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esktop\"/>
    </mc:Choice>
  </mc:AlternateContent>
  <xr:revisionPtr revIDLastSave="0" documentId="13_ncr:1_{D379DDA0-BFC5-4DEE-A1CB-1A7718F8A4BA}" xr6:coauthVersionLast="45" xr6:coauthVersionMax="45" xr10:uidLastSave="{00000000-0000-0000-0000-000000000000}"/>
  <bookViews>
    <workbookView showSheetTabs="0" xWindow="-108" yWindow="-108" windowWidth="23256" windowHeight="12576" xr2:uid="{35FBCDFB-645C-4AD9-B5ED-44FDB93BB45B}"/>
  </bookViews>
  <sheets>
    <sheet name="Dashboard" sheetId="18" r:id="rId1"/>
    <sheet name="Dashboard_Data" sheetId="5" state="veryHidden" r:id="rId2"/>
    <sheet name="T_Cruise" sheetId="17" state="veryHidden" r:id="rId3"/>
    <sheet name="T_Australia" sheetId="16" state="veryHidden" r:id="rId4"/>
    <sheet name="T_Canada" sheetId="15" state="veryHidden" r:id="rId5"/>
    <sheet name="T_China" sheetId="14" state="veryHidden" r:id="rId6"/>
    <sheet name="T_Denmark" sheetId="13" state="veryHidden" r:id="rId7"/>
    <sheet name="T_France" sheetId="12" state="veryHidden" r:id="rId8"/>
    <sheet name="T_UK" sheetId="11" state="veryHidden" r:id="rId9"/>
    <sheet name="T_US" sheetId="10" state="veryHidden" r:id="rId10"/>
    <sheet name="T_Countries" sheetId="9" state="veryHidden" r:id="rId11"/>
    <sheet name="T_LastData" sheetId="21" state="veryHidden" r:id="rId12"/>
    <sheet name="T_Dates" sheetId="22" state="veryHidden" r:id="rId13"/>
    <sheet name="T_Data" sheetId="8" state="veryHidden" r:id="rId14"/>
  </sheets>
  <definedNames>
    <definedName name="_xlchart.v5.0" hidden="1">Dashboard!$B$12</definedName>
    <definedName name="_xlchart.v5.1" hidden="1">T_Countries!$A$1</definedName>
    <definedName name="_xlchart.v5.2" hidden="1">T_Countries!$A$2:$A$126</definedName>
    <definedName name="_xlchart.v5.3" hidden="1">T_Countries!$C$1</definedName>
    <definedName name="_xlchart.v5.4" hidden="1">T_Countries!$F$2:$F$126</definedName>
    <definedName name="Australia">T_Australia[Province/State]</definedName>
    <definedName name="China">T_China[Province/State]</definedName>
    <definedName name="Confirmed_Selected">Dashboard_Data!$C$2</definedName>
    <definedName name="Confirmed_WW">Dashboard_Data!$C$3</definedName>
    <definedName name="Country">T_Countries[Country/Region]</definedName>
    <definedName name="Country_Selected">Dashboard!$B$3</definedName>
    <definedName name="Cruise_Ship">T_Cruise_Ship[Province/State]</definedName>
    <definedName name="Data_Map_Selected">Dashboard!$B$12</definedName>
    <definedName name="Date_Selected">Dashboard!$B$9</definedName>
    <definedName name="Dates_Available">T_Dates[Date]</definedName>
    <definedName name="Deaths_Selected">Dashboard_Data!$E$2</definedName>
    <definedName name="Deaths_WW">Dashboard_Data!$E$3</definedName>
    <definedName name="Denmark">T_Denmark[Province/State]</definedName>
    <definedName name="ExternalData_10" localSheetId="5" hidden="1">T_China!$A$1:$B$34</definedName>
    <definedName name="ExternalData_11" localSheetId="4" hidden="1">T_Canada!$A$1:$B$9</definedName>
    <definedName name="ExternalData_12" localSheetId="3" hidden="1">T_Australia!$A$1:$B$10</definedName>
    <definedName name="ExternalData_13" localSheetId="2" hidden="1">T_Cruise!$A$1:$B$2</definedName>
    <definedName name="ExternalData_4" localSheetId="13" hidden="1">T_Data!$A$1:$I$21893</definedName>
    <definedName name="ExternalData_5" localSheetId="10" hidden="1">T_Countries!$A$1:$A$126</definedName>
    <definedName name="ExternalData_5" localSheetId="12" hidden="1">T_Dates!$A$1:$A$53</definedName>
    <definedName name="ExternalData_5" localSheetId="11" hidden="1">T_LastData!$A$1:$E$422</definedName>
    <definedName name="ExternalData_6" localSheetId="9" hidden="1">T_US!$A$1:$B$245</definedName>
    <definedName name="ExternalData_7" localSheetId="8" hidden="1">T_UK!$A$1:$B$4</definedName>
    <definedName name="ExternalData_8" localSheetId="7" hidden="1">T_France!$A$1:$B$5</definedName>
    <definedName name="ExternalData_9" localSheetId="6" hidden="1">T_Denmark!$A$1:$B$3</definedName>
    <definedName name="France">T_France[Province/State]</definedName>
    <definedName name="ID_selected">Dashboard_Data!$B$2</definedName>
    <definedName name="LastData">Dashboard_Data!$B$1</definedName>
    <definedName name="Recovered_Selected">Dashboard_Data!$D$2</definedName>
    <definedName name="Recovered_WW">Dashboard_Data!$D$3</definedName>
    <definedName name="State_Selected">Dashboard!$B$6</definedName>
    <definedName name="United_Kingdom">T_UK[Province/State]</definedName>
    <definedName name="US">T_US[Province/State]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2" l="1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D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E2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F2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G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H2" i="22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F2" i="21"/>
  <c r="F3" i="21"/>
  <c r="F4" i="21"/>
  <c r="F5" i="21"/>
  <c r="G5" i="21" s="1"/>
  <c r="H5" i="21" s="1"/>
  <c r="F6" i="21"/>
  <c r="F7" i="21"/>
  <c r="F8" i="21"/>
  <c r="F9" i="21"/>
  <c r="G9" i="21" s="1"/>
  <c r="H9" i="21" s="1"/>
  <c r="F10" i="21"/>
  <c r="F11" i="21"/>
  <c r="F12" i="21"/>
  <c r="G12" i="21" s="1"/>
  <c r="F13" i="21"/>
  <c r="G13" i="21" s="1"/>
  <c r="H13" i="21" s="1"/>
  <c r="F14" i="21"/>
  <c r="F15" i="21"/>
  <c r="F16" i="21"/>
  <c r="G16" i="21" s="1"/>
  <c r="F17" i="21"/>
  <c r="G17" i="21" s="1"/>
  <c r="H17" i="21" s="1"/>
  <c r="F18" i="21"/>
  <c r="F19" i="21"/>
  <c r="F20" i="21"/>
  <c r="F21" i="21"/>
  <c r="G21" i="21" s="1"/>
  <c r="H21" i="21" s="1"/>
  <c r="F22" i="21"/>
  <c r="F23" i="21"/>
  <c r="F24" i="21"/>
  <c r="F25" i="21"/>
  <c r="G25" i="21" s="1"/>
  <c r="H25" i="21" s="1"/>
  <c r="F26" i="21"/>
  <c r="F27" i="21"/>
  <c r="F28" i="21"/>
  <c r="G28" i="21" s="1"/>
  <c r="F29" i="21"/>
  <c r="G29" i="21" s="1"/>
  <c r="H29" i="21" s="1"/>
  <c r="F30" i="21"/>
  <c r="F31" i="21"/>
  <c r="F32" i="21"/>
  <c r="G32" i="21" s="1"/>
  <c r="F33" i="21"/>
  <c r="G33" i="21" s="1"/>
  <c r="H33" i="21" s="1"/>
  <c r="F34" i="21"/>
  <c r="F35" i="21"/>
  <c r="F36" i="21"/>
  <c r="F37" i="21"/>
  <c r="G37" i="21" s="1"/>
  <c r="H37" i="21" s="1"/>
  <c r="F38" i="21"/>
  <c r="F39" i="21"/>
  <c r="F40" i="21"/>
  <c r="F41" i="21"/>
  <c r="G41" i="21" s="1"/>
  <c r="H41" i="21" s="1"/>
  <c r="F42" i="21"/>
  <c r="F43" i="21"/>
  <c r="F44" i="21"/>
  <c r="G44" i="21" s="1"/>
  <c r="F45" i="21"/>
  <c r="G45" i="21" s="1"/>
  <c r="H45" i="21" s="1"/>
  <c r="F46" i="21"/>
  <c r="F47" i="21"/>
  <c r="F48" i="21"/>
  <c r="G48" i="21" s="1"/>
  <c r="F49" i="21"/>
  <c r="G49" i="21" s="1"/>
  <c r="H49" i="21" s="1"/>
  <c r="F50" i="21"/>
  <c r="F51" i="21"/>
  <c r="F52" i="21"/>
  <c r="F53" i="21"/>
  <c r="G53" i="21" s="1"/>
  <c r="H53" i="21" s="1"/>
  <c r="F54" i="21"/>
  <c r="F55" i="21"/>
  <c r="F56" i="21"/>
  <c r="F57" i="21"/>
  <c r="G57" i="21" s="1"/>
  <c r="H57" i="21" s="1"/>
  <c r="F58" i="21"/>
  <c r="F59" i="21"/>
  <c r="F60" i="21"/>
  <c r="G60" i="21" s="1"/>
  <c r="F61" i="21"/>
  <c r="G61" i="21" s="1"/>
  <c r="H61" i="21" s="1"/>
  <c r="F62" i="21"/>
  <c r="F63" i="21"/>
  <c r="F64" i="21"/>
  <c r="G64" i="21" s="1"/>
  <c r="F65" i="21"/>
  <c r="G65" i="21" s="1"/>
  <c r="H65" i="21" s="1"/>
  <c r="F66" i="21"/>
  <c r="F67" i="21"/>
  <c r="F68" i="21"/>
  <c r="F69" i="21"/>
  <c r="G69" i="21" s="1"/>
  <c r="H69" i="21" s="1"/>
  <c r="F70" i="21"/>
  <c r="F71" i="21"/>
  <c r="F72" i="21"/>
  <c r="F73" i="21"/>
  <c r="G73" i="21" s="1"/>
  <c r="H73" i="21" s="1"/>
  <c r="F74" i="21"/>
  <c r="F75" i="21"/>
  <c r="F76" i="21"/>
  <c r="G76" i="21" s="1"/>
  <c r="F77" i="21"/>
  <c r="G77" i="21" s="1"/>
  <c r="H77" i="21" s="1"/>
  <c r="F78" i="21"/>
  <c r="F79" i="21"/>
  <c r="F80" i="21"/>
  <c r="G80" i="21" s="1"/>
  <c r="F81" i="21"/>
  <c r="G81" i="21" s="1"/>
  <c r="H81" i="21" s="1"/>
  <c r="F82" i="21"/>
  <c r="F83" i="21"/>
  <c r="F84" i="21"/>
  <c r="F85" i="21"/>
  <c r="G85" i="21" s="1"/>
  <c r="H85" i="21" s="1"/>
  <c r="F86" i="21"/>
  <c r="F87" i="21"/>
  <c r="F88" i="21"/>
  <c r="F89" i="21"/>
  <c r="G89" i="21" s="1"/>
  <c r="H89" i="21" s="1"/>
  <c r="F90" i="21"/>
  <c r="F91" i="21"/>
  <c r="F92" i="21"/>
  <c r="G92" i="21" s="1"/>
  <c r="F93" i="21"/>
  <c r="G93" i="21" s="1"/>
  <c r="H93" i="21" s="1"/>
  <c r="F94" i="21"/>
  <c r="F95" i="21"/>
  <c r="F96" i="21"/>
  <c r="G96" i="21" s="1"/>
  <c r="F97" i="21"/>
  <c r="G97" i="21" s="1"/>
  <c r="H97" i="21" s="1"/>
  <c r="F98" i="21"/>
  <c r="F99" i="21"/>
  <c r="F100" i="21"/>
  <c r="F101" i="21"/>
  <c r="G101" i="21" s="1"/>
  <c r="H101" i="21" s="1"/>
  <c r="F102" i="21"/>
  <c r="F103" i="21"/>
  <c r="F104" i="21"/>
  <c r="F105" i="21"/>
  <c r="G105" i="21" s="1"/>
  <c r="H105" i="21" s="1"/>
  <c r="F106" i="21"/>
  <c r="F107" i="21"/>
  <c r="F108" i="21"/>
  <c r="G108" i="21" s="1"/>
  <c r="F109" i="21"/>
  <c r="G109" i="21" s="1"/>
  <c r="H109" i="21" s="1"/>
  <c r="F110" i="21"/>
  <c r="F111" i="21"/>
  <c r="F112" i="21"/>
  <c r="G112" i="21" s="1"/>
  <c r="F113" i="21"/>
  <c r="G113" i="21" s="1"/>
  <c r="H113" i="21" s="1"/>
  <c r="F114" i="21"/>
  <c r="F115" i="21"/>
  <c r="F116" i="21"/>
  <c r="F117" i="21"/>
  <c r="G117" i="21" s="1"/>
  <c r="H117" i="21" s="1"/>
  <c r="F118" i="21"/>
  <c r="F119" i="21"/>
  <c r="F120" i="21"/>
  <c r="F121" i="21"/>
  <c r="G121" i="21" s="1"/>
  <c r="H121" i="21" s="1"/>
  <c r="F122" i="21"/>
  <c r="F123" i="21"/>
  <c r="F124" i="21"/>
  <c r="G124" i="21" s="1"/>
  <c r="F125" i="21"/>
  <c r="G125" i="21" s="1"/>
  <c r="H125" i="21" s="1"/>
  <c r="F126" i="21"/>
  <c r="F127" i="21"/>
  <c r="F128" i="21"/>
  <c r="G128" i="21" s="1"/>
  <c r="F129" i="21"/>
  <c r="G129" i="21" s="1"/>
  <c r="H129" i="21" s="1"/>
  <c r="F130" i="21"/>
  <c r="F131" i="21"/>
  <c r="F132" i="21"/>
  <c r="F133" i="21"/>
  <c r="G133" i="21" s="1"/>
  <c r="H133" i="21" s="1"/>
  <c r="F134" i="21"/>
  <c r="F135" i="21"/>
  <c r="F136" i="21"/>
  <c r="F137" i="21"/>
  <c r="G137" i="21" s="1"/>
  <c r="H137" i="21" s="1"/>
  <c r="F138" i="21"/>
  <c r="F139" i="21"/>
  <c r="F140" i="21"/>
  <c r="G140" i="21" s="1"/>
  <c r="F141" i="21"/>
  <c r="G141" i="21" s="1"/>
  <c r="H141" i="21" s="1"/>
  <c r="F142" i="21"/>
  <c r="F143" i="21"/>
  <c r="F144" i="21"/>
  <c r="G144" i="21" s="1"/>
  <c r="F145" i="21"/>
  <c r="G145" i="21" s="1"/>
  <c r="H145" i="21" s="1"/>
  <c r="F146" i="21"/>
  <c r="F147" i="21"/>
  <c r="F148" i="21"/>
  <c r="F149" i="21"/>
  <c r="G149" i="21" s="1"/>
  <c r="H149" i="21" s="1"/>
  <c r="F150" i="21"/>
  <c r="F151" i="21"/>
  <c r="F152" i="21"/>
  <c r="F153" i="21"/>
  <c r="G153" i="21" s="1"/>
  <c r="H153" i="21" s="1"/>
  <c r="F154" i="21"/>
  <c r="F155" i="21"/>
  <c r="F156" i="21"/>
  <c r="G156" i="21" s="1"/>
  <c r="F157" i="21"/>
  <c r="G157" i="21" s="1"/>
  <c r="H157" i="21" s="1"/>
  <c r="F158" i="21"/>
  <c r="F159" i="21"/>
  <c r="F160" i="21"/>
  <c r="G160" i="21" s="1"/>
  <c r="F161" i="21"/>
  <c r="G161" i="21" s="1"/>
  <c r="H161" i="21" s="1"/>
  <c r="F162" i="21"/>
  <c r="F163" i="21"/>
  <c r="F164" i="21"/>
  <c r="F165" i="21"/>
  <c r="G165" i="21" s="1"/>
  <c r="H165" i="21" s="1"/>
  <c r="F166" i="21"/>
  <c r="F167" i="21"/>
  <c r="F168" i="21"/>
  <c r="F169" i="21"/>
  <c r="G169" i="21" s="1"/>
  <c r="H169" i="21" s="1"/>
  <c r="F170" i="21"/>
  <c r="F171" i="21"/>
  <c r="F172" i="21"/>
  <c r="G172" i="21" s="1"/>
  <c r="F173" i="21"/>
  <c r="G173" i="21" s="1"/>
  <c r="H173" i="21" s="1"/>
  <c r="F174" i="21"/>
  <c r="F175" i="21"/>
  <c r="F176" i="21"/>
  <c r="G176" i="21" s="1"/>
  <c r="F177" i="21"/>
  <c r="G177" i="21" s="1"/>
  <c r="H177" i="21" s="1"/>
  <c r="F178" i="21"/>
  <c r="F179" i="21"/>
  <c r="F180" i="21"/>
  <c r="F181" i="21"/>
  <c r="G181" i="21" s="1"/>
  <c r="H181" i="21" s="1"/>
  <c r="F182" i="21"/>
  <c r="F183" i="21"/>
  <c r="F184" i="21"/>
  <c r="F185" i="21"/>
  <c r="G185" i="21" s="1"/>
  <c r="H185" i="21" s="1"/>
  <c r="F186" i="21"/>
  <c r="F187" i="21"/>
  <c r="F188" i="21"/>
  <c r="G188" i="21" s="1"/>
  <c r="F189" i="21"/>
  <c r="G189" i="21" s="1"/>
  <c r="H189" i="21" s="1"/>
  <c r="F190" i="21"/>
  <c r="F191" i="21"/>
  <c r="F192" i="21"/>
  <c r="G192" i="21" s="1"/>
  <c r="F193" i="21"/>
  <c r="G193" i="21" s="1"/>
  <c r="H193" i="21" s="1"/>
  <c r="F194" i="21"/>
  <c r="F195" i="21"/>
  <c r="F196" i="21"/>
  <c r="F197" i="21"/>
  <c r="G197" i="21" s="1"/>
  <c r="H197" i="21" s="1"/>
  <c r="F198" i="21"/>
  <c r="F199" i="21"/>
  <c r="F200" i="21"/>
  <c r="F201" i="21"/>
  <c r="G201" i="21" s="1"/>
  <c r="H201" i="21" s="1"/>
  <c r="F202" i="21"/>
  <c r="F203" i="21"/>
  <c r="F204" i="21"/>
  <c r="G204" i="21" s="1"/>
  <c r="F205" i="21"/>
  <c r="G205" i="21" s="1"/>
  <c r="H205" i="21" s="1"/>
  <c r="F206" i="21"/>
  <c r="F207" i="21"/>
  <c r="F208" i="21"/>
  <c r="G208" i="21" s="1"/>
  <c r="F209" i="21"/>
  <c r="G209" i="21" s="1"/>
  <c r="H209" i="21" s="1"/>
  <c r="F210" i="21"/>
  <c r="F211" i="21"/>
  <c r="F212" i="21"/>
  <c r="F213" i="21"/>
  <c r="G213" i="21" s="1"/>
  <c r="H213" i="21" s="1"/>
  <c r="F214" i="21"/>
  <c r="F215" i="21"/>
  <c r="F216" i="21"/>
  <c r="F217" i="21"/>
  <c r="G217" i="21" s="1"/>
  <c r="H217" i="21" s="1"/>
  <c r="F218" i="21"/>
  <c r="F219" i="21"/>
  <c r="F220" i="21"/>
  <c r="G220" i="21" s="1"/>
  <c r="F221" i="21"/>
  <c r="G221" i="21" s="1"/>
  <c r="H221" i="21" s="1"/>
  <c r="F222" i="21"/>
  <c r="F223" i="21"/>
  <c r="F224" i="21"/>
  <c r="G224" i="21" s="1"/>
  <c r="F225" i="21"/>
  <c r="G225" i="21" s="1"/>
  <c r="H225" i="21" s="1"/>
  <c r="F226" i="21"/>
  <c r="F227" i="21"/>
  <c r="F228" i="21"/>
  <c r="F229" i="21"/>
  <c r="G229" i="21" s="1"/>
  <c r="H229" i="21" s="1"/>
  <c r="F230" i="21"/>
  <c r="F231" i="21"/>
  <c r="F232" i="21"/>
  <c r="F233" i="21"/>
  <c r="G233" i="21" s="1"/>
  <c r="H233" i="21" s="1"/>
  <c r="F234" i="21"/>
  <c r="F235" i="21"/>
  <c r="F236" i="21"/>
  <c r="G236" i="21" s="1"/>
  <c r="F237" i="21"/>
  <c r="G237" i="21" s="1"/>
  <c r="H237" i="21" s="1"/>
  <c r="F238" i="21"/>
  <c r="F239" i="21"/>
  <c r="F240" i="21"/>
  <c r="G240" i="21" s="1"/>
  <c r="F241" i="21"/>
  <c r="G241" i="21" s="1"/>
  <c r="H241" i="21" s="1"/>
  <c r="F242" i="21"/>
  <c r="F243" i="21"/>
  <c r="F244" i="21"/>
  <c r="F245" i="21"/>
  <c r="G245" i="21" s="1"/>
  <c r="H245" i="21" s="1"/>
  <c r="F246" i="21"/>
  <c r="F247" i="21"/>
  <c r="F248" i="21"/>
  <c r="F249" i="21"/>
  <c r="G249" i="21" s="1"/>
  <c r="H249" i="21" s="1"/>
  <c r="F250" i="21"/>
  <c r="F251" i="21"/>
  <c r="F252" i="21"/>
  <c r="G252" i="21" s="1"/>
  <c r="F253" i="21"/>
  <c r="G253" i="21" s="1"/>
  <c r="H253" i="21" s="1"/>
  <c r="F254" i="21"/>
  <c r="F255" i="21"/>
  <c r="F256" i="21"/>
  <c r="G256" i="21" s="1"/>
  <c r="F257" i="21"/>
  <c r="G257" i="21" s="1"/>
  <c r="H257" i="21" s="1"/>
  <c r="F258" i="21"/>
  <c r="F259" i="21"/>
  <c r="F260" i="21"/>
  <c r="F261" i="21"/>
  <c r="G261" i="21" s="1"/>
  <c r="H261" i="21" s="1"/>
  <c r="F262" i="21"/>
  <c r="F263" i="21"/>
  <c r="F264" i="21"/>
  <c r="F265" i="21"/>
  <c r="G265" i="21" s="1"/>
  <c r="H265" i="21" s="1"/>
  <c r="F266" i="21"/>
  <c r="F267" i="21"/>
  <c r="F268" i="21"/>
  <c r="G268" i="21" s="1"/>
  <c r="F269" i="21"/>
  <c r="G269" i="21" s="1"/>
  <c r="H269" i="21" s="1"/>
  <c r="F270" i="21"/>
  <c r="F271" i="21"/>
  <c r="F272" i="21"/>
  <c r="G272" i="21" s="1"/>
  <c r="F273" i="21"/>
  <c r="G273" i="21" s="1"/>
  <c r="H273" i="21" s="1"/>
  <c r="F274" i="21"/>
  <c r="F275" i="21"/>
  <c r="F276" i="21"/>
  <c r="F277" i="21"/>
  <c r="G277" i="21" s="1"/>
  <c r="H277" i="21" s="1"/>
  <c r="F278" i="21"/>
  <c r="F279" i="21"/>
  <c r="F280" i="21"/>
  <c r="F281" i="21"/>
  <c r="G281" i="21" s="1"/>
  <c r="H281" i="21" s="1"/>
  <c r="F282" i="21"/>
  <c r="F283" i="21"/>
  <c r="F284" i="21"/>
  <c r="G284" i="21" s="1"/>
  <c r="F285" i="21"/>
  <c r="G285" i="21" s="1"/>
  <c r="H285" i="21" s="1"/>
  <c r="F286" i="21"/>
  <c r="F287" i="21"/>
  <c r="F288" i="21"/>
  <c r="G288" i="21" s="1"/>
  <c r="F289" i="21"/>
  <c r="G289" i="21" s="1"/>
  <c r="H289" i="21" s="1"/>
  <c r="F290" i="21"/>
  <c r="F291" i="21"/>
  <c r="F292" i="21"/>
  <c r="F293" i="21"/>
  <c r="G293" i="21" s="1"/>
  <c r="H293" i="21" s="1"/>
  <c r="F294" i="21"/>
  <c r="F295" i="21"/>
  <c r="F296" i="21"/>
  <c r="F297" i="21"/>
  <c r="G297" i="21" s="1"/>
  <c r="H297" i="21" s="1"/>
  <c r="F298" i="21"/>
  <c r="F299" i="21"/>
  <c r="F300" i="21"/>
  <c r="G300" i="21" s="1"/>
  <c r="F301" i="21"/>
  <c r="G301" i="21" s="1"/>
  <c r="H301" i="21" s="1"/>
  <c r="F302" i="21"/>
  <c r="F303" i="21"/>
  <c r="F304" i="21"/>
  <c r="G304" i="21" s="1"/>
  <c r="F305" i="21"/>
  <c r="G305" i="21" s="1"/>
  <c r="H305" i="21" s="1"/>
  <c r="F306" i="21"/>
  <c r="F307" i="21"/>
  <c r="F308" i="21"/>
  <c r="F309" i="21"/>
  <c r="G309" i="21" s="1"/>
  <c r="H309" i="21" s="1"/>
  <c r="F310" i="21"/>
  <c r="F311" i="21"/>
  <c r="F312" i="21"/>
  <c r="F313" i="21"/>
  <c r="G313" i="21" s="1"/>
  <c r="H313" i="21" s="1"/>
  <c r="F314" i="21"/>
  <c r="F315" i="21"/>
  <c r="F316" i="21"/>
  <c r="G316" i="21" s="1"/>
  <c r="F317" i="21"/>
  <c r="G317" i="21" s="1"/>
  <c r="H317" i="21" s="1"/>
  <c r="F318" i="21"/>
  <c r="F319" i="21"/>
  <c r="F320" i="21"/>
  <c r="G320" i="21" s="1"/>
  <c r="F321" i="21"/>
  <c r="G321" i="21" s="1"/>
  <c r="H321" i="21" s="1"/>
  <c r="F322" i="21"/>
  <c r="F323" i="21"/>
  <c r="F324" i="21"/>
  <c r="F325" i="21"/>
  <c r="G325" i="21" s="1"/>
  <c r="H325" i="21" s="1"/>
  <c r="F326" i="21"/>
  <c r="F327" i="21"/>
  <c r="F328" i="21"/>
  <c r="F329" i="21"/>
  <c r="G329" i="21" s="1"/>
  <c r="H329" i="21" s="1"/>
  <c r="F330" i="21"/>
  <c r="F331" i="21"/>
  <c r="F332" i="21"/>
  <c r="G332" i="21" s="1"/>
  <c r="F333" i="21"/>
  <c r="G333" i="21" s="1"/>
  <c r="H333" i="21" s="1"/>
  <c r="F334" i="21"/>
  <c r="F335" i="21"/>
  <c r="F336" i="21"/>
  <c r="G336" i="21" s="1"/>
  <c r="F337" i="21"/>
  <c r="G337" i="21" s="1"/>
  <c r="H337" i="21" s="1"/>
  <c r="F338" i="21"/>
  <c r="F339" i="21"/>
  <c r="F340" i="21"/>
  <c r="F341" i="21"/>
  <c r="G341" i="21" s="1"/>
  <c r="H341" i="21" s="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G2" i="21"/>
  <c r="G3" i="21"/>
  <c r="G4" i="21"/>
  <c r="I4" i="21" s="1"/>
  <c r="G6" i="21"/>
  <c r="G7" i="21"/>
  <c r="G8" i="21"/>
  <c r="G10" i="21"/>
  <c r="I10" i="21" s="1"/>
  <c r="G11" i="21"/>
  <c r="G14" i="21"/>
  <c r="G15" i="21"/>
  <c r="I15" i="21" s="1"/>
  <c r="G18" i="21"/>
  <c r="G19" i="21"/>
  <c r="G20" i="21"/>
  <c r="I20" i="21" s="1"/>
  <c r="G22" i="21"/>
  <c r="G23" i="21"/>
  <c r="G24" i="21"/>
  <c r="G26" i="21"/>
  <c r="I26" i="21" s="1"/>
  <c r="G27" i="21"/>
  <c r="G30" i="21"/>
  <c r="G31" i="21"/>
  <c r="I31" i="21" s="1"/>
  <c r="G34" i="21"/>
  <c r="G35" i="21"/>
  <c r="G36" i="21"/>
  <c r="I36" i="21" s="1"/>
  <c r="G38" i="21"/>
  <c r="G39" i="21"/>
  <c r="G40" i="21"/>
  <c r="G42" i="21"/>
  <c r="I42" i="21" s="1"/>
  <c r="G43" i="21"/>
  <c r="G46" i="21"/>
  <c r="G47" i="21"/>
  <c r="I47" i="21" s="1"/>
  <c r="G50" i="21"/>
  <c r="G51" i="21"/>
  <c r="G52" i="21"/>
  <c r="I52" i="21" s="1"/>
  <c r="G54" i="21"/>
  <c r="G55" i="21"/>
  <c r="G56" i="21"/>
  <c r="G58" i="21"/>
  <c r="I58" i="21" s="1"/>
  <c r="G59" i="21"/>
  <c r="G62" i="21"/>
  <c r="G63" i="21"/>
  <c r="I63" i="21" s="1"/>
  <c r="G66" i="21"/>
  <c r="G67" i="21"/>
  <c r="G68" i="21"/>
  <c r="I68" i="21" s="1"/>
  <c r="G70" i="21"/>
  <c r="G71" i="21"/>
  <c r="G72" i="21"/>
  <c r="G74" i="21"/>
  <c r="I74" i="21" s="1"/>
  <c r="G75" i="21"/>
  <c r="G78" i="21"/>
  <c r="G79" i="21"/>
  <c r="I79" i="21" s="1"/>
  <c r="G82" i="21"/>
  <c r="G83" i="21"/>
  <c r="G84" i="21"/>
  <c r="I84" i="21" s="1"/>
  <c r="G86" i="21"/>
  <c r="G87" i="21"/>
  <c r="G88" i="21"/>
  <c r="G90" i="21"/>
  <c r="I90" i="21" s="1"/>
  <c r="G91" i="21"/>
  <c r="G94" i="21"/>
  <c r="G95" i="21"/>
  <c r="I95" i="21" s="1"/>
  <c r="G98" i="21"/>
  <c r="G99" i="21"/>
  <c r="G100" i="21"/>
  <c r="I100" i="21" s="1"/>
  <c r="G102" i="21"/>
  <c r="G103" i="21"/>
  <c r="G104" i="21"/>
  <c r="G106" i="21"/>
  <c r="I106" i="21" s="1"/>
  <c r="G107" i="21"/>
  <c r="G110" i="21"/>
  <c r="G111" i="21"/>
  <c r="I111" i="21" s="1"/>
  <c r="G114" i="21"/>
  <c r="G115" i="21"/>
  <c r="G116" i="21"/>
  <c r="I116" i="21" s="1"/>
  <c r="G118" i="21"/>
  <c r="G119" i="21"/>
  <c r="G120" i="21"/>
  <c r="G122" i="21"/>
  <c r="I122" i="21" s="1"/>
  <c r="G123" i="21"/>
  <c r="G126" i="21"/>
  <c r="G127" i="21"/>
  <c r="I127" i="21" s="1"/>
  <c r="G130" i="21"/>
  <c r="G131" i="21"/>
  <c r="G132" i="21"/>
  <c r="I132" i="21" s="1"/>
  <c r="G134" i="21"/>
  <c r="G135" i="21"/>
  <c r="G136" i="21"/>
  <c r="G138" i="21"/>
  <c r="I138" i="21" s="1"/>
  <c r="G139" i="21"/>
  <c r="G142" i="21"/>
  <c r="G143" i="21"/>
  <c r="I143" i="21" s="1"/>
  <c r="G146" i="21"/>
  <c r="G147" i="21"/>
  <c r="G148" i="21"/>
  <c r="I148" i="21" s="1"/>
  <c r="G150" i="21"/>
  <c r="G151" i="21"/>
  <c r="G152" i="21"/>
  <c r="G154" i="21"/>
  <c r="I154" i="21" s="1"/>
  <c r="G155" i="21"/>
  <c r="G158" i="21"/>
  <c r="G159" i="21"/>
  <c r="I159" i="21" s="1"/>
  <c r="G162" i="21"/>
  <c r="G163" i="21"/>
  <c r="G164" i="21"/>
  <c r="I164" i="21" s="1"/>
  <c r="G166" i="21"/>
  <c r="G167" i="21"/>
  <c r="G168" i="21"/>
  <c r="G170" i="21"/>
  <c r="I170" i="21" s="1"/>
  <c r="G171" i="21"/>
  <c r="G174" i="21"/>
  <c r="G175" i="21"/>
  <c r="I175" i="21" s="1"/>
  <c r="G178" i="21"/>
  <c r="G179" i="21"/>
  <c r="G180" i="21"/>
  <c r="I180" i="21" s="1"/>
  <c r="G182" i="21"/>
  <c r="G183" i="21"/>
  <c r="G184" i="21"/>
  <c r="G186" i="21"/>
  <c r="I186" i="21" s="1"/>
  <c r="G187" i="21"/>
  <c r="G190" i="21"/>
  <c r="G191" i="21"/>
  <c r="G194" i="21"/>
  <c r="G195" i="21"/>
  <c r="G196" i="21"/>
  <c r="I196" i="21" s="1"/>
  <c r="G198" i="21"/>
  <c r="G199" i="21"/>
  <c r="G200" i="21"/>
  <c r="G202" i="21"/>
  <c r="I202" i="21" s="1"/>
  <c r="G203" i="21"/>
  <c r="G206" i="21"/>
  <c r="G207" i="21"/>
  <c r="G210" i="21"/>
  <c r="G211" i="21"/>
  <c r="G212" i="21"/>
  <c r="G214" i="21"/>
  <c r="G215" i="21"/>
  <c r="G216" i="21"/>
  <c r="G218" i="21"/>
  <c r="I218" i="21" s="1"/>
  <c r="G219" i="21"/>
  <c r="G222" i="21"/>
  <c r="G223" i="21"/>
  <c r="G226" i="21"/>
  <c r="G227" i="21"/>
  <c r="G228" i="21"/>
  <c r="G230" i="21"/>
  <c r="G231" i="21"/>
  <c r="G232" i="21"/>
  <c r="G234" i="21"/>
  <c r="I234" i="21" s="1"/>
  <c r="G235" i="21"/>
  <c r="G238" i="21"/>
  <c r="G239" i="21"/>
  <c r="G242" i="21"/>
  <c r="G243" i="21"/>
  <c r="G244" i="21"/>
  <c r="G246" i="21"/>
  <c r="G247" i="21"/>
  <c r="G248" i="21"/>
  <c r="G250" i="21"/>
  <c r="I250" i="21" s="1"/>
  <c r="G251" i="21"/>
  <c r="G254" i="21"/>
  <c r="G255" i="21"/>
  <c r="G258" i="21"/>
  <c r="G259" i="21"/>
  <c r="G260" i="21"/>
  <c r="G262" i="21"/>
  <c r="G263" i="21"/>
  <c r="G264" i="21"/>
  <c r="G266" i="21"/>
  <c r="I266" i="21" s="1"/>
  <c r="G267" i="21"/>
  <c r="G270" i="21"/>
  <c r="G271" i="21"/>
  <c r="G274" i="21"/>
  <c r="G275" i="21"/>
  <c r="G276" i="21"/>
  <c r="G278" i="21"/>
  <c r="G279" i="21"/>
  <c r="G280" i="21"/>
  <c r="G282" i="21"/>
  <c r="I282" i="21" s="1"/>
  <c r="G283" i="21"/>
  <c r="G286" i="21"/>
  <c r="G287" i="21"/>
  <c r="G290" i="21"/>
  <c r="G291" i="21"/>
  <c r="G292" i="21"/>
  <c r="G294" i="21"/>
  <c r="G295" i="21"/>
  <c r="G296" i="21"/>
  <c r="G298" i="21"/>
  <c r="G299" i="21"/>
  <c r="G302" i="21"/>
  <c r="G303" i="21"/>
  <c r="G306" i="21"/>
  <c r="G307" i="21"/>
  <c r="G308" i="21"/>
  <c r="G310" i="21"/>
  <c r="G311" i="21"/>
  <c r="G312" i="21"/>
  <c r="G314" i="21"/>
  <c r="G315" i="21"/>
  <c r="G318" i="21"/>
  <c r="G319" i="21"/>
  <c r="G322" i="21"/>
  <c r="G323" i="21"/>
  <c r="G324" i="21"/>
  <c r="G326" i="21"/>
  <c r="G327" i="21"/>
  <c r="G328" i="21"/>
  <c r="G330" i="21"/>
  <c r="G331" i="21"/>
  <c r="G334" i="21"/>
  <c r="G335" i="21"/>
  <c r="G338" i="21"/>
  <c r="G339" i="21"/>
  <c r="G340" i="21"/>
  <c r="G342" i="21"/>
  <c r="G343" i="21"/>
  <c r="G344" i="21"/>
  <c r="G345" i="21"/>
  <c r="H345" i="21" s="1"/>
  <c r="G346" i="21"/>
  <c r="G347" i="21"/>
  <c r="G348" i="21"/>
  <c r="G349" i="21"/>
  <c r="H349" i="21" s="1"/>
  <c r="G350" i="21"/>
  <c r="G351" i="21"/>
  <c r="G352" i="21"/>
  <c r="G353" i="21"/>
  <c r="H353" i="21" s="1"/>
  <c r="G354" i="21"/>
  <c r="G355" i="21"/>
  <c r="G356" i="21"/>
  <c r="G357" i="21"/>
  <c r="H357" i="21" s="1"/>
  <c r="G358" i="21"/>
  <c r="G359" i="21"/>
  <c r="G360" i="21"/>
  <c r="G361" i="21"/>
  <c r="H361" i="21" s="1"/>
  <c r="G362" i="21"/>
  <c r="G363" i="21"/>
  <c r="G364" i="21"/>
  <c r="G365" i="21"/>
  <c r="H365" i="21" s="1"/>
  <c r="G366" i="21"/>
  <c r="G367" i="21"/>
  <c r="G368" i="21"/>
  <c r="G369" i="21"/>
  <c r="H369" i="21" s="1"/>
  <c r="G370" i="21"/>
  <c r="G371" i="21"/>
  <c r="G372" i="21"/>
  <c r="G373" i="21"/>
  <c r="H373" i="21" s="1"/>
  <c r="G374" i="21"/>
  <c r="G375" i="21"/>
  <c r="G376" i="21"/>
  <c r="G377" i="21"/>
  <c r="H377" i="21" s="1"/>
  <c r="G378" i="21"/>
  <c r="G379" i="21"/>
  <c r="G380" i="21"/>
  <c r="G381" i="21"/>
  <c r="H381" i="21" s="1"/>
  <c r="G382" i="21"/>
  <c r="G383" i="21"/>
  <c r="G384" i="21"/>
  <c r="G385" i="21"/>
  <c r="H385" i="21" s="1"/>
  <c r="G386" i="21"/>
  <c r="G387" i="21"/>
  <c r="G388" i="21"/>
  <c r="G389" i="21"/>
  <c r="H389" i="21" s="1"/>
  <c r="G390" i="21"/>
  <c r="G391" i="21"/>
  <c r="G392" i="21"/>
  <c r="G393" i="21"/>
  <c r="H393" i="21" s="1"/>
  <c r="G394" i="21"/>
  <c r="G395" i="21"/>
  <c r="G396" i="21"/>
  <c r="G397" i="21"/>
  <c r="H397" i="21" s="1"/>
  <c r="G398" i="21"/>
  <c r="G399" i="21"/>
  <c r="G400" i="21"/>
  <c r="G401" i="21"/>
  <c r="H401" i="21" s="1"/>
  <c r="G402" i="21"/>
  <c r="G403" i="21"/>
  <c r="G404" i="21"/>
  <c r="G405" i="21"/>
  <c r="H405" i="21" s="1"/>
  <c r="G406" i="21"/>
  <c r="G407" i="21"/>
  <c r="G408" i="21"/>
  <c r="G409" i="21"/>
  <c r="H409" i="21" s="1"/>
  <c r="G410" i="21"/>
  <c r="G411" i="21"/>
  <c r="G412" i="21"/>
  <c r="G413" i="21"/>
  <c r="H413" i="21" s="1"/>
  <c r="G414" i="21"/>
  <c r="G415" i="21"/>
  <c r="G416" i="21"/>
  <c r="G417" i="21"/>
  <c r="H417" i="21" s="1"/>
  <c r="G418" i="21"/>
  <c r="G419" i="21"/>
  <c r="G420" i="21"/>
  <c r="G421" i="21"/>
  <c r="H421" i="21" s="1"/>
  <c r="G422" i="21"/>
  <c r="H2" i="21"/>
  <c r="H3" i="21"/>
  <c r="H4" i="21"/>
  <c r="H6" i="21"/>
  <c r="H7" i="21"/>
  <c r="H8" i="21"/>
  <c r="H10" i="21"/>
  <c r="H11" i="21"/>
  <c r="H14" i="21"/>
  <c r="H15" i="21"/>
  <c r="H18" i="21"/>
  <c r="H19" i="21"/>
  <c r="H20" i="21"/>
  <c r="H22" i="21"/>
  <c r="H23" i="21"/>
  <c r="H24" i="21"/>
  <c r="H26" i="21"/>
  <c r="H27" i="21"/>
  <c r="H30" i="21"/>
  <c r="H31" i="21"/>
  <c r="H34" i="21"/>
  <c r="H35" i="21"/>
  <c r="H36" i="21"/>
  <c r="H38" i="21"/>
  <c r="H39" i="21"/>
  <c r="H40" i="21"/>
  <c r="H42" i="21"/>
  <c r="H43" i="21"/>
  <c r="H46" i="21"/>
  <c r="H47" i="21"/>
  <c r="H50" i="21"/>
  <c r="H51" i="21"/>
  <c r="H52" i="21"/>
  <c r="H54" i="21"/>
  <c r="H55" i="21"/>
  <c r="H56" i="21"/>
  <c r="H58" i="21"/>
  <c r="H59" i="21"/>
  <c r="H62" i="21"/>
  <c r="H63" i="21"/>
  <c r="H66" i="21"/>
  <c r="H67" i="21"/>
  <c r="H68" i="21"/>
  <c r="H70" i="21"/>
  <c r="H71" i="21"/>
  <c r="H72" i="21"/>
  <c r="H74" i="21"/>
  <c r="H75" i="21"/>
  <c r="H78" i="21"/>
  <c r="H79" i="21"/>
  <c r="H82" i="21"/>
  <c r="H83" i="21"/>
  <c r="H84" i="21"/>
  <c r="H86" i="21"/>
  <c r="H87" i="21"/>
  <c r="H88" i="21"/>
  <c r="H90" i="21"/>
  <c r="H91" i="21"/>
  <c r="H94" i="21"/>
  <c r="H95" i="21"/>
  <c r="H98" i="21"/>
  <c r="H99" i="21"/>
  <c r="H100" i="21"/>
  <c r="H102" i="21"/>
  <c r="H103" i="21"/>
  <c r="H104" i="21"/>
  <c r="H106" i="21"/>
  <c r="H107" i="21"/>
  <c r="H110" i="21"/>
  <c r="H111" i="21"/>
  <c r="H114" i="21"/>
  <c r="H115" i="21"/>
  <c r="H116" i="21"/>
  <c r="H118" i="21"/>
  <c r="H119" i="21"/>
  <c r="H120" i="21"/>
  <c r="H122" i="21"/>
  <c r="H123" i="21"/>
  <c r="H126" i="21"/>
  <c r="H127" i="21"/>
  <c r="H130" i="21"/>
  <c r="H131" i="21"/>
  <c r="H132" i="21"/>
  <c r="H134" i="21"/>
  <c r="H135" i="21"/>
  <c r="H136" i="21"/>
  <c r="H138" i="21"/>
  <c r="H139" i="21"/>
  <c r="H142" i="21"/>
  <c r="H143" i="21"/>
  <c r="H146" i="21"/>
  <c r="H147" i="21"/>
  <c r="H148" i="21"/>
  <c r="H150" i="21"/>
  <c r="H151" i="21"/>
  <c r="H152" i="21"/>
  <c r="H154" i="21"/>
  <c r="H155" i="21"/>
  <c r="H158" i="21"/>
  <c r="H159" i="21"/>
  <c r="H162" i="21"/>
  <c r="H163" i="21"/>
  <c r="H164" i="21"/>
  <c r="H166" i="21"/>
  <c r="H167" i="21"/>
  <c r="H168" i="21"/>
  <c r="H170" i="21"/>
  <c r="H171" i="21"/>
  <c r="H174" i="21"/>
  <c r="H175" i="21"/>
  <c r="H178" i="21"/>
  <c r="H179" i="21"/>
  <c r="H180" i="21"/>
  <c r="H182" i="21"/>
  <c r="H183" i="21"/>
  <c r="H184" i="21"/>
  <c r="H186" i="21"/>
  <c r="H187" i="21"/>
  <c r="H190" i="21"/>
  <c r="H191" i="21"/>
  <c r="H194" i="21"/>
  <c r="H195" i="21"/>
  <c r="H196" i="21"/>
  <c r="H198" i="21"/>
  <c r="H199" i="21"/>
  <c r="H200" i="21"/>
  <c r="H202" i="21"/>
  <c r="H203" i="21"/>
  <c r="H206" i="21"/>
  <c r="H207" i="21"/>
  <c r="H210" i="21"/>
  <c r="H211" i="21"/>
  <c r="H212" i="21"/>
  <c r="H214" i="21"/>
  <c r="H215" i="21"/>
  <c r="H216" i="21"/>
  <c r="H218" i="21"/>
  <c r="H219" i="21"/>
  <c r="H222" i="21"/>
  <c r="H223" i="21"/>
  <c r="H226" i="21"/>
  <c r="H227" i="21"/>
  <c r="H228" i="21"/>
  <c r="H230" i="21"/>
  <c r="H231" i="21"/>
  <c r="H232" i="21"/>
  <c r="H234" i="21"/>
  <c r="H235" i="21"/>
  <c r="H238" i="21"/>
  <c r="H239" i="21"/>
  <c r="H242" i="21"/>
  <c r="H243" i="21"/>
  <c r="H244" i="21"/>
  <c r="H246" i="21"/>
  <c r="H247" i="21"/>
  <c r="H248" i="21"/>
  <c r="H250" i="21"/>
  <c r="H251" i="21"/>
  <c r="H254" i="21"/>
  <c r="H255" i="21"/>
  <c r="H258" i="21"/>
  <c r="H259" i="21"/>
  <c r="H260" i="21"/>
  <c r="H262" i="21"/>
  <c r="H263" i="21"/>
  <c r="H264" i="21"/>
  <c r="H266" i="21"/>
  <c r="H267" i="21"/>
  <c r="H270" i="21"/>
  <c r="H271" i="21"/>
  <c r="H274" i="21"/>
  <c r="H275" i="21"/>
  <c r="H276" i="21"/>
  <c r="H278" i="21"/>
  <c r="H279" i="21"/>
  <c r="H280" i="21"/>
  <c r="H282" i="21"/>
  <c r="H283" i="21"/>
  <c r="H286" i="21"/>
  <c r="H287" i="21"/>
  <c r="H290" i="21"/>
  <c r="H291" i="21"/>
  <c r="H292" i="21"/>
  <c r="H294" i="21"/>
  <c r="H295" i="21"/>
  <c r="H296" i="21"/>
  <c r="H298" i="21"/>
  <c r="H299" i="21"/>
  <c r="H302" i="21"/>
  <c r="H303" i="21"/>
  <c r="H306" i="21"/>
  <c r="H307" i="21"/>
  <c r="H308" i="21"/>
  <c r="H310" i="21"/>
  <c r="H311" i="21"/>
  <c r="H312" i="21"/>
  <c r="H314" i="21"/>
  <c r="H315" i="21"/>
  <c r="H318" i="21"/>
  <c r="H319" i="21"/>
  <c r="H322" i="21"/>
  <c r="H323" i="21"/>
  <c r="H324" i="21"/>
  <c r="H326" i="21"/>
  <c r="H327" i="21"/>
  <c r="H328" i="21"/>
  <c r="H330" i="21"/>
  <c r="H331" i="21"/>
  <c r="H334" i="21"/>
  <c r="H335" i="21"/>
  <c r="H338" i="21"/>
  <c r="H339" i="21"/>
  <c r="H340" i="21"/>
  <c r="H342" i="21"/>
  <c r="H343" i="21"/>
  <c r="H344" i="21"/>
  <c r="H346" i="21"/>
  <c r="H347" i="21"/>
  <c r="H348" i="21"/>
  <c r="H350" i="21"/>
  <c r="H351" i="21"/>
  <c r="H352" i="21"/>
  <c r="H354" i="21"/>
  <c r="H355" i="21"/>
  <c r="H356" i="21"/>
  <c r="H358" i="21"/>
  <c r="H359" i="21"/>
  <c r="H360" i="21"/>
  <c r="H362" i="21"/>
  <c r="H363" i="21"/>
  <c r="H364" i="21"/>
  <c r="H366" i="21"/>
  <c r="H367" i="21"/>
  <c r="H368" i="21"/>
  <c r="H370" i="21"/>
  <c r="H371" i="21"/>
  <c r="H372" i="21"/>
  <c r="H374" i="21"/>
  <c r="H375" i="21"/>
  <c r="H376" i="21"/>
  <c r="H378" i="21"/>
  <c r="H379" i="21"/>
  <c r="H380" i="21"/>
  <c r="H382" i="21"/>
  <c r="H383" i="21"/>
  <c r="H384" i="21"/>
  <c r="H386" i="21"/>
  <c r="H387" i="21"/>
  <c r="H388" i="21"/>
  <c r="H390" i="21"/>
  <c r="H391" i="21"/>
  <c r="H392" i="21"/>
  <c r="H394" i="21"/>
  <c r="H395" i="21"/>
  <c r="H396" i="21"/>
  <c r="H398" i="21"/>
  <c r="H399" i="21"/>
  <c r="H400" i="21"/>
  <c r="H402" i="21"/>
  <c r="H403" i="21"/>
  <c r="H404" i="21"/>
  <c r="H406" i="21"/>
  <c r="H407" i="21"/>
  <c r="H408" i="21"/>
  <c r="H410" i="21"/>
  <c r="H411" i="21"/>
  <c r="H412" i="21"/>
  <c r="H414" i="21"/>
  <c r="H415" i="21"/>
  <c r="H416" i="21"/>
  <c r="H418" i="21"/>
  <c r="H419" i="21"/>
  <c r="H420" i="21"/>
  <c r="H422" i="21"/>
  <c r="I2" i="21"/>
  <c r="I3" i="21"/>
  <c r="I5" i="21"/>
  <c r="I6" i="21"/>
  <c r="I7" i="21"/>
  <c r="I8" i="21"/>
  <c r="I9" i="21"/>
  <c r="I11" i="21"/>
  <c r="I13" i="21"/>
  <c r="I14" i="21"/>
  <c r="I17" i="21"/>
  <c r="I18" i="21"/>
  <c r="I19" i="21"/>
  <c r="I21" i="21"/>
  <c r="I22" i="21"/>
  <c r="I23" i="21"/>
  <c r="I24" i="21"/>
  <c r="I25" i="21"/>
  <c r="I27" i="21"/>
  <c r="I29" i="21"/>
  <c r="I30" i="21"/>
  <c r="I33" i="21"/>
  <c r="I34" i="21"/>
  <c r="I35" i="21"/>
  <c r="I37" i="21"/>
  <c r="I38" i="21"/>
  <c r="I39" i="21"/>
  <c r="I40" i="21"/>
  <c r="I41" i="21"/>
  <c r="I43" i="21"/>
  <c r="I45" i="21"/>
  <c r="I46" i="21"/>
  <c r="I49" i="21"/>
  <c r="I50" i="21"/>
  <c r="I51" i="21"/>
  <c r="I53" i="21"/>
  <c r="I54" i="21"/>
  <c r="I55" i="21"/>
  <c r="I56" i="21"/>
  <c r="I57" i="21"/>
  <c r="I59" i="21"/>
  <c r="I61" i="21"/>
  <c r="I62" i="21"/>
  <c r="I65" i="21"/>
  <c r="I66" i="21"/>
  <c r="I67" i="21"/>
  <c r="I69" i="21"/>
  <c r="I70" i="21"/>
  <c r="I71" i="21"/>
  <c r="I72" i="21"/>
  <c r="I73" i="21"/>
  <c r="I75" i="21"/>
  <c r="I77" i="21"/>
  <c r="I78" i="21"/>
  <c r="I81" i="21"/>
  <c r="I82" i="21"/>
  <c r="I83" i="21"/>
  <c r="I85" i="21"/>
  <c r="I86" i="21"/>
  <c r="I87" i="21"/>
  <c r="I88" i="21"/>
  <c r="I89" i="21"/>
  <c r="I91" i="21"/>
  <c r="I93" i="21"/>
  <c r="I94" i="21"/>
  <c r="I97" i="21"/>
  <c r="I98" i="21"/>
  <c r="I99" i="21"/>
  <c r="I101" i="21"/>
  <c r="I102" i="21"/>
  <c r="I103" i="21"/>
  <c r="I104" i="21"/>
  <c r="I105" i="21"/>
  <c r="I107" i="21"/>
  <c r="I109" i="21"/>
  <c r="I110" i="21"/>
  <c r="I113" i="21"/>
  <c r="I114" i="21"/>
  <c r="I115" i="21"/>
  <c r="I117" i="21"/>
  <c r="I118" i="21"/>
  <c r="I119" i="21"/>
  <c r="I120" i="21"/>
  <c r="I121" i="21"/>
  <c r="I123" i="21"/>
  <c r="I125" i="21"/>
  <c r="I126" i="21"/>
  <c r="I129" i="21"/>
  <c r="I130" i="21"/>
  <c r="I131" i="21"/>
  <c r="I133" i="21"/>
  <c r="I134" i="21"/>
  <c r="I135" i="21"/>
  <c r="I136" i="21"/>
  <c r="I137" i="21"/>
  <c r="I139" i="21"/>
  <c r="I141" i="21"/>
  <c r="I142" i="21"/>
  <c r="I145" i="21"/>
  <c r="I146" i="21"/>
  <c r="I147" i="21"/>
  <c r="I149" i="21"/>
  <c r="I150" i="21"/>
  <c r="I151" i="21"/>
  <c r="I152" i="21"/>
  <c r="I153" i="21"/>
  <c r="I155" i="21"/>
  <c r="I157" i="21"/>
  <c r="I158" i="21"/>
  <c r="I161" i="21"/>
  <c r="I162" i="21"/>
  <c r="I163" i="21"/>
  <c r="I165" i="21"/>
  <c r="I166" i="21"/>
  <c r="I167" i="21"/>
  <c r="I168" i="21"/>
  <c r="I169" i="21"/>
  <c r="I171" i="21"/>
  <c r="I173" i="21"/>
  <c r="I174" i="21"/>
  <c r="I177" i="21"/>
  <c r="I178" i="21"/>
  <c r="I179" i="21"/>
  <c r="I181" i="21"/>
  <c r="I182" i="21"/>
  <c r="I183" i="21"/>
  <c r="I184" i="21"/>
  <c r="I185" i="21"/>
  <c r="I187" i="21"/>
  <c r="I189" i="21"/>
  <c r="I190" i="21"/>
  <c r="I191" i="21"/>
  <c r="I193" i="21"/>
  <c r="I194" i="21"/>
  <c r="I195" i="21"/>
  <c r="I197" i="21"/>
  <c r="I198" i="21"/>
  <c r="I199" i="21"/>
  <c r="I200" i="21"/>
  <c r="I201" i="21"/>
  <c r="I203" i="21"/>
  <c r="I205" i="21"/>
  <c r="I206" i="21"/>
  <c r="I207" i="21"/>
  <c r="I209" i="21"/>
  <c r="I210" i="21"/>
  <c r="I211" i="21"/>
  <c r="I212" i="21"/>
  <c r="I213" i="21"/>
  <c r="I214" i="21"/>
  <c r="I215" i="21"/>
  <c r="I216" i="21"/>
  <c r="I217" i="21"/>
  <c r="I219" i="21"/>
  <c r="I221" i="21"/>
  <c r="I222" i="21"/>
  <c r="I223" i="21"/>
  <c r="I225" i="21"/>
  <c r="I226" i="21"/>
  <c r="I227" i="21"/>
  <c r="I228" i="21"/>
  <c r="I229" i="21"/>
  <c r="I230" i="21"/>
  <c r="I231" i="21"/>
  <c r="I232" i="21"/>
  <c r="I233" i="21"/>
  <c r="I235" i="21"/>
  <c r="I237" i="21"/>
  <c r="I238" i="21"/>
  <c r="I239" i="21"/>
  <c r="I241" i="21"/>
  <c r="I242" i="21"/>
  <c r="I243" i="21"/>
  <c r="I244" i="21"/>
  <c r="I245" i="21"/>
  <c r="I246" i="21"/>
  <c r="I247" i="21"/>
  <c r="I248" i="21"/>
  <c r="I249" i="21"/>
  <c r="I251" i="21"/>
  <c r="I253" i="21"/>
  <c r="I254" i="21"/>
  <c r="I255" i="21"/>
  <c r="I257" i="21"/>
  <c r="I258" i="21"/>
  <c r="I259" i="21"/>
  <c r="I260" i="21"/>
  <c r="I261" i="21"/>
  <c r="I262" i="21"/>
  <c r="I263" i="21"/>
  <c r="I264" i="21"/>
  <c r="I265" i="21"/>
  <c r="I267" i="21"/>
  <c r="I269" i="21"/>
  <c r="I270" i="21"/>
  <c r="I271" i="21"/>
  <c r="I273" i="21"/>
  <c r="I274" i="21"/>
  <c r="I275" i="21"/>
  <c r="I276" i="21"/>
  <c r="I277" i="21"/>
  <c r="I278" i="21"/>
  <c r="I279" i="21"/>
  <c r="I280" i="21"/>
  <c r="I281" i="21"/>
  <c r="I283" i="21"/>
  <c r="I285" i="21"/>
  <c r="I286" i="21"/>
  <c r="I287" i="21"/>
  <c r="I289" i="21"/>
  <c r="I290" i="21"/>
  <c r="I291" i="21"/>
  <c r="I292" i="21"/>
  <c r="I293" i="21"/>
  <c r="I294" i="21"/>
  <c r="I295" i="21"/>
  <c r="I296" i="21"/>
  <c r="I297" i="21"/>
  <c r="I298" i="21"/>
  <c r="I299" i="21"/>
  <c r="I301" i="21"/>
  <c r="I302" i="21"/>
  <c r="I303" i="21"/>
  <c r="I305" i="21"/>
  <c r="I306" i="21"/>
  <c r="I307" i="21"/>
  <c r="I308" i="21"/>
  <c r="I309" i="21"/>
  <c r="I310" i="21"/>
  <c r="I311" i="21"/>
  <c r="I312" i="21"/>
  <c r="I313" i="21"/>
  <c r="I314" i="21"/>
  <c r="I315" i="21"/>
  <c r="I317" i="21"/>
  <c r="I318" i="21"/>
  <c r="I319" i="21"/>
  <c r="I321" i="21"/>
  <c r="I322" i="21"/>
  <c r="I323" i="21"/>
  <c r="I324" i="21"/>
  <c r="I325" i="21"/>
  <c r="I326" i="21"/>
  <c r="I327" i="21"/>
  <c r="I328" i="21"/>
  <c r="I329" i="21"/>
  <c r="I330" i="21"/>
  <c r="I331" i="21"/>
  <c r="I333" i="21"/>
  <c r="I334" i="21"/>
  <c r="I335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B2" i="9"/>
  <c r="B3" i="9"/>
  <c r="B4" i="9"/>
  <c r="B5" i="9"/>
  <c r="C5" i="9" s="1"/>
  <c r="B6" i="9"/>
  <c r="B7" i="9"/>
  <c r="D7" i="9" s="1"/>
  <c r="F7" i="9" s="1"/>
  <c r="B8" i="9"/>
  <c r="B9" i="9"/>
  <c r="C9" i="9" s="1"/>
  <c r="B10" i="9"/>
  <c r="B11" i="9"/>
  <c r="E11" i="9" s="1"/>
  <c r="B12" i="9"/>
  <c r="B13" i="9"/>
  <c r="C13" i="9" s="1"/>
  <c r="B14" i="9"/>
  <c r="B15" i="9"/>
  <c r="D15" i="9" s="1"/>
  <c r="F15" i="9" s="1"/>
  <c r="B16" i="9"/>
  <c r="B17" i="9"/>
  <c r="C17" i="9" s="1"/>
  <c r="B18" i="9"/>
  <c r="B19" i="9"/>
  <c r="E19" i="9" s="1"/>
  <c r="B20" i="9"/>
  <c r="B21" i="9"/>
  <c r="C21" i="9" s="1"/>
  <c r="B22" i="9"/>
  <c r="B23" i="9"/>
  <c r="D23" i="9" s="1"/>
  <c r="F23" i="9" s="1"/>
  <c r="B24" i="9"/>
  <c r="B25" i="9"/>
  <c r="C25" i="9" s="1"/>
  <c r="B26" i="9"/>
  <c r="B27" i="9"/>
  <c r="B28" i="9"/>
  <c r="B29" i="9"/>
  <c r="C29" i="9" s="1"/>
  <c r="B30" i="9"/>
  <c r="B31" i="9"/>
  <c r="D31" i="9" s="1"/>
  <c r="F31" i="9" s="1"/>
  <c r="B32" i="9"/>
  <c r="B33" i="9"/>
  <c r="C33" i="9" s="1"/>
  <c r="B34" i="9"/>
  <c r="B35" i="9"/>
  <c r="E35" i="9" s="1"/>
  <c r="B36" i="9"/>
  <c r="B37" i="9"/>
  <c r="C37" i="9" s="1"/>
  <c r="B38" i="9"/>
  <c r="B39" i="9"/>
  <c r="D39" i="9" s="1"/>
  <c r="F39" i="9" s="1"/>
  <c r="B40" i="9"/>
  <c r="B41" i="9"/>
  <c r="C41" i="9" s="1"/>
  <c r="B42" i="9"/>
  <c r="B43" i="9"/>
  <c r="B44" i="9"/>
  <c r="B45" i="9"/>
  <c r="C45" i="9" s="1"/>
  <c r="B46" i="9"/>
  <c r="B47" i="9"/>
  <c r="D47" i="9" s="1"/>
  <c r="F47" i="9" s="1"/>
  <c r="B48" i="9"/>
  <c r="B49" i="9"/>
  <c r="C49" i="9" s="1"/>
  <c r="B50" i="9"/>
  <c r="B51" i="9"/>
  <c r="E51" i="9" s="1"/>
  <c r="B52" i="9"/>
  <c r="B53" i="9"/>
  <c r="C53" i="9" s="1"/>
  <c r="B54" i="9"/>
  <c r="B55" i="9"/>
  <c r="D55" i="9" s="1"/>
  <c r="F55" i="9" s="1"/>
  <c r="B56" i="9"/>
  <c r="B57" i="9"/>
  <c r="C57" i="9" s="1"/>
  <c r="B58" i="9"/>
  <c r="B59" i="9"/>
  <c r="B60" i="9"/>
  <c r="B61" i="9"/>
  <c r="C61" i="9" s="1"/>
  <c r="B62" i="9"/>
  <c r="B63" i="9"/>
  <c r="D63" i="9" s="1"/>
  <c r="F63" i="9" s="1"/>
  <c r="B64" i="9"/>
  <c r="B65" i="9"/>
  <c r="C65" i="9" s="1"/>
  <c r="B66" i="9"/>
  <c r="B67" i="9"/>
  <c r="E67" i="9" s="1"/>
  <c r="B68" i="9"/>
  <c r="B69" i="9"/>
  <c r="C69" i="9" s="1"/>
  <c r="B70" i="9"/>
  <c r="B71" i="9"/>
  <c r="D71" i="9" s="1"/>
  <c r="B72" i="9"/>
  <c r="B73" i="9"/>
  <c r="C73" i="9" s="1"/>
  <c r="B74" i="9"/>
  <c r="B75" i="9"/>
  <c r="E75" i="9" s="1"/>
  <c r="B76" i="9"/>
  <c r="B77" i="9"/>
  <c r="C77" i="9" s="1"/>
  <c r="B78" i="9"/>
  <c r="B79" i="9"/>
  <c r="D79" i="9" s="1"/>
  <c r="B80" i="9"/>
  <c r="B81" i="9"/>
  <c r="C81" i="9" s="1"/>
  <c r="B82" i="9"/>
  <c r="B83" i="9"/>
  <c r="B84" i="9"/>
  <c r="B85" i="9"/>
  <c r="C85" i="9" s="1"/>
  <c r="B86" i="9"/>
  <c r="B87" i="9"/>
  <c r="D87" i="9" s="1"/>
  <c r="B88" i="9"/>
  <c r="B89" i="9"/>
  <c r="C89" i="9" s="1"/>
  <c r="B90" i="9"/>
  <c r="B91" i="9"/>
  <c r="B92" i="9"/>
  <c r="B93" i="9"/>
  <c r="C93" i="9" s="1"/>
  <c r="B94" i="9"/>
  <c r="B95" i="9"/>
  <c r="D95" i="9" s="1"/>
  <c r="F95" i="9" s="1"/>
  <c r="B96" i="9"/>
  <c r="B97" i="9"/>
  <c r="C97" i="9" s="1"/>
  <c r="B98" i="9"/>
  <c r="B99" i="9"/>
  <c r="B100" i="9"/>
  <c r="B101" i="9"/>
  <c r="C101" i="9" s="1"/>
  <c r="B102" i="9"/>
  <c r="B103" i="9"/>
  <c r="D103" i="9" s="1"/>
  <c r="F103" i="9" s="1"/>
  <c r="B104" i="9"/>
  <c r="B105" i="9"/>
  <c r="C105" i="9" s="1"/>
  <c r="B106" i="9"/>
  <c r="B107" i="9"/>
  <c r="C107" i="9" s="1"/>
  <c r="B108" i="9"/>
  <c r="B109" i="9"/>
  <c r="C109" i="9" s="1"/>
  <c r="B110" i="9"/>
  <c r="B111" i="9"/>
  <c r="D111" i="9" s="1"/>
  <c r="F111" i="9" s="1"/>
  <c r="B112" i="9"/>
  <c r="B113" i="9"/>
  <c r="C113" i="9" s="1"/>
  <c r="B114" i="9"/>
  <c r="B115" i="9"/>
  <c r="C115" i="9" s="1"/>
  <c r="B116" i="9"/>
  <c r="B117" i="9"/>
  <c r="C117" i="9" s="1"/>
  <c r="B118" i="9"/>
  <c r="B119" i="9"/>
  <c r="C119" i="9" s="1"/>
  <c r="B120" i="9"/>
  <c r="B121" i="9"/>
  <c r="C121" i="9" s="1"/>
  <c r="B122" i="9"/>
  <c r="B123" i="9"/>
  <c r="C123" i="9" s="1"/>
  <c r="B124" i="9"/>
  <c r="B125" i="9"/>
  <c r="C125" i="9" s="1"/>
  <c r="B126" i="9"/>
  <c r="C2" i="9"/>
  <c r="C4" i="9"/>
  <c r="C6" i="9"/>
  <c r="C8" i="9"/>
  <c r="C10" i="9"/>
  <c r="C12" i="9"/>
  <c r="C14" i="9"/>
  <c r="C15" i="9"/>
  <c r="C16" i="9"/>
  <c r="C18" i="9"/>
  <c r="C20" i="9"/>
  <c r="C22" i="9"/>
  <c r="C24" i="9"/>
  <c r="C26" i="9"/>
  <c r="C28" i="9"/>
  <c r="C30" i="9"/>
  <c r="C32" i="9"/>
  <c r="C34" i="9"/>
  <c r="C36" i="9"/>
  <c r="C38" i="9"/>
  <c r="C40" i="9"/>
  <c r="C42" i="9"/>
  <c r="C44" i="9"/>
  <c r="C46" i="9"/>
  <c r="C47" i="9"/>
  <c r="C48" i="9"/>
  <c r="C50" i="9"/>
  <c r="C52" i="9"/>
  <c r="C54" i="9"/>
  <c r="C56" i="9"/>
  <c r="C58" i="9"/>
  <c r="C60" i="9"/>
  <c r="C62" i="9"/>
  <c r="C64" i="9"/>
  <c r="C66" i="9"/>
  <c r="C68" i="9"/>
  <c r="C70" i="9"/>
  <c r="C72" i="9"/>
  <c r="C74" i="9"/>
  <c r="C76" i="9"/>
  <c r="C78" i="9"/>
  <c r="C79" i="9"/>
  <c r="C80" i="9"/>
  <c r="C82" i="9"/>
  <c r="C84" i="9"/>
  <c r="C86" i="9"/>
  <c r="C88" i="9"/>
  <c r="C90" i="9"/>
  <c r="C92" i="9"/>
  <c r="C94" i="9"/>
  <c r="C96" i="9"/>
  <c r="C98" i="9"/>
  <c r="C100" i="9"/>
  <c r="C102" i="9"/>
  <c r="C104" i="9"/>
  <c r="C106" i="9"/>
  <c r="C108" i="9"/>
  <c r="C110" i="9"/>
  <c r="C111" i="9"/>
  <c r="C112" i="9"/>
  <c r="C114" i="9"/>
  <c r="C116" i="9"/>
  <c r="C118" i="9"/>
  <c r="C120" i="9"/>
  <c r="C122" i="9"/>
  <c r="C124" i="9"/>
  <c r="C126" i="9"/>
  <c r="D2" i="9"/>
  <c r="D4" i="9"/>
  <c r="D5" i="9"/>
  <c r="D6" i="9"/>
  <c r="D8" i="9"/>
  <c r="D9" i="9"/>
  <c r="D10" i="9"/>
  <c r="F10" i="9" s="1"/>
  <c r="D12" i="9"/>
  <c r="D13" i="9"/>
  <c r="D14" i="9"/>
  <c r="D16" i="9"/>
  <c r="D17" i="9"/>
  <c r="D18" i="9"/>
  <c r="D20" i="9"/>
  <c r="D21" i="9"/>
  <c r="F21" i="9" s="1"/>
  <c r="D22" i="9"/>
  <c r="D24" i="9"/>
  <c r="D25" i="9"/>
  <c r="D26" i="9"/>
  <c r="F26" i="9" s="1"/>
  <c r="D28" i="9"/>
  <c r="D29" i="9"/>
  <c r="D30" i="9"/>
  <c r="D32" i="9"/>
  <c r="D33" i="9"/>
  <c r="D34" i="9"/>
  <c r="D36" i="9"/>
  <c r="D37" i="9"/>
  <c r="F37" i="9" s="1"/>
  <c r="D38" i="9"/>
  <c r="D40" i="9"/>
  <c r="D41" i="9"/>
  <c r="D42" i="9"/>
  <c r="F42" i="9" s="1"/>
  <c r="D44" i="9"/>
  <c r="D45" i="9"/>
  <c r="D46" i="9"/>
  <c r="D48" i="9"/>
  <c r="D49" i="9"/>
  <c r="D50" i="9"/>
  <c r="D52" i="9"/>
  <c r="D53" i="9"/>
  <c r="F53" i="9" s="1"/>
  <c r="D54" i="9"/>
  <c r="D56" i="9"/>
  <c r="D57" i="9"/>
  <c r="D58" i="9"/>
  <c r="F58" i="9" s="1"/>
  <c r="D60" i="9"/>
  <c r="F60" i="9" s="1"/>
  <c r="D61" i="9"/>
  <c r="D62" i="9"/>
  <c r="D64" i="9"/>
  <c r="F64" i="9" s="1"/>
  <c r="D65" i="9"/>
  <c r="D66" i="9"/>
  <c r="D68" i="9"/>
  <c r="F68" i="9" s="1"/>
  <c r="D69" i="9"/>
  <c r="F69" i="9" s="1"/>
  <c r="D70" i="9"/>
  <c r="D72" i="9"/>
  <c r="F72" i="9" s="1"/>
  <c r="D73" i="9"/>
  <c r="D74" i="9"/>
  <c r="F74" i="9" s="1"/>
  <c r="D76" i="9"/>
  <c r="F76" i="9" s="1"/>
  <c r="D77" i="9"/>
  <c r="D78" i="9"/>
  <c r="F78" i="9" s="1"/>
  <c r="D80" i="9"/>
  <c r="F80" i="9" s="1"/>
  <c r="D81" i="9"/>
  <c r="D82" i="9"/>
  <c r="F82" i="9" s="1"/>
  <c r="D84" i="9"/>
  <c r="F84" i="9" s="1"/>
  <c r="D85" i="9"/>
  <c r="F85" i="9" s="1"/>
  <c r="D86" i="9"/>
  <c r="F86" i="9" s="1"/>
  <c r="D88" i="9"/>
  <c r="D89" i="9"/>
  <c r="D90" i="9"/>
  <c r="F90" i="9" s="1"/>
  <c r="D92" i="9"/>
  <c r="F92" i="9" s="1"/>
  <c r="D93" i="9"/>
  <c r="D94" i="9"/>
  <c r="F94" i="9" s="1"/>
  <c r="D96" i="9"/>
  <c r="F96" i="9" s="1"/>
  <c r="D97" i="9"/>
  <c r="D98" i="9"/>
  <c r="F98" i="9" s="1"/>
  <c r="D100" i="9"/>
  <c r="F100" i="9" s="1"/>
  <c r="D101" i="9"/>
  <c r="D102" i="9"/>
  <c r="F102" i="9" s="1"/>
  <c r="D104" i="9"/>
  <c r="F104" i="9" s="1"/>
  <c r="D105" i="9"/>
  <c r="D106" i="9"/>
  <c r="F106" i="9" s="1"/>
  <c r="D108" i="9"/>
  <c r="F108" i="9" s="1"/>
  <c r="D109" i="9"/>
  <c r="D110" i="9"/>
  <c r="F110" i="9" s="1"/>
  <c r="D112" i="9"/>
  <c r="F112" i="9" s="1"/>
  <c r="D113" i="9"/>
  <c r="D114" i="9"/>
  <c r="F114" i="9" s="1"/>
  <c r="D116" i="9"/>
  <c r="F116" i="9" s="1"/>
  <c r="D117" i="9"/>
  <c r="D118" i="9"/>
  <c r="F118" i="9" s="1"/>
  <c r="D120" i="9"/>
  <c r="F120" i="9" s="1"/>
  <c r="D121" i="9"/>
  <c r="D122" i="9"/>
  <c r="F122" i="9" s="1"/>
  <c r="D124" i="9"/>
  <c r="F124" i="9" s="1"/>
  <c r="D125" i="9"/>
  <c r="D126" i="9"/>
  <c r="F126" i="9" s="1"/>
  <c r="E2" i="9"/>
  <c r="E4" i="9"/>
  <c r="E5" i="9"/>
  <c r="E6" i="9"/>
  <c r="E8" i="9"/>
  <c r="E9" i="9"/>
  <c r="E10" i="9"/>
  <c r="E12" i="9"/>
  <c r="E13" i="9"/>
  <c r="E14" i="9"/>
  <c r="E16" i="9"/>
  <c r="E17" i="9"/>
  <c r="E18" i="9"/>
  <c r="E20" i="9"/>
  <c r="E21" i="9"/>
  <c r="E22" i="9"/>
  <c r="E24" i="9"/>
  <c r="E25" i="9"/>
  <c r="E26" i="9"/>
  <c r="E28" i="9"/>
  <c r="E29" i="9"/>
  <c r="E30" i="9"/>
  <c r="E32" i="9"/>
  <c r="E33" i="9"/>
  <c r="E34" i="9"/>
  <c r="E36" i="9"/>
  <c r="E37" i="9"/>
  <c r="E38" i="9"/>
  <c r="E40" i="9"/>
  <c r="E41" i="9"/>
  <c r="E42" i="9"/>
  <c r="E44" i="9"/>
  <c r="E45" i="9"/>
  <c r="E46" i="9"/>
  <c r="E48" i="9"/>
  <c r="E49" i="9"/>
  <c r="E50" i="9"/>
  <c r="E52" i="9"/>
  <c r="E53" i="9"/>
  <c r="E54" i="9"/>
  <c r="E56" i="9"/>
  <c r="E57" i="9"/>
  <c r="E58" i="9"/>
  <c r="E60" i="9"/>
  <c r="E61" i="9"/>
  <c r="E62" i="9"/>
  <c r="E64" i="9"/>
  <c r="E65" i="9"/>
  <c r="E66" i="9"/>
  <c r="E68" i="9"/>
  <c r="E69" i="9"/>
  <c r="E70" i="9"/>
  <c r="E72" i="9"/>
  <c r="E73" i="9"/>
  <c r="E74" i="9"/>
  <c r="E76" i="9"/>
  <c r="E77" i="9"/>
  <c r="E78" i="9"/>
  <c r="E80" i="9"/>
  <c r="E81" i="9"/>
  <c r="E82" i="9"/>
  <c r="E84" i="9"/>
  <c r="E85" i="9"/>
  <c r="E86" i="9"/>
  <c r="E88" i="9"/>
  <c r="E89" i="9"/>
  <c r="E90" i="9"/>
  <c r="E92" i="9"/>
  <c r="E93" i="9"/>
  <c r="E94" i="9"/>
  <c r="E96" i="9"/>
  <c r="E97" i="9"/>
  <c r="E98" i="9"/>
  <c r="E100" i="9"/>
  <c r="E101" i="9"/>
  <c r="E102" i="9"/>
  <c r="E104" i="9"/>
  <c r="E105" i="9"/>
  <c r="E106" i="9"/>
  <c r="E108" i="9"/>
  <c r="E109" i="9"/>
  <c r="E110" i="9"/>
  <c r="E112" i="9"/>
  <c r="E113" i="9"/>
  <c r="E114" i="9"/>
  <c r="E116" i="9"/>
  <c r="E117" i="9"/>
  <c r="E118" i="9"/>
  <c r="E120" i="9"/>
  <c r="E121" i="9"/>
  <c r="E122" i="9"/>
  <c r="E124" i="9"/>
  <c r="E125" i="9"/>
  <c r="E126" i="9"/>
  <c r="F2" i="9"/>
  <c r="F4" i="9"/>
  <c r="F5" i="9"/>
  <c r="F6" i="9"/>
  <c r="F8" i="9"/>
  <c r="F9" i="9"/>
  <c r="F12" i="9"/>
  <c r="F13" i="9"/>
  <c r="F14" i="9"/>
  <c r="F16" i="9"/>
  <c r="F17" i="9"/>
  <c r="F18" i="9"/>
  <c r="F20" i="9"/>
  <c r="F22" i="9"/>
  <c r="F24" i="9"/>
  <c r="F25" i="9"/>
  <c r="F28" i="9"/>
  <c r="F29" i="9"/>
  <c r="F30" i="9"/>
  <c r="F32" i="9"/>
  <c r="F33" i="9"/>
  <c r="F34" i="9"/>
  <c r="F36" i="9"/>
  <c r="F38" i="9"/>
  <c r="F40" i="9"/>
  <c r="F41" i="9"/>
  <c r="F44" i="9"/>
  <c r="F45" i="9"/>
  <c r="F46" i="9"/>
  <c r="F48" i="9"/>
  <c r="F49" i="9"/>
  <c r="F50" i="9"/>
  <c r="F52" i="9"/>
  <c r="F54" i="9"/>
  <c r="F56" i="9"/>
  <c r="F57" i="9"/>
  <c r="F61" i="9"/>
  <c r="F62" i="9"/>
  <c r="F65" i="9"/>
  <c r="F66" i="9"/>
  <c r="F70" i="9"/>
  <c r="F71" i="9"/>
  <c r="F73" i="9"/>
  <c r="F77" i="9"/>
  <c r="F79" i="9"/>
  <c r="F81" i="9"/>
  <c r="F87" i="9"/>
  <c r="F88" i="9"/>
  <c r="F89" i="9"/>
  <c r="F93" i="9"/>
  <c r="F97" i="9"/>
  <c r="F101" i="9"/>
  <c r="F105" i="9"/>
  <c r="F109" i="9"/>
  <c r="F113" i="9"/>
  <c r="F117" i="9"/>
  <c r="F121" i="9"/>
  <c r="F125" i="9"/>
  <c r="C99" i="9" l="1"/>
  <c r="D99" i="9"/>
  <c r="F99" i="9" s="1"/>
  <c r="C83" i="9"/>
  <c r="D83" i="9"/>
  <c r="F83" i="9" s="1"/>
  <c r="C43" i="9"/>
  <c r="D43" i="9"/>
  <c r="F43" i="9" s="1"/>
  <c r="C3" i="9"/>
  <c r="D3" i="9"/>
  <c r="F3" i="9" s="1"/>
  <c r="C103" i="9"/>
  <c r="C71" i="9"/>
  <c r="C39" i="9"/>
  <c r="C7" i="9"/>
  <c r="C91" i="9"/>
  <c r="D91" i="9"/>
  <c r="F91" i="9" s="1"/>
  <c r="C59" i="9"/>
  <c r="D59" i="9"/>
  <c r="F59" i="9" s="1"/>
  <c r="C27" i="9"/>
  <c r="D27" i="9"/>
  <c r="F27" i="9" s="1"/>
  <c r="E123" i="9"/>
  <c r="E119" i="9"/>
  <c r="E115" i="9"/>
  <c r="E111" i="9"/>
  <c r="E107" i="9"/>
  <c r="E103" i="9"/>
  <c r="E99" i="9"/>
  <c r="E95" i="9"/>
  <c r="E91" i="9"/>
  <c r="E87" i="9"/>
  <c r="E83" i="9"/>
  <c r="E79" i="9"/>
  <c r="E71" i="9"/>
  <c r="E63" i="9"/>
  <c r="E59" i="9"/>
  <c r="E55" i="9"/>
  <c r="E47" i="9"/>
  <c r="E43" i="9"/>
  <c r="E39" i="9"/>
  <c r="E31" i="9"/>
  <c r="E27" i="9"/>
  <c r="E23" i="9"/>
  <c r="E15" i="9"/>
  <c r="E7" i="9"/>
  <c r="E3" i="9"/>
  <c r="C95" i="9"/>
  <c r="C63" i="9"/>
  <c r="C31" i="9"/>
  <c r="H336" i="21"/>
  <c r="I336" i="21"/>
  <c r="H332" i="21"/>
  <c r="I332" i="21"/>
  <c r="H320" i="21"/>
  <c r="I320" i="21"/>
  <c r="H316" i="21"/>
  <c r="I316" i="21"/>
  <c r="H304" i="21"/>
  <c r="I304" i="21"/>
  <c r="H300" i="21"/>
  <c r="I300" i="21"/>
  <c r="H288" i="21"/>
  <c r="I288" i="21"/>
  <c r="H284" i="21"/>
  <c r="I284" i="21"/>
  <c r="H272" i="21"/>
  <c r="I272" i="21"/>
  <c r="H268" i="21"/>
  <c r="I268" i="21"/>
  <c r="H256" i="21"/>
  <c r="I256" i="21"/>
  <c r="H252" i="21"/>
  <c r="I252" i="21"/>
  <c r="H240" i="21"/>
  <c r="I240" i="21"/>
  <c r="H236" i="21"/>
  <c r="I236" i="21"/>
  <c r="H224" i="21"/>
  <c r="I224" i="21"/>
  <c r="H220" i="21"/>
  <c r="I220" i="21"/>
  <c r="H208" i="21"/>
  <c r="I208" i="21"/>
  <c r="H204" i="21"/>
  <c r="I204" i="21"/>
  <c r="H192" i="21"/>
  <c r="I192" i="21"/>
  <c r="H188" i="21"/>
  <c r="I188" i="21"/>
  <c r="H176" i="21"/>
  <c r="I176" i="21"/>
  <c r="H172" i="21"/>
  <c r="I172" i="21"/>
  <c r="H160" i="21"/>
  <c r="I160" i="21"/>
  <c r="H156" i="21"/>
  <c r="I156" i="21"/>
  <c r="H144" i="21"/>
  <c r="I144" i="21"/>
  <c r="H140" i="21"/>
  <c r="I140" i="21"/>
  <c r="H128" i="21"/>
  <c r="I128" i="21"/>
  <c r="H124" i="21"/>
  <c r="I124" i="21"/>
  <c r="H112" i="21"/>
  <c r="I112" i="21"/>
  <c r="H108" i="21"/>
  <c r="I108" i="21"/>
  <c r="H96" i="21"/>
  <c r="I96" i="21"/>
  <c r="H92" i="21"/>
  <c r="I92" i="21"/>
  <c r="H80" i="21"/>
  <c r="I80" i="21"/>
  <c r="H76" i="21"/>
  <c r="I76" i="21"/>
  <c r="H64" i="21"/>
  <c r="I64" i="21"/>
  <c r="H60" i="21"/>
  <c r="I60" i="21"/>
  <c r="H48" i="21"/>
  <c r="I48" i="21"/>
  <c r="H44" i="21"/>
  <c r="I44" i="21"/>
  <c r="H32" i="21"/>
  <c r="I32" i="21"/>
  <c r="H28" i="21"/>
  <c r="I28" i="21"/>
  <c r="H16" i="21"/>
  <c r="I16" i="21"/>
  <c r="H12" i="21"/>
  <c r="I12" i="21"/>
  <c r="C75" i="9"/>
  <c r="D75" i="9"/>
  <c r="F75" i="9" s="1"/>
  <c r="C51" i="9"/>
  <c r="D51" i="9"/>
  <c r="F51" i="9" s="1"/>
  <c r="C19" i="9"/>
  <c r="D19" i="9"/>
  <c r="F19" i="9" s="1"/>
  <c r="D123" i="9"/>
  <c r="F123" i="9" s="1"/>
  <c r="D119" i="9"/>
  <c r="F119" i="9" s="1"/>
  <c r="D115" i="9"/>
  <c r="F115" i="9" s="1"/>
  <c r="D107" i="9"/>
  <c r="F107" i="9" s="1"/>
  <c r="C87" i="9"/>
  <c r="C55" i="9"/>
  <c r="C23" i="9"/>
  <c r="C67" i="9"/>
  <c r="D67" i="9"/>
  <c r="F67" i="9" s="1"/>
  <c r="C35" i="9"/>
  <c r="D35" i="9"/>
  <c r="F35" i="9" s="1"/>
  <c r="C11" i="9"/>
  <c r="D11" i="9"/>
  <c r="F11" i="9" s="1"/>
  <c r="D21" i="18"/>
  <c r="P21" i="18"/>
  <c r="I2" i="18"/>
  <c r="I21" i="18"/>
  <c r="C2" i="5"/>
  <c r="D2" i="5"/>
  <c r="E2" i="5"/>
  <c r="D22" i="18"/>
  <c r="D2" i="18"/>
  <c r="P22" i="18"/>
  <c r="M22" i="18"/>
  <c r="K22" i="18"/>
  <c r="R22" i="18"/>
  <c r="G22" i="18"/>
  <c r="F22" i="18"/>
  <c r="E22" i="18"/>
  <c r="I22" i="18"/>
  <c r="S22" i="18"/>
  <c r="Q22" i="18"/>
  <c r="Q19" i="18" l="1" a="1"/>
  <c r="Q19" i="18" s="1"/>
  <c r="R19" i="18" s="1" a="1"/>
  <c r="R19" i="18" s="1"/>
  <c r="Q18" i="18" a="1"/>
  <c r="Q18" i="18" s="1"/>
  <c r="S18" i="18" s="1" a="1"/>
  <c r="S18" i="18" s="1"/>
  <c r="Q17" i="18" a="1"/>
  <c r="Q17" i="18" s="1"/>
  <c r="R17" i="18" s="1" a="1"/>
  <c r="R17" i="18" s="1"/>
  <c r="Q3" i="18" a="1"/>
  <c r="Q3" i="18" s="1"/>
  <c r="Q6" i="18" a="1"/>
  <c r="Q6" i="18" s="1"/>
  <c r="S6" i="18" s="1" a="1"/>
  <c r="S6" i="18" s="1"/>
  <c r="Q10" i="18" a="1"/>
  <c r="Q10" i="18" s="1"/>
  <c r="S10" i="18" s="1" a="1"/>
  <c r="S10" i="18" s="1"/>
  <c r="Q14" i="18" a="1"/>
  <c r="Q14" i="18" s="1"/>
  <c r="S14" i="18" s="1" a="1"/>
  <c r="S14" i="18" s="1"/>
  <c r="Q7" i="18" a="1"/>
  <c r="Q7" i="18" s="1"/>
  <c r="R7" i="18" s="1" a="1"/>
  <c r="R7" i="18" s="1"/>
  <c r="Q11" i="18" a="1"/>
  <c r="Q11" i="18" s="1"/>
  <c r="S11" i="18" s="1" a="1"/>
  <c r="S11" i="18" s="1"/>
  <c r="Q15" i="18" a="1"/>
  <c r="Q15" i="18" s="1"/>
  <c r="P15" i="18" s="1" a="1"/>
  <c r="P15" i="18" s="1"/>
  <c r="Q4" i="18" a="1"/>
  <c r="Q4" i="18" s="1"/>
  <c r="R4" i="18" s="1" a="1"/>
  <c r="R4" i="18" s="1"/>
  <c r="Q8" i="18" a="1"/>
  <c r="Q8" i="18" s="1"/>
  <c r="R8" i="18" s="1" a="1"/>
  <c r="R8" i="18" s="1"/>
  <c r="Q12" i="18" a="1"/>
  <c r="Q12" i="18" s="1"/>
  <c r="P12" i="18" s="1" a="1"/>
  <c r="P12" i="18" s="1"/>
  <c r="Q16" i="18" a="1"/>
  <c r="Q16" i="18" s="1"/>
  <c r="P16" i="18" s="1" a="1"/>
  <c r="P16" i="18" s="1"/>
  <c r="Q5" i="18" a="1"/>
  <c r="Q5" i="18" s="1"/>
  <c r="S5" i="18" s="1" a="1"/>
  <c r="S5" i="18" s="1"/>
  <c r="Q9" i="18" a="1"/>
  <c r="Q9" i="18" s="1"/>
  <c r="P9" i="18" s="1" a="1"/>
  <c r="P9" i="18" s="1"/>
  <c r="Q13" i="18" a="1"/>
  <c r="Q13" i="18" s="1"/>
  <c r="P13" i="18" s="1" a="1"/>
  <c r="P13" i="18" s="1"/>
  <c r="B2" i="5"/>
  <c r="S17" i="18" l="1" a="1"/>
  <c r="S17" i="18" s="1"/>
  <c r="P14" i="18" a="1"/>
  <c r="P14" i="18" s="1"/>
  <c r="P8" i="18" a="1"/>
  <c r="P8" i="18" s="1"/>
  <c r="R14" i="18" a="1"/>
  <c r="R14" i="18" s="1"/>
  <c r="P17" i="18" a="1"/>
  <c r="P17" i="18" s="1"/>
  <c r="S8" i="18" a="1"/>
  <c r="S8" i="18" s="1"/>
  <c r="S7" i="18" a="1"/>
  <c r="S7" i="18" s="1"/>
  <c r="R9" i="18" a="1"/>
  <c r="R9" i="18" s="1"/>
  <c r="P7" i="18" a="1"/>
  <c r="P7" i="18" s="1"/>
  <c r="S9" i="18" a="1"/>
  <c r="S9" i="18" s="1"/>
  <c r="S19" i="18" a="1"/>
  <c r="S19" i="18" s="1"/>
  <c r="P18" i="18" a="1"/>
  <c r="P18" i="18" s="1"/>
  <c r="P19" i="18" a="1"/>
  <c r="P19" i="18" s="1"/>
  <c r="R18" i="18" a="1"/>
  <c r="R18" i="18" s="1"/>
  <c r="S3" i="18" a="1"/>
  <c r="S3" i="18" s="1"/>
  <c r="Q23" i="18"/>
  <c r="S13" i="18" a="1"/>
  <c r="S13" i="18" s="1"/>
  <c r="R12" i="18" a="1"/>
  <c r="R12" i="18" s="1"/>
  <c r="P6" i="18" a="1"/>
  <c r="P6" i="18" s="1"/>
  <c r="R6" i="18" a="1"/>
  <c r="R6" i="18" s="1"/>
  <c r="S16" i="18" a="1"/>
  <c r="S16" i="18" s="1"/>
  <c r="R10" i="18" a="1"/>
  <c r="R10" i="18" s="1"/>
  <c r="S15" i="18" a="1"/>
  <c r="S15" i="18" s="1"/>
  <c r="S4" i="18" a="1"/>
  <c r="S4" i="18" s="1"/>
  <c r="R15" i="18" a="1"/>
  <c r="R15" i="18" s="1"/>
  <c r="P10" i="18" a="1"/>
  <c r="P10" i="18" s="1"/>
  <c r="P11" i="18" a="1"/>
  <c r="P11" i="18" s="1"/>
  <c r="R13" i="18" a="1"/>
  <c r="R13" i="18" s="1"/>
  <c r="S12" i="18" a="1"/>
  <c r="S12" i="18" s="1"/>
  <c r="P5" i="18" a="1"/>
  <c r="P5" i="18" s="1"/>
  <c r="P4" i="18" a="1"/>
  <c r="P4" i="18" s="1"/>
  <c r="R5" i="18" a="1"/>
  <c r="R5" i="18" s="1"/>
  <c r="R16" i="18" a="1"/>
  <c r="R16" i="18" s="1"/>
  <c r="R11" i="18" a="1"/>
  <c r="R11" i="18" s="1"/>
  <c r="P3" i="18" a="1"/>
  <c r="P3" i="18" s="1"/>
  <c r="R3" i="18" a="1"/>
  <c r="R3" i="18" s="1"/>
  <c r="B1" i="5" a="1"/>
  <c r="B1" i="5" s="1"/>
  <c r="B5" i="18" l="1"/>
  <c r="B2" i="18"/>
  <c r="E3" i="5" l="1"/>
  <c r="C3" i="5"/>
  <c r="D3" i="5"/>
  <c r="I23" i="18" l="1"/>
  <c r="E23" i="18"/>
  <c r="K23" i="18"/>
  <c r="M23" i="18"/>
  <c r="G23" i="18" l="1"/>
  <c r="F23" i="18"/>
  <c r="R23" i="18"/>
  <c r="S2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EE8F1E-FECF-4687-B199-905A97C9B836}" keepAlive="1" name="Query - Covid19-Confirmed" description="Connection to the 'Covid19-Confirmed' query in the workbook." type="5" refreshedVersion="0" background="1">
    <dbPr connection="Provider=Microsoft.Mashup.OleDb.1;Data Source=$Workbook$;Location=Covid19-Confirmed;Extended Properties=&quot;&quot;" command="SELECT * FROM [Covid19-Confirmed]"/>
  </connection>
  <connection id="2" xr16:uid="{71E147D2-C0AB-4451-A91E-46A58B76DF95}" keepAlive="1" name="Query - Covid19-Deaths" description="Connection to the 'Covid19-Deaths' query in the workbook." type="5" refreshedVersion="6" background="1" saveData="1">
    <dbPr connection="Provider=Microsoft.Mashup.OleDb.1;Data Source=$Workbook$;Location=Covid19-Deaths;Extended Properties=&quot;&quot;" command="SELECT * FROM [Covid19-Deaths]"/>
  </connection>
  <connection id="3" xr16:uid="{17006936-4886-43A3-9BE8-8BA9207218A9}" keepAlive="1" name="Query - Covid19-Recovered" description="Connection to the 'Covid19-Recovered' query in the workbook." type="5" refreshedVersion="6" background="1" saveData="1">
    <dbPr connection="Provider=Microsoft.Mashup.OleDb.1;Data Source=$Workbook$;Location=Covid19-Recovered;Extended Properties=&quot;&quot;" command="SELECT * FROM [Covid19-Recovered]"/>
  </connection>
  <connection id="4" xr16:uid="{3417E85C-2525-4DFF-8033-80841FFBF23F}" keepAlive="1" name="Query - T_All" description="Connection to the 'T_All' query in the workbook." type="5" refreshedVersion="6" background="1" saveData="1">
    <dbPr connection="Provider=Microsoft.Mashup.OleDb.1;Data Source=$Workbook$;Location=T_All;Extended Properties=&quot;&quot;" command="SELECT * FROM [T_All]"/>
  </connection>
  <connection id="5" xr16:uid="{2B88DA52-77F0-49C4-984D-14A0F9E38D69}" keepAlive="1" name="Query - T_Australia" description="Connection to the 'T_Australia' query in the workbook." type="5" refreshedVersion="6" background="1" saveData="1">
    <dbPr connection="Provider=Microsoft.Mashup.OleDb.1;Data Source=$Workbook$;Location=T_Australia;Extended Properties=&quot;&quot;" command="SELECT * FROM [T_Australia]"/>
  </connection>
  <connection id="6" xr16:uid="{DDA61553-D13F-43D6-95AF-CAF0EE355C8D}" keepAlive="1" name="Query - T_Canada" description="Connection to the 'T_Canada' query in the workbook." type="5" refreshedVersion="6" background="1" saveData="1">
    <dbPr connection="Provider=Microsoft.Mashup.OleDb.1;Data Source=$Workbook$;Location=T_Canada;Extended Properties=&quot;&quot;" command="SELECT * FROM [T_Canada]"/>
  </connection>
  <connection id="7" xr16:uid="{6B68E7E4-A2E3-4D0B-B78E-A4D5FA03567E}" keepAlive="1" name="Query - T_China" description="Connection to the 'T_China' query in the workbook." type="5" refreshedVersion="6" background="1" saveData="1">
    <dbPr connection="Provider=Microsoft.Mashup.OleDb.1;Data Source=$Workbook$;Location=T_China;Extended Properties=&quot;&quot;" command="SELECT * FROM [T_China]"/>
  </connection>
  <connection id="8" xr16:uid="{53A9AB2A-46F8-457C-9648-960A86E916C3}" keepAlive="1" name="Query - T_Countries" description="Connection to the 'T_Countries' query in the workbook." type="5" refreshedVersion="6" background="1" saveData="1">
    <dbPr connection="Provider=Microsoft.Mashup.OleDb.1;Data Source=$Workbook$;Location=T_Countries;Extended Properties=&quot;&quot;" command="SELECT * FROM [T_Countries]"/>
  </connection>
  <connection id="9" xr16:uid="{167DB118-321E-46B4-877F-00660054F123}" keepAlive="1" name="Query - T_Cruise_Ship" description="Connection to the 'T_Cruise_Ship' query in the workbook." type="5" refreshedVersion="6" background="1" saveData="1">
    <dbPr connection="Provider=Microsoft.Mashup.OleDb.1;Data Source=$Workbook$;Location=T_Cruise_Ship;Extended Properties=&quot;&quot;" command="SELECT * FROM [T_Cruise_Ship]"/>
  </connection>
  <connection id="10" xr16:uid="{ACB16D8D-407B-4677-B484-5D983D19DE21}" keepAlive="1" name="Query - T_Dates" description="Connection to the 'T_Dates' query in the workbook." type="5" refreshedVersion="6" background="1" saveData="1">
    <dbPr connection="Provider=Microsoft.Mashup.OleDb.1;Data Source=$Workbook$;Location=T_Dates;Extended Properties=&quot;&quot;" command="SELECT * FROM [T_Dates]"/>
  </connection>
  <connection id="11" xr16:uid="{E128A366-91A4-44BC-ADE1-0C8100947BCD}" keepAlive="1" name="Query - T_Denmark" description="Connection to the 'T_Denmark' query in the workbook." type="5" refreshedVersion="6" background="1" saveData="1">
    <dbPr connection="Provider=Microsoft.Mashup.OleDb.1;Data Source=$Workbook$;Location=T_Denmark;Extended Properties=&quot;&quot;" command="SELECT * FROM [T_Denmark]"/>
  </connection>
  <connection id="12" xr16:uid="{086A01D0-3A4E-442D-BB8E-2688FDA7FB6A}" keepAlive="1" name="Query - T_France" description="Connection to the 'T_France' query in the workbook." type="5" refreshedVersion="6" background="1" saveData="1">
    <dbPr connection="Provider=Microsoft.Mashup.OleDb.1;Data Source=$Workbook$;Location=T_France;Extended Properties=&quot;&quot;" command="SELECT * FROM [T_France]"/>
  </connection>
  <connection id="13" xr16:uid="{2146CD7B-6D50-4704-A9DC-13DAC2AB65DB}" keepAlive="1" name="Query - T_LastData" description="Connection to the 'T_LastData' query in the workbook." type="5" refreshedVersion="6" background="1" saveData="1">
    <dbPr connection="Provider=Microsoft.Mashup.OleDb.1;Data Source=$Workbook$;Location=T_LastData;Extended Properties=&quot;&quot;" command="SELECT * FROM [T_LastData]"/>
  </connection>
  <connection id="14" xr16:uid="{AA7E4719-B697-4840-94DC-696884B270C0}" keepAlive="1" name="Query - T_UK" description="Connection to the 'T_UK' query in the workbook." type="5" refreshedVersion="6" background="1" saveData="1">
    <dbPr connection="Provider=Microsoft.Mashup.OleDb.1;Data Source=$Workbook$;Location=T_UK;Extended Properties=&quot;&quot;" command="SELECT * FROM [T_UK]"/>
  </connection>
  <connection id="15" xr16:uid="{EF756D2D-5DA1-4656-90B0-2175EAB78586}" keepAlive="1" name="Query - T_US" description="Connection to the 'T_US' query in the workbook." type="5" refreshedVersion="6" background="1" saveData="1">
    <dbPr connection="Provider=Microsoft.Mashup.OleDb.1;Data Source=$Workbook$;Location=T_US;Extended Properties=&quot;&quot;" command="SELECT * FROM [T_U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<sst xmlns="http://schemas.openxmlformats.org/spreadsheetml/2006/main" count="89688" uniqueCount="22817">
  <si>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</si>
  <si>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</si>
  <si>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</si>
  <si>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</si>
  <si>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</si>
  <si>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</si>
  <si>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</si>
  <si>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</si>
  <si>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</si>
  <si>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</si>
  <si>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</si>
  <si>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</si>
  <si>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</si>
  <si>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</si>
  <si>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</si>
  <si>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</si>
  <si>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</si>
  <si>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</si>
  <si>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</si>
  <si>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</si>
  <si>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</si>
  <si>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</si>
  <si>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</si>
  <si>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</si>
  <si>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</si>
  <si>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</si>
  <si>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</si>
  <si>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</si>
  <si>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</si>
  <si>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</si>
  <si>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</si>
  <si>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</si>
  <si>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</si>
  <si>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</si>
  <si>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</si>
  <si>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</si>
  <si>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</si>
  <si>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</si>
  <si>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</si>
  <si>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</si>
  <si>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</si>
  <si>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</si>
  <si>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</si>
  <si>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</si>
  <si>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</si>
  <si>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</si>
  <si>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</si>
  <si>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</si>
  <si>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</si>
  <si>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</si>
  <si>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</si>
  <si>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</si>
  <si>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</si>
  <si>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</si>
  <si>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</si>
  <si>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/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</si>
  <si>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</si>
  <si>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</si>
  <si>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</si>
  <si>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</si>
  <si>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</si>
  <si>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</si>
  <si>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</si>
  <si>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</si>
  <si>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</si>
  <si>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</si>
  <si>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</si>
  <si>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</si>
  <si>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</si>
  <si>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</si>
  <si>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</si>
  <si>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</si>
  <si>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</si>
  <si>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</si>
  <si>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</si>
  <si>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</si>
  <si>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</si>
  <si>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</si>
  <si>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</si>
  <si>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</si>
  <si>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From Diamond Princess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</si>
  <si>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</si>
  <si>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</si>
  <si>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</si>
  <si>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</si>
  <si>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</si>
  <si>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</si>
  <si>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</si>
  <si>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</si>
  <si>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</si>
  <si>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</si>
  <si>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</si>
  <si>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</si>
  <si>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</si>
  <si>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</si>
  <si>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</si>
  <si>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</si>
  <si>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</si>
  <si>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</si>
  <si>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</si>
  <si>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</si>
  <si>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</si>
  <si>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</si>
  <si>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</si>
  <si>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</si>
  <si>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</si>
  <si>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</si>
  <si>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</si>
  <si>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</si>
  <si>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</si>
  <si>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</si>
  <si>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</si>
  <si>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</si>
  <si>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</si>
  <si>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</si>
  <si>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</si>
  <si>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</si>
  <si>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</si>
  <si>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</si>
  <si>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</si>
  <si>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</si>
  <si>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</si>
  <si>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</si>
  <si>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</si>
  <si>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</si>
  <si>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</si>
  <si>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</si>
  <si>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</si>
  <si>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</si>
  <si>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</si>
  <si>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</si>
  <si>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</si>
  <si>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</si>
  <si>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</si>
  <si>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</si>
  <si>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</si>
  <si>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</si>
  <si>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</si>
  <si>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</si>
  <si>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</si>
  <si>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</si>
  <si>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</si>
  <si>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</si>
  <si>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</si>
  <si>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</si>
  <si>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French Guiana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</si>
  <si>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</si>
  <si>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</si>
  <si>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</si>
  <si>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</si>
  <si>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</si>
  <si>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</si>
  <si>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</si>
  <si>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</si>
  <si>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</si>
  <si>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</si>
  <si>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</si>
  <si>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</si>
  <si>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Washington</t>
  </si>
  <si>
    <t>US</t>
  </si>
  <si>
    <t>New York</t>
  </si>
  <si>
    <t>California</t>
  </si>
  <si>
    <t>Massachusetts</t>
  </si>
  <si>
    <t>Diamond Princess</t>
  </si>
  <si>
    <t>Grand Princess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</si>
  <si>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</si>
  <si>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</si>
  <si>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</si>
  <si>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</si>
  <si>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</si>
  <si>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</si>
  <si>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</si>
  <si>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</si>
  <si>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</si>
  <si>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</si>
  <si>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</si>
  <si>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</si>
  <si>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</si>
  <si>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</si>
  <si>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</si>
  <si>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</si>
  <si>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</si>
  <si>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</si>
  <si>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</si>
  <si>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</si>
  <si>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</si>
  <si>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</si>
  <si>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</si>
  <si>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</si>
  <si>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</si>
  <si>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</si>
  <si>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</si>
  <si>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</si>
  <si>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Burkina Faso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</si>
  <si>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</si>
  <si>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</si>
  <si>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</si>
  <si>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</si>
  <si>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</si>
  <si>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</si>
  <si>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</si>
  <si>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</si>
  <si>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</si>
  <si>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</si>
  <si>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</si>
  <si>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</si>
  <si>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</si>
  <si>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</si>
  <si>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</si>
  <si>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</si>
  <si>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</si>
  <si>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</si>
  <si>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</si>
  <si>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</si>
  <si>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</si>
  <si>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</si>
  <si>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</si>
  <si>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</si>
  <si>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</si>
  <si>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</si>
  <si>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</si>
  <si>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</si>
  <si>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</si>
  <si>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</si>
  <si>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</si>
  <si>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</si>
  <si>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Cruise Ship</t>
  </si>
  <si>
    <t>Jiangsu</t>
  </si>
  <si>
    <t>Chongqing</t>
  </si>
  <si>
    <t>Sichuan</t>
  </si>
  <si>
    <t>Heilongjiang</t>
  </si>
  <si>
    <t>United Kingdom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</si>
  <si>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</si>
  <si>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</si>
  <si>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</si>
  <si>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</si>
  <si>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</si>
  <si>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</si>
  <si>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</si>
  <si>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</si>
  <si>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</si>
  <si>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</si>
  <si>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</si>
  <si>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</si>
  <si>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</si>
  <si>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</si>
  <si>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</si>
  <si>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</si>
  <si>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</si>
  <si>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</si>
  <si>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</si>
  <si>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</si>
  <si>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</si>
  <si>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</si>
  <si>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</si>
  <si>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</si>
  <si>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</si>
  <si>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</si>
  <si>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</si>
  <si>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</si>
  <si>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</si>
  <si>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</si>
  <si>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</si>
  <si>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</si>
  <si>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</si>
  <si>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</si>
  <si>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</si>
  <si>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</si>
  <si>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</si>
  <si>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</si>
  <si>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</si>
  <si>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</si>
  <si>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</si>
  <si>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</si>
  <si>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</si>
  <si>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</si>
  <si>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</si>
  <si>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</si>
  <si>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</si>
  <si>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</si>
  <si>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</si>
  <si>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</si>
  <si>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</si>
  <si>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</si>
  <si>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</si>
  <si>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</si>
  <si>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</si>
  <si>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</si>
  <si>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</si>
  <si>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</si>
  <si>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</si>
  <si>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</si>
  <si>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</si>
  <si>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</si>
  <si>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</si>
  <si>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</si>
  <si>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</si>
  <si>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</si>
  <si>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</si>
  <si>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</si>
  <si>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</si>
  <si>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</si>
  <si>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</si>
  <si>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</si>
  <si>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</si>
  <si>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</si>
  <si>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</si>
  <si>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</si>
  <si>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</si>
  <si>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</si>
  <si>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</si>
  <si>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</si>
  <si>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</si>
  <si>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</si>
  <si>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</si>
  <si>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</si>
  <si>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</si>
  <si>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</si>
  <si>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</si>
  <si>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</si>
  <si>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</si>
  <si>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</si>
  <si>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</si>
  <si>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</si>
  <si>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</si>
  <si>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</si>
  <si>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</si>
  <si>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</si>
  <si>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</si>
  <si>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</si>
  <si>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</si>
  <si>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</si>
  <si>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</si>
  <si>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</si>
  <si>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</si>
  <si>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</si>
  <si>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</si>
  <si>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</si>
  <si>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</si>
  <si>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</si>
  <si>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</si>
  <si>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</si>
  <si>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</si>
  <si>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</si>
  <si>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</si>
  <si>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</si>
  <si>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</si>
  <si>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</si>
  <si>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</si>
  <si>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</si>
  <si>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</si>
  <si>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</si>
  <si>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</si>
  <si>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</si>
  <si>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</si>
  <si>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</si>
  <si>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</si>
  <si>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</si>
  <si>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</si>
  <si>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</si>
  <si>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</si>
  <si>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</si>
  <si>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</si>
  <si>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</si>
  <si>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</si>
  <si>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</si>
  <si>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</si>
  <si>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</si>
  <si>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</si>
  <si>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</si>
  <si>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</si>
  <si>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</si>
  <si>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</si>
  <si>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</si>
  <si>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</si>
  <si>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</si>
  <si>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</si>
  <si>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</si>
  <si>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</si>
  <si>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</si>
  <si>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</si>
  <si>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</si>
  <si>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</si>
  <si>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</si>
  <si>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</si>
  <si>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</si>
  <si>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</si>
  <si>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</si>
  <si>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</si>
  <si>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</si>
  <si>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</si>
  <si>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</si>
  <si>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</si>
  <si>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</si>
  <si>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</si>
  <si>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</si>
  <si>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</si>
  <si>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</si>
  <si>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</si>
  <si>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</si>
  <si>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</si>
  <si>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</si>
  <si>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</si>
  <si>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</si>
  <si>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</si>
  <si>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</si>
  <si>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</si>
  <si>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</si>
  <si>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</si>
  <si>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</si>
  <si>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</si>
  <si>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</si>
  <si>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</si>
  <si>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</si>
  <si>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</si>
  <si>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</si>
  <si>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</si>
  <si>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</si>
  <si>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</si>
  <si>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</si>
  <si>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</si>
  <si>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</si>
  <si>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</si>
  <si>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</si>
  <si>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</si>
  <si>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</si>
  <si>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</si>
  <si>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</si>
  <si>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</si>
  <si>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</si>
  <si>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</si>
  <si>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</si>
  <si>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</si>
  <si>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</si>
  <si>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</si>
  <si>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</si>
  <si>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</si>
  <si>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</si>
  <si>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</si>
  <si>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</si>
  <si>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</si>
  <si>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</si>
  <si>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</si>
  <si>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</si>
  <si>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</si>
  <si>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</si>
  <si>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</si>
  <si>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</si>
  <si>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</si>
  <si>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</si>
  <si>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</si>
  <si>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</si>
  <si>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</si>
  <si>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</si>
  <si>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</si>
  <si>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</si>
  <si>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</si>
  <si>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</si>
  <si>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</si>
  <si>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</si>
  <si>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</si>
  <si>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</si>
  <si>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</si>
  <si>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Cuba</t>
  </si>
  <si>
    <t>Guyana</t>
  </si>
  <si>
    <t>Date</t>
  </si>
  <si>
    <t>Date (mm/dd/yy)</t>
  </si>
  <si>
    <t>Deaths</t>
  </si>
  <si>
    <t>Recovered</t>
  </si>
  <si>
    <t>Confirmed</t>
  </si>
  <si>
    <t>Last_Data</t>
  </si>
  <si>
    <t>ID</t>
  </si>
  <si>
    <t>Thailand-</t>
  </si>
  <si>
    <t>Japan-</t>
  </si>
  <si>
    <t>Singapore-</t>
  </si>
  <si>
    <t>Nepal-</t>
  </si>
  <si>
    <t>Malaysia-</t>
  </si>
  <si>
    <t>Canada-British Columbia</t>
  </si>
  <si>
    <t>Australia-New South Wales</t>
  </si>
  <si>
    <t>Australia-Victoria</t>
  </si>
  <si>
    <t>Australia-Queensland</t>
  </si>
  <si>
    <t>Cambodia-</t>
  </si>
  <si>
    <t>Sri Lanka-</t>
  </si>
  <si>
    <t>Germany-</t>
  </si>
  <si>
    <t>Finland-</t>
  </si>
  <si>
    <t>United Arab Emirates-</t>
  </si>
  <si>
    <t>Philippines-</t>
  </si>
  <si>
    <t>India-</t>
  </si>
  <si>
    <t>Italy-</t>
  </si>
  <si>
    <t>Sweden-</t>
  </si>
  <si>
    <t>Spain-</t>
  </si>
  <si>
    <t>Australia-South Australia</t>
  </si>
  <si>
    <t>Belgium-</t>
  </si>
  <si>
    <t>Egypt-</t>
  </si>
  <si>
    <t>Australia-From Diamond Princess</t>
  </si>
  <si>
    <t>Lebanon-</t>
  </si>
  <si>
    <t>Iraq-</t>
  </si>
  <si>
    <t>Oman-</t>
  </si>
  <si>
    <t>Afghanistan-</t>
  </si>
  <si>
    <t>Bahrain-</t>
  </si>
  <si>
    <t>Kuwait-</t>
  </si>
  <si>
    <t>Algeria-</t>
  </si>
  <si>
    <t>Croatia-</t>
  </si>
  <si>
    <t>Switzerland-</t>
  </si>
  <si>
    <t>Austria-</t>
  </si>
  <si>
    <t>Israel-</t>
  </si>
  <si>
    <t>Pakistan-</t>
  </si>
  <si>
    <t>Brazil-</t>
  </si>
  <si>
    <t>Georgia-</t>
  </si>
  <si>
    <t>Greece-</t>
  </si>
  <si>
    <t>North Macedonia-</t>
  </si>
  <si>
    <t>Norway-</t>
  </si>
  <si>
    <t>Romania-</t>
  </si>
  <si>
    <t>Estonia-</t>
  </si>
  <si>
    <t>Netherlands-</t>
  </si>
  <si>
    <t>San Marino-</t>
  </si>
  <si>
    <t>Belarus-</t>
  </si>
  <si>
    <t>Iceland-</t>
  </si>
  <si>
    <t>Lithuania-</t>
  </si>
  <si>
    <t>Mexico-</t>
  </si>
  <si>
    <t>New Zealand-</t>
  </si>
  <si>
    <t>Nigeria-</t>
  </si>
  <si>
    <t>Australia-Western Australia</t>
  </si>
  <si>
    <t>Ireland-</t>
  </si>
  <si>
    <t>Luxembourg-</t>
  </si>
  <si>
    <t>Monaco-</t>
  </si>
  <si>
    <t>Qatar-</t>
  </si>
  <si>
    <t>Ecuador-</t>
  </si>
  <si>
    <t>Azerbaijan-</t>
  </si>
  <si>
    <t>Armenia-</t>
  </si>
  <si>
    <t>Dominican Republic-</t>
  </si>
  <si>
    <t>Indonesia-</t>
  </si>
  <si>
    <t>Portugal-</t>
  </si>
  <si>
    <t>Andorra-</t>
  </si>
  <si>
    <t>Australia-Tasmania</t>
  </si>
  <si>
    <t>Latvia-</t>
  </si>
  <si>
    <t>Morocco-</t>
  </si>
  <si>
    <t>Saudi Arabia-</t>
  </si>
  <si>
    <t>Senegal-</t>
  </si>
  <si>
    <t>Argentina-</t>
  </si>
  <si>
    <t>Chile-</t>
  </si>
  <si>
    <t>Jordan-</t>
  </si>
  <si>
    <t>Ukraine-</t>
  </si>
  <si>
    <t>Hungary-</t>
  </si>
  <si>
    <t>Australia-Northern Territory</t>
  </si>
  <si>
    <t>Liechtenstein-</t>
  </si>
  <si>
    <t>Poland-</t>
  </si>
  <si>
    <t>Tunisia-</t>
  </si>
  <si>
    <t>Bosnia and Herzegovina-</t>
  </si>
  <si>
    <t>Slovenia-</t>
  </si>
  <si>
    <t>South Africa-</t>
  </si>
  <si>
    <t>Bhutan-</t>
  </si>
  <si>
    <t>Cameroon-</t>
  </si>
  <si>
    <t>Colombia-</t>
  </si>
  <si>
    <t>Costa Rica-</t>
  </si>
  <si>
    <t>Peru-</t>
  </si>
  <si>
    <t>Serbia-</t>
  </si>
  <si>
    <t>Slovakia-</t>
  </si>
  <si>
    <t>Togo-</t>
  </si>
  <si>
    <t>French Guiana-</t>
  </si>
  <si>
    <t>Malta-</t>
  </si>
  <si>
    <t>Martinique-</t>
  </si>
  <si>
    <t>Bulgaria-</t>
  </si>
  <si>
    <t>Maldives-</t>
  </si>
  <si>
    <t>Bangladesh-</t>
  </si>
  <si>
    <t>Paraguay-</t>
  </si>
  <si>
    <t>Canada-Ontario</t>
  </si>
  <si>
    <t>Canada-Alberta</t>
  </si>
  <si>
    <t>Canada-Quebec</t>
  </si>
  <si>
    <t>Albania-</t>
  </si>
  <si>
    <t>Cyprus-</t>
  </si>
  <si>
    <t>Brunei-</t>
  </si>
  <si>
    <t>US-Washington</t>
  </si>
  <si>
    <t>US-New York</t>
  </si>
  <si>
    <t>US-California</t>
  </si>
  <si>
    <t>US-Massachusetts</t>
  </si>
  <si>
    <t>US-Diamond Princess</t>
  </si>
  <si>
    <t>US-Grand Princess</t>
  </si>
  <si>
    <t>US-Georgia</t>
  </si>
  <si>
    <t>US-Colorado</t>
  </si>
  <si>
    <t>US-Florida</t>
  </si>
  <si>
    <t>US-New Jersey</t>
  </si>
  <si>
    <t>US-Oregon</t>
  </si>
  <si>
    <t>US-Texas</t>
  </si>
  <si>
    <t>US-Illinois</t>
  </si>
  <si>
    <t>US-Pennsylvania</t>
  </si>
  <si>
    <t>US-Iowa</t>
  </si>
  <si>
    <t>US-Maryland</t>
  </si>
  <si>
    <t>US-North Carolina</t>
  </si>
  <si>
    <t>US-South Carolina</t>
  </si>
  <si>
    <t>US-Tennessee</t>
  </si>
  <si>
    <t>US-Virginia</t>
  </si>
  <si>
    <t>US-Arizona</t>
  </si>
  <si>
    <t>US-Indiana</t>
  </si>
  <si>
    <t>US-Kentucky</t>
  </si>
  <si>
    <t>US-District of Columbia</t>
  </si>
  <si>
    <t>US-Nevada</t>
  </si>
  <si>
    <t>US-New Hampshire</t>
  </si>
  <si>
    <t>US-Minnesota</t>
  </si>
  <si>
    <t>US-Nebraska</t>
  </si>
  <si>
    <t>US-Ohio</t>
  </si>
  <si>
    <t>US-Rhode Island</t>
  </si>
  <si>
    <t>US-Wisconsin</t>
  </si>
  <si>
    <t>US-Connecticut</t>
  </si>
  <si>
    <t>US-Hawaii</t>
  </si>
  <si>
    <t>US-Oklahoma</t>
  </si>
  <si>
    <t>US-Utah</t>
  </si>
  <si>
    <t>Burkina Faso-</t>
  </si>
  <si>
    <t>Holy See-</t>
  </si>
  <si>
    <t>Mongolia-</t>
  </si>
  <si>
    <t>Panama-</t>
  </si>
  <si>
    <t>US-Kansas</t>
  </si>
  <si>
    <t>US-Louisiana</t>
  </si>
  <si>
    <t>US-Missouri</t>
  </si>
  <si>
    <t>US-Vermont</t>
  </si>
  <si>
    <t>US-Alaska</t>
  </si>
  <si>
    <t>US-Arkansas</t>
  </si>
  <si>
    <t>US-Delaware</t>
  </si>
  <si>
    <t>US-Idaho</t>
  </si>
  <si>
    <t>US-Maine</t>
  </si>
  <si>
    <t>US-Michigan</t>
  </si>
  <si>
    <t>US-Mississippi</t>
  </si>
  <si>
    <t>US-Montana</t>
  </si>
  <si>
    <t>US-New Mexico</t>
  </si>
  <si>
    <t>US-North Dakota</t>
  </si>
  <si>
    <t>US-South Dakota</t>
  </si>
  <si>
    <t>US-West Virginia</t>
  </si>
  <si>
    <t>US-Wyoming</t>
  </si>
  <si>
    <t>China-Hubei</t>
  </si>
  <si>
    <t>Iran-</t>
  </si>
  <si>
    <t>Korea, South-</t>
  </si>
  <si>
    <t>France-France</t>
  </si>
  <si>
    <t>China-Guangdong</t>
  </si>
  <si>
    <t>China-Henan</t>
  </si>
  <si>
    <t>China-Zhejiang</t>
  </si>
  <si>
    <t>China-Hunan</t>
  </si>
  <si>
    <t>China-Anhui</t>
  </si>
  <si>
    <t>China-Jiangxi</t>
  </si>
  <si>
    <t>China-Shandong</t>
  </si>
  <si>
    <t>Cruise Ship-Diamond Princess</t>
  </si>
  <si>
    <t>China-Jiangsu</t>
  </si>
  <si>
    <t>China-Chongqing</t>
  </si>
  <si>
    <t>China-Sichuan</t>
  </si>
  <si>
    <t>China-Heilongjiang</t>
  </si>
  <si>
    <t>Denmark-Denmark</t>
  </si>
  <si>
    <t>China-Beijing</t>
  </si>
  <si>
    <t>China-Shanghai</t>
  </si>
  <si>
    <t>China-Hebei</t>
  </si>
  <si>
    <t>China-Fujian</t>
  </si>
  <si>
    <t>China-Guangxi</t>
  </si>
  <si>
    <t>China-Shaanxi</t>
  </si>
  <si>
    <t>China-Yunnan</t>
  </si>
  <si>
    <t>China-Hainan</t>
  </si>
  <si>
    <t>China-Guizhou</t>
  </si>
  <si>
    <t>China-Tianjin</t>
  </si>
  <si>
    <t>China-Shanxi</t>
  </si>
  <si>
    <t>China-Gansu</t>
  </si>
  <si>
    <t>China-Hong Kong</t>
  </si>
  <si>
    <t>China-Liaoning</t>
  </si>
  <si>
    <t>China-Jilin</t>
  </si>
  <si>
    <t>Czechia-</t>
  </si>
  <si>
    <t>China-Xinjiang</t>
  </si>
  <si>
    <t>China-Inner Mongolia</t>
  </si>
  <si>
    <t>China-Ningxia</t>
  </si>
  <si>
    <t>Taiwan*-</t>
  </si>
  <si>
    <t>Vietnam-</t>
  </si>
  <si>
    <t>Russia-</t>
  </si>
  <si>
    <t>China-Qinghai</t>
  </si>
  <si>
    <t>China-Macau</t>
  </si>
  <si>
    <t>Moldova-</t>
  </si>
  <si>
    <t>Bolivia-</t>
  </si>
  <si>
    <t>Denmark-Faroe Islands</t>
  </si>
  <si>
    <t>France-St Martin</t>
  </si>
  <si>
    <t>Honduras-</t>
  </si>
  <si>
    <t>United Kingdom-Channel Islands</t>
  </si>
  <si>
    <t>Canada-New Brunswick</t>
  </si>
  <si>
    <t>China-Tibet</t>
  </si>
  <si>
    <t>Congo (Kinshasa)-</t>
  </si>
  <si>
    <t>Cote d'Ivoire-</t>
  </si>
  <si>
    <t>France-Saint Barthelemy</t>
  </si>
  <si>
    <t>Jamaica-</t>
  </si>
  <si>
    <t>Reunion-</t>
  </si>
  <si>
    <t>Turkey-</t>
  </si>
  <si>
    <t>United Kingdom-Gibraltar</t>
  </si>
  <si>
    <t>US-Kitsap, WA</t>
  </si>
  <si>
    <t>US-Solano, CA</t>
  </si>
  <si>
    <t>US-Santa Cruz, CA</t>
  </si>
  <si>
    <t>US-Napa, CA</t>
  </si>
  <si>
    <t>US-Ventura, CA</t>
  </si>
  <si>
    <t>US-Worcester, MA</t>
  </si>
  <si>
    <t>US-Gwinnett, GA</t>
  </si>
  <si>
    <t>US-DeKalb, GA</t>
  </si>
  <si>
    <t>US-Floyd, GA</t>
  </si>
  <si>
    <t>US-Fayette, GA</t>
  </si>
  <si>
    <t>US-Gregg, TX</t>
  </si>
  <si>
    <t>US-Monmouth, NJ</t>
  </si>
  <si>
    <t>US-Burlington, NJ</t>
  </si>
  <si>
    <t>US-Camden, NJ</t>
  </si>
  <si>
    <t>US-Passaic, NJ</t>
  </si>
  <si>
    <t>US-Union, NJ</t>
  </si>
  <si>
    <t>US-Eagle, CO</t>
  </si>
  <si>
    <t>US-Larimer, CO</t>
  </si>
  <si>
    <t>US-Arapahoe, CO</t>
  </si>
  <si>
    <t>US-Gunnison, CO</t>
  </si>
  <si>
    <t>US-Kane, IL</t>
  </si>
  <si>
    <t>US-Monroe, PA</t>
  </si>
  <si>
    <t>US-Philadelphia, PA</t>
  </si>
  <si>
    <t>US-Norfolk, VA</t>
  </si>
  <si>
    <t>US-Arlington, VA</t>
  </si>
  <si>
    <t>US-Spotsylvania, VA</t>
  </si>
  <si>
    <t>US-Loudoun, VA</t>
  </si>
  <si>
    <t>US-Prince George's, MD</t>
  </si>
  <si>
    <t>US-Pottawattamie, IA</t>
  </si>
  <si>
    <t>US-Camden, NC</t>
  </si>
  <si>
    <t>US-Pima, AZ</t>
  </si>
  <si>
    <t>US-Noble, IN</t>
  </si>
  <si>
    <t>US-Adams, IN</t>
  </si>
  <si>
    <t>US-Boone, IN</t>
  </si>
  <si>
    <t>US-Dane, WI</t>
  </si>
  <si>
    <t>US-Pierce, WI</t>
  </si>
  <si>
    <t>US-Cuyahoga, OH</t>
  </si>
  <si>
    <t>US-Weber, UT</t>
  </si>
  <si>
    <t>US-Bennington County, VT</t>
  </si>
  <si>
    <t>US-Carver County, MN</t>
  </si>
  <si>
    <t>US-Charlotte County, FL</t>
  </si>
  <si>
    <t>US-Cherokee County, GA</t>
  </si>
  <si>
    <t>US-Collin County, TX</t>
  </si>
  <si>
    <t>US-Jefferson County, KY</t>
  </si>
  <si>
    <t>US-Jefferson Parish, LA</t>
  </si>
  <si>
    <t>US-Shasta County, CA</t>
  </si>
  <si>
    <t>US-Spartanburg County, SC</t>
  </si>
  <si>
    <t>US-Harrison County, KY</t>
  </si>
  <si>
    <t>US-Johnson County, IA</t>
  </si>
  <si>
    <t>US-Berkshire County, MA</t>
  </si>
  <si>
    <t>US-Davidson County, TN</t>
  </si>
  <si>
    <t>US-Douglas County, OR</t>
  </si>
  <si>
    <t>US-Fresno County, CA</t>
  </si>
  <si>
    <t>US-Harford County, MD</t>
  </si>
  <si>
    <t>US-Hendricks County, IN</t>
  </si>
  <si>
    <t>US-Hudson County, NJ</t>
  </si>
  <si>
    <t>US-Johnson County, KS</t>
  </si>
  <si>
    <t>US-Kittitas County, WA</t>
  </si>
  <si>
    <t>US-Manatee County, FL</t>
  </si>
  <si>
    <t>US-Marion County, OR</t>
  </si>
  <si>
    <t>US-Okaloosa County, FL</t>
  </si>
  <si>
    <t>US-Polk County, GA</t>
  </si>
  <si>
    <t>US-Riverside County, CA</t>
  </si>
  <si>
    <t>US-Shelby County, TN</t>
  </si>
  <si>
    <t>US-St. Louis County, MO</t>
  </si>
  <si>
    <t>US-Suffolk County, NY</t>
  </si>
  <si>
    <t>US-Ulster County, NY</t>
  </si>
  <si>
    <t>US-Volusia County, FL</t>
  </si>
  <si>
    <t>US-Fairfax County, VA</t>
  </si>
  <si>
    <t>US-Rockingham County, NH</t>
  </si>
  <si>
    <t>US-Washington, D.C.</t>
  </si>
  <si>
    <t>US-Montgomery County, PA</t>
  </si>
  <si>
    <t>US-Alameda County, CA</t>
  </si>
  <si>
    <t>US-Broward County, FL</t>
  </si>
  <si>
    <t>US-Lee County, FL</t>
  </si>
  <si>
    <t>US-Pinal County, AZ</t>
  </si>
  <si>
    <t>US-Rockland County, NY</t>
  </si>
  <si>
    <t>US-Saratoga County, NY</t>
  </si>
  <si>
    <t>US-Charleston County, SC</t>
  </si>
  <si>
    <t>US-Clark County, WA</t>
  </si>
  <si>
    <t>US-Cobb County, GA</t>
  </si>
  <si>
    <t>US-Davis County, UT</t>
  </si>
  <si>
    <t>US-El Paso County, CO</t>
  </si>
  <si>
    <t>US-Honolulu County, HI</t>
  </si>
  <si>
    <t xml:space="preserve">US-Jackson County, OR </t>
  </si>
  <si>
    <t>US-Jefferson County, WA</t>
  </si>
  <si>
    <t>US-Kershaw County, SC</t>
  </si>
  <si>
    <t>US-Klamath County, OR</t>
  </si>
  <si>
    <t>US-Madera County, CA</t>
  </si>
  <si>
    <t>US-Pierce County, WA</t>
  </si>
  <si>
    <t>US-Tulsa County, OK</t>
  </si>
  <si>
    <t>US-Douglas County, CO</t>
  </si>
  <si>
    <t>US-Providence County, RI</t>
  </si>
  <si>
    <t>US-Chatham County, NC</t>
  </si>
  <si>
    <t>US-Delaware County, PA</t>
  </si>
  <si>
    <t>US-Douglas County, NE</t>
  </si>
  <si>
    <t>US-Fayette County, KY</t>
  </si>
  <si>
    <t>US-Marion County, IN</t>
  </si>
  <si>
    <t>US-Middlesex County, MA</t>
  </si>
  <si>
    <t>US-Nassau County, NY</t>
  </si>
  <si>
    <t>US-Ramsey County, MN</t>
  </si>
  <si>
    <t>US-Washoe County, NV</t>
  </si>
  <si>
    <t>US-Wayne County, PA</t>
  </si>
  <si>
    <t>US-Yolo County, CA</t>
  </si>
  <si>
    <t>US-Santa Clara County, CA</t>
  </si>
  <si>
    <t>US-Clark County, NV</t>
  </si>
  <si>
    <t>US-Fort Bend County, TX</t>
  </si>
  <si>
    <t>US-Grant County, WA</t>
  </si>
  <si>
    <t>US-Santa Rosa County, FL</t>
  </si>
  <si>
    <t>US-Williamson County, TN</t>
  </si>
  <si>
    <t>US-New York County, NY</t>
  </si>
  <si>
    <t>US-Montgomery County, MD</t>
  </si>
  <si>
    <t>US-Suffolk County, MA</t>
  </si>
  <si>
    <t>US-Denver County, CO</t>
  </si>
  <si>
    <t>US-Summit County, CO</t>
  </si>
  <si>
    <t>US-Bergen County, NJ</t>
  </si>
  <si>
    <t>US-Harris County, TX</t>
  </si>
  <si>
    <t>US-San Francisco County, CA</t>
  </si>
  <si>
    <t>US-Contra Costa County, CA</t>
  </si>
  <si>
    <t>US-Orange County, CA</t>
  </si>
  <si>
    <t>US-Norfolk County, MA</t>
  </si>
  <si>
    <t>US-Maricopa County, AZ</t>
  </si>
  <si>
    <t>US-Wake County, NC</t>
  </si>
  <si>
    <t>US-Westchester County, NY</t>
  </si>
  <si>
    <t>US-Grafton County, NH</t>
  </si>
  <si>
    <t>US-Hillsborough, FL</t>
  </si>
  <si>
    <t>US-Placer County, CA</t>
  </si>
  <si>
    <t>US-San Mateo, CA</t>
  </si>
  <si>
    <t>US-Sonoma County, CA</t>
  </si>
  <si>
    <t>US-Umatilla, OR</t>
  </si>
  <si>
    <t>US-Fulton County, GA</t>
  </si>
  <si>
    <t>US-Washington County, OR</t>
  </si>
  <si>
    <t>US-Snohomish County, WA</t>
  </si>
  <si>
    <t>US-Humboldt County, CA</t>
  </si>
  <si>
    <t>US-Sacramento County, CA</t>
  </si>
  <si>
    <t>US-San Diego County, CA</t>
  </si>
  <si>
    <t>US-San Benito, CA</t>
  </si>
  <si>
    <t>US-Los Angeles, CA</t>
  </si>
  <si>
    <t>US-King County, WA</t>
  </si>
  <si>
    <t>US-Cook County, IL</t>
  </si>
  <si>
    <t>US-Skagit, WA</t>
  </si>
  <si>
    <t>US-Thurston, WA</t>
  </si>
  <si>
    <t>US-Island, WA</t>
  </si>
  <si>
    <t>US-Whatcom, WA</t>
  </si>
  <si>
    <t>US-Marin, CA</t>
  </si>
  <si>
    <t>US-Calaveras, CA</t>
  </si>
  <si>
    <t>US-Stanislaus, CA</t>
  </si>
  <si>
    <t>US-San Joaquin, CA</t>
  </si>
  <si>
    <t>US-Essex, MA</t>
  </si>
  <si>
    <t>US-Charlton, GA</t>
  </si>
  <si>
    <t>US-Collier, FL</t>
  </si>
  <si>
    <t>US-Pinellas, FL</t>
  </si>
  <si>
    <t>US-Alachua, FL</t>
  </si>
  <si>
    <t>US-Nassau, FL</t>
  </si>
  <si>
    <t>US-Pasco, FL</t>
  </si>
  <si>
    <t>US-Dallas, TX</t>
  </si>
  <si>
    <t>US-Tarrant, TX</t>
  </si>
  <si>
    <t>US-Montgomery, TX</t>
  </si>
  <si>
    <t>US-Middlesex, NJ</t>
  </si>
  <si>
    <t>US-Jefferson, CO</t>
  </si>
  <si>
    <t>US-Multnomah, OR</t>
  </si>
  <si>
    <t>US-Polk, OR</t>
  </si>
  <si>
    <t>US-Deschutes, OR</t>
  </si>
  <si>
    <t>US-McHenry, IL</t>
  </si>
  <si>
    <t>US-Lake, IL</t>
  </si>
  <si>
    <t>US-Bucks, PA</t>
  </si>
  <si>
    <t>US-Hanover, VA</t>
  </si>
  <si>
    <t>US-Lancaster, SC</t>
  </si>
  <si>
    <t>US-Sullivan, TN</t>
  </si>
  <si>
    <t>US-Johnson, IN</t>
  </si>
  <si>
    <t>US-Howard, IN</t>
  </si>
  <si>
    <t>US-St. Joseph, IN</t>
  </si>
  <si>
    <t>US-Knox, NE</t>
  </si>
  <si>
    <t>US-Stark, OH</t>
  </si>
  <si>
    <t>US-Anoka, MN</t>
  </si>
  <si>
    <t>US-Olmsted, MN</t>
  </si>
  <si>
    <t>US-Summit, UT</t>
  </si>
  <si>
    <t>US-Fairfield, CT</t>
  </si>
  <si>
    <t>US-Litchfield, CT</t>
  </si>
  <si>
    <t>US-Orleans, LA</t>
  </si>
  <si>
    <t>US-Pennington, SD</t>
  </si>
  <si>
    <t>US-Beadle, SD</t>
  </si>
  <si>
    <t>US-Charles Mix, SD</t>
  </si>
  <si>
    <t>US-Davison, SD</t>
  </si>
  <si>
    <t>US-Minnehaha, SD</t>
  </si>
  <si>
    <t>US-Bon Homme, SD</t>
  </si>
  <si>
    <t>US-Socorro, NM</t>
  </si>
  <si>
    <t>US-Bernalillo, NM</t>
  </si>
  <si>
    <t>US-Oakland, MI</t>
  </si>
  <si>
    <t>US-Wayne, MI</t>
  </si>
  <si>
    <t>US-New Castle, DE</t>
  </si>
  <si>
    <t>Cuba-</t>
  </si>
  <si>
    <t>Guyana-</t>
  </si>
  <si>
    <t>Country</t>
  </si>
  <si>
    <t>US-Washington-1/22/20</t>
  </si>
  <si>
    <t>US-New York-1/22/20</t>
  </si>
  <si>
    <t>US-California-1/22/20</t>
  </si>
  <si>
    <t>US-Massachusetts-1/22/20</t>
  </si>
  <si>
    <t>US-Diamond Princess-1/22/20</t>
  </si>
  <si>
    <t>US-Grand Princess-1/22/20</t>
  </si>
  <si>
    <t>US-Georgia-1/22/20</t>
  </si>
  <si>
    <t>US-Colorado-1/22/20</t>
  </si>
  <si>
    <t>US-Florida-1/22/20</t>
  </si>
  <si>
    <t>US-New Jersey-1/22/20</t>
  </si>
  <si>
    <t>US-Oregon-1/22/20</t>
  </si>
  <si>
    <t>US-Texas-1/22/20</t>
  </si>
  <si>
    <t>US-Illinois-1/22/20</t>
  </si>
  <si>
    <t>US-Pennsylvania-1/22/20</t>
  </si>
  <si>
    <t>US-Iowa-1/22/20</t>
  </si>
  <si>
    <t>US-Maryland-1/22/20</t>
  </si>
  <si>
    <t>US-North Carolina-1/22/20</t>
  </si>
  <si>
    <t>US-South Carolina-1/22/20</t>
  </si>
  <si>
    <t>US-Tennessee-1/22/20</t>
  </si>
  <si>
    <t>US-Virginia-1/22/20</t>
  </si>
  <si>
    <t>US-Arizona-1/22/20</t>
  </si>
  <si>
    <t>US-Indiana-1/22/20</t>
  </si>
  <si>
    <t>US-Kentucky-1/22/20</t>
  </si>
  <si>
    <t>US-District of Columbia-1/22/20</t>
  </si>
  <si>
    <t>US-Nevada-1/22/20</t>
  </si>
  <si>
    <t>US-New Hampshire-1/22/20</t>
  </si>
  <si>
    <t>US-Minnesota-1/22/20</t>
  </si>
  <si>
    <t>US-Nebraska-1/22/20</t>
  </si>
  <si>
    <t>US-Ohio-1/22/20</t>
  </si>
  <si>
    <t>US-Rhode Island-1/22/20</t>
  </si>
  <si>
    <t>US-Wisconsin-1/22/20</t>
  </si>
  <si>
    <t>US-Connecticut-1/22/20</t>
  </si>
  <si>
    <t>US-Hawaii-1/22/20</t>
  </si>
  <si>
    <t>US-Oklahoma-1/22/20</t>
  </si>
  <si>
    <t>US-Utah-1/22/20</t>
  </si>
  <si>
    <t>US-Kansas-1/22/20</t>
  </si>
  <si>
    <t>US-Louisiana-1/22/20</t>
  </si>
  <si>
    <t>US-Missouri-1/22/20</t>
  </si>
  <si>
    <t>US-Vermont-1/22/20</t>
  </si>
  <si>
    <t>US-Alaska-1/22/20</t>
  </si>
  <si>
    <t>US-Arkansas-1/22/20</t>
  </si>
  <si>
    <t>US-Delaware-1/22/20</t>
  </si>
  <si>
    <t>US-Idaho-1/22/20</t>
  </si>
  <si>
    <t>US-Maine-1/22/20</t>
  </si>
  <si>
    <t>US-Michigan-1/22/20</t>
  </si>
  <si>
    <t>US-Mississippi-1/22/20</t>
  </si>
  <si>
    <t>US-Montana-1/22/20</t>
  </si>
  <si>
    <t>US-New Mexico-1/22/20</t>
  </si>
  <si>
    <t>US-North Dakota-1/22/20</t>
  </si>
  <si>
    <t>US-South Dakota-1/22/20</t>
  </si>
  <si>
    <t>US-West Virginia-1/22/20</t>
  </si>
  <si>
    <t>US-Wyoming-1/22/20</t>
  </si>
  <si>
    <t>US-Kitsap, WA-1/22/20</t>
  </si>
  <si>
    <t>US-Solano, CA-1/22/20</t>
  </si>
  <si>
    <t>US-Santa Cruz, CA-1/22/20</t>
  </si>
  <si>
    <t>US-Napa, CA-1/22/20</t>
  </si>
  <si>
    <t>US-Ventura, CA-1/22/20</t>
  </si>
  <si>
    <t>US-Worcester, MA-1/22/20</t>
  </si>
  <si>
    <t>US-Gwinnett, GA-1/22/20</t>
  </si>
  <si>
    <t>US-DeKalb, GA-1/22/20</t>
  </si>
  <si>
    <t>US-Floyd, GA-1/22/20</t>
  </si>
  <si>
    <t>US-Fayette, GA-1/22/20</t>
  </si>
  <si>
    <t>US-Gregg, TX-1/22/20</t>
  </si>
  <si>
    <t>US-Monmouth, NJ-1/22/20</t>
  </si>
  <si>
    <t>US-Burlington, NJ-1/22/20</t>
  </si>
  <si>
    <t>US-Camden, NJ-1/22/20</t>
  </si>
  <si>
    <t>US-Passaic, NJ-1/22/20</t>
  </si>
  <si>
    <t>US-Union, NJ-1/22/20</t>
  </si>
  <si>
    <t>US-Eagle, CO-1/22/20</t>
  </si>
  <si>
    <t>US-Larimer, CO-1/22/20</t>
  </si>
  <si>
    <t>US-Arapahoe, CO-1/22/20</t>
  </si>
  <si>
    <t>US-Gunnison, CO-1/22/20</t>
  </si>
  <si>
    <t>US-Kane, IL-1/22/20</t>
  </si>
  <si>
    <t>US-Monroe, PA-1/22/20</t>
  </si>
  <si>
    <t>US-Philadelphia, PA-1/22/20</t>
  </si>
  <si>
    <t>US-Norfolk, VA-1/22/20</t>
  </si>
  <si>
    <t>US-Arlington, VA-1/22/20</t>
  </si>
  <si>
    <t>US-Spotsylvania, VA-1/22/20</t>
  </si>
  <si>
    <t>US-Loudoun, VA-1/22/20</t>
  </si>
  <si>
    <t>US-Prince George's, MD-1/22/20</t>
  </si>
  <si>
    <t>US-Pottawattamie, IA-1/22/20</t>
  </si>
  <si>
    <t>US-Camden, NC-1/22/20</t>
  </si>
  <si>
    <t>US-Pima, AZ-1/22/20</t>
  </si>
  <si>
    <t>US-Noble, IN-1/22/20</t>
  </si>
  <si>
    <t>US-Adams, IN-1/22/20</t>
  </si>
  <si>
    <t>US-Boone, IN-1/22/20</t>
  </si>
  <si>
    <t>US-Dane, WI-1/22/20</t>
  </si>
  <si>
    <t>US-Pierce, WI-1/22/20</t>
  </si>
  <si>
    <t>US-Cuyahoga, OH-1/22/20</t>
  </si>
  <si>
    <t>US-Weber, UT-1/22/20</t>
  </si>
  <si>
    <t>US-Bennington County, VT-1/22/20</t>
  </si>
  <si>
    <t>US-Carver County, MN-1/22/20</t>
  </si>
  <si>
    <t>US-Charlotte County, FL-1/22/20</t>
  </si>
  <si>
    <t>US-Cherokee County, GA-1/22/20</t>
  </si>
  <si>
    <t>US-Collin County, TX-1/22/20</t>
  </si>
  <si>
    <t>US-Jefferson County, KY-1/22/20</t>
  </si>
  <si>
    <t>US-Jefferson Parish, LA-1/22/20</t>
  </si>
  <si>
    <t>US-Shasta County, CA-1/22/20</t>
  </si>
  <si>
    <t>US-Spartanburg County, SC-1/22/20</t>
  </si>
  <si>
    <t>US-Harrison County, KY-1/22/20</t>
  </si>
  <si>
    <t>US-Johnson County, IA-1/22/20</t>
  </si>
  <si>
    <t>US-Berkshire County, MA-1/22/20</t>
  </si>
  <si>
    <t>US-Davidson County, TN-1/22/20</t>
  </si>
  <si>
    <t>US-Douglas County, OR-1/22/20</t>
  </si>
  <si>
    <t>US-Fresno County, CA-1/22/20</t>
  </si>
  <si>
    <t>US-Harford County, MD-1/22/20</t>
  </si>
  <si>
    <t>US-Hendricks County, IN-1/22/20</t>
  </si>
  <si>
    <t>US-Hudson County, NJ-1/22/20</t>
  </si>
  <si>
    <t>US-Johnson County, KS-1/22/20</t>
  </si>
  <si>
    <t>US-Kittitas County, WA-1/22/20</t>
  </si>
  <si>
    <t>US-Manatee County, FL-1/22/20</t>
  </si>
  <si>
    <t>US-Marion County, OR-1/22/20</t>
  </si>
  <si>
    <t>US-Okaloosa County, FL-1/22/20</t>
  </si>
  <si>
    <t>US-Polk County, GA-1/22/20</t>
  </si>
  <si>
    <t>US-Riverside County, CA-1/22/20</t>
  </si>
  <si>
    <t>US-Shelby County, TN-1/22/20</t>
  </si>
  <si>
    <t>US-St. Louis County, MO-1/22/20</t>
  </si>
  <si>
    <t>US-Suffolk County, NY-1/22/20</t>
  </si>
  <si>
    <t>US-Ulster County, NY-1/22/20</t>
  </si>
  <si>
    <t>US-Volusia County, FL-1/22/20</t>
  </si>
  <si>
    <t>US-Fairfax County, VA-1/22/20</t>
  </si>
  <si>
    <t>US-Rockingham County, NH-1/22/20</t>
  </si>
  <si>
    <t>US-Washington, D.C.-1/22/20</t>
  </si>
  <si>
    <t>US-Montgomery County, PA-1/22/20</t>
  </si>
  <si>
    <t>US-Alameda County, CA-1/22/20</t>
  </si>
  <si>
    <t>US-Broward County, FL-1/22/20</t>
  </si>
  <si>
    <t>US-Lee County, FL-1/22/20</t>
  </si>
  <si>
    <t>US-Pinal County, AZ-1/22/20</t>
  </si>
  <si>
    <t>US-Rockland County, NY-1/22/20</t>
  </si>
  <si>
    <t>US-Saratoga County, NY-1/22/20</t>
  </si>
  <si>
    <t>US-Charleston County, SC-1/22/20</t>
  </si>
  <si>
    <t>US-Clark County, WA-1/22/20</t>
  </si>
  <si>
    <t>US-Cobb County, GA-1/22/20</t>
  </si>
  <si>
    <t>US-Davis County, UT-1/22/20</t>
  </si>
  <si>
    <t>US-El Paso County, CO-1/22/20</t>
  </si>
  <si>
    <t>US-Honolulu County, HI-1/22/20</t>
  </si>
  <si>
    <t>US-Jackson County, OR -1/22/20</t>
  </si>
  <si>
    <t>US-Jefferson County, WA-1/22/20</t>
  </si>
  <si>
    <t>US-Kershaw County, SC-1/22/20</t>
  </si>
  <si>
    <t>US-Klamath County, OR-1/22/20</t>
  </si>
  <si>
    <t>US-Madera County, CA-1/22/20</t>
  </si>
  <si>
    <t>US-Pierce County, WA-1/22/20</t>
  </si>
  <si>
    <t>US-Tulsa County, OK-1/22/20</t>
  </si>
  <si>
    <t>US-Douglas County, CO-1/22/20</t>
  </si>
  <si>
    <t>US-Providence County, RI-1/22/20</t>
  </si>
  <si>
    <t>US-Chatham County, NC-1/22/20</t>
  </si>
  <si>
    <t>US-Delaware County, PA-1/22/20</t>
  </si>
  <si>
    <t>US-Douglas County, NE-1/22/20</t>
  </si>
  <si>
    <t>US-Fayette County, KY-1/22/20</t>
  </si>
  <si>
    <t>US-Marion County, IN-1/22/20</t>
  </si>
  <si>
    <t>US-Middlesex County, MA-1/22/20</t>
  </si>
  <si>
    <t>US-Nassau County, NY-1/22/20</t>
  </si>
  <si>
    <t>US-Ramsey County, MN-1/22/20</t>
  </si>
  <si>
    <t>US-Washoe County, NV-1/22/20</t>
  </si>
  <si>
    <t>US-Wayne County, PA-1/22/20</t>
  </si>
  <si>
    <t>US-Yolo County, CA-1/22/20</t>
  </si>
  <si>
    <t>US-Santa Clara County, CA-1/22/20</t>
  </si>
  <si>
    <t>US-Clark County, NV-1/22/20</t>
  </si>
  <si>
    <t>US-Fort Bend County, TX-1/22/20</t>
  </si>
  <si>
    <t>US-Grant County, WA-1/22/20</t>
  </si>
  <si>
    <t>US-Santa Rosa County, FL-1/22/20</t>
  </si>
  <si>
    <t>US-Williamson County, TN-1/22/20</t>
  </si>
  <si>
    <t>US-New York County, NY-1/22/20</t>
  </si>
  <si>
    <t>US-Montgomery County, MD-1/22/20</t>
  </si>
  <si>
    <t>US-Suffolk County, MA-1/22/20</t>
  </si>
  <si>
    <t>US-Denver County, CO-1/22/20</t>
  </si>
  <si>
    <t>US-Summit County, CO-1/22/20</t>
  </si>
  <si>
    <t>US-Bergen County, NJ-1/22/20</t>
  </si>
  <si>
    <t>US-Harris County, TX-1/22/20</t>
  </si>
  <si>
    <t>US-San Francisco County, CA-1/22/20</t>
  </si>
  <si>
    <t>US-Contra Costa County, CA-1/22/20</t>
  </si>
  <si>
    <t>US-Orange County, CA-1/22/20</t>
  </si>
  <si>
    <t>US-Norfolk County, MA-1/22/20</t>
  </si>
  <si>
    <t>US-Maricopa County, AZ-1/22/20</t>
  </si>
  <si>
    <t>US-Wake County, NC-1/22/20</t>
  </si>
  <si>
    <t>US-Westchester County, NY-1/22/20</t>
  </si>
  <si>
    <t>US-Grafton County, NH-1/22/20</t>
  </si>
  <si>
    <t>US-Hillsborough, FL-1/22/20</t>
  </si>
  <si>
    <t>US-Placer County, CA-1/22/20</t>
  </si>
  <si>
    <t>US-San Mateo, CA-1/22/20</t>
  </si>
  <si>
    <t>US-Sonoma County, CA-1/22/20</t>
  </si>
  <si>
    <t>US-Umatilla, OR-1/22/20</t>
  </si>
  <si>
    <t>US-Fulton County, GA-1/22/20</t>
  </si>
  <si>
    <t>US-Washington County, OR-1/22/20</t>
  </si>
  <si>
    <t>US-Snohomish County, WA-1/22/20</t>
  </si>
  <si>
    <t>US-Humboldt County, CA-1/22/20</t>
  </si>
  <si>
    <t>US-Sacramento County, CA-1/22/20</t>
  </si>
  <si>
    <t>US-San Diego County, CA-1/22/20</t>
  </si>
  <si>
    <t>US-San Benito, CA-1/22/20</t>
  </si>
  <si>
    <t>US-Los Angeles, CA-1/22/20</t>
  </si>
  <si>
    <t>US-Cook County, IL-1/22/20</t>
  </si>
  <si>
    <t>US-Skagit, WA-1/22/20</t>
  </si>
  <si>
    <t>US-Thurston, WA-1/22/20</t>
  </si>
  <si>
    <t>US-Island, WA-1/22/20</t>
  </si>
  <si>
    <t>US-Whatcom, WA-1/22/20</t>
  </si>
  <si>
    <t>US-Marin, CA-1/22/20</t>
  </si>
  <si>
    <t>US-Calaveras, CA-1/22/20</t>
  </si>
  <si>
    <t>US-Stanislaus, CA-1/22/20</t>
  </si>
  <si>
    <t>US-San Joaquin, CA-1/22/20</t>
  </si>
  <si>
    <t>US-Essex, MA-1/22/20</t>
  </si>
  <si>
    <t>US-Charlton, GA-1/22/20</t>
  </si>
  <si>
    <t>US-Collier, FL-1/22/20</t>
  </si>
  <si>
    <t>US-Pinellas, FL-1/22/20</t>
  </si>
  <si>
    <t>US-Alachua, FL-1/22/20</t>
  </si>
  <si>
    <t>US-Nassau, FL-1/22/20</t>
  </si>
  <si>
    <t>US-Pasco, FL-1/22/20</t>
  </si>
  <si>
    <t>US-Dallas, TX-1/22/20</t>
  </si>
  <si>
    <t>US-Tarrant, TX-1/22/20</t>
  </si>
  <si>
    <t>US-Montgomery, TX-1/22/20</t>
  </si>
  <si>
    <t>US-Middlesex, NJ-1/22/20</t>
  </si>
  <si>
    <t>US-Jefferson, CO-1/22/20</t>
  </si>
  <si>
    <t>US-Multnomah, OR-1/22/20</t>
  </si>
  <si>
    <t>US-Polk, OR-1/22/20</t>
  </si>
  <si>
    <t>US-Deschutes, OR-1/22/20</t>
  </si>
  <si>
    <t>US-McHenry, IL-1/22/20</t>
  </si>
  <si>
    <t>US-Lake, IL-1/22/20</t>
  </si>
  <si>
    <t>US-Bucks, PA-1/22/20</t>
  </si>
  <si>
    <t>US-Hanover, VA-1/22/20</t>
  </si>
  <si>
    <t>US-Lancaster, SC-1/22/20</t>
  </si>
  <si>
    <t>US-Sullivan, TN-1/22/20</t>
  </si>
  <si>
    <t>US-Johnson, IN-1/22/20</t>
  </si>
  <si>
    <t>US-Howard, IN-1/22/20</t>
  </si>
  <si>
    <t>US-St. Joseph, IN-1/22/20</t>
  </si>
  <si>
    <t>US-Knox, NE-1/22/20</t>
  </si>
  <si>
    <t>US-Stark, OH-1/22/20</t>
  </si>
  <si>
    <t>US-Anoka, MN-1/22/20</t>
  </si>
  <si>
    <t>US-Olmsted, MN-1/22/20</t>
  </si>
  <si>
    <t>US-Summit, UT-1/22/20</t>
  </si>
  <si>
    <t>US-Fairfield, CT-1/22/20</t>
  </si>
  <si>
    <t>US-Litchfield, CT-1/22/20</t>
  </si>
  <si>
    <t>US-Orleans, LA-1/22/20</t>
  </si>
  <si>
    <t>US-Pennington, SD-1/22/20</t>
  </si>
  <si>
    <t>US-Beadle, SD-1/22/20</t>
  </si>
  <si>
    <t>US-Charles Mix, SD-1/22/20</t>
  </si>
  <si>
    <t>US-Davison, SD-1/22/20</t>
  </si>
  <si>
    <t>US-Minnehaha, SD-1/22/20</t>
  </si>
  <si>
    <t>US-Bon Homme, SD-1/22/20</t>
  </si>
  <si>
    <t>US-Socorro, NM-1/22/20</t>
  </si>
  <si>
    <t>US-Bernalillo, NM-1/22/20</t>
  </si>
  <si>
    <t>US-Oakland, MI-1/22/20</t>
  </si>
  <si>
    <t>US-Wayne, MI-1/22/20</t>
  </si>
  <si>
    <t>US-New Castle, DE-1/22/20</t>
  </si>
  <si>
    <t>US-Washington-1/23/20</t>
  </si>
  <si>
    <t>US-New York-1/23/20</t>
  </si>
  <si>
    <t>US-California-1/23/20</t>
  </si>
  <si>
    <t>US-Massachusetts-1/23/20</t>
  </si>
  <si>
    <t>US-Diamond Princess-1/23/20</t>
  </si>
  <si>
    <t>US-Grand Princess-1/23/20</t>
  </si>
  <si>
    <t>US-Georgia-1/23/20</t>
  </si>
  <si>
    <t>US-Colorado-1/23/20</t>
  </si>
  <si>
    <t>US-Florida-1/23/20</t>
  </si>
  <si>
    <t>US-New Jersey-1/23/20</t>
  </si>
  <si>
    <t>US-Oregon-1/23/20</t>
  </si>
  <si>
    <t>US-Texas-1/23/20</t>
  </si>
  <si>
    <t>US-Illinois-1/23/20</t>
  </si>
  <si>
    <t>US-Pennsylvania-1/23/20</t>
  </si>
  <si>
    <t>US-Iowa-1/23/20</t>
  </si>
  <si>
    <t>US-Maryland-1/23/20</t>
  </si>
  <si>
    <t>US-North Carolina-1/23/20</t>
  </si>
  <si>
    <t>US-South Carolina-1/23/20</t>
  </si>
  <si>
    <t>US-Tennessee-1/23/20</t>
  </si>
  <si>
    <t>US-Virginia-1/23/20</t>
  </si>
  <si>
    <t>US-Arizona-1/23/20</t>
  </si>
  <si>
    <t>US-Indiana-1/23/20</t>
  </si>
  <si>
    <t>US-Kentucky-1/23/20</t>
  </si>
  <si>
    <t>US-District of Columbia-1/23/20</t>
  </si>
  <si>
    <t>US-Nevada-1/23/20</t>
  </si>
  <si>
    <t>US-New Hampshire-1/23/20</t>
  </si>
  <si>
    <t>US-Minnesota-1/23/20</t>
  </si>
  <si>
    <t>US-Nebraska-1/23/20</t>
  </si>
  <si>
    <t>US-Ohio-1/23/20</t>
  </si>
  <si>
    <t>US-Rhode Island-1/23/20</t>
  </si>
  <si>
    <t>US-Wisconsin-1/23/20</t>
  </si>
  <si>
    <t>US-Connecticut-1/23/20</t>
  </si>
  <si>
    <t>US-Hawaii-1/23/20</t>
  </si>
  <si>
    <t>US-Oklahoma-1/23/20</t>
  </si>
  <si>
    <t>US-Utah-1/23/20</t>
  </si>
  <si>
    <t>US-Kansas-1/23/20</t>
  </si>
  <si>
    <t>US-Louisiana-1/23/20</t>
  </si>
  <si>
    <t>US-Missouri-1/23/20</t>
  </si>
  <si>
    <t>US-Vermont-1/23/20</t>
  </si>
  <si>
    <t>US-Alaska-1/23/20</t>
  </si>
  <si>
    <t>US-Arkansas-1/23/20</t>
  </si>
  <si>
    <t>US-Delaware-1/23/20</t>
  </si>
  <si>
    <t>US-Idaho-1/23/20</t>
  </si>
  <si>
    <t>US-Maine-1/23/20</t>
  </si>
  <si>
    <t>US-Michigan-1/23/20</t>
  </si>
  <si>
    <t>US-Mississippi-1/23/20</t>
  </si>
  <si>
    <t>US-Montana-1/23/20</t>
  </si>
  <si>
    <t>US-New Mexico-1/23/20</t>
  </si>
  <si>
    <t>US-North Dakota-1/23/20</t>
  </si>
  <si>
    <t>US-South Dakota-1/23/20</t>
  </si>
  <si>
    <t>US-West Virginia-1/23/20</t>
  </si>
  <si>
    <t>US-Wyoming-1/23/20</t>
  </si>
  <si>
    <t>US-Kitsap, WA-1/23/20</t>
  </si>
  <si>
    <t>US-Solano, CA-1/23/20</t>
  </si>
  <si>
    <t>US-Santa Cruz, CA-1/23/20</t>
  </si>
  <si>
    <t>US-Napa, CA-1/23/20</t>
  </si>
  <si>
    <t>US-Ventura, CA-1/23/20</t>
  </si>
  <si>
    <t>US-Worcester, MA-1/23/20</t>
  </si>
  <si>
    <t>US-Gwinnett, GA-1/23/20</t>
  </si>
  <si>
    <t>US-DeKalb, GA-1/23/20</t>
  </si>
  <si>
    <t>US-Floyd, GA-1/23/20</t>
  </si>
  <si>
    <t>US-Fayette, GA-1/23/20</t>
  </si>
  <si>
    <t>US-Gregg, TX-1/23/20</t>
  </si>
  <si>
    <t>US-Monmouth, NJ-1/23/20</t>
  </si>
  <si>
    <t>US-Burlington, NJ-1/23/20</t>
  </si>
  <si>
    <t>US-Camden, NJ-1/23/20</t>
  </si>
  <si>
    <t>US-Passaic, NJ-1/23/20</t>
  </si>
  <si>
    <t>US-Union, NJ-1/23/20</t>
  </si>
  <si>
    <t>US-Eagle, CO-1/23/20</t>
  </si>
  <si>
    <t>US-Larimer, CO-1/23/20</t>
  </si>
  <si>
    <t>US-Arapahoe, CO-1/23/20</t>
  </si>
  <si>
    <t>US-Gunnison, CO-1/23/20</t>
  </si>
  <si>
    <t>US-Kane, IL-1/23/20</t>
  </si>
  <si>
    <t>US-Monroe, PA-1/23/20</t>
  </si>
  <si>
    <t>US-Philadelphia, PA-1/23/20</t>
  </si>
  <si>
    <t>US-Norfolk, VA-1/23/20</t>
  </si>
  <si>
    <t>US-Arlington, VA-1/23/20</t>
  </si>
  <si>
    <t>US-Spotsylvania, VA-1/23/20</t>
  </si>
  <si>
    <t>US-Loudoun, VA-1/23/20</t>
  </si>
  <si>
    <t>US-Prince George's, MD-1/23/20</t>
  </si>
  <si>
    <t>US-Pottawattamie, IA-1/23/20</t>
  </si>
  <si>
    <t>US-Camden, NC-1/23/20</t>
  </si>
  <si>
    <t>US-Pima, AZ-1/23/20</t>
  </si>
  <si>
    <t>US-Noble, IN-1/23/20</t>
  </si>
  <si>
    <t>US-Adams, IN-1/23/20</t>
  </si>
  <si>
    <t>US-Boone, IN-1/23/20</t>
  </si>
  <si>
    <t>US-Dane, WI-1/23/20</t>
  </si>
  <si>
    <t>US-Pierce, WI-1/23/20</t>
  </si>
  <si>
    <t>US-Cuyahoga, OH-1/23/20</t>
  </si>
  <si>
    <t>US-Weber, UT-1/23/20</t>
  </si>
  <si>
    <t>US-Bennington County, VT-1/23/20</t>
  </si>
  <si>
    <t>US-Carver County, MN-1/23/20</t>
  </si>
  <si>
    <t>US-Charlotte County, FL-1/23/20</t>
  </si>
  <si>
    <t>US-Cherokee County, GA-1/23/20</t>
  </si>
  <si>
    <t>US-Collin County, TX-1/23/20</t>
  </si>
  <si>
    <t>US-Jefferson County, KY-1/23/20</t>
  </si>
  <si>
    <t>US-Jefferson Parish, LA-1/23/20</t>
  </si>
  <si>
    <t>US-Shasta County, CA-1/23/20</t>
  </si>
  <si>
    <t>US-Spartanburg County, SC-1/23/20</t>
  </si>
  <si>
    <t>US-Harrison County, KY-1/23/20</t>
  </si>
  <si>
    <t>US-Johnson County, IA-1/23/20</t>
  </si>
  <si>
    <t>US-Berkshire County, MA-1/23/20</t>
  </si>
  <si>
    <t>US-Davidson County, TN-1/23/20</t>
  </si>
  <si>
    <t>US-Douglas County, OR-1/23/20</t>
  </si>
  <si>
    <t>US-Fresno County, CA-1/23/20</t>
  </si>
  <si>
    <t>US-Harford County, MD-1/23/20</t>
  </si>
  <si>
    <t>US-Hendricks County, IN-1/23/20</t>
  </si>
  <si>
    <t>US-Hudson County, NJ-1/23/20</t>
  </si>
  <si>
    <t>US-Johnson County, KS-1/23/20</t>
  </si>
  <si>
    <t>US-Kittitas County, WA-1/23/20</t>
  </si>
  <si>
    <t>US-Manatee County, FL-1/23/20</t>
  </si>
  <si>
    <t>US-Marion County, OR-1/23/20</t>
  </si>
  <si>
    <t>US-Okaloosa County, FL-1/23/20</t>
  </si>
  <si>
    <t>US-Polk County, GA-1/23/20</t>
  </si>
  <si>
    <t>US-Riverside County, CA-1/23/20</t>
  </si>
  <si>
    <t>US-Shelby County, TN-1/23/20</t>
  </si>
  <si>
    <t>US-St. Louis County, MO-1/23/20</t>
  </si>
  <si>
    <t>US-Suffolk County, NY-1/23/20</t>
  </si>
  <si>
    <t>US-Ulster County, NY-1/23/20</t>
  </si>
  <si>
    <t>US-Volusia County, FL-1/23/20</t>
  </si>
  <si>
    <t>US-Fairfax County, VA-1/23/20</t>
  </si>
  <si>
    <t>US-Rockingham County, NH-1/23/20</t>
  </si>
  <si>
    <t>US-Washington, D.C.-1/23/20</t>
  </si>
  <si>
    <t>US-Montgomery County, PA-1/23/20</t>
  </si>
  <si>
    <t>US-Alameda County, CA-1/23/20</t>
  </si>
  <si>
    <t>US-Broward County, FL-1/23/20</t>
  </si>
  <si>
    <t>US-Lee County, FL-1/23/20</t>
  </si>
  <si>
    <t>US-Pinal County, AZ-1/23/20</t>
  </si>
  <si>
    <t>US-Rockland County, NY-1/23/20</t>
  </si>
  <si>
    <t>US-Saratoga County, NY-1/23/20</t>
  </si>
  <si>
    <t>US-Charleston County, SC-1/23/20</t>
  </si>
  <si>
    <t>US-Clark County, WA-1/23/20</t>
  </si>
  <si>
    <t>US-Cobb County, GA-1/23/20</t>
  </si>
  <si>
    <t>US-Davis County, UT-1/23/20</t>
  </si>
  <si>
    <t>US-El Paso County, CO-1/23/20</t>
  </si>
  <si>
    <t>US-Honolulu County, HI-1/23/20</t>
  </si>
  <si>
    <t>US-Jackson County, OR -1/23/20</t>
  </si>
  <si>
    <t>US-Jefferson County, WA-1/23/20</t>
  </si>
  <si>
    <t>US-Kershaw County, SC-1/23/20</t>
  </si>
  <si>
    <t>US-Klamath County, OR-1/23/20</t>
  </si>
  <si>
    <t>US-Madera County, CA-1/23/20</t>
  </si>
  <si>
    <t>US-Pierce County, WA-1/23/20</t>
  </si>
  <si>
    <t>US-Tulsa County, OK-1/23/20</t>
  </si>
  <si>
    <t>US-Douglas County, CO-1/23/20</t>
  </si>
  <si>
    <t>US-Providence County, RI-1/23/20</t>
  </si>
  <si>
    <t>US-Chatham County, NC-1/23/20</t>
  </si>
  <si>
    <t>US-Delaware County, PA-1/23/20</t>
  </si>
  <si>
    <t>US-Douglas County, NE-1/23/20</t>
  </si>
  <si>
    <t>US-Fayette County, KY-1/23/20</t>
  </si>
  <si>
    <t>US-Marion County, IN-1/23/20</t>
  </si>
  <si>
    <t>US-Middlesex County, MA-1/23/20</t>
  </si>
  <si>
    <t>US-Nassau County, NY-1/23/20</t>
  </si>
  <si>
    <t>US-Ramsey County, MN-1/23/20</t>
  </si>
  <si>
    <t>US-Washoe County, NV-1/23/20</t>
  </si>
  <si>
    <t>US-Wayne County, PA-1/23/20</t>
  </si>
  <si>
    <t>US-Yolo County, CA-1/23/20</t>
  </si>
  <si>
    <t>US-Santa Clara County, CA-1/23/20</t>
  </si>
  <si>
    <t>US-Clark County, NV-1/23/20</t>
  </si>
  <si>
    <t>US-Fort Bend County, TX-1/23/20</t>
  </si>
  <si>
    <t>US-Grant County, WA-1/23/20</t>
  </si>
  <si>
    <t>US-Santa Rosa County, FL-1/23/20</t>
  </si>
  <si>
    <t>US-Williamson County, TN-1/23/20</t>
  </si>
  <si>
    <t>US-New York County, NY-1/23/20</t>
  </si>
  <si>
    <t>US-Montgomery County, MD-1/23/20</t>
  </si>
  <si>
    <t>US-Suffolk County, MA-1/23/20</t>
  </si>
  <si>
    <t>US-Denver County, CO-1/23/20</t>
  </si>
  <si>
    <t>US-Summit County, CO-1/23/20</t>
  </si>
  <si>
    <t>US-Bergen County, NJ-1/23/20</t>
  </si>
  <si>
    <t>US-Harris County, TX-1/23/20</t>
  </si>
  <si>
    <t>US-San Francisco County, CA-1/23/20</t>
  </si>
  <si>
    <t>US-Contra Costa County, CA-1/23/20</t>
  </si>
  <si>
    <t>US-Orange County, CA-1/23/20</t>
  </si>
  <si>
    <t>US-Norfolk County, MA-1/23/20</t>
  </si>
  <si>
    <t>US-Maricopa County, AZ-1/23/20</t>
  </si>
  <si>
    <t>US-Wake County, NC-1/23/20</t>
  </si>
  <si>
    <t>US-Westchester County, NY-1/23/20</t>
  </si>
  <si>
    <t>US-Grafton County, NH-1/23/20</t>
  </si>
  <si>
    <t>US-Hillsborough, FL-1/23/20</t>
  </si>
  <si>
    <t>US-Placer County, CA-1/23/20</t>
  </si>
  <si>
    <t>US-San Mateo, CA-1/23/20</t>
  </si>
  <si>
    <t>US-Sonoma County, CA-1/23/20</t>
  </si>
  <si>
    <t>US-Umatilla, OR-1/23/20</t>
  </si>
  <si>
    <t>US-Fulton County, GA-1/23/20</t>
  </si>
  <si>
    <t>US-Washington County, OR-1/23/20</t>
  </si>
  <si>
    <t>US-Snohomish County, WA-1/23/20</t>
  </si>
  <si>
    <t>US-Humboldt County, CA-1/23/20</t>
  </si>
  <si>
    <t>US-Sacramento County, CA-1/23/20</t>
  </si>
  <si>
    <t>US-San Diego County, CA-1/23/20</t>
  </si>
  <si>
    <t>US-San Benito, CA-1/23/20</t>
  </si>
  <si>
    <t>US-Los Angeles, CA-1/23/20</t>
  </si>
  <si>
    <t>US-Cook County, IL-1/23/20</t>
  </si>
  <si>
    <t>US-Skagit, WA-1/23/20</t>
  </si>
  <si>
    <t>US-Thurston, WA-1/23/20</t>
  </si>
  <si>
    <t>US-Island, WA-1/23/20</t>
  </si>
  <si>
    <t>US-Whatcom, WA-1/23/20</t>
  </si>
  <si>
    <t>US-Marin, CA-1/23/20</t>
  </si>
  <si>
    <t>US-Calaveras, CA-1/23/20</t>
  </si>
  <si>
    <t>US-Stanislaus, CA-1/23/20</t>
  </si>
  <si>
    <t>US-San Joaquin, CA-1/23/20</t>
  </si>
  <si>
    <t>US-Essex, MA-1/23/20</t>
  </si>
  <si>
    <t>US-Charlton, GA-1/23/20</t>
  </si>
  <si>
    <t>US-Collier, FL-1/23/20</t>
  </si>
  <si>
    <t>US-Pinellas, FL-1/23/20</t>
  </si>
  <si>
    <t>US-Alachua, FL-1/23/20</t>
  </si>
  <si>
    <t>US-Nassau, FL-1/23/20</t>
  </si>
  <si>
    <t>US-Pasco, FL-1/23/20</t>
  </si>
  <si>
    <t>US-Dallas, TX-1/23/20</t>
  </si>
  <si>
    <t>US-Tarrant, TX-1/23/20</t>
  </si>
  <si>
    <t>US-Montgomery, TX-1/23/20</t>
  </si>
  <si>
    <t>US-Middlesex, NJ-1/23/20</t>
  </si>
  <si>
    <t>US-Jefferson, CO-1/23/20</t>
  </si>
  <si>
    <t>US-Multnomah, OR-1/23/20</t>
  </si>
  <si>
    <t>US-Polk, OR-1/23/20</t>
  </si>
  <si>
    <t>US-Deschutes, OR-1/23/20</t>
  </si>
  <si>
    <t>US-McHenry, IL-1/23/20</t>
  </si>
  <si>
    <t>US-Lake, IL-1/23/20</t>
  </si>
  <si>
    <t>US-Bucks, PA-1/23/20</t>
  </si>
  <si>
    <t>US-Hanover, VA-1/23/20</t>
  </si>
  <si>
    <t>US-Lancaster, SC-1/23/20</t>
  </si>
  <si>
    <t>US-Sullivan, TN-1/23/20</t>
  </si>
  <si>
    <t>US-Johnson, IN-1/23/20</t>
  </si>
  <si>
    <t>US-Howard, IN-1/23/20</t>
  </si>
  <si>
    <t>US-St. Joseph, IN-1/23/20</t>
  </si>
  <si>
    <t>US-Knox, NE-1/23/20</t>
  </si>
  <si>
    <t>US-Stark, OH-1/23/20</t>
  </si>
  <si>
    <t>US-Anoka, MN-1/23/20</t>
  </si>
  <si>
    <t>US-Olmsted, MN-1/23/20</t>
  </si>
  <si>
    <t>US-Summit, UT-1/23/20</t>
  </si>
  <si>
    <t>US-Fairfield, CT-1/23/20</t>
  </si>
  <si>
    <t>US-Litchfield, CT-1/23/20</t>
  </si>
  <si>
    <t>US-Orleans, LA-1/23/20</t>
  </si>
  <si>
    <t>US-Pennington, SD-1/23/20</t>
  </si>
  <si>
    <t>US-Beadle, SD-1/23/20</t>
  </si>
  <si>
    <t>US-Charles Mix, SD-1/23/20</t>
  </si>
  <si>
    <t>US-Davison, SD-1/23/20</t>
  </si>
  <si>
    <t>US-Minnehaha, SD-1/23/20</t>
  </si>
  <si>
    <t>US-Bon Homme, SD-1/23/20</t>
  </si>
  <si>
    <t>US-Socorro, NM-1/23/20</t>
  </si>
  <si>
    <t>US-Bernalillo, NM-1/23/20</t>
  </si>
  <si>
    <t>US-Oakland, MI-1/23/20</t>
  </si>
  <si>
    <t>US-Wayne, MI-1/23/20</t>
  </si>
  <si>
    <t>US-New Castle, DE-1/23/20</t>
  </si>
  <si>
    <t>US-Washington-1/24/20</t>
  </si>
  <si>
    <t>US-New York-1/24/20</t>
  </si>
  <si>
    <t>US-California-1/24/20</t>
  </si>
  <si>
    <t>US-Massachusetts-1/24/20</t>
  </si>
  <si>
    <t>US-Diamond Princess-1/24/20</t>
  </si>
  <si>
    <t>US-Grand Princess-1/24/20</t>
  </si>
  <si>
    <t>US-Georgia-1/24/20</t>
  </si>
  <si>
    <t>US-Colorado-1/24/20</t>
  </si>
  <si>
    <t>US-Florida-1/24/20</t>
  </si>
  <si>
    <t>US-New Jersey-1/24/20</t>
  </si>
  <si>
    <t>US-Oregon-1/24/20</t>
  </si>
  <si>
    <t>US-Texas-1/24/20</t>
  </si>
  <si>
    <t>US-Illinois-1/24/20</t>
  </si>
  <si>
    <t>US-Pennsylvania-1/24/20</t>
  </si>
  <si>
    <t>US-Iowa-1/24/20</t>
  </si>
  <si>
    <t>US-Maryland-1/24/20</t>
  </si>
  <si>
    <t>US-North Carolina-1/24/20</t>
  </si>
  <si>
    <t>US-South Carolina-1/24/20</t>
  </si>
  <si>
    <t>US-Tennessee-1/24/20</t>
  </si>
  <si>
    <t>US-Virginia-1/24/20</t>
  </si>
  <si>
    <t>US-Arizona-1/24/20</t>
  </si>
  <si>
    <t>US-Indiana-1/24/20</t>
  </si>
  <si>
    <t>US-Kentucky-1/24/20</t>
  </si>
  <si>
    <t>US-District of Columbia-1/24/20</t>
  </si>
  <si>
    <t>US-Nevada-1/24/20</t>
  </si>
  <si>
    <t>US-New Hampshire-1/24/20</t>
  </si>
  <si>
    <t>US-Minnesota-1/24/20</t>
  </si>
  <si>
    <t>US-Nebraska-1/24/20</t>
  </si>
  <si>
    <t>US-Ohio-1/24/20</t>
  </si>
  <si>
    <t>US-Rhode Island-1/24/20</t>
  </si>
  <si>
    <t>US-Wisconsin-1/24/20</t>
  </si>
  <si>
    <t>US-Connecticut-1/24/20</t>
  </si>
  <si>
    <t>US-Hawaii-1/24/20</t>
  </si>
  <si>
    <t>US-Oklahoma-1/24/20</t>
  </si>
  <si>
    <t>US-Utah-1/24/20</t>
  </si>
  <si>
    <t>US-Kansas-1/24/20</t>
  </si>
  <si>
    <t>US-Louisiana-1/24/20</t>
  </si>
  <si>
    <t>US-Missouri-1/24/20</t>
  </si>
  <si>
    <t>US-Vermont-1/24/20</t>
  </si>
  <si>
    <t>US-Alaska-1/24/20</t>
  </si>
  <si>
    <t>US-Arkansas-1/24/20</t>
  </si>
  <si>
    <t>US-Delaware-1/24/20</t>
  </si>
  <si>
    <t>US-Idaho-1/24/20</t>
  </si>
  <si>
    <t>US-Maine-1/24/20</t>
  </si>
  <si>
    <t>US-Michigan-1/24/20</t>
  </si>
  <si>
    <t>US-Mississippi-1/24/20</t>
  </si>
  <si>
    <t>US-Montana-1/24/20</t>
  </si>
  <si>
    <t>US-New Mexico-1/24/20</t>
  </si>
  <si>
    <t>US-North Dakota-1/24/20</t>
  </si>
  <si>
    <t>US-South Dakota-1/24/20</t>
  </si>
  <si>
    <t>US-West Virginia-1/24/20</t>
  </si>
  <si>
    <t>US-Wyoming-1/24/20</t>
  </si>
  <si>
    <t>US-Kitsap, WA-1/24/20</t>
  </si>
  <si>
    <t>US-Solano, CA-1/24/20</t>
  </si>
  <si>
    <t>US-Santa Cruz, CA-1/24/20</t>
  </si>
  <si>
    <t>US-Napa, CA-1/24/20</t>
  </si>
  <si>
    <t>US-Ventura, CA-1/24/20</t>
  </si>
  <si>
    <t>US-Worcester, MA-1/24/20</t>
  </si>
  <si>
    <t>US-Gwinnett, GA-1/24/20</t>
  </si>
  <si>
    <t>US-DeKalb, GA-1/24/20</t>
  </si>
  <si>
    <t>US-Floyd, GA-1/24/20</t>
  </si>
  <si>
    <t>US-Fayette, GA-1/24/20</t>
  </si>
  <si>
    <t>US-Gregg, TX-1/24/20</t>
  </si>
  <si>
    <t>US-Monmouth, NJ-1/24/20</t>
  </si>
  <si>
    <t>US-Burlington, NJ-1/24/20</t>
  </si>
  <si>
    <t>US-Camden, NJ-1/24/20</t>
  </si>
  <si>
    <t>US-Passaic, NJ-1/24/20</t>
  </si>
  <si>
    <t>US-Union, NJ-1/24/20</t>
  </si>
  <si>
    <t>US-Eagle, CO-1/24/20</t>
  </si>
  <si>
    <t>US-Larimer, CO-1/24/20</t>
  </si>
  <si>
    <t>US-Arapahoe, CO-1/24/20</t>
  </si>
  <si>
    <t>US-Gunnison, CO-1/24/20</t>
  </si>
  <si>
    <t>US-Kane, IL-1/24/20</t>
  </si>
  <si>
    <t>US-Monroe, PA-1/24/20</t>
  </si>
  <si>
    <t>US-Philadelphia, PA-1/24/20</t>
  </si>
  <si>
    <t>US-Norfolk, VA-1/24/20</t>
  </si>
  <si>
    <t>US-Arlington, VA-1/24/20</t>
  </si>
  <si>
    <t>US-Spotsylvania, VA-1/24/20</t>
  </si>
  <si>
    <t>US-Loudoun, VA-1/24/20</t>
  </si>
  <si>
    <t>US-Prince George's, MD-1/24/20</t>
  </si>
  <si>
    <t>US-Pottawattamie, IA-1/24/20</t>
  </si>
  <si>
    <t>US-Camden, NC-1/24/20</t>
  </si>
  <si>
    <t>US-Pima, AZ-1/24/20</t>
  </si>
  <si>
    <t>US-Noble, IN-1/24/20</t>
  </si>
  <si>
    <t>US-Adams, IN-1/24/20</t>
  </si>
  <si>
    <t>US-Boone, IN-1/24/20</t>
  </si>
  <si>
    <t>US-Dane, WI-1/24/20</t>
  </si>
  <si>
    <t>US-Pierce, WI-1/24/20</t>
  </si>
  <si>
    <t>US-Cuyahoga, OH-1/24/20</t>
  </si>
  <si>
    <t>US-Weber, UT-1/24/20</t>
  </si>
  <si>
    <t>US-Bennington County, VT-1/24/20</t>
  </si>
  <si>
    <t>US-Carver County, MN-1/24/20</t>
  </si>
  <si>
    <t>US-Charlotte County, FL-1/24/20</t>
  </si>
  <si>
    <t>US-Cherokee County, GA-1/24/20</t>
  </si>
  <si>
    <t>US-Collin County, TX-1/24/20</t>
  </si>
  <si>
    <t>US-Jefferson County, KY-1/24/20</t>
  </si>
  <si>
    <t>US-Jefferson Parish, LA-1/24/20</t>
  </si>
  <si>
    <t>US-Shasta County, CA-1/24/20</t>
  </si>
  <si>
    <t>US-Spartanburg County, SC-1/24/20</t>
  </si>
  <si>
    <t>US-Harrison County, KY-1/24/20</t>
  </si>
  <si>
    <t>US-Johnson County, IA-1/24/20</t>
  </si>
  <si>
    <t>US-Berkshire County, MA-1/24/20</t>
  </si>
  <si>
    <t>US-Davidson County, TN-1/24/20</t>
  </si>
  <si>
    <t>US-Douglas County, OR-1/24/20</t>
  </si>
  <si>
    <t>US-Fresno County, CA-1/24/20</t>
  </si>
  <si>
    <t>US-Harford County, MD-1/24/20</t>
  </si>
  <si>
    <t>US-Hendricks County, IN-1/24/20</t>
  </si>
  <si>
    <t>US-Hudson County, NJ-1/24/20</t>
  </si>
  <si>
    <t>US-Johnson County, KS-1/24/20</t>
  </si>
  <si>
    <t>US-Kittitas County, WA-1/24/20</t>
  </si>
  <si>
    <t>US-Manatee County, FL-1/24/20</t>
  </si>
  <si>
    <t>US-Marion County, OR-1/24/20</t>
  </si>
  <si>
    <t>US-Okaloosa County, FL-1/24/20</t>
  </si>
  <si>
    <t>US-Polk County, GA-1/24/20</t>
  </si>
  <si>
    <t>US-Riverside County, CA-1/24/20</t>
  </si>
  <si>
    <t>US-Shelby County, TN-1/24/20</t>
  </si>
  <si>
    <t>US-St. Louis County, MO-1/24/20</t>
  </si>
  <si>
    <t>US-Suffolk County, NY-1/24/20</t>
  </si>
  <si>
    <t>US-Ulster County, NY-1/24/20</t>
  </si>
  <si>
    <t>US-Volusia County, FL-1/24/20</t>
  </si>
  <si>
    <t>US-Fairfax County, VA-1/24/20</t>
  </si>
  <si>
    <t>US-Rockingham County, NH-1/24/20</t>
  </si>
  <si>
    <t>US-Washington, D.C.-1/24/20</t>
  </si>
  <si>
    <t>US-Montgomery County, PA-1/24/20</t>
  </si>
  <si>
    <t>US-Alameda County, CA-1/24/20</t>
  </si>
  <si>
    <t>US-Broward County, FL-1/24/20</t>
  </si>
  <si>
    <t>US-Lee County, FL-1/24/20</t>
  </si>
  <si>
    <t>US-Pinal County, AZ-1/24/20</t>
  </si>
  <si>
    <t>US-Rockland County, NY-1/24/20</t>
  </si>
  <si>
    <t>US-Saratoga County, NY-1/24/20</t>
  </si>
  <si>
    <t>US-Charleston County, SC-1/24/20</t>
  </si>
  <si>
    <t>US-Clark County, WA-1/24/20</t>
  </si>
  <si>
    <t>US-Cobb County, GA-1/24/20</t>
  </si>
  <si>
    <t>US-Davis County, UT-1/24/20</t>
  </si>
  <si>
    <t>US-El Paso County, CO-1/24/20</t>
  </si>
  <si>
    <t>US-Honolulu County, HI-1/24/20</t>
  </si>
  <si>
    <t>US-Jackson County, OR -1/24/20</t>
  </si>
  <si>
    <t>US-Jefferson County, WA-1/24/20</t>
  </si>
  <si>
    <t>US-Kershaw County, SC-1/24/20</t>
  </si>
  <si>
    <t>US-Klamath County, OR-1/24/20</t>
  </si>
  <si>
    <t>US-Madera County, CA-1/24/20</t>
  </si>
  <si>
    <t>US-Pierce County, WA-1/24/20</t>
  </si>
  <si>
    <t>US-Tulsa County, OK-1/24/20</t>
  </si>
  <si>
    <t>US-Douglas County, CO-1/24/20</t>
  </si>
  <si>
    <t>US-Providence County, RI-1/24/20</t>
  </si>
  <si>
    <t>US-Chatham County, NC-1/24/20</t>
  </si>
  <si>
    <t>US-Delaware County, PA-1/24/20</t>
  </si>
  <si>
    <t>US-Douglas County, NE-1/24/20</t>
  </si>
  <si>
    <t>US-Fayette County, KY-1/24/20</t>
  </si>
  <si>
    <t>US-Marion County, IN-1/24/20</t>
  </si>
  <si>
    <t>US-Middlesex County, MA-1/24/20</t>
  </si>
  <si>
    <t>US-Nassau County, NY-1/24/20</t>
  </si>
  <si>
    <t>US-Ramsey County, MN-1/24/20</t>
  </si>
  <si>
    <t>US-Washoe County, NV-1/24/20</t>
  </si>
  <si>
    <t>US-Wayne County, PA-1/24/20</t>
  </si>
  <si>
    <t>US-Yolo County, CA-1/24/20</t>
  </si>
  <si>
    <t>US-Santa Clara County, CA-1/24/20</t>
  </si>
  <si>
    <t>US-Clark County, NV-1/24/20</t>
  </si>
  <si>
    <t>US-Fort Bend County, TX-1/24/20</t>
  </si>
  <si>
    <t>US-Grant County, WA-1/24/20</t>
  </si>
  <si>
    <t>US-Santa Rosa County, FL-1/24/20</t>
  </si>
  <si>
    <t>US-Williamson County, TN-1/24/20</t>
  </si>
  <si>
    <t>US-New York County, NY-1/24/20</t>
  </si>
  <si>
    <t>US-Montgomery County, MD-1/24/20</t>
  </si>
  <si>
    <t>US-Suffolk County, MA-1/24/20</t>
  </si>
  <si>
    <t>US-Denver County, CO-1/24/20</t>
  </si>
  <si>
    <t>US-Summit County, CO-1/24/20</t>
  </si>
  <si>
    <t>US-Bergen County, NJ-1/24/20</t>
  </si>
  <si>
    <t>US-Harris County, TX-1/24/20</t>
  </si>
  <si>
    <t>US-San Francisco County, CA-1/24/20</t>
  </si>
  <si>
    <t>US-Contra Costa County, CA-1/24/20</t>
  </si>
  <si>
    <t>US-Orange County, CA-1/24/20</t>
  </si>
  <si>
    <t>US-Norfolk County, MA-1/24/20</t>
  </si>
  <si>
    <t>US-Maricopa County, AZ-1/24/20</t>
  </si>
  <si>
    <t>US-Wake County, NC-1/24/20</t>
  </si>
  <si>
    <t>US-Westchester County, NY-1/24/20</t>
  </si>
  <si>
    <t>US-Grafton County, NH-1/24/20</t>
  </si>
  <si>
    <t>US-Hillsborough, FL-1/24/20</t>
  </si>
  <si>
    <t>US-Placer County, CA-1/24/20</t>
  </si>
  <si>
    <t>US-San Mateo, CA-1/24/20</t>
  </si>
  <si>
    <t>US-Sonoma County, CA-1/24/20</t>
  </si>
  <si>
    <t>US-Umatilla, OR-1/24/20</t>
  </si>
  <si>
    <t>US-Fulton County, GA-1/24/20</t>
  </si>
  <si>
    <t>US-Washington County, OR-1/24/20</t>
  </si>
  <si>
    <t>US-Snohomish County, WA-1/24/20</t>
  </si>
  <si>
    <t>US-Humboldt County, CA-1/24/20</t>
  </si>
  <si>
    <t>US-Sacramento County, CA-1/24/20</t>
  </si>
  <si>
    <t>US-San Diego County, CA-1/24/20</t>
  </si>
  <si>
    <t>US-San Benito, CA-1/24/20</t>
  </si>
  <si>
    <t>US-Los Angeles, CA-1/24/20</t>
  </si>
  <si>
    <t>US-Skagit, WA-1/24/20</t>
  </si>
  <si>
    <t>US-Thurston, WA-1/24/20</t>
  </si>
  <si>
    <t>US-Island, WA-1/24/20</t>
  </si>
  <si>
    <t>US-Whatcom, WA-1/24/20</t>
  </si>
  <si>
    <t>US-Marin, CA-1/24/20</t>
  </si>
  <si>
    <t>US-Calaveras, CA-1/24/20</t>
  </si>
  <si>
    <t>US-Stanislaus, CA-1/24/20</t>
  </si>
  <si>
    <t>US-San Joaquin, CA-1/24/20</t>
  </si>
  <si>
    <t>US-Essex, MA-1/24/20</t>
  </si>
  <si>
    <t>US-Charlton, GA-1/24/20</t>
  </si>
  <si>
    <t>US-Collier, FL-1/24/20</t>
  </si>
  <si>
    <t>US-Pinellas, FL-1/24/20</t>
  </si>
  <si>
    <t>US-Alachua, FL-1/24/20</t>
  </si>
  <si>
    <t>US-Nassau, FL-1/24/20</t>
  </si>
  <si>
    <t>US-Pasco, FL-1/24/20</t>
  </si>
  <si>
    <t>US-Dallas, TX-1/24/20</t>
  </si>
  <si>
    <t>US-Tarrant, TX-1/24/20</t>
  </si>
  <si>
    <t>US-Montgomery, TX-1/24/20</t>
  </si>
  <si>
    <t>US-Middlesex, NJ-1/24/20</t>
  </si>
  <si>
    <t>US-Jefferson, CO-1/24/20</t>
  </si>
  <si>
    <t>US-Multnomah, OR-1/24/20</t>
  </si>
  <si>
    <t>US-Polk, OR-1/24/20</t>
  </si>
  <si>
    <t>US-Deschutes, OR-1/24/20</t>
  </si>
  <si>
    <t>US-McHenry, IL-1/24/20</t>
  </si>
  <si>
    <t>US-Lake, IL-1/24/20</t>
  </si>
  <si>
    <t>US-Bucks, PA-1/24/20</t>
  </si>
  <si>
    <t>US-Hanover, VA-1/24/20</t>
  </si>
  <si>
    <t>US-Lancaster, SC-1/24/20</t>
  </si>
  <si>
    <t>US-Sullivan, TN-1/24/20</t>
  </si>
  <si>
    <t>US-Johnson, IN-1/24/20</t>
  </si>
  <si>
    <t>US-Howard, IN-1/24/20</t>
  </si>
  <si>
    <t>US-St. Joseph, IN-1/24/20</t>
  </si>
  <si>
    <t>US-Knox, NE-1/24/20</t>
  </si>
  <si>
    <t>US-Stark, OH-1/24/20</t>
  </si>
  <si>
    <t>US-Anoka, MN-1/24/20</t>
  </si>
  <si>
    <t>US-Olmsted, MN-1/24/20</t>
  </si>
  <si>
    <t>US-Summit, UT-1/24/20</t>
  </si>
  <si>
    <t>US-Fairfield, CT-1/24/20</t>
  </si>
  <si>
    <t>US-Litchfield, CT-1/24/20</t>
  </si>
  <si>
    <t>US-Orleans, LA-1/24/20</t>
  </si>
  <si>
    <t>US-Pennington, SD-1/24/20</t>
  </si>
  <si>
    <t>US-Beadle, SD-1/24/20</t>
  </si>
  <si>
    <t>US-Charles Mix, SD-1/24/20</t>
  </si>
  <si>
    <t>US-Davison, SD-1/24/20</t>
  </si>
  <si>
    <t>US-Minnehaha, SD-1/24/20</t>
  </si>
  <si>
    <t>US-Bon Homme, SD-1/24/20</t>
  </si>
  <si>
    <t>US-Socorro, NM-1/24/20</t>
  </si>
  <si>
    <t>US-Bernalillo, NM-1/24/20</t>
  </si>
  <si>
    <t>US-Oakland, MI-1/24/20</t>
  </si>
  <si>
    <t>US-Wayne, MI-1/24/20</t>
  </si>
  <si>
    <t>US-New Castle, DE-1/24/20</t>
  </si>
  <si>
    <t>US-Washington-1/25/20</t>
  </si>
  <si>
    <t>US-New York-1/25/20</t>
  </si>
  <si>
    <t>US-California-1/25/20</t>
  </si>
  <si>
    <t>US-Massachusetts-1/25/20</t>
  </si>
  <si>
    <t>US-Diamond Princess-1/25/20</t>
  </si>
  <si>
    <t>US-Grand Princess-1/25/20</t>
  </si>
  <si>
    <t>US-Georgia-1/25/20</t>
  </si>
  <si>
    <t>US-Colorado-1/25/20</t>
  </si>
  <si>
    <t>US-Florida-1/25/20</t>
  </si>
  <si>
    <t>US-New Jersey-1/25/20</t>
  </si>
  <si>
    <t>US-Oregon-1/25/20</t>
  </si>
  <si>
    <t>US-Texas-1/25/20</t>
  </si>
  <si>
    <t>US-Illinois-1/25/20</t>
  </si>
  <si>
    <t>US-Pennsylvania-1/25/20</t>
  </si>
  <si>
    <t>US-Iowa-1/25/20</t>
  </si>
  <si>
    <t>US-Maryland-1/25/20</t>
  </si>
  <si>
    <t>US-North Carolina-1/25/20</t>
  </si>
  <si>
    <t>US-South Carolina-1/25/20</t>
  </si>
  <si>
    <t>US-Tennessee-1/25/20</t>
  </si>
  <si>
    <t>US-Virginia-1/25/20</t>
  </si>
  <si>
    <t>US-Arizona-1/25/20</t>
  </si>
  <si>
    <t>US-Indiana-1/25/20</t>
  </si>
  <si>
    <t>US-Kentucky-1/25/20</t>
  </si>
  <si>
    <t>US-District of Columbia-1/25/20</t>
  </si>
  <si>
    <t>US-Nevada-1/25/20</t>
  </si>
  <si>
    <t>US-New Hampshire-1/25/20</t>
  </si>
  <si>
    <t>US-Minnesota-1/25/20</t>
  </si>
  <si>
    <t>US-Nebraska-1/25/20</t>
  </si>
  <si>
    <t>US-Ohio-1/25/20</t>
  </si>
  <si>
    <t>US-Rhode Island-1/25/20</t>
  </si>
  <si>
    <t>US-Wisconsin-1/25/20</t>
  </si>
  <si>
    <t>US-Connecticut-1/25/20</t>
  </si>
  <si>
    <t>US-Hawaii-1/25/20</t>
  </si>
  <si>
    <t>US-Oklahoma-1/25/20</t>
  </si>
  <si>
    <t>US-Utah-1/25/20</t>
  </si>
  <si>
    <t>US-Kansas-1/25/20</t>
  </si>
  <si>
    <t>US-Louisiana-1/25/20</t>
  </si>
  <si>
    <t>US-Missouri-1/25/20</t>
  </si>
  <si>
    <t>US-Vermont-1/25/20</t>
  </si>
  <si>
    <t>US-Alaska-1/25/20</t>
  </si>
  <si>
    <t>US-Arkansas-1/25/20</t>
  </si>
  <si>
    <t>US-Delaware-1/25/20</t>
  </si>
  <si>
    <t>US-Idaho-1/25/20</t>
  </si>
  <si>
    <t>US-Maine-1/25/20</t>
  </si>
  <si>
    <t>US-Michigan-1/25/20</t>
  </si>
  <si>
    <t>US-Mississippi-1/25/20</t>
  </si>
  <si>
    <t>US-Montana-1/25/20</t>
  </si>
  <si>
    <t>US-New Mexico-1/25/20</t>
  </si>
  <si>
    <t>US-North Dakota-1/25/20</t>
  </si>
  <si>
    <t>US-South Dakota-1/25/20</t>
  </si>
  <si>
    <t>US-West Virginia-1/25/20</t>
  </si>
  <si>
    <t>US-Wyoming-1/25/20</t>
  </si>
  <si>
    <t>US-Kitsap, WA-1/25/20</t>
  </si>
  <si>
    <t>US-Solano, CA-1/25/20</t>
  </si>
  <si>
    <t>US-Santa Cruz, CA-1/25/20</t>
  </si>
  <si>
    <t>US-Napa, CA-1/25/20</t>
  </si>
  <si>
    <t>US-Ventura, CA-1/25/20</t>
  </si>
  <si>
    <t>US-Worcester, MA-1/25/20</t>
  </si>
  <si>
    <t>US-Gwinnett, GA-1/25/20</t>
  </si>
  <si>
    <t>US-DeKalb, GA-1/25/20</t>
  </si>
  <si>
    <t>US-Floyd, GA-1/25/20</t>
  </si>
  <si>
    <t>US-Fayette, GA-1/25/20</t>
  </si>
  <si>
    <t>US-Gregg, TX-1/25/20</t>
  </si>
  <si>
    <t>US-Monmouth, NJ-1/25/20</t>
  </si>
  <si>
    <t>US-Burlington, NJ-1/25/20</t>
  </si>
  <si>
    <t>US-Camden, NJ-1/25/20</t>
  </si>
  <si>
    <t>US-Passaic, NJ-1/25/20</t>
  </si>
  <si>
    <t>US-Union, NJ-1/25/20</t>
  </si>
  <si>
    <t>US-Eagle, CO-1/25/20</t>
  </si>
  <si>
    <t>US-Larimer, CO-1/25/20</t>
  </si>
  <si>
    <t>US-Arapahoe, CO-1/25/20</t>
  </si>
  <si>
    <t>US-Gunnison, CO-1/25/20</t>
  </si>
  <si>
    <t>US-Kane, IL-1/25/20</t>
  </si>
  <si>
    <t>US-Monroe, PA-1/25/20</t>
  </si>
  <si>
    <t>US-Philadelphia, PA-1/25/20</t>
  </si>
  <si>
    <t>US-Norfolk, VA-1/25/20</t>
  </si>
  <si>
    <t>US-Arlington, VA-1/25/20</t>
  </si>
  <si>
    <t>US-Spotsylvania, VA-1/25/20</t>
  </si>
  <si>
    <t>US-Loudoun, VA-1/25/20</t>
  </si>
  <si>
    <t>US-Prince George's, MD-1/25/20</t>
  </si>
  <si>
    <t>US-Pottawattamie, IA-1/25/20</t>
  </si>
  <si>
    <t>US-Camden, NC-1/25/20</t>
  </si>
  <si>
    <t>US-Pima, AZ-1/25/20</t>
  </si>
  <si>
    <t>US-Noble, IN-1/25/20</t>
  </si>
  <si>
    <t>US-Adams, IN-1/25/20</t>
  </si>
  <si>
    <t>US-Boone, IN-1/25/20</t>
  </si>
  <si>
    <t>US-Dane, WI-1/25/20</t>
  </si>
  <si>
    <t>US-Pierce, WI-1/25/20</t>
  </si>
  <si>
    <t>US-Cuyahoga, OH-1/25/20</t>
  </si>
  <si>
    <t>US-Weber, UT-1/25/20</t>
  </si>
  <si>
    <t>US-Bennington County, VT-1/25/20</t>
  </si>
  <si>
    <t>US-Carver County, MN-1/25/20</t>
  </si>
  <si>
    <t>US-Charlotte County, FL-1/25/20</t>
  </si>
  <si>
    <t>US-Cherokee County, GA-1/25/20</t>
  </si>
  <si>
    <t>US-Collin County, TX-1/25/20</t>
  </si>
  <si>
    <t>US-Jefferson County, KY-1/25/20</t>
  </si>
  <si>
    <t>US-Jefferson Parish, LA-1/25/20</t>
  </si>
  <si>
    <t>US-Shasta County, CA-1/25/20</t>
  </si>
  <si>
    <t>US-Spartanburg County, SC-1/25/20</t>
  </si>
  <si>
    <t>US-Harrison County, KY-1/25/20</t>
  </si>
  <si>
    <t>US-Johnson County, IA-1/25/20</t>
  </si>
  <si>
    <t>US-Berkshire County, MA-1/25/20</t>
  </si>
  <si>
    <t>US-Davidson County, TN-1/25/20</t>
  </si>
  <si>
    <t>US-Douglas County, OR-1/25/20</t>
  </si>
  <si>
    <t>US-Fresno County, CA-1/25/20</t>
  </si>
  <si>
    <t>US-Harford County, MD-1/25/20</t>
  </si>
  <si>
    <t>US-Hendricks County, IN-1/25/20</t>
  </si>
  <si>
    <t>US-Hudson County, NJ-1/25/20</t>
  </si>
  <si>
    <t>US-Johnson County, KS-1/25/20</t>
  </si>
  <si>
    <t>US-Kittitas County, WA-1/25/20</t>
  </si>
  <si>
    <t>US-Manatee County, FL-1/25/20</t>
  </si>
  <si>
    <t>US-Marion County, OR-1/25/20</t>
  </si>
  <si>
    <t>US-Okaloosa County, FL-1/25/20</t>
  </si>
  <si>
    <t>US-Polk County, GA-1/25/20</t>
  </si>
  <si>
    <t>US-Riverside County, CA-1/25/20</t>
  </si>
  <si>
    <t>US-Shelby County, TN-1/25/20</t>
  </si>
  <si>
    <t>US-St. Louis County, MO-1/25/20</t>
  </si>
  <si>
    <t>US-Suffolk County, NY-1/25/20</t>
  </si>
  <si>
    <t>US-Ulster County, NY-1/25/20</t>
  </si>
  <si>
    <t>US-Volusia County, FL-1/25/20</t>
  </si>
  <si>
    <t>US-Fairfax County, VA-1/25/20</t>
  </si>
  <si>
    <t>US-Rockingham County, NH-1/25/20</t>
  </si>
  <si>
    <t>US-Washington, D.C.-1/25/20</t>
  </si>
  <si>
    <t>US-Montgomery County, PA-1/25/20</t>
  </si>
  <si>
    <t>US-Alameda County, CA-1/25/20</t>
  </si>
  <si>
    <t>US-Broward County, FL-1/25/20</t>
  </si>
  <si>
    <t>US-Lee County, FL-1/25/20</t>
  </si>
  <si>
    <t>US-Pinal County, AZ-1/25/20</t>
  </si>
  <si>
    <t>US-Rockland County, NY-1/25/20</t>
  </si>
  <si>
    <t>US-Saratoga County, NY-1/25/20</t>
  </si>
  <si>
    <t>US-Charleston County, SC-1/25/20</t>
  </si>
  <si>
    <t>US-Clark County, WA-1/25/20</t>
  </si>
  <si>
    <t>US-Cobb County, GA-1/25/20</t>
  </si>
  <si>
    <t>US-Davis County, UT-1/25/20</t>
  </si>
  <si>
    <t>US-El Paso County, CO-1/25/20</t>
  </si>
  <si>
    <t>US-Honolulu County, HI-1/25/20</t>
  </si>
  <si>
    <t>US-Jackson County, OR -1/25/20</t>
  </si>
  <si>
    <t>US-Jefferson County, WA-1/25/20</t>
  </si>
  <si>
    <t>US-Kershaw County, SC-1/25/20</t>
  </si>
  <si>
    <t>US-Klamath County, OR-1/25/20</t>
  </si>
  <si>
    <t>US-Madera County, CA-1/25/20</t>
  </si>
  <si>
    <t>US-Pierce County, WA-1/25/20</t>
  </si>
  <si>
    <t>US-Tulsa County, OK-1/25/20</t>
  </si>
  <si>
    <t>US-Douglas County, CO-1/25/20</t>
  </si>
  <si>
    <t>US-Providence County, RI-1/25/20</t>
  </si>
  <si>
    <t>US-Chatham County, NC-1/25/20</t>
  </si>
  <si>
    <t>US-Delaware County, PA-1/25/20</t>
  </si>
  <si>
    <t>US-Douglas County, NE-1/25/20</t>
  </si>
  <si>
    <t>US-Fayette County, KY-1/25/20</t>
  </si>
  <si>
    <t>US-Marion County, IN-1/25/20</t>
  </si>
  <si>
    <t>US-Middlesex County, MA-1/25/20</t>
  </si>
  <si>
    <t>US-Nassau County, NY-1/25/20</t>
  </si>
  <si>
    <t>US-Ramsey County, MN-1/25/20</t>
  </si>
  <si>
    <t>US-Washoe County, NV-1/25/20</t>
  </si>
  <si>
    <t>US-Wayne County, PA-1/25/20</t>
  </si>
  <si>
    <t>US-Yolo County, CA-1/25/20</t>
  </si>
  <si>
    <t>US-Santa Clara County, CA-1/25/20</t>
  </si>
  <si>
    <t>US-Clark County, NV-1/25/20</t>
  </si>
  <si>
    <t>US-Fort Bend County, TX-1/25/20</t>
  </si>
  <si>
    <t>US-Grant County, WA-1/25/20</t>
  </si>
  <si>
    <t>US-Santa Rosa County, FL-1/25/20</t>
  </si>
  <si>
    <t>US-Williamson County, TN-1/25/20</t>
  </si>
  <si>
    <t>US-New York County, NY-1/25/20</t>
  </si>
  <si>
    <t>US-Montgomery County, MD-1/25/20</t>
  </si>
  <si>
    <t>US-Suffolk County, MA-1/25/20</t>
  </si>
  <si>
    <t>US-Denver County, CO-1/25/20</t>
  </si>
  <si>
    <t>US-Summit County, CO-1/25/20</t>
  </si>
  <si>
    <t>US-Bergen County, NJ-1/25/20</t>
  </si>
  <si>
    <t>US-Harris County, TX-1/25/20</t>
  </si>
  <si>
    <t>US-San Francisco County, CA-1/25/20</t>
  </si>
  <si>
    <t>US-Contra Costa County, CA-1/25/20</t>
  </si>
  <si>
    <t>US-Orange County, CA-1/25/20</t>
  </si>
  <si>
    <t>US-Norfolk County, MA-1/25/20</t>
  </si>
  <si>
    <t>US-Maricopa County, AZ-1/25/20</t>
  </si>
  <si>
    <t>US-Wake County, NC-1/25/20</t>
  </si>
  <si>
    <t>US-Westchester County, NY-1/25/20</t>
  </si>
  <si>
    <t>US-Grafton County, NH-1/25/20</t>
  </si>
  <si>
    <t>US-Hillsborough, FL-1/25/20</t>
  </si>
  <si>
    <t>US-Placer County, CA-1/25/20</t>
  </si>
  <si>
    <t>US-San Mateo, CA-1/25/20</t>
  </si>
  <si>
    <t>US-Sonoma County, CA-1/25/20</t>
  </si>
  <si>
    <t>US-Umatilla, OR-1/25/20</t>
  </si>
  <si>
    <t>US-Fulton County, GA-1/25/20</t>
  </si>
  <si>
    <t>US-Washington County, OR-1/25/20</t>
  </si>
  <si>
    <t>US-Snohomish County, WA-1/25/20</t>
  </si>
  <si>
    <t>US-Humboldt County, CA-1/25/20</t>
  </si>
  <si>
    <t>US-Sacramento County, CA-1/25/20</t>
  </si>
  <si>
    <t>US-San Diego County, CA-1/25/20</t>
  </si>
  <si>
    <t>US-San Benito, CA-1/25/20</t>
  </si>
  <si>
    <t>US-Los Angeles, CA-1/25/20</t>
  </si>
  <si>
    <t>US-Skagit, WA-1/25/20</t>
  </si>
  <si>
    <t>US-Thurston, WA-1/25/20</t>
  </si>
  <si>
    <t>US-Island, WA-1/25/20</t>
  </si>
  <si>
    <t>US-Whatcom, WA-1/25/20</t>
  </si>
  <si>
    <t>US-Marin, CA-1/25/20</t>
  </si>
  <si>
    <t>US-Calaveras, CA-1/25/20</t>
  </si>
  <si>
    <t>US-Stanislaus, CA-1/25/20</t>
  </si>
  <si>
    <t>US-San Joaquin, CA-1/25/20</t>
  </si>
  <si>
    <t>US-Essex, MA-1/25/20</t>
  </si>
  <si>
    <t>US-Charlton, GA-1/25/20</t>
  </si>
  <si>
    <t>US-Collier, FL-1/25/20</t>
  </si>
  <si>
    <t>US-Pinellas, FL-1/25/20</t>
  </si>
  <si>
    <t>US-Alachua, FL-1/25/20</t>
  </si>
  <si>
    <t>US-Nassau, FL-1/25/20</t>
  </si>
  <si>
    <t>US-Pasco, FL-1/25/20</t>
  </si>
  <si>
    <t>US-Dallas, TX-1/25/20</t>
  </si>
  <si>
    <t>US-Tarrant, TX-1/25/20</t>
  </si>
  <si>
    <t>US-Montgomery, TX-1/25/20</t>
  </si>
  <si>
    <t>US-Middlesex, NJ-1/25/20</t>
  </si>
  <si>
    <t>US-Jefferson, CO-1/25/20</t>
  </si>
  <si>
    <t>US-Multnomah, OR-1/25/20</t>
  </si>
  <si>
    <t>US-Polk, OR-1/25/20</t>
  </si>
  <si>
    <t>US-Deschutes, OR-1/25/20</t>
  </si>
  <si>
    <t>US-McHenry, IL-1/25/20</t>
  </si>
  <si>
    <t>US-Lake, IL-1/25/20</t>
  </si>
  <si>
    <t>US-Bucks, PA-1/25/20</t>
  </si>
  <si>
    <t>US-Hanover, VA-1/25/20</t>
  </si>
  <si>
    <t>US-Lancaster, SC-1/25/20</t>
  </si>
  <si>
    <t>US-Sullivan, TN-1/25/20</t>
  </si>
  <si>
    <t>US-Johnson, IN-1/25/20</t>
  </si>
  <si>
    <t>US-Howard, IN-1/25/20</t>
  </si>
  <si>
    <t>US-St. Joseph, IN-1/25/20</t>
  </si>
  <si>
    <t>US-Knox, NE-1/25/20</t>
  </si>
  <si>
    <t>US-Stark, OH-1/25/20</t>
  </si>
  <si>
    <t>US-Anoka, MN-1/25/20</t>
  </si>
  <si>
    <t>US-Olmsted, MN-1/25/20</t>
  </si>
  <si>
    <t>US-Summit, UT-1/25/20</t>
  </si>
  <si>
    <t>US-Fairfield, CT-1/25/20</t>
  </si>
  <si>
    <t>US-Litchfield, CT-1/25/20</t>
  </si>
  <si>
    <t>US-Orleans, LA-1/25/20</t>
  </si>
  <si>
    <t>US-Pennington, SD-1/25/20</t>
  </si>
  <si>
    <t>US-Beadle, SD-1/25/20</t>
  </si>
  <si>
    <t>US-Charles Mix, SD-1/25/20</t>
  </si>
  <si>
    <t>US-Davison, SD-1/25/20</t>
  </si>
  <si>
    <t>US-Minnehaha, SD-1/25/20</t>
  </si>
  <si>
    <t>US-Bon Homme, SD-1/25/20</t>
  </si>
  <si>
    <t>US-Socorro, NM-1/25/20</t>
  </si>
  <si>
    <t>US-Bernalillo, NM-1/25/20</t>
  </si>
  <si>
    <t>US-Oakland, MI-1/25/20</t>
  </si>
  <si>
    <t>US-Wayne, MI-1/25/20</t>
  </si>
  <si>
    <t>US-New Castle, DE-1/25/20</t>
  </si>
  <si>
    <t>US-Washington-1/26/20</t>
  </si>
  <si>
    <t>US-New York-1/26/20</t>
  </si>
  <si>
    <t>US-California-1/26/20</t>
  </si>
  <si>
    <t>US-Massachusetts-1/26/20</t>
  </si>
  <si>
    <t>US-Diamond Princess-1/26/20</t>
  </si>
  <si>
    <t>US-Grand Princess-1/26/20</t>
  </si>
  <si>
    <t>US-Georgia-1/26/20</t>
  </si>
  <si>
    <t>US-Colorado-1/26/20</t>
  </si>
  <si>
    <t>US-Florida-1/26/20</t>
  </si>
  <si>
    <t>US-New Jersey-1/26/20</t>
  </si>
  <si>
    <t>US-Oregon-1/26/20</t>
  </si>
  <si>
    <t>US-Texas-1/26/20</t>
  </si>
  <si>
    <t>US-Illinois-1/26/20</t>
  </si>
  <si>
    <t>US-Pennsylvania-1/26/20</t>
  </si>
  <si>
    <t>US-Iowa-1/26/20</t>
  </si>
  <si>
    <t>US-Maryland-1/26/20</t>
  </si>
  <si>
    <t>US-North Carolina-1/26/20</t>
  </si>
  <si>
    <t>US-South Carolina-1/26/20</t>
  </si>
  <si>
    <t>US-Tennessee-1/26/20</t>
  </si>
  <si>
    <t>US-Virginia-1/26/20</t>
  </si>
  <si>
    <t>US-Arizona-1/26/20</t>
  </si>
  <si>
    <t>US-Indiana-1/26/20</t>
  </si>
  <si>
    <t>US-Kentucky-1/26/20</t>
  </si>
  <si>
    <t>US-District of Columbia-1/26/20</t>
  </si>
  <si>
    <t>US-Nevada-1/26/20</t>
  </si>
  <si>
    <t>US-New Hampshire-1/26/20</t>
  </si>
  <si>
    <t>US-Minnesota-1/26/20</t>
  </si>
  <si>
    <t>US-Nebraska-1/26/20</t>
  </si>
  <si>
    <t>US-Ohio-1/26/20</t>
  </si>
  <si>
    <t>US-Rhode Island-1/26/20</t>
  </si>
  <si>
    <t>US-Wisconsin-1/26/20</t>
  </si>
  <si>
    <t>US-Connecticut-1/26/20</t>
  </si>
  <si>
    <t>US-Hawaii-1/26/20</t>
  </si>
  <si>
    <t>US-Oklahoma-1/26/20</t>
  </si>
  <si>
    <t>US-Utah-1/26/20</t>
  </si>
  <si>
    <t>US-Kansas-1/26/20</t>
  </si>
  <si>
    <t>US-Louisiana-1/26/20</t>
  </si>
  <si>
    <t>US-Missouri-1/26/20</t>
  </si>
  <si>
    <t>US-Vermont-1/26/20</t>
  </si>
  <si>
    <t>US-Alaska-1/26/20</t>
  </si>
  <si>
    <t>US-Arkansas-1/26/20</t>
  </si>
  <si>
    <t>US-Delaware-1/26/20</t>
  </si>
  <si>
    <t>US-Idaho-1/26/20</t>
  </si>
  <si>
    <t>US-Maine-1/26/20</t>
  </si>
  <si>
    <t>US-Michigan-1/26/20</t>
  </si>
  <si>
    <t>US-Mississippi-1/26/20</t>
  </si>
  <si>
    <t>US-Montana-1/26/20</t>
  </si>
  <si>
    <t>US-New Mexico-1/26/20</t>
  </si>
  <si>
    <t>US-North Dakota-1/26/20</t>
  </si>
  <si>
    <t>US-South Dakota-1/26/20</t>
  </si>
  <si>
    <t>US-West Virginia-1/26/20</t>
  </si>
  <si>
    <t>US-Wyoming-1/26/20</t>
  </si>
  <si>
    <t>US-Kitsap, WA-1/26/20</t>
  </si>
  <si>
    <t>US-Solano, CA-1/26/20</t>
  </si>
  <si>
    <t>US-Santa Cruz, CA-1/26/20</t>
  </si>
  <si>
    <t>US-Napa, CA-1/26/20</t>
  </si>
  <si>
    <t>US-Ventura, CA-1/26/20</t>
  </si>
  <si>
    <t>US-Worcester, MA-1/26/20</t>
  </si>
  <si>
    <t>US-Gwinnett, GA-1/26/20</t>
  </si>
  <si>
    <t>US-DeKalb, GA-1/26/20</t>
  </si>
  <si>
    <t>US-Floyd, GA-1/26/20</t>
  </si>
  <si>
    <t>US-Fayette, GA-1/26/20</t>
  </si>
  <si>
    <t>US-Gregg, TX-1/26/20</t>
  </si>
  <si>
    <t>US-Monmouth, NJ-1/26/20</t>
  </si>
  <si>
    <t>US-Burlington, NJ-1/26/20</t>
  </si>
  <si>
    <t>US-Camden, NJ-1/26/20</t>
  </si>
  <si>
    <t>US-Passaic, NJ-1/26/20</t>
  </si>
  <si>
    <t>US-Union, NJ-1/26/20</t>
  </si>
  <si>
    <t>US-Eagle, CO-1/26/20</t>
  </si>
  <si>
    <t>US-Larimer, CO-1/26/20</t>
  </si>
  <si>
    <t>US-Arapahoe, CO-1/26/20</t>
  </si>
  <si>
    <t>US-Gunnison, CO-1/26/20</t>
  </si>
  <si>
    <t>US-Kane, IL-1/26/20</t>
  </si>
  <si>
    <t>US-Monroe, PA-1/26/20</t>
  </si>
  <si>
    <t>US-Philadelphia, PA-1/26/20</t>
  </si>
  <si>
    <t>US-Norfolk, VA-1/26/20</t>
  </si>
  <si>
    <t>US-Arlington, VA-1/26/20</t>
  </si>
  <si>
    <t>US-Spotsylvania, VA-1/26/20</t>
  </si>
  <si>
    <t>US-Loudoun, VA-1/26/20</t>
  </si>
  <si>
    <t>US-Prince George's, MD-1/26/20</t>
  </si>
  <si>
    <t>US-Pottawattamie, IA-1/26/20</t>
  </si>
  <si>
    <t>US-Camden, NC-1/26/20</t>
  </si>
  <si>
    <t>US-Pima, AZ-1/26/20</t>
  </si>
  <si>
    <t>US-Noble, IN-1/26/20</t>
  </si>
  <si>
    <t>US-Adams, IN-1/26/20</t>
  </si>
  <si>
    <t>US-Boone, IN-1/26/20</t>
  </si>
  <si>
    <t>US-Dane, WI-1/26/20</t>
  </si>
  <si>
    <t>US-Pierce, WI-1/26/20</t>
  </si>
  <si>
    <t>US-Cuyahoga, OH-1/26/20</t>
  </si>
  <si>
    <t>US-Weber, UT-1/26/20</t>
  </si>
  <si>
    <t>US-Bennington County, VT-1/26/20</t>
  </si>
  <si>
    <t>US-Carver County, MN-1/26/20</t>
  </si>
  <si>
    <t>US-Charlotte County, FL-1/26/20</t>
  </si>
  <si>
    <t>US-Cherokee County, GA-1/26/20</t>
  </si>
  <si>
    <t>US-Collin County, TX-1/26/20</t>
  </si>
  <si>
    <t>US-Jefferson County, KY-1/26/20</t>
  </si>
  <si>
    <t>US-Jefferson Parish, LA-1/26/20</t>
  </si>
  <si>
    <t>US-Shasta County, CA-1/26/20</t>
  </si>
  <si>
    <t>US-Spartanburg County, SC-1/26/20</t>
  </si>
  <si>
    <t>US-Harrison County, KY-1/26/20</t>
  </si>
  <si>
    <t>US-Johnson County, IA-1/26/20</t>
  </si>
  <si>
    <t>US-Berkshire County, MA-1/26/20</t>
  </si>
  <si>
    <t>US-Davidson County, TN-1/26/20</t>
  </si>
  <si>
    <t>US-Douglas County, OR-1/26/20</t>
  </si>
  <si>
    <t>US-Fresno County, CA-1/26/20</t>
  </si>
  <si>
    <t>US-Harford County, MD-1/26/20</t>
  </si>
  <si>
    <t>US-Hendricks County, IN-1/26/20</t>
  </si>
  <si>
    <t>US-Hudson County, NJ-1/26/20</t>
  </si>
  <si>
    <t>US-Johnson County, KS-1/26/20</t>
  </si>
  <si>
    <t>US-Kittitas County, WA-1/26/20</t>
  </si>
  <si>
    <t>US-Manatee County, FL-1/26/20</t>
  </si>
  <si>
    <t>US-Marion County, OR-1/26/20</t>
  </si>
  <si>
    <t>US-Okaloosa County, FL-1/26/20</t>
  </si>
  <si>
    <t>US-Polk County, GA-1/26/20</t>
  </si>
  <si>
    <t>US-Riverside County, CA-1/26/20</t>
  </si>
  <si>
    <t>US-Shelby County, TN-1/26/20</t>
  </si>
  <si>
    <t>US-St. Louis County, MO-1/26/20</t>
  </si>
  <si>
    <t>US-Suffolk County, NY-1/26/20</t>
  </si>
  <si>
    <t>US-Ulster County, NY-1/26/20</t>
  </si>
  <si>
    <t>US-Volusia County, FL-1/26/20</t>
  </si>
  <si>
    <t>US-Fairfax County, VA-1/26/20</t>
  </si>
  <si>
    <t>US-Rockingham County, NH-1/26/20</t>
  </si>
  <si>
    <t>US-Washington, D.C.-1/26/20</t>
  </si>
  <si>
    <t>US-Montgomery County, PA-1/26/20</t>
  </si>
  <si>
    <t>US-Alameda County, CA-1/26/20</t>
  </si>
  <si>
    <t>US-Broward County, FL-1/26/20</t>
  </si>
  <si>
    <t>US-Lee County, FL-1/26/20</t>
  </si>
  <si>
    <t>US-Pinal County, AZ-1/26/20</t>
  </si>
  <si>
    <t>US-Rockland County, NY-1/26/20</t>
  </si>
  <si>
    <t>US-Saratoga County, NY-1/26/20</t>
  </si>
  <si>
    <t>US-Charleston County, SC-1/26/20</t>
  </si>
  <si>
    <t>US-Clark County, WA-1/26/20</t>
  </si>
  <si>
    <t>US-Cobb County, GA-1/26/20</t>
  </si>
  <si>
    <t>US-Davis County, UT-1/26/20</t>
  </si>
  <si>
    <t>US-El Paso County, CO-1/26/20</t>
  </si>
  <si>
    <t>US-Honolulu County, HI-1/26/20</t>
  </si>
  <si>
    <t>US-Jackson County, OR -1/26/20</t>
  </si>
  <si>
    <t>US-Jefferson County, WA-1/26/20</t>
  </si>
  <si>
    <t>US-Kershaw County, SC-1/26/20</t>
  </si>
  <si>
    <t>US-Klamath County, OR-1/26/20</t>
  </si>
  <si>
    <t>US-Madera County, CA-1/26/20</t>
  </si>
  <si>
    <t>US-Pierce County, WA-1/26/20</t>
  </si>
  <si>
    <t>US-Tulsa County, OK-1/26/20</t>
  </si>
  <si>
    <t>US-Douglas County, CO-1/26/20</t>
  </si>
  <si>
    <t>US-Providence County, RI-1/26/20</t>
  </si>
  <si>
    <t>US-Chatham County, NC-1/26/20</t>
  </si>
  <si>
    <t>US-Delaware County, PA-1/26/20</t>
  </si>
  <si>
    <t>US-Douglas County, NE-1/26/20</t>
  </si>
  <si>
    <t>US-Fayette County, KY-1/26/20</t>
  </si>
  <si>
    <t>US-Marion County, IN-1/26/20</t>
  </si>
  <si>
    <t>US-Middlesex County, MA-1/26/20</t>
  </si>
  <si>
    <t>US-Nassau County, NY-1/26/20</t>
  </si>
  <si>
    <t>US-Ramsey County, MN-1/26/20</t>
  </si>
  <si>
    <t>US-Washoe County, NV-1/26/20</t>
  </si>
  <si>
    <t>US-Wayne County, PA-1/26/20</t>
  </si>
  <si>
    <t>US-Yolo County, CA-1/26/20</t>
  </si>
  <si>
    <t>US-Santa Clara County, CA-1/26/20</t>
  </si>
  <si>
    <t>US-Clark County, NV-1/26/20</t>
  </si>
  <si>
    <t>US-Fort Bend County, TX-1/26/20</t>
  </si>
  <si>
    <t>US-Grant County, WA-1/26/20</t>
  </si>
  <si>
    <t>US-Santa Rosa County, FL-1/26/20</t>
  </si>
  <si>
    <t>US-Williamson County, TN-1/26/20</t>
  </si>
  <si>
    <t>US-New York County, NY-1/26/20</t>
  </si>
  <si>
    <t>US-Montgomery County, MD-1/26/20</t>
  </si>
  <si>
    <t>US-Suffolk County, MA-1/26/20</t>
  </si>
  <si>
    <t>US-Denver County, CO-1/26/20</t>
  </si>
  <si>
    <t>US-Summit County, CO-1/26/20</t>
  </si>
  <si>
    <t>US-Bergen County, NJ-1/26/20</t>
  </si>
  <si>
    <t>US-Harris County, TX-1/26/20</t>
  </si>
  <si>
    <t>US-San Francisco County, CA-1/26/20</t>
  </si>
  <si>
    <t>US-Contra Costa County, CA-1/26/20</t>
  </si>
  <si>
    <t>US-Norfolk County, MA-1/26/20</t>
  </si>
  <si>
    <t>US-Wake County, NC-1/26/20</t>
  </si>
  <si>
    <t>US-Westchester County, NY-1/26/20</t>
  </si>
  <si>
    <t>US-Grafton County, NH-1/26/20</t>
  </si>
  <si>
    <t>US-Hillsborough, FL-1/26/20</t>
  </si>
  <si>
    <t>US-Placer County, CA-1/26/20</t>
  </si>
  <si>
    <t>US-San Mateo, CA-1/26/20</t>
  </si>
  <si>
    <t>US-Sonoma County, CA-1/26/20</t>
  </si>
  <si>
    <t>US-Umatilla, OR-1/26/20</t>
  </si>
  <si>
    <t>US-Fulton County, GA-1/26/20</t>
  </si>
  <si>
    <t>US-Washington County, OR-1/26/20</t>
  </si>
  <si>
    <t>US-Snohomish County, WA-1/26/20</t>
  </si>
  <si>
    <t>US-Humboldt County, CA-1/26/20</t>
  </si>
  <si>
    <t>US-Sacramento County, CA-1/26/20</t>
  </si>
  <si>
    <t>US-San Diego County, CA-1/26/20</t>
  </si>
  <si>
    <t>US-San Benito, CA-1/26/20</t>
  </si>
  <si>
    <t>US-Skagit, WA-1/26/20</t>
  </si>
  <si>
    <t>US-Thurston, WA-1/26/20</t>
  </si>
  <si>
    <t>US-Island, WA-1/26/20</t>
  </si>
  <si>
    <t>US-Whatcom, WA-1/26/20</t>
  </si>
  <si>
    <t>US-Marin, CA-1/26/20</t>
  </si>
  <si>
    <t>US-Calaveras, CA-1/26/20</t>
  </si>
  <si>
    <t>US-Stanislaus, CA-1/26/20</t>
  </si>
  <si>
    <t>US-San Joaquin, CA-1/26/20</t>
  </si>
  <si>
    <t>US-Essex, MA-1/26/20</t>
  </si>
  <si>
    <t>US-Charlton, GA-1/26/20</t>
  </si>
  <si>
    <t>US-Collier, FL-1/26/20</t>
  </si>
  <si>
    <t>US-Pinellas, FL-1/26/20</t>
  </si>
  <si>
    <t>US-Alachua, FL-1/26/20</t>
  </si>
  <si>
    <t>US-Nassau, FL-1/26/20</t>
  </si>
  <si>
    <t>US-Pasco, FL-1/26/20</t>
  </si>
  <si>
    <t>US-Dallas, TX-1/26/20</t>
  </si>
  <si>
    <t>US-Tarrant, TX-1/26/20</t>
  </si>
  <si>
    <t>US-Montgomery, TX-1/26/20</t>
  </si>
  <si>
    <t>US-Middlesex, NJ-1/26/20</t>
  </si>
  <si>
    <t>US-Jefferson, CO-1/26/20</t>
  </si>
  <si>
    <t>US-Multnomah, OR-1/26/20</t>
  </si>
  <si>
    <t>US-Polk, OR-1/26/20</t>
  </si>
  <si>
    <t>US-Deschutes, OR-1/26/20</t>
  </si>
  <si>
    <t>US-McHenry, IL-1/26/20</t>
  </si>
  <si>
    <t>US-Lake, IL-1/26/20</t>
  </si>
  <si>
    <t>US-Bucks, PA-1/26/20</t>
  </si>
  <si>
    <t>US-Hanover, VA-1/26/20</t>
  </si>
  <si>
    <t>US-Lancaster, SC-1/26/20</t>
  </si>
  <si>
    <t>US-Sullivan, TN-1/26/20</t>
  </si>
  <si>
    <t>US-Johnson, IN-1/26/20</t>
  </si>
  <si>
    <t>US-Howard, IN-1/26/20</t>
  </si>
  <si>
    <t>US-St. Joseph, IN-1/26/20</t>
  </si>
  <si>
    <t>US-Knox, NE-1/26/20</t>
  </si>
  <si>
    <t>US-Stark, OH-1/26/20</t>
  </si>
  <si>
    <t>US-Anoka, MN-1/26/20</t>
  </si>
  <si>
    <t>US-Olmsted, MN-1/26/20</t>
  </si>
  <si>
    <t>US-Summit, UT-1/26/20</t>
  </si>
  <si>
    <t>US-Fairfield, CT-1/26/20</t>
  </si>
  <si>
    <t>US-Litchfield, CT-1/26/20</t>
  </si>
  <si>
    <t>US-Orleans, LA-1/26/20</t>
  </si>
  <si>
    <t>US-Pennington, SD-1/26/20</t>
  </si>
  <si>
    <t>US-Beadle, SD-1/26/20</t>
  </si>
  <si>
    <t>US-Charles Mix, SD-1/26/20</t>
  </si>
  <si>
    <t>US-Davison, SD-1/26/20</t>
  </si>
  <si>
    <t>US-Minnehaha, SD-1/26/20</t>
  </si>
  <si>
    <t>US-Bon Homme, SD-1/26/20</t>
  </si>
  <si>
    <t>US-Socorro, NM-1/26/20</t>
  </si>
  <si>
    <t>US-Bernalillo, NM-1/26/20</t>
  </si>
  <si>
    <t>US-Oakland, MI-1/26/20</t>
  </si>
  <si>
    <t>US-Wayne, MI-1/26/20</t>
  </si>
  <si>
    <t>US-New Castle, DE-1/26/20</t>
  </si>
  <si>
    <t>US-Washington-1/27/20</t>
  </si>
  <si>
    <t>US-New York-1/27/20</t>
  </si>
  <si>
    <t>US-California-1/27/20</t>
  </si>
  <si>
    <t>US-Massachusetts-1/27/20</t>
  </si>
  <si>
    <t>US-Diamond Princess-1/27/20</t>
  </si>
  <si>
    <t>US-Grand Princess-1/27/20</t>
  </si>
  <si>
    <t>US-Georgia-1/27/20</t>
  </si>
  <si>
    <t>US-Colorado-1/27/20</t>
  </si>
  <si>
    <t>US-Florida-1/27/20</t>
  </si>
  <si>
    <t>US-New Jersey-1/27/20</t>
  </si>
  <si>
    <t>US-Oregon-1/27/20</t>
  </si>
  <si>
    <t>US-Texas-1/27/20</t>
  </si>
  <si>
    <t>US-Illinois-1/27/20</t>
  </si>
  <si>
    <t>US-Pennsylvania-1/27/20</t>
  </si>
  <si>
    <t>US-Iowa-1/27/20</t>
  </si>
  <si>
    <t>US-Maryland-1/27/20</t>
  </si>
  <si>
    <t>US-North Carolina-1/27/20</t>
  </si>
  <si>
    <t>US-South Carolina-1/27/20</t>
  </si>
  <si>
    <t>US-Tennessee-1/27/20</t>
  </si>
  <si>
    <t>US-Virginia-1/27/20</t>
  </si>
  <si>
    <t>US-Arizona-1/27/20</t>
  </si>
  <si>
    <t>US-Indiana-1/27/20</t>
  </si>
  <si>
    <t>US-Kentucky-1/27/20</t>
  </si>
  <si>
    <t>US-District of Columbia-1/27/20</t>
  </si>
  <si>
    <t>US-Nevada-1/27/20</t>
  </si>
  <si>
    <t>US-New Hampshire-1/27/20</t>
  </si>
  <si>
    <t>US-Minnesota-1/27/20</t>
  </si>
  <si>
    <t>US-Nebraska-1/27/20</t>
  </si>
  <si>
    <t>US-Ohio-1/27/20</t>
  </si>
  <si>
    <t>US-Rhode Island-1/27/20</t>
  </si>
  <si>
    <t>US-Wisconsin-1/27/20</t>
  </si>
  <si>
    <t>US-Connecticut-1/27/20</t>
  </si>
  <si>
    <t>US-Hawaii-1/27/20</t>
  </si>
  <si>
    <t>US-Oklahoma-1/27/20</t>
  </si>
  <si>
    <t>US-Utah-1/27/20</t>
  </si>
  <si>
    <t>US-Kansas-1/27/20</t>
  </si>
  <si>
    <t>US-Louisiana-1/27/20</t>
  </si>
  <si>
    <t>US-Missouri-1/27/20</t>
  </si>
  <si>
    <t>US-Vermont-1/27/20</t>
  </si>
  <si>
    <t>US-Alaska-1/27/20</t>
  </si>
  <si>
    <t>US-Arkansas-1/27/20</t>
  </si>
  <si>
    <t>US-Delaware-1/27/20</t>
  </si>
  <si>
    <t>US-Idaho-1/27/20</t>
  </si>
  <si>
    <t>US-Maine-1/27/20</t>
  </si>
  <si>
    <t>US-Michigan-1/27/20</t>
  </si>
  <si>
    <t>US-Mississippi-1/27/20</t>
  </si>
  <si>
    <t>US-Montana-1/27/20</t>
  </si>
  <si>
    <t>US-New Mexico-1/27/20</t>
  </si>
  <si>
    <t>US-North Dakota-1/27/20</t>
  </si>
  <si>
    <t>US-South Dakota-1/27/20</t>
  </si>
  <si>
    <t>US-West Virginia-1/27/20</t>
  </si>
  <si>
    <t>US-Wyoming-1/27/20</t>
  </si>
  <si>
    <t>US-Kitsap, WA-1/27/20</t>
  </si>
  <si>
    <t>US-Solano, CA-1/27/20</t>
  </si>
  <si>
    <t>US-Santa Cruz, CA-1/27/20</t>
  </si>
  <si>
    <t>US-Napa, CA-1/27/20</t>
  </si>
  <si>
    <t>US-Ventura, CA-1/27/20</t>
  </si>
  <si>
    <t>US-Worcester, MA-1/27/20</t>
  </si>
  <si>
    <t>US-Gwinnett, GA-1/27/20</t>
  </si>
  <si>
    <t>US-DeKalb, GA-1/27/20</t>
  </si>
  <si>
    <t>US-Floyd, GA-1/27/20</t>
  </si>
  <si>
    <t>US-Fayette, GA-1/27/20</t>
  </si>
  <si>
    <t>US-Gregg, TX-1/27/20</t>
  </si>
  <si>
    <t>US-Monmouth, NJ-1/27/20</t>
  </si>
  <si>
    <t>US-Burlington, NJ-1/27/20</t>
  </si>
  <si>
    <t>US-Camden, NJ-1/27/20</t>
  </si>
  <si>
    <t>US-Passaic, NJ-1/27/20</t>
  </si>
  <si>
    <t>US-Union, NJ-1/27/20</t>
  </si>
  <si>
    <t>US-Eagle, CO-1/27/20</t>
  </si>
  <si>
    <t>US-Larimer, CO-1/27/20</t>
  </si>
  <si>
    <t>US-Arapahoe, CO-1/27/20</t>
  </si>
  <si>
    <t>US-Gunnison, CO-1/27/20</t>
  </si>
  <si>
    <t>US-Kane, IL-1/27/20</t>
  </si>
  <si>
    <t>US-Monroe, PA-1/27/20</t>
  </si>
  <si>
    <t>US-Philadelphia, PA-1/27/20</t>
  </si>
  <si>
    <t>US-Norfolk, VA-1/27/20</t>
  </si>
  <si>
    <t>US-Arlington, VA-1/27/20</t>
  </si>
  <si>
    <t>US-Spotsylvania, VA-1/27/20</t>
  </si>
  <si>
    <t>US-Loudoun, VA-1/27/20</t>
  </si>
  <si>
    <t>US-Prince George's, MD-1/27/20</t>
  </si>
  <si>
    <t>US-Pottawattamie, IA-1/27/20</t>
  </si>
  <si>
    <t>US-Camden, NC-1/27/20</t>
  </si>
  <si>
    <t>US-Pima, AZ-1/27/20</t>
  </si>
  <si>
    <t>US-Noble, IN-1/27/20</t>
  </si>
  <si>
    <t>US-Adams, IN-1/27/20</t>
  </si>
  <si>
    <t>US-Boone, IN-1/27/20</t>
  </si>
  <si>
    <t>US-Dane, WI-1/27/20</t>
  </si>
  <si>
    <t>US-Pierce, WI-1/27/20</t>
  </si>
  <si>
    <t>US-Cuyahoga, OH-1/27/20</t>
  </si>
  <si>
    <t>US-Weber, UT-1/27/20</t>
  </si>
  <si>
    <t>US-Bennington County, VT-1/27/20</t>
  </si>
  <si>
    <t>US-Carver County, MN-1/27/20</t>
  </si>
  <si>
    <t>US-Charlotte County, FL-1/27/20</t>
  </si>
  <si>
    <t>US-Cherokee County, GA-1/27/20</t>
  </si>
  <si>
    <t>US-Collin County, TX-1/27/20</t>
  </si>
  <si>
    <t>US-Jefferson County, KY-1/27/20</t>
  </si>
  <si>
    <t>US-Jefferson Parish, LA-1/27/20</t>
  </si>
  <si>
    <t>US-Shasta County, CA-1/27/20</t>
  </si>
  <si>
    <t>US-Spartanburg County, SC-1/27/20</t>
  </si>
  <si>
    <t>US-Harrison County, KY-1/27/20</t>
  </si>
  <si>
    <t>US-Johnson County, IA-1/27/20</t>
  </si>
  <si>
    <t>US-Berkshire County, MA-1/27/20</t>
  </si>
  <si>
    <t>US-Davidson County, TN-1/27/20</t>
  </si>
  <si>
    <t>US-Douglas County, OR-1/27/20</t>
  </si>
  <si>
    <t>US-Fresno County, CA-1/27/20</t>
  </si>
  <si>
    <t>US-Harford County, MD-1/27/20</t>
  </si>
  <si>
    <t>US-Hendricks County, IN-1/27/20</t>
  </si>
  <si>
    <t>US-Hudson County, NJ-1/27/20</t>
  </si>
  <si>
    <t>US-Johnson County, KS-1/27/20</t>
  </si>
  <si>
    <t>US-Kittitas County, WA-1/27/20</t>
  </si>
  <si>
    <t>US-Manatee County, FL-1/27/20</t>
  </si>
  <si>
    <t>US-Marion County, OR-1/27/20</t>
  </si>
  <si>
    <t>US-Okaloosa County, FL-1/27/20</t>
  </si>
  <si>
    <t>US-Polk County, GA-1/27/20</t>
  </si>
  <si>
    <t>US-Riverside County, CA-1/27/20</t>
  </si>
  <si>
    <t>US-Shelby County, TN-1/27/20</t>
  </si>
  <si>
    <t>US-St. Louis County, MO-1/27/20</t>
  </si>
  <si>
    <t>US-Suffolk County, NY-1/27/20</t>
  </si>
  <si>
    <t>US-Ulster County, NY-1/27/20</t>
  </si>
  <si>
    <t>US-Volusia County, FL-1/27/20</t>
  </si>
  <si>
    <t>US-Fairfax County, VA-1/27/20</t>
  </si>
  <si>
    <t>US-Rockingham County, NH-1/27/20</t>
  </si>
  <si>
    <t>US-Washington, D.C.-1/27/20</t>
  </si>
  <si>
    <t>US-Montgomery County, PA-1/27/20</t>
  </si>
  <si>
    <t>US-Alameda County, CA-1/27/20</t>
  </si>
  <si>
    <t>US-Broward County, FL-1/27/20</t>
  </si>
  <si>
    <t>US-Lee County, FL-1/27/20</t>
  </si>
  <si>
    <t>US-Pinal County, AZ-1/27/20</t>
  </si>
  <si>
    <t>US-Rockland County, NY-1/27/20</t>
  </si>
  <si>
    <t>US-Saratoga County, NY-1/27/20</t>
  </si>
  <si>
    <t>US-Charleston County, SC-1/27/20</t>
  </si>
  <si>
    <t>US-Clark County, WA-1/27/20</t>
  </si>
  <si>
    <t>US-Cobb County, GA-1/27/20</t>
  </si>
  <si>
    <t>US-Davis County, UT-1/27/20</t>
  </si>
  <si>
    <t>US-El Paso County, CO-1/27/20</t>
  </si>
  <si>
    <t>US-Honolulu County, HI-1/27/20</t>
  </si>
  <si>
    <t>US-Jackson County, OR -1/27/20</t>
  </si>
  <si>
    <t>US-Jefferson County, WA-1/27/20</t>
  </si>
  <si>
    <t>US-Kershaw County, SC-1/27/20</t>
  </si>
  <si>
    <t>US-Klamath County, OR-1/27/20</t>
  </si>
  <si>
    <t>US-Madera County, CA-1/27/20</t>
  </si>
  <si>
    <t>US-Pierce County, WA-1/27/20</t>
  </si>
  <si>
    <t>US-Tulsa County, OK-1/27/20</t>
  </si>
  <si>
    <t>US-Douglas County, CO-1/27/20</t>
  </si>
  <si>
    <t>US-Providence County, RI-1/27/20</t>
  </si>
  <si>
    <t>US-Chatham County, NC-1/27/20</t>
  </si>
  <si>
    <t>US-Delaware County, PA-1/27/20</t>
  </si>
  <si>
    <t>US-Douglas County, NE-1/27/20</t>
  </si>
  <si>
    <t>US-Fayette County, KY-1/27/20</t>
  </si>
  <si>
    <t>US-Marion County, IN-1/27/20</t>
  </si>
  <si>
    <t>US-Middlesex County, MA-1/27/20</t>
  </si>
  <si>
    <t>US-Nassau County, NY-1/27/20</t>
  </si>
  <si>
    <t>US-Ramsey County, MN-1/27/20</t>
  </si>
  <si>
    <t>US-Washoe County, NV-1/27/20</t>
  </si>
  <si>
    <t>US-Wayne County, PA-1/27/20</t>
  </si>
  <si>
    <t>US-Yolo County, CA-1/27/20</t>
  </si>
  <si>
    <t>US-Santa Clara County, CA-1/27/20</t>
  </si>
  <si>
    <t>US-Clark County, NV-1/27/20</t>
  </si>
  <si>
    <t>US-Fort Bend County, TX-1/27/20</t>
  </si>
  <si>
    <t>US-Grant County, WA-1/27/20</t>
  </si>
  <si>
    <t>US-Santa Rosa County, FL-1/27/20</t>
  </si>
  <si>
    <t>US-Williamson County, TN-1/27/20</t>
  </si>
  <si>
    <t>US-New York County, NY-1/27/20</t>
  </si>
  <si>
    <t>US-Montgomery County, MD-1/27/20</t>
  </si>
  <si>
    <t>US-Suffolk County, MA-1/27/20</t>
  </si>
  <si>
    <t>US-Denver County, CO-1/27/20</t>
  </si>
  <si>
    <t>US-Summit County, CO-1/27/20</t>
  </si>
  <si>
    <t>US-Bergen County, NJ-1/27/20</t>
  </si>
  <si>
    <t>US-Harris County, TX-1/27/20</t>
  </si>
  <si>
    <t>US-San Francisco County, CA-1/27/20</t>
  </si>
  <si>
    <t>US-Contra Costa County, CA-1/27/20</t>
  </si>
  <si>
    <t>US-Norfolk County, MA-1/27/20</t>
  </si>
  <si>
    <t>US-Wake County, NC-1/27/20</t>
  </si>
  <si>
    <t>US-Westchester County, NY-1/27/20</t>
  </si>
  <si>
    <t>US-Grafton County, NH-1/27/20</t>
  </si>
  <si>
    <t>US-Hillsborough, FL-1/27/20</t>
  </si>
  <si>
    <t>US-Placer County, CA-1/27/20</t>
  </si>
  <si>
    <t>US-San Mateo, CA-1/27/20</t>
  </si>
  <si>
    <t>US-Sonoma County, CA-1/27/20</t>
  </si>
  <si>
    <t>US-Umatilla, OR-1/27/20</t>
  </si>
  <si>
    <t>US-Fulton County, GA-1/27/20</t>
  </si>
  <si>
    <t>US-Washington County, OR-1/27/20</t>
  </si>
  <si>
    <t>US-Snohomish County, WA-1/27/20</t>
  </si>
  <si>
    <t>US-Humboldt County, CA-1/27/20</t>
  </si>
  <si>
    <t>US-Sacramento County, CA-1/27/20</t>
  </si>
  <si>
    <t>US-San Diego County, CA-1/27/20</t>
  </si>
  <si>
    <t>US-San Benito, CA-1/27/20</t>
  </si>
  <si>
    <t>US-Skagit, WA-1/27/20</t>
  </si>
  <si>
    <t>US-Thurston, WA-1/27/20</t>
  </si>
  <si>
    <t>US-Island, WA-1/27/20</t>
  </si>
  <si>
    <t>US-Whatcom, WA-1/27/20</t>
  </si>
  <si>
    <t>US-Marin, CA-1/27/20</t>
  </si>
  <si>
    <t>US-Calaveras, CA-1/27/20</t>
  </si>
  <si>
    <t>US-Stanislaus, CA-1/27/20</t>
  </si>
  <si>
    <t>US-San Joaquin, CA-1/27/20</t>
  </si>
  <si>
    <t>US-Essex, MA-1/27/20</t>
  </si>
  <si>
    <t>US-Charlton, GA-1/27/20</t>
  </si>
  <si>
    <t>US-Collier, FL-1/27/20</t>
  </si>
  <si>
    <t>US-Pinellas, FL-1/27/20</t>
  </si>
  <si>
    <t>US-Alachua, FL-1/27/20</t>
  </si>
  <si>
    <t>US-Nassau, FL-1/27/20</t>
  </si>
  <si>
    <t>US-Pasco, FL-1/27/20</t>
  </si>
  <si>
    <t>US-Dallas, TX-1/27/20</t>
  </si>
  <si>
    <t>US-Tarrant, TX-1/27/20</t>
  </si>
  <si>
    <t>US-Montgomery, TX-1/27/20</t>
  </si>
  <si>
    <t>US-Middlesex, NJ-1/27/20</t>
  </si>
  <si>
    <t>US-Jefferson, CO-1/27/20</t>
  </si>
  <si>
    <t>US-Multnomah, OR-1/27/20</t>
  </si>
  <si>
    <t>US-Polk, OR-1/27/20</t>
  </si>
  <si>
    <t>US-Deschutes, OR-1/27/20</t>
  </si>
  <si>
    <t>US-McHenry, IL-1/27/20</t>
  </si>
  <si>
    <t>US-Lake, IL-1/27/20</t>
  </si>
  <si>
    <t>US-Bucks, PA-1/27/20</t>
  </si>
  <si>
    <t>US-Hanover, VA-1/27/20</t>
  </si>
  <si>
    <t>US-Lancaster, SC-1/27/20</t>
  </si>
  <si>
    <t>US-Sullivan, TN-1/27/20</t>
  </si>
  <si>
    <t>US-Johnson, IN-1/27/20</t>
  </si>
  <si>
    <t>US-Howard, IN-1/27/20</t>
  </si>
  <si>
    <t>US-St. Joseph, IN-1/27/20</t>
  </si>
  <si>
    <t>US-Knox, NE-1/27/20</t>
  </si>
  <si>
    <t>US-Stark, OH-1/27/20</t>
  </si>
  <si>
    <t>US-Anoka, MN-1/27/20</t>
  </si>
  <si>
    <t>US-Olmsted, MN-1/27/20</t>
  </si>
  <si>
    <t>US-Summit, UT-1/27/20</t>
  </si>
  <si>
    <t>US-Fairfield, CT-1/27/20</t>
  </si>
  <si>
    <t>US-Litchfield, CT-1/27/20</t>
  </si>
  <si>
    <t>US-Orleans, LA-1/27/20</t>
  </si>
  <si>
    <t>US-Pennington, SD-1/27/20</t>
  </si>
  <si>
    <t>US-Beadle, SD-1/27/20</t>
  </si>
  <si>
    <t>US-Charles Mix, SD-1/27/20</t>
  </si>
  <si>
    <t>US-Davison, SD-1/27/20</t>
  </si>
  <si>
    <t>US-Minnehaha, SD-1/27/20</t>
  </si>
  <si>
    <t>US-Bon Homme, SD-1/27/20</t>
  </si>
  <si>
    <t>US-Socorro, NM-1/27/20</t>
  </si>
  <si>
    <t>US-Bernalillo, NM-1/27/20</t>
  </si>
  <si>
    <t>US-Oakland, MI-1/27/20</t>
  </si>
  <si>
    <t>US-Wayne, MI-1/27/20</t>
  </si>
  <si>
    <t>US-New Castle, DE-1/27/20</t>
  </si>
  <si>
    <t>US-Washington-1/28/20</t>
  </si>
  <si>
    <t>US-New York-1/28/20</t>
  </si>
  <si>
    <t>US-California-1/28/20</t>
  </si>
  <si>
    <t>US-Massachusetts-1/28/20</t>
  </si>
  <si>
    <t>US-Diamond Princess-1/28/20</t>
  </si>
  <si>
    <t>US-Grand Princess-1/28/20</t>
  </si>
  <si>
    <t>US-Georgia-1/28/20</t>
  </si>
  <si>
    <t>US-Colorado-1/28/20</t>
  </si>
  <si>
    <t>US-Florida-1/28/20</t>
  </si>
  <si>
    <t>US-New Jersey-1/28/20</t>
  </si>
  <si>
    <t>US-Oregon-1/28/20</t>
  </si>
  <si>
    <t>US-Texas-1/28/20</t>
  </si>
  <si>
    <t>US-Illinois-1/28/20</t>
  </si>
  <si>
    <t>US-Pennsylvania-1/28/20</t>
  </si>
  <si>
    <t>US-Iowa-1/28/20</t>
  </si>
  <si>
    <t>US-Maryland-1/28/20</t>
  </si>
  <si>
    <t>US-North Carolina-1/28/20</t>
  </si>
  <si>
    <t>US-South Carolina-1/28/20</t>
  </si>
  <si>
    <t>US-Tennessee-1/28/20</t>
  </si>
  <si>
    <t>US-Virginia-1/28/20</t>
  </si>
  <si>
    <t>US-Arizona-1/28/20</t>
  </si>
  <si>
    <t>US-Indiana-1/28/20</t>
  </si>
  <si>
    <t>US-Kentucky-1/28/20</t>
  </si>
  <si>
    <t>US-District of Columbia-1/28/20</t>
  </si>
  <si>
    <t>US-Nevada-1/28/20</t>
  </si>
  <si>
    <t>US-New Hampshire-1/28/20</t>
  </si>
  <si>
    <t>US-Minnesota-1/28/20</t>
  </si>
  <si>
    <t>US-Nebraska-1/28/20</t>
  </si>
  <si>
    <t>US-Ohio-1/28/20</t>
  </si>
  <si>
    <t>US-Rhode Island-1/28/20</t>
  </si>
  <si>
    <t>US-Wisconsin-1/28/20</t>
  </si>
  <si>
    <t>US-Connecticut-1/28/20</t>
  </si>
  <si>
    <t>US-Hawaii-1/28/20</t>
  </si>
  <si>
    <t>US-Oklahoma-1/28/20</t>
  </si>
  <si>
    <t>US-Utah-1/28/20</t>
  </si>
  <si>
    <t>US-Kansas-1/28/20</t>
  </si>
  <si>
    <t>US-Louisiana-1/28/20</t>
  </si>
  <si>
    <t>US-Missouri-1/28/20</t>
  </si>
  <si>
    <t>US-Vermont-1/28/20</t>
  </si>
  <si>
    <t>US-Alaska-1/28/20</t>
  </si>
  <si>
    <t>US-Arkansas-1/28/20</t>
  </si>
  <si>
    <t>US-Delaware-1/28/20</t>
  </si>
  <si>
    <t>US-Idaho-1/28/20</t>
  </si>
  <si>
    <t>US-Maine-1/28/20</t>
  </si>
  <si>
    <t>US-Michigan-1/28/20</t>
  </si>
  <si>
    <t>US-Mississippi-1/28/20</t>
  </si>
  <si>
    <t>US-Montana-1/28/20</t>
  </si>
  <si>
    <t>US-New Mexico-1/28/20</t>
  </si>
  <si>
    <t>US-North Dakota-1/28/20</t>
  </si>
  <si>
    <t>US-South Dakota-1/28/20</t>
  </si>
  <si>
    <t>US-West Virginia-1/28/20</t>
  </si>
  <si>
    <t>US-Wyoming-1/28/20</t>
  </si>
  <si>
    <t>US-Kitsap, WA-1/28/20</t>
  </si>
  <si>
    <t>US-Solano, CA-1/28/20</t>
  </si>
  <si>
    <t>US-Santa Cruz, CA-1/28/20</t>
  </si>
  <si>
    <t>US-Napa, CA-1/28/20</t>
  </si>
  <si>
    <t>US-Ventura, CA-1/28/20</t>
  </si>
  <si>
    <t>US-Worcester, MA-1/28/20</t>
  </si>
  <si>
    <t>US-Gwinnett, GA-1/28/20</t>
  </si>
  <si>
    <t>US-DeKalb, GA-1/28/20</t>
  </si>
  <si>
    <t>US-Floyd, GA-1/28/20</t>
  </si>
  <si>
    <t>US-Fayette, GA-1/28/20</t>
  </si>
  <si>
    <t>US-Gregg, TX-1/28/20</t>
  </si>
  <si>
    <t>US-Monmouth, NJ-1/28/20</t>
  </si>
  <si>
    <t>US-Burlington, NJ-1/28/20</t>
  </si>
  <si>
    <t>US-Camden, NJ-1/28/20</t>
  </si>
  <si>
    <t>US-Passaic, NJ-1/28/20</t>
  </si>
  <si>
    <t>US-Union, NJ-1/28/20</t>
  </si>
  <si>
    <t>US-Eagle, CO-1/28/20</t>
  </si>
  <si>
    <t>US-Larimer, CO-1/28/20</t>
  </si>
  <si>
    <t>US-Arapahoe, CO-1/28/20</t>
  </si>
  <si>
    <t>US-Gunnison, CO-1/28/20</t>
  </si>
  <si>
    <t>US-Kane, IL-1/28/20</t>
  </si>
  <si>
    <t>US-Monroe, PA-1/28/20</t>
  </si>
  <si>
    <t>US-Philadelphia, PA-1/28/20</t>
  </si>
  <si>
    <t>US-Norfolk, VA-1/28/20</t>
  </si>
  <si>
    <t>US-Arlington, VA-1/28/20</t>
  </si>
  <si>
    <t>US-Spotsylvania, VA-1/28/20</t>
  </si>
  <si>
    <t>US-Loudoun, VA-1/28/20</t>
  </si>
  <si>
    <t>US-Prince George's, MD-1/28/20</t>
  </si>
  <si>
    <t>US-Pottawattamie, IA-1/28/20</t>
  </si>
  <si>
    <t>US-Camden, NC-1/28/20</t>
  </si>
  <si>
    <t>US-Pima, AZ-1/28/20</t>
  </si>
  <si>
    <t>US-Noble, IN-1/28/20</t>
  </si>
  <si>
    <t>US-Adams, IN-1/28/20</t>
  </si>
  <si>
    <t>US-Boone, IN-1/28/20</t>
  </si>
  <si>
    <t>US-Dane, WI-1/28/20</t>
  </si>
  <si>
    <t>US-Pierce, WI-1/28/20</t>
  </si>
  <si>
    <t>US-Cuyahoga, OH-1/28/20</t>
  </si>
  <si>
    <t>US-Weber, UT-1/28/20</t>
  </si>
  <si>
    <t>US-Bennington County, VT-1/28/20</t>
  </si>
  <si>
    <t>US-Carver County, MN-1/28/20</t>
  </si>
  <si>
    <t>US-Charlotte County, FL-1/28/20</t>
  </si>
  <si>
    <t>US-Cherokee County, GA-1/28/20</t>
  </si>
  <si>
    <t>US-Collin County, TX-1/28/20</t>
  </si>
  <si>
    <t>US-Jefferson County, KY-1/28/20</t>
  </si>
  <si>
    <t>US-Jefferson Parish, LA-1/28/20</t>
  </si>
  <si>
    <t>US-Shasta County, CA-1/28/20</t>
  </si>
  <si>
    <t>US-Spartanburg County, SC-1/28/20</t>
  </si>
  <si>
    <t>US-Harrison County, KY-1/28/20</t>
  </si>
  <si>
    <t>US-Johnson County, IA-1/28/20</t>
  </si>
  <si>
    <t>US-Berkshire County, MA-1/28/20</t>
  </si>
  <si>
    <t>US-Davidson County, TN-1/28/20</t>
  </si>
  <si>
    <t>US-Douglas County, OR-1/28/20</t>
  </si>
  <si>
    <t>US-Fresno County, CA-1/28/20</t>
  </si>
  <si>
    <t>US-Harford County, MD-1/28/20</t>
  </si>
  <si>
    <t>US-Hendricks County, IN-1/28/20</t>
  </si>
  <si>
    <t>US-Hudson County, NJ-1/28/20</t>
  </si>
  <si>
    <t>US-Johnson County, KS-1/28/20</t>
  </si>
  <si>
    <t>US-Kittitas County, WA-1/28/20</t>
  </si>
  <si>
    <t>US-Manatee County, FL-1/28/20</t>
  </si>
  <si>
    <t>US-Marion County, OR-1/28/20</t>
  </si>
  <si>
    <t>US-Okaloosa County, FL-1/28/20</t>
  </si>
  <si>
    <t>US-Polk County, GA-1/28/20</t>
  </si>
  <si>
    <t>US-Riverside County, CA-1/28/20</t>
  </si>
  <si>
    <t>US-Shelby County, TN-1/28/20</t>
  </si>
  <si>
    <t>US-St. Louis County, MO-1/28/20</t>
  </si>
  <si>
    <t>US-Suffolk County, NY-1/28/20</t>
  </si>
  <si>
    <t>US-Ulster County, NY-1/28/20</t>
  </si>
  <si>
    <t>US-Volusia County, FL-1/28/20</t>
  </si>
  <si>
    <t>US-Fairfax County, VA-1/28/20</t>
  </si>
  <si>
    <t>US-Rockingham County, NH-1/28/20</t>
  </si>
  <si>
    <t>US-Washington, D.C.-1/28/20</t>
  </si>
  <si>
    <t>US-Montgomery County, PA-1/28/20</t>
  </si>
  <si>
    <t>US-Alameda County, CA-1/28/20</t>
  </si>
  <si>
    <t>US-Broward County, FL-1/28/20</t>
  </si>
  <si>
    <t>US-Lee County, FL-1/28/20</t>
  </si>
  <si>
    <t>US-Pinal County, AZ-1/28/20</t>
  </si>
  <si>
    <t>US-Rockland County, NY-1/28/20</t>
  </si>
  <si>
    <t>US-Saratoga County, NY-1/28/20</t>
  </si>
  <si>
    <t>US-Charleston County, SC-1/28/20</t>
  </si>
  <si>
    <t>US-Clark County, WA-1/28/20</t>
  </si>
  <si>
    <t>US-Cobb County, GA-1/28/20</t>
  </si>
  <si>
    <t>US-Davis County, UT-1/28/20</t>
  </si>
  <si>
    <t>US-El Paso County, CO-1/28/20</t>
  </si>
  <si>
    <t>US-Honolulu County, HI-1/28/20</t>
  </si>
  <si>
    <t>US-Jackson County, OR -1/28/20</t>
  </si>
  <si>
    <t>US-Jefferson County, WA-1/28/20</t>
  </si>
  <si>
    <t>US-Kershaw County, SC-1/28/20</t>
  </si>
  <si>
    <t>US-Klamath County, OR-1/28/20</t>
  </si>
  <si>
    <t>US-Madera County, CA-1/28/20</t>
  </si>
  <si>
    <t>US-Pierce County, WA-1/28/20</t>
  </si>
  <si>
    <t>US-Tulsa County, OK-1/28/20</t>
  </si>
  <si>
    <t>US-Douglas County, CO-1/28/20</t>
  </si>
  <si>
    <t>US-Providence County, RI-1/28/20</t>
  </si>
  <si>
    <t>US-Chatham County, NC-1/28/20</t>
  </si>
  <si>
    <t>US-Delaware County, PA-1/28/20</t>
  </si>
  <si>
    <t>US-Douglas County, NE-1/28/20</t>
  </si>
  <si>
    <t>US-Fayette County, KY-1/28/20</t>
  </si>
  <si>
    <t>US-Marion County, IN-1/28/20</t>
  </si>
  <si>
    <t>US-Middlesex County, MA-1/28/20</t>
  </si>
  <si>
    <t>US-Nassau County, NY-1/28/20</t>
  </si>
  <si>
    <t>US-Ramsey County, MN-1/28/20</t>
  </si>
  <si>
    <t>US-Washoe County, NV-1/28/20</t>
  </si>
  <si>
    <t>US-Wayne County, PA-1/28/20</t>
  </si>
  <si>
    <t>US-Yolo County, CA-1/28/20</t>
  </si>
  <si>
    <t>US-Santa Clara County, CA-1/28/20</t>
  </si>
  <si>
    <t>US-Clark County, NV-1/28/20</t>
  </si>
  <si>
    <t>US-Fort Bend County, TX-1/28/20</t>
  </si>
  <si>
    <t>US-Grant County, WA-1/28/20</t>
  </si>
  <si>
    <t>US-Santa Rosa County, FL-1/28/20</t>
  </si>
  <si>
    <t>US-Williamson County, TN-1/28/20</t>
  </si>
  <si>
    <t>US-New York County, NY-1/28/20</t>
  </si>
  <si>
    <t>US-Montgomery County, MD-1/28/20</t>
  </si>
  <si>
    <t>US-Suffolk County, MA-1/28/20</t>
  </si>
  <si>
    <t>US-Denver County, CO-1/28/20</t>
  </si>
  <si>
    <t>US-Summit County, CO-1/28/20</t>
  </si>
  <si>
    <t>US-Bergen County, NJ-1/28/20</t>
  </si>
  <si>
    <t>US-Harris County, TX-1/28/20</t>
  </si>
  <si>
    <t>US-San Francisco County, CA-1/28/20</t>
  </si>
  <si>
    <t>US-Contra Costa County, CA-1/28/20</t>
  </si>
  <si>
    <t>US-Norfolk County, MA-1/28/20</t>
  </si>
  <si>
    <t>US-Wake County, NC-1/28/20</t>
  </si>
  <si>
    <t>US-Westchester County, NY-1/28/20</t>
  </si>
  <si>
    <t>US-Grafton County, NH-1/28/20</t>
  </si>
  <si>
    <t>US-Hillsborough, FL-1/28/20</t>
  </si>
  <si>
    <t>US-Placer County, CA-1/28/20</t>
  </si>
  <si>
    <t>US-San Mateo, CA-1/28/20</t>
  </si>
  <si>
    <t>US-Sonoma County, CA-1/28/20</t>
  </si>
  <si>
    <t>US-Umatilla, OR-1/28/20</t>
  </si>
  <si>
    <t>US-Fulton County, GA-1/28/20</t>
  </si>
  <si>
    <t>US-Washington County, OR-1/28/20</t>
  </si>
  <si>
    <t>US-Snohomish County, WA-1/28/20</t>
  </si>
  <si>
    <t>US-Humboldt County, CA-1/28/20</t>
  </si>
  <si>
    <t>US-Sacramento County, CA-1/28/20</t>
  </si>
  <si>
    <t>US-San Diego County, CA-1/28/20</t>
  </si>
  <si>
    <t>US-San Benito, CA-1/28/20</t>
  </si>
  <si>
    <t>US-Skagit, WA-1/28/20</t>
  </si>
  <si>
    <t>US-Thurston, WA-1/28/20</t>
  </si>
  <si>
    <t>US-Island, WA-1/28/20</t>
  </si>
  <si>
    <t>US-Whatcom, WA-1/28/20</t>
  </si>
  <si>
    <t>US-Marin, CA-1/28/20</t>
  </si>
  <si>
    <t>US-Calaveras, CA-1/28/20</t>
  </si>
  <si>
    <t>US-Stanislaus, CA-1/28/20</t>
  </si>
  <si>
    <t>US-San Joaquin, CA-1/28/20</t>
  </si>
  <si>
    <t>US-Essex, MA-1/28/20</t>
  </si>
  <si>
    <t>US-Charlton, GA-1/28/20</t>
  </si>
  <si>
    <t>US-Collier, FL-1/28/20</t>
  </si>
  <si>
    <t>US-Pinellas, FL-1/28/20</t>
  </si>
  <si>
    <t>US-Alachua, FL-1/28/20</t>
  </si>
  <si>
    <t>US-Nassau, FL-1/28/20</t>
  </si>
  <si>
    <t>US-Pasco, FL-1/28/20</t>
  </si>
  <si>
    <t>US-Dallas, TX-1/28/20</t>
  </si>
  <si>
    <t>US-Tarrant, TX-1/28/20</t>
  </si>
  <si>
    <t>US-Montgomery, TX-1/28/20</t>
  </si>
  <si>
    <t>US-Middlesex, NJ-1/28/20</t>
  </si>
  <si>
    <t>US-Jefferson, CO-1/28/20</t>
  </si>
  <si>
    <t>US-Multnomah, OR-1/28/20</t>
  </si>
  <si>
    <t>US-Polk, OR-1/28/20</t>
  </si>
  <si>
    <t>US-Deschutes, OR-1/28/20</t>
  </si>
  <si>
    <t>US-McHenry, IL-1/28/20</t>
  </si>
  <si>
    <t>US-Lake, IL-1/28/20</t>
  </si>
  <si>
    <t>US-Bucks, PA-1/28/20</t>
  </si>
  <si>
    <t>US-Hanover, VA-1/28/20</t>
  </si>
  <si>
    <t>US-Lancaster, SC-1/28/20</t>
  </si>
  <si>
    <t>US-Sullivan, TN-1/28/20</t>
  </si>
  <si>
    <t>US-Johnson, IN-1/28/20</t>
  </si>
  <si>
    <t>US-Howard, IN-1/28/20</t>
  </si>
  <si>
    <t>US-St. Joseph, IN-1/28/20</t>
  </si>
  <si>
    <t>US-Knox, NE-1/28/20</t>
  </si>
  <si>
    <t>US-Stark, OH-1/28/20</t>
  </si>
  <si>
    <t>US-Anoka, MN-1/28/20</t>
  </si>
  <si>
    <t>US-Olmsted, MN-1/28/20</t>
  </si>
  <si>
    <t>US-Summit, UT-1/28/20</t>
  </si>
  <si>
    <t>US-Fairfield, CT-1/28/20</t>
  </si>
  <si>
    <t>US-Litchfield, CT-1/28/20</t>
  </si>
  <si>
    <t>US-Orleans, LA-1/28/20</t>
  </si>
  <si>
    <t>US-Pennington, SD-1/28/20</t>
  </si>
  <si>
    <t>US-Beadle, SD-1/28/20</t>
  </si>
  <si>
    <t>US-Charles Mix, SD-1/28/20</t>
  </si>
  <si>
    <t>US-Davison, SD-1/28/20</t>
  </si>
  <si>
    <t>US-Minnehaha, SD-1/28/20</t>
  </si>
  <si>
    <t>US-Bon Homme, SD-1/28/20</t>
  </si>
  <si>
    <t>US-Socorro, NM-1/28/20</t>
  </si>
  <si>
    <t>US-Bernalillo, NM-1/28/20</t>
  </si>
  <si>
    <t>US-Oakland, MI-1/28/20</t>
  </si>
  <si>
    <t>US-Wayne, MI-1/28/20</t>
  </si>
  <si>
    <t>US-New Castle, DE-1/28/20</t>
  </si>
  <si>
    <t>US-Washington-1/29/20</t>
  </si>
  <si>
    <t>US-New York-1/29/20</t>
  </si>
  <si>
    <t>US-California-1/29/20</t>
  </si>
  <si>
    <t>US-Massachusetts-1/29/20</t>
  </si>
  <si>
    <t>US-Diamond Princess-1/29/20</t>
  </si>
  <si>
    <t>US-Grand Princess-1/29/20</t>
  </si>
  <si>
    <t>US-Georgia-1/29/20</t>
  </si>
  <si>
    <t>US-Colorado-1/29/20</t>
  </si>
  <si>
    <t>US-Florida-1/29/20</t>
  </si>
  <si>
    <t>US-New Jersey-1/29/20</t>
  </si>
  <si>
    <t>US-Oregon-1/29/20</t>
  </si>
  <si>
    <t>US-Texas-1/29/20</t>
  </si>
  <si>
    <t>US-Illinois-1/29/20</t>
  </si>
  <si>
    <t>US-Pennsylvania-1/29/20</t>
  </si>
  <si>
    <t>US-Iowa-1/29/20</t>
  </si>
  <si>
    <t>US-Maryland-1/29/20</t>
  </si>
  <si>
    <t>US-North Carolina-1/29/20</t>
  </si>
  <si>
    <t>US-South Carolina-1/29/20</t>
  </si>
  <si>
    <t>US-Tennessee-1/29/20</t>
  </si>
  <si>
    <t>US-Virginia-1/29/20</t>
  </si>
  <si>
    <t>US-Arizona-1/29/20</t>
  </si>
  <si>
    <t>US-Indiana-1/29/20</t>
  </si>
  <si>
    <t>US-Kentucky-1/29/20</t>
  </si>
  <si>
    <t>US-District of Columbia-1/29/20</t>
  </si>
  <si>
    <t>US-Nevada-1/29/20</t>
  </si>
  <si>
    <t>US-New Hampshire-1/29/20</t>
  </si>
  <si>
    <t>US-Minnesota-1/29/20</t>
  </si>
  <si>
    <t>US-Nebraska-1/29/20</t>
  </si>
  <si>
    <t>US-Ohio-1/29/20</t>
  </si>
  <si>
    <t>US-Rhode Island-1/29/20</t>
  </si>
  <si>
    <t>US-Wisconsin-1/29/20</t>
  </si>
  <si>
    <t>US-Connecticut-1/29/20</t>
  </si>
  <si>
    <t>US-Hawaii-1/29/20</t>
  </si>
  <si>
    <t>US-Oklahoma-1/29/20</t>
  </si>
  <si>
    <t>US-Utah-1/29/20</t>
  </si>
  <si>
    <t>US-Kansas-1/29/20</t>
  </si>
  <si>
    <t>US-Louisiana-1/29/20</t>
  </si>
  <si>
    <t>US-Missouri-1/29/20</t>
  </si>
  <si>
    <t>US-Vermont-1/29/20</t>
  </si>
  <si>
    <t>US-Alaska-1/29/20</t>
  </si>
  <si>
    <t>US-Arkansas-1/29/20</t>
  </si>
  <si>
    <t>US-Delaware-1/29/20</t>
  </si>
  <si>
    <t>US-Idaho-1/29/20</t>
  </si>
  <si>
    <t>US-Maine-1/29/20</t>
  </si>
  <si>
    <t>US-Michigan-1/29/20</t>
  </si>
  <si>
    <t>US-Mississippi-1/29/20</t>
  </si>
  <si>
    <t>US-Montana-1/29/20</t>
  </si>
  <si>
    <t>US-New Mexico-1/29/20</t>
  </si>
  <si>
    <t>US-North Dakota-1/29/20</t>
  </si>
  <si>
    <t>US-South Dakota-1/29/20</t>
  </si>
  <si>
    <t>US-West Virginia-1/29/20</t>
  </si>
  <si>
    <t>US-Wyoming-1/29/20</t>
  </si>
  <si>
    <t>US-Kitsap, WA-1/29/20</t>
  </si>
  <si>
    <t>US-Solano, CA-1/29/20</t>
  </si>
  <si>
    <t>US-Santa Cruz, CA-1/29/20</t>
  </si>
  <si>
    <t>US-Napa, CA-1/29/20</t>
  </si>
  <si>
    <t>US-Ventura, CA-1/29/20</t>
  </si>
  <si>
    <t>US-Worcester, MA-1/29/20</t>
  </si>
  <si>
    <t>US-Gwinnett, GA-1/29/20</t>
  </si>
  <si>
    <t>US-DeKalb, GA-1/29/20</t>
  </si>
  <si>
    <t>US-Floyd, GA-1/29/20</t>
  </si>
  <si>
    <t>US-Fayette, GA-1/29/20</t>
  </si>
  <si>
    <t>US-Gregg, TX-1/29/20</t>
  </si>
  <si>
    <t>US-Monmouth, NJ-1/29/20</t>
  </si>
  <si>
    <t>US-Burlington, NJ-1/29/20</t>
  </si>
  <si>
    <t>US-Camden, NJ-1/29/20</t>
  </si>
  <si>
    <t>US-Passaic, NJ-1/29/20</t>
  </si>
  <si>
    <t>US-Union, NJ-1/29/20</t>
  </si>
  <si>
    <t>US-Eagle, CO-1/29/20</t>
  </si>
  <si>
    <t>US-Larimer, CO-1/29/20</t>
  </si>
  <si>
    <t>US-Arapahoe, CO-1/29/20</t>
  </si>
  <si>
    <t>US-Gunnison, CO-1/29/20</t>
  </si>
  <si>
    <t>US-Kane, IL-1/29/20</t>
  </si>
  <si>
    <t>US-Monroe, PA-1/29/20</t>
  </si>
  <si>
    <t>US-Philadelphia, PA-1/29/20</t>
  </si>
  <si>
    <t>US-Norfolk, VA-1/29/20</t>
  </si>
  <si>
    <t>US-Arlington, VA-1/29/20</t>
  </si>
  <si>
    <t>US-Spotsylvania, VA-1/29/20</t>
  </si>
  <si>
    <t>US-Loudoun, VA-1/29/20</t>
  </si>
  <si>
    <t>US-Prince George's, MD-1/29/20</t>
  </si>
  <si>
    <t>US-Pottawattamie, IA-1/29/20</t>
  </si>
  <si>
    <t>US-Camden, NC-1/29/20</t>
  </si>
  <si>
    <t>US-Pima, AZ-1/29/20</t>
  </si>
  <si>
    <t>US-Noble, IN-1/29/20</t>
  </si>
  <si>
    <t>US-Adams, IN-1/29/20</t>
  </si>
  <si>
    <t>US-Boone, IN-1/29/20</t>
  </si>
  <si>
    <t>US-Dane, WI-1/29/20</t>
  </si>
  <si>
    <t>US-Pierce, WI-1/29/20</t>
  </si>
  <si>
    <t>US-Cuyahoga, OH-1/29/20</t>
  </si>
  <si>
    <t>US-Weber, UT-1/29/20</t>
  </si>
  <si>
    <t>US-Bennington County, VT-1/29/20</t>
  </si>
  <si>
    <t>US-Carver County, MN-1/29/20</t>
  </si>
  <si>
    <t>US-Charlotte County, FL-1/29/20</t>
  </si>
  <si>
    <t>US-Cherokee County, GA-1/29/20</t>
  </si>
  <si>
    <t>US-Collin County, TX-1/29/20</t>
  </si>
  <si>
    <t>US-Jefferson County, KY-1/29/20</t>
  </si>
  <si>
    <t>US-Jefferson Parish, LA-1/29/20</t>
  </si>
  <si>
    <t>US-Shasta County, CA-1/29/20</t>
  </si>
  <si>
    <t>US-Spartanburg County, SC-1/29/20</t>
  </si>
  <si>
    <t>US-Harrison County, KY-1/29/20</t>
  </si>
  <si>
    <t>US-Johnson County, IA-1/29/20</t>
  </si>
  <si>
    <t>US-Berkshire County, MA-1/29/20</t>
  </si>
  <si>
    <t>US-Davidson County, TN-1/29/20</t>
  </si>
  <si>
    <t>US-Douglas County, OR-1/29/20</t>
  </si>
  <si>
    <t>US-Fresno County, CA-1/29/20</t>
  </si>
  <si>
    <t>US-Harford County, MD-1/29/20</t>
  </si>
  <si>
    <t>US-Hendricks County, IN-1/29/20</t>
  </si>
  <si>
    <t>US-Hudson County, NJ-1/29/20</t>
  </si>
  <si>
    <t>US-Johnson County, KS-1/29/20</t>
  </si>
  <si>
    <t>US-Kittitas County, WA-1/29/20</t>
  </si>
  <si>
    <t>US-Manatee County, FL-1/29/20</t>
  </si>
  <si>
    <t>US-Marion County, OR-1/29/20</t>
  </si>
  <si>
    <t>US-Okaloosa County, FL-1/29/20</t>
  </si>
  <si>
    <t>US-Polk County, GA-1/29/20</t>
  </si>
  <si>
    <t>US-Riverside County, CA-1/29/20</t>
  </si>
  <si>
    <t>US-Shelby County, TN-1/29/20</t>
  </si>
  <si>
    <t>US-St. Louis County, MO-1/29/20</t>
  </si>
  <si>
    <t>US-Suffolk County, NY-1/29/20</t>
  </si>
  <si>
    <t>US-Ulster County, NY-1/29/20</t>
  </si>
  <si>
    <t>US-Volusia County, FL-1/29/20</t>
  </si>
  <si>
    <t>US-Fairfax County, VA-1/29/20</t>
  </si>
  <si>
    <t>US-Rockingham County, NH-1/29/20</t>
  </si>
  <si>
    <t>US-Washington, D.C.-1/29/20</t>
  </si>
  <si>
    <t>US-Montgomery County, PA-1/29/20</t>
  </si>
  <si>
    <t>US-Alameda County, CA-1/29/20</t>
  </si>
  <si>
    <t>US-Broward County, FL-1/29/20</t>
  </si>
  <si>
    <t>US-Lee County, FL-1/29/20</t>
  </si>
  <si>
    <t>US-Pinal County, AZ-1/29/20</t>
  </si>
  <si>
    <t>US-Rockland County, NY-1/29/20</t>
  </si>
  <si>
    <t>US-Saratoga County, NY-1/29/20</t>
  </si>
  <si>
    <t>US-Charleston County, SC-1/29/20</t>
  </si>
  <si>
    <t>US-Clark County, WA-1/29/20</t>
  </si>
  <si>
    <t>US-Cobb County, GA-1/29/20</t>
  </si>
  <si>
    <t>US-Davis County, UT-1/29/20</t>
  </si>
  <si>
    <t>US-El Paso County, CO-1/29/20</t>
  </si>
  <si>
    <t>US-Honolulu County, HI-1/29/20</t>
  </si>
  <si>
    <t>US-Jackson County, OR -1/29/20</t>
  </si>
  <si>
    <t>US-Jefferson County, WA-1/29/20</t>
  </si>
  <si>
    <t>US-Kershaw County, SC-1/29/20</t>
  </si>
  <si>
    <t>US-Klamath County, OR-1/29/20</t>
  </si>
  <si>
    <t>US-Madera County, CA-1/29/20</t>
  </si>
  <si>
    <t>US-Pierce County, WA-1/29/20</t>
  </si>
  <si>
    <t>US-Tulsa County, OK-1/29/20</t>
  </si>
  <si>
    <t>US-Douglas County, CO-1/29/20</t>
  </si>
  <si>
    <t>US-Providence County, RI-1/29/20</t>
  </si>
  <si>
    <t>US-Chatham County, NC-1/29/20</t>
  </si>
  <si>
    <t>US-Delaware County, PA-1/29/20</t>
  </si>
  <si>
    <t>US-Douglas County, NE-1/29/20</t>
  </si>
  <si>
    <t>US-Fayette County, KY-1/29/20</t>
  </si>
  <si>
    <t>US-Marion County, IN-1/29/20</t>
  </si>
  <si>
    <t>US-Middlesex County, MA-1/29/20</t>
  </si>
  <si>
    <t>US-Nassau County, NY-1/29/20</t>
  </si>
  <si>
    <t>US-Ramsey County, MN-1/29/20</t>
  </si>
  <si>
    <t>US-Washoe County, NV-1/29/20</t>
  </si>
  <si>
    <t>US-Wayne County, PA-1/29/20</t>
  </si>
  <si>
    <t>US-Yolo County, CA-1/29/20</t>
  </si>
  <si>
    <t>US-Santa Clara County, CA-1/29/20</t>
  </si>
  <si>
    <t>US-Clark County, NV-1/29/20</t>
  </si>
  <si>
    <t>US-Fort Bend County, TX-1/29/20</t>
  </si>
  <si>
    <t>US-Grant County, WA-1/29/20</t>
  </si>
  <si>
    <t>US-Santa Rosa County, FL-1/29/20</t>
  </si>
  <si>
    <t>US-Williamson County, TN-1/29/20</t>
  </si>
  <si>
    <t>US-New York County, NY-1/29/20</t>
  </si>
  <si>
    <t>US-Montgomery County, MD-1/29/20</t>
  </si>
  <si>
    <t>US-Suffolk County, MA-1/29/20</t>
  </si>
  <si>
    <t>US-Denver County, CO-1/29/20</t>
  </si>
  <si>
    <t>US-Summit County, CO-1/29/20</t>
  </si>
  <si>
    <t>US-Bergen County, NJ-1/29/20</t>
  </si>
  <si>
    <t>US-Harris County, TX-1/29/20</t>
  </si>
  <si>
    <t>US-San Francisco County, CA-1/29/20</t>
  </si>
  <si>
    <t>US-Contra Costa County, CA-1/29/20</t>
  </si>
  <si>
    <t>US-Norfolk County, MA-1/29/20</t>
  </si>
  <si>
    <t>US-Wake County, NC-1/29/20</t>
  </si>
  <si>
    <t>US-Westchester County, NY-1/29/20</t>
  </si>
  <si>
    <t>US-Grafton County, NH-1/29/20</t>
  </si>
  <si>
    <t>US-Hillsborough, FL-1/29/20</t>
  </si>
  <si>
    <t>US-Placer County, CA-1/29/20</t>
  </si>
  <si>
    <t>US-San Mateo, CA-1/29/20</t>
  </si>
  <si>
    <t>US-Sonoma County, CA-1/29/20</t>
  </si>
  <si>
    <t>US-Umatilla, OR-1/29/20</t>
  </si>
  <si>
    <t>US-Fulton County, GA-1/29/20</t>
  </si>
  <si>
    <t>US-Washington County, OR-1/29/20</t>
  </si>
  <si>
    <t>US-Snohomish County, WA-1/29/20</t>
  </si>
  <si>
    <t>US-Humboldt County, CA-1/29/20</t>
  </si>
  <si>
    <t>US-Sacramento County, CA-1/29/20</t>
  </si>
  <si>
    <t>US-San Diego County, CA-1/29/20</t>
  </si>
  <si>
    <t>US-San Benito, CA-1/29/20</t>
  </si>
  <si>
    <t>US-Skagit, WA-1/29/20</t>
  </si>
  <si>
    <t>US-Thurston, WA-1/29/20</t>
  </si>
  <si>
    <t>US-Island, WA-1/29/20</t>
  </si>
  <si>
    <t>US-Whatcom, WA-1/29/20</t>
  </si>
  <si>
    <t>US-Marin, CA-1/29/20</t>
  </si>
  <si>
    <t>US-Calaveras, CA-1/29/20</t>
  </si>
  <si>
    <t>US-Stanislaus, CA-1/29/20</t>
  </si>
  <si>
    <t>US-San Joaquin, CA-1/29/20</t>
  </si>
  <si>
    <t>US-Essex, MA-1/29/20</t>
  </si>
  <si>
    <t>US-Charlton, GA-1/29/20</t>
  </si>
  <si>
    <t>US-Collier, FL-1/29/20</t>
  </si>
  <si>
    <t>US-Pinellas, FL-1/29/20</t>
  </si>
  <si>
    <t>US-Alachua, FL-1/29/20</t>
  </si>
  <si>
    <t>US-Nassau, FL-1/29/20</t>
  </si>
  <si>
    <t>US-Pasco, FL-1/29/20</t>
  </si>
  <si>
    <t>US-Dallas, TX-1/29/20</t>
  </si>
  <si>
    <t>US-Tarrant, TX-1/29/20</t>
  </si>
  <si>
    <t>US-Montgomery, TX-1/29/20</t>
  </si>
  <si>
    <t>US-Middlesex, NJ-1/29/20</t>
  </si>
  <si>
    <t>US-Jefferson, CO-1/29/20</t>
  </si>
  <si>
    <t>US-Multnomah, OR-1/29/20</t>
  </si>
  <si>
    <t>US-Polk, OR-1/29/20</t>
  </si>
  <si>
    <t>US-Deschutes, OR-1/29/20</t>
  </si>
  <si>
    <t>US-McHenry, IL-1/29/20</t>
  </si>
  <si>
    <t>US-Lake, IL-1/29/20</t>
  </si>
  <si>
    <t>US-Bucks, PA-1/29/20</t>
  </si>
  <si>
    <t>US-Hanover, VA-1/29/20</t>
  </si>
  <si>
    <t>US-Lancaster, SC-1/29/20</t>
  </si>
  <si>
    <t>US-Sullivan, TN-1/29/20</t>
  </si>
  <si>
    <t>US-Johnson, IN-1/29/20</t>
  </si>
  <si>
    <t>US-Howard, IN-1/29/20</t>
  </si>
  <si>
    <t>US-St. Joseph, IN-1/29/20</t>
  </si>
  <si>
    <t>US-Knox, NE-1/29/20</t>
  </si>
  <si>
    <t>US-Stark, OH-1/29/20</t>
  </si>
  <si>
    <t>US-Anoka, MN-1/29/20</t>
  </si>
  <si>
    <t>US-Olmsted, MN-1/29/20</t>
  </si>
  <si>
    <t>US-Summit, UT-1/29/20</t>
  </si>
  <si>
    <t>US-Fairfield, CT-1/29/20</t>
  </si>
  <si>
    <t>US-Litchfield, CT-1/29/20</t>
  </si>
  <si>
    <t>US-Orleans, LA-1/29/20</t>
  </si>
  <si>
    <t>US-Pennington, SD-1/29/20</t>
  </si>
  <si>
    <t>US-Beadle, SD-1/29/20</t>
  </si>
  <si>
    <t>US-Charles Mix, SD-1/29/20</t>
  </si>
  <si>
    <t>US-Davison, SD-1/29/20</t>
  </si>
  <si>
    <t>US-Minnehaha, SD-1/29/20</t>
  </si>
  <si>
    <t>US-Bon Homme, SD-1/29/20</t>
  </si>
  <si>
    <t>US-Socorro, NM-1/29/20</t>
  </si>
  <si>
    <t>US-Bernalillo, NM-1/29/20</t>
  </si>
  <si>
    <t>US-Oakland, MI-1/29/20</t>
  </si>
  <si>
    <t>US-Wayne, MI-1/29/20</t>
  </si>
  <si>
    <t>US-New Castle, DE-1/29/20</t>
  </si>
  <si>
    <t>US-Washington-1/30/20</t>
  </si>
  <si>
    <t>US-New York-1/30/20</t>
  </si>
  <si>
    <t>US-California-1/30/20</t>
  </si>
  <si>
    <t>US-Massachusetts-1/30/20</t>
  </si>
  <si>
    <t>US-Diamond Princess-1/30/20</t>
  </si>
  <si>
    <t>US-Grand Princess-1/30/20</t>
  </si>
  <si>
    <t>US-Georgia-1/30/20</t>
  </si>
  <si>
    <t>US-Colorado-1/30/20</t>
  </si>
  <si>
    <t>US-Florida-1/30/20</t>
  </si>
  <si>
    <t>US-New Jersey-1/30/20</t>
  </si>
  <si>
    <t>US-Oregon-1/30/20</t>
  </si>
  <si>
    <t>US-Texas-1/30/20</t>
  </si>
  <si>
    <t>US-Illinois-1/30/20</t>
  </si>
  <si>
    <t>US-Pennsylvania-1/30/20</t>
  </si>
  <si>
    <t>US-Iowa-1/30/20</t>
  </si>
  <si>
    <t>US-Maryland-1/30/20</t>
  </si>
  <si>
    <t>US-North Carolina-1/30/20</t>
  </si>
  <si>
    <t>US-South Carolina-1/30/20</t>
  </si>
  <si>
    <t>US-Tennessee-1/30/20</t>
  </si>
  <si>
    <t>US-Virginia-1/30/20</t>
  </si>
  <si>
    <t>US-Arizona-1/30/20</t>
  </si>
  <si>
    <t>US-Indiana-1/30/20</t>
  </si>
  <si>
    <t>US-Kentucky-1/30/20</t>
  </si>
  <si>
    <t>US-District of Columbia-1/30/20</t>
  </si>
  <si>
    <t>US-Nevada-1/30/20</t>
  </si>
  <si>
    <t>US-New Hampshire-1/30/20</t>
  </si>
  <si>
    <t>US-Minnesota-1/30/20</t>
  </si>
  <si>
    <t>US-Nebraska-1/30/20</t>
  </si>
  <si>
    <t>US-Ohio-1/30/20</t>
  </si>
  <si>
    <t>US-Rhode Island-1/30/20</t>
  </si>
  <si>
    <t>US-Wisconsin-1/30/20</t>
  </si>
  <si>
    <t>US-Connecticut-1/30/20</t>
  </si>
  <si>
    <t>US-Hawaii-1/30/20</t>
  </si>
  <si>
    <t>US-Oklahoma-1/30/20</t>
  </si>
  <si>
    <t>US-Utah-1/30/20</t>
  </si>
  <si>
    <t>US-Kansas-1/30/20</t>
  </si>
  <si>
    <t>US-Louisiana-1/30/20</t>
  </si>
  <si>
    <t>US-Missouri-1/30/20</t>
  </si>
  <si>
    <t>US-Vermont-1/30/20</t>
  </si>
  <si>
    <t>US-Alaska-1/30/20</t>
  </si>
  <si>
    <t>US-Arkansas-1/30/20</t>
  </si>
  <si>
    <t>US-Delaware-1/30/20</t>
  </si>
  <si>
    <t>US-Idaho-1/30/20</t>
  </si>
  <si>
    <t>US-Maine-1/30/20</t>
  </si>
  <si>
    <t>US-Michigan-1/30/20</t>
  </si>
  <si>
    <t>US-Mississippi-1/30/20</t>
  </si>
  <si>
    <t>US-Montana-1/30/20</t>
  </si>
  <si>
    <t>US-New Mexico-1/30/20</t>
  </si>
  <si>
    <t>US-North Dakota-1/30/20</t>
  </si>
  <si>
    <t>US-South Dakota-1/30/20</t>
  </si>
  <si>
    <t>US-West Virginia-1/30/20</t>
  </si>
  <si>
    <t>US-Wyoming-1/30/20</t>
  </si>
  <si>
    <t>US-Kitsap, WA-1/30/20</t>
  </si>
  <si>
    <t>US-Solano, CA-1/30/20</t>
  </si>
  <si>
    <t>US-Santa Cruz, CA-1/30/20</t>
  </si>
  <si>
    <t>US-Napa, CA-1/30/20</t>
  </si>
  <si>
    <t>US-Ventura, CA-1/30/20</t>
  </si>
  <si>
    <t>US-Worcester, MA-1/30/20</t>
  </si>
  <si>
    <t>US-Gwinnett, GA-1/30/20</t>
  </si>
  <si>
    <t>US-DeKalb, GA-1/30/20</t>
  </si>
  <si>
    <t>US-Floyd, GA-1/30/20</t>
  </si>
  <si>
    <t>US-Fayette, GA-1/30/20</t>
  </si>
  <si>
    <t>US-Gregg, TX-1/30/20</t>
  </si>
  <si>
    <t>US-Monmouth, NJ-1/30/20</t>
  </si>
  <si>
    <t>US-Burlington, NJ-1/30/20</t>
  </si>
  <si>
    <t>US-Camden, NJ-1/30/20</t>
  </si>
  <si>
    <t>US-Passaic, NJ-1/30/20</t>
  </si>
  <si>
    <t>US-Union, NJ-1/30/20</t>
  </si>
  <si>
    <t>US-Eagle, CO-1/30/20</t>
  </si>
  <si>
    <t>US-Larimer, CO-1/30/20</t>
  </si>
  <si>
    <t>US-Arapahoe, CO-1/30/20</t>
  </si>
  <si>
    <t>US-Gunnison, CO-1/30/20</t>
  </si>
  <si>
    <t>US-Kane, IL-1/30/20</t>
  </si>
  <si>
    <t>US-Monroe, PA-1/30/20</t>
  </si>
  <si>
    <t>US-Philadelphia, PA-1/30/20</t>
  </si>
  <si>
    <t>US-Norfolk, VA-1/30/20</t>
  </si>
  <si>
    <t>US-Arlington, VA-1/30/20</t>
  </si>
  <si>
    <t>US-Spotsylvania, VA-1/30/20</t>
  </si>
  <si>
    <t>US-Loudoun, VA-1/30/20</t>
  </si>
  <si>
    <t>US-Prince George's, MD-1/30/20</t>
  </si>
  <si>
    <t>US-Pottawattamie, IA-1/30/20</t>
  </si>
  <si>
    <t>US-Camden, NC-1/30/20</t>
  </si>
  <si>
    <t>US-Pima, AZ-1/30/20</t>
  </si>
  <si>
    <t>US-Noble, IN-1/30/20</t>
  </si>
  <si>
    <t>US-Adams, IN-1/30/20</t>
  </si>
  <si>
    <t>US-Boone, IN-1/30/20</t>
  </si>
  <si>
    <t>US-Dane, WI-1/30/20</t>
  </si>
  <si>
    <t>US-Pierce, WI-1/30/20</t>
  </si>
  <si>
    <t>US-Cuyahoga, OH-1/30/20</t>
  </si>
  <si>
    <t>US-Weber, UT-1/30/20</t>
  </si>
  <si>
    <t>US-Bennington County, VT-1/30/20</t>
  </si>
  <si>
    <t>US-Carver County, MN-1/30/20</t>
  </si>
  <si>
    <t>US-Charlotte County, FL-1/30/20</t>
  </si>
  <si>
    <t>US-Cherokee County, GA-1/30/20</t>
  </si>
  <si>
    <t>US-Collin County, TX-1/30/20</t>
  </si>
  <si>
    <t>US-Jefferson County, KY-1/30/20</t>
  </si>
  <si>
    <t>US-Jefferson Parish, LA-1/30/20</t>
  </si>
  <si>
    <t>US-Shasta County, CA-1/30/20</t>
  </si>
  <si>
    <t>US-Spartanburg County, SC-1/30/20</t>
  </si>
  <si>
    <t>US-Harrison County, KY-1/30/20</t>
  </si>
  <si>
    <t>US-Johnson County, IA-1/30/20</t>
  </si>
  <si>
    <t>US-Berkshire County, MA-1/30/20</t>
  </si>
  <si>
    <t>US-Davidson County, TN-1/30/20</t>
  </si>
  <si>
    <t>US-Douglas County, OR-1/30/20</t>
  </si>
  <si>
    <t>US-Fresno County, CA-1/30/20</t>
  </si>
  <si>
    <t>US-Harford County, MD-1/30/20</t>
  </si>
  <si>
    <t>US-Hendricks County, IN-1/30/20</t>
  </si>
  <si>
    <t>US-Hudson County, NJ-1/30/20</t>
  </si>
  <si>
    <t>US-Johnson County, KS-1/30/20</t>
  </si>
  <si>
    <t>US-Kittitas County, WA-1/30/20</t>
  </si>
  <si>
    <t>US-Manatee County, FL-1/30/20</t>
  </si>
  <si>
    <t>US-Marion County, OR-1/30/20</t>
  </si>
  <si>
    <t>US-Okaloosa County, FL-1/30/20</t>
  </si>
  <si>
    <t>US-Polk County, GA-1/30/20</t>
  </si>
  <si>
    <t>US-Riverside County, CA-1/30/20</t>
  </si>
  <si>
    <t>US-Shelby County, TN-1/30/20</t>
  </si>
  <si>
    <t>US-St. Louis County, MO-1/30/20</t>
  </si>
  <si>
    <t>US-Suffolk County, NY-1/30/20</t>
  </si>
  <si>
    <t>US-Ulster County, NY-1/30/20</t>
  </si>
  <si>
    <t>US-Volusia County, FL-1/30/20</t>
  </si>
  <si>
    <t>US-Fairfax County, VA-1/30/20</t>
  </si>
  <si>
    <t>US-Rockingham County, NH-1/30/20</t>
  </si>
  <si>
    <t>US-Washington, D.C.-1/30/20</t>
  </si>
  <si>
    <t>US-Montgomery County, PA-1/30/20</t>
  </si>
  <si>
    <t>US-Alameda County, CA-1/30/20</t>
  </si>
  <si>
    <t>US-Broward County, FL-1/30/20</t>
  </si>
  <si>
    <t>US-Lee County, FL-1/30/20</t>
  </si>
  <si>
    <t>US-Pinal County, AZ-1/30/20</t>
  </si>
  <si>
    <t>US-Rockland County, NY-1/30/20</t>
  </si>
  <si>
    <t>US-Saratoga County, NY-1/30/20</t>
  </si>
  <si>
    <t>US-Charleston County, SC-1/30/20</t>
  </si>
  <si>
    <t>US-Clark County, WA-1/30/20</t>
  </si>
  <si>
    <t>US-Cobb County, GA-1/30/20</t>
  </si>
  <si>
    <t>US-Davis County, UT-1/30/20</t>
  </si>
  <si>
    <t>US-El Paso County, CO-1/30/20</t>
  </si>
  <si>
    <t>US-Honolulu County, HI-1/30/20</t>
  </si>
  <si>
    <t>US-Jackson County, OR -1/30/20</t>
  </si>
  <si>
    <t>US-Jefferson County, WA-1/30/20</t>
  </si>
  <si>
    <t>US-Kershaw County, SC-1/30/20</t>
  </si>
  <si>
    <t>US-Klamath County, OR-1/30/20</t>
  </si>
  <si>
    <t>US-Madera County, CA-1/30/20</t>
  </si>
  <si>
    <t>US-Pierce County, WA-1/30/20</t>
  </si>
  <si>
    <t>US-Tulsa County, OK-1/30/20</t>
  </si>
  <si>
    <t>US-Douglas County, CO-1/30/20</t>
  </si>
  <si>
    <t>US-Providence County, RI-1/30/20</t>
  </si>
  <si>
    <t>US-Chatham County, NC-1/30/20</t>
  </si>
  <si>
    <t>US-Delaware County, PA-1/30/20</t>
  </si>
  <si>
    <t>US-Douglas County, NE-1/30/20</t>
  </si>
  <si>
    <t>US-Fayette County, KY-1/30/20</t>
  </si>
  <si>
    <t>US-Marion County, IN-1/30/20</t>
  </si>
  <si>
    <t>US-Middlesex County, MA-1/30/20</t>
  </si>
  <si>
    <t>US-Nassau County, NY-1/30/20</t>
  </si>
  <si>
    <t>US-Ramsey County, MN-1/30/20</t>
  </si>
  <si>
    <t>US-Washoe County, NV-1/30/20</t>
  </si>
  <si>
    <t>US-Wayne County, PA-1/30/20</t>
  </si>
  <si>
    <t>US-Yolo County, CA-1/30/20</t>
  </si>
  <si>
    <t>US-Santa Clara County, CA-1/30/20</t>
  </si>
  <si>
    <t>US-Clark County, NV-1/30/20</t>
  </si>
  <si>
    <t>US-Fort Bend County, TX-1/30/20</t>
  </si>
  <si>
    <t>US-Grant County, WA-1/30/20</t>
  </si>
  <si>
    <t>US-Santa Rosa County, FL-1/30/20</t>
  </si>
  <si>
    <t>US-Williamson County, TN-1/30/20</t>
  </si>
  <si>
    <t>US-New York County, NY-1/30/20</t>
  </si>
  <si>
    <t>US-Montgomery County, MD-1/30/20</t>
  </si>
  <si>
    <t>US-Suffolk County, MA-1/30/20</t>
  </si>
  <si>
    <t>US-Denver County, CO-1/30/20</t>
  </si>
  <si>
    <t>US-Summit County, CO-1/30/20</t>
  </si>
  <si>
    <t>US-Bergen County, NJ-1/30/20</t>
  </si>
  <si>
    <t>US-Harris County, TX-1/30/20</t>
  </si>
  <si>
    <t>US-San Francisco County, CA-1/30/20</t>
  </si>
  <si>
    <t>US-Contra Costa County, CA-1/30/20</t>
  </si>
  <si>
    <t>US-Norfolk County, MA-1/30/20</t>
  </si>
  <si>
    <t>US-Wake County, NC-1/30/20</t>
  </si>
  <si>
    <t>US-Westchester County, NY-1/30/20</t>
  </si>
  <si>
    <t>US-Grafton County, NH-1/30/20</t>
  </si>
  <si>
    <t>US-Hillsborough, FL-1/30/20</t>
  </si>
  <si>
    <t>US-Placer County, CA-1/30/20</t>
  </si>
  <si>
    <t>US-San Mateo, CA-1/30/20</t>
  </si>
  <si>
    <t>US-Sonoma County, CA-1/30/20</t>
  </si>
  <si>
    <t>US-Umatilla, OR-1/30/20</t>
  </si>
  <si>
    <t>US-Fulton County, GA-1/30/20</t>
  </si>
  <si>
    <t>US-Washington County, OR-1/30/20</t>
  </si>
  <si>
    <t>US-Snohomish County, WA-1/30/20</t>
  </si>
  <si>
    <t>US-Humboldt County, CA-1/30/20</t>
  </si>
  <si>
    <t>US-Sacramento County, CA-1/30/20</t>
  </si>
  <si>
    <t>US-San Diego County, CA-1/30/20</t>
  </si>
  <si>
    <t>US-San Benito, CA-1/30/20</t>
  </si>
  <si>
    <t>US-Skagit, WA-1/30/20</t>
  </si>
  <si>
    <t>US-Thurston, WA-1/30/20</t>
  </si>
  <si>
    <t>US-Island, WA-1/30/20</t>
  </si>
  <si>
    <t>US-Whatcom, WA-1/30/20</t>
  </si>
  <si>
    <t>US-Marin, CA-1/30/20</t>
  </si>
  <si>
    <t>US-Calaveras, CA-1/30/20</t>
  </si>
  <si>
    <t>US-Stanislaus, CA-1/30/20</t>
  </si>
  <si>
    <t>US-San Joaquin, CA-1/30/20</t>
  </si>
  <si>
    <t>US-Essex, MA-1/30/20</t>
  </si>
  <si>
    <t>US-Charlton, GA-1/30/20</t>
  </si>
  <si>
    <t>US-Collier, FL-1/30/20</t>
  </si>
  <si>
    <t>US-Pinellas, FL-1/30/20</t>
  </si>
  <si>
    <t>US-Alachua, FL-1/30/20</t>
  </si>
  <si>
    <t>US-Nassau, FL-1/30/20</t>
  </si>
  <si>
    <t>US-Pasco, FL-1/30/20</t>
  </si>
  <si>
    <t>US-Dallas, TX-1/30/20</t>
  </si>
  <si>
    <t>US-Tarrant, TX-1/30/20</t>
  </si>
  <si>
    <t>US-Montgomery, TX-1/30/20</t>
  </si>
  <si>
    <t>US-Middlesex, NJ-1/30/20</t>
  </si>
  <si>
    <t>US-Jefferson, CO-1/30/20</t>
  </si>
  <si>
    <t>US-Multnomah, OR-1/30/20</t>
  </si>
  <si>
    <t>US-Polk, OR-1/30/20</t>
  </si>
  <si>
    <t>US-Deschutes, OR-1/30/20</t>
  </si>
  <si>
    <t>US-McHenry, IL-1/30/20</t>
  </si>
  <si>
    <t>US-Lake, IL-1/30/20</t>
  </si>
  <si>
    <t>US-Bucks, PA-1/30/20</t>
  </si>
  <si>
    <t>US-Hanover, VA-1/30/20</t>
  </si>
  <si>
    <t>US-Lancaster, SC-1/30/20</t>
  </si>
  <si>
    <t>US-Sullivan, TN-1/30/20</t>
  </si>
  <si>
    <t>US-Johnson, IN-1/30/20</t>
  </si>
  <si>
    <t>US-Howard, IN-1/30/20</t>
  </si>
  <si>
    <t>US-St. Joseph, IN-1/30/20</t>
  </si>
  <si>
    <t>US-Knox, NE-1/30/20</t>
  </si>
  <si>
    <t>US-Stark, OH-1/30/20</t>
  </si>
  <si>
    <t>US-Anoka, MN-1/30/20</t>
  </si>
  <si>
    <t>US-Olmsted, MN-1/30/20</t>
  </si>
  <si>
    <t>US-Summit, UT-1/30/20</t>
  </si>
  <si>
    <t>US-Fairfield, CT-1/30/20</t>
  </si>
  <si>
    <t>US-Litchfield, CT-1/30/20</t>
  </si>
  <si>
    <t>US-Orleans, LA-1/30/20</t>
  </si>
  <si>
    <t>US-Pennington, SD-1/30/20</t>
  </si>
  <si>
    <t>US-Beadle, SD-1/30/20</t>
  </si>
  <si>
    <t>US-Charles Mix, SD-1/30/20</t>
  </si>
  <si>
    <t>US-Davison, SD-1/30/20</t>
  </si>
  <si>
    <t>US-Minnehaha, SD-1/30/20</t>
  </si>
  <si>
    <t>US-Bon Homme, SD-1/30/20</t>
  </si>
  <si>
    <t>US-Socorro, NM-1/30/20</t>
  </si>
  <si>
    <t>US-Bernalillo, NM-1/30/20</t>
  </si>
  <si>
    <t>US-Oakland, MI-1/30/20</t>
  </si>
  <si>
    <t>US-Wayne, MI-1/30/20</t>
  </si>
  <si>
    <t>US-New Castle, DE-1/30/20</t>
  </si>
  <si>
    <t>US-Washington-1/31/20</t>
  </si>
  <si>
    <t>US-New York-1/31/20</t>
  </si>
  <si>
    <t>US-California-1/31/20</t>
  </si>
  <si>
    <t>US-Massachusetts-1/31/20</t>
  </si>
  <si>
    <t>US-Diamond Princess-1/31/20</t>
  </si>
  <si>
    <t>US-Grand Princess-1/31/20</t>
  </si>
  <si>
    <t>US-Georgia-1/31/20</t>
  </si>
  <si>
    <t>US-Colorado-1/31/20</t>
  </si>
  <si>
    <t>US-Florida-1/31/20</t>
  </si>
  <si>
    <t>US-New Jersey-1/31/20</t>
  </si>
  <si>
    <t>US-Oregon-1/31/20</t>
  </si>
  <si>
    <t>US-Texas-1/31/20</t>
  </si>
  <si>
    <t>US-Illinois-1/31/20</t>
  </si>
  <si>
    <t>US-Pennsylvania-1/31/20</t>
  </si>
  <si>
    <t>US-Iowa-1/31/20</t>
  </si>
  <si>
    <t>US-Maryland-1/31/20</t>
  </si>
  <si>
    <t>US-North Carolina-1/31/20</t>
  </si>
  <si>
    <t>US-South Carolina-1/31/20</t>
  </si>
  <si>
    <t>US-Tennessee-1/31/20</t>
  </si>
  <si>
    <t>US-Virginia-1/31/20</t>
  </si>
  <si>
    <t>US-Arizona-1/31/20</t>
  </si>
  <si>
    <t>US-Indiana-1/31/20</t>
  </si>
  <si>
    <t>US-Kentucky-1/31/20</t>
  </si>
  <si>
    <t>US-District of Columbia-1/31/20</t>
  </si>
  <si>
    <t>US-Nevada-1/31/20</t>
  </si>
  <si>
    <t>US-New Hampshire-1/31/20</t>
  </si>
  <si>
    <t>US-Minnesota-1/31/20</t>
  </si>
  <si>
    <t>US-Nebraska-1/31/20</t>
  </si>
  <si>
    <t>US-Ohio-1/31/20</t>
  </si>
  <si>
    <t>US-Rhode Island-1/31/20</t>
  </si>
  <si>
    <t>US-Wisconsin-1/31/20</t>
  </si>
  <si>
    <t>US-Connecticut-1/31/20</t>
  </si>
  <si>
    <t>US-Hawaii-1/31/20</t>
  </si>
  <si>
    <t>US-Oklahoma-1/31/20</t>
  </si>
  <si>
    <t>US-Utah-1/31/20</t>
  </si>
  <si>
    <t>US-Kansas-1/31/20</t>
  </si>
  <si>
    <t>US-Louisiana-1/31/20</t>
  </si>
  <si>
    <t>US-Missouri-1/31/20</t>
  </si>
  <si>
    <t>US-Vermont-1/31/20</t>
  </si>
  <si>
    <t>US-Alaska-1/31/20</t>
  </si>
  <si>
    <t>US-Arkansas-1/31/20</t>
  </si>
  <si>
    <t>US-Delaware-1/31/20</t>
  </si>
  <si>
    <t>US-Idaho-1/31/20</t>
  </si>
  <si>
    <t>US-Maine-1/31/20</t>
  </si>
  <si>
    <t>US-Michigan-1/31/20</t>
  </si>
  <si>
    <t>US-Mississippi-1/31/20</t>
  </si>
  <si>
    <t>US-Montana-1/31/20</t>
  </si>
  <si>
    <t>US-New Mexico-1/31/20</t>
  </si>
  <si>
    <t>US-North Dakota-1/31/20</t>
  </si>
  <si>
    <t>US-South Dakota-1/31/20</t>
  </si>
  <si>
    <t>US-West Virginia-1/31/20</t>
  </si>
  <si>
    <t>US-Wyoming-1/31/20</t>
  </si>
  <si>
    <t>US-Kitsap, WA-1/31/20</t>
  </si>
  <si>
    <t>US-Solano, CA-1/31/20</t>
  </si>
  <si>
    <t>US-Santa Cruz, CA-1/31/20</t>
  </si>
  <si>
    <t>US-Napa, CA-1/31/20</t>
  </si>
  <si>
    <t>US-Ventura, CA-1/31/20</t>
  </si>
  <si>
    <t>US-Worcester, MA-1/31/20</t>
  </si>
  <si>
    <t>US-Gwinnett, GA-1/31/20</t>
  </si>
  <si>
    <t>US-DeKalb, GA-1/31/20</t>
  </si>
  <si>
    <t>US-Floyd, GA-1/31/20</t>
  </si>
  <si>
    <t>US-Fayette, GA-1/31/20</t>
  </si>
  <si>
    <t>US-Gregg, TX-1/31/20</t>
  </si>
  <si>
    <t>US-Monmouth, NJ-1/31/20</t>
  </si>
  <si>
    <t>US-Burlington, NJ-1/31/20</t>
  </si>
  <si>
    <t>US-Camden, NJ-1/31/20</t>
  </si>
  <si>
    <t>US-Passaic, NJ-1/31/20</t>
  </si>
  <si>
    <t>US-Union, NJ-1/31/20</t>
  </si>
  <si>
    <t>US-Eagle, CO-1/31/20</t>
  </si>
  <si>
    <t>US-Larimer, CO-1/31/20</t>
  </si>
  <si>
    <t>US-Arapahoe, CO-1/31/20</t>
  </si>
  <si>
    <t>US-Gunnison, CO-1/31/20</t>
  </si>
  <si>
    <t>US-Kane, IL-1/31/20</t>
  </si>
  <si>
    <t>US-Monroe, PA-1/31/20</t>
  </si>
  <si>
    <t>US-Philadelphia, PA-1/31/20</t>
  </si>
  <si>
    <t>US-Norfolk, VA-1/31/20</t>
  </si>
  <si>
    <t>US-Arlington, VA-1/31/20</t>
  </si>
  <si>
    <t>US-Spotsylvania, VA-1/31/20</t>
  </si>
  <si>
    <t>US-Loudoun, VA-1/31/20</t>
  </si>
  <si>
    <t>US-Prince George's, MD-1/31/20</t>
  </si>
  <si>
    <t>US-Pottawattamie, IA-1/31/20</t>
  </si>
  <si>
    <t>US-Camden, NC-1/31/20</t>
  </si>
  <si>
    <t>US-Pima, AZ-1/31/20</t>
  </si>
  <si>
    <t>US-Noble, IN-1/31/20</t>
  </si>
  <si>
    <t>US-Adams, IN-1/31/20</t>
  </si>
  <si>
    <t>US-Boone, IN-1/31/20</t>
  </si>
  <si>
    <t>US-Dane, WI-1/31/20</t>
  </si>
  <si>
    <t>US-Pierce, WI-1/31/20</t>
  </si>
  <si>
    <t>US-Cuyahoga, OH-1/31/20</t>
  </si>
  <si>
    <t>US-Weber, UT-1/31/20</t>
  </si>
  <si>
    <t>US-Bennington County, VT-1/31/20</t>
  </si>
  <si>
    <t>US-Carver County, MN-1/31/20</t>
  </si>
  <si>
    <t>US-Charlotte County, FL-1/31/20</t>
  </si>
  <si>
    <t>US-Cherokee County, GA-1/31/20</t>
  </si>
  <si>
    <t>US-Collin County, TX-1/31/20</t>
  </si>
  <si>
    <t>US-Jefferson County, KY-1/31/20</t>
  </si>
  <si>
    <t>US-Jefferson Parish, LA-1/31/20</t>
  </si>
  <si>
    <t>US-Shasta County, CA-1/31/20</t>
  </si>
  <si>
    <t>US-Spartanburg County, SC-1/31/20</t>
  </si>
  <si>
    <t>US-Harrison County, KY-1/31/20</t>
  </si>
  <si>
    <t>US-Johnson County, IA-1/31/20</t>
  </si>
  <si>
    <t>US-Berkshire County, MA-1/31/20</t>
  </si>
  <si>
    <t>US-Davidson County, TN-1/31/20</t>
  </si>
  <si>
    <t>US-Douglas County, OR-1/31/20</t>
  </si>
  <si>
    <t>US-Fresno County, CA-1/31/20</t>
  </si>
  <si>
    <t>US-Harford County, MD-1/31/20</t>
  </si>
  <si>
    <t>US-Hendricks County, IN-1/31/20</t>
  </si>
  <si>
    <t>US-Hudson County, NJ-1/31/20</t>
  </si>
  <si>
    <t>US-Johnson County, KS-1/31/20</t>
  </si>
  <si>
    <t>US-Kittitas County, WA-1/31/20</t>
  </si>
  <si>
    <t>US-Manatee County, FL-1/31/20</t>
  </si>
  <si>
    <t>US-Marion County, OR-1/31/20</t>
  </si>
  <si>
    <t>US-Okaloosa County, FL-1/31/20</t>
  </si>
  <si>
    <t>US-Polk County, GA-1/31/20</t>
  </si>
  <si>
    <t>US-Riverside County, CA-1/31/20</t>
  </si>
  <si>
    <t>US-Shelby County, TN-1/31/20</t>
  </si>
  <si>
    <t>US-St. Louis County, MO-1/31/20</t>
  </si>
  <si>
    <t>US-Suffolk County, NY-1/31/20</t>
  </si>
  <si>
    <t>US-Ulster County, NY-1/31/20</t>
  </si>
  <si>
    <t>US-Volusia County, FL-1/31/20</t>
  </si>
  <si>
    <t>US-Fairfax County, VA-1/31/20</t>
  </si>
  <si>
    <t>US-Rockingham County, NH-1/31/20</t>
  </si>
  <si>
    <t>US-Washington, D.C.-1/31/20</t>
  </si>
  <si>
    <t>US-Montgomery County, PA-1/31/20</t>
  </si>
  <si>
    <t>US-Alameda County, CA-1/31/20</t>
  </si>
  <si>
    <t>US-Broward County, FL-1/31/20</t>
  </si>
  <si>
    <t>US-Lee County, FL-1/31/20</t>
  </si>
  <si>
    <t>US-Pinal County, AZ-1/31/20</t>
  </si>
  <si>
    <t>US-Rockland County, NY-1/31/20</t>
  </si>
  <si>
    <t>US-Saratoga County, NY-1/31/20</t>
  </si>
  <si>
    <t>US-Charleston County, SC-1/31/20</t>
  </si>
  <si>
    <t>US-Clark County, WA-1/31/20</t>
  </si>
  <si>
    <t>US-Cobb County, GA-1/31/20</t>
  </si>
  <si>
    <t>US-Davis County, UT-1/31/20</t>
  </si>
  <si>
    <t>US-El Paso County, CO-1/31/20</t>
  </si>
  <si>
    <t>US-Honolulu County, HI-1/31/20</t>
  </si>
  <si>
    <t>US-Jackson County, OR -1/31/20</t>
  </si>
  <si>
    <t>US-Jefferson County, WA-1/31/20</t>
  </si>
  <si>
    <t>US-Kershaw County, SC-1/31/20</t>
  </si>
  <si>
    <t>US-Klamath County, OR-1/31/20</t>
  </si>
  <si>
    <t>US-Madera County, CA-1/31/20</t>
  </si>
  <si>
    <t>US-Pierce County, WA-1/31/20</t>
  </si>
  <si>
    <t>US-Tulsa County, OK-1/31/20</t>
  </si>
  <si>
    <t>US-Douglas County, CO-1/31/20</t>
  </si>
  <si>
    <t>US-Providence County, RI-1/31/20</t>
  </si>
  <si>
    <t>US-Chatham County, NC-1/31/20</t>
  </si>
  <si>
    <t>US-Delaware County, PA-1/31/20</t>
  </si>
  <si>
    <t>US-Douglas County, NE-1/31/20</t>
  </si>
  <si>
    <t>US-Fayette County, KY-1/31/20</t>
  </si>
  <si>
    <t>US-Marion County, IN-1/31/20</t>
  </si>
  <si>
    <t>US-Middlesex County, MA-1/31/20</t>
  </si>
  <si>
    <t>US-Nassau County, NY-1/31/20</t>
  </si>
  <si>
    <t>US-Ramsey County, MN-1/31/20</t>
  </si>
  <si>
    <t>US-Washoe County, NV-1/31/20</t>
  </si>
  <si>
    <t>US-Wayne County, PA-1/31/20</t>
  </si>
  <si>
    <t>US-Yolo County, CA-1/31/20</t>
  </si>
  <si>
    <t>US-Clark County, NV-1/31/20</t>
  </si>
  <si>
    <t>US-Fort Bend County, TX-1/31/20</t>
  </si>
  <si>
    <t>US-Grant County, WA-1/31/20</t>
  </si>
  <si>
    <t>US-Santa Rosa County, FL-1/31/20</t>
  </si>
  <si>
    <t>US-Williamson County, TN-1/31/20</t>
  </si>
  <si>
    <t>US-New York County, NY-1/31/20</t>
  </si>
  <si>
    <t>US-Montgomery County, MD-1/31/20</t>
  </si>
  <si>
    <t>US-Suffolk County, MA-1/31/20</t>
  </si>
  <si>
    <t>US-Denver County, CO-1/31/20</t>
  </si>
  <si>
    <t>US-Summit County, CO-1/31/20</t>
  </si>
  <si>
    <t>US-Bergen County, NJ-1/31/20</t>
  </si>
  <si>
    <t>US-Harris County, TX-1/31/20</t>
  </si>
  <si>
    <t>US-San Francisco County, CA-1/31/20</t>
  </si>
  <si>
    <t>US-Contra Costa County, CA-1/31/20</t>
  </si>
  <si>
    <t>US-Norfolk County, MA-1/31/20</t>
  </si>
  <si>
    <t>US-Wake County, NC-1/31/20</t>
  </si>
  <si>
    <t>US-Westchester County, NY-1/31/20</t>
  </si>
  <si>
    <t>US-Grafton County, NH-1/31/20</t>
  </si>
  <si>
    <t>US-Hillsborough, FL-1/31/20</t>
  </si>
  <si>
    <t>US-Placer County, CA-1/31/20</t>
  </si>
  <si>
    <t>US-San Mateo, CA-1/31/20</t>
  </si>
  <si>
    <t>US-Sonoma County, CA-1/31/20</t>
  </si>
  <si>
    <t>US-Umatilla, OR-1/31/20</t>
  </si>
  <si>
    <t>US-Fulton County, GA-1/31/20</t>
  </si>
  <si>
    <t>US-Washington County, OR-1/31/20</t>
  </si>
  <si>
    <t>US-Snohomish County, WA-1/31/20</t>
  </si>
  <si>
    <t>US-Humboldt County, CA-1/31/20</t>
  </si>
  <si>
    <t>US-Sacramento County, CA-1/31/20</t>
  </si>
  <si>
    <t>US-San Diego County, CA-1/31/20</t>
  </si>
  <si>
    <t>US-San Benito, CA-1/31/20</t>
  </si>
  <si>
    <t>US-Skagit, WA-1/31/20</t>
  </si>
  <si>
    <t>US-Thurston, WA-1/31/20</t>
  </si>
  <si>
    <t>US-Island, WA-1/31/20</t>
  </si>
  <si>
    <t>US-Whatcom, WA-1/31/20</t>
  </si>
  <si>
    <t>US-Marin, CA-1/31/20</t>
  </si>
  <si>
    <t>US-Calaveras, CA-1/31/20</t>
  </si>
  <si>
    <t>US-Stanislaus, CA-1/31/20</t>
  </si>
  <si>
    <t>US-San Joaquin, CA-1/31/20</t>
  </si>
  <si>
    <t>US-Essex, MA-1/31/20</t>
  </si>
  <si>
    <t>US-Charlton, GA-1/31/20</t>
  </si>
  <si>
    <t>US-Collier, FL-1/31/20</t>
  </si>
  <si>
    <t>US-Pinellas, FL-1/31/20</t>
  </si>
  <si>
    <t>US-Alachua, FL-1/31/20</t>
  </si>
  <si>
    <t>US-Nassau, FL-1/31/20</t>
  </si>
  <si>
    <t>US-Pasco, FL-1/31/20</t>
  </si>
  <si>
    <t>US-Dallas, TX-1/31/20</t>
  </si>
  <si>
    <t>US-Tarrant, TX-1/31/20</t>
  </si>
  <si>
    <t>US-Montgomery, TX-1/31/20</t>
  </si>
  <si>
    <t>US-Middlesex, NJ-1/31/20</t>
  </si>
  <si>
    <t>US-Jefferson, CO-1/31/20</t>
  </si>
  <si>
    <t>US-Multnomah, OR-1/31/20</t>
  </si>
  <si>
    <t>US-Polk, OR-1/31/20</t>
  </si>
  <si>
    <t>US-Deschutes, OR-1/31/20</t>
  </si>
  <si>
    <t>US-McHenry, IL-1/31/20</t>
  </si>
  <si>
    <t>US-Lake, IL-1/31/20</t>
  </si>
  <si>
    <t>US-Bucks, PA-1/31/20</t>
  </si>
  <si>
    <t>US-Hanover, VA-1/31/20</t>
  </si>
  <si>
    <t>US-Lancaster, SC-1/31/20</t>
  </si>
  <si>
    <t>US-Sullivan, TN-1/31/20</t>
  </si>
  <si>
    <t>US-Johnson, IN-1/31/20</t>
  </si>
  <si>
    <t>US-Howard, IN-1/31/20</t>
  </si>
  <si>
    <t>US-St. Joseph, IN-1/31/20</t>
  </si>
  <si>
    <t>US-Knox, NE-1/31/20</t>
  </si>
  <si>
    <t>US-Stark, OH-1/31/20</t>
  </si>
  <si>
    <t>US-Anoka, MN-1/31/20</t>
  </si>
  <si>
    <t>US-Olmsted, MN-1/31/20</t>
  </si>
  <si>
    <t>US-Summit, UT-1/31/20</t>
  </si>
  <si>
    <t>US-Fairfield, CT-1/31/20</t>
  </si>
  <si>
    <t>US-Litchfield, CT-1/31/20</t>
  </si>
  <si>
    <t>US-Orleans, LA-1/31/20</t>
  </si>
  <si>
    <t>US-Pennington, SD-1/31/20</t>
  </si>
  <si>
    <t>US-Beadle, SD-1/31/20</t>
  </si>
  <si>
    <t>US-Charles Mix, SD-1/31/20</t>
  </si>
  <si>
    <t>US-Davison, SD-1/31/20</t>
  </si>
  <si>
    <t>US-Minnehaha, SD-1/31/20</t>
  </si>
  <si>
    <t>US-Bon Homme, SD-1/31/20</t>
  </si>
  <si>
    <t>US-Socorro, NM-1/31/20</t>
  </si>
  <si>
    <t>US-Bernalillo, NM-1/31/20</t>
  </si>
  <si>
    <t>US-Oakland, MI-1/31/20</t>
  </si>
  <si>
    <t>US-Wayne, MI-1/31/20</t>
  </si>
  <si>
    <t>US-New Castle, DE-1/31/20</t>
  </si>
  <si>
    <t>US-Washington-2/1/20</t>
  </si>
  <si>
    <t>US-New York-2/1/20</t>
  </si>
  <si>
    <t>US-California-2/1/20</t>
  </si>
  <si>
    <t>US-Massachusetts-2/1/20</t>
  </si>
  <si>
    <t>US-Diamond Princess-2/1/20</t>
  </si>
  <si>
    <t>US-Grand Princess-2/1/20</t>
  </si>
  <si>
    <t>US-Georgia-2/1/20</t>
  </si>
  <si>
    <t>US-Colorado-2/1/20</t>
  </si>
  <si>
    <t>US-Florida-2/1/20</t>
  </si>
  <si>
    <t>US-New Jersey-2/1/20</t>
  </si>
  <si>
    <t>US-Oregon-2/1/20</t>
  </si>
  <si>
    <t>US-Texas-2/1/20</t>
  </si>
  <si>
    <t>US-Illinois-2/1/20</t>
  </si>
  <si>
    <t>US-Pennsylvania-2/1/20</t>
  </si>
  <si>
    <t>US-Iowa-2/1/20</t>
  </si>
  <si>
    <t>US-Maryland-2/1/20</t>
  </si>
  <si>
    <t>US-North Carolina-2/1/20</t>
  </si>
  <si>
    <t>US-South Carolina-2/1/20</t>
  </si>
  <si>
    <t>US-Tennessee-2/1/20</t>
  </si>
  <si>
    <t>US-Virginia-2/1/20</t>
  </si>
  <si>
    <t>US-Arizona-2/1/20</t>
  </si>
  <si>
    <t>US-Indiana-2/1/20</t>
  </si>
  <si>
    <t>US-Kentucky-2/1/20</t>
  </si>
  <si>
    <t>US-District of Columbia-2/1/20</t>
  </si>
  <si>
    <t>US-Nevada-2/1/20</t>
  </si>
  <si>
    <t>US-New Hampshire-2/1/20</t>
  </si>
  <si>
    <t>US-Minnesota-2/1/20</t>
  </si>
  <si>
    <t>US-Nebraska-2/1/20</t>
  </si>
  <si>
    <t>US-Ohio-2/1/20</t>
  </si>
  <si>
    <t>US-Rhode Island-2/1/20</t>
  </si>
  <si>
    <t>US-Wisconsin-2/1/20</t>
  </si>
  <si>
    <t>US-Connecticut-2/1/20</t>
  </si>
  <si>
    <t>US-Hawaii-2/1/20</t>
  </si>
  <si>
    <t>US-Oklahoma-2/1/20</t>
  </si>
  <si>
    <t>US-Utah-2/1/20</t>
  </si>
  <si>
    <t>US-Kansas-2/1/20</t>
  </si>
  <si>
    <t>US-Louisiana-2/1/20</t>
  </si>
  <si>
    <t>US-Missouri-2/1/20</t>
  </si>
  <si>
    <t>US-Vermont-2/1/20</t>
  </si>
  <si>
    <t>US-Alaska-2/1/20</t>
  </si>
  <si>
    <t>US-Arkansas-2/1/20</t>
  </si>
  <si>
    <t>US-Delaware-2/1/20</t>
  </si>
  <si>
    <t>US-Idaho-2/1/20</t>
  </si>
  <si>
    <t>US-Maine-2/1/20</t>
  </si>
  <si>
    <t>US-Michigan-2/1/20</t>
  </si>
  <si>
    <t>US-Mississippi-2/1/20</t>
  </si>
  <si>
    <t>US-Montana-2/1/20</t>
  </si>
  <si>
    <t>US-New Mexico-2/1/20</t>
  </si>
  <si>
    <t>US-North Dakota-2/1/20</t>
  </si>
  <si>
    <t>US-South Dakota-2/1/20</t>
  </si>
  <si>
    <t>US-West Virginia-2/1/20</t>
  </si>
  <si>
    <t>US-Wyoming-2/1/20</t>
  </si>
  <si>
    <t>US-Kitsap, WA-2/1/20</t>
  </si>
  <si>
    <t>US-Solano, CA-2/1/20</t>
  </si>
  <si>
    <t>US-Santa Cruz, CA-2/1/20</t>
  </si>
  <si>
    <t>US-Napa, CA-2/1/20</t>
  </si>
  <si>
    <t>US-Ventura, CA-2/1/20</t>
  </si>
  <si>
    <t>US-Worcester, MA-2/1/20</t>
  </si>
  <si>
    <t>US-Gwinnett, GA-2/1/20</t>
  </si>
  <si>
    <t>US-DeKalb, GA-2/1/20</t>
  </si>
  <si>
    <t>US-Floyd, GA-2/1/20</t>
  </si>
  <si>
    <t>US-Fayette, GA-2/1/20</t>
  </si>
  <si>
    <t>US-Gregg, TX-2/1/20</t>
  </si>
  <si>
    <t>US-Monmouth, NJ-2/1/20</t>
  </si>
  <si>
    <t>US-Burlington, NJ-2/1/20</t>
  </si>
  <si>
    <t>US-Camden, NJ-2/1/20</t>
  </si>
  <si>
    <t>US-Passaic, NJ-2/1/20</t>
  </si>
  <si>
    <t>US-Union, NJ-2/1/20</t>
  </si>
  <si>
    <t>US-Eagle, CO-2/1/20</t>
  </si>
  <si>
    <t>US-Larimer, CO-2/1/20</t>
  </si>
  <si>
    <t>US-Arapahoe, CO-2/1/20</t>
  </si>
  <si>
    <t>US-Gunnison, CO-2/1/20</t>
  </si>
  <si>
    <t>US-Kane, IL-2/1/20</t>
  </si>
  <si>
    <t>US-Monroe, PA-2/1/20</t>
  </si>
  <si>
    <t>US-Philadelphia, PA-2/1/20</t>
  </si>
  <si>
    <t>US-Norfolk, VA-2/1/20</t>
  </si>
  <si>
    <t>US-Arlington, VA-2/1/20</t>
  </si>
  <si>
    <t>US-Spotsylvania, VA-2/1/20</t>
  </si>
  <si>
    <t>US-Loudoun, VA-2/1/20</t>
  </si>
  <si>
    <t>US-Prince George's, MD-2/1/20</t>
  </si>
  <si>
    <t>US-Pottawattamie, IA-2/1/20</t>
  </si>
  <si>
    <t>US-Camden, NC-2/1/20</t>
  </si>
  <si>
    <t>US-Pima, AZ-2/1/20</t>
  </si>
  <si>
    <t>US-Noble, IN-2/1/20</t>
  </si>
  <si>
    <t>US-Adams, IN-2/1/20</t>
  </si>
  <si>
    <t>US-Boone, IN-2/1/20</t>
  </si>
  <si>
    <t>US-Dane, WI-2/1/20</t>
  </si>
  <si>
    <t>US-Pierce, WI-2/1/20</t>
  </si>
  <si>
    <t>US-Cuyahoga, OH-2/1/20</t>
  </si>
  <si>
    <t>US-Weber, UT-2/1/20</t>
  </si>
  <si>
    <t>US-Bennington County, VT-2/1/20</t>
  </si>
  <si>
    <t>US-Carver County, MN-2/1/20</t>
  </si>
  <si>
    <t>US-Charlotte County, FL-2/1/20</t>
  </si>
  <si>
    <t>US-Cherokee County, GA-2/1/20</t>
  </si>
  <si>
    <t>US-Collin County, TX-2/1/20</t>
  </si>
  <si>
    <t>US-Jefferson County, KY-2/1/20</t>
  </si>
  <si>
    <t>US-Jefferson Parish, LA-2/1/20</t>
  </si>
  <si>
    <t>US-Shasta County, CA-2/1/20</t>
  </si>
  <si>
    <t>US-Spartanburg County, SC-2/1/20</t>
  </si>
  <si>
    <t>US-Harrison County, KY-2/1/20</t>
  </si>
  <si>
    <t>US-Johnson County, IA-2/1/20</t>
  </si>
  <si>
    <t>US-Berkshire County, MA-2/1/20</t>
  </si>
  <si>
    <t>US-Davidson County, TN-2/1/20</t>
  </si>
  <si>
    <t>US-Douglas County, OR-2/1/20</t>
  </si>
  <si>
    <t>US-Fresno County, CA-2/1/20</t>
  </si>
  <si>
    <t>US-Harford County, MD-2/1/20</t>
  </si>
  <si>
    <t>US-Hendricks County, IN-2/1/20</t>
  </si>
  <si>
    <t>US-Hudson County, NJ-2/1/20</t>
  </si>
  <si>
    <t>US-Johnson County, KS-2/1/20</t>
  </si>
  <si>
    <t>US-Kittitas County, WA-2/1/20</t>
  </si>
  <si>
    <t>US-Manatee County, FL-2/1/20</t>
  </si>
  <si>
    <t>US-Marion County, OR-2/1/20</t>
  </si>
  <si>
    <t>US-Okaloosa County, FL-2/1/20</t>
  </si>
  <si>
    <t>US-Polk County, GA-2/1/20</t>
  </si>
  <si>
    <t>US-Riverside County, CA-2/1/20</t>
  </si>
  <si>
    <t>US-Shelby County, TN-2/1/20</t>
  </si>
  <si>
    <t>US-St. Louis County, MO-2/1/20</t>
  </si>
  <si>
    <t>US-Suffolk County, NY-2/1/20</t>
  </si>
  <si>
    <t>US-Ulster County, NY-2/1/20</t>
  </si>
  <si>
    <t>US-Volusia County, FL-2/1/20</t>
  </si>
  <si>
    <t>US-Fairfax County, VA-2/1/20</t>
  </si>
  <si>
    <t>US-Rockingham County, NH-2/1/20</t>
  </si>
  <si>
    <t>US-Washington, D.C.-2/1/20</t>
  </si>
  <si>
    <t>US-Montgomery County, PA-2/1/20</t>
  </si>
  <si>
    <t>US-Alameda County, CA-2/1/20</t>
  </si>
  <si>
    <t>US-Broward County, FL-2/1/20</t>
  </si>
  <si>
    <t>US-Lee County, FL-2/1/20</t>
  </si>
  <si>
    <t>US-Pinal County, AZ-2/1/20</t>
  </si>
  <si>
    <t>US-Rockland County, NY-2/1/20</t>
  </si>
  <si>
    <t>US-Saratoga County, NY-2/1/20</t>
  </si>
  <si>
    <t>US-Charleston County, SC-2/1/20</t>
  </si>
  <si>
    <t>US-Clark County, WA-2/1/20</t>
  </si>
  <si>
    <t>US-Cobb County, GA-2/1/20</t>
  </si>
  <si>
    <t>US-Davis County, UT-2/1/20</t>
  </si>
  <si>
    <t>US-El Paso County, CO-2/1/20</t>
  </si>
  <si>
    <t>US-Honolulu County, HI-2/1/20</t>
  </si>
  <si>
    <t>US-Jackson County, OR -2/1/20</t>
  </si>
  <si>
    <t>US-Jefferson County, WA-2/1/20</t>
  </si>
  <si>
    <t>US-Kershaw County, SC-2/1/20</t>
  </si>
  <si>
    <t>US-Klamath County, OR-2/1/20</t>
  </si>
  <si>
    <t>US-Madera County, CA-2/1/20</t>
  </si>
  <si>
    <t>US-Pierce County, WA-2/1/20</t>
  </si>
  <si>
    <t>US-Tulsa County, OK-2/1/20</t>
  </si>
  <si>
    <t>US-Douglas County, CO-2/1/20</t>
  </si>
  <si>
    <t>US-Providence County, RI-2/1/20</t>
  </si>
  <si>
    <t>US-Chatham County, NC-2/1/20</t>
  </si>
  <si>
    <t>US-Delaware County, PA-2/1/20</t>
  </si>
  <si>
    <t>US-Douglas County, NE-2/1/20</t>
  </si>
  <si>
    <t>US-Fayette County, KY-2/1/20</t>
  </si>
  <si>
    <t>US-Marion County, IN-2/1/20</t>
  </si>
  <si>
    <t>US-Middlesex County, MA-2/1/20</t>
  </si>
  <si>
    <t>US-Nassau County, NY-2/1/20</t>
  </si>
  <si>
    <t>US-Ramsey County, MN-2/1/20</t>
  </si>
  <si>
    <t>US-Washoe County, NV-2/1/20</t>
  </si>
  <si>
    <t>US-Wayne County, PA-2/1/20</t>
  </si>
  <si>
    <t>US-Yolo County, CA-2/1/20</t>
  </si>
  <si>
    <t>US-Clark County, NV-2/1/20</t>
  </si>
  <si>
    <t>US-Fort Bend County, TX-2/1/20</t>
  </si>
  <si>
    <t>US-Grant County, WA-2/1/20</t>
  </si>
  <si>
    <t>US-Santa Rosa County, FL-2/1/20</t>
  </si>
  <si>
    <t>US-Williamson County, TN-2/1/20</t>
  </si>
  <si>
    <t>US-New York County, NY-2/1/20</t>
  </si>
  <si>
    <t>US-Montgomery County, MD-2/1/20</t>
  </si>
  <si>
    <t>US-Denver County, CO-2/1/20</t>
  </si>
  <si>
    <t>US-Summit County, CO-2/1/20</t>
  </si>
  <si>
    <t>US-Bergen County, NJ-2/1/20</t>
  </si>
  <si>
    <t>US-Harris County, TX-2/1/20</t>
  </si>
  <si>
    <t>US-San Francisco County, CA-2/1/20</t>
  </si>
  <si>
    <t>US-Contra Costa County, CA-2/1/20</t>
  </si>
  <si>
    <t>US-Norfolk County, MA-2/1/20</t>
  </si>
  <si>
    <t>US-Wake County, NC-2/1/20</t>
  </si>
  <si>
    <t>US-Westchester County, NY-2/1/20</t>
  </si>
  <si>
    <t>US-Grafton County, NH-2/1/20</t>
  </si>
  <si>
    <t>US-Hillsborough, FL-2/1/20</t>
  </si>
  <si>
    <t>US-Placer County, CA-2/1/20</t>
  </si>
  <si>
    <t>US-San Mateo, CA-2/1/20</t>
  </si>
  <si>
    <t>US-Sonoma County, CA-2/1/20</t>
  </si>
  <si>
    <t>US-Umatilla, OR-2/1/20</t>
  </si>
  <si>
    <t>US-Fulton County, GA-2/1/20</t>
  </si>
  <si>
    <t>US-Washington County, OR-2/1/20</t>
  </si>
  <si>
    <t>US-Snohomish County, WA-2/1/20</t>
  </si>
  <si>
    <t>US-Humboldt County, CA-2/1/20</t>
  </si>
  <si>
    <t>US-Sacramento County, CA-2/1/20</t>
  </si>
  <si>
    <t>US-San Diego County, CA-2/1/20</t>
  </si>
  <si>
    <t>US-San Benito, CA-2/1/20</t>
  </si>
  <si>
    <t>US-Skagit, WA-2/1/20</t>
  </si>
  <si>
    <t>US-Thurston, WA-2/1/20</t>
  </si>
  <si>
    <t>US-Island, WA-2/1/20</t>
  </si>
  <si>
    <t>US-Whatcom, WA-2/1/20</t>
  </si>
  <si>
    <t>US-Marin, CA-2/1/20</t>
  </si>
  <si>
    <t>US-Calaveras, CA-2/1/20</t>
  </si>
  <si>
    <t>US-Stanislaus, CA-2/1/20</t>
  </si>
  <si>
    <t>US-San Joaquin, CA-2/1/20</t>
  </si>
  <si>
    <t>US-Essex, MA-2/1/20</t>
  </si>
  <si>
    <t>US-Charlton, GA-2/1/20</t>
  </si>
  <si>
    <t>US-Collier, FL-2/1/20</t>
  </si>
  <si>
    <t>US-Pinellas, FL-2/1/20</t>
  </si>
  <si>
    <t>US-Alachua, FL-2/1/20</t>
  </si>
  <si>
    <t>US-Nassau, FL-2/1/20</t>
  </si>
  <si>
    <t>US-Pasco, FL-2/1/20</t>
  </si>
  <si>
    <t>US-Dallas, TX-2/1/20</t>
  </si>
  <si>
    <t>US-Tarrant, TX-2/1/20</t>
  </si>
  <si>
    <t>US-Montgomery, TX-2/1/20</t>
  </si>
  <si>
    <t>US-Middlesex, NJ-2/1/20</t>
  </si>
  <si>
    <t>US-Jefferson, CO-2/1/20</t>
  </si>
  <si>
    <t>US-Multnomah, OR-2/1/20</t>
  </si>
  <si>
    <t>US-Polk, OR-2/1/20</t>
  </si>
  <si>
    <t>US-Deschutes, OR-2/1/20</t>
  </si>
  <si>
    <t>US-McHenry, IL-2/1/20</t>
  </si>
  <si>
    <t>US-Lake, IL-2/1/20</t>
  </si>
  <si>
    <t>US-Bucks, PA-2/1/20</t>
  </si>
  <si>
    <t>US-Hanover, VA-2/1/20</t>
  </si>
  <si>
    <t>US-Lancaster, SC-2/1/20</t>
  </si>
  <si>
    <t>US-Sullivan, TN-2/1/20</t>
  </si>
  <si>
    <t>US-Johnson, IN-2/1/20</t>
  </si>
  <si>
    <t>US-Howard, IN-2/1/20</t>
  </si>
  <si>
    <t>US-St. Joseph, IN-2/1/20</t>
  </si>
  <si>
    <t>US-Knox, NE-2/1/20</t>
  </si>
  <si>
    <t>US-Stark, OH-2/1/20</t>
  </si>
  <si>
    <t>US-Anoka, MN-2/1/20</t>
  </si>
  <si>
    <t>US-Olmsted, MN-2/1/20</t>
  </si>
  <si>
    <t>US-Summit, UT-2/1/20</t>
  </si>
  <si>
    <t>US-Fairfield, CT-2/1/20</t>
  </si>
  <si>
    <t>US-Litchfield, CT-2/1/20</t>
  </si>
  <si>
    <t>US-Orleans, LA-2/1/20</t>
  </si>
  <si>
    <t>US-Pennington, SD-2/1/20</t>
  </si>
  <si>
    <t>US-Beadle, SD-2/1/20</t>
  </si>
  <si>
    <t>US-Charles Mix, SD-2/1/20</t>
  </si>
  <si>
    <t>US-Davison, SD-2/1/20</t>
  </si>
  <si>
    <t>US-Minnehaha, SD-2/1/20</t>
  </si>
  <si>
    <t>US-Bon Homme, SD-2/1/20</t>
  </si>
  <si>
    <t>US-Socorro, NM-2/1/20</t>
  </si>
  <si>
    <t>US-Bernalillo, NM-2/1/20</t>
  </si>
  <si>
    <t>US-Oakland, MI-2/1/20</t>
  </si>
  <si>
    <t>US-Wayne, MI-2/1/20</t>
  </si>
  <si>
    <t>US-New Castle, DE-2/1/20</t>
  </si>
  <si>
    <t>US-Washington-2/2/20</t>
  </si>
  <si>
    <t>US-New York-2/2/20</t>
  </si>
  <si>
    <t>US-California-2/2/20</t>
  </si>
  <si>
    <t>US-Massachusetts-2/2/20</t>
  </si>
  <si>
    <t>US-Diamond Princess-2/2/20</t>
  </si>
  <si>
    <t>US-Grand Princess-2/2/20</t>
  </si>
  <si>
    <t>US-Georgia-2/2/20</t>
  </si>
  <si>
    <t>US-Colorado-2/2/20</t>
  </si>
  <si>
    <t>US-Florida-2/2/20</t>
  </si>
  <si>
    <t>US-New Jersey-2/2/20</t>
  </si>
  <si>
    <t>US-Oregon-2/2/20</t>
  </si>
  <si>
    <t>US-Texas-2/2/20</t>
  </si>
  <si>
    <t>US-Illinois-2/2/20</t>
  </si>
  <si>
    <t>US-Pennsylvania-2/2/20</t>
  </si>
  <si>
    <t>US-Iowa-2/2/20</t>
  </si>
  <si>
    <t>US-Maryland-2/2/20</t>
  </si>
  <si>
    <t>US-North Carolina-2/2/20</t>
  </si>
  <si>
    <t>US-South Carolina-2/2/20</t>
  </si>
  <si>
    <t>US-Tennessee-2/2/20</t>
  </si>
  <si>
    <t>US-Virginia-2/2/20</t>
  </si>
  <si>
    <t>US-Arizona-2/2/20</t>
  </si>
  <si>
    <t>US-Indiana-2/2/20</t>
  </si>
  <si>
    <t>US-Kentucky-2/2/20</t>
  </si>
  <si>
    <t>US-District of Columbia-2/2/20</t>
  </si>
  <si>
    <t>US-Nevada-2/2/20</t>
  </si>
  <si>
    <t>US-New Hampshire-2/2/20</t>
  </si>
  <si>
    <t>US-Minnesota-2/2/20</t>
  </si>
  <si>
    <t>US-Nebraska-2/2/20</t>
  </si>
  <si>
    <t>US-Ohio-2/2/20</t>
  </si>
  <si>
    <t>US-Rhode Island-2/2/20</t>
  </si>
  <si>
    <t>US-Wisconsin-2/2/20</t>
  </si>
  <si>
    <t>US-Connecticut-2/2/20</t>
  </si>
  <si>
    <t>US-Hawaii-2/2/20</t>
  </si>
  <si>
    <t>US-Oklahoma-2/2/20</t>
  </si>
  <si>
    <t>US-Utah-2/2/20</t>
  </si>
  <si>
    <t>US-Kansas-2/2/20</t>
  </si>
  <si>
    <t>US-Louisiana-2/2/20</t>
  </si>
  <si>
    <t>US-Missouri-2/2/20</t>
  </si>
  <si>
    <t>US-Vermont-2/2/20</t>
  </si>
  <si>
    <t>US-Alaska-2/2/20</t>
  </si>
  <si>
    <t>US-Arkansas-2/2/20</t>
  </si>
  <si>
    <t>US-Delaware-2/2/20</t>
  </si>
  <si>
    <t>US-Idaho-2/2/20</t>
  </si>
  <si>
    <t>US-Maine-2/2/20</t>
  </si>
  <si>
    <t>US-Michigan-2/2/20</t>
  </si>
  <si>
    <t>US-Mississippi-2/2/20</t>
  </si>
  <si>
    <t>US-Montana-2/2/20</t>
  </si>
  <si>
    <t>US-New Mexico-2/2/20</t>
  </si>
  <si>
    <t>US-North Dakota-2/2/20</t>
  </si>
  <si>
    <t>US-South Dakota-2/2/20</t>
  </si>
  <si>
    <t>US-West Virginia-2/2/20</t>
  </si>
  <si>
    <t>US-Wyoming-2/2/20</t>
  </si>
  <si>
    <t>US-Kitsap, WA-2/2/20</t>
  </si>
  <si>
    <t>US-Solano, CA-2/2/20</t>
  </si>
  <si>
    <t>US-Santa Cruz, CA-2/2/20</t>
  </si>
  <si>
    <t>US-Napa, CA-2/2/20</t>
  </si>
  <si>
    <t>US-Ventura, CA-2/2/20</t>
  </si>
  <si>
    <t>US-Worcester, MA-2/2/20</t>
  </si>
  <si>
    <t>US-Gwinnett, GA-2/2/20</t>
  </si>
  <si>
    <t>US-DeKalb, GA-2/2/20</t>
  </si>
  <si>
    <t>US-Floyd, GA-2/2/20</t>
  </si>
  <si>
    <t>US-Fayette, GA-2/2/20</t>
  </si>
  <si>
    <t>US-Gregg, TX-2/2/20</t>
  </si>
  <si>
    <t>US-Monmouth, NJ-2/2/20</t>
  </si>
  <si>
    <t>US-Burlington, NJ-2/2/20</t>
  </si>
  <si>
    <t>US-Camden, NJ-2/2/20</t>
  </si>
  <si>
    <t>US-Passaic, NJ-2/2/20</t>
  </si>
  <si>
    <t>US-Union, NJ-2/2/20</t>
  </si>
  <si>
    <t>US-Eagle, CO-2/2/20</t>
  </si>
  <si>
    <t>US-Larimer, CO-2/2/20</t>
  </si>
  <si>
    <t>US-Arapahoe, CO-2/2/20</t>
  </si>
  <si>
    <t>US-Gunnison, CO-2/2/20</t>
  </si>
  <si>
    <t>US-Kane, IL-2/2/20</t>
  </si>
  <si>
    <t>US-Monroe, PA-2/2/20</t>
  </si>
  <si>
    <t>US-Philadelphia, PA-2/2/20</t>
  </si>
  <si>
    <t>US-Norfolk, VA-2/2/20</t>
  </si>
  <si>
    <t>US-Arlington, VA-2/2/20</t>
  </si>
  <si>
    <t>US-Spotsylvania, VA-2/2/20</t>
  </si>
  <si>
    <t>US-Loudoun, VA-2/2/20</t>
  </si>
  <si>
    <t>US-Prince George's, MD-2/2/20</t>
  </si>
  <si>
    <t>US-Pottawattamie, IA-2/2/20</t>
  </si>
  <si>
    <t>US-Camden, NC-2/2/20</t>
  </si>
  <si>
    <t>US-Pima, AZ-2/2/20</t>
  </si>
  <si>
    <t>US-Noble, IN-2/2/20</t>
  </si>
  <si>
    <t>US-Adams, IN-2/2/20</t>
  </si>
  <si>
    <t>US-Boone, IN-2/2/20</t>
  </si>
  <si>
    <t>US-Dane, WI-2/2/20</t>
  </si>
  <si>
    <t>US-Pierce, WI-2/2/20</t>
  </si>
  <si>
    <t>US-Cuyahoga, OH-2/2/20</t>
  </si>
  <si>
    <t>US-Weber, UT-2/2/20</t>
  </si>
  <si>
    <t>US-Bennington County, VT-2/2/20</t>
  </si>
  <si>
    <t>US-Carver County, MN-2/2/20</t>
  </si>
  <si>
    <t>US-Charlotte County, FL-2/2/20</t>
  </si>
  <si>
    <t>US-Cherokee County, GA-2/2/20</t>
  </si>
  <si>
    <t>US-Collin County, TX-2/2/20</t>
  </si>
  <si>
    <t>US-Jefferson County, KY-2/2/20</t>
  </si>
  <si>
    <t>US-Jefferson Parish, LA-2/2/20</t>
  </si>
  <si>
    <t>US-Shasta County, CA-2/2/20</t>
  </si>
  <si>
    <t>US-Spartanburg County, SC-2/2/20</t>
  </si>
  <si>
    <t>US-Harrison County, KY-2/2/20</t>
  </si>
  <si>
    <t>US-Johnson County, IA-2/2/20</t>
  </si>
  <si>
    <t>US-Berkshire County, MA-2/2/20</t>
  </si>
  <si>
    <t>US-Davidson County, TN-2/2/20</t>
  </si>
  <si>
    <t>US-Douglas County, OR-2/2/20</t>
  </si>
  <si>
    <t>US-Fresno County, CA-2/2/20</t>
  </si>
  <si>
    <t>US-Harford County, MD-2/2/20</t>
  </si>
  <si>
    <t>US-Hendricks County, IN-2/2/20</t>
  </si>
  <si>
    <t>US-Hudson County, NJ-2/2/20</t>
  </si>
  <si>
    <t>US-Johnson County, KS-2/2/20</t>
  </si>
  <si>
    <t>US-Kittitas County, WA-2/2/20</t>
  </si>
  <si>
    <t>US-Manatee County, FL-2/2/20</t>
  </si>
  <si>
    <t>US-Marion County, OR-2/2/20</t>
  </si>
  <si>
    <t>US-Okaloosa County, FL-2/2/20</t>
  </si>
  <si>
    <t>US-Polk County, GA-2/2/20</t>
  </si>
  <si>
    <t>US-Riverside County, CA-2/2/20</t>
  </si>
  <si>
    <t>US-Shelby County, TN-2/2/20</t>
  </si>
  <si>
    <t>US-St. Louis County, MO-2/2/20</t>
  </si>
  <si>
    <t>US-Suffolk County, NY-2/2/20</t>
  </si>
  <si>
    <t>US-Ulster County, NY-2/2/20</t>
  </si>
  <si>
    <t>US-Volusia County, FL-2/2/20</t>
  </si>
  <si>
    <t>US-Fairfax County, VA-2/2/20</t>
  </si>
  <si>
    <t>US-Rockingham County, NH-2/2/20</t>
  </si>
  <si>
    <t>US-Washington, D.C.-2/2/20</t>
  </si>
  <si>
    <t>US-Montgomery County, PA-2/2/20</t>
  </si>
  <si>
    <t>US-Alameda County, CA-2/2/20</t>
  </si>
  <si>
    <t>US-Broward County, FL-2/2/20</t>
  </si>
  <si>
    <t>US-Lee County, FL-2/2/20</t>
  </si>
  <si>
    <t>US-Pinal County, AZ-2/2/20</t>
  </si>
  <si>
    <t>US-Rockland County, NY-2/2/20</t>
  </si>
  <si>
    <t>US-Saratoga County, NY-2/2/20</t>
  </si>
  <si>
    <t>US-Charleston County, SC-2/2/20</t>
  </si>
  <si>
    <t>US-Clark County, WA-2/2/20</t>
  </si>
  <si>
    <t>US-Cobb County, GA-2/2/20</t>
  </si>
  <si>
    <t>US-Davis County, UT-2/2/20</t>
  </si>
  <si>
    <t>US-El Paso County, CO-2/2/20</t>
  </si>
  <si>
    <t>US-Honolulu County, HI-2/2/20</t>
  </si>
  <si>
    <t>US-Jackson County, OR -2/2/20</t>
  </si>
  <si>
    <t>US-Jefferson County, WA-2/2/20</t>
  </si>
  <si>
    <t>US-Kershaw County, SC-2/2/20</t>
  </si>
  <si>
    <t>US-Klamath County, OR-2/2/20</t>
  </si>
  <si>
    <t>US-Madera County, CA-2/2/20</t>
  </si>
  <si>
    <t>US-Pierce County, WA-2/2/20</t>
  </si>
  <si>
    <t>US-Tulsa County, OK-2/2/20</t>
  </si>
  <si>
    <t>US-Douglas County, CO-2/2/20</t>
  </si>
  <si>
    <t>US-Providence County, RI-2/2/20</t>
  </si>
  <si>
    <t>US-Chatham County, NC-2/2/20</t>
  </si>
  <si>
    <t>US-Delaware County, PA-2/2/20</t>
  </si>
  <si>
    <t>US-Douglas County, NE-2/2/20</t>
  </si>
  <si>
    <t>US-Fayette County, KY-2/2/20</t>
  </si>
  <si>
    <t>US-Marion County, IN-2/2/20</t>
  </si>
  <si>
    <t>US-Middlesex County, MA-2/2/20</t>
  </si>
  <si>
    <t>US-Nassau County, NY-2/2/20</t>
  </si>
  <si>
    <t>US-Ramsey County, MN-2/2/20</t>
  </si>
  <si>
    <t>US-Washoe County, NV-2/2/20</t>
  </si>
  <si>
    <t>US-Wayne County, PA-2/2/20</t>
  </si>
  <si>
    <t>US-Yolo County, CA-2/2/20</t>
  </si>
  <si>
    <t>US-Clark County, NV-2/2/20</t>
  </si>
  <si>
    <t>US-Fort Bend County, TX-2/2/20</t>
  </si>
  <si>
    <t>US-Grant County, WA-2/2/20</t>
  </si>
  <si>
    <t>US-Santa Rosa County, FL-2/2/20</t>
  </si>
  <si>
    <t>US-Williamson County, TN-2/2/20</t>
  </si>
  <si>
    <t>US-New York County, NY-2/2/20</t>
  </si>
  <si>
    <t>US-Montgomery County, MD-2/2/20</t>
  </si>
  <si>
    <t>US-Denver County, CO-2/2/20</t>
  </si>
  <si>
    <t>US-Summit County, CO-2/2/20</t>
  </si>
  <si>
    <t>US-Bergen County, NJ-2/2/20</t>
  </si>
  <si>
    <t>US-Harris County, TX-2/2/20</t>
  </si>
  <si>
    <t>US-San Francisco County, CA-2/2/20</t>
  </si>
  <si>
    <t>US-Contra Costa County, CA-2/2/20</t>
  </si>
  <si>
    <t>US-Norfolk County, MA-2/2/20</t>
  </si>
  <si>
    <t>US-Wake County, NC-2/2/20</t>
  </si>
  <si>
    <t>US-Westchester County, NY-2/2/20</t>
  </si>
  <si>
    <t>US-Grafton County, NH-2/2/20</t>
  </si>
  <si>
    <t>US-Hillsborough, FL-2/2/20</t>
  </si>
  <si>
    <t>US-Placer County, CA-2/2/20</t>
  </si>
  <si>
    <t>US-San Mateo, CA-2/2/20</t>
  </si>
  <si>
    <t>US-Sonoma County, CA-2/2/20</t>
  </si>
  <si>
    <t>US-Umatilla, OR-2/2/20</t>
  </si>
  <si>
    <t>US-Fulton County, GA-2/2/20</t>
  </si>
  <si>
    <t>US-Washington County, OR-2/2/20</t>
  </si>
  <si>
    <t>US-Snohomish County, WA-2/2/20</t>
  </si>
  <si>
    <t>US-Humboldt County, CA-2/2/20</t>
  </si>
  <si>
    <t>US-Sacramento County, CA-2/2/20</t>
  </si>
  <si>
    <t>US-San Diego County, CA-2/2/20</t>
  </si>
  <si>
    <t>US-San Benito, CA-2/2/20</t>
  </si>
  <si>
    <t>US-Skagit, WA-2/2/20</t>
  </si>
  <si>
    <t>US-Thurston, WA-2/2/20</t>
  </si>
  <si>
    <t>US-Island, WA-2/2/20</t>
  </si>
  <si>
    <t>US-Whatcom, WA-2/2/20</t>
  </si>
  <si>
    <t>US-Marin, CA-2/2/20</t>
  </si>
  <si>
    <t>US-Calaveras, CA-2/2/20</t>
  </si>
  <si>
    <t>US-Stanislaus, CA-2/2/20</t>
  </si>
  <si>
    <t>US-San Joaquin, CA-2/2/20</t>
  </si>
  <si>
    <t>US-Essex, MA-2/2/20</t>
  </si>
  <si>
    <t>US-Charlton, GA-2/2/20</t>
  </si>
  <si>
    <t>US-Collier, FL-2/2/20</t>
  </si>
  <si>
    <t>US-Pinellas, FL-2/2/20</t>
  </si>
  <si>
    <t>US-Alachua, FL-2/2/20</t>
  </si>
  <si>
    <t>US-Nassau, FL-2/2/20</t>
  </si>
  <si>
    <t>US-Pasco, FL-2/2/20</t>
  </si>
  <si>
    <t>US-Dallas, TX-2/2/20</t>
  </si>
  <si>
    <t>US-Tarrant, TX-2/2/20</t>
  </si>
  <si>
    <t>US-Montgomery, TX-2/2/20</t>
  </si>
  <si>
    <t>US-Middlesex, NJ-2/2/20</t>
  </si>
  <si>
    <t>US-Jefferson, CO-2/2/20</t>
  </si>
  <si>
    <t>US-Multnomah, OR-2/2/20</t>
  </si>
  <si>
    <t>US-Polk, OR-2/2/20</t>
  </si>
  <si>
    <t>US-Deschutes, OR-2/2/20</t>
  </si>
  <si>
    <t>US-McHenry, IL-2/2/20</t>
  </si>
  <si>
    <t>US-Lake, IL-2/2/20</t>
  </si>
  <si>
    <t>US-Bucks, PA-2/2/20</t>
  </si>
  <si>
    <t>US-Hanover, VA-2/2/20</t>
  </si>
  <si>
    <t>US-Lancaster, SC-2/2/20</t>
  </si>
  <si>
    <t>US-Sullivan, TN-2/2/20</t>
  </si>
  <si>
    <t>US-Johnson, IN-2/2/20</t>
  </si>
  <si>
    <t>US-Howard, IN-2/2/20</t>
  </si>
  <si>
    <t>US-St. Joseph, IN-2/2/20</t>
  </si>
  <si>
    <t>US-Knox, NE-2/2/20</t>
  </si>
  <si>
    <t>US-Stark, OH-2/2/20</t>
  </si>
  <si>
    <t>US-Anoka, MN-2/2/20</t>
  </si>
  <si>
    <t>US-Olmsted, MN-2/2/20</t>
  </si>
  <si>
    <t>US-Summit, UT-2/2/20</t>
  </si>
  <si>
    <t>US-Fairfield, CT-2/2/20</t>
  </si>
  <si>
    <t>US-Litchfield, CT-2/2/20</t>
  </si>
  <si>
    <t>US-Orleans, LA-2/2/20</t>
  </si>
  <si>
    <t>US-Pennington, SD-2/2/20</t>
  </si>
  <si>
    <t>US-Beadle, SD-2/2/20</t>
  </si>
  <si>
    <t>US-Charles Mix, SD-2/2/20</t>
  </si>
  <si>
    <t>US-Davison, SD-2/2/20</t>
  </si>
  <si>
    <t>US-Minnehaha, SD-2/2/20</t>
  </si>
  <si>
    <t>US-Bon Homme, SD-2/2/20</t>
  </si>
  <si>
    <t>US-Socorro, NM-2/2/20</t>
  </si>
  <si>
    <t>US-Bernalillo, NM-2/2/20</t>
  </si>
  <si>
    <t>US-Oakland, MI-2/2/20</t>
  </si>
  <si>
    <t>US-Wayne, MI-2/2/20</t>
  </si>
  <si>
    <t>US-New Castle, DE-2/2/20</t>
  </si>
  <si>
    <t>US-Washington-2/3/20</t>
  </si>
  <si>
    <t>US-New York-2/3/20</t>
  </si>
  <si>
    <t>US-California-2/3/20</t>
  </si>
  <si>
    <t>US-Massachusetts-2/3/20</t>
  </si>
  <si>
    <t>US-Diamond Princess-2/3/20</t>
  </si>
  <si>
    <t>US-Grand Princess-2/3/20</t>
  </si>
  <si>
    <t>US-Georgia-2/3/20</t>
  </si>
  <si>
    <t>US-Colorado-2/3/20</t>
  </si>
  <si>
    <t>US-Florida-2/3/20</t>
  </si>
  <si>
    <t>US-New Jersey-2/3/20</t>
  </si>
  <si>
    <t>US-Oregon-2/3/20</t>
  </si>
  <si>
    <t>US-Texas-2/3/20</t>
  </si>
  <si>
    <t>US-Illinois-2/3/20</t>
  </si>
  <si>
    <t>US-Pennsylvania-2/3/20</t>
  </si>
  <si>
    <t>US-Iowa-2/3/20</t>
  </si>
  <si>
    <t>US-Maryland-2/3/20</t>
  </si>
  <si>
    <t>US-North Carolina-2/3/20</t>
  </si>
  <si>
    <t>US-South Carolina-2/3/20</t>
  </si>
  <si>
    <t>US-Tennessee-2/3/20</t>
  </si>
  <si>
    <t>US-Virginia-2/3/20</t>
  </si>
  <si>
    <t>US-Arizona-2/3/20</t>
  </si>
  <si>
    <t>US-Indiana-2/3/20</t>
  </si>
  <si>
    <t>US-Kentucky-2/3/20</t>
  </si>
  <si>
    <t>US-District of Columbia-2/3/20</t>
  </si>
  <si>
    <t>US-Nevada-2/3/20</t>
  </si>
  <si>
    <t>US-New Hampshire-2/3/20</t>
  </si>
  <si>
    <t>US-Minnesota-2/3/20</t>
  </si>
  <si>
    <t>US-Nebraska-2/3/20</t>
  </si>
  <si>
    <t>US-Ohio-2/3/20</t>
  </si>
  <si>
    <t>US-Rhode Island-2/3/20</t>
  </si>
  <si>
    <t>US-Wisconsin-2/3/20</t>
  </si>
  <si>
    <t>US-Connecticut-2/3/20</t>
  </si>
  <si>
    <t>US-Hawaii-2/3/20</t>
  </si>
  <si>
    <t>US-Oklahoma-2/3/20</t>
  </si>
  <si>
    <t>US-Utah-2/3/20</t>
  </si>
  <si>
    <t>US-Kansas-2/3/20</t>
  </si>
  <si>
    <t>US-Louisiana-2/3/20</t>
  </si>
  <si>
    <t>US-Missouri-2/3/20</t>
  </si>
  <si>
    <t>US-Vermont-2/3/20</t>
  </si>
  <si>
    <t>US-Alaska-2/3/20</t>
  </si>
  <si>
    <t>US-Arkansas-2/3/20</t>
  </si>
  <si>
    <t>US-Delaware-2/3/20</t>
  </si>
  <si>
    <t>US-Idaho-2/3/20</t>
  </si>
  <si>
    <t>US-Maine-2/3/20</t>
  </si>
  <si>
    <t>US-Michigan-2/3/20</t>
  </si>
  <si>
    <t>US-Mississippi-2/3/20</t>
  </si>
  <si>
    <t>US-Montana-2/3/20</t>
  </si>
  <si>
    <t>US-New Mexico-2/3/20</t>
  </si>
  <si>
    <t>US-North Dakota-2/3/20</t>
  </si>
  <si>
    <t>US-South Dakota-2/3/20</t>
  </si>
  <si>
    <t>US-West Virginia-2/3/20</t>
  </si>
  <si>
    <t>US-Wyoming-2/3/20</t>
  </si>
  <si>
    <t>US-Kitsap, WA-2/3/20</t>
  </si>
  <si>
    <t>US-Solano, CA-2/3/20</t>
  </si>
  <si>
    <t>US-Santa Cruz, CA-2/3/20</t>
  </si>
  <si>
    <t>US-Napa, CA-2/3/20</t>
  </si>
  <si>
    <t>US-Ventura, CA-2/3/20</t>
  </si>
  <si>
    <t>US-Worcester, MA-2/3/20</t>
  </si>
  <si>
    <t>US-Gwinnett, GA-2/3/20</t>
  </si>
  <si>
    <t>US-DeKalb, GA-2/3/20</t>
  </si>
  <si>
    <t>US-Floyd, GA-2/3/20</t>
  </si>
  <si>
    <t>US-Fayette, GA-2/3/20</t>
  </si>
  <si>
    <t>US-Gregg, TX-2/3/20</t>
  </si>
  <si>
    <t>US-Monmouth, NJ-2/3/20</t>
  </si>
  <si>
    <t>US-Burlington, NJ-2/3/20</t>
  </si>
  <si>
    <t>US-Camden, NJ-2/3/20</t>
  </si>
  <si>
    <t>US-Passaic, NJ-2/3/20</t>
  </si>
  <si>
    <t>US-Union, NJ-2/3/20</t>
  </si>
  <si>
    <t>US-Eagle, CO-2/3/20</t>
  </si>
  <si>
    <t>US-Larimer, CO-2/3/20</t>
  </si>
  <si>
    <t>US-Arapahoe, CO-2/3/20</t>
  </si>
  <si>
    <t>US-Gunnison, CO-2/3/20</t>
  </si>
  <si>
    <t>US-Kane, IL-2/3/20</t>
  </si>
  <si>
    <t>US-Monroe, PA-2/3/20</t>
  </si>
  <si>
    <t>US-Philadelphia, PA-2/3/20</t>
  </si>
  <si>
    <t>US-Norfolk, VA-2/3/20</t>
  </si>
  <si>
    <t>US-Arlington, VA-2/3/20</t>
  </si>
  <si>
    <t>US-Spotsylvania, VA-2/3/20</t>
  </si>
  <si>
    <t>US-Loudoun, VA-2/3/20</t>
  </si>
  <si>
    <t>US-Prince George's, MD-2/3/20</t>
  </si>
  <si>
    <t>US-Pottawattamie, IA-2/3/20</t>
  </si>
  <si>
    <t>US-Camden, NC-2/3/20</t>
  </si>
  <si>
    <t>US-Pima, AZ-2/3/20</t>
  </si>
  <si>
    <t>US-Noble, IN-2/3/20</t>
  </si>
  <si>
    <t>US-Adams, IN-2/3/20</t>
  </si>
  <si>
    <t>US-Boone, IN-2/3/20</t>
  </si>
  <si>
    <t>US-Dane, WI-2/3/20</t>
  </si>
  <si>
    <t>US-Pierce, WI-2/3/20</t>
  </si>
  <si>
    <t>US-Cuyahoga, OH-2/3/20</t>
  </si>
  <si>
    <t>US-Weber, UT-2/3/20</t>
  </si>
  <si>
    <t>US-Bennington County, VT-2/3/20</t>
  </si>
  <si>
    <t>US-Carver County, MN-2/3/20</t>
  </si>
  <si>
    <t>US-Charlotte County, FL-2/3/20</t>
  </si>
  <si>
    <t>US-Cherokee County, GA-2/3/20</t>
  </si>
  <si>
    <t>US-Collin County, TX-2/3/20</t>
  </si>
  <si>
    <t>US-Jefferson County, KY-2/3/20</t>
  </si>
  <si>
    <t>US-Jefferson Parish, LA-2/3/20</t>
  </si>
  <si>
    <t>US-Shasta County, CA-2/3/20</t>
  </si>
  <si>
    <t>US-Spartanburg County, SC-2/3/20</t>
  </si>
  <si>
    <t>US-Harrison County, KY-2/3/20</t>
  </si>
  <si>
    <t>US-Johnson County, IA-2/3/20</t>
  </si>
  <si>
    <t>US-Berkshire County, MA-2/3/20</t>
  </si>
  <si>
    <t>US-Davidson County, TN-2/3/20</t>
  </si>
  <si>
    <t>US-Douglas County, OR-2/3/20</t>
  </si>
  <si>
    <t>US-Fresno County, CA-2/3/20</t>
  </si>
  <si>
    <t>US-Harford County, MD-2/3/20</t>
  </si>
  <si>
    <t>US-Hendricks County, IN-2/3/20</t>
  </si>
  <si>
    <t>US-Hudson County, NJ-2/3/20</t>
  </si>
  <si>
    <t>US-Johnson County, KS-2/3/20</t>
  </si>
  <si>
    <t>US-Kittitas County, WA-2/3/20</t>
  </si>
  <si>
    <t>US-Manatee County, FL-2/3/20</t>
  </si>
  <si>
    <t>US-Marion County, OR-2/3/20</t>
  </si>
  <si>
    <t>US-Okaloosa County, FL-2/3/20</t>
  </si>
  <si>
    <t>US-Polk County, GA-2/3/20</t>
  </si>
  <si>
    <t>US-Riverside County, CA-2/3/20</t>
  </si>
  <si>
    <t>US-Shelby County, TN-2/3/20</t>
  </si>
  <si>
    <t>US-St. Louis County, MO-2/3/20</t>
  </si>
  <si>
    <t>US-Suffolk County, NY-2/3/20</t>
  </si>
  <si>
    <t>US-Ulster County, NY-2/3/20</t>
  </si>
  <si>
    <t>US-Volusia County, FL-2/3/20</t>
  </si>
  <si>
    <t>US-Fairfax County, VA-2/3/20</t>
  </si>
  <si>
    <t>US-Rockingham County, NH-2/3/20</t>
  </si>
  <si>
    <t>US-Washington, D.C.-2/3/20</t>
  </si>
  <si>
    <t>US-Montgomery County, PA-2/3/20</t>
  </si>
  <si>
    <t>US-Alameda County, CA-2/3/20</t>
  </si>
  <si>
    <t>US-Broward County, FL-2/3/20</t>
  </si>
  <si>
    <t>US-Lee County, FL-2/3/20</t>
  </si>
  <si>
    <t>US-Pinal County, AZ-2/3/20</t>
  </si>
  <si>
    <t>US-Rockland County, NY-2/3/20</t>
  </si>
  <si>
    <t>US-Saratoga County, NY-2/3/20</t>
  </si>
  <si>
    <t>US-Charleston County, SC-2/3/20</t>
  </si>
  <si>
    <t>US-Clark County, WA-2/3/20</t>
  </si>
  <si>
    <t>US-Cobb County, GA-2/3/20</t>
  </si>
  <si>
    <t>US-Davis County, UT-2/3/20</t>
  </si>
  <si>
    <t>US-El Paso County, CO-2/3/20</t>
  </si>
  <si>
    <t>US-Honolulu County, HI-2/3/20</t>
  </si>
  <si>
    <t>US-Jackson County, OR -2/3/20</t>
  </si>
  <si>
    <t>US-Jefferson County, WA-2/3/20</t>
  </si>
  <si>
    <t>US-Kershaw County, SC-2/3/20</t>
  </si>
  <si>
    <t>US-Klamath County, OR-2/3/20</t>
  </si>
  <si>
    <t>US-Madera County, CA-2/3/20</t>
  </si>
  <si>
    <t>US-Pierce County, WA-2/3/20</t>
  </si>
  <si>
    <t>US-Tulsa County, OK-2/3/20</t>
  </si>
  <si>
    <t>US-Douglas County, CO-2/3/20</t>
  </si>
  <si>
    <t>US-Providence County, RI-2/3/20</t>
  </si>
  <si>
    <t>US-Chatham County, NC-2/3/20</t>
  </si>
  <si>
    <t>US-Delaware County, PA-2/3/20</t>
  </si>
  <si>
    <t>US-Douglas County, NE-2/3/20</t>
  </si>
  <si>
    <t>US-Fayette County, KY-2/3/20</t>
  </si>
  <si>
    <t>US-Marion County, IN-2/3/20</t>
  </si>
  <si>
    <t>US-Middlesex County, MA-2/3/20</t>
  </si>
  <si>
    <t>US-Nassau County, NY-2/3/20</t>
  </si>
  <si>
    <t>US-Ramsey County, MN-2/3/20</t>
  </si>
  <si>
    <t>US-Washoe County, NV-2/3/20</t>
  </si>
  <si>
    <t>US-Wayne County, PA-2/3/20</t>
  </si>
  <si>
    <t>US-Yolo County, CA-2/3/20</t>
  </si>
  <si>
    <t>US-Clark County, NV-2/3/20</t>
  </si>
  <si>
    <t>US-Fort Bend County, TX-2/3/20</t>
  </si>
  <si>
    <t>US-Grant County, WA-2/3/20</t>
  </si>
  <si>
    <t>US-Santa Rosa County, FL-2/3/20</t>
  </si>
  <si>
    <t>US-Williamson County, TN-2/3/20</t>
  </si>
  <si>
    <t>US-New York County, NY-2/3/20</t>
  </si>
  <si>
    <t>US-Montgomery County, MD-2/3/20</t>
  </si>
  <si>
    <t>US-Denver County, CO-2/3/20</t>
  </si>
  <si>
    <t>US-Summit County, CO-2/3/20</t>
  </si>
  <si>
    <t>US-Bergen County, NJ-2/3/20</t>
  </si>
  <si>
    <t>US-Harris County, TX-2/3/20</t>
  </si>
  <si>
    <t>US-San Francisco County, CA-2/3/20</t>
  </si>
  <si>
    <t>US-Contra Costa County, CA-2/3/20</t>
  </si>
  <si>
    <t>US-Norfolk County, MA-2/3/20</t>
  </si>
  <si>
    <t>US-Wake County, NC-2/3/20</t>
  </si>
  <si>
    <t>US-Westchester County, NY-2/3/20</t>
  </si>
  <si>
    <t>US-Grafton County, NH-2/3/20</t>
  </si>
  <si>
    <t>US-Hillsborough, FL-2/3/20</t>
  </si>
  <si>
    <t>US-Placer County, CA-2/3/20</t>
  </si>
  <si>
    <t>US-San Mateo, CA-2/3/20</t>
  </si>
  <si>
    <t>US-Sonoma County, CA-2/3/20</t>
  </si>
  <si>
    <t>US-Umatilla, OR-2/3/20</t>
  </si>
  <si>
    <t>US-Fulton County, GA-2/3/20</t>
  </si>
  <si>
    <t>US-Washington County, OR-2/3/20</t>
  </si>
  <si>
    <t>US-Snohomish County, WA-2/3/20</t>
  </si>
  <si>
    <t>US-Humboldt County, CA-2/3/20</t>
  </si>
  <si>
    <t>US-Sacramento County, CA-2/3/20</t>
  </si>
  <si>
    <t>US-San Diego County, CA-2/3/20</t>
  </si>
  <si>
    <t>US-Skagit, WA-2/3/20</t>
  </si>
  <si>
    <t>US-Thurston, WA-2/3/20</t>
  </si>
  <si>
    <t>US-Island, WA-2/3/20</t>
  </si>
  <si>
    <t>US-Whatcom, WA-2/3/20</t>
  </si>
  <si>
    <t>US-Marin, CA-2/3/20</t>
  </si>
  <si>
    <t>US-Calaveras, CA-2/3/20</t>
  </si>
  <si>
    <t>US-Stanislaus, CA-2/3/20</t>
  </si>
  <si>
    <t>US-San Joaquin, CA-2/3/20</t>
  </si>
  <si>
    <t>US-Essex, MA-2/3/20</t>
  </si>
  <si>
    <t>US-Charlton, GA-2/3/20</t>
  </si>
  <si>
    <t>US-Collier, FL-2/3/20</t>
  </si>
  <si>
    <t>US-Pinellas, FL-2/3/20</t>
  </si>
  <si>
    <t>US-Alachua, FL-2/3/20</t>
  </si>
  <si>
    <t>US-Nassau, FL-2/3/20</t>
  </si>
  <si>
    <t>US-Pasco, FL-2/3/20</t>
  </si>
  <si>
    <t>US-Dallas, TX-2/3/20</t>
  </si>
  <si>
    <t>US-Tarrant, TX-2/3/20</t>
  </si>
  <si>
    <t>US-Montgomery, TX-2/3/20</t>
  </si>
  <si>
    <t>US-Middlesex, NJ-2/3/20</t>
  </si>
  <si>
    <t>US-Jefferson, CO-2/3/20</t>
  </si>
  <si>
    <t>US-Multnomah, OR-2/3/20</t>
  </si>
  <si>
    <t>US-Polk, OR-2/3/20</t>
  </si>
  <si>
    <t>US-Deschutes, OR-2/3/20</t>
  </si>
  <si>
    <t>US-McHenry, IL-2/3/20</t>
  </si>
  <si>
    <t>US-Lake, IL-2/3/20</t>
  </si>
  <si>
    <t>US-Bucks, PA-2/3/20</t>
  </si>
  <si>
    <t>US-Hanover, VA-2/3/20</t>
  </si>
  <si>
    <t>US-Lancaster, SC-2/3/20</t>
  </si>
  <si>
    <t>US-Sullivan, TN-2/3/20</t>
  </si>
  <si>
    <t>US-Johnson, IN-2/3/20</t>
  </si>
  <si>
    <t>US-Howard, IN-2/3/20</t>
  </si>
  <si>
    <t>US-St. Joseph, IN-2/3/20</t>
  </si>
  <si>
    <t>US-Knox, NE-2/3/20</t>
  </si>
  <si>
    <t>US-Stark, OH-2/3/20</t>
  </si>
  <si>
    <t>US-Anoka, MN-2/3/20</t>
  </si>
  <si>
    <t>US-Olmsted, MN-2/3/20</t>
  </si>
  <si>
    <t>US-Summit, UT-2/3/20</t>
  </si>
  <si>
    <t>US-Fairfield, CT-2/3/20</t>
  </si>
  <si>
    <t>US-Litchfield, CT-2/3/20</t>
  </si>
  <si>
    <t>US-Orleans, LA-2/3/20</t>
  </si>
  <si>
    <t>US-Pennington, SD-2/3/20</t>
  </si>
  <si>
    <t>US-Beadle, SD-2/3/20</t>
  </si>
  <si>
    <t>US-Charles Mix, SD-2/3/20</t>
  </si>
  <si>
    <t>US-Davison, SD-2/3/20</t>
  </si>
  <si>
    <t>US-Minnehaha, SD-2/3/20</t>
  </si>
  <si>
    <t>US-Bon Homme, SD-2/3/20</t>
  </si>
  <si>
    <t>US-Socorro, NM-2/3/20</t>
  </si>
  <si>
    <t>US-Bernalillo, NM-2/3/20</t>
  </si>
  <si>
    <t>US-Oakland, MI-2/3/20</t>
  </si>
  <si>
    <t>US-Wayne, MI-2/3/20</t>
  </si>
  <si>
    <t>US-New Castle, DE-2/3/20</t>
  </si>
  <si>
    <t>US-Washington-2/4/20</t>
  </si>
  <si>
    <t>US-New York-2/4/20</t>
  </si>
  <si>
    <t>US-California-2/4/20</t>
  </si>
  <si>
    <t>US-Massachusetts-2/4/20</t>
  </si>
  <si>
    <t>US-Diamond Princess-2/4/20</t>
  </si>
  <si>
    <t>US-Grand Princess-2/4/20</t>
  </si>
  <si>
    <t>US-Georgia-2/4/20</t>
  </si>
  <si>
    <t>US-Colorado-2/4/20</t>
  </si>
  <si>
    <t>US-Florida-2/4/20</t>
  </si>
  <si>
    <t>US-New Jersey-2/4/20</t>
  </si>
  <si>
    <t>US-Oregon-2/4/20</t>
  </si>
  <si>
    <t>US-Texas-2/4/20</t>
  </si>
  <si>
    <t>US-Illinois-2/4/20</t>
  </si>
  <si>
    <t>US-Pennsylvania-2/4/20</t>
  </si>
  <si>
    <t>US-Iowa-2/4/20</t>
  </si>
  <si>
    <t>US-Maryland-2/4/20</t>
  </si>
  <si>
    <t>US-North Carolina-2/4/20</t>
  </si>
  <si>
    <t>US-South Carolina-2/4/20</t>
  </si>
  <si>
    <t>US-Tennessee-2/4/20</t>
  </si>
  <si>
    <t>US-Virginia-2/4/20</t>
  </si>
  <si>
    <t>US-Arizona-2/4/20</t>
  </si>
  <si>
    <t>US-Indiana-2/4/20</t>
  </si>
  <si>
    <t>US-Kentucky-2/4/20</t>
  </si>
  <si>
    <t>US-District of Columbia-2/4/20</t>
  </si>
  <si>
    <t>US-Nevada-2/4/20</t>
  </si>
  <si>
    <t>US-New Hampshire-2/4/20</t>
  </si>
  <si>
    <t>US-Minnesota-2/4/20</t>
  </si>
  <si>
    <t>US-Nebraska-2/4/20</t>
  </si>
  <si>
    <t>US-Ohio-2/4/20</t>
  </si>
  <si>
    <t>US-Rhode Island-2/4/20</t>
  </si>
  <si>
    <t>US-Wisconsin-2/4/20</t>
  </si>
  <si>
    <t>US-Connecticut-2/4/20</t>
  </si>
  <si>
    <t>US-Hawaii-2/4/20</t>
  </si>
  <si>
    <t>US-Oklahoma-2/4/20</t>
  </si>
  <si>
    <t>US-Utah-2/4/20</t>
  </si>
  <si>
    <t>US-Kansas-2/4/20</t>
  </si>
  <si>
    <t>US-Louisiana-2/4/20</t>
  </si>
  <si>
    <t>US-Missouri-2/4/20</t>
  </si>
  <si>
    <t>US-Vermont-2/4/20</t>
  </si>
  <si>
    <t>US-Alaska-2/4/20</t>
  </si>
  <si>
    <t>US-Arkansas-2/4/20</t>
  </si>
  <si>
    <t>US-Delaware-2/4/20</t>
  </si>
  <si>
    <t>US-Idaho-2/4/20</t>
  </si>
  <si>
    <t>US-Maine-2/4/20</t>
  </si>
  <si>
    <t>US-Michigan-2/4/20</t>
  </si>
  <si>
    <t>US-Mississippi-2/4/20</t>
  </si>
  <si>
    <t>US-Montana-2/4/20</t>
  </si>
  <si>
    <t>US-New Mexico-2/4/20</t>
  </si>
  <si>
    <t>US-North Dakota-2/4/20</t>
  </si>
  <si>
    <t>US-South Dakota-2/4/20</t>
  </si>
  <si>
    <t>US-West Virginia-2/4/20</t>
  </si>
  <si>
    <t>US-Wyoming-2/4/20</t>
  </si>
  <si>
    <t>US-Kitsap, WA-2/4/20</t>
  </si>
  <si>
    <t>US-Solano, CA-2/4/20</t>
  </si>
  <si>
    <t>US-Santa Cruz, CA-2/4/20</t>
  </si>
  <si>
    <t>US-Napa, CA-2/4/20</t>
  </si>
  <si>
    <t>US-Ventura, CA-2/4/20</t>
  </si>
  <si>
    <t>US-Worcester, MA-2/4/20</t>
  </si>
  <si>
    <t>US-Gwinnett, GA-2/4/20</t>
  </si>
  <si>
    <t>US-DeKalb, GA-2/4/20</t>
  </si>
  <si>
    <t>US-Floyd, GA-2/4/20</t>
  </si>
  <si>
    <t>US-Fayette, GA-2/4/20</t>
  </si>
  <si>
    <t>US-Gregg, TX-2/4/20</t>
  </si>
  <si>
    <t>US-Monmouth, NJ-2/4/20</t>
  </si>
  <si>
    <t>US-Burlington, NJ-2/4/20</t>
  </si>
  <si>
    <t>US-Camden, NJ-2/4/20</t>
  </si>
  <si>
    <t>US-Passaic, NJ-2/4/20</t>
  </si>
  <si>
    <t>US-Union, NJ-2/4/20</t>
  </si>
  <si>
    <t>US-Eagle, CO-2/4/20</t>
  </si>
  <si>
    <t>US-Larimer, CO-2/4/20</t>
  </si>
  <si>
    <t>US-Arapahoe, CO-2/4/20</t>
  </si>
  <si>
    <t>US-Gunnison, CO-2/4/20</t>
  </si>
  <si>
    <t>US-Kane, IL-2/4/20</t>
  </si>
  <si>
    <t>US-Monroe, PA-2/4/20</t>
  </si>
  <si>
    <t>US-Philadelphia, PA-2/4/20</t>
  </si>
  <si>
    <t>US-Norfolk, VA-2/4/20</t>
  </si>
  <si>
    <t>US-Arlington, VA-2/4/20</t>
  </si>
  <si>
    <t>US-Spotsylvania, VA-2/4/20</t>
  </si>
  <si>
    <t>US-Loudoun, VA-2/4/20</t>
  </si>
  <si>
    <t>US-Prince George's, MD-2/4/20</t>
  </si>
  <si>
    <t>US-Pottawattamie, IA-2/4/20</t>
  </si>
  <si>
    <t>US-Camden, NC-2/4/20</t>
  </si>
  <si>
    <t>US-Pima, AZ-2/4/20</t>
  </si>
  <si>
    <t>US-Noble, IN-2/4/20</t>
  </si>
  <si>
    <t>US-Adams, IN-2/4/20</t>
  </si>
  <si>
    <t>US-Boone, IN-2/4/20</t>
  </si>
  <si>
    <t>US-Dane, WI-2/4/20</t>
  </si>
  <si>
    <t>US-Pierce, WI-2/4/20</t>
  </si>
  <si>
    <t>US-Cuyahoga, OH-2/4/20</t>
  </si>
  <si>
    <t>US-Weber, UT-2/4/20</t>
  </si>
  <si>
    <t>US-Bennington County, VT-2/4/20</t>
  </si>
  <si>
    <t>US-Carver County, MN-2/4/20</t>
  </si>
  <si>
    <t>US-Charlotte County, FL-2/4/20</t>
  </si>
  <si>
    <t>US-Cherokee County, GA-2/4/20</t>
  </si>
  <si>
    <t>US-Collin County, TX-2/4/20</t>
  </si>
  <si>
    <t>US-Jefferson County, KY-2/4/20</t>
  </si>
  <si>
    <t>US-Jefferson Parish, LA-2/4/20</t>
  </si>
  <si>
    <t>US-Shasta County, CA-2/4/20</t>
  </si>
  <si>
    <t>US-Spartanburg County, SC-2/4/20</t>
  </si>
  <si>
    <t>US-Harrison County, KY-2/4/20</t>
  </si>
  <si>
    <t>US-Johnson County, IA-2/4/20</t>
  </si>
  <si>
    <t>US-Berkshire County, MA-2/4/20</t>
  </si>
  <si>
    <t>US-Davidson County, TN-2/4/20</t>
  </si>
  <si>
    <t>US-Douglas County, OR-2/4/20</t>
  </si>
  <si>
    <t>US-Fresno County, CA-2/4/20</t>
  </si>
  <si>
    <t>US-Harford County, MD-2/4/20</t>
  </si>
  <si>
    <t>US-Hendricks County, IN-2/4/20</t>
  </si>
  <si>
    <t>US-Hudson County, NJ-2/4/20</t>
  </si>
  <si>
    <t>US-Johnson County, KS-2/4/20</t>
  </si>
  <si>
    <t>US-Kittitas County, WA-2/4/20</t>
  </si>
  <si>
    <t>US-Manatee County, FL-2/4/20</t>
  </si>
  <si>
    <t>US-Marion County, OR-2/4/20</t>
  </si>
  <si>
    <t>US-Okaloosa County, FL-2/4/20</t>
  </si>
  <si>
    <t>US-Polk County, GA-2/4/20</t>
  </si>
  <si>
    <t>US-Riverside County, CA-2/4/20</t>
  </si>
  <si>
    <t>US-Shelby County, TN-2/4/20</t>
  </si>
  <si>
    <t>US-St. Louis County, MO-2/4/20</t>
  </si>
  <si>
    <t>US-Suffolk County, NY-2/4/20</t>
  </si>
  <si>
    <t>US-Ulster County, NY-2/4/20</t>
  </si>
  <si>
    <t>US-Volusia County, FL-2/4/20</t>
  </si>
  <si>
    <t>US-Fairfax County, VA-2/4/20</t>
  </si>
  <si>
    <t>US-Rockingham County, NH-2/4/20</t>
  </si>
  <si>
    <t>US-Washington, D.C.-2/4/20</t>
  </si>
  <si>
    <t>US-Montgomery County, PA-2/4/20</t>
  </si>
  <si>
    <t>US-Alameda County, CA-2/4/20</t>
  </si>
  <si>
    <t>US-Broward County, FL-2/4/20</t>
  </si>
  <si>
    <t>US-Lee County, FL-2/4/20</t>
  </si>
  <si>
    <t>US-Pinal County, AZ-2/4/20</t>
  </si>
  <si>
    <t>US-Rockland County, NY-2/4/20</t>
  </si>
  <si>
    <t>US-Saratoga County, NY-2/4/20</t>
  </si>
  <si>
    <t>US-Charleston County, SC-2/4/20</t>
  </si>
  <si>
    <t>US-Clark County, WA-2/4/20</t>
  </si>
  <si>
    <t>US-Cobb County, GA-2/4/20</t>
  </si>
  <si>
    <t>US-Davis County, UT-2/4/20</t>
  </si>
  <si>
    <t>US-El Paso County, CO-2/4/20</t>
  </si>
  <si>
    <t>US-Honolulu County, HI-2/4/20</t>
  </si>
  <si>
    <t>US-Jackson County, OR -2/4/20</t>
  </si>
  <si>
    <t>US-Jefferson County, WA-2/4/20</t>
  </si>
  <si>
    <t>US-Kershaw County, SC-2/4/20</t>
  </si>
  <si>
    <t>US-Klamath County, OR-2/4/20</t>
  </si>
  <si>
    <t>US-Madera County, CA-2/4/20</t>
  </si>
  <si>
    <t>US-Pierce County, WA-2/4/20</t>
  </si>
  <si>
    <t>US-Tulsa County, OK-2/4/20</t>
  </si>
  <si>
    <t>US-Douglas County, CO-2/4/20</t>
  </si>
  <si>
    <t>US-Providence County, RI-2/4/20</t>
  </si>
  <si>
    <t>US-Chatham County, NC-2/4/20</t>
  </si>
  <si>
    <t>US-Delaware County, PA-2/4/20</t>
  </si>
  <si>
    <t>US-Douglas County, NE-2/4/20</t>
  </si>
  <si>
    <t>US-Fayette County, KY-2/4/20</t>
  </si>
  <si>
    <t>US-Marion County, IN-2/4/20</t>
  </si>
  <si>
    <t>US-Middlesex County, MA-2/4/20</t>
  </si>
  <si>
    <t>US-Nassau County, NY-2/4/20</t>
  </si>
  <si>
    <t>US-Ramsey County, MN-2/4/20</t>
  </si>
  <si>
    <t>US-Washoe County, NV-2/4/20</t>
  </si>
  <si>
    <t>US-Wayne County, PA-2/4/20</t>
  </si>
  <si>
    <t>US-Yolo County, CA-2/4/20</t>
  </si>
  <si>
    <t>US-Clark County, NV-2/4/20</t>
  </si>
  <si>
    <t>US-Fort Bend County, TX-2/4/20</t>
  </si>
  <si>
    <t>US-Grant County, WA-2/4/20</t>
  </si>
  <si>
    <t>US-Santa Rosa County, FL-2/4/20</t>
  </si>
  <si>
    <t>US-Williamson County, TN-2/4/20</t>
  </si>
  <si>
    <t>US-New York County, NY-2/4/20</t>
  </si>
  <si>
    <t>US-Montgomery County, MD-2/4/20</t>
  </si>
  <si>
    <t>US-Denver County, CO-2/4/20</t>
  </si>
  <si>
    <t>US-Summit County, CO-2/4/20</t>
  </si>
  <si>
    <t>US-Bergen County, NJ-2/4/20</t>
  </si>
  <si>
    <t>US-Harris County, TX-2/4/20</t>
  </si>
  <si>
    <t>US-San Francisco County, CA-2/4/20</t>
  </si>
  <si>
    <t>US-Contra Costa County, CA-2/4/20</t>
  </si>
  <si>
    <t>US-Norfolk County, MA-2/4/20</t>
  </si>
  <si>
    <t>US-Wake County, NC-2/4/20</t>
  </si>
  <si>
    <t>US-Westchester County, NY-2/4/20</t>
  </si>
  <si>
    <t>US-Grafton County, NH-2/4/20</t>
  </si>
  <si>
    <t>US-Hillsborough, FL-2/4/20</t>
  </si>
  <si>
    <t>US-Placer County, CA-2/4/20</t>
  </si>
  <si>
    <t>US-San Mateo, CA-2/4/20</t>
  </si>
  <si>
    <t>US-Sonoma County, CA-2/4/20</t>
  </si>
  <si>
    <t>US-Umatilla, OR-2/4/20</t>
  </si>
  <si>
    <t>US-Fulton County, GA-2/4/20</t>
  </si>
  <si>
    <t>US-Washington County, OR-2/4/20</t>
  </si>
  <si>
    <t>US-Snohomish County, WA-2/4/20</t>
  </si>
  <si>
    <t>US-Humboldt County, CA-2/4/20</t>
  </si>
  <si>
    <t>US-Sacramento County, CA-2/4/20</t>
  </si>
  <si>
    <t>US-San Diego County, CA-2/4/20</t>
  </si>
  <si>
    <t>US-Skagit, WA-2/4/20</t>
  </si>
  <si>
    <t>US-Thurston, WA-2/4/20</t>
  </si>
  <si>
    <t>US-Island, WA-2/4/20</t>
  </si>
  <si>
    <t>US-Whatcom, WA-2/4/20</t>
  </si>
  <si>
    <t>US-Marin, CA-2/4/20</t>
  </si>
  <si>
    <t>US-Calaveras, CA-2/4/20</t>
  </si>
  <si>
    <t>US-Stanislaus, CA-2/4/20</t>
  </si>
  <si>
    <t>US-San Joaquin, CA-2/4/20</t>
  </si>
  <si>
    <t>US-Essex, MA-2/4/20</t>
  </si>
  <si>
    <t>US-Charlton, GA-2/4/20</t>
  </si>
  <si>
    <t>US-Collier, FL-2/4/20</t>
  </si>
  <si>
    <t>US-Pinellas, FL-2/4/20</t>
  </si>
  <si>
    <t>US-Alachua, FL-2/4/20</t>
  </si>
  <si>
    <t>US-Nassau, FL-2/4/20</t>
  </si>
  <si>
    <t>US-Pasco, FL-2/4/20</t>
  </si>
  <si>
    <t>US-Dallas, TX-2/4/20</t>
  </si>
  <si>
    <t>US-Tarrant, TX-2/4/20</t>
  </si>
  <si>
    <t>US-Montgomery, TX-2/4/20</t>
  </si>
  <si>
    <t>US-Middlesex, NJ-2/4/20</t>
  </si>
  <si>
    <t>US-Jefferson, CO-2/4/20</t>
  </si>
  <si>
    <t>US-Multnomah, OR-2/4/20</t>
  </si>
  <si>
    <t>US-Polk, OR-2/4/20</t>
  </si>
  <si>
    <t>US-Deschutes, OR-2/4/20</t>
  </si>
  <si>
    <t>US-McHenry, IL-2/4/20</t>
  </si>
  <si>
    <t>US-Lake, IL-2/4/20</t>
  </si>
  <si>
    <t>US-Bucks, PA-2/4/20</t>
  </si>
  <si>
    <t>US-Hanover, VA-2/4/20</t>
  </si>
  <si>
    <t>US-Lancaster, SC-2/4/20</t>
  </si>
  <si>
    <t>US-Sullivan, TN-2/4/20</t>
  </si>
  <si>
    <t>US-Johnson, IN-2/4/20</t>
  </si>
  <si>
    <t>US-Howard, IN-2/4/20</t>
  </si>
  <si>
    <t>US-St. Joseph, IN-2/4/20</t>
  </si>
  <si>
    <t>US-Knox, NE-2/4/20</t>
  </si>
  <si>
    <t>US-Stark, OH-2/4/20</t>
  </si>
  <si>
    <t>US-Anoka, MN-2/4/20</t>
  </si>
  <si>
    <t>US-Olmsted, MN-2/4/20</t>
  </si>
  <si>
    <t>US-Summit, UT-2/4/20</t>
  </si>
  <si>
    <t>US-Fairfield, CT-2/4/20</t>
  </si>
  <si>
    <t>US-Litchfield, CT-2/4/20</t>
  </si>
  <si>
    <t>US-Orleans, LA-2/4/20</t>
  </si>
  <si>
    <t>US-Pennington, SD-2/4/20</t>
  </si>
  <si>
    <t>US-Beadle, SD-2/4/20</t>
  </si>
  <si>
    <t>US-Charles Mix, SD-2/4/20</t>
  </si>
  <si>
    <t>US-Davison, SD-2/4/20</t>
  </si>
  <si>
    <t>US-Minnehaha, SD-2/4/20</t>
  </si>
  <si>
    <t>US-Bon Homme, SD-2/4/20</t>
  </si>
  <si>
    <t>US-Socorro, NM-2/4/20</t>
  </si>
  <si>
    <t>US-Bernalillo, NM-2/4/20</t>
  </si>
  <si>
    <t>US-Oakland, MI-2/4/20</t>
  </si>
  <si>
    <t>US-Wayne, MI-2/4/20</t>
  </si>
  <si>
    <t>US-New Castle, DE-2/4/20</t>
  </si>
  <si>
    <t>US-Washington-2/5/20</t>
  </si>
  <si>
    <t>US-New York-2/5/20</t>
  </si>
  <si>
    <t>US-California-2/5/20</t>
  </si>
  <si>
    <t>US-Massachusetts-2/5/20</t>
  </si>
  <si>
    <t>US-Diamond Princess-2/5/20</t>
  </si>
  <si>
    <t>US-Grand Princess-2/5/20</t>
  </si>
  <si>
    <t>US-Georgia-2/5/20</t>
  </si>
  <si>
    <t>US-Colorado-2/5/20</t>
  </si>
  <si>
    <t>US-Florida-2/5/20</t>
  </si>
  <si>
    <t>US-New Jersey-2/5/20</t>
  </si>
  <si>
    <t>US-Oregon-2/5/20</t>
  </si>
  <si>
    <t>US-Texas-2/5/20</t>
  </si>
  <si>
    <t>US-Illinois-2/5/20</t>
  </si>
  <si>
    <t>US-Pennsylvania-2/5/20</t>
  </si>
  <si>
    <t>US-Iowa-2/5/20</t>
  </si>
  <si>
    <t>US-Maryland-2/5/20</t>
  </si>
  <si>
    <t>US-North Carolina-2/5/20</t>
  </si>
  <si>
    <t>US-South Carolina-2/5/20</t>
  </si>
  <si>
    <t>US-Tennessee-2/5/20</t>
  </si>
  <si>
    <t>US-Virginia-2/5/20</t>
  </si>
  <si>
    <t>US-Arizona-2/5/20</t>
  </si>
  <si>
    <t>US-Indiana-2/5/20</t>
  </si>
  <si>
    <t>US-Kentucky-2/5/20</t>
  </si>
  <si>
    <t>US-District of Columbia-2/5/20</t>
  </si>
  <si>
    <t>US-Nevada-2/5/20</t>
  </si>
  <si>
    <t>US-New Hampshire-2/5/20</t>
  </si>
  <si>
    <t>US-Minnesota-2/5/20</t>
  </si>
  <si>
    <t>US-Nebraska-2/5/20</t>
  </si>
  <si>
    <t>US-Ohio-2/5/20</t>
  </si>
  <si>
    <t>US-Rhode Island-2/5/20</t>
  </si>
  <si>
    <t>US-Wisconsin-2/5/20</t>
  </si>
  <si>
    <t>US-Connecticut-2/5/20</t>
  </si>
  <si>
    <t>US-Hawaii-2/5/20</t>
  </si>
  <si>
    <t>US-Oklahoma-2/5/20</t>
  </si>
  <si>
    <t>US-Utah-2/5/20</t>
  </si>
  <si>
    <t>US-Kansas-2/5/20</t>
  </si>
  <si>
    <t>US-Louisiana-2/5/20</t>
  </si>
  <si>
    <t>US-Missouri-2/5/20</t>
  </si>
  <si>
    <t>US-Vermont-2/5/20</t>
  </si>
  <si>
    <t>US-Alaska-2/5/20</t>
  </si>
  <si>
    <t>US-Arkansas-2/5/20</t>
  </si>
  <si>
    <t>US-Delaware-2/5/20</t>
  </si>
  <si>
    <t>US-Idaho-2/5/20</t>
  </si>
  <si>
    <t>US-Maine-2/5/20</t>
  </si>
  <si>
    <t>US-Michigan-2/5/20</t>
  </si>
  <si>
    <t>US-Mississippi-2/5/20</t>
  </si>
  <si>
    <t>US-Montana-2/5/20</t>
  </si>
  <si>
    <t>US-New Mexico-2/5/20</t>
  </si>
  <si>
    <t>US-North Dakota-2/5/20</t>
  </si>
  <si>
    <t>US-South Dakota-2/5/20</t>
  </si>
  <si>
    <t>US-West Virginia-2/5/20</t>
  </si>
  <si>
    <t>US-Wyoming-2/5/20</t>
  </si>
  <si>
    <t>US-Kitsap, WA-2/5/20</t>
  </si>
  <si>
    <t>US-Solano, CA-2/5/20</t>
  </si>
  <si>
    <t>US-Santa Cruz, CA-2/5/20</t>
  </si>
  <si>
    <t>US-Napa, CA-2/5/20</t>
  </si>
  <si>
    <t>US-Ventura, CA-2/5/20</t>
  </si>
  <si>
    <t>US-Worcester, MA-2/5/20</t>
  </si>
  <si>
    <t>US-Gwinnett, GA-2/5/20</t>
  </si>
  <si>
    <t>US-DeKalb, GA-2/5/20</t>
  </si>
  <si>
    <t>US-Floyd, GA-2/5/20</t>
  </si>
  <si>
    <t>US-Fayette, GA-2/5/20</t>
  </si>
  <si>
    <t>US-Gregg, TX-2/5/20</t>
  </si>
  <si>
    <t>US-Monmouth, NJ-2/5/20</t>
  </si>
  <si>
    <t>US-Burlington, NJ-2/5/20</t>
  </si>
  <si>
    <t>US-Camden, NJ-2/5/20</t>
  </si>
  <si>
    <t>US-Passaic, NJ-2/5/20</t>
  </si>
  <si>
    <t>US-Union, NJ-2/5/20</t>
  </si>
  <si>
    <t>US-Eagle, CO-2/5/20</t>
  </si>
  <si>
    <t>US-Larimer, CO-2/5/20</t>
  </si>
  <si>
    <t>US-Arapahoe, CO-2/5/20</t>
  </si>
  <si>
    <t>US-Gunnison, CO-2/5/20</t>
  </si>
  <si>
    <t>US-Kane, IL-2/5/20</t>
  </si>
  <si>
    <t>US-Monroe, PA-2/5/20</t>
  </si>
  <si>
    <t>US-Philadelphia, PA-2/5/20</t>
  </si>
  <si>
    <t>US-Norfolk, VA-2/5/20</t>
  </si>
  <si>
    <t>US-Arlington, VA-2/5/20</t>
  </si>
  <si>
    <t>US-Spotsylvania, VA-2/5/20</t>
  </si>
  <si>
    <t>US-Loudoun, VA-2/5/20</t>
  </si>
  <si>
    <t>US-Prince George's, MD-2/5/20</t>
  </si>
  <si>
    <t>US-Pottawattamie, IA-2/5/20</t>
  </si>
  <si>
    <t>US-Camden, NC-2/5/20</t>
  </si>
  <si>
    <t>US-Pima, AZ-2/5/20</t>
  </si>
  <si>
    <t>US-Noble, IN-2/5/20</t>
  </si>
  <si>
    <t>US-Adams, IN-2/5/20</t>
  </si>
  <si>
    <t>US-Boone, IN-2/5/20</t>
  </si>
  <si>
    <t>US-Dane, WI-2/5/20</t>
  </si>
  <si>
    <t>US-Pierce, WI-2/5/20</t>
  </si>
  <si>
    <t>US-Cuyahoga, OH-2/5/20</t>
  </si>
  <si>
    <t>US-Weber, UT-2/5/20</t>
  </si>
  <si>
    <t>US-Bennington County, VT-2/5/20</t>
  </si>
  <si>
    <t>US-Carver County, MN-2/5/20</t>
  </si>
  <si>
    <t>US-Charlotte County, FL-2/5/20</t>
  </si>
  <si>
    <t>US-Cherokee County, GA-2/5/20</t>
  </si>
  <si>
    <t>US-Collin County, TX-2/5/20</t>
  </si>
  <si>
    <t>US-Jefferson County, KY-2/5/20</t>
  </si>
  <si>
    <t>US-Jefferson Parish, LA-2/5/20</t>
  </si>
  <si>
    <t>US-Shasta County, CA-2/5/20</t>
  </si>
  <si>
    <t>US-Spartanburg County, SC-2/5/20</t>
  </si>
  <si>
    <t>US-Harrison County, KY-2/5/20</t>
  </si>
  <si>
    <t>US-Johnson County, IA-2/5/20</t>
  </si>
  <si>
    <t>US-Berkshire County, MA-2/5/20</t>
  </si>
  <si>
    <t>US-Davidson County, TN-2/5/20</t>
  </si>
  <si>
    <t>US-Douglas County, OR-2/5/20</t>
  </si>
  <si>
    <t>US-Fresno County, CA-2/5/20</t>
  </si>
  <si>
    <t>US-Harford County, MD-2/5/20</t>
  </si>
  <si>
    <t>US-Hendricks County, IN-2/5/20</t>
  </si>
  <si>
    <t>US-Hudson County, NJ-2/5/20</t>
  </si>
  <si>
    <t>US-Johnson County, KS-2/5/20</t>
  </si>
  <si>
    <t>US-Kittitas County, WA-2/5/20</t>
  </si>
  <si>
    <t>US-Manatee County, FL-2/5/20</t>
  </si>
  <si>
    <t>US-Marion County, OR-2/5/20</t>
  </si>
  <si>
    <t>US-Okaloosa County, FL-2/5/20</t>
  </si>
  <si>
    <t>US-Polk County, GA-2/5/20</t>
  </si>
  <si>
    <t>US-Riverside County, CA-2/5/20</t>
  </si>
  <si>
    <t>US-Shelby County, TN-2/5/20</t>
  </si>
  <si>
    <t>US-St. Louis County, MO-2/5/20</t>
  </si>
  <si>
    <t>US-Suffolk County, NY-2/5/20</t>
  </si>
  <si>
    <t>US-Ulster County, NY-2/5/20</t>
  </si>
  <si>
    <t>US-Volusia County, FL-2/5/20</t>
  </si>
  <si>
    <t>US-Fairfax County, VA-2/5/20</t>
  </si>
  <si>
    <t>US-Rockingham County, NH-2/5/20</t>
  </si>
  <si>
    <t>US-Washington, D.C.-2/5/20</t>
  </si>
  <si>
    <t>US-Montgomery County, PA-2/5/20</t>
  </si>
  <si>
    <t>US-Alameda County, CA-2/5/20</t>
  </si>
  <si>
    <t>US-Broward County, FL-2/5/20</t>
  </si>
  <si>
    <t>US-Lee County, FL-2/5/20</t>
  </si>
  <si>
    <t>US-Pinal County, AZ-2/5/20</t>
  </si>
  <si>
    <t>US-Rockland County, NY-2/5/20</t>
  </si>
  <si>
    <t>US-Saratoga County, NY-2/5/20</t>
  </si>
  <si>
    <t>US-Charleston County, SC-2/5/20</t>
  </si>
  <si>
    <t>US-Clark County, WA-2/5/20</t>
  </si>
  <si>
    <t>US-Cobb County, GA-2/5/20</t>
  </si>
  <si>
    <t>US-Davis County, UT-2/5/20</t>
  </si>
  <si>
    <t>US-El Paso County, CO-2/5/20</t>
  </si>
  <si>
    <t>US-Honolulu County, HI-2/5/20</t>
  </si>
  <si>
    <t>US-Jackson County, OR -2/5/20</t>
  </si>
  <si>
    <t>US-Jefferson County, WA-2/5/20</t>
  </si>
  <si>
    <t>US-Kershaw County, SC-2/5/20</t>
  </si>
  <si>
    <t>US-Klamath County, OR-2/5/20</t>
  </si>
  <si>
    <t>US-Madera County, CA-2/5/20</t>
  </si>
  <si>
    <t>US-Pierce County, WA-2/5/20</t>
  </si>
  <si>
    <t>US-Tulsa County, OK-2/5/20</t>
  </si>
  <si>
    <t>US-Douglas County, CO-2/5/20</t>
  </si>
  <si>
    <t>US-Providence County, RI-2/5/20</t>
  </si>
  <si>
    <t>US-Chatham County, NC-2/5/20</t>
  </si>
  <si>
    <t>US-Delaware County, PA-2/5/20</t>
  </si>
  <si>
    <t>US-Douglas County, NE-2/5/20</t>
  </si>
  <si>
    <t>US-Fayette County, KY-2/5/20</t>
  </si>
  <si>
    <t>US-Marion County, IN-2/5/20</t>
  </si>
  <si>
    <t>US-Middlesex County, MA-2/5/20</t>
  </si>
  <si>
    <t>US-Nassau County, NY-2/5/20</t>
  </si>
  <si>
    <t>US-Ramsey County, MN-2/5/20</t>
  </si>
  <si>
    <t>US-Washoe County, NV-2/5/20</t>
  </si>
  <si>
    <t>US-Wayne County, PA-2/5/20</t>
  </si>
  <si>
    <t>US-Yolo County, CA-2/5/20</t>
  </si>
  <si>
    <t>US-Clark County, NV-2/5/20</t>
  </si>
  <si>
    <t>US-Fort Bend County, TX-2/5/20</t>
  </si>
  <si>
    <t>US-Grant County, WA-2/5/20</t>
  </si>
  <si>
    <t>US-Santa Rosa County, FL-2/5/20</t>
  </si>
  <si>
    <t>US-Williamson County, TN-2/5/20</t>
  </si>
  <si>
    <t>US-New York County, NY-2/5/20</t>
  </si>
  <si>
    <t>US-Montgomery County, MD-2/5/20</t>
  </si>
  <si>
    <t>US-Denver County, CO-2/5/20</t>
  </si>
  <si>
    <t>US-Summit County, CO-2/5/20</t>
  </si>
  <si>
    <t>US-Bergen County, NJ-2/5/20</t>
  </si>
  <si>
    <t>US-Harris County, TX-2/5/20</t>
  </si>
  <si>
    <t>US-San Francisco County, CA-2/5/20</t>
  </si>
  <si>
    <t>US-Contra Costa County, CA-2/5/20</t>
  </si>
  <si>
    <t>US-Norfolk County, MA-2/5/20</t>
  </si>
  <si>
    <t>US-Wake County, NC-2/5/20</t>
  </si>
  <si>
    <t>US-Westchester County, NY-2/5/20</t>
  </si>
  <si>
    <t>US-Grafton County, NH-2/5/20</t>
  </si>
  <si>
    <t>US-Hillsborough, FL-2/5/20</t>
  </si>
  <si>
    <t>US-Placer County, CA-2/5/20</t>
  </si>
  <si>
    <t>US-San Mateo, CA-2/5/20</t>
  </si>
  <si>
    <t>US-Sonoma County, CA-2/5/20</t>
  </si>
  <si>
    <t>US-Umatilla, OR-2/5/20</t>
  </si>
  <si>
    <t>US-Fulton County, GA-2/5/20</t>
  </si>
  <si>
    <t>US-Washington County, OR-2/5/20</t>
  </si>
  <si>
    <t>US-Snohomish County, WA-2/5/20</t>
  </si>
  <si>
    <t>US-Humboldt County, CA-2/5/20</t>
  </si>
  <si>
    <t>US-Sacramento County, CA-2/5/20</t>
  </si>
  <si>
    <t>US-San Diego County, CA-2/5/20</t>
  </si>
  <si>
    <t>US-Skagit, WA-2/5/20</t>
  </si>
  <si>
    <t>US-Thurston, WA-2/5/20</t>
  </si>
  <si>
    <t>US-Island, WA-2/5/20</t>
  </si>
  <si>
    <t>US-Whatcom, WA-2/5/20</t>
  </si>
  <si>
    <t>US-Marin, CA-2/5/20</t>
  </si>
  <si>
    <t>US-Calaveras, CA-2/5/20</t>
  </si>
  <si>
    <t>US-Stanislaus, CA-2/5/20</t>
  </si>
  <si>
    <t>US-San Joaquin, CA-2/5/20</t>
  </si>
  <si>
    <t>US-Essex, MA-2/5/20</t>
  </si>
  <si>
    <t>US-Charlton, GA-2/5/20</t>
  </si>
  <si>
    <t>US-Collier, FL-2/5/20</t>
  </si>
  <si>
    <t>US-Pinellas, FL-2/5/20</t>
  </si>
  <si>
    <t>US-Alachua, FL-2/5/20</t>
  </si>
  <si>
    <t>US-Nassau, FL-2/5/20</t>
  </si>
  <si>
    <t>US-Pasco, FL-2/5/20</t>
  </si>
  <si>
    <t>US-Dallas, TX-2/5/20</t>
  </si>
  <si>
    <t>US-Tarrant, TX-2/5/20</t>
  </si>
  <si>
    <t>US-Montgomery, TX-2/5/20</t>
  </si>
  <si>
    <t>US-Middlesex, NJ-2/5/20</t>
  </si>
  <si>
    <t>US-Jefferson, CO-2/5/20</t>
  </si>
  <si>
    <t>US-Multnomah, OR-2/5/20</t>
  </si>
  <si>
    <t>US-Polk, OR-2/5/20</t>
  </si>
  <si>
    <t>US-Deschutes, OR-2/5/20</t>
  </si>
  <si>
    <t>US-McHenry, IL-2/5/20</t>
  </si>
  <si>
    <t>US-Lake, IL-2/5/20</t>
  </si>
  <si>
    <t>US-Bucks, PA-2/5/20</t>
  </si>
  <si>
    <t>US-Hanover, VA-2/5/20</t>
  </si>
  <si>
    <t>US-Lancaster, SC-2/5/20</t>
  </si>
  <si>
    <t>US-Sullivan, TN-2/5/20</t>
  </si>
  <si>
    <t>US-Johnson, IN-2/5/20</t>
  </si>
  <si>
    <t>US-Howard, IN-2/5/20</t>
  </si>
  <si>
    <t>US-St. Joseph, IN-2/5/20</t>
  </si>
  <si>
    <t>US-Knox, NE-2/5/20</t>
  </si>
  <si>
    <t>US-Stark, OH-2/5/20</t>
  </si>
  <si>
    <t>US-Anoka, MN-2/5/20</t>
  </si>
  <si>
    <t>US-Olmsted, MN-2/5/20</t>
  </si>
  <si>
    <t>US-Summit, UT-2/5/20</t>
  </si>
  <si>
    <t>US-Fairfield, CT-2/5/20</t>
  </si>
  <si>
    <t>US-Litchfield, CT-2/5/20</t>
  </si>
  <si>
    <t>US-Orleans, LA-2/5/20</t>
  </si>
  <si>
    <t>US-Pennington, SD-2/5/20</t>
  </si>
  <si>
    <t>US-Beadle, SD-2/5/20</t>
  </si>
  <si>
    <t>US-Charles Mix, SD-2/5/20</t>
  </si>
  <si>
    <t>US-Davison, SD-2/5/20</t>
  </si>
  <si>
    <t>US-Minnehaha, SD-2/5/20</t>
  </si>
  <si>
    <t>US-Bon Homme, SD-2/5/20</t>
  </si>
  <si>
    <t>US-Socorro, NM-2/5/20</t>
  </si>
  <si>
    <t>US-Bernalillo, NM-2/5/20</t>
  </si>
  <si>
    <t>US-Oakland, MI-2/5/20</t>
  </si>
  <si>
    <t>US-Wayne, MI-2/5/20</t>
  </si>
  <si>
    <t>US-New Castle, DE-2/5/20</t>
  </si>
  <si>
    <t>US-Washington-2/6/20</t>
  </si>
  <si>
    <t>US-New York-2/6/20</t>
  </si>
  <si>
    <t>US-California-2/6/20</t>
  </si>
  <si>
    <t>US-Massachusetts-2/6/20</t>
  </si>
  <si>
    <t>US-Diamond Princess-2/6/20</t>
  </si>
  <si>
    <t>US-Grand Princess-2/6/20</t>
  </si>
  <si>
    <t>US-Georgia-2/6/20</t>
  </si>
  <si>
    <t>US-Colorado-2/6/20</t>
  </si>
  <si>
    <t>US-Florida-2/6/20</t>
  </si>
  <si>
    <t>US-New Jersey-2/6/20</t>
  </si>
  <si>
    <t>US-Oregon-2/6/20</t>
  </si>
  <si>
    <t>US-Texas-2/6/20</t>
  </si>
  <si>
    <t>US-Illinois-2/6/20</t>
  </si>
  <si>
    <t>US-Pennsylvania-2/6/20</t>
  </si>
  <si>
    <t>US-Iowa-2/6/20</t>
  </si>
  <si>
    <t>US-Maryland-2/6/20</t>
  </si>
  <si>
    <t>US-North Carolina-2/6/20</t>
  </si>
  <si>
    <t>US-South Carolina-2/6/20</t>
  </si>
  <si>
    <t>US-Tennessee-2/6/20</t>
  </si>
  <si>
    <t>US-Virginia-2/6/20</t>
  </si>
  <si>
    <t>US-Arizona-2/6/20</t>
  </si>
  <si>
    <t>US-Indiana-2/6/20</t>
  </si>
  <si>
    <t>US-Kentucky-2/6/20</t>
  </si>
  <si>
    <t>US-District of Columbia-2/6/20</t>
  </si>
  <si>
    <t>US-Nevada-2/6/20</t>
  </si>
  <si>
    <t>US-New Hampshire-2/6/20</t>
  </si>
  <si>
    <t>US-Minnesota-2/6/20</t>
  </si>
  <si>
    <t>US-Nebraska-2/6/20</t>
  </si>
  <si>
    <t>US-Ohio-2/6/20</t>
  </si>
  <si>
    <t>US-Rhode Island-2/6/20</t>
  </si>
  <si>
    <t>US-Wisconsin-2/6/20</t>
  </si>
  <si>
    <t>US-Connecticut-2/6/20</t>
  </si>
  <si>
    <t>US-Hawaii-2/6/20</t>
  </si>
  <si>
    <t>US-Oklahoma-2/6/20</t>
  </si>
  <si>
    <t>US-Utah-2/6/20</t>
  </si>
  <si>
    <t>US-Kansas-2/6/20</t>
  </si>
  <si>
    <t>US-Louisiana-2/6/20</t>
  </si>
  <si>
    <t>US-Missouri-2/6/20</t>
  </si>
  <si>
    <t>US-Vermont-2/6/20</t>
  </si>
  <si>
    <t>US-Alaska-2/6/20</t>
  </si>
  <si>
    <t>US-Arkansas-2/6/20</t>
  </si>
  <si>
    <t>US-Delaware-2/6/20</t>
  </si>
  <si>
    <t>US-Idaho-2/6/20</t>
  </si>
  <si>
    <t>US-Maine-2/6/20</t>
  </si>
  <si>
    <t>US-Michigan-2/6/20</t>
  </si>
  <si>
    <t>US-Mississippi-2/6/20</t>
  </si>
  <si>
    <t>US-Montana-2/6/20</t>
  </si>
  <si>
    <t>US-New Mexico-2/6/20</t>
  </si>
  <si>
    <t>US-North Dakota-2/6/20</t>
  </si>
  <si>
    <t>US-South Dakota-2/6/20</t>
  </si>
  <si>
    <t>US-West Virginia-2/6/20</t>
  </si>
  <si>
    <t>US-Wyoming-2/6/20</t>
  </si>
  <si>
    <t>US-Kitsap, WA-2/6/20</t>
  </si>
  <si>
    <t>US-Solano, CA-2/6/20</t>
  </si>
  <si>
    <t>US-Santa Cruz, CA-2/6/20</t>
  </si>
  <si>
    <t>US-Napa, CA-2/6/20</t>
  </si>
  <si>
    <t>US-Ventura, CA-2/6/20</t>
  </si>
  <si>
    <t>US-Worcester, MA-2/6/20</t>
  </si>
  <si>
    <t>US-Gwinnett, GA-2/6/20</t>
  </si>
  <si>
    <t>US-DeKalb, GA-2/6/20</t>
  </si>
  <si>
    <t>US-Floyd, GA-2/6/20</t>
  </si>
  <si>
    <t>US-Fayette, GA-2/6/20</t>
  </si>
  <si>
    <t>US-Gregg, TX-2/6/20</t>
  </si>
  <si>
    <t>US-Monmouth, NJ-2/6/20</t>
  </si>
  <si>
    <t>US-Burlington, NJ-2/6/20</t>
  </si>
  <si>
    <t>US-Camden, NJ-2/6/20</t>
  </si>
  <si>
    <t>US-Passaic, NJ-2/6/20</t>
  </si>
  <si>
    <t>US-Union, NJ-2/6/20</t>
  </si>
  <si>
    <t>US-Eagle, CO-2/6/20</t>
  </si>
  <si>
    <t>US-Larimer, CO-2/6/20</t>
  </si>
  <si>
    <t>US-Arapahoe, CO-2/6/20</t>
  </si>
  <si>
    <t>US-Gunnison, CO-2/6/20</t>
  </si>
  <si>
    <t>US-Kane, IL-2/6/20</t>
  </si>
  <si>
    <t>US-Monroe, PA-2/6/20</t>
  </si>
  <si>
    <t>US-Philadelphia, PA-2/6/20</t>
  </si>
  <si>
    <t>US-Norfolk, VA-2/6/20</t>
  </si>
  <si>
    <t>US-Arlington, VA-2/6/20</t>
  </si>
  <si>
    <t>US-Spotsylvania, VA-2/6/20</t>
  </si>
  <si>
    <t>US-Loudoun, VA-2/6/20</t>
  </si>
  <si>
    <t>US-Prince George's, MD-2/6/20</t>
  </si>
  <si>
    <t>US-Pottawattamie, IA-2/6/20</t>
  </si>
  <si>
    <t>US-Camden, NC-2/6/20</t>
  </si>
  <si>
    <t>US-Pima, AZ-2/6/20</t>
  </si>
  <si>
    <t>US-Noble, IN-2/6/20</t>
  </si>
  <si>
    <t>US-Adams, IN-2/6/20</t>
  </si>
  <si>
    <t>US-Boone, IN-2/6/20</t>
  </si>
  <si>
    <t>US-Dane, WI-2/6/20</t>
  </si>
  <si>
    <t>US-Pierce, WI-2/6/20</t>
  </si>
  <si>
    <t>US-Cuyahoga, OH-2/6/20</t>
  </si>
  <si>
    <t>US-Weber, UT-2/6/20</t>
  </si>
  <si>
    <t>US-Bennington County, VT-2/6/20</t>
  </si>
  <si>
    <t>US-Carver County, MN-2/6/20</t>
  </si>
  <si>
    <t>US-Charlotte County, FL-2/6/20</t>
  </si>
  <si>
    <t>US-Cherokee County, GA-2/6/20</t>
  </si>
  <si>
    <t>US-Collin County, TX-2/6/20</t>
  </si>
  <si>
    <t>US-Jefferson County, KY-2/6/20</t>
  </si>
  <si>
    <t>US-Jefferson Parish, LA-2/6/20</t>
  </si>
  <si>
    <t>US-Shasta County, CA-2/6/20</t>
  </si>
  <si>
    <t>US-Spartanburg County, SC-2/6/20</t>
  </si>
  <si>
    <t>US-Harrison County, KY-2/6/20</t>
  </si>
  <si>
    <t>US-Johnson County, IA-2/6/20</t>
  </si>
  <si>
    <t>US-Berkshire County, MA-2/6/20</t>
  </si>
  <si>
    <t>US-Davidson County, TN-2/6/20</t>
  </si>
  <si>
    <t>US-Douglas County, OR-2/6/20</t>
  </si>
  <si>
    <t>US-Fresno County, CA-2/6/20</t>
  </si>
  <si>
    <t>US-Harford County, MD-2/6/20</t>
  </si>
  <si>
    <t>US-Hendricks County, IN-2/6/20</t>
  </si>
  <si>
    <t>US-Hudson County, NJ-2/6/20</t>
  </si>
  <si>
    <t>US-Johnson County, KS-2/6/20</t>
  </si>
  <si>
    <t>US-Kittitas County, WA-2/6/20</t>
  </si>
  <si>
    <t>US-Manatee County, FL-2/6/20</t>
  </si>
  <si>
    <t>US-Marion County, OR-2/6/20</t>
  </si>
  <si>
    <t>US-Okaloosa County, FL-2/6/20</t>
  </si>
  <si>
    <t>US-Polk County, GA-2/6/20</t>
  </si>
  <si>
    <t>US-Riverside County, CA-2/6/20</t>
  </si>
  <si>
    <t>US-Shelby County, TN-2/6/20</t>
  </si>
  <si>
    <t>US-St. Louis County, MO-2/6/20</t>
  </si>
  <si>
    <t>US-Suffolk County, NY-2/6/20</t>
  </si>
  <si>
    <t>US-Ulster County, NY-2/6/20</t>
  </si>
  <si>
    <t>US-Volusia County, FL-2/6/20</t>
  </si>
  <si>
    <t>US-Fairfax County, VA-2/6/20</t>
  </si>
  <si>
    <t>US-Rockingham County, NH-2/6/20</t>
  </si>
  <si>
    <t>US-Washington, D.C.-2/6/20</t>
  </si>
  <si>
    <t>US-Montgomery County, PA-2/6/20</t>
  </si>
  <si>
    <t>US-Alameda County, CA-2/6/20</t>
  </si>
  <si>
    <t>US-Broward County, FL-2/6/20</t>
  </si>
  <si>
    <t>US-Lee County, FL-2/6/20</t>
  </si>
  <si>
    <t>US-Pinal County, AZ-2/6/20</t>
  </si>
  <si>
    <t>US-Rockland County, NY-2/6/20</t>
  </si>
  <si>
    <t>US-Saratoga County, NY-2/6/20</t>
  </si>
  <si>
    <t>US-Charleston County, SC-2/6/20</t>
  </si>
  <si>
    <t>US-Clark County, WA-2/6/20</t>
  </si>
  <si>
    <t>US-Cobb County, GA-2/6/20</t>
  </si>
  <si>
    <t>US-Davis County, UT-2/6/20</t>
  </si>
  <si>
    <t>US-El Paso County, CO-2/6/20</t>
  </si>
  <si>
    <t>US-Honolulu County, HI-2/6/20</t>
  </si>
  <si>
    <t>US-Jackson County, OR -2/6/20</t>
  </si>
  <si>
    <t>US-Jefferson County, WA-2/6/20</t>
  </si>
  <si>
    <t>US-Kershaw County, SC-2/6/20</t>
  </si>
  <si>
    <t>US-Klamath County, OR-2/6/20</t>
  </si>
  <si>
    <t>US-Madera County, CA-2/6/20</t>
  </si>
  <si>
    <t>US-Pierce County, WA-2/6/20</t>
  </si>
  <si>
    <t>US-Tulsa County, OK-2/6/20</t>
  </si>
  <si>
    <t>US-Douglas County, CO-2/6/20</t>
  </si>
  <si>
    <t>US-Providence County, RI-2/6/20</t>
  </si>
  <si>
    <t>US-Chatham County, NC-2/6/20</t>
  </si>
  <si>
    <t>US-Delaware County, PA-2/6/20</t>
  </si>
  <si>
    <t>US-Douglas County, NE-2/6/20</t>
  </si>
  <si>
    <t>US-Fayette County, KY-2/6/20</t>
  </si>
  <si>
    <t>US-Marion County, IN-2/6/20</t>
  </si>
  <si>
    <t>US-Middlesex County, MA-2/6/20</t>
  </si>
  <si>
    <t>US-Nassau County, NY-2/6/20</t>
  </si>
  <si>
    <t>US-Ramsey County, MN-2/6/20</t>
  </si>
  <si>
    <t>US-Washoe County, NV-2/6/20</t>
  </si>
  <si>
    <t>US-Wayne County, PA-2/6/20</t>
  </si>
  <si>
    <t>US-Yolo County, CA-2/6/20</t>
  </si>
  <si>
    <t>US-Clark County, NV-2/6/20</t>
  </si>
  <si>
    <t>US-Fort Bend County, TX-2/6/20</t>
  </si>
  <si>
    <t>US-Grant County, WA-2/6/20</t>
  </si>
  <si>
    <t>US-Santa Rosa County, FL-2/6/20</t>
  </si>
  <si>
    <t>US-Williamson County, TN-2/6/20</t>
  </si>
  <si>
    <t>US-New York County, NY-2/6/20</t>
  </si>
  <si>
    <t>US-Montgomery County, MD-2/6/20</t>
  </si>
  <si>
    <t>US-Denver County, CO-2/6/20</t>
  </si>
  <si>
    <t>US-Summit County, CO-2/6/20</t>
  </si>
  <si>
    <t>US-Bergen County, NJ-2/6/20</t>
  </si>
  <si>
    <t>US-Harris County, TX-2/6/20</t>
  </si>
  <si>
    <t>US-San Francisco County, CA-2/6/20</t>
  </si>
  <si>
    <t>US-Contra Costa County, CA-2/6/20</t>
  </si>
  <si>
    <t>US-Norfolk County, MA-2/6/20</t>
  </si>
  <si>
    <t>US-Wake County, NC-2/6/20</t>
  </si>
  <si>
    <t>US-Westchester County, NY-2/6/20</t>
  </si>
  <si>
    <t>US-Grafton County, NH-2/6/20</t>
  </si>
  <si>
    <t>US-Hillsborough, FL-2/6/20</t>
  </si>
  <si>
    <t>US-Placer County, CA-2/6/20</t>
  </si>
  <si>
    <t>US-San Mateo, CA-2/6/20</t>
  </si>
  <si>
    <t>US-Sonoma County, CA-2/6/20</t>
  </si>
  <si>
    <t>US-Umatilla, OR-2/6/20</t>
  </si>
  <si>
    <t>US-Fulton County, GA-2/6/20</t>
  </si>
  <si>
    <t>US-Washington County, OR-2/6/20</t>
  </si>
  <si>
    <t>US-Snohomish County, WA-2/6/20</t>
  </si>
  <si>
    <t>US-Humboldt County, CA-2/6/20</t>
  </si>
  <si>
    <t>US-Sacramento County, CA-2/6/20</t>
  </si>
  <si>
    <t>US-San Diego County, CA-2/6/20</t>
  </si>
  <si>
    <t>US-Skagit, WA-2/6/20</t>
  </si>
  <si>
    <t>US-Thurston, WA-2/6/20</t>
  </si>
  <si>
    <t>US-Island, WA-2/6/20</t>
  </si>
  <si>
    <t>US-Whatcom, WA-2/6/20</t>
  </si>
  <si>
    <t>US-Marin, CA-2/6/20</t>
  </si>
  <si>
    <t>US-Calaveras, CA-2/6/20</t>
  </si>
  <si>
    <t>US-Stanislaus, CA-2/6/20</t>
  </si>
  <si>
    <t>US-San Joaquin, CA-2/6/20</t>
  </si>
  <si>
    <t>US-Essex, MA-2/6/20</t>
  </si>
  <si>
    <t>US-Charlton, GA-2/6/20</t>
  </si>
  <si>
    <t>US-Collier, FL-2/6/20</t>
  </si>
  <si>
    <t>US-Pinellas, FL-2/6/20</t>
  </si>
  <si>
    <t>US-Alachua, FL-2/6/20</t>
  </si>
  <si>
    <t>US-Nassau, FL-2/6/20</t>
  </si>
  <si>
    <t>US-Pasco, FL-2/6/20</t>
  </si>
  <si>
    <t>US-Dallas, TX-2/6/20</t>
  </si>
  <si>
    <t>US-Tarrant, TX-2/6/20</t>
  </si>
  <si>
    <t>US-Montgomery, TX-2/6/20</t>
  </si>
  <si>
    <t>US-Middlesex, NJ-2/6/20</t>
  </si>
  <si>
    <t>US-Jefferson, CO-2/6/20</t>
  </si>
  <si>
    <t>US-Multnomah, OR-2/6/20</t>
  </si>
  <si>
    <t>US-Polk, OR-2/6/20</t>
  </si>
  <si>
    <t>US-Deschutes, OR-2/6/20</t>
  </si>
  <si>
    <t>US-McHenry, IL-2/6/20</t>
  </si>
  <si>
    <t>US-Lake, IL-2/6/20</t>
  </si>
  <si>
    <t>US-Bucks, PA-2/6/20</t>
  </si>
  <si>
    <t>US-Hanover, VA-2/6/20</t>
  </si>
  <si>
    <t>US-Lancaster, SC-2/6/20</t>
  </si>
  <si>
    <t>US-Sullivan, TN-2/6/20</t>
  </si>
  <si>
    <t>US-Johnson, IN-2/6/20</t>
  </si>
  <si>
    <t>US-Howard, IN-2/6/20</t>
  </si>
  <si>
    <t>US-St. Joseph, IN-2/6/20</t>
  </si>
  <si>
    <t>US-Knox, NE-2/6/20</t>
  </si>
  <si>
    <t>US-Stark, OH-2/6/20</t>
  </si>
  <si>
    <t>US-Anoka, MN-2/6/20</t>
  </si>
  <si>
    <t>US-Olmsted, MN-2/6/20</t>
  </si>
  <si>
    <t>US-Summit, UT-2/6/20</t>
  </si>
  <si>
    <t>US-Fairfield, CT-2/6/20</t>
  </si>
  <si>
    <t>US-Litchfield, CT-2/6/20</t>
  </si>
  <si>
    <t>US-Orleans, LA-2/6/20</t>
  </si>
  <si>
    <t>US-Pennington, SD-2/6/20</t>
  </si>
  <si>
    <t>US-Beadle, SD-2/6/20</t>
  </si>
  <si>
    <t>US-Charles Mix, SD-2/6/20</t>
  </si>
  <si>
    <t>US-Davison, SD-2/6/20</t>
  </si>
  <si>
    <t>US-Minnehaha, SD-2/6/20</t>
  </si>
  <si>
    <t>US-Bon Homme, SD-2/6/20</t>
  </si>
  <si>
    <t>US-Socorro, NM-2/6/20</t>
  </si>
  <si>
    <t>US-Bernalillo, NM-2/6/20</t>
  </si>
  <si>
    <t>US-Oakland, MI-2/6/20</t>
  </si>
  <si>
    <t>US-Wayne, MI-2/6/20</t>
  </si>
  <si>
    <t>US-New Castle, DE-2/6/20</t>
  </si>
  <si>
    <t>US-Washington-2/7/20</t>
  </si>
  <si>
    <t>US-New York-2/7/20</t>
  </si>
  <si>
    <t>US-California-2/7/20</t>
  </si>
  <si>
    <t>US-Massachusetts-2/7/20</t>
  </si>
  <si>
    <t>US-Diamond Princess-2/7/20</t>
  </si>
  <si>
    <t>US-Grand Princess-2/7/20</t>
  </si>
  <si>
    <t>US-Georgia-2/7/20</t>
  </si>
  <si>
    <t>US-Colorado-2/7/20</t>
  </si>
  <si>
    <t>US-Florida-2/7/20</t>
  </si>
  <si>
    <t>US-New Jersey-2/7/20</t>
  </si>
  <si>
    <t>US-Oregon-2/7/20</t>
  </si>
  <si>
    <t>US-Texas-2/7/20</t>
  </si>
  <si>
    <t>US-Illinois-2/7/20</t>
  </si>
  <si>
    <t>US-Pennsylvania-2/7/20</t>
  </si>
  <si>
    <t>US-Iowa-2/7/20</t>
  </si>
  <si>
    <t>US-Maryland-2/7/20</t>
  </si>
  <si>
    <t>US-North Carolina-2/7/20</t>
  </si>
  <si>
    <t>US-South Carolina-2/7/20</t>
  </si>
  <si>
    <t>US-Tennessee-2/7/20</t>
  </si>
  <si>
    <t>US-Virginia-2/7/20</t>
  </si>
  <si>
    <t>US-Arizona-2/7/20</t>
  </si>
  <si>
    <t>US-Indiana-2/7/20</t>
  </si>
  <si>
    <t>US-Kentucky-2/7/20</t>
  </si>
  <si>
    <t>US-District of Columbia-2/7/20</t>
  </si>
  <si>
    <t>US-Nevada-2/7/20</t>
  </si>
  <si>
    <t>US-New Hampshire-2/7/20</t>
  </si>
  <si>
    <t>US-Minnesota-2/7/20</t>
  </si>
  <si>
    <t>US-Nebraska-2/7/20</t>
  </si>
  <si>
    <t>US-Ohio-2/7/20</t>
  </si>
  <si>
    <t>US-Rhode Island-2/7/20</t>
  </si>
  <si>
    <t>US-Wisconsin-2/7/20</t>
  </si>
  <si>
    <t>US-Connecticut-2/7/20</t>
  </si>
  <si>
    <t>US-Hawaii-2/7/20</t>
  </si>
  <si>
    <t>US-Oklahoma-2/7/20</t>
  </si>
  <si>
    <t>US-Utah-2/7/20</t>
  </si>
  <si>
    <t>US-Kansas-2/7/20</t>
  </si>
  <si>
    <t>US-Louisiana-2/7/20</t>
  </si>
  <si>
    <t>US-Missouri-2/7/20</t>
  </si>
  <si>
    <t>US-Vermont-2/7/20</t>
  </si>
  <si>
    <t>US-Alaska-2/7/20</t>
  </si>
  <si>
    <t>US-Arkansas-2/7/20</t>
  </si>
  <si>
    <t>US-Delaware-2/7/20</t>
  </si>
  <si>
    <t>US-Idaho-2/7/20</t>
  </si>
  <si>
    <t>US-Maine-2/7/20</t>
  </si>
  <si>
    <t>US-Michigan-2/7/20</t>
  </si>
  <si>
    <t>US-Mississippi-2/7/20</t>
  </si>
  <si>
    <t>US-Montana-2/7/20</t>
  </si>
  <si>
    <t>US-New Mexico-2/7/20</t>
  </si>
  <si>
    <t>US-North Dakota-2/7/20</t>
  </si>
  <si>
    <t>US-South Dakota-2/7/20</t>
  </si>
  <si>
    <t>US-West Virginia-2/7/20</t>
  </si>
  <si>
    <t>US-Wyoming-2/7/20</t>
  </si>
  <si>
    <t>US-Kitsap, WA-2/7/20</t>
  </si>
  <si>
    <t>US-Solano, CA-2/7/20</t>
  </si>
  <si>
    <t>US-Santa Cruz, CA-2/7/20</t>
  </si>
  <si>
    <t>US-Napa, CA-2/7/20</t>
  </si>
  <si>
    <t>US-Ventura, CA-2/7/20</t>
  </si>
  <si>
    <t>US-Worcester, MA-2/7/20</t>
  </si>
  <si>
    <t>US-Gwinnett, GA-2/7/20</t>
  </si>
  <si>
    <t>US-DeKalb, GA-2/7/20</t>
  </si>
  <si>
    <t>US-Floyd, GA-2/7/20</t>
  </si>
  <si>
    <t>US-Fayette, GA-2/7/20</t>
  </si>
  <si>
    <t>US-Gregg, TX-2/7/20</t>
  </si>
  <si>
    <t>US-Monmouth, NJ-2/7/20</t>
  </si>
  <si>
    <t>US-Burlington, NJ-2/7/20</t>
  </si>
  <si>
    <t>US-Camden, NJ-2/7/20</t>
  </si>
  <si>
    <t>US-Passaic, NJ-2/7/20</t>
  </si>
  <si>
    <t>US-Union, NJ-2/7/20</t>
  </si>
  <si>
    <t>US-Eagle, CO-2/7/20</t>
  </si>
  <si>
    <t>US-Larimer, CO-2/7/20</t>
  </si>
  <si>
    <t>US-Arapahoe, CO-2/7/20</t>
  </si>
  <si>
    <t>US-Gunnison, CO-2/7/20</t>
  </si>
  <si>
    <t>US-Kane, IL-2/7/20</t>
  </si>
  <si>
    <t>US-Monroe, PA-2/7/20</t>
  </si>
  <si>
    <t>US-Philadelphia, PA-2/7/20</t>
  </si>
  <si>
    <t>US-Norfolk, VA-2/7/20</t>
  </si>
  <si>
    <t>US-Arlington, VA-2/7/20</t>
  </si>
  <si>
    <t>US-Spotsylvania, VA-2/7/20</t>
  </si>
  <si>
    <t>US-Loudoun, VA-2/7/20</t>
  </si>
  <si>
    <t>US-Prince George's, MD-2/7/20</t>
  </si>
  <si>
    <t>US-Pottawattamie, IA-2/7/20</t>
  </si>
  <si>
    <t>US-Camden, NC-2/7/20</t>
  </si>
  <si>
    <t>US-Pima, AZ-2/7/20</t>
  </si>
  <si>
    <t>US-Noble, IN-2/7/20</t>
  </si>
  <si>
    <t>US-Adams, IN-2/7/20</t>
  </si>
  <si>
    <t>US-Boone, IN-2/7/20</t>
  </si>
  <si>
    <t>US-Dane, WI-2/7/20</t>
  </si>
  <si>
    <t>US-Pierce, WI-2/7/20</t>
  </si>
  <si>
    <t>US-Cuyahoga, OH-2/7/20</t>
  </si>
  <si>
    <t>US-Weber, UT-2/7/20</t>
  </si>
  <si>
    <t>US-Bennington County, VT-2/7/20</t>
  </si>
  <si>
    <t>US-Carver County, MN-2/7/20</t>
  </si>
  <si>
    <t>US-Charlotte County, FL-2/7/20</t>
  </si>
  <si>
    <t>US-Cherokee County, GA-2/7/20</t>
  </si>
  <si>
    <t>US-Collin County, TX-2/7/20</t>
  </si>
  <si>
    <t>US-Jefferson County, KY-2/7/20</t>
  </si>
  <si>
    <t>US-Jefferson Parish, LA-2/7/20</t>
  </si>
  <si>
    <t>US-Shasta County, CA-2/7/20</t>
  </si>
  <si>
    <t>US-Spartanburg County, SC-2/7/20</t>
  </si>
  <si>
    <t>US-Harrison County, KY-2/7/20</t>
  </si>
  <si>
    <t>US-Johnson County, IA-2/7/20</t>
  </si>
  <si>
    <t>US-Berkshire County, MA-2/7/20</t>
  </si>
  <si>
    <t>US-Davidson County, TN-2/7/20</t>
  </si>
  <si>
    <t>US-Douglas County, OR-2/7/20</t>
  </si>
  <si>
    <t>US-Fresno County, CA-2/7/20</t>
  </si>
  <si>
    <t>US-Harford County, MD-2/7/20</t>
  </si>
  <si>
    <t>US-Hendricks County, IN-2/7/20</t>
  </si>
  <si>
    <t>US-Hudson County, NJ-2/7/20</t>
  </si>
  <si>
    <t>US-Johnson County, KS-2/7/20</t>
  </si>
  <si>
    <t>US-Kittitas County, WA-2/7/20</t>
  </si>
  <si>
    <t>US-Manatee County, FL-2/7/20</t>
  </si>
  <si>
    <t>US-Marion County, OR-2/7/20</t>
  </si>
  <si>
    <t>US-Okaloosa County, FL-2/7/20</t>
  </si>
  <si>
    <t>US-Polk County, GA-2/7/20</t>
  </si>
  <si>
    <t>US-Riverside County, CA-2/7/20</t>
  </si>
  <si>
    <t>US-Shelby County, TN-2/7/20</t>
  </si>
  <si>
    <t>US-St. Louis County, MO-2/7/20</t>
  </si>
  <si>
    <t>US-Suffolk County, NY-2/7/20</t>
  </si>
  <si>
    <t>US-Ulster County, NY-2/7/20</t>
  </si>
  <si>
    <t>US-Volusia County, FL-2/7/20</t>
  </si>
  <si>
    <t>US-Fairfax County, VA-2/7/20</t>
  </si>
  <si>
    <t>US-Rockingham County, NH-2/7/20</t>
  </si>
  <si>
    <t>US-Washington, D.C.-2/7/20</t>
  </si>
  <si>
    <t>US-Montgomery County, PA-2/7/20</t>
  </si>
  <si>
    <t>US-Alameda County, CA-2/7/20</t>
  </si>
  <si>
    <t>US-Broward County, FL-2/7/20</t>
  </si>
  <si>
    <t>US-Lee County, FL-2/7/20</t>
  </si>
  <si>
    <t>US-Pinal County, AZ-2/7/20</t>
  </si>
  <si>
    <t>US-Rockland County, NY-2/7/20</t>
  </si>
  <si>
    <t>US-Saratoga County, NY-2/7/20</t>
  </si>
  <si>
    <t>US-Charleston County, SC-2/7/20</t>
  </si>
  <si>
    <t>US-Clark County, WA-2/7/20</t>
  </si>
  <si>
    <t>US-Cobb County, GA-2/7/20</t>
  </si>
  <si>
    <t>US-Davis County, UT-2/7/20</t>
  </si>
  <si>
    <t>US-El Paso County, CO-2/7/20</t>
  </si>
  <si>
    <t>US-Honolulu County, HI-2/7/20</t>
  </si>
  <si>
    <t>US-Jackson County, OR -2/7/20</t>
  </si>
  <si>
    <t>US-Jefferson County, WA-2/7/20</t>
  </si>
  <si>
    <t>US-Kershaw County, SC-2/7/20</t>
  </si>
  <si>
    <t>US-Klamath County, OR-2/7/20</t>
  </si>
  <si>
    <t>US-Madera County, CA-2/7/20</t>
  </si>
  <si>
    <t>US-Pierce County, WA-2/7/20</t>
  </si>
  <si>
    <t>US-Tulsa County, OK-2/7/20</t>
  </si>
  <si>
    <t>US-Douglas County, CO-2/7/20</t>
  </si>
  <si>
    <t>US-Providence County, RI-2/7/20</t>
  </si>
  <si>
    <t>US-Chatham County, NC-2/7/20</t>
  </si>
  <si>
    <t>US-Delaware County, PA-2/7/20</t>
  </si>
  <si>
    <t>US-Douglas County, NE-2/7/20</t>
  </si>
  <si>
    <t>US-Fayette County, KY-2/7/20</t>
  </si>
  <si>
    <t>US-Marion County, IN-2/7/20</t>
  </si>
  <si>
    <t>US-Middlesex County, MA-2/7/20</t>
  </si>
  <si>
    <t>US-Nassau County, NY-2/7/20</t>
  </si>
  <si>
    <t>US-Ramsey County, MN-2/7/20</t>
  </si>
  <si>
    <t>US-Washoe County, NV-2/7/20</t>
  </si>
  <si>
    <t>US-Wayne County, PA-2/7/20</t>
  </si>
  <si>
    <t>US-Yolo County, CA-2/7/20</t>
  </si>
  <si>
    <t>US-Clark County, NV-2/7/20</t>
  </si>
  <si>
    <t>US-Fort Bend County, TX-2/7/20</t>
  </si>
  <si>
    <t>US-Grant County, WA-2/7/20</t>
  </si>
  <si>
    <t>US-Santa Rosa County, FL-2/7/20</t>
  </si>
  <si>
    <t>US-Williamson County, TN-2/7/20</t>
  </si>
  <si>
    <t>US-New York County, NY-2/7/20</t>
  </si>
  <si>
    <t>US-Montgomery County, MD-2/7/20</t>
  </si>
  <si>
    <t>US-Denver County, CO-2/7/20</t>
  </si>
  <si>
    <t>US-Summit County, CO-2/7/20</t>
  </si>
  <si>
    <t>US-Bergen County, NJ-2/7/20</t>
  </si>
  <si>
    <t>US-Harris County, TX-2/7/20</t>
  </si>
  <si>
    <t>US-San Francisco County, CA-2/7/20</t>
  </si>
  <si>
    <t>US-Contra Costa County, CA-2/7/20</t>
  </si>
  <si>
    <t>US-Norfolk County, MA-2/7/20</t>
  </si>
  <si>
    <t>US-Wake County, NC-2/7/20</t>
  </si>
  <si>
    <t>US-Westchester County, NY-2/7/20</t>
  </si>
  <si>
    <t>US-Grafton County, NH-2/7/20</t>
  </si>
  <si>
    <t>US-Hillsborough, FL-2/7/20</t>
  </si>
  <si>
    <t>US-Placer County, CA-2/7/20</t>
  </si>
  <si>
    <t>US-San Mateo, CA-2/7/20</t>
  </si>
  <si>
    <t>US-Sonoma County, CA-2/7/20</t>
  </si>
  <si>
    <t>US-Umatilla, OR-2/7/20</t>
  </si>
  <si>
    <t>US-Fulton County, GA-2/7/20</t>
  </si>
  <si>
    <t>US-Washington County, OR-2/7/20</t>
  </si>
  <si>
    <t>US-Snohomish County, WA-2/7/20</t>
  </si>
  <si>
    <t>US-Humboldt County, CA-2/7/20</t>
  </si>
  <si>
    <t>US-Sacramento County, CA-2/7/20</t>
  </si>
  <si>
    <t>US-San Diego County, CA-2/7/20</t>
  </si>
  <si>
    <t>US-Skagit, WA-2/7/20</t>
  </si>
  <si>
    <t>US-Thurston, WA-2/7/20</t>
  </si>
  <si>
    <t>US-Island, WA-2/7/20</t>
  </si>
  <si>
    <t>US-Whatcom, WA-2/7/20</t>
  </si>
  <si>
    <t>US-Marin, CA-2/7/20</t>
  </si>
  <si>
    <t>US-Calaveras, CA-2/7/20</t>
  </si>
  <si>
    <t>US-Stanislaus, CA-2/7/20</t>
  </si>
  <si>
    <t>US-San Joaquin, CA-2/7/20</t>
  </si>
  <si>
    <t>US-Essex, MA-2/7/20</t>
  </si>
  <si>
    <t>US-Charlton, GA-2/7/20</t>
  </si>
  <si>
    <t>US-Collier, FL-2/7/20</t>
  </si>
  <si>
    <t>US-Pinellas, FL-2/7/20</t>
  </si>
  <si>
    <t>US-Alachua, FL-2/7/20</t>
  </si>
  <si>
    <t>US-Nassau, FL-2/7/20</t>
  </si>
  <si>
    <t>US-Pasco, FL-2/7/20</t>
  </si>
  <si>
    <t>US-Dallas, TX-2/7/20</t>
  </si>
  <si>
    <t>US-Tarrant, TX-2/7/20</t>
  </si>
  <si>
    <t>US-Montgomery, TX-2/7/20</t>
  </si>
  <si>
    <t>US-Middlesex, NJ-2/7/20</t>
  </si>
  <si>
    <t>US-Jefferson, CO-2/7/20</t>
  </si>
  <si>
    <t>US-Multnomah, OR-2/7/20</t>
  </si>
  <si>
    <t>US-Polk, OR-2/7/20</t>
  </si>
  <si>
    <t>US-Deschutes, OR-2/7/20</t>
  </si>
  <si>
    <t>US-McHenry, IL-2/7/20</t>
  </si>
  <si>
    <t>US-Lake, IL-2/7/20</t>
  </si>
  <si>
    <t>US-Bucks, PA-2/7/20</t>
  </si>
  <si>
    <t>US-Hanover, VA-2/7/20</t>
  </si>
  <si>
    <t>US-Lancaster, SC-2/7/20</t>
  </si>
  <si>
    <t>US-Sullivan, TN-2/7/20</t>
  </si>
  <si>
    <t>US-Johnson, IN-2/7/20</t>
  </si>
  <si>
    <t>US-Howard, IN-2/7/20</t>
  </si>
  <si>
    <t>US-St. Joseph, IN-2/7/20</t>
  </si>
  <si>
    <t>US-Knox, NE-2/7/20</t>
  </si>
  <si>
    <t>US-Stark, OH-2/7/20</t>
  </si>
  <si>
    <t>US-Anoka, MN-2/7/20</t>
  </si>
  <si>
    <t>US-Olmsted, MN-2/7/20</t>
  </si>
  <si>
    <t>US-Summit, UT-2/7/20</t>
  </si>
  <si>
    <t>US-Fairfield, CT-2/7/20</t>
  </si>
  <si>
    <t>US-Litchfield, CT-2/7/20</t>
  </si>
  <si>
    <t>US-Orleans, LA-2/7/20</t>
  </si>
  <si>
    <t>US-Pennington, SD-2/7/20</t>
  </si>
  <si>
    <t>US-Beadle, SD-2/7/20</t>
  </si>
  <si>
    <t>US-Charles Mix, SD-2/7/20</t>
  </si>
  <si>
    <t>US-Davison, SD-2/7/20</t>
  </si>
  <si>
    <t>US-Minnehaha, SD-2/7/20</t>
  </si>
  <si>
    <t>US-Bon Homme, SD-2/7/20</t>
  </si>
  <si>
    <t>US-Socorro, NM-2/7/20</t>
  </si>
  <si>
    <t>US-Bernalillo, NM-2/7/20</t>
  </si>
  <si>
    <t>US-Oakland, MI-2/7/20</t>
  </si>
  <si>
    <t>US-Wayne, MI-2/7/20</t>
  </si>
  <si>
    <t>US-New Castle, DE-2/7/20</t>
  </si>
  <si>
    <t>US-Washington-2/8/20</t>
  </si>
  <si>
    <t>US-New York-2/8/20</t>
  </si>
  <si>
    <t>US-California-2/8/20</t>
  </si>
  <si>
    <t>US-Massachusetts-2/8/20</t>
  </si>
  <si>
    <t>US-Diamond Princess-2/8/20</t>
  </si>
  <si>
    <t>US-Grand Princess-2/8/20</t>
  </si>
  <si>
    <t>US-Georgia-2/8/20</t>
  </si>
  <si>
    <t>US-Colorado-2/8/20</t>
  </si>
  <si>
    <t>US-Florida-2/8/20</t>
  </si>
  <si>
    <t>US-New Jersey-2/8/20</t>
  </si>
  <si>
    <t>US-Oregon-2/8/20</t>
  </si>
  <si>
    <t>US-Texas-2/8/20</t>
  </si>
  <si>
    <t>US-Illinois-2/8/20</t>
  </si>
  <si>
    <t>US-Pennsylvania-2/8/20</t>
  </si>
  <si>
    <t>US-Iowa-2/8/20</t>
  </si>
  <si>
    <t>US-Maryland-2/8/20</t>
  </si>
  <si>
    <t>US-North Carolina-2/8/20</t>
  </si>
  <si>
    <t>US-South Carolina-2/8/20</t>
  </si>
  <si>
    <t>US-Tennessee-2/8/20</t>
  </si>
  <si>
    <t>US-Virginia-2/8/20</t>
  </si>
  <si>
    <t>US-Arizona-2/8/20</t>
  </si>
  <si>
    <t>US-Indiana-2/8/20</t>
  </si>
  <si>
    <t>US-Kentucky-2/8/20</t>
  </si>
  <si>
    <t>US-District of Columbia-2/8/20</t>
  </si>
  <si>
    <t>US-Nevada-2/8/20</t>
  </si>
  <si>
    <t>US-New Hampshire-2/8/20</t>
  </si>
  <si>
    <t>US-Minnesota-2/8/20</t>
  </si>
  <si>
    <t>US-Nebraska-2/8/20</t>
  </si>
  <si>
    <t>US-Ohio-2/8/20</t>
  </si>
  <si>
    <t>US-Rhode Island-2/8/20</t>
  </si>
  <si>
    <t>US-Wisconsin-2/8/20</t>
  </si>
  <si>
    <t>US-Connecticut-2/8/20</t>
  </si>
  <si>
    <t>US-Hawaii-2/8/20</t>
  </si>
  <si>
    <t>US-Oklahoma-2/8/20</t>
  </si>
  <si>
    <t>US-Utah-2/8/20</t>
  </si>
  <si>
    <t>US-Kansas-2/8/20</t>
  </si>
  <si>
    <t>US-Louisiana-2/8/20</t>
  </si>
  <si>
    <t>US-Missouri-2/8/20</t>
  </si>
  <si>
    <t>US-Vermont-2/8/20</t>
  </si>
  <si>
    <t>US-Alaska-2/8/20</t>
  </si>
  <si>
    <t>US-Arkansas-2/8/20</t>
  </si>
  <si>
    <t>US-Delaware-2/8/20</t>
  </si>
  <si>
    <t>US-Idaho-2/8/20</t>
  </si>
  <si>
    <t>US-Maine-2/8/20</t>
  </si>
  <si>
    <t>US-Michigan-2/8/20</t>
  </si>
  <si>
    <t>US-Mississippi-2/8/20</t>
  </si>
  <si>
    <t>US-Montana-2/8/20</t>
  </si>
  <si>
    <t>US-New Mexico-2/8/20</t>
  </si>
  <si>
    <t>US-North Dakota-2/8/20</t>
  </si>
  <si>
    <t>US-South Dakota-2/8/20</t>
  </si>
  <si>
    <t>US-West Virginia-2/8/20</t>
  </si>
  <si>
    <t>US-Wyoming-2/8/20</t>
  </si>
  <si>
    <t>US-Kitsap, WA-2/8/20</t>
  </si>
  <si>
    <t>US-Solano, CA-2/8/20</t>
  </si>
  <si>
    <t>US-Santa Cruz, CA-2/8/20</t>
  </si>
  <si>
    <t>US-Napa, CA-2/8/20</t>
  </si>
  <si>
    <t>US-Ventura, CA-2/8/20</t>
  </si>
  <si>
    <t>US-Worcester, MA-2/8/20</t>
  </si>
  <si>
    <t>US-Gwinnett, GA-2/8/20</t>
  </si>
  <si>
    <t>US-DeKalb, GA-2/8/20</t>
  </si>
  <si>
    <t>US-Floyd, GA-2/8/20</t>
  </si>
  <si>
    <t>US-Fayette, GA-2/8/20</t>
  </si>
  <si>
    <t>US-Gregg, TX-2/8/20</t>
  </si>
  <si>
    <t>US-Monmouth, NJ-2/8/20</t>
  </si>
  <si>
    <t>US-Burlington, NJ-2/8/20</t>
  </si>
  <si>
    <t>US-Camden, NJ-2/8/20</t>
  </si>
  <si>
    <t>US-Passaic, NJ-2/8/20</t>
  </si>
  <si>
    <t>US-Union, NJ-2/8/20</t>
  </si>
  <si>
    <t>US-Eagle, CO-2/8/20</t>
  </si>
  <si>
    <t>US-Larimer, CO-2/8/20</t>
  </si>
  <si>
    <t>US-Arapahoe, CO-2/8/20</t>
  </si>
  <si>
    <t>US-Gunnison, CO-2/8/20</t>
  </si>
  <si>
    <t>US-Kane, IL-2/8/20</t>
  </si>
  <si>
    <t>US-Monroe, PA-2/8/20</t>
  </si>
  <si>
    <t>US-Philadelphia, PA-2/8/20</t>
  </si>
  <si>
    <t>US-Norfolk, VA-2/8/20</t>
  </si>
  <si>
    <t>US-Arlington, VA-2/8/20</t>
  </si>
  <si>
    <t>US-Spotsylvania, VA-2/8/20</t>
  </si>
  <si>
    <t>US-Loudoun, VA-2/8/20</t>
  </si>
  <si>
    <t>US-Prince George's, MD-2/8/20</t>
  </si>
  <si>
    <t>US-Pottawattamie, IA-2/8/20</t>
  </si>
  <si>
    <t>US-Camden, NC-2/8/20</t>
  </si>
  <si>
    <t>US-Pima, AZ-2/8/20</t>
  </si>
  <si>
    <t>US-Noble, IN-2/8/20</t>
  </si>
  <si>
    <t>US-Adams, IN-2/8/20</t>
  </si>
  <si>
    <t>US-Boone, IN-2/8/20</t>
  </si>
  <si>
    <t>US-Dane, WI-2/8/20</t>
  </si>
  <si>
    <t>US-Pierce, WI-2/8/20</t>
  </si>
  <si>
    <t>US-Cuyahoga, OH-2/8/20</t>
  </si>
  <si>
    <t>US-Weber, UT-2/8/20</t>
  </si>
  <si>
    <t>US-Bennington County, VT-2/8/20</t>
  </si>
  <si>
    <t>US-Carver County, MN-2/8/20</t>
  </si>
  <si>
    <t>US-Charlotte County, FL-2/8/20</t>
  </si>
  <si>
    <t>US-Cherokee County, GA-2/8/20</t>
  </si>
  <si>
    <t>US-Collin County, TX-2/8/20</t>
  </si>
  <si>
    <t>US-Jefferson County, KY-2/8/20</t>
  </si>
  <si>
    <t>US-Jefferson Parish, LA-2/8/20</t>
  </si>
  <si>
    <t>US-Shasta County, CA-2/8/20</t>
  </si>
  <si>
    <t>US-Spartanburg County, SC-2/8/20</t>
  </si>
  <si>
    <t>US-Harrison County, KY-2/8/20</t>
  </si>
  <si>
    <t>US-Johnson County, IA-2/8/20</t>
  </si>
  <si>
    <t>US-Berkshire County, MA-2/8/20</t>
  </si>
  <si>
    <t>US-Davidson County, TN-2/8/20</t>
  </si>
  <si>
    <t>US-Douglas County, OR-2/8/20</t>
  </si>
  <si>
    <t>US-Fresno County, CA-2/8/20</t>
  </si>
  <si>
    <t>US-Harford County, MD-2/8/20</t>
  </si>
  <si>
    <t>US-Hendricks County, IN-2/8/20</t>
  </si>
  <si>
    <t>US-Hudson County, NJ-2/8/20</t>
  </si>
  <si>
    <t>US-Johnson County, KS-2/8/20</t>
  </si>
  <si>
    <t>US-Kittitas County, WA-2/8/20</t>
  </si>
  <si>
    <t>US-Manatee County, FL-2/8/20</t>
  </si>
  <si>
    <t>US-Marion County, OR-2/8/20</t>
  </si>
  <si>
    <t>US-Okaloosa County, FL-2/8/20</t>
  </si>
  <si>
    <t>US-Polk County, GA-2/8/20</t>
  </si>
  <si>
    <t>US-Riverside County, CA-2/8/20</t>
  </si>
  <si>
    <t>US-Shelby County, TN-2/8/20</t>
  </si>
  <si>
    <t>US-St. Louis County, MO-2/8/20</t>
  </si>
  <si>
    <t>US-Suffolk County, NY-2/8/20</t>
  </si>
  <si>
    <t>US-Ulster County, NY-2/8/20</t>
  </si>
  <si>
    <t>US-Volusia County, FL-2/8/20</t>
  </si>
  <si>
    <t>US-Fairfax County, VA-2/8/20</t>
  </si>
  <si>
    <t>US-Rockingham County, NH-2/8/20</t>
  </si>
  <si>
    <t>US-Washington, D.C.-2/8/20</t>
  </si>
  <si>
    <t>US-Montgomery County, PA-2/8/20</t>
  </si>
  <si>
    <t>US-Alameda County, CA-2/8/20</t>
  </si>
  <si>
    <t>US-Broward County, FL-2/8/20</t>
  </si>
  <si>
    <t>US-Lee County, FL-2/8/20</t>
  </si>
  <si>
    <t>US-Pinal County, AZ-2/8/20</t>
  </si>
  <si>
    <t>US-Rockland County, NY-2/8/20</t>
  </si>
  <si>
    <t>US-Saratoga County, NY-2/8/20</t>
  </si>
  <si>
    <t>US-Charleston County, SC-2/8/20</t>
  </si>
  <si>
    <t>US-Clark County, WA-2/8/20</t>
  </si>
  <si>
    <t>US-Cobb County, GA-2/8/20</t>
  </si>
  <si>
    <t>US-Davis County, UT-2/8/20</t>
  </si>
  <si>
    <t>US-El Paso County, CO-2/8/20</t>
  </si>
  <si>
    <t>US-Honolulu County, HI-2/8/20</t>
  </si>
  <si>
    <t>US-Jackson County, OR -2/8/20</t>
  </si>
  <si>
    <t>US-Jefferson County, WA-2/8/20</t>
  </si>
  <si>
    <t>US-Kershaw County, SC-2/8/20</t>
  </si>
  <si>
    <t>US-Klamath County, OR-2/8/20</t>
  </si>
  <si>
    <t>US-Madera County, CA-2/8/20</t>
  </si>
  <si>
    <t>US-Pierce County, WA-2/8/20</t>
  </si>
  <si>
    <t>US-Tulsa County, OK-2/8/20</t>
  </si>
  <si>
    <t>US-Douglas County, CO-2/8/20</t>
  </si>
  <si>
    <t>US-Providence County, RI-2/8/20</t>
  </si>
  <si>
    <t>US-Chatham County, NC-2/8/20</t>
  </si>
  <si>
    <t>US-Delaware County, PA-2/8/20</t>
  </si>
  <si>
    <t>US-Douglas County, NE-2/8/20</t>
  </si>
  <si>
    <t>US-Fayette County, KY-2/8/20</t>
  </si>
  <si>
    <t>US-Marion County, IN-2/8/20</t>
  </si>
  <si>
    <t>US-Middlesex County, MA-2/8/20</t>
  </si>
  <si>
    <t>US-Nassau County, NY-2/8/20</t>
  </si>
  <si>
    <t>US-Ramsey County, MN-2/8/20</t>
  </si>
  <si>
    <t>US-Washoe County, NV-2/8/20</t>
  </si>
  <si>
    <t>US-Wayne County, PA-2/8/20</t>
  </si>
  <si>
    <t>US-Yolo County, CA-2/8/20</t>
  </si>
  <si>
    <t>US-Clark County, NV-2/8/20</t>
  </si>
  <si>
    <t>US-Fort Bend County, TX-2/8/20</t>
  </si>
  <si>
    <t>US-Grant County, WA-2/8/20</t>
  </si>
  <si>
    <t>US-Santa Rosa County, FL-2/8/20</t>
  </si>
  <si>
    <t>US-Williamson County, TN-2/8/20</t>
  </si>
  <si>
    <t>US-New York County, NY-2/8/20</t>
  </si>
  <si>
    <t>US-Montgomery County, MD-2/8/20</t>
  </si>
  <si>
    <t>US-Denver County, CO-2/8/20</t>
  </si>
  <si>
    <t>US-Summit County, CO-2/8/20</t>
  </si>
  <si>
    <t>US-Bergen County, NJ-2/8/20</t>
  </si>
  <si>
    <t>US-Harris County, TX-2/8/20</t>
  </si>
  <si>
    <t>US-San Francisco County, CA-2/8/20</t>
  </si>
  <si>
    <t>US-Contra Costa County, CA-2/8/20</t>
  </si>
  <si>
    <t>US-Norfolk County, MA-2/8/20</t>
  </si>
  <si>
    <t>US-Wake County, NC-2/8/20</t>
  </si>
  <si>
    <t>US-Westchester County, NY-2/8/20</t>
  </si>
  <si>
    <t>US-Grafton County, NH-2/8/20</t>
  </si>
  <si>
    <t>US-Hillsborough, FL-2/8/20</t>
  </si>
  <si>
    <t>US-Placer County, CA-2/8/20</t>
  </si>
  <si>
    <t>US-San Mateo, CA-2/8/20</t>
  </si>
  <si>
    <t>US-Sonoma County, CA-2/8/20</t>
  </si>
  <si>
    <t>US-Umatilla, OR-2/8/20</t>
  </si>
  <si>
    <t>US-Fulton County, GA-2/8/20</t>
  </si>
  <si>
    <t>US-Washington County, OR-2/8/20</t>
  </si>
  <si>
    <t>US-Snohomish County, WA-2/8/20</t>
  </si>
  <si>
    <t>US-Humboldt County, CA-2/8/20</t>
  </si>
  <si>
    <t>US-Sacramento County, CA-2/8/20</t>
  </si>
  <si>
    <t>US-San Diego County, CA-2/8/20</t>
  </si>
  <si>
    <t>US-Skagit, WA-2/8/20</t>
  </si>
  <si>
    <t>US-Thurston, WA-2/8/20</t>
  </si>
  <si>
    <t>US-Island, WA-2/8/20</t>
  </si>
  <si>
    <t>US-Whatcom, WA-2/8/20</t>
  </si>
  <si>
    <t>US-Marin, CA-2/8/20</t>
  </si>
  <si>
    <t>US-Calaveras, CA-2/8/20</t>
  </si>
  <si>
    <t>US-Stanislaus, CA-2/8/20</t>
  </si>
  <si>
    <t>US-San Joaquin, CA-2/8/20</t>
  </si>
  <si>
    <t>US-Essex, MA-2/8/20</t>
  </si>
  <si>
    <t>US-Charlton, GA-2/8/20</t>
  </si>
  <si>
    <t>US-Collier, FL-2/8/20</t>
  </si>
  <si>
    <t>US-Pinellas, FL-2/8/20</t>
  </si>
  <si>
    <t>US-Alachua, FL-2/8/20</t>
  </si>
  <si>
    <t>US-Nassau, FL-2/8/20</t>
  </si>
  <si>
    <t>US-Pasco, FL-2/8/20</t>
  </si>
  <si>
    <t>US-Dallas, TX-2/8/20</t>
  </si>
  <si>
    <t>US-Tarrant, TX-2/8/20</t>
  </si>
  <si>
    <t>US-Montgomery, TX-2/8/20</t>
  </si>
  <si>
    <t>US-Middlesex, NJ-2/8/20</t>
  </si>
  <si>
    <t>US-Jefferson, CO-2/8/20</t>
  </si>
  <si>
    <t>US-Multnomah, OR-2/8/20</t>
  </si>
  <si>
    <t>US-Polk, OR-2/8/20</t>
  </si>
  <si>
    <t>US-Deschutes, OR-2/8/20</t>
  </si>
  <si>
    <t>US-McHenry, IL-2/8/20</t>
  </si>
  <si>
    <t>US-Lake, IL-2/8/20</t>
  </si>
  <si>
    <t>US-Bucks, PA-2/8/20</t>
  </si>
  <si>
    <t>US-Hanover, VA-2/8/20</t>
  </si>
  <si>
    <t>US-Lancaster, SC-2/8/20</t>
  </si>
  <si>
    <t>US-Sullivan, TN-2/8/20</t>
  </si>
  <si>
    <t>US-Johnson, IN-2/8/20</t>
  </si>
  <si>
    <t>US-Howard, IN-2/8/20</t>
  </si>
  <si>
    <t>US-St. Joseph, IN-2/8/20</t>
  </si>
  <si>
    <t>US-Knox, NE-2/8/20</t>
  </si>
  <si>
    <t>US-Stark, OH-2/8/20</t>
  </si>
  <si>
    <t>US-Anoka, MN-2/8/20</t>
  </si>
  <si>
    <t>US-Olmsted, MN-2/8/20</t>
  </si>
  <si>
    <t>US-Summit, UT-2/8/20</t>
  </si>
  <si>
    <t>US-Fairfield, CT-2/8/20</t>
  </si>
  <si>
    <t>US-Litchfield, CT-2/8/20</t>
  </si>
  <si>
    <t>US-Orleans, LA-2/8/20</t>
  </si>
  <si>
    <t>US-Pennington, SD-2/8/20</t>
  </si>
  <si>
    <t>US-Beadle, SD-2/8/20</t>
  </si>
  <si>
    <t>US-Charles Mix, SD-2/8/20</t>
  </si>
  <si>
    <t>US-Davison, SD-2/8/20</t>
  </si>
  <si>
    <t>US-Minnehaha, SD-2/8/20</t>
  </si>
  <si>
    <t>US-Bon Homme, SD-2/8/20</t>
  </si>
  <si>
    <t>US-Socorro, NM-2/8/20</t>
  </si>
  <si>
    <t>US-Bernalillo, NM-2/8/20</t>
  </si>
  <si>
    <t>US-Oakland, MI-2/8/20</t>
  </si>
  <si>
    <t>US-Wayne, MI-2/8/20</t>
  </si>
  <si>
    <t>US-New Castle, DE-2/8/20</t>
  </si>
  <si>
    <t>US-Washington-2/9/20</t>
  </si>
  <si>
    <t>US-New York-2/9/20</t>
  </si>
  <si>
    <t>US-California-2/9/20</t>
  </si>
  <si>
    <t>US-Massachusetts-2/9/20</t>
  </si>
  <si>
    <t>US-Diamond Princess-2/9/20</t>
  </si>
  <si>
    <t>US-Grand Princess-2/9/20</t>
  </si>
  <si>
    <t>US-Georgia-2/9/20</t>
  </si>
  <si>
    <t>US-Colorado-2/9/20</t>
  </si>
  <si>
    <t>US-Florida-2/9/20</t>
  </si>
  <si>
    <t>US-New Jersey-2/9/20</t>
  </si>
  <si>
    <t>US-Oregon-2/9/20</t>
  </si>
  <si>
    <t>US-Texas-2/9/20</t>
  </si>
  <si>
    <t>US-Illinois-2/9/20</t>
  </si>
  <si>
    <t>US-Pennsylvania-2/9/20</t>
  </si>
  <si>
    <t>US-Iowa-2/9/20</t>
  </si>
  <si>
    <t>US-Maryland-2/9/20</t>
  </si>
  <si>
    <t>US-North Carolina-2/9/20</t>
  </si>
  <si>
    <t>US-South Carolina-2/9/20</t>
  </si>
  <si>
    <t>US-Tennessee-2/9/20</t>
  </si>
  <si>
    <t>US-Virginia-2/9/20</t>
  </si>
  <si>
    <t>US-Arizona-2/9/20</t>
  </si>
  <si>
    <t>US-Indiana-2/9/20</t>
  </si>
  <si>
    <t>US-Kentucky-2/9/20</t>
  </si>
  <si>
    <t>US-District of Columbia-2/9/20</t>
  </si>
  <si>
    <t>US-Nevada-2/9/20</t>
  </si>
  <si>
    <t>US-New Hampshire-2/9/20</t>
  </si>
  <si>
    <t>US-Minnesota-2/9/20</t>
  </si>
  <si>
    <t>US-Nebraska-2/9/20</t>
  </si>
  <si>
    <t>US-Ohio-2/9/20</t>
  </si>
  <si>
    <t>US-Rhode Island-2/9/20</t>
  </si>
  <si>
    <t>US-Wisconsin-2/9/20</t>
  </si>
  <si>
    <t>US-Connecticut-2/9/20</t>
  </si>
  <si>
    <t>US-Hawaii-2/9/20</t>
  </si>
  <si>
    <t>US-Oklahoma-2/9/20</t>
  </si>
  <si>
    <t>US-Utah-2/9/20</t>
  </si>
  <si>
    <t>US-Kansas-2/9/20</t>
  </si>
  <si>
    <t>US-Louisiana-2/9/20</t>
  </si>
  <si>
    <t>US-Missouri-2/9/20</t>
  </si>
  <si>
    <t>US-Vermont-2/9/20</t>
  </si>
  <si>
    <t>US-Alaska-2/9/20</t>
  </si>
  <si>
    <t>US-Arkansas-2/9/20</t>
  </si>
  <si>
    <t>US-Delaware-2/9/20</t>
  </si>
  <si>
    <t>US-Idaho-2/9/20</t>
  </si>
  <si>
    <t>US-Maine-2/9/20</t>
  </si>
  <si>
    <t>US-Michigan-2/9/20</t>
  </si>
  <si>
    <t>US-Mississippi-2/9/20</t>
  </si>
  <si>
    <t>US-Montana-2/9/20</t>
  </si>
  <si>
    <t>US-New Mexico-2/9/20</t>
  </si>
  <si>
    <t>US-North Dakota-2/9/20</t>
  </si>
  <si>
    <t>US-South Dakota-2/9/20</t>
  </si>
  <si>
    <t>US-West Virginia-2/9/20</t>
  </si>
  <si>
    <t>US-Wyoming-2/9/20</t>
  </si>
  <si>
    <t>US-Kitsap, WA-2/9/20</t>
  </si>
  <si>
    <t>US-Solano, CA-2/9/20</t>
  </si>
  <si>
    <t>US-Santa Cruz, CA-2/9/20</t>
  </si>
  <si>
    <t>US-Napa, CA-2/9/20</t>
  </si>
  <si>
    <t>US-Ventura, CA-2/9/20</t>
  </si>
  <si>
    <t>US-Worcester, MA-2/9/20</t>
  </si>
  <si>
    <t>US-Gwinnett, GA-2/9/20</t>
  </si>
  <si>
    <t>US-DeKalb, GA-2/9/20</t>
  </si>
  <si>
    <t>US-Floyd, GA-2/9/20</t>
  </si>
  <si>
    <t>US-Fayette, GA-2/9/20</t>
  </si>
  <si>
    <t>US-Gregg, TX-2/9/20</t>
  </si>
  <si>
    <t>US-Monmouth, NJ-2/9/20</t>
  </si>
  <si>
    <t>US-Burlington, NJ-2/9/20</t>
  </si>
  <si>
    <t>US-Camden, NJ-2/9/20</t>
  </si>
  <si>
    <t>US-Passaic, NJ-2/9/20</t>
  </si>
  <si>
    <t>US-Union, NJ-2/9/20</t>
  </si>
  <si>
    <t>US-Eagle, CO-2/9/20</t>
  </si>
  <si>
    <t>US-Larimer, CO-2/9/20</t>
  </si>
  <si>
    <t>US-Arapahoe, CO-2/9/20</t>
  </si>
  <si>
    <t>US-Gunnison, CO-2/9/20</t>
  </si>
  <si>
    <t>US-Kane, IL-2/9/20</t>
  </si>
  <si>
    <t>US-Monroe, PA-2/9/20</t>
  </si>
  <si>
    <t>US-Philadelphia, PA-2/9/20</t>
  </si>
  <si>
    <t>US-Norfolk, VA-2/9/20</t>
  </si>
  <si>
    <t>US-Arlington, VA-2/9/20</t>
  </si>
  <si>
    <t>US-Spotsylvania, VA-2/9/20</t>
  </si>
  <si>
    <t>US-Loudoun, VA-2/9/20</t>
  </si>
  <si>
    <t>US-Prince George's, MD-2/9/20</t>
  </si>
  <si>
    <t>US-Pottawattamie, IA-2/9/20</t>
  </si>
  <si>
    <t>US-Camden, NC-2/9/20</t>
  </si>
  <si>
    <t>US-Pima, AZ-2/9/20</t>
  </si>
  <si>
    <t>US-Noble, IN-2/9/20</t>
  </si>
  <si>
    <t>US-Adams, IN-2/9/20</t>
  </si>
  <si>
    <t>US-Boone, IN-2/9/20</t>
  </si>
  <si>
    <t>US-Dane, WI-2/9/20</t>
  </si>
  <si>
    <t>US-Pierce, WI-2/9/20</t>
  </si>
  <si>
    <t>US-Cuyahoga, OH-2/9/20</t>
  </si>
  <si>
    <t>US-Weber, UT-2/9/20</t>
  </si>
  <si>
    <t>US-Bennington County, VT-2/9/20</t>
  </si>
  <si>
    <t>US-Carver County, MN-2/9/20</t>
  </si>
  <si>
    <t>US-Charlotte County, FL-2/9/20</t>
  </si>
  <si>
    <t>US-Cherokee County, GA-2/9/20</t>
  </si>
  <si>
    <t>US-Collin County, TX-2/9/20</t>
  </si>
  <si>
    <t>US-Jefferson County, KY-2/9/20</t>
  </si>
  <si>
    <t>US-Jefferson Parish, LA-2/9/20</t>
  </si>
  <si>
    <t>US-Shasta County, CA-2/9/20</t>
  </si>
  <si>
    <t>US-Spartanburg County, SC-2/9/20</t>
  </si>
  <si>
    <t>US-Harrison County, KY-2/9/20</t>
  </si>
  <si>
    <t>US-Johnson County, IA-2/9/20</t>
  </si>
  <si>
    <t>US-Berkshire County, MA-2/9/20</t>
  </si>
  <si>
    <t>US-Davidson County, TN-2/9/20</t>
  </si>
  <si>
    <t>US-Douglas County, OR-2/9/20</t>
  </si>
  <si>
    <t>US-Fresno County, CA-2/9/20</t>
  </si>
  <si>
    <t>US-Harford County, MD-2/9/20</t>
  </si>
  <si>
    <t>US-Hendricks County, IN-2/9/20</t>
  </si>
  <si>
    <t>US-Hudson County, NJ-2/9/20</t>
  </si>
  <si>
    <t>US-Johnson County, KS-2/9/20</t>
  </si>
  <si>
    <t>US-Kittitas County, WA-2/9/20</t>
  </si>
  <si>
    <t>US-Manatee County, FL-2/9/20</t>
  </si>
  <si>
    <t>US-Marion County, OR-2/9/20</t>
  </si>
  <si>
    <t>US-Okaloosa County, FL-2/9/20</t>
  </si>
  <si>
    <t>US-Polk County, GA-2/9/20</t>
  </si>
  <si>
    <t>US-Riverside County, CA-2/9/20</t>
  </si>
  <si>
    <t>US-Shelby County, TN-2/9/20</t>
  </si>
  <si>
    <t>US-St. Louis County, MO-2/9/20</t>
  </si>
  <si>
    <t>US-Suffolk County, NY-2/9/20</t>
  </si>
  <si>
    <t>US-Ulster County, NY-2/9/20</t>
  </si>
  <si>
    <t>US-Volusia County, FL-2/9/20</t>
  </si>
  <si>
    <t>US-Fairfax County, VA-2/9/20</t>
  </si>
  <si>
    <t>US-Rockingham County, NH-2/9/20</t>
  </si>
  <si>
    <t>US-Washington, D.C.-2/9/20</t>
  </si>
  <si>
    <t>US-Montgomery County, PA-2/9/20</t>
  </si>
  <si>
    <t>US-Alameda County, CA-2/9/20</t>
  </si>
  <si>
    <t>US-Broward County, FL-2/9/20</t>
  </si>
  <si>
    <t>US-Lee County, FL-2/9/20</t>
  </si>
  <si>
    <t>US-Pinal County, AZ-2/9/20</t>
  </si>
  <si>
    <t>US-Rockland County, NY-2/9/20</t>
  </si>
  <si>
    <t>US-Saratoga County, NY-2/9/20</t>
  </si>
  <si>
    <t>US-Charleston County, SC-2/9/20</t>
  </si>
  <si>
    <t>US-Clark County, WA-2/9/20</t>
  </si>
  <si>
    <t>US-Cobb County, GA-2/9/20</t>
  </si>
  <si>
    <t>US-Davis County, UT-2/9/20</t>
  </si>
  <si>
    <t>US-El Paso County, CO-2/9/20</t>
  </si>
  <si>
    <t>US-Honolulu County, HI-2/9/20</t>
  </si>
  <si>
    <t>US-Jackson County, OR -2/9/20</t>
  </si>
  <si>
    <t>US-Jefferson County, WA-2/9/20</t>
  </si>
  <si>
    <t>US-Kershaw County, SC-2/9/20</t>
  </si>
  <si>
    <t>US-Klamath County, OR-2/9/20</t>
  </si>
  <si>
    <t>US-Madera County, CA-2/9/20</t>
  </si>
  <si>
    <t>US-Pierce County, WA-2/9/20</t>
  </si>
  <si>
    <t>US-Tulsa County, OK-2/9/20</t>
  </si>
  <si>
    <t>US-Douglas County, CO-2/9/20</t>
  </si>
  <si>
    <t>US-Providence County, RI-2/9/20</t>
  </si>
  <si>
    <t>US-Chatham County, NC-2/9/20</t>
  </si>
  <si>
    <t>US-Delaware County, PA-2/9/20</t>
  </si>
  <si>
    <t>US-Douglas County, NE-2/9/20</t>
  </si>
  <si>
    <t>US-Fayette County, KY-2/9/20</t>
  </si>
  <si>
    <t>US-Marion County, IN-2/9/20</t>
  </si>
  <si>
    <t>US-Middlesex County, MA-2/9/20</t>
  </si>
  <si>
    <t>US-Nassau County, NY-2/9/20</t>
  </si>
  <si>
    <t>US-Ramsey County, MN-2/9/20</t>
  </si>
  <si>
    <t>US-Washoe County, NV-2/9/20</t>
  </si>
  <si>
    <t>US-Wayne County, PA-2/9/20</t>
  </si>
  <si>
    <t>US-Yolo County, CA-2/9/20</t>
  </si>
  <si>
    <t>US-Clark County, NV-2/9/20</t>
  </si>
  <si>
    <t>US-Fort Bend County, TX-2/9/20</t>
  </si>
  <si>
    <t>US-Grant County, WA-2/9/20</t>
  </si>
  <si>
    <t>US-Santa Rosa County, FL-2/9/20</t>
  </si>
  <si>
    <t>US-Williamson County, TN-2/9/20</t>
  </si>
  <si>
    <t>US-New York County, NY-2/9/20</t>
  </si>
  <si>
    <t>US-Montgomery County, MD-2/9/20</t>
  </si>
  <si>
    <t>US-Denver County, CO-2/9/20</t>
  </si>
  <si>
    <t>US-Summit County, CO-2/9/20</t>
  </si>
  <si>
    <t>US-Bergen County, NJ-2/9/20</t>
  </si>
  <si>
    <t>US-Harris County, TX-2/9/20</t>
  </si>
  <si>
    <t>US-San Francisco County, CA-2/9/20</t>
  </si>
  <si>
    <t>US-Contra Costa County, CA-2/9/20</t>
  </si>
  <si>
    <t>US-Norfolk County, MA-2/9/20</t>
  </si>
  <si>
    <t>US-Wake County, NC-2/9/20</t>
  </si>
  <si>
    <t>US-Westchester County, NY-2/9/20</t>
  </si>
  <si>
    <t>US-Grafton County, NH-2/9/20</t>
  </si>
  <si>
    <t>US-Hillsborough, FL-2/9/20</t>
  </si>
  <si>
    <t>US-Placer County, CA-2/9/20</t>
  </si>
  <si>
    <t>US-San Mateo, CA-2/9/20</t>
  </si>
  <si>
    <t>US-Sonoma County, CA-2/9/20</t>
  </si>
  <si>
    <t>US-Umatilla, OR-2/9/20</t>
  </si>
  <si>
    <t>US-Fulton County, GA-2/9/20</t>
  </si>
  <si>
    <t>US-Washington County, OR-2/9/20</t>
  </si>
  <si>
    <t>US-Snohomish County, WA-2/9/20</t>
  </si>
  <si>
    <t>US-Humboldt County, CA-2/9/20</t>
  </si>
  <si>
    <t>US-Sacramento County, CA-2/9/20</t>
  </si>
  <si>
    <t>US-San Diego County, CA-2/9/20</t>
  </si>
  <si>
    <t>US-Skagit, WA-2/9/20</t>
  </si>
  <si>
    <t>US-Thurston, WA-2/9/20</t>
  </si>
  <si>
    <t>US-Island, WA-2/9/20</t>
  </si>
  <si>
    <t>US-Whatcom, WA-2/9/20</t>
  </si>
  <si>
    <t>US-Marin, CA-2/9/20</t>
  </si>
  <si>
    <t>US-Calaveras, CA-2/9/20</t>
  </si>
  <si>
    <t>US-Stanislaus, CA-2/9/20</t>
  </si>
  <si>
    <t>US-San Joaquin, CA-2/9/20</t>
  </si>
  <si>
    <t>US-Essex, MA-2/9/20</t>
  </si>
  <si>
    <t>US-Charlton, GA-2/9/20</t>
  </si>
  <si>
    <t>US-Collier, FL-2/9/20</t>
  </si>
  <si>
    <t>US-Pinellas, FL-2/9/20</t>
  </si>
  <si>
    <t>US-Alachua, FL-2/9/20</t>
  </si>
  <si>
    <t>US-Nassau, FL-2/9/20</t>
  </si>
  <si>
    <t>US-Pasco, FL-2/9/20</t>
  </si>
  <si>
    <t>US-Dallas, TX-2/9/20</t>
  </si>
  <si>
    <t>US-Tarrant, TX-2/9/20</t>
  </si>
  <si>
    <t>US-Montgomery, TX-2/9/20</t>
  </si>
  <si>
    <t>US-Middlesex, NJ-2/9/20</t>
  </si>
  <si>
    <t>US-Jefferson, CO-2/9/20</t>
  </si>
  <si>
    <t>US-Multnomah, OR-2/9/20</t>
  </si>
  <si>
    <t>US-Polk, OR-2/9/20</t>
  </si>
  <si>
    <t>US-Deschutes, OR-2/9/20</t>
  </si>
  <si>
    <t>US-McHenry, IL-2/9/20</t>
  </si>
  <si>
    <t>US-Lake, IL-2/9/20</t>
  </si>
  <si>
    <t>US-Bucks, PA-2/9/20</t>
  </si>
  <si>
    <t>US-Hanover, VA-2/9/20</t>
  </si>
  <si>
    <t>US-Lancaster, SC-2/9/20</t>
  </si>
  <si>
    <t>US-Sullivan, TN-2/9/20</t>
  </si>
  <si>
    <t>US-Johnson, IN-2/9/20</t>
  </si>
  <si>
    <t>US-Howard, IN-2/9/20</t>
  </si>
  <si>
    <t>US-St. Joseph, IN-2/9/20</t>
  </si>
  <si>
    <t>US-Knox, NE-2/9/20</t>
  </si>
  <si>
    <t>US-Stark, OH-2/9/20</t>
  </si>
  <si>
    <t>US-Anoka, MN-2/9/20</t>
  </si>
  <si>
    <t>US-Olmsted, MN-2/9/20</t>
  </si>
  <si>
    <t>US-Summit, UT-2/9/20</t>
  </si>
  <si>
    <t>US-Fairfield, CT-2/9/20</t>
  </si>
  <si>
    <t>US-Litchfield, CT-2/9/20</t>
  </si>
  <si>
    <t>US-Orleans, LA-2/9/20</t>
  </si>
  <si>
    <t>US-Pennington, SD-2/9/20</t>
  </si>
  <si>
    <t>US-Beadle, SD-2/9/20</t>
  </si>
  <si>
    <t>US-Charles Mix, SD-2/9/20</t>
  </si>
  <si>
    <t>US-Davison, SD-2/9/20</t>
  </si>
  <si>
    <t>US-Minnehaha, SD-2/9/20</t>
  </si>
  <si>
    <t>US-Bon Homme, SD-2/9/20</t>
  </si>
  <si>
    <t>US-Socorro, NM-2/9/20</t>
  </si>
  <si>
    <t>US-Bernalillo, NM-2/9/20</t>
  </si>
  <si>
    <t>US-Oakland, MI-2/9/20</t>
  </si>
  <si>
    <t>US-Wayne, MI-2/9/20</t>
  </si>
  <si>
    <t>US-New Castle, DE-2/9/20</t>
  </si>
  <si>
    <t>US-Washington-2/10/20</t>
  </si>
  <si>
    <t>US-New York-2/10/20</t>
  </si>
  <si>
    <t>US-California-2/10/20</t>
  </si>
  <si>
    <t>US-Massachusetts-2/10/20</t>
  </si>
  <si>
    <t>US-Diamond Princess-2/10/20</t>
  </si>
  <si>
    <t>US-Grand Princess-2/10/20</t>
  </si>
  <si>
    <t>US-Georgia-2/10/20</t>
  </si>
  <si>
    <t>US-Colorado-2/10/20</t>
  </si>
  <si>
    <t>US-Florida-2/10/20</t>
  </si>
  <si>
    <t>US-New Jersey-2/10/20</t>
  </si>
  <si>
    <t>US-Oregon-2/10/20</t>
  </si>
  <si>
    <t>US-Texas-2/10/20</t>
  </si>
  <si>
    <t>US-Illinois-2/10/20</t>
  </si>
  <si>
    <t>US-Pennsylvania-2/10/20</t>
  </si>
  <si>
    <t>US-Iowa-2/10/20</t>
  </si>
  <si>
    <t>US-Maryland-2/10/20</t>
  </si>
  <si>
    <t>US-North Carolina-2/10/20</t>
  </si>
  <si>
    <t>US-South Carolina-2/10/20</t>
  </si>
  <si>
    <t>US-Tennessee-2/10/20</t>
  </si>
  <si>
    <t>US-Virginia-2/10/20</t>
  </si>
  <si>
    <t>US-Arizona-2/10/20</t>
  </si>
  <si>
    <t>US-Indiana-2/10/20</t>
  </si>
  <si>
    <t>US-Kentucky-2/10/20</t>
  </si>
  <si>
    <t>US-District of Columbia-2/10/20</t>
  </si>
  <si>
    <t>US-Nevada-2/10/20</t>
  </si>
  <si>
    <t>US-New Hampshire-2/10/20</t>
  </si>
  <si>
    <t>US-Minnesota-2/10/20</t>
  </si>
  <si>
    <t>US-Nebraska-2/10/20</t>
  </si>
  <si>
    <t>US-Ohio-2/10/20</t>
  </si>
  <si>
    <t>US-Rhode Island-2/10/20</t>
  </si>
  <si>
    <t>US-Wisconsin-2/10/20</t>
  </si>
  <si>
    <t>US-Connecticut-2/10/20</t>
  </si>
  <si>
    <t>US-Hawaii-2/10/20</t>
  </si>
  <si>
    <t>US-Oklahoma-2/10/20</t>
  </si>
  <si>
    <t>US-Utah-2/10/20</t>
  </si>
  <si>
    <t>US-Kansas-2/10/20</t>
  </si>
  <si>
    <t>US-Louisiana-2/10/20</t>
  </si>
  <si>
    <t>US-Missouri-2/10/20</t>
  </si>
  <si>
    <t>US-Vermont-2/10/20</t>
  </si>
  <si>
    <t>US-Alaska-2/10/20</t>
  </si>
  <si>
    <t>US-Arkansas-2/10/20</t>
  </si>
  <si>
    <t>US-Delaware-2/10/20</t>
  </si>
  <si>
    <t>US-Idaho-2/10/20</t>
  </si>
  <si>
    <t>US-Maine-2/10/20</t>
  </si>
  <si>
    <t>US-Michigan-2/10/20</t>
  </si>
  <si>
    <t>US-Mississippi-2/10/20</t>
  </si>
  <si>
    <t>US-Montana-2/10/20</t>
  </si>
  <si>
    <t>US-New Mexico-2/10/20</t>
  </si>
  <si>
    <t>US-North Dakota-2/10/20</t>
  </si>
  <si>
    <t>US-South Dakota-2/10/20</t>
  </si>
  <si>
    <t>US-West Virginia-2/10/20</t>
  </si>
  <si>
    <t>US-Wyoming-2/10/20</t>
  </si>
  <si>
    <t>US-Kitsap, WA-2/10/20</t>
  </si>
  <si>
    <t>US-Solano, CA-2/10/20</t>
  </si>
  <si>
    <t>US-Santa Cruz, CA-2/10/20</t>
  </si>
  <si>
    <t>US-Napa, CA-2/10/20</t>
  </si>
  <si>
    <t>US-Ventura, CA-2/10/20</t>
  </si>
  <si>
    <t>US-Worcester, MA-2/10/20</t>
  </si>
  <si>
    <t>US-Gwinnett, GA-2/10/20</t>
  </si>
  <si>
    <t>US-DeKalb, GA-2/10/20</t>
  </si>
  <si>
    <t>US-Floyd, GA-2/10/20</t>
  </si>
  <si>
    <t>US-Fayette, GA-2/10/20</t>
  </si>
  <si>
    <t>US-Gregg, TX-2/10/20</t>
  </si>
  <si>
    <t>US-Monmouth, NJ-2/10/20</t>
  </si>
  <si>
    <t>US-Burlington, NJ-2/10/20</t>
  </si>
  <si>
    <t>US-Camden, NJ-2/10/20</t>
  </si>
  <si>
    <t>US-Passaic, NJ-2/10/20</t>
  </si>
  <si>
    <t>US-Union, NJ-2/10/20</t>
  </si>
  <si>
    <t>US-Eagle, CO-2/10/20</t>
  </si>
  <si>
    <t>US-Larimer, CO-2/10/20</t>
  </si>
  <si>
    <t>US-Arapahoe, CO-2/10/20</t>
  </si>
  <si>
    <t>US-Gunnison, CO-2/10/20</t>
  </si>
  <si>
    <t>US-Kane, IL-2/10/20</t>
  </si>
  <si>
    <t>US-Monroe, PA-2/10/20</t>
  </si>
  <si>
    <t>US-Philadelphia, PA-2/10/20</t>
  </si>
  <si>
    <t>US-Norfolk, VA-2/10/20</t>
  </si>
  <si>
    <t>US-Arlington, VA-2/10/20</t>
  </si>
  <si>
    <t>US-Spotsylvania, VA-2/10/20</t>
  </si>
  <si>
    <t>US-Loudoun, VA-2/10/20</t>
  </si>
  <si>
    <t>US-Prince George's, MD-2/10/20</t>
  </si>
  <si>
    <t>US-Pottawattamie, IA-2/10/20</t>
  </si>
  <si>
    <t>US-Camden, NC-2/10/20</t>
  </si>
  <si>
    <t>US-Pima, AZ-2/10/20</t>
  </si>
  <si>
    <t>US-Noble, IN-2/10/20</t>
  </si>
  <si>
    <t>US-Adams, IN-2/10/20</t>
  </si>
  <si>
    <t>US-Boone, IN-2/10/20</t>
  </si>
  <si>
    <t>US-Dane, WI-2/10/20</t>
  </si>
  <si>
    <t>US-Pierce, WI-2/10/20</t>
  </si>
  <si>
    <t>US-Cuyahoga, OH-2/10/20</t>
  </si>
  <si>
    <t>US-Weber, UT-2/10/20</t>
  </si>
  <si>
    <t>US-Bennington County, VT-2/10/20</t>
  </si>
  <si>
    <t>US-Carver County, MN-2/10/20</t>
  </si>
  <si>
    <t>US-Charlotte County, FL-2/10/20</t>
  </si>
  <si>
    <t>US-Cherokee County, GA-2/10/20</t>
  </si>
  <si>
    <t>US-Collin County, TX-2/10/20</t>
  </si>
  <si>
    <t>US-Jefferson County, KY-2/10/20</t>
  </si>
  <si>
    <t>US-Jefferson Parish, LA-2/10/20</t>
  </si>
  <si>
    <t>US-Shasta County, CA-2/10/20</t>
  </si>
  <si>
    <t>US-Spartanburg County, SC-2/10/20</t>
  </si>
  <si>
    <t>US-Harrison County, KY-2/10/20</t>
  </si>
  <si>
    <t>US-Johnson County, IA-2/10/20</t>
  </si>
  <si>
    <t>US-Berkshire County, MA-2/10/20</t>
  </si>
  <si>
    <t>US-Davidson County, TN-2/10/20</t>
  </si>
  <si>
    <t>US-Douglas County, OR-2/10/20</t>
  </si>
  <si>
    <t>US-Fresno County, CA-2/10/20</t>
  </si>
  <si>
    <t>US-Harford County, MD-2/10/20</t>
  </si>
  <si>
    <t>US-Hendricks County, IN-2/10/20</t>
  </si>
  <si>
    <t>US-Hudson County, NJ-2/10/20</t>
  </si>
  <si>
    <t>US-Johnson County, KS-2/10/20</t>
  </si>
  <si>
    <t>US-Kittitas County, WA-2/10/20</t>
  </si>
  <si>
    <t>US-Manatee County, FL-2/10/20</t>
  </si>
  <si>
    <t>US-Marion County, OR-2/10/20</t>
  </si>
  <si>
    <t>US-Okaloosa County, FL-2/10/20</t>
  </si>
  <si>
    <t>US-Polk County, GA-2/10/20</t>
  </si>
  <si>
    <t>US-Riverside County, CA-2/10/20</t>
  </si>
  <si>
    <t>US-Shelby County, TN-2/10/20</t>
  </si>
  <si>
    <t>US-St. Louis County, MO-2/10/20</t>
  </si>
  <si>
    <t>US-Suffolk County, NY-2/10/20</t>
  </si>
  <si>
    <t>US-Ulster County, NY-2/10/20</t>
  </si>
  <si>
    <t>US-Volusia County, FL-2/10/20</t>
  </si>
  <si>
    <t>US-Fairfax County, VA-2/10/20</t>
  </si>
  <si>
    <t>US-Rockingham County, NH-2/10/20</t>
  </si>
  <si>
    <t>US-Washington, D.C.-2/10/20</t>
  </si>
  <si>
    <t>US-Montgomery County, PA-2/10/20</t>
  </si>
  <si>
    <t>US-Alameda County, CA-2/10/20</t>
  </si>
  <si>
    <t>US-Broward County, FL-2/10/20</t>
  </si>
  <si>
    <t>US-Lee County, FL-2/10/20</t>
  </si>
  <si>
    <t>US-Pinal County, AZ-2/10/20</t>
  </si>
  <si>
    <t>US-Rockland County, NY-2/10/20</t>
  </si>
  <si>
    <t>US-Saratoga County, NY-2/10/20</t>
  </si>
  <si>
    <t>US-Charleston County, SC-2/10/20</t>
  </si>
  <si>
    <t>US-Clark County, WA-2/10/20</t>
  </si>
  <si>
    <t>US-Cobb County, GA-2/10/20</t>
  </si>
  <si>
    <t>US-Davis County, UT-2/10/20</t>
  </si>
  <si>
    <t>US-El Paso County, CO-2/10/20</t>
  </si>
  <si>
    <t>US-Honolulu County, HI-2/10/20</t>
  </si>
  <si>
    <t>US-Jackson County, OR -2/10/20</t>
  </si>
  <si>
    <t>US-Jefferson County, WA-2/10/20</t>
  </si>
  <si>
    <t>US-Kershaw County, SC-2/10/20</t>
  </si>
  <si>
    <t>US-Klamath County, OR-2/10/20</t>
  </si>
  <si>
    <t>US-Madera County, CA-2/10/20</t>
  </si>
  <si>
    <t>US-Pierce County, WA-2/10/20</t>
  </si>
  <si>
    <t>US-Tulsa County, OK-2/10/20</t>
  </si>
  <si>
    <t>US-Douglas County, CO-2/10/20</t>
  </si>
  <si>
    <t>US-Providence County, RI-2/10/20</t>
  </si>
  <si>
    <t>US-Chatham County, NC-2/10/20</t>
  </si>
  <si>
    <t>US-Delaware County, PA-2/10/20</t>
  </si>
  <si>
    <t>US-Douglas County, NE-2/10/20</t>
  </si>
  <si>
    <t>US-Fayette County, KY-2/10/20</t>
  </si>
  <si>
    <t>US-Marion County, IN-2/10/20</t>
  </si>
  <si>
    <t>US-Middlesex County, MA-2/10/20</t>
  </si>
  <si>
    <t>US-Nassau County, NY-2/10/20</t>
  </si>
  <si>
    <t>US-Ramsey County, MN-2/10/20</t>
  </si>
  <si>
    <t>US-Washoe County, NV-2/10/20</t>
  </si>
  <si>
    <t>US-Wayne County, PA-2/10/20</t>
  </si>
  <si>
    <t>US-Yolo County, CA-2/10/20</t>
  </si>
  <si>
    <t>US-Clark County, NV-2/10/20</t>
  </si>
  <si>
    <t>US-Fort Bend County, TX-2/10/20</t>
  </si>
  <si>
    <t>US-Grant County, WA-2/10/20</t>
  </si>
  <si>
    <t>US-Santa Rosa County, FL-2/10/20</t>
  </si>
  <si>
    <t>US-Williamson County, TN-2/10/20</t>
  </si>
  <si>
    <t>US-New York County, NY-2/10/20</t>
  </si>
  <si>
    <t>US-Montgomery County, MD-2/10/20</t>
  </si>
  <si>
    <t>US-Denver County, CO-2/10/20</t>
  </si>
  <si>
    <t>US-Summit County, CO-2/10/20</t>
  </si>
  <si>
    <t>US-Bergen County, NJ-2/10/20</t>
  </si>
  <si>
    <t>US-Harris County, TX-2/10/20</t>
  </si>
  <si>
    <t>US-San Francisco County, CA-2/10/20</t>
  </si>
  <si>
    <t>US-Contra Costa County, CA-2/10/20</t>
  </si>
  <si>
    <t>US-Norfolk County, MA-2/10/20</t>
  </si>
  <si>
    <t>US-Wake County, NC-2/10/20</t>
  </si>
  <si>
    <t>US-Westchester County, NY-2/10/20</t>
  </si>
  <si>
    <t>US-Grafton County, NH-2/10/20</t>
  </si>
  <si>
    <t>US-Hillsborough, FL-2/10/20</t>
  </si>
  <si>
    <t>US-Placer County, CA-2/10/20</t>
  </si>
  <si>
    <t>US-San Mateo, CA-2/10/20</t>
  </si>
  <si>
    <t>US-Sonoma County, CA-2/10/20</t>
  </si>
  <si>
    <t>US-Umatilla, OR-2/10/20</t>
  </si>
  <si>
    <t>US-Fulton County, GA-2/10/20</t>
  </si>
  <si>
    <t>US-Washington County, OR-2/10/20</t>
  </si>
  <si>
    <t>US-Snohomish County, WA-2/10/20</t>
  </si>
  <si>
    <t>US-Humboldt County, CA-2/10/20</t>
  </si>
  <si>
    <t>US-Sacramento County, CA-2/10/20</t>
  </si>
  <si>
    <t>US-San Diego County, CA-2/10/20</t>
  </si>
  <si>
    <t>US-Skagit, WA-2/10/20</t>
  </si>
  <si>
    <t>US-Thurston, WA-2/10/20</t>
  </si>
  <si>
    <t>US-Island, WA-2/10/20</t>
  </si>
  <si>
    <t>US-Whatcom, WA-2/10/20</t>
  </si>
  <si>
    <t>US-Marin, CA-2/10/20</t>
  </si>
  <si>
    <t>US-Calaveras, CA-2/10/20</t>
  </si>
  <si>
    <t>US-Stanislaus, CA-2/10/20</t>
  </si>
  <si>
    <t>US-San Joaquin, CA-2/10/20</t>
  </si>
  <si>
    <t>US-Essex, MA-2/10/20</t>
  </si>
  <si>
    <t>US-Charlton, GA-2/10/20</t>
  </si>
  <si>
    <t>US-Collier, FL-2/10/20</t>
  </si>
  <si>
    <t>US-Pinellas, FL-2/10/20</t>
  </si>
  <si>
    <t>US-Alachua, FL-2/10/20</t>
  </si>
  <si>
    <t>US-Nassau, FL-2/10/20</t>
  </si>
  <si>
    <t>US-Pasco, FL-2/10/20</t>
  </si>
  <si>
    <t>US-Dallas, TX-2/10/20</t>
  </si>
  <si>
    <t>US-Tarrant, TX-2/10/20</t>
  </si>
  <si>
    <t>US-Montgomery, TX-2/10/20</t>
  </si>
  <si>
    <t>US-Middlesex, NJ-2/10/20</t>
  </si>
  <si>
    <t>US-Jefferson, CO-2/10/20</t>
  </si>
  <si>
    <t>US-Multnomah, OR-2/10/20</t>
  </si>
  <si>
    <t>US-Polk, OR-2/10/20</t>
  </si>
  <si>
    <t>US-Deschutes, OR-2/10/20</t>
  </si>
  <si>
    <t>US-McHenry, IL-2/10/20</t>
  </si>
  <si>
    <t>US-Lake, IL-2/10/20</t>
  </si>
  <si>
    <t>US-Bucks, PA-2/10/20</t>
  </si>
  <si>
    <t>US-Hanover, VA-2/10/20</t>
  </si>
  <si>
    <t>US-Lancaster, SC-2/10/20</t>
  </si>
  <si>
    <t>US-Sullivan, TN-2/10/20</t>
  </si>
  <si>
    <t>US-Johnson, IN-2/10/20</t>
  </si>
  <si>
    <t>US-Howard, IN-2/10/20</t>
  </si>
  <si>
    <t>US-St. Joseph, IN-2/10/20</t>
  </si>
  <si>
    <t>US-Knox, NE-2/10/20</t>
  </si>
  <si>
    <t>US-Stark, OH-2/10/20</t>
  </si>
  <si>
    <t>US-Anoka, MN-2/10/20</t>
  </si>
  <si>
    <t>US-Olmsted, MN-2/10/20</t>
  </si>
  <si>
    <t>US-Summit, UT-2/10/20</t>
  </si>
  <si>
    <t>US-Fairfield, CT-2/10/20</t>
  </si>
  <si>
    <t>US-Litchfield, CT-2/10/20</t>
  </si>
  <si>
    <t>US-Orleans, LA-2/10/20</t>
  </si>
  <si>
    <t>US-Pennington, SD-2/10/20</t>
  </si>
  <si>
    <t>US-Beadle, SD-2/10/20</t>
  </si>
  <si>
    <t>US-Charles Mix, SD-2/10/20</t>
  </si>
  <si>
    <t>US-Davison, SD-2/10/20</t>
  </si>
  <si>
    <t>US-Minnehaha, SD-2/10/20</t>
  </si>
  <si>
    <t>US-Bon Homme, SD-2/10/20</t>
  </si>
  <si>
    <t>US-Socorro, NM-2/10/20</t>
  </si>
  <si>
    <t>US-Bernalillo, NM-2/10/20</t>
  </si>
  <si>
    <t>US-Oakland, MI-2/10/20</t>
  </si>
  <si>
    <t>US-Wayne, MI-2/10/20</t>
  </si>
  <si>
    <t>US-New Castle, DE-2/10/20</t>
  </si>
  <si>
    <t>US-Washington-2/11/20</t>
  </si>
  <si>
    <t>US-New York-2/11/20</t>
  </si>
  <si>
    <t>US-California-2/11/20</t>
  </si>
  <si>
    <t>US-Massachusetts-2/11/20</t>
  </si>
  <si>
    <t>US-Diamond Princess-2/11/20</t>
  </si>
  <si>
    <t>US-Grand Princess-2/11/20</t>
  </si>
  <si>
    <t>US-Georgia-2/11/20</t>
  </si>
  <si>
    <t>US-Colorado-2/11/20</t>
  </si>
  <si>
    <t>US-Florida-2/11/20</t>
  </si>
  <si>
    <t>US-New Jersey-2/11/20</t>
  </si>
  <si>
    <t>US-Oregon-2/11/20</t>
  </si>
  <si>
    <t>US-Texas-2/11/20</t>
  </si>
  <si>
    <t>US-Illinois-2/11/20</t>
  </si>
  <si>
    <t>US-Pennsylvania-2/11/20</t>
  </si>
  <si>
    <t>US-Iowa-2/11/20</t>
  </si>
  <si>
    <t>US-Maryland-2/11/20</t>
  </si>
  <si>
    <t>US-North Carolina-2/11/20</t>
  </si>
  <si>
    <t>US-South Carolina-2/11/20</t>
  </si>
  <si>
    <t>US-Tennessee-2/11/20</t>
  </si>
  <si>
    <t>US-Virginia-2/11/20</t>
  </si>
  <si>
    <t>US-Arizona-2/11/20</t>
  </si>
  <si>
    <t>US-Indiana-2/11/20</t>
  </si>
  <si>
    <t>US-Kentucky-2/11/20</t>
  </si>
  <si>
    <t>US-District of Columbia-2/11/20</t>
  </si>
  <si>
    <t>US-Nevada-2/11/20</t>
  </si>
  <si>
    <t>US-New Hampshire-2/11/20</t>
  </si>
  <si>
    <t>US-Minnesota-2/11/20</t>
  </si>
  <si>
    <t>US-Nebraska-2/11/20</t>
  </si>
  <si>
    <t>US-Ohio-2/11/20</t>
  </si>
  <si>
    <t>US-Rhode Island-2/11/20</t>
  </si>
  <si>
    <t>US-Wisconsin-2/11/20</t>
  </si>
  <si>
    <t>US-Connecticut-2/11/20</t>
  </si>
  <si>
    <t>US-Hawaii-2/11/20</t>
  </si>
  <si>
    <t>US-Oklahoma-2/11/20</t>
  </si>
  <si>
    <t>US-Utah-2/11/20</t>
  </si>
  <si>
    <t>US-Kansas-2/11/20</t>
  </si>
  <si>
    <t>US-Louisiana-2/11/20</t>
  </si>
  <si>
    <t>US-Missouri-2/11/20</t>
  </si>
  <si>
    <t>US-Vermont-2/11/20</t>
  </si>
  <si>
    <t>US-Alaska-2/11/20</t>
  </si>
  <si>
    <t>US-Arkansas-2/11/20</t>
  </si>
  <si>
    <t>US-Delaware-2/11/20</t>
  </si>
  <si>
    <t>US-Idaho-2/11/20</t>
  </si>
  <si>
    <t>US-Maine-2/11/20</t>
  </si>
  <si>
    <t>US-Michigan-2/11/20</t>
  </si>
  <si>
    <t>US-Mississippi-2/11/20</t>
  </si>
  <si>
    <t>US-Montana-2/11/20</t>
  </si>
  <si>
    <t>US-New Mexico-2/11/20</t>
  </si>
  <si>
    <t>US-North Dakota-2/11/20</t>
  </si>
  <si>
    <t>US-South Dakota-2/11/20</t>
  </si>
  <si>
    <t>US-West Virginia-2/11/20</t>
  </si>
  <si>
    <t>US-Wyoming-2/11/20</t>
  </si>
  <si>
    <t>US-Kitsap, WA-2/11/20</t>
  </si>
  <si>
    <t>US-Solano, CA-2/11/20</t>
  </si>
  <si>
    <t>US-Santa Cruz, CA-2/11/20</t>
  </si>
  <si>
    <t>US-Napa, CA-2/11/20</t>
  </si>
  <si>
    <t>US-Ventura, CA-2/11/20</t>
  </si>
  <si>
    <t>US-Worcester, MA-2/11/20</t>
  </si>
  <si>
    <t>US-Gwinnett, GA-2/11/20</t>
  </si>
  <si>
    <t>US-DeKalb, GA-2/11/20</t>
  </si>
  <si>
    <t>US-Floyd, GA-2/11/20</t>
  </si>
  <si>
    <t>US-Fayette, GA-2/11/20</t>
  </si>
  <si>
    <t>US-Gregg, TX-2/11/20</t>
  </si>
  <si>
    <t>US-Monmouth, NJ-2/11/20</t>
  </si>
  <si>
    <t>US-Burlington, NJ-2/11/20</t>
  </si>
  <si>
    <t>US-Camden, NJ-2/11/20</t>
  </si>
  <si>
    <t>US-Passaic, NJ-2/11/20</t>
  </si>
  <si>
    <t>US-Union, NJ-2/11/20</t>
  </si>
  <si>
    <t>US-Eagle, CO-2/11/20</t>
  </si>
  <si>
    <t>US-Larimer, CO-2/11/20</t>
  </si>
  <si>
    <t>US-Arapahoe, CO-2/11/20</t>
  </si>
  <si>
    <t>US-Gunnison, CO-2/11/20</t>
  </si>
  <si>
    <t>US-Kane, IL-2/11/20</t>
  </si>
  <si>
    <t>US-Monroe, PA-2/11/20</t>
  </si>
  <si>
    <t>US-Philadelphia, PA-2/11/20</t>
  </si>
  <si>
    <t>US-Norfolk, VA-2/11/20</t>
  </si>
  <si>
    <t>US-Arlington, VA-2/11/20</t>
  </si>
  <si>
    <t>US-Spotsylvania, VA-2/11/20</t>
  </si>
  <si>
    <t>US-Loudoun, VA-2/11/20</t>
  </si>
  <si>
    <t>US-Prince George's, MD-2/11/20</t>
  </si>
  <si>
    <t>US-Pottawattamie, IA-2/11/20</t>
  </si>
  <si>
    <t>US-Camden, NC-2/11/20</t>
  </si>
  <si>
    <t>US-Pima, AZ-2/11/20</t>
  </si>
  <si>
    <t>US-Noble, IN-2/11/20</t>
  </si>
  <si>
    <t>US-Adams, IN-2/11/20</t>
  </si>
  <si>
    <t>US-Boone, IN-2/11/20</t>
  </si>
  <si>
    <t>US-Dane, WI-2/11/20</t>
  </si>
  <si>
    <t>US-Pierce, WI-2/11/20</t>
  </si>
  <si>
    <t>US-Cuyahoga, OH-2/11/20</t>
  </si>
  <si>
    <t>US-Weber, UT-2/11/20</t>
  </si>
  <si>
    <t>US-Bennington County, VT-2/11/20</t>
  </si>
  <si>
    <t>US-Carver County, MN-2/11/20</t>
  </si>
  <si>
    <t>US-Charlotte County, FL-2/11/20</t>
  </si>
  <si>
    <t>US-Cherokee County, GA-2/11/20</t>
  </si>
  <si>
    <t>US-Collin County, TX-2/11/20</t>
  </si>
  <si>
    <t>US-Jefferson County, KY-2/11/20</t>
  </si>
  <si>
    <t>US-Jefferson Parish, LA-2/11/20</t>
  </si>
  <si>
    <t>US-Shasta County, CA-2/11/20</t>
  </si>
  <si>
    <t>US-Spartanburg County, SC-2/11/20</t>
  </si>
  <si>
    <t>US-Harrison County, KY-2/11/20</t>
  </si>
  <si>
    <t>US-Johnson County, IA-2/11/20</t>
  </si>
  <si>
    <t>US-Berkshire County, MA-2/11/20</t>
  </si>
  <si>
    <t>US-Davidson County, TN-2/11/20</t>
  </si>
  <si>
    <t>US-Douglas County, OR-2/11/20</t>
  </si>
  <si>
    <t>US-Fresno County, CA-2/11/20</t>
  </si>
  <si>
    <t>US-Harford County, MD-2/11/20</t>
  </si>
  <si>
    <t>US-Hendricks County, IN-2/11/20</t>
  </si>
  <si>
    <t>US-Hudson County, NJ-2/11/20</t>
  </si>
  <si>
    <t>US-Johnson County, KS-2/11/20</t>
  </si>
  <si>
    <t>US-Kittitas County, WA-2/11/20</t>
  </si>
  <si>
    <t>US-Manatee County, FL-2/11/20</t>
  </si>
  <si>
    <t>US-Marion County, OR-2/11/20</t>
  </si>
  <si>
    <t>US-Okaloosa County, FL-2/11/20</t>
  </si>
  <si>
    <t>US-Polk County, GA-2/11/20</t>
  </si>
  <si>
    <t>US-Riverside County, CA-2/11/20</t>
  </si>
  <si>
    <t>US-Shelby County, TN-2/11/20</t>
  </si>
  <si>
    <t>US-St. Louis County, MO-2/11/20</t>
  </si>
  <si>
    <t>US-Suffolk County, NY-2/11/20</t>
  </si>
  <si>
    <t>US-Ulster County, NY-2/11/20</t>
  </si>
  <si>
    <t>US-Volusia County, FL-2/11/20</t>
  </si>
  <si>
    <t>US-Fairfax County, VA-2/11/20</t>
  </si>
  <si>
    <t>US-Rockingham County, NH-2/11/20</t>
  </si>
  <si>
    <t>US-Washington, D.C.-2/11/20</t>
  </si>
  <si>
    <t>US-Montgomery County, PA-2/11/20</t>
  </si>
  <si>
    <t>US-Alameda County, CA-2/11/20</t>
  </si>
  <si>
    <t>US-Broward County, FL-2/11/20</t>
  </si>
  <si>
    <t>US-Lee County, FL-2/11/20</t>
  </si>
  <si>
    <t>US-Pinal County, AZ-2/11/20</t>
  </si>
  <si>
    <t>US-Rockland County, NY-2/11/20</t>
  </si>
  <si>
    <t>US-Saratoga County, NY-2/11/20</t>
  </si>
  <si>
    <t>US-Charleston County, SC-2/11/20</t>
  </si>
  <si>
    <t>US-Clark County, WA-2/11/20</t>
  </si>
  <si>
    <t>US-Cobb County, GA-2/11/20</t>
  </si>
  <si>
    <t>US-Davis County, UT-2/11/20</t>
  </si>
  <si>
    <t>US-El Paso County, CO-2/11/20</t>
  </si>
  <si>
    <t>US-Honolulu County, HI-2/11/20</t>
  </si>
  <si>
    <t>US-Jackson County, OR -2/11/20</t>
  </si>
  <si>
    <t>US-Jefferson County, WA-2/11/20</t>
  </si>
  <si>
    <t>US-Kershaw County, SC-2/11/20</t>
  </si>
  <si>
    <t>US-Klamath County, OR-2/11/20</t>
  </si>
  <si>
    <t>US-Madera County, CA-2/11/20</t>
  </si>
  <si>
    <t>US-Pierce County, WA-2/11/20</t>
  </si>
  <si>
    <t>US-Tulsa County, OK-2/11/20</t>
  </si>
  <si>
    <t>US-Douglas County, CO-2/11/20</t>
  </si>
  <si>
    <t>US-Providence County, RI-2/11/20</t>
  </si>
  <si>
    <t>US-Chatham County, NC-2/11/20</t>
  </si>
  <si>
    <t>US-Delaware County, PA-2/11/20</t>
  </si>
  <si>
    <t>US-Douglas County, NE-2/11/20</t>
  </si>
  <si>
    <t>US-Fayette County, KY-2/11/20</t>
  </si>
  <si>
    <t>US-Marion County, IN-2/11/20</t>
  </si>
  <si>
    <t>US-Middlesex County, MA-2/11/20</t>
  </si>
  <si>
    <t>US-Nassau County, NY-2/11/20</t>
  </si>
  <si>
    <t>US-Ramsey County, MN-2/11/20</t>
  </si>
  <si>
    <t>US-Washoe County, NV-2/11/20</t>
  </si>
  <si>
    <t>US-Wayne County, PA-2/11/20</t>
  </si>
  <si>
    <t>US-Yolo County, CA-2/11/20</t>
  </si>
  <si>
    <t>US-Clark County, NV-2/11/20</t>
  </si>
  <si>
    <t>US-Fort Bend County, TX-2/11/20</t>
  </si>
  <si>
    <t>US-Grant County, WA-2/11/20</t>
  </si>
  <si>
    <t>US-Santa Rosa County, FL-2/11/20</t>
  </si>
  <si>
    <t>US-Williamson County, TN-2/11/20</t>
  </si>
  <si>
    <t>US-New York County, NY-2/11/20</t>
  </si>
  <si>
    <t>US-Montgomery County, MD-2/11/20</t>
  </si>
  <si>
    <t>US-Denver County, CO-2/11/20</t>
  </si>
  <si>
    <t>US-Summit County, CO-2/11/20</t>
  </si>
  <si>
    <t>US-Bergen County, NJ-2/11/20</t>
  </si>
  <si>
    <t>US-Harris County, TX-2/11/20</t>
  </si>
  <si>
    <t>US-San Francisco County, CA-2/11/20</t>
  </si>
  <si>
    <t>US-Contra Costa County, CA-2/11/20</t>
  </si>
  <si>
    <t>US-Norfolk County, MA-2/11/20</t>
  </si>
  <si>
    <t>US-Wake County, NC-2/11/20</t>
  </si>
  <si>
    <t>US-Westchester County, NY-2/11/20</t>
  </si>
  <si>
    <t>US-Grafton County, NH-2/11/20</t>
  </si>
  <si>
    <t>US-Hillsborough, FL-2/11/20</t>
  </si>
  <si>
    <t>US-Placer County, CA-2/11/20</t>
  </si>
  <si>
    <t>US-San Mateo, CA-2/11/20</t>
  </si>
  <si>
    <t>US-Sonoma County, CA-2/11/20</t>
  </si>
  <si>
    <t>US-Umatilla, OR-2/11/20</t>
  </si>
  <si>
    <t>US-Fulton County, GA-2/11/20</t>
  </si>
  <si>
    <t>US-Washington County, OR-2/11/20</t>
  </si>
  <si>
    <t>US-Snohomish County, WA-2/11/20</t>
  </si>
  <si>
    <t>US-Humboldt County, CA-2/11/20</t>
  </si>
  <si>
    <t>US-Sacramento County, CA-2/11/20</t>
  </si>
  <si>
    <t>US-Skagit, WA-2/11/20</t>
  </si>
  <si>
    <t>US-Thurston, WA-2/11/20</t>
  </si>
  <si>
    <t>US-Island, WA-2/11/20</t>
  </si>
  <si>
    <t>US-Whatcom, WA-2/11/20</t>
  </si>
  <si>
    <t>US-Marin, CA-2/11/20</t>
  </si>
  <si>
    <t>US-Calaveras, CA-2/11/20</t>
  </si>
  <si>
    <t>US-Stanislaus, CA-2/11/20</t>
  </si>
  <si>
    <t>US-San Joaquin, CA-2/11/20</t>
  </si>
  <si>
    <t>US-Essex, MA-2/11/20</t>
  </si>
  <si>
    <t>US-Charlton, GA-2/11/20</t>
  </si>
  <si>
    <t>US-Collier, FL-2/11/20</t>
  </si>
  <si>
    <t>US-Pinellas, FL-2/11/20</t>
  </si>
  <si>
    <t>US-Alachua, FL-2/11/20</t>
  </si>
  <si>
    <t>US-Nassau, FL-2/11/20</t>
  </si>
  <si>
    <t>US-Pasco, FL-2/11/20</t>
  </si>
  <si>
    <t>US-Dallas, TX-2/11/20</t>
  </si>
  <si>
    <t>US-Tarrant, TX-2/11/20</t>
  </si>
  <si>
    <t>US-Montgomery, TX-2/11/20</t>
  </si>
  <si>
    <t>US-Middlesex, NJ-2/11/20</t>
  </si>
  <si>
    <t>US-Jefferson, CO-2/11/20</t>
  </si>
  <si>
    <t>US-Multnomah, OR-2/11/20</t>
  </si>
  <si>
    <t>US-Polk, OR-2/11/20</t>
  </si>
  <si>
    <t>US-Deschutes, OR-2/11/20</t>
  </si>
  <si>
    <t>US-McHenry, IL-2/11/20</t>
  </si>
  <si>
    <t>US-Lake, IL-2/11/20</t>
  </si>
  <si>
    <t>US-Bucks, PA-2/11/20</t>
  </si>
  <si>
    <t>US-Hanover, VA-2/11/20</t>
  </si>
  <si>
    <t>US-Lancaster, SC-2/11/20</t>
  </si>
  <si>
    <t>US-Sullivan, TN-2/11/20</t>
  </si>
  <si>
    <t>US-Johnson, IN-2/11/20</t>
  </si>
  <si>
    <t>US-Howard, IN-2/11/20</t>
  </si>
  <si>
    <t>US-St. Joseph, IN-2/11/20</t>
  </si>
  <si>
    <t>US-Knox, NE-2/11/20</t>
  </si>
  <si>
    <t>US-Stark, OH-2/11/20</t>
  </si>
  <si>
    <t>US-Anoka, MN-2/11/20</t>
  </si>
  <si>
    <t>US-Olmsted, MN-2/11/20</t>
  </si>
  <si>
    <t>US-Summit, UT-2/11/20</t>
  </si>
  <si>
    <t>US-Fairfield, CT-2/11/20</t>
  </si>
  <si>
    <t>US-Litchfield, CT-2/11/20</t>
  </si>
  <si>
    <t>US-Orleans, LA-2/11/20</t>
  </si>
  <si>
    <t>US-Pennington, SD-2/11/20</t>
  </si>
  <si>
    <t>US-Beadle, SD-2/11/20</t>
  </si>
  <si>
    <t>US-Charles Mix, SD-2/11/20</t>
  </si>
  <si>
    <t>US-Davison, SD-2/11/20</t>
  </si>
  <si>
    <t>US-Minnehaha, SD-2/11/20</t>
  </si>
  <si>
    <t>US-Bon Homme, SD-2/11/20</t>
  </si>
  <si>
    <t>US-Socorro, NM-2/11/20</t>
  </si>
  <si>
    <t>US-Bernalillo, NM-2/11/20</t>
  </si>
  <si>
    <t>US-Oakland, MI-2/11/20</t>
  </si>
  <si>
    <t>US-Wayne, MI-2/11/20</t>
  </si>
  <si>
    <t>US-New Castle, DE-2/11/20</t>
  </si>
  <si>
    <t>US-Washington-2/12/20</t>
  </si>
  <si>
    <t>US-New York-2/12/20</t>
  </si>
  <si>
    <t>US-California-2/12/20</t>
  </si>
  <si>
    <t>US-Massachusetts-2/12/20</t>
  </si>
  <si>
    <t>US-Diamond Princess-2/12/20</t>
  </si>
  <si>
    <t>US-Grand Princess-2/12/20</t>
  </si>
  <si>
    <t>US-Georgia-2/12/20</t>
  </si>
  <si>
    <t>US-Colorado-2/12/20</t>
  </si>
  <si>
    <t>US-Florida-2/12/20</t>
  </si>
  <si>
    <t>US-New Jersey-2/12/20</t>
  </si>
  <si>
    <t>US-Oregon-2/12/20</t>
  </si>
  <si>
    <t>US-Texas-2/12/20</t>
  </si>
  <si>
    <t>US-Illinois-2/12/20</t>
  </si>
  <si>
    <t>US-Pennsylvania-2/12/20</t>
  </si>
  <si>
    <t>US-Iowa-2/12/20</t>
  </si>
  <si>
    <t>US-Maryland-2/12/20</t>
  </si>
  <si>
    <t>US-North Carolina-2/12/20</t>
  </si>
  <si>
    <t>US-South Carolina-2/12/20</t>
  </si>
  <si>
    <t>US-Tennessee-2/12/20</t>
  </si>
  <si>
    <t>US-Virginia-2/12/20</t>
  </si>
  <si>
    <t>US-Arizona-2/12/20</t>
  </si>
  <si>
    <t>US-Indiana-2/12/20</t>
  </si>
  <si>
    <t>US-Kentucky-2/12/20</t>
  </si>
  <si>
    <t>US-District of Columbia-2/12/20</t>
  </si>
  <si>
    <t>US-Nevada-2/12/20</t>
  </si>
  <si>
    <t>US-New Hampshire-2/12/20</t>
  </si>
  <si>
    <t>US-Minnesota-2/12/20</t>
  </si>
  <si>
    <t>US-Nebraska-2/12/20</t>
  </si>
  <si>
    <t>US-Ohio-2/12/20</t>
  </si>
  <si>
    <t>US-Rhode Island-2/12/20</t>
  </si>
  <si>
    <t>US-Wisconsin-2/12/20</t>
  </si>
  <si>
    <t>US-Connecticut-2/12/20</t>
  </si>
  <si>
    <t>US-Hawaii-2/12/20</t>
  </si>
  <si>
    <t>US-Oklahoma-2/12/20</t>
  </si>
  <si>
    <t>US-Utah-2/12/20</t>
  </si>
  <si>
    <t>US-Kansas-2/12/20</t>
  </si>
  <si>
    <t>US-Louisiana-2/12/20</t>
  </si>
  <si>
    <t>US-Missouri-2/12/20</t>
  </si>
  <si>
    <t>US-Vermont-2/12/20</t>
  </si>
  <si>
    <t>US-Alaska-2/12/20</t>
  </si>
  <si>
    <t>US-Arkansas-2/12/20</t>
  </si>
  <si>
    <t>US-Delaware-2/12/20</t>
  </si>
  <si>
    <t>US-Idaho-2/12/20</t>
  </si>
  <si>
    <t>US-Maine-2/12/20</t>
  </si>
  <si>
    <t>US-Michigan-2/12/20</t>
  </si>
  <si>
    <t>US-Mississippi-2/12/20</t>
  </si>
  <si>
    <t>US-Montana-2/12/20</t>
  </si>
  <si>
    <t>US-New Mexico-2/12/20</t>
  </si>
  <si>
    <t>US-North Dakota-2/12/20</t>
  </si>
  <si>
    <t>US-South Dakota-2/12/20</t>
  </si>
  <si>
    <t>US-West Virginia-2/12/20</t>
  </si>
  <si>
    <t>US-Wyoming-2/12/20</t>
  </si>
  <si>
    <t>US-Kitsap, WA-2/12/20</t>
  </si>
  <si>
    <t>US-Solano, CA-2/12/20</t>
  </si>
  <si>
    <t>US-Santa Cruz, CA-2/12/20</t>
  </si>
  <si>
    <t>US-Napa, CA-2/12/20</t>
  </si>
  <si>
    <t>US-Ventura, CA-2/12/20</t>
  </si>
  <si>
    <t>US-Worcester, MA-2/12/20</t>
  </si>
  <si>
    <t>US-Gwinnett, GA-2/12/20</t>
  </si>
  <si>
    <t>US-DeKalb, GA-2/12/20</t>
  </si>
  <si>
    <t>US-Floyd, GA-2/12/20</t>
  </si>
  <si>
    <t>US-Fayette, GA-2/12/20</t>
  </si>
  <si>
    <t>US-Gregg, TX-2/12/20</t>
  </si>
  <si>
    <t>US-Monmouth, NJ-2/12/20</t>
  </si>
  <si>
    <t>US-Burlington, NJ-2/12/20</t>
  </si>
  <si>
    <t>US-Camden, NJ-2/12/20</t>
  </si>
  <si>
    <t>US-Passaic, NJ-2/12/20</t>
  </si>
  <si>
    <t>US-Union, NJ-2/12/20</t>
  </si>
  <si>
    <t>US-Eagle, CO-2/12/20</t>
  </si>
  <si>
    <t>US-Larimer, CO-2/12/20</t>
  </si>
  <si>
    <t>US-Arapahoe, CO-2/12/20</t>
  </si>
  <si>
    <t>US-Gunnison, CO-2/12/20</t>
  </si>
  <si>
    <t>US-Kane, IL-2/12/20</t>
  </si>
  <si>
    <t>US-Monroe, PA-2/12/20</t>
  </si>
  <si>
    <t>US-Philadelphia, PA-2/12/20</t>
  </si>
  <si>
    <t>US-Norfolk, VA-2/12/20</t>
  </si>
  <si>
    <t>US-Arlington, VA-2/12/20</t>
  </si>
  <si>
    <t>US-Spotsylvania, VA-2/12/20</t>
  </si>
  <si>
    <t>US-Loudoun, VA-2/12/20</t>
  </si>
  <si>
    <t>US-Prince George's, MD-2/12/20</t>
  </si>
  <si>
    <t>US-Pottawattamie, IA-2/12/20</t>
  </si>
  <si>
    <t>US-Camden, NC-2/12/20</t>
  </si>
  <si>
    <t>US-Pima, AZ-2/12/20</t>
  </si>
  <si>
    <t>US-Noble, IN-2/12/20</t>
  </si>
  <si>
    <t>US-Adams, IN-2/12/20</t>
  </si>
  <si>
    <t>US-Boone, IN-2/12/20</t>
  </si>
  <si>
    <t>US-Dane, WI-2/12/20</t>
  </si>
  <si>
    <t>US-Pierce, WI-2/12/20</t>
  </si>
  <si>
    <t>US-Cuyahoga, OH-2/12/20</t>
  </si>
  <si>
    <t>US-Weber, UT-2/12/20</t>
  </si>
  <si>
    <t>US-Bennington County, VT-2/12/20</t>
  </si>
  <si>
    <t>US-Carver County, MN-2/12/20</t>
  </si>
  <si>
    <t>US-Charlotte County, FL-2/12/20</t>
  </si>
  <si>
    <t>US-Cherokee County, GA-2/12/20</t>
  </si>
  <si>
    <t>US-Collin County, TX-2/12/20</t>
  </si>
  <si>
    <t>US-Jefferson County, KY-2/12/20</t>
  </si>
  <si>
    <t>US-Jefferson Parish, LA-2/12/20</t>
  </si>
  <si>
    <t>US-Shasta County, CA-2/12/20</t>
  </si>
  <si>
    <t>US-Spartanburg County, SC-2/12/20</t>
  </si>
  <si>
    <t>US-Harrison County, KY-2/12/20</t>
  </si>
  <si>
    <t>US-Johnson County, IA-2/12/20</t>
  </si>
  <si>
    <t>US-Berkshire County, MA-2/12/20</t>
  </si>
  <si>
    <t>US-Davidson County, TN-2/12/20</t>
  </si>
  <si>
    <t>US-Douglas County, OR-2/12/20</t>
  </si>
  <si>
    <t>US-Fresno County, CA-2/12/20</t>
  </si>
  <si>
    <t>US-Harford County, MD-2/12/20</t>
  </si>
  <si>
    <t>US-Hendricks County, IN-2/12/20</t>
  </si>
  <si>
    <t>US-Hudson County, NJ-2/12/20</t>
  </si>
  <si>
    <t>US-Johnson County, KS-2/12/20</t>
  </si>
  <si>
    <t>US-Kittitas County, WA-2/12/20</t>
  </si>
  <si>
    <t>US-Manatee County, FL-2/12/20</t>
  </si>
  <si>
    <t>US-Marion County, OR-2/12/20</t>
  </si>
  <si>
    <t>US-Okaloosa County, FL-2/12/20</t>
  </si>
  <si>
    <t>US-Polk County, GA-2/12/20</t>
  </si>
  <si>
    <t>US-Riverside County, CA-2/12/20</t>
  </si>
  <si>
    <t>US-Shelby County, TN-2/12/20</t>
  </si>
  <si>
    <t>US-St. Louis County, MO-2/12/20</t>
  </si>
  <si>
    <t>US-Suffolk County, NY-2/12/20</t>
  </si>
  <si>
    <t>US-Ulster County, NY-2/12/20</t>
  </si>
  <si>
    <t>US-Volusia County, FL-2/12/20</t>
  </si>
  <si>
    <t>US-Fairfax County, VA-2/12/20</t>
  </si>
  <si>
    <t>US-Rockingham County, NH-2/12/20</t>
  </si>
  <si>
    <t>US-Washington, D.C.-2/12/20</t>
  </si>
  <si>
    <t>US-Montgomery County, PA-2/12/20</t>
  </si>
  <si>
    <t>US-Alameda County, CA-2/12/20</t>
  </si>
  <si>
    <t>US-Broward County, FL-2/12/20</t>
  </si>
  <si>
    <t>US-Lee County, FL-2/12/20</t>
  </si>
  <si>
    <t>US-Pinal County, AZ-2/12/20</t>
  </si>
  <si>
    <t>US-Rockland County, NY-2/12/20</t>
  </si>
  <si>
    <t>US-Saratoga County, NY-2/12/20</t>
  </si>
  <si>
    <t>US-Charleston County, SC-2/12/20</t>
  </si>
  <si>
    <t>US-Clark County, WA-2/12/20</t>
  </si>
  <si>
    <t>US-Cobb County, GA-2/12/20</t>
  </si>
  <si>
    <t>US-Davis County, UT-2/12/20</t>
  </si>
  <si>
    <t>US-El Paso County, CO-2/12/20</t>
  </si>
  <si>
    <t>US-Honolulu County, HI-2/12/20</t>
  </si>
  <si>
    <t>US-Jackson County, OR -2/12/20</t>
  </si>
  <si>
    <t>US-Jefferson County, WA-2/12/20</t>
  </si>
  <si>
    <t>US-Kershaw County, SC-2/12/20</t>
  </si>
  <si>
    <t>US-Klamath County, OR-2/12/20</t>
  </si>
  <si>
    <t>US-Madera County, CA-2/12/20</t>
  </si>
  <si>
    <t>US-Pierce County, WA-2/12/20</t>
  </si>
  <si>
    <t>US-Tulsa County, OK-2/12/20</t>
  </si>
  <si>
    <t>US-Douglas County, CO-2/12/20</t>
  </si>
  <si>
    <t>US-Providence County, RI-2/12/20</t>
  </si>
  <si>
    <t>US-Chatham County, NC-2/12/20</t>
  </si>
  <si>
    <t>US-Delaware County, PA-2/12/20</t>
  </si>
  <si>
    <t>US-Douglas County, NE-2/12/20</t>
  </si>
  <si>
    <t>US-Fayette County, KY-2/12/20</t>
  </si>
  <si>
    <t>US-Marion County, IN-2/12/20</t>
  </si>
  <si>
    <t>US-Middlesex County, MA-2/12/20</t>
  </si>
  <si>
    <t>US-Nassau County, NY-2/12/20</t>
  </si>
  <si>
    <t>US-Ramsey County, MN-2/12/20</t>
  </si>
  <si>
    <t>US-Washoe County, NV-2/12/20</t>
  </si>
  <si>
    <t>US-Wayne County, PA-2/12/20</t>
  </si>
  <si>
    <t>US-Yolo County, CA-2/12/20</t>
  </si>
  <si>
    <t>US-Clark County, NV-2/12/20</t>
  </si>
  <si>
    <t>US-Fort Bend County, TX-2/12/20</t>
  </si>
  <si>
    <t>US-Grant County, WA-2/12/20</t>
  </si>
  <si>
    <t>US-Santa Rosa County, FL-2/12/20</t>
  </si>
  <si>
    <t>US-Williamson County, TN-2/12/20</t>
  </si>
  <si>
    <t>US-New York County, NY-2/12/20</t>
  </si>
  <si>
    <t>US-Montgomery County, MD-2/12/20</t>
  </si>
  <si>
    <t>US-Denver County, CO-2/12/20</t>
  </si>
  <si>
    <t>US-Summit County, CO-2/12/20</t>
  </si>
  <si>
    <t>US-Bergen County, NJ-2/12/20</t>
  </si>
  <si>
    <t>US-Harris County, TX-2/12/20</t>
  </si>
  <si>
    <t>US-San Francisco County, CA-2/12/20</t>
  </si>
  <si>
    <t>US-Contra Costa County, CA-2/12/20</t>
  </si>
  <si>
    <t>US-Norfolk County, MA-2/12/20</t>
  </si>
  <si>
    <t>US-Wake County, NC-2/12/20</t>
  </si>
  <si>
    <t>US-Westchester County, NY-2/12/20</t>
  </si>
  <si>
    <t>US-Grafton County, NH-2/12/20</t>
  </si>
  <si>
    <t>US-Hillsborough, FL-2/12/20</t>
  </si>
  <si>
    <t>US-Placer County, CA-2/12/20</t>
  </si>
  <si>
    <t>US-San Mateo, CA-2/12/20</t>
  </si>
  <si>
    <t>US-Sonoma County, CA-2/12/20</t>
  </si>
  <si>
    <t>US-Umatilla, OR-2/12/20</t>
  </si>
  <si>
    <t>US-Fulton County, GA-2/12/20</t>
  </si>
  <si>
    <t>US-Washington County, OR-2/12/20</t>
  </si>
  <si>
    <t>US-Snohomish County, WA-2/12/20</t>
  </si>
  <si>
    <t>US-Humboldt County, CA-2/12/20</t>
  </si>
  <si>
    <t>US-Sacramento County, CA-2/12/20</t>
  </si>
  <si>
    <t>US-Skagit, WA-2/12/20</t>
  </si>
  <si>
    <t>US-Thurston, WA-2/12/20</t>
  </si>
  <si>
    <t>US-Island, WA-2/12/20</t>
  </si>
  <si>
    <t>US-Whatcom, WA-2/12/20</t>
  </si>
  <si>
    <t>US-Marin, CA-2/12/20</t>
  </si>
  <si>
    <t>US-Calaveras, CA-2/12/20</t>
  </si>
  <si>
    <t>US-Stanislaus, CA-2/12/20</t>
  </si>
  <si>
    <t>US-San Joaquin, CA-2/12/20</t>
  </si>
  <si>
    <t>US-Essex, MA-2/12/20</t>
  </si>
  <si>
    <t>US-Charlton, GA-2/12/20</t>
  </si>
  <si>
    <t>US-Collier, FL-2/12/20</t>
  </si>
  <si>
    <t>US-Pinellas, FL-2/12/20</t>
  </si>
  <si>
    <t>US-Alachua, FL-2/12/20</t>
  </si>
  <si>
    <t>US-Nassau, FL-2/12/20</t>
  </si>
  <si>
    <t>US-Pasco, FL-2/12/20</t>
  </si>
  <si>
    <t>US-Dallas, TX-2/12/20</t>
  </si>
  <si>
    <t>US-Tarrant, TX-2/12/20</t>
  </si>
  <si>
    <t>US-Montgomery, TX-2/12/20</t>
  </si>
  <si>
    <t>US-Middlesex, NJ-2/12/20</t>
  </si>
  <si>
    <t>US-Jefferson, CO-2/12/20</t>
  </si>
  <si>
    <t>US-Multnomah, OR-2/12/20</t>
  </si>
  <si>
    <t>US-Polk, OR-2/12/20</t>
  </si>
  <si>
    <t>US-Deschutes, OR-2/12/20</t>
  </si>
  <si>
    <t>US-McHenry, IL-2/12/20</t>
  </si>
  <si>
    <t>US-Lake, IL-2/12/20</t>
  </si>
  <si>
    <t>US-Bucks, PA-2/12/20</t>
  </si>
  <si>
    <t>US-Hanover, VA-2/12/20</t>
  </si>
  <si>
    <t>US-Lancaster, SC-2/12/20</t>
  </si>
  <si>
    <t>US-Sullivan, TN-2/12/20</t>
  </si>
  <si>
    <t>US-Johnson, IN-2/12/20</t>
  </si>
  <si>
    <t>US-Howard, IN-2/12/20</t>
  </si>
  <si>
    <t>US-St. Joseph, IN-2/12/20</t>
  </si>
  <si>
    <t>US-Knox, NE-2/12/20</t>
  </si>
  <si>
    <t>US-Stark, OH-2/12/20</t>
  </si>
  <si>
    <t>US-Anoka, MN-2/12/20</t>
  </si>
  <si>
    <t>US-Olmsted, MN-2/12/20</t>
  </si>
  <si>
    <t>US-Summit, UT-2/12/20</t>
  </si>
  <si>
    <t>US-Fairfield, CT-2/12/20</t>
  </si>
  <si>
    <t>US-Litchfield, CT-2/12/20</t>
  </si>
  <si>
    <t>US-Orleans, LA-2/12/20</t>
  </si>
  <si>
    <t>US-Pennington, SD-2/12/20</t>
  </si>
  <si>
    <t>US-Beadle, SD-2/12/20</t>
  </si>
  <si>
    <t>US-Charles Mix, SD-2/12/20</t>
  </si>
  <si>
    <t>US-Davison, SD-2/12/20</t>
  </si>
  <si>
    <t>US-Minnehaha, SD-2/12/20</t>
  </si>
  <si>
    <t>US-Bon Homme, SD-2/12/20</t>
  </si>
  <si>
    <t>US-Socorro, NM-2/12/20</t>
  </si>
  <si>
    <t>US-Bernalillo, NM-2/12/20</t>
  </si>
  <si>
    <t>US-Oakland, MI-2/12/20</t>
  </si>
  <si>
    <t>US-Wayne, MI-2/12/20</t>
  </si>
  <si>
    <t>US-New Castle, DE-2/12/20</t>
  </si>
  <si>
    <t>US-Washington-2/13/20</t>
  </si>
  <si>
    <t>US-New York-2/13/20</t>
  </si>
  <si>
    <t>US-California-2/13/20</t>
  </si>
  <si>
    <t>US-Massachusetts-2/13/20</t>
  </si>
  <si>
    <t>US-Diamond Princess-2/13/20</t>
  </si>
  <si>
    <t>US-Grand Princess-2/13/20</t>
  </si>
  <si>
    <t>US-Georgia-2/13/20</t>
  </si>
  <si>
    <t>US-Colorado-2/13/20</t>
  </si>
  <si>
    <t>US-Florida-2/13/20</t>
  </si>
  <si>
    <t>US-New Jersey-2/13/20</t>
  </si>
  <si>
    <t>US-Oregon-2/13/20</t>
  </si>
  <si>
    <t>US-Texas-2/13/20</t>
  </si>
  <si>
    <t>US-Illinois-2/13/20</t>
  </si>
  <si>
    <t>US-Pennsylvania-2/13/20</t>
  </si>
  <si>
    <t>US-Iowa-2/13/20</t>
  </si>
  <si>
    <t>US-Maryland-2/13/20</t>
  </si>
  <si>
    <t>US-North Carolina-2/13/20</t>
  </si>
  <si>
    <t>US-South Carolina-2/13/20</t>
  </si>
  <si>
    <t>US-Tennessee-2/13/20</t>
  </si>
  <si>
    <t>US-Virginia-2/13/20</t>
  </si>
  <si>
    <t>US-Arizona-2/13/20</t>
  </si>
  <si>
    <t>US-Indiana-2/13/20</t>
  </si>
  <si>
    <t>US-Kentucky-2/13/20</t>
  </si>
  <si>
    <t>US-District of Columbia-2/13/20</t>
  </si>
  <si>
    <t>US-Nevada-2/13/20</t>
  </si>
  <si>
    <t>US-New Hampshire-2/13/20</t>
  </si>
  <si>
    <t>US-Minnesota-2/13/20</t>
  </si>
  <si>
    <t>US-Nebraska-2/13/20</t>
  </si>
  <si>
    <t>US-Ohio-2/13/20</t>
  </si>
  <si>
    <t>US-Rhode Island-2/13/20</t>
  </si>
  <si>
    <t>US-Wisconsin-2/13/20</t>
  </si>
  <si>
    <t>US-Connecticut-2/13/20</t>
  </si>
  <si>
    <t>US-Hawaii-2/13/20</t>
  </si>
  <si>
    <t>US-Oklahoma-2/13/20</t>
  </si>
  <si>
    <t>US-Utah-2/13/20</t>
  </si>
  <si>
    <t>US-Kansas-2/13/20</t>
  </si>
  <si>
    <t>US-Louisiana-2/13/20</t>
  </si>
  <si>
    <t>US-Missouri-2/13/20</t>
  </si>
  <si>
    <t>US-Vermont-2/13/20</t>
  </si>
  <si>
    <t>US-Alaska-2/13/20</t>
  </si>
  <si>
    <t>US-Arkansas-2/13/20</t>
  </si>
  <si>
    <t>US-Delaware-2/13/20</t>
  </si>
  <si>
    <t>US-Idaho-2/13/20</t>
  </si>
  <si>
    <t>US-Maine-2/13/20</t>
  </si>
  <si>
    <t>US-Michigan-2/13/20</t>
  </si>
  <si>
    <t>US-Mississippi-2/13/20</t>
  </si>
  <si>
    <t>US-Montana-2/13/20</t>
  </si>
  <si>
    <t>US-New Mexico-2/13/20</t>
  </si>
  <si>
    <t>US-North Dakota-2/13/20</t>
  </si>
  <si>
    <t>US-South Dakota-2/13/20</t>
  </si>
  <si>
    <t>US-West Virginia-2/13/20</t>
  </si>
  <si>
    <t>US-Wyoming-2/13/20</t>
  </si>
  <si>
    <t>US-Kitsap, WA-2/13/20</t>
  </si>
  <si>
    <t>US-Solano, CA-2/13/20</t>
  </si>
  <si>
    <t>US-Santa Cruz, CA-2/13/20</t>
  </si>
  <si>
    <t>US-Napa, CA-2/13/20</t>
  </si>
  <si>
    <t>US-Ventura, CA-2/13/20</t>
  </si>
  <si>
    <t>US-Worcester, MA-2/13/20</t>
  </si>
  <si>
    <t>US-Gwinnett, GA-2/13/20</t>
  </si>
  <si>
    <t>US-DeKalb, GA-2/13/20</t>
  </si>
  <si>
    <t>US-Floyd, GA-2/13/20</t>
  </si>
  <si>
    <t>US-Fayette, GA-2/13/20</t>
  </si>
  <si>
    <t>US-Gregg, TX-2/13/20</t>
  </si>
  <si>
    <t>US-Monmouth, NJ-2/13/20</t>
  </si>
  <si>
    <t>US-Burlington, NJ-2/13/20</t>
  </si>
  <si>
    <t>US-Camden, NJ-2/13/20</t>
  </si>
  <si>
    <t>US-Passaic, NJ-2/13/20</t>
  </si>
  <si>
    <t>US-Union, NJ-2/13/20</t>
  </si>
  <si>
    <t>US-Eagle, CO-2/13/20</t>
  </si>
  <si>
    <t>US-Larimer, CO-2/13/20</t>
  </si>
  <si>
    <t>US-Arapahoe, CO-2/13/20</t>
  </si>
  <si>
    <t>US-Gunnison, CO-2/13/20</t>
  </si>
  <si>
    <t>US-Kane, IL-2/13/20</t>
  </si>
  <si>
    <t>US-Monroe, PA-2/13/20</t>
  </si>
  <si>
    <t>US-Philadelphia, PA-2/13/20</t>
  </si>
  <si>
    <t>US-Norfolk, VA-2/13/20</t>
  </si>
  <si>
    <t>US-Arlington, VA-2/13/20</t>
  </si>
  <si>
    <t>US-Spotsylvania, VA-2/13/20</t>
  </si>
  <si>
    <t>US-Loudoun, VA-2/13/20</t>
  </si>
  <si>
    <t>US-Prince George's, MD-2/13/20</t>
  </si>
  <si>
    <t>US-Pottawattamie, IA-2/13/20</t>
  </si>
  <si>
    <t>US-Camden, NC-2/13/20</t>
  </si>
  <si>
    <t>US-Pima, AZ-2/13/20</t>
  </si>
  <si>
    <t>US-Noble, IN-2/13/20</t>
  </si>
  <si>
    <t>US-Adams, IN-2/13/20</t>
  </si>
  <si>
    <t>US-Boone, IN-2/13/20</t>
  </si>
  <si>
    <t>US-Dane, WI-2/13/20</t>
  </si>
  <si>
    <t>US-Pierce, WI-2/13/20</t>
  </si>
  <si>
    <t>US-Cuyahoga, OH-2/13/20</t>
  </si>
  <si>
    <t>US-Weber, UT-2/13/20</t>
  </si>
  <si>
    <t>US-Bennington County, VT-2/13/20</t>
  </si>
  <si>
    <t>US-Carver County, MN-2/13/20</t>
  </si>
  <si>
    <t>US-Charlotte County, FL-2/13/20</t>
  </si>
  <si>
    <t>US-Cherokee County, GA-2/13/20</t>
  </si>
  <si>
    <t>US-Collin County, TX-2/13/20</t>
  </si>
  <si>
    <t>US-Jefferson County, KY-2/13/20</t>
  </si>
  <si>
    <t>US-Jefferson Parish, LA-2/13/20</t>
  </si>
  <si>
    <t>US-Shasta County, CA-2/13/20</t>
  </si>
  <si>
    <t>US-Spartanburg County, SC-2/13/20</t>
  </si>
  <si>
    <t>US-Harrison County, KY-2/13/20</t>
  </si>
  <si>
    <t>US-Johnson County, IA-2/13/20</t>
  </si>
  <si>
    <t>US-Berkshire County, MA-2/13/20</t>
  </si>
  <si>
    <t>US-Davidson County, TN-2/13/20</t>
  </si>
  <si>
    <t>US-Douglas County, OR-2/13/20</t>
  </si>
  <si>
    <t>US-Fresno County, CA-2/13/20</t>
  </si>
  <si>
    <t>US-Harford County, MD-2/13/20</t>
  </si>
  <si>
    <t>US-Hendricks County, IN-2/13/20</t>
  </si>
  <si>
    <t>US-Hudson County, NJ-2/13/20</t>
  </si>
  <si>
    <t>US-Johnson County, KS-2/13/20</t>
  </si>
  <si>
    <t>US-Kittitas County, WA-2/13/20</t>
  </si>
  <si>
    <t>US-Manatee County, FL-2/13/20</t>
  </si>
  <si>
    <t>US-Marion County, OR-2/13/20</t>
  </si>
  <si>
    <t>US-Okaloosa County, FL-2/13/20</t>
  </si>
  <si>
    <t>US-Polk County, GA-2/13/20</t>
  </si>
  <si>
    <t>US-Riverside County, CA-2/13/20</t>
  </si>
  <si>
    <t>US-Shelby County, TN-2/13/20</t>
  </si>
  <si>
    <t>US-St. Louis County, MO-2/13/20</t>
  </si>
  <si>
    <t>US-Suffolk County, NY-2/13/20</t>
  </si>
  <si>
    <t>US-Ulster County, NY-2/13/20</t>
  </si>
  <si>
    <t>US-Volusia County, FL-2/13/20</t>
  </si>
  <si>
    <t>US-Fairfax County, VA-2/13/20</t>
  </si>
  <si>
    <t>US-Rockingham County, NH-2/13/20</t>
  </si>
  <si>
    <t>US-Washington, D.C.-2/13/20</t>
  </si>
  <si>
    <t>US-Montgomery County, PA-2/13/20</t>
  </si>
  <si>
    <t>US-Alameda County, CA-2/13/20</t>
  </si>
  <si>
    <t>US-Broward County, FL-2/13/20</t>
  </si>
  <si>
    <t>US-Lee County, FL-2/13/20</t>
  </si>
  <si>
    <t>US-Pinal County, AZ-2/13/20</t>
  </si>
  <si>
    <t>US-Rockland County, NY-2/13/20</t>
  </si>
  <si>
    <t>US-Saratoga County, NY-2/13/20</t>
  </si>
  <si>
    <t>US-Charleston County, SC-2/13/20</t>
  </si>
  <si>
    <t>US-Clark County, WA-2/13/20</t>
  </si>
  <si>
    <t>US-Cobb County, GA-2/13/20</t>
  </si>
  <si>
    <t>US-Davis County, UT-2/13/20</t>
  </si>
  <si>
    <t>US-El Paso County, CO-2/13/20</t>
  </si>
  <si>
    <t>US-Honolulu County, HI-2/13/20</t>
  </si>
  <si>
    <t>US-Jackson County, OR -2/13/20</t>
  </si>
  <si>
    <t>US-Jefferson County, WA-2/13/20</t>
  </si>
  <si>
    <t>US-Kershaw County, SC-2/13/20</t>
  </si>
  <si>
    <t>US-Klamath County, OR-2/13/20</t>
  </si>
  <si>
    <t>US-Madera County, CA-2/13/20</t>
  </si>
  <si>
    <t>US-Pierce County, WA-2/13/20</t>
  </si>
  <si>
    <t>US-Tulsa County, OK-2/13/20</t>
  </si>
  <si>
    <t>US-Douglas County, CO-2/13/20</t>
  </si>
  <si>
    <t>US-Providence County, RI-2/13/20</t>
  </si>
  <si>
    <t>US-Chatham County, NC-2/13/20</t>
  </si>
  <si>
    <t>US-Delaware County, PA-2/13/20</t>
  </si>
  <si>
    <t>US-Douglas County, NE-2/13/20</t>
  </si>
  <si>
    <t>US-Fayette County, KY-2/13/20</t>
  </si>
  <si>
    <t>US-Marion County, IN-2/13/20</t>
  </si>
  <si>
    <t>US-Middlesex County, MA-2/13/20</t>
  </si>
  <si>
    <t>US-Nassau County, NY-2/13/20</t>
  </si>
  <si>
    <t>US-Ramsey County, MN-2/13/20</t>
  </si>
  <si>
    <t>US-Washoe County, NV-2/13/20</t>
  </si>
  <si>
    <t>US-Wayne County, PA-2/13/20</t>
  </si>
  <si>
    <t>US-Yolo County, CA-2/13/20</t>
  </si>
  <si>
    <t>US-Clark County, NV-2/13/20</t>
  </si>
  <si>
    <t>US-Fort Bend County, TX-2/13/20</t>
  </si>
  <si>
    <t>US-Grant County, WA-2/13/20</t>
  </si>
  <si>
    <t>US-Santa Rosa County, FL-2/13/20</t>
  </si>
  <si>
    <t>US-Williamson County, TN-2/13/20</t>
  </si>
  <si>
    <t>US-New York County, NY-2/13/20</t>
  </si>
  <si>
    <t>US-Montgomery County, MD-2/13/20</t>
  </si>
  <si>
    <t>US-Denver County, CO-2/13/20</t>
  </si>
  <si>
    <t>US-Summit County, CO-2/13/20</t>
  </si>
  <si>
    <t>US-Bergen County, NJ-2/13/20</t>
  </si>
  <si>
    <t>US-Harris County, TX-2/13/20</t>
  </si>
  <si>
    <t>US-San Francisco County, CA-2/13/20</t>
  </si>
  <si>
    <t>US-Contra Costa County, CA-2/13/20</t>
  </si>
  <si>
    <t>US-Norfolk County, MA-2/13/20</t>
  </si>
  <si>
    <t>US-Wake County, NC-2/13/20</t>
  </si>
  <si>
    <t>US-Westchester County, NY-2/13/20</t>
  </si>
  <si>
    <t>US-Grafton County, NH-2/13/20</t>
  </si>
  <si>
    <t>US-Hillsborough, FL-2/13/20</t>
  </si>
  <si>
    <t>US-Placer County, CA-2/13/20</t>
  </si>
  <si>
    <t>US-San Mateo, CA-2/13/20</t>
  </si>
  <si>
    <t>US-Sonoma County, CA-2/13/20</t>
  </si>
  <si>
    <t>US-Umatilla, OR-2/13/20</t>
  </si>
  <si>
    <t>US-Fulton County, GA-2/13/20</t>
  </si>
  <si>
    <t>US-Washington County, OR-2/13/20</t>
  </si>
  <si>
    <t>US-Snohomish County, WA-2/13/20</t>
  </si>
  <si>
    <t>US-Humboldt County, CA-2/13/20</t>
  </si>
  <si>
    <t>US-Sacramento County, CA-2/13/20</t>
  </si>
  <si>
    <t>US-Skagit, WA-2/13/20</t>
  </si>
  <si>
    <t>US-Thurston, WA-2/13/20</t>
  </si>
  <si>
    <t>US-Island, WA-2/13/20</t>
  </si>
  <si>
    <t>US-Whatcom, WA-2/13/20</t>
  </si>
  <si>
    <t>US-Marin, CA-2/13/20</t>
  </si>
  <si>
    <t>US-Calaveras, CA-2/13/20</t>
  </si>
  <si>
    <t>US-Stanislaus, CA-2/13/20</t>
  </si>
  <si>
    <t>US-San Joaquin, CA-2/13/20</t>
  </si>
  <si>
    <t>US-Essex, MA-2/13/20</t>
  </si>
  <si>
    <t>US-Charlton, GA-2/13/20</t>
  </si>
  <si>
    <t>US-Collier, FL-2/13/20</t>
  </si>
  <si>
    <t>US-Pinellas, FL-2/13/20</t>
  </si>
  <si>
    <t>US-Alachua, FL-2/13/20</t>
  </si>
  <si>
    <t>US-Nassau, FL-2/13/20</t>
  </si>
  <si>
    <t>US-Pasco, FL-2/13/20</t>
  </si>
  <si>
    <t>US-Dallas, TX-2/13/20</t>
  </si>
  <si>
    <t>US-Tarrant, TX-2/13/20</t>
  </si>
  <si>
    <t>US-Montgomery, TX-2/13/20</t>
  </si>
  <si>
    <t>US-Middlesex, NJ-2/13/20</t>
  </si>
  <si>
    <t>US-Jefferson, CO-2/13/20</t>
  </si>
  <si>
    <t>US-Multnomah, OR-2/13/20</t>
  </si>
  <si>
    <t>US-Polk, OR-2/13/20</t>
  </si>
  <si>
    <t>US-Deschutes, OR-2/13/20</t>
  </si>
  <si>
    <t>US-McHenry, IL-2/13/20</t>
  </si>
  <si>
    <t>US-Lake, IL-2/13/20</t>
  </si>
  <si>
    <t>US-Bucks, PA-2/13/20</t>
  </si>
  <si>
    <t>US-Hanover, VA-2/13/20</t>
  </si>
  <si>
    <t>US-Lancaster, SC-2/13/20</t>
  </si>
  <si>
    <t>US-Sullivan, TN-2/13/20</t>
  </si>
  <si>
    <t>US-Johnson, IN-2/13/20</t>
  </si>
  <si>
    <t>US-Howard, IN-2/13/20</t>
  </si>
  <si>
    <t>US-St. Joseph, IN-2/13/20</t>
  </si>
  <si>
    <t>US-Knox, NE-2/13/20</t>
  </si>
  <si>
    <t>US-Stark, OH-2/13/20</t>
  </si>
  <si>
    <t>US-Anoka, MN-2/13/20</t>
  </si>
  <si>
    <t>US-Olmsted, MN-2/13/20</t>
  </si>
  <si>
    <t>US-Summit, UT-2/13/20</t>
  </si>
  <si>
    <t>US-Fairfield, CT-2/13/20</t>
  </si>
  <si>
    <t>US-Litchfield, CT-2/13/20</t>
  </si>
  <si>
    <t>US-Orleans, LA-2/13/20</t>
  </si>
  <si>
    <t>US-Pennington, SD-2/13/20</t>
  </si>
  <si>
    <t>US-Beadle, SD-2/13/20</t>
  </si>
  <si>
    <t>US-Charles Mix, SD-2/13/20</t>
  </si>
  <si>
    <t>US-Davison, SD-2/13/20</t>
  </si>
  <si>
    <t>US-Minnehaha, SD-2/13/20</t>
  </si>
  <si>
    <t>US-Bon Homme, SD-2/13/20</t>
  </si>
  <si>
    <t>US-Socorro, NM-2/13/20</t>
  </si>
  <si>
    <t>US-Bernalillo, NM-2/13/20</t>
  </si>
  <si>
    <t>US-Oakland, MI-2/13/20</t>
  </si>
  <si>
    <t>US-Wayne, MI-2/13/20</t>
  </si>
  <si>
    <t>US-New Castle, DE-2/13/20</t>
  </si>
  <si>
    <t>US-Washington-2/14/20</t>
  </si>
  <si>
    <t>US-New York-2/14/20</t>
  </si>
  <si>
    <t>US-California-2/14/20</t>
  </si>
  <si>
    <t>US-Massachusetts-2/14/20</t>
  </si>
  <si>
    <t>US-Diamond Princess-2/14/20</t>
  </si>
  <si>
    <t>US-Grand Princess-2/14/20</t>
  </si>
  <si>
    <t>US-Georgia-2/14/20</t>
  </si>
  <si>
    <t>US-Colorado-2/14/20</t>
  </si>
  <si>
    <t>US-Florida-2/14/20</t>
  </si>
  <si>
    <t>US-New Jersey-2/14/20</t>
  </si>
  <si>
    <t>US-Oregon-2/14/20</t>
  </si>
  <si>
    <t>US-Texas-2/14/20</t>
  </si>
  <si>
    <t>US-Illinois-2/14/20</t>
  </si>
  <si>
    <t>US-Pennsylvania-2/14/20</t>
  </si>
  <si>
    <t>US-Iowa-2/14/20</t>
  </si>
  <si>
    <t>US-Maryland-2/14/20</t>
  </si>
  <si>
    <t>US-North Carolina-2/14/20</t>
  </si>
  <si>
    <t>US-South Carolina-2/14/20</t>
  </si>
  <si>
    <t>US-Tennessee-2/14/20</t>
  </si>
  <si>
    <t>US-Virginia-2/14/20</t>
  </si>
  <si>
    <t>US-Arizona-2/14/20</t>
  </si>
  <si>
    <t>US-Indiana-2/14/20</t>
  </si>
  <si>
    <t>US-Kentucky-2/14/20</t>
  </si>
  <si>
    <t>US-District of Columbia-2/14/20</t>
  </si>
  <si>
    <t>US-Nevada-2/14/20</t>
  </si>
  <si>
    <t>US-New Hampshire-2/14/20</t>
  </si>
  <si>
    <t>US-Minnesota-2/14/20</t>
  </si>
  <si>
    <t>US-Nebraska-2/14/20</t>
  </si>
  <si>
    <t>US-Ohio-2/14/20</t>
  </si>
  <si>
    <t>US-Rhode Island-2/14/20</t>
  </si>
  <si>
    <t>US-Wisconsin-2/14/20</t>
  </si>
  <si>
    <t>US-Connecticut-2/14/20</t>
  </si>
  <si>
    <t>US-Hawaii-2/14/20</t>
  </si>
  <si>
    <t>US-Oklahoma-2/14/20</t>
  </si>
  <si>
    <t>US-Utah-2/14/20</t>
  </si>
  <si>
    <t>US-Kansas-2/14/20</t>
  </si>
  <si>
    <t>US-Louisiana-2/14/20</t>
  </si>
  <si>
    <t>US-Missouri-2/14/20</t>
  </si>
  <si>
    <t>US-Vermont-2/14/20</t>
  </si>
  <si>
    <t>US-Alaska-2/14/20</t>
  </si>
  <si>
    <t>US-Arkansas-2/14/20</t>
  </si>
  <si>
    <t>US-Delaware-2/14/20</t>
  </si>
  <si>
    <t>US-Idaho-2/14/20</t>
  </si>
  <si>
    <t>US-Maine-2/14/20</t>
  </si>
  <si>
    <t>US-Michigan-2/14/20</t>
  </si>
  <si>
    <t>US-Mississippi-2/14/20</t>
  </si>
  <si>
    <t>US-Montana-2/14/20</t>
  </si>
  <si>
    <t>US-New Mexico-2/14/20</t>
  </si>
  <si>
    <t>US-North Dakota-2/14/20</t>
  </si>
  <si>
    <t>US-South Dakota-2/14/20</t>
  </si>
  <si>
    <t>US-West Virginia-2/14/20</t>
  </si>
  <si>
    <t>US-Wyoming-2/14/20</t>
  </si>
  <si>
    <t>US-Kitsap, WA-2/14/20</t>
  </si>
  <si>
    <t>US-Solano, CA-2/14/20</t>
  </si>
  <si>
    <t>US-Santa Cruz, CA-2/14/20</t>
  </si>
  <si>
    <t>US-Napa, CA-2/14/20</t>
  </si>
  <si>
    <t>US-Ventura, CA-2/14/20</t>
  </si>
  <si>
    <t>US-Worcester, MA-2/14/20</t>
  </si>
  <si>
    <t>US-Gwinnett, GA-2/14/20</t>
  </si>
  <si>
    <t>US-DeKalb, GA-2/14/20</t>
  </si>
  <si>
    <t>US-Floyd, GA-2/14/20</t>
  </si>
  <si>
    <t>US-Fayette, GA-2/14/20</t>
  </si>
  <si>
    <t>US-Gregg, TX-2/14/20</t>
  </si>
  <si>
    <t>US-Monmouth, NJ-2/14/20</t>
  </si>
  <si>
    <t>US-Burlington, NJ-2/14/20</t>
  </si>
  <si>
    <t>US-Camden, NJ-2/14/20</t>
  </si>
  <si>
    <t>US-Passaic, NJ-2/14/20</t>
  </si>
  <si>
    <t>US-Union, NJ-2/14/20</t>
  </si>
  <si>
    <t>US-Eagle, CO-2/14/20</t>
  </si>
  <si>
    <t>US-Larimer, CO-2/14/20</t>
  </si>
  <si>
    <t>US-Arapahoe, CO-2/14/20</t>
  </si>
  <si>
    <t>US-Gunnison, CO-2/14/20</t>
  </si>
  <si>
    <t>US-Kane, IL-2/14/20</t>
  </si>
  <si>
    <t>US-Monroe, PA-2/14/20</t>
  </si>
  <si>
    <t>US-Philadelphia, PA-2/14/20</t>
  </si>
  <si>
    <t>US-Norfolk, VA-2/14/20</t>
  </si>
  <si>
    <t>US-Arlington, VA-2/14/20</t>
  </si>
  <si>
    <t>US-Spotsylvania, VA-2/14/20</t>
  </si>
  <si>
    <t>US-Loudoun, VA-2/14/20</t>
  </si>
  <si>
    <t>US-Prince George's, MD-2/14/20</t>
  </si>
  <si>
    <t>US-Pottawattamie, IA-2/14/20</t>
  </si>
  <si>
    <t>US-Camden, NC-2/14/20</t>
  </si>
  <si>
    <t>US-Pima, AZ-2/14/20</t>
  </si>
  <si>
    <t>US-Noble, IN-2/14/20</t>
  </si>
  <si>
    <t>US-Adams, IN-2/14/20</t>
  </si>
  <si>
    <t>US-Boone, IN-2/14/20</t>
  </si>
  <si>
    <t>US-Dane, WI-2/14/20</t>
  </si>
  <si>
    <t>US-Pierce, WI-2/14/20</t>
  </si>
  <si>
    <t>US-Cuyahoga, OH-2/14/20</t>
  </si>
  <si>
    <t>US-Weber, UT-2/14/20</t>
  </si>
  <si>
    <t>US-Bennington County, VT-2/14/20</t>
  </si>
  <si>
    <t>US-Carver County, MN-2/14/20</t>
  </si>
  <si>
    <t>US-Charlotte County, FL-2/14/20</t>
  </si>
  <si>
    <t>US-Cherokee County, GA-2/14/20</t>
  </si>
  <si>
    <t>US-Collin County, TX-2/14/20</t>
  </si>
  <si>
    <t>US-Jefferson County, KY-2/14/20</t>
  </si>
  <si>
    <t>US-Jefferson Parish, LA-2/14/20</t>
  </si>
  <si>
    <t>US-Shasta County, CA-2/14/20</t>
  </si>
  <si>
    <t>US-Spartanburg County, SC-2/14/20</t>
  </si>
  <si>
    <t>US-Harrison County, KY-2/14/20</t>
  </si>
  <si>
    <t>US-Johnson County, IA-2/14/20</t>
  </si>
  <si>
    <t>US-Berkshire County, MA-2/14/20</t>
  </si>
  <si>
    <t>US-Davidson County, TN-2/14/20</t>
  </si>
  <si>
    <t>US-Douglas County, OR-2/14/20</t>
  </si>
  <si>
    <t>US-Fresno County, CA-2/14/20</t>
  </si>
  <si>
    <t>US-Harford County, MD-2/14/20</t>
  </si>
  <si>
    <t>US-Hendricks County, IN-2/14/20</t>
  </si>
  <si>
    <t>US-Hudson County, NJ-2/14/20</t>
  </si>
  <si>
    <t>US-Johnson County, KS-2/14/20</t>
  </si>
  <si>
    <t>US-Kittitas County, WA-2/14/20</t>
  </si>
  <si>
    <t>US-Manatee County, FL-2/14/20</t>
  </si>
  <si>
    <t>US-Marion County, OR-2/14/20</t>
  </si>
  <si>
    <t>US-Okaloosa County, FL-2/14/20</t>
  </si>
  <si>
    <t>US-Polk County, GA-2/14/20</t>
  </si>
  <si>
    <t>US-Riverside County, CA-2/14/20</t>
  </si>
  <si>
    <t>US-Shelby County, TN-2/14/20</t>
  </si>
  <si>
    <t>US-St. Louis County, MO-2/14/20</t>
  </si>
  <si>
    <t>US-Suffolk County, NY-2/14/20</t>
  </si>
  <si>
    <t>US-Ulster County, NY-2/14/20</t>
  </si>
  <si>
    <t>US-Volusia County, FL-2/14/20</t>
  </si>
  <si>
    <t>US-Fairfax County, VA-2/14/20</t>
  </si>
  <si>
    <t>US-Rockingham County, NH-2/14/20</t>
  </si>
  <si>
    <t>US-Washington, D.C.-2/14/20</t>
  </si>
  <si>
    <t>US-Montgomery County, PA-2/14/20</t>
  </si>
  <si>
    <t>US-Alameda County, CA-2/14/20</t>
  </si>
  <si>
    <t>US-Broward County, FL-2/14/20</t>
  </si>
  <si>
    <t>US-Lee County, FL-2/14/20</t>
  </si>
  <si>
    <t>US-Pinal County, AZ-2/14/20</t>
  </si>
  <si>
    <t>US-Rockland County, NY-2/14/20</t>
  </si>
  <si>
    <t>US-Saratoga County, NY-2/14/20</t>
  </si>
  <si>
    <t>US-Charleston County, SC-2/14/20</t>
  </si>
  <si>
    <t>US-Clark County, WA-2/14/20</t>
  </si>
  <si>
    <t>US-Cobb County, GA-2/14/20</t>
  </si>
  <si>
    <t>US-Davis County, UT-2/14/20</t>
  </si>
  <si>
    <t>US-El Paso County, CO-2/14/20</t>
  </si>
  <si>
    <t>US-Honolulu County, HI-2/14/20</t>
  </si>
  <si>
    <t>US-Jackson County, OR -2/14/20</t>
  </si>
  <si>
    <t>US-Jefferson County, WA-2/14/20</t>
  </si>
  <si>
    <t>US-Kershaw County, SC-2/14/20</t>
  </si>
  <si>
    <t>US-Klamath County, OR-2/14/20</t>
  </si>
  <si>
    <t>US-Madera County, CA-2/14/20</t>
  </si>
  <si>
    <t>US-Pierce County, WA-2/14/20</t>
  </si>
  <si>
    <t>US-Tulsa County, OK-2/14/20</t>
  </si>
  <si>
    <t>US-Douglas County, CO-2/14/20</t>
  </si>
  <si>
    <t>US-Providence County, RI-2/14/20</t>
  </si>
  <si>
    <t>US-Chatham County, NC-2/14/20</t>
  </si>
  <si>
    <t>US-Delaware County, PA-2/14/20</t>
  </si>
  <si>
    <t>US-Douglas County, NE-2/14/20</t>
  </si>
  <si>
    <t>US-Fayette County, KY-2/14/20</t>
  </si>
  <si>
    <t>US-Marion County, IN-2/14/20</t>
  </si>
  <si>
    <t>US-Middlesex County, MA-2/14/20</t>
  </si>
  <si>
    <t>US-Nassau County, NY-2/14/20</t>
  </si>
  <si>
    <t>US-Ramsey County, MN-2/14/20</t>
  </si>
  <si>
    <t>US-Washoe County, NV-2/14/20</t>
  </si>
  <si>
    <t>US-Wayne County, PA-2/14/20</t>
  </si>
  <si>
    <t>US-Yolo County, CA-2/14/20</t>
  </si>
  <si>
    <t>US-Clark County, NV-2/14/20</t>
  </si>
  <si>
    <t>US-Fort Bend County, TX-2/14/20</t>
  </si>
  <si>
    <t>US-Grant County, WA-2/14/20</t>
  </si>
  <si>
    <t>US-Santa Rosa County, FL-2/14/20</t>
  </si>
  <si>
    <t>US-Williamson County, TN-2/14/20</t>
  </si>
  <si>
    <t>US-New York County, NY-2/14/20</t>
  </si>
  <si>
    <t>US-Montgomery County, MD-2/14/20</t>
  </si>
  <si>
    <t>US-Denver County, CO-2/14/20</t>
  </si>
  <si>
    <t>US-Summit County, CO-2/14/20</t>
  </si>
  <si>
    <t>US-Bergen County, NJ-2/14/20</t>
  </si>
  <si>
    <t>US-Harris County, TX-2/14/20</t>
  </si>
  <si>
    <t>US-San Francisco County, CA-2/14/20</t>
  </si>
  <si>
    <t>US-Contra Costa County, CA-2/14/20</t>
  </si>
  <si>
    <t>US-Norfolk County, MA-2/14/20</t>
  </si>
  <si>
    <t>US-Wake County, NC-2/14/20</t>
  </si>
  <si>
    <t>US-Westchester County, NY-2/14/20</t>
  </si>
  <si>
    <t>US-Grafton County, NH-2/14/20</t>
  </si>
  <si>
    <t>US-Hillsborough, FL-2/14/20</t>
  </si>
  <si>
    <t>US-Placer County, CA-2/14/20</t>
  </si>
  <si>
    <t>US-San Mateo, CA-2/14/20</t>
  </si>
  <si>
    <t>US-Sonoma County, CA-2/14/20</t>
  </si>
  <si>
    <t>US-Umatilla, OR-2/14/20</t>
  </si>
  <si>
    <t>US-Fulton County, GA-2/14/20</t>
  </si>
  <si>
    <t>US-Washington County, OR-2/14/20</t>
  </si>
  <si>
    <t>US-Snohomish County, WA-2/14/20</t>
  </si>
  <si>
    <t>US-Humboldt County, CA-2/14/20</t>
  </si>
  <si>
    <t>US-Sacramento County, CA-2/14/20</t>
  </si>
  <si>
    <t>US-Skagit, WA-2/14/20</t>
  </si>
  <si>
    <t>US-Thurston, WA-2/14/20</t>
  </si>
  <si>
    <t>US-Island, WA-2/14/20</t>
  </si>
  <si>
    <t>US-Whatcom, WA-2/14/20</t>
  </si>
  <si>
    <t>US-Marin, CA-2/14/20</t>
  </si>
  <si>
    <t>US-Calaveras, CA-2/14/20</t>
  </si>
  <si>
    <t>US-Stanislaus, CA-2/14/20</t>
  </si>
  <si>
    <t>US-San Joaquin, CA-2/14/20</t>
  </si>
  <si>
    <t>US-Essex, MA-2/14/20</t>
  </si>
  <si>
    <t>US-Charlton, GA-2/14/20</t>
  </si>
  <si>
    <t>US-Collier, FL-2/14/20</t>
  </si>
  <si>
    <t>US-Pinellas, FL-2/14/20</t>
  </si>
  <si>
    <t>US-Alachua, FL-2/14/20</t>
  </si>
  <si>
    <t>US-Nassau, FL-2/14/20</t>
  </si>
  <si>
    <t>US-Pasco, FL-2/14/20</t>
  </si>
  <si>
    <t>US-Dallas, TX-2/14/20</t>
  </si>
  <si>
    <t>US-Tarrant, TX-2/14/20</t>
  </si>
  <si>
    <t>US-Montgomery, TX-2/14/20</t>
  </si>
  <si>
    <t>US-Middlesex, NJ-2/14/20</t>
  </si>
  <si>
    <t>US-Jefferson, CO-2/14/20</t>
  </si>
  <si>
    <t>US-Multnomah, OR-2/14/20</t>
  </si>
  <si>
    <t>US-Polk, OR-2/14/20</t>
  </si>
  <si>
    <t>US-Deschutes, OR-2/14/20</t>
  </si>
  <si>
    <t>US-McHenry, IL-2/14/20</t>
  </si>
  <si>
    <t>US-Lake, IL-2/14/20</t>
  </si>
  <si>
    <t>US-Bucks, PA-2/14/20</t>
  </si>
  <si>
    <t>US-Hanover, VA-2/14/20</t>
  </si>
  <si>
    <t>US-Lancaster, SC-2/14/20</t>
  </si>
  <si>
    <t>US-Sullivan, TN-2/14/20</t>
  </si>
  <si>
    <t>US-Johnson, IN-2/14/20</t>
  </si>
  <si>
    <t>US-Howard, IN-2/14/20</t>
  </si>
  <si>
    <t>US-St. Joseph, IN-2/14/20</t>
  </si>
  <si>
    <t>US-Knox, NE-2/14/20</t>
  </si>
  <si>
    <t>US-Stark, OH-2/14/20</t>
  </si>
  <si>
    <t>US-Anoka, MN-2/14/20</t>
  </si>
  <si>
    <t>US-Olmsted, MN-2/14/20</t>
  </si>
  <si>
    <t>US-Summit, UT-2/14/20</t>
  </si>
  <si>
    <t>US-Fairfield, CT-2/14/20</t>
  </si>
  <si>
    <t>US-Litchfield, CT-2/14/20</t>
  </si>
  <si>
    <t>US-Orleans, LA-2/14/20</t>
  </si>
  <si>
    <t>US-Pennington, SD-2/14/20</t>
  </si>
  <si>
    <t>US-Beadle, SD-2/14/20</t>
  </si>
  <si>
    <t>US-Charles Mix, SD-2/14/20</t>
  </si>
  <si>
    <t>US-Davison, SD-2/14/20</t>
  </si>
  <si>
    <t>US-Minnehaha, SD-2/14/20</t>
  </si>
  <si>
    <t>US-Bon Homme, SD-2/14/20</t>
  </si>
  <si>
    <t>US-Socorro, NM-2/14/20</t>
  </si>
  <si>
    <t>US-Bernalillo, NM-2/14/20</t>
  </si>
  <si>
    <t>US-Oakland, MI-2/14/20</t>
  </si>
  <si>
    <t>US-Wayne, MI-2/14/20</t>
  </si>
  <si>
    <t>US-New Castle, DE-2/14/20</t>
  </si>
  <si>
    <t>US-Washington-2/15/20</t>
  </si>
  <si>
    <t>US-New York-2/15/20</t>
  </si>
  <si>
    <t>US-California-2/15/20</t>
  </si>
  <si>
    <t>US-Massachusetts-2/15/20</t>
  </si>
  <si>
    <t>US-Diamond Princess-2/15/20</t>
  </si>
  <si>
    <t>US-Grand Princess-2/15/20</t>
  </si>
  <si>
    <t>US-Georgia-2/15/20</t>
  </si>
  <si>
    <t>US-Colorado-2/15/20</t>
  </si>
  <si>
    <t>US-Florida-2/15/20</t>
  </si>
  <si>
    <t>US-New Jersey-2/15/20</t>
  </si>
  <si>
    <t>US-Oregon-2/15/20</t>
  </si>
  <si>
    <t>US-Texas-2/15/20</t>
  </si>
  <si>
    <t>US-Illinois-2/15/20</t>
  </si>
  <si>
    <t>US-Pennsylvania-2/15/20</t>
  </si>
  <si>
    <t>US-Iowa-2/15/20</t>
  </si>
  <si>
    <t>US-Maryland-2/15/20</t>
  </si>
  <si>
    <t>US-North Carolina-2/15/20</t>
  </si>
  <si>
    <t>US-South Carolina-2/15/20</t>
  </si>
  <si>
    <t>US-Tennessee-2/15/20</t>
  </si>
  <si>
    <t>US-Virginia-2/15/20</t>
  </si>
  <si>
    <t>US-Arizona-2/15/20</t>
  </si>
  <si>
    <t>US-Indiana-2/15/20</t>
  </si>
  <si>
    <t>US-Kentucky-2/15/20</t>
  </si>
  <si>
    <t>US-District of Columbia-2/15/20</t>
  </si>
  <si>
    <t>US-Nevada-2/15/20</t>
  </si>
  <si>
    <t>US-New Hampshire-2/15/20</t>
  </si>
  <si>
    <t>US-Minnesota-2/15/20</t>
  </si>
  <si>
    <t>US-Nebraska-2/15/20</t>
  </si>
  <si>
    <t>US-Ohio-2/15/20</t>
  </si>
  <si>
    <t>US-Rhode Island-2/15/20</t>
  </si>
  <si>
    <t>US-Wisconsin-2/15/20</t>
  </si>
  <si>
    <t>US-Connecticut-2/15/20</t>
  </si>
  <si>
    <t>US-Hawaii-2/15/20</t>
  </si>
  <si>
    <t>US-Oklahoma-2/15/20</t>
  </si>
  <si>
    <t>US-Utah-2/15/20</t>
  </si>
  <si>
    <t>US-Kansas-2/15/20</t>
  </si>
  <si>
    <t>US-Louisiana-2/15/20</t>
  </si>
  <si>
    <t>US-Missouri-2/15/20</t>
  </si>
  <si>
    <t>US-Vermont-2/15/20</t>
  </si>
  <si>
    <t>US-Alaska-2/15/20</t>
  </si>
  <si>
    <t>US-Arkansas-2/15/20</t>
  </si>
  <si>
    <t>US-Delaware-2/15/20</t>
  </si>
  <si>
    <t>US-Idaho-2/15/20</t>
  </si>
  <si>
    <t>US-Maine-2/15/20</t>
  </si>
  <si>
    <t>US-Michigan-2/15/20</t>
  </si>
  <si>
    <t>US-Mississippi-2/15/20</t>
  </si>
  <si>
    <t>US-Montana-2/15/20</t>
  </si>
  <si>
    <t>US-New Mexico-2/15/20</t>
  </si>
  <si>
    <t>US-North Dakota-2/15/20</t>
  </si>
  <si>
    <t>US-South Dakota-2/15/20</t>
  </si>
  <si>
    <t>US-West Virginia-2/15/20</t>
  </si>
  <si>
    <t>US-Wyoming-2/15/20</t>
  </si>
  <si>
    <t>US-Kitsap, WA-2/15/20</t>
  </si>
  <si>
    <t>US-Solano, CA-2/15/20</t>
  </si>
  <si>
    <t>US-Santa Cruz, CA-2/15/20</t>
  </si>
  <si>
    <t>US-Napa, CA-2/15/20</t>
  </si>
  <si>
    <t>US-Ventura, CA-2/15/20</t>
  </si>
  <si>
    <t>US-Worcester, MA-2/15/20</t>
  </si>
  <si>
    <t>US-Gwinnett, GA-2/15/20</t>
  </si>
  <si>
    <t>US-DeKalb, GA-2/15/20</t>
  </si>
  <si>
    <t>US-Floyd, GA-2/15/20</t>
  </si>
  <si>
    <t>US-Fayette, GA-2/15/20</t>
  </si>
  <si>
    <t>US-Gregg, TX-2/15/20</t>
  </si>
  <si>
    <t>US-Monmouth, NJ-2/15/20</t>
  </si>
  <si>
    <t>US-Burlington, NJ-2/15/20</t>
  </si>
  <si>
    <t>US-Camden, NJ-2/15/20</t>
  </si>
  <si>
    <t>US-Passaic, NJ-2/15/20</t>
  </si>
  <si>
    <t>US-Union, NJ-2/15/20</t>
  </si>
  <si>
    <t>US-Eagle, CO-2/15/20</t>
  </si>
  <si>
    <t>US-Larimer, CO-2/15/20</t>
  </si>
  <si>
    <t>US-Arapahoe, CO-2/15/20</t>
  </si>
  <si>
    <t>US-Gunnison, CO-2/15/20</t>
  </si>
  <si>
    <t>US-Kane, IL-2/15/20</t>
  </si>
  <si>
    <t>US-Monroe, PA-2/15/20</t>
  </si>
  <si>
    <t>US-Philadelphia, PA-2/15/20</t>
  </si>
  <si>
    <t>US-Norfolk, VA-2/15/20</t>
  </si>
  <si>
    <t>US-Arlington, VA-2/15/20</t>
  </si>
  <si>
    <t>US-Spotsylvania, VA-2/15/20</t>
  </si>
  <si>
    <t>US-Loudoun, VA-2/15/20</t>
  </si>
  <si>
    <t>US-Prince George's, MD-2/15/20</t>
  </si>
  <si>
    <t>US-Pottawattamie, IA-2/15/20</t>
  </si>
  <si>
    <t>US-Camden, NC-2/15/20</t>
  </si>
  <si>
    <t>US-Pima, AZ-2/15/20</t>
  </si>
  <si>
    <t>US-Noble, IN-2/15/20</t>
  </si>
  <si>
    <t>US-Adams, IN-2/15/20</t>
  </si>
  <si>
    <t>US-Boone, IN-2/15/20</t>
  </si>
  <si>
    <t>US-Dane, WI-2/15/20</t>
  </si>
  <si>
    <t>US-Pierce, WI-2/15/20</t>
  </si>
  <si>
    <t>US-Cuyahoga, OH-2/15/20</t>
  </si>
  <si>
    <t>US-Weber, UT-2/15/20</t>
  </si>
  <si>
    <t>US-Bennington County, VT-2/15/20</t>
  </si>
  <si>
    <t>US-Carver County, MN-2/15/20</t>
  </si>
  <si>
    <t>US-Charlotte County, FL-2/15/20</t>
  </si>
  <si>
    <t>US-Cherokee County, GA-2/15/20</t>
  </si>
  <si>
    <t>US-Collin County, TX-2/15/20</t>
  </si>
  <si>
    <t>US-Jefferson County, KY-2/15/20</t>
  </si>
  <si>
    <t>US-Jefferson Parish, LA-2/15/20</t>
  </si>
  <si>
    <t>US-Shasta County, CA-2/15/20</t>
  </si>
  <si>
    <t>US-Spartanburg County, SC-2/15/20</t>
  </si>
  <si>
    <t>US-Harrison County, KY-2/15/20</t>
  </si>
  <si>
    <t>US-Johnson County, IA-2/15/20</t>
  </si>
  <si>
    <t>US-Berkshire County, MA-2/15/20</t>
  </si>
  <si>
    <t>US-Davidson County, TN-2/15/20</t>
  </si>
  <si>
    <t>US-Douglas County, OR-2/15/20</t>
  </si>
  <si>
    <t>US-Fresno County, CA-2/15/20</t>
  </si>
  <si>
    <t>US-Harford County, MD-2/15/20</t>
  </si>
  <si>
    <t>US-Hendricks County, IN-2/15/20</t>
  </si>
  <si>
    <t>US-Hudson County, NJ-2/15/20</t>
  </si>
  <si>
    <t>US-Johnson County, KS-2/15/20</t>
  </si>
  <si>
    <t>US-Kittitas County, WA-2/15/20</t>
  </si>
  <si>
    <t>US-Manatee County, FL-2/15/20</t>
  </si>
  <si>
    <t>US-Marion County, OR-2/15/20</t>
  </si>
  <si>
    <t>US-Okaloosa County, FL-2/15/20</t>
  </si>
  <si>
    <t>US-Polk County, GA-2/15/20</t>
  </si>
  <si>
    <t>US-Riverside County, CA-2/15/20</t>
  </si>
  <si>
    <t>US-Shelby County, TN-2/15/20</t>
  </si>
  <si>
    <t>US-St. Louis County, MO-2/15/20</t>
  </si>
  <si>
    <t>US-Suffolk County, NY-2/15/20</t>
  </si>
  <si>
    <t>US-Ulster County, NY-2/15/20</t>
  </si>
  <si>
    <t>US-Volusia County, FL-2/15/20</t>
  </si>
  <si>
    <t>US-Fairfax County, VA-2/15/20</t>
  </si>
  <si>
    <t>US-Rockingham County, NH-2/15/20</t>
  </si>
  <si>
    <t>US-Washington, D.C.-2/15/20</t>
  </si>
  <si>
    <t>US-Montgomery County, PA-2/15/20</t>
  </si>
  <si>
    <t>US-Alameda County, CA-2/15/20</t>
  </si>
  <si>
    <t>US-Broward County, FL-2/15/20</t>
  </si>
  <si>
    <t>US-Lee County, FL-2/15/20</t>
  </si>
  <si>
    <t>US-Pinal County, AZ-2/15/20</t>
  </si>
  <si>
    <t>US-Rockland County, NY-2/15/20</t>
  </si>
  <si>
    <t>US-Saratoga County, NY-2/15/20</t>
  </si>
  <si>
    <t>US-Charleston County, SC-2/15/20</t>
  </si>
  <si>
    <t>US-Clark County, WA-2/15/20</t>
  </si>
  <si>
    <t>US-Cobb County, GA-2/15/20</t>
  </si>
  <si>
    <t>US-Davis County, UT-2/15/20</t>
  </si>
  <si>
    <t>US-El Paso County, CO-2/15/20</t>
  </si>
  <si>
    <t>US-Honolulu County, HI-2/15/20</t>
  </si>
  <si>
    <t>US-Jackson County, OR -2/15/20</t>
  </si>
  <si>
    <t>US-Jefferson County, WA-2/15/20</t>
  </si>
  <si>
    <t>US-Kershaw County, SC-2/15/20</t>
  </si>
  <si>
    <t>US-Klamath County, OR-2/15/20</t>
  </si>
  <si>
    <t>US-Madera County, CA-2/15/20</t>
  </si>
  <si>
    <t>US-Pierce County, WA-2/15/20</t>
  </si>
  <si>
    <t>US-Tulsa County, OK-2/15/20</t>
  </si>
  <si>
    <t>US-Douglas County, CO-2/15/20</t>
  </si>
  <si>
    <t>US-Providence County, RI-2/15/20</t>
  </si>
  <si>
    <t>US-Chatham County, NC-2/15/20</t>
  </si>
  <si>
    <t>US-Delaware County, PA-2/15/20</t>
  </si>
  <si>
    <t>US-Douglas County, NE-2/15/20</t>
  </si>
  <si>
    <t>US-Fayette County, KY-2/15/20</t>
  </si>
  <si>
    <t>US-Marion County, IN-2/15/20</t>
  </si>
  <si>
    <t>US-Middlesex County, MA-2/15/20</t>
  </si>
  <si>
    <t>US-Nassau County, NY-2/15/20</t>
  </si>
  <si>
    <t>US-Ramsey County, MN-2/15/20</t>
  </si>
  <si>
    <t>US-Washoe County, NV-2/15/20</t>
  </si>
  <si>
    <t>US-Wayne County, PA-2/15/20</t>
  </si>
  <si>
    <t>US-Yolo County, CA-2/15/20</t>
  </si>
  <si>
    <t>US-Clark County, NV-2/15/20</t>
  </si>
  <si>
    <t>US-Fort Bend County, TX-2/15/20</t>
  </si>
  <si>
    <t>US-Grant County, WA-2/15/20</t>
  </si>
  <si>
    <t>US-Santa Rosa County, FL-2/15/20</t>
  </si>
  <si>
    <t>US-Williamson County, TN-2/15/20</t>
  </si>
  <si>
    <t>US-New York County, NY-2/15/20</t>
  </si>
  <si>
    <t>US-Montgomery County, MD-2/15/20</t>
  </si>
  <si>
    <t>US-Denver County, CO-2/15/20</t>
  </si>
  <si>
    <t>US-Summit County, CO-2/15/20</t>
  </si>
  <si>
    <t>US-Bergen County, NJ-2/15/20</t>
  </si>
  <si>
    <t>US-Harris County, TX-2/15/20</t>
  </si>
  <si>
    <t>US-San Francisco County, CA-2/15/20</t>
  </si>
  <si>
    <t>US-Contra Costa County, CA-2/15/20</t>
  </si>
  <si>
    <t>US-Norfolk County, MA-2/15/20</t>
  </si>
  <si>
    <t>US-Wake County, NC-2/15/20</t>
  </si>
  <si>
    <t>US-Westchester County, NY-2/15/20</t>
  </si>
  <si>
    <t>US-Grafton County, NH-2/15/20</t>
  </si>
  <si>
    <t>US-Hillsborough, FL-2/15/20</t>
  </si>
  <si>
    <t>US-Placer County, CA-2/15/20</t>
  </si>
  <si>
    <t>US-San Mateo, CA-2/15/20</t>
  </si>
  <si>
    <t>US-Sonoma County, CA-2/15/20</t>
  </si>
  <si>
    <t>US-Umatilla, OR-2/15/20</t>
  </si>
  <si>
    <t>US-Fulton County, GA-2/15/20</t>
  </si>
  <si>
    <t>US-Washington County, OR-2/15/20</t>
  </si>
  <si>
    <t>US-Snohomish County, WA-2/15/20</t>
  </si>
  <si>
    <t>US-Humboldt County, CA-2/15/20</t>
  </si>
  <si>
    <t>US-Sacramento County, CA-2/15/20</t>
  </si>
  <si>
    <t>US-Skagit, WA-2/15/20</t>
  </si>
  <si>
    <t>US-Thurston, WA-2/15/20</t>
  </si>
  <si>
    <t>US-Island, WA-2/15/20</t>
  </si>
  <si>
    <t>US-Whatcom, WA-2/15/20</t>
  </si>
  <si>
    <t>US-Marin, CA-2/15/20</t>
  </si>
  <si>
    <t>US-Calaveras, CA-2/15/20</t>
  </si>
  <si>
    <t>US-Stanislaus, CA-2/15/20</t>
  </si>
  <si>
    <t>US-San Joaquin, CA-2/15/20</t>
  </si>
  <si>
    <t>US-Essex, MA-2/15/20</t>
  </si>
  <si>
    <t>US-Charlton, GA-2/15/20</t>
  </si>
  <si>
    <t>US-Collier, FL-2/15/20</t>
  </si>
  <si>
    <t>US-Pinellas, FL-2/15/20</t>
  </si>
  <si>
    <t>US-Alachua, FL-2/15/20</t>
  </si>
  <si>
    <t>US-Nassau, FL-2/15/20</t>
  </si>
  <si>
    <t>US-Pasco, FL-2/15/20</t>
  </si>
  <si>
    <t>US-Dallas, TX-2/15/20</t>
  </si>
  <si>
    <t>US-Tarrant, TX-2/15/20</t>
  </si>
  <si>
    <t>US-Montgomery, TX-2/15/20</t>
  </si>
  <si>
    <t>US-Middlesex, NJ-2/15/20</t>
  </si>
  <si>
    <t>US-Jefferson, CO-2/15/20</t>
  </si>
  <si>
    <t>US-Multnomah, OR-2/15/20</t>
  </si>
  <si>
    <t>US-Polk, OR-2/15/20</t>
  </si>
  <si>
    <t>US-Deschutes, OR-2/15/20</t>
  </si>
  <si>
    <t>US-McHenry, IL-2/15/20</t>
  </si>
  <si>
    <t>US-Lake, IL-2/15/20</t>
  </si>
  <si>
    <t>US-Bucks, PA-2/15/20</t>
  </si>
  <si>
    <t>US-Hanover, VA-2/15/20</t>
  </si>
  <si>
    <t>US-Lancaster, SC-2/15/20</t>
  </si>
  <si>
    <t>US-Sullivan, TN-2/15/20</t>
  </si>
  <si>
    <t>US-Johnson, IN-2/15/20</t>
  </si>
  <si>
    <t>US-Howard, IN-2/15/20</t>
  </si>
  <si>
    <t>US-St. Joseph, IN-2/15/20</t>
  </si>
  <si>
    <t>US-Knox, NE-2/15/20</t>
  </si>
  <si>
    <t>US-Stark, OH-2/15/20</t>
  </si>
  <si>
    <t>US-Anoka, MN-2/15/20</t>
  </si>
  <si>
    <t>US-Olmsted, MN-2/15/20</t>
  </si>
  <si>
    <t>US-Summit, UT-2/15/20</t>
  </si>
  <si>
    <t>US-Fairfield, CT-2/15/20</t>
  </si>
  <si>
    <t>US-Litchfield, CT-2/15/20</t>
  </si>
  <si>
    <t>US-Orleans, LA-2/15/20</t>
  </si>
  <si>
    <t>US-Pennington, SD-2/15/20</t>
  </si>
  <si>
    <t>US-Beadle, SD-2/15/20</t>
  </si>
  <si>
    <t>US-Charles Mix, SD-2/15/20</t>
  </si>
  <si>
    <t>US-Davison, SD-2/15/20</t>
  </si>
  <si>
    <t>US-Minnehaha, SD-2/15/20</t>
  </si>
  <si>
    <t>US-Bon Homme, SD-2/15/20</t>
  </si>
  <si>
    <t>US-Socorro, NM-2/15/20</t>
  </si>
  <si>
    <t>US-Bernalillo, NM-2/15/20</t>
  </si>
  <si>
    <t>US-Oakland, MI-2/15/20</t>
  </si>
  <si>
    <t>US-Wayne, MI-2/15/20</t>
  </si>
  <si>
    <t>US-New Castle, DE-2/15/20</t>
  </si>
  <si>
    <t>US-Washington-2/16/20</t>
  </si>
  <si>
    <t>US-New York-2/16/20</t>
  </si>
  <si>
    <t>US-California-2/16/20</t>
  </si>
  <si>
    <t>US-Massachusetts-2/16/20</t>
  </si>
  <si>
    <t>US-Diamond Princess-2/16/20</t>
  </si>
  <si>
    <t>US-Grand Princess-2/16/20</t>
  </si>
  <si>
    <t>US-Georgia-2/16/20</t>
  </si>
  <si>
    <t>US-Colorado-2/16/20</t>
  </si>
  <si>
    <t>US-Florida-2/16/20</t>
  </si>
  <si>
    <t>US-New Jersey-2/16/20</t>
  </si>
  <si>
    <t>US-Oregon-2/16/20</t>
  </si>
  <si>
    <t>US-Texas-2/16/20</t>
  </si>
  <si>
    <t>US-Illinois-2/16/20</t>
  </si>
  <si>
    <t>US-Pennsylvania-2/16/20</t>
  </si>
  <si>
    <t>US-Iowa-2/16/20</t>
  </si>
  <si>
    <t>US-Maryland-2/16/20</t>
  </si>
  <si>
    <t>US-North Carolina-2/16/20</t>
  </si>
  <si>
    <t>US-South Carolina-2/16/20</t>
  </si>
  <si>
    <t>US-Tennessee-2/16/20</t>
  </si>
  <si>
    <t>US-Virginia-2/16/20</t>
  </si>
  <si>
    <t>US-Arizona-2/16/20</t>
  </si>
  <si>
    <t>US-Indiana-2/16/20</t>
  </si>
  <si>
    <t>US-Kentucky-2/16/20</t>
  </si>
  <si>
    <t>US-District of Columbia-2/16/20</t>
  </si>
  <si>
    <t>US-Nevada-2/16/20</t>
  </si>
  <si>
    <t>US-New Hampshire-2/16/20</t>
  </si>
  <si>
    <t>US-Minnesota-2/16/20</t>
  </si>
  <si>
    <t>US-Nebraska-2/16/20</t>
  </si>
  <si>
    <t>US-Ohio-2/16/20</t>
  </si>
  <si>
    <t>US-Rhode Island-2/16/20</t>
  </si>
  <si>
    <t>US-Wisconsin-2/16/20</t>
  </si>
  <si>
    <t>US-Connecticut-2/16/20</t>
  </si>
  <si>
    <t>US-Hawaii-2/16/20</t>
  </si>
  <si>
    <t>US-Oklahoma-2/16/20</t>
  </si>
  <si>
    <t>US-Utah-2/16/20</t>
  </si>
  <si>
    <t>US-Kansas-2/16/20</t>
  </si>
  <si>
    <t>US-Louisiana-2/16/20</t>
  </si>
  <si>
    <t>US-Missouri-2/16/20</t>
  </si>
  <si>
    <t>US-Vermont-2/16/20</t>
  </si>
  <si>
    <t>US-Alaska-2/16/20</t>
  </si>
  <si>
    <t>US-Arkansas-2/16/20</t>
  </si>
  <si>
    <t>US-Delaware-2/16/20</t>
  </si>
  <si>
    <t>US-Idaho-2/16/20</t>
  </si>
  <si>
    <t>US-Maine-2/16/20</t>
  </si>
  <si>
    <t>US-Michigan-2/16/20</t>
  </si>
  <si>
    <t>US-Mississippi-2/16/20</t>
  </si>
  <si>
    <t>US-Montana-2/16/20</t>
  </si>
  <si>
    <t>US-New Mexico-2/16/20</t>
  </si>
  <si>
    <t>US-North Dakota-2/16/20</t>
  </si>
  <si>
    <t>US-South Dakota-2/16/20</t>
  </si>
  <si>
    <t>US-West Virginia-2/16/20</t>
  </si>
  <si>
    <t>US-Wyoming-2/16/20</t>
  </si>
  <si>
    <t>US-Kitsap, WA-2/16/20</t>
  </si>
  <si>
    <t>US-Solano, CA-2/16/20</t>
  </si>
  <si>
    <t>US-Santa Cruz, CA-2/16/20</t>
  </si>
  <si>
    <t>US-Napa, CA-2/16/20</t>
  </si>
  <si>
    <t>US-Ventura, CA-2/16/20</t>
  </si>
  <si>
    <t>US-Worcester, MA-2/16/20</t>
  </si>
  <si>
    <t>US-Gwinnett, GA-2/16/20</t>
  </si>
  <si>
    <t>US-DeKalb, GA-2/16/20</t>
  </si>
  <si>
    <t>US-Floyd, GA-2/16/20</t>
  </si>
  <si>
    <t>US-Fayette, GA-2/16/20</t>
  </si>
  <si>
    <t>US-Gregg, TX-2/16/20</t>
  </si>
  <si>
    <t>US-Monmouth, NJ-2/16/20</t>
  </si>
  <si>
    <t>US-Burlington, NJ-2/16/20</t>
  </si>
  <si>
    <t>US-Camden, NJ-2/16/20</t>
  </si>
  <si>
    <t>US-Passaic, NJ-2/16/20</t>
  </si>
  <si>
    <t>US-Union, NJ-2/16/20</t>
  </si>
  <si>
    <t>US-Eagle, CO-2/16/20</t>
  </si>
  <si>
    <t>US-Larimer, CO-2/16/20</t>
  </si>
  <si>
    <t>US-Arapahoe, CO-2/16/20</t>
  </si>
  <si>
    <t>US-Gunnison, CO-2/16/20</t>
  </si>
  <si>
    <t>US-Kane, IL-2/16/20</t>
  </si>
  <si>
    <t>US-Monroe, PA-2/16/20</t>
  </si>
  <si>
    <t>US-Philadelphia, PA-2/16/20</t>
  </si>
  <si>
    <t>US-Norfolk, VA-2/16/20</t>
  </si>
  <si>
    <t>US-Arlington, VA-2/16/20</t>
  </si>
  <si>
    <t>US-Spotsylvania, VA-2/16/20</t>
  </si>
  <si>
    <t>US-Loudoun, VA-2/16/20</t>
  </si>
  <si>
    <t>US-Prince George's, MD-2/16/20</t>
  </si>
  <si>
    <t>US-Pottawattamie, IA-2/16/20</t>
  </si>
  <si>
    <t>US-Camden, NC-2/16/20</t>
  </si>
  <si>
    <t>US-Pima, AZ-2/16/20</t>
  </si>
  <si>
    <t>US-Noble, IN-2/16/20</t>
  </si>
  <si>
    <t>US-Adams, IN-2/16/20</t>
  </si>
  <si>
    <t>US-Boone, IN-2/16/20</t>
  </si>
  <si>
    <t>US-Dane, WI-2/16/20</t>
  </si>
  <si>
    <t>US-Pierce, WI-2/16/20</t>
  </si>
  <si>
    <t>US-Cuyahoga, OH-2/16/20</t>
  </si>
  <si>
    <t>US-Weber, UT-2/16/20</t>
  </si>
  <si>
    <t>US-Bennington County, VT-2/16/20</t>
  </si>
  <si>
    <t>US-Carver County, MN-2/16/20</t>
  </si>
  <si>
    <t>US-Charlotte County, FL-2/16/20</t>
  </si>
  <si>
    <t>US-Cherokee County, GA-2/16/20</t>
  </si>
  <si>
    <t>US-Collin County, TX-2/16/20</t>
  </si>
  <si>
    <t>US-Jefferson County, KY-2/16/20</t>
  </si>
  <si>
    <t>US-Jefferson Parish, LA-2/16/20</t>
  </si>
  <si>
    <t>US-Shasta County, CA-2/16/20</t>
  </si>
  <si>
    <t>US-Spartanburg County, SC-2/16/20</t>
  </si>
  <si>
    <t>US-Harrison County, KY-2/16/20</t>
  </si>
  <si>
    <t>US-Johnson County, IA-2/16/20</t>
  </si>
  <si>
    <t>US-Berkshire County, MA-2/16/20</t>
  </si>
  <si>
    <t>US-Davidson County, TN-2/16/20</t>
  </si>
  <si>
    <t>US-Douglas County, OR-2/16/20</t>
  </si>
  <si>
    <t>US-Fresno County, CA-2/16/20</t>
  </si>
  <si>
    <t>US-Harford County, MD-2/16/20</t>
  </si>
  <si>
    <t>US-Hendricks County, IN-2/16/20</t>
  </si>
  <si>
    <t>US-Hudson County, NJ-2/16/20</t>
  </si>
  <si>
    <t>US-Johnson County, KS-2/16/20</t>
  </si>
  <si>
    <t>US-Kittitas County, WA-2/16/20</t>
  </si>
  <si>
    <t>US-Manatee County, FL-2/16/20</t>
  </si>
  <si>
    <t>US-Marion County, OR-2/16/20</t>
  </si>
  <si>
    <t>US-Okaloosa County, FL-2/16/20</t>
  </si>
  <si>
    <t>US-Polk County, GA-2/16/20</t>
  </si>
  <si>
    <t>US-Riverside County, CA-2/16/20</t>
  </si>
  <si>
    <t>US-Shelby County, TN-2/16/20</t>
  </si>
  <si>
    <t>US-St. Louis County, MO-2/16/20</t>
  </si>
  <si>
    <t>US-Suffolk County, NY-2/16/20</t>
  </si>
  <si>
    <t>US-Ulster County, NY-2/16/20</t>
  </si>
  <si>
    <t>US-Volusia County, FL-2/16/20</t>
  </si>
  <si>
    <t>US-Fairfax County, VA-2/16/20</t>
  </si>
  <si>
    <t>US-Rockingham County, NH-2/16/20</t>
  </si>
  <si>
    <t>US-Washington, D.C.-2/16/20</t>
  </si>
  <si>
    <t>US-Montgomery County, PA-2/16/20</t>
  </si>
  <si>
    <t>US-Alameda County, CA-2/16/20</t>
  </si>
  <si>
    <t>US-Broward County, FL-2/16/20</t>
  </si>
  <si>
    <t>US-Lee County, FL-2/16/20</t>
  </si>
  <si>
    <t>US-Pinal County, AZ-2/16/20</t>
  </si>
  <si>
    <t>US-Rockland County, NY-2/16/20</t>
  </si>
  <si>
    <t>US-Saratoga County, NY-2/16/20</t>
  </si>
  <si>
    <t>US-Charleston County, SC-2/16/20</t>
  </si>
  <si>
    <t>US-Clark County, WA-2/16/20</t>
  </si>
  <si>
    <t>US-Cobb County, GA-2/16/20</t>
  </si>
  <si>
    <t>US-Davis County, UT-2/16/20</t>
  </si>
  <si>
    <t>US-El Paso County, CO-2/16/20</t>
  </si>
  <si>
    <t>US-Honolulu County, HI-2/16/20</t>
  </si>
  <si>
    <t>US-Jackson County, OR -2/16/20</t>
  </si>
  <si>
    <t>US-Jefferson County, WA-2/16/20</t>
  </si>
  <si>
    <t>US-Kershaw County, SC-2/16/20</t>
  </si>
  <si>
    <t>US-Klamath County, OR-2/16/20</t>
  </si>
  <si>
    <t>US-Madera County, CA-2/16/20</t>
  </si>
  <si>
    <t>US-Pierce County, WA-2/16/20</t>
  </si>
  <si>
    <t>US-Tulsa County, OK-2/16/20</t>
  </si>
  <si>
    <t>US-Douglas County, CO-2/16/20</t>
  </si>
  <si>
    <t>US-Providence County, RI-2/16/20</t>
  </si>
  <si>
    <t>US-Chatham County, NC-2/16/20</t>
  </si>
  <si>
    <t>US-Delaware County, PA-2/16/20</t>
  </si>
  <si>
    <t>US-Douglas County, NE-2/16/20</t>
  </si>
  <si>
    <t>US-Fayette County, KY-2/16/20</t>
  </si>
  <si>
    <t>US-Marion County, IN-2/16/20</t>
  </si>
  <si>
    <t>US-Middlesex County, MA-2/16/20</t>
  </si>
  <si>
    <t>US-Nassau County, NY-2/16/20</t>
  </si>
  <si>
    <t>US-Ramsey County, MN-2/16/20</t>
  </si>
  <si>
    <t>US-Washoe County, NV-2/16/20</t>
  </si>
  <si>
    <t>US-Wayne County, PA-2/16/20</t>
  </si>
  <si>
    <t>US-Yolo County, CA-2/16/20</t>
  </si>
  <si>
    <t>US-Clark County, NV-2/16/20</t>
  </si>
  <si>
    <t>US-Fort Bend County, TX-2/16/20</t>
  </si>
  <si>
    <t>US-Grant County, WA-2/16/20</t>
  </si>
  <si>
    <t>US-Santa Rosa County, FL-2/16/20</t>
  </si>
  <si>
    <t>US-Williamson County, TN-2/16/20</t>
  </si>
  <si>
    <t>US-New York County, NY-2/16/20</t>
  </si>
  <si>
    <t>US-Montgomery County, MD-2/16/20</t>
  </si>
  <si>
    <t>US-Denver County, CO-2/16/20</t>
  </si>
  <si>
    <t>US-Summit County, CO-2/16/20</t>
  </si>
  <si>
    <t>US-Bergen County, NJ-2/16/20</t>
  </si>
  <si>
    <t>US-Harris County, TX-2/16/20</t>
  </si>
  <si>
    <t>US-San Francisco County, CA-2/16/20</t>
  </si>
  <si>
    <t>US-Contra Costa County, CA-2/16/20</t>
  </si>
  <si>
    <t>US-Norfolk County, MA-2/16/20</t>
  </si>
  <si>
    <t>US-Wake County, NC-2/16/20</t>
  </si>
  <si>
    <t>US-Westchester County, NY-2/16/20</t>
  </si>
  <si>
    <t>US-Grafton County, NH-2/16/20</t>
  </si>
  <si>
    <t>US-Hillsborough, FL-2/16/20</t>
  </si>
  <si>
    <t>US-Placer County, CA-2/16/20</t>
  </si>
  <si>
    <t>US-San Mateo, CA-2/16/20</t>
  </si>
  <si>
    <t>US-Sonoma County, CA-2/16/20</t>
  </si>
  <si>
    <t>US-Umatilla, OR-2/16/20</t>
  </si>
  <si>
    <t>US-Fulton County, GA-2/16/20</t>
  </si>
  <si>
    <t>US-Washington County, OR-2/16/20</t>
  </si>
  <si>
    <t>US-Snohomish County, WA-2/16/20</t>
  </si>
  <si>
    <t>US-Humboldt County, CA-2/16/20</t>
  </si>
  <si>
    <t>US-Sacramento County, CA-2/16/20</t>
  </si>
  <si>
    <t>US-Skagit, WA-2/16/20</t>
  </si>
  <si>
    <t>US-Thurston, WA-2/16/20</t>
  </si>
  <si>
    <t>US-Island, WA-2/16/20</t>
  </si>
  <si>
    <t>US-Whatcom, WA-2/16/20</t>
  </si>
  <si>
    <t>US-Marin, CA-2/16/20</t>
  </si>
  <si>
    <t>US-Calaveras, CA-2/16/20</t>
  </si>
  <si>
    <t>US-Stanislaus, CA-2/16/20</t>
  </si>
  <si>
    <t>US-San Joaquin, CA-2/16/20</t>
  </si>
  <si>
    <t>US-Essex, MA-2/16/20</t>
  </si>
  <si>
    <t>US-Charlton, GA-2/16/20</t>
  </si>
  <si>
    <t>US-Collier, FL-2/16/20</t>
  </si>
  <si>
    <t>US-Pinellas, FL-2/16/20</t>
  </si>
  <si>
    <t>US-Alachua, FL-2/16/20</t>
  </si>
  <si>
    <t>US-Nassau, FL-2/16/20</t>
  </si>
  <si>
    <t>US-Pasco, FL-2/16/20</t>
  </si>
  <si>
    <t>US-Dallas, TX-2/16/20</t>
  </si>
  <si>
    <t>US-Tarrant, TX-2/16/20</t>
  </si>
  <si>
    <t>US-Montgomery, TX-2/16/20</t>
  </si>
  <si>
    <t>US-Middlesex, NJ-2/16/20</t>
  </si>
  <si>
    <t>US-Jefferson, CO-2/16/20</t>
  </si>
  <si>
    <t>US-Multnomah, OR-2/16/20</t>
  </si>
  <si>
    <t>US-Polk, OR-2/16/20</t>
  </si>
  <si>
    <t>US-Deschutes, OR-2/16/20</t>
  </si>
  <si>
    <t>US-McHenry, IL-2/16/20</t>
  </si>
  <si>
    <t>US-Lake, IL-2/16/20</t>
  </si>
  <si>
    <t>US-Bucks, PA-2/16/20</t>
  </si>
  <si>
    <t>US-Hanover, VA-2/16/20</t>
  </si>
  <si>
    <t>US-Lancaster, SC-2/16/20</t>
  </si>
  <si>
    <t>US-Sullivan, TN-2/16/20</t>
  </si>
  <si>
    <t>US-Johnson, IN-2/16/20</t>
  </si>
  <si>
    <t>US-Howard, IN-2/16/20</t>
  </si>
  <si>
    <t>US-St. Joseph, IN-2/16/20</t>
  </si>
  <si>
    <t>US-Knox, NE-2/16/20</t>
  </si>
  <si>
    <t>US-Stark, OH-2/16/20</t>
  </si>
  <si>
    <t>US-Anoka, MN-2/16/20</t>
  </si>
  <si>
    <t>US-Olmsted, MN-2/16/20</t>
  </si>
  <si>
    <t>US-Summit, UT-2/16/20</t>
  </si>
  <si>
    <t>US-Fairfield, CT-2/16/20</t>
  </si>
  <si>
    <t>US-Litchfield, CT-2/16/20</t>
  </si>
  <si>
    <t>US-Orleans, LA-2/16/20</t>
  </si>
  <si>
    <t>US-Pennington, SD-2/16/20</t>
  </si>
  <si>
    <t>US-Beadle, SD-2/16/20</t>
  </si>
  <si>
    <t>US-Charles Mix, SD-2/16/20</t>
  </si>
  <si>
    <t>US-Davison, SD-2/16/20</t>
  </si>
  <si>
    <t>US-Minnehaha, SD-2/16/20</t>
  </si>
  <si>
    <t>US-Bon Homme, SD-2/16/20</t>
  </si>
  <si>
    <t>US-Socorro, NM-2/16/20</t>
  </si>
  <si>
    <t>US-Bernalillo, NM-2/16/20</t>
  </si>
  <si>
    <t>US-Oakland, MI-2/16/20</t>
  </si>
  <si>
    <t>US-Wayne, MI-2/16/20</t>
  </si>
  <si>
    <t>US-New Castle, DE-2/16/20</t>
  </si>
  <si>
    <t>US-Washington-2/17/20</t>
  </si>
  <si>
    <t>US-New York-2/17/20</t>
  </si>
  <si>
    <t>US-California-2/17/20</t>
  </si>
  <si>
    <t>US-Massachusetts-2/17/20</t>
  </si>
  <si>
    <t>US-Diamond Princess-2/17/20</t>
  </si>
  <si>
    <t>US-Grand Princess-2/17/20</t>
  </si>
  <si>
    <t>US-Georgia-2/17/20</t>
  </si>
  <si>
    <t>US-Colorado-2/17/20</t>
  </si>
  <si>
    <t>US-Florida-2/17/20</t>
  </si>
  <si>
    <t>US-New Jersey-2/17/20</t>
  </si>
  <si>
    <t>US-Oregon-2/17/20</t>
  </si>
  <si>
    <t>US-Texas-2/17/20</t>
  </si>
  <si>
    <t>US-Illinois-2/17/20</t>
  </si>
  <si>
    <t>US-Pennsylvania-2/17/20</t>
  </si>
  <si>
    <t>US-Iowa-2/17/20</t>
  </si>
  <si>
    <t>US-Maryland-2/17/20</t>
  </si>
  <si>
    <t>US-North Carolina-2/17/20</t>
  </si>
  <si>
    <t>US-South Carolina-2/17/20</t>
  </si>
  <si>
    <t>US-Tennessee-2/17/20</t>
  </si>
  <si>
    <t>US-Virginia-2/17/20</t>
  </si>
  <si>
    <t>US-Arizona-2/17/20</t>
  </si>
  <si>
    <t>US-Indiana-2/17/20</t>
  </si>
  <si>
    <t>US-Kentucky-2/17/20</t>
  </si>
  <si>
    <t>US-District of Columbia-2/17/20</t>
  </si>
  <si>
    <t>US-Nevada-2/17/20</t>
  </si>
  <si>
    <t>US-New Hampshire-2/17/20</t>
  </si>
  <si>
    <t>US-Minnesota-2/17/20</t>
  </si>
  <si>
    <t>US-Nebraska-2/17/20</t>
  </si>
  <si>
    <t>US-Ohio-2/17/20</t>
  </si>
  <si>
    <t>US-Rhode Island-2/17/20</t>
  </si>
  <si>
    <t>US-Wisconsin-2/17/20</t>
  </si>
  <si>
    <t>US-Connecticut-2/17/20</t>
  </si>
  <si>
    <t>US-Hawaii-2/17/20</t>
  </si>
  <si>
    <t>US-Oklahoma-2/17/20</t>
  </si>
  <si>
    <t>US-Utah-2/17/20</t>
  </si>
  <si>
    <t>US-Kansas-2/17/20</t>
  </si>
  <si>
    <t>US-Louisiana-2/17/20</t>
  </si>
  <si>
    <t>US-Missouri-2/17/20</t>
  </si>
  <si>
    <t>US-Vermont-2/17/20</t>
  </si>
  <si>
    <t>US-Alaska-2/17/20</t>
  </si>
  <si>
    <t>US-Arkansas-2/17/20</t>
  </si>
  <si>
    <t>US-Delaware-2/17/20</t>
  </si>
  <si>
    <t>US-Idaho-2/17/20</t>
  </si>
  <si>
    <t>US-Maine-2/17/20</t>
  </si>
  <si>
    <t>US-Michigan-2/17/20</t>
  </si>
  <si>
    <t>US-Mississippi-2/17/20</t>
  </si>
  <si>
    <t>US-Montana-2/17/20</t>
  </si>
  <si>
    <t>US-New Mexico-2/17/20</t>
  </si>
  <si>
    <t>US-North Dakota-2/17/20</t>
  </si>
  <si>
    <t>US-South Dakota-2/17/20</t>
  </si>
  <si>
    <t>US-West Virginia-2/17/20</t>
  </si>
  <si>
    <t>US-Wyoming-2/17/20</t>
  </si>
  <si>
    <t>US-Kitsap, WA-2/17/20</t>
  </si>
  <si>
    <t>US-Solano, CA-2/17/20</t>
  </si>
  <si>
    <t>US-Santa Cruz, CA-2/17/20</t>
  </si>
  <si>
    <t>US-Napa, CA-2/17/20</t>
  </si>
  <si>
    <t>US-Ventura, CA-2/17/20</t>
  </si>
  <si>
    <t>US-Worcester, MA-2/17/20</t>
  </si>
  <si>
    <t>US-Gwinnett, GA-2/17/20</t>
  </si>
  <si>
    <t>US-DeKalb, GA-2/17/20</t>
  </si>
  <si>
    <t>US-Floyd, GA-2/17/20</t>
  </si>
  <si>
    <t>US-Fayette, GA-2/17/20</t>
  </si>
  <si>
    <t>US-Gregg, TX-2/17/20</t>
  </si>
  <si>
    <t>US-Monmouth, NJ-2/17/20</t>
  </si>
  <si>
    <t>US-Burlington, NJ-2/17/20</t>
  </si>
  <si>
    <t>US-Camden, NJ-2/17/20</t>
  </si>
  <si>
    <t>US-Passaic, NJ-2/17/20</t>
  </si>
  <si>
    <t>US-Union, NJ-2/17/20</t>
  </si>
  <si>
    <t>US-Eagle, CO-2/17/20</t>
  </si>
  <si>
    <t>US-Larimer, CO-2/17/20</t>
  </si>
  <si>
    <t>US-Arapahoe, CO-2/17/20</t>
  </si>
  <si>
    <t>US-Gunnison, CO-2/17/20</t>
  </si>
  <si>
    <t>US-Kane, IL-2/17/20</t>
  </si>
  <si>
    <t>US-Monroe, PA-2/17/20</t>
  </si>
  <si>
    <t>US-Philadelphia, PA-2/17/20</t>
  </si>
  <si>
    <t>US-Norfolk, VA-2/17/20</t>
  </si>
  <si>
    <t>US-Arlington, VA-2/17/20</t>
  </si>
  <si>
    <t>US-Spotsylvania, VA-2/17/20</t>
  </si>
  <si>
    <t>US-Loudoun, VA-2/17/20</t>
  </si>
  <si>
    <t>US-Prince George's, MD-2/17/20</t>
  </si>
  <si>
    <t>US-Pottawattamie, IA-2/17/20</t>
  </si>
  <si>
    <t>US-Camden, NC-2/17/20</t>
  </si>
  <si>
    <t>US-Pima, AZ-2/17/20</t>
  </si>
  <si>
    <t>US-Noble, IN-2/17/20</t>
  </si>
  <si>
    <t>US-Adams, IN-2/17/20</t>
  </si>
  <si>
    <t>US-Boone, IN-2/17/20</t>
  </si>
  <si>
    <t>US-Dane, WI-2/17/20</t>
  </si>
  <si>
    <t>US-Pierce, WI-2/17/20</t>
  </si>
  <si>
    <t>US-Cuyahoga, OH-2/17/20</t>
  </si>
  <si>
    <t>US-Weber, UT-2/17/20</t>
  </si>
  <si>
    <t>US-Bennington County, VT-2/17/20</t>
  </si>
  <si>
    <t>US-Carver County, MN-2/17/20</t>
  </si>
  <si>
    <t>US-Charlotte County, FL-2/17/20</t>
  </si>
  <si>
    <t>US-Cherokee County, GA-2/17/20</t>
  </si>
  <si>
    <t>US-Collin County, TX-2/17/20</t>
  </si>
  <si>
    <t>US-Jefferson County, KY-2/17/20</t>
  </si>
  <si>
    <t>US-Jefferson Parish, LA-2/17/20</t>
  </si>
  <si>
    <t>US-Shasta County, CA-2/17/20</t>
  </si>
  <si>
    <t>US-Spartanburg County, SC-2/17/20</t>
  </si>
  <si>
    <t>US-Harrison County, KY-2/17/20</t>
  </si>
  <si>
    <t>US-Johnson County, IA-2/17/20</t>
  </si>
  <si>
    <t>US-Berkshire County, MA-2/17/20</t>
  </si>
  <si>
    <t>US-Davidson County, TN-2/17/20</t>
  </si>
  <si>
    <t>US-Douglas County, OR-2/17/20</t>
  </si>
  <si>
    <t>US-Fresno County, CA-2/17/20</t>
  </si>
  <si>
    <t>US-Harford County, MD-2/17/20</t>
  </si>
  <si>
    <t>US-Hendricks County, IN-2/17/20</t>
  </si>
  <si>
    <t>US-Hudson County, NJ-2/17/20</t>
  </si>
  <si>
    <t>US-Johnson County, KS-2/17/20</t>
  </si>
  <si>
    <t>US-Kittitas County, WA-2/17/20</t>
  </si>
  <si>
    <t>US-Manatee County, FL-2/17/20</t>
  </si>
  <si>
    <t>US-Marion County, OR-2/17/20</t>
  </si>
  <si>
    <t>US-Okaloosa County, FL-2/17/20</t>
  </si>
  <si>
    <t>US-Polk County, GA-2/17/20</t>
  </si>
  <si>
    <t>US-Riverside County, CA-2/17/20</t>
  </si>
  <si>
    <t>US-Shelby County, TN-2/17/20</t>
  </si>
  <si>
    <t>US-St. Louis County, MO-2/17/20</t>
  </si>
  <si>
    <t>US-Suffolk County, NY-2/17/20</t>
  </si>
  <si>
    <t>US-Ulster County, NY-2/17/20</t>
  </si>
  <si>
    <t>US-Volusia County, FL-2/17/20</t>
  </si>
  <si>
    <t>US-Fairfax County, VA-2/17/20</t>
  </si>
  <si>
    <t>US-Rockingham County, NH-2/17/20</t>
  </si>
  <si>
    <t>US-Washington, D.C.-2/17/20</t>
  </si>
  <si>
    <t>US-Montgomery County, PA-2/17/20</t>
  </si>
  <si>
    <t>US-Alameda County, CA-2/17/20</t>
  </si>
  <si>
    <t>US-Broward County, FL-2/17/20</t>
  </si>
  <si>
    <t>US-Lee County, FL-2/17/20</t>
  </si>
  <si>
    <t>US-Pinal County, AZ-2/17/20</t>
  </si>
  <si>
    <t>US-Rockland County, NY-2/17/20</t>
  </si>
  <si>
    <t>US-Saratoga County, NY-2/17/20</t>
  </si>
  <si>
    <t>US-Charleston County, SC-2/17/20</t>
  </si>
  <si>
    <t>US-Clark County, WA-2/17/20</t>
  </si>
  <si>
    <t>US-Cobb County, GA-2/17/20</t>
  </si>
  <si>
    <t>US-Davis County, UT-2/17/20</t>
  </si>
  <si>
    <t>US-El Paso County, CO-2/17/20</t>
  </si>
  <si>
    <t>US-Honolulu County, HI-2/17/20</t>
  </si>
  <si>
    <t>US-Jackson County, OR -2/17/20</t>
  </si>
  <si>
    <t>US-Jefferson County, WA-2/17/20</t>
  </si>
  <si>
    <t>US-Kershaw County, SC-2/17/20</t>
  </si>
  <si>
    <t>US-Klamath County, OR-2/17/20</t>
  </si>
  <si>
    <t>US-Madera County, CA-2/17/20</t>
  </si>
  <si>
    <t>US-Pierce County, WA-2/17/20</t>
  </si>
  <si>
    <t>US-Tulsa County, OK-2/17/20</t>
  </si>
  <si>
    <t>US-Douglas County, CO-2/17/20</t>
  </si>
  <si>
    <t>US-Providence County, RI-2/17/20</t>
  </si>
  <si>
    <t>US-Chatham County, NC-2/17/20</t>
  </si>
  <si>
    <t>US-Delaware County, PA-2/17/20</t>
  </si>
  <si>
    <t>US-Douglas County, NE-2/17/20</t>
  </si>
  <si>
    <t>US-Fayette County, KY-2/17/20</t>
  </si>
  <si>
    <t>US-Marion County, IN-2/17/20</t>
  </si>
  <si>
    <t>US-Middlesex County, MA-2/17/20</t>
  </si>
  <si>
    <t>US-Nassau County, NY-2/17/20</t>
  </si>
  <si>
    <t>US-Ramsey County, MN-2/17/20</t>
  </si>
  <si>
    <t>US-Washoe County, NV-2/17/20</t>
  </si>
  <si>
    <t>US-Wayne County, PA-2/17/20</t>
  </si>
  <si>
    <t>US-Yolo County, CA-2/17/20</t>
  </si>
  <si>
    <t>US-Clark County, NV-2/17/20</t>
  </si>
  <si>
    <t>US-Fort Bend County, TX-2/17/20</t>
  </si>
  <si>
    <t>US-Grant County, WA-2/17/20</t>
  </si>
  <si>
    <t>US-Santa Rosa County, FL-2/17/20</t>
  </si>
  <si>
    <t>US-Williamson County, TN-2/17/20</t>
  </si>
  <si>
    <t>US-New York County, NY-2/17/20</t>
  </si>
  <si>
    <t>US-Montgomery County, MD-2/17/20</t>
  </si>
  <si>
    <t>US-Denver County, CO-2/17/20</t>
  </si>
  <si>
    <t>US-Summit County, CO-2/17/20</t>
  </si>
  <si>
    <t>US-Bergen County, NJ-2/17/20</t>
  </si>
  <si>
    <t>US-Harris County, TX-2/17/20</t>
  </si>
  <si>
    <t>US-San Francisco County, CA-2/17/20</t>
  </si>
  <si>
    <t>US-Contra Costa County, CA-2/17/20</t>
  </si>
  <si>
    <t>US-Norfolk County, MA-2/17/20</t>
  </si>
  <si>
    <t>US-Wake County, NC-2/17/20</t>
  </si>
  <si>
    <t>US-Westchester County, NY-2/17/20</t>
  </si>
  <si>
    <t>US-Grafton County, NH-2/17/20</t>
  </si>
  <si>
    <t>US-Hillsborough, FL-2/17/20</t>
  </si>
  <si>
    <t>US-Placer County, CA-2/17/20</t>
  </si>
  <si>
    <t>US-San Mateo, CA-2/17/20</t>
  </si>
  <si>
    <t>US-Sonoma County, CA-2/17/20</t>
  </si>
  <si>
    <t>US-Umatilla, OR-2/17/20</t>
  </si>
  <si>
    <t>US-Fulton County, GA-2/17/20</t>
  </si>
  <si>
    <t>US-Washington County, OR-2/17/20</t>
  </si>
  <si>
    <t>US-Snohomish County, WA-2/17/20</t>
  </si>
  <si>
    <t>US-Humboldt County, CA-2/17/20</t>
  </si>
  <si>
    <t>US-Sacramento County, CA-2/17/20</t>
  </si>
  <si>
    <t>US-Skagit, WA-2/17/20</t>
  </si>
  <si>
    <t>US-Thurston, WA-2/17/20</t>
  </si>
  <si>
    <t>US-Island, WA-2/17/20</t>
  </si>
  <si>
    <t>US-Whatcom, WA-2/17/20</t>
  </si>
  <si>
    <t>US-Marin, CA-2/17/20</t>
  </si>
  <si>
    <t>US-Calaveras, CA-2/17/20</t>
  </si>
  <si>
    <t>US-Stanislaus, CA-2/17/20</t>
  </si>
  <si>
    <t>US-San Joaquin, CA-2/17/20</t>
  </si>
  <si>
    <t>US-Essex, MA-2/17/20</t>
  </si>
  <si>
    <t>US-Charlton, GA-2/17/20</t>
  </si>
  <si>
    <t>US-Collier, FL-2/17/20</t>
  </si>
  <si>
    <t>US-Pinellas, FL-2/17/20</t>
  </si>
  <si>
    <t>US-Alachua, FL-2/17/20</t>
  </si>
  <si>
    <t>US-Nassau, FL-2/17/20</t>
  </si>
  <si>
    <t>US-Pasco, FL-2/17/20</t>
  </si>
  <si>
    <t>US-Dallas, TX-2/17/20</t>
  </si>
  <si>
    <t>US-Tarrant, TX-2/17/20</t>
  </si>
  <si>
    <t>US-Montgomery, TX-2/17/20</t>
  </si>
  <si>
    <t>US-Middlesex, NJ-2/17/20</t>
  </si>
  <si>
    <t>US-Jefferson, CO-2/17/20</t>
  </si>
  <si>
    <t>US-Multnomah, OR-2/17/20</t>
  </si>
  <si>
    <t>US-Polk, OR-2/17/20</t>
  </si>
  <si>
    <t>US-Deschutes, OR-2/17/20</t>
  </si>
  <si>
    <t>US-McHenry, IL-2/17/20</t>
  </si>
  <si>
    <t>US-Lake, IL-2/17/20</t>
  </si>
  <si>
    <t>US-Bucks, PA-2/17/20</t>
  </si>
  <si>
    <t>US-Hanover, VA-2/17/20</t>
  </si>
  <si>
    <t>US-Lancaster, SC-2/17/20</t>
  </si>
  <si>
    <t>US-Sullivan, TN-2/17/20</t>
  </si>
  <si>
    <t>US-Johnson, IN-2/17/20</t>
  </si>
  <si>
    <t>US-Howard, IN-2/17/20</t>
  </si>
  <si>
    <t>US-St. Joseph, IN-2/17/20</t>
  </si>
  <si>
    <t>US-Knox, NE-2/17/20</t>
  </si>
  <si>
    <t>US-Stark, OH-2/17/20</t>
  </si>
  <si>
    <t>US-Anoka, MN-2/17/20</t>
  </si>
  <si>
    <t>US-Olmsted, MN-2/17/20</t>
  </si>
  <si>
    <t>US-Summit, UT-2/17/20</t>
  </si>
  <si>
    <t>US-Fairfield, CT-2/17/20</t>
  </si>
  <si>
    <t>US-Litchfield, CT-2/17/20</t>
  </si>
  <si>
    <t>US-Orleans, LA-2/17/20</t>
  </si>
  <si>
    <t>US-Pennington, SD-2/17/20</t>
  </si>
  <si>
    <t>US-Beadle, SD-2/17/20</t>
  </si>
  <si>
    <t>US-Charles Mix, SD-2/17/20</t>
  </si>
  <si>
    <t>US-Davison, SD-2/17/20</t>
  </si>
  <si>
    <t>US-Minnehaha, SD-2/17/20</t>
  </si>
  <si>
    <t>US-Bon Homme, SD-2/17/20</t>
  </si>
  <si>
    <t>US-Socorro, NM-2/17/20</t>
  </si>
  <si>
    <t>US-Bernalillo, NM-2/17/20</t>
  </si>
  <si>
    <t>US-Oakland, MI-2/17/20</t>
  </si>
  <si>
    <t>US-Wayne, MI-2/17/20</t>
  </si>
  <si>
    <t>US-New Castle, DE-2/17/20</t>
  </si>
  <si>
    <t>US-Washington-2/18/20</t>
  </si>
  <si>
    <t>US-New York-2/18/20</t>
  </si>
  <si>
    <t>US-California-2/18/20</t>
  </si>
  <si>
    <t>US-Massachusetts-2/18/20</t>
  </si>
  <si>
    <t>US-Diamond Princess-2/18/20</t>
  </si>
  <si>
    <t>US-Grand Princess-2/18/20</t>
  </si>
  <si>
    <t>US-Georgia-2/18/20</t>
  </si>
  <si>
    <t>US-Colorado-2/18/20</t>
  </si>
  <si>
    <t>US-Florida-2/18/20</t>
  </si>
  <si>
    <t>US-New Jersey-2/18/20</t>
  </si>
  <si>
    <t>US-Oregon-2/18/20</t>
  </si>
  <si>
    <t>US-Texas-2/18/20</t>
  </si>
  <si>
    <t>US-Illinois-2/18/20</t>
  </si>
  <si>
    <t>US-Pennsylvania-2/18/20</t>
  </si>
  <si>
    <t>US-Iowa-2/18/20</t>
  </si>
  <si>
    <t>US-Maryland-2/18/20</t>
  </si>
  <si>
    <t>US-North Carolina-2/18/20</t>
  </si>
  <si>
    <t>US-South Carolina-2/18/20</t>
  </si>
  <si>
    <t>US-Tennessee-2/18/20</t>
  </si>
  <si>
    <t>US-Virginia-2/18/20</t>
  </si>
  <si>
    <t>US-Arizona-2/18/20</t>
  </si>
  <si>
    <t>US-Indiana-2/18/20</t>
  </si>
  <si>
    <t>US-Kentucky-2/18/20</t>
  </si>
  <si>
    <t>US-District of Columbia-2/18/20</t>
  </si>
  <si>
    <t>US-Nevada-2/18/20</t>
  </si>
  <si>
    <t>US-New Hampshire-2/18/20</t>
  </si>
  <si>
    <t>US-Minnesota-2/18/20</t>
  </si>
  <si>
    <t>US-Nebraska-2/18/20</t>
  </si>
  <si>
    <t>US-Ohio-2/18/20</t>
  </si>
  <si>
    <t>US-Rhode Island-2/18/20</t>
  </si>
  <si>
    <t>US-Wisconsin-2/18/20</t>
  </si>
  <si>
    <t>US-Connecticut-2/18/20</t>
  </si>
  <si>
    <t>US-Hawaii-2/18/20</t>
  </si>
  <si>
    <t>US-Oklahoma-2/18/20</t>
  </si>
  <si>
    <t>US-Utah-2/18/20</t>
  </si>
  <si>
    <t>US-Kansas-2/18/20</t>
  </si>
  <si>
    <t>US-Louisiana-2/18/20</t>
  </si>
  <si>
    <t>US-Missouri-2/18/20</t>
  </si>
  <si>
    <t>US-Vermont-2/18/20</t>
  </si>
  <si>
    <t>US-Alaska-2/18/20</t>
  </si>
  <si>
    <t>US-Arkansas-2/18/20</t>
  </si>
  <si>
    <t>US-Delaware-2/18/20</t>
  </si>
  <si>
    <t>US-Idaho-2/18/20</t>
  </si>
  <si>
    <t>US-Maine-2/18/20</t>
  </si>
  <si>
    <t>US-Michigan-2/18/20</t>
  </si>
  <si>
    <t>US-Mississippi-2/18/20</t>
  </si>
  <si>
    <t>US-Montana-2/18/20</t>
  </si>
  <si>
    <t>US-New Mexico-2/18/20</t>
  </si>
  <si>
    <t>US-North Dakota-2/18/20</t>
  </si>
  <si>
    <t>US-South Dakota-2/18/20</t>
  </si>
  <si>
    <t>US-West Virginia-2/18/20</t>
  </si>
  <si>
    <t>US-Wyoming-2/18/20</t>
  </si>
  <si>
    <t>US-Kitsap, WA-2/18/20</t>
  </si>
  <si>
    <t>US-Solano, CA-2/18/20</t>
  </si>
  <si>
    <t>US-Santa Cruz, CA-2/18/20</t>
  </si>
  <si>
    <t>US-Napa, CA-2/18/20</t>
  </si>
  <si>
    <t>US-Ventura, CA-2/18/20</t>
  </si>
  <si>
    <t>US-Worcester, MA-2/18/20</t>
  </si>
  <si>
    <t>US-Gwinnett, GA-2/18/20</t>
  </si>
  <si>
    <t>US-DeKalb, GA-2/18/20</t>
  </si>
  <si>
    <t>US-Floyd, GA-2/18/20</t>
  </si>
  <si>
    <t>US-Fayette, GA-2/18/20</t>
  </si>
  <si>
    <t>US-Gregg, TX-2/18/20</t>
  </si>
  <si>
    <t>US-Monmouth, NJ-2/18/20</t>
  </si>
  <si>
    <t>US-Burlington, NJ-2/18/20</t>
  </si>
  <si>
    <t>US-Camden, NJ-2/18/20</t>
  </si>
  <si>
    <t>US-Passaic, NJ-2/18/20</t>
  </si>
  <si>
    <t>US-Union, NJ-2/18/20</t>
  </si>
  <si>
    <t>US-Eagle, CO-2/18/20</t>
  </si>
  <si>
    <t>US-Larimer, CO-2/18/20</t>
  </si>
  <si>
    <t>US-Arapahoe, CO-2/18/20</t>
  </si>
  <si>
    <t>US-Gunnison, CO-2/18/20</t>
  </si>
  <si>
    <t>US-Kane, IL-2/18/20</t>
  </si>
  <si>
    <t>US-Monroe, PA-2/18/20</t>
  </si>
  <si>
    <t>US-Philadelphia, PA-2/18/20</t>
  </si>
  <si>
    <t>US-Norfolk, VA-2/18/20</t>
  </si>
  <si>
    <t>US-Arlington, VA-2/18/20</t>
  </si>
  <si>
    <t>US-Spotsylvania, VA-2/18/20</t>
  </si>
  <si>
    <t>US-Loudoun, VA-2/18/20</t>
  </si>
  <si>
    <t>US-Prince George's, MD-2/18/20</t>
  </si>
  <si>
    <t>US-Pottawattamie, IA-2/18/20</t>
  </si>
  <si>
    <t>US-Camden, NC-2/18/20</t>
  </si>
  <si>
    <t>US-Pima, AZ-2/18/20</t>
  </si>
  <si>
    <t>US-Noble, IN-2/18/20</t>
  </si>
  <si>
    <t>US-Adams, IN-2/18/20</t>
  </si>
  <si>
    <t>US-Boone, IN-2/18/20</t>
  </si>
  <si>
    <t>US-Dane, WI-2/18/20</t>
  </si>
  <si>
    <t>US-Pierce, WI-2/18/20</t>
  </si>
  <si>
    <t>US-Cuyahoga, OH-2/18/20</t>
  </si>
  <si>
    <t>US-Weber, UT-2/18/20</t>
  </si>
  <si>
    <t>US-Bennington County, VT-2/18/20</t>
  </si>
  <si>
    <t>US-Carver County, MN-2/18/20</t>
  </si>
  <si>
    <t>US-Charlotte County, FL-2/18/20</t>
  </si>
  <si>
    <t>US-Cherokee County, GA-2/18/20</t>
  </si>
  <si>
    <t>US-Collin County, TX-2/18/20</t>
  </si>
  <si>
    <t>US-Jefferson County, KY-2/18/20</t>
  </si>
  <si>
    <t>US-Jefferson Parish, LA-2/18/20</t>
  </si>
  <si>
    <t>US-Shasta County, CA-2/18/20</t>
  </si>
  <si>
    <t>US-Spartanburg County, SC-2/18/20</t>
  </si>
  <si>
    <t>US-Harrison County, KY-2/18/20</t>
  </si>
  <si>
    <t>US-Johnson County, IA-2/18/20</t>
  </si>
  <si>
    <t>US-Berkshire County, MA-2/18/20</t>
  </si>
  <si>
    <t>US-Davidson County, TN-2/18/20</t>
  </si>
  <si>
    <t>US-Douglas County, OR-2/18/20</t>
  </si>
  <si>
    <t>US-Fresno County, CA-2/18/20</t>
  </si>
  <si>
    <t>US-Harford County, MD-2/18/20</t>
  </si>
  <si>
    <t>US-Hendricks County, IN-2/18/20</t>
  </si>
  <si>
    <t>US-Hudson County, NJ-2/18/20</t>
  </si>
  <si>
    <t>US-Johnson County, KS-2/18/20</t>
  </si>
  <si>
    <t>US-Kittitas County, WA-2/18/20</t>
  </si>
  <si>
    <t>US-Manatee County, FL-2/18/20</t>
  </si>
  <si>
    <t>US-Marion County, OR-2/18/20</t>
  </si>
  <si>
    <t>US-Okaloosa County, FL-2/18/20</t>
  </si>
  <si>
    <t>US-Polk County, GA-2/18/20</t>
  </si>
  <si>
    <t>US-Riverside County, CA-2/18/20</t>
  </si>
  <si>
    <t>US-Shelby County, TN-2/18/20</t>
  </si>
  <si>
    <t>US-St. Louis County, MO-2/18/20</t>
  </si>
  <si>
    <t>US-Suffolk County, NY-2/18/20</t>
  </si>
  <si>
    <t>US-Ulster County, NY-2/18/20</t>
  </si>
  <si>
    <t>US-Volusia County, FL-2/18/20</t>
  </si>
  <si>
    <t>US-Fairfax County, VA-2/18/20</t>
  </si>
  <si>
    <t>US-Rockingham County, NH-2/18/20</t>
  </si>
  <si>
    <t>US-Washington, D.C.-2/18/20</t>
  </si>
  <si>
    <t>US-Montgomery County, PA-2/18/20</t>
  </si>
  <si>
    <t>US-Alameda County, CA-2/18/20</t>
  </si>
  <si>
    <t>US-Broward County, FL-2/18/20</t>
  </si>
  <si>
    <t>US-Lee County, FL-2/18/20</t>
  </si>
  <si>
    <t>US-Pinal County, AZ-2/18/20</t>
  </si>
  <si>
    <t>US-Rockland County, NY-2/18/20</t>
  </si>
  <si>
    <t>US-Saratoga County, NY-2/18/20</t>
  </si>
  <si>
    <t>US-Charleston County, SC-2/18/20</t>
  </si>
  <si>
    <t>US-Clark County, WA-2/18/20</t>
  </si>
  <si>
    <t>US-Cobb County, GA-2/18/20</t>
  </si>
  <si>
    <t>US-Davis County, UT-2/18/20</t>
  </si>
  <si>
    <t>US-El Paso County, CO-2/18/20</t>
  </si>
  <si>
    <t>US-Honolulu County, HI-2/18/20</t>
  </si>
  <si>
    <t>US-Jackson County, OR -2/18/20</t>
  </si>
  <si>
    <t>US-Jefferson County, WA-2/18/20</t>
  </si>
  <si>
    <t>US-Kershaw County, SC-2/18/20</t>
  </si>
  <si>
    <t>US-Klamath County, OR-2/18/20</t>
  </si>
  <si>
    <t>US-Madera County, CA-2/18/20</t>
  </si>
  <si>
    <t>US-Pierce County, WA-2/18/20</t>
  </si>
  <si>
    <t>US-Tulsa County, OK-2/18/20</t>
  </si>
  <si>
    <t>US-Douglas County, CO-2/18/20</t>
  </si>
  <si>
    <t>US-Providence County, RI-2/18/20</t>
  </si>
  <si>
    <t>US-Chatham County, NC-2/18/20</t>
  </si>
  <si>
    <t>US-Delaware County, PA-2/18/20</t>
  </si>
  <si>
    <t>US-Douglas County, NE-2/18/20</t>
  </si>
  <si>
    <t>US-Fayette County, KY-2/18/20</t>
  </si>
  <si>
    <t>US-Marion County, IN-2/18/20</t>
  </si>
  <si>
    <t>US-Middlesex County, MA-2/18/20</t>
  </si>
  <si>
    <t>US-Nassau County, NY-2/18/20</t>
  </si>
  <si>
    <t>US-Ramsey County, MN-2/18/20</t>
  </si>
  <si>
    <t>US-Washoe County, NV-2/18/20</t>
  </si>
  <si>
    <t>US-Wayne County, PA-2/18/20</t>
  </si>
  <si>
    <t>US-Yolo County, CA-2/18/20</t>
  </si>
  <si>
    <t>US-Clark County, NV-2/18/20</t>
  </si>
  <si>
    <t>US-Fort Bend County, TX-2/18/20</t>
  </si>
  <si>
    <t>US-Grant County, WA-2/18/20</t>
  </si>
  <si>
    <t>US-Santa Rosa County, FL-2/18/20</t>
  </si>
  <si>
    <t>US-Williamson County, TN-2/18/20</t>
  </si>
  <si>
    <t>US-New York County, NY-2/18/20</t>
  </si>
  <si>
    <t>US-Montgomery County, MD-2/18/20</t>
  </si>
  <si>
    <t>US-Denver County, CO-2/18/20</t>
  </si>
  <si>
    <t>US-Summit County, CO-2/18/20</t>
  </si>
  <si>
    <t>US-Bergen County, NJ-2/18/20</t>
  </si>
  <si>
    <t>US-Harris County, TX-2/18/20</t>
  </si>
  <si>
    <t>US-San Francisco County, CA-2/18/20</t>
  </si>
  <si>
    <t>US-Contra Costa County, CA-2/18/20</t>
  </si>
  <si>
    <t>US-Norfolk County, MA-2/18/20</t>
  </si>
  <si>
    <t>US-Wake County, NC-2/18/20</t>
  </si>
  <si>
    <t>US-Westchester County, NY-2/18/20</t>
  </si>
  <si>
    <t>US-Grafton County, NH-2/18/20</t>
  </si>
  <si>
    <t>US-Hillsborough, FL-2/18/20</t>
  </si>
  <si>
    <t>US-Placer County, CA-2/18/20</t>
  </si>
  <si>
    <t>US-San Mateo, CA-2/18/20</t>
  </si>
  <si>
    <t>US-Sonoma County, CA-2/18/20</t>
  </si>
  <si>
    <t>US-Umatilla, OR-2/18/20</t>
  </si>
  <si>
    <t>US-Fulton County, GA-2/18/20</t>
  </si>
  <si>
    <t>US-Washington County, OR-2/18/20</t>
  </si>
  <si>
    <t>US-Snohomish County, WA-2/18/20</t>
  </si>
  <si>
    <t>US-Humboldt County, CA-2/18/20</t>
  </si>
  <si>
    <t>US-Sacramento County, CA-2/18/20</t>
  </si>
  <si>
    <t>US-Skagit, WA-2/18/20</t>
  </si>
  <si>
    <t>US-Thurston, WA-2/18/20</t>
  </si>
  <si>
    <t>US-Island, WA-2/18/20</t>
  </si>
  <si>
    <t>US-Whatcom, WA-2/18/20</t>
  </si>
  <si>
    <t>US-Marin, CA-2/18/20</t>
  </si>
  <si>
    <t>US-Calaveras, CA-2/18/20</t>
  </si>
  <si>
    <t>US-Stanislaus, CA-2/18/20</t>
  </si>
  <si>
    <t>US-San Joaquin, CA-2/18/20</t>
  </si>
  <si>
    <t>US-Essex, MA-2/18/20</t>
  </si>
  <si>
    <t>US-Charlton, GA-2/18/20</t>
  </si>
  <si>
    <t>US-Collier, FL-2/18/20</t>
  </si>
  <si>
    <t>US-Pinellas, FL-2/18/20</t>
  </si>
  <si>
    <t>US-Alachua, FL-2/18/20</t>
  </si>
  <si>
    <t>US-Nassau, FL-2/18/20</t>
  </si>
  <si>
    <t>US-Pasco, FL-2/18/20</t>
  </si>
  <si>
    <t>US-Dallas, TX-2/18/20</t>
  </si>
  <si>
    <t>US-Tarrant, TX-2/18/20</t>
  </si>
  <si>
    <t>US-Montgomery, TX-2/18/20</t>
  </si>
  <si>
    <t>US-Middlesex, NJ-2/18/20</t>
  </si>
  <si>
    <t>US-Jefferson, CO-2/18/20</t>
  </si>
  <si>
    <t>US-Multnomah, OR-2/18/20</t>
  </si>
  <si>
    <t>US-Polk, OR-2/18/20</t>
  </si>
  <si>
    <t>US-Deschutes, OR-2/18/20</t>
  </si>
  <si>
    <t>US-McHenry, IL-2/18/20</t>
  </si>
  <si>
    <t>US-Lake, IL-2/18/20</t>
  </si>
  <si>
    <t>US-Bucks, PA-2/18/20</t>
  </si>
  <si>
    <t>US-Hanover, VA-2/18/20</t>
  </si>
  <si>
    <t>US-Lancaster, SC-2/18/20</t>
  </si>
  <si>
    <t>US-Sullivan, TN-2/18/20</t>
  </si>
  <si>
    <t>US-Johnson, IN-2/18/20</t>
  </si>
  <si>
    <t>US-Howard, IN-2/18/20</t>
  </si>
  <si>
    <t>US-St. Joseph, IN-2/18/20</t>
  </si>
  <si>
    <t>US-Knox, NE-2/18/20</t>
  </si>
  <si>
    <t>US-Stark, OH-2/18/20</t>
  </si>
  <si>
    <t>US-Anoka, MN-2/18/20</t>
  </si>
  <si>
    <t>US-Olmsted, MN-2/18/20</t>
  </si>
  <si>
    <t>US-Summit, UT-2/18/20</t>
  </si>
  <si>
    <t>US-Fairfield, CT-2/18/20</t>
  </si>
  <si>
    <t>US-Litchfield, CT-2/18/20</t>
  </si>
  <si>
    <t>US-Orleans, LA-2/18/20</t>
  </si>
  <si>
    <t>US-Pennington, SD-2/18/20</t>
  </si>
  <si>
    <t>US-Beadle, SD-2/18/20</t>
  </si>
  <si>
    <t>US-Charles Mix, SD-2/18/20</t>
  </si>
  <si>
    <t>US-Davison, SD-2/18/20</t>
  </si>
  <si>
    <t>US-Minnehaha, SD-2/18/20</t>
  </si>
  <si>
    <t>US-Bon Homme, SD-2/18/20</t>
  </si>
  <si>
    <t>US-Socorro, NM-2/18/20</t>
  </si>
  <si>
    <t>US-Bernalillo, NM-2/18/20</t>
  </si>
  <si>
    <t>US-Oakland, MI-2/18/20</t>
  </si>
  <si>
    <t>US-Wayne, MI-2/18/20</t>
  </si>
  <si>
    <t>US-New Castle, DE-2/18/20</t>
  </si>
  <si>
    <t>US-Washington-2/19/20</t>
  </si>
  <si>
    <t>US-New York-2/19/20</t>
  </si>
  <si>
    <t>US-California-2/19/20</t>
  </si>
  <si>
    <t>US-Massachusetts-2/19/20</t>
  </si>
  <si>
    <t>US-Diamond Princess-2/19/20</t>
  </si>
  <si>
    <t>US-Grand Princess-2/19/20</t>
  </si>
  <si>
    <t>US-Georgia-2/19/20</t>
  </si>
  <si>
    <t>US-Colorado-2/19/20</t>
  </si>
  <si>
    <t>US-Florida-2/19/20</t>
  </si>
  <si>
    <t>US-New Jersey-2/19/20</t>
  </si>
  <si>
    <t>US-Oregon-2/19/20</t>
  </si>
  <si>
    <t>US-Texas-2/19/20</t>
  </si>
  <si>
    <t>US-Illinois-2/19/20</t>
  </si>
  <si>
    <t>US-Pennsylvania-2/19/20</t>
  </si>
  <si>
    <t>US-Iowa-2/19/20</t>
  </si>
  <si>
    <t>US-Maryland-2/19/20</t>
  </si>
  <si>
    <t>US-North Carolina-2/19/20</t>
  </si>
  <si>
    <t>US-South Carolina-2/19/20</t>
  </si>
  <si>
    <t>US-Tennessee-2/19/20</t>
  </si>
  <si>
    <t>US-Virginia-2/19/20</t>
  </si>
  <si>
    <t>US-Arizona-2/19/20</t>
  </si>
  <si>
    <t>US-Indiana-2/19/20</t>
  </si>
  <si>
    <t>US-Kentucky-2/19/20</t>
  </si>
  <si>
    <t>US-District of Columbia-2/19/20</t>
  </si>
  <si>
    <t>US-Nevada-2/19/20</t>
  </si>
  <si>
    <t>US-New Hampshire-2/19/20</t>
  </si>
  <si>
    <t>US-Minnesota-2/19/20</t>
  </si>
  <si>
    <t>US-Nebraska-2/19/20</t>
  </si>
  <si>
    <t>US-Ohio-2/19/20</t>
  </si>
  <si>
    <t>US-Rhode Island-2/19/20</t>
  </si>
  <si>
    <t>US-Wisconsin-2/19/20</t>
  </si>
  <si>
    <t>US-Connecticut-2/19/20</t>
  </si>
  <si>
    <t>US-Hawaii-2/19/20</t>
  </si>
  <si>
    <t>US-Oklahoma-2/19/20</t>
  </si>
  <si>
    <t>US-Utah-2/19/20</t>
  </si>
  <si>
    <t>US-Kansas-2/19/20</t>
  </si>
  <si>
    <t>US-Louisiana-2/19/20</t>
  </si>
  <si>
    <t>US-Missouri-2/19/20</t>
  </si>
  <si>
    <t>US-Vermont-2/19/20</t>
  </si>
  <si>
    <t>US-Alaska-2/19/20</t>
  </si>
  <si>
    <t>US-Arkansas-2/19/20</t>
  </si>
  <si>
    <t>US-Delaware-2/19/20</t>
  </si>
  <si>
    <t>US-Idaho-2/19/20</t>
  </si>
  <si>
    <t>US-Maine-2/19/20</t>
  </si>
  <si>
    <t>US-Michigan-2/19/20</t>
  </si>
  <si>
    <t>US-Mississippi-2/19/20</t>
  </si>
  <si>
    <t>US-Montana-2/19/20</t>
  </si>
  <si>
    <t>US-New Mexico-2/19/20</t>
  </si>
  <si>
    <t>US-North Dakota-2/19/20</t>
  </si>
  <si>
    <t>US-South Dakota-2/19/20</t>
  </si>
  <si>
    <t>US-West Virginia-2/19/20</t>
  </si>
  <si>
    <t>US-Wyoming-2/19/20</t>
  </si>
  <si>
    <t>US-Kitsap, WA-2/19/20</t>
  </si>
  <si>
    <t>US-Solano, CA-2/19/20</t>
  </si>
  <si>
    <t>US-Santa Cruz, CA-2/19/20</t>
  </si>
  <si>
    <t>US-Napa, CA-2/19/20</t>
  </si>
  <si>
    <t>US-Ventura, CA-2/19/20</t>
  </si>
  <si>
    <t>US-Worcester, MA-2/19/20</t>
  </si>
  <si>
    <t>US-Gwinnett, GA-2/19/20</t>
  </si>
  <si>
    <t>US-DeKalb, GA-2/19/20</t>
  </si>
  <si>
    <t>US-Floyd, GA-2/19/20</t>
  </si>
  <si>
    <t>US-Fayette, GA-2/19/20</t>
  </si>
  <si>
    <t>US-Gregg, TX-2/19/20</t>
  </si>
  <si>
    <t>US-Monmouth, NJ-2/19/20</t>
  </si>
  <si>
    <t>US-Burlington, NJ-2/19/20</t>
  </si>
  <si>
    <t>US-Camden, NJ-2/19/20</t>
  </si>
  <si>
    <t>US-Passaic, NJ-2/19/20</t>
  </si>
  <si>
    <t>US-Union, NJ-2/19/20</t>
  </si>
  <si>
    <t>US-Eagle, CO-2/19/20</t>
  </si>
  <si>
    <t>US-Larimer, CO-2/19/20</t>
  </si>
  <si>
    <t>US-Arapahoe, CO-2/19/20</t>
  </si>
  <si>
    <t>US-Gunnison, CO-2/19/20</t>
  </si>
  <si>
    <t>US-Kane, IL-2/19/20</t>
  </si>
  <si>
    <t>US-Monroe, PA-2/19/20</t>
  </si>
  <si>
    <t>US-Philadelphia, PA-2/19/20</t>
  </si>
  <si>
    <t>US-Norfolk, VA-2/19/20</t>
  </si>
  <si>
    <t>US-Arlington, VA-2/19/20</t>
  </si>
  <si>
    <t>US-Spotsylvania, VA-2/19/20</t>
  </si>
  <si>
    <t>US-Loudoun, VA-2/19/20</t>
  </si>
  <si>
    <t>US-Prince George's, MD-2/19/20</t>
  </si>
  <si>
    <t>US-Pottawattamie, IA-2/19/20</t>
  </si>
  <si>
    <t>US-Camden, NC-2/19/20</t>
  </si>
  <si>
    <t>US-Pima, AZ-2/19/20</t>
  </si>
  <si>
    <t>US-Noble, IN-2/19/20</t>
  </si>
  <si>
    <t>US-Adams, IN-2/19/20</t>
  </si>
  <si>
    <t>US-Boone, IN-2/19/20</t>
  </si>
  <si>
    <t>US-Dane, WI-2/19/20</t>
  </si>
  <si>
    <t>US-Pierce, WI-2/19/20</t>
  </si>
  <si>
    <t>US-Cuyahoga, OH-2/19/20</t>
  </si>
  <si>
    <t>US-Weber, UT-2/19/20</t>
  </si>
  <si>
    <t>US-Bennington County, VT-2/19/20</t>
  </si>
  <si>
    <t>US-Carver County, MN-2/19/20</t>
  </si>
  <si>
    <t>US-Charlotte County, FL-2/19/20</t>
  </si>
  <si>
    <t>US-Cherokee County, GA-2/19/20</t>
  </si>
  <si>
    <t>US-Collin County, TX-2/19/20</t>
  </si>
  <si>
    <t>US-Jefferson County, KY-2/19/20</t>
  </si>
  <si>
    <t>US-Jefferson Parish, LA-2/19/20</t>
  </si>
  <si>
    <t>US-Shasta County, CA-2/19/20</t>
  </si>
  <si>
    <t>US-Spartanburg County, SC-2/19/20</t>
  </si>
  <si>
    <t>US-Harrison County, KY-2/19/20</t>
  </si>
  <si>
    <t>US-Johnson County, IA-2/19/20</t>
  </si>
  <si>
    <t>US-Berkshire County, MA-2/19/20</t>
  </si>
  <si>
    <t>US-Davidson County, TN-2/19/20</t>
  </si>
  <si>
    <t>US-Douglas County, OR-2/19/20</t>
  </si>
  <si>
    <t>US-Fresno County, CA-2/19/20</t>
  </si>
  <si>
    <t>US-Harford County, MD-2/19/20</t>
  </si>
  <si>
    <t>US-Hendricks County, IN-2/19/20</t>
  </si>
  <si>
    <t>US-Hudson County, NJ-2/19/20</t>
  </si>
  <si>
    <t>US-Johnson County, KS-2/19/20</t>
  </si>
  <si>
    <t>US-Kittitas County, WA-2/19/20</t>
  </si>
  <si>
    <t>US-Manatee County, FL-2/19/20</t>
  </si>
  <si>
    <t>US-Marion County, OR-2/19/20</t>
  </si>
  <si>
    <t>US-Okaloosa County, FL-2/19/20</t>
  </si>
  <si>
    <t>US-Polk County, GA-2/19/20</t>
  </si>
  <si>
    <t>US-Riverside County, CA-2/19/20</t>
  </si>
  <si>
    <t>US-Shelby County, TN-2/19/20</t>
  </si>
  <si>
    <t>US-St. Louis County, MO-2/19/20</t>
  </si>
  <si>
    <t>US-Suffolk County, NY-2/19/20</t>
  </si>
  <si>
    <t>US-Ulster County, NY-2/19/20</t>
  </si>
  <si>
    <t>US-Volusia County, FL-2/19/20</t>
  </si>
  <si>
    <t>US-Fairfax County, VA-2/19/20</t>
  </si>
  <si>
    <t>US-Rockingham County, NH-2/19/20</t>
  </si>
  <si>
    <t>US-Washington, D.C.-2/19/20</t>
  </si>
  <si>
    <t>US-Montgomery County, PA-2/19/20</t>
  </si>
  <si>
    <t>US-Alameda County, CA-2/19/20</t>
  </si>
  <si>
    <t>US-Broward County, FL-2/19/20</t>
  </si>
  <si>
    <t>US-Lee County, FL-2/19/20</t>
  </si>
  <si>
    <t>US-Pinal County, AZ-2/19/20</t>
  </si>
  <si>
    <t>US-Rockland County, NY-2/19/20</t>
  </si>
  <si>
    <t>US-Saratoga County, NY-2/19/20</t>
  </si>
  <si>
    <t>US-Charleston County, SC-2/19/20</t>
  </si>
  <si>
    <t>US-Clark County, WA-2/19/20</t>
  </si>
  <si>
    <t>US-Cobb County, GA-2/19/20</t>
  </si>
  <si>
    <t>US-Davis County, UT-2/19/20</t>
  </si>
  <si>
    <t>US-El Paso County, CO-2/19/20</t>
  </si>
  <si>
    <t>US-Honolulu County, HI-2/19/20</t>
  </si>
  <si>
    <t>US-Jackson County, OR -2/19/20</t>
  </si>
  <si>
    <t>US-Jefferson County, WA-2/19/20</t>
  </si>
  <si>
    <t>US-Kershaw County, SC-2/19/20</t>
  </si>
  <si>
    <t>US-Klamath County, OR-2/19/20</t>
  </si>
  <si>
    <t>US-Madera County, CA-2/19/20</t>
  </si>
  <si>
    <t>US-Pierce County, WA-2/19/20</t>
  </si>
  <si>
    <t>US-Tulsa County, OK-2/19/20</t>
  </si>
  <si>
    <t>US-Douglas County, CO-2/19/20</t>
  </si>
  <si>
    <t>US-Providence County, RI-2/19/20</t>
  </si>
  <si>
    <t>US-Chatham County, NC-2/19/20</t>
  </si>
  <si>
    <t>US-Delaware County, PA-2/19/20</t>
  </si>
  <si>
    <t>US-Douglas County, NE-2/19/20</t>
  </si>
  <si>
    <t>US-Fayette County, KY-2/19/20</t>
  </si>
  <si>
    <t>US-Marion County, IN-2/19/20</t>
  </si>
  <si>
    <t>US-Middlesex County, MA-2/19/20</t>
  </si>
  <si>
    <t>US-Nassau County, NY-2/19/20</t>
  </si>
  <si>
    <t>US-Ramsey County, MN-2/19/20</t>
  </si>
  <si>
    <t>US-Washoe County, NV-2/19/20</t>
  </si>
  <si>
    <t>US-Wayne County, PA-2/19/20</t>
  </si>
  <si>
    <t>US-Yolo County, CA-2/19/20</t>
  </si>
  <si>
    <t>US-Clark County, NV-2/19/20</t>
  </si>
  <si>
    <t>US-Fort Bend County, TX-2/19/20</t>
  </si>
  <si>
    <t>US-Grant County, WA-2/19/20</t>
  </si>
  <si>
    <t>US-Santa Rosa County, FL-2/19/20</t>
  </si>
  <si>
    <t>US-Williamson County, TN-2/19/20</t>
  </si>
  <si>
    <t>US-New York County, NY-2/19/20</t>
  </si>
  <si>
    <t>US-Montgomery County, MD-2/19/20</t>
  </si>
  <si>
    <t>US-Denver County, CO-2/19/20</t>
  </si>
  <si>
    <t>US-Summit County, CO-2/19/20</t>
  </si>
  <si>
    <t>US-Bergen County, NJ-2/19/20</t>
  </si>
  <si>
    <t>US-Harris County, TX-2/19/20</t>
  </si>
  <si>
    <t>US-San Francisco County, CA-2/19/20</t>
  </si>
  <si>
    <t>US-Contra Costa County, CA-2/19/20</t>
  </si>
  <si>
    <t>US-Norfolk County, MA-2/19/20</t>
  </si>
  <si>
    <t>US-Wake County, NC-2/19/20</t>
  </si>
  <si>
    <t>US-Westchester County, NY-2/19/20</t>
  </si>
  <si>
    <t>US-Grafton County, NH-2/19/20</t>
  </si>
  <si>
    <t>US-Hillsborough, FL-2/19/20</t>
  </si>
  <si>
    <t>US-Placer County, CA-2/19/20</t>
  </si>
  <si>
    <t>US-San Mateo, CA-2/19/20</t>
  </si>
  <si>
    <t>US-Sonoma County, CA-2/19/20</t>
  </si>
  <si>
    <t>US-Umatilla, OR-2/19/20</t>
  </si>
  <si>
    <t>US-Fulton County, GA-2/19/20</t>
  </si>
  <si>
    <t>US-Washington County, OR-2/19/20</t>
  </si>
  <si>
    <t>US-Snohomish County, WA-2/19/20</t>
  </si>
  <si>
    <t>US-Humboldt County, CA-2/19/20</t>
  </si>
  <si>
    <t>US-Sacramento County, CA-2/19/20</t>
  </si>
  <si>
    <t>US-Skagit, WA-2/19/20</t>
  </si>
  <si>
    <t>US-Thurston, WA-2/19/20</t>
  </si>
  <si>
    <t>US-Island, WA-2/19/20</t>
  </si>
  <si>
    <t>US-Whatcom, WA-2/19/20</t>
  </si>
  <si>
    <t>US-Marin, CA-2/19/20</t>
  </si>
  <si>
    <t>US-Calaveras, CA-2/19/20</t>
  </si>
  <si>
    <t>US-Stanislaus, CA-2/19/20</t>
  </si>
  <si>
    <t>US-San Joaquin, CA-2/19/20</t>
  </si>
  <si>
    <t>US-Essex, MA-2/19/20</t>
  </si>
  <si>
    <t>US-Charlton, GA-2/19/20</t>
  </si>
  <si>
    <t>US-Collier, FL-2/19/20</t>
  </si>
  <si>
    <t>US-Pinellas, FL-2/19/20</t>
  </si>
  <si>
    <t>US-Alachua, FL-2/19/20</t>
  </si>
  <si>
    <t>US-Nassau, FL-2/19/20</t>
  </si>
  <si>
    <t>US-Pasco, FL-2/19/20</t>
  </si>
  <si>
    <t>US-Dallas, TX-2/19/20</t>
  </si>
  <si>
    <t>US-Tarrant, TX-2/19/20</t>
  </si>
  <si>
    <t>US-Montgomery, TX-2/19/20</t>
  </si>
  <si>
    <t>US-Middlesex, NJ-2/19/20</t>
  </si>
  <si>
    <t>US-Jefferson, CO-2/19/20</t>
  </si>
  <si>
    <t>US-Multnomah, OR-2/19/20</t>
  </si>
  <si>
    <t>US-Polk, OR-2/19/20</t>
  </si>
  <si>
    <t>US-Deschutes, OR-2/19/20</t>
  </si>
  <si>
    <t>US-McHenry, IL-2/19/20</t>
  </si>
  <si>
    <t>US-Lake, IL-2/19/20</t>
  </si>
  <si>
    <t>US-Bucks, PA-2/19/20</t>
  </si>
  <si>
    <t>US-Hanover, VA-2/19/20</t>
  </si>
  <si>
    <t>US-Lancaster, SC-2/19/20</t>
  </si>
  <si>
    <t>US-Sullivan, TN-2/19/20</t>
  </si>
  <si>
    <t>US-Johnson, IN-2/19/20</t>
  </si>
  <si>
    <t>US-Howard, IN-2/19/20</t>
  </si>
  <si>
    <t>US-St. Joseph, IN-2/19/20</t>
  </si>
  <si>
    <t>US-Knox, NE-2/19/20</t>
  </si>
  <si>
    <t>US-Stark, OH-2/19/20</t>
  </si>
  <si>
    <t>US-Anoka, MN-2/19/20</t>
  </si>
  <si>
    <t>US-Olmsted, MN-2/19/20</t>
  </si>
  <si>
    <t>US-Summit, UT-2/19/20</t>
  </si>
  <si>
    <t>US-Fairfield, CT-2/19/20</t>
  </si>
  <si>
    <t>US-Litchfield, CT-2/19/20</t>
  </si>
  <si>
    <t>US-Orleans, LA-2/19/20</t>
  </si>
  <si>
    <t>US-Pennington, SD-2/19/20</t>
  </si>
  <si>
    <t>US-Beadle, SD-2/19/20</t>
  </si>
  <si>
    <t>US-Charles Mix, SD-2/19/20</t>
  </si>
  <si>
    <t>US-Davison, SD-2/19/20</t>
  </si>
  <si>
    <t>US-Minnehaha, SD-2/19/20</t>
  </si>
  <si>
    <t>US-Bon Homme, SD-2/19/20</t>
  </si>
  <si>
    <t>US-Socorro, NM-2/19/20</t>
  </si>
  <si>
    <t>US-Bernalillo, NM-2/19/20</t>
  </si>
  <si>
    <t>US-Oakland, MI-2/19/20</t>
  </si>
  <si>
    <t>US-Wayne, MI-2/19/20</t>
  </si>
  <si>
    <t>US-New Castle, DE-2/19/20</t>
  </si>
  <si>
    <t>US-Washington-2/20/20</t>
  </si>
  <si>
    <t>US-New York-2/20/20</t>
  </si>
  <si>
    <t>US-California-2/20/20</t>
  </si>
  <si>
    <t>US-Massachusetts-2/20/20</t>
  </si>
  <si>
    <t>US-Diamond Princess-2/20/20</t>
  </si>
  <si>
    <t>US-Grand Princess-2/20/20</t>
  </si>
  <si>
    <t>US-Georgia-2/20/20</t>
  </si>
  <si>
    <t>US-Colorado-2/20/20</t>
  </si>
  <si>
    <t>US-Florida-2/20/20</t>
  </si>
  <si>
    <t>US-New Jersey-2/20/20</t>
  </si>
  <si>
    <t>US-Oregon-2/20/20</t>
  </si>
  <si>
    <t>US-Texas-2/20/20</t>
  </si>
  <si>
    <t>US-Illinois-2/20/20</t>
  </si>
  <si>
    <t>US-Pennsylvania-2/20/20</t>
  </si>
  <si>
    <t>US-Iowa-2/20/20</t>
  </si>
  <si>
    <t>US-Maryland-2/20/20</t>
  </si>
  <si>
    <t>US-North Carolina-2/20/20</t>
  </si>
  <si>
    <t>US-South Carolina-2/20/20</t>
  </si>
  <si>
    <t>US-Tennessee-2/20/20</t>
  </si>
  <si>
    <t>US-Virginia-2/20/20</t>
  </si>
  <si>
    <t>US-Arizona-2/20/20</t>
  </si>
  <si>
    <t>US-Indiana-2/20/20</t>
  </si>
  <si>
    <t>US-Kentucky-2/20/20</t>
  </si>
  <si>
    <t>US-District of Columbia-2/20/20</t>
  </si>
  <si>
    <t>US-Nevada-2/20/20</t>
  </si>
  <si>
    <t>US-New Hampshire-2/20/20</t>
  </si>
  <si>
    <t>US-Minnesota-2/20/20</t>
  </si>
  <si>
    <t>US-Nebraska-2/20/20</t>
  </si>
  <si>
    <t>US-Ohio-2/20/20</t>
  </si>
  <si>
    <t>US-Rhode Island-2/20/20</t>
  </si>
  <si>
    <t>US-Wisconsin-2/20/20</t>
  </si>
  <si>
    <t>US-Connecticut-2/20/20</t>
  </si>
  <si>
    <t>US-Hawaii-2/20/20</t>
  </si>
  <si>
    <t>US-Oklahoma-2/20/20</t>
  </si>
  <si>
    <t>US-Utah-2/20/20</t>
  </si>
  <si>
    <t>US-Kansas-2/20/20</t>
  </si>
  <si>
    <t>US-Louisiana-2/20/20</t>
  </si>
  <si>
    <t>US-Missouri-2/20/20</t>
  </si>
  <si>
    <t>US-Vermont-2/20/20</t>
  </si>
  <si>
    <t>US-Alaska-2/20/20</t>
  </si>
  <si>
    <t>US-Arkansas-2/20/20</t>
  </si>
  <si>
    <t>US-Delaware-2/20/20</t>
  </si>
  <si>
    <t>US-Idaho-2/20/20</t>
  </si>
  <si>
    <t>US-Maine-2/20/20</t>
  </si>
  <si>
    <t>US-Michigan-2/20/20</t>
  </si>
  <si>
    <t>US-Mississippi-2/20/20</t>
  </si>
  <si>
    <t>US-Montana-2/20/20</t>
  </si>
  <si>
    <t>US-New Mexico-2/20/20</t>
  </si>
  <si>
    <t>US-North Dakota-2/20/20</t>
  </si>
  <si>
    <t>US-South Dakota-2/20/20</t>
  </si>
  <si>
    <t>US-West Virginia-2/20/20</t>
  </si>
  <si>
    <t>US-Wyoming-2/20/20</t>
  </si>
  <si>
    <t>US-Kitsap, WA-2/20/20</t>
  </si>
  <si>
    <t>US-Solano, CA-2/20/20</t>
  </si>
  <si>
    <t>US-Santa Cruz, CA-2/20/20</t>
  </si>
  <si>
    <t>US-Napa, CA-2/20/20</t>
  </si>
  <si>
    <t>US-Ventura, CA-2/20/20</t>
  </si>
  <si>
    <t>US-Worcester, MA-2/20/20</t>
  </si>
  <si>
    <t>US-Gwinnett, GA-2/20/20</t>
  </si>
  <si>
    <t>US-DeKalb, GA-2/20/20</t>
  </si>
  <si>
    <t>US-Floyd, GA-2/20/20</t>
  </si>
  <si>
    <t>US-Fayette, GA-2/20/20</t>
  </si>
  <si>
    <t>US-Gregg, TX-2/20/20</t>
  </si>
  <si>
    <t>US-Monmouth, NJ-2/20/20</t>
  </si>
  <si>
    <t>US-Burlington, NJ-2/20/20</t>
  </si>
  <si>
    <t>US-Camden, NJ-2/20/20</t>
  </si>
  <si>
    <t>US-Passaic, NJ-2/20/20</t>
  </si>
  <si>
    <t>US-Union, NJ-2/20/20</t>
  </si>
  <si>
    <t>US-Eagle, CO-2/20/20</t>
  </si>
  <si>
    <t>US-Larimer, CO-2/20/20</t>
  </si>
  <si>
    <t>US-Arapahoe, CO-2/20/20</t>
  </si>
  <si>
    <t>US-Gunnison, CO-2/20/20</t>
  </si>
  <si>
    <t>US-Kane, IL-2/20/20</t>
  </si>
  <si>
    <t>US-Monroe, PA-2/20/20</t>
  </si>
  <si>
    <t>US-Philadelphia, PA-2/20/20</t>
  </si>
  <si>
    <t>US-Norfolk, VA-2/20/20</t>
  </si>
  <si>
    <t>US-Arlington, VA-2/20/20</t>
  </si>
  <si>
    <t>US-Spotsylvania, VA-2/20/20</t>
  </si>
  <si>
    <t>US-Loudoun, VA-2/20/20</t>
  </si>
  <si>
    <t>US-Prince George's, MD-2/20/20</t>
  </si>
  <si>
    <t>US-Pottawattamie, IA-2/20/20</t>
  </si>
  <si>
    <t>US-Camden, NC-2/20/20</t>
  </si>
  <si>
    <t>US-Pima, AZ-2/20/20</t>
  </si>
  <si>
    <t>US-Noble, IN-2/20/20</t>
  </si>
  <si>
    <t>US-Adams, IN-2/20/20</t>
  </si>
  <si>
    <t>US-Boone, IN-2/20/20</t>
  </si>
  <si>
    <t>US-Dane, WI-2/20/20</t>
  </si>
  <si>
    <t>US-Pierce, WI-2/20/20</t>
  </si>
  <si>
    <t>US-Cuyahoga, OH-2/20/20</t>
  </si>
  <si>
    <t>US-Weber, UT-2/20/20</t>
  </si>
  <si>
    <t>US-Bennington County, VT-2/20/20</t>
  </si>
  <si>
    <t>US-Carver County, MN-2/20/20</t>
  </si>
  <si>
    <t>US-Charlotte County, FL-2/20/20</t>
  </si>
  <si>
    <t>US-Cherokee County, GA-2/20/20</t>
  </si>
  <si>
    <t>US-Collin County, TX-2/20/20</t>
  </si>
  <si>
    <t>US-Jefferson County, KY-2/20/20</t>
  </si>
  <si>
    <t>US-Jefferson Parish, LA-2/20/20</t>
  </si>
  <si>
    <t>US-Shasta County, CA-2/20/20</t>
  </si>
  <si>
    <t>US-Spartanburg County, SC-2/20/20</t>
  </si>
  <si>
    <t>US-Harrison County, KY-2/20/20</t>
  </si>
  <si>
    <t>US-Johnson County, IA-2/20/20</t>
  </si>
  <si>
    <t>US-Berkshire County, MA-2/20/20</t>
  </si>
  <si>
    <t>US-Davidson County, TN-2/20/20</t>
  </si>
  <si>
    <t>US-Douglas County, OR-2/20/20</t>
  </si>
  <si>
    <t>US-Fresno County, CA-2/20/20</t>
  </si>
  <si>
    <t>US-Harford County, MD-2/20/20</t>
  </si>
  <si>
    <t>US-Hendricks County, IN-2/20/20</t>
  </si>
  <si>
    <t>US-Hudson County, NJ-2/20/20</t>
  </si>
  <si>
    <t>US-Johnson County, KS-2/20/20</t>
  </si>
  <si>
    <t>US-Kittitas County, WA-2/20/20</t>
  </si>
  <si>
    <t>US-Manatee County, FL-2/20/20</t>
  </si>
  <si>
    <t>US-Marion County, OR-2/20/20</t>
  </si>
  <si>
    <t>US-Okaloosa County, FL-2/20/20</t>
  </si>
  <si>
    <t>US-Polk County, GA-2/20/20</t>
  </si>
  <si>
    <t>US-Riverside County, CA-2/20/20</t>
  </si>
  <si>
    <t>US-Shelby County, TN-2/20/20</t>
  </si>
  <si>
    <t>US-St. Louis County, MO-2/20/20</t>
  </si>
  <si>
    <t>US-Suffolk County, NY-2/20/20</t>
  </si>
  <si>
    <t>US-Ulster County, NY-2/20/20</t>
  </si>
  <si>
    <t>US-Volusia County, FL-2/20/20</t>
  </si>
  <si>
    <t>US-Fairfax County, VA-2/20/20</t>
  </si>
  <si>
    <t>US-Rockingham County, NH-2/20/20</t>
  </si>
  <si>
    <t>US-Washington, D.C.-2/20/20</t>
  </si>
  <si>
    <t>US-Montgomery County, PA-2/20/20</t>
  </si>
  <si>
    <t>US-Alameda County, CA-2/20/20</t>
  </si>
  <si>
    <t>US-Broward County, FL-2/20/20</t>
  </si>
  <si>
    <t>US-Lee County, FL-2/20/20</t>
  </si>
  <si>
    <t>US-Pinal County, AZ-2/20/20</t>
  </si>
  <si>
    <t>US-Rockland County, NY-2/20/20</t>
  </si>
  <si>
    <t>US-Saratoga County, NY-2/20/20</t>
  </si>
  <si>
    <t>US-Charleston County, SC-2/20/20</t>
  </si>
  <si>
    <t>US-Clark County, WA-2/20/20</t>
  </si>
  <si>
    <t>US-Cobb County, GA-2/20/20</t>
  </si>
  <si>
    <t>US-Davis County, UT-2/20/20</t>
  </si>
  <si>
    <t>US-El Paso County, CO-2/20/20</t>
  </si>
  <si>
    <t>US-Honolulu County, HI-2/20/20</t>
  </si>
  <si>
    <t>US-Jackson County, OR -2/20/20</t>
  </si>
  <si>
    <t>US-Jefferson County, WA-2/20/20</t>
  </si>
  <si>
    <t>US-Kershaw County, SC-2/20/20</t>
  </si>
  <si>
    <t>US-Klamath County, OR-2/20/20</t>
  </si>
  <si>
    <t>US-Madera County, CA-2/20/20</t>
  </si>
  <si>
    <t>US-Pierce County, WA-2/20/20</t>
  </si>
  <si>
    <t>US-Tulsa County, OK-2/20/20</t>
  </si>
  <si>
    <t>US-Douglas County, CO-2/20/20</t>
  </si>
  <si>
    <t>US-Providence County, RI-2/20/20</t>
  </si>
  <si>
    <t>US-Chatham County, NC-2/20/20</t>
  </si>
  <si>
    <t>US-Delaware County, PA-2/20/20</t>
  </si>
  <si>
    <t>US-Douglas County, NE-2/20/20</t>
  </si>
  <si>
    <t>US-Fayette County, KY-2/20/20</t>
  </si>
  <si>
    <t>US-Marion County, IN-2/20/20</t>
  </si>
  <si>
    <t>US-Middlesex County, MA-2/20/20</t>
  </si>
  <si>
    <t>US-Nassau County, NY-2/20/20</t>
  </si>
  <si>
    <t>US-Ramsey County, MN-2/20/20</t>
  </si>
  <si>
    <t>US-Washoe County, NV-2/20/20</t>
  </si>
  <si>
    <t>US-Wayne County, PA-2/20/20</t>
  </si>
  <si>
    <t>US-Yolo County, CA-2/20/20</t>
  </si>
  <si>
    <t>US-Clark County, NV-2/20/20</t>
  </si>
  <si>
    <t>US-Fort Bend County, TX-2/20/20</t>
  </si>
  <si>
    <t>US-Grant County, WA-2/20/20</t>
  </si>
  <si>
    <t>US-Santa Rosa County, FL-2/20/20</t>
  </si>
  <si>
    <t>US-Williamson County, TN-2/20/20</t>
  </si>
  <si>
    <t>US-New York County, NY-2/20/20</t>
  </si>
  <si>
    <t>US-Montgomery County, MD-2/20/20</t>
  </si>
  <si>
    <t>US-Denver County, CO-2/20/20</t>
  </si>
  <si>
    <t>US-Summit County, CO-2/20/20</t>
  </si>
  <si>
    <t>US-Bergen County, NJ-2/20/20</t>
  </si>
  <si>
    <t>US-Harris County, TX-2/20/20</t>
  </si>
  <si>
    <t>US-San Francisco County, CA-2/20/20</t>
  </si>
  <si>
    <t>US-Contra Costa County, CA-2/20/20</t>
  </si>
  <si>
    <t>US-Norfolk County, MA-2/20/20</t>
  </si>
  <si>
    <t>US-Wake County, NC-2/20/20</t>
  </si>
  <si>
    <t>US-Westchester County, NY-2/20/20</t>
  </si>
  <si>
    <t>US-Grafton County, NH-2/20/20</t>
  </si>
  <si>
    <t>US-Hillsborough, FL-2/20/20</t>
  </si>
  <si>
    <t>US-Placer County, CA-2/20/20</t>
  </si>
  <si>
    <t>US-San Mateo, CA-2/20/20</t>
  </si>
  <si>
    <t>US-Sonoma County, CA-2/20/20</t>
  </si>
  <si>
    <t>US-Umatilla, OR-2/20/20</t>
  </si>
  <si>
    <t>US-Fulton County, GA-2/20/20</t>
  </si>
  <si>
    <t>US-Washington County, OR-2/20/20</t>
  </si>
  <si>
    <t>US-Snohomish County, WA-2/20/20</t>
  </si>
  <si>
    <t>US-Humboldt County, CA-2/20/20</t>
  </si>
  <si>
    <t>US-Sacramento County, CA-2/20/20</t>
  </si>
  <si>
    <t>US-Skagit, WA-2/20/20</t>
  </si>
  <si>
    <t>US-Thurston, WA-2/20/20</t>
  </si>
  <si>
    <t>US-Island, WA-2/20/20</t>
  </si>
  <si>
    <t>US-Whatcom, WA-2/20/20</t>
  </si>
  <si>
    <t>US-Marin, CA-2/20/20</t>
  </si>
  <si>
    <t>US-Calaveras, CA-2/20/20</t>
  </si>
  <si>
    <t>US-Stanislaus, CA-2/20/20</t>
  </si>
  <si>
    <t>US-San Joaquin, CA-2/20/20</t>
  </si>
  <si>
    <t>US-Essex, MA-2/20/20</t>
  </si>
  <si>
    <t>US-Charlton, GA-2/20/20</t>
  </si>
  <si>
    <t>US-Collier, FL-2/20/20</t>
  </si>
  <si>
    <t>US-Pinellas, FL-2/20/20</t>
  </si>
  <si>
    <t>US-Alachua, FL-2/20/20</t>
  </si>
  <si>
    <t>US-Nassau, FL-2/20/20</t>
  </si>
  <si>
    <t>US-Pasco, FL-2/20/20</t>
  </si>
  <si>
    <t>US-Dallas, TX-2/20/20</t>
  </si>
  <si>
    <t>US-Tarrant, TX-2/20/20</t>
  </si>
  <si>
    <t>US-Montgomery, TX-2/20/20</t>
  </si>
  <si>
    <t>US-Middlesex, NJ-2/20/20</t>
  </si>
  <si>
    <t>US-Jefferson, CO-2/20/20</t>
  </si>
  <si>
    <t>US-Multnomah, OR-2/20/20</t>
  </si>
  <si>
    <t>US-Polk, OR-2/20/20</t>
  </si>
  <si>
    <t>US-Deschutes, OR-2/20/20</t>
  </si>
  <si>
    <t>US-McHenry, IL-2/20/20</t>
  </si>
  <si>
    <t>US-Lake, IL-2/20/20</t>
  </si>
  <si>
    <t>US-Bucks, PA-2/20/20</t>
  </si>
  <si>
    <t>US-Hanover, VA-2/20/20</t>
  </si>
  <si>
    <t>US-Lancaster, SC-2/20/20</t>
  </si>
  <si>
    <t>US-Sullivan, TN-2/20/20</t>
  </si>
  <si>
    <t>US-Johnson, IN-2/20/20</t>
  </si>
  <si>
    <t>US-Howard, IN-2/20/20</t>
  </si>
  <si>
    <t>US-St. Joseph, IN-2/20/20</t>
  </si>
  <si>
    <t>US-Knox, NE-2/20/20</t>
  </si>
  <si>
    <t>US-Stark, OH-2/20/20</t>
  </si>
  <si>
    <t>US-Anoka, MN-2/20/20</t>
  </si>
  <si>
    <t>US-Olmsted, MN-2/20/20</t>
  </si>
  <si>
    <t>US-Summit, UT-2/20/20</t>
  </si>
  <si>
    <t>US-Fairfield, CT-2/20/20</t>
  </si>
  <si>
    <t>US-Litchfield, CT-2/20/20</t>
  </si>
  <si>
    <t>US-Orleans, LA-2/20/20</t>
  </si>
  <si>
    <t>US-Pennington, SD-2/20/20</t>
  </si>
  <si>
    <t>US-Beadle, SD-2/20/20</t>
  </si>
  <si>
    <t>US-Charles Mix, SD-2/20/20</t>
  </si>
  <si>
    <t>US-Davison, SD-2/20/20</t>
  </si>
  <si>
    <t>US-Minnehaha, SD-2/20/20</t>
  </si>
  <si>
    <t>US-Bon Homme, SD-2/20/20</t>
  </si>
  <si>
    <t>US-Socorro, NM-2/20/20</t>
  </si>
  <si>
    <t>US-Bernalillo, NM-2/20/20</t>
  </si>
  <si>
    <t>US-Oakland, MI-2/20/20</t>
  </si>
  <si>
    <t>US-Wayne, MI-2/20/20</t>
  </si>
  <si>
    <t>US-New Castle, DE-2/20/20</t>
  </si>
  <si>
    <t>US-Washington-2/21/20</t>
  </si>
  <si>
    <t>US-New York-2/21/20</t>
  </si>
  <si>
    <t>US-California-2/21/20</t>
  </si>
  <si>
    <t>US-Massachusetts-2/21/20</t>
  </si>
  <si>
    <t>US-Diamond Princess-2/21/20</t>
  </si>
  <si>
    <t>US-Grand Princess-2/21/20</t>
  </si>
  <si>
    <t>US-Georgia-2/21/20</t>
  </si>
  <si>
    <t>US-Colorado-2/21/20</t>
  </si>
  <si>
    <t>US-Florida-2/21/20</t>
  </si>
  <si>
    <t>US-New Jersey-2/21/20</t>
  </si>
  <si>
    <t>US-Oregon-2/21/20</t>
  </si>
  <si>
    <t>US-Texas-2/21/20</t>
  </si>
  <si>
    <t>US-Illinois-2/21/20</t>
  </si>
  <si>
    <t>US-Pennsylvania-2/21/20</t>
  </si>
  <si>
    <t>US-Iowa-2/21/20</t>
  </si>
  <si>
    <t>US-Maryland-2/21/20</t>
  </si>
  <si>
    <t>US-North Carolina-2/21/20</t>
  </si>
  <si>
    <t>US-South Carolina-2/21/20</t>
  </si>
  <si>
    <t>US-Tennessee-2/21/20</t>
  </si>
  <si>
    <t>US-Virginia-2/21/20</t>
  </si>
  <si>
    <t>US-Arizona-2/21/20</t>
  </si>
  <si>
    <t>US-Indiana-2/21/20</t>
  </si>
  <si>
    <t>US-Kentucky-2/21/20</t>
  </si>
  <si>
    <t>US-District of Columbia-2/21/20</t>
  </si>
  <si>
    <t>US-Nevada-2/21/20</t>
  </si>
  <si>
    <t>US-New Hampshire-2/21/20</t>
  </si>
  <si>
    <t>US-Minnesota-2/21/20</t>
  </si>
  <si>
    <t>US-Nebraska-2/21/20</t>
  </si>
  <si>
    <t>US-Ohio-2/21/20</t>
  </si>
  <si>
    <t>US-Rhode Island-2/21/20</t>
  </si>
  <si>
    <t>US-Wisconsin-2/21/20</t>
  </si>
  <si>
    <t>US-Connecticut-2/21/20</t>
  </si>
  <si>
    <t>US-Hawaii-2/21/20</t>
  </si>
  <si>
    <t>US-Oklahoma-2/21/20</t>
  </si>
  <si>
    <t>US-Utah-2/21/20</t>
  </si>
  <si>
    <t>US-Kansas-2/21/20</t>
  </si>
  <si>
    <t>US-Louisiana-2/21/20</t>
  </si>
  <si>
    <t>US-Missouri-2/21/20</t>
  </si>
  <si>
    <t>US-Vermont-2/21/20</t>
  </si>
  <si>
    <t>US-Alaska-2/21/20</t>
  </si>
  <si>
    <t>US-Arkansas-2/21/20</t>
  </si>
  <si>
    <t>US-Delaware-2/21/20</t>
  </si>
  <si>
    <t>US-Idaho-2/21/20</t>
  </si>
  <si>
    <t>US-Maine-2/21/20</t>
  </si>
  <si>
    <t>US-Michigan-2/21/20</t>
  </si>
  <si>
    <t>US-Mississippi-2/21/20</t>
  </si>
  <si>
    <t>US-Montana-2/21/20</t>
  </si>
  <si>
    <t>US-New Mexico-2/21/20</t>
  </si>
  <si>
    <t>US-North Dakota-2/21/20</t>
  </si>
  <si>
    <t>US-South Dakota-2/21/20</t>
  </si>
  <si>
    <t>US-West Virginia-2/21/20</t>
  </si>
  <si>
    <t>US-Wyoming-2/21/20</t>
  </si>
  <si>
    <t>US-Kitsap, WA-2/21/20</t>
  </si>
  <si>
    <t>US-Solano, CA-2/21/20</t>
  </si>
  <si>
    <t>US-Santa Cruz, CA-2/21/20</t>
  </si>
  <si>
    <t>US-Napa, CA-2/21/20</t>
  </si>
  <si>
    <t>US-Ventura, CA-2/21/20</t>
  </si>
  <si>
    <t>US-Worcester, MA-2/21/20</t>
  </si>
  <si>
    <t>US-Gwinnett, GA-2/21/20</t>
  </si>
  <si>
    <t>US-DeKalb, GA-2/21/20</t>
  </si>
  <si>
    <t>US-Floyd, GA-2/21/20</t>
  </si>
  <si>
    <t>US-Fayette, GA-2/21/20</t>
  </si>
  <si>
    <t>US-Gregg, TX-2/21/20</t>
  </si>
  <si>
    <t>US-Monmouth, NJ-2/21/20</t>
  </si>
  <si>
    <t>US-Burlington, NJ-2/21/20</t>
  </si>
  <si>
    <t>US-Camden, NJ-2/21/20</t>
  </si>
  <si>
    <t>US-Passaic, NJ-2/21/20</t>
  </si>
  <si>
    <t>US-Union, NJ-2/21/20</t>
  </si>
  <si>
    <t>US-Eagle, CO-2/21/20</t>
  </si>
  <si>
    <t>US-Larimer, CO-2/21/20</t>
  </si>
  <si>
    <t>US-Arapahoe, CO-2/21/20</t>
  </si>
  <si>
    <t>US-Gunnison, CO-2/21/20</t>
  </si>
  <si>
    <t>US-Kane, IL-2/21/20</t>
  </si>
  <si>
    <t>US-Monroe, PA-2/21/20</t>
  </si>
  <si>
    <t>US-Philadelphia, PA-2/21/20</t>
  </si>
  <si>
    <t>US-Norfolk, VA-2/21/20</t>
  </si>
  <si>
    <t>US-Arlington, VA-2/21/20</t>
  </si>
  <si>
    <t>US-Spotsylvania, VA-2/21/20</t>
  </si>
  <si>
    <t>US-Loudoun, VA-2/21/20</t>
  </si>
  <si>
    <t>US-Prince George's, MD-2/21/20</t>
  </si>
  <si>
    <t>US-Pottawattamie, IA-2/21/20</t>
  </si>
  <si>
    <t>US-Camden, NC-2/21/20</t>
  </si>
  <si>
    <t>US-Pima, AZ-2/21/20</t>
  </si>
  <si>
    <t>US-Noble, IN-2/21/20</t>
  </si>
  <si>
    <t>US-Adams, IN-2/21/20</t>
  </si>
  <si>
    <t>US-Boone, IN-2/21/20</t>
  </si>
  <si>
    <t>US-Dane, WI-2/21/20</t>
  </si>
  <si>
    <t>US-Pierce, WI-2/21/20</t>
  </si>
  <si>
    <t>US-Cuyahoga, OH-2/21/20</t>
  </si>
  <si>
    <t>US-Weber, UT-2/21/20</t>
  </si>
  <si>
    <t>US-Bennington County, VT-2/21/20</t>
  </si>
  <si>
    <t>US-Carver County, MN-2/21/20</t>
  </si>
  <si>
    <t>US-Charlotte County, FL-2/21/20</t>
  </si>
  <si>
    <t>US-Cherokee County, GA-2/21/20</t>
  </si>
  <si>
    <t>US-Collin County, TX-2/21/20</t>
  </si>
  <si>
    <t>US-Jefferson County, KY-2/21/20</t>
  </si>
  <si>
    <t>US-Jefferson Parish, LA-2/21/20</t>
  </si>
  <si>
    <t>US-Shasta County, CA-2/21/20</t>
  </si>
  <si>
    <t>US-Spartanburg County, SC-2/21/20</t>
  </si>
  <si>
    <t>US-Harrison County, KY-2/21/20</t>
  </si>
  <si>
    <t>US-Johnson County, IA-2/21/20</t>
  </si>
  <si>
    <t>US-Berkshire County, MA-2/21/20</t>
  </si>
  <si>
    <t>US-Davidson County, TN-2/21/20</t>
  </si>
  <si>
    <t>US-Douglas County, OR-2/21/20</t>
  </si>
  <si>
    <t>US-Fresno County, CA-2/21/20</t>
  </si>
  <si>
    <t>US-Harford County, MD-2/21/20</t>
  </si>
  <si>
    <t>US-Hendricks County, IN-2/21/20</t>
  </si>
  <si>
    <t>US-Hudson County, NJ-2/21/20</t>
  </si>
  <si>
    <t>US-Johnson County, KS-2/21/20</t>
  </si>
  <si>
    <t>US-Kittitas County, WA-2/21/20</t>
  </si>
  <si>
    <t>US-Manatee County, FL-2/21/20</t>
  </si>
  <si>
    <t>US-Marion County, OR-2/21/20</t>
  </si>
  <si>
    <t>US-Okaloosa County, FL-2/21/20</t>
  </si>
  <si>
    <t>US-Polk County, GA-2/21/20</t>
  </si>
  <si>
    <t>US-Riverside County, CA-2/21/20</t>
  </si>
  <si>
    <t>US-Shelby County, TN-2/21/20</t>
  </si>
  <si>
    <t>US-St. Louis County, MO-2/21/20</t>
  </si>
  <si>
    <t>US-Suffolk County, NY-2/21/20</t>
  </si>
  <si>
    <t>US-Ulster County, NY-2/21/20</t>
  </si>
  <si>
    <t>US-Volusia County, FL-2/21/20</t>
  </si>
  <si>
    <t>US-Fairfax County, VA-2/21/20</t>
  </si>
  <si>
    <t>US-Rockingham County, NH-2/21/20</t>
  </si>
  <si>
    <t>US-Washington, D.C.-2/21/20</t>
  </si>
  <si>
    <t>US-Montgomery County, PA-2/21/20</t>
  </si>
  <si>
    <t>US-Alameda County, CA-2/21/20</t>
  </si>
  <si>
    <t>US-Broward County, FL-2/21/20</t>
  </si>
  <si>
    <t>US-Lee County, FL-2/21/20</t>
  </si>
  <si>
    <t>US-Pinal County, AZ-2/21/20</t>
  </si>
  <si>
    <t>US-Rockland County, NY-2/21/20</t>
  </si>
  <si>
    <t>US-Saratoga County, NY-2/21/20</t>
  </si>
  <si>
    <t>US-Charleston County, SC-2/21/20</t>
  </si>
  <si>
    <t>US-Clark County, WA-2/21/20</t>
  </si>
  <si>
    <t>US-Cobb County, GA-2/21/20</t>
  </si>
  <si>
    <t>US-Davis County, UT-2/21/20</t>
  </si>
  <si>
    <t>US-El Paso County, CO-2/21/20</t>
  </si>
  <si>
    <t>US-Honolulu County, HI-2/21/20</t>
  </si>
  <si>
    <t>US-Jackson County, OR -2/21/20</t>
  </si>
  <si>
    <t>US-Jefferson County, WA-2/21/20</t>
  </si>
  <si>
    <t>US-Kershaw County, SC-2/21/20</t>
  </si>
  <si>
    <t>US-Klamath County, OR-2/21/20</t>
  </si>
  <si>
    <t>US-Madera County, CA-2/21/20</t>
  </si>
  <si>
    <t>US-Pierce County, WA-2/21/20</t>
  </si>
  <si>
    <t>US-Tulsa County, OK-2/21/20</t>
  </si>
  <si>
    <t>US-Douglas County, CO-2/21/20</t>
  </si>
  <si>
    <t>US-Providence County, RI-2/21/20</t>
  </si>
  <si>
    <t>US-Chatham County, NC-2/21/20</t>
  </si>
  <si>
    <t>US-Delaware County, PA-2/21/20</t>
  </si>
  <si>
    <t>US-Douglas County, NE-2/21/20</t>
  </si>
  <si>
    <t>US-Fayette County, KY-2/21/20</t>
  </si>
  <si>
    <t>US-Marion County, IN-2/21/20</t>
  </si>
  <si>
    <t>US-Middlesex County, MA-2/21/20</t>
  </si>
  <si>
    <t>US-Nassau County, NY-2/21/20</t>
  </si>
  <si>
    <t>US-Ramsey County, MN-2/21/20</t>
  </si>
  <si>
    <t>US-Washoe County, NV-2/21/20</t>
  </si>
  <si>
    <t>US-Wayne County, PA-2/21/20</t>
  </si>
  <si>
    <t>US-Yolo County, CA-2/21/20</t>
  </si>
  <si>
    <t>US-Clark County, NV-2/21/20</t>
  </si>
  <si>
    <t>US-Fort Bend County, TX-2/21/20</t>
  </si>
  <si>
    <t>US-Grant County, WA-2/21/20</t>
  </si>
  <si>
    <t>US-Santa Rosa County, FL-2/21/20</t>
  </si>
  <si>
    <t>US-Williamson County, TN-2/21/20</t>
  </si>
  <si>
    <t>US-New York County, NY-2/21/20</t>
  </si>
  <si>
    <t>US-Montgomery County, MD-2/21/20</t>
  </si>
  <si>
    <t>US-Denver County, CO-2/21/20</t>
  </si>
  <si>
    <t>US-Summit County, CO-2/21/20</t>
  </si>
  <si>
    <t>US-Bergen County, NJ-2/21/20</t>
  </si>
  <si>
    <t>US-Harris County, TX-2/21/20</t>
  </si>
  <si>
    <t>US-San Francisco County, CA-2/21/20</t>
  </si>
  <si>
    <t>US-Contra Costa County, CA-2/21/20</t>
  </si>
  <si>
    <t>US-Norfolk County, MA-2/21/20</t>
  </si>
  <si>
    <t>US-Wake County, NC-2/21/20</t>
  </si>
  <si>
    <t>US-Westchester County, NY-2/21/20</t>
  </si>
  <si>
    <t>US-Grafton County, NH-2/21/20</t>
  </si>
  <si>
    <t>US-Hillsborough, FL-2/21/20</t>
  </si>
  <si>
    <t>US-Placer County, CA-2/21/20</t>
  </si>
  <si>
    <t>US-San Mateo, CA-2/21/20</t>
  </si>
  <si>
    <t>US-Sonoma County, CA-2/21/20</t>
  </si>
  <si>
    <t>US-Umatilla, OR-2/21/20</t>
  </si>
  <si>
    <t>US-Fulton County, GA-2/21/20</t>
  </si>
  <si>
    <t>US-Washington County, OR-2/21/20</t>
  </si>
  <si>
    <t>US-Snohomish County, WA-2/21/20</t>
  </si>
  <si>
    <t>US-Skagit, WA-2/21/20</t>
  </si>
  <si>
    <t>US-Thurston, WA-2/21/20</t>
  </si>
  <si>
    <t>US-Island, WA-2/21/20</t>
  </si>
  <si>
    <t>US-Whatcom, WA-2/21/20</t>
  </si>
  <si>
    <t>US-Marin, CA-2/21/20</t>
  </si>
  <si>
    <t>US-Calaveras, CA-2/21/20</t>
  </si>
  <si>
    <t>US-Stanislaus, CA-2/21/20</t>
  </si>
  <si>
    <t>US-San Joaquin, CA-2/21/20</t>
  </si>
  <si>
    <t>US-Essex, MA-2/21/20</t>
  </si>
  <si>
    <t>US-Charlton, GA-2/21/20</t>
  </si>
  <si>
    <t>US-Collier, FL-2/21/20</t>
  </si>
  <si>
    <t>US-Pinellas, FL-2/21/20</t>
  </si>
  <si>
    <t>US-Alachua, FL-2/21/20</t>
  </si>
  <si>
    <t>US-Nassau, FL-2/21/20</t>
  </si>
  <si>
    <t>US-Pasco, FL-2/21/20</t>
  </si>
  <si>
    <t>US-Dallas, TX-2/21/20</t>
  </si>
  <si>
    <t>US-Tarrant, TX-2/21/20</t>
  </si>
  <si>
    <t>US-Montgomery, TX-2/21/20</t>
  </si>
  <si>
    <t>US-Middlesex, NJ-2/21/20</t>
  </si>
  <si>
    <t>US-Jefferson, CO-2/21/20</t>
  </si>
  <si>
    <t>US-Multnomah, OR-2/21/20</t>
  </si>
  <si>
    <t>US-Polk, OR-2/21/20</t>
  </si>
  <si>
    <t>US-Deschutes, OR-2/21/20</t>
  </si>
  <si>
    <t>US-McHenry, IL-2/21/20</t>
  </si>
  <si>
    <t>US-Lake, IL-2/21/20</t>
  </si>
  <si>
    <t>US-Bucks, PA-2/21/20</t>
  </si>
  <si>
    <t>US-Hanover, VA-2/21/20</t>
  </si>
  <si>
    <t>US-Lancaster, SC-2/21/20</t>
  </si>
  <si>
    <t>US-Sullivan, TN-2/21/20</t>
  </si>
  <si>
    <t>US-Johnson, IN-2/21/20</t>
  </si>
  <si>
    <t>US-Howard, IN-2/21/20</t>
  </si>
  <si>
    <t>US-St. Joseph, IN-2/21/20</t>
  </si>
  <si>
    <t>US-Knox, NE-2/21/20</t>
  </si>
  <si>
    <t>US-Stark, OH-2/21/20</t>
  </si>
  <si>
    <t>US-Anoka, MN-2/21/20</t>
  </si>
  <si>
    <t>US-Olmsted, MN-2/21/20</t>
  </si>
  <si>
    <t>US-Summit, UT-2/21/20</t>
  </si>
  <si>
    <t>US-Fairfield, CT-2/21/20</t>
  </si>
  <si>
    <t>US-Litchfield, CT-2/21/20</t>
  </si>
  <si>
    <t>US-Orleans, LA-2/21/20</t>
  </si>
  <si>
    <t>US-Pennington, SD-2/21/20</t>
  </si>
  <si>
    <t>US-Beadle, SD-2/21/20</t>
  </si>
  <si>
    <t>US-Charles Mix, SD-2/21/20</t>
  </si>
  <si>
    <t>US-Davison, SD-2/21/20</t>
  </si>
  <si>
    <t>US-Minnehaha, SD-2/21/20</t>
  </si>
  <si>
    <t>US-Bon Homme, SD-2/21/20</t>
  </si>
  <si>
    <t>US-Socorro, NM-2/21/20</t>
  </si>
  <si>
    <t>US-Bernalillo, NM-2/21/20</t>
  </si>
  <si>
    <t>US-Oakland, MI-2/21/20</t>
  </si>
  <si>
    <t>US-Wayne, MI-2/21/20</t>
  </si>
  <si>
    <t>US-New Castle, DE-2/21/20</t>
  </si>
  <si>
    <t>US-Washington-2/22/20</t>
  </si>
  <si>
    <t>US-New York-2/22/20</t>
  </si>
  <si>
    <t>US-California-2/22/20</t>
  </si>
  <si>
    <t>US-Massachusetts-2/22/20</t>
  </si>
  <si>
    <t>US-Diamond Princess-2/22/20</t>
  </si>
  <si>
    <t>US-Grand Princess-2/22/20</t>
  </si>
  <si>
    <t>US-Georgia-2/22/20</t>
  </si>
  <si>
    <t>US-Colorado-2/22/20</t>
  </si>
  <si>
    <t>US-Florida-2/22/20</t>
  </si>
  <si>
    <t>US-New Jersey-2/22/20</t>
  </si>
  <si>
    <t>US-Oregon-2/22/20</t>
  </si>
  <si>
    <t>US-Texas-2/22/20</t>
  </si>
  <si>
    <t>US-Illinois-2/22/20</t>
  </si>
  <si>
    <t>US-Pennsylvania-2/22/20</t>
  </si>
  <si>
    <t>US-Iowa-2/22/20</t>
  </si>
  <si>
    <t>US-Maryland-2/22/20</t>
  </si>
  <si>
    <t>US-North Carolina-2/22/20</t>
  </si>
  <si>
    <t>US-South Carolina-2/22/20</t>
  </si>
  <si>
    <t>US-Tennessee-2/22/20</t>
  </si>
  <si>
    <t>US-Virginia-2/22/20</t>
  </si>
  <si>
    <t>US-Arizona-2/22/20</t>
  </si>
  <si>
    <t>US-Indiana-2/22/20</t>
  </si>
  <si>
    <t>US-Kentucky-2/22/20</t>
  </si>
  <si>
    <t>US-District of Columbia-2/22/20</t>
  </si>
  <si>
    <t>US-Nevada-2/22/20</t>
  </si>
  <si>
    <t>US-New Hampshire-2/22/20</t>
  </si>
  <si>
    <t>US-Minnesota-2/22/20</t>
  </si>
  <si>
    <t>US-Nebraska-2/22/20</t>
  </si>
  <si>
    <t>US-Ohio-2/22/20</t>
  </si>
  <si>
    <t>US-Rhode Island-2/22/20</t>
  </si>
  <si>
    <t>US-Wisconsin-2/22/20</t>
  </si>
  <si>
    <t>US-Connecticut-2/22/20</t>
  </si>
  <si>
    <t>US-Hawaii-2/22/20</t>
  </si>
  <si>
    <t>US-Oklahoma-2/22/20</t>
  </si>
  <si>
    <t>US-Utah-2/22/20</t>
  </si>
  <si>
    <t>US-Kansas-2/22/20</t>
  </si>
  <si>
    <t>US-Louisiana-2/22/20</t>
  </si>
  <si>
    <t>US-Missouri-2/22/20</t>
  </si>
  <si>
    <t>US-Vermont-2/22/20</t>
  </si>
  <si>
    <t>US-Alaska-2/22/20</t>
  </si>
  <si>
    <t>US-Arkansas-2/22/20</t>
  </si>
  <si>
    <t>US-Delaware-2/22/20</t>
  </si>
  <si>
    <t>US-Idaho-2/22/20</t>
  </si>
  <si>
    <t>US-Maine-2/22/20</t>
  </si>
  <si>
    <t>US-Michigan-2/22/20</t>
  </si>
  <si>
    <t>US-Mississippi-2/22/20</t>
  </si>
  <si>
    <t>US-Montana-2/22/20</t>
  </si>
  <si>
    <t>US-New Mexico-2/22/20</t>
  </si>
  <si>
    <t>US-North Dakota-2/22/20</t>
  </si>
  <si>
    <t>US-South Dakota-2/22/20</t>
  </si>
  <si>
    <t>US-West Virginia-2/22/20</t>
  </si>
  <si>
    <t>US-Wyoming-2/22/20</t>
  </si>
  <si>
    <t>US-Kitsap, WA-2/22/20</t>
  </si>
  <si>
    <t>US-Solano, CA-2/22/20</t>
  </si>
  <si>
    <t>US-Santa Cruz, CA-2/22/20</t>
  </si>
  <si>
    <t>US-Napa, CA-2/22/20</t>
  </si>
  <si>
    <t>US-Ventura, CA-2/22/20</t>
  </si>
  <si>
    <t>US-Worcester, MA-2/22/20</t>
  </si>
  <si>
    <t>US-Gwinnett, GA-2/22/20</t>
  </si>
  <si>
    <t>US-DeKalb, GA-2/22/20</t>
  </si>
  <si>
    <t>US-Floyd, GA-2/22/20</t>
  </si>
  <si>
    <t>US-Fayette, GA-2/22/20</t>
  </si>
  <si>
    <t>US-Gregg, TX-2/22/20</t>
  </si>
  <si>
    <t>US-Monmouth, NJ-2/22/20</t>
  </si>
  <si>
    <t>US-Burlington, NJ-2/22/20</t>
  </si>
  <si>
    <t>US-Camden, NJ-2/22/20</t>
  </si>
  <si>
    <t>US-Passaic, NJ-2/22/20</t>
  </si>
  <si>
    <t>US-Union, NJ-2/22/20</t>
  </si>
  <si>
    <t>US-Eagle, CO-2/22/20</t>
  </si>
  <si>
    <t>US-Larimer, CO-2/22/20</t>
  </si>
  <si>
    <t>US-Arapahoe, CO-2/22/20</t>
  </si>
  <si>
    <t>US-Gunnison, CO-2/22/20</t>
  </si>
  <si>
    <t>US-Kane, IL-2/22/20</t>
  </si>
  <si>
    <t>US-Monroe, PA-2/22/20</t>
  </si>
  <si>
    <t>US-Philadelphia, PA-2/22/20</t>
  </si>
  <si>
    <t>US-Norfolk, VA-2/22/20</t>
  </si>
  <si>
    <t>US-Arlington, VA-2/22/20</t>
  </si>
  <si>
    <t>US-Spotsylvania, VA-2/22/20</t>
  </si>
  <si>
    <t>US-Loudoun, VA-2/22/20</t>
  </si>
  <si>
    <t>US-Prince George's, MD-2/22/20</t>
  </si>
  <si>
    <t>US-Pottawattamie, IA-2/22/20</t>
  </si>
  <si>
    <t>US-Camden, NC-2/22/20</t>
  </si>
  <si>
    <t>US-Pima, AZ-2/22/20</t>
  </si>
  <si>
    <t>US-Noble, IN-2/22/20</t>
  </si>
  <si>
    <t>US-Adams, IN-2/22/20</t>
  </si>
  <si>
    <t>US-Boone, IN-2/22/20</t>
  </si>
  <si>
    <t>US-Dane, WI-2/22/20</t>
  </si>
  <si>
    <t>US-Pierce, WI-2/22/20</t>
  </si>
  <si>
    <t>US-Cuyahoga, OH-2/22/20</t>
  </si>
  <si>
    <t>US-Weber, UT-2/22/20</t>
  </si>
  <si>
    <t>US-Bennington County, VT-2/22/20</t>
  </si>
  <si>
    <t>US-Carver County, MN-2/22/20</t>
  </si>
  <si>
    <t>US-Charlotte County, FL-2/22/20</t>
  </si>
  <si>
    <t>US-Cherokee County, GA-2/22/20</t>
  </si>
  <si>
    <t>US-Collin County, TX-2/22/20</t>
  </si>
  <si>
    <t>US-Jefferson County, KY-2/22/20</t>
  </si>
  <si>
    <t>US-Jefferson Parish, LA-2/22/20</t>
  </si>
  <si>
    <t>US-Shasta County, CA-2/22/20</t>
  </si>
  <si>
    <t>US-Spartanburg County, SC-2/22/20</t>
  </si>
  <si>
    <t>US-Harrison County, KY-2/22/20</t>
  </si>
  <si>
    <t>US-Johnson County, IA-2/22/20</t>
  </si>
  <si>
    <t>US-Berkshire County, MA-2/22/20</t>
  </si>
  <si>
    <t>US-Davidson County, TN-2/22/20</t>
  </si>
  <si>
    <t>US-Douglas County, OR-2/22/20</t>
  </si>
  <si>
    <t>US-Fresno County, CA-2/22/20</t>
  </si>
  <si>
    <t>US-Harford County, MD-2/22/20</t>
  </si>
  <si>
    <t>US-Hendricks County, IN-2/22/20</t>
  </si>
  <si>
    <t>US-Hudson County, NJ-2/22/20</t>
  </si>
  <si>
    <t>US-Johnson County, KS-2/22/20</t>
  </si>
  <si>
    <t>US-Kittitas County, WA-2/22/20</t>
  </si>
  <si>
    <t>US-Manatee County, FL-2/22/20</t>
  </si>
  <si>
    <t>US-Marion County, OR-2/22/20</t>
  </si>
  <si>
    <t>US-Okaloosa County, FL-2/22/20</t>
  </si>
  <si>
    <t>US-Polk County, GA-2/22/20</t>
  </si>
  <si>
    <t>US-Riverside County, CA-2/22/20</t>
  </si>
  <si>
    <t>US-Shelby County, TN-2/22/20</t>
  </si>
  <si>
    <t>US-St. Louis County, MO-2/22/20</t>
  </si>
  <si>
    <t>US-Suffolk County, NY-2/22/20</t>
  </si>
  <si>
    <t>US-Ulster County, NY-2/22/20</t>
  </si>
  <si>
    <t>US-Volusia County, FL-2/22/20</t>
  </si>
  <si>
    <t>US-Fairfax County, VA-2/22/20</t>
  </si>
  <si>
    <t>US-Rockingham County, NH-2/22/20</t>
  </si>
  <si>
    <t>US-Washington, D.C.-2/22/20</t>
  </si>
  <si>
    <t>US-Montgomery County, PA-2/22/20</t>
  </si>
  <si>
    <t>US-Alameda County, CA-2/22/20</t>
  </si>
  <si>
    <t>US-Broward County, FL-2/22/20</t>
  </si>
  <si>
    <t>US-Lee County, FL-2/22/20</t>
  </si>
  <si>
    <t>US-Pinal County, AZ-2/22/20</t>
  </si>
  <si>
    <t>US-Rockland County, NY-2/22/20</t>
  </si>
  <si>
    <t>US-Saratoga County, NY-2/22/20</t>
  </si>
  <si>
    <t>US-Charleston County, SC-2/22/20</t>
  </si>
  <si>
    <t>US-Clark County, WA-2/22/20</t>
  </si>
  <si>
    <t>US-Cobb County, GA-2/22/20</t>
  </si>
  <si>
    <t>US-Davis County, UT-2/22/20</t>
  </si>
  <si>
    <t>US-El Paso County, CO-2/22/20</t>
  </si>
  <si>
    <t>US-Honolulu County, HI-2/22/20</t>
  </si>
  <si>
    <t>US-Jackson County, OR -2/22/20</t>
  </si>
  <si>
    <t>US-Jefferson County, WA-2/22/20</t>
  </si>
  <si>
    <t>US-Kershaw County, SC-2/22/20</t>
  </si>
  <si>
    <t>US-Klamath County, OR-2/22/20</t>
  </si>
  <si>
    <t>US-Madera County, CA-2/22/20</t>
  </si>
  <si>
    <t>US-Pierce County, WA-2/22/20</t>
  </si>
  <si>
    <t>US-Tulsa County, OK-2/22/20</t>
  </si>
  <si>
    <t>US-Douglas County, CO-2/22/20</t>
  </si>
  <si>
    <t>US-Providence County, RI-2/22/20</t>
  </si>
  <si>
    <t>US-Chatham County, NC-2/22/20</t>
  </si>
  <si>
    <t>US-Delaware County, PA-2/22/20</t>
  </si>
  <si>
    <t>US-Douglas County, NE-2/22/20</t>
  </si>
  <si>
    <t>US-Fayette County, KY-2/22/20</t>
  </si>
  <si>
    <t>US-Marion County, IN-2/22/20</t>
  </si>
  <si>
    <t>US-Middlesex County, MA-2/22/20</t>
  </si>
  <si>
    <t>US-Nassau County, NY-2/22/20</t>
  </si>
  <si>
    <t>US-Ramsey County, MN-2/22/20</t>
  </si>
  <si>
    <t>US-Washoe County, NV-2/22/20</t>
  </si>
  <si>
    <t>US-Wayne County, PA-2/22/20</t>
  </si>
  <si>
    <t>US-Yolo County, CA-2/22/20</t>
  </si>
  <si>
    <t>US-Clark County, NV-2/22/20</t>
  </si>
  <si>
    <t>US-Fort Bend County, TX-2/22/20</t>
  </si>
  <si>
    <t>US-Grant County, WA-2/22/20</t>
  </si>
  <si>
    <t>US-Santa Rosa County, FL-2/22/20</t>
  </si>
  <si>
    <t>US-Williamson County, TN-2/22/20</t>
  </si>
  <si>
    <t>US-New York County, NY-2/22/20</t>
  </si>
  <si>
    <t>US-Montgomery County, MD-2/22/20</t>
  </si>
  <si>
    <t>US-Denver County, CO-2/22/20</t>
  </si>
  <si>
    <t>US-Summit County, CO-2/22/20</t>
  </si>
  <si>
    <t>US-Bergen County, NJ-2/22/20</t>
  </si>
  <si>
    <t>US-Harris County, TX-2/22/20</t>
  </si>
  <si>
    <t>US-San Francisco County, CA-2/22/20</t>
  </si>
  <si>
    <t>US-Contra Costa County, CA-2/22/20</t>
  </si>
  <si>
    <t>US-Norfolk County, MA-2/22/20</t>
  </si>
  <si>
    <t>US-Wake County, NC-2/22/20</t>
  </si>
  <si>
    <t>US-Westchester County, NY-2/22/20</t>
  </si>
  <si>
    <t>US-Grafton County, NH-2/22/20</t>
  </si>
  <si>
    <t>US-Hillsborough, FL-2/22/20</t>
  </si>
  <si>
    <t>US-Placer County, CA-2/22/20</t>
  </si>
  <si>
    <t>US-San Mateo, CA-2/22/20</t>
  </si>
  <si>
    <t>US-Sonoma County, CA-2/22/20</t>
  </si>
  <si>
    <t>US-Umatilla, OR-2/22/20</t>
  </si>
  <si>
    <t>US-Fulton County, GA-2/22/20</t>
  </si>
  <si>
    <t>US-Washington County, OR-2/22/20</t>
  </si>
  <si>
    <t>US-Snohomish County, WA-2/22/20</t>
  </si>
  <si>
    <t>US-Skagit, WA-2/22/20</t>
  </si>
  <si>
    <t>US-Thurston, WA-2/22/20</t>
  </si>
  <si>
    <t>US-Island, WA-2/22/20</t>
  </si>
  <si>
    <t>US-Whatcom, WA-2/22/20</t>
  </si>
  <si>
    <t>US-Marin, CA-2/22/20</t>
  </si>
  <si>
    <t>US-Calaveras, CA-2/22/20</t>
  </si>
  <si>
    <t>US-Stanislaus, CA-2/22/20</t>
  </si>
  <si>
    <t>US-San Joaquin, CA-2/22/20</t>
  </si>
  <si>
    <t>US-Essex, MA-2/22/20</t>
  </si>
  <si>
    <t>US-Charlton, GA-2/22/20</t>
  </si>
  <si>
    <t>US-Collier, FL-2/22/20</t>
  </si>
  <si>
    <t>US-Pinellas, FL-2/22/20</t>
  </si>
  <si>
    <t>US-Alachua, FL-2/22/20</t>
  </si>
  <si>
    <t>US-Nassau, FL-2/22/20</t>
  </si>
  <si>
    <t>US-Pasco, FL-2/22/20</t>
  </si>
  <si>
    <t>US-Dallas, TX-2/22/20</t>
  </si>
  <si>
    <t>US-Tarrant, TX-2/22/20</t>
  </si>
  <si>
    <t>US-Montgomery, TX-2/22/20</t>
  </si>
  <si>
    <t>US-Middlesex, NJ-2/22/20</t>
  </si>
  <si>
    <t>US-Jefferson, CO-2/22/20</t>
  </si>
  <si>
    <t>US-Multnomah, OR-2/22/20</t>
  </si>
  <si>
    <t>US-Polk, OR-2/22/20</t>
  </si>
  <si>
    <t>US-Deschutes, OR-2/22/20</t>
  </si>
  <si>
    <t>US-McHenry, IL-2/22/20</t>
  </si>
  <si>
    <t>US-Lake, IL-2/22/20</t>
  </si>
  <si>
    <t>US-Bucks, PA-2/22/20</t>
  </si>
  <si>
    <t>US-Hanover, VA-2/22/20</t>
  </si>
  <si>
    <t>US-Lancaster, SC-2/22/20</t>
  </si>
  <si>
    <t>US-Sullivan, TN-2/22/20</t>
  </si>
  <si>
    <t>US-Johnson, IN-2/22/20</t>
  </si>
  <si>
    <t>US-Howard, IN-2/22/20</t>
  </si>
  <si>
    <t>US-St. Joseph, IN-2/22/20</t>
  </si>
  <si>
    <t>US-Knox, NE-2/22/20</t>
  </si>
  <si>
    <t>US-Stark, OH-2/22/20</t>
  </si>
  <si>
    <t>US-Anoka, MN-2/22/20</t>
  </si>
  <si>
    <t>US-Olmsted, MN-2/22/20</t>
  </si>
  <si>
    <t>US-Summit, UT-2/22/20</t>
  </si>
  <si>
    <t>US-Fairfield, CT-2/22/20</t>
  </si>
  <si>
    <t>US-Litchfield, CT-2/22/20</t>
  </si>
  <si>
    <t>US-Orleans, LA-2/22/20</t>
  </si>
  <si>
    <t>US-Pennington, SD-2/22/20</t>
  </si>
  <si>
    <t>US-Beadle, SD-2/22/20</t>
  </si>
  <si>
    <t>US-Charles Mix, SD-2/22/20</t>
  </si>
  <si>
    <t>US-Davison, SD-2/22/20</t>
  </si>
  <si>
    <t>US-Minnehaha, SD-2/22/20</t>
  </si>
  <si>
    <t>US-Bon Homme, SD-2/22/20</t>
  </si>
  <si>
    <t>US-Socorro, NM-2/22/20</t>
  </si>
  <si>
    <t>US-Bernalillo, NM-2/22/20</t>
  </si>
  <si>
    <t>US-Oakland, MI-2/22/20</t>
  </si>
  <si>
    <t>US-Wayne, MI-2/22/20</t>
  </si>
  <si>
    <t>US-New Castle, DE-2/22/20</t>
  </si>
  <si>
    <t>US-Washington-2/23/20</t>
  </si>
  <si>
    <t>US-New York-2/23/20</t>
  </si>
  <si>
    <t>US-California-2/23/20</t>
  </si>
  <si>
    <t>US-Massachusetts-2/23/20</t>
  </si>
  <si>
    <t>US-Diamond Princess-2/23/20</t>
  </si>
  <si>
    <t>US-Grand Princess-2/23/20</t>
  </si>
  <si>
    <t>US-Georgia-2/23/20</t>
  </si>
  <si>
    <t>US-Colorado-2/23/20</t>
  </si>
  <si>
    <t>US-Florida-2/23/20</t>
  </si>
  <si>
    <t>US-New Jersey-2/23/20</t>
  </si>
  <si>
    <t>US-Oregon-2/23/20</t>
  </si>
  <si>
    <t>US-Texas-2/23/20</t>
  </si>
  <si>
    <t>US-Illinois-2/23/20</t>
  </si>
  <si>
    <t>US-Pennsylvania-2/23/20</t>
  </si>
  <si>
    <t>US-Iowa-2/23/20</t>
  </si>
  <si>
    <t>US-Maryland-2/23/20</t>
  </si>
  <si>
    <t>US-North Carolina-2/23/20</t>
  </si>
  <si>
    <t>US-South Carolina-2/23/20</t>
  </si>
  <si>
    <t>US-Tennessee-2/23/20</t>
  </si>
  <si>
    <t>US-Virginia-2/23/20</t>
  </si>
  <si>
    <t>US-Arizona-2/23/20</t>
  </si>
  <si>
    <t>US-Indiana-2/23/20</t>
  </si>
  <si>
    <t>US-Kentucky-2/23/20</t>
  </si>
  <si>
    <t>US-District of Columbia-2/23/20</t>
  </si>
  <si>
    <t>US-Nevada-2/23/20</t>
  </si>
  <si>
    <t>US-New Hampshire-2/23/20</t>
  </si>
  <si>
    <t>US-Minnesota-2/23/20</t>
  </si>
  <si>
    <t>US-Nebraska-2/23/20</t>
  </si>
  <si>
    <t>US-Ohio-2/23/20</t>
  </si>
  <si>
    <t>US-Rhode Island-2/23/20</t>
  </si>
  <si>
    <t>US-Wisconsin-2/23/20</t>
  </si>
  <si>
    <t>US-Connecticut-2/23/20</t>
  </si>
  <si>
    <t>US-Hawaii-2/23/20</t>
  </si>
  <si>
    <t>US-Oklahoma-2/23/20</t>
  </si>
  <si>
    <t>US-Utah-2/23/20</t>
  </si>
  <si>
    <t>US-Kansas-2/23/20</t>
  </si>
  <si>
    <t>US-Louisiana-2/23/20</t>
  </si>
  <si>
    <t>US-Missouri-2/23/20</t>
  </si>
  <si>
    <t>US-Vermont-2/23/20</t>
  </si>
  <si>
    <t>US-Alaska-2/23/20</t>
  </si>
  <si>
    <t>US-Arkansas-2/23/20</t>
  </si>
  <si>
    <t>US-Delaware-2/23/20</t>
  </si>
  <si>
    <t>US-Idaho-2/23/20</t>
  </si>
  <si>
    <t>US-Maine-2/23/20</t>
  </si>
  <si>
    <t>US-Michigan-2/23/20</t>
  </si>
  <si>
    <t>US-Mississippi-2/23/20</t>
  </si>
  <si>
    <t>US-Montana-2/23/20</t>
  </si>
  <si>
    <t>US-New Mexico-2/23/20</t>
  </si>
  <si>
    <t>US-North Dakota-2/23/20</t>
  </si>
  <si>
    <t>US-South Dakota-2/23/20</t>
  </si>
  <si>
    <t>US-West Virginia-2/23/20</t>
  </si>
  <si>
    <t>US-Wyoming-2/23/20</t>
  </si>
  <si>
    <t>US-Kitsap, WA-2/23/20</t>
  </si>
  <si>
    <t>US-Solano, CA-2/23/20</t>
  </si>
  <si>
    <t>US-Santa Cruz, CA-2/23/20</t>
  </si>
  <si>
    <t>US-Napa, CA-2/23/20</t>
  </si>
  <si>
    <t>US-Ventura, CA-2/23/20</t>
  </si>
  <si>
    <t>US-Worcester, MA-2/23/20</t>
  </si>
  <si>
    <t>US-Gwinnett, GA-2/23/20</t>
  </si>
  <si>
    <t>US-DeKalb, GA-2/23/20</t>
  </si>
  <si>
    <t>US-Floyd, GA-2/23/20</t>
  </si>
  <si>
    <t>US-Fayette, GA-2/23/20</t>
  </si>
  <si>
    <t>US-Gregg, TX-2/23/20</t>
  </si>
  <si>
    <t>US-Monmouth, NJ-2/23/20</t>
  </si>
  <si>
    <t>US-Burlington, NJ-2/23/20</t>
  </si>
  <si>
    <t>US-Camden, NJ-2/23/20</t>
  </si>
  <si>
    <t>US-Passaic, NJ-2/23/20</t>
  </si>
  <si>
    <t>US-Union, NJ-2/23/20</t>
  </si>
  <si>
    <t>US-Eagle, CO-2/23/20</t>
  </si>
  <si>
    <t>US-Larimer, CO-2/23/20</t>
  </si>
  <si>
    <t>US-Arapahoe, CO-2/23/20</t>
  </si>
  <si>
    <t>US-Gunnison, CO-2/23/20</t>
  </si>
  <si>
    <t>US-Kane, IL-2/23/20</t>
  </si>
  <si>
    <t>US-Monroe, PA-2/23/20</t>
  </si>
  <si>
    <t>US-Philadelphia, PA-2/23/20</t>
  </si>
  <si>
    <t>US-Norfolk, VA-2/23/20</t>
  </si>
  <si>
    <t>US-Arlington, VA-2/23/20</t>
  </si>
  <si>
    <t>US-Spotsylvania, VA-2/23/20</t>
  </si>
  <si>
    <t>US-Loudoun, VA-2/23/20</t>
  </si>
  <si>
    <t>US-Prince George's, MD-2/23/20</t>
  </si>
  <si>
    <t>US-Pottawattamie, IA-2/23/20</t>
  </si>
  <si>
    <t>US-Camden, NC-2/23/20</t>
  </si>
  <si>
    <t>US-Pima, AZ-2/23/20</t>
  </si>
  <si>
    <t>US-Noble, IN-2/23/20</t>
  </si>
  <si>
    <t>US-Adams, IN-2/23/20</t>
  </si>
  <si>
    <t>US-Boone, IN-2/23/20</t>
  </si>
  <si>
    <t>US-Dane, WI-2/23/20</t>
  </si>
  <si>
    <t>US-Pierce, WI-2/23/20</t>
  </si>
  <si>
    <t>US-Cuyahoga, OH-2/23/20</t>
  </si>
  <si>
    <t>US-Weber, UT-2/23/20</t>
  </si>
  <si>
    <t>US-Bennington County, VT-2/23/20</t>
  </si>
  <si>
    <t>US-Carver County, MN-2/23/20</t>
  </si>
  <si>
    <t>US-Charlotte County, FL-2/23/20</t>
  </si>
  <si>
    <t>US-Cherokee County, GA-2/23/20</t>
  </si>
  <si>
    <t>US-Collin County, TX-2/23/20</t>
  </si>
  <si>
    <t>US-Jefferson County, KY-2/23/20</t>
  </si>
  <si>
    <t>US-Jefferson Parish, LA-2/23/20</t>
  </si>
  <si>
    <t>US-Shasta County, CA-2/23/20</t>
  </si>
  <si>
    <t>US-Spartanburg County, SC-2/23/20</t>
  </si>
  <si>
    <t>US-Harrison County, KY-2/23/20</t>
  </si>
  <si>
    <t>US-Johnson County, IA-2/23/20</t>
  </si>
  <si>
    <t>US-Berkshire County, MA-2/23/20</t>
  </si>
  <si>
    <t>US-Davidson County, TN-2/23/20</t>
  </si>
  <si>
    <t>US-Douglas County, OR-2/23/20</t>
  </si>
  <si>
    <t>US-Fresno County, CA-2/23/20</t>
  </si>
  <si>
    <t>US-Harford County, MD-2/23/20</t>
  </si>
  <si>
    <t>US-Hendricks County, IN-2/23/20</t>
  </si>
  <si>
    <t>US-Hudson County, NJ-2/23/20</t>
  </si>
  <si>
    <t>US-Johnson County, KS-2/23/20</t>
  </si>
  <si>
    <t>US-Kittitas County, WA-2/23/20</t>
  </si>
  <si>
    <t>US-Manatee County, FL-2/23/20</t>
  </si>
  <si>
    <t>US-Marion County, OR-2/23/20</t>
  </si>
  <si>
    <t>US-Okaloosa County, FL-2/23/20</t>
  </si>
  <si>
    <t>US-Polk County, GA-2/23/20</t>
  </si>
  <si>
    <t>US-Riverside County, CA-2/23/20</t>
  </si>
  <si>
    <t>US-Shelby County, TN-2/23/20</t>
  </si>
  <si>
    <t>US-St. Louis County, MO-2/23/20</t>
  </si>
  <si>
    <t>US-Suffolk County, NY-2/23/20</t>
  </si>
  <si>
    <t>US-Ulster County, NY-2/23/20</t>
  </si>
  <si>
    <t>US-Volusia County, FL-2/23/20</t>
  </si>
  <si>
    <t>US-Fairfax County, VA-2/23/20</t>
  </si>
  <si>
    <t>US-Rockingham County, NH-2/23/20</t>
  </si>
  <si>
    <t>US-Washington, D.C.-2/23/20</t>
  </si>
  <si>
    <t>US-Montgomery County, PA-2/23/20</t>
  </si>
  <si>
    <t>US-Alameda County, CA-2/23/20</t>
  </si>
  <si>
    <t>US-Broward County, FL-2/23/20</t>
  </si>
  <si>
    <t>US-Lee County, FL-2/23/20</t>
  </si>
  <si>
    <t>US-Pinal County, AZ-2/23/20</t>
  </si>
  <si>
    <t>US-Rockland County, NY-2/23/20</t>
  </si>
  <si>
    <t>US-Saratoga County, NY-2/23/20</t>
  </si>
  <si>
    <t>US-Charleston County, SC-2/23/20</t>
  </si>
  <si>
    <t>US-Clark County, WA-2/23/20</t>
  </si>
  <si>
    <t>US-Cobb County, GA-2/23/20</t>
  </si>
  <si>
    <t>US-Davis County, UT-2/23/20</t>
  </si>
  <si>
    <t>US-El Paso County, CO-2/23/20</t>
  </si>
  <si>
    <t>US-Honolulu County, HI-2/23/20</t>
  </si>
  <si>
    <t>US-Jackson County, OR -2/23/20</t>
  </si>
  <si>
    <t>US-Jefferson County, WA-2/23/20</t>
  </si>
  <si>
    <t>US-Kershaw County, SC-2/23/20</t>
  </si>
  <si>
    <t>US-Klamath County, OR-2/23/20</t>
  </si>
  <si>
    <t>US-Madera County, CA-2/23/20</t>
  </si>
  <si>
    <t>US-Pierce County, WA-2/23/20</t>
  </si>
  <si>
    <t>US-Tulsa County, OK-2/23/20</t>
  </si>
  <si>
    <t>US-Douglas County, CO-2/23/20</t>
  </si>
  <si>
    <t>US-Providence County, RI-2/23/20</t>
  </si>
  <si>
    <t>US-Chatham County, NC-2/23/20</t>
  </si>
  <si>
    <t>US-Delaware County, PA-2/23/20</t>
  </si>
  <si>
    <t>US-Douglas County, NE-2/23/20</t>
  </si>
  <si>
    <t>US-Fayette County, KY-2/23/20</t>
  </si>
  <si>
    <t>US-Marion County, IN-2/23/20</t>
  </si>
  <si>
    <t>US-Middlesex County, MA-2/23/20</t>
  </si>
  <si>
    <t>US-Nassau County, NY-2/23/20</t>
  </si>
  <si>
    <t>US-Ramsey County, MN-2/23/20</t>
  </si>
  <si>
    <t>US-Washoe County, NV-2/23/20</t>
  </si>
  <si>
    <t>US-Wayne County, PA-2/23/20</t>
  </si>
  <si>
    <t>US-Yolo County, CA-2/23/20</t>
  </si>
  <si>
    <t>US-Clark County, NV-2/23/20</t>
  </si>
  <si>
    <t>US-Fort Bend County, TX-2/23/20</t>
  </si>
  <si>
    <t>US-Grant County, WA-2/23/20</t>
  </si>
  <si>
    <t>US-Santa Rosa County, FL-2/23/20</t>
  </si>
  <si>
    <t>US-Williamson County, TN-2/23/20</t>
  </si>
  <si>
    <t>US-New York County, NY-2/23/20</t>
  </si>
  <si>
    <t>US-Montgomery County, MD-2/23/20</t>
  </si>
  <si>
    <t>US-Denver County, CO-2/23/20</t>
  </si>
  <si>
    <t>US-Summit County, CO-2/23/20</t>
  </si>
  <si>
    <t>US-Bergen County, NJ-2/23/20</t>
  </si>
  <si>
    <t>US-Harris County, TX-2/23/20</t>
  </si>
  <si>
    <t>US-San Francisco County, CA-2/23/20</t>
  </si>
  <si>
    <t>US-Contra Costa County, CA-2/23/20</t>
  </si>
  <si>
    <t>US-Norfolk County, MA-2/23/20</t>
  </si>
  <si>
    <t>US-Wake County, NC-2/23/20</t>
  </si>
  <si>
    <t>US-Westchester County, NY-2/23/20</t>
  </si>
  <si>
    <t>US-Grafton County, NH-2/23/20</t>
  </si>
  <si>
    <t>US-Hillsborough, FL-2/23/20</t>
  </si>
  <si>
    <t>US-Placer County, CA-2/23/20</t>
  </si>
  <si>
    <t>US-San Mateo, CA-2/23/20</t>
  </si>
  <si>
    <t>US-Sonoma County, CA-2/23/20</t>
  </si>
  <si>
    <t>US-Umatilla, OR-2/23/20</t>
  </si>
  <si>
    <t>US-Fulton County, GA-2/23/20</t>
  </si>
  <si>
    <t>US-Washington County, OR-2/23/20</t>
  </si>
  <si>
    <t>US-Snohomish County, WA-2/23/20</t>
  </si>
  <si>
    <t>US-Skagit, WA-2/23/20</t>
  </si>
  <si>
    <t>US-Thurston, WA-2/23/20</t>
  </si>
  <si>
    <t>US-Island, WA-2/23/20</t>
  </si>
  <si>
    <t>US-Whatcom, WA-2/23/20</t>
  </si>
  <si>
    <t>US-Marin, CA-2/23/20</t>
  </si>
  <si>
    <t>US-Calaveras, CA-2/23/20</t>
  </si>
  <si>
    <t>US-Stanislaus, CA-2/23/20</t>
  </si>
  <si>
    <t>US-San Joaquin, CA-2/23/20</t>
  </si>
  <si>
    <t>US-Essex, MA-2/23/20</t>
  </si>
  <si>
    <t>US-Charlton, GA-2/23/20</t>
  </si>
  <si>
    <t>US-Collier, FL-2/23/20</t>
  </si>
  <si>
    <t>US-Pinellas, FL-2/23/20</t>
  </si>
  <si>
    <t>US-Alachua, FL-2/23/20</t>
  </si>
  <si>
    <t>US-Nassau, FL-2/23/20</t>
  </si>
  <si>
    <t>US-Pasco, FL-2/23/20</t>
  </si>
  <si>
    <t>US-Dallas, TX-2/23/20</t>
  </si>
  <si>
    <t>US-Tarrant, TX-2/23/20</t>
  </si>
  <si>
    <t>US-Montgomery, TX-2/23/20</t>
  </si>
  <si>
    <t>US-Middlesex, NJ-2/23/20</t>
  </si>
  <si>
    <t>US-Jefferson, CO-2/23/20</t>
  </si>
  <si>
    <t>US-Multnomah, OR-2/23/20</t>
  </si>
  <si>
    <t>US-Polk, OR-2/23/20</t>
  </si>
  <si>
    <t>US-Deschutes, OR-2/23/20</t>
  </si>
  <si>
    <t>US-McHenry, IL-2/23/20</t>
  </si>
  <si>
    <t>US-Lake, IL-2/23/20</t>
  </si>
  <si>
    <t>US-Bucks, PA-2/23/20</t>
  </si>
  <si>
    <t>US-Hanover, VA-2/23/20</t>
  </si>
  <si>
    <t>US-Lancaster, SC-2/23/20</t>
  </si>
  <si>
    <t>US-Sullivan, TN-2/23/20</t>
  </si>
  <si>
    <t>US-Johnson, IN-2/23/20</t>
  </si>
  <si>
    <t>US-Howard, IN-2/23/20</t>
  </si>
  <si>
    <t>US-St. Joseph, IN-2/23/20</t>
  </si>
  <si>
    <t>US-Knox, NE-2/23/20</t>
  </si>
  <si>
    <t>US-Stark, OH-2/23/20</t>
  </si>
  <si>
    <t>US-Anoka, MN-2/23/20</t>
  </si>
  <si>
    <t>US-Olmsted, MN-2/23/20</t>
  </si>
  <si>
    <t>US-Summit, UT-2/23/20</t>
  </si>
  <si>
    <t>US-Fairfield, CT-2/23/20</t>
  </si>
  <si>
    <t>US-Litchfield, CT-2/23/20</t>
  </si>
  <si>
    <t>US-Orleans, LA-2/23/20</t>
  </si>
  <si>
    <t>US-Pennington, SD-2/23/20</t>
  </si>
  <si>
    <t>US-Beadle, SD-2/23/20</t>
  </si>
  <si>
    <t>US-Charles Mix, SD-2/23/20</t>
  </si>
  <si>
    <t>US-Davison, SD-2/23/20</t>
  </si>
  <si>
    <t>US-Minnehaha, SD-2/23/20</t>
  </si>
  <si>
    <t>US-Bon Homme, SD-2/23/20</t>
  </si>
  <si>
    <t>US-Socorro, NM-2/23/20</t>
  </si>
  <si>
    <t>US-Bernalillo, NM-2/23/20</t>
  </si>
  <si>
    <t>US-Oakland, MI-2/23/20</t>
  </si>
  <si>
    <t>US-Wayne, MI-2/23/20</t>
  </si>
  <si>
    <t>US-New Castle, DE-2/23/20</t>
  </si>
  <si>
    <t>US-Washington-2/24/20</t>
  </si>
  <si>
    <t>US-New York-2/24/20</t>
  </si>
  <si>
    <t>US-California-2/24/20</t>
  </si>
  <si>
    <t>US-Massachusetts-2/24/20</t>
  </si>
  <si>
    <t>US-Grand Princess-2/24/20</t>
  </si>
  <si>
    <t>US-Georgia-2/24/20</t>
  </si>
  <si>
    <t>US-Colorado-2/24/20</t>
  </si>
  <si>
    <t>US-Florida-2/24/20</t>
  </si>
  <si>
    <t>US-New Jersey-2/24/20</t>
  </si>
  <si>
    <t>US-Oregon-2/24/20</t>
  </si>
  <si>
    <t>US-Texas-2/24/20</t>
  </si>
  <si>
    <t>US-Illinois-2/24/20</t>
  </si>
  <si>
    <t>US-Pennsylvania-2/24/20</t>
  </si>
  <si>
    <t>US-Iowa-2/24/20</t>
  </si>
  <si>
    <t>US-Maryland-2/24/20</t>
  </si>
  <si>
    <t>US-North Carolina-2/24/20</t>
  </si>
  <si>
    <t>US-South Carolina-2/24/20</t>
  </si>
  <si>
    <t>US-Tennessee-2/24/20</t>
  </si>
  <si>
    <t>US-Virginia-2/24/20</t>
  </si>
  <si>
    <t>US-Arizona-2/24/20</t>
  </si>
  <si>
    <t>US-Indiana-2/24/20</t>
  </si>
  <si>
    <t>US-Kentucky-2/24/20</t>
  </si>
  <si>
    <t>US-District of Columbia-2/24/20</t>
  </si>
  <si>
    <t>US-Nevada-2/24/20</t>
  </si>
  <si>
    <t>US-New Hampshire-2/24/20</t>
  </si>
  <si>
    <t>US-Minnesota-2/24/20</t>
  </si>
  <si>
    <t>US-Nebraska-2/24/20</t>
  </si>
  <si>
    <t>US-Ohio-2/24/20</t>
  </si>
  <si>
    <t>US-Rhode Island-2/24/20</t>
  </si>
  <si>
    <t>US-Wisconsin-2/24/20</t>
  </si>
  <si>
    <t>US-Connecticut-2/24/20</t>
  </si>
  <si>
    <t>US-Hawaii-2/24/20</t>
  </si>
  <si>
    <t>US-Oklahoma-2/24/20</t>
  </si>
  <si>
    <t>US-Utah-2/24/20</t>
  </si>
  <si>
    <t>US-Kansas-2/24/20</t>
  </si>
  <si>
    <t>US-Louisiana-2/24/20</t>
  </si>
  <si>
    <t>US-Missouri-2/24/20</t>
  </si>
  <si>
    <t>US-Vermont-2/24/20</t>
  </si>
  <si>
    <t>US-Alaska-2/24/20</t>
  </si>
  <si>
    <t>US-Arkansas-2/24/20</t>
  </si>
  <si>
    <t>US-Delaware-2/24/20</t>
  </si>
  <si>
    <t>US-Idaho-2/24/20</t>
  </si>
  <si>
    <t>US-Maine-2/24/20</t>
  </si>
  <si>
    <t>US-Michigan-2/24/20</t>
  </si>
  <si>
    <t>US-Mississippi-2/24/20</t>
  </si>
  <si>
    <t>US-Montana-2/24/20</t>
  </si>
  <si>
    <t>US-New Mexico-2/24/20</t>
  </si>
  <si>
    <t>US-North Dakota-2/24/20</t>
  </si>
  <si>
    <t>US-South Dakota-2/24/20</t>
  </si>
  <si>
    <t>US-West Virginia-2/24/20</t>
  </si>
  <si>
    <t>US-Wyoming-2/24/20</t>
  </si>
  <si>
    <t>US-Kitsap, WA-2/24/20</t>
  </si>
  <si>
    <t>US-Solano, CA-2/24/20</t>
  </si>
  <si>
    <t>US-Santa Cruz, CA-2/24/20</t>
  </si>
  <si>
    <t>US-Napa, CA-2/24/20</t>
  </si>
  <si>
    <t>US-Ventura, CA-2/24/20</t>
  </si>
  <si>
    <t>US-Worcester, MA-2/24/20</t>
  </si>
  <si>
    <t>US-Gwinnett, GA-2/24/20</t>
  </si>
  <si>
    <t>US-DeKalb, GA-2/24/20</t>
  </si>
  <si>
    <t>US-Floyd, GA-2/24/20</t>
  </si>
  <si>
    <t>US-Fayette, GA-2/24/20</t>
  </si>
  <si>
    <t>US-Gregg, TX-2/24/20</t>
  </si>
  <si>
    <t>US-Monmouth, NJ-2/24/20</t>
  </si>
  <si>
    <t>US-Burlington, NJ-2/24/20</t>
  </si>
  <si>
    <t>US-Camden, NJ-2/24/20</t>
  </si>
  <si>
    <t>US-Passaic, NJ-2/24/20</t>
  </si>
  <si>
    <t>US-Union, NJ-2/24/20</t>
  </si>
  <si>
    <t>US-Eagle, CO-2/24/20</t>
  </si>
  <si>
    <t>US-Larimer, CO-2/24/20</t>
  </si>
  <si>
    <t>US-Arapahoe, CO-2/24/20</t>
  </si>
  <si>
    <t>US-Gunnison, CO-2/24/20</t>
  </si>
  <si>
    <t>US-Kane, IL-2/24/20</t>
  </si>
  <si>
    <t>US-Monroe, PA-2/24/20</t>
  </si>
  <si>
    <t>US-Philadelphia, PA-2/24/20</t>
  </si>
  <si>
    <t>US-Norfolk, VA-2/24/20</t>
  </si>
  <si>
    <t>US-Arlington, VA-2/24/20</t>
  </si>
  <si>
    <t>US-Spotsylvania, VA-2/24/20</t>
  </si>
  <si>
    <t>US-Loudoun, VA-2/24/20</t>
  </si>
  <si>
    <t>US-Prince George's, MD-2/24/20</t>
  </si>
  <si>
    <t>US-Pottawattamie, IA-2/24/20</t>
  </si>
  <si>
    <t>US-Camden, NC-2/24/20</t>
  </si>
  <si>
    <t>US-Pima, AZ-2/24/20</t>
  </si>
  <si>
    <t>US-Noble, IN-2/24/20</t>
  </si>
  <si>
    <t>US-Adams, IN-2/24/20</t>
  </si>
  <si>
    <t>US-Boone, IN-2/24/20</t>
  </si>
  <si>
    <t>US-Dane, WI-2/24/20</t>
  </si>
  <si>
    <t>US-Pierce, WI-2/24/20</t>
  </si>
  <si>
    <t>US-Cuyahoga, OH-2/24/20</t>
  </si>
  <si>
    <t>US-Weber, UT-2/24/20</t>
  </si>
  <si>
    <t>US-Bennington County, VT-2/24/20</t>
  </si>
  <si>
    <t>US-Carver County, MN-2/24/20</t>
  </si>
  <si>
    <t>US-Charlotte County, FL-2/24/20</t>
  </si>
  <si>
    <t>US-Cherokee County, GA-2/24/20</t>
  </si>
  <si>
    <t>US-Collin County, TX-2/24/20</t>
  </si>
  <si>
    <t>US-Jefferson County, KY-2/24/20</t>
  </si>
  <si>
    <t>US-Jefferson Parish, LA-2/24/20</t>
  </si>
  <si>
    <t>US-Shasta County, CA-2/24/20</t>
  </si>
  <si>
    <t>US-Spartanburg County, SC-2/24/20</t>
  </si>
  <si>
    <t>US-Harrison County, KY-2/24/20</t>
  </si>
  <si>
    <t>US-Johnson County, IA-2/24/20</t>
  </si>
  <si>
    <t>US-Berkshire County, MA-2/24/20</t>
  </si>
  <si>
    <t>US-Davidson County, TN-2/24/20</t>
  </si>
  <si>
    <t>US-Douglas County, OR-2/24/20</t>
  </si>
  <si>
    <t>US-Fresno County, CA-2/24/20</t>
  </si>
  <si>
    <t>US-Harford County, MD-2/24/20</t>
  </si>
  <si>
    <t>US-Hendricks County, IN-2/24/20</t>
  </si>
  <si>
    <t>US-Hudson County, NJ-2/24/20</t>
  </si>
  <si>
    <t>US-Johnson County, KS-2/24/20</t>
  </si>
  <si>
    <t>US-Kittitas County, WA-2/24/20</t>
  </si>
  <si>
    <t>US-Manatee County, FL-2/24/20</t>
  </si>
  <si>
    <t>US-Marion County, OR-2/24/20</t>
  </si>
  <si>
    <t>US-Okaloosa County, FL-2/24/20</t>
  </si>
  <si>
    <t>US-Polk County, GA-2/24/20</t>
  </si>
  <si>
    <t>US-Riverside County, CA-2/24/20</t>
  </si>
  <si>
    <t>US-Shelby County, TN-2/24/20</t>
  </si>
  <si>
    <t>US-St. Louis County, MO-2/24/20</t>
  </si>
  <si>
    <t>US-Suffolk County, NY-2/24/20</t>
  </si>
  <si>
    <t>US-Ulster County, NY-2/24/20</t>
  </si>
  <si>
    <t>US-Volusia County, FL-2/24/20</t>
  </si>
  <si>
    <t>US-Fairfax County, VA-2/24/20</t>
  </si>
  <si>
    <t>US-Rockingham County, NH-2/24/20</t>
  </si>
  <si>
    <t>US-Washington, D.C.-2/24/20</t>
  </si>
  <si>
    <t>US-Montgomery County, PA-2/24/20</t>
  </si>
  <si>
    <t>US-Alameda County, CA-2/24/20</t>
  </si>
  <si>
    <t>US-Broward County, FL-2/24/20</t>
  </si>
  <si>
    <t>US-Lee County, FL-2/24/20</t>
  </si>
  <si>
    <t>US-Pinal County, AZ-2/24/20</t>
  </si>
  <si>
    <t>US-Rockland County, NY-2/24/20</t>
  </si>
  <si>
    <t>US-Saratoga County, NY-2/24/20</t>
  </si>
  <si>
    <t>US-Charleston County, SC-2/24/20</t>
  </si>
  <si>
    <t>US-Clark County, WA-2/24/20</t>
  </si>
  <si>
    <t>US-Cobb County, GA-2/24/20</t>
  </si>
  <si>
    <t>US-Davis County, UT-2/24/20</t>
  </si>
  <si>
    <t>US-El Paso County, CO-2/24/20</t>
  </si>
  <si>
    <t>US-Honolulu County, HI-2/24/20</t>
  </si>
  <si>
    <t>US-Jackson County, OR -2/24/20</t>
  </si>
  <si>
    <t>US-Jefferson County, WA-2/24/20</t>
  </si>
  <si>
    <t>US-Kershaw County, SC-2/24/20</t>
  </si>
  <si>
    <t>US-Klamath County, OR-2/24/20</t>
  </si>
  <si>
    <t>US-Madera County, CA-2/24/20</t>
  </si>
  <si>
    <t>US-Pierce County, WA-2/24/20</t>
  </si>
  <si>
    <t>US-Tulsa County, OK-2/24/20</t>
  </si>
  <si>
    <t>US-Douglas County, CO-2/24/20</t>
  </si>
  <si>
    <t>US-Providence County, RI-2/24/20</t>
  </si>
  <si>
    <t>US-Chatham County, NC-2/24/20</t>
  </si>
  <si>
    <t>US-Delaware County, PA-2/24/20</t>
  </si>
  <si>
    <t>US-Douglas County, NE-2/24/20</t>
  </si>
  <si>
    <t>US-Fayette County, KY-2/24/20</t>
  </si>
  <si>
    <t>US-Marion County, IN-2/24/20</t>
  </si>
  <si>
    <t>US-Middlesex County, MA-2/24/20</t>
  </si>
  <si>
    <t>US-Nassau County, NY-2/24/20</t>
  </si>
  <si>
    <t>US-Ramsey County, MN-2/24/20</t>
  </si>
  <si>
    <t>US-Washoe County, NV-2/24/20</t>
  </si>
  <si>
    <t>US-Wayne County, PA-2/24/20</t>
  </si>
  <si>
    <t>US-Yolo County, CA-2/24/20</t>
  </si>
  <si>
    <t>US-Clark County, NV-2/24/20</t>
  </si>
  <si>
    <t>US-Fort Bend County, TX-2/24/20</t>
  </si>
  <si>
    <t>US-Grant County, WA-2/24/20</t>
  </si>
  <si>
    <t>US-Santa Rosa County, FL-2/24/20</t>
  </si>
  <si>
    <t>US-Williamson County, TN-2/24/20</t>
  </si>
  <si>
    <t>US-New York County, NY-2/24/20</t>
  </si>
  <si>
    <t>US-Montgomery County, MD-2/24/20</t>
  </si>
  <si>
    <t>US-Denver County, CO-2/24/20</t>
  </si>
  <si>
    <t>US-Summit County, CO-2/24/20</t>
  </si>
  <si>
    <t>US-Bergen County, NJ-2/24/20</t>
  </si>
  <si>
    <t>US-Harris County, TX-2/24/20</t>
  </si>
  <si>
    <t>US-San Francisco County, CA-2/24/20</t>
  </si>
  <si>
    <t>US-Contra Costa County, CA-2/24/20</t>
  </si>
  <si>
    <t>US-Norfolk County, MA-2/24/20</t>
  </si>
  <si>
    <t>US-Wake County, NC-2/24/20</t>
  </si>
  <si>
    <t>US-Westchester County, NY-2/24/20</t>
  </si>
  <si>
    <t>US-Grafton County, NH-2/24/20</t>
  </si>
  <si>
    <t>US-Hillsborough, FL-2/24/20</t>
  </si>
  <si>
    <t>US-Placer County, CA-2/24/20</t>
  </si>
  <si>
    <t>US-San Mateo, CA-2/24/20</t>
  </si>
  <si>
    <t>US-Sonoma County, CA-2/24/20</t>
  </si>
  <si>
    <t>US-Umatilla, OR-2/24/20</t>
  </si>
  <si>
    <t>US-Fulton County, GA-2/24/20</t>
  </si>
  <si>
    <t>US-Washington County, OR-2/24/20</t>
  </si>
  <si>
    <t>US-Snohomish County, WA-2/24/20</t>
  </si>
  <si>
    <t>US-Skagit, WA-2/24/20</t>
  </si>
  <si>
    <t>US-Thurston, WA-2/24/20</t>
  </si>
  <si>
    <t>US-Island, WA-2/24/20</t>
  </si>
  <si>
    <t>US-Whatcom, WA-2/24/20</t>
  </si>
  <si>
    <t>US-Marin, CA-2/24/20</t>
  </si>
  <si>
    <t>US-Calaveras, CA-2/24/20</t>
  </si>
  <si>
    <t>US-Stanislaus, CA-2/24/20</t>
  </si>
  <si>
    <t>US-San Joaquin, CA-2/24/20</t>
  </si>
  <si>
    <t>US-Essex, MA-2/24/20</t>
  </si>
  <si>
    <t>US-Charlton, GA-2/24/20</t>
  </si>
  <si>
    <t>US-Collier, FL-2/24/20</t>
  </si>
  <si>
    <t>US-Pinellas, FL-2/24/20</t>
  </si>
  <si>
    <t>US-Alachua, FL-2/24/20</t>
  </si>
  <si>
    <t>US-Nassau, FL-2/24/20</t>
  </si>
  <si>
    <t>US-Pasco, FL-2/24/20</t>
  </si>
  <si>
    <t>US-Dallas, TX-2/24/20</t>
  </si>
  <si>
    <t>US-Tarrant, TX-2/24/20</t>
  </si>
  <si>
    <t>US-Montgomery, TX-2/24/20</t>
  </si>
  <si>
    <t>US-Middlesex, NJ-2/24/20</t>
  </si>
  <si>
    <t>US-Jefferson, CO-2/24/20</t>
  </si>
  <si>
    <t>US-Multnomah, OR-2/24/20</t>
  </si>
  <si>
    <t>US-Polk, OR-2/24/20</t>
  </si>
  <si>
    <t>US-Deschutes, OR-2/24/20</t>
  </si>
  <si>
    <t>US-McHenry, IL-2/24/20</t>
  </si>
  <si>
    <t>US-Lake, IL-2/24/20</t>
  </si>
  <si>
    <t>US-Bucks, PA-2/24/20</t>
  </si>
  <si>
    <t>US-Hanover, VA-2/24/20</t>
  </si>
  <si>
    <t>US-Lancaster, SC-2/24/20</t>
  </si>
  <si>
    <t>US-Sullivan, TN-2/24/20</t>
  </si>
  <si>
    <t>US-Johnson, IN-2/24/20</t>
  </si>
  <si>
    <t>US-Howard, IN-2/24/20</t>
  </si>
  <si>
    <t>US-St. Joseph, IN-2/24/20</t>
  </si>
  <si>
    <t>US-Knox, NE-2/24/20</t>
  </si>
  <si>
    <t>US-Stark, OH-2/24/20</t>
  </si>
  <si>
    <t>US-Anoka, MN-2/24/20</t>
  </si>
  <si>
    <t>US-Olmsted, MN-2/24/20</t>
  </si>
  <si>
    <t>US-Summit, UT-2/24/20</t>
  </si>
  <si>
    <t>US-Fairfield, CT-2/24/20</t>
  </si>
  <si>
    <t>US-Litchfield, CT-2/24/20</t>
  </si>
  <si>
    <t>US-Orleans, LA-2/24/20</t>
  </si>
  <si>
    <t>US-Pennington, SD-2/24/20</t>
  </si>
  <si>
    <t>US-Beadle, SD-2/24/20</t>
  </si>
  <si>
    <t>US-Charles Mix, SD-2/24/20</t>
  </si>
  <si>
    <t>US-Davison, SD-2/24/20</t>
  </si>
  <si>
    <t>US-Minnehaha, SD-2/24/20</t>
  </si>
  <si>
    <t>US-Bon Homme, SD-2/24/20</t>
  </si>
  <si>
    <t>US-Socorro, NM-2/24/20</t>
  </si>
  <si>
    <t>US-Bernalillo, NM-2/24/20</t>
  </si>
  <si>
    <t>US-Oakland, MI-2/24/20</t>
  </si>
  <si>
    <t>US-Wayne, MI-2/24/20</t>
  </si>
  <si>
    <t>US-New Castle, DE-2/24/20</t>
  </si>
  <si>
    <t>US-Washington-2/25/20</t>
  </si>
  <si>
    <t>US-New York-2/25/20</t>
  </si>
  <si>
    <t>US-California-2/25/20</t>
  </si>
  <si>
    <t>US-Massachusetts-2/25/20</t>
  </si>
  <si>
    <t>US-Grand Princess-2/25/20</t>
  </si>
  <si>
    <t>US-Georgia-2/25/20</t>
  </si>
  <si>
    <t>US-Colorado-2/25/20</t>
  </si>
  <si>
    <t>US-Florida-2/25/20</t>
  </si>
  <si>
    <t>US-New Jersey-2/25/20</t>
  </si>
  <si>
    <t>US-Oregon-2/25/20</t>
  </si>
  <si>
    <t>US-Texas-2/25/20</t>
  </si>
  <si>
    <t>US-Illinois-2/25/20</t>
  </si>
  <si>
    <t>US-Pennsylvania-2/25/20</t>
  </si>
  <si>
    <t>US-Iowa-2/25/20</t>
  </si>
  <si>
    <t>US-Maryland-2/25/20</t>
  </si>
  <si>
    <t>US-North Carolina-2/25/20</t>
  </si>
  <si>
    <t>US-South Carolina-2/25/20</t>
  </si>
  <si>
    <t>US-Tennessee-2/25/20</t>
  </si>
  <si>
    <t>US-Virginia-2/25/20</t>
  </si>
  <si>
    <t>US-Arizona-2/25/20</t>
  </si>
  <si>
    <t>US-Indiana-2/25/20</t>
  </si>
  <si>
    <t>US-Kentucky-2/25/20</t>
  </si>
  <si>
    <t>US-District of Columbia-2/25/20</t>
  </si>
  <si>
    <t>US-Nevada-2/25/20</t>
  </si>
  <si>
    <t>US-New Hampshire-2/25/20</t>
  </si>
  <si>
    <t>US-Minnesota-2/25/20</t>
  </si>
  <si>
    <t>US-Nebraska-2/25/20</t>
  </si>
  <si>
    <t>US-Ohio-2/25/20</t>
  </si>
  <si>
    <t>US-Rhode Island-2/25/20</t>
  </si>
  <si>
    <t>US-Wisconsin-2/25/20</t>
  </si>
  <si>
    <t>US-Connecticut-2/25/20</t>
  </si>
  <si>
    <t>US-Hawaii-2/25/20</t>
  </si>
  <si>
    <t>US-Oklahoma-2/25/20</t>
  </si>
  <si>
    <t>US-Utah-2/25/20</t>
  </si>
  <si>
    <t>US-Kansas-2/25/20</t>
  </si>
  <si>
    <t>US-Louisiana-2/25/20</t>
  </si>
  <si>
    <t>US-Missouri-2/25/20</t>
  </si>
  <si>
    <t>US-Vermont-2/25/20</t>
  </si>
  <si>
    <t>US-Alaska-2/25/20</t>
  </si>
  <si>
    <t>US-Arkansas-2/25/20</t>
  </si>
  <si>
    <t>US-Delaware-2/25/20</t>
  </si>
  <si>
    <t>US-Idaho-2/25/20</t>
  </si>
  <si>
    <t>US-Maine-2/25/20</t>
  </si>
  <si>
    <t>US-Michigan-2/25/20</t>
  </si>
  <si>
    <t>US-Mississippi-2/25/20</t>
  </si>
  <si>
    <t>US-Montana-2/25/20</t>
  </si>
  <si>
    <t>US-New Mexico-2/25/20</t>
  </si>
  <si>
    <t>US-North Dakota-2/25/20</t>
  </si>
  <si>
    <t>US-South Dakota-2/25/20</t>
  </si>
  <si>
    <t>US-West Virginia-2/25/20</t>
  </si>
  <si>
    <t>US-Wyoming-2/25/20</t>
  </si>
  <si>
    <t>US-Kitsap, WA-2/25/20</t>
  </si>
  <si>
    <t>US-Solano, CA-2/25/20</t>
  </si>
  <si>
    <t>US-Santa Cruz, CA-2/25/20</t>
  </si>
  <si>
    <t>US-Napa, CA-2/25/20</t>
  </si>
  <si>
    <t>US-Ventura, CA-2/25/20</t>
  </si>
  <si>
    <t>US-Worcester, MA-2/25/20</t>
  </si>
  <si>
    <t>US-Gwinnett, GA-2/25/20</t>
  </si>
  <si>
    <t>US-DeKalb, GA-2/25/20</t>
  </si>
  <si>
    <t>US-Floyd, GA-2/25/20</t>
  </si>
  <si>
    <t>US-Fayette, GA-2/25/20</t>
  </si>
  <si>
    <t>US-Gregg, TX-2/25/20</t>
  </si>
  <si>
    <t>US-Monmouth, NJ-2/25/20</t>
  </si>
  <si>
    <t>US-Burlington, NJ-2/25/20</t>
  </si>
  <si>
    <t>US-Camden, NJ-2/25/20</t>
  </si>
  <si>
    <t>US-Passaic, NJ-2/25/20</t>
  </si>
  <si>
    <t>US-Union, NJ-2/25/20</t>
  </si>
  <si>
    <t>US-Eagle, CO-2/25/20</t>
  </si>
  <si>
    <t>US-Larimer, CO-2/25/20</t>
  </si>
  <si>
    <t>US-Arapahoe, CO-2/25/20</t>
  </si>
  <si>
    <t>US-Gunnison, CO-2/25/20</t>
  </si>
  <si>
    <t>US-Kane, IL-2/25/20</t>
  </si>
  <si>
    <t>US-Monroe, PA-2/25/20</t>
  </si>
  <si>
    <t>US-Philadelphia, PA-2/25/20</t>
  </si>
  <si>
    <t>US-Norfolk, VA-2/25/20</t>
  </si>
  <si>
    <t>US-Arlington, VA-2/25/20</t>
  </si>
  <si>
    <t>US-Spotsylvania, VA-2/25/20</t>
  </si>
  <si>
    <t>US-Loudoun, VA-2/25/20</t>
  </si>
  <si>
    <t>US-Prince George's, MD-2/25/20</t>
  </si>
  <si>
    <t>US-Pottawattamie, IA-2/25/20</t>
  </si>
  <si>
    <t>US-Camden, NC-2/25/20</t>
  </si>
  <si>
    <t>US-Pima, AZ-2/25/20</t>
  </si>
  <si>
    <t>US-Noble, IN-2/25/20</t>
  </si>
  <si>
    <t>US-Adams, IN-2/25/20</t>
  </si>
  <si>
    <t>US-Boone, IN-2/25/20</t>
  </si>
  <si>
    <t>US-Dane, WI-2/25/20</t>
  </si>
  <si>
    <t>US-Pierce, WI-2/25/20</t>
  </si>
  <si>
    <t>US-Cuyahoga, OH-2/25/20</t>
  </si>
  <si>
    <t>US-Weber, UT-2/25/20</t>
  </si>
  <si>
    <t>US-Bennington County, VT-2/25/20</t>
  </si>
  <si>
    <t>US-Carver County, MN-2/25/20</t>
  </si>
  <si>
    <t>US-Charlotte County, FL-2/25/20</t>
  </si>
  <si>
    <t>US-Cherokee County, GA-2/25/20</t>
  </si>
  <si>
    <t>US-Collin County, TX-2/25/20</t>
  </si>
  <si>
    <t>US-Jefferson County, KY-2/25/20</t>
  </si>
  <si>
    <t>US-Jefferson Parish, LA-2/25/20</t>
  </si>
  <si>
    <t>US-Shasta County, CA-2/25/20</t>
  </si>
  <si>
    <t>US-Spartanburg County, SC-2/25/20</t>
  </si>
  <si>
    <t>US-Harrison County, KY-2/25/20</t>
  </si>
  <si>
    <t>US-Johnson County, IA-2/25/20</t>
  </si>
  <si>
    <t>US-Berkshire County, MA-2/25/20</t>
  </si>
  <si>
    <t>US-Davidson County, TN-2/25/20</t>
  </si>
  <si>
    <t>US-Douglas County, OR-2/25/20</t>
  </si>
  <si>
    <t>US-Fresno County, CA-2/25/20</t>
  </si>
  <si>
    <t>US-Harford County, MD-2/25/20</t>
  </si>
  <si>
    <t>US-Hendricks County, IN-2/25/20</t>
  </si>
  <si>
    <t>US-Hudson County, NJ-2/25/20</t>
  </si>
  <si>
    <t>US-Johnson County, KS-2/25/20</t>
  </si>
  <si>
    <t>US-Kittitas County, WA-2/25/20</t>
  </si>
  <si>
    <t>US-Manatee County, FL-2/25/20</t>
  </si>
  <si>
    <t>US-Marion County, OR-2/25/20</t>
  </si>
  <si>
    <t>US-Okaloosa County, FL-2/25/20</t>
  </si>
  <si>
    <t>US-Polk County, GA-2/25/20</t>
  </si>
  <si>
    <t>US-Riverside County, CA-2/25/20</t>
  </si>
  <si>
    <t>US-Shelby County, TN-2/25/20</t>
  </si>
  <si>
    <t>US-St. Louis County, MO-2/25/20</t>
  </si>
  <si>
    <t>US-Suffolk County, NY-2/25/20</t>
  </si>
  <si>
    <t>US-Ulster County, NY-2/25/20</t>
  </si>
  <si>
    <t>US-Volusia County, FL-2/25/20</t>
  </si>
  <si>
    <t>US-Fairfax County, VA-2/25/20</t>
  </si>
  <si>
    <t>US-Rockingham County, NH-2/25/20</t>
  </si>
  <si>
    <t>US-Washington, D.C.-2/25/20</t>
  </si>
  <si>
    <t>US-Montgomery County, PA-2/25/20</t>
  </si>
  <si>
    <t>US-Alameda County, CA-2/25/20</t>
  </si>
  <si>
    <t>US-Broward County, FL-2/25/20</t>
  </si>
  <si>
    <t>US-Lee County, FL-2/25/20</t>
  </si>
  <si>
    <t>US-Pinal County, AZ-2/25/20</t>
  </si>
  <si>
    <t>US-Rockland County, NY-2/25/20</t>
  </si>
  <si>
    <t>US-Saratoga County, NY-2/25/20</t>
  </si>
  <si>
    <t>US-Charleston County, SC-2/25/20</t>
  </si>
  <si>
    <t>US-Clark County, WA-2/25/20</t>
  </si>
  <si>
    <t>US-Cobb County, GA-2/25/20</t>
  </si>
  <si>
    <t>US-Davis County, UT-2/25/20</t>
  </si>
  <si>
    <t>US-El Paso County, CO-2/25/20</t>
  </si>
  <si>
    <t>US-Honolulu County, HI-2/25/20</t>
  </si>
  <si>
    <t>US-Jackson County, OR -2/25/20</t>
  </si>
  <si>
    <t>US-Jefferson County, WA-2/25/20</t>
  </si>
  <si>
    <t>US-Kershaw County, SC-2/25/20</t>
  </si>
  <si>
    <t>US-Klamath County, OR-2/25/20</t>
  </si>
  <si>
    <t>US-Madera County, CA-2/25/20</t>
  </si>
  <si>
    <t>US-Pierce County, WA-2/25/20</t>
  </si>
  <si>
    <t>US-Tulsa County, OK-2/25/20</t>
  </si>
  <si>
    <t>US-Douglas County, CO-2/25/20</t>
  </si>
  <si>
    <t>US-Providence County, RI-2/25/20</t>
  </si>
  <si>
    <t>US-Chatham County, NC-2/25/20</t>
  </si>
  <si>
    <t>US-Delaware County, PA-2/25/20</t>
  </si>
  <si>
    <t>US-Douglas County, NE-2/25/20</t>
  </si>
  <si>
    <t>US-Fayette County, KY-2/25/20</t>
  </si>
  <si>
    <t>US-Marion County, IN-2/25/20</t>
  </si>
  <si>
    <t>US-Middlesex County, MA-2/25/20</t>
  </si>
  <si>
    <t>US-Nassau County, NY-2/25/20</t>
  </si>
  <si>
    <t>US-Ramsey County, MN-2/25/20</t>
  </si>
  <si>
    <t>US-Washoe County, NV-2/25/20</t>
  </si>
  <si>
    <t>US-Wayne County, PA-2/25/20</t>
  </si>
  <si>
    <t>US-Yolo County, CA-2/25/20</t>
  </si>
  <si>
    <t>US-Clark County, NV-2/25/20</t>
  </si>
  <si>
    <t>US-Fort Bend County, TX-2/25/20</t>
  </si>
  <si>
    <t>US-Grant County, WA-2/25/20</t>
  </si>
  <si>
    <t>US-Santa Rosa County, FL-2/25/20</t>
  </si>
  <si>
    <t>US-Williamson County, TN-2/25/20</t>
  </si>
  <si>
    <t>US-New York County, NY-2/25/20</t>
  </si>
  <si>
    <t>US-Montgomery County, MD-2/25/20</t>
  </si>
  <si>
    <t>US-Denver County, CO-2/25/20</t>
  </si>
  <si>
    <t>US-Summit County, CO-2/25/20</t>
  </si>
  <si>
    <t>US-Bergen County, NJ-2/25/20</t>
  </si>
  <si>
    <t>US-Harris County, TX-2/25/20</t>
  </si>
  <si>
    <t>US-San Francisco County, CA-2/25/20</t>
  </si>
  <si>
    <t>US-Contra Costa County, CA-2/25/20</t>
  </si>
  <si>
    <t>US-Norfolk County, MA-2/25/20</t>
  </si>
  <si>
    <t>US-Wake County, NC-2/25/20</t>
  </si>
  <si>
    <t>US-Westchester County, NY-2/25/20</t>
  </si>
  <si>
    <t>US-Grafton County, NH-2/25/20</t>
  </si>
  <si>
    <t>US-Hillsborough, FL-2/25/20</t>
  </si>
  <si>
    <t>US-Placer County, CA-2/25/20</t>
  </si>
  <si>
    <t>US-San Mateo, CA-2/25/20</t>
  </si>
  <si>
    <t>US-Sonoma County, CA-2/25/20</t>
  </si>
  <si>
    <t>US-Umatilla, OR-2/25/20</t>
  </si>
  <si>
    <t>US-Fulton County, GA-2/25/20</t>
  </si>
  <si>
    <t>US-Washington County, OR-2/25/20</t>
  </si>
  <si>
    <t>US-Snohomish County, WA-2/25/20</t>
  </si>
  <si>
    <t>US-Skagit, WA-2/25/20</t>
  </si>
  <si>
    <t>US-Thurston, WA-2/25/20</t>
  </si>
  <si>
    <t>US-Island, WA-2/25/20</t>
  </si>
  <si>
    <t>US-Whatcom, WA-2/25/20</t>
  </si>
  <si>
    <t>US-Marin, CA-2/25/20</t>
  </si>
  <si>
    <t>US-Calaveras, CA-2/25/20</t>
  </si>
  <si>
    <t>US-Stanislaus, CA-2/25/20</t>
  </si>
  <si>
    <t>US-San Joaquin, CA-2/25/20</t>
  </si>
  <si>
    <t>US-Essex, MA-2/25/20</t>
  </si>
  <si>
    <t>US-Charlton, GA-2/25/20</t>
  </si>
  <si>
    <t>US-Collier, FL-2/25/20</t>
  </si>
  <si>
    <t>US-Pinellas, FL-2/25/20</t>
  </si>
  <si>
    <t>US-Alachua, FL-2/25/20</t>
  </si>
  <si>
    <t>US-Nassau, FL-2/25/20</t>
  </si>
  <si>
    <t>US-Pasco, FL-2/25/20</t>
  </si>
  <si>
    <t>US-Dallas, TX-2/25/20</t>
  </si>
  <si>
    <t>US-Tarrant, TX-2/25/20</t>
  </si>
  <si>
    <t>US-Montgomery, TX-2/25/20</t>
  </si>
  <si>
    <t>US-Middlesex, NJ-2/25/20</t>
  </si>
  <si>
    <t>US-Jefferson, CO-2/25/20</t>
  </si>
  <si>
    <t>US-Multnomah, OR-2/25/20</t>
  </si>
  <si>
    <t>US-Polk, OR-2/25/20</t>
  </si>
  <si>
    <t>US-Deschutes, OR-2/25/20</t>
  </si>
  <si>
    <t>US-McHenry, IL-2/25/20</t>
  </si>
  <si>
    <t>US-Lake, IL-2/25/20</t>
  </si>
  <si>
    <t>US-Bucks, PA-2/25/20</t>
  </si>
  <si>
    <t>US-Hanover, VA-2/25/20</t>
  </si>
  <si>
    <t>US-Lancaster, SC-2/25/20</t>
  </si>
  <si>
    <t>US-Sullivan, TN-2/25/20</t>
  </si>
  <si>
    <t>US-Johnson, IN-2/25/20</t>
  </si>
  <si>
    <t>US-Howard, IN-2/25/20</t>
  </si>
  <si>
    <t>US-St. Joseph, IN-2/25/20</t>
  </si>
  <si>
    <t>US-Knox, NE-2/25/20</t>
  </si>
  <si>
    <t>US-Stark, OH-2/25/20</t>
  </si>
  <si>
    <t>US-Anoka, MN-2/25/20</t>
  </si>
  <si>
    <t>US-Olmsted, MN-2/25/20</t>
  </si>
  <si>
    <t>US-Summit, UT-2/25/20</t>
  </si>
  <si>
    <t>US-Fairfield, CT-2/25/20</t>
  </si>
  <si>
    <t>US-Litchfield, CT-2/25/20</t>
  </si>
  <si>
    <t>US-Orleans, LA-2/25/20</t>
  </si>
  <si>
    <t>US-Pennington, SD-2/25/20</t>
  </si>
  <si>
    <t>US-Beadle, SD-2/25/20</t>
  </si>
  <si>
    <t>US-Charles Mix, SD-2/25/20</t>
  </si>
  <si>
    <t>US-Davison, SD-2/25/20</t>
  </si>
  <si>
    <t>US-Minnehaha, SD-2/25/20</t>
  </si>
  <si>
    <t>US-Bon Homme, SD-2/25/20</t>
  </si>
  <si>
    <t>US-Socorro, NM-2/25/20</t>
  </si>
  <si>
    <t>US-Bernalillo, NM-2/25/20</t>
  </si>
  <si>
    <t>US-Oakland, MI-2/25/20</t>
  </si>
  <si>
    <t>US-Wayne, MI-2/25/20</t>
  </si>
  <si>
    <t>US-New Castle, DE-2/25/20</t>
  </si>
  <si>
    <t>US-Washington-2/26/20</t>
  </si>
  <si>
    <t>US-New York-2/26/20</t>
  </si>
  <si>
    <t>US-California-2/26/20</t>
  </si>
  <si>
    <t>US-Massachusetts-2/26/20</t>
  </si>
  <si>
    <t>US-Grand Princess-2/26/20</t>
  </si>
  <si>
    <t>US-Georgia-2/26/20</t>
  </si>
  <si>
    <t>US-Colorado-2/26/20</t>
  </si>
  <si>
    <t>US-Florida-2/26/20</t>
  </si>
  <si>
    <t>US-New Jersey-2/26/20</t>
  </si>
  <si>
    <t>US-Oregon-2/26/20</t>
  </si>
  <si>
    <t>US-Texas-2/26/20</t>
  </si>
  <si>
    <t>US-Illinois-2/26/20</t>
  </si>
  <si>
    <t>US-Pennsylvania-2/26/20</t>
  </si>
  <si>
    <t>US-Iowa-2/26/20</t>
  </si>
  <si>
    <t>US-Maryland-2/26/20</t>
  </si>
  <si>
    <t>US-North Carolina-2/26/20</t>
  </si>
  <si>
    <t>US-South Carolina-2/26/20</t>
  </si>
  <si>
    <t>US-Tennessee-2/26/20</t>
  </si>
  <si>
    <t>US-Virginia-2/26/20</t>
  </si>
  <si>
    <t>US-Arizona-2/26/20</t>
  </si>
  <si>
    <t>US-Indiana-2/26/20</t>
  </si>
  <si>
    <t>US-Kentucky-2/26/20</t>
  </si>
  <si>
    <t>US-District of Columbia-2/26/20</t>
  </si>
  <si>
    <t>US-Nevada-2/26/20</t>
  </si>
  <si>
    <t>US-New Hampshire-2/26/20</t>
  </si>
  <si>
    <t>US-Minnesota-2/26/20</t>
  </si>
  <si>
    <t>US-Nebraska-2/26/20</t>
  </si>
  <si>
    <t>US-Ohio-2/26/20</t>
  </si>
  <si>
    <t>US-Rhode Island-2/26/20</t>
  </si>
  <si>
    <t>US-Wisconsin-2/26/20</t>
  </si>
  <si>
    <t>US-Connecticut-2/26/20</t>
  </si>
  <si>
    <t>US-Hawaii-2/26/20</t>
  </si>
  <si>
    <t>US-Oklahoma-2/26/20</t>
  </si>
  <si>
    <t>US-Utah-2/26/20</t>
  </si>
  <si>
    <t>US-Kansas-2/26/20</t>
  </si>
  <si>
    <t>US-Louisiana-2/26/20</t>
  </si>
  <si>
    <t>US-Missouri-2/26/20</t>
  </si>
  <si>
    <t>US-Vermont-2/26/20</t>
  </si>
  <si>
    <t>US-Alaska-2/26/20</t>
  </si>
  <si>
    <t>US-Arkansas-2/26/20</t>
  </si>
  <si>
    <t>US-Delaware-2/26/20</t>
  </si>
  <si>
    <t>US-Idaho-2/26/20</t>
  </si>
  <si>
    <t>US-Maine-2/26/20</t>
  </si>
  <si>
    <t>US-Michigan-2/26/20</t>
  </si>
  <si>
    <t>US-Mississippi-2/26/20</t>
  </si>
  <si>
    <t>US-Montana-2/26/20</t>
  </si>
  <si>
    <t>US-New Mexico-2/26/20</t>
  </si>
  <si>
    <t>US-North Dakota-2/26/20</t>
  </si>
  <si>
    <t>US-South Dakota-2/26/20</t>
  </si>
  <si>
    <t>US-West Virginia-2/26/20</t>
  </si>
  <si>
    <t>US-Wyoming-2/26/20</t>
  </si>
  <si>
    <t>US-Kitsap, WA-2/26/20</t>
  </si>
  <si>
    <t>US-Solano, CA-2/26/20</t>
  </si>
  <si>
    <t>US-Santa Cruz, CA-2/26/20</t>
  </si>
  <si>
    <t>US-Napa, CA-2/26/20</t>
  </si>
  <si>
    <t>US-Ventura, CA-2/26/20</t>
  </si>
  <si>
    <t>US-Worcester, MA-2/26/20</t>
  </si>
  <si>
    <t>US-Gwinnett, GA-2/26/20</t>
  </si>
  <si>
    <t>US-DeKalb, GA-2/26/20</t>
  </si>
  <si>
    <t>US-Floyd, GA-2/26/20</t>
  </si>
  <si>
    <t>US-Fayette, GA-2/26/20</t>
  </si>
  <si>
    <t>US-Gregg, TX-2/26/20</t>
  </si>
  <si>
    <t>US-Monmouth, NJ-2/26/20</t>
  </si>
  <si>
    <t>US-Burlington, NJ-2/26/20</t>
  </si>
  <si>
    <t>US-Camden, NJ-2/26/20</t>
  </si>
  <si>
    <t>US-Passaic, NJ-2/26/20</t>
  </si>
  <si>
    <t>US-Union, NJ-2/26/20</t>
  </si>
  <si>
    <t>US-Eagle, CO-2/26/20</t>
  </si>
  <si>
    <t>US-Larimer, CO-2/26/20</t>
  </si>
  <si>
    <t>US-Arapahoe, CO-2/26/20</t>
  </si>
  <si>
    <t>US-Gunnison, CO-2/26/20</t>
  </si>
  <si>
    <t>US-Kane, IL-2/26/20</t>
  </si>
  <si>
    <t>US-Monroe, PA-2/26/20</t>
  </si>
  <si>
    <t>US-Philadelphia, PA-2/26/20</t>
  </si>
  <si>
    <t>US-Norfolk, VA-2/26/20</t>
  </si>
  <si>
    <t>US-Arlington, VA-2/26/20</t>
  </si>
  <si>
    <t>US-Spotsylvania, VA-2/26/20</t>
  </si>
  <si>
    <t>US-Loudoun, VA-2/26/20</t>
  </si>
  <si>
    <t>US-Prince George's, MD-2/26/20</t>
  </si>
  <si>
    <t>US-Pottawattamie, IA-2/26/20</t>
  </si>
  <si>
    <t>US-Camden, NC-2/26/20</t>
  </si>
  <si>
    <t>US-Pima, AZ-2/26/20</t>
  </si>
  <si>
    <t>US-Noble, IN-2/26/20</t>
  </si>
  <si>
    <t>US-Adams, IN-2/26/20</t>
  </si>
  <si>
    <t>US-Boone, IN-2/26/20</t>
  </si>
  <si>
    <t>US-Dane, WI-2/26/20</t>
  </si>
  <si>
    <t>US-Pierce, WI-2/26/20</t>
  </si>
  <si>
    <t>US-Cuyahoga, OH-2/26/20</t>
  </si>
  <si>
    <t>US-Weber, UT-2/26/20</t>
  </si>
  <si>
    <t>US-Bennington County, VT-2/26/20</t>
  </si>
  <si>
    <t>US-Carver County, MN-2/26/20</t>
  </si>
  <si>
    <t>US-Charlotte County, FL-2/26/20</t>
  </si>
  <si>
    <t>US-Cherokee County, GA-2/26/20</t>
  </si>
  <si>
    <t>US-Collin County, TX-2/26/20</t>
  </si>
  <si>
    <t>US-Jefferson County, KY-2/26/20</t>
  </si>
  <si>
    <t>US-Jefferson Parish, LA-2/26/20</t>
  </si>
  <si>
    <t>US-Shasta County, CA-2/26/20</t>
  </si>
  <si>
    <t>US-Spartanburg County, SC-2/26/20</t>
  </si>
  <si>
    <t>US-Harrison County, KY-2/26/20</t>
  </si>
  <si>
    <t>US-Johnson County, IA-2/26/20</t>
  </si>
  <si>
    <t>US-Berkshire County, MA-2/26/20</t>
  </si>
  <si>
    <t>US-Davidson County, TN-2/26/20</t>
  </si>
  <si>
    <t>US-Douglas County, OR-2/26/20</t>
  </si>
  <si>
    <t>US-Fresno County, CA-2/26/20</t>
  </si>
  <si>
    <t>US-Harford County, MD-2/26/20</t>
  </si>
  <si>
    <t>US-Hendricks County, IN-2/26/20</t>
  </si>
  <si>
    <t>US-Hudson County, NJ-2/26/20</t>
  </si>
  <si>
    <t>US-Johnson County, KS-2/26/20</t>
  </si>
  <si>
    <t>US-Kittitas County, WA-2/26/20</t>
  </si>
  <si>
    <t>US-Manatee County, FL-2/26/20</t>
  </si>
  <si>
    <t>US-Marion County, OR-2/26/20</t>
  </si>
  <si>
    <t>US-Okaloosa County, FL-2/26/20</t>
  </si>
  <si>
    <t>US-Polk County, GA-2/26/20</t>
  </si>
  <si>
    <t>US-Riverside County, CA-2/26/20</t>
  </si>
  <si>
    <t>US-Shelby County, TN-2/26/20</t>
  </si>
  <si>
    <t>US-St. Louis County, MO-2/26/20</t>
  </si>
  <si>
    <t>US-Suffolk County, NY-2/26/20</t>
  </si>
  <si>
    <t>US-Ulster County, NY-2/26/20</t>
  </si>
  <si>
    <t>US-Volusia County, FL-2/26/20</t>
  </si>
  <si>
    <t>US-Fairfax County, VA-2/26/20</t>
  </si>
  <si>
    <t>US-Rockingham County, NH-2/26/20</t>
  </si>
  <si>
    <t>US-Washington, D.C.-2/26/20</t>
  </si>
  <si>
    <t>US-Montgomery County, PA-2/26/20</t>
  </si>
  <si>
    <t>US-Alameda County, CA-2/26/20</t>
  </si>
  <si>
    <t>US-Broward County, FL-2/26/20</t>
  </si>
  <si>
    <t>US-Lee County, FL-2/26/20</t>
  </si>
  <si>
    <t>US-Pinal County, AZ-2/26/20</t>
  </si>
  <si>
    <t>US-Rockland County, NY-2/26/20</t>
  </si>
  <si>
    <t>US-Saratoga County, NY-2/26/20</t>
  </si>
  <si>
    <t>US-Charleston County, SC-2/26/20</t>
  </si>
  <si>
    <t>US-Clark County, WA-2/26/20</t>
  </si>
  <si>
    <t>US-Cobb County, GA-2/26/20</t>
  </si>
  <si>
    <t>US-Davis County, UT-2/26/20</t>
  </si>
  <si>
    <t>US-El Paso County, CO-2/26/20</t>
  </si>
  <si>
    <t>US-Honolulu County, HI-2/26/20</t>
  </si>
  <si>
    <t>US-Jackson County, OR -2/26/20</t>
  </si>
  <si>
    <t>US-Jefferson County, WA-2/26/20</t>
  </si>
  <si>
    <t>US-Kershaw County, SC-2/26/20</t>
  </si>
  <si>
    <t>US-Klamath County, OR-2/26/20</t>
  </si>
  <si>
    <t>US-Madera County, CA-2/26/20</t>
  </si>
  <si>
    <t>US-Pierce County, WA-2/26/20</t>
  </si>
  <si>
    <t>US-Tulsa County, OK-2/26/20</t>
  </si>
  <si>
    <t>US-Douglas County, CO-2/26/20</t>
  </si>
  <si>
    <t>US-Providence County, RI-2/26/20</t>
  </si>
  <si>
    <t>US-Chatham County, NC-2/26/20</t>
  </si>
  <si>
    <t>US-Delaware County, PA-2/26/20</t>
  </si>
  <si>
    <t>US-Douglas County, NE-2/26/20</t>
  </si>
  <si>
    <t>US-Fayette County, KY-2/26/20</t>
  </si>
  <si>
    <t>US-Marion County, IN-2/26/20</t>
  </si>
  <si>
    <t>US-Middlesex County, MA-2/26/20</t>
  </si>
  <si>
    <t>US-Nassau County, NY-2/26/20</t>
  </si>
  <si>
    <t>US-Ramsey County, MN-2/26/20</t>
  </si>
  <si>
    <t>US-Washoe County, NV-2/26/20</t>
  </si>
  <si>
    <t>US-Wayne County, PA-2/26/20</t>
  </si>
  <si>
    <t>US-Yolo County, CA-2/26/20</t>
  </si>
  <si>
    <t>US-Clark County, NV-2/26/20</t>
  </si>
  <si>
    <t>US-Fort Bend County, TX-2/26/20</t>
  </si>
  <si>
    <t>US-Grant County, WA-2/26/20</t>
  </si>
  <si>
    <t>US-Santa Rosa County, FL-2/26/20</t>
  </si>
  <si>
    <t>US-Williamson County, TN-2/26/20</t>
  </si>
  <si>
    <t>US-New York County, NY-2/26/20</t>
  </si>
  <si>
    <t>US-Montgomery County, MD-2/26/20</t>
  </si>
  <si>
    <t>US-Denver County, CO-2/26/20</t>
  </si>
  <si>
    <t>US-Summit County, CO-2/26/20</t>
  </si>
  <si>
    <t>US-Bergen County, NJ-2/26/20</t>
  </si>
  <si>
    <t>US-Harris County, TX-2/26/20</t>
  </si>
  <si>
    <t>US-San Francisco County, CA-2/26/20</t>
  </si>
  <si>
    <t>US-Contra Costa County, CA-2/26/20</t>
  </si>
  <si>
    <t>US-Norfolk County, MA-2/26/20</t>
  </si>
  <si>
    <t>US-Wake County, NC-2/26/20</t>
  </si>
  <si>
    <t>US-Westchester County, NY-2/26/20</t>
  </si>
  <si>
    <t>US-Grafton County, NH-2/26/20</t>
  </si>
  <si>
    <t>US-Hillsborough, FL-2/26/20</t>
  </si>
  <si>
    <t>US-Placer County, CA-2/26/20</t>
  </si>
  <si>
    <t>US-San Mateo, CA-2/26/20</t>
  </si>
  <si>
    <t>US-Sonoma County, CA-2/26/20</t>
  </si>
  <si>
    <t>US-Umatilla, OR-2/26/20</t>
  </si>
  <si>
    <t>US-Fulton County, GA-2/26/20</t>
  </si>
  <si>
    <t>US-Washington County, OR-2/26/20</t>
  </si>
  <si>
    <t>US-Snohomish County, WA-2/26/20</t>
  </si>
  <si>
    <t>US-Skagit, WA-2/26/20</t>
  </si>
  <si>
    <t>US-Thurston, WA-2/26/20</t>
  </si>
  <si>
    <t>US-Island, WA-2/26/20</t>
  </si>
  <si>
    <t>US-Whatcom, WA-2/26/20</t>
  </si>
  <si>
    <t>US-Marin, CA-2/26/20</t>
  </si>
  <si>
    <t>US-Calaveras, CA-2/26/20</t>
  </si>
  <si>
    <t>US-Stanislaus, CA-2/26/20</t>
  </si>
  <si>
    <t>US-San Joaquin, CA-2/26/20</t>
  </si>
  <si>
    <t>US-Essex, MA-2/26/20</t>
  </si>
  <si>
    <t>US-Charlton, GA-2/26/20</t>
  </si>
  <si>
    <t>US-Collier, FL-2/26/20</t>
  </si>
  <si>
    <t>US-Pinellas, FL-2/26/20</t>
  </si>
  <si>
    <t>US-Alachua, FL-2/26/20</t>
  </si>
  <si>
    <t>US-Nassau, FL-2/26/20</t>
  </si>
  <si>
    <t>US-Pasco, FL-2/26/20</t>
  </si>
  <si>
    <t>US-Dallas, TX-2/26/20</t>
  </si>
  <si>
    <t>US-Tarrant, TX-2/26/20</t>
  </si>
  <si>
    <t>US-Montgomery, TX-2/26/20</t>
  </si>
  <si>
    <t>US-Middlesex, NJ-2/26/20</t>
  </si>
  <si>
    <t>US-Jefferson, CO-2/26/20</t>
  </si>
  <si>
    <t>US-Multnomah, OR-2/26/20</t>
  </si>
  <si>
    <t>US-Polk, OR-2/26/20</t>
  </si>
  <si>
    <t>US-Deschutes, OR-2/26/20</t>
  </si>
  <si>
    <t>US-McHenry, IL-2/26/20</t>
  </si>
  <si>
    <t>US-Lake, IL-2/26/20</t>
  </si>
  <si>
    <t>US-Bucks, PA-2/26/20</t>
  </si>
  <si>
    <t>US-Hanover, VA-2/26/20</t>
  </si>
  <si>
    <t>US-Lancaster, SC-2/26/20</t>
  </si>
  <si>
    <t>US-Sullivan, TN-2/26/20</t>
  </si>
  <si>
    <t>US-Johnson, IN-2/26/20</t>
  </si>
  <si>
    <t>US-Howard, IN-2/26/20</t>
  </si>
  <si>
    <t>US-St. Joseph, IN-2/26/20</t>
  </si>
  <si>
    <t>US-Knox, NE-2/26/20</t>
  </si>
  <si>
    <t>US-Stark, OH-2/26/20</t>
  </si>
  <si>
    <t>US-Anoka, MN-2/26/20</t>
  </si>
  <si>
    <t>US-Olmsted, MN-2/26/20</t>
  </si>
  <si>
    <t>US-Summit, UT-2/26/20</t>
  </si>
  <si>
    <t>US-Fairfield, CT-2/26/20</t>
  </si>
  <si>
    <t>US-Litchfield, CT-2/26/20</t>
  </si>
  <si>
    <t>US-Orleans, LA-2/26/20</t>
  </si>
  <si>
    <t>US-Pennington, SD-2/26/20</t>
  </si>
  <si>
    <t>US-Beadle, SD-2/26/20</t>
  </si>
  <si>
    <t>US-Charles Mix, SD-2/26/20</t>
  </si>
  <si>
    <t>US-Davison, SD-2/26/20</t>
  </si>
  <si>
    <t>US-Minnehaha, SD-2/26/20</t>
  </si>
  <si>
    <t>US-Bon Homme, SD-2/26/20</t>
  </si>
  <si>
    <t>US-Socorro, NM-2/26/20</t>
  </si>
  <si>
    <t>US-Bernalillo, NM-2/26/20</t>
  </si>
  <si>
    <t>US-Oakland, MI-2/26/20</t>
  </si>
  <si>
    <t>US-Wayne, MI-2/26/20</t>
  </si>
  <si>
    <t>US-New Castle, DE-2/26/20</t>
  </si>
  <si>
    <t>US-Washington-2/27/20</t>
  </si>
  <si>
    <t>US-New York-2/27/20</t>
  </si>
  <si>
    <t>US-California-2/27/20</t>
  </si>
  <si>
    <t>US-Massachusetts-2/27/20</t>
  </si>
  <si>
    <t>US-Grand Princess-2/27/20</t>
  </si>
  <si>
    <t>US-Georgia-2/27/20</t>
  </si>
  <si>
    <t>US-Colorado-2/27/20</t>
  </si>
  <si>
    <t>US-Florida-2/27/20</t>
  </si>
  <si>
    <t>US-New Jersey-2/27/20</t>
  </si>
  <si>
    <t>US-Oregon-2/27/20</t>
  </si>
  <si>
    <t>US-Texas-2/27/20</t>
  </si>
  <si>
    <t>US-Illinois-2/27/20</t>
  </si>
  <si>
    <t>US-Pennsylvania-2/27/20</t>
  </si>
  <si>
    <t>US-Iowa-2/27/20</t>
  </si>
  <si>
    <t>US-Maryland-2/27/20</t>
  </si>
  <si>
    <t>US-North Carolina-2/27/20</t>
  </si>
  <si>
    <t>US-South Carolina-2/27/20</t>
  </si>
  <si>
    <t>US-Tennessee-2/27/20</t>
  </si>
  <si>
    <t>US-Virginia-2/27/20</t>
  </si>
  <si>
    <t>US-Arizona-2/27/20</t>
  </si>
  <si>
    <t>US-Indiana-2/27/20</t>
  </si>
  <si>
    <t>US-Kentucky-2/27/20</t>
  </si>
  <si>
    <t>US-District of Columbia-2/27/20</t>
  </si>
  <si>
    <t>US-Nevada-2/27/20</t>
  </si>
  <si>
    <t>US-New Hampshire-2/27/20</t>
  </si>
  <si>
    <t>US-Minnesota-2/27/20</t>
  </si>
  <si>
    <t>US-Nebraska-2/27/20</t>
  </si>
  <si>
    <t>US-Ohio-2/27/20</t>
  </si>
  <si>
    <t>US-Rhode Island-2/27/20</t>
  </si>
  <si>
    <t>US-Wisconsin-2/27/20</t>
  </si>
  <si>
    <t>US-Connecticut-2/27/20</t>
  </si>
  <si>
    <t>US-Hawaii-2/27/20</t>
  </si>
  <si>
    <t>US-Oklahoma-2/27/20</t>
  </si>
  <si>
    <t>US-Utah-2/27/20</t>
  </si>
  <si>
    <t>US-Kansas-2/27/20</t>
  </si>
  <si>
    <t>US-Louisiana-2/27/20</t>
  </si>
  <si>
    <t>US-Missouri-2/27/20</t>
  </si>
  <si>
    <t>US-Vermont-2/27/20</t>
  </si>
  <si>
    <t>US-Alaska-2/27/20</t>
  </si>
  <si>
    <t>US-Arkansas-2/27/20</t>
  </si>
  <si>
    <t>US-Delaware-2/27/20</t>
  </si>
  <si>
    <t>US-Idaho-2/27/20</t>
  </si>
  <si>
    <t>US-Maine-2/27/20</t>
  </si>
  <si>
    <t>US-Michigan-2/27/20</t>
  </si>
  <si>
    <t>US-Mississippi-2/27/20</t>
  </si>
  <si>
    <t>US-Montana-2/27/20</t>
  </si>
  <si>
    <t>US-New Mexico-2/27/20</t>
  </si>
  <si>
    <t>US-North Dakota-2/27/20</t>
  </si>
  <si>
    <t>US-South Dakota-2/27/20</t>
  </si>
  <si>
    <t>US-West Virginia-2/27/20</t>
  </si>
  <si>
    <t>US-Wyoming-2/27/20</t>
  </si>
  <si>
    <t>US-Kitsap, WA-2/27/20</t>
  </si>
  <si>
    <t>US-Solano, CA-2/27/20</t>
  </si>
  <si>
    <t>US-Santa Cruz, CA-2/27/20</t>
  </si>
  <si>
    <t>US-Napa, CA-2/27/20</t>
  </si>
  <si>
    <t>US-Ventura, CA-2/27/20</t>
  </si>
  <si>
    <t>US-Worcester, MA-2/27/20</t>
  </si>
  <si>
    <t>US-Gwinnett, GA-2/27/20</t>
  </si>
  <si>
    <t>US-DeKalb, GA-2/27/20</t>
  </si>
  <si>
    <t>US-Floyd, GA-2/27/20</t>
  </si>
  <si>
    <t>US-Fayette, GA-2/27/20</t>
  </si>
  <si>
    <t>US-Gregg, TX-2/27/20</t>
  </si>
  <si>
    <t>US-Monmouth, NJ-2/27/20</t>
  </si>
  <si>
    <t>US-Burlington, NJ-2/27/20</t>
  </si>
  <si>
    <t>US-Camden, NJ-2/27/20</t>
  </si>
  <si>
    <t>US-Passaic, NJ-2/27/20</t>
  </si>
  <si>
    <t>US-Union, NJ-2/27/20</t>
  </si>
  <si>
    <t>US-Eagle, CO-2/27/20</t>
  </si>
  <si>
    <t>US-Larimer, CO-2/27/20</t>
  </si>
  <si>
    <t>US-Arapahoe, CO-2/27/20</t>
  </si>
  <si>
    <t>US-Gunnison, CO-2/27/20</t>
  </si>
  <si>
    <t>US-Kane, IL-2/27/20</t>
  </si>
  <si>
    <t>US-Monroe, PA-2/27/20</t>
  </si>
  <si>
    <t>US-Philadelphia, PA-2/27/20</t>
  </si>
  <si>
    <t>US-Norfolk, VA-2/27/20</t>
  </si>
  <si>
    <t>US-Arlington, VA-2/27/20</t>
  </si>
  <si>
    <t>US-Spotsylvania, VA-2/27/20</t>
  </si>
  <si>
    <t>US-Loudoun, VA-2/27/20</t>
  </si>
  <si>
    <t>US-Prince George's, MD-2/27/20</t>
  </si>
  <si>
    <t>US-Pottawattamie, IA-2/27/20</t>
  </si>
  <si>
    <t>US-Camden, NC-2/27/20</t>
  </si>
  <si>
    <t>US-Pima, AZ-2/27/20</t>
  </si>
  <si>
    <t>US-Noble, IN-2/27/20</t>
  </si>
  <si>
    <t>US-Adams, IN-2/27/20</t>
  </si>
  <si>
    <t>US-Boone, IN-2/27/20</t>
  </si>
  <si>
    <t>US-Dane, WI-2/27/20</t>
  </si>
  <si>
    <t>US-Pierce, WI-2/27/20</t>
  </si>
  <si>
    <t>US-Cuyahoga, OH-2/27/20</t>
  </si>
  <si>
    <t>US-Weber, UT-2/27/20</t>
  </si>
  <si>
    <t>US-Bennington County, VT-2/27/20</t>
  </si>
  <si>
    <t>US-Carver County, MN-2/27/20</t>
  </si>
  <si>
    <t>US-Charlotte County, FL-2/27/20</t>
  </si>
  <si>
    <t>US-Cherokee County, GA-2/27/20</t>
  </si>
  <si>
    <t>US-Collin County, TX-2/27/20</t>
  </si>
  <si>
    <t>US-Jefferson County, KY-2/27/20</t>
  </si>
  <si>
    <t>US-Jefferson Parish, LA-2/27/20</t>
  </si>
  <si>
    <t>US-Shasta County, CA-2/27/20</t>
  </si>
  <si>
    <t>US-Spartanburg County, SC-2/27/20</t>
  </si>
  <si>
    <t>US-Harrison County, KY-2/27/20</t>
  </si>
  <si>
    <t>US-Johnson County, IA-2/27/20</t>
  </si>
  <si>
    <t>US-Berkshire County, MA-2/27/20</t>
  </si>
  <si>
    <t>US-Davidson County, TN-2/27/20</t>
  </si>
  <si>
    <t>US-Douglas County, OR-2/27/20</t>
  </si>
  <si>
    <t>US-Fresno County, CA-2/27/20</t>
  </si>
  <si>
    <t>US-Harford County, MD-2/27/20</t>
  </si>
  <si>
    <t>US-Hendricks County, IN-2/27/20</t>
  </si>
  <si>
    <t>US-Hudson County, NJ-2/27/20</t>
  </si>
  <si>
    <t>US-Johnson County, KS-2/27/20</t>
  </si>
  <si>
    <t>US-Kittitas County, WA-2/27/20</t>
  </si>
  <si>
    <t>US-Manatee County, FL-2/27/20</t>
  </si>
  <si>
    <t>US-Marion County, OR-2/27/20</t>
  </si>
  <si>
    <t>US-Okaloosa County, FL-2/27/20</t>
  </si>
  <si>
    <t>US-Polk County, GA-2/27/20</t>
  </si>
  <si>
    <t>US-Riverside County, CA-2/27/20</t>
  </si>
  <si>
    <t>US-Shelby County, TN-2/27/20</t>
  </si>
  <si>
    <t>US-St. Louis County, MO-2/27/20</t>
  </si>
  <si>
    <t>US-Suffolk County, NY-2/27/20</t>
  </si>
  <si>
    <t>US-Ulster County, NY-2/27/20</t>
  </si>
  <si>
    <t>US-Volusia County, FL-2/27/20</t>
  </si>
  <si>
    <t>US-Fairfax County, VA-2/27/20</t>
  </si>
  <si>
    <t>US-Rockingham County, NH-2/27/20</t>
  </si>
  <si>
    <t>US-Washington, D.C.-2/27/20</t>
  </si>
  <si>
    <t>US-Montgomery County, PA-2/27/20</t>
  </si>
  <si>
    <t>US-Alameda County, CA-2/27/20</t>
  </si>
  <si>
    <t>US-Broward County, FL-2/27/20</t>
  </si>
  <si>
    <t>US-Lee County, FL-2/27/20</t>
  </si>
  <si>
    <t>US-Pinal County, AZ-2/27/20</t>
  </si>
  <si>
    <t>US-Rockland County, NY-2/27/20</t>
  </si>
  <si>
    <t>US-Saratoga County, NY-2/27/20</t>
  </si>
  <si>
    <t>US-Charleston County, SC-2/27/20</t>
  </si>
  <si>
    <t>US-Clark County, WA-2/27/20</t>
  </si>
  <si>
    <t>US-Cobb County, GA-2/27/20</t>
  </si>
  <si>
    <t>US-Davis County, UT-2/27/20</t>
  </si>
  <si>
    <t>US-El Paso County, CO-2/27/20</t>
  </si>
  <si>
    <t>US-Honolulu County, HI-2/27/20</t>
  </si>
  <si>
    <t>US-Jackson County, OR -2/27/20</t>
  </si>
  <si>
    <t>US-Jefferson County, WA-2/27/20</t>
  </si>
  <si>
    <t>US-Kershaw County, SC-2/27/20</t>
  </si>
  <si>
    <t>US-Klamath County, OR-2/27/20</t>
  </si>
  <si>
    <t>US-Madera County, CA-2/27/20</t>
  </si>
  <si>
    <t>US-Pierce County, WA-2/27/20</t>
  </si>
  <si>
    <t>US-Tulsa County, OK-2/27/20</t>
  </si>
  <si>
    <t>US-Douglas County, CO-2/27/20</t>
  </si>
  <si>
    <t>US-Providence County, RI-2/27/20</t>
  </si>
  <si>
    <t>US-Chatham County, NC-2/27/20</t>
  </si>
  <si>
    <t>US-Delaware County, PA-2/27/20</t>
  </si>
  <si>
    <t>US-Douglas County, NE-2/27/20</t>
  </si>
  <si>
    <t>US-Fayette County, KY-2/27/20</t>
  </si>
  <si>
    <t>US-Marion County, IN-2/27/20</t>
  </si>
  <si>
    <t>US-Middlesex County, MA-2/27/20</t>
  </si>
  <si>
    <t>US-Nassau County, NY-2/27/20</t>
  </si>
  <si>
    <t>US-Ramsey County, MN-2/27/20</t>
  </si>
  <si>
    <t>US-Washoe County, NV-2/27/20</t>
  </si>
  <si>
    <t>US-Wayne County, PA-2/27/20</t>
  </si>
  <si>
    <t>US-Yolo County, CA-2/27/20</t>
  </si>
  <si>
    <t>US-Clark County, NV-2/27/20</t>
  </si>
  <si>
    <t>US-Fort Bend County, TX-2/27/20</t>
  </si>
  <si>
    <t>US-Grant County, WA-2/27/20</t>
  </si>
  <si>
    <t>US-Santa Rosa County, FL-2/27/20</t>
  </si>
  <si>
    <t>US-Williamson County, TN-2/27/20</t>
  </si>
  <si>
    <t>US-New York County, NY-2/27/20</t>
  </si>
  <si>
    <t>US-Montgomery County, MD-2/27/20</t>
  </si>
  <si>
    <t>US-Denver County, CO-2/27/20</t>
  </si>
  <si>
    <t>US-Summit County, CO-2/27/20</t>
  </si>
  <si>
    <t>US-Bergen County, NJ-2/27/20</t>
  </si>
  <si>
    <t>US-Harris County, TX-2/27/20</t>
  </si>
  <si>
    <t>US-San Francisco County, CA-2/27/20</t>
  </si>
  <si>
    <t>US-Contra Costa County, CA-2/27/20</t>
  </si>
  <si>
    <t>US-Norfolk County, MA-2/27/20</t>
  </si>
  <si>
    <t>US-Wake County, NC-2/27/20</t>
  </si>
  <si>
    <t>US-Westchester County, NY-2/27/20</t>
  </si>
  <si>
    <t>US-Grafton County, NH-2/27/20</t>
  </si>
  <si>
    <t>US-Hillsborough, FL-2/27/20</t>
  </si>
  <si>
    <t>US-Placer County, CA-2/27/20</t>
  </si>
  <si>
    <t>US-San Mateo, CA-2/27/20</t>
  </si>
  <si>
    <t>US-Sonoma County, CA-2/27/20</t>
  </si>
  <si>
    <t>US-Umatilla, OR-2/27/20</t>
  </si>
  <si>
    <t>US-Fulton County, GA-2/27/20</t>
  </si>
  <si>
    <t>US-Washington County, OR-2/27/20</t>
  </si>
  <si>
    <t>US-Snohomish County, WA-2/27/20</t>
  </si>
  <si>
    <t>US-Skagit, WA-2/27/20</t>
  </si>
  <si>
    <t>US-Thurston, WA-2/27/20</t>
  </si>
  <si>
    <t>US-Island, WA-2/27/20</t>
  </si>
  <si>
    <t>US-Whatcom, WA-2/27/20</t>
  </si>
  <si>
    <t>US-Marin, CA-2/27/20</t>
  </si>
  <si>
    <t>US-Calaveras, CA-2/27/20</t>
  </si>
  <si>
    <t>US-Stanislaus, CA-2/27/20</t>
  </si>
  <si>
    <t>US-San Joaquin, CA-2/27/20</t>
  </si>
  <si>
    <t>US-Essex, MA-2/27/20</t>
  </si>
  <si>
    <t>US-Charlton, GA-2/27/20</t>
  </si>
  <si>
    <t>US-Collier, FL-2/27/20</t>
  </si>
  <si>
    <t>US-Pinellas, FL-2/27/20</t>
  </si>
  <si>
    <t>US-Alachua, FL-2/27/20</t>
  </si>
  <si>
    <t>US-Nassau, FL-2/27/20</t>
  </si>
  <si>
    <t>US-Pasco, FL-2/27/20</t>
  </si>
  <si>
    <t>US-Dallas, TX-2/27/20</t>
  </si>
  <si>
    <t>US-Tarrant, TX-2/27/20</t>
  </si>
  <si>
    <t>US-Montgomery, TX-2/27/20</t>
  </si>
  <si>
    <t>US-Middlesex, NJ-2/27/20</t>
  </si>
  <si>
    <t>US-Jefferson, CO-2/27/20</t>
  </si>
  <si>
    <t>US-Multnomah, OR-2/27/20</t>
  </si>
  <si>
    <t>US-Polk, OR-2/27/20</t>
  </si>
  <si>
    <t>US-Deschutes, OR-2/27/20</t>
  </si>
  <si>
    <t>US-McHenry, IL-2/27/20</t>
  </si>
  <si>
    <t>US-Lake, IL-2/27/20</t>
  </si>
  <si>
    <t>US-Bucks, PA-2/27/20</t>
  </si>
  <si>
    <t>US-Hanover, VA-2/27/20</t>
  </si>
  <si>
    <t>US-Lancaster, SC-2/27/20</t>
  </si>
  <si>
    <t>US-Sullivan, TN-2/27/20</t>
  </si>
  <si>
    <t>US-Johnson, IN-2/27/20</t>
  </si>
  <si>
    <t>US-Howard, IN-2/27/20</t>
  </si>
  <si>
    <t>US-St. Joseph, IN-2/27/20</t>
  </si>
  <si>
    <t>US-Knox, NE-2/27/20</t>
  </si>
  <si>
    <t>US-Stark, OH-2/27/20</t>
  </si>
  <si>
    <t>US-Anoka, MN-2/27/20</t>
  </si>
  <si>
    <t>US-Olmsted, MN-2/27/20</t>
  </si>
  <si>
    <t>US-Summit, UT-2/27/20</t>
  </si>
  <si>
    <t>US-Fairfield, CT-2/27/20</t>
  </si>
  <si>
    <t>US-Litchfield, CT-2/27/20</t>
  </si>
  <si>
    <t>US-Orleans, LA-2/27/20</t>
  </si>
  <si>
    <t>US-Pennington, SD-2/27/20</t>
  </si>
  <si>
    <t>US-Beadle, SD-2/27/20</t>
  </si>
  <si>
    <t>US-Charles Mix, SD-2/27/20</t>
  </si>
  <si>
    <t>US-Davison, SD-2/27/20</t>
  </si>
  <si>
    <t>US-Minnehaha, SD-2/27/20</t>
  </si>
  <si>
    <t>US-Bon Homme, SD-2/27/20</t>
  </si>
  <si>
    <t>US-Socorro, NM-2/27/20</t>
  </si>
  <si>
    <t>US-Bernalillo, NM-2/27/20</t>
  </si>
  <si>
    <t>US-Oakland, MI-2/27/20</t>
  </si>
  <si>
    <t>US-Wayne, MI-2/27/20</t>
  </si>
  <si>
    <t>US-New Castle, DE-2/27/20</t>
  </si>
  <si>
    <t>US-Washington-2/28/20</t>
  </si>
  <si>
    <t>US-New York-2/28/20</t>
  </si>
  <si>
    <t>US-California-2/28/20</t>
  </si>
  <si>
    <t>US-Massachusetts-2/28/20</t>
  </si>
  <si>
    <t>US-Grand Princess-2/28/20</t>
  </si>
  <si>
    <t>US-Georgia-2/28/20</t>
  </si>
  <si>
    <t>US-Colorado-2/28/20</t>
  </si>
  <si>
    <t>US-Florida-2/28/20</t>
  </si>
  <si>
    <t>US-New Jersey-2/28/20</t>
  </si>
  <si>
    <t>US-Oregon-2/28/20</t>
  </si>
  <si>
    <t>US-Texas-2/28/20</t>
  </si>
  <si>
    <t>US-Illinois-2/28/20</t>
  </si>
  <si>
    <t>US-Pennsylvania-2/28/20</t>
  </si>
  <si>
    <t>US-Iowa-2/28/20</t>
  </si>
  <si>
    <t>US-Maryland-2/28/20</t>
  </si>
  <si>
    <t>US-North Carolina-2/28/20</t>
  </si>
  <si>
    <t>US-South Carolina-2/28/20</t>
  </si>
  <si>
    <t>US-Tennessee-2/28/20</t>
  </si>
  <si>
    <t>US-Virginia-2/28/20</t>
  </si>
  <si>
    <t>US-Arizona-2/28/20</t>
  </si>
  <si>
    <t>US-Indiana-2/28/20</t>
  </si>
  <si>
    <t>US-Kentucky-2/28/20</t>
  </si>
  <si>
    <t>US-District of Columbia-2/28/20</t>
  </si>
  <si>
    <t>US-Nevada-2/28/20</t>
  </si>
  <si>
    <t>US-New Hampshire-2/28/20</t>
  </si>
  <si>
    <t>US-Minnesota-2/28/20</t>
  </si>
  <si>
    <t>US-Nebraska-2/28/20</t>
  </si>
  <si>
    <t>US-Ohio-2/28/20</t>
  </si>
  <si>
    <t>US-Rhode Island-2/28/20</t>
  </si>
  <si>
    <t>US-Wisconsin-2/28/20</t>
  </si>
  <si>
    <t>US-Connecticut-2/28/20</t>
  </si>
  <si>
    <t>US-Hawaii-2/28/20</t>
  </si>
  <si>
    <t>US-Oklahoma-2/28/20</t>
  </si>
  <si>
    <t>US-Utah-2/28/20</t>
  </si>
  <si>
    <t>US-Kansas-2/28/20</t>
  </si>
  <si>
    <t>US-Louisiana-2/28/20</t>
  </si>
  <si>
    <t>US-Missouri-2/28/20</t>
  </si>
  <si>
    <t>US-Vermont-2/28/20</t>
  </si>
  <si>
    <t>US-Alaska-2/28/20</t>
  </si>
  <si>
    <t>US-Arkansas-2/28/20</t>
  </si>
  <si>
    <t>US-Delaware-2/28/20</t>
  </si>
  <si>
    <t>US-Idaho-2/28/20</t>
  </si>
  <si>
    <t>US-Maine-2/28/20</t>
  </si>
  <si>
    <t>US-Michigan-2/28/20</t>
  </si>
  <si>
    <t>US-Mississippi-2/28/20</t>
  </si>
  <si>
    <t>US-Montana-2/28/20</t>
  </si>
  <si>
    <t>US-New Mexico-2/28/20</t>
  </si>
  <si>
    <t>US-North Dakota-2/28/20</t>
  </si>
  <si>
    <t>US-South Dakota-2/28/20</t>
  </si>
  <si>
    <t>US-West Virginia-2/28/20</t>
  </si>
  <si>
    <t>US-Wyoming-2/28/20</t>
  </si>
  <si>
    <t>US-Kitsap, WA-2/28/20</t>
  </si>
  <si>
    <t>US-Solano, CA-2/28/20</t>
  </si>
  <si>
    <t>US-Santa Cruz, CA-2/28/20</t>
  </si>
  <si>
    <t>US-Napa, CA-2/28/20</t>
  </si>
  <si>
    <t>US-Ventura, CA-2/28/20</t>
  </si>
  <si>
    <t>US-Worcester, MA-2/28/20</t>
  </si>
  <si>
    <t>US-Gwinnett, GA-2/28/20</t>
  </si>
  <si>
    <t>US-DeKalb, GA-2/28/20</t>
  </si>
  <si>
    <t>US-Floyd, GA-2/28/20</t>
  </si>
  <si>
    <t>US-Fayette, GA-2/28/20</t>
  </si>
  <si>
    <t>US-Gregg, TX-2/28/20</t>
  </si>
  <si>
    <t>US-Monmouth, NJ-2/28/20</t>
  </si>
  <si>
    <t>US-Burlington, NJ-2/28/20</t>
  </si>
  <si>
    <t>US-Camden, NJ-2/28/20</t>
  </si>
  <si>
    <t>US-Passaic, NJ-2/28/20</t>
  </si>
  <si>
    <t>US-Union, NJ-2/28/20</t>
  </si>
  <si>
    <t>US-Eagle, CO-2/28/20</t>
  </si>
  <si>
    <t>US-Larimer, CO-2/28/20</t>
  </si>
  <si>
    <t>US-Arapahoe, CO-2/28/20</t>
  </si>
  <si>
    <t>US-Gunnison, CO-2/28/20</t>
  </si>
  <si>
    <t>US-Kane, IL-2/28/20</t>
  </si>
  <si>
    <t>US-Monroe, PA-2/28/20</t>
  </si>
  <si>
    <t>US-Philadelphia, PA-2/28/20</t>
  </si>
  <si>
    <t>US-Norfolk, VA-2/28/20</t>
  </si>
  <si>
    <t>US-Arlington, VA-2/28/20</t>
  </si>
  <si>
    <t>US-Spotsylvania, VA-2/28/20</t>
  </si>
  <si>
    <t>US-Loudoun, VA-2/28/20</t>
  </si>
  <si>
    <t>US-Prince George's, MD-2/28/20</t>
  </si>
  <si>
    <t>US-Pottawattamie, IA-2/28/20</t>
  </si>
  <si>
    <t>US-Camden, NC-2/28/20</t>
  </si>
  <si>
    <t>US-Pima, AZ-2/28/20</t>
  </si>
  <si>
    <t>US-Noble, IN-2/28/20</t>
  </si>
  <si>
    <t>US-Adams, IN-2/28/20</t>
  </si>
  <si>
    <t>US-Boone, IN-2/28/20</t>
  </si>
  <si>
    <t>US-Dane, WI-2/28/20</t>
  </si>
  <si>
    <t>US-Pierce, WI-2/28/20</t>
  </si>
  <si>
    <t>US-Cuyahoga, OH-2/28/20</t>
  </si>
  <si>
    <t>US-Weber, UT-2/28/20</t>
  </si>
  <si>
    <t>US-Bennington County, VT-2/28/20</t>
  </si>
  <si>
    <t>US-Carver County, MN-2/28/20</t>
  </si>
  <si>
    <t>US-Charlotte County, FL-2/28/20</t>
  </si>
  <si>
    <t>US-Cherokee County, GA-2/28/20</t>
  </si>
  <si>
    <t>US-Collin County, TX-2/28/20</t>
  </si>
  <si>
    <t>US-Jefferson County, KY-2/28/20</t>
  </si>
  <si>
    <t>US-Jefferson Parish, LA-2/28/20</t>
  </si>
  <si>
    <t>US-Shasta County, CA-2/28/20</t>
  </si>
  <si>
    <t>US-Spartanburg County, SC-2/28/20</t>
  </si>
  <si>
    <t>US-Harrison County, KY-2/28/20</t>
  </si>
  <si>
    <t>US-Johnson County, IA-2/28/20</t>
  </si>
  <si>
    <t>US-Berkshire County, MA-2/28/20</t>
  </si>
  <si>
    <t>US-Davidson County, TN-2/28/20</t>
  </si>
  <si>
    <t>US-Douglas County, OR-2/28/20</t>
  </si>
  <si>
    <t>US-Fresno County, CA-2/28/20</t>
  </si>
  <si>
    <t>US-Harford County, MD-2/28/20</t>
  </si>
  <si>
    <t>US-Hendricks County, IN-2/28/20</t>
  </si>
  <si>
    <t>US-Hudson County, NJ-2/28/20</t>
  </si>
  <si>
    <t>US-Johnson County, KS-2/28/20</t>
  </si>
  <si>
    <t>US-Kittitas County, WA-2/28/20</t>
  </si>
  <si>
    <t>US-Manatee County, FL-2/28/20</t>
  </si>
  <si>
    <t>US-Marion County, OR-2/28/20</t>
  </si>
  <si>
    <t>US-Okaloosa County, FL-2/28/20</t>
  </si>
  <si>
    <t>US-Polk County, GA-2/28/20</t>
  </si>
  <si>
    <t>US-Riverside County, CA-2/28/20</t>
  </si>
  <si>
    <t>US-Shelby County, TN-2/28/20</t>
  </si>
  <si>
    <t>US-St. Louis County, MO-2/28/20</t>
  </si>
  <si>
    <t>US-Suffolk County, NY-2/28/20</t>
  </si>
  <si>
    <t>US-Ulster County, NY-2/28/20</t>
  </si>
  <si>
    <t>US-Volusia County, FL-2/28/20</t>
  </si>
  <si>
    <t>US-Fairfax County, VA-2/28/20</t>
  </si>
  <si>
    <t>US-Rockingham County, NH-2/28/20</t>
  </si>
  <si>
    <t>US-Washington, D.C.-2/28/20</t>
  </si>
  <si>
    <t>US-Montgomery County, PA-2/28/20</t>
  </si>
  <si>
    <t>US-Alameda County, CA-2/28/20</t>
  </si>
  <si>
    <t>US-Broward County, FL-2/28/20</t>
  </si>
  <si>
    <t>US-Lee County, FL-2/28/20</t>
  </si>
  <si>
    <t>US-Pinal County, AZ-2/28/20</t>
  </si>
  <si>
    <t>US-Rockland County, NY-2/28/20</t>
  </si>
  <si>
    <t>US-Saratoga County, NY-2/28/20</t>
  </si>
  <si>
    <t>US-Charleston County, SC-2/28/20</t>
  </si>
  <si>
    <t>US-Clark County, WA-2/28/20</t>
  </si>
  <si>
    <t>US-Cobb County, GA-2/28/20</t>
  </si>
  <si>
    <t>US-Davis County, UT-2/28/20</t>
  </si>
  <si>
    <t>US-El Paso County, CO-2/28/20</t>
  </si>
  <si>
    <t>US-Honolulu County, HI-2/28/20</t>
  </si>
  <si>
    <t>US-Jackson County, OR -2/28/20</t>
  </si>
  <si>
    <t>US-Jefferson County, WA-2/28/20</t>
  </si>
  <si>
    <t>US-Kershaw County, SC-2/28/20</t>
  </si>
  <si>
    <t>US-Klamath County, OR-2/28/20</t>
  </si>
  <si>
    <t>US-Madera County, CA-2/28/20</t>
  </si>
  <si>
    <t>US-Pierce County, WA-2/28/20</t>
  </si>
  <si>
    <t>US-Tulsa County, OK-2/28/20</t>
  </si>
  <si>
    <t>US-Douglas County, CO-2/28/20</t>
  </si>
  <si>
    <t>US-Providence County, RI-2/28/20</t>
  </si>
  <si>
    <t>US-Chatham County, NC-2/28/20</t>
  </si>
  <si>
    <t>US-Delaware County, PA-2/28/20</t>
  </si>
  <si>
    <t>US-Douglas County, NE-2/28/20</t>
  </si>
  <si>
    <t>US-Fayette County, KY-2/28/20</t>
  </si>
  <si>
    <t>US-Marion County, IN-2/28/20</t>
  </si>
  <si>
    <t>US-Middlesex County, MA-2/28/20</t>
  </si>
  <si>
    <t>US-Nassau County, NY-2/28/20</t>
  </si>
  <si>
    <t>US-Ramsey County, MN-2/28/20</t>
  </si>
  <si>
    <t>US-Washoe County, NV-2/28/20</t>
  </si>
  <si>
    <t>US-Wayne County, PA-2/28/20</t>
  </si>
  <si>
    <t>US-Yolo County, CA-2/28/20</t>
  </si>
  <si>
    <t>US-Clark County, NV-2/28/20</t>
  </si>
  <si>
    <t>US-Fort Bend County, TX-2/28/20</t>
  </si>
  <si>
    <t>US-Grant County, WA-2/28/20</t>
  </si>
  <si>
    <t>US-Santa Rosa County, FL-2/28/20</t>
  </si>
  <si>
    <t>US-Williamson County, TN-2/28/20</t>
  </si>
  <si>
    <t>US-New York County, NY-2/28/20</t>
  </si>
  <si>
    <t>US-Montgomery County, MD-2/28/20</t>
  </si>
  <si>
    <t>US-Denver County, CO-2/28/20</t>
  </si>
  <si>
    <t>US-Summit County, CO-2/28/20</t>
  </si>
  <si>
    <t>US-Bergen County, NJ-2/28/20</t>
  </si>
  <si>
    <t>US-Harris County, TX-2/28/20</t>
  </si>
  <si>
    <t>US-San Francisco County, CA-2/28/20</t>
  </si>
  <si>
    <t>US-Contra Costa County, CA-2/28/20</t>
  </si>
  <si>
    <t>US-Norfolk County, MA-2/28/20</t>
  </si>
  <si>
    <t>US-Wake County, NC-2/28/20</t>
  </si>
  <si>
    <t>US-Westchester County, NY-2/28/20</t>
  </si>
  <si>
    <t>US-Grafton County, NH-2/28/20</t>
  </si>
  <si>
    <t>US-Hillsborough, FL-2/28/20</t>
  </si>
  <si>
    <t>US-Placer County, CA-2/28/20</t>
  </si>
  <si>
    <t>US-San Mateo, CA-2/28/20</t>
  </si>
  <si>
    <t>US-Sonoma County, CA-2/28/20</t>
  </si>
  <si>
    <t>US-Umatilla, OR-2/28/20</t>
  </si>
  <si>
    <t>US-Fulton County, GA-2/28/20</t>
  </si>
  <si>
    <t>US-Washington County, OR-2/28/20</t>
  </si>
  <si>
    <t>US-Snohomish County, WA-2/28/20</t>
  </si>
  <si>
    <t>US-Skagit, WA-2/28/20</t>
  </si>
  <si>
    <t>US-Thurston, WA-2/28/20</t>
  </si>
  <si>
    <t>US-Island, WA-2/28/20</t>
  </si>
  <si>
    <t>US-Whatcom, WA-2/28/20</t>
  </si>
  <si>
    <t>US-Marin, CA-2/28/20</t>
  </si>
  <si>
    <t>US-Calaveras, CA-2/28/20</t>
  </si>
  <si>
    <t>US-Stanislaus, CA-2/28/20</t>
  </si>
  <si>
    <t>US-San Joaquin, CA-2/28/20</t>
  </si>
  <si>
    <t>US-Essex, MA-2/28/20</t>
  </si>
  <si>
    <t>US-Charlton, GA-2/28/20</t>
  </si>
  <si>
    <t>US-Collier, FL-2/28/20</t>
  </si>
  <si>
    <t>US-Pinellas, FL-2/28/20</t>
  </si>
  <si>
    <t>US-Alachua, FL-2/28/20</t>
  </si>
  <si>
    <t>US-Nassau, FL-2/28/20</t>
  </si>
  <si>
    <t>US-Pasco, FL-2/28/20</t>
  </si>
  <si>
    <t>US-Dallas, TX-2/28/20</t>
  </si>
  <si>
    <t>US-Tarrant, TX-2/28/20</t>
  </si>
  <si>
    <t>US-Montgomery, TX-2/28/20</t>
  </si>
  <si>
    <t>US-Middlesex, NJ-2/28/20</t>
  </si>
  <si>
    <t>US-Jefferson, CO-2/28/20</t>
  </si>
  <si>
    <t>US-Multnomah, OR-2/28/20</t>
  </si>
  <si>
    <t>US-Polk, OR-2/28/20</t>
  </si>
  <si>
    <t>US-Deschutes, OR-2/28/20</t>
  </si>
  <si>
    <t>US-McHenry, IL-2/28/20</t>
  </si>
  <si>
    <t>US-Lake, IL-2/28/20</t>
  </si>
  <si>
    <t>US-Bucks, PA-2/28/20</t>
  </si>
  <si>
    <t>US-Hanover, VA-2/28/20</t>
  </si>
  <si>
    <t>US-Lancaster, SC-2/28/20</t>
  </si>
  <si>
    <t>US-Sullivan, TN-2/28/20</t>
  </si>
  <si>
    <t>US-Johnson, IN-2/28/20</t>
  </si>
  <si>
    <t>US-Howard, IN-2/28/20</t>
  </si>
  <si>
    <t>US-St. Joseph, IN-2/28/20</t>
  </si>
  <si>
    <t>US-Knox, NE-2/28/20</t>
  </si>
  <si>
    <t>US-Stark, OH-2/28/20</t>
  </si>
  <si>
    <t>US-Anoka, MN-2/28/20</t>
  </si>
  <si>
    <t>US-Olmsted, MN-2/28/20</t>
  </si>
  <si>
    <t>US-Summit, UT-2/28/20</t>
  </si>
  <si>
    <t>US-Fairfield, CT-2/28/20</t>
  </si>
  <si>
    <t>US-Litchfield, CT-2/28/20</t>
  </si>
  <si>
    <t>US-Orleans, LA-2/28/20</t>
  </si>
  <si>
    <t>US-Pennington, SD-2/28/20</t>
  </si>
  <si>
    <t>US-Beadle, SD-2/28/20</t>
  </si>
  <si>
    <t>US-Charles Mix, SD-2/28/20</t>
  </si>
  <si>
    <t>US-Davison, SD-2/28/20</t>
  </si>
  <si>
    <t>US-Minnehaha, SD-2/28/20</t>
  </si>
  <si>
    <t>US-Bon Homme, SD-2/28/20</t>
  </si>
  <si>
    <t>US-Socorro, NM-2/28/20</t>
  </si>
  <si>
    <t>US-Bernalillo, NM-2/28/20</t>
  </si>
  <si>
    <t>US-Oakland, MI-2/28/20</t>
  </si>
  <si>
    <t>US-Wayne, MI-2/28/20</t>
  </si>
  <si>
    <t>US-New Castle, DE-2/28/20</t>
  </si>
  <si>
    <t>US-Washington-2/29/20</t>
  </si>
  <si>
    <t>US-New York-2/29/20</t>
  </si>
  <si>
    <t>US-California-2/29/20</t>
  </si>
  <si>
    <t>US-Massachusetts-2/29/20</t>
  </si>
  <si>
    <t>US-Grand Princess-2/29/20</t>
  </si>
  <si>
    <t>US-Georgia-2/29/20</t>
  </si>
  <si>
    <t>US-Colorado-2/29/20</t>
  </si>
  <si>
    <t>US-Florida-2/29/20</t>
  </si>
  <si>
    <t>US-New Jersey-2/29/20</t>
  </si>
  <si>
    <t>US-Oregon-2/29/20</t>
  </si>
  <si>
    <t>US-Texas-2/29/20</t>
  </si>
  <si>
    <t>US-Illinois-2/29/20</t>
  </si>
  <si>
    <t>US-Pennsylvania-2/29/20</t>
  </si>
  <si>
    <t>US-Iowa-2/29/20</t>
  </si>
  <si>
    <t>US-Maryland-2/29/20</t>
  </si>
  <si>
    <t>US-North Carolina-2/29/20</t>
  </si>
  <si>
    <t>US-South Carolina-2/29/20</t>
  </si>
  <si>
    <t>US-Tennessee-2/29/20</t>
  </si>
  <si>
    <t>US-Virginia-2/29/20</t>
  </si>
  <si>
    <t>US-Arizona-2/29/20</t>
  </si>
  <si>
    <t>US-Indiana-2/29/20</t>
  </si>
  <si>
    <t>US-Kentucky-2/29/20</t>
  </si>
  <si>
    <t>US-District of Columbia-2/29/20</t>
  </si>
  <si>
    <t>US-Nevada-2/29/20</t>
  </si>
  <si>
    <t>US-New Hampshire-2/29/20</t>
  </si>
  <si>
    <t>US-Minnesota-2/29/20</t>
  </si>
  <si>
    <t>US-Nebraska-2/29/20</t>
  </si>
  <si>
    <t>US-Ohio-2/29/20</t>
  </si>
  <si>
    <t>US-Rhode Island-2/29/20</t>
  </si>
  <si>
    <t>US-Wisconsin-2/29/20</t>
  </si>
  <si>
    <t>US-Connecticut-2/29/20</t>
  </si>
  <si>
    <t>US-Hawaii-2/29/20</t>
  </si>
  <si>
    <t>US-Oklahoma-2/29/20</t>
  </si>
  <si>
    <t>US-Utah-2/29/20</t>
  </si>
  <si>
    <t>US-Kansas-2/29/20</t>
  </si>
  <si>
    <t>US-Louisiana-2/29/20</t>
  </si>
  <si>
    <t>US-Missouri-2/29/20</t>
  </si>
  <si>
    <t>US-Vermont-2/29/20</t>
  </si>
  <si>
    <t>US-Alaska-2/29/20</t>
  </si>
  <si>
    <t>US-Arkansas-2/29/20</t>
  </si>
  <si>
    <t>US-Delaware-2/29/20</t>
  </si>
  <si>
    <t>US-Idaho-2/29/20</t>
  </si>
  <si>
    <t>US-Maine-2/29/20</t>
  </si>
  <si>
    <t>US-Michigan-2/29/20</t>
  </si>
  <si>
    <t>US-Mississippi-2/29/20</t>
  </si>
  <si>
    <t>US-Montana-2/29/20</t>
  </si>
  <si>
    <t>US-New Mexico-2/29/20</t>
  </si>
  <si>
    <t>US-North Dakota-2/29/20</t>
  </si>
  <si>
    <t>US-South Dakota-2/29/20</t>
  </si>
  <si>
    <t>US-West Virginia-2/29/20</t>
  </si>
  <si>
    <t>US-Wyoming-2/29/20</t>
  </si>
  <si>
    <t>US-Kitsap, WA-2/29/20</t>
  </si>
  <si>
    <t>US-Solano, CA-2/29/20</t>
  </si>
  <si>
    <t>US-Santa Cruz, CA-2/29/20</t>
  </si>
  <si>
    <t>US-Napa, CA-2/29/20</t>
  </si>
  <si>
    <t>US-Ventura, CA-2/29/20</t>
  </si>
  <si>
    <t>US-Worcester, MA-2/29/20</t>
  </si>
  <si>
    <t>US-Gwinnett, GA-2/29/20</t>
  </si>
  <si>
    <t>US-DeKalb, GA-2/29/20</t>
  </si>
  <si>
    <t>US-Floyd, GA-2/29/20</t>
  </si>
  <si>
    <t>US-Fayette, GA-2/29/20</t>
  </si>
  <si>
    <t>US-Gregg, TX-2/29/20</t>
  </si>
  <si>
    <t>US-Monmouth, NJ-2/29/20</t>
  </si>
  <si>
    <t>US-Burlington, NJ-2/29/20</t>
  </si>
  <si>
    <t>US-Camden, NJ-2/29/20</t>
  </si>
  <si>
    <t>US-Passaic, NJ-2/29/20</t>
  </si>
  <si>
    <t>US-Union, NJ-2/29/20</t>
  </si>
  <si>
    <t>US-Eagle, CO-2/29/20</t>
  </si>
  <si>
    <t>US-Larimer, CO-2/29/20</t>
  </si>
  <si>
    <t>US-Arapahoe, CO-2/29/20</t>
  </si>
  <si>
    <t>US-Gunnison, CO-2/29/20</t>
  </si>
  <si>
    <t>US-Kane, IL-2/29/20</t>
  </si>
  <si>
    <t>US-Monroe, PA-2/29/20</t>
  </si>
  <si>
    <t>US-Philadelphia, PA-2/29/20</t>
  </si>
  <si>
    <t>US-Norfolk, VA-2/29/20</t>
  </si>
  <si>
    <t>US-Arlington, VA-2/29/20</t>
  </si>
  <si>
    <t>US-Spotsylvania, VA-2/29/20</t>
  </si>
  <si>
    <t>US-Loudoun, VA-2/29/20</t>
  </si>
  <si>
    <t>US-Prince George's, MD-2/29/20</t>
  </si>
  <si>
    <t>US-Pottawattamie, IA-2/29/20</t>
  </si>
  <si>
    <t>US-Camden, NC-2/29/20</t>
  </si>
  <si>
    <t>US-Pima, AZ-2/29/20</t>
  </si>
  <si>
    <t>US-Noble, IN-2/29/20</t>
  </si>
  <si>
    <t>US-Adams, IN-2/29/20</t>
  </si>
  <si>
    <t>US-Boone, IN-2/29/20</t>
  </si>
  <si>
    <t>US-Dane, WI-2/29/20</t>
  </si>
  <si>
    <t>US-Pierce, WI-2/29/20</t>
  </si>
  <si>
    <t>US-Cuyahoga, OH-2/29/20</t>
  </si>
  <si>
    <t>US-Weber, UT-2/29/20</t>
  </si>
  <si>
    <t>US-Bennington County, VT-2/29/20</t>
  </si>
  <si>
    <t>US-Carver County, MN-2/29/20</t>
  </si>
  <si>
    <t>US-Charlotte County, FL-2/29/20</t>
  </si>
  <si>
    <t>US-Cherokee County, GA-2/29/20</t>
  </si>
  <si>
    <t>US-Collin County, TX-2/29/20</t>
  </si>
  <si>
    <t>US-Jefferson County, KY-2/29/20</t>
  </si>
  <si>
    <t>US-Jefferson Parish, LA-2/29/20</t>
  </si>
  <si>
    <t>US-Shasta County, CA-2/29/20</t>
  </si>
  <si>
    <t>US-Spartanburg County, SC-2/29/20</t>
  </si>
  <si>
    <t>US-Harrison County, KY-2/29/20</t>
  </si>
  <si>
    <t>US-Johnson County, IA-2/29/20</t>
  </si>
  <si>
    <t>US-Berkshire County, MA-2/29/20</t>
  </si>
  <si>
    <t>US-Davidson County, TN-2/29/20</t>
  </si>
  <si>
    <t>US-Douglas County, OR-2/29/20</t>
  </si>
  <si>
    <t>US-Fresno County, CA-2/29/20</t>
  </si>
  <si>
    <t>US-Harford County, MD-2/29/20</t>
  </si>
  <si>
    <t>US-Hendricks County, IN-2/29/20</t>
  </si>
  <si>
    <t>US-Hudson County, NJ-2/29/20</t>
  </si>
  <si>
    <t>US-Johnson County, KS-2/29/20</t>
  </si>
  <si>
    <t>US-Kittitas County, WA-2/29/20</t>
  </si>
  <si>
    <t>US-Manatee County, FL-2/29/20</t>
  </si>
  <si>
    <t>US-Marion County, OR-2/29/20</t>
  </si>
  <si>
    <t>US-Okaloosa County, FL-2/29/20</t>
  </si>
  <si>
    <t>US-Polk County, GA-2/29/20</t>
  </si>
  <si>
    <t>US-Riverside County, CA-2/29/20</t>
  </si>
  <si>
    <t>US-Shelby County, TN-2/29/20</t>
  </si>
  <si>
    <t>US-St. Louis County, MO-2/29/20</t>
  </si>
  <si>
    <t>US-Suffolk County, NY-2/29/20</t>
  </si>
  <si>
    <t>US-Ulster County, NY-2/29/20</t>
  </si>
  <si>
    <t>US-Volusia County, FL-2/29/20</t>
  </si>
  <si>
    <t>US-Fairfax County, VA-2/29/20</t>
  </si>
  <si>
    <t>US-Rockingham County, NH-2/29/20</t>
  </si>
  <si>
    <t>US-Washington, D.C.-2/29/20</t>
  </si>
  <si>
    <t>US-Montgomery County, PA-2/29/20</t>
  </si>
  <si>
    <t>US-Alameda County, CA-2/29/20</t>
  </si>
  <si>
    <t>US-Broward County, FL-2/29/20</t>
  </si>
  <si>
    <t>US-Lee County, FL-2/29/20</t>
  </si>
  <si>
    <t>US-Pinal County, AZ-2/29/20</t>
  </si>
  <si>
    <t>US-Rockland County, NY-2/29/20</t>
  </si>
  <si>
    <t>US-Saratoga County, NY-2/29/20</t>
  </si>
  <si>
    <t>US-Charleston County, SC-2/29/20</t>
  </si>
  <si>
    <t>US-Clark County, WA-2/29/20</t>
  </si>
  <si>
    <t>US-Cobb County, GA-2/29/20</t>
  </si>
  <si>
    <t>US-Davis County, UT-2/29/20</t>
  </si>
  <si>
    <t>US-El Paso County, CO-2/29/20</t>
  </si>
  <si>
    <t>US-Honolulu County, HI-2/29/20</t>
  </si>
  <si>
    <t>US-Jackson County, OR -2/29/20</t>
  </si>
  <si>
    <t>US-Jefferson County, WA-2/29/20</t>
  </si>
  <si>
    <t>US-Kershaw County, SC-2/29/20</t>
  </si>
  <si>
    <t>US-Klamath County, OR-2/29/20</t>
  </si>
  <si>
    <t>US-Madera County, CA-2/29/20</t>
  </si>
  <si>
    <t>US-Pierce County, WA-2/29/20</t>
  </si>
  <si>
    <t>US-Tulsa County, OK-2/29/20</t>
  </si>
  <si>
    <t>US-Douglas County, CO-2/29/20</t>
  </si>
  <si>
    <t>US-Providence County, RI-2/29/20</t>
  </si>
  <si>
    <t>US-Chatham County, NC-2/29/20</t>
  </si>
  <si>
    <t>US-Delaware County, PA-2/29/20</t>
  </si>
  <si>
    <t>US-Douglas County, NE-2/29/20</t>
  </si>
  <si>
    <t>US-Fayette County, KY-2/29/20</t>
  </si>
  <si>
    <t>US-Marion County, IN-2/29/20</t>
  </si>
  <si>
    <t>US-Middlesex County, MA-2/29/20</t>
  </si>
  <si>
    <t>US-Nassau County, NY-2/29/20</t>
  </si>
  <si>
    <t>US-Ramsey County, MN-2/29/20</t>
  </si>
  <si>
    <t>US-Washoe County, NV-2/29/20</t>
  </si>
  <si>
    <t>US-Wayne County, PA-2/29/20</t>
  </si>
  <si>
    <t>US-Yolo County, CA-2/29/20</t>
  </si>
  <si>
    <t>US-Clark County, NV-2/29/20</t>
  </si>
  <si>
    <t>US-Fort Bend County, TX-2/29/20</t>
  </si>
  <si>
    <t>US-Grant County, WA-2/29/20</t>
  </si>
  <si>
    <t>US-Santa Rosa County, FL-2/29/20</t>
  </si>
  <si>
    <t>US-Williamson County, TN-2/29/20</t>
  </si>
  <si>
    <t>US-New York County, NY-2/29/20</t>
  </si>
  <si>
    <t>US-Montgomery County, MD-2/29/20</t>
  </si>
  <si>
    <t>US-Denver County, CO-2/29/20</t>
  </si>
  <si>
    <t>US-Summit County, CO-2/29/20</t>
  </si>
  <si>
    <t>US-Bergen County, NJ-2/29/20</t>
  </si>
  <si>
    <t>US-Harris County, TX-2/29/20</t>
  </si>
  <si>
    <t>US-San Francisco County, CA-2/29/20</t>
  </si>
  <si>
    <t>US-Contra Costa County, CA-2/29/20</t>
  </si>
  <si>
    <t>US-Norfolk County, MA-2/29/20</t>
  </si>
  <si>
    <t>US-Wake County, NC-2/29/20</t>
  </si>
  <si>
    <t>US-Westchester County, NY-2/29/20</t>
  </si>
  <si>
    <t>US-Grafton County, NH-2/29/20</t>
  </si>
  <si>
    <t>US-Hillsborough, FL-2/29/20</t>
  </si>
  <si>
    <t>US-Placer County, CA-2/29/20</t>
  </si>
  <si>
    <t>US-San Mateo, CA-2/29/20</t>
  </si>
  <si>
    <t>US-Sonoma County, CA-2/29/20</t>
  </si>
  <si>
    <t>US-Umatilla, OR-2/29/20</t>
  </si>
  <si>
    <t>US-Fulton County, GA-2/29/20</t>
  </si>
  <si>
    <t>US-Skagit, WA-2/29/20</t>
  </si>
  <si>
    <t>US-Thurston, WA-2/29/20</t>
  </si>
  <si>
    <t>US-Island, WA-2/29/20</t>
  </si>
  <si>
    <t>US-Whatcom, WA-2/29/20</t>
  </si>
  <si>
    <t>US-Marin, CA-2/29/20</t>
  </si>
  <si>
    <t>US-Calaveras, CA-2/29/20</t>
  </si>
  <si>
    <t>US-Stanislaus, CA-2/29/20</t>
  </si>
  <si>
    <t>US-San Joaquin, CA-2/29/20</t>
  </si>
  <si>
    <t>US-Essex, MA-2/29/20</t>
  </si>
  <si>
    <t>US-Charlton, GA-2/29/20</t>
  </si>
  <si>
    <t>US-Collier, FL-2/29/20</t>
  </si>
  <si>
    <t>US-Pinellas, FL-2/29/20</t>
  </si>
  <si>
    <t>US-Alachua, FL-2/29/20</t>
  </si>
  <si>
    <t>US-Nassau, FL-2/29/20</t>
  </si>
  <si>
    <t>US-Pasco, FL-2/29/20</t>
  </si>
  <si>
    <t>US-Dallas, TX-2/29/20</t>
  </si>
  <si>
    <t>US-Tarrant, TX-2/29/20</t>
  </si>
  <si>
    <t>US-Montgomery, TX-2/29/20</t>
  </si>
  <si>
    <t>US-Middlesex, NJ-2/29/20</t>
  </si>
  <si>
    <t>US-Jefferson, CO-2/29/20</t>
  </si>
  <si>
    <t>US-Multnomah, OR-2/29/20</t>
  </si>
  <si>
    <t>US-Polk, OR-2/29/20</t>
  </si>
  <si>
    <t>US-Deschutes, OR-2/29/20</t>
  </si>
  <si>
    <t>US-McHenry, IL-2/29/20</t>
  </si>
  <si>
    <t>US-Lake, IL-2/29/20</t>
  </si>
  <si>
    <t>US-Bucks, PA-2/29/20</t>
  </si>
  <si>
    <t>US-Hanover, VA-2/29/20</t>
  </si>
  <si>
    <t>US-Lancaster, SC-2/29/20</t>
  </si>
  <si>
    <t>US-Sullivan, TN-2/29/20</t>
  </si>
  <si>
    <t>US-Johnson, IN-2/29/20</t>
  </si>
  <si>
    <t>US-Howard, IN-2/29/20</t>
  </si>
  <si>
    <t>US-St. Joseph, IN-2/29/20</t>
  </si>
  <si>
    <t>US-Knox, NE-2/29/20</t>
  </si>
  <si>
    <t>US-Stark, OH-2/29/20</t>
  </si>
  <si>
    <t>US-Anoka, MN-2/29/20</t>
  </si>
  <si>
    <t>US-Olmsted, MN-2/29/20</t>
  </si>
  <si>
    <t>US-Summit, UT-2/29/20</t>
  </si>
  <si>
    <t>US-Fairfield, CT-2/29/20</t>
  </si>
  <si>
    <t>US-Litchfield, CT-2/29/20</t>
  </si>
  <si>
    <t>US-Orleans, LA-2/29/20</t>
  </si>
  <si>
    <t>US-Pennington, SD-2/29/20</t>
  </si>
  <si>
    <t>US-Beadle, SD-2/29/20</t>
  </si>
  <si>
    <t>US-Charles Mix, SD-2/29/20</t>
  </si>
  <si>
    <t>US-Davison, SD-2/29/20</t>
  </si>
  <si>
    <t>US-Minnehaha, SD-2/29/20</t>
  </si>
  <si>
    <t>US-Bon Homme, SD-2/29/20</t>
  </si>
  <si>
    <t>US-Socorro, NM-2/29/20</t>
  </si>
  <si>
    <t>US-Bernalillo, NM-2/29/20</t>
  </si>
  <si>
    <t>US-Oakland, MI-2/29/20</t>
  </si>
  <si>
    <t>US-Wayne, MI-2/29/20</t>
  </si>
  <si>
    <t>US-New Castle, DE-2/29/20</t>
  </si>
  <si>
    <t>US-Washington-3/1/20</t>
  </si>
  <si>
    <t>US-New York-3/1/20</t>
  </si>
  <si>
    <t>US-California-3/1/20</t>
  </si>
  <si>
    <t>US-Massachusetts-3/1/20</t>
  </si>
  <si>
    <t>US-Grand Princess-3/1/20</t>
  </si>
  <si>
    <t>US-Georgia-3/1/20</t>
  </si>
  <si>
    <t>US-Colorado-3/1/20</t>
  </si>
  <si>
    <t>US-Florida-3/1/20</t>
  </si>
  <si>
    <t>US-New Jersey-3/1/20</t>
  </si>
  <si>
    <t>US-Oregon-3/1/20</t>
  </si>
  <si>
    <t>US-Texas-3/1/20</t>
  </si>
  <si>
    <t>US-Illinois-3/1/20</t>
  </si>
  <si>
    <t>US-Pennsylvania-3/1/20</t>
  </si>
  <si>
    <t>US-Iowa-3/1/20</t>
  </si>
  <si>
    <t>US-Maryland-3/1/20</t>
  </si>
  <si>
    <t>US-North Carolina-3/1/20</t>
  </si>
  <si>
    <t>US-South Carolina-3/1/20</t>
  </si>
  <si>
    <t>US-Tennessee-3/1/20</t>
  </si>
  <si>
    <t>US-Virginia-3/1/20</t>
  </si>
  <si>
    <t>US-Arizona-3/1/20</t>
  </si>
  <si>
    <t>US-Indiana-3/1/20</t>
  </si>
  <si>
    <t>US-Kentucky-3/1/20</t>
  </si>
  <si>
    <t>US-District of Columbia-3/1/20</t>
  </si>
  <si>
    <t>US-Nevada-3/1/20</t>
  </si>
  <si>
    <t>US-New Hampshire-3/1/20</t>
  </si>
  <si>
    <t>US-Minnesota-3/1/20</t>
  </si>
  <si>
    <t>US-Nebraska-3/1/20</t>
  </si>
  <si>
    <t>US-Ohio-3/1/20</t>
  </si>
  <si>
    <t>US-Rhode Island-3/1/20</t>
  </si>
  <si>
    <t>US-Wisconsin-3/1/20</t>
  </si>
  <si>
    <t>US-Connecticut-3/1/20</t>
  </si>
  <si>
    <t>US-Hawaii-3/1/20</t>
  </si>
  <si>
    <t>US-Oklahoma-3/1/20</t>
  </si>
  <si>
    <t>US-Utah-3/1/20</t>
  </si>
  <si>
    <t>US-Kansas-3/1/20</t>
  </si>
  <si>
    <t>US-Louisiana-3/1/20</t>
  </si>
  <si>
    <t>US-Missouri-3/1/20</t>
  </si>
  <si>
    <t>US-Vermont-3/1/20</t>
  </si>
  <si>
    <t>US-Alaska-3/1/20</t>
  </si>
  <si>
    <t>US-Arkansas-3/1/20</t>
  </si>
  <si>
    <t>US-Delaware-3/1/20</t>
  </si>
  <si>
    <t>US-Idaho-3/1/20</t>
  </si>
  <si>
    <t>US-Maine-3/1/20</t>
  </si>
  <si>
    <t>US-Michigan-3/1/20</t>
  </si>
  <si>
    <t>US-Mississippi-3/1/20</t>
  </si>
  <si>
    <t>US-Montana-3/1/20</t>
  </si>
  <si>
    <t>US-New Mexico-3/1/20</t>
  </si>
  <si>
    <t>US-North Dakota-3/1/20</t>
  </si>
  <si>
    <t>US-South Dakota-3/1/20</t>
  </si>
  <si>
    <t>US-West Virginia-3/1/20</t>
  </si>
  <si>
    <t>US-Wyoming-3/1/20</t>
  </si>
  <si>
    <t>US-Kitsap, WA-3/1/20</t>
  </si>
  <si>
    <t>US-Solano, CA-3/1/20</t>
  </si>
  <si>
    <t>US-Santa Cruz, CA-3/1/20</t>
  </si>
  <si>
    <t>US-Napa, CA-3/1/20</t>
  </si>
  <si>
    <t>US-Ventura, CA-3/1/20</t>
  </si>
  <si>
    <t>US-Worcester, MA-3/1/20</t>
  </si>
  <si>
    <t>US-Gwinnett, GA-3/1/20</t>
  </si>
  <si>
    <t>US-DeKalb, GA-3/1/20</t>
  </si>
  <si>
    <t>US-Floyd, GA-3/1/20</t>
  </si>
  <si>
    <t>US-Fayette, GA-3/1/20</t>
  </si>
  <si>
    <t>US-Gregg, TX-3/1/20</t>
  </si>
  <si>
    <t>US-Monmouth, NJ-3/1/20</t>
  </si>
  <si>
    <t>US-Burlington, NJ-3/1/20</t>
  </si>
  <si>
    <t>US-Camden, NJ-3/1/20</t>
  </si>
  <si>
    <t>US-Passaic, NJ-3/1/20</t>
  </si>
  <si>
    <t>US-Union, NJ-3/1/20</t>
  </si>
  <si>
    <t>US-Eagle, CO-3/1/20</t>
  </si>
  <si>
    <t>US-Larimer, CO-3/1/20</t>
  </si>
  <si>
    <t>US-Arapahoe, CO-3/1/20</t>
  </si>
  <si>
    <t>US-Gunnison, CO-3/1/20</t>
  </si>
  <si>
    <t>US-Kane, IL-3/1/20</t>
  </si>
  <si>
    <t>US-Monroe, PA-3/1/20</t>
  </si>
  <si>
    <t>US-Philadelphia, PA-3/1/20</t>
  </si>
  <si>
    <t>US-Norfolk, VA-3/1/20</t>
  </si>
  <si>
    <t>US-Arlington, VA-3/1/20</t>
  </si>
  <si>
    <t>US-Spotsylvania, VA-3/1/20</t>
  </si>
  <si>
    <t>US-Loudoun, VA-3/1/20</t>
  </si>
  <si>
    <t>US-Prince George's, MD-3/1/20</t>
  </si>
  <si>
    <t>US-Pottawattamie, IA-3/1/20</t>
  </si>
  <si>
    <t>US-Camden, NC-3/1/20</t>
  </si>
  <si>
    <t>US-Pima, AZ-3/1/20</t>
  </si>
  <si>
    <t>US-Noble, IN-3/1/20</t>
  </si>
  <si>
    <t>US-Adams, IN-3/1/20</t>
  </si>
  <si>
    <t>US-Boone, IN-3/1/20</t>
  </si>
  <si>
    <t>US-Dane, WI-3/1/20</t>
  </si>
  <si>
    <t>US-Pierce, WI-3/1/20</t>
  </si>
  <si>
    <t>US-Cuyahoga, OH-3/1/20</t>
  </si>
  <si>
    <t>US-Weber, UT-3/1/20</t>
  </si>
  <si>
    <t>US-Bennington County, VT-3/1/20</t>
  </si>
  <si>
    <t>US-Carver County, MN-3/1/20</t>
  </si>
  <si>
    <t>US-Charlotte County, FL-3/1/20</t>
  </si>
  <si>
    <t>US-Cherokee County, GA-3/1/20</t>
  </si>
  <si>
    <t>US-Collin County, TX-3/1/20</t>
  </si>
  <si>
    <t>US-Jefferson County, KY-3/1/20</t>
  </si>
  <si>
    <t>US-Jefferson Parish, LA-3/1/20</t>
  </si>
  <si>
    <t>US-Shasta County, CA-3/1/20</t>
  </si>
  <si>
    <t>US-Spartanburg County, SC-3/1/20</t>
  </si>
  <si>
    <t>US-Harrison County, KY-3/1/20</t>
  </si>
  <si>
    <t>US-Johnson County, IA-3/1/20</t>
  </si>
  <si>
    <t>US-Berkshire County, MA-3/1/20</t>
  </si>
  <si>
    <t>US-Davidson County, TN-3/1/20</t>
  </si>
  <si>
    <t>US-Douglas County, OR-3/1/20</t>
  </si>
  <si>
    <t>US-Fresno County, CA-3/1/20</t>
  </si>
  <si>
    <t>US-Harford County, MD-3/1/20</t>
  </si>
  <si>
    <t>US-Hendricks County, IN-3/1/20</t>
  </si>
  <si>
    <t>US-Hudson County, NJ-3/1/20</t>
  </si>
  <si>
    <t>US-Johnson County, KS-3/1/20</t>
  </si>
  <si>
    <t>US-Kittitas County, WA-3/1/20</t>
  </si>
  <si>
    <t>US-Manatee County, FL-3/1/20</t>
  </si>
  <si>
    <t>US-Marion County, OR-3/1/20</t>
  </si>
  <si>
    <t>US-Okaloosa County, FL-3/1/20</t>
  </si>
  <si>
    <t>US-Polk County, GA-3/1/20</t>
  </si>
  <si>
    <t>US-Riverside County, CA-3/1/20</t>
  </si>
  <si>
    <t>US-Shelby County, TN-3/1/20</t>
  </si>
  <si>
    <t>US-St. Louis County, MO-3/1/20</t>
  </si>
  <si>
    <t>US-Suffolk County, NY-3/1/20</t>
  </si>
  <si>
    <t>US-Ulster County, NY-3/1/20</t>
  </si>
  <si>
    <t>US-Volusia County, FL-3/1/20</t>
  </si>
  <si>
    <t>US-Fairfax County, VA-3/1/20</t>
  </si>
  <si>
    <t>US-Rockingham County, NH-3/1/20</t>
  </si>
  <si>
    <t>US-Washington, D.C.-3/1/20</t>
  </si>
  <si>
    <t>US-Montgomery County, PA-3/1/20</t>
  </si>
  <si>
    <t>US-Alameda County, CA-3/1/20</t>
  </si>
  <si>
    <t>US-Broward County, FL-3/1/20</t>
  </si>
  <si>
    <t>US-Lee County, FL-3/1/20</t>
  </si>
  <si>
    <t>US-Pinal County, AZ-3/1/20</t>
  </si>
  <si>
    <t>US-Rockland County, NY-3/1/20</t>
  </si>
  <si>
    <t>US-Saratoga County, NY-3/1/20</t>
  </si>
  <si>
    <t>US-Charleston County, SC-3/1/20</t>
  </si>
  <si>
    <t>US-Clark County, WA-3/1/20</t>
  </si>
  <si>
    <t>US-Cobb County, GA-3/1/20</t>
  </si>
  <si>
    <t>US-Davis County, UT-3/1/20</t>
  </si>
  <si>
    <t>US-El Paso County, CO-3/1/20</t>
  </si>
  <si>
    <t>US-Honolulu County, HI-3/1/20</t>
  </si>
  <si>
    <t>US-Jackson County, OR -3/1/20</t>
  </si>
  <si>
    <t>US-Jefferson County, WA-3/1/20</t>
  </si>
  <si>
    <t>US-Kershaw County, SC-3/1/20</t>
  </si>
  <si>
    <t>US-Klamath County, OR-3/1/20</t>
  </si>
  <si>
    <t>US-Madera County, CA-3/1/20</t>
  </si>
  <si>
    <t>US-Pierce County, WA-3/1/20</t>
  </si>
  <si>
    <t>US-Tulsa County, OK-3/1/20</t>
  </si>
  <si>
    <t>US-Douglas County, CO-3/1/20</t>
  </si>
  <si>
    <t>US-Chatham County, NC-3/1/20</t>
  </si>
  <si>
    <t>US-Delaware County, PA-3/1/20</t>
  </si>
  <si>
    <t>US-Douglas County, NE-3/1/20</t>
  </si>
  <si>
    <t>US-Fayette County, KY-3/1/20</t>
  </si>
  <si>
    <t>US-Marion County, IN-3/1/20</t>
  </si>
  <si>
    <t>US-Middlesex County, MA-3/1/20</t>
  </si>
  <si>
    <t>US-Nassau County, NY-3/1/20</t>
  </si>
  <si>
    <t>US-Ramsey County, MN-3/1/20</t>
  </si>
  <si>
    <t>US-Washoe County, NV-3/1/20</t>
  </si>
  <si>
    <t>US-Wayne County, PA-3/1/20</t>
  </si>
  <si>
    <t>US-Yolo County, CA-3/1/20</t>
  </si>
  <si>
    <t>US-Clark County, NV-3/1/20</t>
  </si>
  <si>
    <t>US-Fort Bend County, TX-3/1/20</t>
  </si>
  <si>
    <t>US-Grant County, WA-3/1/20</t>
  </si>
  <si>
    <t>US-Santa Rosa County, FL-3/1/20</t>
  </si>
  <si>
    <t>US-Williamson County, TN-3/1/20</t>
  </si>
  <si>
    <t>US-New York County, NY-3/1/20</t>
  </si>
  <si>
    <t>US-Montgomery County, MD-3/1/20</t>
  </si>
  <si>
    <t>US-Denver County, CO-3/1/20</t>
  </si>
  <si>
    <t>US-Summit County, CO-3/1/20</t>
  </si>
  <si>
    <t>US-Bergen County, NJ-3/1/20</t>
  </si>
  <si>
    <t>US-Harris County, TX-3/1/20</t>
  </si>
  <si>
    <t>US-San Francisco County, CA-3/1/20</t>
  </si>
  <si>
    <t>US-Contra Costa County, CA-3/1/20</t>
  </si>
  <si>
    <t>US-Norfolk County, MA-3/1/20</t>
  </si>
  <si>
    <t>US-Wake County, NC-3/1/20</t>
  </si>
  <si>
    <t>US-Westchester County, NY-3/1/20</t>
  </si>
  <si>
    <t>US-Grafton County, NH-3/1/20</t>
  </si>
  <si>
    <t>US-Hillsborough, FL-3/1/20</t>
  </si>
  <si>
    <t>US-Placer County, CA-3/1/20</t>
  </si>
  <si>
    <t>US-San Mateo, CA-3/1/20</t>
  </si>
  <si>
    <t>US-Sonoma County, CA-3/1/20</t>
  </si>
  <si>
    <t>US-Umatilla, OR-3/1/20</t>
  </si>
  <si>
    <t>US-Fulton County, GA-3/1/20</t>
  </si>
  <si>
    <t>US-Skagit, WA-3/1/20</t>
  </si>
  <si>
    <t>US-Thurston, WA-3/1/20</t>
  </si>
  <si>
    <t>US-Island, WA-3/1/20</t>
  </si>
  <si>
    <t>US-Whatcom, WA-3/1/20</t>
  </si>
  <si>
    <t>US-Marin, CA-3/1/20</t>
  </si>
  <si>
    <t>US-Calaveras, CA-3/1/20</t>
  </si>
  <si>
    <t>US-Stanislaus, CA-3/1/20</t>
  </si>
  <si>
    <t>US-San Joaquin, CA-3/1/20</t>
  </si>
  <si>
    <t>US-Essex, MA-3/1/20</t>
  </si>
  <si>
    <t>US-Charlton, GA-3/1/20</t>
  </si>
  <si>
    <t>US-Collier, FL-3/1/20</t>
  </si>
  <si>
    <t>US-Pinellas, FL-3/1/20</t>
  </si>
  <si>
    <t>US-Alachua, FL-3/1/20</t>
  </si>
  <si>
    <t>US-Nassau, FL-3/1/20</t>
  </si>
  <si>
    <t>US-Pasco, FL-3/1/20</t>
  </si>
  <si>
    <t>US-Dallas, TX-3/1/20</t>
  </si>
  <si>
    <t>US-Tarrant, TX-3/1/20</t>
  </si>
  <si>
    <t>US-Montgomery, TX-3/1/20</t>
  </si>
  <si>
    <t>US-Middlesex, NJ-3/1/20</t>
  </si>
  <si>
    <t>US-Jefferson, CO-3/1/20</t>
  </si>
  <si>
    <t>US-Multnomah, OR-3/1/20</t>
  </si>
  <si>
    <t>US-Polk, OR-3/1/20</t>
  </si>
  <si>
    <t>US-Deschutes, OR-3/1/20</t>
  </si>
  <si>
    <t>US-McHenry, IL-3/1/20</t>
  </si>
  <si>
    <t>US-Lake, IL-3/1/20</t>
  </si>
  <si>
    <t>US-Bucks, PA-3/1/20</t>
  </si>
  <si>
    <t>US-Hanover, VA-3/1/20</t>
  </si>
  <si>
    <t>US-Lancaster, SC-3/1/20</t>
  </si>
  <si>
    <t>US-Sullivan, TN-3/1/20</t>
  </si>
  <si>
    <t>US-Johnson, IN-3/1/20</t>
  </si>
  <si>
    <t>US-Howard, IN-3/1/20</t>
  </si>
  <si>
    <t>US-St. Joseph, IN-3/1/20</t>
  </si>
  <si>
    <t>US-Knox, NE-3/1/20</t>
  </si>
  <si>
    <t>US-Stark, OH-3/1/20</t>
  </si>
  <si>
    <t>US-Anoka, MN-3/1/20</t>
  </si>
  <si>
    <t>US-Olmsted, MN-3/1/20</t>
  </si>
  <si>
    <t>US-Summit, UT-3/1/20</t>
  </si>
  <si>
    <t>US-Fairfield, CT-3/1/20</t>
  </si>
  <si>
    <t>US-Litchfield, CT-3/1/20</t>
  </si>
  <si>
    <t>US-Orleans, LA-3/1/20</t>
  </si>
  <si>
    <t>US-Pennington, SD-3/1/20</t>
  </si>
  <si>
    <t>US-Beadle, SD-3/1/20</t>
  </si>
  <si>
    <t>US-Charles Mix, SD-3/1/20</t>
  </si>
  <si>
    <t>US-Davison, SD-3/1/20</t>
  </si>
  <si>
    <t>US-Minnehaha, SD-3/1/20</t>
  </si>
  <si>
    <t>US-Bon Homme, SD-3/1/20</t>
  </si>
  <si>
    <t>US-Socorro, NM-3/1/20</t>
  </si>
  <si>
    <t>US-Bernalillo, NM-3/1/20</t>
  </si>
  <si>
    <t>US-Oakland, MI-3/1/20</t>
  </si>
  <si>
    <t>US-Wayne, MI-3/1/20</t>
  </si>
  <si>
    <t>US-New Castle, DE-3/1/20</t>
  </si>
  <si>
    <t>US-Washington-3/2/20</t>
  </si>
  <si>
    <t>US-New York-3/2/20</t>
  </si>
  <si>
    <t>US-California-3/2/20</t>
  </si>
  <si>
    <t>US-Massachusetts-3/2/20</t>
  </si>
  <si>
    <t>US-Grand Princess-3/2/20</t>
  </si>
  <si>
    <t>US-Georgia-3/2/20</t>
  </si>
  <si>
    <t>US-Colorado-3/2/20</t>
  </si>
  <si>
    <t>US-Florida-3/2/20</t>
  </si>
  <si>
    <t>US-New Jersey-3/2/20</t>
  </si>
  <si>
    <t>US-Oregon-3/2/20</t>
  </si>
  <si>
    <t>US-Texas-3/2/20</t>
  </si>
  <si>
    <t>US-Illinois-3/2/20</t>
  </si>
  <si>
    <t>US-Pennsylvania-3/2/20</t>
  </si>
  <si>
    <t>US-Iowa-3/2/20</t>
  </si>
  <si>
    <t>US-Maryland-3/2/20</t>
  </si>
  <si>
    <t>US-North Carolina-3/2/20</t>
  </si>
  <si>
    <t>US-South Carolina-3/2/20</t>
  </si>
  <si>
    <t>US-Tennessee-3/2/20</t>
  </si>
  <si>
    <t>US-Virginia-3/2/20</t>
  </si>
  <si>
    <t>US-Arizona-3/2/20</t>
  </si>
  <si>
    <t>US-Indiana-3/2/20</t>
  </si>
  <si>
    <t>US-Kentucky-3/2/20</t>
  </si>
  <si>
    <t>US-District of Columbia-3/2/20</t>
  </si>
  <si>
    <t>US-Nevada-3/2/20</t>
  </si>
  <si>
    <t>US-New Hampshire-3/2/20</t>
  </si>
  <si>
    <t>US-Minnesota-3/2/20</t>
  </si>
  <si>
    <t>US-Nebraska-3/2/20</t>
  </si>
  <si>
    <t>US-Ohio-3/2/20</t>
  </si>
  <si>
    <t>US-Rhode Island-3/2/20</t>
  </si>
  <si>
    <t>US-Wisconsin-3/2/20</t>
  </si>
  <si>
    <t>US-Connecticut-3/2/20</t>
  </si>
  <si>
    <t>US-Hawaii-3/2/20</t>
  </si>
  <si>
    <t>US-Oklahoma-3/2/20</t>
  </si>
  <si>
    <t>US-Utah-3/2/20</t>
  </si>
  <si>
    <t>US-Kansas-3/2/20</t>
  </si>
  <si>
    <t>US-Louisiana-3/2/20</t>
  </si>
  <si>
    <t>US-Missouri-3/2/20</t>
  </si>
  <si>
    <t>US-Vermont-3/2/20</t>
  </si>
  <si>
    <t>US-Alaska-3/2/20</t>
  </si>
  <si>
    <t>US-Arkansas-3/2/20</t>
  </si>
  <si>
    <t>US-Delaware-3/2/20</t>
  </si>
  <si>
    <t>US-Idaho-3/2/20</t>
  </si>
  <si>
    <t>US-Maine-3/2/20</t>
  </si>
  <si>
    <t>US-Michigan-3/2/20</t>
  </si>
  <si>
    <t>US-Mississippi-3/2/20</t>
  </si>
  <si>
    <t>US-Montana-3/2/20</t>
  </si>
  <si>
    <t>US-New Mexico-3/2/20</t>
  </si>
  <si>
    <t>US-North Dakota-3/2/20</t>
  </si>
  <si>
    <t>US-South Dakota-3/2/20</t>
  </si>
  <si>
    <t>US-West Virginia-3/2/20</t>
  </si>
  <si>
    <t>US-Wyoming-3/2/20</t>
  </si>
  <si>
    <t>US-Kitsap, WA-3/2/20</t>
  </si>
  <si>
    <t>US-Solano, CA-3/2/20</t>
  </si>
  <si>
    <t>US-Santa Cruz, CA-3/2/20</t>
  </si>
  <si>
    <t>US-Napa, CA-3/2/20</t>
  </si>
  <si>
    <t>US-Ventura, CA-3/2/20</t>
  </si>
  <si>
    <t>US-Worcester, MA-3/2/20</t>
  </si>
  <si>
    <t>US-Gwinnett, GA-3/2/20</t>
  </si>
  <si>
    <t>US-DeKalb, GA-3/2/20</t>
  </si>
  <si>
    <t>US-Floyd, GA-3/2/20</t>
  </si>
  <si>
    <t>US-Fayette, GA-3/2/20</t>
  </si>
  <si>
    <t>US-Gregg, TX-3/2/20</t>
  </si>
  <si>
    <t>US-Monmouth, NJ-3/2/20</t>
  </si>
  <si>
    <t>US-Burlington, NJ-3/2/20</t>
  </si>
  <si>
    <t>US-Camden, NJ-3/2/20</t>
  </si>
  <si>
    <t>US-Passaic, NJ-3/2/20</t>
  </si>
  <si>
    <t>US-Union, NJ-3/2/20</t>
  </si>
  <si>
    <t>US-Eagle, CO-3/2/20</t>
  </si>
  <si>
    <t>US-Larimer, CO-3/2/20</t>
  </si>
  <si>
    <t>US-Arapahoe, CO-3/2/20</t>
  </si>
  <si>
    <t>US-Gunnison, CO-3/2/20</t>
  </si>
  <si>
    <t>US-Kane, IL-3/2/20</t>
  </si>
  <si>
    <t>US-Monroe, PA-3/2/20</t>
  </si>
  <si>
    <t>US-Philadelphia, PA-3/2/20</t>
  </si>
  <si>
    <t>US-Norfolk, VA-3/2/20</t>
  </si>
  <si>
    <t>US-Arlington, VA-3/2/20</t>
  </si>
  <si>
    <t>US-Spotsylvania, VA-3/2/20</t>
  </si>
  <si>
    <t>US-Loudoun, VA-3/2/20</t>
  </si>
  <si>
    <t>US-Prince George's, MD-3/2/20</t>
  </si>
  <si>
    <t>US-Pottawattamie, IA-3/2/20</t>
  </si>
  <si>
    <t>US-Camden, NC-3/2/20</t>
  </si>
  <si>
    <t>US-Pima, AZ-3/2/20</t>
  </si>
  <si>
    <t>US-Noble, IN-3/2/20</t>
  </si>
  <si>
    <t>US-Adams, IN-3/2/20</t>
  </si>
  <si>
    <t>US-Boone, IN-3/2/20</t>
  </si>
  <si>
    <t>US-Dane, WI-3/2/20</t>
  </si>
  <si>
    <t>US-Pierce, WI-3/2/20</t>
  </si>
  <si>
    <t>US-Cuyahoga, OH-3/2/20</t>
  </si>
  <si>
    <t>US-Weber, UT-3/2/20</t>
  </si>
  <si>
    <t>US-Bennington County, VT-3/2/20</t>
  </si>
  <si>
    <t>US-Carver County, MN-3/2/20</t>
  </si>
  <si>
    <t>US-Charlotte County, FL-3/2/20</t>
  </si>
  <si>
    <t>US-Cherokee County, GA-3/2/20</t>
  </si>
  <si>
    <t>US-Collin County, TX-3/2/20</t>
  </si>
  <si>
    <t>US-Jefferson County, KY-3/2/20</t>
  </si>
  <si>
    <t>US-Jefferson Parish, LA-3/2/20</t>
  </si>
  <si>
    <t>US-Shasta County, CA-3/2/20</t>
  </si>
  <si>
    <t>US-Spartanburg County, SC-3/2/20</t>
  </si>
  <si>
    <t>US-Harrison County, KY-3/2/20</t>
  </si>
  <si>
    <t>US-Johnson County, IA-3/2/20</t>
  </si>
  <si>
    <t>US-Berkshire County, MA-3/2/20</t>
  </si>
  <si>
    <t>US-Davidson County, TN-3/2/20</t>
  </si>
  <si>
    <t>US-Douglas County, OR-3/2/20</t>
  </si>
  <si>
    <t>US-Fresno County, CA-3/2/20</t>
  </si>
  <si>
    <t>US-Harford County, MD-3/2/20</t>
  </si>
  <si>
    <t>US-Hendricks County, IN-3/2/20</t>
  </si>
  <si>
    <t>US-Hudson County, NJ-3/2/20</t>
  </si>
  <si>
    <t>US-Johnson County, KS-3/2/20</t>
  </si>
  <si>
    <t>US-Kittitas County, WA-3/2/20</t>
  </si>
  <si>
    <t>US-Manatee County, FL-3/2/20</t>
  </si>
  <si>
    <t>US-Marion County, OR-3/2/20</t>
  </si>
  <si>
    <t>US-Okaloosa County, FL-3/2/20</t>
  </si>
  <si>
    <t>US-Polk County, GA-3/2/20</t>
  </si>
  <si>
    <t>US-Riverside County, CA-3/2/20</t>
  </si>
  <si>
    <t>US-Shelby County, TN-3/2/20</t>
  </si>
  <si>
    <t>US-St. Louis County, MO-3/2/20</t>
  </si>
  <si>
    <t>US-Suffolk County, NY-3/2/20</t>
  </si>
  <si>
    <t>US-Ulster County, NY-3/2/20</t>
  </si>
  <si>
    <t>US-Volusia County, FL-3/2/20</t>
  </si>
  <si>
    <t>US-Fairfax County, VA-3/2/20</t>
  </si>
  <si>
    <t>US-Rockingham County, NH-3/2/20</t>
  </si>
  <si>
    <t>US-Washington, D.C.-3/2/20</t>
  </si>
  <si>
    <t>US-Montgomery County, PA-3/2/20</t>
  </si>
  <si>
    <t>US-Alameda County, CA-3/2/20</t>
  </si>
  <si>
    <t>US-Broward County, FL-3/2/20</t>
  </si>
  <si>
    <t>US-Lee County, FL-3/2/20</t>
  </si>
  <si>
    <t>US-Pinal County, AZ-3/2/20</t>
  </si>
  <si>
    <t>US-Rockland County, NY-3/2/20</t>
  </si>
  <si>
    <t>US-Saratoga County, NY-3/2/20</t>
  </si>
  <si>
    <t>US-Charleston County, SC-3/2/20</t>
  </si>
  <si>
    <t>US-Clark County, WA-3/2/20</t>
  </si>
  <si>
    <t>US-Cobb County, GA-3/2/20</t>
  </si>
  <si>
    <t>US-Davis County, UT-3/2/20</t>
  </si>
  <si>
    <t>US-El Paso County, CO-3/2/20</t>
  </si>
  <si>
    <t>US-Honolulu County, HI-3/2/20</t>
  </si>
  <si>
    <t>US-Jackson County, OR -3/2/20</t>
  </si>
  <si>
    <t>US-Jefferson County, WA-3/2/20</t>
  </si>
  <si>
    <t>US-Kershaw County, SC-3/2/20</t>
  </si>
  <si>
    <t>US-Klamath County, OR-3/2/20</t>
  </si>
  <si>
    <t>US-Madera County, CA-3/2/20</t>
  </si>
  <si>
    <t>US-Pierce County, WA-3/2/20</t>
  </si>
  <si>
    <t>US-Tulsa County, OK-3/2/20</t>
  </si>
  <si>
    <t>US-Douglas County, CO-3/2/20</t>
  </si>
  <si>
    <t>US-Chatham County, NC-3/2/20</t>
  </si>
  <si>
    <t>US-Delaware County, PA-3/2/20</t>
  </si>
  <si>
    <t>US-Douglas County, NE-3/2/20</t>
  </si>
  <si>
    <t>US-Fayette County, KY-3/2/20</t>
  </si>
  <si>
    <t>US-Marion County, IN-3/2/20</t>
  </si>
  <si>
    <t>US-Middlesex County, MA-3/2/20</t>
  </si>
  <si>
    <t>US-Nassau County, NY-3/2/20</t>
  </si>
  <si>
    <t>US-Ramsey County, MN-3/2/20</t>
  </si>
  <si>
    <t>US-Washoe County, NV-3/2/20</t>
  </si>
  <si>
    <t>US-Wayne County, PA-3/2/20</t>
  </si>
  <si>
    <t>US-Yolo County, CA-3/2/20</t>
  </si>
  <si>
    <t>US-Clark County, NV-3/2/20</t>
  </si>
  <si>
    <t>US-Fort Bend County, TX-3/2/20</t>
  </si>
  <si>
    <t>US-Grant County, WA-3/2/20</t>
  </si>
  <si>
    <t>US-Santa Rosa County, FL-3/2/20</t>
  </si>
  <si>
    <t>US-Williamson County, TN-3/2/20</t>
  </si>
  <si>
    <t>US-Montgomery County, MD-3/2/20</t>
  </si>
  <si>
    <t>US-Denver County, CO-3/2/20</t>
  </si>
  <si>
    <t>US-Summit County, CO-3/2/20</t>
  </si>
  <si>
    <t>US-Bergen County, NJ-3/2/20</t>
  </si>
  <si>
    <t>US-Harris County, TX-3/2/20</t>
  </si>
  <si>
    <t>US-San Francisco County, CA-3/2/20</t>
  </si>
  <si>
    <t>US-Contra Costa County, CA-3/2/20</t>
  </si>
  <si>
    <t>US-Norfolk County, MA-3/2/20</t>
  </si>
  <si>
    <t>US-Wake County, NC-3/2/20</t>
  </si>
  <si>
    <t>US-Westchester County, NY-3/2/20</t>
  </si>
  <si>
    <t>US-Fulton County, GA-3/2/20</t>
  </si>
  <si>
    <t>US-Skagit, WA-3/2/20</t>
  </si>
  <si>
    <t>US-Thurston, WA-3/2/20</t>
  </si>
  <si>
    <t>US-Island, WA-3/2/20</t>
  </si>
  <si>
    <t>US-Whatcom, WA-3/2/20</t>
  </si>
  <si>
    <t>US-Marin, CA-3/2/20</t>
  </si>
  <si>
    <t>US-Calaveras, CA-3/2/20</t>
  </si>
  <si>
    <t>US-Stanislaus, CA-3/2/20</t>
  </si>
  <si>
    <t>US-San Joaquin, CA-3/2/20</t>
  </si>
  <si>
    <t>US-Essex, MA-3/2/20</t>
  </si>
  <si>
    <t>US-Charlton, GA-3/2/20</t>
  </si>
  <si>
    <t>US-Collier, FL-3/2/20</t>
  </si>
  <si>
    <t>US-Pinellas, FL-3/2/20</t>
  </si>
  <si>
    <t>US-Alachua, FL-3/2/20</t>
  </si>
  <si>
    <t>US-Nassau, FL-3/2/20</t>
  </si>
  <si>
    <t>US-Pasco, FL-3/2/20</t>
  </si>
  <si>
    <t>US-Dallas, TX-3/2/20</t>
  </si>
  <si>
    <t>US-Tarrant, TX-3/2/20</t>
  </si>
  <si>
    <t>US-Montgomery, TX-3/2/20</t>
  </si>
  <si>
    <t>US-Middlesex, NJ-3/2/20</t>
  </si>
  <si>
    <t>US-Jefferson, CO-3/2/20</t>
  </si>
  <si>
    <t>US-Multnomah, OR-3/2/20</t>
  </si>
  <si>
    <t>US-Polk, OR-3/2/20</t>
  </si>
  <si>
    <t>US-Deschutes, OR-3/2/20</t>
  </si>
  <si>
    <t>US-McHenry, IL-3/2/20</t>
  </si>
  <si>
    <t>US-Lake, IL-3/2/20</t>
  </si>
  <si>
    <t>US-Bucks, PA-3/2/20</t>
  </si>
  <si>
    <t>US-Hanover, VA-3/2/20</t>
  </si>
  <si>
    <t>US-Lancaster, SC-3/2/20</t>
  </si>
  <si>
    <t>US-Sullivan, TN-3/2/20</t>
  </si>
  <si>
    <t>US-Johnson, IN-3/2/20</t>
  </si>
  <si>
    <t>US-Howard, IN-3/2/20</t>
  </si>
  <si>
    <t>US-St. Joseph, IN-3/2/20</t>
  </si>
  <si>
    <t>US-Knox, NE-3/2/20</t>
  </si>
  <si>
    <t>US-Stark, OH-3/2/20</t>
  </si>
  <si>
    <t>US-Anoka, MN-3/2/20</t>
  </si>
  <si>
    <t>US-Olmsted, MN-3/2/20</t>
  </si>
  <si>
    <t>US-Summit, UT-3/2/20</t>
  </si>
  <si>
    <t>US-Fairfield, CT-3/2/20</t>
  </si>
  <si>
    <t>US-Litchfield, CT-3/2/20</t>
  </si>
  <si>
    <t>US-Orleans, LA-3/2/20</t>
  </si>
  <si>
    <t>US-Pennington, SD-3/2/20</t>
  </si>
  <si>
    <t>US-Beadle, SD-3/2/20</t>
  </si>
  <si>
    <t>US-Charles Mix, SD-3/2/20</t>
  </si>
  <si>
    <t>US-Davison, SD-3/2/20</t>
  </si>
  <si>
    <t>US-Minnehaha, SD-3/2/20</t>
  </si>
  <si>
    <t>US-Bon Homme, SD-3/2/20</t>
  </si>
  <si>
    <t>US-Socorro, NM-3/2/20</t>
  </si>
  <si>
    <t>US-Bernalillo, NM-3/2/20</t>
  </si>
  <si>
    <t>US-Oakland, MI-3/2/20</t>
  </si>
  <si>
    <t>US-Wayne, MI-3/2/20</t>
  </si>
  <si>
    <t>US-New Castle, DE-3/2/20</t>
  </si>
  <si>
    <t>US-Washington-3/3/20</t>
  </si>
  <si>
    <t>US-New York-3/3/20</t>
  </si>
  <si>
    <t>US-California-3/3/20</t>
  </si>
  <si>
    <t>US-Massachusetts-3/3/20</t>
  </si>
  <si>
    <t>US-Grand Princess-3/3/20</t>
  </si>
  <si>
    <t>US-Georgia-3/3/20</t>
  </si>
  <si>
    <t>US-Colorado-3/3/20</t>
  </si>
  <si>
    <t>US-Florida-3/3/20</t>
  </si>
  <si>
    <t>US-New Jersey-3/3/20</t>
  </si>
  <si>
    <t>US-Oregon-3/3/20</t>
  </si>
  <si>
    <t>US-Texas-3/3/20</t>
  </si>
  <si>
    <t>US-Illinois-3/3/20</t>
  </si>
  <si>
    <t>US-Pennsylvania-3/3/20</t>
  </si>
  <si>
    <t>US-Iowa-3/3/20</t>
  </si>
  <si>
    <t>US-Maryland-3/3/20</t>
  </si>
  <si>
    <t>US-North Carolina-3/3/20</t>
  </si>
  <si>
    <t>US-South Carolina-3/3/20</t>
  </si>
  <si>
    <t>US-Tennessee-3/3/20</t>
  </si>
  <si>
    <t>US-Virginia-3/3/20</t>
  </si>
  <si>
    <t>US-Arizona-3/3/20</t>
  </si>
  <si>
    <t>US-Indiana-3/3/20</t>
  </si>
  <si>
    <t>US-Kentucky-3/3/20</t>
  </si>
  <si>
    <t>US-District of Columbia-3/3/20</t>
  </si>
  <si>
    <t>US-Nevada-3/3/20</t>
  </si>
  <si>
    <t>US-New Hampshire-3/3/20</t>
  </si>
  <si>
    <t>US-Minnesota-3/3/20</t>
  </si>
  <si>
    <t>US-Nebraska-3/3/20</t>
  </si>
  <si>
    <t>US-Ohio-3/3/20</t>
  </si>
  <si>
    <t>US-Rhode Island-3/3/20</t>
  </si>
  <si>
    <t>US-Wisconsin-3/3/20</t>
  </si>
  <si>
    <t>US-Connecticut-3/3/20</t>
  </si>
  <si>
    <t>US-Hawaii-3/3/20</t>
  </si>
  <si>
    <t>US-Oklahoma-3/3/20</t>
  </si>
  <si>
    <t>US-Utah-3/3/20</t>
  </si>
  <si>
    <t>US-Kansas-3/3/20</t>
  </si>
  <si>
    <t>US-Louisiana-3/3/20</t>
  </si>
  <si>
    <t>US-Missouri-3/3/20</t>
  </si>
  <si>
    <t>US-Vermont-3/3/20</t>
  </si>
  <si>
    <t>US-Alaska-3/3/20</t>
  </si>
  <si>
    <t>US-Arkansas-3/3/20</t>
  </si>
  <si>
    <t>US-Delaware-3/3/20</t>
  </si>
  <si>
    <t>US-Idaho-3/3/20</t>
  </si>
  <si>
    <t>US-Maine-3/3/20</t>
  </si>
  <si>
    <t>US-Michigan-3/3/20</t>
  </si>
  <si>
    <t>US-Mississippi-3/3/20</t>
  </si>
  <si>
    <t>US-Montana-3/3/20</t>
  </si>
  <si>
    <t>US-New Mexico-3/3/20</t>
  </si>
  <si>
    <t>US-North Dakota-3/3/20</t>
  </si>
  <si>
    <t>US-South Dakota-3/3/20</t>
  </si>
  <si>
    <t>US-West Virginia-3/3/20</t>
  </si>
  <si>
    <t>US-Wyoming-3/3/20</t>
  </si>
  <si>
    <t>US-Kitsap, WA-3/3/20</t>
  </si>
  <si>
    <t>US-Solano, CA-3/3/20</t>
  </si>
  <si>
    <t>US-Santa Cruz, CA-3/3/20</t>
  </si>
  <si>
    <t>US-Napa, CA-3/3/20</t>
  </si>
  <si>
    <t>US-Ventura, CA-3/3/20</t>
  </si>
  <si>
    <t>US-Worcester, MA-3/3/20</t>
  </si>
  <si>
    <t>US-Gwinnett, GA-3/3/20</t>
  </si>
  <si>
    <t>US-DeKalb, GA-3/3/20</t>
  </si>
  <si>
    <t>US-Floyd, GA-3/3/20</t>
  </si>
  <si>
    <t>US-Fayette, GA-3/3/20</t>
  </si>
  <si>
    <t>US-Gregg, TX-3/3/20</t>
  </si>
  <si>
    <t>US-Monmouth, NJ-3/3/20</t>
  </si>
  <si>
    <t>US-Burlington, NJ-3/3/20</t>
  </si>
  <si>
    <t>US-Camden, NJ-3/3/20</t>
  </si>
  <si>
    <t>US-Passaic, NJ-3/3/20</t>
  </si>
  <si>
    <t>US-Union, NJ-3/3/20</t>
  </si>
  <si>
    <t>US-Eagle, CO-3/3/20</t>
  </si>
  <si>
    <t>US-Larimer, CO-3/3/20</t>
  </si>
  <si>
    <t>US-Arapahoe, CO-3/3/20</t>
  </si>
  <si>
    <t>US-Gunnison, CO-3/3/20</t>
  </si>
  <si>
    <t>US-Kane, IL-3/3/20</t>
  </si>
  <si>
    <t>US-Monroe, PA-3/3/20</t>
  </si>
  <si>
    <t>US-Philadelphia, PA-3/3/20</t>
  </si>
  <si>
    <t>US-Norfolk, VA-3/3/20</t>
  </si>
  <si>
    <t>US-Arlington, VA-3/3/20</t>
  </si>
  <si>
    <t>US-Spotsylvania, VA-3/3/20</t>
  </si>
  <si>
    <t>US-Loudoun, VA-3/3/20</t>
  </si>
  <si>
    <t>US-Prince George's, MD-3/3/20</t>
  </si>
  <si>
    <t>US-Pottawattamie, IA-3/3/20</t>
  </si>
  <si>
    <t>US-Camden, NC-3/3/20</t>
  </si>
  <si>
    <t>US-Pima, AZ-3/3/20</t>
  </si>
  <si>
    <t>US-Noble, IN-3/3/20</t>
  </si>
  <si>
    <t>US-Adams, IN-3/3/20</t>
  </si>
  <si>
    <t>US-Boone, IN-3/3/20</t>
  </si>
  <si>
    <t>US-Dane, WI-3/3/20</t>
  </si>
  <si>
    <t>US-Pierce, WI-3/3/20</t>
  </si>
  <si>
    <t>US-Cuyahoga, OH-3/3/20</t>
  </si>
  <si>
    <t>US-Weber, UT-3/3/20</t>
  </si>
  <si>
    <t>US-Bennington County, VT-3/3/20</t>
  </si>
  <si>
    <t>US-Carver County, MN-3/3/20</t>
  </si>
  <si>
    <t>US-Charlotte County, FL-3/3/20</t>
  </si>
  <si>
    <t>US-Cherokee County, GA-3/3/20</t>
  </si>
  <si>
    <t>US-Collin County, TX-3/3/20</t>
  </si>
  <si>
    <t>US-Jefferson County, KY-3/3/20</t>
  </si>
  <si>
    <t>US-Jefferson Parish, LA-3/3/20</t>
  </si>
  <si>
    <t>US-Shasta County, CA-3/3/20</t>
  </si>
  <si>
    <t>US-Spartanburg County, SC-3/3/20</t>
  </si>
  <si>
    <t>US-Harrison County, KY-3/3/20</t>
  </si>
  <si>
    <t>US-Johnson County, IA-3/3/20</t>
  </si>
  <si>
    <t>US-Berkshire County, MA-3/3/20</t>
  </si>
  <si>
    <t>US-Davidson County, TN-3/3/20</t>
  </si>
  <si>
    <t>US-Douglas County, OR-3/3/20</t>
  </si>
  <si>
    <t>US-Fresno County, CA-3/3/20</t>
  </si>
  <si>
    <t>US-Harford County, MD-3/3/20</t>
  </si>
  <si>
    <t>US-Hendricks County, IN-3/3/20</t>
  </si>
  <si>
    <t>US-Hudson County, NJ-3/3/20</t>
  </si>
  <si>
    <t>US-Johnson County, KS-3/3/20</t>
  </si>
  <si>
    <t>US-Kittitas County, WA-3/3/20</t>
  </si>
  <si>
    <t>US-Manatee County, FL-3/3/20</t>
  </si>
  <si>
    <t>US-Marion County, OR-3/3/20</t>
  </si>
  <si>
    <t>US-Okaloosa County, FL-3/3/20</t>
  </si>
  <si>
    <t>US-Polk County, GA-3/3/20</t>
  </si>
  <si>
    <t>US-Riverside County, CA-3/3/20</t>
  </si>
  <si>
    <t>US-Shelby County, TN-3/3/20</t>
  </si>
  <si>
    <t>US-St. Louis County, MO-3/3/20</t>
  </si>
  <si>
    <t>US-Suffolk County, NY-3/3/20</t>
  </si>
  <si>
    <t>US-Ulster County, NY-3/3/20</t>
  </si>
  <si>
    <t>US-Volusia County, FL-3/3/20</t>
  </si>
  <si>
    <t>US-Fairfax County, VA-3/3/20</t>
  </si>
  <si>
    <t>US-Rockingham County, NH-3/3/20</t>
  </si>
  <si>
    <t>US-Washington, D.C.-3/3/20</t>
  </si>
  <si>
    <t>US-Montgomery County, PA-3/3/20</t>
  </si>
  <si>
    <t>US-Broward County, FL-3/3/20</t>
  </si>
  <si>
    <t>US-Lee County, FL-3/3/20</t>
  </si>
  <si>
    <t>US-Pinal County, AZ-3/3/20</t>
  </si>
  <si>
    <t>US-Rockland County, NY-3/3/20</t>
  </si>
  <si>
    <t>US-Saratoga County, NY-3/3/20</t>
  </si>
  <si>
    <t>US-Charleston County, SC-3/3/20</t>
  </si>
  <si>
    <t>US-Clark County, WA-3/3/20</t>
  </si>
  <si>
    <t>US-Cobb County, GA-3/3/20</t>
  </si>
  <si>
    <t>US-Davis County, UT-3/3/20</t>
  </si>
  <si>
    <t>US-El Paso County, CO-3/3/20</t>
  </si>
  <si>
    <t>US-Honolulu County, HI-3/3/20</t>
  </si>
  <si>
    <t>US-Jackson County, OR -3/3/20</t>
  </si>
  <si>
    <t>US-Jefferson County, WA-3/3/20</t>
  </si>
  <si>
    <t>US-Kershaw County, SC-3/3/20</t>
  </si>
  <si>
    <t>US-Klamath County, OR-3/3/20</t>
  </si>
  <si>
    <t>US-Madera County, CA-3/3/20</t>
  </si>
  <si>
    <t>US-Pierce County, WA-3/3/20</t>
  </si>
  <si>
    <t>US-Tulsa County, OK-3/3/20</t>
  </si>
  <si>
    <t>US-Douglas County, CO-3/3/20</t>
  </si>
  <si>
    <t>US-Chatham County, NC-3/3/20</t>
  </si>
  <si>
    <t>US-Delaware County, PA-3/3/20</t>
  </si>
  <si>
    <t>US-Douglas County, NE-3/3/20</t>
  </si>
  <si>
    <t>US-Fayette County, KY-3/3/20</t>
  </si>
  <si>
    <t>US-Marion County, IN-3/3/20</t>
  </si>
  <si>
    <t>US-Middlesex County, MA-3/3/20</t>
  </si>
  <si>
    <t>US-Nassau County, NY-3/3/20</t>
  </si>
  <si>
    <t>US-Ramsey County, MN-3/3/20</t>
  </si>
  <si>
    <t>US-Washoe County, NV-3/3/20</t>
  </si>
  <si>
    <t>US-Wayne County, PA-3/3/20</t>
  </si>
  <si>
    <t>US-Yolo County, CA-3/3/20</t>
  </si>
  <si>
    <t>US-Clark County, NV-3/3/20</t>
  </si>
  <si>
    <t>US-Fort Bend County, TX-3/3/20</t>
  </si>
  <si>
    <t>US-Grant County, WA-3/3/20</t>
  </si>
  <si>
    <t>US-Santa Rosa County, FL-3/3/20</t>
  </si>
  <si>
    <t>US-Williamson County, TN-3/3/20</t>
  </si>
  <si>
    <t>US-Montgomery County, MD-3/3/20</t>
  </si>
  <si>
    <t>US-Denver County, CO-3/3/20</t>
  </si>
  <si>
    <t>US-Summit County, CO-3/3/20</t>
  </si>
  <si>
    <t>US-Bergen County, NJ-3/3/20</t>
  </si>
  <si>
    <t>US-Harris County, TX-3/3/20</t>
  </si>
  <si>
    <t>US-San Francisco County, CA-3/3/20</t>
  </si>
  <si>
    <t>US-Contra Costa County, CA-3/3/20</t>
  </si>
  <si>
    <t>US-Skagit, WA-3/3/20</t>
  </si>
  <si>
    <t>US-Thurston, WA-3/3/20</t>
  </si>
  <si>
    <t>US-Island, WA-3/3/20</t>
  </si>
  <si>
    <t>US-Whatcom, WA-3/3/20</t>
  </si>
  <si>
    <t>US-Marin, CA-3/3/20</t>
  </si>
  <si>
    <t>US-Calaveras, CA-3/3/20</t>
  </si>
  <si>
    <t>US-Stanislaus, CA-3/3/20</t>
  </si>
  <si>
    <t>US-San Joaquin, CA-3/3/20</t>
  </si>
  <si>
    <t>US-Essex, MA-3/3/20</t>
  </si>
  <si>
    <t>US-Charlton, GA-3/3/20</t>
  </si>
  <si>
    <t>US-Collier, FL-3/3/20</t>
  </si>
  <si>
    <t>US-Pinellas, FL-3/3/20</t>
  </si>
  <si>
    <t>US-Alachua, FL-3/3/20</t>
  </si>
  <si>
    <t>US-Nassau, FL-3/3/20</t>
  </si>
  <si>
    <t>US-Pasco, FL-3/3/20</t>
  </si>
  <si>
    <t>US-Dallas, TX-3/3/20</t>
  </si>
  <si>
    <t>US-Tarrant, TX-3/3/20</t>
  </si>
  <si>
    <t>US-Montgomery, TX-3/3/20</t>
  </si>
  <si>
    <t>US-Middlesex, NJ-3/3/20</t>
  </si>
  <si>
    <t>US-Jefferson, CO-3/3/20</t>
  </si>
  <si>
    <t>US-Multnomah, OR-3/3/20</t>
  </si>
  <si>
    <t>US-Polk, OR-3/3/20</t>
  </si>
  <si>
    <t>US-Deschutes, OR-3/3/20</t>
  </si>
  <si>
    <t>US-McHenry, IL-3/3/20</t>
  </si>
  <si>
    <t>US-Lake, IL-3/3/20</t>
  </si>
  <si>
    <t>US-Bucks, PA-3/3/20</t>
  </si>
  <si>
    <t>US-Hanover, VA-3/3/20</t>
  </si>
  <si>
    <t>US-Lancaster, SC-3/3/20</t>
  </si>
  <si>
    <t>US-Sullivan, TN-3/3/20</t>
  </si>
  <si>
    <t>US-Johnson, IN-3/3/20</t>
  </si>
  <si>
    <t>US-Howard, IN-3/3/20</t>
  </si>
  <si>
    <t>US-St. Joseph, IN-3/3/20</t>
  </si>
  <si>
    <t>US-Knox, NE-3/3/20</t>
  </si>
  <si>
    <t>US-Stark, OH-3/3/20</t>
  </si>
  <si>
    <t>US-Anoka, MN-3/3/20</t>
  </si>
  <si>
    <t>US-Olmsted, MN-3/3/20</t>
  </si>
  <si>
    <t>US-Summit, UT-3/3/20</t>
  </si>
  <si>
    <t>US-Fairfield, CT-3/3/20</t>
  </si>
  <si>
    <t>US-Litchfield, CT-3/3/20</t>
  </si>
  <si>
    <t>US-Orleans, LA-3/3/20</t>
  </si>
  <si>
    <t>US-Pennington, SD-3/3/20</t>
  </si>
  <si>
    <t>US-Beadle, SD-3/3/20</t>
  </si>
  <si>
    <t>US-Charles Mix, SD-3/3/20</t>
  </si>
  <si>
    <t>US-Davison, SD-3/3/20</t>
  </si>
  <si>
    <t>US-Minnehaha, SD-3/3/20</t>
  </si>
  <si>
    <t>US-Bon Homme, SD-3/3/20</t>
  </si>
  <si>
    <t>US-Socorro, NM-3/3/20</t>
  </si>
  <si>
    <t>US-Bernalillo, NM-3/3/20</t>
  </si>
  <si>
    <t>US-Oakland, MI-3/3/20</t>
  </si>
  <si>
    <t>US-Wayne, MI-3/3/20</t>
  </si>
  <si>
    <t>US-New Castle, DE-3/3/20</t>
  </si>
  <si>
    <t>US-Washington-3/4/20</t>
  </si>
  <si>
    <t>US-New York-3/4/20</t>
  </si>
  <si>
    <t>US-California-3/4/20</t>
  </si>
  <si>
    <t>US-Massachusetts-3/4/20</t>
  </si>
  <si>
    <t>US-Grand Princess-3/4/20</t>
  </si>
  <si>
    <t>US-Georgia-3/4/20</t>
  </si>
  <si>
    <t>US-Colorado-3/4/20</t>
  </si>
  <si>
    <t>US-Florida-3/4/20</t>
  </si>
  <si>
    <t>US-New Jersey-3/4/20</t>
  </si>
  <si>
    <t>US-Oregon-3/4/20</t>
  </si>
  <si>
    <t>US-Texas-3/4/20</t>
  </si>
  <si>
    <t>US-Illinois-3/4/20</t>
  </si>
  <si>
    <t>US-Pennsylvania-3/4/20</t>
  </si>
  <si>
    <t>US-Iowa-3/4/20</t>
  </si>
  <si>
    <t>US-Maryland-3/4/20</t>
  </si>
  <si>
    <t>US-North Carolina-3/4/20</t>
  </si>
  <si>
    <t>US-South Carolina-3/4/20</t>
  </si>
  <si>
    <t>US-Tennessee-3/4/20</t>
  </si>
  <si>
    <t>US-Virginia-3/4/20</t>
  </si>
  <si>
    <t>US-Arizona-3/4/20</t>
  </si>
  <si>
    <t>US-Indiana-3/4/20</t>
  </si>
  <si>
    <t>US-Kentucky-3/4/20</t>
  </si>
  <si>
    <t>US-District of Columbia-3/4/20</t>
  </si>
  <si>
    <t>US-Nevada-3/4/20</t>
  </si>
  <si>
    <t>US-New Hampshire-3/4/20</t>
  </si>
  <si>
    <t>US-Minnesota-3/4/20</t>
  </si>
  <si>
    <t>US-Nebraska-3/4/20</t>
  </si>
  <si>
    <t>US-Ohio-3/4/20</t>
  </si>
  <si>
    <t>US-Rhode Island-3/4/20</t>
  </si>
  <si>
    <t>US-Wisconsin-3/4/20</t>
  </si>
  <si>
    <t>US-Connecticut-3/4/20</t>
  </si>
  <si>
    <t>US-Hawaii-3/4/20</t>
  </si>
  <si>
    <t>US-Oklahoma-3/4/20</t>
  </si>
  <si>
    <t>US-Utah-3/4/20</t>
  </si>
  <si>
    <t>US-Kansas-3/4/20</t>
  </si>
  <si>
    <t>US-Louisiana-3/4/20</t>
  </si>
  <si>
    <t>US-Missouri-3/4/20</t>
  </si>
  <si>
    <t>US-Vermont-3/4/20</t>
  </si>
  <si>
    <t>US-Alaska-3/4/20</t>
  </si>
  <si>
    <t>US-Arkansas-3/4/20</t>
  </si>
  <si>
    <t>US-Delaware-3/4/20</t>
  </si>
  <si>
    <t>US-Idaho-3/4/20</t>
  </si>
  <si>
    <t>US-Maine-3/4/20</t>
  </si>
  <si>
    <t>US-Michigan-3/4/20</t>
  </si>
  <si>
    <t>US-Mississippi-3/4/20</t>
  </si>
  <si>
    <t>US-Montana-3/4/20</t>
  </si>
  <si>
    <t>US-New Mexico-3/4/20</t>
  </si>
  <si>
    <t>US-North Dakota-3/4/20</t>
  </si>
  <si>
    <t>US-South Dakota-3/4/20</t>
  </si>
  <si>
    <t>US-West Virginia-3/4/20</t>
  </si>
  <si>
    <t>US-Wyoming-3/4/20</t>
  </si>
  <si>
    <t>US-Kitsap, WA-3/4/20</t>
  </si>
  <si>
    <t>US-Solano, CA-3/4/20</t>
  </si>
  <si>
    <t>US-Santa Cruz, CA-3/4/20</t>
  </si>
  <si>
    <t>US-Napa, CA-3/4/20</t>
  </si>
  <si>
    <t>US-Ventura, CA-3/4/20</t>
  </si>
  <si>
    <t>US-Worcester, MA-3/4/20</t>
  </si>
  <si>
    <t>US-Gwinnett, GA-3/4/20</t>
  </si>
  <si>
    <t>US-DeKalb, GA-3/4/20</t>
  </si>
  <si>
    <t>US-Floyd, GA-3/4/20</t>
  </si>
  <si>
    <t>US-Fayette, GA-3/4/20</t>
  </si>
  <si>
    <t>US-Gregg, TX-3/4/20</t>
  </si>
  <si>
    <t>US-Monmouth, NJ-3/4/20</t>
  </si>
  <si>
    <t>US-Burlington, NJ-3/4/20</t>
  </si>
  <si>
    <t>US-Camden, NJ-3/4/20</t>
  </si>
  <si>
    <t>US-Passaic, NJ-3/4/20</t>
  </si>
  <si>
    <t>US-Union, NJ-3/4/20</t>
  </si>
  <si>
    <t>US-Eagle, CO-3/4/20</t>
  </si>
  <si>
    <t>US-Larimer, CO-3/4/20</t>
  </si>
  <si>
    <t>US-Arapahoe, CO-3/4/20</t>
  </si>
  <si>
    <t>US-Gunnison, CO-3/4/20</t>
  </si>
  <si>
    <t>US-Kane, IL-3/4/20</t>
  </si>
  <si>
    <t>US-Monroe, PA-3/4/20</t>
  </si>
  <si>
    <t>US-Philadelphia, PA-3/4/20</t>
  </si>
  <si>
    <t>US-Norfolk, VA-3/4/20</t>
  </si>
  <si>
    <t>US-Arlington, VA-3/4/20</t>
  </si>
  <si>
    <t>US-Spotsylvania, VA-3/4/20</t>
  </si>
  <si>
    <t>US-Loudoun, VA-3/4/20</t>
  </si>
  <si>
    <t>US-Prince George's, MD-3/4/20</t>
  </si>
  <si>
    <t>US-Pottawattamie, IA-3/4/20</t>
  </si>
  <si>
    <t>US-Camden, NC-3/4/20</t>
  </si>
  <si>
    <t>US-Pima, AZ-3/4/20</t>
  </si>
  <si>
    <t>US-Noble, IN-3/4/20</t>
  </si>
  <si>
    <t>US-Adams, IN-3/4/20</t>
  </si>
  <si>
    <t>US-Boone, IN-3/4/20</t>
  </si>
  <si>
    <t>US-Dane, WI-3/4/20</t>
  </si>
  <si>
    <t>US-Pierce, WI-3/4/20</t>
  </si>
  <si>
    <t>US-Cuyahoga, OH-3/4/20</t>
  </si>
  <si>
    <t>US-Weber, UT-3/4/20</t>
  </si>
  <si>
    <t>US-Bennington County, VT-3/4/20</t>
  </si>
  <si>
    <t>US-Carver County, MN-3/4/20</t>
  </si>
  <si>
    <t>US-Charlotte County, FL-3/4/20</t>
  </si>
  <si>
    <t>US-Cherokee County, GA-3/4/20</t>
  </si>
  <si>
    <t>US-Collin County, TX-3/4/20</t>
  </si>
  <si>
    <t>US-Jefferson County, KY-3/4/20</t>
  </si>
  <si>
    <t>US-Jefferson Parish, LA-3/4/20</t>
  </si>
  <si>
    <t>US-Shasta County, CA-3/4/20</t>
  </si>
  <si>
    <t>US-Spartanburg County, SC-3/4/20</t>
  </si>
  <si>
    <t>US-Harrison County, KY-3/4/20</t>
  </si>
  <si>
    <t>US-Johnson County, IA-3/4/20</t>
  </si>
  <si>
    <t>US-Berkshire County, MA-3/4/20</t>
  </si>
  <si>
    <t>US-Davidson County, TN-3/4/20</t>
  </si>
  <si>
    <t>US-Douglas County, OR-3/4/20</t>
  </si>
  <si>
    <t>US-Fresno County, CA-3/4/20</t>
  </si>
  <si>
    <t>US-Harford County, MD-3/4/20</t>
  </si>
  <si>
    <t>US-Hendricks County, IN-3/4/20</t>
  </si>
  <si>
    <t>US-Hudson County, NJ-3/4/20</t>
  </si>
  <si>
    <t>US-Johnson County, KS-3/4/20</t>
  </si>
  <si>
    <t>US-Kittitas County, WA-3/4/20</t>
  </si>
  <si>
    <t>US-Manatee County, FL-3/4/20</t>
  </si>
  <si>
    <t>US-Marion County, OR-3/4/20</t>
  </si>
  <si>
    <t>US-Okaloosa County, FL-3/4/20</t>
  </si>
  <si>
    <t>US-Polk County, GA-3/4/20</t>
  </si>
  <si>
    <t>US-Riverside County, CA-3/4/20</t>
  </si>
  <si>
    <t>US-Shelby County, TN-3/4/20</t>
  </si>
  <si>
    <t>US-St. Louis County, MO-3/4/20</t>
  </si>
  <si>
    <t>US-Suffolk County, NY-3/4/20</t>
  </si>
  <si>
    <t>US-Ulster County, NY-3/4/20</t>
  </si>
  <si>
    <t>US-Volusia County, FL-3/4/20</t>
  </si>
  <si>
    <t>US-Fairfax County, VA-3/4/20</t>
  </si>
  <si>
    <t>US-Rockingham County, NH-3/4/20</t>
  </si>
  <si>
    <t>US-Washington, D.C.-3/4/20</t>
  </si>
  <si>
    <t>US-Montgomery County, PA-3/4/20</t>
  </si>
  <si>
    <t>US-Broward County, FL-3/4/20</t>
  </si>
  <si>
    <t>US-Lee County, FL-3/4/20</t>
  </si>
  <si>
    <t>US-Pinal County, AZ-3/4/20</t>
  </si>
  <si>
    <t>US-Rockland County, NY-3/4/20</t>
  </si>
  <si>
    <t>US-Saratoga County, NY-3/4/20</t>
  </si>
  <si>
    <t>US-Charleston County, SC-3/4/20</t>
  </si>
  <si>
    <t>US-Clark County, WA-3/4/20</t>
  </si>
  <si>
    <t>US-Cobb County, GA-3/4/20</t>
  </si>
  <si>
    <t>US-Davis County, UT-3/4/20</t>
  </si>
  <si>
    <t>US-El Paso County, CO-3/4/20</t>
  </si>
  <si>
    <t>US-Honolulu County, HI-3/4/20</t>
  </si>
  <si>
    <t>US-Jackson County, OR -3/4/20</t>
  </si>
  <si>
    <t>US-Jefferson County, WA-3/4/20</t>
  </si>
  <si>
    <t>US-Kershaw County, SC-3/4/20</t>
  </si>
  <si>
    <t>US-Klamath County, OR-3/4/20</t>
  </si>
  <si>
    <t>US-Madera County, CA-3/4/20</t>
  </si>
  <si>
    <t>US-Pierce County, WA-3/4/20</t>
  </si>
  <si>
    <t>US-Tulsa County, OK-3/4/20</t>
  </si>
  <si>
    <t>US-Douglas County, CO-3/4/20</t>
  </si>
  <si>
    <t>US-Chatham County, NC-3/4/20</t>
  </si>
  <si>
    <t>US-Delaware County, PA-3/4/20</t>
  </si>
  <si>
    <t>US-Douglas County, NE-3/4/20</t>
  </si>
  <si>
    <t>US-Fayette County, KY-3/4/20</t>
  </si>
  <si>
    <t>US-Marion County, IN-3/4/20</t>
  </si>
  <si>
    <t>US-Middlesex County, MA-3/4/20</t>
  </si>
  <si>
    <t>US-Nassau County, NY-3/4/20</t>
  </si>
  <si>
    <t>US-Ramsey County, MN-3/4/20</t>
  </si>
  <si>
    <t>US-Washoe County, NV-3/4/20</t>
  </si>
  <si>
    <t>US-Wayne County, PA-3/4/20</t>
  </si>
  <si>
    <t>US-Yolo County, CA-3/4/20</t>
  </si>
  <si>
    <t>US-Clark County, NV-3/4/20</t>
  </si>
  <si>
    <t>US-Fort Bend County, TX-3/4/20</t>
  </si>
  <si>
    <t>US-Grant County, WA-3/4/20</t>
  </si>
  <si>
    <t>US-Santa Rosa County, FL-3/4/20</t>
  </si>
  <si>
    <t>US-Williamson County, TN-3/4/20</t>
  </si>
  <si>
    <t>US-Montgomery County, MD-3/4/20</t>
  </si>
  <si>
    <t>US-Denver County, CO-3/4/20</t>
  </si>
  <si>
    <t>US-Summit County, CO-3/4/20</t>
  </si>
  <si>
    <t>US-Bergen County, NJ-3/4/20</t>
  </si>
  <si>
    <t>US-Harris County, TX-3/4/20</t>
  </si>
  <si>
    <t>US-San Francisco County, CA-3/4/20</t>
  </si>
  <si>
    <t>US-Skagit, WA-3/4/20</t>
  </si>
  <si>
    <t>US-Thurston, WA-3/4/20</t>
  </si>
  <si>
    <t>US-Island, WA-3/4/20</t>
  </si>
  <si>
    <t>US-Whatcom, WA-3/4/20</t>
  </si>
  <si>
    <t>US-Marin, CA-3/4/20</t>
  </si>
  <si>
    <t>US-Calaveras, CA-3/4/20</t>
  </si>
  <si>
    <t>US-Stanislaus, CA-3/4/20</t>
  </si>
  <si>
    <t>US-San Joaquin, CA-3/4/20</t>
  </si>
  <si>
    <t>US-Essex, MA-3/4/20</t>
  </si>
  <si>
    <t>US-Charlton, GA-3/4/20</t>
  </si>
  <si>
    <t>US-Collier, FL-3/4/20</t>
  </si>
  <si>
    <t>US-Pinellas, FL-3/4/20</t>
  </si>
  <si>
    <t>US-Alachua, FL-3/4/20</t>
  </si>
  <si>
    <t>US-Nassau, FL-3/4/20</t>
  </si>
  <si>
    <t>US-Pasco, FL-3/4/20</t>
  </si>
  <si>
    <t>US-Dallas, TX-3/4/20</t>
  </si>
  <si>
    <t>US-Tarrant, TX-3/4/20</t>
  </si>
  <si>
    <t>US-Montgomery, TX-3/4/20</t>
  </si>
  <si>
    <t>US-Middlesex, NJ-3/4/20</t>
  </si>
  <si>
    <t>US-Jefferson, CO-3/4/20</t>
  </si>
  <si>
    <t>US-Multnomah, OR-3/4/20</t>
  </si>
  <si>
    <t>US-Polk, OR-3/4/20</t>
  </si>
  <si>
    <t>US-Deschutes, OR-3/4/20</t>
  </si>
  <si>
    <t>US-McHenry, IL-3/4/20</t>
  </si>
  <si>
    <t>US-Lake, IL-3/4/20</t>
  </si>
  <si>
    <t>US-Bucks, PA-3/4/20</t>
  </si>
  <si>
    <t>US-Hanover, VA-3/4/20</t>
  </si>
  <si>
    <t>US-Lancaster, SC-3/4/20</t>
  </si>
  <si>
    <t>US-Sullivan, TN-3/4/20</t>
  </si>
  <si>
    <t>US-Johnson, IN-3/4/20</t>
  </si>
  <si>
    <t>US-Howard, IN-3/4/20</t>
  </si>
  <si>
    <t>US-St. Joseph, IN-3/4/20</t>
  </si>
  <si>
    <t>US-Knox, NE-3/4/20</t>
  </si>
  <si>
    <t>US-Stark, OH-3/4/20</t>
  </si>
  <si>
    <t>US-Anoka, MN-3/4/20</t>
  </si>
  <si>
    <t>US-Olmsted, MN-3/4/20</t>
  </si>
  <si>
    <t>US-Summit, UT-3/4/20</t>
  </si>
  <si>
    <t>US-Fairfield, CT-3/4/20</t>
  </si>
  <si>
    <t>US-Litchfield, CT-3/4/20</t>
  </si>
  <si>
    <t>US-Orleans, LA-3/4/20</t>
  </si>
  <si>
    <t>US-Pennington, SD-3/4/20</t>
  </si>
  <si>
    <t>US-Beadle, SD-3/4/20</t>
  </si>
  <si>
    <t>US-Charles Mix, SD-3/4/20</t>
  </si>
  <si>
    <t>US-Davison, SD-3/4/20</t>
  </si>
  <si>
    <t>US-Minnehaha, SD-3/4/20</t>
  </si>
  <si>
    <t>US-Bon Homme, SD-3/4/20</t>
  </si>
  <si>
    <t>US-Socorro, NM-3/4/20</t>
  </si>
  <si>
    <t>US-Bernalillo, NM-3/4/20</t>
  </si>
  <si>
    <t>US-Oakland, MI-3/4/20</t>
  </si>
  <si>
    <t>US-Wayne, MI-3/4/20</t>
  </si>
  <si>
    <t>US-New Castle, DE-3/4/20</t>
  </si>
  <si>
    <t>US-Washington-3/5/20</t>
  </si>
  <si>
    <t>US-New York-3/5/20</t>
  </si>
  <si>
    <t>US-California-3/5/20</t>
  </si>
  <si>
    <t>US-Massachusetts-3/5/20</t>
  </si>
  <si>
    <t>US-Grand Princess-3/5/20</t>
  </si>
  <si>
    <t>US-Georgia-3/5/20</t>
  </si>
  <si>
    <t>US-Colorado-3/5/20</t>
  </si>
  <si>
    <t>US-Florida-3/5/20</t>
  </si>
  <si>
    <t>US-New Jersey-3/5/20</t>
  </si>
  <si>
    <t>US-Oregon-3/5/20</t>
  </si>
  <si>
    <t>US-Texas-3/5/20</t>
  </si>
  <si>
    <t>US-Illinois-3/5/20</t>
  </si>
  <si>
    <t>US-Pennsylvania-3/5/20</t>
  </si>
  <si>
    <t>US-Iowa-3/5/20</t>
  </si>
  <si>
    <t>US-Maryland-3/5/20</t>
  </si>
  <si>
    <t>US-North Carolina-3/5/20</t>
  </si>
  <si>
    <t>US-South Carolina-3/5/20</t>
  </si>
  <si>
    <t>US-Tennessee-3/5/20</t>
  </si>
  <si>
    <t>US-Virginia-3/5/20</t>
  </si>
  <si>
    <t>US-Arizona-3/5/20</t>
  </si>
  <si>
    <t>US-Indiana-3/5/20</t>
  </si>
  <si>
    <t>US-Kentucky-3/5/20</t>
  </si>
  <si>
    <t>US-District of Columbia-3/5/20</t>
  </si>
  <si>
    <t>US-Nevada-3/5/20</t>
  </si>
  <si>
    <t>US-New Hampshire-3/5/20</t>
  </si>
  <si>
    <t>US-Minnesota-3/5/20</t>
  </si>
  <si>
    <t>US-Nebraska-3/5/20</t>
  </si>
  <si>
    <t>US-Ohio-3/5/20</t>
  </si>
  <si>
    <t>US-Rhode Island-3/5/20</t>
  </si>
  <si>
    <t>US-Wisconsin-3/5/20</t>
  </si>
  <si>
    <t>US-Connecticut-3/5/20</t>
  </si>
  <si>
    <t>US-Hawaii-3/5/20</t>
  </si>
  <si>
    <t>US-Oklahoma-3/5/20</t>
  </si>
  <si>
    <t>US-Utah-3/5/20</t>
  </si>
  <si>
    <t>US-Kansas-3/5/20</t>
  </si>
  <si>
    <t>US-Louisiana-3/5/20</t>
  </si>
  <si>
    <t>US-Missouri-3/5/20</t>
  </si>
  <si>
    <t>US-Vermont-3/5/20</t>
  </si>
  <si>
    <t>US-Alaska-3/5/20</t>
  </si>
  <si>
    <t>US-Arkansas-3/5/20</t>
  </si>
  <si>
    <t>US-Delaware-3/5/20</t>
  </si>
  <si>
    <t>US-Idaho-3/5/20</t>
  </si>
  <si>
    <t>US-Maine-3/5/20</t>
  </si>
  <si>
    <t>US-Michigan-3/5/20</t>
  </si>
  <si>
    <t>US-Mississippi-3/5/20</t>
  </si>
  <si>
    <t>US-Montana-3/5/20</t>
  </si>
  <si>
    <t>US-New Mexico-3/5/20</t>
  </si>
  <si>
    <t>US-North Dakota-3/5/20</t>
  </si>
  <si>
    <t>US-South Dakota-3/5/20</t>
  </si>
  <si>
    <t>US-West Virginia-3/5/20</t>
  </si>
  <si>
    <t>US-Wyoming-3/5/20</t>
  </si>
  <si>
    <t>US-Kitsap, WA-3/5/20</t>
  </si>
  <si>
    <t>US-Solano, CA-3/5/20</t>
  </si>
  <si>
    <t>US-Santa Cruz, CA-3/5/20</t>
  </si>
  <si>
    <t>US-Napa, CA-3/5/20</t>
  </si>
  <si>
    <t>US-Ventura, CA-3/5/20</t>
  </si>
  <si>
    <t>US-Worcester, MA-3/5/20</t>
  </si>
  <si>
    <t>US-Gwinnett, GA-3/5/20</t>
  </si>
  <si>
    <t>US-DeKalb, GA-3/5/20</t>
  </si>
  <si>
    <t>US-Floyd, GA-3/5/20</t>
  </si>
  <si>
    <t>US-Fayette, GA-3/5/20</t>
  </si>
  <si>
    <t>US-Gregg, TX-3/5/20</t>
  </si>
  <si>
    <t>US-Monmouth, NJ-3/5/20</t>
  </si>
  <si>
    <t>US-Burlington, NJ-3/5/20</t>
  </si>
  <si>
    <t>US-Camden, NJ-3/5/20</t>
  </si>
  <si>
    <t>US-Passaic, NJ-3/5/20</t>
  </si>
  <si>
    <t>US-Union, NJ-3/5/20</t>
  </si>
  <si>
    <t>US-Eagle, CO-3/5/20</t>
  </si>
  <si>
    <t>US-Larimer, CO-3/5/20</t>
  </si>
  <si>
    <t>US-Arapahoe, CO-3/5/20</t>
  </si>
  <si>
    <t>US-Gunnison, CO-3/5/20</t>
  </si>
  <si>
    <t>US-Kane, IL-3/5/20</t>
  </si>
  <si>
    <t>US-Monroe, PA-3/5/20</t>
  </si>
  <si>
    <t>US-Philadelphia, PA-3/5/20</t>
  </si>
  <si>
    <t>US-Norfolk, VA-3/5/20</t>
  </si>
  <si>
    <t>US-Arlington, VA-3/5/20</t>
  </si>
  <si>
    <t>US-Spotsylvania, VA-3/5/20</t>
  </si>
  <si>
    <t>US-Loudoun, VA-3/5/20</t>
  </si>
  <si>
    <t>US-Prince George's, MD-3/5/20</t>
  </si>
  <si>
    <t>US-Pottawattamie, IA-3/5/20</t>
  </si>
  <si>
    <t>US-Camden, NC-3/5/20</t>
  </si>
  <si>
    <t>US-Pima, AZ-3/5/20</t>
  </si>
  <si>
    <t>US-Noble, IN-3/5/20</t>
  </si>
  <si>
    <t>US-Adams, IN-3/5/20</t>
  </si>
  <si>
    <t>US-Boone, IN-3/5/20</t>
  </si>
  <si>
    <t>US-Dane, WI-3/5/20</t>
  </si>
  <si>
    <t>US-Pierce, WI-3/5/20</t>
  </si>
  <si>
    <t>US-Cuyahoga, OH-3/5/20</t>
  </si>
  <si>
    <t>US-Weber, UT-3/5/20</t>
  </si>
  <si>
    <t>US-Bennington County, VT-3/5/20</t>
  </si>
  <si>
    <t>US-Carver County, MN-3/5/20</t>
  </si>
  <si>
    <t>US-Charlotte County, FL-3/5/20</t>
  </si>
  <si>
    <t>US-Cherokee County, GA-3/5/20</t>
  </si>
  <si>
    <t>US-Collin County, TX-3/5/20</t>
  </si>
  <si>
    <t>US-Jefferson County, KY-3/5/20</t>
  </si>
  <si>
    <t>US-Jefferson Parish, LA-3/5/20</t>
  </si>
  <si>
    <t>US-Shasta County, CA-3/5/20</t>
  </si>
  <si>
    <t>US-Spartanburg County, SC-3/5/20</t>
  </si>
  <si>
    <t>US-Harrison County, KY-3/5/20</t>
  </si>
  <si>
    <t>US-Johnson County, IA-3/5/20</t>
  </si>
  <si>
    <t>US-Berkshire County, MA-3/5/20</t>
  </si>
  <si>
    <t>US-Davidson County, TN-3/5/20</t>
  </si>
  <si>
    <t>US-Douglas County, OR-3/5/20</t>
  </si>
  <si>
    <t>US-Fresno County, CA-3/5/20</t>
  </si>
  <si>
    <t>US-Harford County, MD-3/5/20</t>
  </si>
  <si>
    <t>US-Hendricks County, IN-3/5/20</t>
  </si>
  <si>
    <t>US-Hudson County, NJ-3/5/20</t>
  </si>
  <si>
    <t>US-Johnson County, KS-3/5/20</t>
  </si>
  <si>
    <t>US-Kittitas County, WA-3/5/20</t>
  </si>
  <si>
    <t>US-Manatee County, FL-3/5/20</t>
  </si>
  <si>
    <t>US-Marion County, OR-3/5/20</t>
  </si>
  <si>
    <t>US-Okaloosa County, FL-3/5/20</t>
  </si>
  <si>
    <t>US-Polk County, GA-3/5/20</t>
  </si>
  <si>
    <t>US-Riverside County, CA-3/5/20</t>
  </si>
  <si>
    <t>US-Shelby County, TN-3/5/20</t>
  </si>
  <si>
    <t>US-St. Louis County, MO-3/5/20</t>
  </si>
  <si>
    <t>US-Suffolk County, NY-3/5/20</t>
  </si>
  <si>
    <t>US-Ulster County, NY-3/5/20</t>
  </si>
  <si>
    <t>US-Volusia County, FL-3/5/20</t>
  </si>
  <si>
    <t>US-Fairfax County, VA-3/5/20</t>
  </si>
  <si>
    <t>US-Rockingham County, NH-3/5/20</t>
  </si>
  <si>
    <t>US-Washington, D.C.-3/5/20</t>
  </si>
  <si>
    <t>US-Montgomery County, PA-3/5/20</t>
  </si>
  <si>
    <t>US-Broward County, FL-3/5/20</t>
  </si>
  <si>
    <t>US-Lee County, FL-3/5/20</t>
  </si>
  <si>
    <t>US-Pinal County, AZ-3/5/20</t>
  </si>
  <si>
    <t>US-Rockland County, NY-3/5/20</t>
  </si>
  <si>
    <t>US-Saratoga County, NY-3/5/20</t>
  </si>
  <si>
    <t>US-Charleston County, SC-3/5/20</t>
  </si>
  <si>
    <t>US-Clark County, WA-3/5/20</t>
  </si>
  <si>
    <t>US-Cobb County, GA-3/5/20</t>
  </si>
  <si>
    <t>US-Davis County, UT-3/5/20</t>
  </si>
  <si>
    <t>US-El Paso County, CO-3/5/20</t>
  </si>
  <si>
    <t>US-Honolulu County, HI-3/5/20</t>
  </si>
  <si>
    <t>US-Jackson County, OR -3/5/20</t>
  </si>
  <si>
    <t>US-Jefferson County, WA-3/5/20</t>
  </si>
  <si>
    <t>US-Kershaw County, SC-3/5/20</t>
  </si>
  <si>
    <t>US-Klamath County, OR-3/5/20</t>
  </si>
  <si>
    <t>US-Madera County, CA-3/5/20</t>
  </si>
  <si>
    <t>US-Pierce County, WA-3/5/20</t>
  </si>
  <si>
    <t>US-Tulsa County, OK-3/5/20</t>
  </si>
  <si>
    <t>US-Douglas County, CO-3/5/20</t>
  </si>
  <si>
    <t>US-Chatham County, NC-3/5/20</t>
  </si>
  <si>
    <t>US-Delaware County, PA-3/5/20</t>
  </si>
  <si>
    <t>US-Douglas County, NE-3/5/20</t>
  </si>
  <si>
    <t>US-Fayette County, KY-3/5/20</t>
  </si>
  <si>
    <t>US-Marion County, IN-3/5/20</t>
  </si>
  <si>
    <t>US-Middlesex County, MA-3/5/20</t>
  </si>
  <si>
    <t>US-Ramsey County, MN-3/5/20</t>
  </si>
  <si>
    <t>US-Washoe County, NV-3/5/20</t>
  </si>
  <si>
    <t>US-Wayne County, PA-3/5/20</t>
  </si>
  <si>
    <t>US-Yolo County, CA-3/5/20</t>
  </si>
  <si>
    <t>US-Montgomery County, MD-3/5/20</t>
  </si>
  <si>
    <t>US-Denver County, CO-3/5/20</t>
  </si>
  <si>
    <t>US-Summit County, CO-3/5/20</t>
  </si>
  <si>
    <t>US-Skagit, WA-3/5/20</t>
  </si>
  <si>
    <t>US-Thurston, WA-3/5/20</t>
  </si>
  <si>
    <t>US-Island, WA-3/5/20</t>
  </si>
  <si>
    <t>US-Whatcom, WA-3/5/20</t>
  </si>
  <si>
    <t>US-Marin, CA-3/5/20</t>
  </si>
  <si>
    <t>US-Calaveras, CA-3/5/20</t>
  </si>
  <si>
    <t>US-Stanislaus, CA-3/5/20</t>
  </si>
  <si>
    <t>US-San Joaquin, CA-3/5/20</t>
  </si>
  <si>
    <t>US-Essex, MA-3/5/20</t>
  </si>
  <si>
    <t>US-Charlton, GA-3/5/20</t>
  </si>
  <si>
    <t>US-Collier, FL-3/5/20</t>
  </si>
  <si>
    <t>US-Pinellas, FL-3/5/20</t>
  </si>
  <si>
    <t>US-Alachua, FL-3/5/20</t>
  </si>
  <si>
    <t>US-Nassau, FL-3/5/20</t>
  </si>
  <si>
    <t>US-Pasco, FL-3/5/20</t>
  </si>
  <si>
    <t>US-Dallas, TX-3/5/20</t>
  </si>
  <si>
    <t>US-Tarrant, TX-3/5/20</t>
  </si>
  <si>
    <t>US-Montgomery, TX-3/5/20</t>
  </si>
  <si>
    <t>US-Middlesex, NJ-3/5/20</t>
  </si>
  <si>
    <t>US-Jefferson, CO-3/5/20</t>
  </si>
  <si>
    <t>US-Multnomah, OR-3/5/20</t>
  </si>
  <si>
    <t>US-Polk, OR-3/5/20</t>
  </si>
  <si>
    <t>US-Deschutes, OR-3/5/20</t>
  </si>
  <si>
    <t>US-McHenry, IL-3/5/20</t>
  </si>
  <si>
    <t>US-Lake, IL-3/5/20</t>
  </si>
  <si>
    <t>US-Bucks, PA-3/5/20</t>
  </si>
  <si>
    <t>US-Hanover, VA-3/5/20</t>
  </si>
  <si>
    <t>US-Lancaster, SC-3/5/20</t>
  </si>
  <si>
    <t>US-Sullivan, TN-3/5/20</t>
  </si>
  <si>
    <t>US-Johnson, IN-3/5/20</t>
  </si>
  <si>
    <t>US-Howard, IN-3/5/20</t>
  </si>
  <si>
    <t>US-St. Joseph, IN-3/5/20</t>
  </si>
  <si>
    <t>US-Knox, NE-3/5/20</t>
  </si>
  <si>
    <t>US-Stark, OH-3/5/20</t>
  </si>
  <si>
    <t>US-Anoka, MN-3/5/20</t>
  </si>
  <si>
    <t>US-Olmsted, MN-3/5/20</t>
  </si>
  <si>
    <t>US-Summit, UT-3/5/20</t>
  </si>
  <si>
    <t>US-Fairfield, CT-3/5/20</t>
  </si>
  <si>
    <t>US-Litchfield, CT-3/5/20</t>
  </si>
  <si>
    <t>US-Orleans, LA-3/5/20</t>
  </si>
  <si>
    <t>US-Pennington, SD-3/5/20</t>
  </si>
  <si>
    <t>US-Beadle, SD-3/5/20</t>
  </si>
  <si>
    <t>US-Charles Mix, SD-3/5/20</t>
  </si>
  <si>
    <t>US-Davison, SD-3/5/20</t>
  </si>
  <si>
    <t>US-Minnehaha, SD-3/5/20</t>
  </si>
  <si>
    <t>US-Bon Homme, SD-3/5/20</t>
  </si>
  <si>
    <t>US-Socorro, NM-3/5/20</t>
  </si>
  <si>
    <t>US-Bernalillo, NM-3/5/20</t>
  </si>
  <si>
    <t>US-Oakland, MI-3/5/20</t>
  </si>
  <si>
    <t>US-Wayne, MI-3/5/20</t>
  </si>
  <si>
    <t>US-New Castle, DE-3/5/20</t>
  </si>
  <si>
    <t>US-Alaska-3/10/20</t>
  </si>
  <si>
    <t>US-Arkansas-3/10/20</t>
  </si>
  <si>
    <t>US-Delaware-3/10/20</t>
  </si>
  <si>
    <t>US-Idaho-3/10/20</t>
  </si>
  <si>
    <t>US-Maine-3/10/20</t>
  </si>
  <si>
    <t>US-Michigan-3/10/20</t>
  </si>
  <si>
    <t>US-Mississippi-3/10/20</t>
  </si>
  <si>
    <t>US-Montana-3/10/20</t>
  </si>
  <si>
    <t>US-New Mexico-3/10/20</t>
  </si>
  <si>
    <t>US-North Dakota-3/10/20</t>
  </si>
  <si>
    <t>US-South Dakota-3/10/20</t>
  </si>
  <si>
    <t>US-West Virginia-3/10/20</t>
  </si>
  <si>
    <t>US-Wyoming-3/10/20</t>
  </si>
  <si>
    <t>US-Kitsap, WA-3/10/20</t>
  </si>
  <si>
    <t>US-Solano, CA-3/10/20</t>
  </si>
  <si>
    <t>US-Santa Cruz, CA-3/10/20</t>
  </si>
  <si>
    <t>US-Napa, CA-3/10/20</t>
  </si>
  <si>
    <t>US-Ventura, CA-3/10/20</t>
  </si>
  <si>
    <t>US-Worcester, MA-3/10/20</t>
  </si>
  <si>
    <t>US-Gwinnett, GA-3/10/20</t>
  </si>
  <si>
    <t>US-DeKalb, GA-3/10/20</t>
  </si>
  <si>
    <t>US-Floyd, GA-3/10/20</t>
  </si>
  <si>
    <t>US-Fayette, GA-3/10/20</t>
  </si>
  <si>
    <t>US-Gregg, TX-3/10/20</t>
  </si>
  <si>
    <t>US-Monmouth, NJ-3/10/20</t>
  </si>
  <si>
    <t>US-Burlington, NJ-3/10/20</t>
  </si>
  <si>
    <t>US-Camden, NJ-3/10/20</t>
  </si>
  <si>
    <t>US-Passaic, NJ-3/10/20</t>
  </si>
  <si>
    <t>US-Union, NJ-3/10/20</t>
  </si>
  <si>
    <t>US-Eagle, CO-3/10/20</t>
  </si>
  <si>
    <t>US-Larimer, CO-3/10/20</t>
  </si>
  <si>
    <t>US-Arapahoe, CO-3/10/20</t>
  </si>
  <si>
    <t>US-Gunnison, CO-3/10/20</t>
  </si>
  <si>
    <t>US-Kane, IL-3/10/20</t>
  </si>
  <si>
    <t>US-Monroe, PA-3/10/20</t>
  </si>
  <si>
    <t>US-Philadelphia, PA-3/10/20</t>
  </si>
  <si>
    <t>US-Norfolk, VA-3/10/20</t>
  </si>
  <si>
    <t>US-Arlington, VA-3/10/20</t>
  </si>
  <si>
    <t>US-Spotsylvania, VA-3/10/20</t>
  </si>
  <si>
    <t>US-Loudoun, VA-3/10/20</t>
  </si>
  <si>
    <t>US-Prince George's, MD-3/10/20</t>
  </si>
  <si>
    <t>US-Pottawattamie, IA-3/10/20</t>
  </si>
  <si>
    <t>US-Camden, NC-3/10/20</t>
  </si>
  <si>
    <t>US-Pima, AZ-3/10/20</t>
  </si>
  <si>
    <t>US-Noble, IN-3/10/20</t>
  </si>
  <si>
    <t>US-Adams, IN-3/10/20</t>
  </si>
  <si>
    <t>US-Boone, IN-3/10/20</t>
  </si>
  <si>
    <t>US-Dane, WI-3/10/20</t>
  </si>
  <si>
    <t>US-Pierce, WI-3/10/20</t>
  </si>
  <si>
    <t>US-Cuyahoga, OH-3/10/20</t>
  </si>
  <si>
    <t>US-Weber, UT-3/10/20</t>
  </si>
  <si>
    <t>US-Bennington County, VT-3/10/20</t>
  </si>
  <si>
    <t>US-Carver County, MN-3/10/20</t>
  </si>
  <si>
    <t>US-Charlotte County, FL-3/10/20</t>
  </si>
  <si>
    <t>US-Cherokee County, GA-3/10/20</t>
  </si>
  <si>
    <t>US-Collin County, TX-3/10/20</t>
  </si>
  <si>
    <t>US-Jefferson County, KY-3/10/20</t>
  </si>
  <si>
    <t>US-Jefferson Parish, LA-3/10/20</t>
  </si>
  <si>
    <t>US-Shasta County, CA-3/10/20</t>
  </si>
  <si>
    <t>US-Spartanburg County, SC-3/10/20</t>
  </si>
  <si>
    <t>US-Harrison County, KY-3/10/20</t>
  </si>
  <si>
    <t>US-Johnson County, IA-3/10/20</t>
  </si>
  <si>
    <t>US-Berkshire County, MA-3/10/20</t>
  </si>
  <si>
    <t>US-Davidson County, TN-3/10/20</t>
  </si>
  <si>
    <t>US-Douglas County, OR-3/10/20</t>
  </si>
  <si>
    <t>US-Fresno County, CA-3/10/20</t>
  </si>
  <si>
    <t>US-Harford County, MD-3/10/20</t>
  </si>
  <si>
    <t>US-Hendricks County, IN-3/10/20</t>
  </si>
  <si>
    <t>US-Hudson County, NJ-3/10/20</t>
  </si>
  <si>
    <t>US-Johnson County, KS-3/10/20</t>
  </si>
  <si>
    <t>US-Kittitas County, WA-3/10/20</t>
  </si>
  <si>
    <t>US-Manatee County, FL-3/10/20</t>
  </si>
  <si>
    <t>US-Marion County, OR-3/10/20</t>
  </si>
  <si>
    <t>US-Okaloosa County, FL-3/10/20</t>
  </si>
  <si>
    <t>US-Polk County, GA-3/10/20</t>
  </si>
  <si>
    <t>US-Riverside County, CA-3/10/20</t>
  </si>
  <si>
    <t>US-Shelby County, TN-3/10/20</t>
  </si>
  <si>
    <t>US-St. Louis County, MO-3/10/20</t>
  </si>
  <si>
    <t>US-Suffolk County, NY-3/10/20</t>
  </si>
  <si>
    <t>US-Ulster County, NY-3/10/20</t>
  </si>
  <si>
    <t>US-Volusia County, FL-3/10/20</t>
  </si>
  <si>
    <t>US-Fairfax County, VA-3/10/20</t>
  </si>
  <si>
    <t>US-Rockingham County, NH-3/10/20</t>
  </si>
  <si>
    <t>US-Washington, D.C.-3/10/20</t>
  </si>
  <si>
    <t>US-Montgomery County, PA-3/10/20</t>
  </si>
  <si>
    <t>US-Alameda County, CA-3/10/20</t>
  </si>
  <si>
    <t>US-Broward County, FL-3/10/20</t>
  </si>
  <si>
    <t>US-Lee County, FL-3/10/20</t>
  </si>
  <si>
    <t>US-Pinal County, AZ-3/10/20</t>
  </si>
  <si>
    <t>US-Rockland County, NY-3/10/20</t>
  </si>
  <si>
    <t>US-Saratoga County, NY-3/10/20</t>
  </si>
  <si>
    <t>US-Charleston County, SC-3/10/20</t>
  </si>
  <si>
    <t>US-Clark County, WA-3/10/20</t>
  </si>
  <si>
    <t>US-Cobb County, GA-3/10/20</t>
  </si>
  <si>
    <t>US-Davis County, UT-3/10/20</t>
  </si>
  <si>
    <t>US-El Paso County, CO-3/10/20</t>
  </si>
  <si>
    <t>US-Honolulu County, HI-3/10/20</t>
  </si>
  <si>
    <t>US-Jackson County, OR -3/10/20</t>
  </si>
  <si>
    <t>US-Jefferson County, WA-3/10/20</t>
  </si>
  <si>
    <t>US-Kershaw County, SC-3/10/20</t>
  </si>
  <si>
    <t>US-Klamath County, OR-3/10/20</t>
  </si>
  <si>
    <t>US-Madera County, CA-3/10/20</t>
  </si>
  <si>
    <t>US-Pierce County, WA-3/10/20</t>
  </si>
  <si>
    <t>US-Tulsa County, OK-3/10/20</t>
  </si>
  <si>
    <t>US-Douglas County, CO-3/10/20</t>
  </si>
  <si>
    <t>US-Providence County, RI-3/10/20</t>
  </si>
  <si>
    <t>US-Chatham County, NC-3/10/20</t>
  </si>
  <si>
    <t>US-Delaware County, PA-3/10/20</t>
  </si>
  <si>
    <t>US-Douglas County, NE-3/10/20</t>
  </si>
  <si>
    <t>US-Fayette County, KY-3/10/20</t>
  </si>
  <si>
    <t>US-Marion County, IN-3/10/20</t>
  </si>
  <si>
    <t>US-Middlesex County, MA-3/10/20</t>
  </si>
  <si>
    <t>US-Nassau County, NY-3/10/20</t>
  </si>
  <si>
    <t>US-Ramsey County, MN-3/10/20</t>
  </si>
  <si>
    <t>US-Washoe County, NV-3/10/20</t>
  </si>
  <si>
    <t>US-Wayne County, PA-3/10/20</t>
  </si>
  <si>
    <t>US-Yolo County, CA-3/10/20</t>
  </si>
  <si>
    <t>US-Santa Clara County, CA-3/10/20</t>
  </si>
  <si>
    <t>US-Clark County, NV-3/10/20</t>
  </si>
  <si>
    <t>US-Fort Bend County, TX-3/10/20</t>
  </si>
  <si>
    <t>US-Grant County, WA-3/10/20</t>
  </si>
  <si>
    <t>US-Santa Rosa County, FL-3/10/20</t>
  </si>
  <si>
    <t>US-Williamson County, TN-3/10/20</t>
  </si>
  <si>
    <t>US-New York County, NY-3/10/20</t>
  </si>
  <si>
    <t>US-Montgomery County, MD-3/10/20</t>
  </si>
  <si>
    <t>US-Suffolk County, MA-3/10/20</t>
  </si>
  <si>
    <t>US-Denver County, CO-3/10/20</t>
  </si>
  <si>
    <t>US-Summit County, CO-3/10/20</t>
  </si>
  <si>
    <t>US-Bergen County, NJ-3/10/20</t>
  </si>
  <si>
    <t>US-Harris County, TX-3/10/20</t>
  </si>
  <si>
    <t>US-San Francisco County, CA-3/10/20</t>
  </si>
  <si>
    <t>US-Contra Costa County, CA-3/10/20</t>
  </si>
  <si>
    <t>US-Orange County, CA-3/10/20</t>
  </si>
  <si>
    <t>US-Norfolk County, MA-3/10/20</t>
  </si>
  <si>
    <t>US-Maricopa County, AZ-3/10/20</t>
  </si>
  <si>
    <t>US-Wake County, NC-3/10/20</t>
  </si>
  <si>
    <t>US-Westchester County, NY-3/10/20</t>
  </si>
  <si>
    <t>US-Grafton County, NH-3/10/20</t>
  </si>
  <si>
    <t>US-Hillsborough, FL-3/10/20</t>
  </si>
  <si>
    <t>US-Placer County, CA-3/10/20</t>
  </si>
  <si>
    <t>US-San Mateo, CA-3/10/20</t>
  </si>
  <si>
    <t>US-Sonoma County, CA-3/10/20</t>
  </si>
  <si>
    <t>US-Umatilla, OR-3/10/20</t>
  </si>
  <si>
    <t>US-Fulton County, GA-3/10/20</t>
  </si>
  <si>
    <t>US-Washington County, OR-3/10/20</t>
  </si>
  <si>
    <t>US-Snohomish County, WA-3/10/20</t>
  </si>
  <si>
    <t>US-Humboldt County, CA-3/10/20</t>
  </si>
  <si>
    <t>US-Sacramento County, CA-3/10/20</t>
  </si>
  <si>
    <t>US-San Diego County, CA-3/10/20</t>
  </si>
  <si>
    <t>US-San Benito, CA-3/10/20</t>
  </si>
  <si>
    <t>US-Los Angeles, CA-3/10/20</t>
  </si>
  <si>
    <t>US-King County, WA-3/10/20</t>
  </si>
  <si>
    <t>US-Cook County, IL-3/10/20</t>
  </si>
  <si>
    <t>US-Skagit, WA-3/10/20</t>
  </si>
  <si>
    <t>US-Thurston, WA-3/10/20</t>
  </si>
  <si>
    <t>US-Island, WA-3/10/20</t>
  </si>
  <si>
    <t>US-Whatcom, WA-3/10/20</t>
  </si>
  <si>
    <t>US-Marin, CA-3/10/20</t>
  </si>
  <si>
    <t>US-Calaveras, CA-3/10/20</t>
  </si>
  <si>
    <t>US-Stanislaus, CA-3/10/20</t>
  </si>
  <si>
    <t>US-San Joaquin, CA-3/10/20</t>
  </si>
  <si>
    <t>US-Essex, MA-3/10/20</t>
  </si>
  <si>
    <t>US-Charlton, GA-3/10/20</t>
  </si>
  <si>
    <t>US-Collier, FL-3/10/20</t>
  </si>
  <si>
    <t>US-Pinellas, FL-3/10/20</t>
  </si>
  <si>
    <t>US-Alachua, FL-3/10/20</t>
  </si>
  <si>
    <t>US-Nassau, FL-3/10/20</t>
  </si>
  <si>
    <t>US-Pasco, FL-3/10/20</t>
  </si>
  <si>
    <t>US-Dallas, TX-3/10/20</t>
  </si>
  <si>
    <t>US-Tarrant, TX-3/10/20</t>
  </si>
  <si>
    <t>US-Montgomery, TX-3/10/20</t>
  </si>
  <si>
    <t>US-Middlesex, NJ-3/10/20</t>
  </si>
  <si>
    <t>US-Jefferson, CO-3/10/20</t>
  </si>
  <si>
    <t>US-Multnomah, OR-3/10/20</t>
  </si>
  <si>
    <t>US-Polk, OR-3/10/20</t>
  </si>
  <si>
    <t>US-Deschutes, OR-3/10/20</t>
  </si>
  <si>
    <t>US-McHenry, IL-3/10/20</t>
  </si>
  <si>
    <t>US-Lake, IL-3/10/20</t>
  </si>
  <si>
    <t>US-Bucks, PA-3/10/20</t>
  </si>
  <si>
    <t>US-Hanover, VA-3/10/20</t>
  </si>
  <si>
    <t>US-Lancaster, SC-3/10/20</t>
  </si>
  <si>
    <t>US-Sullivan, TN-3/10/20</t>
  </si>
  <si>
    <t>US-Johnson, IN-3/10/20</t>
  </si>
  <si>
    <t>US-Howard, IN-3/10/20</t>
  </si>
  <si>
    <t>US-St. Joseph, IN-3/10/20</t>
  </si>
  <si>
    <t>US-Knox, NE-3/10/20</t>
  </si>
  <si>
    <t>US-Stark, OH-3/10/20</t>
  </si>
  <si>
    <t>US-Anoka, MN-3/10/20</t>
  </si>
  <si>
    <t>US-Olmsted, MN-3/10/20</t>
  </si>
  <si>
    <t>US-Summit, UT-3/10/20</t>
  </si>
  <si>
    <t>US-Fairfield, CT-3/10/20</t>
  </si>
  <si>
    <t>US-Litchfield, CT-3/10/20</t>
  </si>
  <si>
    <t>US-Orleans, LA-3/10/20</t>
  </si>
  <si>
    <t>US-Pennington, SD-3/10/20</t>
  </si>
  <si>
    <t>US-Beadle, SD-3/10/20</t>
  </si>
  <si>
    <t>US-Charles Mix, SD-3/10/20</t>
  </si>
  <si>
    <t>US-Davison, SD-3/10/20</t>
  </si>
  <si>
    <t>US-Minnehaha, SD-3/10/20</t>
  </si>
  <si>
    <t>US-Bon Homme, SD-3/10/20</t>
  </si>
  <si>
    <t>US-Socorro, NM-3/10/20</t>
  </si>
  <si>
    <t>US-Bernalillo, NM-3/10/20</t>
  </si>
  <si>
    <t>US-Oakland, MI-3/10/20</t>
  </si>
  <si>
    <t>US-Wayne, MI-3/10/20</t>
  </si>
  <si>
    <t>US-New Castle, DE-3/10/20</t>
  </si>
  <si>
    <t>US-Alaska-3/11/20</t>
  </si>
  <si>
    <t>US-Idaho-3/11/20</t>
  </si>
  <si>
    <t>US-Maine-3/11/20</t>
  </si>
  <si>
    <t>US-Mississippi-3/11/20</t>
  </si>
  <si>
    <t>US-North Dakota-3/11/20</t>
  </si>
  <si>
    <t>US-West Virginia-3/11/20</t>
  </si>
  <si>
    <t>US-Wyoming-3/11/20</t>
  </si>
  <si>
    <t>US-Kitsap, WA-3/11/20</t>
  </si>
  <si>
    <t>US-Solano, CA-3/11/20</t>
  </si>
  <si>
    <t>US-Santa Cruz, CA-3/11/20</t>
  </si>
  <si>
    <t>US-Napa, CA-3/11/20</t>
  </si>
  <si>
    <t>US-Ventura, CA-3/11/20</t>
  </si>
  <si>
    <t>US-Worcester, MA-3/11/20</t>
  </si>
  <si>
    <t>US-Gwinnett, GA-3/11/20</t>
  </si>
  <si>
    <t>US-DeKalb, GA-3/11/20</t>
  </si>
  <si>
    <t>US-Floyd, GA-3/11/20</t>
  </si>
  <si>
    <t>US-Fayette, GA-3/11/20</t>
  </si>
  <si>
    <t>US-Gregg, TX-3/11/20</t>
  </si>
  <si>
    <t>US-Monmouth, NJ-3/11/20</t>
  </si>
  <si>
    <t>US-Burlington, NJ-3/11/20</t>
  </si>
  <si>
    <t>US-Camden, NJ-3/11/20</t>
  </si>
  <si>
    <t>US-Passaic, NJ-3/11/20</t>
  </si>
  <si>
    <t>US-Union, NJ-3/11/20</t>
  </si>
  <si>
    <t>US-Eagle, CO-3/11/20</t>
  </si>
  <si>
    <t>US-Larimer, CO-3/11/20</t>
  </si>
  <si>
    <t>US-Arapahoe, CO-3/11/20</t>
  </si>
  <si>
    <t>US-Gunnison, CO-3/11/20</t>
  </si>
  <si>
    <t>US-Kane, IL-3/11/20</t>
  </si>
  <si>
    <t>US-Monroe, PA-3/11/20</t>
  </si>
  <si>
    <t>US-Philadelphia, PA-3/11/20</t>
  </si>
  <si>
    <t>US-Norfolk, VA-3/11/20</t>
  </si>
  <si>
    <t>US-Arlington, VA-3/11/20</t>
  </si>
  <si>
    <t>US-Spotsylvania, VA-3/11/20</t>
  </si>
  <si>
    <t>US-Loudoun, VA-3/11/20</t>
  </si>
  <si>
    <t>US-Prince George's, MD-3/11/20</t>
  </si>
  <si>
    <t>US-Pottawattamie, IA-3/11/20</t>
  </si>
  <si>
    <t>US-Camden, NC-3/11/20</t>
  </si>
  <si>
    <t>US-Pima, AZ-3/11/20</t>
  </si>
  <si>
    <t>US-Noble, IN-3/11/20</t>
  </si>
  <si>
    <t>US-Adams, IN-3/11/20</t>
  </si>
  <si>
    <t>US-Boone, IN-3/11/20</t>
  </si>
  <si>
    <t>US-Dane, WI-3/11/20</t>
  </si>
  <si>
    <t>US-Pierce, WI-3/11/20</t>
  </si>
  <si>
    <t>US-Cuyahoga, OH-3/11/20</t>
  </si>
  <si>
    <t>US-Weber, UT-3/11/20</t>
  </si>
  <si>
    <t>US-Bennington County, VT-3/11/20</t>
  </si>
  <si>
    <t>US-Carver County, MN-3/11/20</t>
  </si>
  <si>
    <t>US-Charlotte County, FL-3/11/20</t>
  </si>
  <si>
    <t>US-Cherokee County, GA-3/11/20</t>
  </si>
  <si>
    <t>US-Collin County, TX-3/11/20</t>
  </si>
  <si>
    <t>US-Jefferson County, KY-3/11/20</t>
  </si>
  <si>
    <t>US-Jefferson Parish, LA-3/11/20</t>
  </si>
  <si>
    <t>US-Shasta County, CA-3/11/20</t>
  </si>
  <si>
    <t>US-Spartanburg County, SC-3/11/20</t>
  </si>
  <si>
    <t>US-Harrison County, KY-3/11/20</t>
  </si>
  <si>
    <t>US-Johnson County, IA-3/11/20</t>
  </si>
  <si>
    <t>US-Berkshire County, MA-3/11/20</t>
  </si>
  <si>
    <t>US-Davidson County, TN-3/11/20</t>
  </si>
  <si>
    <t>US-Douglas County, OR-3/11/20</t>
  </si>
  <si>
    <t>US-Fresno County, CA-3/11/20</t>
  </si>
  <si>
    <t>US-Harford County, MD-3/11/20</t>
  </si>
  <si>
    <t>US-Hendricks County, IN-3/11/20</t>
  </si>
  <si>
    <t>US-Hudson County, NJ-3/11/20</t>
  </si>
  <si>
    <t>US-Johnson County, KS-3/11/20</t>
  </si>
  <si>
    <t>US-Kittitas County, WA-3/11/20</t>
  </si>
  <si>
    <t>US-Manatee County, FL-3/11/20</t>
  </si>
  <si>
    <t>US-Marion County, OR-3/11/20</t>
  </si>
  <si>
    <t>US-Okaloosa County, FL-3/11/20</t>
  </si>
  <si>
    <t>US-Polk County, GA-3/11/20</t>
  </si>
  <si>
    <t>US-Riverside County, CA-3/11/20</t>
  </si>
  <si>
    <t>US-Shelby County, TN-3/11/20</t>
  </si>
  <si>
    <t>US-St. Louis County, MO-3/11/20</t>
  </si>
  <si>
    <t>US-Suffolk County, NY-3/11/20</t>
  </si>
  <si>
    <t>US-Ulster County, NY-3/11/20</t>
  </si>
  <si>
    <t>US-Volusia County, FL-3/11/20</t>
  </si>
  <si>
    <t>US-Fairfax County, VA-3/11/20</t>
  </si>
  <si>
    <t>US-Rockingham County, NH-3/11/20</t>
  </si>
  <si>
    <t>US-Washington, D.C.-3/11/20</t>
  </si>
  <si>
    <t>US-Montgomery County, PA-3/11/20</t>
  </si>
  <si>
    <t>US-Alameda County, CA-3/11/20</t>
  </si>
  <si>
    <t>US-Broward County, FL-3/11/20</t>
  </si>
  <si>
    <t>US-Lee County, FL-3/11/20</t>
  </si>
  <si>
    <t>US-Pinal County, AZ-3/11/20</t>
  </si>
  <si>
    <t>US-Rockland County, NY-3/11/20</t>
  </si>
  <si>
    <t>US-Saratoga County, NY-3/11/20</t>
  </si>
  <si>
    <t>US-Charleston County, SC-3/11/20</t>
  </si>
  <si>
    <t>US-Clark County, WA-3/11/20</t>
  </si>
  <si>
    <t>US-Cobb County, GA-3/11/20</t>
  </si>
  <si>
    <t>US-Davis County, UT-3/11/20</t>
  </si>
  <si>
    <t>US-El Paso County, CO-3/11/20</t>
  </si>
  <si>
    <t>US-Honolulu County, HI-3/11/20</t>
  </si>
  <si>
    <t>US-Jackson County, OR -3/11/20</t>
  </si>
  <si>
    <t>US-Jefferson County, WA-3/11/20</t>
  </si>
  <si>
    <t>US-Kershaw County, SC-3/11/20</t>
  </si>
  <si>
    <t>US-Klamath County, OR-3/11/20</t>
  </si>
  <si>
    <t>US-Madera County, CA-3/11/20</t>
  </si>
  <si>
    <t>US-Pierce County, WA-3/11/20</t>
  </si>
  <si>
    <t>US-Tulsa County, OK-3/11/20</t>
  </si>
  <si>
    <t>US-Douglas County, CO-3/11/20</t>
  </si>
  <si>
    <t>US-Providence County, RI-3/11/20</t>
  </si>
  <si>
    <t>US-Chatham County, NC-3/11/20</t>
  </si>
  <si>
    <t>US-Delaware County, PA-3/11/20</t>
  </si>
  <si>
    <t>US-Douglas County, NE-3/11/20</t>
  </si>
  <si>
    <t>US-Fayette County, KY-3/11/20</t>
  </si>
  <si>
    <t>US-Marion County, IN-3/11/20</t>
  </si>
  <si>
    <t>US-Middlesex County, MA-3/11/20</t>
  </si>
  <si>
    <t>US-Nassau County, NY-3/11/20</t>
  </si>
  <si>
    <t>US-Ramsey County, MN-3/11/20</t>
  </si>
  <si>
    <t>US-Washoe County, NV-3/11/20</t>
  </si>
  <si>
    <t>US-Wayne County, PA-3/11/20</t>
  </si>
  <si>
    <t>US-Yolo County, CA-3/11/20</t>
  </si>
  <si>
    <t>US-Santa Clara County, CA-3/11/20</t>
  </si>
  <si>
    <t>US-Clark County, NV-3/11/20</t>
  </si>
  <si>
    <t>US-Fort Bend County, TX-3/11/20</t>
  </si>
  <si>
    <t>US-Grant County, WA-3/11/20</t>
  </si>
  <si>
    <t>US-Santa Rosa County, FL-3/11/20</t>
  </si>
  <si>
    <t>US-Williamson County, TN-3/11/20</t>
  </si>
  <si>
    <t>US-New York County, NY-3/11/20</t>
  </si>
  <si>
    <t>US-Montgomery County, MD-3/11/20</t>
  </si>
  <si>
    <t>US-Suffolk County, MA-3/11/20</t>
  </si>
  <si>
    <t>US-Denver County, CO-3/11/20</t>
  </si>
  <si>
    <t>US-Summit County, CO-3/11/20</t>
  </si>
  <si>
    <t>US-Bergen County, NJ-3/11/20</t>
  </si>
  <si>
    <t>US-Harris County, TX-3/11/20</t>
  </si>
  <si>
    <t>US-San Francisco County, CA-3/11/20</t>
  </si>
  <si>
    <t>US-Contra Costa County, CA-3/11/20</t>
  </si>
  <si>
    <t>US-Orange County, CA-3/11/20</t>
  </si>
  <si>
    <t>US-Norfolk County, MA-3/11/20</t>
  </si>
  <si>
    <t>US-Maricopa County, AZ-3/11/20</t>
  </si>
  <si>
    <t>US-Wake County, NC-3/11/20</t>
  </si>
  <si>
    <t>US-Westchester County, NY-3/11/20</t>
  </si>
  <si>
    <t>US-Grafton County, NH-3/11/20</t>
  </si>
  <si>
    <t>US-Hillsborough, FL-3/11/20</t>
  </si>
  <si>
    <t>US-Placer County, CA-3/11/20</t>
  </si>
  <si>
    <t>US-San Mateo, CA-3/11/20</t>
  </si>
  <si>
    <t>US-Sonoma County, CA-3/11/20</t>
  </si>
  <si>
    <t>US-Umatilla, OR-3/11/20</t>
  </si>
  <si>
    <t>US-Fulton County, GA-3/11/20</t>
  </si>
  <si>
    <t>US-Washington County, OR-3/11/20</t>
  </si>
  <si>
    <t>US-Snohomish County, WA-3/11/20</t>
  </si>
  <si>
    <t>US-Humboldt County, CA-3/11/20</t>
  </si>
  <si>
    <t>US-Sacramento County, CA-3/11/20</t>
  </si>
  <si>
    <t>US-San Diego County, CA-3/11/20</t>
  </si>
  <si>
    <t>US-San Benito, CA-3/11/20</t>
  </si>
  <si>
    <t>US-Los Angeles, CA-3/11/20</t>
  </si>
  <si>
    <t>US-King County, WA-3/11/20</t>
  </si>
  <si>
    <t>US-Cook County, IL-3/11/20</t>
  </si>
  <si>
    <t>US-Skagit, WA-3/11/20</t>
  </si>
  <si>
    <t>US-Thurston, WA-3/11/20</t>
  </si>
  <si>
    <t>US-Island, WA-3/11/20</t>
  </si>
  <si>
    <t>US-Whatcom, WA-3/11/20</t>
  </si>
  <si>
    <t>US-Marin, CA-3/11/20</t>
  </si>
  <si>
    <t>US-Calaveras, CA-3/11/20</t>
  </si>
  <si>
    <t>US-Stanislaus, CA-3/11/20</t>
  </si>
  <si>
    <t>US-San Joaquin, CA-3/11/20</t>
  </si>
  <si>
    <t>US-Essex, MA-3/11/20</t>
  </si>
  <si>
    <t>US-Charlton, GA-3/11/20</t>
  </si>
  <si>
    <t>US-Collier, FL-3/11/20</t>
  </si>
  <si>
    <t>US-Pinellas, FL-3/11/20</t>
  </si>
  <si>
    <t>US-Alachua, FL-3/11/20</t>
  </si>
  <si>
    <t>US-Nassau, FL-3/11/20</t>
  </si>
  <si>
    <t>US-Pasco, FL-3/11/20</t>
  </si>
  <si>
    <t>US-Dallas, TX-3/11/20</t>
  </si>
  <si>
    <t>US-Tarrant, TX-3/11/20</t>
  </si>
  <si>
    <t>US-Montgomery, TX-3/11/20</t>
  </si>
  <si>
    <t>US-Middlesex, NJ-3/11/20</t>
  </si>
  <si>
    <t>US-Jefferson, CO-3/11/20</t>
  </si>
  <si>
    <t>US-Multnomah, OR-3/11/20</t>
  </si>
  <si>
    <t>US-Polk, OR-3/11/20</t>
  </si>
  <si>
    <t>US-Deschutes, OR-3/11/20</t>
  </si>
  <si>
    <t>US-McHenry, IL-3/11/20</t>
  </si>
  <si>
    <t>US-Lake, IL-3/11/20</t>
  </si>
  <si>
    <t>US-Bucks, PA-3/11/20</t>
  </si>
  <si>
    <t>US-Hanover, VA-3/11/20</t>
  </si>
  <si>
    <t>US-Lancaster, SC-3/11/20</t>
  </si>
  <si>
    <t>US-Sullivan, TN-3/11/20</t>
  </si>
  <si>
    <t>US-Johnson, IN-3/11/20</t>
  </si>
  <si>
    <t>US-Howard, IN-3/11/20</t>
  </si>
  <si>
    <t>US-St. Joseph, IN-3/11/20</t>
  </si>
  <si>
    <t>US-Knox, NE-3/11/20</t>
  </si>
  <si>
    <t>US-Stark, OH-3/11/20</t>
  </si>
  <si>
    <t>US-Anoka, MN-3/11/20</t>
  </si>
  <si>
    <t>US-Olmsted, MN-3/11/20</t>
  </si>
  <si>
    <t>US-Summit, UT-3/11/20</t>
  </si>
  <si>
    <t>US-Fairfield, CT-3/11/20</t>
  </si>
  <si>
    <t>US-Litchfield, CT-3/11/20</t>
  </si>
  <si>
    <t>US-Orleans, LA-3/11/20</t>
  </si>
  <si>
    <t>US-Pennington, SD-3/11/20</t>
  </si>
  <si>
    <t>US-Beadle, SD-3/11/20</t>
  </si>
  <si>
    <t>US-Charles Mix, SD-3/11/20</t>
  </si>
  <si>
    <t>US-Davison, SD-3/11/20</t>
  </si>
  <si>
    <t>US-Minnehaha, SD-3/11/20</t>
  </si>
  <si>
    <t>US-Bon Homme, SD-3/11/20</t>
  </si>
  <si>
    <t>US-Socorro, NM-3/11/20</t>
  </si>
  <si>
    <t>US-Bernalillo, NM-3/11/20</t>
  </si>
  <si>
    <t>US-Oakland, MI-3/11/20</t>
  </si>
  <si>
    <t>US-Wayne, MI-3/11/20</t>
  </si>
  <si>
    <t>US-New Castle, DE-3/11/20</t>
  </si>
  <si>
    <t>US-Alaska-3/12/20</t>
  </si>
  <si>
    <t>US-Idaho-3/12/20</t>
  </si>
  <si>
    <t>US-Maine-3/12/20</t>
  </si>
  <si>
    <t>US-West Virginia-3/12/20</t>
  </si>
  <si>
    <t>US-Kitsap, WA-3/12/20</t>
  </si>
  <si>
    <t>US-Solano, CA-3/12/20</t>
  </si>
  <si>
    <t>US-Santa Cruz, CA-3/12/20</t>
  </si>
  <si>
    <t>US-Napa, CA-3/12/20</t>
  </si>
  <si>
    <t>US-Ventura, CA-3/12/20</t>
  </si>
  <si>
    <t>US-Worcester, MA-3/12/20</t>
  </si>
  <si>
    <t>US-Gwinnett, GA-3/12/20</t>
  </si>
  <si>
    <t>US-DeKalb, GA-3/12/20</t>
  </si>
  <si>
    <t>US-Floyd, GA-3/12/20</t>
  </si>
  <si>
    <t>US-Fayette, GA-3/12/20</t>
  </si>
  <si>
    <t>US-Gregg, TX-3/12/20</t>
  </si>
  <si>
    <t>US-Monmouth, NJ-3/12/20</t>
  </si>
  <si>
    <t>US-Burlington, NJ-3/12/20</t>
  </si>
  <si>
    <t>US-Camden, NJ-3/12/20</t>
  </si>
  <si>
    <t>US-Passaic, NJ-3/12/20</t>
  </si>
  <si>
    <t>US-Union, NJ-3/12/20</t>
  </si>
  <si>
    <t>US-Eagle, CO-3/12/20</t>
  </si>
  <si>
    <t>US-Larimer, CO-3/12/20</t>
  </si>
  <si>
    <t>US-Arapahoe, CO-3/12/20</t>
  </si>
  <si>
    <t>US-Gunnison, CO-3/12/20</t>
  </si>
  <si>
    <t>US-Kane, IL-3/12/20</t>
  </si>
  <si>
    <t>US-Monroe, PA-3/12/20</t>
  </si>
  <si>
    <t>US-Philadelphia, PA-3/12/20</t>
  </si>
  <si>
    <t>US-Norfolk, VA-3/12/20</t>
  </si>
  <si>
    <t>US-Arlington, VA-3/12/20</t>
  </si>
  <si>
    <t>US-Spotsylvania, VA-3/12/20</t>
  </si>
  <si>
    <t>US-Loudoun, VA-3/12/20</t>
  </si>
  <si>
    <t>US-Prince George's, MD-3/12/20</t>
  </si>
  <si>
    <t>US-Pottawattamie, IA-3/12/20</t>
  </si>
  <si>
    <t>US-Camden, NC-3/12/20</t>
  </si>
  <si>
    <t>US-Pima, AZ-3/12/20</t>
  </si>
  <si>
    <t>US-Noble, IN-3/12/20</t>
  </si>
  <si>
    <t>US-Adams, IN-3/12/20</t>
  </si>
  <si>
    <t>US-Boone, IN-3/12/20</t>
  </si>
  <si>
    <t>US-Dane, WI-3/12/20</t>
  </si>
  <si>
    <t>US-Pierce, WI-3/12/20</t>
  </si>
  <si>
    <t>US-Cuyahoga, OH-3/12/20</t>
  </si>
  <si>
    <t>US-Weber, UT-3/12/20</t>
  </si>
  <si>
    <t>US-Bennington County, VT-3/12/20</t>
  </si>
  <si>
    <t>US-Carver County, MN-3/12/20</t>
  </si>
  <si>
    <t>US-Charlotte County, FL-3/12/20</t>
  </si>
  <si>
    <t>US-Cherokee County, GA-3/12/20</t>
  </si>
  <si>
    <t>US-Collin County, TX-3/12/20</t>
  </si>
  <si>
    <t>US-Jefferson County, KY-3/12/20</t>
  </si>
  <si>
    <t>US-Jefferson Parish, LA-3/12/20</t>
  </si>
  <si>
    <t>US-Shasta County, CA-3/12/20</t>
  </si>
  <si>
    <t>US-Spartanburg County, SC-3/12/20</t>
  </si>
  <si>
    <t>US-Harrison County, KY-3/12/20</t>
  </si>
  <si>
    <t>US-Johnson County, IA-3/12/20</t>
  </si>
  <si>
    <t>US-Berkshire County, MA-3/12/20</t>
  </si>
  <si>
    <t>US-Davidson County, TN-3/12/20</t>
  </si>
  <si>
    <t>US-Douglas County, OR-3/12/20</t>
  </si>
  <si>
    <t>US-Fresno County, CA-3/12/20</t>
  </si>
  <si>
    <t>US-Harford County, MD-3/12/20</t>
  </si>
  <si>
    <t>US-Hendricks County, IN-3/12/20</t>
  </si>
  <si>
    <t>US-Hudson County, NJ-3/12/20</t>
  </si>
  <si>
    <t>US-Johnson County, KS-3/12/20</t>
  </si>
  <si>
    <t>US-Kittitas County, WA-3/12/20</t>
  </si>
  <si>
    <t>US-Manatee County, FL-3/12/20</t>
  </si>
  <si>
    <t>US-Marion County, OR-3/12/20</t>
  </si>
  <si>
    <t>US-Okaloosa County, FL-3/12/20</t>
  </si>
  <si>
    <t>US-Polk County, GA-3/12/20</t>
  </si>
  <si>
    <t>US-Riverside County, CA-3/12/20</t>
  </si>
  <si>
    <t>US-Shelby County, TN-3/12/20</t>
  </si>
  <si>
    <t>US-St. Louis County, MO-3/12/20</t>
  </si>
  <si>
    <t>US-Suffolk County, NY-3/12/20</t>
  </si>
  <si>
    <t>US-Ulster County, NY-3/12/20</t>
  </si>
  <si>
    <t>US-Volusia County, FL-3/12/20</t>
  </si>
  <si>
    <t>US-Fairfax County, VA-3/12/20</t>
  </si>
  <si>
    <t>US-Rockingham County, NH-3/12/20</t>
  </si>
  <si>
    <t>US-Washington, D.C.-3/12/20</t>
  </si>
  <si>
    <t>US-Montgomery County, PA-3/12/20</t>
  </si>
  <si>
    <t>US-Alameda County, CA-3/12/20</t>
  </si>
  <si>
    <t>US-Broward County, FL-3/12/20</t>
  </si>
  <si>
    <t>US-Lee County, FL-3/12/20</t>
  </si>
  <si>
    <t>US-Pinal County, AZ-3/12/20</t>
  </si>
  <si>
    <t>US-Rockland County, NY-3/12/20</t>
  </si>
  <si>
    <t>US-Saratoga County, NY-3/12/20</t>
  </si>
  <si>
    <t>US-Charleston County, SC-3/12/20</t>
  </si>
  <si>
    <t>US-Clark County, WA-3/12/20</t>
  </si>
  <si>
    <t>US-Cobb County, GA-3/12/20</t>
  </si>
  <si>
    <t>US-Davis County, UT-3/12/20</t>
  </si>
  <si>
    <t>US-El Paso County, CO-3/12/20</t>
  </si>
  <si>
    <t>US-Honolulu County, HI-3/12/20</t>
  </si>
  <si>
    <t>US-Jackson County, OR -3/12/20</t>
  </si>
  <si>
    <t>US-Jefferson County, WA-3/12/20</t>
  </si>
  <si>
    <t>US-Kershaw County, SC-3/12/20</t>
  </si>
  <si>
    <t>US-Klamath County, OR-3/12/20</t>
  </si>
  <si>
    <t>US-Madera County, CA-3/12/20</t>
  </si>
  <si>
    <t>US-Pierce County, WA-3/12/20</t>
  </si>
  <si>
    <t>US-Tulsa County, OK-3/12/20</t>
  </si>
  <si>
    <t>US-Douglas County, CO-3/12/20</t>
  </si>
  <si>
    <t>US-Providence County, RI-3/12/20</t>
  </si>
  <si>
    <t>US-Chatham County, NC-3/12/20</t>
  </si>
  <si>
    <t>US-Delaware County, PA-3/12/20</t>
  </si>
  <si>
    <t>US-Douglas County, NE-3/12/20</t>
  </si>
  <si>
    <t>US-Fayette County, KY-3/12/20</t>
  </si>
  <si>
    <t>US-Marion County, IN-3/12/20</t>
  </si>
  <si>
    <t>US-Middlesex County, MA-3/12/20</t>
  </si>
  <si>
    <t>US-Nassau County, NY-3/12/20</t>
  </si>
  <si>
    <t>US-Ramsey County, MN-3/12/20</t>
  </si>
  <si>
    <t>US-Washoe County, NV-3/12/20</t>
  </si>
  <si>
    <t>US-Wayne County, PA-3/12/20</t>
  </si>
  <si>
    <t>US-Yolo County, CA-3/12/20</t>
  </si>
  <si>
    <t>US-Santa Clara County, CA-3/12/20</t>
  </si>
  <si>
    <t>US-Clark County, NV-3/12/20</t>
  </si>
  <si>
    <t>US-Fort Bend County, TX-3/12/20</t>
  </si>
  <si>
    <t>US-Grant County, WA-3/12/20</t>
  </si>
  <si>
    <t>US-Santa Rosa County, FL-3/12/20</t>
  </si>
  <si>
    <t>US-Williamson County, TN-3/12/20</t>
  </si>
  <si>
    <t>US-New York County, NY-3/12/20</t>
  </si>
  <si>
    <t>US-Montgomery County, MD-3/12/20</t>
  </si>
  <si>
    <t>US-Suffolk County, MA-3/12/20</t>
  </si>
  <si>
    <t>US-Denver County, CO-3/12/20</t>
  </si>
  <si>
    <t>US-Summit County, CO-3/12/20</t>
  </si>
  <si>
    <t>US-Bergen County, NJ-3/12/20</t>
  </si>
  <si>
    <t>US-Harris County, TX-3/12/20</t>
  </si>
  <si>
    <t>US-San Francisco County, CA-3/12/20</t>
  </si>
  <si>
    <t>US-Contra Costa County, CA-3/12/20</t>
  </si>
  <si>
    <t>US-Orange County, CA-3/12/20</t>
  </si>
  <si>
    <t>US-Norfolk County, MA-3/12/20</t>
  </si>
  <si>
    <t>US-Maricopa County, AZ-3/12/20</t>
  </si>
  <si>
    <t>US-Wake County, NC-3/12/20</t>
  </si>
  <si>
    <t>US-Westchester County, NY-3/12/20</t>
  </si>
  <si>
    <t>US-Grafton County, NH-3/12/20</t>
  </si>
  <si>
    <t>US-Hillsborough, FL-3/12/20</t>
  </si>
  <si>
    <t>US-Placer County, CA-3/12/20</t>
  </si>
  <si>
    <t>US-San Mateo, CA-3/12/20</t>
  </si>
  <si>
    <t>US-Sonoma County, CA-3/12/20</t>
  </si>
  <si>
    <t>US-Umatilla, OR-3/12/20</t>
  </si>
  <si>
    <t>US-Fulton County, GA-3/12/20</t>
  </si>
  <si>
    <t>US-Washington County, OR-3/12/20</t>
  </si>
  <si>
    <t>US-Snohomish County, WA-3/12/20</t>
  </si>
  <si>
    <t>US-Humboldt County, CA-3/12/20</t>
  </si>
  <si>
    <t>US-Sacramento County, CA-3/12/20</t>
  </si>
  <si>
    <t>US-San Diego County, CA-3/12/20</t>
  </si>
  <si>
    <t>US-San Benito, CA-3/12/20</t>
  </si>
  <si>
    <t>US-Los Angeles, CA-3/12/20</t>
  </si>
  <si>
    <t>US-King County, WA-3/12/20</t>
  </si>
  <si>
    <t>US-Cook County, IL-3/12/20</t>
  </si>
  <si>
    <t>US-Skagit, WA-3/12/20</t>
  </si>
  <si>
    <t>US-Thurston, WA-3/12/20</t>
  </si>
  <si>
    <t>US-Island, WA-3/12/20</t>
  </si>
  <si>
    <t>US-Whatcom, WA-3/12/20</t>
  </si>
  <si>
    <t>US-Marin, CA-3/12/20</t>
  </si>
  <si>
    <t>US-Calaveras, CA-3/12/20</t>
  </si>
  <si>
    <t>US-Stanislaus, CA-3/12/20</t>
  </si>
  <si>
    <t>US-San Joaquin, CA-3/12/20</t>
  </si>
  <si>
    <t>US-Essex, MA-3/12/20</t>
  </si>
  <si>
    <t>US-Charlton, GA-3/12/20</t>
  </si>
  <si>
    <t>US-Collier, FL-3/12/20</t>
  </si>
  <si>
    <t>US-Pinellas, FL-3/12/20</t>
  </si>
  <si>
    <t>US-Alachua, FL-3/12/20</t>
  </si>
  <si>
    <t>US-Nassau, FL-3/12/20</t>
  </si>
  <si>
    <t>US-Pasco, FL-3/12/20</t>
  </si>
  <si>
    <t>US-Dallas, TX-3/12/20</t>
  </si>
  <si>
    <t>US-Tarrant, TX-3/12/20</t>
  </si>
  <si>
    <t>US-Montgomery, TX-3/12/20</t>
  </si>
  <si>
    <t>US-Middlesex, NJ-3/12/20</t>
  </si>
  <si>
    <t>US-Jefferson, CO-3/12/20</t>
  </si>
  <si>
    <t>US-Multnomah, OR-3/12/20</t>
  </si>
  <si>
    <t>US-Polk, OR-3/12/20</t>
  </si>
  <si>
    <t>US-Deschutes, OR-3/12/20</t>
  </si>
  <si>
    <t>US-McHenry, IL-3/12/20</t>
  </si>
  <si>
    <t>US-Lake, IL-3/12/20</t>
  </si>
  <si>
    <t>US-Bucks, PA-3/12/20</t>
  </si>
  <si>
    <t>US-Hanover, VA-3/12/20</t>
  </si>
  <si>
    <t>US-Lancaster, SC-3/12/20</t>
  </si>
  <si>
    <t>US-Sullivan, TN-3/12/20</t>
  </si>
  <si>
    <t>US-Johnson, IN-3/12/20</t>
  </si>
  <si>
    <t>US-Howard, IN-3/12/20</t>
  </si>
  <si>
    <t>US-St. Joseph, IN-3/12/20</t>
  </si>
  <si>
    <t>US-Knox, NE-3/12/20</t>
  </si>
  <si>
    <t>US-Stark, OH-3/12/20</t>
  </si>
  <si>
    <t>US-Anoka, MN-3/12/20</t>
  </si>
  <si>
    <t>US-Olmsted, MN-3/12/20</t>
  </si>
  <si>
    <t>US-Summit, UT-3/12/20</t>
  </si>
  <si>
    <t>US-Fairfield, CT-3/12/20</t>
  </si>
  <si>
    <t>US-Litchfield, CT-3/12/20</t>
  </si>
  <si>
    <t>US-Orleans, LA-3/12/20</t>
  </si>
  <si>
    <t>US-Pennington, SD-3/12/20</t>
  </si>
  <si>
    <t>US-Beadle, SD-3/12/20</t>
  </si>
  <si>
    <t>US-Charles Mix, SD-3/12/20</t>
  </si>
  <si>
    <t>US-Davison, SD-3/12/20</t>
  </si>
  <si>
    <t>US-Minnehaha, SD-3/12/20</t>
  </si>
  <si>
    <t>US-Bon Homme, SD-3/12/20</t>
  </si>
  <si>
    <t>US-Socorro, NM-3/12/20</t>
  </si>
  <si>
    <t>US-Bernalillo, NM-3/12/20</t>
  </si>
  <si>
    <t>US-Oakland, MI-3/12/20</t>
  </si>
  <si>
    <t>US-Wayne, MI-3/12/20</t>
  </si>
  <si>
    <t>US-New Castle, DE-3/12/20</t>
  </si>
  <si>
    <t>US-Washington-3/6/20</t>
  </si>
  <si>
    <t>US-New York-3/6/20</t>
  </si>
  <si>
    <t>US-California-3/6/20</t>
  </si>
  <si>
    <t>US-Massachusetts-3/6/20</t>
  </si>
  <si>
    <t>US-Grand Princess-3/6/20</t>
  </si>
  <si>
    <t>US-Georgia-3/6/20</t>
  </si>
  <si>
    <t>US-Colorado-3/6/20</t>
  </si>
  <si>
    <t>US-Florida-3/6/20</t>
  </si>
  <si>
    <t>US-New Jersey-3/6/20</t>
  </si>
  <si>
    <t>US-Oregon-3/6/20</t>
  </si>
  <si>
    <t>US-Texas-3/6/20</t>
  </si>
  <si>
    <t>US-Illinois-3/6/20</t>
  </si>
  <si>
    <t>US-Pennsylvania-3/6/20</t>
  </si>
  <si>
    <t>US-Iowa-3/6/20</t>
  </si>
  <si>
    <t>US-Maryland-3/6/20</t>
  </si>
  <si>
    <t>US-North Carolina-3/6/20</t>
  </si>
  <si>
    <t>US-South Carolina-3/6/20</t>
  </si>
  <si>
    <t>US-Tennessee-3/6/20</t>
  </si>
  <si>
    <t>US-Virginia-3/6/20</t>
  </si>
  <si>
    <t>US-Arizona-3/6/20</t>
  </si>
  <si>
    <t>US-Indiana-3/6/20</t>
  </si>
  <si>
    <t>US-Kentucky-3/6/20</t>
  </si>
  <si>
    <t>US-District of Columbia-3/6/20</t>
  </si>
  <si>
    <t>US-Nevada-3/6/20</t>
  </si>
  <si>
    <t>US-New Hampshire-3/6/20</t>
  </si>
  <si>
    <t>US-Minnesota-3/6/20</t>
  </si>
  <si>
    <t>US-Nebraska-3/6/20</t>
  </si>
  <si>
    <t>US-Ohio-3/6/20</t>
  </si>
  <si>
    <t>US-Rhode Island-3/6/20</t>
  </si>
  <si>
    <t>US-Wisconsin-3/6/20</t>
  </si>
  <si>
    <t>US-Connecticut-3/6/20</t>
  </si>
  <si>
    <t>US-Hawaii-3/6/20</t>
  </si>
  <si>
    <t>US-Oklahoma-3/6/20</t>
  </si>
  <si>
    <t>US-Utah-3/6/20</t>
  </si>
  <si>
    <t>US-Kansas-3/6/20</t>
  </si>
  <si>
    <t>US-Louisiana-3/6/20</t>
  </si>
  <si>
    <t>US-Missouri-3/6/20</t>
  </si>
  <si>
    <t>US-Vermont-3/6/20</t>
  </si>
  <si>
    <t>US-Alaska-3/6/20</t>
  </si>
  <si>
    <t>US-Arkansas-3/6/20</t>
  </si>
  <si>
    <t>US-Delaware-3/6/20</t>
  </si>
  <si>
    <t>US-Idaho-3/6/20</t>
  </si>
  <si>
    <t>US-Maine-3/6/20</t>
  </si>
  <si>
    <t>US-Michigan-3/6/20</t>
  </si>
  <si>
    <t>US-Mississippi-3/6/20</t>
  </si>
  <si>
    <t>US-Montana-3/6/20</t>
  </si>
  <si>
    <t>US-New Mexico-3/6/20</t>
  </si>
  <si>
    <t>US-North Dakota-3/6/20</t>
  </si>
  <si>
    <t>US-South Dakota-3/6/20</t>
  </si>
  <si>
    <t>US-West Virginia-3/6/20</t>
  </si>
  <si>
    <t>US-Wyoming-3/6/20</t>
  </si>
  <si>
    <t>US-Kitsap, WA-3/6/20</t>
  </si>
  <si>
    <t>US-Solano, CA-3/6/20</t>
  </si>
  <si>
    <t>US-Santa Cruz, CA-3/6/20</t>
  </si>
  <si>
    <t>US-Napa, CA-3/6/20</t>
  </si>
  <si>
    <t>US-Ventura, CA-3/6/20</t>
  </si>
  <si>
    <t>US-Worcester, MA-3/6/20</t>
  </si>
  <si>
    <t>US-Gwinnett, GA-3/6/20</t>
  </si>
  <si>
    <t>US-DeKalb, GA-3/6/20</t>
  </si>
  <si>
    <t>US-Floyd, GA-3/6/20</t>
  </si>
  <si>
    <t>US-Fayette, GA-3/6/20</t>
  </si>
  <si>
    <t>US-Gregg, TX-3/6/20</t>
  </si>
  <si>
    <t>US-Monmouth, NJ-3/6/20</t>
  </si>
  <si>
    <t>US-Burlington, NJ-3/6/20</t>
  </si>
  <si>
    <t>US-Camden, NJ-3/6/20</t>
  </si>
  <si>
    <t>US-Passaic, NJ-3/6/20</t>
  </si>
  <si>
    <t>US-Union, NJ-3/6/20</t>
  </si>
  <si>
    <t>US-Eagle, CO-3/6/20</t>
  </si>
  <si>
    <t>US-Larimer, CO-3/6/20</t>
  </si>
  <si>
    <t>US-Arapahoe, CO-3/6/20</t>
  </si>
  <si>
    <t>US-Gunnison, CO-3/6/20</t>
  </si>
  <si>
    <t>US-Kane, IL-3/6/20</t>
  </si>
  <si>
    <t>US-Monroe, PA-3/6/20</t>
  </si>
  <si>
    <t>US-Philadelphia, PA-3/6/20</t>
  </si>
  <si>
    <t>US-Norfolk, VA-3/6/20</t>
  </si>
  <si>
    <t>US-Arlington, VA-3/6/20</t>
  </si>
  <si>
    <t>US-Spotsylvania, VA-3/6/20</t>
  </si>
  <si>
    <t>US-Loudoun, VA-3/6/20</t>
  </si>
  <si>
    <t>US-Prince George's, MD-3/6/20</t>
  </si>
  <si>
    <t>US-Pottawattamie, IA-3/6/20</t>
  </si>
  <si>
    <t>US-Camden, NC-3/6/20</t>
  </si>
  <si>
    <t>US-Pima, AZ-3/6/20</t>
  </si>
  <si>
    <t>US-Noble, IN-3/6/20</t>
  </si>
  <si>
    <t>US-Adams, IN-3/6/20</t>
  </si>
  <si>
    <t>US-Boone, IN-3/6/20</t>
  </si>
  <si>
    <t>US-Dane, WI-3/6/20</t>
  </si>
  <si>
    <t>US-Pierce, WI-3/6/20</t>
  </si>
  <si>
    <t>US-Cuyahoga, OH-3/6/20</t>
  </si>
  <si>
    <t>US-Weber, UT-3/6/20</t>
  </si>
  <si>
    <t>US-Bennington County, VT-3/6/20</t>
  </si>
  <si>
    <t>US-Carver County, MN-3/6/20</t>
  </si>
  <si>
    <t>US-Charlotte County, FL-3/6/20</t>
  </si>
  <si>
    <t>US-Cherokee County, GA-3/6/20</t>
  </si>
  <si>
    <t>US-Collin County, TX-3/6/20</t>
  </si>
  <si>
    <t>US-Jefferson County, KY-3/6/20</t>
  </si>
  <si>
    <t>US-Jefferson Parish, LA-3/6/20</t>
  </si>
  <si>
    <t>US-Shasta County, CA-3/6/20</t>
  </si>
  <si>
    <t>US-Spartanburg County, SC-3/6/20</t>
  </si>
  <si>
    <t>US-Harrison County, KY-3/6/20</t>
  </si>
  <si>
    <t>US-Johnson County, IA-3/6/20</t>
  </si>
  <si>
    <t>US-Berkshire County, MA-3/6/20</t>
  </si>
  <si>
    <t>US-Davidson County, TN-3/6/20</t>
  </si>
  <si>
    <t>US-Douglas County, OR-3/6/20</t>
  </si>
  <si>
    <t>US-Fresno County, CA-3/6/20</t>
  </si>
  <si>
    <t>US-Harford County, MD-3/6/20</t>
  </si>
  <si>
    <t>US-Hendricks County, IN-3/6/20</t>
  </si>
  <si>
    <t>US-Hudson County, NJ-3/6/20</t>
  </si>
  <si>
    <t>US-Johnson County, KS-3/6/20</t>
  </si>
  <si>
    <t>US-Kittitas County, WA-3/6/20</t>
  </si>
  <si>
    <t>US-Manatee County, FL-3/6/20</t>
  </si>
  <si>
    <t>US-Marion County, OR-3/6/20</t>
  </si>
  <si>
    <t>US-Okaloosa County, FL-3/6/20</t>
  </si>
  <si>
    <t>US-Riverside County, CA-3/6/20</t>
  </si>
  <si>
    <t>US-Shelby County, TN-3/6/20</t>
  </si>
  <si>
    <t>US-St. Louis County, MO-3/6/20</t>
  </si>
  <si>
    <t>US-Suffolk County, NY-3/6/20</t>
  </si>
  <si>
    <t>US-Ulster County, NY-3/6/20</t>
  </si>
  <si>
    <t>US-Volusia County, FL-3/6/20</t>
  </si>
  <si>
    <t>US-Fairfax County, VA-3/6/20</t>
  </si>
  <si>
    <t>US-Rockingham County, NH-3/6/20</t>
  </si>
  <si>
    <t>US-Washington, D.C.-3/6/20</t>
  </si>
  <si>
    <t>US-Montgomery County, PA-3/6/20</t>
  </si>
  <si>
    <t>US-Broward County, FL-3/6/20</t>
  </si>
  <si>
    <t>US-Lee County, FL-3/6/20</t>
  </si>
  <si>
    <t>US-Pinal County, AZ-3/6/20</t>
  </si>
  <si>
    <t>US-Rockland County, NY-3/6/20</t>
  </si>
  <si>
    <t>US-Saratoga County, NY-3/6/20</t>
  </si>
  <si>
    <t>US-Charleston County, SC-3/6/20</t>
  </si>
  <si>
    <t>US-Clark County, WA-3/6/20</t>
  </si>
  <si>
    <t>US-Cobb County, GA-3/6/20</t>
  </si>
  <si>
    <t>US-Davis County, UT-3/6/20</t>
  </si>
  <si>
    <t>US-El Paso County, CO-3/6/20</t>
  </si>
  <si>
    <t>US-Honolulu County, HI-3/6/20</t>
  </si>
  <si>
    <t>US-Jackson County, OR -3/6/20</t>
  </si>
  <si>
    <t>US-Jefferson County, WA-3/6/20</t>
  </si>
  <si>
    <t>US-Kershaw County, SC-3/6/20</t>
  </si>
  <si>
    <t>US-Klamath County, OR-3/6/20</t>
  </si>
  <si>
    <t>US-Madera County, CA-3/6/20</t>
  </si>
  <si>
    <t>US-Pierce County, WA-3/6/20</t>
  </si>
  <si>
    <t>US-Tulsa County, OK-3/6/20</t>
  </si>
  <si>
    <t>US-Douglas County, CO-3/6/20</t>
  </si>
  <si>
    <t>US-Skagit, WA-3/6/20</t>
  </si>
  <si>
    <t>US-Thurston, WA-3/6/20</t>
  </si>
  <si>
    <t>US-Island, WA-3/6/20</t>
  </si>
  <si>
    <t>US-Whatcom, WA-3/6/20</t>
  </si>
  <si>
    <t>US-Marin, CA-3/6/20</t>
  </si>
  <si>
    <t>US-Calaveras, CA-3/6/20</t>
  </si>
  <si>
    <t>US-Stanislaus, CA-3/6/20</t>
  </si>
  <si>
    <t>US-San Joaquin, CA-3/6/20</t>
  </si>
  <si>
    <t>US-Essex, MA-3/6/20</t>
  </si>
  <si>
    <t>US-Charlton, GA-3/6/20</t>
  </si>
  <si>
    <t>US-Collier, FL-3/6/20</t>
  </si>
  <si>
    <t>US-Pinellas, FL-3/6/20</t>
  </si>
  <si>
    <t>US-Alachua, FL-3/6/20</t>
  </si>
  <si>
    <t>US-Nassau, FL-3/6/20</t>
  </si>
  <si>
    <t>US-Pasco, FL-3/6/20</t>
  </si>
  <si>
    <t>US-Dallas, TX-3/6/20</t>
  </si>
  <si>
    <t>US-Tarrant, TX-3/6/20</t>
  </si>
  <si>
    <t>US-Montgomery, TX-3/6/20</t>
  </si>
  <si>
    <t>US-Middlesex, NJ-3/6/20</t>
  </si>
  <si>
    <t>US-Jefferson, CO-3/6/20</t>
  </si>
  <si>
    <t>US-Multnomah, OR-3/6/20</t>
  </si>
  <si>
    <t>US-Polk, OR-3/6/20</t>
  </si>
  <si>
    <t>US-Deschutes, OR-3/6/20</t>
  </si>
  <si>
    <t>US-McHenry, IL-3/6/20</t>
  </si>
  <si>
    <t>US-Lake, IL-3/6/20</t>
  </si>
  <si>
    <t>US-Bucks, PA-3/6/20</t>
  </si>
  <si>
    <t>US-Hanover, VA-3/6/20</t>
  </si>
  <si>
    <t>US-Lancaster, SC-3/6/20</t>
  </si>
  <si>
    <t>US-Sullivan, TN-3/6/20</t>
  </si>
  <si>
    <t>US-Johnson, IN-3/6/20</t>
  </si>
  <si>
    <t>US-Howard, IN-3/6/20</t>
  </si>
  <si>
    <t>US-St. Joseph, IN-3/6/20</t>
  </si>
  <si>
    <t>US-Knox, NE-3/6/20</t>
  </si>
  <si>
    <t>US-Stark, OH-3/6/20</t>
  </si>
  <si>
    <t>US-Anoka, MN-3/6/20</t>
  </si>
  <si>
    <t>US-Olmsted, MN-3/6/20</t>
  </si>
  <si>
    <t>US-Summit, UT-3/6/20</t>
  </si>
  <si>
    <t>US-Fairfield, CT-3/6/20</t>
  </si>
  <si>
    <t>US-Litchfield, CT-3/6/20</t>
  </si>
  <si>
    <t>US-Orleans, LA-3/6/20</t>
  </si>
  <si>
    <t>US-Pennington, SD-3/6/20</t>
  </si>
  <si>
    <t>US-Beadle, SD-3/6/20</t>
  </si>
  <si>
    <t>US-Charles Mix, SD-3/6/20</t>
  </si>
  <si>
    <t>US-Davison, SD-3/6/20</t>
  </si>
  <si>
    <t>US-Minnehaha, SD-3/6/20</t>
  </si>
  <si>
    <t>US-Bon Homme, SD-3/6/20</t>
  </si>
  <si>
    <t>US-Socorro, NM-3/6/20</t>
  </si>
  <si>
    <t>US-Bernalillo, NM-3/6/20</t>
  </si>
  <si>
    <t>US-Oakland, MI-3/6/20</t>
  </si>
  <si>
    <t>US-Wayne, MI-3/6/20</t>
  </si>
  <si>
    <t>US-New Castle, DE-3/6/20</t>
  </si>
  <si>
    <t>US-Washington-3/7/20</t>
  </si>
  <si>
    <t>US-New York-3/7/20</t>
  </si>
  <si>
    <t>US-California-3/7/20</t>
  </si>
  <si>
    <t>US-Massachusetts-3/7/20</t>
  </si>
  <si>
    <t>US-Georgia-3/7/20</t>
  </si>
  <si>
    <t>US-Colorado-3/7/20</t>
  </si>
  <si>
    <t>US-Florida-3/7/20</t>
  </si>
  <si>
    <t>US-New Jersey-3/7/20</t>
  </si>
  <si>
    <t>US-Oregon-3/7/20</t>
  </si>
  <si>
    <t>US-Texas-3/7/20</t>
  </si>
  <si>
    <t>US-Illinois-3/7/20</t>
  </si>
  <si>
    <t>US-Pennsylvania-3/7/20</t>
  </si>
  <si>
    <t>US-Iowa-3/7/20</t>
  </si>
  <si>
    <t>US-Maryland-3/7/20</t>
  </si>
  <si>
    <t>US-North Carolina-3/7/20</t>
  </si>
  <si>
    <t>US-South Carolina-3/7/20</t>
  </si>
  <si>
    <t>US-Tennessee-3/7/20</t>
  </si>
  <si>
    <t>US-Virginia-3/7/20</t>
  </si>
  <si>
    <t>US-Arizona-3/7/20</t>
  </si>
  <si>
    <t>US-Indiana-3/7/20</t>
  </si>
  <si>
    <t>US-Kentucky-3/7/20</t>
  </si>
  <si>
    <t>US-District of Columbia-3/7/20</t>
  </si>
  <si>
    <t>US-Nevada-3/7/20</t>
  </si>
  <si>
    <t>US-New Hampshire-3/7/20</t>
  </si>
  <si>
    <t>US-Minnesota-3/7/20</t>
  </si>
  <si>
    <t>US-Nebraska-3/7/20</t>
  </si>
  <si>
    <t>US-Ohio-3/7/20</t>
  </si>
  <si>
    <t>US-Rhode Island-3/7/20</t>
  </si>
  <si>
    <t>US-Wisconsin-3/7/20</t>
  </si>
  <si>
    <t>US-Connecticut-3/7/20</t>
  </si>
  <si>
    <t>US-Hawaii-3/7/20</t>
  </si>
  <si>
    <t>US-Oklahoma-3/7/20</t>
  </si>
  <si>
    <t>US-Utah-3/7/20</t>
  </si>
  <si>
    <t>US-Kansas-3/7/20</t>
  </si>
  <si>
    <t>US-Louisiana-3/7/20</t>
  </si>
  <si>
    <t>US-Missouri-3/7/20</t>
  </si>
  <si>
    <t>US-Vermont-3/7/20</t>
  </si>
  <si>
    <t>US-Alaska-3/7/20</t>
  </si>
  <si>
    <t>US-Arkansas-3/7/20</t>
  </si>
  <si>
    <t>US-Delaware-3/7/20</t>
  </si>
  <si>
    <t>US-Idaho-3/7/20</t>
  </si>
  <si>
    <t>US-Maine-3/7/20</t>
  </si>
  <si>
    <t>US-Michigan-3/7/20</t>
  </si>
  <si>
    <t>US-Mississippi-3/7/20</t>
  </si>
  <si>
    <t>US-Montana-3/7/20</t>
  </si>
  <si>
    <t>US-New Mexico-3/7/20</t>
  </si>
  <si>
    <t>US-North Dakota-3/7/20</t>
  </si>
  <si>
    <t>US-South Dakota-3/7/20</t>
  </si>
  <si>
    <t>US-West Virginia-3/7/20</t>
  </si>
  <si>
    <t>US-Wyoming-3/7/20</t>
  </si>
  <si>
    <t>US-Kitsap, WA-3/7/20</t>
  </si>
  <si>
    <t>US-Solano, CA-3/7/20</t>
  </si>
  <si>
    <t>US-Santa Cruz, CA-3/7/20</t>
  </si>
  <si>
    <t>US-Napa, CA-3/7/20</t>
  </si>
  <si>
    <t>US-Ventura, CA-3/7/20</t>
  </si>
  <si>
    <t>US-Worcester, MA-3/7/20</t>
  </si>
  <si>
    <t>US-Gwinnett, GA-3/7/20</t>
  </si>
  <si>
    <t>US-DeKalb, GA-3/7/20</t>
  </si>
  <si>
    <t>US-Floyd, GA-3/7/20</t>
  </si>
  <si>
    <t>US-Fayette, GA-3/7/20</t>
  </si>
  <si>
    <t>US-Gregg, TX-3/7/20</t>
  </si>
  <si>
    <t>US-Monmouth, NJ-3/7/20</t>
  </si>
  <si>
    <t>US-Burlington, NJ-3/7/20</t>
  </si>
  <si>
    <t>US-Camden, NJ-3/7/20</t>
  </si>
  <si>
    <t>US-Passaic, NJ-3/7/20</t>
  </si>
  <si>
    <t>US-Union, NJ-3/7/20</t>
  </si>
  <si>
    <t>US-Eagle, CO-3/7/20</t>
  </si>
  <si>
    <t>US-Larimer, CO-3/7/20</t>
  </si>
  <si>
    <t>US-Arapahoe, CO-3/7/20</t>
  </si>
  <si>
    <t>US-Gunnison, CO-3/7/20</t>
  </si>
  <si>
    <t>US-Kane, IL-3/7/20</t>
  </si>
  <si>
    <t>US-Monroe, PA-3/7/20</t>
  </si>
  <si>
    <t>US-Philadelphia, PA-3/7/20</t>
  </si>
  <si>
    <t>US-Norfolk, VA-3/7/20</t>
  </si>
  <si>
    <t>US-Arlington, VA-3/7/20</t>
  </si>
  <si>
    <t>US-Spotsylvania, VA-3/7/20</t>
  </si>
  <si>
    <t>US-Loudoun, VA-3/7/20</t>
  </si>
  <si>
    <t>US-Prince George's, MD-3/7/20</t>
  </si>
  <si>
    <t>US-Pottawattamie, IA-3/7/20</t>
  </si>
  <si>
    <t>US-Camden, NC-3/7/20</t>
  </si>
  <si>
    <t>US-Pima, AZ-3/7/20</t>
  </si>
  <si>
    <t>US-Noble, IN-3/7/20</t>
  </si>
  <si>
    <t>US-Adams, IN-3/7/20</t>
  </si>
  <si>
    <t>US-Boone, IN-3/7/20</t>
  </si>
  <si>
    <t>US-Dane, WI-3/7/20</t>
  </si>
  <si>
    <t>US-Pierce, WI-3/7/20</t>
  </si>
  <si>
    <t>US-Cuyahoga, OH-3/7/20</t>
  </si>
  <si>
    <t>US-Weber, UT-3/7/20</t>
  </si>
  <si>
    <t>US-Bennington County, VT-3/7/20</t>
  </si>
  <si>
    <t>US-Carver County, MN-3/7/20</t>
  </si>
  <si>
    <t>US-Charlotte County, FL-3/7/20</t>
  </si>
  <si>
    <t>US-Cherokee County, GA-3/7/20</t>
  </si>
  <si>
    <t>US-Collin County, TX-3/7/20</t>
  </si>
  <si>
    <t>US-Jefferson County, KY-3/7/20</t>
  </si>
  <si>
    <t>US-Jefferson Parish, LA-3/7/20</t>
  </si>
  <si>
    <t>US-Shasta County, CA-3/7/20</t>
  </si>
  <si>
    <t>US-Spartanburg County, SC-3/7/20</t>
  </si>
  <si>
    <t>US-Harrison County, KY-3/7/20</t>
  </si>
  <si>
    <t>US-Johnson County, IA-3/7/20</t>
  </si>
  <si>
    <t>US-Berkshire County, MA-3/7/20</t>
  </si>
  <si>
    <t>US-Davidson County, TN-3/7/20</t>
  </si>
  <si>
    <t>US-Douglas County, OR-3/7/20</t>
  </si>
  <si>
    <t>US-Fresno County, CA-3/7/20</t>
  </si>
  <si>
    <t>US-Harford County, MD-3/7/20</t>
  </si>
  <si>
    <t>US-Hendricks County, IN-3/7/20</t>
  </si>
  <si>
    <t>US-Hudson County, NJ-3/7/20</t>
  </si>
  <si>
    <t>US-Johnson County, KS-3/7/20</t>
  </si>
  <si>
    <t>US-Kittitas County, WA-3/7/20</t>
  </si>
  <si>
    <t>US-Manatee County, FL-3/7/20</t>
  </si>
  <si>
    <t>US-Marion County, OR-3/7/20</t>
  </si>
  <si>
    <t>US-Okaloosa County, FL-3/7/20</t>
  </si>
  <si>
    <t>US-Riverside County, CA-3/7/20</t>
  </si>
  <si>
    <t>US-Shelby County, TN-3/7/20</t>
  </si>
  <si>
    <t>US-St. Louis County, MO-3/7/20</t>
  </si>
  <si>
    <t>US-Suffolk County, NY-3/7/20</t>
  </si>
  <si>
    <t>US-Ulster County, NY-3/7/20</t>
  </si>
  <si>
    <t>US-Volusia County, FL-3/7/20</t>
  </si>
  <si>
    <t>US-Fairfax County, VA-3/7/20</t>
  </si>
  <si>
    <t>US-Rockingham County, NH-3/7/20</t>
  </si>
  <si>
    <t>US-Washington, D.C.-3/7/20</t>
  </si>
  <si>
    <t>US-Montgomery County, PA-3/7/20</t>
  </si>
  <si>
    <t>US-Skagit, WA-3/7/20</t>
  </si>
  <si>
    <t>US-Thurston, WA-3/7/20</t>
  </si>
  <si>
    <t>US-Island, WA-3/7/20</t>
  </si>
  <si>
    <t>US-Whatcom, WA-3/7/20</t>
  </si>
  <si>
    <t>US-Marin, CA-3/7/20</t>
  </si>
  <si>
    <t>US-Calaveras, CA-3/7/20</t>
  </si>
  <si>
    <t>US-Stanislaus, CA-3/7/20</t>
  </si>
  <si>
    <t>US-San Joaquin, CA-3/7/20</t>
  </si>
  <si>
    <t>US-Essex, MA-3/7/20</t>
  </si>
  <si>
    <t>US-Charlton, GA-3/7/20</t>
  </si>
  <si>
    <t>US-Collier, FL-3/7/20</t>
  </si>
  <si>
    <t>US-Pinellas, FL-3/7/20</t>
  </si>
  <si>
    <t>US-Alachua, FL-3/7/20</t>
  </si>
  <si>
    <t>US-Nassau, FL-3/7/20</t>
  </si>
  <si>
    <t>US-Pasco, FL-3/7/20</t>
  </si>
  <si>
    <t>US-Dallas, TX-3/7/20</t>
  </si>
  <si>
    <t>US-Tarrant, TX-3/7/20</t>
  </si>
  <si>
    <t>US-Montgomery, TX-3/7/20</t>
  </si>
  <si>
    <t>US-Middlesex, NJ-3/7/20</t>
  </si>
  <si>
    <t>US-Jefferson, CO-3/7/20</t>
  </si>
  <si>
    <t>US-Multnomah, OR-3/7/20</t>
  </si>
  <si>
    <t>US-Polk, OR-3/7/20</t>
  </si>
  <si>
    <t>US-Deschutes, OR-3/7/20</t>
  </si>
  <si>
    <t>US-McHenry, IL-3/7/20</t>
  </si>
  <si>
    <t>US-Lake, IL-3/7/20</t>
  </si>
  <si>
    <t>US-Bucks, PA-3/7/20</t>
  </si>
  <si>
    <t>US-Hanover, VA-3/7/20</t>
  </si>
  <si>
    <t>US-Lancaster, SC-3/7/20</t>
  </si>
  <si>
    <t>US-Sullivan, TN-3/7/20</t>
  </si>
  <si>
    <t>US-Johnson, IN-3/7/20</t>
  </si>
  <si>
    <t>US-Howard, IN-3/7/20</t>
  </si>
  <si>
    <t>US-St. Joseph, IN-3/7/20</t>
  </si>
  <si>
    <t>US-Knox, NE-3/7/20</t>
  </si>
  <si>
    <t>US-Stark, OH-3/7/20</t>
  </si>
  <si>
    <t>US-Anoka, MN-3/7/20</t>
  </si>
  <si>
    <t>US-Olmsted, MN-3/7/20</t>
  </si>
  <si>
    <t>US-Summit, UT-3/7/20</t>
  </si>
  <si>
    <t>US-Fairfield, CT-3/7/20</t>
  </si>
  <si>
    <t>US-Litchfield, CT-3/7/20</t>
  </si>
  <si>
    <t>US-Orleans, LA-3/7/20</t>
  </si>
  <si>
    <t>US-Pennington, SD-3/7/20</t>
  </si>
  <si>
    <t>US-Beadle, SD-3/7/20</t>
  </si>
  <si>
    <t>US-Charles Mix, SD-3/7/20</t>
  </si>
  <si>
    <t>US-Davison, SD-3/7/20</t>
  </si>
  <si>
    <t>US-Minnehaha, SD-3/7/20</t>
  </si>
  <si>
    <t>US-Bon Homme, SD-3/7/20</t>
  </si>
  <si>
    <t>US-Socorro, NM-3/7/20</t>
  </si>
  <si>
    <t>US-Bernalillo, NM-3/7/20</t>
  </si>
  <si>
    <t>US-Oakland, MI-3/7/20</t>
  </si>
  <si>
    <t>US-Wayne, MI-3/7/20</t>
  </si>
  <si>
    <t>US-New Castle, DE-3/7/20</t>
  </si>
  <si>
    <t>US-Washington-3/8/20</t>
  </si>
  <si>
    <t>US-New York-3/8/20</t>
  </si>
  <si>
    <t>US-California-3/8/20</t>
  </si>
  <si>
    <t>US-Massachusetts-3/8/20</t>
  </si>
  <si>
    <t>US-Georgia-3/8/20</t>
  </si>
  <si>
    <t>US-Colorado-3/8/20</t>
  </si>
  <si>
    <t>US-Florida-3/8/20</t>
  </si>
  <si>
    <t>US-New Jersey-3/8/20</t>
  </si>
  <si>
    <t>US-Oregon-3/8/20</t>
  </si>
  <si>
    <t>US-Texas-3/8/20</t>
  </si>
  <si>
    <t>US-Illinois-3/8/20</t>
  </si>
  <si>
    <t>US-Pennsylvania-3/8/20</t>
  </si>
  <si>
    <t>US-Iowa-3/8/20</t>
  </si>
  <si>
    <t>US-Maryland-3/8/20</t>
  </si>
  <si>
    <t>US-North Carolina-3/8/20</t>
  </si>
  <si>
    <t>US-South Carolina-3/8/20</t>
  </si>
  <si>
    <t>US-Tennessee-3/8/20</t>
  </si>
  <si>
    <t>US-Virginia-3/8/20</t>
  </si>
  <si>
    <t>US-Arizona-3/8/20</t>
  </si>
  <si>
    <t>US-Indiana-3/8/20</t>
  </si>
  <si>
    <t>US-Kentucky-3/8/20</t>
  </si>
  <si>
    <t>US-District of Columbia-3/8/20</t>
  </si>
  <si>
    <t>US-Nevada-3/8/20</t>
  </si>
  <si>
    <t>US-New Hampshire-3/8/20</t>
  </si>
  <si>
    <t>US-Minnesota-3/8/20</t>
  </si>
  <si>
    <t>US-Nebraska-3/8/20</t>
  </si>
  <si>
    <t>US-Ohio-3/8/20</t>
  </si>
  <si>
    <t>US-Rhode Island-3/8/20</t>
  </si>
  <si>
    <t>US-Wisconsin-3/8/20</t>
  </si>
  <si>
    <t>US-Connecticut-3/8/20</t>
  </si>
  <si>
    <t>US-Hawaii-3/8/20</t>
  </si>
  <si>
    <t>US-Oklahoma-3/8/20</t>
  </si>
  <si>
    <t>US-Utah-3/8/20</t>
  </si>
  <si>
    <t>US-Kansas-3/8/20</t>
  </si>
  <si>
    <t>US-Louisiana-3/8/20</t>
  </si>
  <si>
    <t>US-Missouri-3/8/20</t>
  </si>
  <si>
    <t>US-Vermont-3/8/20</t>
  </si>
  <si>
    <t>US-Alaska-3/8/20</t>
  </si>
  <si>
    <t>US-Arkansas-3/8/20</t>
  </si>
  <si>
    <t>US-Delaware-3/8/20</t>
  </si>
  <si>
    <t>US-Idaho-3/8/20</t>
  </si>
  <si>
    <t>US-Maine-3/8/20</t>
  </si>
  <si>
    <t>US-Michigan-3/8/20</t>
  </si>
  <si>
    <t>US-Mississippi-3/8/20</t>
  </si>
  <si>
    <t>US-Montana-3/8/20</t>
  </si>
  <si>
    <t>US-New Mexico-3/8/20</t>
  </si>
  <si>
    <t>US-North Dakota-3/8/20</t>
  </si>
  <si>
    <t>US-South Dakota-3/8/20</t>
  </si>
  <si>
    <t>US-West Virginia-3/8/20</t>
  </si>
  <si>
    <t>US-Wyoming-3/8/20</t>
  </si>
  <si>
    <t>US-Kitsap, WA-3/8/20</t>
  </si>
  <si>
    <t>US-Solano, CA-3/8/20</t>
  </si>
  <si>
    <t>US-Santa Cruz, CA-3/8/20</t>
  </si>
  <si>
    <t>US-Napa, CA-3/8/20</t>
  </si>
  <si>
    <t>US-Ventura, CA-3/8/20</t>
  </si>
  <si>
    <t>US-Worcester, MA-3/8/20</t>
  </si>
  <si>
    <t>US-Gwinnett, GA-3/8/20</t>
  </si>
  <si>
    <t>US-DeKalb, GA-3/8/20</t>
  </si>
  <si>
    <t>US-Floyd, GA-3/8/20</t>
  </si>
  <si>
    <t>US-Fayette, GA-3/8/20</t>
  </si>
  <si>
    <t>US-Gregg, TX-3/8/20</t>
  </si>
  <si>
    <t>US-Monmouth, NJ-3/8/20</t>
  </si>
  <si>
    <t>US-Burlington, NJ-3/8/20</t>
  </si>
  <si>
    <t>US-Camden, NJ-3/8/20</t>
  </si>
  <si>
    <t>US-Passaic, NJ-3/8/20</t>
  </si>
  <si>
    <t>US-Union, NJ-3/8/20</t>
  </si>
  <si>
    <t>US-Eagle, CO-3/8/20</t>
  </si>
  <si>
    <t>US-Larimer, CO-3/8/20</t>
  </si>
  <si>
    <t>US-Arapahoe, CO-3/8/20</t>
  </si>
  <si>
    <t>US-Gunnison, CO-3/8/20</t>
  </si>
  <si>
    <t>US-Kane, IL-3/8/20</t>
  </si>
  <si>
    <t>US-Monroe, PA-3/8/20</t>
  </si>
  <si>
    <t>US-Philadelphia, PA-3/8/20</t>
  </si>
  <si>
    <t>US-Norfolk, VA-3/8/20</t>
  </si>
  <si>
    <t>US-Arlington, VA-3/8/20</t>
  </si>
  <si>
    <t>US-Spotsylvania, VA-3/8/20</t>
  </si>
  <si>
    <t>US-Loudoun, VA-3/8/20</t>
  </si>
  <si>
    <t>US-Prince George's, MD-3/8/20</t>
  </si>
  <si>
    <t>US-Pottawattamie, IA-3/8/20</t>
  </si>
  <si>
    <t>US-Camden, NC-3/8/20</t>
  </si>
  <si>
    <t>US-Pima, AZ-3/8/20</t>
  </si>
  <si>
    <t>US-Noble, IN-3/8/20</t>
  </si>
  <si>
    <t>US-Adams, IN-3/8/20</t>
  </si>
  <si>
    <t>US-Boone, IN-3/8/20</t>
  </si>
  <si>
    <t>US-Dane, WI-3/8/20</t>
  </si>
  <si>
    <t>US-Pierce, WI-3/8/20</t>
  </si>
  <si>
    <t>US-Cuyahoga, OH-3/8/20</t>
  </si>
  <si>
    <t>US-Weber, UT-3/8/20</t>
  </si>
  <si>
    <t>US-Carver County, MN-3/8/20</t>
  </si>
  <si>
    <t>US-Charlotte County, FL-3/8/20</t>
  </si>
  <si>
    <t>US-Cherokee County, GA-3/8/20</t>
  </si>
  <si>
    <t>US-Collin County, TX-3/8/20</t>
  </si>
  <si>
    <t>US-Jefferson County, KY-3/8/20</t>
  </si>
  <si>
    <t>US-Jefferson Parish, LA-3/8/20</t>
  </si>
  <si>
    <t>US-Shasta County, CA-3/8/20</t>
  </si>
  <si>
    <t>US-Spartanburg County, SC-3/8/20</t>
  </si>
  <si>
    <t>US-Harrison County, KY-3/8/20</t>
  </si>
  <si>
    <t>US-Johnson County, IA-3/8/20</t>
  </si>
  <si>
    <t>US-Skagit, WA-3/8/20</t>
  </si>
  <si>
    <t>US-Thurston, WA-3/8/20</t>
  </si>
  <si>
    <t>US-Island, WA-3/8/20</t>
  </si>
  <si>
    <t>US-Whatcom, WA-3/8/20</t>
  </si>
  <si>
    <t>US-Marin, CA-3/8/20</t>
  </si>
  <si>
    <t>US-Calaveras, CA-3/8/20</t>
  </si>
  <si>
    <t>US-Stanislaus, CA-3/8/20</t>
  </si>
  <si>
    <t>US-San Joaquin, CA-3/8/20</t>
  </si>
  <si>
    <t>US-Essex, MA-3/8/20</t>
  </si>
  <si>
    <t>US-Charlton, GA-3/8/20</t>
  </si>
  <si>
    <t>US-Collier, FL-3/8/20</t>
  </si>
  <si>
    <t>US-Pinellas, FL-3/8/20</t>
  </si>
  <si>
    <t>US-Alachua, FL-3/8/20</t>
  </si>
  <si>
    <t>US-Nassau, FL-3/8/20</t>
  </si>
  <si>
    <t>US-Pasco, FL-3/8/20</t>
  </si>
  <si>
    <t>US-Dallas, TX-3/8/20</t>
  </si>
  <si>
    <t>US-Tarrant, TX-3/8/20</t>
  </si>
  <si>
    <t>US-Montgomery, TX-3/8/20</t>
  </si>
  <si>
    <t>US-Middlesex, NJ-3/8/20</t>
  </si>
  <si>
    <t>US-Jefferson, CO-3/8/20</t>
  </si>
  <si>
    <t>US-Multnomah, OR-3/8/20</t>
  </si>
  <si>
    <t>US-Polk, OR-3/8/20</t>
  </si>
  <si>
    <t>US-Deschutes, OR-3/8/20</t>
  </si>
  <si>
    <t>US-McHenry, IL-3/8/20</t>
  </si>
  <si>
    <t>US-Lake, IL-3/8/20</t>
  </si>
  <si>
    <t>US-Bucks, PA-3/8/20</t>
  </si>
  <si>
    <t>US-Hanover, VA-3/8/20</t>
  </si>
  <si>
    <t>US-Lancaster, SC-3/8/20</t>
  </si>
  <si>
    <t>US-Sullivan, TN-3/8/20</t>
  </si>
  <si>
    <t>US-Johnson, IN-3/8/20</t>
  </si>
  <si>
    <t>US-Howard, IN-3/8/20</t>
  </si>
  <si>
    <t>US-St. Joseph, IN-3/8/20</t>
  </si>
  <si>
    <t>US-Knox, NE-3/8/20</t>
  </si>
  <si>
    <t>US-Stark, OH-3/8/20</t>
  </si>
  <si>
    <t>US-Anoka, MN-3/8/20</t>
  </si>
  <si>
    <t>US-Olmsted, MN-3/8/20</t>
  </si>
  <si>
    <t>US-Summit, UT-3/8/20</t>
  </si>
  <si>
    <t>US-Fairfield, CT-3/8/20</t>
  </si>
  <si>
    <t>US-Litchfield, CT-3/8/20</t>
  </si>
  <si>
    <t>US-Orleans, LA-3/8/20</t>
  </si>
  <si>
    <t>US-Pennington, SD-3/8/20</t>
  </si>
  <si>
    <t>US-Beadle, SD-3/8/20</t>
  </si>
  <si>
    <t>US-Charles Mix, SD-3/8/20</t>
  </si>
  <si>
    <t>US-Davison, SD-3/8/20</t>
  </si>
  <si>
    <t>US-Minnehaha, SD-3/8/20</t>
  </si>
  <si>
    <t>US-Bon Homme, SD-3/8/20</t>
  </si>
  <si>
    <t>US-Socorro, NM-3/8/20</t>
  </si>
  <si>
    <t>US-Bernalillo, NM-3/8/20</t>
  </si>
  <si>
    <t>US-Oakland, MI-3/8/20</t>
  </si>
  <si>
    <t>US-Wayne, MI-3/8/20</t>
  </si>
  <si>
    <t>US-New Castle, DE-3/8/20</t>
  </si>
  <si>
    <t>US-Washington-3/9/20</t>
  </si>
  <si>
    <t>US-New York-3/9/20</t>
  </si>
  <si>
    <t>US-California-3/9/20</t>
  </si>
  <si>
    <t>US-Massachusetts-3/9/20</t>
  </si>
  <si>
    <t>US-Georgia-3/9/20</t>
  </si>
  <si>
    <t>US-Colorado-3/9/20</t>
  </si>
  <si>
    <t>US-Florida-3/9/20</t>
  </si>
  <si>
    <t>US-New Jersey-3/9/20</t>
  </si>
  <si>
    <t>US-Oregon-3/9/20</t>
  </si>
  <si>
    <t>US-Texas-3/9/20</t>
  </si>
  <si>
    <t>US-Illinois-3/9/20</t>
  </si>
  <si>
    <t>US-Pennsylvania-3/9/20</t>
  </si>
  <si>
    <t>US-Iowa-3/9/20</t>
  </si>
  <si>
    <t>US-Maryland-3/9/20</t>
  </si>
  <si>
    <t>US-North Carolina-3/9/20</t>
  </si>
  <si>
    <t>US-South Carolina-3/9/20</t>
  </si>
  <si>
    <t>US-Tennessee-3/9/20</t>
  </si>
  <si>
    <t>US-Virginia-3/9/20</t>
  </si>
  <si>
    <t>US-Arizona-3/9/20</t>
  </si>
  <si>
    <t>US-Indiana-3/9/20</t>
  </si>
  <si>
    <t>US-Kentucky-3/9/20</t>
  </si>
  <si>
    <t>US-District of Columbia-3/9/20</t>
  </si>
  <si>
    <t>US-Nevada-3/9/20</t>
  </si>
  <si>
    <t>US-New Hampshire-3/9/20</t>
  </si>
  <si>
    <t>US-Minnesota-3/9/20</t>
  </si>
  <si>
    <t>US-Nebraska-3/9/20</t>
  </si>
  <si>
    <t>US-Ohio-3/9/20</t>
  </si>
  <si>
    <t>US-Rhode Island-3/9/20</t>
  </si>
  <si>
    <t>US-Wisconsin-3/9/20</t>
  </si>
  <si>
    <t>US-Connecticut-3/9/20</t>
  </si>
  <si>
    <t>US-Hawaii-3/9/20</t>
  </si>
  <si>
    <t>US-Oklahoma-3/9/20</t>
  </si>
  <si>
    <t>US-Utah-3/9/20</t>
  </si>
  <si>
    <t>US-Kansas-3/9/20</t>
  </si>
  <si>
    <t>US-Louisiana-3/9/20</t>
  </si>
  <si>
    <t>US-Missouri-3/9/20</t>
  </si>
  <si>
    <t>US-Vermont-3/9/20</t>
  </si>
  <si>
    <t>US-Alaska-3/9/20</t>
  </si>
  <si>
    <t>US-Arkansas-3/9/20</t>
  </si>
  <si>
    <t>US-Delaware-3/9/20</t>
  </si>
  <si>
    <t>US-Idaho-3/9/20</t>
  </si>
  <si>
    <t>US-Maine-3/9/20</t>
  </si>
  <si>
    <t>US-Michigan-3/9/20</t>
  </si>
  <si>
    <t>US-Mississippi-3/9/20</t>
  </si>
  <si>
    <t>US-Montana-3/9/20</t>
  </si>
  <si>
    <t>US-New Mexico-3/9/20</t>
  </si>
  <si>
    <t>US-North Dakota-3/9/20</t>
  </si>
  <si>
    <t>US-South Dakota-3/9/20</t>
  </si>
  <si>
    <t>US-West Virginia-3/9/20</t>
  </si>
  <si>
    <t>US-Wyoming-3/9/20</t>
  </si>
  <si>
    <t>US-Kitsap, WA-3/9/20</t>
  </si>
  <si>
    <t>US-Solano, CA-3/9/20</t>
  </si>
  <si>
    <t>US-Santa Cruz, CA-3/9/20</t>
  </si>
  <si>
    <t>US-Napa, CA-3/9/20</t>
  </si>
  <si>
    <t>US-Ventura, CA-3/9/20</t>
  </si>
  <si>
    <t>US-Worcester, MA-3/9/20</t>
  </si>
  <si>
    <t>US-Gwinnett, GA-3/9/20</t>
  </si>
  <si>
    <t>US-DeKalb, GA-3/9/20</t>
  </si>
  <si>
    <t>US-Floyd, GA-3/9/20</t>
  </si>
  <si>
    <t>US-Fayette, GA-3/9/20</t>
  </si>
  <si>
    <t>US-Gregg, TX-3/9/20</t>
  </si>
  <si>
    <t>US-Monmouth, NJ-3/9/20</t>
  </si>
  <si>
    <t>US-Burlington, NJ-3/9/20</t>
  </si>
  <si>
    <t>US-Camden, NJ-3/9/20</t>
  </si>
  <si>
    <t>US-Passaic, NJ-3/9/20</t>
  </si>
  <si>
    <t>US-Union, NJ-3/9/20</t>
  </si>
  <si>
    <t>US-Eagle, CO-3/9/20</t>
  </si>
  <si>
    <t>US-Larimer, CO-3/9/20</t>
  </si>
  <si>
    <t>US-Arapahoe, CO-3/9/20</t>
  </si>
  <si>
    <t>US-Gunnison, CO-3/9/20</t>
  </si>
  <si>
    <t>US-Kane, IL-3/9/20</t>
  </si>
  <si>
    <t>US-Monroe, PA-3/9/20</t>
  </si>
  <si>
    <t>US-Philadelphia, PA-3/9/20</t>
  </si>
  <si>
    <t>US-Norfolk, VA-3/9/20</t>
  </si>
  <si>
    <t>US-Arlington, VA-3/9/20</t>
  </si>
  <si>
    <t>US-Spotsylvania, VA-3/9/20</t>
  </si>
  <si>
    <t>US-Loudoun, VA-3/9/20</t>
  </si>
  <si>
    <t>US-Prince George's, MD-3/9/20</t>
  </si>
  <si>
    <t>US-Pottawattamie, IA-3/9/20</t>
  </si>
  <si>
    <t>US-Camden, NC-3/9/20</t>
  </si>
  <si>
    <t>US-Pima, AZ-3/9/20</t>
  </si>
  <si>
    <t>US-Noble, IN-3/9/20</t>
  </si>
  <si>
    <t>US-Adams, IN-3/9/20</t>
  </si>
  <si>
    <t>US-Boone, IN-3/9/20</t>
  </si>
  <si>
    <t>US-Dane, WI-3/9/20</t>
  </si>
  <si>
    <t>US-Pierce, WI-3/9/20</t>
  </si>
  <si>
    <t>US-Cuyahoga, OH-3/9/20</t>
  </si>
  <si>
    <t>US-Weber, UT-3/9/20</t>
  </si>
  <si>
    <t>US-Skagit, WA-3/9/20</t>
  </si>
  <si>
    <t>US-Thurston, WA-3/9/20</t>
  </si>
  <si>
    <t>US-Island, WA-3/9/20</t>
  </si>
  <si>
    <t>US-Whatcom, WA-3/9/20</t>
  </si>
  <si>
    <t>US-Marin, CA-3/9/20</t>
  </si>
  <si>
    <t>US-Calaveras, CA-3/9/20</t>
  </si>
  <si>
    <t>US-Stanislaus, CA-3/9/20</t>
  </si>
  <si>
    <t>US-San Joaquin, CA-3/9/20</t>
  </si>
  <si>
    <t>US-Essex, MA-3/9/20</t>
  </si>
  <si>
    <t>US-Charlton, GA-3/9/20</t>
  </si>
  <si>
    <t>US-Collier, FL-3/9/20</t>
  </si>
  <si>
    <t>US-Pinellas, FL-3/9/20</t>
  </si>
  <si>
    <t>US-Alachua, FL-3/9/20</t>
  </si>
  <si>
    <t>US-Nassau, FL-3/9/20</t>
  </si>
  <si>
    <t>US-Pasco, FL-3/9/20</t>
  </si>
  <si>
    <t>US-Dallas, TX-3/9/20</t>
  </si>
  <si>
    <t>US-Tarrant, TX-3/9/20</t>
  </si>
  <si>
    <t>US-Montgomery, TX-3/9/20</t>
  </si>
  <si>
    <t>US-Middlesex, NJ-3/9/20</t>
  </si>
  <si>
    <t>US-Jefferson, CO-3/9/20</t>
  </si>
  <si>
    <t>US-Multnomah, OR-3/9/20</t>
  </si>
  <si>
    <t>US-Polk, OR-3/9/20</t>
  </si>
  <si>
    <t>US-Deschutes, OR-3/9/20</t>
  </si>
  <si>
    <t>US-McHenry, IL-3/9/20</t>
  </si>
  <si>
    <t>US-Lake, IL-3/9/20</t>
  </si>
  <si>
    <t>US-Bucks, PA-3/9/20</t>
  </si>
  <si>
    <t>US-Hanover, VA-3/9/20</t>
  </si>
  <si>
    <t>US-Lancaster, SC-3/9/20</t>
  </si>
  <si>
    <t>US-Sullivan, TN-3/9/20</t>
  </si>
  <si>
    <t>US-Johnson, IN-3/9/20</t>
  </si>
  <si>
    <t>US-Howard, IN-3/9/20</t>
  </si>
  <si>
    <t>US-St. Joseph, IN-3/9/20</t>
  </si>
  <si>
    <t>US-Knox, NE-3/9/20</t>
  </si>
  <si>
    <t>US-Stark, OH-3/9/20</t>
  </si>
  <si>
    <t>US-Anoka, MN-3/9/20</t>
  </si>
  <si>
    <t>US-Olmsted, MN-3/9/20</t>
  </si>
  <si>
    <t>US-Summit, UT-3/9/20</t>
  </si>
  <si>
    <t>US-Fairfield, CT-3/9/20</t>
  </si>
  <si>
    <t>US-Litchfield, CT-3/9/20</t>
  </si>
  <si>
    <t>US-Orleans, LA-3/9/20</t>
  </si>
  <si>
    <t>US-Pennington, SD-3/9/20</t>
  </si>
  <si>
    <t>US-Beadle, SD-3/9/20</t>
  </si>
  <si>
    <t>US-Charles Mix, SD-3/9/20</t>
  </si>
  <si>
    <t>US-Davison, SD-3/9/20</t>
  </si>
  <si>
    <t>US-Minnehaha, SD-3/9/20</t>
  </si>
  <si>
    <t>US-Bon Homme, SD-3/9/20</t>
  </si>
  <si>
    <t>US-Socorro, NM-3/9/20</t>
  </si>
  <si>
    <t>US-Bernalillo, NM-3/9/20</t>
  </si>
  <si>
    <t>US-Oakland, MI-3/9/20</t>
  </si>
  <si>
    <t>US-Wayne, MI-3/9/20</t>
  </si>
  <si>
    <t>US-New Castle, DE-3/9/20</t>
  </si>
  <si>
    <t>Australia-New South Wales-1/22/20</t>
  </si>
  <si>
    <t>Australia-New South Wales-1/23/20</t>
  </si>
  <si>
    <t>Australia-New South Wales-1/24/20</t>
  </si>
  <si>
    <t>Australia-New South Wales-1/25/20</t>
  </si>
  <si>
    <t>Australia-Victoria-1/22/20</t>
  </si>
  <si>
    <t>Australia-Victoria-1/23/20</t>
  </si>
  <si>
    <t>Australia-Victoria-1/24/20</t>
  </si>
  <si>
    <t>Australia-Victoria-1/25/20</t>
  </si>
  <si>
    <t>Australia-Queensland-1/22/20</t>
  </si>
  <si>
    <t>Australia-Queensland-1/23/20</t>
  </si>
  <si>
    <t>Australia-Queensland-1/24/20</t>
  </si>
  <si>
    <t>Australia-Queensland-1/25/20</t>
  </si>
  <si>
    <t>Australia-Queensland-1/26/20</t>
  </si>
  <si>
    <t>Australia-Queensland-1/27/20</t>
  </si>
  <si>
    <t>Australia-Queensland-1/28/20</t>
  </si>
  <si>
    <t>Australia-South Australia-1/22/20</t>
  </si>
  <si>
    <t>Australia-South Australia-1/23/20</t>
  </si>
  <si>
    <t>Australia-South Australia-1/24/20</t>
  </si>
  <si>
    <t>Australia-South Australia-1/25/20</t>
  </si>
  <si>
    <t>Australia-South Australia-1/26/20</t>
  </si>
  <si>
    <t>Australia-South Australia-1/27/20</t>
  </si>
  <si>
    <t>Australia-South Australia-1/28/20</t>
  </si>
  <si>
    <t>Australia-South Australia-1/29/20</t>
  </si>
  <si>
    <t>Australia-South Australia-1/30/20</t>
  </si>
  <si>
    <t>Australia-South Australia-1/31/20</t>
  </si>
  <si>
    <t>Australia-From Diamond Princess-1/22/20</t>
  </si>
  <si>
    <t>Australia-From Diamond Princess-1/23/20</t>
  </si>
  <si>
    <t>Australia-From Diamond Princess-1/24/20</t>
  </si>
  <si>
    <t>Australia-From Diamond Princess-1/25/20</t>
  </si>
  <si>
    <t>Australia-From Diamond Princess-1/26/20</t>
  </si>
  <si>
    <t>Australia-From Diamond Princess-1/27/20</t>
  </si>
  <si>
    <t>Australia-From Diamond Princess-1/28/20</t>
  </si>
  <si>
    <t>Australia-From Diamond Princess-1/29/20</t>
  </si>
  <si>
    <t>Australia-From Diamond Princess-1/30/20</t>
  </si>
  <si>
    <t>Australia-From Diamond Princess-1/31/20</t>
  </si>
  <si>
    <t>Australia-From Diamond Princess-2/1/20</t>
  </si>
  <si>
    <t>Australia-From Diamond Princess-2/2/20</t>
  </si>
  <si>
    <t>Australia-From Diamond Princess-2/3/20</t>
  </si>
  <si>
    <t>Australia-From Diamond Princess-2/4/20</t>
  </si>
  <si>
    <t>Australia-From Diamond Princess-2/5/20</t>
  </si>
  <si>
    <t>Australia-From Diamond Princess-2/6/20</t>
  </si>
  <si>
    <t>Australia-From Diamond Princess-2/7/20</t>
  </si>
  <si>
    <t>Australia-From Diamond Princess-2/8/20</t>
  </si>
  <si>
    <t>Australia-From Diamond Princess-2/9/20</t>
  </si>
  <si>
    <t>Australia-From Diamond Princess-2/10/20</t>
  </si>
  <si>
    <t>Australia-From Diamond Princess-2/11/20</t>
  </si>
  <si>
    <t>Australia-From Diamond Princess-2/12/20</t>
  </si>
  <si>
    <t>Australia-From Diamond Princess-2/13/20</t>
  </si>
  <si>
    <t>Australia-From Diamond Princess-2/14/20</t>
  </si>
  <si>
    <t>Australia-From Diamond Princess-2/15/20</t>
  </si>
  <si>
    <t>Australia-From Diamond Princess-2/16/20</t>
  </si>
  <si>
    <t>Australia-From Diamond Princess-2/17/20</t>
  </si>
  <si>
    <t>Australia-From Diamond Princess-2/18/20</t>
  </si>
  <si>
    <t>Australia-From Diamond Princess-2/19/20</t>
  </si>
  <si>
    <t>Australia-From Diamond Princess-2/20/20</t>
  </si>
  <si>
    <t>Australia-From Diamond Princess-2/29/20</t>
  </si>
  <si>
    <t>Australia-From Diamond Princess-3/1/20</t>
  </si>
  <si>
    <t>Australia-From Diamond Princess-3/2/20</t>
  </si>
  <si>
    <t>Australia-From Diamond Princess-3/3/20</t>
  </si>
  <si>
    <t>Australia-From Diamond Princess-3/4/20</t>
  </si>
  <si>
    <t>Australia-From Diamond Princess-3/5/20</t>
  </si>
  <si>
    <t>Australia-From Diamond Princess-3/6/20</t>
  </si>
  <si>
    <t>Australia-From Diamond Princess-3/7/20</t>
  </si>
  <si>
    <t>Australia-From Diamond Princess-3/8/20</t>
  </si>
  <si>
    <t>Australia-From Diamond Princess-3/9/20</t>
  </si>
  <si>
    <t>Australia-From Diamond Princess-3/10/20</t>
  </si>
  <si>
    <t>Australia-From Diamond Princess-3/11/20</t>
  </si>
  <si>
    <t>Australia-From Diamond Princess-3/12/20</t>
  </si>
  <si>
    <t>Australia-Western Australia-1/22/20</t>
  </si>
  <si>
    <t>Australia-Western Australia-1/23/20</t>
  </si>
  <si>
    <t>Australia-Western Australia-1/24/20</t>
  </si>
  <si>
    <t>Australia-Western Australia-1/25/20</t>
  </si>
  <si>
    <t>Australia-Western Australia-1/26/20</t>
  </si>
  <si>
    <t>Australia-Western Australia-1/27/20</t>
  </si>
  <si>
    <t>Australia-Western Australia-1/28/20</t>
  </si>
  <si>
    <t>Australia-Western Australia-1/29/20</t>
  </si>
  <si>
    <t>Australia-Western Australia-1/30/20</t>
  </si>
  <si>
    <t>Australia-Western Australia-1/31/20</t>
  </si>
  <si>
    <t>Australia-Western Australia-2/1/20</t>
  </si>
  <si>
    <t>Australia-Western Australia-2/2/20</t>
  </si>
  <si>
    <t>Australia-Western Australia-2/3/20</t>
  </si>
  <si>
    <t>Australia-Western Australia-2/4/20</t>
  </si>
  <si>
    <t>Australia-Western Australia-2/5/20</t>
  </si>
  <si>
    <t>Australia-Western Australia-2/6/20</t>
  </si>
  <si>
    <t>Australia-Western Australia-2/7/20</t>
  </si>
  <si>
    <t>Australia-Western Australia-2/8/20</t>
  </si>
  <si>
    <t>Australia-Western Australia-2/9/20</t>
  </si>
  <si>
    <t>Australia-Western Australia-2/10/20</t>
  </si>
  <si>
    <t>Australia-Western Australia-2/11/20</t>
  </si>
  <si>
    <t>Australia-Western Australia-2/12/20</t>
  </si>
  <si>
    <t>Australia-Western Australia-2/13/20</t>
  </si>
  <si>
    <t>Australia-Western Australia-2/14/20</t>
  </si>
  <si>
    <t>Australia-Western Australia-2/15/20</t>
  </si>
  <si>
    <t>Australia-Western Australia-2/16/20</t>
  </si>
  <si>
    <t>Australia-Western Australia-2/17/20</t>
  </si>
  <si>
    <t>Australia-Western Australia-2/18/20</t>
  </si>
  <si>
    <t>Australia-Western Australia-2/19/20</t>
  </si>
  <si>
    <t>Australia-Western Australia-2/20/20</t>
  </si>
  <si>
    <t>Australia-Western Australia-2/21/20</t>
  </si>
  <si>
    <t>Australia-Western Australia-2/22/20</t>
  </si>
  <si>
    <t>Australia-Western Australia-2/23/20</t>
  </si>
  <si>
    <t>Australia-Western Australia-2/24/20</t>
  </si>
  <si>
    <t>Australia-Western Australia-2/25/20</t>
  </si>
  <si>
    <t>Australia-Western Australia-2/26/20</t>
  </si>
  <si>
    <t>Australia-Western Australia-2/27/20</t>
  </si>
  <si>
    <t>Australia-Western Australia-2/28/20</t>
  </si>
  <si>
    <t>Australia-Tasmania-1/22/20</t>
  </si>
  <si>
    <t>Australia-Tasmania-1/23/20</t>
  </si>
  <si>
    <t>Australia-Tasmania-1/24/20</t>
  </si>
  <si>
    <t>Australia-Tasmania-1/25/20</t>
  </si>
  <si>
    <t>Australia-Tasmania-1/26/20</t>
  </si>
  <si>
    <t>Australia-Tasmania-1/27/20</t>
  </si>
  <si>
    <t>Australia-Tasmania-1/28/20</t>
  </si>
  <si>
    <t>Australia-Tasmania-1/29/20</t>
  </si>
  <si>
    <t>Australia-Tasmania-1/30/20</t>
  </si>
  <si>
    <t>Australia-Tasmania-1/31/20</t>
  </si>
  <si>
    <t>Australia-Tasmania-2/1/20</t>
  </si>
  <si>
    <t>Australia-Tasmania-2/2/20</t>
  </si>
  <si>
    <t>Australia-Tasmania-2/3/20</t>
  </si>
  <si>
    <t>Australia-Tasmania-2/4/20</t>
  </si>
  <si>
    <t>Australia-Tasmania-2/5/20</t>
  </si>
  <si>
    <t>Australia-Tasmania-2/6/20</t>
  </si>
  <si>
    <t>Australia-Tasmania-2/7/20</t>
  </si>
  <si>
    <t>Australia-Tasmania-2/8/20</t>
  </si>
  <si>
    <t>Australia-Tasmania-2/9/20</t>
  </si>
  <si>
    <t>Australia-Tasmania-2/10/20</t>
  </si>
  <si>
    <t>Australia-Tasmania-2/11/20</t>
  </si>
  <si>
    <t>Australia-Tasmania-2/12/20</t>
  </si>
  <si>
    <t>Australia-Tasmania-2/13/20</t>
  </si>
  <si>
    <t>Australia-Tasmania-2/14/20</t>
  </si>
  <si>
    <t>Australia-Tasmania-2/15/20</t>
  </si>
  <si>
    <t>Australia-Tasmania-2/16/20</t>
  </si>
  <si>
    <t>Australia-Tasmania-2/17/20</t>
  </si>
  <si>
    <t>Australia-Tasmania-2/18/20</t>
  </si>
  <si>
    <t>Australia-Tasmania-2/19/20</t>
  </si>
  <si>
    <t>Australia-Tasmania-2/20/20</t>
  </si>
  <si>
    <t>Australia-Tasmania-2/21/20</t>
  </si>
  <si>
    <t>Australia-Tasmania-2/22/20</t>
  </si>
  <si>
    <t>Australia-Tasmania-2/23/20</t>
  </si>
  <si>
    <t>Australia-Tasmania-2/24/20</t>
  </si>
  <si>
    <t>Australia-Tasmania-2/25/20</t>
  </si>
  <si>
    <t>Australia-Tasmania-2/26/20</t>
  </si>
  <si>
    <t>Australia-Tasmania-2/27/20</t>
  </si>
  <si>
    <t>Australia-Tasmania-2/28/20</t>
  </si>
  <si>
    <t>Australia-Tasmania-2/29/20</t>
  </si>
  <si>
    <t>Australia-Tasmania-3/1/20</t>
  </si>
  <si>
    <t>Australia-Northern Territory-1/22/20</t>
  </si>
  <si>
    <t>Australia-Northern Territory-1/23/20</t>
  </si>
  <si>
    <t>Australia-Northern Territory-1/24/20</t>
  </si>
  <si>
    <t>Australia-Northern Territory-1/25/20</t>
  </si>
  <si>
    <t>Australia-Northern Territory-1/26/20</t>
  </si>
  <si>
    <t>Australia-Northern Territory-1/27/20</t>
  </si>
  <si>
    <t>Australia-Northern Territory-1/28/20</t>
  </si>
  <si>
    <t>Australia-Northern Territory-1/29/20</t>
  </si>
  <si>
    <t>Australia-Northern Territory-1/30/20</t>
  </si>
  <si>
    <t>Australia-Northern Territory-1/31/20</t>
  </si>
  <si>
    <t>Australia-Northern Territory-2/1/20</t>
  </si>
  <si>
    <t>Australia-Northern Territory-2/2/20</t>
  </si>
  <si>
    <t>Australia-Northern Territory-2/3/20</t>
  </si>
  <si>
    <t>Australia-Northern Territory-2/4/20</t>
  </si>
  <si>
    <t>Australia-Northern Territory-2/5/20</t>
  </si>
  <si>
    <t>Australia-Northern Territory-2/6/20</t>
  </si>
  <si>
    <t>Australia-Northern Territory-2/7/20</t>
  </si>
  <si>
    <t>Australia-Northern Territory-2/8/20</t>
  </si>
  <si>
    <t>Australia-Northern Territory-2/9/20</t>
  </si>
  <si>
    <t>Australia-Northern Territory-2/10/20</t>
  </si>
  <si>
    <t>Australia-Northern Territory-2/11/20</t>
  </si>
  <si>
    <t>Australia-Northern Territory-2/12/20</t>
  </si>
  <si>
    <t>Australia-Northern Territory-2/13/20</t>
  </si>
  <si>
    <t>Australia-Northern Territory-2/14/20</t>
  </si>
  <si>
    <t>Australia-Northern Territory-2/15/20</t>
  </si>
  <si>
    <t>Australia-Northern Territory-2/16/20</t>
  </si>
  <si>
    <t>Australia-Northern Territory-2/17/20</t>
  </si>
  <si>
    <t>Australia-Northern Territory-2/18/20</t>
  </si>
  <si>
    <t>Australia-Northern Territory-2/19/20</t>
  </si>
  <si>
    <t>Australia-Northern Territory-2/20/20</t>
  </si>
  <si>
    <t>Australia-Northern Territory-2/21/20</t>
  </si>
  <si>
    <t>Australia-Northern Territory-2/22/20</t>
  </si>
  <si>
    <t>Australia-Northern Territory-2/23/20</t>
  </si>
  <si>
    <t>Australia-Northern Territory-2/24/20</t>
  </si>
  <si>
    <t>Australia-Northern Territory-2/25/20</t>
  </si>
  <si>
    <t>Australia-Northern Territory-2/26/20</t>
  </si>
  <si>
    <t>Australia-Northern Territory-2/27/20</t>
  </si>
  <si>
    <t>Australia-Northern Territory-2/28/20</t>
  </si>
  <si>
    <t>Australia-Northern Territory-2/29/20</t>
  </si>
  <si>
    <t>Australia-Northern Territory-3/1/20</t>
  </si>
  <si>
    <t>Australia-Northern Territory-3/2/20</t>
  </si>
  <si>
    <t>Australia-Northern Territory-3/3/20</t>
  </si>
  <si>
    <t>Australia-Northern Territory-3/6/20</t>
  </si>
  <si>
    <t>Australia-Northern Territory-3/7/20</t>
  </si>
  <si>
    <t>Australia-Northern Territory-3/8/20</t>
  </si>
  <si>
    <t>Australia-Northern Territory-3/9/20</t>
  </si>
  <si>
    <t>Canada-British Columbia-1/22/20</t>
  </si>
  <si>
    <t>Canada-British Columbia-1/23/20</t>
  </si>
  <si>
    <t>Canada-British Columbia-1/24/20</t>
  </si>
  <si>
    <t>Canada-British Columbia-1/25/20</t>
  </si>
  <si>
    <t>Canada-British Columbia-1/26/20</t>
  </si>
  <si>
    <t>Canada-British Columbia-1/27/20</t>
  </si>
  <si>
    <t>Canada-Ontario-1/22/20</t>
  </si>
  <si>
    <t>Canada-Ontario-1/23/20</t>
  </si>
  <si>
    <t>Canada-Ontario-1/24/20</t>
  </si>
  <si>
    <t>Canada-Ontario-1/25/20</t>
  </si>
  <si>
    <t>Canada-Alberta-1/22/20</t>
  </si>
  <si>
    <t>Canada-Alberta-1/23/20</t>
  </si>
  <si>
    <t>Canada-Alberta-1/24/20</t>
  </si>
  <si>
    <t>Canada-Alberta-1/25/20</t>
  </si>
  <si>
    <t>Canada-Alberta-1/26/20</t>
  </si>
  <si>
    <t>Canada-Alberta-1/27/20</t>
  </si>
  <si>
    <t>Canada-Alberta-1/28/20</t>
  </si>
  <si>
    <t>Canada-Alberta-1/29/20</t>
  </si>
  <si>
    <t>Canada-Alberta-1/30/20</t>
  </si>
  <si>
    <t>Canada-Alberta-1/31/20</t>
  </si>
  <si>
    <t>Canada-Alberta-2/1/20</t>
  </si>
  <si>
    <t>Canada-Alberta-2/2/20</t>
  </si>
  <si>
    <t>Canada-Alberta-2/3/20</t>
  </si>
  <si>
    <t>Canada-Alberta-2/4/20</t>
  </si>
  <si>
    <t>Canada-Alberta-2/5/20</t>
  </si>
  <si>
    <t>Canada-Alberta-2/6/20</t>
  </si>
  <si>
    <t>Canada-Alberta-2/7/20</t>
  </si>
  <si>
    <t>Canada-Alberta-2/8/20</t>
  </si>
  <si>
    <t>Canada-Alberta-2/9/20</t>
  </si>
  <si>
    <t>Canada-Alberta-2/10/20</t>
  </si>
  <si>
    <t>Canada-Alberta-2/11/20</t>
  </si>
  <si>
    <t>Canada-Alberta-2/12/20</t>
  </si>
  <si>
    <t>Canada-Alberta-2/13/20</t>
  </si>
  <si>
    <t>Canada-Alberta-2/14/20</t>
  </si>
  <si>
    <t>Canada-Alberta-2/15/20</t>
  </si>
  <si>
    <t>Canada-Alberta-2/16/20</t>
  </si>
  <si>
    <t>Canada-Alberta-2/17/20</t>
  </si>
  <si>
    <t>Canada-Alberta-2/18/20</t>
  </si>
  <si>
    <t>Canada-Alberta-2/19/20</t>
  </si>
  <si>
    <t>Canada-Alberta-2/20/20</t>
  </si>
  <si>
    <t>Canada-Alberta-2/21/20</t>
  </si>
  <si>
    <t>Canada-Alberta-2/22/20</t>
  </si>
  <si>
    <t>Canada-Alberta-2/23/20</t>
  </si>
  <si>
    <t>Canada-Alberta-2/24/20</t>
  </si>
  <si>
    <t>Canada-Alberta-2/25/20</t>
  </si>
  <si>
    <t>Canada-Alberta-2/26/20</t>
  </si>
  <si>
    <t>Canada-Alberta-2/27/20</t>
  </si>
  <si>
    <t>Canada-Alberta-2/28/20</t>
  </si>
  <si>
    <t>Canada-Alberta-2/29/20</t>
  </si>
  <si>
    <t>Canada-Alberta-3/1/20</t>
  </si>
  <si>
    <t>Canada-Alberta-3/2/20</t>
  </si>
  <si>
    <t>Canada-Alberta-3/3/20</t>
  </si>
  <si>
    <t>Canada-Alberta-3/4/20</t>
  </si>
  <si>
    <t>Canada-Alberta-3/5/20</t>
  </si>
  <si>
    <t>Canada-Quebec-1/22/20</t>
  </si>
  <si>
    <t>Canada-Quebec-1/23/20</t>
  </si>
  <si>
    <t>Canada-Quebec-1/24/20</t>
  </si>
  <si>
    <t>Canada-Quebec-1/25/20</t>
  </si>
  <si>
    <t>Canada-Quebec-1/26/20</t>
  </si>
  <si>
    <t>Canada-Quebec-1/27/20</t>
  </si>
  <si>
    <t>Canada-Quebec-1/28/20</t>
  </si>
  <si>
    <t>Canada-Quebec-1/29/20</t>
  </si>
  <si>
    <t>Canada-Quebec-1/30/20</t>
  </si>
  <si>
    <t>Canada-Quebec-1/31/20</t>
  </si>
  <si>
    <t>Canada-Quebec-2/1/20</t>
  </si>
  <si>
    <t>Canada-Quebec-2/2/20</t>
  </si>
  <si>
    <t>Canada-Quebec-2/3/20</t>
  </si>
  <si>
    <t>Canada-Quebec-2/4/20</t>
  </si>
  <si>
    <t>Canada-Quebec-2/5/20</t>
  </si>
  <si>
    <t>Canada-Quebec-2/6/20</t>
  </si>
  <si>
    <t>Canada-Quebec-2/7/20</t>
  </si>
  <si>
    <t>Canada-Quebec-2/8/20</t>
  </si>
  <si>
    <t>Canada-Quebec-2/9/20</t>
  </si>
  <si>
    <t>Canada-Quebec-2/10/20</t>
  </si>
  <si>
    <t>Canada-Quebec-2/11/20</t>
  </si>
  <si>
    <t>Canada-Quebec-2/12/20</t>
  </si>
  <si>
    <t>Canada-Quebec-2/13/20</t>
  </si>
  <si>
    <t>Canada-Quebec-2/14/20</t>
  </si>
  <si>
    <t>Canada-Quebec-2/15/20</t>
  </si>
  <si>
    <t>Canada-Quebec-2/16/20</t>
  </si>
  <si>
    <t>Canada-Quebec-2/17/20</t>
  </si>
  <si>
    <t>Canada-Quebec-2/18/20</t>
  </si>
  <si>
    <t>Canada-Quebec-2/19/20</t>
  </si>
  <si>
    <t>Canada-Quebec-2/20/20</t>
  </si>
  <si>
    <t>Canada-Quebec-2/21/20</t>
  </si>
  <si>
    <t>Canada-Quebec-2/22/20</t>
  </si>
  <si>
    <t>Canada-Quebec-2/23/20</t>
  </si>
  <si>
    <t>Canada-Quebec-2/24/20</t>
  </si>
  <si>
    <t>Canada-Quebec-2/25/20</t>
  </si>
  <si>
    <t>Canada-Quebec-2/26/20</t>
  </si>
  <si>
    <t>Canada-Quebec-2/27/20</t>
  </si>
  <si>
    <t>Canada-New Brunswick-1/22/20</t>
  </si>
  <si>
    <t>Canada-New Brunswick-1/23/20</t>
  </si>
  <si>
    <t>Canada-New Brunswick-1/24/20</t>
  </si>
  <si>
    <t>Canada-New Brunswick-1/25/20</t>
  </si>
  <si>
    <t>Canada-New Brunswick-1/26/20</t>
  </si>
  <si>
    <t>Canada-New Brunswick-1/27/20</t>
  </si>
  <si>
    <t>Canada-New Brunswick-1/28/20</t>
  </si>
  <si>
    <t>Canada-New Brunswick-1/29/20</t>
  </si>
  <si>
    <t>Canada-New Brunswick-1/30/20</t>
  </si>
  <si>
    <t>Canada-New Brunswick-1/31/20</t>
  </si>
  <si>
    <t>Canada-New Brunswick-2/1/20</t>
  </si>
  <si>
    <t>Canada-New Brunswick-2/2/20</t>
  </si>
  <si>
    <t>Canada-New Brunswick-2/3/20</t>
  </si>
  <si>
    <t>Canada-New Brunswick-2/4/20</t>
  </si>
  <si>
    <t>Canada-New Brunswick-2/5/20</t>
  </si>
  <si>
    <t>Canada-New Brunswick-2/6/20</t>
  </si>
  <si>
    <t>Canada-New Brunswick-2/7/20</t>
  </si>
  <si>
    <t>Canada-New Brunswick-2/8/20</t>
  </si>
  <si>
    <t>Canada-New Brunswick-2/9/20</t>
  </si>
  <si>
    <t>Canada-New Brunswick-2/10/20</t>
  </si>
  <si>
    <t>Canada-New Brunswick-2/11/20</t>
  </si>
  <si>
    <t>Canada-New Brunswick-2/12/20</t>
  </si>
  <si>
    <t>Canada-New Brunswick-2/13/20</t>
  </si>
  <si>
    <t>Canada-New Brunswick-2/14/20</t>
  </si>
  <si>
    <t>Canada-New Brunswick-2/15/20</t>
  </si>
  <si>
    <t>Canada-New Brunswick-2/16/20</t>
  </si>
  <si>
    <t>Canada-New Brunswick-2/17/20</t>
  </si>
  <si>
    <t>Canada-New Brunswick-2/18/20</t>
  </si>
  <si>
    <t>Canada-New Brunswick-2/19/20</t>
  </si>
  <si>
    <t>Canada-New Brunswick-2/20/20</t>
  </si>
  <si>
    <t>Canada-New Brunswick-2/21/20</t>
  </si>
  <si>
    <t>Canada-New Brunswick-2/22/20</t>
  </si>
  <si>
    <t>Canada-New Brunswick-2/23/20</t>
  </si>
  <si>
    <t>Canada-New Brunswick-2/24/20</t>
  </si>
  <si>
    <t>Canada-New Brunswick-2/25/20</t>
  </si>
  <si>
    <t>Canada-New Brunswick-2/26/20</t>
  </si>
  <si>
    <t>Canada-New Brunswick-2/27/20</t>
  </si>
  <si>
    <t>Canada-New Brunswick-2/28/20</t>
  </si>
  <si>
    <t>Canada-New Brunswick-2/29/20</t>
  </si>
  <si>
    <t>Canada-New Brunswick-3/1/20</t>
  </si>
  <si>
    <t>Canada-New Brunswick-3/2/20</t>
  </si>
  <si>
    <t>Canada-New Brunswick-3/3/20</t>
  </si>
  <si>
    <t>Canada-New Brunswick-3/4/20</t>
  </si>
  <si>
    <t>Canada-New Brunswick-3/5/20</t>
  </si>
  <si>
    <t>Canada-New Brunswick-3/6/20</t>
  </si>
  <si>
    <t>Canada-New Brunswick-3/7/20</t>
  </si>
  <si>
    <t>Canada-New Brunswick-3/8/20</t>
  </si>
  <si>
    <t>Canada-New Brunswick-3/9/20</t>
  </si>
  <si>
    <t>Canada-New Brunswick-3/10/20</t>
  </si>
  <si>
    <t>United Kingdom-Channel Islands-1/22/20</t>
  </si>
  <si>
    <t>United Kingdom-Channel Islands-1/23/20</t>
  </si>
  <si>
    <t>United Kingdom-Channel Islands-1/24/20</t>
  </si>
  <si>
    <t>United Kingdom-Channel Islands-1/25/20</t>
  </si>
  <si>
    <t>United Kingdom-Channel Islands-1/26/20</t>
  </si>
  <si>
    <t>United Kingdom-Channel Islands-1/27/20</t>
  </si>
  <si>
    <t>United Kingdom-Channel Islands-1/28/20</t>
  </si>
  <si>
    <t>United Kingdom-Channel Islands-1/29/20</t>
  </si>
  <si>
    <t>United Kingdom-Channel Islands-1/30/20</t>
  </si>
  <si>
    <t>United Kingdom-Channel Islands-1/31/20</t>
  </si>
  <si>
    <t>United Kingdom-Channel Islands-2/1/20</t>
  </si>
  <si>
    <t>United Kingdom-Channel Islands-2/2/20</t>
  </si>
  <si>
    <t>United Kingdom-Channel Islands-2/3/20</t>
  </si>
  <si>
    <t>United Kingdom-Channel Islands-2/4/20</t>
  </si>
  <si>
    <t>United Kingdom-Channel Islands-2/5/20</t>
  </si>
  <si>
    <t>United Kingdom-Channel Islands-2/6/20</t>
  </si>
  <si>
    <t>United Kingdom-Channel Islands-2/7/20</t>
  </si>
  <si>
    <t>United Kingdom-Channel Islands-2/8/20</t>
  </si>
  <si>
    <t>United Kingdom-Channel Islands-2/9/20</t>
  </si>
  <si>
    <t>United Kingdom-Channel Islands-2/10/20</t>
  </si>
  <si>
    <t>United Kingdom-Channel Islands-2/11/20</t>
  </si>
  <si>
    <t>United Kingdom-Channel Islands-2/12/20</t>
  </si>
  <si>
    <t>United Kingdom-Channel Islands-2/13/20</t>
  </si>
  <si>
    <t>United Kingdom-Channel Islands-2/14/20</t>
  </si>
  <si>
    <t>United Kingdom-Channel Islands-2/15/20</t>
  </si>
  <si>
    <t>United Kingdom-Channel Islands-2/16/20</t>
  </si>
  <si>
    <t>United Kingdom-Channel Islands-2/17/20</t>
  </si>
  <si>
    <t>United Kingdom-Channel Islands-2/18/20</t>
  </si>
  <si>
    <t>United Kingdom-Channel Islands-2/19/20</t>
  </si>
  <si>
    <t>United Kingdom-Channel Islands-2/20/20</t>
  </si>
  <si>
    <t>United Kingdom-Channel Islands-2/21/20</t>
  </si>
  <si>
    <t>United Kingdom-Channel Islands-2/22/20</t>
  </si>
  <si>
    <t>United Kingdom-Channel Islands-2/23/20</t>
  </si>
  <si>
    <t>United Kingdom-Channel Islands-2/24/20</t>
  </si>
  <si>
    <t>United Kingdom-Channel Islands-2/25/20</t>
  </si>
  <si>
    <t>United Kingdom-Channel Islands-2/26/20</t>
  </si>
  <si>
    <t>United Kingdom-Channel Islands-2/27/20</t>
  </si>
  <si>
    <t>United Kingdom-Channel Islands-2/28/20</t>
  </si>
  <si>
    <t>United Kingdom-Channel Islands-2/29/20</t>
  </si>
  <si>
    <t>United Kingdom-Channel Islands-3/1/20</t>
  </si>
  <si>
    <t>United Kingdom-Channel Islands-3/2/20</t>
  </si>
  <si>
    <t>United Kingdom-Channel Islands-3/3/20</t>
  </si>
  <si>
    <t>United Kingdom-Channel Islands-3/4/20</t>
  </si>
  <si>
    <t>United Kingdom-Channel Islands-3/5/20</t>
  </si>
  <si>
    <t>United Kingdom-Channel Islands-3/6/20</t>
  </si>
  <si>
    <t>United Kingdom-Channel Islands-3/7/20</t>
  </si>
  <si>
    <t>United Kingdom-Channel Islands-3/8/20</t>
  </si>
  <si>
    <t>United Kingdom-Channel Islands-3/9/20</t>
  </si>
  <si>
    <t>United Kingdom-Gibraltar-1/22/20</t>
  </si>
  <si>
    <t>United Kingdom-Gibraltar-1/23/20</t>
  </si>
  <si>
    <t>United Kingdom-Gibraltar-1/24/20</t>
  </si>
  <si>
    <t>United Kingdom-Gibraltar-1/25/20</t>
  </si>
  <si>
    <t>United Kingdom-Gibraltar-1/26/20</t>
  </si>
  <si>
    <t>United Kingdom-Gibraltar-1/27/20</t>
  </si>
  <si>
    <t>United Kingdom-Gibraltar-1/28/20</t>
  </si>
  <si>
    <t>United Kingdom-Gibraltar-1/29/20</t>
  </si>
  <si>
    <t>United Kingdom-Gibraltar-1/30/20</t>
  </si>
  <si>
    <t>United Kingdom-Gibraltar-1/31/20</t>
  </si>
  <si>
    <t>United Kingdom-Gibraltar-2/1/20</t>
  </si>
  <si>
    <t>United Kingdom-Gibraltar-2/2/20</t>
  </si>
  <si>
    <t>United Kingdom-Gibraltar-2/3/20</t>
  </si>
  <si>
    <t>United Kingdom-Gibraltar-2/4/20</t>
  </si>
  <si>
    <t>United Kingdom-Gibraltar-2/5/20</t>
  </si>
  <si>
    <t>United Kingdom-Gibraltar-2/6/20</t>
  </si>
  <si>
    <t>United Kingdom-Gibraltar-2/7/20</t>
  </si>
  <si>
    <t>United Kingdom-Gibraltar-2/8/20</t>
  </si>
  <si>
    <t>United Kingdom-Gibraltar-2/9/20</t>
  </si>
  <si>
    <t>United Kingdom-Gibraltar-2/10/20</t>
  </si>
  <si>
    <t>United Kingdom-Gibraltar-2/11/20</t>
  </si>
  <si>
    <t>United Kingdom-Gibraltar-2/12/20</t>
  </si>
  <si>
    <t>United Kingdom-Gibraltar-2/13/20</t>
  </si>
  <si>
    <t>United Kingdom-Gibraltar-2/14/20</t>
  </si>
  <si>
    <t>United Kingdom-Gibraltar-2/15/20</t>
  </si>
  <si>
    <t>United Kingdom-Gibraltar-2/16/20</t>
  </si>
  <si>
    <t>United Kingdom-Gibraltar-2/17/20</t>
  </si>
  <si>
    <t>United Kingdom-Gibraltar-2/18/20</t>
  </si>
  <si>
    <t>United Kingdom-Gibraltar-2/19/20</t>
  </si>
  <si>
    <t>United Kingdom-Gibraltar-2/20/20</t>
  </si>
  <si>
    <t>United Kingdom-Gibraltar-2/21/20</t>
  </si>
  <si>
    <t>United Kingdom-Gibraltar-2/22/20</t>
  </si>
  <si>
    <t>United Kingdom-Gibraltar-2/23/20</t>
  </si>
  <si>
    <t>United Kingdom-Gibraltar-2/24/20</t>
  </si>
  <si>
    <t>United Kingdom-Gibraltar-2/25/20</t>
  </si>
  <si>
    <t>United Kingdom-Gibraltar-2/26/20</t>
  </si>
  <si>
    <t>United Kingdom-Gibraltar-2/27/20</t>
  </si>
  <si>
    <t>United Kingdom-Gibraltar-2/28/20</t>
  </si>
  <si>
    <t>United Kingdom-Gibraltar-2/29/20</t>
  </si>
  <si>
    <t>United Kingdom-Gibraltar-3/1/20</t>
  </si>
  <si>
    <t>United Kingdom-Gibraltar-3/2/20</t>
  </si>
  <si>
    <t>United Kingdom-Gibraltar-3/3/20</t>
  </si>
  <si>
    <t>France-France-1/22/20</t>
  </si>
  <si>
    <t>France-France-1/23/20</t>
  </si>
  <si>
    <t>France-St Martin-1/22/20</t>
  </si>
  <si>
    <t>France-St Martin-1/23/20</t>
  </si>
  <si>
    <t>France-St Martin-1/24/20</t>
  </si>
  <si>
    <t>France-St Martin-1/25/20</t>
  </si>
  <si>
    <t>France-St Martin-1/26/20</t>
  </si>
  <si>
    <t>France-St Martin-1/27/20</t>
  </si>
  <si>
    <t>France-St Martin-1/28/20</t>
  </si>
  <si>
    <t>France-St Martin-1/29/20</t>
  </si>
  <si>
    <t>France-St Martin-1/30/20</t>
  </si>
  <si>
    <t>France-St Martin-1/31/20</t>
  </si>
  <si>
    <t>France-St Martin-2/1/20</t>
  </si>
  <si>
    <t>France-St Martin-2/2/20</t>
  </si>
  <si>
    <t>France-St Martin-2/3/20</t>
  </si>
  <si>
    <t>France-St Martin-2/4/20</t>
  </si>
  <si>
    <t>France-St Martin-2/5/20</t>
  </si>
  <si>
    <t>France-St Martin-2/6/20</t>
  </si>
  <si>
    <t>France-St Martin-2/7/20</t>
  </si>
  <si>
    <t>France-St Martin-2/8/20</t>
  </si>
  <si>
    <t>France-St Martin-2/9/20</t>
  </si>
  <si>
    <t>France-St Martin-2/10/20</t>
  </si>
  <si>
    <t>France-St Martin-2/11/20</t>
  </si>
  <si>
    <t>France-St Martin-2/12/20</t>
  </si>
  <si>
    <t>France-St Martin-2/13/20</t>
  </si>
  <si>
    <t>France-St Martin-2/14/20</t>
  </si>
  <si>
    <t>France-St Martin-2/15/20</t>
  </si>
  <si>
    <t>France-St Martin-2/16/20</t>
  </si>
  <si>
    <t>France-St Martin-2/17/20</t>
  </si>
  <si>
    <t>France-St Martin-2/18/20</t>
  </si>
  <si>
    <t>France-St Martin-2/19/20</t>
  </si>
  <si>
    <t>France-St Martin-2/20/20</t>
  </si>
  <si>
    <t>France-St Martin-2/21/20</t>
  </si>
  <si>
    <t>France-St Martin-2/22/20</t>
  </si>
  <si>
    <t>France-St Martin-2/23/20</t>
  </si>
  <si>
    <t>France-St Martin-2/24/20</t>
  </si>
  <si>
    <t>France-St Martin-2/25/20</t>
  </si>
  <si>
    <t>France-St Martin-2/26/20</t>
  </si>
  <si>
    <t>France-St Martin-2/27/20</t>
  </si>
  <si>
    <t>France-St Martin-2/28/20</t>
  </si>
  <si>
    <t>France-St Martin-2/29/20</t>
  </si>
  <si>
    <t>France-St Martin-3/1/20</t>
  </si>
  <si>
    <t>France-St Martin-3/2/20</t>
  </si>
  <si>
    <t>France-St Martin-3/3/20</t>
  </si>
  <si>
    <t>France-St Martin-3/4/20</t>
  </si>
  <si>
    <t>France-St Martin-3/5/20</t>
  </si>
  <si>
    <t>France-St Martin-3/6/20</t>
  </si>
  <si>
    <t>France-St Martin-3/7/20</t>
  </si>
  <si>
    <t>France-St Martin-3/8/20</t>
  </si>
  <si>
    <t>France-Saint Barthelemy-1/22/20</t>
  </si>
  <si>
    <t>France-Saint Barthelemy-1/23/20</t>
  </si>
  <si>
    <t>France-Saint Barthelemy-1/24/20</t>
  </si>
  <si>
    <t>France-Saint Barthelemy-1/25/20</t>
  </si>
  <si>
    <t>France-Saint Barthelemy-1/26/20</t>
  </si>
  <si>
    <t>France-Saint Barthelemy-1/27/20</t>
  </si>
  <si>
    <t>France-Saint Barthelemy-1/28/20</t>
  </si>
  <si>
    <t>France-Saint Barthelemy-1/29/20</t>
  </si>
  <si>
    <t>France-Saint Barthelemy-1/30/20</t>
  </si>
  <si>
    <t>France-Saint Barthelemy-1/31/20</t>
  </si>
  <si>
    <t>France-Saint Barthelemy-2/1/20</t>
  </si>
  <si>
    <t>France-Saint Barthelemy-2/2/20</t>
  </si>
  <si>
    <t>France-Saint Barthelemy-2/3/20</t>
  </si>
  <si>
    <t>France-Saint Barthelemy-2/4/20</t>
  </si>
  <si>
    <t>France-Saint Barthelemy-2/5/20</t>
  </si>
  <si>
    <t>France-Saint Barthelemy-2/6/20</t>
  </si>
  <si>
    <t>France-Saint Barthelemy-2/7/20</t>
  </si>
  <si>
    <t>France-Saint Barthelemy-2/8/20</t>
  </si>
  <si>
    <t>France-Saint Barthelemy-2/9/20</t>
  </si>
  <si>
    <t>France-Saint Barthelemy-2/10/20</t>
  </si>
  <si>
    <t>France-Saint Barthelemy-2/11/20</t>
  </si>
  <si>
    <t>France-Saint Barthelemy-2/12/20</t>
  </si>
  <si>
    <t>France-Saint Barthelemy-2/13/20</t>
  </si>
  <si>
    <t>France-Saint Barthelemy-2/14/20</t>
  </si>
  <si>
    <t>France-Saint Barthelemy-2/15/20</t>
  </si>
  <si>
    <t>France-Saint Barthelemy-2/16/20</t>
  </si>
  <si>
    <t>France-Saint Barthelemy-2/17/20</t>
  </si>
  <si>
    <t>France-Saint Barthelemy-2/18/20</t>
  </si>
  <si>
    <t>France-Saint Barthelemy-2/19/20</t>
  </si>
  <si>
    <t>France-Saint Barthelemy-2/20/20</t>
  </si>
  <si>
    <t>France-Saint Barthelemy-2/21/20</t>
  </si>
  <si>
    <t>France-Saint Barthelemy-2/22/20</t>
  </si>
  <si>
    <t>France-Saint Barthelemy-2/23/20</t>
  </si>
  <si>
    <t>France-Saint Barthelemy-2/24/20</t>
  </si>
  <si>
    <t>France-Saint Barthelemy-2/25/20</t>
  </si>
  <si>
    <t>France-Saint Barthelemy-2/26/20</t>
  </si>
  <si>
    <t>France-Saint Barthelemy-2/27/20</t>
  </si>
  <si>
    <t>France-Saint Barthelemy-2/28/20</t>
  </si>
  <si>
    <t>France-Saint Barthelemy-2/29/20</t>
  </si>
  <si>
    <t>France-Saint Barthelemy-3/1/20</t>
  </si>
  <si>
    <t>France-Saint Barthelemy-3/2/20</t>
  </si>
  <si>
    <t>France-Saint Barthelemy-3/3/20</t>
  </si>
  <si>
    <t>Denmark-Denmark-1/22/20</t>
  </si>
  <si>
    <t>Denmark-Denmark-1/23/20</t>
  </si>
  <si>
    <t>Denmark-Denmark-1/24/20</t>
  </si>
  <si>
    <t>Denmark-Denmark-1/25/20</t>
  </si>
  <si>
    <t>Denmark-Denmark-1/26/20</t>
  </si>
  <si>
    <t>Denmark-Denmark-1/27/20</t>
  </si>
  <si>
    <t>Denmark-Denmark-1/28/20</t>
  </si>
  <si>
    <t>Denmark-Denmark-1/29/20</t>
  </si>
  <si>
    <t>Denmark-Denmark-1/30/20</t>
  </si>
  <si>
    <t>Denmark-Denmark-1/31/20</t>
  </si>
  <si>
    <t>Denmark-Denmark-2/1/20</t>
  </si>
  <si>
    <t>Denmark-Denmark-2/2/20</t>
  </si>
  <si>
    <t>Denmark-Denmark-2/3/20</t>
  </si>
  <si>
    <t>Denmark-Denmark-2/4/20</t>
  </si>
  <si>
    <t>Denmark-Denmark-2/5/20</t>
  </si>
  <si>
    <t>Denmark-Denmark-2/6/20</t>
  </si>
  <si>
    <t>Denmark-Denmark-2/7/20</t>
  </si>
  <si>
    <t>Denmark-Denmark-2/8/20</t>
  </si>
  <si>
    <t>Denmark-Denmark-2/9/20</t>
  </si>
  <si>
    <t>Denmark-Denmark-2/10/20</t>
  </si>
  <si>
    <t>Denmark-Denmark-2/11/20</t>
  </si>
  <si>
    <t>Denmark-Denmark-2/12/20</t>
  </si>
  <si>
    <t>Denmark-Denmark-2/13/20</t>
  </si>
  <si>
    <t>Denmark-Denmark-2/14/20</t>
  </si>
  <si>
    <t>Denmark-Denmark-2/15/20</t>
  </si>
  <si>
    <t>Denmark-Denmark-2/16/20</t>
  </si>
  <si>
    <t>Denmark-Denmark-2/17/20</t>
  </si>
  <si>
    <t>Denmark-Denmark-2/18/20</t>
  </si>
  <si>
    <t>Denmark-Denmark-2/19/20</t>
  </si>
  <si>
    <t>Denmark-Denmark-2/20/20</t>
  </si>
  <si>
    <t>Denmark-Denmark-2/21/20</t>
  </si>
  <si>
    <t>Denmark-Denmark-2/22/20</t>
  </si>
  <si>
    <t>Denmark-Denmark-2/23/20</t>
  </si>
  <si>
    <t>Denmark-Denmark-2/24/20</t>
  </si>
  <si>
    <t>Denmark-Denmark-2/25/20</t>
  </si>
  <si>
    <t>Denmark-Denmark-2/26/20</t>
  </si>
  <si>
    <t>Denmark-Faroe Islands-1/22/20</t>
  </si>
  <si>
    <t>Denmark-Faroe Islands-1/23/20</t>
  </si>
  <si>
    <t>Denmark-Faroe Islands-1/24/20</t>
  </si>
  <si>
    <t>Denmark-Faroe Islands-1/25/20</t>
  </si>
  <si>
    <t>Denmark-Faroe Islands-1/26/20</t>
  </si>
  <si>
    <t>Denmark-Faroe Islands-1/27/20</t>
  </si>
  <si>
    <t>Denmark-Faroe Islands-1/28/20</t>
  </si>
  <si>
    <t>Denmark-Faroe Islands-1/29/20</t>
  </si>
  <si>
    <t>Denmark-Faroe Islands-1/30/20</t>
  </si>
  <si>
    <t>Denmark-Faroe Islands-1/31/20</t>
  </si>
  <si>
    <t>Denmark-Faroe Islands-2/1/20</t>
  </si>
  <si>
    <t>Denmark-Faroe Islands-2/2/20</t>
  </si>
  <si>
    <t>Denmark-Faroe Islands-2/3/20</t>
  </si>
  <si>
    <t>Denmark-Faroe Islands-2/4/20</t>
  </si>
  <si>
    <t>Denmark-Faroe Islands-2/5/20</t>
  </si>
  <si>
    <t>Denmark-Faroe Islands-2/6/20</t>
  </si>
  <si>
    <t>Denmark-Faroe Islands-2/7/20</t>
  </si>
  <si>
    <t>Denmark-Faroe Islands-2/8/20</t>
  </si>
  <si>
    <t>Denmark-Faroe Islands-2/9/20</t>
  </si>
  <si>
    <t>Denmark-Faroe Islands-2/10/20</t>
  </si>
  <si>
    <t>Denmark-Faroe Islands-2/11/20</t>
  </si>
  <si>
    <t>Denmark-Faroe Islands-2/12/20</t>
  </si>
  <si>
    <t>Denmark-Faroe Islands-2/13/20</t>
  </si>
  <si>
    <t>Denmark-Faroe Islands-2/14/20</t>
  </si>
  <si>
    <t>Denmark-Faroe Islands-2/15/20</t>
  </si>
  <si>
    <t>Denmark-Faroe Islands-2/16/20</t>
  </si>
  <si>
    <t>Denmark-Faroe Islands-2/17/20</t>
  </si>
  <si>
    <t>Denmark-Faroe Islands-2/18/20</t>
  </si>
  <si>
    <t>Denmark-Faroe Islands-2/19/20</t>
  </si>
  <si>
    <t>Denmark-Faroe Islands-2/20/20</t>
  </si>
  <si>
    <t>Denmark-Faroe Islands-2/21/20</t>
  </si>
  <si>
    <t>Denmark-Faroe Islands-2/22/20</t>
  </si>
  <si>
    <t>Denmark-Faroe Islands-2/23/20</t>
  </si>
  <si>
    <t>Denmark-Faroe Islands-2/24/20</t>
  </si>
  <si>
    <t>Denmark-Faroe Islands-2/25/20</t>
  </si>
  <si>
    <t>Denmark-Faroe Islands-2/26/20</t>
  </si>
  <si>
    <t>Denmark-Faroe Islands-2/27/20</t>
  </si>
  <si>
    <t>Denmark-Faroe Islands-2/28/20</t>
  </si>
  <si>
    <t>Denmark-Faroe Islands-2/29/20</t>
  </si>
  <si>
    <t>Denmark-Faroe Islands-3/1/20</t>
  </si>
  <si>
    <t>Denmark-Faroe Islands-3/2/20</t>
  </si>
  <si>
    <t>Denmark-Faroe Islands-3/3/20</t>
  </si>
  <si>
    <t>Cruise Ship-Diamond Princess-1/22/20</t>
  </si>
  <si>
    <t>Cruise Ship-Diamond Princess-1/23/20</t>
  </si>
  <si>
    <t>Cruise Ship-Diamond Princess-1/24/20</t>
  </si>
  <si>
    <t>Cruise Ship-Diamond Princess-1/25/20</t>
  </si>
  <si>
    <t>Cruise Ship-Diamond Princess-1/26/20</t>
  </si>
  <si>
    <t>Cruise Ship-Diamond Princess-1/27/20</t>
  </si>
  <si>
    <t>Cruise Ship-Diamond Princess-1/28/20</t>
  </si>
  <si>
    <t>Cruise Ship-Diamond Princess-1/29/20</t>
  </si>
  <si>
    <t>Cruise Ship-Diamond Princess-1/30/20</t>
  </si>
  <si>
    <t>Cruise Ship-Diamond Princess-1/31/20</t>
  </si>
  <si>
    <t>Cruise Ship-Diamond Princess-2/1/20</t>
  </si>
  <si>
    <t>Cruise Ship-Diamond Princess-2/2/20</t>
  </si>
  <si>
    <t>Cruise Ship-Diamond Princess-2/3/20</t>
  </si>
  <si>
    <t>Cruise Ship-Diamond Princess-2/4/20</t>
  </si>
  <si>
    <t>Cruise Ship-Diamond Princess-2/5/20</t>
  </si>
  <si>
    <t>Cruise Ship-Diamond Princess-2/6/20</t>
  </si>
  <si>
    <t>China-Heilongjiang-1/22/20</t>
  </si>
  <si>
    <t>China-Shaanxi-1/22/20</t>
  </si>
  <si>
    <t>China-Gansu-1/22/20</t>
  </si>
  <si>
    <t>China-Hong Kong-1/22/20</t>
  </si>
  <si>
    <t>China-Jilin-1/22/20</t>
  </si>
  <si>
    <t>China-Xinjiang-1/22/20</t>
  </si>
  <si>
    <t>China-Inner Mongolia-1/22/20</t>
  </si>
  <si>
    <t>China-Inner Mongolia-1/23/20</t>
  </si>
  <si>
    <t>China-Qinghai-1/22/20</t>
  </si>
  <si>
    <t>China-Qinghai-1/23/20</t>
  </si>
  <si>
    <t>China-Qinghai-1/24/20</t>
  </si>
  <si>
    <t>China-Tibet-1/22/20</t>
  </si>
  <si>
    <t>China-Tibet-1/23/20</t>
  </si>
  <si>
    <t>China-Tibet-1/24/20</t>
  </si>
  <si>
    <t>China-Tibet-1/25/20</t>
  </si>
  <si>
    <t>China-Tibet-1/26/20</t>
  </si>
  <si>
    <t>China-Tibet-1/27/20</t>
  </si>
  <si>
    <t>China-Tibet-1/28/20</t>
  </si>
  <si>
    <t>China-Tibet-1/29/20</t>
  </si>
  <si>
    <t>Ireland--2/28/20</t>
  </si>
  <si>
    <t>Luxembourg--2/28/20</t>
  </si>
  <si>
    <t>Monaco--2/28/20</t>
  </si>
  <si>
    <t>Qatar--2/28/20</t>
  </si>
  <si>
    <t>Ecuador--2/28/20</t>
  </si>
  <si>
    <t>Ecuador--2/29/20</t>
  </si>
  <si>
    <t>Azerbaijan--2/28/20</t>
  </si>
  <si>
    <t>Azerbaijan--2/29/20</t>
  </si>
  <si>
    <t>Armenia--2/28/20</t>
  </si>
  <si>
    <t>Armenia--2/29/20</t>
  </si>
  <si>
    <t>Dominican Republic--2/28/20</t>
  </si>
  <si>
    <t>Dominican Republic--2/29/20</t>
  </si>
  <si>
    <t>Indonesia--2/28/20</t>
  </si>
  <si>
    <t>Indonesia--2/29/20</t>
  </si>
  <si>
    <t>Indonesia--3/1/20</t>
  </si>
  <si>
    <t>Portugal--2/28/20</t>
  </si>
  <si>
    <t>Portugal--2/29/20</t>
  </si>
  <si>
    <t>Portugal--3/1/20</t>
  </si>
  <si>
    <t>Andorra--2/28/20</t>
  </si>
  <si>
    <t>Andorra--2/29/20</t>
  </si>
  <si>
    <t>Andorra--3/1/20</t>
  </si>
  <si>
    <t>Latvia--2/28/20</t>
  </si>
  <si>
    <t>Latvia--2/29/20</t>
  </si>
  <si>
    <t>Latvia--3/1/20</t>
  </si>
  <si>
    <t>Morocco--2/28/20</t>
  </si>
  <si>
    <t>Morocco--2/29/20</t>
  </si>
  <si>
    <t>Morocco--3/1/20</t>
  </si>
  <si>
    <t>Saudi Arabia--2/28/20</t>
  </si>
  <si>
    <t>Saudi Arabia--2/29/20</t>
  </si>
  <si>
    <t>Saudi Arabia--3/1/20</t>
  </si>
  <si>
    <t>Senegal--2/28/20</t>
  </si>
  <si>
    <t>Senegal--2/29/20</t>
  </si>
  <si>
    <t>Senegal--3/1/20</t>
  </si>
  <si>
    <t>Argentina--2/28/20</t>
  </si>
  <si>
    <t>Argentina--2/29/20</t>
  </si>
  <si>
    <t>Argentina--3/1/20</t>
  </si>
  <si>
    <t>Argentina--3/2/20</t>
  </si>
  <si>
    <t>Chile--2/28/20</t>
  </si>
  <si>
    <t>Chile--2/29/20</t>
  </si>
  <si>
    <t>Chile--3/1/20</t>
  </si>
  <si>
    <t>Chile--3/2/20</t>
  </si>
  <si>
    <t>Jordan--2/28/20</t>
  </si>
  <si>
    <t>Jordan--2/29/20</t>
  </si>
  <si>
    <t>Jordan--3/1/20</t>
  </si>
  <si>
    <t>Jordan--3/2/20</t>
  </si>
  <si>
    <t>Ukraine--2/28/20</t>
  </si>
  <si>
    <t>Ukraine--2/29/20</t>
  </si>
  <si>
    <t>Ukraine--3/1/20</t>
  </si>
  <si>
    <t>Ukraine--3/2/20</t>
  </si>
  <si>
    <t>Hungary--2/28/20</t>
  </si>
  <si>
    <t>Hungary--2/29/20</t>
  </si>
  <si>
    <t>Hungary--3/1/20</t>
  </si>
  <si>
    <t>Hungary--3/2/20</t>
  </si>
  <si>
    <t>Hungary--3/3/20</t>
  </si>
  <si>
    <t>Liechtenstein--2/28/20</t>
  </si>
  <si>
    <t>Liechtenstein--2/29/20</t>
  </si>
  <si>
    <t>Liechtenstein--3/1/20</t>
  </si>
  <si>
    <t>Liechtenstein--3/2/20</t>
  </si>
  <si>
    <t>Liechtenstein--3/3/20</t>
  </si>
  <si>
    <t>Poland--2/28/20</t>
  </si>
  <si>
    <t>Poland--2/29/20</t>
  </si>
  <si>
    <t>Poland--3/1/20</t>
  </si>
  <si>
    <t>Poland--3/2/20</t>
  </si>
  <si>
    <t>Poland--3/3/20</t>
  </si>
  <si>
    <t>Tunisia--2/28/20</t>
  </si>
  <si>
    <t>Tunisia--2/29/20</t>
  </si>
  <si>
    <t>Tunisia--3/1/20</t>
  </si>
  <si>
    <t>Tunisia--3/2/20</t>
  </si>
  <si>
    <t>Tunisia--3/3/20</t>
  </si>
  <si>
    <t>Bosnia and Herzegovina--2/28/20</t>
  </si>
  <si>
    <t>Bosnia and Herzegovina--2/29/20</t>
  </si>
  <si>
    <t>Bosnia and Herzegovina--3/1/20</t>
  </si>
  <si>
    <t>Bosnia and Herzegovina--3/2/20</t>
  </si>
  <si>
    <t>Bosnia and Herzegovina--3/3/20</t>
  </si>
  <si>
    <t>Bosnia and Herzegovina--3/4/20</t>
  </si>
  <si>
    <t>Slovenia--2/28/20</t>
  </si>
  <si>
    <t>Slovenia--2/29/20</t>
  </si>
  <si>
    <t>Slovenia--3/1/20</t>
  </si>
  <si>
    <t>Slovenia--3/2/20</t>
  </si>
  <si>
    <t>Slovenia--3/3/20</t>
  </si>
  <si>
    <t>Slovenia--3/4/20</t>
  </si>
  <si>
    <t>South Africa--2/28/20</t>
  </si>
  <si>
    <t>South Africa--2/29/20</t>
  </si>
  <si>
    <t>South Africa--3/1/20</t>
  </si>
  <si>
    <t>South Africa--3/2/20</t>
  </si>
  <si>
    <t>South Africa--3/3/20</t>
  </si>
  <si>
    <t>South Africa--3/4/20</t>
  </si>
  <si>
    <t>Bhutan--2/28/20</t>
  </si>
  <si>
    <t>Bhutan--2/29/20</t>
  </si>
  <si>
    <t>Bhutan--3/1/20</t>
  </si>
  <si>
    <t>Bhutan--3/2/20</t>
  </si>
  <si>
    <t>Bhutan--3/3/20</t>
  </si>
  <si>
    <t>Bhutan--3/4/20</t>
  </si>
  <si>
    <t>Bhutan--3/5/20</t>
  </si>
  <si>
    <t>Cameroon--2/28/20</t>
  </si>
  <si>
    <t>Cameroon--2/29/20</t>
  </si>
  <si>
    <t>Cameroon--3/1/20</t>
  </si>
  <si>
    <t>Cameroon--3/2/20</t>
  </si>
  <si>
    <t>Cameroon--3/3/20</t>
  </si>
  <si>
    <t>Cameroon--3/4/20</t>
  </si>
  <si>
    <t>Cameroon--3/5/20</t>
  </si>
  <si>
    <t>Colombia--2/28/20</t>
  </si>
  <si>
    <t>Colombia--2/29/20</t>
  </si>
  <si>
    <t>Colombia--3/1/20</t>
  </si>
  <si>
    <t>Colombia--3/2/20</t>
  </si>
  <si>
    <t>Colombia--3/3/20</t>
  </si>
  <si>
    <t>Colombia--3/4/20</t>
  </si>
  <si>
    <t>Colombia--3/5/20</t>
  </si>
  <si>
    <t>Costa Rica--2/28/20</t>
  </si>
  <si>
    <t>Costa Rica--2/29/20</t>
  </si>
  <si>
    <t>Costa Rica--3/1/20</t>
  </si>
  <si>
    <t>Costa Rica--3/2/20</t>
  </si>
  <si>
    <t>Costa Rica--3/3/20</t>
  </si>
  <si>
    <t>Costa Rica--3/4/20</t>
  </si>
  <si>
    <t>Costa Rica--3/5/20</t>
  </si>
  <si>
    <t>Peru--2/28/20</t>
  </si>
  <si>
    <t>Peru--2/29/20</t>
  </si>
  <si>
    <t>Peru--3/1/20</t>
  </si>
  <si>
    <t>Peru--3/2/20</t>
  </si>
  <si>
    <t>Peru--3/3/20</t>
  </si>
  <si>
    <t>Peru--3/4/20</t>
  </si>
  <si>
    <t>Peru--3/5/20</t>
  </si>
  <si>
    <t>Serbia--2/28/20</t>
  </si>
  <si>
    <t>Serbia--2/29/20</t>
  </si>
  <si>
    <t>Serbia--3/1/20</t>
  </si>
  <si>
    <t>Serbia--3/2/20</t>
  </si>
  <si>
    <t>Serbia--3/3/20</t>
  </si>
  <si>
    <t>Serbia--3/4/20</t>
  </si>
  <si>
    <t>Serbia--3/5/20</t>
  </si>
  <si>
    <t>Slovakia--2/28/20</t>
  </si>
  <si>
    <t>Slovakia--2/29/20</t>
  </si>
  <si>
    <t>Slovakia--3/1/20</t>
  </si>
  <si>
    <t>Slovakia--3/2/20</t>
  </si>
  <si>
    <t>Slovakia--3/3/20</t>
  </si>
  <si>
    <t>Slovakia--3/4/20</t>
  </si>
  <si>
    <t>Slovakia--3/5/20</t>
  </si>
  <si>
    <t>Togo--2/28/20</t>
  </si>
  <si>
    <t>Togo--2/29/20</t>
  </si>
  <si>
    <t>Togo--3/1/20</t>
  </si>
  <si>
    <t>Togo--3/2/20</t>
  </si>
  <si>
    <t>Togo--3/3/20</t>
  </si>
  <si>
    <t>Togo--3/4/20</t>
  </si>
  <si>
    <t>Togo--3/5/20</t>
  </si>
  <si>
    <t>French Guiana--2/28/20</t>
  </si>
  <si>
    <t>French Guiana--2/29/20</t>
  </si>
  <si>
    <t>French Guiana--3/1/20</t>
  </si>
  <si>
    <t>French Guiana--3/2/20</t>
  </si>
  <si>
    <t>French Guiana--3/3/20</t>
  </si>
  <si>
    <t>French Guiana--3/4/20</t>
  </si>
  <si>
    <t>French Guiana--3/5/20</t>
  </si>
  <si>
    <t>French Guiana--3/6/20</t>
  </si>
  <si>
    <t>Malta--2/28/20</t>
  </si>
  <si>
    <t>Malta--2/29/20</t>
  </si>
  <si>
    <t>Malta--3/1/20</t>
  </si>
  <si>
    <t>Malta--3/2/20</t>
  </si>
  <si>
    <t>Malta--3/3/20</t>
  </si>
  <si>
    <t>Malta--3/4/20</t>
  </si>
  <si>
    <t>Malta--3/5/20</t>
  </si>
  <si>
    <t>Malta--3/6/20</t>
  </si>
  <si>
    <t>Martinique--2/28/20</t>
  </si>
  <si>
    <t>Martinique--2/29/20</t>
  </si>
  <si>
    <t>Martinique--3/1/20</t>
  </si>
  <si>
    <t>Martinique--3/2/20</t>
  </si>
  <si>
    <t>Martinique--3/3/20</t>
  </si>
  <si>
    <t>Martinique--3/4/20</t>
  </si>
  <si>
    <t>Martinique--3/5/20</t>
  </si>
  <si>
    <t>Martinique--3/6/20</t>
  </si>
  <si>
    <t>Bulgaria--2/28/20</t>
  </si>
  <si>
    <t>Bulgaria--2/29/20</t>
  </si>
  <si>
    <t>Bulgaria--3/1/20</t>
  </si>
  <si>
    <t>Bulgaria--3/2/20</t>
  </si>
  <si>
    <t>Bulgaria--3/3/20</t>
  </si>
  <si>
    <t>Bulgaria--3/4/20</t>
  </si>
  <si>
    <t>Bulgaria--3/5/20</t>
  </si>
  <si>
    <t>Bulgaria--3/6/20</t>
  </si>
  <si>
    <t>Bulgaria--3/7/20</t>
  </si>
  <si>
    <t>Maldives--2/28/20</t>
  </si>
  <si>
    <t>Maldives--2/29/20</t>
  </si>
  <si>
    <t>Maldives--3/1/20</t>
  </si>
  <si>
    <t>Maldives--3/2/20</t>
  </si>
  <si>
    <t>Maldives--3/3/20</t>
  </si>
  <si>
    <t>Maldives--3/4/20</t>
  </si>
  <si>
    <t>Maldives--3/5/20</t>
  </si>
  <si>
    <t>Maldives--3/6/20</t>
  </si>
  <si>
    <t>Maldives--3/7/20</t>
  </si>
  <si>
    <t>Bangladesh--2/28/20</t>
  </si>
  <si>
    <t>Bangladesh--2/29/20</t>
  </si>
  <si>
    <t>Bangladesh--3/1/20</t>
  </si>
  <si>
    <t>Bangladesh--3/2/20</t>
  </si>
  <si>
    <t>Bangladesh--3/3/20</t>
  </si>
  <si>
    <t>Bangladesh--3/4/20</t>
  </si>
  <si>
    <t>Bangladesh--3/5/20</t>
  </si>
  <si>
    <t>Bangladesh--3/6/20</t>
  </si>
  <si>
    <t>Bangladesh--3/7/20</t>
  </si>
  <si>
    <t>Paraguay--2/28/20</t>
  </si>
  <si>
    <t>Paraguay--2/29/20</t>
  </si>
  <si>
    <t>Paraguay--3/1/20</t>
  </si>
  <si>
    <t>Paraguay--3/2/20</t>
  </si>
  <si>
    <t>Paraguay--3/3/20</t>
  </si>
  <si>
    <t>Paraguay--3/4/20</t>
  </si>
  <si>
    <t>Paraguay--3/5/20</t>
  </si>
  <si>
    <t>Paraguay--3/6/20</t>
  </si>
  <si>
    <t>Paraguay--3/7/20</t>
  </si>
  <si>
    <t>Albania--2/28/20</t>
  </si>
  <si>
    <t>Albania--2/29/20</t>
  </si>
  <si>
    <t>Albania--3/1/20</t>
  </si>
  <si>
    <t>Albania--3/2/20</t>
  </si>
  <si>
    <t>Albania--3/3/20</t>
  </si>
  <si>
    <t>Albania--3/4/20</t>
  </si>
  <si>
    <t>Albania--3/5/20</t>
  </si>
  <si>
    <t>Albania--3/6/20</t>
  </si>
  <si>
    <t>Albania--3/7/20</t>
  </si>
  <si>
    <t>Albania--3/8/20</t>
  </si>
  <si>
    <t>Cyprus--2/28/20</t>
  </si>
  <si>
    <t>Cyprus--2/29/20</t>
  </si>
  <si>
    <t>Cyprus--3/1/20</t>
  </si>
  <si>
    <t>Cyprus--3/2/20</t>
  </si>
  <si>
    <t>Cyprus--3/3/20</t>
  </si>
  <si>
    <t>Cyprus--3/4/20</t>
  </si>
  <si>
    <t>Cyprus--3/5/20</t>
  </si>
  <si>
    <t>Cyprus--3/6/20</t>
  </si>
  <si>
    <t>Cyprus--3/7/20</t>
  </si>
  <si>
    <t>Cyprus--3/8/20</t>
  </si>
  <si>
    <t>Brunei--2/28/20</t>
  </si>
  <si>
    <t>Brunei--2/29/20</t>
  </si>
  <si>
    <t>Brunei--3/1/20</t>
  </si>
  <si>
    <t>Brunei--3/2/20</t>
  </si>
  <si>
    <t>Brunei--3/3/20</t>
  </si>
  <si>
    <t>Brunei--3/4/20</t>
  </si>
  <si>
    <t>Brunei--3/5/20</t>
  </si>
  <si>
    <t>Brunei--3/6/20</t>
  </si>
  <si>
    <t>Brunei--3/7/20</t>
  </si>
  <si>
    <t>Brunei--3/8/20</t>
  </si>
  <si>
    <t>Burkina Faso--2/28/20</t>
  </si>
  <si>
    <t>Burkina Faso--2/29/20</t>
  </si>
  <si>
    <t>Burkina Faso--3/1/20</t>
  </si>
  <si>
    <t>Burkina Faso--3/2/20</t>
  </si>
  <si>
    <t>Burkina Faso--3/3/20</t>
  </si>
  <si>
    <t>Burkina Faso--3/4/20</t>
  </si>
  <si>
    <t>Burkina Faso--3/5/20</t>
  </si>
  <si>
    <t>Burkina Faso--3/6/20</t>
  </si>
  <si>
    <t>Burkina Faso--3/7/20</t>
  </si>
  <si>
    <t>Burkina Faso--3/8/20</t>
  </si>
  <si>
    <t>Burkina Faso--3/9/20</t>
  </si>
  <si>
    <t>Holy See--2/28/20</t>
  </si>
  <si>
    <t>Holy See--2/29/20</t>
  </si>
  <si>
    <t>Holy See--3/1/20</t>
  </si>
  <si>
    <t>Holy See--3/2/20</t>
  </si>
  <si>
    <t>Holy See--3/3/20</t>
  </si>
  <si>
    <t>Holy See--3/4/20</t>
  </si>
  <si>
    <t>Holy See--3/5/20</t>
  </si>
  <si>
    <t>Mongolia--2/28/20</t>
  </si>
  <si>
    <t>Mongolia--2/29/20</t>
  </si>
  <si>
    <t>Mongolia--3/1/20</t>
  </si>
  <si>
    <t>Mongolia--3/2/20</t>
  </si>
  <si>
    <t>Mongolia--3/3/20</t>
  </si>
  <si>
    <t>Mongolia--3/4/20</t>
  </si>
  <si>
    <t>Mongolia--3/5/20</t>
  </si>
  <si>
    <t>Mongolia--3/6/20</t>
  </si>
  <si>
    <t>Mongolia--3/7/20</t>
  </si>
  <si>
    <t>Mongolia--3/8/20</t>
  </si>
  <si>
    <t>Mongolia--3/9/20</t>
  </si>
  <si>
    <t>Panama--2/28/20</t>
  </si>
  <si>
    <t>Panama--2/29/20</t>
  </si>
  <si>
    <t>Panama--3/1/20</t>
  </si>
  <si>
    <t>Panama--3/2/20</t>
  </si>
  <si>
    <t>Panama--3/3/20</t>
  </si>
  <si>
    <t>Panama--3/4/20</t>
  </si>
  <si>
    <t>Panama--3/5/20</t>
  </si>
  <si>
    <t>Panama--3/6/20</t>
  </si>
  <si>
    <t>Panama--3/7/20</t>
  </si>
  <si>
    <t>Panama--3/8/20</t>
  </si>
  <si>
    <t>Panama--3/9/20</t>
  </si>
  <si>
    <t>Czechia--2/28/20</t>
  </si>
  <si>
    <t>Czechia--2/29/20</t>
  </si>
  <si>
    <t>Moldova--2/28/20</t>
  </si>
  <si>
    <t>Moldova--2/29/20</t>
  </si>
  <si>
    <t>Moldova--3/1/20</t>
  </si>
  <si>
    <t>Moldova--3/2/20</t>
  </si>
  <si>
    <t>Moldova--3/3/20</t>
  </si>
  <si>
    <t>Moldova--3/4/20</t>
  </si>
  <si>
    <t>Moldova--3/5/20</t>
  </si>
  <si>
    <t>Moldova--3/6/20</t>
  </si>
  <si>
    <t>Moldova--3/7/20</t>
  </si>
  <si>
    <t>Bolivia--2/28/20</t>
  </si>
  <si>
    <t>Bolivia--2/29/20</t>
  </si>
  <si>
    <t>Bolivia--3/1/20</t>
  </si>
  <si>
    <t>Bolivia--3/2/20</t>
  </si>
  <si>
    <t>Bolivia--3/3/20</t>
  </si>
  <si>
    <t>Bolivia--3/4/20</t>
  </si>
  <si>
    <t>Bolivia--3/5/20</t>
  </si>
  <si>
    <t>Bolivia--3/6/20</t>
  </si>
  <si>
    <t>Bolivia--3/7/20</t>
  </si>
  <si>
    <t>Bolivia--3/8/20</t>
  </si>
  <si>
    <t>Bolivia--3/9/20</t>
  </si>
  <si>
    <t>Bolivia--3/10/20</t>
  </si>
  <si>
    <t>Honduras--2/28/20</t>
  </si>
  <si>
    <t>Honduras--2/29/20</t>
  </si>
  <si>
    <t>Honduras--3/1/20</t>
  </si>
  <si>
    <t>Honduras--3/2/20</t>
  </si>
  <si>
    <t>Honduras--3/3/20</t>
  </si>
  <si>
    <t>Honduras--3/4/20</t>
  </si>
  <si>
    <t>Honduras--3/5/20</t>
  </si>
  <si>
    <t>Honduras--3/6/20</t>
  </si>
  <si>
    <t>Honduras--3/7/20</t>
  </si>
  <si>
    <t>Honduras--3/8/20</t>
  </si>
  <si>
    <t>Honduras--3/9/20</t>
  </si>
  <si>
    <t>Honduras--3/10/20</t>
  </si>
  <si>
    <t>Congo (Kinshasa)--2/28/20</t>
  </si>
  <si>
    <t>Congo (Kinshasa)--2/29/20</t>
  </si>
  <si>
    <t>Congo (Kinshasa)--3/1/20</t>
  </si>
  <si>
    <t>Congo (Kinshasa)--3/2/20</t>
  </si>
  <si>
    <t>Congo (Kinshasa)--3/3/20</t>
  </si>
  <si>
    <t>Congo (Kinshasa)--3/4/20</t>
  </si>
  <si>
    <t>Congo (Kinshasa)--3/5/20</t>
  </si>
  <si>
    <t>Congo (Kinshasa)--3/6/20</t>
  </si>
  <si>
    <t>Congo (Kinshasa)--3/7/20</t>
  </si>
  <si>
    <t>Congo (Kinshasa)--3/8/20</t>
  </si>
  <si>
    <t>Congo (Kinshasa)--3/9/20</t>
  </si>
  <si>
    <t>Congo (Kinshasa)--3/10/20</t>
  </si>
  <si>
    <t>Cote d'Ivoire--2/28/20</t>
  </si>
  <si>
    <t>Cote d'Ivoire--2/29/20</t>
  </si>
  <si>
    <t>Cote d'Ivoire--3/1/20</t>
  </si>
  <si>
    <t>Cote d'Ivoire--3/2/20</t>
  </si>
  <si>
    <t>Cote d'Ivoire--3/3/20</t>
  </si>
  <si>
    <t>Cote d'Ivoire--3/4/20</t>
  </si>
  <si>
    <t>Cote d'Ivoire--3/5/20</t>
  </si>
  <si>
    <t>Cote d'Ivoire--3/6/20</t>
  </si>
  <si>
    <t>Cote d'Ivoire--3/7/20</t>
  </si>
  <si>
    <t>Cote d'Ivoire--3/8/20</t>
  </si>
  <si>
    <t>Cote d'Ivoire--3/9/20</t>
  </si>
  <si>
    <t>Cote d'Ivoire--3/10/20</t>
  </si>
  <si>
    <t>Jamaica--2/28/20</t>
  </si>
  <si>
    <t>Jamaica--2/29/20</t>
  </si>
  <si>
    <t>Jamaica--3/1/20</t>
  </si>
  <si>
    <t>Jamaica--3/2/20</t>
  </si>
  <si>
    <t>Jamaica--3/3/20</t>
  </si>
  <si>
    <t>Jamaica--3/4/20</t>
  </si>
  <si>
    <t>Jamaica--3/5/20</t>
  </si>
  <si>
    <t>Jamaica--3/6/20</t>
  </si>
  <si>
    <t>Jamaica--3/7/20</t>
  </si>
  <si>
    <t>Jamaica--3/8/20</t>
  </si>
  <si>
    <t>Jamaica--3/9/20</t>
  </si>
  <si>
    <t>Jamaica--3/10/20</t>
  </si>
  <si>
    <t>Reunion--2/28/20</t>
  </si>
  <si>
    <t>Reunion--2/29/20</t>
  </si>
  <si>
    <t>Reunion--3/1/20</t>
  </si>
  <si>
    <t>Reunion--3/2/20</t>
  </si>
  <si>
    <t>Reunion--3/3/20</t>
  </si>
  <si>
    <t>Reunion--3/4/20</t>
  </si>
  <si>
    <t>Reunion--3/5/20</t>
  </si>
  <si>
    <t>Reunion--3/6/20</t>
  </si>
  <si>
    <t>Reunion--3/7/20</t>
  </si>
  <si>
    <t>Reunion--3/8/20</t>
  </si>
  <si>
    <t>Reunion--3/9/20</t>
  </si>
  <si>
    <t>Reunion--3/10/20</t>
  </si>
  <si>
    <t>Turkey--2/28/20</t>
  </si>
  <si>
    <t>Turkey--2/29/20</t>
  </si>
  <si>
    <t>Turkey--3/1/20</t>
  </si>
  <si>
    <t>Turkey--3/2/20</t>
  </si>
  <si>
    <t>Turkey--3/3/20</t>
  </si>
  <si>
    <t>Turkey--3/4/20</t>
  </si>
  <si>
    <t>Turkey--3/5/20</t>
  </si>
  <si>
    <t>Turkey--3/6/20</t>
  </si>
  <si>
    <t>Turkey--3/7/20</t>
  </si>
  <si>
    <t>Turkey--3/8/20</t>
  </si>
  <si>
    <t>Turkey--3/9/20</t>
  </si>
  <si>
    <t>Turkey--3/10/20</t>
  </si>
  <si>
    <t>Cuba--2/28/20</t>
  </si>
  <si>
    <t>Cuba--2/29/20</t>
  </si>
  <si>
    <t>Cuba--3/1/20</t>
  </si>
  <si>
    <t>Cuba--3/2/20</t>
  </si>
  <si>
    <t>Cuba--3/3/20</t>
  </si>
  <si>
    <t>Cuba--3/4/20</t>
  </si>
  <si>
    <t>Cuba--3/5/20</t>
  </si>
  <si>
    <t>Cuba--3/6/20</t>
  </si>
  <si>
    <t>Cuba--3/7/20</t>
  </si>
  <si>
    <t>Cuba--3/8/20</t>
  </si>
  <si>
    <t>Cuba--3/9/20</t>
  </si>
  <si>
    <t>Cuba--3/10/20</t>
  </si>
  <si>
    <t>Cuba--3/11/20</t>
  </si>
  <si>
    <t>Guyana--2/28/20</t>
  </si>
  <si>
    <t>Guyana--2/29/20</t>
  </si>
  <si>
    <t>Guyana--3/1/20</t>
  </si>
  <si>
    <t>Guyana--3/2/20</t>
  </si>
  <si>
    <t>Guyana--3/3/20</t>
  </si>
  <si>
    <t>Guyana--3/4/20</t>
  </si>
  <si>
    <t>Guyana--3/5/20</t>
  </si>
  <si>
    <t>Guyana--3/6/20</t>
  </si>
  <si>
    <t>Guyana--3/7/20</t>
  </si>
  <si>
    <t>Guyana--3/8/20</t>
  </si>
  <si>
    <t>Guyana--3/9/20</t>
  </si>
  <si>
    <t>Guyana--3/10/20</t>
  </si>
  <si>
    <t>Guyana--3/11/20</t>
  </si>
  <si>
    <t>Belarus--2/27/20</t>
  </si>
  <si>
    <t>Iceland--2/27/20</t>
  </si>
  <si>
    <t>Lithuania--2/27/20</t>
  </si>
  <si>
    <t>Mexico--2/27/20</t>
  </si>
  <si>
    <t>New Zealand--2/27/20</t>
  </si>
  <si>
    <t>Nigeria--2/27/20</t>
  </si>
  <si>
    <t>Ireland--2/27/20</t>
  </si>
  <si>
    <t>Luxembourg--2/27/20</t>
  </si>
  <si>
    <t>Monaco--2/27/20</t>
  </si>
  <si>
    <t>Qatar--2/27/20</t>
  </si>
  <si>
    <t>Ecuador--2/27/20</t>
  </si>
  <si>
    <t>Azerbaijan--2/27/20</t>
  </si>
  <si>
    <t>Armenia--2/27/20</t>
  </si>
  <si>
    <t>Dominican Republic--2/27/20</t>
  </si>
  <si>
    <t>Indonesia--2/27/20</t>
  </si>
  <si>
    <t>Portugal--2/27/20</t>
  </si>
  <si>
    <t>Andorra--2/27/20</t>
  </si>
  <si>
    <t>Latvia--2/27/20</t>
  </si>
  <si>
    <t>Morocco--2/27/20</t>
  </si>
  <si>
    <t>Saudi Arabia--2/27/20</t>
  </si>
  <si>
    <t>Senegal--2/27/20</t>
  </si>
  <si>
    <t>Argentina--2/27/20</t>
  </si>
  <si>
    <t>Chile--2/27/20</t>
  </si>
  <si>
    <t>Jordan--2/27/20</t>
  </si>
  <si>
    <t>Ukraine--2/27/20</t>
  </si>
  <si>
    <t>Hungary--2/27/20</t>
  </si>
  <si>
    <t>Liechtenstein--2/27/20</t>
  </si>
  <si>
    <t>Poland--2/27/20</t>
  </si>
  <si>
    <t>Tunisia--2/27/20</t>
  </si>
  <si>
    <t>Bosnia and Herzegovina--2/27/20</t>
  </si>
  <si>
    <t>Slovenia--2/27/20</t>
  </si>
  <si>
    <t>South Africa--2/27/20</t>
  </si>
  <si>
    <t>Bhutan--2/27/20</t>
  </si>
  <si>
    <t>Cameroon--2/27/20</t>
  </si>
  <si>
    <t>Colombia--2/27/20</t>
  </si>
  <si>
    <t>Costa Rica--2/27/20</t>
  </si>
  <si>
    <t>Peru--2/27/20</t>
  </si>
  <si>
    <t>Serbia--2/27/20</t>
  </si>
  <si>
    <t>Slovakia--2/27/20</t>
  </si>
  <si>
    <t>Togo--2/27/20</t>
  </si>
  <si>
    <t>French Guiana--2/27/20</t>
  </si>
  <si>
    <t>Malta--2/27/20</t>
  </si>
  <si>
    <t>Martinique--2/27/20</t>
  </si>
  <si>
    <t>Bulgaria--2/27/20</t>
  </si>
  <si>
    <t>Maldives--2/27/20</t>
  </si>
  <si>
    <t>Bangladesh--2/27/20</t>
  </si>
  <si>
    <t>Paraguay--2/27/20</t>
  </si>
  <si>
    <t>Albania--2/27/20</t>
  </si>
  <si>
    <t>Cyprus--2/27/20</t>
  </si>
  <si>
    <t>Brunei--2/27/20</t>
  </si>
  <si>
    <t>Burkina Faso--2/27/20</t>
  </si>
  <si>
    <t>Holy See--2/27/20</t>
  </si>
  <si>
    <t>Mongolia--2/27/20</t>
  </si>
  <si>
    <t>Panama--2/27/20</t>
  </si>
  <si>
    <t>Czechia--2/27/20</t>
  </si>
  <si>
    <t>Moldova--2/27/20</t>
  </si>
  <si>
    <t>Bolivia--2/27/20</t>
  </si>
  <si>
    <t>Honduras--2/27/20</t>
  </si>
  <si>
    <t>Congo (Kinshasa)--2/27/20</t>
  </si>
  <si>
    <t>Cote d'Ivoire--2/27/20</t>
  </si>
  <si>
    <t>Jamaica--2/27/20</t>
  </si>
  <si>
    <t>Reunion--2/27/20</t>
  </si>
  <si>
    <t>Turkey--2/27/20</t>
  </si>
  <si>
    <t>Cuba--2/27/20</t>
  </si>
  <si>
    <t>Guyana--2/27/20</t>
  </si>
  <si>
    <t>Estonia--2/26/20</t>
  </si>
  <si>
    <t>Netherlands--2/26/20</t>
  </si>
  <si>
    <t>San Marino--2/26/20</t>
  </si>
  <si>
    <t>Belarus--2/26/20</t>
  </si>
  <si>
    <t>Iceland--2/26/20</t>
  </si>
  <si>
    <t>Lithuania--2/26/20</t>
  </si>
  <si>
    <t>Mexico--2/26/20</t>
  </si>
  <si>
    <t>New Zealand--2/26/20</t>
  </si>
  <si>
    <t>Nigeria--2/26/20</t>
  </si>
  <si>
    <t>Ireland--2/26/20</t>
  </si>
  <si>
    <t>Luxembourg--2/26/20</t>
  </si>
  <si>
    <t>Monaco--2/26/20</t>
  </si>
  <si>
    <t>Qatar--2/26/20</t>
  </si>
  <si>
    <t>Ecuador--2/26/20</t>
  </si>
  <si>
    <t>Azerbaijan--2/26/20</t>
  </si>
  <si>
    <t>Armenia--2/26/20</t>
  </si>
  <si>
    <t>Dominican Republic--2/26/20</t>
  </si>
  <si>
    <t>Indonesia--2/26/20</t>
  </si>
  <si>
    <t>Portugal--2/26/20</t>
  </si>
  <si>
    <t>Andorra--2/26/20</t>
  </si>
  <si>
    <t>Latvia--2/26/20</t>
  </si>
  <si>
    <t>Morocco--2/26/20</t>
  </si>
  <si>
    <t>Saudi Arabia--2/26/20</t>
  </si>
  <si>
    <t>Senegal--2/26/20</t>
  </si>
  <si>
    <t>Argentina--2/26/20</t>
  </si>
  <si>
    <t>Chile--2/26/20</t>
  </si>
  <si>
    <t>Jordan--2/26/20</t>
  </si>
  <si>
    <t>Ukraine--2/26/20</t>
  </si>
  <si>
    <t>Hungary--2/26/20</t>
  </si>
  <si>
    <t>Liechtenstein--2/26/20</t>
  </si>
  <si>
    <t>Poland--2/26/20</t>
  </si>
  <si>
    <t>Tunisia--2/26/20</t>
  </si>
  <si>
    <t>Bosnia and Herzegovina--2/26/20</t>
  </si>
  <si>
    <t>Slovenia--2/26/20</t>
  </si>
  <si>
    <t>South Africa--2/26/20</t>
  </si>
  <si>
    <t>Bhutan--2/26/20</t>
  </si>
  <si>
    <t>Cameroon--2/26/20</t>
  </si>
  <si>
    <t>Colombia--2/26/20</t>
  </si>
  <si>
    <t>Costa Rica--2/26/20</t>
  </si>
  <si>
    <t>Peru--2/26/20</t>
  </si>
  <si>
    <t>Serbia--2/26/20</t>
  </si>
  <si>
    <t>Slovakia--2/26/20</t>
  </si>
  <si>
    <t>Togo--2/26/20</t>
  </si>
  <si>
    <t>French Guiana--2/26/20</t>
  </si>
  <si>
    <t>Malta--2/26/20</t>
  </si>
  <si>
    <t>Martinique--2/26/20</t>
  </si>
  <si>
    <t>Bulgaria--2/26/20</t>
  </si>
  <si>
    <t>Maldives--2/26/20</t>
  </si>
  <si>
    <t>Bangladesh--2/26/20</t>
  </si>
  <si>
    <t>Paraguay--2/26/20</t>
  </si>
  <si>
    <t>Albania--2/26/20</t>
  </si>
  <si>
    <t>Cyprus--2/26/20</t>
  </si>
  <si>
    <t>Brunei--2/26/20</t>
  </si>
  <si>
    <t>Burkina Faso--2/26/20</t>
  </si>
  <si>
    <t>Holy See--2/26/20</t>
  </si>
  <si>
    <t>Mongolia--2/26/20</t>
  </si>
  <si>
    <t>Panama--2/26/20</t>
  </si>
  <si>
    <t>Czechia--2/26/20</t>
  </si>
  <si>
    <t>Moldova--2/26/20</t>
  </si>
  <si>
    <t>Bolivia--2/26/20</t>
  </si>
  <si>
    <t>Honduras--2/26/20</t>
  </si>
  <si>
    <t>Congo (Kinshasa)--2/26/20</t>
  </si>
  <si>
    <t>Cote d'Ivoire--2/26/20</t>
  </si>
  <si>
    <t>Jamaica--2/26/20</t>
  </si>
  <si>
    <t>Reunion--2/26/20</t>
  </si>
  <si>
    <t>Turkey--2/26/20</t>
  </si>
  <si>
    <t>Cuba--2/26/20</t>
  </si>
  <si>
    <t>Guyana--2/26/20</t>
  </si>
  <si>
    <t>Pakistan--2/25/20</t>
  </si>
  <si>
    <t>Brazil--2/25/20</t>
  </si>
  <si>
    <t>Georgia--2/25/20</t>
  </si>
  <si>
    <t>Greece--2/25/20</t>
  </si>
  <si>
    <t>North Macedonia--2/25/20</t>
  </si>
  <si>
    <t>Norway--2/25/20</t>
  </si>
  <si>
    <t>Romania--2/25/20</t>
  </si>
  <si>
    <t>Estonia--2/25/20</t>
  </si>
  <si>
    <t>Netherlands--2/25/20</t>
  </si>
  <si>
    <t>San Marino--2/25/20</t>
  </si>
  <si>
    <t>Belarus--2/25/20</t>
  </si>
  <si>
    <t>Iceland--2/25/20</t>
  </si>
  <si>
    <t>Lithuania--2/25/20</t>
  </si>
  <si>
    <t>Mexico--2/25/20</t>
  </si>
  <si>
    <t>New Zealand--2/25/20</t>
  </si>
  <si>
    <t>Nigeria--2/25/20</t>
  </si>
  <si>
    <t>Ireland--2/25/20</t>
  </si>
  <si>
    <t>Luxembourg--2/25/20</t>
  </si>
  <si>
    <t>Monaco--2/25/20</t>
  </si>
  <si>
    <t>Qatar--2/25/20</t>
  </si>
  <si>
    <t>Ecuador--2/25/20</t>
  </si>
  <si>
    <t>Azerbaijan--2/25/20</t>
  </si>
  <si>
    <t>Armenia--2/25/20</t>
  </si>
  <si>
    <t>Dominican Republic--2/25/20</t>
  </si>
  <si>
    <t>Indonesia--2/25/20</t>
  </si>
  <si>
    <t>Portugal--2/25/20</t>
  </si>
  <si>
    <t>Andorra--2/25/20</t>
  </si>
  <si>
    <t>Latvia--2/25/20</t>
  </si>
  <si>
    <t>Morocco--2/25/20</t>
  </si>
  <si>
    <t>Saudi Arabia--2/25/20</t>
  </si>
  <si>
    <t>Senegal--2/25/20</t>
  </si>
  <si>
    <t>Argentina--2/25/20</t>
  </si>
  <si>
    <t>Chile--2/25/20</t>
  </si>
  <si>
    <t>Jordan--2/25/20</t>
  </si>
  <si>
    <t>Ukraine--2/25/20</t>
  </si>
  <si>
    <t>Hungary--2/25/20</t>
  </si>
  <si>
    <t>Liechtenstein--2/25/20</t>
  </si>
  <si>
    <t>Poland--2/25/20</t>
  </si>
  <si>
    <t>Tunisia--2/25/20</t>
  </si>
  <si>
    <t>Bosnia and Herzegovina--2/25/20</t>
  </si>
  <si>
    <t>Slovenia--2/25/20</t>
  </si>
  <si>
    <t>South Africa--2/25/20</t>
  </si>
  <si>
    <t>Bhutan--2/25/20</t>
  </si>
  <si>
    <t>Cameroon--2/25/20</t>
  </si>
  <si>
    <t>Colombia--2/25/20</t>
  </si>
  <si>
    <t>Costa Rica--2/25/20</t>
  </si>
  <si>
    <t>Peru--2/25/20</t>
  </si>
  <si>
    <t>Serbia--2/25/20</t>
  </si>
  <si>
    <t>Slovakia--2/25/20</t>
  </si>
  <si>
    <t>Togo--2/25/20</t>
  </si>
  <si>
    <t>French Guiana--2/25/20</t>
  </si>
  <si>
    <t>Malta--2/25/20</t>
  </si>
  <si>
    <t>Martinique--2/25/20</t>
  </si>
  <si>
    <t>Bulgaria--2/25/20</t>
  </si>
  <si>
    <t>Maldives--2/25/20</t>
  </si>
  <si>
    <t>Bangladesh--2/25/20</t>
  </si>
  <si>
    <t>Paraguay--2/25/20</t>
  </si>
  <si>
    <t>Albania--2/25/20</t>
  </si>
  <si>
    <t>Cyprus--2/25/20</t>
  </si>
  <si>
    <t>Brunei--2/25/20</t>
  </si>
  <si>
    <t>Burkina Faso--2/25/20</t>
  </si>
  <si>
    <t>Holy See--2/25/20</t>
  </si>
  <si>
    <t>Mongolia--2/25/20</t>
  </si>
  <si>
    <t>Panama--2/25/20</t>
  </si>
  <si>
    <t>Czechia--2/25/20</t>
  </si>
  <si>
    <t>Moldova--2/25/20</t>
  </si>
  <si>
    <t>Bolivia--2/25/20</t>
  </si>
  <si>
    <t>Honduras--2/25/20</t>
  </si>
  <si>
    <t>Congo (Kinshasa)--2/25/20</t>
  </si>
  <si>
    <t>Cote d'Ivoire--2/25/20</t>
  </si>
  <si>
    <t>Jamaica--2/25/20</t>
  </si>
  <si>
    <t>Reunion--2/25/20</t>
  </si>
  <si>
    <t>Turkey--2/25/20</t>
  </si>
  <si>
    <t>Cuba--2/25/20</t>
  </si>
  <si>
    <t>Guyana--2/25/20</t>
  </si>
  <si>
    <t>Algeria--2/24/20</t>
  </si>
  <si>
    <t>Croatia--2/24/20</t>
  </si>
  <si>
    <t>Switzerland--2/24/20</t>
  </si>
  <si>
    <t>Austria--2/24/20</t>
  </si>
  <si>
    <t>Pakistan--2/24/20</t>
  </si>
  <si>
    <t>Brazil--2/24/20</t>
  </si>
  <si>
    <t>Georgia--2/24/20</t>
  </si>
  <si>
    <t>Greece--2/24/20</t>
  </si>
  <si>
    <t>North Macedonia--2/24/20</t>
  </si>
  <si>
    <t>Norway--2/24/20</t>
  </si>
  <si>
    <t>Romania--2/24/20</t>
  </si>
  <si>
    <t>Estonia--2/24/20</t>
  </si>
  <si>
    <t>Netherlands--2/24/20</t>
  </si>
  <si>
    <t>San Marino--2/24/20</t>
  </si>
  <si>
    <t>Belarus--2/24/20</t>
  </si>
  <si>
    <t>Iceland--2/24/20</t>
  </si>
  <si>
    <t>Lithuania--2/24/20</t>
  </si>
  <si>
    <t>Mexico--2/24/20</t>
  </si>
  <si>
    <t>New Zealand--2/24/20</t>
  </si>
  <si>
    <t>Nigeria--2/24/20</t>
  </si>
  <si>
    <t>Ireland--2/24/20</t>
  </si>
  <si>
    <t>Luxembourg--2/24/20</t>
  </si>
  <si>
    <t>Monaco--2/24/20</t>
  </si>
  <si>
    <t>Qatar--2/24/20</t>
  </si>
  <si>
    <t>Ecuador--2/24/20</t>
  </si>
  <si>
    <t>Azerbaijan--2/24/20</t>
  </si>
  <si>
    <t>Armenia--2/24/20</t>
  </si>
  <si>
    <t>Dominican Republic--2/24/20</t>
  </si>
  <si>
    <t>Indonesia--2/24/20</t>
  </si>
  <si>
    <t>Portugal--2/24/20</t>
  </si>
  <si>
    <t>Andorra--2/24/20</t>
  </si>
  <si>
    <t>Latvia--2/24/20</t>
  </si>
  <si>
    <t>Morocco--2/24/20</t>
  </si>
  <si>
    <t>Saudi Arabia--2/24/20</t>
  </si>
  <si>
    <t>Senegal--2/24/20</t>
  </si>
  <si>
    <t>Argentina--2/24/20</t>
  </si>
  <si>
    <t>Chile--2/24/20</t>
  </si>
  <si>
    <t>Jordan--2/24/20</t>
  </si>
  <si>
    <t>Ukraine--2/24/20</t>
  </si>
  <si>
    <t>Hungary--2/24/20</t>
  </si>
  <si>
    <t>Liechtenstein--2/24/20</t>
  </si>
  <si>
    <t>Poland--2/24/20</t>
  </si>
  <si>
    <t>Tunisia--2/24/20</t>
  </si>
  <si>
    <t>Bosnia and Herzegovina--2/24/20</t>
  </si>
  <si>
    <t>Slovenia--2/24/20</t>
  </si>
  <si>
    <t>South Africa--2/24/20</t>
  </si>
  <si>
    <t>Bhutan--2/24/20</t>
  </si>
  <si>
    <t>Cameroon--2/24/20</t>
  </si>
  <si>
    <t>Colombia--2/24/20</t>
  </si>
  <si>
    <t>Costa Rica--2/24/20</t>
  </si>
  <si>
    <t>Peru--2/24/20</t>
  </si>
  <si>
    <t>Serbia--2/24/20</t>
  </si>
  <si>
    <t>Slovakia--2/24/20</t>
  </si>
  <si>
    <t>Togo--2/24/20</t>
  </si>
  <si>
    <t>French Guiana--2/24/20</t>
  </si>
  <si>
    <t>Malta--2/24/20</t>
  </si>
  <si>
    <t>Martinique--2/24/20</t>
  </si>
  <si>
    <t>Bulgaria--2/24/20</t>
  </si>
  <si>
    <t>Maldives--2/24/20</t>
  </si>
  <si>
    <t>Bangladesh--2/24/20</t>
  </si>
  <si>
    <t>Paraguay--2/24/20</t>
  </si>
  <si>
    <t>Albania--2/24/20</t>
  </si>
  <si>
    <t>Cyprus--2/24/20</t>
  </si>
  <si>
    <t>Brunei--2/24/20</t>
  </si>
  <si>
    <t>Burkina Faso--2/24/20</t>
  </si>
  <si>
    <t>Holy See--2/24/20</t>
  </si>
  <si>
    <t>Mongolia--2/24/20</t>
  </si>
  <si>
    <t>Panama--2/24/20</t>
  </si>
  <si>
    <t>Czechia--2/24/20</t>
  </si>
  <si>
    <t>Moldova--2/24/20</t>
  </si>
  <si>
    <t>Bolivia--2/24/20</t>
  </si>
  <si>
    <t>Honduras--2/24/20</t>
  </si>
  <si>
    <t>Congo (Kinshasa)--2/24/20</t>
  </si>
  <si>
    <t>Cote d'Ivoire--2/24/20</t>
  </si>
  <si>
    <t>Jamaica--2/24/20</t>
  </si>
  <si>
    <t>Reunion--2/24/20</t>
  </si>
  <si>
    <t>Turkey--2/24/20</t>
  </si>
  <si>
    <t>Cuba--2/24/20</t>
  </si>
  <si>
    <t>Guyana--2/24/20</t>
  </si>
  <si>
    <t>Iraq--2/23/20</t>
  </si>
  <si>
    <t>Oman--2/23/20</t>
  </si>
  <si>
    <t>Afghanistan--2/23/20</t>
  </si>
  <si>
    <t>Bahrain--2/23/20</t>
  </si>
  <si>
    <t>Kuwait--2/23/20</t>
  </si>
  <si>
    <t>Algeria--2/23/20</t>
  </si>
  <si>
    <t>Croatia--2/23/20</t>
  </si>
  <si>
    <t>Switzerland--2/23/20</t>
  </si>
  <si>
    <t>Austria--2/23/20</t>
  </si>
  <si>
    <t>Pakistan--2/23/20</t>
  </si>
  <si>
    <t>Brazil--2/23/20</t>
  </si>
  <si>
    <t>Georgia--2/23/20</t>
  </si>
  <si>
    <t>Greece--2/23/20</t>
  </si>
  <si>
    <t>North Macedonia--2/23/20</t>
  </si>
  <si>
    <t>Norway--2/23/20</t>
  </si>
  <si>
    <t>Romania--2/23/20</t>
  </si>
  <si>
    <t>Estonia--2/23/20</t>
  </si>
  <si>
    <t>Netherlands--2/23/20</t>
  </si>
  <si>
    <t>San Marino--2/23/20</t>
  </si>
  <si>
    <t>Belarus--2/23/20</t>
  </si>
  <si>
    <t>Iceland--2/23/20</t>
  </si>
  <si>
    <t>Lithuania--2/23/20</t>
  </si>
  <si>
    <t>Mexico--2/23/20</t>
  </si>
  <si>
    <t>New Zealand--2/23/20</t>
  </si>
  <si>
    <t>Nigeria--2/23/20</t>
  </si>
  <si>
    <t>Ireland--2/23/20</t>
  </si>
  <si>
    <t>Luxembourg--2/23/20</t>
  </si>
  <si>
    <t>Monaco--2/23/20</t>
  </si>
  <si>
    <t>Qatar--2/23/20</t>
  </si>
  <si>
    <t>Ecuador--2/23/20</t>
  </si>
  <si>
    <t>Azerbaijan--2/23/20</t>
  </si>
  <si>
    <t>Armenia--2/23/20</t>
  </si>
  <si>
    <t>Dominican Republic--2/23/20</t>
  </si>
  <si>
    <t>Indonesia--2/23/20</t>
  </si>
  <si>
    <t>Portugal--2/23/20</t>
  </si>
  <si>
    <t>Andorra--2/23/20</t>
  </si>
  <si>
    <t>Latvia--2/23/20</t>
  </si>
  <si>
    <t>Morocco--2/23/20</t>
  </si>
  <si>
    <t>Saudi Arabia--2/23/20</t>
  </si>
  <si>
    <t>Senegal--2/23/20</t>
  </si>
  <si>
    <t>Argentina--2/23/20</t>
  </si>
  <si>
    <t>Chile--2/23/20</t>
  </si>
  <si>
    <t>Jordan--2/23/20</t>
  </si>
  <si>
    <t>Ukraine--2/23/20</t>
  </si>
  <si>
    <t>Hungary--2/23/20</t>
  </si>
  <si>
    <t>Liechtenstein--2/23/20</t>
  </si>
  <si>
    <t>Poland--2/23/20</t>
  </si>
  <si>
    <t>Tunisia--2/23/20</t>
  </si>
  <si>
    <t>Bosnia and Herzegovina--2/23/20</t>
  </si>
  <si>
    <t>Slovenia--2/23/20</t>
  </si>
  <si>
    <t>South Africa--2/23/20</t>
  </si>
  <si>
    <t>Bhutan--2/23/20</t>
  </si>
  <si>
    <t>Cameroon--2/23/20</t>
  </si>
  <si>
    <t>Colombia--2/23/20</t>
  </si>
  <si>
    <t>Costa Rica--2/23/20</t>
  </si>
  <si>
    <t>Peru--2/23/20</t>
  </si>
  <si>
    <t>Serbia--2/23/20</t>
  </si>
  <si>
    <t>Slovakia--2/23/20</t>
  </si>
  <si>
    <t>Togo--2/23/20</t>
  </si>
  <si>
    <t>French Guiana--2/23/20</t>
  </si>
  <si>
    <t>Malta--2/23/20</t>
  </si>
  <si>
    <t>Martinique--2/23/20</t>
  </si>
  <si>
    <t>Bulgaria--2/23/20</t>
  </si>
  <si>
    <t>Maldives--2/23/20</t>
  </si>
  <si>
    <t>Bangladesh--2/23/20</t>
  </si>
  <si>
    <t>Paraguay--2/23/20</t>
  </si>
  <si>
    <t>Albania--2/23/20</t>
  </si>
  <si>
    <t>Cyprus--2/23/20</t>
  </si>
  <si>
    <t>Brunei--2/23/20</t>
  </si>
  <si>
    <t>Burkina Faso--2/23/20</t>
  </si>
  <si>
    <t>Holy See--2/23/20</t>
  </si>
  <si>
    <t>Mongolia--2/23/20</t>
  </si>
  <si>
    <t>Panama--2/23/20</t>
  </si>
  <si>
    <t>Czechia--2/23/20</t>
  </si>
  <si>
    <t>Moldova--2/23/20</t>
  </si>
  <si>
    <t>Bolivia--2/23/20</t>
  </si>
  <si>
    <t>Honduras--2/23/20</t>
  </si>
  <si>
    <t>Congo (Kinshasa)--2/23/20</t>
  </si>
  <si>
    <t>Cote d'Ivoire--2/23/20</t>
  </si>
  <si>
    <t>Jamaica--2/23/20</t>
  </si>
  <si>
    <t>Reunion--2/23/20</t>
  </si>
  <si>
    <t>Turkey--2/23/20</t>
  </si>
  <si>
    <t>Cuba--2/23/20</t>
  </si>
  <si>
    <t>Guyana--2/23/20</t>
  </si>
  <si>
    <t>Iraq--2/22/20</t>
  </si>
  <si>
    <t>Oman--2/22/20</t>
  </si>
  <si>
    <t>Afghanistan--2/22/20</t>
  </si>
  <si>
    <t>Bahrain--2/22/20</t>
  </si>
  <si>
    <t>Kuwait--2/22/20</t>
  </si>
  <si>
    <t>Algeria--2/22/20</t>
  </si>
  <si>
    <t>Croatia--2/22/20</t>
  </si>
  <si>
    <t>Switzerland--2/22/20</t>
  </si>
  <si>
    <t>Austria--2/22/20</t>
  </si>
  <si>
    <t>Pakistan--2/22/20</t>
  </si>
  <si>
    <t>Brazil--2/22/20</t>
  </si>
  <si>
    <t>Georgia--2/22/20</t>
  </si>
  <si>
    <t>Greece--2/22/20</t>
  </si>
  <si>
    <t>North Macedonia--2/22/20</t>
  </si>
  <si>
    <t>Norway--2/22/20</t>
  </si>
  <si>
    <t>Romania--2/22/20</t>
  </si>
  <si>
    <t>Estonia--2/22/20</t>
  </si>
  <si>
    <t>Netherlands--2/22/20</t>
  </si>
  <si>
    <t>San Marino--2/22/20</t>
  </si>
  <si>
    <t>Belarus--2/22/20</t>
  </si>
  <si>
    <t>Iceland--2/22/20</t>
  </si>
  <si>
    <t>Lithuania--2/22/20</t>
  </si>
  <si>
    <t>Mexico--2/22/20</t>
  </si>
  <si>
    <t>New Zealand--2/22/20</t>
  </si>
  <si>
    <t>Nigeria--2/22/20</t>
  </si>
  <si>
    <t>Ireland--2/22/20</t>
  </si>
  <si>
    <t>Luxembourg--2/22/20</t>
  </si>
  <si>
    <t>Monaco--2/22/20</t>
  </si>
  <si>
    <t>Qatar--2/22/20</t>
  </si>
  <si>
    <t>Ecuador--2/22/20</t>
  </si>
  <si>
    <t>Azerbaijan--2/22/20</t>
  </si>
  <si>
    <t>Armenia--2/22/20</t>
  </si>
  <si>
    <t>Dominican Republic--2/22/20</t>
  </si>
  <si>
    <t>Indonesia--2/22/20</t>
  </si>
  <si>
    <t>Portugal--2/22/20</t>
  </si>
  <si>
    <t>Andorra--2/22/20</t>
  </si>
  <si>
    <t>Latvia--2/22/20</t>
  </si>
  <si>
    <t>Morocco--2/22/20</t>
  </si>
  <si>
    <t>Saudi Arabia--2/22/20</t>
  </si>
  <si>
    <t>Senegal--2/22/20</t>
  </si>
  <si>
    <t>Argentina--2/22/20</t>
  </si>
  <si>
    <t>Chile--2/22/20</t>
  </si>
  <si>
    <t>Jordan--2/22/20</t>
  </si>
  <si>
    <t>Ukraine--2/22/20</t>
  </si>
  <si>
    <t>Hungary--2/22/20</t>
  </si>
  <si>
    <t>Liechtenstein--2/22/20</t>
  </si>
  <si>
    <t>Poland--2/22/20</t>
  </si>
  <si>
    <t>Tunisia--2/22/20</t>
  </si>
  <si>
    <t>Bosnia and Herzegovina--2/22/20</t>
  </si>
  <si>
    <t>Slovenia--2/22/20</t>
  </si>
  <si>
    <t>South Africa--2/22/20</t>
  </si>
  <si>
    <t>Bhutan--2/22/20</t>
  </si>
  <si>
    <t>Cameroon--2/22/20</t>
  </si>
  <si>
    <t>Colombia--2/22/20</t>
  </si>
  <si>
    <t>Costa Rica--2/22/20</t>
  </si>
  <si>
    <t>Peru--2/22/20</t>
  </si>
  <si>
    <t>Serbia--2/22/20</t>
  </si>
  <si>
    <t>Slovakia--2/22/20</t>
  </si>
  <si>
    <t>Togo--2/22/20</t>
  </si>
  <si>
    <t>French Guiana--2/22/20</t>
  </si>
  <si>
    <t>Malta--2/22/20</t>
  </si>
  <si>
    <t>Martinique--2/22/20</t>
  </si>
  <si>
    <t>Bulgaria--2/22/20</t>
  </si>
  <si>
    <t>Maldives--2/22/20</t>
  </si>
  <si>
    <t>Bangladesh--2/22/20</t>
  </si>
  <si>
    <t>Paraguay--2/22/20</t>
  </si>
  <si>
    <t>Albania--2/22/20</t>
  </si>
  <si>
    <t>Cyprus--2/22/20</t>
  </si>
  <si>
    <t>Brunei--2/22/20</t>
  </si>
  <si>
    <t>Burkina Faso--2/22/20</t>
  </si>
  <si>
    <t>Holy See--2/22/20</t>
  </si>
  <si>
    <t>Mongolia--2/22/20</t>
  </si>
  <si>
    <t>Panama--2/22/20</t>
  </si>
  <si>
    <t>Czechia--2/22/20</t>
  </si>
  <si>
    <t>Moldova--2/22/20</t>
  </si>
  <si>
    <t>Bolivia--2/22/20</t>
  </si>
  <si>
    <t>Honduras--2/22/20</t>
  </si>
  <si>
    <t>Congo (Kinshasa)--2/22/20</t>
  </si>
  <si>
    <t>Cote d'Ivoire--2/22/20</t>
  </si>
  <si>
    <t>Jamaica--2/22/20</t>
  </si>
  <si>
    <t>Reunion--2/22/20</t>
  </si>
  <si>
    <t>Turkey--2/22/20</t>
  </si>
  <si>
    <t>Cuba--2/22/20</t>
  </si>
  <si>
    <t>Guyana--2/22/20</t>
  </si>
  <si>
    <t>Iraq--2/21/20</t>
  </si>
  <si>
    <t>Oman--2/21/20</t>
  </si>
  <si>
    <t>Afghanistan--2/21/20</t>
  </si>
  <si>
    <t>Bahrain--2/21/20</t>
  </si>
  <si>
    <t>Kuwait--2/21/20</t>
  </si>
  <si>
    <t>Algeria--2/21/20</t>
  </si>
  <si>
    <t>Croatia--2/21/20</t>
  </si>
  <si>
    <t>Switzerland--2/21/20</t>
  </si>
  <si>
    <t>Austria--2/21/20</t>
  </si>
  <si>
    <t>Pakistan--2/21/20</t>
  </si>
  <si>
    <t>Brazil--2/21/20</t>
  </si>
  <si>
    <t>Georgia--2/21/20</t>
  </si>
  <si>
    <t>Greece--2/21/20</t>
  </si>
  <si>
    <t>North Macedonia--2/21/20</t>
  </si>
  <si>
    <t>Norway--2/21/20</t>
  </si>
  <si>
    <t>Romania--2/21/20</t>
  </si>
  <si>
    <t>Estonia--2/21/20</t>
  </si>
  <si>
    <t>Netherlands--2/21/20</t>
  </si>
  <si>
    <t>San Marino--2/21/20</t>
  </si>
  <si>
    <t>Belarus--2/21/20</t>
  </si>
  <si>
    <t>Iceland--2/21/20</t>
  </si>
  <si>
    <t>Lithuania--2/21/20</t>
  </si>
  <si>
    <t>Mexico--2/21/20</t>
  </si>
  <si>
    <t>New Zealand--2/21/20</t>
  </si>
  <si>
    <t>Nigeria--2/21/20</t>
  </si>
  <si>
    <t>Ireland--2/21/20</t>
  </si>
  <si>
    <t>Luxembourg--2/21/20</t>
  </si>
  <si>
    <t>Monaco--2/21/20</t>
  </si>
  <si>
    <t>Qatar--2/21/20</t>
  </si>
  <si>
    <t>Ecuador--2/21/20</t>
  </si>
  <si>
    <t>Azerbaijan--2/21/20</t>
  </si>
  <si>
    <t>Armenia--2/21/20</t>
  </si>
  <si>
    <t>Dominican Republic--2/21/20</t>
  </si>
  <si>
    <t>Indonesia--2/21/20</t>
  </si>
  <si>
    <t>Portugal--2/21/20</t>
  </si>
  <si>
    <t>Andorra--2/21/20</t>
  </si>
  <si>
    <t>Latvia--2/21/20</t>
  </si>
  <si>
    <t>Morocco--2/21/20</t>
  </si>
  <si>
    <t>Saudi Arabia--2/21/20</t>
  </si>
  <si>
    <t>Senegal--2/21/20</t>
  </si>
  <si>
    <t>Argentina--2/21/20</t>
  </si>
  <si>
    <t>Chile--2/21/20</t>
  </si>
  <si>
    <t>Jordan--2/21/20</t>
  </si>
  <si>
    <t>Ukraine--2/21/20</t>
  </si>
  <si>
    <t>Hungary--2/21/20</t>
  </si>
  <si>
    <t>Liechtenstein--2/21/20</t>
  </si>
  <si>
    <t>Poland--2/21/20</t>
  </si>
  <si>
    <t>Tunisia--2/21/20</t>
  </si>
  <si>
    <t>Bosnia and Herzegovina--2/21/20</t>
  </si>
  <si>
    <t>Slovenia--2/21/20</t>
  </si>
  <si>
    <t>South Africa--2/21/20</t>
  </si>
  <si>
    <t>Bhutan--2/21/20</t>
  </si>
  <si>
    <t>Cameroon--2/21/20</t>
  </si>
  <si>
    <t>Colombia--2/21/20</t>
  </si>
  <si>
    <t>Costa Rica--2/21/20</t>
  </si>
  <si>
    <t>Peru--2/21/20</t>
  </si>
  <si>
    <t>Serbia--2/21/20</t>
  </si>
  <si>
    <t>Slovakia--2/21/20</t>
  </si>
  <si>
    <t>Togo--2/21/20</t>
  </si>
  <si>
    <t>French Guiana--2/21/20</t>
  </si>
  <si>
    <t>Malta--2/21/20</t>
  </si>
  <si>
    <t>Martinique--2/21/20</t>
  </si>
  <si>
    <t>Bulgaria--2/21/20</t>
  </si>
  <si>
    <t>Maldives--2/21/20</t>
  </si>
  <si>
    <t>Bangladesh--2/21/20</t>
  </si>
  <si>
    <t>Paraguay--2/21/20</t>
  </si>
  <si>
    <t>Albania--2/21/20</t>
  </si>
  <si>
    <t>Cyprus--2/21/20</t>
  </si>
  <si>
    <t>Brunei--2/21/20</t>
  </si>
  <si>
    <t>Burkina Faso--2/21/20</t>
  </si>
  <si>
    <t>Holy See--2/21/20</t>
  </si>
  <si>
    <t>Mongolia--2/21/20</t>
  </si>
  <si>
    <t>Panama--2/21/20</t>
  </si>
  <si>
    <t>Czechia--2/21/20</t>
  </si>
  <si>
    <t>Moldova--2/21/20</t>
  </si>
  <si>
    <t>Bolivia--2/21/20</t>
  </si>
  <si>
    <t>Honduras--2/21/20</t>
  </si>
  <si>
    <t>Congo (Kinshasa)--2/21/20</t>
  </si>
  <si>
    <t>Cote d'Ivoire--2/21/20</t>
  </si>
  <si>
    <t>Jamaica--2/21/20</t>
  </si>
  <si>
    <t>Reunion--2/21/20</t>
  </si>
  <si>
    <t>Turkey--2/21/20</t>
  </si>
  <si>
    <t>Cuba--2/21/20</t>
  </si>
  <si>
    <t>Guyana--2/21/20</t>
  </si>
  <si>
    <t>Lebanon--2/20/20</t>
  </si>
  <si>
    <t>Iraq--2/20/20</t>
  </si>
  <si>
    <t>Oman--2/20/20</t>
  </si>
  <si>
    <t>Afghanistan--2/20/20</t>
  </si>
  <si>
    <t>Bahrain--2/20/20</t>
  </si>
  <si>
    <t>Kuwait--2/20/20</t>
  </si>
  <si>
    <t>Algeria--2/20/20</t>
  </si>
  <si>
    <t>Croatia--2/20/20</t>
  </si>
  <si>
    <t>Switzerland--2/20/20</t>
  </si>
  <si>
    <t>Austria--2/20/20</t>
  </si>
  <si>
    <t>Israel--2/20/20</t>
  </si>
  <si>
    <t>Pakistan--2/20/20</t>
  </si>
  <si>
    <t>Brazil--2/20/20</t>
  </si>
  <si>
    <t>Georgia--2/20/20</t>
  </si>
  <si>
    <t>Greece--2/20/20</t>
  </si>
  <si>
    <t>North Macedonia--2/20/20</t>
  </si>
  <si>
    <t>Norway--2/20/20</t>
  </si>
  <si>
    <t>Romania--2/20/20</t>
  </si>
  <si>
    <t>Estonia--2/20/20</t>
  </si>
  <si>
    <t>Netherlands--2/20/20</t>
  </si>
  <si>
    <t>San Marino--2/20/20</t>
  </si>
  <si>
    <t>Belarus--2/20/20</t>
  </si>
  <si>
    <t>Iceland--2/20/20</t>
  </si>
  <si>
    <t>Lithuania--2/20/20</t>
  </si>
  <si>
    <t>Mexico--2/20/20</t>
  </si>
  <si>
    <t>New Zealand--2/20/20</t>
  </si>
  <si>
    <t>Nigeria--2/20/20</t>
  </si>
  <si>
    <t>Ireland--2/20/20</t>
  </si>
  <si>
    <t>Luxembourg--2/20/20</t>
  </si>
  <si>
    <t>Monaco--2/20/20</t>
  </si>
  <si>
    <t>Qatar--2/20/20</t>
  </si>
  <si>
    <t>Ecuador--2/20/20</t>
  </si>
  <si>
    <t>Azerbaijan--2/20/20</t>
  </si>
  <si>
    <t>Armenia--2/20/20</t>
  </si>
  <si>
    <t>Dominican Republic--2/20/20</t>
  </si>
  <si>
    <t>Indonesia--2/20/20</t>
  </si>
  <si>
    <t>Portugal--2/20/20</t>
  </si>
  <si>
    <t>Andorra--2/20/20</t>
  </si>
  <si>
    <t>Latvia--2/20/20</t>
  </si>
  <si>
    <t>Morocco--2/20/20</t>
  </si>
  <si>
    <t>Saudi Arabia--2/20/20</t>
  </si>
  <si>
    <t>Senegal--2/20/20</t>
  </si>
  <si>
    <t>Argentina--2/20/20</t>
  </si>
  <si>
    <t>Chile--2/20/20</t>
  </si>
  <si>
    <t>Jordan--2/20/20</t>
  </si>
  <si>
    <t>Ukraine--2/20/20</t>
  </si>
  <si>
    <t>Hungary--2/20/20</t>
  </si>
  <si>
    <t>Liechtenstein--2/20/20</t>
  </si>
  <si>
    <t>Poland--2/20/20</t>
  </si>
  <si>
    <t>Tunisia--2/20/20</t>
  </si>
  <si>
    <t>Bosnia and Herzegovina--2/20/20</t>
  </si>
  <si>
    <t>Slovenia--2/20/20</t>
  </si>
  <si>
    <t>South Africa--2/20/20</t>
  </si>
  <si>
    <t>Bhutan--2/20/20</t>
  </si>
  <si>
    <t>Cameroon--2/20/20</t>
  </si>
  <si>
    <t>Colombia--2/20/20</t>
  </si>
  <si>
    <t>Costa Rica--2/20/20</t>
  </si>
  <si>
    <t>Peru--2/20/20</t>
  </si>
  <si>
    <t>Serbia--2/20/20</t>
  </si>
  <si>
    <t>Slovakia--2/20/20</t>
  </si>
  <si>
    <t>Togo--2/20/20</t>
  </si>
  <si>
    <t>French Guiana--2/20/20</t>
  </si>
  <si>
    <t>Malta--2/20/20</t>
  </si>
  <si>
    <t>Martinique--2/20/20</t>
  </si>
  <si>
    <t>Bulgaria--2/20/20</t>
  </si>
  <si>
    <t>Maldives--2/20/20</t>
  </si>
  <si>
    <t>Bangladesh--2/20/20</t>
  </si>
  <si>
    <t>Paraguay--2/20/20</t>
  </si>
  <si>
    <t>Albania--2/20/20</t>
  </si>
  <si>
    <t>Cyprus--2/20/20</t>
  </si>
  <si>
    <t>Brunei--2/20/20</t>
  </si>
  <si>
    <t>Burkina Faso--2/20/20</t>
  </si>
  <si>
    <t>Holy See--2/20/20</t>
  </si>
  <si>
    <t>Mongolia--2/20/20</t>
  </si>
  <si>
    <t>Panama--2/20/20</t>
  </si>
  <si>
    <t>Czechia--2/20/20</t>
  </si>
  <si>
    <t>Moldova--2/20/20</t>
  </si>
  <si>
    <t>Bolivia--2/20/20</t>
  </si>
  <si>
    <t>Honduras--2/20/20</t>
  </si>
  <si>
    <t>Congo (Kinshasa)--2/20/20</t>
  </si>
  <si>
    <t>Cote d'Ivoire--2/20/20</t>
  </si>
  <si>
    <t>Jamaica--2/20/20</t>
  </si>
  <si>
    <t>Reunion--2/20/20</t>
  </si>
  <si>
    <t>Turkey--2/20/20</t>
  </si>
  <si>
    <t>Cuba--2/20/20</t>
  </si>
  <si>
    <t>Guyana--2/20/20</t>
  </si>
  <si>
    <t>Lebanon--2/19/20</t>
  </si>
  <si>
    <t>Iraq--2/19/20</t>
  </si>
  <si>
    <t>Oman--2/19/20</t>
  </si>
  <si>
    <t>Afghanistan--2/19/20</t>
  </si>
  <si>
    <t>Bahrain--2/19/20</t>
  </si>
  <si>
    <t>Kuwait--2/19/20</t>
  </si>
  <si>
    <t>Algeria--2/19/20</t>
  </si>
  <si>
    <t>Croatia--2/19/20</t>
  </si>
  <si>
    <t>Switzerland--2/19/20</t>
  </si>
  <si>
    <t>Austria--2/19/20</t>
  </si>
  <si>
    <t>Israel--2/19/20</t>
  </si>
  <si>
    <t>Pakistan--2/19/20</t>
  </si>
  <si>
    <t>Brazil--2/19/20</t>
  </si>
  <si>
    <t>Georgia--2/19/20</t>
  </si>
  <si>
    <t>Greece--2/19/20</t>
  </si>
  <si>
    <t>North Macedonia--2/19/20</t>
  </si>
  <si>
    <t>Norway--2/19/20</t>
  </si>
  <si>
    <t>Romania--2/19/20</t>
  </si>
  <si>
    <t>Estonia--2/19/20</t>
  </si>
  <si>
    <t>Netherlands--2/19/20</t>
  </si>
  <si>
    <t>San Marino--2/19/20</t>
  </si>
  <si>
    <t>Belarus--2/19/20</t>
  </si>
  <si>
    <t>Iceland--2/19/20</t>
  </si>
  <si>
    <t>Lithuania--2/19/20</t>
  </si>
  <si>
    <t>Mexico--2/19/20</t>
  </si>
  <si>
    <t>New Zealand--2/19/20</t>
  </si>
  <si>
    <t>Nigeria--2/19/20</t>
  </si>
  <si>
    <t>Ireland--2/19/20</t>
  </si>
  <si>
    <t>Luxembourg--2/19/20</t>
  </si>
  <si>
    <t>Monaco--2/19/20</t>
  </si>
  <si>
    <t>Qatar--2/19/20</t>
  </si>
  <si>
    <t>Ecuador--2/19/20</t>
  </si>
  <si>
    <t>Azerbaijan--2/19/20</t>
  </si>
  <si>
    <t>Armenia--2/19/20</t>
  </si>
  <si>
    <t>Dominican Republic--2/19/20</t>
  </si>
  <si>
    <t>Indonesia--2/19/20</t>
  </si>
  <si>
    <t>Portugal--2/19/20</t>
  </si>
  <si>
    <t>Andorra--2/19/20</t>
  </si>
  <si>
    <t>Latvia--2/19/20</t>
  </si>
  <si>
    <t>Morocco--2/19/20</t>
  </si>
  <si>
    <t>Saudi Arabia--2/19/20</t>
  </si>
  <si>
    <t>Senegal--2/19/20</t>
  </si>
  <si>
    <t>Argentina--2/19/20</t>
  </si>
  <si>
    <t>Chile--2/19/20</t>
  </si>
  <si>
    <t>Jordan--2/19/20</t>
  </si>
  <si>
    <t>Ukraine--2/19/20</t>
  </si>
  <si>
    <t>Hungary--2/19/20</t>
  </si>
  <si>
    <t>Liechtenstein--2/19/20</t>
  </si>
  <si>
    <t>Poland--2/19/20</t>
  </si>
  <si>
    <t>Tunisia--2/19/20</t>
  </si>
  <si>
    <t>Bosnia and Herzegovina--2/19/20</t>
  </si>
  <si>
    <t>Slovenia--2/19/20</t>
  </si>
  <si>
    <t>South Africa--2/19/20</t>
  </si>
  <si>
    <t>Bhutan--2/19/20</t>
  </si>
  <si>
    <t>Cameroon--2/19/20</t>
  </si>
  <si>
    <t>Colombia--2/19/20</t>
  </si>
  <si>
    <t>Costa Rica--2/19/20</t>
  </si>
  <si>
    <t>Peru--2/19/20</t>
  </si>
  <si>
    <t>Serbia--2/19/20</t>
  </si>
  <si>
    <t>Slovakia--2/19/20</t>
  </si>
  <si>
    <t>Togo--2/19/20</t>
  </si>
  <si>
    <t>French Guiana--2/19/20</t>
  </si>
  <si>
    <t>Malta--2/19/20</t>
  </si>
  <si>
    <t>Martinique--2/19/20</t>
  </si>
  <si>
    <t>Bulgaria--2/19/20</t>
  </si>
  <si>
    <t>Maldives--2/19/20</t>
  </si>
  <si>
    <t>Bangladesh--2/19/20</t>
  </si>
  <si>
    <t>Paraguay--2/19/20</t>
  </si>
  <si>
    <t>Albania--2/19/20</t>
  </si>
  <si>
    <t>Cyprus--2/19/20</t>
  </si>
  <si>
    <t>Brunei--2/19/20</t>
  </si>
  <si>
    <t>Burkina Faso--2/19/20</t>
  </si>
  <si>
    <t>Holy See--2/19/20</t>
  </si>
  <si>
    <t>Mongolia--2/19/20</t>
  </si>
  <si>
    <t>Panama--2/19/20</t>
  </si>
  <si>
    <t>Czechia--2/19/20</t>
  </si>
  <si>
    <t>Moldova--2/19/20</t>
  </si>
  <si>
    <t>Bolivia--2/19/20</t>
  </si>
  <si>
    <t>Honduras--2/19/20</t>
  </si>
  <si>
    <t>Congo (Kinshasa)--2/19/20</t>
  </si>
  <si>
    <t>Cote d'Ivoire--2/19/20</t>
  </si>
  <si>
    <t>Jamaica--2/19/20</t>
  </si>
  <si>
    <t>Reunion--2/19/20</t>
  </si>
  <si>
    <t>Turkey--2/19/20</t>
  </si>
  <si>
    <t>Cuba--2/19/20</t>
  </si>
  <si>
    <t>Guyana--2/19/20</t>
  </si>
  <si>
    <t>Lebanon--2/18/20</t>
  </si>
  <si>
    <t>Iraq--2/18/20</t>
  </si>
  <si>
    <t>Oman--2/18/20</t>
  </si>
  <si>
    <t>Afghanistan--2/18/20</t>
  </si>
  <si>
    <t>Bahrain--2/18/20</t>
  </si>
  <si>
    <t>Kuwait--2/18/20</t>
  </si>
  <si>
    <t>Algeria--2/18/20</t>
  </si>
  <si>
    <t>Croatia--2/18/20</t>
  </si>
  <si>
    <t>Switzerland--2/18/20</t>
  </si>
  <si>
    <t>Austria--2/18/20</t>
  </si>
  <si>
    <t>Israel--2/18/20</t>
  </si>
  <si>
    <t>Pakistan--2/18/20</t>
  </si>
  <si>
    <t>Brazil--2/18/20</t>
  </si>
  <si>
    <t>Georgia--2/18/20</t>
  </si>
  <si>
    <t>Greece--2/18/20</t>
  </si>
  <si>
    <t>North Macedonia--2/18/20</t>
  </si>
  <si>
    <t>Norway--2/18/20</t>
  </si>
  <si>
    <t>Romania--2/18/20</t>
  </si>
  <si>
    <t>Estonia--2/18/20</t>
  </si>
  <si>
    <t>Netherlands--2/18/20</t>
  </si>
  <si>
    <t>San Marino--2/18/20</t>
  </si>
  <si>
    <t>Belarus--2/18/20</t>
  </si>
  <si>
    <t>Iceland--2/18/20</t>
  </si>
  <si>
    <t>Lithuania--2/18/20</t>
  </si>
  <si>
    <t>Mexico--2/18/20</t>
  </si>
  <si>
    <t>New Zealand--2/18/20</t>
  </si>
  <si>
    <t>Nigeria--2/18/20</t>
  </si>
  <si>
    <t>Ireland--2/18/20</t>
  </si>
  <si>
    <t>Luxembourg--2/18/20</t>
  </si>
  <si>
    <t>Monaco--2/18/20</t>
  </si>
  <si>
    <t>Qatar--2/18/20</t>
  </si>
  <si>
    <t>Ecuador--2/18/20</t>
  </si>
  <si>
    <t>Azerbaijan--2/18/20</t>
  </si>
  <si>
    <t>Armenia--2/18/20</t>
  </si>
  <si>
    <t>Dominican Republic--2/18/20</t>
  </si>
  <si>
    <t>Indonesia--2/18/20</t>
  </si>
  <si>
    <t>Portugal--2/18/20</t>
  </si>
  <si>
    <t>Andorra--2/18/20</t>
  </si>
  <si>
    <t>Latvia--2/18/20</t>
  </si>
  <si>
    <t>Morocco--2/18/20</t>
  </si>
  <si>
    <t>Saudi Arabia--2/18/20</t>
  </si>
  <si>
    <t>Senegal--2/18/20</t>
  </si>
  <si>
    <t>Argentina--2/18/20</t>
  </si>
  <si>
    <t>Chile--2/18/20</t>
  </si>
  <si>
    <t>Jordan--2/18/20</t>
  </si>
  <si>
    <t>Ukraine--2/18/20</t>
  </si>
  <si>
    <t>Hungary--2/18/20</t>
  </si>
  <si>
    <t>Liechtenstein--2/18/20</t>
  </si>
  <si>
    <t>Poland--2/18/20</t>
  </si>
  <si>
    <t>Tunisia--2/18/20</t>
  </si>
  <si>
    <t>Bosnia and Herzegovina--2/18/20</t>
  </si>
  <si>
    <t>Slovenia--2/18/20</t>
  </si>
  <si>
    <t>South Africa--2/18/20</t>
  </si>
  <si>
    <t>Bhutan--2/18/20</t>
  </si>
  <si>
    <t>Cameroon--2/18/20</t>
  </si>
  <si>
    <t>Colombia--2/18/20</t>
  </si>
  <si>
    <t>Costa Rica--2/18/20</t>
  </si>
  <si>
    <t>Peru--2/18/20</t>
  </si>
  <si>
    <t>Serbia--2/18/20</t>
  </si>
  <si>
    <t>Slovakia--2/18/20</t>
  </si>
  <si>
    <t>Togo--2/18/20</t>
  </si>
  <si>
    <t>French Guiana--2/18/20</t>
  </si>
  <si>
    <t>Malta--2/18/20</t>
  </si>
  <si>
    <t>Martinique--2/18/20</t>
  </si>
  <si>
    <t>Bulgaria--2/18/20</t>
  </si>
  <si>
    <t>Maldives--2/18/20</t>
  </si>
  <si>
    <t>Bangladesh--2/18/20</t>
  </si>
  <si>
    <t>Paraguay--2/18/20</t>
  </si>
  <si>
    <t>Albania--2/18/20</t>
  </si>
  <si>
    <t>Cyprus--2/18/20</t>
  </si>
  <si>
    <t>Brunei--2/18/20</t>
  </si>
  <si>
    <t>Burkina Faso--2/18/20</t>
  </si>
  <si>
    <t>Holy See--2/18/20</t>
  </si>
  <si>
    <t>Mongolia--2/18/20</t>
  </si>
  <si>
    <t>Panama--2/18/20</t>
  </si>
  <si>
    <t>Iran--2/18/20</t>
  </si>
  <si>
    <t>Czechia--2/18/20</t>
  </si>
  <si>
    <t>Moldova--2/18/20</t>
  </si>
  <si>
    <t>Bolivia--2/18/20</t>
  </si>
  <si>
    <t>Honduras--2/18/20</t>
  </si>
  <si>
    <t>Congo (Kinshasa)--2/18/20</t>
  </si>
  <si>
    <t>Cote d'Ivoire--2/18/20</t>
  </si>
  <si>
    <t>Jamaica--2/18/20</t>
  </si>
  <si>
    <t>Reunion--2/18/20</t>
  </si>
  <si>
    <t>Turkey--2/18/20</t>
  </si>
  <si>
    <t>Cuba--2/18/20</t>
  </si>
  <si>
    <t>Guyana--2/18/20</t>
  </si>
  <si>
    <t>Lebanon--2/17/20</t>
  </si>
  <si>
    <t>Iraq--2/17/20</t>
  </si>
  <si>
    <t>Oman--2/17/20</t>
  </si>
  <si>
    <t>Afghanistan--2/17/20</t>
  </si>
  <si>
    <t>Bahrain--2/17/20</t>
  </si>
  <si>
    <t>Kuwait--2/17/20</t>
  </si>
  <si>
    <t>Algeria--2/17/20</t>
  </si>
  <si>
    <t>Croatia--2/17/20</t>
  </si>
  <si>
    <t>Switzerland--2/17/20</t>
  </si>
  <si>
    <t>Austria--2/17/20</t>
  </si>
  <si>
    <t>Israel--2/17/20</t>
  </si>
  <si>
    <t>Pakistan--2/17/20</t>
  </si>
  <si>
    <t>Brazil--2/17/20</t>
  </si>
  <si>
    <t>Georgia--2/17/20</t>
  </si>
  <si>
    <t>Greece--2/17/20</t>
  </si>
  <si>
    <t>North Macedonia--2/17/20</t>
  </si>
  <si>
    <t>Norway--2/17/20</t>
  </si>
  <si>
    <t>Romania--2/17/20</t>
  </si>
  <si>
    <t>Estonia--2/17/20</t>
  </si>
  <si>
    <t>Netherlands--2/17/20</t>
  </si>
  <si>
    <t>San Marino--2/17/20</t>
  </si>
  <si>
    <t>Belarus--2/17/20</t>
  </si>
  <si>
    <t>Iceland--2/17/20</t>
  </si>
  <si>
    <t>Lithuania--2/17/20</t>
  </si>
  <si>
    <t>Mexico--2/17/20</t>
  </si>
  <si>
    <t>New Zealand--2/17/20</t>
  </si>
  <si>
    <t>Nigeria--2/17/20</t>
  </si>
  <si>
    <t>Ireland--2/17/20</t>
  </si>
  <si>
    <t>Luxembourg--2/17/20</t>
  </si>
  <si>
    <t>Monaco--2/17/20</t>
  </si>
  <si>
    <t>Qatar--2/17/20</t>
  </si>
  <si>
    <t>Ecuador--2/17/20</t>
  </si>
  <si>
    <t>Azerbaijan--2/17/20</t>
  </si>
  <si>
    <t>Armenia--2/17/20</t>
  </si>
  <si>
    <t>Dominican Republic--2/17/20</t>
  </si>
  <si>
    <t>Indonesia--2/17/20</t>
  </si>
  <si>
    <t>Portugal--2/17/20</t>
  </si>
  <si>
    <t>Andorra--2/17/20</t>
  </si>
  <si>
    <t>Latvia--2/17/20</t>
  </si>
  <si>
    <t>Morocco--2/17/20</t>
  </si>
  <si>
    <t>Saudi Arabia--2/17/20</t>
  </si>
  <si>
    <t>Senegal--2/17/20</t>
  </si>
  <si>
    <t>Argentina--2/17/20</t>
  </si>
  <si>
    <t>Chile--2/17/20</t>
  </si>
  <si>
    <t>Jordan--2/17/20</t>
  </si>
  <si>
    <t>Ukraine--2/17/20</t>
  </si>
  <si>
    <t>Hungary--2/17/20</t>
  </si>
  <si>
    <t>Liechtenstein--2/17/20</t>
  </si>
  <si>
    <t>Poland--2/17/20</t>
  </si>
  <si>
    <t>Tunisia--2/17/20</t>
  </si>
  <si>
    <t>Bosnia and Herzegovina--2/17/20</t>
  </si>
  <si>
    <t>Slovenia--2/17/20</t>
  </si>
  <si>
    <t>South Africa--2/17/20</t>
  </si>
  <si>
    <t>Bhutan--2/17/20</t>
  </si>
  <si>
    <t>Cameroon--2/17/20</t>
  </si>
  <si>
    <t>Colombia--2/17/20</t>
  </si>
  <si>
    <t>Costa Rica--2/17/20</t>
  </si>
  <si>
    <t>Peru--2/17/20</t>
  </si>
  <si>
    <t>Serbia--2/17/20</t>
  </si>
  <si>
    <t>Slovakia--2/17/20</t>
  </si>
  <si>
    <t>Togo--2/17/20</t>
  </si>
  <si>
    <t>French Guiana--2/17/20</t>
  </si>
  <si>
    <t>Malta--2/17/20</t>
  </si>
  <si>
    <t>Martinique--2/17/20</t>
  </si>
  <si>
    <t>Bulgaria--2/17/20</t>
  </si>
  <si>
    <t>Maldives--2/17/20</t>
  </si>
  <si>
    <t>Bangladesh--2/17/20</t>
  </si>
  <si>
    <t>Paraguay--2/17/20</t>
  </si>
  <si>
    <t>Albania--2/17/20</t>
  </si>
  <si>
    <t>Cyprus--2/17/20</t>
  </si>
  <si>
    <t>Brunei--2/17/20</t>
  </si>
  <si>
    <t>Burkina Faso--2/17/20</t>
  </si>
  <si>
    <t>Holy See--2/17/20</t>
  </si>
  <si>
    <t>Mongolia--2/17/20</t>
  </si>
  <si>
    <t>Panama--2/17/20</t>
  </si>
  <si>
    <t>Iran--2/17/20</t>
  </si>
  <si>
    <t>Czechia--2/17/20</t>
  </si>
  <si>
    <t>Moldova--2/17/20</t>
  </si>
  <si>
    <t>Bolivia--2/17/20</t>
  </si>
  <si>
    <t>Honduras--2/17/20</t>
  </si>
  <si>
    <t>Congo (Kinshasa)--2/17/20</t>
  </si>
  <si>
    <t>Cote d'Ivoire--2/17/20</t>
  </si>
  <si>
    <t>Jamaica--2/17/20</t>
  </si>
  <si>
    <t>Reunion--2/17/20</t>
  </si>
  <si>
    <t>Turkey--2/17/20</t>
  </si>
  <si>
    <t>Cuba--2/17/20</t>
  </si>
  <si>
    <t>Guyana--2/17/20</t>
  </si>
  <si>
    <t>Lebanon--2/16/20</t>
  </si>
  <si>
    <t>Iraq--2/16/20</t>
  </si>
  <si>
    <t>Oman--2/16/20</t>
  </si>
  <si>
    <t>Afghanistan--2/16/20</t>
  </si>
  <si>
    <t>Bahrain--2/16/20</t>
  </si>
  <si>
    <t>Kuwait--2/16/20</t>
  </si>
  <si>
    <t>Algeria--2/16/20</t>
  </si>
  <si>
    <t>Croatia--2/16/20</t>
  </si>
  <si>
    <t>Switzerland--2/16/20</t>
  </si>
  <si>
    <t>Austria--2/16/20</t>
  </si>
  <si>
    <t>Israel--2/16/20</t>
  </si>
  <si>
    <t>Pakistan--2/16/20</t>
  </si>
  <si>
    <t>Brazil--2/16/20</t>
  </si>
  <si>
    <t>Georgia--2/16/20</t>
  </si>
  <si>
    <t>Greece--2/16/20</t>
  </si>
  <si>
    <t>North Macedonia--2/16/20</t>
  </si>
  <si>
    <t>Norway--2/16/20</t>
  </si>
  <si>
    <t>Romania--2/16/20</t>
  </si>
  <si>
    <t>Estonia--2/16/20</t>
  </si>
  <si>
    <t>Netherlands--2/16/20</t>
  </si>
  <si>
    <t>San Marino--2/16/20</t>
  </si>
  <si>
    <t>Belarus--2/16/20</t>
  </si>
  <si>
    <t>Iceland--2/16/20</t>
  </si>
  <si>
    <t>Lithuania--2/16/20</t>
  </si>
  <si>
    <t>Mexico--2/16/20</t>
  </si>
  <si>
    <t>New Zealand--2/16/20</t>
  </si>
  <si>
    <t>Nigeria--2/16/20</t>
  </si>
  <si>
    <t>Ireland--2/16/20</t>
  </si>
  <si>
    <t>Luxembourg--2/16/20</t>
  </si>
  <si>
    <t>Monaco--2/16/20</t>
  </si>
  <si>
    <t>Qatar--2/16/20</t>
  </si>
  <si>
    <t>Ecuador--2/16/20</t>
  </si>
  <si>
    <t>Azerbaijan--2/16/20</t>
  </si>
  <si>
    <t>Armenia--2/16/20</t>
  </si>
  <si>
    <t>Dominican Republic--2/16/20</t>
  </si>
  <si>
    <t>Indonesia--2/16/20</t>
  </si>
  <si>
    <t>Portugal--2/16/20</t>
  </si>
  <si>
    <t>Andorra--2/16/20</t>
  </si>
  <si>
    <t>Latvia--2/16/20</t>
  </si>
  <si>
    <t>Morocco--2/16/20</t>
  </si>
  <si>
    <t>Saudi Arabia--2/16/20</t>
  </si>
  <si>
    <t>Senegal--2/16/20</t>
  </si>
  <si>
    <t>Argentina--2/16/20</t>
  </si>
  <si>
    <t>Chile--2/16/20</t>
  </si>
  <si>
    <t>Jordan--2/16/20</t>
  </si>
  <si>
    <t>Ukraine--2/16/20</t>
  </si>
  <si>
    <t>Hungary--2/16/20</t>
  </si>
  <si>
    <t>Liechtenstein--2/16/20</t>
  </si>
  <si>
    <t>Poland--2/16/20</t>
  </si>
  <si>
    <t>Tunisia--2/16/20</t>
  </si>
  <si>
    <t>Bosnia and Herzegovina--2/16/20</t>
  </si>
  <si>
    <t>Slovenia--2/16/20</t>
  </si>
  <si>
    <t>South Africa--2/16/20</t>
  </si>
  <si>
    <t>Bhutan--2/16/20</t>
  </si>
  <si>
    <t>Cameroon--2/16/20</t>
  </si>
  <si>
    <t>Colombia--2/16/20</t>
  </si>
  <si>
    <t>Costa Rica--2/16/20</t>
  </si>
  <si>
    <t>Peru--2/16/20</t>
  </si>
  <si>
    <t>Serbia--2/16/20</t>
  </si>
  <si>
    <t>Slovakia--2/16/20</t>
  </si>
  <si>
    <t>Togo--2/16/20</t>
  </si>
  <si>
    <t>French Guiana--2/16/20</t>
  </si>
  <si>
    <t>Malta--2/16/20</t>
  </si>
  <si>
    <t>Martinique--2/16/20</t>
  </si>
  <si>
    <t>Bulgaria--2/16/20</t>
  </si>
  <si>
    <t>Maldives--2/16/20</t>
  </si>
  <si>
    <t>Bangladesh--2/16/20</t>
  </si>
  <si>
    <t>Paraguay--2/16/20</t>
  </si>
  <si>
    <t>Albania--2/16/20</t>
  </si>
  <si>
    <t>Cyprus--2/16/20</t>
  </si>
  <si>
    <t>Brunei--2/16/20</t>
  </si>
  <si>
    <t>Burkina Faso--2/16/20</t>
  </si>
  <si>
    <t>Holy See--2/16/20</t>
  </si>
  <si>
    <t>Mongolia--2/16/20</t>
  </si>
  <si>
    <t>Panama--2/16/20</t>
  </si>
  <si>
    <t>Iran--2/16/20</t>
  </si>
  <si>
    <t>Czechia--2/16/20</t>
  </si>
  <si>
    <t>Moldova--2/16/20</t>
  </si>
  <si>
    <t>Bolivia--2/16/20</t>
  </si>
  <si>
    <t>Honduras--2/16/20</t>
  </si>
  <si>
    <t>Congo (Kinshasa)--2/16/20</t>
  </si>
  <si>
    <t>Cote d'Ivoire--2/16/20</t>
  </si>
  <si>
    <t>Jamaica--2/16/20</t>
  </si>
  <si>
    <t>Reunion--2/16/20</t>
  </si>
  <si>
    <t>Turkey--2/16/20</t>
  </si>
  <si>
    <t>Cuba--2/16/20</t>
  </si>
  <si>
    <t>Guyana--2/16/20</t>
  </si>
  <si>
    <t>Lebanon--2/15/20</t>
  </si>
  <si>
    <t>Iraq--2/15/20</t>
  </si>
  <si>
    <t>Oman--2/15/20</t>
  </si>
  <si>
    <t>Afghanistan--2/15/20</t>
  </si>
  <si>
    <t>Bahrain--2/15/20</t>
  </si>
  <si>
    <t>Kuwait--2/15/20</t>
  </si>
  <si>
    <t>Algeria--2/15/20</t>
  </si>
  <si>
    <t>Croatia--2/15/20</t>
  </si>
  <si>
    <t>Switzerland--2/15/20</t>
  </si>
  <si>
    <t>Austria--2/15/20</t>
  </si>
  <si>
    <t>Israel--2/15/20</t>
  </si>
  <si>
    <t>Pakistan--2/15/20</t>
  </si>
  <si>
    <t>Brazil--2/15/20</t>
  </si>
  <si>
    <t>Georgia--2/15/20</t>
  </si>
  <si>
    <t>Greece--2/15/20</t>
  </si>
  <si>
    <t>North Macedonia--2/15/20</t>
  </si>
  <si>
    <t>Norway--2/15/20</t>
  </si>
  <si>
    <t>Romania--2/15/20</t>
  </si>
  <si>
    <t>Estonia--2/15/20</t>
  </si>
  <si>
    <t>Netherlands--2/15/20</t>
  </si>
  <si>
    <t>San Marino--2/15/20</t>
  </si>
  <si>
    <t>Belarus--2/15/20</t>
  </si>
  <si>
    <t>Iceland--2/15/20</t>
  </si>
  <si>
    <t>Lithuania--2/15/20</t>
  </si>
  <si>
    <t>Mexico--2/15/20</t>
  </si>
  <si>
    <t>New Zealand--2/15/20</t>
  </si>
  <si>
    <t>Nigeria--2/15/20</t>
  </si>
  <si>
    <t>Ireland--2/15/20</t>
  </si>
  <si>
    <t>Luxembourg--2/15/20</t>
  </si>
  <si>
    <t>Monaco--2/15/20</t>
  </si>
  <si>
    <t>Qatar--2/15/20</t>
  </si>
  <si>
    <t>Ecuador--2/15/20</t>
  </si>
  <si>
    <t>Azerbaijan--2/15/20</t>
  </si>
  <si>
    <t>Armenia--2/15/20</t>
  </si>
  <si>
    <t>Dominican Republic--2/15/20</t>
  </si>
  <si>
    <t>Indonesia--2/15/20</t>
  </si>
  <si>
    <t>Portugal--2/15/20</t>
  </si>
  <si>
    <t>Andorra--2/15/20</t>
  </si>
  <si>
    <t>Latvia--2/15/20</t>
  </si>
  <si>
    <t>Morocco--2/15/20</t>
  </si>
  <si>
    <t>Saudi Arabia--2/15/20</t>
  </si>
  <si>
    <t>Senegal--2/15/20</t>
  </si>
  <si>
    <t>Argentina--2/15/20</t>
  </si>
  <si>
    <t>Chile--2/15/20</t>
  </si>
  <si>
    <t>Jordan--2/15/20</t>
  </si>
  <si>
    <t>Ukraine--2/15/20</t>
  </si>
  <si>
    <t>Hungary--2/15/20</t>
  </si>
  <si>
    <t>Liechtenstein--2/15/20</t>
  </si>
  <si>
    <t>Poland--2/15/20</t>
  </si>
  <si>
    <t>Tunisia--2/15/20</t>
  </si>
  <si>
    <t>Bosnia and Herzegovina--2/15/20</t>
  </si>
  <si>
    <t>Slovenia--2/15/20</t>
  </si>
  <si>
    <t>South Africa--2/15/20</t>
  </si>
  <si>
    <t>Bhutan--2/15/20</t>
  </si>
  <si>
    <t>Cameroon--2/15/20</t>
  </si>
  <si>
    <t>Colombia--2/15/20</t>
  </si>
  <si>
    <t>Costa Rica--2/15/20</t>
  </si>
  <si>
    <t>Peru--2/15/20</t>
  </si>
  <si>
    <t>Serbia--2/15/20</t>
  </si>
  <si>
    <t>Slovakia--2/15/20</t>
  </si>
  <si>
    <t>Togo--2/15/20</t>
  </si>
  <si>
    <t>French Guiana--2/15/20</t>
  </si>
  <si>
    <t>Malta--2/15/20</t>
  </si>
  <si>
    <t>Martinique--2/15/20</t>
  </si>
  <si>
    <t>Bulgaria--2/15/20</t>
  </si>
  <si>
    <t>Maldives--2/15/20</t>
  </si>
  <si>
    <t>Bangladesh--2/15/20</t>
  </si>
  <si>
    <t>Paraguay--2/15/20</t>
  </si>
  <si>
    <t>Albania--2/15/20</t>
  </si>
  <si>
    <t>Cyprus--2/15/20</t>
  </si>
  <si>
    <t>Brunei--2/15/20</t>
  </si>
  <si>
    <t>Burkina Faso--2/15/20</t>
  </si>
  <si>
    <t>Holy See--2/15/20</t>
  </si>
  <si>
    <t>Mongolia--2/15/20</t>
  </si>
  <si>
    <t>Panama--2/15/20</t>
  </si>
  <si>
    <t>Iran--2/15/20</t>
  </si>
  <si>
    <t>Czechia--2/15/20</t>
  </si>
  <si>
    <t>Moldova--2/15/20</t>
  </si>
  <si>
    <t>Bolivia--2/15/20</t>
  </si>
  <si>
    <t>Honduras--2/15/20</t>
  </si>
  <si>
    <t>Congo (Kinshasa)--2/15/20</t>
  </si>
  <si>
    <t>Cote d'Ivoire--2/15/20</t>
  </si>
  <si>
    <t>Jamaica--2/15/20</t>
  </si>
  <si>
    <t>Reunion--2/15/20</t>
  </si>
  <si>
    <t>Turkey--2/15/20</t>
  </si>
  <si>
    <t>Cuba--2/15/20</t>
  </si>
  <si>
    <t>Guyana--2/15/20</t>
  </si>
  <si>
    <t>Lebanon--2/14/20</t>
  </si>
  <si>
    <t>Iraq--2/14/20</t>
  </si>
  <si>
    <t>Oman--2/14/20</t>
  </si>
  <si>
    <t>Afghanistan--2/14/20</t>
  </si>
  <si>
    <t>Bahrain--2/14/20</t>
  </si>
  <si>
    <t>Kuwait--2/14/20</t>
  </si>
  <si>
    <t>Algeria--2/14/20</t>
  </si>
  <si>
    <t>Croatia--2/14/20</t>
  </si>
  <si>
    <t>Switzerland--2/14/20</t>
  </si>
  <si>
    <t>Austria--2/14/20</t>
  </si>
  <si>
    <t>Israel--2/14/20</t>
  </si>
  <si>
    <t>Pakistan--2/14/20</t>
  </si>
  <si>
    <t>Brazil--2/14/20</t>
  </si>
  <si>
    <t>Georgia--2/14/20</t>
  </si>
  <si>
    <t>Greece--2/14/20</t>
  </si>
  <si>
    <t>North Macedonia--2/14/20</t>
  </si>
  <si>
    <t>Norway--2/14/20</t>
  </si>
  <si>
    <t>Romania--2/14/20</t>
  </si>
  <si>
    <t>Estonia--2/14/20</t>
  </si>
  <si>
    <t>Netherlands--2/14/20</t>
  </si>
  <si>
    <t>San Marino--2/14/20</t>
  </si>
  <si>
    <t>Belarus--2/14/20</t>
  </si>
  <si>
    <t>Iceland--2/14/20</t>
  </si>
  <si>
    <t>Lithuania--2/14/20</t>
  </si>
  <si>
    <t>Mexico--2/14/20</t>
  </si>
  <si>
    <t>New Zealand--2/14/20</t>
  </si>
  <si>
    <t>Nigeria--2/14/20</t>
  </si>
  <si>
    <t>Ireland--2/14/20</t>
  </si>
  <si>
    <t>Luxembourg--2/14/20</t>
  </si>
  <si>
    <t>Monaco--2/14/20</t>
  </si>
  <si>
    <t>Qatar--2/14/20</t>
  </si>
  <si>
    <t>Ecuador--2/14/20</t>
  </si>
  <si>
    <t>Azerbaijan--2/14/20</t>
  </si>
  <si>
    <t>Armenia--2/14/20</t>
  </si>
  <si>
    <t>Dominican Republic--2/14/20</t>
  </si>
  <si>
    <t>Indonesia--2/14/20</t>
  </si>
  <si>
    <t>Portugal--2/14/20</t>
  </si>
  <si>
    <t>Andorra--2/14/20</t>
  </si>
  <si>
    <t>Latvia--2/14/20</t>
  </si>
  <si>
    <t>Morocco--2/14/20</t>
  </si>
  <si>
    <t>Saudi Arabia--2/14/20</t>
  </si>
  <si>
    <t>Senegal--2/14/20</t>
  </si>
  <si>
    <t>Argentina--2/14/20</t>
  </si>
  <si>
    <t>Chile--2/14/20</t>
  </si>
  <si>
    <t>Jordan--2/14/20</t>
  </si>
  <si>
    <t>Ukraine--2/14/20</t>
  </si>
  <si>
    <t>Hungary--2/14/20</t>
  </si>
  <si>
    <t>Liechtenstein--2/14/20</t>
  </si>
  <si>
    <t>Poland--2/14/20</t>
  </si>
  <si>
    <t>Tunisia--2/14/20</t>
  </si>
  <si>
    <t>Bosnia and Herzegovina--2/14/20</t>
  </si>
  <si>
    <t>Slovenia--2/14/20</t>
  </si>
  <si>
    <t>South Africa--2/14/20</t>
  </si>
  <si>
    <t>Bhutan--2/14/20</t>
  </si>
  <si>
    <t>Cameroon--2/14/20</t>
  </si>
  <si>
    <t>Colombia--2/14/20</t>
  </si>
  <si>
    <t>Costa Rica--2/14/20</t>
  </si>
  <si>
    <t>Peru--2/14/20</t>
  </si>
  <si>
    <t>Serbia--2/14/20</t>
  </si>
  <si>
    <t>Slovakia--2/14/20</t>
  </si>
  <si>
    <t>Togo--2/14/20</t>
  </si>
  <si>
    <t>French Guiana--2/14/20</t>
  </si>
  <si>
    <t>Malta--2/14/20</t>
  </si>
  <si>
    <t>Martinique--2/14/20</t>
  </si>
  <si>
    <t>Bulgaria--2/14/20</t>
  </si>
  <si>
    <t>Maldives--2/14/20</t>
  </si>
  <si>
    <t>Bangladesh--2/14/20</t>
  </si>
  <si>
    <t>Paraguay--2/14/20</t>
  </si>
  <si>
    <t>Albania--2/14/20</t>
  </si>
  <si>
    <t>Cyprus--2/14/20</t>
  </si>
  <si>
    <t>Brunei--2/14/20</t>
  </si>
  <si>
    <t>Burkina Faso--2/14/20</t>
  </si>
  <si>
    <t>Holy See--2/14/20</t>
  </si>
  <si>
    <t>Mongolia--2/14/20</t>
  </si>
  <si>
    <t>Panama--2/14/20</t>
  </si>
  <si>
    <t>Iran--2/14/20</t>
  </si>
  <si>
    <t>Czechia--2/14/20</t>
  </si>
  <si>
    <t>Moldova--2/14/20</t>
  </si>
  <si>
    <t>Bolivia--2/14/20</t>
  </si>
  <si>
    <t>Honduras--2/14/20</t>
  </si>
  <si>
    <t>Congo (Kinshasa)--2/14/20</t>
  </si>
  <si>
    <t>Cote d'Ivoire--2/14/20</t>
  </si>
  <si>
    <t>Jamaica--2/14/20</t>
  </si>
  <si>
    <t>Reunion--2/14/20</t>
  </si>
  <si>
    <t>Turkey--2/14/20</t>
  </si>
  <si>
    <t>Cuba--2/14/20</t>
  </si>
  <si>
    <t>Guyana--2/14/20</t>
  </si>
  <si>
    <t>Egypt--2/13/20</t>
  </si>
  <si>
    <t>Lebanon--2/13/20</t>
  </si>
  <si>
    <t>Iraq--2/13/20</t>
  </si>
  <si>
    <t>Oman--2/13/20</t>
  </si>
  <si>
    <t>Afghanistan--2/13/20</t>
  </si>
  <si>
    <t>Bahrain--2/13/20</t>
  </si>
  <si>
    <t>Kuwait--2/13/20</t>
  </si>
  <si>
    <t>Algeria--2/13/20</t>
  </si>
  <si>
    <t>Croatia--2/13/20</t>
  </si>
  <si>
    <t>Switzerland--2/13/20</t>
  </si>
  <si>
    <t>Austria--2/13/20</t>
  </si>
  <si>
    <t>Israel--2/13/20</t>
  </si>
  <si>
    <t>Pakistan--2/13/20</t>
  </si>
  <si>
    <t>Brazil--2/13/20</t>
  </si>
  <si>
    <t>Georgia--2/13/20</t>
  </si>
  <si>
    <t>Greece--2/13/20</t>
  </si>
  <si>
    <t>North Macedonia--2/13/20</t>
  </si>
  <si>
    <t>Norway--2/13/20</t>
  </si>
  <si>
    <t>Romania--2/13/20</t>
  </si>
  <si>
    <t>Estonia--2/13/20</t>
  </si>
  <si>
    <t>Netherlands--2/13/20</t>
  </si>
  <si>
    <t>San Marino--2/13/20</t>
  </si>
  <si>
    <t>Belarus--2/13/20</t>
  </si>
  <si>
    <t>Iceland--2/13/20</t>
  </si>
  <si>
    <t>Lithuania--2/13/20</t>
  </si>
  <si>
    <t>Mexico--2/13/20</t>
  </si>
  <si>
    <t>New Zealand--2/13/20</t>
  </si>
  <si>
    <t>Nigeria--2/13/20</t>
  </si>
  <si>
    <t>Ireland--2/13/20</t>
  </si>
  <si>
    <t>Luxembourg--2/13/20</t>
  </si>
  <si>
    <t>Monaco--2/13/20</t>
  </si>
  <si>
    <t>Qatar--2/13/20</t>
  </si>
  <si>
    <t>Ecuador--2/13/20</t>
  </si>
  <si>
    <t>Azerbaijan--2/13/20</t>
  </si>
  <si>
    <t>Armenia--2/13/20</t>
  </si>
  <si>
    <t>Dominican Republic--2/13/20</t>
  </si>
  <si>
    <t>Indonesia--2/13/20</t>
  </si>
  <si>
    <t>Portugal--2/13/20</t>
  </si>
  <si>
    <t>Andorra--2/13/20</t>
  </si>
  <si>
    <t>Latvia--2/13/20</t>
  </si>
  <si>
    <t>Morocco--2/13/20</t>
  </si>
  <si>
    <t>Saudi Arabia--2/13/20</t>
  </si>
  <si>
    <t>Senegal--2/13/20</t>
  </si>
  <si>
    <t>Argentina--2/13/20</t>
  </si>
  <si>
    <t>Chile--2/13/20</t>
  </si>
  <si>
    <t>Jordan--2/13/20</t>
  </si>
  <si>
    <t>Ukraine--2/13/20</t>
  </si>
  <si>
    <t>Hungary--2/13/20</t>
  </si>
  <si>
    <t>Liechtenstein--2/13/20</t>
  </si>
  <si>
    <t>Poland--2/13/20</t>
  </si>
  <si>
    <t>Tunisia--2/13/20</t>
  </si>
  <si>
    <t>Bosnia and Herzegovina--2/13/20</t>
  </si>
  <si>
    <t>Slovenia--2/13/20</t>
  </si>
  <si>
    <t>South Africa--2/13/20</t>
  </si>
  <si>
    <t>Bhutan--2/13/20</t>
  </si>
  <si>
    <t>Cameroon--2/13/20</t>
  </si>
  <si>
    <t>Colombia--2/13/20</t>
  </si>
  <si>
    <t>Costa Rica--2/13/20</t>
  </si>
  <si>
    <t>Peru--2/13/20</t>
  </si>
  <si>
    <t>Serbia--2/13/20</t>
  </si>
  <si>
    <t>Slovakia--2/13/20</t>
  </si>
  <si>
    <t>Togo--2/13/20</t>
  </si>
  <si>
    <t>French Guiana--2/13/20</t>
  </si>
  <si>
    <t>Malta--2/13/20</t>
  </si>
  <si>
    <t>Martinique--2/13/20</t>
  </si>
  <si>
    <t>Bulgaria--2/13/20</t>
  </si>
  <si>
    <t>Maldives--2/13/20</t>
  </si>
  <si>
    <t>Bangladesh--2/13/20</t>
  </si>
  <si>
    <t>Paraguay--2/13/20</t>
  </si>
  <si>
    <t>Albania--2/13/20</t>
  </si>
  <si>
    <t>Cyprus--2/13/20</t>
  </si>
  <si>
    <t>Brunei--2/13/20</t>
  </si>
  <si>
    <t>Burkina Faso--2/13/20</t>
  </si>
  <si>
    <t>Holy See--2/13/20</t>
  </si>
  <si>
    <t>Mongolia--2/13/20</t>
  </si>
  <si>
    <t>Panama--2/13/20</t>
  </si>
  <si>
    <t>Iran--2/13/20</t>
  </si>
  <si>
    <t>Czechia--2/13/20</t>
  </si>
  <si>
    <t>Moldova--2/13/20</t>
  </si>
  <si>
    <t>Bolivia--2/13/20</t>
  </si>
  <si>
    <t>Honduras--2/13/20</t>
  </si>
  <si>
    <t>Congo (Kinshasa)--2/13/20</t>
  </si>
  <si>
    <t>Cote d'Ivoire--2/13/20</t>
  </si>
  <si>
    <t>Jamaica--2/13/20</t>
  </si>
  <si>
    <t>Reunion--2/13/20</t>
  </si>
  <si>
    <t>Turkey--2/13/20</t>
  </si>
  <si>
    <t>Cuba--2/13/20</t>
  </si>
  <si>
    <t>Guyana--2/13/20</t>
  </si>
  <si>
    <t>Egypt--2/12/20</t>
  </si>
  <si>
    <t>Lebanon--2/12/20</t>
  </si>
  <si>
    <t>Iraq--2/12/20</t>
  </si>
  <si>
    <t>Oman--2/12/20</t>
  </si>
  <si>
    <t>Afghanistan--2/12/20</t>
  </si>
  <si>
    <t>Bahrain--2/12/20</t>
  </si>
  <si>
    <t>Kuwait--2/12/20</t>
  </si>
  <si>
    <t>Algeria--2/12/20</t>
  </si>
  <si>
    <t>Croatia--2/12/20</t>
  </si>
  <si>
    <t>Switzerland--2/12/20</t>
  </si>
  <si>
    <t>Austria--2/12/20</t>
  </si>
  <si>
    <t>Israel--2/12/20</t>
  </si>
  <si>
    <t>Pakistan--2/12/20</t>
  </si>
  <si>
    <t>Brazil--2/12/20</t>
  </si>
  <si>
    <t>Georgia--2/12/20</t>
  </si>
  <si>
    <t>Greece--2/12/20</t>
  </si>
  <si>
    <t>North Macedonia--2/12/20</t>
  </si>
  <si>
    <t>Norway--2/12/20</t>
  </si>
  <si>
    <t>Romania--2/12/20</t>
  </si>
  <si>
    <t>Estonia--2/12/20</t>
  </si>
  <si>
    <t>Netherlands--2/12/20</t>
  </si>
  <si>
    <t>San Marino--2/12/20</t>
  </si>
  <si>
    <t>Belarus--2/12/20</t>
  </si>
  <si>
    <t>Iceland--2/12/20</t>
  </si>
  <si>
    <t>Lithuania--2/12/20</t>
  </si>
  <si>
    <t>Mexico--2/12/20</t>
  </si>
  <si>
    <t>New Zealand--2/12/20</t>
  </si>
  <si>
    <t>Nigeria--2/12/20</t>
  </si>
  <si>
    <t>Ireland--2/12/20</t>
  </si>
  <si>
    <t>Luxembourg--2/12/20</t>
  </si>
  <si>
    <t>Monaco--2/12/20</t>
  </si>
  <si>
    <t>Qatar--2/12/20</t>
  </si>
  <si>
    <t>Ecuador--2/12/20</t>
  </si>
  <si>
    <t>Azerbaijan--2/12/20</t>
  </si>
  <si>
    <t>Armenia--2/12/20</t>
  </si>
  <si>
    <t>Dominican Republic--2/12/20</t>
  </si>
  <si>
    <t>Indonesia--2/12/20</t>
  </si>
  <si>
    <t>Portugal--2/12/20</t>
  </si>
  <si>
    <t>Andorra--2/12/20</t>
  </si>
  <si>
    <t>Latvia--2/12/20</t>
  </si>
  <si>
    <t>Morocco--2/12/20</t>
  </si>
  <si>
    <t>Saudi Arabia--2/12/20</t>
  </si>
  <si>
    <t>Senegal--2/12/20</t>
  </si>
  <si>
    <t>Argentina--2/12/20</t>
  </si>
  <si>
    <t>Chile--2/12/20</t>
  </si>
  <si>
    <t>Jordan--2/12/20</t>
  </si>
  <si>
    <t>Ukraine--2/12/20</t>
  </si>
  <si>
    <t>Hungary--2/12/20</t>
  </si>
  <si>
    <t>Liechtenstein--2/12/20</t>
  </si>
  <si>
    <t>Poland--2/12/20</t>
  </si>
  <si>
    <t>Tunisia--2/12/20</t>
  </si>
  <si>
    <t>Bosnia and Herzegovina--2/12/20</t>
  </si>
  <si>
    <t>Slovenia--2/12/20</t>
  </si>
  <si>
    <t>South Africa--2/12/20</t>
  </si>
  <si>
    <t>Bhutan--2/12/20</t>
  </si>
  <si>
    <t>Cameroon--2/12/20</t>
  </si>
  <si>
    <t>Colombia--2/12/20</t>
  </si>
  <si>
    <t>Costa Rica--2/12/20</t>
  </si>
  <si>
    <t>Peru--2/12/20</t>
  </si>
  <si>
    <t>Serbia--2/12/20</t>
  </si>
  <si>
    <t>Slovakia--2/12/20</t>
  </si>
  <si>
    <t>Togo--2/12/20</t>
  </si>
  <si>
    <t>French Guiana--2/12/20</t>
  </si>
  <si>
    <t>Malta--2/12/20</t>
  </si>
  <si>
    <t>Martinique--2/12/20</t>
  </si>
  <si>
    <t>Bulgaria--2/12/20</t>
  </si>
  <si>
    <t>Maldives--2/12/20</t>
  </si>
  <si>
    <t>Bangladesh--2/12/20</t>
  </si>
  <si>
    <t>Paraguay--2/12/20</t>
  </si>
  <si>
    <t>Albania--2/12/20</t>
  </si>
  <si>
    <t>Cyprus--2/12/20</t>
  </si>
  <si>
    <t>Brunei--2/12/20</t>
  </si>
  <si>
    <t>Burkina Faso--2/12/20</t>
  </si>
  <si>
    <t>Holy See--2/12/20</t>
  </si>
  <si>
    <t>Mongolia--2/12/20</t>
  </si>
  <si>
    <t>Panama--2/12/20</t>
  </si>
  <si>
    <t>Iran--2/12/20</t>
  </si>
  <si>
    <t>Czechia--2/12/20</t>
  </si>
  <si>
    <t>Moldova--2/12/20</t>
  </si>
  <si>
    <t>Bolivia--2/12/20</t>
  </si>
  <si>
    <t>Honduras--2/12/20</t>
  </si>
  <si>
    <t>Congo (Kinshasa)--2/12/20</t>
  </si>
  <si>
    <t>Cote d'Ivoire--2/12/20</t>
  </si>
  <si>
    <t>Jamaica--2/12/20</t>
  </si>
  <si>
    <t>Reunion--2/12/20</t>
  </si>
  <si>
    <t>Turkey--2/12/20</t>
  </si>
  <si>
    <t>Cuba--2/12/20</t>
  </si>
  <si>
    <t>Guyana--2/12/20</t>
  </si>
  <si>
    <t>Egypt--2/11/20</t>
  </si>
  <si>
    <t>Lebanon--2/11/20</t>
  </si>
  <si>
    <t>Iraq--2/11/20</t>
  </si>
  <si>
    <t>Oman--2/11/20</t>
  </si>
  <si>
    <t>Afghanistan--2/11/20</t>
  </si>
  <si>
    <t>Bahrain--2/11/20</t>
  </si>
  <si>
    <t>Kuwait--2/11/20</t>
  </si>
  <si>
    <t>Algeria--2/11/20</t>
  </si>
  <si>
    <t>Croatia--2/11/20</t>
  </si>
  <si>
    <t>Switzerland--2/11/20</t>
  </si>
  <si>
    <t>Austria--2/11/20</t>
  </si>
  <si>
    <t>Israel--2/11/20</t>
  </si>
  <si>
    <t>Pakistan--2/11/20</t>
  </si>
  <si>
    <t>Brazil--2/11/20</t>
  </si>
  <si>
    <t>Georgia--2/11/20</t>
  </si>
  <si>
    <t>Greece--2/11/20</t>
  </si>
  <si>
    <t>North Macedonia--2/11/20</t>
  </si>
  <si>
    <t>Norway--2/11/20</t>
  </si>
  <si>
    <t>Romania--2/11/20</t>
  </si>
  <si>
    <t>Estonia--2/11/20</t>
  </si>
  <si>
    <t>Netherlands--2/11/20</t>
  </si>
  <si>
    <t>San Marino--2/11/20</t>
  </si>
  <si>
    <t>Belarus--2/11/20</t>
  </si>
  <si>
    <t>Iceland--2/11/20</t>
  </si>
  <si>
    <t>Lithuania--2/11/20</t>
  </si>
  <si>
    <t>Mexico--2/11/20</t>
  </si>
  <si>
    <t>New Zealand--2/11/20</t>
  </si>
  <si>
    <t>Nigeria--2/11/20</t>
  </si>
  <si>
    <t>Ireland--2/11/20</t>
  </si>
  <si>
    <t>Luxembourg--2/11/20</t>
  </si>
  <si>
    <t>Monaco--2/11/20</t>
  </si>
  <si>
    <t>Qatar--2/11/20</t>
  </si>
  <si>
    <t>Ecuador--2/11/20</t>
  </si>
  <si>
    <t>Azerbaijan--2/11/20</t>
  </si>
  <si>
    <t>Armenia--2/11/20</t>
  </si>
  <si>
    <t>Dominican Republic--2/11/20</t>
  </si>
  <si>
    <t>Indonesia--2/11/20</t>
  </si>
  <si>
    <t>Portugal--2/11/20</t>
  </si>
  <si>
    <t>Andorra--2/11/20</t>
  </si>
  <si>
    <t>Latvia--2/11/20</t>
  </si>
  <si>
    <t>Morocco--2/11/20</t>
  </si>
  <si>
    <t>Saudi Arabia--2/11/20</t>
  </si>
  <si>
    <t>Senegal--2/11/20</t>
  </si>
  <si>
    <t>Argentina--2/11/20</t>
  </si>
  <si>
    <t>Chile--2/11/20</t>
  </si>
  <si>
    <t>Jordan--2/11/20</t>
  </si>
  <si>
    <t>Ukraine--2/11/20</t>
  </si>
  <si>
    <t>Hungary--2/11/20</t>
  </si>
  <si>
    <t>Liechtenstein--2/11/20</t>
  </si>
  <si>
    <t>Poland--2/11/20</t>
  </si>
  <si>
    <t>Tunisia--2/11/20</t>
  </si>
  <si>
    <t>Bosnia and Herzegovina--2/11/20</t>
  </si>
  <si>
    <t>Slovenia--2/11/20</t>
  </si>
  <si>
    <t>South Africa--2/11/20</t>
  </si>
  <si>
    <t>Bhutan--2/11/20</t>
  </si>
  <si>
    <t>Cameroon--2/11/20</t>
  </si>
  <si>
    <t>Colombia--2/11/20</t>
  </si>
  <si>
    <t>Costa Rica--2/11/20</t>
  </si>
  <si>
    <t>Peru--2/11/20</t>
  </si>
  <si>
    <t>Serbia--2/11/20</t>
  </si>
  <si>
    <t>Slovakia--2/11/20</t>
  </si>
  <si>
    <t>Togo--2/11/20</t>
  </si>
  <si>
    <t>French Guiana--2/11/20</t>
  </si>
  <si>
    <t>Malta--2/11/20</t>
  </si>
  <si>
    <t>Martinique--2/11/20</t>
  </si>
  <si>
    <t>Bulgaria--2/11/20</t>
  </si>
  <si>
    <t>Maldives--2/11/20</t>
  </si>
  <si>
    <t>Bangladesh--2/11/20</t>
  </si>
  <si>
    <t>Paraguay--2/11/20</t>
  </si>
  <si>
    <t>Albania--2/11/20</t>
  </si>
  <si>
    <t>Cyprus--2/11/20</t>
  </si>
  <si>
    <t>Brunei--2/11/20</t>
  </si>
  <si>
    <t>Burkina Faso--2/11/20</t>
  </si>
  <si>
    <t>Holy See--2/11/20</t>
  </si>
  <si>
    <t>Mongolia--2/11/20</t>
  </si>
  <si>
    <t>Panama--2/11/20</t>
  </si>
  <si>
    <t>Iran--2/11/20</t>
  </si>
  <si>
    <t>Czechia--2/11/20</t>
  </si>
  <si>
    <t>Moldova--2/11/20</t>
  </si>
  <si>
    <t>Bolivia--2/11/20</t>
  </si>
  <si>
    <t>Honduras--2/11/20</t>
  </si>
  <si>
    <t>Congo (Kinshasa)--2/11/20</t>
  </si>
  <si>
    <t>Cote d'Ivoire--2/11/20</t>
  </si>
  <si>
    <t>Jamaica--2/11/20</t>
  </si>
  <si>
    <t>Reunion--2/11/20</t>
  </si>
  <si>
    <t>Turkey--2/11/20</t>
  </si>
  <si>
    <t>Cuba--2/11/20</t>
  </si>
  <si>
    <t>Guyana--2/11/20</t>
  </si>
  <si>
    <t>Egypt--2/10/20</t>
  </si>
  <si>
    <t>Lebanon--2/10/20</t>
  </si>
  <si>
    <t>Iraq--2/10/20</t>
  </si>
  <si>
    <t>Oman--2/10/20</t>
  </si>
  <si>
    <t>Afghanistan--2/10/20</t>
  </si>
  <si>
    <t>Bahrain--2/10/20</t>
  </si>
  <si>
    <t>Kuwait--2/10/20</t>
  </si>
  <si>
    <t>Algeria--2/10/20</t>
  </si>
  <si>
    <t>Croatia--2/10/20</t>
  </si>
  <si>
    <t>Switzerland--2/10/20</t>
  </si>
  <si>
    <t>Austria--2/10/20</t>
  </si>
  <si>
    <t>Israel--2/10/20</t>
  </si>
  <si>
    <t>Pakistan--2/10/20</t>
  </si>
  <si>
    <t>Brazil--2/10/20</t>
  </si>
  <si>
    <t>Georgia--2/10/20</t>
  </si>
  <si>
    <t>Greece--2/10/20</t>
  </si>
  <si>
    <t>North Macedonia--2/10/20</t>
  </si>
  <si>
    <t>Norway--2/10/20</t>
  </si>
  <si>
    <t>Romania--2/10/20</t>
  </si>
  <si>
    <t>Estonia--2/10/20</t>
  </si>
  <si>
    <t>Netherlands--2/10/20</t>
  </si>
  <si>
    <t>San Marino--2/10/20</t>
  </si>
  <si>
    <t>Belarus--2/10/20</t>
  </si>
  <si>
    <t>Iceland--2/10/20</t>
  </si>
  <si>
    <t>Lithuania--2/10/20</t>
  </si>
  <si>
    <t>Mexico--2/10/20</t>
  </si>
  <si>
    <t>New Zealand--2/10/20</t>
  </si>
  <si>
    <t>Nigeria--2/10/20</t>
  </si>
  <si>
    <t>Ireland--2/10/20</t>
  </si>
  <si>
    <t>Luxembourg--2/10/20</t>
  </si>
  <si>
    <t>Monaco--2/10/20</t>
  </si>
  <si>
    <t>Qatar--2/10/20</t>
  </si>
  <si>
    <t>Ecuador--2/10/20</t>
  </si>
  <si>
    <t>Azerbaijan--2/10/20</t>
  </si>
  <si>
    <t>Armenia--2/10/20</t>
  </si>
  <si>
    <t>Dominican Republic--2/10/20</t>
  </si>
  <si>
    <t>Indonesia--2/10/20</t>
  </si>
  <si>
    <t>Portugal--2/10/20</t>
  </si>
  <si>
    <t>Andorra--2/10/20</t>
  </si>
  <si>
    <t>Latvia--2/10/20</t>
  </si>
  <si>
    <t>Morocco--2/10/20</t>
  </si>
  <si>
    <t>Saudi Arabia--2/10/20</t>
  </si>
  <si>
    <t>Senegal--2/10/20</t>
  </si>
  <si>
    <t>Argentina--2/10/20</t>
  </si>
  <si>
    <t>Chile--2/10/20</t>
  </si>
  <si>
    <t>Jordan--2/10/20</t>
  </si>
  <si>
    <t>Ukraine--2/10/20</t>
  </si>
  <si>
    <t>Hungary--2/10/20</t>
  </si>
  <si>
    <t>Liechtenstein--2/10/20</t>
  </si>
  <si>
    <t>Poland--2/10/20</t>
  </si>
  <si>
    <t>Tunisia--2/10/20</t>
  </si>
  <si>
    <t>Bosnia and Herzegovina--2/10/20</t>
  </si>
  <si>
    <t>Slovenia--2/10/20</t>
  </si>
  <si>
    <t>South Africa--2/10/20</t>
  </si>
  <si>
    <t>Bhutan--2/10/20</t>
  </si>
  <si>
    <t>Cameroon--2/10/20</t>
  </si>
  <si>
    <t>Colombia--2/10/20</t>
  </si>
  <si>
    <t>Costa Rica--2/10/20</t>
  </si>
  <si>
    <t>Peru--2/10/20</t>
  </si>
  <si>
    <t>Serbia--2/10/20</t>
  </si>
  <si>
    <t>Slovakia--2/10/20</t>
  </si>
  <si>
    <t>Togo--2/10/20</t>
  </si>
  <si>
    <t>French Guiana--2/10/20</t>
  </si>
  <si>
    <t>Malta--2/10/20</t>
  </si>
  <si>
    <t>Martinique--2/10/20</t>
  </si>
  <si>
    <t>Bulgaria--2/10/20</t>
  </si>
  <si>
    <t>Maldives--2/10/20</t>
  </si>
  <si>
    <t>Bangladesh--2/10/20</t>
  </si>
  <si>
    <t>Paraguay--2/10/20</t>
  </si>
  <si>
    <t>Albania--2/10/20</t>
  </si>
  <si>
    <t>Cyprus--2/10/20</t>
  </si>
  <si>
    <t>Brunei--2/10/20</t>
  </si>
  <si>
    <t>Burkina Faso--2/10/20</t>
  </si>
  <si>
    <t>Holy See--2/10/20</t>
  </si>
  <si>
    <t>Mongolia--2/10/20</t>
  </si>
  <si>
    <t>Panama--2/10/20</t>
  </si>
  <si>
    <t>Iran--2/10/20</t>
  </si>
  <si>
    <t>Czechia--2/10/20</t>
  </si>
  <si>
    <t>Moldova--2/10/20</t>
  </si>
  <si>
    <t>Bolivia--2/10/20</t>
  </si>
  <si>
    <t>Honduras--2/10/20</t>
  </si>
  <si>
    <t>Congo (Kinshasa)--2/10/20</t>
  </si>
  <si>
    <t>Cote d'Ivoire--2/10/20</t>
  </si>
  <si>
    <t>Jamaica--2/10/20</t>
  </si>
  <si>
    <t>Reunion--2/10/20</t>
  </si>
  <si>
    <t>Turkey--2/10/20</t>
  </si>
  <si>
    <t>Cuba--2/10/20</t>
  </si>
  <si>
    <t>Guyana--2/10/20</t>
  </si>
  <si>
    <t>Egypt--2/9/20</t>
  </si>
  <si>
    <t>Lebanon--2/9/20</t>
  </si>
  <si>
    <t>Iraq--2/9/20</t>
  </si>
  <si>
    <t>Oman--2/9/20</t>
  </si>
  <si>
    <t>Afghanistan--2/9/20</t>
  </si>
  <si>
    <t>Bahrain--2/9/20</t>
  </si>
  <si>
    <t>Kuwait--2/9/20</t>
  </si>
  <si>
    <t>Algeria--2/9/20</t>
  </si>
  <si>
    <t>Croatia--2/9/20</t>
  </si>
  <si>
    <t>Switzerland--2/9/20</t>
  </si>
  <si>
    <t>Austria--2/9/20</t>
  </si>
  <si>
    <t>Israel--2/9/20</t>
  </si>
  <si>
    <t>Pakistan--2/9/20</t>
  </si>
  <si>
    <t>Brazil--2/9/20</t>
  </si>
  <si>
    <t>Georgia--2/9/20</t>
  </si>
  <si>
    <t>Greece--2/9/20</t>
  </si>
  <si>
    <t>North Macedonia--2/9/20</t>
  </si>
  <si>
    <t>Norway--2/9/20</t>
  </si>
  <si>
    <t>Romania--2/9/20</t>
  </si>
  <si>
    <t>Estonia--2/9/20</t>
  </si>
  <si>
    <t>Netherlands--2/9/20</t>
  </si>
  <si>
    <t>San Marino--2/9/20</t>
  </si>
  <si>
    <t>Belarus--2/9/20</t>
  </si>
  <si>
    <t>Iceland--2/9/20</t>
  </si>
  <si>
    <t>Lithuania--2/9/20</t>
  </si>
  <si>
    <t>Mexico--2/9/20</t>
  </si>
  <si>
    <t>New Zealand--2/9/20</t>
  </si>
  <si>
    <t>Nigeria--2/9/20</t>
  </si>
  <si>
    <t>Ireland--2/9/20</t>
  </si>
  <si>
    <t>Luxembourg--2/9/20</t>
  </si>
  <si>
    <t>Monaco--2/9/20</t>
  </si>
  <si>
    <t>Qatar--2/9/20</t>
  </si>
  <si>
    <t>Ecuador--2/9/20</t>
  </si>
  <si>
    <t>Azerbaijan--2/9/20</t>
  </si>
  <si>
    <t>Armenia--2/9/20</t>
  </si>
  <si>
    <t>Dominican Republic--2/9/20</t>
  </si>
  <si>
    <t>Indonesia--2/9/20</t>
  </si>
  <si>
    <t>Portugal--2/9/20</t>
  </si>
  <si>
    <t>Andorra--2/9/20</t>
  </si>
  <si>
    <t>Latvia--2/9/20</t>
  </si>
  <si>
    <t>Morocco--2/9/20</t>
  </si>
  <si>
    <t>Saudi Arabia--2/9/20</t>
  </si>
  <si>
    <t>Senegal--2/9/20</t>
  </si>
  <si>
    <t>Argentina--2/9/20</t>
  </si>
  <si>
    <t>Chile--2/9/20</t>
  </si>
  <si>
    <t>Jordan--2/9/20</t>
  </si>
  <si>
    <t>Ukraine--2/9/20</t>
  </si>
  <si>
    <t>Hungary--2/9/20</t>
  </si>
  <si>
    <t>Liechtenstein--2/9/20</t>
  </si>
  <si>
    <t>Poland--2/9/20</t>
  </si>
  <si>
    <t>Tunisia--2/9/20</t>
  </si>
  <si>
    <t>Bosnia and Herzegovina--2/9/20</t>
  </si>
  <si>
    <t>Slovenia--2/9/20</t>
  </si>
  <si>
    <t>South Africa--2/9/20</t>
  </si>
  <si>
    <t>Bhutan--2/9/20</t>
  </si>
  <si>
    <t>Cameroon--2/9/20</t>
  </si>
  <si>
    <t>Colombia--2/9/20</t>
  </si>
  <si>
    <t>Costa Rica--2/9/20</t>
  </si>
  <si>
    <t>Peru--2/9/20</t>
  </si>
  <si>
    <t>Serbia--2/9/20</t>
  </si>
  <si>
    <t>Slovakia--2/9/20</t>
  </si>
  <si>
    <t>Togo--2/9/20</t>
  </si>
  <si>
    <t>French Guiana--2/9/20</t>
  </si>
  <si>
    <t>Malta--2/9/20</t>
  </si>
  <si>
    <t>Martinique--2/9/20</t>
  </si>
  <si>
    <t>Bulgaria--2/9/20</t>
  </si>
  <si>
    <t>Maldives--2/9/20</t>
  </si>
  <si>
    <t>Bangladesh--2/9/20</t>
  </si>
  <si>
    <t>Paraguay--2/9/20</t>
  </si>
  <si>
    <t>Albania--2/9/20</t>
  </si>
  <si>
    <t>Cyprus--2/9/20</t>
  </si>
  <si>
    <t>Brunei--2/9/20</t>
  </si>
  <si>
    <t>Burkina Faso--2/9/20</t>
  </si>
  <si>
    <t>Holy See--2/9/20</t>
  </si>
  <si>
    <t>Mongolia--2/9/20</t>
  </si>
  <si>
    <t>Panama--2/9/20</t>
  </si>
  <si>
    <t>Iran--2/9/20</t>
  </si>
  <si>
    <t>Czechia--2/9/20</t>
  </si>
  <si>
    <t>Moldova--2/9/20</t>
  </si>
  <si>
    <t>Bolivia--2/9/20</t>
  </si>
  <si>
    <t>Honduras--2/9/20</t>
  </si>
  <si>
    <t>Congo (Kinshasa)--2/9/20</t>
  </si>
  <si>
    <t>Cote d'Ivoire--2/9/20</t>
  </si>
  <si>
    <t>Jamaica--2/9/20</t>
  </si>
  <si>
    <t>Reunion--2/9/20</t>
  </si>
  <si>
    <t>Turkey--2/9/20</t>
  </si>
  <si>
    <t>Cuba--2/9/20</t>
  </si>
  <si>
    <t>Guyana--2/9/20</t>
  </si>
  <si>
    <t>Egypt--2/8/20</t>
  </si>
  <si>
    <t>Lebanon--2/8/20</t>
  </si>
  <si>
    <t>Iraq--2/8/20</t>
  </si>
  <si>
    <t>Oman--2/8/20</t>
  </si>
  <si>
    <t>Afghanistan--2/8/20</t>
  </si>
  <si>
    <t>Bahrain--2/8/20</t>
  </si>
  <si>
    <t>Kuwait--2/8/20</t>
  </si>
  <si>
    <t>Algeria--2/8/20</t>
  </si>
  <si>
    <t>Croatia--2/8/20</t>
  </si>
  <si>
    <t>Switzerland--2/8/20</t>
  </si>
  <si>
    <t>Austria--2/8/20</t>
  </si>
  <si>
    <t>Israel--2/8/20</t>
  </si>
  <si>
    <t>Pakistan--2/8/20</t>
  </si>
  <si>
    <t>Brazil--2/8/20</t>
  </si>
  <si>
    <t>Georgia--2/8/20</t>
  </si>
  <si>
    <t>Greece--2/8/20</t>
  </si>
  <si>
    <t>North Macedonia--2/8/20</t>
  </si>
  <si>
    <t>Norway--2/8/20</t>
  </si>
  <si>
    <t>Romania--2/8/20</t>
  </si>
  <si>
    <t>Estonia--2/8/20</t>
  </si>
  <si>
    <t>Netherlands--2/8/20</t>
  </si>
  <si>
    <t>San Marino--2/8/20</t>
  </si>
  <si>
    <t>Belarus--2/8/20</t>
  </si>
  <si>
    <t>Iceland--2/8/20</t>
  </si>
  <si>
    <t>Lithuania--2/8/20</t>
  </si>
  <si>
    <t>Mexico--2/8/20</t>
  </si>
  <si>
    <t>New Zealand--2/8/20</t>
  </si>
  <si>
    <t>Nigeria--2/8/20</t>
  </si>
  <si>
    <t>Ireland--2/8/20</t>
  </si>
  <si>
    <t>Luxembourg--2/8/20</t>
  </si>
  <si>
    <t>Monaco--2/8/20</t>
  </si>
  <si>
    <t>Qatar--2/8/20</t>
  </si>
  <si>
    <t>Ecuador--2/8/20</t>
  </si>
  <si>
    <t>Azerbaijan--2/8/20</t>
  </si>
  <si>
    <t>Armenia--2/8/20</t>
  </si>
  <si>
    <t>Dominican Republic--2/8/20</t>
  </si>
  <si>
    <t>Indonesia--2/8/20</t>
  </si>
  <si>
    <t>Portugal--2/8/20</t>
  </si>
  <si>
    <t>Andorra--2/8/20</t>
  </si>
  <si>
    <t>Latvia--2/8/20</t>
  </si>
  <si>
    <t>Morocco--2/8/20</t>
  </si>
  <si>
    <t>Saudi Arabia--2/8/20</t>
  </si>
  <si>
    <t>Senegal--2/8/20</t>
  </si>
  <si>
    <t>Argentina--2/8/20</t>
  </si>
  <si>
    <t>Chile--2/8/20</t>
  </si>
  <si>
    <t>Jordan--2/8/20</t>
  </si>
  <si>
    <t>Ukraine--2/8/20</t>
  </si>
  <si>
    <t>Hungary--2/8/20</t>
  </si>
  <si>
    <t>Liechtenstein--2/8/20</t>
  </si>
  <si>
    <t>Poland--2/8/20</t>
  </si>
  <si>
    <t>Tunisia--2/8/20</t>
  </si>
  <si>
    <t>Bosnia and Herzegovina--2/8/20</t>
  </si>
  <si>
    <t>Slovenia--2/8/20</t>
  </si>
  <si>
    <t>South Africa--2/8/20</t>
  </si>
  <si>
    <t>Bhutan--2/8/20</t>
  </si>
  <si>
    <t>Cameroon--2/8/20</t>
  </si>
  <si>
    <t>Colombia--2/8/20</t>
  </si>
  <si>
    <t>Costa Rica--2/8/20</t>
  </si>
  <si>
    <t>Peru--2/8/20</t>
  </si>
  <si>
    <t>Serbia--2/8/20</t>
  </si>
  <si>
    <t>Slovakia--2/8/20</t>
  </si>
  <si>
    <t>Togo--2/8/20</t>
  </si>
  <si>
    <t>French Guiana--2/8/20</t>
  </si>
  <si>
    <t>Malta--2/8/20</t>
  </si>
  <si>
    <t>Martinique--2/8/20</t>
  </si>
  <si>
    <t>Bulgaria--2/8/20</t>
  </si>
  <si>
    <t>Maldives--2/8/20</t>
  </si>
  <si>
    <t>Bangladesh--2/8/20</t>
  </si>
  <si>
    <t>Paraguay--2/8/20</t>
  </si>
  <si>
    <t>Albania--2/8/20</t>
  </si>
  <si>
    <t>Cyprus--2/8/20</t>
  </si>
  <si>
    <t>Brunei--2/8/20</t>
  </si>
  <si>
    <t>Burkina Faso--2/8/20</t>
  </si>
  <si>
    <t>Holy See--2/8/20</t>
  </si>
  <si>
    <t>Mongolia--2/8/20</t>
  </si>
  <si>
    <t>Panama--2/8/20</t>
  </si>
  <si>
    <t>Iran--2/8/20</t>
  </si>
  <si>
    <t>Czechia--2/8/20</t>
  </si>
  <si>
    <t>Moldova--2/8/20</t>
  </si>
  <si>
    <t>Bolivia--2/8/20</t>
  </si>
  <si>
    <t>Honduras--2/8/20</t>
  </si>
  <si>
    <t>Congo (Kinshasa)--2/8/20</t>
  </si>
  <si>
    <t>Cote d'Ivoire--2/8/20</t>
  </si>
  <si>
    <t>Jamaica--2/8/20</t>
  </si>
  <si>
    <t>Reunion--2/8/20</t>
  </si>
  <si>
    <t>Turkey--2/8/20</t>
  </si>
  <si>
    <t>Cuba--2/8/20</t>
  </si>
  <si>
    <t>Guyana--2/8/20</t>
  </si>
  <si>
    <t>Egypt--2/7/20</t>
  </si>
  <si>
    <t>Lebanon--2/7/20</t>
  </si>
  <si>
    <t>Iraq--2/7/20</t>
  </si>
  <si>
    <t>Oman--2/7/20</t>
  </si>
  <si>
    <t>Afghanistan--2/7/20</t>
  </si>
  <si>
    <t>Bahrain--2/7/20</t>
  </si>
  <si>
    <t>Kuwait--2/7/20</t>
  </si>
  <si>
    <t>Algeria--2/7/20</t>
  </si>
  <si>
    <t>Croatia--2/7/20</t>
  </si>
  <si>
    <t>Switzerland--2/7/20</t>
  </si>
  <si>
    <t>Austria--2/7/20</t>
  </si>
  <si>
    <t>Israel--2/7/20</t>
  </si>
  <si>
    <t>Pakistan--2/7/20</t>
  </si>
  <si>
    <t>Brazil--2/7/20</t>
  </si>
  <si>
    <t>Georgia--2/7/20</t>
  </si>
  <si>
    <t>Greece--2/7/20</t>
  </si>
  <si>
    <t>North Macedonia--2/7/20</t>
  </si>
  <si>
    <t>Norway--2/7/20</t>
  </si>
  <si>
    <t>Romania--2/7/20</t>
  </si>
  <si>
    <t>Estonia--2/7/20</t>
  </si>
  <si>
    <t>Netherlands--2/7/20</t>
  </si>
  <si>
    <t>San Marino--2/7/20</t>
  </si>
  <si>
    <t>Belarus--2/7/20</t>
  </si>
  <si>
    <t>Iceland--2/7/20</t>
  </si>
  <si>
    <t>Lithuania--2/7/20</t>
  </si>
  <si>
    <t>Mexico--2/7/20</t>
  </si>
  <si>
    <t>New Zealand--2/7/20</t>
  </si>
  <si>
    <t>Nigeria--2/7/20</t>
  </si>
  <si>
    <t>Ireland--2/7/20</t>
  </si>
  <si>
    <t>Luxembourg--2/7/20</t>
  </si>
  <si>
    <t>Monaco--2/7/20</t>
  </si>
  <si>
    <t>Qatar--2/7/20</t>
  </si>
  <si>
    <t>Ecuador--2/7/20</t>
  </si>
  <si>
    <t>Azerbaijan--2/7/20</t>
  </si>
  <si>
    <t>Armenia--2/7/20</t>
  </si>
  <si>
    <t>Dominican Republic--2/7/20</t>
  </si>
  <si>
    <t>Indonesia--2/7/20</t>
  </si>
  <si>
    <t>Portugal--2/7/20</t>
  </si>
  <si>
    <t>Andorra--2/7/20</t>
  </si>
  <si>
    <t>Latvia--2/7/20</t>
  </si>
  <si>
    <t>Morocco--2/7/20</t>
  </si>
  <si>
    <t>Saudi Arabia--2/7/20</t>
  </si>
  <si>
    <t>Senegal--2/7/20</t>
  </si>
  <si>
    <t>Argentina--2/7/20</t>
  </si>
  <si>
    <t>Chile--2/7/20</t>
  </si>
  <si>
    <t>Jordan--2/7/20</t>
  </si>
  <si>
    <t>Ukraine--2/7/20</t>
  </si>
  <si>
    <t>Hungary--2/7/20</t>
  </si>
  <si>
    <t>Liechtenstein--2/7/20</t>
  </si>
  <si>
    <t>Poland--2/7/20</t>
  </si>
  <si>
    <t>Tunisia--2/7/20</t>
  </si>
  <si>
    <t>Bosnia and Herzegovina--2/7/20</t>
  </si>
  <si>
    <t>Slovenia--2/7/20</t>
  </si>
  <si>
    <t>South Africa--2/7/20</t>
  </si>
  <si>
    <t>Bhutan--2/7/20</t>
  </si>
  <si>
    <t>Cameroon--2/7/20</t>
  </si>
  <si>
    <t>Colombia--2/7/20</t>
  </si>
  <si>
    <t>Costa Rica--2/7/20</t>
  </si>
  <si>
    <t>Peru--2/7/20</t>
  </si>
  <si>
    <t>Serbia--2/7/20</t>
  </si>
  <si>
    <t>Slovakia--2/7/20</t>
  </si>
  <si>
    <t>Togo--2/7/20</t>
  </si>
  <si>
    <t>French Guiana--2/7/20</t>
  </si>
  <si>
    <t>Malta--2/7/20</t>
  </si>
  <si>
    <t>Martinique--2/7/20</t>
  </si>
  <si>
    <t>Bulgaria--2/7/20</t>
  </si>
  <si>
    <t>Maldives--2/7/20</t>
  </si>
  <si>
    <t>Bangladesh--2/7/20</t>
  </si>
  <si>
    <t>Paraguay--2/7/20</t>
  </si>
  <si>
    <t>Albania--2/7/20</t>
  </si>
  <si>
    <t>Cyprus--2/7/20</t>
  </si>
  <si>
    <t>Brunei--2/7/20</t>
  </si>
  <si>
    <t>Burkina Faso--2/7/20</t>
  </si>
  <si>
    <t>Holy See--2/7/20</t>
  </si>
  <si>
    <t>Mongolia--2/7/20</t>
  </si>
  <si>
    <t>Panama--2/7/20</t>
  </si>
  <si>
    <t>Iran--2/7/20</t>
  </si>
  <si>
    <t>Czechia--2/7/20</t>
  </si>
  <si>
    <t>Moldova--2/7/20</t>
  </si>
  <si>
    <t>Bolivia--2/7/20</t>
  </si>
  <si>
    <t>Honduras--2/7/20</t>
  </si>
  <si>
    <t>Congo (Kinshasa)--2/7/20</t>
  </si>
  <si>
    <t>Cote d'Ivoire--2/7/20</t>
  </si>
  <si>
    <t>Jamaica--2/7/20</t>
  </si>
  <si>
    <t>Reunion--2/7/20</t>
  </si>
  <si>
    <t>Turkey--2/7/20</t>
  </si>
  <si>
    <t>Cuba--2/7/20</t>
  </si>
  <si>
    <t>Guyana--2/7/20</t>
  </si>
  <si>
    <t>Egypt--2/6/20</t>
  </si>
  <si>
    <t>Lebanon--2/6/20</t>
  </si>
  <si>
    <t>Iraq--2/6/20</t>
  </si>
  <si>
    <t>Oman--2/6/20</t>
  </si>
  <si>
    <t>Afghanistan--2/6/20</t>
  </si>
  <si>
    <t>Bahrain--2/6/20</t>
  </si>
  <si>
    <t>Kuwait--2/6/20</t>
  </si>
  <si>
    <t>Algeria--2/6/20</t>
  </si>
  <si>
    <t>Croatia--2/6/20</t>
  </si>
  <si>
    <t>Switzerland--2/6/20</t>
  </si>
  <si>
    <t>Austria--2/6/20</t>
  </si>
  <si>
    <t>Israel--2/6/20</t>
  </si>
  <si>
    <t>Pakistan--2/6/20</t>
  </si>
  <si>
    <t>Brazil--2/6/20</t>
  </si>
  <si>
    <t>Georgia--2/6/20</t>
  </si>
  <si>
    <t>Greece--2/6/20</t>
  </si>
  <si>
    <t>North Macedonia--2/6/20</t>
  </si>
  <si>
    <t>Norway--2/6/20</t>
  </si>
  <si>
    <t>Romania--2/6/20</t>
  </si>
  <si>
    <t>Estonia--2/6/20</t>
  </si>
  <si>
    <t>Netherlands--2/6/20</t>
  </si>
  <si>
    <t>San Marino--2/6/20</t>
  </si>
  <si>
    <t>Belarus--2/6/20</t>
  </si>
  <si>
    <t>Iceland--2/6/20</t>
  </si>
  <si>
    <t>Lithuania--2/6/20</t>
  </si>
  <si>
    <t>Mexico--2/6/20</t>
  </si>
  <si>
    <t>New Zealand--2/6/20</t>
  </si>
  <si>
    <t>Nigeria--2/6/20</t>
  </si>
  <si>
    <t>Ireland--2/6/20</t>
  </si>
  <si>
    <t>Luxembourg--2/6/20</t>
  </si>
  <si>
    <t>Monaco--2/6/20</t>
  </si>
  <si>
    <t>Qatar--2/6/20</t>
  </si>
  <si>
    <t>Ecuador--2/6/20</t>
  </si>
  <si>
    <t>Azerbaijan--2/6/20</t>
  </si>
  <si>
    <t>Armenia--2/6/20</t>
  </si>
  <si>
    <t>Dominican Republic--2/6/20</t>
  </si>
  <si>
    <t>Indonesia--2/6/20</t>
  </si>
  <si>
    <t>Portugal--2/6/20</t>
  </si>
  <si>
    <t>Andorra--2/6/20</t>
  </si>
  <si>
    <t>Latvia--2/6/20</t>
  </si>
  <si>
    <t>Morocco--2/6/20</t>
  </si>
  <si>
    <t>Saudi Arabia--2/6/20</t>
  </si>
  <si>
    <t>Senegal--2/6/20</t>
  </si>
  <si>
    <t>Argentina--2/6/20</t>
  </si>
  <si>
    <t>Chile--2/6/20</t>
  </si>
  <si>
    <t>Jordan--2/6/20</t>
  </si>
  <si>
    <t>Ukraine--2/6/20</t>
  </si>
  <si>
    <t>Hungary--2/6/20</t>
  </si>
  <si>
    <t>Liechtenstein--2/6/20</t>
  </si>
  <si>
    <t>Poland--2/6/20</t>
  </si>
  <si>
    <t>Tunisia--2/6/20</t>
  </si>
  <si>
    <t>Bosnia and Herzegovina--2/6/20</t>
  </si>
  <si>
    <t>Slovenia--2/6/20</t>
  </si>
  <si>
    <t>South Africa--2/6/20</t>
  </si>
  <si>
    <t>Bhutan--2/6/20</t>
  </si>
  <si>
    <t>Cameroon--2/6/20</t>
  </si>
  <si>
    <t>Colombia--2/6/20</t>
  </si>
  <si>
    <t>Costa Rica--2/6/20</t>
  </si>
  <si>
    <t>Peru--2/6/20</t>
  </si>
  <si>
    <t>Serbia--2/6/20</t>
  </si>
  <si>
    <t>Slovakia--2/6/20</t>
  </si>
  <si>
    <t>Togo--2/6/20</t>
  </si>
  <si>
    <t>French Guiana--2/6/20</t>
  </si>
  <si>
    <t>Malta--2/6/20</t>
  </si>
  <si>
    <t>Martinique--2/6/20</t>
  </si>
  <si>
    <t>Bulgaria--2/6/20</t>
  </si>
  <si>
    <t>Maldives--2/6/20</t>
  </si>
  <si>
    <t>Bangladesh--2/6/20</t>
  </si>
  <si>
    <t>Paraguay--2/6/20</t>
  </si>
  <si>
    <t>Albania--2/6/20</t>
  </si>
  <si>
    <t>Cyprus--2/6/20</t>
  </si>
  <si>
    <t>Brunei--2/6/20</t>
  </si>
  <si>
    <t>Burkina Faso--2/6/20</t>
  </si>
  <si>
    <t>Holy See--2/6/20</t>
  </si>
  <si>
    <t>Mongolia--2/6/20</t>
  </si>
  <si>
    <t>Panama--2/6/20</t>
  </si>
  <si>
    <t>Iran--2/6/20</t>
  </si>
  <si>
    <t>Czechia--2/6/20</t>
  </si>
  <si>
    <t>Moldova--2/6/20</t>
  </si>
  <si>
    <t>Bolivia--2/6/20</t>
  </si>
  <si>
    <t>Honduras--2/6/20</t>
  </si>
  <si>
    <t>Congo (Kinshasa)--2/6/20</t>
  </si>
  <si>
    <t>Cote d'Ivoire--2/6/20</t>
  </si>
  <si>
    <t>Jamaica--2/6/20</t>
  </si>
  <si>
    <t>Reunion--2/6/20</t>
  </si>
  <si>
    <t>Turkey--2/6/20</t>
  </si>
  <si>
    <t>Cuba--2/6/20</t>
  </si>
  <si>
    <t>Guyana--2/6/20</t>
  </si>
  <si>
    <t>Egypt--2/5/20</t>
  </si>
  <si>
    <t>Lebanon--2/5/20</t>
  </si>
  <si>
    <t>Iraq--2/5/20</t>
  </si>
  <si>
    <t>Oman--2/5/20</t>
  </si>
  <si>
    <t>Afghanistan--2/5/20</t>
  </si>
  <si>
    <t>Bahrain--2/5/20</t>
  </si>
  <si>
    <t>Kuwait--2/5/20</t>
  </si>
  <si>
    <t>Algeria--2/5/20</t>
  </si>
  <si>
    <t>Croatia--2/5/20</t>
  </si>
  <si>
    <t>Switzerland--2/5/20</t>
  </si>
  <si>
    <t>Austria--2/5/20</t>
  </si>
  <si>
    <t>Israel--2/5/20</t>
  </si>
  <si>
    <t>Pakistan--2/5/20</t>
  </si>
  <si>
    <t>Brazil--2/5/20</t>
  </si>
  <si>
    <t>Georgia--2/5/20</t>
  </si>
  <si>
    <t>Greece--2/5/20</t>
  </si>
  <si>
    <t>North Macedonia--2/5/20</t>
  </si>
  <si>
    <t>Norway--2/5/20</t>
  </si>
  <si>
    <t>Romania--2/5/20</t>
  </si>
  <si>
    <t>Estonia--2/5/20</t>
  </si>
  <si>
    <t>Netherlands--2/5/20</t>
  </si>
  <si>
    <t>San Marino--2/5/20</t>
  </si>
  <si>
    <t>Belarus--2/5/20</t>
  </si>
  <si>
    <t>Iceland--2/5/20</t>
  </si>
  <si>
    <t>Lithuania--2/5/20</t>
  </si>
  <si>
    <t>Mexico--2/5/20</t>
  </si>
  <si>
    <t>New Zealand--2/5/20</t>
  </si>
  <si>
    <t>Nigeria--2/5/20</t>
  </si>
  <si>
    <t>Ireland--2/5/20</t>
  </si>
  <si>
    <t>Luxembourg--2/5/20</t>
  </si>
  <si>
    <t>Monaco--2/5/20</t>
  </si>
  <si>
    <t>Qatar--2/5/20</t>
  </si>
  <si>
    <t>Ecuador--2/5/20</t>
  </si>
  <si>
    <t>Azerbaijan--2/5/20</t>
  </si>
  <si>
    <t>Armenia--2/5/20</t>
  </si>
  <si>
    <t>Dominican Republic--2/5/20</t>
  </si>
  <si>
    <t>Indonesia--2/5/20</t>
  </si>
  <si>
    <t>Portugal--2/5/20</t>
  </si>
  <si>
    <t>Andorra--2/5/20</t>
  </si>
  <si>
    <t>Latvia--2/5/20</t>
  </si>
  <si>
    <t>Morocco--2/5/20</t>
  </si>
  <si>
    <t>Saudi Arabia--2/5/20</t>
  </si>
  <si>
    <t>Senegal--2/5/20</t>
  </si>
  <si>
    <t>Argentina--2/5/20</t>
  </si>
  <si>
    <t>Chile--2/5/20</t>
  </si>
  <si>
    <t>Jordan--2/5/20</t>
  </si>
  <si>
    <t>Ukraine--2/5/20</t>
  </si>
  <si>
    <t>Hungary--2/5/20</t>
  </si>
  <si>
    <t>Liechtenstein--2/5/20</t>
  </si>
  <si>
    <t>Poland--2/5/20</t>
  </si>
  <si>
    <t>Tunisia--2/5/20</t>
  </si>
  <si>
    <t>Bosnia and Herzegovina--2/5/20</t>
  </si>
  <si>
    <t>Slovenia--2/5/20</t>
  </si>
  <si>
    <t>South Africa--2/5/20</t>
  </si>
  <si>
    <t>Bhutan--2/5/20</t>
  </si>
  <si>
    <t>Cameroon--2/5/20</t>
  </si>
  <si>
    <t>Colombia--2/5/20</t>
  </si>
  <si>
    <t>Costa Rica--2/5/20</t>
  </si>
  <si>
    <t>Peru--2/5/20</t>
  </si>
  <si>
    <t>Serbia--2/5/20</t>
  </si>
  <si>
    <t>Slovakia--2/5/20</t>
  </si>
  <si>
    <t>Togo--2/5/20</t>
  </si>
  <si>
    <t>French Guiana--2/5/20</t>
  </si>
  <si>
    <t>Malta--2/5/20</t>
  </si>
  <si>
    <t>Martinique--2/5/20</t>
  </si>
  <si>
    <t>Bulgaria--2/5/20</t>
  </si>
  <si>
    <t>Maldives--2/5/20</t>
  </si>
  <si>
    <t>Bangladesh--2/5/20</t>
  </si>
  <si>
    <t>Paraguay--2/5/20</t>
  </si>
  <si>
    <t>Albania--2/5/20</t>
  </si>
  <si>
    <t>Cyprus--2/5/20</t>
  </si>
  <si>
    <t>Brunei--2/5/20</t>
  </si>
  <si>
    <t>Burkina Faso--2/5/20</t>
  </si>
  <si>
    <t>Holy See--2/5/20</t>
  </si>
  <si>
    <t>Mongolia--2/5/20</t>
  </si>
  <si>
    <t>Panama--2/5/20</t>
  </si>
  <si>
    <t>Iran--2/5/20</t>
  </si>
  <si>
    <t>Czechia--2/5/20</t>
  </si>
  <si>
    <t>Moldova--2/5/20</t>
  </si>
  <si>
    <t>Bolivia--2/5/20</t>
  </si>
  <si>
    <t>Honduras--2/5/20</t>
  </si>
  <si>
    <t>Congo (Kinshasa)--2/5/20</t>
  </si>
  <si>
    <t>Cote d'Ivoire--2/5/20</t>
  </si>
  <si>
    <t>Jamaica--2/5/20</t>
  </si>
  <si>
    <t>Reunion--2/5/20</t>
  </si>
  <si>
    <t>Turkey--2/5/20</t>
  </si>
  <si>
    <t>Cuba--2/5/20</t>
  </si>
  <si>
    <t>Guyana--2/5/20</t>
  </si>
  <si>
    <t>Egypt--2/4/20</t>
  </si>
  <si>
    <t>Lebanon--2/4/20</t>
  </si>
  <si>
    <t>Iraq--2/4/20</t>
  </si>
  <si>
    <t>Oman--2/4/20</t>
  </si>
  <si>
    <t>Afghanistan--2/4/20</t>
  </si>
  <si>
    <t>Bahrain--2/4/20</t>
  </si>
  <si>
    <t>Kuwait--2/4/20</t>
  </si>
  <si>
    <t>Algeria--2/4/20</t>
  </si>
  <si>
    <t>Croatia--2/4/20</t>
  </si>
  <si>
    <t>Switzerland--2/4/20</t>
  </si>
  <si>
    <t>Austria--2/4/20</t>
  </si>
  <si>
    <t>Israel--2/4/20</t>
  </si>
  <si>
    <t>Pakistan--2/4/20</t>
  </si>
  <si>
    <t>Brazil--2/4/20</t>
  </si>
  <si>
    <t>Georgia--2/4/20</t>
  </si>
  <si>
    <t>Greece--2/4/20</t>
  </si>
  <si>
    <t>North Macedonia--2/4/20</t>
  </si>
  <si>
    <t>Norway--2/4/20</t>
  </si>
  <si>
    <t>Romania--2/4/20</t>
  </si>
  <si>
    <t>Estonia--2/4/20</t>
  </si>
  <si>
    <t>Netherlands--2/4/20</t>
  </si>
  <si>
    <t>San Marino--2/4/20</t>
  </si>
  <si>
    <t>Belarus--2/4/20</t>
  </si>
  <si>
    <t>Iceland--2/4/20</t>
  </si>
  <si>
    <t>Lithuania--2/4/20</t>
  </si>
  <si>
    <t>Mexico--2/4/20</t>
  </si>
  <si>
    <t>New Zealand--2/4/20</t>
  </si>
  <si>
    <t>Nigeria--2/4/20</t>
  </si>
  <si>
    <t>Ireland--2/4/20</t>
  </si>
  <si>
    <t>Luxembourg--2/4/20</t>
  </si>
  <si>
    <t>Monaco--2/4/20</t>
  </si>
  <si>
    <t>Qatar--2/4/20</t>
  </si>
  <si>
    <t>Ecuador--2/4/20</t>
  </si>
  <si>
    <t>Azerbaijan--2/4/20</t>
  </si>
  <si>
    <t>Armenia--2/4/20</t>
  </si>
  <si>
    <t>Dominican Republic--2/4/20</t>
  </si>
  <si>
    <t>Indonesia--2/4/20</t>
  </si>
  <si>
    <t>Portugal--2/4/20</t>
  </si>
  <si>
    <t>Andorra--2/4/20</t>
  </si>
  <si>
    <t>Latvia--2/4/20</t>
  </si>
  <si>
    <t>Morocco--2/4/20</t>
  </si>
  <si>
    <t>Saudi Arabia--2/4/20</t>
  </si>
  <si>
    <t>Senegal--2/4/20</t>
  </si>
  <si>
    <t>Argentina--2/4/20</t>
  </si>
  <si>
    <t>Chile--2/4/20</t>
  </si>
  <si>
    <t>Jordan--2/4/20</t>
  </si>
  <si>
    <t>Ukraine--2/4/20</t>
  </si>
  <si>
    <t>Hungary--2/4/20</t>
  </si>
  <si>
    <t>Liechtenstein--2/4/20</t>
  </si>
  <si>
    <t>Poland--2/4/20</t>
  </si>
  <si>
    <t>Tunisia--2/4/20</t>
  </si>
  <si>
    <t>Bosnia and Herzegovina--2/4/20</t>
  </si>
  <si>
    <t>Slovenia--2/4/20</t>
  </si>
  <si>
    <t>South Africa--2/4/20</t>
  </si>
  <si>
    <t>Bhutan--2/4/20</t>
  </si>
  <si>
    <t>Cameroon--2/4/20</t>
  </si>
  <si>
    <t>Colombia--2/4/20</t>
  </si>
  <si>
    <t>Costa Rica--2/4/20</t>
  </si>
  <si>
    <t>Peru--2/4/20</t>
  </si>
  <si>
    <t>Serbia--2/4/20</t>
  </si>
  <si>
    <t>Slovakia--2/4/20</t>
  </si>
  <si>
    <t>Togo--2/4/20</t>
  </si>
  <si>
    <t>French Guiana--2/4/20</t>
  </si>
  <si>
    <t>Malta--2/4/20</t>
  </si>
  <si>
    <t>Martinique--2/4/20</t>
  </si>
  <si>
    <t>Bulgaria--2/4/20</t>
  </si>
  <si>
    <t>Maldives--2/4/20</t>
  </si>
  <si>
    <t>Bangladesh--2/4/20</t>
  </si>
  <si>
    <t>Paraguay--2/4/20</t>
  </si>
  <si>
    <t>Albania--2/4/20</t>
  </si>
  <si>
    <t>Cyprus--2/4/20</t>
  </si>
  <si>
    <t>Brunei--2/4/20</t>
  </si>
  <si>
    <t>Burkina Faso--2/4/20</t>
  </si>
  <si>
    <t>Holy See--2/4/20</t>
  </si>
  <si>
    <t>Mongolia--2/4/20</t>
  </si>
  <si>
    <t>Panama--2/4/20</t>
  </si>
  <si>
    <t>Iran--2/4/20</t>
  </si>
  <si>
    <t>Czechia--2/4/20</t>
  </si>
  <si>
    <t>Moldova--2/4/20</t>
  </si>
  <si>
    <t>Bolivia--2/4/20</t>
  </si>
  <si>
    <t>Honduras--2/4/20</t>
  </si>
  <si>
    <t>Congo (Kinshasa)--2/4/20</t>
  </si>
  <si>
    <t>Cote d'Ivoire--2/4/20</t>
  </si>
  <si>
    <t>Jamaica--2/4/20</t>
  </si>
  <si>
    <t>Reunion--2/4/20</t>
  </si>
  <si>
    <t>Turkey--2/4/20</t>
  </si>
  <si>
    <t>Cuba--2/4/20</t>
  </si>
  <si>
    <t>Guyana--2/4/20</t>
  </si>
  <si>
    <t>Belgium--2/3/20</t>
  </si>
  <si>
    <t>Egypt--2/3/20</t>
  </si>
  <si>
    <t>Lebanon--2/3/20</t>
  </si>
  <si>
    <t>Iraq--2/3/20</t>
  </si>
  <si>
    <t>Oman--2/3/20</t>
  </si>
  <si>
    <t>Afghanistan--2/3/20</t>
  </si>
  <si>
    <t>Bahrain--2/3/20</t>
  </si>
  <si>
    <t>Kuwait--2/3/20</t>
  </si>
  <si>
    <t>Algeria--2/3/20</t>
  </si>
  <si>
    <t>Croatia--2/3/20</t>
  </si>
  <si>
    <t>Switzerland--2/3/20</t>
  </si>
  <si>
    <t>Austria--2/3/20</t>
  </si>
  <si>
    <t>Israel--2/3/20</t>
  </si>
  <si>
    <t>Pakistan--2/3/20</t>
  </si>
  <si>
    <t>Brazil--2/3/20</t>
  </si>
  <si>
    <t>Georgia--2/3/20</t>
  </si>
  <si>
    <t>Greece--2/3/20</t>
  </si>
  <si>
    <t>North Macedonia--2/3/20</t>
  </si>
  <si>
    <t>Norway--2/3/20</t>
  </si>
  <si>
    <t>Romania--2/3/20</t>
  </si>
  <si>
    <t>Estonia--2/3/20</t>
  </si>
  <si>
    <t>Netherlands--2/3/20</t>
  </si>
  <si>
    <t>San Marino--2/3/20</t>
  </si>
  <si>
    <t>Belarus--2/3/20</t>
  </si>
  <si>
    <t>Iceland--2/3/20</t>
  </si>
  <si>
    <t>Lithuania--2/3/20</t>
  </si>
  <si>
    <t>Mexico--2/3/20</t>
  </si>
  <si>
    <t>New Zealand--2/3/20</t>
  </si>
  <si>
    <t>Nigeria--2/3/20</t>
  </si>
  <si>
    <t>Ireland--2/3/20</t>
  </si>
  <si>
    <t>Luxembourg--2/3/20</t>
  </si>
  <si>
    <t>Monaco--2/3/20</t>
  </si>
  <si>
    <t>Qatar--2/3/20</t>
  </si>
  <si>
    <t>Ecuador--2/3/20</t>
  </si>
  <si>
    <t>Azerbaijan--2/3/20</t>
  </si>
  <si>
    <t>Armenia--2/3/20</t>
  </si>
  <si>
    <t>Dominican Republic--2/3/20</t>
  </si>
  <si>
    <t>Indonesia--2/3/20</t>
  </si>
  <si>
    <t>Portugal--2/3/20</t>
  </si>
  <si>
    <t>Andorra--2/3/20</t>
  </si>
  <si>
    <t>Latvia--2/3/20</t>
  </si>
  <si>
    <t>Morocco--2/3/20</t>
  </si>
  <si>
    <t>Saudi Arabia--2/3/20</t>
  </si>
  <si>
    <t>Senegal--2/3/20</t>
  </si>
  <si>
    <t>Argentina--2/3/20</t>
  </si>
  <si>
    <t>Chile--2/3/20</t>
  </si>
  <si>
    <t>Jordan--2/3/20</t>
  </si>
  <si>
    <t>Ukraine--2/3/20</t>
  </si>
  <si>
    <t>Hungary--2/3/20</t>
  </si>
  <si>
    <t>Liechtenstein--2/3/20</t>
  </si>
  <si>
    <t>Poland--2/3/20</t>
  </si>
  <si>
    <t>Tunisia--2/3/20</t>
  </si>
  <si>
    <t>Bosnia and Herzegovina--2/3/20</t>
  </si>
  <si>
    <t>Slovenia--2/3/20</t>
  </si>
  <si>
    <t>South Africa--2/3/20</t>
  </si>
  <si>
    <t>Bhutan--2/3/20</t>
  </si>
  <si>
    <t>Cameroon--2/3/20</t>
  </si>
  <si>
    <t>Colombia--2/3/20</t>
  </si>
  <si>
    <t>Costa Rica--2/3/20</t>
  </si>
  <si>
    <t>Peru--2/3/20</t>
  </si>
  <si>
    <t>Serbia--2/3/20</t>
  </si>
  <si>
    <t>Slovakia--2/3/20</t>
  </si>
  <si>
    <t>Togo--2/3/20</t>
  </si>
  <si>
    <t>French Guiana--2/3/20</t>
  </si>
  <si>
    <t>Malta--2/3/20</t>
  </si>
  <si>
    <t>Martinique--2/3/20</t>
  </si>
  <si>
    <t>Bulgaria--2/3/20</t>
  </si>
  <si>
    <t>Maldives--2/3/20</t>
  </si>
  <si>
    <t>Bangladesh--2/3/20</t>
  </si>
  <si>
    <t>Paraguay--2/3/20</t>
  </si>
  <si>
    <t>Albania--2/3/20</t>
  </si>
  <si>
    <t>Cyprus--2/3/20</t>
  </si>
  <si>
    <t>Brunei--2/3/20</t>
  </si>
  <si>
    <t>Burkina Faso--2/3/20</t>
  </si>
  <si>
    <t>Holy See--2/3/20</t>
  </si>
  <si>
    <t>Mongolia--2/3/20</t>
  </si>
  <si>
    <t>Panama--2/3/20</t>
  </si>
  <si>
    <t>Iran--2/3/20</t>
  </si>
  <si>
    <t>Czechia--2/3/20</t>
  </si>
  <si>
    <t>Moldova--2/3/20</t>
  </si>
  <si>
    <t>Bolivia--2/3/20</t>
  </si>
  <si>
    <t>Honduras--2/3/20</t>
  </si>
  <si>
    <t>Congo (Kinshasa)--2/3/20</t>
  </si>
  <si>
    <t>Cote d'Ivoire--2/3/20</t>
  </si>
  <si>
    <t>Jamaica--2/3/20</t>
  </si>
  <si>
    <t>Reunion--2/3/20</t>
  </si>
  <si>
    <t>Turkey--2/3/20</t>
  </si>
  <si>
    <t>Cuba--2/3/20</t>
  </si>
  <si>
    <t>Guyana--2/3/20</t>
  </si>
  <si>
    <t>Belgium--2/2/20</t>
  </si>
  <si>
    <t>Egypt--2/2/20</t>
  </si>
  <si>
    <t>Lebanon--2/2/20</t>
  </si>
  <si>
    <t>Iraq--2/2/20</t>
  </si>
  <si>
    <t>Oman--2/2/20</t>
  </si>
  <si>
    <t>Afghanistan--2/2/20</t>
  </si>
  <si>
    <t>Bahrain--2/2/20</t>
  </si>
  <si>
    <t>Kuwait--2/2/20</t>
  </si>
  <si>
    <t>Algeria--2/2/20</t>
  </si>
  <si>
    <t>Croatia--2/2/20</t>
  </si>
  <si>
    <t>Switzerland--2/2/20</t>
  </si>
  <si>
    <t>Austria--2/2/20</t>
  </si>
  <si>
    <t>Israel--2/2/20</t>
  </si>
  <si>
    <t>Pakistan--2/2/20</t>
  </si>
  <si>
    <t>Brazil--2/2/20</t>
  </si>
  <si>
    <t>Georgia--2/2/20</t>
  </si>
  <si>
    <t>Greece--2/2/20</t>
  </si>
  <si>
    <t>North Macedonia--2/2/20</t>
  </si>
  <si>
    <t>Norway--2/2/20</t>
  </si>
  <si>
    <t>Romania--2/2/20</t>
  </si>
  <si>
    <t>Estonia--2/2/20</t>
  </si>
  <si>
    <t>Netherlands--2/2/20</t>
  </si>
  <si>
    <t>San Marino--2/2/20</t>
  </si>
  <si>
    <t>Belarus--2/2/20</t>
  </si>
  <si>
    <t>Iceland--2/2/20</t>
  </si>
  <si>
    <t>Lithuania--2/2/20</t>
  </si>
  <si>
    <t>Mexico--2/2/20</t>
  </si>
  <si>
    <t>New Zealand--2/2/20</t>
  </si>
  <si>
    <t>Nigeria--2/2/20</t>
  </si>
  <si>
    <t>Ireland--2/2/20</t>
  </si>
  <si>
    <t>Luxembourg--2/2/20</t>
  </si>
  <si>
    <t>Monaco--2/2/20</t>
  </si>
  <si>
    <t>Qatar--2/2/20</t>
  </si>
  <si>
    <t>Ecuador--2/2/20</t>
  </si>
  <si>
    <t>Azerbaijan--2/2/20</t>
  </si>
  <si>
    <t>Armenia--2/2/20</t>
  </si>
  <si>
    <t>Dominican Republic--2/2/20</t>
  </si>
  <si>
    <t>Indonesia--2/2/20</t>
  </si>
  <si>
    <t>Portugal--2/2/20</t>
  </si>
  <si>
    <t>Andorra--2/2/20</t>
  </si>
  <si>
    <t>Latvia--2/2/20</t>
  </si>
  <si>
    <t>Morocco--2/2/20</t>
  </si>
  <si>
    <t>Saudi Arabia--2/2/20</t>
  </si>
  <si>
    <t>Senegal--2/2/20</t>
  </si>
  <si>
    <t>Argentina--2/2/20</t>
  </si>
  <si>
    <t>Chile--2/2/20</t>
  </si>
  <si>
    <t>Jordan--2/2/20</t>
  </si>
  <si>
    <t>Ukraine--2/2/20</t>
  </si>
  <si>
    <t>Hungary--2/2/20</t>
  </si>
  <si>
    <t>Liechtenstein--2/2/20</t>
  </si>
  <si>
    <t>Poland--2/2/20</t>
  </si>
  <si>
    <t>Tunisia--2/2/20</t>
  </si>
  <si>
    <t>Bosnia and Herzegovina--2/2/20</t>
  </si>
  <si>
    <t>Slovenia--2/2/20</t>
  </si>
  <si>
    <t>South Africa--2/2/20</t>
  </si>
  <si>
    <t>Bhutan--2/2/20</t>
  </si>
  <si>
    <t>Cameroon--2/2/20</t>
  </si>
  <si>
    <t>Colombia--2/2/20</t>
  </si>
  <si>
    <t>Costa Rica--2/2/20</t>
  </si>
  <si>
    <t>Peru--2/2/20</t>
  </si>
  <si>
    <t>Serbia--2/2/20</t>
  </si>
  <si>
    <t>Slovakia--2/2/20</t>
  </si>
  <si>
    <t>Togo--2/2/20</t>
  </si>
  <si>
    <t>French Guiana--2/2/20</t>
  </si>
  <si>
    <t>Malta--2/2/20</t>
  </si>
  <si>
    <t>Martinique--2/2/20</t>
  </si>
  <si>
    <t>Bulgaria--2/2/20</t>
  </si>
  <si>
    <t>Maldives--2/2/20</t>
  </si>
  <si>
    <t>Bangladesh--2/2/20</t>
  </si>
  <si>
    <t>Paraguay--2/2/20</t>
  </si>
  <si>
    <t>Albania--2/2/20</t>
  </si>
  <si>
    <t>Cyprus--2/2/20</t>
  </si>
  <si>
    <t>Brunei--2/2/20</t>
  </si>
  <si>
    <t>Burkina Faso--2/2/20</t>
  </si>
  <si>
    <t>Holy See--2/2/20</t>
  </si>
  <si>
    <t>Mongolia--2/2/20</t>
  </si>
  <si>
    <t>Panama--2/2/20</t>
  </si>
  <si>
    <t>Iran--2/2/20</t>
  </si>
  <si>
    <t>Czechia--2/2/20</t>
  </si>
  <si>
    <t>Moldova--2/2/20</t>
  </si>
  <si>
    <t>Bolivia--2/2/20</t>
  </si>
  <si>
    <t>Honduras--2/2/20</t>
  </si>
  <si>
    <t>Congo (Kinshasa)--2/2/20</t>
  </si>
  <si>
    <t>Cote d'Ivoire--2/2/20</t>
  </si>
  <si>
    <t>Jamaica--2/2/20</t>
  </si>
  <si>
    <t>Reunion--2/2/20</t>
  </si>
  <si>
    <t>Turkey--2/2/20</t>
  </si>
  <si>
    <t>Cuba--2/2/20</t>
  </si>
  <si>
    <t>Guyana--2/2/20</t>
  </si>
  <si>
    <t>Belgium--2/1/20</t>
  </si>
  <si>
    <t>Egypt--2/1/20</t>
  </si>
  <si>
    <t>Lebanon--2/1/20</t>
  </si>
  <si>
    <t>Iraq--2/1/20</t>
  </si>
  <si>
    <t>Oman--2/1/20</t>
  </si>
  <si>
    <t>Afghanistan--2/1/20</t>
  </si>
  <si>
    <t>Bahrain--2/1/20</t>
  </si>
  <si>
    <t>Kuwait--2/1/20</t>
  </si>
  <si>
    <t>Algeria--2/1/20</t>
  </si>
  <si>
    <t>Croatia--2/1/20</t>
  </si>
  <si>
    <t>Switzerland--2/1/20</t>
  </si>
  <si>
    <t>Austria--2/1/20</t>
  </si>
  <si>
    <t>Israel--2/1/20</t>
  </si>
  <si>
    <t>Pakistan--2/1/20</t>
  </si>
  <si>
    <t>Brazil--2/1/20</t>
  </si>
  <si>
    <t>Georgia--2/1/20</t>
  </si>
  <si>
    <t>Greece--2/1/20</t>
  </si>
  <si>
    <t>North Macedonia--2/1/20</t>
  </si>
  <si>
    <t>Norway--2/1/20</t>
  </si>
  <si>
    <t>Romania--2/1/20</t>
  </si>
  <si>
    <t>Estonia--2/1/20</t>
  </si>
  <si>
    <t>Netherlands--2/1/20</t>
  </si>
  <si>
    <t>San Marino--2/1/20</t>
  </si>
  <si>
    <t>Belarus--2/1/20</t>
  </si>
  <si>
    <t>Iceland--2/1/20</t>
  </si>
  <si>
    <t>Lithuania--2/1/20</t>
  </si>
  <si>
    <t>Mexico--2/1/20</t>
  </si>
  <si>
    <t>New Zealand--2/1/20</t>
  </si>
  <si>
    <t>Nigeria--2/1/20</t>
  </si>
  <si>
    <t>Ireland--2/1/20</t>
  </si>
  <si>
    <t>Luxembourg--2/1/20</t>
  </si>
  <si>
    <t>Monaco--2/1/20</t>
  </si>
  <si>
    <t>Qatar--2/1/20</t>
  </si>
  <si>
    <t>Ecuador--2/1/20</t>
  </si>
  <si>
    <t>Azerbaijan--2/1/20</t>
  </si>
  <si>
    <t>Armenia--2/1/20</t>
  </si>
  <si>
    <t>Dominican Republic--2/1/20</t>
  </si>
  <si>
    <t>Indonesia--2/1/20</t>
  </si>
  <si>
    <t>Portugal--2/1/20</t>
  </si>
  <si>
    <t>Andorra--2/1/20</t>
  </si>
  <si>
    <t>Latvia--2/1/20</t>
  </si>
  <si>
    <t>Morocco--2/1/20</t>
  </si>
  <si>
    <t>Saudi Arabia--2/1/20</t>
  </si>
  <si>
    <t>Senegal--2/1/20</t>
  </si>
  <si>
    <t>Argentina--2/1/20</t>
  </si>
  <si>
    <t>Chile--2/1/20</t>
  </si>
  <si>
    <t>Jordan--2/1/20</t>
  </si>
  <si>
    <t>Ukraine--2/1/20</t>
  </si>
  <si>
    <t>Hungary--2/1/20</t>
  </si>
  <si>
    <t>Liechtenstein--2/1/20</t>
  </si>
  <si>
    <t>Poland--2/1/20</t>
  </si>
  <si>
    <t>Tunisia--2/1/20</t>
  </si>
  <si>
    <t>Bosnia and Herzegovina--2/1/20</t>
  </si>
  <si>
    <t>Slovenia--2/1/20</t>
  </si>
  <si>
    <t>South Africa--2/1/20</t>
  </si>
  <si>
    <t>Bhutan--2/1/20</t>
  </si>
  <si>
    <t>Cameroon--2/1/20</t>
  </si>
  <si>
    <t>Colombia--2/1/20</t>
  </si>
  <si>
    <t>Costa Rica--2/1/20</t>
  </si>
  <si>
    <t>Peru--2/1/20</t>
  </si>
  <si>
    <t>Serbia--2/1/20</t>
  </si>
  <si>
    <t>Slovakia--2/1/20</t>
  </si>
  <si>
    <t>Togo--2/1/20</t>
  </si>
  <si>
    <t>French Guiana--2/1/20</t>
  </si>
  <si>
    <t>Malta--2/1/20</t>
  </si>
  <si>
    <t>Martinique--2/1/20</t>
  </si>
  <si>
    <t>Bulgaria--2/1/20</t>
  </si>
  <si>
    <t>Maldives--2/1/20</t>
  </si>
  <si>
    <t>Bangladesh--2/1/20</t>
  </si>
  <si>
    <t>Paraguay--2/1/20</t>
  </si>
  <si>
    <t>Albania--2/1/20</t>
  </si>
  <si>
    <t>Cyprus--2/1/20</t>
  </si>
  <si>
    <t>Brunei--2/1/20</t>
  </si>
  <si>
    <t>Burkina Faso--2/1/20</t>
  </si>
  <si>
    <t>Holy See--2/1/20</t>
  </si>
  <si>
    <t>Mongolia--2/1/20</t>
  </si>
  <si>
    <t>Panama--2/1/20</t>
  </si>
  <si>
    <t>Iran--2/1/20</t>
  </si>
  <si>
    <t>Czechia--2/1/20</t>
  </si>
  <si>
    <t>Moldova--2/1/20</t>
  </si>
  <si>
    <t>Bolivia--2/1/20</t>
  </si>
  <si>
    <t>Honduras--2/1/20</t>
  </si>
  <si>
    <t>Congo (Kinshasa)--2/1/20</t>
  </si>
  <si>
    <t>Cote d'Ivoire--2/1/20</t>
  </si>
  <si>
    <t>Jamaica--2/1/20</t>
  </si>
  <si>
    <t>Reunion--2/1/20</t>
  </si>
  <si>
    <t>Turkey--2/1/20</t>
  </si>
  <si>
    <t>Cuba--2/1/20</t>
  </si>
  <si>
    <t>Guyana--2/1/20</t>
  </si>
  <si>
    <t>Spain--1/31/20</t>
  </si>
  <si>
    <t>Belgium--1/31/20</t>
  </si>
  <si>
    <t>Egypt--1/31/20</t>
  </si>
  <si>
    <t>Lebanon--1/31/20</t>
  </si>
  <si>
    <t>Iraq--1/31/20</t>
  </si>
  <si>
    <t>Oman--1/31/20</t>
  </si>
  <si>
    <t>Afghanistan--1/31/20</t>
  </si>
  <si>
    <t>Bahrain--1/31/20</t>
  </si>
  <si>
    <t>Kuwait--1/31/20</t>
  </si>
  <si>
    <t>Algeria--1/31/20</t>
  </si>
  <si>
    <t>Croatia--1/31/20</t>
  </si>
  <si>
    <t>Switzerland--1/31/20</t>
  </si>
  <si>
    <t>Austria--1/31/20</t>
  </si>
  <si>
    <t>Israel--1/31/20</t>
  </si>
  <si>
    <t>Pakistan--1/31/20</t>
  </si>
  <si>
    <t>Brazil--1/31/20</t>
  </si>
  <si>
    <t>Georgia--1/31/20</t>
  </si>
  <si>
    <t>Greece--1/31/20</t>
  </si>
  <si>
    <t>North Macedonia--1/31/20</t>
  </si>
  <si>
    <t>Norway--1/31/20</t>
  </si>
  <si>
    <t>Romania--1/31/20</t>
  </si>
  <si>
    <t>Estonia--1/31/20</t>
  </si>
  <si>
    <t>Netherlands--1/31/20</t>
  </si>
  <si>
    <t>San Marino--1/31/20</t>
  </si>
  <si>
    <t>Belarus--1/31/20</t>
  </si>
  <si>
    <t>Iceland--1/31/20</t>
  </si>
  <si>
    <t>Lithuania--1/31/20</t>
  </si>
  <si>
    <t>Mexico--1/31/20</t>
  </si>
  <si>
    <t>New Zealand--1/31/20</t>
  </si>
  <si>
    <t>Nigeria--1/31/20</t>
  </si>
  <si>
    <t>Ireland--1/31/20</t>
  </si>
  <si>
    <t>Luxembourg--1/31/20</t>
  </si>
  <si>
    <t>Monaco--1/31/20</t>
  </si>
  <si>
    <t>Qatar--1/31/20</t>
  </si>
  <si>
    <t>Ecuador--1/31/20</t>
  </si>
  <si>
    <t>Azerbaijan--1/31/20</t>
  </si>
  <si>
    <t>Armenia--1/31/20</t>
  </si>
  <si>
    <t>Dominican Republic--1/31/20</t>
  </si>
  <si>
    <t>Indonesia--1/31/20</t>
  </si>
  <si>
    <t>Portugal--1/31/20</t>
  </si>
  <si>
    <t>Andorra--1/31/20</t>
  </si>
  <si>
    <t>Latvia--1/31/20</t>
  </si>
  <si>
    <t>Morocco--1/31/20</t>
  </si>
  <si>
    <t>Saudi Arabia--1/31/20</t>
  </si>
  <si>
    <t>Senegal--1/31/20</t>
  </si>
  <si>
    <t>Argentina--1/31/20</t>
  </si>
  <si>
    <t>Chile--1/31/20</t>
  </si>
  <si>
    <t>Jordan--1/31/20</t>
  </si>
  <si>
    <t>Ukraine--1/31/20</t>
  </si>
  <si>
    <t>Hungary--1/31/20</t>
  </si>
  <si>
    <t>Liechtenstein--1/31/20</t>
  </si>
  <si>
    <t>Poland--1/31/20</t>
  </si>
  <si>
    <t>Tunisia--1/31/20</t>
  </si>
  <si>
    <t>Bosnia and Herzegovina--1/31/20</t>
  </si>
  <si>
    <t>Slovenia--1/31/20</t>
  </si>
  <si>
    <t>South Africa--1/31/20</t>
  </si>
  <si>
    <t>Bhutan--1/31/20</t>
  </si>
  <si>
    <t>Cameroon--1/31/20</t>
  </si>
  <si>
    <t>Colombia--1/31/20</t>
  </si>
  <si>
    <t>Costa Rica--1/31/20</t>
  </si>
  <si>
    <t>Peru--1/31/20</t>
  </si>
  <si>
    <t>Serbia--1/31/20</t>
  </si>
  <si>
    <t>Slovakia--1/31/20</t>
  </si>
  <si>
    <t>Togo--1/31/20</t>
  </si>
  <si>
    <t>French Guiana--1/31/20</t>
  </si>
  <si>
    <t>Malta--1/31/20</t>
  </si>
  <si>
    <t>Martinique--1/31/20</t>
  </si>
  <si>
    <t>Bulgaria--1/31/20</t>
  </si>
  <si>
    <t>Maldives--1/31/20</t>
  </si>
  <si>
    <t>Bangladesh--1/31/20</t>
  </si>
  <si>
    <t>Paraguay--1/31/20</t>
  </si>
  <si>
    <t>Albania--1/31/20</t>
  </si>
  <si>
    <t>Cyprus--1/31/20</t>
  </si>
  <si>
    <t>Brunei--1/31/20</t>
  </si>
  <si>
    <t>Burkina Faso--1/31/20</t>
  </si>
  <si>
    <t>Holy See--1/31/20</t>
  </si>
  <si>
    <t>Mongolia--1/31/20</t>
  </si>
  <si>
    <t>Panama--1/31/20</t>
  </si>
  <si>
    <t>Iran--1/31/20</t>
  </si>
  <si>
    <t>Czechia--1/31/20</t>
  </si>
  <si>
    <t>Moldova--1/31/20</t>
  </si>
  <si>
    <t>Bolivia--1/31/20</t>
  </si>
  <si>
    <t>Honduras--1/31/20</t>
  </si>
  <si>
    <t>Congo (Kinshasa)--1/31/20</t>
  </si>
  <si>
    <t>Cote d'Ivoire--1/31/20</t>
  </si>
  <si>
    <t>Jamaica--1/31/20</t>
  </si>
  <si>
    <t>Reunion--1/31/20</t>
  </si>
  <si>
    <t>Turkey--1/31/20</t>
  </si>
  <si>
    <t>Cuba--1/31/20</t>
  </si>
  <si>
    <t>Guyana--1/31/20</t>
  </si>
  <si>
    <t>Italy--1/30/20</t>
  </si>
  <si>
    <t>Sweden--1/30/20</t>
  </si>
  <si>
    <t>Spain--1/30/20</t>
  </si>
  <si>
    <t>Belgium--1/30/20</t>
  </si>
  <si>
    <t>Egypt--1/30/20</t>
  </si>
  <si>
    <t>Lebanon--1/30/20</t>
  </si>
  <si>
    <t>Iraq--1/30/20</t>
  </si>
  <si>
    <t>Oman--1/30/20</t>
  </si>
  <si>
    <t>Afghanistan--1/30/20</t>
  </si>
  <si>
    <t>Bahrain--1/30/20</t>
  </si>
  <si>
    <t>Kuwait--1/30/20</t>
  </si>
  <si>
    <t>Algeria--1/30/20</t>
  </si>
  <si>
    <t>Croatia--1/30/20</t>
  </si>
  <si>
    <t>Switzerland--1/30/20</t>
  </si>
  <si>
    <t>Austria--1/30/20</t>
  </si>
  <si>
    <t>Israel--1/30/20</t>
  </si>
  <si>
    <t>Pakistan--1/30/20</t>
  </si>
  <si>
    <t>Brazil--1/30/20</t>
  </si>
  <si>
    <t>Georgia--1/30/20</t>
  </si>
  <si>
    <t>Greece--1/30/20</t>
  </si>
  <si>
    <t>North Macedonia--1/30/20</t>
  </si>
  <si>
    <t>Norway--1/30/20</t>
  </si>
  <si>
    <t>Romania--1/30/20</t>
  </si>
  <si>
    <t>Estonia--1/30/20</t>
  </si>
  <si>
    <t>Netherlands--1/30/20</t>
  </si>
  <si>
    <t>San Marino--1/30/20</t>
  </si>
  <si>
    <t>Belarus--1/30/20</t>
  </si>
  <si>
    <t>Iceland--1/30/20</t>
  </si>
  <si>
    <t>Lithuania--1/30/20</t>
  </si>
  <si>
    <t>Mexico--1/30/20</t>
  </si>
  <si>
    <t>New Zealand--1/30/20</t>
  </si>
  <si>
    <t>Nigeria--1/30/20</t>
  </si>
  <si>
    <t>Ireland--1/30/20</t>
  </si>
  <si>
    <t>Luxembourg--1/30/20</t>
  </si>
  <si>
    <t>Monaco--1/30/20</t>
  </si>
  <si>
    <t>Qatar--1/30/20</t>
  </si>
  <si>
    <t>Ecuador--1/30/20</t>
  </si>
  <si>
    <t>Azerbaijan--1/30/20</t>
  </si>
  <si>
    <t>Armenia--1/30/20</t>
  </si>
  <si>
    <t>Dominican Republic--1/30/20</t>
  </si>
  <si>
    <t>Indonesia--1/30/20</t>
  </si>
  <si>
    <t>Portugal--1/30/20</t>
  </si>
  <si>
    <t>Andorra--1/30/20</t>
  </si>
  <si>
    <t>Latvia--1/30/20</t>
  </si>
  <si>
    <t>Morocco--1/30/20</t>
  </si>
  <si>
    <t>Saudi Arabia--1/30/20</t>
  </si>
  <si>
    <t>Senegal--1/30/20</t>
  </si>
  <si>
    <t>Argentina--1/30/20</t>
  </si>
  <si>
    <t>Chile--1/30/20</t>
  </si>
  <si>
    <t>Jordan--1/30/20</t>
  </si>
  <si>
    <t>Ukraine--1/30/20</t>
  </si>
  <si>
    <t>Hungary--1/30/20</t>
  </si>
  <si>
    <t>Liechtenstein--1/30/20</t>
  </si>
  <si>
    <t>Poland--1/30/20</t>
  </si>
  <si>
    <t>Tunisia--1/30/20</t>
  </si>
  <si>
    <t>Bosnia and Herzegovina--1/30/20</t>
  </si>
  <si>
    <t>Slovenia--1/30/20</t>
  </si>
  <si>
    <t>South Africa--1/30/20</t>
  </si>
  <si>
    <t>Bhutan--1/30/20</t>
  </si>
  <si>
    <t>Cameroon--1/30/20</t>
  </si>
  <si>
    <t>Colombia--1/30/20</t>
  </si>
  <si>
    <t>Costa Rica--1/30/20</t>
  </si>
  <si>
    <t>Peru--1/30/20</t>
  </si>
  <si>
    <t>Serbia--1/30/20</t>
  </si>
  <si>
    <t>Slovakia--1/30/20</t>
  </si>
  <si>
    <t>Togo--1/30/20</t>
  </si>
  <si>
    <t>French Guiana--1/30/20</t>
  </si>
  <si>
    <t>Malta--1/30/20</t>
  </si>
  <si>
    <t>Martinique--1/30/20</t>
  </si>
  <si>
    <t>Bulgaria--1/30/20</t>
  </si>
  <si>
    <t>Maldives--1/30/20</t>
  </si>
  <si>
    <t>Bangladesh--1/30/20</t>
  </si>
  <si>
    <t>Paraguay--1/30/20</t>
  </si>
  <si>
    <t>Albania--1/30/20</t>
  </si>
  <si>
    <t>Cyprus--1/30/20</t>
  </si>
  <si>
    <t>Brunei--1/30/20</t>
  </si>
  <si>
    <t>Burkina Faso--1/30/20</t>
  </si>
  <si>
    <t>Holy See--1/30/20</t>
  </si>
  <si>
    <t>Mongolia--1/30/20</t>
  </si>
  <si>
    <t>Panama--1/30/20</t>
  </si>
  <si>
    <t>Iran--1/30/20</t>
  </si>
  <si>
    <t>Czechia--1/30/20</t>
  </si>
  <si>
    <t>Russia--1/30/20</t>
  </si>
  <si>
    <t>Moldova--1/30/20</t>
  </si>
  <si>
    <t>Bolivia--1/30/20</t>
  </si>
  <si>
    <t>Honduras--1/30/20</t>
  </si>
  <si>
    <t>Congo (Kinshasa)--1/30/20</t>
  </si>
  <si>
    <t>Cote d'Ivoire--1/30/20</t>
  </si>
  <si>
    <t>Jamaica--1/30/20</t>
  </si>
  <si>
    <t>Reunion--1/30/20</t>
  </si>
  <si>
    <t>Turkey--1/30/20</t>
  </si>
  <si>
    <t>Cuba--1/30/20</t>
  </si>
  <si>
    <t>Guyana--1/30/20</t>
  </si>
  <si>
    <t>Philippines--1/29/20</t>
  </si>
  <si>
    <t>India--1/29/20</t>
  </si>
  <si>
    <t>Italy--1/29/20</t>
  </si>
  <si>
    <t>Sweden--1/29/20</t>
  </si>
  <si>
    <t>Spain--1/29/20</t>
  </si>
  <si>
    <t>Belgium--1/29/20</t>
  </si>
  <si>
    <t>Egypt--1/29/20</t>
  </si>
  <si>
    <t>Lebanon--1/29/20</t>
  </si>
  <si>
    <t>Iraq--1/29/20</t>
  </si>
  <si>
    <t>Oman--1/29/20</t>
  </si>
  <si>
    <t>Afghanistan--1/29/20</t>
  </si>
  <si>
    <t>Bahrain--1/29/20</t>
  </si>
  <si>
    <t>Kuwait--1/29/20</t>
  </si>
  <si>
    <t>Algeria--1/29/20</t>
  </si>
  <si>
    <t>Croatia--1/29/20</t>
  </si>
  <si>
    <t>Switzerland--1/29/20</t>
  </si>
  <si>
    <t>Austria--1/29/20</t>
  </si>
  <si>
    <t>Israel--1/29/20</t>
  </si>
  <si>
    <t>Pakistan--1/29/20</t>
  </si>
  <si>
    <t>Brazil--1/29/20</t>
  </si>
  <si>
    <t>Georgia--1/29/20</t>
  </si>
  <si>
    <t>Greece--1/29/20</t>
  </si>
  <si>
    <t>North Macedonia--1/29/20</t>
  </si>
  <si>
    <t>Norway--1/29/20</t>
  </si>
  <si>
    <t>Romania--1/29/20</t>
  </si>
  <si>
    <t>Estonia--1/29/20</t>
  </si>
  <si>
    <t>Netherlands--1/29/20</t>
  </si>
  <si>
    <t>San Marino--1/29/20</t>
  </si>
  <si>
    <t>Belarus--1/29/20</t>
  </si>
  <si>
    <t>Iceland--1/29/20</t>
  </si>
  <si>
    <t>Lithuania--1/29/20</t>
  </si>
  <si>
    <t>Mexico--1/29/20</t>
  </si>
  <si>
    <t>New Zealand--1/29/20</t>
  </si>
  <si>
    <t>Nigeria--1/29/20</t>
  </si>
  <si>
    <t>Ireland--1/29/20</t>
  </si>
  <si>
    <t>Luxembourg--1/29/20</t>
  </si>
  <si>
    <t>Monaco--1/29/20</t>
  </si>
  <si>
    <t>Qatar--1/29/20</t>
  </si>
  <si>
    <t>Ecuador--1/29/20</t>
  </si>
  <si>
    <t>Azerbaijan--1/29/20</t>
  </si>
  <si>
    <t>Armenia--1/29/20</t>
  </si>
  <si>
    <t>Dominican Republic--1/29/20</t>
  </si>
  <si>
    <t>Indonesia--1/29/20</t>
  </si>
  <si>
    <t>Portugal--1/29/20</t>
  </si>
  <si>
    <t>Andorra--1/29/20</t>
  </si>
  <si>
    <t>Latvia--1/29/20</t>
  </si>
  <si>
    <t>Morocco--1/29/20</t>
  </si>
  <si>
    <t>Saudi Arabia--1/29/20</t>
  </si>
  <si>
    <t>Senegal--1/29/20</t>
  </si>
  <si>
    <t>Argentina--1/29/20</t>
  </si>
  <si>
    <t>Chile--1/29/20</t>
  </si>
  <si>
    <t>Jordan--1/29/20</t>
  </si>
  <si>
    <t>Ukraine--1/29/20</t>
  </si>
  <si>
    <t>Hungary--1/29/20</t>
  </si>
  <si>
    <t>Liechtenstein--1/29/20</t>
  </si>
  <si>
    <t>Poland--1/29/20</t>
  </si>
  <si>
    <t>Tunisia--1/29/20</t>
  </si>
  <si>
    <t>Bosnia and Herzegovina--1/29/20</t>
  </si>
  <si>
    <t>Slovenia--1/29/20</t>
  </si>
  <si>
    <t>South Africa--1/29/20</t>
  </si>
  <si>
    <t>Bhutan--1/29/20</t>
  </si>
  <si>
    <t>Cameroon--1/29/20</t>
  </si>
  <si>
    <t>Colombia--1/29/20</t>
  </si>
  <si>
    <t>Costa Rica--1/29/20</t>
  </si>
  <si>
    <t>Peru--1/29/20</t>
  </si>
  <si>
    <t>Serbia--1/29/20</t>
  </si>
  <si>
    <t>Slovakia--1/29/20</t>
  </si>
  <si>
    <t>Togo--1/29/20</t>
  </si>
  <si>
    <t>French Guiana--1/29/20</t>
  </si>
  <si>
    <t>Malta--1/29/20</t>
  </si>
  <si>
    <t>Martinique--1/29/20</t>
  </si>
  <si>
    <t>Bulgaria--1/29/20</t>
  </si>
  <si>
    <t>Maldives--1/29/20</t>
  </si>
  <si>
    <t>Bangladesh--1/29/20</t>
  </si>
  <si>
    <t>Paraguay--1/29/20</t>
  </si>
  <si>
    <t>Albania--1/29/20</t>
  </si>
  <si>
    <t>Cyprus--1/29/20</t>
  </si>
  <si>
    <t>Brunei--1/29/20</t>
  </si>
  <si>
    <t>Burkina Faso--1/29/20</t>
  </si>
  <si>
    <t>Holy See--1/29/20</t>
  </si>
  <si>
    <t>Mongolia--1/29/20</t>
  </si>
  <si>
    <t>Panama--1/29/20</t>
  </si>
  <si>
    <t>Iran--1/29/20</t>
  </si>
  <si>
    <t>Czechia--1/29/20</t>
  </si>
  <si>
    <t>Russia--1/29/20</t>
  </si>
  <si>
    <t>Moldova--1/29/20</t>
  </si>
  <si>
    <t>Bolivia--1/29/20</t>
  </si>
  <si>
    <t>Honduras--1/29/20</t>
  </si>
  <si>
    <t>Congo (Kinshasa)--1/29/20</t>
  </si>
  <si>
    <t>Cote d'Ivoire--1/29/20</t>
  </si>
  <si>
    <t>Jamaica--1/29/20</t>
  </si>
  <si>
    <t>Reunion--1/29/20</t>
  </si>
  <si>
    <t>Turkey--1/29/20</t>
  </si>
  <si>
    <t>Cuba--1/29/20</t>
  </si>
  <si>
    <t>Guyana--1/29/20</t>
  </si>
  <si>
    <t>Finland--1/28/20</t>
  </si>
  <si>
    <t>United Arab Emirates--1/28/20</t>
  </si>
  <si>
    <t>Philippines--1/28/20</t>
  </si>
  <si>
    <t>India--1/28/20</t>
  </si>
  <si>
    <t>Italy--1/28/20</t>
  </si>
  <si>
    <t>Sweden--1/28/20</t>
  </si>
  <si>
    <t>Spain--1/28/20</t>
  </si>
  <si>
    <t>Belgium--1/28/20</t>
  </si>
  <si>
    <t>Egypt--1/28/20</t>
  </si>
  <si>
    <t>Lebanon--1/28/20</t>
  </si>
  <si>
    <t>Iraq--1/28/20</t>
  </si>
  <si>
    <t>Oman--1/28/20</t>
  </si>
  <si>
    <t>Afghanistan--1/28/20</t>
  </si>
  <si>
    <t>Bahrain--1/28/20</t>
  </si>
  <si>
    <t>Kuwait--1/28/20</t>
  </si>
  <si>
    <t>Algeria--1/28/20</t>
  </si>
  <si>
    <t>Croatia--1/28/20</t>
  </si>
  <si>
    <t>Switzerland--1/28/20</t>
  </si>
  <si>
    <t>Austria--1/28/20</t>
  </si>
  <si>
    <t>Israel--1/28/20</t>
  </si>
  <si>
    <t>Pakistan--1/28/20</t>
  </si>
  <si>
    <t>Brazil--1/28/20</t>
  </si>
  <si>
    <t>Georgia--1/28/20</t>
  </si>
  <si>
    <t>Greece--1/28/20</t>
  </si>
  <si>
    <t>North Macedonia--1/28/20</t>
  </si>
  <si>
    <t>Norway--1/28/20</t>
  </si>
  <si>
    <t>Romania--1/28/20</t>
  </si>
  <si>
    <t>Estonia--1/28/20</t>
  </si>
  <si>
    <t>Netherlands--1/28/20</t>
  </si>
  <si>
    <t>San Marino--1/28/20</t>
  </si>
  <si>
    <t>Belarus--1/28/20</t>
  </si>
  <si>
    <t>Iceland--1/28/20</t>
  </si>
  <si>
    <t>Lithuania--1/28/20</t>
  </si>
  <si>
    <t>Mexico--1/28/20</t>
  </si>
  <si>
    <t>New Zealand--1/28/20</t>
  </si>
  <si>
    <t>Nigeria--1/28/20</t>
  </si>
  <si>
    <t>Ireland--1/28/20</t>
  </si>
  <si>
    <t>Luxembourg--1/28/20</t>
  </si>
  <si>
    <t>Monaco--1/28/20</t>
  </si>
  <si>
    <t>Qatar--1/28/20</t>
  </si>
  <si>
    <t>Ecuador--1/28/20</t>
  </si>
  <si>
    <t>Azerbaijan--1/28/20</t>
  </si>
  <si>
    <t>Armenia--1/28/20</t>
  </si>
  <si>
    <t>Dominican Republic--1/28/20</t>
  </si>
  <si>
    <t>Indonesia--1/28/20</t>
  </si>
  <si>
    <t>Portugal--1/28/20</t>
  </si>
  <si>
    <t>Andorra--1/28/20</t>
  </si>
  <si>
    <t>Latvia--1/28/20</t>
  </si>
  <si>
    <t>Morocco--1/28/20</t>
  </si>
  <si>
    <t>Saudi Arabia--1/28/20</t>
  </si>
  <si>
    <t>Senegal--1/28/20</t>
  </si>
  <si>
    <t>Argentina--1/28/20</t>
  </si>
  <si>
    <t>Chile--1/28/20</t>
  </si>
  <si>
    <t>Jordan--1/28/20</t>
  </si>
  <si>
    <t>Ukraine--1/28/20</t>
  </si>
  <si>
    <t>Hungary--1/28/20</t>
  </si>
  <si>
    <t>Liechtenstein--1/28/20</t>
  </si>
  <si>
    <t>Poland--1/28/20</t>
  </si>
  <si>
    <t>Tunisia--1/28/20</t>
  </si>
  <si>
    <t>Bosnia and Herzegovina--1/28/20</t>
  </si>
  <si>
    <t>Slovenia--1/28/20</t>
  </si>
  <si>
    <t>South Africa--1/28/20</t>
  </si>
  <si>
    <t>Bhutan--1/28/20</t>
  </si>
  <si>
    <t>Cameroon--1/28/20</t>
  </si>
  <si>
    <t>Colombia--1/28/20</t>
  </si>
  <si>
    <t>Costa Rica--1/28/20</t>
  </si>
  <si>
    <t>Peru--1/28/20</t>
  </si>
  <si>
    <t>Serbia--1/28/20</t>
  </si>
  <si>
    <t>Slovakia--1/28/20</t>
  </si>
  <si>
    <t>Togo--1/28/20</t>
  </si>
  <si>
    <t>French Guiana--1/28/20</t>
  </si>
  <si>
    <t>Malta--1/28/20</t>
  </si>
  <si>
    <t>Martinique--1/28/20</t>
  </si>
  <si>
    <t>Bulgaria--1/28/20</t>
  </si>
  <si>
    <t>Maldives--1/28/20</t>
  </si>
  <si>
    <t>Bangladesh--1/28/20</t>
  </si>
  <si>
    <t>Paraguay--1/28/20</t>
  </si>
  <si>
    <t>Albania--1/28/20</t>
  </si>
  <si>
    <t>Cyprus--1/28/20</t>
  </si>
  <si>
    <t>Brunei--1/28/20</t>
  </si>
  <si>
    <t>Burkina Faso--1/28/20</t>
  </si>
  <si>
    <t>Holy See--1/28/20</t>
  </si>
  <si>
    <t>Mongolia--1/28/20</t>
  </si>
  <si>
    <t>Panama--1/28/20</t>
  </si>
  <si>
    <t>Iran--1/28/20</t>
  </si>
  <si>
    <t>Czechia--1/28/20</t>
  </si>
  <si>
    <t>Russia--1/28/20</t>
  </si>
  <si>
    <t>Moldova--1/28/20</t>
  </si>
  <si>
    <t>Bolivia--1/28/20</t>
  </si>
  <si>
    <t>Honduras--1/28/20</t>
  </si>
  <si>
    <t>Congo (Kinshasa)--1/28/20</t>
  </si>
  <si>
    <t>Cote d'Ivoire--1/28/20</t>
  </si>
  <si>
    <t>Jamaica--1/28/20</t>
  </si>
  <si>
    <t>Reunion--1/28/20</t>
  </si>
  <si>
    <t>Turkey--1/28/20</t>
  </si>
  <si>
    <t>Cuba--1/28/20</t>
  </si>
  <si>
    <t>Guyana--1/28/20</t>
  </si>
  <si>
    <t>Finland--1/27/20</t>
  </si>
  <si>
    <t>United Arab Emirates--1/27/20</t>
  </si>
  <si>
    <t>Philippines--1/27/20</t>
  </si>
  <si>
    <t>India--1/27/20</t>
  </si>
  <si>
    <t>Italy--1/27/20</t>
  </si>
  <si>
    <t>Sweden--1/27/20</t>
  </si>
  <si>
    <t>Spain--1/27/20</t>
  </si>
  <si>
    <t>Belgium--1/27/20</t>
  </si>
  <si>
    <t>Egypt--1/27/20</t>
  </si>
  <si>
    <t>Lebanon--1/27/20</t>
  </si>
  <si>
    <t>Iraq--1/27/20</t>
  </si>
  <si>
    <t>Oman--1/27/20</t>
  </si>
  <si>
    <t>Afghanistan--1/27/20</t>
  </si>
  <si>
    <t>Bahrain--1/27/20</t>
  </si>
  <si>
    <t>Kuwait--1/27/20</t>
  </si>
  <si>
    <t>Algeria--1/27/20</t>
  </si>
  <si>
    <t>Croatia--1/27/20</t>
  </si>
  <si>
    <t>Switzerland--1/27/20</t>
  </si>
  <si>
    <t>Austria--1/27/20</t>
  </si>
  <si>
    <t>Israel--1/27/20</t>
  </si>
  <si>
    <t>Pakistan--1/27/20</t>
  </si>
  <si>
    <t>Brazil--1/27/20</t>
  </si>
  <si>
    <t>Georgia--1/27/20</t>
  </si>
  <si>
    <t>Greece--1/27/20</t>
  </si>
  <si>
    <t>North Macedonia--1/27/20</t>
  </si>
  <si>
    <t>Norway--1/27/20</t>
  </si>
  <si>
    <t>Romania--1/27/20</t>
  </si>
  <si>
    <t>Estonia--1/27/20</t>
  </si>
  <si>
    <t>Netherlands--1/27/20</t>
  </si>
  <si>
    <t>San Marino--1/27/20</t>
  </si>
  <si>
    <t>Belarus--1/27/20</t>
  </si>
  <si>
    <t>Iceland--1/27/20</t>
  </si>
  <si>
    <t>Lithuania--1/27/20</t>
  </si>
  <si>
    <t>Mexico--1/27/20</t>
  </si>
  <si>
    <t>New Zealand--1/27/20</t>
  </si>
  <si>
    <t>Nigeria--1/27/20</t>
  </si>
  <si>
    <t>Ireland--1/27/20</t>
  </si>
  <si>
    <t>Luxembourg--1/27/20</t>
  </si>
  <si>
    <t>Monaco--1/27/20</t>
  </si>
  <si>
    <t>Qatar--1/27/20</t>
  </si>
  <si>
    <t>Ecuador--1/27/20</t>
  </si>
  <si>
    <t>Azerbaijan--1/27/20</t>
  </si>
  <si>
    <t>Armenia--1/27/20</t>
  </si>
  <si>
    <t>Dominican Republic--1/27/20</t>
  </si>
  <si>
    <t>Indonesia--1/27/20</t>
  </si>
  <si>
    <t>Portugal--1/27/20</t>
  </si>
  <si>
    <t>Andorra--1/27/20</t>
  </si>
  <si>
    <t>Latvia--1/27/20</t>
  </si>
  <si>
    <t>Morocco--1/27/20</t>
  </si>
  <si>
    <t>Saudi Arabia--1/27/20</t>
  </si>
  <si>
    <t>Senegal--1/27/20</t>
  </si>
  <si>
    <t>Argentina--1/27/20</t>
  </si>
  <si>
    <t>Chile--1/27/20</t>
  </si>
  <si>
    <t>Jordan--1/27/20</t>
  </si>
  <si>
    <t>Ukraine--1/27/20</t>
  </si>
  <si>
    <t>Hungary--1/27/20</t>
  </si>
  <si>
    <t>Liechtenstein--1/27/20</t>
  </si>
  <si>
    <t>Poland--1/27/20</t>
  </si>
  <si>
    <t>Tunisia--1/27/20</t>
  </si>
  <si>
    <t>Bosnia and Herzegovina--1/27/20</t>
  </si>
  <si>
    <t>Slovenia--1/27/20</t>
  </si>
  <si>
    <t>South Africa--1/27/20</t>
  </si>
  <si>
    <t>Bhutan--1/27/20</t>
  </si>
  <si>
    <t>Cameroon--1/27/20</t>
  </si>
  <si>
    <t>Colombia--1/27/20</t>
  </si>
  <si>
    <t>Costa Rica--1/27/20</t>
  </si>
  <si>
    <t>Peru--1/27/20</t>
  </si>
  <si>
    <t>Serbia--1/27/20</t>
  </si>
  <si>
    <t>Slovakia--1/27/20</t>
  </si>
  <si>
    <t>Togo--1/27/20</t>
  </si>
  <si>
    <t>French Guiana--1/27/20</t>
  </si>
  <si>
    <t>Malta--1/27/20</t>
  </si>
  <si>
    <t>Martinique--1/27/20</t>
  </si>
  <si>
    <t>Bulgaria--1/27/20</t>
  </si>
  <si>
    <t>Maldives--1/27/20</t>
  </si>
  <si>
    <t>Bangladesh--1/27/20</t>
  </si>
  <si>
    <t>Paraguay--1/27/20</t>
  </si>
  <si>
    <t>Albania--1/27/20</t>
  </si>
  <si>
    <t>Cyprus--1/27/20</t>
  </si>
  <si>
    <t>Brunei--1/27/20</t>
  </si>
  <si>
    <t>Burkina Faso--1/27/20</t>
  </si>
  <si>
    <t>Holy See--1/27/20</t>
  </si>
  <si>
    <t>Mongolia--1/27/20</t>
  </si>
  <si>
    <t>Panama--1/27/20</t>
  </si>
  <si>
    <t>Iran--1/27/20</t>
  </si>
  <si>
    <t>Czechia--1/27/20</t>
  </si>
  <si>
    <t>Russia--1/27/20</t>
  </si>
  <si>
    <t>Moldova--1/27/20</t>
  </si>
  <si>
    <t>Bolivia--1/27/20</t>
  </si>
  <si>
    <t>Honduras--1/27/20</t>
  </si>
  <si>
    <t>Congo (Kinshasa)--1/27/20</t>
  </si>
  <si>
    <t>Cote d'Ivoire--1/27/20</t>
  </si>
  <si>
    <t>Jamaica--1/27/20</t>
  </si>
  <si>
    <t>Reunion--1/27/20</t>
  </si>
  <si>
    <t>Turkey--1/27/20</t>
  </si>
  <si>
    <t>Cuba--1/27/20</t>
  </si>
  <si>
    <t>Guyana--1/27/20</t>
  </si>
  <si>
    <t>Cambodia--1/26/20</t>
  </si>
  <si>
    <t>Sri Lanka--1/26/20</t>
  </si>
  <si>
    <t>Germany--1/26/20</t>
  </si>
  <si>
    <t>Finland--1/26/20</t>
  </si>
  <si>
    <t>United Arab Emirates--1/26/20</t>
  </si>
  <si>
    <t>Philippines--1/26/20</t>
  </si>
  <si>
    <t>India--1/26/20</t>
  </si>
  <si>
    <t>Italy--1/26/20</t>
  </si>
  <si>
    <t>Sweden--1/26/20</t>
  </si>
  <si>
    <t>Spain--1/26/20</t>
  </si>
  <si>
    <t>Belgium--1/26/20</t>
  </si>
  <si>
    <t>Egypt--1/26/20</t>
  </si>
  <si>
    <t>Lebanon--1/26/20</t>
  </si>
  <si>
    <t>Iraq--1/26/20</t>
  </si>
  <si>
    <t>Oman--1/26/20</t>
  </si>
  <si>
    <t>Afghanistan--1/26/20</t>
  </si>
  <si>
    <t>Bahrain--1/26/20</t>
  </si>
  <si>
    <t>Kuwait--1/26/20</t>
  </si>
  <si>
    <t>Algeria--1/26/20</t>
  </si>
  <si>
    <t>Croatia--1/26/20</t>
  </si>
  <si>
    <t>Switzerland--1/26/20</t>
  </si>
  <si>
    <t>Austria--1/26/20</t>
  </si>
  <si>
    <t>Israel--1/26/20</t>
  </si>
  <si>
    <t>Pakistan--1/26/20</t>
  </si>
  <si>
    <t>Brazil--1/26/20</t>
  </si>
  <si>
    <t>Georgia--1/26/20</t>
  </si>
  <si>
    <t>Greece--1/26/20</t>
  </si>
  <si>
    <t>North Macedonia--1/26/20</t>
  </si>
  <si>
    <t>Norway--1/26/20</t>
  </si>
  <si>
    <t>Romania--1/26/20</t>
  </si>
  <si>
    <t>Estonia--1/26/20</t>
  </si>
  <si>
    <t>Netherlands--1/26/20</t>
  </si>
  <si>
    <t>San Marino--1/26/20</t>
  </si>
  <si>
    <t>Belarus--1/26/20</t>
  </si>
  <si>
    <t>Iceland--1/26/20</t>
  </si>
  <si>
    <t>Lithuania--1/26/20</t>
  </si>
  <si>
    <t>Mexico--1/26/20</t>
  </si>
  <si>
    <t>New Zealand--1/26/20</t>
  </si>
  <si>
    <t>Nigeria--1/26/20</t>
  </si>
  <si>
    <t>Ireland--1/26/20</t>
  </si>
  <si>
    <t>Luxembourg--1/26/20</t>
  </si>
  <si>
    <t>Monaco--1/26/20</t>
  </si>
  <si>
    <t>Qatar--1/26/20</t>
  </si>
  <si>
    <t>Ecuador--1/26/20</t>
  </si>
  <si>
    <t>Azerbaijan--1/26/20</t>
  </si>
  <si>
    <t>Armenia--1/26/20</t>
  </si>
  <si>
    <t>Dominican Republic--1/26/20</t>
  </si>
  <si>
    <t>Indonesia--1/26/20</t>
  </si>
  <si>
    <t>Portugal--1/26/20</t>
  </si>
  <si>
    <t>Andorra--1/26/20</t>
  </si>
  <si>
    <t>Latvia--1/26/20</t>
  </si>
  <si>
    <t>Morocco--1/26/20</t>
  </si>
  <si>
    <t>Saudi Arabia--1/26/20</t>
  </si>
  <si>
    <t>Senegal--1/26/20</t>
  </si>
  <si>
    <t>Argentina--1/26/20</t>
  </si>
  <si>
    <t>Chile--1/26/20</t>
  </si>
  <si>
    <t>Jordan--1/26/20</t>
  </si>
  <si>
    <t>Ukraine--1/26/20</t>
  </si>
  <si>
    <t>Hungary--1/26/20</t>
  </si>
  <si>
    <t>Liechtenstein--1/26/20</t>
  </si>
  <si>
    <t>Poland--1/26/20</t>
  </si>
  <si>
    <t>Tunisia--1/26/20</t>
  </si>
  <si>
    <t>Bosnia and Herzegovina--1/26/20</t>
  </si>
  <si>
    <t>Slovenia--1/26/20</t>
  </si>
  <si>
    <t>South Africa--1/26/20</t>
  </si>
  <si>
    <t>Bhutan--1/26/20</t>
  </si>
  <si>
    <t>Cameroon--1/26/20</t>
  </si>
  <si>
    <t>Colombia--1/26/20</t>
  </si>
  <si>
    <t>Costa Rica--1/26/20</t>
  </si>
  <si>
    <t>Peru--1/26/20</t>
  </si>
  <si>
    <t>Serbia--1/26/20</t>
  </si>
  <si>
    <t>Slovakia--1/26/20</t>
  </si>
  <si>
    <t>Togo--1/26/20</t>
  </si>
  <si>
    <t>French Guiana--1/26/20</t>
  </si>
  <si>
    <t>Malta--1/26/20</t>
  </si>
  <si>
    <t>Martinique--1/26/20</t>
  </si>
  <si>
    <t>Bulgaria--1/26/20</t>
  </si>
  <si>
    <t>Maldives--1/26/20</t>
  </si>
  <si>
    <t>Bangladesh--1/26/20</t>
  </si>
  <si>
    <t>Paraguay--1/26/20</t>
  </si>
  <si>
    <t>Albania--1/26/20</t>
  </si>
  <si>
    <t>Cyprus--1/26/20</t>
  </si>
  <si>
    <t>Brunei--1/26/20</t>
  </si>
  <si>
    <t>Burkina Faso--1/26/20</t>
  </si>
  <si>
    <t>Holy See--1/26/20</t>
  </si>
  <si>
    <t>Mongolia--1/26/20</t>
  </si>
  <si>
    <t>Panama--1/26/20</t>
  </si>
  <si>
    <t>Iran--1/26/20</t>
  </si>
  <si>
    <t>Czechia--1/26/20</t>
  </si>
  <si>
    <t>Russia--1/26/20</t>
  </si>
  <si>
    <t>Moldova--1/26/20</t>
  </si>
  <si>
    <t>Bolivia--1/26/20</t>
  </si>
  <si>
    <t>Honduras--1/26/20</t>
  </si>
  <si>
    <t>Congo (Kinshasa)--1/26/20</t>
  </si>
  <si>
    <t>Cote d'Ivoire--1/26/20</t>
  </si>
  <si>
    <t>Jamaica--1/26/20</t>
  </si>
  <si>
    <t>Reunion--1/26/20</t>
  </si>
  <si>
    <t>Turkey--1/26/20</t>
  </si>
  <si>
    <t>Cuba--1/26/20</t>
  </si>
  <si>
    <t>Guyana--1/26/20</t>
  </si>
  <si>
    <t>Cambodia--1/25/20</t>
  </si>
  <si>
    <t>Sri Lanka--1/25/20</t>
  </si>
  <si>
    <t>Germany--1/25/20</t>
  </si>
  <si>
    <t>Finland--1/25/20</t>
  </si>
  <si>
    <t>United Arab Emirates--1/25/20</t>
  </si>
  <si>
    <t>Philippines--1/25/20</t>
  </si>
  <si>
    <t>India--1/25/20</t>
  </si>
  <si>
    <t>Italy--1/25/20</t>
  </si>
  <si>
    <t>Sweden--1/25/20</t>
  </si>
  <si>
    <t>Spain--1/25/20</t>
  </si>
  <si>
    <t>Belgium--1/25/20</t>
  </si>
  <si>
    <t>Egypt--1/25/20</t>
  </si>
  <si>
    <t>Lebanon--1/25/20</t>
  </si>
  <si>
    <t>Iraq--1/25/20</t>
  </si>
  <si>
    <t>Oman--1/25/20</t>
  </si>
  <si>
    <t>Afghanistan--1/25/20</t>
  </si>
  <si>
    <t>Bahrain--1/25/20</t>
  </si>
  <si>
    <t>Kuwait--1/25/20</t>
  </si>
  <si>
    <t>Algeria--1/25/20</t>
  </si>
  <si>
    <t>Croatia--1/25/20</t>
  </si>
  <si>
    <t>Switzerland--1/25/20</t>
  </si>
  <si>
    <t>Austria--1/25/20</t>
  </si>
  <si>
    <t>Israel--1/25/20</t>
  </si>
  <si>
    <t>Pakistan--1/25/20</t>
  </si>
  <si>
    <t>Brazil--1/25/20</t>
  </si>
  <si>
    <t>Georgia--1/25/20</t>
  </si>
  <si>
    <t>Greece--1/25/20</t>
  </si>
  <si>
    <t>North Macedonia--1/25/20</t>
  </si>
  <si>
    <t>Norway--1/25/20</t>
  </si>
  <si>
    <t>Romania--1/25/20</t>
  </si>
  <si>
    <t>Estonia--1/25/20</t>
  </si>
  <si>
    <t>Netherlands--1/25/20</t>
  </si>
  <si>
    <t>San Marino--1/25/20</t>
  </si>
  <si>
    <t>Belarus--1/25/20</t>
  </si>
  <si>
    <t>Iceland--1/25/20</t>
  </si>
  <si>
    <t>Lithuania--1/25/20</t>
  </si>
  <si>
    <t>Mexico--1/25/20</t>
  </si>
  <si>
    <t>New Zealand--1/25/20</t>
  </si>
  <si>
    <t>Nigeria--1/25/20</t>
  </si>
  <si>
    <t>Ireland--1/25/20</t>
  </si>
  <si>
    <t>Luxembourg--1/25/20</t>
  </si>
  <si>
    <t>Monaco--1/25/20</t>
  </si>
  <si>
    <t>Qatar--1/25/20</t>
  </si>
  <si>
    <t>Ecuador--1/25/20</t>
  </si>
  <si>
    <t>Azerbaijan--1/25/20</t>
  </si>
  <si>
    <t>Armenia--1/25/20</t>
  </si>
  <si>
    <t>Dominican Republic--1/25/20</t>
  </si>
  <si>
    <t>Indonesia--1/25/20</t>
  </si>
  <si>
    <t>Portugal--1/25/20</t>
  </si>
  <si>
    <t>Andorra--1/25/20</t>
  </si>
  <si>
    <t>Latvia--1/25/20</t>
  </si>
  <si>
    <t>Morocco--1/25/20</t>
  </si>
  <si>
    <t>Saudi Arabia--1/25/20</t>
  </si>
  <si>
    <t>Senegal--1/25/20</t>
  </si>
  <si>
    <t>Argentina--1/25/20</t>
  </si>
  <si>
    <t>Chile--1/25/20</t>
  </si>
  <si>
    <t>Jordan--1/25/20</t>
  </si>
  <si>
    <t>Ukraine--1/25/20</t>
  </si>
  <si>
    <t>Hungary--1/25/20</t>
  </si>
  <si>
    <t>Liechtenstein--1/25/20</t>
  </si>
  <si>
    <t>Poland--1/25/20</t>
  </si>
  <si>
    <t>Tunisia--1/25/20</t>
  </si>
  <si>
    <t>Bosnia and Herzegovina--1/25/20</t>
  </si>
  <si>
    <t>Slovenia--1/25/20</t>
  </si>
  <si>
    <t>South Africa--1/25/20</t>
  </si>
  <si>
    <t>Bhutan--1/25/20</t>
  </si>
  <si>
    <t>Cameroon--1/25/20</t>
  </si>
  <si>
    <t>Colombia--1/25/20</t>
  </si>
  <si>
    <t>Costa Rica--1/25/20</t>
  </si>
  <si>
    <t>Peru--1/25/20</t>
  </si>
  <si>
    <t>Serbia--1/25/20</t>
  </si>
  <si>
    <t>Slovakia--1/25/20</t>
  </si>
  <si>
    <t>Togo--1/25/20</t>
  </si>
  <si>
    <t>French Guiana--1/25/20</t>
  </si>
  <si>
    <t>Malta--1/25/20</t>
  </si>
  <si>
    <t>Martinique--1/25/20</t>
  </si>
  <si>
    <t>Bulgaria--1/25/20</t>
  </si>
  <si>
    <t>Maldives--1/25/20</t>
  </si>
  <si>
    <t>Bangladesh--1/25/20</t>
  </si>
  <si>
    <t>Paraguay--1/25/20</t>
  </si>
  <si>
    <t>Albania--1/25/20</t>
  </si>
  <si>
    <t>Cyprus--1/25/20</t>
  </si>
  <si>
    <t>Brunei--1/25/20</t>
  </si>
  <si>
    <t>Burkina Faso--1/25/20</t>
  </si>
  <si>
    <t>Holy See--1/25/20</t>
  </si>
  <si>
    <t>Mongolia--1/25/20</t>
  </si>
  <si>
    <t>Panama--1/25/20</t>
  </si>
  <si>
    <t>Iran--1/25/20</t>
  </si>
  <si>
    <t>Czechia--1/25/20</t>
  </si>
  <si>
    <t>Russia--1/25/20</t>
  </si>
  <si>
    <t>Moldova--1/25/20</t>
  </si>
  <si>
    <t>Bolivia--1/25/20</t>
  </si>
  <si>
    <t>Honduras--1/25/20</t>
  </si>
  <si>
    <t>Congo (Kinshasa)--1/25/20</t>
  </si>
  <si>
    <t>Cote d'Ivoire--1/25/20</t>
  </si>
  <si>
    <t>Jamaica--1/25/20</t>
  </si>
  <si>
    <t>Reunion--1/25/20</t>
  </si>
  <si>
    <t>Turkey--1/25/20</t>
  </si>
  <si>
    <t>Cuba--1/25/20</t>
  </si>
  <si>
    <t>Guyana--1/25/20</t>
  </si>
  <si>
    <t>Nepal--1/24/20</t>
  </si>
  <si>
    <t>Malaysia--1/24/20</t>
  </si>
  <si>
    <t>Cambodia--1/24/20</t>
  </si>
  <si>
    <t>Sri Lanka--1/24/20</t>
  </si>
  <si>
    <t>Germany--1/24/20</t>
  </si>
  <si>
    <t>Finland--1/24/20</t>
  </si>
  <si>
    <t>United Arab Emirates--1/24/20</t>
  </si>
  <si>
    <t>Philippines--1/24/20</t>
  </si>
  <si>
    <t>India--1/24/20</t>
  </si>
  <si>
    <t>Italy--1/24/20</t>
  </si>
  <si>
    <t>Sweden--1/24/20</t>
  </si>
  <si>
    <t>Spain--1/24/20</t>
  </si>
  <si>
    <t>Belgium--1/24/20</t>
  </si>
  <si>
    <t>Egypt--1/24/20</t>
  </si>
  <si>
    <t>Lebanon--1/24/20</t>
  </si>
  <si>
    <t>Iraq--1/24/20</t>
  </si>
  <si>
    <t>Oman--1/24/20</t>
  </si>
  <si>
    <t>Afghanistan--1/24/20</t>
  </si>
  <si>
    <t>Bahrain--1/24/20</t>
  </si>
  <si>
    <t>Kuwait--1/24/20</t>
  </si>
  <si>
    <t>Algeria--1/24/20</t>
  </si>
  <si>
    <t>Croatia--1/24/20</t>
  </si>
  <si>
    <t>Switzerland--1/24/20</t>
  </si>
  <si>
    <t>Austria--1/24/20</t>
  </si>
  <si>
    <t>Israel--1/24/20</t>
  </si>
  <si>
    <t>Pakistan--1/24/20</t>
  </si>
  <si>
    <t>Brazil--1/24/20</t>
  </si>
  <si>
    <t>Georgia--1/24/20</t>
  </si>
  <si>
    <t>Greece--1/24/20</t>
  </si>
  <si>
    <t>North Macedonia--1/24/20</t>
  </si>
  <si>
    <t>Norway--1/24/20</t>
  </si>
  <si>
    <t>Romania--1/24/20</t>
  </si>
  <si>
    <t>Estonia--1/24/20</t>
  </si>
  <si>
    <t>Netherlands--1/24/20</t>
  </si>
  <si>
    <t>San Marino--1/24/20</t>
  </si>
  <si>
    <t>Belarus--1/24/20</t>
  </si>
  <si>
    <t>Iceland--1/24/20</t>
  </si>
  <si>
    <t>Lithuania--1/24/20</t>
  </si>
  <si>
    <t>Mexico--1/24/20</t>
  </si>
  <si>
    <t>New Zealand--1/24/20</t>
  </si>
  <si>
    <t>Nigeria--1/24/20</t>
  </si>
  <si>
    <t>Ireland--1/24/20</t>
  </si>
  <si>
    <t>Luxembourg--1/24/20</t>
  </si>
  <si>
    <t>Monaco--1/24/20</t>
  </si>
  <si>
    <t>Qatar--1/24/20</t>
  </si>
  <si>
    <t>Ecuador--1/24/20</t>
  </si>
  <si>
    <t>Azerbaijan--1/24/20</t>
  </si>
  <si>
    <t>Armenia--1/24/20</t>
  </si>
  <si>
    <t>Dominican Republic--1/24/20</t>
  </si>
  <si>
    <t>Indonesia--1/24/20</t>
  </si>
  <si>
    <t>Portugal--1/24/20</t>
  </si>
  <si>
    <t>Andorra--1/24/20</t>
  </si>
  <si>
    <t>Latvia--1/24/20</t>
  </si>
  <si>
    <t>Morocco--1/24/20</t>
  </si>
  <si>
    <t>Saudi Arabia--1/24/20</t>
  </si>
  <si>
    <t>Senegal--1/24/20</t>
  </si>
  <si>
    <t>Argentina--1/24/20</t>
  </si>
  <si>
    <t>Chile--1/24/20</t>
  </si>
  <si>
    <t>Jordan--1/24/20</t>
  </si>
  <si>
    <t>Ukraine--1/24/20</t>
  </si>
  <si>
    <t>Hungary--1/24/20</t>
  </si>
  <si>
    <t>Liechtenstein--1/24/20</t>
  </si>
  <si>
    <t>Poland--1/24/20</t>
  </si>
  <si>
    <t>Tunisia--1/24/20</t>
  </si>
  <si>
    <t>Bosnia and Herzegovina--1/24/20</t>
  </si>
  <si>
    <t>Slovenia--1/24/20</t>
  </si>
  <si>
    <t>South Africa--1/24/20</t>
  </si>
  <si>
    <t>Bhutan--1/24/20</t>
  </si>
  <si>
    <t>Cameroon--1/24/20</t>
  </si>
  <si>
    <t>Colombia--1/24/20</t>
  </si>
  <si>
    <t>Costa Rica--1/24/20</t>
  </si>
  <si>
    <t>Peru--1/24/20</t>
  </si>
  <si>
    <t>Serbia--1/24/20</t>
  </si>
  <si>
    <t>Slovakia--1/24/20</t>
  </si>
  <si>
    <t>Togo--1/24/20</t>
  </si>
  <si>
    <t>French Guiana--1/24/20</t>
  </si>
  <si>
    <t>Malta--1/24/20</t>
  </si>
  <si>
    <t>Martinique--1/24/20</t>
  </si>
  <si>
    <t>Bulgaria--1/24/20</t>
  </si>
  <si>
    <t>Maldives--1/24/20</t>
  </si>
  <si>
    <t>Bangladesh--1/24/20</t>
  </si>
  <si>
    <t>Paraguay--1/24/20</t>
  </si>
  <si>
    <t>Albania--1/24/20</t>
  </si>
  <si>
    <t>Cyprus--1/24/20</t>
  </si>
  <si>
    <t>Brunei--1/24/20</t>
  </si>
  <si>
    <t>Burkina Faso--1/24/20</t>
  </si>
  <si>
    <t>Holy See--1/24/20</t>
  </si>
  <si>
    <t>Mongolia--1/24/20</t>
  </si>
  <si>
    <t>Panama--1/24/20</t>
  </si>
  <si>
    <t>Iran--1/24/20</t>
  </si>
  <si>
    <t>Czechia--1/24/20</t>
  </si>
  <si>
    <t>Russia--1/24/20</t>
  </si>
  <si>
    <t>Moldova--1/24/20</t>
  </si>
  <si>
    <t>Bolivia--1/24/20</t>
  </si>
  <si>
    <t>Honduras--1/24/20</t>
  </si>
  <si>
    <t>Congo (Kinshasa)--1/24/20</t>
  </si>
  <si>
    <t>Cote d'Ivoire--1/24/20</t>
  </si>
  <si>
    <t>Jamaica--1/24/20</t>
  </si>
  <si>
    <t>Reunion--1/24/20</t>
  </si>
  <si>
    <t>Turkey--1/24/20</t>
  </si>
  <si>
    <t>Cuba--1/24/20</t>
  </si>
  <si>
    <t>Guyana--1/24/20</t>
  </si>
  <si>
    <t>Nepal--1/23/20</t>
  </si>
  <si>
    <t>Malaysia--1/23/20</t>
  </si>
  <si>
    <t>Cambodia--1/23/20</t>
  </si>
  <si>
    <t>Sri Lanka--1/23/20</t>
  </si>
  <si>
    <t>Germany--1/23/20</t>
  </si>
  <si>
    <t>Finland--1/23/20</t>
  </si>
  <si>
    <t>United Arab Emirates--1/23/20</t>
  </si>
  <si>
    <t>Philippines--1/23/20</t>
  </si>
  <si>
    <t>India--1/23/20</t>
  </si>
  <si>
    <t>Italy--1/23/20</t>
  </si>
  <si>
    <t>Sweden--1/23/20</t>
  </si>
  <si>
    <t>Spain--1/23/20</t>
  </si>
  <si>
    <t>Belgium--1/23/20</t>
  </si>
  <si>
    <t>Egypt--1/23/20</t>
  </si>
  <si>
    <t>Lebanon--1/23/20</t>
  </si>
  <si>
    <t>Iraq--1/23/20</t>
  </si>
  <si>
    <t>Oman--1/23/20</t>
  </si>
  <si>
    <t>Afghanistan--1/23/20</t>
  </si>
  <si>
    <t>Bahrain--1/23/20</t>
  </si>
  <si>
    <t>Kuwait--1/23/20</t>
  </si>
  <si>
    <t>Algeria--1/23/20</t>
  </si>
  <si>
    <t>Croatia--1/23/20</t>
  </si>
  <si>
    <t>Switzerland--1/23/20</t>
  </si>
  <si>
    <t>Austria--1/23/20</t>
  </si>
  <si>
    <t>Israel--1/23/20</t>
  </si>
  <si>
    <t>Pakistan--1/23/20</t>
  </si>
  <si>
    <t>Brazil--1/23/20</t>
  </si>
  <si>
    <t>Georgia--1/23/20</t>
  </si>
  <si>
    <t>Greece--1/23/20</t>
  </si>
  <si>
    <t>North Macedonia--1/23/20</t>
  </si>
  <si>
    <t>Norway--1/23/20</t>
  </si>
  <si>
    <t>Romania--1/23/20</t>
  </si>
  <si>
    <t>Estonia--1/23/20</t>
  </si>
  <si>
    <t>Netherlands--1/23/20</t>
  </si>
  <si>
    <t>San Marino--1/23/20</t>
  </si>
  <si>
    <t>Belarus--1/23/20</t>
  </si>
  <si>
    <t>Iceland--1/23/20</t>
  </si>
  <si>
    <t>Lithuania--1/23/20</t>
  </si>
  <si>
    <t>Mexico--1/23/20</t>
  </si>
  <si>
    <t>New Zealand--1/23/20</t>
  </si>
  <si>
    <t>Nigeria--1/23/20</t>
  </si>
  <si>
    <t>Ireland--1/23/20</t>
  </si>
  <si>
    <t>Luxembourg--1/23/20</t>
  </si>
  <si>
    <t>Monaco--1/23/20</t>
  </si>
  <si>
    <t>Qatar--1/23/20</t>
  </si>
  <si>
    <t>Ecuador--1/23/20</t>
  </si>
  <si>
    <t>Azerbaijan--1/23/20</t>
  </si>
  <si>
    <t>Armenia--1/23/20</t>
  </si>
  <si>
    <t>Dominican Republic--1/23/20</t>
  </si>
  <si>
    <t>Indonesia--1/23/20</t>
  </si>
  <si>
    <t>Portugal--1/23/20</t>
  </si>
  <si>
    <t>Andorra--1/23/20</t>
  </si>
  <si>
    <t>Latvia--1/23/20</t>
  </si>
  <si>
    <t>Morocco--1/23/20</t>
  </si>
  <si>
    <t>Saudi Arabia--1/23/20</t>
  </si>
  <si>
    <t>Senegal--1/23/20</t>
  </si>
  <si>
    <t>Argentina--1/23/20</t>
  </si>
  <si>
    <t>Chile--1/23/20</t>
  </si>
  <si>
    <t>Jordan--1/23/20</t>
  </si>
  <si>
    <t>Ukraine--1/23/20</t>
  </si>
  <si>
    <t>Hungary--1/23/20</t>
  </si>
  <si>
    <t>Liechtenstein--1/23/20</t>
  </si>
  <si>
    <t>Poland--1/23/20</t>
  </si>
  <si>
    <t>Tunisia--1/23/20</t>
  </si>
  <si>
    <t>Bosnia and Herzegovina--1/23/20</t>
  </si>
  <si>
    <t>Slovenia--1/23/20</t>
  </si>
  <si>
    <t>South Africa--1/23/20</t>
  </si>
  <si>
    <t>Bhutan--1/23/20</t>
  </si>
  <si>
    <t>Cameroon--1/23/20</t>
  </si>
  <si>
    <t>Colombia--1/23/20</t>
  </si>
  <si>
    <t>Costa Rica--1/23/20</t>
  </si>
  <si>
    <t>Peru--1/23/20</t>
  </si>
  <si>
    <t>Serbia--1/23/20</t>
  </si>
  <si>
    <t>Slovakia--1/23/20</t>
  </si>
  <si>
    <t>Togo--1/23/20</t>
  </si>
  <si>
    <t>French Guiana--1/23/20</t>
  </si>
  <si>
    <t>Malta--1/23/20</t>
  </si>
  <si>
    <t>Martinique--1/23/20</t>
  </si>
  <si>
    <t>Bulgaria--1/23/20</t>
  </si>
  <si>
    <t>Maldives--1/23/20</t>
  </si>
  <si>
    <t>Bangladesh--1/23/20</t>
  </si>
  <si>
    <t>Paraguay--1/23/20</t>
  </si>
  <si>
    <t>Albania--1/23/20</t>
  </si>
  <si>
    <t>Cyprus--1/23/20</t>
  </si>
  <si>
    <t>Brunei--1/23/20</t>
  </si>
  <si>
    <t>Burkina Faso--1/23/20</t>
  </si>
  <si>
    <t>Holy See--1/23/20</t>
  </si>
  <si>
    <t>Mongolia--1/23/20</t>
  </si>
  <si>
    <t>Panama--1/23/20</t>
  </si>
  <si>
    <t>Iran--1/23/20</t>
  </si>
  <si>
    <t>Czechia--1/23/20</t>
  </si>
  <si>
    <t>Russia--1/23/20</t>
  </si>
  <si>
    <t>Moldova--1/23/20</t>
  </si>
  <si>
    <t>Bolivia--1/23/20</t>
  </si>
  <si>
    <t>Honduras--1/23/20</t>
  </si>
  <si>
    <t>Congo (Kinshasa)--1/23/20</t>
  </si>
  <si>
    <t>Cote d'Ivoire--1/23/20</t>
  </si>
  <si>
    <t>Jamaica--1/23/20</t>
  </si>
  <si>
    <t>Reunion--1/23/20</t>
  </si>
  <si>
    <t>Turkey--1/23/20</t>
  </si>
  <si>
    <t>Cuba--1/23/20</t>
  </si>
  <si>
    <t>Guyana--1/23/20</t>
  </si>
  <si>
    <t>Singapore--1/22/20</t>
  </si>
  <si>
    <t>Nepal--1/22/20</t>
  </si>
  <si>
    <t>Malaysia--1/22/20</t>
  </si>
  <si>
    <t>Cambodia--1/22/20</t>
  </si>
  <si>
    <t>Sri Lanka--1/22/20</t>
  </si>
  <si>
    <t>Germany--1/22/20</t>
  </si>
  <si>
    <t>Finland--1/22/20</t>
  </si>
  <si>
    <t>United Arab Emirates--1/22/20</t>
  </si>
  <si>
    <t>Philippines--1/22/20</t>
  </si>
  <si>
    <t>India--1/22/20</t>
  </si>
  <si>
    <t>Italy--1/22/20</t>
  </si>
  <si>
    <t>Sweden--1/22/20</t>
  </si>
  <si>
    <t>Spain--1/22/20</t>
  </si>
  <si>
    <t>Belgium--1/22/20</t>
  </si>
  <si>
    <t>Egypt--1/22/20</t>
  </si>
  <si>
    <t>Lebanon--1/22/20</t>
  </si>
  <si>
    <t>Iraq--1/22/20</t>
  </si>
  <si>
    <t>Oman--1/22/20</t>
  </si>
  <si>
    <t>Afghanistan--1/22/20</t>
  </si>
  <si>
    <t>Bahrain--1/22/20</t>
  </si>
  <si>
    <t>Kuwait--1/22/20</t>
  </si>
  <si>
    <t>Algeria--1/22/20</t>
  </si>
  <si>
    <t>Croatia--1/22/20</t>
  </si>
  <si>
    <t>Switzerland--1/22/20</t>
  </si>
  <si>
    <t>Austria--1/22/20</t>
  </si>
  <si>
    <t>Israel--1/22/20</t>
  </si>
  <si>
    <t>Pakistan--1/22/20</t>
  </si>
  <si>
    <t>Brazil--1/22/20</t>
  </si>
  <si>
    <t>Georgia--1/22/20</t>
  </si>
  <si>
    <t>Greece--1/22/20</t>
  </si>
  <si>
    <t>North Macedonia--1/22/20</t>
  </si>
  <si>
    <t>Norway--1/22/20</t>
  </si>
  <si>
    <t>Romania--1/22/20</t>
  </si>
  <si>
    <t>Estonia--1/22/20</t>
  </si>
  <si>
    <t>Netherlands--1/22/20</t>
  </si>
  <si>
    <t>San Marino--1/22/20</t>
  </si>
  <si>
    <t>Belarus--1/22/20</t>
  </si>
  <si>
    <t>Iceland--1/22/20</t>
  </si>
  <si>
    <t>Lithuania--1/22/20</t>
  </si>
  <si>
    <t>Mexico--1/22/20</t>
  </si>
  <si>
    <t>New Zealand--1/22/20</t>
  </si>
  <si>
    <t>Nigeria--1/22/20</t>
  </si>
  <si>
    <t>Ireland--1/22/20</t>
  </si>
  <si>
    <t>Luxembourg--1/22/20</t>
  </si>
  <si>
    <t>Monaco--1/22/20</t>
  </si>
  <si>
    <t>Qatar--1/22/20</t>
  </si>
  <si>
    <t>Ecuador--1/22/20</t>
  </si>
  <si>
    <t>Azerbaijan--1/22/20</t>
  </si>
  <si>
    <t>Armenia--1/22/20</t>
  </si>
  <si>
    <t>Dominican Republic--1/22/20</t>
  </si>
  <si>
    <t>Indonesia--1/22/20</t>
  </si>
  <si>
    <t>Portugal--1/22/20</t>
  </si>
  <si>
    <t>Andorra--1/22/20</t>
  </si>
  <si>
    <t>Latvia--1/22/20</t>
  </si>
  <si>
    <t>Morocco--1/22/20</t>
  </si>
  <si>
    <t>Saudi Arabia--1/22/20</t>
  </si>
  <si>
    <t>Senegal--1/22/20</t>
  </si>
  <si>
    <t>Argentina--1/22/20</t>
  </si>
  <si>
    <t>Chile--1/22/20</t>
  </si>
  <si>
    <t>Jordan--1/22/20</t>
  </si>
  <si>
    <t>Ukraine--1/22/20</t>
  </si>
  <si>
    <t>Hungary--1/22/20</t>
  </si>
  <si>
    <t>Liechtenstein--1/22/20</t>
  </si>
  <si>
    <t>Poland--1/22/20</t>
  </si>
  <si>
    <t>Tunisia--1/22/20</t>
  </si>
  <si>
    <t>Bosnia and Herzegovina--1/22/20</t>
  </si>
  <si>
    <t>Slovenia--1/22/20</t>
  </si>
  <si>
    <t>South Africa--1/22/20</t>
  </si>
  <si>
    <t>Bhutan--1/22/20</t>
  </si>
  <si>
    <t>Cameroon--1/22/20</t>
  </si>
  <si>
    <t>Colombia--1/22/20</t>
  </si>
  <si>
    <t>Costa Rica--1/22/20</t>
  </si>
  <si>
    <t>Peru--1/22/20</t>
  </si>
  <si>
    <t>Serbia--1/22/20</t>
  </si>
  <si>
    <t>Slovakia--1/22/20</t>
  </si>
  <si>
    <t>Togo--1/22/20</t>
  </si>
  <si>
    <t>French Guiana--1/22/20</t>
  </si>
  <si>
    <t>Malta--1/22/20</t>
  </si>
  <si>
    <t>Martinique--1/22/20</t>
  </si>
  <si>
    <t>Bulgaria--1/22/20</t>
  </si>
  <si>
    <t>Maldives--1/22/20</t>
  </si>
  <si>
    <t>Bangladesh--1/22/20</t>
  </si>
  <si>
    <t>Paraguay--1/22/20</t>
  </si>
  <si>
    <t>Albania--1/22/20</t>
  </si>
  <si>
    <t>Cyprus--1/22/20</t>
  </si>
  <si>
    <t>Brunei--1/22/20</t>
  </si>
  <si>
    <t>Burkina Faso--1/22/20</t>
  </si>
  <si>
    <t>Holy See--1/22/20</t>
  </si>
  <si>
    <t>Mongolia--1/22/20</t>
  </si>
  <si>
    <t>Panama--1/22/20</t>
  </si>
  <si>
    <t>Iran--1/22/20</t>
  </si>
  <si>
    <t>Czechia--1/22/20</t>
  </si>
  <si>
    <t>Vietnam--1/22/20</t>
  </si>
  <si>
    <t>Russia--1/22/20</t>
  </si>
  <si>
    <t>Moldova--1/22/20</t>
  </si>
  <si>
    <t>Bolivia--1/22/20</t>
  </si>
  <si>
    <t>Honduras--1/22/20</t>
  </si>
  <si>
    <t>Congo (Kinshasa)--1/22/20</t>
  </si>
  <si>
    <t>Cote d'Ivoire--1/22/20</t>
  </si>
  <si>
    <t>Jamaica--1/22/20</t>
  </si>
  <si>
    <t>Reunion--1/22/20</t>
  </si>
  <si>
    <t>Turkey--1/22/20</t>
  </si>
  <si>
    <t>Cuba--1/22/20</t>
  </si>
  <si>
    <t>Guyana--1/22/20</t>
  </si>
  <si>
    <t>France-France-1/24/20</t>
  </si>
  <si>
    <t>France-France-1/25/20</t>
  </si>
  <si>
    <t>France-France-1/26/20</t>
  </si>
  <si>
    <t>France-France-1/27/20</t>
  </si>
  <si>
    <t>France-France-1/28/20</t>
  </si>
  <si>
    <t>France-France-1/29/20</t>
  </si>
  <si>
    <t>France-France-1/30/20</t>
  </si>
  <si>
    <t>France-France-1/31/20</t>
  </si>
  <si>
    <t>France-France-2/1/20</t>
  </si>
  <si>
    <t>France-France-2/2/20</t>
  </si>
  <si>
    <t>France-France-2/3/20</t>
  </si>
  <si>
    <t>France-France-2/4/20</t>
  </si>
  <si>
    <t>France-France-2/5/20</t>
  </si>
  <si>
    <t>France-France-2/6/20</t>
  </si>
  <si>
    <t>France-France-2/7/20</t>
  </si>
  <si>
    <t>France-France-2/8/20</t>
  </si>
  <si>
    <t>France-France-2/9/20</t>
  </si>
  <si>
    <t>France-France-2/10/20</t>
  </si>
  <si>
    <t>France-France-2/11/20</t>
  </si>
  <si>
    <t>France-France-2/12/20</t>
  </si>
  <si>
    <t>France-France-2/13/20</t>
  </si>
  <si>
    <t>France-France-2/14/20</t>
  </si>
  <si>
    <t>France-France-2/15/20</t>
  </si>
  <si>
    <t>France-France-2/16/20</t>
  </si>
  <si>
    <t>France-France-2/17/20</t>
  </si>
  <si>
    <t>France-France-2/18/20</t>
  </si>
  <si>
    <t>France-France-2/19/20</t>
  </si>
  <si>
    <t>France-France-2/20/20</t>
  </si>
  <si>
    <t>France-France-2/21/20</t>
  </si>
  <si>
    <t>France-France-2/22/20</t>
  </si>
  <si>
    <t>France-France-2/23/20</t>
  </si>
  <si>
    <t>France-France-2/24/20</t>
  </si>
  <si>
    <t>France-France-2/25/20</t>
  </si>
  <si>
    <t>France-France-2/26/20</t>
  </si>
  <si>
    <t>France-France-2/27/20</t>
  </si>
  <si>
    <t>France-France-2/28/20</t>
  </si>
  <si>
    <t>France-France-2/29/20</t>
  </si>
  <si>
    <t>France-France-3/1/20</t>
  </si>
  <si>
    <t>France-France-3/2/20</t>
  </si>
  <si>
    <t>France-France-3/3/20</t>
  </si>
  <si>
    <t>France-France-3/4/20</t>
  </si>
  <si>
    <t>France-France-3/5/20</t>
  </si>
  <si>
    <t>France-France-3/6/20</t>
  </si>
  <si>
    <t>France-France-3/7/20</t>
  </si>
  <si>
    <t>France-France-3/8/20</t>
  </si>
  <si>
    <t>France-France-3/9/20</t>
  </si>
  <si>
    <t>France-France-3/10/20</t>
  </si>
  <si>
    <t>France-France-3/11/20</t>
  </si>
  <si>
    <t>France-France-3/12/20</t>
  </si>
  <si>
    <t>Cruise Ship-Diamond Princess-2/7/20</t>
  </si>
  <si>
    <t>Cruise Ship-Diamond Princess-2/8/20</t>
  </si>
  <si>
    <t>Cruise Ship-Diamond Princess-2/9/20</t>
  </si>
  <si>
    <t>Cruise Ship-Diamond Princess-2/10/20</t>
  </si>
  <si>
    <t>Cruise Ship-Diamond Princess-2/11/20</t>
  </si>
  <si>
    <t>Cruise Ship-Diamond Princess-2/12/20</t>
  </si>
  <si>
    <t>Cruise Ship-Diamond Princess-2/13/20</t>
  </si>
  <si>
    <t>Cruise Ship-Diamond Princess-2/14/20</t>
  </si>
  <si>
    <t>Cruise Ship-Diamond Princess-2/15/20</t>
  </si>
  <si>
    <t>Cruise Ship-Diamond Princess-2/16/20</t>
  </si>
  <si>
    <t>Cruise Ship-Diamond Princess-2/17/20</t>
  </si>
  <si>
    <t>Cruise Ship-Diamond Princess-2/18/20</t>
  </si>
  <si>
    <t>Cruise Ship-Diamond Princess-2/19/20</t>
  </si>
  <si>
    <t>Cruise Ship-Diamond Princess-2/20/20</t>
  </si>
  <si>
    <t>Cruise Ship-Diamond Princess-2/21/20</t>
  </si>
  <si>
    <t>Cruise Ship-Diamond Princess-2/22/20</t>
  </si>
  <si>
    <t>Cruise Ship-Diamond Princess-2/23/20</t>
  </si>
  <si>
    <t>Cruise Ship-Diamond Princess-2/24/20</t>
  </si>
  <si>
    <t>Cruise Ship-Diamond Princess-2/25/20</t>
  </si>
  <si>
    <t>Cruise Ship-Diamond Princess-2/26/20</t>
  </si>
  <si>
    <t>Cruise Ship-Diamond Princess-2/27/20</t>
  </si>
  <si>
    <t>Cruise Ship-Diamond Princess-2/28/20</t>
  </si>
  <si>
    <t>Cruise Ship-Diamond Princess-2/29/20</t>
  </si>
  <si>
    <t>Cruise Ship-Diamond Princess-3/1/20</t>
  </si>
  <si>
    <t>Cruise Ship-Diamond Princess-3/2/20</t>
  </si>
  <si>
    <t>Cruise Ship-Diamond Princess-3/3/20</t>
  </si>
  <si>
    <t>Cruise Ship-Diamond Princess-3/4/20</t>
  </si>
  <si>
    <t>Cruise Ship-Diamond Princess-3/5/20</t>
  </si>
  <si>
    <t>Cruise Ship-Diamond Princess-3/6/20</t>
  </si>
  <si>
    <t>Cruise Ship-Diamond Princess-3/7/20</t>
  </si>
  <si>
    <t>Cruise Ship-Diamond Princess-3/8/20</t>
  </si>
  <si>
    <t>Cruise Ship-Diamond Princess-3/9/20</t>
  </si>
  <si>
    <t>Cruise Ship-Diamond Princess-3/10/20</t>
  </si>
  <si>
    <t>Cruise Ship-Diamond Princess-3/11/20</t>
  </si>
  <si>
    <t>Cruise Ship-Diamond Princess-3/12/20</t>
  </si>
  <si>
    <t>Denmark-Denmark-2/27/20</t>
  </si>
  <si>
    <t>Denmark-Denmark-2/28/20</t>
  </si>
  <si>
    <t>Denmark-Denmark-2/29/20</t>
  </si>
  <si>
    <t>Denmark-Denmark-3/1/20</t>
  </si>
  <si>
    <t>Denmark-Denmark-3/2/20</t>
  </si>
  <si>
    <t>Denmark-Denmark-3/3/20</t>
  </si>
  <si>
    <t>Denmark-Denmark-3/4/20</t>
  </si>
  <si>
    <t>Denmark-Denmark-3/5/20</t>
  </si>
  <si>
    <t>Denmark-Denmark-3/6/20</t>
  </si>
  <si>
    <t>Denmark-Denmark-3/7/20</t>
  </si>
  <si>
    <t>Denmark-Denmark-3/8/20</t>
  </si>
  <si>
    <t>Denmark-Denmark-3/9/20</t>
  </si>
  <si>
    <t>Denmark-Denmark-3/10/20</t>
  </si>
  <si>
    <t>Denmark-Denmark-3/11/20</t>
  </si>
  <si>
    <t>Denmark-Denmark-3/12/20</t>
  </si>
  <si>
    <t>Denmark-Faroe Islands-3/4/20</t>
  </si>
  <si>
    <t>Denmark-Faroe Islands-3/5/20</t>
  </si>
  <si>
    <t>Denmark-Faroe Islands-3/6/20</t>
  </si>
  <si>
    <t>Denmark-Faroe Islands-3/7/20</t>
  </si>
  <si>
    <t>Denmark-Faroe Islands-3/8/20</t>
  </si>
  <si>
    <t>Denmark-Faroe Islands-3/9/20</t>
  </si>
  <si>
    <t>Denmark-Faroe Islands-3/10/20</t>
  </si>
  <si>
    <t>Denmark-Faroe Islands-3/11/20</t>
  </si>
  <si>
    <t>Denmark-Faroe Islands-3/12/20</t>
  </si>
  <si>
    <t>France-St Martin-3/9/20</t>
  </si>
  <si>
    <t>France-St Martin-3/10/20</t>
  </si>
  <si>
    <t>France-St Martin-3/11/20</t>
  </si>
  <si>
    <t>France-St Martin-3/12/20</t>
  </si>
  <si>
    <t>United Kingdom-Channel Islands-3/10/20</t>
  </si>
  <si>
    <t>United Kingdom-Channel Islands-3/11/20</t>
  </si>
  <si>
    <t>United Kingdom-Channel Islands-3/12/20</t>
  </si>
  <si>
    <t>France-Saint Barthelemy-3/4/20</t>
  </si>
  <si>
    <t>France-Saint Barthelemy-3/5/20</t>
  </si>
  <si>
    <t>France-Saint Barthelemy-3/6/20</t>
  </si>
  <si>
    <t>France-Saint Barthelemy-3/7/20</t>
  </si>
  <si>
    <t>France-Saint Barthelemy-3/8/20</t>
  </si>
  <si>
    <t>France-Saint Barthelemy-3/9/20</t>
  </si>
  <si>
    <t>France-Saint Barthelemy-3/10/20</t>
  </si>
  <si>
    <t>France-Saint Barthelemy-3/11/20</t>
  </si>
  <si>
    <t>France-Saint Barthelemy-3/12/20</t>
  </si>
  <si>
    <t>United Kingdom-Gibraltar-3/4/20</t>
  </si>
  <si>
    <t>United Kingdom-Gibraltar-3/5/20</t>
  </si>
  <si>
    <t>United Kingdom-Gibraltar-3/6/20</t>
  </si>
  <si>
    <t>United Kingdom-Gibraltar-3/7/20</t>
  </si>
  <si>
    <t>United Kingdom-Gibraltar-3/8/20</t>
  </si>
  <si>
    <t>United Kingdom-Gibraltar-3/9/20</t>
  </si>
  <si>
    <t>United Kingdom-Gibraltar-3/10/20</t>
  </si>
  <si>
    <t>United Kingdom-Gibraltar-3/11/20</t>
  </si>
  <si>
    <t>United Kingdom-Gibraltar-3/12/20</t>
  </si>
  <si>
    <t>Canada-British Columbia-1/28/20</t>
  </si>
  <si>
    <t>Canada-British Columbia-1/29/20</t>
  </si>
  <si>
    <t>Canada-British Columbia-1/30/20</t>
  </si>
  <si>
    <t>Canada-British Columbia-1/31/20</t>
  </si>
  <si>
    <t>Canada-British Columbia-2/1/20</t>
  </si>
  <si>
    <t>Canada-British Columbia-2/2/20</t>
  </si>
  <si>
    <t>Canada-British Columbia-2/3/20</t>
  </si>
  <si>
    <t>Canada-British Columbia-2/4/20</t>
  </si>
  <si>
    <t>Canada-British Columbia-2/5/20</t>
  </si>
  <si>
    <t>Canada-British Columbia-2/6/20</t>
  </si>
  <si>
    <t>Canada-British Columbia-2/7/20</t>
  </si>
  <si>
    <t>Canada-British Columbia-2/8/20</t>
  </si>
  <si>
    <t>Canada-British Columbia-2/9/20</t>
  </si>
  <si>
    <t>Canada-British Columbia-2/10/20</t>
  </si>
  <si>
    <t>Canada-British Columbia-2/11/20</t>
  </si>
  <si>
    <t>Canada-British Columbia-2/12/20</t>
  </si>
  <si>
    <t>Canada-British Columbia-2/13/20</t>
  </si>
  <si>
    <t>Canada-British Columbia-2/14/20</t>
  </si>
  <si>
    <t>Canada-British Columbia-2/15/20</t>
  </si>
  <si>
    <t>Canada-British Columbia-2/16/20</t>
  </si>
  <si>
    <t>Canada-British Columbia-2/17/20</t>
  </si>
  <si>
    <t>Canada-British Columbia-2/18/20</t>
  </si>
  <si>
    <t>Canada-British Columbia-2/19/20</t>
  </si>
  <si>
    <t>Canada-British Columbia-2/20/20</t>
  </si>
  <si>
    <t>Canada-British Columbia-2/21/20</t>
  </si>
  <si>
    <t>Canada-British Columbia-2/22/20</t>
  </si>
  <si>
    <t>Canada-British Columbia-2/23/20</t>
  </si>
  <si>
    <t>Canada-British Columbia-2/24/20</t>
  </si>
  <si>
    <t>Canada-British Columbia-2/25/20</t>
  </si>
  <si>
    <t>Canada-British Columbia-2/26/20</t>
  </si>
  <si>
    <t>Canada-British Columbia-2/27/20</t>
  </si>
  <si>
    <t>Canada-British Columbia-2/28/20</t>
  </si>
  <si>
    <t>Canada-British Columbia-2/29/20</t>
  </si>
  <si>
    <t>Canada-British Columbia-3/1/20</t>
  </si>
  <si>
    <t>Canada-British Columbia-3/2/20</t>
  </si>
  <si>
    <t>Canada-British Columbia-3/3/20</t>
  </si>
  <si>
    <t>Canada-British Columbia-3/4/20</t>
  </si>
  <si>
    <t>Canada-British Columbia-3/5/20</t>
  </si>
  <si>
    <t>Canada-British Columbia-3/6/20</t>
  </si>
  <si>
    <t>Canada-British Columbia-3/7/20</t>
  </si>
  <si>
    <t>Canada-British Columbia-3/8/20</t>
  </si>
  <si>
    <t>Canada-British Columbia-3/9/20</t>
  </si>
  <si>
    <t>Canada-British Columbia-3/10/20</t>
  </si>
  <si>
    <t>Canada-British Columbia-3/11/20</t>
  </si>
  <si>
    <t>Canada-British Columbia-3/12/20</t>
  </si>
  <si>
    <t>Canada-Ontario-1/26/20</t>
  </si>
  <si>
    <t>Canada-Ontario-1/27/20</t>
  </si>
  <si>
    <t>Canada-Ontario-1/28/20</t>
  </si>
  <si>
    <t>Canada-Ontario-1/29/20</t>
  </si>
  <si>
    <t>Canada-Ontario-1/30/20</t>
  </si>
  <si>
    <t>Canada-Ontario-1/31/20</t>
  </si>
  <si>
    <t>Canada-Ontario-2/1/20</t>
  </si>
  <si>
    <t>Canada-Ontario-2/2/20</t>
  </si>
  <si>
    <t>Canada-Ontario-2/3/20</t>
  </si>
  <si>
    <t>Canada-Ontario-2/4/20</t>
  </si>
  <si>
    <t>Canada-Ontario-2/5/20</t>
  </si>
  <si>
    <t>Canada-Ontario-2/6/20</t>
  </si>
  <si>
    <t>Canada-Ontario-2/7/20</t>
  </si>
  <si>
    <t>Canada-Ontario-2/8/20</t>
  </si>
  <si>
    <t>Canada-Ontario-2/9/20</t>
  </si>
  <si>
    <t>Canada-Ontario-2/10/20</t>
  </si>
  <si>
    <t>Canada-Ontario-2/11/20</t>
  </si>
  <si>
    <t>Canada-Ontario-2/12/20</t>
  </si>
  <si>
    <t>Canada-Ontario-2/13/20</t>
  </si>
  <si>
    <t>Canada-Ontario-2/14/20</t>
  </si>
  <si>
    <t>Canada-Ontario-2/15/20</t>
  </si>
  <si>
    <t>Canada-Ontario-2/16/20</t>
  </si>
  <si>
    <t>Canada-Ontario-2/17/20</t>
  </si>
  <si>
    <t>Canada-Ontario-2/18/20</t>
  </si>
  <si>
    <t>Canada-Ontario-2/19/20</t>
  </si>
  <si>
    <t>Canada-Ontario-2/20/20</t>
  </si>
  <si>
    <t>Canada-Ontario-2/21/20</t>
  </si>
  <si>
    <t>Canada-Ontario-2/22/20</t>
  </si>
  <si>
    <t>Canada-Ontario-2/23/20</t>
  </si>
  <si>
    <t>Canada-Ontario-2/24/20</t>
  </si>
  <si>
    <t>Canada-Ontario-2/25/20</t>
  </si>
  <si>
    <t>Canada-Ontario-2/26/20</t>
  </si>
  <si>
    <t>Canada-Ontario-2/27/20</t>
  </si>
  <si>
    <t>Canada-Ontario-2/28/20</t>
  </si>
  <si>
    <t>Canada-Ontario-2/29/20</t>
  </si>
  <si>
    <t>Canada-Ontario-3/1/20</t>
  </si>
  <si>
    <t>Canada-Ontario-3/2/20</t>
  </si>
  <si>
    <t>Canada-Ontario-3/3/20</t>
  </si>
  <si>
    <t>Canada-Ontario-3/4/20</t>
  </si>
  <si>
    <t>Canada-Ontario-3/5/20</t>
  </si>
  <si>
    <t>Canada-Ontario-3/6/20</t>
  </si>
  <si>
    <t>Canada-Ontario-3/7/20</t>
  </si>
  <si>
    <t>Canada-Ontario-3/8/20</t>
  </si>
  <si>
    <t>Canada-Ontario-3/9/20</t>
  </si>
  <si>
    <t>Canada-Ontario-3/10/20</t>
  </si>
  <si>
    <t>Canada-Ontario-3/11/20</t>
  </si>
  <si>
    <t>Canada-Ontario-3/12/20</t>
  </si>
  <si>
    <t>Canada-Alberta-3/6/20</t>
  </si>
  <si>
    <t>Canada-Alberta-3/7/20</t>
  </si>
  <si>
    <t>Canada-Alberta-3/8/20</t>
  </si>
  <si>
    <t>Canada-Alberta-3/9/20</t>
  </si>
  <si>
    <t>Canada-Alberta-3/10/20</t>
  </si>
  <si>
    <t>Canada-Alberta-3/11/20</t>
  </si>
  <si>
    <t>Canada-Alberta-3/12/20</t>
  </si>
  <si>
    <t>Canada-Quebec-2/28/20</t>
  </si>
  <si>
    <t>Canada-Quebec-2/29/20</t>
  </si>
  <si>
    <t>Canada-Quebec-3/1/20</t>
  </si>
  <si>
    <t>Canada-Quebec-3/2/20</t>
  </si>
  <si>
    <t>Canada-Quebec-3/3/20</t>
  </si>
  <si>
    <t>Canada-Quebec-3/4/20</t>
  </si>
  <si>
    <t>Canada-Quebec-3/5/20</t>
  </si>
  <si>
    <t>Canada-Quebec-3/6/20</t>
  </si>
  <si>
    <t>Canada-Quebec-3/7/20</t>
  </si>
  <si>
    <t>Canada-Quebec-3/8/20</t>
  </si>
  <si>
    <t>Canada-Quebec-3/9/20</t>
  </si>
  <si>
    <t>Canada-Quebec-3/10/20</t>
  </si>
  <si>
    <t>Canada-Quebec-3/11/20</t>
  </si>
  <si>
    <t>Canada-Quebec-3/12/20</t>
  </si>
  <si>
    <t>Canada-New Brunswick-3/11/20</t>
  </si>
  <si>
    <t>Canada-New Brunswick-3/12/20</t>
  </si>
  <si>
    <t>Australia-New South Wales-1/26/20</t>
  </si>
  <si>
    <t>Australia-New South Wales-3/1/20</t>
  </si>
  <si>
    <t>Australia-New South Wales-3/2/20</t>
  </si>
  <si>
    <t>Australia-New South Wales-3/3/20</t>
  </si>
  <si>
    <t>Australia-New South Wales-3/4/20</t>
  </si>
  <si>
    <t>Australia-New South Wales-3/5/20</t>
  </si>
  <si>
    <t>Australia-New South Wales-3/6/20</t>
  </si>
  <si>
    <t>Australia-New South Wales-3/7/20</t>
  </si>
  <si>
    <t>Australia-New South Wales-3/8/20</t>
  </si>
  <si>
    <t>Australia-New South Wales-3/9/20</t>
  </si>
  <si>
    <t>Australia-New South Wales-3/10/20</t>
  </si>
  <si>
    <t>Australia-New South Wales-3/11/20</t>
  </si>
  <si>
    <t>Australia-New South Wales-3/12/20</t>
  </si>
  <si>
    <t>Australia-Victoria-1/26/20</t>
  </si>
  <si>
    <t>Australia-Victoria-1/27/20</t>
  </si>
  <si>
    <t>Australia-Victoria-1/28/20</t>
  </si>
  <si>
    <t>Australia-Victoria-1/29/20</t>
  </si>
  <si>
    <t>Australia-Victoria-1/30/20</t>
  </si>
  <si>
    <t>Australia-Victoria-1/31/20</t>
  </si>
  <si>
    <t>Australia-Victoria-2/29/20</t>
  </si>
  <si>
    <t>Australia-Victoria-3/1/20</t>
  </si>
  <si>
    <t>Australia-Victoria-3/2/20</t>
  </si>
  <si>
    <t>Australia-Victoria-3/3/20</t>
  </si>
  <si>
    <t>Australia-Victoria-3/4/20</t>
  </si>
  <si>
    <t>Australia-Victoria-3/5/20</t>
  </si>
  <si>
    <t>Australia-Victoria-3/6/20</t>
  </si>
  <si>
    <t>Australia-Victoria-3/7/20</t>
  </si>
  <si>
    <t>Australia-Victoria-3/8/20</t>
  </si>
  <si>
    <t>Australia-Victoria-3/9/20</t>
  </si>
  <si>
    <t>Australia-Victoria-3/10/20</t>
  </si>
  <si>
    <t>Australia-Victoria-3/11/20</t>
  </si>
  <si>
    <t>Australia-Victoria-3/12/20</t>
  </si>
  <si>
    <t>Australia-Queensland-1/29/20</t>
  </si>
  <si>
    <t>Australia-Queensland-1/30/20</t>
  </si>
  <si>
    <t>Australia-Queensland-1/31/20</t>
  </si>
  <si>
    <t>Australia-Queensland-2/1/20</t>
  </si>
  <si>
    <t>Australia-Queensland-2/2/20</t>
  </si>
  <si>
    <t>Australia-Queensland-2/3/20</t>
  </si>
  <si>
    <t>Australia-Queensland-2/4/20</t>
  </si>
  <si>
    <t>Australia-Queensland-2/5/20</t>
  </si>
  <si>
    <t>Australia-Queensland-2/7/20</t>
  </si>
  <si>
    <t>Australia-Queensland-2/8/20</t>
  </si>
  <si>
    <t>Australia-Queensland-2/9/20</t>
  </si>
  <si>
    <t>Australia-Queensland-2/10/20</t>
  </si>
  <si>
    <t>Australia-Queensland-2/11/20</t>
  </si>
  <si>
    <t>Australia-Queensland-2/12/20</t>
  </si>
  <si>
    <t>Australia-Queensland-2/13/20</t>
  </si>
  <si>
    <t>Australia-Queensland-2/14/20</t>
  </si>
  <si>
    <t>Australia-Queensland-2/15/20</t>
  </si>
  <si>
    <t>Australia-Queensland-2/16/20</t>
  </si>
  <si>
    <t>Australia-Queensland-2/17/20</t>
  </si>
  <si>
    <t>Australia-Queensland-2/18/20</t>
  </si>
  <si>
    <t>Australia-Queensland-2/19/20</t>
  </si>
  <si>
    <t>Australia-Queensland-2/20/20</t>
  </si>
  <si>
    <t>Australia-Queensland-2/21/20</t>
  </si>
  <si>
    <t>Australia-Queensland-2/22/20</t>
  </si>
  <si>
    <t>Australia-Queensland-2/23/20</t>
  </si>
  <si>
    <t>Australia-Queensland-2/24/20</t>
  </si>
  <si>
    <t>Australia-Queensland-2/25/20</t>
  </si>
  <si>
    <t>Australia-Queensland-2/26/20</t>
  </si>
  <si>
    <t>Australia-Queensland-2/27/20</t>
  </si>
  <si>
    <t>Australia-Queensland-2/28/20</t>
  </si>
  <si>
    <t>Australia-Queensland-2/29/20</t>
  </si>
  <si>
    <t>Australia-Queensland-3/1/20</t>
  </si>
  <si>
    <t>Australia-Queensland-3/2/20</t>
  </si>
  <si>
    <t>Australia-Queensland-3/3/20</t>
  </si>
  <si>
    <t>Australia-Queensland-3/4/20</t>
  </si>
  <si>
    <t>Australia-Queensland-3/5/20</t>
  </si>
  <si>
    <t>Australia-Queensland-3/6/20</t>
  </si>
  <si>
    <t>Australia-Queensland-3/7/20</t>
  </si>
  <si>
    <t>Australia-Queensland-3/8/20</t>
  </si>
  <si>
    <t>Australia-Queensland-3/9/20</t>
  </si>
  <si>
    <t>Australia-Queensland-3/10/20</t>
  </si>
  <si>
    <t>Australia-Queensland-3/11/20</t>
  </si>
  <si>
    <t>Australia-Queensland-3/12/20</t>
  </si>
  <si>
    <t>Australia-South Australia-2/1/20</t>
  </si>
  <si>
    <t>Australia-South Australia-2/2/20</t>
  </si>
  <si>
    <t>Australia-South Australia-2/3/20</t>
  </si>
  <si>
    <t>Australia-South Australia-2/4/20</t>
  </si>
  <si>
    <t>Australia-South Australia-2/5/20</t>
  </si>
  <si>
    <t>Australia-South Australia-2/6/20</t>
  </si>
  <si>
    <t>Australia-South Australia-2/7/20</t>
  </si>
  <si>
    <t>Australia-South Australia-2/8/20</t>
  </si>
  <si>
    <t>Australia-South Australia-2/9/20</t>
  </si>
  <si>
    <t>Australia-South Australia-2/10/20</t>
  </si>
  <si>
    <t>Australia-South Australia-2/11/20</t>
  </si>
  <si>
    <t>Australia-South Australia-2/12/20</t>
  </si>
  <si>
    <t>Australia-South Australia-2/13/20</t>
  </si>
  <si>
    <t>Australia-South Australia-2/14/20</t>
  </si>
  <si>
    <t>Australia-South Australia-2/15/20</t>
  </si>
  <si>
    <t>Australia-South Australia-2/16/20</t>
  </si>
  <si>
    <t>Australia-South Australia-2/17/20</t>
  </si>
  <si>
    <t>Australia-South Australia-2/18/20</t>
  </si>
  <si>
    <t>Australia-South Australia-2/19/20</t>
  </si>
  <si>
    <t>Australia-South Australia-2/20/20</t>
  </si>
  <si>
    <t>Australia-South Australia-2/21/20</t>
  </si>
  <si>
    <t>Australia-South Australia-2/22/20</t>
  </si>
  <si>
    <t>Australia-South Australia-2/23/20</t>
  </si>
  <si>
    <t>Australia-South Australia-2/24/20</t>
  </si>
  <si>
    <t>Australia-South Australia-2/25/20</t>
  </si>
  <si>
    <t>Australia-South Australia-2/26/20</t>
  </si>
  <si>
    <t>Australia-South Australia-2/27/20</t>
  </si>
  <si>
    <t>Australia-South Australia-2/28/20</t>
  </si>
  <si>
    <t>Australia-South Australia-2/29/20</t>
  </si>
  <si>
    <t>Australia-South Australia-3/1/20</t>
  </si>
  <si>
    <t>Australia-South Australia-3/2/20</t>
  </si>
  <si>
    <t>Australia-South Australia-3/3/20</t>
  </si>
  <si>
    <t>Australia-South Australia-3/4/20</t>
  </si>
  <si>
    <t>Australia-South Australia-3/5/20</t>
  </si>
  <si>
    <t>Australia-South Australia-3/6/20</t>
  </si>
  <si>
    <t>Australia-South Australia-3/7/20</t>
  </si>
  <si>
    <t>Australia-South Australia-3/8/20</t>
  </si>
  <si>
    <t>Australia-South Australia-3/9/20</t>
  </si>
  <si>
    <t>Australia-South Australia-3/10/20</t>
  </si>
  <si>
    <t>Australia-South Australia-3/11/20</t>
  </si>
  <si>
    <t>Australia-South Australia-3/12/20</t>
  </si>
  <si>
    <t>Australia-From Diamond Princess-2/22/20</t>
  </si>
  <si>
    <t>Australia-From Diamond Princess-2/23/20</t>
  </si>
  <si>
    <t>Australia-From Diamond Princess-2/24/20</t>
  </si>
  <si>
    <t>Australia-From Diamond Princess-2/25/20</t>
  </si>
  <si>
    <t>Australia-From Diamond Princess-2/26/20</t>
  </si>
  <si>
    <t>Australia-From Diamond Princess-2/27/20</t>
  </si>
  <si>
    <t>Australia-From Diamond Princess-2/28/20</t>
  </si>
  <si>
    <t>Australia-Western Australia-2/29/20</t>
  </si>
  <si>
    <t>Australia-Western Australia-3/1/20</t>
  </si>
  <si>
    <t>Australia-Western Australia-3/2/20</t>
  </si>
  <si>
    <t>Australia-Western Australia-3/3/20</t>
  </si>
  <si>
    <t>Australia-Western Australia-3/4/20</t>
  </si>
  <si>
    <t>Australia-Western Australia-3/5/20</t>
  </si>
  <si>
    <t>Australia-Western Australia-3/6/20</t>
  </si>
  <si>
    <t>Australia-Western Australia-3/7/20</t>
  </si>
  <si>
    <t>Australia-Western Australia-3/8/20</t>
  </si>
  <si>
    <t>Australia-Western Australia-3/10/20</t>
  </si>
  <si>
    <t>Australia-Western Australia-3/11/20</t>
  </si>
  <si>
    <t>Australia-Western Australia-3/12/20</t>
  </si>
  <si>
    <t>Australia-Tasmania-3/2/20</t>
  </si>
  <si>
    <t>Australia-Tasmania-3/3/20</t>
  </si>
  <si>
    <t>Australia-Tasmania-3/4/20</t>
  </si>
  <si>
    <t>Australia-Tasmania-3/5/20</t>
  </si>
  <si>
    <t>Australia-Tasmania-3/6/20</t>
  </si>
  <si>
    <t>Australia-Tasmania-3/7/20</t>
  </si>
  <si>
    <t>Australia-Tasmania-3/8/20</t>
  </si>
  <si>
    <t>Australia-Tasmania-3/9/20</t>
  </si>
  <si>
    <t>Australia-Tasmania-3/10/20</t>
  </si>
  <si>
    <t>Australia-Tasmania-3/11/20</t>
  </si>
  <si>
    <t>Australia-Tasmania-3/12/20</t>
  </si>
  <si>
    <t>Australia-Northern Territory-3/4/20</t>
  </si>
  <si>
    <t>Australia-Northern Territory-3/5/20</t>
  </si>
  <si>
    <t>Australia-Northern Territory-3/10/20</t>
  </si>
  <si>
    <t>Australia-Northern Territory-3/11/20</t>
  </si>
  <si>
    <t>Australia-Northern Territory-3/12/20</t>
  </si>
  <si>
    <t>Australia-New South Wales-1/27/20</t>
  </si>
  <si>
    <t>Australia-New South Wales-1/28/20</t>
  </si>
  <si>
    <t>Australia-New South Wales-1/29/20</t>
  </si>
  <si>
    <t>Australia-New South Wales-1/30/20</t>
  </si>
  <si>
    <t>Australia-New South Wales-1/31/20</t>
  </si>
  <si>
    <t>Australia-New South Wales-2/1/20</t>
  </si>
  <si>
    <t>Australia-New South Wales-2/2/20</t>
  </si>
  <si>
    <t>Australia-New South Wales-2/3/20</t>
  </si>
  <si>
    <t>Australia-New South Wales-2/4/20</t>
  </si>
  <si>
    <t>Australia-New South Wales-2/5/20</t>
  </si>
  <si>
    <t>Australia-New South Wales-2/6/20</t>
  </si>
  <si>
    <t>Australia-New South Wales-2/7/20</t>
  </si>
  <si>
    <t>Australia-New South Wales-2/8/20</t>
  </si>
  <si>
    <t>Australia-New South Wales-2/9/20</t>
  </si>
  <si>
    <t>Australia-New South Wales-2/10/20</t>
  </si>
  <si>
    <t>Australia-New South Wales-2/11/20</t>
  </si>
  <si>
    <t>Australia-New South Wales-2/12/20</t>
  </si>
  <si>
    <t>Australia-New South Wales-2/13/20</t>
  </si>
  <si>
    <t>Australia-New South Wales-2/14/20</t>
  </si>
  <si>
    <t>Australia-New South Wales-2/15/20</t>
  </si>
  <si>
    <t>Australia-New South Wales-2/16/20</t>
  </si>
  <si>
    <t>Australia-New South Wales-2/17/20</t>
  </si>
  <si>
    <t>Australia-New South Wales-2/18/20</t>
  </si>
  <si>
    <t>Australia-New South Wales-2/19/20</t>
  </si>
  <si>
    <t>Australia-New South Wales-2/20/20</t>
  </si>
  <si>
    <t>Australia-New South Wales-2/21/20</t>
  </si>
  <si>
    <t>Australia-New South Wales-2/22/20</t>
  </si>
  <si>
    <t>Australia-New South Wales-2/23/20</t>
  </si>
  <si>
    <t>Australia-New South Wales-2/24/20</t>
  </si>
  <si>
    <t>Australia-New South Wales-2/25/20</t>
  </si>
  <si>
    <t>Australia-New South Wales-2/26/20</t>
  </si>
  <si>
    <t>Australia-New South Wales-2/27/20</t>
  </si>
  <si>
    <t>Australia-New South Wales-2/28/20</t>
  </si>
  <si>
    <t>Australia-New South Wales-2/29/20</t>
  </si>
  <si>
    <t>Australia-Victoria-2/1/20</t>
  </si>
  <si>
    <t>Australia-Victoria-2/2/20</t>
  </si>
  <si>
    <t>Australia-Victoria-2/3/20</t>
  </si>
  <si>
    <t>Australia-Victoria-2/4/20</t>
  </si>
  <si>
    <t>Australia-Victoria-2/5/20</t>
  </si>
  <si>
    <t>Australia-Victoria-2/6/20</t>
  </si>
  <si>
    <t>Australia-Victoria-2/7/20</t>
  </si>
  <si>
    <t>Australia-Victoria-2/8/20</t>
  </si>
  <si>
    <t>Australia-Victoria-2/9/20</t>
  </si>
  <si>
    <t>Australia-Victoria-2/10/20</t>
  </si>
  <si>
    <t>Australia-Victoria-2/11/20</t>
  </si>
  <si>
    <t>Australia-Victoria-2/12/20</t>
  </si>
  <si>
    <t>Australia-Victoria-2/13/20</t>
  </si>
  <si>
    <t>Australia-Victoria-2/14/20</t>
  </si>
  <si>
    <t>Australia-Victoria-2/15/20</t>
  </si>
  <si>
    <t>Australia-Victoria-2/16/20</t>
  </si>
  <si>
    <t>Australia-Victoria-2/17/20</t>
  </si>
  <si>
    <t>Australia-Victoria-2/18/20</t>
  </si>
  <si>
    <t>Australia-Victoria-2/19/20</t>
  </si>
  <si>
    <t>Australia-Victoria-2/20/20</t>
  </si>
  <si>
    <t>Australia-Victoria-2/21/20</t>
  </si>
  <si>
    <t>Australia-Victoria-2/22/20</t>
  </si>
  <si>
    <t>Australia-Victoria-2/23/20</t>
  </si>
  <si>
    <t>Australia-Victoria-2/24/20</t>
  </si>
  <si>
    <t>Australia-Victoria-2/25/20</t>
  </si>
  <si>
    <t>Australia-Victoria-2/26/20</t>
  </si>
  <si>
    <t>Australia-Victoria-2/27/20</t>
  </si>
  <si>
    <t>Australia-Victoria-2/28/20</t>
  </si>
  <si>
    <t>Australia-Queensland-2/6/20</t>
  </si>
  <si>
    <t>Australia-From Diamond Princess-2/21/20</t>
  </si>
  <si>
    <t>Australia-Western Australia-3/9/20</t>
  </si>
  <si>
    <t>US-Washington-3/10/20</t>
  </si>
  <si>
    <t>US-Washington-3/11/20</t>
  </si>
  <si>
    <t>US-Washington-3/12/20</t>
  </si>
  <si>
    <t>US-New York-3/10/20</t>
  </si>
  <si>
    <t>US-New York-3/11/20</t>
  </si>
  <si>
    <t>US-New York-3/12/20</t>
  </si>
  <si>
    <t>US-California-3/10/20</t>
  </si>
  <si>
    <t>US-California-3/11/20</t>
  </si>
  <si>
    <t>US-California-3/12/20</t>
  </si>
  <si>
    <t>US-Massachusetts-3/10/20</t>
  </si>
  <si>
    <t>US-Massachusetts-3/11/20</t>
  </si>
  <si>
    <t>US-Massachusetts-3/12/20</t>
  </si>
  <si>
    <t>US-Diamond Princess-2/24/20</t>
  </si>
  <si>
    <t>US-Diamond Princess-2/25/20</t>
  </si>
  <si>
    <t>US-Diamond Princess-2/26/20</t>
  </si>
  <si>
    <t>US-Diamond Princess-2/27/20</t>
  </si>
  <si>
    <t>US-Diamond Princess-2/28/20</t>
  </si>
  <si>
    <t>US-Diamond Princess-2/29/20</t>
  </si>
  <si>
    <t>US-Diamond Princess-3/1/20</t>
  </si>
  <si>
    <t>US-Diamond Princess-3/2/20</t>
  </si>
  <si>
    <t>US-Diamond Princess-3/3/20</t>
  </si>
  <si>
    <t>US-Diamond Princess-3/4/20</t>
  </si>
  <si>
    <t>US-Diamond Princess-3/5/20</t>
  </si>
  <si>
    <t>US-Diamond Princess-3/6/20</t>
  </si>
  <si>
    <t>US-Diamond Princess-3/7/20</t>
  </si>
  <si>
    <t>US-Diamond Princess-3/8/20</t>
  </si>
  <si>
    <t>US-Diamond Princess-3/9/20</t>
  </si>
  <si>
    <t>US-Diamond Princess-3/10/20</t>
  </si>
  <si>
    <t>US-Diamond Princess-3/11/20</t>
  </si>
  <si>
    <t>US-Diamond Princess-3/12/20</t>
  </si>
  <si>
    <t>US-Grand Princess-3/7/20</t>
  </si>
  <si>
    <t>US-Grand Princess-3/8/20</t>
  </si>
  <si>
    <t>US-Grand Princess-3/9/20</t>
  </si>
  <si>
    <t>US-Grand Princess-3/10/20</t>
  </si>
  <si>
    <t>US-Grand Princess-3/11/20</t>
  </si>
  <si>
    <t>US-Grand Princess-3/12/20</t>
  </si>
  <si>
    <t>US-Georgia-3/10/20</t>
  </si>
  <si>
    <t>US-Georgia-3/11/20</t>
  </si>
  <si>
    <t>US-Georgia-3/12/20</t>
  </si>
  <si>
    <t>US-Colorado-3/10/20</t>
  </si>
  <si>
    <t>US-Colorado-3/11/20</t>
  </si>
  <si>
    <t>US-Colorado-3/12/20</t>
  </si>
  <si>
    <t>US-Florida-3/10/20</t>
  </si>
  <si>
    <t>US-Florida-3/11/20</t>
  </si>
  <si>
    <t>US-Florida-3/12/20</t>
  </si>
  <si>
    <t>US-New Jersey-3/10/20</t>
  </si>
  <si>
    <t>US-New Jersey-3/11/20</t>
  </si>
  <si>
    <t>US-New Jersey-3/12/20</t>
  </si>
  <si>
    <t>US-Oregon-3/10/20</t>
  </si>
  <si>
    <t>US-Oregon-3/11/20</t>
  </si>
  <si>
    <t>US-Oregon-3/12/20</t>
  </si>
  <si>
    <t>US-Texas-3/10/20</t>
  </si>
  <si>
    <t>US-Texas-3/11/20</t>
  </si>
  <si>
    <t>US-Texas-3/12/20</t>
  </si>
  <si>
    <t>US-Illinois-3/10/20</t>
  </si>
  <si>
    <t>US-Illinois-3/11/20</t>
  </si>
  <si>
    <t>US-Illinois-3/12/20</t>
  </si>
  <si>
    <t>US-Pennsylvania-3/10/20</t>
  </si>
  <si>
    <t>US-Pennsylvania-3/11/20</t>
  </si>
  <si>
    <t>US-Pennsylvania-3/12/20</t>
  </si>
  <si>
    <t>US-Iowa-3/10/20</t>
  </si>
  <si>
    <t>US-Iowa-3/11/20</t>
  </si>
  <si>
    <t>US-Iowa-3/12/20</t>
  </si>
  <si>
    <t>US-Maryland-3/10/20</t>
  </si>
  <si>
    <t>US-Maryland-3/11/20</t>
  </si>
  <si>
    <t>US-Maryland-3/12/20</t>
  </si>
  <si>
    <t>US-North Carolina-3/10/20</t>
  </si>
  <si>
    <t>US-North Carolina-3/11/20</t>
  </si>
  <si>
    <t>US-North Carolina-3/12/20</t>
  </si>
  <si>
    <t>US-South Carolina-3/10/20</t>
  </si>
  <si>
    <t>US-South Carolina-3/11/20</t>
  </si>
  <si>
    <t>US-South Carolina-3/12/20</t>
  </si>
  <si>
    <t>US-Tennessee-3/10/20</t>
  </si>
  <si>
    <t>US-Tennessee-3/11/20</t>
  </si>
  <si>
    <t>US-Tennessee-3/12/20</t>
  </si>
  <si>
    <t>US-Virginia-3/10/20</t>
  </si>
  <si>
    <t>US-Virginia-3/11/20</t>
  </si>
  <si>
    <t>US-Virginia-3/12/20</t>
  </si>
  <si>
    <t>US-Arizona-3/10/20</t>
  </si>
  <si>
    <t>US-Arizona-3/11/20</t>
  </si>
  <si>
    <t>US-Arizona-3/12/20</t>
  </si>
  <si>
    <t>US-Indiana-3/10/20</t>
  </si>
  <si>
    <t>US-Indiana-3/11/20</t>
  </si>
  <si>
    <t>US-Indiana-3/12/20</t>
  </si>
  <si>
    <t>US-Kentucky-3/10/20</t>
  </si>
  <si>
    <t>US-Kentucky-3/11/20</t>
  </si>
  <si>
    <t>US-Kentucky-3/12/20</t>
  </si>
  <si>
    <t>US-District of Columbia-3/10/20</t>
  </si>
  <si>
    <t>US-District of Columbia-3/11/20</t>
  </si>
  <si>
    <t>US-District of Columbia-3/12/20</t>
  </si>
  <si>
    <t>US-Nevada-3/10/20</t>
  </si>
  <si>
    <t>US-Nevada-3/11/20</t>
  </si>
  <si>
    <t>US-Nevada-3/12/20</t>
  </si>
  <si>
    <t>US-New Hampshire-3/10/20</t>
  </si>
  <si>
    <t>US-New Hampshire-3/11/20</t>
  </si>
  <si>
    <t>US-New Hampshire-3/12/20</t>
  </si>
  <si>
    <t>US-Minnesota-3/10/20</t>
  </si>
  <si>
    <t>US-Minnesota-3/11/20</t>
  </si>
  <si>
    <t>US-Minnesota-3/12/20</t>
  </si>
  <si>
    <t>US-Nebraska-3/10/20</t>
  </si>
  <si>
    <t>US-Nebraska-3/11/20</t>
  </si>
  <si>
    <t>US-Nebraska-3/12/20</t>
  </si>
  <si>
    <t>US-Ohio-3/10/20</t>
  </si>
  <si>
    <t>US-Ohio-3/11/20</t>
  </si>
  <si>
    <t>US-Ohio-3/12/20</t>
  </si>
  <si>
    <t>US-Rhode Island-3/10/20</t>
  </si>
  <si>
    <t>US-Rhode Island-3/11/20</t>
  </si>
  <si>
    <t>US-Rhode Island-3/12/20</t>
  </si>
  <si>
    <t>US-Wisconsin-3/10/20</t>
  </si>
  <si>
    <t>US-Wisconsin-3/11/20</t>
  </si>
  <si>
    <t>US-Wisconsin-3/12/20</t>
  </si>
  <si>
    <t>US-Connecticut-3/11/20</t>
  </si>
  <si>
    <t>US-Connecticut-3/12/20</t>
  </si>
  <si>
    <t>US-Utah-3/11/20</t>
  </si>
  <si>
    <t>US-Utah-3/12/20</t>
  </si>
  <si>
    <t>US-Louisiana-3/11/20</t>
  </si>
  <si>
    <t>US-Louisiana-3/12/20</t>
  </si>
  <si>
    <t>US-Arkansas-3/12/20</t>
  </si>
  <si>
    <t>US-New Mexico-3/11/20</t>
  </si>
  <si>
    <t>US-New Mexico-3/12/20</t>
  </si>
  <si>
    <t>US-South Dakota-3/11/20</t>
  </si>
  <si>
    <t>US-South Dakota-3/12/20</t>
  </si>
  <si>
    <t>US-Johnson County, IA-3/9/20</t>
  </si>
  <si>
    <t>US-Montgomery County, PA-3/8/20</t>
  </si>
  <si>
    <t>US-Montgomery County, PA-3/9/20</t>
  </si>
  <si>
    <t>US-Broward County, FL-3/9/20</t>
  </si>
  <si>
    <t>US-Rockland County, NY-3/9/20</t>
  </si>
  <si>
    <t>US-Cobb County, GA-3/9/20</t>
  </si>
  <si>
    <t>US-Pierce County, WA-3/8/20</t>
  </si>
  <si>
    <t>US-Pierce County, WA-3/9/20</t>
  </si>
  <si>
    <t>US-Douglas County, CO-3/7/20</t>
  </si>
  <si>
    <t>US-Douglas County, CO-3/8/20</t>
  </si>
  <si>
    <t>US-Douglas County, CO-3/9/20</t>
  </si>
  <si>
    <t>US-Providence County, RI-3/7/20</t>
  </si>
  <si>
    <t>US-Providence County, RI-3/8/20</t>
  </si>
  <si>
    <t>US-Providence County, RI-3/9/20</t>
  </si>
  <si>
    <t>US-Douglas County, NE-3/9/20</t>
  </si>
  <si>
    <t>US-Middlesex County, MA-3/8/20</t>
  </si>
  <si>
    <t>US-Middlesex County, MA-3/9/20</t>
  </si>
  <si>
    <t>US-Nassau County, NY-3/7/20</t>
  </si>
  <si>
    <t>US-Nassau County, NY-3/8/20</t>
  </si>
  <si>
    <t>US-Nassau County, NY-3/9/20</t>
  </si>
  <si>
    <t>US-Santa Clara County, CA-2/29/20</t>
  </si>
  <si>
    <t>US-Santa Clara County, CA-3/1/20</t>
  </si>
  <si>
    <t>US-Santa Clara County, CA-3/2/20</t>
  </si>
  <si>
    <t>US-Santa Clara County, CA-3/3/20</t>
  </si>
  <si>
    <t>US-Santa Clara County, CA-3/4/20</t>
  </si>
  <si>
    <t>US-Santa Clara County, CA-3/5/20</t>
  </si>
  <si>
    <t>US-Santa Clara County, CA-3/6/20</t>
  </si>
  <si>
    <t>US-Santa Clara County, CA-3/7/20</t>
  </si>
  <si>
    <t>US-Santa Clara County, CA-3/8/20</t>
  </si>
  <si>
    <t>US-Santa Clara County, CA-3/9/20</t>
  </si>
  <si>
    <t>US-Fort Bend County, TX-3/7/20</t>
  </si>
  <si>
    <t>US-Fort Bend County, TX-3/8/20</t>
  </si>
  <si>
    <t>US-Fort Bend County, TX-3/9/20</t>
  </si>
  <si>
    <t>US-New York County, NY-3/5/20</t>
  </si>
  <si>
    <t>US-New York County, NY-3/6/20</t>
  </si>
  <si>
    <t>US-New York County, NY-3/7/20</t>
  </si>
  <si>
    <t>US-New York County, NY-3/8/20</t>
  </si>
  <si>
    <t>US-New York County, NY-3/9/20</t>
  </si>
  <si>
    <t>US-Montgomery County, MD-3/6/20</t>
  </si>
  <si>
    <t>US-Montgomery County, MD-3/7/20</t>
  </si>
  <si>
    <t>US-Montgomery County, MD-3/8/20</t>
  </si>
  <si>
    <t>US-Montgomery County, MD-3/9/20</t>
  </si>
  <si>
    <t>US-Suffolk County, MA-3/6/20</t>
  </si>
  <si>
    <t>US-Suffolk County, MA-3/7/20</t>
  </si>
  <si>
    <t>US-Suffolk County, MA-3/8/20</t>
  </si>
  <si>
    <t>US-Suffolk County, MA-3/9/20</t>
  </si>
  <si>
    <t>US-Bergen County, NJ-3/7/20</t>
  </si>
  <si>
    <t>US-Bergen County, NJ-3/8/20</t>
  </si>
  <si>
    <t>US-Bergen County, NJ-3/9/20</t>
  </si>
  <si>
    <t>US-Harris County, TX-3/6/20</t>
  </si>
  <si>
    <t>US-Harris County, TX-3/7/20</t>
  </si>
  <si>
    <t>US-Harris County, TX-3/8/20</t>
  </si>
  <si>
    <t>US-Harris County, TX-3/9/20</t>
  </si>
  <si>
    <t>US-San Francisco County, CA-3/7/20</t>
  </si>
  <si>
    <t>US-San Francisco County, CA-3/8/20</t>
  </si>
  <si>
    <t>US-San Francisco County, CA-3/9/20</t>
  </si>
  <si>
    <t>US-Contra Costa County, CA-3/6/20</t>
  </si>
  <si>
    <t>US-Contra Costa County, CA-3/7/20</t>
  </si>
  <si>
    <t>US-Contra Costa County, CA-3/8/20</t>
  </si>
  <si>
    <t>US-Contra Costa County, CA-3/9/20</t>
  </si>
  <si>
    <t>US-Orange County, CA-3/4/20</t>
  </si>
  <si>
    <t>US-Orange County, CA-3/5/20</t>
  </si>
  <si>
    <t>US-Orange County, CA-3/6/20</t>
  </si>
  <si>
    <t>US-Orange County, CA-3/7/20</t>
  </si>
  <si>
    <t>US-Orange County, CA-3/8/20</t>
  </si>
  <si>
    <t>US-Orange County, CA-3/9/20</t>
  </si>
  <si>
    <t>US-Norfolk County, MA-3/8/20</t>
  </si>
  <si>
    <t>US-Norfolk County, MA-3/9/20</t>
  </si>
  <si>
    <t>US-Westchester County, NY-3/4/20</t>
  </si>
  <si>
    <t>US-Westchester County, NY-3/5/20</t>
  </si>
  <si>
    <t>US-Westchester County, NY-3/6/20</t>
  </si>
  <si>
    <t>US-Westchester County, NY-3/7/20</t>
  </si>
  <si>
    <t>US-Westchester County, NY-3/8/20</t>
  </si>
  <si>
    <t>US-Westchester County, NY-3/9/20</t>
  </si>
  <si>
    <t>US-Grafton County, NH-3/8/20</t>
  </si>
  <si>
    <t>US-Grafton County, NH-3/9/20</t>
  </si>
  <si>
    <t>US-Placer County, CA-3/6/20</t>
  </si>
  <si>
    <t>US-Placer County, CA-3/7/20</t>
  </si>
  <si>
    <t>US-Placer County, CA-3/8/20</t>
  </si>
  <si>
    <t>US-Placer County, CA-3/9/20</t>
  </si>
  <si>
    <t>US-Sonoma County, CA-3/9/20</t>
  </si>
  <si>
    <t>US-Fulton County, GA-3/7/20</t>
  </si>
  <si>
    <t>US-Fulton County, GA-3/8/20</t>
  </si>
  <si>
    <t>US-Fulton County, GA-3/9/20</t>
  </si>
  <si>
    <t>US-Washington County, OR-3/7/20</t>
  </si>
  <si>
    <t>US-Washington County, OR-3/8/20</t>
  </si>
  <si>
    <t>US-Washington County, OR-3/9/20</t>
  </si>
  <si>
    <t>US-Snohomish County, WA-3/2/20</t>
  </si>
  <si>
    <t>US-Snohomish County, WA-3/3/20</t>
  </si>
  <si>
    <t>US-Snohomish County, WA-3/4/20</t>
  </si>
  <si>
    <t>US-Snohomish County, WA-3/5/20</t>
  </si>
  <si>
    <t>US-Snohomish County, WA-3/6/20</t>
  </si>
  <si>
    <t>US-Snohomish County, WA-3/7/20</t>
  </si>
  <si>
    <t>US-Snohomish County, WA-3/8/20</t>
  </si>
  <si>
    <t>US-Snohomish County, WA-3/9/20</t>
  </si>
  <si>
    <t>US-San Diego County, CA-3/5/20</t>
  </si>
  <si>
    <t>US-San Diego County, CA-3/6/20</t>
  </si>
  <si>
    <t>US-San Diego County, CA-3/7/20</t>
  </si>
  <si>
    <t>US-San Diego County, CA-3/8/20</t>
  </si>
  <si>
    <t>US-San Diego County, CA-3/9/20</t>
  </si>
  <si>
    <t>US-Los Angeles, CA-3/4/20</t>
  </si>
  <si>
    <t>US-Los Angeles, CA-3/5/20</t>
  </si>
  <si>
    <t>US-Los Angeles, CA-3/6/20</t>
  </si>
  <si>
    <t>US-Los Angeles, CA-3/7/20</t>
  </si>
  <si>
    <t>US-Los Angeles, CA-3/8/20</t>
  </si>
  <si>
    <t>US-Los Angeles, CA-3/9/20</t>
  </si>
  <si>
    <t>US-King County, WA-2/29/20</t>
  </si>
  <si>
    <t>US-King County, WA-3/1/20</t>
  </si>
  <si>
    <t>US-King County, WA-3/2/20</t>
  </si>
  <si>
    <t>US-King County, WA-3/3/20</t>
  </si>
  <si>
    <t>US-King County, WA-3/4/20</t>
  </si>
  <si>
    <t>US-King County, WA-3/5/20</t>
  </si>
  <si>
    <t>US-King County, WA-3/6/20</t>
  </si>
  <si>
    <t>US-King County, WA-3/7/20</t>
  </si>
  <si>
    <t>US-King County, WA-3/8/20</t>
  </si>
  <si>
    <t>US-King County, WA-3/9/20</t>
  </si>
  <si>
    <t>US-Cook County, IL-3/1/20</t>
  </si>
  <si>
    <t>US-Cook County, IL-3/2/20</t>
  </si>
  <si>
    <t>US-Cook County, IL-3/3/20</t>
  </si>
  <si>
    <t>US-Cook County, IL-3/4/20</t>
  </si>
  <si>
    <t>US-Cook County, IL-3/5/20</t>
  </si>
  <si>
    <t>US-Cook County, IL-3/6/20</t>
  </si>
  <si>
    <t>US-Cook County, IL-3/7/20</t>
  </si>
  <si>
    <t>US-Cook County, IL-3/8/20</t>
  </si>
  <si>
    <t>US-Cook County, IL-3/9/20</t>
  </si>
  <si>
    <t>US-Connecticut-3/10/20</t>
  </si>
  <si>
    <t>US-Hawaii-3/10/20</t>
  </si>
  <si>
    <t>US-Hawaii-3/11/20</t>
  </si>
  <si>
    <t>US-Hawaii-3/12/20</t>
  </si>
  <si>
    <t>US-Oklahoma-3/10/20</t>
  </si>
  <si>
    <t>US-Oklahoma-3/11/20</t>
  </si>
  <si>
    <t>US-Oklahoma-3/12/20</t>
  </si>
  <si>
    <t>US-Utah-3/10/20</t>
  </si>
  <si>
    <t>US-Vermont-3/12/20</t>
  </si>
  <si>
    <t>US-Michigan-3/11/20</t>
  </si>
  <si>
    <t>US-Michigan-3/12/20</t>
  </si>
  <si>
    <t>US-Harrison County, KY-3/9/20</t>
  </si>
  <si>
    <t>US-Hendricks County, IN-3/9/20</t>
  </si>
  <si>
    <t>US-Manatee County, FL-3/9/20</t>
  </si>
  <si>
    <t>US-Fairfax County, VA-3/8/20</t>
  </si>
  <si>
    <t>US-Fairfax County, VA-3/9/20</t>
  </si>
  <si>
    <t>US-Washington, D.C.-3/8/20</t>
  </si>
  <si>
    <t>US-Washington, D.C.-3/9/20</t>
  </si>
  <si>
    <t>US-Alameda County, CA-3/7/20</t>
  </si>
  <si>
    <t>US-Alameda County, CA-3/8/20</t>
  </si>
  <si>
    <t>US-Alameda County, CA-3/9/20</t>
  </si>
  <si>
    <t>US-Broward County, FL-3/7/20</t>
  </si>
  <si>
    <t>US-Broward County, FL-3/8/20</t>
  </si>
  <si>
    <t>US-Lee County, FL-3/7/20</t>
  </si>
  <si>
    <t>US-Lee County, FL-3/8/20</t>
  </si>
  <si>
    <t>US-Lee County, FL-3/9/20</t>
  </si>
  <si>
    <t>US-Pinal County, AZ-3/7/20</t>
  </si>
  <si>
    <t>US-Pinal County, AZ-3/8/20</t>
  </si>
  <si>
    <t>US-Pinal County, AZ-3/9/20</t>
  </si>
  <si>
    <t>US-Rockland County, NY-3/7/20</t>
  </si>
  <si>
    <t>US-Rockland County, NY-3/8/20</t>
  </si>
  <si>
    <t>US-Saratoga County, NY-3/7/20</t>
  </si>
  <si>
    <t>US-Saratoga County, NY-3/8/20</t>
  </si>
  <si>
    <t>US-Saratoga County, NY-3/9/20</t>
  </si>
  <si>
    <t>US-Jackson County, OR -3/8/20</t>
  </si>
  <si>
    <t>US-Jackson County, OR -3/9/20</t>
  </si>
  <si>
    <t>US-Providence County, RI-3/2/20</t>
  </si>
  <si>
    <t>US-Providence County, RI-3/3/20</t>
  </si>
  <si>
    <t>US-Providence County, RI-3/4/20</t>
  </si>
  <si>
    <t>US-Providence County, RI-3/5/20</t>
  </si>
  <si>
    <t>US-Providence County, RI-3/6/20</t>
  </si>
  <si>
    <t>US-Washoe County, NV-3/8/20</t>
  </si>
  <si>
    <t>US-Washoe County, NV-3/9/20</t>
  </si>
  <si>
    <t>US-Santa Clara County, CA-2/3/20</t>
  </si>
  <si>
    <t>US-Santa Clara County, CA-2/4/20</t>
  </si>
  <si>
    <t>US-Santa Clara County, CA-2/5/20</t>
  </si>
  <si>
    <t>US-Santa Clara County, CA-2/6/20</t>
  </si>
  <si>
    <t>US-Santa Clara County, CA-2/7/20</t>
  </si>
  <si>
    <t>US-Santa Clara County, CA-2/8/20</t>
  </si>
  <si>
    <t>US-Santa Clara County, CA-2/9/20</t>
  </si>
  <si>
    <t>US-Santa Clara County, CA-2/10/20</t>
  </si>
  <si>
    <t>US-Santa Clara County, CA-2/11/20</t>
  </si>
  <si>
    <t>US-Santa Clara County, CA-2/12/20</t>
  </si>
  <si>
    <t>US-Santa Clara County, CA-2/13/20</t>
  </si>
  <si>
    <t>US-Santa Clara County, CA-2/14/20</t>
  </si>
  <si>
    <t>US-Santa Clara County, CA-2/15/20</t>
  </si>
  <si>
    <t>US-Santa Clara County, CA-2/16/20</t>
  </si>
  <si>
    <t>US-Santa Clara County, CA-2/17/20</t>
  </si>
  <si>
    <t>US-Santa Clara County, CA-2/18/20</t>
  </si>
  <si>
    <t>US-Santa Clara County, CA-2/19/20</t>
  </si>
  <si>
    <t>US-Santa Clara County, CA-2/20/20</t>
  </si>
  <si>
    <t>US-Santa Clara County, CA-2/21/20</t>
  </si>
  <si>
    <t>US-Santa Clara County, CA-2/22/20</t>
  </si>
  <si>
    <t>US-Santa Clara County, CA-2/23/20</t>
  </si>
  <si>
    <t>US-Santa Clara County, CA-2/24/20</t>
  </si>
  <si>
    <t>US-Santa Clara County, CA-2/25/20</t>
  </si>
  <si>
    <t>US-Santa Clara County, CA-2/26/20</t>
  </si>
  <si>
    <t>US-Santa Clara County, CA-2/27/20</t>
  </si>
  <si>
    <t>US-Santa Clara County, CA-2/28/20</t>
  </si>
  <si>
    <t>US-Clark County, NV-3/8/20</t>
  </si>
  <si>
    <t>US-Clark County, NV-3/9/20</t>
  </si>
  <si>
    <t>US-Denver County, CO-3/6/20</t>
  </si>
  <si>
    <t>US-Denver County, CO-3/7/20</t>
  </si>
  <si>
    <t>US-Denver County, CO-3/8/20</t>
  </si>
  <si>
    <t>US-Denver County, CO-3/9/20</t>
  </si>
  <si>
    <t>US-Bergen County, NJ-3/5/20</t>
  </si>
  <si>
    <t>US-Bergen County, NJ-3/6/20</t>
  </si>
  <si>
    <t>US-Harris County, TX-3/5/20</t>
  </si>
  <si>
    <t>US-San Francisco County, CA-3/5/20</t>
  </si>
  <si>
    <t>US-San Francisco County, CA-3/6/20</t>
  </si>
  <si>
    <t>US-Norfolk County, MA-3/6/20</t>
  </si>
  <si>
    <t>US-Norfolk County, MA-3/7/20</t>
  </si>
  <si>
    <t>US-Maricopa County, AZ-3/6/20</t>
  </si>
  <si>
    <t>US-Maricopa County, AZ-3/7/20</t>
  </si>
  <si>
    <t>US-Maricopa County, AZ-3/8/20</t>
  </si>
  <si>
    <t>US-Maricopa County, AZ-3/9/20</t>
  </si>
  <si>
    <t>US-Grafton County, NH-3/3/20</t>
  </si>
  <si>
    <t>US-Grafton County, NH-3/4/20</t>
  </si>
  <si>
    <t>US-Grafton County, NH-3/5/20</t>
  </si>
  <si>
    <t>US-Grafton County, NH-3/6/20</t>
  </si>
  <si>
    <t>US-Grafton County, NH-3/7/20</t>
  </si>
  <si>
    <t>US-Hillsborough, FL-3/3/20</t>
  </si>
  <si>
    <t>US-Hillsborough, FL-3/4/20</t>
  </si>
  <si>
    <t>US-Hillsborough, FL-3/5/20</t>
  </si>
  <si>
    <t>US-Hillsborough, FL-3/6/20</t>
  </si>
  <si>
    <t>US-Hillsborough, FL-3/7/20</t>
  </si>
  <si>
    <t>US-Hillsborough, FL-3/8/20</t>
  </si>
  <si>
    <t>US-Hillsborough, FL-3/9/20</t>
  </si>
  <si>
    <t>US-Placer County, CA-3/4/20</t>
  </si>
  <si>
    <t>US-Placer County, CA-3/5/20</t>
  </si>
  <si>
    <t>US-San Mateo, CA-3/3/20</t>
  </si>
  <si>
    <t>US-San Mateo, CA-3/4/20</t>
  </si>
  <si>
    <t>US-San Mateo, CA-3/5/20</t>
  </si>
  <si>
    <t>US-San Mateo, CA-3/6/20</t>
  </si>
  <si>
    <t>US-San Mateo, CA-3/7/20</t>
  </si>
  <si>
    <t>US-San Mateo, CA-3/8/20</t>
  </si>
  <si>
    <t>US-San Mateo, CA-3/9/20</t>
  </si>
  <si>
    <t>US-Fulton County, GA-3/3/20</t>
  </si>
  <si>
    <t>US-Fulton County, GA-3/4/20</t>
  </si>
  <si>
    <t>US-Fulton County, GA-3/5/20</t>
  </si>
  <si>
    <t>US-Fulton County, GA-3/6/20</t>
  </si>
  <si>
    <t>US-Washington County, OR-3/2/20</t>
  </si>
  <si>
    <t>US-Washington County, OR-3/3/20</t>
  </si>
  <si>
    <t>US-Washington County, OR-3/4/20</t>
  </si>
  <si>
    <t>US-Washington County, OR-3/5/20</t>
  </si>
  <si>
    <t>US-Washington County, OR-3/6/20</t>
  </si>
  <si>
    <t>US-Snohomish County, WA-3/1/20</t>
  </si>
  <si>
    <t>US-Sacramento County, CA-2/27/20</t>
  </si>
  <si>
    <t>US-Sacramento County, CA-2/28/20</t>
  </si>
  <si>
    <t>US-Sacramento County, CA-2/29/20</t>
  </si>
  <si>
    <t>US-Sacramento County, CA-3/1/20</t>
  </si>
  <si>
    <t>US-Sacramento County, CA-3/2/20</t>
  </si>
  <si>
    <t>US-Sacramento County, CA-3/3/20</t>
  </si>
  <si>
    <t>US-Sacramento County, CA-3/4/20</t>
  </si>
  <si>
    <t>US-Sacramento County, CA-3/5/20</t>
  </si>
  <si>
    <t>US-Sacramento County, CA-3/6/20</t>
  </si>
  <si>
    <t>US-Sacramento County, CA-3/7/20</t>
  </si>
  <si>
    <t>US-Sacramento County, CA-3/8/20</t>
  </si>
  <si>
    <t>US-Sacramento County, CA-3/9/20</t>
  </si>
  <si>
    <t>US-San Diego County, CA-2/13/20</t>
  </si>
  <si>
    <t>US-San Diego County, CA-2/14/20</t>
  </si>
  <si>
    <t>US-San Diego County, CA-2/15/20</t>
  </si>
  <si>
    <t>US-San Diego County, CA-2/16/20</t>
  </si>
  <si>
    <t>US-San Diego County, CA-2/17/20</t>
  </si>
  <si>
    <t>US-San Diego County, CA-2/18/20</t>
  </si>
  <si>
    <t>US-San Diego County, CA-2/19/20</t>
  </si>
  <si>
    <t>US-San Diego County, CA-2/20/20</t>
  </si>
  <si>
    <t>US-San Diego County, CA-2/21/20</t>
  </si>
  <si>
    <t>US-San Diego County, CA-2/22/20</t>
  </si>
  <si>
    <t>US-San Diego County, CA-2/23/20</t>
  </si>
  <si>
    <t>US-San Diego County, CA-2/24/20</t>
  </si>
  <si>
    <t>US-San Diego County, CA-2/25/20</t>
  </si>
  <si>
    <t>US-San Diego County, CA-2/26/20</t>
  </si>
  <si>
    <t>US-San Diego County, CA-2/27/20</t>
  </si>
  <si>
    <t>US-San Diego County, CA-2/28/20</t>
  </si>
  <si>
    <t>US-San Diego County, CA-2/29/20</t>
  </si>
  <si>
    <t>US-San Diego County, CA-3/1/20</t>
  </si>
  <si>
    <t>US-San Diego County, CA-3/2/20</t>
  </si>
  <si>
    <t>US-San Diego County, CA-3/3/20</t>
  </si>
  <si>
    <t>US-San Diego County, CA-3/4/20</t>
  </si>
  <si>
    <t>US-San Benito, CA-2/3/20</t>
  </si>
  <si>
    <t>US-San Benito, CA-2/4/20</t>
  </si>
  <si>
    <t>US-San Benito, CA-2/5/20</t>
  </si>
  <si>
    <t>US-San Benito, CA-2/6/20</t>
  </si>
  <si>
    <t>US-San Benito, CA-2/7/20</t>
  </si>
  <si>
    <t>US-San Benito, CA-2/8/20</t>
  </si>
  <si>
    <t>US-San Benito, CA-2/9/20</t>
  </si>
  <si>
    <t>US-San Benito, CA-2/10/20</t>
  </si>
  <si>
    <t>US-San Benito, CA-2/11/20</t>
  </si>
  <si>
    <t>US-San Benito, CA-2/12/20</t>
  </si>
  <si>
    <t>US-San Benito, CA-2/13/20</t>
  </si>
  <si>
    <t>US-San Benito, CA-2/14/20</t>
  </si>
  <si>
    <t>US-San Benito, CA-2/15/20</t>
  </si>
  <si>
    <t>US-San Benito, CA-2/16/20</t>
  </si>
  <si>
    <t>US-San Benito, CA-2/17/20</t>
  </si>
  <si>
    <t>US-San Benito, CA-2/18/20</t>
  </si>
  <si>
    <t>US-San Benito, CA-2/19/20</t>
  </si>
  <si>
    <t>US-San Benito, CA-2/20/20</t>
  </si>
  <si>
    <t>US-San Benito, CA-2/21/20</t>
  </si>
  <si>
    <t>US-San Benito, CA-2/22/20</t>
  </si>
  <si>
    <t>US-San Benito, CA-2/23/20</t>
  </si>
  <si>
    <t>US-San Benito, CA-2/24/20</t>
  </si>
  <si>
    <t>US-San Benito, CA-2/25/20</t>
  </si>
  <si>
    <t>US-San Benito, CA-2/26/20</t>
  </si>
  <si>
    <t>US-San Benito, CA-2/27/20</t>
  </si>
  <si>
    <t>US-San Benito, CA-2/28/20</t>
  </si>
  <si>
    <t>US-San Benito, CA-2/29/20</t>
  </si>
  <si>
    <t>US-San Benito, CA-3/1/20</t>
  </si>
  <si>
    <t>US-San Benito, CA-3/2/20</t>
  </si>
  <si>
    <t>US-San Benito, CA-3/3/20</t>
  </si>
  <si>
    <t>US-San Benito, CA-3/4/20</t>
  </si>
  <si>
    <t>US-San Benito, CA-3/5/20</t>
  </si>
  <si>
    <t>US-San Benito, CA-3/6/20</t>
  </si>
  <si>
    <t>US-San Benito, CA-3/7/20</t>
  </si>
  <si>
    <t>US-San Benito, CA-3/8/20</t>
  </si>
  <si>
    <t>US-San Benito, CA-3/9/20</t>
  </si>
  <si>
    <t>US-Cook County, IL-1/31/20</t>
  </si>
  <si>
    <t>US-Cook County, IL-2/1/20</t>
  </si>
  <si>
    <t>US-Cook County, IL-2/2/20</t>
  </si>
  <si>
    <t>US-Cook County, IL-2/3/20</t>
  </si>
  <si>
    <t>US-Cook County, IL-2/4/20</t>
  </si>
  <si>
    <t>US-Cook County, IL-2/5/20</t>
  </si>
  <si>
    <t>US-Cook County, IL-2/6/20</t>
  </si>
  <si>
    <t>US-Cook County, IL-2/7/20</t>
  </si>
  <si>
    <t>US-Cook County, IL-2/8/20</t>
  </si>
  <si>
    <t>US-Cook County, IL-2/9/20</t>
  </si>
  <si>
    <t>US-Cook County, IL-2/10/20</t>
  </si>
  <si>
    <t>US-Cook County, IL-2/11/20</t>
  </si>
  <si>
    <t>US-Cook County, IL-2/12/20</t>
  </si>
  <si>
    <t>US-Cook County, IL-2/13/20</t>
  </si>
  <si>
    <t>US-Cook County, IL-2/14/20</t>
  </si>
  <si>
    <t>US-Cook County, IL-2/15/20</t>
  </si>
  <si>
    <t>US-Cook County, IL-2/16/20</t>
  </si>
  <si>
    <t>US-Cook County, IL-2/17/20</t>
  </si>
  <si>
    <t>US-Cook County, IL-2/18/20</t>
  </si>
  <si>
    <t>US-Cook County, IL-2/19/20</t>
  </si>
  <si>
    <t>US-Cook County, IL-2/20/20</t>
  </si>
  <si>
    <t>US-Cook County, IL-2/21/20</t>
  </si>
  <si>
    <t>US-Cook County, IL-2/22/20</t>
  </si>
  <si>
    <t>US-Cook County, IL-2/23/20</t>
  </si>
  <si>
    <t>US-Cook County, IL-2/24/20</t>
  </si>
  <si>
    <t>US-Cook County, IL-2/25/20</t>
  </si>
  <si>
    <t>US-Cook County, IL-2/26/20</t>
  </si>
  <si>
    <t>US-Cook County, IL-2/27/20</t>
  </si>
  <si>
    <t>US-Cook County, IL-2/28/20</t>
  </si>
  <si>
    <t>US-Cook County, IL-2/29/20</t>
  </si>
  <si>
    <t>US-Kansas-3/10/20</t>
  </si>
  <si>
    <t>US-Kansas-3/11/20</t>
  </si>
  <si>
    <t>US-Kansas-3/12/20</t>
  </si>
  <si>
    <t>US-Louisiana-3/10/20</t>
  </si>
  <si>
    <t>US-Missouri-3/10/20</t>
  </si>
  <si>
    <t>US-Missouri-3/11/20</t>
  </si>
  <si>
    <t>US-Missouri-3/12/20</t>
  </si>
  <si>
    <t>US-Vermont-3/10/20</t>
  </si>
  <si>
    <t>US-Vermont-3/11/20</t>
  </si>
  <si>
    <t>US-Arkansas-3/11/20</t>
  </si>
  <si>
    <t>US-Delaware-3/11/20</t>
  </si>
  <si>
    <t>US-Delaware-3/12/20</t>
  </si>
  <si>
    <t>US-Mississippi-3/12/20</t>
  </si>
  <si>
    <t>US-Montana-3/11/20</t>
  </si>
  <si>
    <t>US-Montana-3/12/20</t>
  </si>
  <si>
    <t>US-North Dakota-3/12/20</t>
  </si>
  <si>
    <t>US-Wyoming-3/12/20</t>
  </si>
  <si>
    <t>US-Bennington County, VT-3/8/20</t>
  </si>
  <si>
    <t>US-Bennington County, VT-3/9/20</t>
  </si>
  <si>
    <t>US-Carver County, MN-3/9/20</t>
  </si>
  <si>
    <t>US-Charlotte County, FL-3/9/20</t>
  </si>
  <si>
    <t>US-Cherokee County, GA-3/9/20</t>
  </si>
  <si>
    <t>US-Collin County, TX-3/9/20</t>
  </si>
  <si>
    <t>US-Jefferson County, KY-3/9/20</t>
  </si>
  <si>
    <t>US-Jefferson Parish, LA-3/9/20</t>
  </si>
  <si>
    <t>US-Shasta County, CA-3/9/20</t>
  </si>
  <si>
    <t>US-Spartanburg County, SC-3/9/20</t>
  </si>
  <si>
    <t>US-Berkshire County, MA-3/8/20</t>
  </si>
  <si>
    <t>US-Berkshire County, MA-3/9/20</t>
  </si>
  <si>
    <t>US-Davidson County, TN-3/8/20</t>
  </si>
  <si>
    <t>US-Davidson County, TN-3/9/20</t>
  </si>
  <si>
    <t>US-Douglas County, OR-3/8/20</t>
  </si>
  <si>
    <t>US-Douglas County, OR-3/9/20</t>
  </si>
  <si>
    <t>US-Fresno County, CA-3/8/20</t>
  </si>
  <si>
    <t>US-Fresno County, CA-3/9/20</t>
  </si>
  <si>
    <t>US-Harford County, MD-3/8/20</t>
  </si>
  <si>
    <t>US-Harford County, MD-3/9/20</t>
  </si>
  <si>
    <t>US-Hendricks County, IN-3/8/20</t>
  </si>
  <si>
    <t>US-Hudson County, NJ-3/8/20</t>
  </si>
  <si>
    <t>US-Hudson County, NJ-3/9/20</t>
  </si>
  <si>
    <t>US-Johnson County, KS-3/8/20</t>
  </si>
  <si>
    <t>US-Johnson County, KS-3/9/20</t>
  </si>
  <si>
    <t>US-Kittitas County, WA-3/8/20</t>
  </si>
  <si>
    <t>US-Kittitas County, WA-3/9/20</t>
  </si>
  <si>
    <t>US-Manatee County, FL-3/8/20</t>
  </si>
  <si>
    <t>US-Marion County, OR-3/8/20</t>
  </si>
  <si>
    <t>US-Marion County, OR-3/9/20</t>
  </si>
  <si>
    <t>US-Okaloosa County, FL-3/8/20</t>
  </si>
  <si>
    <t>US-Okaloosa County, FL-3/9/20</t>
  </si>
  <si>
    <t>US-Polk County, GA-3/6/20</t>
  </si>
  <si>
    <t>US-Polk County, GA-3/7/20</t>
  </si>
  <si>
    <t>US-Polk County, GA-3/8/20</t>
  </si>
  <si>
    <t>US-Polk County, GA-3/9/20</t>
  </si>
  <si>
    <t>US-Riverside County, CA-3/8/20</t>
  </si>
  <si>
    <t>US-Riverside County, CA-3/9/20</t>
  </si>
  <si>
    <t>US-Shelby County, TN-3/8/20</t>
  </si>
  <si>
    <t>US-Shelby County, TN-3/9/20</t>
  </si>
  <si>
    <t>US-St. Louis County, MO-3/8/20</t>
  </si>
  <si>
    <t>US-St. Louis County, MO-3/9/20</t>
  </si>
  <si>
    <t>US-Suffolk County, NY-3/8/20</t>
  </si>
  <si>
    <t>US-Suffolk County, NY-3/9/20</t>
  </si>
  <si>
    <t>US-Ulster County, NY-3/8/20</t>
  </si>
  <si>
    <t>US-Ulster County, NY-3/9/20</t>
  </si>
  <si>
    <t>US-Volusia County, FL-3/8/20</t>
  </si>
  <si>
    <t>US-Volusia County, FL-3/9/20</t>
  </si>
  <si>
    <t>US-Rockingham County, NH-3/8/20</t>
  </si>
  <si>
    <t>US-Rockingham County, NH-3/9/20</t>
  </si>
  <si>
    <t>US-Alameda County, CA-3/3/20</t>
  </si>
  <si>
    <t>US-Alameda County, CA-3/4/20</t>
  </si>
  <si>
    <t>US-Alameda County, CA-3/5/20</t>
  </si>
  <si>
    <t>US-Alameda County, CA-3/6/20</t>
  </si>
  <si>
    <t>US-Charleston County, SC-3/7/20</t>
  </si>
  <si>
    <t>US-Charleston County, SC-3/8/20</t>
  </si>
  <si>
    <t>US-Charleston County, SC-3/9/20</t>
  </si>
  <si>
    <t>US-Clark County, WA-3/7/20</t>
  </si>
  <si>
    <t>US-Clark County, WA-3/8/20</t>
  </si>
  <si>
    <t>US-Clark County, WA-3/9/20</t>
  </si>
  <si>
    <t>US-Cobb County, GA-3/7/20</t>
  </si>
  <si>
    <t>US-Cobb County, GA-3/8/20</t>
  </si>
  <si>
    <t>US-Davis County, UT-3/7/20</t>
  </si>
  <si>
    <t>US-Davis County, UT-3/8/20</t>
  </si>
  <si>
    <t>US-Davis County, UT-3/9/20</t>
  </si>
  <si>
    <t>US-El Paso County, CO-3/7/20</t>
  </si>
  <si>
    <t>US-El Paso County, CO-3/8/20</t>
  </si>
  <si>
    <t>US-El Paso County, CO-3/9/20</t>
  </si>
  <si>
    <t>US-Honolulu County, HI-3/7/20</t>
  </si>
  <si>
    <t>US-Honolulu County, HI-3/8/20</t>
  </si>
  <si>
    <t>US-Honolulu County, HI-3/9/20</t>
  </si>
  <si>
    <t>US-Jackson County, OR -3/7/20</t>
  </si>
  <si>
    <t>US-Jefferson County, WA-3/7/20</t>
  </si>
  <si>
    <t>US-Jefferson County, WA-3/8/20</t>
  </si>
  <si>
    <t>US-Jefferson County, WA-3/9/20</t>
  </si>
  <si>
    <t>US-Kershaw County, SC-3/7/20</t>
  </si>
  <si>
    <t>US-Kershaw County, SC-3/8/20</t>
  </si>
  <si>
    <t>US-Kershaw County, SC-3/9/20</t>
  </si>
  <si>
    <t>US-Klamath County, OR-3/7/20</t>
  </si>
  <si>
    <t>US-Klamath County, OR-3/8/20</t>
  </si>
  <si>
    <t>US-Klamath County, OR-3/9/20</t>
  </si>
  <si>
    <t>US-Madera County, CA-3/7/20</t>
  </si>
  <si>
    <t>US-Madera County, CA-3/8/20</t>
  </si>
  <si>
    <t>US-Madera County, CA-3/9/20</t>
  </si>
  <si>
    <t>US-Pierce County, WA-3/7/20</t>
  </si>
  <si>
    <t>US-Tulsa County, OK-3/7/20</t>
  </si>
  <si>
    <t>US-Tulsa County, OK-3/8/20</t>
  </si>
  <si>
    <t>US-Tulsa County, OK-3/9/20</t>
  </si>
  <si>
    <t>US-Providence County, RI-3/1/20</t>
  </si>
  <si>
    <t>US-Chatham County, NC-3/6/20</t>
  </si>
  <si>
    <t>US-Chatham County, NC-3/7/20</t>
  </si>
  <si>
    <t>US-Chatham County, NC-3/8/20</t>
  </si>
  <si>
    <t>US-Chatham County, NC-3/9/20</t>
  </si>
  <si>
    <t>US-Delaware County, PA-3/6/20</t>
  </si>
  <si>
    <t>US-Delaware County, PA-3/7/20</t>
  </si>
  <si>
    <t>US-Delaware County, PA-3/8/20</t>
  </si>
  <si>
    <t>US-Delaware County, PA-3/9/20</t>
  </si>
  <si>
    <t>US-Douglas County, NE-3/6/20</t>
  </si>
  <si>
    <t>US-Douglas County, NE-3/7/20</t>
  </si>
  <si>
    <t>US-Douglas County, NE-3/8/20</t>
  </si>
  <si>
    <t>US-Fayette County, KY-3/6/20</t>
  </si>
  <si>
    <t>US-Fayette County, KY-3/7/20</t>
  </si>
  <si>
    <t>US-Fayette County, KY-3/8/20</t>
  </si>
  <si>
    <t>US-Fayette County, KY-3/9/20</t>
  </si>
  <si>
    <t>US-Marion County, IN-3/6/20</t>
  </si>
  <si>
    <t>US-Marion County, IN-3/7/20</t>
  </si>
  <si>
    <t>US-Marion County, IN-3/8/20</t>
  </si>
  <si>
    <t>US-Marion County, IN-3/9/20</t>
  </si>
  <si>
    <t>US-Middlesex County, MA-3/6/20</t>
  </si>
  <si>
    <t>US-Middlesex County, MA-3/7/20</t>
  </si>
  <si>
    <t>US-Nassau County, NY-3/5/20</t>
  </si>
  <si>
    <t>US-Nassau County, NY-3/6/20</t>
  </si>
  <si>
    <t>US-Ramsey County, MN-3/6/20</t>
  </si>
  <si>
    <t>US-Ramsey County, MN-3/7/20</t>
  </si>
  <si>
    <t>US-Ramsey County, MN-3/8/20</t>
  </si>
  <si>
    <t>US-Ramsey County, MN-3/9/20</t>
  </si>
  <si>
    <t>US-Washoe County, NV-3/6/20</t>
  </si>
  <si>
    <t>US-Washoe County, NV-3/7/20</t>
  </si>
  <si>
    <t>US-Wayne County, PA-3/6/20</t>
  </si>
  <si>
    <t>US-Wayne County, PA-3/7/20</t>
  </si>
  <si>
    <t>US-Wayne County, PA-3/8/20</t>
  </si>
  <si>
    <t>US-Wayne County, PA-3/9/20</t>
  </si>
  <si>
    <t>US-Yolo County, CA-3/6/20</t>
  </si>
  <si>
    <t>US-Yolo County, CA-3/7/20</t>
  </si>
  <si>
    <t>US-Yolo County, CA-3/8/20</t>
  </si>
  <si>
    <t>US-Yolo County, CA-3/9/20</t>
  </si>
  <si>
    <t>US-Santa Clara County, CA-1/31/20</t>
  </si>
  <si>
    <t>US-Santa Clara County, CA-2/1/20</t>
  </si>
  <si>
    <t>US-Santa Clara County, CA-2/2/20</t>
  </si>
  <si>
    <t>US-Clark County, NV-3/5/20</t>
  </si>
  <si>
    <t>US-Clark County, NV-3/6/20</t>
  </si>
  <si>
    <t>US-Clark County, NV-3/7/20</t>
  </si>
  <si>
    <t>US-Fort Bend County, TX-3/5/20</t>
  </si>
  <si>
    <t>US-Fort Bend County, TX-3/6/20</t>
  </si>
  <si>
    <t>US-Grant County, WA-3/5/20</t>
  </si>
  <si>
    <t>US-Grant County, WA-3/6/20</t>
  </si>
  <si>
    <t>US-Grant County, WA-3/7/20</t>
  </si>
  <si>
    <t>US-Grant County, WA-3/8/20</t>
  </si>
  <si>
    <t>US-Grant County, WA-3/9/20</t>
  </si>
  <si>
    <t>US-Santa Rosa County, FL-3/5/20</t>
  </si>
  <si>
    <t>US-Santa Rosa County, FL-3/6/20</t>
  </si>
  <si>
    <t>US-Santa Rosa County, FL-3/7/20</t>
  </si>
  <si>
    <t>US-Santa Rosa County, FL-3/8/20</t>
  </si>
  <si>
    <t>US-Santa Rosa County, FL-3/9/20</t>
  </si>
  <si>
    <t>US-Williamson County, TN-3/5/20</t>
  </si>
  <si>
    <t>US-Williamson County, TN-3/6/20</t>
  </si>
  <si>
    <t>US-Williamson County, TN-3/7/20</t>
  </si>
  <si>
    <t>US-Williamson County, TN-3/8/20</t>
  </si>
  <si>
    <t>US-Williamson County, TN-3/9/20</t>
  </si>
  <si>
    <t>US-New York County, NY-3/2/20</t>
  </si>
  <si>
    <t>US-New York County, NY-3/3/20</t>
  </si>
  <si>
    <t>US-New York County, NY-3/4/20</t>
  </si>
  <si>
    <t>US-Suffolk County, MA-2/1/20</t>
  </si>
  <si>
    <t>US-Suffolk County, MA-2/2/20</t>
  </si>
  <si>
    <t>US-Suffolk County, MA-2/3/20</t>
  </si>
  <si>
    <t>US-Suffolk County, MA-2/4/20</t>
  </si>
  <si>
    <t>US-Suffolk County, MA-2/5/20</t>
  </si>
  <si>
    <t>US-Suffolk County, MA-2/6/20</t>
  </si>
  <si>
    <t>US-Suffolk County, MA-2/7/20</t>
  </si>
  <si>
    <t>US-Suffolk County, MA-2/8/20</t>
  </si>
  <si>
    <t>US-Suffolk County, MA-2/9/20</t>
  </si>
  <si>
    <t>US-Suffolk County, MA-2/10/20</t>
  </si>
  <si>
    <t>US-Suffolk County, MA-2/11/20</t>
  </si>
  <si>
    <t>US-Suffolk County, MA-2/12/20</t>
  </si>
  <si>
    <t>US-Suffolk County, MA-2/13/20</t>
  </si>
  <si>
    <t>US-Suffolk County, MA-2/14/20</t>
  </si>
  <si>
    <t>US-Suffolk County, MA-2/15/20</t>
  </si>
  <si>
    <t>US-Suffolk County, MA-2/16/20</t>
  </si>
  <si>
    <t>US-Suffolk County, MA-2/17/20</t>
  </si>
  <si>
    <t>US-Suffolk County, MA-2/18/20</t>
  </si>
  <si>
    <t>US-Suffolk County, MA-2/19/20</t>
  </si>
  <si>
    <t>US-Suffolk County, MA-2/20/20</t>
  </si>
  <si>
    <t>US-Suffolk County, MA-2/21/20</t>
  </si>
  <si>
    <t>US-Suffolk County, MA-2/22/20</t>
  </si>
  <si>
    <t>US-Suffolk County, MA-2/23/20</t>
  </si>
  <si>
    <t>US-Suffolk County, MA-2/24/20</t>
  </si>
  <si>
    <t>US-Suffolk County, MA-2/25/20</t>
  </si>
  <si>
    <t>US-Suffolk County, MA-2/26/20</t>
  </si>
  <si>
    <t>US-Suffolk County, MA-2/27/20</t>
  </si>
  <si>
    <t>US-Suffolk County, MA-2/28/20</t>
  </si>
  <si>
    <t>US-Suffolk County, MA-2/29/20</t>
  </si>
  <si>
    <t>US-Suffolk County, MA-3/1/20</t>
  </si>
  <si>
    <t>US-Suffolk County, MA-3/2/20</t>
  </si>
  <si>
    <t>US-Suffolk County, MA-3/3/20</t>
  </si>
  <si>
    <t>US-Suffolk County, MA-3/4/20</t>
  </si>
  <si>
    <t>US-Suffolk County, MA-3/5/20</t>
  </si>
  <si>
    <t>US-Summit County, CO-3/6/20</t>
  </si>
  <si>
    <t>US-Summit County, CO-3/7/20</t>
  </si>
  <si>
    <t>US-Summit County, CO-3/8/20</t>
  </si>
  <si>
    <t>US-Summit County, CO-3/9/20</t>
  </si>
  <si>
    <t>US-Contra Costa County, CA-3/4/20</t>
  </si>
  <si>
    <t>US-Contra Costa County, CA-3/5/20</t>
  </si>
  <si>
    <t>US-Orange County, CA-1/26/20</t>
  </si>
  <si>
    <t>US-Orange County, CA-1/27/20</t>
  </si>
  <si>
    <t>US-Orange County, CA-1/28/20</t>
  </si>
  <si>
    <t>US-Orange County, CA-1/29/20</t>
  </si>
  <si>
    <t>US-Orange County, CA-1/30/20</t>
  </si>
  <si>
    <t>US-Orange County, CA-1/31/20</t>
  </si>
  <si>
    <t>US-Orange County, CA-2/1/20</t>
  </si>
  <si>
    <t>US-Orange County, CA-2/2/20</t>
  </si>
  <si>
    <t>US-Orange County, CA-2/3/20</t>
  </si>
  <si>
    <t>US-Orange County, CA-2/4/20</t>
  </si>
  <si>
    <t>US-Orange County, CA-2/5/20</t>
  </si>
  <si>
    <t>US-Orange County, CA-2/6/20</t>
  </si>
  <si>
    <t>US-Orange County, CA-2/7/20</t>
  </si>
  <si>
    <t>US-Orange County, CA-2/8/20</t>
  </si>
  <si>
    <t>US-Orange County, CA-2/9/20</t>
  </si>
  <si>
    <t>US-Orange County, CA-2/10/20</t>
  </si>
  <si>
    <t>US-Orange County, CA-2/11/20</t>
  </si>
  <si>
    <t>US-Orange County, CA-2/12/20</t>
  </si>
  <si>
    <t>US-Orange County, CA-2/13/20</t>
  </si>
  <si>
    <t>US-Orange County, CA-2/14/20</t>
  </si>
  <si>
    <t>US-Orange County, CA-2/15/20</t>
  </si>
  <si>
    <t>US-Orange County, CA-2/16/20</t>
  </si>
  <si>
    <t>US-Orange County, CA-2/17/20</t>
  </si>
  <si>
    <t>US-Orange County, CA-2/18/20</t>
  </si>
  <si>
    <t>US-Orange County, CA-2/19/20</t>
  </si>
  <si>
    <t>US-Orange County, CA-2/20/20</t>
  </si>
  <si>
    <t>US-Orange County, CA-2/21/20</t>
  </si>
  <si>
    <t>US-Orange County, CA-2/22/20</t>
  </si>
  <si>
    <t>US-Orange County, CA-2/23/20</t>
  </si>
  <si>
    <t>US-Orange County, CA-2/24/20</t>
  </si>
  <si>
    <t>US-Orange County, CA-2/25/20</t>
  </si>
  <si>
    <t>US-Orange County, CA-2/26/20</t>
  </si>
  <si>
    <t>US-Orange County, CA-2/27/20</t>
  </si>
  <si>
    <t>US-Orange County, CA-2/28/20</t>
  </si>
  <si>
    <t>US-Orange County, CA-2/29/20</t>
  </si>
  <si>
    <t>US-Orange County, CA-3/1/20</t>
  </si>
  <si>
    <t>US-Orange County, CA-3/2/20</t>
  </si>
  <si>
    <t>US-Orange County, CA-3/3/20</t>
  </si>
  <si>
    <t>US-Norfolk County, MA-3/3/20</t>
  </si>
  <si>
    <t>US-Norfolk County, MA-3/4/20</t>
  </si>
  <si>
    <t>US-Norfolk County, MA-3/5/20</t>
  </si>
  <si>
    <t>US-Maricopa County, AZ-1/26/20</t>
  </si>
  <si>
    <t>US-Maricopa County, AZ-1/27/20</t>
  </si>
  <si>
    <t>US-Maricopa County, AZ-1/28/20</t>
  </si>
  <si>
    <t>US-Maricopa County, AZ-1/29/20</t>
  </si>
  <si>
    <t>US-Maricopa County, AZ-1/30/20</t>
  </si>
  <si>
    <t>US-Maricopa County, AZ-1/31/20</t>
  </si>
  <si>
    <t>US-Maricopa County, AZ-2/1/20</t>
  </si>
  <si>
    <t>US-Maricopa County, AZ-2/2/20</t>
  </si>
  <si>
    <t>US-Maricopa County, AZ-2/3/20</t>
  </si>
  <si>
    <t>US-Maricopa County, AZ-2/4/20</t>
  </si>
  <si>
    <t>US-Maricopa County, AZ-2/5/20</t>
  </si>
  <si>
    <t>US-Maricopa County, AZ-2/6/20</t>
  </si>
  <si>
    <t>US-Maricopa County, AZ-2/7/20</t>
  </si>
  <si>
    <t>US-Maricopa County, AZ-2/8/20</t>
  </si>
  <si>
    <t>US-Maricopa County, AZ-2/9/20</t>
  </si>
  <si>
    <t>US-Maricopa County, AZ-2/10/20</t>
  </si>
  <si>
    <t>US-Maricopa County, AZ-2/11/20</t>
  </si>
  <si>
    <t>US-Maricopa County, AZ-2/12/20</t>
  </si>
  <si>
    <t>US-Maricopa County, AZ-2/13/20</t>
  </si>
  <si>
    <t>US-Maricopa County, AZ-2/14/20</t>
  </si>
  <si>
    <t>US-Maricopa County, AZ-2/15/20</t>
  </si>
  <si>
    <t>US-Maricopa County, AZ-2/16/20</t>
  </si>
  <si>
    <t>US-Maricopa County, AZ-2/17/20</t>
  </si>
  <si>
    <t>US-Maricopa County, AZ-2/18/20</t>
  </si>
  <si>
    <t>US-Maricopa County, AZ-2/19/20</t>
  </si>
  <si>
    <t>US-Maricopa County, AZ-2/20/20</t>
  </si>
  <si>
    <t>US-Maricopa County, AZ-2/21/20</t>
  </si>
  <si>
    <t>US-Maricopa County, AZ-2/22/20</t>
  </si>
  <si>
    <t>US-Maricopa County, AZ-2/23/20</t>
  </si>
  <si>
    <t>US-Maricopa County, AZ-2/24/20</t>
  </si>
  <si>
    <t>US-Maricopa County, AZ-2/25/20</t>
  </si>
  <si>
    <t>US-Maricopa County, AZ-2/26/20</t>
  </si>
  <si>
    <t>US-Maricopa County, AZ-2/27/20</t>
  </si>
  <si>
    <t>US-Maricopa County, AZ-2/28/20</t>
  </si>
  <si>
    <t>US-Maricopa County, AZ-2/29/20</t>
  </si>
  <si>
    <t>US-Maricopa County, AZ-3/1/20</t>
  </si>
  <si>
    <t>US-Maricopa County, AZ-3/2/20</t>
  </si>
  <si>
    <t>US-Maricopa County, AZ-3/3/20</t>
  </si>
  <si>
    <t>US-Maricopa County, AZ-3/4/20</t>
  </si>
  <si>
    <t>US-Maricopa County, AZ-3/5/20</t>
  </si>
  <si>
    <t>US-Wake County, NC-3/3/20</t>
  </si>
  <si>
    <t>US-Wake County, NC-3/4/20</t>
  </si>
  <si>
    <t>US-Wake County, NC-3/5/20</t>
  </si>
  <si>
    <t>US-Wake County, NC-3/6/20</t>
  </si>
  <si>
    <t>US-Wake County, NC-3/7/20</t>
  </si>
  <si>
    <t>US-Wake County, NC-3/8/20</t>
  </si>
  <si>
    <t>US-Wake County, NC-3/9/20</t>
  </si>
  <si>
    <t>US-Westchester County, NY-3/3/20</t>
  </si>
  <si>
    <t>US-Grafton County, NH-3/2/20</t>
  </si>
  <si>
    <t>US-Hillsborough, FL-3/2/20</t>
  </si>
  <si>
    <t>US-Placer County, CA-3/2/20</t>
  </si>
  <si>
    <t>US-Placer County, CA-3/3/20</t>
  </si>
  <si>
    <t>US-San Mateo, CA-3/2/20</t>
  </si>
  <si>
    <t>US-Sonoma County, CA-3/2/20</t>
  </si>
  <si>
    <t>US-Sonoma County, CA-3/3/20</t>
  </si>
  <si>
    <t>US-Sonoma County, CA-3/4/20</t>
  </si>
  <si>
    <t>US-Sonoma County, CA-3/5/20</t>
  </si>
  <si>
    <t>US-Sonoma County, CA-3/6/20</t>
  </si>
  <si>
    <t>US-Sonoma County, CA-3/7/20</t>
  </si>
  <si>
    <t>US-Sonoma County, CA-3/8/20</t>
  </si>
  <si>
    <t>US-Umatilla, OR-3/2/20</t>
  </si>
  <si>
    <t>US-Umatilla, OR-3/3/20</t>
  </si>
  <si>
    <t>US-Umatilla, OR-3/4/20</t>
  </si>
  <si>
    <t>US-Umatilla, OR-3/5/20</t>
  </si>
  <si>
    <t>US-Umatilla, OR-3/6/20</t>
  </si>
  <si>
    <t>US-Umatilla, OR-3/7/20</t>
  </si>
  <si>
    <t>US-Umatilla, OR-3/8/20</t>
  </si>
  <si>
    <t>US-Umatilla, OR-3/9/20</t>
  </si>
  <si>
    <t>US-Washington County, OR-2/29/20</t>
  </si>
  <si>
    <t>US-Washington County, OR-3/1/20</t>
  </si>
  <si>
    <t>US-Snohomish County, WA-2/29/20</t>
  </si>
  <si>
    <t>US-Humboldt County, CA-2/21/20</t>
  </si>
  <si>
    <t>US-Humboldt County, CA-2/22/20</t>
  </si>
  <si>
    <t>US-Humboldt County, CA-2/23/20</t>
  </si>
  <si>
    <t>US-Humboldt County, CA-2/24/20</t>
  </si>
  <si>
    <t>US-Humboldt County, CA-2/25/20</t>
  </si>
  <si>
    <t>US-Humboldt County, CA-2/26/20</t>
  </si>
  <si>
    <t>US-Humboldt County, CA-2/27/20</t>
  </si>
  <si>
    <t>US-Humboldt County, CA-2/28/20</t>
  </si>
  <si>
    <t>US-Humboldt County, CA-2/29/20</t>
  </si>
  <si>
    <t>US-Humboldt County, CA-3/1/20</t>
  </si>
  <si>
    <t>US-Humboldt County, CA-3/2/20</t>
  </si>
  <si>
    <t>US-Humboldt County, CA-3/3/20</t>
  </si>
  <si>
    <t>US-Humboldt County, CA-3/4/20</t>
  </si>
  <si>
    <t>US-Humboldt County, CA-3/5/20</t>
  </si>
  <si>
    <t>US-Humboldt County, CA-3/6/20</t>
  </si>
  <si>
    <t>US-Humboldt County, CA-3/7/20</t>
  </si>
  <si>
    <t>US-Humboldt County, CA-3/8/20</t>
  </si>
  <si>
    <t>US-Humboldt County, CA-3/9/20</t>
  </si>
  <si>
    <t>US-Sacramento County, CA-2/21/20</t>
  </si>
  <si>
    <t>US-Sacramento County, CA-2/22/20</t>
  </si>
  <si>
    <t>US-Sacramento County, CA-2/23/20</t>
  </si>
  <si>
    <t>US-Sacramento County, CA-2/24/20</t>
  </si>
  <si>
    <t>US-Sacramento County, CA-2/25/20</t>
  </si>
  <si>
    <t>US-Sacramento County, CA-2/26/20</t>
  </si>
  <si>
    <t>US-San Diego County, CA-2/11/20</t>
  </si>
  <si>
    <t>US-San Diego County, CA-2/12/20</t>
  </si>
  <si>
    <t>US-Los Angeles, CA-1/26/20</t>
  </si>
  <si>
    <t>US-Los Angeles, CA-1/27/20</t>
  </si>
  <si>
    <t>US-Los Angeles, CA-1/28/20</t>
  </si>
  <si>
    <t>US-Los Angeles, CA-1/29/20</t>
  </si>
  <si>
    <t>US-Los Angeles, CA-1/30/20</t>
  </si>
  <si>
    <t>US-Los Angeles, CA-1/31/20</t>
  </si>
  <si>
    <t>US-Los Angeles, CA-2/1/20</t>
  </si>
  <si>
    <t>US-Los Angeles, CA-2/2/20</t>
  </si>
  <si>
    <t>US-Los Angeles, CA-2/3/20</t>
  </si>
  <si>
    <t>US-Los Angeles, CA-2/4/20</t>
  </si>
  <si>
    <t>US-Los Angeles, CA-2/5/20</t>
  </si>
  <si>
    <t>US-Los Angeles, CA-2/6/20</t>
  </si>
  <si>
    <t>US-Los Angeles, CA-2/7/20</t>
  </si>
  <si>
    <t>US-Los Angeles, CA-2/8/20</t>
  </si>
  <si>
    <t>US-Los Angeles, CA-2/9/20</t>
  </si>
  <si>
    <t>US-Los Angeles, CA-2/10/20</t>
  </si>
  <si>
    <t>US-Los Angeles, CA-2/11/20</t>
  </si>
  <si>
    <t>US-Los Angeles, CA-2/12/20</t>
  </si>
  <si>
    <t>US-Los Angeles, CA-2/13/20</t>
  </si>
  <si>
    <t>US-Los Angeles, CA-2/14/20</t>
  </si>
  <si>
    <t>US-Los Angeles, CA-2/15/20</t>
  </si>
  <si>
    <t>US-Los Angeles, CA-2/16/20</t>
  </si>
  <si>
    <t>US-Los Angeles, CA-2/17/20</t>
  </si>
  <si>
    <t>US-Los Angeles, CA-2/18/20</t>
  </si>
  <si>
    <t>US-Los Angeles, CA-2/19/20</t>
  </si>
  <si>
    <t>US-Los Angeles, CA-2/20/20</t>
  </si>
  <si>
    <t>US-Los Angeles, CA-2/21/20</t>
  </si>
  <si>
    <t>US-Los Angeles, CA-2/22/20</t>
  </si>
  <si>
    <t>US-Los Angeles, CA-2/23/20</t>
  </si>
  <si>
    <t>US-Los Angeles, CA-2/24/20</t>
  </si>
  <si>
    <t>US-Los Angeles, CA-2/25/20</t>
  </si>
  <si>
    <t>US-Los Angeles, CA-2/26/20</t>
  </si>
  <si>
    <t>US-Los Angeles, CA-2/27/20</t>
  </si>
  <si>
    <t>US-Los Angeles, CA-2/28/20</t>
  </si>
  <si>
    <t>US-Los Angeles, CA-2/29/20</t>
  </si>
  <si>
    <t>US-Los Angeles, CA-3/1/20</t>
  </si>
  <si>
    <t>US-Los Angeles, CA-3/2/20</t>
  </si>
  <si>
    <t>US-Los Angeles, CA-3/3/20</t>
  </si>
  <si>
    <t>US-King County, WA-1/22/20</t>
  </si>
  <si>
    <t>US-King County, WA-1/23/20</t>
  </si>
  <si>
    <t>US-King County, WA-1/24/20</t>
  </si>
  <si>
    <t>US-King County, WA-1/25/20</t>
  </si>
  <si>
    <t>US-King County, WA-1/26/20</t>
  </si>
  <si>
    <t>US-King County, WA-1/27/20</t>
  </si>
  <si>
    <t>US-King County, WA-1/28/20</t>
  </si>
  <si>
    <t>US-King County, WA-1/29/20</t>
  </si>
  <si>
    <t>US-King County, WA-1/30/20</t>
  </si>
  <si>
    <t>US-King County, WA-1/31/20</t>
  </si>
  <si>
    <t>US-King County, WA-2/1/20</t>
  </si>
  <si>
    <t>US-King County, WA-2/2/20</t>
  </si>
  <si>
    <t>US-King County, WA-2/3/20</t>
  </si>
  <si>
    <t>US-King County, WA-2/4/20</t>
  </si>
  <si>
    <t>US-King County, WA-2/5/20</t>
  </si>
  <si>
    <t>US-King County, WA-2/6/20</t>
  </si>
  <si>
    <t>US-King County, WA-2/7/20</t>
  </si>
  <si>
    <t>US-King County, WA-2/8/20</t>
  </si>
  <si>
    <t>US-King County, WA-2/9/20</t>
  </si>
  <si>
    <t>US-King County, WA-2/10/20</t>
  </si>
  <si>
    <t>US-King County, WA-2/11/20</t>
  </si>
  <si>
    <t>US-King County, WA-2/12/20</t>
  </si>
  <si>
    <t>US-King County, WA-2/13/20</t>
  </si>
  <si>
    <t>US-King County, WA-2/14/20</t>
  </si>
  <si>
    <t>US-King County, WA-2/15/20</t>
  </si>
  <si>
    <t>US-King County, WA-2/16/20</t>
  </si>
  <si>
    <t>US-King County, WA-2/17/20</t>
  </si>
  <si>
    <t>US-King County, WA-2/18/20</t>
  </si>
  <si>
    <t>US-King County, WA-2/19/20</t>
  </si>
  <si>
    <t>US-King County, WA-2/20/20</t>
  </si>
  <si>
    <t>US-King County, WA-2/21/20</t>
  </si>
  <si>
    <t>US-King County, WA-2/22/20</t>
  </si>
  <si>
    <t>US-King County, WA-2/23/20</t>
  </si>
  <si>
    <t>US-King County, WA-2/24/20</t>
  </si>
  <si>
    <t>US-King County, WA-2/25/20</t>
  </si>
  <si>
    <t>US-King County, WA-2/26/20</t>
  </si>
  <si>
    <t>US-King County, WA-2/27/20</t>
  </si>
  <si>
    <t>US-King County, WA-2/28/20</t>
  </si>
  <si>
    <t>US-Cook County, IL-1/24/20</t>
  </si>
  <si>
    <t>US-Cook County, IL-1/25/20</t>
  </si>
  <si>
    <t>US-Cook County, IL-1/26/20</t>
  </si>
  <si>
    <t>US-Cook County, IL-1/27/20</t>
  </si>
  <si>
    <t>US-Cook County, IL-1/28/20</t>
  </si>
  <si>
    <t>US-Cook County, IL-1/29/20</t>
  </si>
  <si>
    <t>US-Cook County, IL-1/30/20</t>
  </si>
  <si>
    <t>China-Hubei-1/22/20</t>
  </si>
  <si>
    <t>China-Hubei-1/23/20</t>
  </si>
  <si>
    <t>China-Hubei-1/24/20</t>
  </si>
  <si>
    <t>China-Hubei-1/25/20</t>
  </si>
  <si>
    <t>China-Hubei-1/26/20</t>
  </si>
  <si>
    <t>China-Hubei-1/27/20</t>
  </si>
  <si>
    <t>China-Hubei-1/28/20</t>
  </si>
  <si>
    <t>China-Hubei-1/29/20</t>
  </si>
  <si>
    <t>China-Hubei-1/30/20</t>
  </si>
  <si>
    <t>China-Hubei-1/31/20</t>
  </si>
  <si>
    <t>China-Hubei-2/1/20</t>
  </si>
  <si>
    <t>China-Hubei-2/2/20</t>
  </si>
  <si>
    <t>China-Hubei-2/3/20</t>
  </si>
  <si>
    <t>China-Hubei-2/4/20</t>
  </si>
  <si>
    <t>China-Hubei-2/5/20</t>
  </si>
  <si>
    <t>China-Hubei-2/6/20</t>
  </si>
  <si>
    <t>China-Hubei-2/7/20</t>
  </si>
  <si>
    <t>China-Hubei-2/8/20</t>
  </si>
  <si>
    <t>China-Hubei-2/9/20</t>
  </si>
  <si>
    <t>China-Hubei-2/10/20</t>
  </si>
  <si>
    <t>China-Hubei-2/11/20</t>
  </si>
  <si>
    <t>China-Hubei-2/12/20</t>
  </si>
  <si>
    <t>China-Hubei-2/13/20</t>
  </si>
  <si>
    <t>China-Hubei-2/14/20</t>
  </si>
  <si>
    <t>China-Hubei-2/15/20</t>
  </si>
  <si>
    <t>China-Hubei-2/16/20</t>
  </si>
  <si>
    <t>China-Hubei-2/17/20</t>
  </si>
  <si>
    <t>China-Hubei-2/18/20</t>
  </si>
  <si>
    <t>China-Hubei-2/19/20</t>
  </si>
  <si>
    <t>China-Hubei-2/20/20</t>
  </si>
  <si>
    <t>China-Hubei-2/21/20</t>
  </si>
  <si>
    <t>China-Hubei-2/22/20</t>
  </si>
  <si>
    <t>China-Hubei-2/23/20</t>
  </si>
  <si>
    <t>China-Hubei-2/24/20</t>
  </si>
  <si>
    <t>China-Hubei-2/25/20</t>
  </si>
  <si>
    <t>China-Hubei-2/26/20</t>
  </si>
  <si>
    <t>China-Hubei-2/27/20</t>
  </si>
  <si>
    <t>China-Hubei-2/28/20</t>
  </si>
  <si>
    <t>China-Hubei-2/29/20</t>
  </si>
  <si>
    <t>China-Hubei-3/1/20</t>
  </si>
  <si>
    <t>China-Hubei-3/2/20</t>
  </si>
  <si>
    <t>China-Hubei-3/3/20</t>
  </si>
  <si>
    <t>China-Hubei-3/4/20</t>
  </si>
  <si>
    <t>China-Hubei-3/5/20</t>
  </si>
  <si>
    <t>China-Hubei-3/6/20</t>
  </si>
  <si>
    <t>China-Hubei-3/7/20</t>
  </si>
  <si>
    <t>China-Hubei-3/8/20</t>
  </si>
  <si>
    <t>China-Hubei-3/9/20</t>
  </si>
  <si>
    <t>China-Hubei-3/10/20</t>
  </si>
  <si>
    <t>China-Hubei-3/11/20</t>
  </si>
  <si>
    <t>China-Hubei-3/12/20</t>
  </si>
  <si>
    <t>China-Guangdong-1/22/20</t>
  </si>
  <si>
    <t>China-Guangdong-1/23/20</t>
  </si>
  <si>
    <t>China-Guangdong-1/24/20</t>
  </si>
  <si>
    <t>China-Guangdong-1/25/20</t>
  </si>
  <si>
    <t>China-Guangdong-1/26/20</t>
  </si>
  <si>
    <t>China-Guangdong-1/27/20</t>
  </si>
  <si>
    <t>China-Guangdong-1/28/20</t>
  </si>
  <si>
    <t>China-Guangdong-1/29/20</t>
  </si>
  <si>
    <t>China-Guangdong-1/30/20</t>
  </si>
  <si>
    <t>China-Guangdong-1/31/20</t>
  </si>
  <si>
    <t>China-Guangdong-2/1/20</t>
  </si>
  <si>
    <t>China-Guangdong-2/2/20</t>
  </si>
  <si>
    <t>China-Guangdong-2/3/20</t>
  </si>
  <si>
    <t>China-Guangdong-2/4/20</t>
  </si>
  <si>
    <t>China-Guangdong-2/5/20</t>
  </si>
  <si>
    <t>China-Guangdong-2/6/20</t>
  </si>
  <si>
    <t>China-Guangdong-2/7/20</t>
  </si>
  <si>
    <t>China-Guangdong-2/8/20</t>
  </si>
  <si>
    <t>China-Guangdong-2/9/20</t>
  </si>
  <si>
    <t>China-Guangdong-2/10/20</t>
  </si>
  <si>
    <t>China-Guangdong-2/11/20</t>
  </si>
  <si>
    <t>China-Guangdong-2/12/20</t>
  </si>
  <si>
    <t>China-Guangdong-2/13/20</t>
  </si>
  <si>
    <t>China-Guangdong-2/14/20</t>
  </si>
  <si>
    <t>China-Guangdong-2/15/20</t>
  </si>
  <si>
    <t>China-Guangdong-2/16/20</t>
  </si>
  <si>
    <t>China-Guangdong-2/17/20</t>
  </si>
  <si>
    <t>China-Guangdong-2/18/20</t>
  </si>
  <si>
    <t>China-Guangdong-2/19/20</t>
  </si>
  <si>
    <t>China-Guangdong-2/20/20</t>
  </si>
  <si>
    <t>China-Guangdong-2/21/20</t>
  </si>
  <si>
    <t>China-Guangdong-2/22/20</t>
  </si>
  <si>
    <t>China-Guangdong-2/23/20</t>
  </si>
  <si>
    <t>China-Guangdong-2/24/20</t>
  </si>
  <si>
    <t>China-Guangdong-2/25/20</t>
  </si>
  <si>
    <t>China-Guangdong-2/26/20</t>
  </si>
  <si>
    <t>China-Guangdong-2/27/20</t>
  </si>
  <si>
    <t>China-Guangdong-2/28/20</t>
  </si>
  <si>
    <t>China-Guangdong-2/29/20</t>
  </si>
  <si>
    <t>China-Guangdong-3/1/20</t>
  </si>
  <si>
    <t>China-Guangdong-3/2/20</t>
  </si>
  <si>
    <t>China-Guangdong-3/3/20</t>
  </si>
  <si>
    <t>China-Guangdong-3/4/20</t>
  </si>
  <si>
    <t>China-Guangdong-3/5/20</t>
  </si>
  <si>
    <t>China-Guangdong-3/6/20</t>
  </si>
  <si>
    <t>China-Guangdong-3/7/20</t>
  </si>
  <si>
    <t>China-Guangdong-3/8/20</t>
  </si>
  <si>
    <t>China-Guangdong-3/9/20</t>
  </si>
  <si>
    <t>China-Guangdong-3/10/20</t>
  </si>
  <si>
    <t>China-Guangdong-3/11/20</t>
  </si>
  <si>
    <t>China-Guangdong-3/12/20</t>
  </si>
  <si>
    <t>China-Henan-1/22/20</t>
  </si>
  <si>
    <t>China-Henan-1/23/20</t>
  </si>
  <si>
    <t>China-Henan-1/24/20</t>
  </si>
  <si>
    <t>China-Henan-1/25/20</t>
  </si>
  <si>
    <t>China-Henan-1/26/20</t>
  </si>
  <si>
    <t>China-Henan-1/27/20</t>
  </si>
  <si>
    <t>China-Henan-1/28/20</t>
  </si>
  <si>
    <t>China-Henan-1/29/20</t>
  </si>
  <si>
    <t>China-Henan-1/30/20</t>
  </si>
  <si>
    <t>China-Henan-1/31/20</t>
  </si>
  <si>
    <t>China-Henan-2/1/20</t>
  </si>
  <si>
    <t>China-Henan-2/2/20</t>
  </si>
  <si>
    <t>China-Henan-2/3/20</t>
  </si>
  <si>
    <t>China-Henan-2/4/20</t>
  </si>
  <si>
    <t>China-Henan-2/5/20</t>
  </si>
  <si>
    <t>China-Henan-2/6/20</t>
  </si>
  <si>
    <t>China-Henan-2/7/20</t>
  </si>
  <si>
    <t>China-Henan-2/8/20</t>
  </si>
  <si>
    <t>China-Henan-2/9/20</t>
  </si>
  <si>
    <t>China-Henan-2/10/20</t>
  </si>
  <si>
    <t>China-Henan-2/11/20</t>
  </si>
  <si>
    <t>China-Henan-2/12/20</t>
  </si>
  <si>
    <t>China-Henan-2/13/20</t>
  </si>
  <si>
    <t>China-Henan-2/14/20</t>
  </si>
  <si>
    <t>China-Henan-2/15/20</t>
  </si>
  <si>
    <t>China-Henan-2/16/20</t>
  </si>
  <si>
    <t>China-Henan-2/17/20</t>
  </si>
  <si>
    <t>China-Henan-2/18/20</t>
  </si>
  <si>
    <t>China-Henan-2/19/20</t>
  </si>
  <si>
    <t>China-Henan-2/20/20</t>
  </si>
  <si>
    <t>China-Henan-2/21/20</t>
  </si>
  <si>
    <t>China-Henan-2/22/20</t>
  </si>
  <si>
    <t>China-Henan-2/23/20</t>
  </si>
  <si>
    <t>China-Henan-2/24/20</t>
  </si>
  <si>
    <t>China-Henan-2/25/20</t>
  </si>
  <si>
    <t>China-Henan-2/26/20</t>
  </si>
  <si>
    <t>China-Henan-2/27/20</t>
  </si>
  <si>
    <t>China-Henan-2/28/20</t>
  </si>
  <si>
    <t>China-Henan-2/29/20</t>
  </si>
  <si>
    <t>China-Henan-3/1/20</t>
  </si>
  <si>
    <t>China-Henan-3/2/20</t>
  </si>
  <si>
    <t>China-Henan-3/3/20</t>
  </si>
  <si>
    <t>China-Henan-3/4/20</t>
  </si>
  <si>
    <t>China-Henan-3/5/20</t>
  </si>
  <si>
    <t>China-Henan-3/6/20</t>
  </si>
  <si>
    <t>China-Henan-3/7/20</t>
  </si>
  <si>
    <t>China-Henan-3/8/20</t>
  </si>
  <si>
    <t>China-Henan-3/9/20</t>
  </si>
  <si>
    <t>China-Henan-3/10/20</t>
  </si>
  <si>
    <t>China-Henan-3/11/20</t>
  </si>
  <si>
    <t>China-Henan-3/12/20</t>
  </si>
  <si>
    <t>China-Zhejiang-1/22/20</t>
  </si>
  <si>
    <t>China-Zhejiang-1/23/20</t>
  </si>
  <si>
    <t>China-Zhejiang-1/24/20</t>
  </si>
  <si>
    <t>China-Zhejiang-1/25/20</t>
  </si>
  <si>
    <t>China-Zhejiang-1/26/20</t>
  </si>
  <si>
    <t>China-Zhejiang-1/27/20</t>
  </si>
  <si>
    <t>China-Zhejiang-1/28/20</t>
  </si>
  <si>
    <t>China-Zhejiang-1/29/20</t>
  </si>
  <si>
    <t>China-Zhejiang-1/30/20</t>
  </si>
  <si>
    <t>China-Zhejiang-1/31/20</t>
  </si>
  <si>
    <t>China-Zhejiang-2/1/20</t>
  </si>
  <si>
    <t>China-Zhejiang-2/2/20</t>
  </si>
  <si>
    <t>China-Zhejiang-2/3/20</t>
  </si>
  <si>
    <t>China-Zhejiang-2/4/20</t>
  </si>
  <si>
    <t>China-Zhejiang-2/5/20</t>
  </si>
  <si>
    <t>China-Zhejiang-2/6/20</t>
  </si>
  <si>
    <t>China-Zhejiang-2/7/20</t>
  </si>
  <si>
    <t>China-Zhejiang-2/8/20</t>
  </si>
  <si>
    <t>China-Zhejiang-2/9/20</t>
  </si>
  <si>
    <t>China-Zhejiang-2/10/20</t>
  </si>
  <si>
    <t>China-Zhejiang-2/11/20</t>
  </si>
  <si>
    <t>China-Zhejiang-2/12/20</t>
  </si>
  <si>
    <t>China-Zhejiang-2/13/20</t>
  </si>
  <si>
    <t>China-Zhejiang-2/14/20</t>
  </si>
  <si>
    <t>China-Zhejiang-2/15/20</t>
  </si>
  <si>
    <t>China-Zhejiang-2/16/20</t>
  </si>
  <si>
    <t>China-Zhejiang-2/17/20</t>
  </si>
  <si>
    <t>China-Zhejiang-2/18/20</t>
  </si>
  <si>
    <t>China-Zhejiang-2/19/20</t>
  </si>
  <si>
    <t>China-Zhejiang-2/20/20</t>
  </si>
  <si>
    <t>China-Zhejiang-2/21/20</t>
  </si>
  <si>
    <t>China-Zhejiang-2/22/20</t>
  </si>
  <si>
    <t>China-Zhejiang-2/23/20</t>
  </si>
  <si>
    <t>China-Zhejiang-2/24/20</t>
  </si>
  <si>
    <t>China-Zhejiang-2/25/20</t>
  </si>
  <si>
    <t>China-Zhejiang-2/26/20</t>
  </si>
  <si>
    <t>China-Zhejiang-2/27/20</t>
  </si>
  <si>
    <t>China-Zhejiang-2/28/20</t>
  </si>
  <si>
    <t>China-Zhejiang-2/29/20</t>
  </si>
  <si>
    <t>China-Zhejiang-3/1/20</t>
  </si>
  <si>
    <t>China-Zhejiang-3/2/20</t>
  </si>
  <si>
    <t>China-Zhejiang-3/3/20</t>
  </si>
  <si>
    <t>China-Zhejiang-3/4/20</t>
  </si>
  <si>
    <t>China-Zhejiang-3/5/20</t>
  </si>
  <si>
    <t>China-Zhejiang-3/6/20</t>
  </si>
  <si>
    <t>China-Zhejiang-3/7/20</t>
  </si>
  <si>
    <t>China-Zhejiang-3/8/20</t>
  </si>
  <si>
    <t>China-Zhejiang-3/9/20</t>
  </si>
  <si>
    <t>China-Zhejiang-3/10/20</t>
  </si>
  <si>
    <t>China-Zhejiang-3/11/20</t>
  </si>
  <si>
    <t>China-Zhejiang-3/12/20</t>
  </si>
  <si>
    <t>China-Hunan-1/22/20</t>
  </si>
  <si>
    <t>China-Hunan-1/23/20</t>
  </si>
  <si>
    <t>China-Hunan-1/24/20</t>
  </si>
  <si>
    <t>China-Hunan-1/25/20</t>
  </si>
  <si>
    <t>China-Hunan-1/26/20</t>
  </si>
  <si>
    <t>China-Hunan-1/27/20</t>
  </si>
  <si>
    <t>China-Hunan-1/28/20</t>
  </si>
  <si>
    <t>China-Hunan-1/29/20</t>
  </si>
  <si>
    <t>China-Hunan-1/30/20</t>
  </si>
  <si>
    <t>China-Hunan-1/31/20</t>
  </si>
  <si>
    <t>China-Hunan-2/1/20</t>
  </si>
  <si>
    <t>China-Hunan-2/2/20</t>
  </si>
  <si>
    <t>China-Hunan-2/3/20</t>
  </si>
  <si>
    <t>China-Hunan-2/4/20</t>
  </si>
  <si>
    <t>China-Hunan-2/5/20</t>
  </si>
  <si>
    <t>China-Hunan-2/6/20</t>
  </si>
  <si>
    <t>China-Hunan-2/7/20</t>
  </si>
  <si>
    <t>China-Hunan-2/8/20</t>
  </si>
  <si>
    <t>China-Hunan-2/9/20</t>
  </si>
  <si>
    <t>China-Hunan-2/10/20</t>
  </si>
  <si>
    <t>China-Hunan-2/11/20</t>
  </si>
  <si>
    <t>China-Hunan-2/12/20</t>
  </si>
  <si>
    <t>China-Hunan-2/13/20</t>
  </si>
  <si>
    <t>China-Hunan-2/14/20</t>
  </si>
  <si>
    <t>China-Hunan-2/15/20</t>
  </si>
  <si>
    <t>China-Hunan-2/16/20</t>
  </si>
  <si>
    <t>China-Hunan-2/17/20</t>
  </si>
  <si>
    <t>China-Hunan-2/18/20</t>
  </si>
  <si>
    <t>China-Hunan-2/19/20</t>
  </si>
  <si>
    <t>China-Hunan-2/20/20</t>
  </si>
  <si>
    <t>China-Hunan-2/21/20</t>
  </si>
  <si>
    <t>China-Hunan-2/22/20</t>
  </si>
  <si>
    <t>China-Hunan-2/23/20</t>
  </si>
  <si>
    <t>China-Hunan-2/24/20</t>
  </si>
  <si>
    <t>China-Hunan-2/25/20</t>
  </si>
  <si>
    <t>China-Hunan-2/26/20</t>
  </si>
  <si>
    <t>China-Hunan-2/27/20</t>
  </si>
  <si>
    <t>China-Hunan-2/28/20</t>
  </si>
  <si>
    <t>China-Hunan-2/29/20</t>
  </si>
  <si>
    <t>China-Hunan-3/1/20</t>
  </si>
  <si>
    <t>China-Hunan-3/2/20</t>
  </si>
  <si>
    <t>China-Hunan-3/3/20</t>
  </si>
  <si>
    <t>China-Hunan-3/4/20</t>
  </si>
  <si>
    <t>China-Hunan-3/5/20</t>
  </si>
  <si>
    <t>China-Hunan-3/6/20</t>
  </si>
  <si>
    <t>China-Hunan-3/7/20</t>
  </si>
  <si>
    <t>China-Hunan-3/8/20</t>
  </si>
  <si>
    <t>China-Hunan-3/9/20</t>
  </si>
  <si>
    <t>China-Hunan-3/10/20</t>
  </si>
  <si>
    <t>China-Hunan-3/11/20</t>
  </si>
  <si>
    <t>China-Hunan-3/12/20</t>
  </si>
  <si>
    <t>China-Anhui-1/22/20</t>
  </si>
  <si>
    <t>China-Anhui-1/23/20</t>
  </si>
  <si>
    <t>China-Anhui-1/24/20</t>
  </si>
  <si>
    <t>China-Anhui-1/25/20</t>
  </si>
  <si>
    <t>China-Anhui-1/26/20</t>
  </si>
  <si>
    <t>China-Anhui-1/27/20</t>
  </si>
  <si>
    <t>China-Anhui-1/28/20</t>
  </si>
  <si>
    <t>China-Anhui-1/29/20</t>
  </si>
  <si>
    <t>China-Anhui-1/30/20</t>
  </si>
  <si>
    <t>China-Anhui-1/31/20</t>
  </si>
  <si>
    <t>China-Anhui-2/1/20</t>
  </si>
  <si>
    <t>China-Anhui-2/2/20</t>
  </si>
  <si>
    <t>China-Anhui-2/3/20</t>
  </si>
  <si>
    <t>China-Anhui-2/4/20</t>
  </si>
  <si>
    <t>China-Anhui-2/5/20</t>
  </si>
  <si>
    <t>China-Anhui-2/6/20</t>
  </si>
  <si>
    <t>China-Anhui-2/7/20</t>
  </si>
  <si>
    <t>China-Anhui-2/8/20</t>
  </si>
  <si>
    <t>China-Anhui-2/9/20</t>
  </si>
  <si>
    <t>China-Anhui-2/10/20</t>
  </si>
  <si>
    <t>China-Anhui-2/11/20</t>
  </si>
  <si>
    <t>China-Anhui-2/12/20</t>
  </si>
  <si>
    <t>China-Anhui-2/13/20</t>
  </si>
  <si>
    <t>China-Anhui-2/14/20</t>
  </si>
  <si>
    <t>China-Anhui-2/15/20</t>
  </si>
  <si>
    <t>China-Anhui-2/16/20</t>
  </si>
  <si>
    <t>China-Anhui-2/17/20</t>
  </si>
  <si>
    <t>China-Anhui-2/18/20</t>
  </si>
  <si>
    <t>China-Anhui-2/19/20</t>
  </si>
  <si>
    <t>China-Anhui-2/20/20</t>
  </si>
  <si>
    <t>China-Anhui-2/21/20</t>
  </si>
  <si>
    <t>China-Anhui-2/22/20</t>
  </si>
  <si>
    <t>China-Anhui-2/23/20</t>
  </si>
  <si>
    <t>China-Anhui-2/24/20</t>
  </si>
  <si>
    <t>China-Anhui-2/25/20</t>
  </si>
  <si>
    <t>China-Anhui-2/26/20</t>
  </si>
  <si>
    <t>China-Anhui-2/27/20</t>
  </si>
  <si>
    <t>China-Anhui-2/28/20</t>
  </si>
  <si>
    <t>China-Anhui-2/29/20</t>
  </si>
  <si>
    <t>China-Anhui-3/1/20</t>
  </si>
  <si>
    <t>China-Anhui-3/2/20</t>
  </si>
  <si>
    <t>China-Anhui-3/3/20</t>
  </si>
  <si>
    <t>China-Anhui-3/4/20</t>
  </si>
  <si>
    <t>China-Anhui-3/5/20</t>
  </si>
  <si>
    <t>China-Anhui-3/6/20</t>
  </si>
  <si>
    <t>China-Anhui-3/7/20</t>
  </si>
  <si>
    <t>China-Anhui-3/8/20</t>
  </si>
  <si>
    <t>China-Anhui-3/9/20</t>
  </si>
  <si>
    <t>China-Anhui-3/10/20</t>
  </si>
  <si>
    <t>China-Anhui-3/11/20</t>
  </si>
  <si>
    <t>China-Anhui-3/12/20</t>
  </si>
  <si>
    <t>China-Jiangxi-1/22/20</t>
  </si>
  <si>
    <t>China-Jiangxi-1/23/20</t>
  </si>
  <si>
    <t>China-Jiangxi-1/24/20</t>
  </si>
  <si>
    <t>China-Jiangxi-1/25/20</t>
  </si>
  <si>
    <t>China-Jiangxi-1/26/20</t>
  </si>
  <si>
    <t>China-Jiangxi-1/27/20</t>
  </si>
  <si>
    <t>China-Jiangxi-1/28/20</t>
  </si>
  <si>
    <t>China-Jiangxi-1/29/20</t>
  </si>
  <si>
    <t>China-Jiangxi-1/30/20</t>
  </si>
  <si>
    <t>China-Jiangxi-1/31/20</t>
  </si>
  <si>
    <t>China-Jiangxi-2/1/20</t>
  </si>
  <si>
    <t>China-Jiangxi-2/2/20</t>
  </si>
  <si>
    <t>China-Jiangxi-2/3/20</t>
  </si>
  <si>
    <t>China-Jiangxi-2/4/20</t>
  </si>
  <si>
    <t>China-Jiangxi-2/5/20</t>
  </si>
  <si>
    <t>China-Jiangxi-2/6/20</t>
  </si>
  <si>
    <t>China-Jiangxi-2/7/20</t>
  </si>
  <si>
    <t>China-Jiangxi-2/8/20</t>
  </si>
  <si>
    <t>China-Jiangxi-2/9/20</t>
  </si>
  <si>
    <t>China-Jiangxi-2/10/20</t>
  </si>
  <si>
    <t>China-Jiangxi-2/11/20</t>
  </si>
  <si>
    <t>China-Jiangxi-2/12/20</t>
  </si>
  <si>
    <t>China-Jiangxi-2/13/20</t>
  </si>
  <si>
    <t>China-Jiangxi-2/14/20</t>
  </si>
  <si>
    <t>China-Jiangxi-2/15/20</t>
  </si>
  <si>
    <t>China-Jiangxi-2/16/20</t>
  </si>
  <si>
    <t>China-Jiangxi-2/17/20</t>
  </si>
  <si>
    <t>China-Jiangxi-2/18/20</t>
  </si>
  <si>
    <t>China-Jiangxi-2/19/20</t>
  </si>
  <si>
    <t>China-Jiangxi-2/20/20</t>
  </si>
  <si>
    <t>China-Jiangxi-2/21/20</t>
  </si>
  <si>
    <t>China-Jiangxi-2/22/20</t>
  </si>
  <si>
    <t>China-Jiangxi-2/23/20</t>
  </si>
  <si>
    <t>China-Jiangxi-2/24/20</t>
  </si>
  <si>
    <t>China-Jiangxi-2/25/20</t>
  </si>
  <si>
    <t>China-Jiangxi-2/26/20</t>
  </si>
  <si>
    <t>China-Jiangxi-2/27/20</t>
  </si>
  <si>
    <t>China-Jiangxi-2/28/20</t>
  </si>
  <si>
    <t>China-Jiangxi-2/29/20</t>
  </si>
  <si>
    <t>China-Jiangxi-3/1/20</t>
  </si>
  <si>
    <t>China-Jiangxi-3/2/20</t>
  </si>
  <si>
    <t>China-Jiangxi-3/3/20</t>
  </si>
  <si>
    <t>China-Jiangxi-3/4/20</t>
  </si>
  <si>
    <t>China-Jiangxi-3/5/20</t>
  </si>
  <si>
    <t>China-Jiangxi-3/6/20</t>
  </si>
  <si>
    <t>China-Jiangxi-3/7/20</t>
  </si>
  <si>
    <t>China-Jiangxi-3/8/20</t>
  </si>
  <si>
    <t>China-Jiangxi-3/9/20</t>
  </si>
  <si>
    <t>China-Jiangxi-3/10/20</t>
  </si>
  <si>
    <t>China-Jiangxi-3/11/20</t>
  </si>
  <si>
    <t>China-Jiangxi-3/12/20</t>
  </si>
  <si>
    <t>China-Shandong-1/22/20</t>
  </si>
  <si>
    <t>China-Shandong-1/23/20</t>
  </si>
  <si>
    <t>China-Shandong-1/24/20</t>
  </si>
  <si>
    <t>China-Shandong-1/25/20</t>
  </si>
  <si>
    <t>China-Shandong-1/26/20</t>
  </si>
  <si>
    <t>China-Shandong-1/27/20</t>
  </si>
  <si>
    <t>China-Shandong-1/28/20</t>
  </si>
  <si>
    <t>China-Shandong-1/29/20</t>
  </si>
  <si>
    <t>China-Shandong-1/30/20</t>
  </si>
  <si>
    <t>China-Shandong-1/31/20</t>
  </si>
  <si>
    <t>China-Shandong-2/1/20</t>
  </si>
  <si>
    <t>China-Shandong-2/2/20</t>
  </si>
  <si>
    <t>China-Shandong-2/3/20</t>
  </si>
  <si>
    <t>China-Shandong-2/4/20</t>
  </si>
  <si>
    <t>China-Shandong-2/5/20</t>
  </si>
  <si>
    <t>China-Shandong-2/6/20</t>
  </si>
  <si>
    <t>China-Shandong-2/7/20</t>
  </si>
  <si>
    <t>China-Shandong-2/8/20</t>
  </si>
  <si>
    <t>China-Shandong-2/9/20</t>
  </si>
  <si>
    <t>China-Shandong-2/10/20</t>
  </si>
  <si>
    <t>China-Shandong-2/11/20</t>
  </si>
  <si>
    <t>China-Shandong-2/12/20</t>
  </si>
  <si>
    <t>China-Shandong-2/13/20</t>
  </si>
  <si>
    <t>China-Shandong-2/14/20</t>
  </si>
  <si>
    <t>China-Shandong-2/15/20</t>
  </si>
  <si>
    <t>China-Shandong-2/16/20</t>
  </si>
  <si>
    <t>China-Shandong-2/17/20</t>
  </si>
  <si>
    <t>China-Shandong-2/18/20</t>
  </si>
  <si>
    <t>China-Shandong-2/19/20</t>
  </si>
  <si>
    <t>China-Shandong-2/20/20</t>
  </si>
  <si>
    <t>China-Shandong-2/21/20</t>
  </si>
  <si>
    <t>China-Shandong-2/22/20</t>
  </si>
  <si>
    <t>China-Shandong-2/23/20</t>
  </si>
  <si>
    <t>China-Shandong-2/24/20</t>
  </si>
  <si>
    <t>China-Shandong-2/25/20</t>
  </si>
  <si>
    <t>China-Shandong-2/26/20</t>
  </si>
  <si>
    <t>China-Shandong-2/27/20</t>
  </si>
  <si>
    <t>China-Shandong-2/28/20</t>
  </si>
  <si>
    <t>China-Shandong-2/29/20</t>
  </si>
  <si>
    <t>China-Shandong-3/1/20</t>
  </si>
  <si>
    <t>China-Shandong-3/2/20</t>
  </si>
  <si>
    <t>China-Shandong-3/3/20</t>
  </si>
  <si>
    <t>China-Shandong-3/4/20</t>
  </si>
  <si>
    <t>China-Shandong-3/5/20</t>
  </si>
  <si>
    <t>China-Shandong-3/6/20</t>
  </si>
  <si>
    <t>China-Shandong-3/7/20</t>
  </si>
  <si>
    <t>China-Shandong-3/8/20</t>
  </si>
  <si>
    <t>China-Shandong-3/9/20</t>
  </si>
  <si>
    <t>China-Shandong-3/10/20</t>
  </si>
  <si>
    <t>China-Shandong-3/11/20</t>
  </si>
  <si>
    <t>China-Shandong-3/12/20</t>
  </si>
  <si>
    <t>China-Jiangsu-1/22/20</t>
  </si>
  <si>
    <t>China-Jiangsu-1/23/20</t>
  </si>
  <si>
    <t>China-Jiangsu-1/24/20</t>
  </si>
  <si>
    <t>China-Jiangsu-1/25/20</t>
  </si>
  <si>
    <t>China-Jiangsu-1/26/20</t>
  </si>
  <si>
    <t>China-Jiangsu-1/27/20</t>
  </si>
  <si>
    <t>China-Jiangsu-1/28/20</t>
  </si>
  <si>
    <t>China-Jiangsu-1/29/20</t>
  </si>
  <si>
    <t>China-Jiangsu-1/30/20</t>
  </si>
  <si>
    <t>China-Jiangsu-1/31/20</t>
  </si>
  <si>
    <t>China-Jiangsu-2/1/20</t>
  </si>
  <si>
    <t>China-Jiangsu-2/2/20</t>
  </si>
  <si>
    <t>China-Jiangsu-2/3/20</t>
  </si>
  <si>
    <t>China-Jiangsu-2/4/20</t>
  </si>
  <si>
    <t>China-Jiangsu-2/5/20</t>
  </si>
  <si>
    <t>China-Jiangsu-2/6/20</t>
  </si>
  <si>
    <t>China-Jiangsu-2/7/20</t>
  </si>
  <si>
    <t>China-Jiangsu-2/8/20</t>
  </si>
  <si>
    <t>China-Jiangsu-2/9/20</t>
  </si>
  <si>
    <t>China-Jiangsu-2/10/20</t>
  </si>
  <si>
    <t>China-Jiangsu-2/11/20</t>
  </si>
  <si>
    <t>China-Jiangsu-2/12/20</t>
  </si>
  <si>
    <t>China-Jiangsu-2/13/20</t>
  </si>
  <si>
    <t>China-Jiangsu-2/14/20</t>
  </si>
  <si>
    <t>China-Jiangsu-2/15/20</t>
  </si>
  <si>
    <t>China-Jiangsu-2/16/20</t>
  </si>
  <si>
    <t>China-Jiangsu-2/17/20</t>
  </si>
  <si>
    <t>China-Jiangsu-2/18/20</t>
  </si>
  <si>
    <t>China-Jiangsu-2/19/20</t>
  </si>
  <si>
    <t>China-Jiangsu-2/20/20</t>
  </si>
  <si>
    <t>China-Jiangsu-2/21/20</t>
  </si>
  <si>
    <t>China-Jiangsu-2/22/20</t>
  </si>
  <si>
    <t>China-Jiangsu-2/23/20</t>
  </si>
  <si>
    <t>China-Jiangsu-2/24/20</t>
  </si>
  <si>
    <t>China-Jiangsu-2/25/20</t>
  </si>
  <si>
    <t>China-Jiangsu-2/26/20</t>
  </si>
  <si>
    <t>China-Jiangsu-2/27/20</t>
  </si>
  <si>
    <t>China-Jiangsu-2/28/20</t>
  </si>
  <si>
    <t>China-Jiangsu-2/29/20</t>
  </si>
  <si>
    <t>China-Jiangsu-3/1/20</t>
  </si>
  <si>
    <t>China-Jiangsu-3/2/20</t>
  </si>
  <si>
    <t>China-Jiangsu-3/3/20</t>
  </si>
  <si>
    <t>China-Jiangsu-3/4/20</t>
  </si>
  <si>
    <t>China-Jiangsu-3/5/20</t>
  </si>
  <si>
    <t>China-Jiangsu-3/6/20</t>
  </si>
  <si>
    <t>China-Jiangsu-3/7/20</t>
  </si>
  <si>
    <t>China-Jiangsu-3/8/20</t>
  </si>
  <si>
    <t>China-Jiangsu-3/9/20</t>
  </si>
  <si>
    <t>China-Jiangsu-3/10/20</t>
  </si>
  <si>
    <t>China-Jiangsu-3/11/20</t>
  </si>
  <si>
    <t>China-Jiangsu-3/12/20</t>
  </si>
  <si>
    <t>China-Chongqing-1/22/20</t>
  </si>
  <si>
    <t>China-Chongqing-1/23/20</t>
  </si>
  <si>
    <t>China-Chongqing-1/24/20</t>
  </si>
  <si>
    <t>China-Chongqing-1/25/20</t>
  </si>
  <si>
    <t>China-Chongqing-1/26/20</t>
  </si>
  <si>
    <t>China-Chongqing-1/27/20</t>
  </si>
  <si>
    <t>China-Chongqing-1/28/20</t>
  </si>
  <si>
    <t>China-Chongqing-1/29/20</t>
  </si>
  <si>
    <t>China-Chongqing-1/30/20</t>
  </si>
  <si>
    <t>China-Chongqing-1/31/20</t>
  </si>
  <si>
    <t>China-Chongqing-2/1/20</t>
  </si>
  <si>
    <t>China-Chongqing-2/2/20</t>
  </si>
  <si>
    <t>China-Chongqing-2/3/20</t>
  </si>
  <si>
    <t>China-Chongqing-2/4/20</t>
  </si>
  <si>
    <t>China-Chongqing-2/5/20</t>
  </si>
  <si>
    <t>China-Chongqing-2/6/20</t>
  </si>
  <si>
    <t>China-Chongqing-2/7/20</t>
  </si>
  <si>
    <t>China-Chongqing-2/8/20</t>
  </si>
  <si>
    <t>China-Chongqing-2/9/20</t>
  </si>
  <si>
    <t>China-Chongqing-2/10/20</t>
  </si>
  <si>
    <t>China-Chongqing-2/11/20</t>
  </si>
  <si>
    <t>China-Chongqing-2/12/20</t>
  </si>
  <si>
    <t>China-Chongqing-2/13/20</t>
  </si>
  <si>
    <t>China-Chongqing-2/14/20</t>
  </si>
  <si>
    <t>China-Chongqing-2/15/20</t>
  </si>
  <si>
    <t>China-Chongqing-2/16/20</t>
  </si>
  <si>
    <t>China-Chongqing-2/17/20</t>
  </si>
  <si>
    <t>China-Chongqing-2/18/20</t>
  </si>
  <si>
    <t>China-Chongqing-2/19/20</t>
  </si>
  <si>
    <t>China-Chongqing-2/20/20</t>
  </si>
  <si>
    <t>China-Chongqing-2/21/20</t>
  </si>
  <si>
    <t>China-Chongqing-2/22/20</t>
  </si>
  <si>
    <t>China-Chongqing-2/23/20</t>
  </si>
  <si>
    <t>China-Chongqing-2/24/20</t>
  </si>
  <si>
    <t>China-Chongqing-2/25/20</t>
  </si>
  <si>
    <t>China-Chongqing-2/26/20</t>
  </si>
  <si>
    <t>China-Chongqing-2/27/20</t>
  </si>
  <si>
    <t>China-Chongqing-2/28/20</t>
  </si>
  <si>
    <t>China-Chongqing-2/29/20</t>
  </si>
  <si>
    <t>China-Chongqing-3/1/20</t>
  </si>
  <si>
    <t>China-Chongqing-3/2/20</t>
  </si>
  <si>
    <t>China-Chongqing-3/3/20</t>
  </si>
  <si>
    <t>China-Chongqing-3/4/20</t>
  </si>
  <si>
    <t>China-Chongqing-3/5/20</t>
  </si>
  <si>
    <t>China-Chongqing-3/6/20</t>
  </si>
  <si>
    <t>China-Chongqing-3/7/20</t>
  </si>
  <si>
    <t>China-Chongqing-3/8/20</t>
  </si>
  <si>
    <t>China-Chongqing-3/9/20</t>
  </si>
  <si>
    <t>China-Chongqing-3/10/20</t>
  </si>
  <si>
    <t>China-Chongqing-3/11/20</t>
  </si>
  <si>
    <t>China-Chongqing-3/12/20</t>
  </si>
  <si>
    <t>China-Sichuan-1/22/20</t>
  </si>
  <si>
    <t>China-Sichuan-1/23/20</t>
  </si>
  <si>
    <t>China-Sichuan-1/24/20</t>
  </si>
  <si>
    <t>China-Sichuan-1/25/20</t>
  </si>
  <si>
    <t>China-Sichuan-1/26/20</t>
  </si>
  <si>
    <t>China-Sichuan-1/27/20</t>
  </si>
  <si>
    <t>China-Sichuan-1/28/20</t>
  </si>
  <si>
    <t>China-Sichuan-1/29/20</t>
  </si>
  <si>
    <t>China-Sichuan-1/30/20</t>
  </si>
  <si>
    <t>China-Sichuan-1/31/20</t>
  </si>
  <si>
    <t>China-Sichuan-2/1/20</t>
  </si>
  <si>
    <t>China-Sichuan-2/2/20</t>
  </si>
  <si>
    <t>China-Sichuan-2/3/20</t>
  </si>
  <si>
    <t>China-Sichuan-2/4/20</t>
  </si>
  <si>
    <t>China-Sichuan-2/5/20</t>
  </si>
  <si>
    <t>China-Sichuan-2/6/20</t>
  </si>
  <si>
    <t>China-Sichuan-2/7/20</t>
  </si>
  <si>
    <t>China-Sichuan-2/8/20</t>
  </si>
  <si>
    <t>China-Sichuan-2/9/20</t>
  </si>
  <si>
    <t>China-Sichuan-2/10/20</t>
  </si>
  <si>
    <t>China-Sichuan-2/11/20</t>
  </si>
  <si>
    <t>China-Sichuan-2/12/20</t>
  </si>
  <si>
    <t>China-Sichuan-2/13/20</t>
  </si>
  <si>
    <t>China-Sichuan-2/14/20</t>
  </si>
  <si>
    <t>China-Sichuan-2/15/20</t>
  </si>
  <si>
    <t>China-Sichuan-2/16/20</t>
  </si>
  <si>
    <t>China-Sichuan-2/17/20</t>
  </si>
  <si>
    <t>China-Sichuan-2/18/20</t>
  </si>
  <si>
    <t>China-Sichuan-2/19/20</t>
  </si>
  <si>
    <t>China-Sichuan-2/20/20</t>
  </si>
  <si>
    <t>China-Sichuan-2/21/20</t>
  </si>
  <si>
    <t>China-Sichuan-2/22/20</t>
  </si>
  <si>
    <t>China-Sichuan-2/23/20</t>
  </si>
  <si>
    <t>China-Sichuan-2/24/20</t>
  </si>
  <si>
    <t>China-Sichuan-2/25/20</t>
  </si>
  <si>
    <t>China-Sichuan-2/26/20</t>
  </si>
  <si>
    <t>China-Sichuan-2/27/20</t>
  </si>
  <si>
    <t>China-Sichuan-2/28/20</t>
  </si>
  <si>
    <t>China-Sichuan-2/29/20</t>
  </si>
  <si>
    <t>China-Sichuan-3/1/20</t>
  </si>
  <si>
    <t>China-Sichuan-3/2/20</t>
  </si>
  <si>
    <t>China-Sichuan-3/3/20</t>
  </si>
  <si>
    <t>China-Sichuan-3/4/20</t>
  </si>
  <si>
    <t>China-Sichuan-3/5/20</t>
  </si>
  <si>
    <t>China-Sichuan-3/6/20</t>
  </si>
  <si>
    <t>China-Sichuan-3/7/20</t>
  </si>
  <si>
    <t>China-Sichuan-3/8/20</t>
  </si>
  <si>
    <t>China-Sichuan-3/9/20</t>
  </si>
  <si>
    <t>China-Sichuan-3/10/20</t>
  </si>
  <si>
    <t>China-Sichuan-3/11/20</t>
  </si>
  <si>
    <t>China-Sichuan-3/12/20</t>
  </si>
  <si>
    <t>China-Heilongjiang-1/23/20</t>
  </si>
  <si>
    <t>China-Heilongjiang-1/24/20</t>
  </si>
  <si>
    <t>China-Heilongjiang-1/25/20</t>
  </si>
  <si>
    <t>China-Heilongjiang-1/26/20</t>
  </si>
  <si>
    <t>China-Heilongjiang-1/27/20</t>
  </si>
  <si>
    <t>China-Heilongjiang-1/28/20</t>
  </si>
  <si>
    <t>China-Heilongjiang-1/29/20</t>
  </si>
  <si>
    <t>China-Heilongjiang-1/30/20</t>
  </si>
  <si>
    <t>China-Heilongjiang-1/31/20</t>
  </si>
  <si>
    <t>China-Heilongjiang-2/1/20</t>
  </si>
  <si>
    <t>China-Heilongjiang-2/2/20</t>
  </si>
  <si>
    <t>China-Heilongjiang-2/3/20</t>
  </si>
  <si>
    <t>China-Heilongjiang-2/4/20</t>
  </si>
  <si>
    <t>China-Heilongjiang-2/5/20</t>
  </si>
  <si>
    <t>China-Heilongjiang-2/6/20</t>
  </si>
  <si>
    <t>China-Heilongjiang-2/7/20</t>
  </si>
  <si>
    <t>China-Heilongjiang-2/8/20</t>
  </si>
  <si>
    <t>China-Heilongjiang-2/9/20</t>
  </si>
  <si>
    <t>China-Heilongjiang-2/10/20</t>
  </si>
  <si>
    <t>China-Heilongjiang-2/11/20</t>
  </si>
  <si>
    <t>China-Heilongjiang-2/12/20</t>
  </si>
  <si>
    <t>China-Heilongjiang-2/13/20</t>
  </si>
  <si>
    <t>China-Heilongjiang-2/14/20</t>
  </si>
  <si>
    <t>China-Heilongjiang-2/15/20</t>
  </si>
  <si>
    <t>China-Heilongjiang-2/16/20</t>
  </si>
  <si>
    <t>China-Heilongjiang-2/17/20</t>
  </si>
  <si>
    <t>China-Heilongjiang-2/18/20</t>
  </si>
  <si>
    <t>China-Heilongjiang-2/19/20</t>
  </si>
  <si>
    <t>China-Heilongjiang-2/20/20</t>
  </si>
  <si>
    <t>China-Heilongjiang-2/21/20</t>
  </si>
  <si>
    <t>China-Heilongjiang-2/22/20</t>
  </si>
  <si>
    <t>China-Heilongjiang-2/23/20</t>
  </si>
  <si>
    <t>China-Heilongjiang-2/24/20</t>
  </si>
  <si>
    <t>China-Heilongjiang-2/25/20</t>
  </si>
  <si>
    <t>China-Heilongjiang-2/26/20</t>
  </si>
  <si>
    <t>China-Heilongjiang-2/27/20</t>
  </si>
  <si>
    <t>China-Heilongjiang-2/28/20</t>
  </si>
  <si>
    <t>China-Heilongjiang-2/29/20</t>
  </si>
  <si>
    <t>China-Heilongjiang-3/1/20</t>
  </si>
  <si>
    <t>China-Heilongjiang-3/2/20</t>
  </si>
  <si>
    <t>China-Heilongjiang-3/3/20</t>
  </si>
  <si>
    <t>China-Heilongjiang-3/4/20</t>
  </si>
  <si>
    <t>China-Heilongjiang-3/5/20</t>
  </si>
  <si>
    <t>China-Heilongjiang-3/6/20</t>
  </si>
  <si>
    <t>China-Heilongjiang-3/7/20</t>
  </si>
  <si>
    <t>China-Heilongjiang-3/8/20</t>
  </si>
  <si>
    <t>China-Heilongjiang-3/9/20</t>
  </si>
  <si>
    <t>China-Heilongjiang-3/10/20</t>
  </si>
  <si>
    <t>China-Heilongjiang-3/11/20</t>
  </si>
  <si>
    <t>China-Heilongjiang-3/12/20</t>
  </si>
  <si>
    <t>China-Beijing-1/22/20</t>
  </si>
  <si>
    <t>China-Beijing-1/23/20</t>
  </si>
  <si>
    <t>China-Beijing-1/24/20</t>
  </si>
  <si>
    <t>China-Beijing-1/25/20</t>
  </si>
  <si>
    <t>China-Beijing-1/26/20</t>
  </si>
  <si>
    <t>China-Beijing-1/27/20</t>
  </si>
  <si>
    <t>China-Beijing-1/28/20</t>
  </si>
  <si>
    <t>China-Beijing-1/29/20</t>
  </si>
  <si>
    <t>China-Beijing-1/30/20</t>
  </si>
  <si>
    <t>China-Beijing-1/31/20</t>
  </si>
  <si>
    <t>China-Beijing-2/1/20</t>
  </si>
  <si>
    <t>China-Beijing-2/2/20</t>
  </si>
  <si>
    <t>China-Beijing-2/3/20</t>
  </si>
  <si>
    <t>China-Beijing-2/4/20</t>
  </si>
  <si>
    <t>China-Beijing-2/5/20</t>
  </si>
  <si>
    <t>China-Beijing-2/6/20</t>
  </si>
  <si>
    <t>China-Beijing-2/7/20</t>
  </si>
  <si>
    <t>China-Beijing-2/8/20</t>
  </si>
  <si>
    <t>China-Beijing-2/9/20</t>
  </si>
  <si>
    <t>China-Beijing-2/10/20</t>
  </si>
  <si>
    <t>China-Beijing-2/11/20</t>
  </si>
  <si>
    <t>China-Beijing-2/12/20</t>
  </si>
  <si>
    <t>China-Beijing-2/13/20</t>
  </si>
  <si>
    <t>China-Beijing-2/14/20</t>
  </si>
  <si>
    <t>China-Beijing-2/15/20</t>
  </si>
  <si>
    <t>China-Beijing-2/16/20</t>
  </si>
  <si>
    <t>China-Beijing-2/17/20</t>
  </si>
  <si>
    <t>China-Beijing-2/18/20</t>
  </si>
  <si>
    <t>China-Beijing-2/19/20</t>
  </si>
  <si>
    <t>China-Beijing-2/20/20</t>
  </si>
  <si>
    <t>China-Beijing-2/21/20</t>
  </si>
  <si>
    <t>China-Beijing-2/22/20</t>
  </si>
  <si>
    <t>China-Beijing-2/23/20</t>
  </si>
  <si>
    <t>China-Beijing-2/24/20</t>
  </si>
  <si>
    <t>China-Beijing-2/25/20</t>
  </si>
  <si>
    <t>China-Beijing-2/26/20</t>
  </si>
  <si>
    <t>China-Beijing-2/27/20</t>
  </si>
  <si>
    <t>China-Beijing-2/28/20</t>
  </si>
  <si>
    <t>China-Beijing-2/29/20</t>
  </si>
  <si>
    <t>China-Beijing-3/1/20</t>
  </si>
  <si>
    <t>China-Beijing-3/2/20</t>
  </si>
  <si>
    <t>China-Beijing-3/3/20</t>
  </si>
  <si>
    <t>China-Beijing-3/4/20</t>
  </si>
  <si>
    <t>China-Beijing-3/5/20</t>
  </si>
  <si>
    <t>China-Beijing-3/6/20</t>
  </si>
  <si>
    <t>China-Beijing-3/7/20</t>
  </si>
  <si>
    <t>China-Beijing-3/8/20</t>
  </si>
  <si>
    <t>China-Beijing-3/9/20</t>
  </si>
  <si>
    <t>China-Beijing-3/10/20</t>
  </si>
  <si>
    <t>China-Beijing-3/11/20</t>
  </si>
  <si>
    <t>China-Beijing-3/12/20</t>
  </si>
  <si>
    <t>China-Shanghai-1/22/20</t>
  </si>
  <si>
    <t>China-Shanghai-1/23/20</t>
  </si>
  <si>
    <t>China-Shanghai-1/24/20</t>
  </si>
  <si>
    <t>China-Shanghai-1/25/20</t>
  </si>
  <si>
    <t>China-Shanghai-1/26/20</t>
  </si>
  <si>
    <t>China-Shanghai-1/27/20</t>
  </si>
  <si>
    <t>China-Shanghai-1/28/20</t>
  </si>
  <si>
    <t>China-Shanghai-1/29/20</t>
  </si>
  <si>
    <t>China-Shanghai-1/30/20</t>
  </si>
  <si>
    <t>China-Shanghai-1/31/20</t>
  </si>
  <si>
    <t>China-Shanghai-2/1/20</t>
  </si>
  <si>
    <t>China-Shanghai-2/2/20</t>
  </si>
  <si>
    <t>China-Shanghai-2/3/20</t>
  </si>
  <si>
    <t>China-Shanghai-2/4/20</t>
  </si>
  <si>
    <t>China-Shanghai-2/5/20</t>
  </si>
  <si>
    <t>China-Shanghai-2/6/20</t>
  </si>
  <si>
    <t>China-Shanghai-2/7/20</t>
  </si>
  <si>
    <t>China-Shanghai-2/8/20</t>
  </si>
  <si>
    <t>China-Shanghai-2/9/20</t>
  </si>
  <si>
    <t>China-Shanghai-2/10/20</t>
  </si>
  <si>
    <t>China-Shanghai-2/11/20</t>
  </si>
  <si>
    <t>China-Shanghai-2/12/20</t>
  </si>
  <si>
    <t>China-Shanghai-2/13/20</t>
  </si>
  <si>
    <t>China-Shanghai-2/14/20</t>
  </si>
  <si>
    <t>China-Shanghai-2/15/20</t>
  </si>
  <si>
    <t>China-Shanghai-2/16/20</t>
  </si>
  <si>
    <t>China-Shanghai-2/17/20</t>
  </si>
  <si>
    <t>China-Shanghai-2/18/20</t>
  </si>
  <si>
    <t>China-Shanghai-2/19/20</t>
  </si>
  <si>
    <t>China-Shanghai-2/20/20</t>
  </si>
  <si>
    <t>China-Shanghai-2/21/20</t>
  </si>
  <si>
    <t>China-Shanghai-2/22/20</t>
  </si>
  <si>
    <t>China-Shanghai-2/23/20</t>
  </si>
  <si>
    <t>China-Shanghai-2/24/20</t>
  </si>
  <si>
    <t>China-Shanghai-2/25/20</t>
  </si>
  <si>
    <t>China-Shanghai-2/26/20</t>
  </si>
  <si>
    <t>China-Shanghai-2/27/20</t>
  </si>
  <si>
    <t>China-Shanghai-2/28/20</t>
  </si>
  <si>
    <t>China-Shanghai-2/29/20</t>
  </si>
  <si>
    <t>China-Shanghai-3/1/20</t>
  </si>
  <si>
    <t>China-Shanghai-3/2/20</t>
  </si>
  <si>
    <t>China-Shanghai-3/3/20</t>
  </si>
  <si>
    <t>China-Shanghai-3/4/20</t>
  </si>
  <si>
    <t>China-Shanghai-3/5/20</t>
  </si>
  <si>
    <t>China-Shanghai-3/6/20</t>
  </si>
  <si>
    <t>China-Shanghai-3/7/20</t>
  </si>
  <si>
    <t>China-Shanghai-3/8/20</t>
  </si>
  <si>
    <t>China-Shanghai-3/9/20</t>
  </si>
  <si>
    <t>China-Shanghai-3/10/20</t>
  </si>
  <si>
    <t>China-Shanghai-3/11/20</t>
  </si>
  <si>
    <t>China-Shanghai-3/12/20</t>
  </si>
  <si>
    <t>China-Hebei-1/22/20</t>
  </si>
  <si>
    <t>China-Hebei-1/23/20</t>
  </si>
  <si>
    <t>China-Hebei-1/24/20</t>
  </si>
  <si>
    <t>China-Hebei-1/25/20</t>
  </si>
  <si>
    <t>China-Hebei-1/26/20</t>
  </si>
  <si>
    <t>China-Hebei-1/27/20</t>
  </si>
  <si>
    <t>China-Hebei-1/28/20</t>
  </si>
  <si>
    <t>China-Hebei-1/29/20</t>
  </si>
  <si>
    <t>China-Hebei-1/30/20</t>
  </si>
  <si>
    <t>China-Hebei-1/31/20</t>
  </si>
  <si>
    <t>China-Hebei-2/1/20</t>
  </si>
  <si>
    <t>China-Hebei-2/2/20</t>
  </si>
  <si>
    <t>China-Hebei-2/3/20</t>
  </si>
  <si>
    <t>China-Hebei-2/4/20</t>
  </si>
  <si>
    <t>China-Hebei-2/5/20</t>
  </si>
  <si>
    <t>China-Hebei-2/6/20</t>
  </si>
  <si>
    <t>China-Hebei-2/7/20</t>
  </si>
  <si>
    <t>China-Hebei-2/8/20</t>
  </si>
  <si>
    <t>China-Hebei-2/9/20</t>
  </si>
  <si>
    <t>China-Hebei-2/10/20</t>
  </si>
  <si>
    <t>China-Hebei-2/11/20</t>
  </si>
  <si>
    <t>China-Hebei-2/12/20</t>
  </si>
  <si>
    <t>China-Hebei-2/13/20</t>
  </si>
  <si>
    <t>China-Hebei-2/14/20</t>
  </si>
  <si>
    <t>China-Hebei-2/15/20</t>
  </si>
  <si>
    <t>China-Hebei-2/16/20</t>
  </si>
  <si>
    <t>China-Hebei-2/17/20</t>
  </si>
  <si>
    <t>China-Hebei-2/18/20</t>
  </si>
  <si>
    <t>China-Hebei-2/19/20</t>
  </si>
  <si>
    <t>China-Hebei-2/20/20</t>
  </si>
  <si>
    <t>China-Hebei-2/21/20</t>
  </si>
  <si>
    <t>China-Hebei-2/22/20</t>
  </si>
  <si>
    <t>China-Hebei-2/23/20</t>
  </si>
  <si>
    <t>China-Hebei-2/24/20</t>
  </si>
  <si>
    <t>China-Hebei-2/25/20</t>
  </si>
  <si>
    <t>China-Hebei-2/26/20</t>
  </si>
  <si>
    <t>China-Hebei-2/27/20</t>
  </si>
  <si>
    <t>China-Hebei-2/28/20</t>
  </si>
  <si>
    <t>China-Hebei-2/29/20</t>
  </si>
  <si>
    <t>China-Hebei-3/1/20</t>
  </si>
  <si>
    <t>China-Hebei-3/2/20</t>
  </si>
  <si>
    <t>China-Hebei-3/3/20</t>
  </si>
  <si>
    <t>China-Hebei-3/4/20</t>
  </si>
  <si>
    <t>China-Hebei-3/5/20</t>
  </si>
  <si>
    <t>China-Hebei-3/6/20</t>
  </si>
  <si>
    <t>China-Hebei-3/7/20</t>
  </si>
  <si>
    <t>China-Hebei-3/8/20</t>
  </si>
  <si>
    <t>China-Hebei-3/9/20</t>
  </si>
  <si>
    <t>China-Hebei-3/10/20</t>
  </si>
  <si>
    <t>China-Hebei-3/11/20</t>
  </si>
  <si>
    <t>China-Hebei-3/12/20</t>
  </si>
  <si>
    <t>China-Fujian-1/22/20</t>
  </si>
  <si>
    <t>China-Fujian-1/23/20</t>
  </si>
  <si>
    <t>China-Fujian-1/24/20</t>
  </si>
  <si>
    <t>China-Fujian-1/25/20</t>
  </si>
  <si>
    <t>China-Fujian-1/26/20</t>
  </si>
  <si>
    <t>China-Fujian-1/27/20</t>
  </si>
  <si>
    <t>China-Fujian-1/28/20</t>
  </si>
  <si>
    <t>China-Fujian-1/29/20</t>
  </si>
  <si>
    <t>China-Fujian-1/30/20</t>
  </si>
  <si>
    <t>China-Fujian-1/31/20</t>
  </si>
  <si>
    <t>China-Fujian-2/1/20</t>
  </si>
  <si>
    <t>China-Fujian-2/2/20</t>
  </si>
  <si>
    <t>China-Fujian-2/3/20</t>
  </si>
  <si>
    <t>China-Fujian-2/4/20</t>
  </si>
  <si>
    <t>China-Fujian-2/5/20</t>
  </si>
  <si>
    <t>China-Fujian-2/6/20</t>
  </si>
  <si>
    <t>China-Fujian-2/7/20</t>
  </si>
  <si>
    <t>China-Fujian-2/8/20</t>
  </si>
  <si>
    <t>China-Fujian-2/9/20</t>
  </si>
  <si>
    <t>China-Fujian-2/10/20</t>
  </si>
  <si>
    <t>China-Fujian-2/11/20</t>
  </si>
  <si>
    <t>China-Fujian-2/12/20</t>
  </si>
  <si>
    <t>China-Fujian-2/13/20</t>
  </si>
  <si>
    <t>China-Fujian-2/14/20</t>
  </si>
  <si>
    <t>China-Fujian-2/15/20</t>
  </si>
  <si>
    <t>China-Fujian-2/16/20</t>
  </si>
  <si>
    <t>China-Fujian-2/17/20</t>
  </si>
  <si>
    <t>China-Fujian-2/18/20</t>
  </si>
  <si>
    <t>China-Fujian-2/19/20</t>
  </si>
  <si>
    <t>China-Fujian-2/20/20</t>
  </si>
  <si>
    <t>China-Fujian-2/21/20</t>
  </si>
  <si>
    <t>China-Fujian-2/22/20</t>
  </si>
  <si>
    <t>China-Fujian-2/23/20</t>
  </si>
  <si>
    <t>China-Fujian-2/24/20</t>
  </si>
  <si>
    <t>China-Fujian-2/25/20</t>
  </si>
  <si>
    <t>China-Fujian-2/26/20</t>
  </si>
  <si>
    <t>China-Fujian-2/27/20</t>
  </si>
  <si>
    <t>China-Fujian-2/28/20</t>
  </si>
  <si>
    <t>China-Fujian-2/29/20</t>
  </si>
  <si>
    <t>China-Fujian-3/1/20</t>
  </si>
  <si>
    <t>China-Fujian-3/2/20</t>
  </si>
  <si>
    <t>China-Fujian-3/3/20</t>
  </si>
  <si>
    <t>China-Fujian-3/4/20</t>
  </si>
  <si>
    <t>China-Fujian-3/5/20</t>
  </si>
  <si>
    <t>China-Fujian-3/6/20</t>
  </si>
  <si>
    <t>China-Fujian-3/7/20</t>
  </si>
  <si>
    <t>China-Fujian-3/8/20</t>
  </si>
  <si>
    <t>China-Fujian-3/9/20</t>
  </si>
  <si>
    <t>China-Fujian-3/10/20</t>
  </si>
  <si>
    <t>China-Fujian-3/11/20</t>
  </si>
  <si>
    <t>China-Fujian-3/12/20</t>
  </si>
  <si>
    <t>China-Guangxi-1/22/20</t>
  </si>
  <si>
    <t>China-Guangxi-1/23/20</t>
  </si>
  <si>
    <t>China-Guangxi-1/24/20</t>
  </si>
  <si>
    <t>China-Guangxi-1/25/20</t>
  </si>
  <si>
    <t>China-Guangxi-1/26/20</t>
  </si>
  <si>
    <t>China-Guangxi-1/27/20</t>
  </si>
  <si>
    <t>China-Guangxi-1/28/20</t>
  </si>
  <si>
    <t>China-Guangxi-1/29/20</t>
  </si>
  <si>
    <t>China-Guangxi-1/30/20</t>
  </si>
  <si>
    <t>China-Guangxi-1/31/20</t>
  </si>
  <si>
    <t>China-Guangxi-2/1/20</t>
  </si>
  <si>
    <t>China-Guangxi-2/2/20</t>
  </si>
  <si>
    <t>China-Guangxi-2/3/20</t>
  </si>
  <si>
    <t>China-Guangxi-2/4/20</t>
  </si>
  <si>
    <t>China-Guangxi-2/5/20</t>
  </si>
  <si>
    <t>China-Guangxi-2/6/20</t>
  </si>
  <si>
    <t>China-Guangxi-2/7/20</t>
  </si>
  <si>
    <t>China-Guangxi-2/8/20</t>
  </si>
  <si>
    <t>China-Guangxi-2/9/20</t>
  </si>
  <si>
    <t>China-Guangxi-2/10/20</t>
  </si>
  <si>
    <t>China-Guangxi-2/11/20</t>
  </si>
  <si>
    <t>China-Guangxi-2/12/20</t>
  </si>
  <si>
    <t>China-Guangxi-2/13/20</t>
  </si>
  <si>
    <t>China-Guangxi-2/14/20</t>
  </si>
  <si>
    <t>China-Guangxi-2/15/20</t>
  </si>
  <si>
    <t>China-Guangxi-2/16/20</t>
  </si>
  <si>
    <t>China-Guangxi-2/17/20</t>
  </si>
  <si>
    <t>China-Guangxi-2/18/20</t>
  </si>
  <si>
    <t>China-Guangxi-2/19/20</t>
  </si>
  <si>
    <t>China-Guangxi-2/20/20</t>
  </si>
  <si>
    <t>China-Guangxi-2/21/20</t>
  </si>
  <si>
    <t>China-Guangxi-2/22/20</t>
  </si>
  <si>
    <t>China-Guangxi-2/23/20</t>
  </si>
  <si>
    <t>China-Guangxi-2/24/20</t>
  </si>
  <si>
    <t>China-Guangxi-2/25/20</t>
  </si>
  <si>
    <t>China-Guangxi-2/26/20</t>
  </si>
  <si>
    <t>China-Guangxi-2/27/20</t>
  </si>
  <si>
    <t>China-Guangxi-2/28/20</t>
  </si>
  <si>
    <t>China-Guangxi-2/29/20</t>
  </si>
  <si>
    <t>China-Guangxi-3/1/20</t>
  </si>
  <si>
    <t>China-Guangxi-3/2/20</t>
  </si>
  <si>
    <t>China-Guangxi-3/3/20</t>
  </si>
  <si>
    <t>China-Guangxi-3/4/20</t>
  </si>
  <si>
    <t>China-Guangxi-3/5/20</t>
  </si>
  <si>
    <t>China-Guangxi-3/6/20</t>
  </si>
  <si>
    <t>China-Guangxi-3/7/20</t>
  </si>
  <si>
    <t>China-Guangxi-3/8/20</t>
  </si>
  <si>
    <t>China-Guangxi-3/9/20</t>
  </si>
  <si>
    <t>China-Guangxi-3/10/20</t>
  </si>
  <si>
    <t>China-Guangxi-3/11/20</t>
  </si>
  <si>
    <t>China-Guangxi-3/12/20</t>
  </si>
  <si>
    <t>China-Shaanxi-1/23/20</t>
  </si>
  <si>
    <t>China-Shaanxi-1/24/20</t>
  </si>
  <si>
    <t>China-Shaanxi-1/25/20</t>
  </si>
  <si>
    <t>China-Shaanxi-1/26/20</t>
  </si>
  <si>
    <t>China-Shaanxi-1/27/20</t>
  </si>
  <si>
    <t>China-Shaanxi-1/28/20</t>
  </si>
  <si>
    <t>China-Shaanxi-1/29/20</t>
  </si>
  <si>
    <t>China-Shaanxi-1/30/20</t>
  </si>
  <si>
    <t>China-Shaanxi-1/31/20</t>
  </si>
  <si>
    <t>China-Shaanxi-2/1/20</t>
  </si>
  <si>
    <t>China-Shaanxi-2/2/20</t>
  </si>
  <si>
    <t>China-Shaanxi-2/3/20</t>
  </si>
  <si>
    <t>China-Shaanxi-2/4/20</t>
  </si>
  <si>
    <t>China-Shaanxi-2/5/20</t>
  </si>
  <si>
    <t>China-Shaanxi-2/6/20</t>
  </si>
  <si>
    <t>China-Shaanxi-2/7/20</t>
  </si>
  <si>
    <t>China-Shaanxi-2/8/20</t>
  </si>
  <si>
    <t>China-Shaanxi-2/9/20</t>
  </si>
  <si>
    <t>China-Shaanxi-2/10/20</t>
  </si>
  <si>
    <t>China-Shaanxi-2/11/20</t>
  </si>
  <si>
    <t>China-Shaanxi-2/12/20</t>
  </si>
  <si>
    <t>China-Shaanxi-2/13/20</t>
  </si>
  <si>
    <t>China-Shaanxi-2/14/20</t>
  </si>
  <si>
    <t>China-Shaanxi-2/15/20</t>
  </si>
  <si>
    <t>China-Shaanxi-2/16/20</t>
  </si>
  <si>
    <t>China-Shaanxi-2/17/20</t>
  </si>
  <si>
    <t>China-Shaanxi-2/18/20</t>
  </si>
  <si>
    <t>China-Shaanxi-2/19/20</t>
  </si>
  <si>
    <t>China-Shaanxi-2/20/20</t>
  </si>
  <si>
    <t>China-Shaanxi-2/21/20</t>
  </si>
  <si>
    <t>China-Shaanxi-2/22/20</t>
  </si>
  <si>
    <t>China-Shaanxi-2/23/20</t>
  </si>
  <si>
    <t>China-Shaanxi-2/24/20</t>
  </si>
  <si>
    <t>China-Shaanxi-2/25/20</t>
  </si>
  <si>
    <t>China-Shaanxi-2/26/20</t>
  </si>
  <si>
    <t>China-Shaanxi-2/27/20</t>
  </si>
  <si>
    <t>China-Shaanxi-2/28/20</t>
  </si>
  <si>
    <t>China-Shaanxi-2/29/20</t>
  </si>
  <si>
    <t>China-Shaanxi-3/1/20</t>
  </si>
  <si>
    <t>China-Shaanxi-3/2/20</t>
  </si>
  <si>
    <t>China-Shaanxi-3/3/20</t>
  </si>
  <si>
    <t>China-Shaanxi-3/4/20</t>
  </si>
  <si>
    <t>China-Shaanxi-3/5/20</t>
  </si>
  <si>
    <t>China-Shaanxi-3/6/20</t>
  </si>
  <si>
    <t>China-Shaanxi-3/7/20</t>
  </si>
  <si>
    <t>China-Shaanxi-3/8/20</t>
  </si>
  <si>
    <t>China-Shaanxi-3/9/20</t>
  </si>
  <si>
    <t>China-Shaanxi-3/10/20</t>
  </si>
  <si>
    <t>China-Shaanxi-3/11/20</t>
  </si>
  <si>
    <t>China-Shaanxi-3/12/20</t>
  </si>
  <si>
    <t>China-Yunnan-1/22/20</t>
  </si>
  <si>
    <t>China-Yunnan-1/23/20</t>
  </si>
  <si>
    <t>China-Yunnan-1/24/20</t>
  </si>
  <si>
    <t>China-Yunnan-1/25/20</t>
  </si>
  <si>
    <t>China-Yunnan-1/26/20</t>
  </si>
  <si>
    <t>China-Yunnan-1/27/20</t>
  </si>
  <si>
    <t>China-Yunnan-1/28/20</t>
  </si>
  <si>
    <t>China-Yunnan-1/29/20</t>
  </si>
  <si>
    <t>China-Yunnan-1/30/20</t>
  </si>
  <si>
    <t>China-Yunnan-1/31/20</t>
  </si>
  <si>
    <t>China-Yunnan-2/1/20</t>
  </si>
  <si>
    <t>China-Yunnan-2/2/20</t>
  </si>
  <si>
    <t>China-Yunnan-2/3/20</t>
  </si>
  <si>
    <t>China-Yunnan-2/4/20</t>
  </si>
  <si>
    <t>China-Yunnan-2/5/20</t>
  </si>
  <si>
    <t>China-Yunnan-2/6/20</t>
  </si>
  <si>
    <t>China-Yunnan-2/7/20</t>
  </si>
  <si>
    <t>China-Yunnan-2/8/20</t>
  </si>
  <si>
    <t>China-Yunnan-2/9/20</t>
  </si>
  <si>
    <t>China-Yunnan-2/10/20</t>
  </si>
  <si>
    <t>China-Yunnan-2/11/20</t>
  </si>
  <si>
    <t>China-Yunnan-2/12/20</t>
  </si>
  <si>
    <t>China-Yunnan-2/13/20</t>
  </si>
  <si>
    <t>China-Yunnan-2/14/20</t>
  </si>
  <si>
    <t>China-Yunnan-2/15/20</t>
  </si>
  <si>
    <t>China-Yunnan-2/16/20</t>
  </si>
  <si>
    <t>China-Yunnan-2/17/20</t>
  </si>
  <si>
    <t>China-Yunnan-2/18/20</t>
  </si>
  <si>
    <t>China-Yunnan-2/19/20</t>
  </si>
  <si>
    <t>China-Yunnan-2/20/20</t>
  </si>
  <si>
    <t>China-Yunnan-2/21/20</t>
  </si>
  <si>
    <t>China-Yunnan-2/22/20</t>
  </si>
  <si>
    <t>China-Yunnan-2/23/20</t>
  </si>
  <si>
    <t>China-Yunnan-2/24/20</t>
  </si>
  <si>
    <t>China-Yunnan-2/25/20</t>
  </si>
  <si>
    <t>China-Yunnan-2/26/20</t>
  </si>
  <si>
    <t>China-Yunnan-2/27/20</t>
  </si>
  <si>
    <t>China-Yunnan-2/28/20</t>
  </si>
  <si>
    <t>China-Yunnan-2/29/20</t>
  </si>
  <si>
    <t>China-Yunnan-3/1/20</t>
  </si>
  <si>
    <t>China-Yunnan-3/2/20</t>
  </si>
  <si>
    <t>China-Yunnan-3/3/20</t>
  </si>
  <si>
    <t>China-Yunnan-3/4/20</t>
  </si>
  <si>
    <t>China-Yunnan-3/5/20</t>
  </si>
  <si>
    <t>China-Yunnan-3/6/20</t>
  </si>
  <si>
    <t>China-Yunnan-3/7/20</t>
  </si>
  <si>
    <t>China-Yunnan-3/8/20</t>
  </si>
  <si>
    <t>China-Yunnan-3/9/20</t>
  </si>
  <si>
    <t>China-Yunnan-3/10/20</t>
  </si>
  <si>
    <t>China-Yunnan-3/11/20</t>
  </si>
  <si>
    <t>China-Yunnan-3/12/20</t>
  </si>
  <si>
    <t>China-Hainan-1/22/20</t>
  </si>
  <si>
    <t>China-Hainan-1/23/20</t>
  </si>
  <si>
    <t>China-Hainan-1/24/20</t>
  </si>
  <si>
    <t>China-Hainan-1/25/20</t>
  </si>
  <si>
    <t>China-Hainan-1/26/20</t>
  </si>
  <si>
    <t>China-Hainan-1/27/20</t>
  </si>
  <si>
    <t>China-Hainan-1/28/20</t>
  </si>
  <si>
    <t>China-Hainan-1/29/20</t>
  </si>
  <si>
    <t>China-Hainan-1/30/20</t>
  </si>
  <si>
    <t>China-Hainan-1/31/20</t>
  </si>
  <si>
    <t>China-Hainan-2/1/20</t>
  </si>
  <si>
    <t>China-Hainan-2/2/20</t>
  </si>
  <si>
    <t>China-Hainan-2/3/20</t>
  </si>
  <si>
    <t>China-Hainan-2/4/20</t>
  </si>
  <si>
    <t>China-Hainan-2/5/20</t>
  </si>
  <si>
    <t>China-Hainan-2/6/20</t>
  </si>
  <si>
    <t>China-Hainan-2/7/20</t>
  </si>
  <si>
    <t>China-Hainan-2/8/20</t>
  </si>
  <si>
    <t>China-Hainan-2/9/20</t>
  </si>
  <si>
    <t>China-Hainan-2/10/20</t>
  </si>
  <si>
    <t>China-Hainan-2/11/20</t>
  </si>
  <si>
    <t>China-Hainan-2/12/20</t>
  </si>
  <si>
    <t>China-Hainan-2/13/20</t>
  </si>
  <si>
    <t>China-Hainan-2/14/20</t>
  </si>
  <si>
    <t>China-Hainan-2/15/20</t>
  </si>
  <si>
    <t>China-Hainan-2/16/20</t>
  </si>
  <si>
    <t>China-Hainan-2/17/20</t>
  </si>
  <si>
    <t>China-Hainan-2/18/20</t>
  </si>
  <si>
    <t>China-Hainan-2/19/20</t>
  </si>
  <si>
    <t>China-Hainan-2/20/20</t>
  </si>
  <si>
    <t>China-Hainan-2/21/20</t>
  </si>
  <si>
    <t>China-Hainan-2/22/20</t>
  </si>
  <si>
    <t>China-Hainan-2/23/20</t>
  </si>
  <si>
    <t>China-Hainan-2/24/20</t>
  </si>
  <si>
    <t>China-Hainan-2/25/20</t>
  </si>
  <si>
    <t>China-Hainan-2/26/20</t>
  </si>
  <si>
    <t>China-Hainan-2/27/20</t>
  </si>
  <si>
    <t>China-Hainan-2/28/20</t>
  </si>
  <si>
    <t>China-Hainan-2/29/20</t>
  </si>
  <si>
    <t>China-Hainan-3/1/20</t>
  </si>
  <si>
    <t>China-Hainan-3/2/20</t>
  </si>
  <si>
    <t>China-Hainan-3/3/20</t>
  </si>
  <si>
    <t>China-Hainan-3/4/20</t>
  </si>
  <si>
    <t>China-Hainan-3/5/20</t>
  </si>
  <si>
    <t>China-Hainan-3/6/20</t>
  </si>
  <si>
    <t>China-Hainan-3/7/20</t>
  </si>
  <si>
    <t>China-Hainan-3/8/20</t>
  </si>
  <si>
    <t>China-Hainan-3/9/20</t>
  </si>
  <si>
    <t>China-Hainan-3/10/20</t>
  </si>
  <si>
    <t>China-Hainan-3/11/20</t>
  </si>
  <si>
    <t>China-Hainan-3/12/20</t>
  </si>
  <si>
    <t>China-Guizhou-1/22/20</t>
  </si>
  <si>
    <t>China-Guizhou-1/23/20</t>
  </si>
  <si>
    <t>China-Guizhou-1/24/20</t>
  </si>
  <si>
    <t>China-Guizhou-1/25/20</t>
  </si>
  <si>
    <t>China-Guizhou-1/26/20</t>
  </si>
  <si>
    <t>China-Guizhou-1/27/20</t>
  </si>
  <si>
    <t>China-Guizhou-1/28/20</t>
  </si>
  <si>
    <t>China-Guizhou-1/29/20</t>
  </si>
  <si>
    <t>China-Guizhou-1/30/20</t>
  </si>
  <si>
    <t>China-Guizhou-1/31/20</t>
  </si>
  <si>
    <t>China-Guizhou-2/1/20</t>
  </si>
  <si>
    <t>China-Guizhou-2/2/20</t>
  </si>
  <si>
    <t>China-Guizhou-2/3/20</t>
  </si>
  <si>
    <t>China-Guizhou-2/4/20</t>
  </si>
  <si>
    <t>China-Guizhou-2/5/20</t>
  </si>
  <si>
    <t>China-Guizhou-2/6/20</t>
  </si>
  <si>
    <t>China-Guizhou-2/7/20</t>
  </si>
  <si>
    <t>China-Guizhou-2/8/20</t>
  </si>
  <si>
    <t>China-Guizhou-2/9/20</t>
  </si>
  <si>
    <t>China-Guizhou-2/10/20</t>
  </si>
  <si>
    <t>China-Guizhou-2/11/20</t>
  </si>
  <si>
    <t>China-Guizhou-2/12/20</t>
  </si>
  <si>
    <t>China-Guizhou-2/13/20</t>
  </si>
  <si>
    <t>China-Guizhou-2/14/20</t>
  </si>
  <si>
    <t>China-Guizhou-2/15/20</t>
  </si>
  <si>
    <t>China-Guizhou-2/16/20</t>
  </si>
  <si>
    <t>China-Guizhou-2/17/20</t>
  </si>
  <si>
    <t>China-Guizhou-2/18/20</t>
  </si>
  <si>
    <t>China-Guizhou-2/19/20</t>
  </si>
  <si>
    <t>China-Guizhou-2/20/20</t>
  </si>
  <si>
    <t>China-Guizhou-2/21/20</t>
  </si>
  <si>
    <t>China-Guizhou-2/22/20</t>
  </si>
  <si>
    <t>China-Guizhou-2/23/20</t>
  </si>
  <si>
    <t>China-Guizhou-2/24/20</t>
  </si>
  <si>
    <t>China-Guizhou-2/25/20</t>
  </si>
  <si>
    <t>China-Guizhou-2/26/20</t>
  </si>
  <si>
    <t>China-Guizhou-2/27/20</t>
  </si>
  <si>
    <t>China-Guizhou-2/28/20</t>
  </si>
  <si>
    <t>China-Guizhou-2/29/20</t>
  </si>
  <si>
    <t>China-Guizhou-3/1/20</t>
  </si>
  <si>
    <t>China-Guizhou-3/2/20</t>
  </si>
  <si>
    <t>China-Guizhou-3/3/20</t>
  </si>
  <si>
    <t>China-Guizhou-3/4/20</t>
  </si>
  <si>
    <t>China-Guizhou-3/5/20</t>
  </si>
  <si>
    <t>China-Guizhou-3/6/20</t>
  </si>
  <si>
    <t>China-Guizhou-3/7/20</t>
  </si>
  <si>
    <t>China-Guizhou-3/8/20</t>
  </si>
  <si>
    <t>China-Guizhou-3/9/20</t>
  </si>
  <si>
    <t>China-Guizhou-3/10/20</t>
  </si>
  <si>
    <t>China-Guizhou-3/11/20</t>
  </si>
  <si>
    <t>China-Guizhou-3/12/20</t>
  </si>
  <si>
    <t>China-Tianjin-1/22/20</t>
  </si>
  <si>
    <t>China-Tianjin-1/23/20</t>
  </si>
  <si>
    <t>China-Tianjin-1/24/20</t>
  </si>
  <si>
    <t>China-Tianjin-1/25/20</t>
  </si>
  <si>
    <t>China-Tianjin-1/26/20</t>
  </si>
  <si>
    <t>China-Tianjin-1/27/20</t>
  </si>
  <si>
    <t>China-Tianjin-1/28/20</t>
  </si>
  <si>
    <t>China-Tianjin-1/29/20</t>
  </si>
  <si>
    <t>China-Tianjin-1/30/20</t>
  </si>
  <si>
    <t>China-Tianjin-1/31/20</t>
  </si>
  <si>
    <t>China-Tianjin-2/1/20</t>
  </si>
  <si>
    <t>China-Tianjin-2/2/20</t>
  </si>
  <si>
    <t>China-Tianjin-2/3/20</t>
  </si>
  <si>
    <t>China-Tianjin-2/4/20</t>
  </si>
  <si>
    <t>China-Tianjin-2/5/20</t>
  </si>
  <si>
    <t>China-Tianjin-2/6/20</t>
  </si>
  <si>
    <t>China-Tianjin-2/7/20</t>
  </si>
  <si>
    <t>China-Tianjin-2/8/20</t>
  </si>
  <si>
    <t>China-Tianjin-2/9/20</t>
  </si>
  <si>
    <t>China-Tianjin-2/10/20</t>
  </si>
  <si>
    <t>China-Tianjin-2/11/20</t>
  </si>
  <si>
    <t>China-Tianjin-2/12/20</t>
  </si>
  <si>
    <t>China-Tianjin-2/13/20</t>
  </si>
  <si>
    <t>China-Tianjin-2/14/20</t>
  </si>
  <si>
    <t>China-Tianjin-2/15/20</t>
  </si>
  <si>
    <t>China-Tianjin-2/16/20</t>
  </si>
  <si>
    <t>China-Tianjin-2/17/20</t>
  </si>
  <si>
    <t>China-Tianjin-2/18/20</t>
  </si>
  <si>
    <t>China-Tianjin-2/19/20</t>
  </si>
  <si>
    <t>China-Tianjin-2/20/20</t>
  </si>
  <si>
    <t>China-Tianjin-2/21/20</t>
  </si>
  <si>
    <t>China-Tianjin-2/22/20</t>
  </si>
  <si>
    <t>China-Tianjin-2/23/20</t>
  </si>
  <si>
    <t>China-Tianjin-2/24/20</t>
  </si>
  <si>
    <t>China-Tianjin-2/25/20</t>
  </si>
  <si>
    <t>China-Tianjin-2/26/20</t>
  </si>
  <si>
    <t>China-Tianjin-2/27/20</t>
  </si>
  <si>
    <t>China-Tianjin-2/28/20</t>
  </si>
  <si>
    <t>China-Tianjin-2/29/20</t>
  </si>
  <si>
    <t>China-Tianjin-3/1/20</t>
  </si>
  <si>
    <t>China-Tianjin-3/2/20</t>
  </si>
  <si>
    <t>China-Tianjin-3/3/20</t>
  </si>
  <si>
    <t>China-Tianjin-3/4/20</t>
  </si>
  <si>
    <t>China-Tianjin-3/5/20</t>
  </si>
  <si>
    <t>China-Tianjin-3/6/20</t>
  </si>
  <si>
    <t>China-Tianjin-3/7/20</t>
  </si>
  <si>
    <t>China-Tianjin-3/8/20</t>
  </si>
  <si>
    <t>China-Tianjin-3/9/20</t>
  </si>
  <si>
    <t>China-Tianjin-3/10/20</t>
  </si>
  <si>
    <t>China-Tianjin-3/11/20</t>
  </si>
  <si>
    <t>China-Tianjin-3/12/20</t>
  </si>
  <si>
    <t>China-Shanxi-1/22/20</t>
  </si>
  <si>
    <t>China-Shanxi-1/23/20</t>
  </si>
  <si>
    <t>China-Shanxi-1/24/20</t>
  </si>
  <si>
    <t>China-Shanxi-1/25/20</t>
  </si>
  <si>
    <t>China-Shanxi-1/26/20</t>
  </si>
  <si>
    <t>China-Shanxi-1/27/20</t>
  </si>
  <si>
    <t>China-Shanxi-1/28/20</t>
  </si>
  <si>
    <t>China-Shanxi-1/29/20</t>
  </si>
  <si>
    <t>China-Shanxi-1/30/20</t>
  </si>
  <si>
    <t>China-Shanxi-1/31/20</t>
  </si>
  <si>
    <t>China-Shanxi-2/1/20</t>
  </si>
  <si>
    <t>China-Shanxi-2/2/20</t>
  </si>
  <si>
    <t>China-Shanxi-2/3/20</t>
  </si>
  <si>
    <t>China-Shanxi-2/4/20</t>
  </si>
  <si>
    <t>China-Shanxi-2/5/20</t>
  </si>
  <si>
    <t>China-Shanxi-2/6/20</t>
  </si>
  <si>
    <t>China-Shanxi-2/7/20</t>
  </si>
  <si>
    <t>China-Shanxi-2/8/20</t>
  </si>
  <si>
    <t>China-Shanxi-2/9/20</t>
  </si>
  <si>
    <t>China-Shanxi-2/10/20</t>
  </si>
  <si>
    <t>China-Shanxi-2/11/20</t>
  </si>
  <si>
    <t>China-Shanxi-2/12/20</t>
  </si>
  <si>
    <t>China-Shanxi-2/13/20</t>
  </si>
  <si>
    <t>China-Shanxi-2/14/20</t>
  </si>
  <si>
    <t>China-Shanxi-2/15/20</t>
  </si>
  <si>
    <t>China-Shanxi-2/16/20</t>
  </si>
  <si>
    <t>China-Shanxi-2/17/20</t>
  </si>
  <si>
    <t>China-Shanxi-2/18/20</t>
  </si>
  <si>
    <t>China-Shanxi-2/19/20</t>
  </si>
  <si>
    <t>China-Shanxi-2/20/20</t>
  </si>
  <si>
    <t>China-Shanxi-2/21/20</t>
  </si>
  <si>
    <t>China-Shanxi-2/22/20</t>
  </si>
  <si>
    <t>China-Shanxi-2/23/20</t>
  </si>
  <si>
    <t>China-Shanxi-2/24/20</t>
  </si>
  <si>
    <t>China-Shanxi-2/25/20</t>
  </si>
  <si>
    <t>China-Shanxi-2/26/20</t>
  </si>
  <si>
    <t>China-Shanxi-2/27/20</t>
  </si>
  <si>
    <t>China-Shanxi-2/28/20</t>
  </si>
  <si>
    <t>China-Shanxi-2/29/20</t>
  </si>
  <si>
    <t>China-Shanxi-3/1/20</t>
  </si>
  <si>
    <t>China-Shanxi-3/2/20</t>
  </si>
  <si>
    <t>China-Shanxi-3/3/20</t>
  </si>
  <si>
    <t>China-Shanxi-3/4/20</t>
  </si>
  <si>
    <t>China-Shanxi-3/5/20</t>
  </si>
  <si>
    <t>China-Shanxi-3/6/20</t>
  </si>
  <si>
    <t>China-Shanxi-3/7/20</t>
  </si>
  <si>
    <t>China-Shanxi-3/8/20</t>
  </si>
  <si>
    <t>China-Shanxi-3/9/20</t>
  </si>
  <si>
    <t>China-Shanxi-3/10/20</t>
  </si>
  <si>
    <t>China-Shanxi-3/11/20</t>
  </si>
  <si>
    <t>China-Shanxi-3/12/20</t>
  </si>
  <si>
    <t>China-Gansu-1/23/20</t>
  </si>
  <si>
    <t>China-Gansu-1/24/20</t>
  </si>
  <si>
    <t>China-Gansu-1/25/20</t>
  </si>
  <si>
    <t>China-Gansu-1/26/20</t>
  </si>
  <si>
    <t>China-Gansu-1/27/20</t>
  </si>
  <si>
    <t>China-Gansu-1/28/20</t>
  </si>
  <si>
    <t>China-Gansu-1/29/20</t>
  </si>
  <si>
    <t>China-Gansu-1/30/20</t>
  </si>
  <si>
    <t>China-Gansu-1/31/20</t>
  </si>
  <si>
    <t>China-Gansu-2/1/20</t>
  </si>
  <si>
    <t>China-Gansu-2/2/20</t>
  </si>
  <si>
    <t>China-Gansu-2/3/20</t>
  </si>
  <si>
    <t>China-Gansu-2/4/20</t>
  </si>
  <si>
    <t>China-Gansu-2/5/20</t>
  </si>
  <si>
    <t>China-Gansu-2/6/20</t>
  </si>
  <si>
    <t>China-Gansu-2/7/20</t>
  </si>
  <si>
    <t>China-Gansu-2/8/20</t>
  </si>
  <si>
    <t>China-Gansu-2/9/20</t>
  </si>
  <si>
    <t>China-Gansu-2/10/20</t>
  </si>
  <si>
    <t>China-Gansu-2/11/20</t>
  </si>
  <si>
    <t>China-Gansu-2/12/20</t>
  </si>
  <si>
    <t>China-Gansu-2/13/20</t>
  </si>
  <si>
    <t>China-Gansu-2/14/20</t>
  </si>
  <si>
    <t>China-Gansu-2/15/20</t>
  </si>
  <si>
    <t>China-Gansu-2/16/20</t>
  </si>
  <si>
    <t>China-Gansu-2/17/20</t>
  </si>
  <si>
    <t>China-Gansu-2/18/20</t>
  </si>
  <si>
    <t>China-Gansu-2/19/20</t>
  </si>
  <si>
    <t>China-Gansu-2/20/20</t>
  </si>
  <si>
    <t>China-Gansu-2/21/20</t>
  </si>
  <si>
    <t>China-Gansu-2/22/20</t>
  </si>
  <si>
    <t>China-Gansu-2/23/20</t>
  </si>
  <si>
    <t>China-Gansu-2/24/20</t>
  </si>
  <si>
    <t>China-Gansu-2/25/20</t>
  </si>
  <si>
    <t>China-Gansu-2/26/20</t>
  </si>
  <si>
    <t>China-Gansu-2/27/20</t>
  </si>
  <si>
    <t>China-Gansu-2/28/20</t>
  </si>
  <si>
    <t>China-Gansu-2/29/20</t>
  </si>
  <si>
    <t>China-Gansu-3/1/20</t>
  </si>
  <si>
    <t>China-Gansu-3/2/20</t>
  </si>
  <si>
    <t>China-Gansu-3/3/20</t>
  </si>
  <si>
    <t>China-Gansu-3/4/20</t>
  </si>
  <si>
    <t>China-Gansu-3/5/20</t>
  </si>
  <si>
    <t>China-Gansu-3/6/20</t>
  </si>
  <si>
    <t>China-Gansu-3/7/20</t>
  </si>
  <si>
    <t>China-Gansu-3/8/20</t>
  </si>
  <si>
    <t>China-Gansu-3/9/20</t>
  </si>
  <si>
    <t>China-Gansu-3/10/20</t>
  </si>
  <si>
    <t>China-Gansu-3/11/20</t>
  </si>
  <si>
    <t>China-Gansu-3/12/20</t>
  </si>
  <si>
    <t>China-Hong Kong-1/23/20</t>
  </si>
  <si>
    <t>China-Hong Kong-1/24/20</t>
  </si>
  <si>
    <t>China-Hong Kong-1/25/20</t>
  </si>
  <si>
    <t>China-Hong Kong-1/26/20</t>
  </si>
  <si>
    <t>China-Hong Kong-1/27/20</t>
  </si>
  <si>
    <t>China-Hong Kong-1/28/20</t>
  </si>
  <si>
    <t>China-Hong Kong-1/29/20</t>
  </si>
  <si>
    <t>China-Hong Kong-1/30/20</t>
  </si>
  <si>
    <t>China-Hong Kong-1/31/20</t>
  </si>
  <si>
    <t>China-Hong Kong-2/1/20</t>
  </si>
  <si>
    <t>China-Hong Kong-2/2/20</t>
  </si>
  <si>
    <t>China-Hong Kong-2/3/20</t>
  </si>
  <si>
    <t>China-Hong Kong-2/4/20</t>
  </si>
  <si>
    <t>China-Hong Kong-2/5/20</t>
  </si>
  <si>
    <t>China-Hong Kong-2/6/20</t>
  </si>
  <si>
    <t>China-Hong Kong-2/7/20</t>
  </si>
  <si>
    <t>China-Hong Kong-2/8/20</t>
  </si>
  <si>
    <t>China-Hong Kong-2/9/20</t>
  </si>
  <si>
    <t>China-Hong Kong-2/10/20</t>
  </si>
  <si>
    <t>China-Hong Kong-2/11/20</t>
  </si>
  <si>
    <t>China-Hong Kong-2/12/20</t>
  </si>
  <si>
    <t>China-Hong Kong-2/13/20</t>
  </si>
  <si>
    <t>China-Hong Kong-2/14/20</t>
  </si>
  <si>
    <t>China-Hong Kong-2/15/20</t>
  </si>
  <si>
    <t>China-Hong Kong-2/16/20</t>
  </si>
  <si>
    <t>China-Hong Kong-2/17/20</t>
  </si>
  <si>
    <t>China-Hong Kong-2/18/20</t>
  </si>
  <si>
    <t>China-Hong Kong-2/19/20</t>
  </si>
  <si>
    <t>China-Hong Kong-2/20/20</t>
  </si>
  <si>
    <t>China-Hong Kong-2/21/20</t>
  </si>
  <si>
    <t>China-Hong Kong-2/22/20</t>
  </si>
  <si>
    <t>China-Hong Kong-2/23/20</t>
  </si>
  <si>
    <t>China-Hong Kong-2/24/20</t>
  </si>
  <si>
    <t>China-Hong Kong-2/25/20</t>
  </si>
  <si>
    <t>China-Hong Kong-2/26/20</t>
  </si>
  <si>
    <t>China-Hong Kong-2/27/20</t>
  </si>
  <si>
    <t>China-Hong Kong-2/28/20</t>
  </si>
  <si>
    <t>China-Hong Kong-2/29/20</t>
  </si>
  <si>
    <t>China-Hong Kong-3/1/20</t>
  </si>
  <si>
    <t>China-Hong Kong-3/2/20</t>
  </si>
  <si>
    <t>China-Hong Kong-3/3/20</t>
  </si>
  <si>
    <t>China-Hong Kong-3/4/20</t>
  </si>
  <si>
    <t>China-Hong Kong-3/5/20</t>
  </si>
  <si>
    <t>China-Hong Kong-3/6/20</t>
  </si>
  <si>
    <t>China-Hong Kong-3/7/20</t>
  </si>
  <si>
    <t>China-Hong Kong-3/8/20</t>
  </si>
  <si>
    <t>China-Hong Kong-3/9/20</t>
  </si>
  <si>
    <t>China-Hong Kong-3/10/20</t>
  </si>
  <si>
    <t>China-Hong Kong-3/11/20</t>
  </si>
  <si>
    <t>China-Hong Kong-3/12/20</t>
  </si>
  <si>
    <t>China-Liaoning-1/22/20</t>
  </si>
  <si>
    <t>China-Liaoning-1/23/20</t>
  </si>
  <si>
    <t>China-Liaoning-1/24/20</t>
  </si>
  <si>
    <t>China-Liaoning-1/25/20</t>
  </si>
  <si>
    <t>China-Liaoning-1/26/20</t>
  </si>
  <si>
    <t>China-Liaoning-1/27/20</t>
  </si>
  <si>
    <t>China-Liaoning-1/28/20</t>
  </si>
  <si>
    <t>China-Liaoning-1/29/20</t>
  </si>
  <si>
    <t>China-Liaoning-1/30/20</t>
  </si>
  <si>
    <t>China-Liaoning-1/31/20</t>
  </si>
  <si>
    <t>China-Liaoning-2/1/20</t>
  </si>
  <si>
    <t>China-Liaoning-2/2/20</t>
  </si>
  <si>
    <t>China-Liaoning-2/3/20</t>
  </si>
  <si>
    <t>China-Liaoning-2/4/20</t>
  </si>
  <si>
    <t>China-Liaoning-2/5/20</t>
  </si>
  <si>
    <t>China-Liaoning-2/6/20</t>
  </si>
  <si>
    <t>China-Liaoning-2/7/20</t>
  </si>
  <si>
    <t>China-Liaoning-2/8/20</t>
  </si>
  <si>
    <t>China-Liaoning-2/9/20</t>
  </si>
  <si>
    <t>China-Liaoning-2/10/20</t>
  </si>
  <si>
    <t>China-Liaoning-2/11/20</t>
  </si>
  <si>
    <t>China-Liaoning-2/12/20</t>
  </si>
  <si>
    <t>China-Liaoning-2/13/20</t>
  </si>
  <si>
    <t>China-Liaoning-2/14/20</t>
  </si>
  <si>
    <t>China-Liaoning-2/15/20</t>
  </si>
  <si>
    <t>China-Liaoning-2/16/20</t>
  </si>
  <si>
    <t>China-Liaoning-2/17/20</t>
  </si>
  <si>
    <t>China-Liaoning-2/18/20</t>
  </si>
  <si>
    <t>China-Liaoning-2/19/20</t>
  </si>
  <si>
    <t>China-Liaoning-2/20/20</t>
  </si>
  <si>
    <t>China-Liaoning-2/21/20</t>
  </si>
  <si>
    <t>China-Liaoning-2/22/20</t>
  </si>
  <si>
    <t>China-Liaoning-2/23/20</t>
  </si>
  <si>
    <t>China-Liaoning-2/24/20</t>
  </si>
  <si>
    <t>China-Liaoning-2/25/20</t>
  </si>
  <si>
    <t>China-Liaoning-2/26/20</t>
  </si>
  <si>
    <t>China-Liaoning-2/27/20</t>
  </si>
  <si>
    <t>China-Liaoning-2/28/20</t>
  </si>
  <si>
    <t>China-Liaoning-2/29/20</t>
  </si>
  <si>
    <t>China-Liaoning-3/1/20</t>
  </si>
  <si>
    <t>China-Liaoning-3/2/20</t>
  </si>
  <si>
    <t>China-Liaoning-3/3/20</t>
  </si>
  <si>
    <t>China-Liaoning-3/4/20</t>
  </si>
  <si>
    <t>China-Liaoning-3/5/20</t>
  </si>
  <si>
    <t>China-Liaoning-3/6/20</t>
  </si>
  <si>
    <t>China-Liaoning-3/7/20</t>
  </si>
  <si>
    <t>China-Liaoning-3/8/20</t>
  </si>
  <si>
    <t>China-Liaoning-3/9/20</t>
  </si>
  <si>
    <t>China-Liaoning-3/10/20</t>
  </si>
  <si>
    <t>China-Liaoning-3/11/20</t>
  </si>
  <si>
    <t>China-Liaoning-3/12/20</t>
  </si>
  <si>
    <t>China-Jilin-1/23/20</t>
  </si>
  <si>
    <t>China-Jilin-1/24/20</t>
  </si>
  <si>
    <t>China-Jilin-1/25/20</t>
  </si>
  <si>
    <t>China-Jilin-1/26/20</t>
  </si>
  <si>
    <t>China-Jilin-1/27/20</t>
  </si>
  <si>
    <t>China-Jilin-1/28/20</t>
  </si>
  <si>
    <t>China-Jilin-1/29/20</t>
  </si>
  <si>
    <t>China-Jilin-1/30/20</t>
  </si>
  <si>
    <t>China-Jilin-1/31/20</t>
  </si>
  <si>
    <t>China-Jilin-2/1/20</t>
  </si>
  <si>
    <t>China-Jilin-2/2/20</t>
  </si>
  <si>
    <t>China-Jilin-2/3/20</t>
  </si>
  <si>
    <t>China-Jilin-2/4/20</t>
  </si>
  <si>
    <t>China-Jilin-2/5/20</t>
  </si>
  <si>
    <t>China-Jilin-2/6/20</t>
  </si>
  <si>
    <t>China-Jilin-2/7/20</t>
  </si>
  <si>
    <t>China-Jilin-2/8/20</t>
  </si>
  <si>
    <t>China-Jilin-2/9/20</t>
  </si>
  <si>
    <t>China-Jilin-2/10/20</t>
  </si>
  <si>
    <t>China-Jilin-2/11/20</t>
  </si>
  <si>
    <t>China-Jilin-2/12/20</t>
  </si>
  <si>
    <t>China-Jilin-2/13/20</t>
  </si>
  <si>
    <t>China-Jilin-2/14/20</t>
  </si>
  <si>
    <t>China-Jilin-2/15/20</t>
  </si>
  <si>
    <t>China-Jilin-2/16/20</t>
  </si>
  <si>
    <t>China-Jilin-2/17/20</t>
  </si>
  <si>
    <t>China-Jilin-2/18/20</t>
  </si>
  <si>
    <t>China-Jilin-2/19/20</t>
  </si>
  <si>
    <t>China-Jilin-2/20/20</t>
  </si>
  <si>
    <t>China-Jilin-2/21/20</t>
  </si>
  <si>
    <t>China-Jilin-2/22/20</t>
  </si>
  <si>
    <t>China-Jilin-2/23/20</t>
  </si>
  <si>
    <t>China-Jilin-2/24/20</t>
  </si>
  <si>
    <t>China-Jilin-2/25/20</t>
  </si>
  <si>
    <t>China-Jilin-2/26/20</t>
  </si>
  <si>
    <t>China-Jilin-2/27/20</t>
  </si>
  <si>
    <t>China-Jilin-2/28/20</t>
  </si>
  <si>
    <t>China-Jilin-2/29/20</t>
  </si>
  <si>
    <t>China-Jilin-3/1/20</t>
  </si>
  <si>
    <t>China-Jilin-3/2/20</t>
  </si>
  <si>
    <t>China-Jilin-3/3/20</t>
  </si>
  <si>
    <t>China-Jilin-3/4/20</t>
  </si>
  <si>
    <t>China-Jilin-3/5/20</t>
  </si>
  <si>
    <t>China-Jilin-3/6/20</t>
  </si>
  <si>
    <t>China-Jilin-3/7/20</t>
  </si>
  <si>
    <t>China-Jilin-3/8/20</t>
  </si>
  <si>
    <t>China-Jilin-3/9/20</t>
  </si>
  <si>
    <t>China-Jilin-3/10/20</t>
  </si>
  <si>
    <t>China-Jilin-3/11/20</t>
  </si>
  <si>
    <t>China-Jilin-3/12/20</t>
  </si>
  <si>
    <t>China-Xinjiang-1/23/20</t>
  </si>
  <si>
    <t>China-Xinjiang-1/24/20</t>
  </si>
  <si>
    <t>China-Xinjiang-1/25/20</t>
  </si>
  <si>
    <t>China-Xinjiang-1/26/20</t>
  </si>
  <si>
    <t>China-Xinjiang-1/27/20</t>
  </si>
  <si>
    <t>China-Xinjiang-1/28/20</t>
  </si>
  <si>
    <t>China-Xinjiang-1/29/20</t>
  </si>
  <si>
    <t>China-Xinjiang-1/30/20</t>
  </si>
  <si>
    <t>China-Xinjiang-1/31/20</t>
  </si>
  <si>
    <t>China-Xinjiang-2/1/20</t>
  </si>
  <si>
    <t>China-Xinjiang-2/2/20</t>
  </si>
  <si>
    <t>China-Xinjiang-2/3/20</t>
  </si>
  <si>
    <t>China-Xinjiang-2/4/20</t>
  </si>
  <si>
    <t>China-Xinjiang-2/5/20</t>
  </si>
  <si>
    <t>China-Xinjiang-2/6/20</t>
  </si>
  <si>
    <t>China-Xinjiang-2/7/20</t>
  </si>
  <si>
    <t>China-Xinjiang-2/8/20</t>
  </si>
  <si>
    <t>China-Xinjiang-2/9/20</t>
  </si>
  <si>
    <t>China-Xinjiang-2/10/20</t>
  </si>
  <si>
    <t>China-Xinjiang-2/11/20</t>
  </si>
  <si>
    <t>China-Xinjiang-2/12/20</t>
  </si>
  <si>
    <t>China-Xinjiang-2/13/20</t>
  </si>
  <si>
    <t>China-Xinjiang-2/14/20</t>
  </si>
  <si>
    <t>China-Xinjiang-2/15/20</t>
  </si>
  <si>
    <t>China-Xinjiang-2/16/20</t>
  </si>
  <si>
    <t>China-Xinjiang-2/17/20</t>
  </si>
  <si>
    <t>China-Xinjiang-2/18/20</t>
  </si>
  <si>
    <t>China-Xinjiang-2/19/20</t>
  </si>
  <si>
    <t>China-Xinjiang-2/20/20</t>
  </si>
  <si>
    <t>China-Xinjiang-2/21/20</t>
  </si>
  <si>
    <t>China-Xinjiang-2/22/20</t>
  </si>
  <si>
    <t>China-Xinjiang-2/23/20</t>
  </si>
  <si>
    <t>China-Xinjiang-2/24/20</t>
  </si>
  <si>
    <t>China-Xinjiang-2/25/20</t>
  </si>
  <si>
    <t>China-Xinjiang-2/26/20</t>
  </si>
  <si>
    <t>China-Xinjiang-2/27/20</t>
  </si>
  <si>
    <t>China-Xinjiang-2/28/20</t>
  </si>
  <si>
    <t>China-Xinjiang-2/29/20</t>
  </si>
  <si>
    <t>China-Xinjiang-3/1/20</t>
  </si>
  <si>
    <t>China-Xinjiang-3/2/20</t>
  </si>
  <si>
    <t>China-Xinjiang-3/3/20</t>
  </si>
  <si>
    <t>China-Xinjiang-3/4/20</t>
  </si>
  <si>
    <t>China-Xinjiang-3/5/20</t>
  </si>
  <si>
    <t>China-Xinjiang-3/6/20</t>
  </si>
  <si>
    <t>China-Xinjiang-3/7/20</t>
  </si>
  <si>
    <t>China-Xinjiang-3/8/20</t>
  </si>
  <si>
    <t>China-Xinjiang-3/9/20</t>
  </si>
  <si>
    <t>China-Xinjiang-3/10/20</t>
  </si>
  <si>
    <t>China-Xinjiang-3/11/20</t>
  </si>
  <si>
    <t>China-Xinjiang-3/12/20</t>
  </si>
  <si>
    <t>China-Inner Mongolia-1/24/20</t>
  </si>
  <si>
    <t>China-Inner Mongolia-1/25/20</t>
  </si>
  <si>
    <t>China-Inner Mongolia-1/26/20</t>
  </si>
  <si>
    <t>China-Inner Mongolia-1/27/20</t>
  </si>
  <si>
    <t>China-Inner Mongolia-1/28/20</t>
  </si>
  <si>
    <t>China-Inner Mongolia-1/29/20</t>
  </si>
  <si>
    <t>China-Inner Mongolia-1/30/20</t>
  </si>
  <si>
    <t>China-Inner Mongolia-1/31/20</t>
  </si>
  <si>
    <t>China-Inner Mongolia-2/1/20</t>
  </si>
  <si>
    <t>China-Inner Mongolia-2/2/20</t>
  </si>
  <si>
    <t>China-Inner Mongolia-2/3/20</t>
  </si>
  <si>
    <t>China-Inner Mongolia-2/4/20</t>
  </si>
  <si>
    <t>China-Inner Mongolia-2/5/20</t>
  </si>
  <si>
    <t>China-Inner Mongolia-2/6/20</t>
  </si>
  <si>
    <t>China-Inner Mongolia-2/7/20</t>
  </si>
  <si>
    <t>China-Inner Mongolia-2/8/20</t>
  </si>
  <si>
    <t>China-Inner Mongolia-2/9/20</t>
  </si>
  <si>
    <t>China-Inner Mongolia-2/10/20</t>
  </si>
  <si>
    <t>China-Inner Mongolia-2/11/20</t>
  </si>
  <si>
    <t>China-Inner Mongolia-2/12/20</t>
  </si>
  <si>
    <t>China-Inner Mongolia-2/13/20</t>
  </si>
  <si>
    <t>China-Inner Mongolia-2/14/20</t>
  </si>
  <si>
    <t>China-Inner Mongolia-2/15/20</t>
  </si>
  <si>
    <t>China-Inner Mongolia-2/16/20</t>
  </si>
  <si>
    <t>China-Inner Mongolia-2/17/20</t>
  </si>
  <si>
    <t>China-Inner Mongolia-2/18/20</t>
  </si>
  <si>
    <t>China-Inner Mongolia-2/19/20</t>
  </si>
  <si>
    <t>China-Inner Mongolia-2/20/20</t>
  </si>
  <si>
    <t>China-Inner Mongolia-2/21/20</t>
  </si>
  <si>
    <t>China-Inner Mongolia-2/22/20</t>
  </si>
  <si>
    <t>China-Inner Mongolia-2/23/20</t>
  </si>
  <si>
    <t>China-Inner Mongolia-2/24/20</t>
  </si>
  <si>
    <t>China-Inner Mongolia-2/25/20</t>
  </si>
  <si>
    <t>China-Inner Mongolia-2/26/20</t>
  </si>
  <si>
    <t>China-Inner Mongolia-2/27/20</t>
  </si>
  <si>
    <t>China-Inner Mongolia-2/28/20</t>
  </si>
  <si>
    <t>China-Inner Mongolia-2/29/20</t>
  </si>
  <si>
    <t>China-Inner Mongolia-3/1/20</t>
  </si>
  <si>
    <t>China-Inner Mongolia-3/2/20</t>
  </si>
  <si>
    <t>China-Inner Mongolia-3/3/20</t>
  </si>
  <si>
    <t>China-Inner Mongolia-3/4/20</t>
  </si>
  <si>
    <t>China-Inner Mongolia-3/5/20</t>
  </si>
  <si>
    <t>China-Inner Mongolia-3/6/20</t>
  </si>
  <si>
    <t>China-Inner Mongolia-3/7/20</t>
  </si>
  <si>
    <t>China-Inner Mongolia-3/8/20</t>
  </si>
  <si>
    <t>China-Inner Mongolia-3/9/20</t>
  </si>
  <si>
    <t>China-Inner Mongolia-3/10/20</t>
  </si>
  <si>
    <t>China-Inner Mongolia-3/11/20</t>
  </si>
  <si>
    <t>China-Inner Mongolia-3/12/20</t>
  </si>
  <si>
    <t>China-Ningxia-1/22/20</t>
  </si>
  <si>
    <t>China-Ningxia-1/23/20</t>
  </si>
  <si>
    <t>China-Ningxia-1/24/20</t>
  </si>
  <si>
    <t>China-Ningxia-1/25/20</t>
  </si>
  <si>
    <t>China-Ningxia-1/26/20</t>
  </si>
  <si>
    <t>China-Ningxia-1/27/20</t>
  </si>
  <si>
    <t>China-Ningxia-1/28/20</t>
  </si>
  <si>
    <t>China-Ningxia-1/29/20</t>
  </si>
  <si>
    <t>China-Ningxia-1/30/20</t>
  </si>
  <si>
    <t>China-Ningxia-1/31/20</t>
  </si>
  <si>
    <t>China-Ningxia-2/1/20</t>
  </si>
  <si>
    <t>China-Ningxia-2/2/20</t>
  </si>
  <si>
    <t>China-Ningxia-2/3/20</t>
  </si>
  <si>
    <t>China-Ningxia-2/4/20</t>
  </si>
  <si>
    <t>China-Ningxia-2/5/20</t>
  </si>
  <si>
    <t>China-Ningxia-2/6/20</t>
  </si>
  <si>
    <t>China-Ningxia-2/7/20</t>
  </si>
  <si>
    <t>China-Ningxia-2/8/20</t>
  </si>
  <si>
    <t>China-Ningxia-2/9/20</t>
  </si>
  <si>
    <t>China-Ningxia-2/10/20</t>
  </si>
  <si>
    <t>China-Ningxia-2/11/20</t>
  </si>
  <si>
    <t>China-Ningxia-2/12/20</t>
  </si>
  <si>
    <t>China-Ningxia-2/13/20</t>
  </si>
  <si>
    <t>China-Ningxia-2/14/20</t>
  </si>
  <si>
    <t>China-Ningxia-2/15/20</t>
  </si>
  <si>
    <t>China-Ningxia-2/16/20</t>
  </si>
  <si>
    <t>China-Ningxia-2/17/20</t>
  </si>
  <si>
    <t>China-Ningxia-2/18/20</t>
  </si>
  <si>
    <t>China-Ningxia-2/19/20</t>
  </si>
  <si>
    <t>China-Ningxia-2/20/20</t>
  </si>
  <si>
    <t>China-Ningxia-2/21/20</t>
  </si>
  <si>
    <t>China-Ningxia-2/22/20</t>
  </si>
  <si>
    <t>China-Ningxia-2/23/20</t>
  </si>
  <si>
    <t>China-Ningxia-2/24/20</t>
  </si>
  <si>
    <t>China-Ningxia-2/25/20</t>
  </si>
  <si>
    <t>China-Ningxia-2/26/20</t>
  </si>
  <si>
    <t>China-Ningxia-2/27/20</t>
  </si>
  <si>
    <t>China-Ningxia-2/28/20</t>
  </si>
  <si>
    <t>China-Ningxia-2/29/20</t>
  </si>
  <si>
    <t>China-Ningxia-3/1/20</t>
  </si>
  <si>
    <t>China-Ningxia-3/2/20</t>
  </si>
  <si>
    <t>China-Ningxia-3/3/20</t>
  </si>
  <si>
    <t>China-Ningxia-3/4/20</t>
  </si>
  <si>
    <t>China-Ningxia-3/5/20</t>
  </si>
  <si>
    <t>China-Ningxia-3/6/20</t>
  </si>
  <si>
    <t>China-Ningxia-3/7/20</t>
  </si>
  <si>
    <t>China-Ningxia-3/8/20</t>
  </si>
  <si>
    <t>China-Ningxia-3/9/20</t>
  </si>
  <si>
    <t>China-Ningxia-3/10/20</t>
  </si>
  <si>
    <t>China-Ningxia-3/11/20</t>
  </si>
  <si>
    <t>China-Ningxia-3/12/20</t>
  </si>
  <si>
    <t>China-Qinghai-1/25/20</t>
  </si>
  <si>
    <t>China-Qinghai-1/26/20</t>
  </si>
  <si>
    <t>China-Qinghai-1/27/20</t>
  </si>
  <si>
    <t>China-Qinghai-1/28/20</t>
  </si>
  <si>
    <t>China-Qinghai-1/29/20</t>
  </si>
  <si>
    <t>China-Qinghai-1/30/20</t>
  </si>
  <si>
    <t>China-Qinghai-1/31/20</t>
  </si>
  <si>
    <t>China-Qinghai-2/1/20</t>
  </si>
  <si>
    <t>China-Qinghai-2/2/20</t>
  </si>
  <si>
    <t>China-Qinghai-2/3/20</t>
  </si>
  <si>
    <t>China-Qinghai-2/4/20</t>
  </si>
  <si>
    <t>China-Qinghai-2/5/20</t>
  </si>
  <si>
    <t>China-Qinghai-2/6/20</t>
  </si>
  <si>
    <t>China-Qinghai-2/7/20</t>
  </si>
  <si>
    <t>China-Qinghai-2/8/20</t>
  </si>
  <si>
    <t>China-Qinghai-2/9/20</t>
  </si>
  <si>
    <t>China-Qinghai-2/10/20</t>
  </si>
  <si>
    <t>China-Qinghai-2/11/20</t>
  </si>
  <si>
    <t>China-Qinghai-2/12/20</t>
  </si>
  <si>
    <t>China-Qinghai-2/13/20</t>
  </si>
  <si>
    <t>China-Qinghai-2/14/20</t>
  </si>
  <si>
    <t>China-Qinghai-2/15/20</t>
  </si>
  <si>
    <t>China-Qinghai-2/16/20</t>
  </si>
  <si>
    <t>China-Qinghai-2/17/20</t>
  </si>
  <si>
    <t>China-Qinghai-2/18/20</t>
  </si>
  <si>
    <t>China-Qinghai-2/19/20</t>
  </si>
  <si>
    <t>China-Qinghai-2/20/20</t>
  </si>
  <si>
    <t>China-Qinghai-2/21/20</t>
  </si>
  <si>
    <t>China-Qinghai-2/22/20</t>
  </si>
  <si>
    <t>China-Qinghai-2/23/20</t>
  </si>
  <si>
    <t>China-Qinghai-2/24/20</t>
  </si>
  <si>
    <t>China-Qinghai-2/25/20</t>
  </si>
  <si>
    <t>China-Qinghai-2/26/20</t>
  </si>
  <si>
    <t>China-Qinghai-2/27/20</t>
  </si>
  <si>
    <t>China-Qinghai-2/28/20</t>
  </si>
  <si>
    <t>China-Qinghai-2/29/20</t>
  </si>
  <si>
    <t>China-Qinghai-3/1/20</t>
  </si>
  <si>
    <t>China-Qinghai-3/2/20</t>
  </si>
  <si>
    <t>China-Qinghai-3/3/20</t>
  </si>
  <si>
    <t>China-Qinghai-3/4/20</t>
  </si>
  <si>
    <t>China-Qinghai-3/5/20</t>
  </si>
  <si>
    <t>China-Qinghai-3/6/20</t>
  </si>
  <si>
    <t>China-Qinghai-3/7/20</t>
  </si>
  <si>
    <t>China-Qinghai-3/8/20</t>
  </si>
  <si>
    <t>China-Qinghai-3/9/20</t>
  </si>
  <si>
    <t>China-Qinghai-3/10/20</t>
  </si>
  <si>
    <t>China-Qinghai-3/11/20</t>
  </si>
  <si>
    <t>China-Qinghai-3/12/20</t>
  </si>
  <si>
    <t>China-Macau-1/22/20</t>
  </si>
  <si>
    <t>China-Macau-1/23/20</t>
  </si>
  <si>
    <t>China-Macau-1/24/20</t>
  </si>
  <si>
    <t>China-Macau-1/25/20</t>
  </si>
  <si>
    <t>China-Macau-1/26/20</t>
  </si>
  <si>
    <t>China-Macau-1/27/20</t>
  </si>
  <si>
    <t>China-Macau-1/28/20</t>
  </si>
  <si>
    <t>China-Macau-1/29/20</t>
  </si>
  <si>
    <t>China-Macau-1/30/20</t>
  </si>
  <si>
    <t>China-Macau-1/31/20</t>
  </si>
  <si>
    <t>China-Macau-2/1/20</t>
  </si>
  <si>
    <t>China-Macau-2/2/20</t>
  </si>
  <si>
    <t>China-Macau-2/3/20</t>
  </si>
  <si>
    <t>China-Macau-2/4/20</t>
  </si>
  <si>
    <t>China-Macau-2/5/20</t>
  </si>
  <si>
    <t>China-Macau-2/6/20</t>
  </si>
  <si>
    <t>China-Macau-2/7/20</t>
  </si>
  <si>
    <t>China-Macau-2/8/20</t>
  </si>
  <si>
    <t>China-Macau-2/9/20</t>
  </si>
  <si>
    <t>China-Macau-2/10/20</t>
  </si>
  <si>
    <t>China-Macau-2/11/20</t>
  </si>
  <si>
    <t>China-Macau-2/12/20</t>
  </si>
  <si>
    <t>China-Macau-2/13/20</t>
  </si>
  <si>
    <t>China-Macau-2/14/20</t>
  </si>
  <si>
    <t>China-Macau-2/15/20</t>
  </si>
  <si>
    <t>China-Macau-2/16/20</t>
  </si>
  <si>
    <t>China-Macau-2/17/20</t>
  </si>
  <si>
    <t>China-Macau-2/18/20</t>
  </si>
  <si>
    <t>China-Macau-2/19/20</t>
  </si>
  <si>
    <t>China-Macau-2/20/20</t>
  </si>
  <si>
    <t>China-Macau-2/21/20</t>
  </si>
  <si>
    <t>China-Macau-2/22/20</t>
  </si>
  <si>
    <t>China-Macau-2/23/20</t>
  </si>
  <si>
    <t>China-Macau-2/24/20</t>
  </si>
  <si>
    <t>China-Macau-2/25/20</t>
  </si>
  <si>
    <t>China-Macau-2/26/20</t>
  </si>
  <si>
    <t>China-Macau-2/27/20</t>
  </si>
  <si>
    <t>China-Macau-2/28/20</t>
  </si>
  <si>
    <t>China-Macau-2/29/20</t>
  </si>
  <si>
    <t>China-Macau-3/1/20</t>
  </si>
  <si>
    <t>China-Macau-3/2/20</t>
  </si>
  <si>
    <t>China-Macau-3/3/20</t>
  </si>
  <si>
    <t>China-Macau-3/4/20</t>
  </si>
  <si>
    <t>China-Macau-3/5/20</t>
  </si>
  <si>
    <t>China-Macau-3/6/20</t>
  </si>
  <si>
    <t>China-Macau-3/7/20</t>
  </si>
  <si>
    <t>China-Macau-3/8/20</t>
  </si>
  <si>
    <t>China-Macau-3/9/20</t>
  </si>
  <si>
    <t>China-Macau-3/10/20</t>
  </si>
  <si>
    <t>China-Macau-3/11/20</t>
  </si>
  <si>
    <t>China-Macau-3/12/20</t>
  </si>
  <si>
    <t>China-Tibet-1/30/20</t>
  </si>
  <si>
    <t>China-Tibet-1/31/20</t>
  </si>
  <si>
    <t>China-Tibet-2/1/20</t>
  </si>
  <si>
    <t>China-Tibet-2/2/20</t>
  </si>
  <si>
    <t>China-Tibet-2/3/20</t>
  </si>
  <si>
    <t>China-Tibet-2/4/20</t>
  </si>
  <si>
    <t>China-Tibet-2/5/20</t>
  </si>
  <si>
    <t>China-Tibet-2/6/20</t>
  </si>
  <si>
    <t>China-Tibet-2/7/20</t>
  </si>
  <si>
    <t>China-Tibet-2/8/20</t>
  </si>
  <si>
    <t>China-Tibet-2/9/20</t>
  </si>
  <si>
    <t>China-Tibet-2/10/20</t>
  </si>
  <si>
    <t>China-Tibet-2/11/20</t>
  </si>
  <si>
    <t>China-Tibet-2/12/20</t>
  </si>
  <si>
    <t>China-Tibet-2/13/20</t>
  </si>
  <si>
    <t>China-Tibet-2/14/20</t>
  </si>
  <si>
    <t>China-Tibet-2/15/20</t>
  </si>
  <si>
    <t>China-Tibet-2/16/20</t>
  </si>
  <si>
    <t>China-Tibet-2/17/20</t>
  </si>
  <si>
    <t>China-Tibet-2/18/20</t>
  </si>
  <si>
    <t>China-Tibet-2/19/20</t>
  </si>
  <si>
    <t>China-Tibet-2/20/20</t>
  </si>
  <si>
    <t>China-Tibet-2/21/20</t>
  </si>
  <si>
    <t>China-Tibet-2/22/20</t>
  </si>
  <si>
    <t>China-Tibet-2/23/20</t>
  </si>
  <si>
    <t>China-Tibet-2/24/20</t>
  </si>
  <si>
    <t>China-Tibet-2/25/20</t>
  </si>
  <si>
    <t>China-Tibet-2/26/20</t>
  </si>
  <si>
    <t>China-Tibet-2/27/20</t>
  </si>
  <si>
    <t>China-Tibet-2/28/20</t>
  </si>
  <si>
    <t>China-Tibet-2/29/20</t>
  </si>
  <si>
    <t>China-Tibet-3/1/20</t>
  </si>
  <si>
    <t>China-Tibet-3/2/20</t>
  </si>
  <si>
    <t>China-Tibet-3/3/20</t>
  </si>
  <si>
    <t>China-Tibet-3/4/20</t>
  </si>
  <si>
    <t>China-Tibet-3/5/20</t>
  </si>
  <si>
    <t>China-Tibet-3/6/20</t>
  </si>
  <si>
    <t>China-Tibet-3/7/20</t>
  </si>
  <si>
    <t>China-Tibet-3/8/20</t>
  </si>
  <si>
    <t>China-Tibet-3/9/20</t>
  </si>
  <si>
    <t>China-Tibet-3/10/20</t>
  </si>
  <si>
    <t>China-Tibet-3/11/20</t>
  </si>
  <si>
    <t>China-Tibet-3/12/20</t>
  </si>
  <si>
    <t>Thailand--1/24/20</t>
  </si>
  <si>
    <t>Thailand--1/25/20</t>
  </si>
  <si>
    <t>Thailand--1/26/20</t>
  </si>
  <si>
    <t>Thailand--1/27/20</t>
  </si>
  <si>
    <t>Thailand--1/28/20</t>
  </si>
  <si>
    <t>Thailand--1/29/20</t>
  </si>
  <si>
    <t>Thailand--1/30/20</t>
  </si>
  <si>
    <t>Thailand--1/31/20</t>
  </si>
  <si>
    <t>Thailand--2/1/20</t>
  </si>
  <si>
    <t>Thailand--2/2/20</t>
  </si>
  <si>
    <t>Thailand--2/3/20</t>
  </si>
  <si>
    <t>Thailand--2/4/20</t>
  </si>
  <si>
    <t>Thailand--2/5/20</t>
  </si>
  <si>
    <t>Thailand--2/6/20</t>
  </si>
  <si>
    <t>Thailand--2/7/20</t>
  </si>
  <si>
    <t>Thailand--2/8/20</t>
  </si>
  <si>
    <t>Thailand--2/9/20</t>
  </si>
  <si>
    <t>Thailand--2/10/20</t>
  </si>
  <si>
    <t>Thailand--2/11/20</t>
  </si>
  <si>
    <t>Thailand--2/12/20</t>
  </si>
  <si>
    <t>Thailand--2/13/20</t>
  </si>
  <si>
    <t>Thailand--2/14/20</t>
  </si>
  <si>
    <t>Thailand--2/15/20</t>
  </si>
  <si>
    <t>Thailand--2/16/20</t>
  </si>
  <si>
    <t>Thailand--2/17/20</t>
  </si>
  <si>
    <t>Thailand--2/18/20</t>
  </si>
  <si>
    <t>Thailand--2/19/20</t>
  </si>
  <si>
    <t>Thailand--2/20/20</t>
  </si>
  <si>
    <t>Thailand--2/21/20</t>
  </si>
  <si>
    <t>Thailand--2/22/20</t>
  </si>
  <si>
    <t>Thailand--2/23/20</t>
  </si>
  <si>
    <t>Thailand--2/24/20</t>
  </si>
  <si>
    <t>Thailand--2/25/20</t>
  </si>
  <si>
    <t>Thailand--2/26/20</t>
  </si>
  <si>
    <t>Thailand--2/27/20</t>
  </si>
  <si>
    <t>Thailand--2/28/20</t>
  </si>
  <si>
    <t>Thailand--2/29/20</t>
  </si>
  <si>
    <t>Thailand--3/1/20</t>
  </si>
  <si>
    <t>Thailand--3/2/20</t>
  </si>
  <si>
    <t>Thailand--3/3/20</t>
  </si>
  <si>
    <t>Thailand--3/4/20</t>
  </si>
  <si>
    <t>Thailand--3/5/20</t>
  </si>
  <si>
    <t>Thailand--3/6/20</t>
  </si>
  <si>
    <t>Thailand--3/7/20</t>
  </si>
  <si>
    <t>Thailand--3/8/20</t>
  </si>
  <si>
    <t>Thailand--3/9/20</t>
  </si>
  <si>
    <t>Thailand--3/10/20</t>
  </si>
  <si>
    <t>Thailand--3/11/20</t>
  </si>
  <si>
    <t>Thailand--3/12/20</t>
  </si>
  <si>
    <t>Singapore--1/26/20</t>
  </si>
  <si>
    <t>Singapore--1/27/20</t>
  </si>
  <si>
    <t>Singapore--1/28/20</t>
  </si>
  <si>
    <t>Singapore--1/29/20</t>
  </si>
  <si>
    <t>Singapore--1/30/20</t>
  </si>
  <si>
    <t>Singapore--1/31/20</t>
  </si>
  <si>
    <t>Singapore--2/1/20</t>
  </si>
  <si>
    <t>Singapore--2/2/20</t>
  </si>
  <si>
    <t>Singapore--2/3/20</t>
  </si>
  <si>
    <t>Singapore--2/4/20</t>
  </si>
  <si>
    <t>Singapore--2/5/20</t>
  </si>
  <si>
    <t>Singapore--2/6/20</t>
  </si>
  <si>
    <t>Singapore--2/7/20</t>
  </si>
  <si>
    <t>Singapore--2/8/20</t>
  </si>
  <si>
    <t>Singapore--2/9/20</t>
  </si>
  <si>
    <t>Singapore--2/10/20</t>
  </si>
  <si>
    <t>Singapore--2/11/20</t>
  </si>
  <si>
    <t>Singapore--2/12/20</t>
  </si>
  <si>
    <t>Singapore--2/13/20</t>
  </si>
  <si>
    <t>Singapore--2/14/20</t>
  </si>
  <si>
    <t>Singapore--2/15/20</t>
  </si>
  <si>
    <t>Singapore--2/16/20</t>
  </si>
  <si>
    <t>Singapore--2/17/20</t>
  </si>
  <si>
    <t>Singapore--2/18/20</t>
  </si>
  <si>
    <t>Singapore--2/19/20</t>
  </si>
  <si>
    <t>Singapore--2/20/20</t>
  </si>
  <si>
    <t>Singapore--2/21/20</t>
  </si>
  <si>
    <t>Singapore--2/22/20</t>
  </si>
  <si>
    <t>Singapore--2/23/20</t>
  </si>
  <si>
    <t>Singapore--2/24/20</t>
  </si>
  <si>
    <t>Singapore--2/25/20</t>
  </si>
  <si>
    <t>Singapore--2/26/20</t>
  </si>
  <si>
    <t>Singapore--2/27/20</t>
  </si>
  <si>
    <t>Singapore--2/28/20</t>
  </si>
  <si>
    <t>Singapore--2/29/20</t>
  </si>
  <si>
    <t>Singapore--3/1/20</t>
  </si>
  <si>
    <t>Singapore--3/2/20</t>
  </si>
  <si>
    <t>Singapore--3/3/20</t>
  </si>
  <si>
    <t>Singapore--3/4/20</t>
  </si>
  <si>
    <t>Singapore--3/5/20</t>
  </si>
  <si>
    <t>Singapore--3/6/20</t>
  </si>
  <si>
    <t>Singapore--3/7/20</t>
  </si>
  <si>
    <t>Singapore--3/8/20</t>
  </si>
  <si>
    <t>Singapore--3/9/20</t>
  </si>
  <si>
    <t>Singapore--3/10/20</t>
  </si>
  <si>
    <t>Singapore--3/11/20</t>
  </si>
  <si>
    <t>Singapore--3/12/20</t>
  </si>
  <si>
    <t>Malaysia--1/26/20</t>
  </si>
  <si>
    <t>Malaysia--1/27/20</t>
  </si>
  <si>
    <t>Malaysia--1/28/20</t>
  </si>
  <si>
    <t>Malaysia--1/29/20</t>
  </si>
  <si>
    <t>Malaysia--1/30/20</t>
  </si>
  <si>
    <t>Malaysia--1/31/20</t>
  </si>
  <si>
    <t>Malaysia--2/1/20</t>
  </si>
  <si>
    <t>Malaysia--2/2/20</t>
  </si>
  <si>
    <t>Malaysia--2/3/20</t>
  </si>
  <si>
    <t>Malaysia--2/4/20</t>
  </si>
  <si>
    <t>Malaysia--2/5/20</t>
  </si>
  <si>
    <t>Malaysia--2/6/20</t>
  </si>
  <si>
    <t>Malaysia--2/7/20</t>
  </si>
  <si>
    <t>Malaysia--2/8/20</t>
  </si>
  <si>
    <t>Malaysia--2/9/20</t>
  </si>
  <si>
    <t>Malaysia--2/10/20</t>
  </si>
  <si>
    <t>Malaysia--2/11/20</t>
  </si>
  <si>
    <t>Malaysia--2/12/20</t>
  </si>
  <si>
    <t>Malaysia--2/13/20</t>
  </si>
  <si>
    <t>Malaysia--2/14/20</t>
  </si>
  <si>
    <t>Malaysia--2/15/20</t>
  </si>
  <si>
    <t>Malaysia--2/16/20</t>
  </si>
  <si>
    <t>Malaysia--2/17/20</t>
  </si>
  <si>
    <t>Malaysia--2/18/20</t>
  </si>
  <si>
    <t>Malaysia--2/19/20</t>
  </si>
  <si>
    <t>Malaysia--2/20/20</t>
  </si>
  <si>
    <t>Malaysia--2/21/20</t>
  </si>
  <si>
    <t>Malaysia--2/22/20</t>
  </si>
  <si>
    <t>Malaysia--2/23/20</t>
  </si>
  <si>
    <t>Malaysia--2/24/20</t>
  </si>
  <si>
    <t>Malaysia--2/25/20</t>
  </si>
  <si>
    <t>Malaysia--2/26/20</t>
  </si>
  <si>
    <t>Malaysia--2/27/20</t>
  </si>
  <si>
    <t>Malaysia--2/28/20</t>
  </si>
  <si>
    <t>Malaysia--2/29/20</t>
  </si>
  <si>
    <t>Malaysia--3/1/20</t>
  </si>
  <si>
    <t>Malaysia--3/2/20</t>
  </si>
  <si>
    <t>Malaysia--3/3/20</t>
  </si>
  <si>
    <t>Malaysia--3/4/20</t>
  </si>
  <si>
    <t>Malaysia--3/5/20</t>
  </si>
  <si>
    <t>Malaysia--3/6/20</t>
  </si>
  <si>
    <t>Malaysia--3/7/20</t>
  </si>
  <si>
    <t>Malaysia--3/8/20</t>
  </si>
  <si>
    <t>Malaysia--3/9/20</t>
  </si>
  <si>
    <t>Malaysia--3/10/20</t>
  </si>
  <si>
    <t>Malaysia--3/11/20</t>
  </si>
  <si>
    <t>Malaysia--3/12/20</t>
  </si>
  <si>
    <t>Germany--1/28/20</t>
  </si>
  <si>
    <t>Germany--1/29/20</t>
  </si>
  <si>
    <t>Germany--1/30/20</t>
  </si>
  <si>
    <t>Germany--1/31/20</t>
  </si>
  <si>
    <t>Germany--2/1/20</t>
  </si>
  <si>
    <t>Germany--2/2/20</t>
  </si>
  <si>
    <t>Germany--2/3/20</t>
  </si>
  <si>
    <t>Germany--2/4/20</t>
  </si>
  <si>
    <t>Germany--2/5/20</t>
  </si>
  <si>
    <t>Germany--2/6/20</t>
  </si>
  <si>
    <t>Germany--2/7/20</t>
  </si>
  <si>
    <t>Germany--2/8/20</t>
  </si>
  <si>
    <t>Germany--2/9/20</t>
  </si>
  <si>
    <t>Germany--2/10/20</t>
  </si>
  <si>
    <t>Germany--2/11/20</t>
  </si>
  <si>
    <t>Germany--2/12/20</t>
  </si>
  <si>
    <t>Germany--2/13/20</t>
  </si>
  <si>
    <t>Germany--2/14/20</t>
  </si>
  <si>
    <t>Germany--2/15/20</t>
  </si>
  <si>
    <t>Germany--2/16/20</t>
  </si>
  <si>
    <t>Germany--2/17/20</t>
  </si>
  <si>
    <t>Germany--2/18/20</t>
  </si>
  <si>
    <t>Germany--2/19/20</t>
  </si>
  <si>
    <t>Germany--2/20/20</t>
  </si>
  <si>
    <t>Germany--2/21/20</t>
  </si>
  <si>
    <t>Germany--2/22/20</t>
  </si>
  <si>
    <t>Germany--2/23/20</t>
  </si>
  <si>
    <t>Germany--2/24/20</t>
  </si>
  <si>
    <t>Germany--2/25/20</t>
  </si>
  <si>
    <t>Germany--2/26/20</t>
  </si>
  <si>
    <t>Germany--2/27/20</t>
  </si>
  <si>
    <t>Germany--2/28/20</t>
  </si>
  <si>
    <t>Germany--2/29/20</t>
  </si>
  <si>
    <t>Germany--3/1/20</t>
  </si>
  <si>
    <t>Germany--3/2/20</t>
  </si>
  <si>
    <t>Germany--3/3/20</t>
  </si>
  <si>
    <t>Germany--3/4/20</t>
  </si>
  <si>
    <t>Germany--3/5/20</t>
  </si>
  <si>
    <t>Germany--3/6/20</t>
  </si>
  <si>
    <t>Germany--3/7/20</t>
  </si>
  <si>
    <t>Germany--3/8/20</t>
  </si>
  <si>
    <t>Germany--3/9/20</t>
  </si>
  <si>
    <t>Germany--3/10/20</t>
  </si>
  <si>
    <t>Germany--3/11/20</t>
  </si>
  <si>
    <t>Germany--3/12/20</t>
  </si>
  <si>
    <t>Finland--3/1/20</t>
  </si>
  <si>
    <t>Finland--3/2/20</t>
  </si>
  <si>
    <t>Finland--3/3/20</t>
  </si>
  <si>
    <t>Finland--3/4/20</t>
  </si>
  <si>
    <t>Finland--3/5/20</t>
  </si>
  <si>
    <t>Finland--3/6/20</t>
  </si>
  <si>
    <t>Finland--3/7/20</t>
  </si>
  <si>
    <t>Finland--3/8/20</t>
  </si>
  <si>
    <t>Finland--3/9/20</t>
  </si>
  <si>
    <t>Finland--3/10/20</t>
  </si>
  <si>
    <t>Finland--3/11/20</t>
  </si>
  <si>
    <t>Finland--3/12/20</t>
  </si>
  <si>
    <t>United Arab Emirates--1/29/20</t>
  </si>
  <si>
    <t>United Arab Emirates--1/30/20</t>
  </si>
  <si>
    <t>United Arab Emirates--1/31/20</t>
  </si>
  <si>
    <t>United Arab Emirates--2/1/20</t>
  </si>
  <si>
    <t>United Arab Emirates--2/2/20</t>
  </si>
  <si>
    <t>United Arab Emirates--2/3/20</t>
  </si>
  <si>
    <t>United Arab Emirates--2/4/20</t>
  </si>
  <si>
    <t>United Arab Emirates--2/5/20</t>
  </si>
  <si>
    <t>United Arab Emirates--2/6/20</t>
  </si>
  <si>
    <t>United Arab Emirates--2/7/20</t>
  </si>
  <si>
    <t>United Arab Emirates--2/8/20</t>
  </si>
  <si>
    <t>United Arab Emirates--2/9/20</t>
  </si>
  <si>
    <t>United Arab Emirates--2/10/20</t>
  </si>
  <si>
    <t>United Arab Emirates--2/11/20</t>
  </si>
  <si>
    <t>United Arab Emirates--2/12/20</t>
  </si>
  <si>
    <t>United Arab Emirates--2/13/20</t>
  </si>
  <si>
    <t>United Arab Emirates--2/14/20</t>
  </si>
  <si>
    <t>United Arab Emirates--2/15/20</t>
  </si>
  <si>
    <t>United Arab Emirates--2/16/20</t>
  </si>
  <si>
    <t>United Arab Emirates--2/17/20</t>
  </si>
  <si>
    <t>United Arab Emirates--2/18/20</t>
  </si>
  <si>
    <t>United Arab Emirates--2/19/20</t>
  </si>
  <si>
    <t>United Arab Emirates--2/20/20</t>
  </si>
  <si>
    <t>United Arab Emirates--2/21/20</t>
  </si>
  <si>
    <t>United Arab Emirates--2/22/20</t>
  </si>
  <si>
    <t>United Arab Emirates--2/23/20</t>
  </si>
  <si>
    <t>United Arab Emirates--2/24/20</t>
  </si>
  <si>
    <t>United Arab Emirates--2/25/20</t>
  </si>
  <si>
    <t>United Arab Emirates--2/26/20</t>
  </si>
  <si>
    <t>United Arab Emirates--2/27/20</t>
  </si>
  <si>
    <t>United Arab Emirates--2/28/20</t>
  </si>
  <si>
    <t>United Arab Emirates--2/29/20</t>
  </si>
  <si>
    <t>United Arab Emirates--3/1/20</t>
  </si>
  <si>
    <t>United Arab Emirates--3/2/20</t>
  </si>
  <si>
    <t>United Arab Emirates--3/3/20</t>
  </si>
  <si>
    <t>United Arab Emirates--3/4/20</t>
  </si>
  <si>
    <t>United Arab Emirates--3/5/20</t>
  </si>
  <si>
    <t>United Arab Emirates--3/6/20</t>
  </si>
  <si>
    <t>United Arab Emirates--3/7/20</t>
  </si>
  <si>
    <t>United Arab Emirates--3/8/20</t>
  </si>
  <si>
    <t>United Arab Emirates--3/9/20</t>
  </si>
  <si>
    <t>United Arab Emirates--3/10/20</t>
  </si>
  <si>
    <t>United Arab Emirates--3/11/20</t>
  </si>
  <si>
    <t>United Arab Emirates--3/12/20</t>
  </si>
  <si>
    <t>Philippines--3/6/20</t>
  </si>
  <si>
    <t>Philippines--3/7/20</t>
  </si>
  <si>
    <t>Philippines--3/8/20</t>
  </si>
  <si>
    <t>Philippines--3/9/20</t>
  </si>
  <si>
    <t>Philippines--3/10/20</t>
  </si>
  <si>
    <t>Philippines--3/11/20</t>
  </si>
  <si>
    <t>Philippines--3/12/20</t>
  </si>
  <si>
    <t>India--3/2/20</t>
  </si>
  <si>
    <t>India--3/3/20</t>
  </si>
  <si>
    <t>India--3/4/20</t>
  </si>
  <si>
    <t>India--3/5/20</t>
  </si>
  <si>
    <t>India--3/6/20</t>
  </si>
  <si>
    <t>India--3/7/20</t>
  </si>
  <si>
    <t>India--3/8/20</t>
  </si>
  <si>
    <t>India--3/9/20</t>
  </si>
  <si>
    <t>India--3/10/20</t>
  </si>
  <si>
    <t>India--3/11/20</t>
  </si>
  <si>
    <t>India--3/12/20</t>
  </si>
  <si>
    <t>Italy--2/21/20</t>
  </si>
  <si>
    <t>Italy--2/22/20</t>
  </si>
  <si>
    <t>Italy--2/23/20</t>
  </si>
  <si>
    <t>Italy--2/24/20</t>
  </si>
  <si>
    <t>Italy--2/25/20</t>
  </si>
  <si>
    <t>Italy--2/26/20</t>
  </si>
  <si>
    <t>Italy--2/27/20</t>
  </si>
  <si>
    <t>Italy--2/28/20</t>
  </si>
  <si>
    <t>Italy--2/29/20</t>
  </si>
  <si>
    <t>Italy--3/1/20</t>
  </si>
  <si>
    <t>Italy--3/2/20</t>
  </si>
  <si>
    <t>Italy--3/3/20</t>
  </si>
  <si>
    <t>Italy--3/4/20</t>
  </si>
  <si>
    <t>Italy--3/5/20</t>
  </si>
  <si>
    <t>Italy--3/6/20</t>
  </si>
  <si>
    <t>Italy--3/7/20</t>
  </si>
  <si>
    <t>Italy--3/8/20</t>
  </si>
  <si>
    <t>Italy--3/9/20</t>
  </si>
  <si>
    <t>Italy--3/10/20</t>
  </si>
  <si>
    <t>Italy--3/11/20</t>
  </si>
  <si>
    <t>Italy--3/12/20</t>
  </si>
  <si>
    <t>Sweden--2/27/20</t>
  </si>
  <si>
    <t>Sweden--2/28/20</t>
  </si>
  <si>
    <t>Sweden--2/29/20</t>
  </si>
  <si>
    <t>Sweden--3/1/20</t>
  </si>
  <si>
    <t>Sweden--3/2/20</t>
  </si>
  <si>
    <t>Sweden--3/3/20</t>
  </si>
  <si>
    <t>Sweden--3/4/20</t>
  </si>
  <si>
    <t>Sweden--3/5/20</t>
  </si>
  <si>
    <t>Sweden--3/6/20</t>
  </si>
  <si>
    <t>Sweden--3/7/20</t>
  </si>
  <si>
    <t>Sweden--3/8/20</t>
  </si>
  <si>
    <t>Sweden--3/9/20</t>
  </si>
  <si>
    <t>Sweden--3/10/20</t>
  </si>
  <si>
    <t>Sweden--3/11/20</t>
  </si>
  <si>
    <t>Sweden--3/12/20</t>
  </si>
  <si>
    <t>Spain--2/25/20</t>
  </si>
  <si>
    <t>Spain--2/26/20</t>
  </si>
  <si>
    <t>Spain--2/27/20</t>
  </si>
  <si>
    <t>Spain--2/28/20</t>
  </si>
  <si>
    <t>Spain--2/29/20</t>
  </si>
  <si>
    <t>Spain--3/1/20</t>
  </si>
  <si>
    <t>Spain--3/2/20</t>
  </si>
  <si>
    <t>Spain--3/3/20</t>
  </si>
  <si>
    <t>Spain--3/4/20</t>
  </si>
  <si>
    <t>Spain--3/5/20</t>
  </si>
  <si>
    <t>Spain--3/6/20</t>
  </si>
  <si>
    <t>Spain--3/7/20</t>
  </si>
  <si>
    <t>Spain--3/8/20</t>
  </si>
  <si>
    <t>Spain--3/9/20</t>
  </si>
  <si>
    <t>Spain--3/10/20</t>
  </si>
  <si>
    <t>Spain--3/11/20</t>
  </si>
  <si>
    <t>Spain--3/12/20</t>
  </si>
  <si>
    <t>Belgium--3/2/20</t>
  </si>
  <si>
    <t>Belgium--3/3/20</t>
  </si>
  <si>
    <t>Belgium--3/4/20</t>
  </si>
  <si>
    <t>Belgium--3/5/20</t>
  </si>
  <si>
    <t>Belgium--3/6/20</t>
  </si>
  <si>
    <t>Belgium--3/7/20</t>
  </si>
  <si>
    <t>Belgium--3/8/20</t>
  </si>
  <si>
    <t>Belgium--3/9/20</t>
  </si>
  <si>
    <t>Belgium--3/10/20</t>
  </si>
  <si>
    <t>Belgium--3/11/20</t>
  </si>
  <si>
    <t>Belgium--3/12/20</t>
  </si>
  <si>
    <t>Egypt--3/6/20</t>
  </si>
  <si>
    <t>Egypt--3/7/20</t>
  </si>
  <si>
    <t>Egypt--3/8/20</t>
  </si>
  <si>
    <t>Egypt--3/9/20</t>
  </si>
  <si>
    <t>Egypt--3/10/20</t>
  </si>
  <si>
    <t>Egypt--3/11/20</t>
  </si>
  <si>
    <t>Egypt--3/12/20</t>
  </si>
  <si>
    <t>Lebanon--2/29/20</t>
  </si>
  <si>
    <t>Lebanon--3/1/20</t>
  </si>
  <si>
    <t>Lebanon--3/2/20</t>
  </si>
  <si>
    <t>Lebanon--3/3/20</t>
  </si>
  <si>
    <t>Lebanon--3/4/20</t>
  </si>
  <si>
    <t>Lebanon--3/5/20</t>
  </si>
  <si>
    <t>Lebanon--3/6/20</t>
  </si>
  <si>
    <t>Lebanon--3/7/20</t>
  </si>
  <si>
    <t>Lebanon--3/8/20</t>
  </si>
  <si>
    <t>Lebanon--3/9/20</t>
  </si>
  <si>
    <t>Lebanon--3/10/20</t>
  </si>
  <si>
    <t>Lebanon--3/11/20</t>
  </si>
  <si>
    <t>Lebanon--3/12/20</t>
  </si>
  <si>
    <t>Iraq--2/26/20</t>
  </si>
  <si>
    <t>Iraq--2/27/20</t>
  </si>
  <si>
    <t>Iraq--2/28/20</t>
  </si>
  <si>
    <t>Iraq--2/29/20</t>
  </si>
  <si>
    <t>Iraq--3/1/20</t>
  </si>
  <si>
    <t>Iraq--3/2/20</t>
  </si>
  <si>
    <t>Iraq--3/3/20</t>
  </si>
  <si>
    <t>Iraq--3/4/20</t>
  </si>
  <si>
    <t>Iraq--3/5/20</t>
  </si>
  <si>
    <t>Iraq--3/6/20</t>
  </si>
  <si>
    <t>Iraq--3/7/20</t>
  </si>
  <si>
    <t>Iraq--3/8/20</t>
  </si>
  <si>
    <t>Iraq--3/9/20</t>
  </si>
  <si>
    <t>Iraq--3/10/20</t>
  </si>
  <si>
    <t>Iraq--3/11/20</t>
  </si>
  <si>
    <t>Iraq--3/12/20</t>
  </si>
  <si>
    <t>Oman--2/26/20</t>
  </si>
  <si>
    <t>Oman--2/27/20</t>
  </si>
  <si>
    <t>Oman--2/28/20</t>
  </si>
  <si>
    <t>Oman--2/29/20</t>
  </si>
  <si>
    <t>Oman--3/1/20</t>
  </si>
  <si>
    <t>Oman--3/2/20</t>
  </si>
  <si>
    <t>Oman--3/3/20</t>
  </si>
  <si>
    <t>Oman--3/4/20</t>
  </si>
  <si>
    <t>Oman--3/5/20</t>
  </si>
  <si>
    <t>Oman--3/6/20</t>
  </si>
  <si>
    <t>Oman--3/7/20</t>
  </si>
  <si>
    <t>Oman--3/8/20</t>
  </si>
  <si>
    <t>Oman--3/9/20</t>
  </si>
  <si>
    <t>Oman--3/10/20</t>
  </si>
  <si>
    <t>Oman--3/11/20</t>
  </si>
  <si>
    <t>Oman--3/12/20</t>
  </si>
  <si>
    <t>Afghanistan--3/8/20</t>
  </si>
  <si>
    <t>Afghanistan--3/9/20</t>
  </si>
  <si>
    <t>Afghanistan--3/10/20</t>
  </si>
  <si>
    <t>Afghanistan--3/11/20</t>
  </si>
  <si>
    <t>Afghanistan--3/12/20</t>
  </si>
  <si>
    <t>Bahrain--2/25/20</t>
  </si>
  <si>
    <t>Bahrain--2/26/20</t>
  </si>
  <si>
    <t>Bahrain--2/27/20</t>
  </si>
  <si>
    <t>Bahrain--2/28/20</t>
  </si>
  <si>
    <t>Bahrain--2/29/20</t>
  </si>
  <si>
    <t>Bahrain--3/1/20</t>
  </si>
  <si>
    <t>Bahrain--3/2/20</t>
  </si>
  <si>
    <t>Bahrain--3/3/20</t>
  </si>
  <si>
    <t>Bahrain--3/4/20</t>
  </si>
  <si>
    <t>Bahrain--3/5/20</t>
  </si>
  <si>
    <t>Bahrain--3/6/20</t>
  </si>
  <si>
    <t>Bahrain--3/7/20</t>
  </si>
  <si>
    <t>Bahrain--3/8/20</t>
  </si>
  <si>
    <t>Bahrain--3/9/20</t>
  </si>
  <si>
    <t>Bahrain--3/10/20</t>
  </si>
  <si>
    <t>Bahrain--3/11/20</t>
  </si>
  <si>
    <t>Bahrain--3/12/20</t>
  </si>
  <si>
    <t>Kuwait--2/25/20</t>
  </si>
  <si>
    <t>Kuwait--2/26/20</t>
  </si>
  <si>
    <t>Kuwait--2/27/20</t>
  </si>
  <si>
    <t>Kuwait--2/28/20</t>
  </si>
  <si>
    <t>Kuwait--2/29/20</t>
  </si>
  <si>
    <t>Kuwait--3/1/20</t>
  </si>
  <si>
    <t>Kuwait--3/2/20</t>
  </si>
  <si>
    <t>Kuwait--3/3/20</t>
  </si>
  <si>
    <t>Kuwait--3/4/20</t>
  </si>
  <si>
    <t>Kuwait--3/5/20</t>
  </si>
  <si>
    <t>Kuwait--3/6/20</t>
  </si>
  <si>
    <t>Kuwait--3/7/20</t>
  </si>
  <si>
    <t>Kuwait--3/8/20</t>
  </si>
  <si>
    <t>Kuwait--3/9/20</t>
  </si>
  <si>
    <t>Kuwait--3/10/20</t>
  </si>
  <si>
    <t>Kuwait--3/11/20</t>
  </si>
  <si>
    <t>Kuwait--3/12/20</t>
  </si>
  <si>
    <t>Algeria--3/3/20</t>
  </si>
  <si>
    <t>Algeria--3/4/20</t>
  </si>
  <si>
    <t>Algeria--3/5/20</t>
  </si>
  <si>
    <t>Algeria--3/6/20</t>
  </si>
  <si>
    <t>Algeria--3/7/20</t>
  </si>
  <si>
    <t>Algeria--3/8/20</t>
  </si>
  <si>
    <t>Algeria--3/9/20</t>
  </si>
  <si>
    <t>Algeria--3/10/20</t>
  </si>
  <si>
    <t>Algeria--3/11/20</t>
  </si>
  <si>
    <t>Algeria--3/12/20</t>
  </si>
  <si>
    <t>Croatia--2/28/20</t>
  </si>
  <si>
    <t>Croatia--2/29/20</t>
  </si>
  <si>
    <t>Croatia--3/1/20</t>
  </si>
  <si>
    <t>Croatia--3/2/20</t>
  </si>
  <si>
    <t>Croatia--3/3/20</t>
  </si>
  <si>
    <t>Croatia--3/4/20</t>
  </si>
  <si>
    <t>Croatia--3/5/20</t>
  </si>
  <si>
    <t>Croatia--3/6/20</t>
  </si>
  <si>
    <t>Croatia--3/7/20</t>
  </si>
  <si>
    <t>Croatia--3/8/20</t>
  </si>
  <si>
    <t>Croatia--3/9/20</t>
  </si>
  <si>
    <t>Croatia--3/10/20</t>
  </si>
  <si>
    <t>Croatia--3/11/20</t>
  </si>
  <si>
    <t>Croatia--3/12/20</t>
  </si>
  <si>
    <t>Switzerland--2/27/20</t>
  </si>
  <si>
    <t>Switzerland--2/28/20</t>
  </si>
  <si>
    <t>Switzerland--2/29/20</t>
  </si>
  <si>
    <t>Switzerland--3/1/20</t>
  </si>
  <si>
    <t>Switzerland--3/2/20</t>
  </si>
  <si>
    <t>Switzerland--3/3/20</t>
  </si>
  <si>
    <t>Switzerland--3/4/20</t>
  </si>
  <si>
    <t>Switzerland--3/5/20</t>
  </si>
  <si>
    <t>Switzerland--3/6/20</t>
  </si>
  <si>
    <t>Switzerland--3/7/20</t>
  </si>
  <si>
    <t>Switzerland--3/8/20</t>
  </si>
  <si>
    <t>Switzerland--3/9/20</t>
  </si>
  <si>
    <t>Switzerland--3/10/20</t>
  </si>
  <si>
    <t>Switzerland--3/11/20</t>
  </si>
  <si>
    <t>Switzerland--3/12/20</t>
  </si>
  <si>
    <t>Austria--2/29/20</t>
  </si>
  <si>
    <t>Austria--3/1/20</t>
  </si>
  <si>
    <t>Austria--3/2/20</t>
  </si>
  <si>
    <t>Austria--3/3/20</t>
  </si>
  <si>
    <t>Austria--3/4/20</t>
  </si>
  <si>
    <t>Austria--3/5/20</t>
  </si>
  <si>
    <t>Austria--3/6/20</t>
  </si>
  <si>
    <t>Austria--3/7/20</t>
  </si>
  <si>
    <t>Austria--3/8/20</t>
  </si>
  <si>
    <t>Austria--3/9/20</t>
  </si>
  <si>
    <t>Austria--3/10/20</t>
  </si>
  <si>
    <t>Austria--3/11/20</t>
  </si>
  <si>
    <t>Austria--3/12/20</t>
  </si>
  <si>
    <t>Israel--2/28/20</t>
  </si>
  <si>
    <t>Israel--2/29/20</t>
  </si>
  <si>
    <t>Israel--3/1/20</t>
  </si>
  <si>
    <t>Israel--3/2/20</t>
  </si>
  <si>
    <t>Israel--3/3/20</t>
  </si>
  <si>
    <t>Israel--3/4/20</t>
  </si>
  <si>
    <t>Israel--3/5/20</t>
  </si>
  <si>
    <t>Israel--3/6/20</t>
  </si>
  <si>
    <t>Israel--3/7/20</t>
  </si>
  <si>
    <t>Israel--3/8/20</t>
  </si>
  <si>
    <t>Israel--3/9/20</t>
  </si>
  <si>
    <t>Israel--3/10/20</t>
  </si>
  <si>
    <t>Israel--3/11/20</t>
  </si>
  <si>
    <t>Israel--3/12/20</t>
  </si>
  <si>
    <t>Pakistan--2/29/20</t>
  </si>
  <si>
    <t>Pakistan--3/1/20</t>
  </si>
  <si>
    <t>Pakistan--3/2/20</t>
  </si>
  <si>
    <t>Pakistan--3/3/20</t>
  </si>
  <si>
    <t>Pakistan--3/4/20</t>
  </si>
  <si>
    <t>Pakistan--3/5/20</t>
  </si>
  <si>
    <t>Pakistan--3/6/20</t>
  </si>
  <si>
    <t>Pakistan--3/7/20</t>
  </si>
  <si>
    <t>Pakistan--3/8/20</t>
  </si>
  <si>
    <t>Pakistan--3/9/20</t>
  </si>
  <si>
    <t>Pakistan--3/10/20</t>
  </si>
  <si>
    <t>Pakistan--3/11/20</t>
  </si>
  <si>
    <t>Pakistan--3/12/20</t>
  </si>
  <si>
    <t>Brazil--3/4/20</t>
  </si>
  <si>
    <t>Brazil--3/5/20</t>
  </si>
  <si>
    <t>Brazil--3/6/20</t>
  </si>
  <si>
    <t>Brazil--3/7/20</t>
  </si>
  <si>
    <t>Brazil--3/8/20</t>
  </si>
  <si>
    <t>Brazil--3/9/20</t>
  </si>
  <si>
    <t>Brazil--3/10/20</t>
  </si>
  <si>
    <t>Brazil--3/11/20</t>
  </si>
  <si>
    <t>Brazil--3/12/20</t>
  </si>
  <si>
    <t>Georgia--3/5/20</t>
  </si>
  <si>
    <t>Georgia--3/6/20</t>
  </si>
  <si>
    <t>Georgia--3/7/20</t>
  </si>
  <si>
    <t>Georgia--3/8/20</t>
  </si>
  <si>
    <t>Georgia--3/9/20</t>
  </si>
  <si>
    <t>Georgia--3/10/20</t>
  </si>
  <si>
    <t>Georgia--3/11/20</t>
  </si>
  <si>
    <t>Georgia--3/12/20</t>
  </si>
  <si>
    <t>Greece--2/28/20</t>
  </si>
  <si>
    <t>Greece--2/29/20</t>
  </si>
  <si>
    <t>Greece--3/1/20</t>
  </si>
  <si>
    <t>Greece--3/2/20</t>
  </si>
  <si>
    <t>Greece--3/3/20</t>
  </si>
  <si>
    <t>Greece--3/4/20</t>
  </si>
  <si>
    <t>Greece--3/5/20</t>
  </si>
  <si>
    <t>Greece--3/6/20</t>
  </si>
  <si>
    <t>Greece--3/7/20</t>
  </si>
  <si>
    <t>Greece--3/8/20</t>
  </si>
  <si>
    <t>Greece--3/9/20</t>
  </si>
  <si>
    <t>Greece--3/10/20</t>
  </si>
  <si>
    <t>Greece--3/11/20</t>
  </si>
  <si>
    <t>Greece--3/12/20</t>
  </si>
  <si>
    <t>North Macedonia--3/10/20</t>
  </si>
  <si>
    <t>North Macedonia--3/11/20</t>
  </si>
  <si>
    <t>North Macedonia--3/12/20</t>
  </si>
  <si>
    <t>Norway--2/28/20</t>
  </si>
  <si>
    <t>Norway--2/29/20</t>
  </si>
  <si>
    <t>Norway--3/1/20</t>
  </si>
  <si>
    <t>Norway--3/2/20</t>
  </si>
  <si>
    <t>Norway--3/3/20</t>
  </si>
  <si>
    <t>Norway--3/4/20</t>
  </si>
  <si>
    <t>Norway--3/5/20</t>
  </si>
  <si>
    <t>Norway--3/6/20</t>
  </si>
  <si>
    <t>Norway--3/7/20</t>
  </si>
  <si>
    <t>Norway--3/8/20</t>
  </si>
  <si>
    <t>Norway--3/9/20</t>
  </si>
  <si>
    <t>Norway--3/10/20</t>
  </si>
  <si>
    <t>Norway--3/11/20</t>
  </si>
  <si>
    <t>Norway--3/12/20</t>
  </si>
  <si>
    <t>Romania--3/4/20</t>
  </si>
  <si>
    <t>Romania--3/5/20</t>
  </si>
  <si>
    <t>Romania--3/6/20</t>
  </si>
  <si>
    <t>Romania--3/7/20</t>
  </si>
  <si>
    <t>Romania--3/8/20</t>
  </si>
  <si>
    <t>Romania--3/9/20</t>
  </si>
  <si>
    <t>Romania--3/10/20</t>
  </si>
  <si>
    <t>Romania--3/11/20</t>
  </si>
  <si>
    <t>Romania--3/12/20</t>
  </si>
  <si>
    <t>Estonia--3/6/20</t>
  </si>
  <si>
    <t>Estonia--3/7/20</t>
  </si>
  <si>
    <t>Estonia--3/8/20</t>
  </si>
  <si>
    <t>Estonia--3/9/20</t>
  </si>
  <si>
    <t>Estonia--3/10/20</t>
  </si>
  <si>
    <t>Estonia--3/11/20</t>
  </si>
  <si>
    <t>Estonia--3/12/20</t>
  </si>
  <si>
    <t>Netherlands--2/29/20</t>
  </si>
  <si>
    <t>Netherlands--3/1/20</t>
  </si>
  <si>
    <t>Netherlands--3/2/20</t>
  </si>
  <si>
    <t>Netherlands--3/3/20</t>
  </si>
  <si>
    <t>Netherlands--3/4/20</t>
  </si>
  <si>
    <t>Netherlands--3/5/20</t>
  </si>
  <si>
    <t>Netherlands--3/6/20</t>
  </si>
  <si>
    <t>Netherlands--3/7/20</t>
  </si>
  <si>
    <t>Netherlands--3/8/20</t>
  </si>
  <si>
    <t>Netherlands--3/9/20</t>
  </si>
  <si>
    <t>Netherlands--3/10/20</t>
  </si>
  <si>
    <t>Netherlands--3/11/20</t>
  </si>
  <si>
    <t>Netherlands--3/12/20</t>
  </si>
  <si>
    <t>San Marino--3/2/20</t>
  </si>
  <si>
    <t>San Marino--3/3/20</t>
  </si>
  <si>
    <t>San Marino--3/4/20</t>
  </si>
  <si>
    <t>San Marino--3/5/20</t>
  </si>
  <si>
    <t>San Marino--3/6/20</t>
  </si>
  <si>
    <t>San Marino--3/7/20</t>
  </si>
  <si>
    <t>San Marino--3/8/20</t>
  </si>
  <si>
    <t>San Marino--3/9/20</t>
  </si>
  <si>
    <t>San Marino--3/10/20</t>
  </si>
  <si>
    <t>San Marino--3/11/20</t>
  </si>
  <si>
    <t>San Marino--3/12/20</t>
  </si>
  <si>
    <t>Belarus--3/4/20</t>
  </si>
  <si>
    <t>Belarus--3/5/20</t>
  </si>
  <si>
    <t>Belarus--3/6/20</t>
  </si>
  <si>
    <t>Belarus--3/7/20</t>
  </si>
  <si>
    <t>Belarus--3/8/20</t>
  </si>
  <si>
    <t>Belarus--3/9/20</t>
  </si>
  <si>
    <t>Belarus--3/10/20</t>
  </si>
  <si>
    <t>Belarus--3/11/20</t>
  </si>
  <si>
    <t>Belarus--3/12/20</t>
  </si>
  <si>
    <t>Iceland--3/2/20</t>
  </si>
  <si>
    <t>Iceland--3/3/20</t>
  </si>
  <si>
    <t>Iceland--3/4/20</t>
  </si>
  <si>
    <t>Iceland--3/5/20</t>
  </si>
  <si>
    <t>Iceland--3/6/20</t>
  </si>
  <si>
    <t>Iceland--3/7/20</t>
  </si>
  <si>
    <t>Iceland--3/8/20</t>
  </si>
  <si>
    <t>Iceland--3/9/20</t>
  </si>
  <si>
    <t>Iceland--3/10/20</t>
  </si>
  <si>
    <t>Iceland--3/11/20</t>
  </si>
  <si>
    <t>Iceland--3/12/20</t>
  </si>
  <si>
    <t>Mexico--2/29/20</t>
  </si>
  <si>
    <t>Mexico--3/1/20</t>
  </si>
  <si>
    <t>Mexico--3/2/20</t>
  </si>
  <si>
    <t>Mexico--3/3/20</t>
  </si>
  <si>
    <t>Mexico--3/4/20</t>
  </si>
  <si>
    <t>Mexico--3/5/20</t>
  </si>
  <si>
    <t>Mexico--3/6/20</t>
  </si>
  <si>
    <t>Mexico--3/7/20</t>
  </si>
  <si>
    <t>Mexico--3/8/20</t>
  </si>
  <si>
    <t>Mexico--3/9/20</t>
  </si>
  <si>
    <t>Mexico--3/10/20</t>
  </si>
  <si>
    <t>Mexico--3/11/20</t>
  </si>
  <si>
    <t>Mexico--3/12/20</t>
  </si>
  <si>
    <t>New Zealand--3/6/20</t>
  </si>
  <si>
    <t>New Zealand--3/7/20</t>
  </si>
  <si>
    <t>New Zealand--3/8/20</t>
  </si>
  <si>
    <t>New Zealand--3/9/20</t>
  </si>
  <si>
    <t>New Zealand--3/10/20</t>
  </si>
  <si>
    <t>New Zealand--3/11/20</t>
  </si>
  <si>
    <t>New Zealand--3/12/20</t>
  </si>
  <si>
    <t>Ireland--3/4/20</t>
  </si>
  <si>
    <t>Ireland--3/5/20</t>
  </si>
  <si>
    <t>Ireland--3/6/20</t>
  </si>
  <si>
    <t>Ireland--3/7/20</t>
  </si>
  <si>
    <t>Ireland--3/8/20</t>
  </si>
  <si>
    <t>Ireland--3/9/20</t>
  </si>
  <si>
    <t>Ireland--3/10/20</t>
  </si>
  <si>
    <t>Ireland--3/11/20</t>
  </si>
  <si>
    <t>Ireland--3/12/20</t>
  </si>
  <si>
    <t>Luxembourg--3/10/20</t>
  </si>
  <si>
    <t>Luxembourg--3/11/20</t>
  </si>
  <si>
    <t>Luxembourg--3/12/20</t>
  </si>
  <si>
    <t>Qatar--3/3/20</t>
  </si>
  <si>
    <t>Qatar--3/4/20</t>
  </si>
  <si>
    <t>Qatar--3/5/20</t>
  </si>
  <si>
    <t>Qatar--3/6/20</t>
  </si>
  <si>
    <t>Qatar--3/7/20</t>
  </si>
  <si>
    <t>Qatar--3/8/20</t>
  </si>
  <si>
    <t>Qatar--3/9/20</t>
  </si>
  <si>
    <t>Qatar--3/10/20</t>
  </si>
  <si>
    <t>Qatar--3/11/20</t>
  </si>
  <si>
    <t>Qatar--3/12/20</t>
  </si>
  <si>
    <t>Ecuador--3/1/20</t>
  </si>
  <si>
    <t>Ecuador--3/2/20</t>
  </si>
  <si>
    <t>Ecuador--3/3/20</t>
  </si>
  <si>
    <t>Ecuador--3/4/20</t>
  </si>
  <si>
    <t>Ecuador--3/5/20</t>
  </si>
  <si>
    <t>Ecuador--3/6/20</t>
  </si>
  <si>
    <t>Ecuador--3/7/20</t>
  </si>
  <si>
    <t>Ecuador--3/8/20</t>
  </si>
  <si>
    <t>Ecuador--3/9/20</t>
  </si>
  <si>
    <t>Ecuador--3/10/20</t>
  </si>
  <si>
    <t>Ecuador--3/11/20</t>
  </si>
  <si>
    <t>Ecuador--3/12/20</t>
  </si>
  <si>
    <t>Azerbaijan--3/5/20</t>
  </si>
  <si>
    <t>Azerbaijan--3/6/20</t>
  </si>
  <si>
    <t>Azerbaijan--3/7/20</t>
  </si>
  <si>
    <t>Azerbaijan--3/8/20</t>
  </si>
  <si>
    <t>Azerbaijan--3/9/20</t>
  </si>
  <si>
    <t>Azerbaijan--3/10/20</t>
  </si>
  <si>
    <t>Azerbaijan--3/11/20</t>
  </si>
  <si>
    <t>Azerbaijan--3/12/20</t>
  </si>
  <si>
    <t>Armenia--3/12/20</t>
  </si>
  <si>
    <t>Dominican Republic--3/8/20</t>
  </si>
  <si>
    <t>Dominican Republic--3/9/20</t>
  </si>
  <si>
    <t>Dominican Republic--3/10/20</t>
  </si>
  <si>
    <t>Dominican Republic--3/11/20</t>
  </si>
  <si>
    <t>Dominican Republic--3/12/20</t>
  </si>
  <si>
    <t>Indonesia--3/6/20</t>
  </si>
  <si>
    <t>Indonesia--3/7/20</t>
  </si>
  <si>
    <t>Indonesia--3/8/20</t>
  </si>
  <si>
    <t>Indonesia--3/9/20</t>
  </si>
  <si>
    <t>Indonesia--3/10/20</t>
  </si>
  <si>
    <t>Indonesia--3/11/20</t>
  </si>
  <si>
    <t>Indonesia--3/12/20</t>
  </si>
  <si>
    <t>Portugal--3/4/20</t>
  </si>
  <si>
    <t>Portugal--3/5/20</t>
  </si>
  <si>
    <t>Portugal--3/6/20</t>
  </si>
  <si>
    <t>Portugal--3/7/20</t>
  </si>
  <si>
    <t>Portugal--3/8/20</t>
  </si>
  <si>
    <t>Portugal--3/9/20</t>
  </si>
  <si>
    <t>Portugal--3/10/20</t>
  </si>
  <si>
    <t>Portugal--3/11/20</t>
  </si>
  <si>
    <t>Portugal--3/12/20</t>
  </si>
  <si>
    <t>Latvia--3/9/20</t>
  </si>
  <si>
    <t>Latvia--3/10/20</t>
  </si>
  <si>
    <t>Latvia--3/11/20</t>
  </si>
  <si>
    <t>Latvia--3/12/20</t>
  </si>
  <si>
    <t>Morocco--3/11/20</t>
  </si>
  <si>
    <t>Morocco--3/12/20</t>
  </si>
  <si>
    <t>Saudi Arabia--3/5/20</t>
  </si>
  <si>
    <t>Saudi Arabia--3/6/20</t>
  </si>
  <si>
    <t>Saudi Arabia--3/7/20</t>
  </si>
  <si>
    <t>Saudi Arabia--3/8/20</t>
  </si>
  <si>
    <t>Saudi Arabia--3/9/20</t>
  </si>
  <si>
    <t>Saudi Arabia--3/10/20</t>
  </si>
  <si>
    <t>Saudi Arabia--3/11/20</t>
  </si>
  <si>
    <t>Saudi Arabia--3/12/20</t>
  </si>
  <si>
    <t>Senegal--3/4/20</t>
  </si>
  <si>
    <t>Senegal--3/5/20</t>
  </si>
  <si>
    <t>Senegal--3/6/20</t>
  </si>
  <si>
    <t>Senegal--3/7/20</t>
  </si>
  <si>
    <t>Senegal--3/8/20</t>
  </si>
  <si>
    <t>Senegal--3/9/20</t>
  </si>
  <si>
    <t>Senegal--3/10/20</t>
  </si>
  <si>
    <t>Senegal--3/11/20</t>
  </si>
  <si>
    <t>Senegal--3/12/20</t>
  </si>
  <si>
    <t>Argentina--3/7/20</t>
  </si>
  <si>
    <t>Argentina--3/8/20</t>
  </si>
  <si>
    <t>Argentina--3/9/20</t>
  </si>
  <si>
    <t>Argentina--3/10/20</t>
  </si>
  <si>
    <t>Argentina--3/11/20</t>
  </si>
  <si>
    <t>Argentina--3/12/20</t>
  </si>
  <si>
    <t>Chile--3/5/20</t>
  </si>
  <si>
    <t>Chile--3/6/20</t>
  </si>
  <si>
    <t>Chile--3/7/20</t>
  </si>
  <si>
    <t>Chile--3/8/20</t>
  </si>
  <si>
    <t>Chile--3/9/20</t>
  </si>
  <si>
    <t>Chile--3/10/20</t>
  </si>
  <si>
    <t>Chile--3/11/20</t>
  </si>
  <si>
    <t>Chile--3/12/20</t>
  </si>
  <si>
    <t>Hungary--3/7/20</t>
  </si>
  <si>
    <t>Hungary--3/8/20</t>
  </si>
  <si>
    <t>Hungary--3/9/20</t>
  </si>
  <si>
    <t>Hungary--3/10/20</t>
  </si>
  <si>
    <t>Hungary--3/11/20</t>
  </si>
  <si>
    <t>Hungary--3/12/20</t>
  </si>
  <si>
    <t>Poland--3/6/20</t>
  </si>
  <si>
    <t>Poland--3/7/20</t>
  </si>
  <si>
    <t>Poland--3/8/20</t>
  </si>
  <si>
    <t>Poland--3/9/20</t>
  </si>
  <si>
    <t>Poland--3/10/20</t>
  </si>
  <si>
    <t>Poland--3/11/20</t>
  </si>
  <si>
    <t>Poland--3/12/20</t>
  </si>
  <si>
    <t>Tunisia--3/10/20</t>
  </si>
  <si>
    <t>Tunisia--3/11/20</t>
  </si>
  <si>
    <t>Tunisia--3/12/20</t>
  </si>
  <si>
    <t>Bosnia and Herzegovina--3/10/20</t>
  </si>
  <si>
    <t>Bosnia and Herzegovina--3/11/20</t>
  </si>
  <si>
    <t>Bosnia and Herzegovina--3/12/20</t>
  </si>
  <si>
    <t>Slovenia--3/6/20</t>
  </si>
  <si>
    <t>Slovenia--3/7/20</t>
  </si>
  <si>
    <t>Slovenia--3/8/20</t>
  </si>
  <si>
    <t>Slovenia--3/9/20</t>
  </si>
  <si>
    <t>Slovenia--3/10/20</t>
  </si>
  <si>
    <t>Slovenia--3/11/20</t>
  </si>
  <si>
    <t>Slovenia--3/12/20</t>
  </si>
  <si>
    <t>South Africa--3/10/20</t>
  </si>
  <si>
    <t>South Africa--3/11/20</t>
  </si>
  <si>
    <t>South Africa--3/12/20</t>
  </si>
  <si>
    <t>Colombia--3/11/20</t>
  </si>
  <si>
    <t>Colombia--3/12/20</t>
  </si>
  <si>
    <t>Costa Rica--3/8/20</t>
  </si>
  <si>
    <t>Costa Rica--3/9/20</t>
  </si>
  <si>
    <t>Costa Rica--3/10/20</t>
  </si>
  <si>
    <t>Costa Rica--3/11/20</t>
  </si>
  <si>
    <t>Costa Rica--3/12/20</t>
  </si>
  <si>
    <t>Peru--3/8/20</t>
  </si>
  <si>
    <t>Peru--3/9/20</t>
  </si>
  <si>
    <t>Peru--3/10/20</t>
  </si>
  <si>
    <t>Peru--3/11/20</t>
  </si>
  <si>
    <t>Peru--3/12/20</t>
  </si>
  <si>
    <t>Serbia--3/10/20</t>
  </si>
  <si>
    <t>Serbia--3/11/20</t>
  </si>
  <si>
    <t>Serbia--3/12/20</t>
  </si>
  <si>
    <t>Slovakia--3/10/20</t>
  </si>
  <si>
    <t>Slovakia--3/11/20</t>
  </si>
  <si>
    <t>Slovakia--3/12/20</t>
  </si>
  <si>
    <t>French Guiana--3/7/20</t>
  </si>
  <si>
    <t>French Guiana--3/8/20</t>
  </si>
  <si>
    <t>French Guiana--3/9/20</t>
  </si>
  <si>
    <t>French Guiana--3/10/20</t>
  </si>
  <si>
    <t>French Guiana--3/11/20</t>
  </si>
  <si>
    <t>French Guiana--3/12/20</t>
  </si>
  <si>
    <t>Malta--3/10/20</t>
  </si>
  <si>
    <t>Malta--3/11/20</t>
  </si>
  <si>
    <t>Malta--3/12/20</t>
  </si>
  <si>
    <t>Bulgaria--3/8/20</t>
  </si>
  <si>
    <t>Bulgaria--3/9/20</t>
  </si>
  <si>
    <t>Bulgaria--3/10/20</t>
  </si>
  <si>
    <t>Bulgaria--3/11/20</t>
  </si>
  <si>
    <t>Bulgaria--3/12/20</t>
  </si>
  <si>
    <t>Maldives--3/8/20</t>
  </si>
  <si>
    <t>Maldives--3/9/20</t>
  </si>
  <si>
    <t>Maldives--3/10/20</t>
  </si>
  <si>
    <t>Maldives--3/11/20</t>
  </si>
  <si>
    <t>Maldives--3/12/20</t>
  </si>
  <si>
    <t>Paraguay--3/11/20</t>
  </si>
  <si>
    <t>Paraguay--3/12/20</t>
  </si>
  <si>
    <t>Albania--3/10/20</t>
  </si>
  <si>
    <t>Albania--3/11/20</t>
  </si>
  <si>
    <t>Albania--3/12/20</t>
  </si>
  <si>
    <t>Cyprus--3/11/20</t>
  </si>
  <si>
    <t>Cyprus--3/12/20</t>
  </si>
  <si>
    <t>Brunei--3/11/20</t>
  </si>
  <si>
    <t>Brunei--3/12/20</t>
  </si>
  <si>
    <t>Panama--3/11/20</t>
  </si>
  <si>
    <t>Panama--3/12/20</t>
  </si>
  <si>
    <t>Iran--2/20/20</t>
  </si>
  <si>
    <t>Iran--2/21/20</t>
  </si>
  <si>
    <t>Iran--2/22/20</t>
  </si>
  <si>
    <t>Iran--2/23/20</t>
  </si>
  <si>
    <t>Iran--2/24/20</t>
  </si>
  <si>
    <t>Iran--2/25/20</t>
  </si>
  <si>
    <t>Iran--2/26/20</t>
  </si>
  <si>
    <t>Iran--2/27/20</t>
  </si>
  <si>
    <t>Iran--2/28/20</t>
  </si>
  <si>
    <t>Iran--2/29/20</t>
  </si>
  <si>
    <t>Iran--3/1/20</t>
  </si>
  <si>
    <t>Iran--3/2/20</t>
  </si>
  <si>
    <t>Iran--3/3/20</t>
  </si>
  <si>
    <t>Iran--3/4/20</t>
  </si>
  <si>
    <t>Iran--3/5/20</t>
  </si>
  <si>
    <t>Iran--3/6/20</t>
  </si>
  <si>
    <t>Iran--3/7/20</t>
  </si>
  <si>
    <t>Iran--3/8/20</t>
  </si>
  <si>
    <t>Iran--3/9/20</t>
  </si>
  <si>
    <t>Iran--3/10/20</t>
  </si>
  <si>
    <t>Iran--3/11/20</t>
  </si>
  <si>
    <t>Iran--3/12/20</t>
  </si>
  <si>
    <t>Czechia--3/3/20</t>
  </si>
  <si>
    <t>Czechia--3/4/20</t>
  </si>
  <si>
    <t>Czechia--3/5/20</t>
  </si>
  <si>
    <t>Czechia--3/6/20</t>
  </si>
  <si>
    <t>Czechia--3/7/20</t>
  </si>
  <si>
    <t>Czechia--3/8/20</t>
  </si>
  <si>
    <t>Czechia--3/9/20</t>
  </si>
  <si>
    <t>Czechia--3/10/20</t>
  </si>
  <si>
    <t>Czechia--3/11/20</t>
  </si>
  <si>
    <t>Czechia--3/12/20</t>
  </si>
  <si>
    <t>Taiwan*--1/26/20</t>
  </si>
  <si>
    <t>Taiwan*--1/27/20</t>
  </si>
  <si>
    <t>Taiwan*--1/28/20</t>
  </si>
  <si>
    <t>Taiwan*--1/29/20</t>
  </si>
  <si>
    <t>Taiwan*--1/30/20</t>
  </si>
  <si>
    <t>Taiwan*--1/31/20</t>
  </si>
  <si>
    <t>Taiwan*--2/1/20</t>
  </si>
  <si>
    <t>Taiwan*--2/2/20</t>
  </si>
  <si>
    <t>Taiwan*--2/3/20</t>
  </si>
  <si>
    <t>Taiwan*--2/4/20</t>
  </si>
  <si>
    <t>Taiwan*--2/5/20</t>
  </si>
  <si>
    <t>Taiwan*--2/6/20</t>
  </si>
  <si>
    <t>Taiwan*--2/7/20</t>
  </si>
  <si>
    <t>Taiwan*--2/8/20</t>
  </si>
  <si>
    <t>Taiwan*--2/9/20</t>
  </si>
  <si>
    <t>Taiwan*--2/10/20</t>
  </si>
  <si>
    <t>Taiwan*--2/11/20</t>
  </si>
  <si>
    <t>Taiwan*--2/12/20</t>
  </si>
  <si>
    <t>Taiwan*--2/13/20</t>
  </si>
  <si>
    <t>Taiwan*--2/14/20</t>
  </si>
  <si>
    <t>Taiwan*--2/15/20</t>
  </si>
  <si>
    <t>Taiwan*--2/16/20</t>
  </si>
  <si>
    <t>Taiwan*--2/17/20</t>
  </si>
  <si>
    <t>Taiwan*--2/18/20</t>
  </si>
  <si>
    <t>Taiwan*--2/19/20</t>
  </si>
  <si>
    <t>Taiwan*--2/20/20</t>
  </si>
  <si>
    <t>Taiwan*--2/21/20</t>
  </si>
  <si>
    <t>Taiwan*--2/22/20</t>
  </si>
  <si>
    <t>Taiwan*--2/23/20</t>
  </si>
  <si>
    <t>Taiwan*--2/24/20</t>
  </si>
  <si>
    <t>Taiwan*--2/25/20</t>
  </si>
  <si>
    <t>Taiwan*--2/26/20</t>
  </si>
  <si>
    <t>Taiwan*--2/27/20</t>
  </si>
  <si>
    <t>Taiwan*--2/28/20</t>
  </si>
  <si>
    <t>Taiwan*--2/29/20</t>
  </si>
  <si>
    <t>Taiwan*--3/1/20</t>
  </si>
  <si>
    <t>Taiwan*--3/2/20</t>
  </si>
  <si>
    <t>Taiwan*--3/3/20</t>
  </si>
  <si>
    <t>Taiwan*--3/4/20</t>
  </si>
  <si>
    <t>Taiwan*--3/5/20</t>
  </si>
  <si>
    <t>Taiwan*--3/6/20</t>
  </si>
  <si>
    <t>Taiwan*--3/7/20</t>
  </si>
  <si>
    <t>Taiwan*--3/8/20</t>
  </si>
  <si>
    <t>Taiwan*--3/9/20</t>
  </si>
  <si>
    <t>Taiwan*--3/10/20</t>
  </si>
  <si>
    <t>Taiwan*--3/11/20</t>
  </si>
  <si>
    <t>Taiwan*--3/12/20</t>
  </si>
  <si>
    <t>Vietnam--2/1/20</t>
  </si>
  <si>
    <t>Vietnam--2/2/20</t>
  </si>
  <si>
    <t>Vietnam--2/3/20</t>
  </si>
  <si>
    <t>Vietnam--2/4/20</t>
  </si>
  <si>
    <t>Vietnam--2/5/20</t>
  </si>
  <si>
    <t>Vietnam--2/6/20</t>
  </si>
  <si>
    <t>Vietnam--2/7/20</t>
  </si>
  <si>
    <t>Vietnam--2/8/20</t>
  </si>
  <si>
    <t>Vietnam--2/9/20</t>
  </si>
  <si>
    <t>Vietnam--2/10/20</t>
  </si>
  <si>
    <t>Vietnam--2/11/20</t>
  </si>
  <si>
    <t>Vietnam--2/12/20</t>
  </si>
  <si>
    <t>Vietnam--2/13/20</t>
  </si>
  <si>
    <t>Vietnam--2/14/20</t>
  </si>
  <si>
    <t>Vietnam--2/15/20</t>
  </si>
  <si>
    <t>Vietnam--2/16/20</t>
  </si>
  <si>
    <t>Vietnam--2/17/20</t>
  </si>
  <si>
    <t>Vietnam--2/18/20</t>
  </si>
  <si>
    <t>Vietnam--2/19/20</t>
  </si>
  <si>
    <t>Vietnam--2/20/20</t>
  </si>
  <si>
    <t>Vietnam--2/21/20</t>
  </si>
  <si>
    <t>Vietnam--2/22/20</t>
  </si>
  <si>
    <t>Vietnam--2/23/20</t>
  </si>
  <si>
    <t>Vietnam--2/24/20</t>
  </si>
  <si>
    <t>Vietnam--2/25/20</t>
  </si>
  <si>
    <t>Vietnam--2/26/20</t>
  </si>
  <si>
    <t>Vietnam--2/27/20</t>
  </si>
  <si>
    <t>Vietnam--2/28/20</t>
  </si>
  <si>
    <t>Vietnam--2/29/20</t>
  </si>
  <si>
    <t>Vietnam--3/1/20</t>
  </si>
  <si>
    <t>Vietnam--3/2/20</t>
  </si>
  <si>
    <t>Vietnam--3/3/20</t>
  </si>
  <si>
    <t>Vietnam--3/4/20</t>
  </si>
  <si>
    <t>Vietnam--3/5/20</t>
  </si>
  <si>
    <t>Vietnam--3/6/20</t>
  </si>
  <si>
    <t>Vietnam--3/7/20</t>
  </si>
  <si>
    <t>Vietnam--3/8/20</t>
  </si>
  <si>
    <t>Vietnam--3/9/20</t>
  </si>
  <si>
    <t>Vietnam--3/10/20</t>
  </si>
  <si>
    <t>Vietnam--3/11/20</t>
  </si>
  <si>
    <t>Vietnam--3/12/20</t>
  </si>
  <si>
    <t>Russia--3/5/20</t>
  </si>
  <si>
    <t>Russia--3/6/20</t>
  </si>
  <si>
    <t>Russia--3/7/20</t>
  </si>
  <si>
    <t>Russia--3/8/20</t>
  </si>
  <si>
    <t>Russia--3/9/20</t>
  </si>
  <si>
    <t>Russia--3/10/20</t>
  </si>
  <si>
    <t>Russia--3/11/20</t>
  </si>
  <si>
    <t>Russia--3/12/20</t>
  </si>
  <si>
    <t>Japan--1/26/20</t>
  </si>
  <si>
    <t>Japan--1/27/20</t>
  </si>
  <si>
    <t>Japan--1/28/20</t>
  </si>
  <si>
    <t>Japan--1/29/20</t>
  </si>
  <si>
    <t>Japan--1/30/20</t>
  </si>
  <si>
    <t>Japan--1/31/20</t>
  </si>
  <si>
    <t>Japan--2/1/20</t>
  </si>
  <si>
    <t>Japan--2/2/20</t>
  </si>
  <si>
    <t>Japan--2/3/20</t>
  </si>
  <si>
    <t>Japan--2/4/20</t>
  </si>
  <si>
    <t>Japan--2/5/20</t>
  </si>
  <si>
    <t>Japan--2/6/20</t>
  </si>
  <si>
    <t>Japan--2/7/20</t>
  </si>
  <si>
    <t>Japan--2/8/20</t>
  </si>
  <si>
    <t>Japan--2/9/20</t>
  </si>
  <si>
    <t>Japan--2/10/20</t>
  </si>
  <si>
    <t>Japan--2/11/20</t>
  </si>
  <si>
    <t>Japan--2/12/20</t>
  </si>
  <si>
    <t>Japan--2/13/20</t>
  </si>
  <si>
    <t>Japan--2/14/20</t>
  </si>
  <si>
    <t>Japan--2/15/20</t>
  </si>
  <si>
    <t>Japan--2/16/20</t>
  </si>
  <si>
    <t>Japan--2/17/20</t>
  </si>
  <si>
    <t>Japan--2/18/20</t>
  </si>
  <si>
    <t>Japan--2/19/20</t>
  </si>
  <si>
    <t>Japan--2/20/20</t>
  </si>
  <si>
    <t>Japan--2/21/20</t>
  </si>
  <si>
    <t>Japan--2/22/20</t>
  </si>
  <si>
    <t>Japan--2/23/20</t>
  </si>
  <si>
    <t>Japan--2/24/20</t>
  </si>
  <si>
    <t>Japan--2/25/20</t>
  </si>
  <si>
    <t>Japan--2/26/20</t>
  </si>
  <si>
    <t>Japan--2/27/20</t>
  </si>
  <si>
    <t>Japan--2/28/20</t>
  </si>
  <si>
    <t>Japan--2/29/20</t>
  </si>
  <si>
    <t>Japan--3/1/20</t>
  </si>
  <si>
    <t>Japan--3/2/20</t>
  </si>
  <si>
    <t>Japan--3/3/20</t>
  </si>
  <si>
    <t>Japan--3/4/20</t>
  </si>
  <si>
    <t>Japan--3/5/20</t>
  </si>
  <si>
    <t>Japan--3/6/20</t>
  </si>
  <si>
    <t>Japan--3/7/20</t>
  </si>
  <si>
    <t>Japan--3/8/20</t>
  </si>
  <si>
    <t>Japan--3/9/20</t>
  </si>
  <si>
    <t>Japan--3/10/20</t>
  </si>
  <si>
    <t>Japan--3/11/20</t>
  </si>
  <si>
    <t>Japan--3/12/20</t>
  </si>
  <si>
    <t>Korea, South--1/27/20</t>
  </si>
  <si>
    <t>Korea, South--1/28/20</t>
  </si>
  <si>
    <t>Korea, South--1/29/20</t>
  </si>
  <si>
    <t>Korea, South--1/30/20</t>
  </si>
  <si>
    <t>Korea, South--1/31/20</t>
  </si>
  <si>
    <t>Korea, South--2/1/20</t>
  </si>
  <si>
    <t>Korea, South--2/2/20</t>
  </si>
  <si>
    <t>Korea, South--2/3/20</t>
  </si>
  <si>
    <t>Korea, South--2/4/20</t>
  </si>
  <si>
    <t>Korea, South--2/5/20</t>
  </si>
  <si>
    <t>Korea, South--2/6/20</t>
  </si>
  <si>
    <t>Korea, South--2/7/20</t>
  </si>
  <si>
    <t>Korea, South--2/8/20</t>
  </si>
  <si>
    <t>Korea, South--2/9/20</t>
  </si>
  <si>
    <t>Korea, South--2/10/20</t>
  </si>
  <si>
    <t>Korea, South--2/11/20</t>
  </si>
  <si>
    <t>Korea, South--2/12/20</t>
  </si>
  <si>
    <t>Korea, South--2/13/20</t>
  </si>
  <si>
    <t>Korea, South--2/14/20</t>
  </si>
  <si>
    <t>Korea, South--2/15/20</t>
  </si>
  <si>
    <t>Korea, South--2/16/20</t>
  </si>
  <si>
    <t>Korea, South--2/17/20</t>
  </si>
  <si>
    <t>Korea, South--2/18/20</t>
  </si>
  <si>
    <t>Korea, South--2/19/20</t>
  </si>
  <si>
    <t>Korea, South--2/20/20</t>
  </si>
  <si>
    <t>Korea, South--2/21/20</t>
  </si>
  <si>
    <t>Korea, South--2/22/20</t>
  </si>
  <si>
    <t>Korea, South--2/23/20</t>
  </si>
  <si>
    <t>Korea, South--2/24/20</t>
  </si>
  <si>
    <t>Korea, South--2/25/20</t>
  </si>
  <si>
    <t>Korea, South--2/26/20</t>
  </si>
  <si>
    <t>Korea, South--2/27/20</t>
  </si>
  <si>
    <t>Korea, South--2/28/20</t>
  </si>
  <si>
    <t>Korea, South--2/29/20</t>
  </si>
  <si>
    <t>Korea, South--3/1/20</t>
  </si>
  <si>
    <t>Korea, South--3/2/20</t>
  </si>
  <si>
    <t>Korea, South--3/3/20</t>
  </si>
  <si>
    <t>Korea, South--3/4/20</t>
  </si>
  <si>
    <t>Korea, South--3/5/20</t>
  </si>
  <si>
    <t>Korea, South--3/6/20</t>
  </si>
  <si>
    <t>Korea, South--3/7/20</t>
  </si>
  <si>
    <t>Korea, South--3/8/20</t>
  </si>
  <si>
    <t>Korea, South--3/9/20</t>
  </si>
  <si>
    <t>Korea, South--3/10/20</t>
  </si>
  <si>
    <t>Korea, South--3/11/20</t>
  </si>
  <si>
    <t>Korea, South--3/12/20</t>
  </si>
  <si>
    <t>Thailand--1/23/20</t>
  </si>
  <si>
    <t>Singapore--1/24/20</t>
  </si>
  <si>
    <t>Singapore--1/25/20</t>
  </si>
  <si>
    <t>Malaysia--1/25/20</t>
  </si>
  <si>
    <t>Cambodia--3/11/20</t>
  </si>
  <si>
    <t>Cambodia--3/12/20</t>
  </si>
  <si>
    <t>Finland--2/29/20</t>
  </si>
  <si>
    <t>Philippines--2/7/20</t>
  </si>
  <si>
    <t>Philippines--2/8/20</t>
  </si>
  <si>
    <t>Philippines--2/9/20</t>
  </si>
  <si>
    <t>Philippines--2/10/20</t>
  </si>
  <si>
    <t>Philippines--2/11/20</t>
  </si>
  <si>
    <t>Philippines--2/12/20</t>
  </si>
  <si>
    <t>Philippines--2/13/20</t>
  </si>
  <si>
    <t>Philippines--2/14/20</t>
  </si>
  <si>
    <t>Philippines--2/15/20</t>
  </si>
  <si>
    <t>Philippines--2/16/20</t>
  </si>
  <si>
    <t>Philippines--2/17/20</t>
  </si>
  <si>
    <t>Philippines--2/18/20</t>
  </si>
  <si>
    <t>Philippines--2/19/20</t>
  </si>
  <si>
    <t>Philippines--2/20/20</t>
  </si>
  <si>
    <t>Philippines--2/21/20</t>
  </si>
  <si>
    <t>Philippines--2/22/20</t>
  </si>
  <si>
    <t>Philippines--2/23/20</t>
  </si>
  <si>
    <t>Philippines--2/24/20</t>
  </si>
  <si>
    <t>Philippines--2/25/20</t>
  </si>
  <si>
    <t>Philippines--2/26/20</t>
  </si>
  <si>
    <t>Philippines--2/27/20</t>
  </si>
  <si>
    <t>Philippines--2/28/20</t>
  </si>
  <si>
    <t>Philippines--2/29/20</t>
  </si>
  <si>
    <t>Philippines--3/1/20</t>
  </si>
  <si>
    <t>Philippines--3/2/20</t>
  </si>
  <si>
    <t>Philippines--3/3/20</t>
  </si>
  <si>
    <t>Philippines--3/4/20</t>
  </si>
  <si>
    <t>Philippines--3/5/20</t>
  </si>
  <si>
    <t>India--2/3/20</t>
  </si>
  <si>
    <t>India--2/4/20</t>
  </si>
  <si>
    <t>India--2/5/20</t>
  </si>
  <si>
    <t>India--2/6/20</t>
  </si>
  <si>
    <t>India--2/7/20</t>
  </si>
  <si>
    <t>India--2/8/20</t>
  </si>
  <si>
    <t>India--2/9/20</t>
  </si>
  <si>
    <t>India--2/10/20</t>
  </si>
  <si>
    <t>India--2/11/20</t>
  </si>
  <si>
    <t>India--2/12/20</t>
  </si>
  <si>
    <t>India--2/13/20</t>
  </si>
  <si>
    <t>India--2/14/20</t>
  </si>
  <si>
    <t>India--2/15/20</t>
  </si>
  <si>
    <t>India--2/16/20</t>
  </si>
  <si>
    <t>India--2/17/20</t>
  </si>
  <si>
    <t>India--2/18/20</t>
  </si>
  <si>
    <t>India--2/19/20</t>
  </si>
  <si>
    <t>India--2/20/20</t>
  </si>
  <si>
    <t>India--2/21/20</t>
  </si>
  <si>
    <t>India--2/22/20</t>
  </si>
  <si>
    <t>India--2/23/20</t>
  </si>
  <si>
    <t>India--2/24/20</t>
  </si>
  <si>
    <t>India--2/25/20</t>
  </si>
  <si>
    <t>India--2/26/20</t>
  </si>
  <si>
    <t>India--2/27/20</t>
  </si>
  <si>
    <t>India--2/28/20</t>
  </si>
  <si>
    <t>India--2/29/20</t>
  </si>
  <si>
    <t>India--3/1/20</t>
  </si>
  <si>
    <t>Italy--2/7/20</t>
  </si>
  <si>
    <t>Italy--2/8/20</t>
  </si>
  <si>
    <t>Italy--2/9/20</t>
  </si>
  <si>
    <t>Italy--2/10/20</t>
  </si>
  <si>
    <t>Italy--2/11/20</t>
  </si>
  <si>
    <t>Italy--2/12/20</t>
  </si>
  <si>
    <t>Italy--2/13/20</t>
  </si>
  <si>
    <t>Italy--2/14/20</t>
  </si>
  <si>
    <t>Italy--2/15/20</t>
  </si>
  <si>
    <t>Italy--2/16/20</t>
  </si>
  <si>
    <t>Italy--2/17/20</t>
  </si>
  <si>
    <t>Italy--2/18/20</t>
  </si>
  <si>
    <t>Italy--2/19/20</t>
  </si>
  <si>
    <t>Italy--2/20/20</t>
  </si>
  <si>
    <t>Egypt--3/5/20</t>
  </si>
  <si>
    <t>Algeria--3/2/20</t>
  </si>
  <si>
    <t>Croatia--2/26/20</t>
  </si>
  <si>
    <t>Croatia--2/27/20</t>
  </si>
  <si>
    <t>Austria--2/27/20</t>
  </si>
  <si>
    <t>Austria--2/28/20</t>
  </si>
  <si>
    <t>Israel--2/27/20</t>
  </si>
  <si>
    <t>Georgia--3/1/20</t>
  </si>
  <si>
    <t>Georgia--3/2/20</t>
  </si>
  <si>
    <t>Georgia--3/3/20</t>
  </si>
  <si>
    <t>Georgia--3/4/20</t>
  </si>
  <si>
    <t>Greece--2/27/20</t>
  </si>
  <si>
    <t>North Macedonia--3/6/20</t>
  </si>
  <si>
    <t>North Macedonia--3/7/20</t>
  </si>
  <si>
    <t>North Macedonia--3/8/20</t>
  </si>
  <si>
    <t>North Macedonia--3/9/20</t>
  </si>
  <si>
    <t>Romania--2/28/20</t>
  </si>
  <si>
    <t>Romania--2/29/20</t>
  </si>
  <si>
    <t>Romania--3/1/20</t>
  </si>
  <si>
    <t>Romania--3/2/20</t>
  </si>
  <si>
    <t>Romania--3/3/20</t>
  </si>
  <si>
    <t>Estonia--3/5/20</t>
  </si>
  <si>
    <t>Iceland--3/1/20</t>
  </si>
  <si>
    <t>Lithuania--3/11/20</t>
  </si>
  <si>
    <t>Lithuania--3/12/20</t>
  </si>
  <si>
    <t>New Zealand--3/4/20</t>
  </si>
  <si>
    <t>New Zealand--3/5/20</t>
  </si>
  <si>
    <t>Luxembourg--3/8/20</t>
  </si>
  <si>
    <t>Luxembourg--3/9/20</t>
  </si>
  <si>
    <t>Qatar--3/1/20</t>
  </si>
  <si>
    <t>Qatar--3/2/20</t>
  </si>
  <si>
    <t>Azerbaijan--3/1/20</t>
  </si>
  <si>
    <t>Azerbaijan--3/2/20</t>
  </si>
  <si>
    <t>Azerbaijan--3/3/20</t>
  </si>
  <si>
    <t>Azerbaijan--3/4/20</t>
  </si>
  <si>
    <t>Morocco--3/10/20</t>
  </si>
  <si>
    <t>Bosnia and Herzegovina--3/7/20</t>
  </si>
  <si>
    <t>Bosnia and Herzegovina--3/8/20</t>
  </si>
  <si>
    <t>Bosnia and Herzegovina--3/9/20</t>
  </si>
  <si>
    <t>South Africa--3/8/20</t>
  </si>
  <si>
    <t>South Africa--3/9/20</t>
  </si>
  <si>
    <t>Colombia--3/10/20</t>
  </si>
  <si>
    <t>Slovakia--3/8/20</t>
  </si>
  <si>
    <t>Slovakia--3/9/20</t>
  </si>
  <si>
    <t>Malta--3/7/20</t>
  </si>
  <si>
    <t>Malta--3/8/20</t>
  </si>
  <si>
    <t>Malta--3/9/20</t>
  </si>
  <si>
    <t>Martinique--3/11/20</t>
  </si>
  <si>
    <t>Martinique--3/12/20</t>
  </si>
  <si>
    <t>Bangladesh--3/8/20</t>
  </si>
  <si>
    <t>Bangladesh--3/9/20</t>
  </si>
  <si>
    <t>Bangladesh--3/10/20</t>
  </si>
  <si>
    <t>Bangladesh--3/11/20</t>
  </si>
  <si>
    <t>Bangladesh--3/12/20</t>
  </si>
  <si>
    <t>Cyprus--3/10/20</t>
  </si>
  <si>
    <t>Korea, South--1/26/20</t>
  </si>
  <si>
    <t>Czechia--3/1/20</t>
  </si>
  <si>
    <t>Czechia--3/2/20</t>
  </si>
  <si>
    <t>Taiwan*--1/24/20</t>
  </si>
  <si>
    <t>Taiwan*--1/25/20</t>
  </si>
  <si>
    <t>Russia--3/2/20</t>
  </si>
  <si>
    <t>Russia--3/3/20</t>
  </si>
  <si>
    <t>Russia--3/4/20</t>
  </si>
  <si>
    <t>Moldova--3/10/20</t>
  </si>
  <si>
    <t>Moldova--3/11/20</t>
  </si>
  <si>
    <t>Moldova--3/12/20</t>
  </si>
  <si>
    <t>Cuba--3/12/20</t>
  </si>
  <si>
    <t>Thailand--1/22/20</t>
  </si>
  <si>
    <t>Japan--1/22/20</t>
  </si>
  <si>
    <t>Japan--1/24/20</t>
  </si>
  <si>
    <t>Japan--1/25/20</t>
  </si>
  <si>
    <t>Cambodia--3/8/20</t>
  </si>
  <si>
    <t>Cambodia--3/9/20</t>
  </si>
  <si>
    <t>Cambodia--3/10/20</t>
  </si>
  <si>
    <t>Sri Lanka--3/11/20</t>
  </si>
  <si>
    <t>Sri Lanka--3/12/20</t>
  </si>
  <si>
    <t>Finland--2/26/20</t>
  </si>
  <si>
    <t>Finland--2/27/20</t>
  </si>
  <si>
    <t>Finland--2/28/20</t>
  </si>
  <si>
    <t>Philippines--2/2/20</t>
  </si>
  <si>
    <t>Philippines--2/3/20</t>
  </si>
  <si>
    <t>Philippines--2/4/20</t>
  </si>
  <si>
    <t>Philippines--2/5/20</t>
  </si>
  <si>
    <t>Philippines--2/6/20</t>
  </si>
  <si>
    <t>India--2/2/20</t>
  </si>
  <si>
    <t>Italy--1/31/20</t>
  </si>
  <si>
    <t>Italy--2/1/20</t>
  </si>
  <si>
    <t>Italy--2/2/20</t>
  </si>
  <si>
    <t>Italy--2/3/20</t>
  </si>
  <si>
    <t>Italy--2/4/20</t>
  </si>
  <si>
    <t>Italy--2/5/20</t>
  </si>
  <si>
    <t>Italy--2/6/20</t>
  </si>
  <si>
    <t>Sweden--2/26/20</t>
  </si>
  <si>
    <t>Spain--2/9/20</t>
  </si>
  <si>
    <t>Spain--2/10/20</t>
  </si>
  <si>
    <t>Spain--2/11/20</t>
  </si>
  <si>
    <t>Spain--2/12/20</t>
  </si>
  <si>
    <t>Spain--2/13/20</t>
  </si>
  <si>
    <t>Spain--2/14/20</t>
  </si>
  <si>
    <t>Spain--2/15/20</t>
  </si>
  <si>
    <t>Spain--2/16/20</t>
  </si>
  <si>
    <t>Spain--2/17/20</t>
  </si>
  <si>
    <t>Spain--2/18/20</t>
  </si>
  <si>
    <t>Spain--2/19/20</t>
  </si>
  <si>
    <t>Spain--2/20/20</t>
  </si>
  <si>
    <t>Spain--2/21/20</t>
  </si>
  <si>
    <t>Spain--2/22/20</t>
  </si>
  <si>
    <t>Spain--2/23/20</t>
  </si>
  <si>
    <t>Spain--2/24/20</t>
  </si>
  <si>
    <t>Belgium--3/1/20</t>
  </si>
  <si>
    <t>Egypt--3/1/20</t>
  </si>
  <si>
    <t>Egypt--3/2/20</t>
  </si>
  <si>
    <t>Egypt--3/3/20</t>
  </si>
  <si>
    <t>Egypt--3/4/20</t>
  </si>
  <si>
    <t>Lebanon--2/26/20</t>
  </si>
  <si>
    <t>Lebanon--2/27/20</t>
  </si>
  <si>
    <t>Lebanon--2/28/20</t>
  </si>
  <si>
    <t>Oman--2/24/20</t>
  </si>
  <si>
    <t>Oman--2/25/20</t>
  </si>
  <si>
    <t>Austria--2/25/20</t>
  </si>
  <si>
    <t>Austria--2/26/20</t>
  </si>
  <si>
    <t>Israel--2/26/20</t>
  </si>
  <si>
    <t>Pakistan--2/26/20</t>
  </si>
  <si>
    <t>Pakistan--2/27/20</t>
  </si>
  <si>
    <t>Pakistan--2/28/20</t>
  </si>
  <si>
    <t>Brazil--2/29/20</t>
  </si>
  <si>
    <t>Brazil--3/1/20</t>
  </si>
  <si>
    <t>Brazil--3/2/20</t>
  </si>
  <si>
    <t>Brazil--3/3/20</t>
  </si>
  <si>
    <t>Estonia--3/3/20</t>
  </si>
  <si>
    <t>Estonia--3/4/20</t>
  </si>
  <si>
    <t>Nigeria--3/9/20</t>
  </si>
  <si>
    <t>Nigeria--3/10/20</t>
  </si>
  <si>
    <t>Nigeria--3/11/20</t>
  </si>
  <si>
    <t>Nigeria--3/12/20</t>
  </si>
  <si>
    <t>Ireland--3/3/20</t>
  </si>
  <si>
    <t>Luxembourg--3/6/20</t>
  </si>
  <si>
    <t>Luxembourg--3/7/20</t>
  </si>
  <si>
    <t>Monaco--3/12/20</t>
  </si>
  <si>
    <t>Dominican Republic--3/6/20</t>
  </si>
  <si>
    <t>Dominican Republic--3/7/20</t>
  </si>
  <si>
    <t>Indonesia--3/2/20</t>
  </si>
  <si>
    <t>Indonesia--3/3/20</t>
  </si>
  <si>
    <t>Indonesia--3/4/20</t>
  </si>
  <si>
    <t>Indonesia--3/5/20</t>
  </si>
  <si>
    <t>Portugal--3/2/20</t>
  </si>
  <si>
    <t>Portugal--3/3/20</t>
  </si>
  <si>
    <t>Latvia--3/8/20</t>
  </si>
  <si>
    <t>Morocco--3/5/20</t>
  </si>
  <si>
    <t>Morocco--3/6/20</t>
  </si>
  <si>
    <t>Morocco--3/7/20</t>
  </si>
  <si>
    <t>Morocco--3/8/20</t>
  </si>
  <si>
    <t>Morocco--3/9/20</t>
  </si>
  <si>
    <t>Senegal--3/3/20</t>
  </si>
  <si>
    <t>Argentina--3/6/20</t>
  </si>
  <si>
    <t>Hungary--3/4/20</t>
  </si>
  <si>
    <t>Hungary--3/5/20</t>
  </si>
  <si>
    <t>Hungary--3/6/20</t>
  </si>
  <si>
    <t>Tunisia--3/8/20</t>
  </si>
  <si>
    <t>Tunisia--3/9/20</t>
  </si>
  <si>
    <t>Bosnia and Herzegovina--3/5/20</t>
  </si>
  <si>
    <t>Bosnia and Herzegovina--3/6/20</t>
  </si>
  <si>
    <t>Slovenia--3/5/20</t>
  </si>
  <si>
    <t>Cameroon--3/8/20</t>
  </si>
  <si>
    <t>Cameroon--3/9/20</t>
  </si>
  <si>
    <t>Cameroon--3/10/20</t>
  </si>
  <si>
    <t>Cameroon--3/11/20</t>
  </si>
  <si>
    <t>Cameroon--3/12/20</t>
  </si>
  <si>
    <t>Martinique--3/7/20</t>
  </si>
  <si>
    <t>Martinique--3/8/20</t>
  </si>
  <si>
    <t>Martinique--3/9/20</t>
  </si>
  <si>
    <t>Martinique--3/10/20</t>
  </si>
  <si>
    <t>Albania--3/9/20</t>
  </si>
  <si>
    <t>Cyprus--3/9/20</t>
  </si>
  <si>
    <t>Burkina Faso--3/11/20</t>
  </si>
  <si>
    <t>Burkina Faso--3/12/20</t>
  </si>
  <si>
    <t>Iran--2/19/20</t>
  </si>
  <si>
    <t>Korea, South--1/24/20</t>
  </si>
  <si>
    <t>Korea, South--1/25/20</t>
  </si>
  <si>
    <t>Vietnam--1/23/20</t>
  </si>
  <si>
    <t>Vietnam--1/24/20</t>
  </si>
  <si>
    <t>Vietnam--1/25/20</t>
  </si>
  <si>
    <t>Vietnam--1/26/20</t>
  </si>
  <si>
    <t>Vietnam--1/27/20</t>
  </si>
  <si>
    <t>Vietnam--1/28/20</t>
  </si>
  <si>
    <t>Vietnam--1/29/20</t>
  </si>
  <si>
    <t>Vietnam--1/30/20</t>
  </si>
  <si>
    <t>Vietnam--1/31/20</t>
  </si>
  <si>
    <t>Russia--1/31/20</t>
  </si>
  <si>
    <t>Russia--2/1/20</t>
  </si>
  <si>
    <t>Russia--2/2/20</t>
  </si>
  <si>
    <t>Russia--2/3/20</t>
  </si>
  <si>
    <t>Russia--2/4/20</t>
  </si>
  <si>
    <t>Russia--2/5/20</t>
  </si>
  <si>
    <t>Russia--2/6/20</t>
  </si>
  <si>
    <t>Russia--2/7/20</t>
  </si>
  <si>
    <t>Russia--2/8/20</t>
  </si>
  <si>
    <t>Russia--2/9/20</t>
  </si>
  <si>
    <t>Russia--2/10/20</t>
  </si>
  <si>
    <t>Russia--2/11/20</t>
  </si>
  <si>
    <t>Russia--2/12/20</t>
  </si>
  <si>
    <t>Russia--2/13/20</t>
  </si>
  <si>
    <t>Russia--2/14/20</t>
  </si>
  <si>
    <t>Russia--2/15/20</t>
  </si>
  <si>
    <t>Russia--2/16/20</t>
  </si>
  <si>
    <t>Russia--2/17/20</t>
  </si>
  <si>
    <t>Russia--2/18/20</t>
  </si>
  <si>
    <t>Russia--2/19/20</t>
  </si>
  <si>
    <t>Russia--2/20/20</t>
  </si>
  <si>
    <t>Russia--2/21/20</t>
  </si>
  <si>
    <t>Russia--2/22/20</t>
  </si>
  <si>
    <t>Russia--2/23/20</t>
  </si>
  <si>
    <t>Russia--2/24/20</t>
  </si>
  <si>
    <t>Russia--2/25/20</t>
  </si>
  <si>
    <t>Russia--2/26/20</t>
  </si>
  <si>
    <t>Russia--2/27/20</t>
  </si>
  <si>
    <t>Russia--2/28/20</t>
  </si>
  <si>
    <t>Russia--2/29/20</t>
  </si>
  <si>
    <t>Russia--3/1/20</t>
  </si>
  <si>
    <t>Bolivia--3/11/20</t>
  </si>
  <si>
    <t>Bolivia--3/12/20</t>
  </si>
  <si>
    <t>Honduras--3/11/20</t>
  </si>
  <si>
    <t>Honduras--3/12/20</t>
  </si>
  <si>
    <t>Jamaica--3/12/20</t>
  </si>
  <si>
    <t>Japan--1/23/20</t>
  </si>
  <si>
    <t>Singapore--1/23/20</t>
  </si>
  <si>
    <t>Nepal--1/25/20</t>
  </si>
  <si>
    <t>Nepal--1/26/20</t>
  </si>
  <si>
    <t>Nepal--1/27/20</t>
  </si>
  <si>
    <t>Nepal--1/28/20</t>
  </si>
  <si>
    <t>Nepal--1/29/20</t>
  </si>
  <si>
    <t>Nepal--1/30/20</t>
  </si>
  <si>
    <t>Nepal--1/31/20</t>
  </si>
  <si>
    <t>Nepal--2/1/20</t>
  </si>
  <si>
    <t>Nepal--2/2/20</t>
  </si>
  <si>
    <t>Nepal--2/3/20</t>
  </si>
  <si>
    <t>Nepal--2/4/20</t>
  </si>
  <si>
    <t>Nepal--2/5/20</t>
  </si>
  <si>
    <t>Nepal--2/6/20</t>
  </si>
  <si>
    <t>Nepal--2/7/20</t>
  </si>
  <si>
    <t>Nepal--2/8/20</t>
  </si>
  <si>
    <t>Nepal--2/9/20</t>
  </si>
  <si>
    <t>Nepal--2/10/20</t>
  </si>
  <si>
    <t>Nepal--2/11/20</t>
  </si>
  <si>
    <t>Nepal--2/12/20</t>
  </si>
  <si>
    <t>Nepal--2/13/20</t>
  </si>
  <si>
    <t>Nepal--2/14/20</t>
  </si>
  <si>
    <t>Nepal--2/15/20</t>
  </si>
  <si>
    <t>Nepal--2/16/20</t>
  </si>
  <si>
    <t>Nepal--2/17/20</t>
  </si>
  <si>
    <t>Nepal--2/18/20</t>
  </si>
  <si>
    <t>Nepal--2/19/20</t>
  </si>
  <si>
    <t>Nepal--2/20/20</t>
  </si>
  <si>
    <t>Nepal--2/21/20</t>
  </si>
  <si>
    <t>Nepal--2/22/20</t>
  </si>
  <si>
    <t>Nepal--2/23/20</t>
  </si>
  <si>
    <t>Nepal--2/24/20</t>
  </si>
  <si>
    <t>Nepal--2/25/20</t>
  </si>
  <si>
    <t>Nepal--2/26/20</t>
  </si>
  <si>
    <t>Nepal--2/27/20</t>
  </si>
  <si>
    <t>Nepal--2/28/20</t>
  </si>
  <si>
    <t>Nepal--2/29/20</t>
  </si>
  <si>
    <t>Nepal--3/1/20</t>
  </si>
  <si>
    <t>Nepal--3/2/20</t>
  </si>
  <si>
    <t>Nepal--3/3/20</t>
  </si>
  <si>
    <t>Nepal--3/4/20</t>
  </si>
  <si>
    <t>Nepal--3/5/20</t>
  </si>
  <si>
    <t>Nepal--3/6/20</t>
  </si>
  <si>
    <t>Nepal--3/7/20</t>
  </si>
  <si>
    <t>Nepal--3/8/20</t>
  </si>
  <si>
    <t>Nepal--3/9/20</t>
  </si>
  <si>
    <t>Nepal--3/10/20</t>
  </si>
  <si>
    <t>Nepal--3/11/20</t>
  </si>
  <si>
    <t>Nepal--3/12/20</t>
  </si>
  <si>
    <t>Cambodia--1/27/20</t>
  </si>
  <si>
    <t>Cambodia--1/28/20</t>
  </si>
  <si>
    <t>Cambodia--1/29/20</t>
  </si>
  <si>
    <t>Cambodia--1/30/20</t>
  </si>
  <si>
    <t>Cambodia--1/31/20</t>
  </si>
  <si>
    <t>Cambodia--2/1/20</t>
  </si>
  <si>
    <t>Cambodia--2/2/20</t>
  </si>
  <si>
    <t>Cambodia--2/3/20</t>
  </si>
  <si>
    <t>Cambodia--2/4/20</t>
  </si>
  <si>
    <t>Cambodia--2/5/20</t>
  </si>
  <si>
    <t>Cambodia--2/6/20</t>
  </si>
  <si>
    <t>Cambodia--2/7/20</t>
  </si>
  <si>
    <t>Cambodia--2/8/20</t>
  </si>
  <si>
    <t>Cambodia--2/9/20</t>
  </si>
  <si>
    <t>Cambodia--2/10/20</t>
  </si>
  <si>
    <t>Cambodia--2/11/20</t>
  </si>
  <si>
    <t>Cambodia--2/12/20</t>
  </si>
  <si>
    <t>Cambodia--2/13/20</t>
  </si>
  <si>
    <t>Cambodia--2/14/20</t>
  </si>
  <si>
    <t>Cambodia--2/15/20</t>
  </si>
  <si>
    <t>Cambodia--2/16/20</t>
  </si>
  <si>
    <t>Cambodia--2/17/20</t>
  </si>
  <si>
    <t>Cambodia--2/18/20</t>
  </si>
  <si>
    <t>Cambodia--2/19/20</t>
  </si>
  <si>
    <t>Cambodia--2/20/20</t>
  </si>
  <si>
    <t>Cambodia--2/21/20</t>
  </si>
  <si>
    <t>Cambodia--2/22/20</t>
  </si>
  <si>
    <t>Cambodia--2/23/20</t>
  </si>
  <si>
    <t>Cambodia--2/24/20</t>
  </si>
  <si>
    <t>Cambodia--2/25/20</t>
  </si>
  <si>
    <t>Cambodia--2/26/20</t>
  </si>
  <si>
    <t>Cambodia--2/27/20</t>
  </si>
  <si>
    <t>Cambodia--2/28/20</t>
  </si>
  <si>
    <t>Cambodia--2/29/20</t>
  </si>
  <si>
    <t>Cambodia--3/1/20</t>
  </si>
  <si>
    <t>Cambodia--3/2/20</t>
  </si>
  <si>
    <t>Cambodia--3/3/20</t>
  </si>
  <si>
    <t>Cambodia--3/4/20</t>
  </si>
  <si>
    <t>Cambodia--3/5/20</t>
  </si>
  <si>
    <t>Cambodia--3/6/20</t>
  </si>
  <si>
    <t>Cambodia--3/7/20</t>
  </si>
  <si>
    <t>Sri Lanka--1/27/20</t>
  </si>
  <si>
    <t>Sri Lanka--1/28/20</t>
  </si>
  <si>
    <t>Sri Lanka--1/29/20</t>
  </si>
  <si>
    <t>Sri Lanka--1/30/20</t>
  </si>
  <si>
    <t>Sri Lanka--1/31/20</t>
  </si>
  <si>
    <t>Sri Lanka--2/1/20</t>
  </si>
  <si>
    <t>Sri Lanka--2/2/20</t>
  </si>
  <si>
    <t>Sri Lanka--2/3/20</t>
  </si>
  <si>
    <t>Sri Lanka--2/4/20</t>
  </si>
  <si>
    <t>Sri Lanka--2/5/20</t>
  </si>
  <si>
    <t>Sri Lanka--2/6/20</t>
  </si>
  <si>
    <t>Sri Lanka--2/7/20</t>
  </si>
  <si>
    <t>Sri Lanka--2/8/20</t>
  </si>
  <si>
    <t>Sri Lanka--2/9/20</t>
  </si>
  <si>
    <t>Sri Lanka--2/10/20</t>
  </si>
  <si>
    <t>Sri Lanka--2/11/20</t>
  </si>
  <si>
    <t>Sri Lanka--2/12/20</t>
  </si>
  <si>
    <t>Sri Lanka--2/13/20</t>
  </si>
  <si>
    <t>Sri Lanka--2/14/20</t>
  </si>
  <si>
    <t>Sri Lanka--2/15/20</t>
  </si>
  <si>
    <t>Sri Lanka--2/16/20</t>
  </si>
  <si>
    <t>Sri Lanka--2/17/20</t>
  </si>
  <si>
    <t>Sri Lanka--2/18/20</t>
  </si>
  <si>
    <t>Sri Lanka--2/19/20</t>
  </si>
  <si>
    <t>Sri Lanka--2/20/20</t>
  </si>
  <si>
    <t>Sri Lanka--2/21/20</t>
  </si>
  <si>
    <t>Sri Lanka--2/22/20</t>
  </si>
  <si>
    <t>Sri Lanka--2/23/20</t>
  </si>
  <si>
    <t>Sri Lanka--2/24/20</t>
  </si>
  <si>
    <t>Sri Lanka--2/25/20</t>
  </si>
  <si>
    <t>Sri Lanka--2/26/20</t>
  </si>
  <si>
    <t>Sri Lanka--2/27/20</t>
  </si>
  <si>
    <t>Sri Lanka--2/28/20</t>
  </si>
  <si>
    <t>Sri Lanka--2/29/20</t>
  </si>
  <si>
    <t>Sri Lanka--3/1/20</t>
  </si>
  <si>
    <t>Sri Lanka--3/2/20</t>
  </si>
  <si>
    <t>Sri Lanka--3/3/20</t>
  </si>
  <si>
    <t>Sri Lanka--3/4/20</t>
  </si>
  <si>
    <t>Sri Lanka--3/5/20</t>
  </si>
  <si>
    <t>Sri Lanka--3/6/20</t>
  </si>
  <si>
    <t>Sri Lanka--3/7/20</t>
  </si>
  <si>
    <t>Sri Lanka--3/8/20</t>
  </si>
  <si>
    <t>Sri Lanka--3/9/20</t>
  </si>
  <si>
    <t>Sri Lanka--3/10/20</t>
  </si>
  <si>
    <t>Germany--1/27/20</t>
  </si>
  <si>
    <t>Finland--1/29/20</t>
  </si>
  <si>
    <t>Finland--1/30/20</t>
  </si>
  <si>
    <t>Finland--1/31/20</t>
  </si>
  <si>
    <t>Finland--2/1/20</t>
  </si>
  <si>
    <t>Finland--2/2/20</t>
  </si>
  <si>
    <t>Finland--2/3/20</t>
  </si>
  <si>
    <t>Finland--2/4/20</t>
  </si>
  <si>
    <t>Finland--2/5/20</t>
  </si>
  <si>
    <t>Finland--2/6/20</t>
  </si>
  <si>
    <t>Finland--2/7/20</t>
  </si>
  <si>
    <t>Finland--2/8/20</t>
  </si>
  <si>
    <t>Finland--2/9/20</t>
  </si>
  <si>
    <t>Finland--2/10/20</t>
  </si>
  <si>
    <t>Finland--2/11/20</t>
  </si>
  <si>
    <t>Finland--2/12/20</t>
  </si>
  <si>
    <t>Finland--2/13/20</t>
  </si>
  <si>
    <t>Finland--2/14/20</t>
  </si>
  <si>
    <t>Finland--2/15/20</t>
  </si>
  <si>
    <t>Finland--2/16/20</t>
  </si>
  <si>
    <t>Finland--2/17/20</t>
  </si>
  <si>
    <t>Finland--2/18/20</t>
  </si>
  <si>
    <t>Finland--2/19/20</t>
  </si>
  <si>
    <t>Finland--2/20/20</t>
  </si>
  <si>
    <t>Finland--2/21/20</t>
  </si>
  <si>
    <t>Finland--2/22/20</t>
  </si>
  <si>
    <t>Finland--2/23/20</t>
  </si>
  <si>
    <t>Finland--2/24/20</t>
  </si>
  <si>
    <t>Finland--2/25/20</t>
  </si>
  <si>
    <t>Philippines--1/30/20</t>
  </si>
  <si>
    <t>Philippines--1/31/20</t>
  </si>
  <si>
    <t>Philippines--2/1/20</t>
  </si>
  <si>
    <t>India--1/30/20</t>
  </si>
  <si>
    <t>India--1/31/20</t>
  </si>
  <si>
    <t>India--2/1/20</t>
  </si>
  <si>
    <t>Sweden--1/31/20</t>
  </si>
  <si>
    <t>Sweden--2/1/20</t>
  </si>
  <si>
    <t>Sweden--2/2/20</t>
  </si>
  <si>
    <t>Sweden--2/3/20</t>
  </si>
  <si>
    <t>Sweden--2/4/20</t>
  </si>
  <si>
    <t>Sweden--2/5/20</t>
  </si>
  <si>
    <t>Sweden--2/6/20</t>
  </si>
  <si>
    <t>Sweden--2/7/20</t>
  </si>
  <si>
    <t>Sweden--2/8/20</t>
  </si>
  <si>
    <t>Sweden--2/9/20</t>
  </si>
  <si>
    <t>Sweden--2/10/20</t>
  </si>
  <si>
    <t>Sweden--2/11/20</t>
  </si>
  <si>
    <t>Sweden--2/12/20</t>
  </si>
  <si>
    <t>Sweden--2/13/20</t>
  </si>
  <si>
    <t>Sweden--2/14/20</t>
  </si>
  <si>
    <t>Sweden--2/15/20</t>
  </si>
  <si>
    <t>Sweden--2/16/20</t>
  </si>
  <si>
    <t>Sweden--2/17/20</t>
  </si>
  <si>
    <t>Sweden--2/18/20</t>
  </si>
  <si>
    <t>Sweden--2/19/20</t>
  </si>
  <si>
    <t>Sweden--2/20/20</t>
  </si>
  <si>
    <t>Sweden--2/21/20</t>
  </si>
  <si>
    <t>Sweden--2/22/20</t>
  </si>
  <si>
    <t>Sweden--2/23/20</t>
  </si>
  <si>
    <t>Sweden--2/24/20</t>
  </si>
  <si>
    <t>Sweden--2/25/20</t>
  </si>
  <si>
    <t>Spain--2/1/20</t>
  </si>
  <si>
    <t>Spain--2/2/20</t>
  </si>
  <si>
    <t>Spain--2/3/20</t>
  </si>
  <si>
    <t>Spain--2/4/20</t>
  </si>
  <si>
    <t>Spain--2/5/20</t>
  </si>
  <si>
    <t>Spain--2/6/20</t>
  </si>
  <si>
    <t>Spain--2/7/20</t>
  </si>
  <si>
    <t>Spain--2/8/20</t>
  </si>
  <si>
    <t>Belgium--2/4/20</t>
  </si>
  <si>
    <t>Belgium--2/5/20</t>
  </si>
  <si>
    <t>Belgium--2/6/20</t>
  </si>
  <si>
    <t>Belgium--2/7/20</t>
  </si>
  <si>
    <t>Belgium--2/8/20</t>
  </si>
  <si>
    <t>Belgium--2/9/20</t>
  </si>
  <si>
    <t>Belgium--2/10/20</t>
  </si>
  <si>
    <t>Belgium--2/11/20</t>
  </si>
  <si>
    <t>Belgium--2/12/20</t>
  </si>
  <si>
    <t>Belgium--2/13/20</t>
  </si>
  <si>
    <t>Belgium--2/14/20</t>
  </si>
  <si>
    <t>Belgium--2/15/20</t>
  </si>
  <si>
    <t>Belgium--2/16/20</t>
  </si>
  <si>
    <t>Belgium--2/17/20</t>
  </si>
  <si>
    <t>Belgium--2/18/20</t>
  </si>
  <si>
    <t>Belgium--2/19/20</t>
  </si>
  <si>
    <t>Belgium--2/20/20</t>
  </si>
  <si>
    <t>Belgium--2/21/20</t>
  </si>
  <si>
    <t>Belgium--2/22/20</t>
  </si>
  <si>
    <t>Belgium--2/23/20</t>
  </si>
  <si>
    <t>Belgium--2/24/20</t>
  </si>
  <si>
    <t>Belgium--2/25/20</t>
  </si>
  <si>
    <t>Belgium--2/26/20</t>
  </si>
  <si>
    <t>Belgium--2/27/20</t>
  </si>
  <si>
    <t>Belgium--2/28/20</t>
  </si>
  <si>
    <t>Belgium--2/29/20</t>
  </si>
  <si>
    <t>Egypt--2/14/20</t>
  </si>
  <si>
    <t>Egypt--2/15/20</t>
  </si>
  <si>
    <t>Egypt--2/16/20</t>
  </si>
  <si>
    <t>Egypt--2/17/20</t>
  </si>
  <si>
    <t>Egypt--2/18/20</t>
  </si>
  <si>
    <t>Egypt--2/19/20</t>
  </si>
  <si>
    <t>Egypt--2/20/20</t>
  </si>
  <si>
    <t>Egypt--2/21/20</t>
  </si>
  <si>
    <t>Egypt--2/22/20</t>
  </si>
  <si>
    <t>Egypt--2/23/20</t>
  </si>
  <si>
    <t>Egypt--2/24/20</t>
  </si>
  <si>
    <t>Egypt--2/25/20</t>
  </si>
  <si>
    <t>Egypt--2/26/20</t>
  </si>
  <si>
    <t>Egypt--2/27/20</t>
  </si>
  <si>
    <t>Egypt--2/28/20</t>
  </si>
  <si>
    <t>Egypt--2/29/20</t>
  </si>
  <si>
    <t>Lebanon--2/21/20</t>
  </si>
  <si>
    <t>Lebanon--2/22/20</t>
  </si>
  <si>
    <t>Lebanon--2/23/20</t>
  </si>
  <si>
    <t>Lebanon--2/24/20</t>
  </si>
  <si>
    <t>Lebanon--2/25/20</t>
  </si>
  <si>
    <t>Iraq--2/24/20</t>
  </si>
  <si>
    <t>Iraq--2/25/20</t>
  </si>
  <si>
    <t>Afghanistan--2/24/20</t>
  </si>
  <si>
    <t>Afghanistan--2/25/20</t>
  </si>
  <si>
    <t>Afghanistan--2/26/20</t>
  </si>
  <si>
    <t>Afghanistan--2/27/20</t>
  </si>
  <si>
    <t>Afghanistan--2/28/20</t>
  </si>
  <si>
    <t>Afghanistan--2/29/20</t>
  </si>
  <si>
    <t>Afghanistan--3/1/20</t>
  </si>
  <si>
    <t>Afghanistan--3/2/20</t>
  </si>
  <si>
    <t>Afghanistan--3/3/20</t>
  </si>
  <si>
    <t>Afghanistan--3/4/20</t>
  </si>
  <si>
    <t>Afghanistan--3/5/20</t>
  </si>
  <si>
    <t>Afghanistan--3/6/20</t>
  </si>
  <si>
    <t>Afghanistan--3/7/20</t>
  </si>
  <si>
    <t>Bahrain--2/24/20</t>
  </si>
  <si>
    <t>Kuwait--2/24/20</t>
  </si>
  <si>
    <t>Algeria--2/25/20</t>
  </si>
  <si>
    <t>Algeria--2/26/20</t>
  </si>
  <si>
    <t>Algeria--2/27/20</t>
  </si>
  <si>
    <t>Algeria--2/28/20</t>
  </si>
  <si>
    <t>Algeria--2/29/20</t>
  </si>
  <si>
    <t>Algeria--3/1/20</t>
  </si>
  <si>
    <t>Croatia--2/25/20</t>
  </si>
  <si>
    <t>Switzerland--2/25/20</t>
  </si>
  <si>
    <t>Switzerland--2/26/20</t>
  </si>
  <si>
    <t>Israel--2/21/20</t>
  </si>
  <si>
    <t>Israel--2/22/20</t>
  </si>
  <si>
    <t>Israel--2/23/20</t>
  </si>
  <si>
    <t>Israel--2/24/20</t>
  </si>
  <si>
    <t>Israel--2/25/20</t>
  </si>
  <si>
    <t>Brazil--2/26/20</t>
  </si>
  <si>
    <t>Brazil--2/27/20</t>
  </si>
  <si>
    <t>Brazil--2/28/20</t>
  </si>
  <si>
    <t>Georgia--2/26/20</t>
  </si>
  <si>
    <t>Georgia--2/27/20</t>
  </si>
  <si>
    <t>Georgia--2/28/20</t>
  </si>
  <si>
    <t>Georgia--2/29/20</t>
  </si>
  <si>
    <t>Greece--2/26/20</t>
  </si>
  <si>
    <t>North Macedonia--2/26/20</t>
  </si>
  <si>
    <t>North Macedonia--2/27/20</t>
  </si>
  <si>
    <t>North Macedonia--2/28/20</t>
  </si>
  <si>
    <t>North Macedonia--2/29/20</t>
  </si>
  <si>
    <t>North Macedonia--3/1/20</t>
  </si>
  <si>
    <t>North Macedonia--3/2/20</t>
  </si>
  <si>
    <t>North Macedonia--3/3/20</t>
  </si>
  <si>
    <t>North Macedonia--3/4/20</t>
  </si>
  <si>
    <t>North Macedonia--3/5/20</t>
  </si>
  <si>
    <t>Norway--2/26/20</t>
  </si>
  <si>
    <t>Norway--2/27/20</t>
  </si>
  <si>
    <t>Romania--2/26/20</t>
  </si>
  <si>
    <t>Romania--2/27/20</t>
  </si>
  <si>
    <t>Estonia--2/27/20</t>
  </si>
  <si>
    <t>Estonia--2/28/20</t>
  </si>
  <si>
    <t>Estonia--2/29/20</t>
  </si>
  <si>
    <t>Estonia--3/1/20</t>
  </si>
  <si>
    <t>Estonia--3/2/20</t>
  </si>
  <si>
    <t>Netherlands--2/27/20</t>
  </si>
  <si>
    <t>Netherlands--2/28/20</t>
  </si>
  <si>
    <t>San Marino--2/27/20</t>
  </si>
  <si>
    <t>San Marino--2/28/20</t>
  </si>
  <si>
    <t>San Marino--2/29/20</t>
  </si>
  <si>
    <t>San Marino--3/1/20</t>
  </si>
  <si>
    <t>Belarus--2/28/20</t>
  </si>
  <si>
    <t>Belarus--2/29/20</t>
  </si>
  <si>
    <t>Belarus--3/1/20</t>
  </si>
  <si>
    <t>Belarus--3/2/20</t>
  </si>
  <si>
    <t>Belarus--3/3/20</t>
  </si>
  <si>
    <t>Iceland--2/28/20</t>
  </si>
  <si>
    <t>Iceland--2/29/20</t>
  </si>
  <si>
    <t>Lithuania--2/28/20</t>
  </si>
  <si>
    <t>Lithuania--2/29/20</t>
  </si>
  <si>
    <t>Lithuania--3/1/20</t>
  </si>
  <si>
    <t>Lithuania--3/2/20</t>
  </si>
  <si>
    <t>Lithuania--3/3/20</t>
  </si>
  <si>
    <t>Lithuania--3/4/20</t>
  </si>
  <si>
    <t>Lithuania--3/5/20</t>
  </si>
  <si>
    <t>Lithuania--3/6/20</t>
  </si>
  <si>
    <t>Lithuania--3/7/20</t>
  </si>
  <si>
    <t>Lithuania--3/8/20</t>
  </si>
  <si>
    <t>Lithuania--3/9/20</t>
  </si>
  <si>
    <t>Lithuania--3/10/20</t>
  </si>
  <si>
    <t>Mexico--2/28/20</t>
  </si>
  <si>
    <t>New Zealand--2/28/20</t>
  </si>
  <si>
    <t>New Zealand--2/29/20</t>
  </si>
  <si>
    <t>New Zealand--3/1/20</t>
  </si>
  <si>
    <t>New Zealand--3/2/20</t>
  </si>
  <si>
    <t>New Zealand--3/3/20</t>
  </si>
  <si>
    <t>Nigeria--2/28/20</t>
  </si>
  <si>
    <t>Nigeria--2/29/20</t>
  </si>
  <si>
    <t>Nigeria--3/1/20</t>
  </si>
  <si>
    <t>Nigeria--3/2/20</t>
  </si>
  <si>
    <t>Nigeria--3/3/20</t>
  </si>
  <si>
    <t>Nigeria--3/4/20</t>
  </si>
  <si>
    <t>Nigeria--3/5/20</t>
  </si>
  <si>
    <t>Nigeria--3/6/20</t>
  </si>
  <si>
    <t>Nigeria--3/7/20</t>
  </si>
  <si>
    <t>Nigeria--3/8/20</t>
  </si>
  <si>
    <t>Ireland--2/29/20</t>
  </si>
  <si>
    <t>Ireland--3/1/20</t>
  </si>
  <si>
    <t>Ireland--3/2/20</t>
  </si>
  <si>
    <t>Luxembourg--2/29/20</t>
  </si>
  <si>
    <t>Luxembourg--3/1/20</t>
  </si>
  <si>
    <t>Luxembourg--3/2/20</t>
  </si>
  <si>
    <t>Luxembourg--3/3/20</t>
  </si>
  <si>
    <t>Luxembourg--3/4/20</t>
  </si>
  <si>
    <t>Luxembourg--3/5/20</t>
  </si>
  <si>
    <t>Monaco--2/29/20</t>
  </si>
  <si>
    <t>Monaco--3/1/20</t>
  </si>
  <si>
    <t>Monaco--3/2/20</t>
  </si>
  <si>
    <t>Monaco--3/3/20</t>
  </si>
  <si>
    <t>Monaco--3/4/20</t>
  </si>
  <si>
    <t>Monaco--3/5/20</t>
  </si>
  <si>
    <t>Monaco--3/6/20</t>
  </si>
  <si>
    <t>Monaco--3/7/20</t>
  </si>
  <si>
    <t>Monaco--3/8/20</t>
  </si>
  <si>
    <t>Monaco--3/9/20</t>
  </si>
  <si>
    <t>Monaco--3/10/20</t>
  </si>
  <si>
    <t>Monaco--3/11/20</t>
  </si>
  <si>
    <t>Qatar--2/29/20</t>
  </si>
  <si>
    <t>Armenia--3/1/20</t>
  </si>
  <si>
    <t>Armenia--3/2/20</t>
  </si>
  <si>
    <t>Armenia--3/3/20</t>
  </si>
  <si>
    <t>Armenia--3/4/20</t>
  </si>
  <si>
    <t>Armenia--3/5/20</t>
  </si>
  <si>
    <t>Armenia--3/6/20</t>
  </si>
  <si>
    <t>Armenia--3/7/20</t>
  </si>
  <si>
    <t>Armenia--3/8/20</t>
  </si>
  <si>
    <t>Armenia--3/9/20</t>
  </si>
  <si>
    <t>Armenia--3/10/20</t>
  </si>
  <si>
    <t>Armenia--3/11/20</t>
  </si>
  <si>
    <t>Dominican Republic--3/1/20</t>
  </si>
  <si>
    <t>Dominican Republic--3/2/20</t>
  </si>
  <si>
    <t>Dominican Republic--3/3/20</t>
  </si>
  <si>
    <t>Dominican Republic--3/4/20</t>
  </si>
  <si>
    <t>Dominican Republic--3/5/20</t>
  </si>
  <si>
    <t>Andorra--3/2/20</t>
  </si>
  <si>
    <t>Andorra--3/3/20</t>
  </si>
  <si>
    <t>Andorra--3/4/20</t>
  </si>
  <si>
    <t>Andorra--3/5/20</t>
  </si>
  <si>
    <t>Andorra--3/6/20</t>
  </si>
  <si>
    <t>Andorra--3/7/20</t>
  </si>
  <si>
    <t>Andorra--3/8/20</t>
  </si>
  <si>
    <t>Andorra--3/9/20</t>
  </si>
  <si>
    <t>Andorra--3/10/20</t>
  </si>
  <si>
    <t>Andorra--3/11/20</t>
  </si>
  <si>
    <t>Andorra--3/12/20</t>
  </si>
  <si>
    <t>Latvia--3/2/20</t>
  </si>
  <si>
    <t>Latvia--3/3/20</t>
  </si>
  <si>
    <t>Latvia--3/4/20</t>
  </si>
  <si>
    <t>Latvia--3/5/20</t>
  </si>
  <si>
    <t>Latvia--3/6/20</t>
  </si>
  <si>
    <t>Latvia--3/7/20</t>
  </si>
  <si>
    <t>Morocco--3/2/20</t>
  </si>
  <si>
    <t>Morocco--3/3/20</t>
  </si>
  <si>
    <t>Morocco--3/4/20</t>
  </si>
  <si>
    <t>Saudi Arabia--3/2/20</t>
  </si>
  <si>
    <t>Saudi Arabia--3/3/20</t>
  </si>
  <si>
    <t>Saudi Arabia--3/4/20</t>
  </si>
  <si>
    <t>Senegal--3/2/20</t>
  </si>
  <si>
    <t>Argentina--3/3/20</t>
  </si>
  <si>
    <t>Argentina--3/4/20</t>
  </si>
  <si>
    <t>Argentina--3/5/20</t>
  </si>
  <si>
    <t>Chile--3/3/20</t>
  </si>
  <si>
    <t>Chile--3/4/20</t>
  </si>
  <si>
    <t>Jordan--3/3/20</t>
  </si>
  <si>
    <t>Jordan--3/4/20</t>
  </si>
  <si>
    <t>Jordan--3/5/20</t>
  </si>
  <si>
    <t>Jordan--3/6/20</t>
  </si>
  <si>
    <t>Jordan--3/7/20</t>
  </si>
  <si>
    <t>Jordan--3/8/20</t>
  </si>
  <si>
    <t>Jordan--3/9/20</t>
  </si>
  <si>
    <t>Jordan--3/10/20</t>
  </si>
  <si>
    <t>Jordan--3/11/20</t>
  </si>
  <si>
    <t>Jordan--3/12/20</t>
  </si>
  <si>
    <t>Ukraine--3/3/20</t>
  </si>
  <si>
    <t>Ukraine--3/4/20</t>
  </si>
  <si>
    <t>Ukraine--3/5/20</t>
  </si>
  <si>
    <t>Ukraine--3/6/20</t>
  </si>
  <si>
    <t>Ukraine--3/7/20</t>
  </si>
  <si>
    <t>Ukraine--3/8/20</t>
  </si>
  <si>
    <t>Ukraine--3/9/20</t>
  </si>
  <si>
    <t>Ukraine--3/10/20</t>
  </si>
  <si>
    <t>Ukraine--3/11/20</t>
  </si>
  <si>
    <t>Ukraine--3/12/20</t>
  </si>
  <si>
    <t>Liechtenstein--3/4/20</t>
  </si>
  <si>
    <t>Liechtenstein--3/5/20</t>
  </si>
  <si>
    <t>Liechtenstein--3/6/20</t>
  </si>
  <si>
    <t>Liechtenstein--3/7/20</t>
  </si>
  <si>
    <t>Liechtenstein--3/8/20</t>
  </si>
  <si>
    <t>Liechtenstein--3/9/20</t>
  </si>
  <si>
    <t>Liechtenstein--3/10/20</t>
  </si>
  <si>
    <t>Liechtenstein--3/11/20</t>
  </si>
  <si>
    <t>Liechtenstein--3/12/20</t>
  </si>
  <si>
    <t>Poland--3/4/20</t>
  </si>
  <si>
    <t>Poland--3/5/20</t>
  </si>
  <si>
    <t>Tunisia--3/4/20</t>
  </si>
  <si>
    <t>Tunisia--3/5/20</t>
  </si>
  <si>
    <t>Tunisia--3/6/20</t>
  </si>
  <si>
    <t>Tunisia--3/7/20</t>
  </si>
  <si>
    <t>South Africa--3/5/20</t>
  </si>
  <si>
    <t>South Africa--3/6/20</t>
  </si>
  <si>
    <t>South Africa--3/7/20</t>
  </si>
  <si>
    <t>Bhutan--3/6/20</t>
  </si>
  <si>
    <t>Bhutan--3/7/20</t>
  </si>
  <si>
    <t>Bhutan--3/8/20</t>
  </si>
  <si>
    <t>Bhutan--3/9/20</t>
  </si>
  <si>
    <t>Bhutan--3/10/20</t>
  </si>
  <si>
    <t>Bhutan--3/11/20</t>
  </si>
  <si>
    <t>Bhutan--3/12/20</t>
  </si>
  <si>
    <t>Cameroon--3/6/20</t>
  </si>
  <si>
    <t>Cameroon--3/7/20</t>
  </si>
  <si>
    <t>Colombia--3/6/20</t>
  </si>
  <si>
    <t>Colombia--3/7/20</t>
  </si>
  <si>
    <t>Colombia--3/8/20</t>
  </si>
  <si>
    <t>Colombia--3/9/20</t>
  </si>
  <si>
    <t>Costa Rica--3/6/20</t>
  </si>
  <si>
    <t>Costa Rica--3/7/20</t>
  </si>
  <si>
    <t>Peru--3/6/20</t>
  </si>
  <si>
    <t>Peru--3/7/20</t>
  </si>
  <si>
    <t>Serbia--3/6/20</t>
  </si>
  <si>
    <t>Serbia--3/7/20</t>
  </si>
  <si>
    <t>Serbia--3/8/20</t>
  </si>
  <si>
    <t>Serbia--3/9/20</t>
  </si>
  <si>
    <t>Slovakia--3/6/20</t>
  </si>
  <si>
    <t>Slovakia--3/7/20</t>
  </si>
  <si>
    <t>Togo--3/6/20</t>
  </si>
  <si>
    <t>Togo--3/7/20</t>
  </si>
  <si>
    <t>Togo--3/8/20</t>
  </si>
  <si>
    <t>Togo--3/9/20</t>
  </si>
  <si>
    <t>Togo--3/10/20</t>
  </si>
  <si>
    <t>Togo--3/11/20</t>
  </si>
  <si>
    <t>Togo--3/12/20</t>
  </si>
  <si>
    <t>Paraguay--3/8/20</t>
  </si>
  <si>
    <t>Paraguay--3/9/20</t>
  </si>
  <si>
    <t>Paraguay--3/10/20</t>
  </si>
  <si>
    <t>Brunei--3/9/20</t>
  </si>
  <si>
    <t>Brunei--3/10/20</t>
  </si>
  <si>
    <t>Burkina Faso--3/10/20</t>
  </si>
  <si>
    <t>Holy See--3/6/20</t>
  </si>
  <si>
    <t>Holy See--3/7/20</t>
  </si>
  <si>
    <t>Holy See--3/8/20</t>
  </si>
  <si>
    <t>Holy See--3/9/20</t>
  </si>
  <si>
    <t>Holy See--3/10/20</t>
  </si>
  <si>
    <t>Holy See--3/11/20</t>
  </si>
  <si>
    <t>Holy See--3/12/20</t>
  </si>
  <si>
    <t>Mongolia--3/10/20</t>
  </si>
  <si>
    <t>Mongolia--3/11/20</t>
  </si>
  <si>
    <t>Mongolia--3/12/20</t>
  </si>
  <si>
    <t>Panama--3/10/20</t>
  </si>
  <si>
    <t>Korea, South--1/22/20</t>
  </si>
  <si>
    <t>Korea, South--1/23/20</t>
  </si>
  <si>
    <t>Taiwan*--1/22/20</t>
  </si>
  <si>
    <t>Taiwan*--1/23/20</t>
  </si>
  <si>
    <t>Moldova--3/8/20</t>
  </si>
  <si>
    <t>Moldova--3/9/20</t>
  </si>
  <si>
    <t>Congo (Kinshasa)--3/11/20</t>
  </si>
  <si>
    <t>Congo (Kinshasa)--3/12/20</t>
  </si>
  <si>
    <t>Cote d'Ivoire--3/11/20</t>
  </si>
  <si>
    <t>Cote d'Ivoire--3/12/20</t>
  </si>
  <si>
    <t>Jamaica--3/11/20</t>
  </si>
  <si>
    <t>Reunion--3/11/20</t>
  </si>
  <si>
    <t>Reunion--3/12/20</t>
  </si>
  <si>
    <t>Turkey--3/11/20</t>
  </si>
  <si>
    <t>Turkey--3/12/20</t>
  </si>
  <si>
    <t>Guyana--3/12/20</t>
  </si>
  <si>
    <t>ID_New</t>
  </si>
  <si>
    <t>ID_Selected</t>
  </si>
  <si>
    <t>State</t>
  </si>
  <si>
    <t>Worldwide</t>
  </si>
  <si>
    <t>Date_Formatted</t>
  </si>
  <si>
    <t>Year</t>
  </si>
  <si>
    <t>Month</t>
  </si>
  <si>
    <t>Day</t>
  </si>
  <si>
    <t>Data Source</t>
  </si>
  <si>
    <t>GitHub</t>
  </si>
  <si>
    <t>Data available on:</t>
  </si>
  <si>
    <t xml:space="preserve">Johns Hopkins University has taken the lead in compiling data in real time and making it available to the public. </t>
  </si>
  <si>
    <t>Map Data</t>
  </si>
  <si>
    <t>Data_Map</t>
  </si>
  <si>
    <t>Top 17</t>
  </si>
  <si>
    <t>3/13/20</t>
  </si>
  <si>
    <t>Thailand--3/13/20</t>
  </si>
  <si>
    <t>Japan--3/13/20</t>
  </si>
  <si>
    <t>Singapore--3/13/20</t>
  </si>
  <si>
    <t>Nepal--3/13/20</t>
  </si>
  <si>
    <t>Malaysia--3/13/20</t>
  </si>
  <si>
    <t>Canada-British Columbia-3/13/20</t>
  </si>
  <si>
    <t>Australia-New South Wales-3/13/20</t>
  </si>
  <si>
    <t>Australia-Victoria-3/13/20</t>
  </si>
  <si>
    <t>Australia-Queensland-3/13/20</t>
  </si>
  <si>
    <t>Cambodia--3/13/20</t>
  </si>
  <si>
    <t>Sri Lanka--3/13/20</t>
  </si>
  <si>
    <t>Germany--3/13/20</t>
  </si>
  <si>
    <t>Finland--3/13/20</t>
  </si>
  <si>
    <t>United Arab Emirates--3/13/20</t>
  </si>
  <si>
    <t>Philippines--3/13/20</t>
  </si>
  <si>
    <t>India--3/13/20</t>
  </si>
  <si>
    <t>Italy--3/13/20</t>
  </si>
  <si>
    <t>Sweden--3/13/20</t>
  </si>
  <si>
    <t>Spain--3/13/20</t>
  </si>
  <si>
    <t>Australia-South Australia-3/13/20</t>
  </si>
  <si>
    <t>Belgium--3/13/20</t>
  </si>
  <si>
    <t>Egypt--3/13/20</t>
  </si>
  <si>
    <t>Australia-From Diamond Princess-3/13/20</t>
  </si>
  <si>
    <t>Lebanon--3/13/20</t>
  </si>
  <si>
    <t>Iraq--3/13/20</t>
  </si>
  <si>
    <t>Oman--3/13/20</t>
  </si>
  <si>
    <t>Afghanistan--3/13/20</t>
  </si>
  <si>
    <t>Bahrain--3/13/20</t>
  </si>
  <si>
    <t>Kuwait--3/13/20</t>
  </si>
  <si>
    <t>Algeria--3/13/20</t>
  </si>
  <si>
    <t>Croatia--3/13/20</t>
  </si>
  <si>
    <t>Switzerland--3/13/20</t>
  </si>
  <si>
    <t>Austria--3/13/20</t>
  </si>
  <si>
    <t>Israel--3/13/20</t>
  </si>
  <si>
    <t>Pakistan--3/13/20</t>
  </si>
  <si>
    <t>Brazil--3/13/20</t>
  </si>
  <si>
    <t>Georgia--3/13/20</t>
  </si>
  <si>
    <t>Greece--3/13/20</t>
  </si>
  <si>
    <t>North Macedonia--3/13/20</t>
  </si>
  <si>
    <t>Norway--3/13/20</t>
  </si>
  <si>
    <t>Romania--3/13/20</t>
  </si>
  <si>
    <t>Estonia--3/13/20</t>
  </si>
  <si>
    <t>Netherlands--3/13/20</t>
  </si>
  <si>
    <t>San Marino--3/13/20</t>
  </si>
  <si>
    <t>Belarus--3/13/20</t>
  </si>
  <si>
    <t>Iceland--3/13/20</t>
  </si>
  <si>
    <t>Lithuania--3/13/20</t>
  </si>
  <si>
    <t>Mexico--3/13/20</t>
  </si>
  <si>
    <t>New Zealand--3/13/20</t>
  </si>
  <si>
    <t>Nigeria--3/13/20</t>
  </si>
  <si>
    <t>Australia-Western Australia-3/13/20</t>
  </si>
  <si>
    <t>Ireland--3/13/20</t>
  </si>
  <si>
    <t>Luxembourg--3/13/20</t>
  </si>
  <si>
    <t>Monaco--3/13/20</t>
  </si>
  <si>
    <t>Qatar--3/13/20</t>
  </si>
  <si>
    <t>Ecuador--3/13/20</t>
  </si>
  <si>
    <t>Azerbaijan--3/13/20</t>
  </si>
  <si>
    <t>Armenia--3/13/20</t>
  </si>
  <si>
    <t>Dominican Republic--3/13/20</t>
  </si>
  <si>
    <t>Indonesia--3/13/20</t>
  </si>
  <si>
    <t>Portugal--3/13/20</t>
  </si>
  <si>
    <t>Andorra--3/13/20</t>
  </si>
  <si>
    <t>Australia-Tasmania-3/13/20</t>
  </si>
  <si>
    <t>Latvia--3/13/20</t>
  </si>
  <si>
    <t>Morocco--3/13/20</t>
  </si>
  <si>
    <t>Saudi Arabia--3/13/20</t>
  </si>
  <si>
    <t>Senegal--3/13/20</t>
  </si>
  <si>
    <t>Argentina--3/13/20</t>
  </si>
  <si>
    <t>Chile--3/13/20</t>
  </si>
  <si>
    <t>Jordan--3/13/20</t>
  </si>
  <si>
    <t>Ukraine--3/13/20</t>
  </si>
  <si>
    <t>Hungary--3/13/20</t>
  </si>
  <si>
    <t>Australia-Northern Territory-3/13/20</t>
  </si>
  <si>
    <t>Liechtenstein--3/13/20</t>
  </si>
  <si>
    <t>Poland--3/13/20</t>
  </si>
  <si>
    <t>Tunisia--3/13/20</t>
  </si>
  <si>
    <t>Bosnia and Herzegovina--3/13/20</t>
  </si>
  <si>
    <t>Slovenia--3/13/20</t>
  </si>
  <si>
    <t>South Africa--3/13/20</t>
  </si>
  <si>
    <t>Bhutan--3/13/20</t>
  </si>
  <si>
    <t>Cameroon--3/13/20</t>
  </si>
  <si>
    <t>Colombia--3/13/20</t>
  </si>
  <si>
    <t>Costa Rica--3/13/20</t>
  </si>
  <si>
    <t>Peru--3/13/20</t>
  </si>
  <si>
    <t>Serbia--3/13/20</t>
  </si>
  <si>
    <t>Slovakia--3/13/20</t>
  </si>
  <si>
    <t>Togo--3/13/20</t>
  </si>
  <si>
    <t>French Guiana--3/13/20</t>
  </si>
  <si>
    <t>Malta--3/13/20</t>
  </si>
  <si>
    <t>Martinique--3/13/20</t>
  </si>
  <si>
    <t>Bulgaria--3/13/20</t>
  </si>
  <si>
    <t>Maldives--3/13/20</t>
  </si>
  <si>
    <t>Bangladesh--3/13/20</t>
  </si>
  <si>
    <t>Paraguay--3/13/20</t>
  </si>
  <si>
    <t>Canada-Ontario-3/13/20</t>
  </si>
  <si>
    <t>Canada-Alberta-3/13/20</t>
  </si>
  <si>
    <t>Canada-Quebec-3/13/20</t>
  </si>
  <si>
    <t>Albania--3/13/20</t>
  </si>
  <si>
    <t>Cyprus--3/13/20</t>
  </si>
  <si>
    <t>Brunei--3/13/20</t>
  </si>
  <si>
    <t>US-Washington-3/13/20</t>
  </si>
  <si>
    <t>US-New York-3/13/20</t>
  </si>
  <si>
    <t>US-California-3/13/20</t>
  </si>
  <si>
    <t>US-Massachusetts-3/13/20</t>
  </si>
  <si>
    <t>US-Diamond Princess-3/13/20</t>
  </si>
  <si>
    <t>US-Grand Princess-3/13/20</t>
  </si>
  <si>
    <t>US-Georgia-3/13/20</t>
  </si>
  <si>
    <t>US-Colorado-3/13/20</t>
  </si>
  <si>
    <t>US-Florida-3/13/20</t>
  </si>
  <si>
    <t>US-New Jersey-3/13/20</t>
  </si>
  <si>
    <t>US-Oregon-3/13/20</t>
  </si>
  <si>
    <t>US-Texas-3/13/20</t>
  </si>
  <si>
    <t>US-Illinois-3/13/20</t>
  </si>
  <si>
    <t>US-Pennsylvania-3/13/20</t>
  </si>
  <si>
    <t>US-Iowa-3/13/20</t>
  </si>
  <si>
    <t>US-Maryland-3/13/20</t>
  </si>
  <si>
    <t>US-North Carolina-3/13/20</t>
  </si>
  <si>
    <t>US-South Carolina-3/13/20</t>
  </si>
  <si>
    <t>US-Tennessee-3/13/20</t>
  </si>
  <si>
    <t>US-Virginia-3/13/20</t>
  </si>
  <si>
    <t>US-Arizona-3/13/20</t>
  </si>
  <si>
    <t>US-Indiana-3/13/20</t>
  </si>
  <si>
    <t>US-Kentucky-3/13/20</t>
  </si>
  <si>
    <t>US-District of Columbia-3/13/20</t>
  </si>
  <si>
    <t>US-Nevada-3/13/20</t>
  </si>
  <si>
    <t>US-New Hampshire-3/13/20</t>
  </si>
  <si>
    <t>US-Minnesota-3/13/20</t>
  </si>
  <si>
    <t>US-Nebraska-3/13/20</t>
  </si>
  <si>
    <t>US-Ohio-3/13/20</t>
  </si>
  <si>
    <t>US-Rhode Island-3/13/20</t>
  </si>
  <si>
    <t>US-Wisconsin-3/13/20</t>
  </si>
  <si>
    <t>US-Connecticut-3/13/20</t>
  </si>
  <si>
    <t>US-Hawaii-3/13/20</t>
  </si>
  <si>
    <t>US-Oklahoma-3/13/20</t>
  </si>
  <si>
    <t>US-Utah-3/13/20</t>
  </si>
  <si>
    <t>Burkina Faso--3/13/20</t>
  </si>
  <si>
    <t>Holy See--3/13/20</t>
  </si>
  <si>
    <t>Mongolia--3/13/20</t>
  </si>
  <si>
    <t>Panama--3/13/20</t>
  </si>
  <si>
    <t>US-Kansas-3/13/20</t>
  </si>
  <si>
    <t>US-Louisiana-3/13/20</t>
  </si>
  <si>
    <t>US-Missouri-3/13/20</t>
  </si>
  <si>
    <t>US-Vermont-3/13/20</t>
  </si>
  <si>
    <t>US-Alaska-3/13/20</t>
  </si>
  <si>
    <t>US-Arkansas-3/13/20</t>
  </si>
  <si>
    <t>US-Delaware-3/13/20</t>
  </si>
  <si>
    <t>US-Idaho-3/13/20</t>
  </si>
  <si>
    <t>US-Maine-3/13/20</t>
  </si>
  <si>
    <t>US-Michigan-3/13/20</t>
  </si>
  <si>
    <t>US-Mississippi-3/13/20</t>
  </si>
  <si>
    <t>US-Montana-3/13/20</t>
  </si>
  <si>
    <t>US-New Mexico-3/13/20</t>
  </si>
  <si>
    <t>US-North Dakota-3/13/20</t>
  </si>
  <si>
    <t>US-South Dakota-3/13/20</t>
  </si>
  <si>
    <t>US-West Virginia-3/13/20</t>
  </si>
  <si>
    <t>US-Wyoming-3/13/20</t>
  </si>
  <si>
    <t>China-Hubei-3/13/20</t>
  </si>
  <si>
    <t>Iran--3/13/20</t>
  </si>
  <si>
    <t>Korea, South--3/13/20</t>
  </si>
  <si>
    <t>France-France-3/13/20</t>
  </si>
  <si>
    <t>China-Guangdong-3/13/20</t>
  </si>
  <si>
    <t>China-Henan-3/13/20</t>
  </si>
  <si>
    <t>China-Zhejiang-3/13/20</t>
  </si>
  <si>
    <t>China-Hunan-3/13/20</t>
  </si>
  <si>
    <t>China-Anhui-3/13/20</t>
  </si>
  <si>
    <t>China-Jiangxi-3/13/20</t>
  </si>
  <si>
    <t>China-Shandong-3/13/20</t>
  </si>
  <si>
    <t>Cruise Ship-Diamond Princess-3/13/20</t>
  </si>
  <si>
    <t>China-Jiangsu-3/13/20</t>
  </si>
  <si>
    <t>China-Chongqing-3/13/20</t>
  </si>
  <si>
    <t>China-Sichuan-3/13/20</t>
  </si>
  <si>
    <t>China-Heilongjiang-3/13/20</t>
  </si>
  <si>
    <t>Denmark-Denmark-3/13/20</t>
  </si>
  <si>
    <t>China-Beijing-3/13/20</t>
  </si>
  <si>
    <t>China-Shanghai-3/13/20</t>
  </si>
  <si>
    <t>China-Hebei-3/13/20</t>
  </si>
  <si>
    <t>China-Fujian-3/13/20</t>
  </si>
  <si>
    <t>China-Guangxi-3/13/20</t>
  </si>
  <si>
    <t>China-Shaanxi-3/13/20</t>
  </si>
  <si>
    <t>China-Yunnan-3/13/20</t>
  </si>
  <si>
    <t>China-Hainan-3/13/20</t>
  </si>
  <si>
    <t>China-Guizhou-3/13/20</t>
  </si>
  <si>
    <t>China-Tianjin-3/13/20</t>
  </si>
  <si>
    <t>China-Shanxi-3/13/20</t>
  </si>
  <si>
    <t>China-Gansu-3/13/20</t>
  </si>
  <si>
    <t>China-Hong Kong-3/13/20</t>
  </si>
  <si>
    <t>China-Liaoning-3/13/20</t>
  </si>
  <si>
    <t>China-Jilin-3/13/20</t>
  </si>
  <si>
    <t>Czechia--3/13/20</t>
  </si>
  <si>
    <t>China-Xinjiang-3/13/20</t>
  </si>
  <si>
    <t>China-Inner Mongolia-3/13/20</t>
  </si>
  <si>
    <t>China-Ningxia-3/13/20</t>
  </si>
  <si>
    <t>Taiwan*--3/13/20</t>
  </si>
  <si>
    <t>Vietnam--3/13/20</t>
  </si>
  <si>
    <t>Russia--3/13/20</t>
  </si>
  <si>
    <t>China-Qinghai-3/13/20</t>
  </si>
  <si>
    <t>China-Macau-3/13/20</t>
  </si>
  <si>
    <t>Moldova--3/13/20</t>
  </si>
  <si>
    <t>Bolivia--3/13/20</t>
  </si>
  <si>
    <t>Denmark-Faroe Islands-3/13/20</t>
  </si>
  <si>
    <t>France-St Martin-3/13/20</t>
  </si>
  <si>
    <t>Honduras--3/13/20</t>
  </si>
  <si>
    <t>United Kingdom-Channel Islands-3/13/20</t>
  </si>
  <si>
    <t>Canada-New Brunswick-3/13/20</t>
  </si>
  <si>
    <t>China-Tibet-3/13/20</t>
  </si>
  <si>
    <t>Congo (Kinshasa)--3/13/20</t>
  </si>
  <si>
    <t>Cote d'Ivoire--3/13/20</t>
  </si>
  <si>
    <t>France-Saint Barthelemy-3/13/20</t>
  </si>
  <si>
    <t>Jamaica--3/13/20</t>
  </si>
  <si>
    <t>Reunion--3/13/20</t>
  </si>
  <si>
    <t>Turkey--3/13/20</t>
  </si>
  <si>
    <t>United Kingdom-Gibraltar-3/13/20</t>
  </si>
  <si>
    <t>US-Kitsap, WA-3/13/20</t>
  </si>
  <si>
    <t>US-Solano, CA-3/13/20</t>
  </si>
  <si>
    <t>US-Santa Cruz, CA-3/13/20</t>
  </si>
  <si>
    <t>US-Napa, CA-3/13/20</t>
  </si>
  <si>
    <t>US-Ventura, CA-3/13/20</t>
  </si>
  <si>
    <t>US-Worcester, MA-3/13/20</t>
  </si>
  <si>
    <t>US-Gwinnett, GA-3/13/20</t>
  </si>
  <si>
    <t>US-DeKalb, GA-3/13/20</t>
  </si>
  <si>
    <t>US-Floyd, GA-3/13/20</t>
  </si>
  <si>
    <t>US-Fayette, GA-3/13/20</t>
  </si>
  <si>
    <t>US-Gregg, TX-3/13/20</t>
  </si>
  <si>
    <t>US-Monmouth, NJ-3/13/20</t>
  </si>
  <si>
    <t>US-Burlington, NJ-3/13/20</t>
  </si>
  <si>
    <t>US-Camden, NJ-3/13/20</t>
  </si>
  <si>
    <t>US-Passaic, NJ-3/13/20</t>
  </si>
  <si>
    <t>US-Union, NJ-3/13/20</t>
  </si>
  <si>
    <t>US-Eagle, CO-3/13/20</t>
  </si>
  <si>
    <t>US-Larimer, CO-3/13/20</t>
  </si>
  <si>
    <t>US-Arapahoe, CO-3/13/20</t>
  </si>
  <si>
    <t>US-Gunnison, CO-3/13/20</t>
  </si>
  <si>
    <t>US-Kane, IL-3/13/20</t>
  </si>
  <si>
    <t>US-Monroe, PA-3/13/20</t>
  </si>
  <si>
    <t>US-Philadelphia, PA-3/13/20</t>
  </si>
  <si>
    <t>US-Norfolk, VA-3/13/20</t>
  </si>
  <si>
    <t>US-Arlington, VA-3/13/20</t>
  </si>
  <si>
    <t>US-Spotsylvania, VA-3/13/20</t>
  </si>
  <si>
    <t>US-Loudoun, VA-3/13/20</t>
  </si>
  <si>
    <t>US-Prince George's, MD-3/13/20</t>
  </si>
  <si>
    <t>US-Pottawattamie, IA-3/13/20</t>
  </si>
  <si>
    <t>US-Camden, NC-3/13/20</t>
  </si>
  <si>
    <t>US-Pima, AZ-3/13/20</t>
  </si>
  <si>
    <t>US-Noble, IN-3/13/20</t>
  </si>
  <si>
    <t>US-Adams, IN-3/13/20</t>
  </si>
  <si>
    <t>US-Boone, IN-3/13/20</t>
  </si>
  <si>
    <t>US-Dane, WI-3/13/20</t>
  </si>
  <si>
    <t>US-Pierce, WI-3/13/20</t>
  </si>
  <si>
    <t>US-Cuyahoga, OH-3/13/20</t>
  </si>
  <si>
    <t>US-Weber, UT-3/13/20</t>
  </si>
  <si>
    <t>US-Bennington County, VT-3/13/20</t>
  </si>
  <si>
    <t>US-Carver County, MN-3/13/20</t>
  </si>
  <si>
    <t>US-Charlotte County, FL-3/13/20</t>
  </si>
  <si>
    <t>US-Cherokee County, GA-3/13/20</t>
  </si>
  <si>
    <t>US-Collin County, TX-3/13/20</t>
  </si>
  <si>
    <t>US-Jefferson County, KY-3/13/20</t>
  </si>
  <si>
    <t>US-Jefferson Parish, LA-3/13/20</t>
  </si>
  <si>
    <t>US-Shasta County, CA-3/13/20</t>
  </si>
  <si>
    <t>US-Spartanburg County, SC-3/13/20</t>
  </si>
  <si>
    <t>US-Harrison County, KY-3/13/20</t>
  </si>
  <si>
    <t>US-Johnson County, IA-3/13/20</t>
  </si>
  <si>
    <t>US-Berkshire County, MA-3/13/20</t>
  </si>
  <si>
    <t>US-Davidson County, TN-3/13/20</t>
  </si>
  <si>
    <t>US-Douglas County, OR-3/13/20</t>
  </si>
  <si>
    <t>US-Fresno County, CA-3/13/20</t>
  </si>
  <si>
    <t>US-Harford County, MD-3/13/20</t>
  </si>
  <si>
    <t>US-Hendricks County, IN-3/13/20</t>
  </si>
  <si>
    <t>US-Hudson County, NJ-3/13/20</t>
  </si>
  <si>
    <t>US-Johnson County, KS-3/13/20</t>
  </si>
  <si>
    <t>US-Kittitas County, WA-3/13/20</t>
  </si>
  <si>
    <t>US-Manatee County, FL-3/13/20</t>
  </si>
  <si>
    <t>US-Marion County, OR-3/13/20</t>
  </si>
  <si>
    <t>US-Okaloosa County, FL-3/13/20</t>
  </si>
  <si>
    <t>US-Polk County, GA-3/13/20</t>
  </si>
  <si>
    <t>US-Riverside County, CA-3/13/20</t>
  </si>
  <si>
    <t>US-Shelby County, TN-3/13/20</t>
  </si>
  <si>
    <t>US-St. Louis County, MO-3/13/20</t>
  </si>
  <si>
    <t>US-Suffolk County, NY-3/13/20</t>
  </si>
  <si>
    <t>US-Ulster County, NY-3/13/20</t>
  </si>
  <si>
    <t>US-Volusia County, FL-3/13/20</t>
  </si>
  <si>
    <t>US-Fairfax County, VA-3/13/20</t>
  </si>
  <si>
    <t>US-Rockingham County, NH-3/13/20</t>
  </si>
  <si>
    <t>US-Washington, D.C.-3/13/20</t>
  </si>
  <si>
    <t>US-Montgomery County, PA-3/13/20</t>
  </si>
  <si>
    <t>US-Alameda County, CA-3/13/20</t>
  </si>
  <si>
    <t>US-Broward County, FL-3/13/20</t>
  </si>
  <si>
    <t>US-Lee County, FL-3/13/20</t>
  </si>
  <si>
    <t>US-Pinal County, AZ-3/13/20</t>
  </si>
  <si>
    <t>US-Rockland County, NY-3/13/20</t>
  </si>
  <si>
    <t>US-Saratoga County, NY-3/13/20</t>
  </si>
  <si>
    <t>US-Charleston County, SC-3/13/20</t>
  </si>
  <si>
    <t>US-Clark County, WA-3/13/20</t>
  </si>
  <si>
    <t>US-Cobb County, GA-3/13/20</t>
  </si>
  <si>
    <t>US-Davis County, UT-3/13/20</t>
  </si>
  <si>
    <t>US-El Paso County, CO-3/13/20</t>
  </si>
  <si>
    <t>US-Honolulu County, HI-3/13/20</t>
  </si>
  <si>
    <t>US-Jackson County, OR -3/13/20</t>
  </si>
  <si>
    <t>US-Jefferson County, WA-3/13/20</t>
  </si>
  <si>
    <t>US-Kershaw County, SC-3/13/20</t>
  </si>
  <si>
    <t>US-Klamath County, OR-3/13/20</t>
  </si>
  <si>
    <t>US-Madera County, CA-3/13/20</t>
  </si>
  <si>
    <t>US-Pierce County, WA-3/13/20</t>
  </si>
  <si>
    <t>US-Tulsa County, OK-3/13/20</t>
  </si>
  <si>
    <t>US-Douglas County, CO-3/13/20</t>
  </si>
  <si>
    <t>US-Providence County, RI-3/13/20</t>
  </si>
  <si>
    <t>US-Chatham County, NC-3/13/20</t>
  </si>
  <si>
    <t>US-Delaware County, PA-3/13/20</t>
  </si>
  <si>
    <t>US-Douglas County, NE-3/13/20</t>
  </si>
  <si>
    <t>US-Fayette County, KY-3/13/20</t>
  </si>
  <si>
    <t>US-Marion County, IN-3/13/20</t>
  </si>
  <si>
    <t>US-Middlesex County, MA-3/13/20</t>
  </si>
  <si>
    <t>US-Nassau County, NY-3/13/20</t>
  </si>
  <si>
    <t>US-Ramsey County, MN-3/13/20</t>
  </si>
  <si>
    <t>US-Washoe County, NV-3/13/20</t>
  </si>
  <si>
    <t>US-Wayne County, PA-3/13/20</t>
  </si>
  <si>
    <t>US-Yolo County, CA-3/13/20</t>
  </si>
  <si>
    <t>US-Santa Clara County, CA-3/13/20</t>
  </si>
  <si>
    <t>US-Clark County, NV-3/13/20</t>
  </si>
  <si>
    <t>US-Fort Bend County, TX-3/13/20</t>
  </si>
  <si>
    <t>US-Grant County, WA-3/13/20</t>
  </si>
  <si>
    <t>US-Santa Rosa County, FL-3/13/20</t>
  </si>
  <si>
    <t>US-Williamson County, TN-3/13/20</t>
  </si>
  <si>
    <t>US-New York County, NY-3/13/20</t>
  </si>
  <si>
    <t>US-Montgomery County, MD-3/13/20</t>
  </si>
  <si>
    <t>US-Suffolk County, MA-3/13/20</t>
  </si>
  <si>
    <t>US-Denver County, CO-3/13/20</t>
  </si>
  <si>
    <t>US-Summit County, CO-3/13/20</t>
  </si>
  <si>
    <t>US-Bergen County, NJ-3/13/20</t>
  </si>
  <si>
    <t>US-Harris County, TX-3/13/20</t>
  </si>
  <si>
    <t>US-San Francisco County, CA-3/13/20</t>
  </si>
  <si>
    <t>US-Contra Costa County, CA-3/13/20</t>
  </si>
  <si>
    <t>US-Orange County, CA-3/13/20</t>
  </si>
  <si>
    <t>US-Norfolk County, MA-3/13/20</t>
  </si>
  <si>
    <t>US-Maricopa County, AZ-3/13/20</t>
  </si>
  <si>
    <t>US-Wake County, NC-3/13/20</t>
  </si>
  <si>
    <t>US-Westchester County, NY-3/13/20</t>
  </si>
  <si>
    <t>US-Grafton County, NH-3/13/20</t>
  </si>
  <si>
    <t>US-Hillsborough, FL-3/13/20</t>
  </si>
  <si>
    <t>US-Placer County, CA-3/13/20</t>
  </si>
  <si>
    <t>US-San Mateo, CA-3/13/20</t>
  </si>
  <si>
    <t>US-Sonoma County, CA-3/13/20</t>
  </si>
  <si>
    <t>US-Umatilla, OR-3/13/20</t>
  </si>
  <si>
    <t>US-Fulton County, GA-3/13/20</t>
  </si>
  <si>
    <t>US-Washington County, OR-3/13/20</t>
  </si>
  <si>
    <t>US-Snohomish County, WA-3/13/20</t>
  </si>
  <si>
    <t>US-Humboldt County, CA-3/13/20</t>
  </si>
  <si>
    <t>US-Sacramento County, CA-3/13/20</t>
  </si>
  <si>
    <t>US-San Diego County, CA-3/13/20</t>
  </si>
  <si>
    <t>US-San Benito, CA-3/13/20</t>
  </si>
  <si>
    <t>US-Los Angeles, CA-3/13/20</t>
  </si>
  <si>
    <t>US-King County, WA-3/13/20</t>
  </si>
  <si>
    <t>US-Cook County, IL-3/13/20</t>
  </si>
  <si>
    <t>US-Skagit, WA-3/13/20</t>
  </si>
  <si>
    <t>US-Thurston, WA-3/13/20</t>
  </si>
  <si>
    <t>US-Island, WA-3/13/20</t>
  </si>
  <si>
    <t>US-Whatcom, WA-3/13/20</t>
  </si>
  <si>
    <t>US-Marin, CA-3/13/20</t>
  </si>
  <si>
    <t>US-Calaveras, CA-3/13/20</t>
  </si>
  <si>
    <t>US-Stanislaus, CA-3/13/20</t>
  </si>
  <si>
    <t>US-San Joaquin, CA-3/13/20</t>
  </si>
  <si>
    <t>US-Essex, MA-3/13/20</t>
  </si>
  <si>
    <t>US-Charlton, GA-3/13/20</t>
  </si>
  <si>
    <t>US-Collier, FL-3/13/20</t>
  </si>
  <si>
    <t>US-Pinellas, FL-3/13/20</t>
  </si>
  <si>
    <t>US-Alachua, FL-3/13/20</t>
  </si>
  <si>
    <t>US-Nassau, FL-3/13/20</t>
  </si>
  <si>
    <t>US-Pasco, FL-3/13/20</t>
  </si>
  <si>
    <t>US-Dallas, TX-3/13/20</t>
  </si>
  <si>
    <t>US-Tarrant, TX-3/13/20</t>
  </si>
  <si>
    <t>US-Montgomery, TX-3/13/20</t>
  </si>
  <si>
    <t>US-Middlesex, NJ-3/13/20</t>
  </si>
  <si>
    <t>US-Jefferson, CO-3/13/20</t>
  </si>
  <si>
    <t>US-Multnomah, OR-3/13/20</t>
  </si>
  <si>
    <t>US-Polk, OR-3/13/20</t>
  </si>
  <si>
    <t>US-Deschutes, OR-3/13/20</t>
  </si>
  <si>
    <t>US-McHenry, IL-3/13/20</t>
  </si>
  <si>
    <t>US-Lake, IL-3/13/20</t>
  </si>
  <si>
    <t>US-Bucks, PA-3/13/20</t>
  </si>
  <si>
    <t>US-Hanover, VA-3/13/20</t>
  </si>
  <si>
    <t>US-Lancaster, SC-3/13/20</t>
  </si>
  <si>
    <t>US-Sullivan, TN-3/13/20</t>
  </si>
  <si>
    <t>US-Johnson, IN-3/13/20</t>
  </si>
  <si>
    <t>US-Howard, IN-3/13/20</t>
  </si>
  <si>
    <t>US-St. Joseph, IN-3/13/20</t>
  </si>
  <si>
    <t>US-Knox, NE-3/13/20</t>
  </si>
  <si>
    <t>US-Stark, OH-3/13/20</t>
  </si>
  <si>
    <t>US-Anoka, MN-3/13/20</t>
  </si>
  <si>
    <t>US-Olmsted, MN-3/13/20</t>
  </si>
  <si>
    <t>US-Summit, UT-3/13/20</t>
  </si>
  <si>
    <t>US-Fairfield, CT-3/13/20</t>
  </si>
  <si>
    <t>US-Litchfield, CT-3/13/20</t>
  </si>
  <si>
    <t>US-Orleans, LA-3/13/20</t>
  </si>
  <si>
    <t>US-Pennington, SD-3/13/20</t>
  </si>
  <si>
    <t>US-Beadle, SD-3/13/20</t>
  </si>
  <si>
    <t>US-Charles Mix, SD-3/13/20</t>
  </si>
  <si>
    <t>US-Davison, SD-3/13/20</t>
  </si>
  <si>
    <t>US-Minnehaha, SD-3/13/20</t>
  </si>
  <si>
    <t>US-Bon Homme, SD-3/13/20</t>
  </si>
  <si>
    <t>US-Socorro, NM-3/13/20</t>
  </si>
  <si>
    <t>US-Bernalillo, NM-3/13/20</t>
  </si>
  <si>
    <t>US-Oakland, MI-3/13/20</t>
  </si>
  <si>
    <t>US-Wayne, MI-3/13/20</t>
  </si>
  <si>
    <t>US-New Castle, DE-3/13/20</t>
  </si>
  <si>
    <t>Cuba--3/13/20</t>
  </si>
  <si>
    <t>Guyana--3/13/20</t>
  </si>
  <si>
    <t>Australian Capital Territory</t>
  </si>
  <si>
    <t>Manitoba</t>
  </si>
  <si>
    <t>Saskatchewan</t>
  </si>
  <si>
    <t>French Polynesia</t>
  </si>
  <si>
    <t>Alabama</t>
  </si>
  <si>
    <t>Antigua and Barbuda</t>
  </si>
  <si>
    <t>Aruba</t>
  </si>
  <si>
    <t>Cayman Islands</t>
  </si>
  <si>
    <t>Ethiopia</t>
  </si>
  <si>
    <t>Guadeloupe</t>
  </si>
  <si>
    <t>Guinea</t>
  </si>
  <si>
    <t>Kazakhstan</t>
  </si>
  <si>
    <t>Kenya</t>
  </si>
  <si>
    <t>Sudan</t>
  </si>
  <si>
    <t>Australia-Australian Capital Territory</t>
  </si>
  <si>
    <t>United Kingdom-United Kingdom</t>
  </si>
  <si>
    <t>Kazakhstan-</t>
  </si>
  <si>
    <t>France-French Polynesia</t>
  </si>
  <si>
    <t>Cayman Islands-</t>
  </si>
  <si>
    <t>Guadeloupe-</t>
  </si>
  <si>
    <t>Canada-Manitoba</t>
  </si>
  <si>
    <t>Canada-Saskatchewan</t>
  </si>
  <si>
    <t>Ethiopia-</t>
  </si>
  <si>
    <t>Sudan-</t>
  </si>
  <si>
    <t>Guinea-</t>
  </si>
  <si>
    <t>Aruba-</t>
  </si>
  <si>
    <t>Canada-Grand Princess</t>
  </si>
  <si>
    <t>Kenya-</t>
  </si>
  <si>
    <t>Antigua and Barbuda-</t>
  </si>
  <si>
    <t>US-Alabama</t>
  </si>
  <si>
    <r>
      <t xml:space="preserve">To Refresh  the data press </t>
    </r>
    <r>
      <rPr>
        <b/>
        <sz val="11"/>
        <color rgb="FF00B0F0"/>
        <rFont val="Calibri"/>
        <family val="2"/>
        <scheme val="minor"/>
      </rPr>
      <t xml:space="preserve">Ctrl+Alt+F5 </t>
    </r>
    <r>
      <rPr>
        <b/>
        <sz val="11"/>
        <color theme="0"/>
        <rFont val="Calibri"/>
        <family val="2"/>
        <scheme val="minor"/>
      </rPr>
      <t>or go to</t>
    </r>
    <r>
      <rPr>
        <b/>
        <sz val="11"/>
        <color rgb="FF00B0F0"/>
        <rFont val="Calibri"/>
        <family val="2"/>
        <scheme val="minor"/>
      </rPr>
      <t xml:space="preserve"> Data-&gt;Refresh All</t>
    </r>
  </si>
  <si>
    <t>Australia-Australian Capital Territory-1/22/20</t>
  </si>
  <si>
    <t>Australia-Australian Capital Territory-1/23/20</t>
  </si>
  <si>
    <t>Australia-Australian Capital Territory-1/24/20</t>
  </si>
  <si>
    <t>Australia-Australian Capital Territory-1/25/20</t>
  </si>
  <si>
    <t>Australia-Australian Capital Territory-1/26/20</t>
  </si>
  <si>
    <t>Australia-Australian Capital Territory-1/27/20</t>
  </si>
  <si>
    <t>Australia-Australian Capital Territory-1/28/20</t>
  </si>
  <si>
    <t>Australia-Australian Capital Territory-1/29/20</t>
  </si>
  <si>
    <t>Australia-Australian Capital Territory-1/30/20</t>
  </si>
  <si>
    <t>Australia-Australian Capital Territory-1/31/20</t>
  </si>
  <si>
    <t>Australia-Australian Capital Territory-2/1/20</t>
  </si>
  <si>
    <t>Australia-Australian Capital Territory-2/2/20</t>
  </si>
  <si>
    <t>Australia-Australian Capital Territory-2/3/20</t>
  </si>
  <si>
    <t>Australia-Australian Capital Territory-2/4/20</t>
  </si>
  <si>
    <t>Australia-Australian Capital Territory-2/5/20</t>
  </si>
  <si>
    <t>Australia-Australian Capital Territory-2/6/20</t>
  </si>
  <si>
    <t>Australia-Australian Capital Territory-2/7/20</t>
  </si>
  <si>
    <t>Australia-Australian Capital Territory-2/8/20</t>
  </si>
  <si>
    <t>Australia-Australian Capital Territory-2/9/20</t>
  </si>
  <si>
    <t>Australia-Australian Capital Territory-2/10/20</t>
  </si>
  <si>
    <t>Australia-Australian Capital Territory-2/11/20</t>
  </si>
  <si>
    <t>Australia-Australian Capital Territory-2/12/20</t>
  </si>
  <si>
    <t>Australia-Australian Capital Territory-2/13/20</t>
  </si>
  <si>
    <t>Australia-Australian Capital Territory-2/14/20</t>
  </si>
  <si>
    <t>Australia-Australian Capital Territory-2/15/20</t>
  </si>
  <si>
    <t>Australia-Australian Capital Territory-2/16/20</t>
  </si>
  <si>
    <t>Australia-Australian Capital Territory-2/17/20</t>
  </si>
  <si>
    <t>Australia-Australian Capital Territory-2/18/20</t>
  </si>
  <si>
    <t>Australia-Australian Capital Territory-2/19/20</t>
  </si>
  <si>
    <t>Australia-Australian Capital Territory-2/20/20</t>
  </si>
  <si>
    <t>Australia-Australian Capital Territory-2/21/20</t>
  </si>
  <si>
    <t>Australia-Australian Capital Territory-2/22/20</t>
  </si>
  <si>
    <t>Australia-Australian Capital Territory-2/23/20</t>
  </si>
  <si>
    <t>Australia-Australian Capital Territory-2/24/20</t>
  </si>
  <si>
    <t>Australia-Australian Capital Territory-2/25/20</t>
  </si>
  <si>
    <t>Australia-Australian Capital Territory-2/26/20</t>
  </si>
  <si>
    <t>Australia-Australian Capital Territory-2/27/20</t>
  </si>
  <si>
    <t>Australia-Australian Capital Territory-2/28/20</t>
  </si>
  <si>
    <t>Australia-Australian Capital Territory-2/29/20</t>
  </si>
  <si>
    <t>Australia-Australian Capital Territory-3/1/20</t>
  </si>
  <si>
    <t>Australia-Australian Capital Territory-3/2/20</t>
  </si>
  <si>
    <t>Australia-Australian Capital Territory-3/3/20</t>
  </si>
  <si>
    <t>Australia-Australian Capital Territory-3/4/20</t>
  </si>
  <si>
    <t>Australia-Australian Capital Territory-3/5/20</t>
  </si>
  <si>
    <t>Australia-Australian Capital Territory-3/6/20</t>
  </si>
  <si>
    <t>Australia-Australian Capital Territory-3/7/20</t>
  </si>
  <si>
    <t>Australia-Australian Capital Territory-3/8/20</t>
  </si>
  <si>
    <t>Australia-Australian Capital Territory-3/9/20</t>
  </si>
  <si>
    <t>Australia-Australian Capital Territory-3/10/20</t>
  </si>
  <si>
    <t>Australia-Australian Capital Territory-3/11/20</t>
  </si>
  <si>
    <t>Australia-Australian Capital Territory-3/12/20</t>
  </si>
  <si>
    <t>Australia-Australian Capital Territory-3/13/20</t>
  </si>
  <si>
    <t>United Kingdom-United Kingdom-1/22/20</t>
  </si>
  <si>
    <t>United Kingdom-United Kingdom-1/23/20</t>
  </si>
  <si>
    <t>United Kingdom-United Kingdom-1/24/20</t>
  </si>
  <si>
    <t>United Kingdom-United Kingdom-1/25/20</t>
  </si>
  <si>
    <t>United Kingdom-United Kingdom-1/26/20</t>
  </si>
  <si>
    <t>United Kingdom-United Kingdom-1/27/20</t>
  </si>
  <si>
    <t>United Kingdom-United Kingdom-1/28/20</t>
  </si>
  <si>
    <t>United Kingdom-United Kingdom-1/29/20</t>
  </si>
  <si>
    <t>United Kingdom-United Kingdom-1/30/20</t>
  </si>
  <si>
    <t>United Kingdom-United Kingdom-1/31/20</t>
  </si>
  <si>
    <t>United Kingdom-United Kingdom-2/1/20</t>
  </si>
  <si>
    <t>United Kingdom-United Kingdom-2/2/20</t>
  </si>
  <si>
    <t>United Kingdom-United Kingdom-2/3/20</t>
  </si>
  <si>
    <t>United Kingdom-United Kingdom-2/4/20</t>
  </si>
  <si>
    <t>United Kingdom-United Kingdom-2/5/20</t>
  </si>
  <si>
    <t>United Kingdom-United Kingdom-2/6/20</t>
  </si>
  <si>
    <t>United Kingdom-United Kingdom-2/7/20</t>
  </si>
  <si>
    <t>United Kingdom-United Kingdom-2/8/20</t>
  </si>
  <si>
    <t>United Kingdom-United Kingdom-2/9/20</t>
  </si>
  <si>
    <t>United Kingdom-United Kingdom-2/10/20</t>
  </si>
  <si>
    <t>United Kingdom-United Kingdom-2/11/20</t>
  </si>
  <si>
    <t>United Kingdom-United Kingdom-2/12/20</t>
  </si>
  <si>
    <t>United Kingdom-United Kingdom-2/13/20</t>
  </si>
  <si>
    <t>United Kingdom-United Kingdom-2/14/20</t>
  </si>
  <si>
    <t>United Kingdom-United Kingdom-2/15/20</t>
  </si>
  <si>
    <t>United Kingdom-United Kingdom-2/16/20</t>
  </si>
  <si>
    <t>United Kingdom-United Kingdom-2/17/20</t>
  </si>
  <si>
    <t>United Kingdom-United Kingdom-2/18/20</t>
  </si>
  <si>
    <t>United Kingdom-United Kingdom-2/19/20</t>
  </si>
  <si>
    <t>United Kingdom-United Kingdom-2/20/20</t>
  </si>
  <si>
    <t>United Kingdom-United Kingdom-2/21/20</t>
  </si>
  <si>
    <t>United Kingdom-United Kingdom-2/22/20</t>
  </si>
  <si>
    <t>United Kingdom-United Kingdom-2/23/20</t>
  </si>
  <si>
    <t>United Kingdom-United Kingdom-2/24/20</t>
  </si>
  <si>
    <t>United Kingdom-United Kingdom-2/25/20</t>
  </si>
  <si>
    <t>United Kingdom-United Kingdom-2/26/20</t>
  </si>
  <si>
    <t>United Kingdom-United Kingdom-2/27/20</t>
  </si>
  <si>
    <t>United Kingdom-United Kingdom-2/28/20</t>
  </si>
  <si>
    <t>United Kingdom-United Kingdom-2/29/20</t>
  </si>
  <si>
    <t>United Kingdom-United Kingdom-3/1/20</t>
  </si>
  <si>
    <t>United Kingdom-United Kingdom-3/2/20</t>
  </si>
  <si>
    <t>United Kingdom-United Kingdom-3/3/20</t>
  </si>
  <si>
    <t>United Kingdom-United Kingdom-3/4/20</t>
  </si>
  <si>
    <t>United Kingdom-United Kingdom-3/5/20</t>
  </si>
  <si>
    <t>United Kingdom-United Kingdom-3/6/20</t>
  </si>
  <si>
    <t>United Kingdom-United Kingdom-3/7/20</t>
  </si>
  <si>
    <t>United Kingdom-United Kingdom-3/8/20</t>
  </si>
  <si>
    <t>United Kingdom-United Kingdom-3/9/20</t>
  </si>
  <si>
    <t>United Kingdom-United Kingdom-3/10/20</t>
  </si>
  <si>
    <t>United Kingdom-United Kingdom-3/11/20</t>
  </si>
  <si>
    <t>United Kingdom-United Kingdom-3/12/20</t>
  </si>
  <si>
    <t>United Kingdom-United Kingdom-3/13/20</t>
  </si>
  <si>
    <t>Kazakhstan--1/22/20</t>
  </si>
  <si>
    <t>Kazakhstan--1/23/20</t>
  </si>
  <si>
    <t>Kazakhstan--1/24/20</t>
  </si>
  <si>
    <t>Kazakhstan--1/25/20</t>
  </si>
  <si>
    <t>Kazakhstan--1/26/20</t>
  </si>
  <si>
    <t>Kazakhstan--1/27/20</t>
  </si>
  <si>
    <t>Kazakhstan--1/28/20</t>
  </si>
  <si>
    <t>Kazakhstan--1/29/20</t>
  </si>
  <si>
    <t>Kazakhstan--1/30/20</t>
  </si>
  <si>
    <t>Kazakhstan--1/31/20</t>
  </si>
  <si>
    <t>Kazakhstan--2/1/20</t>
  </si>
  <si>
    <t>Kazakhstan--2/2/20</t>
  </si>
  <si>
    <t>Kazakhstan--2/3/20</t>
  </si>
  <si>
    <t>Kazakhstan--2/4/20</t>
  </si>
  <si>
    <t>Kazakhstan--2/5/20</t>
  </si>
  <si>
    <t>Kazakhstan--2/6/20</t>
  </si>
  <si>
    <t>Kazakhstan--2/7/20</t>
  </si>
  <si>
    <t>Kazakhstan--2/8/20</t>
  </si>
  <si>
    <t>Kazakhstan--2/9/20</t>
  </si>
  <si>
    <t>Kazakhstan--2/10/20</t>
  </si>
  <si>
    <t>Kazakhstan--2/11/20</t>
  </si>
  <si>
    <t>Kazakhstan--2/12/20</t>
  </si>
  <si>
    <t>Kazakhstan--2/13/20</t>
  </si>
  <si>
    <t>Kazakhstan--2/14/20</t>
  </si>
  <si>
    <t>Kazakhstan--2/15/20</t>
  </si>
  <si>
    <t>Kazakhstan--2/16/20</t>
  </si>
  <si>
    <t>Kazakhstan--2/17/20</t>
  </si>
  <si>
    <t>Kazakhstan--2/18/20</t>
  </si>
  <si>
    <t>Kazakhstan--2/19/20</t>
  </si>
  <si>
    <t>Kazakhstan--2/20/20</t>
  </si>
  <si>
    <t>Kazakhstan--2/21/20</t>
  </si>
  <si>
    <t>Kazakhstan--2/22/20</t>
  </si>
  <si>
    <t>Kazakhstan--2/23/20</t>
  </si>
  <si>
    <t>Kazakhstan--2/24/20</t>
  </si>
  <si>
    <t>Kazakhstan--2/25/20</t>
  </si>
  <si>
    <t>Kazakhstan--2/26/20</t>
  </si>
  <si>
    <t>Kazakhstan--2/27/20</t>
  </si>
  <si>
    <t>Kazakhstan--2/28/20</t>
  </si>
  <si>
    <t>Kazakhstan--2/29/20</t>
  </si>
  <si>
    <t>Kazakhstan--3/1/20</t>
  </si>
  <si>
    <t>Kazakhstan--3/2/20</t>
  </si>
  <si>
    <t>Kazakhstan--3/3/20</t>
  </si>
  <si>
    <t>Kazakhstan--3/4/20</t>
  </si>
  <si>
    <t>Kazakhstan--3/5/20</t>
  </si>
  <si>
    <t>Kazakhstan--3/6/20</t>
  </si>
  <si>
    <t>Kazakhstan--3/7/20</t>
  </si>
  <si>
    <t>Kazakhstan--3/8/20</t>
  </si>
  <si>
    <t>Kazakhstan--3/9/20</t>
  </si>
  <si>
    <t>Kazakhstan--3/10/20</t>
  </si>
  <si>
    <t>Kazakhstan--3/11/20</t>
  </si>
  <si>
    <t>Kazakhstan--3/12/20</t>
  </si>
  <si>
    <t>Kazakhstan--3/13/20</t>
  </si>
  <si>
    <t>France-French Polynesia-1/22/20</t>
  </si>
  <si>
    <t>France-French Polynesia-1/23/20</t>
  </si>
  <si>
    <t>France-French Polynesia-1/24/20</t>
  </si>
  <si>
    <t>France-French Polynesia-1/25/20</t>
  </si>
  <si>
    <t>France-French Polynesia-1/26/20</t>
  </si>
  <si>
    <t>France-French Polynesia-1/27/20</t>
  </si>
  <si>
    <t>France-French Polynesia-1/28/20</t>
  </si>
  <si>
    <t>France-French Polynesia-1/29/20</t>
  </si>
  <si>
    <t>France-French Polynesia-1/30/20</t>
  </si>
  <si>
    <t>France-French Polynesia-1/31/20</t>
  </si>
  <si>
    <t>France-French Polynesia-2/1/20</t>
  </si>
  <si>
    <t>France-French Polynesia-2/2/20</t>
  </si>
  <si>
    <t>France-French Polynesia-2/3/20</t>
  </si>
  <si>
    <t>France-French Polynesia-2/4/20</t>
  </si>
  <si>
    <t>France-French Polynesia-2/5/20</t>
  </si>
  <si>
    <t>France-French Polynesia-2/6/20</t>
  </si>
  <si>
    <t>France-French Polynesia-2/7/20</t>
  </si>
  <si>
    <t>France-French Polynesia-2/8/20</t>
  </si>
  <si>
    <t>France-French Polynesia-2/9/20</t>
  </si>
  <si>
    <t>France-French Polynesia-2/10/20</t>
  </si>
  <si>
    <t>France-French Polynesia-2/11/20</t>
  </si>
  <si>
    <t>France-French Polynesia-2/12/20</t>
  </si>
  <si>
    <t>France-French Polynesia-2/13/20</t>
  </si>
  <si>
    <t>France-French Polynesia-2/14/20</t>
  </si>
  <si>
    <t>France-French Polynesia-2/15/20</t>
  </si>
  <si>
    <t>France-French Polynesia-2/16/20</t>
  </si>
  <si>
    <t>France-French Polynesia-2/17/20</t>
  </si>
  <si>
    <t>France-French Polynesia-2/18/20</t>
  </si>
  <si>
    <t>France-French Polynesia-2/19/20</t>
  </si>
  <si>
    <t>France-French Polynesia-2/20/20</t>
  </si>
  <si>
    <t>France-French Polynesia-2/21/20</t>
  </si>
  <si>
    <t>France-French Polynesia-2/22/20</t>
  </si>
  <si>
    <t>France-French Polynesia-2/23/20</t>
  </si>
  <si>
    <t>France-French Polynesia-2/24/20</t>
  </si>
  <si>
    <t>France-French Polynesia-2/25/20</t>
  </si>
  <si>
    <t>France-French Polynesia-2/26/20</t>
  </si>
  <si>
    <t>France-French Polynesia-2/27/20</t>
  </si>
  <si>
    <t>France-French Polynesia-2/28/20</t>
  </si>
  <si>
    <t>France-French Polynesia-2/29/20</t>
  </si>
  <si>
    <t>France-French Polynesia-3/1/20</t>
  </si>
  <si>
    <t>France-French Polynesia-3/2/20</t>
  </si>
  <si>
    <t>France-French Polynesia-3/3/20</t>
  </si>
  <si>
    <t>France-French Polynesia-3/4/20</t>
  </si>
  <si>
    <t>France-French Polynesia-3/5/20</t>
  </si>
  <si>
    <t>France-French Polynesia-3/6/20</t>
  </si>
  <si>
    <t>France-French Polynesia-3/7/20</t>
  </si>
  <si>
    <t>France-French Polynesia-3/8/20</t>
  </si>
  <si>
    <t>France-French Polynesia-3/9/20</t>
  </si>
  <si>
    <t>France-French Polynesia-3/10/20</t>
  </si>
  <si>
    <t>France-French Polynesia-3/11/20</t>
  </si>
  <si>
    <t>France-French Polynesia-3/12/20</t>
  </si>
  <si>
    <t>France-French Polynesia-3/13/20</t>
  </si>
  <si>
    <t>Cayman Islands--1/22/20</t>
  </si>
  <si>
    <t>Cayman Islands--1/23/20</t>
  </si>
  <si>
    <t>Cayman Islands--1/24/20</t>
  </si>
  <si>
    <t>Cayman Islands--1/25/20</t>
  </si>
  <si>
    <t>Cayman Islands--1/26/20</t>
  </si>
  <si>
    <t>Cayman Islands--1/27/20</t>
  </si>
  <si>
    <t>Cayman Islands--1/28/20</t>
  </si>
  <si>
    <t>Cayman Islands--1/29/20</t>
  </si>
  <si>
    <t>Cayman Islands--1/30/20</t>
  </si>
  <si>
    <t>Cayman Islands--1/31/20</t>
  </si>
  <si>
    <t>Cayman Islands--2/1/20</t>
  </si>
  <si>
    <t>Cayman Islands--2/2/20</t>
  </si>
  <si>
    <t>Cayman Islands--2/3/20</t>
  </si>
  <si>
    <t>Cayman Islands--2/4/20</t>
  </si>
  <si>
    <t>Cayman Islands--2/5/20</t>
  </si>
  <si>
    <t>Cayman Islands--2/6/20</t>
  </si>
  <si>
    <t>Cayman Islands--2/7/20</t>
  </si>
  <si>
    <t>Cayman Islands--2/8/20</t>
  </si>
  <si>
    <t>Cayman Islands--2/9/20</t>
  </si>
  <si>
    <t>Cayman Islands--2/10/20</t>
  </si>
  <si>
    <t>Cayman Islands--2/11/20</t>
  </si>
  <si>
    <t>Cayman Islands--2/12/20</t>
  </si>
  <si>
    <t>Cayman Islands--2/13/20</t>
  </si>
  <si>
    <t>Cayman Islands--2/14/20</t>
  </si>
  <si>
    <t>Cayman Islands--2/15/20</t>
  </si>
  <si>
    <t>Cayman Islands--2/16/20</t>
  </si>
  <si>
    <t>Cayman Islands--2/17/20</t>
  </si>
  <si>
    <t>Cayman Islands--2/18/20</t>
  </si>
  <si>
    <t>Cayman Islands--2/19/20</t>
  </si>
  <si>
    <t>Cayman Islands--2/20/20</t>
  </si>
  <si>
    <t>Cayman Islands--2/21/20</t>
  </si>
  <si>
    <t>Cayman Islands--2/22/20</t>
  </si>
  <si>
    <t>Cayman Islands--2/23/20</t>
  </si>
  <si>
    <t>Cayman Islands--2/24/20</t>
  </si>
  <si>
    <t>Cayman Islands--2/25/20</t>
  </si>
  <si>
    <t>Cayman Islands--2/26/20</t>
  </si>
  <si>
    <t>Cayman Islands--2/27/20</t>
  </si>
  <si>
    <t>Cayman Islands--2/28/20</t>
  </si>
  <si>
    <t>Cayman Islands--2/29/20</t>
  </si>
  <si>
    <t>Cayman Islands--3/1/20</t>
  </si>
  <si>
    <t>Cayman Islands--3/2/20</t>
  </si>
  <si>
    <t>Cayman Islands--3/3/20</t>
  </si>
  <si>
    <t>Cayman Islands--3/4/20</t>
  </si>
  <si>
    <t>Cayman Islands--3/5/20</t>
  </si>
  <si>
    <t>Cayman Islands--3/6/20</t>
  </si>
  <si>
    <t>Cayman Islands--3/7/20</t>
  </si>
  <si>
    <t>Cayman Islands--3/8/20</t>
  </si>
  <si>
    <t>Cayman Islands--3/9/20</t>
  </si>
  <si>
    <t>Cayman Islands--3/10/20</t>
  </si>
  <si>
    <t>Cayman Islands--3/11/20</t>
  </si>
  <si>
    <t>Cayman Islands--3/12/20</t>
  </si>
  <si>
    <t>Cayman Islands--3/13/20</t>
  </si>
  <si>
    <t>Guadeloupe--1/22/20</t>
  </si>
  <si>
    <t>Guadeloupe--1/23/20</t>
  </si>
  <si>
    <t>Guadeloupe--1/24/20</t>
  </si>
  <si>
    <t>Guadeloupe--1/25/20</t>
  </si>
  <si>
    <t>Guadeloupe--1/26/20</t>
  </si>
  <si>
    <t>Guadeloupe--1/27/20</t>
  </si>
  <si>
    <t>Guadeloupe--1/28/20</t>
  </si>
  <si>
    <t>Guadeloupe--1/29/20</t>
  </si>
  <si>
    <t>Guadeloupe--1/30/20</t>
  </si>
  <si>
    <t>Guadeloupe--1/31/20</t>
  </si>
  <si>
    <t>Guadeloupe--2/1/20</t>
  </si>
  <si>
    <t>Guadeloupe--2/2/20</t>
  </si>
  <si>
    <t>Guadeloupe--2/3/20</t>
  </si>
  <si>
    <t>Guadeloupe--2/4/20</t>
  </si>
  <si>
    <t>Guadeloupe--2/5/20</t>
  </si>
  <si>
    <t>Guadeloupe--2/6/20</t>
  </si>
  <si>
    <t>Guadeloupe--2/7/20</t>
  </si>
  <si>
    <t>Guadeloupe--2/8/20</t>
  </si>
  <si>
    <t>Guadeloupe--2/9/20</t>
  </si>
  <si>
    <t>Guadeloupe--2/10/20</t>
  </si>
  <si>
    <t>Guadeloupe--2/11/20</t>
  </si>
  <si>
    <t>Guadeloupe--2/12/20</t>
  </si>
  <si>
    <t>Guadeloupe--2/13/20</t>
  </si>
  <si>
    <t>Guadeloupe--2/14/20</t>
  </si>
  <si>
    <t>Guadeloupe--2/15/20</t>
  </si>
  <si>
    <t>Guadeloupe--2/16/20</t>
  </si>
  <si>
    <t>Guadeloupe--2/17/20</t>
  </si>
  <si>
    <t>Guadeloupe--2/18/20</t>
  </si>
  <si>
    <t>Guadeloupe--2/19/20</t>
  </si>
  <si>
    <t>Guadeloupe--2/20/20</t>
  </si>
  <si>
    <t>Guadeloupe--2/21/20</t>
  </si>
  <si>
    <t>Guadeloupe--2/22/20</t>
  </si>
  <si>
    <t>Guadeloupe--2/23/20</t>
  </si>
  <si>
    <t>Guadeloupe--2/24/20</t>
  </si>
  <si>
    <t>Guadeloupe--2/25/20</t>
  </si>
  <si>
    <t>Guadeloupe--2/26/20</t>
  </si>
  <si>
    <t>Guadeloupe--2/27/20</t>
  </si>
  <si>
    <t>Guadeloupe--2/28/20</t>
  </si>
  <si>
    <t>Guadeloupe--2/29/20</t>
  </si>
  <si>
    <t>Guadeloupe--3/1/20</t>
  </si>
  <si>
    <t>Guadeloupe--3/2/20</t>
  </si>
  <si>
    <t>Guadeloupe--3/3/20</t>
  </si>
  <si>
    <t>Guadeloupe--3/4/20</t>
  </si>
  <si>
    <t>Guadeloupe--3/5/20</t>
  </si>
  <si>
    <t>Guadeloupe--3/6/20</t>
  </si>
  <si>
    <t>Guadeloupe--3/7/20</t>
  </si>
  <si>
    <t>Guadeloupe--3/8/20</t>
  </si>
  <si>
    <t>Guadeloupe--3/9/20</t>
  </si>
  <si>
    <t>Guadeloupe--3/10/20</t>
  </si>
  <si>
    <t>Guadeloupe--3/11/20</t>
  </si>
  <si>
    <t>Guadeloupe--3/12/20</t>
  </si>
  <si>
    <t>Guadeloupe--3/13/20</t>
  </si>
  <si>
    <t>Canada-Manitoba-1/22/20</t>
  </si>
  <si>
    <t>Canada-Manitoba-1/23/20</t>
  </si>
  <si>
    <t>Canada-Manitoba-1/24/20</t>
  </si>
  <si>
    <t>Canada-Manitoba-1/25/20</t>
  </si>
  <si>
    <t>Canada-Manitoba-1/26/20</t>
  </si>
  <si>
    <t>Canada-Manitoba-1/27/20</t>
  </si>
  <si>
    <t>Canada-Manitoba-1/28/20</t>
  </si>
  <si>
    <t>Canada-Manitoba-1/29/20</t>
  </si>
  <si>
    <t>Canada-Manitoba-1/30/20</t>
  </si>
  <si>
    <t>Canada-Manitoba-1/31/20</t>
  </si>
  <si>
    <t>Canada-Manitoba-2/1/20</t>
  </si>
  <si>
    <t>Canada-Manitoba-2/2/20</t>
  </si>
  <si>
    <t>Canada-Manitoba-2/3/20</t>
  </si>
  <si>
    <t>Canada-Manitoba-2/4/20</t>
  </si>
  <si>
    <t>Canada-Manitoba-2/5/20</t>
  </si>
  <si>
    <t>Canada-Manitoba-2/6/20</t>
  </si>
  <si>
    <t>Canada-Manitoba-2/7/20</t>
  </si>
  <si>
    <t>Canada-Manitoba-2/8/20</t>
  </si>
  <si>
    <t>Canada-Manitoba-2/9/20</t>
  </si>
  <si>
    <t>Canada-Manitoba-2/10/20</t>
  </si>
  <si>
    <t>Canada-Manitoba-2/11/20</t>
  </si>
  <si>
    <t>Canada-Manitoba-2/12/20</t>
  </si>
  <si>
    <t>Canada-Manitoba-2/13/20</t>
  </si>
  <si>
    <t>Canada-Manitoba-2/14/20</t>
  </si>
  <si>
    <t>Canada-Manitoba-2/15/20</t>
  </si>
  <si>
    <t>Canada-Manitoba-2/16/20</t>
  </si>
  <si>
    <t>Canada-Manitoba-2/17/20</t>
  </si>
  <si>
    <t>Canada-Manitoba-2/18/20</t>
  </si>
  <si>
    <t>Canada-Manitoba-2/19/20</t>
  </si>
  <si>
    <t>Canada-Manitoba-2/20/20</t>
  </si>
  <si>
    <t>Canada-Manitoba-2/21/20</t>
  </si>
  <si>
    <t>Canada-Manitoba-2/22/20</t>
  </si>
  <si>
    <t>Canada-Manitoba-2/23/20</t>
  </si>
  <si>
    <t>Canada-Manitoba-2/24/20</t>
  </si>
  <si>
    <t>Canada-Manitoba-2/25/20</t>
  </si>
  <si>
    <t>Canada-Manitoba-2/26/20</t>
  </si>
  <si>
    <t>Canada-Manitoba-2/27/20</t>
  </si>
  <si>
    <t>Canada-Manitoba-2/28/20</t>
  </si>
  <si>
    <t>Canada-Manitoba-2/29/20</t>
  </si>
  <si>
    <t>Canada-Manitoba-3/1/20</t>
  </si>
  <si>
    <t>Canada-Manitoba-3/2/20</t>
  </si>
  <si>
    <t>Canada-Manitoba-3/3/20</t>
  </si>
  <si>
    <t>Canada-Manitoba-3/4/20</t>
  </si>
  <si>
    <t>Canada-Manitoba-3/5/20</t>
  </si>
  <si>
    <t>Canada-Manitoba-3/6/20</t>
  </si>
  <si>
    <t>Canada-Manitoba-3/7/20</t>
  </si>
  <si>
    <t>Canada-Manitoba-3/8/20</t>
  </si>
  <si>
    <t>Canada-Manitoba-3/9/20</t>
  </si>
  <si>
    <t>Canada-Manitoba-3/10/20</t>
  </si>
  <si>
    <t>Canada-Manitoba-3/11/20</t>
  </si>
  <si>
    <t>Canada-Manitoba-3/12/20</t>
  </si>
  <si>
    <t>Canada-Manitoba-3/13/20</t>
  </si>
  <si>
    <t>Canada-Saskatchewan-1/22/20</t>
  </si>
  <si>
    <t>Canada-Saskatchewan-1/23/20</t>
  </si>
  <si>
    <t>Canada-Saskatchewan-1/24/20</t>
  </si>
  <si>
    <t>Canada-Saskatchewan-1/25/20</t>
  </si>
  <si>
    <t>Canada-Saskatchewan-1/26/20</t>
  </si>
  <si>
    <t>Canada-Saskatchewan-1/27/20</t>
  </si>
  <si>
    <t>Canada-Saskatchewan-1/28/20</t>
  </si>
  <si>
    <t>Canada-Saskatchewan-1/29/20</t>
  </si>
  <si>
    <t>Canada-Saskatchewan-1/30/20</t>
  </si>
  <si>
    <t>Canada-Saskatchewan-1/31/20</t>
  </si>
  <si>
    <t>Canada-Saskatchewan-2/1/20</t>
  </si>
  <si>
    <t>Canada-Saskatchewan-2/2/20</t>
  </si>
  <si>
    <t>Canada-Saskatchewan-2/3/20</t>
  </si>
  <si>
    <t>Canada-Saskatchewan-2/4/20</t>
  </si>
  <si>
    <t>Canada-Saskatchewan-2/5/20</t>
  </si>
  <si>
    <t>Canada-Saskatchewan-2/6/20</t>
  </si>
  <si>
    <t>Canada-Saskatchewan-2/7/20</t>
  </si>
  <si>
    <t>Canada-Saskatchewan-2/8/20</t>
  </si>
  <si>
    <t>Canada-Saskatchewan-2/9/20</t>
  </si>
  <si>
    <t>Canada-Saskatchewan-2/10/20</t>
  </si>
  <si>
    <t>Canada-Saskatchewan-2/11/20</t>
  </si>
  <si>
    <t>Canada-Saskatchewan-2/12/20</t>
  </si>
  <si>
    <t>Canada-Saskatchewan-2/13/20</t>
  </si>
  <si>
    <t>Canada-Saskatchewan-2/14/20</t>
  </si>
  <si>
    <t>Canada-Saskatchewan-2/15/20</t>
  </si>
  <si>
    <t>Canada-Saskatchewan-2/16/20</t>
  </si>
  <si>
    <t>Canada-Saskatchewan-2/17/20</t>
  </si>
  <si>
    <t>Canada-Saskatchewan-2/18/20</t>
  </si>
  <si>
    <t>Canada-Saskatchewan-2/19/20</t>
  </si>
  <si>
    <t>Canada-Saskatchewan-2/20/20</t>
  </si>
  <si>
    <t>Canada-Saskatchewan-2/21/20</t>
  </si>
  <si>
    <t>Canada-Saskatchewan-2/22/20</t>
  </si>
  <si>
    <t>Canada-Saskatchewan-2/23/20</t>
  </si>
  <si>
    <t>Canada-Saskatchewan-2/24/20</t>
  </si>
  <si>
    <t>Canada-Saskatchewan-2/25/20</t>
  </si>
  <si>
    <t>Canada-Saskatchewan-2/26/20</t>
  </si>
  <si>
    <t>Canada-Saskatchewan-2/27/20</t>
  </si>
  <si>
    <t>Canada-Saskatchewan-2/28/20</t>
  </si>
  <si>
    <t>Canada-Saskatchewan-2/29/20</t>
  </si>
  <si>
    <t>Canada-Saskatchewan-3/1/20</t>
  </si>
  <si>
    <t>Canada-Saskatchewan-3/2/20</t>
  </si>
  <si>
    <t>Canada-Saskatchewan-3/3/20</t>
  </si>
  <si>
    <t>Canada-Saskatchewan-3/4/20</t>
  </si>
  <si>
    <t>Canada-Saskatchewan-3/5/20</t>
  </si>
  <si>
    <t>Canada-Saskatchewan-3/6/20</t>
  </si>
  <si>
    <t>Canada-Saskatchewan-3/7/20</t>
  </si>
  <si>
    <t>Canada-Saskatchewan-3/8/20</t>
  </si>
  <si>
    <t>Canada-Saskatchewan-3/9/20</t>
  </si>
  <si>
    <t>Canada-Saskatchewan-3/10/20</t>
  </si>
  <si>
    <t>Canada-Saskatchewan-3/11/20</t>
  </si>
  <si>
    <t>Canada-Saskatchewan-3/12/20</t>
  </si>
  <si>
    <t>Canada-Saskatchewan-3/13/20</t>
  </si>
  <si>
    <t>Ethiopia--1/22/20</t>
  </si>
  <si>
    <t>Ethiopia--1/23/20</t>
  </si>
  <si>
    <t>Ethiopia--1/24/20</t>
  </si>
  <si>
    <t>Ethiopia--1/25/20</t>
  </si>
  <si>
    <t>Ethiopia--1/26/20</t>
  </si>
  <si>
    <t>Ethiopia--1/27/20</t>
  </si>
  <si>
    <t>Ethiopia--1/28/20</t>
  </si>
  <si>
    <t>Ethiopia--1/29/20</t>
  </si>
  <si>
    <t>Ethiopia--1/30/20</t>
  </si>
  <si>
    <t>Ethiopia--1/31/20</t>
  </si>
  <si>
    <t>Ethiopia--2/1/20</t>
  </si>
  <si>
    <t>Ethiopia--2/2/20</t>
  </si>
  <si>
    <t>Ethiopia--2/3/20</t>
  </si>
  <si>
    <t>Ethiopia--2/4/20</t>
  </si>
  <si>
    <t>Ethiopia--2/5/20</t>
  </si>
  <si>
    <t>Ethiopia--2/6/20</t>
  </si>
  <si>
    <t>Ethiopia--2/7/20</t>
  </si>
  <si>
    <t>Ethiopia--2/8/20</t>
  </si>
  <si>
    <t>Ethiopia--2/9/20</t>
  </si>
  <si>
    <t>Ethiopia--2/10/20</t>
  </si>
  <si>
    <t>Ethiopia--2/11/20</t>
  </si>
  <si>
    <t>Ethiopia--2/12/20</t>
  </si>
  <si>
    <t>Ethiopia--2/13/20</t>
  </si>
  <si>
    <t>Ethiopia--2/14/20</t>
  </si>
  <si>
    <t>Ethiopia--2/15/20</t>
  </si>
  <si>
    <t>Ethiopia--2/16/20</t>
  </si>
  <si>
    <t>Ethiopia--2/17/20</t>
  </si>
  <si>
    <t>Ethiopia--2/18/20</t>
  </si>
  <si>
    <t>Ethiopia--2/19/20</t>
  </si>
  <si>
    <t>Ethiopia--2/20/20</t>
  </si>
  <si>
    <t>Ethiopia--2/21/20</t>
  </si>
  <si>
    <t>Ethiopia--2/22/20</t>
  </si>
  <si>
    <t>Ethiopia--2/23/20</t>
  </si>
  <si>
    <t>Ethiopia--2/24/20</t>
  </si>
  <si>
    <t>Ethiopia--2/25/20</t>
  </si>
  <si>
    <t>Ethiopia--2/26/20</t>
  </si>
  <si>
    <t>Ethiopia--2/27/20</t>
  </si>
  <si>
    <t>Ethiopia--2/28/20</t>
  </si>
  <si>
    <t>Ethiopia--2/29/20</t>
  </si>
  <si>
    <t>Ethiopia--3/1/20</t>
  </si>
  <si>
    <t>Ethiopia--3/2/20</t>
  </si>
  <si>
    <t>Ethiopia--3/3/20</t>
  </si>
  <si>
    <t>Ethiopia--3/4/20</t>
  </si>
  <si>
    <t>Ethiopia--3/5/20</t>
  </si>
  <si>
    <t>Ethiopia--3/6/20</t>
  </si>
  <si>
    <t>Ethiopia--3/7/20</t>
  </si>
  <si>
    <t>Ethiopia--3/8/20</t>
  </si>
  <si>
    <t>Ethiopia--3/9/20</t>
  </si>
  <si>
    <t>Ethiopia--3/10/20</t>
  </si>
  <si>
    <t>Ethiopia--3/11/20</t>
  </si>
  <si>
    <t>Ethiopia--3/12/20</t>
  </si>
  <si>
    <t>Ethiopia--3/13/20</t>
  </si>
  <si>
    <t>Sudan--1/22/20</t>
  </si>
  <si>
    <t>Sudan--1/23/20</t>
  </si>
  <si>
    <t>Sudan--1/24/20</t>
  </si>
  <si>
    <t>Sudan--1/25/20</t>
  </si>
  <si>
    <t>Sudan--1/26/20</t>
  </si>
  <si>
    <t>Sudan--1/27/20</t>
  </si>
  <si>
    <t>Sudan--1/28/20</t>
  </si>
  <si>
    <t>Sudan--1/29/20</t>
  </si>
  <si>
    <t>Sudan--1/30/20</t>
  </si>
  <si>
    <t>Sudan--1/31/20</t>
  </si>
  <si>
    <t>Sudan--2/1/20</t>
  </si>
  <si>
    <t>Sudan--2/2/20</t>
  </si>
  <si>
    <t>Sudan--2/3/20</t>
  </si>
  <si>
    <t>Sudan--2/4/20</t>
  </si>
  <si>
    <t>Sudan--2/5/20</t>
  </si>
  <si>
    <t>Sudan--2/6/20</t>
  </si>
  <si>
    <t>Sudan--2/7/20</t>
  </si>
  <si>
    <t>Sudan--2/8/20</t>
  </si>
  <si>
    <t>Sudan--2/9/20</t>
  </si>
  <si>
    <t>Sudan--2/10/20</t>
  </si>
  <si>
    <t>Sudan--2/11/20</t>
  </si>
  <si>
    <t>Sudan--2/12/20</t>
  </si>
  <si>
    <t>Sudan--2/13/20</t>
  </si>
  <si>
    <t>Sudan--2/14/20</t>
  </si>
  <si>
    <t>Sudan--2/15/20</t>
  </si>
  <si>
    <t>Sudan--2/16/20</t>
  </si>
  <si>
    <t>Sudan--2/17/20</t>
  </si>
  <si>
    <t>Sudan--2/18/20</t>
  </si>
  <si>
    <t>Sudan--2/19/20</t>
  </si>
  <si>
    <t>Sudan--2/20/20</t>
  </si>
  <si>
    <t>Sudan--2/21/20</t>
  </si>
  <si>
    <t>Sudan--2/22/20</t>
  </si>
  <si>
    <t>Sudan--2/23/20</t>
  </si>
  <si>
    <t>Sudan--2/24/20</t>
  </si>
  <si>
    <t>Sudan--2/25/20</t>
  </si>
  <si>
    <t>Sudan--2/26/20</t>
  </si>
  <si>
    <t>Sudan--2/27/20</t>
  </si>
  <si>
    <t>Sudan--2/28/20</t>
  </si>
  <si>
    <t>Sudan--2/29/20</t>
  </si>
  <si>
    <t>Sudan--3/1/20</t>
  </si>
  <si>
    <t>Sudan--3/2/20</t>
  </si>
  <si>
    <t>Sudan--3/3/20</t>
  </si>
  <si>
    <t>Sudan--3/4/20</t>
  </si>
  <si>
    <t>Sudan--3/5/20</t>
  </si>
  <si>
    <t>Sudan--3/6/20</t>
  </si>
  <si>
    <t>Sudan--3/7/20</t>
  </si>
  <si>
    <t>Sudan--3/8/20</t>
  </si>
  <si>
    <t>Sudan--3/9/20</t>
  </si>
  <si>
    <t>Sudan--3/10/20</t>
  </si>
  <si>
    <t>Sudan--3/11/20</t>
  </si>
  <si>
    <t>Sudan--3/12/20</t>
  </si>
  <si>
    <t>Sudan--3/13/20</t>
  </si>
  <si>
    <t>Guinea--1/22/20</t>
  </si>
  <si>
    <t>Kenya--1/22/20</t>
  </si>
  <si>
    <t>Guinea--1/23/20</t>
  </si>
  <si>
    <t>Kenya--1/23/20</t>
  </si>
  <si>
    <t>Guinea--1/24/20</t>
  </si>
  <si>
    <t>Kenya--1/24/20</t>
  </si>
  <si>
    <t>Guinea--1/25/20</t>
  </si>
  <si>
    <t>Kenya--1/25/20</t>
  </si>
  <si>
    <t>Guinea--1/26/20</t>
  </si>
  <si>
    <t>Kenya--1/26/20</t>
  </si>
  <si>
    <t>Guinea--1/27/20</t>
  </si>
  <si>
    <t>Kenya--1/27/20</t>
  </si>
  <si>
    <t>Guinea--1/28/20</t>
  </si>
  <si>
    <t>Kenya--1/28/20</t>
  </si>
  <si>
    <t>Guinea--1/29/20</t>
  </si>
  <si>
    <t>Kenya--1/29/20</t>
  </si>
  <si>
    <t>Guinea--1/30/20</t>
  </si>
  <si>
    <t>Kenya--1/30/20</t>
  </si>
  <si>
    <t>Guinea--1/31/20</t>
  </si>
  <si>
    <t>Kenya--1/31/20</t>
  </si>
  <si>
    <t>Guinea--2/1/20</t>
  </si>
  <si>
    <t>Kenya--2/1/20</t>
  </si>
  <si>
    <t>Guinea--2/2/20</t>
  </si>
  <si>
    <t>Kenya--2/2/20</t>
  </si>
  <si>
    <t>Guinea--2/3/20</t>
  </si>
  <si>
    <t>Kenya--2/3/20</t>
  </si>
  <si>
    <t>Guinea--2/4/20</t>
  </si>
  <si>
    <t>Kenya--2/4/20</t>
  </si>
  <si>
    <t>Guinea--2/5/20</t>
  </si>
  <si>
    <t>Kenya--2/5/20</t>
  </si>
  <si>
    <t>Guinea--2/6/20</t>
  </si>
  <si>
    <t>Kenya--2/6/20</t>
  </si>
  <si>
    <t>Guinea--2/7/20</t>
  </si>
  <si>
    <t>Kenya--2/7/20</t>
  </si>
  <si>
    <t>Guinea--2/8/20</t>
  </si>
  <si>
    <t>Kenya--2/8/20</t>
  </si>
  <si>
    <t>Guinea--2/9/20</t>
  </si>
  <si>
    <t>Kenya--2/9/20</t>
  </si>
  <si>
    <t>Guinea--2/10/20</t>
  </si>
  <si>
    <t>Kenya--2/10/20</t>
  </si>
  <si>
    <t>Guinea--2/11/20</t>
  </si>
  <si>
    <t>Kenya--2/11/20</t>
  </si>
  <si>
    <t>Guinea--2/12/20</t>
  </si>
  <si>
    <t>Kenya--2/12/20</t>
  </si>
  <si>
    <t>Guinea--2/13/20</t>
  </si>
  <si>
    <t>Kenya--2/13/20</t>
  </si>
  <si>
    <t>Guinea--2/14/20</t>
  </si>
  <si>
    <t>Kenya--2/14/20</t>
  </si>
  <si>
    <t>Guinea--2/15/20</t>
  </si>
  <si>
    <t>Kenya--2/15/20</t>
  </si>
  <si>
    <t>Guinea--2/16/20</t>
  </si>
  <si>
    <t>Kenya--2/16/20</t>
  </si>
  <si>
    <t>Guinea--2/17/20</t>
  </si>
  <si>
    <t>Kenya--2/17/20</t>
  </si>
  <si>
    <t>Guinea--2/18/20</t>
  </si>
  <si>
    <t>Kenya--2/18/20</t>
  </si>
  <si>
    <t>Guinea--2/19/20</t>
  </si>
  <si>
    <t>Kenya--2/19/20</t>
  </si>
  <si>
    <t>Guinea--2/20/20</t>
  </si>
  <si>
    <t>Kenya--2/20/20</t>
  </si>
  <si>
    <t>Guinea--2/21/20</t>
  </si>
  <si>
    <t>Kenya--2/21/20</t>
  </si>
  <si>
    <t>Guinea--2/22/20</t>
  </si>
  <si>
    <t>Kenya--2/22/20</t>
  </si>
  <si>
    <t>Guinea--2/23/20</t>
  </si>
  <si>
    <t>Kenya--2/23/20</t>
  </si>
  <si>
    <t>Guinea--2/24/20</t>
  </si>
  <si>
    <t>Kenya--2/24/20</t>
  </si>
  <si>
    <t>Guinea--2/25/20</t>
  </si>
  <si>
    <t>Kenya--2/25/20</t>
  </si>
  <si>
    <t>Guinea--2/26/20</t>
  </si>
  <si>
    <t>Kenya--2/26/20</t>
  </si>
  <si>
    <t>Guinea--2/27/20</t>
  </si>
  <si>
    <t>Kenya--2/27/20</t>
  </si>
  <si>
    <t>Guinea--2/28/20</t>
  </si>
  <si>
    <t>Kenya--2/28/20</t>
  </si>
  <si>
    <t>Guinea--2/29/20</t>
  </si>
  <si>
    <t>Kenya--2/29/20</t>
  </si>
  <si>
    <t>Guinea--3/1/20</t>
  </si>
  <si>
    <t>Kenya--3/1/20</t>
  </si>
  <si>
    <t>Guinea--3/2/20</t>
  </si>
  <si>
    <t>Kenya--3/2/20</t>
  </si>
  <si>
    <t>Guinea--3/3/20</t>
  </si>
  <si>
    <t>Kenya--3/3/20</t>
  </si>
  <si>
    <t>Guinea--3/4/20</t>
  </si>
  <si>
    <t>Kenya--3/4/20</t>
  </si>
  <si>
    <t>Guinea--3/5/20</t>
  </si>
  <si>
    <t>Kenya--3/5/20</t>
  </si>
  <si>
    <t>Guinea--3/6/20</t>
  </si>
  <si>
    <t>Kenya--3/6/20</t>
  </si>
  <si>
    <t>Guinea--3/7/20</t>
  </si>
  <si>
    <t>Kenya--3/7/20</t>
  </si>
  <si>
    <t>Guinea--3/8/20</t>
  </si>
  <si>
    <t>Kenya--3/8/20</t>
  </si>
  <si>
    <t>Guinea--3/9/20</t>
  </si>
  <si>
    <t>Kenya--3/9/20</t>
  </si>
  <si>
    <t>Guinea--3/10/20</t>
  </si>
  <si>
    <t>Kenya--3/10/20</t>
  </si>
  <si>
    <t>Guinea--3/11/20</t>
  </si>
  <si>
    <t>Kenya--3/11/20</t>
  </si>
  <si>
    <t>Guinea--3/12/20</t>
  </si>
  <si>
    <t>Kenya--3/12/20</t>
  </si>
  <si>
    <t>Guinea--3/13/20</t>
  </si>
  <si>
    <t>Kenya--3/13/20</t>
  </si>
  <si>
    <t>Aruba--1/22/20</t>
  </si>
  <si>
    <t>Aruba--1/23/20</t>
  </si>
  <si>
    <t>Aruba--1/24/20</t>
  </si>
  <si>
    <t>Aruba--1/25/20</t>
  </si>
  <si>
    <t>Aruba--1/26/20</t>
  </si>
  <si>
    <t>Aruba--1/27/20</t>
  </si>
  <si>
    <t>Aruba--1/28/20</t>
  </si>
  <si>
    <t>Aruba--1/29/20</t>
  </si>
  <si>
    <t>Aruba--1/30/20</t>
  </si>
  <si>
    <t>Aruba--1/31/20</t>
  </si>
  <si>
    <t>Aruba--2/1/20</t>
  </si>
  <si>
    <t>Aruba--2/2/20</t>
  </si>
  <si>
    <t>Aruba--2/3/20</t>
  </si>
  <si>
    <t>Aruba--2/4/20</t>
  </si>
  <si>
    <t>Aruba--2/5/20</t>
  </si>
  <si>
    <t>Aruba--2/6/20</t>
  </si>
  <si>
    <t>Aruba--2/7/20</t>
  </si>
  <si>
    <t>Aruba--2/8/20</t>
  </si>
  <si>
    <t>Aruba--2/9/20</t>
  </si>
  <si>
    <t>Aruba--2/10/20</t>
  </si>
  <si>
    <t>Aruba--2/11/20</t>
  </si>
  <si>
    <t>Aruba--2/12/20</t>
  </si>
  <si>
    <t>Aruba--2/13/20</t>
  </si>
  <si>
    <t>Aruba--2/14/20</t>
  </si>
  <si>
    <t>Aruba--2/15/20</t>
  </si>
  <si>
    <t>Aruba--2/16/20</t>
  </si>
  <si>
    <t>Aruba--2/17/20</t>
  </si>
  <si>
    <t>Aruba--2/18/20</t>
  </si>
  <si>
    <t>Aruba--2/19/20</t>
  </si>
  <si>
    <t>Aruba--2/20/20</t>
  </si>
  <si>
    <t>Aruba--2/21/20</t>
  </si>
  <si>
    <t>Aruba--2/22/20</t>
  </si>
  <si>
    <t>Aruba--2/23/20</t>
  </si>
  <si>
    <t>Aruba--2/24/20</t>
  </si>
  <si>
    <t>Aruba--2/25/20</t>
  </si>
  <si>
    <t>Aruba--2/26/20</t>
  </si>
  <si>
    <t>Aruba--2/27/20</t>
  </si>
  <si>
    <t>Aruba--2/28/20</t>
  </si>
  <si>
    <t>Aruba--2/29/20</t>
  </si>
  <si>
    <t>Aruba--3/1/20</t>
  </si>
  <si>
    <t>Aruba--3/2/20</t>
  </si>
  <si>
    <t>Aruba--3/3/20</t>
  </si>
  <si>
    <t>Aruba--3/4/20</t>
  </si>
  <si>
    <t>Aruba--3/5/20</t>
  </si>
  <si>
    <t>Aruba--3/6/20</t>
  </si>
  <si>
    <t>Aruba--3/7/20</t>
  </si>
  <si>
    <t>Aruba--3/8/20</t>
  </si>
  <si>
    <t>Aruba--3/9/20</t>
  </si>
  <si>
    <t>Aruba--3/10/20</t>
  </si>
  <si>
    <t>Aruba--3/11/20</t>
  </si>
  <si>
    <t>Aruba--3/12/20</t>
  </si>
  <si>
    <t>Aruba--3/13/20</t>
  </si>
  <si>
    <t>Canada-Grand Princess-1/22/20</t>
  </si>
  <si>
    <t>Canada-Grand Princess-1/23/20</t>
  </si>
  <si>
    <t>Canada-Grand Princess-1/24/20</t>
  </si>
  <si>
    <t>Canada-Grand Princess-1/25/20</t>
  </si>
  <si>
    <t>Canada-Grand Princess-1/26/20</t>
  </si>
  <si>
    <t>Canada-Grand Princess-1/27/20</t>
  </si>
  <si>
    <t>Canada-Grand Princess-1/28/20</t>
  </si>
  <si>
    <t>Canada-Grand Princess-1/29/20</t>
  </si>
  <si>
    <t>Canada-Grand Princess-1/30/20</t>
  </si>
  <si>
    <t>Canada-Grand Princess-1/31/20</t>
  </si>
  <si>
    <t>Canada-Grand Princess-2/1/20</t>
  </si>
  <si>
    <t>Canada-Grand Princess-2/2/20</t>
  </si>
  <si>
    <t>Canada-Grand Princess-2/3/20</t>
  </si>
  <si>
    <t>Canada-Grand Princess-2/4/20</t>
  </si>
  <si>
    <t>Canada-Grand Princess-2/5/20</t>
  </si>
  <si>
    <t>Canada-Grand Princess-2/6/20</t>
  </si>
  <si>
    <t>Canada-Grand Princess-2/7/20</t>
  </si>
  <si>
    <t>Canada-Grand Princess-2/8/20</t>
  </si>
  <si>
    <t>Canada-Grand Princess-2/9/20</t>
  </si>
  <si>
    <t>Canada-Grand Princess-2/10/20</t>
  </si>
  <si>
    <t>Canada-Grand Princess-2/11/20</t>
  </si>
  <si>
    <t>Canada-Grand Princess-2/12/20</t>
  </si>
  <si>
    <t>Canada-Grand Princess-2/13/20</t>
  </si>
  <si>
    <t>Canada-Grand Princess-2/14/20</t>
  </si>
  <si>
    <t>Canada-Grand Princess-2/15/20</t>
  </si>
  <si>
    <t>Canada-Grand Princess-2/16/20</t>
  </si>
  <si>
    <t>Canada-Grand Princess-2/17/20</t>
  </si>
  <si>
    <t>Canada-Grand Princess-2/18/20</t>
  </si>
  <si>
    <t>Canada-Grand Princess-2/19/20</t>
  </si>
  <si>
    <t>Canada-Grand Princess-2/20/20</t>
  </si>
  <si>
    <t>Canada-Grand Princess-2/21/20</t>
  </si>
  <si>
    <t>Canada-Grand Princess-2/22/20</t>
  </si>
  <si>
    <t>Canada-Grand Princess-2/23/20</t>
  </si>
  <si>
    <t>Canada-Grand Princess-2/24/20</t>
  </si>
  <si>
    <t>Canada-Grand Princess-2/25/20</t>
  </si>
  <si>
    <t>Canada-Grand Princess-2/26/20</t>
  </si>
  <si>
    <t>Canada-Grand Princess-2/27/20</t>
  </si>
  <si>
    <t>Canada-Grand Princess-2/28/20</t>
  </si>
  <si>
    <t>Canada-Grand Princess-2/29/20</t>
  </si>
  <si>
    <t>Canada-Grand Princess-3/1/20</t>
  </si>
  <si>
    <t>Canada-Grand Princess-3/2/20</t>
  </si>
  <si>
    <t>Canada-Grand Princess-3/3/20</t>
  </si>
  <si>
    <t>Canada-Grand Princess-3/4/20</t>
  </si>
  <si>
    <t>Canada-Grand Princess-3/5/20</t>
  </si>
  <si>
    <t>Canada-Grand Princess-3/6/20</t>
  </si>
  <si>
    <t>Canada-Grand Princess-3/7/20</t>
  </si>
  <si>
    <t>Canada-Grand Princess-3/8/20</t>
  </si>
  <si>
    <t>Canada-Grand Princess-3/9/20</t>
  </si>
  <si>
    <t>Canada-Grand Princess-3/10/20</t>
  </si>
  <si>
    <t>Canada-Grand Princess-3/11/20</t>
  </si>
  <si>
    <t>Canada-Grand Princess-3/12/20</t>
  </si>
  <si>
    <t>Canada-Grand Princess-3/13/20</t>
  </si>
  <si>
    <t>Antigua and Barbuda--1/22/20</t>
  </si>
  <si>
    <t>Antigua and Barbuda--1/23/20</t>
  </si>
  <si>
    <t>Antigua and Barbuda--1/24/20</t>
  </si>
  <si>
    <t>Antigua and Barbuda--1/25/20</t>
  </si>
  <si>
    <t>Antigua and Barbuda--1/26/20</t>
  </si>
  <si>
    <t>Antigua and Barbuda--1/27/20</t>
  </si>
  <si>
    <t>Antigua and Barbuda--1/28/20</t>
  </si>
  <si>
    <t>Antigua and Barbuda--1/29/20</t>
  </si>
  <si>
    <t>Antigua and Barbuda--1/30/20</t>
  </si>
  <si>
    <t>Antigua and Barbuda--1/31/20</t>
  </si>
  <si>
    <t>Antigua and Barbuda--2/1/20</t>
  </si>
  <si>
    <t>Antigua and Barbuda--2/2/20</t>
  </si>
  <si>
    <t>Antigua and Barbuda--2/3/20</t>
  </si>
  <si>
    <t>Antigua and Barbuda--2/4/20</t>
  </si>
  <si>
    <t>Antigua and Barbuda--2/5/20</t>
  </si>
  <si>
    <t>Antigua and Barbuda--2/6/20</t>
  </si>
  <si>
    <t>Antigua and Barbuda--2/7/20</t>
  </si>
  <si>
    <t>Antigua and Barbuda--2/8/20</t>
  </si>
  <si>
    <t>Antigua and Barbuda--2/9/20</t>
  </si>
  <si>
    <t>Antigua and Barbuda--2/10/20</t>
  </si>
  <si>
    <t>Antigua and Barbuda--2/11/20</t>
  </si>
  <si>
    <t>Antigua and Barbuda--2/12/20</t>
  </si>
  <si>
    <t>Antigua and Barbuda--2/13/20</t>
  </si>
  <si>
    <t>Antigua and Barbuda--2/14/20</t>
  </si>
  <si>
    <t>Antigua and Barbuda--2/15/20</t>
  </si>
  <si>
    <t>Antigua and Barbuda--2/16/20</t>
  </si>
  <si>
    <t>Antigua and Barbuda--2/17/20</t>
  </si>
  <si>
    <t>Antigua and Barbuda--2/18/20</t>
  </si>
  <si>
    <t>Antigua and Barbuda--2/19/20</t>
  </si>
  <si>
    <t>Antigua and Barbuda--2/20/20</t>
  </si>
  <si>
    <t>Antigua and Barbuda--2/21/20</t>
  </si>
  <si>
    <t>Antigua and Barbuda--2/22/20</t>
  </si>
  <si>
    <t>Antigua and Barbuda--2/23/20</t>
  </si>
  <si>
    <t>Antigua and Barbuda--2/24/20</t>
  </si>
  <si>
    <t>Antigua and Barbuda--2/25/20</t>
  </si>
  <si>
    <t>Antigua and Barbuda--2/26/20</t>
  </si>
  <si>
    <t>Antigua and Barbuda--2/27/20</t>
  </si>
  <si>
    <t>Antigua and Barbuda--2/28/20</t>
  </si>
  <si>
    <t>Antigua and Barbuda--2/29/20</t>
  </si>
  <si>
    <t>Antigua and Barbuda--3/1/20</t>
  </si>
  <si>
    <t>Antigua and Barbuda--3/2/20</t>
  </si>
  <si>
    <t>Antigua and Barbuda--3/3/20</t>
  </si>
  <si>
    <t>Antigua and Barbuda--3/4/20</t>
  </si>
  <si>
    <t>Antigua and Barbuda--3/5/20</t>
  </si>
  <si>
    <t>Antigua and Barbuda--3/6/20</t>
  </si>
  <si>
    <t>Antigua and Barbuda--3/7/20</t>
  </si>
  <si>
    <t>Antigua and Barbuda--3/8/20</t>
  </si>
  <si>
    <t>Antigua and Barbuda--3/9/20</t>
  </si>
  <si>
    <t>Antigua and Barbuda--3/10/20</t>
  </si>
  <si>
    <t>Antigua and Barbuda--3/11/20</t>
  </si>
  <si>
    <t>Antigua and Barbuda--3/12/20</t>
  </si>
  <si>
    <t>Antigua and Barbuda--3/13/20</t>
  </si>
  <si>
    <t>US-Alabama-1/22/20</t>
  </si>
  <si>
    <t>US-Alabama-1/23/20</t>
  </si>
  <si>
    <t>US-Alabama-1/24/20</t>
  </si>
  <si>
    <t>US-Alabama-1/25/20</t>
  </si>
  <si>
    <t>US-Alabama-1/26/20</t>
  </si>
  <si>
    <t>US-Alabama-1/27/20</t>
  </si>
  <si>
    <t>US-Alabama-1/28/20</t>
  </si>
  <si>
    <t>US-Alabama-1/29/20</t>
  </si>
  <si>
    <t>US-Alabama-1/30/20</t>
  </si>
  <si>
    <t>US-Alabama-1/31/20</t>
  </si>
  <si>
    <t>US-Alabama-2/1/20</t>
  </si>
  <si>
    <t>US-Alabama-2/2/20</t>
  </si>
  <si>
    <t>US-Alabama-2/3/20</t>
  </si>
  <si>
    <t>US-Alabama-2/4/20</t>
  </si>
  <si>
    <t>US-Alabama-2/5/20</t>
  </si>
  <si>
    <t>US-Alabama-2/6/20</t>
  </si>
  <si>
    <t>US-Alabama-2/7/20</t>
  </si>
  <si>
    <t>US-Alabama-2/8/20</t>
  </si>
  <si>
    <t>US-Alabama-2/9/20</t>
  </si>
  <si>
    <t>US-Alabama-2/10/20</t>
  </si>
  <si>
    <t>US-Alabama-2/11/20</t>
  </si>
  <si>
    <t>US-Alabama-2/12/20</t>
  </si>
  <si>
    <t>US-Alabama-2/13/20</t>
  </si>
  <si>
    <t>US-Alabama-2/14/20</t>
  </si>
  <si>
    <t>US-Alabama-2/15/20</t>
  </si>
  <si>
    <t>US-Alabama-2/16/20</t>
  </si>
  <si>
    <t>US-Alabama-2/17/20</t>
  </si>
  <si>
    <t>US-Alabama-2/18/20</t>
  </si>
  <si>
    <t>US-Alabama-2/19/20</t>
  </si>
  <si>
    <t>US-Alabama-2/20/20</t>
  </si>
  <si>
    <t>US-Alabama-2/21/20</t>
  </si>
  <si>
    <t>US-Alabama-2/22/20</t>
  </si>
  <si>
    <t>US-Alabama-2/23/20</t>
  </si>
  <si>
    <t>US-Alabama-2/24/20</t>
  </si>
  <si>
    <t>US-Alabama-2/25/20</t>
  </si>
  <si>
    <t>US-Alabama-2/26/20</t>
  </si>
  <si>
    <t>US-Alabama-2/27/20</t>
  </si>
  <si>
    <t>US-Alabama-2/28/20</t>
  </si>
  <si>
    <t>US-Alabama-2/29/20</t>
  </si>
  <si>
    <t>US-Alabama-3/1/20</t>
  </si>
  <si>
    <t>US-Alabama-3/2/20</t>
  </si>
  <si>
    <t>US-Alabama-3/3/20</t>
  </si>
  <si>
    <t>US-Alabama-3/4/20</t>
  </si>
  <si>
    <t>US-Alabama-3/5/20</t>
  </si>
  <si>
    <t>US-Alabama-3/6/20</t>
  </si>
  <si>
    <t>US-Alabama-3/7/20</t>
  </si>
  <si>
    <t>US-Alabama-3/8/20</t>
  </si>
  <si>
    <t>US-Alabama-3/9/20</t>
  </si>
  <si>
    <t>US-Alabama-3/10/20</t>
  </si>
  <si>
    <t>US-Alabama-3/11/20</t>
  </si>
  <si>
    <t>US-Alabama-3/12/20</t>
  </si>
  <si>
    <t>US-Alabama-3/13/20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</si>
</sst>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NumberFormat="1"/>
    <xf numFmtId="0" fontId="2" fillId="2" borderId="0" xfId="0" applyFont="1" applyFill="1"/>
    <xf numFmtId="14" fontId="2" fillId="2" borderId="0" xfId="0" applyNumberFormat="1" applyFont="1" applyFill="1"/>
    <xf numFmtId="14" fontId="2" fillId="8" borderId="0" xfId="0" applyNumberFormat="1" applyFont="1" applyFill="1"/>
    <xf numFmtId="0" fontId="2" fillId="8" borderId="0" xfId="0" applyFont="1" applyFill="1"/>
    <xf numFmtId="164" fontId="2" fillId="8" borderId="0" xfId="1" applyNumberFormat="1" applyFont="1" applyFill="1"/>
    <xf numFmtId="14" fontId="0" fillId="0" borderId="0" xfId="0" applyNumberForma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0" fillId="3" borderId="0" xfId="0" applyFill="1" applyAlignment="1">
      <alignment vertical="center"/>
    </xf>
    <xf numFmtId="0" fontId="1" fillId="6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11" borderId="2" xfId="0" applyFont="1" applyFill="1" applyBorder="1" applyAlignment="1">
      <alignment vertical="center"/>
    </xf>
    <xf numFmtId="0" fontId="6" fillId="9" borderId="1" xfId="0" applyFont="1" applyFill="1" applyBorder="1" applyAlignment="1">
      <alignment vertical="center"/>
    </xf>
    <xf numFmtId="3" fontId="6" fillId="9" borderId="1" xfId="1" applyNumberFormat="1" applyFont="1" applyFill="1" applyBorder="1" applyAlignment="1">
      <alignment vertical="center"/>
    </xf>
    <xf numFmtId="0" fontId="6" fillId="10" borderId="1" xfId="0" applyFont="1" applyFill="1" applyBorder="1" applyAlignment="1">
      <alignment vertical="center"/>
    </xf>
    <xf numFmtId="3" fontId="6" fillId="10" borderId="1" xfId="1" applyNumberFormat="1" applyFont="1" applyFill="1" applyBorder="1" applyAlignment="1">
      <alignment vertical="center"/>
    </xf>
    <xf numFmtId="3" fontId="6" fillId="9" borderId="1" xfId="0" applyNumberFormat="1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10" fillId="2" borderId="0" xfId="0" applyFont="1" applyFill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11" borderId="5" xfId="0" applyFont="1" applyFill="1" applyBorder="1" applyAlignment="1">
      <alignment vertical="center" wrapText="1"/>
    </xf>
    <xf numFmtId="0" fontId="8" fillId="11" borderId="5" xfId="2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1" fillId="11" borderId="4" xfId="0" applyFont="1" applyFill="1" applyBorder="1" applyAlignment="1">
      <alignment horizontal="left" vertical="center" wrapText="1"/>
    </xf>
    <xf numFmtId="0" fontId="1" fillId="11" borderId="5" xfId="0" applyFont="1" applyFill="1" applyBorder="1" applyAlignment="1">
      <alignment horizontal="left" vertical="center" wrapText="1"/>
    </xf>
    <xf numFmtId="0" fontId="1" fillId="11" borderId="5" xfId="2" applyFont="1" applyFill="1" applyBorder="1" applyAlignment="1">
      <alignment horizontal="left" vertical="center" wrapText="1"/>
    </xf>
    <xf numFmtId="0" fontId="1" fillId="11" borderId="3" xfId="2" applyFont="1" applyFill="1" applyBorder="1" applyAlignment="1">
      <alignment horizontal="left" vertical="center" wrapText="1"/>
    </xf>
    <xf numFmtId="0" fontId="4" fillId="7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3" fontId="4" fillId="7" borderId="0" xfId="0" applyNumberFormat="1" applyFont="1" applyFill="1" applyBorder="1" applyAlignment="1">
      <alignment horizontal="center" vertical="center" wrapText="1"/>
    </xf>
    <xf numFmtId="3" fontId="4" fillId="6" borderId="0" xfId="0" applyNumberFormat="1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/>
    </xf>
  </cellXfs>
  <cellStyles count="3">
    <cellStyle name="Comma" xfId="1" builtinId="3"/>
    <cellStyle name="Hyperlink" xfId="2" builtinId="8"/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1"/>
          <c:tx>
            <c:strRef>
              <c:f>T_Dates!$E$1</c:f>
              <c:strCache>
                <c:ptCount val="1"/>
                <c:pt idx="0">
                  <c:v>Deaths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T_Dates!$A$2:$A$53</c:f>
              <c:strCache>
                <c:ptCount val="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2/1/20</c:v>
                </c:pt>
                <c:pt idx="11">
                  <c:v>2/2/20</c:v>
                </c:pt>
                <c:pt idx="12">
                  <c:v>2/3/20</c:v>
                </c:pt>
                <c:pt idx="13">
                  <c:v>2/4/20</c:v>
                </c:pt>
                <c:pt idx="14">
                  <c:v>2/5/20</c:v>
                </c:pt>
                <c:pt idx="15">
                  <c:v>2/6/20</c:v>
                </c:pt>
                <c:pt idx="16">
                  <c:v>2/7/20</c:v>
                </c:pt>
                <c:pt idx="17">
                  <c:v>2/8/20</c:v>
                </c:pt>
                <c:pt idx="18">
                  <c:v>2/9/20</c:v>
                </c:pt>
                <c:pt idx="19">
                  <c:v>2/10/20</c:v>
                </c:pt>
                <c:pt idx="20">
                  <c:v>2/11/20</c:v>
                </c:pt>
                <c:pt idx="21">
                  <c:v>2/12/20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3/1/20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3/7/20</c:v>
                </c:pt>
                <c:pt idx="46">
                  <c:v>3/8/20</c:v>
                </c:pt>
                <c:pt idx="47">
                  <c:v>3/9/20</c:v>
                </c:pt>
                <c:pt idx="48">
                  <c:v>3/10/20</c:v>
                </c:pt>
                <c:pt idx="49">
                  <c:v>3/11/20</c:v>
                </c:pt>
                <c:pt idx="50">
                  <c:v>3/12/20</c:v>
                </c:pt>
                <c:pt idx="51">
                  <c:v>3/13/20</c:v>
                </c:pt>
              </c:strCache>
            </c:strRef>
          </c:cat>
          <c:val>
            <c:numRef>
              <c:f>T_Dates!$E$2:$E$53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2-4188-AD67-CAFB6C7514AF}"/>
            </c:ext>
          </c:extLst>
        </c:ser>
        <c:ser>
          <c:idx val="2"/>
          <c:order val="2"/>
          <c:tx>
            <c:strRef>
              <c:f>T_Dates!$G$1</c:f>
              <c:strCache>
                <c:ptCount val="1"/>
                <c:pt idx="0">
                  <c:v>Recovered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strRef>
              <c:f>T_Dates!$A$2:$A$53</c:f>
              <c:strCache>
                <c:ptCount val="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2/1/20</c:v>
                </c:pt>
                <c:pt idx="11">
                  <c:v>2/2/20</c:v>
                </c:pt>
                <c:pt idx="12">
                  <c:v>2/3/20</c:v>
                </c:pt>
                <c:pt idx="13">
                  <c:v>2/4/20</c:v>
                </c:pt>
                <c:pt idx="14">
                  <c:v>2/5/20</c:v>
                </c:pt>
                <c:pt idx="15">
                  <c:v>2/6/20</c:v>
                </c:pt>
                <c:pt idx="16">
                  <c:v>2/7/20</c:v>
                </c:pt>
                <c:pt idx="17">
                  <c:v>2/8/20</c:v>
                </c:pt>
                <c:pt idx="18">
                  <c:v>2/9/20</c:v>
                </c:pt>
                <c:pt idx="19">
                  <c:v>2/10/20</c:v>
                </c:pt>
                <c:pt idx="20">
                  <c:v>2/11/20</c:v>
                </c:pt>
                <c:pt idx="21">
                  <c:v>2/12/20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3/1/20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3/7/20</c:v>
                </c:pt>
                <c:pt idx="46">
                  <c:v>3/8/20</c:v>
                </c:pt>
                <c:pt idx="47">
                  <c:v>3/9/20</c:v>
                </c:pt>
                <c:pt idx="48">
                  <c:v>3/10/20</c:v>
                </c:pt>
                <c:pt idx="49">
                  <c:v>3/11/20</c:v>
                </c:pt>
                <c:pt idx="50">
                  <c:v>3/12/20</c:v>
                </c:pt>
                <c:pt idx="51">
                  <c:v>3/13/20</c:v>
                </c:pt>
              </c:strCache>
            </c:strRef>
          </c:cat>
          <c:val>
            <c:numRef>
              <c:f>T_Dates!$G$2:$G$53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32-4188-AD67-CAFB6C75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76703"/>
        <c:axId val="815531999"/>
      </c:areaChart>
      <c:lineChart>
        <c:grouping val="standard"/>
        <c:varyColors val="0"/>
        <c:ser>
          <c:idx val="1"/>
          <c:order val="0"/>
          <c:tx>
            <c:strRef>
              <c:f>T_Dates!$F$1</c:f>
              <c:strCache>
                <c:ptCount val="1"/>
                <c:pt idx="0">
                  <c:v>Confirmed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T_Dates!$A$2:$A$53</c:f>
              <c:strCache>
                <c:ptCount val="5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2/1/20</c:v>
                </c:pt>
                <c:pt idx="11">
                  <c:v>2/2/20</c:v>
                </c:pt>
                <c:pt idx="12">
                  <c:v>2/3/20</c:v>
                </c:pt>
                <c:pt idx="13">
                  <c:v>2/4/20</c:v>
                </c:pt>
                <c:pt idx="14">
                  <c:v>2/5/20</c:v>
                </c:pt>
                <c:pt idx="15">
                  <c:v>2/6/20</c:v>
                </c:pt>
                <c:pt idx="16">
                  <c:v>2/7/20</c:v>
                </c:pt>
                <c:pt idx="17">
                  <c:v>2/8/20</c:v>
                </c:pt>
                <c:pt idx="18">
                  <c:v>2/9/20</c:v>
                </c:pt>
                <c:pt idx="19">
                  <c:v>2/10/20</c:v>
                </c:pt>
                <c:pt idx="20">
                  <c:v>2/11/20</c:v>
                </c:pt>
                <c:pt idx="21">
                  <c:v>2/12/20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3/1/20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3/7/20</c:v>
                </c:pt>
                <c:pt idx="46">
                  <c:v>3/8/20</c:v>
                </c:pt>
                <c:pt idx="47">
                  <c:v>3/9/20</c:v>
                </c:pt>
                <c:pt idx="48">
                  <c:v>3/10/20</c:v>
                </c:pt>
                <c:pt idx="49">
                  <c:v>3/11/20</c:v>
                </c:pt>
                <c:pt idx="50">
                  <c:v>3/12/20</c:v>
                </c:pt>
                <c:pt idx="51">
                  <c:v>3/13/20</c:v>
                </c:pt>
              </c:strCache>
            </c:strRef>
          </c:cat>
          <c:val>
            <c:numRef>
              <c:f>T_Dates!$F$2:$F$53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32-4188-AD67-CAFB6C75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176703"/>
        <c:axId val="815531999"/>
      </c:lineChart>
      <c:catAx>
        <c:axId val="81217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531999"/>
        <c:crosses val="autoZero"/>
        <c:auto val="1"/>
        <c:lblAlgn val="ctr"/>
        <c:lblOffset val="100"/>
        <c:noMultiLvlLbl val="0"/>
      </c:catAx>
      <c:valAx>
        <c:axId val="815531999"/>
        <c:scaling>
          <c:orientation val="minMax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76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CEB6A75D-2566-481F-B101-B07BC6A924C3}" formatIdx="0">
          <cx:tx>
            <cx:txData>
              <cx:f>_xlchart.v5.0</cx:f>
              <cx:v>Confirmed</cx:v>
            </cx:txData>
          </cx:tx>
          <cx:dataLabels>
            <cx:numFmt formatCode="#,##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regionLabelLayout val="bestFitOnly"/>
            <cx:geography cultureLanguage="en-US" cultureRegion="GB" attribution="Powered by Bing">
              <cx:geoCache provider="{E9337A44-BEBE-4D9F-B70C-5C5E7DAFC167}">
                <cx:binary>7H3ZcuNIluWvyOJlpscaTOxLWWWbBQCSkqgttERm5AuMITGx7wsJfFf/wfxYH5AEA3CCQYYJbeJD
llllZbnLpYtzfLl+N//36+pfr95inlysfC9I//W6+v2TlWXRv377LX21Fv48Hfn2axKm4d/Z6DX0
fwv//tt+Xfz2lsyXdmD+xtIM/9urNU+yxerTf/0bv81chDfh6zyzw+BLvkjKx0Wae1n6k77erovX
MA+yeriJ3/T7p89/m9Y8sNNsHny6WASZnZXPZbT4/VPn5z5d/Eb+tr2/fOFBuCx/w1iOG8kcw3Cy
yNAyp8g8/+nCCwNz2y2KI5rlJYYRaVmWRYlRmj99N/cx/ESZ1hLN396SRZpebP+XGNz5CKLPTkNt
g4UW1kJ/nqy/8rcu1v/1b6IB3020tOggQTrWRbJxPffn9uu8geP9TDDyiOVEGv8BFZzACGKHCUqS
RpzIKaCI4WhZUDi5+dsbKk4QqJ+G3UCCgl07Cf/17cfD/9n7jrUwIPw8M2I4hZVFmmdYQZHELvws
PaJFnsNCkWWBV2Ra6KJ/gjz96O8GEujv2kn0P9+cA/rmIhkSfVYeMYKAPYZneVFmRUbqTH52JEqy
xCs09ieJFQWRI9E/Ks8h9LcD99DftpPo6399PPrqwjPt3G8geP/WI9AjkWcYWZAw+zG3+S76/EgU
aUFUGIVWJIWmOeIQOEGefvR3Awn0d+0k+ur449H/HLyFSTLkzsOOBF7gaI77MblbRzAzAi0sNnxB
ZhWaoWmmIX57BB+Xpx/93YcQ6O/aSfQ/6x+P/nMODWjInYfjRwzD8yIn49wVWHDQ2XkUoM8osoQu
WlFEWkH3RvfaoH+CPP3o7wYS6O/aSfSf7z4e/c+JWX98MODspzhhxMigQBYwvQVW4roEUKIwoqHs
CCJ+qOaH1HtOkqmfg9ZQgoVWD8nD58cz4AEkmPn8Yh68Xajz5Hv+NiAjjDSiJeg/AsfK2O95he2s
CEpkRhJWBK3IInjh15pSe0l8/jXhDlDT90tIkvp+Zo+u6cfTNc3nbwsvzKNFs3m8/8xmxBELHbR1
UNTECDLHcSx2MkmUBIm4IUySRfBqUadJ009Lz68gSOn5CZKS6cPHU/I5T7Nk7g15klCsgMNCVjgJ
h7nAbPBv8cPgqOFws2BorBv8y95GdopI/bS0voago9VD0vD55eNp0EPfDnCNDi4eF1H+3bNfB1wh
8gj7F8cxLCdJCquIUFtbdFASPeIVBTQoIi/zYK3505uT/ddE6+el73cQBPX9CMmUfv/xTH1O/MWw
F256xCqsyPMCTUscy7PdY4bnRwqn4HShGY6RsVwIxesEefo52Q0kiNi1k+h/PgdzR5J/H/KIx5WD
VmDMYGiJhUmptma0l4aojBSJ5mGOUkRGYXgaxpDOEX9MnEPQr79iD/h16x7sf5zBpK+35CHPCF7C
ES3BfCexnCyJigBDRgt4BpcRmJ9kAXsSRzMs7uEd2I+LcwD4ZiAJfdO+B/7zGYBfLZLvc9uZD2ju
5un6CBZ5lmZlubaidi8boEcUWJ6GnYPmQYJMbjoniXSAg9ZYkoZW1x4TZ2BwGr9CgQ2TZjK+X3ml
mBEvCjApKfX2wyg8eemT5BGHPuxRosTDIFWf3e2VcIJE/SzsBhIU7NpJ/Mfax68EdW4lc3vAZcDC
rSMrMLXCpipDOeruQjAHCiIrSaBIZmnoT4RmdII4/eDvBhLg79pJ8NXLjwd/Ygce7tnN/Hv/5Bf5
kQCTEnYXjhH4Pb0U3LCw9OGeAG8D9J/aD9Se+ifI04/+biCB/q6dRH9y9fHoq/PA9HB7Tq0GhfcT
wMLnSfMy3J3YgbDF4JrcOoMV6KW4LjCsIjCwe6/9cG38T5Oon4L2WIKFdhdJhKp/PBHaoAooy4zg
5awvyTSUe/wboYBi/4exFcZAiWfXlgzC6H1Mmn74N6MI4DeNJOTay8dDfhkGb3kyT4eb+dAvZSie
DLb12qHG0MSVWBZHMFAIPCPT8LXVe3/ztzd34lMk6of+x0gC/h8dJAWXZ2DwhidqnuQDMiBwcPaw
2P5rm/e+uwF+UBpLguVYBo5ORiQseCeI0w//biCB/q6dBF/99vHzX7XyQWNdWGnEA1JJgWlb4WhR
7Cr/2Pihh0rYl3gJkRasTEz+4+IcwH77GST02+Y95J8/HvlpXs6HdPLAliPJuPDKHAw+iCViusEV
lKBAH5V5AU42msGlmIFC2j5zj8vTD30zjoC+aSahn57BpH9YJHnz8e9XdShlxEgMjGvQJhHcwrK1
SaGl7FBSbZMWcRdmsC5keW/SHxOnH/fNKAL1TSOJ+cP446f7zeL7PAgHvF8hqk7BBQrOytqq3MIb
zk7oNDDwiDCqMZwowejZnugnSNKP+G4gAfquncT9Rv143NXQs4shzWsUvGISw4s4O7HB1ypMB30K
Vy9RwH0XAY9r4xu5z5wgUD/8u4EE/Lt2En71DEz6TwhfnUdhsmjm4Pv3Gwa7CRxfNBz5oAE4dzd6
BDaOYHNma7M/vb36tqf/SRL1M9AaSnDQ6iFZeDoD5/DVK3TMge0LMC3Axgln5Np209p/KESZYgHA
dy9jlXCCUId6tRk4QZp+/HcDCfR37ST2V0/nsAGl8GmtwyguF0m1MMNi0OAWOLGgcLJCHdzC1pEU
3f0IkRYSevjaJ4zoa/y3S4Ya/qp4/dwc+j0EVYd+jGRO/fzxzH1FBHvtNtYQBd+A9v7tC0HACuLw
FNh9asfkWg9trR6GHfECC3sFK66NFuTiOVWofpa6owluup0kI1/PgBE1mVe2NxwXFEOPEIYk1S4C
XoQpTiGMFbhK0yJclzyjwFwnk/774/L009CMIwhomkno1cePXwyaZXsDHuJ1SB4sEEhE2HqHiXhg
SmJGABxh2tCylO0yaR8iR+XpR347jAB+20rirp1BGLya5MHCHm7K8whIgUUap0WTBdJRXxEkOYJb
uD7bZURD4ibd/OmNde64OP24N+MI4JtmEnn1HOxyuWfOh/XMs6NacYU3jJbgnsHe38EesV21xx4m
aQmaa31qE9ifINAB9HcjSfx3HXsMnIHaej2PhnTMcyJuZohdFBBujbBTus7waJ+8nDSCzVSU19sN
6ZA8Kks/8tthBOzbVhLz6zMIWlTzxIV+ejGZp2Ez/d6v9ECrgUGCh5tdgv1z786MaF+eZ5D3gcub
Asu0AKtpe7M/Vah+DrqjCSq6nSQj6uQMTt65/z18G9KEATZwG5CQcAAddD3fuwuBhi0VQRHI1+wN
vtZOEKifiR8jCRZ+dJAMzC4/noG7RWYtkvoGPaSXhh1xCEgUYJLmOJgx6pO2tRshzheG0jqGC7on
U+9J3SVxokz9PHQGE1R0+kg27s5AI8JcWSThkKZUYSTWoRCCwiI/BMESctdbXy8XngVJ8BVjReDn
ulScIlA/Dz9GEiT86CAZ0M4gUlRLcjtdXDxZdtQgceiI+N9LjtbgPRoyJUVEvCqCUbeZuQhO6lrV
KUUcITEXSdNbs2I9Sdpn1HF5Ds2BzXfszYBN8x7/Z3AN10Iv9L8PeSLBl1FbQxRaQkQMjn+luwIp
CfdwxHGwu3gxwnl3ikQH4N99C0nArmOPgjOwq2vz0odp6iod+FRilBFC4evLCQyJ+F+yQoCMazk8
TiK0Ax7/WCc8dFfBqXIdoIP4LpIUopukZvbt47UFGBOG9Gvj1oJcdNzLYZ7qKRpQuzskTkAwDfze
8MPubUvHpDnAw2YYCf+mlURdO4PbuoaCIuHF/53ZQWrN0/l/NJvzoYOpW9fjZ+VLKHaEqALsSfBo
QDcQ6Pr8b2lqCPVDACVsKnVYE7Q18lzYCKY/aj+V6QAN7cEkGe0+FGQhjtq9hv/VUiVaEsJaPh8O
dR4puwiS/2F87YIOJywCDuqEdgaB9vtR9CfIcwDx5kNItJt2cvJfnoFx9ikaNHS7zmDYZI7s+fYQ
WiZIHJYCAj1EZLSxROTwUUn6Ud8OIzDftpKIj8/Aq6eFqJF08ThodZ46IYqHhomYYThV4T7t2qco
GZ4+XMgRwYTYjrXrqFluG9vsaTL1E9AeS7DQ7iKp0M5g8mtlNGj4JFJoFQYWWMQqKYiTJPOnOHYE
fhB2gN6NFZdg4ag4BxjYjiPR3zbvIf/t4zWdxxA66MCbPiLmUXsKgUsiAmjY7jWABTNQO3HIwl9X
14iByaStfJ4gTz/2u4EE+Lt2Ev3Hc7gChNni4u3/XBWhPWR4DdLToPlDjeFw32LgGSWi+WCYElhB
UOCeqCuJKRIR3aH9//8+Ua5+LsjxBCVkN8mMdvXx60KrFq/WoOtCgY6vIIWBRT4VNH0i4o8RRtCD
aocelgZdl/Lprou1PCdlvx+gpP6e1niSEqJ7j5JzSC80yyhrUHn/nQAJVIh84hHVCiu5yJJJDiz4
ktBXmzRg4EWCc/OnNyf1+Jg0/TxshxHwb1tJ1Mdn4MDTF4E/T9zm49+Pu4DENWxPEpKqcOWlEXzW
uYrBeIGoegS+woWNkCeaJcxEJ8jTj/xuIIH9rp1EX599/DY0XYSJOeg2xKKMUp3VJsjb0L8O+jwu
BzTqeOIiDC/3fk7nCfL0o78bSKC/ayfRn44/Hv1xmoWDKkeCPEJImIjAV34XEdM2QwiosoroAUTi
b53YzbLb7jnH5elHf/chBPq7dhL98Tmgn1l2GA05+YE+Tl8Uj8QUh8cOiWudyc8piJtB8U74TZFU
iDscueWfINAB/HcjSQJ2HXsMnEF+zySZB6+LZg6+f+vnEb2BiDCe4ddpVWT0Rh02iSR/lJhE+Axc
280f3kz+48L0Y9+MI5BvmkncJ2dwHd4Ux7qY5vag6VXw0MAdTUs0AvKYulphd/pTiJSEcQIRyEil
XTtRYa9r381OFusQEXVdsd1X7fHR6SVpmZ5BFMd0keCyXDagvH89CCgmjPUARhCJX9fNhtLfOg4Q
2VqbTxXsWJtqYERIzQny9DOxG0hwsGsn0dfP4Di4zJGGkgyIPqq4MCI2HPwDdggsCqGLvoI0UJaG
kY6Fw7iu/dUQv9mPTpCnH/3dQAL9XTuJ/uXLx6tCs0VQzhsA3j/zUTqEQ5Qk8glhC4KZlCEcMojj
g4G0PgTq5KDN5ay9FR0Vpx/67TAC+G0rCfvsDCb9NFkshjyBoeLA8sajWgJbV5UifQMsAigQWAkX
JApLiSzqEzaUb+b8cXH6cW/GEcA3zSTy0zM4g3H4BosBZ3y9mWPKi7CM4hSuTf+d3aZOY1A4mBkQ
JrbJyiJ8kMflOQD99jtI6LfNe9CfgR/4MvTKi6fFopl7799u/knY6X1rZD1jTKKLfMHiKhg0cBVb
DK/gjoUccqwFxEd214EEsxtb34BxE1unRhOn7lFp+lfBdhixCLat5Bq4OoM1ANHCYDFoCXMKFYuY
umgIjcstbgA4BaDgt/VNBjcEeAuw7bMoxIC6Rs0K3Oz+J8l0EP/mc/Y5aHr2eNA/Xu+5SpP5YsB0
NSJfhCMO2ON/7gC+WzFJcLfNe8ieQQzwVTb3htTmYbmERxE+d2QBbmuRtuc27J617QFxb9A1ETFP
TO1jwhyAfTOMRH3Tugf68xlM52TgLPLaZgDvCPZyBhV69zztFB5swUstddAVqgTWD1cQrsar4wId
gL4ZSILftO/Bfwbq/G2YhK+vAyblcMyofuhJQbku+NwFxLh3dnSqLhJYa5zQ6WFmQHAh+tv3qBME
6od/N5CAf9dOwn/7+Rxm/6C5aLgswYeCaxKSnmDUrx89a+04Akrm0HXpFuRErd+rIDUZGFcbMvo0
3H7cr9ajCNA3jSTiV2dwi4Jk8c8+8pdfoYM9BmoLarNsMO0gDueVhHAeHAD9JTGPCXMQcXzCPuJo
3EP8y8fP8eswefv5xPpFzOtocbnOX8LDQ9uXbVqzHKHNEsw3NOzJeH1ok5DZ3mCOi9OPejOOwL1p
JpG/PoNgntm8mrvWsO8u8jg/UQcNKX6IV9vWYWmhL0rwpePNRVaCuQZWG7K4wWki9TPQHkuw0O4i
mZidQaTIDMWK5v958RTmmTXg7oN4ZQHVGEXEJtQWyfphjhYXOGJHLTVorxzyWpqLtWg/k6mfjM5g
go1O3x4dZ3AIzPLl3M5+9tG/tiUhNAcZfCgswaC+AVRLvktEXTxfQaw/4qmwbPZDDI+L089BM46A
v2neQ/6Pjz8MbubZoIXTELsjwy9e7/d4B01cP/jQWgJ1cCfyu+rHa+q8or3t6Lg4/cg34wjkm2YS
+ZuvZ4C8jXi7bBGk2WLIiuy1zwpeKRHgcrjLIoa5swfhGTqomigRBSvPRiltVt3GgnNzqlQHeOgO
J+no9u6xcnUOrGRWPmy8s1AHbiKpGLHmWBV7Oad1EXGE4SKIELsVeTzf2CeIc4iK3dA9GnY9exSc
gQXiJl8tUAwhT8xmavZdfn7tQOA3sZoIF8T5vFWDWtsSXjFQkIOPRxlhGUIKap2Z2tZRTxPpAA+t
zyGJaHXtMfHy8Yuh5wm2DSrvJ+SfV+cOPe++nkXHXC63c29eDmr7R34jKqAhE6/x/sIM11ohdcmo
upxI89oQWfD0FIH618ePkcTq+NFBro3bbx+/NiDdm10s0majGGBJICMJnhUEPSCmBwGIdWWoFgPI
jhfqB4Wad61rY1J7jzpFoIMMbD9ln4Ftxx4DZ6BA4YOzeYPB++FHrTpYJ/CWEG4O68O4a6zD/EdE
bl08AocEnhwizdRHpTmIff0R+8DXrXuon8HpfDtP8G6vHecDOt/rcnR4JBa5pqhhyqA+Y3fm1++R
4jpRZ6LKeMqpjjpvaN8ordtz6jTR+nno+RUEJz0/scfPlzPYlxYre0j/AdRTBbc4hLmxbPOYQWtX
QlQKjNyIf0N0Yl3RY/3ke2dbOipPPyG323EEC03zHvR/ngH0ofcWFli3QylJuMvhfbn6UXEk69WP
2MBB0MIeb3wgNg711ri6oAqsfFg2HeiPy3MA+2YgCX7Tvoe+fg7oB/MhJ37tK8CEhxeBW9fIrJ+u
bIGPJ0BQLQrVC1C0C9XuBMJreRsek+YQ9Jtxe8hvmveA184CeBP194ec9zAicaj6Dm2HUxQkA2C/
b0FfV0PBs0OI/8GzcusSm+S8R5WQIwIdRH87ch//bcceA2cQCnS3iOYDRqBgX0ENmoOPusr1iVA/
voLL8qY2fBf+o9L0Y78dRgC/bSVRvzuDIpp3i+XFXwtcxIasuU9h26kfK0Z+o4DsF/xbd9th8Ng0
UrahDOF90e2zIO09/0ShDlHQ+qI9Ilp9e3ScgUvnzjYXgxbyhakUKk1tzEbAM4OtprMJ4X0tuNtg
SeXkOgx672HRE8Q5QELzHSQBTfse+NOPPwPuwiSzLm7nrwsEJQ56FOB9P+RCikB532yHx/+QKAkH
D55C5pEHzEM/6iyG06U6wAX5C0hOyH6Sm9szyBAGN8t52SDz/osy3r6BFQglNFHHRkCpRKJ6XB0i
Wm9deHN3W/O0+dOby9pxcQ5ysf6MfQrWzSTyd2fg779HMljz8e/Hna1f00WVAZy9KJ2y8Vq2tCJ4
3mC3htkItQrqKzRpHzomTD/qm1EE5ptGEvH7Myha+rQIFuaQuhBME/U738hHlVDGd1P4rQU6VZuF
YJiAuoQnDNbxLw3hm9l+gkD9wO8GEtjv2kn4n85AEX2Yu/aw4S21Jx/vXOKlJwnvWaIURDcZQJTx
Ai8Cj7Akdu+stE+AUwTqx//HSIKAHx0kAw9nsNk/IB/YH/Aqhlee4LnEk3+wMSDnfS98VKZHeFwa
hp96kWyDqrsEHJPnEPybcXvgb5r3oP/88TrQwzyZm/mQJy0F4xsMolBvRLzyWgdTdGc/hWoRoAZP
e9OIO6rfmMZloYv+cZEO4d+M3GOg6djj4Ay8Mg94wMaOIiTmDemYEXAlg2UT83sTY4eUjNYZgMsB
bEG4MSt47bv+OcIUdKJMB3hofxBJRbtvj43Lj18Rz3N7OagGBJMcL0O3UX681NQhAhmS9asfeHG9
LhZah9+1V8Nxcfo5aMYR8DfNJPLPf3w88g/hsGYJAckxyJ3hcAZsKqNjjreRxymNgmWIboHK35PD
cVycfuSbcQTyTTOJ/MMZJC094EqYD6qC1kVnJAVvkMIjDN2fDKmj8KANrEGoU4C6HCjaBHtFd9qf
ItEh+Jtv2SOg6dij4AxclF/m2TxpMBjg3oUXm3DR5ZAas1aAyCwOlOhATRT4wNbmOvyz+dN3eMPi
909HpenHfjuMAH7bSqL+5QzUH7Jm42bnfT/8/5SqzNYzhAwJelykudffRYYTPC7ywB7yLRUKKg+D
FSFjyqM6N8pkdT00CHmEPx+JOKhWud6z0N0+iU8QqH9V7AYS62LXTq6MxzPI6XvM00FDtRAOgasY
g+rciMjaqxOqKKhkD5PELsWJ2I+OS3MA+u1XkMhvm/eAP4P4xSc8noGgEDsYMJ+y9s9wMENwiJ/G
QyVw/3Y1IRQvQAQRDgRUNsbz4TxxIztNpH4G2mMJFtpdJBNP52CXm+dv9sXnZD7ogzLIJkAhRJRg
gtK/CZDocIFHkwXcjBEbweMxxtp61N2Fnk4U6hAb7U/a46PducfIGRzXT4tkUC4ANtxgcJghgBSR
ESje0eECxmsJW1UdpAI9ar9yxHFxDrCw/QwS/20zifzj08ffzZ4S++JmHrjzZjYOoiPBIV/XIYYx
GsneYtdCASMd3p5DwQ6EqqxvxoSf7CSJDuD/42NICn70kCzcnIGh9MlDqJY7qKtShjey9omhcOLm
aOisADy6hApxOJrhGqvf5iWO5VPkOUDB7ktIBnYdJAFPZ0LAYlhfsThCkjEieFEXiN6vNAFXDRIC
a80JZbvrSGsskrZSWjNwTKDDDGxG9jCw6dhj4OoMNqI6+/Xi89/JoA+cUHDZQOtHASfUMoPrZv16
WMtWhAeQaWQZsAj33eRCdTg4UaQDPHRGk1x0Okk+/jqHIzkfNC8fDwagaCgcB/DDo5wuZn5nPwJN
CnLO4Kv/UWm6Q8UxaQ5wsBlGgr9pJVF/0s9gFSwXb4sB3fR4YrLeZhQYi+oK0aTPBolPeMkND/yg
jB9qUeyVkH46Ks4B3LfjSOC3zXvIn8G9+GlpZ9Xmyd1mJ36/KoQK0ngzAMEncInBK0xGpyC0sfYe
QBPC80t1whOyPDqz/jSZDnHQ+qA9Ilp9JBva5cevg4074/81cLyfCTgv//HWrCcKaboj7XPP1twe
1l+DvR9FnURkDOBKRtfp3p29H+sCGTUSLgQos7gOJG1o39isTxGofwn8GEnM/x8d5OR/PofJH5oD
2ojqoAkEYqEKArw1deGnbuho7aVEoiVK0aFszjornEjceD4izQHo16NI2NeNe5CfQcjoc564iwHD
EuEmowVMbABeP2tFFl+pH3yrX5IEKTDdsXDYE1P+qDgHUN+OI3HfNu8h//jxO/0LjCCbM+/9mzxQ
h9WhLhW6fUu4q2RSigwlVEH1OaQL1Nlh5Hn7EtjZ4u3iKZtnPw/Z6EefGE6QQPSSXNQ4fPSTqi9u
glc9F8MRgkoHSM1AMKKwLTcBO0Pr9oVygCj/gZAVRLRgEey9JHyCPAeYaD6E5KBp30P/DG5c2wlS
26Uvxr6dHJuEv1Z0ok6dhGkacx91u9cVvTtU1OX/kGuMKsZ4hnJ9G25mweYQ/lXhDvCyWWDEJ5Ik
9f4QydjnM7gzbEHBC9DmW+g3gL1/H0OVUgUBQyhpv8n1IB7+wfPQcCXAsgQ3gojq+Li/NX+7Q9YJ
cv2Upt34foJ23SQ1U/Xjt7Kv9iIL5gNygqty/dBSXRcHruR6u+qsH6hOSBNEyj52O1iZ9mrnnCBP
Pxe7gQQJu3YS/a9nEHq9fRr92Avkv7aD/fMqevcF+S/5IinJ29vpD2/+Gvh1zaJ/3gP9F3l5/oW4
l6e1yfdoQcVfowX1TP8p8pghnGi9GH6BjZ4CGkPdQv4pIFJvTD/h4idd5HZGXJqGouifi+JvPWfJ
hpd0rYdgo9MRuToOMjsrW4vr570Hhv7sgr+h9Ort90+4G+ICvJGr/tsdU/jnv00LlRDb+VzbMYt5
mv3+SYI/VVJQAaB+LBZF5OvX0ZaLukfES0YihxLciEhA7ZJ1DcqgTpXFX0TNkjpdC1W4ka0IVzjC
RNJ6m/79U53qJUk8apnUtYBq7+CnRjYEfJdmGOyQ2P7/iyD3H0I7yNLfPyEFGL8q2vxgLafEIRkS
YVpIS2LxsACLCy/6X+ePuDrg55n/LAzfDhzBMMYSxSl67HgPSUnFV1xuUGpkx9Q4hxx6HBThYyJZ
qco6DKdJIRtNZMHgNI4pODWi3Owb7ztvaSE5qh1l9kwoJEpfsZI5KUVBM0LWeuHs8MaTC1NnSyrV
mUxKZyvKV1nLmrr4pbexxGUz20i/VYVg6HlQ8RoTRYmeiGap5YVgaZQg2hOkl7wkcrJgZMuYcqKl
6MvQz8cOZZQ3VRTrPGVRs2DlUvrSiwK1SmI1r2J/tqIrf7b+t/U/iiwLNYaNKc2OYmbGsaXmhrl8
xYhlNDMC3bNLNlalOGdU01j546WYLm9My1zdFEowBqTLK8ayxFhVljw7M8sK/8rZ5gOdW2pG+eV1
XtDe48q0v+eBK00tl7P1pUR7mm3Z2bjMVp7KKfH3ZJkHl0IZMhM8NSar4cpQ7uExtjQuTpSJV0TG
/bptlVhgwjRvK7nQK5d2b2muuFZixr1BvfFrJyziaRm4L6FB/7UqbGoiroyJEnj8feWkhqgKjKl6
lSGO/YSKtaikogdr5fN6ZpuyvlwFuWpQgjKFw+6By0L6emWlxX3IMtTUN0RHzSYuT/sTy1gJWqV4
aiyG/G2RF98CyXSvJW9VPFjJFV0Iq2t26VzzkXjLy4Vw7aTyI1JVqmsmSJL7gpp4gsRdhVH2wjpR
pQtylaiia/3JWIlzn8XL7EqWpW9hydvTJGco1XRZ88Hg6Qcff2xmxJm6tEPqVhIvE5d+WdkFo5Vu
KqmC61o3tGlNnaXl3qV0oPtBatzRzqXP2tW9JUXLGRbBzFtm1X0mlgK+IHP0IM+eFMN2HqroVpRN
6z5zSuleVP6worjUBFcuxmwkeLOVlH8RsuVbIpj51TLmxsKytGaVVKq0KapGKDD3ppl9izI/u5Qk
b+JGhaBabsmqpZhTN7575QYJO5ENeTVFntoVZUfyvb+MYrXg8ktT1kLO/VuxUnpWcsLYYJRIS7Ig
v7FDV88ky79crRi1MIJE9xxrEsSxWpnxl6hydTqiynnOJncrNktelMQLJmHuXobLeBqWQa5TlX0r
uSH/wvD3PG9zkzDz+Gni2oIaxdRtXIWUWha0orslf5mlYnBNUSanZqbP6pKVSWM5yR9ZwRMunUzW
LIOKVC9J0pnhBqZaVdwXWU4mgWCzk0DmZiIfLDU6oO8YXzHGDiNEqmgJ/qXnBoUaRIXKObyjSWke
jH3WDG/oxFJzP/XvXJFe8JXtTWghf3aR6jqxPV+vTPfRN+0/czeb2q55baamqYts7qhRaQoayiGM
lZS6FILlV8owsi8rOr9kHcHRi9B/YYoV/jrFjuuyCTPJVJaquCx1ibfla0WJr3gjiFXTXgZjvnLv
3FAKxpEtTVM5+ULR4p8eEyu6L8WuHqRudVUFnB66znVk+/R1sGJcNUwfnDR5XFmlc10GXqTLpWRr
fm7cBkalxyj3f52I9LXnpLmsVqX0PcsZVrMqw1Alx6Q0k5a9iRCUzk3qR3ecsIg8odJ4uQrGrGux
umBWfL3S/QfOj4MH25BVu0i9y1Qw3mIzEu6F1FvqYiqYY7vwxKnh0lgd8R2XC7nqJ5Ez5sTwz8JN
vhhOzOi5MbZiM75f/0OmvyWmt7pJsmkeRqtJKvrXK8OGBSlaXSZSdivydqGWnOlNQuomwr51J4cV
rbKiK6lmkfI6K3qz2BDpF8qnx7Rpe3+WBvvVKpZXblGJz5FfBaoThdfpMi/vxYBeKHSgGYGBGbf0
Vc90jLHgc8bEZnMttdxEdZXgMiwMRnVo6kYRXAhMax6bZLeKYN1IiZVeCTFratgmbwPqnuY865pf
CddVnIWzigs0d6V8yY2YnYRfDXPp3oSs85SXSTVJOEc1I768tI1qzkU4wwyK+dvNM1Vm0ztzmaX3
tERNK9Z5VCiJeWBDehEsvbEY+tZd7Mq56prcc7Q03NmS5VWLs92bMs5e8JRD/oB0pIUnxNQlYwYq
ds/vfiLrDJsEGl0ol8s8jXUR24Nqmyt7lpuhjlNTT6SyGNsU/0ds2JUq2rw5zfBfmrOuJc6TdK+I
c13OFN3yhGtJprKJKYmVGvuZqDmJNI6reKXaXrnUkAKol7YXaaVBc1iP1r0VrmiVKXxvrES0pMVm
yoxTgfXV1MKe5LFCpS5Z1pzFTElP46h4M5Vn2jaKezaivzOh8FiWy1uaWjqXQcmGemYsKy0uQlZj
6GVRD3jOlqGjcbZFa05VRmOxSlMt9AtsW36gFznta4LJTQ0zdXFe3sc+a12ZS0UrHD64UTidhU9w
qsSmoxq+9WfJZatpvOLuIuyL+tK0vLFVYqpnAW1NqiTyxxlt2BqTWmPf5M0xU6XcxIgwAy1PivGX
khdbSRI9MoVS52PhT2PFviSOIugKFUxozlzpmZcVasKmk6hKGbXyXXkculbyIEpL3aLjb2nKRA9V
oSw1p5R5lU/yPwzJy1SnXKZ6AM1Od5aFFtLLEjPVCVQrjWeJkKzGWGmxyge2Si+NfMzjMHDi5NqU
Z5QZizqnUBrDxRFm6JhN3EmZrtwrkwlZPTBNzaGiQPOyWRgHb2aeWJOssgS1sO651BUnYl756ioQ
4jsniTDnpSKeJEUUapQiZGDe+cvPWVllmNBVszD9yzDdP2I6t/U0zua04tBjickfoZXecmW01CLT
s7U8oB0tS8JEj1feX2ZRvlFCZatcooRQtiTs6ww/lQIh/IKM60itCo5V7VTIL9Ol46t26D34VjQD
AL6aJPGtz9D52FKWV2vFiHuDCldpibKauNDrkHbxwHPxc7xUnOvYl57NYgV1kjZ4PYQ8y4hmrhxD
1BKpssZW4hfqagksi6gIJ1IUu6oZTJlAlt+yqNDMkPtmGmF1qchepRUV87r0y6/QjOQJa4e5aol5
MYlzCdu7b87kKGBmipPO48D9mhlldBuZzjOTq3IVBrrpUystE1/MuCxV6HbhxAjusoAt1cwPqzGX
Qil0KisZV1QRaS5dTjyXMSaMm849x8geQ2iCubJk7/Ikc9UkSr4HViBhebK3RULPZN6VdHlpKtoq
kxm1XOb3K1fGGZEuIkuirxNLR0lvaKY280AXdjARHecNhyY9SVaCLiZ0eM2tZP/F4OOxmZdfV6X0
5khSeFPKtBo6Ua4J9MrVk1yxVD92cpUylVeUocG09qgp5SezMhCZG0p22BvJdeMpFQeWSgVLehwm
bqCJhYijiRbnRubZl6Hv8mrMRtyktLNUy1j/1hL5/JoW7ED1UlwHJLMqr6uKWo5jVlzEpShdc362
Uo0kCTU5ti+DVBqv3HGQ+JaeGlKmMjEX6l54I4Q0lBTRug8pM9AoTGPdSwJX8wRDDS3O1J2oZHSe
u8ximdNyRfTuDCV31UIy7GmYPNKBleo+62RjbxnHmqEIfwrxErPDunfc4pmmrjgefPoMpag8Y4oT
TJ2vKAO5uk4p29LpJZNrK6GS1MxNVTtY4cQSqsvEjr+yQTjDw7085p10VZS+Ms4M66sos9i3KGup
2pUkqYyZRmoeOWpegpwlJ1FjL1CCO08x/pCcpTtOKoadCna0VF0rdMa2EQSa/CWWJGvmBBIuDtyT
aPAC9L9IUCm6jK6gGUh3hRmUOr1KxasUoejQvJJp5nDxLKctzIoquqlC+d5zirskZBJVWYWPjktV
M6XIoZxcKktFuVUKGoD7vK9hQ35IzDhVpTKurmnb8lSFoxxdMWVpSgU3uSOmakoL8pii7Klv3cTV
YoWr5ZUVr65K17e+8iY3WzJ8pQYOe1sapjkujfzV9KpHK3deXDayNVzEBc3xhbFM+4/KFRbc11Aq
/jYj461gs79sGtuuG5aX/Mq/wf7pqpGST1Le/bYS46VqUvY3a8VewqUkq2YFLmhHqTSo/U+UsMQK
ylzli2+EX0wRKjT9pZCDG9FlnhJBXGmWJf3BlyutcJlEW4lRqjqc/S1zVi+KXdxJ/uqS4W11JeOe
sIo9eZJX976V2mqQcpA7ZNBnp9JlYUrfTUMuZ5LkqnHxYqecoK0k31DFRJJVV0ps1V3KM7H0i5cs
kHyouX6iCkYyDajltRyYXxPDz3HxdO4Et7hZFcZShfC8Zkhyqsl2qkwp2/5KeQkWPzba1Qqnrcly
l1CsFyaOhqzyOd0IJBVlwXSxlEPVjVNZzQvkx2Qxrecre+wmyd+5J06yKDe1JMJxj6jJWCvFP3MU
PJoGdFFNucBcPpeZOeYzQ+cKMdNDhxNUhUcrLkCq6IgqlMxYZb1U5Xj3KsMWd8tnuAYrlZjrFaKR
r1PD15LUvlq55lMETeKeEnGupL6vRqId/A9JZ7Jlt8os4SdiLfXNFHW7qd52le2JlrsDCIEACXVP
f6P+OzkDH5d3bQkyI78IpGrdlrVxRVQFrIrOOEFbWLDt7Bw+iiUKH5dhhuDzZ0lTk4im9ElciTBV
L4SUnYEie1Cz/Wnx+oBWnP2jmA9xkUt033emOj4W1Vpk8z1I9vk+TGHYrgkEWR6p4xquw0iFUnWp
tvji4vG4qdyNNbpfe5x2rbJx7KtRB+c1EMp2cg3Whuwh3nYfTw+hKNJ2ECuv+gF1KLdRdB9NVHS5
mvq22KO5JslYXgc3fhl8uTZJqcI7S77zYv+eOb+15xLX4z4nd3VAqqWz+MImEtQuPlSloFOqfvb+
MgXn36QvoxeNCsF23Vc4WucfCk/WuvyTZbp/iPAV3O67YuxtFTvyEKTz35h52YQeXzEhaaVj9202
61ItxbhjmJOXTZaOzkvscDX5JSduvgal6Bgn77iyS7OPvLyelzVY9jryllW6LG/hlri7il4tVMrL
EY8bNemi6nk4x4fUxN8ls18Dl48XvWWM7i7/y914xZuZ0kbhyCINJ03VKlrbK93kyUQqpTmrkxJa
f3XrH3WKh4mTtV3mdKmOJY1paKLpi9uUBRPaWbdZ9IoS17Nd11xQHsq01eEUPOTjg+k7x4vhJeoB
QhY/P00h/nEXke1pZFARbAm6RXnzoEdfb+uqWysSUnHDOQ3HQgMjbANNRzI3ZyntnVhV2TQk9VEm
K2Xx8BAGaqtFuaU0tVJQD3Gbz2k9FaqsV5Zec2uWJtkFb82hvxb9dOeu79JSnu2UuOt4jGPNTKw6
XKzqOHrSSLbZOvXT3IwnYdczhbTtg5ddin/cTmd7QIMmbsxvej7wl/efnE1TJ+U13GzZHCnfaS7J
3JZbsFXJ+DlbDfnTFuukCsrt9RPPRGr8mgIiXfrZ1IM75UXl2LM4FbbVKlv9D+ghQdc1nF7igC/X
JZJXMRK0p4X0WBlpXQRDWs2GLNWwBkUH+f6rKPT5qM6s3gkWnpzjWmd9QM06xvUwQr+ek8ionfFB
IitRXNisn4PVY4GO8es5s/OBl33Y5NHsnnOrP0SRD5W3OnrNsLFy+/lrruaWMBdXeMwgBlU3oADu
7DJjsUA3iWeTXpf1+1lEFHvU1mYIdlro4BW9rE62Y35Qp9toohijeFJSUSkVd2rpxXXWAo2aLSfY
AXsNAGIuySpk5cWRVWOZLFU6sI06Oa6Vi5a9Sl34JeWjaUq93AMXkJadtqi2gT8qMxWN7s2XQjCD
5Tl+FGGKEag/OozJB41SVz5DSWSPbJuq/RiPjq3FUQN3rmRZK6lLzJ5xPLSSb6qWqM1VHktaCpLd
lMlp4OKgmmY5dDzaTFOQv7iHU7dEqPqH2buoL8cmn3HD2dX7fX1W5XE+r/toWo26SoOQSnGCMaI4
JJuNOiN42TGanqF4DH3CarEeRz14htHOPgxiTx57/kVIMV1nI/MqSV1WF8PyUZx7eFPoFtsg6TZr
1WUGV02Mo64jva/d4nxAB7CgelWJuJI+gqa1ut6cLlqQ3x47F61y5bKv1yXb6ayg3YNpvy3FtzWC
0tTOMkwYCcDkPlyXZcVYHcsmhoK5QG6+r8fcosLZG0ZbdxuF+EhlLLtpMW/BuaW3zZ/NJglY53L2
DZvtWzFA9rM+uJWjbEE4jGPxW8DZM/S3aU2yfbPYq5U/NlUN6cQbF+31+clup5TqJOuvdtbf12OR
3aZ40URa/bdkbr7koX5Umx4e5VkfZkhvhEtPtzUbO+gvjG2pFbUQfm4WfZgqUrxyYEmtt2sz9iK8
qElImuSHP8EdptsQoQuJ3LzEIzGX4rQfu+9VexzRVkv8TCaH7AJ9UdSH52E1XBG0r601aevxTGaK
N1g8eTl/D4L0OfEmpISsG13CklA8oER3Njv5jSj5qEVgnxymuFotU461tugqAZ1sQhSNBuglot5N
fbMv5ieEEO6N8K7aJghOKV9zHrmbjI8/TAC9z6dJumRzIx2SmZK9PKEDMajbOGXVwUTYqDnPqwDY
qUr701AApR64CbrcW34Z9nWtI0We0KdXaBrdUzJiJO4FluokVzoegcBkqE2F8imAGSZ/Sw9M6imy
dFSvwVd5hPI+Hu2hwq7si+3N8LgryvNjCTIsyNT+LRcFaFsOBSV9MnV5aycRPhbB8rwBLDTbglXA
RdAwotdvhuADi8z8UmHYP4f+qNgRvKS6P6pwY5j/zfFfasaJklhWONA2U0viazDlptujMa15Ev1c
w+xvsPiyMb5xx85qFn1eqkUtVBn2TR+9ex+3vgMLHW4+mGPaHzmVmc/u8eReBIkfBp+7BpjqvzJ5
hF542XB4q5EHBG4R2uRZZczQnGl+JSFTNbfpSJVIC1rEQlGvs/mGbOiTPgPR5KAY9TbYA2OLPLtU
l/t9DrK52nnSEuzOBrdOo6iS/kZW/p4f+XSf1/HO4uklsbotEhFWBsqoCQQLARPcj0R7oMQ9vg/p
5q9on30XnNF7mK5JF5Tyv3yzj5sOPtEdYNekdF6d2mMhxuqsNiBdxZ1vEZCf6HD2rzrql2ZYZIa7
vDWmZ+n9KMR9ONx7RnR44Xuvq5Itn3QpNfWGcSh1M1Ya2ji0ir4MselCQ6I2c/1DJlKQlThzdEon
0sY2/nkeEPShXJJKFbW3FhgTN+nCo4zVa5j6WoT67DbNonooOzvd8ba87Eu0Cdgi8Sm6lROaDmne
6ZxXke0dhg651eGWs2u+Ypjvj+VbHy7JbU4Sin1ctHnGh6YfbpqluJsibpA4fAl2gtuok7T26eBa
xBPxgct2zd112rW+7FGJwcMx+azmNpgdOFcgfxUwXZqsfFnni+KSN5CMvAbHm6c1r6QxrDUTaUwO
6JyVyfXo4eYcxs31CpeCbmf52vd53jEAxVo/b0GoqmkM52Yvop8pT77l4gjv/Q2v4Nqg5NR09etg
qnLC4s4DWXxEq6LxqpNWC/1BYvcxhedeKSFRgjJ2y8U5Ad3iym4GYlSXvkvMsf922Z85WB605gMN
1bnSKcf99iot6t5HD6GRP5Z185dxBRndTGTqHB/XFdwbOvm+R+sPDsC55Gm3O3R0giqd6Dyiid3f
593n1YoC0JTD2PGFmCvcwqASYgx+TQ6MG8eNvi1jmV3UgvJghVWXJJ58RaBKm2I6YDaSvVVjLFHt
gzsRx4nNpY77ZjzVBGJVEjL9HnZ74wuv8p6v9zVegQbHuKfcFqKNY//E/CwfebhcbUG69FyHLpjL
X8OGv3LkQNuwwuSab93OwqEixxR0yLEEldqPpXYliOxk1/uJk1F0OWTSnnty1dGStssG3cX9Jd2X
4Rnj1y+Iyr0RPiieF7UFFIJ/rQYxnvV53Twbm6M4/llu5orL9ZkM0dAMIoajcZiv5Hjjxx5UeghQ
YHUa1ZDuB40VCuTQp4+FjW6wLgdwNrffTW+ubPRbF2bONccKehEp04qUwCRRZf5tKfy7y29LOp8X
JP4V3aS8FAIV6sxjTadEh3UJxyvUyXMw277OpEc9Ndt1j4a7lktZzUc+1jLefoiJ91W/8y8kAjkt
YhJhRSf30dqTDoVeb3vourEP3EMQQBmIcu8IP3i3luPHPJcPB+afd5OMmCMwsE0nEddC+euQegGT
d6F74tJmZ+mMOW5aLttJQMmG84+Zhb0vA/BBvkQLJXz/beFpHKYPagzoYAHklodA63NEuogU9oOH
qFvnd8DO5MFNSQnVNE3tJucF7tbwlXD9y6b8EVVsryUmkIr4zdeycLLCZy67hbiX2cdonagjx99W
FiwdVvzWzNHA6Z769OuSDm2ixg9dDHFDRuabfhmwqtASrbEojwQFw4s8adJ+kA3cj7nhsjwoucg9
iujEwEiDxqdh3/QFkwDF3j9gtnsedZ42cjav3G2kGmDK0UyHRZWI/k3P9pMjZHSQ4/4l6T+Q6oTD
yUFJ4gBu+xG9wq0Wr3F5IZM87hafoLathdVX1mZBc96SnVdr3L+oicNkPRK0tAEwBibxA99IT3WZ
f/452Sply/uh9pOqeVfPSShInYX70FoT/Bnjc/smetZkdo27SCh45Yk7a78erjrXTaICYXg/tyyl
fnBhHeQyplseEvz4glFM6geTef0QLxmouRPtkIRT5TBCUjBG0wxZdtSALWGDE7jYDuFWRTK1XZGP
682nh66zZIJykkCz5RDzbioKerj/YNj/6H0+3jOjoyqNnb0AM3aYLv9IiIHLlO1veBLo0J0qDW64
jCEA1yyvs8vTewSzA4xgdN3wCViKPeP3JEteh8UPqJRv0zya1+kY3pPyCK++P85K9pj1VsznfFWy
js3/TOP5Np+cV9M62xYzYFFPaoHr4GHEM19CUBcn0hJzuAPJwGRUhlMX9rwSLtBPSTTbl2FXlhbd
5nrc0TF7AhbtH+Y+Kh+Ko4Txka05NT6ul42DWZz6bRu1udgSJbIkfq8Glr/Gas/g+um0mfIwvmR8
Z5UP/RlUCGhryG40kTBp7BRudWC3Vhkb39jauxYWsHsEbB6qUj8T6bJOpFxULJz1oywS9ag9duLq
YdAFpAmB22mAddOQNTM0LjDa4WF8D2dMZ2vYnROMyljMULGhOJt0NeAF/l3Lcq7TfgNonT2d40VW
ewBZu8rjASUovUYhbI94NKxB35nu5ae0+N+MWTxqpC2e98BdjInzNonMDfkMTJUFRHq+/CbH8BZL
4NZF2Pact1qjJeGXOj7x0Po75aXuSreqGoAbjs9m1adpnsG+Pk2Xyjy6rr3BeJQyS7kPWFPybAZ2
kldt86BdcCEAVknD9uI/kevsIvPTtQxdCk3zX3zw7Zn4+O6jabr2+j3dkT+x2f4jKfOp3nGTaGQ8
bPEkTOtl2hqA4N9xjlAHFtw7hsylU5MD8hn7a+KKqT4PDvXvCSp2JI82VjDPY8QjnHVZu7PA0D0s
UR/zaOzSbAM+LBb8qztCDy53f0QgkafRyUaPPNyxZOu1l9/d2KeQzBl8XBZmlBRyrFEjHwN9AJk7
WIwnmkMQ500W6qA64+3Nn+F3jeAO6i5JqfBZbdU54IN6DKV5xBGasOIab2v72WPo4mbSWMU/sG5C
6kBM6RLIZ8/Zt0fuiqPq3UiaiEzUuGKBRithADiYsotBqYgBLA//49j750EojjgF8iAR4MvBfadM
8B3WMr+ES/HMSEbawOJCFX7Ely8DTO/L/htPgnzYcYKnAScKKtzIqj/90SESAU+ZZy9chf5rbvRZ
cxP/Xu0wXwVf6jTWeZfB192N6PqD8PscfYtObNlQDEFbpvoFdix/DogFb0pDg+DT8oeIueYb/olB
HA96Cn7YaMhqQlF67QuMTigVl7kLxORTkE4C/Rl/ROz6Yx+wTTM7JHU5DAeYS1ZW/tPxGwqftSw8
TDsD4tFt8v98XkRgTMmXXZb8tuRTWmV6Ob4N/NcJnVyffj8u8RHcCo9syarOtAZLrxKPXzecHUzX
uHyKn7esr4peB5e0sLZJ+TexYC4Ers0aAJPo9r//xGfgqtkPWDBst9TMekTQw0eVnvcqWiJ8FwKK
M6teVslqm3kzX90YgI5P43bhY4jq3K+y5cCft1MNIJwO4ONAKCiYvvIefswA8p9zeBNTyYark+Z4
KAq+0mLhJd2HIX4Zy+GZEEJjeMffgiPemlXtSG6N8i+fpKwZfDa4fPvcFn6dMFQNnek98LpHwYWx
i+CV9eKW+c++HRneJCapteE1O2FClUbOlQ6OlS7wnKpF9l95EePr87MrEkNocBC0r5XTNHWNWbKR
LmvBqzRTlI1blQfJ2xBh4FQJmD1H5kfxJLv2Nv+qzJ8glEi8ReOrKTL49SUEUyijDYqqvICOvctt
62+7ZhVCGfs8hVc8JPObDva/CONIqvP5qPSR3y2J1oowB0ffYMpiw5eIFfIHGxWGd6uui8tVa+Bh
lzmqnRrISdF6+27S/euJmncBJnrLx2ilVsDlcGQTVUyms2KpJ/i1AMdM/y7iGPk5hOoqRqI6SmDc
LzEQi4Blhk6TXhwentpuqVZtEnA4oanG1MaAb1Jnk2scJldZpvOtL06E+8Ch6tSW+U0OUzcl2f6k
SI79FmXVGkTPLJY/LSoMDLwMg8CjZaxHQkHCxjJseT0St7xavkJKWbtcDozSRbx+xCemDzzE6RkM
u+yWGZPP4O35iQLHi/kv9wjPIcLWU8aNb1EbR3pOUfIQWg2Fzc5voR2h9XXqqKqISnYgDkh4ZV3j
RfK9PLa+is+r3yVcTKumB5cuLdHzWo+nI3Qb46pUDt7wAAeG5bunIl8QiMj6bgvj8SYIrlTuIFsC
2GYz0ZXBYEj3zM91b35FSYoCqde0irJLAT8XVThaH3SQvcUc4ghJkW9l0f/bGHklivwS0aCqMY+q
XiXJo8slsjQG1W0ZfWfxhUZEO1jutqe0VBXeN8notgTiqV/n7wu/8KYwE8XJn3bTRlDrwqLLRL9V
RzI8llN0G7KRdXhd59LYnl+BUPp6YfF/OEU03j53Kh1jvnTZuMmaHMkfYqMTuyScmkxYKAiYTu0a
lSMwaTa/TmwkdW77vyqTa80SDdKQ/OmDhEAT8Kd9Gq6sVNlXt5cXsDbYk+Gn6XpNin/KHFMTQklF
dlbVwhAcZSr+ZxZX+WBAQI1hkYIm0RkzBt3LeikLkL+z+EoWk1APnhA51d8/2JwhNTZjTtBpD45S
FkcTwDD3QfBuEzSZFZabIsjthdCAJogQV0ygq3eEXJu82NET0sO2O4duwSxUn4NHCrBMf4pPtzIt
NA0d/GGzwajq07WnAlcKA4qsQYqzOh0yUSX7TrMY2siSPoNpD52wehSNIwhfD4WYA3qN1AIFKS2Q
MJl+zjICb+pB8Bfzv2I1fc2Lz/vFghAQnD34rY+6OBwuYSifZQn77JObBnJrdyU+MlHAWYCLwMY0
7k4LumzM1vVx/IEpsW/lHH06S+aL1Og2pihkG2v3FBeMdTwrZF3MHAEkhABuKGHVuC8xxOJDnxUr
9UFMmnO2qGEjMgc8DF3jbI41LgZ/42xupzFW8C6RCUTg6KFgcO3jdDDUpRy8CYNGFxL2UYDd1Fm/
34psh3UkEtkSWGBItqKIhfPbxPehYykEQO4W3Pw9O29D/qmM3W3Y32y6uEepZkARfFA5+KhzyEpe
8egGDX+Ni4spNgc2OlXzlLwubH3z0vTUGPskl8nUDsIOhCeAdsQvKLIHZc+5yTyoUDHCp2AwemY9
w1xL3MVnwX4tw5s/Elx/NNBrrjEW68jT0efvM0nB6oLoPZBqr6Z86+sgTH4OgRk6PCiorBGsWuuU
W2CnVb6LJL5N8XZ2qkCEqF/mrsSfpiqzT72dOWUqgGYvxbdZlI0NUG5EHzIMXvlwzQe9thxZMi7z
J2nK5ZEMUl/1bt4Or7cXwWP9mCD6S8LboMbhCw8wf2aLv+Rb5q8uYEvdhxCXiZh3OCspqEsQP2JJ
Ngxd/GbigCrVlxeo6IIhyELg0qsTMTQ8HgyjtmCPQ+JaJBT51do4piM3v0Hyz3f7v2HMn+5WKBk3
ubR9JwPd+HAu3t1y/OCZ+cjd6RtFZg2C9B2nfOGpHCHS4MNAt1LH1RyZDQTbPq2SfZv3APIj6F/K
z6Imt5ggVzdQPDUXdspxwr2BfS6GxTXI4H5VAr5oDCqINYK076g97tJcfEnPUVBXxOoSRAT6RmIg
sLI5SgenkJcMk0mMX7faGIPH2QOFiYTbGzZutfcTTfU43VQKWjojVzXKYmtx130eiuczOz4sYtZI
dyKDXWb7t3juMTxFSC6t56Lfp2X7Wo4cVlABT2HX5qjj3cWdIZvskPTv8ArSFGaKIE9Zyd/DFbWX
Lwi0LdMxVQyV5qnso8d8y3WNWme7RCOpijT17Rw2INJS3YQsp1vag8tDINKQzEhClQkHzdl/hTBi
n5CCoKLY/+2F/+Xwri/ktzncNHFe9wIt3cT9m1/cURV58L6tJVLOxF1JQhZ0+/AJhomt+BufkdIt
kZumDOE7f6bugtjIv4KIpEKue3oLfO+7YTRXOyDqgJRZw8zMruoMeIPIwKOffpgQQHNkOroFbAS/
YiN0jFTXFREtWfDlaVCCzvPOHzN8OCMwY9Wa/ZgyhbTPHv4t5xUmDoGfh8sejqmk0s+I4owLgHQq
7g6pHzrv0MrkWADSCXpCX07UrQDsLtu+E4bU8E5t4C11yRFV5e4sXQptKzgAMYKEVOtjqoe46KvV
TZfhOHjDjq1eZGEaBVO0itjNw8CmO99vmTG1jdcObSXHVUAeLkFobpl92poQ0Y3U+9c5wFyfy+wF
NPB3muy+3ZbNN1PE4JEQJPtsJt+GlTyEp46uAd6XR0lOzmqS1tWTzS56Yghf8Pm/NSK89smcYcqy
lCTzNRe5Qn4Cchd5FNi/ZfBHiAPZ6px9EQeibiNgBELvaD0TLnjSYxJJkdEIGX+fHjeuSbtlZIUf
mfzL+Jdx3r8QPV2yHHHSWfz8/7+76Sc35DcDLlf5pUQJiNnfQiGHP+OwAX7EHvrHfBZUBYAMpkDW
bw/nbhj89ywvPOSLGWlh2G2alojC2GRV4IN/nseP8+a+ANAh83KKtu/H6y58Qrct6huiztdlDTny
71BzZ2/boFjeUdGXOzKc12EY1f0z1ZHymd0yJSoUoKez6GPE17aMBsgterZqeqQRa0vvFBYh+2FU
+sGhGnBMxGDW0xkXNC/CD2T0HaJGSIlmwack+jnb4PeRp68j9s3B4hTnJJAcK+Ce1HGofzkmrgtD
OC5aZkYH4Be6Fuo966e/GDIU1mX23zGMVa6+y4DNYN6xv8aY39Ys6Ybj7FaMTwgsHsjfHuvzaa7L
AYtBGkqi4kmY5GM4QxiobMFJE4Ygjm3Ffn45g2FqizCHjyV+5UfkgEyXv0Vhng/Poq7n5ccWirbY
TlUjRTrSPiufsz67lojewBqQ6IsB+zT4kUH9ZmzJLkcmoE48Bp9UFUWVi/3vQpZGTP/mo7hL8JVO
bePd4wtNEyJX+R5W+bEIaiSv4eTP6Poe+DjipklkdEMWAXgLUeTYL/El0Fsri2wFDz8VhYPewae4
SPUZ2kOYmAokEcLylW99Tl224mhClN5hri20N7lH/HR51XnWhIV+U58/RCRM2SxKXvHyQhok7C22
00JTtUsKudEcCg0fj+ZjFAcbkOcZ1KuczPm5SkF0kKc7Ewhwcejf8PfpuOqjzdQUQOcQT6cwjxvD
kNk6CVURohiI9/c3mcwttNjRFat7EHL/hxToUEdLb5ogdG8e5abzAZIyYxiTSsLaCHak60n+WBzj
XB8Mg29WHDQLuGzz/dzRAOIPzO0xDp4Xv40vehoI0YDEg+BaQvuA4Ov76Re8K9wPLro0kj/WFfHt
PYmqyScYZuavLOod3JPs8Sz1n2CCVcatB6SE8zF8LuvEzt8QWqNRIn5k4ecBo0E+RjEIHVKMBCc1
uL9YtmxI+Mz/PldcOfC/fFZ/gvKzVhw9xOD6jPe30f4MruPnctyYQO6YvyZ9+F/o8xoqQBzIiaU5
wPNIIBHXYgRDPhByGoLyEuU1sQcOJICnYGpna3ce4gZk2lefXKFGSmGFfkbSXg4xSvh5VvDoPCdI
XQiCC2mfdSQfIuE/pEdwZcfwBeYQft9H9Ut+7vl++UXUcAI/97U4cnBF1//d+a995mM1M3FR2ARa
zhCt7IrgzvfU9+85ei+N/PISK8xJFbxRUo2bktWcn991uhaVHs+RRjESQBF2vZfTB/riiJILGo/L
eY45jrOl9t+Ayd0Z2UFJ3HyPGqPI+hLwpN5gP+ObhUeDaFRLxnmh04RYslM0145VpydwAqbitzqW
rYLEfZhTv2K7ilu6hjsGOnLDJkNNwlGvak1MFevxa7mYXzbUv8vss7vlbGk2DNxxf/4Qp4OKKU/M
qevylAvxZvC/aRgAWvXp7eCuNWn6jvKKGfx/13mOn8bzT7wi7fl/RJ3XdtzItmy/CGPAm1cA5R29
e8khUSKAhHcJ8/V3lvrccx42Rzel1qZYqMy1ImYE/XY9Z9I8rNPwG3VIgp5uvHH+wol548flwnKs
3tP9F9lr7nIPLEA63kHI4tnVFpYfCXVqk/TxMz1MOwtwXqKFWBb+j1m7h7GHhSoIVPhSH5EZoMIm
a5o32pBb8bIefTGkAG7Nx2D0h8Sf3mB+uUW1QEbpwsZTYxOOPNFE515FZ6UMhM4c95q79bIGo9P/
qxttuuvb8bn06p7IGqIiaseXEdR3PY+5uZnm+N8XPVXbpAJGJpmxByZ59bwlCPOuPnvK2I/dOgNV
80BaT0phNFfCv2tcOIe5+tS8cStnxIHewDxsoWS6+93k6nCfWgvYNPZ+tA4+Q0C5bZleGRE6UKQS
XrTT5K7DJhkM49fETeg4cHlemYeWs+wLNCq1yHCe+RloHtN/PrufXulvBFfetqs6rKcCrVJZF3Md
vizPYIBvpb+t1o1bqMdUcua7GjFHOxEAzC1LzJ2kDoLyi/UviSsBAdw373q5nJN7IGz2sb/R3e9e
63huuAGSpHxP4fxCWUjA8KH+LDIYw77Zdt24HrOyepc9UQETo8q+v/po9AB0aWEejLvRsSB6/Pv8
4Hx6OH9hQzJxl4jtoIhypcY08waAs8wNxgM3bxCtmcBNJohJyDk2VlVu1sJhInPKMjI759A0Q7wG
rf6ytnYUeAkncYLjrLrIrNcHw7TFLkjSgNkgGXEfHcY8OWPL1XzjTaUxgen2oz1U3V7L1xcrfazT
3zySP8nItGlK+2nQCRMmLSCCV191iGkmrS7G8tk4FRadOQGs1XWxhmuT4Y/Y9qtmyRxzZ3yQjZs+
Fbn3WqYQ1QGjl611T1rqidAwcYosLKemtXkc93PqvXoEETlOOBYbYbaRN5QfC4iCn+psMpyPidWP
kVXmb12TfgSajBaU7pBoWMLoqvO8K+sBHhcnbHyRXpyjQZigmKHVcg8noyKNB1ZUIU+sS3BRLBt5
zQ5Tl4+A6C3ct0d4E5lPtQoDeSpPnd4ffDHVh2lGbnETfdM26RJlNQKOI/O/MhN7srMPqiO1CLYS
Gj6KL3CJrwN/IpmW54GVTrOWU0ekr8hkFqGqAcR1zV5Zs7YHSHaJeL6Z1mjGgcuEwW1frf3rMq/p
A2gGw5fvAMYZ3lnCvhCXWdd9W2Rf5tLAAch54VGsh7hwoXpK+20SrX7Ms9+iMa+z7vEALTo0IMMl
8s1nn3hEdjjeB0eH3UYC0eywCzhX0D/d0CLDNxFNWIfF2+A/gzLKCioy9RmtJg6ARAMBxqJkc1Kb
3MlXxLl65w/jJTW5Ojstezbd6snSFshodfeap/00BZwsebpPLPe57ZOrwRmsoOSOUyK/UBomVkD/
WV9xUg0z/yNy/+JzFT4KJv+s9JDP+FP6O/zdB1mcSyJ/3LCHzkWrzi3GqTKQYQGDZ/r2Xk7GQydq
MG07ybDyXGKB0xCyzfs7rqZG1u2hKxtOp3Tnmeu1wnNvverSComPhZmp2mjyim+Tv2CqGTUobHFM
UVbPejnrBCRnFdf1uU2OmuP80boS8CexRZS2+jcxyTkce+Ot0PUDu+cXUcbtJDn+uTn8KWhJWtu3
TNhnHXfsLjnCeM/LYXj3tC7ZGqK6VSgq8dT7f1K7IfWVvN1x5BDS0Y40uLIZo3yT+obP8glU68BW
9vlO2ZgyvSLOrRe1EQlD82KxTz3ZxKuZym1XJFsrNb7+fUYAoUaljvluW+I6NMaX37rurnV6O+xz
nUjsrLF1+dMOy9YsctzlPIMaWvwvR6mJqJlKdwwkH12aT5fc+Z5bJAm3uXjtvOkDb4zNQ6P7zSkz
tAsSNkEXicFRegFCWutpYbc6eN3BZCCit5sAaOyoezYE3dyxnnlsPQ3LabrP8sXaQNFWUcW9qreI
grJiH+5X1IvRruOmUL+awu43nQMppJuk25QfW6Y7bUbE7RC7XoDu+DvVFY+iGBjdF2Yt9EtJVGdb
jDj3Int0POPmmkxmXdMaoZNxa8z5gPbY34g6kkUlu9gBASAjcyZzrtSZKre8pM1mWpjWVUvGZwSl
I3mb8EUxuxAJMUi4aNwk5aO0TgYhmk2gputgwkoiYBVpCqzGUyrcpWccF89Z/bEaw8vk9SWE73Cr
l+bRcLJjl9MZAIDpgOgPRqSL7qlXGcKBy+TXKP0g3Ypt1yQqTaImKasjnPs1X7Krlrg7byiiZiIk
YMgLp+Bes+sg7N20QppDxa/cLXPMl0y4yqW/klOnMsBk7vDgxjUEViRQNPLZOeSWW0TSVElkzdVj
my1JWBLjieZ/b5keG6vzJyK/NnjFYCUEITTtVA4fxJznQ1N1y8ZLi3dV5dpeaQFzhduS7qinl6wF
aW0mdZpy3+Idp/j60bzcSVchh6M8WdkCeDiheIGbJFEzpAZUr7FL23SMWGHf0UdCr2OBXpTE2/S8
7VLYeWSiVY6Q2EwtY7ofVv0e7LVivaswQqXazSWTbCUGRk9b3qxg/IYw+isSMjEJUnuEw78bvLGI
DL/UQ1H0R0sjBiLNdJeUs8/ElllhSbw5nrNPHA+++R6PjzcNMPDEQ6xuiIjSPPleDyDI0xm2Dikb
w0l3hCO7F2Nwt9XoHazaKs6L4k+s1oTvQAU/Y86YagPDwQJenCIIN+XyyDdRbFc5tNvaUufBW25y
Giy+jlnE9wGuyW28BVEZeAAhQdO3us3HWMn10viyDO3ZKEl+1t5G57Rc2zEaCshZv53Q5mlyjIvS
IIah+T+rp7eILyQULahOTXPOjUQRGaWHZU3AZl9oH26F0QUF4UdJvv51eNvvNDZrlHL/YpUj7i/w
2hwgjTqYNXYPFIgYPJNr009ZypEvDODwIq0fzQngKq+zZeOgrvToUBFZoYA8851bK3jDJIroQzQ4
YICN01SHlG1iYJJBkGrHDdkc1HEX/qmdm/2YAxJNLR5GmWBWOj4hAdkxP9qI7wr6iOA0nEeeq6uf
2X/tJje3WaAf64k/IMXH36laXQjP3IZ1asiZxvM8tYiZdZzZzk4QwyhmVEGwB1YFC0+6Fd8auN5m
Kpy3xrHmE27CEJm6/9XW+NJmhuDdLXeI0DJrZho9j5w5/7VW1XNFs8S2uVdAzFUJ+mmAr/FjhjYC
NyiadPGsJhNLgXzlogsR6dmYbLumKENORWZpQRqjq5bXyf6RQ4BrYF1c4PDQ0vU+8gzDYm7kjWAE
5G1xXp2dM/6Zh6K+dCe9KZNbPqTfKUD/7BZ4d6hfdD8Yy7yRzGG7KXU/2V2ZV4b1J3XIxEymdM7/
PhCaes8ArXcKGROfiVDLGLT7u+IsfeUfVtHYkV967zlfxM6LdglFI3WabOamRtLRlm9ZBQ1sexFs
8Xm4r6fiwcvt/Rgb96/Tnhks6hXnqc5523GorxV7g0lGZsM3gmFkyVpiZV23Kw2vh2BkhMgqrFkz
a/caYRivCILdmr/4DRen1Rfbwuicay1/NEC/2EaO4TRJblqhv1tBxmFvJ+i5g+jiFBv3AFr2MVVE
GOinMAAjpgIwfn41B13DHrwZ2jBuvIChUizmVRaEjXWBkRMwjQ4N1SF4cMyluhWV0A+xc59dWl3z
94NV/BJ+K/cL9Y5Y4u2R5oSeGwGATBv2zBYjMZJ0J7SgJHVtM+hUIttUk6aznyGJ1J36SCDC5rIn
pJSmP9xmqPiQPXENjM4z1nu7QGZBZOmdCMfhswB3nr0lBmq2zwRKqyQXNyHKhXSIC3fg4RAwskkw
1NUMeUUAkpZHXiPseIdSCb/QbviF2kZ0k7VZh3zTGmKMOkWgyzJ/jRU+eG37+U743Ns6cHCsKUw8
L0mWXWq075YHfzEPJEDbbDyWXVptujJ5N1wHRhot+FFUihVwCWdUsqsy0CJzhV2nqxphWINOSLKO
pUkOSWTn5T4w+uWQdW7OWOMC5MzS2i33t5a0B8KUEpvOxu3Y9L77ACM0HQcWbUs5EKtlL0Kyj9PG
GGy1TXztkzCjuc/mKQvNfL6RvmC+bEtmLXs5FL0BtqzncKHGNgiaiZspf1KsY5k1u5s500g04HQS
zC+q1b2OZXfI4XAefN5+FgUM1KkUQMte87OO7RT5ZjVGpabFY9+NGEVkYHM/u/VT/uSu3nZMqvGD
wAEop3QPztof5h6nPzfZBsvECTYC6aoRc300eEocMp8bveJETUygH7ArdCCnnjDZk/rGHq8itsuF
QY6VaQnGelu7ya1f8FLRO0mx0fBRa3+qtZh2cma38CVTQoPB3icsVmlllrvBqN/AfhmL6w93hA8l
BYg4OaTZdm0TK07T8cbYz3BS1kTHNY7/rLz0RslCjE2rKWFTIQKuX3F6ShzIsKprlNRBvrN329vW
w9wnRiy2Xol/2678dwN2LPiiSRrC/sMx5zIk2HCegWvGgz38dvsGDq34bNaZS+6eXLE8u9jX1XDo
m+rFsvR5k+gO8jnz5YoFUBZjEGrKZnCdenaFMTXhICFRGw3agLAQ+DFRAU8fye6bgmiXDdebuFHC
KLaXBld+Y1n+3hJFzueCs6uK2CSJR81QPkWVVz8UdBjF4wA4nWLaUTvCX7n3JC99li7bLEuyqFD5
Z+At05YANfto3vAXHNwTxA9OlE02J+/rX2O5npd5Xs62pr2Pa9U/0BRzyWZFC9M6spl4qTgNPP0m
Cb9L27KOEHBAW/eGpWOS3GiNLM4Ja35XujKehWXG/jzlp67UL/QvOa+T2vRzk8JlcKcNWLTb0S5X
4OVWXvQih7XhsCv9bZoaFLZM2D1eL0B9QCzXBW2usNR4xkkMysA8pWaNSUcgIjKDI3J195oPMrl1
S/OX2E317hi52JuCxFCRl96mSe/gRuE7x5EwZBX6ASpHRkOPsMWn4Wmvjp7B2RLQPDZ2eUQMe63N
InvPk+6xGw3znfdbvmlmLyUsbJihkaOcujgTmK8ycudC7tlxNl3Xl2iSc9cc//vHwXRfOyyrLYJH
XfCeHNsjPxulOfqt7W5ht79l71oXyNK57b+GWitjTVjfusfr6RMyDK1dGqjqpM1fEpScKXsgZ2nY
e9esqku6JG+TDta0rst3ZbhEuOzsMvXtwc+z5VgEWn41ChYkXdfnHVlBzoH07vQp8rtagZpD9A31
WxyLiqG245seLf2EPDiJk0PIgPtAq1+SzHpsSnO8zgPJQco+3ANBeNLbqBAHwy7tl+muawEGO5us
W+0XRzd+xmku7mmrMs6qFswRo22yalIR//vBnh5S02ZF77yPbkn8i6SAgCcItVkE2kMX5RjzcTK4
89mmhYAgU6+uruYst9Xq9RACrn70EWPDsgbBMtKhvvmqdx5WySjCZg6LlX2srUNvjHL5CkZvPirT
SOAxxS/QJ+OB0qH1sV30V6tx3VjAs+/NqepOwDJOaHPJDW0qLmSSfrtOHU+6rR/Jvk3nNcutfZda
Z7o2qjOhvurcaSUXcbqusZiTbsMVdxf1WSwr6sQ023vNbKCfUUOvsEyEOS8vjnk5MG+zKLNZz9Nu
pX7i3N9xH8pFfhRaz4XEvUunjM4lK/S3hQspDBhI4HvqXw2pxG7hP177YL3aeprFSQLx2qRTdk1T
PUC9ww2mXcnYZ02/t/Rg2Mmy/eE9mERJYXVbNupzZybTKW8zHHxshGNv2P1D7azbXmcMMqQ773GF
0EZN7Svhrf4pKrpGePqjnHQAr1T1PXkcYx3h5GZmKMkn9RqUIwesSPZZl8F8ecYnfK+KU+3k52sa
1q7f7jqm5rD2zW5LNnOKctatSBqFx0Zb8Bai2kCOTRCtYl3ikq8n5ZvHWD45WwsXOe7T+QRq5cbm
LLTt0icg4d5Jn3z2jXY4F437UQ7oRQzAI7GtuglbSMW9yGZce2pC2tr6Iprz0N9zXy6rTc3bBDAw
3TckgixVOiA92cNqZevWVlqyB6WFj5ka2rVMFtYS2SIqB1AHHrUaee4VY2c9manxTkaEc6V1n/V0
UQdF6PJqdsU3LUzZwaFHBS+HVgDbYqmWK1zStIxQeQtv9oBh7UqU9H2UzouNXg4o5VCgc//w758W
iwzWXAFDaHW7v69b+AEED3Jbhvwf5cfJtarTMAQHuqTc+F6gtjFxMspmSHZwAsUWznsAT6h2YqRu
B9sSS49t2ic1JEbGGpJrUVtxCTv1HZFY8vba127z34eyQs8ksJ3seEo5/v3g5CJ9XU3g9L1XiA8G
dO9CdP4wtm62pyhIR6jS9aMYx6921vxNVirj2C8Wzm7gS1RZord+TveSeTdephVYapky/O/koCNX
4OkZHFfD8uTnCCbG3HVn0yF7ThGd7mjHBFgmXB3FGDHl6GwD86yoDohv3dlt8CfaOjmV7MG67WLO
TmLeE3M6uV2JrlFNe9tb3zW4vIiLz4q0XHuzfZhIrItnn3zihpYwit4sdT9t0JcA2a55Iae9lZM0
EZrKHhlOD0HpHyuUiwMe6vw40IcQTYMEli0qm9QZ4kBnB8HmjmL2WftJXYsFBdyyzxoSqjOBA9X3
dsbdrLJeRmxrvkwW9LAX6CYV2kvbHgIxPlOzuEN+IzeD0RXJ3OlDLuSaDkbxsCjWdj9N8cbbo220
45FYYCQKg3c4MMU4KX2bUI9IpUff7gUCz2biSY8kHmacYLVv9IFNlcqbp95fgWCrfI+IeSt9e1cF
6Da2RjFF2j+yDP3YlkWSCl8uaIst72y4HfKzHGddWOgk6Jf63t43whKa0/CFVNI/Oaa6VFalbyjI
4Ta0zCwiB/W3cRVBCceawqB90prsZLhYxvXFIBIUr12QQYxi+itudZMIaScU9VgupJcBScZeqfGe
1IjfmMZfnx8zEJOwI/VcUQlyX7kXBVub2f1MSmK5u8ZvngvbBSWQbBwce7O2gNVKvbiTGc22aH31
4Bo/SoI259OReoxNdafTVum4BwaScsN/ca9yRMRsln0roN5V89noc31XrogvAE7ExThvunp4zRO9
P+ZCHIqMr3o0c+gJTZw68pWhr6TcMVIWNBLYb7yfdSZZYVXZbrLzICabgBbP0K49p4ZOEg6aibd2
uZkNTrK0RAIH/YyHzvHO+nwy6GI7J51od4qeEMez57+lDcKeOt7HmDlUDnpB8mz2xHGkF2gX6kzd
/YSwJG0MmjXDZ7LIJ4KNuY/eJPmeVkSutbzkFJcmmcT7v/77YGRjQc0Q4VF31dCzMjL0wgLUMX2R
7HKPpU5TUNltsp889dhoqjzlsvUfvNH5Xks/OTVVRcWVbpxIZy4nc80Jg9ftW1Igfdl9Xu3t2vXC
1j/3fYVgstb7JMPXM5Plt6Pn8TT45QsbDUHIjhycU/kjNGsfkNxYl40ySxe0eHyTq26dnHHlOhK4
6bbGW6mTB43u0R1tmEVIPpT4pSGeraoFuc6VNLdUA+nh1EGjN9qaR0EHEtpBysQJyzSTyhwXQ2JT
88mumdsPA9rfFkLbOxcB1KVDuUiczxUdODU5A3ze76IW+XGtaIQr7IpfA5VVerfTbQ+jrWTCt8dP
zzKy11GJaKDb9TNZK0AFdVn7qiOqEHQwgnXGcaJvZzLf20zrses9XrqyTWYODuu76zGUvSU5W/N0
VIu5YqKkkpfGCmdCD7lZH/hxrSQtWCZajvYQeP1Eruh3QAIpNJbp+/6/RSUbNQb9hubDT3qnPBoP
kJtdIEsQdy1nKix4XMOeRkhyCvlzYMsT4/d5yTz90KUec+1qLcx4gu8CqZRJKH+7VDb5gyL5HkHQ
ZYe2IK2jqNYh4gI5cQrm3nPO7R4aA6gIhPXfgbsx0ih3CO2u2dl++aTnc3JKcrWjinCOux5kXEL4
h0hOodnXP5SkrmeMb8KRil2ctNNd+XW7gJAp7E0gpuuyjGTNDRQieuKIpNm/WF8oa8ySN5XkWtS4
iRnmvUG2e4QZkNWziaPHexBTwCaqh2nZnhFyG5jm0K33Q+Ksmybg9J7SwA7l5DwKWEN3+WkNTr61
utcEzWjIwnmaxuraa0VxnhjEgKXEQDxEJz+mpj8lWW+auIIdsOHW4MYo+vbFD3o7mmjpy/Lqpqzm
06yHL1d/KyydWU8T5JrdZD8sdr7JA++Refs7T5nv1iBj858ynRSnhg2bnUUueMlnBiClmUYY0KhW
r3cBInPfulWZZGP1J7v91Avoc6O+1/agFiLCB9ZTVZRfJg4tQyzfKaLTVzW2gu4wY0s0lmVzNkSo
tHkPGcnL5HLF+3uKD+khpPsRdh40psqwbq3ODCetvGhUGB0S6ioTRyLQ1DMtqYjZevszKftZBmIn
VEFexrtwcr9WdcZxkFYIv4P+pPTkKffQsZYl4HWeKIu0SHZ7BrqF81iumraxneL3QLdhuAR3cNh+
ayf5gnu1s2t/X9IFSNMpq+L4xgr/vKo+u1OF7FOWRVDLty6Mydw10/wxzVz5pjUcewpI+gbqWwlq
YcFw974lxsOS4cqUZXrrDfdXsJRbac4H5QeXxNBQ0Uvn5pn0PjGqxAiwsxS/WS/JXw2qgXOs/zDG
/s3UgGk1bpwOMVcO7punSlp/qF0ULQ5JwJgvCImEjrls7akXMfP21zQa50EwM8FCpwSFQmTk76BK
d+2YO0wYy0ak1rFVSrtYk/VZOevZrduL5WunXsupfZvsb8PzPzQrA31JzlzqlJjRt0CTmfap18Oh
q9JHc3H/JBLARxvfh957p99qp63pF+UYv9wAxn1xJHs1rSdDebPW252dDmmS3a2oc9c7B1TzLYPV
vrONp8Ipb3BuhCfBAihsJsaTOp0FGomB6GjuYS2Tw4C878xLbIgWe7FmLCzWnU72gQxKReNMtfxe
gLBlxrwzW00Z+96r1YFxSbzG2KD8oG7L/qi33ZU3nbGptfExNct549Qu92mn6SejBlEhI2TsLNyx
UyNnY+evixMjVLP/6mTiKCIRx3VByC9Ve+XVUnHTsyFXhUn4iqmkb+tiS/Yfz/6eZPGDJv0Fy/qs
VPZXpbJ80fz53erBwpamljdpCzMm/8RRF1Q1MgnVU3fKTUt1fV9nG2NetIPjVL9dWwwHhiIMwqSL
HLV4vxuaXExWAX+etT/cYIfMudntoq7NIM4jN7svgivkIptUuufv/plTXbFRvpGGGDpg5yVIfj3+
BF5/Ka18PLRza297h0GtThh04RDdeHCMD7qLGVopCNMoWXQW8VFQAlHh5omC60Pw5MdV1v4lLc3K
OqZ/RPmp8uJqF6481amzy1DCaGFwJo4AkB/qh7pQWpwsRelTfJkkb4yiJisSxS2BPmyGEanN15Pf
KoO2duxaxGbuXHUfsJ25e1iaY14RFlQy/XBl+tewwbQ816AYcV62taGfhkARpavdXd90LExieF19
98nswewWGqltXCtpHWrQFE+uR8sv69hITbRlWW1FOZFAzoCnaVG9rZV+cHvEATp1FvCCsunejDW3
fpc2+o6njoNPN2CnU8BBbQEh0SV7r0rg7RHE0F+b52w0qfRQN4c9Y9EtOuVaxYLHA0DZ8ofWB/2l
aIEyK8t4/PdBC8bxKH3AxwKR8b/PEYbyd2zs+DJtbTNMmQB6lbbocTN2+q1f2TPWobg6RjldnOaU
JjpVd3mQHBqu00lbxG4ejCPVPnrUu+PrtKbBzqw7NG4g58SW5svs1fWTUzTHYbaT97akUk164r5y
8bu8xil5FoNN77rmvlv07jKpP2u+yCvKSeQgBBK2UCZbr/2ly37clmSgkJZCch/ZSRB5PeXTKhJ6
FCBUvMlCt8HKdAtOeKHSfgud/UeYXrvVLA5GHIBdG1TuqXYxTOmJcCKDLvpns4hw85sFLr6TtbNF
qOHJau1u0zIh74I6IVG53qYKdGnqSMRYqo9Eqo+nzpy6c+/SR++TMXlZ/Rw1n+XnG9+RQFgz/bB0
00Roex8riQ8mDy9/wKUgfaw7wwGEy7jmBMnjjhgwfy6EYd/x1LSmveeUk28gZQM+VlIds2SQB10b
sbVIL119eFRzmYNT4Bqva+57j71d+feOaShfbu7o/z7X5MHE7MKjhhexbXmqbkpq4+3fP8ne+8zz
4MWhwnwDyqff1sIY3bDmy8jbqbnwtKy3fx8K21kv9MlF/v23kYhnEu1q7WgHTXkIAi6awGmIWhpO
f8rgWMNSBsUr2Q3vUlj1r3+/OA/L8uB70/Hfr9l6zV0moWYb4+xUtoei0NWMV7Z0L3Niu5dh8sp4
LPKbliaUrS5acL2HRq61KMiVUI2jkxq64jUF14H1AsGhmqO+1NmlrLndLoiPkVNgvEOcj8mtoh//
3686dUBiJPUfS304YD7V56SnkKyp+Q2GnzVHUbv1sSPYtNL/Sh1WQi2cy7dP0fQbktTUcEbg0k6T
dyuysuC9IcuNZs9wpG22nnlilzMNft5+NeqTXuXdaTRIzmtjiVjpNf7534e1cSukgXWbFMGbN3ri
jr/77WHUcTUHnciB1J2dgfoOZVASSFkG89zaDmkOrTw4onXyo2rM9zRv6ZeTLbOML46uxLfVW+v8
70PZ6v//n0RinY2+u69pSbvBh8Gin87IufZZ4dz99wH48X/+dX2oCZOdjVI3kcttZhSJlUaPooRQ
uP8u2+tpdeR9B6czOud/H7qZjLpWess2DQIUhH+f9Fgm22YmisY72eeLPZSLamNh8aevVKTD4BQn
XmKgb4MuMmN1MRfy0wAE/aira4VDFgUVr2/dgQ9pQWuhUGvj1hmr75rWhV1J8XZsJ0kP0xUM1360
5pgyfRRsGjRaouoxIfmR2MY40EBV3jrRp1sTXCHCUGWFSToqJAuDXB9cOzG7+TAH+RJNToLHJSUK
QKV2euncO1lo9aLCuNqVZhCcpwn5ix8EfI+cmMsZuJUtsn3h3FWx3k/opuzZWYPtQVlUu5Wp30RF
Vs9xuQ5AVb23IBkk/PCFFqkm8DCzEOI2KQzO1tA16jRk0m8cRbYObvfU26RMSWpX3C6DfdRmKgKX
1RUncl2SQky7uiCMzeQNhEKxqjhdVo/QnBGUD01m1puub7zHRaCOOPVCDcjM4M8h19/bu/Oz56Jg
uIY3vCcDpM2QyfkzmMkvkLy1f3mV9QKRE1wak6xRXqSnTquNn6Aa4nZBbeWBPUySU4ve1DehFJdy
wzprEogYJ+0vTSQXzdSq76KxPulO0b/qe35fT6big29xEA6lyUOPSMkONlexZko/csWgnkq+HUhE
VntrDb3YJUPCz8xwRxz4xaNTxK6eoPusUzUFJlEEsVwTSTlFUtv2Y81fPy4mr35Ft/aQ6wg3eT2K
il14366vqW+TuogGmolCY/c0OTCsVGjRXY1e92w5K/0mFlXLlp/96tdmAFUx7LelZl5mufCeWuHV
G8zT7iYXiKO6REFP7z2ZE6/PwZVTd7Czit5KnS4NO09OUsveUnrsH8qsfBic1Djp47w+ZDlVUOY0
XzrdXx+gyNYHAbYd2W42bquUyERJhc22IHv+UGUJ0bUa8KXDA2ATuv/uP6Xq/e1cgto5LYhpmNM1
FZq01B9cIqQP/z60yRpsKIQE4Jb5g+F4LsmCtUKU5AeCrKVp/s/nVvN5IMaLJBNcaFOwHsb7B0Vn
BYsuLewDdWb/fQ5T75uzKI2CntoXuD77gWMyvYzC2HM4DZcU16rm2MKKBNzl52cEEwJVS5ozXbTd
cPf6xsnvHtpimjkU/J/RXPoHmjEgWmoH//r/UXZey3Ur2Zb9lf4BVCBhExEd/bC9ozei+IIQKQne
J+zX3wHwVLekUknRLwySOjrChkmsXGvOMW2vuS3t9ipF2XBeflq+ZB5dejkJJg1h5qFbGTdJoqnb
DsHUTSJ5p/GDnVft7fKdNiJzSHqcWJNbnCql+osx1d3tpMLyOM5nRHRBd0vkjKTdCNmrzsyvLsPH
Pa8RHOYY5XlGzbLcUkl0tyhz+1sgB9qWOTJVg8yvbZwStyrHEj/GMC1K7CEIzd2QXQl0j7P5UFnT
Q9q2ODqVFV86rf3ny/LjPMW7EJ6MfMEI9HXJfPySz1+W79wR8n+mgmajoyOHPC3nFY6CzG1Qsw9l
GV0+vkUny4ZbUkfEnhIHu3dOfaTCy/Kl7ox/vsMUzHf9QOnY5Scx/xTRh7gMQMY/vutMC8MGm5MN
Invm/hNeX0hSUbzhs7r7IdZu4Lh0ZyeYJzh9fqgMDKlqSDrQJfy+mb8sPxZJ/ZAFfrJvONc7zvzX
QqL8LaEZTA5gS2rzh05p5TVeD21DgYhnES/jVTMN+dXyXcegf0+t93n5KcB1t24TpWGY7YorP7OL
K5yBIcb70PrMyFnuVZawNVZIUjOh6zNTni92IT6+U2NzHxiZz4DIQtWd4j8Kh2wNNsPf2fB/CLho
XzNfxifPiEY2ChAYfkwA/Skw6b0oxzoKQvWRn/R/f/w/+2/FnF7a/O85mur//frnH/lL/yRXzQlR
P/3wH1FV/85r+m2O1X/5w//1EUf12wjXjz+a05wcAuz/e1TV5luefamTf0ey/vsvfORUCftfrCI2
fAcmfOhPhfvvnCr5L51ehIfFWZIRhYOOPKx/cqps91/zX3E9FKm2Q7o1f9R85FSR22vbEuqjh+7B
cT3H+//JqZLeTylVDtnYtuAdbzuC4+DFyD/0Y0qVaSU+6acw0zC8jCeMYs9ols1D49o+5QZ+D9qz
Xzq8PlgPsUqjMFkb4pGMK5hv3IAqdfyT0oubRuFtGXt3ls4DbU79bme5CbsvT61RxU7MfysKaWR5
wFqyucbLdoAXx0NbyZ6dxj7v3kJipdfkgpxg+PaYe/UMEfQn08kZh7YxvY8p2nbcbPtujN7NHOD8
2hnzZmcwctwaHgtE5xXnZFbqNg2aEctEBZ4ybD8lNbOWaIbmWAaALs9z9vpQ+Seb9KSjMaDdzM3m
VEPiQZjSdt9aHydOWaLxidVLIlt5tsZrLzLFRcTatYd1eZWls2SFVsSW/I33xVSeTLe598yg4RFy
nr53bcaTZlSq/TglgDRj/5vRm8fIJKTLIIDlaA8NoQf+2naVf6vrNDWcRFs1yrj94W78TRjZnFT7
YxSZrlu2ZLUydYlXXBout+CPF1lr6hEVoqGvUWieA2z/R7KBVsqClZg6KB1EHF+rIim2rXOGwVIf
ncSnk5cEB1sHNzUUiBp5CZzFCDoD8CvCeF/CcB3N1zj3XyozC1CH5cRspAaS2gavdFlAupTqTkzM
CrxsoPmQxBdHz7/LTlFBl9qrCttiZfn2LUEnDjz2xrmKcVeW+F18GoRF4V5HbvqJBIN6/ecT4uq/
nBBBHLxO1JvluK5p65b18wlRxUi/Q0+RuOR0pcMkxQKmoaNJsR9L8iygnnbfMH90ay9kFD2OZK+M
0Qjs2ZebSqpoMyS22piKonZE/LTG9cxOovD2PR4bxpAGhmuw8CocV17OMDHjpdRKdMCmoIettXMM
jwdK3MqqrXyko4JgbP5iZWjXmUHxgCQQXHQ6gH3hbe2e8fwYUEeyqcogkFPaz8+kg5H52Ds4UqzJ
rdZEiUW05/aJM6lt203N3gy5qHF2O7khpo4gZpqOPc1A+bWzKutCEcdbaTD9zVhUX9vErB/Cmh5A
H2EPZxRzqfCfoUat99SCd5SY9TEYUv+z09Xh2qnqav/nC2PMy80PoXn6fGGI98HlC5TGs23n5wtj
aQHHFzrs3V1Q4r0baVtVPYZNPyEM0KKNyhpxskC2n0uzOdKaWMcusB0XQgFEdxogwNs36CrbfZEG
KK/pyApEplYBctlgi0I3h1vbDCzwo0QGfkSOfyQU/uZBEz+vpu5y+IaBftMlpptcnfm++yHzz6CI
FFMP1HdZMY3AKFZ9YyHHytmqC535TuVPNU1sbiVHm4brXuziAt4gNRjrm5/dVlXcbZqOPU2cAK1E
wtIESh0dvTv++VTb80P/86m2dfTXuidc0gs9d140fjjWuDFbYAeEsfgp3oQCerZsRYoyEK8vU+Tn
3hZExDRNuoVAMpmuPLhG9RnL8XAr4uLRB/4wdfq086ISw+k8joRrTIMVl4Y0RrzVuM5XFYTHtW3T
uLYhusJEizOoZwR+bYsR3sowlZ9Tv+z2kUNX35HWke2DiYWi6PZgRvURMHyvszz3OQBxlXj7rntT
I5Y99B/srst7MS+kAJ0fuiFiMpW0wRZa/5Vuh4q0FvfZceBX5IaD/aHIv2pBeKV1ersXMsk3VYnf
4s9nVfyS+sgdYBMj6diGibvaoqz6+azKyZ7awI9g9A0cGE6fWWViwK8HBT0hpDw14ckP5SpdpRms
azMZkQqa02taaOvlWIFwTTvpTufJg+6W2x+F13+/RX9z2U2Jp2Ze+kilnIuOHy97ZAG2s3BQYoLm
2KAXFaxZwHx9smg04a40y6B+LtHIYk8hKYQh5ZyYSbIbY1vpo2xtag/MTv4tzaLPZWr+9SGan/Ff
bkwXWNe8AGBmMiyCPX88wq5v2jKNoEgoB+cgLcnvPWJK2prUt+1dYqbm1lF0cAg/Q0k4Qcu0fcyS
ZcoI3NS++eh+tu6AmtXox79cXuPXNymXl4vLI2PikPI865fL60hiNNlft2vBbIejVCzvstnqENxS
njOqpR4UDdPawtRfQOLA3DHjcWv6sHlSTVSHsqeJZ2TxtW5wg4+YpNFSOd7OiZ+CsAW8O6GmsKfn
v9yW1Ku/nlOJW96mXBTcnvqvLzxvVPToLYb1TkkQRANQx3KNK2JvKiqwFFVVaTBxIYXwgBvmO+hP
+GJ/PgbjN3eeJJFVCNyQjmk6v1zXKp0QGbU179TicQC7tXeRA+zKVjz6NkwTB6yOaq+1TtQX5GH7
kmZkz3Gv44EhoYE+HjVAmRK6EL6QIjbcurSTT/PNWHiZOCEoPgsLfWfcn9P5/adMiFihZcIJ/ssn
8f7zbFIuS2YqFKSeAX3m5zuUtJde5Sl3qIzFMQQ5CaWCrBqrJZCiLd6pNo+Ozy8qGIMrK1f7ZJw4
ettQeHT4fYcshSGdfdu34QvT7BI5P2sbKt2vGksiSnyqaqOct+Q+lZNMVUOs04AEgPFwTfDbWnS0
uDRrrw3lu2L/sNLD3KFV5L6jV6BcLlgUAcxfdC2ErKBuMjEAbJoLlDSo3q02CMmtiEEtxOA29Mzb
E3T06KPjuwt9INxqaCxcG+W3lj0wIb3NhrErqJtcJ+uDJcAh1CFFvH50JZ4lfaw4vpGFO0rJNqMl
RzKawbAt66dnH/BdrSfG2rQCUj7m1zpQ0t3kw4LrtOKu0Khj3JkVF2LB1WiPUWTZr3lnivtITD62
VWh8FiJlgJUcvs1VjX0m42gaiOFSV8vFrgeiTUryxXje6rtyhHprWoy+/3wLW7+58Ma8whsmyxMb
tl8WT059HBu1M6zNhHannmnE41Temfhcccm+BV1wX7mVdZ3BrLB7KzyhjgxX8OAH0+x2RdMohqKs
YjgQj3BZHs0ETUky9z8V5y0y/DtbeC+gT7p1pnMZEz4BJVFPc1H/KjqCWPLYuwLwx5vFTuI1kkdE
awbevcEZISED457mV2ZXwr6RbLoKD/ph50uxKUcApn8+G7+pdhxLusJgZcGMbLq/nA1PqaDwANas
a6zt123jZlvbBM5FQuVyww99SEhkH3wxZAoBzASG5gy4itwxe5OZHSPotl/stKEWmus37L57zQLa
U0TuX9569m+qHYeVW7Btdm3BvPiXxSflA1j+kLQoAdpxMzQj84F5lfAkZF3Htr6EqO2QdxxwcSfn
mPyRHl/bKi+BJY5xewOR6cvH2xwpAhyP7CuJocsuDpcENfh0BZmFGWSSFysFPXpD3sX7gOVyNUzW
sJ107FuN5W6Z6bobQZywrbg8zKpW5RA8LI/gBMl435OCFNhswQqvoWScYwShi2uRwrfmkAngMKJq
1IEPQOySN3xxpCr3I/lxxHuGJyvXIL3xlMcgjLk/x52fasWWec2EB9/N8VbiBzOaed5pA0pqZH+H
u37TowrACZATvdyGFZww7kB0mWBnaVFeBYn15rYwUzCo3dAzE5ex2JlkRw9uStvNKeu91uNIsdKj
ElJcnMxjlJn113M8Fmlsm6rO32IjbcFwOfTmfHD/DlZqGKpwIFi9geEA4Eib4iHRsLlPcBP35HzR
TJXjLqFMKUTtAAxL3sKYck6QaLLrZp9nm2mvGXjis0ZqKdI3SoMGDiHKnFRfB/l30QDBSErUDaPZ
3IdMe3d9HH/R0uTdoLrV6w7zM4HUuwmpACmwvULFoT5RhD/1CDXXgyFoEkQzHr4XTx0mtC36ecRR
kgRg01WHwG78U6j1cPeFtdGww50dBaaCHJZHnfg2TLGK/D4e02XdzA2t2yMxo2sNJ2DeX+L0b3Yu
vRZ75op2wzOWkW1nxOi7y4IKA8xGxuqqdcTPpYX10tUVA2aPF8JSLRYJKjylGmZMboZ8VGRQaWg7
UB8B6eDhTxRBTQEuWvBO7m655ZelRcs1LMRefjvNizfz6LsKNORuaiKiC3B34J2Oqx0UmrMASIQg
zAAmgh6Ipi0PzfxCGuf900yjUKK29ssTXBtMPoBCugDL5tQFey2dtyLkCMz5iNlZwt4GjzPxwUVC
0wnb2KGaD7OxnHs97TZRNswsBl4lzFXfWgzekI9xGGUOa5k33Ho0fSFUdnx8XTJnaLhsom7ZqOB7
3CS12sUVYahdrB+hi3AO2jDfLI8S8rgnasdkbTp9eVMOzXvruK+ixBgbabF2HOtuazG7Qikq041W
OiQ+Iqw0bWU+GYNxiQvQJDWSrTVpt819zr78hmH+vurlDYqw7N5GNgd5/J0sefRwEZtO2DybBDPX
NvZo6Y42On2nuyPR3ASSVaaM35OXzMo9tDCIprpWHAaL3DsMOsg4pnjfzlycMHLczbKSDqKZdiYD
OjV3lrUQ8E+DDknD6T+Ce066kb3PeLM0ttwhBdJNADeExl5c/Bo5umzE2xjRZNAc7vMM2tgKuC29
svm6ah09ci0GzLLcli5ioI0VY4w3cCcxuJAOYm7NvFJB+OhGZAXEZbkTAxuHQQWgK+ZpoDfiGEAs
Nm7agUGHSSOF/gni0OV+IUGQR6VEhO8T8AA+WyMhjIut2++Brlkfn5FkSLyb/iei/yRc2eAq8QmE
M2xx8doSEGzL44/TzYB6Nd250/S1HQ1rvfwHdKS0rTncgzDz9r6Pj8VoALzgC2IL1hJtXYPA3cPg
AfS3adnG7pr5KSTPkrvahObshF+xARR7nbfe2u2aN4pA7syC/9LSzm7i72DzkR0j4RhNpXvyIL6z
MaV8WajKsdE3N5mrbWKCuO7cEnvbHEUbJy4hWl64sxUxEvpIf0frWKHNjrC/0l9XjcwObctl6QqA
5l3RXMaWEM3Bi7w9Oq0ZX0MqhBjMB7MFrVmYa1HVD0vnB/8mcGOgTzWIpE0JSB8eFS1KCEL4cam/
WAXR0YtVyZyRdJ7xdQLhulcEwO4VgQjEYJ5Du3MPQTl91sNwOqH/FNB6iKjwqlDtACV+Y9hxz3x+
60AY30cyatcxMIKd32afIid6bVJruyxnRSOvLAOS7fL2iCZxDAxBrJsDI35+oJcl4KPzYd3kUyjP
ykX634UKKPb8ROesA1rf4JML55/A6K5CPXtfOkF5XTSbwWUlk9EGWqjgxaBB7ntr6ljth4neLa/L
ZbFbFseycx6TUoKrJCRkKU+MzI72aWq+pGF+VVTiHk8M74aESyFwNhapfz3YVrJZGjTLimGxjLD6
ML8EC/Gx7Q1yKFjs73aNiCFPF/KdcF7/s56Ej1nHzo3R7aOuuOGWlQQVhNq6/sBuEP3Llowhc1UB
HugrrPWEKULSkO0mqzWQ2NzcKETQW7rd8+B0xcdq+3GB58d1WTM77Dp6CdpuOaFKx9yqD9YunEMu
5j7HsjiHDvd6IO595PsEHCsQxWygjolDBUBQJC7iU+yFcHOHCeWV1pwHmYJW1pPX5SQvxbw+bzuA
kQW8eYdX1UKY4aMsOxKcGjeNDpgT4l3GPz0AcDf0g9TYkesxsggjJMBjLHmq4pJXqAZwgiE4q5wp
3Q1gPTwWOQFMsEUIGmx3buqi06Qzsubd4Tc41FMP1Uoqs0sqiwtrs3trMMibBUe4iQ5pzzlbTiUd
lpFFbcy2Tu8eetL/oG9HO0QOqOoouBDfNtFHc7lTCPAkfuW/1JVi3jf/3KugrKRLIYBRgTv25n7B
D020JPWVKz3iJjU/NR5LR7zQaKMPy/3eOiFZ9MSEg0z1Zj4PAFaG/J+1OIzXkUQO3ttMgt1A+9tm
/z+72w79fmZDgpbDfHg/H1TYIJT1OoAOHa3ftaBXdTTZLBGxgIimoSe98Sbx3MukZs4TEZ+TDbs/
bw1+0ychVdHwDNoltHQRrP98CCap4XackS/od2zS49Q/40P/bqXWXT+OJEBiQV1mJ8t6wDoxHKbu
WZXcpxPxeZAJte+tRAvla8fAap+Vx/YunwZ5qsbsVPdOfO9O7cufD1r8Z3OHg7ZoinkOxy3nod+P
FxOEnRqrgOU0KBA9ZKBkDDnW9OjCcq8JwNC2IyGOF1/Z1RGrgZt83TLmSALyW/5yKP/ZRnSkoAku
XHqIdJx+2VqBlexHi5Trtd4NFHcjTxh+Hg8/TI4EPiP4qin1au3I/BZTSwZXpa0vtV5esja6itw2
uZKRktsMCn6Q4sLJ4k7Chhju/3ycS5P4l/tfWpZAJmRylV3jl21VESkraiNgLMIdov2Ej3SWNmTr
JkV9uawZPpm0hvegBUhxY3SScx4pBQUAi51el+2+nwU/I611hhEs4UNIk8QdqBZbFE4GXJpdk9Id
cCZYgPNrpKkyEFp2f68qFgyrtN4r51zixFxFgVRoZFh9K2nPfgTx0TkpnWhrGmm4HXxevnkbAtoa
SaIoWIaSwsBeIx/x1xKPRUgyk0MQvWZkA+bauEB65BS8TBo5Oz5aqlM/mWds5NUaEBGtbwTKTaxt
naR+Xt7sUQl1JQzZ40vyNOA6UV7kIZgwm9g7VtBSQLko/QRhUrrv5p3U8uvcwiZfG/s/X5zfLU7S
tpgw00y1henNjdYfFie/7aM89Lg4y0yvIJpsvSzhJkEbG4fadAqam949DtmbstuzIPpj21fscZKk
eTXi6PYvxzPfDL/cLCxJgq22YRm69esenFkbxGvPY4o2zJr0YtA2bOKOExuVXYwzA5drzqy5VYc2
kivHrsGrwjUBxIMunWalJXpspLL8yyL+m6ETXVGTrg6PPRPSX5/7ynWqYZohT5SY1lZDqx6gnAKK
oQ87Ol2A0gtzs+xFdaskhMgjqq6wY4YjabYHVAbLLjCfilriLUG0vpOfmOiyS6rpuUUjwurGS9xz
0E1njKDm37ow7qwg+OW8oj0ydIL1xOx+l/NL6ofr7JQxdYkEmkdwyrNgE+/x6GHch6sPtL69sF/B
LS49BioegEq9SYBhxer6We9ECwjzVfeTaJt0dsGIEBIJapgbzAebpSozdTxEjGw8/MLagIh8mfLE
evyqT/jq9JEw1p4cBLtCRj/Hdy7T/j5Y2Qqp0PJg1/WVmMimdIrz0rcoZ5D8lFLwYVZq40M5z8Q+
yjyN/AuvpKG+tBRbGo8srsfGykhzUskpzmlh4z5fD32QH/tafC/8CqhyYTETsLtvS0mOe5gUhRbW
vtYFt3nAxnxZisq+TXbE3d533nSz9FRzy8BIiR8QQ8eF0SP157zBiKQJI7EJ7pXxtIygsIBfR1EZ
synmiJbTYskZc4OW4TKQItzHLdyxQKVQwYCcgd8zInxKbLq8CNBlrMRnUiM+Z26erTuEp/+sBjHb
CmxP2xb1IQu0vpUunDfIHuVmOQHLy3NiKjhQSa2mfpZYaqLF0lB/ampxQNN05cRK24VucAWxtbn0
7sobNO8uDu1tZ8HELNmx6BN2qTLzcd6z108dRrrTXK2Z4Q3Vl7joDK+Jr/J39H4bhFeUk2ifm03v
RadogifZ1hlNW41eDEgLbHSrDJvwAdVB82k5Tgtl/GDyOiQVrSSfgMfFC8xwiyUKG+7QR9ulU2ZU
GmEhPbkTE/hcWMuQwe1SvdoV/E1hp8NaWEO1cQZAGgEE/I3MYdKbwn3twM9uCthlmyKItrrtjTtO
Y79qfWPXl1WywVucn5MoYBFHMFA219EdRqf6OBThk+7W/hlMItsQ6DwJdVHdMMjOE5Bl5hDcGWwc
SM1AsWFM7ATwhgKTnhULUhvY3gOiq8RAbhUjWEfH5pyH4jp0DeMYyS5/mGA6lybgAku/N8ygeQAb
h8aLvf4k6NPNLVARduUKhsCU7ghfV4Dzu2wfae1IZJY829boXQJvOkwGNAEsixcaK/U2VC2ulQxv
jjO2RCx4GPlZVOyOiJYxB+JW6iTuJUxHCbVlY4GsGhAJFpOsY8UZvEYcHfwx62iiH7+qB8W6VGDt
X57IVoEso0VPNiGq6cnkjSQ1+2HUV6xSEJPJkz6yr2TaX4bHrAQKp/d9cljugaW0n8cuYJySNTWb
C6cBV6DX4KNdNvna2O4IeSyxm1eEx3o490mPi7fLyQgGCoEgQVn8IaiQAJy539MaZPB8e+oyf0nc
OMXtTDMGoSp68xla4A4HbPZspeYqwcCemXa6x3v9tk9JjlCGbgC/MGFCFnAjSmunz0rqDG8pk5J6
1c8zDjXre2jvHkTtjXtLceS9pR0Lo+2vXexOTdncdcWJ04YYOHC9NbiQCeqaf0f7A++uFHt0LaAo
yZG3J8xURYlnUZu3Z4aT+aeqy0FBkqPjSuSPbUeZEON2pTPrsZWN4XRak4a1W98tH92/5Z1fbpa/
XxRAcwIb4r4ebniV5wQNROelB1CU2Kmj+o0oSYVDgCjDuTrCKoAevGY8Rt8DgwZKB9NjQJTnt0t7
dGm5kHFKLAFWscPE9MiIh2HTEce0TP3oWzCXcOJ0Rw3lQddO8PB+bwfHWreuTrcPwvghplmNBaKD
Q9qIdROF2XY5/20CR67PjEfP1pqLhg8JUaiV0tGVnzD+czc2It91MwOXly5diynYLC+PZSEml5g+
LLpXAn2aJ1TdGH7qwiVuHYxXM28CwvHaHq38FAzuY1wF7/YE/6hWc9vPULgyklVMwu6Ol6KLoIW4
hYzBWDkM1MHyMQHfwgWhkeHhNsfq2xTeqUz0tzTTQB03oXuaWnZpfpBlm37upxJ6dZ8QoUraD4im
MAY9YmfM1MwEOnwHyIESkpQz5wQqsqR7L2dVTyIA298IwHkkgfsTEOv6QGGJ2rlX6UOR0fKd26Sl
MJx1bvo35siSYiH2IwMovPaBMSQ8z4k0Pjc0Tz/eeOFAApxnUNxbdNcTDTYA3qSNbUPvnvzillAi
370dk69gr8NVNjoDGmS0nH7/RJ76tM4MRj0kouXrZXCYDP6pIw3wuio/B47eHZb7riN40iy6rzkw
u0NodOYZZ2H9oWWDsXc2+hafzNyDiaOqoHm/wkGSRtetoSJaFi7p5ksZ6S1iANE/9xC4Ppqsy9Kt
mFasvc6i+cfube65l84Ec0lPjp3F2KK0G8FlhqBVGWRdxGH0xc/nKxX56+VyaHC/G900iW6YAZgv
cRpga3ECsj6c6WLiYXZL1NRo/74uM1VsWI9BVT6BElDb5e1shzFJYQ5MkbwqsIV4TUBgQ/LkzAkq
ZO7SN2GWfGXJkPjmAshop5+sPquOowfVjgaauzVLI2ULw0vTHJuzh1l1eVCdLv8+OoZkoEInTbTU
TFmIMgJ61Ij6YFP2Jm2I1K/vWu97l8NAtAIqFGxKL5VvXDcjK2vsgWQ0DSBWvc8ko5YpdGxrHiMx
ormzUu8lCWDAG8XT0htf3uHLxwKAxJ7I1oE2TibJlwX9vUyDBBiDht0sFRT4tfKYK3YUldNoO9Eg
ktRUcOszSt+bLrJ5f5QpSIcU8Xxo6Rrr84gWyWW0ZKSvXOPuPLl7gQh5K4eu30Vsoyawu2f4q2vs
P8U1JpFPmmdCLaJS3MVUEKvlsoVRn+HNZvNX8Y6bu1C+jWlDKnfl1qDeRY7WgXTGem6L9ajVq6jz
D8t64s7uxGW1682EsBq2+6QwcHp4ISylAwAJWsDz89Rj3tv6ZoA93hHOnvid+bfeTY28a19AGluB
sfnsuk/a0DjvQz/s0hGOTRBS+NCOXXaNy1ZoaYyXOaTNrmfRrB3I0IH+zYbJvRqQbiGCQ8//0U3H
AutWNN4LGnejxUUYanT0Oge7IsVOrW1h1Rsz848x8UZbwgZWtUNHdxkY6iVte6LCcK8X3lm3QdhR
7JGVh7WTir2AUt8R2dJ2MLYJY1hbGZOF5UPPZD4Zg3saRv8z4olwa81ryNK2LuCMDabB6LjWnsPl
xi/Kg+0aX0IerLkPKYkapTyH2CmZsC7PIQLCL4TdvIOEKo9NRguTDHL8SRn59V0fHhITijwUv50x
3FQOCuDlOddqHmF6jUSWJPV9pbf9x+i0gE6znV4sp3grssojv4PlZlngQ6u5IS7P2QQduBT2Lnvj
OWDEe5mVHHGkt+twg2uEwUcW3jG/K1dpkdFr7NJbtofQMgvkEfP/bZmORBjVTAM/x/I0ZI22dxEH
YFOycLP7+TdFB1oVEucsXfCt3juP/ShO0ItxxlvFo6MVp4hWJDhkzlk4N970xD06LCVhVPQ7mUWH
DgL0qkWMtVtuDa8uvroRqON/riJ9fr1/iifSFJJ5koA0lcuglY9J8b1JeqBPs4hhEOP3NhyN42Dz
Inf1/msO1gzOeMobhlHbOlflAxHA+OOJ3gw1yYFMfEjyo44BULxdkxzySnFfzXVQkrY3Qz4OB1x7
VEVzW+NjF+Nq2cruq+u4CrfNXNH0wn6bU2NcgWZrFnUtlVMyj9vnlRT7hNotf9+b2jPY1IAGErdR
4HZvlSO+LOMft0Gc4dp4UmLw50ysIxa4pEYNHWaHZe2JE++rjdc5NnT0wW6CYdNovy2PpKmVby4e
QWjDEzT2FnN52TX7Bk0fW7sAg8JwYouNEoFVY68kMZSwsTMy2wBwUuHbrfE0UvmzX5PvS6sYmWCy
wpS3s5gxajZVWAWcdr+sEGYrLxUdmRNrckc0Qnxcji8JTRIstY7UucIv0FnmDqkIFBqg+pAkT2oP
ef5xKTGjuXZYitGS6dwZBQrNvte43YxSSw7FXGYQKcZ0KmhOuB+EGteVSzy0M37SS7KwCZh87ltX
HrsaiMS8JXTc8saPqPLsRhIwT/jipm4cZuR45+A9g3yXbD8ib6KfN4+ouWVwgPp0MuP7NGNLEzsN
SQWMGlq/eol1oqaNCkyY7aTYuhnOLmLVKFPr0jToIikJqpvhCVHP6YACr+kb6g78fHjjuUeR7n4I
Kev5rJG/GDAaUecAlxEcHUXAsSoINMPSKGW0Jw9IbcIGg9Vk1CWCLEyCndHcRGnx3khadGZPIAZ8
pGML+hToV7J2akEMUNU/uECm2PajkRicqzFDYNBAB91q8GsNUXbHofaeopa2mm2Vex65/lzk34kI
8VAMDHsHEfU5MvbgfoptSWez4nV1sDjmNkQeYYuo2KHyQsWVAwCY/8ciY0cURIPcCAR0G7NDTrTU
AG3Uj0QiUN02bfAkR1RWvmynXR5D7Y1MYsDaDoBHbMYvyzMC1N1A8yielkKp1Nr3COf8UXYHzFeI
n9W8J8nj+FAl2cPHToXwGbbf6s7rWUf8ueq3x+w677ubvmV/aIQR7wEp7i0FknCSX/A45ntNZuIS
YKBGVrnSKbZWhUjWeqVZGTo4QC1xodWgjLRLQYzJ3oSDDPdFuVd6ySM2OoVfbyduoW1h8gIS3SQ3
nQOkfZpShkkt5cOoQcVMZXnXdLZk3lyXmyElf97G/YMy5zHyQaU11cI+KAjNgbW1UvS4DKlYe9oM
kPaIsiiuiXNZ1tsYj8MlsLtD0tbDMWHxK5BU3i6nuTMU1WztvI+E6XCPMbtrajDYNh9vO5nd41I3
FmX2wAieCJepQSniOwOsu+QEAuMRD235qZCeAs6ZbSuCnXbwr7sTpOkAPg7W82X7Uhojl5NlG1u4
zJHpkz3KnlzwD6EGwOqAdJa++b4D5Lpxiuwo8RyvwZowywW+uCdBVaVkrFbzWLCfNQuTD5VHZCFs
D5kLMFAkz7fWYM09C1g19Hye7To6oYwP72O7BmGnt1fOaKGWZGVKu6jaA0qSN2Njf7G7mB4h8QlX
tsufZ3F4606CVOuIt2nSG80lpXwIpDwWxfS1Ido+l76FC5v7WU+AsHDvGlvNjZ1zWA4n4H7MSUhm
x394KeiogZcBPFC40TencjGygefcVFMBU3fKLzGksKM6jqNFwoUDskpLqtvKLPgNRBYCL3EMkrmy
MjSwArgjb2RuN7veDDZFmrz1s6xYxDgzPeZy4zg+JqLC/YBe9QRQlmX8yhQ1yQWytw9korATyLif
rSanp5YXRHPjd8bwMQEI6oszF7jbKDw42JnsrTlp6TmjizCYHrYWB1CNmooHdvz9piN+Zitw5601
WcZsL9Vdb9V0++q652oQmSKSHLxBBPJwaPojmTP1c1lHqCKdcGv4kzyQeED7IrU/MUDIkk8pUd8v
U+WFq+XFiJ12V41uDiGUpByl6egX2mGvTORXQqMvT8vzoGkVAVNl/rp4hlAbbNsxzGh9a5JSjzaU
hY58T4LYRRXhi8909w6cKvHeWf3kijs7tYKtMfVM9H01PejQnlB2XxLK+qvQV9mTqhBNubZ2Tok0
O2QtNM4pPwdTzIa+rqNjqlL7gbdvuIGmlK6dzv0yaCq860g+xHpvEI4aquiWgFerQVyc6lNwsEIW
4yRhYQdZkDFf6fxz7pnvgCGTXdDl8bnTGYmEXVGv++E68FroXu5sHGDoGsd0Bx3CRGUdao+pAJMs
Tf55oBa3IyHHRyPH+N819T7NfUimOBz3JZ3b1RDYPHfGWB1iBrKkdGBFlkmGHzdUSLzC+8Jg6tkR
AxEDJFq1eqrue+RChG+awDAJofegYDkMx1n1L2yk8u1YaAcjV+FNSlrWavYNbERnEa/X4LS2kng4
gMHJjkOS7S23b5D19zrDCZJt8NZBai6cS2mWPkE6xvgw2gP2zKx1UXOpA92KZqdEKU92oT67TSof
s8bV92VF7IMkQJwQq2k8d45zSTXHvBlpGpEo519UR7mcOa24YlvSPfddeAF0JW/haYcRjTlgMt6l
62MNnHekM3BzxL5IqOPmJjlCbkzLbQgVyQRfcVq+QP35H+rOpLluJL2if8XhPToAJMaFN28eycdJ
FLVBSKQK8zzj1/tkst3uUrVba0e0OlSlUhXFB2R+w73n7swmGQ5Zarqn2iLY3U7ZccUS2KHpkM2G
pM02fA+C85KQno1cNtsTycNh0oYXniBBwDEf1iK87JCFMZc34b5HobnjhfDtx3bBFTDyPOyKMsuf
UqL+1trkDgdiJDmWQJAdHY3NNwAOeQFkcLId8yFYLOB38tkZrPpbY05o1kLb2DWd/gHyCO2uzo6c
/aKzy12D9PHQHu+8Lpnusj4aNkpv4oT9gMGa0GjL1G4ecNr1okM/VeBtMwie8sTTv1bsa/wU1UkS
5Mbd0kS3sXbC44D3jN2d1E7wpUdWD8yi72wiOBdHPhrHNk7aG8Oj527mMwE3YT6KETmb+Z1shORe
ydn6pooPdVMRah24wZdUgmeS/ClBQv/UWsTRZaMBitTpOBsXSiU4WjnUCi86Z3QoTOkMYOye+TIB
OdmG9XQIB39GhwotqgyqXRnWgFDQQN4zdV5Ld9SJuTjQRIry3gx2XpwT29ZpwXVy9WPnB9mmsRvt
Nujxrq+ad2bEAjU7UR2zGwPk156y0vkZJUl5nYfCeTCsjhFif3WHYLlCcomZ9NTj1u5RECwe70Nt
6We3SM0T4wB7V9Lv3cICRmkbZJeC7cFF/awsaDwbElP3hSMVD0rsMOpIPr26Na52GRtXM3/uEYWc
YSfml6ERSLxgSPDy14u1iqJw2XQzgAbZD1xoqXdsd1maOpW+9xlhnDFZ0wyg7jgMDbV4AjyTzPbp
ljCh66zwOMNCAkL4brM5u+txmh+L0HwpQQxcDDQBuwhXpx/23yt9Se6zwTVRJ+fDOrIN987w7WID
gdMFkUtwttBti1fQnS790Ri99pEyoHtcKgI7ta2+ZP3TNKFn0cL5iLDCYROHGLYF4HfFQkIoh+el
B6siENeKx3I3aqHUcoF4bexg2NNgpATrFNgdoHeMgV0cwBwHdyzFCe8bihr3Xzkd6wWco1NnN2Pq
Fqx4Tnq2NDanQ2mPO+FGyF6X8hWk6Y9cZvGNKMzZVoK188Hs2tKhOk64++KRh1M3rvWExaeIppTQ
F2YtKU1+M5T5GmEknWGIfltVU2NYDauuP+NV8WkJkirvNqXB/DM3mITGDuCNyYFdOVMR49EZ1rFj
01kkTH8vhVSTOwPlsKpODdkgsgh8BrxmX625u1t8pmaIjzRk4vqPKanE64hnU8PKXuvmY+S4JMvG
HiEfjOS3zPwucJynO79Oby6dTNsbyQc3MzOJrd4gVKml9lFN7Kpq/m55g3fJ6sX7XO30HPDrxr+3
Ah23bcHkQeqodnjUCfNoqjcCVawzybVs6GhQyzk4dmZefGdNGTlMn5sWhisWYhz+PkIAUI9YJwmL
G9riAFXnyHVQ078xPVC97axL2wKzE2wr9VfWVFgqkvw4xEiwtAUhqIHXfV1Fh54wv3URTkTsag1c
RAZPi+Y8txMqUtPXW6j3863ECbwuvJt4CDpDmvp/2t6TKF+S0uvvk26iqNL9FcGwwfPgAfQdxmNv
i/wUZWzzaOrYDVeMtkACeujTHCSDg/aKnLIGqQY3wbLjRxYq0X3osVyS7q5K48+Wwd/hmOCxxc1p
0BqAkQqinpgWZ8KNxRF8zNNnpAR7DzOemMziSsw6QQD0TYAVrpNX7A1qrYda12cOgyzYlgMUR1BN
4UUD3IRmn2SbtjqKNgV0NLd7XR9+pouxUGNYKNLZw7D1W2cBNNAJVRY464gsq2ogW83LvuZeSqJ2
nzIYieJpb2jFuQh7mAzy/4DHGXtjom8YUtZsqP12vYaWFDY66cHkQY9Npp9DR+hnnFTUoZX9k7VW
d+oZv2gN3sEJ98/W7VAhE2UCHKs3vnhGFt7MokIdOqFC76c+3ufFvIBJn61VqI3aTaN0zmDNAwIy
/bo4/EahoP9VooBFScd8aviW4GWSupx/WqXXbVlNRDjwnQG5NuoVVaOUxrP58WpG1FopviqrD/6B
ZD0K6ztVCf6WLHlUI9DWsTjDiu4bk0FSabViU1XZfA1m9uGgI8I9me/72EYROMnzJBVItfkPvGWh
kCQcGrVu8ZZNkTDVSUvntYnL5A7Xz0a93lzoTLHs5g8yWAzyCKTOP2we82x+zRL5REvH0BDnHJEz
h4RfLMRPt4+5Rl55wcLNaZHM5/UVsQD6Tygam7J+KfM839tqrih1wNBpYsZmr4YtXtTQFfAvNni9
fI4a9+dikFLUJSNhUTViVRt2+JqRMK7iuB6I7iHpTGTlDs8bvIC0vVjGRPiEx3AiN2qq02J5yX4q
/fkUJNpeENfuifhWl6bLamT0Li5rvhKGmZLI4pgXICmrN/jpOyVO5P4karxDC59qmgfMrfrazOmj
106ADtEWQ64W32scbJw86YeaGdWRC1tg8Uh6mN5EASb+N8+M81f5BVejbqEcM/x/oXUDQDkHOprY
tZoCGgQIz2Heb4sBLexs68cgKAmHNqdbm4orMLhqzVHySCY44S4kYBzDIAG+SrjqtgXYtikHaJSo
PMAluMWz0eCmEYXVPIooRhCXkaesZg9BM1i7Zaqe1O3jJPr3zBveQJ8a69jSvQNkRbTcEVm5JcKG
Vd7U+sZLsz+awGAnb/XdqTCI0QR6xQw5LZkuGkjEyJQ9BJD+77X+KyUu2tGFrsDxIJJ5g9D2aVmA
VIiMtyYkrYtB0yVjP7cKK4b8VSMJroZBXo6U9CtrBI2fOTjmC7r0oTW+ARQMN+oxxoFKj1HYt7K1
j9gscCq4lXh4y8g1t6vgVAnvLEjg4bKy2n2mYY9mUPsl8jJ0H3hs5qaRg3ayoeKFRgO5Vg+dAbwN
iEtwnlgoGDwbot/H5vDWYAwhlUMHm4yfDTfyguEgpGCcrI0FQv0ehDGL8yY7oZEGLi95FYDFkBhX
azLCrCmCtC4Ftq1n/oyz+av6C79ZvorS+qne/CIJnuH2YLtHtojGkbNCI5hHFa2BfG/RZKOvaj4X
c2HKuM7pwbUS47W1nfLNrv1bOjfRYay0gzG5L9Rw5AEv4D1TQY4QuaMIOuglYRfhSoKT21KKwYqR
1rzizTZm9jxyJuXxWZ7S0th4goxchsdPkRx+EwdQbompfx0S43GczQnPh/keJvitlPxmcKuvLOB2
jOZO6p4kIYWSr+DVp6dM7eJ5FN2n0gBWmnZwrfbD1ibrNyew+It21XGEZ+IORfuou8L/xVrpRE4X
RVa0rEXSnAwRT7s8DRx2Ry5MPBfXlpcsr4K0RNqm8MkklUytIVlPBIcs0Zt9Kayd+nj41Igdaz6i
AXmmTUe19nz0/3p4HLWTgcoM2Q07GuUroHZlbkze82DLVB9reVYSiH9/Uoi/6EsdFufCE8L0HY6L
X0WddcTSLhYhkCh3uFZVBCgxnOKHOE0gNGr9QRff1N5HrcTUKFGVdjEjxjVeoUscuyNeEQf7iPEu
EHMnbvPHFAQ/Jtf19sQg6HhJ702jzFe9XBpU1fesGE7lYjTsRlD/ZQ01auMPwYqtdPUbuaH5F3Mk
fzzh8tkhhRaOp+7Wf7o7S5Z2RtQS1dxW85e0dohlaAgTSKcFDHA1kCvSptO6s/dqGKnWDurecfOG
gydswmMqB65pmD5ZrEYx3+6V96lzsWwgYoZLG73/+4/krxJJvmbLxYOGYwBvsvuLRLLNc5/6B+lf
pNmHNFiO/VI+49sgBcrPmkO1BHg3WFfPgpG7Fvf+drTm8pxpPRVLxCxrIH7sN1+T1Pb+SSbpwCQB
giGhDEjLf9WU12Y2JQ1371rXcwei3J1H2CuD5ekWh62/zfAWHJqATC2MFhUUTTmqEMGzFlKnJEtz
/s2XA07hX3xBjmnCtDAgGPG/PxdFwPDaNmFVJdWNJv4aktgyToOTZjonXp+QPW8Xn9EqFevaJhUY
cZT+QxEwlNwvQiaHg3fwd6GNAmWMZFhsMXxRjwGzmWtmoI5o3a+lUYDUway2sZHjgNuJtskIfMKo
LaCuTAaOzaQ9pFIVKIIfoU7L1MfVOW1A5XUFXDccR/q9XpdH0yh+Jk3IbFQeifwITmqs7BIMyCir
3asiLimLdCON+nNX31eiDu6nvFy1AkUIWfcEvNECrYwot0iXHL0N+1KgKdh92zL9ntqRLmMrcdqY
hfY8++4LKz5MY0swHOpkbF+LaHwr87E7qX1DDxxsC3hygRfD0ZPY1T6xH8EL9S9THX7YTVewF0rK
s8OlxYjEPanvHSZ9soQHgyBOp7JO7U8/zASp4ePw1ezbL8zCuauyp9prYChFzpUW/Y+JYhzSX3cu
fVFQljOy0P20Pjds4/NMLJcpH4pL7S9HLGnazp2TiAQvN7xZdNlljQi47NlEyk4MmMfKLiaQuE1D
mQAFdk+4BLJSLXu32vfG87NrE0r5ILGaZw+HHrCILl8tpoYmvbNY9ejMtUZzb8cSEuL49LEzImuK
z/u8QYdiDNFd48y3CAU7ALoIKVcYepsotvxNXZvxSS1DlwLOnG1JeBotKoZos/MIWJL9nN4IzCHe
kTJ9HQHCnkyJrwtpqcwkGbdSas68XGECgFKvR3bLJwcfRC4tR/yXmUksIIEdO76myL1WSgA9SZtc
nwzDpzMJx8YRaSB3Ta49DyJ/i1pKeKW3UNLqscWJE87ldeysH0YZM79k0zbRTzFx1C6WOXAMduyT
ffMi2u1A5h26A4sqj6Vowfp0NVifUhYpAVNasF6XQeBc2rgTxWYYnfa15sLoUYKubc3vzuaXNK+N
TzlcHCCMV4+6ao9Vfc/w0N83hXZNm+K9MbDVOfxofKREbUdQsEQgD0s0bCsN6LkLCmY1h2h5JAuZ
cPI7dQlpi28ReTueOI92yRiZF88c9qkPJ04JKbA786chCbNpluUW6vDisGOxG30D/u1g7exrsiTA
CQz6ez1izszMG16n5M6u6lvY9/rJiLBUxSSR6ywD17VmMMRfluuSUvUVk2Nv50Y812a5Txm93wQh
9E2LoqfqyO7EdkmIWVMfRps4LAcT85F++TD0sGzCEArpEOA4RXmiRLwx4VwEYyDJzUyHAGDrLbF8
4DQoYfa1VqKf6Xu4lMx6hBW85+Kur+dl3wxtvbNTxrSVn2nrvmFi5DbzsZXDRRNfIitUjenCtLOT
6FG4JRuBYNqzc4sBXYYvklHWWOPRKhExNmP/HsR5fibg7Wr18bEctfiYZFdK+71VW9MtTwm8y5fw
iaX3eJSf/txaF0fU4mjggrDzvdogACh4FUsU3Zfsp8JKNhrY81nARctTbVAHC4xWXltYO0LccUy6
qLQ9K3htUD8y0rg4DayRuAxYageYalw0NKvB0PYZFt1LWBfnzAzDh0GI+pRjX7TALOSRgSmarIpL
aURf9AXrphFsGZ8D0aoQgli5wXy9/6HqKeVBG6S4SeDjfqQMo1WVTjl1eHfV+GPoBaMUFunqJa6r
+ueyVN9EXpCdXBThMQHoqMq4OrDfda11EOHb3p4AdySl7CG+qyK1ZtLINNImaskqTyOOlzgHL14u
p9nQq08PXRBLlU6e1hvFv5o83pXY8J7B4jFpqlgrRfFKz3sNd7TebA12zPW012vUtP3QE2bUHSOp
1Ms9kiicergE3kCk1ITOYwhf+g6/Si96B5dXla0Bn27TauFwl7fUP6RV6grwRvchgb9JHc8urudt
8IH/qA7h74IU49BoSBRbeSohHBAjdDEHRaGqlVRT1Xdss/QAVYDnMxlIkHKriZoqFJk17xfkNOQI
k9c31D+1fGoPxPF4+1z2GYnpQCHjBDwWovwW1PpE5Gp91/uJcaLR2Ngeb1bimAzR5Ia+r6aLFNXX
SdodquSjr5tNEEzR2gjDK5zS9tRB5ei6YjhEqFcI12Orb3rNugW7HkikS0g6xwI7bdX5zSbpEPWq
sacSV8cRC/s0DNh9g1NLhv5NjS9qf746eG42ymwfTv1TalL+RSGtGERNmbOFkjcxo/x+8KmLdYFV
K1vgaCSxxucov11qV6EhIkdbzALHW47qbDRhMJ0cq3SvpgnwL+vjewNRXCEHIJLLyD0rawiQZ5+e
exN65kJjTd1avOUWkvFMY4oC7I5tsyRdkdexjkt2EYsXfyy95Wy7pXIAK3nWoSmSH7Oe+uvIRFAX
T8tj6iUHjbecIx+4CNs+YmHWY9fmGzMXZ0zn/l4vhptOQMQ5S8hPiQV6RH2AEkSO1Bon2mpJpgDo
gpvtlXrFygKsGVZy7EYDMz8hlJveGupDi8hOYJNhxfKHVJox+Vh2PamflRUGm7H3WW4j5lfPjD1X
CKuW8GfnMEB1n9OgqODTlB+5DFMWNYurmukUcqYICHPVv4DK0KfB3fZLhOwehZCsdXLyZDEezPW5
IBGnnvKb9eA/LbpmXGpp/WRV+WwkAeQCOaJSF2dWp/BUE804z3Gyr1q9QZKznCspCS3Rt29yL38V
NVGkw1idcg8Au9dfbW+6pygZIbZa4PGFk++NuQl3ZBWxZusQ+6FzXBlkYYJXNe4KZmObKmoPsuDY
KOFc4GWvbUXE5YREEQFWd6iLuF9VzK9KXdQP+li+a0lxlD/kaJWmWXgnsnV/pPyoicO56UFxR1gV
6XAhAdLybABD8KYFVbFTyqqE8QUYkkM+gtiYxiOqbOitM4KThIUpYV1FcFLiFDvRQep7C9/Mbexy
RiLZ+FlU80WNyDoY/euoA+PtWmVyHMPkeZzC/ogA9HloKaXGClwSUal9bph7JhfEqAJuZ9i8RfA6
3c0VoieAVWfH1JnhMBM8wq8iVxuDhnKkqzEdAhmH6b+7U1KudtQK4ugoykLy54d5eVa/r+fJO6GO
EkdAb9c48MxDVAQHVVZGYR2tOhc9y5Ix988iWASMowEw6Rp+lZx3CnFFRHg11m3XxXRaWskDcFkq
h7rZWhAid0kVxVefpnJP9OT3cM4k26YDEGRn3i4lsQYjM4pMJfRy8DgwAEc+E2jOwSNOJ7Fueb4c
Pp0OSi2r2mgrd5DMIeaxY1BzumY/RHNU3gm47/k0Jzvs4dzlZUJZ1kV7JfuaJPOu55kV3oZDiNWN
lI6EE5JsuAXEg36aFtKh2g4T6SfqXPGJuMepWu/jYGaXw3VuDH20Va+XCe7r29SVB3WXYWohtLpF
AYagB4TdQAIYWxzF9Jg99nLkl6y8FJtmfixrCtVORu3aA3pl9ekUSDLjiIAs9e/uek6RJImv6m3m
SGNbW7IEW7iGWPVK6VfZkO8ly80Rvsh2yBDDuC2xL15iry1b2ylHJanM9lrvjXw9Od+wBIZrHt5u
j+nq+um47Ohalgqt8WLh2mLJJkfV4R79f7EZZt4d2HCnntOsq2yxV4rZ2CoeiDotbihBO5vky64o
CKe0rW9tZDYnbL1UAvSBGfB1N6bcVLUU8qSaOGaRDtET47FVx5d+DR2yw3tWZNYsbNJ53clcj7hx
+9IDBdK66QWbV7ByLLLRjSAv6RPKHcr36EviszwZOortKCPfyAqu6r1S88dBb8jtMvk9hWuFV4iG
4cGURbYsy9THqlw1E5YN2rb2APFPokoa9CTaMZt6/6ATMKMeyGnGYDPk/nRxG6IW6sq6c8YQa0HN
1iy36u8wM+KTRuJKwg75IQXHOfUh52psfFhLbt9MG4lV6bavBA6jwvTRaFh+9tGliBwC66xu/9Aa
503R14/x4BDDu2isbqWWXH0FNdfF3ii5h0Cxq0G54/m32nIvihVl5Fm4svyAnNvwUUkFvdl+bTJ7
XkVSzYmiEg4rSDshTgrQNTG6PIEzeRrxVBzjarrTEIGg5oi+J3F3SPR535D1c5e6LEkkAGMpnG6F
xDg7JARtqKdTzaQsBiZtm95FbNL5rJMnMG7ZOTWmHXbMfO304oHl72sbmBH1KXrR0J/rbWBktIhx
8aisRo60PcX2DEZIt2kRAj4zsQzRRqSAVHTQDOuqIuInJNb0xESiAKlacCvuBqxxu4ZpTWfW0x3q
jufJicNzb9PQT+VwNLSq32mpPR0VrSElMWgVp9GLMjFMllHtg851147V+KxlRn+N2qLaBCMRPwye
ZUyvzSBE9qBMNEoCwMTDYrclzUA08hUQeKVVDJjbYN52YkZCkxBqzryHfWEfEw3C1WNVMBh8qDKf
4v3IDBGNjgzUC9L/9jibfgywMA/NoO8HWnhyL1B3sg6CQQG3WMBDNtyCgUsvkbzR8DGQ/5xIpIU6
V/TQuha6RXpbptGN8oK3Vi82zAbOcwDsA4DDq1ZG3rqYybqVbBNVYxYeXXdsx9JNxGLVXW6ZBDX1
MSsmuL/PszVk1P7BWYE+0gZrzlR+qeXv7+f+Ke6HaUsoZbnJyaQ+EPP8Qcv3Qvg7jkiDo9wGErwZ
TSu90t8ZAB3qxypoaVRH8/MYcCafLQ+l510e4FtKE67Z1CNa0Kh40R9k3bePQujpeZeV5z5mNUCK
0xVVAcdAgphmcsf7DPnputUNB5xcSGBzIKfI0tlioLDaLfEtHbiP4pRG3WRvEVc4gsAvs1Npp2c/
MQV5QsW57+3mUwXf9SLbwdmfLqSwru3xpF4dNVsvkhrlVEwMB83jXCZnHIflHe3Vb5Ct/2qALEC+
OGyaTB2+wi/0ySxren/qdG5DYoEw+VOWRO+GXNOk4B1P5XqSWBt1+SusHutfefHj+ZDUVhH7b7mk
SOUAhQsZrEOuLtb1A/o8fRVAU8IlZb7FOXejHg7ONoKPysg/o8daUnPVmgHrELu5ZXOeXiz9t05m
hc/7dfIJUhEwkkcKCh7xPw8arS4DMmOTpDqZ7leciBhUsuVIqvBzYtC1ATMlJVJnHOstsJuFjEjO
dOuqJBOJz5LFDNqTVhCVUQwp2SAedY/baHjcScqerHY3IWZ8aFFW4w8GQdtE2U5DvtG5J2dAXTl3
9nGO4BySCkvQuglHxJkeci4o+d+AopN7F705x7aJaoUZ0UY2OyGNgVnnj8wejWOXF2cuzXIbeXJK
Ssejo6DY9KmjAdd27harRySDr9yWygR9yCnnbpkbMG2Yk2KraToJ35DAs7zt9/VgUVmFfU1YpzjA
esIgVLLwKcFxQbUk2xNeyqWYkFswwOMOcvr0YWq1dZm6K2V0HWAKnurWedZm/2BiwTj4YV2uW9H7
K9Wjewhg7QCtst9/E5JpmEZ8+61mNlb60AaXCRhofI+vOPfHxxEzLULWZlP52A7CtLyY0Zhuhax2
BGVPZZr5aoaMsxoaBH5saQYsvPHA2my+RmPsIAkt7Tsco2ir0F0des/+gU8bB4CsV7OkwrkOWspA
rrQu3C7ZzAbBaFoycetZe5OkZ8SQRbAbwKyy+nZQchIurw8U3KEVsDXI2m05is/BYCxxkd0MgSG1
NnU5fUXGk/5m+Wv+i5WOiyGInYclePy8X5/YnGMoZm76Cfxh9JwzYlui7URK1aqxgmhnNMQtSrxh
KkH0kZTgqz+tgYiK2Gys1uh5V7rbAjjrjUsyDftMn3HINwQ/don/kdEqbID11Nt/P9gXhlxu/Pl1
89gy0C5I6AHQk1+4Adz/Bd0+8DSFVovc3tkG80BN7c93LYayrPXqp9yiuuk1+kAukGlNN01YNwpQ
+Gw8+wC0eNC0c9N04Tqbwg9tyaCB2RiNyZk7YmPEoZixDQYf7+5Cs34MksQ9RO5R7Qe8FiR378UO
DgYQU8KaVmyleZWWE4FB5AbH8ND0CvPdp3fByb4RDdsh7Wdm3Tn6fSd5YQj/ZNmFrztLJu5a7TDX
cXmxrG+mVt28MP9qjqSSmXX4kpjeN69FeqgAlX3HSZBRDG141vcpkaLrqgWh14Ea+sOhUMU5aDxh
oL1KtlvtY6Yt+KCW/LMcrwrHAkAU3kIqfJyaII2s2ckYkX8pHZa3czvi/HB+smBlgjt/x3BbMC8D
Tp2+JvVI23NUxjc1FAlhU5YpunE5hd51lR8hEH9w/OmglryJ5HmJ6jXjTSa4snBxwp9MnypIkvWY
luItlbyqhdQYG5nrZ4sw1emJKR9+K7l6SzrU4yMOCSn0CGMDAX/S5KuxE1QjEt+qRpAkzUw0SfOa
bHagOwnRXH1VVKul0z7EKNxzKSJ3E0Y/y9B9S8LgOGRohCgQp7uFtsHAOP05XE9NALMz+lvLbl6j
FDqoqqttKRFza0ZVacoMVdpnRvS6K6uKH9UGPTEl5oNAPWN0ZSwiqWLtyHyWFSitiXT7zcULw6n4
lHke8oI43rK9iFAGifncLSy0GU7tROQ89ODvD6qBJWzdNEscqfK3F1VAGqG+a6JhukVcgDrI1kBn
dyFlMGmeoCwgDn5YzG8e8UV7tB1ct2V0Ur+7dmsmTs3wHFWnouPfAGN3NXe6c/QLdGI4TUhSqvas
oBisRARzB1RdBEnFBv0BxH97uEBsgSrpjkfUwdy8kqpRNdi1WN8+CJYqoEOyx3BhvKXSK4BSiLUj
cpAGFd6a9mK4qb/jBbqqxIqEWQ/lxwLOsxmkAtT5DABIpDjANfBvfL6GCBPIjcK5XnlUV2gC0gRf
AdlLm9oHS6Icgk0nIliAAUnIYH7RHaPq010cb0GDM7Axort66Ql88J+hhfwdZB9IGNvU2draCjGV
qurfsaLzzBW104oBJTbDAGQWn42qegjUiFMHG7upZPqt2nXpDLjJYJQCT/kvDJja2AQBqYkZKbjo
rYLuLug4SgOn6Fap5t+mkLxd0x2HQyvyx3pBHb0UwYse0hq2GbaT1gmuYYe+jF0OPvyhPBdl+0Ob
ZoSXnovxMJkZ6HvYz9cDU6HbEjHvE7WuPbtD+xE1U3pu8ZKoWsDXcdX20GjuorB9i33yptUkq4qd
oz4Z5mNhFy+wPiNARbW/caTWsxE4bu2OpzfKGqR+A7POUMdY2KItXHKHRPmk7DZuDf84H7prSJ5f
OTX2E37XXZXI4WNloTtme/i7NbPCwvz5+PeFLnzLtoVl67b+C+5qqcwRJi/PawdMBbcr49t0tow7
Q8/rzQAigr7Cb3e53HJUyfItwvbx7DBog/M2nsaapiqMGVzZ3PohdrRnA1qn1gJ3XPLcoL9J9HMq
rHdXm7b07+WpRVnNW4pMuLAOkKNgTKQ0D74VBxsbc83GG3ESaGRpHDSnR8FY2C+a9i2MY3vDMMFF
YBYlu4Ixy75yQ7Tw+d1ABsN9Z1KukPJ26kq6Fnf2DMKbAcLIiVcaWRZEEpfE+LC3tgkhZ2oyon7R
kvrfcEibU9Xnj+OIaDeSz70QL9WoZZ8OMlyjp0xj+tlGWiJ5ltl+TMpXa6FNUzMC4hnzTMv4coVG
mqbzTcFTkBUUG2I+29Z+ZNu8bJVOpcrsYNugJHRJgt2r82SUsA01xCejfl2Y/n1LK7xOYhlnM7El
aN1PLVUNlhIzDCnTc9ps1JhlnN2AxjPb5Ai4giW+M21mmep8F0Wbn+3AXwga7V/8pBrObvDeGy91
yuUR2wPBwkzTIUKgYYK0e1/Ios6SKmOlFSkBFVYmY5eOSR0h569TONRro6kwS2nhjjwTVUAqtiKU
9f48W9GDWj+qDapWDePW1NIjtLUfFV7VdVGHyLwznU1XkF3tmal+z7b8U4Az96TWm60yNXfohtlP
hjZmfiQ5RZr3+9AijE3pddSILhzx63r9eDQ56u8Cp1pWZRRk+0Yvd6RY3dj/MnqMGfwy2EdcEo8k
ikhXLQo4RrFCXGpdjCtXepDbafiYmhgtR2h8WlAXc3KILm2kPjrii4kZRwRp/UG1wyYiQEgzir4E
irRbxkkcSFcNkVUWQI8rJ738+yqN1cOvVZqLkw2cn+n6lkmM1C8l5jgYIMazysbpHw9EvdnNwUAe
Cgftzp998rHt4DbZ03YEnRh30G5rMgQLqf0qly89tT+3uraCllsjJ0t2PRHKa6BJ4Kv8hfeubNfR
KB7agGRddnohj3+m3/p0NHagmaudU7enKHAfOeD3PZyxVWfa+Vqr7eclRTae3bnLSPfkvFQpFm5b
n8yVR8osyuwWKC+CepvG29WYEdd+811tZAZ7XVpLxw71rjSy+n4ZqitLlcYD2CbC8pj98LGCr8Ol
/wb2WINsa19LsmamuhrxxbIK6Bj/hsLycHAKEKoo0ladZdTXHOsx/FqSd732R4cIgQIOoEqha2cj
mD9ce54ZIC4D+APS5BxvWJVOKPm0DfnseXhAugXlGsvAvjJSe2Oa+Bsbvf45DNkXiCc1nStWCAc2
GDMS34+3tbEQa4lQdc0t8LDEabXicEOVEB0SI7ZXedyMK82Y/rBG5NaarH9NuhCvTA8M/9+L1Lok
lgGJtrrqFoAFUoWnVVd9hJHWr70+f5n0WsopUjbi1Dq+fjf5Gcdm3vGnZnaKee0NOSNt+gQwlyRo
se69dN8H3XkW0x4SJMndonzP0wL9VZw/YowdtiSosMke3nuvvlti74+2Dbnm4m9+2iB8nvmyQ+0t
4qnDFNTul5lcPtt7Hw0MHEU53YrFvZvnnJBLA6xLhKCuqX8YXf8h8O0T7g27GVlw2X31zIJGIuIP
wO+y0IFirobuyGyMYJHkZAztO1EE30e0r6tFWwAqMQI0StuC7MLhBN/hPjHPtU9ixjL8jFKuQ811
0CT207aqLWA0Bh4J4rRPvUPj7OTY3SObFd3SkYCZfTXCbVfcRwKHnqvRaLTWvtTsllTecrkv+xZr
tcnMDxPjwXSpv1p3zggpZYvRlO17sZAv0tshNCjb/MFGnzVybLQPRgN7Re9jvMF2cLVSflImTAn0
p6XEY+r62vs8DoQPMagLDPZdpo/HeSqnbqUF0WcH+vfMu9vnff1Lct4vf/n/KUhPjrT+7yC9VfN9
ibN/ztGT//xnjh78oL+5XHwGcRsu/H7bQho6/my7//pPzRV/I8eOMkYF4qHG/t8gvb+ZjiWFdLqw
TcOFAfKPID1NCEL2dFsQ3GqCofdp7v8nJPBP3/fwZ/n3v/6Pos9vZVx07X/9p6Hqpf+tp5Ctckgz
nbN05gCeLsxf2mmr98qRVrdjDD95a2E0CHn5wnbkOcdvHYNIyaT7YehEIDVTaF6AjQb3Q5zaK/UL
gIYegwrjYhUKgQaZjC9lWTebQrwsaNVOAAaqtV3o4sUatfykftWQ6mr1q0XOJaf/4x8O+qFaVbH9
h0+i8z5H7vQgzG54ILbT5s2C81fKv6d+ofKIasoni9RlNhTReuqNkJNx+bDRFs4acd6rZnbc0z/9
1Phv2s5ruXFk27ZfhAh480rRG5EUKVcvCJVUBe89vv4OJKul6uqOve+Jc+8LA2kASRQJZK615piJ
N/Wyjt0mOKCoa2yCg5miZxS+U1fuLjQP+pwT/kCUE34bw/oc4h1OUcrMairNAyWIzLqPpVcNgdid
HITZxYDosWgKaQAj3deoXyppnRt+fG+OGGfZXeICKKNGPcr8COPceR/2J4lbxjtWGSeqNG8HfkhP
y1CUl5YYymDNUF/fAtnhIUGhlgqoW3Pjipq/9FxXbbsNpq6u63oDhU5+6xMzxFwx+jlX9JMB7/5L
/azATP7x+eEzKCsqASUFVcwfn58xRt9D7mra2UCeQk8cbUVKXbx4bV7sqHEr8lue3ZatYvc1Io6+
+r7Oa8oOJkPxHUPv4lH1kUxBNhiQerEojCPs6+BDlbuRQNtj72PkNTZquhWjbSVTodbn8UaM+r62
87zmQNJ5S/gWKU7jyY8DeEmFvfgpKGpacLuGoY1uY55lnoKk09ASMNPLcY1v1AJn2nZBHlY7jaP6
KNV8JZBg81ito/qEq3JGxYZFjFOr/O9Vbcw6xVNeUcmXy9EC0IRgyP4vSyxRd/3bG6+T/6b41+IG
wReYrdAfK6yYcpuK+EQ+OTqEGzst/YNFFfrtJYmVkjo6PHrAV7d8x370Pd8WNiD5NenadOnZvbbD
saffu9E692W+XXJsH9gxNOMMgoJ1EG325Sj6ynrv8N1fW1Y7sRBjB5lep6zU6VucZIo1d3olW1BX
gPUIOojFmEvepS00/4LIt4wHe+4VCcaCBjp9OEdEtXo/pD511NUFMM8CWWWl4q5Rewd7+hMoskl3
RWsvqCg2dxILs3k4dsM3ymUvkA2bi+h3fevlt/v2v9wNVdUw/h4bNSmmtqjRNh3VtIRZzjT+Wz04
+g8yiiDEFtasdt/arGi+2wYeP2Nt6vf20Ja7lOJsWCFl91z3xn2nFfFHUmavRWd2j3ruk4uB8rhV
aqPCWJN8mpihaXdemI9AjFwUj3ozHs10kLcqphXLfEjap1A2L6Vnxh+d2V68OOufQjVLl7nZ4mLm
1hSQjAiFdfI872o3F9esKau9417SnNIBJTLS9vcmZWfcRYVzpBQO/omC5rxRguquJ/r5jDMvxgmZ
HH2n4Oq+I8rtzdSGYG7XZiRSQHxQCJX/7KXg3NRK89YhZ5iNLByefQIHrNFi74LyMV2Qc66OvUrF
mGnGCdmFWN+ws6w2vpPI+6azoXJSz3m0S2rBR3uqzYIlskwapb26mlGRi+ajKZqBFeRHpbcPFtnJ
q+iygEVK9iQecrP2SnEZdlRJYezEYJNZE1YEGVE02FutyOS9myrpib/AWDRO6qJ96b18kXJXTOyw
uacwDtz0NEUObG7V0xRbGQBgfk4ZcMY5uU2YUU7Y9TvFWJh2GD2WMprryUPgs2FLCyvRwseiy7Vp
RDSq2FUvkYJ9kH/QoQahffEPgLk4qLV9pGaIc0ptX4ue/+mcDJHZgyMNI8vTQLtzCECskapjZot0
dxmTSliYlaVcG83VtxZRDb7jjE6K1qOXVDvREi9F+qMtjfiiT9NZEL9BJ6kPYkhcugTVPcc9KKCw
arReu5AtURbJz5HVSZvUbkgeqb79airD1UdH98DGfjwg2/OxfY6tVzTKBnaJIJ4GNbMoozBeq+k6
pYVzkUNJ0jahupXyX5xlpv5xYjx0KlonuW2GZyJYd61HwT0VgghMVpoB64Q0/apiWSUO/sOQISb/
59P/OSeqs9RjN03Nw28/5p/z/vmr/DHnf3k6fy1KTTAewUfuUgfmelS0TzujlZRV/ob/pHMqW8o0
SUJo732EBblrfgwwWoGPyPJtqp7Lv6YmRfw1lWpl67erSmQSULUwNXdz9ySmetFvV/23X0BMFb+A
5I7q338BHnHGMh/ZgUllrJztCrJw4BpPqhKhiC6Axo1T027Lfh3IpQpArTOeugi/HLdo1ZUYVXNT
AtxljjsxSir5Iera6iQG43bFvjl4IutEpbqj3QeE6014bvWdUgXb0vWlIxU65dUCmXY3yMR3+zSu
rlIR4huhx1Bcp1EMlLxD7yfvTlGVV9FVurPY0KWLmE5xFBo87Iz3Ygz4gjS3SPcvxSh8K2uDWMu7
E6OO28qnsatWYjDWAsAAcVSsnWivxEP73MbI/C2VSizRHKAdEo7vqfqaRrvOjRGlZMpONPEjBhfl
KZcA+PiZ0nWEt1L7nIdBua0lYmpiVuMZ6A5QO0JCZNTz3XfFDVj+pW33xM916yo6FAY4oaAIqpVt
ZtVGMmrvnEWFB23Vrz5cAmgx/2vsrEgA22FwUuUsJKTPX6lRqfCILdr3Me2rj64wtqjklBfWURF1
IjXBf2CXBzMGjFd4vf1qSNKyRS/4oRkevh0QKq/R9HPhy9RAl409CYPgXqptbeE00fgwWoBf81o2
nhtgIDOEwcq7TLEIzK+B9z16bBPd/Vkn47mguOpboki4eDlW8ggjvANJrxWn2s78FTVg0d6YIPhq
lo/UN/FTuh7sAHjzAYKQTXYBUMe2IPu2xihLPpphAQOo5Hnq9sgSu3TQPqoQML6dVTBKjGFn4CX/
lo+qA+TK6C5lKZkLh8o3kiHBcYxg0yYNwg9d2pvxgPXU1CNemkEhC5QOKWY3fw2IqVAT8TzBI9x7
hCPrP7qkQYlS2GfRlUnD8+AM6f1IGcsjFHzs8kBD7kRTM80TxL4NEev0SghZ36tt+CGC2PrUpZf8
ty3pQfQ4A8XdqTbaIF4ZS7KmWQ4aklwp6/BAN/ryznLN7MHFwkyu0UBBqGD/Ia+zFuC3aIoBXMOI
IYPiX4u+JkatWVkYOh8Gz75aAMB3dZ/B+orqIxSC6vYCdWTty0AnDn4POMnrws5eeYFub5vqI29k
9MNaGq+8IipnoqlGRXYvXlqPBSfe5z6FBCpypdFgiSDnCJqqshwu5dhvkcOOL6xc03VGKpaNWTm8
OE73QZ1ZtvWdkX9InP96sYDu+k4aY7GoRONTpqgKKn6vOg91UNzjw7oULatUynP3V1dcF8a68Sja
uf1yC9Iv8X1ustGbt7W8iKSq34sfFE4/LbAp4VdDF8ykOWqkd710fDJbydnAQnlw2RHfXioPflvA
vmDuSwOq6qKEEyKTKlyPSfNrjmKYPMkz/ShOc/Jm2Ddp82AXdwkgvolv+lBCQDm6IyVwGP4ML6Cr
8JQ2QxhzU7NjGWFggH5n1d04N1hv7ayhMmYhD+V5Gw7kJ4AhSDsx8mdbdCIdzdgs+/edb/Vb1ymj
Q5bL8iLopP6a1SHa68LX33kT7hyKXn4OWnJUiFa81vwj7nj2ZGdzhLr0dXoVZvKi9arhGlpJO6Po
XHuXUN9Su67/dMbst9N7Oc3OfS01hLGrYWuUlQMGKNljnaWu0FQ2O0li2Ttkcr4eHJvqVwXuWW4l
9QPJIfVubL3wuTcp+tUdGNP+6O+lMpigg6yMQXhyUAdrLTOHd6PgtpIn6YudagV5ELm6hDGqNT/U
omOr68rKLCNz5aTBU0IUeJE3+fAtk5OFXhv+c9vAJHRaRNuOn4z/1i/mxxRmi/lmxuNHXMfTtT+v
c7s+1qNTiVKwoep552XoIEGk4yxQDKzFA+XkNJbyLbVKA7vGaLxC9nTmZasVR0+XINxKLHr1XIG3
QwZklZtZego9iJL+0MiPgUTNbSCVNuwhaxdmvjXTYs3c1Y2TAegh0lL1af6cEs0hcaf6vP00wwa+
X6xLw76YmpSwLuTecy4uaeAH1CQQUMzs2SPZSowngQ1FVUUa2saTZQ/aqrQHDBPsxngy/ARUbl52
a9E0KQuFyJ+Pe9F0k3qPHGI8m10cPenlUvQ2bdecZLN+iKcL6q0s78T12dfuiyFVz7HdV/yz0nLX
1qV7LCKcOJGrJO8mCUhNT6zXrxkyFbXHOJV+m8ETpb926nDNDTRqTqyMbzHW5rNu7M1zgKB1xwaC
9ek0gEfOnGR8/dL3cb2SPRZgvAXtc0PiQkwYPR70rT0Wew2O+llcUqmAS5lpQvpwei7oCgmLMfd4
NH0+EhoyzduuUh+nlAgI5mmeVCOfQzg5rpvQTk5isphXK/qjmHHrmga/rvk1kDrjsC3/mvvVT73o
RR2/RbCUv+OvCYvIk340g37JNNN7sTMepkUqD/dKoLsbF2+5VTLm1tmLMfoOPXLwSZ/a8k+qLMAO
UZnUn3XbBQxEbrdKud80Fqpe0dSaqN5IgRfcSZmkX0Sfi6W9ol7ikdLQNJPaZYpuDPhdYryKI4nw
0a8jig8fGhYhBO27aF8RHg/d3tqCk4z2olKvbkDUKXaICaSYIkbEiz1S2mrZFRBOz1f2canJ+1gp
8AvUs02kpc1GdN0Gp/5KCr1VLZ5n3nRzaPlgFmml7vGbKrW5uP339FEpB4Wids7thIVTPRk6RFfa
APH6+iELk+QB4vE0JF6qnP+e2edUdwSWtO4jrA+M3jL3HriIu8LXhhdKCNBv9Q1fmqk5oitMyBY/
sSdaxY2CyM4sO/8OyYyPBtnqFkoGHZa8VD7OG0BEupE/1aH+QygARHnmYFGjKY7sYgwgJ5cnv7Ao
UJtVxlUHyrJBoX9p+zKRVxa15iyrJe0erDl2jyzUfCNEoIkFkXOUCPHn3VDyx2IEaoCvAwXNTrlN
VX/pUkl6JzbOX7vnSjLIdUrSQXRN8pTbB6QkIHxqK1W77ZdvW+MUxivx2HiHkn2fF3H5UBcWTzgp
3Eejqj0bcIQ2g63GxENz7dmpMba3ytjaqFFjX7QqXMAA4FdV0sFclHpbA92f2vKkV3I72I8Nwew7
uc6Lpfj0x82QH2ofSuTXl8zJMRqgsqddWvLoHG+/bquhzTYcV1uUUTTxT2X1UTQjq/i9KUYVDEGI
P/rzojW7LUp7d9dgnzOrMyTtOGq6O9FXKxPp/6stOsWLwQN6Z8srX0IYMat7Fd14iPep6QcU/RnB
+xDFwdaWZcpupMQPqEl3scZgn74DeZQuI93wFfKFUXZv9Qn37yAmiTQUqJ5QEJFiS8sj6U3SrH7S
v1nUBud80z/UkLxf7HX1FVqeBctUwZWghoXtlVWFONL3toCf0gVZ1+FbVAXrASemdTy4LiSSniXM
nMUyCK7eDfbZ9EQE9mlfIaSlMykwqcUaqYSq6jKUV2gCFkF/qntPX6RdaRH6bFmKo9PoDoR7plV5
YMOva3AZba2H2lMPbdwNL0VcGCuzpdaQuvIBvG3yM6R5zA2csiJNUxZBVvaHHh7ZgQKd/pC3+KR2
GoWZYoAIMBavXgD3e5g6/X7gZ6GXt2ZukqQL7gqU+xY19w9xmEiDtXaITufTgOgSL0OMd0mSl9E+
kLMzqdaeUKRVJPFKqiQIxgHPudKKlkqt6lut0rujQeiPJYgqv9uInZU6/IgzONkWUsuTrxv4c9nw
251ckx5NN3sSM6Zr8eV+UoKywSq1tK9+T/Atw8nmIw6A4leu9I3YnXQnI/W+z7tu2JIRhyYsKadO
YjcUoZ+kXk02LuJFpoo+9tgsiJYZ21DXwNGvZCs1LjW4rR3RGtjn4YOv2vZHbSdzD/DQ+6i0AxTC
PLkGnWeiu0kssFiluZUb3k5gVcNZkinqo/Yh+la57SEtbXNf+WExd71hMiGTon3B4uOZIOos8Il5
FqXeHx0t/nAKR3sOh8QGuNOOCzELWf97YluvjVIqUCjgtS/cslDu/mz7Rq8s+oHv+MKSGoWEKG2j
Th+I5hnHQcnRtOZSM0f2rT1jvoz38NgWW9H0E4MSXAyp8akxz1FZHFWz0J//OMkPcGqo8GT/OgmO
hndJcKj+OimsKRnTmnJdg64FgZ0axk5N7XlG/fOm7wNzJ7qClHjBbVS0/bA0qEjXoSeq6tIxtJg9
RMCTYnopsKSE1VsGO+In1UMUjvkRV8CFGExgujxQpTIgfxuCFSjpDlPTg1g/jvAcl0NugB9Xjfa1
LX/rtsze/ZfZMATdFYVcqPZY91PEler3quxUd2ZfKwudRIJF/K0c9xFwUDE6UOeLjTZohT5amWzf
cFz0ylejkDaaHlXX0c7jQx1pAQTQoXg1A7AOLU+vvYWu75G8ECL3qHgtND4/+I0/Zn3orn3wsHdi
3ah5arfsLQ9Q/LS67I1Ymik8RnaiWYO7t1o/vlhxjrNr0qNWmtagLevXwbJPFWtDwpBxvtfHTL+m
tbqBl6i8Vg6plVKxkT9NzaaOZobXmc+pGlH3BGV4nvoB00bzm8ncs+Po7n3g1RBbp/kw1AYyI2a4
Zyk2fac8N2AhI/mTapqmStX2hn9neCdGKWPWLsBVPr99YrpsEMjuKs/8czq+xeoFudc0JM4xYvkI
c/YxVhp93Ux5EYWc8AFK3dFWG3AYg15FrM1VfY1TeHDpe+JHvRcfXTHaTaOq29ZrqHJi46/BYt/U
BncdsfH30tg66Qng+SkMIGb0RXuKqKO4F62hGyn3MiuNB5HLVqAaMRrvcpkSfz9eSO70cIJWVe1c
ajkbuACnX30UJNeenO5Fn4mQ/tSYSFhDd9UZuvLgt2VBBieHYtljloZwERFGgHmtzMpsCkx2GzuR
5RnYBRnhFJ7mM6eV9I0YHgG7HWuCp7fREaC1k0sByuhEs9K9MT1Bfnsxx/5gUu8PH/k2lpl5f5uQ
fB7Fzm8T9PCH4WnD1smiYTelQnZRWw87x9G6JXUub6L11f9H08hr0AmiM4jNozym1lbxdnpeQ1tU
Sv1UTS8FiVVsM9p8g0Ea8rgkc3hHWhP5661djQ3irvEbBaP6SbyIk7nSmCuIC2M/PpPWDPHtSnxW
aq2xIWoZrQckDyfHtbHuVe3mBT3Ao9hJ98NzPSrhDyCyVH0MdXNMiG3OSJKgI+8DvogTzAYlmY/t
Y4EgBXr/1D0oRbsJUgijUtsVr3KevddSRhGWY8UncbaB2n6GaNs9hTjlznChSB81M6P8MEibvaMU
1s5ReRKOsVpfU8/ED061mh/gJMEQGBdb1c/YoY39OcInD2O7JgfQ4VOLqRtDu2ok/6HHZNIgQFzu
BiplcNDjQfUWoBBk1b4fY1veU5tCgDq0r1rbsrQf1RHAB2HHfUKt4a/DsdSwByjdqxj4x+h0mRE3
BGBroTEH+/R4+3xRr+nc2W2R/Pq8mRMhLqoexGdxACe6ShFH3pXio1rI9WtB/I8AUKU8eInb7eXO
eiTuEhPx0wucPUPvDL/L3IV5epZTD9dhV4YlauvE4UzGRNdAJiyDSHGQnMYjYsJJGKh42Ern0kb0
OdOAGoAkZAFq364rBrpmSj0ZrMVul8KLgtpiCL4zcRnxUvjlTwkD7Q1Zy9CapbJdTwAZb10NoXF0
ZSlAuwcBJqNg6f42xxlcOL2Kfb41WdXoxzLU5UWRxdYdt1v9iMpnmFM9F87dugkpa8fBbDsUxsLp
bLzNtcE7iCMzGqnVFqNjqi8gUkTgcz/n3Nr/Nizm2EXiH6jifHQhNa1rvSmWtjxgEiRWjmoYY2Lx
eQsAUF5Q/P7XsPjCf33/xTy4Bo8w7eNVpErFjrgeOPCsqwvARzX1B+Lwzza+ay7lqdOsAPpFL5nb
cFQpWQi8ZJFgq0vy1rTxoC2DdtmMOY6x0x7JMjo28qWGh7jRlYdGzIHD3y59v/k155ZTnNKO07xB
M8sDJR3qFlLvMdGpZliWaQP8JKDAIyiI4N86de7CC95WnB+m50QWt5uSWkmwLrQSjaUApVugrKem
DsQKWqC6+/oiZA205LLzpDvxBRIDt29RxUoGEBQkSfZUICt9C5DFlFRvmuA7Y+mJKJHElr5GJB0N
PMMtxzFu6y2YQvIdmWEbpSoLKyR4S8kfjIuhdMHZ1dqLWOpReYf/pAUjAvvRpdhaUCSgh5L+WlLi
RLCK7hD52zfcOcqkNl5BARkrB44ktdDtvQizavZkC+6wABPhXcPgjTZNsvJL4HCJjzGZK810fwJ1
i0hyUGberg0Ahog9L/qeW1MMetAQ0fcoFG2W7Uc29N1P74Jzif6zUaQ30Dvps8m2fd5AmzrCvTFZ
t0g+zG+W4Irdj3PiqdYTFP1FGwJWyBLYfC439BnuA8ren6IPEZuIfZx53Jx0fBpWanpLudp6qyxh
y6WELcnHZpWFDa8MlFU0w8K1jxN6RuRuRUaWAn/KhrKLGMf95Y2FTXtLz6ZBqbIXk41b5jchdt9A
jsecjziYzp4MK/X4rWonyR5g1H0QNy7aZ4qJxQw/Qn+O9vA/zwimGaVDMYe4BiYD0r01FWh//pT/
PsMf40WBVvoapG6xo1zIuGtVxX6RTDyIRghle25xpNQ18oBd6MDqlEhT8L9Z4KbrvNTZ+DNOnfiU
ENM46yCUxKzRr2vcAKJhJZqYH28LwgAXG93y/TCt6UBBOy8+Cl546LW/FdOKZo/Rgf2sVXG/yUv2
3I5hIpwgyEE1rgMpz/LPliz1F6838Xzquw5bgrG/sJAN7oOqPomWmIF19QemjPHeNslOOJJurVol
oMB9mo9LYHFh8zNdSsx2A0O+C0orXosmlCCDShvSXLefNp2j6+bBiSsMHKezAslG2aMmwUI0m1gf
TikGq1/zbRlX1ChOCRVMvwGOQyocd/6eryk+WyK/Vpcme/CX3CG8OGC+9Qy2DYccSo/5tUMXPz4j
OJEl0QHPVN6hDW13HRGcx4Cg7Ha1pNgwgDDZtRXXWhhdLZ9RciYot5X00Q89/GwSPX7VYuvdwLXo
vdG9rRQiP0f6fQgGpQ5mlUp1rek7P8ZWOtuDXr95cVhAp0QYq7EH3wyt0m5Z9MLKm2LqcqpuUeQV
jwnrxq1ZEe7Op4hDa2jbZuo39AqPEaPG2miKqX/O9/T6MR8sZXKEHS+W34XgSTTShrJSUfJfFXMq
05yTGLWTCmZqiYclcjdgU1UnH/jcXZCKl5iNtsaLg45uL+ayeYu4ASKjA1hGvVFV6ufI67H2muaq
uuHOejaqG5wzxotLggR6bAhpRx9eWv3JY5v+nJPN2QeRGmOxTNqq5Fk9l2vyLH/Nqt0yeY7wk9mP
LoYaopu4ezhHlTZsPaxsppQMmE+5+w6Rt36JFBM5nGOND6UR2Qu9ipUDefxwo2QyriMOec88UQBr
kCp/CDIZSSC5w2fYiD9HWc4/htZbUBpJskG1KbTwde8HdNzvHkjdlZPwnTGqdYZKCZJtHW2mzzVc
P8V6tTP3YFSNc4nGYtzXQQgnc+pPWQajrwzqY5rbyqk3iRs10wBeTP5cBVoLi18pH904XqPatl9R
PE58iyxdi/MVRK6WA34AEc9a6cxxVvHceRmno9iqvBc7dEcAvZL0LI7Cqe//4Tzx0zpHJUPR2gW5
Pq9a/3/+kR3oKVV2IVNMuVg85FKUgOCEw7pQYhz+FJXYT1+t2sSChdJ5AJmHsDyJjKxm5Om2UFjR
3Gaz3iZI5RcVViHkdMXL5xlJHpurRguglsLrXCtqStx+Wi+IvWWQD0fK9fSD6LKH2FprnzNEX5zI
txli/h/XEDPSv2Z8XaMYu29JADZySoSKTKcptcBArRrd62dfHTWTp7F2EF2B62PWkTurr8xopWWQ
o2RMXPxCaXa67D1/ZZ2lEJcX4I17LTOqozG9iGz01O+V2Ew4CquSmRitrPrWJ6ZZnaVspNJ4pGxR
OsATitFKslJLNOLZou/rxajNlmd4zmqXuV8vX3Oh6z0Hfq6gcf3n6bGP29gYKhFZKFmK123eZvci
gCuObEOPtnWfHP7o76dpYrBkUMyvKJdxCsnefU39nCCmf/X//dLibC0ocwyatbusrnhTSCe9u0MP
kAk5ij8VLMDiNf5q1l17a4pFVzbK4QHZIIpiydo7TUGhiB0+iBcfL4tlVyDX/+oL4cHOoFrI66++
6fQAQMYxL7PowQhdfd8dxlE+fGXtO5nhXkHF8dn/lW7/7P9K9Yv1oejvKvXQNba+7UKSG3yp7mG3
uvdmVLj3OrCMwR3x3fzsEv1Rm2JNPVl6iAEZTZs2M/DeWcdG+130aZFW7jXPWTZJ217JfANYDK4+
0eUrFfHf2dpGBzFUtZOh7mDrK9GMYKSsYwsyj2hSKGocqrZ+Fq1wGJyD2kEFGeK54uHF4SZgm/0s
MvddExjHuJHMmZ0r/ve8Ns+J1PmPg+nZ61DWJvmvZ79MZ+oa0Eor7vuVP1V9K4YqrVvb+ECVRhFQ
bVWYWHAkG660jmLtAzkyb66oDRd9n3PF6fCyWorHenvFOtlaVgnioyAlK1SplmLNHJzOZ4D8mvUY
Nc5RjCgeiSSveRWN2IqZhkDxG5Ywxhq4MFkKa7JZzTungniSpzNllCPSAwrCd1ImaFK8PruXqC6W
uN0cgFzGSON03GjNUcfYBJiEeDGsQN5EhkSI7G/9dSJLm4DyQj2sbGU5YMO1R23f1DMHY0qohskW
7FW5NyW9hfSKlmiDXzfbvuBHJlvem+c7H/88oNDXf+t16bchzMuoEvKi/pxJP0KRm7CtHjfhyrtX
vDZ8bDFlH6YURunoyUaXAabH/FI4L1ZgNPRm5+Vm8sPzhtvBZ88/D/5ljosFkIt2p0vTa601ydWG
FZEljXsSrcAmjsZGrNpESNOvoR0rqwINFubSNH0N9yPHcAhNKf1W9xvrzpf6eInfirvPgtLdVHba
rQur0O9LXQoWkdUPV5656kzrpPrNCKI9lVkW0eruHDZD/TPS1GfkmizhG6NmAeLVDwjD42UsR3NV
lmAWOFS/xJPYzK7JrZd2R9HrWJ1y07H2INdxPJkGvMBZg6DVnprQLdZGxQ4S7nDySlX1TEyI+sae
WyMONrkPR82Xy2CZBfi8hKoko27hyOvkfxxldqGc/BAbv3+b50/nhtPof57n9fkRoZezqfUi2GoJ
sYCh6NwHCdbrrFIS6wOSp19EzQ/NhnRZ5619aYNYXxZlom3Jokb35VgRM0kAdoQq4q1pLkuWXVPL
w+vY+An+3LlzL2dqvIgL64CRAApzsq58871kT/agvTYd5hRxB/9ZjLqZ5G1k1WrvxGjf5cZ9YYM1
0vlso36EdOSP9kMum+1e0ZCW1+geh6ovn9uhTNduI0vL0eip2JG/R7VavpWa0S74YyDkZU55dZXs
QXKi6k02+goLa9c6dK6sQKKu1JkzDYC1+hERL35QnETeDXLfwQOeLjQJLL2mgyBhfw/7QJn7ROcf
Moqs556X/TrKOil78CJHhvzC0R+j/7fzwunK5Mq4chcZi0wiUQqwqL0MafbWanW3Fy1KLsB4Gmg0
RZMwTHvBTxxf0+BymwBXC2VkxmpkOjuE+nWQivhJtNLIJNwfOyiKcaCGhffNwSZhZRiIc6u4Hb79
1S0n44jPiBavYkgwn91i9t+6VXPAYjuq8iX3x/40IhbZq1l5AFE6nOw2n5hPTnmS5ZigNCXi7izE
KnwhGaE+F2ekdvSjbr2IxTHRaz6E6lIDY7/VKTU53PrEYZnaU54VwtA0KlpDb3NGHqYvmD45y9z2
MtLUebaDPwhIXLRrnQXM7fC3ISh9+pwI9AD+WP5r/Ot8caSUTbdU8vo9TrXuEIisK4mIcSZnaYwV
PelaMZIidh64kdL+Gv7tHHEoXr6GU4sCzLnZto9NDDHOmPdRBpankcMTwmoQs9P/wqTcgiQznMw/
Brgb49mdVL8GkNz+OsMJeMKWMILuVX8k4OD6CgUTTlqhBm8bfT42fFQa+HDhJbF77CXzcoeg1Mzv
GynT52pWrcMAhTGm4sq1HACNeEFygSBDHX1Z9tcIsWmmXEVHH5nnwuf+KroIWkR3WQllQwzakm8t
2nTACHU6wVcjZTNoiHpjw/AOumm/eY0uP9T9e5tp2bkENvqQtGFKKK6GpT6NiRcSvWjRoi7Z5dOU
0K2aQ+61RzEoujDEqef47/VLcRFNL3xCiME+JESZNgBZLEW9x8+YbP9k6dMU8rgubAgpYrQkPjnP
9brZiFHZS19htZjHXgvGJ4S/mGhil3J7G8va7eajwyO4CotoNkzVTYQVklMT9MnJsb1vPXDfbdC7
FtUon/M80RYT7Qqf8GmOOFecFqSVt26MRa3j5gzdGU1iOAZPGqAsr+3KN6eRvLnsYtHYE484U9pG
iGsaMKUJzWA46qktZWcflC0CxmmAkO3eB+HH05vUXq1lwVLu6urNfonMhlQQAaulze1i3aKCuAUc
ZXuY12FovjVUlNr+dwjJ6QJ4vr0lTBY+GDJ/bliVwXdL8fxZrjodO2932A51SgVdaiRrLTH14nuJ
lfEqCKWFkwfKVbwonT4nJqWdsyk4iAFIPCPtkO7FYO0ExdyLS3MlRg0qPldyFHVzMVo5jb2L0aWR
LONygyfnZwwClhruDvPe6uVNm436UUojzGw6G9/QriA1IDozBFZaZNY70aoiVz/GFH4fzCnqF1Nv
SKqngb7qIiP5mmLjlEryUAnmXYLCsg6i5L0w64sVtSrlyxqe2WOjrWs5by9fM1CSXli8/mNGXFLo
CJuYiE2yRvdDWqhL4JqUadotKO0irgmuPMNXusJ1QMmUtVXl5DxEpZRPnfy6lTsZHMaEmv9qc1Mo
z1GfVGetqIK5TNwiwuZiIWJGlsbjO2iUZzg60jrNVf4XU+wphZ8Q9JbybFcyy+Zpvuh37V/9X/PT
tnoLkgzbeLJ9+RV732oWTXWRPreIlYp0eoGhQ/5cR4p2F8ZU2UhmlT0r/4etM1tuW1my6BchojCj
XgFwJjUPll4QkiVjnmd8fS9Qt9unT9wXhwlKskwSVZWZe6/tcBuLPuJettPn0NAA3nNZb8L5wu7f
IsVQKUs40roW7eSNREi0iRjllh7zKVCIxsO1xr4+mU4hWsj/9+S1RIcJuGyCGHNE5I7DUp2zTDUf
bH14vTb4IU7a3jiZ9c91Wpv/uD4MVbOzO/UjN9vqZlY1AqQbK3lvF2rtVUo0h8ZH7/Tqs9HP+Tak
Gj+JorW43cDxW3pgPxky2v6ckxea50JCNsIbP/9SiUmGTm3mN52pEonYzA8DMO4Gw+CDujp+c9Rx
10c/RkIeAZJxHpIIoSsWzPDAe4NQfxHV73F0MMJXwTfp1G86Q9PXJdKkP5BXfmEBmo9qLkkAs6L8
Ic23lkLWZWeU7SML1Q1hHdVbESnNVorF2l0fViobXaOEL5yC5SlF+eyNq7oB5TmYzULJT0hYtrEc
zPvFKL+uGqgkoAfH5Cm7QIE275Ws/7kOAbL3OEFkFykI+/5P8Z+bMxHqlX2cyYlCWshLqcfEupfx
F/G4saf2Ir9Ho2jv2aji/VTMzQNaWgg0xNUPViaf8pp3ewnaNxJS503ZAyfSray6M2ojcPtyNnci
axvvZ6O1M6Oi7hWgdq9b8nVn1Vcvp5lbd/jw6i1mRMMXkBhKzwRiaxFzdj+DE9pMFeKx+yyrurtC
D180OVWcKMlgq6tcXsLGOF0fXf8QDI42q0jPvz5c5io+/pgAcKhU3oSEX1fL4JVFN0XvY+lnGO3z
edZQm8lO1V6NeLhT1d76Wr+0hsd7LbXmEHXCVunMFTsWXngh4nNfPuFkZOBoyPByvfz3j8YGX/Uz
EeptrNCm1QR+gWxjey2TirAej1USrWhU6iI9G/oHs+LkvlZU19qqNKt3Vdb55Vo4SViadGPbk6B/
SW0Je39yMkzxHGybM/o6Qk6vf7VXbgJVPNVp7F+PI3nZSTIV9OiwtNb0CqL053o0gZC+XjeCdnoV
XFcAiXpiLrKjpfeM78zxDfUZJev6aEDrf4QiQKV5fYv+71ljfTZIpHK4Pnv94lxx9jXUo4N5Fbgh
6EOUteralKmh76Usz8WqaPt7/fow4INzVH7WiWgkHC0e0sUXIGRvAqdhA1cda2/hcmaIPfQ+oKXi
tZqTz7ww9D/1eWmr6Q8Hl68UxN7L9XupF0VZBw8qmgM3zoT+iVJ9A/jb+KM37amYR/E+cvqnXGnD
h6glNlmqWnoCTT1A+S0jFMJ6dTbLhPnJYPKpXsTHZFqHGI1ciJB6Qb9Z519OCI6fnR4b2GgJSJc6
v+NUdHs7LswD3O6RvlIvNoHs5COIS9NtKkxWqN4ICkjGlwEB7L0dd+VtV5O/c10COI6XUGx742jO
mvbays/r5d4i3VeKBj1WhslT01szvaC91OpPA1cRyMR19qgWSrgRsap6eCczsWtlGm1UKrj/PK/F
0C3liKCaRbnzyJTND1f7amwvcqshR/WvDyvMfucJv4F7tb9y6BYPQI/c65PXPwJR3zKDifD+l8NT
0q64Gj2g1olK32byoR2AqaOZJkY69Z1sbrzI4ilCWA5ZK63zdWPsimy+TScGCv+3Tca9Nd0meI9+
dlZTDNP1K34ehuuzGc9et9T/8jOyusDQNRQVeRC4Y5ypn1zHCMfdtV/X4SJhrmSpdbLteqjqxeR0
hwFmrroKmJf1j3jFml8f5kbaH5yufKgz7Z/Xf75iSD8NTB+7vze/1ZqcSABwOV4K1BWOIAvEdan4
+zWdM6JcmOfCIWUa5v/1GbgaEUEHV40RUztB5ESRHlI1eLr+RpynkIOHmZIcYq79/QWvz/78qorz
KwkhLQ7kgjDrWrtl145Yo2QITYWd768P69gkVtYco1uLYeLfzlpBMjazQ753rIzTz9qXLUpxAFpb
TJe+R03Tag3620jlJDSWSn9SJW2s2FBuRIG5zhZxeHv9m1z/Zou2Y1/732v/7euysA0PZSw+/vW1
158k1+//18+8/vR//aRV3k5gAD3Rps2ORVGaz6Uh99cpvzXX6aaibF6pmv+4blppumlJ5Nv2ZtRz
EMWmdDUfaVZqAxNbH4O8JSH5epW+0l1pGI9haNJYXQcWNkdpBkzVXoEw9DO+WBY0OoOY/v0V14PQ
9Zv+foWav+d2nyMoi5W2P8n1Pgnj9XX9eXWvN47oYPCYqCn/85I39lDSCzD3V1GJZiTTKVxoK0wT
pemP0AQfPpTMP6xmI8fk6KB1EAanybiZVy07B6MJSnfc+Qgv9NcaL6NXYQ8/Xh9qMjs6leI8zANg
zmRqJ7BhMdSGGbwsoeKpfyW7X/+4PnH9WyRGlqlaR4dAZXWtkwI84duoIcjmeq1bn7j+zdBBbqpa
cmkTfuNYCGeDWrNzDb1koF6Rxov/qbx0TdYfJweeWxn1yX2M7hHAkzO+5VN4h+zI+EOopCdQF/2W
EVbsEP4UPUL9lE3j8LjQWt6PDHy9uE1pp6zXrOKTfzEBkMIDbpIJ+YRubWvN4esbO7gsxBb/PLl+
xUxmoptAbz/VjYaejEiAxnLMw2DQdDOrLHo0axnhBTBfExw0Z/Jtose/XzGQolF6fYgauCLB9fps
gnxrKMFzyqLeh0jG3uoMWeeUr9tVUaMBpEd/vT5pAJ+aKRE3ytSLh9hIHxqEw28Z5ezPt1frQ9Ly
/v3t1+t/vz1Q4398uxBLsMnWf91MiCfQUwUMKR7KS9Oa9Ouj7lHvNPuSVy3qz/X69W/Xa2a+Ihiy
ctxdn+hkxOFNzZz3ZtDSnZZHyknhuH3CiAvgyuqUTWTz8Hrt7x//7Vola3qa10rUNLx8HCXgzZYw
DJzHO4JAhhOW2SrwWPeGUzDiAni2Ormf5/rS9Pq2xtP3PlodKgC1GW5g1AJCTet6WwZh/1xGze+2
UMyv9UsrAHauHUTnKYBHwqhZmqdEaqFXLOPg/+OiMQ0wN6/Pt03Nl0o553voVDSE1fI1Liz4U2XV
3RhGXL2G4NpirXgpTDWBW5q8Xq8uOEcPRhekpG7zPbldhxsw2O1ej/RoHwR25tcO4MqohMub8A/8
MpMnTrTlK0Ex7VlA6POul7k5wZboGZG22SMzPyToI2Wph7fpBA9Fv8V/wiR/bvLfUW15GFvTdw11
+GbS5vlQNGN8ytEbctAdgWVd/6p26bdWkOl5fVRVypD7tp215zWv43y9eH2Yzd0d270/OtqOfTJG
FtN5oo1I3OmtnHw1KmzEx3vdvI+X5oVoeBI4quKZLay7OIr6CjqNzHc7dnujcCAzDr7a47mso/El
MgfNM1QitUY0/HtNLo0Lsxd+LwiGDgfKJlsIEC8pP2EEAE6Md7ET36dqSeFpxqwVDUeN1rxHu3Ib
axghFw7EtrM4LgVgjTg/383gk05dMWIlTcObLJPBVkxMeFO570sdiZxJtt4w9E94ztHwZDRGwlCS
F+pchIoYBV1E0+Gza7uFw18Wx495AMbAIjY2IGyQACW433Mh80MQEdvhQKotjP5JxgNFS4mTYKo2
A9KMZYFUSWfGlSqs8PFxKoNzNqT49kqF09ekZ+AlTeKZFEQVjmKdapv/Jawa7ag1TNozHRaBjWZX
jNFZgrpLFRLsx6lJdwyI9uEwYblPDbfIm192kDJUT5pfdRQLl674sdJScZfC83u2Bv0XkorSY3Z2
MIPk21EKJF/aU2Ci93dm0r1yAuNAMmLgQSUDhO8j60TrUWtkoIVJOw7zbc5R735CVMLcwJ1MRExZ
rSunsCUdW1lppRFYk7az71u6GYZmkr3WtU8l97k/dXp1OxfF/UBIsTC0NT8kYftRMKjGbtXKypvL
fObMmIKLm7r0XBC84JcBSFu9XNWEzAW1/MCBF9xhGr/p4h6X8KGWvGZC4/xswbDPSSclzULNXzRy
VywshDBDwtaVYVxSVwYHSd3XzI3FV2ZwfvRv6QSwHo2md+tVOLUMgSRlungIGuOsj0+c3f/Ek3Kr
hoYnc/tpnuzbdKQosxkj11MNZJqgRerMg0I0tCWqxyKC66mF5btKuKFQyWMZNlE4xgDzbap0GiWt
A1ZxKtg0uzZ6T1QRQ+qDf6PKYj9GUw2t2iIgh2FXr5v7xJq34F7AUkRk9qZW0t7aFlKWRQ9MJpbB
VvZi8bOMf6gQ/cYgMYTisDxE2bDH6XwTcXPzot51xoxmIN6HCMxhMSeVl6ggzWxtuDA2eGQU/zzT
aHYjR36BgsRZ1hSABro/HR+BV6iDHdBx56gmc7pDGlFuNfptiMP0eEPDY/LKcPoCN9fBrx9AZAUW
E52jVg35VjNoUdutVrnE6Gn4Ol9phMFxppkTdmoNpOcyW1PqD1au0y3kgtWLexGaF7sNvhQZklQy
Jp4K39hNwvRb6AIXeQFlnB54ohfzrrPSO7t0aLK3+PHITxx0UsdE3CWMJIsvZ06/yql+sVTjqR5X
rRiCTdcMeAFbnQYLNVVIUcnvNBO6E9Wv2bzvA4d4SNkdK3HqDPPsdAYcnVLsZTpeOKsxiQRi9TTi
jaFzdnL0btgFa8JUjFvACbV8o0aAu7ENeZa94rLldElL/c84R7tAfPSW/mBpZJE7BdkB3cBQLp8f
QsP5GjQT5qo+uVWllW6daJ/akn2TbylplQUNmnn+A3IAf4XNEr2B7Zt1e8KghmN1RvvEcPseCH3H
IkYbjOw839Im7ucc71QzzwwZcHCbYX0skI4zMONWKDoV0vp2rpvTaJKhNaRQuZb5Cf/kWxnrnduE
1V0SJxifg/Jg28YH+wYp51S5dgMBFFveRq1N/GfDvoubXyHpiS7gp0fUqw8dOtfyXulSgXtiuiyW
WdBNG865ErwFZfWolaMN5LP5tBpC4Jws/si7TblopVcO4FcLTXwb/S/Siue6P0hYuUBnEZdmwFos
Gvp4CEMQ83rNZ9l0ZOFWXfso5Qo+ThCgtj38/BynJVgN+9BU5reVdYPLLgPUNJshlzgRpUA9w+2t
H/IJnl2TaclGtcYtEtgJmrg9+lEVIWqyvmK027vgzSKEz6+Ia+K4QWQvnkCP+AFiuQaJtt9MvM5A
yrdyUclJnfkcCjIze3cU5M6hnZFEkC/veoiBWli4mS0HhnpM1LgKAZZs+NYL0NppCI78qSIlvYQ8
e4fJ6MXgMCh1IhysNgdu002baE4/LYU0wBqqgmum9w0bxc6MnN4LZ3FrL026/x0L+4OG4e+esn9D
aTvq0IaLHGBakEbplsEpHFKrvbPVMWKWh5yvWk6IkKhfYweauUbPd5peomaWR5vGOdl53L1QmXZN
lJLEjnzAwxecCckRljpBCYLc05YUF3N/N9Zqvomy8HXgZ91jP7lVwEr4Q88boBfDSRGt6bPSd66Z
q5uZftYm7LV404cNC4u9xJ6BhfAYNUQ1hUqwq0Jz2huxco9lj6YghmsKoNXHM/nU9uptouac7Mbt
ordrDKtuXqSlncZkcPwJixNxBw8kleTBtzJyCyzBsslrY0UXG/ddcqzDjFwiMx49ssdu6E0opEeC
5iWH2+8RdArWTgE4z5sbsFPxonFmwX/bzeLcdjFm+mxb2su2aJCPT3ofbGmDna2Sj59lDM9m0v6K
6mNTdfpGoxYbdJNokoYykP+j6U3Lu2XofjH1bDcMwOwQJxzShBvA750369TDDVZNSLXZVxnH4XbC
aejPvHTzyFkABNwbduUXLLrhnn0XdBS6vjH5xSefEDAFE7ER+0WA5jUTS+spC/8wioibNPpYgoTz
2yIkHfeChlkYsvYzz64YCPZjtGPPSIkVIMWhoVhxGPKZa9AiXn1XC+zQ70ivaiRuRIahxpZKJHEl
myyRXOOlHMiF64PkXis5T4nxOdVrBMVt9iDQeC5Fql5KOd+PhW6vcXXnsKvNu7bZJ7MBOQ9RqNEV
LzSU16Iw5UAxoAtsMLjqGqGctll7RjpJAJi63KeAfYXyElvxueYlJLW2K44G3ljXGsTTMChy2wqC
zBRD3+vVrhdhs6ut6LNG9OuWeZfuDJgPTnqLASjYZXW7BbG1cyAG+LnS81PK7DDtM4QM66eMAznn
M6NxqVRuAszOgEfrd0Zmf6wi26t1eUSX62aLIKev134XZbWHr/ueOEhybIDwFL6sVGqztePgzkrK
7yy7rzgSb9PEwlZnzjdKa9ebXh3uaw3b0KARH02yH4zveDWcUlf4kxRbFAv4i0Hi+c6AxmeYRuLP
lnYzF+G8DbLCV+Dq6muYYFwyz7fT6VFHzO8vc3AyHOXbMMvIA81Mh59Ol9U/Nqk8Kpn+p1ijq/L3
Vkme0ygUPiUIshBtuguM7m4A9O0rU3rQNQRH9niZncrizDvfzVFq+UZQL17XYIxTOYFyRArkYzbo
6K5GvfEmZMysqKhB2PAcbmKmeNINBCTHtnrFQwgURF9RMaOzLcQ+VhtAomTCCkll7vTRdsxY1+up
e+xqJ/XMUXkeSySr5WKF6xkB6fCoIpjQPk1pTtuiVkc274dgmTcpqSBubPNfWup+XynmbxkCCYq6
iYlCJO7aNEq8bLErwgtAzptluktm1bgZx3qXVGa6Mca590ezjEHgQ3B2Orn4ED7fMtlsgBQbv2pD
HuqZCEjSSwc/D8qvKHU+lK5/V+PsM8qi54bjwu3KW9WjDCVbMpwdFUpEaTuwGE06E2zRw6w99zMr
EVa0G72qAyKIMDLatMl3mZVrbjaOBdwDK7mDLwjagXmU3t9Kw8IXFVdeZDD+jjIt9Turu3UWTPNA
CWiFAr4wRo8CiYTPPkk3Sqaq22k0XnLzJgeDlUxvZhrcJ44AFo8zv6BVsdGD1wzy7abO7Xs1CIPt
ovE5LFXOe/kUcDch48M4W2vcRvo9IErEBaAkoVBpRe33zGg5aWYflm4mrkCAu7GSLofhD+shW1DI
2Av4i4JOE9bV0IfL0HklzZ31tqsO6QwhdNR8fUjVY9AWFycrViN2V+G+QLdUO6zIksAnEj/GX+Fg
EhNbKwhm5DvpZA84pbhHsRenRlQd5oyejkPoUmqhX0VZM6EOPMk2OYVEh7Lb4fLs9BB3Sbs1K810
7UTdzQFH/tCcq1N3BNlg7sewPI9h88lZpNuTSTRvwRwyKyf46agnKrjKKfTNDOpNrzOE6KybETQ2
cpzUryPOZEGqsSHVnCvkAInWeqwJ4I7iHKcqGKUtkLdl3+V2gmoofbRtfCm6OTMVIIGHZA3aLq1S
btRZFxu9XfZORdyuudRHcygFvuGCVNtBXgatfsLkjARUfJqaxa1UMvoBx17B9XoPgONS8OUBGRIh
csEcVUrctr+HMbiNZVv8IvV6H6z8i8RqM3/VLWoKRuZ2bPZ5Bq68S17blU9PgRBtCsOgSRSTGVYk
WykxOtiUDQONVi+IP8bzSB7CBjyt3Bn1QLSpY3ncESPHOuGqio4DNMS+5KTPpVmruxzNkRvSG90o
+WZebD4Nlq3dVHnyWBDuByQHENpi0aEkLnhs9YTMJSxns3ZqSac7TE6cugvn734Y+JTqauh1pAkl
SqRCnLM/FsgSO8WonMeKGQiTnhsxhAo0mUHCEiXtp6xvyVF919R+u1jzN3NX7AWwPXcxUc9uK8lX
LPvvOgh+KzimngIjfOlq/jfOVO5jffpllUGJYZxOiQM/3421NqCozaH1FBOCqM72JtL89uA9ngKh
V/CVnmgV5a4JuehxHHhZMG1qQbZn/yYWFRR9Rb4VM5QLRYPc2Gl7p/VtuTWk8we9MOZGu3hBUWnu
tCS+j2W+bLokvi10fWTCNRVenGa7pNPEtrJZw22qbTkwWWTkVFVUdrbINC/lHRp1o9gRi0g0fDic
NfKwm2BefBUxoJ8pYl+NiU2/l+Ett1xRoWV3DAqYpEcNESvaSUtmVkqTDpeWHjRA0hH5JZlhFKQl
8eKLqDNcRtnZmmvWeLpiVZtSU58yGQ6byhA3hqpSMhjGvpraxWM9mfxcziwkWv9eq9FtDbjbVUUE
J1DVP7K8Sc5BRBRAYTH+HNueKibhtO2UxlHTxueKodz6PlAWQADn3gpuCNQiYZojvB919hNb34Op
hs7GDla+068CuC8QgUY7ooEU7oT/1e/jl6wzfxuo3jwi8PRjaYqAgNv4HEd8GsPi1lTXyNx08hu1
EAwcjC/W69mfiEpEzZWccNcr+DfVbVAZv1StEXtrmD+MnN90XAxrm+cW64wx+1azkLxdWu8467dN
SuRIHnIAasfPJsaCP2sEMelhfzNZ04N6LyaLQyBlgJbnbG/IfavBka4JJ8N1Gv1xVNYlIWxzt5+M
zrV0vfXsDnhQ7HB2z8APJmakEEJJAwo5aO47db4ujJfMaYINpwrG5mIjFesmKNmBST8ZyAtlehsN
Z7Ovp62VadxxAJST/lOL7WIXpfB2wVODlMPQU4TgKTJmEUp4W6qD9Iskv4kbCRbbsGc3Gtn/sSPc
MTmR+6Kpfg8xgU8xlOoC2MhRCTTrrGjUNeoSeuw6mZvkZF2aYXSX2vXn6GRYslsrPAZTsydptDYH
3YtlelocgSqDGEItnsgxCAie7IYV6wyqji6RnRLDIApmBGanD2wLyKeNlI6JPAbR9DD1ERaiwYGF
qZWJO0tbHlD6HIoFBzXSkXNQmw8sOdlSY+paeFGmOT/m+jjvtZ7r9ZA8pMqYndp6+gB9GB+LsVVR
TOTncAoLlkqSIPqpceuKVW5hPyC1XjARaVtrK1n98NXGu6nN+cqZVqVKUgIVgO0riAKCal+ZWfGo
U20ppR3yaSPuXRalr3aITDUm1w4O1p00CfuqneC1b+kMkDA4+S2Fh0sw1q2zlp1ZaCJjnCl+oyS/
nTZ5f+xo3/hpESebriQmI4gapARLXfr0V19skdo+AqV2H+X9V6rMLocQHK/TqOxsyuyNHrP620tE
YE7AZr2Q0OUpeBXUKVIP2OurjWFEHlaFjWlwRcasOyykGJ0ymhiEklpU64jdOH3WG8vcUPqKk6cu
o+0lM2a2gPHxXuC2kzr3lk5RDY7IPoL4n/fzJFA+gV8PRaxsbe70sdspVL8+qYXQxRPzUV8nojVa
Go/PO81dq7qLF/Tpwpbx1pqT2E/HaI/sa+33ZvLU9F/OMtdHfASXQjdBJ+ovWtF+2Ea6LTOOPEa4
1JxU6JHWNe7Gkp0ksuELCJJUDSOsvWBgBJxdI/eCPvOVRHqyJisPMkm9jaPobbL18eg4y36paUXl
SBzaZPSTgZUPETZR3XVsTOQXRBz7E/T07IfqBrzWoIPNzM5Nm5CtlMIrn1TO9iKbfLL3ajeRj2ES
JCcHxqVTytTvtYRuGDcLsmhrFxNy6VSExGsMgrRcTtvcaJ6qSo9dRhUvuLJq4EGCRn9zSTHW+ST+
FFOOlArQldcYbGVZXAJv/7S7aXGbuJ4wWWIYtOYvMQ689vrwZyThjrS2E1tv6y8kaUNnpSkA086t
5qogOE6+FULyjghyP5ugeg4dCbbGRnBU9hzBIhPZmtYfRaPMHqanGwzcr4yyGRqMto+ijzByLHwD
cCCSm0225yx/c5Bay+HRzMV3nRopLSrSDoZ42ldZI2l6pptQUTwSe940a8BHYyUeS0G8HbtyBE9Q
Ii6zsIp3NhUCKjPyqeyMwtdilrqa7n8nZcavJtexUKvdRhiCZWa/T4Z4V4yFtIh5udOG5jWeLA7y
tflmJc2zw+caaGLqthNMVAy1MKTiP0WCIRQ9NSBeHXWkNnbbmNENClHnFna+uk1wLdGaOJZOM2zD
bin92qqPmcGqFKf9qUmI+YxKXknqMTeVObfyuKFvfIaDd9EornImiON4UzbtNpA0q622ebbCsvL6
hTVqdGLWOOT8fqdTRixSuyyojNBWsnAiKifL+SOmAeY3xai5yxgdhdI/tq0RestIYFFZhg+YsL+G
o16G0oOJBuNF9/QSZqrM4fwEjutEVIgTvSQS+Ta8oZgntOrQdONRyVnQybRLXLT+fwq92pb6mOxI
MLgNDIZZ+EYOoa0drBKNE8JHL+5yPnW28q0NRyfaoal7FWqe7pPxQZhEppO2VuyM8GbuqmJbdmA0
A5LsKlP4cYICNA8LgnwSc5fhnOWYwAtg6eon1bC6F6Qmpor+UGXFe7y0a15R8EnjSdtYdbqXfURN
MBKeHjJMPyhK4euiuoTIDheV9bluNg1vO3EaZJMlkv1eL1EYKx2NdLX9VRgNQh0x+AvaBH1qvtQ6
rClrmxMa5sUNOIoMSHY9u+wWTw8cUEYWHyxHv0ylfUFWWe2pRLeCN9grkOXSI1KeiBtiahTM50Hm
G03W2yhd3jRdqoiT3pkkeHZLhlePVj5RniDLrv2C2jOxPHuo9mhcm8VN6Dj7sJffBd4Jr1/7nGJi
ctKqlE4SpaVMqjvRX4xFzfZTXX9XpT83aGA6JEdZ/xY4qn2IutEjWqPgRnfInF3CPwjFB3eZzlra
lrtaJ6FPGwDpTWWzm5wn+DoOjVLrV64hiBJQDCjXAehOX5Wgi1wsFfljDIJH7ojAyqNTq1tPVcCS
VyzfbUp5jdZjoZvr3AVhfqw6qT5ogxOur4WX9Knuj5ZXQZF0tZbdfph7ppwaZUm/bBS5QUsvjh3n
Egdpg1Jx6oY59dswHGILhMOLaGyNeVVEpnyQStIrlzDbB4xqVLMnr3K0ykOfk3mpIFnnZs4RnPBv
K0E2nrSuJqyFbARaBeyLpvInyy9mk5e7UaP5FXMIXQgTPi4Obpiy5Qjb6GRvBSOS2GSBIIVZp2bc
51uJsSafdt+MHR9tp5cw6MMbFKXctiyndAMJVqxtZWOkHB0cW/lUIypCGLwKQSSWN9HySot9QQNu
k0JDdbBUoteFasAU1TcHm4ZLO+wtnT5IET+aNBkon2a3G22iKxsg3RkTZtLX5hLPL1OmqqLxpCQf
eTRLT5unhjANm1s8MsgB5wyN8vhgL1iPAOrBis2/mpLQ2TC0YcMu9DAFKmRXLcmkqaDKriU6KcZ7
sES9iyP8iQEPjsH4d78tDEh57AnleBLT+rHlYBbnZHQlZQ+FuXhowvYrmxzTr8gSDceJPm1iXdjf
It9Gz0rUQepZUj9rYVFs0riir1TeGsOqie/YHbNReC1tBNE0AmCBGbkAHYhQ7I7dGjhYkSEYhMvR
cEBxr3uSRzXznKvLRcxAE8rEzDaD7px7x94ETnbAeeZZwFhObV8ThQuJzLVqRIG2GT+bWjx7qlr0
WzONHgkeOFGvLbw/vJRNPH9QQmGMtwY4jdDBkna4Lxa2+MIU95XCrR2QUjiMuR/A1w6YpSV2cWRs
As0o4Jcr+jW+Ae+cVdGppS03ET/EG5cP0V3EydBNCwyMcso+s2D8JmM43TSa8VQCu0qgAPvJON+x
6fGeJ0m8dSyNYNhB8QJLuQx2+dKtISgwIQENABVg/fozqyE5iF7a0sjBOOR1wXQbj+VThdKJVF1z
6IZN1qrLifihSybvQ0N+N/G0qj3TdyuVl2QiCp6CuxZkM5HTStKK8gF8dPQKQuGGtuVUaKCJVCcL
OCvjDWMJH+py9OJau13Am+SBQ1jGo4iC2aU6eFl/hmn3z4OQvAHhwWmyd0SyuyJsP6GsmqyXjo+k
9QJFCZCVSF8YaR8ZrzheogXk3FvOb7n020xrH6ch3pUBh3vDWDCyjGymlHd8FHtPCVYzixq/I3Ji
pM+7PhmHpGG8mMfz4lmNQwFFO8/NwVyFRth4SJ24W0oq0bw6zwzKj+sm0EmybPQ3LS4wKhjQrfW5
xKGdHXKluOHdFF5HjwklHWOVcYi+VN3YCQI9HKp0R3/r4/rcpMnrIrjle7u+Hc1pdjlkfYGGZZSl
4nG2xvK+q7rSc6JK8Vs+nGKN7YuFlFtkZe/9oh5x/IF8zV5B/bL09ZxGK0w8QuXUKAzFjRkKlX1u
HKwiutH7qT4HykCJnowBArRgHxApygCEdrIMzHIz90nrORZBrAatIMl0j/LpxhhC0ubNgv5sfoIc
JbtCxcvJ9mAV6lZtmMcnI9KloYqJWtZ1lnQOMptlxF2pIp0l3+ZP+VLo+XOu0QqKU0RkoXGJqUYE
YZG1o7I/R2Z07iR0bf1zAgnqxZoBpzrmlp6zesMcwR0CGw1Y/5obxLgHMAXQDPHLL1Cg4tXCAbDn
gzNz5MaM/7etjCa6kNO2L4kyUJj+I6dAMs4tvBxgELJm9DPqhO7cjAmhzJg+rrdnrP4KbIEzhWFE
Q9BsZLKmD4F6xnCzhgK0viEX8gj70EN35y7D8pDlT8EwGQ9QYnwMDo4HvJ3ztxo99KYDzZ8KMWvp
5iTInzuzPtQNjsoyHy7qOta//spWbOv/w9N5LSeudVv4iVSlHG6xMcY52/hGhcAo56ynP99U//tc
dLmbxiAtrTXjmGNsGqfYa6R0TUX2paFrctVHMDgh+EbiykZEA/XXhrRrEtGEzu22DnQwFXFdB/VF
aVrKNu2MXeF1e8q9L/T+/4bI/orCGeqm7NNVqz2l8D9HLZ/H2mAEzUnh+Slr47pJzW1rvWuOk957
dvvchE/ki81Wn0AgL/ajYjEYDKSxo2tI6cOjLiGHl/qc2aDgzrw/GiLJdo6roAOFZIEGHACYw6Rr
Ndsqz9EIrnbAV9NfpxzFqxTPaedAF2AjJxMbOdJmVNkiCk0ettAexpuG+ZBrG9ahK0/F9TCLQXSb
hgb1R0FDMhycN2ZKrg0O2Okjdu5oP9Wh0NB2w7OPWC/NzahGvrP6pnZENZIecesZiFFbXwoMFTN0
ykRG5mND+oTmxUTM7KqP9qQiHxpH1fUSvUEdTP3Km6tNnJDK0Cq2BpTW++K5AhuTCVKiDTVUl3SE
W5GV8oziMsN54s5UpaIavxQb5jEXJlIwpoQe+nmGDdgry/TKnMH+KlZ2MzudjnIj9Ruj+lCU7rEI
EScAtvTqWRTeYQVtN6btfPVF/NRW+jXAbf2mQ2bvGlXeZADWTymGiADmGYPsNAv3HYw8vUt9e0qz
dwAxV7DMwv49jQ9DUdrX2ti9D5YK03NYoj8cPycpnd3EpXKotC3gBFRqhtjWOS7Fzl4YqdaN6lPX
qDBAXjZ43dOcg2FIXBxw5DbnUQ2xnboOImG+LUO3urLVLL7J/QckN+Wg9sSS3hKgr/wRDw/qHKNY
ZHn97Vgl73Ef3sQUdjel2p8Hs34ZGP9GfZRWExRxI/ofqI6BVo+K9mpRdc7IhIBUpS4kM672oJj9
i+qiGkhp/cNheoeP+eiSox17y1VtTglGSDvSUb3LapzokOhAGDq1xvXTXQyNe7uonnvTB0SjVnc1
CSe9x3Yr64rFgHB2NG68vLxMHbCmoll+O927stLmg4z/Xsn9Y2lG2zp68fQUUc8RAuxOcxgFgg+r
YLInmYpnDwEnOAWvJjvLrsPOe5HYFNp3dxNu4RYzJtu8nXTluCRw5kz5zwTycZhoVI0Nbcwe8H9T
11yJS3W8Vu03rW3uym6sbla+7XkBWDVOPUEShf7KsQiXfZXpWH1GhTR/c8O02oWOic+fFkrNVNsy
w3j0dKiwNXh4BtNPqdcQCuctzwWKaf3atHtgq3ZyHJaupGlBOTmfG3ha1SUA+v2JVYRDqMsqmtPm
aUHlC6FmKxhbVANdqrYQUwdW2l/q0cND6MM7dHbzrQNE8qrqNXOjecEwodEeprn70UaPg3BVufn9
OKHCPoSUdfske0UEV9vA9xu0I6290W9epCwZ9eVtUlQ7d/a/0B3+1cr0TCptzED1GFZqaa/ru5CK
egerKCQZ2RWsdSZjurjTaqKwMU3et5XlSMLBrH3vJNGnEz97vgkky4zo5cxMsaVPnVntjRLIqud/
JsxebDQbskgTntceLm60B+FbitUrw4a3HCJm1Ng9WhJDEn80HiyeGQUPkEbvcev/YSYudCA+4snY
mlTw57q41Y1tkQGz05xbiiVThYp1BI1k4ZT3FZVUplrNjUnEctW1CQyy0OslXgbVYp58TItOB6j4
VRUspWy2mQeYOPSr+zavd3YxPPrQ7VoxrF+z/sAI7bNjdp8eYAWkLGsmmTdtiy4Ipe2lpkFndrRt
Gopp9WlyYeuPdJB0tB5QYHz30awAFgngMZLOzwz9BEIAEePDMS4jPdsggWAOav8qBj/8gnQ6TkHG
FF33GYFRg/KLnjVqXRvxKe7gHopYb6A/xKl4tKsRCMfoUWgNO/POpnLhoW+0MWyQdrbfv1DOpi/e
Pdnqd+hltIqpn1jLghZjBolbWF4Dr0jZKhWcL3S6sfJXeobhLiBlnnpEskFa+VezHgcQ7DHb6JTX
raJQMegzg3SNsL6addgRygsUCns/i9/SCvPQxS5MB+SX8zBeAxREKYDxuGvbze/aksFH925sUMHt
Q5O+aVfRbQWx0MzluA0FI0hReOcN+rZtSmt/0yuYIE2BONeHp0xVLNT9Soagi+XVop0GIip1bonT
do42P5gk3dny4BlmvE89Yx/OLUmgFxnX9FZBDtXdvs2G94KciUYLhRCXegnQTsjfQoChnbfrTefL
WkibEITZgAgH59Yp33XUZ3dDFw6obnjGNu1LpObHHpvChE5nuPqzUdMcdqkm5EOz7dLRfEAZqdAL
2DwTtq2L3ASEGSKS3uyqhtmFbPDvK3Non2wAbL6eIPwWgc5tlesxzdEfbpSHRG2Qi6Y0c+U3SKWF
c8JmsJOcXvAA3IpBAgdOCaWAZZnBVCafYyaOgVds1IQy84KqJnIcI0ELpOLgfUqG3dzh4OT06h3u
VVTHv7rUpUGeRigZqMVd2/fbeFzAAHZG9tGjKr1xKdklveoxeeN/ASOmjOF9xgayZtoIraJfz8Ba
ugNDU1hipSViYWCGGsPVrC3PTQmWCD6/jT5iWNLxtXbAZuZh8jIiDu66dKVMm9CXHRyFJAsoWwk4
nIqr23XvLoCBK42jwOgueqJdfUGblaNfKa+eqVL960uFe+STxuQRRKGBjF9agAaML2qGjbHT+Ajr
mutE5o4uCil2mTKsCb252UFdohq7xPHQj6GJC3o02poAQ4viOk6X9joz/MdqIH3E5TXL2bVV96cz
aO87FryaUlkbHYAUk80ZCI27zNO29hwCJi3d68UmR6NV0lgGHDNo7TLjq972zDVukHS4eLObb6qh
ustiCH7Hrr4xK/jpCSz1K0WDTM4394w8MME9kKp0ltG9wjf2jBDcByRAASpf9g0R6JVTg+TKB4Ua
TIvVVov5qh4jgTvUr4pi3nfSCaDbQJkAciAG+6IbCsJ/oHdgEqvQ6ED+t7S9D902PpB6eAYIRVZD
wcYwpzO4INIo+7ZwXHpy6rmkpSs/Ldt4Eahb30KGP6FZwtCtO9JGt+djmdnBlCxH+gXUPtQbtaNx
7jpvZW0HhRkHil8EDBuTvs4vxpT9KNVwcS3vMMTzvYpvtmYjmAk2sno+z823MjrfdmPftwq2spvP
ul8d0k47e24KPVOH7XEOramcnGb4HSpEErr2hhMXVNFwycrht267q3SKX1Td2XclUJA8C6DMDeQn
zHfnGF752f6Kde3YlPO5coqgrZsPJbqQbNl1/xpV8XlssiCVaFAFITZeDMSKI42fZv6Q4VlAWmPm
lnNjJAEszZcZsK9v0pUUOYMkcJfw7FOwKyWS76JwU6cpldAuu1pK5cmK/ZP8srOggOwxtZNCwT/C
K40HiKLhmHBSCOTGs17nAZJ1gMuMDwZjpa1+Bny4UUf1s12m49x1F6NvH5fZAWab/8m/F1/9iUHt
zmYgH5Eo6bdZPvuZfp6c/pg01Z+Z0kNT4Dg2xjOU4UeYAB4zCd2KPJDXYqhE+6R4ijTvBH1GUM+j
kFcFYSrJtYs8e/qtAdEupiPR1LmntObGOl1OnelP5yQ/l55Z1NG7UQtlLx+hFeGNath3WmUGztwf
OzhXitq9S/JlfW9ieyc9coBulkQ76a3eat/O/AyX/UHeYhjLsaVHSHTyVlpcSTwdka4LbBvkonXQ
Su8Ud92v3C+H9gqhyOeiC2G+ze//LR8LPhnLGd3VS4PgjZsetYqeXaWfPWiy+36Blnm8xA5NNfRw
ORDHmAdKq+0yKzZUCSa+dTn3SXSG+TWkaMUwblg9o8ga0BwBrm8PSKih3cqXMO16H+XeTh6e7IU+
a78X4/Df85QHvizOV0nbGAb5TZZMr21GH5rNIJtCnoD8qtrlgE3G/VL2zxYqeOvvs0RK0x/TpLmr
W3yEsFGwALIIZJ2BtRySyHzX+KuXJQEVmuBhysyTrGHvswMdOd35vsmrw5KaQZFymMMx/6y1C5S/
J2BWB0CWYMTCndfOt0pSHtpRC5q2+5ysH2Bh747P4HS3MZi90rVnebZLyMJyAS2qOV4g38AcLm3+
ebqoCvVO/DxC9cR/3cDIOGKII52LzCR8NSjWohtFEldnyKfJr8qf0Y8CX2SzuFbNP8nP1BjfihH8
eZIiespVyu2FLTxrERp2anQeo/lMWLphNOfTV1CRDY11ZeTiqEg+WhBsLSl6QeC3PN07Ae8KIEa6
mLp5WJTp3Jjvc1l/xtGGVUEFrlO/Y326QMkf6Drfr6QBwOvdPAGfXKI7LfavkTFB2jMLpiG7hyzg
2lDYyzA3D5oNK5oWhJwP+Xq0V4LwYzSNXysGnbrUj37071BRgLrXHe+r0WlZhV14LsfuV+6sVTTp
XO6U7t+K6G1/yRXtaoaGb4i4rBwt9LSyHnsokdfVRpviIguFhEw5pb/yENeDwoHx+nxdsqb1TiYP
eSwL5n54Ir11mPWE+CeBuNxlaoQzjlDkxjTzV0C457QJz/KAHTZziX4M4+HP1dgzIgYzfak+RON4
aZc8SFoGVvy+vGlKOlnzjHEoA3dWTn32bMbFh7iASjFwIfGhvhHLbZjjRacmscmzDM0xcNceX8Vg
EoEA7sbJ/wZ7M89wvmBHW+aV6DVeiwkzWtSb8/boLXsxcHKFSVI9JSHFYRZVTJLcejelwVDs0fY4
qjxce+TchhmxdvxuZtCCdCbWKeR8s9Wr5az249nJtrldf6XzTM7L/WiaFSiZvUXG577ppgvzrQGl
Y5xkkWDCbmc//1ZZdIadyPnnjoJadG820dnEiVJyCkwwVDI0IhUoLGJj9kdZfU2pf4vyrKYxaizW
QTZIM/un4U7XQB3zr5itM6ndySdRcmCNpfxr9ctZLKSYB/mZqEkgf5+2hfFqa+PH6l3EuA2te1j9
jaq91Jn/VWF/xClQH4217pcJpaPsL/ke+i03Wuzt/JCZ+AEOumE6rr8qKyOX5jMhBGD0FVsclGoW
gCl5a51P6J9PIAoPqBg+lT0pvB4G8KRiiJs72WJJoZ6HfLoU+X4x1aM3+cwmcLpTeOX6wrqJd1aS
/nupSRRCsuKvrQY+iv6RvE9Osy+2ajaalwS0XKTFq4+wNdpZ7q/YsuTLcuof2aMVj0+Wdq7VL5Io
7xGCxHOkQ3sLFf8Gtb/b0IQijiUQ7+awkGJH5RYduJ6L40hBo3ZBfySdcVjvHAUy5jJwKmwSH0na
+T1EcDVnpy08OubAz6Qtn4O2miA5Y7JWlHqfHSALtT8e5eYhbLyUIZWwOH8ql+mcxtxZVk/EEf1G
15WXxfZP64tyaKFeAt9x5frAj9k98pJsORKIJ1VLuASgUevSrCY8K3606KYe+4sBy4Os31B/V4n2
rpMraYX/imD8mRY8YsL+qRprWpqbeZqPsVyDHAX5jpQiypBo13XV3cjF/ve9uv+nuuwbflVV1Z18
jO9p2iZJ1MdowTbzdNw6g8w2uWeC5sXmO1cDLR++3pTevHY9CT2r4EW4l9ZZLkb3aQj3BH5aVisd
eARUPFT9qHjZG8Mpm6YJv8RGqLF4M+clYtRPggjZrXUanl3nU1Wbt/9Oq3xKNsEjafSMTENmBLpC
noW8XR3622JOdqWnnR2TPd4dxK7qYI8ys95Gmv3IpwdWwQbpowA6va+01M5iuCQ6BCilkfhmg8OF
mNto1O4pZ3xp0V6slo+sTtt+i9nLmuSkuP8faImpksNpZOmdRe9bLLKv/3sSXUxenYDQ6y9uVXD8
4EobFeeUQyaU9wlEMPFebIecnV6fn2LwAbJtap+oTUv/bOqdIQ/pv5doeja18STruN61pn/51Wuf
JUwH2Q+y/TM+qRjTb195VUIzIMZdHTmVW2a7YfZR9IOWLWfZ1qlKeJcrt22p36QqAqbOPZXLUy72
OZqmt6KdvoY/ZG6g0gFpOoApiD/oHW1ktSazOChDdW/6KBMTIi0MtzRJ+GAt1R8VwB8j3UvQKocO
8TcyBxvrk1vr881o53Uz4ZTTnFUt/rTrkUoxIMyFbwZREyQ6Tn2yyCi9+yv5Ni1aaLxq51ZRzxT0
iyx/b4giQjx12TjwoRu7IcH0LyDkMJ12tzO19S7m8+K54HCaR0c6vVp0l+veYRLRVhMI+mAVge03
14s5P6ZO+yvOi8nmwO/piGboYHV2gK7rMcfZasc58W46BiZk1+hJfZBUAawf6mjeXUNusn5nr8Vf
hf2BNtVR9s2/+7SUuxzSI3kBtoLzOPxMSvc50ovTVXBekijIaiksUkIkyfAzo0XJiyyUUUncOWRP
OmhhMf5KIaKg416CWBX+TzH1IzbOsOLnWbUB6pinjmGVJBjU5QiT4llffnodBDN0IGsw2Mc41zlB
AlfZjwTqOhtgdTH/cy+ym1vDP3TFTjylUUHbSyjLJza6JCg4AXEGPeo2htm9MS9wkjhQYjZf+x7b
6mc1OWIe5r5907R4NRVkWJcJU9Lo1Qm+CYyV+NZlSM/TJm/xsA3yg6pC84qXxRskDWZEzo1Ne3BG
G1uMo4F/DtN5F4Ho9EPn4FDr2zBwf9+AzIhDY5sAvk2aHt62etOS5kk1G8HMs8Pz1lOySiDtIBnv
Ia8qauVUkkDS5T+DaT+6ifXrVVuDwA81jH0CClEMoWdaiG47f35Y/im5cvKMz7gtrrUSDix/Ptad
QUgZE4JheqvuUYFj0yu0o9syi/mvAU5Nl3S5WbhULauDeAJIpB3lisaMIrxwBrIje6RS0aOghTQw
Tc//LdAvALL4673qV6FuxHsQ/LgDpwf4AFOCZkOgsB5jeSPhjnypXK9cI5MJ10Zuw+8DRiXZQRwX
rL8vazuH/t9ALzS0vsMx/SjdrfxWZqeBwS1QPVvXikmW3eBX+8yznzvXodUbr69HZNPj2NNIQ2mJ
c9mSqbvZv//Lng0lPDKccF5u87E8rkuCs5fHDnM6dDswFIbsPKV8YPQ18FH6lit3WR35afQDUCJK
yOgOyt0y/hOI51n3U4hfNfz+WYK8PPKpdOKsRj17Rg1h4xjMGbG8dlpAxz9d5E1tQ0l4cN7FZTY1
Dm1qDhlJELtI9uYaxeXTAyT3oLgxF2KFDVKojgad3ydv6273PcQU5AyGRXNAJOmf+2insxqxQ63h
HgTgjfx9Bt7aV9GtHPDZnG7iGbKVjo9dzaNLOpI7N8Al9/JvOe0jmabrjueC9peh+jdpj34CCS4b
NJBgBwGB7yrfSQgm/iAv3beuDpyU2VBzYqSfu5XbKCz/1AOZ9GfnxnuaFGgNaoMr6C/qDN1Hov9k
3X3jsWY82Ki6dczhW86BnAn5qentr1wBmz7nSIzLlzwV2X/rI1ia8Ri6CimhszPhiZgrWLzl2chO
kn0DvvDHQPsXv2/4YsiWEQZHuufM/Yg3En9me3kwg0eTW8GDSzwAqHzvLy2DAGQsWA/5aTTGNkP8
TOJ0yaLUiryewkOm0Lez7KBN/oX5qe/v6f5tO9C1YW/ce3i60R2PRhuR1Y60H3ATRvpXVVtE5+9V
R7mWeEj2y7r/WZslTvcMsu1k18k6ORUlLP7Ie6AMeqRNcQWta8zEAtFFnQQ0mZ+VDBLYWrhVs0fx
nhIUSlxfZhNCIkC41f4oubd4WCmcDFegqI9iH+fW34Hp3olplYB7SPZobh7E6pZKfUp9LWBubasO
KsJGBM62fZcz/45sB+HGvzqIfGDbQtUK4giOok2rqgzl/wusEnt5GhnBkiBYQQrCYreXVQbbHuJw
nIQ1EdKP1dx/Vn13p7bDLurJ1/GhYgzEsLmp+SKKNeaQfDnFj9PXQUn+RvsFm9L+hOCi8cyhUmC9
ZvLiGTHyGEa+5djhlNEzCGrqaQq6ujPSNm06PuQFKvc+SKbMIsutUPeg6oEuqkDyh1/5FGdC0ASg
8IQj1Vzv4GJKYrP91PRAbCGQ6KOipYBCuyexPrbqfCfps1wWk00Hn+qiqbMSfvg+et6bGHsxRFY7
Pc0xgA2MmaIyyWH5d2LcIBr4A4P0Bls89XfM5RhexD22nv/lDV9DhJ1iP/cATwZV+wnLzx4IYZik
L1mL8eA3JJA383yzaN67BMWrWVpwewpAWK1w3iTZ9HybxaROCqMtYdX7mqZL8q7AouHRYpYwjYAj
6HiNsQCMk6T7EJ+eB+TE/BldexBxRIUSKa7pTJGMN9DQMeukBfJo57QNNJU+DNDUEpjMaP0ZhbFl
kHqvuNMXNbq+ocTn1r+pam+dxdiLPfnPrkCU/6posOty4sTe1JrNemr3KiNsstv1OQT2yfJzOhEk
v/P0+ldCcfnJR8s3gIW5GRr7egFHL3WpTkVHM8eD51RFXZwpH5t4BgrblKApgzgjfoK9qdsmwzWw
OQ7e32osgPo8xG0k85prpr1aFsU4wpFxWKb4t643sr3EUY+OGxD00a4vH8XDQCF7GPThzLBMUCB6
a5kHefpV6j4wnEjTcT7DqMnQ4HJP7fmvxUMjW/JrG+0pu7Zcu7qz7GjXK2534+I/K1JHLKK8Lab4
U867pdGOS6Z+q9NOHO2ChNRq9DS12eXMpYupkCxMsllxcGXsQG5Sgr5odpKKiZ+REwbT6PuYoV39
PxMkBzKplLPfb8UryQNd12JIFmR5skd9tk8Susnz8SzsafkrlVgwKqc5Y5O0Z60FvJRFZ12C3NCv
9yAsd/kgldr+koRUzaMXRTAJEr9KQD3m+k7R3Z2Uvek4nbKpCMDEnrTQZi4lf6QLt9OXed/haz02
uuJM5y7Z9b5JJ8y4yD9TnKrvVK8zVTyH7Q3M9h3Oi7V3QBv4XANeK0L1Rb5CivJSwE/Vh36uvyRO
ZpY5WCz3BPiTdKh7lCuTGJkB4QAKvmgoDiXle4qfLwDRAg8XZOOCIPW7TmsFfXBSUKP9tXg8ag3W
u5qZu01xvP2tfONSDhfpNuSRJ/V8yRcg0fxT2Tc9+4TZkxcjPY3dvTooJzM+dH+N673JdUq1z9Da
Lw10IB8UO9OlJzaKGHZl/lPDQULF/rMotyO2QSqGjpF86+ZzHHFD/HOI5rVXovj5wTT2462n6Cd5
r3ywR4BqUw+VMmJXM5Tr32amcyN3Jk2JkpRGrsHy4r0fo1jI64uD82Uf02l69Wz83nxxaanIncyR
jTIFISsbL0NAQpPzG31PVnSfV9mNXg7naGHlWSNb7Z4sdwadTpdW/7F7agcIBfPYSx67VDYdv/qp
3IecPV9pM+zK3b0xe9vWJ7wulJMsuDlOD4XiXacYT/kVdUKvCyiAeH9YQJiFUq5kx4S4ErkmlVAU
7hkmnP2P9d9ddfDnt5mSB1yI7yWI4Ja9Py2ULInqc3bUABgAJqlXeV1+JZFyggfgnREraAunDdA4
3D9Ds+CJj9J+Ymhf89yzPBgzrQNvdE9JdZyi6VNWUnWcB0jVrmXB5RZSz/2op780//fOZjHOrQrA
JAHfS9APIvBBz6utPKeRJy93Kp+sFvnTCCyzb8n6VGDLaUBDmNyd56qYVGVU+7kop6vCpRjjUqbM
PUrbbIT/LW7HWKLN9IhrsWpcimq2e+iJb2VnyRMEu4kr7O5N1TtIN6uZgG0UAcRhwdJSd+gp4Azq
dTNUD1BeHPUqCyjJEwbuNcM4SBoJDPmIh3kf45wKMmZAQtA12dRS9TiDQmc+mBmws69FgCSSP6lx
Sf2QYeS1XAH44rp9qBjFisnRJYn8Lya1ZaZvoP3d+Kf/YlUI2vYMG+3kq2V3mq4aGPAYJcykLJjO
mSPes6NDf/ly2s8hIZ9YBhhsR+1cFjeMHP5KyVxed0fGiQsiTbprUvmJp/EIznhTtgMqnpmULOh1
cOyK6i5mfGPotx3BQDmMR3k7ddGDeds6Kpxm9UHMSBwnTxAt0A6nb9BzcrCM0b1uxhcmhfHyw28y
TntDUbZiCgeCNqBX8ZGyrcbdTNyldG8WO3qpQOL8F637Pql1Xj+0YNuYCpQiPw3wS4Iw+6bHLVEM
eV3P8fIAPP1HNlxGgN3QUG8G7U5sibymDCrWyL1uHDJOIoyxgq9KG2/lPIkFhnn3rHr6FZJLzyln
cc4JY0um7aN5V7GhZZfKxnb84WGOlGvN076mlAh5Pou9qzrnEFOOqIjpnB+TtpS8asUsJ3znZfk6
fIrVELOZczWQoCt84WqO/PaN2aeNbHf5t8NbpnD+TocX2aFLWx7HW/lmpWPjyyYWu6JqxW+WAose
bo05Q4s6Ww291FGk08oMFgNa7rsyGoHpa8fWb38bJknGcniTFTFn482DjV+OGr5YVd+sYvqSb5FP
Slg/Mf5ulT/5DDEwtvu//5ErkndoBkOQ873u2z9y8Mc0udGN/F7uYX1rlDwaM0yQ7ApxhbOtnyGX
slT1VxZqrdcM+s8IMBjbYNn+Jx6h7vHrDcCeKE12q80IHzS1/ZK6U4OHkn3ateAerfPshmdxwajy
no9y4OQ4hIZ+Dq9qY2HKN70F5XGSTgfMDn34m2wLzf+VHvba9QB0+eZ7CciswJ6tL9l2du5ulCx6
jfi7WoIOVQhwKejL/8lrbUTqf1m7Iw0zssrwKce0sMwgrtyfur/7r6fsVstlrqJgzovXZIJIqD5o
RfUl75aMdLURnbo1a+WAeOzZol7luerODdGJ5vDK8g1+dGo+W5jGi7p+j2zom/Q08ClA0rwG3LkA
ZcJhjdF1aUWPvTm9DQCoqyralKoB+6T64MevpkcPnehlsrRzFCqvmRX0BLriBIqQnVQrCeqXTFsX
bxzti0AMxPinOBbP/cqIp5BcONJri+UTz1oD2Vo/7+V9KeH36MPTwKQIA/8PdMOueyk3E7HI/8+a
fg/qHQw+eZt8qHyA46U/Q3lTS+mI+ndNtEX6+ebV1MGX4tODEWGEG5XK8L3ZlgFIqm3le/chQbo3
RV9L4f6pSGmMNqElhea0rr41+3amoVJ7EJXU9YEJhlfEhbB1yzEiS0Wa79hM9rbvkzv5FWCzlAmd
Q1KE1N+6ZywTYYZzmFQKmv1NCyeBQY4MEy1Zd/rhojgjF95Kgi8v5mZF2wM2G6x8ZTcnJpHIwcii
zPlTHo5cg5+Wt3OLEK28KSX97ab2zbZQPOV+5U0kZwdnQtvbSN81uoqyPLJmEUMADoYafufviOoj
WUizIAPouXdd6T7bSQ0ghc+0zPYDqAeTdlRjGh7OEidvrSZnbUaSfLrI3U9T/OrEDD5xhXKl1sKC
9QxdJxH4euwutFkndWj3Vo4a7FD82V11KgmLXT18CFXA8ty3+GJh2obhsNurFTxjmXqUOnJm0f2i
9TgwdaSG8BFRcBEL/+8Quj8Y9NU6y4HtKdAAAmDuGzoCRI8w/NRzH0yGquTv4ovkbDsuA/wq4mkM
i8T+Ci4ZU+c5z+kqVMR2fFPojh/Sovc7ag9DfIszuJOeUQj6iigoD+Sk6s0j3Diw3/26xkMl8C+a
AnJ8peEgbmO0WEJlRk/IgVZijcyX57hk1jXsfsWtGR49Bg8Jnah5XEtMa7mVBlcNrg6djzdJqVTW
VdqcFS3L5ihZqSQPbTE/KlpzLfmZlHalGUqr/tFmUNrNrmrkyRQKGN1YBpXXAVNIoFXrbqW4IvPX
baa8Sq8mZxir9fX3fyVimb5ond8KNlMaedI3lMKNbesvSUj1klqwtBCkMCI/a1CLoUaqSYtB/k8u
VtIXyf00fztE468063TgDdLktc0vAOCfa/dSnq7+k8btn0QnwmXuGjA1JAdBoRjQT7ilcbUWjSiq
SC9HOtOFNkN40t4tFd8lM/WNu3aN1j4wxPdJaVEPpghDqUX6wxgdehph9ZmGu2K9+qogkCEUknfI
5pKuspBtEg9BEne9QmQg0UJnqWLcQso2apYHUq7rdEbH8ul2sgYA3e6LfII0ZGQtUjgqbY2yMI+g
zvI/eTyL2u6btN9JeXxdW2n4eAOA7qH8WHM8npvpL5/d+Cv3Ka1EDYxGKQRTEbMpGTGT4f2tBT+7
zq/G2XiRHHJNGpfJfZnSy1pk6Ov+XQoNCXRMTuU9y4fLJ0ryP2Xhjd10+y6mE0oBX9pHUaK+p3kJ
P0h3a1bRjZSt5InJinnCWYgUDU92X9uAD032KWtWz8qrDtRWHmeSjzv6qHudrql0Wsc2D5SWapXw
L8Roi0Fo3SuPaa58LwOVPaN9Wh85IPbXPmGQ9L+4VYBdmIedPyt7cZYLR9TOkm9nfJPDLS8x2B9k
qnOQLFfCHDm9oYJmC2GwNKxSl00fLb9IIsNxfhav6OaUkZbvXlU/Ixr30PdBTake1+O3GopIvVs8
+0tCAybEaQhirTKpdX/rSvwWM/ssIWY/LS9TyzBmr2zhibxfuzwSHfpQuqbVbyx3IX3B2pFmDMPk
9kG+3tD+eXBz7O/A+sDu0V0Ac96qbnMb+h0jtt1FGvzRBCo3PkqnRaxGaXc/0EaL39Yt7dqZ/Qep
EsrOk5Ml5cVKmaGE6CDaIaahBJmHR18dPgXG4XsI7zTv8nSaGMQX50V+i9YuWVn5Kn8363iXF9Ot
/N+KHQNLEDnwOXMtAluSb0P/AFgw42X+aX1icnCn+iWMpu8mi3Zm4e5LmNw0oUH4lA+VImWZOK/e
DMEIRkYuTV6Xg9MMR3Cv78ZusueTdOPlcMl/CBZHqhrLpffSDSrUb3LGSo0ePdeCLMRJvrfu9W1U
eYyyADAWgJx8rrxBchYBVWWidjVk/8wmgN9BDb/lyuPZe+pg1FqovcviyzPSQH9t5bvlQ6wyY4bD
500gb8TJSXF4rErErRtGAT0a3TWPrQikBOWwQ9Z2B9Qx2YKICnmaVCBb9m7l909VlV27RgK2RD9n
tOZ87FqWPkR+dihIvRghu6VnAf+vDsQwOTM3d/ZAH4PwzunyTfQC0t46R8pyHVsOY4Yu+6k9SeUq
MhhU2pj5tCcaAEwLjEaS8dx9NWvGRKgfSpl9vYFGb7d1r6KyTKzMhoK8iDaJY+zyKLptevROjzFY
w5ADPYnpxJR247+fMF+/Mp76r/nuDO/ySOT/ZVvIzxQW0MUpnyJbHgFF77mli+hQKhxEHUek0+4E
TyPbStB+Yr6FYLOtlWf5e68BbyFqYj7ox3xuuvqWoYoVIyjmRmy/mBBvMR46QD3icRu48xS3ejML
5yRdUXlNeibSHbUV41njgC3FADNzvTb2q8J4hDH9Rnyu2IA1G27U8qCBDOR3Zb8ksf3XZ8PN4k57
AV7JNnCtlOHi/lb27ZJZr5CdQbHBHWPUNQCIAytUdeEeLpWbZGBRxel5yy7L832UlgffPPGwP8UP
lOJn5BAxrhRdw3R6vRTmVVJ4O3FskoLLF8phkTPQMhjXs2xMv8kKS8dDfspb/o+r81puXMm27Rch
At68kqB38u4FUVslwbuESQBff0dyd99z4kTHri5JlIoigcyVa805ZhAFG8EkRN3eSrCnFABMSZRY
YKu6wGrakkoadZW7ViFvNY0IdfWqgZmhGpXp8iFs65LKR7zdDNTZFfiSGgGpXqY9uFcRQ65QRTIl
qxpcjAY1kvUzDu5Tqrnf6kmqpYC4A64TZ71o48UtSSGctEf1SqrfMnL9H9fRP3X//gaqh9dZxNzE
gYrzn2/X7ScL6rPag9xGIu68VKOE7FT9tEn85Bb+bW4bSJNqyCXvRYMHWWWRhIoxN1G3ptp2YqdH
RUch0vyiEAP/85QhVVAvqnqe6nKX6nL0d47mvqo3bpxvRaC9OHke4nEidKV5Z91Vay5nFkzl0yMz
tRUNy/so7r7Iqa3S77hd5/XIuQe53D934QbNTvAQO+E5R7V1q56trwQ59TAhmf1XvAHbM2yT+axE
Yvg9/ih5UjLlfzqBBxVNGNfGMBCI0lhrzWWMQsWhhKc2UfV99axWJ9NTpYZzU/0HdcZUG1+BGzXo
s+fBLv9RO85keq+muPd/VCdFFb/I2Fd5Nr3cmzV8izQqtUzDl+Kdrjnv2MHVuJAYDnjhrx4bb/9Z
INWrYCTidw327FvVZOrVVSskMy5yxaNj1Jp/ewgpyPDnTxvtHO+3i33MMuGRMJ9TV+m9zKN/nqQA
C5gaqBGVumJZrjGwRiv1it7XJTXq6OJ+Fc3JfTallE13FVQecSSJlyfVS1c1TeBTG3tLvJVRdVLT
BMxj3zKl1G7K6jm1ftWqpu6jzpfvnfukXtj7m6cuycVKlIhFDc2WGhf/UN2LM/XM/7u5Ec/xavcE
jiAm0LWjugtVlXJf4BjoqYc2VnBg+slA7+A43osSed+3P1YgpQ3Wx53R63+SgjtH63+NIHmaA8JZ
edvUSUNJ380OT6qoN6r5pd4Xc0kYqPxb7iSBe6gde6t+pPqv7CzkszRHAFZwcapXtfPti2/W4f3u
8/DZlljsOEOod0n9mvfri7UKpyhcpp/Y6rZZLu/fqr5dcsPqrfc4YypR1566QUrlKTVKojVY8Lml
tOw5aLyXe8GYtiv1E1WPMM38A4Cs+8hG3ZH3qbhD3ALAXIjDvDXqfQI98I8ambZd/eA5Bb7A4CBd
jSqfOQg1VMBOqR6jjfn3slejmt61P0c69gaB8RndKk6pVA7KMaP/CtEyp0icf1If7dQwPUpeaNMS
2yFGVIo8dBqrqwZ1LlV7PwxJXkr5N2ILJV+Ys1VNyKDKeqnBo9l/R7ZXl6VHspipPBXsdLd28tZV
96jV3XveZn+FH33ef5bLFY91BDbngr2EMop92K+ba+UQ21PNzw4YTX1s/gmGBU0fZy3d3NSWc8JE
+WdR+t8oeW/IQWKQ2VMnql8sJklZ67VtulGzSzVDV7/+fTAZDB+d3Kg1Wn2oqoqXcdTv8pMlGVkj
lxVv9B9B/12t1sVSvBUm0L9/d/sWuy6EiZOSxdxnZHZMp613ntUPVOWAkuAxqnmOOMWp204tQOp2
VNsu0HV6TOWLGoCqx9Ug5EobLQWtTLWRKAW51dcbLfWP6sygvk+dGFG97vOmJUmYd14tfamUnwH5
Az6KSo6havIXgIUj+BO2RP2jbkZVW/nFti3Etztl2OBhnfE+qBVjwCOgLlCl5evzvW0So9fA+PrP
YqLqCaWBdSC6ZmV3+a/MSP02ZWI99ol7H1mmFewlbyGyZ7ovs44Q62HMrtOc/fx3S89i/3Pi84Zt
EJQlnixZEnbN+SxZflWpoZ6lVzzHQ/OsdhcaS3uacDt1e6iHETv3g/CePUc9UK0dfkHEQGAizKcL
oGqJrri0bHVKhKXWm2b2w06y/g8NnmnGtim539QtZlqEoO9RSLNM81g/Tu7Ll/qX1BMxpbPP0QbY
bgBw4vnfRZWiK64/S8aism4vEzLdXr7XxvxLa/yT15sT+Jc6FaqyL0ghvQzZrQ9ogar3KUq6W2dB
CVXrsInrgqtcj1DeiwEKNr8JZ4wpHzlv3IsikY4HCIdbNWFUK4V6s8gkewM/rJ4M5rN7HWT7xl8H
5NAQP1WIMZRgQ9T91RaE2QXshZGKy3OnB3U5qv/uUid1kasL2NNgssRa2LdkcVGBqAfcJb/VoFRJ
UOhpyCm1Lzaq9xqv2GjSFOXi+m/bQUQLsRzZRr3lqm4dveEw9NP2PpX+0uLyQ8271W6kNI/xubbM
j/vTsov5T99kJxfbeeEMCG55hYCf/l0ZcMWYFaqNXs1pK9UBp7dczHmzabhZVgxaoFHCuD9nAw81
7IXToJWjc19OWqx5BzPSHoAem2EfR8Axaw1K49ja68Zsf5zEqR5cAwZ+ph/Kpo6uxEbhAdBIrPAq
fzN4cKTANcJyRXpj1390ZD2Pnii2VSbExvNJQrYDkYVDrpe7VNokS5jzrpNo2uJKZgctEhpQ6mE1
LVX8CE6eK00+JKjN6M74oIO3thU3xxppvIlEdtY1+ZJYxo/TGNqhsQt4hsjXNnXSHG2yyA5TlCvq
sAXcqCv97YQKZTJPKPc+xHA1+QVWMI+IXyHOYpON0aEsUSOaskkeDdmtMg/uOqHDGMVAlyYONrWo
GG3Y4DxpDTgm67N7s6PJPhnNhIprcG5ZoSl4eLAtrP6pjEZna5WIHHWxcbLGBBaROWsOfIBaV55W
IX3vn4zSFKHhBTAD8YXgwSeQVjPrt2IU1mqJ+8+swD0tvWWfDNLglIovhIN/BAPo1k3WrRN0eFwi
dba1KpEgOBQhYZHTZUacUhtFOHbt3wIKVtHMkNx0XmsCGEOgXfoK0+mIaHoMrQ54TSlLuRLNPIIJ
9Zmge9nRmhnWunZdbVwtcdczIbUE0rCu9PhDXRm/WkYQ9hZ0+ap4hfACyqyybmUxHvJ0tlcBOdBw
oP0nI7AkjxPfg1tcsRIakOYxWkrDXDuUb/o4/2P505m0KgB5iZVtTPGqMdRO8/Q0eM20RnJ0Bur/
akAhXA2+5Jth9GuOu5dt+rcSCelWQ/kM9LZQnf8q9Fpvl+e+oIzDBwWnyWA1mPn9SvtVj3F5Lp0G
vRpv+6C/wwqhjJuCPpSpPqyAaW+7tH6LlPnFAgfStuRUcCtYAZSoyB+K8xLhw9R01geSb1VgSYJD
lk5yx5w8AKqcjTlm5wV/7jJqjzVGbKnT6yk05PtZfMgtLpoCdkEyY2w07EO3mNMRaCyrdIGd28SF
BozgTzL2xhXbNk2ZOY4PA3dAHIzhaP8hTNnd9pgCldv9SLG2mf6Jh+Xss4+tUntAG9YIhGDmtNeF
A0isbs6+h2w7cmZ9Gw0spmWUwdFxFkInqu7oGUWx1XLIfxEr8iqDZ7lR5H0vYofSHAO6uF6vNMv9
mJfiZtSTfczjdgPoBltI2xCKAmDcGM0wGV25mmLrhShikM2cktMI02ZCCIfMJgBVTKoqhp+0Jfcy
9fTtqOOWiJt4LTLEmQZY/aWtnA3pZOAkOqT1Qo7kBIv9WJb1XjfKauVU6YSf90l3bWOX8sxwltB8
5FmMPYg7U5/n3USptRgSp1QNunkYh2wXGeO8Ajzyz/JrivkDLC3pEZ5NQgr06AmSRtHLLYZtLjXY
zKYSq1lSbhuLy8Wrsp2MVcJhjhIp1c03iR1SGU11bMtHsfBbe1bnrRi33/LZ7tZ2QaYuARUtftk5
Yqz4R1tq3IXzcx1USFeWVtvqRHxbj3U7k/6TEPZSTmAR2gxropDX0kOuH00QkgKBljE1sAGosAG9
qUoAn4YRVlPjbCXSyqQvkJpb5NGg1txWxqdNo/wYOeNmLOADzEBGw8WJX4xhmZG9m+XaTmdG+d7i
rwPHPKEQqQ9+1GG+TeW2Hg0iiwBOGBJarDUSZeDjQONyyGMxPGeh7gQqW3bKVm47QdwkFsJugnFl
+W0QNp5Brzn3atToeE6cbCjh/f4GEfaogTinsnizCifeF/mA2GAGvDDG8zEpvVAmIkYn5j82OM8t
AXlyyCA6zgXd82aweZPTYO3KinTOK1umsXI9posFPraVIZ6TQL9K1chPoO6g5F3wF2d4XgbdZKZR
hdC7Zdi5xpvb4g/P2ffpCERJ43GDE0RhVvZX0OqQIh1xk2X1ZkjUAyTBaEUuNyBdnl1t9MFNJ4Cc
3fYX9DH0/ib4IufQCnvt6jEyZwuOXxlBBus86pE9khpNCNAcgF9HHH8xqm9H87bM1bTeedQE15/n
calpAJPA3ThY3M3fOiIZeXBBcXWcECLH2C3s+GlmMuEdS4IbIATVyEmo8edTc23QAr24nssC7097
pIhEa2bQ2zMXBaBtg8sLyvYwGtpWDPYrXUDBVTv1QOGObTY9G5esqzcFRSWlQJDtAN1+Jx3PUEKz
sCtK2cDyNoFjXIZCY9hFA2+TFo+u2+99i3BWb34wi2PfpemWXxsjnzl8Dq5DHF2lf3VRv8nmBpkY
oz13iv8BD9RsRPVWxoN5bMrCPA62la9bR2eglk/HZvBZbkaIZQ6Z7hrggYmbDkxtTd8AeEpQWFvf
8Ztj5Vt7a1rkDqvxY23gppw0EEAuSEM2Swvwq+4sZDqBYOewvpJJPBwo/YOVObWkUqdDe7z/HMDb
+YogZ2iNVvdORspHZYNktLE+t4PxaejxEi4l4F7dAKuOUUovho9aMkhgbjYSiQpLrqgxU3YpY+su
EBxPK4uwo5fJrbWtzMUJGAVGIZLYnNTY9VH/ImEcrpOieCqGAuin+iOxzPYIgwerXt7+tDblKNSF
m9PhRDHL89hl9qFul+4Y6G137ER+I2kRUiYHoCEDCD/kzPZHHFO1dpyqrAHCKw4OaoUViHEGyiZC
LRMK/qZYtZwRysh6LPJlbfucJ5a2tXae2+5NDzu/oQOoKInJRrxTis290yFcLoUoYbnyqE/1Vm54
l+ksq1cxL5N6q1n6s1zGbEM5zU44Sab61mAwUq8w9bpW3XN+i2rWqxyUTlBTKxo5y0NTH8Fu18ex
dmgjUVwVM8EZuZyslZl4a9OE7zhVZAHWVU4ITXny5ADxjBLRWoZvx+J6I4HibKNaagR7oczhA9ce
l05kvxU+9gLa0tvEIjcp0K4IZJDsTtuli0K5GC+lT7hURYRbjTJAXSVj43HsamiVCqfLN3pTMlAY
F/ikxqqfzJB1goIjqVcNzth5zsdNjptlrdtglcbfWFHFyC9Jtrhdr5YFZBIwelkMLQaH+730GrMH
fbvwH1b6DDkx6Qowwh1z2tieVzZl7DrRCE+pVW9R+qHl9+dsBHtVaSfLKuD2Th1UvSzHDxOdhTV/
Z8uCiWGoP1zKE6/zt1pmKdoZ+1ASm1bodelmJnOCBdA5IwQ2AMpmX1oBFWU0eJG17sdwubIDS+c1
sr9Sg3doCIKrcCZ74wnadwrFaM/rSKMwKYiBagaXpADyKcvkWGYEM+pvosDmvpq57Y7mWMJGmeoR
qKFJf3R9/6yuvtTcH+UMvN9eJrn67n8tstwDhqMe8O833L83NVp8k82jdJHmafS9ioRy3Uwc9X5X
iBnQt7FnVLncL4Hw1q5Cu1hm8GLI6RKTP8D9z2swEcrZVaKjOKc2yAd7DWhArtueiIxg6NYdZOKE
rWGusnmj6/1lyGJ6WhPSmKboBzIlaTRm3a6nE2qqlTVwCVmiuEet48hNJqvfMfUeM7OMTnGS7Ai8
g17pRz/5HDwswd++x/EY5bq3i5cZhSmwhqm3b+zi2qqqzkkXvDQ+eimBoildmn3PZk8UW7LvYybv
9OaLjbkAL6m9I1tBZ1TbcUSpUsneITcq/Sj0zFvNsbnpm/bD37QBFB8nkwF1JZVOYVqnuPA/O1LI
VvhUu6NfBWtbi7yd8F9juiHrnjnjaiQmcj9opOokGGxsyQwYBD9x1Yu3n0f8JhX5GNhp3h2SdTkR
exwkBdztiWaRMraGxmI750Vj8apm41wh0EfhuZzcdjfMQXPyDKfdqLV8jo1kTeyYvi4HgxU+1EBe
ruuWaSFOqGEdzUyTYxuUUvHQ+eRUDOB+CjL9LKN48oRRQKMSP36j3ST8KtxC+1R2NJDBFo9O/NRp
L3lHMN2oWaGlZGCmVpskfSxnGk9nxw9C2VbAqXsBi7wtSVwe/XXZ2G+6CZqrrMTVNfQnsOgke5Vs
/IvdHLH+vJezfG3L/iOSJfTQMj3m5DezxCDHj2Y0EPYkbmZLab+o0zYURAti/vKjmdm8Ipqkqn+N
dAq9JLM3uohg4Bdr3a2z0Bjl2QCpvYpqOqmgwB6mxqVYa4ley1HiokhZF/og1nO2vDZewmuhKyha
rg4XTRJsWlfs3Cntj2Ye3zzOfyitNI5pTTyvnTr6J9WXQ0CeVBjoxarWgqvVT/2Gcdy3JvuETGQw
7IvpHLQxDbF8oCBviOhEYhlqxeCvpyWlWUhnbhtr+4rKad+3/i+hJE0RLcSqapSpCGkbrgfhth+d
PgRrXxphZhunIKufZecjECnAkJvdpbGIEpym8aGT9mNQLbcG9tcq8ojfQEhDH2PTGTYRIR14Cnos
iKadA2qDvdDbBg4TQiR/VxbTjeTsYzv3z8J0PtwgP/cjCDR4K2z97alyLP5F33gc4YqaRsb0fbzM
Ba5OIgy1vjy5unNBEAjlULQijDP/ge7miqy78cGyhs+Y3t26oWtZRw5FAOxmOhbmZtB47aMCWWie
utUZqP6oP6YEdpkZbzezmy4S31VGJBLQNnNllHQBxqY7LfqXR95vWtRnURdXYfr2VgZxt2KX3L+b
MwLR1MoHblTIaW5wSJo53bj9OIYk5Zj0HxPQSfnIP+76wwOJOoR6/R0maR5rjXzVzqs/StddGz7o
x25+1iqdITn3eiqIEhIEcgx5zJZE43m1ZMMDuv2NXQPdxBH74Gv+AaBpuenkcDJc5IyjOOk5hp+q
iB5I1h35tYOtlrqbnDb3yvAMLaxjckE8szXCxWreK6d77CyBGIHYj6qcK8YPTagX1HIt1/eWH7LF
AES0REKt6v0aRvbc2eLaZu6vab8HPQU+R4wHgGX7oPLbjY8DH1b22dacYDsIQiPz2Hhhdb0tswvg
jG6ZKsFGJ7ulDpo5Bi2cJ0W+gusPMnFcvzf7yKaV0Tcg6aOtSLsTJZWbQQQH2NIybkdEQiRhiBxG
rDKKQ7NksWpJmVj1CYCtiWLAZUk0bX4lo3+aHDCViY0pKD6L3uI0kc5b9KLo9TRog8IzHu/vV5TV
1F0Mk8tmZ6pDYRW0H63GXmR2N9Ki9qJg8+h7EcIDWqcOkDODRK2Vni90t6zi1lXRl0ea+tIUb52L
PCWvDwamnx2nne74P39o9MH+14f3LzSOvq2z0dkPUlbVts/6gaRHQgLWszRV473593MpPfLTIoqU
/qb6KzFMEdug6hElHXS2aQ7E8f6HX407C4j/XnODx1bP5r3Nu09TmyZ4a9foKI6dN9efWaDfXL18
ae0RXZ/vHrMU2JaByeQB82jCejIf88rHsdYT0aXZSUAYbwbs3ovKTQ7TMbAs7Lj1e5wCDZSEKlKB
BECkmGTBsqF37Q07UkX3i6UVwFMpqGvzS0t4HmBOv7ls46Nw9Y3W1ST+ePAwx6Q6gAUtjtETXrGK
MwnlEwC4dE0SwEPW9/qzZV9RtZDrIGu4t7L5zCydpNE53pHVlx/qLPGJXFkBC5528zAB4seIKHu7
42RbAOzzNjNcR0kY1bobqwI1ovmoB/1LVdY3UoRwPbTxXp+qfj22mr6L+gHQr51eFjurNtCSGThx
x64ydHiLaxQHYOs/1A0HX8A/MZtBC2PaLKu2H6jvnZ/ILLsNnlW4XylsNT16BIonwmRqbtRmmLdj
MwvBvTgr8gI9VRrdsqhMwyyqLyr7Q+UJeH790NSw0qCPml706Jvao8GSi/7hYYjbXT25xmoq5zcm
e4KArPgS9Jwy50hUq9o3vhF8fAnnozSoCRH/8gSHsxwyDN8c/7Nqp/fuRhMVaoNA7phXlGuYu9oC
T7y1nO/FYRrmz/GvZTmXQiPXCP/ZxkB6TzEwPWvxDwTS18o/d5I+kxnQEnOr6hBM3QlodLHPnQ1Y
VuJhBl42mdEz0SRWRRv0elptdPPVd+pT2UIhd1q6UI2zaDv1w0unvyYdLGfVXSYSLTh3fv88t0wy
OsiGY+w/32PSkrQ/aYyp1z0cibpPqnUTIWBQWURFT20RdNbz5NTbAM7UwVK1fhtrmzmKt7kUD07W
HzOj3DKb1YiEoAkIFY17n4BNbRo/XZtZZNoZPwKh9er++kqh4V9zCTmy3D4cWfVIp/A+yucmjo9W
oC97z/UFbUh51jWxcwb5MTOz2Vp9/BgPerSeNPqkE2DMldM0+dkxoXynuXGlrBdHIjPIvM0bUmX6
ftkX2JI3DT95I0A2rsYhkltzqaczG/8jiSD1bmiLMwTtJOwr4EV+SxS8HjkvMV36ta5zctFK1iEN
oTOVC7hoL6gIbQ8WOr8usS8I0R14/+UPzeYiJCLTXGz/OifU/llS0pGbBflDBgl3kQb3mAxWsqwG
k7hge+Alj7I/VT07GzTMpJoyI6yhe7cxKxN5RPm2C5ZpNTujf/HZVlm3JTIA9WFr5s2w42RDJ2S+
3B9x/3zuFRzmm5J8Sh6sh5OK1iYpnEBMAN06N1rYTVq6cJBonYs3/xlb4j3NyrQv9z+gKjr//q3s
VPoicV6r++fIqZzxHYnr/3lsuVAqjn6Ht65ytTm8f1mkfXuarQJkoj90yOf48XIIvuza/0PaKNdK
Bjp9IlbyYqq/3T9EINydXfId7x/dPw/1widGmyYE5hpwrtwgtNUXP9v++zG5cuc6iZ3DbDjmZQ7w
1iwx5815NC+DGdMCTr3WoEXok5L9P58ExwPUJC/Nzf2T929OmZh41HFHxnwu6RIKgWTk2lGqnxyX
kZhD6n/3oFcFIkj1kPv3cuPIbZSQDFEOdnDJaY2u9cz2Q68e+A0znQNMrb4yctEehegO9y9YSxpd
egfhhjmJh/un7t8fBPa3llTx/v7R/fNtRBoM+S9GeP+mppb2luhIIu///4+1TXkAtJBf2wVoK8t4
cobwS5aDHOrTqIJZensGQ8wXU0TjIIp7+cQK3h5ENXAGT4so5JRcnrVo3ucayxzhZu16kM4LOc+7
VBSc+nRGA3VWP0FeoeRuQBs7oqlw6qHCRfextTPYEsA2HvVOiG0cYZ8CLKqBeV6QoKc1MOUR6mWe
dPsW+sgqQo2y9o3icyEKVdoduRw0r8h5Wjca0/+lIDnITB5VIZkXVCljHny6kffgZywszFNEOpxo
nR9awpAA33fbeFoCYkbGsPNxpbVVxE2Snpl3S8V0nvySjkZA66GiYCfZ4zKoPTknqH4xdQY4nGS4
p550JiNASuIN2RMk1zZH6dOF8SLv2sTDNojSm6k513wYt7Jd4PwU8cV0id3RrOc+IjIrby1vjQ7l
IyI8ClcIxuQuojnhtkC/NSyrJJ8z4jmUMVX9EC+3Ls/5LuHDO+j6d7OEaWUA0UlxbNkDSv3cfx9T
4k0NrzmUQ7GzpmofJI9zURwGqRV734n2rqvH68aZ8awwCu4d6+pV/X7o+w8r8a9e60uiuLsjQYo6
yzTrIMP2Vw8xbJGJc1lY73HrUefzdnL4QnvA842nB8aAlMY91u0KeSFzBybAt3wC5rMUnKMQ+tP7
LvdA8KuRvk13Hx5NxiWAsWRzCtrwftsWyTcdEEJrGm8MWV41r4EY7b0Beeg28HoQtNQc1ruetcyJ
Z5jr7a1323Pa/LEKqHgTuQwyDX2vH/Zepl1IaBJh2cYPlfkni0ioIWI+IXDeY+OeoIyq3N+gAwI1
0dhdRSZZm6kxv2myfYWVWZALw4SoHbQR26geYr7nINxU3x5XZGKpAWw5uiCe0x+/dEiQpJQipI0M
wXr8SWYTFy4boKh5o/EJcmrQ4Tfb/obN+lgnnJCCkT6chUsnbDDB80QQJAVgU1Naowgb0bD1f73G
0VZxq6yclY06Y9lZ7RTWVdoeBtBlLXNQIdk2E0c1s4Oe9vO8lcuwqxjsnF2NTtDovM02M3pbA1Ax
dudeSx79IT2YHnZY3EjTrBC9pv5GeM3N7IuwljMUlfLA6AuuwXvtWTn6vfYWx+WW8ehpBECy8ulL
bYOBHNCyZ1bYcSQmMOV9Kltm0mSJ5i9GJZ7IXFONoje/aNItp190rJ3GsdMnIiJfKjp0SajPxmsv
nGcCXbfCGo9RVTIKAJKbkYvWCvPMBCUIueeY62vI40nxLJZjCe2W9GwKhkbs/bbF/+KTvCH6By9r
cCWho2Yx3XWNfJvaqMN6Mn0YqQh93kT0BPPWy0cm4dPa8wOQHDbsv6H/KmD+QoxNrh5J46AktUvU
WJcYrLhnlL9O356lazecbaHEQtVMx3xYGxaudMOlOd75DdFnEbZ7GlQE0TlmzrQ9z8+m3YJjqT1n
ZdDfO9U26Pp28a6+3t9Kab5H/bgDpdseAPgwFqi/cMxAFm+MF7C41V6+SCS7uA1AiKr0B9ta4Gy7
1VtOpa37NO+nrIZmwxZcD2dssQWdG2pPZ/BhzhaPHR3czJ0PWsE6kswJHjpFmK/r9nkRZCkxlsNQ
Re6w0y1s0I6H3/9NMsPyoRQeCQBnjEhTuG37baDS/Pr2mulxmJP7B3cbxHhr+0+uH7xkTHaZ6LY3
6PmkgN2WtruyH9K/gVa5y333uZ2g8jQLWQRt/FdPsodeMGkIDMaGPvFZ6urVS9pjJYlkKeP6rKMD
DLH9NShdlABe+0pbAr0nfRSI4Pz/lmEEYQMJrZNinMNUmz98fDT00R8IEsW/Q0DiCkwjBRnRDVnk
h3kP99J54qJCKkHaSpbZq8XRSf2GdU4nlYZKYL+nRk8ATZfQPyOHWBrjpyP6NiRwkpRCLxVi5Rm0
PSs63+CZ5jeblOsEp1fHPzUY/OEw6ySjhmHRAgKaqLN2NyZjFjpGug284FIzllx5cftKVXjwLEax
1psSIs0x4cSu6/kbkvSYtYoHU6+/ApcLe3AfkGi/tVb7d15wmGlLse/gabgoXneW8dQNSAXKLz8r
ufD76Zs+3mWIN7WXfVHgnQbpHWScbVxHsmEXsbcGhf3sIQxaiuzZ8fICQzPTuHw+yR7sY2t3GCJL
Fstc3mAkfRXFRW/yl8n4xxU1EpGxPMROQ5COAYCj3Q4e/Xlksrcitncu/IcNPwHYhz1vmyb98I0K
13sMvRjDbsDxxon/MCzdO97Mr2AS6tRnw/vQi3OdFYgkyaj0vepkoLBwY+0zCcw30ik/nYzLQ1PY
c6LfV5Cx34Np7FAh8G5Mif7ddPrHwLkF0TUsk3xVQi8hJ+NckCBemhPzqvmMtuJImDMm/ucqH0ls
6Yc3mrwApNI3mx7NuszM58zJPlu0GkR04lFnwi6y4tEW+lNt4khIKFmaDrYOWOKa2ORs+Yoaxpw8
scMAZVh65rcWMWdLmfUkNkWRI55JB5o3fvnVCHbMDjR8zdZCTBUV1M6dm23hlSSo9GKvO8MHIGwG
R9b8Jd2ek1VVPEWm6Olc05dlC1uPqDc4FjNM17msaCUdzOG6tN4my085rT/DoEFnAFmvWsI725nh
OhlS2z41tbU7jRvIzs6ahrNxqobXeTKugcYu7QleWbcfiHrmL3peHgfLeJO5+1K0EQ4/50R5ssmX
8cZIqb7G8TmlG+gz0oycZ6EFLvucdoun7IUK+WLGLS08QNlr2dgPM/euWdGlJz6DxNFfgkz7sNPx
TIEYlyK55bqWkVs7h9pYvE+wD1eVq2+nqDt7qMRRmVFXSk7F3eC+mg63Vjkzvl0CFWtcOm9xBZKs
LhhMY/L5og99EADArbwSB2upXxfaXVNTN3vZgDW3xdFOdBZ75y3Lsjw0zPE6ugCU8FBQWKFqamZY
BGnSh5Bu3pqFc3qXzB89OWzJWB8XtoupS1ke480oi2xLe/qE+7pbFVOgqQB2jFGoeem5+DIbEFwN
VshpEvQX0Zh1csPUFRFJhtmg1/Z3Ni21ZQGxkySlA/1/lCUfmQ8heCEaQVkzrEkJDWrvzeM76GME
WEXgjYhuPiGTVkOIbSHdC2Qktj5ac1yHND7yy2LgV9f97KvBphzZTOK4m+b4yTaXo9XUf3LN5Q5j
ttxUOCDM4LHU/Z9ymnzOnYgZAEZRu8rslbHLb0ItoHacnswSn9O8RnEdWC8lIJGoqw+pLxFIoNYW
Ohe7Fu/KtN/SL3gk+XhZVQuuN3vM132c/V2mloni/CP798EcQ50LD+fA4h3c7pBlzoNum1UIG7be
MH6Dm+ZA6IiQrKyXnqKmzoNb1tFB4H9hrLd7S78SGVaEzaziq6rS21jOz2RYH4nlvkete85Efxqq
/mu0GySyuKyckcpsqL8yh5fVih18gGhHbIsIHLvKaSwo4ZKbkNsxz0+uyalfL4xX6P2bscpuiVej
HitweFMFT3P17C0lIgs1YPYnTj/6eC4sqYF4XHe9NbBKcLqrvJEjeinxAP8QbvnmOPY+rkmk8hEF
4vl40LtIRWGobq9jH2ynYAJXgGG0yqeuN87pDLZPRt5tEfOtbYfmbE/ap85OTc7kNcm4zJaxYC9C
jskF+Jl11kVvXeJFyPqYhvEnGoI3X0s2mUgO0Vz9Ta2ZexuI7sDWjsl/5bFYbPT/R9SZLceJRGn4
iTKCneS2oFaV1pJkWTeE7ZZI9h0Snn4+NBMxNw63rbZKVZCc869bl5doh+Mocwbs4B5c8m4h3CWj
MoHBRZOBb0D4UKLXxNzKhJE8xP497NI/lLfMTrCa7X8AjGHlD1ddFk+m0G+2NX3yZKUt+JRaFnDt
ij8VsYSv0E8asrgExEVvKZoxsJOo3TKU9QxHkRAJbFgnvy8/Oy8nqywHZoRu8AXZ93WuD1NF6ZsY
bgyqz0W7vgdJ+xAs8UnmmgCU4VAs6cAhON2h89sjKLyKZrZR6DFJGVb5C1fVpx23xzjPjV1mrvvc
5cdH/whY3lGbCpduNA64x4azdWcz4Fio0+5CKhMyh/ylyEx+3uQNeWEG8EZXGQGuT+aoWDWwDMXF
cPZM0EHH0wCP9IYEmdw3JlYPF9jR82+UAu4ofCDDtT8bU/GfyIh87qyAbwOpMa+U3JfAeVR/vlH7
hVCMT0TaPuaxYj9sLeYdiiTahC6pUK8xSgQCKe+Ub9+cuTy5TTyRfL0+JIPNONFRBSRih1pJeLm0
WMTdxHwa+96Bfq1ujaNysVh+bX2jI8IFlnKOi20d7XSmsplMWzuqJocgFKDemaP3501MhU/KONI3
npGpyrCMOOazsVnHN8WBv9B2D7PRd/g1q05kG6EEP+OCdQkOOdfzxwOjGogNPdSBbT5SBXaws+2K
Vam7425ikIWFZ5S6dw15AzfgdqrmD3us/7nVAKfq2Y9k6XBkrysUVUP2GT09coAS3szO3fhue0CV
ZT6hiKD8EwYgJoix/PSnz4ACL/LUINgo/0L+ETuPw/gERnBMgvFAfcOLRwQjx5YBzEgYJQsja0o2
PxhiemrR0EQUcp5m8Dl7lK+u6nN6e3+V0tmngV0c8OHWOynYslJAQQfr/K4PmnPjjrdUO/beWv6x
DLHvSUpkauQATDCVQu6IQlVEk9lxVpYPvUlWtpIUNWuTgOgeFWQHfR5nL+0C7T7qx7oq9vMy/aNP
jbmeuZzFh25XB28PefGLTt8mkNJjb8mHJE+gjGYaCBfzhKoSe3XzLCwAzcWUX5UiSL/HerNzkkuS
rjckMhbhNg0DJllgTfKWLuKv0mS8TfZXXtDnGKMg0XRD0sXh7iqeGUCVYPTKdnYyAWUV2aeuneHo
E89A1inzCX0/w4QaSCx3qXD8YzVoBeKyfqzr9NUuKFgqzpiMEKZ60x7HOv/gmXdIuvhVKTDgsh0J
0J38f4E73egZOvRw+m3yMlaiPGzXiVNxjeRLTL8pDo9xhTQWffwnWa2nlVWxUO2TQTbdjgCxLwL4
IorieY7F4y6e6rOzZh9UCdF4iC6CmFgEkuj/prHmNCnWCP0fj+ZWtZE/B8995XyXXn5THHm7aXlr
tzhIu7isvTqvdOx6dQVO5JM4NjT7gYqa7S8Ju6PdVJmn7QZxFT4Ma9IFtvdv7n3Cclmi21Te/67p
wT7jujw3huvunEH/FkRf5PHX6C/ebph4pDjzccDDyRqMYKExk09odqSJdYnhmtqOgKQ2S8Fp5w0B
Mk53EtKiK5Q/4Pjimt+eVWOcvnpkyjHVuQ9D4RHwVZ6MlTToigw7nTj7qR3eijmKB/vL2p4NiYSq
jtPlaTs7J7He2pjXEwv0mU3Lakst3JmN/9OT9clcahTsmt7WeLiQdMXzjW11508ocKZ2c6XCldd/
y0U+ut7FEClt860ZI9rgCjfH5hcxRkaj1uMyARMuE7PV2BNkk+Tyj9Oc4JTfptzqDwVbe4A9xqqI
sWuIDaGGHdRMW5SaKmKg87I/+MV86anx4zjQx77oX2UyR7iS/lHlim/0tZN7d4nNs+GX314Ff5u3
f4ogz+59PKlqS0FdWenv0krcRo5Fjn3GrrGQf5Y8THri7OP5NiJSL7P0SUiEw/VASbia+r2Kr40h
EFoDWh6beIFcrE1EFNkroU+nzMoVJyIu7GKiO6qoUJCbyfRrKgXbbDNevARr4zD+Neb2bxvQhZLm
9bfja5v4+8iczSaEaDsHaDiStjnWXtkcGsjpMCvc6SQrhyY2pBW+okoAlSX5BeNdtW0rQ3NnZu1J
Fvpeev45QFI2uLLCWZE90P9zgPyDXltw4tb2svOa4joY2bVel4eFbkoumOHDJ4Qzr2zihhws3dST
OQ09hLbKHpfsk1E03rl0L2wXypwF37Yf4113PnzTD9s2e/bIYTemWkLiVxZs795R5dYP1PLUyKii
nWVcHvV+ARw720lws+T8OvijtSNGsDgTzIU2zqI1qOyQrHQaHX/mMh93t756zo2CRx8nFigu9yfV
piaa4WKipJcBAkrcQQc9UVAyo78zDLiJerxUrVuFLkfYzFSYaJS/VOERRs8aG2VGffTKOfLR2ljZ
TLPZ6H8UZvA84uTFwv3cbLbmICEuu+CWFCJ4FCBc+0Wk2T57WZVH/WIbp1ESDBeej/giXD8OjZrm
QCPhQ0Im7FDtRbjw2NakVsrsS/YfXhFjZRI6odfLfwZWOwTCv1UeZtK2mqmAWrIr+Qg6yjxWIrIn
N42vmx2g749i8f2zUW9J7ntS4IZ7Aqv3pexgwVrrSec19qHF+aiJYY4Yih+swkIVw7iXuWRfuPXw
nzvi0dRtL3cUoJMUPrf6cUU1j9L4v6EOFiTohHG47MPr1q9Jz/V8tt3+1NSMU0mxxoceiesM/gag
1VuhBo+xrPg8dwYTmVO8I2fXytybQPy0t/Ntzcu8zo91D7xnM5AM5Xji4vzrDK/d2H04WXFDVoHs
DF9bpNNpeNi6XFzpxeHocrr8sJwTmxTaR2qB7np0rIe2nJCgUC8oaxpzzfZIqtU2UkjUWm9TujmS
7cj1E0Rm5bnHT7lDFvVKqB/Ztl2YI1rril+j7NKos21z30s+PEsH77CBkr2UT2zOBywalXphvqOu
WBgOFy83zth0RP/T9rGO5aPnCB46+O0GOIxqyt9sfJb7CdNYwhI2YqNXYP52sZx1kjJ/5gX6Nmd6
BtreIz0KKP9CvWdMZRJB8kU+yoMIWkKFYwrKZtflUSX4kzbCCF5tj6znF5mkp9ZQAwvoHIdiBLFI
zDy0UumGahxfyTCREZXgxT4wm+SqZBER+fVSFvHbio4jpOcvOLhCP47CMa4Jz0a1afeDzLgW0vWv
AQcBd9n6y816833JqXOgOOGwYJk82dsQrx3uX4AgD3tH78/zrrRrZkQtwIpMcVyU+RrM6X4WqJ7A
QLPIcj1oqCylHVcCH/guEEegxReuZDydNG1twMAYEJ83Za9ZzKkqkmQ4CVGz/uT6WaPiKJqJ8CPH
vFFRwU+tAWJUZVC+XbUJ5hTT4hmGhVIypO174ICI9sWcBTV5W604MhzO72n6hIHCzZHgnzHQLNsV
iJnoMjj83t1l3UNpJEzj637sfOPSpNY3us3x3LsBKJ9kJ9MplgqRhbmDAS+pA25yLghzwFtSL9WF
Reoqi9jfuVQpH9Ai7t2GDu0lK2VIvokZ0Sp9LOyiPw++dV3tvjrk9FO7Mj6iRKVaCotWMnt/mtlv
wqkbzwrYcNcZ4DuN4/pR1hsFaJIRLUHcHA3ahgmYH8Klsj4S3mheCI3iqNNvWHlCa6IdJs3wPHXp
TCgQbpHYJeVgk/WXnvcXtOgQr91vynPC1aaRDBER8FD+IhJ/OpnBlvvLU3u74UTgg2DyhqnKYpc2
AdgCwmGzjHALxs2ApWWqd+g+D5z1d9KH3DHHZVtO2js5x7ehbqlBkMFXaYw3uriqfeATLe8k94WJ
N84lGLdLT+MKyo+/I+LiWcFcug9OxJJhFC0rh+EBfwPvfryaJ9aIO2nTTTzlrjxrdJqh8gPkm5IH
VU57ny0J3IN6QfKKdKBIG+7vwT4Uw9KdBomNr+3FyZaEYpDeuStIU901uRmSqsIHPTCEUfD21qOL
XWz9Z144cdq/QA4ubieqmm0Tho4oELvp7pyGDj3E6V44D6DNniYOte0ANKVT+Ec/1b9pSk74jCdS
7jwDLCgV6D/yaRPt2bwQbHZAdAygfILZIc9XHiZcEwNtpLnKPKDrkoZyh515tjAwFtayJ+Y/ea6M
DyuW33Vv0ca7euwXBsJavTjOPVlZ18VEsWAM+iXGM5fr2j0JE1TBWZBm+J41nwgQ/yDw3zxgucEk
6JW7tbnaA8pKla5GFNNfj9ZDPZBH4O7WWBBSb3zRt8lYDcluaBf/SjsV1Ky/pCUJx0WbH3GS9hT/
mHvLd6qd8uH6J8LhRYDgVGNUi9CyR7iz74inevZH0E5panY8/510+yU0yiJlkuMjnYRFptzjWAQ+
u51O9u5a6Z3ZrDdUQ7vchtSI6/hZOSvKshppO0n52IJGJLoUYdls/r0RSYNE8apvj8WCEokxNDIh
CI+xn70g7YgQ70eeL4od0R+vvjsHYV/NaBfN9Qm5J4W/Kds/bVRPdmO92pP54sAdkgb4hVWRujQ1
n51muFuVDXfNM+ZS0kA/j6p4Aq/63XYSlk+X5BE7bAYEqOZbseNwxI2JdGup7hwjfVdmhqDKGy5p
pb5bcoQAfOGlPUV4+mh+6XT5z5BjmA3AvWO10m/IqGdPLeHIFV3fU0zxrqyxK8Q44i5BPV9tN5mP
hAi/GuWHg1+gdnI7tBTypHwgW1FpZK+o61K0VuqtEh0l0wTFMeoWkjiDnuoKK373Zzdg4qZSEZXv
4n0qYWjc+9lHP8fDXSLEf/NSXXHb15Dm1oma9DnyiGqO3Ngn7r9kjAEhjMDJmRBWRbOziyeZOTgU
/qJDi37L4lQai3d2gch7Ss73WKnsUCJ+8gMHFXVDNv2qiHVbtQh1zYBPXzSVuNWE2Jj7odTo3TwD
LMCdqH7U9gthlAiDydC50BgD7WLERM1U5AX77Vkr8hlghkuDz9eeDHOPWgUvZTwzvlWBpuHTQxZd
HOmNrheTNUnNV6fNx4Pl4BjqTQOv7XoRhlmeoE8ARvGwgHjW53UGxqlVTLFIBe4rA5J94gyDZjc5
mD388uht16os1Ps4MpAFjsgPk9Tikg/mzSuJHp+dk0gKfdFglXvvwejnJhrgZ8IVq2XaBD6zJcGz
gn7ORnIn20Vk82Qw+mm8x0TqHG0Oa4G6P2tAJwbM/tMTk8JLv4yMEylRCQpuAuwLeLfpmZdMQ0QE
NXGxFgrDF4Z+mqVHOgLSiehC0KR+dPATZC39uKvAie/oe4cyV2g5tAZ6Buztbejj+h/plAay5uXf
3LH7BSNKgV4Y72tqo1ez+UktvLU7Dy8aE2kYNDOfINy8ZQDokgUFffRdaDx5NK5OrLBU4CBK37W1
rEHsmmErDqf5NqsmCoFBN8w1Pa3pyD+XrMxcPc7GXvXiYnj+nw5czySH4OpU1jlWVXvvpZzsUvX4
ogDsoiZDAWXhChmbPN5Ll+e8EWcnVY8Na7VxMizjOXZjFA2JcDEfrwwZ/WbP+fmlxEIDZS4xanjr
/ARZNbON4uBxt19+vuTnd7Wl6wsFMIgzubi3vwsa7/++CgUYMyhY8r7CPZHOiqktbHVQnLKYtHkj
XWUke5STzlC+Cp+qNkQ9E0yTRyxdbl7a5tdSTk6kOl9HjTReZAWhaXdkJNOPivpa/6uEE9zVy5WT
j5XCJci5H4aodFHUENQIwte67c7XmJYQQCJaWpmu8XC4/KR0ejVpct/0PvW9RXfnbXUMfbVGwJ7t
JcuSJymL+U7DFNQVA5X0nRMiHoLtjLPCwvdmlkUAcOcHkVtRnT3E9peD+1I6Xhp6PaZLd5YYBKYJ
K4h+G5YWBtXYLO9olVysS2dOvnBuJ00jjwDz81zsW35/DfKnWg38G6I/Fx0WAbZ7m5o580sg9NgT
mYybt1y+lNfNV0suH14TqHMnRkhQzSCbWigiMqPdPF0tRrcRq6q7JRumT5PhL7cKr5VT2QZ0vSTc
ylBT1IwDOBWU65CsXyDvE1eIXA55Ez8RFHtYPfdl9ChnIDHyeU0ntqrZ6VhYxV83npOj4agBB1LG
s4EW2WDMTJRDQHc2+DO7kH+YBk5wnSEyxwt8r4muwvLqoAoI9H0gHEa0WT2KUf0hs6+6oGUuLz+/
k4MlIVb9Jj1m7nznuU6Af2+zG/3vbw0PkyfbKOru7Ur9+RsTg///fZHV2UisXFIofi7dn6v25wv/
/z/TOXluCWo4/Fy7/3+FB9iVip3rP0pccP97Ybfbpb6MNCZsFkLjKEdx/Pkz3GlXM1m/RYl6sWSE
YB3ml9Kmipd59M1quWzd2mzpC8/6qE0ninfzinaJ+pRnK2wIqarFSiYxFewRJxHPk5vIR1CR6pVC
sjiFaXTdPYxDjw9d/WkEqDg/cMXYUXeh1VBJMM1in9IKXQvtXmZjUaGX6b3ytzriYv1uGjGCYUE8
rCty9GIMu+oxGZflIQnwpbmcBJEyanJmwfGW6tcyIKgbiMbJRKaQDD3Ys/zkcrWpaM8ZzYZKvuTZ
8Nufb4VZsAetJP1VltpRewz5qmwK5Vo6qd3EvylpjadNTycl3CH1NPRmLi21knjiFuNSbqTN2CnY
fZdbIXcuDKjJYh1IE3oLxrjFYYcoVHcHT5cV/ccvppBf3EoW1xXBJPjC7rwRP1Eb2y+V6Zc0CY11
JOfgZNGVQ5A5o7xgivRcSEAUBExcYBTzjHV/oowdvqlkCoMLCCHK94kdx8+fFvwsKuaGlF+TKkUD
zeo4r5Ar1QrqLHv7MNsD5AJ627AVKt5JUsV22hcHAsCNY7ccqjTNH4MlYEujzimuGjQzxWsxVH+W
Yiyf5/wEBkXKBJrjO28yvsq2nZgO8bb4XoZTEUxh4p+49iX/l7WUSC/6vRyWChTdJACvkeahKSEy
sNikp1ZXNoymce7Hedr7jnefVz0QTyyZ9KogqicIOWcyGBmm6TRTWIFVCRHYskAK1G538un9mPuU
B0Gc33Pzf2NOQhEdZ7/0Oqy7NvstV45aIFgvYBsaA/wPsl4KrBE8/KaKfQlfJ2dOlzV4A4x0Dxd0
AWq0d5NRP4+BjXTMWOix4ogizOsrJpvB7hCNJ5N8SJPGCJ3uaJremyf/jUb/aOWMKdTYyd3Qk+k9
4ip17OVcVDS1pwOBHIDYPbGU4mj62Hc0KJLn45MeKQg9lDc99r+lUdZHLkwyfyH64AaQ3COCQpqT
jjc/td8zc3Ajr+/+xjnbQxlw6Rq+bB5AmukD/yNtrXaDkQ6nxGOMntuHepnzvQVQc7LUH46+LZse
gxNvAKIuWIyEYun8jgqD5OSTXGiGiR9jHJgZe2x7uPIofcQ4q7bmyoiwAHnKvcKJehM5XwdeTzrb
UF/yQlaXn/9ckUbz2sfN1wYRIzzrQjqcdfGKxbpMnkNmWdDRYEP4fr6Uy75x6CUWuXsszLTAYDSj
hul5dTOz2MVhJDrh0CF1YXjUk1ZHvdQIqVBkYMxlZ+brtHBOGM4QtQ0rLyZHpJZ6wWkgvcX4rm3Q
ZsvKDmaZw+XjfM6OU53e68EPEO6lzDWJ++EQunHoGhIVg0Bg2TP52eUEeke43BTWDSMBpyBmWdIj
fr6D0/kk88PQiEUPl9zDwsayOQanzid9pmlQ+xediBz8swRVBFsJj89FMSXiscaqtAxyPisj04eg
99NDxe1wVDZAQfPqugkwM85VI88S6ujqsOowZAypy+zfzfJslsbnWE6Pab/Or4UQv/Ml/bSCIeZB
SL5JYTWPLsMJkyA0uFD1Q9d571buv/BQg/2AOYoK32Q2ZexkJ2a4xvSgonEpX9EunjNUxG9JgjAj
0ekRJPCX0xb1qXU5x71A4UubfH9Xkb8AVYipykmHMGvxDaqeCJ8Zg9y8sOer7xEvBko/Vs2s3cx+
KfMMGVKsQ+l9hiOFpPblE9cUBIsZ4KDoOtzm9SOBL5eslafJ87yt+cqOJPW6ucSAu/x1y/GBUIvm
zm35cV1/vAV1Sh93N78GqmZBcabmEFeefcRTyf5FXg5H2Wxfe4JkAIaIMkv8nlRFXT0rtMOJ3zwa
WX8oV9HQlpB8lxXPe0Jtj4wQN9ty0Q4EJNAoRmgR9N+UrgVkPKa3fFov2h71PlszYBtloeIIOoqo
cVyJVR68pidvXeeXJWMwsTuXSEi8XBCrr5AgGa8i+GORJMIh1L23SYZM14WKpkPQ690WtxOhIkKO
5l0u2CqLfErwqEZLgbaNWB3cSn6Wnlx7+m32+GSEreG8i5LkD+dV5nm1Rfq+Br1xZzbxQNLfS2V1
K7KS6bmcXHNXCANdwTJg2mHQH3LCYxfWFpeEPx6D5qGLvSfltODrpNJ5a/aFuQ/pWoqVQU57x56f
rUb8sbMksvBfL716UAQpG0tPlIPJ2uE44xvWV2/1IJtqJIn59L1WwUc6Dw9J1p9bStKDqrtr1+HB
z7ixRowSuIQIb0DaDg/H/kEc3zMm7i50/HzZ2W79bVmnMegvsZU/ZC5RPCukQDQmhNQv9X0ZD1a0
rFHgTSpKN8UmYTyUwq1HaTcMqTWiLne0btWyPsekuGTlnxXCsrK97mDH6HVj0qSzxzyIpwhs7pon
4AqqwUkvceyGteXveeQS1TA6US6Xv6tVP+o0vquUVezHyaduxXgw4qU/lWJ5RJtK0JlqdmKerj5m
aKZ46DiyMTKEQ4lkmaJK0wNZ1BaxFSnGRCdwn9k4xWjydizth11OAFIqv7Zz8Q5AuvmTvfdMNMm+
HzuKlphTawfj1tLjfs3G58KQhF3iC68y3kjlzu9VgS9JFvkbbq5rmQq9j8flH/FVv03Lus4Z3KbI
zJcEijqiIe/DbYlqsYjy0b1xUMLtiekVxs6cqPDIc+ugiZPnWAPHyLFLwj2Q1GCecsqrwrh8qAav
JMIwuQf8e0+ZLlKqM8lDGx+Nei8XZ5N/FaHV5W8K5C0ENrlW1eaonLqorsf3EtAcR7y9w1P9kPfJ
PsBRanfNB3JoqAsO7j0I5WHKPXWeTRO+uThZNWQFEvjRg4aLc+jByese8DV8MVa2GKbnAqYTqLhy
TTwnZIGNNt/bHe0Jnit7RF7fxcxLFl8YJkz5DWVIlWP9czvc7DWH7zQO5Jonsb0bSCP9EUABVTrp
g87QLSJfIg6qR0Knutl8WGCAhakeu2nERoQccb+S0E4YonnIss2D01XJPtFtiY/AVHss9Dj2OEqY
60wsulQSgEbl5S6n5Rqkv4/q3nDOHuR6ZrATrjVzHJIXjg/DfLJVZ9+lbToeKklRj2GbPif5asDh
Q+VVysT7XKXkUvc8ciSYDe6WfTKjohCo2Qt5lvWI4tItmM9N64HnIxKGGBWBAPgCheF2SmnU0rVA
2ZO+awOlqOhw+DAt72af4zPATWj17WNTPxqVTvexU6LtywJUWEDOZn9aAsXPUJlPiYES059iCAUf
Jt9hAg7InB7GRYaexvlB5CWXxlqH4yK+GqCgfUMnX9sqnxoKmPGSwyEiBfLD9PVtzJxTvaVhtD3H
sJVY33NZfM9JV/8lWDzdLbV4qEWtIVMuS59lYVB8kunAwA5jsBtwso7lHloXhB1tJdtRmHqGcdf0
a7MfsymCLEaY6dyGILEvI1ttNsegSLETumXhhQVkWGqij1uI4UPXvus1QUfG/HNy+PvUNx9di3e2
WtKot/yr9m0A+mJGk7uwn5ElwCCfyhrKF6QHapltuVP+vhXFh12s56kBDMa5wYL1oyBU6tdKNsFR
e+JqBVZ2TofvzPG8O6Ti5lnV8jlu4uwgB1w2ai4PUptnTDPxfjWbPEIDQIzvUkfIERACiIL0R/vW
BgX9wnV+sI3kr62sW1trxjk02Te3JArK7ATq2580oTbIIa5z5Mh2CRHD7TDUefegdXafsg3Vtq8p
7XPo9jNJBoDrWdb06pmCyyqQKJ7kQtKP6b7Xi0GoW+qIMO9wvcapACsaH+Jkyg6lthHRdxKJ6gm3
J1sk3zAsJ7sNgw6Bd/zWboHWvRDvFCaWOxDl9yrepBuoWApoQoI3po3WPFRFgJIERhoVU8falynY
vD7ymEqjmsc/c2nKK9y+FYFAp4UbjeLEq2k3PB+sLj4Nufvtlq/aElAEJCl2YJbA+5jy2fiCpH4F
EPnwKzKskm3TIu4vzN0PKzFoIGQAb1Wzz8mmCC32tZ1VmHZI+uVve0BtSNvCweSD7icPMUU6/iV4
jpzJPsoyspR03KI6ZAkyuuFpLdNz2Tu3VDS/TKkctEIK6XoGEkRFn4P9wSK9bm2dQ8Y649H+gsUB
4QZL7BAtiEguWcJhXkHkLg30sqx+VzlvdkAuj9FdMzIQVr/8bRg09/YTQii2NkYP9ctAyXwR6bEj
tZQAloDMnrI5u/a3PcL5FzWEU2173Kdri6Wy0RGRCKe5RPLheLED8ok9oA6MJwcPAiri8mnspIqm
wb7rquxFecszCVEvNV7NnSv6jzJlJ9AIRQfnsqRWcjANazfaJHOlhAp5W0nF4Ny2aSnTtIAmFQ69
RGTDXgaIqJvYvPTVsW/NNuzK9m6gXpfq0Y+egyL2XRzsKfFPnb8fFUn2qV1DhgEpjmnxqxt5ngnL
YUKeWKR9IrZ57lCv8qdQPxBXHiBQKD8pdvivDaZ7BGz4t4fAPcXtO5d8VK9GfceGJtkeE5JQkEEL
2mJi9dYUwGebQ5BxfrxRmXu/vR5auNl45XRhtyO1vqoItEXSnA4MHlyzn8ksvhAVRojFvaOw3N8K
Ieyp07FPPBQoIDMyeMB8ytsgCLW+1agqj2M+Y3fJ648C0ZzTMB0ujOGYY73sMLZyKwWgukSVfeQs
eF/MKXu2m+YTIYjsmj+Lj/FxIkVENdfaQQyc21igcm6rAT25GR+XVDUHU7jWrp3TJGpIAggC+zKn
5hMUG9mAKxA7RnmMpbKrkfyTHaEZpYYeEN3VHqiyDypXZgdtelBNWGZbd/1yqNA5DZjoJl8fcdJ/
OZZ4V8piuppiZhJrIhLCKX+p+ZZbM86+TpUob7q9SWVOSH7el+9CobZE/yNvf9fWSO7I3P2tlHM3
teW/DE8bopuD2Wm8km1IdSA9M7zeLvN/bWFcuC0sjtdytcgrCyYErytaXHY4mPk26tyXYiKPIego
ICuoWQGIaTdMCdaWaMRwyubiDKzJ8zxGUdpBqUHaqUOcg50RCPtMwRIquib+ncc9dvBqYZHGdoLd
HCghw+bAtcQ1h5hGd590k5jw68mvGhA6JMTx3kRktlcLpg70EFBoGoXpIuaDMbQvMoNdnIjYgdtL
mx0S/P+CLMG93CVXksW+O5k85JRKYUJH0LQSWHZQExRDp93ItXsoQVGvGKTKKK3cfwjk+sPiSpqN
j6JdcWE7Q3MwkuvPJayn6a2xx2smOOabyQd6A1ceIW/mEqXaZndqGLcw0LT6qcfvJAXbVjtXlypQ
b11l/hvtGMFvjWVvRJCMk5JVyW9FZBuoyQT+aJjY5pk58VLh4qSLzY7IHfmbJmrTezqc6n9LH8/X
MvGN7Zw13M3Q5AxeBQOU78t6yB/UAu2fVH4devSwpi06voCjpy+KAg8mDjSjTKuwiF/ESic6azLq
XpzeqCS/gV/6sDRnrHMlsR4N2hIqjxHUAYmI2WU5C1BZD+tyv2KKOBX691Q6T2tsx2Eyx+rgjv4d
lC8SXM+7rZpta2aWYPmuT+AI+2lg3XXgTpGwkVKsP50ZkYkSZPK57bPwc3/PpeTsyVBao76o592Q
1Q9zoT/mavNzoSMTdrMHEm33JonAkZJs11ZjP1gsSaPhV4/aFh1JPtE8fc+199xay6th2+c09t9c
4u5LxyATT15yS9wlmHoO7uDYuzwPZR6kjKpW2M0kjhIOiixrtJODPel/spd4Ab8Nbb1qO31lPufH
tZPLuOZ/uoHDoRXDazAN52QEbAv8v6skRXau6r8uXdClDFYmeN7TvrPeS5PPts+hkHtskyfEitiN
wb5ikM+pI6HMEH1UjiS/MxG31tm0eLJ5K9Oj22j30AuXTwqLoyfdP8U8GceGgEpEB9QF+U8YJK4m
cc37dGYdShGIzGVuEppQ3/NGutelFaA47JFHp8QLiMp0jnHmNQvZrAKL5sVV6X++bf9XKGM9gsNY
UeYTVqPFy2h6BHXXrR0mFlpMP8bV59OQLvLEOHsGDomiGP8GFhLFuOYVAUUDd6//LI3bmQcIKXFu
fLD0ojCGYpwT2jhlEz5uXNVlxDLE6wnEYxVnBmPdmr/0Xpm/Cjov/WUmOOM8z4Z3B5rBTRdOzNjX
uG4+5TIO59StlicTJVWsgmJfqOCfl3xOrQ1rsnPx2Z6LGV1xPxNhZvpOuHrzd+Ad+qpBeirKC3Iv
kLbFLkNQDoxn8UobTRC/xqukAUQ/2WaZ3eya/ShuMbWvZcFHQ0QG4IBR7eVEeIzK6ZdtwPELDDRs
x78SlaBJ8fv87BYOVKJWJWMtCwtiJnPvBsCYSb9+/w9X57UbORIt2y8iQG9eVd6p5N1LQqbFJJNk
0ruvP4uai3uA8yJMd2tm1FVFcmfsiBUx4Y82nihMW/EMw4vjeUzJDUuXWnDoD9NP8AzyYGWIEsTL
FYCiwCdupe0TPFAYPX5F0Z+oHm2Li7zI7ZMuSjorEJfnsLqtIVkKnzG9eQGyzyNLwo21PaZrVkGQ
vQKSoc77nOQCSxfMDFMjLDV2eGJdbu4LszmJJi8ukcBpM2nTWxcGkt2guvJICekKQjTOHYeBFmTJ
qsrJ0wZ5hnLYv/pj+BR5FSQrat6IESVfphhILfUFFAA+VWGdY1ZqnHg3lngyo/g4jIGmNEXvVFUt
YT7nFxMgx0CWnZCWY+hKS1A8Ht7CHMcF3dyY8suKw2rQgNZdLCBWxl2i2o4cKc8ydaz9vKq9Ij0r
23wJMdbdBGWe8BSx27VfpPteBfm6dQrYg633Ov2ljmJNDp8F5+zizCFuCZqZgxUqu7nxgwglsan2
Y05cRgcMphOJTzPDgh8MG7zIHnHz9InYNsfmmmxSVRxAJTyUESyPuAGQBnDu1XIG5nqBuM4+HpNM
HrY3vxU6GS6ukfCPiNjiZBzknIi6Qa6Gm0TIQ9eX/hqGNZ6/KjuFsEr3DW4fbNoyhxhpn5tO5gBe
mwRwrrNjq8MsOXac/V9yDZ8Eov2xKFCVVAdnkZQ2atyCLZhFthplGt6YmXh3jIH3swzf44icRZvX
kly+mBEwzA+pbXcd9sUlqYMTaDsfPR5Jhdm5fVIYBh89tRkSFy2zZpsaaQ7OmA1/bQPHJg9sRvc0
9wiui+R9ooItNft73Ttnu5pPOCXe+8yhSS33QFHzZMJVzI2pwdmpyLUDUnuYu2nYiebgphKnUf8+
BbhU3FAMG4+llWfwEqmqpO90DrpNHE/3nluFq4EQAALwvqpbEiZe/4Kv/nsGMM6JgTxuYKDgsfRj
KEicbds54ZFWmox1a3IO44ZcBY+bIrEUXrfoyBLU3xX0iYk4NTdpqFgWKIhDDdPySY3FG5CfjYU9
64AB4xjUXnDf909jT3F7rqI7TPfAtFuYfdHU7IqkK66sBy+Nrt+EQBHRjco3eTs/hSVhr7n2phvE
Ibbr4+gf3IkxAhPyPsF8s1r2xVirvS4N4ZmOED9ivHqU/176hvCAI/WKImZ1ArvwFUR6OvauPa1s
A18y4xstJ4X01lMX2iyLqn1TJ/Jcp9Mp9o3xmPqgJB2DbY3nmXu7I4xSagP+eYQzLI7SU66nhqIJ
PonYO61V5FakUwo8DGa2Ywvz0A7zGx+tcW+l1jGu7WLntBwicje1Lq3DSkLiZL5RAet9ODTfbYUz
1nQYHIriwcK0dCTal+0xagIXs5dFZQxmEEnNiW2Gl6RHapvmBnYH+AwV2C8N3NbOhaUAl61hw8jk
UWGoK/qRMB4sL07cTrLuM9hfnrs41LDiJWgwEHeWCoDQJB5ZsYaekoXr1K3CmpVviQs6oOTUmQzJ
kiZ3T+7wNaSk/BXiHVtN9z6rm73M+S+6zSV06W1ifZnyYcB40gdYJQIU2H2LL3iDgX3L7FOeyorU
TyTUW+6OfIwdioIhQSTbhHMlMsp4zGOk+gFzE3fm97Cd30vPb3Z5G/4aAJzgPrt6m1rBSeY8rtmf
rWG8wcLOyWR6X2VCMCaMwMkWlTwPrknTL6oEeAyouB2LM1ynAbqdO+fbUfGzAucKbosMmtqY1vc1
GjQBBBvZvZ+Xk4TEfYCf914OUPuj1qcNVLunrEb+xYfNSbODeEwYil6OJD9WQeqcKP9xvBQ0Rqu+
nXSSV9tHgW5zZJ6KeWrdTNy0G1rJd1FRErQreS1xiPmncogWGYy+HyhMEBSVixQ57Uq/wPMKuZyb
Iba8tKGVJk4OTdzK79RnEu+8207ELhCX6DTHJi7ioFh4d1DHBY2BkT3Jm7Ql08aqg+QY8zNqn+1v
f6IWqzTBPLj4GDlNxZOJTadOq882ChXt5xjPA/ycTrdj24DI0TrfTrkFqz6jYqj32LI/pt6UjE8V
a1pJIqAI98bc36sUInsT2O+T2c2bSnBPJ8O69RgEySagWqjRfY/IvNGNEL9UXQXS2OoeGF2BnaQL
dGmgCEhwfQ29YnxR9hPvts/LEJ14wK7cWVSw1XmoTiTXOltDXErAaRNoXbcRJQapjy8giJi6/QYW
QMdTwCbLvGmU86QlH26vt6Ex9eD0JgBrlQtyEyzeF2yru8nwfyc3N45NoFIoN/xMGX3uHAGld/as
8MPXyb6uerGRXmqvDATkic/I2tNyUYaqfNuXzVcymWtnOfxmA0eLxpNPVRPRsejhY2Je2WKAalFL
DYtNqLUeDelsE4K/2JoM+Arst0uwHecp7L4M0ErEIP110IPSaeJuL0bujgn2xaZhlRsVxm/XlhcJ
I3+Ht/Yaa2dcd2MEa7HI70Lga7AT6ZvisByNk72OVUUdMi0SbGmqaGcRKkvqNuUkK39mrDTdZA5X
lYSrKlXVFj3jKxShXiU2Z9y6RZFystTBarhVHWlokl3dUcGsYThqWUVV/VdAddSpdp27KfSHFeCo
DWESnjIGlx8nhi/aeo+1BUGDtIkJFLuDQikzUuKdubPjqdimtn+CQnbVAuBhHnVw6eAmhGG7swfP
XuUCVAQ8VTBvXcOrmGZP5ezrDffh+1Yb18Vu68c8Jd0BoXD043/osHkLa8PynoeiZhRlmVUMkTx6
KKDUYbNNJP9rYYFoJzSCgdC+W90lKM/7gnv+7IU/Fp5AMG7Bjh4ozHgRkPZc4B5mEUyYIwCwGdAQ
EZvDSXu0CLP5BY83Y/NX0eskveTM32Eg6BymXEjrNHGCQzphgXITsAl+fjHBCe9JG9x1wjdPuR0+
Y5olxOEOXIcIYG56VNo5E6XkdEzfX9VrzPwxa/woOLd5eR4s11/34B8JppG09csCrgEqjg7yiRfB
uvUidpik5kfBySSl7rvy+mOFkzFKlyNl3Jm35RyjPOvhMwE78OIpDju5DUFaUhwyElFdh7hozUGT
TfWacQN/e4lrMeRzsa9qcv/IHv4iRUF6g8bNTXAxV9Z4XiQDOjte87oQWE9opdFNJTAEpDzpdlE0
bsY6fBtGNW44zt/HFYNkJOqH0as/OS5DfbID5vvyNjQA8MhGP4VRwBuakraRj1ahcR4a5jYClMCb
i/Ze0GDg9lg4AvoDXIs3OO+q64yTe91INHZsn4+FGXBFuuMvzBwqCGdahj1SHpjfF/cFJra03Fb0
YjkpK63GgcbQdhdr7kH2AA2zkvgpsqKLb4XBvpfBPhrmxx4EKqp9SJZWNj8NznfEoNraKljUqhs/
Uo4glzRIkY6Z7w6dVx5AJF0xSA+boQzBl8NVqBJua3PenBErhhsZzdeqdNN1Pbu/0aifxBJcRhfI
FwjPtTG9r7ofV9aUvQ6deg886d/Icy54R0Ij+e3siWjO0gHvGpdaGi/mMD8ThVXbcVwGdI0g70ps
GLH9YE8wgBKv/AF2H7JR6jatUd8xlUDHXYKbTTOcO583ALvja1BxyLX6g8u2COWED+PrKPu9PShv
NWW45tk8UwnPD9OHNROCR8EyHR1mrK4VYHSjNB9Qu2qf3WwwHMbMprZSTjvC62xSqMFF/TyN5Ydt
yWZH/Zy7ovazvxEFQZLKccpTjxomeHs3AG+/ZBQ4q64lwjQOPTd2Hu2yjvAFQXvf2GED45HlF2vb
z4xXslHea11tTYlA4IZES9sCgLkuiQdoRXRxrksOGj1w7vyu7I3f1sjMzVSa7V678rn1/e6E6Qcl
V5yMwNsYScQmdPIGYuPVPeFMGjJq4ji7dmE5DstrwTwfUC0Uxp46zIFLQJ5ck2VTJo+PhA5QTKKk
7g6C58tNmkFftpSHjhTXW720H2UTCImUbXQc2xw6sqtj9VuuhABLrUkPhmteZT9zE6tVulv03bDx
OI18jRnm7pmw9Y249QKn3blIDhydrXnfGs0DZn8eXp3AMTDRIANYeCXqALIcc6Nv8+Abm+6UNbFF
W23zM+Tz1asmySngTclSXyIb/7+R3UWeumXRQTkrjyXcrE9WH6I1m7euYIOg6IPfZnS/OPrckPqa
U3unOMn0aYmFzSlXBYOrEZDJdjr/GMjmoQe2WgkAD35XPivdv2a1M28tF5+vUb6UPkYzJ/swRmAu
bvnaBujQ89jtIUOaEcS50kW402WEH0zv57TFb0WZNzLHOKpNOF6bbKacFtR4awUQSyUC+BIQTUVL
eDSRTyEOETLR2IqQL7iXfiLVcTofx5ajO8/AIgTyHLLPMs5dZ/36UbcBuJgjYZVPacAHnq3wBkHs
O/TJB2HQzrV4MxYkmWqmw2T39LIM9KAQZ8YfJ/iLR27irkkvnbC2TFbR4r2Tm2GsXosJokWe9a94
dqCSiR2+0r3iW5hoO3hQ1BSxAsXJr/yAbVpW+puo4wkgUj5zmaVmfmyWwbbv8G063tYNltvAu0IV
WLfhziqjc5sAZTNC6/yB71yv7JA2mrhS5GdmPtnF4oAg2cF9ov7Q2NETkicrlpA4O0V3p4roPhxt
c28V70KMlMQbjz6rqjJDxVeq/HKcdOTIjHdgGK101TUe80c/fHbFyCzjTw8dyxdVRgRZ1PjPDroH
Ez9Rb5mk6ZOkvB0G3mWLE88qCLxfPGlwEFAXC1XBxrDii+X3xaZIgzu6GTxkEPOowhiuIGkhxGCH
CzQu/GmVkkODTXmccs0UKdyj60e7bAZJrrANsI77hWn13ghxRovlBIOTZebAAwGT0CAHk1kgsLXi
TC3Xq6lcYxeY9Zftqi2dRGs/egy7Ua+CvHgelpCs5xVcbb7ejYLcsGp+Mp+LtKe9DAzAa+E+jIk+
GgwdN/ZsfZhJ4h5qR1ExYaPneoRz3eqFkDCdTBVdaUVUrHvKwZA67JvEOHkO3gs0ldcqBUVftQU3
rK8mRgSHjH411UM/c/9ICKjeGHoif9+DSZSYRxL57qTti6+rtaaaWxU8uAMmu5t0pJ0rCRHi+6uR
nIJ8tBl1pmyvzQuYl6ssvfdxaijI9GoyoPpJj94XOYBPw2Kky4gzA5wDqN8sb2raxU+xFcE02krN
WQPgwmemswR4V02kMcmf7J7WkIbYUjpZ1jXu431QYDyvU3IqzkJKKQtiGR7xozaOn6QmRDa5AdI5
gD0210+2RTmaraiMSPFUzH7xTO5veXneTC64w6ACxLJ5iYRU6OKtuOhQ/bZ9a286V8Rc2t5Wvxop
Bh8j6djQQRzvbZjVJTNHiN2pmJ0fDymIpk2SElb+HkOdN6Tx0znDkT6jHncu+jmZ4o0ok9vIZ7E5
BzfgqIO/9xAc2p302uHUvvdj7XF3RktHUcR+pO7CKXtolIlogE3ertTGadF5spw2LGu+zbhHrybZ
HqzeekZGRHxy5nPp9Tsp0BmDkGUkjhorn9c2S5qbKu71OrMQHmM+CrojEB/4F6/qGRDGmtNKdbUp
I8xcPBG8dql7bKpy62Ph7nKWQezbMBm3I6sP82sW/4D+MB5FbUVK4Ad4wZNDcdC2rssDhsVVMrhA
wvx9PmdoALK6pRSCmLlV3zvSPyyqQ+LD0S8YMauuu2VVxgetY9iQ+b+gdS9Tu/RfFN0h5HzqhCvX
rC4NrnAd2xSAtcF+6G6twb+dZmdXGwwrIAtuKIXDPNPQKFLqW+3ra25NJEkFkPxe3M3K52CDJxaD
MqxszznKRSMM2n0f4NGzLapHksWaVFS804Fl/5sk1k47IFirNmOevPvZfIX8sWl8rK5WVHKZQLys
OL2wU/Jv+pbzhcduxFLMKoAheDQ62PXa18TE8lc7JB8ITN44+AKJeg4PGVzxwgXKtlyEwpivhkn3
FTKKKbojEOII39i471jUZbF9ZU7qeaYPHpGr6FwJrrN58VckiLxuhV8BG5EV20eO21fYcMD3usc6
YmxCjf8Z6rLdzA77ywYZf6P8dtOa0zW0MdaNKeckMkgr4cQ/vUW/wjyuEtgiCf4le8LfxBL0Csdl
1VT0ZfRjB4f3rscWSu2JxYkDvISbmKy6519nNnL2WZNa57qjwKktPlLXo8fc/pK1eBbixBxFZXAE
6pDmIsdEiAOcPufWqVG8AK58GM2AZ7KBw1WYzvMk+oOlf3veD3Y23PWMOf/I7GbflYsx2p/dLSI9
y9E46TFcKypcuvbiNDbtFj6oLSXHb/5P7Prpd4xYRAxp7xwrl3KKroz31HatKKweNr3D/1WVzYoW
kXjfdbw7geYIWYrTsFihCGHiUKDhnTapnYVIS2HhxVqCuyZKmJ0qMG9hdG/2jGhV/Ck7hkT6A2l5
8J1fTP57v4yxt/E/MCJIPJ0DsH2pGwAbZUFnSBrwCR6BoYnUk6eQlix7B8rAyhygszXYeeV6pFuk
f6L08WVJaVXypP/6u6roIJKo2YIiYGWsNCtd/Hx77D5no6YnxwmtZ5KM4zYlGDsJCoqyUt6NY2St
im5mbqchbyWG/GtAq1rHOXoZtZhrq15cXQvA2IAzcdNY+KzNsnwjz2EeQ3Yp5kipWMeounE7WVzQ
/meHspWm0R+lOdgH9i8SixYoARzhE/sIP6Nyt/aPuTSbS2s37ZFur12AKfZiC/gGRWMuQZLlTzNI
hqvlQ7vvm6Q4NkZVHP/7p3cGaHnsOX1Ap+F3/77wk7To946/Lo0SzNsLH2zOYrMP7S8zXnRhZO8d
PbfghrXxYAiykT2N2pcgoIpmLmuWG+iqQ+lPPAB4fi4x34eB9dNKZdJ4M5vmLTac+Je4DgL5HJPw
VOrebsBhmY1DYJgx0s1a9VJwKFunUd3dmVWb72L+WuhOfMIh6Qj+uqm3ozARCkNisR5oEUHmKrWx
tdnjKSzb//clVWo8/f1e3J9YQ4bHvz9LdfioMbPv/s+3//2h1xXhUdbn//2vhDzWT8SpiYtPUUNG
r+XGh72hYDl6YpqHSfb/v1idD2ImLPaukzmnvg/t/774yy+bTGV4RTnvoci+5gMVWX+///e98RCH
aO1h9Cb70saF1d1PNclGw7mLDLYoopwOIeyEXVcAWwQXOvKWzsCtmpCDG0RDybmIR38OJ1fQgWDZ
LO/n2TsmVeYfW9P+ilw+eQkOlaPkwIrRD07nUdcoZBnZkXVJZ7EHfopCF+z0S4SAnrPi+PdP1n+J
gmgdAGraA59qjtJymuNEvuD498u8brM98iyQsbw5Dst3VBH37mCm/ysNmpFnsmRdoRWPixHfSijI
2WWsHif/fhJkOrCQSfJIdnMaml+K78VpbtvlGqIEzOEHifSl0g3suzAB8wy7AjpR01SbnkAreaTO
OM6mNEC6No5x/O/Lsu9v7cS8gaYvjvmQGf99qeIGkSDvMJ0SdELfYzPz9y1q+RZzsWzN9PFGjgeZ
mxQkg9GfXW8FrEbu8m46zMgtR4+Cdj06+lQMUBi77myYv6Vp1cckN1jS+Zi3rDE44pLj2dviTRdW
XJ8b7rOHwii2mtj/EZcbagLLcz19kivut5P8q1pp8bfMFuuc6IbVi2RbgmZgjBFPkjS7WGbI5vgA
Djshc0LvgSDQ4wubV9o/oacNoPjBfvp9tXZ9y1mXgyJKGaCYmtb8hLSGR9VrPplzzQuFVlGD8C5H
+cGdIlyhK0WnhCNSXOJbHcsJbIpDYUQJUohGimSlBg8rNn7ktev6S0KEHtzG3rgmSI4yAy5hTTXC
RW3ejC2l6I2HCMd+/xToKjmZ1CGvJL4cK1zpWvN0rKCELvTJEPsedlIi5F32SLeuMS8ETn/cllbH
cYByPqTccFjxI1K08U+LqDj4A9DrEv+WW1Oxpttn5KUz8wjIbtg0AhvqWtJkCWd6HjdaPCeR957m
Yq+L6q1yThX1HKOvoFVRv1FwsOOobmzhlN306T8pOMJBYiw47MKGiD6Kodq3pXccS2IVTkHAa3TF
OQfaHjeJfc6NlP1RJA5lUwAcIlPZPXGf602Erm646xz7h01lt2aS37FAllyrRbeCJPIcWHDnidLw
E7JyKGt6J2Mmz5rFUxUGa6so6MFuH6M4+gTarTZBlVzRSGIyLe95Egr67ZJVaYC5bIddpPJu6SPb
Jbzr2BC8ew+7u9TxUbfRrXTok8VQyLSg11E/wAPWhOrK1l/XMruvnPY27J1fyS0OvR5knZmgXEHl
ptLd3GP3LGGJh9ovVnGUP0xF7+1aPW0bL3lo/EWQzsNN4ohLOpb22g6PPChuu6p5NHTU39gNiLvc
vifg8GL73mO4FM4tXQBohAyIpAd7Uss8RvFFGlSGSNrO5xiOXwlBmJjYZgi/Mg6TUFTcMn/1l9Zz
TNIBEqcsiGVNbQ8JUvzqCISsa7MwYirKwrcyr14jI30FyoUlkWpfhobWch4hvvKky75T3kfWUs4b
TnCEtoEB34ZWfDPasO9HN7xPB/5jRYuxyenhC8EuNjZqeWqOJQF4x0NwwwvRxPl9GfTfDN3Ojflq
KQcLOXWW8WCqnUKLECaYiSnlEdtTfuNm35odklLyd5hldMh1s20N8TRrqLy5u+lYwV6IF2gocIes
KvZBG7xSh8bWIOZw0QjGlAkxMBx+unSm6CFCnhT6asGExLVNziER92x8Kg4q5Nm1wRLeJ0NjAFVi
gLMcmhK9QxVjt69zcSvslrpb/I07x2VPELI8S2GM9RJMwJj67BQNttI46VgyGnX/Ti8WnwF75Rcu
jLHE3eRDesW8D8LU/DRbUDJtZH/LBNtXjckOXMjMgtNz3yIqUJFowLdSLrxxC/3jOp2xMenHLn3u
TACZclhdxbttdpBw/WPdaVCXOWfN2nkgvo0DMoMf7TLvqXbahiERxHDuv/ClnzGvD0uZKIko4ItZ
HntACEG7NLiQq9yDQTw3391sfrPBiDeyjdB6WPaxZWbKnjjMsT5dsRLnH3qWFrZs5MrJ47cahm03
UptY2i5mwXx6n3r/wUWl5XCSH/sUx2QkcgagIcKIOGb4kOf2W+smOw6BuK05lguSqgeRtyB+5mij
+K+xAJs/ihHpOp/zAdkvvMdxCNNvKK+kQod1FhVfNk9P3gZe0Npi7vEsnhTKfPHDmbRaYL3IqtmY
bXzbRuVTbxn+Vunz4ETxrquh6GC82iR+w9ECY1vd7Wat0XtL9peI1Ekyslu0Dy6BGTduHvzp0eza
k5+pH9x9uG5yzJ7t8MyO4FCkUDNG6y6rpnqVLIhMNw9okJydvdPrzwAKhO/F28nZx/ZwKdo5voOI
D/DPDgAPIR3Bwyd3RWEtY5x03asTs0oow80Yp8eqWOqwR7FXVjhuVYQzIB/YzwJEoyEMXijE18vc
wONqC5AF/lDhoAmaVWZjSZzT+RgIjIZlAmTDJAY1yOQFkynkpkmkR1wYe7Ox7xt1BSBVPxNgHh+B
boDNCWfu1pBG9CAlRnlaQ8EHOaZXbIFHAH9tzYuFI5WzHQTsKqvuiyTKr1HJQdNpa2hq3ZoKHLrV
pyhk+Vn0h15zUw/KmAZxctektqLr35f6g2VHsGpJTleRts5zLzFWV8BvnKg0r6kT43YNJXIWyXgt
ugfxSd741GaU0Xi5x0s3CzQl3sw8Nlep84jFga1Mxiwo2uBcMEuIZddPqwme/bQYVha9CQQ5mAct
gzSmAGIwDh9x4o7nuixBT9ZsaHjZdjm5bXwbuFPwDbD9yp6Aupln8ONsfNNhj84JoMEVNNb354HB
Hk6vzSDmTNuaErmQH8HVJjpAgWjp2kV3l8kGN6fouLisdNP7U3f39/tBTGNMabfIflF3Rya7WUsf
E1MmiZTEFMZvhXEFoJ3cTUUo74flC2L0WVZ0otu1H94uw0YxFcm9EZOW5AHGLLX8sly+cGSv2T7T
Szz2lCrbU6S3f3/aWUqsW7qtORjyfVzeWIPE2KBW+vGpL7P7aMbm4FFE6yccmpDxfDSwKeESzdC5
GbdxkKS+H3GhWodc2MdK9s9dHFB+Ql5ozULjweOa2NvTaCy+mwAvR7oO5wqdpKVvgfvLs9AgIElS
wdqs45d68Yt3g09J6ZqFQnhba431LZHH6LmG/M6E5b6VPXHzKF+aQbzwbJX/GuhQG0FGac0mYni2
bWi1rvH094uBTpaRPfGqLlW1T01rfK4hmUZ4Tx7/fpW18TYYPbGTLqbDWgUjDnpX4mPxbtModK5y
Lovn0jX+eVVeX/5+NXeRTcdXKXeOLR9ct9fPXBXcUU30oFqm+tl2JhfnVT/u/v7UHKfVbA7BOjB0
Ao071M98WvqdxpiJ/60sn00RJodk8p3FYk0C0mf88bB5HpUFgQTCd/mch+PEp4J1yJQGsApxGb40
Kq1OfdwQFxnCC9spdeV4CWZcqltT1R7RC2trh7jvlceDduTkZDnc20dmoG/fx4t26rJCfwDsOQJb
ZQmSF+rqFbPYTFmEMOAOp6oNpnNVdw50kJAmlrl+B9lCSDLxV9VAS0FBxee+9yYDn1r7ZOjMuNNc
sA7fXQkjfMk0GCXF6WogQLDniAfWkJL6m5YqLBby02PuULMqhle45bgFw5S5i88+npzdRCKBlRT6
HkwZsjXOd5MN3YYIBMe6xbEQs9LflXHg0KWKsQKELAbdOGOBgL2lcqPq0Mbhtm2TDVZGG2lYxJtE
MrcGgAempr8rStb5jROKDTdSWnVvtSxebVu5SCPhI5tMBsHC4WliQc2AUaB3WOUvah7rNTWB9zIg
9mlSv5gvfZJ2NfwoSpsHFnp9nXJZtnIZPCFnFpzvooDYKM9UAd2QoYXHlv4V83Sl193dUIHxAv4P
4y3uyEJ4zFtiMQhbpNGbsX1TTvtolHy4K6hhdLzJcx/cCrcCvMu+w+1H8hcnrckSCE5kC7v4W3H/
8lyupmhgAT855F/rRrNscDywpq6x4a7CcySaHl2OMe04LB4XuEo99lxOOvZtPg4BREoESOnpjRzY
I/jBhYT7Z1wasOkitn+W5z/Yo39vGRqMqO99DSGcNimMdQp/A7qCdci07LFctNZueRpSjFnvjHew
sGI/eN43G2Jk6LyDwxZbu3CwAImNZIMBtfFeJu6HDOFAltrCR0GsyYo5JRdJIamAqB4VQ2HuQlDg
2LbPNNO5IdgcBVFvcrfBB+2w+5oz6w4fACufqGa9SDp0SALInGQvbF0yrin/vqkXkgX55Jr2QiQr
xPtWBBsgToBXyzEihkRM1jMNcCWY0RJEobCcfjNm2cwJrzUAU+lwQAwEMMvY7dllVt9VmfLxNVpq
TFwOUZky+LxhDUw4YQfAI1u74rafMFGiXuJPuo9VptZIw19y9qONjWmcCQDiu87vGOSfVAWG04mQ
nko93HlRdIPJSm+myuSAGZELKUBRdQBzzNb6roT9JuJg2BkZeS/KlVlHDPOqz/PxVCS0j/k8i2RA
ey4lBg+tg6udRk697pMWrcm9K93u14zEV6OMH1ADclrck5K1dW71FzWYb6nH/DTFBhW89m1XwNZF
UZcw2hDtR7DAyTDsndodNk72Pc9ptkKnWkfh8CvnTQoTf5XJy8DbceAHQgvLP8sm2ZeyfotkOBxC
Pu9gJW9D/lc3bU6bFhbxuU7e6148p5H33DW1tUmL8or7+nYU4w+rjHpf+zZbyuQr4TZ0GGlJTDRu
N5Hh1OdVQh1tq6uZxM+QJzaz3bH+jd4AkG5Hrzs1mrtNaA/UvjprHi7ujtsLfO9NQDppj3j8RMNe
Y3LIV4423jpiFTGwEEzqQBmyMbgJXlRKNztbQfRrnJFJbiW3RHHATE8caVv3DigaEAnmVnNOMQT4
3OZyu18Rd0AiC1dZCQguSGeeejObAsSAteuUlB/lPCBjBhSNLZwD7L4Kciaz3LsTC7dGTcHVjomG
OLz3QOHtUyRHqkBEgsmd5XgCD389tbPHBzd8nQeS3/j0r6ULRNHGYYCYPjGHgcragHjBlZaaW64K
7NCoZR+zNTDXulfKnl5b+kTiAQcPmgyhDDz37NjqjQMZYtClsfISZCsvlJhpjRLwseKUBr+4nhBo
VHrVZAX2If9WQUlAiEWBCDfR4hQZGEbOLrMVTzhNu2qO8E/N3ClvMWZkiN1bDqiXqSClXEo/RRvK
Xs24fJO+d1VqetRJC7VXpM/TlHtrpYM3l2fC1MzPaTMvWsxAkUDArq1OzPvADB7nQXOUSRZ/OHbG
bqYSxlPlqbbbF5KKJG/pEJZJTVUAXnbYc7rcuCRKkCldkvmYApgkKbQsaAXx4182K+jfvo9kOFOK
bplfrNaKJtbg0mLseNW4D6UBlsF7ChIRrf0hhHUOSmJKLOiHeXjI+hjrA5N7boHPAWOKDxzzjxew
Y2Q2WNGOhCvCMR9FHz6xebjNo4kGsSw6INvy407dzjLs57yX/zKzEhtSZTML+NYY7rLIvWcMRWtT
LWJk8c9u6btxfvB4fiVpfA3GBi16zkn6GFTVM6ehm384tfS3IflCzP4WeUHYV+1cPCpMP9xKzqIw
rrYnTmnWvnuKPku/50gW5x+jj9JUuva6ByzMzNhveVpjLYtdnHWGf6H0BHWjJFA9p9V5ivW4WwJs
m/I28HllsoV140/OP0p6lnqagR/boKUbNtsKagwOzi4CltJ2WxhCrPqW4EgOkxvA1XuQcKWhNEjC
xDwHO6AZUVd8Z736V1t8HGLrlZDZ+n84Oo/tVpEoin4RaxUZpsqSJVlykGxPWLb1DBSZIn99b3ra
4T1bgqobztknI8IcpgDVi8nIM/G8YWn2xRfsAEaDQ/0qrWhvtZcYaRQbH7RCDuyRRvHb6Cp8GzOw
qKxY3hIPR0fq40HXka0yDPFIu8wS+8mrkx8O3pUjWCATHX8waoZE9EYH6M2nxG+GXdmUr0q0b07X
LjHSv3XmiyingRAqzPe+nr2TGHMIDftHi7ynoeGG0BQm0kqRx+q0pzqg0e9TdwVB9tg0jH4sc6+4
tnesXJ86YsS5w42t6wAU6tGidNWioWgoERTwljfPHU3Ttof5F+S8nEMsnifPViuMfaQHRl9J1Rwt
Qs64IZmQ6sa9aY2jl4c1E6R5zG+1HDQRCSh/Rc714ZcETRSWbezqDLHd7GNQPRNWyG0cnkwwdZMa
xrDSGbQGhm/Fzvwc+yHs1l3S998+IUX0ecgKihG85xSBOdZAdw7ZNpMTC+H+S1ecuQWyCMMHsYZp
01Cn0eJHoG/VOMIqUkLOka0y5kDxp9tOw5Oj+VfkVK8Jure170dElzpEcxPWlUoPcR5nYSH+Kt3q
tqRg4UOLL75Z33GpELE1EHnn+d8N00WSW0R59au3xiFkYZDsihiou/ZvZdP9G6Y4Eqra87oa5lcI
TYudDLcxv+0ut2FgWUzUVcLQuanh4FWB3HMKAUkJPvxQxus65pwYNchediRYoRcluFcvWYsK/ZPh
fA7E2zPRSPnKwF0UM5VFewSxoHgtktUYaKhBVXsY597IRpHi9VQ/PCpvtkFppzr9m+nhpGymptbH
WHa/ZljvURE8x4a+EUn8lTLf8FoIrdJnJpv0QAO/9QaZT9DBcXIpqKbY+G05u3NpgX71jFthd9/Z
yImtZZIOoHkQi4v/lZF4Ut8jEZzQu9/InaaMlfqdoeYDIbzupA9nQFU4VfXPWCAmMwtCOuoJlLoJ
Uq4aVLqyhI3YjfSRKQjWaWVucaehs9XKLev39f97ljRnMsd5IszpE9zKU9jgNx4r5xsq6zpy/JsX
dm8Ob7FbixRF0wOcDbjCCaCO5AgThSR6z/57Zqx5Ariy9XIGvwpsArHnC/x8aNFtefQ7oNJ2INeo
KwQDb5fhNbYGvnXEciS7lfJQhk17UO7VTmN/VeXaFyF5/Y5RTzxMT2OlJqAjAKmNsLmWifvDdP3Z
tLxhNU31dbTLU5Amr7YDTF5ExBGONzEGK90VzooczZub0m1ALvdDprAoJuHn4Op0Ku9LJxRoxdA2
gvnC+WQiRsFT/YWXDq94Y36bITIEzUMkJrG7t1G7FCG9TcIU3bGNWy1VuSMAKkZhRWCXU2HDZZa8
HieUYx5AjdgGXOyWDFNNt/9K23o/ZlQnXqA+rSYCVm/+iyfjHXqms7YzWB+R9aL88Q1v6VYX3Ttw
xfbEOoGYcqRvrYrei5p0BU1H91Bd7Ypg14JpY+t7q8i4ENZxK/thZ8ez4lP5/sojEm7Ivge//EDI
lIHp0J6QWjwapueHBl8Rmnd6hSYVCKYD9uQlZjuPZblsEQVA+DtN2FMXyuC0cYIMpUed7aRFxA8I
PkYNOeLb7tNNop8WGcOys9OSuD20W2N4dBNiS3R2mr11bluG5450Qd4OJJZWhI+NESi94gOwI946
nBzL+W9z3PDLpzxx8hhLDGS2QbGuyWyGDGlERk1EK7Ewq/odH9i+G41oW+sJ+seEoGxZ/RtCDP9m
X6LFIzIXQCCBFPuqQd7FB4Qp9aVJIspfONMlD33uVZ9lOmd7SjwJDvQ/esP0kCTpnw/uAb+9+2aw
m2phq2PfszcGBH+KANyLRX2dovBQGeEOWtWScKuTJqFO1nXNZsd2vsQ47eMkf0mmvtxKN3qICekW
mzmKkfI2qMhBMZfaK6v1n0ILXiYhJa9uELxRqFOSCr2EOUDsQr6bdC8gWzeJV8gFKSHDqVmR/Xyw
a3UMBQUNxAt9a5rMVrkXY6IBQAiS8Fan+rMZVyCDWvcLEmj05GU9P6GHdLHs/3lV+Vs5xQhSP1pB
RmOBBspy1bUJz7pUaxhSnyLsk22tdMRF8YTYUHI4SDOnkZ3yVVQa9UGElCct9AqBl8BWJH0CxCTb
h3wxNQ/8n1sNrU2aYcM0zfZkI2HPeiy+DSN17HnOWyy+IXY5/C/jum8DPA0dmj4XKkJRsN1oBxIh
OuKlPHeyzinzeYHLGnX6qk1qRntt84oi6epbw1Of71qFPaLPGp//JPIuFKFlwmIKxF5Yp+IwOtqH
3wsLnR+RX0HwadRAUoZiYPRlvjP3mzPJQQZLq1V7z0NpVB4GVbJAlumwLQKjPXbmKdPQ2TSDF20i
/O71JPhwJSW9Zx7aQdFxwx9xnXuH5Rm/UkgkrJ5FeJ/pk0lzFiu9ldjTcGWknY8NPbHusgjRZ5VP
aeuVD7O3X+hdq2cLvSRbA5a6js9CbtTk3gn9gxbiG9Z1lNmNhHACnd+Ye5lwpWt/QYbgJK6fWLoV
u4Jvpq+n594dnFUzvFlxizyIF8WbxFNvYjkU/dnCVX8IhvGoGZMDWsh6xV3I1L7VUJUyCbFDeChj
jhbWdreIIMgfvgkJEViT4hwUI7y2UN6dyNsW4F3QLQNN6mwQJLJyVgMVD1Oj5OG4Zr1l9V42E1IK
nJiROz7VSYdTOIYwY07mZmiZs1lu8zr5PB5J1N+0mks7Mjv2eeS0c9z9GbRNEP4Nn6H7bzZLKRmc
Bzsjbum9qocqZnFlB4x53PVH1/SfvdEnP8jPQB3J6hcAznJwBf2bx5ZOMzDU1uOpc3T3oDdJuRcN
oJGiTdY7X9UBKbHzBB7kFCPzaiVydrmB/cs4HBLPrzaY/gqZurOwVPoOgyl5Tk384+OvctqOrjas
11WtbYJRFkfmOd9mK/C7KvAUQU3YYN890bZywvbE6PbitaiYCThtOy5oIMklYvNJwzguBqLIZqIF
rB0crEzh3nIXZ6Z2rX3wPMGUsh2S/qWjkxE5sogGfART8RvwHur+2oOLzYvOh0aylEZoUFBkd1ln
IdkzJAyN2CeJhvQ/EapepkF/MtpkbyUjMiEUTtDFbOay6Kc95MF7rUXvLx3e3Wmtx+wombfVVFz9
YfQsMpsTmJtlsc4Znh11yEOrSeI26jjcTnUfvuUCfsdYWXvmN/lWtxtYUJENQCkskfb7ZFsiqy/R
PyxJzEJtO68+EM7F7amwsIiP3V+i4kuFe33ZjS4SmSR5azxqvzjZJxbWqsJtik2Fi1JgyFwLiFOM
9fCZkU+WV08TYSkD8wY7mGFg6l03zN9aak+s5laha11LBM8b6eEDID8rCr9c5tsqjb+7hEUm0Ikz
3+hTkCXBPqvYa4csP3t0Hyup1Ugb+3SVh6xNaw5AMfGcGSIHxmTXD24LQzgPpN/VWhobQ0MqFgab
MeX9CGEOcPRYuKeHU4QwAYbTCDyIdNWiebKd6SfuM5Oyb6X76Su6c9hUTb2RifHu4L5gppP82hF2
374CpGqavHwOVLe1M3/bZfPBL+1xqtYkSArvagXG1+Tn71b/O6nxW8m0PZRp8T0QkTdIfPxwG6Qx
nFB1tWtuos/a9Y6iHz9jEzcgqgUMXYA7ad/EI2O1u0R6DtVWm2u9tr0nGbsBf97FD7ckdHOQccWy
bAH6y555JRav17yTd1LCkFN4W1Z27xo/LTB6EoknSih+C8Tumn5WkXbGirKmo0LDVXsC9fuiCMdo
R4DwtJCcD26jf7L/HThigEtMNOfLhMFp1BrhEsLYixwHk1sHQUCbVD9ugga5G9sPzYTXaXU2L37n
bpKmn3NHUJNwwJIeUVc7HQLTehLOwch0/k7eUsqa4Ukgo2DcHsCbd3gv8sI6Bv1vqRE6SxjeXNOz
MbbkPzIoPyMioxcO2lZeBoxiWWExruymbdUjzWXGxe63aT4HG+SMgQB8adrG99grgpwZn05huxCe
Ma44hxpyfU667V70mOQ/bw6NdXjKzTjaqJlQIPKXochoG2IpllXtMcUNH6mvPypMQQtryLhglY0d
ralRNQBbQ6GFP6ee5S1sOfTy1ZPGS1m59wJoA7Vewv5x4Gky/HkkXCgWXVnwERqcafxeSViPVOq9
t6gvGSN21H8BN2RHl4TPdRGOmPIM09kPajxaBRBH6zRIXGY6srKFLhKxG5uKsywD1iwTijrMq/yj
aXpqWJGKKEL56Dlz40uSXpbifEWNgeEAUQ2l5lJYyZWN3rTWqHSWjXnufa1jE1fibGzF7y70/Xzt
Sgj1paOf8COSUVt0bDBM50iAYLF1S+ccFzy2kH2Mfel0fC1ijqusWP4MrPPLmNFeKSjMND8Mdui1
AWLo4k8NjvescIQvIvNlTCmfQubaEz63TZ4T2ouJp9GsNx4fZMZG+fDZ2rCgnyir5+zM2JEXn3ID
yeR3MiRbIXE7VMTOdMOKk7pb9qQK0n2wySh5o5jVnfLY3Lujbmx6R73qoXbwOrEGNbQaYG7Y6YuL
Ix3RkfwxJVlO0i5fwgTXzeBmxjLHt1L2Dc9HST4Skenm9GhJVwP9hCok7aJt5xfbccxJQay6P7Pm
lHRSCSyAJ9auMFBKsrnNisNM9fa+q/sPKcs7yLEvK6k+Q3crR2y1hdJfrTSx8Dg2p0RCWwEAcI4i
DGhqpL9SQb+RkWGvwtcxHa21XY4I5fTwotdghYPkUwYV1VbLLUVkD2W+j7y4mID0ISP+GTy28tVk
XsvaoGJNGtIh0vRa+BT/Cp/WCsMAdzlL/JWN7BUzHeM4pvEPe8C6W7HuRa2froIgfUin/C6NbeoY
GA8El47rjdvAIi0qQ3ZCFzJCjlD9C4LfmrcobSEVoa0HXh7RgktWJUIV8QIR3LKxmZbDpmYn/Nwq
C4RjaVNM1Pq5bZyLyZ+JdUEwimZYlob46Ywiod7Ut3AYSDvr2wdbk5ehLK+gOcAxy1edm2oT4LJl
Ig3U0UyM6EDTjQQKj0CK0op7e9mMqJDMfpwBet6hSnJ+pC7Hr4v+Tad9bwhMCmYNET86CO80YaUZ
ZigWnd6BwFnpfJR1J7e6Kt8nVe57haLKJweFmjIreOxTyhDChLaY0yHEDO3RgE/OwkxNxrQOPUzS
pjDJnHQy3jW91Z5STR50L043PZKZZQLXYi34u1ZakLz3TEb3hcxvjBfqna/vbYeBAXt1Mh+ItDQj
7b1RghGrZTP70q0Pp6puVmgJ9nOcuCnzwbLFcTbkKlkgqftks3GJ6Glqaki2PKKm2yv/15cYOG0X
Zh5Om0kZJdtVxGjjaLR08R7YrDL9a+YZTjEw4RoiDgThZ/963bBwqxmv4jgAhF6T6pGuPIss+xpE
YY4bdh0NnNQ6E3zLhFmFEHjatY7gqlDmNRtdxq1KDiwJgDsHQPgE/5LohV1XO9FSjwZ9YWXhaQxt
9ncDz1mHpSXV/BhzRjYfKIiveSP+3yDR0GtzYkO2VC3SYt+osAIhIbE53jK07KnJLeRn9ccA8qAk
z3Nk10ngpxP75WWAOrPWPSvgHd8M8+msWqeBRdTuuSNsokSwqEOjQNjjIZ3s6reyHe+uAPUZCXzV
Dac8AyLysIzsM+re6smDfRfeQr9/JaLmAYdwNlGb+tINuVAq8Wu2zd2zESwEuvE3ZNjy7V4Pluw/
ICMqqks7ZBrpKJiAVZgtOR6YEvJivZbCRSJDKR1FhLFGTIXoBFimBmyaiuCrrtQv4ZMHYDN7lWOK
Jk2w0F4VBxVMDlAdmO777I6IexG73dai1GS2JBAOM29uph+4rO+S8K+GTTRP5B5MFHoRDS4lN1qh
X/MAJHo4xes0HO5pKAF/RaJapL9VWL9a/fhul/pJEhKzuCm3IfEarIulG8+F2770Nihhs9uzmtjl
Xrab1HBwIiSbo/vwk/gmWve9yDg2Q4E81ORFkA9GRHzbPguDKm9oT2g/YFYmncutAXgSil4IHen/
f0CWOrQ1XX5oKWXIZG8GkKDDmB5Fh0RUsyw0drmL0I1584j0ODZhgOKuZlnFXWFPJCwV6dVEXJda
rGxC6yPscF+p9KXCQsDyYNmxYWh1eWQwj0vKHY5x0pwDkurqMtrBKt5rUj37obE3Gsb6+BgmeZes
GYwYOKcZn6AsUBzM4xI28gmJauBIqnukxbdgGi7K3UxVv0/K8uIN/aawi30Uy1U8Iy7M8Fi38B3J
mqPP0qL4a5goyjsEgyhPcP8mX+A53nonvADKx2ayCyL9krjhVbZbynFkK33zYrrtwQu996Jj7lXi
7TCK96gtyI4tYYLxSjgjxhm3JubRT7ZjDYptkuXSrog9iFJOA0XSjHJ6+Lj1sE0bee66GrLxxNRK
fAmq2ojpDyzQgwvRUQ6cvuCreFML+VvY/8xUkNTLECjr6oflwZutzKQl6xefM/NDmReUsxIjXJaZ
0W7W89KA4jqTUOFgKyxbFCNNB7hySG88AcfExZgXvFVl8i7AQ0apeYkIe3L07KtqwWQCQ8c0Y+0r
lrv9mH4o+1PPs1/29WS7BeNlTDhxdV7HWdatBb9AHMBhJEztzEzAw1Zb25+XBhUPtXwpeUp5xcdF
bhQfgC131pgds55TJbbGX8bGbwlBrtpYn+E+kg03IncAVYprz1qJOs+w9gHes3J31bnhmVhYKJA5
fo864nMYh3M6lea2RXS4SOxZH6yfegOY/1j+c8kaHoX1qiX+S9eaLziCmMqn7aPCzT2C7wgLCPRw
WxZTLq5Aom76nLpeMrQgFGsZuySmJds008Wahd2h9ut/taX94Yrb0TyDDk9d4Hu2dswduotWL8yF
F7Rnpoi0OET0IeDHCYNAQabdyk/6DzVHV4eh9ZcnGPq9EVFf/4QyEcn3TCzw+ONaG3LXGKCzUxnd
PkybBSy/pBxhiEfPbD/HZeFtc53WNq5JEmC6UWjZe9W3Kx52snGLeN/6wyFMXOwQA3B4nTBKp5ih
JSOb3RLnCeOEmPrAjn4Npf+TFs7IViY3JJ0bI/W5uWuoiAJnXDPVe1b+J6uoXykkvrNMNjtHsOuH
UUWgSvJhTnDD8wzxbTl8oFJ5TrVdbdAulUl/oXn+1jRd0YWPTPfdo2Rkjl3NWjAVDxdBOm3txKQu
s4DbAaIoLBTL1OX7OefPiDh3zDG6mqm/zXv3M+3tq9OKz5IF1QoTcqhZ585Tf0lH8GGBPDi3x18/
MfclD6Fo/2Li+zjfhnP+Vb3pihY6ZL1nt8Vb6g/3ZrR+3Dh+kbZ4zUkZpBAnoMOtbkRPP7kmnnQf
Kl1IjkBna2uHTiW08oNkOu0yf2VaCNs5n/5o715Mz+qXTNV94WzZYZCzvpWAAzsIFcv5tyZnNt16
pWBLHj1ZyXRmkXM2smpNW3dAAztjtx51Tb2AV6Unnp1O2EYevdTy4JwBiEhZd5kjcZPT1rWy48CV
NeLH5ktdD2L4pU1EAEtZr+ccHClksWU/+ZfJgwdQAGCyAJwU07OvzDepO19xkCQcRuMDF45aDDWq
NAMHBM3NQfUTYHcQMFLxXA0lLGLC+3LmsoiyX51IoM3DuTe027BvryS3d5Bciy2jlzePL3My8pee
CT1uaeICLfT/sstXyHkbZDgOxaDrw4mJaTPDflgRipmsnTb7wdSzrtJuS4dLIKq74FpZs4TzuSmy
7HkovlGexp1TbfzSk+vY4r13vPCmG+lzUmjYkmxMpxNMEjxapKlPzyFbYjZtb8AXeYnhGzlpfSdS
7q8l5pVGiQRyfVq7DU28RE+2UA110jdqSXi7cWsg2YgIoTLfye+YNVb0VE4zF0HBwTCJy2YsNmSH
0tZxX6ccWOCrF1M2LURHQExMNA/1MH0FdRKDtOhfrgtnadfldYQftCprnmiP7x5B7crgdl/lYAzh
shprJyreYhWe5OSfum5PPNk969qtUXSXPhyewirboVWrCc7aSnRqaRt801+VuhUtg4EgCC/80rSY
TQIMwwrjxCIiQmtsxBqaxN7SOoLtNDaiUIExMfOql2hGiIvbxhoJC8aorwd2SJPsekCNDU4lmbTM
Gapti7qvdrKj7rn6ss+INvBporEKww5nlthU/5xCnqxaP5kJA8ap158GzqfWNddJA74L0Z/W7pBs
I6IntThNWDMVFVTzxvnSEg8xAqTaooyectUA1NRRI6j23td8m5XMEbmcADnTzlHfLxLjxfJw3uYy
O5iqwaZ37TjXJvJtF4YX/c3v4Fi016hjnk01fxuS/iRrjYRvCxpN+NX71iFwyrcgt59KYAIrYUzI
bQHxV7Qlx57F7spvykvh6d9KQ9JYsUprrQ5LUHGaWB5ZAh+tADyRWfzyefmvtx55at5Kx1XbVHPf
KMPz2neWLp39Ih4wv8t6P1is2S1MmJpqy0XTZjygHWiyEZU/9U3Jh67bGAZyMuPHiPTfGCu+GLt7
zqm2AD/Lv/cx58+JWbjw84WRWTeL6k5rWCTTvi9a+squEK9sp3cx21uyRT6sAVF3SALI5NofMXbn
lrtiTdAAYQqkZRiMzTGPLbqsgarpH6ehe7P7CW9CGmwKrHaWL6GTA/Bz+VKs8v8t1yoOLz3G1Dj6
YZJvLvwR+khLlcva7g8P2Fuoka8Ku5Pwc8jysbeyKshxAvBgaCMjKFtsYtCaa8u+eoJSlFIAcl+L
uA9ItiVJdfWRuCyjk5i4xjUjwDAEgIN5zivOsKvAiM+c8qeb/KuNAYgTqGpRtVzS+B9ypWQplHYa
3eEckTikx5tWH9ahNvxRQ5X7NmRart8Iyby3dvwramfbCn87NKwyNXMFMXt4q0P7wp+jrYMCcHLq
hIcQtbTQTfLcbHI8dNFcgiclyk/NYhKVFZj2uuatLJAk63bxXTfdrjFhPYQt5Yci1RwOk8AbcJF2
fRZctxvb9B55Y2Eld46kBrDiZ+SMyavYxA2FhKHtx8bDo+0bm2YgO4fxgjv4v1NGQeM88hh24qzg
THQWiWleHp0I/JoAvR+K8gQj7OLJ4CZApjX+9Gq39rhuDfliVRWQdHdHI0hmYRZ+kdjwQTY6wSne
0kNNV3oWbDwWOWyftDddTA88aljXyh2TKiCyXXfN4ngvKoqQxKeUSXFuKpYZCuB66B7ZOpzxS8pD
JoN3g3TVpRgZosGVQjD+K9rwT/m495t4BxaKtQuhmyVenjcbjlcQoWRgS7KmwTukEIZM96lqzaso
2pa5JQEinkaaVE0iW8FoPtXVqTQjij+WWxKk66JlRcKT7K05rzOIhBi8PWc6lOQQThoyB0fvhz0K
ayxFOUot2ZtnbTRvrZ2PbMix6QQ6clX9Yk8d1blz7gJSNRBXu/348JkfrEISIZ05U0y4w6kEJdfj
nxBedccrcCum8lqmNOhEiv4Dr3UZeqSqDSFnaEEyansMZsiy2Zz29dJX2la1/hHZ6RIEC7lREfuA
lGtfjIeJbhKlIo50s1Wb2u1PhvpKwjnL1tSvKamajS6Ys07rOnjFXw65tmVSZY+4nlxCEULNM9eR
WeqL2icBWNaXLo4udW0yr6eiojL5dfGsG7OpR7lEVQPaINrnjej6i00yfaL7NyNck7b3asQBOTBQ
7qb4Npb+G/ZvvCi0broaLlpQXE0/3XawooGNxVr8HsS32k2vVqFuVtb+pSRkYDuLdeCI3OT7NAlh
dbz2Sl5UL9eVRS8dkUhBqvoFMGKCzYt7eH7hsFgDREGkV2bBQ8/+lQLEc9EztR0qFtJZit9B/sRd
tHE0+ZGVJEd0BA5svPLTaeufspyWTQ+pIqnFLbSdC6/ETNhh8htXOopXF66afxHEZq5UGaJpKNoP
8AXMi3XjXlXhm5mmWyH6TWz4D2VlzC+S4VQw4PGt4DnNjI8OwRlQp3XqxxsXUCj6bBa9s7Gxlu1j
0voVJJeRhAb8Weh9Af77Hd2zVd+Unn+L/CvzSKILXTramkKb2dcsAVljmPzD+LJB34bGKtKHpVQX
arVpF9Ipk1z9PHjBixcmCNNLAvuE+ux1e4+qgqumptizVXbse/OQwgyEh+2/m5qPP513Na7wPIj8
t3Cmmz1eS6AIgTscAsty17NwUprVX4zhKB393zwVPyA1f7Byb3C1fIxoDTAM8kwiYny36+q94lwn
d/traIKrpUWMSyI2hhYBQk4f/Wr6SKID8JX2zS3bH74fxE3NEl4g5vIABnNTZEzWEMZFItvoXsdN
39NcdqOz5VY/6hNYkPgvrJ1yYZvhTXV7ysZtrCuY6iwl+Czn4Ic+XxeG+ItojoxKAveZJ3fmvVRg
OQazDpeTbe3M4IlAkh/XIOmGINxIBt+eH9yJlTpgxlhyOmKwQdWnC/FBJiazOkecmGMwSdGZ5TY/
sehug9OuVQuyWDzDw392BAVVSQVZn8ga/ZhIZ58bKhoB9mCxfe9ySquhfq9Ie2hEfEwTbMH6h1GO
axOBbwzhUEctKzyH/ldeTGP8QcV2DBi3FT1gH9PZSbCkKms+CLj7s9y9M7qMI1xIAM3VJcKvxBsQ
uUdOuT0dzF7Y5vP8w1XirNfeJiuMfSfTS2L5h4wqt6GUNFgQksiZXLDuaBh15Nq2KJz1LmY8kWk3
aE1y+TZwRABTORit9c+Kp6Ny61+38xln+dd25ugm6k0f6YXtuR4s8mU1Jih65v6JcQOzRBIToeJ/
Yrdgq6TOsVrFUUrrUsx75JTKra5J33z0HtygROe5NDMSC9jbvRYfBbZLkXAkuQEBYR766jjGDh+O
SFjhOqrSXTsU7fghGdQncQfXu9ty3p1bhw7YgEIcdDCSPW2GqTZoq5gr1FCzazmaC9MwsCT0u36U
F6IYHqrGNtH0IKhD+8mH2hCfUzi2SzaYAQvh4gJcEJtyk8Ecsv88FJC9QA+lku8xjUaoo5TInQ8T
s1Lst026D45c3Y8fZsTdz7kA0W14KoL+XSn9SU5M1XM0nPiQBizjLWKUKia2Jxr/bM9DETvw62Rn
NxKfeeVcmCMz0a9PbJoYHgfvNY/HVEcfEJ2BUangFIYUAI3GUTwCW/NmlfpMb6Qjg/T9I3FlPLnN
+B4qBuOBg/RML+BzZK8W/uM6jNrF5HnMBHG3/Po+SledG5+C7V+nFyevl5xu8+8Tpu++4uVNHETz
esx2dmwxw/Cd7YbontHRrEqw3wyexKGJajy8NDNLpONEYhoMZBkIx7N7Pq6QxQ91vHMq7ZoI688Z
7n5df8kGDS8uKqjQLk381A3k64jvssPKUOa84ylAtBE/mmNBOm67V3Y0H7GySwZmpCw5Yjh5RvJM
Xj3vmzuH0WHXCPOvgJYFO9mGpEumSXExbskZwO7W30ofSUU3sMzXEJ4b8fBdMNrsjPQpnM69NyI7
7ttuQ0l8aYqChXWF9d1ioDXwo+WWz/NKUnnCGYab/yYGK2PR6p5Q459ZISmhffReX/FGoRGI7O6s
FSDkpvBdS3ANon39M3S2y+X45VecJxJeHwg1H3IYUd4qyll3Ypg07HnIVayIM7+ovAF4WMPiocJk
9hzcMRS+Br3QKbvkV6ezk3HjH5WN9kI2wY+HkQ2v1X3ysHZ36kh81bubMFgh869ZCnSiVuPc5vd/
gAO7UDEkfOHiJAmb/MeiDJ/AfDDaRqA8Vd5dz8+0RHzUbRFtCH9B8Q3iC7gmeQgTJBgogSShJ0c/
Rn/UIzKVAwlcnWLxntQ7c3a3B5FRbNWv0VsssxKmk7hLl6CQbT5q88mf8l1qzqsJY+VOE2JNoJAL
Aru+MEVj5B7Medav37Um+hg5sDPHW6uCEBxf0ulgyowdxtc4xNXSZmbfzC8WcROhdcJcvQO9ce99
OnhSuUDWVYCw6OH7CXcb364SlE/sIoyAt66Y7jIr3wub6qCtLbXESAPbnEcxG/J1ByNyxXLzhTHK
RsSgITKy1BjXoXNP+njblto91mraQxb7TvUnff2v4WFlZHHLdedjBBMTGmJeSBCX1Onvlq1eRrmN
hvhch+OSZNh3FBZfPnQD44Vgrl9cYopmul6ir3t3zWLttpWG+bcBmjGlD+GXOIMU8rRUPddm8NLl
44sY27M7pizH/YizmrSdAdumXzj/QKN/mUjKLVgxugXl1veKPSkLfxZTHkfg65uF8L5zSxg89Zr3
2xTUgVBIoCxyJ1BPQHrVXtzCO4PQuBrmi8QXxdlk40dpaeP0/Cklec8RJGKxX6SUyu92HvwQgbtB
MuaE4WcU4jQz+MgHAkRhEcuz5fr82eS1IBMAzB8bB92GTVDHHWBZf3hnNMSAdTHm4n3C8Jd37p9m
j9EqSqdfU7v0+NZ5qSWGJmaac1rkwO22cBMML6PWLMuGDSgc3hPM6vey9X8VqKaVKz69jFmTD9en
mTW8+HUIXWbmrSPZqq1fGVt3lOXHuCc5zq3nFnMIF07B6zLWKC2YkQP1iPZ277M+9n7rUT34+bfZ
TF4Soh23YZn9eab3l9PkywaFa9ahIXCqbmNjlaYCte9sGxg9r9Glf3kaEyTU/UQM6+Y1t+uveuKp
70lxnS3hK10GaxejHGbenLRU8HWVg8w5gFRYzcd6qTOAZf2q+J9UWf+OSrzUPc4R/Z9VRMciaZ7T
snvYNACrzFEPxEF7+FArTPKrQFVfeEhI9+kCnqfXGEsw8zvsTGaNCBQ2Izm7VyzyaDPNFoNp8vEf
Y2eyHDmSJulXScnzoNpghsUw0lkHOnx37gxuFwi3wL7vePr5kFXTI92nuWUkGUG6OwAz01/100Q/
JcT4KTinX67LqE/iN9LavS8y+Q7ADmfE8BEP/Vlgvai0xNPKwsoqHGIjxBgRKD5KPeuPuO0fKyu4
mc34XktBPysNXA3FbKCANpgg8IwM3bTNkv6hkO5vS3ePk+sdY8t+4od/poz8cI8xy6d1Shk0DkeK
mRReJj0xDajNL3CrxyK2bxVDamgU1secpO/mpozCm4HI9hWpiMdojm9zAxCXUMFdH08HRnb4HDeK
ATJT1vHba9ubWrj7ETstbHaekFycMb/yHAa/kbLn5UOaq5xdU9ZicUtE82uSWVgWCSbQ7HwsQgJU
Oe3iDqfyugYlktQv01jz4TrqzbMeexvaKtOXK8XDepObznf9mGvjI9ALl52WYMiC+VhTXYEJql4I
N1UVW07U21h2v7N+eYkXZq39fFHD2uporu231ADLkg+jD9xXB1YCxGpGGk/efQasBDDZCCra41Yq
wGvUmHpM4yXMGclBoOO47gKvTsucnspunccEHpcXlGNd8OBjH8A0qyoxVzevvZk/65Is1Do1vtDo
OPleIF7Tnm/MTJMwXJFQz8h2MAuqU5KQpphMHg+FhjWX2/pnqW5K2/rdNrimgzUsBSqNx2p4bhfC
kJrp6pg1VN3guaVVJJpQ6R3h0qiS0vaGLYQ73WFrDwXWIKqUFe014FOxtT3Uf7vHzpWl41qltU4r
qdPCO85qCm8oZILWLdFTWHA8Be9oMrzH65xJfUUCbQXbz7hHiBVh8uVaWujjCo1Xt87uG1VM2yqg
esvb93V5Mlv5wB4OJXjkJYaS5oX43ovzV034kKn/iPmC0wL4eteX7MTadH3vVeGX8YNpVcG2zOW3
6qM7I2EAhHdrh8f+HBEQRDYeXmlbP7vitXMMjJkt8phNqHTi4d81C94inPG8P00y8p5aaX7V6/KV
Mc9pFuySRkuN6KImYU3rcSETWnQN+wzvfrIYAtYTpVi5Y34H6WrE6h0iV+63lrgynQStjmDj6+KG
T20fvHlrCooUDsaBAOuvQzNlaQBrLLk8Ijk8MsRZ+5lIhDgHIJLNFtPitYBMzumXjXYyOe9uiXCR
ZIfauiSJGNFCEsZnLrNZFPTbziWcUlZw5WxagjIR72rU1A1kZ3YGAzV9bnvD20EcaAl4/vFc4FFz
xZsE1H1kaFm6VO26cbUlJHK9uLQwJsHAHDUpfimHDOWk69+WUd/ohdCvBx3VGdW9kcTX1J/j+SNF
tnWF8T461u8B/1Jroa0t+ZpHqyVjfWK7sWCc2xUjXkuIQTm9Ua7RcmBexFFa4FJUC4qeiQSR3+Bs
Do5vhQvX88TuKSbjuSH6+mSIys9Dg0Zn52UR4PEr9Z5Kekmb6F4E9pMw419213dAPOOvsJA4maDT
5ATqc43btUPk1bnxuIS4+gTpPD02vyY7g8M6x7tA6J+JNb7J8cjPRcB9R1KCvKXJkIHlkDHcA3Xe
Ns2oMRTzK5AcDY8SE+qdeS+s4oip4c5hRbhCiCGp196LSeG101AFVZtdV2yKMU3gaqzQo6Xj1Tu3
TZh2CU7yIw7MbTtxFxg5otKE1lPEDUMT9toJuPFNW5ccc9rwNgxj3iwg51St2M8lq6Po0lsM4O9O
w0bCQt5eh24UHXvVbo5d6ZdojDZXMGtD8mlM5VfKuA92XHKT3GRjygW01MYvnILjVZxO0QcsbQZN
5bZxrf5ZyBlOWQd924Pr71oFHfVc5gbBadj/1gFrHcP9VpwKh4KESoNHwJHQtHV+Y6cv3cL5GfC4
+2TR8IOYt6xg3/welyoDt9l6NDnqboeJEkpLlNk2zNAAIgMwiqD4h5x0nF7R5Zae2VuigIuGjDKS
WuCBvrJG0e2HpTFAYg+8q0G36xxYm6ZCJ2lW2HaAw3ibTZh1uzLM/JVdSexq5FnVusBAhujeFjEj
Q4/ORlD6hPpn4XCR9S/ewsAKV9Su0qo5Vjitulri1ouq81SwOY8CN9i1Ui9PRm7l4B9vMHIzr5Ts
nVqHnq9a8xyqHLFfnHpvOUg+qUuAJD9nphZ+WqveXzrS3WDl0EyWxDh2yTM8gRQ4L0D6gJfhdT+R
PaJ/3emlNy+pZ3z0out9W6x3bhHzo0nCh2UEM9d8CIah2iqtXgfDQs9nH4d7hZpQcrt+nSn7Ko4i
lqks+YXY+mVaI/w+FTw3i4DTzgHFejXpQfDjtrntx/gB4uhjHIHly+LwPffugpKGXBnTIqVSwEzk
RRxoFy6nIlx41jF1Qu6KMp42oI0fqZndkgg45bN+IWMOTAM1OsYZ2OiUACi+h5lh+yTLcedOeDvw
K9O5xybPB2d2IWN4kOiUY40F2e5qy5e8wmY5Qf9toq9cyms5xcQIouWFS/4OO8KVWU+POkCdNtZW
XEknI8cxqNSEWQwMfWZhnvCnvkazyY64hdJrTvUGyGbt1zW7gnhCxhp/axqmE/xclhDFnqEPkNKE
d64RAoHGkz9GFUseYT0NP8N8iYV1IqOJgpwYdK4wCeqU91Z3tKe5kBvwU3BzzzJ4zQYjeCzHFR+n
OrxtBk/oeAS7sXpr2ihmydt2Ul9Ghy2Z1eSnzFLoMGG5753yITLmd5t9vrVgp4FXhAaRfpYpvkWh
gcdHNr5p+avxjIcRqkFcmLdiWT5Jl01D81nXHYjTcGG8umaeg/zOlN4lBEbBQT97RxstmHr0CMFQ
LubPOieN2sMPXJ0iQ3Ds5NW0iLdMJYz11PiFc/GweOUhiPVNrUYIgBF89rI0t+HMLCkfaM0ic/c+
2yxQxD5pDRSg6WILy2lzHKRk9xkyvuSoXGAxM0D2UXOO0pzzvBsNwmnxUH8sobvAJoRk7rFRKTlr
zwFbDlx6PAwKgr7ssl+nDNkTDvXWAiwOHd+6WUJW68ha9giZK+46LhkP9Je0y/17Czcb+QZASqUI
5WZwqh+cqxQqTejKrU4/gS6SxnFfSGpWVKkXd/MYXvjM2IGBW9vGCwgPh4j8VTPZb6voy2p3JAZ0
N+X8/sD14ROcllyDA5+tH6/yHtrWvVHF+nnX1q0YOaMEZns3z9dcSevJwLM2oudJJVc1Whavkdd/
WK+J6H7NOmGl1zzATC96iydCNkFgf6c9cxfHcv1HepEgqdL+x94z/5ZACkiDcoaZrIeI93mO+js3
JhMF0uusTLx6fMyoGdRSbYr71kQnRfFejsskH8Sgt7T2HGqz+tSDg1XByK8X8xu1nt2F0wd+QgfH
CE57XqJfevF25Lmes6H9slN2VCSla4juhy4Wz1lIDI0Iyy1VLzQwtdiqJH1vV5poLE9ycaFVLvMO
U6zvUfQZQgWtuELl/FW7C/3W6e+mkI+xpvmAeqTvLNRAEDkRBnR2oyuzGGV7Zt1Y4ShqWl2awOWy
ZyA3xC0g2VL4dQ8H4Up7ybEF2dBjly+I3xit/OhGeWmNN133dDdEOQHmaqHLpt7XBQHerDqoaHyl
RvckMgZUycYW3o+nyVu27V3RshIM6UMYeg6H5Ucjx2RYh9ZFhNOeUxa5romMtxLTy0LbGzAnRGzT
QxPD/TUOb0Ht4/p7AkLEQaDa5kn9GczZfarlKfJIGUeSUtBZbVxJzSLJryem2VvDgE8W1UO/lWX4
a+T2tfXwglh0mJd3k9S+h5VGWcjkyvFoIzG+YJytAiVZ+dF5aiK2+UsPGsHInzk2f/dGs+AUlU/c
FLxVM9SDagru0uzHTIrDmGIzRU1n3WlMYhrRrliK7/DvqjcBb3suZnYiHqUkVlc/z2Puu2BbkZsA
yi8JEOGB+MfA1qyHX7xkgiBCxDPCBDhmQJlL7OuW9lGeYZ/WcmnsYROm7W+rJlVZlwgChqpXRyXr
ETWyJGo6JC44hLnk5htydYQNnWzDark1uVbs0R53HCOPNFPj1V0IvroKz8lgwCCYhv04QYtNBCgf
MhT7MqYXC9P79YLBwUvmTwWcl1YBJhxJ6mFSArg+IXHbDX1PAxHPKLff1vBKb5LVolHu24oansly
IXLbftURZE4jbc5TM7tHTz2khvdhKu8ha62PrB6jLc5Nz7SyHchbYIZs0Fs7Bf4wI69BVDpGOO58
eiZOTpp+d4DHDawCMSiJFd/1ri3PggNDrhvHrunxK3dFdE3wB9tdf7cU5Jgr1d8m0/AxZXN7CYb6
rghTENN1hKWoZGJEvSFCYiTclFCCofFirKIZRYRRgKJveZBb5K4m/AnI23o2V1KGRTKWxd4L9Jej
iksPWcfKiOF1FU4zD/AbGsuGv4GT2NPPgclEhxYcCtY2gS1BtswQJqORp/swv3QDSdou1eeQscSp
HOUu89p4PzQEUNLuEY+puxsHZG+gNAlCx5dLloKFvJG+x0aTUTR6qSUqzi2od6RAAYySpALpOly7
Tm75s3ez1EAEkko8dAkK4mJZEFc4Rds25yT1Wq7SgZ0Rb8ws/kdFbdQiiDl3vXEbqmrxg3xBVAvw
BcxIJgDN3rNxhHbbHGCJDBC5Q+MosHh5rY0Bvdh7kXgus/pnlt1hBonA/LZywApLy8Y4hEXDI1Uv
HUDP9NQ37nosnoPK5xgaCubJCejfTVqEz3QuPFTdGqUmUulPAbjQ5qPJC8Xox/7dEycQ+cgHvOAM
bZuvzMu+x0Fj53ejY206+ioN7ki+YSGayVKNYXcOwje7aa4d+oebiuepzSZ3g0nsTbgLNEcTLRjp
nG0Az80EJVIBBCAXeWtcyChFr5XxkITTs50xlxxmbytq2sngoTrr/t7fpHNQ+AGeC/xd3IiYry7Z
MPHjQ+dcLyGkPPcSsRXdEPR1sZwGHFWb8Lay7Qe3wHmCjPGbNplNhGgc8vy2vHUFDI0vGXJHgaxi
iuNUn4losag6erg62HV126TY78LA7Lc2zrUozt67ZLg2JM+cOodblivcz3gRkNfG+wkVgaweJCgz
5eyRQt/LVHBDkRgPHdZYyCkQTG3zuXXMH7OrbiPi6GehIBFMTXg3EN71gOBjewhaACnNTyKy18p5
42K/0+sLYn6+47TCyR2wQN4+uki/GG5og4sFEdaim5lck9qqnV8T4v16PCO+g9cqgdRvLCE4Gq/i
ZOLxJvZNuKsmFhNTnFOBHEziFCqpRfcbsR2RD3pDXZG3G2BoMHpaXQVnCaXgqtQw4jzACxbedK9u
n8toqvz6pbPn4pBHjQUK2T10Id2is6ie4UbSnTWSF0j4FAYsItt0pmHGnppLifg9jUjuRo4g0+BX
ADw8Hp0lZBJv3jBcn8FtL9j4UHBGVAthqO0Y1oVv1NY9J41fXQwUg5LNcgdD0nRqdvPZE7SRhZh7
cIdS9zsv8bzk86WjNHWmvBL1AMtyhszieK9qJNuaNGd+6w9UfPLoNtoDwGOGgUVHga1LmL3iiZlZ
hiKE4Xy0g/0FPemRUs/sbo6xTkP6sDvz1EkaeFxXkQ8IV6wmApJh3dUzKwL7vI5SmeRN43dxKEPd
YL+g9xVNX5Y3Jjw7f86qj8jlbuobvGNlSQnnNOd72gUBAVQcrwypNl3wO6rTgznN5Zb4OIcjTIB4
rhxYxBx+JHqtwDl9ZTtM36KR+j3EX0N0hMhm4njot1sRM5sXCNc5zFwOCmQpaZqzNlWZPsU5h0Db
mn86+qk3KVOMUYA8aXPK66ospRPBozzVpYKbRqX93I+bnCQgp6yxP5sk4NjFssqlltr1tGyR3AMV
46yjNVwvb3KidXcN2uoUByMjS4qx8UniMBpHZ29NvPfkF6ISDHTdGhmmZU1qs7+nkTnHcuZiMsBy
XkT9k8Rv3/LQ3fzNrcrzBktx/AaC50fN4GVm8keS/cts5y4D0WXfxcTus1ztm6WQv7Bsrozd0hPi
Ig0OAHXMp4W19IEcwq1kcvgU9rijytUsSsOJ3kaD453sCM+zjXvDpSAgX5R4dgzVMS2llyGNAA0E
s+E9On38MEkYBnHBWgfbjBlhu7xFE81JNYPz9dCWAsKZQx/4ypbTwUCoNGy5gUGecOPb+Vdj99de
R1wkLeknjiH+aXi/hBXh1rAtQHIHWA3YhjQsAFtIaDUttiRgSW2EyHhKl5j4uyc6KzADiF8yWmuY
QkRbZh2PGa4318PxvAguHWy9ryFUDZQKzhE9/tClno48gjxAVMsDp75N2FVfdIWFO5ZKeyu4Oq/g
8tUYTBjfnoaY9CpjOa0mbOvkTClEQE20zgRCej/WxWPgMTM2WuvBMNaqOwWjBSDUV2T214PRiGPQ
saOuHRCwAF3uOuzC0lTwPqLhECrrgHHAYwdWPQvDvuvc4VJrPMAN8n7YmjdVn97bLnzriZNvX6bA
hvryxx3Cp6ZUjwz0tqGbeJshb9/M/s0jY686boYqa+9G6DhUq0X2VWYwXE6qvLli4xZTzp1+k1Jn
Qas/R1FQ7OIwmSefi2nO+cgoDSf2kv4UhrUtFKsExj2Xrc14bLZ2xSWTVO7zHJfv6QgZLmZOixuW
C6ka5/PguucRoIdKxlM2KB5xCHG5A5+uA9NlO/jmi0U+pGsf/GyAQgqb4p4zwqWJf6qh3pfJfQPE
ZENh2smwOITNqIWrRMPOXH+W8HkZoxOoj5F0Hcf+ItafQXamFHSeGeg5+FCpwf6s7PFdifSJusuE
DSuLQtthpBkGg5gER1mS8IHVcl3dDtnwOoXDGbojPgSH8NDY/Rqy7rkV0dsInoiURrFziZY6kSm3
HoVvHUwRwwb/imzwIYUCTYHAaDfKJqGr74ym8AFGst6G7eCLqNoXJc+RWqsHCWDZGGgd6RgZgjSQ
K4UKoW9imd8a3sCuBVPBhiF2sc1lsxfY5UmOMdNVtE86TfSivi2XY35MYxcPNlCI+do6lJCZLUlY
KgcYisWjNg4ZbHDFLTYeoopyso0MGf51ZIpnzte4S7GaICw1enmljBm2K8prp8z2qAFPi5R5TWwH
wKN0c1OJtgOsNFYvXvoMPuJYOt1F5Xr0OWAD0/T0b+h7j/WAlGyEzPay1SKLjZ9xINfS1vXATCdC
voQK7FkX7xfBKswOaNpi9IkPfRJMB7hjvshjZrAVQ5Ymj5915P5y7j0dvEyzTYtIAGqzNM+92Z0M
DI+3hS32XLa17xDa3BC+Bx+PfTv3kq8qhFHRWoeI0c/G7NgqLR69mH0qdrJQ5D0ValxlZCclGv1i
jzhyPGt1otbk7cjSCdM4Yr3o7HWOKoGSli3nU6ndXczGnLwp1sqYHKaMGVY1FjEKIzJPsqu2sm2c
naQYj9yySTUSsDzLeqA3avTbZAT1LcXZklm7i2s6VyQZbdKAMXaciiDiWbFcDVWV3vP4366Koprs
x9Ts+qe+nX7gg3xz/u9Zb7LHcIagFIbNNbWUpShIE0Rq8YcKsoM2NLeEchjU9hF7BRs85tI2e9vF
2Rkm6j4eAqgdfLul8l8qKeO3NJ7Wq9jZa9bevW7q5imx+20xh6duuY1cyu9iEgfbNJIpBVwJO+SG
9rxGpKgQbqN4ViMts1H+Gkk9XQNhsntGcmHZFXvDgO5dhuXvVMr9wLz1UbXzs9kSwTZxhGxsUuSY
bVzqBXQWUx6zCwpIanNSoPRh8jg54uKOjXUKM/dWTdh52qQiYTDbF5hQ/jCnJo9izjBMtxNTOqeq
dF7DVHIis/OdYef5rpbN14JKfQ4JsZ///i+qjljrFGMFQPLs7fnRSK10OaPHJiCVnOYYMEORUU+b
eaCpn8VR0+fuqbfZu6HpH3QYXWYBZG0SjekbaApYgwFeYZ11tn3nMXSs3cc4RLPupe2x+MV7J9px
GGasogFC2FX95GRt7o95uhxRTO8N4XAjaHM7Y7gQdMUxbZ2XvdMvZ4y8Nu3P+z//+I9//ud/fE3/
O/wp78psDsui/ed/8uevsqLbI4y6//HHf+5/ypuP/Kf9+2/913f96x/5rz/yl/79j/of3cd/+8O2
gNU33/c/zfzwA0Gh+/vH8ePX7/z//eIfP3//K08k3P7686vsmenxr4VxWfz57y8dv//6U3p/v7x/
vbr1n//319bf/68/r36yj6Zv/+df+Plou7/+VPIfLkBND/eUZ3nS1PrPP8af9StS/cN0teJ/Oy5b
V0vxlaJsuuivP22HL4FkFMIybaEIYvz5RwtBYv2S+Q9p43JypcWO1QJ09Of/fd3/7W3/fx/DH0Wf
35Vx0bV//emayvzzj+pfn8/6ylxhuTjobel5nskXTUvw9a+Ph7gI+X7zf9UePFR8Z8wT2cPmOC+y
x6jK3eugp8TM9TCmjVZIHGvJsEsX924mvxZqHsFroLkldgrFtzKhqyNa92YjzxmHDZi+74FigkRG
oNuBChn09Gg02j3bo3HQ2ngkzHyXzY7ta+9BstTD9qS5LiceESwxeUOGkE4Ls2axjc8ed8U2pPWg
N0/TMoC6MLo9jekgJtuy3IjJfWwxAm1rvHYcKGJKWqUK4DJyQ1nrUzcRwONk7lzZBS1nI2Nl12xf
pEc3NW1YKLXuM807dATkXc3oh2Ip6imCDd47Ggnei5odWxcO28wdvuv7BZFoQxPXsZaxPJR2sld6
DPY0j+PTZvC6a3Nw7rPTfUNI/DU3bIeKT2BlxMzVVsHRQQWVLTTpcmsKggSRMrf4h05QezGXDhMR
1FEdcI+zj8wz35PTSVkImEP+zMAr3umW+uka5RkuVhgJvHwp9XreuJxYPqC0JvMpLE1anpevlBMK
mscPhjnDH+rWYrVqrgbf7HD/xEF4HKuSVcg4ZBnujMLFWENh3lVnxacmJM4DPfnd0mfcoILdA9as
5ferMDprJ0JmqwU9cGhDfTn+Nicbp0Df3JbkKYAYweWQGI4I6Dk1HjMQuZdSYAEOEGHX8HlBrLit
q+n8nA8d6LLVkEYbHpWBxhNocfoQrno6AdjHr6H8EXu264wvRJEgqNBz55K1JVrE1KSdnop8OSQx
x5uJb7wqDPU0wabTqr1Ea61ab39EQdofrKY+xazn2NWGMxTmYVNNFQJ4Ytypic/Cc0SMTErEJtyM
XmCfQsYgnGzAygftXbhEN4oT+366LZcCF08Tx/6EN/mK0Y7etzFrf6D5QJGHgnj5ZD9Ou6uYofnb
7gUHNxtDQn12dFeMpIe72p38EE3UL+xhNXtSz+1a7mWK+OnSJNllwaojY7fp8xJ6FkRoDsmMhdVY
MDmBCRb2zzooAI1zRL/KIvtNBfqVkqV2z9aAbQeHPG1WH6YoOHwkX715pGXmGyFk2KRW+IvRXH+V
MFU0ow7jSMxeeVj0JfZgVWknKLfhaHsczsAjdUnE4aiPd0QH18tp6e/bqDsYmZtvpKaKAnijaSOZ
NPFk7RdN+xIujojt1FUmgwX/IfSIIWIzMIr4q7a7CEUX+XpIV7zN7HzNyIhnz8MY7rzPbmxdhn6c
TkWPF9cc5E3d4s2Ui+GhRJBVHWt1KygpQxPcK2nO+MMoFRdufW/BJ3Ti8q5pOMFbw5j4ZWFuVDfR
rGEW94MCVkzGutgkUGrIPETzhq3FvTXW2NTWfb5RJrt6Vk/CoRfZKCJ7Gzr6UWzG1lG3PVyzmEp1
wKrbpbTZJlcArsLgtpjNy8RB5UZisskX6wU4j9gOVDYbxhyeEXRw783jk1PoX7icOG+X9r9q2LRN
76hlwGuW42vlFc6ZmjH7zCMfFq0mXmJGo3HuVK8PXLBHmCDdpR7JK88JXQ9dPsPhtjAV9xjGhEez
qR1yZEyN+8qrytMyEGb26NeOiK7tZT7vdRI2fpHyC7Exxnm2/IYfQ9sJlWi5Q59UEST9rh6vmzKo
1/RcssU+x54k6sIVHlhvOBKS+ODSLeKaXITxESLUU9RanFuctY4ee1TqpMJjSwdYA14O69tWECjd
gXetNmlCA5XZPEXWrhXOsDfK/EL80A6mascHotDJCEP90BNAuggO0FWFh+PK9mBJ6ijYmXwHOmR1
Qxe5eyhDfW4BifoO0du1+w57baVetYfvusH2st9pmyKPMCG1rkzKSpqT6/Hkzmy79u3U2egl+mpw
mV6JaXkZk4YHIHQVHXO/jTQ4TSgGlqbDKGqWo1rVZdtsEIlHYj0qo99KNu9xQicZBcLzHpjLy1JO
LzNBnW1vo2mPeDR7IE+TrKkKMz1F1i7Mdt3cvIix4j3AEFIn4KMi8posWKTATfUc1k58DjqSQ5ye
r1n8bspBVlCMPgs95rhss/FGS/NhjOmt46MVPIQXnYOi44itPitXhfsWitieBmR+B4NsYFjL/uj2
5UFY1m3dB86dh2kuzraDmtwjxkiGgH1+jQv2o10GubFoUfMDgZcsQtfQlqxu85htQFynz3XLEI8j
S3SulTq0aFMbb87RtT4HSHSbgHuDOuP5jN043eR7r2LTbw7Fa+ZO7i6BnEnAX2M3y1ggeABZC1Ow
PhkxJeTpNWNRd4+wf9e7lFOWgeLkomf8jebKD5y3U2tPn/kekn73mXoNFSlTZu3TIn/MzbaE2WnR
t0GBJBxywFe6ZHzctouvqICqhqY6lu8GF8B5NNE3VJbf1kFtb2pas6dylpveGzCwh/kdVN2962Xm
PoQu4Ftz9DUORHVMQ/84BP/oDe1PqgJRNBT9QaKe7xsZvQVNNfiymu5Z37CPK0LNRU/IwhO9QZoq
7UB6cQhq8XsHjtixIrenBf/hGvi6tISaRQ2iAIjdEeTxT5UgZ/UU6D4ttSImzguyBeFIzl1kMMoW
hL9tXtNCByHAiV6TvqVL2tllLCmgCNFpzSz6vQQulqfsfZDmZYhZk1Hqw21llyevGspr7Fr+pIlj
WaaJMBQR/WzTPPEbRU4bG9fX6rTdZb07nHGZ49If0ZWLSGxowv3meffWBILC3hw/chO0TH8dX7p0
xoHHOdRF9gy8HypGXVdnN0Q5r6gVJpTW7VWJRVpw5PchxVp+H7avpA3NS4kbaUMOAZxX8VBpPfi4
2WtKYMO9GWcWuBLmeN6SB7wLiaKojoxKTXLQN9oqo9BY/i1wJhuvVxE8d66/klQTo+xxQJdLnRoX
niFuA4lDpCvTZms4y7E3sCmDt+U671fpHMMQdepLGh6K1vPNgY1dvn65twDopFl/9GaBbtDuDKuY
jhbd0IwL7WnXRdRlBqrWrLxRezIN0qjQjtg3UA891SvWODtlCuMSVeVPAyOyXejOCe7azRzjgR75
92H01bzAet5Z4r6YSGpLDTBUw5DwmXZ89Aqbj5UQAguB/aLEMDpmGj1eaexRLjiCw5DDzVmw+vM8
Usepus36OL9lc0Y0IG0DAo4H5orpBV/oDp5+e/FCsa0hcnGDJNdCxXSfZAQgR4eJPpAEJLaopVRF
g+hPo9Myi2w/Ndgh+poUTB1hqRB9NsB6nbc2YvxVPHRfbQhXMDNMfHx1TTg2g/ZSt7QTuBJuVRe5
fGu1ycoYC+8yD3TEPhFIYJLiHuRQpDtVsBmcmmnHPAH76rrCZJP1mwHv3ZgWF3Jut7Ta4VBOb9qg
+hx7C+xc4zv9B5XjCzoZgG8VEWpz7WMAdJOP61Un12DHAiplRz5isq8Mz+g6jHmwtsrPohguGXaG
v/FEkERhPrJPnD6WYKJNNTYOi0TgKTxegBVgkqoX7O/xcJ6erLkO/Cqpo63u7XsHe2CFkrHXC/bY
Lp7vR9fAx534bRgnpzK0H8IZq2xL8PVU9b2zzePxsyHOv1EyG3eqI5c0UA+ROJiGRDE12zXjXFJ2
4QewM/16IOTWkp7EagJtDjCSVyIHLYEmG+a5hwltJpr00YiJdskZZWqMHO8aLsXADC9rq2mbhIyR
izK+M9sWyEA+d1T11KfcANQ/0U+BywZXRBSyD40ZI8pSy+s4zEFwZgkBa1x6umr22OSHzdKCbMq9
8GhECPU5hpMreGysyBIdfImhGkTFbW8DiwWOtHUXkD+mDCz6itLRb2Qb7ieuuMau4IasoAsUCl+o
iigiDTHgw6ObRTMAnGpNPI6q62bo+usQSLBXLJTKiRZqHKmNzK3fmyABwpA1VGdo7wZIvNw06Gcb
2J9cWO5yASAT7lMz/7Ld5TTh471Kxrjc9nuFEMISGuR+WwC57ipzVXYA3VrGI8mVl4D50pZILQ31
ffqZtBSJ2FxAwgFWTWkYxfEcwxIE5D5sfuW2IMChR2wwkyJwwLmA4ICL74y4NFVvwXBIpFybycN9
0BJwtLR5dvOB1Gk9PiwLBWV2h/5XUwmUNEhOmde9NFrjGHWij75R7Em4HPOiNg7dmjqa0sjadrp7
yrF9wry6c2g4OrD/8sHncF9I+l3zJ5tDB2V/NntPx7uZiKRUDiHhqG301WAMN7GxG2JvpK6RtxMi
/VNCW9u5yE/2FL7IhpBLqh3yhJBYsxBfYS6y3E9Fdissv2b75Gu59PtOs7lVns0pFu6WGTh7J1Ut
6T3qQukR8vnNNqPETGrXBAzKwR9MuttVlr65Q0cx6/KIz46GaXR+s6LrpNoZiH62Fjw4lydaVJ81
vrJNH3UPWnic7tau90FBiaY0RlYe5qHiBuv1WntrXRV2/dKGjE64BffOmOzb3sw2FMIG28YPSVDv
7IFtdtpjQoK6z2RU+DOjtY3Kk3A3as5fcX5OVYQhcaDfAzPTVrMWJhmBYSQ47lOXzF9IbVCmXD/S
82ugG9BZLaNhD1B4G+ot/g+UcWiKs/Wce92z467Qv1EtJzaMxxJuHuo81BmDCvaq/D8cnVdzq0oa
RX8RVeTwKiGUZUuWnF4oh2MyNE3m19/FfZiaqpkTfCTo/sLea3uJX6TVV5sCHs/LES8SFqSRnZ2b
KquoL7hStPEh5sWgCf3eR+D9hlvxxrHzPpCINwC90Ib+zaHD4F+XeDu1dw6VW/zwCtFwiYaGARDo
UtDv/v/VVcoGLGx5VBO1Y/ejk0btJZU4uz3XHywFyMhdx+/gPKM5L21C0MVm33decVIarHuj6uU7
BULlKk28lTbGNCbJyNlBzMnam130sdXdhEy1jlmrM+xvcJohx9H64hImCgktufmOME4uUae/movP
o0gZAjWD2LHZh5zalvrOzPoXDpat1cPJSSbQgeFsXRtYCdtGMpfyAHVUJn8Td0F/+acX/SWLhglT
op/lqXK2SJQowcKcQHkflfTeh96yWcXnkhoIPww2Xg3RdHhN0O7ZtINx7lpMxnvJ7zevqlduc2n0
PiiSX8x23VpL0LsgY2kVVBTx0FL1op9oi/pa1U2J1Ku9NmEPZbHIrpDwnj3CABe8/bAauFmAVCab
odOiTc2KY6NsGN7lO/BJPng3FochOnJXNT5E5iE2pnKD7gjnstO9f8JuDUyHmEfHMY02k4RU5vW/
Sea5l1mB2JRl0SY1kWBxA85G8hnKyef3sIbsynPW4XHTE8QhVXov6PBYxNE8TfFZ09ILAp+Hgvbd
jzMP8KS+7eZZ5YTpKISoozsRZIxsgN4tmdGp461KPT2zQvHx+EdgirSKhLJpyzvSpmT4ZBM6doEY
Liq1v76vYTVRLGW4G4fqKOnp567/4O0o0DrUh4H/IytM5EvSYtmKCT9ovhyiOlmb1UHELoWco6MA
+5D1mr1B6/Hq6nInazYwmkEm9WKKEKilEehPQEW9BpdDOINXhWTAyod+wtyQ3HE1whBUbYo7IXMx
zuOZkwbnkZmzwOhdMhrLfaUK6SctylUyECTqlMrNUPetG725pTYaNKPl4Zyl38flaVL2czFhcWde
N0okRYsDR6kBeeksiyuDRjwxX3GrH4gozHZkLLw1LegpKtd6FwF9XRdR56wL9ArELQBZygtrPUUp
LbtK2AdtNJIpiFLrTCszhinulQY2vpgmIxRzgC5tV9Ez/qDqoqK7zrsifxoUec1Fu5lszT4TR4MG
jgr6aFtge3WBuA1wqp5VQTScjWTJg+2ynW2BCJ0oJPnj0BXPFvoDfqZjB0UGLEu/bTsyc8cQqYA1
d3x5ifzuyIsIRpdLCQbJlxMW44s1xuhh5tmHjmD6OF8gmEAtExLd2dCE4wYZl8Jsz+iRi09PaQoP
WU8go+OUqc4MbNnmgnLg6GCzNKrDl1OHz32ZKkHDcJeRcAFeok8oyqlNnMb+iuuyP+Xt0R291tdf
hSjsdWOPT0MHvMKzjILHoYe5a+u0KUvke+68Mt7uz7oVvxdoA1mvkR9Ec7XWTPTSXIv8nAREMJtG
NMqH3xH55hnMSzKI9wSF2LtsbCLfLHgiEH5jiQG5OJP4PnmvTJTZdPcM33LCwPhw432ia+fKVhue
ORB03IMrwxHJrtAKmpTmUpgOSHXS5fmY7CeNnxKmrh44MqqDfobsx939xYnsHTzAFkmvgm5q8nIz
c0v4ucl1pYMrbWOCKnNi18hn1tGRpAbRkjULwzxtdhJ4JHxbSIjlODskgEX9yrb4Su2soW7mcboQ
InKEArVsY6nPRnBOVV+cIn4cn0fshd9Mch0OHRbeEyltEFcWmQq7OWls7aKdP5WmuKiyeKkhG54V
0K1FJNHee50azKl56+OeKbDXY6MqtjKzvECda5t5Ut1tGB0fHUdgWIKMVrcPVXXYRDjKserBYiRF
AvTX0HcleYGs/kv05bb0Q+xumajweSPh28xwBvp2AHNAwngCZWEN1BAyliUCd3bn46zBy0OocFZV
CmydSS82nBF0IDoRhq8kxeHuOYcmi8ZZPxgQOZ6JNfYngzmkHY4Hi8AoWN/odnDlTmsbkpGXILRW
+vjV1UghIMVrP+RNh3ECNw2C23VTVtDDUvDQvQkkH7tWjqpPr5Ju2+mTxdoPLwVMcYGpnO3HbIVX
fVSv9VWa3bBXmBWmJQBGsPSzT8Afn6cK6kXRcFgOd5eeOB+MP+ju2Fzn4WyZ+qeOZNJnme2EvUdW
A00rxOJmV1fW2XHy/jDJETtQfUtNti5FrFCUep69BdJ4mxCXr1qJjI20IA+nyzv2nY4YSkBtpQ1H
qUgZhcgEWXkoMzaX5V0vVY9V7nOkj5QYhr4vTYWjeGTCJkFQsNScz7lm7uDCZ37REyo1pncd4+r+
2YIYvWtl+BTL5EYc9xHRA52/gVqJpneNahRKTf+Hbx0TV04oGcN0LjGmA+aUNOiGM2NdKjkYnzlN
AS0BbRM4E3aaiCN/NgmKwsUQH2RpExKD13BDF81ilUiGKm8eowMoZqC/lYVBzkF3S8IEzH9mXUCK
Jr7pwBSR5gSQHWwAurecAFn9TY7ZVfbdKjSEfXDz6tNF3BakgmEj994cSM+FzR8mO9TpK9KflZMd
WUyQhprzGar8XIJBHgHPdKI1d5YdMlGluiBT8iZZ0lgDlijNYy0kCAjklPuXE2vQm4fEhncZe0sS
U7ykKRlmj8EKu5JrkWEvYNYB/CT+znW2CQYp1l2rGLnS1qv55zZQcib4cRl78s7AB1Yo+8V6VRoZ
4omDzFlwmCrnAo1iubPMSO7qIf2MtLxHTiMONgUNd6L3kzZODmo/OUN6EEiE4Wsv7pU1bh6Lr3q4
CD3OGAq7IdhBm9yQlOGmoiEZEnUWBwJ9D0IU41zG7RGukVgiFGteCjUwtUx79drfTi08Gl6UXAZC
mAR5pGvl4Sbtoy9AAcClmT+OmBuZqOEMWLWo20z+hSq1DD3KKkn+xvk31X6a6ttxP5vpg3opKy52
9Fa34LZTlylc2QjuT+grkOizbZa/OVnyJUOcB4axoJETmtgR0sJJVee3MmJjALw3kGRCwDiGZ1aQ
T1/hrlnxpj0QBD2jBbY3U49ZMGfXwj+dVxrcP8BIwwgkWiZSWBE10D+g342ccaeV9pfT9D/CKj9H
nItrp9PfbfDjwT9MC0/dNMlz6kEvwD7Hel+JbaZivdhJKT60ZB6uXvYuyrRag+NgJiTyEWZtuSWD
1Dk4VbJJhRYyb9e/ZwPtFaeegc0+31LWf2qIBYKEOFvTHX/dlqK5sI3hlKchejAN4RnyDyNgO8LR
PcQQ/jCHdpP+xhO3yG+hUnsy/Ui/GPOsZGNdI137YXTH52B+Tl36FnXwjlK0KzF3njby4/WhdkBr
6uxnPpGoqvITxwnSwNl96WpMB07yUupFemriOjp0clHFR8qFATq7lygCiZYdJ9WcWaDEf3Vsl1sL
qBBscBAKQ6/5sTKrW6du/6EdvyFSuiC5eaR9a6/yZiL/qPY2haG5B6MuyIWFHyJE9Md8/E5pbAQV
CpMjBCLUhr23azrX4A4QZ/6NV4UC2e90I4DjzJQ6wkisKlDyE08eW5vFFxNfAgXKHzT4YCPEiUiL
+mDljP5cBxwzyi5hLegv8GwKSi9Krt3QVxQRkL/NlijAgtFCpw4PEgKcs26il6Hrp9RTK0k2LlLE
WQmtTY8K85hZ33k+9yxzxAQpnjVuWXCsecp4a0c+jgFokp2XvHdNobMUiyemgZuhcHPyW1pWoY19
a3VvVy4jDT0eECozSjnyofhylNYLGVg1tCVvm5cTsNxG9c3R9JAdcY2NCTQJs/7qvMy5hnpEZBKs
JuiWeX5B0XPOnXvpmNEZd69ErVM+ZYqr7qu4OvcdxXZqcUtutK4nSg+TT7hYg0Cpl58MW8gvRX7b
LvaTAWBkdhqSV5tPkPAp8sCRBsdiG8bFdzxMK3ay+3hkTMjSaDxj0mH8A+Ihfc/z14Ipca3f4s44
sTOAtXMzGQrb7OGQHXY13AoqLuRUw8qLKVnQfaZg4mXymkXfZFmjGqPX4yYUbGI1tvTFsCrkU1h+
DPZnhb8wKtE9O+5Wi7KXkS8VcdNulsyWuUh3c6wfFE15FKRKqgMppwp5MZ3K3k6GCyQIYwASAnpc
flG8si5Oj+skrZ9VBl28aTPXmeVzR3+Urv3nlT0QAWe7/G9AvUtIFqIBulIm+xbPZKfW53hsLiBA
SKCZre1EgkpkICbmBsxNUMrEi/e/8CVZteKHZdfA6hdZnrpKXfWK1XixRi11yL0ynu0S3CzxoqoZ
/UzTX23YfBJ/TfmZM9BK0XwTbLGt+ve0P6koflUYNuj6SIvh+s4ZyurKZ1mF75ae+5C2Mc5HjMpe
NcbTyCk2I2zcaj+gz08xnCgCwp6LioTQDIfxTVa66wym5hyqHKSgCEOC+yxj25BCJ9ADZz86MTfF
pondPc/r8zhFr5OLPMtNNlOFOBmCUkVaGhTsJiJ3lK+UJke+mawr2/K9BMncsnyptXKvNs3aQXiY
lWxs6r+uHv0OvLvev0IN3fBGEhNGu2EfWCkF1qS/so5L6WZZn7DnwacS9HB2pgyumzMGVaSuq3q8
o0R7W/CjDNTwOGiAwiYyLNFheHP4PKlXoxSrwtjFWJu2ooaisCyiG84Xb7i2DHvM5kOyyYjjeC2M
pyWFpYjCo2FOWwoQTjQiICyyviPC2PjuaAC0h926y0bnkOliK69TeWVu/2yIS6agW2BfKeqj198N
RJ0aRguixErjw4JxMJTvbn0tHBLxHOnnSr0FR4nN9DZIZY0JYeXw8ylRvLXEsJmTs2G7zwt6iSYC
5A2pVWboqxrguI6BLqr/qqz2WvbTUnvxTgem9WUNctXh5CVH9aWL+Ccs1LFDr3kbRXtXYQiiPBcw
2BoyqjOMOb2Wn2zgQqaHzjN9sPrYwMzGJcGkH2393P4tqwKbCXdkob5v+gcFMJtIvo4lPsPakfxz
rABPNcjM8/A8VDfIhj8dDQm/6T505Hso2TEryyOak1j/0LBRkeLiu5tKu9HEDUm+ylAoxQLlTdxe
hUHzWITngkiLl4Y78V6Gyl2tM+Snpev6c0PSENbJM8z4oDM0b4+el7yzpsTdV3tyn3f9dGUARmJS
1Rp7sghPqT0kFzPzkn2d9tu5/y5CX7c+w+hrLhaIdO/PwCxNbz+VJWMVBAkCgCL4Fy0/6pJKoh5C
wvlMix93xOwVz+qJiomNgqVZm0YzP5NxZL+lZu8Vo6Z1ElFjW5HK4d5CqTNj90oiDmN2kLeGTSCP
CIlXyMGSKDwwNrhvaFRPAwP0ALcHsTrQs0TtpgdCZHwEn/eYoKjmkY/9L7nI+1F+GQTpaiQyFkb9
0+HEdUOelZVUIi4m/VFKhJBFgxEi1V0/H8LA5rjlkuGCMEj1FRp0kDH7UuBwzIbFcHCeNnGKfHuo
3/Ow34Y4GdOs3Be2sh+g6a3ixGKiWhzBTK8TmH8g2IiN9MPykb+5s3WTk22iNutPHnJ9D8UnHYqz
Mm26N4VlBdh0l0sd0zgnibMlVxOw72wAYSSOxjGubPP2A8lCI3Mh21C3ca/sk9F5G50IvUECcxfX
uVIcAXTucGnsaGG/hYxxm04rJ9N4lMYjUtagi6dD55GwJYbvhkHxmDbHyS2eG4lo9sAi9lXI7NUu
mi2TPBx1yBAWdBOVQRF/9x6lbpdYiLQTWk3iaSLpjJu4e4yuu7WqaIcOgyky3CVtLFZmr53YvIMP
MJb9kHdmUbDon6jwRpZfJOY4bhDFus/XChwfLYx468iUdaZxLxSFyja/UpdfNJoHS3wTSIl8wvmq
Be/bWJh8iiQueIQUrYvyoy1SRGOFb7vw16L0WjlpQMa2tQYwS5PoleT8tQ9zjoMZdI3Ji25OTaCm
xq9afFVJ9aXP9re69KOI1ZO53eTuaEJcthoyGNX30UQC4qCgLqIK8a1ysriDsX8fnZg3og67U5f0
2hn5BHvvFiiCyM03TB8vda2dazIkj7lEj1Hlz0k2eduFMJI4DSelwlcJcwhY4FuBTviYxzF4b2sz
Zcw/BxruHhKB2pQ6x1r2bmHCwcj3RE4tmGPB9Ce+655iH/qcelEH5b2OZ5Z0uUeumUsjRn4Y3qOq
oRlA8z73qKagsVH5S2sTV9xlQ3lrun2h75lBrpGJRy7msyXfEIgME0BiEe9Y4Pgz7OZmKsarQZzB
Aah1eypLcc6NhMw5siRXSshrIlOwU5hEK3DIPByGnyWcqvmpYH7TmNmTnaAQGqb9oDls/s31QL6m
WiAJ4++uhzfLFOTkII5O0quBF1YvWbgrwYjm3uCogCNI5V8MAWkCq3G097V8b96T5KbKM6hitJ5r
G3k1TOzOZrXmgVLZTeJg2qTxtG/OvGt6j5TKGs1bugi3g6g7T/1H2skgogDLHSTvFmvmFIe+9oHz
HjUXFcTnRGkoTaznqT7eDKT61PH+ImsjdGDdueN2YPRLExlSevpJIexTB+XIJ991N+XY8DRb3cDN
Z8cSFj8dG4kc0AnNiZ0fatF5K5jsPjKVL0V3XvNQxbQJTWvBbittRDooa/ANDqFLCUbdLol+aHpC
caN7PmdnpcKIbJA9fKim7EdDkAkfGeIdLfKlrJsPEU72eiitC4lW+kE6irvWa3IXi9HzC5gdQ55e
XMd4nqQF+Q6rUzhv5aSfHRRAEPNYfLfJUQ9rONrpZ+VWB6afHzqVdu1tbbPZQiNYg8bB/A0bEQav
Pd/FrK5jaGlx/qzj+0OAhTP2UYWXrPqumtNowYltA0QDzNK4e97zmFqf8OYpcQMQYMEwtreKPRmX
+aw5L2b7SLWWuxQfCaUeznngDne5COPKP7ULn7KIrEibsHGb3OmM5hWPYMXsrlfmzYy5oAW4MAkE
/vWLqsizx36v1cwHNPLVRBBaxrRsLQZKr+pnTBqIS4Bk3OeqPyq9+5TAxfRSZvNQblkkUGUEc1jB
12fZ2Qpkr+8tj1weYVt4Lvtxq1ot+QkTqy/GHHPMvdruRM8i74FVcZPURDcwIdcx53Uxyc39xMX5
Os/FBlKMHOhUkH9WZAKIF06qlcQvVqFdUyPLpw4dom5rKtHWMZZBOfa/Od5NFBUyhsovc/4MQEZo
vfqEpr6H9w2CuMMV2M4QaEAVOZLw9noz8JCw/FxLdAb0Xk4wZiAZpo3sNjAkehRUQ8KGgxJdOo+o
xmJl+UvxhW4ZHuGuVLN9ClOTsnWNvehZ9PlTZJ+Z9LN/aE6uKneonzfxbG8j1pUi3/em89I7ALbi
YmOzrg0ZvRXxEt6hbNv6g1xgn60uOrJ/RaIFE5l7bcnGbFYxIyP3P7A52+RZRrIvhwoRQKlfWMhz
cvNfroyHZnyiPmZKVZ7MCD92FmMxT2jdZnVaNSGtJX+lEDdSQYJugEaWaiiDCZooORln7SUjFBPN
Bnnv7oCismwXEo18SmOGtMlPwt0pjNpvarQOHtkNzxGay5VpnVt88E2Z8XbnJHx567pchhHG1qmG
zTKWzioiG7wg63tfEtHUDO25lsA92fr06Grjehl0xgdtzoBxE2MGomo1WMnk61F3TMn0WQl4R6oh
NRjy6He5OH9zqF6mAIpkuffQUE50GmTPek+Ot2kId5r16EClCleFGGDvKw+dh8cibWVRHMeEjBRE
vOiIjvAEPmdwBlQXJQnwTNFovofGMpUh4qbIF+Uzk+8dL5erwfUBYGSUwx80GMy+tLyhk6qnqsFQ
lUnqALJD7XaKNk2z0DZd+c/U4x+BX1DxeNJm4iXXAqdevrNSF5gz9jMWuSBM4tfQxFWuyHfoTk/g
Cd9nrdojVyBuloGBklqHYWzkzmxq8h6gc8Ss2Hn0ox62ld03N4jfZG4lgM9p2iIHD3czubU/awel
EyRpq0htEwLqV71eMNfzRgTDrDxDNXC97CWSaCO94s3rP+GgYX1caWhNyPsLxHDitA4mJIo18Q4J
5NGIJQ40vCx1NjXrST1+bWDrIQA+o0FbpGSO8tyxd9jpsQ41XEVnCkkXHXZ7Lpg0h408FlFzz13m
CqqspN/WP0bXFYdmoGycgJk1TURL5u3TdP7uTZMTLzHBv1jpNSM0LW5frVmYq4XROWfFWnG+hHqq
iQoaNDZX0y+ifp54c+ndFF869ZY8g1e9YQjtik/c55vMrHcmKwhbguU0f0bHeORFtrXmnI3DkAaV
929IMNqVFRFAhnZxIodxbNCGGas6THALiJZF35nhOpgkMCka6KpJG7fa4OC7ir6n/khIo7pDI3ao
45p8J7rKfMy3MDJzIIzsgVgIo3V0AdfM4eTsEm96VtSMjIywi46KxpPaZgcMiLT2BI1U47Bze5K0
G/jImFCX6KiDWdKeqbFyNhDVdIpdbEGNM7mL9Tvn7Xs0htQ9Iaxx7O7PoqUrs1Bhta25piRiUhIf
B3JvS3yVIMnlNY7gKqVCnGkx9npR3WoAzgXP4Kppil3hqh+KYdI2w5psufBDIh/iRL6ry/wkHwPD
0jBDNk9JZpB1eUnKYR9F+svYTbtYnbZEFQQJXN1m1tE4JZCLckAZhu+gsUEv9YF3642k8k3Udqqv
YC23RgGFvwR8xTNmaD+ybbdOazz4D5VPVwZaZG9YNmJSsw8Nm52VpiNuqewK7aVTf+tDnwNW7G+t
p25cQXkTxnuyOQjldcGsptadmvlkz7+EjIW+q8gnPD1PGiERKyw3z3yt2ARVP5n704wANMjYYKgT
9JMpbbmODXZKw1ipT2zOj5oF/Cr1TjIWH308Y8a2xJGRyT2Kc4ajDgGXGkYU+0mI/liiMa7MZfyK
azFkM+fVGcXyflAQgIytd50HrDeDeUuyb/QAPiFyjC2j7Hc16+22NNF+Eu3HTCigyr4gC0ap1RjH
yOV0tSyCKD22b3ZvXIuCLGzL26bJb7aYEVkVSPV1QibdtzoMG75+GkY19nUT55kpXipV3mYxXEZW
zCaNc+uFN7uG3GRT4tEfRV3QmiUm2nFHEuq61ogwqMObQTE2CsJ6iSNAitPfPZs8N3sg98Wlu6Bs
zKwvFzd9S6NoAMc3Zj5A681gAlQwEDaUiN0+bNf+bHSndAnABKHtxZhBjeRYKfGhMXkh+S0HNBTk
X5jho4/UixcN24brI9NPoJwiJAEKGTaJtW9Y6gpjBHQWPoPrObUmz6tU2yDJGOkxUUrlpisEWFn+
UgeuOchOpZLbtsebOBh3YYBzwn8ZoySPR3WfxI8URdya06B1DgmVCAlXFQmIQGr/6ta6zEyDpqWM
tM1bybxqo83VPple8wTmW6s526m0dqb2PYOGOkwDszjLbQ4E/iRTHBCSRhS8YR0VPb73OZbRKmZF
WfbxPUd0Dn4jueKPnfz0qrrZR0pd0MfViz6071qXnDR7BvDQzfl1nrBBjOFtYt0SqfPODb17lCl+
CIkJmSx1iKluSMMdESilrF7MSb7CQ83I+yGdUjnK7kdtyVDH2Fy7gcfmQIuVbRW6gT2S+lVyP9mN
XyTNtpO4mlD/znP75RQQEVE2HnirGfKQoEIvfbTTPkCK1vq1Gx3Bem+cSD9MJl5u4IfVyhbtu9fa
QYLMsCmsLTOFdtvyS3rARTFRioPXje955x66NlwexhI5+UjdprneXqh2yJC2OCjjY15Gps2Ph8HF
oxOyXdI0cqR/IjsWhXUDfXToSWeMX+M+OZKFIEaYSgoOlwiz1agRbWFOIBzY4P1AEkB0Ujt7OZPF
UAI87jQ80iRhlFTXuKtmC5ZLyCPlkRaEYNIHESXGieS8dY2wGjEaez8nKDtCByLHffCMwIExNaoD
gWYLdF+76RQ4pI7OaKrFsF1Z+r7VtG1JYhD2iIS5HHgPz6lfnHiZhWXoIfvfgfhSkwS542R5hybt
eYA749DNzvfkRj+FSH1DKVBocuO1ui02GvIT9LNUjij/5p5Fyrjx8vjsVSyUXMtkeMvh7oKEIatD
1cOXsdKstaF1vomCJ8vid01HoTjbeUOtjJQdyogGhZVuOYPllNsXajo0ZTCoQKyWmtwVBaQCvgLR
KYQZg4czdAiZjhaNG0dABsaasjEMuj2Wv343twertcebK+qHk4yPzEUeQcgLFUJMn4oaPmxy+jYx
15vQnO8hwkoH2K5OqgJdrfXN+fHoU8xX4hOi5aYPab4KvNFpvE1AewjmRBX2wPWk5N/I4FX0aIHh
KnCQSGVzU8El07CJdomiQwnItg0ievVkWYC1SZmO0pjXZKIY955KVs36IBiUUacIUz8ZtncLlWjn
FNsxeokPRQGzIvfOjYnBiXIy1NvrZDE9M6wVY5iHsPXLlN0bZ3gJW4b9EqxjRanfQ/sYQH626lFb
osvq5CGGhySN1x73kWs9D1YUeGX66ioTkdGquzOV5iRz7akbtaeMWqMxYofVbx24nEdO9G2Z5xi2
n9X+gx+0TnK5HfV/WXGAg7S2XbbqJquT4aEgE5CsnYacOG+TjhUhAZ29jcd7ybUxZ8ZTJdmtiZcB
RFLhc4fGPTXkI9OLj7DwFjDISq30c2Yi4+5q1hR4vzdu2l3qCfhqGL5G+c0enL0DmIkLcx834W+V
InVwSP3t2I8ZGQAr9DNdeh/ICFtVSQ6Kssclwc5lW9QSrZN61hp7m2EU6q+x4h7qdPy3Ihe8qtCB
TfabwngIioTHwnKR11snxZED07LqqVGNXUgfRjbqXTWBAwPuHGvrxSbSy8PojWMzwiFRzwi6caG3
DnOLmgQ1lDSFn2OgMzXjmLpjuCq1b9eAWaPliInitgpaLYHfW/hkrZAIkgLO0rBOFa/RwIBC1bML
+/03ZqYnu7G+iqZdNPCbtlVvoVpshpgRKh03B85Oa3N2qXaDWCWP/IKJD3cq+R2Ey8zxOQolVyeK
MsMBBkJ7OZbZixqG21wfgYI0O4tap1G+nISniYOJB/5pcJpDZzPiHVhV8Gpo5StTRh78/J7UEWV/
GG8M2gkQ0MFo9YHWOIx6P4j3+M7kVp81Trk6/mFws2+M/Ez5/ydDeoAEyNoKrChZguG90aprXxMH
IZq/Pp3PhmXcJsSDiDK2QlfuI6VFlypbVcAKcaqjPs7rQvsgHB5PjZtgsy8PUQrIyI36XQirGZFm
/Y0i+AuhRmDBaWNsnm+UhGZX6Y0bkxNdgpmGLNXkw7zqsvplzLjMFqR9NpT/oi57D0X+z3SrP3eU
H0RVAy4gJHepOqomuqQDa5DmFsczeyUWXAm2wyJieo/dQ8eTtIzOC23XAeNm8/lWWMqBLE30s3xP
jHuL0qIJAOU5pMpOwU/gp6W2VewEgUPDW+MCYmqj4W8K7W+DVVLTL0JqkukU9BeyZfCShSfT0d8B
BsMhTaaPBDz5xAJwSOShxB6HYZgPHh172vozASgJ1w0m7/XADZMyeIvJmffeimo84PHDo0vzSw4Y
hhj1GOoWajeieDlt46uzCHjRXoJ/PxgG6hNkLVHk8F4xlGadUGFhnO45FV9c7cOeuyf61R22w9VB
cjoMydfMCLRRKNHR5EUrlTwvokZBwujS+HVsxuoWqZW+/eJpQvUHQ64dKOtYvVeSiDt0/yfmAq+M
BdcSHjS2LaxjYI8A6BpKFQxq81Ub6N683cKEVvJ8pzI0qYRCxo8LQDPd1vm0YX10y5zigX7jJavU
oJywmZF9lEdlULFrk2ZLK+2Qzl3VN5llV02Z3rK9K0W77pr6nI7pPnF+cFceoO3fhBnnG31ZKVXc
1pHyggJmN1dYyOK4J7HOqpHJyy1AlY8a1OQyYdhZkLuQEJIiU1jH2tlZlfjBtXLBt4ZaBRQVfdVL
5XUkekdLUW01a+mFP1JGu1SE17n7bZAX+EPpaRTWTK68mjcTZ5dXeo8m6c9TnK/HviogfhIhTRbR
L1riNSwYEpLDL6hkgSVY/aAav+JNlni9Q3w+JtwNaRhnTE2nZHL/OYwt8GkinLVD7+iUryXVcO2N
29ryIug9NSC1lAleutZdwrA+4HwsmzBeTh7lyAGE5Onvum2hVWd1q2TlpgW2Hg/WEwb5Q+YhgyF7
WnYs2kwmFlEbE34+PcJuU/Q6a2RML7NZAeRGVtfo8EKixEKCW2PfmUMWU6N716l88Kk77zWLi7zg
VbST/0/T33b6Ib8VmX797JFFyWX1padOEGc5RWh1cQnyQSixrwtEkCLaUbpJTUGs1j1wmN2Ew7zG
yKeD27iPyHiESvrkzQ7BA+icW7aEVvXtCnZgyD8Lfaa30AJy4JZKegjG+uTlw4upxX7vVtsSPqGd
D34h63XHaq/Uw3tCr4G1GEx8S7oi+et5w2tgoMWSShBBmEXDhdxXU0+zEV1kjtZRSSiOMFsDSdEp
zUzBRDgEXlOtIxN5Pv7aXaFkYLcBxtVNRg72Z8LourZITDS+2O0dYdL5LnMPxEcHOIwbcN184PJq
S2RPhvO0lGGmuqpRinvODFB9LSUD7jnddzGf4lQcQmpeQXB9xu25yTnZEqe8iJg9nds134Ar17Hh
sEtp7gnfLJiitS3sF8flT0gmkn9e6/kFP8RaZY0ooUxLhYBLnX+0Zf6yv1zxnbsBVlqsh0Wzpgxl
u0EWeqgHEOLWagL10LUxxrVIy3OVzXfCaptTqe7StetoL4rxLgz9XnGyIYpZmF/8N6NbfUr38byM
RxHoFV0w5e5H6/FJl90Nd3hQxQQnpkrklxHMmxzLT3vJSyB1Tcpikr3P7JHl6E3iqnZi8x93Z7Ib
uZJm6Vcp1LqswNFIbn2e5S7JNW0IjZwn48yn74830dW5aqC3DSQyM0K6VxHudLN/OOc7wKtAHTYb
v6USLUlosl2SW6PntI/3ukFvX4zPWDu/mlxueoS78RA9THpzK4IDdy6T+uyqMe2RxKCKmjhN20X+
4zFFRxenw6fwIDxiSPRnlP9U8yyRkIoNWNskGVxLzCOs/hj1+GeBP6Em95EgpH1p1Ye+8B47/VZP
V8s2dn1rHg10VOLcej8pJDtFVorqFYxtEAWESlmIK0yFwDfFsEwKmYjUVuoVhmLnUxkmF8YtKtXd
NrW3dmJCLH2yI8v3EL7VOItTrbJl/tmfIAgcqE+SVUqgazykzwQ9n1rZPbb+QS+uNjE/dmOuXdDP
apaIh1jqDTSUBu+zO23arL0M4Ntr+yJMuQdA8s2aeZM1jNgpyS2EI1aWHqKqu1Yl7dAE4aKE46B+
m4apccwiIyvHUzyjXecdaho85xa6+h4/N025ORCZojNeI+We1DcDnr0GuZcezXRg0Ln6U4QpktjH
8tOlgNZZdNbR25TBAiyZ97ZD4M1C4k8EkDqd2rJvuguy3HCZxpKJKT6LUYCSJzeB2krXWEKM3Ton
FGR2lhHgBolHalvLDmn0rIiRWfA4tc45HbLnYhTvOplVQvVH39efBS2oF1yiKdsnOW688btV1ltt
26cBhVwcuCzQE/ulMjj2UwVGg50I7r4t186udRHGSx/u6CEo7wRqMk8mAYfE6MJhyW2Yx64D4lcL
TIzWTo0IKMfeu8/hMRkKr5FSIyxM6I7lTopNpCEH8YlvDxCqGMTIJNVfZYlXz2QLk1CoBP1BWtOu
pfVKCDohlwyiCfRRDutl4zKyT/xmpXvjndjuDysbryXzC8GHJjQyIh/xB9Zin3gg6qtuH/odQ2jq
p7JPWTn48mYwzPQDZqtxwaCqmjq4YkI0a8tNfYYYaGQGQpYCw9gNOFbodXGx68OuR9iQRvLWd7dc
x+yR1B4D0vSkOBiJXPjKUxxGyGGtnscwH6+hSD9xU75NI6DFecGUMCsac+KcGbN8SHKF83CbzWF7
KRu3ZhOzkR1LnXl4kJ9rIU4u9DjdfCcc2KuoZeLs0zNmCkR7VCPQV83YVoyoOaOmr1zqBM57G7ID
kHYvC/3k93AgGXemRrqIpPujNDyxONrCRe7qt6ieENKTOzOqdufLdGM4JAo4MSEwVuVdeEQ6DoKa
Hb35YQrNXPolKoI43PkaDPM8sVkU29E6Ya0ePNE1bFRKnVv4V60Tu5DWNQnICwx19ykNs62Iget0
kNNx8qNHG5lS1cySXrMhvjU+jnnURpgbStzpRv3NzHOCJgUuh83vfAATenB2xbZlACxC6wxs6oD9
5IC+dOciHwjhrg9RdfXdX3RrDMAJUUyYyjG8Gymu3GYRtRjYrBXr1YZd3qj96SOqfj86qYY0gdyj
7w92mv7qWgNGG/RT8ZZRLsoixFHp0g/ZxiezIDO4DozZK6QDC+WZL3ElV1RgtoK3i4ylOMXpd+bf
nXjHeuOX2B5eqOJJo+6NomkfZPmWSB2A+dd4rA9JF/4IYS4RnC77tnkLLHXA4WmMKGIIkgZLQg4A
M9EV2PAXkCBXwhYvCfkZg1XeXVKDKi5BIZCWB8ZHMCqiJ7JTa5J7G70H9WHA5+lzxeU4h7HhhCS4
ZeOzQ6mUMT9iit9tWZNQAnZwxdxNV4jlY4TfHZ0bNPNmDYX8IAfSADPr2ASsFOr6MKKadrt8H4HE
LVl3+f5vmrVbryW6xf6ZE1ey4NFRfwOjUzslSgQzva0fEne6uV53JXzOkMWOJCZo01yzDrNp7t56
QwRVH386XrJWfKyYuQQyQKqFVSLW+fc9Wd27IBckUPWu4oRRxYeZaoB/HvWwustkrjftB5Fg5Et2
cQ3Sl3gBXU/5hFq2R3Pn7U3UJIuw1y51pCFlzta5xtllpU5/jQe80maYHTpiXdlmnWrXWjs5AENo
4VN04UUE5IDmyPtggXHJhhctOQdcyWK2BPPJkMmTQCDUWz2dCRMsswNLRQZ5LHdx/zyfgpGzWIZi
XJoivjnpDxc8Joph2o09AFtAcax6u+yvMgb0AeVqgNZqllcnxtH6F7HvNMwBtcqxyB8bWu9Y+3Ll
DtTBMrSeGjvfkj234G6kgHmWgJ4RmHM7LfW4WMnw3lvMhUZSx08Gm1hVBRvFLYQs1lCMB9AymipL
NmlPNnVFmCGvSv2FuPA9aCXfqdytEUkSAMCj3Gqb/XkU45tPy/E1zrs/QxrAmC1ooOBP0qXL1GJn
pt90XkGyJB4yYxqBrpU9W9N8GF1s3/vBJUcu23ZY2oDbYR7sW+0SEu9XtYVceEH1prpQrgI7c1+6
avzRK3IHCgTFML28lSTc4QW0zd61H0it8p9wZLT4MHhtDc16n9LpNwY0E4qGfyHIUr/GpcTkMdyq
3EDW4eTFOufDK91IZ7Rjp/vc0OV+YEDGQKX71jCZE1+g1TuneIQnVF6z9Jlt+7hhRYlgtlLazijr
DLbC3Z4B4f5XzwEItaJwvplNF9OH6nai+jWS5yLb98ivM+9uIFIcyUmM/Wxj4azWGV/4IHtz7S81
3tox3zAtUxoNE5GS3l5JsGHJBuqIXX6SBLEC+r0YUdBSR/JAEn0ESmfaIKBiJdwgzSwshI287LCy
A/sNd6Ib74wYEkf1IOFL+Awhi1vP0yxMwsptd6Mb25IFAYdQWi6BoSzDBo1TscHMS6F0Uz3TwYea
xr6yf9EUW8QiZ9jCZXdHKQocugExYQBHntBIWPccg5/09yoHrBRAgujXtUR/DuAaeUg0wV9MeY+8
PyVaSPVYYtHMZSWrrJrn9nfIg9XMMJM7K+RTrm2UQ42LDk6hzJ472oDjGJnP4P3GxGsDhW4pdaJD
Gf406ioqd2W5X0O/jrunhGkwnpIDI6PYQwRILFLmQkv1n311rPwUhoFFOO1j2YLlrQhK7Y9Bv3c5
fzN1wL2y6utzjMmmHatFc2mna9j9VvrR++1GGl79wCeFINF9Ub5lpUKCFZ1yNnkgMo+NunTMfvz2
NUeGBlpeiztOUZBG1Sbv+GwxiqRXX1TQFHztFSDewinfFV5OMTOwTx5ltxVVm4a5vR12K4YtwFuT
tc6mWtLqFvKxJKmkQDpOtjMzfyO4pP6lLeFM6+8gD4DCkJ5VoJX4wWPoknRi0bQYMZogaPSf/zw5
DDP8HmehVmz1jKrBnQ3lO1l1aLsIrm3WpHisMHQSoQCfAuO8/ijtj4DE697aerDHpoTPAReSRzgC
M0RWoOZJ6ltL3pInCzdipRDoUIBM8QHAEd6EiTt/GbfxXnBLszz0MB9jvmJHDi2HHSO6Lhud30Gb
MHvz0mRYa0bc2/WE9gBMphEbK4eXJine5Gzg9Z890gEUg7SAejQuXgtjQH7+QWLMyqNMJJeLnOVc
q09OTQ9XcVaKZdi9N7zKFpeUwSFV8r89Xr3WuQU2TtcC0pezaDUAsIiJ8vIVmR8zF7chWB6Nq/2J
UsDXuCEqqs4ekliEyxeDRwIDoq+2BhN9Qp0iOPZUkZW1q0sWTmhgaBJBr2GxkzwMt6a/+4AJFBy1
rPwBi7tPsRn09oeKDuhedr0d74KJCNEKsQnCUfQwc9wRhJJok7P9nB8Ya+VKRsXFrmXFhK12Gdmf
Dq9aacSrcvzUFH+p6TEH0Q7OQNXtrrXuHXfyEPPMdH/INFGaIMFlycQeKOe4ilmRSpjF86bSYI1q
tgk4FhCII4ii5uCAlw3Y408Dwioi7VHNujbtNScJtEc0fvSJLJhHqjRMRXB2V2GIOwJ1m1c8wz1/
Vvr8XGMrtcnf0fWENMZ8Ru7OznfA6mAoxHMeghTqg4QFuxsyvDLar0ZIgCDjdO1JmWyL1cT8smS5
U7YAz40nG54X64gN5V2k1p5f4kOp/BxCEmLLrDUtkE5YdfJErQpPzZNIBq5+iMTACoeWiM+ZtTGC
DK9icOs5f1G2BCuR7vs8EtsqCK5WlK9Ur3mrgZFPGOQ54HPVv8KyxPBZEwNeUreLqlwRjBRdolZ7
8Z/8krCMdogJsYds7CPpf25ps4620z2ZqJF7kIMzTCWWTC4lG15Us4gDbNVTsL7CB0cRrHPvxQyO
GDqj5+4mAdjvpMcPeWchynfIRcaJwQ6Ono9RUbkc3WENtWo/sbDiMEEK2R3D9FZ2by1GRt+4mMUP
zrhFcG79F5ToBy0kQGaq9z5THBNtGFfd2rWYwurYBjU7ezV1yCCZEyanf/7LnIOlhk4/WjRwOlty
z8R/rBXWX1L09SqXKISJSQshG+pfQR8QmVqxQgp8CEh27z1q0qa6j9SPR8sHZ7teDbrR3ebyjPXA
Ng46clQayBlijkc1PASvRNpuzCq8OmZCVR6/JxKdRWlhdMR8h4O5Ba1tu+0585ggOUpYHzH0KhVR
8ZApPWAHCYgce1I5ITPk/hI0TSSuw+jsOpYsjDTFB7BhuumMuAU0sFKExqKbGjks6gwofmEDNuyw
O075azj5b30zngoyH3se3xeBdxOKXLAdZRodRVle46S2Xp2qz9YWkZrQkagGtj3PU4zAB88/WMIZ
aTlOKVLnQ9tiC9JwbtWrGqkWn2HPHI+JpTN440QuwnMzVU/QU68Vdblt8d61J10D0oaSVAvdN+A3
5MnBp5tERtyVbT/9sdq6aNOjypNzTmgFbMf6a/SPsho+mrEjmNG/hWZ7zm3eyypl2eiwLXS9X5Q7
zSJAbFck5qkyQzljTh5S23rBMHqraOwsjgbg5/jzzh0VQ8NfymZ+XqMEGFBg4yXRIL+FWv8+dPWX
YcdIZZvlaGhLshu3GKORK7CJ4WENiKA1OvspD02oj581osqq4rc7Ln4mhbX4VVZ76+ixB7ziDY73
nBuDe5qp8W8Wf4ricdQeo+biq2iTapKLLNjr5XPufLUoDCvikVOt24z5Hp+DGTxVmBpw/K0A+4MX
NJZ1dtYTdhPoqMsAIVbBkgjZZrkqzZjUGXtX2ckt4pLGOQXx4p4yW/RGBnoa+6kQSWKDwGhLjVdw
yM+idzd/62um/037YorfwXqdAv5QAJAk4Z/IMWE409z88Ck/FHPQLQSPl4zeBmbzVuEmsVV0z0a1
GeN+0/k/eVKts4ZaZUzizVz3hxs/qIk0tfcVt12ejhcTZMKCiLCNldqfcfRo6vSg3I8BCkijRMGQ
MB5vk2k3cK32I6Za0msMCCXV2BxSTVsrXtlpcLZtyjZt0uz3yBkeSX/e6RYKq8r2v4FWH5K2e44d
IoCIs2cL0qFdmlOxC+OoV0xB6ROsSFsN7BwrxHzV++i/qyJ/77SBgM3sSZGfJVyWfJh7mBKt8luG
Wz41g6WXRMuJQWhpyceOdpydKQza21RDi0ua6uBjQFX6SxSrt8iGzyXHRcPh7YDFqL68LFgVRv5Q
FfIAx2ZZkJ0aULAKxl5mhIvYbZkodBQNsOmNAK8wIoTeYejebYJoH4ruIU7g4I0rzae5MKyLYphl
sZa3cHi6wUXWHF16v84TXLXtSgXixWfzYVTlrqAhDgFQedJZOegpWsFogXZPY3qHUjqFsQM4+RxZ
Nzuvt5POzqldpfyH9Pbei2Drbtpc8KiAu63x9NUNBZX+3uGYK+oeb8fWbhg2gdSsudsNu/voCBWK
t/ApuLa7Veo5EHzpSwwfpzDy3VxaLwlvQE4ba6sZmMTKV3hEwIxIe7ttosVnkyacNkkEckWGxrpT
9QslPrR2XpJjZtQ8Vs1h3r/HHUtIg/FzB4N/IB8K0xpYGXww0884/rLNPCSaj/LjrOndLvr7C2OT
f5iboL7DIFiHGQv2wjxlSElL6xgKA5ouDxsykrQr12HwY5OFMeZMxqBSjfGd858IvOCMUvy9iZ96
ArwkOka8H1efnkUaw7VlOmAl8gbvdS1CbHfSx5xOvT6S82WgyFDcjq0v0IawLTWS91n21Gr6XhI1
PIjy5Mf5dbZPJj65mzWm3dmcoO+R0K7cCdST9pknIz8Xka4mpueI7MF66g+g+d50SqGYQDmD/I9J
cyCoZ9vcE1jK68cBwhx3Ckm8C8ZNjElqFlxmyMxOO84qaS38GqAIyI7eJqxuLpiMbgTWY94KjAF4
FPZbAIQrb2i/w1w9zaWVjuCEeM92X+G/8UDc0+4ExDJpKwOg+4D5PwcFIAjnQa7bBO6ew4XnBmCi
8PmnMz7/3RGGzrnmM5zDInTCY2EjDoKMUrjWPiPB2kbPTI+pWvUnEAzGTX1MDP2pphcY/XOQPxCZ
txq09LOc8o31M4QPVt3s3aG95DmsQ+xJGEl7PnFwNdjZoAszxr1mi0erG47s2U415oq0riCKEX/h
xw2Vd7HP+x2X1oOjWw+NRkPbAiAdnswJPELSub8hTWzUvkpbcVYmG9hQd3wUuwihRFNvSD3d2jSR
0vsRVgnvic2leGSml3vmJjfKe9yPu/67MJ2tgwEIG+5eGh4vdTLuagkm0lHvLXD7ZmJb8zJoO4+e
JLOqY6gX0DjMTaRu8eC+xsTNV6a3sOb3By6y5R5s98WnrBz06cGZnTLzToePh8t8i61JLpoH4far
1H0Li601/aZjtunYVsgQCEOc/cZt/mzy8AvcDXzwKNX3mgYlBW10COImGevtqE1oqNuD3iDQasQ3
TNUrQKWGWDSRYAiz+oPeoqEBg6l30a6zENV26aUh+FBnGU2a1hoDyLlgTikLVLlsvWNen2pjhuI5
7AEQ2d22swzsYFiCyDFsKrLr8mvWMjOs0w0WJPZc8BEOOpeA+Rv0M15iYdKaS8Ink/iOh9A1nV1S
QijCo+L44bPXe9u6qy5d+e0qJlkhH33agwreTpfsDeZfARWt2Tw2ZfUAvJlutF3LGiaKri9Sc3wg
wv2tmx4Ug/rC+FXtPQklvJpk1iFwpm6NsDw00P/rsESjMCCQ5b5Gz6sl5S6nL0nK4Ccggs2n+PGy
6TWYLk6m/dpqA/h6m0YT6rAXu7MAlqNY/kKgAUDIv05pC+7Z/4mhnxTqPc++IrZv2JND9IhdlD+E
8EmPTOh3TUBcdYXufkMjleOBjsqXXr8BlwKwyroG9ZERvDvj3HAFa/klkmbbAv3R0JUFKcEPET9b
/6Dk+6io0TE+YvCBHo73MWfUmTEPZY7Nzo+r6FJMDH3FSJgWv9kw3P5IiAazsg+jwFcaO69k6q2n
8U35v3WurxoaZ78hTu0rKYetICdz1LRHqlQy9dho5HtHviLU2qiCNb+Hhpiyt0hOhbpNTvoo5FNP
Qr2Q13Ro1yzuF0GLMMb5S3L7BKlmgbuyrILPHJms0cZrrRTAhAFrC2JVOaT86c/gmh/SvT2g3QHa
Q7m9ray/MRS4TsV+TqjLjLtZPAOshOInUML64BlZ1oJ2hEmEvLDYd/ShcNdQn8ebeT3f4QTxqsts
c5M6mZ0cZiHa5TTLN+4Ij66OP0Ny+9qsf8wIs7EdhEUsIES58XtWCiP2OvlU59xu7tVM7dvsW8pJ
D4vYuQ8gIbSi3thRtQMDcxh+/RJQZQt4IxrqVYAlobXVSkNGt2AZCXfG2iDl2ieBxqiv/44AZdDr
4UVWXoKyEEQ5RMFd3J01a6/uLFoEBShpIzf+pP6kHYcLiV7sT65RekMIjvxUVKTiRC9++BB3gPB+
NCZuwYaZbe89h93DNG375BSF+N1WzodXzDCu9wJhXqvYe86paYqT7gC9cG9y0sg/Y/A2Fvt1C4J/
zY3ljqdOJ3EMxHJX82yRNzcv670nmTOQGpIT28tRxcfK8rbg945uzTzJ/kEOwMOD/t6jPCD2rFMM
JWt54zNFfdzxuQq3pAswoKkfrO4vFxqqjbPFnQYTi97DvId6SGCQeiBSoQnqo8OFXg1YZfulIR6a
sNwMjbi4x7i5SyAeiXEn1n05Zs4erb6THQAukvKqszo6KlaOGStR99Lw0wc1fGtmJrZ2aNQPxfCR
BXDOCCe/IJMgFA5UmWwVaT19fOxGZRyisI15f+hScuR40Luo2h0ECWNKmBUKlm4cm5eAPwneWsbz
kKHGdtUxGoIThI4jiTNjp/f5s+OhHdaqaDUlKn+YiBe/oapb+RPpVgaWm7Udl946SHRIiZZrsZJl
PlLr0K4SXOIrF0kB+pWl8PK1V6PgzlIbvz9srBHw1l0rt3heGwDgnAi16xiHQQ8urQQ/NkBp48gW
VrQKg+qzQXnH5j17M3R/2tT2HrYOQfGh+cdO6LNt8/icQ6XmwA8OGnj0kw9JkeWdR9cIcB11wyEC
8HVswKchES/Lc0gKDDkUdcpahzbX9Lvg1bY6WIBwibb//LImMWwReSXK0PmreAN2ejyaj2Q3ZM/o
2iWVfY145pu4HBhlXTw+gH6Sx6Sx0ESLnM+PzRzMniM7nCa/JfQpe3wxmnsI9VI+uAk0rqaZ4k1u
T4iVZUGkUTO522L0mGDkrn1kBPwTWSP0ONP90ElpoLzq3bVmauJYlyEQxGQKlhVpFPDF9BgWSmV/
9SrVjoR/TkciCP9yQJmbutWyVauTgwqrBpcntCbcX96wUyVdBMmh9a4f2eUNXmfvPCe7esNY8UNt
GKVu4G86GyR/W6FIMVA3ejMUoOvKCtWtSo6S8B2cDqXD5MUUh7RtBX/B7qbModhk5F1FIYDHcJ7N
aS5o1bQZDZJ7crlT4OiSTMijg3dhbCEnF459JE8JaX5UX6ucDHajxT9JPQp6JuofgA67h0Yx/fa1
IaL2MKxtFgbRKYwudj/px6J9iVxZnkAwGm2EasY0W/ytzMn0HCi2o0fMHfwJ6VtbVfs82EGTww2E
2Whj5fWHF3XgVblwZQw20goitXTnnECNXeR1am+8cPZRU8shitR+4gGG0AlR33AZPKN6StPcPtva
H3wTDrGifEdmPqGAEdca+CYlYMBmrzXc3eRwDWEOOk+YdiaxSXT/e9BKOJgNvWRY9ofQSjjKy+Ij
Qmp1VsLf6ZPK9oEsfvuRiTx6bYhBfnSsB3GQBIsyza/IRzQIaIO9uqZVZawm0mTbZN2Bq+2pgYgj
fJgZIcGki7BLwiOLPZg3YHA8IujbscDNmbT0tcTULFrCE1FFbScyRXeNoGIvLBJHbdj2uN7YxNuo
sDKfymBACAGub5iSWVYI1SBU6T7EI4Ptqz/jk8bwRM9Q7VXKHMzK53F7hNmwdzB2pJ6GRYRN/FgM
0wKsk6aNPtaXh4Bd5c4xwO9kznszU7zd2cJoTdWzLaoZpdOZ26Gq766JmS3OygfofnPo2aDBOc6t
k53fa+jY+04i3GTAuCU+Fi4Q+MWqAKMXWOe01cZdaTNBMjtIsXDgyU3gFiXhgrMqs9i/kty2nCaq
ItkCiRgAnEIz3bB7A4c6hgNTOx0ZaISWvEKV6Vu+epUUNDsttFf9bISNWpq9JIvmUA9Wt8FQXIx0
FsFwJGthG26c3mgfurDuHpAVf1sqTvYTaI4gN86ZguOSdWOElQqVV8SV5abXiYdhgU7LW2YTMt46
givoFe63bXCiJ6E+d44BpVJGmE7mQKsGPsRKVs6nQ/qs2uwFbBubTWzzVdgMG9fo8d87IeEdon81
wljCbCcXzWufy0irLmYY/VqJFW01vKWoWoWzqlsbIFvCoEIrgAC0kbMbMa7cE8yHntNPK0MUuE0j
+egJlmjmPLJovJeIKLS1YbU/Vdqxj+40wnR2iF+zpZno9kpDOkYgOg1vSZrOQOoHtZPHxzdrxVpL
xQ+JDYwLDLyEwCoilPUIUupRAwjrQ2QbTffNaBvsQkDG977EG8uobxEfBFCuE4P0lWpZ4Hg5kEOr
Me5WKHFlEI+4sLXhR4/I6g6iXKLmzu8TTVjKoBaqEe9VHqitmM56RrvWl0j1oDThwib3x2w9bPgl
dNJ/mPZ5Wx3LcPh0ayfFNE57okzkq9lsDp2K/qdvg+LMrrk4x/rfEAzuwdcHuS0n56oPSXJwJChb
0cYnQTZvQQLBegQevogmWL4dCzgqY1zc7djvoUEeR4Zepwoxgo86hBD3p5DR995rkqUqMbiXgHoW
1hfmJXcxP+OV3/8kQv8WhX4wgzlgs5blfmJHnaAVChL7CemHncAnDx3MQFKMj4jKrJtXfYyBsWOO
Z2H+hPkWDPRsbajLRWyoNU6sHuqj8tfVbF4PBq6mNtvqZiOB3WkH3jNt7ZFHt3KZszdVcfHLCtU6
l8vaYX1umPQuYdYScwWPOeqRBUM9s2gEVHcIJeyLDNGaExN5H6QebHhL4CgHHGMmRG4P7lDPSYSL
UBaH+SG/TDbYLsFgC1VajfvvsRJmsBMo2pwSuH+RcPim4oQa9N11SkbLKanpQZmeGUV2S9N7iDw7
PVa6z0JyrCoMC6R7KA1WgniVg3XI8sLFbuVwFwTNFkwzrYBo197Y+yDnMmL0NOViEGmhbDoGbXiB
tslztGafemgFm4+mdKyzVZBTU6NY853yUrlGjFuZwoz7qVixgMqYxwekAYtSHDI/erf1DqdvyskZ
idkuVhjw8VjlqKH5CJvmL7UdKujcAgic1zttpLIQOJDWINcTAxxZ7dWHLEClrQd1tPbo9608DDea
KX/LwHmNlbHmy+GSM9/d+hqqtzTTcXGynsVF+p4qtz9OjfuIAM/GvgZvVLoeiHWbz1LbSXyIKAC9
it9vWF+ObsnliZPR8m25qJIBXAU0DnwquOVdlyBxGVY/DJRuSToDlIbA3rUZ1rVElBbMBadkpojD
NYRA+j3C3po9NSpDIhkm/bVry2YbJsZzTXjsOSdSAcQNQlh42RojIXaMV3T5Z9DW5t0P2Lz2NgDk
tra+YFLp+6LGXT5MgXeeZhk2QfUbuzN2aembRxuVTszPOJUoT5YW309cy9jsRu5NZMnZC1BCsgNh
/uJICx60CvLjlEy8NSU8XaP+0jzxFsQdZQ0EQFlUCj0Ec0hVDZvKxL8RN4gimVsAmW5dIPkRVGF6
ZtKVm0e2DnudQCwsTN4hjAHwmxG0L9p90LO0jqsqkz185UFslGvP8DbzpKEJYdPaLKDG0Ek7+p6X
EPFZw5rciSIgkZkMV5IoT5iyPD3AfjEAWg8685NFlEbJjJ/NNnr6oKrSuisXJlsBYDUyRLweKX/e
Eu0jtIfhndG9IFVgpRXIz1TaVYcmRy1hGcYLpoCnirryYUqig03vcAGMf2Hz020o1e6o5UlyM9Bh
keyLmoKg1UmiBgDMDTRPOjUfLckOoD53ZnGabOwUI/jVpaNJnV40NVFFC+ax/mR+wFT9HMbXrhnk
uYmdZkXtXlbGDyHe2nlExKDbrC9tLThDj6iPRHPfSMdGbl1IoB80BtEQnR2X5aOdekddE+/+gGqP
JpNZoj4bErz72GbziLCHrjgmj4x5GGxq1cmRPlxEeHHA1r1DGWj7jhBgmnHeMSKotUWfmMdhaJIH
Nq3LSvjvJWR19DjrScLS66FTLTpPoHMm4O8Kh83rPKYVpOJdnalD4R4F733vZydvvJFMGKAjmYNR
HCZNGQ15nHjGylINzlkRdvvITVcWSCx0XifMAnB89O4dA/x+jFJzU/vjT0528NaJjh0pV7nFIqdx
zUVrS9bqeftHvAqelogpU4fON5dIdqIW5S9vH3AIozplMFfxTvr9MjHVR+9aNBiFD+gs+DDc8c7d
ua1pxndy5OzqW5BoZkP4m5FHiM8Ji18YHQbXvi7FWbE1zIdkgHEt96kaObEQ9Wru9CT1wnvIBmMF
LtHhAh8B8TYM8wGWEPlE1RLkChETXCsEvuk+a91ZGxG9h21gPjgInEoRAmxT+rjDuwahxOxfygZT
ZmQBl8lnnaOrD3s3Brybu1m/Yyfx02gM9BGIgKmOdblKMPfoYf3IBhBoEqDIXc8bjQc/q53m5Pjt
xoz44xI+cLZao91OrR2j9vWQ0MTluBOZr2PrNFmY2NR8PMqEr2nmNm/jTWk8oXZHQYIGdpFUyRdC
cTb0wiNiLvMelJ08hWoOCeWQWYUyJbpAaSADBwiAhqParevZP4atGGOGOfz2yjuRmemQX5esqsGY
VoMk7oFp5jEwm/I9QpOXeJWiCUgLRADe1RACL/x+EJgcmgYczEQm06BQFDKJXUV8nhek92KQSsI/
Uo5gl8SIlCYHZu+AG7fv662D7q4yrUs51C9aIEj3KcObtNAmJoHFwhnNbuMM/asLaZ847bYP2KfQ
BJFrodcDdquw36CVxt6bq1Pdol8xZL3XJ/mnILitgglXO4OdVeB1HVmWtCrD0C4GrzLW9DPIOONj
Pzawd8LiAhTSB7KwTUYbkwueTZzu32R3ebAMiyPPibn5L43MAjJ+umAd6o+6cMimpZTvzZXCYLRy
pgZdTHSwVNtvek7JXYG8rIbSvgpGhJTwZhrSqN1hmU7e7r+KNDaA6ljTCs5BtKo9iorSAWJtgymX
6G9xpDYOaukkes/FY+kjTCmimgBC49nzZb/7/zqb1fy/ZrMuP/PPn89/j2adv/9f0azCNv6btYTt
aJrmYCg2dL70r2xWwdL1f9JYXYJaYS+5lul5Fv9Pmv/5H/W/0lgt/b+lI01Ts6XkC4b9/xLGqus6
ua7/FsZqOS7eUIffJuPPkzp/KL7+b2GsrKQjHgQ3eBUkNzN/3zBajO7GXGQY4Cj/5xf/+yt6J407
v0hMPbz/U4tQfP7r24bEWNcOMFC3TYtrk5FIAmkfCZvRoMSzEjacbA+emkbm/3z1n1/Z+N2fCp3V
/f/5jgQ0zD/f8c8X//m23hz/F2vnsVw3sqzrV7lx5oiANzfiTOjdohVFiRNES+qG9x5Pf79KUAKb
rd17cicVVZlZWUvUMqg0/8+V0TUB4lc+5ISqgO51OKtdzbuex8W/rmmsHGgurn9O4yaiWckqLovC
oyXE92kxH0EnuVzG0L4YQQY+GlNzyI8rWASPHWKMF72sR+02bYLuIQ+mFq7qCtCPRq9BZx3ql6nm
qYPavvbU8qL6JYlAkDAiJ78Sbd45j4uWGKdl2tKJOcb+k1eBPOHHVU5BuOE9EXgvLoOhKzbt5CXh
ozYcRCf2QUWegNKQ6Wqye//JTzjPdKgOLXovv1vS+sxqNTr0oqoFwIIEDyW9am14v5mKirKs9kpm
Cy1vhLjVeptOyksgXmQqXjNI+o6zDnakcdKKCzA8+TIxK/seFi77fsn06baueOoDUfBehoJavLqB
pwuiy+oGcK7g0on8+LLKk4o0DVB9PXnCB7C3K2rpyvm5CiaSQFE1vE4t9/E5pjzFo8G6b6Ejqe3o
HBjfu8SNugevNdqHros6HgrnO1m1lKY/lJ7ZiojS8TcrnsW7G4uNH0S/NtoEd2+adenB2C3HU71r
4IM04epabCM4ISM8gk+RHdzOdH9kYPWkFDe+7KaNMqXnIziJGyAnIis5lF7u/aAL6zEtfZqpzfW+
HoH9dye/hfChAO0+7/+Q1S4HZ74fT2oNSHMgUEWpg2HCfVxtFTs7n/+ay4CG+Eld5EeoL0/mcSBt
CrbascuF6NatJ/BT6yA9mVZz/NZTXdQlbf9aUR5/CpnEcFWCcfAYpEBQxE45fnPj9osGEdcn2IPC
C78a6DkmevFS1ca5GOy+R6r/Dm5NVc6/+m60kQtznpRna0X0iAfX8nikt+pu8LP1ZnFKfv4Kzfjm
TuCH2/m3AtC8kzWdgmu/cAPoVbisD3oI1p1iW2zBuboi9GNekeV/m4lMhnFpCPz9zmbOgXhY24ms
dmie6l7p0IGyxDyoOw9TF7lPIup646Edi+QWbmbnSTdy87RPbMiZ1bJxy/g2mL2HOGNV1VAbg/hH
FgKSoqO2hLAEJMArcjXc04ckMeCzA9cLsiKgLZW6ACXqaluK2sgtVU3/UyOyTb35mMqwo+pIi74B
pgfia2+8OoEOP1Vv9IcA7q+bdoITMxuM6WttQGDTaskPjSQYHTrz8JTmTnieAJJ8ES7m8Dj41N6I
yd+96Z3WHzpgVW6iLKNsb3DGr11Qn2fNOAHFBeJ1PnYXK46+aUFKIByyyYPO7NZ1aExrpzn5lvpE
U4d4/kznHjHTwpnPgc26cfvAOHRW39/AinbbFD1dKWO7GocMRgL4tKoHQKDLh34tojub1jcPAqFN
lBIWuXezg+jnpOf7bJigbXUKHngbw7kmXOFey0wGsDCA/Y9isJMVVe2ukCXMt9/p5J3OEwhrYBui
2zst4eQ2NMs7WGqo6RWi2lFNDysduwexFNVuJBvDbCGZkCX+2x4xdMD17Zoe4DfiA/ZYf0udCvQC
qDVob/WdS+quaOcgvfaUqFtT5Jbuj3yE/VDZRhX8jrtt4gI0CSDAHfH/Kwoe5oMMfAHPdIEvRNUW
a46ulFZkok2UNhbtWLoRUDzFtjdZinwBmT5MKRZQGkhtN41Do76tT+a50y0NqXGPWqvBhppIprmm
QRooKhn0TKPxaTO16zf7Xf3OfLOMtKA57QaKHYsBrMdRz/tHHQotIKjy/kqWWTWQFqXsVVYytHlX
nvsNNXMDWZpj3n2w1cSJe2d2/K7mvul/zU2FUO5l/Y2fwRMNR8dhNorsq9WcFzME0XzTJuQSy+45
9YCqMjT31Yaj9iSMoXdaiXM+mX3zJHIj5Tc5hwHihm6n9LFv9O9Atbqv5LlBiPY19xD6sHVVM22B
Zj27r4AqKh6Loryb6eu/I3ZLLnj2HiGSuAT0LbxxtIgI2GJep1YUwjmMyKv0kC7Rn0uZiSyzIbso
us1Kdou9DLtV4y6PJJ9bkD9wFtCXeO0WsElqNkCVXZt8C7XxoqG3/CUhdXju2HN47urB8tmLw6uE
jscJsgXXKobie/oSNvRjg02azopm6DQbSa9rGhggUeAPlBiczQT//jD1OTtLE5u24tEtPmd0vptd
Vfzh+hSi9M3By6bvZVfyQrhTPc4TDArBPH4d29h57NUQLXRBLTXR/bYGXKFugPIziUleA61DH6Ua
ojhAKNOYJgAgq12dQvKf6o+GZOswd5ulPc/t5nsau7QQmGvGlQlyDrrpiMUknu8eAZpP2UtTLuX9
GByNbkxbjFgPlffTmnCDeU5QHCwd2vFoRr5zboGrqm55EcExTbeWQq+q+PFvq9vOX2IeQfTpH5pV
qcWmDSmrpIrhTvZ6RZ2DxfF3X2UdRsaRbKlHntHEchPytQ9OLIE4AAR7igw8OnY0OsMcysrux9Zw
iLlq1qnlW9FXvhXP+qkpNgvgr2BiCKubZm77x3rkrge2AvUH8Ds86k6vPcTwjJeOnoMUOZFraOBZ
EOXvNixqQ2qAZq7ph3kGzsKdwf9VYYB1tbqzJqAmVpaikKEhYHez28ksVztAlgF+gB5DnsZ/ehHF
vpx8bptHsjac6tow4AXc/e12so3A4ek0LvWhdfR7vyYey+WJ/3kv5H1sQXUNp6c+3/seFEb6yncK
ydXx1IVc5yIoWv/FAXgyruLx3tCK5FPkT2ehEXgvBWBw0MlAOOopK78h1ET/i3Ep2gRamDDO7Ee4
zkygy2lw7yz9s+GAAO5QY02YfHob6rH/QSNDfzZUqbvJdX/kx0rsylLz+AMqa16wcz3ZzY8Y8Lsz
kn1PBbnY83iAHvdSLNa1DkGnjas3E3FjWS4Unc16zT29Bh/feq2TkrLKwXBv4tWmU9U2W/dmzaFf
nCeVy44KGnhif/gGAWJNoBLtbM0Decf6tWqnt72bu00rO4bKv4MagbDyMFNvlpjR5QiwkqxkoHR1
vpIZXZzTNvudLFZaMVm5u1DfxHfQiWHSYSPCik899UaUSyraBDXPKu+qGVqaI0d4Ue001298I/7s
mpF9LqtdbirlB1kbuVLzC0WB0orxaA9vsw8ydwFgyPFS8/SDYj9jd1BlWkqoxXJOxPjD4UtfUzfZ
0q8aUsdUDHn6qoeQxjjmmh+KgXKsyQie6Z7JXoGkG08yB+7LgtLa+5piAh0KrEsrt78ZHc9PPJa+
LWsnn+kibdruzvwps5uJ+jmoAbs7x163bb+TURTR3fVqa5bT/qBxdYcoYgL1uFKMHepzsrQNrQQm
fyc9Tq78JiyoIiUFcd/V0ydPz6NrMZNBtragI21bRRZqtg6/THQlm6qmd86zeFQsOpV2mvouDBPe
aL2sNlUKVW37t3441J+H7kurxL5WWDeJ5TrU9ybWy75JlqZJf/PfNrHPDBr6haO1Vn11UXPtG2Wc
XI4NZalgcp9FxkDF46ZRtRsyk2FwOlKxgYp7/V2xG2+bQWKgDJSyjrfNNigB4JyRE3NK+7i2M+ei
mjqHmDPplKAvwTNPHecTDcTLpW3ZNTDJLCH8sg5e5H8VW6MzjccW4ApZbQaLQ0Y3mR42Z5QmgcjB
n0OW/z+OIvoe+b0iYS+1bWji5W1G3OC2ygLoz3fRLzNLazoCuGC57VtlJsZOxvMm1TDXu9IZ4pAe
BOUgAa5YHO/afet3YKDJ25YFhZ+E5QmVL4N9G61VcOO1tO2tjnU7FGFkHcmUegMav6poOBW7bUsG
lN4N5BEghrBX7GSAddm+dRMehrKio9Zf+doV0Jm/O0NsQ7o5Nov9HFFEtCJHZp/eknKGjaF25pvt
zWr+RZtf8llr4vTOG+lJkndpqwMJb4fgzogVPya/2xQ16XQJl9CfLfn846SLxk/GYtsHz55fktYZ
P81eN37yyExYbbot2qn7NhRWfhAVD+80bxKDOZelSVDsQnxt2nHYfMlKHOIrB4jsk5xVZOO3kRIn
IwYAhrKfxrkyeNnkPacr38vc6QT6vw58s8Gj2RXwyO6y7ofseRqoETS0NT8vrDh7Hu3WPXNobgR8
x0ifSSRrF+PUgbarlro/jNeGYniSpRaT0h3K4UW2NjZtXUQVz2TlR2n0PMOixDY5yAVaca7b6tCS
mFm9Kbqnw/UI7EDjIfYr4yH1NJeH3uxWVyKRA38TX5keKV6RiRlfBvq5D1bascgyp5oOMN8Cl1/B
lOJB7V6rJyRdPRctpnld10VwENHQV/UNsJKfRSeDbPKpxaLQTCGshStDa18nme9TKDgFhwSyCWCD
Uh8SgpE0IIULUQLaRmo9y5JXEr9f+rS4dGByP4epcSsx8e/z/43+rO5p6Iqq8v+UQ3EP1W7f/e//
mKaKvG7yyx//+z82kVnPcE078G3bcGzL+xCZbbPecfN0aj8nEbjytkMJZjwMX1qFZVvB1H5WNeby
WitSHcsbvoQacXnHUKlZPVtfXeyHX/a7/O/2jfIzRtXy2qsO2b/bi/9f54r/wLbe7JV/j5wBDSr6
fFkVbXkTKxzckdJgKOMAdZ4oq7nMirX8Mjs1OBgwhMEkNt+B2UOPoZKHVO9T4ZQl57LLXOs/qBpq
7sfarZ4o4bmalTNrIlxlL7xxZak5JE3p3w+4JlbDS9BeyOY4Xnj8imb4npTrepkhO4wN/Wxx4GTj
wUs7yNDUFaWM0JTsIk2ncg64dkymJXuNp7S7kNU7Bd31LcXXvcJ0sd5cmcVsHDsAR51Hus7DKhDf
F+RqihdHJ1LThkNySzCufOGyyw1onZ9zt3PvR6N+FDHwCABsEK441rKlfCnyej1N/GiFvwcfhH8n
uuhiSCKUFuA4sC1+ZK1qzVwqbi7kPctbGeie16oCnhU9AxjoyFELDzTs28QqGuvEPkqsML/1Vhil
4Wdk14cN9UA0qmntv8pu7GnfpT7oxJ10CKuDnL6txuI6RmOjeZQbiXcfF47Hg3oYHcyW2g8lSgcf
u6hbjvusMG635TJQbAfIARduVTW+BL13L9bivx7J7e6y/QxxL3ZRONNkNYLGqU4UkWxQ51Duadxu
L287Z5reXosYex6dDyU9+ilBqLwO2pvIXtubUs0GPx9pg1RrWs6GHoK2NrmIMdxt9i0i24x/uQGV
hkI4vd42vPO325UOCFMQhZ5YcQXsjtmB9KmHDg8sRl1fR7qd1XT7RvW1DKW9vM3GsUDzbq1sNnPZ
Kea28jGXVLJpo33xQS4WK1eQk3//PjJs/+P3kePxUXF4HPYd1/GDD99HiRP3ZgD14HOnBy6kgrTP
fHNWaCgkAyCZgWShJgoUQ37ZfqUGgtoIruDu/byLZFabfwa8g6iV/5lEoAyfa5V4BDV4ptSxnVvn
KV07iDOqrDyJas1+KobGv08CoEFWRXydULV8BMrBeE2G6/fGPTxSthjnQfveuCwv7aHVLwkgkr6Y
lvZBhoSC5it+M99kRGLbB5Ks2dWQ93QDquUHmSxFIXvFTlz9TrbvlTOmKm4gQwHtcShN99qIAY5Q
ccpKApfUgngHWfu0E4A807enslyXnPTtHHTblnfWOSTdK3TumAclzRJE0wBijJWjv58gvreNH07Y
XIjQVJFT2YebY9kyhvqrGQ7frFSzvZO+7G76EWbCDBr5Wxl0d1V1buB+eXQ7072MIjdpi92mA4CG
ssNdQscDp6GKzlN3AnRnMhL/XDksKH6h5Eb5D6Y4Ot/9bM7aabiF2AFe+u4ibwApcqwhfpKhoqbF
aeoWUDVEYmFq9psFTXfx00hg5YMFCM5P//55sbx/ZFYd/sauAT+Ra/ErbqrP07vM6upPSTrUnffs
BuGfTuH04yX4c951U08WOCHUTYJx4NLwSGvndTtV3rWoh8C3iB/sljowI/0yAeBNrfmRKBal3day
UVxsa0IoJDWIYB1t54gqcctxvNzPoPztr8Uf6jPAZsz4ZH8F7aL/PGO31mOyGy2NsCXBENj3iGtd
0uhA10WY3bSWDnRA3b7NPshCbaG7u61gvlbGYleO4J6sIw8BBL7AhP01UFmjWn3UejQjnh+Vza6W
ma2ZK/2TGg2YPK2OgO7mE5W62zyu4Kx0QB3ehMFkrZt7sY+nNb+yqcIBaIAa6bmmfJRr4NeWfllI
jVqd2iDd+tSbyeVclsPXlczQWW7R6CXLFM6iieKT5zbWrOuyTW4I6tzP+gppnMsTnzVU54NiUO2X
uLjWJrLGRyAZMIq0Wib6ybwOBNJN8E4nBp3a69Q0njsRpRdm0NIZLr7kDDLeuNrX+1EyExvRyvKd
x44slBPSiPHvdvu2D2eIQmTbP0FOEmFUZyR8ve4vWW1amW7/tHeCzcADQbuAqfUszYaTwe29P1I4
gKHtLdobcyX8Z5sKT2/0vT/IVvxh1mb5tBRlc9W5xXzK9bC4aeDIPNfm7Js7FLB16nF5r61qgEnr
MrHoqBPZrhjy8lsah95mW9BzQCgxUuABnkI9MYt7sRWF8htUQIeYiw9aIiASD0uWeA/8cy6jOqWZ
SK3StO7vG3pxwVGkqYHo4njtJ8EXsU/VpoBA2vlU0s0qG0RRhzwBuKTgT3e/1lj25MBhHeFnv78z
aJqyajM/+H0HiEI/WOeJsb4CEpmT5/0pJ4RTvFs2uqVaPSHI2u3EePKofz8SV2lGMh/Qi2tR7Hai
rIYlOx2nha/Zk/avLFFAq6MzUPK7gOBKH9ZjM3TRRUIDIFh+Sst15L4MgGbyXduHyX1wLs0BnkIx
lsHR6SEs/aGFQgkH4To71+vYf5cNVRD5j6ZFPZiX2B2gElgAj6wdUms87D66FWyQPkvArqYr9zFZ
7O6evPXxbmGXEGlzLUzPLNw9RMZNEZsgH1hhf9VRLQjm9q+1zPbhv9iIWqw3P/v6g4t9KbP/aGdY
+Rc4ziGI/s0rqtv+7VWvWvJNAw3rrNI0+0YGzahB67Qj8CJlTcnbyxAv1vkHk6jtwW+Evci56Vba
GtMxJV/908vu6oOMUn6Aoxb4a3aFHLkv971282UyuS/LKbt4O1rWfH6pIW+ttxe7G2Yahbs+HGTn
pdblp4uW1eemVBLZy9uysWFcaskEUX8YUrcLPcidbVHoNrQVHQ6sRN409Nr9+0+1YVN19ferNokz
w9N5QtSprfJ8/e8/1dTW2EQ66+W5rFL/UoPqsC0c8yuoj8vxSGH8Q9gU47lOYfvVAIT4wY6B1+BD
M3/ySaZT+jtb32OrB9Xetv+yQXLSIbnI7eLatk6cLnevwqQoruNsJKuz0OoEvyJTEYrZh6U2DnzX
i1DU+26RaSmb8Uyp53rcDfQ9N6oESoYxK4L4hOJGSqA0JwZ0ke6Es2aYv1EFxuO1aHbzzWYXLvb6
UOWjfi4ma0EXXm9APQbVzFOsIMq36LOKQ0sIW8nN1iwo2UAkg4Sxf9nvIpn9kosfcfFLvvspJUa+
9P1Tqs4UC7GVXUpO7ru4SlIQB01Xc0CabcprGTT6gbfZB1ma9AHtm7nGuBQxRjYwAONqAk8nwkxz
fVRAImz7f7/ebMW3eBF7oC6DS5snnffuf70kMdmOVLKgAHQ4nKEjNqIquZ5gUtuGoVwq4IbVOoUO
+22668ug/KMfp+xsF/WJGV9/cCPaD7JBnCbgnv+XT07g/uNW6Bk8kFLUSCEh9b+m/fePTtEa9hCv
VvTsFu6whJ+W1aSwDQho+J4q/a0raBzH5yFc6gsQplXnnuoUyvppOq/a4DuAMM2bcQje7Mwj3/ys
1S2sPMpB7MUwS6Y1Nf9dCH5HTuHhcc4d+Kw1zfC2gF/ztlaz2kjyi5hkzVFX1RiKUNQe/A3jGiwH
WX10I3bblsCZ84s+xtywIRVvqOKmEcY60IRkAWtURpCHWt+zzFhu3onExCcteZ6Q6gFduLIPItv3
iixSHRppzVfkrticyroof1R+vID+pM6pBjAuIYxz37zyDFofu2FRX4fcvs99newEfTfx3QRexknf
5OuXGaKfZp7CP42pOaMab/mj1MlXmWHP/bVLQmhrwfEAx+ptU5as6xcwZu57uMoymHIuLZVMpHwh
NPTqJhpIQYpkkvSiTH1Qsk6gQyD9rGzFZgKG7UabVfpy9H2e8UB4A6l+pqvQBo3lOkwz0L5laqq1
zLSc7NoHGYVDp26kl5eiXHuvu5bZ5kvW/5h+MBWP3tDcdtain7/bsh/VLODqz9HYnOd6XlPI6NaE
rMhAJIBknRbhWN/yCAp5M82Z5pFdADNFa0kOqIUyFz3/Nmi1+5nAZeQ99JHWUlPeg61XEjC+NSPH
PSE2A4QyzZ/UJvmafhlS97Mt4QaJbyEBO1kKOqBltW3WgNJKG4CPJYA/DVDd0OAC9kIJBdR5sjTl
RZxEDT2ixRhdllzpwKzqVUCgzbyTbR3N3PhTF8wjMy0gvd/XwJm1vG068ETG+ZUOuPYx0QbzRieV
dUzjy/I69d0r1bXt41jn5k1m8J+se9HyWobDO3tuJ+/s9bX5c47oVgAWgyiiazU8mjgexTx2AhPB
8DaUYQU2sqwnbfJOkwpYa1l+MNyX4N3WJ11Liu6DXVYb9XQkhnMPhDXRsAKwECV8d4zo9Rls3GHs
w7P9pewn7DLinJT/2c/gOgDR7bftfaSZLU/5Ge0sNWAvdA50m0y0SZ7fhkFiXw/uCpBMl+f9WZuR
CxM7TQ/6gJKQy9q39bvNpA8y/sMXCFzEcxjivteb6KB5K8ReAN07pWac5kPt0AhZL69BZ32hqRYi
nsIayalmjuJl2OQaPSaP0OLAyvnL3sMe8O11sx/4nB5TTknzU3dbam74mf7AgEKPlzWbeIclgDA1
KmNbuGN9xrsqPTfdxn6h+JTfJR3ctZ+bxMqlmWrbVIK8f1FrZg+jD7S1nQ0BGXiCd7WV+F9X3QZ7
CXAFMAFWl47nduHnjoZqbtzmGTQ7xWMT6MCThqH/NWzmS0eDs6KCkOQpqqLXiW8PCq0Q5QUhEFLv
Cm+ApTUF5V2TJrBrwxTs9rV/XupVeyigNj6MwC+feQuIPROtxOOJCJ20oWZgaowLM4y/rf7gXxZL
7dM2oy5/qbr87RfF7bbI5U/s9kuh2DaKknK3Fa26VIIu+nYB3bZbdnkptnIf3Tf8uqzyHcj58FG+
2Y26xvqXP7mkyjX0gz+xaBt/OO7rojzNvIKvaDVEUNcyu2yX6U0C1ALfwWuWUgzShbV+rPG3Otl3
lLWPfl//Jw/i0Q0JpPCX51GLq27xPbSm54U22GuJaUp0cxcZLt9Fauk51nQN7tHbclIb9qXs1+yf
2s3d3/caBl3b8GVk5OGqyr9IvHw8TDolt7aWPiaJnj4aJHjO4zgwAFlnKQpKkTOgJshUiEyGNAd3
fyYrvIl+Oto3/UdHc019VZ9af5Jh1MHzy7xbgtoEyoLUf02AK9eNwf0RdP1fJY1BzxZFXmcJXVeb
aRxn70y1NNxMO4cc6W6aL4N32ymSkKFZPngV05Bq0DN5AQmoDBf8BsDY/OvesBYQ2BSdbpzKFQFg
H3qx5Wbw7vbw7rLx+6n4q2re4rur7Voi1xTxV+zTrgNgw6r5onNM/q5htVKiOTtPMvBc/nmgMp8n
u9x5Knw3PVstUsuiLErXunVi4539mrafgzoBgfmSXkDVSpG1JJ0tvb83TcN/TuwXssH1i0tN6G3o
E+YXI7/LC7px6TWNVTcG5JfASQ+jD6b3Wr34bgmWIxGa2Kn85zX/InvWaX5zMdANedkZIcyZkXnu
WZP9Vx/0F4Qa5z8o/ga1MMntx66C2tsseouEcusTkwdFFlYS7VHr4PKEbsP5o2V78HM7WLPLx+2W
v4LlNsCdqBG/yGhMvzKMhp71svOrizZsBj6pZXm/CX/ZDKlf3Ls5ZY5i17XAh0DMXPdHZhBZzyXv
3tvZM6ibYVXo1npL5/4XK9bNTadWm2XRbzpZWSbp8MiM73KXXusPRZBz5Bckw0wAVal8lFrG3cQc
8/LG51mgIYS/lVOKmViIUgcSP/Esm9pxAuGQbPX8+FB8YAECST0a2PPmV38eKRPiOdN1IjgE2u86
lBE/8orfoRrC66fRss0z/gjx9WBr1SEPlvKUOo53e+r+Ww4P0Y9U7RnGihxtA/wLOcYkXu/bKAOw
0YY2JVfvvskdiwNf/y9+5thPIiIGSk1UH9xO6h2blGFO0Ur1Zt+HcCMr+4Qa+JMpXM1TS6dCGJTa
T5N6X+k+5NxDU4fQ0fGuoxGvpMnCSy5E6/C2gzLW1gDXQztMP5ymBB7rpwuROlzVIV4cwmPZY7Re
eRrPUP3xznoaZ1+7nAbHAkZhtA4lqSAomyiIHuaAe4AIRW3MqX3o6HGggcW7ELmIRClDYYRg6o3G
2Qf5bpuYk3vSm+UKDcXPE7dzZK280zDiAUS36BdRvTSf9M6Hqjar4QxkFrVZ9XGm6fqbjKT720y3
6DYZpuGV4obu2lADuY0O6KSeC4Gst6lIp1FDKlOtno6dCnxHWcmwu/j9FjHSNQ2MsARO7AYirovI
nLo7/rHdXeMOwXkVZBDPhXl3N3K1uJPZrhA72bErxqJ627G7okA6OBfFbvzhjN14dyWH7+dakCRA
dmF3MOWcmurTmw9e+gyW374YR1Cbeuu5TxLRGPKRB+b9mT2rWlRqwZ5do/YU6XzU0jyw8sTdT9ZV
oGXVbb46IFS4hXG59Mv9UI/V7S6X2TwGP8quHqFHyeFwjoLBuJbBGusUkphQ0R3U8KORPnnTfLTZ
zP+uXob20a4Mw46/V7MLb1bTr1fpr2GZs/XKmbqrOgBllyrXvjgSrdhtazMx37aI9a7+4Ebsfu8C
iIahAGqew2STmMoyG5vklL5BWE3giT9uSUKd516mPUDyGz74UGRWNfiqsorB77rvhhICOgxKNVAE
/yOiYSn/IzWhDllNOHDUOw4Oiu4uVbMqNWkYT8C6FIXIRLsrKi2nvFmEXgiskFjP00Sl6C6sQ9u6
kKUM4sfKknvdMPnSaxvg1F0Sv32weIdWDVZkF+DFrJRpVd5B5NQ+0A0jayiJAa6qs+ZcjN+paQfe
9oms7v9y/HJ6NXTjzAEW7UtBtfPpqA+Wqho07/UW5H8pXffBIyxqz39n4STdf7EQH1YOFUiiUDFa
mwhPvcZXaVD6V7Yz+Vcj0GXbbB3CGe7kX2tRi+EHWVhOkCyLWgZT+ZFZVCmNrLepSOksApOuj8GD
3I+NEzrn3q1/HftOJjbi4t2R717mu+PEah/kFYcNJAd5Xr+IfPxw4iZUx77zCKWO1lP5mg0DCD6E
A5tDXyf1DJasO141gXcmsnBxa4qUh+ZALMA7AhALpHNvMQ4OlAyH2qkMtOlxMwIXIfJBKScCAstR
MgE3x/PkVZylpO/FeJtGcDGfOiZgtB98yVKGoqp4cCdDcbrLxIMcbIGL3OhacemsQ1Me+fngXskw
rGDGQLUUU9JoufyfFyDgy3S3yagcMi5EaCmjd+vKB5rlyAcLj/9H5XTzPybcDRdYbfIHr3Xbq660
24dGDWGx3DhG5t2IqATi8qGn7W7oB+gk1Erkyqr7p0g2rkZKE6oyVVb7xl/uNxGdSJdjRZkCbZn6
bRYqUh6oA6Gdi4xbHUwpyBkAerit01Nbd/Lb1c514A2V1s9mCqCXLAVgRglli7jx2+Ixih37UrZu
XlajmC6NoPskezc3Yqxz8aYBLqvO3h1HP5h7oMZ0E8kWcT8oWK/BKYFVAsPwZqws58Ii9HjVa+pZ
q4cYhfyoN9ZXuhq2tTVCWvxOJWvZJZYyUCtRUK8xKSRZ/u88+f9vqb2CFtda7RMP8Lft/35pI4Sb
6r3Z+7n4kGES620PKDVvb6ddL7J3R8p6DozlxKLj/vhdNXwclzeeVd+IKJJ2I9sdHsxCQWlKIX2Z
QhtdmI5+EkiPirFYwJqwZWtZoQsjvxlzHtd02pspqfW0+6ItogcY7iCnyaaeulpkMtgjhbEgrP8l
q0qZaXx5HhSqvWzaTU37tfQa+2637Mvo0YIH8Xq3bCAFOwr9sr4QM1HofB4AtuG1iH9RgMiu/cfX
0iajRqleu26vozPzCMQ19Zp5DTBCzDdh4VsXetqX5VHtR+7VQD8yvAGR7Vy5aljdEJVMA9cB9ajP
R+fq3QZRbeuSFlTKM4sXkYFDyc5N89HVphPpPrw7Ss7fXoq8KjF6d6i8iLZtM6jBspcujMsTA0Dv
r/1CZ0fIl81dBEjcQ9cHzyLPm3E9HdbAuugAQ/xaln/NTQ0CcdO6VwHsICer2j2q3Y7bvu02TO1Z
zKfOWHmMezQWOEp6VwMciNzZdN3KVA9NFSFhXWcER4qxR78o4a4Jcts8LxYd0Hq1WxR9ohnh8W7z
cffmKA/iP/mBzs9ELcdsin3tQs/Bd4E6cT/214nvXmmzxN1pOBg1WTGLvIPqo4DnUfVMNlzmSdKd
i6xUfRu7iSz3YTepm4a9+/qDDZS74Bi7KaFs5VAGoPlp/9hGOWFX7X6cNDdO0yjuztuWunmqekgi
KbCf8yLoYo1K3zU8mS0ogza9ZcCw4gbJdOGz6yiOCeDTPMWN0eQB0IxbtHWU3XWp29s05S8Xq8kT
77Y5p8Y5oLHvssx7WEPtwiNTZ9NJdd0UzgC6HG0Qm5COPQxGv8njs1qMty3bqDtDAXe6bO+nLrnW
s+kHiMg+MLlEOmXYPGw2/9y1edjk4gH2hmz0jav3x7/fvL2I7QXJK864XpysWrbSAtTzDXcWrM58
v2peeVAsXn4yqzdAl30d03C4EqUMIQx6p3Pbpie+o9Gr18Jpp7oazuMFIFHZ4U19wt80p/vzVM86
8jp9ChB0RtvwOtntjQw+UfUb1cl507Q+lbgy3TTKWmtzmoynZILG4tcemRk95KNH23ZlGXdY/t6R
8i57Nud6kG+vAsgR6zSAj0Z7Sqr+rTKRqkD71lODlBnGk3fmkoGgMI+CRhHJYJpWcTZMwE/utqIQ
u652z7j529d0sPwZ+GtI7y7P33ESeAeZuW5j8O0JiuyuMOXZ3WxASDXT+JJYJc/pnXqK36ayZ+n4
4IqwUZrZL2BHTCbtCea29NAa6YWgs6y6azyUUUxKQbeeoWs3HswmuRBMlzAZjQeblUC3AOm26fZ9
vyx/7fMhFafz9bQAgY1kDAXWVzLAyfM2m4sAmEqlEFkd61l5JEJZD15mnHYkqY5NzxrgVwE9AVxj
eia5P3AnYyWidu3fZruM77wX34DeTgNK9CAWH8yGsjFPKAqGxF3tf3cEEMlf2or+OOOo7e1HO4Xp
AdiW4FNiaAvBpmIFLwkkjdnyNX6nLO3V0usttLvb5i2oaQD6L5ttaYB2V3jXBYC6902faldjPein
YVjWX/3JonVsLb57jhmAe/YvFpW/BEcgA/xnH7tF0gMzWneT1Xyb6LDgSqKZ/OUSMjhEpZ5lGXFH
PRrt0Xwe8tr6qO31/8fZl23JiTPdPhFrAUIMtznPWVlVdtu+YdndNjNIzPD0/1ZQLrLT7u7vnBst
KRQRIqsyAYUi9kbIbFYu1XBWptl5SJ7LTrAPto6Kmtk2+Wv0MnMz/wzo244qvAqP/mz6eTz8gHgE
4PBIgvHy4RdURSHYSLLkErt9fEHGpa3qFUCr+I0l4LvXqZRBDTOnrneh7aHIgg+Ay1CzBDZrUzmD
UpGqfOFBRmac6iQA1wciQ9A4bAhUYUB0csP8ETRGBuqqDs2AKkNdAI1mwmFIQbfqVh4Ybk13VfSJ
vaMTMGQPvXqm4z5VcRy8xhxFv+r4rIzD8MhGpAnR8J+Mei3gawTCItwK2vzFQQCdQjbSjPOXKgBz
F+tQ4120yOEyOGjPO9vGI82KtHM2WP5ZJjagjQujr3cGyJdIRs2skirlHvRPScuT42Qw63HhIQtU
ZuNqls22ejb4e713ALqq1hkZqNEqALkxFH+dImEHpyaqwxMNJ1mKg8za0iuQrkJlnqDerPw7W+SS
3Aott7b/aEpWs09yh0Rxd9uz5um3LtVFkNrvTBPuIISOO896np0vUasVJqxeVNtYVtaK2bG91VVm
msV7awU0Sz4lqtEsDQ2FjTUPKY1tVv5/sk3zyD5kWvo9Z05Sfc9t0zxkfemCeSUF81k18t2drEKJ
JdIb8SjA/6gp2KFtUZ9aI9sGZmEkAlBPgOIFEEz1+BmwlNoYxWdAc4MysWZ4jQIHtb0BDa5+jm0k
r4EzKtXPNHYBug00uPBAIqdzxklOw8xLEWPgk3rjAalk6tLkCEJd0BXYqJyCswdLGpbRAJZu4CUt
gO0IYiUGzgmqlb8ro6fy+LmZS/BFNYR7aQCdEMwd4IV6L8ufVSY3Yd+b+xxAsJ3Zj2c9yHH+jlRj
MHaXoGMA7xWScsNDPnYZQidKNibAIvGAuw4scCO8koyaouUAc00B0nynrTH8SUKgWSKN3Q52ABN+
Dhqw4M1m5AX4yBxAzplYV3lrrFoEUpDs7GSvAAd9wVlYdKERasZBiSmRykzDwi4sYGMDQqdiTfZq
9ay+AS56ZbiNg6zJCgfgfzcVQ1tuSbdtgntT1Ds2ZEqT7ysPpRZe3C7PXxEHA6vi3811POymlZky
L3tU87+v7DXS2SRa9qV1k+FIjRU1bz0aFqbTHx9kNDR6808+WmLzj6aBL1Ra17vn2T1AOuV/5aqZ
lspF+1tFpWMDxwsguToKU5Gt9pCrFtq+XuFQqf5otIi7dW3iHlGr/geyLYNtmKIKwwfUePdtUNjV
QRQ+uZXJATOulevI0sMX4IwlF6ftwfyFUc8KlJLUQHr28da8I5mrNJCvMWkYwNl/cTzU4ThVOOz8
UC+Ob7VTw7JPY/fiS+dHBRCaP8CDw3ZZhRsQDfFqCZ4Iq5F7QCrgUDPpkJyTGFcjcflHCYZVJbXN
2r0MpjF5SHSD7RwH9yyaJA/umMl9KlCpXOGof3rAtT7e+WWcOcvp+UfjzABJOsENNSZKCwHnzdYl
UlsWlYIkiaP0mDFgqLNIAl4vbJw9A6DmDRl8bxqZgexWZkY3VukHhXj8ZA0j25tC/jBFHFdrkYFa
L0ANtgbwS3/BB6CDck/VgSi8gl41Ii/ZXsT1o4WZdZu3v9pYe3Kr5YZ2BeCsOOlJti8BGn+lhuQ1
IEIACKQoTNTEIKQ2zfohx4t1EZxmuYuA/SHP60+60mpawAi7cZYhY1am25bHiv/Akc+A45bPesKB
RdzqfI/guHyWEXhC/MK4DKmWPSG9y8EpZtxs/RysS0Ym8yecfgIVxw5PpDHL6wTMJAGTzZbU0gYY
0jLk9rrGedwqrkyULxciBR5qmANMz7M/lahsbD03/mtogYMxjHX0Cry3cVtbqlg7ir1bL0EESCqJ
Fy8D366+kjcTWPpn2xzSE+rW8nWuvAl4SwAF8BerPNS3FWH0mnINCEwZgKtZ9aXV8vTajyN4+fAV
yaJMeykqFryOIG0pmsz4GHgns+rXI9BsVkM04Buomk41eacQayLko9Goz92LNgIxmYaJCfDXJmjS
3TSL3CBwMgd4JRIRImbkgGYiLXxF9No9UGGgia09GDHc81wmKKLWBW1iyQALZQfaAig4yHDm6bA0
okSNNV6chsw/TcN3N15lOedJ5gP4e9HYnG1nt+APxUuyDV4qYFXdAh95Sggw61+jJN84WqB9H8P4
lrdy+FR1sVzJtg6uNdhR97WfeKp+7dEoK3r/uw12VnC4IxestA3giQ/5j0qwEpC/ff0ctKih17zz
DJPVO8hg6SvcVIBaDHQfB9+5RRKFIb6Q6cbLU+uKf5B1rfI8PfrWeEFdsnWVlc0meQ/UtU1tBjWY
oH9O0CwK14GmlPranROaqGsOjgMVx3x3jjMFfkKoZkMKs6NOAv5Da3vQB7/rkopRgM/Uzntn/TDh
G/WzC7gB/PR+Xg3uXP2Fu18ffOshbl9xhOTdQNQAcKLpsGx6cE/jJz3b08cfpfu9ZGDjeJDroEG3
ENyZxUKL0oNRZR9nEXmQKTDHA8f17v5QNNHaqMtrLWlvZ4vpQ4IHO0o7eZ4/IzDxzGMRI0tV/T1m
OStBKpU3IM978IHCIDCoFaDqm5XJ+ZjpR1dkoB5//8tmntoXF+Vq/ksByCkGvauboAAuNM+u733V
myTYZWVoof5GycAGh275CYfkHciAIOnCygTjhtLgJZKqkRv9iWSI7plnEy+bw2oUerEC+C9Yicie
DGn+HxeaXfgfaDESTNdAF6IaWrBkzqfZYS+aDlRUIW57nkjOMsKr6CI3PoYe6ghJxHDaHG2HFkA4
wq7PCQIHNXi1guSctWHf4fDOL8Fr5Xmgh3yfonlqHPzOF2XCdUXiBFiceYZ6rRMckZrT76eVDQtp
6EiwgXdmZAxPsWoapb63xM71u+1Z6ZZu+vQgGHt3bWBDe23UcyBvi+JoPclylAchxWdQjtZPsVe8
NTofn3JX1IgE/ZT3LViOB8dBKS2pqYkUWNrXDChQStIFyH8aVOMLQMR6EY4O5glaqeDl53kRMlAr
NcGIld4XDzwPpQJqJfJGE2HpAM4IQMOLEGWNtleMz2nkDc849enXYPEp8HcFszDJgrDfez3vLjTK
7WE8oKw0W9CQGtAbZHg9auSOrFzT727Cuc0KiKAHW9QfBqtZhhjFH0YTFScSaSUykLMieaURXZCI
AIziIgFmMxvFYFIbcnV0oq625dzc4SQYRxNqSFadRKaGl4fZgWSJ7wTX3uxAEwgNaubPOH9upx32
Udref8ZMQ57AbOVzcFYwzwAgvPpraZnsb7hpk8J0uQbIFLQkDO8+IzjB7z6jGVrmSbZ7YGpKpzmW
xZ/cebFNBHl9BYuHQyReLsqi9aex7aY+lDAsk36MVlnxajA7PCLhEUh5kzYZNvC3M1nFkzM3xtcK
IYahbMVTGDbtS43fGfKbcFJPQ88e9WuqRbsMCb8vvhO2L3ga9guDcXGgoRc6fJ/WNvgCRAROCz1z
1oZIxJMWwJ0OlE4kJ5uAOFK25M4VyY4maQVy17RvF1R12ERR3U5gI7PBCdMApJQArppKe6J3YTcg
ix3sHe2b0gSPlTRcLoopvctoB1QgXTrXCre5Y4EBIe+8fa3XuypsAwAhQURNYkTh3ZDUXKSJPcjT
dwOykkBg2eO98k4NkJ7gpSUzWiJpELdFcpIiTgDfUe668YGQCYpYH3eWDZZxGra5azzj6xYomAKS
AGmCLXypxwdg0gCcwHN+0Y/yZ1KlJrIE6laU/9/p+7IznqFvKaCDyX8ICGy6HtcO45Mbx8/gkvIP
XKYGX9qWQFoa0t8dnMjd9RFR9g/UdEo54Q3IuaNmXN0r/doHsYo2md3Pzc6mhULdwaIxtYAA+IbH
IBIdHRslNbo0j1wlB5lVaE6N/t4jGc2S3sOQgcliETMD2U3K4nd6NPHva6C2/XmQYPGkZSs+WHJB
Zv/DZZCeqFCSkApzP3+M3634OxktUes46Knjw//wIWaVUqT4NUwfOWbjDmRB+39cgcyoCQJwJei1
3I8KLMBQTaVABgK10UV891D7DNy5SkSTD2o0ARIqwAHMtpHvgvTXLF+n2Xd3sxfq0RKzyuzejz1w
BZdmtZ5myf2/G5MvS8f5mp5d5yt5uNp5CepZyF1bDWPlbiIDvMLgWQfPA3CiULIhj6YhwOwLAKgJ
FMpskSwPfIXNLGN1sE2CXPudUSEzbanx2FmktujPuWosrnXnogYSkWEBeleNkIren81utLoVs8BC
aI4fUCEWP8VgLXsCuIDIOnkDDIy8JV6uP0U4VFcDEouhS2/yWL6rkLTull7BvCfSY2KUG97i2WSx
xl43oTUuMnVjoyZRvcCUebX63bQ0bdzfSnX3dGIWbwC+B+wzO3I3bpX1f4wheCycwvhWxwPAA7GF
u45DDParsOArkJCIb2B8IYVOB1JQ7rk1EN9ZecU5Co54NK5/G2yxLQyZfRJ4XgLHgdf7PvOzF6SS
/iDLKMm+pabPX1ykeO9p7VyzOlrbZuyXtfM+4iskIM9rA7nibW0gDZZXEIynS6OuoqvjIK0jKAGW
JyT7qkkD5zVl3V5TCUoxy8hRC1TlxavdmckiSJCbb3TmpIsqFwawouhNV3NAVd3q/jNFeMFKFK7G
KHF2NExRYbMqggp1O2MN/C81Ow+HKgS36LvybIvTt/ZS9yBdtpOiAPFGHnzpdRTqucwEnJCdXioD
vOokZwDjWVS5Xl5c121vrZb9KZU+bucgSwAq3hH7/uwDShYRlIBcerW7buOQ71KkUH8GSxGJwauu
bRPL7kGUgKRlVLyCDmW0+MVDnZNis1LEIQ2/VHmXswWO2spzgWDxNKSZVGlbDNlxiaZrCG0qRZpp
kNJ8BA/SgRyS3jTrW4C58A1mbAGpKlwATIJ/BrGlr5OvElxjq8EuX2VtjiATxravF0ZwFEvXQMil
Aa3hs1FHfNdWwlvQkBrUJfqLNkjMnadLa5XFjrmqvdDcVy2IPOkfUwC1bN+oIUXi5yH9n2gI3ud7
5d4HLOFsS7OzMrmi2VIt9D/Ygrhl1bWhdTPBk7XruBtvEVKqPrW9v8qAZfwVdR0gpAt7/TSGBcJH
wMzCaSEmNC7+cHrbe+l5au0FilrBwFQ4X6IB542YBy9etPbTLjg6Xp6BxY6tiyi4oJJ5+KJz0Cfo
Q8WAUmEmNycHQ3ChCsmKPMlBbRG9TYBs7W2iDoJ8snDBfLdkyPcCqDMT4FUtACsB6Gwf6JWqR41Z
l/1K1EW1nCdSXf6iNykn/Y9IGt7kidR+53PS9Y6R14cn0vKrQmvw6vdzVeqhdlLbonjt1Yq8Gkes
oNOwEO93kOvaASvIN3Y5mHSdhZ40oLkrhmzNu1KAs5qDjEg1CX7o11Fjt24UzmGWV740jq3enkhE
5tRLwam6QlDUXESIJtRlhxubI6W+0ELQWpt2Dopo3pwlqv8RBY3zZ+TDgzJAEU5OQyWzg4atbPD7
gbZMqaimw1ug08nmxJM2f+Yii67I8NnMCoEWoSyFKBFTyfcNLxX/M9iWcfXgihtj83NthwBbD0Cg
UBVm82RXoILXwdf5ORJGtkKALz7GhiE+5r62Irk+WvF2CEUOQkbYl9iAg4Cq+5hFOWhtQU62Ir+O
HYIlrQMYMnDvLNT362AVjZGYy0rgNKYjUHKKbCiuRpN7x8BwgjXCMOwLBzK+OZTZn/9/GobyAb69
Ox91f6vlUE9Y/wkvcfCTIl0hxBMdDABWMILgkPONrka6m/74j5p22/n7MYGrY0/PHB3V7IzZQIV4
OCYQmcVQCQwSq6ZimwwHM0uzz/uPthZYmzAtwg039P5jUYl+5QOEa0ezrQVYwjI18HKqZn1ffipQ
B32lyWI0V/4QdC9ggfdf7SxYTOKuwrY9Fk9kMuJxeso1sESVwu2eXex7cGQLdhzwpSHS3BsHPEzD
F2qkJdulL3gC6G/IPCsykc4/Thpk5OAEaanhTrMbAvBytYYAn8Tfd0iNgYS7PsuHzTxBGx4Eyotq
NU+X9MJA26VuDLL1GGBbo3uJPNYBmEFb1dBQeAI4vu3AnyxmiO2sQr1Zj8xI1jV2tNNAnDzrPqiV
5JOm3YE94UHy5njWe1tWXYblyI3rNM4OiCM48p4XomtOdBCwCjMar0jGHK+hgWehZYfFxtajJl6D
mfU7MOVi3HqhMuuNParBrHI4manvLOtO99dggSixFdSM7DTgsGFsOr6RKJY8UWOF7jM2PgppLODL
SOWUY+/sHjSP61uW5KA4BVEdAIiRlo6IU+YDahE6oJtDfjtJc5CMvXXvFAAqmrEdKZBBj+h6BSrE
l5JV0TnW46858ideLWmlrx5wW3s9EM8kKhr8xJjlZocW2dCvgQQjImqkjqxzwydDNcIJa4SOy3rZ
9X34RE3Q5dGTFrm3Yox81C4ZuQuahzY8OFb5+UENh4oawPGa67//HNkjwoSrgwPLc23P000PqeWP
DFVjJEweIWfxwyhDbzUODtuHgQ8AxJ8EGkZhvFFpkCzIcfSkNCaGjFmPEjxoFglAx4k5g2SkEimi
jdaRbK8q7Me26JC61oQ4oKTpO3XS9JAOvVYVwsvZxeyHZBLvpGsWI5j/MDH5mj08fgB1JWRCKkhv
fPPwu5VIZV6EzGoqXAyQ8TIU5q2tBx9p7uzsxbp5c1TDkLW3N8B6shBN9RpJW6GDJijO5iixRXJK
4TDnSqPC8JoTKDFewJWECtsm5DiN42Dnmw1SLLfgMfN3ZEET/+CEFGSpuTvkY3RbgEG0277CA5+r
fEtT5WVSI4PUPSJnZuv8XU5qTOEQtiidn/UjXybXHFDDizG2yt08QQaAs85XoSUcMOX+XIYm5vWZ
ABJ8bBViQxOk5xjYKKuLaMektUCwo3JLM6TAgSQ0OJPevNC8OHDJIw2ZQ6CioTVnHerZ1thuUWPU
ALMOFwPUkPgwIst1a7q8wlYlaMxDVxROtpgyP9QYpZnmgYa9wQfviAoK89C7Y74HYOei1k0bcLPU
ktKsbiBquwwH8C8NgwQ3Rw7qzFI3nmiUIdsV1RFqIsrxorGgLjVAy2Q7sF3t7ybAU+ofZ5U4D/0j
yRIy7iLf3A/gbOiUw1kv9QOELWn8aBI3nXWImwjpJDCZ3EyKaqm0w03mzfB96RJ8mkfnbo08yEFg
OJpBD9rHARUGVPzeDgg6gc05QLbaz3J5HGcUHtLNQTI9xCCv1+o2fgEBQLMI6jDYtEkKrgVSp/J3
FF6jnALQxqy3mbj0YE1zXS04jgxcEE4KdHccHWjVAvVO+UljqJJfUXeSGlp7qRpb7OxyzHEY2WLL
dtfFxqDeoGjnb05K5YmUyBH1ZhkgHy8MSN27O9Hs1mJBgCzZ92sj48yWT+5oB3svBJEJypABYpNH
4JDN+fFOFBHCDTbLZ5wzZps0EMYi7wNzWJEFNZ1pg8ketMBbkFyzs4H9JOh8Qe8CNk8GNoeEnWIk
Gk09ME49+wij72ZR4gNWZSXyvD5J97PrsrWuJS6Kcrhz6wZUQoCVOVvQcBw7F5ERIEEOowfmaKVC
jdfZ/dJHhHs7y9y8+iKTsDwiPgsGvwF7G90dqifSsFMQ/QiEtWf9puYIno04RZplvKtNZBALazVf
U2sJsI0nYbAjvcDukpMfWCcJCpRjNmrNLrbdHY0KJQKTMBML1iUNzgLx6koz1DCaoe5gx5bAySb0
ScktwDfuodJpTYbzxDx8dEFjau6Wxbei3qlav7u1HJGH/5VAYz0gmrqGyW1Pd1zmgQTb1h/zZ3AY
pDXClOZLA/qRNTJQn9p28P9CXuQukkEeLNoRtSDACI6AyLUPTLyQLPrmgjOoIlokMl/Vfuv/sGN9
n7ml+ZfIzRto87pvrGy/GZYpLiB/+F50dX7RwZmCLFo/QR15G2wLHyDKrtoyocYRAXNfjGDllnKv
61nxTBNNvwVP+HCbBgiAHEwcIi1mI9tFYlMkwCCbALlowRvBdklj+oD2lV9T7oqj2QGzYInz1ADv
HLdpDqSupxiM8QbuASCfi8AxBhOj1YFdVWQg6rVHJwaxPNeWrV+bm5pL/4b6AO0ms+Kr7aTy2JVl
vtE7Ua4iZfurf1QMPU9rIxr25tc2X6Q5Ok9kMrun1WkNddV5B6LtxLMNGW9yP+Z4d/FB9X3TbAaq
JN1qgbvshB+KxqpWVVT729Aoog9mMOSbkqGSj4Zg9G52netjeyWN6AOSScD45tsm8mOhHDRIHdNH
7ZOmq1Gftjd9MDY0R417qXXmvlLfly+1VWSHphd4+er6LTijrEOtGi4LUISNKZLceIl/ZpPh3k8z
RTn6bIlaIswnHYiCQZmOOcTXkLGDvCF3TWpTNxnbr4BO8taTv0nz52qz3d2Srm6CpHdSJ7HTyPS/
fhkme9gyGiYyywybGwzErkgve8T6LUuDd6PsXhz7gxOlTrzyTfWcAJDbQiRudKIGoR3QWz52baSC
nXB2VBwH78miQY/0EFTw/MaOBeJlKIDzXmtNPHn9rd60lBVL7CHhe0lK5LyzUWMDhmV1KaaGMzmE
LIDPn9j9R4TB/V1nIOxDGC9ao5enmg9XAnsh2Grvp2jCdKFh5XZXXonqRmokAl/ldYaJ+bsfUnVB
50yueVlYoP8wsipC/bJ2qRP8hoGd4B6QI/mNRvZYDbc4ypEIOmiANC1jcIv0PKm2XlQjGkUWRV/s
ywqw+1WiW2wxGhxJalr2YltgoNwWOHcDsEZ37Csg2qC0PQ1WIFPVkA0d+pdYqwZAM8d4RLuBfg1Z
qV8lQ9ZaHgbBJJsnCrPPloKl7YZkUTT0+FoP6s0Nz4h0yO6bWVbU6degxRvGLJp1ZxkYRZJTFSh4
scbEDRWMJA2YoX86BVtFdvz3/RVirr98dz2TcxtfWotb1i939QQnoHhTkOJFUI0BXi6P4VBZJ+wd
rBP1wAF4P6QJ4L5+bRrQtk0jpRvFYwQM0nfbQgOdFqJYd6IHdzHI40BdCW7xtd7ZyOpSbvSgRTJ2
UFh4+U79cyjzT3UFvu9GM71nHnULnQ/8Fa/Q/BUAlRs7qoobiTwL8bfIkP2JhoA0c5Yl8LV2NETy
cb0B3Hu3rrTSftXz3toHEqFE8tRyFm1qX++1bO2YEQ6vUc51iFRDPWoQUrAOgErjB+Bko8SFuvMM
9UhGirMducGNMc0Xs4vZ7sENKOLkGtVC0eR/9mWSB7IzwE2+tbK+OnvqPD7NkTHe40VpGg2uvrLD
xtzQsO6S7MKkuNIooOwAq46RYh72x1TlA9S4pQOaEUSbNOsJicRWG4F5VStutOxrlRXBrh805BC5
QZsOq+QPMwcVCylQI4LcPONlHBlIRlfsrEr7RPKhLmGkU2t1ebGKcjyzZjvqkR31UIDwX/fmX8J5
uCcjsGFaIC3l3Jqygu9w2AE2De5Cm1UvAx+dhR0j4a4Wwj/nXToe8xY4qr6OPMl3OfWo0XsTO2SX
59tZNut5Imy2uoaT7XmWHM9DJ9TXY5aWxwc5rTgisqWO3HHbUWvPjqnnm82IA1tzmpzt54sVBge3
mj38y9X1AKy6+8SzLS2hrs4WQGme158voo1GsdJ483Z1ZDpfBfD4x+PYGysS9VLDuw3e+NLQ+7pH
Nabz1cG56BpIPRKbVyd5aYv229gO7lc9zRA2szXniflWdHItcAQ7Y9WubKfs144T1P0G2K7WCvgD
SPCyiiL60xtBIKghZauj56JnDtFp0pTqEdmIcC2DwNnbumWkf5BMi6pu4Qu3WjudJ6M/hwh0Jg6w
GxcoiS61G8rKyrU+CBubGi53VVB+6zXQplTFmF0a1dBwCLEBxFvRbRaRvO697IK8T+dQVXxHItRW
gOiSul7q5SfDb5c0enBZVdg/BdWa5ma3s1bQ/RGizhwsRgCCzsuy2wSVNZw92QxnHz8mUHJpILRt
ZbqRxViKLc30Qf1d7/m49bUOEMpVlCE6nZjD1a0BOEcqaR2NwJYUeb9Km2GtdcCORXa6+Klt4cwW
4CNnpHuXIG0wc2f9X4+aB7BY18APEZVSjqVj/4DHzQOFyDgUQA4CWMoLgJKbE7LZUYbIqr2HfQG2
V0V3slFs1Cxo7MQ5uoUFWrXQAljWrEQ9/Ge606TjKsvJnNk73E2rPY1m+Ww7LUBeax97/8dVye2s
Tr336xQdit8DDjSe0HV/OIXvvaa6MWwyLseDrnnuhSEDeQXyI/9LlYLVowKPeAxVS+9RdSjdYYMt
xJuqrhV4CWGJ/8XIynXnZ/ZfiEFFPNNV5oKzmnEEk9aPn7z1hAuo0O6pl/PYmjRpSNCBaYsUgzfN
lvAFZy1f8y5vaUwtSJHXWh4L8PCiiIEabobnAgUDFxrZfGxR9WwXk0aoCh6kpp0eNArNL5bxILJi
+ZtZWgEpaEkBuLhfvJNtYSmcLttNAIv5wQJNWLIMQAp18FiAnbwWBs+OXgfPSRY467hk4yL0gAuG
G8kxHYGE7Ec5Qn5q6CrE66IPxnIa33VxrBdFqxJY/WB5LA6k3gPd0LhRd2qivlp6CWqWadgs/v2b
z0znl7cs7iEL0vQcE7toA5xeeAu7ewp1qVtUwOYWL5ZRuAefFxZQcwZjlYR1jshsYl6paYxiPOWe
vQnxOLtOaobQ/G2RjfWCxW2RrHsn7lYtRzyTTHy/eTNGbWIOZJaq2c0OaVYthMjYLwsFCXI+3s3J
iBYDVVG9oGFpf4ubsj1RXJniz7jdFscEDyYSUXMXaDdyK6fZOVY9UVvT+H32zoKNMXhsmBkvuQKQ
YKAdxn5NdRE/tw+Faqjn2gpPgmYyHeC+eujezY4EHwEwDvtQEyYFGU5SMh8ImWL2mYzFhyBGtR+q
XYozNUPvKQIiq974eqjF0wxe+APwzXk7UmlIuXewEaGx0IPvnVWAmllrt13EU5yG9cWlVs1Uk6oK
W9VkHUfgBlFys/CRFVQDe67LgTPh+N64pbIfluJMqeur6kzDzI2XSP3yXntAl98YEofAtYZaIRy8
HLIOCJWkRT60rtInH3GV3PsYx2SZ1Mx7FQ7KQyegXtaDI7VUvC3UEDOLSMNyHfIcueNqYmZrsWU9
gLjvnb2Fpg3uW0vfr4BJi7K89SDxwOgbG7sWmhbvvh+c0ZBMYrXUg1dg8GMp0rlrSgvM3yhwETZQ
lukTi8H/HLUpuwZcMz/iVkl/FpTy80tQViDmUBVVo460AL2y+ApJ+tlVq8MKuUzul2Bs88/cT1Fs
J0T9qoPvCklNXfIUxpq20Z24OiFOyveh4Sb7DuBW5xRnohuQNAQ31hZylY55/cESjYlzoaT8khjO
aw1q4O9BDUqsFJnti97zAWPXRD88hMoQ9zhFQBc5UsVHFgdISC0RMprqO8D7YS3wA4v3VAPCHene
mgzoWiBVJ4OobasdkhtiZCJBRg1Apv9EJg5LwBrvFNu2GIYVsRCGlhvhEKYaVkRZKMz6fpibpbMx
vSjbtn5XvfoCcPLIw/rTz91POOK3Xnkh/a3Ru8nu7wqd+AyIRnYsiTFbd4ARiZez6Mzib3eiUIFK
9sB/WFgNgrc8/tYGAQIVg57H52H4RvMxAMDxtwHpNN0PQHnvVcCCn+4i6tgrJKZ7Gv+cnO4Vd+dv
mAC47ZvVfJ8hI+QuW8DiHoEglWjjJkKGDfLLke23AG5ifuKAPjnZgFSRSCI+JDSRKB2azXU9WIMi
2cbLBgoxkKOT9SBqQryI7Ma6dfUzdd0alJS+bm0cC9WBoWbrH3L8aRdZ4eY/1p5dZT/aXsQodMvH
D3HLEEtgWXZOuXBByhtrGyOzEFTEHxwYygzlp2UlN4SobpYIefL2FIyK+3nGYC9xQ1qVhuRLo0dW
56oV3drIAGaMkysdiCwKXHFuRgWESEPkyY2LCBwUK8n68U3xtzZ383ddcmI35Y+KOR0wo9MfODwc
wS4Floyjnlbg+WRamB41v0XZuRJSQ7IqrEtnSV1JXdAIXcEjAO76xgMoimx+ECXfoHmRuckTDUgf
LihZT3W+1IqqzvAqpWSTUlihW/UiQAC+XuA4R83Q/GTvupG2z7CLGOysOt3PeIVAdk4O4BbFFBwT
2XBK7a/9anSRNxAoumCvZAfNMCNw0TsI46JWGPCUaSrFgqbTON9WcdQeXBCc41tduBkyLIxkhUg4
O7vqtAUVU86woLHegPZRj0Lk6lV9uc0L1h7ToFmlXeMOOAvErmDqhsJhSAfA7mcax6SAPTkOcIWW
L3zbyBdI+giXbAi7a4Oo15V6OgcA/ciR3kxDD48mG/GG/EfgIqxHesASAFtGzoendiiNw6RC2jiU
2ADEsAfbyk9/JNeGJzAEDZdZXGd4hEnxZ2Sb7d3qZolND8rXwBzSBwujTuSCUtTjNBQXKyqeKGud
UuObMHsx4tI+TznvnWGvQVQwrGlYOECZLUP5RKpk9K5PopQ59tofnB6UqMiDJ33l3yaGP5YWL4CV
fvOdvPsmXSQeF3jTtmz5zdRiczkYQ7sMPa1HchlOvqnpgvYwIgvqPI1AQ3GxSxyGKgU62taK3N4C
oFSigOmn0T85kkXmnckK4f/JEV5n7RVDose68YOd0fccx3FVOSHJKZFf5/xMIHIEQadEQnrWWRus
v3Czw9Up4LlY17au0iQl8vB3f2yQ64ZhzzhtDESC99sUSaC0WaBGVjpA3X05iQhmnOQKDGFZAfh/
o7Wj4y6Mws/OCbixydNsnyqfUulN0OrkDymMm9pmWrEG28/bkrMdqShX5GXaoZAburQHPeVq9IMP
XWFdvFi0Rydp1rLJgU1ZDODcSk1XLHhbeMCUwnHjkcU+4HmpO0nJiMbKsu+BajlN3Bm9eTHcvY7y
mCNXHOz4aiLp3U/dbWe1XYiNx8+xbnaoZqkQNL8mBt4VUeHpbCdhyJtTn1kgnBPJh9TkzWFQZcVZ
raM+eQBra+eOU/GxeC9ZTl28yOP3rE3VyvNEbJS7oDLa0yxyOTCnWON8LZW5NSA5ASFis156mis3
tIyZ69gSgahs0eh4gtSoYjlRr7GrDheXVxu31ZMFTXDz/xj7su22cabbJ8JanEHeipolW3LsxE5u
uNJJN+cRHPH0/0bRMRV96T7nBguoCUpsU2Chau8Br9eknqdWiQeblSANSkLRDQDydrR9o8IssWh2
J5usVmwDFToGQlnf+ckAlBILMCcbE3chJ7fw8ivnOj4YQPZ+xEO6yX63cMqg3cupjs4aMAJXppHz
n1X4HCSB+GGmZgHU5cTEk6jCJWeYW8BGc/mnJrEHYMSbzocpbkYLlPJuWw/F894qamu+FvY2mUT7
11hzsQ5aPXwAxHf86FWl65vhlP/4zQAsDCgscfTLe/dR0nMDT4tUvqHEHjSyTfSzRCXJtjLZaL5W
UfoTLEx869qo5Vyb3BTrqUQelYyDwAJK1YcfGdIqV1Sy4EP+pe2XqYqYZ3zaDslGJnwC3kkurzTL
w58ArKwutKABZbvA/OCN2IXKajb1+nQ/RAm+CpS77EZ5nRxPXO1PSygy1+NuQB+gFPvF0o15uiuQ
2cKLRwaocw042ShkAHaH2qDu+gb110gkrQCN0B/6eBxx6Y0GBK4oaWlAauV9Jj03q1aL5k7dS/2q
Tuq7Ozkt732XqEs8kgUestFGWuo+K/gDni+4SsOZLFhZhq750VADTRHIecFKHyUHwm/hrOY1bkKi
RzSz4W1amY/cNK8iwmNfhaAVDUuYOayWivcwnckcQDYAGEVTUMw9UHwaBedDcOvtbysXJVWOAv4h
mHakbGdLWik/3ovnUfT9PlKZPnw+YI2oGTDip4ekAZx10KNZjxQkIy0NTGUEU9zmrdu27vwlwJ1d
EeY2iqb5sF58lwC9W4FHsXh1UoFLmKAw9sIu80/2oOWf0Ofuoywgu5IIjI3mKekAIRvZqypxNqBT
cS8NiiifVWPKLpfIajkmmFcbM46ecd7dOFbrXki0WJADyT5iLBbF0L7H+LCgGH/ahSz+c5eqQ3ma
UQ4Vat208pF30VcLHZl7WvUo7wc6mFKgSmxWNDoH8HhnuNtSdpoPJmx9ffNaMr+OiDbTwGNi6+v5
xQSMF6vSjZM8fpRN4u7CqN1FBoqPwNVuJWuUKgcbltvhV9T3b1MQn34GDCO+fguLqT+y6GsQ1aY/
FsF46ieneC0TwIMr+RAmFfiQwmR216XEvVAzeBeApjpP3O0+U9h8yNKtDXD5HXl97MINC1yShQsW
ArV7b3amL3/bheS0C16eN4bnHdCU8FXmXfop6OMUOLMe23R4hV3TclbICGVT2ghaI2UCiImrNUTe
uXV/gG/FvpJ07FIDVGr51witk8jrfcSZ12OYdauorrSDM7TOhnnoEElFdM0Z11+KtouPjpt3Gzxd
i++JPuJBEoRfp1HrUUAbyF0XmNYbKmdXZKC1Q70BNmFxzMque7G9/MlOgvw7wEmln3dV9cBCfcTv
eCdQqgjFxMAdK13NusYesPOsPt2YJbIMtRTF998/ho6E2obk6mOoHPc5H4Zha7nhMckGeeH4sT3b
3tCuC5QQ7ubloEWnOLXFipbgkwpwLn2OeGJ/IkmTWKg1yev2QEuBvsg9UjyDT8sqja0nvDHOKxJN
Ngh3NA2cIbq9sochfTTVQDPW/Zy8MDjTAufbdzEuDNNHNgLOchqswyInMxpErwF81BlA/6Ns7/wZ
IHz8WPTeelEsdizHmX3CHa+/REaD/oguCR1o+9wx/lk2WkwY/h6PkwB2A326yJm0+Z/Dsjp6jHeL
ZQzQqAcRzKjNxVSIAxBywfULpsjIX9aW9QO8Ty1qgMuK4bTGMq5ve9Y1OG4pVEm7H0ESpTfWmoQ0
WIlw9a2Hd+60TDZAAkKvO46tX1gYbIawnL4F3MKLpJLz3+ShCznZCxPp+nFCZkc5AYRw+sadacRl
hRgPbtHOwUi+OH1sUuDd7ZTZU72LVce+ZVYHYTv6uVed/yQaA1Fv8MbYrmMFEkCyIarrxzHEcz6R
gBgkWVxNOlo0DG+ORMY8H3BKnuJ0lbquDppDFVXtEaWjfp7dVFARF/UG/WTYQ30KGrxGqx+BLYqy
dYjsUEr8+qDzL8INPXhG+r9R9ogrCLv3njrHeS6d2HmrIi63ZsWrHZOwyssOQBSWji4HCcaXuH3w
UhCw0PNb5Pm478ai9PVJx70BSiEf4panj/Qkv9dGU3Wv7VEy4uM+RRVF/4pcC+9sFWV29oau3egS
tbe94lGZFMEKzeLiaxuE0aWLx3dx3eNKcDElqzCbwk0mOfc7r9VAMjbF4N4FNsmwwrP+ycKxau8o
dl6vzWW8G3UkI1wLOUFld2PMY/m17Qpnm+G8cCKiizLk4MPrkVc42KG+tokCg0grbqY9S36CCUTf
IqHUn8E91J+1utS3mtOFOOkiD0+KcWqDdl67Qd4W69SxviR5Pe3IZYyBeRoeKt6BXT23fqA+ewB0
pm0+miBRftT5JE5DluFpYYARU3juHmex4dqqYcRv2C7SHPB+qiUpcJVV4HC5WiQ085DxXelpZOwW
BcIOe0/Ht4ODh+sOtTmAFBmztV5wUG4VcbLCX5NIwG26bmM3SleAedClyCBBjzPaZ1BX2yB/6ZZD
Fq7SnO8apzX+btLqPHpe+TOrrKe6Z+5f5Vi8WQVIe8qG/20NTfHN0dEw0famh99GgIw24ST8gKXB
dvDa5MVFrS0lRWkl0ekk0JX5+UNH+dNl9aFTlv9/fk0crxxRiBOumwDVKSP0hQikpFBsD1oDxa8X
4UXLr3MnfJCFGZA87b13OYrBo3+Vu8CwX+LYFruPQ/H10AMD45jsmBVfqGXRnroEf6rxhXohuVr9
rgu98EJ4hmSpVotfqqcX6oM0Jju5Kl02DuZZRx2lL1FF7k9MT1+bdChWgDdr/sLj+pRmMSD8u2gD
MlOgVUkAqfVlrv/IPeAeWbJ+w7de5TNmD8+4okdqLAOr8xB/MvXWfUub0fNZnlVX02oKwM5P06HN
3O5xwNXaOmkT+aUMir8dfO/8A4CkIOr/sdv8H7ypd1/6wONro8nyx/AJv+44fI22edVQiOnnpeG8
Cmf6rh7W/4DCF925uCXI0u5J2p35lQ927XPgbH+SfdNvE8vLz6ATCnD+MG/j2FbCX71i+Iij9yPi
1MjG6BzFNjJu5T7q0BwN2kn+NRyGDByRmCVKFoJv/uuiXWb/bXen/dd4ZIfGWACJ9U6zcS0XmJel
l6EfCUiuYaDfLhdtoxBkm8Z+19Jy0bJ6AtZT6gZ+LEGmdkDevjnWDSrd6e0X7cWAdU7xa49r/x3x
mtOAhP9n9Aiz00J17nQP4ZgyPJAVn7pjdA+8lad5pQq8c+AYH0SMUqEbn1DXN2HDcMutvEhRajzz
aTtHuZGi77PPHQrMb8LF/EzbkU/jhD1a9FHrZIGcvQUs/UFHCeXKHHXron0N8Xt2cXXg65PAdbL+
0Az2X03So8mfZF2B3z9c5k/rPBIs3cRu+c8E3OzD2DZBunmPwWUS89WH/2y6uA4M3aCObA/4F6Un
GiyVOHconR6Cv+5E60UtQweJ9gA40boszT0pFruiFe5RmCsSz6Z3Fkskmi3RKcidrB+sBumRtr86
Ub2mBAx+qeNV0oTjSzxwe+v1SX0MLbe44G6F+5kc2+8Rq9eUgclbGyXeXA4vZRoD4Alc9lTLiOux
MkVn/K/ayLoIcXNoNc6sptJG0oJGPj3TrKPyx2UdxfqxwBUHMNj0t6JG/RDNQrN6n8VqNpSj/kaz
RQv2Vf3tzm6JUsTVEZSTPznAPv08Nwwcxxm+eyk7E1BCxwoj5ncDM+aEzpzlweUJGmNDXLhyHQTB
Uwv4vDJH25GtliSzKssB6+BnktTobpvFWt2gAFSCs5QUA27la1sXD+TjZUhnRi57j0NeoxNzFYcW
cV+8oBJgfGFPRKI2ZDxb1QP4B+OaOZseHQjnPGnZScv1CG0c1vRSFbiy6D1d/5s9VYoZePFpxoxv
gEsojsUAKlZVB1I1vVzx2OEHWkp8CZ+li2f2pAo8AH9/q0XzAkpveXahumAz71/wfa6fwBkM6seu
xe+MWlJJMA2FJm9E5CRgpWuWdlqqh5VV3fa3ot9jcZGi7inSddQwATi6ARSvzML6WiObQyscuOcV
QZq7RTOvbAWF/rvlx4p0H5a48XHXiVGGj6Kprprs4hfe2s0pCoBh6UW5/KbkbRnHL14Rf4ncKNuN
6OR4LJl4H6YOl9LIxgILdgiZtlo0ju0AiBHscf4iW5yZiIF2aCf5rCUFkCw8vFGBX3WbidRbLdZ4
Jrzvh87LYTt5v+1Upok4ANLwOUfZ22Nh6MKPx8TezMt2BHO2UljxYO+DUPy4k9OywvdxhLzXObTD
CggN3rhXWKfXxGpxho9Zu6IlnmfTlWZZfPF6IE2RJLIhnkz8OogJmaHFdGLZuEeTHHKjyuRGgRNq
mGabdx7Bqs0+J4pBa2bCQubvsbQL7xgpmSR2LBuyxgXf3Q2D1ocMzBwuEEX1b7aB+krQdp64Y4tP
NLSeB7TCoUdP4IfMtMovblaUSJrjqv13JxIZuvnuJPB7cBKFg5KFdYnLaL+oUCWAHw7ql+cpTxhw
VvMCVYCLEG2sQCj2gLeE0ykKpj8GJtMnIyvEnox1Hr8r75a63rNDWHlbkpP7vNtduGXzmCqsyfLm
c9AGuP558vAWuM0qe0Sva6i5LhrIbXvNTMfbWkhmvpTg8jtWmQAPmVoaup1+SsFhOZYFoIlr0bx1
zOse9GQoXkxb2uuJy1vXKQCwF7mCr0pe00787C10FUxc9C8un4x1Omb5jpad1qMe0BITUtrQmsDL
fWwj44lWNGjF94AF8TNKnKDHuRZAjb+CFbX1HiwRYf/yp2C6g7rJkTG83kkU5KBHAFUK+M3QugiV
ZbWqAqZ1ZuEG03YDfedZNTLCHwqalcxj26nGQ//GWaIzBE9HgXQJD73THJH0nY5im4G3+TbgTYgU
D8i+pkmA8MmOgdXNihxFfC6wxdAYCgxCt8TUUlMrtj7FBkhKxIAaHBQKQ9YqyER8UVsnO6iBfoFV
OOhmf3RaNBTyyKhXFTrlH8i4ivIm3lmagZRuEnabeZt5B7SqKHbAzto2Y9kcZZ4a/bFBb8ChC+3D
ste8N45C+Sbu9GCVFMDa1xv7YlSqHR5oRt1K9zTFpQXmehpIoyk1z392uOI+9SAw70A1pzzUQGbL
EqUc0Sps8JoL0mgYLqE6DprrkpdHYFTku2So2MoKOXKNakjCIbsGnXuuNMcGKsQvEQN+2m5A4+uK
LBaHADSsqHv3jouoTHttn0QuaFqiPL+Jy93wW5Vk8THIHNMFkApgcwdj+sdQ24S5kjVTF4Fizi0O
fTFY7irDkffYAU6YwlM8+gBuGDYrd0Q9JS1JkQNb4DS505NMU4Qimdty5HFwT71bAuShYCcvsU9t
68S+nLJ+R1e91dDgSYtW5DkXFgDJ+AJAeB+PGzxuSauWZEvXxehVmR1mC1pOnjVbkBnFWEJ+xLCH
6SU1Au3LYCJ32gsr+sL7FDBoVqddRTGyLdLd4bksRH+Mtb7Y24B6fUTzU7EZhMufcRePXILGrK+K
/hjU6MO3NE/LleOKcavHiXUd1NVLVMX2Tg8nXGrSfUxX4greLrpNU0dmi+6Q6oHzKT/PWt0FdylF
QJMwbm9YCe+KgRxDD/DWZU6jucXFq7jcDAZO81OXBdvQk7i+ncY3x60HUJJFPSqEkFrBZ+nOtKQZ
yRrHeyjRMAfQtdBtUd4Du3lKhqNy7ss42mt18WlxuzHJRTWcStSHCNzTIlGE+jJNaOVVS1tQUHQ8
+ktr7JcEXeEvXerlh6Rpu23f1v1XPYzAlVeu6zr2nvo6Kl6GLjpzF5fPFrr+X+LccpAC08s9KfMJ
EOJTC+CjZCyBATFF0dXMEZBWyuHDnezNVgIAv06rfYTUO5LwKMKtE35ygffwCTcE7jVJzC+G1NO3
qE30XdMlbEPL2EAtXVrUxWNvjEB/7c2VpcxKVHGcTI6sNR3XASICmDEjwg4mUFzO3HJOPZ60176p
e9Q9pe5DyMAtQbISjclX9NsiEymQ9aclKSaG5xNAyb/lymJkdXRosuQbU4WeVMwZVjGo/2wqGzXk
5Bzx+G8snypBySrMBjAHMOTCClkJC6AocCX17DShFsTbzGEo4mJAMxpqCvrnXYrJRN4iBM7Gw0jF
TczGX7caknCMT8PHMus50MmNosejCYqExcmpTsq6XM3WsfNrmiLrvGtGwEG5ibsvQaCzThXmuxE6
HfjCkT2P1RI3Od9bKbpLVXrha/GFOaJ8DfsIKGh68jd5sFDjNwGKinVroQKQdtL4HCC02mYTALHT
lwrXJUHXkeuz0ch20uNPwHCsT0INpKXhTjZ7kAa/QHjtWCxnoYrVoKB7kc8uPEWzpy3cXWSi6ch3
8TAsV940RifbRNZTVqO+mYV1iXszdMP12bvBrcc8J7/Zwh0BmqqBDGCHvtjTu2wJTupb6RwdlZrR
iaLMa64+yPJpRGsiJ6FsbvxJTWvSzI4kJO+ANp3/CZ2jCcfPkQiLEmQ/ewWV30XaeHUnwwEd2/g4
UwmSLLCBYQs85tMsExPgT2Jgza9b5Ua+/+Y2FMI6kQXZjoy7yMM6HEBs2IwGz2XOCR0jj4uIbNWu
5A6cF+0Eyuf5mUiPPkpB05OvBRCkqTF0cqtH4iInJSWpaUYKu7Ll1uZxNKesFwX5LsvFN0FzIRKF
6U4WBRAj7/ZYwqd4kh1Q3oyaqF9P8dmD9r1zS53OxS0okpNLgOWD38ksgOmdOmd/9+kC4eDzLF60
RcNrsBvghnD+MgmqcStQTnVu1RWEDOPx4jr7+X4B9UJA0PGCbo0i4BQkoDhzA9nYHPBtfvC6Elq6
s1hMyK+yEubbAiS19OUVAY5qlYMedEdLGuibLgDLzSr1UqTk1bdfyW1+6ouaA8JzuDheKIEi4uSX
ZXBZghKNSAt2i4xmkyNGFIyBxnVRDGCCv+gyKTZjnAYAW8CStKSoOrzkeQ54Ze48MlStoJy6+Hwn
l5pln2UxrZcYbMD3OxrWniwZVo8UVsYnsxqyixVWzcPAg3UWdMEFPLTBhWZB104bXBQyf9IGmYOl
THvGv1geF7tK1PLU1N45Ml+trJUjP9YCWUAnakEUGABt/2EZ9M4GVK2eMdzS43S2Iw1AcNx9iCKJ
ILffjaPSDnEpDR7t2RlY/u9+5OHK7kc1gFdE19F5D0JQc1NF6FEDAFV17vEYtw+W05dnWjt5y3yU
L+o+6nvL86LodAbnZU1qTxjt0TI1vwol2vNQE1WsbadCI2vvIYcYiAm3OijGOnUS6D17mtLgxaZ2
SASuA5VhywIY0nQxoRkKzH6FMPu05v6iX8ytgUGTgIUMxVbWgUxm6xt3kkp8bwDiTn0icp+twDae
nkg4Se06RQ6+achw2YKhnNTb03r+V4U40uiol9vlHAcVptUDXl5HxznRwLTEPWbGKynRN92gFQh/
lACPUybCCH9NZ12mBeU2NI1/SG33kwSEt7KUrrUZCvyAzCStz7Ya1IvJPHQ4MrpxNRzv5DVqsm/M
ZgclG1FGuwodt6O3m/NdTMfNHrouSPcuz62TAOwhGAB0vNtFIB89gRQNb9rhcCQFDYsdLXPUq9Uo
SITfndrKSjQzTU3tk4LizaHvDBdnslmWDX6fMyRNgGD426e6iUIepCe3HAUDa6lnZytEsXWfDdNb
bABsIC7a8Rh38fRm1K+CldlrAmqHs5c1GfogIEZ66t2K48/2LAEF6wsX52W7EdFXsEYO4EwBcmqQ
8+aZl7iTVXKrA5gr4C3BqqaWeV6ebV5Nz2k41I8ZklKrEARMX7MpK9dpCrY/HnXaW2rMYsBQxcfe
DsY1WQH4qwFDlVX5Y9DXvu7Z4jxNw2cZFOis6ZMWEO4YSE5DFrW3S5JpAU7k6n18MftXW6dG/2XT
gkJNbUUD7UB7/UnWF2Oy72Ty9K8h7z5SOWr6BknDfrUoQPZUrPMMx1/5XAGa6QhQguREQ9MHeNZ2
Q3KiGZrLzb0D7lJSBt0vM1p2Qd2WKIOH8M6NZH9yWewSZol35xHIQXu7iudN7uIty2RCYSsDEavW
at6xHxrvSLNJLWnW4KkIjgC1nqd3evLhtXfrrSGNtEr02lzfKcjYMHFSR+f6rw3J5m45b/Xv5jd6
PgJUV0Ob/Ab1/QBPwjXwqlQ8tz31FYDJBmdmwOvUJ5JGKBSYZ7P+j+tCRWprE8A75J5ST0OoK85c
cqB4HhjNjoOzzxhHBpujo7kTgDB3hA18aHDjhg+tO+BN7UMzG5LGKD0ALhjAyyIfktEAVmkosiJI
d4DASFZJC4zEEN+qK3Rexu5OZ+WhRuvxqfV6E82sVvA/al5nn9ooQB1TOqE3sxH9Nlav5suZBtUE
sT+BInJ+Z18UhTaEPtpstVmRtQJl2bHlBnjS1ua2DEuBpnZwMoDy8w0N3sET8l2oV8lyfKHXTPdp
SQqOIhYgaTru1k6ZN9vhG+BbUMvmRGYkF+M5aOv4iRZJOllnow4uY8PQmSWLhO2ySoLaRe1CJppm
tmsj8JI5bNxXJSq6pwIgc9olAIouwLzQvYAfQr8ZUsfd1IogAGAlgOk1vWdWgkKARB/2pTKwBbu1
RxIbgAsTuOVUsA97HgfNI63I3jDxw86GeYuSjwZtMaUVEF25N1wSexLItHYBOkpad22NqYkqq0Hq
JxqA+GmckIgd/Jbljr8obgxFYybhmlQ30sVJQ1/4yew9dC/FE+hAmgqcTzqarh7apjcfetBtrazM
q9AYZANe7ENBS9zyOuegeqYF2S9WNAuiMdri9wSEUmbwQzaSben6cAFOmSFVlmtIQlzhwXisPGbt
l1vI2W7xKxXEA5/4vjNaNCDUDHd0DoqPUAwzpv3pZjqaY72OUo+tcDzrT1o8ZfaZvLRKjj4S/yky
rsB0xnFKwdmBkTM4IQEAhg+a6tGVpyBaI6WVgbtxvdjRDL1LKLD48IVDJfDf1hZpvkWGdSx3NcC0
HlKtesyLRgD3Pwc8O3JK6M+c2s1gmqAVM5x2z8rudha3cTfLwo/Znd30u++gd3ilKPrvtdQAEpGb
AU7gGjKPXgeUN23wfls3jkocZQWK9sg+7k0fHXeERlJxpFgb3CLSitUjbrmSKN/MS24jOyhB4QPE
XlSNxCGqPcusOxBKSQGCoWPnhO1qBi1ROCjgAwJBJt4WAkVaEjOcOykcWQxaN4cjzJNSjsAq5Pjf
qUXCDigqemvQ1c1BHJ54YPdpPD/Pam0zKUxpTQ2kGGtti74VB4j39rvow58MFvkSgxStxMnjHVbU
G+v+mFfNewduVoQSuFBl/iUa7GZHza93vbG0JMXiRjLlNWmh2N3Jb9pxyY5z7aFHkdWegni8/mI0
Cr1HNfbOtjRdohghjka5GJH0v2mYyzJD1faEB2qBo+GmqY7W7n233Nw5t+hopgIVRR0e5o662Yar
/rwMraYzMfd/N+Hz/wHpcg3NAA0iIOw0w/aMuxb8Oqv1AVWC0acZ6Aj1gtMm9PR/qma0vqkJUp/W
t8S0/kFG135JtXFaA2qoOODdwfwUjVYOeGzwIbZNcwnHaPwiW6fesqHZ1XVV+QsTzYyXjAvBd2Ya
J26cdRtlYJT7HYH5jrdmsQuA3LrR8dT2e4+DZLH13G3dusWjRZzGNOUW0JYsvX/XoGwCfXnKhquW
87gBxGhsjagwANkoUYGmeMyendH+ESlK0pl6tH5tPMAq0cLI0c5hhDU/0hIdNN0W5XXZptQB7Vv2
wADKdFFc64qLbTuhdw6VAchfhBowKSoAKxmG1eK6zG0e/vsn59j3EFUA9AZ4jwckYNfD5codvFod
8zLBJTfI8krDPQ8MFzMgTK62ObjFXqucoSkIjTxmKsBo5BqAp9NKB6xI3EU5sOCfZrCyAngwJ1Sy
fuqoRsGQoXvqbfEUpUZ49SKUntPMaCQ6MqiVCniYV1cNpLBR92QBF9rrkZNdBRn2GXhT+KR02inF
/0Qdv9pAOcF9nFqCtokda6d7ClQQ3gmkjoAlu0Kh+ngFXki7433PVq4NON4V8Jf5JekPpAzUlXqo
bse10gZCFipd97MZuYkBPxBgRoBKM4qFc+Fsdlt8DeVmF3W7532F6E1bev8PUAtP8/7nx+I5lquB
/dzlnm3f/0G5SF8x8KuHz0Wb9PtYveHzrsEgLJBHzlO1XjR2ot7z0vJAykVOS8sDittqcQPVLtZg
2cI4zxfdvEWpA94gMTUUqH1sfutF9rb6CH+OYrpeFm/JoELd+S5mzfwvQFuCdXBBD55LI7gI3H8+
pXH/Pc3S+ms3DPnGaFBNTcsIN8kBWCEHMyyO2sAAjqWsgJOZogM2YpewsbLFO6kNgJ0p74ajVifw
8HqPG319JaPQ2xFV28zo1obFgU0ujtaqDntRgLsSmcJCPy/y0rRQKt56Yk0yGlgjQRzS4ZJez1EB
TrJ5Hw/F+Ytdhqv8Qy5xkFhI6khbaOLg2p52XuS12qfKgSa5sNT1RlDTPsC5wT70OUdch68moN3N
+7T1M7CG68dQRyZS4at8jw3+rLpAXtw0FYccuYqtprv5N5H8IH1rowNND6anzsbvlQKfCdUgmtzw
DVezdyRLQyO7KAsi2iVRrSzwK/tuwbQQpEFttx9lKlep7QL/iQA7ze5vbDFdZ7hO5OkeQm96tAgA
1M0mtkM/D9rFFY4nQW5aeQiWoIKV2xnDUwF5tsz4J5mYeSQLkv8KO0tMPP+TeHxcwqCO8D30ghO6
hF7i/B6a5Hg3T3QARbpxL1FdTSOzUNIL6lZws7fxoY1j/TyLZnXXWtqZBpwTo/NQH2hR2QB3wbug
seFunJ0HdEZFMWgxcJROcb2oRGpmf8zuZAHSBydPAP/kl9ViQDKr68EMT1MapqZqjzmgGgE55e2F
HLRvDSBM4mBqvlVdL31cVJjXrI7zvWCgCnLRJn8JQUO0RvtD9obblhd9qtBoWwDBD4S52W5AIwRQ
FzTnsxSls0WvkrbJ3Yh/npjRbdE6F8xaYYPeqGVTtWUBjHHRZ2+aytK25BswXNtP9jCubaDNGFmY
P5iVkT20iWWhB1VNSShby/UFXh7XZlTns4y0dZPCkGw6N9iBczo9airMEmueKbeBV+3ezO3nRUnh
WjmY70FQig+ywcbvfkxAQt20SI5ctEQEoG4u9NdSFgzXtL15oSGdjO6Ci/TZgGw7FMQfJLe+m8Lw
nBWZyczKNkCLKdY3wrbDlSiLRLonG0T3HjITTRNp7q7LIhyPGS+Kz2bPjtQNk0+hu0bp5gggHK34
nCONYuKV7oT2pXLtCSHXk5l7pzIKnKtAKclKDGP8VzjKN01WqAHoNO2AprtkK/su/+b1qL5XBuQp
8a+ePdmE7yzUkcaovR3fgNfozp4R3ge3sYHng/IkA/KsuqTbWmB1cQWKlFe5YGg4qqpDN+XRlQaz
QhUyB81BIzJRbEy0coDxCFyXiwnN8G6iEoz6Ix6siCREVOwmwIUDZFiCjmm2KbW/GpkZh17RI5Ao
q7Ph1DrBA4nmT5Eltu0DPYSjIPOXXRDyFMcGqwmNvVOCFKmRDmO+07raqdEzHawVSEOtQPmAbqxK
CUhKeqdKNqkxdIdFNFvfr2dvklKIrMg+dYrsjkQSAOEb1LLggMSBFGKqoXYq159Avu0vMpS8ixMN
f5JpClYEJTSnJuTBDn1DUzXHI48lqORIoS6y/45H2sWY9r1bpol8S/GtdK6qBE8/6WQ6IIpc7YyT
bHLMc29DK5Kbw6TNSpJpyoxmnZ6kR0BwbQJ7XMXR1s1ABVvhXeY0pmk0z0jmKAXNDC+Iy9Wd+k8u
dzKOjrpyVdlu7ceTrvukpogUS3ItwVs/ELpxydmeaPAUbDgYwHTVhA8hrQkmfFku1sivpyiASdI1
2aFzzDxWOER/w9vPDzOKhmdhBvhLQLsoKPDq/A1Y5qjAtJDS8ixAd2cZitLiyfnkoAx8l8g0A5R2
YF4tF4XbSTn0P0Z21fXO+UmmLYoFbkw5r6zZNM2ie1MjBQJQAkjn3DCzFXIDMZ7qegSMEpQg0awC
V+WGjSXz7xTALbUOTs1fyBZcOTloF5Sv4b2ixTl4mEVTPDwC3lQeRxCm3exApssOeYdbtUVGM9oh
m7yXRb58LuxigFTogXTczgrQPfz+b8hFFPpBATztbV2ByBeAUg+q3/ZI4EaEjDQpeCSaBRmflYto
MQMHxqwk00VOtr+HJWWVARaFZh/KGXtpcf0IuYgWV+UlpyA89hoqaHGPmJ/xpYdOfYaSm1LxhA0W
v6C3LX0RPK7R1Qa0BJID1+hSje34gDs6z0d1YX0KE1XgQdP7NRHuNJ6iASIVrd2AaxsLJFNoRPxF
FbQw85BspvBxnS49WHayCdPe0D6TX4Ou+hWob5P4YJnRX6huGdPYb2NkJ+g4M6IQ7RzqzM9QPX2c
zz90FFq0XMRat3I9b7aZj1Di43REEVK3ZTuzr9yV1UdiOyaV+VoAYgCAt3H9EEvDfJVIveL6+zV2
BX4WKFtckZUbV+HuT06kxRXMn5wC5WSonaSFc3vnDgNKs38ROApUVh6doNyMREVLikBXfI6ksdF4
k6hMQgpgz3DHkfEHDBR4/4SDg1acdEea0SBShj/DZU2zRBk2VgtNmMhd6SV8R36z7GZK5nchc2Ns
j/dx5/U8zlEWVyFcIwMy9x8+CYVOIxd5/qjw1nkqgsfGNK6sMkBVJALbXJEMDEVowanMfDYh2awA
UMVpLMfjIhrFkeUgtkV9QRv4khv9qayMADlboNyhGzwB7G4YDqeahKQflVFWBSLwSaVHhb02pqh/
NPNhV0RlFK4MvcJLFgvQOlZJH38pgHqz0EVuBAaPUR1/daMSLdo2mNhT8/8o+7ItR3Gm2ydiLZAY
bz3bmU7nVDnUDaumBoRAIGae/t8EWWm3u7q/c260pIiQcGVhjEI79gYrcBG54T5MwuwwOs5l8ydb
hVJcVGJYH3E0PE8jx5UtwNsPMBhIEV05aNrVNc4h8zUUuw0Nx9hAl1AfBBP6wJGChMTJNJ67VeyV
B4UXCLmggHMoDc82z6hTc0luMzbFR3dehKKuF7mIYm2w7ZThAKvgRffgbVR75MmiRUPvTpONHCkX
+CUoIbqg6d1ucvhGgTrlxFq49M5WT46MO2Baq0HdRgugGB2Zmm4cD1EMsuFIGkBs4Fj5hLzVCTt7
693RbAAg0Mge6rpvtzqT/cEcUnkEO+m4tsCs9yw8F8+OPHd+QFAUP2oo6LPN7om10V8VwLs7lOQB
Ttp4OIFCEdSPUbZiPw/JA37tbyIfykubgHqWdvJ+L4JuxMHVVM8Q+NWrr5WNmjKsR6YEO7tTLasv
o6ONj/lkC9rmqUqG7ECx1EDkuYLAN3/QmVfPdlXmh//Ow9nsHwS+yL5ZzHMCG5rngcvMv7OYCjfr
HGgw6kevtSekkZHe9XgLvqs8A1qzYLpatdPQ6YuarZwylxuvjzwgWOwR5MiTi/ylI4qd0VrfaQW7
VA1bBZllH0YXeC4UDpnz2l1u43w8C8DRsO4655c91S+bzL73Kh0f2DQyktRGVhS9WmX9VvpDCVhd
GPEFeSimYO49QyLvMDvIFrZ1v3VHfH+V1wAb+rl0o15QwBuI7GjpcdW5Vvo+BIW7VlqPBw2KjweV
grJgNHn0I0rEwUsShirYDDzNdmjtgXItH6PIU3OEGqJ7PFvUi3Z5Dm4DKbAZYzWOC+394GG/SDwt
54b4XIwiHY4GS4Dk7d0bcpIdzHSgT4Q4ZXsM1ratwU5IdopoRYADO2/jjkZ1tBLeByvkesFEOVTN
BudO4PFRBR6nngiMbRtEYDafjOfHJvWC5GvVSvdIA/0ZQCvl2dhsruLLEXomtNp8SXK75vt5ESjB
fjGt8NkvC/tOeiG/8+JT2fX+0Z0sZzPIiwFSVOB+ubBN8RQ3VPMkWoEalHPYdwOYGFdimkQ2m6dv
9ZDLPTnJhIkQYPGPNCii2j+kibqhEV0x0mCsofCGhwZbkEfz66vRZ6Kr4djg42oUSo7fHzGOww7l
VFmaAtITIQf6KauW5v73rGkVXsDBGhdETfGQWfOALGDjAp1IDw4uGlJT1ChqtqwRmZp/WSdBdcRJ
J9iET9QLHhDViWzvHMtt7pBZae9KbdZ7VntPDURarAV5qbF0ka9TGzB6isMP8G+3ZQZ43sVOvD2v
FdcVMpS+L9fQGvJv0rkcsg6EXlkRWOCI1WomtKLqSRpbBUrBK0eCc26izppJrtREfTV3yUqNK/PL
yIuFLLMFmYZdbc/BdAFau21QQgAElwQTHv9Kb3HYUoEJR89ZL7JcvQrSSyHZNJ7Xn6FkPr8RKhAj
q1UWLLj8FY/Cwgtnr2rz1pOgiZHFB0aB0ArQI3RuUSkCXkHWO4ug0M3G51mKag04wGywbssCJHJD
VaLSdDRvCNBZmnl+UK73RqMZ+MkD9q6Aj8I2xC41yjyBIXyWS+qzyZCo+NWSg3+03LB7DiswOjmV
HHZ5me4K7DhPdgmMpCmyewZWRHDHQEwXQtGpvXGyznqshG894myCQ2vogSwDBA62oAQZlzQspwBp
W++slcktmZiVV7csi1+9eOTQPbEbe9mysdmSF8UH1pqPkPPJfCPectD+zHDKYIJFnrGRM9CyNvHo
NHJndw2dJMDkeYXzPHJQM69gm/LBSiJnlwfJN+7j/DcF8+aj12XDyipAF0jDZLJpZ1h2WVrc91k/
PDYtZL/AQcIX5CRbVkIzvRaq34P5ygATQR8vZCMhWDA1XdJ89JyqVxKb5d/jc4z4jD5PaSxITM3r
XLnPMecVfMcvDmMv2HrwQNPvqxAY+cGslxHyz/EyLlEbdzGudJVtG9nVqKCe/Oex6gb9YE8iPOc1
QImgHypephsTYOa1IcHo3rjjFzCJIlnQ+iNYqez8azJmj9ALrZ8yaelbO5sIoiY7PtZfBjTuH6I8
EHc6QJkN2WsXOU+JtNEJLOjGySsbABBRNfl1wP8D4PtBdzSlC/0rFn2z4y6//e93EAuJ/6tjJ4YD
J4gpBD6UerlnX1OpW+5U9OzK5rHXFfK5nmcciqnpmR1ClIXGDWp2gNrdZMFgHMhko2YvX1yP5zmz
b+4PTgqG2c9p1JOtj7mzny7VWHZ/Xv9qyrwaXZRmX4/JQ3P+eXVavSuhreP29cYAOfomCnW0MPzG
ArUkyAg/ulleREeyUtMEytgEtv2SaIZUog06qRsLlHPRkbq1qzAzzkSwHTNxR1Nk0UT6YZ5d4Dxk
cNvNjARoy72f8f6mzjIcq/4eEXAAO/mvTpNkp9bLrDWqaNWOR3p46xt9KLQyn8Dvok5tjC8B2SlM
f4YNRnVgAFY/4XXoMoyzdAlpIuQo6Cma2gBOB2Vxa08PWzGhwuKpMTowJ092o7SqHQM0ExXWuPNV
GmcHDjXWRU1nuzQG2W20mL8o5zGF0zfDgqLYPIeG5CAbzv6jBX2XzmvTWjQkR5lBhnzofjE2tFAM
lfFTohv1AHWyRctdFMvHXW2uHFBnbUifOZ28VtYBG5TAKyYvzY08pH3TEgKCrIyeOE+T3dDXHfQS
MAwZi3BMVt2o2sWP+mTqh7jZeR0rluQkm9cmd5nDjSOZAMZ2dvj1Ap0+LdnZyx5gaSuz8mXh5f0r
MAFsHTWo6IoKq3/1ZIscmhTNne1W+hE3z1qN0Z7jAPwNlThyw0SfHwKd6AdwHo34X8Ut8f8WISM3
3g2VYd7mOP1LIc/5JkAatmZFCyy+8KtbIPz1GnVx7WuizAd7Yv30pZpDE6uK13kvL0PxzJ5Di4n1
cwptwHY58OYVQDxr47q6i5dJPtjQffr7OO4Vatbi4mDg5WwJel32wIbI3UbMG1FR7aeon8yyFTid
03dkyI6F69m/WnBclqwpv7LBtpeFo5J7YfBg11ROs7OSiWAm8ttlherUb9L3N1rX2c4FaHoVaYCR
Y+bEkFHIrWLvymxHNmcC/VOPTz0amlQiQEZq3Db6zsFpvaEQMkFEErQyDigioe2MigAQRe1JYI2I
FPrQ/G2j2/88JjcFkg1Ecum+jnz/mHgNdr3r1jHB0tSF0y1Qy5OflvwJ/Mp7Nn2nI+GVO2UUI87M
gv4Np1uAo3fJRZg9hYXQq7oIA+U6cDJDso7ww7kbTLAgJNzzvni2cnYuw958NJX/JQG3JP4kfb9C
ibn/pTaktcW7YbgqB8v/YtaQX2gKVa1prpmm5sapWndNc/NIAw8MBYwNeTOF15CqzKDAPc11XLza
BkCMbcmLUhJ3NXSg7aShhmjcyjUBjJBBW6x5AeXGWtTI/9vJdJo2HQUwy/zdLSDfhGqz6URAGdaq
kqGxo3AKnOdcT6exmEo8BODdyMGDPpiUciXp2k5Nwnm+QeIvngVuycEroNsvxmQEQLxakBoLcXLw
vNu0zLFONIK8eLMtwaW+TPsefGiTt/709pPXgu77hYaLStpN2UNs5DyfTxFIiOC59Lm65H70VKXd
5fy/X58UYRI7cTYFilh8ZW4BoGle4zbHaTIK35FEH+vXUh6dKKxesnIcTllvfCNrbYNzggnXXtEQ
ZWQCjELC3c9zkvGxb5vwfswr99kGPSqtnAbeMq6jSqX7DDJH5SQxkU8IOmpUJZAO9iAicnZgHwhB
ChobbQ0WGorsmfqIzLw4vT2H05BCzraodKDRI/FKNGj7nUoVMgYSbZGF+ZaGvt88qmZi53I6536K
orKHAOSYF1GxW81RQ+w799BvmNeiKF8gMZAEwfD2GfW5Vj+VUNAVKYqG/4yiybkfn/qh27oTrvR8
o5Ge8p9sbQZYGNcpJEY+70q6Sef7lYwV3bpnvx94zSps8NtCy86RieQS4NvUXXRAyj4ByvgIgCU/
qtgcn1DGiu1fnLkrctaj59y3+biKGxRloYCpMUFiiN9h8nYxICfYbkXLLp5OJXlaAtwgoT4/LeWA
+3g1AtS6peAydZzbzO3e56Wmy1ZFah8dN//3y87OKaJBNvHi0l7uQzRqMIz5H0FXmC7fKnAdO0Xa
HGjqnz5DW4zvFO9N637+8/2uSO5UxPbNBBTuK6+5oV41Df/b1sWotMcLJurspmn/X3P/dI2iwveg
SLN8fXVxl/DMNKX0eyCAjBqFUp7Aa5NXJ/fIk8WPSAI8Zbbvvo1mbiJfPBbbXvngjSjzFFvbgEMz
G49QE5vTR2oAjEuXzE7Erk4ETimrMj5wMFAfC3uMH3UMlSzbSDZ6GpEJWSDsCdPQBhEuFpFJa6Du
pEhWQbTLhQsaOactt9B29H4Ubf1LxW79NmSVQt7WH56MAJ8jl3l54rUDDWCgv286C/VG/Qioc40D
3DvfxQ9HI+vssXKwZ24y7b2I3gRtvBWJ72Mf3GqQvUeL/3U9FarxKcmSdF0nJdR8nQYUodN5WFiN
eOxRF5TuP0AUJzeB6xU31JCdejyPf8ed3dTzPqPntSqe9OsCxfEMkp1LS8Xy3mWxs4O0trUD6KS4
b3LOlk2pqq+QINvj1y74pcrxttR2/w4tPWMZQ8L7hH9hujfHDuK+ZhxtdZdvcKIUnKixJlRz6xhs
DYlED+9Nf3OMafIVDFUeNOB/23UXhrd/XyOckpBxUBerLo/7o0Qp63GYer6EqlHR2D9xhGN3K7JR
SBxY49aU3k/ZhQIaQJ/TKsiDH5xqQgRj6hRBvqYtEXZePQDYhxama53tST+g4uu8+vRJKCT3LODg
Pz8Pzcjp2ucVPqeloQaxC7a9A0B2uND0MYKhK5zD5wLzeqnp50uNV4pl5ENKxnTt16IGw50pnPDe
a7viFAG4SyOy464N75nTbQIL6hQgJPKMBXYsCcAmjO0pjhoXz7UlN8HVX1c5YiDtWW6wYfCW55ik
G8Z9PxoCxC64GjlYj7qOIAw284jWZ16+sERfn+ji9DFKGb86Yoxu5jC/Gna2CSWDtIPu1aL1QnmX
248WanNwj0SXjdHn+8aHKOWV3U9RE1EIjveraULuNCZKeD3IWqo2QMH65yq0KOAG7kZHibs4O8Ak
1W3rLLSPowX43pjb4k6adneMVWosRZ3y76b9M7B1+FW7llp7OsxuUNHO7v1UsMXQWew7sGS3omqd
F9nzbBuCvGfXqFw9m7x9j6cVlKFBLdpLbKt60e1R/AkG57qVb6Bw3hZD+Rc2JY8cFB73SYk6AdFC
bH6s2LiJpiHZ+t4atnJEIqTtHfuegg2rbI+lSLc04g4QZVbHwYso2/AAbP5HMwTcySeEf3ggj/3p
piHTQ7RNBvv+ahqQaP+yypig9BMlM7jKRXdeLDdtMKH+fSp5eppE3ayPHgTwXRuKM7n65Y+yX0fh
0B6An28P3tRAig1bA+qC5x1d8gvqUhSNyU+98/Q55uw+R1945jUvrnS+Ms28vtB5Oeq5fPwFgUY3
BDlkYrvrc3XaXNDW1dJeOIoNsyefSt0uqtpSO4iO55i51I2MsVWguO3f/ecLUY/W4J/XOXutEXSC
Npi+l2UNNHAx4O5jto73Ulliy4WZvUCAE0xGIvvxnxGDMco5Yij0Fxs/QbsyDVDVOlTtV8sLHpnf
tk8iqsObAEStK5xZtl/5WL1Utuk/RiW22p6jnSXZi1R+HSpRPkLOzL+tXKNf0jqjW/1Ujscf0hCc
zDlUKWe7pRxQuma5fBis8R3Y+2wBqjl9oMb77P3J5uV2g/tniknT4sf/yARa7j8SgbbrMxu1Y6Ap
xSe7khMVgMUH4dAED3gbqG8haC6OEMMQR+qBYeWjlwG8JCGduCP7v4Yx9UMOGnxL0xLS5BW0xjMm
QFyKhZTU1aEucd4wjc72q9UsVAFuVWX9NYdBNa5bUMh5muUKc5XnIIa7cpyH1LOmuzeLR3N98Vmg
vpIvgdYoVn7Pii1H7edq5sJWkbMW/fSDzur+UUJgrrScG2qsyOj2mVGsLcgQzCbp6BzlzlNImjkZ
KuU/XSqJ6pvEWnFIzSOzW0TDjazzDnfK1KUmVk28zS3jeWyLDxPZy9Dexo6VHDTeS8BQwZ3yWBvQ
E7eBhqMRNb2BcoFVgbc6FKvpX/iVb7YSglBH8laNCcY0GnMoYUDtE0o384K9SvVWCFSIh0PxY6iz
4tTKTL3uuBcVryl+7k4iZD+6blSvdp1He2iDD1BlgbPkDNVMLUTkaaj503/fjLb3j3vRM5GMdm3H
c1ERYV4VF6nSHaMB8NkHX3hyfGlr3zi4DIU4pAKpDbxWYBumtmdblAXQnoB45IdnloscIUaZNj47
VopZSKyDNxrJzm7h2OF46s1Mnv7kgCC93gmtC2yakPmNAmSLqaFhR9lfZ/JcuVmEHTyY897Odmi/
RaiJK+J9h1Ocu2ZqChyloISgN7c0BB+z3vz338+5Ls5ipscdZqFi1QtsxwyuvstO0blJZ4/2gxsF
DynuiaMG2eaNqxscck2VynJ6XFPTWPi7gYFELnXKkzXEVq2Xzmsg9hAZv0K8jfhWZEM1GrxUsV3E
T0YV+hvWmu6hdZL+6GVg3vJt1H1e4Nhm/BlB0WwOkr4F4dPOcDUCs3leXO+SnO+u40abRcBXc2cZ
c9UDvgYMQBiJ/MaPCzw7CgNawEyKl7xJfiW1Hf4yii+xsKufNUjbQaqXDpBLKcaNL7C5+O8/LDYE
13emxT0rmG7NAEKYvntVPCXjJO81QDAPbvnSCpHe4fWgPCQx2PqTAinfVA/hwtOF/x0V9iDCxh9R
RuFLVRbNq98j5+eZKRDLQB0s0j70b+3ERJ47zEE3nzryK9mouYiZu6X53jjjU4jCC5yvQRscNcbY
ThjWC8o04p1y3WqLgyT/tWkzQMMneXBUVC/xWhLe5iBrPvmQL1nkGf8LQkFqm6aDYkvheMPBj8bh
wFU54O2nYO3OncZkpAYbVx8KujVOKXj+MQUUcWUGNB8CmyzUeFpOC3kVauGXQRfJNW4/vvCbprrJ
dX1Xctc4WahDBPy75gn2D3m7BsI2zNY6s3BEFrpHD3lYMG1JoJSCTu0AiqwWc0g3lBBLjFBIQutQ
jFWGu7w2Rly+5uCmQP3q0Qzbdl2IIVlaPreO1JBjjlGgy1vYZVhtzu5zDPV0GeGT++rmyk7DoK+z
g+7cPa1JJmqkjoFsNN3IXBdlb6BoDhe/iiEbXmrGBUpvQEE9hei2s/Z1l/70PdOG8k3toFhCRzd8
hGw7DvHVcxyFaiF60fwCKYyXZM1PkMXyhWPE+kaBod+Qy9EEfBHHiWa/AD0karZV50P5PeQttImA
XQnLoj5O5Itr1P6qZVCM9TFKuZltA/wldmDn/BJ2dc0OxtDy29g6zKMxVT+TJH4vgyRFJQ/rcOwp
hlNVgNo0bPvkITGhBhZww0QpZ5Uij+UUz9BZbJcSyjIvtttAMEwH49FwWnczGGG9bXLGbzW3hl2P
Y90biAC7e9vrg30hVXYjXDFtMuSviLXNAgIv6nBucL4Pduk4601gN357cPsLtTuPqYcCFhzAU5cm
XbnPNhsU4XiZmlbL7VDIxdl1vdBF6EX3YtbcvZ52XvDik8/ds+vi854/6sVVLrqC/r009eKCFwEX
XVrrfJVUj8nHn+psvLj0xcyLf9YfP9B5ZZDd+vv/frxa3nVtKsNpAMNPvoUGz9drSBx+FLMmATL5
QYIqetFUTe0C6pqLg2PaX4pUmKfZhkdzvO1LBRbKBNTy6zpOzZUnXGuVW0m391MUZ6PMxZbD0gER
9D3kf91Tgi1XHlr4vrT4khhGD8jH5KRGGTy552EHJtEWhAKfdh7iSSMFdhxkG+OkRJ2TiSRgNiTl
7hyoi4zfhpxvw2y6hosS34VKGShskMLDrZq/RFGCnvLVC0jZxTIDg/lLHAeAw3h99YKMy8+A6xUR
fM8nUW1WrBw89wCHCfQDOfrJBplIY20QagFgoGJlMw1VKTqt6nT8MYfCiQz8bLtaB8WUxpri8BV0
lq2blWs3z/pjqYBOb7ywXAHs1R0vGtX185BCcChXruxpBoXQ3LEDpG9R19bHCoGXut3FOjSxm9a+
mNiaSEvpafGwMqKlEVhZlWxLJBdBaAJmEpzuhIuOK3CkAQN8MpAjRNMHOxtIILJTQ/a4UHjL1uZe
MsO3F36YJ7eWFfyKLRsFT0YhdnbKTNBtavNOIRt+56uE34Ri3FzZaRja+CeCSL5d0QRq6mkq9SJm
4fXODG/MDsWlkO9JUHIbhyBAjgcDWqQKv5wA8y5yL8dwajJIb42TxodxnK3UvXDhFA/i2gnAh2Ts
BBsWqkMJpwGM/WNVQpgFDI/9AVhq67H1W6BAB9ACV+mYLXUNbYUqAFPDPHZluaztqL2nuV2PQ8MS
WguLskwBTpJM/w9Mq/ePTSRjIAg2Od6QfJf5ztWLJ84BQDCTZ869Mww9CJxbqDXdkhRtENbVigEK
jpNy0LEozRyoAOcCaSRQsZCttaNNDvwzSlH4gMmib/cWYCl70jIlTdWacw6Owv4HaZ6SnXqo1Ae7
pRnGkC8cXY6TQKjYgG4dvD8WyEQ3pei+A9j/m8pnZvghbiB/YkmgHjUz6895fI7JkfMGgzHeHhJD
3I+TTGFiGHcsKdN7axpFGJGPOTX/YrjxiSWmmH3TqLJtZ+t7YlwaqRvgGWV00FTXgGRmWqy1a/fP
ee6xBZ6A9TfllLdjg5NSEGNDNypp/wLByivPocgTmsAsIQXSPBpWmG7GvjBurUSL3X8/jO3rgnTG
mOv7rhtMOzDT867+L0Gwg4LEOmwfcrcBjGMR9yFqV1prHfqigQaI9PZZFGhomub6JAs+riwnky+B
Y8hFEFTFT8tvli3khKIFB5uz6pPhW6yUu2C6d58iC+fM1mB+9zzIY5m+QD1IEHAw2YoGj52hc2/x
9anKVZrHuCsidbBdVeCt2cvc2zkIGg8t+ENx7mh0wTeV2GuZSvUeNRzbfFGHh4AZ1T0wVHgXMXA2
XqR9u5qLQPREJ4Hzl/62jDcXdSHce/nvvyJn//xJsz2bYzsLfkgThZxXe9kg6qNRazt5qASo06oS
jMON1z+GKkNFgBPVp6Br+ptKjj8Gt/7huDb/C5TjCrwZmfhR+5F4LUKk3EO7Sk9daQY7NzPDXe9X
4mT6Rb9yIVX82mEq/tzBwnNLvgtN/4fhsObdigNwZdRxsC+1x97aYNO4qnmXnYr3QVs2a4pKZf+l
7phEooNBHZhhg5z1bn8X2THO8JU5oiAnKVZ5UOTPGbRl74qieai6IHvmos+eS99c170RPdDIlabE
AS9v9s0UEeCRvPVworOiCcaooECkqgdajCZ4zlQbAPIwCPvguT1hlE1H6bsMVX2gleAzhpgwxVZc
5KtO+eaMT6ZYchigUJsm+Ml2GPC4cx0nfcCbQfqQSnPV49cfQn9+Hy3LNL0XEuUL5JRNkz5kEYRZ
TIazGaRnEWIEIlwwVHNuxeSmGNdrUesaBumGV+MQ4ZRiBJgi9CfhDMTQ5ZgPpiQ/4M1yXsdHrmUX
xgqEcVMMXXAwdXgAAc/b/GnisS6OVaZRBdv09x9s+mnq7+yiBMxBK7yJNAxE95YT3hXTiEzn5k+2
ee7nNNQphjeuL8MbnpjmRrmGtxCSBV8S1S7togCNYO/zvQkCsFU9eP1bMgDMq0DjcKSwIgZV1WSP
M5PvoaGCWyLrD2foLwGDZ4yv7WFjyYzuG3nB71y7Gy9MUlAvFK8qYT+R7eEPeZOhHMBWzZLKoSc7
B/L+T/asjv5oDz3IilithmpK9pv01+QJBFyi9DQT/IIGDMWXbTGV5eCNbDGkOtiNsa9QljONic/X
yICxtSHNNdu8OFY4LtfJCnXXP6GKZrzlHb+F4Kf6ZRjjHZjHu7dMSPBHOzVA8JUfI7nn1Js8Kc3n
qGfpApzaSBQz9rVJOu9LIBu10GEb/Oj8ZNVX8SRxVcUQrUuCb1GAvdyYDemzxCHkWoeKHWuzAgtw
G/a7IPCTk0ARyspHxmmfefoty1HAAGV490ZM1JrUI5sfKVSUdybHZvG3w81YgZOoacrcpUgaX6wz
lFCAGtwCT9nPQF2iEAMY1qWgZGY85TV1FSLFSV1q6hzKlKlyUQZt6jxeVab9CgLjepOMo3PoG985
JKV0DzRMFZQDkR/9PRaGhXE7Bc2Rn3Ni8pDx7KZh7dQ4fqveKysPdtaUhAxH50eqs/xEOcifiQyz
1wRHZacgAHvNFME6HkMHq+pXlMTkqT+ssH825gynj/mgqMo+5g+uneMwry9OoUpxNn60XYh9tUg7
JpDriUC6QI1tOhY2i2X0MU6n8r28UDCSv7iKPM+8cp8dtAQNz8uOKhyW//1LhMTfde6K+0ART29n
4O0x2XVWMACLPVBvon2Ik6hEpqN0QXkkZfkd7DurclI06nn+XGde8DqW6bASo2NAsZNt8QMWgUMC
je2XXxXIt/aeZB8msjsVSvwq1uWrK4dsiuiAw6LHK7sPNagT9L5WfQDtFlqjTsw1j9kOwFds8xQK
10KwDL1BmL7ZdMA+b2mYev1rYFXBvc1F85h75l0c6PKtjYEWHGU2rmlYxrpe+Nj13rEmar/g0bkk
ewXJq8PQpKDtHJzyrexBEJEWhXtDXkcsC7zavtZN3IDfON62Ajdwvkr8/kEkQmx7NkA1CNwa5o3I
2jsBSsj7LBAfTQOlvYVrNd2udJUMFpnVBXvwOn+nkNkWe/ZXXxcJmIymkBTaqTtU1tULOa11XlA6
zdErVbqzfPM5aV3As2PjMXFtfazTQgL1Kr13I8GJbeGBbAVn3MNDKpxvnMX+e4QqwpWH0sVDN+Jx
5INipxxH7x1sbs7GD+sNYKfd8pw8ryOwXVHGPJJI67nW2G5peHZQMHlbIEC25LhaAKnRbJGJBMfP
SCLvEzbe1VNZMP7G1m0z8anQcO61hYuqNFOtzzZyVFMc9ajpZd/vGKSEqnUK1uvHTozlI9721D6c
8v1+M4D1tm+6dqnNjG3nsZO1Sz+HPCNFo9il3ansHtSUENtDPQ44oT0OLGkd5zdWpJ3dPGxrW91q
ZA5AMD0F0Zh6QSiR0PRLyMN55cQ/PbnnyNhqxl1ZxOMi4JaxDmPZvfWOtyVgbzpaDBvBNn4oS9Ee
RmHqRRuArQcvF/gfFIZ3By0GCyc1SBNAqyn57vdyG0uUwAHvpLcVQLS7oM/li9LjLQWMbZSBBQHC
xeeZiRmJJxRbYv8ZYRPU8vgvq6re8laGb6FsNUg/Hf6oPfBiAqzYHnnt673pR3KP80T7aGcjX9cg
h3lqPVBqOl1ZvifIR5QtNh08eO5GNmxVLPw9ihNWTjPmbzoC0HUs9LBFGW/1lgKy5Phm861FDnNl
Kiu7MWNtAf6Mc1adNd96NfKFiUIR5DyidonfX7ynTWjtWhQxW/l2L+4CDR5o1FEdklYG+Q3y6bVG
OoB8SVVGbFXb/b3no4TJicGBAi09IwB6IcmAXzFOIxS/v7VQxlx2nDV3FQP7f5WhygaZb/bNM4b7
PGTGs0Tl8r4dVb5xjMD86olbw6nYN+ED+hnWyxzlAaDHwvdq1pPwWhGtNZPVIgZHTXNPHtlC/fqr
G2pxk8YV4ts8d3d8tJB7xs/vssPOo4MS3RZ713E6sPWqw1AnRvXTjEHpaoAmedlYaQ1amEa6T+TH
RgyhjZvdV2MWLTIgotw+AWBMOM6zmY8/C+lLSNtJ9xmA/35ZRH66n51AeK2BLg3WUDtyny3uZ/u8
0t0ymIKdxFDHsbfwS4eRZ+v00QXPBc0kE3Ch/30lP8DTntYy/+1KtFoCyt1/u9IcIAEV/vw3QXHs
p4N6VMldc8MKiOjaU2OgRGHuheCFBYfvNKZmHp+DRtToXoSrYdkMVXJhoVkXUWCvXc5UdkI7zy5q
KdZq0pnG1gbVhWn0UpdedPi7XSbc+NLjje1P9gqkuAdexPna0tEP3KLGInZLSKL4IVYNjTdVY58X
VEl/KyY7KEshhV0l7yAJG/5kj4e2f6yA9J7jG2xfLIClAKs3YztaZngnXyQmCksaqCGDdYpFcmPZ
FvJBNLa6prltuhw/btSNSIKn7iWKulWxIRvPU/nhlqOLRRydgCo9uZw3OyicGs1DvS6hsgV6A4j6
kG2OIY2e+YrZGH+DlHy6nT8LRWrkYHExVIlu8yp8nCHC+GWqItQbawIUk40aOcGPz8MLm0y2UWdU
+wyqQCAh/VopobFXC6o3HzpdIzaJKIct7Ts8+dSC7Had8bXPSrHLTF2/BdrDjhrZsrqu2nsg8L7h
pLx+Uwx4y9Cyww1NKtvxTfaDC3FmVjxag3sqmipB3V+db5SQ4w01vuiGXYevBI3iEhCutMlQtdVD
FRzlRAUMZAXlFsZ+xz8mkjEvAxChtUa6mieR0ecVBBdoPfyKF1sHB2FDt8h9+X+UXUlz4ziT/S9z
HkZwAbfDXKh9sy0v5XJdGFWuLu4LSJAE+OvnIeW2XO7+umcuDCKRAGVZogjkW75Zs9Xeuv1koWwI
0y5oVjjJaoT88aI06wpOpui+HrCEC7FW61v4PPUsWSXNaC1z0Y7Q9ujdZDWhQLloIFS8jDUeqQB7
Y8OD+hgAn8pWIcyH9w4sgdiKukFCB63Z+BwdyzZ5pAQaEEgf2z3VLFaxCN2N6ffj2fTZL9hUyG9l
mXQLUxniROInQ901ywmI2KWXBt2tkv437g7GFyD3s33Qw8uFmgKyECvADMGBhIPnl8GBnkXcMEhM
6GR3Lm/HsK7Oas7CJ3gzuzqJJqwT9xu1aELXrL0FNW3g+i4TUtNooSoI0/SIJqWQnrQBU/Ys5Rg+
1eyGrvz7q5xCPLXRpJ9eJTXhi5t/eJWmAwIp6A6XCRkqoLxNnn9/lVk6x4siq0bYd2F5ntfidSrK
eU0rdlrjU5zO/iUm+eeh1/G458LAyXVRMQgbBTETMNoGi4PhMEgQclXCDiWXKOy/9xrlpN0oq9xY
Llg9ti+T77Ed72N/yYuOv+RD+wswWPwaZ0rd5S0q8FCbfmmHMlziwdDZUXOLW+Pb0DHOsT7VQ7Ec
+OUOpbyDLtq0gwZxu8UbYO2vhxlco33LR9dbURBfSRg30GkqzKaDU9ef+ZYFaHAssC1qjpkD5Y5+
ERoQdIT1MRCmddRg6/cQaM+hosfX4Ii7P0wCoOOfrJMSNFSuwnoja7+7ZaAqbaFCi89ECgfrCOi8
/rblFd9OJcRWUq0pIecSPY10xRYsueItSKMpOwdZHTfjPLok0hRy8mdoWqRw852wudUW9rmsW/48
DRPYL0CjZJ7lrXKTlTuYD32I5zNQ1oBtljtPx2esYbHoVd9KHaf8wcv4HhDYICIZXAFeVGYbzo6E
cq/KuAq3O6DvtL7NewoJ5ToFHBecUuDJIQJbFxYESyiqW5s86L1lkFvBEs9C4k6kjriD/EF/0nqN
cZjZIXCL6AgEHEBQvDe3pdNDqzKzym7p93BXzWR7FFVT4RdKn46tgFCShxodxZiq0c3xti4/ZKax
OqI2PW+pu5k9sBL14M/ZY1AOC2wE18ukBvQkov4PpzSIhlsN0A7K/sEM4QJnrtSCzWrYUnP2VYvy
smtG1KwbDxWI4Jvnu+L+Uz6ept0Hc/Tf8lGDzhYg+XFUp2ZvSHZlqObbpGAGpLLT28YJ51sK0SFg
INcE4H1G1xilzLYHMC/U4ZbUcR2Gu2Mc4WMbrq+xSk8qa+tpgFbu/jqTkI15a0NPBdbxyc11oi7z
gmOGrfFriM4S3ylhAe/8vE5NcdfDvuZsdWJBzTkDwh9Oc7gdK+mqyyzUQxd0Rg1ZFGzYUozmolfY
qmznQ/33eJ0+MCvjJsXq6/1toczSg2pWxtSHd4qmNmD2tEElcoZCDLQazC4J93lVApQMYuF3b7Z2
45TBTRRSZouhT+afWWtkkWMAAmP58M72Afy9SwMQEafegOoiag/H3hZ8ndooljTBxBcNz+YXc3Du
ea+mBHXcCMzfDCJEHmA0eet9hTKBAkrCcs9j3thrb/JhAd2OsC2TrdgYgKPeya7IljWWWlbL5KYa
Ya7E7Cm3IjrtZbXxwrI5fIgVOkdBHd1sa3agtE5LkFEc297t2oRRCFaV8yIMIIWNApKKqrY3XqzS
/RZLYb3Oeb9vfDUnETYisP/EGdzEk18CWA6IKY3pPoZA/Ws81t9CLNy+Ccg8gv2W2jcdNAdMLe7h
G3ULNGU2RIKkOShY0Ha7Zd4Yxcz3PoeGiKsPQ2O6/1YbtD5vPzEwzBmz8DWybecvhRDPTZOZ+YU4
B9x4IsV/UvTvtcI/nZVZkkP/WrkoJ2iaD6ReDte8v4tdx4as6A5xBdpa87MDwPVJBl18em+NumUU
1U+OTb1Ln25VXa9gECtwWV2UtIG2X6L+76wvJcvaHI5Ap7/O5O4ADYptM1jOLYODykJYlbnyYDIX
HBPF/VWvX/wHmOcV4HkJZlZiQrG8NVZ57A3wxTGKUzr57nlmzU9YcFhnuAAXEZ522qPCHstKOFP6
NNr4+RE9fmLTb0NhmH+01dBGOYeUksm6bN3ndnxIqir4l81C7y/FP6brVXCbdS03tLzgU9UKukRZ
bvRje+4hHxDiKa42zYd+tL6l+Vy95oH5Mg+T9eji79hM9ZhvrSqdHv8pAWuH/EaZDj/WE5hMgIEN
+GLih5Vcqenn0mECdOIiEOtrjAMdtWv5cFd5YMXVVQPRlyx3nmqokkcV1KxBrLftS/PaCz05LwLW
SG/HiTvDOEpm5PcZ6rH3QWDHuyp1W8hXoEkdMZu9JWqgzuoaM6bmhyM4P1AoFl0ChsQCJQJshIe1
i+q1zDwoS+IsNmcEh/f2tbvrxX1ap2ASwuDo8M8busz5CxjRBQrR8yC9zvwQ5u6f/kmpYHluzXy8
K0zs0tpat6kdgG+LGw611cEsAqCusm0qHHyR+ADHwmt3XM6pA5xBbx2xdbGE0Syk7/t2WsrcHB/S
ySvvlfWCPavxYYjr8UHgnVy4XTFuqWlZ0j3YfQh1Md3rwQ3kAULTEB5OwxONKpo2WOe9+QWFpjyi
UFNX1b3tfqUGXUf18uOsKX5al6UFFaK0xAelEYKLqMfC6ggUaneks1z3hFVxn7tFvKHWJY+GUJvy
/Kn91qRjh7usodZtCWnOFjs3L7bDgIAu+2dUE4d9X5kKda/AekkM9epaXXl2eMpv1YzNCTYN1ksu
J2fRwfvlAF2O8qlw6i3NQ9Oa4GNt4vHJr/eTXRjzOp/hxqFyVh8NA7Wwrhx3PfTurBPF6FBjgYdf
Ai38oZMv46iHBteNY/SRHl0X4QCjZD1tm9f+dvZh6KxKCTNb7BWqRgwRtteMO6Mb3EOT4L9IHUH1
I5lBZbOzPl07tevsQpY7D38zsLcc9+Aqgd3/1pm+hdNrmIWRy+fshnhqXNtyALwXbicf5Kord406
oFwNXdoS39ZPHb9PQp1eOMSfJ+kctzg0QfHNwUJNgrL+PMxgK+JhGhta+uFYx0cdn3Q8+C1+zQfO
9kO+PTHzuZ1R5DH80liVY3iZ55pP83sVS/GyK9TVXbetlgmrN7gnKAjm4a64JmGl4L0nZZPakWhS
IUZIPQ8OttKTI0uD9rmXqVrL0rF3ddqm91Xi9FEm3er1PSP0QduljBgbOfe1BXsSyoCO4BG7iv8w
R+Pky0SWxzwO/R3dIsFd62/prJL1F7C1/N1kGWO60s1Sp8lpgnTSe8qHGN1U34c1RgmVvQAr8VWM
5yj46bhuWiwvLpqwhG6XOUhmq4RcNkuDV7ec3ZPCEplqDpms7mKdluq0Ukj3BNm9BDPmoQJ0V6gb
1YTCeOC1l2yheRFidTW3xj74/cAC/wTUb7+5xlkNVCuEEhNo0UBXYu/xEhK3/T7toKgRkQQz4fFj
rePikdwzBalNZ0FzmtTonWDyFjtWcdPNrnOT41kPSnZhwpa+3RVLCtIBGGb0wGnLHbviJsmhgkdx
1K4hiqcHlM64HYcMV38vw9Oa3FKOi8IocBZddDmncOUaFYALk7/65zW8aiHc240QM0mtUjMuVTcs
Z8f0ULrOuAspXLS5McLK146NCNQiiJbDEgRiIKOM5sAIVnbRwISP2tQ1KtWd6Az3wuEQhHKRUS91
QJX/rZea4IPed14MaH0BuGSmv/j6UDujZnTHk7kAHzBeUtDxmuxmbEMc8mjCYyLu/24ZZTkevRYA
CkNnFrtn5JRlzayGCkEjNtQ0gVo72PgKRincpe5j5xTHpeggFggxlesBm/N8WcdusUiM925RCgiu
8BmrTcqk9uVsZnqOuno0xqTbhBAS3SuAV6wGe+w+zJ0S52gqYeN5IwNIkk6xmdcsG27NCxsu8KCU
Xvu7xrGPHJyjqI1Hc/WhH6DuP8c3ZXbvp6refuimgR/aqEJGE1T6D6VLrFV9CUis2JcXQ1eEy+Ow
T0KGquv71JdXOUKSe+NP3sunEdRs6Q9BQTNZ2XWXLFQPpJ/jeHYECwXrlg6OOcSnvGORkK19CVG8
8O1kxyusda4dnU7xRN+s5gayEYE5Mw94PAT9OgQrRI2AbeuZwRbl0T8/vfh/4fh4gRk6DnNtz2Om
9ZlvJkuvsHsgie4gaATmMsx7bx0AvraTG0xYSHowXavncFmwPv9ShQB3lGBN/JHAqhQktl9qHJ6x
1Ei+2lZSLqcBd8DESYtFWaA0xJQoT7lWGZYOLBL68IspA3EzSB9fSh12J5aDIqqaNTVpUPbHmxpy
v+N6AaF8fhBZ6d91esnw3qK+dIRyu+5rAitd46EKDC9UKm7pEPb2Cx4Lxl3mNN4+FpU8YLsZPguQ
5kHNZoD7iQcl1cIS+c+m+QNcx/aHJVkIn5xW3WRzqMAKdtQK+FvjGZ/n4xgG+U8j6QB6NLzHwVGP
yktreQZpd9q5loKQcQaoXRxUFrhcs3kM69A8fmpCf3P+F4Sg/XmRwDw/wNogcDzgbZhNAqev3+9B
Nu7/57+s/44tiY84niseJcQtYAhgHdNpgluLM8n1EM4gfMuMv5jCWSW1aT15gyqP8K2bFsaINF9D
kUpgzk4qNB3oNVlHt513vqxs/sNMOjzLSvCgfeksRzbaTxU7Qk27fwHGYY8ySvsUymzal7UHl73Z
Cv7l82nZn9erWAGB5gNbNKijWaFjfpJnhdO8lzTxkDz6bbdyhuxxCJwMwlO1eEhMZ4tNUv95gEDd
3h4YEEMw2H1OIK+9FDDw2VNvFmS7rFP8QfYgfJoQPKCsbhbzVsVQM3wcoHB41ztzdUzceliamZn+
cPw5airGXvwm4WtQJfudTMAGMTL+hRIaE1skDiwj7+BEUi1FCdeOVhZYwFTNvRN49X1fpsnWb8xm
cY1hYyFfeObYbimFOtSYL0JmlXd2mXab1O8tGM2CXAJLkFdKaMpaQUmosaIQ3kjHMOCZvQbgQa6h
5Z5GuCFNIoKE3DMEzwGqqgPvBWqkKzz2ogRmwkjEt2Ex53Yq+OKZkD7S8Xpk8yoIxbCTlVvueSoh
RSL3hf5iqrnJ8XHAZgo1faur16Fqyw3Jf/Okh9CqB/0uWA56X8DdcPED/azALjrY+GNjWfwAIS5p
V6kDrHesFZAzL36dwqLGMqy/yyxoW7pQ3ovatjAf+9kIlmOjutsOzOeNkfrhfpiz+ZBgm2DjV1l1
ZxXGIbGBA0o6nh8ntRxMdzwOXj8d6Qwc0rczikG9AFvnzIZNQVgJqG7A2eGf75uMcLdaBhXWQT//
578Y1noBvnKarGvixvkXXG4vS6GapkofAfOoDnXp2iffGbYtmQZSU+XQTU1jeATGde6cql5sK1n1
5wKMqdskaRZgIox3TRXIVdOw8S4p8D+jM4p96O092H52Y7AQdhU+lI1YMY2sgjWJOs4K+DVbN3to
c216QJDX1Dv0ql1wH/Ks1KvM4VBVrLoHnRcAAgUUdFxZ+z6zrZuOeelDWUzFtm2GceE5Q/qQdrU6
ejz4EfM6KkezeoqHzjuXVnJEAcX4UphteiwM14+oWbr9sLGhP7miZodyEahP2byjZppNf/DaYPA4
wFA9I1yGgv2FVzq12M89t0CPil0Ta13UdljRLwLwr8UicOfg4NEnbOoXAKtXT5PK/FvRed8py5M9
Vtd6kGuJaIajpdj1/sSKE8ArDzWD8nISQw4blqx8j3UUDBQtu/lq4evvqA7Kb6YNkBN2M2HS5rdf
mxmgLDOe+rUZjKARu1ibHEBXdQ/WmGGDoZ+bFgJfECmPrbBKl9f+prZe7bwFmN4Kx+4gEncD7zdQ
0fV/Pcz87uwXwXer8uHB9R6Kpfsd5Hc8XpPSW23YlyYNorT3kJIMRAbsqRTQIwmgFN6OatfCGRYk
RlyBkuekhsyHqiDwpS/YAO2+HiDmBjvNBg41wfgzNFweqb5InkygnWCEV3anIUmHPSpocgNPoPrc
xamCq2sWvBRDeRNUrfUL0gwAYKX1a1GBOOFXRgwjG2yjMaxzgC2S5aHGbXo9Azhx7/oc8Bh8fr+X
3N0VOfOfU6/e47/MTqko3dPQ+jjTTWnWfoR1dLiimJcAap7IycIDc7DyZsf66smcY188d7Sy+HQv
f7UxaunwrXJ/Qp1zMTuT973jrg0tOyZvnbTK9nhxsLpHjf2Rcus05xH3begQTqw7mvrQdsEgotEY
sJ2Bm1GXm/mGWpeUGaiGqU4KeY4DWP1C2they8oZlvRNoe+HLaqF2fHgDjo3/Czo8waXrvltqQb5
jVU8l+PpulYznLBbQ+hgWtCqjaubfHKd1QBUwXPKYdSkP4yswNrKDo0GRjet3Bl9G4CvYTf1Jkh4
t75cx3Uzc+ePBTzLEgi6CMjXLhNezvcVanvM4I/0S12ylzaorg0olvFHenBCGvXAbLk/elWlvzBZ
6H8LjXuoysEDoE9hsCRn/osxLLBnyBSFfv3FrYbhu9sBqB0XeflSxl8G++iI2VuEvGi3XgzBMll1
8driyJmGfP7SWNmwbFzLvp1mhe3J2in2MALOTqgFBKtsjMXD0IBUBAe57HuPrXH96WrHsji3ensx
LSvIuv7ZUmaxb6rQhAvUjF8HvWtpQ81zFcRJusx009E1wGvHHJTpEr8nqBiOesV+zaZEGlJCSCDL
uVxNqALuYaUJEXN9lvCxW85a75m2ISot8nxVbL7sSgzmwSvgJEzxoLTrBf5AFhkTbunjMCW7KfHN
l19hMM0v0pyync2raWWkrfVSlPw8O0320AeZeYKSNmS6dHLZJenCVY08YWOsfMCNAT6OyIeJuVwF
ZVtEfpG4ALyjBJLaabuYZ4g89PKL4dbez7SHUZXFk+QBEGx7M46q2XlYa9WNKQ5GzkpYQCX+KcmB
cKMzik06lukYnVEsC2ASCr7H+f+Q+89zGhP/eEWaz8iNL1WVggyilcO9TE23GUxxLy2tC85Sbm+L
Gp68FKMDZAzTpaXlua4x7BvfOdq6GlwKMF/qrIU0OKovEjSeGMvELYDGydYunPmxEuFLP8Hr9F8T
SgBWoX0TebWd/8SO7S7lqElBKxIYI8svjnZTxScz4fVS5bn4bsDqezSq/KffoZY54ynrXDcTBL8m
kC5k1WSPYQW5kd5J2a2ITTeyOuFi4YFqZVbVzVOdJg5ul6zYUdMspbcsoWq4QbGifarKOMfNu0zW
1Msqb964cIJdUq8XwxxsxCbuos6giNVUXoxqKn4KWzxT4zsnFQrysvkBO4BojCvvJzyxQR2IC++h
AVZ3I6FHvKPcsIBthA+s7qfcFpD0B65zR50bhtz/F50E7/MaFNvnjgsnRdcKAi90zU9s/kFYmRmm
g/1w+W1DNXvTwq51bbpD+sgBN4hgR1L8ofJXEMi6V7jL4A2vWXOWBSD6AIuAwcUlP+dc5At/8MVr
0H27DAHlBV6khfHgVgKCCdLt9w5+Om5YMBfLTHT5t2Dst5RrqPpW4Uv7Q2awZAu6oHuwpOVuIXWw
LSwLTj2QTDehr/8d3lKPo2XVj3ELTk+IZeKK4jZ8m0ur/j4NKsUvYT3uhtA/Qr0+PUyxZCtIxuZ3
BuvezlC1YqspMbK7umBspfRZEr80tgM4hrDzFakx4rM7RB20DFA6dNmjXfXwa8zU12zC7iqlzak5
/Mvjbfj7mtK1QrCl4LBlYmnpmFiCfWKd2Sgjw6moAR0G4H2U7L09eDTens6s97NrTOAlJKABbP8u
95p2Hf//igFcjbIBfEwSTSW8eDeHmjFIbXJYHvLyUdUiXn+KUwbFLsOoffFnptNrP01z8WzWk42F
GcPp48+LlGQYfTFzHpIfbpgLAfXw2kyWNYrj+/b3Q4Enhv3UBwDR6A7Rzy7WTO851AOlG28nxdM1
/GkUdVCMzoBqhl3ztf0fx11TAkixRLmQak0bqUVQ9KsckseLRibYZ/U4+IQ+dEnqrvoXTXPNUvyt
0uxiXQTnd893sDdhW575WaSDydkOGtb5d7XlYDtXLuvRrX7mdZzgmT7hUFMv3S2crYutjN3m3vaA
04ZMBu5RuLlVvPqp5hEi0uxEANFE5Fg1dIN5V6HvJovTFDgCIEchkQKQUZm/dZQGDJGoI23Rkdrx
dIdSwdyjYFsV5g4agj3kDaveRLml8e9cOft3rK+DbdpB6+Ia450wTpmaV0C/D0ZEeXDWXDO7dE7U
ooMPu7jIVtwC3SD272h8CUGs1ZwOwZJSHH0JZzD8yyUoRnmjP54TLa4/l9a6MKzgIUlS4y7sUkCk
pfM8Fpa/nQxoPFAzN9IZltwy3lPzr4PAbhNRXQavV1lv2NAqv3DvwMQsj40/foVhEODNkHzE9iy2
fziezZacAUMLkoL/teCLCSy+FwUNOMiayGxFm0eg378CcxTeNXFVoZDbgKunN5VotBarg6CGw5Zd
yNWpcQ0AVes2f3LwwBlVHiDXExwOoRnGfgVdePZEkb/MlgFF68pid7AMZpuRV9V+CJK34dj3fBs+
+919XlSntEaFBqp+Z8sMk7PM/PIpLyw42yOciVGdUH/qosvC18ncDZ+hbUK9nZ8wOGiAZU29IhZn
R88x/jkHUEBRnE0h+MquB00gZzCXozUCH6m1jvAsBopDxf3mZuItPjSMJ0sX6IrNxdAdXClIusLn
RBuQw7uxepQAXEZSOeLYOwPYmSBfgjZR1mtKKbFVfqhwq4I5MZKhQSYebCxudIPyedJgdxjc9l2c
J6Px0LNgWg+5LC77eP4Ine6wB3aal/7RNup6Qf8K303KBdwwjeM0T/Mj/pId/YMhlZJstHLChnYF
9XBmjuwmbeSe+CNEMelyXWkChGJ5ZZykcVbD0O+Z3gZKcHjAL+/KhYhCak9Bzd6GTh10V7y5H3eG
W0iIjuBgs7Te87naDd7wFqL4pJtFmuH99gSkiRj29kF3mjf0Rlh1NaIICFYJvSVdZ6RnBmlSalEG
i+XZDKS4oRYNr7JQXYZX4zDuOiwnojAYV3MQ7quhGR9CuJXfFhyGZjx11NfWANIAaPBy62oCJiwm
D3UbDA8NaCm3KY9h0ceK+WsFI8r/mJbwFJIUeninZ8Nyo1RxjE9S6iTVugEl8OAOnAeLPG6hZ2NO
SQvfb5x+bvcsS9uIBlxO8WjxVAzKuUxyidHIoh3hcUqnHwZR26uhnehB9lS53mn2YBsFhaNg7QvU
4Fx9oDO7hRmSJ5pgL61ic43DAAKut0IlYlH1cb6iPNSsUYuhcWCJyJOjCxKYXfoZ4pRCbQZFq+WA
mg6wGVgSLrMibeDZJeUmjqufV68fnmGLCBrpEEXXj/7UMQ1mHfHeLvYUo0MvN05VjudLI47zw3+a
Z0h+ijnunn17xvfcMK1DEbTdlx4qBAAf8BcNMdsWoazWrm5in/mWCSN7gNZNfTPVUCSblN++XIcH
eEp8gFnbJhnqP6rCV0D6wxa6TSZA41VVwJDaRmn12qYzytEjYAU6rymP4oXleRF03dVyslFdKIw4
fqAz0XbG5ax7P2vTIt3NsQdB3KSooX7W8w2eUJxnfHA25C/shba9AOvFPMl2Dm6GeS4hVIz9apez
ozP0BXDcQXUZCeMJ5zktHqWEUKN+9Z/+jmuTem3lZVsJtaBybu09oOr2PsygybtouhoPHmWByuE8
xhn25tB/CboxQxflWhoyfGm/DXifJnByqCNL8ZN0JEm0skPVPrJz2a+v2pKkTvmpOaT5HfPhh22A
oSIHKMnRoYd63uWMmoPdNztfjadP8U+5TPOKUhAb12BafRwfdD3bunwUd1OvmkXhTg7Mgor40enj
Dd1GxRBXm6Ab4jXdbcPaBibYGx5hRpWfKviAXu7C1+GZP8WPIDtt0vh7HVjynjBvPp4LjLZ86nU1
688GIeXQKAAze/ozDSisr7INVoCOgMrPgi+lr6qzBVTKPbYBFHxwITZFTTq0huoWgShjXesV9xTD
IOlhewOwatTlJhYvxjbDzn+efmnMKX0AK6k4ZhT3bWyVl45YJniKh6sE0DLHDib2Pe6BEvu8cdIu
EztpF4ZumirTeLPgtqUUilEe60sMubYr+znGAvhAEZr0Mp2e/lPscjUocYIFDXnpaAZHfos6iTrQ
oStmSDde2zZJOV7bhqXeMhWgnOvMm/+gzmv8MkMYNwtsS39HbRZ2vvUg7keRiXsFZkcU5m6zp+Zg
+s0dA+WYWnSAQR7ffBrleP23IgUG34wm/JADqlFkxcZDsWylJFbcvM4K98ZypnVmyGlviE6oPSrw
K+hltufcq4MHTVpBecV5em/Zo2dfWnCbwV/8sXXt+/+NawZuoupkQAzItLOvPryKU2d8FrlVncoU
aicU7oGtX4E/AM96neXO4T3ca4czVk7jvVeIE2XhoTXYmq4wUIRBFjQpMyAF0g6VmMvUzGzHZ2bE
b1ODzlg+2IaSB+VV4mbSBzjex9C0gJN9mXDTwpO5/iUfg/6mga0et5Jmp41q7U0oUN7q/PxEGZfk
OCmHgwrDdT0DXb68jOWzj812K4O9cWrawC9LmLJYhr0oh9nCBfTcdP0aokeXS1+u8H5BSqmmDnhG
7hgbPPZtkiTxsEFXZWeeTg8uZABAeg7CbWjF7lJZPXuenNFctHD528NB1nluIUhOg+COnZ3r0YY8
/VcP64KtJfytH4Cmj/+oCg4jFt6XA74xISrN8wxWqg4mdOpx+wjAS/M25pr+eY5Lu47TcMEyKaEe
hTloTjpzygow6evwa8/7q7pc8JpCZ5dp6fTS342+OJggbIblTRgzY3NVV820NAHpsH6KUcen2Pt4
rhUUKIMOgH/fJ0EOjXvfce4C2bYLCKkkG2raQLfcNYnXoDgKbCrF6GDlqj6FYbZFlQ8a1hRLAntn
21VwlD4+hFHYlG9T0SzcAgNEQc/CDRtnPaTQqRuTND+PnGdgl5NUQQAUqWVBKkYfwspjByAFLhkU
1zZeN6zEm60H0YHiWfbK58S9vYbHzDiyKZTHa6g14f0MICE4Inp66lBDDVHAPG031+uaLXeXMIVt
VpCg4MnC0a/XnYGZuc5Frxffuj66xoopdw955p2vf9bY+KDqCdAnc/Ect1P5Yg+g5tmpgwKlbnpD
uzDTaf5itQ07COC7FoGOt0IEEapC8uRinfHYYgqKF7MoNhzShWsanrYT/AJa/wFEIh8LMY9FFAdP
11uwhE27dowjw5HTrYHtxFtwsbsFBLmqdTwFiL13CChJR9bIjQ11BLqXztrJeXJrmJJfcymeeaiL
wEjw+CkO11RIEIY313AyZ8NpYNoZFy/jcl39WnBLSQ4hFze2tIeT7UC7B9IS8BzoPx4o5gfZWyxw
lkM9scPfpTZ/MzJQQFQMAV9fp72mgalt9Z+vOqEesunS+eXTJT41FY2lWSuUxJYwFfaARsVrl3Mf
7FOQbySDsg0QvXk0pKa8owPJtczQL+jLRt1c42YHCj+ItjO+GMglcZYCZd/P4yuGSg+UB2uYnlje
MQXODFQZVSTrySqHKFEKElG23XlHaOK9HWRS8RGYeWsnoc2wow4afcm+tEcOApiYfpAxjzGHzj32
KaiRQrHzoe/cbmWDMbSiWC9bBv20SwJF6mGG+ZZtmCvKZ7gn33NQybX3T2tCxbBMChE1QsIkNoiL
bSahF8fMrsT9DCQWbvV4+gWEAqauOFQ6j88dCviT0a4p1nvAMGKdhsGJHgz3QbSxm5rBp8HGKj/q
gb5kcVUcrgf79yZ1hPFYHHjvfR2GpF9fQ9dRVhyCjqLTrjE6+4/T0YhrMo1NBbws/QG40d6s8cQz
wmQRKlbjZvAhzYNVA/AJowGpCZgl1Iva7btzX7PuDFXXtxg1qYNioltDQmvbZf5pNud4b+lDEzsw
xaJTOjiygFFD5vB4fzm9dl1Saz/xsOhTwdsEH7LUPHQbPT2NwV3c3g5mv65cBrIaflPxqXWdI4Be
2Hij0zbLoJ3DM+OM5/AWujQZMEoBBPeiy6lOTxQETjwUSvc5zLLcsURvjjXI2p6w/UBcPDqINIAB
7xBsO9sDZY9ixNsjRt/vKRSnkA/XwI2VefehkWIRpGYL1XRuQU8eTTprdJPO/q75fxjmyMqqoMUy
PQ9x8zDWjrUVWKzdBMFkLDvLbJ+A8sN9BK6Jr7bT4VcDonnRmFeQiFDyhxEA16rc0XqcXL9ZWQMM
KcKhamHQ2QdbZdQQYNQzgYzZPsE5F8KaZQN7+hE/LnA4Y8dWyLcDpCrsVdb7KqIY9foAu7VLatc6
UUDlJupU6a5Nw8L/yct9BrwOD9qlHLSbE+TXqEUdNIXs2wyJv09+CRqm322BBuKOCWyFbS5Fm5jH
tErGg9H/qmswBCIK0cEUTQ5DjnRtGbhhZ3FrHil+ySt0GxpiGJKigh5CF25PMRdeudmeMgtso8To
3RULj3XDPhMp1r4gtk97LMahIeLWQmz7JJn2QKfEDqzZlE7QfX+JUmCYB986UMJ1mmv+BOtxa0GZ
8DspFipARXtgdQ/tlrC7HMbJvhEzWJyf4tQssQ31v6Rd2ZacuLL9ItZiHl6TnIeay2X7hWV32wjE
LCbx9XcrKBfZ2e5z+t77oiVFhETalQlCsWPvAnLglyWe7I6Ttmff7sIbOw2heo4UVWI9zSMBoeay
t6GNFWKLX1yYNrUjeJaB5DpopexPqMy7B/Zx2EVp1Z981VDPalAHvwXoorsekx/qYfeiQ0GhoydV
BAJWzKFAWjBG+jMKl4XI4/ZlAOWhXxODDNRDK4qZuzSTIn3DA+mXl7XzEyBq8c6KMv47ehRMHWv2
kzuAeMUqAWdSzw/H1k7Cknk4RI7YRHHXg/Iy5ztN1jVAYqx/zlg1PUl8P3MX54VkybBFTGwBDhg1
jJIoPQMN/yeNAJtBWFUj3Y5N0jwChndekIY4+x9PKIT83EcQpQSMiYE/AGSuTgG6Vks1NKRmiME+
4quQEWWEw3r2KDpW8owc+2FJvK7LEsvEZe3Fu1xgWWEc1a1gXlt9EoqR6tLLClw3Po+tZeyINcgf
E1AdYpe1MALdEAQRfRDFshFEvSp2MdEsGlKPwmj4EUt2WpLjZ3d8P0J1O4jalIl4wakPcIyTzwDE
iYLTaEfVs+dVLwURh3zYS0NWzyreMx0ww4wM9aEuEvLuVIZtZe8agVcYLNWCRw09e+AdvtKaWa2W
MfVmI/mXOTScpFWD5VwHt8PHYuRwx9F6X6dSHnLPxmVMRgrn1mjsfc2cP9Niv/049GnnZZwRvwo9
sGyUAaZGbaAPmS5i7SdefxpSAxxdGOm1flhM1LuSBqCxSK36NCsDLONlzqIWoBYU3eCGmv5Zw439
UyCDTa4Xzhevj6xtreXGjoYJdDzz0rbehJbHR6cFEwHZpZl9mrAPfRJ6Gt/h/8dfkb0oShCqQITy
4nuG+cTK+MV0UveL5wMgIdSzYjCMOx8sRnfVFBt3Sav/WTlFv49xH/SAty6MowVdb1dFzLbOtVtU
DhcSb/+ubkLc89cKaWhEbHoPswtT30yuhjMzNRdHh8hhUbdFnUCTGuMxH3Aet6LrAm0nIYLa/TEp
yuFOb8H4iTyZd+41JzklEEI5SW5W4CD6GJOxSEvsPqlLDbnnSBrjjaIO00Qq+Me/XWNZyIpxsmbp
AM8XGag9Jk2uOE7FNgC+lSHQIRGERQZUebiu+WUosGWLhG5dOA8sCWoBpp8SCNJRRD2V9oV6FEK9
XubvS9GQmqJ6TMxPVInZ9uKuYjK7UOVmJUx2j9qjDfmoqfH02hcSVJ6LTcjODVvG2G6x/XUhKMkM
F6Nwd0C8gWGMI3UFAPNp6AN+cnvkbkLqdlokyxV1ye93DT9NAaBzjsyDtcwdHQd5w3Xzv7IhIfE+
l6a1RykjPPs/VvwXi1WQTcwBO8OHoNVAlX50m6K/tF7bbUuWoGSMR+5jG3XdKlHlvLXg4Ltyhre8
LLqtG+kmOLoMnH+Z0HIHzzQ7JiLuX3gUFdsYkumbpHEwLOMEtcf1uCKvDvqhxyBINyM4YF6ogTrH
AVmH9IHidaMB1MzEuzQ5HWwT5tUED9pDnEdgnitakD55IEY4TRq0mqm3DAEg6KCZnCQbspmeKU66
aooOHJp1chHSye6ocSHhihz6U+W3yM2RqUmzFd5a3fNs63lzQKmLdQysCrs7v0AhlmckJ5JLudJH
GbWd4rw5kr1UsleLkxU+lBtEYIQJ6EHjzmPfBZfQmo9Fce9nY30pUEQX4n6ZfAfT1aYQffa5Kwo8
p10OoQ0fx6+MyzsK8BK8ENHMCEjeJNDrS6VYAsoeSsViyL5hL1reMcnKO6l6nlXKw3sqGOgfR1u1
HUjzwX8NXif11zhj6w8CJmijdOcgk8FusvkzjbQEppZYo64CB+lXYWxN/frKFbVjvU/L9KlUiWhq
0hhAzVE47o6S04uDer3R/PD9hu/nkaIWnGfpWXVnCe9bq/FudqbK5ICLHBLPSN0LV0o8NNPgWDie
eOkdy1NSFu5G1r14AeQejM4JkyvyZhBnecStJpQsm9oQGMw7vzLT+6go2xfbrcfQGj1/T7G6k/W7
GpjjNZKSOHOp2SEGLLdeTYKZJ9J0vx2zxssOOPgHJzyEfpa4Cdze74rw5LGDCiwRLmfnqNQ5nqtt
X76YvFYVIwULVUnbZWlyENjMww6HrSdwi84Ri/02tgerXc/tXW7j6/C7sH9xLbtFRhJsQ9B3n5xx
ZU91slkkin4rb7TIHd24a7WCqVYgh1bRfyMopYAvHKGBnejNG0c6A8yirhecheihPlM4yPiLfAPl
HBui7lMWnecuqHKiM425AdlTLQmOgY+d85omv4f70w8o1/PdPKQVZ7eaTD3DZ1ZYx3W5pgW9yKjO
Orh7AnMoV6jc4acWr10leNBwszY7Jz2R0VAeSUFkJHfmTD+Mknuq4ge3/98ucbXa3KXYBFz3a9Qz
Z1vInH+iUpeamQFKpOv8zNpCe6qE+MRVRXKfj7+1/yae1ik/1smsqTnUYOgEx/a4VhmHV5QaOcgl
DWvipP8YESd9LqfZR5z0NPrrPCAnblZZ5ilfttOaeFqusVxReZdYdf1l9OGjT+MBKNKbBRj6WVWv
La51q1TUXoTSvDo/daoxnCJNt62ESNWoT/mJen6XOSgd+AjyilGCSGG6uOTwBKgzVku4DkojlMmO
5dpvB3Eprb7bcmAKgOrOxYVs1BuFKy7UEzJuTlqDF0E1wVUN9bw6k+M8Ta+nkwUNusNsW1ahXhOD
MjYvUEB541iuQR/DywOk7dXHWBw0g6758TGaAJRxfdWhdGnS7aMhnFrfU9eibtAFNiQI2urdSi63
1xKgzZzGPnrZCKgadZ1Jb8D3CeqEcCz9MaSpfqM5kORTq8wL6r7BV6iodUC7woqH3uf5Pm8kKMtl
5UNmShlR9QvqPg0MOCDieiATbsfvcTSkhrysAS2Db7LTYqc1A7/DmoYo5vnkVbE5smynaMJVyIT3
w1/XV7FRP3k+ZITe45b5bhVke8Mx+hVddXF8xC72ZU2OG/bGVJKw2srkZrMZqFIe/N34AhRetenn
QvpInQxcjaVKm4xZtAZsZIN/jjzZSSdP1JuH4wRp1cWjGWDlMmqB25HiuOa1Ir5WDQ1/Z6OQwZav
M4f2R+zNVBrSfFqOx263A4da0KUHXsXZSgPVGN693ItfNAyQG3bdXNmGID4wy58j7HSCECF0cnFv
xq/TsZznMi/1BzAfb6h6mxrfLPmqSQrzNNuGHoKJ2KKgghnyHRqJjaMus/a1XNWvNxckFk1I0AIa
bqrqEv4MsG/0ffFXFSSX38llZKTZ64EV5X0B3eKdOzbd2TfT5pDwJjr4vWadjLS1d9IA6XIPhuNN
GZTDo9mbwAYUuffCEh/knv7Qfy5tnoAlJu2+y57ftXIwf7YQIje9cQTucPjkakqcWo/zozHo4x+1
Nn7XfW/4ksQ4TC/AawFKQS8IGT7DE6tku1k+FlB/ig7Iq+ePBQZ7MGfa2fvHAkG6D/ChiRomcDUd
ct64T7ahaukH8wypRfepTSz3qVYik0aFisYsx23bSWPzMU9fyEdRKc5HNhykdRsKIIddj2uwxqYP
FBGjUmqv2aUI6SJkY87wagoUxVA89rL+cfKAZaA1KKJDhdzKHSGPTMO2g6J6gtPV5SpO4cfrqEyg
uak+rjQa8zEwn5EMlyg3kODGAGkwezNlhPfwVH9kiuVCZ+Ad7iMk2vHMB8WHJvLdR4Td9VmIyrNg
O/hZD4w61IpwfI56FuqVUFkGrKPWQhoiPy9mxxLXoSzvv1AbGcCT3+KDPYD+gRK2bDghcHKDMce3
DnTFeEF4aJx0L3UUmJt+Nqx6lmXfoJj4MEkARt0ahMpT6jPgBKe1GeTJj8jTP/d1pn9BttFf1UFn
vXhNP627yW4ecjAVASCPojTOJHJNY1QeTD/kdcr2BIAETnWVVlny5iVpfsqYG6/J3jQ68gXcte8k
ZEkg2Z49E9JHLyNvYwgTKok4TMrd3EWdcy6/BCjgbHFc+L2DrNdaA6Aav3dZ3o+pk4SNcuTmdAJc
bPpUgBEQ70r60chA9gMgiYtUalvce5p1n2qF++KPdfvS52GmBmTpbXbGcW50XwrPeQkS8dQN02qo
WfHi6nF2l5XVM406ZTKluUZut3nEvSB/GXgCRIbLzENjtcXLlGXtTked+5omeLyR21Q2ySmbnPIu
s60BmGIn37jY/FvrQOPlHYQMhjBTRiufvpV+8VNwm+XdKgeB16qXvbbS20bfm4RNcg41SmGfKoU7
siPL3ad15a90hVSihuKdYtL3rc6AZapPlZGXT/mEQxWJFKCTeyGqDlNAjTmO5RQBMTU0jLkiIAZ6
Au+ijYlu0cufXdmh8lAFTspB3pt5/zicl6JptB5qoX8G+o/OUGxykCQ3ndI7GoHmXjWLDTlzF3yP
/ymE5v6LuH8R4oO5ZYcX2PO/iF0uKyY8tlfz+K+f9GaZejgb7WgdPQOsWKBKbk/Uo4a7JiRzVUM9
slXSDraZyF8X083UxXEzleLwuMdh67KyE4PuxTP+7JOUKTJclHYo/jimGur9f2xNFawtCEscaq/9
23JQSHJB150OG8PTh7DpWPC177HrKcfoR+cyaIw05RcftefrfuzGe3s08gNur9U+0xP3oZDdXT6I
M3f6LRR9QL+VVEA+15qiZ2L7YNJccNkxfN87ZYFvjoKw3baqwQxvZe4JfGQF1E2cpyxm/ffakd8k
bnhfg4JBxKKL+BN2LeM2Qooeamy/Gg/StRefx8ll/HJjXYbU67RMCwfcxtY+a9m4opkMUkfj6n0+
yNBgt8F4G/JWGC4SEwNzNyCuRJkdWO6OVGfUF08uXhjewONYn3VsRUMyU5Rv+z+xw3XnWjTDi/0w
slBJwVXhGoqVo3WPv/jOEW31qo0gEeB2HmyQtSxfDc8zdh3YJua5onTf69hoLuiz0xO0LqF1ruYa
AU6VItvDeYeaCyKMBDdG92sxFcEftuHcQ0s8eeMOy7YTiiiPOO3ycXe1K3Cz2P4fhtzKuOB/dP1o
h1XbO3eV0CHyDPLWNc66Qjw4RzxWwSYb6Hju4OA0eEB+ML9jPtssJqj/BSC2ZJum4PkdRZEz0juu
Hr7jYbFpHeCAQYZNRAaxsAeKy2s8lV3TLUKKo+UUV/4pKN2XZaqfutUDS3cO9yE8hRNPE8cteG0Z
p0sf2DY2fNMgNtgfQSZDGanptGIY123tgIAXoiVrWee4R/n9gA2/l3Xb20jwq74wNzD2cyDKI9YN
anJOFGeDL/diVrq97x3HVUfr7VCuHbZmqNT+DMFDfHnNtoNYQiM/5yYkgrOk4ycauvk6cEv2WbeY
d5Jl1QFtWUH/o3HBMpL0/CgGFAjjeV6iPjPioExC2aqNjx230vpWgPc6dJ2gu19i66p7jwXpn/Em
mHGYSRagmZKuRTaAm0KVuptAwx9HAJD5RZfVefSHbwn0s6HSjsYr2vemj7XrIXkpjkJ+NyQHhbga
dw4JanDHDqQDIIGL+Ll38aLsF59yxZye4dAXmXPVbSxIolFEVoxgXgdMePQCMD2tND9IH1nkpetg
8OMLNS4HV9zasPRqa/s98GdCtvGuqnl0YL3wgaiCNCRgkxwUgmbbn1AQWEegg0DXrzUkSBfXPK5K
39zoHj4reWYjxV+NUZzdIbU6IUlmmE2PsgjunTuG+jArR6XHlTGwWw8ibXBrvQnRHRyRuDvfi8yD
YQbPhDbGK0j7VHuofGqizth09KwHEv/Sofr2QiFxMMizmmDRxmEJJq/UsEMtGuO44MAHXuOgl4Nk
KzXKaLNgw6lHcWYJChYA6spxVffAkza+GyKfX54qVXyxNGQzqQDjd27U971HR14HBadyQnGyWmEJ
RrbjNGB7vbux3y6aq6tfTUv0fJsNA38oWnDo99CUq9DRBkjM2aAdwF9+7jAILv78iFGuwXONtxy8
Wl699XvbX82Iyr75mXIbrEmL4j05biCVN8jLj7mxHpVbGhFo82oVJPcBv8Mrh3FnT1p9xMHAeKKm
svh4ylLrfShLgMJ4xTY3dhrSBIq9GS4rNdAEqVfkhgh8OPYa9LbUxZCDeL8EDX9nW0LcSoax6ZZH
oX5raQfKsdQDZJ6GhfoRyj4BwxyN5+5YGz/Nuu23ZNNHc++LZNizHnWlV3KUNAZ+pj6B5OJdmPJ3
NnNAXsp7/V3kMrGxgm4zuk6L2wbqF5YSBQ6RiU3be96tg+KWYBDxbEQaWzi5+Mt8jad4gCdqlRrl
R/Mqy1ykjBooFOYt1KL9ITNCQNnE2eOGOMsqMrdWFP0g09KAZkyclyH1HDVBVBrboFwAmHa1yOJY
hjdzJ6A1QNgZo1hOLUCXXYLJRsPFEeNNagV6um5TFLW2TrvJOzaoKz0YA++3Jqt7bEKak9N72R9N
jrcRsCv6j10BBevID7otXgT7N9OrTkJV+VMEgPXD/v0HZBTQ1fkADBNUeEYN/yNguCcA8Q3umFDE
BEMWnDUb0J36p6iPg1OA87ATDT2IIoGN8MMT4fzvMICtaQmhGdQA0FzsygA67TiudUPTgIZGmwbY
d0tIc6Imx3nDP+Vi2WbypwjG7y1kMl4YilN2tlUMB2ggZ4+ZnQGnqyJs7UcHEOJ3HD1EodvioCYZ
RHQ0475flwXLX2XlaXszMOyQhiloGU8idUzQeevZq8mT8SKr+E9yQv4zexA+MlhqZhC3yXNnuaBu
bPNXMpVgc84ssAho4FDnbvTi4LzykqhSRrsasQsZsnzXqiJIPw+0AzM4GOqVd8hBJeROfYjHIJSb
FDIRmubxtkeaej1jFIe+ex8T9BAMMALJZ//rO0tm4AP8RdVjSCaOe4lsII4CflWUaQKlDpoXeVuy
UeOO9j2gI9GZRgnL6/vS167K0G4WojCI5kVXCw3Y/TmzMAhYaAqAy4tplZi8eIBIQICXXje6H/q0
Oc1DnCJFwFnW7zGN2eM4V8U4QQ4a/4r4Ppu+f5PZID8PqPsHzjR7KRvduZv4CBSUsotSFxtNigky
CBjKX2HMq5w71o1fcZrdn6pOxzaL1+VdYkd4r89T65iNzoHsNuMJhGN48Cagf3rq3AJyrUYJRVZV
P5s6nrnN+76diaN0JaLBQR8+E0c1KT9UIGl7CkZePxdGvqM62h4lgiCfEsFcdEtrsMRst+MwlW9W
wNMwDWx2NFB8hl1uma8XChXXEMOuaLpPUWTjQIroU2bKV+oaFfhsJPD1LIP0CxQGxwdqxqIEBT+I
pG0uH5iDhsyQhobIQYvThKtQVFPuUMCT4GTrV5yJHPS9bc+TyOw44L5tguHOq6buLCBMpiWyPYL/
rjuTCX8SfPt9/ARSP8ANnMY4kZh2elt8otFN3GIjBy3FtT4Ji9bB6apaz45HpIbJPXeXOUHH54/w
t5jlMnR5Lc0+0drz56KPuCzDvJciDWoWAetcFTq0kouHRK/5BRKs7VObSnaRjv3Q6xnKn1QTxUO9
KZNGbGjouo54yln14Njx+yQTeLcLc815UpOCIdoN+mA1qJN4ahx1HE+9Cue8EHz27qwBqViyx5qV
Qp6MQkarrOd5DOwlf+l+TFpWjHyhdKQj7P7UsldTKGYJHGhdugTnLlBGubW7ss1dCkeBLj7MMrND
Ih0Z/whJe94e8DqPaiyLW6GBl895CDUfC8pR8Foq10fDxUvB/8e5oCTyUOtW7k1AdTYj5UJSRWWE
0gbQoyrjTBFMVMKZEKj/QOnaZmEgXhwUzdRksv2jo1KVFGICKVqCVF2DCrQBQMwNlZHmFxPFLiDu
csWm0bh+dLqif7JwdIgi1iT5HvtaugLaGccTAs9np2EfE8fM8L4lZdzOE0sUiz9Ywn/RtV1aCmhV
lyjBGFIvHtY07iXbyTaXx0mPkc5GKW4HRLnqmoL9mbixjhpDZcsCrV8ztQSEjlELmfTFZg6cjR+L
GxNYcnvhNSFda7nqElcAzYrKffxzyknHpdQZz84dgh8dFN1O1FhBBLR/yvtqw1NkDBuX60gsQWLk
5JCLuiYD9862BUF40oKaex7SfBQcTVq4rOcOOt769LKqNi7guCvyzMYlqAeG9nS1SJAkmIQzqV2J
w6A9BV5dl8LJqNdpvx3G6evIkB00FSaMel2CBOBiMwFBmTyTH8i02Jdhr+Yvw9+FkO1fxNGnUFeE
gPHfrphXcYmEsbqaA/GEsHNYukEdqX5x8y8Nqilm0mdL8ejT0ABbCpRGAmgAKu/ioEmB/XmxuIWu
mVAPEiEU2lDLyVowOaT2gej7qCG2Pu+D0m+x3YTQECUua7PyrHl+B1j5TAS4xPLK6daZ3Qd7VHxD
IdSYnhokDC66jgdjZmnmFyjJsRBskVIJnWtPokueyD7lTr3hQ9McZB5rIOPfkdmvh37vtaB7yoFx
+QIStlOCN4YXHnv9Gd9EnMvTqk03rHCiFt/7OCN6nFILyCZcDYerqMxxvQGV2E3yhqKnOd4fo3Yn
oLW2LdWyOnjqkP1KP/EpylAvL7L1VOLnrDkV6B95k29llWhrX3rFc2Q3QIjb82A0ivLZbtmwbrTa
3lIAwxbxHiVqe2FP5TOZuAltiaLT/D0NjZQPZ89yv9CImkLJffgo1znRktNk+YfSAeMoectxqB+q
EjvILPhS+KCUnoiEhQmQ0UONpdrOYy9BIVpuNmBYNQtkJdoKuxYcPT0Sx0oL/mU+euyeyFZiRUIM
ktWFpkUt7upyOpKf7JxDcEcBibdkmxle1EVMoH7CxUYXwu1xneGw1KlQ0cCjKTqBLig60bA1JqUd
Ti25Zr8b8I3W6BM4I37NuZlIQ9Nq5U534pe+lcgmqgb6cw4OawBjAZ2G2LggLH63xXYKDu3ZbynQ
dqe1bzRRZ4GNcizyQ/9ErgKtC9YiH+yjjyfL3Eyo7j/meBcpwF2GLnkoJihBmzkbr/xX3QT6NFa4
LOVDrAt1AO4b021/7TLAUpv83m7GDJhOL7tMqqHeMoRwtQ3CO2CXKK7qXWtYUZeB6czXo/w4O7Ro
39cQDVmWWxahHoB+0Bvo+L2eZpA2V9dK/GczDorzTeTNNSl+WZZ6KRh2xwI68abvttNKBNIDamSw
98j7vtLIsUvvMji6jcxjPv6MXOx1vKzv3oPJ7YN/k2bMwQ2XF+wCQdPQPgFKUq0oeZvpzqWrM/9T
wRx7q7OuO1BEFUNkht5lPyLsQtpbrzSvI+h9GNuBS5ra3u0auob8qTPu6Mw+80x37TW6ONAQOmhr
w57Eax2nzsVVlN1kh/6Tixp8H4TH6n1Dh9D6TViv7IGNg/9/CrPVajSdVvvrRYcxbueLghvw/aLL
Z6PF1UUprNGQVLB86CJwkY2ryCjlYyoNBiLXCj9Sp/bePCc4tAnPcVqOQ8AxCyAT/RHhZuBuqvPY
XxNQuTELMFG4ONxbEMijiVNyyGmDB1JJ0VATgelcL6zpgWbJETIrg55+XgJy/Ff9l4VGM0NteAvq
P8f0p0Ou64qbDzpormo6HrLeE89k6ce8CDUNDJGkgrbEk/AZhRjlHN+3xonF2bTnU9cqeRNrLfAv
+NaX3+i74gJJEiYQ9L37hwAt12TI7OY9wMULdwkemKAeABxASuDJckCc04Ke9Y/Sn46uaLQ3P560
DXdK46gXZfMw5RBCpQhID4Sy49ETlIsfMitNz5UF9iP6xPRP0dJy12OD/EAmIHAhaA6Ez5ZFkFSK
kf/feByVtJGX2yfWgV59tYzJSI3lDBEYkDtjtdiop7VqCnV/Nw+yIA52kxCWBKEAtDuBQDF/BqNo
9iS5NetuKVmuINfSQ+4On8kEvK9K1HuRdecZzk+8KTR7EuqaNbviquAUbGaQgsEWJ97SXRvyFbjn
L3f2q3HZQOY6Te7oATHf4kXu/f0BMZiQy3KG4FgZVgjmcXa3wLpcyRmKUD0LJA7aL1yYigNHVoyq
BGVrSigZIuVW4+kfdnhS6ncigq5F6g7J1mhYBQptr+OXIhi38dCL42xLW1TeCygyDhxcC7MNeOxs
q+FVGJAx6+E/02cjB/o3drjA8g1dt7zAM3U9uOV1t1kLAquxje/7HsDEwtP6FS+BCctNN9+06tw/
t2JN27pgM8WDIzBDT5PV2oLcH477R1M7z13yO7YNGCRz+nA2Bia27aPmFyWVJe8IJkCQgAUr8I/Q
gW5wkjVyuTxcZtwsMEMRbtYKGsjj2j67xKjdx5N6yr/c9GyrL74wgaPvAtIBt15RF89jUmRbU2Pa
SZvsCPCRqum3tRI7IWOlVYAf8HhF3sVOQ2psY7wXdW4+mBIKlXz6OtQB29mta+0cLfC/ePYGpz/O
SjKB1zC7Qi2zgo4RfowVTyB1MZ7IYrnYCoIUGMdzKiD3oXrIWW6tCJs2KOERu+t+ODJOQJuZVaC9
HXUv1JAA3pCxzpvkHpyfyT3Sh8aOATKLGzFsc3TWZMlFF11ItjEIcBiVcdABAUVzRw1qqu1wAo3/
BvCYylzhuP/dg8JLHJl63WkiB0XrgZAHXjbPsw1/OnlHM3CGFoUoBPPWt8v4oEXIOAcShtVQEtUq
sQedcnzXB9V70+DFLuoEEq+wJDFeSZGBRle9l67Uwd66qtiBcWDlsTF+Tdt6OIINw18jFy6/2qN3
1IVevoLXbDgmA/gASQlJ2fsAO2SB9P+ORO58G8XGOEHVj8iFQilTL8GKOIDQirxV3ESPpTmsdCfS
nkwUbOjFYB6i1pNrL9aT0K1QhbBNExCGuNgAUXaMGRUSY1bRWCDMaFGcq4omWn/AhaokggJ6rIl9
NnV5qGW5c2BK43zskgG8EKLd0lAa8bQ3PfxZy0E4L6YuhzNqgYHIUkPQKRaPo6bPsVqC+ZnsVgJ5
3ScKGMz0c1/p0YUWo0vlVQvdL927kHocNTKIp3TdIeHrOmuO+ttQgMHgHkiF9t43kXECx8qRTLo5
QCtJA0vgCQJ8s81hJmifVVNCj++EVMORTEWHO9zYJvk+CvSQ5PJyDoiVLjPjvooNiUrAqdiAQdaF
GCykG1zP1lfGkKF2CrC6t6i3prOriPC9AiTmUwEWeQPIxzL0rfHK6ygvzdVH6E2CO398w3/3dCam
8GWuP5gDnrq2udKMIuM7VNmCeKwPvI0TmcjitIrQihoc95aXspQlkMc4PSNvXNnJLnEd0GakbNp5
RQJaKi3VP0W5c/RUXYuOYr6QmfVwp0cjauySZgypEkYKY++Osnjr2jwHCr6ftvO7SaJeWOhRRI2d
acCxCci+bKxW3T7p1cWy5J0HGeu9g0TaATDDy1KYI10TOWsqw9Eh1nQAEHH2LuU51cA5BNbsIL7U
KkM7MXx5ug5EDAJl4feWunlQr6oTpNLjfus5WWHPXnJ0qECOfCC9lliyR0YDIhgXdcc0XBpWFjYI
23AJdep8YCV4/KKpb80y1EyQlwmSilDNUOpb8Ba5hx5FLeeeFCWUvTKaoQDBB7q5l/cbJ9em1RIT
kLjEMgbuDYK5ptaGBQ7A1iMk+Z4tJ8FRs6mD6wIjamyn/S6EP52BFMYWMHKmbZE0f7Iuf/WSHk9Z
VyQ6XvCopVpY2DQL+ThdcHC8dUV09jV8A1KrGF8NlHHhVEEfX5FXeu9NytYCtHpsuelvl8K4pU4u
i8cJdBiqpG5x91YHTupRw99SOa5q65wIbGjv4ctMFLvjq2Cbm8lIoJSTQmJsSli/SQvI32STqE3U
symjctcT/wouTHdPJm5buJGjmjo7s8heL2HUi1AlYKS4oPq+UCPy5rkaymafKlNHNy9yLN/Cj5D5
u7Z89yhuQL1L0/VgcS488wjJDvOYq17XaW4O1Sp0xdIlf8u4hbxj+xv/lJB2kVrlqjuvdbXsskyZ
F/dx4mrb2ytdTadocHsfeyy0j/4qH0QaQpCB0s+dJ18B/Xd3i4l61JDeEE2dvXK4jWUSNCAOyyFi
qIGKWANt3Z0YCyR/+FcBgqBXcxi6B/yfvZAVCdUAep95DHott3yrJzvbJH6d7cmrexADH1CgjtNc
QMuD4MmEGt2KYbuA91u8FtML8vwyDObyh9FLoTCgXqHJu8SZzoQ3DxSlQEW34BuWNrgF5XQ2G90X
xFVS/3UIOTp1chvdmykqIkMV3HputoJ6qsMvVQqUtBslpX+AkIuNzJKbbd4VBCFzwSbF0BYOElLL
xNtBpB5E40Ea3sxmYmOmJW5r5H7nAAGjIlaCi4zULNQfi013Bn81GIXYzHLfy+LzGCXH1+vMRloI
+1yUuDnIfEuHx0BcSO3YeJ4GAAZ6ZGvS5E2r7BZ4Q9iRj3uPGE07KkDs8fdptqy1AsBDRF51l7WX
Nfq2YfiVk5w2nkuonFIbToDoNqkhh0NRtDoQzmo/ujSz0eTukx7zZmexTqwsJqvNQsl3w7+3OBZO
vt+FDALQKo6zxaQDYaHQnBfN6IvzyGUODV4M85QFD1Xi7SqoQPVh1v8Agr561h0JpLQdf0oa8PdT
pJB2gjy3BuVzNRHCO/UGZMUTnhmN+2KlXOwdO43XWTrJe+6yQzJKcCMAsjdcEp0DNJkk1VYW4D0d
VAP0ViqRqEC34XickZuiqXFFn6Js3HiNIXN78nQco4Jcz3iNPOubJ0xwRjjDThud9KuZimoNoH11
F5Q4CKj99q2GYrYqgnVRvYHe0lzZLBmEA3fi0Ilt5zb4Ku5jAfDJXi/1u2tIN8LPb7nc72KWpaGJ
98d7uUhTol4X/x/QwlbvGcjwV2E6dMMl99v8MTnO2jpVDAqAiX2NOrPajGB4OfVl69zbBsSbLatB
RaTGq7DtQLCaKW5VlKqYeylyKKkqulXVUI+ayU+lWC1jmmYaDmCMv2b8btqNrUrjBw6+qfs4H4pT
DQHC0HRr+w08R/Em8gp9r0Fk4q2R+Sdr4AaONbTyBQpr+PiC3XeQD9hxRWDpZx6YMVWPGgFmpfVo
mf3MkTlTYRLd5cJ0ucyb3Z22M0cPGL6Ppa4YNfXMTXAmgjoZNsgHPzl1gIw+VoNsHn9ZaOCISjz+
D2nf1Ry5rXX7i1hFgvmVndRBYUYTbL+w7LHNnEmQ4K//FjY0jVZbPvecug9CATuR3ZJIhL3XGnEO
K21IMktD8eZFAxKHla9t3sUJ8+BryJ0+YXLVgTd7MYXPRBk787U9C188WVKk5SDgZdu4bp3thFU2
qgeS8LFhyQjanNUD0r1jH0PMlpFCDkBFOjSlYYgKB6wgR/vrKMxaaenAlbReCXJp0uao82pDwNZI
Vul8acujZ6XBRi0YkOFy7AYBkLrcL9dvBgC8twCEcJ/ZYjmqcVj6CZXGoC24ykOwDz46bbohKy1f
xjo8FKIAYpl014p8St2NyAZ7NwS198Aa45cxtlm69+M+PwdV41ZfF4/1G0Ap4l5o3JZlvRF+XBfF
A8gBOhS7mtNpCRy/jKwMoIZzGTe7JfGQNubGSQT4LYAWL0Z6jHsXCccuIMXiYkm/zyPIdu3E5ttA
DhkeNbumZig58vP0e94Cviho0uqRhsaCRzXSvV5tcEe/zqDC7UFhkVlfUgs1/4CB42zb5Ejr7CuU
H3Pup5tQ7v/3ixWuD6M8D5Bb4piB9Hmwoy5uzLOVFemVKaly2vWnrpP4VRQ4TrYT0n/CXliwo9Ck
ToFWg4yuNt/F3oyJXVeL5JyCVcbb3HcDMghLPzmrbofErqOPs/+PLZljfA9F5jf2ZyNZauA+pEhd
qhNsfq4mNzaYijfFdvSZvUGppn1uzc9iSIGItdreswcmr99mTKmxd9mt2PQwuz34WMYLA1PJCbXD
6yHGevTFrEApWCXr/N0o+A8TCV5/IY5XdUhx9bdjBuqqDHSClswYkKMZyZN6JFiB8jdAlJiyFCbD
qc0D7hFAwXJI1TJgGnEi1KJlR5I5yJ76FIBsc2it5xX7TyVmhDgdT/EebwbbOFGjxqS6GU8OMtAj
pXOYxza8wF8bWY3YQTtrey0jd61oQL98DIoUcAX7OgbqZWla+0FyBbIgn3Z2Cnbl1XD5tw/kc8zj
Zz8pukNBSampxAQVa+yegQ7nnml4o6HxWu/HChA0ZJbF9atwElQqXe1J/qHnT/cJGyM3F3Ct+fMA
EmPPBwt0akZA/vYuid3QPzBopULTbYFLAaHrrgew5oRHtuQOmMkKLzlZRr2nKui25dNBdPaTZwVv
hdEAuqvO1DRr6zUR2ZGahDSkHsnSBRSq+F3Ah+qiqUdNwN104y9dnW77pQZycBT2It/mS56dqenm
4a13J4sXLz2DOg5H513Tor0zJ33JTGSfuzHA1WWcG0PlGfb5Lw0qYiX5gAhCcDhUmNGjPO6OOtwq
lnKfBsusFPrRP7f531m+gM8R+UXPqNMMn6tqtR5ljMqYTmPeYwYk0Raw294/DkPcL9jRxRhAeFtn
wAvtRkY2pLXnoNmsGRh1xwZk9NE4d3AkPTeC8sG3y+9kKBg4hnEQ8LtOr128pG2jdaoXgIO8JNbU
4FxN5vNqE8rPDbD3fqaebkimXPD/sh/HKjsCm/guP4kEKvGob+PgtIT3GU+US8Ri/w+A6/xAyWtw
pqb0xrfevSwzXEA3oGJc29Xvjf/dl8Kb/IQnOAro5OjO1hVhuUviZlJPDfoPV08G9ZSg//tKPlAs
eraQQb+fDR6e9OOADMj09tmi+nePFD8BH1Vf4pwUCLDY+6YibNX1HIZaxNo5kiwsqhwVDlS4Td9q
wJGOU3vsB7hBxSGowD6pyb1y0+w2FjY9Dt4KTjBSpKX3YIMP74lE6eqFj3Xcn7DrwIsNBQFZ6qa1
wcVmS1JMFECDPb0I4sMs8xKBOC9PXS3vkbTAPgN1zMi/BsbkvFS28TmRCZGWAy4CUQSoSwy6fNfk
dpJMz4YLYhDaiOTp/KPrsOVFG48hKFlcoO+MNzIyo41IKR8HbJ5pEfWucrIiETUytrbXTjXDBlnW
n2yPu3s6z7471KZj60b46yX0D3cn7aTTx9ydN6Z7rO0AIP/+WF7bkSJEjXNEF0ysLDs6g/8NP9aX
vGicHaYS2d6TwwSl24CIndsNaYfUGZ4sAbxgf7K+cNAWfhGgZpGWJFk87wVkruETOVeTyDYCtJzH
NBjNl8ECh1SX4g00mfOOClhzpAdfgjwBpSDWrMNmHIC3GJuvVM46TDlO0boOfI2yEhabY/nerfpT
7rXmTuWUKv4+D7jwUZW6AoCGKG7H/bmPOiM1dWaloATUsHPbY2na8jw/Bklb2hm7sZxRlhOM8ZaE
qekDv5S6U+7EAH2AZQdiONVbcWRo7LTmJhAJgQ6/HOc+ULwMmpxB80bcyRov7LdtAEh6UtRyYUQ9
akxaGOkxMTsgCePWhbT+VHrbAIAOWz/v6+DoxBNS3RIGvH1Ji1nL5P42Y5X7iFPado/JQBF1xJVJ
es/1sLXC8YhVKhMAZ0AakK5zI0JrT16NIYpIjT3JV+wkOG4QBZJ6sc5Jzj5N9QDRhqmeHrMQ2zaR
0pGYDBaQ/p3N35B2550SmjhqP086KzdyAKXbX0jCyPZJDDrKPT1wOD1lsvyTVbnOKaTEzxuFY8bt
pm/9ap+HNj+nYwI44GXqX6kJi+xr6fLqkUaDCILD0Mf2hoZMmnHsRln26n8iEQiQ093QoQrRGDMc
RIHh+RkEDHtSrpaHvUzkFkZTytojyeiiJraJGRf7BDuO2PFNneUi4tBz9i73UG/qYFduLAIHW9XQ
1Glt1NtkzEHzYALWS8puFN00oVjYSsWlbuMJxB1pvyVZXyY4LcuDyEfa+i/gqH0JUTf1eVx6/qly
+CtqX5pf8D7xDqMBvKeiWmvMFGz8a8W8ezKW0fzapDOmLvBuulCAuhdgGzTECg8LhXRNz2qY9lGW
Be23ohTuY7ygdouiJY7AWX+S1A80lLeATHlw5fpi3SeOhypD2dTtjOIjjlJ7cL55SmFg8wDnJiUK
oQcPZ3nSJPccm0XK2s7bbdPEC5aiOYQ6zjpYkWsu6aNflUyFJmWV1HwPGio/mkY/97coWreeJqN6
Fets4fkgRxTKHYb6uDbZd7oQKSgUA++mYNNz40y7Ls7yR7vF79qSTYyS09NSGp9ININaHByWAVIc
R7xLttqOes7U/MF7SxwzIK0+T9hDfgaMN39iyKEgAy03xnA9zOmAfBlpqwPlIO7cBHFq7bUxaa83
l8bL04JK4Ac7Zv0Z8ItvDfbwZYbRdUw9bWMt2PwLQCygRdqWZDicuo13Z0faOxkFSLoAvzqUAII7
+WeAj+wc1+XHpge7oiz+MAbX3RVcpmTS1q8eq41iACC6YBwvQNIr8avJBzxZ/5CR3YjZ1tbI+fCJ
jCmW9hXX62nZf46XIydygxNMlHmBG9pjNzRaRKjluXZ7TpZ4T8RZBNimiMVIkTvGXplJxjHNwMXB
+au9tCv13isppBUkD0sftid9mtjUM4jDahPb5O9PGDFj6ibgkYGPrbXYg9aqE0caoyD81pm1HGVH
pJF+yD9iDzjW66ctybzE/xuMtkMHsMI8fJwzvwNBGY+B4yMBBnIJJkC9rDXBPYiHFEC/b+WkpKYK
ciAF3LlpNYUiZ5LFKGCK4nhEatH1GtrYkxfXQ5tACGj8r5dHmZIx4yhMW9146VB3t/HRxcdgCVE5
zZBo/v42tLG/Lha4Cd/f+d1Q36kVFi9r0UwHHY9s9bdBCpI19C3+q7qQvwYHvwbyWIGAgaXbEDkc
8IujXD/a2QL4UhobbHQA3Sml1NyMLbJStkY/mZtK2MOGOTj0Q4F6/Oagxp6MHecGoFKVGwn8xWvT
PXX1xTGt6xZJOSpdVHTlIpwO61Kx+Lu4wh+vX69PXb7yL7YViA2ABn38TWIoChSmMdaB3VAOi5IN
F3C0ZACrMvgXJwvzV2zEk44aGaznI8isAN0EjN1ZSNiGqbE/UbN68XcTScdnLcol67ab5M+GMOxP
s9d1Lzn7W+t9zIMwby1ftKgfjf64jiGQIRPzLTID9uweyy4UrMk4ZAwsML6t5iDE4SXugBROEHgR
oAf4A8lAftCB2pF2GkMwkgqUyHTY88vANRfgVa3GU505Zzt2sAEGhLUu0mMSZozb5zBdDGjKbdu0
w/lGRCbUWDIC9ZQxGa0icQ5v+0VWGNpR0nxz+zXEBK/BvAP5FOBgWdwFyZXNbEUeuNl2WL4HF6fw
mvYUABdjD0iNBFVVzKpeS0t5myvwLw0QXWwBVwdQeQGSn0uKt+olGFmwqyaJaWAYbzKtrecq5xEZ
JskKLAffRkoM0qZ4REY5chvarRPy5oLMdYqgtD3K4iPbWbzdRHNYHuCzmAkHsbicvdLsFgAIncyR
9ewIhYrVzhpRLqfmzKSPxyw9Yqbx1JZN/GKNOHXs20qNnGmNX8SAR3BnMhTkSQtqbAuZNVaIebaW
FSFDnWjnWBtyC/wgfPGNpTixOf+LRGTrcPzZu8zYqJG8AvWSsdh5vGI//4rBuxRE+j1XLcDjnUZM
ZOm1R+85f7GSjWXgWaDfm+5VlgkQLvAidHGs6rogrhw8EHJldR/R2M4sdBfXuIS1nGDQkDRcVksY
PbOjEDmEe68U9QsHcyvKqEZ/jyNcZCs6LQeM/77OmfWra8/dxsus4bM3W8N+Fc1wCd3JPrVtax7M
fjCPyMAVG28xD5SXo5JzusrdrJVtohoWuTpgnByerWa9sciwA75ZpAU5XC2SwSs24woka53K4bE5
QV6XzPygdJDQjDNk/RTznmzeMj9kosiNZW7HAIZ1xJOOg1XMAmptqrwGcATbWKCmOgfz+ta4SwH4
Uj0WPpvOSNQmM/tqe+Nl47TdyIijdEG27m4aHbAaZJl1GV2Qa5rVciIRNSAyQL6AbAzHR0YW2bUg
FDy2Fj/dyFQXWJ7VYW6R8PsJi7bfaQVcNSA7qxJx9PF37D6S7L0iKZNs/LxItDBpDFQPcFxO+J0N
JorT3DndgUQABK1+Px7JUy3GLWRv8hCMITf1nkjOwSoyG5EB6oMPRFWLTiH4PusqXFBvvBooEvVN
fglR43ierfSdLGnmC2njMeZ4SKCh3gqKSlQXOfOWhqB7xC9XG3bpV9H0zaVd/HbahpgdRXkGHl5D
gu2UWEyC4mgGEZmVmI9x7crJUmvugarmgYrayp6Yb/t41wXlj7Y/4H+j/wNl0CM4MIV7aNiYIRDg
tltMNwXokDogb1vtIUcuFTIBgcpN2qQBkHUkUBL8AJ6pzxkN8Q2+qckGddkWELoSZ0uKEAQYD2+J
DFiyIN1YwmD5SLE4UncOFmxxYWNqiVIGLGw1JlWBpM0KC/cRBHDDtE94nYNBG02MP3lATztDE9F4
mrrYw9lIZR4n04tIHccljr56+UJXXe0pnmMX8CCUYFh3/nwp491boqHMOfQGt0ZChVSIAg9evxpu
kxF/KshdQXoscTkAv7CzDykyVLygjM8WAFT2LKnyKE1DZFmTsJd5CvfjeEWiAmmKBJtB5ENDrdDO
dzIVa7YdsU1d1rfrK0quJItM37yGKdu7flGdskyEF9caux5FBOhaCmJXUg20jO1uNCBpYTyaLG/d
mebIwKVoZ53yT2xMt6YB1YMyBDUVNqIj35+aHW3mq917tXFPm/2q+w+dYcXxAd/O6R9GcrZmlYvA
aZvsrr19kvnEDzqLI5TflR5iKeoAYB1btqTAJB/fNCUeu22HLlnSWGWISO8m8xywzq1sc6fQxpUP
ZAT3LcGNuB4ABvmHU2BxYTALSW+3CXCkL8zsx1IAbfhWT5oatL7YS8KxIz2hfR9HRrawflEPZPXU
vkvQo+d55w7fsYKeD/oprZ/zd7KwsDazz3EYVuIEeWAzsBk6q93OfdLXEQmp+V/HpkSV0+7/rxiW
xJojI7qFYm4fsP+HpUlsTGfNgnLHqULa/0I2VYPYtEVuKVIWIljRbtT7n2R4f7/FU9wskumlKivs
+47ukbY/9WapiAFX2QbuuNMKIFv93FD9cPOU9lbvNc7SgXaqn8Q+qHl5DIs2OPuy6TzDv2k+kmUZ
cgNRhQfcoH8z/s/xeJDtee8PAIL+ebEFxCRLxbo/5rr43EkipEY21PMZcD6p14YM5OIO8zdahpJy
sB/dGZolsj95nBxJTg3Fs4hTicagOemOYDE86VDUK4FFv++nckKBOaDaB7bN5JFs7faYr90gAwV4
/8x9ke9K0pCR6hI4UFFhM/3WXgbJrk460E1g5YMUeVRfpsjl8rK1xGsROOwD4EzesYJlkiCsLcP1
jTuMxkQKxpvv9VIBPkKyiym/m+6HfqQnZ3ethbvR5GLAiJpOYFhCAbvYZiGy+Al0nODGFXR4H0pk
chJQMxPiOFIWOWgmqE9icgNkm7GbF+8HiQh0nOTKWtupyCgfTLO9lv4jplfmT0GDI2d9TxRTuyzy
pftiyBNgLNFw9kvdpLPrty6NqUF+AQhJSBMDvfZM42QxjV29ZD/u7OqGAXFGCytgjR7eUEks23nx
gRDyPI1Z8DSA/VQOOicEsB71girezxxLB1JYoWf6UV7i8M8vQbxEwioGF5A1ru6A/xPPaYH63gDX
J2n5lm4ub/0k3auPFPbIwo/odvUN6Y9EvZtPrD4imRfVwpA+iqBkVCFt8W3q7VfYQDZ4cebgWAAV
fDagatkp8E5EFbbSmMuwjBeSkqVjpOVZZEBd3ZAQhDVIJAe73Nqj4Bn0yPO5cmIB1mRM4cK0x38P
TdK8JJ4OTQnidyXUUzya+nXV4gH+Lg9394407oLfx6FZL0ZTdpsVJY7bDHVe50We7RaBy7Gjfh1T
jxp76sG9EwIIWSp1Q26r9L2T6WHtLfUOBKEol7zagYsbJ1z+iNRez+R8V+amVyHNt0PSqV8G3wEY
UfMXmgCikGhEHkIrSXqwLqey/LxzHBDCgVsbczbgepIwyOLiXOQMADKTi332rAC8Lg4ulGFOhiTE
tiGQWIT9ZjiBVnsXCxAUBgCIfQCD8stN+cosq8M0SNx7Ey0nD5Pg4VADPBzyYrt2Y/XrWvNT09je
n8jN/MZqa/7GrcLdccdjZ4CYm48pFyaI8ABwjVrSWq21GpwhNyiYEtgj66ujXn8tzmReLGytmGXd
X9KEsa2DqrlvZVr+zZBA8nfbAZseyG74Hn8bjJl/r6a63xbTyJ/HpbYw8Qe2aL9WKYiOmm2ycLDu
fUAOBkDq+bHD+fWGp5Yk5sNiGNU9PwnEyKVj3qzU94or0VdbGfOGLkIBP7ySvIi+D3XhawAaUhS6
DxoqUjJ1C9KwlhfRahVB8pjpWPo+6Fa1L5mQTJto7d3nogtl8ivTivurXb8THVnHU8bXD0xDraWg
MeoqjquHheL1U+mLqV9DR5/teqGb342OpW/15tvSgfSHBTI0aIx6CXZ6ReRIkFuCSjRk0EpRoRE0
FJgG4W2ortKpPgce9RvSBvndgYMAqQUneh4y5ACb8rhyUJoi+xtFhxLEoOOs43sau1QZ9N7mH2qy
TMLg0ZJxlAvJUP+JEkaK+d4G2XTx2QehEShMQlUeoupBZtQcleLzwrDw1hUiqxQPccsOlTdV0X2d
SdlXAMArfOwckb8NnmjTFMCwsLtwAWhAW2KKAwxtdT83H4y61JBRVyGNhe4tyXNURFGX1FNVfDbB
X7OPLRTwuRJamckZPfXuZEbujkhKlDYAlp0Oozsi6QwjbUdDJIq9haLh/4/MASXntsfOE5aZy1tO
MqBpjVMq/iCJSjk2pFJb9ABRGW48khKZM8UASoEk6Ssk4l/zm3HGnl5uYtg5GCrmFt+rLcmf+qzv
DuGSfgp4LGlVJHuU6pL6RjpzFPLiPRkbuxBQxVHGdw7Svp/TFlAdSVJVTuQ37a8t6s2PJCMtNXHM
mq2HYtPtnSJfx+Whwp5UpI2pZ9iyRuntChbgjfPA69r001Jl647wUI0EdG5R2YQ/TOxm7Um2DP50
niTaKvXuZAB6hofyC1pQIS/CwZFEKLD/3s/INBJIBd/R2Hft+LAOfEp3awmqo3v9/ZgPU71fB5Z8
jdch3vnW1D04c9v9CgRhUIgIgEQ0ZnuuURi2qbnd/QqGkBl1TLb51INk+jNgUj/jYDF48oNumcXe
mBtkSGMX0D/UpVOdczfcmtgoP9KoBnYQMm2kQlQoUJ9d5jeRUknhLIWkIRkOO2LMizxzeZiS6aCG
pDHqrj4brPjpTY430Q1Axfqoj0PM1WnBa975AHy6i14a2OKhq6nIpM/omsqU7m5t8Hhch6TaqYvI
mDfhlau+ZzJSd6Y+oryo/oTy+8gxvT6qEKmd4Xx9wATF4CPyhxWIKIH9lhJPNCzCDCndabMnDTWk
ALEdVjqVnwJXT4KRavVQeVnUgg9rr2xI0+fxL11v+3u9B0w92vFFkjkeU/GAZ9d1x1hvBd/sHTeZ
wJ+UVpG59r5T6At8FDYGX1nUmsmyNUPwSmryR2D7/9XZtrEj+T2HpLYj9Z2vHlKPyCqpJ4Ou8gFw
J9dMltqWZDjURpKnVms/koVm/trPTXIJCtd5BcNBh9SCvj3MVH5ZudbZrmpAIfdF2ctclR3+TcMT
j61PFrLFH82026FC3mh2wwSEpTBJsWIhPAVv7ZQ6lSQ81FSSFEfbGRzZVBFylTkoxfqNJdLV6n8v
gD8ZAqTrpJ4FebC+3gxBJPUKjgocZhnZCyEFcweAhZEGDVaYwiAkhvQeX1iNwS90DOqwftAQx9Rz
quY3jgo31OWhHnVChcHPJRtg0uJtFuTz9m4t5zrmS8lW46TlQAOxz3GKeYB077Ku3zOObJqkwhGh
RbvNttx4ZtW8nPr8leQmESqgdN3LAXeK7OoqAafFHMuaKVYY2xJsPBuqlEqbfnmkniqpSnsJ+CrV
VGx1U2eliq/ee1MBFnmTNvXLavO2bDV63u4NG/yi3bo8AaBgfPFkw4ym3fJWTDvLQdFDlDBQ7wHo
CpkS+fhCDRnHGbAAB4sPR60ofO4gLb105CEhfMkwyQJAPJhAnvGwIUK7IrJZHAdo6DlQ+khmLGLA
Ctj+I8ys7hQAQfoh7ZArjaQkgQS1EfykbbVG2P8AxKU3Ni8Z6FkksGXgGnUMEJbcjDhgsUApAIsy
5oC8nBZ2yHLgsJJsSaxkZ5tIIreRuPWY+aP/GICHYOdLbAUBXNQVvB8uUIl6/PqGPG8vbVpiaI5e
s5mBE/Jo5EUkgAKeRSjEf+tJ2QyusBf8rnMsEgFzPBLnZjJXJRamGOsmXLzeB4gzhKReUeQSsSSo
tlr2oXWQ4XEKSNn+JEoG7nFhzAcGzN6vNMTsbT5Y3APeotSibHW5GZLWFmv/tf2hgxeygpluovLj
arMOdaBuLMVXibmwvEeyubuzisqbyfHDzzmPIFYF9cWillx6Wk8rhjnAGxUAzy8frR9IVsdghwL7
+cvH7Ms//dXKwQcO0DqHx6ka/Sdu2/6TQxh5oFbYjHJIMtKGQd4/It8iIrl2oGEIpDG5627sSZG4
A7cBV1NZD66b/XlnTDHnBIcSxQyEWHlp0WDrJwTW94GLrMNzCMRvToUUSWxXpU842y3NKJZdM0R1
dtt8S7MyfXLt0JmRgIzsyHYtjiQLUffw5oB5sbNxOuFuSeiH62htdegK07MNZjf1hr5jWiCpb2VO
WqBb8PD73ZevllOkDaClr1uvq7SxNaQN4LANZUFmrQQNTlt2AUuQfwZHDqjaTEAmp0jBS2RDPW6N
5r5mGf5ZpdYa2/lJ25lAzNmUYxsiJwAK8tDaMG1ONqacJ5LrwFMxrHsrrzjKo2wUF4MMcZQHtkSO
rY5I5FBhAtD4ancju+kq75+xKEy+NqjGIOehe7tIU8w4oRJiGdhmrP3ioW8N4PPmQfUyyoZ6gOf6
NU7y8kQjVHbXLw4yrh9Yl4Hk/mpGinnpfjUEXnRTtlQvJGrDDBDT0na12i+x8JKjeorrEtqlR+7l
0Pj2Tr8J6IFODT3fycQaU0cyaMzqZUGKWr1Q5gTVV2v9pn4TyiuQub4ADekqeKs/r23wXBgGJlgs
AAh/PIdNpMYp6DAei9Zma9QY4IRqG++cmz0sUZYKCBOpDliXAqbOHrc0JIVysae5OLv1uL8NRtfJ
bBxXi7RfDzfRhM9RtxD+nbW/0UzmZlrV0kyHpj+ObaOW5Wb+Q7Y0TvwYf1j8x42Jm2MTqkMeKOqT
ytHETu7SelERYO+3oSd+Lt8NqWzmBRwY+dgcQKoH3LirnHokM+3k2cRxuYnk0OAS5iPbZBJYNpHN
xIEzUzh9BehrDG2c1t4oeh/Lc5JRw0G19Nz7c/OgFRSFfLWiNpAvrPzu4pM1IBl/meMCBLKAhU+2
49w7yERDA256B7isdn0ezH8oJ8DznQfZkC1Wj8hOpjFpTJwFREC7Kfak1oZ66Dc+XPSYetQYfj/t
VicZVECt0MbKOQnFn+DCcXezH68navDdz9halWMAfvMKkDggnJ59hq6dsVX+cn4avKlg6pjdEPEe
xZw3auU0qdDSn6JqJwqnhzeXJ41yv7/8nf1EN0au1PjxHmjn7SmWHJa+Yr5EIs4plHyZN2OXlcsB
9H1nJQvuzMmdfKhHaupphVOAJA2n0YiLSQ0wJqirpNoJee6oVHTYF53UljdhsqkbZAMLSoz79zQ2
pafEuHl1+1Pdzfi7Rl4cueiEuQ8T6GYK3rj+BHDR8gzgie+ixQsTOSr8Ykr2Z2J6pobonqlHihiw
Mqe+E5s7+Ue2FI6nLNiCAseI/jXmne/1dkAKUV9QRToaExD6iiC7YGd7XvbUdZYyvwyVfQFr0vjg
ZfWcyVrXbGMOq9iuSIYEa6r0EdY84DhPmvs4S8i3s5WUAOwKcwBT2avxSYdzQ/w9g0ckyiqrs47O
bFsR0lxjYLvM2F9DEp+99VsUDqjx3SMotb6UzPYvN88teiqRG8rU7I1+cFEPBHv+o+qlX29ctRm5
DmZlI00Btuqy9DBU1367or4RZYGTR2xU4MVh4GG66VJhPNZ+fdvMc+6cvLV/0HJ3SuM1onHvzp+w
SmiPH7n2o2Ft+2z1kN7zLiYZA9HE1oHLq4XIkMcQ2b75yUCJzlG7qsuOMmjWTbdBLz3qH7ARyYBp
U3qMnVBxx06LhUJB1A6iq1RVMgEjx7UHfyew1Hjwu2rHAnewAZ8GI1JT78YnWCYzPGuVskcFbZR0
Qxp2YKC2bNRZJCAgT7BgOncu3wE+pkH2IppuDOonGl6VZKrl1CMlEL12d3KKQUq8SJTyzt0Am1m0
BFOPLFM/Kuwwe0nHIPlcg5H+4rni2cya9LMSrc14EMYA3gFpQY2RLSsWEEBUxKHgm13mWS8itWyw
ScNsKIr2JbTmSDsVloiPc15gQW/3RbEBTlu7Y4OoAAzzMwib8LZGmY97JD9SWKkf+azJXzjnJp4l
RT1z0HbLpEekUF64JA8wsJf1UJv1JxqJoWztPWltYhXonGHYzGk+YN/6p4trcB482sGyt1GoeFSG
ymcMsnorerfbD3EClorK9V8s1PC/NCPKaUChNexIphTdXD0YLubBWtY4LAeoQn7UoiUcfeBruCjk
XNYnkpOIAaIV1HN2f0zkZXwgXlkzcPbkX4Y5LyUeCuNySCqQp0S61IFJDQ7LlgMZ3qhdYb7zMY01
QbnPVTrKwHdVFaTV0egyKiRprApLzJvyCxmBbHTUn9YN7pLu2rXMBaxu7+s2pONtxHaMAiMZkKl0
BTzDFg1IvfFMJugyrQDytf1YM+xCvEdIoyGKql9ReBQfadSsM/bKAWGHPEQg+O9IWBj1+jCoHHZW
Ti5gYBPMe53mKRy94ORIqDxk0M8gm147JatdEIVEyGdTdk6XhyfyouYDOYmuccmeRDouydSQrgi4
RKAonbE71pzBu2g+UxMim/x52lPfisc3qQ0OrHMQLk/akJSMp9MBeNvYxrhGWKWXN08r3iYW294p
BlSq4TmUi4OOTh4GNv1aAI+eccLdPfZjsBV2k76uRot8t2aaTzQcTMD+Vnz+M3XM9JVEQKNEGpzB
bi3Kav2TlCD8SV4HhoQZikFead+456sFmfVN+jKiWrQFCAgHBtzRLfEsoqaL2VtPyzLep8DsQIoO
yYaryZ1x08X1vs0aINBe4+mg6+hIou4MiNY+cjvJV4fSdtoXR+U3t7cuy/e3XP8yS6YjgObxrqAX
hmxy2YARAtBiJAQPNt41cYskR/DKqxEpXKSx4a1/ddRxGvmOIgXJboINOi7OETt7c2dKTjdG6kKV
/5z1oJQDNa99MlFGcUrbnz0tswAxsu2tCbw80kQrem8KKyUkzZ36f5LpqORW8CT+r0JbYBKYjRRJ
xC1AODLkQ6dZ/M2pvPHYcNPcVe7wNLZdewFvyoWwcfxgXl6uI4A5qhHB6KQJntNlhTw5ls1Nc1R1
sMANOnucZccQJHMkuimfbQf79wIUkV1xzrAyRpIZnnOJCfCp1miONNJvZHoZWw53kYreIWXt55td
v+ivShLduf9rWDNej/g/NcZjnITDwVkFqoJkY3HUB62yoWGeLH8taWntaGRii0HJaUhm5EDD/0KW
OGUHRBUZ/u1CNsbkqOPoqzMX05MVyEAgeFqQuwPKkLAsY+D6OFa6FVI2mjb4kXBO4Z+pEd7UHMKh
+qpFyGdk6VZFoK5WFTUKktZkElstuzGfe2GNe7oO0ta3nR1gb9oExHuRITFHwZYQBonGLrnBKbmD
OtE22oV6PIwfattvHsiCRHeuJCPYk+4OKkW7fGhzDU3auzvoJw8Vu7bzO8G3+DbHxJK61NTAnvJF
dqFB0wYtR/Ws511Ud7L7frvUqA7THtS7D5OBprLBOkeb3VtYC3gKPgpFl+vc9bWRpHtD2BaPYuI4
dF2TX1sU62QH21kLwB+iYalIt4ybybbBhs5jWFoLkH2DRsygGYBj5S+/9gypeGSt/UipZb9kNeZe
JLyJQ+N4nQQYvDCT2DS+053mPjO87yXodJsiXC9ZimeHcMfp62rjcBIHxfFfQP3DSqT8q8yCIXLT
sPzSrkGzHwDgjAx7czwkS7YCO9EoUcIDcKgdeHpKIF1XDLBHI7jGgYH7u9c4gAJDujwYHZLe36mx
tI7dHHm6TpNvq2KIn5AnHz9RLzNyFFshgW1PsqFpXbBvtpiH1Q0gBbWh0kwAuqr66amXAZSIIhg4
j9mrMYUVM2aMFEEJdZxM7MCsB/5meR90oUwALH3b9uHBM4fsAqq0ARTmKFazgDhyWbLv98tQWkEW
KC3EqdPiAAF3xpJWL0EnJmqsGVMR+X2CMgo5s6C5wNQMhwKTmGcSYTNrPRSm72709CIFuk1ZD6C/
lVMJstAxyEvGyKUFjfqgBhqwvIplS37BFSdodwlw+ZRZJwYUE5JT6hwlxlGjbd+baQusmAuAIaGA
Ywo5sLXA6rxH6saEaufMXVHZuwR707A7gFW5y/xQAjfkULfugydW60TNsKzhosam3SK7cBwCCwCs
WQYkhauVtif1jaXqkp5U2pJ6oT23wVkL7Q7vFWAkJf4hYd4Dudir40VeB1RfffYTiFqMFz3WB1sA
NEL6J2nUqdEg2mJXWkjvUMdEvALPNe/jLUAEsaPhV/GTblocJTzm4heSiLpG/a9YkAfPxs44kHDw
QGMUTTkoK4EeF0dxUj1NcX3yJKgjNTjI9W6Gd7KxxCv2P5uQh8hHIDvqqHdh/o+zL2tuHFe6/Cs3
7vMwBtxA4ov55kHUYsmSLNtVZVe/MFxLc993/Po5SLpMtW51z8S8oJALQJVFkQAy8xwSrY9r9n5a
77XSmQf87fRpgMKieizAMqRO/MAnYx1q9YFINLAyy1eLhXpkJkcSqYnU4EUkK5JaMHhxvBnHepxk
9zb7Y/G4maqeGE4Il09jN2+2iSM4ytBdqqq4bqzSCdkcc/XVXHTVjBXfGU71g/J1Z91sb2okOdey
A2MS1XK1gE0ARRDiySUBo/RaV+OorwgBM1TgiGFA4eealFaMO32L+BRYxBV1aqyljr51VFHp7EWj
gFPnrK785/m6atomBpbTQwncByBSZygTQ/QpLar+HKrYFIm6wUCdjTXihnRkXfxM1j5FjSHBEvpr
KPWmDKAmnR7MUy5GmmO5YFfzAJmIRbYDEyg/9kmai20dOy4YWaedTOKuWqMShx/nLi8TuaqmyNzo
IzfL86AA1hjIr/1wGpGfgWfVSm9BS01jaMo6alGCPvVPV19dF0vd3Sxf8tU9dWWyRfSVS4nspQrv
NY++9HmSm5viasx8gxU2IKj1YBLrWqGlWGkO2BU+1T9tlzvbWSQL58l4pJ6vYFZITIMML7MiBRHJ
h45c6gzbr3nGIAKUTBX9QR468HQ71JHjSsuIqkWdVeuzUcvwOmP5nikEnRBPnTbW2sN8n9B9ADhs
lEbGsDRIQjtc3SaTGkJygo+zCUG07YO3EYWMrA085MJEu2nyGw8xYMgawgl7YB6BfZxkI6p1FcF/
GnTRBF6vD9059+11YJrxo1k38eMQhPFjHeO/VOqXIaq7AGiQbAcwdHYiG7kyd3j1R+YfZo+uZxPe
2Wy6ozmoQVI7Ar6iGbfztWrsITY1kiXmi2n4Js5+KFZGaYAhCrUOODl1aqTLBeAiVDqnbWBQIvVI
V1Y4+JjM6f7GjYxMjWpTa9wNCfv2t3OQIRmkv4oYO9tx1uHvoCFzzxyjYq0lI7gEb+QpTX64USeP
I6+6SyPLk6GwTKWSxrrG0g7skI2vzzZeh+yY4C8K6kq92yUpfs6dwA27c1xZi4e00ZHKFoAsQJuk
Kue1jkgYd++wzgX2u69Qv6lBmg87Sj9Ot/4AnmBQQtQrsyrNO0FZIoCGTncm4Gw8jWTAdrcPmfni
RCMwqznH2WcfWp+ywq03Cx3uWI2oQRr7B1LZRsSPKQ42SSJe3dwYra3ZtdhLKF5darhtO3gicGQQ
GDoWHVNabjvk1V1alTIVDazFGhsi6ZAYFVyy3nnOwgEvfKUnVWeB8zHg+idynVXKWCBfwTO1Hq/F
RiTuSrq2/5B45NCPY3jRtCg9xVG9aU2jODhdeWIl7ltTpNeNHwf1tgco7OrGoCs/XQCgNwKW12ax
koFE0N+8mKbh39HE7ui0V7O31qm2GTvdqtWHAfXLyeSgcExRfD4lkQNO5tZ5BErStkft75kklkn5
4IPXFqg0bexFfoAobKf9IH9e285jp/fBDhs9FRfBcDK0LUhhy2TotjmO/mP8tMGcNKUsPtAQ8CVg
38Ade+PHPd6fllnZB2pGNwT2q5Q28GfRI11dun8iy2vcGIsb6pSA3a78lmHUuxl7I5LLMs0y9m+n
clnqYg+fJQDHFRWgFqnEZmmGofdAmtDto6RA/TQZRG5b4o7KcjhONosVaS3qFg2SsY0u/xIMyFfO
mwjFTKp4e67Wpi41NY4YYx/xLariJhW2iMUJG/xq3aEKZVWh+EhMOzNA4TLeXlH11elGIEEx4BA3
kpVfRVb+BCKMfpF4Ul6GzP+T1Dqz+TroBr63CzP92m+Ey7I9slmQOwFSmXVR54qmxTJfAEx/snuZ
PIlq0p/Mtrhv/cp8SZI6AsUqYGZtp6g+C5AiSp7qxyl12REVlWzukc5JjOGeie+LzfDraiOEroOi
qckvRvmCtGjw7ahcRV+iMUy72YwSjzPSUYP9zU9TDvauBBjXPpx6sFxYAXadaFBAAnqYRR7zYXYB
LxEMyYfjb1wWFfViPQpPddi/z0wzDSgzlyVATACw0KqmU1gKNqEukDx3+VD/WdeKXpIqeTtFz0Ge
yxjS5YhVKs7nyzw2APA0UkqKjWnUwH2VFlYrjUB5g4FfDDDeJ16eEwG8AiAwk4uu/DjiLxvsFI2N
pnIWAZaR6c951bJ+kxUHWrADFmbEoarMdlk7Xq/1QxAN7uTAxtW80L9a3lOX3PsyXzExPmpAqAA3
JbB/NUeAn9gYdgQCTKoIVePbMpbNmkQyNGnyvcPB12ZqpnDTm0Wz7ZJcfwHG3cGY6ux7OvQIr0nH
fMzC2N//3z0AMlN4FtPlzkos/Z4a2YTG3PtnXSejZwT9q6uhuq99tzSXAQ43eq+a+muBFbbxX4y+
H79MvW9twCVt3geu/nMukRW+HR2GSlUhGwAqxF6KH5cGZV/4DqcJRzkjqgqOsgHVOVQ3HkDOvtaZ
Q4R8naDJd13IRuCNaONlAhzKrglsvmqVSAbQbeQXoFOQEGhV4SMDA1HVPBTxHdDGPyEq+Gx8oIn3
dsGR6qGhxv1DR71wsBD4MzQbMO6/oMep1+WtV4DK6QTuLABDO5UAjmQaXXoSpR+uzBqJ65EMi+MI
COJjbrcFIgLhOlEq0iMNKU/XV11ss5wVAynlWrQCJnKNy0QDaBPXa7A19EgEDAF02ClI77mnHv1X
ojJUqR+uncZyZ+eilgA1JG+7KmJkCfx1ilqJpHOZAcjaTk3Zc0uAiE51r7QVTbUMYBlQNd5BirgP
7E4625vPHf8WPnk5J7w5WlzOBLUCC+hE8yvvd85DbXhul1avTYzIhGj0F5FafFgXURRus8AfgCxU
Tvc3NBR1IlG9moOyGDVDtljNMnnKCpXgW8R+JLh12XQwePpDZJP/jAT89o5Nlr5r3DD73PvFlziI
s++oq/8Rjf7fO6DEAGjDqb3L/X7X2x1qcCw9Do9Nb6DIRvWCwE2QWvQhk5LV4HNNHLPb3BjGqA0B
D4uG/EaakeQ+wf4CmcO7vmm6uz50D+7AcDZXgSl5DunPMgX25+g9RfO1irWmR10EC4C3QN05O2Du
qghQy1ROwTysb5HfMejMxxLlY8Dc7fRWv+syH8ufoOufgYcIXA6Q0oNUHtiTjexBcp5YGzLysTIf
hGnvyBiE8M8TC9y1uOcPpMuF7uyLxjVxdAIrx5LLKMPN1Z7aj7ETlxwZJ0c8cHUQ37jh57DfErcA
CV2xJd6BXxamMNx/CWThElgLeQTORSdvUbCE7D60paObgAlHFCYQAFOhMicqcEpxdBzv+75JNoU0
/ZWOGiAQwYHEF+DUznMvEQezUTazshU+N4mTQgjvphBxNmWlpv3oLQbyE10KUPF/HkLzR1a4r/Oi
R4ZnML3GboID2bo4Rwi9nhsXiQuAKcmte2UASChC5hXoLmfzgE3lfQpDAmaHXSmCZOUAafbeTH9S
metS9TojBy1oQ7/crsCFyEjDCH+IRBwO9Go20/FKLJ1Ot8kanZxO2rT/XXhIU7bKuQo6LYMDxMdO
TnygmBPIAb/LNgZgqsLJWCAt8rjd2MzM9otqQbkQqaFKuoqpB+/NX4aRrhY285gwLQDDVcMYKkSF
+lEqmEizK9+GDhm+Ds65Q48HzbUYy+5NnyQH6xTuB+/DucoBUQnCkXoZXxpJ9OinqPKKjH0vAK48
tV3xh2H+DDsn/DZJsE0bUeXcd0h4uXQMucOF2YTfBj/4GgJz4dnCWf1ePFZ13yEzC7xjWRvHFwMH
ximeNM+k0qT+p100IFtRqhZlWdsBwQIkFELUAKa8+JNH1FlX/o3G/K3tIyvMBY/S/VBNzcYZg5eh
d+pjk+jsSTpNfoyy5LWwxZR5nVnano+klJ0ehPpTCPyFJ8QkyDZYEWCjVKU9jaQGkOgvJhejV7jV
naOqn0Akrd9TbxHZFKBq0NLtzY1hERfnIUqLQwgGJ8oExznIhEjpp9hwQIzxS6rzciyQeqJ+FkHp
EZYmpXQseR1xYK24CXDtJaNkcQtqc9U3KVNkAxNIHoDgLaV46FVjAEgB0MfagSvYBNKPOP+99w3t
nlSLvgqYDw62bliTTkyc7SSIQsfHhAnjgHoxZxPpKTu4wGO7jIZvrVrJs+8+D3c1K5qT2+GRPdMs
gOe4XfscLLBElkBcCr+jViDr4jLluvTaBNljCypQQDBAJLcWvmkcrivYJUNz1l1jgF/3g650QQVa
dDNy0CK7MX8ftwAEUQ8YuSqPsGd7u7bjSyDarYxZ/4yj8f5ZAo5JITP7+1HpuIuMczvhcjVblS4a
250FItkHUmUGEt2xHho3JKZtbeMxXJd3bYgD6sZnT9T0om634Iwb1m1YsMzL9epcosLx1BeV/tRZ
JhCmrTq6GlEJI/N0IFrd0QTYSIWPas7JlrrXuOxr4A7G2glN7T7yh+RijxlfDSiT+Kb5IcJ1VvNF
y2IsGGQZ3QGSXv8cF+2FHEADKFchq6xLbonuvkllsMmZG35rUGirZqCppzES67HpJP5O37Q0ii7z
syUQb38rReKtStvoMnUhnlEYp5vtNxdoDdumBJsmIFwLnESpRRHJ1PDJH90jQFXOMrPNHemqrqUU
znrT+Fb+kg6fiOM7MEN5CLkZAVxFTK+O46RelzvNcQSj/IvlXnlFtguvLppejRDVYYtXW34mNbJu
p0NphfHsJfPk3SsTYC9yWLYdddmDAjlCuXo1hs++YRrnspsOzAnScF0pZHtsPWkTOm9be5ZNO9al
b8sW9XajSy4yKK5caO8KMm2s77TgGCrCC8RncIaRPpBQKvYLvQRRK0KswKdTDouBlQ2qzHDWsUuc
VHdWflytYpQ9TgVSZ/R+s+QG36T/StTxosR9/HqTQkwDElRp4lIxitdIdrJMAJByDIAuDUTj1c1c
V+6aDD0csvEDjVvmRiAmX6MYDsvRtBxWdtBFF4CJuQhfd5U3cSt+A93RSyOz8tnPwLKV61xHOgP0
yVTs4t61v7hItbgzgMmzTcGM/SY7z5U9+wPIe/a2ZU55Bxoi8wWnJGuygxEw2mg4JD70eZ18Gtz2
ieazggzgsX2WnfLa4hdt0LDeURcyWIMa58COLiiePeRZD5AnicC1XZbTa9Y2fAPE0ehOWIl8dSp2
b0i/fK5aa3xAXTTi26H57jbVQ3RH4l/dWGo/WnW2xhpgi0NJ+1M3huUZBwbdzGEf+YifBkMe7OkW
teAGWlEdSbh9sbYiU3vmef0lzKX9VjogVxZWaj4MzZCdJoFHKRnsML1r6zZ+cSspdhkwzXcTgGZf
gtHakENcRglqIEt5BLBKc7EKBJCnKbHfkOX7FqHA+tkw4+bQcITTSc9RiojknLcg0/imtEtn31qV
9myP7RcfgfYwx9t8BBPdU2vJ0StdpKVHHwT3U5LcswEcCKRq87A7l3ggxbEBHo28RjC8x/frJaA/
ThC4xwQZCIyvJsAp2f/LBDS937bNObLSbaMwqKMW6+rMne6RlV6cOqUiPYnUxBXKQVtnLLxFR73F
b5JpfRwZuHvrtev7w2FZZIJq3SnWtN6k5sPFIW5VTmyry+r0wwfneOOhsMI/g4Tj2PZjIU5L8og4
fWhNTmtwMi8i9WafZQUfpH7k9c4YrhdHGmdxH7Rbc/zH0ABp4OSoFw7cptqEqqLGUhU1serZyuBo
YJwiA+nIuhgGVWBDusWAJI73EUHkqFTPOMGurLEKJP5RgZBhJo4Xg+7wkGi1e6mbBNWt6kzJGHHC
M2j6a1KEYvM7j5DXuxKFsK+mxlHBHGn12vctYwcOmP3QJBIkw72vrRM3dDYhcDQzrInLdea44aWu
Ev2pL/JoPzUV8kbIG6mQFXJ5uuIQdBZ7CrR4PKu5gilHHKvMm62rDmuX49z5TDc2zK0+4uTa/7A6
YQtEo8VxsvMz75DvRirXGmIvH3Egyi2E6CNFVko9CzdPi4jRogZxAzI6miyb1h1W296ICiKJaMmv
YRiBCjrEmBSlKSiVUU5Lxn6s30fUykJmMvBMvr5vH7Bu19f4PqwzISQh58Zch7aWrLE9/gWbRJBI
iL7UETCEyW3GVEqUs2sn6ZqUVyPgPNl+OjvrQxSf3wuis2rfNka3ww4cC7dYXtzMEn+2w5vjBrZK
Mu43qLYefwDt6c12de21RuGzl7VD8CnAMg/04lw+2GmETURX2qj3TpoDA5XDnTRKlEFktbvpk6Lf
2lWG4Gmigz5EcYgAyMrdl5q/WVSkp2a0nLFdXcltL/ESzU6LipCXaWzIUBaGjLcRJeXIsg9SFp3x
ydPPnZaALcoeXkctbvaOVfN1N9bDKwPaM2CgY3li4B367I4ItSq3zLHBQhS7oInQsvG1cAVKEDWr
xvkdKt32Pi98rwDqwikukCTLIjzsukYHKhVyf900T/Y+q1HWQS7UaHGAw/8qMb2GN1a/o3HA11QP
d87W4WCcC0t8qUI8790Ob01D1TKnEs9WEnVV6byIZC2Us6+cmXK+GUvWMEnWwGxBJLd0AP8wtyGy
Xn71B1589DOwd3BmIBdGdPo9NaY6+l3ERXc9jrQfg+dr/IednOIaW54pTO7DPDBP+tjj/JAF4U7o
AEDBqghKalwFgZsiObLVZ8WipZSLpASpSYrgPah8fzOyHRycfaLSHC/LX1NSSkeGzfeE7HrQttuA
PKPLLC6oJo42gYWyn8H2C88Beh6iCmDuSMuwf4hVM3SI5osAGMZkoAYVP/1DngBFPCzd7u5mRDTF
rzFe+/ubAQFC426OjfEyB/W0od760TQcSWpiBDZXkZOsOI4EzotvbujIEEIGThsp1HzV4IwMEL1Y
z84i6fw0Uzi9SknmK28s4FoHdPQfbFkBEzkIJBE7JPIsMnSGeO76sD6SCtXX8VpEAfBpau5sTAvB
JIDyFCfERfAwpe7S6B3b6alWHBYV9Rz1DJ51MbuehQxCWZP8LsIZzpPwe/z2tRoRYbWxw/6l32cZ
1jKg0wQZjxD9Wkc554X2fgyH9xseOmAHAInrs6UH+UMmxT7sO7DN3kzFyqrf94UhVu2In0eWGHyX
Nf4dcoDCZ5Ashs9Wy3GMA76eXWVxpPs3WfSQau7sMQVfUQnHU2BP+T6A/EpwhoH8xgduE+NInS+Y
fyQ5T/H9dSLoNyQaYEjVtmSesAhe42i38kh08xADHTVwGe0U43fL0uq7JSWRkhmFYeDbS4pih5cp
klOylsW7wUFVzlSE2pyu2ARgzSqG9DVqU7wr+tS0ztjzWWdbZH8ioay5I2nRZ/0Y7fFr+Mr0xjob
qvHBC3sKKif7UjjdlwRBL6QBrUbixixc83ONlcGr32rSM4xoegRwhsB/zpf3XWwP4ArItW2NkY8o
M8Z+dyrM13xsvoxhWKl5+nrkX6VmPNORAvIRXipr8LckLc3C7Ei6UuR8poi8calacTueIzu1A6Qq
beU4Ak/Dat7u1bG2ymuklpBl2QLikM7xfBDBKBqO5sGwkA5p41xsYVZDcap+BDXxLjMAWaHVmbub
aSEm1McHYGldA2K9/8SnRD/F2fTKishvPbxBUp5/IjYJZHcA8aUoTzROSPP30/Su4pKqRbp3kma4
i/RQ7hB7qj8bXQ3+0ARxAy3+qScWf54deI/XCMcRHzPjnS7q78Tz7lB6CJHCE9s7NWT58CNVg+Sw
tcxqG2+DqqhCUG7E1sVUTa5PPy0A8OwHxzQvpPe7wl2XkdTWi24q8MoUJr5ZHB5o/oplPru4qGPG
oMGxoLFa/Woi1wbO5ogVBJihDelsWhmJw2DY7oF69W/ExYX8AEH5PmIZVsTNqg5Ntl98naF+Qdy2
2mI7zpBs+9dLLH50xUWk3s2noLE3fiMI4FZmXxceVwCLbYMoVpa7fGspEbxpw9yQlXSLC74z4N3U
ChFwcYwm4GXSDDSkaWWzxxcLMpLRlXeTVk57VtvILxFtv2kEA5GdhVWMaabhNyc27jonAHWtJZBv
5+r2d1Ang7dpdMzPFT7pWqRCO9NMgA6d9mkfg6pC5P3GQPLbWYRpdkdPfu6LGMnf8jM9+akprKnc
2oVfr2cGRUelMoOmHClpdjgk3hiaK1OLigt5m02eLBPoMeDWNOAM2xoArngL+jv8p8N8Gk5rgteg
5grwJCidP4wudc6JFuhPoG7vKjN8pqbENnBjx5axiZHO9Iw1aPNQ5m9FnnKsRrHuWbc+UOVnebIB
yj4CrukA3lDYgZ24mhLuP7hRpD1ODj6F20rU/Vf+Y9wZ/qNbgHs3NxGVIZEMQmZynTa22NAoq3bi
B9RIMqTkIe4aHn3hpPfYDh/Nwm4emrF7bwrXTjciS7ZBV+hHp3KndS9i920cHpuhyr4LAL3jE+fd
WVg+aBgMfPYsRG6g7qTVdnRcPOa5wAbVd2ruLelrgBdDLJly0qjJkZgh5FTvKzmY7wZw22ZzJpwx
TPoWX8cXVhlYRxjOPeo9VKJX2jr3HB+q3+ccqNQkW+AeWU+d3nhFg0zkvkdZp+P/UZoJzjykyiMk
mj7q1aBZ3QPH7BSk8Q8QK9efq96vt5qcXByXl8DSG6p0zZ1g+CNP+60W+/yHcrUtXs2uUV9I5IjF
9gGRrf48xMAk4AB+fSlHluxEMuXbVBrmixQ4QZGyiE9kxbeZ5YJ/WQYlzC4uUpYhCpEV4B5w50S5
6oy2v8c50DEDoiYy9j90rYLrm+Vr/7k/AsHgPszAiWe6tX0c8Bvzolhm36vkszO5xpshsWQvonw8
DrE+nlNgYnkVYOq3LAkBV6xiQkJBmtt9gQ9Bsq+iRdQDvSgIwEd99BaDSxGlRabe7RRlFUxbXVbf
8VcJUZQOGJ2lIZ1QILhBk7prvIPfrWSIWfQY9m14p7vxhLB/ZyOoA0SSYzeVoJyqkHVAOqyb3g3U
k+RN3WLCWyWzEzCO9xGAwqoc8UvFHI8YSf2oMlFnnaX45RcdlsbxvtU5wlmLD5kLN9POdh4gq8kf
n4HZNG3LwUdgM0nik1a5FRibtOhLzOOftao50YxPvaU1P0rUoK2QizU9g5Bn2hpjnt8nCeLKyO3/
bGhDc5oQ+Fs+Whrms2r5ZKQqubsXWLad//2v//m//9f38b+Cn8WlSKegyP+Vd9kFX2/b/Pe/deb+
+1/lrN//+O9/I5URvDyWcFz8a4IC3FL2729PUR4o9/8RpnWd521hnjNkvu4IaodgdXQz3TIdNY6L
ipB3FnFG34nA04Jn+dZJ2mgG5CGPG7CfXggAvOqWgew+PznaHDgHESKLHl6nyRFnzPiaqQsShwR5
YfAhkRpQXSRel7DHaLIsr0C88g0c5R7+/PzHBP6gVVZq5ScNMagta+z0YGRT+2BaCZ4JBuDfiPpH
s3G6j71ecDcz6pGMnWVwl1L0cpFnBj6sZPxVwKPwjsjxJn8jxXp+/8VBEm9LjTFwRpRISCS5VvLE
M3tYI1laOyZ4uKHo8jF3XeMxCkGFXk/OA0lmFo0Pfdt5ToCAgdcD0u0eZeOfFn9zSOw78Cyi5Jtc
sibMthn3izVNQA04huK1MY7Ntvm4DgOh+coInWA/Tx3l1hNAztIjTc10KzoPIgJClQifKb7QV8U5
xUr2RFJcMh1sPwhdOP5QeP98pznsP240ZJe6yBfgwnJ0w+R/vdHq1A6mJBDyzBwjuCceJV6PZTiT
L83sSgWq+6IIxyuzGcwz90DSzbtZDnu9CNd/9WGy9JstajLxdCMIQ4bX676d2mDlT0Z2IURDMiTt
+B3QYeYe4QLQNU2RvplwU221YJXFk/MtVy8yo7XKUwjq+pPQTXwWJF4ivdHezhjfdthFZ17tixEl
WbvABDJd0LjWugV6+NYErhGqvapY8yjaBFRQpKRTaKm2UjCKTtkDTxFmmSXgCctdHaTVEcSh1bk1
kCxImzm1eyvMvPJAMtrO27cPDzbpWeGlYQOrFb1bA/uPf/6q8NO//a5A8IOHgYmEDwHkUUfZrx4K
fa+NRWa54xlpmb43SvfoCEN7NqrGPUrXKr2yD/Sv2ISaK5TulufOTMonbmifSe+HWryRhSn3OCU0
XkPtYA2d/hUlfcPdFBn+hrw4tp+8Sp1N0DXtnZWWzUOOvJONCrR6JMZCNg+harrEvDaUqMw7dRIR
5FqPvVi9cX0w323yoAzuprg0X4YIuIQCyTZ5w8vPrANWo/Ka6lEDVwwG+Z181YOmRWlwgvQphufO
WjNr4dGStxAuTmBDka0b3T36Ohu+dp3me40zmA+RW4d7MM7hz4/d7EXXK9SOVVL+UYTRvlQP/yK3
j9aUb2IthH1wmyfBw2RVuK1+IFEXk/UwZj0ORpGP7tVuFuxQzOKD0qnU9lrs4MQ8Ml6n0o+/qQ7w
eJNvETqD0qgOaT5MOZOLD0w7PU+re9otLg3tG3ES4azB3FN4ZDDxqNn+891jOdbt3WNyjgwF0CiY
Bt4q9Mq5unsmI3GSILTjs4aMO6/irnWyjQk/KQHu5dbUf4yqIIlUZCQ9iXnMsnszZJsbPYnUhEPf
rp2u0OZ5f+fX6sl+ZKgoKdSVl6F0hWkESZCT6C83evoMTu72h7gMdnYXuwdTNSxDbAyVP9w5jNqI
LpnmLmlJph4wJtzDorv1oekWM/VQbHgXoLr3Lh3CZ/ycjO379f52qqsPscx1M/XtlcmRPt08O7kv
nzsDwGymrr3or/yWqyzTLLpRiz7zvm22Pr66g0gSEMJRl5oY3EkHbO/YYdFR70aH6PoIRAU1BTVX
Mk0xy04VAaGpxTHU7+b4nY4ug2RArNJvzCFA6laVVudbXSC/QS/8n8i5QzhSyC9tWgOPwiqHEx+l
c0A6Jjj9HC16RhgAOInIGPiuqFPS1vJ/6qX+BtxU+YW7w69BapFSlWO/bUvnhDV8CixSPc09J28k
6l9wYKflWnhOBvuk0/N8UtaiS96tWV9GZEWkOHymAbILr8eTR4TxDAG57eAm0XZEWsXRMczUK3pA
Z9cR3uKjkYB+S++MT11nIuWorL5ifRjtEhM128PklF+NnN/xUdc/0fDJRW6DrdyW4QL/ZxqOKFYI
kmXs6+ZEO11jYg1ScfxfP3Ls5pw7sri6sa2cvFv3VpG+sqY/O43BfyDQ+qhryfBiAZhnM+RWC0zp
3D1mphlussZIX8XYLq5VDMqKNnQ/u1VpnUXjAJCnBe6nklLHNwG0JHFYyCedeUiKrzbkRxZqUD6G
mnSMuNFLcI17bKrlxhiQi69NQTtHuZbI2RLgGriNFWmGRYkKks3xM/LrTWTidX78PpZG3ATH1Fi8
YUDAoYU7ogpMMg2Fk9TtEV5rV7odbJo2ig+kK0qB0jcylI7U9nhvcHCzSFEi8UZVFFd2pR+oZyuR
eouhU/XHPdUfU5e8LSobJieUUqOCeBnZVWm5mkSDBGsh+62Ttd9tteqq9OG9kX0EViWSGc746lWn
yC8X+1ikyGzIkB+TqwoKahpVGlFTvQXJI1LWVobP+CZR6SuLIyoItX2Ag/f5f0z/+cjF4objwTFz
JWbqDzL/0fT43UJ/KeSj6F7cqqywvivu8zZ9bypfAFl6kck8GSpZlZQkg9zF2GAhGK1my//PHPNs
vKm3scbM5ORmZYpjYwDRakKIC85Kh4OO9elm0pHMgUyNHSVQk0eF38rFcAHHQx4MAJqrss6zNTID
7CMgV/eD6Ls9SdQIpV9EFBN2hyqokeeKSsHSCgrUh7BxM5ldVa0I64RH3XQ/y9QNKzsvt9SlJkOc
m1WFuQV4bFfsSUezUS/yS5Uyrma3Ae6LY1beHvMGm/K4Qa7MI1mW69AYHFPXSPAbtNirB73YU5rl
BAiBfeWAQ5yyNEk3bBvbZ8/Utxl2d+TuKoBz1EBduwdN33jcT0sPsNGCG6uu739I3cSVsF7fUYli
JAE/RqKuMp3Nxso2rbJKJZLViNNiRxWMU+ZnwCY3/mHs4kxjXds4FEHqrmqU+d4n6j6zcCIP9mhE
8VHxo7SslDlCY6hD9EhOUV2Jei5loiY2sn4zBDaChMqTdEMeBcmWZJp08Z6H+EO//uelmc7026WZ
5aIK0DA4eBt1YXK1dLtamjks1DiOJYwT0rfidu9+ZfGr6VTekl16k5S6JJv+rQtiw9peTRIa+NW2
PriD/f4BZ0vFqWdpi/pnVxwTMTxm3dg+kaozymJjd023IZEMvxmU+9MjOVDTqEGOGrRM9DFosPpq
hQV7Om/7Sgvoc0XqfqP9XwYmCcCmyzBc4Tlc7UmpG3jox2Pfozguc7Vg8x80HnjbCDwvDwORelA6
fE6Z8NQ1wKu2day4xAstR7wucX9YpYMVQTG9FAFgFAxggjyaAPneJkEXHBtgEoIfs7V2sTTthx57
dySx6vxzME41QnCD+63jAJfGIXKADHt3JYadwA7jHmWCIGhdYpFpnIi11WCHGBZ2MK6WAOUstwZi
vmpgBPLtf76BxH9sDC2XW9xlnOkOal+Mm9Oi2C/aCj/d/hQIgP4EJip8V5WsUPNapJ5pBhC1KgML
tePmgP1CxQmQvksQqaWZtSYlNRp+mQzHS9Jfg7i18fxCNzeObUoskoDjt6IAVtwBQ7nLpfRIBO0r
coZUQ96LAX+E9oFcFgP50YhlqlBRd7HSzv/wmwJBT1SiPA+RBnplNwLRGOcooEJRluczG/Vn2SsQ
Eco7G2E7r1HHr90HZQr1SIc6k2THteKZqFQW/e98r1xS39j2Qy9X8TRF3tRk7Fhyy/3SmD+5yvtL
wU16yB1E7NrJGV//D2NX1hwpzmx/ERECIRCv1F7lqvJut1+I7ukZ9n3n19+jxGPcnvl67guBpJTs
bleBlHkWiqqCnt2AiOM8i+xPU0WVIyBzvkBBjqJwFFOypliLorAWdS9RNInW0qG1dfP7T4Zuiq+P
FpSKLZ3rtmlL+NHrX3IGBgQj28Ax27M51XI1KWVtugSRDktBCxo5Sx/dpeOwggRLdAkGDzYTFKfj
LfcpDiew9NauRiSk6ujSytA/9K1Zu3mRpA/4rlOZncrnEifpVWhE1o76gM1nN3YXvc2V98mqXrSK
azcU2+iQ4Enw519TbJWV5UN2M0f2ge+s2qri8zottng3ddR8kzEAlKsxTF+lDdVoWoe1xrQrjUaD
yo1drfPRrA815NIBbNadw2hr8TPyLLu8NMa3vg0+9xegR1G/U2Sf+1V8xOLpzUvGb5qoHxphXkA9
b+5xDvVupZ6/hEgXvVq1ne+U+uA20Zvylfvm+R0UFXETsDH/Zw7RhjPhblRr8n3vTKCcjzExNcbT
R4sgOR+tj3mQEPy0Cq35MQ9qC96ZWpkfzT8hjQHs9H2AWNVS/2tygvDf/Xr0y378ChT58etNsl4N
WQtCWGILZTtvFDYMY6V21bo+hROzKB58nKqQumuKh4xZ733L6HJHcVpX8//4LjhfU50qqS6Fbet4
VCL9Ib58Fdoe4Hw/7ZNzYYMxpjcdtvlUgZrLUpAu2xlmM8EI4e/6FHdKVMnFcKNNFSoQYJ+sIJpl
PWqaH5/xzfrTj4R4NEfp3TXWsLb1xHp01AW0bnhyjOk9BTh2+UfErPI8twaQzru2yQ8UitInMI2B
7m+pqRvxuDHM/ht0ShIXaob8rs1aflfVdbobAg2wWtVHlyYonXVc2e1m6dNaL16NgW3vhBDvcYD4
/jRaRxxbbiPRDEjrLvH84kKz0jpL73Jsg9RPoR5k4sozQJunZQXeJf5x+Y1iIQJAFPzsODFQQfO6
Freg2vUqVxohG55N38cW+L3aS16cKAz3VRfmu7JgxmvisRUFwCXbWA8CrIMBqZZ7LvGxoQFa0pYr
TQuQiHYzL7EP//FU5F+fioZuWIwZJjdNE9wApj4qnzZcZRf6A0yYtJtAQE19IZEIVPkEaj2zYfXS
v5BJvvTBnrtZS+mDwgIWmxuk/vRJznUh8wQ5zAmYY47z6DJAmrFGCksEmrsMcIBwdJdGRJg0oIHW
tw0hl3MG5FMcAStVq1sT6NatY/qjS8Makozxjm5hN33wDN8/4nfrjszBfiDNteK1gAbUKg9Fts3b
7pLj0f3TF9WXGzU0REX9c5qaL0MDeiY19EsMaiKJy8VQ7quN5ZTFleRaJe0cyjX1zA3qrzY6tunX
X3qAWIvcmingQu40q0xR31OldUWXbLL0mwhKRw2pWSEvC2WS2DZ+lLlm7z/FqWk2QM6bTg/a1SSB
RtarSt/0IUhQfDwsOjZhUbSNS/JIpGuzXBS7c+qLbafwAl5RBQ+ih58etneAuaoWHCv2HvI8+Ca3
FuiocGZOElgZ9sDwVy7d0iVTnXQn5QTRi6i1Nl8HuvHh9x9wi3956xu6jQecsMBc0zkXXysFVj1B
zc8GGCDzc2SIQGh/6nPztYgMq17dw4UqeQyhifTYZjq4tCISp4a36WMcFUA7RqWA3gmaTIMjBTCY
KQBPFogVraMUMRskFaKEOYCDxOWOijh0gS17fBOU0Yn28VTmoX5W5AcQGeLhjiWRtxNhqzWFktLZ
BNrPocFjCU+/776IUN4F+hjExY8mjeLA/r35KBLHf0fM9WCKgArxXYgz31yHgS6QDnQmSkpUuZE8
0296J3kZKOfX8VaH61j3Pho1g37TYrR0QLn5/V8BmfV//BkcfKcdQ9cdHfrH/yiuWVxIbPmRKeli
cwINEcrk08qPuzqALiIrwdDxxfBHObLoUuFI/WAk6QZarbD1AQTpQSsCjqNY26H6UmLrEurTJnd8
eR9l4MwPmc1hUVDL+7jQupsYmynIX3bZanLKCG6IjrGn4IxBdhBKP/suLodsVXVjui4y39tOHrPv
i4SLLaDaNvs+hRm7M6eu2UIAr91PoYfdLMQzatQv34KgaJCKHpAZr/rxFVwyN8EZbe5f4hPkeJb+
X+NpnayNf/YSBhrEZ2XwGt6ZyAytBHFZlzYNZykU+0RnePDxHYobP8JFjBkMpSYLl0jrD3me7KiL
BpcwI8FDE4hvxBkhyNuylfEp7wUDmhEXDjLNpc3ZY1Hl3aFPomInMo5jqu9PjeskrL6RdDs0SbRr
x+r73ITH010+lf52TCDt72rIKByzyWFHHBdwZzropPan20+h8+2ngHmaWmBZap5KI0HdwuClBGqy
KPVTGLbfujHg2yZqoONkjBquNAIwpH761J7D1Ry6qzhkGno8uDZzk6bPi8CgFLJchfv7j7719QUL
RTtTSJQnbGy5TGZ8ecEC2tDpIgHfoRqyYAJiEhw8uKYVcPnVzafo4y4fg/e+5e5/xuWmib9N6HV3
mfeIc0PybUrByXPCztjGUz++yfIpt4bkm666Q5S7t1rAy3MXZ1B0z30PPmsSp43CbJ7NjgGaBVKg
1wXhUcchYR0pJqFRyR8yFEZ8Tlg5XsWEx+fK92B5aWt+dfZTGFQ7estvPWjQXzpoCqDSiR/t5AWE
qCFOf9uCqPVpgGbAi+t9xmhC0pRmAFWdun6HgQmqP/MMDz73b0kUYSmUN37/N3EcVcv/DCqxDK47
TNrIEwjdktaXNEEjWNdzKx/PYwJ0jwEjbuTJQpmf6DLGSQFHKlySBqghl25Hvd0MGfyUKERL2+Jk
wePpfd6n9hytZlPk0qw9r9manha4qdLfDFHX3eR2mV+jQc+vdNfYsOrLAy9ZfxmYoH23DQqcoGkg
VjsGuoOAIYCyOIojvfr3UolaLxi98Bjx4WFZnSIc+NzeZHzaflpDzbRweL606W4Jp2VoTtVnqxTS
6XDIjvVTlA3DpSzSEFWnHG8qKwVmS/UlRp0YLk4tJQDcgKSlOspQeTryn4MI3SoyTZguZQ+s76zX
QgAhA3uS4XboQbuoYQW40X3vhHpvzddVlb9FfQ8+t4Un0O5fmqiwjHu4rWJnCODJShvhPhWkhb4b
HINhf2kxqGkq1rfV9BCth8XiruUGBH3wSQPo7DpHQDlE37XFxNx08BBLEz5mTbKddg3kyC7TLD/A
+R82Mdhg2IBU0KhnawITQX8aWTTCG1F7GZ6hSglvra2GU1nrQhNzgoAp5FAhMePka0m8uHmWtMtT
geLotzrtnJUBjO/ZNgDfQgWqWnfhNPxojTVhlVsVwFQAHHu9gx758kSIT9hM2lswNfBSHBSya8GC
zgDRCb6nALKjYqyAtHT5FBh8DC8mbtDJxDqRmYAeD9O0VabqHb4fvGjBBEsAapkTutSlpcLQHAIy
5t7wk6szcPs+qbIQFjUgNYwZXszDmJSboeynzdhH8p5CjOmF4/XthsLcc8HFgydNbV3nIFCUUPJ5
CFDsvOmL+g0CWnASzTqUPrOwXUelZSGzAsJemEB8D5IM03GwulvqChz4CrlFajdH09Hv8OibUMez
oRoXtc79MovuxlZG0A6LH7/0tzU8RUD/e/q0JMQGQPZo5DP90IIMtCo8cA5tkr1S37yI+r1gVNQd
WGx+E4EPNam6BkTH1MvvnWIPLmFAEicHaXo/nNLxdwmMC1yhKnq14rPBTQG8Oc0D4EizVl/6KYL6
4nDMVp0DDUebqHHUGSi6XafDIlPNpeBPo/Nkq3mfR8E0DVApewWBvQxc4RASCnX2g/sCZhJpy56a
oBvWKOto135oh93QRfAxznGGhbRYuYtQAb0d/KFem43nP5eyh/VXVug/EsvYQwQoDNy2jNw46bU/
nYy/xn3ovI7ZUK2sOC0vIEJCthEq07lnVId25C+kGE2XhboxOumWoUxwQ/1d7UHZt4Lo2ErLmmqz
MDfmYbOtDrYnXua4ZT21StZ276uIeFuUO6ppM7yBwCC1vblpC+lcJmB7adCkMnlpfY6wqsy7+HF7
WOri2kcE9f26RqVoMYVR/BRwEkHuIj4B/4s0PNDOLOZg3qV2MvcRDNruBrjFw+DFNbtRQiRT6Vb2
3NiAMZMcNZnqN06TQLxyHvaUcKUaTgdoZyVQCGd2etZrZYcdp0Z44hHyP+Q+klbw/4xq64borLkH
J8NeCyNsR0GFpQsNRAZEzAMfBfqp75EEf2fF/t2Z03fAyKCRr4RUZ/XU5RzZM++F1yP4q4ty798i
vcgyOZl8CQdR7T7Nm7VYR0zU1cQ5GtDe1IXxHOReujC4b2KoMpZB9tiqi13qL0FkDGeO7edjYyKp
r7EerBneZI+VnqRHpjeQhFCxTdIG92UTAuKJQZrw63QtBJUi9AHPN/pk40F0aN/KYXyFWtI2aQf2
6LWsvuAt0ECWC/26CpMqrFfNuhLb0InZIxjVq5Qn/Q20NyEgwLTxFTmARKnKOfsgiecVI7ViYXnv
K1I//WAK01KgrRJowCI91j1GYaAo5sWLrgn/HCNb4Jq2X7wYvlft7LazNtS0S96tvAgYEWrK2DlD
Nce4ozXy1F9T9ygiKDaoNYyPNcIcx99Ks9Zlkmvg+yDzQDmINodiB176c9fSj0QcX+keqNLUN+cl
hhTwNSGSl7k5wQC+tHroLyPzeC34IfVEd8kqm8F+2B8uMp6Mo89a5Ic1y0quY4PPMsidw86ogTRY
J3kfgazd+RvsK+DKErTQ5Ots/0oXAxznfVFriVumQe6tZTrif9LYd7J/j3DqFETrLLa+Q/3NP8xN
mgtrNX0NbBBesiq6C9NgXjTS2v7Q4SFPYUs/Nafmr9iMTGBk4GNZgbuxg/EStiM+jMgP4LI+dqDe
XTwtzi/zgBN1xaozJIrWwBB/si4XAKl4bQHFQwIXf7Ezn63LaYgmfkRTy6jLUyU9eXQ2HIqwn+jr
9PV878XLq74O9K11IKHcF9eZm07fa2sN1zlou4biya9zbV01FsDugK6PgRvWZgsAzcD3Ug/b85ip
iqiGYiUlNHjUdisL1O9tTBXMTK/nmCXxAeHBaYcEDOwEFIY+VjD7L0L4uexPEEOqDovyPd01gCwp
vsYRcrl3YJGNjzn4h/dRG8O8C62uFeNjL6Kzl8T9lbqsxvBXbKh8YEww6AEdusFWzdrQ6BRVqFM2
2c9CxDnkbuLuW92N2GsL5p/yvHWeO5GvGjF236Jcc3YNKsdbCoukf4Nnsv8YW21yRmE8nsM0pw5X
Q9MVON151kOcQdMywwe4YLZ9jJOovfdL/akbGSSawM26Z0hQnW1m3yR46Nxn6qKVJdvknQg3S59h
1PeGL8QNRSQS7JEM/sfAfp56g4mnwWbNo9S/UaODpOBDAMIAtQT+Jg/AlEI1PbCewkD37oHrWs+R
su7u8UTCN9uzHnEKLGNoe4TgIBRaiKOpzDOInBtgetMZMmYo1Pp4hF0bW5uuYwqTDC/n8gmniqdF
4iH3Y7yNSGyst6Ha7e1JDgKOBA02vXrJdwBGTC5UKG9Rc8+eo1yPUF4ARhVGxNq9aJrYJdxJ7Fm3
HADLZx9qbnNEMSb+Q9mU/+8I9VM8AVc8I2bFZgR1zYXyM4Npdw2boa6BDFAw9FsRDz7YiniJr1FA
GjddMES3ZpCCmhjI6LY9DHWjXamXLnnm8A0zsOl+X0jFjxEcUcMS4uyqNcdFnthp0CJ2W3x78s0Y
Wd+SNgmOtOwcZ0X5sdetlzmiCBPupr0GKwmwcd9/xb7qIDeqFoC0yPuvOLe1Y96G2nVZDrgFvqkG
hqIgTdCsZperX8pIBn/td3a50/LuzdbxqipgXf6kWqwsP7XiQKsvdWoYT6YY5rHa6/hTbtb/Nu9j
DKpNuRtG2qEVNj5zTf8jcjqcAVQLhvX+XnrgflNzEPlzKlEqqsZN5iFRNyrVqK7Ooa/uVcWuU3Tk
UYz4Hjnao0O1zCqYfsR1Wt00ajDyk/cF59He3ISOiYUK1q8yiELurALPkdgaZ5XRRW9U1hE2zkV4
Q4qk1F9yaDmwnAUbEiGlvqlLhpNm9bcUtvR/TE88DSTEtOi3cuhjONFP2rd+Mt7vlr4vd8UU+G8T
FOTmGbKqr3Zan5qpMOEFPBrP4OrAm0Ib7sFpRdZmeLGrxHhWr/7bImAPrYqBwBA/JdD8cC0rys5J
oNcbYLur+9wYbiChbb7Ajs4+jIGPE6nSNtYmmax1DzAtaqJ1Y0VDe59WHWi40Oc2WVh4K+JEDfiX
e09+1wBaEEhvNbOnKp7F+9GGqCZSVGCHsOZsqV+sZw6gWFZwb5mF9hS1O+qNgkpAyUS7UquGxvdN
wMHtp2bCOrYv8EBeU7PxU32D//x8npqJAhWOsGBHW1Ryr1k4ZEJLx+AuCAzYUNQQeRgg5O2A3T0N
EOiBOSI1Kz44l8Bw/gxjZ9jjmQfuFUxNjp0DWa2+qvsrB9/6GoG+uSsYLKtb1bcMjPgTwnQcaqZL
H90lZV+vdYiArr8MSNZXq1E2yZYGllFudkqhGckE+pE0QD8NlbsfTtyWB+oPLXs6S2eaNmL85gGo
hc+2nd3QXQ2Ht8alW7/FSOCgsOKaXhqv9MkZoXSNThqmS0TDdNulAom5rNPWnOWAk0Iku5al2FPL
78cYmk7q2U1tPtjOyZ98N1QDNJpAPe0/gFyG7XzNsHEHp13JhHCEA97UlwybLZ3A7IsxPLMqH9wZ
RdXD1xIbvGy7YKaaHJL7JesvBJkaQbdUTl1vS0D6PyYBSmRtGxTHYSDgp2svAXl30dlGrgSVr+CP
pYfullAPyvbSpTAn+MOui1UkoEE1GsHVb2z/sZCQop0GKALA3Tp4RK2KQTZ/BHhAjU6m4z0A9KGG
qAPir0htaLV5pHAm6wTPtAj/XBUOpw3nUjbWmVo0C17A586ZEqA4uO72fuTDyAAfedFn3rGCEv1T
DQ/TNQ7I4b5RTViRgnFtQliPgnX42u95NooVNQcGlEFoDeAiquCiNsrrlEW3c2wN/AhMKl08QPx+
1SZ4i6GGek8/ZtLTJ6F5/YVCOx3fWbz24xOtYwWWW0OxBbCdCRb0SjMFr1R/Pf7apFHgyIx5VKvs
z8GgpH9u/tvcMod6QdzBptxj2NrD/ufB70txckK7ukNCrL5TXSINxCnGqeKO+gtmzF1OU6+zIgaX
ybCh9gbZDufa+zBNl2p3HrfOdVKXIMxhwzHIvyhg6cdZrYNMuZduaWBe5GP+EhzUUNcYJtauZ1io
BMwm7qM3ku+kLjDLjlpd5VcCisb1COB0IprtEg+4xBu1yirS73gDUqHKw1nEWydmD3HUvQ548QRy
sWAIq+wbBWWN7mw7nH1WbR6kV9EW6oOTj281tA7x39eOVygqptcmCXU3U5ieBknReYBmhBC3/zQD
3u0joGqphRxcwHaku4v0BjZbziMoLsZTk31q/D1CYaW2p7C/5wx1eA+MgQN/HUDBR9HzFz0a82MZ
IwFERjw4EOR7g9ciPkcTe6XXP+0MwAbeahbzrtTKQDfa0IWaNKAiaAtAmwQwE3RkeVhwpCbdgWAP
RCFtGj6Wo58AGcH35Sg4xAf9Kj08NwS+yVbQ4VsZ6PLQNlaywptDPtpROZ1TPnynFu9SaEiabIJq
r+0dQm0MHzutY9hgKQCPappxWlwDbC6yogVOMJ7Cc8JhA8BRj3nUfKNYj2na77pSCx+nCr4REci1
Lk3lcZrdjOOwhhRdfvIDQIbKoocDihYV1Bw9A1kWLcvS3e/rHzpVvX+pf9iWrTuoikNSxgDe9ktR
ihdRoSN7gZe0rxVHbuDoIgvtp+NpW63vIMACzdShBe5Q8ZhBKDehNjBxMLZwIP4Dj4fvpub4b6aJ
zxdqW+K5ZhEyDZkmHsZOm9YZcFZ3Rdn520LW7SUavAny/VaEl3fZHvxy8o+6Y3YnOENE+25gJk6f
WbsdNS2/BQDW3/AqaFaAJANZgO3myq6G7kUCvgxcjFH8EIl/hi7q6Lt5e8+aIoTOYO9vSieFu4IF
7gZXWy7dU+Q/u35CyTtfx96Y341Nl23DspjOWq7p+2DQa5Qre+irTIO+M/1IgyQQChFGjF130nD/
YAlhnMDxdlzdq4xnc7DDvc0bDXsrNAcGYHfcDgIet2jC8h50WSTNTtR0HP5sFqVxpVYkWxdqo+aj
VXXxQxVEW+r2eVVcJnBP5x/Q5/oRHqNm+UMIE/InbmNA0xAlZ9SZ2hgyDQoU1zqRcHNrKk8EQqs/
mn2AtCuSjA+el961Qzq8JEMPGks7gcZih/LGgDXRBojM+BXFgYuut9ZPJLjuAHvoXzycCjYdpF9v
oGFh31hhoq+5gn/2Vb8z0jK7HWOW3nLQYUCvGGGJbSEPABZweqs50Fnl8EnZUZOCP+IiXrY7pnkh
jL+iYaNlqOcZAs491DQhpQGOE3DwyyjB4iWroN+jhfENvXcCU1txvwgeqNVim7q0rMlfF3DROcmY
mUBnxrM0b2zibYcDsIT0dp/dDDW31sOQZt+Z/v+OiArZgRhbOP+2RsQm8z+QElz/is2zHOARUDLm
lg4ShrRV6fITIIt5IElrJRaueA9VyUVYgcQXwliPN5GM2lmLoTYgyDCrLNDwLMFAk3SdswyaF9Be
oDbNxAm/hULTh1gDSOThqgE+fO1xn52kuuBAOZ2oCQwYQOt0S500HANPsLYyC5pfKtDiDmLodpn4
ZZ1lsmNqJTRNEh9UdaRzJpDEXcLatiEHxjyMuz01oS2Y3Q7xyI8qrqQ4KxmzW4rrkUHez50UA62d
xxmjGwIevpK9OiJ4418EVB14Xa0M3W/OUI8F8ibu5/4xRLWB+idd9HcqngCveqN/7lfxQNC+BdiI
760i089aNehnulMyQOeg3TjDmH7qhkPthGRq6HSHIK0uFOprHgwPuX0LeNndYIWDDaxgI68pqqVr
GwoIa2rSpWjrdO9r4wn+7tkjSlnTGsmpBJnxHk0D9b7I8Rw3KHn6yHHYg1yEWFkqliYA4/eEFKh1
XqbHpUx2FD8mgXaAZun7dD1A8kOCNnVoqw6GGS1cMyD2tk6Ttj4xMAJGFMexiwor0UDExXyhsG5w
tNHVYt0bXY5TKDbCUN6nyXT5FIRt6rwY9dFaSxytKkvjhfp1ZtcHzTdvWJfrBZSttfq0XHhUNJ+a
gppsKJE0NNZLGN1R7ByhFvkylUK+/gyKCWpfbkQWB26XGaxwl4kNtWstQi8tTENjGGBTAysFnF7b
+ziWHJQO1rmlZO19rS6wL8pXzJ7iPTVpIG/hntEE9zRJuTnsCy48dzL8bu6DQ4kJ1MMUHyheE1C6
F/U8JksgwyObXzh2o/CfqevvscGPnjAr35UMZ8XMaX/6DAjMFvYZz74hBtCpw+4alk6+n7AJ3uHX
3vsWjiTAaSloeK69MZDBJ/U2yAvvL8fw5GNapdM2wx4Wxx6E9lxqK6u0vDeoxmzoxSFhR9KgYFr1
BX+CwsV4YZV87czOeLJiKFdjH/G6jA2OeC2ZNJ40o4DEwt+R/zJPReL1DH5aHex820Qxxw7HcwSJ
VJAZIbNHfcuAUKPUlJB4hsGhB7EssNFwVlOTW1+Tm7Kqqo2mp3ILTJx9LLOyB+0SNFoGZZfnutG/
N3Xh/dmGhRvEpvmHA4VBEEXy8MHj1jXr+qdAQi3UHbUWOwZ1CXReH8MBhWz36y2Ng3BXH2ManyeV
fjPPXKZ/iqHbEBIgv9/pia9vE5uZpmWAEuNYug3W+xc+VTdaAuJKsr5pYA/HDRkcM70N3VljhNr5
NPzdLlNsqws1PqJOdEfCIjwJhz2osW5lcH9mB0tttC9dZcOJMgF32ITvNWT7nXKlhb2DvaMGGuyq
McV2ORlB6CZw41jT8IoGhy71ohA6b3E/H6UAHchvoRWKg5J15lGF6olyEvuihAizg3E7pryYCUVy
0UhcCEYebPzgVFcf6shkp9//X/4jpWEjOw/gAdctm8HlRP/yZjagkqNDiC+9edd102PoP83vMOnj
q5c5qbeF2oIj3XGC6ozsxve3FL26UF85Wr0NeY0riS55MvBuYrzQXJJ+8I043o5FjayYEmyqHQ7d
GBwBL6PTTc//nJRCnGfVB0O+7xUk1DNAPu81Pz8USkGI+kStVXOfqCEjRAM+/yWuVXOXvqYwKkiB
BfBOAzFaNlvbRj7S8dN7YDv9S1YO0vXx//MtzWJgyLiUqLQ25X1fTs/U36aJWCM7mR1FneYvTlus
+tazvum1+ochp7mjJmMTTrEifHECVh5DYMLWNF39OJbqyX0XB8H84yi+SuASRT8u9YC//f0fFi+S
L8kqm1mQtXSkLjgILP/QGIq70jJtEMtvnKp3J8dcvWvuREZ4HdAkhR76Ojj/owsfvNUszEMRag36
DtFMfHOiq4qgVl8CF46/8wnb6fwILfJ4awDx9Qo5972Fc9AfnMFbwZJ+eRcNFSLyWml6Za9WwO6m
oKzv+iKE5YIR7OmDA+Y1w7d2wk+MCki9w0YCBppmfKAmVNQ+TdL9aJ9zTXPBlm+2kacQ2b9eah1c
JJc6YR6d7kXTn/8tbukrWXYGONO03lCE6t1Qed1Elsn3ZTa9Umsh4Os23HACNYg91ys8IfILdS1h
NHPC4Nzv8bsBIBFXthey25BTq3CwWnVBdY3fsIIP6xKKGD+meA6oAXdeBVZZXQIbxJnfBVheWRwm
x1mHoEawdP/7T9U/MIY21yEnJEhnxDS5+PK4yJC/aUapBycY76Ce5vZhd0zbWH9uTNuVEWsf7Tif
HrzIWAcFZ8/9CDNWo8x+eFHJnptqcABWyKCDouY4KVig0o4rmM0idixTb42fEO3nFQWYzUxMAyx3
MFcdPJnnsevHj2OeveYDzE4XkHqYD9PagY7yZulLHMO6Qp2NehbcesKMz6E0QKF1v6JKb9dDpFGY
oKHi61PAGiUz4e7YFawG7xa4BKs0vzUdnmFRj38LCnPUC5UJ8+J3yEX38OJ4AZRb3086dJ1pNPl1
icLW5yVafaAldLVwaLL3JWgOq202L+ErdMTyW8Sy+mtinn9Y8FCgy90a0gIoiIBSC4QqcIwELycT
RuYKc7UMGEH8H4kYqT4Dn/MwNt7LEmh47uiWwQAV/vWwZ5WBaU3FVB+RbwIPRKVQW3Xgh74PDvcq
31r/2gQe9X1UZIx/Cq4r84fDIAYUFWa2aRhLtr7niAdH8yDxb8YvoHCLB8jkiQcoq5xt0UAKUnXB
ZvM9ngZjwHfPURO+UOsjPsM24zIvWFY9LIJG6HXnVqvDn8AL90RkMRINYK2BvzXQcrlW6kL9vMpq
6qdWL5Li4nThijcy29q9ET+UE44zcWSAKwXEBkDJ3l/pCN0QBtsVr1PmM2lsPxhaLDex1SE10drs
iAJtu0vhhKAehxB1scboG0/H+wyGgn/VyVuQR+mfAx7CruB19JyAP7tOHMh7wdrNPwSWrd3C6uK1
KTQbKgNetGUhs3d5N9ivCRhpWjbEj35kaf/xJ+dfCSlSBwPVtE1hWIbzTzx4PPSmPmWoUMlOIg00
audWB0shCRq2GTOpwbcTfcvFa5XGmxn+XLroTkPKf22AOLHu8/G5h6/Rn53jwXcXhX/XKep1E1ne
z7HS3zy/Cb4ZA3YowC+bD1MIk7G6reNrpUmx69ohOQVNEZ3GgKdI/gMymf/HsxBpxS8fdNBtObPx
AeSg32Lz9OWDHgveISWaVycTrMEbUDXsfQtU66Hxc/8ySKF253rzqDnI5EKjJ/rBYFpXlkWLvFgR
rVEz0/7IUtCGjBp4QoNrbM3aurxmVlHtx1FKGPLY5RmcOhPohnZ6GPDEdMPUQKpyQr6KVgpaHB7g
zv3nlKcBlHqEfB59Uaw5/otvmdHbO6OLuiOScQa4b2G6tepW3HsxjME8AGLfpK1fRSog3WZot530
gr+cJP0RBEy8wGbMW9ESIXT5qyu+iR3sHYZxl4PtvFosxzSj/E1frVzJKJjiijAF4FbA7gw0f7kq
qwCIiqGv7oFRFFNl3HlmXN1beJQfYgafVBoLhlFekgFZMPwpi+cAlQ5ApMfuO/4PrmUH3JerO0+e
Htr4nIwoo9ey+wm14e9eic8JjtPhSqJOdIFWfrQK0vBt2TzmdQcAghG/0VaS9o6/dmUxsGc55Px3
flCt8pLhs/jrXcRj0BuHvAT5R8fdp9ENzm3AwhhVX9/TMVK1IPj9qUVjdKjM8mljqkg6VH7Mq9UR
U43RPBor0Pr/zftY5WMerQIqg3NwWj5sqnAcT7auDaciY4k7tYUx9/kgw8Je9e8LxS1NuqO+LoGg
N/K6+x4GOyUoB1gvT4YEUh2dsZnjxvKnZPZ4YPaQ3dsgnu3CIKiRRUCzm5zsPobK4CqQU7Onvkb1
4SvgOkZa3FIX8kPFKTTrP6jV+hGYAExnOyjcIR3iw05DZa7oYlCyim5rlBh3LfLEOGCpPFcysTOj
YWq3egC4+liH8FJQCa5lDbrzY7DjINAU7kzQzg5IrSOdCCzw2QLJ6QSNc3EUVTDzAfMu9sdD0xZs
W4zQL4gdDpcmuykOI88hNObL5NxmxUNgwv8h4dJ/WCKoL1URABQ/UDxd8Nz51zUiO78g6/XUijD8
wXm9tqPBfIX9t9j20hT7otLjp8LL7igggEOaO+hI2meRDS1BrQnXMNgNfpR6swZNzXxNQ+P/KDuv
5cZxaF0/EauYw61ysGRLTu2+YXWYYc6ZT38+QJ5WT++pfc65YQkLAG3LEgis9QebMw3qMWw+YEQG
nb8h5Vawi6SpmUH0nIG9cOsMCLoIsSp+jpCdMvbvEfIek2kVK8Dn9blW7Wcwo6hraBEpxLitn2Lw
NEtzNNzvuHORokD4123gG8PTKTFfGz/HllNoPYxttovSelxODntyM213ShEof5WmCVLUrz5arw1X
Y25Njw3clD1VwGqneyVOeWLSICa1kNvwgWyvNoBn/jFJ8lIo2V7NbetLb6f+NrHGcFOTZEQ8cf46
zYqDtrldXlzFfJdhqHEKmEasHzCWevTSYZkalXPRY8W+tIXlHMrC+lmjPBgjXlGD10dL1Hdjdx/C
QPtIcErRUf/KzHmvaaCTU8wpPtRa/1mkpfGklH1DvqAn4yWGIb9urQykH/cwCyMm53PSv//vu3nN
/DOT4iJKY/Hd9BxLR5rmT9FA3/LxKdS1+Nh6vYG0gzYIJ4owXWNuhiAKZau1G47uDzvxk0VtNvqb
2kL4D7RkfDK8EFadYTZHf+65kMTYCiPup9ZMsQ2YKbPpWfNqdhQIUY7Pl5BMmlenn/sj9Wd1kYhm
5QDFra0hXnh50L62ajee2Xe/y6lu3uZPhRuc5EzFtJSL33owKJnYqaH7nA8/W6o5qyYMnVU5GgVM
Ey7dHJTHPhpIfN3behbBa7q3Fat9UO1kqBG0CHtt2QvViy4as6fW1rMtTABlIWP3i57UB6ONS2pJ
jJWX38Ziun6uUuUD9yxvEdcRFJ+s1cNNmMT+gqqlOrGtnJTVzUIOYXDjWLHeSlc4KQt5txiQTXmZ
qawcFcjl95Cc8MdYOczCXXVljamqLPxac58mzTg1hVY8uOwdFMzicEiCjuCinSLaNhCDNevG9DnH
8TtlVykJ/jUdv+ciKErtRE5+I292m8PhcBk4xnT21MB7kh2oPEcLNcoNQFlXs4VPoEp0wkAGt7WH
682tTsZy2DQrK0Oz77dgNwxQgm2FzIHAMwicA9D929x7SMYrX9h6x47+f1HJlSeS308sLvs4NrCo
AuuUkP+HQNMAIy4w2ik+OlkGB7oimUwKOeOcGlZooebRtRNE8UIRds850nGhN69upGfs1Jnxv38v
zT9PUDArNfRfVY+KtooH7B8byziyrJIEGcpFjpo+TEAc+Khyka/uzayohNFVSYpN9LLSdBvPLWvK
6xN+CpDIzzUW2bJ1v7h2d8miELtqMUpeYiiryzqmfBtlBpnmQbHLXQ7naBH1OKcklUcBNxU6dHU7
6jsvgahZQtTcSK6V9EGVr+4EK9NU/xkiNPxl728XERtC4/q/v2/izfljS+45KCTZZDQ112I7+uc7
1zT+CM+orQ65zf7XYi211r6tDqdGwEQ5nQQL2WwzkKFGjQyxYZM2bwU0NMdaeZHABV3VMOwXiKeF
pyJuKdQb2dHN6/AkQxTgQHDLtp0pVzUZ3UtY+t520vt8XVud8qarE4oOWMnvZVNx1GSRmBMscNGb
4nNSem79UjXlfEVPe2eHrkI2VIXbUrAyyqYb/VCx8tuZYZ0u4waChI1U9GMBLGNyGugStdW/8CVb
RmGnXOSAoC8bzF2q/ig7oQGjhpu240b2zlqiwdDK0JXIlQUExeIdXp6/qSnubyRpwvHtfNnFLOay
l7PDISrT+hokufls5s5acilYzjCLFAkR3ICNYwhBcolehWL+oPD5Mx5KnC48TNEmSciv3+O0tq+S
X2QgIrLufUR+q85Y2W0aChzxW2AbOlioPHwKi4HN1GQEH0UOl2QCBLcHmBh+KND/9T6L35s+0o5l
rWtLOZ3MQbgssjpiQ9alr2BQN/gdioOhEuz6wefrOgBIMQecEGYl83ddNKQoiKNFfZMn05rkw53K
7HDD+iP5GS1i240XteKVW8gpE6AC86Ji2XpVp0B/UtrxqwxjWdZvzCiFFyZ4xn1mX4woiNi0Mirs
xq+DmOxkZr+R9+rCaeuTdOaMJdhXTWouFWE2Hgo/cr1dmSYfJtlAJTtdmUNfb2VTaab8BMz1NVFt
PIrGTvk2DEb74Aur805T15aNqvY8xZyOhaxDVUbF2Y61K0KHfPt9V1n1lGsviVCEUL1Cnn/mvTfk
0IWast9OA44nkTudFUvJ0WuPRhMV3+HNn63xSV4UbCGfisTe4avkPtyGZZEBQL4Np3U64n9UGJEV
BWz+qzeH8+4m9zGKwl7X/hjq6K/Ci5MLxiq4isB9WZhj43yYKsqSgQljuzXS9tmNmiecBJ2PyNcQ
Z6r9bp+NUY8c86u8TRQX3lYx7HEjm4HBu+9p7msLmOyYOCZ+GBPMtZCFckHywNPIBFfeZvDyH7dm
0JYhnpNIxxSLNmi1vdaFMPLScOIRrWkvRtd7u8j35yWeqtqL24TqSS+8D9kyR699DstXJWakjPC1
e8ARQ3+Uky0ztRZpXs2H2/DMqrHU65cmRda1imX8tRRUCQ0SSo1q/UmGVDsYH3K1eCEdpiJInWjB
Wk7w7Aq7Scd8CyarX5A14KcEefRY6jM1qxS9BtnhFIHxOEH3fVQb4/cOXcxQFMyo/phx76jFrRIh
8dDE5Vr36rDbYwS1DRPH3QRlXJyLQv0fr+JfvaOd9rzZhZ2cJmDXS7bw5Pj95g3mAQ5blY4cUlIH
R3L2lMBIa/IPTjROSmX401H+gszt/xVSF+j75HOOUUDApzIXsImrTfxQG+ZYroplmHmfk7TJj35q
/MPgkx5uXco5sOqdveLWNhwwDFYbYZrSuiGCCfb4fh9hloF9USP/zxG1Nfdr8PF/1yO+RKE+YOJh
mU676RqSIo42PYPY0x4TSC+nzq5xhuks9aMJGlaerhxOE6eiZ8Ofn5Q+R2/dz6e1jZfMLhxoeiuc
dcYPXTHivasB55WTOXxd0EkPngdlfBpAYmzSxujgG3n2c6DxL68cy/hppyf5NqUNQDX2CtZr5oV4
hA0jZ7hQbY8Uo1bTOO1qPj2c78iC9uLSYHGGcav1JENeVxUrYLjNVmY6AaFNx8lBC8MatB+O58Rr
E/Tg4sY/LozdaAtzsxFusqqR7nDITe5uVGUfnQ0kBnaWhxogQH2UoX5ZgdzaXTAKtK5wDsHNEkaT
MaSbtp0bfp8hnt/gWgJ/EDApxb9qmKy+SHXQ3HjWu+mzEdXP/lALZzRVr76XzWBUOBY56fwWdUX5
lmfwd6zOCE8w64z3ukBCLjDf+twaz3aP1KcMOyitIIKVZJvBGEZ+6xBvEYMlzi6n6Zzlmr6C5hav
ZNMUMflKXlpzehoSz9uraSS8cERv6Gb+oQ6iwy1WQ2nbW3CEd5pvaex+OUtHof7SUit46ZQho0Lg
dRu1jSFd2QgEigENVuArB3b0QwFb5qmH0zuOMU9jpeqeh2zo1vDUOCh3/rjTdCcS6o7DA+QTFa+6
trhUjYKdAb5Ib8gHZzznMWqfBUEvbnLM5YB/uWYW/x2kypuCaPeHmcbpMksLdl/T6AOaYtMQJeXA
flBRdsBU+he1gfc6KIm1kr3oReY4zkfJQvYmSuVdg57Elpjai0voGE99QIUDjagBf1myuB3L1ilJ
rWPa18l1EvbApgKxtWpQE5DNW4eLy7mcIGPyos/oZVEDOsvWmOJC6GpDtKBuiZouAAaS+UH1kmom
OkQQTP1y1ndOXuBEKwimptb+VVjvWmj5z25ue+sMhaAHElH+gYMDPtm1Zl3AW9ZLsyiar3HePeD/
Yv6twZPp6iz8MQDSXyhmYB60yP5hKa317Hwv2OI+y9deMKRLIP/Z3hFdfTQO+6gt0NUUzXJQu6Xa
KSPKMnh4DY7eL8uSc+h9Eyw3vGbd4czmomQb5PCbgxKaON7Ln68iYgOQUwAGMbBa+eo+7t+9kVmb
CzPsm61TNeauTZXHu7ePfCV9fKStD2qGxr52rF2QYZsW1TUYzrGGM5YY2b/avd8468bgZ3vYrc7e
yYVqevIGTt3QtYOTncxFs4pQoNnXtnPCS+SH5sf1+2jNL0arFs8F7/cxYeO2ugkD8SlRB5b7udWo
w2ZauMISNt4PwBCWgFoCj49BEX41Owizr2Olf5sdv22fEcrG1cnrMoRsqN4bwdTu5tI1FlgagJ7v
DLBaONEYqE/SfUvV3mPSPEjOkWPkLdwIE7RAGJFXsQ0UX6DKvYoqtGFBJDBcK9zZuNCtaj8zj1m7
yoTXUSlWtE4sYH80Zcc9Vo7AWHOt3zd4uaMHPiivHmBwqYFkNYgd95ERHAYwZfe4PyGRfI+7Yb6T
b9l9vGchhdKwNKMx+SiFVAMf4Qy3GvYyJGVVf8VHCrB7GdIRQ9qoIqeEclhM8qENMODRk4tm6d/6
eKo+MO1L13Ua1PtEZp2azZBiX8GeODu4ijqvRjGKQ3K8GGH91DW6+1atlaS7teSpS+NvZMIQcq05
XKgS2Dq2xkLLwv4o8fKyVzb5pyD/LAbfe1MxeBJzDYHBl83Br9ulz/9jKTemcdMgRpuEVMPEPnWm
3nKUG1PZLFSQ5/b+JnCGcGy6KPLMO6YBybi6QAAlqhCCQNnWOs7iIpvyUuZVuWgnb16nwA3qxb1H
DpRT0oBHbpwVJjtDo1RrzlwYzr5bIH9OiqcsHNCgKztjyyixCTA8T2YUx9BgA+Nq2xTDBUahj5r4
IEBAKzkK9ZRqVcbVE2472Xi5bZUS1RX2XHN+KkmTr+Eu6i8AuNqFqvTejy5MlzZPs78N8FlqaY4f
bYdt5thY8YWy+7iFttJhFF18wyvZIlGO5wEAMizipgdbnaLvVTQNK6oVQrM8KvH8+WdAUz5E8RB/
n83mXwP05DrONquK5+WIXBT5S5j0j/JTqRr4CPxHXOuRJ+FzUxwbnX+UGC8/9ZrSdKvQ5UlT+O7c
6FDK3OhhUIYj2Wfk50XBR1aCRMhIC+j50gPqV3MW8KzEarzzTYmuy7r8NPoZRxhqqd+R/V6oAs0H
MbkFFdgVz52iDFuY5N3eK4N8NwWZDXveqm0s91rNtA6lm//+ZNfTYZM3qn68P+zlsz/hAIQ8dfEm
40Zg/PPYh0qrL3mUp2t5p9xJKxZgc1rI9cede7Z3OJau75WjP2JyIbJ/jZNNOfjPGFtMdGXgOxeA
n/ZzpXxjI9o83jQpMhGbDPc/Y4PQW7mLWsRVoW5947nP+eT0rhd/b9mognWzf1rTiETOOHvPgd0m
WzMRREpbNx/xCJiXllvurd4ynjJwPKt8qtonONA8Re0EiRW0bg9AeBSOpFPyqKQwEwq4IS+IADko
j0/t17bQL3UkttCa9bknyZvg2Jl9/L2b+MvCcHBexzl9G30Tca4x7bYSIh+2uFA0OPts5c5QNmWv
3BvemxJA38Te5+D/r7n3O8sfdJ8b/vvXkD+Xt9A93zaeDUlDwH8Naj0CNgG0AjdLUx/zE9SxP5AU
N8jFSGZnCQp7XElUhgf25TiZ7a5pFOtl1kiZVV15ma3Jemls1GJy1xsfOtEZz0j+9O2s7mQTLW8W
6bEc13Kw1wfm3vRL9P/EXG3IvFPasoKLVhvn7jX1x4WcKX+UsGge4Od+eg/bzosnjvOBxUlevnJT
+1vZm+nB6UtO/ZZaK+ukUrylL7MAtpFMJ8z1Nk2vWgdwS9Yysxq4f2LnlTmGDWk3L06K3URvA79V
76IOQkrO3qeJvbq9ezzsL8002HCAAhZDw3HsQ+jzExJ9jp/zog2Wg+tE66J0y55EJiNT72TayCqU
wbjF7iJ5wvykWWEdmr9RpSuE0kX1A7XnzQAIBSJJF60cQKg/C29EczHUk/e4UoKVhV/t0+j04VYU
LY6DZkRHeU+3x9e7UTznIfcTONY2WafR7fS9VpHJodI+P0NGqJDo4AujYZMZ6sVwybzZX1qtdnSQ
6jibFU5uul6WaNCR+5IubvKimRisCjaYEpbVq5fY+7oP8otkoQ8qIoUwrC6SaT5o5q0PAe1qE7Vw
OlCqDNapbWXHOTD1i20b+UIW6WrP/Ql/yb8aTVAeHGegmuy25TdFw8+B8p/aQNBBVediFK12+0qh
KME+VDTlB182p0mlKR6/96b8SqGA6K7UsK02RYxptgBaSmfEKrIvvoFs5t0nkWcTDJwpfLi5M4qh
IqTBLIL0631OFCE5kZRh+Vhr0WunQPCz7XoIl3pTxFvOZP9qR6wSC6WneqbE27yZyL/l0+eLX5Hf
XyiF6sVsmZEBMOcTKVicaHSQYIoanOWvK38bGSIPfA7kHtLXGCGa978RLT8SXm7gUfdDhWyu0Acm
k+msMLC0122AMP08aNjO6em8IiVjDbfJpoCeNnG9noN+uP1EeVMRquGk30b9CsmJ9zcojKq1DIXi
31QpKmjXalxy3DLeeURgeUh2cCebiFS9ksWzn3ycHiHwphsZxm4iOq5SKDOPra2J3za5zgDjrhNr
6w4wkCssOJOrvKQIuy472DmbewzI/VMU5g6wX2blYVw8aiNpEL4GgJ9DXVmOFBK2WTWGzx72uI/o
p4o0GRQLmfPpivQCw5oP/Fw2u0zwVyWJtXPGz9id5mrENcmpUQpFNmx1DAXzn5kELSWO+qONn2Qa
qh4z6xbOxrT+gO8tw3I0yTxXpgBU6MyRpv1sBM+5K7EwVuvmqARK9g36jEeqbBqRWGv433EKP5We
Fx68Isp2ZmTPj5Wj9isTddi3RkCoesWyz7qa/A0fyzxPiPKREPOdrWz2mY9xQaAo6l4f3Gdzoron
O+Rl9s10lSbqi1t488WrkyUK9gkHTfSiYaNW3uF2gtQGb9tblns7MiI7GaxumRDOMxsJnNUSx9vZ
WPIuZFNe7HT+jN0h62Fef8YkZJecNxr3SRfuatW0wCdS9K88K77Ki6/GK8QB1cdbS0E0qwnNi2xh
fZdc24EU7Tig2nmPGTn6MRVfg5Sq6CaKW6x5xQX6+uerHtJ9EFmnyAS5g0gGnTqkua3rYYRzH5t6
Ed19SSEgF7eyzHhcpkMqdrJCzizP0/EhhiJUCjW0qTEGzOmb8ltsVsFeapg1Rcm4LMzVtROBzJPB
JJnsTW9V2s5zonhnlmxatFmtn92+qJ9HfNuNEk2dlOPSsxFxBPNJ1q1lZ+X4KJuoylp2ykkAkKOl
1RjRXo5AtNFAC1nsXn7dMnP9N30Ez26LH6CIH8q/56GocjjBeqQuHMQCVlXY1s6yIkV+dJqgax8M
JUyPbo7/K9VUovIig3KSUZSQ7xw/T5IdSBJ1n6IXn8GCTKNNHWXtOjIxUp1Nao+J5f9VZta7Zaog
Sa3RXillHJzbQEWJrHfIcLlKf3WzEKBhSz7DHsplJygf5uS8621evFcV9EA5KTd3NsnRyYCV1eCM
9hSP1CLkRe343hUqip1EZJ/JqXKdpSjguCQNfhuqISXrF7V2vt8iTANvHToDFDUx1g8sQNJahmcQ
YObnokcQUyBAx3T8rfWrT8JBJ938yTaIXX3H16dJev0FLvOMzPgUn0bsDg+zUiCVZirDxSqibqll
df410/SHQg20v1VQChAzre8qbLAFvGOAclGabuYqLrCj6Ltj0A3GJu4AUo61Gy49Ux++NVa58x17
fsWR5t3p3W5Z1Oy9yD1bz2YRxwdUe5HeE015aZOL6yn6VTbu44NSMZ91MT7SyE7I3tnwnhtdzU6g
qddzk/iPplDWswoAE1oaYr4qmlI8r6J+M2CI/ShDfgrIrImzkFqG8Bz9j95K9N787cTdm7mnkl80
31LStps6ARSa1dMXL5v1n3jtHEqy2R8FwJaFC4RmYVD23NVOj/ZgXr8mmW88BUqVvNQB/qAi3GB/
flT8fljadWS8u6Htr8j1WTwO4DpTa6rYqgBBfodYQFZBqwdW2tzdSWM7K/1SlIPzXiu5duDLBIpT
+N1VA+byWes2j6yW5gUM9LttlV/wYH/3zGT+UtgQEvAbuXY+sApo2T8rbLu+eKOT4RMLy7ovwmaR
Zka7mftzpof2Va6uFHvRWDFrfSebmROEGBbM5mIwQuu5KGzrmfH5sKGmXZ0SnT3soenTbJU0TbzQ
UzC48o9US9gKCkCwrXwLShKii6rL1bNlDepbNJ9lmCqmj/4Qk6DwbBweoMO08eYHTtRPld7D+USY
Ln8yzWpaOByDdinMG0gzLsR3MUZwIpYYqlg3AfVIiW3IWOqwvUPSeTPcYxd+AtoDfSz3t8JMbdd8
IsBZoKgVfZ9jBTJToBTX0qNUl5mUsWSGOVgofh58TxW+veiP6wdSmfVVTgx06o1Onkf7pnbr65WM
PtUoUZcCSGPsoOeDspVVKLMavEXLvmpnW7N1scKNJXk2Zkkyze9Pt3xcSbMwp+EkT7Oz3Zmrcp4n
WJ9ZgT8gF/mKw3KyjIzIWN9jFRDp33otpyDxI2bcO+RgOdcRvbJDXigwfI67997vrNrh3uhJokTF
8MXVO75BfowJXmACo4rrOHpu/Gp4SEpzadZat1Ays74B0rPZNBeILVKdEPh0p3bR6xO9cu2SzXuv
HPz/MBf5TfBl9ypqyOLepSDWXHniClEuWQ7ApDeyvCrHda6r7Ac8k2UL16QEl7nmEufCRanMM9Sa
Z3dc3qyQXRVVkQSbr3q2jHNeUPZJOwVHqCZz/mG7SOLL2FHicwsq/8po+eN+LJwa2k7Rk6UZ4+RN
IpmabG4xbwezKJteV/DpLVv3qKEve0M8NXqG8W/aTjtdq9HdbsuPUs/xhsHfaGG7WnmVRWUk5o0F
WB2ogiKVhx6+vfEGtrqyl6/NPmoopUipT8fQu1WObcxSan3KmC9EPuXFFa8i24x3jWNcpqnySd14
6CmX9mPnZx4HNsg+93jV61W/kUFfHYtN4mvJ/DbqxWOXVz5SzBgUGAHrY+lrDzpHgWe3xhMY2zZU
F0yTkkKgWHBa/Ogk2SKwOrOtI8BSkhFyZ5CUTXUQ388Hy6nynen20eKPBLHMIctY4bpfqG7F23tu
+T52bC0ghSQvV2C7+8chdD4T3j7b8cea/8bt++awRbI2dtw55AQQ97dKvKjqUn2dkrK7tLVaXpqh
fZPhkoT2Ci7ELu4m5PLU1sieGzfon7wi3dhSZzgO0a4uJscWtVaed6yK29qO2pXWcUpEJNaxnP2X
DIGg17qI2eOwHkeZN+KSnBloedNsM5bCEYb5SaPsgbIten5JUUWnUi2WpTZC91XLLHj0dEc5l/70
6gLn2d9DCCEGj77j9Cu+qMNKDpO9ssMYZjbe2vBqAtkBaSIGyyEDqkbyx8ixIDcCMqVcODRYi85O
LeiGNG/TGtEuRM9vwV+/pLxpzkevQ2DHTkr3WNqKc5zT1jle5Mt7UDb/K/bHENOydb6UqHvdO9xf
t77H/rgfO/Rxx6n+Ieodf4GysPkpdXzLOKWqmaGI4K1lTukWu6Wb5PgwMsxb1y0o2T1yDvX6dSiE
km9z7hmr+88h1T1tEPBWF00/auxihmAL4cC+skTCyinr7gdoNTJL7CttJEjUasYzzUe7tC1y4xQ1
WgZ2kn1hXZXBO9SwnaLNFrC/Mn3J9HglIU9zlvonkyVoIZv1ZHi7OCMXLZtj1Sbrqvc4zAh8VN5n
E4me2H5I6tA5BPgZrwPE0Y7y4qoIigdOliCuT8dgB8iIyODt5W1QmpL2ly+dcaqOiBl8Tr91u522
0cciWPHwNaFE/XNwctouWUEUmjfymCQ7Or25NnCvH2QoTAIT6K+9vE9qBzZA8kazGV4ioCgP8qkY
xCQxUE3Lloopalj3difrVbJdpgUFMcxuzhxeVjJBHNbdtJXxe75YjkV9MlvKW/9xf1kTc+uYHDjl
+i2ZWY3TQ1VvQujeJDgSS9vPivf3WFfT0y3WOEjphUqKOj4YBHmZrPkcCsvduC6RQkjl1bLGZJlk
XrsehI7CLcjihqSCuOhZuwxJQR9l6zbxNlDHtLTX3G+yFUSAQoysD5ZtTnrk1GCtu6gD11pnthOF
66i3R9tamSqKxP8GFkgwQc4T/DCoNfJR1Oh+G5LrSrErLO1vYM7TFlsyf1uzaL+hQnIIOif8riLU
sgz1ajir/hicjakfl15SRd+pi++g/+fvRVbE5Gy8J1vzQ/ZACEVh4+I9GUpEhWXwXmRo6ndt4SUv
MuIk2RmAwPQouwCDd4t+yNSj7LRUTtVZgouh7G0su95gdDCvZa/WYJdToYO4lL0VC9QDVtfh4nZj
Yw9kovSdyzyOynq0s+YBlgsmRoH5VPbleES0BX0jcLQPoyt8jGW7r7hdLQqXPA63iZIAW8EVV93K
tqtyqrUKozSQAyZ3Z6D0s6hJ7e8nt7PecrTJFwofcoAsNOO+2+WBOl4V/jGv/LPYwRKuo3h6dMbi
C8lC6y3xGu/QxaDRZGcYZum2rFprLZtR15WrIFKTvRsiJZfEMcdFNdkkuMesJSalRRvkjJ42+Bbw
KoGg9Pnh9Fa3nbDgqLqjGTX4RcKX/40FL5qcEpcAKevjPW6HUqZO9FZZmKxnkNfss/+Zm/VWuTfU
8diDDKd6E3XT58veTSYKhWO7A0a2l60WpnKxv41hl3q8pbGNuRs3gR00F99N4m1b9hzgm4Bk5r0N
OsI4+56xVETlXJbP5SUz0viA0fr2XlaX8S61/GXZB/5qJuHw2IJpNgfOXssI19JDYOJ1kHS6f5EX
V/eNddGU5ir6FQtTUvB9U6s7OUR2tFV4iPuZKr0YFseFveuy9i80q9ZBZ6pXeVECTtYY9WaAKNw5
W06Kvx0p251lr19Z3t7Rkn5xn9GmgMvQP0DLuEq06zBBwh2Kbh0HenyMYu1V7snulOvf2NYyyLr0
4GRxs/tjnNVZ7hq8R7VQC4/0je6O1apWUn15V1UGgEdPpztfbkDrArPTfWV67qMjHC3qKOScP5vD
0hJNGZO9rhv+DUWw2N/jJO7g/8TeUg7gYUt5Qx3PKJlpnFPz8pwrTXoYarXlCN4mVztBdnksu/m7
OoWrvBj9v7xsevW03Hoc+slYyoOb3BjqQMtWsdmjEqACLb137EPKs09T5T1oAE5IUHnWzmwH84zr
mrea3Lx/TSk4L0Z0235o6KQB3EXzBP3ELVX25nun6Hh4d9n4onQRttM1xEIzthrMCsMZDUW2XTHK
hRJpa5W8m+hh3VIJ6Fkg+Y9s2xIEz0iFAJT5sNf9Us0Prmp0S1dj69WhxZwfsLDiWTtQQVfHL7IR
8oR6GJrIWVQZqRzUK/UWkDnus3nZtxwucr9bZm0MIEkExwqG5Uq9v6yHwjnKiwzCs9j5VaTsZOh2
N/nyNvH2MiAhpkfzyUZosl78djMrw560G8N6pYssLAJu/TLgSbaWqVgZk6+iDNtQfRyXrczd3lK2
dfpDj3W0oq1uWDtjM324XYBCbpj/4PkQLMvUTZ9A/yXH/xgxOmmw1JMxfRKky6Ovz/ZSr9r8PCK4
8FTXqcJDzQhAT9GUF3VEY0hLjKsexeYtJONz7y90zSPf/CtO0n1cwJDodnJEVSRnPRF2aUKYfkxO
ljokN4F6GZEXN53tRaXU2sbms+itEJA1tpRuysWc56O3arPx6+3QEyMSDiumZIdl8koWQJTgP9p2
P/nr24ak4wi3Slr/deJxcHu0YEtfZqvbUybzUDYeu5+hihl3j+DBQlPZXwI12vPVNQ7sj2pjJc/p
rGl7VcQ0ZQ60xT0roDOYlcs43A/7sxwiZsi7REZWGbc8wq8734/9/77T7UcYCixSnR9dlBm+9jz1
dZA5KO2F6dkYcD5Evqi5PfXhOB3UqrfeQvxVtmrf6VuvT6P33kn23eSiDqVXF8O39XOUZF9uycl+
0M+xEf/WynkOTlT1doYX9HB8K7TIYzNs1ipmn4tat+EHJKVRPUz54w33MDrW0o9mtpXSBy1lvbi1
sZ/CgKr71X/DRFiW/jleIiYgPBVPvn52DXPGPUBe5flYHpfNMPe2SHm/yFDX1fOa8kjOW4L0agTo
FM0KCLjyF7nHZFNCLmQM3wi0sH5hNKzWNhYyJn+B+1yn6dBak06BMw5XhxYHuW2SRsNGnhFBxn/N
ZhcAPH/YNSi9SzalYJRvyIxC55hdAz2QfISKtOcOIqDg9AEa02ZNP4MqvgyiJUOT8jNwfeUqGyzy
YJPmorzRH9IwMVdhnSVbReiy1Fr/4M4x6Xt0M397QCCyaJ1iPI/lc+D+4Ag8dOTsgVXsj462ucZI
qg48d66FmdqX0TWfQqePvtDCHc+fSKW0XvTFLiwewHnjPggl3PcMq7oo+lIpjfYQtTp1MjGnj1po
DFGg7mQvJX2enNzZL19udbTWGczk5DRfsJRVtjgvay+W0X8AZct+8DX5OgAUeZmhuO4wMptx3Oi+
5WIHpvlpsRhbTt9yQ9ZRhUkczbwCAnNeuolEv9i1WT6s7SRyP+Qc9NmMw+DMzW3XpldhuDVaz73t
2sisIf9Z6uWe5Tdg+9fBtUL9lw81CINuYF8wBqQwW4FVyKI8OaPf/daLlp8i/qgnKdpUSi72RtU2
MovwIjtTpGEXRVHXD7KZkA5fDtis7uSNDEcZhH0YTLS8wH43BRUil0Od7fYiGB28r34trpDX1I3i
Uk26r6JGFdYPEf99EFnm0z3uFC411sY6yZBcpZvecFY844tTOFffsjg3tuAOihPboCThzIvXxqib
73KELzp86QE/clBcsatylmGffvM5HGxvHXKgvPQJx94gdt6RikU99HYHOTkIi2+hkzakhDPgzEEG
2V83p3xf+YDV/w9l57UcNxKs6SdCBLy5bct29BIl3SBkZuC9x9Pvh2wOmzN7dmP3BlEmCyKpbqAq
8zfgXZdDm2/mTwM0Sexql3PiaKZPNcgdtvOU1F2PorRXuSdUzvGdbxaP2GsTwEC5VcaRFV1QoHPH
pRML2VvMpGPF7ES8u9w+PdWuOj/gE+PtvSzL7oomrV89Z/qJ3F32OzTmb/XU4m4M6n4BDnwKEJma
qhy/+WmaPw9elmxzx8RQY7lIa4LTyVNPi8ILjMJ4yvoz5KoA94E/1A/IROfjNy1Xqq3rgxc1NT4/
hVMmG0VL9Z8ezICy1OI/OLOD8PRK7YnkQHKwCxUp9lwpySQof+te5z9GPshCzwm+BiiZvgA5Ts9W
i+i7GuuoEHNqTbDDbJDM5Pk1WOORQuC9jCE7hdPsx8XphnPUVdiRfgxJWOspzcYrEPWWCQOZHsgU
e9vsKkym8uR3Gv3scZr4o1XLt2z04xdFo0YRYKtx0Ch/POI6gWqYC866svsLLlvlC4z7g7c8NHIM
Xg46CgIb6ZJ2r1F29PWTdKv+Zxz309ccjYOLTxMOGosgGeB4glnOXqKQgnuzjV57DBObDYQzv/lx
2VO0UTqUcmhRceivLYQf3gbVNXYybok6/i3Ew3WoXCnF1J+ycEhOXYT3YZCVd5UIVqPeZq1giP+r
n5NW2EQ90ONuMKH59562EkxnaITzybIWNPwCD711BR4qwTJbZYHBPif6Ivz2GGOEmO0aR1pI5ckw
9Qe/IPcuk3IJ/4mQnoka28E21PeIMG27u2SMgR8F8y83qYaTY1vNsxL25r0aWftOTdtnGQIKUO+q
0m43t7FlUdnZm7550xe7gd7svpPCSR8h9tuvWZNjVY/tQKrkCIhiiLNWWtN4M2HObfVwhCEZas4+
LsZmxzezQEmmDXeait7d1cIvgK6B18gyumQmQCATJIbQ0orhGdhYgezrGDe3EcHSr8j/zHscfYet
dIvlkVxlVnuQrl2Bd0DFbbq/BrvTKiQb/grrIXqeOuWo+X3wVnMCOfP4slaeP99pVf/bNxIFTw/4
j93kqRul8Py9EB57JUJVS7oLHVK646wZq1lXcYI7lVX6fNtwSQtBc1xPBmveyQbOFK/C20xE6oDa
OMWctA7zXVfk2qnKNvMcDD9t3x+3PFXaYxGjQOKl0d+yWTMNJJDVKHCfMKuNTpiBxdu8Z6Ne4zji
knVQY/VrZ2XavYLJKzUzz3izKcnvBzenbiegmTJBcG4a/LN0WWT3pbuL/AaqwHIiU0LFuI9RP5Le
7ZDmL27HhcWW6Tq2FNZibYQ1QgXRR075YAcW73IBdwzJxsS84UoOsD0lX+t2EB666meJXty+xB7p
oqi1P+MKRJN8ebvu6z7ddomhXGRMLwxcY0rqfndoDLy9d5foW4ziJFs764YTlpnBznWCHrpahyGS
V5LplKZKCgsYNpd+mfmfxoaOikNqTs//iS3lLjLoZ+eyql2g+fiFYzRBWWRSya5ncXK2dZwLY/2I
RTEMSKvCca13rHOsJ/ljmQ+rKh+me+mlMqQU+ta2ymAjY603LVmknldhR962aILqNEqi9taXwSSY
+Z2keQ2KamPN06UFBs+aQIPyswJZ+H4PGaySXZVN40PZOcqqLJrsUwVV15PqTEnmKMdyOYeTSBsQ
Y3e8lbzsMf3M8Yo8317eMnzrdkGXbwK0qta3iev7PkR46R9ws2fm0bar1PG/gPJoAaLfLlfQ+RVl
LvjzpC75QCwLwfqaOXWzPoy3KQdsp1g5gzUh1ZdE288bVtm19gk4yDp1o610bxcHDRLF6f2TiuKA
s8qS3DqqZfw8h0l9wZCIs646Lifc8dHT2j/a5LiHm49Mq+D7kTpo7UoYGP3pMWlMB1uU95XzYPcH
E5iXt9cKN/ke2AUJwzkqtknANsbxw7c8c7U9EAJ77w+O+VXx06MgFzM2YGtADxjx2GNyP40Ya4kg
iZokBza+81YJ42Tvxn176oxZXbeTM34LGza6kPKG06Do/TfMGiyleMWTY1/q0fDojfBfF2ptopBZ
zQdww8LHnT3tcSjy4nnx5eJVnc48DxF9/ap47S8Eydo9qgf1XswFzqbdDT/sZVCvmnovxgLfZTAb
sd6pfPi12mC1FxjRCkw5sA5IIzVsfgH4hGNbf7FbdXcFPSAGvx/UyLh2q7w4OV0dv8C/udYQMk49
aG6ZR6kYxHblPzn3t/LC2Jj9kS1GDG6at/Aa5gF+roVbbyW+McwRT3qxsoqoAGFmYR9nEr63Aqm0
budBKaRKt1pSPCGapoIRu/2TOh+5DeAiFVQzlQ+ZWPBh/gIUkyHS/NqDFYSb2yKBmMmNepwVNroA
XROXM1EVDk3yFWvt4BnKx/XdHc7TLgYv+CCv7boyur0TBN76+k5fXvbx/yFCdgLVWKRnNg3nK9w4
x5+79KbHbtLT5ynJnmTYpoK0bzGp2w0FmhcLe30jAh7TIrQN1cXosMbpY0AlMjIvwiZKg9eFjGW8
vHNXUy9JMH4NFrKm60fRNq8y/aAC3fzW9Ze5g+pZK2F3V6JFvJNuYfXnKsmjV33CzMzLLFjMy+oO
NDCcF7W+79hFPS93LcPved1mWKLziN6VSl3etYHD/hK23178GjunVxE3RZ5KuuZYlE96i0dP6cDd
Bmb07GLicS9ujq3VngYhk6AXamDpgoeJ7bnjoYg5JFo6r95Un9JttXTR55hOehfXK5nVKjV+Ljmc
yaRc6hhZHU7uD9LjgwCeFuEsfTa0c9em0yl1fOPerUpSbmEF+6qI/5YhS59BI9gyYWXfcT8NDxO+
Pvg7KK9BEBXVF3jc1drfl105/QB8Xe2Hzuz2RmJ0P/x9wFv0B7Wsaj+ryN3JKAmtoP9rRtjaLh2v
2RVt5DzB5kUM1q+DxzgtyjsrKoAVqvz5O84aZ5Sd2MKPSbBrGhW+4DLR281wlhaAAzgH0r82K7s+
po4eH2x9CFCaX1bf1qBqYWSLQ8EQxs6T2hl/BFHjJH6+ct0AUTK3zk88Z4OtYHAsd2e4Q/ET8LS2
jS2jODYASI+9hc42uuHI+S4AciRgV21U1b/GVh8hKqX+w2SO5sHH+mMPa8Z4kdiyu/c7PCR91cLN
IMncs5bZWHRmwxrrjvFsoVtxNpaLPaPtvGtcv10B7QOa01phc596uL9pIdub3urHHg0LiGmqh2ed
Mqf6mT27jeSCAhLAaU5s8DHqkgmjnJqTtVz82jhG5Cf3kU/2a+36dXwqlFlzsTujaflhixZmndR3
TY9CKz6qJ3LUiNtI0/LSjpfXXLcHSqGfsveG5nSnSdNX1zR+svgkhlpJRl+aH9M3j0Rq8hwjpZ/C
WcyCGQkyzwzvgEN8ywyrwsjknwun3GZcSX/yKNumPRUbq/8cgrlzfV1RtVO2dmP2lp+W3e4FByvb
ZdQROidFvy0GEIwIHEBwo8KQ1EyKg4BsOsksp16W30mgDPoLfPgK0VmiVdXND8aSqZZZuQxDl9/V
yMesZEIPrUMN0Ps4qWp/PywXNzBiMuqlt00R8Li/TUjLD4tj0nBalckwVLA0XMJaVbFPloIGw9KT
cYmXbqfxjpoDRKikKxNuFfK1DKH51SDeHuD4f8VfAqW9pg4f5CLjuQU5usQ/CKzcvydUtbizkhKb
42VCgqVlxGV2b+X3OZ5t5nVSxp0pv4PviTlhatz9J48rR4i0U7+lVCTupCeX25mjC6Zv2OC5+7Ek
g/BqelG2vmZS8Id9chsn2QSzFd0rSRmcE9cvt6TE5m98zY9u40d/tI4jE2DR4pUiKsaGcRNjCjDp
T5036isJQQSULIw2/5S7kYit1+3sF/sicLQN6kvKF22OcR5vuvhPFVprqNFUaFpgVPjdGj/NDBB8
ZRvKC5oT2A4U9URCRDUOyujxaiyN7CFVi3mBLx6CkP1enGvuSSgh7SRQwehzt3NrYCjLWU2CofF9
7s61Nq6q1OqPSGNp68CCJ4Zt3FrYKgAPOd9YXfhq+0G0D4DBHHk8REc9oLo4jRnloK47WTYGtcZy
kZar9dkpnTnk58lwX3X9+7hM1p2R7mqV2oV0b7OyPtDQDWioRe9us7e7fPyDNcfNjn35i21jMdM4
bXfAAyP4XteoWCTDW8Zr/OR3jb2WYYtnBXsIr77ACLZegZvsrUUCxhtxpAEIDqprWe2m0avSquFz
U6F1YTr4pzpLmFUgluBO4YPkQyS5ccuM/D+MSUiuz8rBKW0UjUmlXPMkQ/cUzrFGJQ0aidXwgS7G
IxUd9tx2zJ6RPUC6+08yWS/cdZJ22uU2nqeI7C3VSdnBB5ayo3hXHeck7qqNm9TOXRG6lz5JAZnD
R4UXVS+8qLxDT9FKy3F3jdQtGw27EQkM1DKnx8pun0jmtCehdsklz/Nkq+Pdu7lxvqghZ2cT0w5Z
dCV6FSw1l6UydluqYe6wiROeAZzP3pfJ7C1u+VdbtbwrkZw5Caeu9EOkaeOkvEi3/ugK8SjxkvdZ
6X6aXTjD4qZzWyvBamYXF2Ep3YITrey2szrx2y3ewC5bYqUPt95iAGxtPnXCPb5NGIO7MSU6Eg8c
3xNTO90ucxPqn7v8FCAEPmKygpQR9u+/Z5lQ5z7a5E3lQAhUqVE8hfroH00YzBt0QKYfcTBc1A6h
6Sau670cVf9zcpXDb7ggmWRWLnaTpdu29VBd+5jo5ah860ugLG5rA4kY0LYIVSI6UC8+a9jW+Xcc
Ip6kJ+NiuibdW0RvtE/TCOZhdZuQOGXW/bveGp8+GbZJSDVh2BqmzoFs0Kug1e0Ft87rji9Gk7Qk
4uiSscV+1qlepScXpBkpjcwYZcuqtmjDy3KPW4TcA12Q93tIxHKP279yu8ftX1nuATnFOU2l+Zea
a8Grl7pfbEAQF1zhwteogmA/9XO1k8kIrOwJmxB8kZZZGVNAahbUNp5lyOOUu57TaD70S0SN+h0Z
M2C5MluFRfNYLaaHH8vhhuwbC3rgwtJOq61v5eHfyERQd8LC/KsaayZF6la9L5Sp5NjlTYCMyvmB
LyOVWC/T3uJ5/u6RMjyaSIFUv5oAkmFKtdtw3tzCJL3l+tOPyqCKP08JLutonrZzjJrYPCDVw7ij
+IynTXlSkQXhI41mgGb4+U4wYWkM79PQNJxzBWNGHuxffZl37cFbC7bMzIPn0HTiDWiW0Vr5VTYe
pzJ4Mv2CL04f9TziSv+R30H9MjgpJ+XaNtZpU0e/bM/iud/bbwpWqvt06Iq7LLbCr5xkLxLQAu5f
cxLGfgzLHYx7goPTwlBx+W+6dCEGZYhjOdvU9eqvbjy/DVPr/OkM+xCbRfPdUbpp4y+hmp3Np6nz
P4WKVui/Q3llRseO3EfBh/LsFm25Vf1S+zZAgki0Nv7jOkYA67jLXxGfG/auP0cHWEbmEwgdlJCW
kDJxV2nojD/z2UrZ/gzhPRvBkFzRt8bM8zV1HMB6Vl/8UJrQOyHWPT5nqltewkp5sHjzP8uQgh3D
pnTsaPfPgnwLBE99kFmQi0jLFMDPi17NOcGNlrKi+mrcybRp2Dnnj5/XpYqnhSCrsKmRyaBFU6Wh
Rr1DZT+662Y9A1WgxQ9N3fNMSNJePbcNCtrLGOYPvXmdVj18ICsvx8a4iRSehXyEQ6M39z2iou8x
Uaaq7PYqPlK3hfLPKD3SHApGOyHCdGdXVaELk2E62FOCbPmgcS5fsktJa5abKreHreIvqMNcZb/q
Ai/3qyB/8EsMBGOvaB9RfAr5ungdjk90J9hMj4jk6HtUXQFfS/djIsHrWoFLg5PnEraMB2qELm0G
8yR2XQiJKh+gc+5YR7nTNa5vQDc2uQu4vu+8dFdNrn/U1Nk/dqhCwYJf+uimX4a0btidfIxFRvUe
KNES92m6onKobGXqdil8Q7XWXpPkyxcohZMTsbMvE0fF+Vq33KMd6H1yDmGS+XzI9zzssZ4nhUEi
ghf9etJjALqK4VykFWm2jwrT/HIbT80B3nnIE+PS4lK8ytJs3NtJbsybeBnUtOm6RHqfJgbFDVeW
5w97mZE7Dh0nIbugjk3yLEYYZZ0VY4f/ezheriNpbgzXPhCP3Oku0zKXSrTMyaUHwsicrLuNunNX
cl70tq2bIniqWBRZsYp/bpUqQBhoZxQwkgDOIR/sB0oES3npK2r/UtajvdjLqM8qCkOnYnR+NiHC
H2sOGhO40abdx8NGMjmSv8Ev1N0buDKtJOlTip8aiiAPU9u1Jwlpl9yP1bXuPstD9ZOcq9xliW3L
9D0WEvuJ38W7jG3S4ABmJ0f5YXRr0O6p5BzixlefZWiwYJzx1jFhF/LjDmikPJtYUiV2iRXnMhQ4
AEpcIK2r2yrKsL8b80/ezhRw9NR/qpvwm9dO6neSG/7GGmxUzKau+JbFX4o+0L73jcYztYGchOmk
9p0kB2KLafWaj+V81iKjXctq3yiok8CVu8/T7mF0UWMYVle0HLlaPpiB4x45QisrbeG2QKN874rP
4q0rs7dgMWV0IjwQ03qGjFnOxj5LW5XSdAfiG+7YT8VstrwJ/b+UeELcfM6/lUGAaMiQUn1Leusw
opKyLmaAEjNnlWM/WvUlSuAZB73lvNpp0awS3Yv/IBmwcszC/DuOtUdnUKrvueZp6wqbKwhVjrp3
PLTxHauBj+8E3ZE3n3IIUrP9bysBr3fs60A5/N/j2C4VuwGZKdy6tfoJFWTYfb9GAXW2frp0wrIc
L+z3DXb8QWMZiFehVAzm63gtel2vTeueOyyPP+GZrA/2k5b453JZcTvQXvFQy0TKG2fnpd7yv+WX
4Rd4i7tQD6y/0xBDVSrcPy20ide91VXPbRHZOzW0mhNk2fycV0q208htvcy+a61UkwzTstwB+7yl
4pTvVBvSxx9c1Z9t/CiK2bMOdu5PEPropghcrlIKAffs7mpktRd88VIlu120oXsJWgfw/TJepqa/
yzzTXTsBKA8LKN91U37rynZfulUSRheRHbh1P81ShL7I7l9m+0L9+50L2zgK9W4n8/xt7pre0Umh
sdxJM136wzSiQSFNP4vd96gA3ZxjUnJYio35acCMJIe0zdhghf4R0Ia9K4bhxRlmxBuWizkmbPKl
qZru++BtWsYGxfiul62Okcc/y1o7gqVvBpgt1uxKjuiA4Fvqze1pTFr7oVJSKOCjlf2OHA4JamXe
e47+Cxiu9uCaChKQLqQzG3KiDZiVwWHg6BYktrurx1J/kDG5WHNw79qcya2q5HtTj4p+b9tPEtV+
hKJEDHHYnH/cVstkazmUFyv7uehqEqT/wL6SFg+VPGnPV7iZdJeIDFvntkD8Bp4WCNDlIqfN68HT
T3MKaX28k7FbSF5SGVvd+khDw/eCybOVwAoRbErEk4ckmA8u0k0L86irMA3dvMi2Q+LXyMon8fbm
Vg12xHvo5/mYl7lyQlcIQk6MY9+dqQUmNEsev39lODgNguEO/bKsVsMC35bLp/6npkw5hV4cx0X2
aQS24w3DpjD9+NfiI9ErQFMsFzwl1gcVrNSkOWCInO9HTddezb7/IxGOAyMIsfhvOYiUbV4WOpnP
vLt3NE1ZazpbfcVSAKY5ab6G41aeIbfXb3ayODzB0DIG7Rhn/CWk+79HRdAIviGV+h4VLVKyEkVd
rjqDOZZ7ybA/WNoRt5EQQX1ufYuquscUGtshiYb4WQFghdWBFv5ycwA4NtV19qjRfERBpN32SWv9
rL+oQRL9MowEeWDdcI/mvKkjTvvQb6HFOXEHX29h3sklUlqI2anibW9j5Nhg6C3RMoZEL7hECYz7
1N/6ReLsx8L/8n/UNs97Fai3D//wpmsuLYRcg8tVIT2q0IyRmHhBFXVDUJ8MZNMRd0qNAZgQ+elw
5yz5aWDm5KdNyVLLQChp7KgEx47RpLPBgBaNe8lYJ0vy+rrA0TUotbGuA6Oucv2MiOBe6Tv1Tqv1
CUjtki5HIIoceQfqDK2kGo3G2rLvYJexvxmnb7yI4sOMuuQ2UBEo9KoEr7A2T+/Rgx3vx8YjR2H0
+3BA/l40Q0QS5DZ20yppLf89TkIk+BYnYxIsYxOHBLJ/C1jsFnO7/+1e8YCNYZm1OsVE9IuEGCYc
sjnR4k2bQ9GWrkxcyWOVrqqX6Nct1Kz8bDVaQbbrJo670L5i++RixLHyFavd2kCETzImLbmo+GU1
O2kakcbX7xYe6HlRr2RK88K0WyTV/mKbUu3CpXIul0Qq5dJEhI7l06LpBuLzlZdGhecrgZ9i6sYn
5rZcWrJEWh/rrks4BLz/M042/i5GXh2cAvn8ykcZUSznuOAP5CMuQ9dZ54q6XT74MCicYwbx6fq5
v87zxWrIwuNX4xhtc+p7EgCfm6NtPJWRl+91NINOEmOEWaGfpamFdnYMxmhmszE5tcdfJcyaVd3r
4XmIWtR1Plou+2AFKt3hP+OxrLjF3dbGHp/balhSiR93ucUpATlH5Fj+JVaRz0iBLOIVatp00S5W
HG+nN8pz8SFo8UnrAr0owjkIjute3pAh34jNfxk6HQZRJ3LfV26OEHQSAV52Gn4ZA4DXrQy62FFs
39Xboa6X60aBZtAGfX4nhUrUCq19aOBNIt2hmNILichf1pz1r0Hpx6+cCWVKLkqlvXnDbF6kJ/eK
fOVVdTVj2/Wx8mZXxToGaf4D1nS8GycL/07wmBhR6HvIptYqWg6dYTyD6Y05jfLQUu9lrF+OpApI
iA2OyMM2ktPovJxGM06jCYK9uJQvh92y0zrAs0TLuunj1h5vcCwJrIM+auaDXPgF7FXZ93xQljFH
q8yHuQ2sB883t6ZXoUHwEZsis3FqzfF0G5KWkZICc/oOy+clFohMiXGW1W9g4QGRBPGlr9GBmzZo
8owXubRxYJ3zUus5EevRSuTgqVL3dwbAZDIC2NL1mZZtYnucDtKNTe9t7LLgMXLi5qtSHMPFna52
sw7knVNFP2w3IteYoc08JRRze6MH0+517NTM1uF9y2Wq47+HKDWO0pPxcvLWSe5yilsWoQbo3JNx
2DaW1eInpsNeCbUCWbNluSygZjzuIh3ZRVnhtj1FyyS0OPqnfVgd6hx9sBV+z5ilL5dr34BPbikw
yIFU5ulGZq7NZA4LdtiVubOq8E+CsSSHlGUsImhnlrnOWwttCUAAS/ZV1F4D3ao2TYx42m3s5nYg
+rASUi0hs53xGXPH55Ds2TF2YaGKpDe4xC/gVNKXoJjDc4aJIVKO6HN/jKcOMlv/wzgqW+E5bJP7
cgxQVXMg63auvhUx2JtAbCOVVembnq/hpsZ7TwEBH+xvkbLaZxO+gTzgkgtSOUsLJ9MDN6m3azPn
e8NKMLai0QPbgIpFav6SMdHp6UXkp/bB9pqTfrbrSt/E5WQesRH4XQRe+TO0ymsj/qfxMbU08AKr
fsqIbuU/LOdH6Q+XdkEopnXdPi49QTPm/+p9zGXQM9c+f6fDFahg5OPfCur4+JAuyl5FjBrtFJvf
BMsQuTYem/mdqC3GOpKLQGu6emGQ+ylg/Q9xxX+GJUaiJYB0v0SPw0D+9H+/gUQ2I/gEp8j/rpOZ
nasJBdE1y/RO7UtcOLRpOknLNAJmrzG4TaTKWoabPDHvikGBrkK4zmIyJSluq9jtvd/w00IJul1u
d5cxCHaIkWbfJr+tjxFqoBspprWRDsiwQkK7w6PxRVfLi4yHY6aAEUpCPiLU3EzDOTc+Qvic/vv7
2h6p4y/jSdDXG2Ou2iNCycq3PzJohPzEFLn3KMPHEBfZ2LKXxsrC4hyygFreCv2LDOcTlJAE+vP1
95Uf9PqLSfP6Z7n9Itc/jYZw/9ox+IUkqEeZaatVTb7KhmhoV/Ng1mcjblxtZ3jVF2Wq1b0bRs05
LTmd2Cjns8/foYJiveCOjNa54Tkr0DPWAZdu82WqIajnjl2uZbaNIDh05ZaEvu3VawSpEAA/TwiM
nzXLN9e+31jr2lBRDf6YuHXTPJibFc4q850TaMcAP2N7XeZTcPq/NV1E80EzD3GxAuc/H+duK0P2
Mi4tuYW0Kh3hUzQ6kQaa0eR+57800Q4EnXKWSqNUICOjtw9oif8wzYEjlkz0hovsZFAa2+tgkcSP
ZtliaAsat9qg0LvK402e4dM0I4VhrkKEmx/iefzFrx4cmjFNH6rlYvFVetDUGj0Fa7GcX7pOa4HV
LvAx2SaA+ShUONSAp9jAFdj0f/9nMWUFG0wOeo8JAP6VzMptqtFby08gQ6RsDuhZqGfD08OTUdiL
jYX22I+F5q9c39x0ih/et9JN8zldl0mZ7ovMVx9NRBAfkZCywDJy8uuXdbI4zV3/Hjmd9yFZW5bt
z9QZyqOEycUl/7GFR6JtbmPUU68/BSiZhTPlfR2bGq1ez8j38VK1qdFNSMsfMorhyseoYevFj0RF
11dGuzJaYme9V56wMq9XTYHASzMO+o+yry+tE4BlKBDux002+6uPQCGAQvW/5p1ebuLYVR4iu/fw
uuvqY1irztnRa3AXOA+8yJ3Mhh1l2qdVE4GYBUkdLiWTBJuanam46SvHm3SxhrH+tMW8zrvZ+jko
7BS8LB4fmkV0N4r7X+3IQbG2dRRRTRsUnxGVT2nRIX4UoXC1FARxXUHabYmQ7keE9GTRkBjqpsmj
xwZTlOujoVT8r2Y7Z098/YanKAmvjwa9xRuhjlRrJwflsbS/mlmVP0XAQ/8ThXKVhfsR7gtZnLIb
W57lYRY8a0neoNVCT4aM5bFO8eS56/3603jWo4DVDJgNDIup4DQF9rAZ7G68oC88XrwMDdc8skl4
oji5xWVoDDHYc566wCiu55PbAeTTgSTOLFyT5DBybWbJYtZCWXvl4Ry/muC+P9YueTsVAt1WZETN
pCeDzLt20Rk16y5BJCGc9ziojtvc0Ky7YdHqjsef2jgab5E7G0e71woAUPjJhTbvEDdpSwqImvMU
mQB8Fj+5NrFACQzKq2GDrzDIEz0l+qLk45IC1LLAf1L5la+6pykKRf78B9GF98jYS98jURYCvmqS
dRTMCQ4Vbqv+aeaNTrrhcuU9XCkO2tfBbvILXmowI4QJceU/aF9DP8pxQcEhD9G9i2AKVPNHXDjV
g8tZwl+VbsV7gv3W/gpRULrAAm+15O2uWrVxrOyR+wSF4dnpWdhL4PFxpyJ58RyZqXbI7GHewSjL
3kjWnO3S4swpTl2oGpAXLIq3DELxGUKH+swHoTj3hfMWCCEeMxZrjTxCs5dZ21Ln5z/SlAsJ2woE
VeKs+yahdJGo1RtpGpiQtXKOTQAXq2SY8zWuPfPWU5Livvc6Zz2o/SKsQa03J5HzCNsxvNcMM1rL
3i9p5/cJnWrH/cDeeW3WZoQp7KInW1So7+e+9kKlplwhQ+38aQeS/kXa/lJg0K37KKMCGYTmodDm
Yh+x19vAypw3Wj4MJ1Mdy408XsyketIDw3mR8ZbzDUkfCs4f42AsLyiL1b9dM83fyqJX8kPrUKRy
1Da/AJZGOG2R8yMTl1/GGhyYlA36aWUhHHMPUMQ/KWxvBcf1X7jXMhm4sM4XIswN6RUNXnlEUSJD
4Wo7LNwqtaEka+ReiRFqHt+NZWrfNUYDLxjpOTRkqPW81H6JvNcwaveOa9uX0qA0qrSQfzFi3Ftd
0b1hZ9HvazSQls9O89UxgLQWc/4I7mBY9VNabOC2m0DVbe1Nq343s4pWnddYd1kwTlTx6BpoKpEw
dp+KRUSq9vtqpY0RYPBldRMhTGRBhXkn7UaQUKCodHfXLKtq5e/9K+mXx/d7/1O8bqjdnZ4Nxnps
ywlByBgsBpD0Ta+jPed0RbBLnNreTRhufjVijTIEb+KDzJJjSFBuz62LzDqxeWf0SfmcDY6N0Pad
BEG6ch61qnqQnmFHE5jqkKrfcv+sr8mxpmjv5vAiOsvpsG3wshf1NwDV/qVfLmaOvKWOTtVeun3t
ziCzix/SkyVuE705phrgokY8EKZ+HyOzuIkKz7jD/Ysq6FKHq4wC+kQSVmup18mY1OEGzwaygEb8
bVxRQm23pECvtowSK7N5AvB2iZWhPPXB3FYTh3/+5muQ81+qfJwwZgXPgMdwfO3aEZ5QVA5GEPm5
f2+VzVcpQVCh9O9dpfwq5Qo39DyZk2qFtUQ6RAr66H9Yt9xFIv0C4qpFfWwXqdleto+yafQVFOsd
O4zPss0M/TDYe/k4bmSWXWn6OBtvg46l8CKkLJcSWeuLrw37W8LPRo9Phq75PrwgPKzM+71feyjY
JEV6l+rFm78w09LQHO76doxBQcJbs0Ig5E2o1WQ+6UKQ3ZpN1L/mZtQ/WlhKVNF3Nj/+X+7wVwJ0
40+m4LYUzlb5gh2esYvAsZ84AKH0FliLc0XafPXt8rcXT/PGDexmjSx4AXwV99ZY1+y9I6Iz4Mf/
1Zf5dJnvUp2vcAVd5B/661z3xUoIeVXYNc94qPD0KaeLDNVKgbxirL8IgU8uwVJ5JQ2JLuzC87te
/j8XlSHFxlHYuGr44BUzP04WO9u46dyDK3oHeue2m3eGbg+Ie+fEHqe7oq0ArkzKFwsOteR/bdc2
D6jqTJtmYs+CGUM0f61D0IEpiaGNyJ+IPN1VeK+fNtRocVu2DWsPk/7FNgvnEi0CXdKCN+Vc2oqH
f1i20/Y/ExIyUGfBv8nZSC/PcKlLR0RC0sm0tyHybFshUIi/sGfuEBxpQPjAt9BK7a6hXHjUMEyb
VjeI2Jj7By8oo6OAvmaZlaZAyUgDAO4f/zV7vcMyI+vkVoMTq1sT21d2+w4vKVUBy+9Ufaafjf73
yMsdEXkyn+ws2Mwb0lwSpa1WIAXIIaMBtKmtmgB6eNZP+ub6YZL+6Bn6pgDAre5v89cP05D091fB
i2z04J5oCHkEfauc4llTd11iBs8q3qNwcY3m+2C4z7GoRvP3SwpL/dt3+u8q0sTf0jCH311HwVOK
fd5+HJzhbrT03/PYvbSCpGrsBnMRutfvoRXr1qnTh5eoVNZzq191BK540JG/14r/S56tcs5ylTi6
x7n2euD6X5Sd15LbSramX6Wjrwcx8ObEnLmgN0UWy5d0g9AuSfDeJfD08yGpFmtrejpibrCRKzNB
ahcIZK71m2ssTbBsYbVTIzBuAL4MmudBCPWtW/H8NN4o1ul4ZuQdkBLPeMMEV91ERmNsZG/tYrNl
hhawEasDo22WaCp0XoRynIndwGw3bWpjeLRbnGPlX1/G+jqOF4YNTF42DdX5NUQ25UFeZQuUeNhp
k5qo2zq0v06eKH6hXvmXaOS/kmWVZGJVpQhZoVHdBltJApeHW88tJs8GSRGXp1qHQQJix9CYIu2g
D84+DuFiOa7xQ1fUu6Syg+95AgQGBidIs+SvPlX0r3aVozHQ58mXOoAKP7WgxrQGqBGMsfg18JHy
EyS2n4dS95Z2l0LV1FlupCk7qinksZiV4qx5VnamAEb5tQ7Mb2nvbtNsRvNBxI+6Wv3We6zL9ayx
HwEuiU3FFz4WI894u6YkLC3PWqVL9ooudlKPTIbkIZvdg26maNexs5mQHDeYRrbv02QnNc1kqFLG
13Bwe6gzXf80QpXtEmynvdnaEcJTsvZDH5TA3IRRHt+nYX/wKSMgvAVqmlKyQu40s/sn9Pzqva/N
ReX5SiVZEPaJxuzyAeRV+w10vUFeg8rRq0UMBm9juvmXG+xVnn0al3BftYhvTK9kTIx5h+eFDiBS
JXyQW7qkRy4Pvhq3w7wjlDEd4UrdncIHGeJGRWIw49UnO0cE1e8g2L4iqZo/R04+kXaCN99HvK9c
HTfbkTWL5EPlOLMswUhUe8NTs+cI/OtWTEa2UtRB2eiVXSwLJfAKeF+RdofE7safguBwjflp/ZT3
g3HvLErDLBD+ySwsNGzKgfMazja0n3lVDKAbjekyWNYPGaZa5vGUdvS9kRfhc19V2z9siK1Ig2kT
THB457q1PCCH059FmGCLa/0KyXhWBvqmq410yR+/B6I2W9Q45IzupAzY1V3LVWscZkizLaVKWGBF
PMXtPF90iDtQP4dZXxb1qZuc4MJTMLzU88EsIm9pWoALZIeMyd4IbL06ozvm8fISdqDygDDA8f9x
jaRQ/xKFp+3lRNlp6MMLknzGTuth4hQuDn6yLnM9ZBayGLOEhjwkduMALHH2t5A8u9V+ZHOw9J+1
/whlON9dd3hamEzbPBDu4oow18QYXXJzZWM01qzRiEEAch7dO832l2WnwQYG3HVuPQ1NYD9F4Xvb
+MOjjKT5IEBXNMNO9gXlmB+U0iURHoCwvO6hwD5PmxvkI49Gbv9bW0I9PoFD2iZ/pegUbG9DdIHd
MtY36V4a4qEDaQFFf0LMFr2aoAiw5AvVO9mX+45YjeXUbGVv5KJaH4UjcrsAx58VS63OY6Rdp9aj
Vi+yZsZCi8BcoiORU7yZPVlschr7zE1+hOhiNGtSOQDyY+V0/X+IceY6ndA2rQvNpv4MUCcF83gp
g7I+x7DWb3AeGVf5l8BBY6yHKsinsWRCPo31Z3Pc29ixFD+BeAM/RmLKKM5wscVWGZWC5SEpXc3P
PppAVJfajLtHcJT3MhzV8a9REvegT+XnUYZ+L8MhVQof0btVWDUGsj7CO+g+HqQsbw3wE2WzJONd
fg0a8y5LMO5r+2Fl6Er8ERbuxI8jCp+zpHPXeBEWy3pEXRI12/bRRrVxH3ZeM1tNNI/yIHi5suro
1S2cEbxWYxdiJMrXl3hGs3e2bV7rbXbMRjw2p2kni26yfiZrcB3AVYF+1y08mX6AP3L/Jgfd4kXk
pGsN86rVraPHavtfRc2q8SHElYW78kFVLFFAwgBxwGPheqZF4xmH2MfUQi73FpedOvuQo89tHpqz
A4OMyUPswhntHP0ne9vuPndAKpY2rC7yTG9C7acj6ZlkiQdH+VYJdEFtJcJsw26KNxhy7sJJzexO
9gaTufG0MX7oUjQ5rVVa+MlapmimIfxuhZW/l/wPySmZYF9uLMezltc70g0U+wRv4zpBDkkFzssK
ssWYHWMmldu+c5JnkVK4pyHQ0G+KJ/c0zmckHtzPvbH5Sr4pWGJSb76jRLKSfjc+a9VVUAv3TmiV
fu/6ZO4l3VwoGAPWWvIyuLhh+E1rbQIg2ku7b509ODpzGSiNv/UDXpC8Ftq7AStl+W6V78woml5Q
ostPsmXM/suagFco36/G7M7MN5B98uBieAU8S7qaDAnp99oKt33eGQ/tfLBdL8cgW7X3wcQbdNlk
5l0D3Pd0bXrKnjKgf5FjrYKXh28NGzm9ANr5MJVhcLQ08dev4dHsZ03acql1LdsDclLjWquRjfbH
+eqp4qtL+Q3kbLvq30ZDx4BiLlFmJMiWTlsG61t1UtYkb83bENdJSHzKHqA2VAJkvdPVGm01TpU+
J9l6o3oL0+GBNQIZ6Xo8YKJd/py09ltbCjSQKtNHlj8xEQErZ6wCfpyRXWWUXyGU5LlRPkLxrZZl
54CS8oo7bRpqnAZJ89osqqztNDp/VrTHoYhWScBDUP6mbge4K89sE6uDDMlfqhPwf9Pwv8sIBR5E
DIMaUz998oqFDNaOsho8HzEsQ8C6yiff2/VpfTJmHUTkXKt+cT29dhuYUvbcD6iCzMNhkFOli1HM
DkonvDemsF4oSqlvDQQc7wd0+szFNKJoFRsK7nFz8DpwPjOo/h4UPX/4NFieNhZCj1PSnm5jHVex
do3rvEhIk4QwxVngLgdqzstcQp4Q+IqPslserrAmiXC6zfkEi7oNvwblNeXwrEG+m3/YNxyEv9ty
Hx+R9UXBV3xX511+jMYlIk3kGs4C+xDZcR2X/GucW03RzlDF9+G3PHDLzXLSKJyflMj4bgJp3MrO
WGoLy9Mx0tO7tlUXt7F/zHdCLK+sMsct7PeFxzjca+js3TVOr9zjYCKfUTd+WhdWYlFafrm7dTSs
LrYluIWFjHWON91XyUne6wVsEuy8xkefCq11MGqFptY91rg3F1s7zLW7f/7jf/7v//Uh/iv4UVyK
lBd+/o+8yy4F4vXNf//Ttv75j/Ia3n//739auueynXEsXUdNyzVNXaX/49sjCjmM1v4HoGhRREGe
HsB2Z2srSqDQufzI59yozKDLzLkBQ5d0tf4kcHpp9FQ867y997iGuWts1qdv8kC50l2TotD2cV6P
z55VI68zU1o1LUXhvxzPmg8+vB4E0rhmrH5D/fRRiE7f6clkw2cboDUc0M8zDwjaHUuHvB725bOr
AD7hC6zp/Y2dq4qO1V8e3KEOuaGkTRkJd9xrhi4QPnYBFQxwLY96sBJzM0qRW1JxinAKK16Siohx
rOCQjOijAytLt8AdkmssGqOTrXD/yxFFNdlngfPxbRII0mwnL5SmOM//57+Gq//9r2Goqoc0O9ka
y7UMjb/H3/8aaWKQdgF3cUgTcD6jFdSX1K1rCoZas8Jtt1zLmDzgH6Gdyia+htCRg7XVAb/WzSZe
UXFF3yWthnv4NP31gCFHDla04L0LsBpxlzQcQCl32naMhiZat031Hd3e1S+Zj9Jt3LPSimAZqmSX
EcWC3nhrU2iggjUFzX09n8kOvSI/IGNu7gBE6Fq89WTwOru0Wh3FgG1qGT5UZDaM1y1mjmLGVPza
cCot7/pUM35tOJELjEEd1Qc5VE4azYZNZ9gZB/kKhFPR7G+XvMa4ZFp79kW25CW7QsQb2UTPL75H
sei6Z5XXlZcEK21cP0Ze0tMVH403Nr06P6Ddf/5TG6rxx99a8xyHnxxpYsMCOa7+8ctTFNfAbCwP
d1GpageRuuTtG9wh9BQNYBwM3FUbjuB5/IJ0nWyPXWrDjXnSx9g6d2aJYV6Df+4SSat6fW17kdLc
eQi7OVH3rzF1w19BxOjlGnnpnEPQ37taywYy6Yn3PHrJV2zypg9jyp4xUfJeRkTKNobS9fupCuwH
nvU8w9xO/QjaFm5A2HzxQyqFExnJI1Y6PsIPDcad0zB9IDfXDmP0Yfu2t8zqLj/rvsBpnPsdio1V
QymE5GfyaUnQ2AvPGpTLlOQpovRIe5he+oQ0anAwIMPdy4Nak24I86RBnHRy4dBC35Ix2Sv0qNt0
nREs675vZ9tD5oUF2Qh87U7XWC5m5mWv6/tgEP0qGZKIt3+KxrWvt+ShuPXhp6OGIw86OYXGZlsr
W5MziJNtieNN8NpCOg9/ZZ7e14sIlzJzwyJifbuIVaCBAQQhvl44rapqTw4sw00w1kgO4nTA412j
jBRr5TlL8SUaEr3E9qQqz+Uca2Gj85pz7R9hG8W762jZY7bxm+90wELk3HmGnCabMHLvlQEgnwxd
LyJPtcLZa31rQFQxuLCMyat4uvFa2NHW6uP42E8AFsTvg24XSBqgKA+WmDL6Hx2yGQYtLJoKWLFs
yhm3caatGPsM3do/4rdmh9KZ4+Fm9u+mD/YIaywDACknOJ0+rcIQydobzUutnZWrhNkxQI6WQrkk
iM20sbnDnztuoSupzDplLltI9atSZOJbF1XWomlKca+ZqXmqK7dfyo4pm86I0+cvjjVV+7hNE/Tk
yuwbwpmyH4P4bqGVxk5FdORMErI9O8LhAPh9bYLKX1pz0wUQYSJCT0lbBTixsQKQ5Ss5R63yewOv
7L3purq2kMOtiB05KKf5cjJw7fOr2t6bdnu5DpLXwIsg38DmdBdydA9/e8fGmOw/Gd34qex3jo7x
Xtnpdw05ZpT8XfMhMRAQ0qJrIyZrfzK6dC+7unmQ3fPjo9CX4X5GU8ZM9l+UFmEjy6bsMGdFZ7w0
UlLbjJMxnewHLvZDfr2evGipBSzTZsjO/Oly7BCDVAvah9qYLJDIxnQqA4SnbCAgI1nLUNFRc+ig
2uE3O2FhG1fGfe+rxr08qzJzWti6O24jZOlsoCB0e2qxaUbHvLvGHCVu71IW8LLzGhsaChSQboEN
yQ+QXY0ldEjEuD/I5qdPSUmOiKQ+iPmDZTybBnij/ezL5gHYmeNlMZIP7MPv1xjwztN/fkXorvfH
K0JXXdfDr82xPE5Na14ufFqc8bzXHZJYxhbjjxnxldpauhGN2ZXv/j4W1XBAhsu/mApipO1QZR+m
qm4rrI3ea5NXSVVMn0eQ6hHvZYaJWV5rHs8DCuhVL9Bgdxu4wDMrbwrbbil7pei07J06mMJWrhqf
BnsOir78tC7upLSbJhoi3kQuFPBkLOdnrIt+TCX0h3g+CANAVIxX907Gwqh+jYZaPwrX/iuBznlA
0lh/uB5UZYsDe3yWLTlcnsnraElLByMQ3LEvrHLLozZrvRte2NWLKUYrulK0+Z2I6nszqgSvp3M7
SGHQ/NseVBq9Sf88YB4vrzzNl5eTZFOeyZhsdqw9174fYFnz+xNQyuA9++nD/l/XsvThgRKCur1d
7/rt5gmfv/zt31GEebNrDe14+1rXKbch8nulWbzXMyB+sWf7J7ZJxkJoTvbFxYtuCdtmOIJIdF5H
DyQ5C3vUZUax0WZqilRZ+qS9dFVd4gmHQvC8xbsdkPUzlqPlVuz5IbLIjtslhIc6xeaPHqtv8N/s
AmfZwe+/2L3xgaqFvx/1Etc3SDA1Rlm6unSU2QVuMlPyUVm7QPavL1r3nZxIuRtjVWxQrEK4q/+R
dIpzDbtDkq/syva3mTYY/WLKEpx8Q6F4d9FQFZt+Jn/IZjzH5Nl1pF2W/l2rUS/s7No8yjdL41SI
y4fa9vqekXxjq9OBkUe6/sMfVfGrZ37RyDGRZTTLurOQ7GPdtTVaB79VI07fbNfZdmNhfrM9x11i
exicsNINLlVMVrjEhfSbD8t0QP3mqbUElghY5a1lnF9p0A31NwsTrHVY5dY+NczkOVEy/BKnYD3V
lIfYBs/E9ASrPDXoGjAaSKVdgy6/rGOP5o2M4axunlvDZ+s0Rqq34FHYwM4kKLur2ANj4gHLX5jX
/4ioS7ZlrfhH12jiQ1IV5CZ6tabSl9cbIKbJAw/8cgXuo3kpuszAHkJPvtpZ9QpmCbMPka6w+RNH
EeKP2imKdrZznXq5KFjKeap+vsYytqSLaOj3MU//Y9tVvzrq+czMMZGH3MjdJ8fJoJxHJekjiHAd
qbowOMfxnXSoDVASV30rPOsxXDcws8pGNoExQlGqi2g78bw+S+fakDf13o+DXnm6JuY1z2yB9DQX
CZYUiVKvkjhvjgZTnue4RC7JeNwUl//8qNdcb97afdqIkwbTbNUB1KdZbAYs+4+tnzoUKZv0Xt+I
jkKxD9xvr7VNQEUIRJFN0fobQlarpo/TH7YV/0jMtnuJzRBWdpUhyFek2skFLb9S3HF4n9L8zBvx
+zSxHEFPsF2NlHPe8OWI1qirZjvZNB32USHFDfKe9Bqhucpx/nsqtUF7NEHUy3DYmNWdOdgmMnb8
VUuRTftm/Bponf2iuaK/dJGBWLdavmG86u+NAZmIeM74hkqJ21KqJjvZW/bRm648dQjGPUkXRE25
b8UQPspIW5WoFgvubATk8oIyyrVTFVW2CwMw3p6eJoBJ/3UQpXir+GFv3QRVg6B042ungXYbv53f
bdktp+E6gnCtETjryiqshal50zn3GnPZuGHxMoxZtswmy30lp6CjnZxOmJCACymx3PmqtMOHCpDw
ryJTnzrMVL/z4DiGqh/9BL220VURo4fgAIZjXRYvYgB5Qs1eWzWtF/h1DG8uEnRQUjs4+YXyiKDV
XoaxVAgBLyuvqtXc9X0/FFvLnlA58DNtP8fyqScRqiMAtbCSImG3s1VKzf9Av5z8azrFDxDLvF2M
gvNOdUkVuZWhomvRIQ2uIQee/V9DXZHFC1szwbnP42En/DHeCaHLy0vrkIl2etj+uvTfhqJmZD0H
nfsRTbV6F2bduFYBuL0oufGz8Cr7hzW84niRfy86MnZxqqZPUKb6RTlFLyI0yH45urdnKZg8Fxaq
jNFkADcz0/S5x4vmDGL8XjUx4cIuNNw1SlBeSuB0Sx3k3bYRHaQIZbibU1dH2XK0cLQWZdnf2Vlr
bKltfklTRX0FnPrNwpn7h43Vl1uH5kdeF2y06y56MuPK3XRq5hzCAjcwywaalM+TsL365syTgBYu
SjH8mjQEvb1KW/SEJUghQRYTGfj8dG3Bqtt74YTX6gx8+PsIPcHYKlKqy2goGovT/nQF3/1uXrF5
YVvCVAHnqyLsDf681JX+XERa+WBSjNK2ndJn8IEqh9+Gat/7SMceeye7k6HU6GtKEGkzrsGIeMuo
U2yyHBzk4NzhDk2zFJHMIW2cxaDUwUHvYFBD+H6QG9zBLQ6qFVA8mUOKAkE85OFz2/yaATpujUtJ
+DZJGz1zXQedsZIxtU1XiTCQcG+6k2r61r0+H+RZpbc2v73GWJKn0nZCgyEhnwRRG7CJFg4O0GUd
Prl6WD0YEeqY87NCHlI71VaeR4ZVTgjcqnzwEa+5jZDXyIrCWvcZbDZPe3bRrjtUwsbyRjbbNrvv
RXPfcIt2Sy9cd5WVPMs+005eOrRlzrLl1Ejn4wS2b32tunRx6a/VoNJW+dCijIvOEC8KMu37a7vN
v1hT4l5GU4nB9ZjTMe6tL9e+21zZm2IU8HibL2MAtMZ79H0WKiSecWRNPBR85Rie8WObRNW2xcTt
ME3G7MJDbTrHqvRtqqxXeYOipL5Uf0/KDLV69FPQ92iC3Vd6lp3tUkGd2zcf5SFz42I1KTnLc6ur
z1qXJq+hy5YMC4KnRlThK9jrbkxes1BRnwatXbJBTF7zYGwfJszv5AQVnMC9zXsCAh8Cw4ho4XVf
Iik4IXIkmyW55mNdJt9lS8wjBqvIUCGpgmNsUTfDS3nTuqBMBarxD2Qd4yWGis6HFe/ls0vkqK4b
tdU/5pOubOVQu7PD69CiKN0Pb9p1LQx603eemlmqENZ+CDXe7baSpZUDPQKEr3VX0XnZe2tmaCd9
HjzPRV/qlLJXP9Y9G/aMuskXw/CTJY9gPN+isn5iz3yRcUUTw7p2c+jYYHW/YNyKXmq8VosCSU7U
ppbVGNbfRKHsMObWf1bYAuIGYX1rkkpZ5KJyHoVXjxtLxPrRmYFincD/LwrSXeRb6U5ut0zX71dU
a7Kd3IxBMBpWoh5/9abUolc5JQFY5XqyGnN8G2HXGi8iz5KdIvrPTW9u1qqrvxRW+6v31pRzS3xl
noqSl+MQuqx6MiomdghDEGOKL1FfbYNqGL+DT/8x+qnz7HuhvYmKgsJBXYNt6ahwZogl/BUPP+RI
PUVWciqoF+QoE229htV/bZbVgaQdluJd1C7LuSljAXjc69l/jpWUxaeALSurDBv/dRC4KnqxwXaa
T13LrpZDLrCWb0RIATWNTvJMHjJgO2tnbPWVOswyEDqKFmpevA8VJol4hfbrttSKdwesySKuKAFn
WR29GgYaw/OwAF20Q9r07rIfky/sXFrlaahKbWOhLc/2xRJf24hqgwIm6KyXaoHiDx1S6FsFB4lW
nfKrAwpAtZBi37LjNkN2eBY5ncnMHkIS8I8QSPcsztyzbPlwjXZ+0MdL2ZQHpWlfWTq+jjzmF3WY
/ZSSyDwgzbPkFsrD4IaAyrtof4s3UXIpHBAUqmIqa0V19GeUqopFqtqkHVejVvg/LMvPFlFvus+q
0ou1EW3MrLAvXu+ZSCGFyjt+PI9aNzg/PfG9wlrtu2276aLm/9WLIhwczlxywIVhib2OjR10w+5g
ZXl2ioLQZU2aTe9w4+6uaPuhBF1WJG84VFVLLbIPRlgiIlGU+cfUF7t2BJXDG+xUmgMoFzMZLmOZ
+l97TVMXPna6LwUOyKuR9cglEzAc9FZ/a9DzuchD3Vd4QqRVvbzF5NmEocKUAWe+xYXVaescuOqq
+j1f9prREYeZ4R6T69hbwJ7wZh75gtW+vtSUEkUiz0v/ytTBOKIFOj36EbRwxSTjZtjTowypAuVv
Sw/6jWzKjirSFx1efhdtHlbHjb2zTJImjRH2yAXzHMo6IIdlrF5U9mdHzwduGQNZ+yt8Dq28/ysS
kbVSDNc5hqIqL4OJmuwAhesvdbBPwrfVQ5021caMfTxqpLbo9RR+W7yrR6Sy/jBlkfYsN8XSa7eU
Mb3KkBppkOwCJT92yECuc6B4JyWsnOWYosUwJeVcKvrdBn0KbMgB818B8VhkHjWKrrDjN7SVsSdN
vcfcG9WnBnsH3n3xG2qZwcnpsTCSTSfRqNc2abPOxzx5w1ecIjx0XtyxGKwbxlcMM/t72elY1MiF
wuomDh9yGF4LFSPUl7xRBTxgpbgkLM62o9Dxb8219IAYh7pL+xLni9i21po6to/ZFKq4M2birVdB
qqpjU34oZr6LhUNCOk0pEZXDLLWY3eujVn6zs1QsRBiZL1GjFKuh6J3LZHkwB4ZBvZsmVHiHwA33
/OW6U1ywiIcKbz/Eoe0sheHtq65qkEcPm7sgUymWzGe3g+M71QbNxmrReD3uchi8tVR34nzVs99S
tz3r3Wu77NQCCOM8SAartMhX9Rxkx9DeNXX6HKgl/2981XlUQ89+7BE3i7KBjQzl/sfJMfpjYiU/
ZUse2qa2YGkBfJTj4zxqz76RXscrSuE8DhirQrMT0RbSNloUbikOTVyNK7VSi0Oumv271eySmRPW
WHqx90Sbr3vJHCuib0hQ5g9OnBXLVljjxsePacHeofiiCdZ7nQ0zUMC6fI9wrprDE0L4+MWiU3Zt
qu3PoPf7Sz8pBk+l+js5rvKL3WVUN5u43wdtU3zprTWgbPU9N2rkq2EhrWS49ttsYfaORt1eHR+K
ZHhPOhX3cOEOdy4C2esp7LVdxlb83ffxwqEI/8LPC8POhBywXU3W++C42Up3kOBFYMF+HxFtcIPi
verV4uhCZEOgjHDjw1zqTBgrUQK9SORKuvYx2XgVvOxfS/TFHuypwoWcEKn1+E5nb7WQTXfy410e
FsF1QtREKL/z6t/JXjnOpjq0JWfVgtGe3qMwFMdY6Nxf8yGp8kUedMWFspfzYHeYRoboq98GlDWo
JKeEPXiL+eQwN6PbZ6s0oYq11OAeIeQJClFeRQ6E3f6zQPnxIFsyHpr1Ktfxa2tNM10ZoT3kKz8o
BnhvNlL3cJm19Zimw8K0dZFjPeX3d1pO1mGDivJOsyaBOxWxSfNH5Xoq5/gxRCnZI68mzwZAp3HG
DiZyRXcJMujJoxIOXw0rIwld5eE5GDT/kmsmzsFzhxNxkzmaAqmjCfsHsko/DSS5vrpZ2S11X0lO
tVsqD3Wk/3W90Cyhq2ZPuHSmoTud+xxigxPjdZBNgtoQiDt9IU/jsn2dAcL7T7FAyayD7gaoxTAX
vRphr/CADleWo5srOS0wenfj1XAbpQSqhrGb1mThvdRP/R1SLSe4t5qyeZBxleypHCVDk9VolNch
OiF+U7Acb7SF3kzwIdy0fKpVKz0aOoLNrqPFAJus4lVTLNQf5WCHZDIs/nbphF1SIjWrI1WZ9RfZ
m5VOgEZilaxDoy2esjBOH03z8ToUvPxf0Ti8oU1YXj85M+rubEbYUMwfLK9QF+WvL3O9oBZl1y8j
m/JQxPWnL1SnQbODkIGR9/yR8kp//1Kd090FbXCaQi+5IEWfXmLVZPFAOgvsNzSm3/Gu0ShEZ365
uXW4FNPPUUHxbx4m42mqxvDl3RlPwiOx0nWsGuAgs4mhCTonO5H1fixgKwGcqFl2kg+KdrIXppl/
j/UsdPX2WORDfaCOi2UVXqRrC20xc59VtViHcUgGGCzryi/CaCO10ORBUD1bVdhhfIqlnoZ/AH6h
myK0gRRiolGbot60Rt282q3+VDlB9N2MNHC+UU52BTePjOXOwXPj6AJYmnX1PGLgH1QW6ofWkJG2
9La793SSHJRzo01k68prERuXOh4QprfcN4us5EuP9c/Gzup6o0fGpUIqGRJsiX82fjzveWRdUKH1
f9RGvVHyVnwbbPhzOkuKBy2t/O2YZuNeTop9TLdTfZreUyZJt+K+LTewt8ZPkzIj8rfDPClHU+t+
iFSo4/Ok35/kjKgGrNrRTL8gAaWtdSVBi0/nt15Bn8HNIsk+hgB5z/84YmQEkmT//hrww9MPJHyv
14B/vprsID351ReRKtlFHnRY3pcKovCqgKa8zrTEdXlndOE9w+KpY70vx2Vh5i0dBKaSmMptJ9yV
WbTpq5Jm0SJXNO1HnB6y3DR+Wpr71lqF/2ZNKnovJkhlDZDeTlOqfi9nO79ne/NsVU3137M9Fzrd
SNqDxx++y53tLCRvNi8jsNuTkV60wJrOskOmsUuhcs/iaiKhdEoXW+vQoQTbSgqc/thEKGom+ia0
mmSnam3yxXVf5JalFixginymiYxO8sX+HP7baLmPkaPjQbMXQ1N96YLWMvc8T/O7dj6YxSxU6jms
SZtipnl7bJgCHh+s75L0UYsbY0v1w9pW8w510ooPR+UJ3pu9/oKo5KeWTiuBDwiGjJ3uPFK2wroT
H7ny5LEVATeilS8eqkMTe4i3IEh0zNzG4trshjRZUywQO9mLjhT18gHkEZrNT3qXb3vds98iQxsP
iLFR805j8pbC1pbD/H0lgV9y9+VBbaN212oGMn7aLP5eGjYVurl9Y/rrZd6g0cPq1Qq6mPRhapHg
8mKI7gVK+5b5JEP2OBaLusjKI2AD60nNegwH/j4B9uNqkE71Vlgjmdckq6pA9t0M1eku8MMeJjdy
pfK+brOnwUitb4Bnp1WLPS5aQk1/5gbgjRFmX3D4muHbEPJIW0AbNDyxkSlLHZ2FB1yYFvFY8sa8
9bqqHq1tyF9bjfIPO6lObLvWKN+rbngG1lY/iExVHlzHvwizLN/BHFMEUxRrLUfpbI8WPay7c2Mm
8ATRkjgOo7GSnXZuKXvVcUE7zVdMUoUCAIWeo+x1Hjwudqi0eThZwkNJjfR6qFg85YtbWyvsXz01
zPEFPM9szebfOdzm5U3okhESZz1HcBRlZXuPQnj92LMDevCyRx/dn0cZSWET7XKniJeyKTumMEAY
II/0nYzJQ15sIONjTJPAP8/cblwOWVUEywmV0z2GKOUCVHn0IA+Di1jLkFf3sRuUAVmiZrjXdRZf
sokadbEB+lcsVbOxVkZkoVWiR6ZYxKXXnuShKvLuNM1FSLBa32XIL6f29Gmc48fRsagAWs9j5ZCU
XM4+hhwdF5p7YKc4oRKd+O5BHtzfZ3/2yOGhPaZLVEYRzpoHypg8u44eo87YBqj7GkERHaHERUd5
9u+a/18xL+6RpnCseHW7HgxxqKYQC5RsHE7yQEpiOBUzxLwEU8lz1l3fOr3fw2RsVLEZTQGzyPFy
Juwa5KflqTpU8V2GMKAcK6cOVvAbX09N3VgLo9YACpvqXWBM/gqoCsbZEbQvu4nUbuFEPSJ+iq5x
LgeQHwyuA8yK0vQvQavcb09sbLLHSFWSB7N5DFART5DyU7O9r9rqQjdRNY9575eYAG6jsTHWbueE
74hVU6uuPZSxSaS+YWLb8MN8rwMtviv0OVkZltF7X4ANVAFo7GXT78RdqqAx0QEJfRgS7cnK2uy1
MUH+CSCiOXUZuwZoJZsWFrj2wu+Ud9Q4tb2MOYM73MMVY7BR7hXKHEfZknEIZ9nZwAdU2l5GURUe
J4FYtmx2teuuStW1dixUDUqQ6rMHJPlS4HFQOOpKG1P33PUFUpoYH/kITDSPNY4lpIeg1qwixF/1
WSH3Eykqsw31+JDU/VvXKxYs0iH4P3yd13LbSNeurwhVyOEUBLNIKlvyCcr22IiNnK9+P2hpRt/M
X7UPhEIHUBQFonut9YbHRQ2hAnTA4t3osUjy6BF7zxgJcPGXHB/XSXWf5bvBhVUtZ8iBOL162kOV
Oi9kLKt7Vx+j13J6kpwVHavda6uWOdldCpqz2pWHGVucrWx6ayICHIT1QXBZX8KxVbgFEH+2eC+W
gdmb2puSTR+7J/QegFXOw4+pNeqNlSzlQzhFCmX2bjomupHcsn8uwsv646ISbIa8yCCtU7DzWhcA
uWII1A11LxYPsmXkYHA6SGrUQ1lTLBd6rWrmIAvXC2Rf0ST/c8EMtrjD/TC79KZ46aL0l1jlB5ss
HDY2yMhLZPbWA6msv6pan78jfY2NqIL6xtCa6kMfG7/lfL3Tmk1kUN5acNp8qF3Mz+VArGLiWU3t
dNGSqlpN1GL4MaF5iQvX22nSXmw9FFOESHFPnXF1Fvvql83WKscBkYyiC/Aiw3D733MSELpoQ42w
um3houTL6wkcKo+fVLHJ1X7OS/eqTqZ460d7zRuxU641FM3dYVSPIlHENXJigjwtDV9ED3XSXdz2
d6eyQTbNP/++2mnM+OPq2Db/9+qhixqfqGMOZBIGm6HymuBecYVVp28UzCKDoR8glst0TN3F9hYg
z68OHcLNXIfODfkcaNoCujcbJkrqRsw6rbfVszdZ1xlzPVBdpGOX5i6PPe29WS9cuoVCoON8Xhj3
83DvpYStk+uV5xIf6U0j2ezxHPNOkNoZSUEfP/Z+kk2x9vVr38f+kE/4oykH8Rv2jpGZjlu72AJH
du5tuwFWkeL9+dXq3QBYuXufTaJ9QNOtfaBnNvpv7ZhUN6C46Y3YQvhG1MxvpOZQNLFHAr212YeY
DpJ5f5LTwpKqYWmaCBHjJrKJEMSUEDVL8NnGxjzeyTKI8e+mHMUfabybsiLa6kbPCiDM11mtshfq
vewsQYsfsiKNn6vC+CUtxMW0vBq1/jlBV2zIe4mxVayofaipZd3P3ZPdoMj+1TPETx9yHnKclhxq
tT7cG+Os+G7iMN0mMZQMcXHI10/CUofPviqpioNshv/Mk316opK9qq8IcbuPSZ+fxorit2xhkqMc
milhCeyQW99Yo/u+hELcyVHdaStksnTSufYww5lh5zyos3aUTbmRls3YYfSrKUcLe/eBeTEM/d6K
dXD8/Jqz04BsXrH8skuexV6jnEXUHcjUdqs8S82jOo0PFYvMIbHD6dnTyu99HCOpmLvvRectz3KC
OsYJCjKwQAjzPibkWvheu+PnBPkK8ahn/upCePd/Z01KHR+IOj9fxuH3GKiz/vrnZb4myDfSiua7
bojqicjK3jWtYjXkapfwjDcDkZlugdew2X6dZWc26buqsOrjf/rloOz7uEy2Q1ffLwUKqfteaNqD
JgCXQ7RWfGNqnffKg9oldJxlvQEjMLaWbyMp+f8/QEhXPfc/VB3T8TzNgaFjWJBEVFt3/40GBbdV
2LZWWUfWuuUQY86wbDxNFKeW6GP+OM35N1AzWXtJnA7HClaNpvfRzsTcYatNtffcxuFaG1lACKi2
SXKPvrgryrt2qgqfipT3LHBHJGNonXoHS4yN8MF2uc9yZrIkZ0fD2FRfJ7adW6C0AW1TDiKuZ1GZ
cs2DbFI7UbYkpZStnJxMWLu4kfvuoOm7gdZgP1v2TOjSkWWXTcOi7AXnaVcPDSXGdYbGm+3KOMcG
m1ZSZK94RJVX2cIePd4kupme+n6Gk0iq/GRG3nScSGwFMXK6h34EpeSlZR3wEaGl0aFJJBrW7XJJ
vY9RPfJsWH99dZSTl8rYaC6mayV6Zce+W7qXAdH1wE4qQcGZpqdijc37yiHxiu4FfEa0i8ceYep1
VM/7cFeKsSbuoakYSrifomwKUk1NYOShmUnWL70464G9cnpZbNU7zV4fyBYyaZ/9ctpXH8EhML+M
cMJ1yt99qZYXebCTsvo4++rTNP1+Shzn8NVFwgkPs/Ug+5CKhNPDM4gExr8G5KgyhwnKFklzIo1h
HT/6QsRHvQh462JlTwkc70uRRyGgb5jEOyMFGi87/2fkqz1ClPccO4LNxnVfh49XMMQq/mz299qk
f44upYucUYTriL4I9XFGR6k2y0fZyHjY7efYnDeyqa4Tcrv+pWH+cZZdsu5WWtmDtdqgyK4CpYoA
kiRF97Wv6+L4vhyqoOIGI9t5s6FL3EXxOD6SjgIUL+CTyKY8ZKYOuqhxkiPqoeOjbRPQCYGj8nqB
PCCrhewSazn6T/RB/hkfk6T6bU0LDuJrl44t9LXGNVG25OtMCD9sHSctt7IPcRlSxJXl7US5XBwE
ji4iqfrHuLGaO8QjXmSrclVgXthjw49FmEv2yQNiUccBGYCrbHWQc89e1vyU82UXdibg9hvn1chG
ikaq234fzL+UsTfeJiVa8PwDcCtgV3O36/Cca1d9yZ3JCCZNj4PeFd+tplROeMkWe6fMpk0h+goB
urjfaIt2n4zsFBRjIVvWNer7oCUXzRXeU4LnFe4+yw8w4O2+gQHHLxmXLUomw2Ga2hjhhgL7x6k7
kUPA+WZKD2oR2ZfICtP9xKYaj6XBuTae8VI2aDG4HSGGx5vwtDY/tnhXbb0RxuDYiH1tm+2dUlxw
LRFruOUNmB5ovKPRPmh5usuMKjuktZUCI89R44hmv5oXaChFbD+oIa7XhqpMpyJOqEi62mvtTN0P
JJp5vlSmeq2U2gJUE7EPcqtobzqNtu2m3LyByt1Usx49ygMiCepxAeTAi//dB9Iy2zaV1QDB/Ltv
9HCWj5U8POLkHn9cG7UGKYY8v5fTVKBsd1S3b18XqbUy8uwJe3SQ/74og3y50TQn3cu+GdWxuzD2
zoMJRsM32rk+URLF/Ea2yxV5IdvyYCtAZaMZ120U5XL/46hjFnfSkIA4ZcqgqVvZ1gezOskzKOdM
XdbxVl4lez8vVavJDwX1H7kSyUUqSkO05deD7PtqfvX9Z14q1zI5/HH6Nf71EnxZnc8F7+NUiAFh
Ogg1uKeeprb7PCQRFhzZekgdK8592ZbDslOeffV9DWRJg3jR1/B/X+Lr6s+Z6J3va5h9m7BO/DGy
3AcF+dCnJB+OqET8BXxwuakD/jDmEOlBC8gHeLoIn5ZcVL5CFue3Zf6uognQw4jNLE/x+IHnoHmo
vLaCCRabD8MocMNMuuyvwj2khpb+rsU0oHUViielq9p9qeXm0VByHYImWn0uQN8f6ewEi4p9muUB
UY8QNAgstCHPxlLlL7gLHS3cJd7jfEh2btSA+huxUOMC6sVRGr1oPd/Mvk1/dtQBX/RBbB1TGJQ7
8+49W7Lt1JvKy9gu9SFRLL+bnPFs48NyRoQ/PzfmVhfdfPTyYi25kvEgUVkEht14B0svjsmSGsc+
QugBDFl9rmzjbQU9yAd7uuYdXQLBIHxh9Zz3wu5QTlO05D1tKNjxgT6mSXWIUR67kjbFBMXMcWRa
5n1RjeneFUswK127rcVaGK86xI0Al+2NKFIpgIGY5r7JjrOCII8DLRZRAzfHCz19VBqtP5gzO5ww
JdEPBtv+idj+IS0pxsdTPN71GVBM1pWNULAE02bn9xKlD6anmNQQ0o05Zi85ghU/CLG2aeS2Pmnp
/FpW0XgNkZXcoJ2n/Chd5RwmffFqoy18KNDx2y8OIfwAkM1rqKu7Sf+rApPgT24zPEDVdI/5nE67
NNSUVxAHV/D/9R2k7CIQYWFucCxpzgDg8zd13vIU1DaL4IZBN84LrBiCb62X+7aeinPuUsx26vJG
rIgVcxflm1Y3zECjlHQbNNMLJjRIPbsKxtY29n1ieldbV9/A/aFB0SGpWGNWckwpl23iSP/Lsafs
hMAYFDTzyeUx5mRlcRpS8NRKpa6Yuqg6lobhogWa1KSYKvVgK+JkjrW2ae3K95K8Czy9qIMSyeSr
Yyf5yWZDB+3DV7ra91Qb3Njkht/6GtHPTnjOU3pM2FciE0aev/HYnFiCdG8C9FN1jf2czi9GXxdP
xdEak4ehszHYRtYGbwHwOTF5p52dNWzlF8XdNoJd2KzfMChWTqHRUt0RE9C+lfgnEE9KvZT0p9rc
9en0oNspTOoHBVcsfxZzwuM+6+8gsERhegx/9+ms7VrcRE/yUHtNHszY582lm/qI43SnukLjvRYe
8l1FdrAUc9eYuW5v7azuN9Vgv6tMcHSsgMb4iZ1Qt6v1qTzJg+4l1ceZbCqVXZ689SCbEQ63PMb/
mf2f4ZwMHTX/0TeIKU/N6hNIaDcXH+22KH/G1k+ntrgPYmeDP51+KkWunxYztgjR2d/m0Ay7KvQB
LH/HTQqrd54igIKxEIZM5C0beQrq+cXW42oXV5NxGlPbODkzNE1IIxP4t2OYJZ5fxgMZkhEDsFQo
+8SixO57Lq9QNtUmTXtW/QYMce0iRI0Dx+wgm+MhC73hGQ/QiMe7kVKmnsSDParc36qv6nN2bBq7
0DZTLl4d4WBptr4DWGm2p1bHuXupq2I6edE4nZT14KlBXsfoLpZDcQrXg1xr5BkqODEkHlKYvh0p
WjCOqJ+p6difSAJhAreeDdbwq2rKZxw4bL9WMz6Bel1iycpZ+5kVAeO4htt8DHdLkl2RLldOzWr+
KA9hgqyIkpuk/TPU/dr5aCX8YfL/p5n1qwWad9uRZjmN81Kc2AD1Sj6cWr0wj6YFwMPWBDGaQzVv
MPpia6o9aijIip5KT3w3ytbaFmo6U8woO1xU6uI10rzmxLcUnh0frDkpZzvFyLOfoQt5zl7+YTHK
ZJuiEuA/En05JXW3nKwOxSjS52iHudWJfEV9Yi/v7p00YUNSqKds9ZETTdV/fEyfL8THJM/yoh4+
zjL0no+dQdwXIuMBHF8Xm6h0wZCqzbJrbevBKAWaeZGHiL4Styd5cNW6PfUZ1CwsO8BWQtLwq7L0
Iaa3J5GE33F7emhq8IBVVHebVNcCUGhnt+l9NXTPmjWdokQ8pjUoNAMcyHGImlNdkJbXHOu9sZXw
kk7DsunS4qFMxYSrifYT1XjEztvxLCjXogYfIYtpFy5sD8RlbSAJmdo91lkbBbbNjqip8naXICu9
gadL5bU2EdMCNwl48XXWQ7FD4iUNEAdotpGFJ4WSjBGRHyxhpeILZ+a7InR/ZAoJcMvunuaymoKp
ilwu8cJNo+uxby9dvouJ7CFwjU+xQ3V1mgdQ6GsCbC2uZpaNYbqDuBS4OnxQnZW3nzr+vOpDdJa+
1bBO2CGXA9qKsCrgSwUX0G2sA1hkddd6HZsDy222sRezSIgHQJ94ZKoj7Ohosg4QkG5eFChNFcFu
4TuhhcW0R2/I4FdPOqpx/D1pvJDvnDQ/4omPcbDOX9mzlyHLJML7PIuQZ809ZR8l+f2UWt3Btbs7
O1TscxZXx5Q165SEyb4XacdHOTjIHGChmmMl5mPHJbbNUi5baCJ4nSnRNUtEtcmaRt3ybLW32FID
83LyV3wh1a2dQi5KlRpXowlFgyTOt6OnY1iP5OI2c6NXYcKeGyn8RE43XVnsbnyHmnMRYz3tDHfr
supDun9XUcILEko6m8I1wI6w6w5c1aFaqWnfBxeqfNc18Qng9sZq7Blb5BaNmiHJtk7f9YEX1dcm
To5FbIAQ8MwbBrGQhUrPhGWT6xu3BUre5+2e7yf6xG35oJcVDIWm3fLPWg62K6x9bg/badRbWDBm
41NE4qYW9tmKE/6vSpo+Lga3nG4cF5KHO4KJ67r7v2sTtNPyeSqPmjEQGgwqtUp249kyA93vWeip
bGzGCmlDC7Wsc64mf9K5F2D1V+WkAYVq8rKYCpo4q6nIBwHVxfM0Y/HzxluUzY5vKQtKEaDf7/L+
vl2w9lIr/v5uzv6yqrrYaq5iXBQL118yMH88M0U7K29eCKbOS6uj3W1BWh5d9ZamiCVU3rLXFe9i
5nG5ybTOO1kakPdKQ0cmS91dhqr5tfMuU6RF6EjHyZNTTCHhT24dXGVwAnJIFpSf7j41XTT9iM90
2/NOWoLaebwmsr0wvECpxoiDFNm1rhvltlj4ZQHt1ct6Pil5v+whV38vS033XbbF9+P4UuY5Xg4j
btNs+LQt+6hx0zTWnZ3H1gFBe1RetebXNLNdQYwjPLMaXdPcqg/zdEM2z/ItqNr7xnLSs52rlMfj
i+MNbVBQGW6Gyr3FE64TRtOl+24EkWSQg/fTMHMu9aLy1F96G4a1qWHzxY5qHIQbRJ7QN11vVL4G
AG43VZ6PRprzCONIAyVfBoMnnHXhtiDxO/WmHvBfimqMLEltIXELZg/iFXKjvbW+qfQaD8U9BRd0
BqOwRZIExdfM4z4RNqVJJUsiSn2Ove2XE1pp/PkQi5fajTfKAj8focjC113Scpo5BEvlvc6ZzhKN
ANw+Wqod9pjfdeheQbhQrk00UKFlleS3cgJrCB56E6lTx+8rgPkXVrUZY+AISH9mm5HUzWYenek0
Cu1ej/pmJ1ieb8IrYFVYMIZYBOL7KCpfMLW8Q+7u2pNevqIcO2MuRqGvGnehO3gPpjXs85n1pxa1
sbVVFSnROhG3WZkN35v69e9hK1rU9rxr1PIJ4H+7dY26D0ql/5EVotvZboXjkwBxYUR4+2UxEnGG
OYEKJHLiH0GwHy7qCFapRPOuSkZo4nANM/dlKU3l2UuVe3DSZx1V+Qupj2GnqykBkN2OVy3udm5W
aed4bfVdMl5tYYxXVYmsk40LC3xnZiQxaGeeEJscxuciFAhKnn5N4kW/CthrQYvc0EY2eWifpjlt
MR1pJ3DrS/0WmeCru6pu36pqHP3e6Pu3CSa/79nG8EZOdwA4GU1vEWu2D48RNiQRiZ8gBPOmFXMP
3IHiprdkPYDWwXhrexuyNjf0m4kpHZIhjfMGXKr1ERB039h+EP3AbA6mTkMA3SQ3U4H2fyPe4Y5q
Ou1b2i6AXg0z/rbaCPhGKIbXKo7R/EdP4KVJFICdmJ82ff1iwyzedGpnPcd9YSC1EVXPieCpPNvU
zRwvLA5T26IAhBbKIxQ4IkDTjEBgXGAGJyjWgdC2NGBlS+PoN88e612kwwaFjYghT9LMFy9NzH2a
d/Nd6TTjwcQe+kyWvT52TqudemD5KHtiLewCHoBf5YYHZc7xx7PT/DCPtXHqAFNuhbA3dWo5R3iE
ToDPAm8J9jE6JW2+7RKVMDbpH/JZ3ZdRK+5BaDeHDkm4lf9hob1UPDcZpo7pUn0roTsHgITUTWni
O1aYZzsx73AW04iCtF9Da7yC2v1T2AqJFzb/ql4fM/YPgIBFMNWwKSYC8T7mC77E4+dhyJRTwXvx
jdn1Aiqnd5YXT/vGmV9RLBwDK7TX595k7pIRoZcqF/WZ6MRPC+gVmqNNhwKBsc2EDqDvGvq0mbH9
3ThrKJFaxng0R/Foeu+uo+ovhTL/jgcic5P7NVYOvRKltyYvCCY85y2EnuhXltW/uBHML1jxgIea
epdGpHSVRgd2rhgE4213HZLR3UVeofuOPWObSv520O+g1qNBtIoxpG72poEfD2pPHC2P3Lox8EBN
RBzvBNKhSHImjzPldl/L49fKaSEe+Ma4gLfpT1WiaIdYSR5YuILRTKeNNqMSpKvNH6SXNbspwYZ0
f0jIjqzmHSg3NUl8KzKtk1i0YbsUfYEHe3OOdSfbl6H2Ru89rPEW6azuyVKUu9zJd1YFflJhE/hR
tRnXqDEvX0gAEFIiCUlC0CUFWuyaIU/2uvmul8LY8Xx8roei2OgiHS89NzxlRyMKECrfO32TnYUB
UHWsRliS9vgy5bW9j8Kww7pm+K62JSkFU2wXO+bZN4XDJSE1YIctinuwXrdU6d+F1cEHMvqXKJwT
EB5+vsDz6xtUGpSElUmpqm3Zac42d1j46x4NhhhfGAg7Wwgd8XPr7uoc88hSHTzsbRB28szrUvXU
dVF4SWNvuS/ZSdvp8EvRkSDT3AxlyhApHdt5EvrPySFpRi2cHefUvz84ce7+5cFJSzExAMkKcaKI
TmGrZRCdJjy9x8V7QNPRPnX6/LuZC2OfjesHkrjNbXZQ+9u0CUlPdH1vkZfou7FY2lOLVyGgOeRu
xzVXIOp2JFVEikI0my6zp+am6io3eOIRd1QzIUdR4QoOoLo/shEe9rMcliMNpCd8W9uU+bLj4wX+
Z0y+ii7Uk5mIeW87f7I6bI5Dr1A3adyNCg3lZOBsjzsP1DStUu0DBjmbCnb6pkLaVYtTe2/M24wi
1iOaN9ccDdFN0vXAuAq0aSfKjy9QV/HIGeAsFdl27KCGK1nBwxK0EPmbvVLYzq8opfaPRSkLQbkE
9lKSww9x2kiQeVZJQvlZaxDnV+O5irugH/p7ymuVj6klHFQNgKlt9A/9IgzgIZUJkazbxtExjtDJ
MXJcY+fMrJGhWP0hRSa2M5ggZNTixzJnvULTTMEbePbsDgkiy0CPrwmDMIyfe4H6rO6cumHQXvr8
WQWVg/JC1Fz7cvxtUvPdD0udHmo1pnymsb4tQJvwN9tC1TQ25QTMQVHma+gh8VM17UsSNlTmwj/h
WBTPajj8IL7rESBvd3MUrorWfBerKrvaWLkcMcmNNp5tb5H0eScOR/ta9Mu2d0KC3db9jltoflgU
vG2MdKB0ZISLL2on8rHe4b5qXjPTjoif2t/NiP2Uky7PVpXtsuKtLmPzR1h3F7upsbNA91bM3yIh
Sh/Ncawt5/IRx6x+5yTOozHl38oCF/ikfc8m7SXsu99Fzj61j36oyfzHTZqCHYXXUzmIIupyiXp2
NZSPrOTY1v1etfvlR52gyxZi8KvnAw6otV92pFKUQqt3Wm1029Qq4OEnf3W4rFG4KrvLOKBOKdQ8
BSxYo+XpjVstadtA0U/UEUSGU7Owwj/tis2yHIgEyD6r90NP5o07N3EwQ87BoKL6CweZ3ccAZMNb
HIfYOvyudqMRVNbs+r1Yvud8MNjNE4/092VteLtJVPF9OJkWiLlr6dlBQuD85rTT0bLH0Dchzu3R
P35RXJHcVhrpPg0VlqjOO5CO9vYsvD8URG1K1YiORRiWj1GT/ULvcfJdDa973VDOPx0eEGwfnPIU
UerzkebHTtkb8o078YA/sOvOjllmXkeXnVdJSm1TYllJSqEAHKsafCUwiaiNqggSdNB4/BNQJeBv
dgspl0DVTSTcSnO6yjOjI93qwEhTxxJeSdgMUHia5AH/8mPUVs7Btm1lU6aVcjVK/lQHvxkLWxpu
4dy41slsXShLFT4bJOXVmwHMWXm2rPsl5dVYVOjqkZ0fdKuN75W0TCGaxjYyxV6u3YBFt+RVPNLa
Ubo0W3vu+E1YlXdPIAnQ8s77uy4KqfFkS4e0RQkS6dMGS2RA24f4og48hc0lz+/c1IbCA5V1UzpL
eIGzH3R2jOZtPaa/VYhi7NZjcn8a0qM4nSUmhMIa94N4piBF/kLBcyK1fAnWaSLRnOcMNpNkNJee
W597nK18iexRUxLVX5PlqGyyodxYKfZvOYnctTA8YD0UNSJI1HjciSn0brZWfh7GEL0DUCtf3bqh
Yfq4gBzrlkU6un9ObRSM79MZ2gqK6ehy9zqlQjKFPCDho8N3mN9a5Pgprbm3uYGX2MzIQqzdcpbt
soXAH+1jlkuYdVtay33UreEiuxGSujoelb8MjhxWkM2D1JrpR/Rd8yw7s/sk7nQaFS8tULJyUCrX
yK51BukiHIRkc30NI9OPUPZjlmrLuZcHXfyuMSW7oTjOGqLyPwExkJy+JggHjcWFsGvLlguQipm7
0z6etAghh/USCqv4jCEyIS8pqqUK7DSjkGSnb+yq5qeqm5uTStrlQ9pVCy8NqubfnXhudzU6w0fN
imY8YocL997yI57VkbSQal4Kre1uTjc6vhyARPLmVu2lnwB0zB6uEnmbUZ8E4LxXvPTbMHjxfklV
ikQTiMmwiItXI2nepPlfmoDiW8zhvdTZasEg7u/y8BsPPvg4qApsbLuHkZnqQ0Y5oNvluelc5WhU
9s3FyttLpod9BpkozPaap+JsteozmEj+X0HxPA+qHSjAMx/rFTlVImEtW5JXsLbmJtMfJQPhn5mf
GCs7MN1sDtLOuKEujRrX6mrxYWOxWB3ucAKJrlnXisNn5zr+H+uLdLKT4+onKB3IQeva5w+HcvzM
2j0p9Cc5AP+wJMcIW+r8YVheLgl08A+D7np0nbsPnWzNKTZx2xjnT9ngv5voVeOxYzu7tjk4juvd
hzgU7Ax90Tbe2pQHaGrZaS7F76+uKEGmF974BiUOU0Gphbk4+26dphKANf++cmrV2HeL3jpSSQ/v
VTL/94tLpg5/6Won58kBlP1cYmHSMD9SAxJIFYvpIROJfhmXoQsEGdRAj5v0pmlaepNnU2Ighe/O
tf+fgdleirvMyneyf1yywfyY0hKD1wVwIvkiXTP0ph8OC6KbapSQXuPlvw6KrXZBBX/E7/vpt1Sg
L6bF2lbu0CK/uMrVz/rk1zBwLnK0jsON7SjDc7m06oPbp9dknZWR7z9FQwMwBsQuUZw3b0v4+bt6
RN5empt1BanTxFLY861eZxhF4FhvWslFNvl87vRe7R9ka2Z5tMdXLR+0hxrYiOxsu6a8pC1aAtJf
jYBoPBptHAX9lKqv8VwMJPmosJmu/Uv3sCcR7VDzDwW/gtCUeM7iWYCfQQ1crzDLGmPjrSzB68q5
qruQTeoTdyfnWob4vHRYTVHkpYSWn5cOg/VxaTqV4tnpLJsSsuPsPuaSNYEI31CEXIvGtdNrz1gT
ZDfPnW7l2vKqRHtexBbF+eSjIQr1hUdUfpVDHNoNAnrNUV6s90Cq5rFTt3I0KeLsBKdR8eMeJl5E
ivDmGO11rMf8TQgtBv7buXwhou4OOGOznZdp+FZxp7lIevz176m2q39OHVS3/s/Uce6vaLDW2SGJ
K+BzfVTfg6OzgQuVf6mrZ4u1zNGWGHg+jj1EsP4PYnLRezUgf1WwpwnkJHlxiIn0PRxX+94y8/+5
GJ7pfJTTGuJQC6+Ur6vla+owwH15tdWQsRvqTNmEEyC1FlXTg5aE3r0bK/1mDKkv14u+t8l0/550
4+otZfLeoO6wcmvam4rZno93PHWU1bVEHUaSI8uob2RzFkryaGEDKls8R6ynIRsnDLAWeNyRQgk3
dfLlNctvUM5apBKN+mBGag5rVUfhWXZCM4HVhWWGb+CW8TFxbkys28aONRySox/1RXLXjJ54VsZc
3XZpp2xls2g1+MoRKBg9ncQzYjTukwv9YW3ICWZFlo56391ctO3JUnHigXWzvHURG++2MfWTXKBt
KM5t131jJakB4nX6vUp0X2iLcgWwb7ykQ/rKaqXA3KW1jmFaq1wTfC2PNYbhQZRZPj/h73pZ3vVJ
C9naGyHZ/cFkBcvV09wu8R5vOvPRmjHryJW+/WXwkNGK9r5qpWVrOt2bThDx1M38Qg/ikdIkhWbS
teLjREEVEHMeSiH/Z46Kddmu6jwcnZxRPQwtqfd2ZblhDqke1LoSwewV1fnjV5n2qouIn41Bkkh6
FC1m9BPWXHSRXQWquFvSJWD81i+ybkuJaXuBhc0FK4HpEbUezEjjVTS8+55oKy1etMWdl3XRPWqy
OCeVcftz6l2EVOL8tbR6d0+B3drbnVe9FqK4kNNsf7YOMIDCVNxbmzf1XUeAHNSm15+LASqAJMpg
oTUcWi1/HHpBhtyp/oxWcSj1pv6jki/798k6R/ZMnIwOdHElQgbPwaE2EAiIH5E8nNEdmYO6QgKv
U6kpZEDEfHkbzENqB+kY90fZ/Pc06Gef06b2TU+8b2NnjfFWnTIMqpQFVbBpJFeiEAGvqgkSxS/P
nC5yAlNTkZxB0iGgetAcEY73MDct9If/nPH2PvuMYqzOrhfn95ES7RbirsdW6PrL2moNtXyEWqJD
L9fxVu0B2MTscxTMmk3nmU2PhTw5CJtyZV/EzXwnYnA3BvfrpXND5SDNdDQdn+sEAcgdSx0YlR6y
7YWU0E6a7iQqirqZohrZpVBjrHIQeJz9Dn7Zvp157qD8APOpqLoEkAWYPuAanXpQxolQJ3YpsaPK
LO4Qjkp9ytJ2Nc9oSLoz8DfO5IG4ZtrZFWoj5j99X6NTC6dRJSTby74KV+SPFzCmwb4YyR0W1jrK
JCOqEEmUPIqlms+dfTDrjmxxM1KsBu88+Hw9ccXW9RBHgsI6Aa+B5UGXPAwtMprAS9JrYy7z6Wuu
PFOXZQrmdbWXTaBM3qF3yv/H2Xltua1j6/qJOAZzuC3lrKpyJd9wOCwz58ynPx+gastrde99+pwb
mpgAZEklksCcf8BqoHD9x9xo1trABrATrYiK9xnLRQqBtOQBwkq5M2wSYfcY2KocWUMOcpbscEnZ
PKh5VqFJwlykH9KL0+crdyjIcfXGhberPs3IbO1a9HzJXhVqtmi6jj1XPSgonFbaU2oi84Mgz7aV
vSEM8VWmK/gZso3NFuL1Ej3sLwnw7VRxkMLqnCOY2osyzg68hdx5TDUFXnASAUIQTdkxYlHLRD9e
WWnXxgsl9D1c+2DbB9iEU8Q0feRKzPEoR3vitezHlA3u7SWjPDIWsCaSNRRRpWid82D2XDVW8j+3
WPsAXiCXIp8dkTJFx6LAvW+TKE64bApEMxrWhEtnRKlh6SBSQ10Ra7FM96vbYczaBU/Z/nCPD1QA
+mVZCltKzyj4ahjcFhMFjfs836ydTZnpX+8heXZ7mXhlm+uwroNrq/9135/JCGbmt+1Z1wTBNct+
pVI1dM6xs7DsAJNn0BtKu9I1tH6scFCW0hkD9cQdOUd/i6nfTN5ex+E0aat1Y04IeYtmEvlY8ERa
dS41PXib3DVWGMabAWvmiKB3vZlaRD2kdBcP7C+3G8HNVjqwxhZ9ePclK3T7ePO1s6xp16cjWsfC
6hzEAdc+2aqlZgbR80zqehkHQ7aJBLc3qs3oipPHKpJkXltotcBK+uw1qji++vxC5dg0RfWm94zu
D4YjcKt+rQWQNCTDsRE0R3kmD/LeXmcfWTA5K4Vc937UDP3Upq4CzwohzSwLv0reUgtWh3Va/yMZ
ejIDkW8/xeTNNkjEHdom9pcBd/dnE6HI3RgAVUsEBXoUxLXWWOTABJ9lhDx+vrDZ/e5QwN1HRWC8
ktAbgmn8Hhsj4qh8vlOTI+ZTU6ynLCfoIqwLnWD6Y0DfzsrJDKgWqfXUPjXoTixyyyRvGgR9ssvO
HXTky+yabB5BIfxISCjD/Qi/oqpYrsg59QfIFOFSGTHq9RELYnWi1c8hi/qtN9uUdifNfpk666mc
x+TotuzBY31oLrrT9UJZTN2Ywv1dHv5Th4xlFiqLVMjttZt76GsaavsQqpPYJtOUMXkmD8o0q8c0
MFWA5jl3e4pZr7HAozv2v+xpE1VbKGUUXaWn7dh37T5yQHPJETLmYPawsASsXHH8j8A0pq9+n57r
Jhy+KEEWHWCtjUsIh/NX9IhvcVcARJJG+Yy7jG/FeFvEMxGPUU/dZU6LlIUXxA+AwJxzibjuq5m+
QZox3sIhslAIQJDVSRX4oXqP1zTqfBtLNNXRe1TLIJ9fyXnYS+y5oaNJ80e9Cp6xSvRStINqMudt
B0NxB5rGAxijjG1AVde1j5DiZrJ6JYK1lv6twEP8qW4y5494m6m3eKQyf+jBpdu5jaGJ5y3whlI/
XAXrdrG61ocWrGMwfM2MCnEYvRiuZqf228mulS2G9piOORb/u4FKTGLHzQWEl73PXOuMyvGAQ96I
bKmB8IGMUXhjAW00JUoXaoIFg1kqPw1+We0Xx2itJ31gkdZ17Y1dCjBDPUyqEi/k9jTN/Hpdz53J
d8U+lNIfynN5mh1l08nctWbV3gmr+GeNa/HYlF68lL7kSDqwcqIkmyeUlBBQpNBUDMGLWjiPblJF
31V9FG4Fo3XR0iL6ZIrB8Jq2gd4aKzZBmPI4eIgt1NQsH9CEUXaa6sZP8lB7R0s1gE/VRfLUeX55
sLX+u+ySIctpRakDyom0zg51hHNwOg25w4zZVcakGzekmu+aVrlwT5Bc8RKEeKNxIpuByspwcilF
lCrOtrfYXMAVCKNoX6jwnoNEsx7vZ3NWustwLK3HgCXsEluBeR9P2TnSrAzRFA/Bbd2Jl5Cz82us
J58HD0pAqQT2WcaFJO1C92ofwS5WpFGcaI9Tj2hBmBrV2jc9480TwHhxx7mPSIPxc4RR1OZbUhS3
ETpFloeiUQ99loO2loxx+48jO+lhrXlZApS5U4+Y/jSOStbKx7l9NqZgF3T9Rz1bxhllTfMc5yUd
OD3/hXRMt62iFpsHt/8LfZj+1GDP2NqGUqxSRekXLrso1Ap0ZCyFSWOrYUiiZWgfxjWMMccwrvhz
m1ddHCYf88S45LHcRjjhoFcEcKbTaxgZjJOHqK38de6aiMGIGTLmK6MJcz3fp6YPDBI5CraXPqne
jSs0Cck+8W4VR3nIJtU/ypiUKJSyhWUztitS09NCxnR8VszMNqvvSd9+cyNc9ZSI7yPF4iBAOwyB
r8xfyqZCxZpklMm93QoRqJ2VYt/omJ3XCMMtIDjgZNlgl3OJfPzQpcEnBQuKAlXvbm/d9YjEO1J8
GfxsuNS6t5JrBCXum8d77J61LcS4phewUpm2xeXis31fW8h5fVnj5qNq7lXeuzRPOVvT7JxMcScr
vMGES1lyPcm72WSFF9krx4ZhaW5bv0V3FpgC+BQKsKVXH0MTLrA8ZKKZgMBbIIQ5LO8do501tyFa
P86rvkMdYNCHDmmsadX5Xv0YJgolhNstM6wiascNa2kDU6c98PT8y1wY9hoOpbM0xH6cskJ1murm
oxMb+UYcsmp+sJqmRMGP8aGG1wCopE2sdwrsHXD/IcIE13lOP89kLBaxUcTiwSrWIxDEH1UDJrjx
xnBvVV74jI1odQSA/pFVY/jsWO15sFQcroeBeyaOxNNJpdDQD0rAT80HAQqreF2Jrb3muDZSKyE+
AX9vSlFYKP7Oahqpa3otfIteSR6oTvSPnVAaZjeF2BIiO0vZjOGKPyMZQKUjRWBNUOU/ndVNUBde
m84djr5cVBaYtyWFKqx/xYNYPpLxo6Gbuv9fLD2dB/Js3yJtdi+VEiYvAJxu4giWXWIyOGGP5gl/
7Y7C38pSNKqdQisB/4vbpFbr/p8mTUGuHfpafMAKwRe5tgyAEu1kUwq/4m/y2ZS94fS3ZoIRzm1w
oisgo4L4NavNalm6aCaixT+920XzkEb1/KoqlgM/CdyJMkbZ2tTmYJcp7C690qifipEEjeahvGri
iPy9YIvJIwb/zRJOqGIim2cVT97EysATHR7kVQVPHPkWZ/Sez/gwvMt3WPSzenZmSORQFF7QA/9n
38TIsB7xQ4wciplWQ/WlhJRoljlUfbmYH8IAkPvcqzupwSXH9Dhu/8eYKwo5ckjY2+2mH8A5hss5
0lBjzqoLOQ73YokqlDxLIpLYeQw27x8dOKyfOsRJDvd4AdLsYE7xNkMzQ+ZSZQbVMpo9iruUFUTa
Nk5AlqHyPWxlojbW3W4LjsdYyAmT0mmXbDL2c56UexS9h4WWJsij20G4s5TWes59Xduxb0FfjoLz
c1HY1jNKp6WaVUgDEeG5/T0GuBegS/A9sjHuwkAmHBAIVaPcO1HgTk9pPFRLJ6eO0srff6vzHYu1
rF1W0YnKJrJdtORSVsbbRL3FZWiUl+vfY3KYnPX7NeTYAWTV7YWQ0VmBw7mCrgW5G+U/BrbhD6PV
1hQ+h+DAb3NeZSbGGWJE7xqXW06s1toVrLTxJA9RUY+nQBxkk9z3JraAn49gQB9MQOSIIO7LJgOR
Mkz1Yy/uhz4ouXCYrqYQ3JNhIm7mTNdWdP8rYlTuBnEG0sTQnFghYWi0uOVf1LI0tg60zAeZnpFZ
GHkYLR+qTtzt/cl704YpPJQmCb088m52FLIKqDvp0qc4fpaPD3mIoEmlVvMZko+e3xNv21XRbPRm
3+o1wLRMGa9jXU1XvSmgB4KpWMuYPWjTFdoB9JukZTsnxt3Ktg7IGgMJuLNefx8nvCOikAV7pWr4
jETFnn1VtJI5KBHXuvwznjhptIJhPX/9+3gZz1jlX8HIxQ9JqB7bNDSfx6DXTsoEbl5mvW3FRKHP
c9IjAnD6i8rC8pY0r6lhI3YzrmUWfK7IeylY3LU5cMq2QvFs2Td7wFrh+dayWpEXtNEUV8RayK3S
p9utulHbF1SP1UckM/FZvZ+RCUfYvFqNuFKSkZyGxTxq6nuU5h9arMe/7P5D7VIB8QAml6ex8W3Q
QXCko2V/abpCWRbYqpwVBazeOHuxQBoY1FODCmx6D5DEhen6iw+TsF8r7OTUzDNQtV6zXkMv9tfY
WECKl01cVJZe5zY72WsODlrLmaufqrKwXgX2vcxq76l3Q/1Lj3GinARSNbtkgfVVzoH/NO/Vsu8W
FryNsxei1ehk/pmtbLXsB9xyG90HMC+DaouCe5zUF9mSB7T8SKOJGa4xHqq4V/b3uDlmOgVpcBI1
WHkL2Pg6Ek7zVWR5F3kW4D4TTWz67nGrNZwt3qDxg4wBD/UumjjIF6ncmlpGEF1JT08Vy0CBPVHS
dHuXGs7UQzK56mF0tWqDnv97XbsIdU2DWR9jJYVS0StdfewC79adDBQllzJmxhB21wFojuU09SXy
IctBV819p/gkIuNeTQ6301ScDr2XHOSZPFgDkObFrR2MM1ewGHSL4k6gObW592ebtzt7h0rU9uUz
BBgcZkrR479Hbo+c8lcfTfHjhF1luGCwbMmnyv9lukKxfhslLQYNTR1evBRB2nimciubtaKFJBXp
gERT7mMTXI45W8GWssjDnCFkn88DDsC3uUXSABrS5819muxIVXQp7TBbYKc6AkRXx6s8GCHZ5wGF
qFbcJ+5xqwt2FD+cY6AIxEcQoBB5nyoHy6lOnLzKWZO4Fcmz31MdKjhIqCXoRMqpbqtNu4IrjmWd
Z5ASVxyqBnG8uzUVrbj4OPfIltVq5hPvHEEpTw0ospbmUyEOuCZ0Jat0OcoFOocDQqgvZJ8cBYLv
GYqAe5QtFQ36g6p3QBjFbDkrsaZfGQxJUg/mbpAye7UDN69FxkjKJ5GSTJ/Rj5J9MoJZBTSg/5/x
aT/4MGyjcesA2FnZw2CtdeHHZvvuBKml/LN575WDZa8qBrti8L33PlcTXm6Kq4NHqgxrbc2t/vKP
uffm/f8NA5DSle5sYpGtrlKVPWCrPTQyHe1MTr5uW6iWxWBOGdB8/9h4jXtyhZyCGVvWHmux5MGQ
yerSq+IF8jvTdkB999F0vhtGnm81l4qUVIzUpq9oHCnvXRL8GY7Cbx1mg+/30VKNMgi//WO0DI/9
N5gX/m20GbrGCg1DftFC5zl2izc4Ok9V6Ql1oqh6CeAHyLDdJfoJ2dfqoe3K8g1suLOZfK/Beqgr
3pQstBe318i+OjUOzyaiVjFSGvzaWxOmhdWa8Rm7DhwjBs16MWdWrYjdF39Z6bNU+cw1/aUPwvq9
ihLy3eWQXBUysNuahPDO+T1b+z3bLsf8L3d8ztPC/CVmx4iRvccBaca5dJJrBm1tO/TO5+xAg+bo
t+WzZg345fghGEbHHz8cDRMmU1f/amDtcatFL3/ENGrWau8nd7KvCrqh7+2I0dGgAvQZLIoYDYmu
s2bmygYVdG/fmmCynNiYN6FptBeVbdayaZP0SzK9ecDMHmKtjX+iIvAA6FX55kRKsBRZz3Pe6+YB
E8NulZRh8W667cFtfOCGmFWhUTV+QdKm3FR4YcNexk4kBk0AFDKJdzYwa2p2ZXiIE+xIBNIp1SLn
CiZYv477CP85NJC8lrBefgmduTjcYsjy9ou54WKRvbeZJromxYB4SCLnVSPsIjtAz1I5uUpkfg08
7Zc8wU/tdgIm5ZemqsZXcfJfjxHTZzHrb6/z79N/j1GnbNUbYfBk+U6Pulr4rsUDe2Y0Kr807LKQ
8I6fZMtOYAnFjp3vTT3Ov5BBZtkAXWzp+mN/AnCeLI0EiybhyVi4fffsO5A0xR0hpmz3/LuPYvOt
T2LxZJ/GPNn6PQ/5DfApY1QcrKxKNrlPCgk0hfliz81Zbsrm0g8XJc4Sl4TyyqlApmwRoEX4XUV9
hNxM84pk2cMs2IdpMYK3KEi+xuIM9OznmYzJXjkO2YP/pff+KiR1IC+FU7ubII2jyaF99J5DwlSP
6q0ZDdpHYzxWsdq+h6Fi7vyJ/1mOqqbuDa/2iLyE3p+DFBqijFO4aVCxrPWjjmP2lxZ+1uB5EUpR
tfbkDZhu20XXXC29VpAdzFWsDdTyIyg1VEHwd2qKXlkh0zuvvK6st7LGTL1jN9QkWntcBS5VX2W3
UnQItO42TFasxTCW2cbzbGOfUyN4chs2e4hDJ262UJXQEDDMYlOg9fw/n/3v49xUUw+m7y+cxig2
5DL++1dqVOzbQ0SKkA1sLg2+IosGtbV10TZYa6UwFB+aCT8LCbEIwqzfyM+vh+1V6ZXqKR3S7oq4
4ndXc9ujUVHnNNRGO8LV/S4LPLKIE6j2LtQMKIOi5lMKZqsBwmQtyz2IN3YPIWCrDVQFoJqmmq9l
mU2iVeUZ6OviDM3Hxg+j+7NXutXLcVpjrqYedWFhpeVpFlljxUrGk2w7CjkAFZ7YOnUKEqL4V22x
cw5O8lD4c3AiVbJQAw9Fmt/xgQT3VjNqKhtRc5zFYrSS69Ii3vaKZh9kSB60tu9brM/VYOkU2Dk6
DlBTTNrqZ1PjOyONgd5epZdXrQtb6CW1812B/NIrvv2zn571XH+S3yvsYXJjXjzdvubI0i5s57qn
ogdSBFngR6Xr80Nud4IGBl7aW99r8E2sCx8i7ZcsvMuivQrrX3/w1TpZVHYBZrb8VxH/PgZTYTyq
C+8oS/UY+TVLX03sjeX3L3rnGK9zXesrMI74qZbcioaoMSis68o7MLQDzpbZN81FOrSEuYPMY7aw
Cqu5uEPkTF/aL1Y1oIoS+iyETVsNNg2SowspGSjFA2UsrfJx0U/hGpp/d1SnubBOSV9BIpXlHVQR
oLyxI9gac1azpPeMqzwMft1dZvNHNsLRv8XRRX3N9dGFR1+Yt1GqWHUaBZCye6xpY3dbUOwuql9S
807VB37uRmKF2zBsSpiUCOQZ4iC7ZUck4OQqHKtFiVTmRvp6NZ2ubXUD+PskkKYyVno9j8dIo0wj
oargj6+Z41lHOSTCsu0yOEiHiAk4CgE9l0Ai1Onay217P801kA1ziOfXKtrVbeI1a3xjp93c5Ctc
hnokG2c2Kq12zCBFHGvEmY9TCpdU67wvOGYNG9iMY/MgY3KILeEVWe1H27FznieZpNEVR9+7xoTs
h1Cy9qzE2Fv2cOlFWqbSscKJtQSZmMXoeOFCfhPiG/MRmr2JBsqQ/K5E3KsQH7uHfo//ZzwCvWiT
Dl7gicG37vfNfE58QbXjTfxuifcwjkr8gA/QgBoUUBztKjM2cUR9dsSuXbOx+PxXiypAs4oKkZ1n
yXKxbfQIlC7DF0o0syxtDwBLDrdPrvoThIvQ30nNbszRrjfYQqb3J5mD6TQ4ASGpsO3NSNTz8SzN
WqfffgIGRH+rgXGS+Rn+VEjp93UorIGKkx22EC3l6RjPydI1epB8oscp++Ikz+4HGQN4rHqk0cQg
Fc7z+vMib0LvQwZvr4miCurWLh4GMviPl5NNT/wXamcuQhKmh/uwqavqXQT9IdpowhM21tT9YOuj
vhMGFau80Kl0X3O0r8jH/v534EEg2tPnv7/7XfTfEMfh/ehbUtXuDaneZ6Akoyz3ljcgOkkBZ9sH
WkOWgzWeHIjsvnfyWnN1g7MHoiMAgjNR9jjFcgXnzaaQUtYwvkJdd4ELpr0EUqMP32w9/RrpzrDu
9LY/tGPSH2BrVj5ScVkJPajENWaYNXRw0Q+WZ/eD4lNYtZ1pew/9p2EyBgCoBxc2xTckkkQS6YXP
rR2A7EI274c8n1qeDdHqHpLQJZQb/HPaFFBh6hgpKPBLXWDaOyQtQDn4/BVi07MWZgWhzp58y1nq
LfW71vt1M/QN5zpcuZmiLrNuxKQI6TrVGO1Lr6bt02wU6l7N5+RBdsqYl5iQV1w33MhmNanveFi5
1KdnrxtuGFU98FeWD83GMtQc0yF0C2QargsBk2WohJ9yA2fAwC2P4TBUJMYUMMoGbnZ+MPkPlu1Y
G/lADlCE3lZz8nZ/UN+fx3/vvMeroV77FL72PeTMG0PEQLTtpOOV8ckfIaV2kr3Snpw095+9nWje
58peNIye56Bsv+lYZECfhHMul1+svkmbBdPTqCBeGUTxz3jCqLbuh/EQjGwdjv0QJ2cLN8EFK8Wd
V2D/qTY+xNJo/OgE/NbVHQPfQwgQQeO3WzVu5yvmWzPp01D9Kib5Q3/QNDLQMr86+M58GkMFlrHI
gvxOzYZu+n30UUqSIXkIYrGUzmZMbYxyOCfesIxK/FWpUH7SUgbKKpaF34hcG4y6gglE4xZnw2lu
w+SnDIY4QCp4/rdhSjlq50oALn10KZ3xUT5y4jERhmb+T9mSh4SU66orhSKyMKuUsRqX1QdH1bP9
p+OluSpN7GN8KOq3VLL8EHGYv2Vxpu9DmR3KEFhazS4J7PvnjCNDORYmqn/iKzHryVv6iuMu5TMc
BtwFiATmg1zytwd27kEvcsm/ruUI+dQuzCjcgsIxbo95GRs0FoU1Ao/3FYHeuiXaiJpO9bnWknnT
I1dyBp9BPUsYiPsxsKxk6r1NWrl/yQdD10/bmjL7QbZu64A2Hv+IyWUA7M96MZhsKh5riIUQIB4M
s3bxFBrs3WTzRONZ27+5BebRAhDwn0bgYde/QVz5Y0TTCB1Rq0WpSyxrolhxj4Wm7owoYUkjP2Y+
x9smRYP7/jHLDJyS1wHpvMfgxoQby/GxgxFLn4Rn3W52Y3jDSvt9GPL6RZ/IsMM0pxzSNfWF2i0Y
P6wfyKJND/Czxp9T4/ILs1vYTRi4kn5z7S1f6fjY8ge7DRGOmWru/ZAvPei6KDq4cBMMO3gokug9
0xF0xMuu3ddckHu7Cpq1g4Mo0nxZ/6UP+/GQ4cn1UMVz/6VGe/tpDrBALSK/Xfhpe2y0dro0VuJB
zlenpW3yawtiM32s4bjtOw1wSh6rFUzLdivrRMjQf45oxYjmvxuRdFmFjkH3x2t4c9muVJziFmAu
ko2rxekit+G4AJb164sSf3STAyMumaDF+mFsbm+9HWzqpVkl60wvSOO1pvGmoBS6iAM7Oupear6Z
FJ+yqeheJqDpF7JpP+SoIii9jWV0TOIj8NGmAw6JLOmKAB8BeWr3Cj97bJ7guAhvAbQz1n0kuOlC
bFwtFG/ZBSXCL6J5xy9LFfJUszwErhJzce+oOyDOFkmzpe942dIbYAinqbFzrMED0A2KBLJzHrBu
xAwHkrIQBMEMB8tFJAdz88XQun6HRgYq905Qvg05yJtiSqdtmHflmxqDi9MiQz3L3tCCvjkPr/AW
3Utv2u+dG+FTg/nBg1rhE2oroffN8vW9aWV4qWbDx+Sl6a9Gm98xmbPe5zbqWHma7VPIBmYNkDY8
ublm79xcVbdRPwxQSIx0qcIyiPG5XEu3LGmSpac5d1URQ/uANWIeNJ/tQdT05EAZs7GbuM2TMd8e
0JPQ9W4toRJtCiZFby0W0o7rH+do9o9TpQdL6LTKAqEIu2e3mylH2Z3pqIkjPbqYVPcrSnDO5X6o
rTpZ2gMWLjLmduyswC+ER4zhtcN9HCrm8yGPW8TmmJ+mdvhQ+O7c6As/RpUkUPv41NnlqiIrc0H0
yLrIs2Gokw27WFeIzH3GvFLv93Vs/Zwia6EjIf1CNgMXkTky0avyxvduQiLV7C11Zwphdg8VQYS/
nj/BO6JSLOvHsrBsxPqGSyG4ypalReoSrxhvLYvK9QhiPFPiX7IkjYXjN6pjzkkTB3mmtuq7n3nt
NiT/127YoYdbtfG+R077OaJVq2mNVBd7T68ZtglbSBaMAyQLu5ioZg/aJgKTebo10ZYnb1sU9VKO
yUunudp1i7NOhnV27js8gRGoG0M7+8inzELwYB4PdTLYr+WIimbSZB+QaKftPCDmY+oYalB+Gh+g
6zTb2WDq1ASQNpEhrW9tMpX8jHzdeDZ97WMyLf11zOcXp9GxXO/jAxdg8JEkvr5MAIecrDF1DrOf
61RvUNlSPcP08CC1KwUs2dhVyzHEkrlojX2X1wYgLGi9R24TySroDMrecoyp1/YR5syw4VY4QxNQ
kUPSzQiid/GFdeNn9uKeryDlnKDvB1j66KtfJgvlMCdeobDV7+yU62gzO2oEUiLBtsYsnNMtCB0C
U3HGrBMoQg8l1j4naeIxcImaRv0G7CA6Jx2ZcxkuVYhjWu/0a9mUk0KtqRdWP7oLuXnKnUpxvYeR
v8mabFu3m1PtOeUW/5zWfDGFiRyKAOh+tSvjecId8o94I57Tfx8/sxNepr13i0+oFcX5Rk98yP1y
l5uKPXD++4D6t9j6yiPMDQgvmG2s4acht2v3Lx2Ulb2P5thS/lda6+8GZx5eUKis/oiL8SE1EYGd
bk55zabd8M1Hy3HD59KcdvLO3poe1LnOATRKDf8N/eiePSe7DLtMk8dPkBVa8aCINCuFm4WDTBsB
qFZMBzWdtKGgNQCWvWH+ZLc82GluAZTP9Oq7Xzr+rkL7YOlk2bDxhMDBHOJTPtUWuNDEgT9Vuulj
gr9ka3RQ/0Qo1SqKZKx95HgVrWa9LvcpiYLjP58xso0wm0YCqEZt01fitao3ymKIav2MfiiSi1pM
WtoyAJgo3bCFTout81hbz6nVjk++y1VFY4Y4v09U/UfumMEp6opmMdU4DMrm/ZBQ/D/JJv62aHqA
bdyg7DRAFHD5Jiy25uuKStKOmsybM0YpF0oVb2wBm8uVML+qnsNGRmCAC0X/3tmdii4+kA8JEr0f
6rQFsVE73+4heYZBznhCe2M82UaKiqFp3kagBPIcmjZ+bmW2a7Vm+hhhxS2BFrunpuvZZmqo6Ue5
mr36pvqOiZz9k4oVhY3wqCvNm2YozVM11i2lxeBXEcTpQYYKLN0u7ZivZzFAhmzLV9dxomTLPOwM
JOuGZhWMZYKrhBUsJB62nFVc5+LJ3uFR1RwjRA7cByP/qSAWrtWa88jWw9lVkdOt57HBlzEtDxK5
Dpyse7BFcQAJN+6wQXhO8gaSaGC81KqOaB4tg4r9rYW80w8jRKpn9CcEtyTgp2E3+zCq8SEMdf1p
ioD5urkucMWg1VDD3NUIaAEsphmNXbTUUjfaywtATLImC7UK00VveAgB7s2eXRzYUB1vDsFkvXin
YXhElie7dDLDN2hrpCKFrh3fnvyGdMefFoanjJv712qVIxBld77KEGI/wT5IkDucmrgidQtqJ8d5
BOS0Va2GySk/lGb+8BSjfQxrTb84PAkeZBztRPTB/bDdt7Gdvzf9yRnK6sNxv/Q6HtdhmkzvqcFb
VyCJnKD7+i/IY93iVlKZO2oMaDTEznIs1Pqcj+BjX+VtJUCcQqIflKhw2KYhfwEKQkYkMiLWNG89
T3G4+EdHXqKw1NdqvZUduucHW9/yzb2OvtoYVC+yfmOli3CiIffF9KB3Wb0gSTmfNQ24i8h82+aj
Frj4VHHpFZvBwKWk0Srt2lRVKtR0s79qrB6ywPylKsOLzS/vfURvBdlJPb16aDVtW8M0dngExOch
xfYFkw7lMuZoUlkoY5worDbHcqhe2B4iyqqYob+cm9pa9djiPcmDRlbBTmL7lOUdIpmuH27dyNKT
E0gObWNm7iN0DfUif5Fxaj/y81PJtfIbFH2yBeTNe5q1eRUM2bq2uPNPjoLl8MjaUktye5+jDrXW
zTB/gbT0c/Az+6cYOphNtijCxK6+Y/CT7HpSYedCi1+tqgxuLVxfi7OMj6LTqsNXn3rhTsYTYMTa
g538rA3zrfYmh1QMB4NnKCxKcToAWpwCle+ZB6jsdNO+mwE4qdVSxzN1WaBVs77BkW40PCepX3FT
r5aRxxJI/iGddvqzee+VBT0DO75FPwZHPU/4uH/7BaHSbSwB76Ia9PeOXC/PvRfUh3u8yd36IF7D
m+piXc2Y2vWdZZxGccjqUkHZNKZgkcIh+SN2G9M42TaYlA/ZIQ+JnCFPkYXIF3nslKuu7j9fMNpg
Tg4qKDSs+bvTWebWFwpHYd+gMCkuxyh0MIfyVFgrjRu+qOG0kXHS9xSt8PBayyZKXfs4T+oveBCk
Jzm9doLXm4CAVwYnddBD52MKvWcPiFKJ9/Ih8cviwBY9QLrIVQH69h1QBFbqEehV+lvSB+WDPP2j
fZvwR5/nqvqDYZTFFklN9+Io7VX+LpOwcy9A3q4aJozHMR4yxPsQs8uysjw1Y85OqK4XbmVZX3DW
bB5LZ0YhHIrGVAXq3ialtjBctXzzUQRetVg8bOSk7pfeAS6YDxLDHOueda0SyJB+T4m3m6zr777A
L+xbi1dgR6KF56GEOtrWSrJHPt0g8aDtQYFb6NyOwVOcZedU8tAqZ94ZPlBlr5ubq1uh7GDOeNq9
K2ieNigKnv3ZGq+xnfXcwsMPxUymqwzd4km3adgSnkIKarc4HzVecrcnH4QAyOlWowmHfK/1/hZj
L+XdmpN0FedxcfQQRD2hUF8uTYrN3ywTgdwwA0rQwpvzDN4puxF3y+NQ2xiWgmtE5qKsZurRT9dV
tqyu/N1tGdQ6hrdiMefv2zx8bifU/1Z6j/qSYbbl9o+takRudjQPc8vGaF+OOkxQK7eORowYtabG
Z3mLokYXH9ViepO3KBkqVA0SFLnW251Ms+PqNHTNsY71LQk246Odo47EVROc3cKrD8zGYAfC4yvm
hx9yI/B7aAV6FhX16HNo4/vBejSS8BWt+ftQr6+c42wkf8kVEQbVwW1Z5JjKGRa+s72vlORyabI1
6ClTArv+N2OlVL5UgZ9cJIdFslZqx6hXzuQVoHThtZS5dlaU1t3Wvg5kzgkqpJoxZFqFjQNurhyU
fo/00ddp4K8ahl3/PPl6/OwCH8zsHpBB2D+LZ+sinSN3I5teouIsOAXfZEvOaYrmdYqn+CQneZnf
IjaXxUvKmSr2MbP6f1g7r+bGeSwN/yJWMYdbRcuSnGPfsNodmHPmr98HkNvy5+md2anaGxYBHJCy
LZPAOW9Yk5cOju0Mx4WsBe6douQqD3JAnpG2Cw92lsHomrxp4Vux/rNfB2KdZcYVon+94d6WJhxW
1wNENatY0qUpyyJzyNN1UoNSx1XoAYZQ8OMfJ5h5hLKHncbpxC0r59lKs23Z4c3O08a6TdwWeCBe
6+vBb8O3Gh5v1+KgYFH3t1hSXOoW4qqdOf6S43KijT7Wsmz09Bqh3p3D2vDOCYbuXhPSqfL/f+Zd
WGILs1DspnjuZgH56hArkKNFiryp3WY8AMYoeixUc93m4JEg4cE8C7d1j0euMbTeqx6eulVkWLdq
kr53Ez0rPkZtvjYgg/bYiCcHe4XugYZUQJCNyERJE5ZEH+tyRPLR/zQCv0aaEq+i2xPP3OoKgHQ2
hBxsUr+5KYILCTucK0fnUQYAEJAuWpsPbtP+RiB5+m5pPhmY8bnBTOlipnp4LAbQ6tuJvo7XUULy
/GECmwRjMiyOEqUmm+g2F0eJUptrxMXkKHtTfdPFSbYyLeybBl3t9g6esvdZrNxU3FN5iOru1NQS
Z/wmwwrvTZ3BwMwlGrMi+cqf6pUKr/YQRT1Wi3oXX4S1inij344XtqmNtwN8ILmjkIfUS6yVXlnl
phb8WoSjJ7K87xG1abPxEBG5PZUoNbIPCZ3qAb3n/NYw0SZpjKg5st6KH2wXqWEhFoLDirlpurTd
NjNYktC2Ni6rHogqfXeIsxr5ut5u0BoSCeVC167AsIX3ickewPeR5zoZ8U6NsgpqTGHkaCRGA4VR
6eGbGm5wPzfBeq7s5Gaym3yX+OS8n6jUJxdhiliMoeJWcIKkFoj9UbOg7Ujakmwjn/qnPffmqptR
aYYL7gKAhIsblApapxnKTrIpIZAWdkf4DNzLnswrEbQU8bGItzRsIc7xMsRt/xpvZHmyiELsQGth
4do7hr5S8mYmYeFN/eaEoS6SISItKmq8WqQc5jSfDrgFyv1trnrpRUllaxmJ7a7ROjm8DOcgd8By
z+vkM64kVXoj4y3MAlmwmPaFjbTtnoLyKwJLAkOsVg9xhZetV4CgRaKxwYNxSup1rmrz0m5Yy50+
gp7ZMzQMVikyw4iOE4w5BAB44q0CtvC3mALVty4iJFd96ghoG59b8aNTUw7KMBmhZNaqhim9rY0a
7r5YWI41hhReZhrrKPLIzXysL+UZ/0X53vdMuOysO09LztO0qdnpyWxT4Wsi5Mf4bbZTAG14bsaN
iSI65Wz6Ph2KARWw3GtOIeeBaUThasH33ziYqfnmZ9S6ZU2ksIL2BIPoIg3xfjEga/5ODmEUDied
jh8Np2hZLZHDniieygFPw2TrV+GmFU7HWN5cowBibgcL6oP8g7XY617FRXQD38VB3dIpNygJWqc/
nQKyc5mFU7kbkjG4mUJMRIZp+hmqCjLrYg0foehvrPQ8Q6z5OYrBSr2BSZxgWrDJD/mCrGKVIvKX
PMCJRSqHG2qKp+FzckBGV9msLl1kxk7bgylU6n3Pa1Pe9tOOAVcWVgQR4jfyo7jmAuuUGFt5RIHd
vFI2po2wHLqqYovtjD/APbHZxdxTs+AoB5X9hOJMsB7TJt4NiBCuY6G7IyFZaeoGRzC3q6EqUWCQ
TUWpVzIiBezvupnQjo3MK3kYqv53Tvri4tylgo26CqYw3kGtfJH9eabBIbBrYegbHN0qC4/yDHGv
eW1mCEed++SAqVvRsizLaZPmQbbXo/7l/J1uMmTrEIJ7icQ/QoROOSRVycmGMMN/r9K7e5QtE+rp
BUUgH+3dkd38Lxtx8WL0f0UWlDx1cJPHwcittV4YzUHVgIo2pjdjs44mgGZMCFq4dnzCjHnIRh3n
uH6SgDIJI/NxT8ty1Dwgyo6LtCvtTX6PAH4I1rforrMhejPNSCzVw3SHUka/ks0WpM4qD0r3QjYd
X/npuFN0LVv5/exZeBHKtMjcIwzV2gjzZIaO+ZnQTZqLwkBf7sYwhqReVkI7KdP66FIqK1FGzJdd
qG9UAR2TbAXJaJBnp0Nl4aKtRA+y/xym6H69NvKqhuBVNFd42q9PhYwvzTSoLwbTy5Z91gT3PFDi
JSWD6RvSecepCRtIr0O4cIBN/ZqN8XfKv8YzxukFRFclosDTOlvETdtLI/FM/NNwStNLJdvYQ/0r
7XIv3dkZqdPEqr/3+jQO32eA8ShEwY4U6AqWke+Hc7OIJhLFsp37E64i7DD+Fif79G6NgkJwlM8p
WzysoJzrPABLdyEfTOcHmByVzcAL9DVmEO8h54HGQj1EM6+DairWPlTZFUq0+YnzLM/i6FqJnPL6
3M1j6HOoMhP/J7Sz0upTaJtGN2BArzBFnW6TXlE3g2vlB2UepstQbX3e21gidG2hryjx9o99P3SL
mRXZW8sj/kQu8i1tYdh5icLt+MPFX+65Hipz2dUubgEkBfF0qOxlCL7gTUGYIx1IQtaADzd+1Ps7
vdDNOzbF7KlFBHymH6jkD/eJV3Y7z58RgNY746UzqY2IgCmGcYpHR3mFDp5+dGyeZcDJlYPLQ/Oo
CKDR+dC1r10zZYdzjzz7FAqra4Xv2Lg895GlWjnUBG+iuik3nQdYxbLz+b7H2/HGQ6MTOPN8P6jO
dF82Vs/OUxsvZdMulXCns7YBFRi21dLonzR9qO/koCn2ImNKtls2WbXxgJutt1Oo36LTqcA/koO1
w5qszYI9gF7MK0l4XSHhhbBzFLfoA+NfDTeVpLdozVrEQYTE89BdzEnyU/afDnIWhjnFcp4Tk1WV
ml8WYKYWdsEW0NW97rrjP3IFw6Z/RswaFFJg/U6TpaWo+W9UyBGP8ecnzzN1EkG1eQVMD1/3WO3X
p/TXTDoy91eJcLLyhspFmB20bex50wsFeUTjcebcx100vbjxOhNRk4Pl+ilKdJtkSv4ZpUSV8vla
H1Fzj5S3vNafO9ZRuPIzeI7KtHIzpHPnMTbvuiKOt+glQzkQzRmw0F0PUx1H2PkY9T0tZ8JYTbPL
BZ41sMUVPMzxwNX1XSCGw2Dor7S+vZTzTzOKBhMfOHabFCVLZkyroccD58SjHgtQL2WPaU4yjuTw
Y/I9Qvq9wNJdLoGB7qNPgxK3HE7FcOiH78NkfGBRitnuhNFNrFe3PVauGkJ3LbTKgZLkl1oAeN+9
bbfW7sur/VwLwGZkX+a6tZPrBRlWxcpwOaKo87eyRaIZN3Nvqxc1bmDDQoYAe8FFQW7YP4blgB4X
BTYfoiIiRxGqPE2eSAj/mYHvKkrs7MzRqk32c4BO9+lUtkvRKc+6V1wnlUt5bipheuq1lZz4c5Qc
/hIjm4HSQ25Lk9cs8+rTjzb0+S8jRhWc+uB7+uFvP7LIUqhpn58myR/knK+QE4YsRwfamVCCLAPh
zqS6oBKCYtdFergHEPV+wJ6DUWQfgnBz7q3dSsO3VoSeAuSQUIzJHAw/jdLaNgIItezm/Ek1CxuU
duvcTknEwUdtnMXiqRHxvY1d6/IU7o9BvkOmGk17ER+Lg9oYpK7aSF/JGXIgCJR86Yjb9JXSX/il
IoxzwC0IxwO92Tt5i0WM2/tIQ7tGC8ZH9GZ2EuDUonjrryOWjIdkQQ1oWPlJU163iVGBCYmzHzWl
/zwu9W8DkKv1HGcudARKpx7Q4l1h6ItK9eJbLE0NQEbYS23e1/fK8B35guTZT/py1wsLEylxo+Iz
7wRjtqgoc2zywfHB1NSZc6FP6eVc9tRCNddaT1GC+9yIrVlZY29X2DZfWEcu/NqOb+LgIvvAC91Y
CBMRkUhg4ZpgEgktm9xB7Ouszqq1zB3IERrnkT9hf+bAASQFkuQG5atecEPbcSGxu5JOXU3wRYcI
IXLfFPCM8SNGDksmtq3n/zIPCRKsw43m3iel92AHzos+1dkPbyrQe6+ah6ynfgGGytsWTREsrALE
HnWv6BKMHnZw7eQ+T7nFe4ccQY4+xsK1reH2P0d0VvbY1HGLxWXXXJ80fEb4S30PKsTVQkDMUvpH
9CGqqxy+xKmiL8eofRuqDZt70PubXCuDQ6iMxYFFtbPuk1p5MAx4JNif+78snLw145cxuqh0apX6
kIo5UzgHB7R4ioM/mA5Qad9/gC3xPqc7fJkj7+MNeE7GbvSk8YA/glHV1uh3YPApigDd6FEEQDfX
INdJex7yX+GYsDcTLR+BkWkh57GZzw9TgXnMR6zsP4WY/nCFCujOc/sLTevsn4luvRYIAaG5qYWb
plKrfWcMId4AoDSo1ZqvIrTK53nhp9lvKnNeg/Oy07dblF2nNW9r7CY0lHR4Ktb3cW19zzU3fCtx
l18Mo1beYrU77APUGVcyHRdpN5QGrG9xY7xGcW+CW9KmC9VHWCYSL0Vcz0rSGDgpINEUP+Qe+UMl
bnaB6phQUim/8cZCCr7RnGplhxVLUXsyn9oOLDTIb5QJiwBdxXTKEFcEd5isEp2s+Rwp6P8y0HZW
chCObcvZLa19qJn3jeFHdwN0v2vS+Li3oOL/OoQY9lT+1O1k0y5ffZ08WVDlaKKnSE3yRAlfw4Gk
pmsZzTGKXeMBn5yt7Eejjudg4rGJFhcTN3FBQS0QTbcv6qL39/Jgu6mPKLT53qymGIZPp2Ou9RFS
g9qIVu44LgY++Xoq/e6+4dFx2Y44ycmmPus9Czm8YoJEuQKz0t9rRZlhQYeZjhzELoiknGUv5aCc
lPR6gKWYUux8s2MHY1YjX6UZgzynd+6Uakh20CvCbVglzZNdswWp8uaxd/XhshHudUK/sBQH1/aj
Sx4YKa8K176VA7mqgBH30LPQfL2Jl6EQKUT0Jdye2pmr/UyKzrn0pZyhmId489JsY/VaXgXFM/1q
iIvNoHTFpocme4mb1M82SrIfOA48hX6RP5p9pW1bmydHHM/+fW0Ufwuoxqy7yHsyk5qTbFITW1ho
fr8i3wc/6YGFNHsfJn9qvEUD2PcuiPTHocGGNcj4QsS8t7Zlm+tIf4zxAXl1uCLG0NzOkM0Bq+n6
MzopPxErGK5KUfGRz+Ow79ZG7HUnPVFrGlBPGLrbeHxEUz/C6kcvQFan7nNv2zv5Q8FEYSecIofc
5ziLsDrLD6pAIbiwkwo1NG5kK68sb+dGNuL4YhAwR3uHQMO4HMtQ3Z77MAv8Ossy9GYhJ8gwa7Tx
A2L98r/O6nNKOhCCGwEnpYB8nnFqi3vUU7fnaeEfAEeG90PhzRvLgzGjDikLRjyv+Gdy+OqxHwAR
EqubkFwKC1gBCRkZJZMX3DbaeiAh+Wz17DtCdcApqfMOoYuoVS+UpOZUpShmpAmOljwgDMKMNBw/
hcl+GdZlSD5QvZ1eKgCyMizQkverjR9Xc8TVZFOEleDNFzPw4qNvsodPZQWSF8azTcFoMzqIaIHH
YyughMKG1w2uNewLHn09Xcp+K+mb/YSg0DIJWeW37aSt9KksdnJ05IepUKu8s6fRvLX9EVgMF9Nj
6q6QvoK1bJYz9XDFrf29bAb9bzxrK/ArfCA/sFaIoNmLOkaNeQ6y+AU1NaQdzPppQljtClHuFqnA
KnqpR8Rr876YtshJRC+6m7xqitnfOLlLvahMdrK71appl404uchJVTDCJSz9cS9H/3ltNS5Ysot7
Npn1+drI7L92TtvfJG0x/O3auvgE/Sx4ih/X7vIXdSDHZhiH2TFCFFo4qGr7fmaUPEccQ5EiZuFV
NuZ4NspARDD8VWokCPuJaARWGZGzRzdtdlHX3cK8ja5Mre20lZwCJ2ihDKF5GMzKukDI9SlC9ROZ
TyWlfIhcUq/WFt5CbZlfKEXJ7t9vtZWMsTzLPeqHDiP2bG9o7iueWcg9iOnykHycmbOdrsi85Jk5
bnIhvRS6rF16J7x1zEG7NVPlnt0zukhhg0xCiUuShHRSW/sSJSfLKBV1e3RQHXOZ8sy6dKv6Zz5Y
8XdxUv45MUkVyB55MofdT3mi/TkRwf9VzH+6hbwg6NIjv1OWiApaWMpQThcsAMaXIh8v0ryNHrpM
VKC0qFzIfhnmGwgN2CyeXni5XIR+Gj+AU/uXME9cTYapffcprOoVNk0hstLnq33cdJpQqx//eTXX
U9u1vKlFmWtVKtgXhxFGZMkEv0EWsmTTMlvlIMtcKY+X06iUWziPSiGHSbH/X+fKjyFvJK9MXVw5
nO97/pDn+8rR4eNjTFHbb+EVOsvEcsFMeN7RigfzWlVs81qexQ1eKH5ijhi1iIG+i5xF5enqIp/b
cSsDddnZ1NUqtevmeJ78f72ouFtQpOb1+cJtnmBkK+/5ceFT339zUTk/BVh3+rSfLqqBJFad8POn
DQ0UBwJDOf0KTrFff/yP34u8qGur41Z+8PPP/O8u/On+uW9na6NbSQH8PkyeuzJWsS1Efk9x8dAl
2xluZRMyHICPrMa5chByfGXr35YR9RGhxCcjCj38NB27z3+Z7lb55+mNXSzlxT6m40AyL8q4UY9B
RxLTFiDnxPiezVP0gyop21gUqdGMdKETYuC4Lf0+uQ8oO/8lNLGb99DRho8jQyet+pUMw9J0ovTR
KExznc5QP/BidfcA/4Cf4lb3MIvcW11PAzuSRcvD/leBHhQ9WbZtWR4tNFHWmMXBKHt/qQ8m5mKi
DmLVPRpFqAGaOL3eyzDZ7wQWNjuKTsm0x66lQ5V1L8/OBwMPBGqO7nvIeeBLsGz6rlEuMwcsIFXg
4Zj4NYyHwHtDYbhBGOVPMwbOXYBfdfD765V5XVBRQEMkBTEU5ZOwgxwuWTxa9z5KYkDlcOA2hZgb
ApLpHUl5yMi/0UiMH6AAtw+18iS33bJRKk9yQ16gUvvPkWT6FPZ1jkQD8P371zlyoWmaRvOgNs/y
0nYeuBtPcdC9n57+m4l//Uz4g+nLcMTJU1W7YinfThgWKEtk/c1L+Q5DzJMFWf8MDC07eO7Et1Ow
FcLS/BylaUc4tf0z25f3KHWu39J2zkHBqREClqO281Tfuo8H/4WCUvjWqUC2ZmNwUTqFzD7NiPdJ
8du4+DWqbvFtFBPhY2q7BvGDezd0X+Q4SJbPE+OgQg9HXLHPf8uJAyjYTWQ8NbPVXzaJj5k52krg
ZjSIVRavzNF/kt9gJfJ+tmWQPFEiqNa6OyRHdktYdP5lTjU+SWuKjzm9mNOGeXIcqyLbO60xb/Ti
ojEVfcOio8JNyLX2fdabQj4BOfea/7GQqtprqiLlAgUlWHj1oiwLX3yfXkr0BF6wmTeXvdplt8Yc
J9s5wQfZyIT4Klje8B6TT289m8IXchyT68YZNYrgQ/yjNHcSyaVEabyM4nG6Ydnv7Tp0ZTcZ9k6P
dum9yAjN0q8LA6Rm2X1X8sm4SQTTbS4xZMMKgOItLdlfhAXGBDOv1VJtWaYr+ExuzFTzl3JYHmzV
oHqfKbe1DInj59HG2BtQRHw0msLeVX2gXlDqmK4sz0zXrhM3D82ELU4Iau87wkPHohb7s4R9vGmq
v8tienL6JH6dJq1epiD77wKDv2abuZiVdH29kf/b8pDb5YjQLP/qTvFmRXl7KFFg26ksIBYBSYn2
fppQ/feulZ5U3hvypAUq9XA0F1LXNo67baS5896RTF/U8MqN08UKPpizeUVZWUOpNQr2cQ04cura
xzoAIpk4+ngRo2h2b7jaLwQyipsgSaZlofdLqK2U9/55VpgTCkBB0uEZK87+OcpykT42ke+j/4wr
1IbHk4tfqpj1NTZkVizn//OaX+/4v8UF5SFzArV6A2CdQnQx1Tve5ojsNcOIujFN28q667HA5z7F
DnTpV3O/jlhTr4cmoY1X2rZhE3gtg4cqQLNLJbFYV4l2h1BXtjUQWl2X1FgQRvxOcs9bF4nR78Is
LB/12TrCsGm+W26CwDyyVUcbPuINfk/dQg6kGQ/babS72xxf1ENpY30ur6Q45Q4UeIMeeWldtJXZ
b5rUMb6Z5qqtAPGhGVNtR5t3DiS+RzKwSCik1U8Jic9DzdkWmTWvJWPEboJQ7O/Sg8TPi0kNiKki
pKqHbNTMaux0FpQ1/OiYvlH2BWBZP40mTkPdxtXA2enjWq3dBsgPuHUcCXbz7Nv3lkURGzYyijON
X93jTYYxTvUrtxP7hxYox6pqeMJXJv9ivQFKYQLiGqceS4lAxVMq3o9GCQrEt70lfpD1lTUHYPZJ
YK0726heSzPc5lns/Jh1BcqEU853zoxqMfsobRtrdfWAl/cva479GyfMkDmOYXXouvXWBDV5Z692
H/xAT9dD1ZRXuhqkO91Vgt1gjx07UztaW7kePVqlgY0sv5Ifyuxj1zlQ0RZXatJ8fhd/jzDgQFWt
SZa60dskqsbwqggndDDN0f5usfV1eWQ+USXvLqx5xA4xaJyXkHKUeeFlRwm9HcbSePDso1QLlg1g
bHJkRlBNjHwKy44SoDu+j/xjjg4ZE4YYT8RkRBultLo1pRb9lbT6SrIzhroKlxUWnjf/OWKOinwP
sr4OW4SjFvjDYhaSYxgdYJU58DtBEGPjcumXCS7EJhngNWm52QJlzMZTRFoNe7UKy+cKM/sNKbaO
Fduo3SmGkr5HFPZtm5fuI/bj3TZpyZpqtenfu0H+43STbn5tw3l40CjmXjSAFLcIoztLS7AHAfnd
ZIYT3gVO2ty2xvBA7bZ8UTWkxEhO8DYVTQ2+3mLIE+8qc0ProSbBK/sLvXJ2g6K1MEis8gXVAkpI
rNEOctR7KdDze+k0wCCVikt86HrFS2dJubp23Mk50Mk2+qBUD2wTy2vFRVMYW+vssdBGE9JkgWz2
LW/RdYGHJf6nnM36wFmY25/64qTBjr1EKu5cqMP3ulxlxcSj4qM0JgtfsmmPRXjougcNatKh0meS
eHn20I0lhBXRBZi5pe4iTs8h56Y8cxWcrDt4basvA6laDGirY7KN0S28kLwqxz0i1uO+SYJxb7mw
DU+dUZ0tK013d3LgHCJnnOLkiCOnnMfP4SBHXSQdgmH16dry1EsTb4Hi4rSKKs3a81Cx9vLsfDj3
JWH8SOKWOqJV5/XibyHnvqbx/8S0VnCaN43jzxb+5kuNJVeFr+G3Is3U69K8jZURfE1pmLscKcwT
TGvuMgzokwx/MCBe51KuPJN9IsIGdXWQ9VzZLw/v3gF/Rs8DX8vG3s07a9PyjXRHTsg4Kd3jcokl
T+uqq3NfB38I0rvyXf8QxJeDjbbxRiU5KevLHvhCCQ/kpt3NvRAQJnO7aVxUrKFJ9emWkla1OLWj
KSyuNKcursaPEdkHGz3QcCnUiys5Jzaxnzx1hrB813GHxjruMtd+04UvrjPEa7VF6mLsugE3tgTy
MBimZ8u3biRqHb7vNQJK76FtMuDMEZLQduCI/iW01hR7yV4X3qwwNIn1obm2QstaOjFu8Weh55O+
MykvcgUMnIO/DMgLpEU8L5t+ShDfB60ocT4D0LDlPIC7hRsIMlF2nuGKlt6MSzuoAFL+BeAo+85X
OF9VwoUGZxr37BFXZpl223wEeKq5dn4Hzye/S6Dd4t+m2LzLsuLOTfr8rp7fGjvwbmSjGjzrssqw
tHAsHXl9neI60PnQXQ9lpyRLKvn3dmYMB3m5CHDnFXS4jWzJC5zvmgJ3X1c9pPOzgr+U9j83vUJg
/DwzXp6l/eVogwpllvndZejVHmxbyVive+sH3hvprg0Me+HlqbaR2r4d9i4nzV8raMwtskrl4iz6
K89Ocd3RUofkFHruNsG2LihPyZfdCEh1mUwaRtrC2Ew2vbptdvIlaQ7z++i5GYngJletnaOLpZ9f
Y4ESjr/APb2lRpu8RJmjLac5M289rRW4VdIBfu22l7qPF3CI1SCaVLaJL1pXPuJyOCzmaSzephqD
TQ0m8aKsKRukEX4+EsreAwtwmv4hncturXcZUiJN0ANap/gATZ8alRjV4MHddErNvy6DpwkkxTu/
mU7TtSoYKFDC5MzCMLvRFbg0VV6h5GyP0PgKnC3r3L8AlzMvZRN4nHbULe1Vtjqsvu9bl0wGkUGi
aQ+F0aNnrOrXp+gE+Gzu99NlJAb1LqzWdTOa64iKgJRQsHBJWJZOW1/KJpYQt4bqBbcYBWWPsTPz
HkN3oerj+dgVVE7GYS6ecxylt94c9uue98fBGOrfeQiESh6Mwm13Y8a2sUdl4NyffkTIPjmKcCm2
mqrvr+u54rn0MUMOfGmepwGiIzkPo3/1JU6GnG/k2CBvFtmovfpQAbbnz3K++fmi8lKnZgO6JG+Q
6RYf+d/fwhI/bQeTDUnTDj870CCNUtsP2ZTby86YtIu+USwSK2q90bG/WauwVx+CSNF3Oc+CpWzC
1XePim6/yBbujPZd0qsLObMV09UAFH3gVrcyQPF9EEumPR2i2UI/sOS3USlTfQSyvsawD6PFKQtv
OnFIAFytZjPUVrIpB2SIPvcb0wWrd54QalCvKbVCbhMXOR1GZNDqNm8xQYnzC9knr1T8uaHuhOv+
5GIwJu0BkaloeSqXei5mbFSVxvWpXXq8hVhXexfn+mmjagcQ4QiaiWoqmYXsFhmBU3yuoDdXxfq9
LM7KgKBBP480PTKllq5cQTFasjeuDxLYim6ykPQm+3HZVu5JvFuO6m2PdqI8PcXI049ACY2t5eTT
gADTBgn+Gs4cmKt+NONyA+oA5YY2uDSMANPcpgymfWfOUbmRp0B3p32oaJDoER8joYYg6Qaq57Zw
Xehdk8IzAcUVy8ZivkDIpIoXBbTaCKESIOx9iz7muW9EuPE8ej77v8T1f5krrjcEIDCkRXKQ6Kit
sm0LykJ7/XJWNIn+Oqpmtpgr/V9GR9E3i9F/HydHSVi8x325x/m+X+MiNNgKhPhFrlLqgIxWu8LW
IKLOTr4S7/VkBasb7UrRbPIG9k/nYG4fdlm9FMFOroe3UlXkHCwvB0X5PViO6u03FlzdTamZOx1f
76e4HsYrmBs/SndqniK87/aqPaFJJAYjXPB2quamkD0ZTe3EoSSvOWs5mnsWtn2ZjRiACO7GWWAC
wvKSJWX9lMcKCE91DHhsi9G4vTPR5L2RraHJoXhb433oOe0jeB3ZW+StfeujmtNNrgePFikbxaij
jZJH3YECbbbH2AyHJAqVd2pUsKcxWuMbOjt7xxjM30bXr3O0ad8g0WPtRN7p3rS6aN0Ed0IsDwvz
ID/kGhokoqUriKiAL4B/LNvxpLdUdKd4fWoKBRV5NoyKc9lExvaUXQqUYVq104Bg3KDB3EM7Gk+9
7sqMZmQ6Z3Qdo6UbGveek9gg1LQq3JA+YBkq11q+Mv/OVM27ZK3TLthnJnvpQGKpRbGph7ley2bQ
Kj1WocPvGacNKE3WXsv88l56l8zTtQ1B+7vtsXSIqtJ+jDNjXDWeYV2HZWvC99SsS6XogoMVgtVv
dbOAllW5y7Zwxucq9X8NyOf+bIJi6XrCmkFzhq1ftvbDMLCkdt0J3s1U7GQexUv1GwRsx1uUS8v7
Odcvwg55gtl1B2gOwGZlLkZOynEmTmpgt/UyrFKc28sGhnerO8duCtzjuVm41cJP7PYwV4o5g2sk
roqDYJ1YxrCsw3xYJ4XqLjAsqw9+oP40ogDnvnHG9N5nP3yw5elk6yXGyWm1Th0+Rz06RwA+3E2c
FXXQz+IXzLvGCxro1HTaasoLJ2yglXt8cRFPcJa+a3+z22q8DJvZvy2onFwNjQnaqlJuZVfYe87F
DHViYQaKfysHnLTzVnrQsN8WffJQVna1SHxgcCN1nVgYJq6yKq6vA6S3l5nKt7yeSGQG5a8Gj9pF
Z/f2o5ZgtV1VbXJloBW5ixuLDVxIfnYVunP14pbOo+W6+e++Bvy+U2Iom6gMzuhXqCP5VLTESgu7
PM2Kw9vGj7GkIpuA9BTAYtBi51AnDRT+TWPlIkv6EC/SP6Fc1VDc9CEy52mRFP6wiQr8mPqxzlQo
dtESJZJ7G4s2DEzUeq1X2nRsqbEgddZZW0CzBm/dxFr6PqleSK+38KjM3wrCw36ktD9TQUlJ8rLa
NpXWrfAnq9jH40rr1G4NCRbLe5m+yTT7TnX4ac8RATIrnyIs071r+WM95oPO0g1fkO0nnhBVAfge
7BLRfcS3gbTwc645BhJElbJqwxRPqDGzHro+4v9KaDwik2oc+XocMqH/KLsaQ9FWSKgvQ80L1lAi
xzujqKe7UFFIOzjWUXaBruz2rtH+5ItYZGhaoe5ku16zlbEyBBV2reW1LhtBPFUXho7Gv2zKgwJu
FYVGjOXlJK+v42sHW4ZzRF7DWTWrODx9Dr1zn2MBkABW2oMGttMrS1OqqwZ24rK3ougt8JWdijbE
EzQIe1v0lr7l1Rc8py6QVhEgZw4+4OBWHRce//H/VjUV3SJrOdt+tZJx8vBJfJW0qnHQy63f2soG
3CbOxHn0yWm0xMsGocCiu5Qy1Q0CXRcQINWlZBQ1+OncxfAtsoACUA+MDyUnZFSQdgGgjzP5VhfN
EnfStc/zhEcasirnUakdIEdRsSFd+xEsm0nWFFuSoVjyusXRVWf9pzjJQdvKkyDIgvs8scm9LSI2
HLa1KrrZfTJMm9o6Zg/H2Y3qAyideN1HTfzagIcYFNj1Y4x7uqNR+2x139iCQrEvyjpP7uweszsZ
wq4Uj/bZech11jaGoburiNrDs+E5xmoKrOlCNqcWMk8HEfMom57ZrnnuqveFrlf3ntnwV9KUpxnv
x2OM7/tCNn2zby7kJWuDX++7jm1kuMPBhrAAFlDtbu00a/fZ4OLc2KEqr+hgYXXlm4XMyDoelIhM
ZpXfm4b3ViLI8JLi14C2dfcS42pPqUltbwZx6KwaCUa33J/7zbzOWTvHOtQKYuWhHyP3Oik25x55
NqYxcokVHM/zQEpJ5FKfy5e806cVv+x2qQeaM+eLtNawP6kD4Px4tGPlEZrRtkDKe5g24FKthVQC
Rihl2gdO8ShbkxY3t//sqoWNjDLMpyjZ+udEPSbNvvyYpAgnwqkc1assfne0RlbvLp90f/c/lJ3H
ctzK0m6fCBHwZtre0YuUmSC0JW147/H0dyGbR82jX9dNEKiqLHRTQgNVmZ8Rkdmb5qzrzf6mypAI
koGmKHH2S23gdKkT/hlcZrZ+n83f45CEu6Ger4IA8jIDIFdnG5akCVI1u8Qd/sVTzT7rrmed6+Ws
qUGsrj6cylA0DPbZpzp4KMzmTroCBcioNbCaCRMVe9+oy46oAyAcE9MMbF416htZfftFOua2C9Ck
xJZuGDMWHni3jeHGrMtiZWKzek7YvKMK8V9nWFu/9wGw+R+jtxmBnyLZqE6gc/8SN5SPfW1GlB4J
+D+Hygfe4v74OvKBgWF9QdhgPBV+o9zJofKQL9KUdsJ+FVjJbeDaDEdWjEkBwPL3jD/ieJ3icanf
3boxGnfWNU5nPCGqOlaAF5QVhdqpOstZHMwlnodL+3p6G8cMoV0bsWVc58iAm5IgXsmpHCY9cg9R
oR3aefYeyt6s72EyrEI4mtk2xfVwN0UD3syLHZ6EyFk4IvaJBKtxuA00SXed2y9XuvXLRUqnztd/
DGR9DTZquYgMyNWrPiVrgaK1M6tfKwerxDhrykNSh+VWjBTnRCnWTRypZxGm86xsEyqp/ckwYdD/
ZZJE+Q7wF369/9tJgVWbT6Xt/qKOgk2B66FeQjVnxIL8Wwy7YuPZTnWnq6NxqdG14ZcXal+N0dup
cxf/DGseHH2ED4CGOPghUR0ExeFzPJdGApJUcxp0QrL52A1YtgzLI7JuMvMhR8d9NerzImPU33WB
nb6peukDA/f0vdX205vl2WcJaIMsXKdZ1D1U4WRfVL3IWGQn1T/IFa1yPvQbZXZlO0FxOWrDGLzw
uPwlM62FSmhVs/rc9gXOrWNroV+d9N9MZHskgmRXjdYlgzC90Qkqwk/xaF0dMHItGg+ajvVLtYDo
Zh23Ld2Fg2UPavipS8yD9EvYZOBjZS1QPdXVQN11uM/4thPI1f4IE0ljbbnaf4fpafaFxSmm0Oxe
HpIJYTm1GvsNTmLQLySpfOuUpLLkom8DBoB2xPzIWd+S1F6MiXRWQYY3VVRv+alM+8KqjX2Vhvbn
qDO2pPvn74qPelMHYeuiKkr5ZIVZsQqbSf1OFQhBggKF3E430TAGEbeRGVOHuzu/yS8UJyvUbU6R
Y/komNj6K6QK79oUGa9b86oMZbDr8izPv2phj03cnPrhpcHda9XFbvZop1P+OCfoWYPpfk3Sejrd
+g1cEg8Sy38r+nHjf8Vd+zrdeI8ZsmqCQmZEW3+0wN2rUHEK3j2XWzPGdE+aXuTwpl0OyZg1T9zc
azOtsweI1M4TC3brWE5QpKy0g6WVkjneWV5ebYI27eL1XAAZxPmh3F/bSqV/Vwb8MBGPcJ5YcDlP
GRa8YxWGj3JB2ObVPbJJexnTeBJti6Dy94XW7tWinP9dTsbUup70/zn5n0PSo/bGdh6H6IP7ehaO
xZF93Xe5IWZxQ/jdJ3cPhqK4d/MZH+IkeGgdbiGv+H/oB5oC5MNz6mvxQmoPke4vr2LtUWoS1+23
lDZSiBVHX58f7Z4S96pedBpmZRx2QV9o637IppXqYGiUWmH6GsYlymzA2MUQuUYu5mqIbOvqdgz9
k32S/UqFVeWmtx31zu+09g5DEramURf+qI/I37Wr95dHAQvhEAPgKVZelGVnoD9LZTJq0SFZOoOk
z85ywNL5/UyaH4Y/TL+F21o478wGSFw4KXcoVPMSww5SuZs90i5BXio7GXFtLA02ziICG2RwFiTm
Gi7jhW9od1TOpXHtMdxVgCDKo49CFZI6zr0QEEKAqGfb6n7cOAk16s0b/q26nUTMwVie3C6710s0
ktDLR7diKWOggvaf5kJ+y6L5vSlou1tTEHIfgn/PzRfDKTU3c9ROo5RMJ9ShtILRWBbzlG60yC+w
COA3uMMLT18lFaWfFkyafTSnvLxQCE6AxM+Bt0PC4p9rU19G0HdK7SO6b2gO+PnecStnFwWR9erM
PhUgMBiZ3r32teu8xl5o70ATGUe43+lTxP/eKl7wHDn8Rg8UwfegbdDBabXsToO+iCLTOG4CdI2/
tWOzpsf+UU4trvW+lj9VQ6YfXWN0dnNpjcehhRJSdfk3m8TBT7stDoPt219rBXEKB7ITWqNqeW46
UmEIZ3qvv0MBOl1DO9P8e6jhl9erhtZ7aLOEdoP6ftXSHj9cNSVVxR4EpEMxjxcHMZ8DK4BnRFW9
fBMtfTIgh1EtxwuqreMls42t1owwZZYuPUigV/55OiWL62WUjRuZ/LdrXSe67FoP2OGsUbfDdr5f
TW6QLkaDxmuKvwlbxi659Itr8W1UDI5ltOyM5MIm4j149Mt40zuo3S0/NAXkI8Cx1MzO/vJrlM7c
HMaVU7IJvPUl8uOUYTnIyB/zPsSAl+9X+NmH3dEtdWNfLrCpBALN3s1qFo+dqT5fDyZgPbudL9LC
C0I5N0by7QrKmnoggJ2uTXsZRTm/eEZkUi4mPWmeIWRaZcoa8Q41A4GYvtb/fbWKq10hXberyQXK
boKYHq9jwX8VbKx3rfvkJkO9r4uqfUxrtCuiyB3fJgNurhdWxo+4aretFAHt0N7YVhX81HyMWOtS
t97UsEgRZ1fVxzx3sr2VqP25NLzyTJmg3reODfNjLDAwZKvxIIcqnRycZ/t8e+sLSid8KDzF3dsx
4sl/DHA36Txf2Ub/vohMkKbmpS+hbftHaUl/O4WHAkjNKUvspxBaSrPuquCgR4B7xgoxkLlNTXZB
XnWAjRx98nQlPs6OXa5ltPOd6kmfWzbsdfwpUqbokz8pX7LILgCGEh9PfHmMzuqdDHaWO571ku+d
dGaDEVoIQLPrX66DoJfh+PgqfFOmdqYe7HWbirM0nR4FYRT6nqRVh9HXZBFuj6hY7fw0nZ8m8g4b
xHHRFidlvLIRSfjGWvkTGjzzL0fz1sCU4BRlYbTS0sH/N+3qh7LM9O9zZVarAkGcNxzTdPDn/vTM
2nPcempt3GPBYSNnjspe7c7zaWCdfRg837kLlk+ODThOfRKyP1Qochp96dwjmW7uK8PsMLQj5Wv2
gCbN1jLvssKMd9i+9099GKcbt+m01zZJ0Nt3u+qbU8yvQTN3v/wyR4Y34Lu248/EU6Jgpajm/aSV
9nf0UVnY6En4OQb3sC5jTX+WTy4yEK+KlumbjtyYsSlZmSPhwQtSbbpz3Xrho9VTPFaGxKdgbgRf
zaiwyczAUc/Ltge+Px8snJK/ZkqhogNToLWyhOVIg6mqVT33dd49QA9mkbn0g9FyNpkeq0dnmTVa
3NWa/bldSG2GFoJXSjtjLby1qUDwatIG/VyEdv7FxmV4obk5Xl+ctb401kKCk6geIiJ0pLz4YmHg
+zuKmpmxFjbbLUqu5WZXBh3YwgL8PFHoUar7sBtT7kngIHmlWusitvi/WZbbcuiXVZM9ka27DUhw
sMy4DUyyFJPO8i+XiWEHn+HzP8puwrYSZzU4eGMAJUzeCuREpN/vbOfY2P6AajiWIYg6thj2Bv0n
02O/6hnZM4zi/tOQhZBdVVU7y6CjAx4NXEvbCRQApbb+iNYlEhXL1NrM2gfTzu9kMCgU5YBCjrZm
eedc81656Xd7v3bmraTBxpSHeupr01GataL/qvrEupeWkRYrpQkzFnKq8zRD2JUE21B14aUMTSTX
CpvqfuVYLL/yNqxetfjVp/oWrIZwemhRrPum4R29bptae9YgDuwasxwuGlKAJ5R51T1/YPtotHO8
qVkefDb64KeTZfkXh/QWDjlkktBwX5PMmZt+5epqu+ljGFF2MEUrpfA6VPCibEd5qbg4CACdSdg6
uxoviucZ9x0qaKWCKG958nTT/NfRYyQN3fYfLmqtvK5Uts5sq3CjS3eXlaS1ZcdCUQKbibHIDlUT
mxfZnciAxDko7lzjCtm8THN+CHULTt+yi5F9Tz1i/J2H7rHtMSQRlTFHRMhqXgq7v3Z2deyurkES
f4scam4QT8nbUw4h8KFDs/C/bS/0AvEGxFPJ7i5WGAaScqc4Hr5G2Kce3J6tXVcZyAXWcfQyz9Ol
j7zyXrpqzXiPCM1FGCOq1EtjTu+jRugFh163zbMTRhbuTYn2lnVFf6gtg9R+aahv+VSp2wi3mr2M
diH5dMcw+5OMZlH5L+oQ7b0MlnjeBLERvBgJsrqR8ut6haLJ2GMUL9eWxkscLQk+TaUe59RYtCMH
0p8UL0vXksa+NSWN7Wh8moxKGvtDU5Lcf5mbxfz+JMn9IThUWVovl0qWUfmgHBvvfchXcbLQPucK
5QmpzmW4CGzB7yYHKelpcfY9aRzvQVWr6NWpWXUsGvuuV7L1C+NgB6jI/NzHzhlA7EDRZSyf1XHx
bhqNz35U4rIVuPnGovbz2XGdBGF+0z+2dXTC1hSqoWocHdtqnmGFt89pHsY7f040uKv0ycE2g69q
pHpnaamWjcAyk9KcH2FedI+K60/fPrV6On4LlQGhQ8Oo91OWnme7wD8dxxDUrVrrk40X0KqyRu8X
byPUzqZ0yFdWGTifIjh22ySf0wvq1sllUTN0p/lhSp1um5VAVAaxxJN2GSIRdN2UlrGf7pM0LNe2
nT/hRN7di8jhUGCEPLU8i6VpxV57zD0lXYvIXo6t55Nv69sy5g2P0mL5lHgL9djEdNP97XB587qc
F6CFJuCMYDa0rWs5KFrdOuWUPBapYjnNWRleg27XcFR8BEwMtBHvLLZjXBqfdR6Ma79Q57M0o7TY
IClkfRpKFMjVvvxqRYn52VWN8uAF3mGa3Beqkqd44YmItZGcRfO0D+Ouvrv1ZyrAE8+o6w+uSKWp
+ju/VuCsLfPlAKPCvPRxcXIzrNjCeEnhLPqVVHTMjRPaxk5E5cwOqc5m8n5krgtXC+05rECgJUpp
6BYrU9WZgt0SK4PSFaIoF7i28eAZ1fR4xXYkU+tdJIlgZp69n+emWV3/i0Nbe2/LcGcA4UOV6aeo
xkMzS7dUZ6qr5nfqQOBd1Xb8UvP6PzW6QzPM0uiiYasmM6rI8h7qooZw15j1of9Se7kCw2fwnyiw
aGfePF+GwvWfQI35Tz3ymju4r9Za+iQWcBBqnIWd76VPDujtvQZeGyJYwIWmUDWe/G9hgPjuVXId
TZlkHXYV/ym1NrAg4KyY3GEfL2eo07yfSd9tFCxPjBhl4pz9lo1XM9ftloy/81hjY/Do4BJBXbvX
WdDTR02dgUqN7oKqOEoXIiCtwosLj+5OV++vEUusUcK0c625Od76SrMeMQvnaYyxH86qkKHj+i4z
rAqTB7VGLmFpUzzTTz0b2Q99ElNJTBXEn1wdxUvpq6uiGVfXyKBwzc3tupaB63aFFJLasTU2lVR5
8EZ2jO1QZT98DPmSTrW+lnmG89RfIpQBO5Ehsq8RjcodELLofOq6+KsX6cpbZePZ5sU5Mtywmk6T
HgCH17vipTKguXoFhhEe8iLZ5PyqKp192nBcaaXpXi0JRCneqFl6KrULD0fuK+n01FhbWZY1QwhD
fl7uKRm4zr7ecreZMi6Rt9mN7vYID/n1mx5kmwpZpc+p5kbHxsdwuPPiRR5KZEvZxpTQ9UJEbVoA
q5spNvML+GoyxmhErpq8Qs5UOj+MSzx2U6RUqmBv2vpwlJBrdGMBiU+sEDSl057lYI7wWVazHZvl
SjoyFVFl21hMrKXTloBr2PU8KKb2bA5Jd/44JpMjtiFloQfHj/FR0aFyBkqkPQ81G99F5WgjkO0E
WA4K6Uh7OeC5BdQt/QLibnp1nwFpOf/RLxGaiWbQMlMGb9PbEWsMxfJ+Bl6nnY0EEyk5+1tT+pTS
oZQrp2XieZs45AaReUo64DA0+Y+8efvzyNvk3ALJu55JX7MM3Eb/1qfpDlYbxbj7I1ZF50QnhzVW
NhlitT0kM6hq1pb5Q2cOxkFn1Xix3N69oE5Y+LuyBbGU4fK1tlorRPnSHqYjjpsWmYB8in5lrhoj
vqd/ETol77o1VnbZD2tesGD8mJ4BdMNiNOfhVNezewcXzd1ga5HzOzLzTelZ8fPcYj/kz5W6mxtW
5OuyCJ6Vxpj5CinmhxicPFQlXNMlVg5aMNgH8MrWSpo4MLubsAfcj8Ilz+CxfgCJYbxW1vDC5rx+
0JdFzzImLRmDYfmh9XtMIpd5ZuXc9f2YAsA0hrsbZ+HGb0AU5lcwqyO8GiLkcNOrk+YS0dbw8Ekq
+rtEd4Nj6jT3PH7011pVMc4J6vt6STpFc5k//h4rEye+YA8A7YIkraXjSNypTkF1r0V9VTpzJ1fu
9Dop9yN5S1gyNG8DluR1VVzYrCZHw57Ba5ecNlHAjvoo+k2Dvikjq/3ezeO0DW2nPnlYdzwrg/pL
xr1sEXgOcvspgLl5xpMw2pYDZB9cLMy1gwrheXRdNMXj5kEOWEc2D9LP9uR8VeaSgd99EnGbUClw
spA4wSAFwdYc49MvlYYuj1fZLTcoTcexj0mkAmMLMu2xRHdjCDE2bNVA3zvx6KEMTRRq38u2qeMW
02OI0eo3MmkIk+StfpZL28hzH7qxmzfWUiAteuMMCMQ8V6aHs8TS5aHfdXJ1HyEbuuTQLfXROlB7
PI8USvm/Y8kgq2uTbfYKFGuxjQMFCGYULZZkrfV1zoxPWWpN/9bVGxs6ynfVbB1Yp1r/DGFGTbed
2rdxCJZUmOs+GiaviaHos0vRhPWpdID+UITV7uXaZR9F68kO8/FpdML2AZlN/xBgMLMdeCJ+I2O+
pqqqfeYe8Q+l4rDV063xm0J/XNTJHdJsX7oWo6tmOciZHJxeWXWpq5zEAEu6RrNTURylMjbVarqT
vz5EiNxjFXcnf7z825V+NRyjaPghXfgJqahOWKm2LpNI2UqnHExrGld2lL0aQAEf6ibYuE6a3kWL
lrJ0YZUAEG3yDyhUms6mt4ZHiJ9sCNh6OkCDo2GvaKD+SNnWuCvuonGwMClWydJk7fDVo1aFv+QX
dEGiU2P6aE5nSv+1McKf2jgoj6pao1pRd6zul3CUMtONMwXRGUV28822pzXa2cNX8jfmfka/aSfT
i7A56bXafTIrxbhAoqrWMh0ZW55p2H/dFZ0Sveg+xrPLZeVLKbk7o51u69xiWIMtWstrXNHw5loU
nOQAs3TGPvJZTJXGOFcOSZTgovA74G+TZuc6SaL8WMHRw83fJ8mFHGem3Nyzote9+LOCo+O5ifvq
mUXcr7TImu9d5+Bo3mnqA44d7p3HTb9u2Bl9j5P+OVWb6hMc8eRUVlG/lQnW/EPxAS4DAQv2Ua9l
B8Dzzee8S3cyzwqjcaOiM3EOW7jmMxqOB3GlRMPapkQQW5S+/suuslo56LI8TnFTXa4lY/w48XVc
Xr7qcogd/+wBhD1JK1Bd59KgiBXmMWsdL3e20xDgA7U0a1ldZ6n9vfNU7Sh9PMK8B1fX0zszbbfS
NS3LJLazbLJnA0cvBQEo+ZJykPSB3U3PTqIoJ/m2178gCIpDgmiggVBAGpqvQpkpAj94+N2q5yJ8
iCr7Vcg20sJb4NoasjmUyBn0B35xVY7Gq94oVH4LfUJPpDC/SLqqqysQ7BSYLpLL8mNP23gmsp8y
alHDPbRYmF8zXSW2Dvd2CRx5IcnIgdxjmznJS9bNwdkuwn7Vggoi9aawi+oLFPpK0koyIE2AENVL
4nR3pjHxEp/V+sUe65BaKKwQGZSwZF8ilI2IHVewg6LdzB7+WBLuFPF07zXj5XY9+cgipnynoDc7
RGH2aCRkuYfcnBHLTrxPWmLlxzjGnU6aixz3BR1rMvPLqDlW7mOjlwdpycEz946FZ540qJXeI0s9
P0jLsp0Ww6ya1dUy2dKnaOO3HSDJpSkfPI17y/zSuzky3bOaqPu+wDdjwb0Doqxjde9ALd+aY1yv
sf41WW4VNoI4jXLip031AmJSgQBahuNN1yDf0MISU6oGZmpfZRiDeMV5WPB1vMAffdVxHx2tzd9q
ON9pobwVkwU/crS+SKvP5uJkWL2+lmbXhYtjKtm3a+xywWisL8jq9fd9OJf3uYItJuJezba1YyCO
cY6lYGiMCOxz8Mqw21lYWSG3Fk2PVhtNdzpFPupHrHQgAJDbALzCQ4Am9L/3pqSKulr5H00z0t6D
/5grwTLa57GFoZtZb9naZnfo6aZ3jW+ld25dm5dJ3Ui39NzGuiVA+rjvk52GaftKRv+4xi0OgFuG
3nCv7/6IG9QGNL4y7LNQcXrWynY8Q+Gbmn2rUSSRsv81/3Lr/AA+0UO72VPhn5cHaBeyJUa2QBgd
Zef4eIdsB8sP74Y5azGqe2/lo1pLq1K9BGGNcVsi3XoHocvdOI41fxny+WIt5dY01166qok+5643
bN1aiy+Fkk2bxjV/9Yv1mqubwxZ7czhGS1OMjeK4fm5yx7pIlwHV7S4IjXsZ89wQOyBx22mK7nOj
gHXt8EGbHU99K6Dy31FwTledPqhvZZWROVM0cy2jXWNYy30V7uyg1t4q1cDQtHGUg4yW4cxbeHbn
y7hcataSh8DLvEcZzJKDl/bu6++P62EV8kg/Za4XoIs4lJ+7X54+KG/p5PcPZJS+m4to/2xhyhir
bbeRpjKZGqzpEsR7qxWfnW745ViKc6ScrWzLMbU3TjFQepzNHEHoTrNZ7k1lvwqRt2XTiR8hzopk
Y4PA3ujd0SCvB9Q/g0g0YIJxtqIOulAQj+xNllPHazFdacmkeZ5GgazUP4s569W8FUxrvYXtbpPE
WD5Phkak3FkgKiX+q/aijt1Zl73kFtwJt0e7SIP1h+yBnMphIntwZuW9kpahonexl9NEqf6ZQBde
ryJdH7ITFLeA8Vx1i20ePpsWD90ndXTNpy7DDDnTVX1Xpg24cbvJyfN7iXO8tjMnPXXtrN1JdN+V
DYyCdVCDcl475YSYWeHcXUPzFjhM2VJHllg5IHlV7DwrLzDl5NPszP0H9ZLvo9eSqAnxRUe55y72
0o7lX8hrUQ0y/aB1ifsoIYFrBNuIr4iXr+U8BsthIbQchtrEF3W5igx07uwvFpTbW5f0ayEL061P
ZepzO8XVDs5AyJ9TzU84dA4rLUDrN8zTk0RkcVXt+D0GJwAO81OiYuBCbj3//4kIM9gJUcaG23I1
7l3V2aSOBrDlepzMKDpaivbyAe1yPeWXsC9yIzhf0S4CY0ntHgkpEz6ZUux47KefbAM0moX00682
IsVd+L/awkIhvcm7V9amwHt8cveIlWnnuraKXVDE2See2e+TbMRhW9P/5dWw18pMxXSc3dU2qMz5
MpTa+yRdsbKzBZPkytRHTqvcZSSobxz9P3n82kL/F74//ppZvUqQ5+cXqFx4qtUbPyytt66HEm0a
SvBLRyqZf2Ty5AAoLlVZu99cT1FWkxeUL3nP2wIQDup0qY/EvjsEB2xQnQe5EnwgvEeCVj3FAJRP
Zah9L4epfhJ2c7p0Iahy7RIrb4lauqQlodKld1hTNdzK0jVl+T/5iPskDJGdJKpySXb1lqJvc+5v
6k4s4K6dcxJ9i9PWOd5yX0PJX9rm6S7w6lNh+/oAANCOgHxetTnwVksOmBnvtbSfv/PejXBe7+dL
lJn6ozNAc5WBKIlCiP5+8uw2EbmlWjWQvmBG6uN0DrH0SzagbpZDZD7Ukx19btkpaGhQrdqmiDE/
N/rHeu6PwjrtF+ppgTMPaewX6bGr6iWllHcvPNQpQScEOnV9ksFqQAigykxnJxOjzokO+K0DFl0I
sTx93bOZobgmc5HjyLeOF2OrFrs/mkiJjte09W/Kf9paH/qv78HG0K99VzydwCx5Yvxop/lTrkBk
ctowvJNDFClfqqqw9rcullHh3ZRoCJ7kBcgZ9ADAVKiFh075zS6uMJSd1bXZKVkM5aS/d4pfts/j
bJhddTsXmrdBYSV+lkPW8rBLkjg+OUt2R/pS42A1QfskjSnQ0nM4WD9ucyZzeHWgd4T/JqgkrAYx
6VJK7bMG0fAl0lMqBNBrEEQrWcCZVgngseMxZarhCzxUAzPbpCPzt4ymUwWZxLBRk6Ds2YrdLWu5
DMhl4aKyMqJO6/TWz9S4VIsh0Fj1waq1OvNVdaJhC0rAuaguXB69CLpdFraALSP/Hs04fZPG9bTT
xw7+UVcnD/YMlGxpyaFIE2PVdVQ4pOkYsXeC4ViupCmzNFt/VJrEuZOu3gq7vVu54O2XiyhtVGO7
dpz8bn6eNbt+cdWK9E2pb7tAn/biOpm71qOfKcNTOicVlcb5IK6TfpuMJ62lYCXNKoWrVy/Stf/X
SW4KV29aykS3STlVZ15Vurau0NnHJRf8g7hPo4AWHQc9zQHB13hTe03zAmnbnlHC+TN2aProOKOS
uA5wSnjpQkti49gkDeTZPAkRb1U2Kqi9Kn8EouhuY/QXd7Apeh6+eKUkLoYhe2fxTkkNvMTT2j7+
yTeSNvXHbKdA81zZYUul8c8gvvWpaMiH+pn1n8vePkutMes03FFVsm2tABNw2Kcfrnh3I3vt59B+
LAfkSX0j2Um35RbxOfPDcS0w+HSK/Y3dQHb4PUmtdcxEcwzqtDn+c5JEuSmqWTIpMittnar9eA4d
APTaiOArtiek8svkpV74eVmeGQeDUutTD+OYNRUhyC6sNAqb/3jqYKwbzIQfCj3i+a0X+c6AYfXW
997roATNT97N5O666bM3YvCb1I1+LiMDk1rwT5sYv6LvywdTlesOTskL3ckSOExemW0tTR3fpj7B
eKACqK2PORJ5NhYvWaP2JxmdexSAzCjw72S0UoNT4+nukwza+3IaW2S+6+SZtfhRQsyqSe7DGK0t
Z7n8nDXaKffZsskU+fCwU/V1ZeYH002Nb6WPnPpiSula3a+EwvJr4eaouPiOceoU/KdiCLeb36HD
1Do/fUIdsiZ/DXVy9cNVf4fGQ/d+VaUfFp08+8NVc7R/dT0pnzGyKHZ6myt7spJ4WINa1cOofANL
ZZyxVTcwGhyqr1nSkdUNw/QeTZzshZv4QeJv08OBMNTo/zq9tsf36YZppTJdLut7DlyrBEp4U2zy
dnzXGBHhEM/oXIw80xdpNbpvGiBZCIkqA9ZGN5xloLVnSEpj0eJBPfEL7KX9HogjH6oJLx8my5zf
V/jjI3VcSTcBaLjrdzEzqH8zFf9VPM5U0yOzRV3vz9NkLIYVVrTmRsYzTQnOcjbr+vvZre/DbBn2
XDQF3t9X4GY3lZtP94kfeNgwa1tp3Q4WEPl72LjlNrWNiScUsWCF+Q3JqVPBnrSm8Mj9NN1/mBb7
CHu4A5lmoFLyHvZHNGo8lCZ20pQBQa1jSP9x4Ppezhv2Jl4Kw+jDflU63cj0d7fLyiXc5dr/DwMS
HPGUG71MOWe6X90pKSukMtRP0pJDrhaUV5dBOTRT0GOTppqbPwZyU63upC/hwgcklV+QiaIe2xYw
bVYyuS+wWpncGLXFpep1O9zqX4NdUOa6tW8xME+Rlg7j+jpZqatmB1Mb6ZjFilZWE8gnLSY+y8Ii
y/lfqo2QhIcsQKQzV5wMvk7dYHutpf51Zu8Xyckc+h1k24YyHb4wYg5ztYDxoWaFahaenKrP9IsM
X81kruN1Gd13UKxxD0v1EKh/HrPxjDDNMMhsngFqefba7+iVoQqJkjLG7aHrKh84yBIugTq5ymMx
1itrHFp7J9l1U2lQ+0TqYCcZd9DRU7dymkgF9rwk3m9BaW8TFOZOgWNv/T2tlASZGgOzsthjNzy3
+uutKdLW0sw8SIz6wmm5jYq09a159XeNQlDrOXkUJDWL3H2G2pq+uc+2PTRvWuZ0z3Fb7Uszbt7I
w8dYZ3tfrmOqvXwRU+XPYHBGP+GYUhMhccXMJjBAJ4wjq6RltBzJuCj60O9ltExcnn3OxNJhGc0N
TIDC0O8uMgqb5A35xB6BMQYXCXr5YrFReMe5VoZ3US6pwUZdg9xm5Cfba3MR5nrX6FpGnNJ8Hykj
DRQof+l7559CXrcRKfzK1f56IRmZyXKur55ZSgzzHldrU//uqe7TZNtAYWq33BgTupLShJNkPmaN
5R5ilGhWxtKUATVVO7j9P6RxC8UK9Q34qnOSrnG2ME+08ZixyPAdgPb6Z3tw/bNulQgoGvEAPIIk
GMT0ESPkpQ/Vz6NqlT9Rf1kLkEdVcuXM5g7xlwXAk86Idzo9mzskeozPuT3+U1qa8dCqbfm6TBqq
tlnbY1u+WKW68d2x+F6BVV5rCLstiwdgeVSIdzp70k9q7IYrbHvcRYGDkMnuyJni5oL/b/MMU4dd
JaKUEczybVEN/aGfMJxvEEjqwjL9XPdKfI5jO9xIv0xPYNDkTqwj3twsisvhGCBDbSG3hu0tYmZO
Or/5nm3f95V+itVC4wSwnz9oyUGLEujtkr79PeqDKntBqzc5zMuoBAfW2LD0GGnxQg7jGIrTm1IP
8P85ufYwFDZLz8eYAaD0tk8VnEgyZXwkWZNSAvE14NGQR9jXw/pK5vhLF6rjo1v5mb+qQafHhh7f
SZ9VUboA/nLuycttHd9QWcD8p8p4LZaZqHyyuD3e+mOeGHcQJTECpgx563f8bjOBJZqxZA865Lqy
xEx2bcDuPc3HCvUXdV41C6TlLxGLjeKTj4/FLUIzUQLX01BD2Der7voa7YPfxFAhfCZ+4W/RNtKv
7NIbO9SKgx9q1E5HIZFKP5X7CVhMHt7HZvEz6vX5OxtXCFRlVTwaQa9cglhx1tSx5u/+MBzHpBzR
X8bgxTBSb1dbTv3V1ceVBCghdtZlVIdnUi3qsxbED/+LsfPakRuH1vUTCVAOt5WrK3R0O9wIHs9Y
OWc9/flI9Vgen70PDgwIIrmo6naXJHKtP3RyzwbSBoR2VXWvml99l1IFkNkblvhK9lzGlMF8Ey26
VmgYDMpL4oT6N90MvH3Zj94ZKfPj4mOfGtTPKTsNWyQn0q9ZB4RfKjOTLTRL0/tp1dmXPjObL02L
gERGducZiY0ETJsFy13v7EusYhfTeZ69KDyXY4LGazGjvUjJ+TUf9XqnWIl9CMV+1ERa7KlSpWpz
dUvjod13lnWCw9yFW2/055uDjAgURbh/0G3+x6bb6oeB18ynBLAogsT+fAQAk3zLkZJKMOEmPZqy
tEbzU3bzZQyp+3z7I1p8R6mwvioQULdDVj+qVoj/+eh3HtAOHupL2zTZi2GG1Z9WAEYcFHsdJ7hH
2dWMVnATF8jUWNkkiq4evUnPngLh9glk7c3tuGVTrcmXrkTv+5M7oBDnjzkVSe7OBOgEqjriRR+T
AsSJRtnL5jogmxEKcGhkedphKJvwMWZxs8G2COqxTqHAyIAyyaZb4ZKtJPp0xYvC+JyZf89kG969
XNvbdmA1iAFFGnLv0CfHKQFygr3OUTYttf/oy0WfL0KiRt3r5Pp2g3C+bQfFh3uFvoCbWOar7ENW
tFYa90X21IPLg7Rgl2gV4ZPW9+EVLlj9YAM3QzKinL5ZdvzQxkN4bEyqfO/NgIKEruL7CohhOiJk
G6EBq6vb2Yj7r2GdPKVZYP4c42irh57/wx879Lma0HyrlHLc+zZME8Mxo23etHh0muU9Vm1cxihN
JJvAN5qL54T9a9Ca1mmo1GLrlyCjtwPw0QG0/XOa2f0r1E9j51kOjL8QNsoQohMiLuXjJb4ZfLiQ
K3kgsgN3jxvNsJXEADmwMA0m29kHzsjdxDv8lnnjFiV1XltNBukS4rt/+a1dqz5lBTs5yj55sEoP
r6yEL4he+o/ebPE47azyIbTmb4GVTE9OX/LAdQftEJJ2usmIJaxmxxKnuYvVLHGDHenH2FTxLNaD
/uL0qFSL76P8GsqvZ2yyjkn0xCGB/+9XE8xZd8ma/FFGrP1urKmbGGTv8s2WA4NpJZdJP3mR9kBe
PbhVurCfzIQ67QgCj3Ks3g1n8vwPsk8eEjH6P4UM1AqvINJZKsaU69XivnBYNOSjruD0Nn0X/gVB
RzuUkV4KRZzgE7LzHv5GJGhjxJrf+kmwg3L7PRQtqpHpiwstSY7JeH38YaKF/dqEg/LmTOljjq7/
oxxyGqQOch11ZhmumtTb7SH3APxzLVWDxmoLUT45OtlZeHIzp9wpI5nID0GReapDlJNyDBsUvFh2
sdoHuwqq8Q3Ff2M5IJiCv53iZnd8KKazHPAb1bitcW4IaNao1Icldp0btMWxza2LLKCqpUoayPF5
8IiKrDPGxzprQWWojsMj1wR2TfcYtfpt7vtiI5sz2synqMNmQDbTEbCmMuY5II1Mu1s22Bq/aouN
XN+zzEWeJiUPONkQn5fmusD/rf3b/mA5hRuEa7BuXbCMSq7yYKbR1GzcsaIQ1LYInsm2HJp5I1Hp
7F1zX8WOefS0FLIcrn8XabcVRjCWQPvEG9kcHHiAiJY75/7BnccZY+/EvMd5GRibAkcVgEq8b2Rn
EDNSs5u/A60obotp9khqhz1Q6TuYuDnPoZASnkQtQZ7FspYg28up7K2lPjC4/fEo5uiU6nYfTOU4
DEFY8LzLMfl8r1EOOTp+6e1T0cSFOd35U1adJ27idwzic1Gnmm+y2Td40YGWeildRCG8Bk9QMWmy
6+oxiMJvMgiaPVro4gNCROHOBUjngwccCNuRKr/pDcqx26ipLZgA3WeJrFMGq9z1kd+delhnqL74
H811tKj17gQ4NNjmScXLYPJq+yQXdpF+RVNFf1yWdcOgBVtuwPoo13AfCzmnP1l1123khF4sB+UA
U2MrMbidxOoPHECwLeekhkVWFcjUsPo++SRyN45cMbo8lR6n6ZLbNQ+yvqEai3s5ToHdzsqm5CjN
zE19cMmPgEcwpJ059Q/8F4pg76hpwNQ+Ogn+Mgah4iPkT5H/rKHQPi0fYhRkyx0LS3P5Y8ofeJ21
/KAYg/Kw/MF9WS6/h4wKetuiABuay28up1Mai06e1TynZneOISLxwhYyeFIRT0re4cewSaC8XQt4
9v/q44lANvfKLlLcYWuAZTlFTmeQTS0VRMGiNICCZijluRG4yLUp/1x555jLqMRJrk05ugbbvEI/
u777rfMqB42O5uBbJvYahpUcymH2/wLHyHoOGBFEcvhDtW02d5Rpo7NeufG56IbqrocuXgWx6b0F
rQNUGve6s+6nYKFtmONm4sY3CR31bTXhCZcmN4kWlaOyOQvsReAwugZbgfoMcRLb78Z6RLC9fmab
+E3ueloyFYA2guxsD2X1dbAfqOPxbkMBdNjJrhLvzY1hx/ZZV1J3r3VOXxzhd2GCm1H2ZtM+MceH
OzjV+NbIL5b8FqTDDsna+ONrgLONS+Epn3/7GiuggNmUMU2rg32oFnDPQd9n4c6qnOSUTGDheY3r
yGqxfkE6bB54aFY6aBrUkhDE6661qd9AO7SHCIT+sptRoxQoILl0KKZ+5Z+Wdpx30R2sOAldUJZL
n5wIN+kSTd8zIWAhpSwmo/s8dYBKZQtIdfOcBdXnfIyryyKH4dQg0UTTV7T0jDicCmAHoRnA3a27
y5RS3UjEwJ/gAZBH6PG4nTHv3QEV0qiuTm1YgAr3a2xJMl1R9z0Kdi9J46svDoRdze3xDhGtoeQJ
phg6Sn4FcJFtG9bdhie1cg4ogrxEuencxfVyrOh3zjDg6LHDOwGAW+KoT2wO4Ixp/Zs8QIE99LHq
PcmWY1r6Rold9UE2g0m19mZb+XvZzOuqe5iNmXvYC4c3vWmaQzw05oOOKdwj699gO4ZkuoGGJWCc
6ZMHAIv6vojUYatpWvzYxDZuKywzh3MfdZ9l3xocKEp3z2re5pbNO31IHoFVjw/LJPID2jXB9k6i
ivpxNB8KSwkW1piEB8nmAjJq7N9Hm/82O9Es0Uze5oZTXhNfS+Z36pnaHoU73vWKT24F3R2hZuQ7
h1JoLq2HTgg0JWBsDgDKet5djCpqTYlfnpqDat+s+289slvOktdUJ/g62kBxAzIzeKAs8W9RaHs3
LKp0HEwq6uJyRHamikJQnSCFASnsYpRzq3I7Ed5G4bADQqQAu+m923odOWqqLF15I6NDRuxvl5Kn
ld9Wm9AhQyybcu5UNidbMZqjOXkw6pwGWUjqCLbZZufGsv1dLYyW/AH8zoDCwoNutuzZpjFanvXL
Azxtuy1/qO4u73x5UBNv4LYox8PyHou8oOPxSvU2CvPPHzL6bIOsW2lq2RZMbn7qBEhJHiBVkvyZ
n9O8a1+SyikQ29fhZ4uAhIrdtep6l5LoHJ6ryVJerLZNRC4o+xEo+tMMvu/dKvL4WCCcneaee1Si
trnF7IP3U2qb4DAsWyin9N/tpntYntN6jCdyFjZ/NzixwN7lGmGrCp96o3nsUm6uIVGpPdgKtvcO
qlhVEmNVrGIdnHod+FDLhUJWp+5DRkHi2A2++gwXr8W71cu+DUZ0kzuoFg2LwiQvYungwsAMflWH
ttkrScDv5mTTzdW94RSYc32dgefMXX2Y2sxgTQxaXBRMljPZlAN/9JW+raB9xR9oHaiU2ucvL64g
51FUpr1edr32UPKxvpme1kF5GU0d1Aen+VkGGBtnwvG4E+7Gc++1x2wa0MH9T38fjKwnZUjhZ0Ju
MHtz4iC6mX3an2cy1CwJKbHIPnko2A/e5FkaewaWg8NX2fotbg1RBqqpiVqhjfLHZdZrWYHn7Gy9
L8jb8cHrwB9NbWqNbeco5W4dUIMh2ppJZu6oSvggASJ01PERQvNCR7VA98wHOSAPKiwFhPDlUXZY
IlCe8YQpLhVy2e5kb+Fp91tLZQNdYD8OUECo6KwaHfLsfxfqkMPI/n1If6zz1imkvqNtGYJJtaty
axZ814MGzVBB5wtI/j6bzjlWEjRfZ6h6kWXmFy32v8uW7A91VT3oyPvtZJ88zFnaboGJTABZuY7s
y+ANyktjyRdsHBeQwnSwLN99gEVQX/ySUrA+sxlgW2fepc+VB5gHS5FkOFhyhLR9dJ11FcDqpbOw
O6niu1mSAljwxbn6cxw7VrOCZZ/q+gAD2m8XZLLmO/Mp0zFhkaOUcou77inLzFhw+KP+pkWWsevL
wt3h19Xfbdvq76hdDnczNv9xXCs/yS5T9C+DIiwt96WtBUvkOrFngXNSx/KLvILm828jJ/mU/nZ2
Nie79RpK9451Cit6sYfaTkqJQIiBZXFuoReSN/5JmzQwIIXakH413K1hPMuFZF+YWzbAyavcMvh8
KWXL7xV3Y2qByX/xqLfVNkBzGLLLMHrLKXV8NLZk73LaxLq+V70aReM1ijJjc2HpOZ2M3ii2Kwy9
y/X+kGOrsDUyQA7rgJ5jrhSW1a0Nu9deg28ny4pD60CzmeCsqqG+SKet/VpleFcl0pZ+WQyUhcRf
/bKrrUcUXksgbWuptmfd60DVwQ0s8+9r/9RTTQGqM+7XPhmio1EDuEf5uvZ7LgkinEs07iuBj0Vn
Xkc2LU++2h4+yVntjrdSc8yLOSvG3k/HGZXS9N0ki/i3CBVgn99CBz+xLkA0P0LRIHsvC8OWoQHI
6gN3Rtm/Y7gXV1pxlVgziUiDT3Mcncq+/bfLVFgiSOSZ7LdUb4lau35NXEFqoktOnFPsVMK6L/fT
CBx1MyljdR5V9b5aoAA0Hm9SQUz2eYldnTtr4ttMnXiZJU/loaqi+jz6w70WmmJrf4I9xgUe4E6p
9VTd+EUf3md2XbvWKLvfO10x4ipmeIr69O8lGqEd4aIshLn8Fj43ER4QonsYpQiKygni0HrpF41l
8Gntj/2sP5QiKzB2QXGb2xJ0k1Jsp4b0+k72eUksTD+BKmwbq4pQBSBw6cxqXjibYkLUVGVSoOdp
cpTj8jAEIN0h3qCnDi/3tg58zDYr75QPPtSbYJtEQXIj35zcyj4cqfz+ascuJmMQJIpN65XJTQ6M
VghDQZ72XS7ktGBoLRNrETTlSd7udHEXIV1w9lM4QcslXXmqNOL3/M/HovtQZ0X90FOIvkzqnF26
KcwusinPZB9LFPSg/qcYvDPInxstuGcuEI0GcfJ0vYLuai7y7mZOsctGsHwetIvaN929SOE4Dlma
/NUAL3UbP/rbyj0bDR+1fKZO0pxJ5OZHWy/0t8hJ/5YRdu5fSj1LviBFjhINayCZ8xiFXhWyOPh0
safW/9tURRMUxseoZ7gfwYZd92eUQnXu4cjV470G6vzBRQzrWOblADwvpcoWGcE3dXBulkVKOmqV
rY3e2I820Ub8w/PyrcKwfD91qXfVpwqgwHK9xqjLba8CVHVTsZuK0dCVUruyjw1VhY6D2GmOIkap
aC+6vCKwqUEJyL5cxsg5pI+wSl/EVi3Kk9vUa0JlR01S34AIVA662P1EfsXeSJxN6B/uEz9yPwIN
5EZPqj79YJH/ESLj1KLRb1GfAQO0enMj++QhZreatX1+ka1o1qGfNqm9b1todSOYqmsXRaw3ivaM
HQymLr+6ZIQcxJgkoyz+krHmOWSeZe7mkTzD1uxQ/jS18bkUrJux6YRhAphKqOPfoB/p28gJqqeq
xUtzUBE+8LsG25IocrZBGrlfSaEishf4/4DW2wXJdM1npcapG2JqWNTjresrFAwlizVGqysq80bc
dP/2yUB5UAb9Xc5dGa/L3OUyGUIo4srqXPJtg122lTgMidgYkuoD/yn72DE4rN7hz4HmWCEda1Oe
qb9H/YbsWMPQvluvIz8jSpBJjQZ93nuyaDaC5z+zY7HZbfALd2q4TUgCXmRr/T1A2c4PcJp/ROY1
0vXivan66MnMm89Z7BafE/Ll5wDAzA6EbfHZbkYFJG4OQVo0O6uJNzr7krtsOuGNxVFMec1RNmiy
IoVnRdZRajVpk4VlRG2/8AxXHv0y+ym7e9iMh/FXFLJEv0VpQ/xblN2SBY48b/rCC/AGJvnjWp0R
/JT6T8u19FE9lIaPWVFlZG8Fxqw7MwvjY+tVGQpkfvgQZYULoJzRvqucZw8TRjkYiK7Ubd9dhxxO
Wf3TArM4Fkk+HDuY4G+NOQebXiiXT2OI5kysfYGsXu7nuQqvhRZEQMZa/qPscfoObWEJRSoAxdAk
N5+n3gQG2jU+CzWxGHPjPt1Uou4FWxMwdYh47pTi0+rmKAUXPwN0FnFW7Z+LJAz34+B9nM2/ztbR
9QyJouF5BNW+//+IKyZQELyGj35mlvpnd4y3VIUmsIxgv1UkILYxekZfey17WXDyXnWcnbH/mQ/N
t1rBjE0PfRdcReA+lei945sNjRRrgAjdQq5TKGq1MTNh09tizrGpe2C8j539uhSZe3bIltm1qIYm
zbXzuuYT8kIHVvYYdw5md+zNWj+4wOO+CtBSW3nBW4Q29c2ufYpdol9NZ97qU1UBpy2Gs4FtyvM8
5Ve9qKx3w43UK4rsQmDYIO8+FcMJXVPQwaKJzSesF6UwjjJ4qgaqtDaOLXI0KMeXvA+7Jzlo6oeO
P/x70xfYVbnhG7LS6tXsJ7dgJdCfx97hRZR76tU2zLmjRA7ad65rpWp3BeSl6e8gGet9oKqnos71
Q2vA5ks9LLUggGmbKHGyN1uzxpcqzzZyUErjQIP5bgVkWGWX5oE7rOeAHbgZHPqyqb5kbN3cup++
gcNlKeHr1oXcSPPYjBPbLdcPDgZEk/1CwBlTkswkU19XLRFJzymtnpL7L30REmOHHCHEh98FQ2Sg
1WfDNulTA/scC6ScOMh5fuqzhqGwarFLx8Z0VwyN9WbYmnIZrLTElMKy3vK6mZ+QCzzJlhLRhfl0
EXXzq+xRs/hNxQkU0DhDuoZYimOHxYO8ltaTjqzxDTzIpvykNoygO2FlR0Uxzm11P1EuXk2aEjw9
MzZcYOeKLJ0P0N3qKzAqF+E0oQ6Ed66oF4vx0a1RCRedMihW4MgcVNGWnXoXf8Qsc9bIPLVJ9MzJ
EW+95JL2et9S8eZ0Dvg+AgrUznpfxidTyWnKEXnwcsv0TpqpOyeV4nxYdfMFjgcG4/IUSjLMPq3H
RzvO6vOfw79FLqdD5Ci8Hqdps7T9wZgvaDVMylae+hX2F5h4nXPrl+2lMeRFuCvSGrBbo6OoJ0pe
VFnLcDHSlG15WCLlad1DXDObOd5Ioo3sQ/PUbQ5IF/xLiAhgcS8YtE6J55M7Jd8kUuwP4RC9USc5
uGDL1tFfAyv8bB0MM3c6pXH+bbGSlBeWcZ6iY+qStXwPULMCH8SyX+3Q/yR/piR7t0m5d5ruZoya
+ai2gfUIUy0n+VTelwjdSYIDlu/Tdg1xtcp8XC+F2sEWmMXOmjO29KMePZjkGDbepPRvzuCkT3Ex
n+Wg7OrGYu96dvNcxXP/5gU2MjEexCo5OA3ZuC/QLzh0ozrcex3imWkL+TAvCfey1I1/anEH+koy
QZxZ6TUYI2g/22DMnUfpstJ7wGKGcvIQCkMfTNqvBF6JzqLu6aclRA5svKwbHj5sICYn1M49ZsZS
dSxOSKgXQeJuZdOwk3EXF0G9jKp9+uTbg/ZcRIr+bJaCe+P8q+/sh4g8CClGsw+RORL6zrLZz+2E
ER/E0AGyPzrbSEGH+V5KQS+hE/QXgPjTFzdEqtPQLJ9cJGF/XFGE4YE0fVmFpUsNESAjtrnfUFnP
BqW6mZZhvWLrlUCypnokaRZ9hzAmKjHLYCDYFLY7vJddWd9kgIwHAwiAVtAykDAw79483JBktl5l
lzaROPG0cNMUXDoUOAvu7ekJKqGJph4qOr5AYsiDqWrOuUuif9YueYbe0a4xO/8mW/IaJZ+0tRzB
vhBXkwO47zlnq1H+ll0y7Nd0YyIxv3wwosiFVtYLjBnhJxv9QjihEpC84JBXNLNaJtV10j//hkxe
Ac6JgDojaIOCvl9nx2XuinVOMgqwJV8MIFJkfZP8GmmzdilKD0WSVKSFNe+SiC45Lr1AvWIGBy/b
DKpudbDqv3hlaJelWOa79dsfzc6ARLqMVkP+1hlOck5HQ39uOlg4pQDDy9piWfHtapzoP80a3o4s
NcpgOSpLjbUIlnNRI/RfVA0LZMBtACwoqKHaEEXfRAoF5kVs3tRm1KbdZLc5q+OgYgfPiILY/bRZ
5mSNv0UFV5Npl2VOxspqG2Y1IsDnMipeZQYp6TsIOmkSHxZe9dqWuSgZI89ye6q37Lqij0DZlhPl
8Jq5gkYN4E2mjuyU7GzpUgxa5IekHJGvWu7V19z8AbGoQyIFiwZPfRGU3pMhZYlMC3e1ZR5abGeA
ew8ytSOTOWnTGvAjy+60pnuqePzoC62Ybadmi29XF3YnxRTt5td4p9m012v82V54jhkiYnboGYfS
YoFUtu673+EzKw8h2fC7orjOfdLDx8bU6ges6dBBzYC/3SeMVvauRn5aBss+edYUJFej8bhOl2fL
dRvEW9gq1oekIqkIYoUPkx+NOtl773WP2aCaQ7hrytLAqM4KShJ+aXHhr1Vc5Nl6qHwv/Bj+I6a2
a0aCXkseeiGyKK6whhgRJml6k17lu2l9QXWt86qqQXH+zRlZjooBgyTO+QNkLYDbvwZwhvt3xnop
BVCEnCHfi+gOFKdaBzg4FJqPK3kS4bvcpZ/mCo0o8mh3p0OLf05V/QUruq3WhxrGcPlZZGjfZGTV
kB9M5uxZtkDifM7Gsl7mYSiCTjgyMhc5iAHUgLIOmo3yqp0VOju3R1RAjioVAvaewEXJpm6iDp2Y
KO4W8geKKgSv9JrdoWjKH7eeUV0O3RnNpyi/wncCaYQcW3zpfAOqQebP/3a4zfiXD63w8FuQ5qvx
ZWkvkZ7PG3eLFVpMjkutto6em9eqHc2rmWLMF1HEKURLUzR+LfDT/57KGB38PbrRbbSXzXXy1JRR
v1k7vbjaAjYILrJrGV2jFRWon+JpfP2PzkSS0sN+7Ro6ao94nN8vZ2uf2dTwmZwUo+g4x+vtfw2U
k83+QoEPByNxpQGhkfOkNBNq/R3CUpZ1DknyT8hCJPgyWPawHH6N+hqvMWpUDMQyECToBUb6lQeE
0RwQC21gtRThq2v/pRex9izhuaXW5QcV5uZOjsmDV/5QRYBsoA37ESDjA63/ZIdke9ud4Ihv1t+6
xYtlZ3YZvnDivwOULaLH63+FDHTFbybPZt3d6OgbPKz9y4y1rQ3Brg6y5GWwXW06eVNfndt8fu4V
wX0zmns61dmXNMMZMNIC7+o4QXt126LeFzNeliVCZD3aOFsD3/Fb6VrWSz/Zrwg4O18ptQZgYmb3
PMD3/4xB1aaZZ+drVnTjMaNSAu6AMBtcnZdjdtNlmvYARxqTehEWFdq3wkJ9Er1bEpk6SkcyHipn
jNJiMtywz9lNFhjw3o8uC7Xmt9Nu9MJtqSCWIzsXaB345vj30KWXBdC4TwZVORkmRoIDPISDIYrm
itr+dFXdf9TC2nkhR3Rzva5+bhzUTm+BG/kwaTL7OmegG4B7wZCfxvi1iXJ3Y3hqsccYcc4fVLyF
Dws6ofcnql+j8VnVNxPEys+xk8QoFeFmS8LV+Gy0lXvoQKqSuqYZDMawsTXcgYbYoqTGy30/xYbg
3ZPSDTsX66kYITDs5VyM3INNUvL/NXmkFxD02jRVXfNxZrDvOyN+9Jw0OMWUbh600LUu4PeSow9W
XLBM6h3im84nBDpaFJdtBW5Ybu0gRlusRXqyp5VG9gsJFxzB5Kk8xI1esUfyo93aJ+dEjmdsqsrt
tj5G0U9Doun3nifRipaVZ4Pqh7sBD0n29v/CaHut0u8DItWya4XMKlMc/RaLNrB5rsAfnKT+XFDg
mOyF03UVrJsioWxndrjsTEjN41rf2+pOjkeVDyQydH7+oXEnm+kcZ/tsqnFgXeEgEvzhoai3BePd
7WVTHpaYqQsLAQ383tqN2ZPIAUwS2vrWF/CNtAIsHbOHlgKl8pB/TnNffVo7LKArU9UrZDSQQ5WK
pwg8zNvQV6dlnik0UQE62gc97Ds4NTRlX2am1SVxlFfZJafCN/yWmTGyRFkAajx0lfcBGfrDPHXN
QTY7HZx11aPAIJtuo30yMj96ki3vBcFl8z3xq+4p07rX2uqU97gZvQd5PcRSUCsLEdVPhue56dUf
4qQoguVk/L96/h8xwdC0XyJyaLMboMEfV+82AMC9AV3+mlpDfnWTCHwYYKxPjRv+GDxk/A24yyiB
V391OWXx2fADbI166ITBrJ/8pkMBuFCarYk28/eSb3ZYJd0/Ue1/q928uxsdqOvJZRMeu3r23Yfx
jbmTYT0qNrsoNXIAjWAE+F0N7E8++HkUrnr0KFxhvlOn+fcpMncjULLPNtXFkwVG9lih9vDVtJ7k
BWtFdfbmnA9n1LrHT3EIuU18UKkaAeondYcHYjU+2x6QbA+JqLckGM+tbdinMLSbzZSObGWbDrRP
p5h7+eeU3wn512XTfcjjzrwtf2vxXbGioUMob9RPa18dJsHenKjCq/Jy9a/LW/NMocePzov/0Fpr
jAdYXu6sHWXlcO1fyoxidJhItMrRoDMfgV0VuyZQy9uUhuM+TgvzzSmw81P1OPg7I8PIA8n8OTfp
U1B63VdDN9VtzuLpmVoFyGdukYfONpNtYmj6o2n52SbsTfctAN2zj705u2ZVFl0Ru1H2rurob4Vb
UQWuKuefYIeMUfYJtZO7J5KGvsgmzi26VRHJxb3bpuQQfTfTlhEU1Wk7MrITYigiaJ1InqiHS1mZ
RyHrs5bmJs9Ozu2owlqi7LbW2sq5pJS1xsmRNUY2MYD9t5i3VvjkSE5BbgPg4eswtsFWgi8kDCPj
FtpNbh5yj1qw6/KixC8c5bkHGSPRHFWigtG0kyfZNUZNc5tIyuGY52CmwvvmxOsnwA+iTI6KqVX3
vFDz/m8lVvRvRqb3eywVQ9hYk/EkDyW8zZue5ccaCbmlS/anzvRQscK7RkJNW3bZJkbKeE8gXSam
y4HKS9qjvCSPMsxD4KEFo++4m9Id9mTE2xsCV9nTJHT9h8lvDj251m0XjdnTOvDfWDmoGoADfcxZ
tjJM63PoikoyXxFZFJwR++9CqOcMilkiKqf0xzzs+7PRjNVT4pJ0T1EefFEd7bUfau+h9ho93ziV
B6mhGR1/r7bqv6cyYOmVAUtsSzKUAmnc72SnDKp8v7a2WIEX5xTZlzZMgO9pleVfS/cVXpV3wx3N
u40BXrk7Q4irThov/dwpcYuox2o4zUb1RQZ6FKeBYIgLjLV7Ceo2wnhPxKXTEO0tg/8kGTNDpOT9
lY8PipWrhxpKq1ikDF/zPkIbNM5+jMhhoQmeZ08OehD4kQZyGbNESPCc7Wi/R5RggjcGMPjQ6aMv
kWN2QlHbu2HdO7y7HpoMdPOiRztcQ9/Obb3oi99b067yxu4sRy3dOPPdql67tFOfOjP+UhRR9AWX
Lu1YOi7UbQsjxg9BRi26DE4TPNaVnlzdenR3Jjvh7z1YOynIpEB1Y1ccwvPk+bGX3nh1FwHXjZ07
vzS+SnHwuRvAwmqCgaxayR9jrdI69//XPLw5hoPGWhwHQKe4h2bw2AaRS/5uLO62nhV32S/P/jsY
ZF4ILEiEiAFkc9xzK2atU4cm007jmH51cpRoBq1Ezh10hCcwEaERY2slzhBNhZnXhN7ujwEZHA1F
d8QKKdmsM9ariN/vmmT/rD18IXqNJHP6MtdteUZBrdiVtV+ccW5EJDNJ5sewyfXj3JTxpZz69pKo
ZXcc8QVH8xARXJXf5JMaY7HtTv3wvYzzGzYkQk72vcJcI9jUVvJY5mrwHWM6fWODgH/rTfgtYJPZ
E9ebXve1x+XQqPojvnLTTtE7c/fHQAICHEoF+ZRI8QwbcpmIduO9MYDfW/qC3jeuLiqsKJzqj446
Y1OQKHV0kp8kOycj+wEep9wCngaCpkRJd/f5udrcvC9dqe8iyNGk5S6Oghk7FpoIwk+IRaMDx/I4
nYCHCTCNpvs/gILrPOtFayjYza0vPKwkfhgJWCbZJSesL8LYTD+7QVIdZdo+NPSfkYbZsGyRAGRd
LE/Xw5/iWnHefFTunPalFjJAFtaTRRrZ3zNbJeuhWMOz6brWcUJd9WzPnXMHANuwB3TrL0OrPOMO
5WOV7ZvnADBU3gz9DwXtbLEBqt50DwPEHhOqq+r1+gP2UjBMUr99JsmOGgOiiV+DLEcW0DR+xrgA
IL79ktajfhuk/UQfaZs/mk0V5kdP1TMyCgiqx6TnT614pMvncixMKRvN/CQf8OtjfY2VA2ssak+f
ZGvtl7FJhI+kG+G9dNN85JNQB8CXJgvnrVNBo5JNR5uja+ME/8jWBAvsFfb6Sxur06338/7VsLL4
6EAPR1mewd7Ox5c4WMZcuFDbGcjnUUkN+xFjsN2qj+s3FozJyfa21PjVFF6IcPSrE/WhGuv2Ze7f
Jyts78kcIDZs+tGJtC0+xaEOaE70rQM2C55NXdUffa04q3IjOoU4fm/WYF4Wrp+MVwld6grLxsUn
+LYgnv6AM0lgUzMH/OVCf8E/TRI/RQJiz3oy38iqu2InCmzMOdlMRe6gxPtWAkx4tajrvQUDNqbe
HKsXGTqaiQdZQdEE3UffYxVr7eUfxVb7d8ee+wfZkgcAMNrJt/mt1j/xpBy8ZgpQELB4e5x/AySC
Q4VFqwHmWlCLYYJy1sYQMEWJZdSc0YnPZCgdjDiG+aEyM3XrIgZ5RBcC7yAHReFMq8cnGN3ti1qa
0UPrBNxViUrTm8zH0kcNI2oBXK3AOHmnzvI+ttqmOlDdGLAv+XVfL8tXOSRnWhqS1YkFVVAUjdW5
+zla7XCVFWJka+t97JrFUmCukyK5QK+FlCXqzXWB+JXmX4rUTp4pAe063NBABTn/h7T3WnJU2da2
r4gIvDmVl6qkUvnZfUK0mRNP4t3Vfw+pXk3P2t071v/vE4I0JAiEyTFek/qbLA+BLP3Exi4o2XR8
GoRunSVklsBSuO+kzhifsoYGmSudLUkk2Te71/1mepYVSqom69atkbmd2/0o4vtm7q6j7gTlfU5E
z68lZ16UjZujcblNk8E6m6PgnSWr5CLFw3mul4UAH+cbdKDyuJuKYLxbFlNXQByLjeFOVK0ooQ5S
tvsK0e5CnGQ/WbVsIde8QSWTVFz62ojuWicswYEiPt6CmMISJg//CvPsM+CwnvP8gz5lOtXTYGb9
p9CdGXh+kDwN1TjuOi1EXL5po7vG6w5NaZorTM4RG5oXKaSZi9I5/q6KCu3WIOtkq7Dc8dLiPBTh
ybyRVY1nERkjE78XppcfoAZhsWXV1aPwTZyOe/LWt9SJLCdV8Z9yXPX5SZadEgTVOpv7y3I9s5RK
s8NppA7K3aiSQjGtzv9UuwVinugxxml38sggfB7qWZcEuezrICYNHzsMlRVziq7/3miYlR/njTJi
ep+neSPvNxsNqHNjlRA3KJMSAa90Rb8QqVuXBf4nqp4Tto+ZRCLCEJwhLjEnnBetlwLYtoPksNQF
wBMRLKr6jayTA1hQtI6dBau7nOeTsk7LZ4tRhyRCjYUCRFoWck0ugszAstEueWNo6o8GbQhU4Az/
KRJTnJWH+9nphW1lg+yyjFJYWbpqTICdS92HUYq6R1ikaOD5/2fgZRAn6F1otPdLjRxnOdayUpJj
ZEzXD/VJz+R/KuL4WM5X1LRnUApcl9v1dv3h16LBZKbvq/Yi+7b636PRp4+AErtTAQF2dfPL9G00
6yKzc+BO4rdp60N1NZRhffO/7OEU7nqzdjaLgSZUrhNCicWFybT6xFzmaIjUOt4gEhI8cUNglBuB
FNENWVH1FaECTztMWoTGVOZpq1hrdKxkm/GyLKbeGC/C2ZaeiC6yq2yT1RNYoX1cQhZZ+kdYH+oA
zhku8jLwMfP2S7McYQh3crilWq4Jrfp1uA87W4YElX/lnohPt8xS7HrOUYmMpw/ZKZmLAgz6lMoO
c3ZrSU+1ialsg9DL1ks6a2m9ZauWskyNRXNvo/WVrdyRbHWqNaLf/lWx/a922munW65tlh8lBf5N
VsmUnlzMVU2NAdMtQ4eAxq24ALqhDSuOds2CPHiYFCd8NXtmp2T6nbtIE9FrUmHsbMCQOcpWJ57K
bRBX5k4WcWYn9zNo1kZ21iYS2YpTibVs7SGQAcHi7xrMQ3VVr4C7sEgnUyrDVHsurM+y6TYYjire
xDtHlkqzfpJHlWqg2QlQvg/8uyDxlOF30+hV0BpzEQ/b6P62ij0TqygX3ss1tCije8RAGuLYACaF
9VULDfsEnfjHwpiL1tSWOQBcKlVPsZF6dYsf5b4Kqv+5KrvetpID/La87En20YCmrJF97ghC/OcQ
HLljWXacUcUKslo1ih/cJzU5a88cwvulGM11xTQmkAH14dppvbv/0IWkY1qvbn3kEHIbZzBi3Fiw
BpmHlpvIxg9Dy7qlQfYjUvQ1MVxjt9QXBGvr21EWWTftXC1DQxQkzSnGCPEk135X/L/UfRj5fx8q
/NNhpHXoJ6vlAP/3YZKs533yuz5/PBpPL2CdjuNVbnXb3W0YaAD/2vWvbb8b7uOh/tr/lza56W0P
v9TKvd/2iIsYzF5Z8T+O6b/f7697l8PITeukxc9gGXtpWeo+HtWvI/0f9p+lgB4+XqBfyr/s9pdV
eVi/L1f6xPPK8UumpFF+KuaFXOstK/tY/F0X2W/Gk53k2h+3Xbos/T7s7Y9D/RfbfhhqOdJlb38c
/sO2/8Xe/r8P9cfz0irKIwLdiJ7Pp/6PR7s0/J+PVsFNJYGp8K8r/V/86D+eU9z9iID9t+dkGWY5
J7/b9v/n+fjjUH/c22/Px3KUy5n/49B/7LI0fDjdy1A2mmRREiDq0mJ7565GPiAuI7PntdXXeI+C
K9eAHVIZzuiYroVun4jM28qOsm5p7bsYrsPcujTcRgDJSothgbidh0Gs+ceAshig1LNGag83ianA
saKuNqUxqGclyIf7RAQK8hPO+Mklwd3kkf7qYTAMfE41Hrp54UW2ex+nDsr3lOQigsbOpD8b93kQ
z6pKtWLftghGwGyJ2Wq33rKj3IQYBFlJUZyWAWylDx6Qcv4wrmdMKKil+ID6gxe81bVmr/J+au/K
3gjfSAGX5JNz+z4eyvDNdsdvqDXjKTSX8hgxB2iHD7IEDh7lQAhFslQYExEoNIPkqEH6rPZetBLo
E+yKqpyNphDDOv2yavpBpa8H4EM/artlVfYl/FEjJhcjGBOBKwQcbqHTjMrExrV9Ze//Fbit8ZZh
5kxeqHju1CR4HxrXPYVhjA98ZSBk5DO9Noas2cnWuhi6dZQo2km26kP0OpBQu9q+Df6CpKY2p0MF
Eq+rDHT7F4ht3xBf0p5CNUZFPYxmL4S8/+Lkw5rURLTPKjywfGPoHxwUbB8wYThFXW7eeWqhR1tD
QVoAqZnL0qNAGOZSa19kjU0HGznnzrtrGgxR53GKbtYRJtR9wNLDOxOYfPOBQeAqpfYvPsJAiohe
HCIPmNzdE2xwdiam5w+2Z4Lda9DRmwjIOKGwXzE60xFr7DMMAinaNuFoZKIAFc3FMnT9PbBzfYO0
vPVqW9hkYtDi/2hFV3I/BUkOKYjOxoCObgYKdys75yNcGSSUrB+t41Tu4m6IdrJzPkEf0FBo2cnO
pmkaW1QM9FsrMNR2q3ldgCSsysiqlm5TJED2srMQpbcxR1Xby59gENTCT0kJDnLkVPfqDdPm+iC3
NQ2w2aKzjIOt4NpllSERfw4X36Yuvy+IJ7x7Nq4tLtPMKU+UZ0+xsEicq0OzOMfmQM52muJ3o6+j
g5WU6Va2hipW8wrq80fZioTed9g2/sUURX/2Gv+idkO8cVzNxwBcqV5ayJoH1+gR3pmLwmi0S565
V2UYqxejreqXbszWQSySp7hS3kygZnfQ1Ka9KRKx7hpzwImux5a8y/tT4tk5lmPZN7QAk6cGmPg+
m8HzqV7A2ovGPt6B8UdnxbO09y5BG2nSs+peFlvDxLaBV6I5e+j4o3gRcEkLB4B3USvixVITFEMR
QTilCcws7hd/V4rBBvpnXMa0MtEi0s1HA4zvsbMRV5J1IRTjR0cNul0ZoNEt6+RCZOhRNYlHQGje
VvbTS6LyJMdThGwZSjbolfdQd516H3lxODucPU1Gj7SFBusicU56G/F39u2B4LInWDqo/d/JhWyK
uHVvxUbNvow1tmQhwKRowjzRisvwGYg2sz+nbt/SQZD6wPTys2jFJ2SWEOoZLRx4atFsm8Acd2QW
Slgzp2WhJ3WNf/Vc2fj1jxafOPUqadGPGwxRXYLuext2yRlX909D5WV7u0I5bYp8EwSovgmR4dFc
/R7Dx+kaW8Mmau30kI51tXdEEzwy9bfWulKYV5Gqlxze6SYEl73vUvtUmTU0W3ASayOpp0PrilNq
Ns6jXVnOo5IAZ9Yn4r6yThMmUpg8clZ1OMaPmubsY3QGzxkneOhT/4iGpIIcHovKDMq94gTZChUF
5exYdrcb4rZegbpqGvS24ajcVoUgy1x0XbJtUAa5b2e2i1yTfVxixNtGzZN1FxJP0gA95L35kOWR
epU1hBhmQ5PQAQ1HB9lQeeqACCHq0rLOdLSE9FyOecWcER/Mbzm2kJfF9t5u8BWLwLxsZJ1c5LmX
Xw3nFV/15MEljXXNjXWOSfiLm5gvMXIIlzJtqtd+hoFaENLOSh1Ur2jpwfSGA4RkEJNzXwTi0dMq
8ci0Yz/Gin12kTQAC4CcIjfd0ywA+VQ4k75xClXZhHM2cCqG/JgEYDDMMGpnud8VUMJq61euvXaD
oL9zm/iUloP72LreAFsi1Ld+HaWfOiX5qymV/jEcK04lwqVkQatspSkKGaPcGFGkHL+Yvd/uLcAy
T+SAQ1PddMFk/+0q9hX7HuQ3sjljWBnI2OvmcExdQhBmE+fPsg5s17nTS9QQC96BaSLygxGV0706
KuaetEjshWA5Msu4tpUQG7QRozen7usVTnU1yJ363Dm9sapcvScRMjr3cqHWeAQuRblmCic7EJV+
zssWGXRZ11lz4s82hk1qWM5uxJVsDaF6vB9dvL4DT8cR0tHSv/BkWnuJkq8RtHUOSWlrr3iPxZve
QFAjMBXr0U+VNSZR06mz5zNU4Qa3LZU0Wylt/DqGc5Sa9K5eDcM/1th8MexWfxeBB96uSaMDsi35
zgYwbA8PWKEODyHfX0ezaQYM1UNtI4rEWNuo15+NrPJPY41g/aTfI+SLGIpbPEeque2UGtzCaH82
OyO9tyYilX6A7ZAjivw8QFLc9l0/vSsNdg7anjeJrqzy3PCuziaxBvsq12HFetfS0q5CGWxwtJQC
v6JPbHorEMXmfqkbK6fYBlqtbeRWskGLJ/UwaKhbLnUo5BUbaI+fCpWZcgEw69VP07/TqNX+trxq
NYm2Jv3ZeyuoKPlTGyFyOngqXu86kTjRKVD4Eg8n1Tz/lGPeWXixee3Ihlzd1Pl7dLX8U9NqwVY3
u/5oVh3Zg6LhceYLCL1d/tQ4lvlStS7YKtBvTuc2l4bPCkS3QdNZfQTfPGnERrbmPm7m4VTqe6Vv
0rNeDtaqA7pZm0hs2t1J05r6miIg9DIJWJt2ZA1gkxz3EPZlsHVBhGwGtbEfBnQk9+oUC1yKPRuX
NkhGzVAftL4We6cU2WMItRAxtzz4lgX2qcy79j1JK2J5mdkf1Twbn9yex6PsoUbjoxX03qsaNpi+
QCo6RFoRvCAN/DX1kNVzsm68YDkfb9O6je80q7YfG9fhaxMRu69Z3f/tmb3z1OEJw9ckIuSVapdf
8mLn4JC20nAyfDH68Rx4vfaXZuXaZpwM68y/XtwhnZTv3DwCOB8imRcIrK4KMayz2km+5lB6ZmWF
+urGqHE4Q3VXpI0gmB+3u6LT6ic7NArEphrn0xja16kOIQpk9lmzs/ifyaq/wvzS3yfHDTY9qZ9r
rOM/79SKukexDQGNCJ3GkOSL0iaQ2Q0N+JlRXVAtL/7pjFmeXkVCbbRQqSqyZ02t7L+txNo6jqF9
EV5frnGMyh5VO44PquWUx0Lo6bYt2mTd+PxR9dYyDzMD6RpVrbFutLzGSmoAHAE4jU8+FGrT6hPX
MtpEgdfggV1Vx7ZjNLCGkAQqq+Smf0yQGHuB/eggfxAhCFc2YquhBfGgi9FHzV+490EOzzHjyp1y
iPE8cEtQpn1wRbsauLrGbCnG3fqhTKxx50XIxwe+Xe1LvwrOjl5kBwzevTtPJPHRDkP3VBbRP7aN
bIw6KPcz1hU1BR3h96I8ypKsl4t+7rF0a0P7S5IY3X6pWrqFQdduvWTgJVs71kum5+tyyvqnfC7h
PfnFCPXx3FstRlahXq0NYGBHWXRH9Y503tdJN7ML3m7FFQ+UYN2KOtvLYqq0xTXVwbfaJiH2uYes
ko1k9MEMKq0PKCEtwRgjSJRHQbcpx75ZJbXh3vdR17925vPQxvU/EPDWvJAAk0SfNOFKFS7kI8jg
Xae4+Zr3Gtgoz/jeop7tZA1a17H1kNXjVfShdwr6iwUxf63G9pNwA8wFyQu66w5z+Rn2Bl45m2tv
q7wqxnUWTMUOr9P2aBnAC8Tglm+646F7YYDMlUVvyLvtUDNnDnVnWDl8VTzqkCweXYh1q06zxuNS
J6bkazs4zmka/f5R1idm+GjZlYCdwUt63Q/OIUVh8Cwb8d79jlxvBrQ2R3i+r7u3FGGQ04DS4RqH
45oZfPzadyku7f746jsi37hh/VlCI1E40xBrUrCRkGW5AKBGZREG+yI0MKWni6yXWEtsG92j5rXn
Um3DO0MBra34PHv5qhlWlt71F6fIlSd/tB+4p7NPokX5F7sb4C5z0Wu9rc9XqTDvFTuL+JqKh/E4
RcETVhb5fej9LbI4vutiM78frOqqxUV9zgPNweNUg6uuqa9q5aUPraheChvJkN4trlNf/NU5o3YW
ltDOkF+tbawo1boNwvjRT4ynolS1u34uyUU8pvw+tztJuJWLnRlW3DOOq0jbk6XpGNJaAt5C6nA9
sSR2LO74JumvFbb1X7XCjVYBxh8Pud/+1UaGvRvzduA/kJrvY1rjpzh6d74V5duy9E+mmQyHhJnD
nbAsZ183GMgNCbEAh/xRkbnOJuiyg9d4j7EQ3j9AfDrVgnIY9HAuIFd+G1yDmTUwoHcbJuC6I8e0
t9kPyBA0cTXfbL+auf2uVEh0IbW/yguBVG6AX4iutdMXx1cfah6QT67nIy1l8YZdoe4LxHMsg3Un
Jri7gqDirDSxVVy7BqIx4kRnqNVdIHzSolHp/TUZOOLqu1xE3T9K129z5p/BShFfzPQBnrZ1Jxf9
ENl3+FTzIIrLx6FHwnxq+nCtwy75lmTGJvFH/VNgF2cbnXnmXgjdw/n391Pq2u/AYCBgd9UXu3CY
qWtY5pbtaDyNZfUV4qh/4FtOO4SiXqV+F33H4aJfdVER7CI94ny2Zfc8DNXnNKoAkYK0fPYnXUF/
CutfnjVHODH+Aa8pccGItdiCi0FCrI6vhlqiD6CH47uRAVH0jNr71JbV9wbcz9cs7h6jyYHHVGb6
RY2wr/HKSLl0dpMhxZZ+F0ljfTKiqGKy7XunBB+BqxOGLy6axDj0aW9VaGsPwPveZKnsy5qPj7RZ
FbqYM4rVw4IlilTEUKM6j3djxlezOuJOlYXqS2EO7kqNvOauxbxj0+S+hUuN8Hd5DYVDYGS3QfFr
2M1p2qOYU5ze9wHr5EdUL33LcC4isL1VQixr5+UOHy08quuHpdKai37Y2hvSosXKRtIP+zFU9CBO
4T7dIt3bAV9Ty/4zyFH7C5iL28pc87NJOJP17z5qMthfHDqjRzOs8WzIL4M+hCvuNwF2xHauWWl+
61u//KSqcbgN9Ho4SisrSPp2hZLZyuxCc8NPIMJjgI7C6LrzjyHWBA/VAEEI8b7wa8isUIyl92p7
dgnt3cz2ZeR675kH476uoq8E0Mw1vlrduYK5UVUbqTgsZYjlmlQhVozevs/F24fqpSsfT2s00pC4
76KVF85+HnpAiKYb6+0wm5a7mRPx10zT45io2VXPyvyaRBZuu0n5RfZghjtT30MXtCL0xHwXGAH8
DIyDrn6pawQvp3If5t747JcV1vWzbNmAq6CejeIrH5qQRIme95N4Hz0CXJ4TEXdzguI90bN44weF
eZStptq+KXXD9DNK47e0f5S1vl6Wl8RFY9hvBbgPJDeao9eAWoNFm2+6zICcMmtoQsMwv4Hq5EOQ
SzoqvLgUX0n3HKh4kovKMPdjF2sXWcr1qN5hIX1IQ+zAPMvmr4j53mc9OChK2HyZLB34maFpRyv0
vZci6R4QO2++gF4b1pBb+rM7Bs79NGbRJnCb5JMjgp0ENusaHCsNoBAufobD3YU87b97TBZ/0T4S
1gny4auuRPod3EljI4w6/Joq7xAC+s+GGSlbCKj2EXnHfFtFrbWqoE8yWcutdYeN9bNABvFxRBbW
VBrruXUaPumN+oshLACBelVuMyWH5MyvXI0GRJ8iVQu+BVz0uiTJt07qXVmHJw2FhMvkefVbYYd3
QFKGR6bqzVtmPuRBXr46BDmfucMgVVBr64n/MPnjc5FzFgI77TZ6MJSYzqtZsWo0Rew7t7Tu8GbO
4X9iAQUb5UkuNA+pijpGJotvwy5Zu1A1N0E5pDt7whxT9il7F1yjis7XvFk/au11HiTssG/HwxIL
hp98LEsFEDm5bcApgqMlF6Dq4pOfeJ9ulhyt/aCIWEBHDjnlihW9R4mPVQaCre+yLtfxtP6wJltz
Yf/aTxHwfISbr/RR+SuSro1GZd4pXh8/AMe0iF0m8TaESbEzZtGCqY/D89wXhEa8LvQ+2VmS7bF8
s0hyiJPyARbVpruWDYqqEyrgU04ZNqDzuie55hDZva15P9d+14pi8tmRt0gXqHw6OisbbcLvWU7Q
TvUT+xnd7mw/FkzgCtvE8XZCFMOZIvF17gvj3GReODt0KFBgjNYEY24YIK5be3pAfrjnuYqqUW8h
Y2XODdW/G+QWeqQ+xF38FjoNoKIoNl4jtMP2slhnuv7KfEffl4JsOnzBzYR79UkBQ3tVmrBYi0KL
v6d/W4VhfrNgT+Amz7SjmSL9FIHM27mOob75yfSkBMg1GX7/mk88LurG7NB1aeutn7mvUak6BQzJ
EEtzRTWSc57H4cVIi/qBa9MelSr43Kk+JVk1LwKmCsfIjT7Lqiwsi0No4i7A/5IbMyi+YVcQnRMt
Mu/0XLTEKq+93Q7nSFJtoaQNZzxvKIMeOSHka2fcbPsQ4yyE3IilVzBq11rDBHHHw2M6jaAlu5kw
EumIQJuFVz47WtTt9QCHoAzy/jWeQXXuCL2oV8Yc0QIe3tAE9ddC75xNn5vaXjqhjUgWb1QHX27p
dSZbh7mzOneu5s51DUReT4bowRN+fa0D/TA4NUIns+JpNvh4wabpY1QhZ8o/dvasKp2TbAT1DBy3
JnMgW5vey09TXaCyNW/qdWRxUKhd135nvGadku6atE5x7OCqI7yY7aagKrbCSle4ZPK88lrrDq4l
DplzUT7DVCXYocXdX2VVFnT1Jgld/qTOrD0joAapWlw/qp254WWnXxYlvbkqCFLjUjhef02CZK3a
MEsJ1eQvA99qj7GB9a1EHRup/6Y0rno2Z9yxyR9wU9RGuJfFwY6Sk9xUGVCey2HXrkIYRESLp+Re
NUzUhZdyZjTTBjwO8gdz89IQGVkBYQQZbdXBq6OO4/HOIoD2amk8hNFEJnZhZBigkvAsnCL8PgX/
aI5Q/k4hDxq5gkVc04CJNYLqbIxRcJc6ILGsOiyeM5GQJJ3s4Hvd/9PUBbp3/9nGzKZsi6d3dVYr
YRyj5LHzveqRaV2xxhem3t+e9LKseSDimrnZM52Bz5Jp2Bj1mG1U0452EoEqFyTtkFeq1R91Elsq
+/WgrnbTfDlkP18wtdSN2uIGI3e6VhSwoLnfiJfABH8q16Kfa0ur0pOVMGOV0CpcuqZv3YfCEh5f
T0H3NTUdggm1/hY38KemNhJ8QtvVa1v5hNzpMDgY6aERGDwOSS+IDOGLN1qRwWtvJzuYvj6iDJcr
J9N5GWdbbVjgJDiMI16G2a0gq8lNxAdDmCSZ5l5L18Y03VUcFeleNqCTj2tfii9mYTiYhyhP8ntV
nmgup3tndNBS5/Mq62VVVDtPt1MvixY9ZKM5W4J7fuPc+bAaEsO5l99CkWeGJ9/TvLUs6k4ttjVC
Bgf5EWQMeEibIxxQ2eq2/2RmoL1qpTddx9Z6zlKlO+ZeBPM77VEdg1UgiLbjGez/XMsalcRLZdzJ
erlYusliFicIINV5uV4akIRM90Y0pSsphBu0fncmwbm6GaLKOqmJy7syIv+N1LGsWxrckGCbDWJ+
vdQRtFWPfRx/Eeh6at5KbdwHsyG6IqHoEqEuAesRRL0TfpEXWSUbZb1c66FWIN8DDeQX+eefW8gu
mS5CY7X0Lufeciyjy3fVTF+TuouDn5YnA7noRdJR1ifSnwvtNfDfsNnAfQKUJbj7HX2BaT/g0bpv
zWB4N9tpfwtLAjlfB1FinfO2Mi+O0YJqLzR8jJzgfgJF9qaGU3zwJoiBZuft+EBS76JWuId87NU7
pQv+xxpTaPfwu36BFdw38l09IjU1PPLxjWaPuFcEekjyg8SZ8xK+NfpH+UFiR4V5CHytXsvWXnFQ
n/OGB8y3XLTMeFfwOQkpfi7KVwcUwpY5JkX5YhnyuFvXNTYLRhpGMwUF+L+C7TJabvG93IUVqcou
9Xi2yFbDK9NrpGZ7swjMB4tk2E0BdTTPYVNr9z8EUCkqYBzuZaOeIgE+orG2J1JQP7VeA7kq9ULU
1Cii4NQ8ieSRxF71KGuSppnf56jbyzYlyxCq9Wyk5lJcgVPzU00OX2w7fZ6EuFlwlKT/3J6UnRbl
LYxUEiRO4qMk3pjGu4hCVNCi7qVUDQjmVvfe+KXx7vSzwGBqxNugpVdVNS0Rxd4ov95e6YTWVSQO
otZ/vFXnhvGQlfr4uWSauvEzr7ybWuyvwzK+qsK6K3/ouKazfoE1eflF81tlXzqjvYtJAn928YHs
8Zi2h8LYZeP9zd0w7nCHaRE2i6vMuvdgqG5EHHuvwkT1qOUAcAh/kcJKOEWRCzHjW2lukyXdaozX
nz2lyNJS+k+brlkmFjGICEkHJmO0h/WQYaRZmjYGlK1wLm2FqNWsNC4XPV+rP3rA4MSiEv2ftjZv
PeRGyxhyA0dBvufnGGNiGtdBJ3uoQReAMJSclFjTXqqonra+MuQ7AiAaahFjeQQaUq9lq10MyaXr
/Ncwoa+KP+KL5mxlk+zeVMWD2jnpw623hjaNgVbzSfXXQTjrEuG3uGqcIT04Mr5QWlBjtVatd9ZM
wDPmRTmrWfehO9zxQbWWpXKWsL6tzY2yG3G84Q4S/Y8ec31SRu0qyrHCHaPCXZdhiRq9itVe5wAY
GN3qC7Jy09kKcvUw9t5LO6bqWVY5sBWGjRXGHlJ7scXzZoS6UnZzwKB4xB1mhKpYqGp2ljfANArl
ni+sR/n/l1UovqFdqpP3WW6a32xEWuR2D8leHpaXW18dmq2eE5pd/28bhP5UPy17Wfb8cyMnEd2h
LnkAdVlenEyYoKfa7oqTLBqqjuV0HtVr0gkmZs0DH4j1mG9t/nkbC/e0bRGiJEKgdi2gV2bbnjtw
5dRGd9CHQXcIRkbTRfH+vpUMc8zu3b47qgThdoGecfjzG12+veXL34q0bFVmFSf7Z8PQ9+2l44Eh
e5gpAkqR7cW7ltzWdRiGYMefTVtPKlmNaszCq2wYDeuKS2t0p41edBEZefdujK5uHStHT0UQMTL4
PB7muppsvuZl3rpDgWdd6rVwT2grkHvLRLMLVPRkN7Hhq+dsppBEIr5z+IhAysHIV1bAXH2TqqVx
X6vI/sJW8zvM+PpPgkfTvQn5eGMHKfnjAgEfcggOEdykvMiFggHlba1p9L0TwDHUR3dYw8SuLmNu
EVEJfSgyUYFQpMN0bgN5q7o0AZ45kJEQse6UaRMOVfms1yU2z75avCq6Ea8D06zehcVMkA/d5pyk
UbgOG4wZYmBvQD9a/sjmiOW7i7wngSOSSf7nEcOgTW9qxZtS4KZQ1t98y5+uRmOqexehjB2QNnfl
TmZ7TjznObEhENdDUexzQkSbvE7WYSBGOJMskkwbdmqE6bmsw3hqeMr84SUVsUpOCpvVEiJupMRg
DdWmqh/4ti+C2Mm32D+028hVkk2pGMw2/Si+LcLK2w1O59+PPt7nloc/l4qK+kkuUgDE6HVm4hzA
+9uobTagxGN5byWhkJWWVNlZD3L/LdayPUKrAcxGHsG+F25kr8AkstLBdlwZAvPHQBvEsROjuLWa
EHZwYYoHPh8Yo0o0d+X0Q7nK9FRfO1qWnwLE6k/oTf1YW+pkQyxmcrZsdnSgdGCY6C4Xsuey4VK3
dJFrSOvnQBKdcdvq3efRGGxCbRGjiNL+9ypZKA7FjUDXTjN6WpZlV7km65Sxgej7CuW42eteVJy8
cuiOdlO8GL6n75bDj5JwWFcjulSNAIQ4KHemPlt8AV849TPQ35ih4PZkfReaXQDeCK2VZwXKmodF
Mz8xmlNZuwT5lnJc20hS5Hl27IE6EObFQbBSyWFLeoActJ/0uP5Lm4cmE0fWuAGDciq08VKT0Qde
Wm4rM2wRXWvjgxPzXRcLsB9ra8rhDNhBAfMXa4H8dkXkqZOnWC5unfxG55Lc1mW17L90ZV5oHwYF
17Cky7NDPeOUR83KsoM8gYJHawOtkgvQtyR9MTWdTzsaETmuVrlRXkfj3EctOYK5fjn98mLKutsl
WpqXlqVOri0LeV2W4od+baRyzZvQ9g8msgx4WJDO5wIv3RT5r5DlFlTReDvoFOTnuCazU6JKk3Zg
WDniZbEcu6wL2tb9saEsyzOz9JZrHzb5UPzlhy/baV3FwWNHyMw1GV5i03CnrfwHNI6eTusOXv8G
WQ2iUI01pFt5uQh256flQi9FWbdc0aWoKAWAtOWCy5aP23mut8kLKFNRoAtwNWqhkmJtBPIfLCpy
dPyfM6We1rKCJ1HzY9XMgDbjzPIydoQFB3GyeHafKtL3/DnnVbnAebb8tZxFSEK3DXKk8vosp+uX
2/y2eju7eWVvO8/fOvq30eVjvwt4a8+LeD4fxryf3xV/Vye3kA1ys6Uo64iI/RhK7UkOq0r/T5d4
97c7Vd6TctHODwK55kjSjizLG/l3fX5Xh5QEl2Vp+bgH2SKHve1hzMAGVmW8BmlHFGj+2cs1lTex
vLAf6paiXPuw2e/q/jjUMvyHzULPKQnZBN0qmp+RkYrn5I/VudzN/yD5zPylpWBSnaJtQdOYZazK
TWX5Nogc6efmI3AL3Nx+Vso1vSunfd2mBzl4iWLoZjK2CnKXt/tZ3qby0bW8FD7ULXfy0u93dUKb
mRvyryg7LsPIuqW4DCP/0ktRrt3u+KXy/zF2Xk1yItu+/yoTer7sgzc3zuwHTLn21d3SSC+E1Grh
vefT3x9ZGnVv3TkR54UAiqIoSDJXrvU3v/3U22n+6ZdGRUUxMHrOtR415m00vfR+v6+K777beRmJ
f98rDnh3lFh9OyhOmnG9dOST6GPf/ZY46vezEnmVxzF8ees0jA0U9raZbR2L6F3EPrEp1v63x4nv
iq9leu6vqdodLt3q26VfunVxff/fqngeiejJxWoE1AkAz9e3GyGGGtG2BwXnH22E/C5HEY1ZdGE5
BbX+SnQSYrsAtrgBKH91cQ1OI0P//Na1inP9Y3e7DdRvL5o45Lfj3t4x8UEaORL17UW+DPK/vce/
fTcsJLJY8uly8Wb5stRyddyC99VDPARFu4nChbrmO51EC+u42P8drL0LD2IRYIgLeVuIq7aiFFdx
LTApbuzEzXjr+cXmb/tUcRdBr4ngrItjORDvbClWbeDRB53s116a9S8LwPbVE9EWLkISdL/trReH
h87wNMWoqiad/S4GvVy9eI7dqEg/Q81cBKCXZyoCULF6acxvT7rDllcKB/MgGg1ifbkvreWCeOiv
OyL+8eVRip3vtn89RvB8WrvOx7fGdGljv2JecXrxs2+tVayJfeLTf9oU+/7pVLna6cim+Po2txcX
Jw7ts+qvCDQsc4bGv3S3WsMMD2EBBxQvU7hsXFzkU16HLboTPZFYwzXi/WYVF0VgFsqPSFObUzaQ
hQSZ15xCFDUPYUKm4WZsbNR3YmowirSimTA2h3dDGlExo9vbKCmGxrlKs9WbqgqSK3UEF/TBy9uN
EWti0Rmg/7Wy33Xq3ZDC3n8boyWAzDuQirfiQGk2FB/fXuZB0Kk59TYq56AKDx1UJxS5wBpjlJAk
5rnpHKjkc7MXfc7a5oQyFQzyYOSWidYr3mzHGBiMVtNknj9EnyVU67DgrAt36DrDF4coHdr+yCAy
AF8Wesvv97PiizspFsRCaGdYR3GV4slcuqoFg1xU8+xHsa9JE8clxXJvGsv3GFbNke/99mDySSqo
iX8Xr3hexYGSjj0X4njyrJ7Ea9I6wyEbSBGt63xFoFSQlVNx36y+MWJkAelG1OS3x/12fRK45wCR
i6/4IT0D7pCCDsuI1euxoTimMuk6PMFyFynbz7PjaIHRLc2JQE8PaAB/iYt/N6u7BNbv9l5eNRFu
v7XvqbObDSpBZuFXzPZ2FxUrozLS9wfxel1u2Ta3FG1bnOS3Pujyfoudv32llijbxjXyiMzFF8ye
sLwRgWlY7ioddWjcsagdYi5FJw/7yy0me9gtc/2gjzp5IFCi0PYPxlQ8UDhzFbRsiii8NtPMK9b+
wSzuq8SxAvGrGZKeW8XRRS59F9XMu2lBNJbt5UJWyjWMGuM+9SBVHdOTXD/qcatdJqmXWewlshAv
onjP34KD3/ZpYrYgjrms/va52PyfA4zLd0QzoHy7k7Mq3HfJtINFZl2mS/9j9GFqLbrbZbe/dLQa
tzH/q+1jY//WVktT98AMTQexi4o644noUy6rYq/YFmtiYUYSB0U4WBA/TjtdXRHfwM9H74zgreO4
hMGi9f4KudXKbI9ZO1f405L9+JWHEM1kTs3IHbD2hjWTv3sB33pR8VJe4hlnldMDfQrpRcNzing+
iBYJAGaBaqB6CE2Ee0XJd+L1E0+cSpurjol9EE2vX8fLAeK3c5Juflm16yVUFFf22+/+0754cLbS
bHLdj4zMXj2b8g4U192lO2uncYd25b24bHE2s4uqfdH/TKeIM1pzJ5NCir+ocamsgSWtVPPz/YpO
svj83QgvrvsyUF7eHjGqXV4n8Q8NpUtO66PZ6n7fStXhLfNRjJrqD6tSuu8CYlnFAbPW9fLSrN81
wXer4uL1rKz8qNcG0+1QgTtUhcUgAeZgl6e0QjHGi/lvp5JTk6hmR3Wyg3fZH9PxsVkTc593+k4r
LWJT0ZqsLo8h3vRIp/ffwnbzIGkaFbX5bWYt3gjxw9hUrhR+AOO9NT/RsH5vot00nIsq9LGnPaxt
vDHv/s5avbuDlzu6Df5iTdxFGaC32809/rm/ui19qBa/ahK6vV+RAmik06gXn+jpyQWhsLaFREZp
JocZQAH+kfTCYg56WRWB3qzHJuWG7RzvVtewJknQhAlGfslBR9HSF0eLFhxHDbdWbPeIyG+st0uI
I37vXafz9ta3hHt+MUfq5SaJW9PFSe/XpYq8tZjVGyQSliY7jrDlVk9P1XmnUsAWr6tW9I+GngKE
uYz9EykEvCm+vAu5FuBrQTag/kXOeTE9h0IwqV6142aYOIJt//DnrRq+9muLQq6IQUWzFLeZqzrF
aO9vjgLOsH+7/45CISndxru3fZdYtt/+F+KI6iUHUirNdwM97yAnz3YsizvRJERrkJxl5bWevGmF
JHTAvwU0ED2S+GVztpIgtlB6fPfWiNXLojLcXG2sQ7G1GDJyTtDgfnOskS/eAliplfeaAhloXki7
YzuvX+b+hlXApoxlorKtkxOPQ6ypLaqMCNb/6kkvFyU+uzQaJZPXQKyKnWIhnppY06hle+Gr3RfW
Qz1UPhXwz7gkqZdJnZ3oJXA1qZ4Aheoh7lvT3zk7a+ilfWfVg+pNSFGKO3OJ7ER/pDcA1w9i9ZKo
FA//sjrbXXQy9G99mE/Ht7kejgcEYrrZuL9NApc+RJR1zVHRVNZH+J9FEOWLm5sFsDtSSrH8Q4+f
Zgqeh2VvbM8RaR9ABKKdiG7r8ogtcLhudjXoW/pBxIBbHjXfFuW2WBHBC5Io/yh2iYXeXI24ARzF
4WV87zhccr5FwfP2Rpp9i9lE8SyvX8f4em7vVCigflruxlq/G3sNZItEWdWywEZ0yuwpJjQXgoUo
bw46eHBkN2NXb2k8JoW+gMnW4EqtgncmaMI7zTazu2HVtCM6q/fR5sSVpOW6D6XkO2A20y+lUfKd
BjXgCGASyXyro9QeVU9opxper7c/N+uaYhZaRJqXRIYPLz8/pYMdHzRNk/ZmmBTQaylUVKutPQx1
WzNeJhRQt02cdj4lqtHu1DVxMQkN79fladXwyivB/d0XOXAn2Sks3Hgov43SwgkB5jm7BMriY7b8
6MBN39djbd4bPW1FytsB6naCUrOdOB87KKw+qFuZHk5yL36gTRTSpBZ4qFIEFbNfrvGpviqZPHQy
4ioqKgCJJOvgFIxbO10dLtRPnDkO1kE7SFGbfqn1T6sWy3tsf00/m6SzkkVoxEnwZrTOL8ta+2TG
n0eYQ90WD+OghFXAVtTE1pbC/49uKvbIX8L1HtsfGrZykpcqhLYgLX0An6uPpFnkNXna+OuyUzJ1
Pcl2+jEZZkhNBZZI6LnLbptW087U9fR6VHCu3jx9SsnkXa3M2zKK3HqhcxxMGzF/I+33CtaIfp7W
GsbFUXksV+WJ69FOM7CCkxNSeuT9q8IRBmYhlkDhJHhBhoPBWsvvCTKiWEw5wORmVUfP3M4gTmOJ
o+3++1rCVMCyPX92qq9zDTFncSbrOemaj4bawx/t0+Kun2YQkvFq35rTUnp6YnTB2wB/mUYhgp/5
K+wHb0Bc1Rrq8hYtN2+KuAk4/16p2yPVNsGKyIpzX4zbgx46XmFqi2cOznybx0rohchF+va2KWvy
PeyEGoiPepQKvOBxPaTclahLgMmP6nUZtCyoCwNo4lrZqSUakiu2Dc2+dHI3twcFv8xsOBT1iAR9
Mmd+NGSmb60tNFM5cXHwjW7fFgPcq5NTFoDUeLqNTs2M+enGObtZQkPBhgctt1FqHzCCgMfXzho2
ZR7q3YmnOkbs9rb54AxlekV1JXSB5YKklkb4CFaXkdt+CHslhd0xp8gh3vYTaNvLYtFN3GKr+zRX
DZy2ko/9mGOc3deG29jFMbMyTAAiC19UHEqA1UvxrV1H/cOqt/1Dl7bBOCJKJ7a0claui0k7FnWb
XWfbIreQxW+X+7WCzqM7M1jc6BVsSPmwrtmhraz5NGdK8GqgKQqgzD6m6qhdIYjfHBDbd+e5qTwo
wTEGzAZjEJWb3WLToGzEMXw9rGdXalbj1mjHvWkV3bGdKkBlDHxXYu1tUYcJTCEtC8wB79Rpnl0b
scr7kK0+lHW/tYwKPV77qcIsCCRDfusYVeu1Nuq6xpo5B6WROx8JQqiNRhGdYm30otqWXrLKOdk4
jy5IdvRyH74gcJ8BQWjhzFRLr+/TNN1rVQVL1xjsv9IseVQqPDSlNRpxreso6lloDUxYWCCwXMtu
38RIiW8i+FJZGwc8+ChVoeTn9VUZUaxbECBMatwqTSk65UPkleX6pe2V0M1zyAXxhHRpoz/qRls/
wYeFlO5AQq15jMVgRoEVhppbD8OXMaxwM8qzL1KbBrI5N0hwJKQFsiHhbzvXdTp81ZMqQTEjxFkm
pC2ZJjX3pDSPc4OwME20OmaF2mFT5Jzjor9bhqU/DJD8vAmLg2tYbudmpAgtSY6bUue/NRVZcosB
VCys3k0WgH6arInsGRjB9plkeZnJ7kSj8NnCyO1fe6XwFCZ8sNOAi6Whve+3OKBDSpjSwkaRAARx
sBsocA54F1TxMPPUeywhM1nz6yh2nRTJT2WwIA1tjREc6OCqiPZ6QO8dd22ic6MOy94p+tY1K7As
Kl64WWkZFMW5fUpZPIOpL5CWx/nO8Psi63GFmh9Itc66Zd50eohSYQehB03txFVVY/YMHfBZV9xY
Wlp/jKX+RYHOdhWyrT8T/nKtePA1/N0mpDNrewnt2U6aQInDlYrUKAyy0qUs4JaSbgTCC3rV/vaI
HmEqDuqMgkLbeWOmMwvMan+YRhKmRUWXnVWWN0jQviUIAWPeqK4uK8a9EpmfHEc3TlLXGPe4jf8Y
5bTbWaaOr2HmaU2iH9qCbEKafJ9QZMYeo/hkNlN7MJb7QreVnY4DiUf5i9cUxLML40g71eqqer18
n9d179Ed2tf5oHxLxgU1iCEFvBZ2eVC1VfpsriHzDcr/5DEUCmKKVl8rJv7VuWIfgbGSs9CW6GTB
xrqWFanBQh6lY2WErrRCaylIC6nKednkbIahvZ2rRjmXc9SegOb+yBCIqAxvhn61H0zpVim+Nq0p
PyOsuxzjomp8U5GmfaaQfDT60byxtkWpDw/t0FxVYaweuzaG1ZGpC5g++VtdRxY0HkULhpJiO6Kd
rtxmFMoByV0ZHTIQhpQC3WwTr8Hz3ss1hFq1qnQ83mUYuYb5NTbMb1UY5bvMKZXAUexpp6X9YTXr
yjNGPYaLN82APfrGt4vZORZtve9aorIWEh8zsYOErPs1wWropepyn5tzjyN2NuAXrjiBnKKQAs26
v7Z4Ew+NZD73Y9M8mLFEWmhW/RyaTSBNuHutvfopw7yVkW0BO6mDdNParAtoB+1p6s3sEJVaoJIZ
lSJDDZxcfazmcb1SMYVyc2OWH/KIOmtYqddli8GDsUoTLQzTu7ye4pOlfkeOWLrtjTxk3iijvZHJ
M6PA+AnaLJzexD4BLccD4dciteu1JfRk5+KgmcR5IJWvT2XyMZyW0dW6VN4VYaRdGwuurN0yFZ6d
3chx59yv40Otg8ntoDkAriVrg+mEPzY8oXXWhh0hRV4uPYL2Gh5peAvvoF5RszNwnRpj+9Emdq0k
EqJJh7yMqj3nI4btwzjZx8320gdPINGI82OlybdSa7V+3ki1a+CUw9OJDonszS2v3YoBmq/U2pUh
x0YArMeD34/tZ2sl+4qq19BVM9QE5cfkTPouHwbphDnU4iuJjZRot3WzqVq4hfMFgITX6SWVEvzu
/WLEP1hu6BHnqj3iFQK7CY8uoqNDhpOYlxvVo9Kli1+QmbWc5luq6MgIQVJxnXq8kfALa7UQrrDZ
fMp1mSJ0mV+3dWffYHln42yV9bu4QxsH3y7glPJUg3sKmgiY2xIVN/bcQrBu9ak+LZP2bLTxyJXo
M1R/s75dwRgf48UCQm8U3aOimO1jRtwrF2p6J3aNxGvIc2N/LD4c62w6hwYiP/GIUoOTSl7U2TMp
Kr5pFMt6IyntWZ+H9hHskxY4S0RE5UDSiJQy21W1hKcJNhTNPIRHejR+GKT8hseXroZplm+7NATU
bzfIU/H4fHGw2KcpvjlrDmBQWGgIJT9ovdQebaOm6tvn3HKj6xHgaNLY76P222yW6GvPTnFrNqMl
u7McYYVRped3+8SqlefrSYurk9gSX+Mlx6PJXK6x1aJ0MU7jHqKDfDblfj5bvlgXCyPq0NGdSN29
7WsU868hCtNrBwzXuUnkGfnR6fntgGnsIz9vEeB622cOu+9YpQMeH8HA27IcnlQne0WIIToDhIrO
A67Yuww+tv+2T2sbyGsdwL1SzROQYK29n0K7uxXfWCttvSXW2ostsei7iazyouq0Vzs6m7btq1aZ
3I8tchyqqWVHFY7LuQpz7WYwlzuxJRadgbZtA+vgIDblMl1u55WL3I5X1SZ67AdICzgwW3uxDzbB
cAeFYU8Uvx3BYUuDkxIc3OpyRKMU7X2n42B2OQdHAMAefH3C61vsy0up8ctCCoNm+FFLg3WGEGqd
nWGcA7tIOsze8ZsBkT/jryPFD+KQpECZt2TA9uReBWMO/va6KwlzTZBuZ7WbKObgf+aKgy+LadpE
xMvwUEdwrqtBe5xU/JYJAkbP2jZnq0ge63QvT6b2mBHPPMprG3lYYQxHccDEJOqYrhLm3dvx4hDU
U7LQYcIbzfqxMNXkLNVOeVIW5A/yrE3O6baoN2hpqxcVmSo2xcKOmaE2wCpPZMTqDFsZpDQg3I+y
XnkACvWnGvMWr9BUIsa21J4I5qbAUHAAFZ9yg5zDRq33KmfVnqLMrG6quX4Rx2JxNJ/DJr58lk3f
ZW7LssYNlt5mdl326Y8MxQYI0m18akOru6PEpT7OaVwEMUTWHOMTL13q4bEzpuxOspjwb1ti4VSb
a2ZYT5d9YaRrEFiZe4QqfmT2tujVagf3O72/fAtzpIAOegnEhzK2vPcNPu9vpxyc0nTBkypHsQ9X
r+UUb+r+4gtiXzhC8I9hcF2OsCkPlNhUBmJz1pP6YQ5hu21XWWKdeVdIyUEdnNQzkc87DoouP9Y9
kHhZY2LW2pnySMpLeZwd2tao9Q9il5mYGK2vZrEXXwhnc7wetfkbQZHyKHblqXOj17wYYstWLRMA
kzQGYjMxuVlyMwZNlR4atVVuHL2bzvo0o/RRq58ZHKezWKx2ijOM0SvbgPlzX+3Y3lopyf3liKWy
qSuAs9eoBexTCwG6eMCiWlHC+FUbb4RiSrXI3yBmax+5AbYv6WV2qzcGEn+xouyhYfcPUo/LXNWr
zpeliY/6utY/cK4+zaWU3ExO+hJuWswOYfa1tS3MxgrdBlbxnaZRN2maqnsc6vTzUkvctkhbaeUl
UhyN6UtOEvsl1OTbzBUpgrhFxWNWimYnS3rr6kYhHezWK2f1thkVxOTaxDlYj8NQBI70BZyifofd
YkuBFqL5bCrVx053jryb0c4Kpca1EHYYS+Vs2QhU9C9djqXThEoX4tAW6Y/YfihHxF90R6uRho6c
g/yp7AAOR7K/YJr8yF/ftYqZ3Ff0j2umngF4Lj7kW4epozPfGGujBNlioBSypp4da9mXMZvM3dSm
pBuqkvKrYQW4KiuYOJJz7edYv9Lgimpt8joNqnyKauvF7rKrtXKSQF1XGDRqk3+KzL1sq8R2mGVV
ZIE9J23kj3JuSbs4TSxqvkV21yfSdxiPqMk0CUp/FhjL+IV3Q/1YhfO9PjTPulIsT1WXS3gpNt/q
uZCP2WYCwXwSl01cJI+K1SNZhjQaweigummWpfcllDEw23L41ZlOoWki9TDmxWWhYBzcSDO6Ykm9
uiKczrW2xB6DcmEyr0+Tjq6hhflrNpfpLZ47KRGiWQZKr3S7AyKjyXcLcQ9PrhPzrkQkYysAm4Rt
9XdtieeP3WKdM8OIvitF+rE0bOylCvS/oJZQedCb+Epp5vBkjW1+aPW5vkWqvaKCggwncWj0qBRG
6SUAgD87lvRsjfX6Q0F4xtqcj8owp+yMNgHu7os7pXX+bDeL7q9J3B1QElBcg6kBhqxN156QHiQ0
i2RMSbIaT8E4HO+Hceif+tDsn5aNImYW41ls5WrJlDSW1yuxOatKHdRqPezE5oR52DGHIeAOfTk8
ZeY2oMEffTtbU0q7TLWMe3G8klgmFrVGjVYfP2XoWbGLp3QOxKYDf/QKfw3mjtunccvQbxgL2kVs
iQU+Y7e2PpFC23ZxfA9HAIF6sWn2E5Q8MO2+2MQKZ72OyOD/PJtV6NsIJj4T12fU1qfVLNUbce3h
ZKb+SPH9csRStMzCnYUsxfZTFePFbW6Uz2KrH5fIj/Usd6MljO9GnNXuAC1kbpH2JVkH9olFOoaK
rywRkI/WlPwFNj2+hnJ0hzkwmvsoqN5JslSerEa//22/2IxhohrjulyPPUkCV+yLxp5IBWD7Tnx/
ovYDxt5Jg2FsnNtlbuR9O5N37DSLBi12igXecu4o82K/7SJB6NxWAOq9fk6tywnEp+IDDWL8Mc/H
v3Clv5XbemRipVYaFfTYvO3j5Wmx5fX4bt8CR2nHjBbBge2QUm3NW6WL+YoFuMEi7r6+bDI7wamo
mOLDNvxQBOoMD1hHw+xr+47WVeMt+XyxIRaI//AhkiQYzC09BRexLT5Sl6W4SmAkqYVq3urb4nIq
wMWFO6mKtRc7B/T54Kd34y5t8vUWpVv1BFsNi1O2xC61VQ/RaKz3c7wcoVg26OxM+jOUfeKgQb5s
Yee3J+oLH/rY0Z8zI901q1mdxZGtUgRrPq+XrWRp/C5ZnctWDRIXt6rqURyJE7jbru3ymIS18Tyo
TBz1wbl8lrff1ZDJ6eoY9hVyQPVzXSg7K56Vh3yyq2cJLvaQpd2d+AwJUjTK8M6+afO62OkZ5Qbd
bs8VXr+j4SYqOEXNtMF2SllHGYACdR5ZfjLWj+mKq10Xr9oZTDszhlTeUp9Le0CqovTQ+6f90/Ry
JncHdSSvsoxK5Go2RkdaXTVHZ1gYAjXZvIeBpFwbc3ejbfzpbLGj0zSj3Sk2lapSkZUxCdYMYB4p
5oIzQjUeyoq2HwMd3WfImO2l5UubtslLRPznoVPW3TsoC7rw+TNECK16zwv00e7QFKyktAxqZR28
stjILWV5VcMXR20JbZD0sVEG44X2cWRSZTyPOjmFCH5snGfSJwD+8PzwKl3noUzIKS9uemurth65
Iw6Rra3Kr5kk3Tih1r4UTvpXI2TIFnyzugK7PhKr2gFjrBfMS85GpCaoDjcZGAElu4u0ULtxahr2
tivdFmLNllNtDxEkdUOYXqgqhY8wuFxp7pw9btbr01z196PTVF9TaokwYgrF1RBX8qxc6lHTU/pr
VW0tf9UsRIutZgE1KCVk59tPluncFeHeLLIWRAyLBFMpuEl+VUoSplta6cVj8ZgvkF2qGvvxXB92
g2LXQUHf50XjNB3kMrK82kxVhEOqdtfOmNZOZRg/l2OmHEwV+r65jBlmGc0+L4YkMLVjXU/tE8JS
jDEDopVIrD6Ird4JPw7S3N+alpk/LwmyULCRIGxvm5kUD56uzMtxXshA9hG955TLn8Js1PblWgzP
KmIeQaeZBtjIyXzMkNQl2bHNmFsw6uNDkaj5kzpHyT6yxjww82734Y//+vd/v8z/N3qt0GZdoqr8
oxw2bFDZd39+0PQPf9SX3cfvf34wiOJ1mKiWhrmkpciWun3+8vWclBFHK/+HOjNcizRODoO1fMpl
8ySkTJtVtrmD6hy6DC4Vprnb9hzF5fV2jJpUnyNjZVyrG+UhouP3q2KVL2tiX6UXITAKPo3x2+NJ
4joqjkOsEE1guM4XtZ1l09ip0b9lamYUB6GvIxYEDwQdRXcWR3S26Yo//l//8c87cSdeqnphzINB
+5+b/96/Vrdfi9fuv7dv/Trq3/+5yZd+ntT/2n/9jw1Up5J+eRhe2+X8ymvb/33jtyP/tx/+8SrO
8rTUr39+eCFj3m9ni5Kq/PDzo+1Bmca757qd/udn2/X/+YG7m5TJy9fyj/NrPXzLk5ffv/v6tev/
/CCZ9r80VdNVQ3VUKjEWZ51exSeW+i8Z5QYbiKGmyTJS0B/+ADLUx7QC518O33JkVdFkRcUq+cMf
HWzX7SPrX4auG45j8CXmlobx4e978LPxXe75PzdGhUb3W3M0Ob8tK7bmqDRGxTH/szlKWmckY1Mg
9EpNEFJN9tFJwlOs9yNpZgS8EhXQm1Ng4NhRCd1nm5JhWcrZKUMNHN2xOTDinG4y65BsRou1Uu/x
13RlhB48dIHw45abQ1xI1UODHGs3JilqnNp9Vtehbwy6Q746+2E4S7JvlVVgdOtrMJauaVAANHvK
29XYD4chNx4GJI9cyRym06i00XFNdYTg5H6PAsd002nTtQ0sJwhRkfbiPGoop8bW1bSYC4ZodU2O
leuqexRxh5VzJyOExUhZ22DoR4n+v2kPShR/w5N8hBnl8B9k3PKAJocgtezDCuPWNdUR8jmF0lMv
r80GP/ts1RKqaI79yZylAdCF5gRmtThBDdfWTSrdy5OwJ1+NgEFUl5MvztqMo+2XSlR4JnVfOWbO
0y5THixF/dwp+rdYGhkB4/aTg8ksSnd3iCJIXtwh/YWE1jGTD5mcPaPd3H2JlpWIW/kCE7MNJGYV
wfYQV0VOyNuHd5GzntTcyeFDIRE9t9VRz63aJ5P8WVlaybNRlR5VVDMQCCVJNMk3QGGTfS+rjGSm
7jpoxEn6YPv0rysIRwN+Y4/8Qr5VvHQpSndxBYeuWafEX9dbJpja0UlASNiNBFFI6YF76eSGzBU1
9yo9lnqueLGTwntHdng/DGejGdqgoCzn1BYacEnhGRaynxbErcj5NJlZBbhzfFyduf6slrDiQoUk
a2HDuA4oUTzVpa4GRUc4ajrD1Wq17aEcKu5Wz6kkstDekI1O4FCe9CxzSvZraX9DQIxcuJRcV0zu
XXUK55Myq9cZLg2aidIuDGTtuBIM+QgU2G6XRwR6G1CsQ8Q5mBH/suyF1pHV/PflYxH3th+l6mNo
IInemctfhEpUS9LqauhU6LZWhbuvPvX7FtyAPEfX9MiKl4165xctBYdxChG6ImQ1nDKo7Ikiddc7
AfVeiTcEOPCwxAQPHT+TZZnh8g59XlAGRbLJpCgnbb6O2w2acW29cgy0ISiGc4v547aa/SCWHw6m
Rq7b0cqbCW2foQmvK91Ir0tHg6XIM3WxenP4HS+JIxPytYFb6PBR3LFOra8GxwjvxJ0cEiV1S1S2
XDDDBbJKKH1ifyp50m5FRYHWKX0vTYROR0bivYnrMeqtEpK2VXuIh1n3UexPfLgXTtCF/XlWkap3
yuQH8HP9iGzOXbPWr1KzqG5PPvQqRgUF3ftkj3LmcHkpI/oqbxqqlyqvaEhju5t72l0XhS+yXffH
mrJQt8Z+JacjbvZRfk1+IdC6kfT12iI8O08OaAhUgxOQ4ttniqxbiA5Zk2sMqhPka2P7IUJxQTip
BgZlUhzgXJh4aTg8WKENmiGmGoddbHe0GyTu7UTCcSA2SWzNyd6QHBnB82q6/qhbdbJXpPwRupIV
iLu5QTaC2MBCO5K71APD+JjktI/WUJ4K1MtRtkN7pcoAbqlK0M1Ze8C3t1h6+9RvLZm5Pp2HnCFA
tZXEaUJoCEzM3GitpZzagEloqOW4H62ZjF+4sAcgAxUyNIgrKfe0sZYu/QFi6Y1n8gL54vUwl+7Y
L/Z3yYmYWKzdl4n/5UvkG+5VhXiEWnNzWq31jLR97mUlwX2NwDCGnEgcAGuhMDvs1Dz9LJpD3aIT
rUYN4jQAUBZqdJI5R7h08xS3ayW0/LGu7au43DVTnnuUGCGIOfN52ErbsOwVXk2ejmlWm1dyyngD
lipF52XGmVU0+GXc3u08vR/qPDnpWzdJtx8HEsG0a+oYtUgS0pukomPHTK4KBKiK8Za8nBMAI+o4
65z7olkrGK/sdXM5O9KAi/f23DY9RFq67aopptJoYUgO0GHyLeeBpMcxNlFA2H5fwz4t2VTwM3Ik
HmP+NYpgRJaj9VHcibKxArAXJFaMaqdBzfFXcz2Ki7CypHejsc38rLeUoB9KkOhgpHfSnGgMXMNO
9B0SaTc47dUxLZzIRyf3QFYqp+9N8XqfEOgAoHOFLU3l49A8B91Qxcdk2nwL5+UUzSp2wZaM2KZW
jdSJxh2tgjnLWuZ3jSl9TQf0ZUXbwoDcVSqmhqijwM6XIsWfNsVaA2dVenRI/DW4LbjtlzfeLqgg
mRX9QRTB119sMtEpthGzJkMM1rsA218J0N+Quvm8fT1c9j2SewFAyNZP18jYF6CQ/KHgSej6TjaQ
xdErpsMGmf+44CtRImeBZnO5tVy0gOAQACXjB7hsCxroJkBVpvZem6hiDLp6t4AQ2FEmQUQ4Bu4C
+hNaA7l6NxyxAukt5wv5BjxLSuYw2gboqVvbd+Su360G+C4c6Y69bShk5CCIhBTR9hYZMvEW9boB
fCEGqiRh70CxH/9PBUUba0HaDKVpvH8BLZXhVbkNB/+Pu/PYjhzJ0vSr9AsgD7TYAnBNd2oR3OCQ
DBJaGYQBePr+4Dk9lVktZmo3Z1Z1MirIgDAz3Ht/VWrae1QVr/rCBhRL8iMjzE1l6qCBIgAD539O
u+7QZKO67VUkBRxBVajhKYSXBiHWmRaBTxIYhKAWrNI4YKjye2lbHPL1eQqxSDGY2A/RTshtXVLt
5+2wX5xp2XCOVlutIKpEosNhaPs1lUUT4MdK407eTK2UM/TuIZyjXuxtz8BOAnpQ3cZvMbtzg38t
8VU0L7sBOvAp02GHQOGFcxYvfJyqF7c1v8n39sIYdg5dh8NCs15jmSdnaY4YbsIgIw2lwAmZV2BX
N0bs19IhwghZ/pYpza6f6ZD19RPHXJoQJlJ/PExkvTm5E5gWha7NRmm6BNcyM3ossd6AOFb5NifI
g83Ji+3PfUlcxto9OofSvcFf0HzOdHhESZt/dcYIL6xZXnIt1u8r23vEB8XPc3JvEku3dxFu/okG
K3BYqpgNm2T+9T+NLsYdAj/yqWxP1z/x1hWepUZYDKAYWUyvqsKyMPgAv5h2hg39eqI2ScO5Fo1b
D+00rg/ZQzU6gXSSLeRmYNtp8fn5xTdwtDFTPATqtUIxgVOFM37H2CFuxoZv+BSzf2IgB4wGQQ0n
43YCEwwyIZLGN6XHOW3rAe7x6c4TgPh0shecO6Tv9ryIdq3c1ORbIW2CJUNEBAFEzF9GtdvJrPiM
a75qVjMngHkwlbEpxPGCfyF96HSSsLIGgzhFmX41ok9JlSqVIJ21eV+k49f1j2rirRfUEnrTZxvM
UzDZNNObVCQQ35N5h3u4QgIlmxH/uhAVkBKM8IjCZXpPcGg/gegfYsN8J4Yes1FATlAtjMh4fNea
uMC3qYl3tQq4NRnl7LeDQ6/RgKtf30SuFLDQ9fzNXos4t8q4V/MutsBMlqgDVVTKYBmAg7xcgSDS
wgqc9dSnG6cBcYyW+kbiljl3RxxnLdhGah+OlgsBc73dzii5Zy3HTISapmxv6ngpD8I+aOP6r8XK
G36K47bSGd1pUC2UftgkTOaDmq+Nr2h59AKiQax6r724XjyHs7RlIDSuOY6Y/UhvACsF8LqIXGF6
vjS/cd0mimKCd+RAn4no9bFnhBi2tE4JQ2jc9rmhHubMm5h8tz292Fq2tPY4QFqDRYFJE2KcGekb
WOOscVJmjKXHdYeP66HGVkxPlJtSXAw1M3eeJWHzeXbQtJRVhRv5sdr/ynvxZlMJn5befpwjJ9tq
8bhTBtoh1ZQk4eYDpA/XbfdqQ7ZTMU0BFGrsyL2EQnYsCTmS6aZIKCkdY3pQDL7ALqS4Dd0NXFls
6ANLSInScm264lYNm2It0aloLJKbrovGzZgrLVESZHgJhtBJOD3BysHZ1kkhzVSs6HdxPyPbUZqb
YiSwyxyax7Gy7A3R31UAUYODspoZKw31SW2acMQWi4ABlnWy2o3hM58XFEmGReiH56iQmoZuX3ps
vJkc742Q6OQ8ftaGk1P4d4ajdydbTr8JxqCw1R0UXz1n5GTl0HjN+Z3VqPgz/uRHo8n6TZla7g1M
b5y8vNzYSohQftljNL4S4PyK4DA/oakjrru9ACiLPd7u3k1uVeKeCGdmhdC9oXX1Z1su2E/KKBgc
zsu+nd7w+rxDPbBsjIm6L6qYaeUjW44l59yoxfBRd2pNmkQhA9NxHnuFmIi67iRVSfkaGxMbz617
NwC5JVxcbvF/56YnDdjZVuAE4mx7/TYbFvH1StMy6x3qoLIbOxSye4pdti3o23s32dMOUA3fMQ8T
c6cvf4hgY/PSdfsFWMY1o3ynN2Q9DNgFMd3F71DvCXiq6iAunXxjzvHn9aiRYjoXbt8fCTOg2SyB
NpcJsrGoBf0Z1Jl+jD5azezoxhy5L2Jz55Rjgq33cnc9LWcG9VAHySGqRvvglrxH3XXPI8U7n4Tx
hnk/LL6cjB8AV9oTfbRCoatJqBjYBxTaOGwFFlO5Kn8xphdbWrYx0GtZHCB916Gr2XR448JLdEkM
owfIAoKGf6w4XY5Mb8NqIUWjNoASIVXBLXW0FxUuoK9mS/6QeNrdOCvUsi6/lZm52A+w5eF70PCQ
ZGAaw8+orch42+ItXm9KwTq9LtYmY0YcpwoHJZZGjFcRQK+N5nVvDYWL4izViTvn9N9jnetf1zvU
2v4By7yMbYZfd0oQhXKuFQc0J5k/k3QtFD3raBWGGmba5O6cudq2bkJS3vrtGBUuEIoV2xJOvDd/
L6A8YbaKgdysOPc9zCuOjdYXTeZtCAwAFcJOqLSKn2qgL1uW1RW3GXwnSu6NpfBuDBcGrI4hpKa8
RULjgoAHguu1JvmyZWDDgF7wRc6MYVNOI7FyLU5+6Y9RFWJv9stbvzRnmhPMdC2xQW/4kGWQN7Mu
NsjTo9IrchvL2Ng8eIwTiKu4y01VgWzNSS5GNw8IkP1pCgnqgpQJto6yWxr9GWcR3rnQOoQQ/bhr
EGuka+Oa2S5H5kSfRbkMqYslSFWPbqRm5iJCIOENhy3d2TjMochXXLpd+N464n5YaS1TZT5BRbOD
zGJa1gmkoY3SKUHk3qaO7DYGibKQRa9f4+vpNsCfx1SW+XhN++FMuY/d0hxYFvULPMEicFGmfthd
yRvuSUa/npLYNPo6MVenSrF+L3Q0eAoXZxPNhJaqfObXb3hEoJVVOEibKKd5XjoUVSOOQq2rEfwi
p6qi8HqiaqN+O3IDwZ9VjpN5NwVz44Hkxz//yOkuioFt90JVus0BH7p1+CBWSYDSNDQIzEWYRYzg
uwb0Oq88GBJ6n9N8DgtV5dBx+OW9bUHtq3tKHflxfSR1x5Qvnx+1iJ0e154Zmm/JTI2lIvC27TBp
TLAL1wzX5QAR6UtyJPHjwz6bOYm9Itlhn5NtrieFcIYPfd5izTfdXecsfAY425goug3FXTJWr7IR
GmOfHn5IwrTHnCei1jNYoglMK+imqa13QUwuUaj0xud1r9GSmSH7n23140klOqjM0rTG+PK89meZ
u2cW6dZsYyYlk/o1VA4cmNFlumfFgIslhnNi/DDJqfFXA7UpztFWqzjxzZuhrH+GRCXQpMxX1goZ
Qx18iUnLA6IgTblsnRItjJK3eejMkxdYbev6FUgc71oc0ki+5du0jnDzdosqFFH1nMh9301PvVe9
TEtFZk/f/Oi22MUJ5w+fntqURwVcbyIhcFc7zEZKpp3VxFdkwHhQqwHYvKJvLonSPdNSEc80KBc7
Qx2n4kZEL8IYs+hSxkNyibaebhVMcSOSnnKz9FOBQWepLYSYtaW7K9hHC0ESIUcN+VFlytbN+OBX
vy1NW7Fp7JU05kGKqxwIhYh8yKKA7Y3YyJJgTWs29o7of+sabIRleiLBjgWhAW9qDePe7NlZlJfG
yPeOQaSlXZyjyOOEXiKc94YPmFyPthrvkXSaSD6AcueV7k2bswpuNHYCHr2h59QdqG8rN5DsoVMV
ZgCTomOU06O3yvtQL9y1gUm3inzqk944tZH6JYvVHQTld83B2GPB1XvCQRDQbIf8WTWeW6NH3IDp
sWomAfkZ/pCiqlLd76xMUGA07i+zTX8wsX+L9EEPsQ7c1xZzRGlt+Tfus6q5Qz4JdWd5zceFilsZ
fcgzTAwo80RbbsCtvkRv3AjFnDcEXry7OB9A428vtfDwRrDSfawVECwVlEncl1lpPrmw7DDAoyRV
GWvJ0Zet88k4CIYZZ781PznS3kdu9RDPML2ohw9jvxBhSVSIlRP4WsBosRnqYEJey/Q4OOMvQJ/d
0tr37M4XrW2ICFXlYejky4WOZWMn/XfZKPdl4iIla6s1WLI+t7YFYbdL2CXPU0Whhsh88qGmHnvN
I4pKfkNXZIwnWqYbuPkt0ato1TGkus58kgeZO6X2DxOyk54YbxCBIQFmzn5CVsMEvr713BrNp9rc
U2bex6l8tmPnq1Ernzb9SDV81nhmstlrJMvg52/gIIRQjb5UYQYhi/7Se2u6Y1KHmqE7DE0puj3D
CHXTvCN46C7rut9DrO/SunhqjPRDqGuKKyS2xmM1EDIWIIltN3ORncrZukvX85YBWUtR1AcyYimO
RDRWFIc+PqNLOBXoxAhDyBg7mLe21TuHkXwAHOv7wKlW8mbrHfoBajSTMV+UUt+5SUnEa/tpyC7b
9nqxM7OCwoXmAiJCAFQlb8jJGupbvarmQ9UvX3zfxm0TNU+WKrpNdjEnJdpFupPtCJTpeRZ5WCKX
6IxsCvskXg7FSP6LTJNt1qFEdNrcxbuuQcSVLL5IzYnkh5lMQOttYatj1I+ZM9lFBFFUhggQKbmB
bChZ4KVtY9v9MEleSNupvZ/14pZm3+IkMSgR3eZGYVLhy6HXdnLq4atBtQ6HCqqhIXH35bHa8bs6
aRaEbJ2+2YDtUqj9prroxVCGAu/0YDJzarBmvHhxdzcRPhwiSfPtGfZyVFmvDB23nJpkewzOrtFd
mJEYZN+qxBaXRB5k/mMBJZueH8MP00jMF610T+4QPTZkYm6QnuUBBGdyBJvkAwJKfrPEyg5c4B5a
Uf/c0GDeea51qFD0bHGKT06qXr2nWUy7WkAv6ide0BrH7LrKWxPpINsdTP0ozR8Fa3eAO3H9D21y
po0qiMz15uERFSIAhcIFJCkJHGTuUVvHdrbpYbHTCzXRq6t8DHxdX2pt2MMBZj7YUqVHpELWYxaW
5WzuOg9FjmamxW3Wpb+yhUPTwVgwjrxXs1kJ6xmhiZ1AlfydG27CNzDq+DXJbTKVJseNseeQJglC
gQmAKwIZQMZXQv/LAjDd+KZr3bfIcOOAL+3Jmx10dFGpbTBTnThZYbvaNAYu1aVhoftq7pQSUrjU
PWMn5wJ2pdYTmJxY+3r84QOJzNYEJ5BlIVanAdXvJnoG213IIwDNKmeUolc4iso0VNTK2ubrYF5R
u3Snp0w8CtUs/Nl6ITqN0dp1+iiyH9yG8Nebd9mayndFba4IFhvE2xB9ABu4AjMhTBBbZ3xa6c57
zEP+LMC1jIlJ7NqbjujHfbxiSLOHP6Q0ghGCpG9JJtfa+m/LknYM4i1ckJtmvoiRNeoKiy/WnFVB
qU4G6XckKYZMiYJBZzYyqZ22bRL1AAUw8NbqNdJKFrY7vKX4QhTocrX6YyEVzocjlJ2JN2XAGeXb
0n2vjUpS+o7apV7HoIiccaCwk69KL6PNX6Ds/4qi8J8xYQPgGbyaqSLYtfNPmLDXVq2M0XkQ9sTN
lusXO6qU72XKmcTayrYUzhNulPafAwl4Hhx1spFMtliS13pSxCAQ1+HgDEradObGMZDSLjaoakpy
ak8ecxYZB12z19UqwXvbgvlLQafpvdftTLegKnwch/iZXBUl+J/vUHP/E+pt6bprm5aDna9jW/rf
Ue9udm06fgNzgHUq3Yrh0Nto14RmgEjI72HFU0xlnaEgE4A6Jak01sluEcQtoG0m84dytB7Jptv3
JqN8pWv+D5do/TNPxGa9e8x1PU2zdc/Vvb9fYjmCQc22Xm+u8EjSGPquFnfqMqhHvSLEef0Sx/Tl
QTTM9Xa0YQ2nAlQmGwxU2WsvQFLVOpePj3Gc4upa9HzKtJInm6o/NfjVxX1SmUrtkRXd5dFvWnXe
gNK+2xBOrNk+UPMAkqA62JTkQTHskQln9JDuUCdDHbJIqUXLdypllIRanlknbNjBtayDNzr17ZJ+
XVG0GcV9QDaDG6YubmsnS3LEm8Z0B7MAN9+Cb/cVeeExB2aSZ6f/v2knxl9W8n9LO/kb2YSf+A+y
ifaHbtIbuZap6Zbn2Gzc/8U2sbU/THJH+SPmmpaOZPIfbBPrD5vkRigKrkEcNLypf7BNrD9ghZgs
PxedEiwW919hm1jOumb/yn3yNEszAXz5dabheJbz9zVd5Z4aOfYCsOwN4VSrxEFNu0GdT6NXnj0q
plgSmgxvgFkfk8uZoETJQFuj/3OQmiuvFSfGvMO3+kdjjKNlH8okjsSq7kHAA6rIDRkKYZL1W2zs
2R3Z0SLtpk2RF9JllkjhZrmzyn47e+aeUC1kw+rJaafdPM8nXeLNkRNv6jHmmrIjsts7GwjL7ZzL
+r/rNZtMJ2NqeOSnmeJH5v00NDCXx1DFb57p28WNF9J8hxN4CUG22p1l5/jNkilod7BTzT3RtKPH
JTn9tmCy0U24q/Ic0rrb9MZd6qpBWXYbXVUDD3dLDNwVbdpJrmilC6w/RRe+XZ/IejW1OoQeisD1
p9Gb7ICdUE3OO0O7SAN3qnLYrn9Ux/3GSHryO/k7CVmwnraclpkQa4V+SP8EpNkjhjnFc7+NwF7W
wQ6z1FPShlRWNyPm0LrWb90SAxpuT52Ls9RVJv1DmOXoUgzM8rncYltV41PEW0TCvINser0+feCm
Ffdi87RrfSaDgHux8zOw56aF7g62byt9mMW86Gz66hUTDKuD4tsyvNKCEmplI3i38HTccgxXGR5h
73hQsUhYIOvtir7fZM6PVVbYMQkfA/Ota7G+kmlH2wfNnTArloY2dORiTbtiUE/XJ+jiiOBlR5yf
YKxzFca+8cZQQPm7UtcJFVvf7HqhycwT4vbXN7g+At35c/lGtLA2Yqr1RawvqFOdS2PygNtuq7Zw
RQUtGUt4fWkMx3d63AedceyIFSxsuVtvFuiDMr84Xn/N0G8lgqv1xyfZock09+uClmO3SVc8WXkZ
EwXbCR4hf219KRqxfLH9tVJnUd6vbe6+VwZ8RdqNw4yzcMzL+sgkYQdC4f479ltEaiUFV2urmB1c
SIU6EoR2roG6y1jFoeGzkujfbFhUjuLnJWMo7pYNo7XCX5/Outyud17OaK8mbLPzs4w0vOeo1t0+
lO28qzqxIYiUCrvbdsXARLvfilYgn8ICSNmvaJzTaUxcR8jnXfi+/t0axvK6TNZ3K5D8gCoBsqzP
vJ/NfVOBybJSyky9W7nNeTOA/IIUGumRFLmNU1hne4GNWvR3VtdtPTM/UgBc38f6kDWPEFCKyrRt
QenQvKRiYzb5ORMR9B6u0B03HjJrD/NJwzH3eTrBXpA7JGinySyCCCJv7zVBP4ynTYFdkq4kH+tj
SWnc17e5XhReSEE3DyFpIEHLRa3vYX17jnWESc4JdVMUDslcM1Gk9kV10uP6YNYbjqZ+WybZcb1N
JHubGZL5+pCBpI5R0wG7TqeE+Lsx/V7vJOMfFBLBBFeYJZCqRfGB5vlO8XBQceYXawZnlWxD+MPg
DmyAh7pIP5TW3BOP9eMt1j1Z1+04gcqNTwsK3JKXPrKt158seXtKjekA/zvwzDTrtZ/KIMnMS8vi
U6z5pMBhWXfV+iTWBVKSWrH+9utrYacJnkIZ5eemU08FeshJMnY3edRcsMNh43IGHVG/70xvm2Ux
QhpOE2KHHb3ym2gOFzf/qLm8Mr6QzRWQiHIsjewcsxMztaWM56oSEw+ez3WlLk0f5uxrt+gChouz
1IK0bunGvmCFBPEkg4otarIsFA64iRlqyXPtVK6H081gAatccwMLLi9O5JEzXcqPhZMdXZcnwYGy
fiw8XkPLGh5i7AJwGO85I/WuPBe8tmQ9wE2apwXfkGlNthwCfU1mvy/aaAsTYa9zDgCunlw2t5cw
mOBiEAkF6423BrulJ1DAuB9ZLetfs9vlhVbhbv3f9R/QcSpc+g5W9e1MUudoSio6iDJF+VFb5mX9
LaIpjy1cvIGNrhcqOb6kYnHbqrWcktF8a4vxCer3WauMXT/WNOTmpVwPzMh+G5XpS+PXr4/DjJMf
s+JMHY09g7BTs8t5cTHynHly3lpNnuAQn9cnhMMH/J+9LYw3y0EOwg9rk72WxAQmcRGqF8CfDKfR
hDZxTHNjDwJ6bLm+daWt/72+jkabnsxufKKFxcBjv0xM/nA/0UbtBEnjpaZGIH7orI/+QpSCa2fn
9QkXPTtg6p9MTpT17guVdDtswWq7DyusKdYLgC+3dRr6JxIkdPZ0H8mH68Mtrb1XHteBS2xl53Xd
Rm16jHW+GHyVR1gTiftLA6pYv8brCUFZtVdci/SFaDOReYXn4NnVhgedguJfL1j3m4fN30nR/5dE
6r/Rqs+P26d//i1/I17/v8G01v9HprVfd1X68W8f1e9/23+L5Tuux7T6+GsBvP78nwUwvGl7ZUu7
WK6qpkWd+R/1r2b9gYrDMD2qX1j3mH/+7/LXpMZ1LE9zVMvQdd22/lH+mvoflu3ahsPv8yBre9q/
Uv7qmsmV/aX+hV7tWDTLjkEgoQpb+p/bTmD+YkIAjr23VJR7tfyJ0qG5BxR/1mSMSK9q32KjXbat
jWy/KQq8BKR8wObKOKuRtU3jssc0pfNOw8S3eKh1zOtwMUmW0g5pDL96+GBhNhvixpttVJ3Osm/X
CFPhQX8oPOBMj0/8LcPc74VmLoHk+SCZpWHTa0zHRBe3CUnNcePW8D7zL+FBy7JJKxrrW62frUcQ
ws+2GQE+5twAUL9Lu3x87OqYwOSk0WH6iK1C0O+L2cNXsWq+GaKsmKTK5g5TIqrOrKqw1J0ijHK0
NXCeUO9MHR/txCm2VpYiUiCZpHbd4UDz6xzFLDwG9ITEp962Qnl6mjRtvi299Jv8HTb5VDMm1OJ4
q2gl5iK11d32GBwwuqqiA9W6wFbsgyjPbzRMr0sjx9eEeYWPKtFM8x8xNud8KcrQhZtL/EsuKYHa
Y5e2H6VbYiw2U7ChJFaVodspZNdQDonytqyp1DN8W2L1GUkoLmf9oSDOldMsgeNRm3d5RYbYhHGh
O6YpHPokxlI2nzmWBU4HJfZDemFvmNA9m/zTvuJ6T8Qu59x5NIW2dg/fcfFL1UONDfHC0Zb+YE4z
LFgvD/U6/10DBW2IxCgIh8S+V87w94sx2pLU1iWtxH8vnUJFh9ZUOUUED2K+z50sCUyR135USXuT
evAxpwaidpa4MFOwXwHr7rqjHsuTbtjfS61HFABfkTR63JJmPrLRMNLJp+jG1mObKibf8hoFcx0G
PBitjPumy4CBmzZ/zrQHrR3ljQa442ACjUEH1nmtVJ+wdEto7kDsHZzCwspMJjRhJDwQBg31LN93
U6PfMiEYQACGYCLFeut29hA0TQ5O6jCEq6s+2hpGQXbi1Obgkem8x0yuO+DatDEy3HHqZkq24+ho
Oy8DbBg94AASsJbbxGyLoOt/qqkZA4yClhC4o8flbIJq6zbVTdbH1U3d27QzY6362pC7d1o0bdjY
A15Oir9EaoZ8GWaeU1cfRmwmIW6ttEuRUofd0NwxUZYXtKueebCTcsb9smPQtDqZDC3jF0XQl/GM
upNbdmdIQ7uG+Gc1SrduHQ8fyQwU6eb6L9sZEUcDVRB0HBBubeyUpoypFSDlzyTflg68Edx1Dg2W
5P7Uyic+icq2l/pr0rjqAcqh66MBtSEb6YSXT9YzdE01LLrJ3clEBarzvPxAIfYKX+nDHEd4TPkC
/XC034sGrk6Jx8Xq59Pm30ZGYV8mhX0EIsc2pv20orUwxq4WJcQdhBExWXhpW13NvUHZysQKDyoZ
Mc5z9qEheF8UAq4xGmkOluq+DCkar65pXmjtVx5Al8LVt2pw4/hujieV1DXc2WR1Q4QirKbSUe6B
PH8JA1aBEy2/rXJ5MHF++9Sq4tvOMOgf0/ZBm8jfbe3qxUoqGG6kMSE87pA8AHsjt1mhkvKdjuGL
ZIHcXR6bxA7jeWjOVh9BeRlpK0SXb/JYEf4yVt0Wcjc20gPivtWngLO78ufFufHQ0W2KyHDCGdg4
KCSEhpRAoAoO8DSlhB5Hcbxpje7e7hKsuYX23RnGy4B1y/ZqE2rXPa7sEvHrmwGf4WhHGmCZNhNL
PdDHDj8TxAJfqMo6U1/PhAzJwZJBbIr65bdsLxV9Ib8NyK2hc1ryl9xxar/hLQfSxUwo72/UujhD
Ce73JKmcs4YGcl69tkpRPydtei9iE+Z0lN26Ffqafv4hfOrRASJVo6Xa5wWGkyLf58L9bU7AkHHU
v+ly2kONecw87aEZLkhkVT8SeI/Zw3KeB1xEE8HqwGHDjh7aRpp7HXUGOWs4hIjacgMrEU+qMeEi
P7mkL8ZQ1XD100MNlWCCi3uMt8ySdrjE1NAMawy6hPfG3F8NcR2LUr0Koxnbr3m1LTKG0ned5Fc0
M2uZdWi+y95eZpaek/C2Ne3DXfEd2XK0R+oWx7RoV6lk97mlfcm6ApdvqBNenz7AwJrwDlo5GWRk
r1mOeCst6VFRSZkuUcoXmCnMWPaGSszybZEjchhrr7hNNT4xREugVNoHQ+WP1LBPFdSAEAMlJZRG
+dUJjLmaLIYHUSbxdvBE5qsNsdBNTXe34M4QD7CjZY6HuUCl7ntJewcXRfELEOZykp+JnCII71rj
5+Zw11BYoF8376Q5BshbrVBBAQxbePlOCgikav7bwKYlzAroBYuRBmM5AX9b02ujGNuuXR4zS4EU
7JY/be/9rqf0E+oJbbQXH5qqgnvWRx/O0p4tFx1sOhXpxlaii5mYIyMSaNdeI14VLO8n1eqPxS8M
Zn/bPWKXxSY/jkfkclavdOhfWe25vulYMoDdxs5rm/tRXU2bMxb42OJpO5vigG9SGlg2k6gygdnd
2M6uRwNz6HMo20wajordUyGN2K+yvDJMLCS0gsLdF1pZHnU9DhF4feFv+jZ4SwpvZpgPbaR8A8Tf
RZNxk7Vt/khMF0WIfoSqWx40dmuoqX13IyntM6BjTEZo75XnpcnX7ArvJcUUVHSM/5tyyDY1liMI
gvp9PqcgVgsmbiTyOb4eIzFR6+gmy1DWwPLeF3VbhZZoX3gSt4NHD4a6+6saIOJrRvFSSbfBMQbi
JCwR0F8iMMLCMr4nD+XuAs0+YOy2n1T5oanufsTcJ2C29VO0Y+oLzXoUantEQdJsNINhhG6DCs7V
GzG0d4baXCJAGz+1kxfXJeh7tVN4hKIemmJ4K7s+ApgB9x6iWmLjI6C29zCflxaTpGlsYNz2+XOU
4LepNAkO8A7klU789MAOfldl444aK+hquA3wjoBz890oyIcjFSVw+xlhhIWMrehx1CpUHqvLodTT
tx/kBG4+tlthGa99NuAgMxinEWO7o+GOUJV040BZtesKiew+TkSgdvW7WuEImqjo3jXxnWQJyJH6
LQ1S9dR5XrYiN4g9INixQRV8kkvcnPgCim1U9e/F+re9Zfjy5k7Zkv2AOdKviIJsAmeEyYHaRcCm
0YGXMSkEplvplI7Ql5VYSTHaOOpeycdPXCM+nSTBN6Vs343F3Ru4GoyR/J2PAieMnMmBUlWoi6cn
8FvfapTP1rIeOgHJNavsJzeZCmTQGo2klc6+qva/o7H+nZU9lAaNA1B07bPZluI4L5gZlMZWjL7V
v+WmhQ9alh1cd3q1jOwxInyxIsgShyCMUn8we3F3WCBqSc3CNaJ7lyne0hRqaKrRxRaRQM4U1pPD
yDuKz4mCtkG4DLPH4qBi0hMw5D8z3zPPw2SeRguDIGYPFXMz14a8vwwrfFl+erHjbsYFdLrKfoY+
hJ/h+QpuRoCTe8xtb3AfLALkOi0dhXUnGu/WoOBOpMvor44/PJWkBVNZ7qvcZialbO182Uycoilo
FTQ9HeA50967GcxQ4jMDublN4vvYKzYkf4II9vcWVr2N4X3hT4x7w/Ip+/y2VVfekH1JSc8NJKz6
EJkscLbx2zUcckYW73NJenhf1jEWJeGxMRwqO09e8m65x/P0nMAWD9A0pVtTB7TvcS9wvHQ7J/0t
4SJ1zbcFpeuAot+3y2pTghds52zBHkE/51B0a4o/vyHwmWRJHzlEHlCpM4nJmpMbfeCzzSPAcJPa
3lxGzXdS/k8w9d2YApj2zhYHq0PmQSaemuge2yj8RGmb2upjQJMIoeXJMQUABcNQaqGUoz3hZZbq
O6fk/Qx7H/tEnJqhT61+I9aB2Op3PDpTEmXfqwxjmqLHG28cLb5OwvuET5VhITJSvyO2XQmpU+vV
AeEX50jWkBWY3WH3Tj4X7gwhf/mnX6abQjK+n/OdNLFqFA0nAY3ZA7441SaLtKPjFLSWqnpQCjsN
yZX8BHfPA2IOYUVSeU/aDMQ/SSzFlkdzzE9aDqBTNl2oDbq+nwXOcRpO4I3gN8O+cQK0sYESo+FP
amSw7fAswRshNMPP1ibCTSWc/uhJzP2lSTvtZNr4c2XZbTzxFc0c92Eaux0uXZOfNlgDc0Z1Knyl
8tHgu+nOwOOqYBlwTlxwM+eW6ooRjwuJk2HAJYqqEqQBktFgcLQZY1bskg7hSN7dJXP/aQAjBDCS
n2rMu06x7j0TGYnbZDy0uHTWyqaBzuL3tMSYaO+6CFYWtnzTFs1vnbUX6Frw2CV2hB3H4WV2Bsb4
8nXJ7eWxJpBwyYV3nqcLJISUofcsAnxRrmZHfqvE9r4zrF29UMEYHbI5zXQRXZRVspeYFSLpEsxs
vRgLBM/7rvTYfJEa5mflgklcfhbk4CDKaGRQRJhrV9fiVSSJX0DrtBco91oSpDaqzAX0JWk0a6c6
7HMEWqcerDs0phW5mq0fRsHJAE9qwh1PGkA2fGbCZi7AHzj3ubIwc6Kzy6w6zOr+XE4RnHdrOMxq
Wu4bVevDmW7Lxb08Ec8mnAru2zXoUh0Klkm5gZcUo7Ez2uDfqTuv5biVtMs+EToSNoHb8ixDFr25
QVCkCI9MePP0s6DTMd2nJ+Kf6Mv/ohU6YktkVQHIz+y9dukahNNIqu+qfnA76lG0QnWG6deO3kPZ
Y3lKkH7NbYtcPviOy8mkgkSGZXC0liRnYgtLVuaI2kKY47eZxK+EvgC4Tjlr4UYjmRGTBu87w5Di
AOqoj9eD43xYUwAmiLENPXR5ZZGOKqaOra0f6DcDXVNX0W7l3U2qcWj4QB1XI6U/Y25WJUXxaic8
P9za2i2P/ADHJp7ITdvG+E/M8ieMWs5qx9+5/USpVrBQTyp6ux6MmzH9MJRdV17MGkExsQdVt7Zh
5K19K/2Qqb2cc/rThCUiR+JKgknfCJcQPoYzbKgi98ZkwbnSVecQaYUUx7XiC1zhbdqukLZP61jJ
jxLl/1o5jXoavFateoumRBHxuhpzlWylP4ccUc13FLvlZg4ldTCtED91t6pwOK8ztfzOmdn/M/Pu
6Fc4YtFOjyfQwfkqNdwBTnDw2PPgsiD96k74xJzXF8nZs6qK8Aee/71Z0D1Xo3qjPzzICph9q4KO
ti8Sqz5/KrOMVgEyJB129eaNTCraggFR6054YpwQEqL+7rwScfaAfAnZGRvW5sy7sLIr49ylMefT
mHDOyidv6JwdkbJ624uvEHA/9jMuyQpcj51kX1VhxXuaYirkejqOaXH0e+M1RxjHUHq6SJOHbBPk
R+2OL30RXvCXFnj/McCPhv3aEaGdMY3mSRdvmnLkCve5wibyh3h8v/Ezw2FJECSl5YS0qEWeGkp1
MyNmBS6bHrj2d8pAGANfOtrN46+x84eLXurTsupPNaYXoGtrLwF4CQG93DQy3hQ+MQ9VnPnbCk/t
Xd9/eR5ziBL73Dqa+52cyJ1uy6Wwiz8k2ySmGcOInPoPgSFfteOPAxNrF1M8rWx4lakwniJQAAcW
sPDvCc1q9/EAo7+12QNI1z22ehbbxszpgap7lrDiFLqSsZZfrK2oTNbhUDbrLsycY+4abOHND4zr
47rnTeZY42M0B3MXhEO908DhblAFsupUrbtU7HpzjsY2WpPCCTIZTtPKhIiccqLuvRkwLCRUoAkd
1rdJzjs1lj/+/CV6rK1Z3mQPUdBvHferMiq2qPgTN54oOBNBnWxkOm+zPnzy7RrPb5i823H8UATM
8j3tJShM2TqOHvuhGZlVW+lwjZg4rFE0d7wPi9p1y/KSrciZQVLAqCWZVwODUoSIrDYLisfIqnDT
wJurLZZuAeL9UNc3wqAN9ZlKb7o4iVcqDz4xz11IeH0xJ9dlugi+ZeCnBPfzSgtG8U3gFxkVK6tD
c28wqrJiLLoia/QGdxHmILiYIRxq0RsvJHyhxTMdFqs59L/pPATxd2V6/W3Z/e6GhqLKSx/tFv+A
41i7mFt9mwxDvMkVH0fL47JPosfUu8uzLGcRJ6Y11YjrlrtgiItNHA+fUcBOuKWHsBMfDC+vuJ6x
XcdO/iYGXnFZ6M8GJ4Tp9o9+37j7Kji6BUR3NB1Y4XHhghHA+d/XIQ7UhzkgRWzWEIONILwt5hhF
NYSptTVf/QosX++V70kkv5OQ42TGTDW2/VKOMbIcIFjLvvDoKJo7Jr90T0Mj4Lnr0zQZTG9bz2Za
MzarrvPXBR/QVJTQrsTwAzkZlgArqag42Km3nyRDRacHKiX9ZWTIN0M4pQ8SGInBFbLx7RH/POwc
u+Tg5QCGRVhHT3B+3nyunk1TTB9tZb9y3fKGFJLYprlYZ87I8G0yj2UYmasuaN46ijrJdAlmRbHJ
qOjGkotRoYpLhfUuonjg2QaUW1LN2eELIly8FNGrQ2dnxQ90oDOXO31mY29kCQvepq5ekYlwFwb0
76ngwJ2g3etWkUNGAeRPSEoHz0XmXcYpZ2b32fQs6hhuT1ZHtzdDwTSR6wLaei3DkROCgtJPY4zW
kf3O/qoHnGQ4a3Bc73Vl3AZ+daesaiOK7ly0/i0tDpbT5ToNwHatIqxHvaAM082xUcGPbdCO+y00
JVl0N4ODVIWZ9S5l+byZYhC06ZCfOw2UHfPU15CinzfEtHWniHbfrzA8CPcryZ6EJRJ28xQMo+Ov
tUWLgtbQQqK+aqNoOP75JfUUBh1u/w02n/WcJL+xIWIQtbLvsMa1UjuvhuYfThef/8j0J5KMPR0y
JNddwgWDl1KOsC16vB6FtocN5BQgmx5E8XimAQ5SHGdqp5yMA7kaTgF+Lnh1hr0pSutNTvZj24JW
5uAj/437T3VBQOjS6+QaOWqWHu2zXVI9yJOr7K+sXTjzC4mrC/Wp4jxfocF4wgn0iPi+XhcORsI+
OgqnX3TrZMxUfrcK/fpHpIRrd5rX0FPbKtx/kGjwSvrj11hLRtCkN0cplOfUL39VgpcXQkog8ucu
yMB12DW4i7YJrnGfPiZGKTd0+zkxAVc7i+6DRO3ZK+lVoACSegEXI8J11L94c9ERtaid3ZY3P1Vr
0TerFsoe7Ixdwi5jbdboqyKLmTHGvKNfQoPMl7yr3jfEhtE8FHw8EbX0V9t8ksXG60VEESMPrRfc
WyqfV1zg3D+m8QLaiPudpxkyH3g8pYHrVSRnAIZnPZcwMWdK+GLut7lsXuZ0fIgM/Z2kQb0m+2yd
NeyttG87a1cnj14ZP87aPDZR9gi/zVoNLloHR+9l7/zuVLcPMu7sjKRRZFWAD6zp1lB0/k7dfwNE
2rYNNelk1Z+x/WqMAk+l0356XnGaLfWKZYozrOk/h8yxVoalbnqfynU4ZGPH1Km2fmucIpYmESal
11lhyl6gedsiCjAMZ+YmytoRsSV+NydDbzKU76nm1UrSjpbRgcPAdIWk3GW06bBGICOAfjR097oO
PkVBPljfZjCESQNws/eG2qlM2WK4dtFx/dLLsTTbEgoC6qP1v8dC6es08PECxf4KZ+AFtGw80cff
So1MLnX7GeYs+Bze9TAiJaEA1OY1vGkQRqItxuxbswKXGT6gCGTc2XKltkxG8C12qz7pfwp/eRbE
FktEzz17MZseLTkIXTsmVoOvYfp9Gsz4mKnkoyrmXdaBJOYYZmSOOWhdhO9oQdO1rPwcK1BUbtRd
TvgKhw9PVQrKTZ/Y1lrn/i8/nw8OwTAQAqk5BdPEtZEw3kYGNLspG6zGzXZzxCZIZJnaTfPJEHzQ
1MoPHgFHFOOotYP8PNcftonDZ5QZZl48i0kCCaNtLdLbxvpkahcqv/0t2CgzBQwxAsJGHXz0H67h
aT47B9e4vBcOp5yFNWGN/W3v9bj54xCEgj+rR0Okn1Ec3fnYAzYtDifmmw10fRldEpQ8TvmsOj7g
xi1+CpvfIIii8Uxpw0V+AWyOVQiXxmrqh8Nk9L+xonBTDByoIjUWgNBn6135aC2ewmZObhy+nNmO
D0wyX1mFX/+6f+wixt2KqjBiZ1CV33lRlKydhgR7r/0MLMWkIsNoGJg72IjlCsv/u91k92nwU0fJ
bwi89oYwhysO1l+TRs7XyUfyUd9V0flb6i0Ph2N3Q23RLQMJX7JIbgwVcqeNG1hlPCzA/nHuMsoA
9xJZxqdKo7uOywdHAUJ1PP63QYo+jZMLRlZj3Saed9ekcgNOt19PedwuVyEPsOXDYhO6Yq39LrTx
NoEx2PQlUQOY2jaSRAUKbfDcg8BMYNRHMwcQVEWE3urlul4CYERsXAa/Oos5eE8CntYTuwa00clx
lPbtkEP4znPBQUyujd+qTdwTSzEG8VaWHP6Bnk5VCp9Iu49zZaitAad3xGKPskV8DKohQ8a0R7RE
XA2wdG9YFmy4ed6rgTVWTWa9Whq4QUMfmnltsZFOa8ssHgqXhIbYpNiUTyGe4rbhTlKYa7eZIT7F
mGQrgYF2F+a8zwNPKyYzj3GTHeaUJ5auOIzAah87EX22OX/CNZzP9i+aZpr5DEeGh6JzbJF8L79J
PPfLWrjoKcAqxsS8OWUY/M6Hp97I1n9uV7bW1qqXZbeRTfEYsEL9o9H03Ps27usVGUbxzm6aAwt6
wE6iNGjSBlxwBt68ABR1wwpsGIxvlXO/jI7CMAdPLJy46YGF7GdzxEAcyHFDVKqJCHCBRKjsJnh3
QQeuEzt+rWZwInRna6IvR4AC+b3ufPKErqrkKR+F0XMREhkTe98iCx+Ttrr6lhJ0Qaw3AGoTRUFs
dBlH20Tx+h254DaN6NOzIWOoxPwyVWKguYNv0+idFHgFGyImJclQFBvkzEe+8+KJsVu5RORucZCN
nJ4dwVth/9WN3lqwd9iV/vSKgGljJDeCIN8VpyTdVAoQfEjIhwpOjhx21pJDWTriUBvpk+xZnoIw
tkrji0nFYe7Tu4GmpU2yGjBjRRwJNKfw2gTU2JZH8AfV7cZN7qyekXzhxKe5Dy5JHZyJd76btQ91
meMwG2+bWK/TxHrXRDInsXHGimydOMO2deH8ztFbr7Roh7X5nvsGc9zYXVOjvnfJjM03gNpCVTcz
+8E+gzpt4i6OaRpl+UBek7HH8ncwa29e0eTxGdMzl5amYcyTed/iBiO6sDXiAvFkP8Iks28ZXf2q
2UttwIg9zn1erlXDSKKb5YcJ0qzVd6ZVz/QL7EONlocRimEi2EybsLzc3zlp+96Ll4H+HpeRvptr
bkZn9j5t3R9A7Ey8ofl1HCzvGAvGHY6EPKGp1FIL940J48M0ratZ/EKLQSHHZcp9QLUv56MR9PW6
i3FgSW4ZHNTToQb+w8CyxXNPPe346SN767c6mnCDIik5eFBQ0BGcDUOdmwIabtpMwMsbVI8dp/7y
zBVez8M38Z402gUVg3LBIIsMORjeYFOB58joHeGEQ0VD6skcZCODcFuEebttcUSu8gRT5gjCdTt7
01pZz0j57W2gBA2530PHNXcVmS3rxD3kNk+8KobM5tQmDv1Z3LkEaxj9st6MoYxE+qhnhmbwt9dl
JD7KDiJEXxKJW1ZEX4XUnI4yPpu548k6EOnCaGHVZ9G4oge7aQLnNU2Z4NtGTUMf8cdZ8s618pzk
8MdgoJbol2mxA5N0w4oAxMkBGjh01OpWaO8mECw39OJkpZm7rNDzRmJutFV3i3GS27H0uQMMIn6L
LKfFz7Fy9T/JsJS7i4y2Ql3IGR6cyrQudwVzF9S882HCOba1m3LjDQZ8KenAEOYEyVSNgmd8SYC9
bmKR8MRui7/cNv/kiF7/8iD8B430P/7zfxOcFJHL/2QTefxd/0r+rpFb/sJfIjnLhjvqwWNG18YF
Fnh85S+TiOn/g/+GRWozprAYR/7LI+J4/zCZ6YOD4O/wywIrbdQfIikiOQvfiBtYJr2ay9f+G5Ec
HrO/aeQMvi8fLP/Yf5jOUjkvYS11tSYwciyBbLrRp9lnaIpUUPxYZRptXURK91lUmW++zMxj23XT
pQHAdhO6aqkCAcSFne0dUWoNEEB678uKATMlxdDQ5CE4C1ZdNPhXB+P2vVf90QK4U3uMzEnc2iAa
7ryJLd5qZF30zW3rHAe6n20OnPJSJaY6VJ3nb3l3x6M/kdSrbOc1LHzr2TNJrbBdRH3LXN19nTID
D0LbyBu7y/N9mCTcYHoqtuR10fpVQQ14V3T3Mwj8Ey93yRHx6jNhW+529IwUDMAcnFjTtkjSF15h
WCMisXLFTRfgxOxpiN+TLHZf/dynZ2eS2fsQN+3hrUDvhysgF3fdaMEVmP0kPUwpDtJ2GijmS7+F
ctD1j3VmAmrqq/lnLLDl+6kXwl5SWwInbrsIpTu3YVY8TZP2tqonfzFpivqZAwJCtDvFJE6kkVjY
1Dm4D1RCI+CRdD0s6HSQbtF1EDj+0RyUp2TqDcQGaj4z2Wtf8lr1vwJLY0DOA/A8OMOfYBwnAomY
lPfd7MW72jDcFw/LaLIBx1QrDHhtwAQlk223TkKL1iWia0nWGUEpR8sO6t9haj2DBhEXd4yrF/qv
7GxGovwUsq+fGNCF5CvYGTzP2CmvShXxJUI9QH6gMbhsZ5KAutgcifE00iJaYCXU7aw8mS7o3El+
Btm1lyZr1Q0TCf2cG17QrwTk8HM5+f69TFhwT1UpGQgSuJpHUYMxhtVlF2j3pEVo7xGl9+sEAOd7
nnTm2Vbh/NLWeILBhcGCbAE9USL1XvuJsiW9SzrLABbWd+6RxGiG9jryYd7Edti9BbU1nk23yV+i
1qa3nHUvNkZBpS1IP10xpWsfU8HQyxWKHSVzBHqOIs2/kjxgJAgsc8nW9YAGFnrFfT4/aMvNzqSA
C06dEslBGuIndsoeUbt2j4g7CVnLTXiwi1cMrkQ9rZla+ifGYxJUviFx8CDLnwl7R5WCWFAFcb4b
57pe9yOixRbSHA4cDS7CEK6BZNwITzWd6fvolu11Lkabdeey2V/DovMkzIboJgGlv40k0c2QDECv
Zeg7lNAfBmyVE5Oi4bUwh+CmZ2JcUcGzbFp7thu+IcKHWD+5QDEOdCb4MKiwTNBKih1mUabpW+K7
xa1VKqjlGkNJvQakl4DC74fmLf/zrTM5fKUcZmSPsig6pGPWfidDTnnNwJTKjAvsyxlG/dLbWY/h
BtqVs9XatK/RHKiTSuLhbqpd5wg/iXxX9AnR0+x0jHODrhhR/UStuPV7r/4V9AMyqCrhjVgBSSow
wFGJrqsqDp/T2STojDvAX3uRPU2M4fI+X3duHHzawBq6lWdFJPGyXsV5ImNUIptQRyXaXrBD5xaq
+2OTBsa1kMN0LiuyswshJUOWyDkqxqskeWHUMiuU74IcwkekLNCeusLdJ4WoH0m3IqmPJ/YZUoZa
mxGG93msm0+FmztCZbuMiYFgIcuhBDaei6ZkTelEfbwDhcGAvbLjkHlZCh219Tp96Jt0OjIqH0lt
tflpIiIRLw2gVR+YsHBJjsOLEboJKoFGWTT/s/DHO6icBBKEmfwswi482LVPgGA2aAVcuBDPjXYH
cKUB8AyjM62VNQfJgzZN+ejEBWMDmMDRIwgFuQ3403tVm9O7x8OAJzGjOxXD1xjQjjNlde3PfsoE
WrOx+cqGKHpsYse4MX2n2VdxAXF60k198l0Myj7gL8YC/MUHe1D9fm5I+A69RL1Mlm8ddFxSVnXK
m3cjSwX4yhlEfteIUU8xciKV01uYjDNhCqZmjMgnMth0kC0LMFgxnr21SbMACyKdd98JrVPNQ/kp
UyO51PSvt5R/FnKcDmVP4GljG4cMZBTn+vOAqXapGSvnR5L4MjPaxtDMMCcMbwy8Gff2mBR3kDkA
a/KValuYEK1Y4jfbDBOmuYqSfow3HpGYejFAMKbCwOYw8GaAGmwHpzkpPOpAZCRCloCVAYTqnpDh
oSYxabT76SczKn8fyEiRUWKUKNgrFF2Dgj5TIdDaNoXiKnZm2cM+bQE8Q4NINjJpNL2yRg/quVV/
bCvwhisrhEm0iVVSvU4CC/8GFSTgj3wo3CfHrbE1umCQ3utWmFfqFvUmXfayBbA2Djs0UIY3K05f
Ij+LTekm9UG7Fq8I+zvT5LiSJ9ZseI56b4wHmiyiyXPTcKCnVY5X8BBx/Ce2IiOxS0Ma0OTFDDmh
StssoZMCaJxh6XVXiRpOQARlbAXzXDw1pcUwhGOxHXDFdMOtK4xWIlkU7MGAHgFZnxPebbAh4Czc
JykALKy9tOnvmwZmran+jOAQ2bCFrt0tJLTiRYos2aT4tC6pZYtHCMeob5K03vPs9JAiMdS+t6Yk
OXjFgE7GIms7ZYRx7qtwOEetHB46Iw8uID6rV/I4+d6aesZlEk+6DQbz8Fz583AY4RocRx4JL3Yy
21djWO5CRiMWs/SQqV5sqFNq+xo0luUgSgrN1x4Ux1faJfKNIXP8MxM4RVxpXn1oMCioo2GDOzL1
6Anz6PdIGDyPO/GLh0f4UJSaqHol5QbpqTx0kXxVpqW+G48etbFc57fB8uNseJIW1OsKeG256ZxU
VMNCYv+3lxlmfLROgn2hbxSPJHYO2N4Lza6/jQiahliQMnI2EVvRPxbRTnV1dUjdCmhoMI3PXWFT
3CiHd1ND7Rb72HE6uhlHTzd20IETquukw0Kb9hJewBD9oHfEa+TGtrGz23FINzQtQCt9nNSbumo6
GnkBD6jQ7XkMJpRtQz3P58zyx1WcQXGui8Z6rHyGOBCpu093rvJ951kLZrzXn6A0OTWVYA3ESBVx
W9YmYhuXlfWtyC+/iVBKBRRncKc2cEs8LHZo7EGYGvfGHLBYCcLkmo9O9Vgw09wBBx4vpCxOb4xD
5H6KzAAEchm+IvxSuNN6/dHjQvlteowsXDK9eBLh3SMYZOQOntg8Vkw2CVSeEK5YDNLTmGjc0Pfu
4BFhKegmPnjmm6azI5HCWcPPz5bZV8JWCiZX+eAaVfO7Jp71iDaLTKilsT7FcSQyms4YzGMss5pM
Wst6n/O2HLZxZZA+6+bVXvlZt0/Rnq9ThmovQWMS4qJz1t5unx10RfZYoWNEh7PHgMRs3pHzBQS3
5u5h8or4JrBbsSNq2Fojsg4u4GPiq4Mt+sCGinTs2irUijnKeORI8PeK9JitG1Lnq7TwV0QcEskZ
gwqJo8G8F9zvG7eV8yWt1LRVhq+ORC1Wz0zCjXMSeyB+XLyljQjmX7lZBRcmedWmkGN34G4nWpU0
QW9FRGF88rVr3kRCiQtzIVr1yBPDQUGKfCYoNzmbbW+jbQ6cbtvmfXfHejI8tQyFb/Qwq13ZCPvW
qHrrUtGyF0xzq3avzT7ln3T8F48zBuJ42YOGKtTFNbQBfHKK4tuGpJSL5ZWw0yPtHbVyqveu7Elc
THPw87NdrJ0+mo7ckoLUUchyH2kc1KfSS/sdmUDzR8LzcU8e1/ARJkjIQ6uEbDa7PmwpTDOEihRF
3jy0BtdyUoQz+GftHyLMGOgns/Q27qL4RgcCb0oSeFDhpE53PG6x2zjGhFmRzOEV0jqSGea0M376
2ZbHUvnNlwoHzDxcLUdXFRxFoRrbX61o1XfMs3MDU2BYp0AMbrxonq+wYfCUTDVL4aprHWejByfc
zcRcpytCXptqlQYdPBZDKgTco0SW2lbQYBkxPbAxxs000yEGrLlIE8IBgl8ncY0dngXBSImkxm0G
VOdAehVonBj+j9M5JU5ZQBpmXLmnECPWNqz9kKpVmxkvhgwqbpo0fOSR9Bufb35YshsqXVFRsG/e
V1Q4Z8oAdWHc+wvjVnGOHaRhAkQkwxMBymcJDm1BPKCJj383zcThPUy7wNXvs8mUB0LVRVXioe6B
8zmZ5CKr7oSpbu2aV1167l7SOVipCxU4AXmDZNg6uGaTXAJSGt64qJncN9P4EGdhfVCDObzBZKkV
dSGUEnxRM/GJaeS9p64K7hsMAxD5SoR8NLcsCDDjI3ZhGZZbKyxf4liKfrgfKS9JEbCqS5LNA5KN
aXmG5tycwCI5LDvemW021P4brzh6WMK0mYchofS9MD+M2uve4DWZOyNpuhucEdmxHyP9SviAdXGr
SJ0MEr4QIpXKe1Visndprv1bu89pXDojBYNodNG1s8jcZK3vt94ma+x6jx8EV1YAgniKuxF0WQdF
NQzEvZXnVOhtoq0dpEGTNAk5XkiPBjSQiemZ+8QCiTYpzEiVab+NfddvqrT8nbZJT7gkcku7aloy
F2X6xm6VqwuzTXxx0CiTkEhGxW/P7yE8CYJC3fU0ayUZtwobx5bVGiRx8yRgf9Z1l6idmZIPnV6S
Bc382XWn4DakfH0Avhrtp15DKrbJ1NLR0pMOo7yPyzw5JGzPvwecQvtmGPRzOowwy1MH+k5eauLC
KtZg+zExJOwhZpZB2Q94BVxrb9cxqepW5HcB8Vd28prXjnqczMbY2JMYr+hO4qNdCvGcY7yaSQMm
rREcTctqU/rJnRajdxcYPp1siOKVWq7cp7VdsOkOLXVqIjfcu05X3g8iaj+luawqA2iyb3CQ/M1c
WXrn4txkweA46UMkg/pOkrl9Mxfkux8sjD93CTD9vRvVyJ9lXR57isZXCpz4GnRd8K77Nq4YfViM
K5s2YicYyeRgTCH6wtQBtsuQ/LnTZrrHkq0e0a+PJxKnYeHrwLqFHtHdNGAIbtOo8q7ePFe/pAMt
H5UjNG02FPGjF47JdupTZim1gu7k8shLV3zAPXX+YL5oK+0fYF8btNdhPRyTpEJJIuPuWfG4mHaG
snp7G9qCICnL8LeTtvU7y3H2qxq+XF7O7aMvk+CmUpn5Xfk6pEMfGhI2WuNrKtCXAnGLumW56GvG
EhXznZp9/8mEdfQVZwb5DuyJaGaC6R7qUrH0asmTth21TTsSFbikGP+3mpM+FDwRYFehbEmTEYLu
gnTlzWz2GKqqvR3DkKw5mV89N3LeHFvwEPnvjc7/iwKhTA9azf9N+vp/0DyXz/xzav4+df3zV/5p
TcabjDsMdzGzQCalAWPPv6auAaZlB9iTRwacZ9rWMlr9Zw6U/AdjWgmcwpJo83xLgPr559RV/MN3
6eWCwBOWaUkh8RL/F0FQ7t+nrtIHDGSblmv7/M91/8x3/z2VTIYl4iVIgfs5ZrlcWdOHbTnEprqz
dRZtXT+IYviIXXO+167xjlDNeobfeWO1fn7/J8Vm8RjuRa/wOcXG7z4a1W3LxIjTsirjDSFSD1qy
4qTCRU/lEBQMSKuBvD80p0Y7KE7DctwpO7uw9psOxrNJt38UWX2drN78zOwX4UwfsLmKkCW0i2Kp
bu4W/XJZh+grKZ1umZ5emaR4N3Un7r3arO81+5VjGQTjtf1DRS8nQ+yGou5IGDL0u5NNOQME3dzR
MXiXf/v0/7lQ+PecN0f8bY791ztqBdL0TYuPjwkBX//6V85bIXg2DKlq9rXvLdGDnT5nefcrykOC
eSst77N8IHEPZe6e8F+xNacZTXOO60lFyAdVhIadsVaUiWo320OwT8ia2AinrHb60ZjLj5bcxtWk
Vp7XRAxy62yRc+KdMDvv27NASdb1gmHEppM33XTXLLs7vsftgFFgkyRJd3YL+PjTbKOHnqR+79n3
MYNLLDyeydP/5+34O/qJtyOQAMtN16UI8y1mL39/O3i+hYnOzGrvJ9kmSOtffVc6KGP4lt4kBJlZ
CFxssMdnG3DKNSUCl6ql1gmr7F3hONObPyLXs2HjPkoCmrCMOTunT6drWZnjtuwrsasZd6yJJIpv
KhtkXwYQ6k5eTAZ6d3VJ5MbgSXEJljI1V3LY4jMjt8LLxkvT1sX2D1pwaOyKDplZHukRwHOn8bok
kIJGnV1vuIRzOh3aCBEdutzyqrO4u8ucOzOI7Gc8bPYpyftf//M7xxB1eW/+hc2Svi8xhUmPgt+R
CATs/6DVASF0gwLHzz5r0+gISa88DJX32yNMxyXa5J3IIRMxX3RDo2DsRcRYjxE/11uvd5ObvlsT
2Fq/FyXEayQX9aB3g9Ef4ZSW66yX6Dz7aVUbGDmjLP6Yx5SSpzdxEXkP2nEuy1EOFKD66Sv2zh5m
HKRwqFRCUdD3HTtizRaT0QdKD+TVzUK+HyuGiqG/dTPlbqDLsO6EZVQP2DtT6V2HDg8JUhca4DDa
OBOzo4r5Qsl2YTMO8jg6XrC2gG6dKkzGkNCvHaXWKQBruY7L7Cqi5CkwE6Rr2eI+NULA05aFbzje
C48tto/7ItD6LjTpdTpY+suP+Of/W7HxxmwCCDseq9t2ymYs/cbvIGXPa8bkY3lgS/wCtjKqepbM
gI1NftbOTQl5a3+yoPCIFV5ktQqbNuLafUaacze0wWFIre+Bi4JL9Kd2/QaXuXY3XFmkQk/B2m+g
0Agyh45ZZKmjnEN1zHUZ3PyJMeLpy4LYCaILHhd9LOE4BYSL0hsnw42dEQOpRqJu8tYF6VvKs7LK
4ags80F5erzUcUlnnwkKCcjPpBq84yvRCHZcxK9k2pOkM7BCd/EYriMvau552DzbLsI+eOczPtXY
fVSElR/kkP9W1XBvp2PxxD5r5C2sT6PyknOTz5/O8rBMg7m5K7HS13Zydac0PPl26N/qlrQWM+/n
z8YdnyhyCQ9OGZNJt3ptQss9Za4zU6AYg81YhXgPJKPyPS5tva7aMbrkbtc8gq25yjKtLrLD3RgH
Q3UqCU5adWz+nhg3To/lsJMcZs26t9CI2BYm2sjRyYlonoBO2Ol3Kqztji1CClen8+iMspo1DwJc
AoWkI3bY/cUt22WxQ98rblkIgjlocA12M/NRPqvbWuYUytleGLK/rYvW5ELpsr9enJLBQ6R4EkvC
T1Zz60Oyh02/8seiuO0ZaJ4jO6cAXX5gzBI7WucYQnfS7hXqpKvRjUCc8Nm9EOharLLhYo/TcOfa
Vv0yoVCsdPRKdoN9sdNlK+CjyZ4jJu1VnY+fXGqHooicH93M+7hwvE+zznBuOIbx0AUoRodyvrWS
Mn7PEiJAOZme+1qbKO1NJPvLnzdoQFM1GmuuPDYbyyH55xdrgG0ED1kgXi/+D19ntiOnsm3tJ0IC
gvaW7NvK6rKaG2RX2fRtAAE8/f9R3tKvs3V0LpZV9iqXMxOIiDnnGN8wUOxpOU2dYUycEzxd+4Sn
na+S2lj3KA5XnR/3qOKVK4ktifIN5q+TFvsAOLKo29Kws5/xpodnU4mPOON3HDuaozGg6a+RkAXl
wjZBZNs+MjAYdpZGdT7WOr5evRevWY/MqDUyuadGcDb0ObHn+l52dXlpOKqKF9oCn1EdD69VhTvl
56sYQ++q6sUzysP2wTShuzLv6dfmXMNMiGt907eje1FAs3BLwV4y9aq41MsCj5twYQN1iXfsjToF
t9W8NGE4HhKNbljhWtElYjq4Zs9oKehJHkgAkZHNxQwGM9qAX9NDq56KfBM6RfNBw/oxdYYFQZVp
vzqjWdWGTOmhm/SBKRSvRhgirauvAnPYU4L/G7RJYu2a0W2u0vBAMJRG4138bPGCwST/7q3IZuuj
ZUqU2k3vDRhRsXBWGHer6yCzs67Z44MuoP62U/Ia9sXh3xPf9I0BXPjPz4NrJk34n5/vc9cdJ6ui
zKV/sU783r7823KlS/jCmEGnmYnx8hrjJeqF8ZIW1pZYqeQx756zuVJ3Lj3oDfkeu6N5qsoQGYlW
te92g9Y0MttlqG627yOeZpKHtFdwJxbx0Qa2ZW+KboPTf8jO7fadTUhwLJLhJedNXv2YEq0YhpfY
dIcX4W/bvnCepzIbn3L0dRpWTsxK8a2KQu2O+K2uxH3K0mjnqop8J7NDNsZd+iFHTBS+mvyjdFv9
PsHUMDGIjVCiv6s/ka0z20353p8vcMTNJvURCS3/+ZP/7VtSa/TOlo1VgyzS8GTl4dV2aEKbAK70
RI9/G2oB5OhvxhQ5jw5MP5QtlcQMpxC9mbp+4HxknW0pnjAeJwBvObPmbiiueYEKK6U0wD8JHQBl
3PxKnkq3iYY+v+Ql78Jup5C+nzk/2YonXpBR+hur4bqsHexDvtpmQ7NTYeF8m335O5QLDTN0jD3E
e3OfaLO3HafUe6ic9C2Oh6fZ9CXStNBZPoXhKcZVsOGmJABbyvqkdeBdy0EsWGWjxxQEa8YMZXlC
6sBwiIHmUbb+t9vYbroKGZlva2IP1lzdbwth64Ouz+EGDjaxS85AW8LVUV2Lp3KmVqBRYTyj+dsV
pnkllZIcZ5oYzCgRKPYe4ZH0G4xV2HnAbIyJeXaV6i9FBgEk5IBXIuQISgYVI/3ArSWdr2lGW4v2
Och1iuFUj96a4b3kYIL4mewi2xFrm8lJjv6+c+Z3nYExhjNOQoi7rwDhzTSs9jGpRys6TPHKzIph
j6sWuTGsw1lHbTWxk9cJck4i61B+0bTqCE9CSHg0E//Kcozqch5Oc4xjr/C6TZ2D7onohktZecvx
iqNZ4Sjotx4+0cTbpBNNP2c2Ejoj7p5+C5K5XL5ZTDFX2Jh+5zkwYoT8HKYR2/lywyH3oDL73uTh
x+hkr2Wl88hifcPM/9lY+I37+q3iY1zhZfkC7W1YeMeb9gIchgIpG8xNJKNxX41wBJqEBJOq+Ow0
ZSGKNUhmNG4wm3G+cQMSlG2sNA1/SI3oLbMqIg17/4WpO+dLr8CQz4EZxl7qMzLDxkGjY9oSk0M7
KOtPhuQE0qr2k949HEHUznXRmIhI3ZWsveVJUAE8PpSRtIQ4Hok18wNtONuZ2ES0dgXDEKdHc217
bkOiRM/Z294j+XgpausE3y9IpvJeg2FC5KITvwgdRzMV3vFM0oGMGeNjLd9PQt6JrfhLzx/dfoVY
34cYs8rc8jWX1b6NGwyWAl9uTLRUMAJ4YX7wVQ8WDpfSn1dhLd86ZI2aQabsZLrdOrS+6zHZEkH3
mx7uq4PfDi3+xQIvw0yl3qbkdwYa8ZpJi/JZVUSiJANcRsMPlEceiE+TfnZCgE/Db6LlX9VQI6Bn
FtLyerGYNUEWz926i3SqlhEZSAs1JY2sU+ISBynbEXtcGO0KzmArVIi4fyJiQoqjC6IJzEaNw8mn
hBohdXVJTnRPcRqmJDzQjMSQjcTPxaAf3QzzqCfzzbEmsZtzNHpGA9jIliH5qaQYGNWt0XLrobX9
/VzU0XnM3hIHu7ZdfVcedWRvAglT/oNTyO9koKMdJtHNy3MbHwEWYLD166iPkQ4XTbrVJrSDhYkW
WRBUtAEcap/NptACKP42iMMk3hAhewqJvg2U5eJoZDewis/BKr9TGxNpVyeb2KFfNSfhAykCOff8
LR2aN8fnnxZ6j+c0M4hC6YsnNsn04nUE5TQDKLRkcJnDZMWagRRGC9Ni9JqzR3O6QgLd6dC6kmds
By7V7zigJOBMkmVdif9ZJ0Urdbf0caxNYuHkFIbzDp6CtAs8oJbFLTzOBbIYAT12ZrZnafCsmwKh
WhUTX7xo/b3sYNbhX9vEPdo7buBH3HGzPjy7hF909HyO3C/QkZrxWLTroQvXnUzz9WAhbi4sd9tg
eD6HQ/TSWB0JI07yB5D9yjFV+AR0C5co3qcQjHxaSngsLS/Hk/O1bpvHpiErqhIMSV1tnRVY25Fd
3UPR8lklcE9txKRVNt6zBul8nd8qzfyVIRqNtPar3ZtpZm8i/ktjHdKO5xKTadsD3gFcirVZbtuK
D72qeEtOCzLd/fQG09l4Vf4ZIUnBYwqSBx/q65yLG2K+AhtF/tEpLh3LHKSaYvyNAO6xUZhWFhe4
oZHIGybdsIeZ80bUDicfx0J7q+2YhXzJsj6NsfYwk2QWuMtVN9LpnVFboJjmBrqSoBeMDrPYxZ6g
nkneKxKCu9klxgEpndu49kbW7OwVdlks/uQjjh+dfMxTaBEOET9tzyEblP2Hj75vLeoZEzfmNI7v
LdejQEgtzGc7FBWDseUMXTPCXT6/sJyPk2jyddGOj+1EVPUc98+ayxJuduNjmPLXJ11XAUNow1A4
I20QdaWBNbCQ+uXJx6oe5HO7EwYKAWrXY5jJe9MJQS4dgd3GjJEjfEjJ71yHyKxiw4SNltZXmkrn
vEScV0i3O1vtU2zyYFp5960q5nhl7R0kGNJQ6SkZNEfDalkAELfgZkspY5vx/vP0hBrucOhIWItd
5+gO0/bnhaiaMVYrRhLmQiPe4Wk/R54OXWlZc8yu8pCKyNc+VTEbm+iIB2Wdxh6y/vmhfWHc24EL
M1HDL2bI5mCX/YO3EBaWZ4EYGoUlPdsTktHtco85GYmCmSs+C49OIRnFRCKGD+AQ33XDI2u6cA+O
jXC6YsMKOs9/4LakS9BilaKnno/Vt3BqyGNCXHy9eZpMcE8kEK9tPv9TipLa1hv3qsfzjjKBADfa
SBwUMSnykM8dXuBZxlfm2yXPj8/5F60fFOAtuFU8Tp5kUjX/NWbEbLnsyrUy3Ve6pBPKLB6yaUg+
WLuiIz2J08Q9zuwrQgmH2Jtap0H5iE7OKzSMkhFD8+ocx1Z2INN3bcSztVX9sDdLG4t+iceWVcoM
/v2zkYO9bjoiB2CUCIIwz3K0FNMzKQgE9vauuqfOKfaNbJMmDURqDbp+m0933ejndU4cNng/++LF
9YMq+KGJtG8piaMQsLzP0DOfaX89ZboIsZxlSRBVyQcHFti5pLGQOBVvoDEXAMJdBPHsYyWZq5WW
/CL/6a/Pb9aNfpKmJ7az1zBEHRHE4/QxLlzRoGEkr402OniBy61k0gvsFYX6YoQsGopdX4k7k4mP
EhnnvjSMneO7dICEH+30xn6yC9htJXEMkcRNx5b9G7E4zGavYOYSvs4FgGoy2vSNCOcjiVXuvh7i
IyN85PxmQU93MTGU1fDtL9kYfhMjHZ6mMw3eZM/5G57Y4t7yh8bZ56T9BaKo/D15jvnZYwamFTAW
9dx4SsJ4oaXvtRlIcT3gPOO4j6+kvblOvfUnACuZVUabxeIY1Intsn0AohEqOtUzWjcgxrgAdKzk
oBGQYZnjA8uKjo2HAVg2TGe7SYiVM+GekIq6R8586dBotthUE53orR7LsEueDhh7MnEM8j0CJVKB
IHJ4KBAcApspEM0yvHIG/0huPFGrsX1G42VtMbbzMTvtxYp6clEyz9tA+iZtZcwoshna5Tw0u9RO
cOkbOqgggFUHphJgl3qbWfLj3NC4m3x8pw4n4wMkePoP7lg+hUC7njJPNViIGzDxy29/fuln7xqa
6UnpfvM8JRA/yc2K9BaoDirljfr5k9SK7qWHl0LDhvDQ+f0JyNRw6sUEVkHr6BYY2WWK9OmQtUI/
D8qToD3dgzWVn0xHIqgj2Wxe8BhLiQ6Sc711GOapOPgjGMINgUFYXqNWrKWY0NRYC1YuHbLzCMz6
jJrRP2Zmuq3L2SG7efbPHcOHVdvX9KPCOX7AtDklOMor5+CSGt4LNVz11ixZcbdz0dj3aJyKh9ZM
/tCEXU2dnVMIaurinDTTKh+0DLqq4TE6i7ynwkkXQoYjDssb0Ep5U54Qb2bKj2uVc1eoq9Y/44ee
3IV1aWrGYS5NMom5q8CndO3MLg6vtK8JGbVJwATNjwrORgqXef1rSBL1J/kPhB1iqTmTPofNQuP0
oI31RNpVu8tatBAlrLBdnaTitakk3H4nucJm6q6JINqRjtpKm1vy2sq+e5oN00D8AW0tmu/06OXO
R9Vx9ny932DqKXc/LfJk9t4bV5sf/AZvjRKTvIS+8Qega3PmSN8GnOiSY+k5/snN6qefz8cIHW83
Wi4zm59iyF6M/RO4sT+W/eSmSf9iwK/mCMufHYelCZkoVg26dOt/FxFIbbemdMkwy1bdvoXu+DC5
1jbWJdVGhlJdAYY8mF56bbxKMPZNeoQytrpkrV0j2ph6XqqnjrLPt+msmCBBA6Sgcid4F9gM/90D
rQc/wciMUzKb4i3RwDh14fw5heralKA5JlVlE7QaElfkgl8YcH/y1CPxLj27Of37ITIz611UuwZq
Gnmnc0hVEXOmM4zX3Mp8ANNwM3wZE5DaopuvI8UEF+QgMxHjbMmehJaMVloRJ7tczjkRLpBZSlOW
x4jx4avp1gfsm0nX3T13aM/xYLV7ITWzX/VYZpG1wEr4+YVi8tPbeK4dXUy7E696U77bzu3n7as4
/humzvToa1F7KX4cc43zq0SBfvwZYvQpXrGR8ck6Twx7y2eMN2DGkxN1LD21O6S/Hd/bOmQ9/qUH
TUQBZ5zQm1C3ZeUNCRaNsMRrqDwQpJPn/FHZ5EHPrZZtak5JTeHmv6S1d2sj/j2iMgpUVDxqSise
k1blGwVZ/JHdNA4a9OT4HLhQUzUb9+UCWpg6JxJz3+OQOHqt6OvXehwYKEVcyOVW73MXG5uXMJYs
aHfr6oq7X3WBUwqNmXoM1LITlxa7vGxrCxxAM116DrCdIedb5WSHOIvzh0YxwTCAv60yQi3OuAlf
KXG+mZqIV5Uk5eI2JKQsZvPWzJONavmFetcClxKBY2eTMpayIa3HaY0Y336WvbUb+tbahsQpbRN8
J6B3LAAJktmnPdLA1OTkPJfTQlsnf4Qdf7yBdWkO9Z+6j+yH3sa/Rt5sGcRl6gM/HjWkPyRZRCbK
GC1OPvzU+lXMZyENca+SfLr6wGqCjmB1/nf4sSDPWdzkc1RnX3kkqfVJ9TlFJX2DuvfP2Ov8PcBF
9no1tY+qYXm1SEgLRtNCxquImPv5HzSrXBSPy2cbhsnei7c6Z/tqVauh3GDItDFjjgdnsOi/N0ms
X2C1bWz0XdvOqsK7A2Xo557gVjn8e8A5z7HyhSoxrzCdmX1wFYm8s0Ey63asAAajAufMWMYHFMDn
sGq53nnWntOMVp81QRdaduRb4RDaTmpiyw5gbBlmTvfR65FlUUNS73c7x/bjh38v3c3NVUcPh1PC
9I6gTlA9h//eOXMFexs1dKCYXxSX0qFLvfx4QydhvinnnYM5uk1k+QYoaoaCzWLqevEpzsvfP9fG
iOp+3zrIxhp+5oBS+YpYEKBX0ph7XWjyiRzddSmZqrForjHUTu9WW8DXqzlTLWlbaGKDqPXLB/wm
L5XiUS296MpkFvVs5WkP//8rLeXW1SIErBahqDFV66tJ1mnJ/oNSGOaIlv+qdK19A34r137RbLoY
4GmWeNqmY0Fbmz+LL7n0QAK4T6uSLWZqQ/dALu5fsxn6R9HRI2Ja/8ca5g/HvvzMQwvIm6+N/5Iv
k4hZU68YzekRqLJb97gTaPGTP4hdM+yP+fARV4bzJixlcFLzXF7dbUxraAst8bSeyHTKULiLLpkK
Vw/zz+TG71QV6tjE1LYgJm4/WoPe9cXuZzz4s0ot/uJI2tBzo+4ltBixoNHc8wSpQ6kMUkfAVD51
Bmtx1Bvxmu3xVOqiRkqcn7QhI5E8k3AplyWLJBsgRfGygU3ZPiGdlaU9q4rNbAMhHhDxXoZOQwLJ
mI3eq7lXU/Y9xSxVxiJ4W74qnQQrreIrDfvTczV3j5yHgUX3+n9+0cQYrf/vsbBA+/FfQ2G8epbj
OAJZlCfs/x6oF7Zbd4Uz7Hiz6I+oRCYrS44T2g0Wf0Mc9LZFsigBlZcYfklu50w5osJbJcVAzkYs
+ZAt557b5XTjcJmeJiGeE+wWN037ILvtbIAOWht61e96y232Qgeh8u+x9TGiTNLfFoiXXiZ/rD9w
fHIawla4KympL2Wo7f/v98u+iBDmf7xjX8evaAvL1m0LOof4r3dMSCDLTeLGe6vo7mhj9okNwXOm
9VbkVnO0xiinbBtYgBNL7mcFIcBL2J5QZK2HJSQe6CrSC3nCBC2RttDGMOwpxMrPIFRzcILQT1vj
BEoB/qX7Zsl5bebkwa3mdI3h5ami6uG64xPLXRMgssldD/Wo70Zrmzt7VsAC+LL9p2xIZ/mpuZNX
gt3vDYx0cyZtcy4TqMPLjjgptWdWYh06sz87ymHRg00qlO1gq8hQOGyNKntGVsoqEk5gqXpj11wz
QeKIw808qO4AXXQXG0IeK+A5jpa/VzHwoE4kXOF0fEy7NNw4jGF3FX+3Z1UOhIhfHarkYKgA4lR1
yTleXLhrrI3p1EQiEvmxTFZjHXa61qdnzStupcRWHg/sAXoV7UMqi2DyvQ+JTS4oK/W7WBiwYbNQ
92LvMA0MOnV4diGKc7AhfvgS5v2L23KjVqceVu22iAyxojd+xG5m74eci5PRw2ik9uq150kl6AIV
XXOv6rWN40kgaMwIdj19A6FMmJjta1MQzxo5it7o75Tpxa61pl9wox10xRGpyuAT8NPFX/Ak+sMg
+GTBIZsBZZC7a524Oegw5gOHFHusLs7G1UF/NE741bSDdasjWlm+g9fDsOONcpgrQAVw4IDCdrVi
80lr+hBmEC8xh9mXIr8PcBO4uKi6v7w1YjJxqoSXPp6JyqYcZP8C3rSgkPylwSOcm9ssBFKL6h+J
BrrlMbxktbWdJJPeyMFQYkv5u5KC+Xw4bYyGYCWVgPHUS+umw0hbk1aC8l5En3FRnmYLT3TYzxC8
6vOge+esXLBSYBKQgcthhwUiH/9QhK4Ziy1x772/EnzsNGOhaMsQsqsWA8bNqy8XjEEWhotZi6Z0
r53d1Eq3dotKZ+rMB0Fn55jFgsNydOTD3Kdi/m7s5jzXzr7xvb/4zdv1WKSfXXMwF6kiznVQQVN8
htOUrR19Yv+Rp0I6vzBl0EvU1gUpZAEbF1VvV6/yqGFprU0uui0/TDILj3EELxHFzzDHfI+99Fc8
cmZ6W3vC2LXPVHqw7T/IFAlIHPHnjfN4FVLcABLae5mz/nleRN5DB985DlcTqeY0p5yPWDInl10w
GFBfpcs9O4nlLh7CO8dDvPb2XfmrEXfG2h+Y3TDpybd5G28YC+1QZNR7J2eQPlfOmnYffDjzTU85
dKgYOHJGsatPVOqkoOdpTvIFPjsafYDPDLUbAPzTVS+zVai7zQlX60NuTcWqb/rF7rJFTKcdR6JD
rRwKg4dCp5V/kx9sRl2Sj2b5jOBp28IDeE9ncGb4Af/AjOs4YOPcomXHtNZmwKlXAvFEWRwaCxBb
UiuTHOLiZhvJ3yVfkkxaeyviZld4tARkkmHH7XirtC9eoTCsHGAhF4N05FW4WEsHUH2aoW0M6a1a
vz3ngx09TCLZphkJBHPGNfTSe5dUJtYm1lu3e6xd96NUyWfctu225+gVhIb12OaJzo+cy02WZTAK
6bjOshhX3E5qA0Obv2vqBDAouIytv8r7jEVnmr0g1q+KJO+172TJVe8d9vfqo3PaaduE+TtIl/2o
2Qks3vSbtl+4t5UKd8XYcVenEjmFo0G2035hGPuM48raDFW04ukj1Qv5N7hJ7LARIj1H9Q9R7LmE
z87NuQQZo9y5e2XCZg/+vJvmgtCN5FHDA7lOcSavoGjbKMRpX7FY/iDL+loMR07Yr6A4SHszwIN6
+vhYJyOxzJk6JGn+ohW8Lz+DacOw2qeJhLiv3FAeAhfFaNAnI3tdn70aS+4Dz3PJSgmRcXidm25g
dBF+eQJNJXx4OhVwebI/HgVMkCgMVqJFvukW2mPeQjLyPYZAikmVy7HsjPG1WA0N+igayVD/s2CL
f0quGp3Te5NsbS+jg4CUewMkQq4B0a4sMSO0YHd37PbRV+OvEWcTIzdRAI7O31s92006QVwMG52d
bHqxdqwUbL0+Psc5lNwJ6y0d0n6fEbPdKVqP+tSla9glNsHV/oZl5tOqIRSXtcvVMNFE95X+FRkI
N9Ts74TSR7BJDEgA9tIJ8WnVOvJmu/1zavq/zIJIk1J4D4bdnsxBeyyh3QYiVhz1B3KciagjDdx4
SLJI39jleCs0871KiXCO0IMwzASznKbXyRAg7+tnC8U0cw4fgE0l6nM41xuv9tSpcIzzRPDMrgBX
AN+yQvpkzPTu22iVOmduEkBEcvDXuYKdHPvDF+VNsqKzdRZ278BHQfLpC4OBEVPUYNTiaXExYcqy
5+0AIWb0Ojoz0bfXbDsgVoHyAap4w4LUyeTXYNC6ckjH6gRTKDC5gaMAalVucxSdP7G8Or88TLWj
ZpCuxb6+SW0PLenIOj/jwZeVbQNrxXsqDPCTGjqgpkcO7wpJE9343Rfmk1/RR7Eq9xV7QBhAfeee
p+c/lNpOojKMbeOFRj2bD580Wkv1UGtxoIaZBRlWa6Y7Jg9U9Ctv4b2UtN83ZRgfkXt1D5ADz+BL
9K4We7ZSMN3ECROO/UUk5OuEvAKTNIeUNIVS2vvT0xTN7GLVkpDJ/G2VARpd0x1c7Lwzq+fMoNGM
3fZAfyxaEX5RHpWp0CcW+h8NRq/0RyKDMHFBnGTtg3HQBSqtFXwJMPnu8En1LDZd2G87RA4uz1vn
c04YRj0ABcFavRB8J5tjpd1sI2G+SF0djXRNIcCRTzZiq9rpOSGEEcVGR/s/csq1q4FlRnAXuGMW
wtxJfVrrd0CpqJ3sPxSAyyBJBR0OwpWbdtzkIxO15afHIrd4knEdmeEpbKJplziRsVl4Tq4XEV/R
2ecIB3FiiWLntcZnmNdjgFr7IQ0bkCg+TRDcziPZofgGq9iXRx10AoAYvLKGJ0/GVP5tHSt5TvPs
ZGbGY6xxR2L3yk/u3F97HwKlzIz3zmVcLzr1WhTaCwmEVuBGy6lAeI8DrrhlvNd7zrnTUyhGdspG
7Yq3Lg5ByM3priIgnRBHh9RkA4JV98XMmGcjNBjNGn9noxAw1mr20LReSUs7NdH8uxUzfdbY3XaT
YMtC875q3O6rVuwhqKOo/yvPvGlwLhKrZkQdE/FS5k9+rfD8uN4hTs9gSP8aQwzCMfOmY1hGW3PA
ww5pigx1U7kbuv7x4hw+6z5hm1ztG58YmRMThz6//csBCDBO6m4E3ehA6fQb2G27YEY3jMnaQMqD
6jUP6RMqWjJbIxp/2ZZDd8D621dxf3R70z/Qbe4XwQhNckcbAgOgoOkuT5HTk9gYwkOwEx7O4hH4
gbWSivLKBgztGzyEw6SQqiABDxXBslLSyTCHkxnDVxysBE9VEn/2ecx2Bf7RzuoOfUj9JvLGCdqR
UwLeTEBqVw5SG9+JMRlz0iNTrANEqX24Ywr0Nu4eVaZ4hYX3pbnUQrVRjQdK6+cKdMSq81jnhWVi
JaVFBZiiAOoayDrbyWySdzXPJ3+gVreSkHF60fXHzhlQpQ3eBjA1iKT4jltovKBGbEBOpCSSQezw
2vbIiP/JrKfxWWcmNifww6d2ZNSLZxclyTfBvpDlUH6WOT+LlTqb3Y/cDMn87IYb+P0XFUKbzieZ
HyJkgZTaJHLXDFf8rhjPg2dogSdzkjkd69kaEkIznW9Z++O74hAQzMV8IyyFGJzEpJtcM7gquuY9
xIy0qN8IZ5jsR/qRrLYZeVOTjsCxyuJsXdd0IH0VkiUfemBW+30egpSSpYTS1sX+pqtZruWIsjyG
3MsZsg43scfwNUV6lMkrwNDTGHrbPlzGUxK+gz/H2baaeNQqh7ilQpsB2DQ1e511VjWxM1ktR1Bg
OLOmLnxq6/QTSizfmAyg1aIcwIJigFMAU9eHd7vSPoomuiPmZEGOSQiqAcQVEh+vM3qrxrduDq0w
2pDpR+r2xVZ4DX7KohIHchBAk+uLLkB0wxrHuB0Uffyu1HBSSp/XiW0scImhWKF09jdjmrg0DuIX
nbsOagKkMRxqq5kh9dg620aG6akPGcBMzVdRTzaIBOoj5tHZCl4OsiOPZYHTfk5H+imuOucArp73
BZJ7w3cdUq0DB0JkrtVcoUahIdEStfHSmeOUiI/emOWfTO+KR65muXhHoGPm5tkE+HpGhoEwKfYB
SJV7fZ6/rRiFVa6Dxw4tsmj6xZRSu/6uFxx3lBuu/NZ/HbccKwuWMEwFtnljuae/zTNEL9hkBPai
l4mH0b7LthS3bDW++N0nGHD7agshyFf3xh2wD3RjEsx1eFJNSae3lSs3ghve4nYGYbhtPRSPZK32
tv7szjT9KC3j3llwW+yrQBG06Rt9H3BbF7TW4Nm/dWg0a11nwtzKYQt3pbkwKMGZhamlJZTDMaqL
puJvr/W1a2tRrjNsP0WUsoyf7XFs135PfCVBBeh302g96NLY2XIG+lga18bKrrEz0uTU6iagPEWE
ZpXXKWFYjkZ3kf4Z6w6VVBAWfzRNc09GLr914Atroqi+6c+cJnKOApfh6crp7FPOaNSW18xlDGmS
MLhCD0U6Q+282W26lNKcC2fMxKLyt3lUYDMM+52lwxI08201N++VFr3OEnbJyLrmYbZm0S+Hi3LI
OzVlA9VZ+q8Jj8MgijejSm9D7zeoKNxk1WEE3jKtAhYbsJeowPKtF89IAm2xOHM+ZZTXA5Sh3bXu
Fg5O3s8GxhH8LuShX2LrMGZj9TBpgBiTmDF6B4hsshoWPZOLUMAzCio7uXven1Gy8tYVQ4g2VGsr
km8DwSEsjghGMvC1TH0d2i4dklmNdkhk2JdJVjSni84HgugzXdDSNXk/6OJ+Q4mBlSHdl1p3nhdk
Hr0oeghO3UTnjGRDyDD1eSbVwy39z3GyF0wfsoKpkecRZhBwqlU/Fg0tKxYvIyKnuisYznl6Dsqu
QHciugdDoYlsjWZrQdE4SBupD2KeSQfuwgyHoftwgkT32Iq6RyJEOeDAVEuX7bwQSNJGC32LNZIc
SJO/a9EApQV3KUe3v17cLTVzDCmvyNZqtpifrN1M6C8WDXjcwOGX9O333kv9TR5zWhOx2GS0JgIt
LHaulBZoSQ9ITJg1C/zpxWLS0iAa7CsKu9geBMFf1e+UC7k2lweZuWW8xhRBIogerr2aCL3ZhW0k
Oz651KUe7b2eurXOt51TQbxKhY8QY8nLljMxRk1FbF9sraMWgkStyfw6LlFSxB95+2lkKF7qhDh4
Zn+vR8CC6ShvHJ3di6nSjNmWeudYdSh1KgIOKsO+1fA8ezIF7MMHng6XuFMb1fARWkJ/tFJ27oH+
hzhXDkcmC8tMYE4rJEQfsGkuNiSIoFn28Vg2+PA1JESKjm0TcTIVkWFsiDWEhqs5HI2I3GI0aRwT
YVZYpT4wiN5G+tKrcYZE3ZHWBa0aMYEnk2fIB3+12gxXY6LoGyTdY2+QkiUZmyrWmlQj5sX38nDj
9U61HhnAbbNxepLtTYU+bUv4qYFJzoenExXuZuGjEN5LmeHpoDBykUZpH12VE91CXGIA9QktRpJj
CuHYTCUQJKk57XUH6llZX38ezKo1j0MyugwQHHflFcSCnyfTi2jhoPBEPplT6Zunsvysate5uDOh
Nk7IdLbn5uIxRCGky/iuu6fJJsycxu6uH4Zf+RK3yIu8WOQOZWn49RmOqji2pX0fdHYbc7JuCfF0
MtW++glURQvieE0uaHTSl6Y4qSUX/CP6WhePNmOZnV/ToRqIKSKCamOL5gkEZkTJIRBY6gODvsa1
gkrnhU1m9LQYZDQfN7Gh56j4iLApDNvchgQrJZJSFMpsM9uo/WwA2EmIMrNXH54kZIpU9OGcTzS7
hkHbpr6iwROlGzvG8TfkIW4bliA+y4i5XRoYNYW8SClSlfbiANNaJ13y3LD7rG27Q7c8/uJqDUwg
vfcMvOuqzlDKyv7x/3F1ZrtxK9kS/SICnJN8Vc1zqUrzCyHLNuchyeT49Xex3OgGbgOtc2TZPlIV
ycyMHbEi071TM+bMb13Ijx1u5qx51pP02ffU37wen9iuYHt0eoEogO/WMq68/tk2jLgUnR7ZFf2E
pSq+jB17tHkFX3ejtrYDQy1ahh7LhKMs8z9msj1YiMw+Cb/H+M65E9QOW0Qi0WPU8xBlR88aDLCU
5mpWjk2YWD3MVTSTWh/NdWvSQa3D1kPNGcAq4PAg+61jJa4JrwhHP3khDs7YHZZq6qYFLURYGlT0
aU+Wx5TU/RQ252BPJJ+6Q72U2ee7cCzN5yr0jWcbNdDto+fY2MbWpjL8ZEOlwHcTTnB2hsRBpfTa
vabQ2tW9kajfHZO+ldTFQpPhycrM8g3Pvj8JYr9XEYInQyP5o/d9z2vNxqE2kLQN54+HuNRPsf7a
vMW2iwMXspgj6LSH//eB4H8BIUDTfOw/TQOiQOkHmO1UcehMHD9tOGAqBZ+gy9Jf6EguEOn9Vd1y
DANg1xSs3U4vN6rqSAjQeu1GmCfw0GGykhfNLD662tHXQ26f5v+7GoeQfB3g8z+XRvJbaSE8NQZw
nVG/pXGGXpa7qFGc1XQ3xQZVvIaai/uUwanTeiTV4mTj0nd3aEfrNc5Hsv2hLnjzB9SxNBJcfPFb
MA9yp8z5dEX2jPXjEjobrWGhjXmwLieVvHcwnmggZo8G2b1J6RIvkyxcpiEyYZxxCPJIXGHCDb5E
i8ssY1vD2gkcZxoXxKIu+Cve2KHsA73U166TJsteF+qaDHIJtfKbzPSOlYslQAJfJs71uyrM37WV
Y9dOeNIbjnxu4r6gu7g/+5oTnI2+vppyqgDZx3+bnt2S4R5TzHN0p2TRyqCIR42FsXQJrjS2XbGN
dw9d1bR7XKfTUnmW9lRXknStxVRBMG/sBbJZJ2L47XEP/Kz9Ay38SEb3Yz4GFxHO7HYYsd/77o9t
PGPtgmiGy5uIASuZk33k1lgQPI1vuoMiY9bdpY2dcGsPFFkl6NSR3n4JE7A3JYg1nRygC31LW5lz
ITJ9KdmT7KdPKeS73pJWTR2SsgT/7ikAdh/zPlJkNxwMuI2GzH5QYwgfzqZZM8rQYDwkttg5llby
qVUIvtTXA8/3QPKI2hILmErWog/cV3/CKdgm+tHHLWLF82LMPKNTNbRagokdpRcUE8Tn2f3KPj+g
ZQvSpCZNxXM3DhZ1tMlKB/ZGy4JdS2UdqlPsmMYuq8prBR6nVoVcTgNaNrTKt7wymEzEd60vtDXW
N0Y2lsupBQJVgCMd4HXwQvppLYcGzl1d36NO/OpN3vE+KRY69wYB1z3+LfaLY/deS3QwbeJYW9K7
xAYzPA8BNj22+1wMPfUi3MyC6Qbs5/BQNw7Bjdi/hk71HibJTzQKiqAg7aajyZrrTGwRc1Gvy2Tk
sPT4nvrvOAVTb0jUpwqTJ4lQfnAkk9o9h2b8VXj1vh04ltDh+gQvEboFHG3VSWIaXCykSmDa/AxK
3Qehc9WFxotdGt3aSIpTn/vPWuohBPh1v8to1l3aRjbBEqZNVRHbFFiuQMv05IGC9o7u9d679lYX
Xw69ZJhgRU2ykwNUHCAidfSsLktbHI1iWNSel6xD2g/LrwR0MH8DRjWON0VPWnZ8ASDFlS6py+X1
xanNyOBp8q1nWTCRqqpi3Nic+bB5DDvk2r0cLRpn/BZ+pOFtmly/e3O4RFK0XJouDbE4BZj0pAgO
HNKIUoJv0h34/cXvuFY8+W1kwgbM/HKQtPw60cdQTM48kbW3Ci5yBZKEY7a5jGLzLvIUMyDH8Anp
7ohgilES4ykJdxsHU2qy/8G3FDOon6Lm2U3qdD0S018Oau7IYNBTJ7wTvF6G8uoVhQp4MW1f0Eni
r2maoTXESsGqJfYSEdunRpf2g36IIHQYe3Di7pNFneFS77EVUgNg9u0VZOe46oBrsX9rd3U5N03n
8uB6MU47+MV9M92kCVYZ/Z3USzk+kwvh0V7e8aSsdJFuvW4qb5F/E6GD+gJZBwXyF4o2XrsKr3tB
7Tacf3/rUWW0KOHBVpUrnyLT4RyUX119shfGxCih0VZa4C/wnl3KjulP54bxeiBB0tb0dWO2PwZ2
UVxQSQlFtDPVWaMCxXMpJu/qfHgvUhzW2vgxuVzvAMA+kl4aV3adR7Mexx8twIhHAVewrZgnkgZ1
kCt4lJopOMfHh4iWHmcgOeoNA0HzOef8+KAoXUE9g4/YexE4UeRHWqLzfkP+5MlNyqs5B+iV0/qX
OsNuEyn076AdN2VRNuumo/KMk1pDPJYvDPn0+gjcVQWJoAhvPl1gMSpghZteEAWA45NReXEY9k7o
djecJO6mN+ujXQCMtFUYr7jL0ZMw0m4AA7ULj9DvURcl71U09jcaI94Q14lAOoiBIsfxF3eJ92yQ
zttgOZjRK7iJZE/OFzt/vBkz24DhvZP+KIBZ8qGqsA8JKD4V+EWYrNka57K6jZpzKFKHcYhFOqcw
+26PyIkdq/VYKR6fzl8Y8cT1g6at9K4JjtpoZ+sU3viNEbJa1NjJU3hDlMhqwtw/LH+UjTWX3iDk
1CBqb2PXrC/M+uBv58wxY7KaRQpYoaVd0+2MQ0dTK0ZVb1jE9eTiOlBfeTuom0RAWVNRg+kXOtvI
qpA15Nnict0zfHop2RT2HkXVC1mlf0bST/u8mutNnHS8+pxLro1vrX2WsmPzD89RI+Dzv006FkCQ
pHdwsi7HjTpwBC05d+D1NLr9ZIMFYB8ykU8R9NuzO2RCaPAIUs2m1fv826STjJFg/M4m+T1WGjSy
0LPu0FF5iKfAQ+iwuqbGgDrRAR2Nh/aAh6G4CuxJO1V7/bagCWBgI986k3MAOFScyk5ZV8hV9BfY
AIdH9uqCQNmx7VgZ0tq+P97zFlOfTYvBCfLbzcXeXy8CMV3TctKWUliC5f89HDzydx5Br5Jri5Ne
fUcCTdc2ALK1aCRmxrQVh5YCgo2naXd4rvps2OleQ6dbhz1L7zB45jtQZxY8tIOzVvkxS2m+Btdp
vQdjLdYARqrPsBr3j/9aYoZ0ckALfA/7Gb5VWRtAIchIpkd3BviwdQpFiTRDL+5epp7VhM02LeLi
0mHHnfcPDlJx/uXrKifyPXrvsLICQFNHcFv6MfP7nRZ3HF+Nvr/pYZkdQreMlkUGfvnf1Y7X5+/D
FIiW0c2YfFXWaLHYdubvJKAyzSFFNqZyl3D6w5Vy7Gw1zpv+P2beTWtyxt8Npb1mXVivPh49hO9A
rEsRVpukjXiGzs7bfMQ1k09pD9tj5NZv+AKVFcYiLOG1WZwnXHyGB7vJV/XoQe+PU/sM9DtcKYsE
VKPZ30pO5tEaWzrU6wkkFaSmlZivaX/Uuhd3squl0YLhKiW7o393xnwvDNiQZ/wNYFar1EE5Tb9J
pkaXwqmagw11+PHZ48MYadRhoMdtZET3WlkGeMmLjk2i1vsU2hQmLh/gK5anV++xsIvFyG53A/ab
Kk7e4V3udfGZy5eLZxCcnirfOGsEA546lNjjVIbTM1rb+pHUDyF3rvIqcJnfKWhx8wfsYXwIX0K6
5q+P3+VMLZFZ+DqUHVz0Oa+jj0XxFoc6BFbFEGKq6pOFFss4nBvm8SnxwXY/4nvZRXCgWP89xQCl
i656oHPPMFzRceEiknM80qKJXQ/D5JWvqWPJlhnHtR5saPiYeJ4E/bZqcVEqq81fwM0vdEs3IDYX
oO8aJOoAc2QSWc6Jndqfx7OfYK+kvjLSl2TNntNU5DDB8/YM5+SN6y6tuy/bztqNYZfg23wKX8o2
gKE4jOmCuU3+NjUQGsIBV+hU0fYjnNzYDB0JD0jP4a12eNQrtvvt6EFTnY2YllH91rUJScrBcKOc
OP6F5ekQcGKmvvo98itCi72jH9qizPaZ5b8rjdHB40VDnAsOjrcudNd+6jw1ffe+8cmuR94Ntw7X
fQfEO0XJF30lP/2IszyOw2EZmIDr5kETzHRD0AGTuwsWBuee1FyeQTYyLpB4pocM/MlIr4eXoO51
/56589MmHShbq8P6PSjkKsMYtNAwKdE80ZL1DrmHs6QzcUMF4XvgFjsfwp2ZDeFb34Np84CxHHs9
aC74uv42hZeCWoDNW9FLGSj7yKFCLcLAaw/DJNkyd8Zz3Q9/3MSSu9LFNSoitmWT6qpdIbxjZcbN
it3exDNlzmzXMKlZoDnNtemyFka7bwyiaxJ976nPOmwDSVIc4aEzRDSHjGgdVUyOsA+emFG00EEQ
M5PoRYHKWskovsdGA+FY+RT2oCvPeQiQEdssRvL3xnrfNW9t1vp3RmAB413vC4CH/yZphnQQ05He
M5YarHkFA+zSv0jb9y7RW0Qv3xqfX7iMbD2667Gt71p9AODBzBlsG8L8k6UcFOORMp6Rx8CtMgQD
+YCDwSxZFnoVXBHpt0FW8OAmzf3JlpN7qORe7TgNMq5MXqe+l1eSJ1vb8zHjl124Niq4S725rgvQ
dkXY/hUqYlXMwm6FAYGQk5LxgalluVJFor518zDIstsXnc3PEdrjp+aAKkrYxeIeaG9mUnR7wQ0A
QHAUe89XzoK8959UxNH3/P2J0fD2jyhHFZfvkY7B/YSnDi59L8Qpmj8kiYQc5dpXXD3p1lEMOtP5
5FvQc011DIu0yMTv/LXK2Ivhs5hV27mSUaqzMsPuQBqQRRZEeBlbuzJP1EtX2LCCorucndyxGofF
DOndGmV3w7rvHFMXV20VJJJhjfPpqDR8YWiY7NpWWfhikIz+vQVhQdmbXeTDqR6Si1ZPsAtw4CKl
INT0bbxpeR83ZSh1+m3r4ZTV3kHDzLkr5HtgVFug6PbdQ9Nmk+Qv8vnPEuPa+q4Zn8rJHemIaL8q
qkUOaRk4h1IzTlk/MUJvMmtPZ5MJ8XaM9jQZn4u1JQa+8/n3QeRJlJFt2HAKEJClumWDf0am4apJ
XJW+CetVb2W9/PdTNNlQbR8vhaxfU83HXOLkP7a2/ffl2krXWh72r4L+AAjpvh9RGdkJf6t5hr4O
U+0qWIHQK3tyssXcEcOuEHZ8VXnPuR+5TxmWyFNSOR8hlIVVMBNV4i71dqnqL8Butybe1w8EeLpy
mF48wSCwVmbWY/eYoLp0sVmefGNTTwrmoK8A39b6a8pocI1velp1hUgxLmgJkYcufNKHqjjbA+5/
j1DER6M+Jm2698bgcPjszD2mDjbJFGI8Z8ClkFwvJBl4WTCd02GPOUKnlaglAbL1bVdHr9OtteX/
mhrHfs41nJOqYopKnDrjl1V/L9B6MFNRNfDvBa5ai3aHBMpEGtL7y2sVBo51IzD3zBrZndm7q13X
gHdTU9CcIeMTnhLmsM9sDl46KLttMxr0bLrxlza04jmwl47HkVYLVHO3fToHYeRV5wARctu3NvXk
xfTXcyUVeQAxL1ojcBCNWIqJnDAR0f3okFt9cwst2vgYiS1cBrrz9ocXJGSKUhT4B0MjevFrxFit
ISlQZZgivd4Lua5LfQnjx1zUne8c8LguH4gxU/Xd8hEQU32SsNXWnDXsBVwXSosXegdkRvqUEEfU
RNVjhvUBU0kXwfjNzMF67yoMH2U8fVE0IddJJCGnzGuaYlakOXb+4cDN7LAXD3JaUkyOT77wr32i
t6fUlScgFMNibpp49i6VmoZ3xRjhLJyY2fL8qVlnuG0tZjupCMd3rYhRvpW2tJF8XjAHXkDsXlQj
HCCsdJZkhi+QDWCxY04fKLXv4q0zCdgefQwbC41wUwjN2BhBVG/BIJIQtElVZ602nBOjZG3upl1B
cAafQVB/m5W2lWPRvU2DaW09OB0GNX97+gQoJ3JCeRyMWSvs8m1upN6XPqf5s/B5CPdp5xObG/ap
JR2yJ7W/soak5jHBnZQ5WbXPIVkxBrDeHrsdr7SjK+MeDtM9qdfHj6EP5PD+ZeHC9uPxJ7ES06GU
M18C6ICJeWXKVpzzl8JI+k0KzeUrnQH+Bz8qh1vgdTejzo1D2OO+Ggcr3UjmB+YUW+9631ko782A
z6znjCgnsdImKzx5jf31MNhHTrz2bdAaMJA4cHqkJNsf2frimw0YD6LoMgUY6uSME+E0wehZESRv
vfr73zOCymvsopYOirCvgyMO8GwhrZkA26YV8iz8iMpkavbYqq3KDt2cnVOzUn7H7ehqe7upfzpp
8WiX0cFhA4u/yO2I8ac5dGY0cAMHpYRbc+8C+8pc8YWrq6Tx/kG0JcozwhxgWmW+06z96aeifCWV
+E6t19+0IU6PKVA8pS1eXB4j+TU2wl90jycsSJS6J48Db4vXbE+jab+NRue7nFpSQrVHr3DijMR/
56NlzkaOUHQdrXkhxDNlrVsgH5+Y2jjoGUC2YeXWeXiJNJpA7LB8kWF4mQCV/efPTwKK1QP5RD4n
XSKLehtdp0C+yyHSSC+5DZmWXwXP5S3HMgSArnW3kysJkYp6lWkJIDiUC9w7uB5oxAUX3qCb+nrQ
vc9cQYaf7r6DhXMpR34bCNk9glN51nz3llmxxFWYNM+GNg/ZQ9gAOLPFs+56N7sZtilYErqEsQPY
YO+sQL74o/UuR1LZTs0hd0ZVjVYtNo+L2E8Qh8DC3FGA3x6HVZZBc1ECNNyS3cNkmnfZNoEivQjz
IjpiodjQ+rhsrbi+5zWCUlfSNizY+Q0DrqRWpsPaDouN3VcbSispp592gU1+PdcpGQrzaUtI64IH
G5JsWZ2CYDPNzj1OJey8eu8HpyveYnrk2Wyl2q6wA1hbK6vpr9R44ofIouCJC+TssUwdUy054e/7
nhyrI6lfXfQ2vqF9LvCknKnFaVaZmX209conA7sA297SyOv8CdxqE1j2KjdyAvbGnTjEVWuial45
sY/38S8Ls67nR++GApbfUPS5LCHkdZI5mxE1a4TYZA++6zhaeoytI6PyjFYSAJUfYSt/F3Uz4jSt
3kXGcDnIALeP2VwNyCmlGQ/5GKL1ijunLGx+7OV6QgwsNuFq1OZa4oheTg9+PRIGqlW5dg2GoRgQ
5DYbW7Q+kFIrd6yR7EawvpQ8H40AiXJW/qGk3gkv0NLpGp+IKauMme+5i2IPoBlrXhJw9M+66NSU
IUuRazJGMc9CZwZfSffDwTX55MzzWrIQcwsMQwl/ggjq3TDs46BoSXq60ndWSvTMytIfChyDjbRr
uexzdUMV32YYGbWu+l0jQq712trD7yFl1C1pkIiXY+e+ULnDo95vl0gGTmVdu8EFYVbFv7LZGNjX
bKCCnAFkxWxu7amToVfGyask1xFOVZUq1oz2DFL7s4JFuUgmimGSQfuTFX8iDh6YudwvAdVq7gQ9
5AMpR1PW7TFnHYPYcIcGCwaky54CzYuWDISoLtbELXf8jwT1jNpCnlSBlZ0psDj1VFksTSt8913s
MQS9IZE17nUIk7OALw1c0nG3mNeveUgeAS1NLfDLL0D48vjGX8cwLt5abLePSfESckHJJHsNq2En
KtltqIkdn+Kmee5DS1/Ak6nZ+1wtpRS+F5gFpIpuY+TvPDIBy1BvuR3L+iUyQNwxIcOi/wP2t18a
1OQQzSjWhYlckPv0GtN3AhSVqXX9t8CgiKbFDzVG7skuMQMkWf67zsxfMsQFrtLE29WO/CkHZyVt
+zkDGSAhacM/EDMxq8fCTvwj/dW4eFO8Nr43XcMBbYDGWtvOyyAj77fVnJkPMCTgP7qI9yk9RgsT
+3gWD8CmAhpBVTh76bwWNxt7tknvv+YbYD28OmnN6CTdhrU8l577u4MblVgacxpiFnS1G2TV6zL9
LFs/OOTxsajksPA0y8ejJZ4YuFPv9qSHwmRCZvlkwZn6WfOIjPcW0IcdVW+e8pmicBbzOqLKqYKJ
grVv45f076bAv1PG4mji1WuWMDlLUGhoNWpWxrQN4mla4/AJ+ZaIudC3c+g7fVzoDawNPI+w50lW
8vhe0WSDj5STYlZ+Wilnv0nuaXxgHtaQ7NPH7J7PeAW2UyX4qCq64PBrzT5bTh2vb180LGMZhTTp
ZwJU8Jga+Ge63Dp7EW0/XcRMutCqZk0FxJdTeu2aK+m3HOEMVKRwg3KXB2F/A1LECW2GKIjqyVPF
FzRnwjlG/nuCIbnlLtq6afMVal7wxNjq22h4VKlYHFFPNxV4PWxPOAWI9OxGgEVQRcgVhaRAAhVa
a9uM65Wc6uo6pVgT8c7ve+7mhebXFANIxou9xnaKnyXejW7/rhreoIr0WllRt+GMZ9yQWxzcn4at
DzzCK8KZ3lKM3nM9Hz2kKy71UHBCghhwnuT00/YxSg4z7bjpJMcPvJ3tGdKK/ayxJYQTyEoOLJQQ
AfBoKO48OSyjfo2rjt480Bg11nQNp/SShlRYexgYzZYWPOwXVM5qVb90Y+e1MbSSNvIgPpLhDg84
Fq4+jE8WkWQ1mexPfOawKxb4ZNkKucvjFXse3ya4oyCmLisZb8cgs5Yo0Mx8DUX4Jy13WN3/aByW
9SA70E7k7KyAlDZXujtQ3Y3Wh5/nbyvFOzMmuoCZ+6ywULORga9ZUTwLU3aOZybbLP8AqsvSZys2
SN10jLRfLtxsKLkYQeKyApHGDT6odZtXe7PqGZcM2Qc3yUdj59gIHUC5nGFAoAiNuAbtBct5wq9G
LP9m5mCR5XI8kqbBhVzOLclxdvUtPO8ZiEd8H1SB9wXOPeNSmWIHyWTntYF7qG12kZHmb/o+uzje
HK1pdmBSngZZ3xOLrIijcCdVVJ1MDUG/ugkuCLm3LKHPgRQWwbxy+hBwiLsQ1KbG6T+znlvs+AtY
CM2y9f1D2eQOY6MzDEuX8WS0E5w3ue1G2gCIB25CaeKogCkzjbSMm90AL29cjp4XPwVyJJyOf63U
sDELps0m5duBL86UbpAOCZGv/JbxgnJfcW/Z1zw7mEqs9JCW8WK+qW2SECUz4qOP9COC5p6n07eR
JPpJMxN5E/nJTootRVOndMTWanvUfbt0rdO2C++xQLOVyd+qZRV28xGdL5fPFk8AkoIaM11we+sw
0fK1ybptMDxZmiaYWZ0x2IJB51GlFqw4PGWI2YZ8kiEbFpHgALVMTOfR5J393n0iYAz7CONsSOYl
JYUHyyNpj7g/LhrN4c/ujG99/JIUJ+MR5q7M06TY2spAR34Okgw6hKkfXLhQCzpmSZQMKSKmi/qz
V0aOrTd312bZeFyXunZyKZFhHGqNX7Xj4AXQO+SVMA13ZEXtZYLh8Pb4N9oP//NvqWq8rV35X61j
JjeBRPUE1ahhlxCnt1xUFCkGekHzb5yxTfeKZ/hfcjmwqr6C7fSemATJT0NPfhEsDX9kuGk6rDGO
OX0Skk+WkWxSvIzcYUnXAjxIuubmKSpMcl+KH8P8BHQ0/PENzK4cFePXEkw2817XOjBV8Y4NVz9v
ur7pJ1/d4ojHWVoE1R5xctpHqS1J71N047bOj2aygbSQQG9ScG9z9Hp8mBr54jTGimnXdAAsrL15
cuRsK6vnTNjaucrsLevhX6PxqlvAMfAw9cpZRtiUvyVQaS/Tdv2DgOLrWrCrnO4jb4Bs9aXR7KMC
g0hUJ80Nwlq4MSvT3/eNFp5ajZMgYc36gp67esgCHnzCnfNmYqfEsBlmb21kecSa7eZM5ZZa+CBV
F3bPwK4PS5RSmmnoybw+zo4cZrlFO6996Yj1L8VgdBszKLsXD6v3kzawDkGauRda7qxMrZxWw5Rg
7s/9a4PvcsuRUy3NzjVfbccr/33K1t2UIjuRNbNOcanR6kvcXaArTf2yrDyblvggBoyawdDU2oZS
4LkmkckUdBOmk11QdPfJqPZabiaXMQGOZwUQDhKoOqZ7CGuFkS7QffQeipse//b4QDNLjEWy7haP
T3XdDXeJCfLTaepne5iTZniml01h18//+zWcIcAWON9uCq2ldaaA7NLRwXIeaKlZR4IC+JFF+Py/
L6j5q4GBZuHoKlj/vy88/mza311lDKfHJ3Jg+gS3AotGEh3/9wGRWTsACfzvr8oqxxaX4H2nlzI4
52MUnENI3CcTp3BoDtPJpuszGa1w23r0F4GkKc/Mtg8Ket7KYC56orLLYEacDNsiTOOdo+sRnCjK
RaNWRL+0MdxpbtNwM5M9pUbBJileA5bAhv1J8O5v7CQf9pTTCuv0/i34QI1giTES5w15v9kp3IrL
x6dVn+A3YtFZtzjdZqlomrlsE+fipisZSUrPd/eONnH2i+BRVaW5rcvePCY1nVZdXxuEKB2dLUbz
a5xJFyD13ygjGj4zffvQohi9Xh5Xtxi/bZMyN/MBF2HqAn6wVv0SeFdz6aLUWreV5djbqa0O9FAF
B9PBc+8yjT7UpkP8vXJnJ3pjpWe9hkTJN05ftr9/TA34T1qLx40w5CkgSP7KcGaYD3ler2ivJt8b
BWQ7Wdt4KueLwU6MozP2PmP6ILj7Ha4GHnHFovFRwLuhqJ/zIN89SBSOHCv+wIw4kjFCeGF40S8i
m3bnqi93nVLpd6HX46N1rHEX0da3zrw0XzELqHax2g0tw7HHS/tfKY5hJ/5m9C+yItabao80VbUr
oZAfCKjlL6ExrCNXt65ly1Z1LCUgXFXY52ayWDpCj+OvJGGj6Za71F08Kg+oStHAxhsqxQ458cSm
EV37nKQYVc2EOJucFM4hp8oC+nJo1py/68cHe1Zxh4RonuOHRwfLPCckc/9AL4UkNJ4YnST7hhrT
VTAhHad4OXh41dvWD8modIzCHx/mKJeM3fRZ1o3YGPTPL+sad6GYnIAhr+XeaiNcD2Faskcd+vVD
ydBzm796hnnh2huPoE3Xnnh1ux2+XHEretWe0NPh+g2N+JxyzPt5ntN6xsHr+E/qKkc65AY57gDd
ktQxIJV2ZAbqebRsDdPeUxXBHC9rl7oonLuPGZfkMgtUjpOZkaR7d2PkuzAE2wAoVB7LAGrlUOvG
fpAMjqG6APOyGH70lveFqX20yujOdNJfVCwWq3iMQFTFbHV49R9zgLbhVi4uAEGRtmEgvwqdfy5T
iwbTko3uh0kmoHbQdS2TN4uGI3UzCvu7D4zpUAbmF02LmF+deOZVGdeeZKjDLLZYO0NgbJppuqCu
JezDPVikIIITMFdQOJ3vLOCueXzwsKNrpCn3/eD/0RN3NJZpkW7bzJQWgBBt7blMUbkY+EmEMhY0
VRgLhD0DjLnICDUJuum8knifUYyrHATJHXdbdM3yaV17YsJvS0wysBv9PEJJe3LmGahLsd0TzoEl
AJLxS4/T1VSREsRKd3Dj3NtbmLSA7rAzM5TFhnSWxJy62o7T3Piio/ngqWO7A5Jy2FYTCcteYctZ
kUzuyHO6tcXm1rKg35k2LpAjeFZ5D9K2Y05AwSGYn51lZtYWVvFyKgO8QOg+jFBIUbRmhg+GLgpm
hRSsGN4fiChvdDNxZXnWMzfJHugX+KnE/yMqcBQuu+mzFbubiZdyYxU+0FB9KolH0WEhJYNWV8CT
DZalPlxiid0SVmlEmLWU41WSzKBqQFHjZRPm453FhHUqpPfLnX6Fjce43AkXkFt3Vk1PXVy6Nz+Q
GDxzaP/p2u3ZbTc63SdDrl7YuTRrv8ZdzjqGxgitEe9ru9GqM+UM4SkmQ5X64nczUgI2arWzSXM2
8W3hJ2AxMM0TyK40feWDz6QPrLpXSlUbaWghZ/ia660V4CRbeBRseqdK3Y1eh3CaEjDKseGa1l9D
lN+upX3bZD3XBTALMSi852YurzrNr+u+9z+tjmMMDO9t31g4YKgNqkyZbBuqmZ+KOXzQtt5r0Bn0
qhomWPK0WPLEVRXnywFgBisBv3GY7I+sr8DFpu53ootvBzmXrIC3ryZMKdAPT5rBC6Hi6SCSZh6O
6LQ56MzQJ1I/KQMML0G4qQNOslEZ/c56c1pHPemRREXkuCd2kGq6FFazNiZ+EGJSOvsIfKgZ0I5W
kYGxLfPg5RXJXCJ7NMxgPYhksiDS/hTlIYSzoqNJHPCLADVK453DfBt3e40ZtHUxVWWuvgkYStKL
Bnsv6bY0ZXJmLLyDqmwM7OVkP+kj7GbNAsBSEELGCJa7DsxQ92p4alxG7RygKEfc8PCKQQPKDSz5
n8aLv3ApsQGwOI+whHV++kog+eRRO7TATiiKDVGIkfJTGpfqdddY3wyoPhLwrW1iv2oBa3piUBpR
ESAyB368psN5w2yv4cUy3iO7hv3C+SadvOjV9tZ9+2ewoHR5sQk3AELhEvUNMYQ+TV0NwL9nf6qu
32nMSlptXKqwCp6qkkhWIfUv6c8VKtWr28aAeMjX8tRn2RtQXWNf6UsFK4+T6fiXvf57MQ7eU9/q
5kpX4QXUYuOuzKa1oc/cxvYcVS3UxiBcY0XEB+AUX5MwCSJK/8wjlJnnjPg1Yv8nk6DvxpHoBJcT
bw7avQHVlaM3tYoYgGAB4QnsfpK8ng76JF514jgE5OOJR5jnHQP/U+rml94Fu4Y7Eid1ma9TnaY+
jENo0PYaC8PWcIOXInQ3jsjzpcbgeJViBff0wNn2VQWI1uSvm4tjB/MHUN63XbMWuuo82d5PrpPq
IF1KWpHzvdgH2cBJ3XcoWBiDVUCStJSIhs4sDZiO8TSGWBP1hvjNVBxJNmA9qHUGR269p9K4OBnS
LzZlaoqn1kr+j7sza24c2bbzX7lxno12JmbciOsHkuBMzfMLQiWpMM9DAvj1/qDq8OlTtvvGfbSj
I6qrREkkQSCRe++1voV/LRqCffk8yunrP2EzLQFEfwko8qTQTQMbm7RNwyHY2+bxj/e7uAjb//iH
/G/siACFMpVkT1QGNyiOTbbarRTpIbRngarCFLe/lIPz0NLPk615pWWxyYw239Kcn/b5nB8911t4
nIHpi8oFQlBMwBKmDPtBN9hnQgrtcz7Z/QmD9cpZ1rEUyBqnrTPfx4uncohxq3ZDiK0jKtOtjJkd
eow31mHRoAPqySL0GArhla+OYpjkFT2u5KZLD60rnwm3Z7dtDDhD/v7g2L9hq5aDY+mucJCy6JZj
O0tQ2F8ODhap1PLolB5KQBeceFpHD2w8dWFJXBR62I0o+2RrIiklAaSonluQKFZmvHiNTqBZUFoo
jZpgnVgf4zJqTz2jI+1m2LOZ9U4a3RAJVORYGjBdFzGKkiA1hK3mU+zmx5E9/rVkXs1AQU/O6TG2
+/LYO5N3n8h3wHvApHJm1hpGRoQ+t7hz5l3jDMZzo/df30Oj6insU52tV2Q8qLI8Rq6xo4Ea/Qio
QWibdx7PUrF7g9RiJqK8mvN4QoaGIOB7auc1sr0SA0G+tSmvQgRC9RjdFyFktb8/0tZvkWscaZN5
ibAs6lACs7zfTkOB+DFkcmocviOVvGCJLF9iushWUttJA7ZppsN8sh3tgTvJD7xH2F5qrjH2u+bW
Hgd3oxEccOXCUiA1rF6HQzYeXbcgsaYBWNAh7NDdGA2mTtuppEDZTWboIn1CRkMMLKChOj5blvwZ
mWTWZLW46VzMpQb0Fcjt5b1LM891so+i7/vHUBCc3rcBGEF2iVVktps06YsN7qJsOwi3XEFCCNbk
EVNb2zRLRzs40YKCQzeIBLgWsPG/P4DGb0w5TxpC5ygS1mbyV9P47QD2kDgqm/3XQZRB/SUs7wed
nuSZbUIMP94cj3Eg433RKHOXCDmgWVQ58DVudL2DYU/2LlNjrPEYeYHNQdAx1/lSrZEBhOVI4efo
tHJY516/U2Wo7UYvrY4cKxCUOVPGdLb2doCwYWiC9miHiNwFtdMwWN21afQo+N3Mufr792z+b2uX
JW1pCZf/eSjL3N9y+owsARBR6vMhqx39gMLXDyuhfrQxRKS+RpMZ6SbTLzbwJfB/kNn8LYzadPV9
cUQGMkFXLwwyMoA5gYe3gwQm31JfDp19SpR+V5WqIfqYnFpl5V8Cu/Aur8AnOcKAlWhN6Opi8nwY
nUaqplGj2EgEwXMaWc4pWpJ1qjbXz7PNmaYAg63g0fenGFPuQ9wRYRJn3bjtEAz9Ohv++8f47+EX
CaPZRFJY+x0a+VFWU7MALX775//4fymf0yJy8G/yOYHEf3yU//i3r4KaaTp8cmNafuJXPKcm/vA8
V4ctYhmG4FhZJnTBXwGdmnT+4AtIVDnhXWmaFpfNnwmdhvWHpwNB5c5n68jAba6Ytuy76D/+oYs/
HLZmrP6uYzrkHtr/lYBOyQr2LzdZy3alx+sj81aX/GJp/HaiVklb1ppXf810+fDyrauuLQLy/OaM
kQLRWYaOWRjk4eD1H5Lhn5DsIzDaTRuB6NakYnBlKO8m6IjynBJr3ZwGsjXtg8td0b1PRWpjb0Fh
5wXXsOrpcKgOdvoVmE/6qSTCqeRJIA/Nj5prYbNdVS1ag0NF3A/4y9wIVXWwyJ2j0mUMRbs37nDK
5EJKa2fKWeLoAYxR5dsQttylSEFrMjdQnX2e0s5a0NwyRW+30Ug+BgiTO4ltfSVaZWEuqJAdPQoy
hFFahbYZnsxUuTviH9MDrfERjh+f3bUqIueghdI+lUSQ0Fu2wi/w3fgsc5F0FMQoIzyTa7WO8YEh
Sg0DACzadNHcXtvaUYoujrjQvesB3CU3pt+Xlq6OU8TOMBnx3oSNRYO3RUdiOGm29hyhQ8lcmt5K
ltlWmA3zOCfFt0UT3dctt981QqidSAABaWymnzSWw12B/pVAptY5tQ4gOANrLajytr7m02JeQPwg
/so8Su+JSQvxwAjJbrOlymlsle6bokeFC/GWaTRWs1o6cNxGb76ex7l4LfO4RtE+GNlNlrnzGXln
sZ1CfbjKQqclXaKT+2p0tVPYswBn8HgRaY3mnh77fNM1ZnwgSqs/5KVuHvsY0n9s5KAA2zb3JMnX
ke6PdTYemon86SCS1dvoLUkpmHiu0PRQNyHQS4+GaU57mQbtITcw6LddQEeQ3aK6tHZFkIsgSkLm
wLoTkAIPbCkrn461vIcPBAuG/l29w11sHYWRUIqbUXNA0Vf0i5DYoMt7pL6x2w2beHPTNXDy313e
63ayC/EyzrSjsKeOlf7J6FJ8EaoZavjHJjFtXNpE5SN8Jzt+aFQ1aJvIqW3todZLgtXkABL4riXh
DcROLAwD/AOaPTMELhzmQ8ikvLV08Fmq0cNLDar7xsSnUp0hbjhEXqkuOXl25nR+k1cOcIxMi+8B
cDCQ0wpLf7W4hF4xu1Ne8BDkvA7ji2EM5Y8pdHN4LDop66sMItymBrOeYStP55+qbANm0iC3qe7T
FhGEBuJZ0KPKys+8rJS2TnKc269NHFePOGSMoNoYrZ6N125cpC59G5edzlrTJzKdB5No6sXGGth+
YA127OteVbjbmaPxTCNJwTuxg/B+rFGSA0Nl/r5uYiNctAR5e8wYUpJDOg/0wVDfWgTl4Exw6eyC
7dG4glYVY0KMv5Nj0MYAnC7hdan2sdbn+S1DZUd4tzn28MKUK8vreOz06ZjWhkPisIncJ5XWMU4s
dQixixyhf4UbO7Fmvy/m5FISA+SbwmNYGveivfKqfuPpbV4+Mw2AiDBr0WlCSbLr3O5Bj2gk6B25
SbZDGkMf2ddRaT0rKR4KNb4h401oTQcGblyPOyuzuQ354tYb5y9Ctjp7iazwJ7mZbxgE5NqEyXzk
CUYchExISgvV4lBDXx8SmCqoRZlwFM3MuCv+wEjOVlPhI0oiN3jSBjnuQDXme5srUNEAJ/4huUq1
wrkuXD3eOEFDdWvKgMQRgSUZAsI6T5M7xgvVnVVEwwP17vzkDDL4TEOD2piZ61ejVZ+tO1fLsHc4
hE6+nwMHy+bIClwG46fs5gyy8dJuajpCwkSoHztNZre1CsJ92jq3o5xtWvfpQzwD8FYwfN9Rzrs7
lRX5dTIEPE85XCaH+L8UIA70mXRwr2E0RqvYg90okWXQCNz1yEWYa0LAxXMlyobQjwj1mKbCd6Qc
bHAr1jzcyL2JnbEP8Fl3jA/mjLkFgjkYFebR9IonPXH2Sg+esMMckah+8Gl/GcrMmR/p2ymSjBrk
DonL2YuMvV5FHwSJnDVTHidgFsFsv1aYhMHcVC9R4dLPLEvf5MTcMdUM91k9aOhiwFohbeA5rWyH
7PaoN8FKF9Yma6dLXrhETxi+JPGmsEnX0Sx41fKYYLTUhtLXm3TjWOke3eM1py0O++IWVcoLKUyC
NMhcvdMjRhtOcMfRCSKAhYnMEbG43CTMZKfXLvkbzlaBI4ZgcZ8OUBApqr2bfEqmo034CP6t5CBo
xgP+IN4nMy209jMUBe3QM8PooZ/3hXaPMC2BUDGiMu/Y/tkSfnh6p1cI0xLxZdPlfzJASN3DvoYZ
X9dUnYFLMGxVB/QdxnITz7hPIboQgtSQglBxplKkHTXPcda2DOQPJs/vznLoJ5t2RDoU5UuRRYiY
B8suZ0SAcXGIkKHs0gAJKNTJj4w+IxA8AlFY8qsCK3NIUivphJj6X4hoFDDM0zeCjXSgpNZ14Crm
n9W0dXXClK2BNaUoHtmKPxbSBEJjteJoV6QBdfAARvBOafJSIfpbR0ZxHGYCh+tnKn8GjDbDKl6n
7vqNzHdisZeY9lUJMi0N7YORfyWDt2rAEvZV7dtGhh5If86aC2HCV3HxsaidbO3n4F6F8qVsNIbt
1hqhIlyQym9tFJoyOjAYWJWZ/RY64yEi8YBN0Nqox4tey10WPaJMztK3sn2p0/wc4gpl/0J2juU9
xZJgxeVzgXYe0ednXMkTg/2jm5gRJTDj1plQtnDa+5y4fgpO2lp4dg6yqLF/IlXrnVBTLpHxFXzO
IYGcT5vwQY107ibtKUXPSY7jPkRPaDhXcR76CQk544g9Xk2AAHSfboFFP6zooi3iL0dXz3bb7zpH
eyWUcafIPJ6gfkgh1oUaznX2LieDqs19TEivTZr5QVKGma48KtUwmHrSkk/bsVcufdJBPZRkBXpN
e67T11TgxJ1oVMDSK+nRzuFuRnDAkM6nbvPTDlFbE25GXfNzskurtiJlMbvLiSNgAH/riGUKI44m
NENblH6ehlugiVur5q1WDWLLXnKUhEYKIHMHMwo3QWvsS2Gg2ysbi8yFsQyTY1mX3Ak8c1/ZhDLa
8E2PIyWbkscavfOqoN+MVG5QJ5PKdijk3qgougw6SQC/aYLMz7Mp9lkVrVorPHddveceAKuw86Op
Rjek1rUDsN97n1R6mS2grQQNN+LHPGZ+Vh4aTyH6AtkEShT1wVkyE1ZWhMrfm78syuUqim7cRcbF
LXPJiO6x+U1fiQNSekB0kKYn1vR1NlW3rdM/aLjw1rYjrX1tV95aMsrq3lT3NAbHmYgvCd5SNDfs
SFceISCmAM1cmw9G1bzb6fM4agdJh79vUcpxU5B7mQ03EuwjN3Rm8TdDdUt3fNWhPHXJlNQhhtYY
W5rUwFf5KNk0oJ/yLRNzc/lCYjJQrTcX4ujQKD4nuF0hPvK7NHniHvHY9ThQSMKMqkvav82Z5ids
c7ueDQC5kwmitCS+JmiWaKdmXdrmxkAwNvQ4/ks419ZVi5cucN4xBhBX6fgh2UC86lPVtkuuFTw3
Rqxgj/T4GBP8BX7Bwfc1tPcCWV9fa1dmfIMtERpigmbnqMv61uuuiPBYKftH2+eQOAjzsy4xdokx
957m/iAZebsZ06URPlO41t1gGwqDTJl9ZZHDVO/b0T2OTrrWmCe7aB0rsEcyq2lvQLNjU5iXw0bZ
uo/tnKXd9q288A36Rh1egnbGbk/uLC146EhMwZd1znywzFPtHAf5XoIZtLlyAzJG5+ta++kwAKnI
pMNGhSRw2bBM+2XwmKOgnXR971Q27ohtFcfcQi7xvEjBGPp0P2Bxe6Y6Ww6St+5WN+KdDE/W8KRB
arII5rKYwbOvo0Sr9m3GLIqwuKRiQkf46OOS/ofwm7eCJ3khV8BjSZNrDHp4+wofRhF7qIvq2q0V
57vUde6wzWECdbkcwcxBBCXzEBgI3rnwXcwsHbZNOOEHpwm4a2sd1tc6wCwG9GubKQ8UTtNNkO+Q
5Vd81jUEozrAcPJMDseGD2szorVXJvBcQuNClJcEy6+i5E6rSVA11N4hzC8oHovqE3fPJsLrknvN
7QRRV5imb5svUY4Ch12hZaxhMvhuUawaujKa8yKKq2jxkdSIg99b7TXOUQMB3azE5OMn2URMJ/Pg
OsOPPzQf0iZkBQw4jExflEStTivpPiuoVYH9EJufwPvY4JAzXsJEMFLwT+4aqcRqtrtHfbjpx+UM
4oMjMlQDtkb3bMOZASRTP+b6TQBpxTAN8H8oOTkFTWSOtCWZMb6W7qPmPHs5+kn0NAlLCH4RHMPL
dD/uQIN62x4gBM8HzyslxwHpU0t4CHRsi9fjOM9m4D0V3ZsoAhyEW4VQWIvJzOKgBtm1Nt4hLELs
+GPyvmx0W0yZ3RTR//jZxJdOt5GyXydJuglHsGyM7fVRu01JutD52Moe7YErr1XwoXsfbNm0OIGL
Q1pBFT1UhN7u7VDf6kKe8ZQGwfCBMX0P9WTds2FpymINDsUSEJEeVN2vivhHG7wRCDZ3N1100UcB
/E9bO9mIc0/5Wpo95IF6Ws50D4RfYDXsrcBY13gOzfKCcJoWBANKpn65eyhryR73pSifkhQhXaSt
3XYcb8FbWhs7cwOAOYbO9tvy6GhUd25v/eyagFAuZivrtu4vEQX/KlONsYtJSX2zSByB8QP3vkNJ
TvQDjvQQeUxGCpOetUt0F3jF0GQQBROcUeFQhX7rcEGUKvpAAkk+TMyroLJ0917a39hT+ELzfkPu
jN+r/sqQdraLLMClmWUOPnZ7+8mdsuqhTgPsDwPqQKgPzqMUWvLeIXJPmyUCCFbTauzZi669jogU
bRq5PRf6k5t7F2GBhDPi4Zql++Tigs8gWwCK817DYTCQdVn3FbKNfRpw1TNF7rHKgEXHAy53iRqv
9Xy+jYxI3mkB89I4Gz8Tk45TryzjIfDS8YyET11MgRMgEFcRet4t9JF+l7MrXJmTegQcn2GWS4lc
qR+bQr8i+pZhXfLkVtYR6jTu7NZ+7l2LMx8hm2cO7+bMS9WZMwrRnfosuNRtd/CAzwLo9UsHJyGW
DoBR81c8oKrWLVgDjjCtFV2UBVlIPl6TIKH3aOQf49BTp1T33qZ59p0561aA1u7t0sF93zbMySzv
Ocy1u8CaLG4G8baqrQ/RTi+9CLk0gmsPdDAAj0MNF2NiU5ih/lx3Zv0SdfIrciD2Jp1eE67N09pe
+0UjaZe44naOkcNSytKWL+kzpIXEyejSMjJN4waB7nM1esO6DFiDbPmzUGAX+eR8isp7vTF/quzd
maHkGIPZbIwBeDMSqp0iVTerSOZJ8ldUHa8Y6YpX5ECs5Y1dLyDsrkM8pmKxIkaNuTHjin49Duzn
lAtfs2X7CKyyaq6EYBOdlDVEqB5+Yk3v+kB8G3KbxKzRiLZYOUDuXcZCa/x+QV5hvIjWSw9utWgA
IT+I4USJsw8M7wE+A0UqWGfR4QBRSF2zo25YuzqjyNDHvQusE/eEvhX4ontzlEgYozxew5gc90lK
PSK86NXSgN5aQ1uTJlYZz3EzqaNtjQNVOGi/IhXP+tA0i+gyPEO0azZFgi0718mYbarKfIUwOaOU
hC+Ut1v2sg0h5YDg1mlLG6a2YCV6pffas4Pa0Sz4SW+K+VSNWjXT8N24NWgqiKRrK9eLeO+K/pbx
ONUXcwLfBG/q8waMUwbndzfZZrnWXPbkXPz2Nl6KW9EXA9NJ5GimiQmiHQ54BudL0APaCiFQrKjY
q3M11sx96+Rd2L38FPGCXzRPKZN2qjm6UhPUvJpMwTSJCfh1uFhx8uPeovwwiBMv2L6348ohb4TT
G23asKx+5Soc6oMDNqSPo31hL+3PJbKqwtFbaUeiy9GNzP1rAXup9LBBkT4cDmybcfIQZLKbhgkZ
kbeIb4PxJKK62pFBvJupURjt7DQLqkA0ofAYD5jeCGQW841DWDUL8wl500TUiSY+lWWtI/xq0kF3
BSay01517qhO+pi7FyNFef/cs4nWlUIBQAh9oW67nlhRFuGtNi+xsdEuIM3YlOELQEWQ8ulgP6Zo
bem9rwK6nZE5rAUTfCuhgAvbH3oPNX00xIBzrLtJZ+NeAUPQvu+iKPKmdcWSyXDfRyy1MvrxjKrh
LsZiiSsBLxCmtwE32ujVp9EpkaOVV7jbTxXRQXoybPIc13NIrqeerGGyrHtsYnReqUHUFeeioemw
ZYtbzCQKz1H+5jTM2/uu9acWGXFejH4gwBhqFRuCNB4IUcJxk/fHuqRla+c0gGYuGLYZswJlET95
dJ5wz94OICboYbXAlsf7kuGiDI2n5TNIdOpEQ54bcUoA6RClvDOqADVQdZUO98xeEWuhHosbstc0
NFyjtc+484Ysc80Yi5OsQlKv9F2vbovBICCDZnwgf1aSPN8mGdZGobbgDpBAduW57Jyb0bD8JXma
zB24f8uuj62yjTAmhX81A2YM4AIvainAaOu5mLCVpWuJ5agXZOgUIDnY8OTM970wXHsT3nudyjxx
UmSd6qGGBZB7JUGL1L4VLTZCTwgZPiNXQbOqr2k0gE1/iB14shz2RCcuYXFlDJ5fT6wlMsvvZ+C7
Gi0qwCygnIagrv285x3EBPHsvZbKvYEtcxhDTGJme5hDXNqk1ZeutWkphMwuIwpnOHh5RvwagXzd
COCyOTJ/2HTjA2bZh2pA0zLkbD4k4V8gCWeUIXb+I58tcsKbEOdUtF96sFXdXhIJvQzsNrdKQ8c4
oh6GBOgKLgIApmH9BpNgHPRr22H0tnNDRcSMM6oG7R5inRbhklkdpawqlOc98+VxJAnAqUgmMgzb
fk7CbkTtUtHPwbSeGjWguxVjDs1go5MkxuJRcmAbYU7CZCiwQTBhqNZ54pKPBbE0HEHd2USebYc8
dD5QtMhn9BO2TkVUTbV1VXseK0FLINoggXDLLr/Gcj6m1F2T6cC29TA1raSnRsRo7MvDrZvYcIfn
ogjidx2UeZCurVmbnHaTDyy9xEY7sw4sZLlvcEQZJGwJqJiM3ci4JqGqshw6LBUiSt7DXAQuKxTK
qW7es05W9A+qogmHAw6Ygmop7EztRwKTV3Ej4Yy5taVHLQQufgRCWAJbqo8iHcdspxKWxVWwGOHu
tDTCEyfz1kbsi/BNaW/AGoysX42mpSjSZjVinl83ddzKyxBohgUZl+4gJzUw5qYDYNQHs0lS8pSD
2cdaT/qKINg0eG40Jfpz7w6Z+ZB6mSirzRzADEIAOGftiIWbjXwxoCl0+qzYQGs2+iOwWqWdOrcQ
4yYbgtS70UyH7dVfppl/Dmv/rcAhWMZFt6hqxBJ/9k8RjuXovHkTy5dj2AgMDcPi8b/oTOBlsj0Z
wnd9ylMIfbES7n1UxQVVddnAK0OoXdqfJjB/mztJDUkGKR/85CpFa4PxITwnUWkGNY0q5DfxKeEA
x2sTDr1Jjcw+JLgJagFjD2ApZ26FYLBnfs8VbxXg3QgdQYIPrWCShIzbFcO6TaNk79zHHQMc76rM
VWqKE9N2xNvEfdWaO8KUJ/RU73YTSDEckpbp9iEbBaQii5kmDojrdTbDFPYJE88gtGMAZfRjOhhy
BkYX2s8WHGSUlQqn0Kg19mfi9dNnS8Pc3WDcJrYHWLXq9M+QmWBxRTxgD9uk7fAycnU3zshgQwgT
aK3MCpldEwak9w+Bor46dvjKG5DgNpEPoOHYCIEIMtMEvXnnuB5lR+Qp9WnCHcGPRBQu2ua4FkV4
35h98JaiWPagIZWj+Ay0tEyzhVzUQPKXLGT1Z9wFRGvSTKymnAaV4xkOK7lRAYmWTHILk4TZU6Vc
j/ZznDi03bhut7bmej+quBHlRtdETK45xIwI0bAAwUc13Rbpoeuk01wWpFryKFLNUu9o4Nm0dH3U
kKkWhlp4xbXE8xkzv3WmV4kb6YE6UomDFTpGhOc1DYuzZ9aKLmUTy5rGH+wegc2jwzJEhliI66oM
cJZE+HdAVoSjoWMs7LX8ZzAYlQcwJER09GNpDLcvDUlgFGJdpdSvM///V52ChT7s/y5TQE1d5j/i
97/qFJaf+FOmYNt/sNBwjeuOsBi4SKQIf6oUXPmHg9sPCRRG1O/H/pdKQRp/GK6BSsFG2mObtom0
4E+Vgmb+oeuudD3PtHT0D6Zj/FdkCvpvIgWL0ETXMRzhGiA8+W8Rw/1lEUI7n6lc66Mtgz28tU7r
C3ioz0QwBDsSqstdPFXxazFYqHGt7p01g5snrIRD04geH5DWXyNcIDC3nW7Srrbvme59TaQD0b4H
9ty3XXgwROZeohMLhXkJF4xRM474HIy+qTkxKzrQPQzlv3wK/6fldVk9/7K68sY83o3NgbdYZFnu
//WNseSagTtmydZT4pg5rbgdIuNrilObppga/W91OuUN3PkNOIxz69S4rgfzrgS5yT4M7FE2QKD5
T17Wv6qXLG6YKE8sY9GrLJot9/fjPSFkEwW6XhdB45pVPbpvjfajtm3v1Iz0Fh0q4qNWW7R84hK8
B44J8QoOb1M34Xj4+1fjGvJfD5ONB8eAeSYNg5a06yKs+tfDVKNnnFpgxWQdNK1vNcFONxxihLB6
u6lrLtOJfVGmxVnX64Ap9YRBEA/LAV37HQaRUoeq2KdXCbw97FTjqolSVZ4K0kwQ1Ubn7wfRaDJx
zYjwprg4wk8JLlMpOtqYhrltrDa4iAknz4SVYtGFe5fvb5mBMCzsmY+uL9nT9qq7icK5wx3PD3x/
G2i3X7/SXH7lr2/7fqDVPXfjhpRA379JV4DXnQAYxgj7/TIXHTVG6uVnj1iwQ9i7SG5KMzEuBV7M
I5Tf7a9vGcKkOcbQ07i5GZdfPwtgxKe3GKB2rupm9/1FM2ZpnaaRoeY/v6ghwmDUXp2/f1h1pXVg
V3O2MOMiKGZ134aTZVIrLf+G2YL8GrbNOsBYv1C/vMsEi8lJh/b8/a/vr0vGur8e7Fo6XaYTvFMB
vedNaF1SmaoW+gMgaYwhp++vFagd6QykYtrpi53c6Wvr8v3I9x992F2ZOqTl76/TuiJ/I4H0+v3g
b9/bsI0/D2hImf/NG0KGoEBPbbxpSmSWEZ80dD904LB112lmT/MKAbV7Ab/Ale+F80UyDKg7rA7f
X89joKRt3WpMe/iOtDfGVd7o2CWcMYByDDs7Gn8iBumpKSaLI568JwqYXSetaiV1l+FzAw8JbCLK
mwFdplaTzjBhU2cUlnhXmJhLHTBR0FZfGeosWDla5Y80Eze4DMFeWzLYNFWSrcKiHXdSePZGcfDw
f7oPXl0q5rYdhG18s5tAy8+6N5a7wnRuc9Tt5ybJxm2L32tVV1SgOSMKP+vYFcu0AjKuSL3LEVgf
OZgopnWxtqsqPU8uakQ8FgpXgAigMIW4YyJcYu70Qv9vZ2bqjOCxIRYF4Aucm2NxbyTOS2JRzqWa
1kEhCZjEgKabAZ+wV8ZbkLSSnhaKKSfuXhsNkh9uwxcnAW4gtddsk0rkBMQaQym+mRHdqzrUfJMu
dtBo4QGbyZZr/T5fvC11AuWiDpojzP6CctpdhTUVGtCMDlljtFGhS/oJFvUpDD7SiDadEZxVTWJA
3GJwwEZ8ZVLU11QYOxhcEAFy3MmCwFOpPyYMTzO2batwvIyJaPdpjxI6mkF/IKGq0jjfj1l/cori
QKgnOx8+IbzU5zQsH8Poa67He93gty9Xjp/TEELffvGm8KewasAahvURCrD98biKOppElEqKxOli
T8XnF8AlhmHE10/mrlRnjUHUJjdJPy9eWTXewsn8mAOKkDHTDOjI8eX7+HLjeKoWHIoOwrJ1xM3o
DL5rRneGE9zOzMUI3FsPTg2zZzjFSU7Ud31BOhzj/iivmaw5/lzWuFdDzO716MGrHqtrJyBxdRbB
bVRU0c5RGDpE2/p4/7+art9FGqHewJg0bCgd3UStOnjS+Ro8LzsMpA7XaMOp7xEpCwzvkA/ii9bh
GVG1JnZyZBZCGsK+KwEsO1V+nRrNg1Xrt90AQnrsQvirrntVOj5eYPrLHRrmOLf3E4Q+zttx3OHI
qhDB+O2s0gNjhF2K7nijqeq1UWWwR+UA5s+8Amoq7mUb3yDEoroX5oiUAOiJdjdBwUANEhWH0NW3
YVfGu3aBx7EnP1YmH1MMHXks9bco07bC0LKzDPV9FDv9rvVoPUSEFiQSDlvtzG844gaAW+Wz8vD0
ZAJMZZDTPUjKDaG/3pYmL4FY6GB8u5qAK8YY9+dG3qRxTEfEPoJFQEnviJzqT1yz7JeveXRsahOL
WMfroJfl110z7WEm3TZu5+2FUjtZIJz6/sNhOoxIQtnZxg4ZO9it1uN2D/ngv/8alTr/zrEo4hn4
gSCHB76/FiAkKGhPGcyBl7yHYm6P//wj9Jy//vP7Afrk4w5z6iGtpsNUZU92HIJoCN40Pbums0m3
zOYyn1J6BUnrUsdPdFhtHanIsDcntmF0M+e6e5EJgFgq4Z1cYGWiOmJ/G7hLy9tAk1BoZZH6SUwA
awfTwLx0dhdDWQHkN1p3gWJoGi7gIWn5KJFI1yypC2TOuCBGQCjHiDSBsCdSie54GhMcNxUOCwD+
Vdmdph0KkWTDlKBdlXvavhYd2DR+dNomXSXBuI8o+H2Cbq+NQb7G+pz4WuNehqm8TlF5BtwBNqUb
BlsNVHw6xD7RnbS3jWIP5eXG7WqwiOZzldg/G5MeuUzurSz46dFkhNazojm4hWsIgaziLB7IniC4
HkVZy3tCqA+uub8tkhZqOoE7Ieb59ahgDidDBRcqpouF8zLXrMHPswCmiuBZh+ZEIxiFN/ptN899
RyMxW/NujDKtyUow/Cnpb6rQWThmacViwOBvhCtYEK8CeFK/F8H9iC12lUug12XzYtoGzo7GwmvR
6J9V61PN3SQDR7WOGsBLunWsNt8fGG0jjPO1hmxncXpAZAmUQWQEeceEzBL0s9LYV22HuLiieD8b
3EE1vFtedxo7shW6BApiQ+2Mga75qGcklpIhbdttm0HcJpwBNtVipk30gXl24tt9w8MGWgSkeZbu
TDoZ2Q660b/2aUdzlBm3Frs3TYOlQrFg+hQTl6DLT4EHLyhjzDFcpEzCXZ8UB9Qntw7SmVXdtqea
DGFL06ttPednWJcvsTHcQ8I6ZggeMWrtUla1JVOPynWfevahZKLsphi23BiHbsSii/LvznOmL5zC
TJaK+RpDw62cmEKGU8zmoAYnaq5RBoVUKeU9brmTQAyJd4RyvgCLX2GBZQKogiXlkdvPRhd+W7s/
aTrJvRYsPDiiou2M2yggN5TaE8HsBbwieoCbpOWU1gKLbBkkmArzIe6bD70bOx/I/xWpUiu31hHJ
JvLQeeHHXIVcrJpmr90S5I2Rhtd0Lbpjg5ozIFHBj1CSoXAmW7VG4kwfYn7MRY92I+JKjOr/ydJ5
NUeqpFv0FxGBSdxrUb5KKnn3QhypW0DiTZLAr59F3/syMXPmtFEVZH5m77W/F7y3x7khBAJ92gNQ
EB8HGld2Ws7wWIEGiiYymzU2sWr4IoCsmEn3ixIK8S37iOVvv6CNNH1gWzxAzcGdupuxxpItccaf
UjB6w1t0jsdGIp8ZPwoWgbaRvI9Ndw5S6sSsy8ZN5tpP0E3uLXtV4TTiLS1wMuOdAz/UQT4DDsxl
EpIHXlwzuVzBWtoR5DC5sfFDItBb36gXKI9Ps011IXX/62AQFhMfV5U+QNP7O04uU0tRPaXwWqXC
cTkE8S0oHsZEOJFB1icKSRU1bYo5xcBL6uXbSllRxvEaLYA6wYr75GqSNzXOYXPx20M6Y7sWHFd2
NVtXEyuhvQj3ujgdmuuY9caqn7M9ngfP9UD4iPc6tgp0XR3Mv8U/WinLGFcz8u5S1OZlm5LsVpdH
tyI2CGwAWprxVc8OyD4OYaZlHdY0JjW1BR03tXGJ9bh/pGYDEgooHztkKR9LwrTZJP63mTICoggp
0KMmkcXiipiikHXnmQ7H5EnaqYR1UVYO6RHUyylTfGJhNrwWZfhj5f5LXV2b2jc28yBuQc48NUVn
ZeSmf0AnLrcm4Zwz3GMZ/LUCoFPCxbhILXQhqeLRsfPfMiawe5KMqcK2ZwGC6s4Vxbbhkwvi8L6F
F79JJ9SnRBHisDQHuiU577KhorZvXmMEfXO4aICtE0e7wjmbF3SKSdlvw8La9S7fB2AYyncx3nWj
/9K2JYiAHOIfT894zE5hlgLuV/hgnJRUlrRGSGHURIl44Tu21kdptX9mxN1n05aIpXCHVedSMqfe
UUHU50BqzMz//mtb0NOt66zq/O/f+r9f8O/XOiTfLrt//7T/92+F3hv+3fuY298yUnKQ/ZOLmheV
O8+2mKN6CiMPAmzrTmI3hOF9apGdMYuvwKFRTbO16zD6v8py0GQwf86r8svqXYuDyr+2zMU31SAZ
GPg48pWmi4fkQH5MSBiSideq/XCUA1elt36q0LiirMgjib2AAxYplXHJRgooOxiurJK3HtEELAg5
/RsLqXgC11aZGJUt8DS5mzWEWxCzaP8aGV5265UpEnorVGnok2TN9rEHaZoiM9nrMWzQgm8Cw2o2
Zr1wT88t8GrD208o5/zK944NghoYhRsAGyjTuPOYPOQEpRKKohp0XyYZSlXbPpfs54uAJJlxsV5G
GjehZia7cGKJtUzQurgaL0UeGPdt479piFgibYw9oXI+WrSJEALnCoKaw2FRP+bMOt3TCrBeST7l
P2mE2FsYd5gJoKHRTObzWQ0bH4gOYnn/xo9dn2sbJ4EKBGQuHSI45BtqR4RRs+xBFWZuRzfHRm1r
TppH3waKNi5gw2LHfDatqsYZYbdnNCbJpjFbzeMx7ZOgNvYMX+BlQCVgrdfRzTFCNk072VqsoEHF
tkf04M5BVOgpUyI7ithZSVzPPL3WLHeDPbBUJc9oOyheJ+RIJ13JZtf4yYqij4a8f1NtRdxRAVvf
hvPD/OfWtFSEwqAOpJQRJ6u8Cjw/e1UAPk9lR0oGoH1dYBbtjPY8Zer//4Ph+RProSBKC/0CmefQ
dGzArCL9GfPuEjpE1SnvpfMr1IworjbmMp7z2jYPwmHxV8VspKleyzMplh9rEQb5h6ISqJQJa2vb
KEiVfb3zCRAFdak/Qqd/jyUW6EGAAs1V0Z4Jv2YB2474AtIy3OAwVUiQqJJh2kbMjPES8EpuM1ah
qHPmaVNZmtWjlo/AcgBV1i69H79Pg4Vz0ghLu6X+1TpJtxRx/gYeZUDgXlRQVm1iaz43rolnkdYA
MrBCjEVDfR7NN8PAg0In8F3zGDCkZOMGmL2szK/Rc/F22OrzH9LVTUjELMPTGGhAau3V94ajLB67
llHnWABOiF3rzrEmny30cpgCdi295Irolx8m8/lhagNoBHwm830np2elMT9MuOLTruPX26+dive2
iNmuCGFuci9+g2wTbrz1aE2zfD5mhg/Ur4xfigfVzRy8vk3GM0v4YSwPrdKEExXzf4aLLL83SHVV
RMQCIzlYofhtwX8m7Uq4NwwJCLCgfh/9RxCLnuHv7epHIUy5a2v/bQnklxUiF3RAy2L9ZreevaJw
GtGT39JxgsrgGV9DaLdsa4dfsMjYvgJEUk3QPMuS10GZ3PyT8V3r5s1xO7CwzG9j4X1JwkDYBKPc
Ulb4Q/Fydlu16zzrjVgdvfW5G6QybX5kSSDbRL5M0E47LhDWo6EJ3+c5nycMOn4tI6af1sa8dwF1
R/Bhw6hW4jQVAZodaaC96ijxay2uUpNennaYUEsfHGAynwEvgatRU0SnjDugeBs0UfJxUVzr6RdJ
b3kkicfaunCKoeBbNIJBGyJZDVEshmv+fDsxS4Kdg6TI2mRbmXTquSE8HqIPpw3MWkgf+R1bmQ2P
2bbJUMPHxIen/lSf8M9dfH8JomQVE1WOt2qSxbwdjQwrEvIppMGo9Xy94+3wz51EpgdwVXkEPSmC
PFlXfctOI44eEP+bPQCCxInHDaIdfAYuPilwiSeaEOvSlPP9JEpW7saqjoirGPW+eXWyp948Mjg3
9rpChJ4TS9MpuWun/1DGxYeSlN1NIpN+18fsonqbccTCRVRJAKtBOfRnZ+Ubm+WurMEUmZM8AU2s
t5VPlnk4wNlA+2s7IMibmEctT1uISgy5aNe3NeAyJAN3qcXzp1zzA3lwkqtvu6L4KEdLHgzGCczz
aXLCaTrHgUv6QOsEGwtRiJqhn/bsqUyipRCrPIVOCTLUbRB6eiDs0XlUGc4AmP/80Gst5VAhEQ9j
xft1NieIg/M91AnCTZEZ+Ed4DzRTqW1s9TgfEaJs58ZPsbMnf6jJuCcrl0S0kOWDtOwtc5rWHNqo
cAhDlUmLOHQS52kpbrHjfaQ1ybIBL9+m92OKWuQZ6VLuwgYyS5zXPHtWUTAO7s+9u3Qc/ZJUP+X0
m9Cdzb3vk9Nu1YT/dm65WwykVLw93SEVioRdbD9YI6/6e6K5WpHlvcllWKrG2yvxn5OE5AA3+2FO
kpMnyHhJxgHEQTz/19ud3KkOuxOrme9ugYhvCqIyGYuZBcgR6YjLJJNTznToMJrVNz6m67SMKLO9
BVSwpL3gD+8M+wcjI3m5a0aG6SPXNFlA4kIk1zxQBUNNj4cuJA9Pte0f22QMjbu0y+o3uxB0lqba
hFM4bM0yXZOZzXdXScI1jTsSzo1NW4rXZp41Hhjf2icZ8EhJ+t3ea/3D2LFND6ksD74qQVOnBRTb
7A/OS+9oMyYOoFNPAl+bOyevdjdeB2QUUZpnxLkYPys0NHXoUS1mpXYwXZdx/h7s+c33tR39K36I
PjyrJL9vsubHDB2E1GnwREheGAWNwnxpDydBRNPNHfV+ES8NwVwPEvZT28Qvcmq6nY80rk1hXjHg
YMYZM57kieUVMmeSgsUaoNtznaQSTxhQYBQ4akt7P255sMyNHjQMybTdMKwB6pmzE+hBTVvESTeC
JFfSK9qcurpK4MW42ewwLUZfypt6i0HL3RzvyM3IU+Q4FoUFngZJaeSM42dTIsXzk+4NPpw8qzCd
bk2coPDoSQc07PHJMNsfi1TijY6qsV6JNbN9Le0eVUl1XzJAADYGvXNmiILRMgLfdfP6hQAWYG2q
+gPYSh2ctD0Rn0kZC2xfNHWL8xELsZqvsMYpzPo1lheDr5G69zyzzUbaJYAbakZeu/5keu6TYe/m
Zc4vpp82ESRaJBTS2sVMbzYd98BO+e50mp0JZx4BuSg7N0XA5W6F916pAsAL9Ser5Z5oQJBmRO/R
m1o5nqLVbWjkT6KeD93MJqwoCoynPgmDFkTfIBl2YWsjoJoq6Ooco7x0NxHGCFoaj/Rn/Z0yD+Md
R+6ZeMwW2uEbYBZJdFgQA0HLDRIlprfiRlmH1cCE/2JBKh9NI4RHElc3H+1kSRRWTgok6p3+DQqC
t8s6WtjM7H8YW3OdO+Z7ma/mC/oAhqN0SezueXOo8eN8SA+grpZRNc9q+rQbXiMyZeIT9iguPtc5
zSaHTuV/BdIpmPODHxiL4ZLMzh+p5+TW+8WN2xPQoyhZCHlI75dOv0lIj1EI1HobOKxl46bdEL9J
aQB4Gx5WSdSuIHTEVucQdSMzK1CITLdazz2Uo1o2XuYUm9kcAAfp8s5OyqvHpghlJwIRAqH2AvfI
QlTFwXSKs8Sym4WfRaYeKNr9XYq0czsvFB4Z1pEIDWlrAWOdFDbhzoeeyvDEYSB45IL8RK3MUavs
v4n64nTpmJWiLbGS9id0q5tscAyPbUWkmEK7m7aIwNCub4xlOcTDct9SDtE8j6R5WAvxhOZQsv3A
n9aCQheo6ReAwkyIzWjORbfxgNVsVB6eMAO1CKVpHQqNYoePzq0Eqj33B6EToy/zaegmFyb2QM0H
CXYzpDackFgznOfO9hfxCfJ5ArjqQRMJ6GAmBYSHlSnpkgl3Q7B0WxqHFP0ES57eIH+N8VnYCWCb
MpggxSQvtUbyLefMu4GxO6x5LJumwKVBYNC5wpG3qVPocgVzEbhVGzbqLHVWZTAesiN+gi6SFUVR
zufc9xjjCti3+3IeuZ5m62kyHJOprBENZX7yrTjYlh2MYI99lr9G/3Year1UUZxZJntWeQ+Ibtz3
XnETixFD64ih1zGkYYb/PNR5vCk6/tZljluqtOj32Gdqg3jnxYshWXX9Z4MtKWkQiZaxbUdwaf0u
ZbbcUqEG4fjg14h6xx2qQhkFDjzHLpNX/eMUyb7G/b06b5atbhjwZtwxSE+APPGHoXMCh44TjICN
E85eorYGFLWUkZ4xwrtpb8Ku8cAtR2dkAYgginS6iunPqlOivich6suMg1s1k5+1tLe6ZWboo1wE
rkRkHmbpRlgoXgHqtHazc6vyHWfxTuAJiLoj4uM/VVE8yW68dH6xbUuJigldbFULi4Vr+mWa3btp
HGS92tIlk0KIAX9ir8uO2gr/5kRPb+m8e/M7k29L15WkTKQ/Dmw1brVLNWIAcuSv0c8noc9WqV5k
tSY9BTBL0ScS9wvV3ktMTAQ2vWH2NI9kQ+C5eOCg2aGTPqCg28zrmR9wRex0qYGAYV80g3POFpOm
s+JIZEG/9aAHtYN5bqz3GZk4cnLnoVUAJYfYMA5G6Z/Nns/aMIM7Mx6emIqVaLKJRph46mnEg4sz
UWTBf3lIUH3gnLCOWCNKUG79splCwuMAlPVMuqrxYYKDtk2S5q1wu/pSJy6JH+1vkgfed1aKKA/M
KFuxvnnVnIjSuBmyORJ1Bvux9SJmnW9+SJZ5molDPPoj/MXhxzQ9692TqNV03lxaq/7jdu5yGcGu
7Wb+wuyMGKxNk2AU6OJ7XuBzGvZdNjD+EFbzTs6guEJPGvbGNNuPSw5gx53Lv27HdpSFGDjwWT5J
nfxxe3LdKRhFzS+VKcdzu7S/YXeaGcQXqj6idswjp0Xyu01yXgOuwD+O6/8XmKP3UX0kSYEzYsLZ
J5a/dub0pypXl+qTNpspkaazpqB8Nukvdn7YkaARwBiAR37wkY3D1tk6YYMRxmhe4pT54Gr9Q2vA
ZHP2lu047PrUNvdWTNnr2wxCqiy/YccHyzOAEMs0ZCHNIc+wCCbctNFNo48IUr9qJzFwPovmGLNZ
1UblRa7KSXdBN7LC8zYzqLlJsyXOxYszDdgUW4ZXSfzbO4RNekl7n8BX3rY6f2Ab/5BpfPwyd87x
nJkHr2eiBH1AYFcxHxbNHstltHvXVdZ9nfTZPXL3aD+rnKicJnQ3i8NdPeXmvmqwlHXxcDa8QgOc
LHD+AbUPY4JpbJHtHYbJQDJY8tLeQEaD6uQ33jl2Jo+bWZBXnl7aQL+CbmeJZ8T7DE0NdHTiCofg
K66zV/jva/FCtkDoDZAiHeNSs3zg7BaaQPLpu+kHGuwwHS+izTjHuPCKsiawDMJHgjJYOTXBbmaY
bQtegNAI7hmRm/5PIysm9sL5lR5pFpaHmSAtF7Gf6R6NJRu3Xv7G3DFEsuS6R8uecAyw5lDDy+zF
zF9kFd9mFixsn7wjVHktunOXQk/Big0ZiCc99u5YHBEuXGQ7gjvayzx4xzFLd9Lr4Ioi5GXePVwq
330ugq9izvC94J+ORoYaHeu3+6FD0TsXLPr9QO76zroAM9gQ8xUAlxULDG1EwGkB9bBLngaB0BNO
VkSKwR/R6ccUxexGQrWDd0lNEiTjM8Jc65p5wQ8GMBZgmnupWoEayQMvWoYLzgTfhmGSETkbubR2
uGNSeUg65Dozi9tLbOpfZKgTGWbugC4ljvk9uNHNXp0MlO3bJq3AaS3PUMwu+PPII1arM4LgE2dV
gPCi+gWM04HuvPFJm8kX9SH1G13do6a9sYv5iOGCz65TezRV98QgfUpmb/s4ZtJPeASblPytIAB6
m+MQPKG4fECW/QlTL4wW2wG5EGR3omVymC39gzZwuDULc50wsb8D+2zqPDxmvKir2B9tk9V9oT9g
YxNMZwqJOoIa7BLGhlC4jvlfyNeRvu+RuOYbc92fu6pgz+eEd76dMQ3pXV7EzCe4D/3lhAN+j0ph
3qoZo3BCZIcu7YRMZptcxKJmY5yoD9+ovthEADQ0uruG6NbFGRPiyUOqPWveYVN57pf67whChz24
hT3ZnQw6c3qVTl28NLH5YXx8lKVJhZX1hIt1D74k4kiZw3W2k3fVQySmDnkXJc67Iq+ekDEN1O7n
2LKwd4j20JrQLPx/Xg9G0D3ScPQ9GEsyuuWhV1e74em0Yoj5U+Fv3UrrayXh+pGeRaqBP58gwDoI
quK/jVoAIaKrQp8eYr/oH7UMIZFZFTMyFkWgd9wn7sX3og6abc6LQFVVvfdO8xfVT3jg2X6PHYTO
qOiYzEMXs9G/buKpDy9eFxfkI5M9azfvXpCY54HI3G0ThC9lfeHY97eDicOJfHf8M4BqT2jrtxBb
JgLkFD0df0btdviFamfTV9D3WtssUJJVLxW7u43R9cmDLNWdEvG+tIHBuPB7j85CfiHLUCZfWK59
gRK4MhIy+V5Ri+DB5hBlWkX2ITAQ4dE8uD17FBhejLq7kdWWYZ8Tty0Ohm+d7IEgCiQ3fcYp4tJe
Z0TNkHDG0L15Gnt6cZ/mKCc0ySa+/ViZ5FUWscCUnmXkZBCbGHA9QE38sksctg3ndhs0v42Pp/uu
tsMeW4Ek1XYxHos53YUeYxU719zq2eTjzx0PwFzpsBgTO8KjwdA4yLVKbmFmfRqUW+ESQebjk4yX
/QgGewcKj+F2oO1tuMRyg/gErLR+x+3/R9fNiejkZ0k2zSk3h7d4IppbLNhB7RjJZ0yGSQWz2W3Y
X0qiiwpmLBESLQnfmN4ndlFtFE+CqDAh7+OEhzDO3IeFaF228O0Za5gRjeGhT1cFPCLQfa3KL4f9
bC/ba+MbjzEha9yj+XNnl2xWanIJxtgGZ3NSBni2pCP9OQu6B+LXGVNa/T4tUdiQ9uVEus++gRF/
Iv5+rwJ+kTfh1HXfcU46d0KRzsSSI2zzL9cj2M9rnDtmk829E1I+GwG7NBJU3Th973wsQ42BwaJP
jlVzbg0NtB9J+JGu/wnIkLeRJUFY6FaJahdbPJJLV+xd9G3oRGb02JI6FaXjapLGKSKYTYQ7YXMm
w/tCKBhax1b7NE31cEhH9ydLSsyCvCR4eMNjTC0QDbNgtjzMJFzhCNR6wQGc4UvrvVZuRyuj8gej
VWf4SDMVoUW/edk1Xb1ZWbvT6QSQoGDxI3y8dp5Z/oRKq2OGO7Yy7N+8mRipBbSW7O1LtwRuQMwP
x8GMobky/mvodLcDqaSOKHajkssuLnnBFIJJstIIX2JhH+UG0JSh+wF2dImVh5uYgTRsT0hdZE06
M1mvNiQRZbgZfuG3BPR7ICWxrWym6Puo6L8Wr2GGRSYFMK9N0PDtTC2iCluGBtIUXAiSpcusmb9a
CT1Olkm4u5jvorW2ZstxN8BmPwWmZmOxftCpMVNNMqWYU9I+holFBGuZbGN2wxcq/D9jKB6rbICB
ld9Ka2kv6DHwFvAoN0SwKY/8CjjH6GB4K9rlITCS/CwWHT96rNaKUYvbdMYSfJiBJG1Vw6g1dBiZ
5Pj3F79fD5/e5MOXEJRr9YmbBNVUEt97odWduTDfWW7pq+23exwd2OQYZkTlyB5VgRIZMseInNp/
GbAuXAp/ApRPXAGhWg+d1IeKectraEERKjg1KnJciKa9C12HFPNMv+BM4Edfn29BwxjlwjmHefEr
tHiS3mIcPc/78TPrq+ixcdmx8RMU+s9YSYMOB5I9cVUzTkNCrFHIxr+2NWTbQFf6VBpwXrzlASgd
TeDU0I/incsxYuzqgFgV6JowlMyBAIT/GmsG7IENyphnfrnhqChZIbjBeoUBpEVn4L2Z2PjZu2pW
xc30YiybHmtKRPihd0BjuPGZiSzpBKqbrLtxkc8kJ8gD0hmMPrTHo11vhaHupSk5zwEtKcdNUZ0o
aOQTEW1OV7JQtPaeEmQwjE+K931o7vD/DuwoFBluCdqH7MWKbXeXad4zEE9kFPc2O5UOqQ0Lxsjj
8t7BII8arfTapJ+btiKazcLxVmWoPZElHkTMl44YhY+gCsr9IKeHsII+pktSRckWyY7daHwR2k5W
4ES9Ay7y3HosE8z6ZoHx6rUhUKeZ6KKVwhPTMf3pQAkO4ss11+D1MahI13af+x4/pC6mo8nRkA2C
+V4j740J/kya7tCQ7Twyp/EHer8e2er72Fyr/MFsOHe2hsEPHhOiEy6P9pw9cvI8Cbj1PvoBMXB2
NI7vM2z4QKK05mRLa1+Mw+sU651Mirtk6soTe8Nz3QYFPOHydUnVC3HayDmluxEaxhFaiKioup1B
B1ISXMCSy0JK5szZN7ZiLKae/WbMZrDFCHVHvh/oQDxqJ7PCDwrw6mFK7O4K9qtmoMtNm1hqS5GS
YL7GVRxYzLZhnPbov3R5X8eMK/rCjly7S956V27tRjp7FFxfbkNusMP24RWX/hVhAJ+5sPonLO4F
BTebbZgMf2s27HiIs11eIeEQPoIwRElii79o3pE5usu+8lq4wE7dH2dE9KjIxDMo12OIOlzwxjsy
jF22pLCGViF/1hJfiP7srcP2cAiM+sX0eXBAWfOHLuZPlhGo5Gj36lp1vbWUeJkma2C9wugIKM1y
4ttFaYn3Z2sTn3mOqQQ67agN8LfyUQN/2jaGc6e0Do9TmOxxV1BvDQhzFi+7J0n7PhxU/J8ZTD+u
zlOq0eV+6EdmsfozWO1DNe/QXVbS1Tfho18w4Z/m/L5eSU3jinZXafJY4Om7snPa1iHfp+rA56aL
yPeDvcDOcOx7BNA3u3G+rfrIhlvuHBe8C6V/D+pyU4i5v0kWAPwt72RWUhZTpR9o4wn/XqZTrEFF
lHhie4du2pupn5keZM50Rx59BWI3/HWfWDoL7BGo9yp/fgeHSVSUZuNWF/ZuKIP3VU/udECjAgnJ
FQMtUjXGkGskUDriO4CrrjRLrxzt41hWz928kJcl/ICafzpmU3dNEX2rof4yCs0GbHnA+w73wQ8h
KWqTJbn7bcQWe4uUKAtDlS8NEEN63RJJwoBqQ5Amtmms5i3sUm/TDL8zIUnFGxPXJ8T2JK5MHh0p
89HYrgFaJVACUK2R/0VQH2GSKjkV+CRZMMmLE7RMnAG1sdnwty1ZnvHckBqRDJt8kL+5p0jmBP4R
GGUfJWjPUdfDeANT0cSFwY3DXL9fphefFXYx87e0a5vty8Bz5cc2wKWaILWa2BI9a/ywbPLTyj0O
mIIOi40aHKv0j0qNi87JQDXLBBW6u5WTjb8/sZi/zgI+Att7p5pbEn3MN+ZX/j5xkKDzuaT5UB6N
ezdF4RUvNgFI9vQIFXdX6fKJTCMWLUPzlXUBSIb1WKgqL6MiyLM9MP1TYGO6L2TwKSuyiWC87BOV
6+1uPw9VSzWzNpvy2UPJBuovIM+KMtfwJiDu6Gd2vV9BF6EST8OOjLQmdM5u2GyKWhwHL0dAnbxa
hXmn/WymIMMLzlLyGttfAxIeXKJM2S2mR/i7C74r66P044dMHQLS6RkP+G9ccdaaOrtvQhqFqeAe
6evw3i/9CXsjRuEUAgrLhQT4pv84NTFFtEOUFusEsvvcqCjSd+Re9OQYElklb0PZgFmtUcJmkTvh
Il6hIj/GoKHlBBXMcC+1ttJ/LPRf9PQI+gdsvETajZwrcx51KkRGVRHwPaD1X+oTogub15bbwcun
l6zPaATNdOc7OHkV21Ql5VMZZyxrqIiMoVh2TtXTjUGNsjvf3narm3Ro3TJaQtu7+lg7N3gIYxtW
kRsn21KV/FXj+Dg4Gi2miQCslF/wzlmcyZZCg1CwDmc7cNCxCIcdI/6PdkQvssw/ozVbzOJLlhMh
ybQjRVgMrCGaB5duodgS7Qf4g369SpDSN8HecYMHxbu6Cfxp19ZNdlBm8KPt5NP0X91SCwKiODMb
ZFB4VLh7J69+cMrYgBEdHMKc2bpqyr+5xeOarnJakQneFwu9Mu5nhrpUZqJR+9TG58S+HzyQgVMU
yCke7xQAWpFDBC8zTsLQ/UqpRnZmjhY/aHjTF8AcQd3ue6KQiQFeXlSNVtFl44oFD6g+Xn8nCLZV
yqlfvyKmGnBb0I01rPAQX19EGpxSs4jIvGsPAyR0m3QEZKGMeW7ICpJd5Y+QcJuXLPOIQf4P5sMn
JGzSXgeTKs/GAWUQID4iRcuvFa0UP2v+bpMp6RGRApgmTkk798oAgKBJ10lgWnY/Of7dnM4/tmVn
qEzmM0OYcTMhdkNuaj2mgfHhl82DPWYH2xQ7u9RPJHJ91Ebx3E/+LUBjxs5//LKq1ELuQV3eSX5Y
6Y4fbYGgsCFKaknuFHTBs7G8tqjJJboakm0g/NWSnKsitZ9asscOyj/AdRi2pCqnrJnu4wkB59Ce
RJv+CbQIWCOqP7bnmfv3IFvgjbLsaHC0g6HgfK+ti5F4I3ggU0TO3Oq7wST8NgzeOs+qnxdPn/2w
9LaOO00naeFAsV3D2QXpXw9G+80xy19C5MLzALQCpDujTNiDw4kBDby3blE3mVxD1Fsvg8Q8w9cB
GHNRPAvSOapmj5WTwIYFo4AFWEo0HYsHBdgX98x9AgVpSz+Kmak4BVbTsf704XcWzVXaLRmnHl9y
YwxgT+J7hiI9QuVwiPwkfpcQ9JIgvaHUvib++CDozCOZpgxZzOOyhAeRiCcuU5BCfrmq0CfUZRWz
ueqSZCiZp6x4iQ2AW3F1ULkbbGfLIQybL7YRp1DbEwOz7H1O+3fw9UgR8OgQ+Gp445ozwvoY3/i+
m/yrbS5gJGL4eiXGDiMh5z4rn9Mu/1OoZadX3nziWi9minJcAa8i2uOxG+xXlrLv82gYGxvzTKRi
JojNUo8Hcs3AUBofcWlTb4KWSkcngrDGRwT395Kf4T3rYwnEZjeb4q/FGI044qVFNoomBOZa11KG
2z+cJpi8lhqvEIWOI18408NDXM2gY9Nvvyg/0R4zJ+gZMFWM2rTNOEYAKN411sRvlScRaF1oamH8
OiZLujPmdbnnxTvplP0RHZiTVBdmH7ccSM5hWX4ZIGYH+PgI3lQd7rqRRU2iv3PXL45Wr1kJFDc/
G/Od1WYnJnu/rf42U4GGtp1f5VCfLW/6W7Vdt0+n9RyFK1HGfPh2kwhyFh0MbA39RMx2d2HvZ1uA
DCujeCuLgweegWngUZrZClcb3vk87kUzHovKfXckZ17rWS+TTz6fbx7HVSQorL2h4/QcTwlxqx7Z
raTzeVb7odnRo+OHKuVMMETr8ADP/NXmGMLwgcmfMyJJPwePgWs1vnHTn6yY4Yk9hj/5gMOB/Bew
jvLZGtgPpVwjin1tmY0s5EJaUgf/Q0n4lDBQyCy87Nv0GrbLHBUD0+TYDN6AEV98GOnwhghmxd8V
hZmB+2GqDpZRrsE5DP/DipRocZrDdFjxYpS4jIBRpgu1XzIHb30l/kxBfu6D+qlGhFC62ZlaJ92J
ZfmwAgUmNb2MuXwvG1M/oEvbqHJYLnTM+8GkNSy1ZqwPESoOnrpSfjAYZ6KOZMNNjKtjava1xlsl
WR/jSOHCo79MTLqkyeb/SgcTFYz6moUO98maIsBJRTh4Pt2ZmKKWUuOMMH1aHj/H4+LDdQhHRKOM
LNGpotnXKdnZxgPHBAIDaC9Jx6SXKNIqqtdlX06KXpY0z7pp92mP8jgcloPRg+5x8+l7WdOY2OZC
cg+I3Azr72TlD0KcilJTehRhrFqLrsm2Opjax75LPnBdPSLpLo+ZNdZnlD+Fz4Wb60edBoxPU/Fm
LLyXeg3NppBk0aT7NiIhhssvdO46oEpMpad7N9McPDVCktTxj9VA8hQRloQem/7ZsodzWRir1Kii
9WLq5bnhF5/AE5Q75gXz76ReM4I8f9rJvLUDkBmrtI+Ln1wxRRLYLUP/AGaUGctCyYVSApLTZFwr
0mrYkhsVmRsD2ZBqWIgsj/ObdBzn0kh1VKJLrxX6OOUk/n1pryFO6JBYmiR+ROH17lF+njoO2vvC
SP07vjm5FMHNrn2uD8FwH8PyVw6/Ks5ujXukQRxArrCKR1AWHInPWFmgoU1NKshAq7BOTbg9Re1H
s1+csG/BD56CD3aueEz10e5YaZAISnzyPtHye/ofW+e13LiyZNEvQkTBA6+itxIpUe4F0TIN76rg
v34WeO6NMzExLwpSYqslEajKytx77Zq3kAwYnWsw+GBuzNZnNFvUfCew7YtQAPLx61WK7af8VrE3
AoiyXtOwAfg6JjdTcTW7RvtqJj16OrlPsw8NwRYFcPtZOQ01yyy/8CMwLOa495ufoYUdGeXdz5C7
LzhZhgcrQDvf2N7Gy7pjBQrLmUPXU7Pfe/SRpAC/RrDisuZYuEo846WlKeXVdbXSavLHDW4Mx0xu
SR6W9M2r/WiZf5hifmQTPxp+ndTvIwL4kLMbhy5w6QCrfFVm4qnsiA0ZkvivtLwrdfC2STqupQle
lPOLQ8U4mIxm+tACJ4l70REdS1BGgyIda8CdkbPDCwsaGDUI/lTIHvOxx2BaIhznb6j8Uygocovp
6g3qqa71py7gZgkXtAOX/SSxUXg2Mq7hmWzbdxrjO6oWNStZsArRO8MDoJWYMosGgJ0/HBQ+g8oq
v1y9+vU64sdC6th8biG7jB310mHi0SLIJ58w5O7K510Oxb4U2MHrR623f8l/31D0ykVtwhHM+pi9
DaouSQGHoo9OSZ6x7kn1llu1OkRKLho8S7xXyeOUWXIXOSJdULFuDcRVseG/FLmjrSei0lDzIvtQ
/jWV7h/Df7AqWDd9RxHYEJywHgY6oX1DXdJVbO1BaO8aFEqwrotjW6RnF5EohB0Sngf9wzaVu0ts
88RI8FRn9tFKxLg33fIWGfnVYMtSZvCnzBSKEILIkR/L8yBVvTVL4JpJS5UbdMmXYfbWg/njWZOg
lwydJcxrboRQR4xDiVa2cAN6N9zb1XAAQIRAkJbBUrPL4ca9uxz8HVqf+KIUnKPUDZut739FRdJu
yhBussGKmVZwyTzS6E/64J20JP7Twla+Nmlxao0JZhq/bzCQM0kxhbnIad9aM3/PikJfkMQM6lKe
LDP7i44G+GVCMy5FB81UdZFgZ117A7tvPoHg12z31EwVREuQgAit4w1+cpM4ifBNmCga2miZazij
XFkqmkjqbDm+uRgCNvvefm8513mJG+FOMs1ThEARQGm/NoCC1kU3nzdIJB4QJhPD9BbWil+2tjbI
+ZYps+ud1eWcN/2p4sDNWSO0seK2qPN8/a/RomkCmLBBEipX6Mn2IkviY9cgjM869ei6hTE7ide9
Z6ijq5uHNrHJcDbEa0/cMM6g8uAY4U7IaT8qBbshRjJK7mhGmyvSgbWziZQsdEOH+q3tyhf0VOQV
eBUE3ZDDvilac4FYBmJY9mRMbDGwgSTFpQlbPWqXBq3S1UiXh7KgitYiXBftYG2yJxB1+kZLIfJr
HrqLWm2Gwr5pWTtLn2vAG771TnwD3sDCehuWMJIQZ7HfLgEZMR6FhTZfIl0aLACd9gcz/TA03HiV
PdWUx4xQHPS5O8uwlgaWgm0gfyEyQXcOnLXmthetkTfTt59x56ldG3s0kgt6a+D6aHbHx6lCdyT0
YGLxwibuFv2tMv2zzFBthIzIlz01wSrDpYEbGRBoF7U+KHb8+V206YwIQvPg/DJX2Xh+T/RlzNHY
XwcQy/BHHHLfSfY5nF+n+YqmdpvPKsQs9tZIinhz1LTrS/yxiLo+TVKClxFFNJ5SF0mWPlD4JdSn
Ur2gIwNfFHqvVuQTdtrYf9wqNvf5MDJI6ItNQXrXYoY2d0MzPAoLCY4f/MG9dTBaf0ZEm+lKtthI
68mmLZW9EBYBRhQ3Lm0UNG7g8hZ+1p7oAURrPrv00XJs5KTeUBv9RYtXIK0kqbBIEZNq+JZiOf2Y
Da4uan3kPhGGJMwyDMLxCWxsnWaaxtLb00PdYOkzltPUPGvhuBIVXncxmog/FTQN0hCWI23pZakD
jvCFw8E37J/1cdjDA4O/iJTdy+wnZtnX3K3jWWCarHSWg3BCn0rMFYIK1a6mgBlmw7Rq5iEUqJro
EYFEg6jptiuyC/uPtv9DcLNsR/tRjexhWaLoIodDvAShxm5sE9NpFaR3zKpf3/wM0bNhQh1v+hTf
HE2bYDnyOrKEsN8OVzMEOiUYYNopdFDkVosxNE8TVLaFsMN3naV8NY3IJcTUA5+xCPpj1S+6S5ZE
WyNu+peGmMLR1ZpFpJGPmIeCsg2nVkPK3hwq8dAAd6x0v14jXQMigmAdryaglbSTx15/ifhhRnhZ
6z4EoxqSQfVgdYL7dawRAbHcd1VDDDzMQjZRzNm5CWU8wfe4NArcFQOvSibozZkBcVMmb6nRPzF5
I8En16FmO9yWEA9W7ZBjQRP8BDoewLkqPJp14VyizAjW+JiqNRpSBw+Yl61Dn5XedTyT3vH4UTph
QQpbSEBs0aPi4mbuzDhnXbhw1O0Z/LE6RdOzprMHdJHIrzoU3pE2W2sh5WsK59r6Y7vn95CAMB13
EXp5vG/0TK0b8GK2PlHWgZl7hbFWcAcBcUWItmtgebxNYbYrchI1WSyfUERaa+Dt6XpU3yHy8Vvs
euoyOups2IVzSiSEMcKtu7j8m/T6V1aU+s6z4mekjepJpz6Nk3Ouv/iwAuph0vaecpaGretHB9rW
I6AT49gol80ARmolSn3duVEPgdXxN5UXW4sBywRuR2zmg8cF4tQMHgixbCjkHou2/9FsG72u1sWX
yQBNSOQC7hOn30YQHsgHAhlmd+0TuxiaF6qqhDCNLPf6Q2nE02PVZCFo9Hl070/PhTgMGBBEiI2Q
EU697ioPcpnVG09wLkhcQFen0aCli6Ob6Q+GVkGyLu+PaQwY5WwxD6vOpU70e2OHKBeqp44MsnVj
lke3sWiW5yQha3F+Cx1FpB42x2VjB6hcw/m9FVrKlLbMbl0Z2atOhc0xAch7AC1I50bJoxan1pkg
YOt8f5QpOtVOjHTemXSCjVwkRV4ho5PdAqGtNTJL3SaKTl2tFp3q7YVSnjqN+Nr3HHv1TY4w5MlH
98cEfwreoY43fn2MsnR8z3mnNrimvdX9qZzzTzCx6Y+kiqbP88sczAEPTSCMa+bFDtPK2uqIMnnW
XLtecqz1H6e09R/vj0hruYbo3vf3T3lToC3CwWxx7nL2KsE4ff7zKK+88+C5cDLJKdx2SfdSBXgl
7h/EQPTU0tKNNb9dcrh/Duo1OchJLFZaUcBX5lS1rju9uoyD9hZ6KDQnDhjryXb6Ex2u4cQAByir
VjPlClFe2ZyRqD+eUr19Vxk/hi212VeTyyPZKuZLN41bxST0w02KZNNI9qwAGswhVabYGEWz0v3Q
vIVa3l0tnnki7La5aRWwmTKyJmPrFuQuXhb1Dckzv5oa/Lw6ltqeM5vYl1ZJ0jRM10WL9DRaVmE5
bROtI1vWQe5mZwNB17VLzjVqiXQVmbTaUuEr6mhhM87wbYoU9rrQZsMgg5UmKxKo8z2ovPO5Q4Td
PXLdczH2tr7S5zT7ui6bazdmAK2JRwbiIXZZYYVPWjkyXGyr8RN7rIMj1cb0SeWwYVgpiTsBzURD
IO9eRs0Ce4364uDMT4OkilaS0MN1wwDlJXciuULKcwPBVS3ur0g6CcnF1k73Z/dXxR1VkGHI6ygY
hbiedFaDBfcvVPWphgxDULbdoEzL2FdZgyPUNkTZrAKPe9Vo0vShMd3mtw/+YEjSvydBQgEE4+jq
COlsajU0u8RwzUfkSvaiismRoHNDxGHmfrtMM//MD/z/PvAMU7vVlrxqube+h4C25ejtJ0iXlGud
+eaQn4cIVp112I2ELOnlyQ/yYVUNrfnCKJFjVJEH37EVYRyoyE4p0+rooNJd+mHgH7DoVM+uW714
vjR3Y1Tnq2psnaXmsE47sso+bJgzcf1hdZYAJlTwx56FFgw+TynoRC5+HmWBoc0FIZGUhdmfADx/
jZXtbFQ4Nhh/AEGepoAyI0VUQuayXostk/YdzEUbvYdOnKoZmPu29bVmB35OEb0W9cu0IIjOzpvy
rOs5Npi+zr9NdVCN65+o2Mp0ZTSFTXx5qB5rT7hLgEaU2vPTTmjTfh4oNabWbyI3rtZWVY3vYx1+
+x0IKTemNWt5zWcTp/l36okPGJToTCK/KAmt6+J91GlABSpUUpl8lWAorqpDSk06JDWfbLpHq2+s
h6kExCBwSoGZmaHIqXC4skpJLxVVvbYN3Kh7pgrMD/ZAeFPgRcPVMp8ZSIsjOWHEz8Qi+up81riA
pIHJ8Kc19FVi5kvcyp5uE/uskTZjZR1/uaFvQWT3ZCbPxlMXmmldfTDysJlWRWJN/SjOvdWKdcph
4p9HeKnNjZey1tiCtz+2SvVRV8YO4Yzz01jVlXI4BDj63AZmdGzQ2S56Wj2fdt/cWhskRRFb2jkK
43Ah3EC8IlzRcJrxSNOi/3zu/lWv0Yedp3xrWdTRJ/G2zo9WNFtVtfYHpTaDGLPdtL5esixnUH8r
SYAGCL/kXZBDUtTG+OkVTH7REB+cegyfo5ooil7jxwyt19E0/H3p6Ra/mvdO/Gj8NT/AENM9GvRO
i9mQ1erdjOuWq0jSUe5JWhAwep6MjH4l6tdjavFtbQLFHml2gFeinFxYfHVji05eOIwQVl2gq5d0
qNZoOuiuDbm6JBYwuPsXRtFZx8bmlDovVm6kXWWsESU1P0Pu051MLTrPn55B3aWNkTTTamiEiUFl
EMfWdrKc6jxaWnId4U4d00bpzoawvPV9aayZrZ3/9yL5LpMoOzkdpW9lGNUj6M9qURAzdTLwsFNq
0QsAE9tsQh13xEGTBR0fSjCC0n8GJ8J3EaTGc1f5WOQclqHEaP8isEDaWrTkDqObfQPWttcCoIgq
dYytPyITd8voUfURUxk/eg4HXa5dp4fzZWgNkihPUuOGwOz6HmW7qXKCy+bPMTmflrXwjBtJrP95
Scmg6NjlcFKqfpSXNAzkUXk9nXZs2kbKHoYpKEFkzGb4UY5Fc52Bjgsrq1OKcVtdyWHUNqoj5Sdq
GwZnwsqXbdkhK0zrjyq2kLLErc/FPHey/3i5we1gCc7vNQLSqVH+Rkcjdw3iDMkxQ/yv2P8eyApj
o8/2lgLhuLRqvdmgpNnPKcDJ0Dk/NgYTmczuj0prOQO0DhJgFWyFHbBM1yq7/PuoxOj7fz/371f/
fTQzPyjZiLwipuGzRcjgqSD+YeOhsdE13dUZhnEbiYKyxmVg4JAeMKMPrvf93ZIefnc6B9tpXotz
EyyKm/bXOLVvQNn4i4VyfDedNllOjTvs/ZoTQ5lwNOPULS9mRmJ1JLpnwHjyMumJunAmHTmKwoTW
BEDQmGCTh5Zp02ODvXqFENVc1JZP69TC8Bb5lrH3GEFasWF8TYbxzwP9vw/mL3Wy+dArdeRomVwr
Rp+nTg8ZktNoZM4fcoDOodN3XlAe5WTbh0A3EG7r3YYgXb5fwFwu64sfznsbBav2llWNc5mfdbVT
MYOYbIVVuVCboPfCExqzEBgRRj283eTczE8tlkQ8LwQX7IoSfOGKcrwgV4GKIuxZfxpDd/b3W7VP
svHRr9CaOSHfVo6Wszf7tH9r7FPSxuM75xPEqzHtVI8o0C459XN11iZ5etAnj1rIQO/RYveLctQj
ljjWkZ5sp8y5Dqy+xyBWZAATPE2/r6A7YiAecRPtmWyAuccC9IzD0spyW+eg9FMJBoix2hayonmr
AiuYn/RS9gAWB3tHMkF0Iso+PE1e2h96we7ISbpmKnlTAyfvfPgo61sZ+3NjGO3d//vIYp6tIzM5
I8nJNpXAcuEydfhwQfcPtt3RM/B1IjZow1Q1+TbV2Dw08ztT2+H/fpohIZ6nQAgEhWpWFPvOn/iC
DCP6Ina7WDWAz/YZIy7yXKdlQ27HiYa4e4DIuJQtM6eiYE6nqxsGVRDeJaDjyth0XWFsnbj6pM2F
aKbXt+jDENGTM8UOF216H9H2FNFS7equf0U6zCpINHisOIBbkukF3ghuHEyXJHbdbMSHltn/NKNz
Qtf92KT5JnAaFoRxCQ9gWxQc+XJ9a7v4tO3wc0wd3K5qI2to0hpBckmMVKkoyl8akp6v/cFiCKpe
wy1GZla5SiZ8nJQktGGCvREJIH/JVNKbi5fKiK+lwBBnx39JSnkRRe/uJ9zaKdSQjeXFtHX1JSVt
tZ650GsZ7uDRNCshMYxMFfW3j9osT7Ec64kDMWnZzVKwifGBgzcWgxHGZoceKNpQl6k1ZFHqFqRH
2OI2qhzOQFU+tHnS73pevM2ATxB/jTev7/KPxp7/b6CZZC8BuJAWiSiQO4lFL0xC8dAaaqUfH9xB
38vUh5iqIbXGu72uQu/FaEFsCIO2KfE5CA5a+cfO9ZZgK2b5GUxPPe+Dkxt27332kcwxANFINk7E
maaLCZSTMa0JL1DvgFWcdTn/irluwc3UgIv46DDMolinnc4PFxuQsCKmd0ZMX12Y1mucwjoLoGBQ
+mf1mjZkOM+uyxrkttasazNoyFuJOapozlc19dhPq1ZfcXBf9HkxBx9PX9wC29L7stFME36kygNu
sksm5//LNBne2ik+nFeKWrE2KIr16U8vhn5XdvkZakwFRdEkZ6B3LsRaa9tSx7YzwWZFdM9AI9Wd
S9V1n2lEwHI90kci84PLOQUUZHefFucFLWwj7MQY10wwSZkQwZI5TraWPUOcxol/Cq8rl66EVKPw
OMU1rzSMdhu5/rAh0TwhzqEaOzqiQdsvCZCmFWnaPVlCzDjwaUX6Pq9CG4Umv1Li+d/l1Lyb0yWU
uA3ZGaNNNd6UMv0VE11AwI18V1bx0hDihCAFednoVBt0nysd1/ZWkKW7qML6WuaW2rQBvkLReIgY
fifuxgXpGOnOKXKO3cV4ds3ZwWf2T4nATGJnLgwYRYhr3nP5msmBq+YknA4lU1GuZMwZ0Q4AxkOD
OWcFmYCBhtfL1I39eJO9717JS+LidpTcNdQhbti7l8oDFlSlyZbczPhROt60zUM8z0WbUZnk2Fvy
qG63nXfRBnBzuFdOcYfIbUTCkufB33auVlwpN1KYiADDIv2UKQEuQd8j0snDUxgRNeWxQucjFc+z
m5a/Od3gJw/phj9ncLj2OfZNEkKimkAU5IpPjkc6qlRwfoeW5jeZx1gmko2b2X8KRPO7rgHTpIFx
gAhKzoTZPfsDS6Cm++POZewlidx78KZE7kTFwdjhsDZWAYwvZozaFNp7yITiMgTaJo25KHvsKarV
T/RQzEviGOYF9R32Ka6RXBanAmn9pbVy94TJYQ5ffVNZMrKsZrsWycQlzd1DQesImTq6UriAHjMT
5Cp5WJe7gloI258vqMvH5lkIFS8GjkGfQOouaOYAxyAVaedxMj4z8gFl8amDO0QP/wMIpbneP5CQ
u3IMbXi8P+vbDIoNSILdvb6OO2HuJ9V+BS1MuzAlPHCS1KJU1vbZcGwWHWGznDdJdDOn5K8D3Ocn
ssSqLBLn087jj6bUDtDnzBvLM2BmbTbHzZumcPu9ZZc5KAQ/OjKmLU8tJOylZIZ8Y9dYxGGSf4uu
JcVglPzc3tG284TIUfXdYvp5yS0EkFlinmFkqcc8JpSNvn0SiU+wdfl3FqmPhJPKy39OYWJ87Qu7
Q2KXFNY209R8Uovwj7kknz/YhtvukgzHaJCF3eZ+hBDJOBLc51qLe7MnaxP4iB36RM2h6nO65DZR
Zc5Ojj9C68xtgjRjKUwyb+DE24d7RwVXIPkiSvCdsDxpjF2JdtHcAoV40yCvCMR3GeIvaqYhf+sb
D8qW14wXix17TV4UuZe0rSsTnAe0CnkcRa2O90f3D07Bzx/hnAJtQ0ar1Q437lEYTmZNAE+u6Yck
HZho9QGdmLBhwGiPLPzuJHmOdvXBjwtzXSGDXajJtZ4tnUYyniMM/cF07tElr4scgzqHc69waR1N
ym/Abs2dJdjYDMffBtgIj40uraeoQMOU4bl48FhPt/enjMqsJ+rKYaVNFhyhe0UYyz0aGqdf6r3x
YinRbKXt1NgNJvg2VXlig+AUdH+YBGN5Mhz9T2BZEm9UzimC49FDFEb6MZk/iCBM+APNphvQCjs6
DOPh/iH2B0Si/z6/PyJujPw5ukMLTLYnO62D8/2DZ4j/PLKr7qSJkZDk+YvK89kj7z81qQxX1zIb
gIB+Q/8Nkxdb+cBocv6AgiIHyD5XsLRBoDaE6fswOP7zzPLcOURSrYF+Jp8zrpDeIk4qaaunPLdf
9bBKbglUJ2g9g9z2pKG/uHrzbQy0jBgbGMsCnREVAGmq2MYJ9p2fkrzpLbm9nkf2NKwOQlI/O/Yz
Mrt6lwxRsuD4kG5rhUU10u38ySWBZ9s0uHtjIy2eoPX1i1yO/r6rzQ3JVsN72eToMU272/uepz1Z
iWbAT6sUbWpM/sGIIM62rK9KK0BahpJEbRpzG2zi7g5vDLBf56D1jB7vj4pyNLfjGDoHtCrmVqMZ
vehcCSFq7j+lYxGd7o/4xzPCcVH3JkIl0yixOkxM6ZDP1ofUbKD8IO2s0T+4SJ7Sujx7cZDu5GS+
OFyPyrCTAzPPCmVSHjl7PB+b3MiypaIceZOa9cOIQv+V7ntRVhKNY6GdNaW5r1ra07wpGR8YdMnv
f9d/n94PxHaas+OEE29Z25LIHesfnnl0VE4MM+2vnQ08dOVqk8CiJl9TOpFXiV77oXRkvR197zcz
BhP5XmZu6iw1Vw4Q6zfyi0iZI40JSdb63+apXuYbBGP+2XaokupErw/hEPz1nLx9itJBf4KN83s/
KFvwIZbK6RmmmZaOUFV00N185iZ+MRy92OXgGPvayu+A5yEOISvTm1vr+UuSI5AkVmageWfmLy6o
uKUV4/noQ+3R7JnkGeGYf9eccpk32x957SuYhBYEgBJLfMrxAa8Qb15S+T7w9Yrk3bmNOK+PXQ8T
Bvcp2/12NCq5pQmRb/HzxM/6XBfej81uH6/9qQw+vHi0lp7PTSynSzBY08JP8/p9TOM/Q66bvy4h
MlXUsmu5lj9zj+Rt8MK9JI5srWEhXeHX6V5i8vAOKfvggzE/1TSNNyAgLEtpI1PF5qOky3ukxmU2
XLrB5zQb2+e+oa63zaIiSfPx31eAlAo+B15h6mQu/HPD60bULSCBvPlgLh8zWmivwEXcru1ep94y
nrwxuHBgwbbgdmgcMhpcRb8bMywo8XwezT2bN8iGVvrP8jSxIH2Am9SXBhggxu+zhtxJ1COlniKf
e7SpreajrRo5b6PkZW0fW+SZ+Th5qyQnV4ljlbuc+pKGmasN0YYlPVw2VREc9aHjTafie060IVwo
YCCfY2EfA9visg9H1J7wtlg9Uh8S73z1Y1k2bi557M/T2C7uX2NfQOabNMGeMCGYAXVpHBwnLVAU
5S90cAkxHWX+DRx3AVYGsyUM7IeZanBtfFzuhWk8Tjgxl4TBw/0CpIGJFDCXkpGNELrvNoExYKgv
W5vxIsrXAZPQanDbTwM+1raPcD0oEf61W0XXj2/hj6O1BVhC3DUTCbJ1HhzSs7apqveBNvvtsu57
6MzncazcbYaLvsvOqZtqF7sb4Z6KHMNAfo0a1HIp8cJba+p2GMWtnT6Cg3G4Dh466zkSabeeStYw
h07vqp5dDYNSeN0UaKi6Rto6kljRa9BVAtrBdlotMTWDCjbixyHn1BBl7htDaYXbHyU7ev7iwX0Z
fA1PtcqPiewTsvjWBBwagJysFMsfTlfui5WlleFGCIGHBvDkQz4Gu5A9btFPLmdRrCh9FMcPMqfX
FfbxBvk9OWam/mqQ2YqXKVpbkyFOIcVuNglvRWP9U1kzHpe/woPwZjAZ4yA7jLwFFfq0NdyLnPDn
ouTcDinUpSntzj4A4XOvRxfJFbcjh9UGL+hysbn6u+gx6aNyypemQFzsVxxYe82Yll4uTkIzGPYT
0LrmuFYhk5yWTL9Wge5eQ/azH8RFmbfCulSGqGzsa+kYzgZPVbuqi1YtPWA4UYLClQgRUD2uCe85
xE89Ry8AWGMiVSdkng5g12tt4MgiH9OuRHzvFebOhDOPOwjiw2hx5pT41JYozGjyVAiImkg/6Gbw
AiDthEy/2eXta14jdJIAv+LsSLOwPOqiOA2lPULJrIkJNdtVlIc/Droq+h0i3eKH/9Ls+hDECOOA
DYOJHX47k0ODcMU6GJiBkm6+yir9OzTDNakGj/00ik0ByT/lGljKxoPaHlnbPEVdoncXArs59OfY
n6zZC2sLfVPCLFj7yVNYc3UnvBwZPMn2HWii0H0dTIK4U03gR9arYKXNtRjdV4WO4TQO7dYGERNH
WFQqj4yKoPi02tKlUSG20KBWwhpqjOWjSa+z3BjG5K6MAaB3djJ9VAeahkUmbLxZ5MpnAy1oNvUQ
bKEqvfRktuFeb4slFWf1UAJ44igZ7IFYPLDwFJu8BbgEeUzRySEpctB/iyJ+G8K6QVAGeCCyt3EM
6wmgRLdwo30+alDeDKdeI/IFvFWHX76eL7JcZEfllGjFm+zcd079AFqDIrytLwjZZnn5aG9wwnXc
SlOybn3X3EZlsrHzylh7GUP9fvKoR4DFr9uZEzbcVE0uhDTBjw6iGdcRWdz8HQntBTZUTAJOOkLn
DBe3AHyZMV99qNDzkLc5RDr6J6MnY9wVtOxFRE7NzNUO7f5MzCUOcJI6XIMweDF9zrELTuV4/HE5
h5CUEyzFKFDQdcI5UV0923pMzrZUycklQz2qwEwaVkc7peO8URLFgrEkgqjQFOBlxXdjLW3ezSIB
XizphTTMdQNz57ruEzaB4JQhlT4hmn1H/VRuCCl76B22GlDkeBP6ZIeV8jeTwckbRihRlnfqS/cd
mt1n40UHLxgBIBCiXtnfrYsWBT3S0ZkgAOByGTYUhSEoOF8z3qmixo2Jiof75Dk0g2sP2HNbSfB3
RkhWQelewRt+NiTisRyUb7LwNq4NbdtLUaw4Fake9t90ysFw5e6mRtVKE6m89AVpeV0KRqxS6wIv
z5ZkQvNo9B5cplfm6MTDad0v6oEUbb2HsHlSqyiIX0rL/wJJADQ3XrW0bkiZS70VQwSaTXMSd8zt
KtjSDDd7M9P4N0Q1G1k+v3nMCl2igqo9y1nqnQ6/0HvPKTzj+pjN16bd5F9so1CdoCd0Rluu08JH
HEN19pAfqnJ4kWaQrkXtvDOUWEcdXkedmzsuE7W0qXWYK4bWQzaFT31cLznCPtKk3Netewp0D7tp
AbgkLngjvENqrSlFbhnS/rW0W7JI7kSyNmW2Xx2qzIV7JjtnbQWL0nB+PQ/feCtqOuXCfG7r7z6B
tN0rzhzIJXeF9OSVLBG8AmaSUEsZyTn8yvE4b0vlXOHEP0yiJFRURx1v8XYbFr06Ay3IQnniqFDy
ZIwRIYVDyOIfgc4pF9zLrgtgqp0smCqkDHQAjxc9avdyytxFh5LvYYR/R4qqZE4XRuvJb1uOyt0T
4lgm2wYznNYXOwOL6BKC81kOM2zXkwNMwgo5QQekpYGbRa8k5v8o0xQB0jFMqCD5Q3dLzdd/gN6Y
9H+QOOrfLVFbOIgkzPmItGrLRYQ62yBFA05EEJbCBDbC4LFAKqpodAALVz3pwmEu3sxoQPs949Gk
vutSfZ/MnpnMLDZc6tx/FXZ5klGiTRGbz3kVIL73cS/oyInp3wK3gv/SMLLtiXfYkByG2rwihDU2
f2I/erGbWjLUbJYDZ4PcxfaBgBK7IyGRg6QomqRFPH36NSg/OAdtsDP8VJE0Ud8aQoQex6y92JnY
xTp91EmjG9DqLLiRcqsFE93NZIEP62IJA6wdV4XjPlsSolsQEkDQjg3NbCCRhuGHT+z98x5TADEH
/chxpaMTr5By2sUyMOhK67W9cnrL3TJsx7nR0ZutzfpN06vpqo81cFGApw/DZPHaZHxKojTZJKkR
nSPbyx6YcYO0Uc1vgj8XUeJU3ursPes150iDwsp3dQIhdZiwM0spMYpZ4160HvjCUYolzR4FZ5IL
125HDOKEi2tJdCwNzuCYMDT2uUWuKJlwmmSGGdODRTKWpmqnt9bBow5cdcZ4amqs06WPRh7L/w5J
Wb3UlI1dwknW86ZHzx0BMb6EpT4NP71JOyqwAyK7DG9RjiPe5/Q9UeDhCk8nwF18edEHlyYmcAeG
kFHPEQPelG8KPDGGbz+ZoXObgBsjbWyjrRQ6As3IOZh1+oItj0pkMumRywZoNtqcPnWoy/3vaAL+
OUrkVinh5Mr8RCWJ2Mv/CeEmBnlBz5fG+INlu8FDxaEQG6QGm8mFJ1d2q6nRX62KYmtSHrQ7lhWd
wYzpQeCPE1pBGPwX4OCNnD64GBrnCaXBTWFwi7oEZlQMZ7tLSGnusfMyUCwYy3gefqBkVMXSRhee
ISXStJek1HNUP+htvEa7jWjjFl7UZytSrGKjeQg9lzRKhzp0sBfM/zFnDk1JImyx7gE70UlGHTaQ
kMf7WJFN7M00dq3Hr6nKhalL4xxFw6sbMhyxJRgVZPF4VkLUYLqLi9hJLz2p9ntBqvEKi+T0kIXD
BzRVwZQzWZY1bWdEYmLd1vGLaamvIBPzIVs9ChX+ycazLZE4Tf/D2Hksx45k2fZX0u74oRpatHXV
ILQkIxjUExgvBaQDcAiH+Pq3cKtet5X15E3SkgxmZAjA/fg5e6+tPloPwJvBSGcZslBRTEHaKRBO
k7hELDIh2qazgM8GQt3THit8z33rIoiLzmGN/LGbLEzWVHtYS9pPn1DnRNY+AW1Gv/Tqx0zk1zws
XzlAcPbAPuIK9+yMBGsLHFCaiQdQwjuq2c2yyOFm5ItbBZm6aYhEsrF0ubqDZKvAWbHIOaAeU2JF
B+0xazy+1x4DczOYYtUb+IaRBGU1WitP11h2bN8lGRqoL1krhoYwGYMjREqxfE79CaRWGYl9M6/6
VrZJCk8DFYF5pUeNxNByQZwL1gZl7L39UMtbHIrqMXX0+4HLjZjVM2FzS2B3HKCpSVLGvrnYtWOD
lUxSc2on/AjbwTPORWZ9ylhgW0loBhdm+GTa93moCuzJZbSqde1mBQOBvCaLsm2dByd9wte0Q/Kw
77XgMWUavqiLnHR07PaTwtFm0FSIrY2GEn7h7T1oy2T/tLOKUd2VmYtMurSPnuETlkwmEasreUvo
zatoD4cuAM8n97BU73DkNQAh8luHyHIZ+O5R2iZXGIo8ypN2E5VyP9hvLp9qIGbKSZy/hygOF0YC
HCrwBz7jFo1h0gATNWsI4xPK/s7VcMuCOIJCFKjvZuw+CXj6c421BPAuiifHuCcZhD8yoS21rUVU
BkWo0Pji2BsXdL1Blurj2je0R4v+8GooES8kuLzcfjy6QAb9MGFGw+zD6ucrNtkZLWD/vDO5qU9m
DHhSKTnuoync2X716VA3KTuYLfTY91tP3qQgAcMJruyJw7bHjuf33qdvGDcrxKid6c2t89MYUcF4
xcBzcizrI47KbSg5t7pa845wea379Zc99iB2nKbalvaPiZPITDpnX+Tjs6X7b6zC6AuDFeFDy4bR
aSTlxZRp95vjcYxJBLoK6sqYuGI7pA/LCXBXQ66MMk60fndRGjN7yIIFb9O+mAnuYKMd72udOU3S
jpcyDlZUjFzudvE9ArBah5LAnFBHE5Pq7KATnUQOe0OWv49t/9xw+FkwqnOWdNm5LJCj6R0KmY6x
5PhiZ4w69Tp4cUbvA0jFj+cB9uD56iHfa3XyBSvEXSjUyqTIvWByJRdOv3d1Z1iCQzRyPKoFWY0e
KHw8g48yDT7CwAnWef2SoatfkQvwkSagKcmm2NuR+Yl6FpBEcArGVixJ/iPKXTH04xQy9NVrS5+J
DoX/6Ktn21PkPKnm1DIm0EKaY4HGADy1qCSsqsQj4CLWqANQWoozKrYHRpKQI7pkx6ZMqPc8vAl0
YtBKvFuquTku/ka0ueUsSdpMEQ4+FoYVFEkqzwC5sGdsEcgUd17jvSTVobeNK4HJFh6F5khFfQEP
h6U+8gH5uGQjBvAefQpdP6IyJICO4bSNj6ehZik/Al/buwNzLgPK2dZJ8A06cOQ2nRtt4mj8amhg
TDY3U8kShHruVOBlrQhDX0XBLde1q2iGS+e1xtqKiMHoGpQtTmN9R216qiN1yeAhak52TEX4bcsD
cYeSHnbx1cVU6cCpShoVnPC+mogEybKHQ9OEB8LJ52Brhutz8kJCTjpkftrbVMDbwBtQXmj5WWCr
m/dUtyt2Li72aaJOUFAbQjM5zsbdrGdXHDVGvNgx34uoeR7t4j52nXNW578zrAXxrO5iRhmxiOlD
g8lyNtb2yH1BLmAQoUqog5D8rJ59wI6JfMGsgSh4XPqmkS8t+2tMBpszcxMsmpZYb6awLqkscyQ1
JZ51dnP5Vl+10WZyy86KzlRuIcM+VCbtndEsJL2ZOwbMZAC1Tb8GvHzrPZA6Iv4he1RgI4RxYxoL
f6Cii3AJTBMDUNQtGFmFRNEIPCR9BoSJJZxJxqKL0jcdtHknkNQSrwWhMr2v6LstlFX8bp96c+3F
VBxTR8KAHmY7ux/YR0Lu8aqmOVvHN8IrhwXim+c8qE9+1j3pIijRpngfjpW9QgLh+JYYn3kF0Mos
3UsxsMAr4grd5BUxOOLKFFPKaKgbN/41L5qnmkgTDLacSubkvLHDjOAqsgfcfDaZawjLqrdB0yDK
piXYI/JzTIpqREOww1IyT3AufXQdw9mwu7hNiR8IuDVV8qaAUUVfFRW9S9ptCTXRB7O11Qf5nHrJ
nIKHeR2z+r4uBHCUot2MvnG1FaXg0Bd7GqmAa+zCX0z+Hr7VO2h7bRKMnLSGtIo8+1355qpsvXDl
ZIz/HfM0UW5yWAId4hWgnAr8WLFE2u+nLGRDItZ59NK16oQX5eZas8ogdN7nTqFPa3uB9hgFatCq
hb1B35sWn7qhPYRKg1ET9QEMl1VGfA8Q/h6jPtKBRlWHIM/fBVQQDLKYnUemiAWQ7INWnvq6NdDv
j5dRFq86pNd1o0/rWWNLPM2Kftsxcp1PkctVZ4VXv2GbarpB0fuChzHBmlQjkU6obdHyVT8SAU6v
4H0kgRFvXC2DU1G9OsJCpWFxBBdEk7ZeuWu0dJ+Z/ovNDMihY5t22X3Wds/pGD1khn6eMLjMm6Wq
69cOdSchYZdBsrJ6qdjGdLFk6F4MPDfHwNMklKuznnGuYd/aRLarlgPJGvX0Q/eBHnA4MEyFCSBb
Um1F53Rr3JZPYpYLSqNmZl+UT0VtX1udm2tk02V1FpsENyzT1H04oVIu7fumdVN657jxfdgrI2cW
GJ8vY0DVIGtC2SItVmv66AdE8SbOkPGjM37TE5LczUCVEjPcTkn+SnKBoEPqn0vyMBqESKeqS98r
Sj83d88euXVrs08pjjULHHjds6qn6hC5IMzLcOX6rXUwsmIHV6FZppjSyTOEmwSLqXA1sE/JK7qt
175yt/6o72vT+0zdcJ8qeeXzOKGbuxeVNy0TkGsYXF/MpJh18VRQKf6ncAxWo9aeaAuRpdCNx8R2
AggpFiF9/nc/En1RufA42uOg2NYp+Z46YX5WNlqLKkTFH9mobJksRtqjbnGj1NygpcGjRJU90nn2
x8BGd+P4VEAR/HodYkCEAhfvAes9KJ6xVrcQZg3s97NFoRQknX6nuVz2iN4wHTANrxlHroqa/3+c
TLcsVsjenQPXwhd6d+wH+EphQdAWZP8rjLFnJX/oMzTOycBQfQwD+Ls1wLN+7k9P7jP6JiZTZsf6
iDZFGdoF7Qstv9C7m9/HMBAuC7yxE1AiqoldFpOPBbwGKxYpfxmwNHynCOHn+yKiDRd771GY/Ghj
aq8tdqAir8BpKdFy6ZFdVVER9GWCu4vFyea0orlAch3SB0hXipKCshUXNq6M09Ij3An6SARfOpOP
eUbMOjXUZzK1565k4M25agEZHWosXoEpGmHNU12EdkDXhCuDsTga3mwX1z923CvWoBmqFEz1uvQH
PrgVxlywzRZGojGgEoGaAwIDi3Tri/vJaAkKsLGoGfgzMI5Li/CAGm3eIO4pcmc/MJFL1rVnNaSh
FBwaG1RwoFN2VUX3SZ0yEThnERyOlqTeVqnzqlXj0RfNpoyI/9GZltIaTwlNz+0IFrFIGFUF9WWq
TrJSn8RzbOQs9/ALqbYB+ZLplO0qbMIQ4hC8sK84sf5KW+LkVPIW2M4ehh6dTKKkUFjPFt+1WxmA
LHoJNzCy32QyEnWlX4LU4jszOI4Cl+na4inMQm41mrYLtzwEbnwvTe2jlXjEoXaZ0nvKv3IJa1xY
6GqAku8wIpUrPy9wXMr+xS+eld+9jqbhbf3BvHaxIzaYYDJsi09aCu7At65NSmQt0kay9LCX98ZL
NAey5nZ31MsKlj4aZCsfIoZI8kG0PlFsyYNdvhZB+ZG0TrJJtfxEIjBYKwSwS6srOPnT5qZB43/i
F1yaqSYXtaZ/E5zABzvqzwPauxB65LLQmid6/u99Gj8QjkOeXHmJRmJTyeolqYz9Sk8IbRXG+5/3
LPTHUqkzx3QcRwPtJe3Om+g+uzPzx3Lzr4lr+RCQw42iyrnm2MfHkIaKCIRDX799D8q4WMPJEITO
XVA4P+P8wd+JNL9R6iiB9mMNLnb47AFJBPLBDbolDh5iudgezQY8DaVRTIIB6KfktahxEfdcc2yD
Hc+ZOS7HcInDtFanOohfYCa8Fi10rkR6PyNMJgamgWOcGxLIlJYRLe+bJwVnl7YX0sdiJ7Tstz4x
/LbEztRo/2VOhjgOL/ICM+6T7OJ7xpNEt7EgGN+VKN9rUX9FOkg3j6OjoPUJ+eGMvL1edI373RdI
WMqaymdqAc+74z3KPQKwcxTXKM10AZBr6NUDXRpsNbAOx6zbALF4yKDRZTjfKfCveDP7jQMOycQR
YqCysC96ih8GZmGxo7WMh0hnEDjmz2N+dV3t1TQHWji2cQbtMtC3ZhrPjIKuyR2ZKUviZLtVlMcP
gfRPHMrBUobGmajkm+3rGwIGVhAYtN0sIc2wjazSlh5b5GcXjNM+teE0j0g2fTgsPX9YSLQAK91U
rw2/98P2N72oY48PYR962pPw9f184wrnqTTQaZOUxXGOOsclIDjgXl8QC48OXWnPihzjhe8xuvKa
8krM+xdMgHVpw8OyS7DiHHjmTOgqL+/RvHw6RXcodDg2dUXzOUujjRtlK19pkId7pIEqeoaK8+jl
0VdlABiMprnwLin2A3Ub5cTRJH0oBsSW6JAWkT7s2ea8RcmHG7AOGcp8xfx0KsTJK0jk0PN46YqA
28b3t6jczO2IU7VxKKbK8TzBz1s4FufLwEquYQV9gtIylMUtpLtJmRpugKec88jZmpC+Gr+9QKx6
NvLkS8dmOJnTZ0FM0tJymifmY8+abTwzozoqh7z7lqNBgMeX6mPlUeVRFPs30y6+BguPtM/wZpjD
PNKku2kUhKPtPdc5S5LZ1+B2lZ1tJ4bG9MV2CtnZloQSfRMRJkGnb6n1k3qHQrvAK70qGsNeB2hy
iU0cL41T/W79Z3hXbw6qMmBKNOi0vDnELIbkcV/VuA30bFYssilZCBeQfBNiMjX7RIUYTZODQdtj
Fbvg+olTWFctvx6d17ws78lc5ZfuVVTxUzxywu7dZj8HEAcoT10S7gMy2/H+Zcpaa7QJ2PzZLIaJ
fpgQpBlAm3dXrNP3maetdYMQAz+ibUnu9XEAGVSVn6RU1anzjMZsY7VxDXo8PjptdwvxMPrZcNek
4BK7YDoVlXZvby2fkD6Rjxq9InJaG4VKMZcfvtY+Ex2k38MzOGaV59x5oaLlI6zn/IuxIe9Z3rEU
EU5umM9NJO/TCRSpd8HUhUTXK/dSxaDACYbCJwOkSutXhLCi4iMY0K3E3irbvYtQNBwvVkC8SuTw
TRcKApLDuNbvGN/Adq/m+OlpHLIVEAoa9CDde2pdrphkQo2DpUyl5VMS9C726nKndfCLK1ZxHZsP
tl1EcqrJXwwAetkA6GjI2E9zZyQZC6+zksMG3MWsvlC3lpPGtjXGfJexoLJFQM9Og6tJwbvJBOFE
3Yuk1qwnJsGiczdWpmnLUbRnVJuERTPdYdu+CQ9Ojecgw5q6/ZzqDApkVwxUVVniPngGfbvSfXQz
1jTJmoZFZE7jy1+jZA5r9PHyUgWvUN8ilzZPHGpOllfV+3k+oEFIXJUWXT48FhQAOUeNKg+XU0qG
lYrImahMulWCOQ9uTDVy60My3rVwRQctfWX27e1Umd2aqjRWyq85xa9Dd4qRcr/j7KFBNyAk6ghu
AaZPJmbebDVYMbpdHSKxRRKHtF3/qdVZTsW77EW1SfsScI5lEBmWcYAyfUAavRxw4vRnuCgwP/Hy
Mygl84GRTG3w1wLnhOqzs+VNzZ3Nx1LXSPwDRSJORfOxs6qNqOZsFf27i2Bo4JV43dWW5MZzubO9
+C5V0VePzOfc6c1BfUYtsNfMWOPQJYnFmT6jIWq3tOZfI1p2cSTeVI5jyyvRYzbSPBIZKDego2+6
ECYwh+I77wM560WTVc2RaKwJ0EXk35Vz/nL16Zkxp1JeET29XdkzEwRGBB+IwSmH8ySVX3rt5Puk
eTE6itcYUNKKyv+gTGBllDhBGMFo0A4gqp5GmTbbzHlzNYokWpmIIcwWeLL2PQaYP6i20yWNYMeJ
V8U03QdQUDl2w2RU7a1NCvz3hMSv2UBWHXA15jlfAfkuCwpC9LO4FMfSOfjFrMg1nx00UlxQdLua
8rNrOhAtLtX4nLLtV9YJ6iTkfme6If1/Jlb+27SsbZ97z6jln9n35u/MWSLRJOuk5fxcJD0Fhorg
/hZ72G7xXVixYsLYMFKDmh3ST136H/oT5KL3nmgp5HrMDMIMdWxOGCkOpUWA0miRXZ1uYnDriR+U
Zd0CWyArffhVhtJYhRmhRHH0lSb0i6E2EOWXg9+ak6r6tmaLzsXBin/MTCF41GBp2szPoso0lgJm
c4nCsbYqudSLEoccSn3fQ5yDgj5t/WAXWbRHuwIZI3DEHlpl/ruLLCzTMTeXsNObVTdfmWbsPDTP
sKw7Bqju1cpQw4H8MAanZOy+Z7jN7cjts8ib9AnN09jRaQ0I+mKDTu8Q7TKdEhxEjCy00HZ0q7AJ
XsTQ3Ia2ZjO0afoGaftQWNiS6e80q6xqEWEF8pF+150pJO+FTIuo/55bAsUM4Ew5b/o4f52EykSQ
XLTMGwiPktS1viA7hvb/snemR84E9uKHfufDhOFi0Q4DzSwXSbtbr7MGwM8ITKKcTAQw5JenbX9B
Fw0EnWKkDcENyuhHZsGR0eGx4V3CNsgvWSSvtCfnOmWKOKTX+fQYH4Hyw8ybnKvypdhNJTl0waZu
S1QiI529FLMYNxMQDudchCYMMbwibbchY03DLFF/J+lLNOK7gTi0QuHwTLw6/npEC/50mzBFIuZ6
dCWLKImG4LlmkPjr2KTPMA+hAqUjXZSy3luKWpARYkJzLvkiQGVTa/R3fLANIBdRsrQrG9A5YvQi
oRtlUHAuKyxKFGOo6opGkv4prgWJmYnPCM+oYO5PYtDXAeR6s2heuYl2WWKM1KDktFn6czfj3Jri
x+3pj0t3urOns6km2hGSEIw4nbvq2LMORvFbLzBsJEz720F9z3L0Jb70NXmrIYt1SdTohJiw82jL
atrwSnsyXzRQ/lZaWzF5hPBNgekCsG+IXIxo+vSKmpieN8f/CnynRsyJ7VbOWjPJ+hnpD9MjJkBJ
gJeIp6/aCP6M+hcxWHOLFpopmfVJgycKNI7sxjYKumBZWNUhbh6qRhcMJtxrRdJKTOQUKZvM7NmZ
iRRvG8xF6EV4VTCcxMvg08LuvFdCuFFVZdWakgY9WS4vA2ox3pLHLM5qNmqw7ocK9xqwlKvf0qEG
FPymJ5m2y5Xz6CfiHV4TYLPpUjkKMl+CYsUcPnsYyTGCyWUXMLquSFdiSqL2SeWAoCOsBf43NCfd
HBnyMRL03Y8/vwirApgyyHPFSc6L4BFBc2av1ONrNnc+JuMUxHjBQfow5m/IDi5cZycAUECgo3Dj
TWXBWzg6NSyaZVDw3faTfbAg5IbTdHXhwK7hOTxZ7sbMFVGqoSMZWgSM2wu6W/4+aYd3eh0j09L8
3RzG40BvXSXWKxdYQNPKAbsQzXEaeOfB5z35wiX2OkgfiAAHKyT9M8LUgdMvYqyIaULjpjsmGq9u
py3tjN6wk0Ohzft71s1VZ0xXAoAWpi3QI4PHojxIJfmuVrDyxuuAH12YCL8q2riNDK9Sp08HGuBt
oPaRMWAS0xrupkFaYDWLDC8+el/DRetvM5Yr+rR6Bn3jLmkBa0cjgOsDFPwoTS94cwP3IFLaBgxT
IHtpU//q55xvreQ9btt2ToBJtzoxPe8dmOSkLS7uYOBiklbFzqENa4sK5JmlbxN2016L/fLJJ3Dw
EIfMbqshLt8NM38cLTKHNdupjiN+ilOUwanSTWp2ZrWvgag4HQtlbkFxmuep4vRrFjAPOHc7WFvz
+q6Iq2ZP34qCawg/HAqc955kuhUCXOuoKSEfmSthpnXz9zyoDrrnyaVi99jnriKo4hFeqn5wjb5d
1QnK3kCFuCd+1Oy7Fh24WWyxpwadzrIhjq+pcI0neHmzrjpYieOs7LGN782JbTrLmfP6pvdQF544
V7WEDZgIjRkhQh9O6OU9O8XaHynTUF0hLpk/SDpjPHNddKexKPXb/CGS4BddSsshWLjVa3gjOPvN
LnmqHTn73nAZjCXZpwlqW6YphKjSNnd7ZJZJjzue4UFghE9iqul0BI995MaHvLV+BxbnN2QrDzjG
OG1NiF2hxHhYMDtQ1zrMmb59VyGbaoG+gVxjwLRu/OMk8JdQMpDuh9lNGJiRg8dIetusYvKfFnut
EPI0zyl7vweu7WfvBp6qNaTdcAEtEFulC1q+SWdzQLaFP/4F/KJdt/QlTbmZQj3eeJIPqGySFbI5
amOVrKG5zmdLWjNWcE59Ya88ge7dpykXx+Gz5ulvEDSAExW5WoM6dPx9xWRulTikViRT+dua0Kwj
pKBtMxt6LOcrcVswqpZ5EZr1JnWLK6I/uyRi76ykKxfpCJOUkcgwuo+EfxqXngKzL06VHSVXpbku
MZmbmPjyRekhXUQ8YpJpSvObSfK4K2BquyVKXW0g/ac45FX5VBuptcsPHFz9ZaVZ02ZMDcyNWRtv
eoTAvgM6OYBYqo8m+fR2vYSfx8y7zyTuDgHMgIgkcY8XydoikqjJG5yOseUYmzBhBBlgTCCaqNqg
CS9o9NKXT5wJGnus0V3I5dqy9B3HNJUQYZyoASiOg1ha84guejMG7LF90CBAVj9tVyhuFg645Iwg
DqQpHYPV3bl+Tc2vMW3R0vxVIxv9EAFAbycVYWCJloUY85XToCv2CLtcG+lXCYNqb4Tpk/SCZPnr
r//4x3/9x+fwn9F3eSHtKCqL5h//xc+fZTVCZEJn/u8//mP7Xd59iO/mz3/133/1zyf57x/5j/71
pKuP9uPfflgXmPTGa/ddjw/fTZe3f56f//38l/+/D/71/edZHsfq+++/PsuuaOdni5Ky+PWvh/Zf
f/9l+n/e3j/f3fz0/3psfv1//7X4LpL/9effH03791/W37A5wLPxzcDQDcc1nV9/9d/zI/rfPM92
5od809E9y7TNX38VZd3Gf/9lmH+zDd+yQdczjjdN2/31V1N280Pu3yjoiZHFqwlF0Hcd89f/e9v/
9qn/z7fwV9GJCwE9bcP7sBz711/VP7+e+Y2BIuNVAKPlJB14jsfr5PHPj4eE2S8v5P8wg47rkvvA
cqLx6KQ0PFAnokqFo3dnh5gILVfDeZVZd2numnddTlkr/J2y02Bve+YjjplpTwyyZy30OpfLsqDl
hD/8yZUIjpwi6o61xGaodeI86I19Coc17f3g/OcfTQ/8i3WfEboenAcXlDD/coD6H92JcPrmIF3C
t269g4NMkkvcOWEVdk5+r16J56Uamn/683siPpnGMYRgyFBnx1o4b4FpIK3zDfdo9xrGFh1JsN/j
7MuXKXrqQ4DlFY56SBjUJMBQ6+bwFE8ZQuHUhjRfYuwmncODp1GfE2wYNOtQ+au89Y5pmHRg5TAR
1olfHnViH49dG+ybeIrgpKVY0lX0FsK320ITT8+xXpUHInphSvBTHzJSHdjat7x0e03cVrJwKpfK
L4lp6hiJsaw51E8eRA1yQvJ1p5Pi3WYfTGaSgyW8Q4U08ICfo90kAnApm8UAtl0/MFd/aAtTg4TQ
FevYObE1thtbZRdnHDgQwQpGf+a9lHUMrj0ZBN9MGD5KwpIrd0qxMNQNH1k6A0HpjiJ5oed9K/P0
m/pHHkpWnzyFhWwp+pnxuvkTxMk3uHQa2JtOFfyGYmotPQ0YrkLLmcj0pxojXOw2KD+guasxONE0
yVba4BDaAyhUOUb/No3pWjOir0y6P2XZX3HvsAUXn4mD4ymVKLuI4ICmO0eid36kVv7AykpAVoPJ
g+QFSrV90Hp7F1b0wp3oj5PuseXwL46yKznW02dsBCOhOJRiGdMBPGhx/EY1+lgzyVoOZUMzQAoI
MuFXWHF+wmkLdTIm8Mmpd+WQneMqTraOf02swjwmNPRVZNDljfD2Jy481sqiwxqf0VadMXTSdm63
g6RwzWF53SuSATuWcEa/azhF7ab0WvPYqPwoiUzcAZTd6L1yzn/+oQXBm8khdlnDWV6NBYyI9mh7
AEdFJO67qLB5dn/cB8Gn3WTGxvSiV5NV/kgLLz2W0/DQlKrbOBzsDlDdktXAwr5wFB2zSRbPLlIg
cruiLweSKBeK+F0g8G3gWgAUqZlzjO7BiyDERt2MpIc+nrbxQWXWj6nn/iEhBBbk9s7SSFgu9Rx4
OO5s5s7RuAzJntb7ccU5lmkZpJeU/FN0cLPI7olFt181EoumxbuatdSObjMtd3qdFg5tG82Jz7OS
WEpdPxRRlEL4hzOaWVBPJdlUR6vlg7WmoqFHW/dbx3G/prDy1gRZAiuKentBj3Hi0OiYcTf32YmW
yl951SElfM9vBvuR3UonZdGhNeKR82fkzkpvTTxkRrgG64mZQUEoLabSWXVZfp2Gwl03AWe4OMNC
Z1A/1xLDu40BuEccsBQIvpjGKvrZ+DpP02OHN6DX0+gsUdDe2x0AC0SiBL2DknQ8YJEOkY5mfegk
J0Cph0vT4XRVHLpo2hqdXm3dYNzpTQ1GgjEea06JGoWKRHlauZoqppxxwDepV5xwkmq4AP+lbgyL
HINZ8Yby6cFy+KPBK9/bFGeShqSSkDEf5EDDxE1r5SZNCTeacpaCCpdf08LO9UeaUWkazOThfNkY
Hi6LuGPWKPBChXPQXZPsy6ZiskBWyCJvI7RgDJqXcK84j5rMh/I8nKESP4NdByvX5v+oMGFI8GOM
7+OEa5aUvog3YdktE1eOR9qcXlhWxqZwYNDBAERj3pGznCCZtWOO+TnNVL6ibAfDeu/Z4TXui7OR
MN42/QqPoabw+cBR6I2LgoC9KkjjzeJhm2XSYkIdZqtcRL9dly5dZ5vuYVOMAEsGOfUgzcVNwcVY
dGcrrjx0EOo2GQEvR7/LUVwB43WD9Qzs1hOG8CWOd9RqsNUAfS+UyVg6qzWo6UaFIC97zSyP2F7y
A9CKWbTbh/s6y22quyHmYEcVNxiQJ6Tyiw0MvCU67/eotqCtTlgNCkIIY4MZ5IQpA68pUhc0cyVe
YgT8OWByGxc1q2Ky4FX+dPl0rLhGE9GHhCIMq77VdS5PZ9qXlnXDmYlepwUP7FR0u1o8SeFwiovw
2a6J0fDd6UaBzHaELHuTlrFxm4leHqhsltGW08fEWYXPWtv43W/MOCRvOBBibFp7rhs9jBlP4gbM
eYAFETtw38dI/g0jeRAJm1TmMXbwtD/UICDp07IA7QDyMiLprqSX5xKPCJU/SQg5MKCLcME/WSRo
kN3k96txppiTbVKnob2yBF1Mqxv6A2m2LOFaugHLZ23chsRjCwxphhWZD/dS9ZCXuUKO3WDQ5bTV
g5VGAwYaxk3dTDciAkFbVEBBetx4+wZ73djLeg3QBWVOxgjEk1+lZxor5Knk1hHgUVuczhuFP8I5
eR25GnwqfGvjcHZQ4+AKAtNqZSc5VA9ZzAE+zYdiV6g50RKy4bp1+0fbZ14fmSTpuWmWvzgzWAFM
tBaLL72lpTQqrCnYzUAt2uAbfTo99IijlSUR6/p+XG5T021XHmTH2B42I+LYhYQU1eqM5tHPcq9E
mIe8xNyk4r4yh4iOq34XaVz1UyBpumQTSQS5vRb15F/jTwHEdiN0qA0eUAJmbIIZT5OeIoOATGAM
eB28T6m6aiUIqyqVHMFF4znCLBQGPocZsBSdH48Pop+LsU8xCLTjuv1JHoS7T8LqsS6hsmreh2cS
rKrIa0b8e1fF/gfnT5zTZr8Omb5vHJeJVDB04UK3sc+BI96Y+HgZo85wWjO9cjzBuODJpy5rL3Er
po2Z+t4m082nyuObVdnwotMGRBWHDov1suIm7YgpSL8tM7nUwrZQwvfVVrDXreqs/obGRPRmIsAX
KIbKCEkVLakdoAfwzZDVsV3R+w3y6HNmSS4nO8+3uUpaaA56vm/Ge6ofWPSOfrGaIL1OKWfcCZsE
8jm0HLPgKVaiXNsW+ZNWEjPqTsSrx2ij75p8nYaQEB0Tcg3+8r4lBNNnJpTppEwaQPURrOWYJ6bf
yFmeMIGH8838RrojCOie9jpG2SuZqv4ZA7+H50d/hnR+E6EebUVo/y4hOW6dHvRXG/drT9AwVLin
U7M095OXHWr841ubQN5mFu8MnDzWCfRnruidNh/Ra19eoYFda5kgKs51FHrvdBa9ZRkDyvBw0Ejb
QJVZvWcD/sGx19ZU2P6i150lYap3tTnDPDL9YLfJbehor7kYe8MQLrmSPXBG1I2FSa+7LFT8GKMH
kb5DvKdOr3Cq0mkfkLu+gOB9Ms1ioA6NkBfLiSaRLPZN3f02ppra2GjXHso0VCDR1YAigcUBXZUH
hMroqTx0p1r1f9INAGzx3k4A+JNdllM0IKNLedGzkWvt6ew9ljr3A+cWNxqfEhbfK0QCJMLVhbXH
vA+7lih52iZViPvDkvY3oJRgX1n4xrXUvoY1MuKeDHMvMGHRp+0jBCwaqFwAK6ooZg9SgYTC9g8C
PTrHHi4WnzM11QWqSf+Bjv5ZkCo2lWRIOJvG0MwrQuYDRvhxU4Uha0H9XABivepi1Rphe/W78AsA
KxnmSFPHsfsdW3W6MOM9QhziUbuqPIooHpaFlE95UhzNTJw0jk1rq8ZzEYPwsrOsW/uMP9aZlwBy
M2mouniOa2jfeDJ5kFAttoMh8ckmEXfFOG1hqVBTFMUno1R/b4VOS8A1vaYG28Mc6EVVueJG/24Q
u/dVXXMosdDLVjqq6//L3JksOaqsW/pV6gU4htMzqYEk1EenaDMmWERmBuD0jYPD09fHvrfK7rmz
MqtBDY7MzrbMvRUhAb//a61v8QwmFve9ujTPhhv17HTPRK03NUcj1l+QupyhXZdcy7LzupLccznf
WzGqvb/4p8yrl63d5Cc1lOFF69+BIiU2ZQ2HOApemAres2C5MzApbY2Ow0FlDB+9j5corfmBzeam
iVVsc3bQW6QSH0uly747PY0+Sq3ukR/6vri2rLDnIa/3cXXLelPcpf3k7kruhmpsumd2ya+Da8x/
Eu9R8ajNLUP+lmFs4S1hWOjrlRCfJ5FlIHNiUuojWmiR0oMCV2XAniy0mjuZqI6OM9JzeJv7z5Ye
Ha+pxF2WgtBama+HjkPr/czxij33vEt08dP05XhkBPDu09H3UE7Xl4EEDJVFjDX2/EsFdgHlnZc5
pevRMqw64rA736cVGQKnRA6A20NE/dgZyFkGRavAlIpjMFo3Pmh2cwJj0Zj4BB4JZ51n2V4rb3oH
JHNomiGqWYuiXpbNg3Y/uzqWe064eFQM2g38LH4EuMTZWOY/2nA5lXnTt6obUuD2YezEi8wCqk5h
2ijynDWGC5G6SFE01ySS1HXqwlH0ZU1zTON/eKZu4FSyCHZohMW8QVy353omYJoyI7SowOA0AUzz
NZBj9sGAcaeKtNx7mGWyHPuMNcE3nh2cKoDAhsZ9IsuluauhQrq5deLnz2OABTzmkJGmisaAeaED
vsYgbem9lwu562r/JGrcPv54VtV8x94whwNFDqAbnS31rPURrgpiVBn3J1pbzaAhvJcw0Oaldw2c
We+4YJqc4t1cCAe3eni0aoESW7b4g5VD79z84KMMNI45nVyre50GxiYy2kjlzhsbH+tmVijTFn4V
LOY49WiaUTjDcaHgNxpauqa4V1fcv96p59Cb/Ty3ah8Ec8PBd4yCof/d8LhmoxcvkYGI7Ca/gorL
x3RXkKfbf+B49rI7r2+wrYFvRQolDAT/D+EFysa0b7D68bPSgDlI+rCnnq84CRk9JKRxXdI4RC4g
kD3k2FCVKluypIwaveFU+8CmUHFmdSvAaRG2yvcppGTOBgF6FZADhDsai3zoD7oyrjJnHjZKO6Fn
JSG+n/DIkHZnHExv3XEK87tysYy2xAN2omgADbdTd8iTsIPhR9h79Mw/czWXe113yWX2OI80XIlo
LH964fpo98HOcKYD3unmSJ8JvAR9P5qIVp5RIlv3dLmxgaA//ZU5PuXKGc1dD7XhNIz+vUKCO8Xg
kKOeSFxEWfp9gHq8IV4Hztpud8t4G4tpetI+dgBz4qwVt66giwCbPuQ583Kv2vocMIbisj2FaXrF
ovJatTzkpgTeZ7nM5AP5haghf5jxZ7BfHk4hg0dk9hxtUnbzvKMQ5xwWyTSkAAk+1cXv/c8mbedj
hq0fItFzSJ3xFH65mMsYDLnhBk3BChgDuiVtc1NYotwFjrWn0WBbuvmnFNOyz+ltCIhG0dFs/UiR
fi4Bz+z6u8/W0UJ0uOe+G4qQNrblc8st4lcRQ/2V9Ush5l+uiOnX7W5WSSGGMdVommsiIQATPP8O
BnUp8nFF25KOcNgDZgrBbXGzNLJjEsdVEjbbPg6uUwzeiJqhYz3wya8gq3EMqQaClr713fyOhLB3
Ig/t0k9phAeD3+wVxeAX7reBuSHh0LiQqMjc0X8itPLolXfKlsu+7xjslpgVUDYzKmCrZUrr3f3s
sWNXun1r7JQFeMv0LRf2dy1q4myr89Q5/mY7W/I29faFwbSECqHPNtMJzsEJy4/5yjfEsL5qgBs7
3x6w2JvjFjbX/Zgfi8wBBrjIp2rGoiXitN66ZvUMt4D1CmDe0sHR67EIBNhGc1hF5zfHUWxNwg5c
bLmEOp2r6uSTrtvr+u2M6/KNq+mvq+FGoUUp5jAPUXtrKq4cW46X9S2M4/Bb+ruuwS0SO0IfLAPZ
C9YgXoHlx3ca2iGDxyyYbzPVdMWYvLcu65hWufdjRSV2Tr1Emq2/ge670+1zkdeR0oj2Blg1m2B+
jRs28Wk9NSZsRpMGnsQ5rg3EPeNHuwPw6Vsjgdr2r93QiGPHHU7MAdcuHqwCiXxTV6xQSVPkWzDZ
R3um4ZpDg9i4Zk+uGWRw6h/McToS+5g7941HwsHp/fg42d1t0t5zqbX53kyoq07XPyRO3z3EBtlz
3Bjefd09sVScjqtXzhXJkzn7jywp7gQ7zG3pGHR0ar9HBhSPSQ3rqkz4tOsKHDMH7484dYZ7f6aT
Y26E/eq5Y79dQfwj0Z77OaMe24wZZEzI5F47JvuawkLOqHyYsnhHjaNX1IYKUaY0pcW5uhsn65Xi
dQr4YsPd2h5FyAW7ZnPI5yMl2mckdGX1rCNalNHwJ095Ksrauc7Z78Js7QfXGA/sY7+WysSI1sW3
hdFFWdkZwMh9H5LlMGjbtsQF1h1Zzs5TqGkjjth419pdfcis8aZZ5yLsM+GsuyG8dSdyrS9dMf3k
sTqaDn0fjfi0Gm6rSZi9GFgagqp/h+pyAtnAEYZSkm2ciIvLOBsP4iYG6zP7p2Fxzu/8kOQMdw/L
vPcydVE1AXu7orOqsYNntTAqo7hu3Zp9DBSb6+QH3jHsBpJAp9Zxi221DLdSoj/mCJD5RA41D3XE
1+GIxDDvk4SSB/Au4Zw8hT0sx74AtdZ1zR2VMKR81srTVB3FyOK9L4abX8csMwx9sbgkWr5pm3nh
rC0D91lRpbmZjOVz0Y/+hC9fODx5xkupJUu7v0k+nvu4vBfOL6Vy2GmCvzfU1q0uWVClW9UMzwn7
KoFatJEd7ga/hEHTg4KZdVYdOJ//Md1b07YQjfB7GR1+OX7+dutAANr6YiYPRgVMBtqOWsrfXkAr
qs7ul0n82EZ/Lun0YCEbJXwgFICYOx7in9DkX0tTm5sKv0E6I070jruzZ2uMtHXHob07jnraD7UP
33Zq/9CLybmYUdf7kt186M31dug9x6bBrVCRVVc1HWWYTDgD7K2QY1UDaNFN1MFvk3fgAx9YultE
3oP07Wecb98Bpgu8VZkTtzuvNC+eq+/8sww+7PzNaQPYnxRCLDG8TUo+7maLe2vOHZKuxhIkQTZ/
m5SUNl57UO4farIvIuGwItf+LT6Oa09OFqIj63p4Sz4e/2QAdtJZ7a03Y2ISLR+mSdtkLl6nUX9P
3auCg36JLbbetayjycGwTsvJ4IR/giz4mANsOnJ6jVtzY67p6xwRtuVJR7yFEg/cZ0PFEwc5n3uZ
8dzF86dRdopvFdEPpc/5om5y9skfs8/cCtaw9AxvRREwlXvFDdV8Uya0toYm3gr8V8y9w3XpJ0JD
ALWKGZjTYpYXT9bAr1KGiS5+oP712LOu2AQFtwYQLPejVfJg6P+QDngcZUm+zn7Hw3KVRvg0q0Dv
fBfxeHCsl0Iek3E16hpBvQ+1flyQyXPXr47xooiAwYYKHFodyZFj9bA+lZqfxyJPI6J73CsNvkT5
g5WviXWEpa32qu8gGE8LusamIZa0ZR0AHzUZnibXAGcSPgtaEQYJytZh27pw6ioz4hQg8l6zwYmA
6YptNsg1mTuIcztNp9XsYSMXT51X4USb8n2puGCdEr8md+6S5VHuWHhKVyCyV99WmLvT4letBv+5
ALi0WVZGI32KsstsfPSrAUwll06bmMjsXem6cD18hZEzBmowdSB4lHlbUhGptCJbuj79R3T0cTSf
2yD500rw0k0P9TlXH5XjUBzi+tY2wS1M5rk7OooGMxcx9aTLLvIre9yJVFHN5/UHWMyfXsCMJ2tw
03p5IDDPiT9JPwUeC7JQ0KPoIj1TvXgU1tcg7O5QG0MZtV7w21r4WlGjcOIpslvwqkH8yMdo7N8n
tS7aU++6cqbJr3K6l6AjNcF5ZW2LAXfj0iAYuHr5sxCGCKkAaYydKo2dnxfiYRytV/aQw4TbXZre
8LiA4PRoCOO8zHYgnLKEZ0ixlkPgei+1MnAllpcpIwFsJOIUgjx+MmO4T/ZvShaxaguKifkEOf8M
7GVwro4VW2k/vliKKz63sh8LKOMe6h/kJS1opKjozyysaOSgSRUsViESllwmTndLRfxRVXH7Tkks
AzcLF8kb6BIxMRSXn11hw5atqHqeCsBSYWUtXKPFryKchr3b5JSOID9cKuBasEPP/aMIM2c3zuZC
f8JM9xcpmChAGMCcDL9n6Ad6Nk2fcDYGG6jY5OmbEuPdCEJYeZjs2uo1bQJ5VUmu6Kl2mVWd/qoX
ifuaQauh7XYle+GFyGIOtXNBRItzJf+6Mx+3icNq5R5Q9R5VTN8s3G1SwUgMN5lwYLdNTvnJUP5I
ldy8eTo2ae48Dgb7NT8EqKJi1BziloT/J3s4LDD7VO/qbxcX7FbhpbuXrsFFbKxveQioN4Jywwf4
gHbOG3HYceJl9jcyrO7aVB7RKennHtmK9WFz4TF/EeNCjr7G3iECwbeTMP8RLq+zTyWw6T5Q71Mw
l+deI3n1aframWw4S8zld8wGtNPLyT8qT8sPyunuzKBgElwU8RyDG2LvwL+enfYiMCZzuEEUt1de
oTP9EXPc4WjFHdhO/JuV1VI/OsSnYuzr61CxCcb1fakDg3cpio/eKuW+xzQfIbL9Sa3wbhzc4WAu
vTzUVvs4p6WLPspLXZocryWlzwl2OZWOCYMIu3+rCNyzX6TFwQn9ux4ExBl72bgrGKg34BH1Xb/G
bGp4zNES1BxvaTMMLGS4jNmA4Gm58/2UA6Atxb5GMR6b0eAja6p9Gw5qlxqEs+B6PDdkfdYMRU9D
3Gu1oocWQc0Mi/40yOeonLNLO0HXorEXWadvP4OmdHe+qMMtseX0jqD6EuEUZRpe9MTxxcDDVRbs
LjI2APrRc7puizRPoW1SvGgjDaNcEzUIK5KqEFzsKukwfLJlyg0yIwRsy+tiBt+4gLleyni/VO4S
NVMWEJrsePCYPUguXb+rhn6igq8nZQExZo2BQqOaE3Dndg5qZs6ja7Kno5tg8hyYeJpFQzjp8CqH
1sxOGLjn1LXNW6JtzlnN9AU7wukKqnnWO6/fuD57V/cu8x5Qt9XLVOhnGtIRat0noTl3ZzH7UCAI
xHSJDaQF5Unt4H23LYvZabLbqM7qm7PMfGWy9hRwBkGzYrPY5WjVHUbyEmsB9+cuH86NwP1Q+T4j
9sAysJ6HwyDtqy3EdA7XMKv2ahfLWX5xVoBvRZxum2G1ONQ1IJY5k5fW859az8RVtaTN3rOKZxc/
xrmhmTeyHE4tbj73x7YxUeSRT9Osd3fidTZSeSbOFZ5A5JI/QFLKK31GoX2P4zRmNTx/d0vfXevi
hfSrgbahI2VQ9YPEehHKXiMJjE5NeSBeZ+wb8qg4fnVklsl9OuFgXAwrify1mLvO0F9CG3nS/8l6
nNQpnRj8rM6+C735LCsPIwumwaGiHx2IYTSxAtrYfsMBria4yXKV9F2MyWoTF3LZGblpk4Yytp5X
FrBzFiqWZctFwGoBHtSA/beGQ8eRcIo4OX0nGQLfPy9dVlhHISCUBYA3ALCSQLSIFpVECWo0DOKL
1Ir0Hux8thP3Q9oH539eLEL7Tlv0u1n0Hw12Ror1UFso88YibMqLozt58bOGXcE//7+EpGYpeR5K
jdqphXMAPUW4hkDzRUyYNGSD/jz52oY/UmGQsXlsdFxu8Po0s3MGm0FbxaGLtXu0lYEhHEnLY+xv
ragclLHDC0LdeaUfh0W/FoAj9mTrfmXxnWXc0UsO22u2iv0scsATvF/aG4FF7cqxdc+tqY91nTgH
0afj2V5fastR//HirbSE5dSb43yMbbGcY/Oq67E6m6LE/ec6bA/N2btUrN8PbE853nosA84G6sfZ
4RsTFSIgBdnG4RF/yaEigw5d2HszOvFczN6ViC3/PVh1nQc6xaFHCUsBOA+b3SjucvnUNpQ3qtCj
jZne5y6LQVybj00H/cDlEIKhpbymqFFmNz92TrZfAu5RA56DJTGAbaTdU8OyaJMV/cvk4FlZAu/N
9+jqEmnGL59eXxbjiPlzfbZsugaIRmekrYSX35KOYdxsfM7Gmud82BJ97L6XIdGbydI31JijMOZn
YfMUMuL5Av4LCp0eK0472a3pggNu5JZbmfdlDjzeeP4EtNIW5M1q77UdaFnTxl9WKjaaf9KxIfsb
GpzokbLI4dSQyoT1JyAftZ2K5REq5aOgdcdObdZHKA5zWT8otB1uCiTKS4MS8vRU+ANlQRa2b/QE
tOoM9tFsAjul8dlAUHJNeJYqeF/TOYHxPfWkbSSVY20dkI3VSB7GWRg5bXf1Kdf8PkFj/NhMvSWl
A0yNr6bGOymTGCDw2tI9Edmo/YYWl5arAH2KTB+5mHB5hCRHZSbTnZ+q2wrUIz+P/w3lhBWUjhL8
2kV9JK+CJpwz+RYxrL1JPACT+2DaNXv/t6bqHEpkyS4xI4Xv2IyE8/II5Ar7TPFaNse0zJ9spqSN
3XtvpoGZtkr5hlRcDTQxnAOy0BuzHC+6qo6+mj4G4b1NofnsZhnKV7gb0p+6Aq/DlcMK7lQpPDVh
eDdU4VdCCcAOmsilveLkeeuD9lzWxA6oSqwiK+T0kvoflHh3ROtr7+iQNr5fKGnPc7xaXoAAVPNQ
musHO+RILmc3+oe3m/MzG9tixEpSA/s+thl8MU5ocM4k+6YSv3gOFzFYR+ICmxZ5SqnsNz9LD+jY
9qYdbDeaFEkLgJUBqJn4mR6zHwmJiLqJ8Bjg28DHQ+wxRZFonRWTLJLPOEiYVI3YOZCB8MZY0UWQ
vMgRX2JXpzc3I9TdhcbFd+yTjfLDr92XULj6SHjghCzJJWab5F9aFi/11O9A2+Wb/3fW1/9ql/2f
d8/7l//ujf23P3CMbtF//wOrWfb/M/Osj+cVbzBv7D+9uf9mnt0uf3+n/+P2t1HfRfb7v5pu17/3
Hy5aEfwr8EwzDFdBNTDx3fxvFy1OWTP0RIiNNrShjzoYdf/TROuKf5luEAQ+PgsvgJhg/x8TrRP8
y3Vw5LJA5q+5ruP/35homXn8fzfRmpYIA94E/URWaNsWptx/M9EuSEmsIgOqu1Kehr6FtWWoKuD/
bECGBpJOTzExOxUgn6Z8qvt3nFhk6bORWc+mYJvFGw0VgM23duCckpLI0zDHbyzw89MwEPtJy+fB
cOPdkmZATYabxDUQs2P+yG/gr367qhZnoY0n/sLFLOXJH8gbue0MYSCw1lVIe6SFHj8WNzMiSNh9
Teul4/EiCDFQyIzNBstnHZhfCuQEFCcWOnQEZymNJ4rnKbVF6BXdCgZSlM6PXereKpMmewvbRmrA
1zHobSd4RygU3SdomvHBX1D4kHvPFTY/Erz5bSHuhShbohKAdfO9Pj14PTFdPx7CzdT094w/BGmy
S+ngt3PVcFE2xUsUCvMoD0MQwzEmrCZcTZlhzvZC2x9JHuyIIJ/x/v9Y7aLOqineY1H/8cKpZPmf
/vR9+TE0Fq6dGT8GyLYJNWeXWOWDP4JGad3wLtTVlmwgjNGho3ECGA5B6KhwQ0BQth+F8xQeWrF8
y8J4t0sosRX4FiE5wkK9Cy3OSOT+PjpQwTFtj9XfVE7OQRLLIUBHnnzlRtshzUJEvjejxENLoTPg
+DPlPOa2rNRrnyfHttafcD/m0Pviq+ZyEKUgGowka0uw6tzsdyHZ4GigMw0LKGfHOPiFyJTiYMq9
45DYTzHHbPjIn7nNoqR+KnLxnGWMYOjltAYV1bcKVoJQJW5yUqQBagB7ddlsALHxPF7AA4RUrVee
bUVeDvLKaeUIXrJ/KKVRQn2B8+Jn/NA6fHLJM2xG0ue7xZbHOLwHn/ra9daRAAl4NwGuNK+ZBQVc
B37D7F7xf4wlQR6O8eGBByrBcSL1Ld6hiLKOjecYf2tPctw7E1x9TyzPBgci2c8tn162nMll9NiQ
xrtmSL6r1WhpBNVJTfMpjeMZRC57QF8nvxqkI7aOsFOsht92Pup7JsuT2xLTser7MKmHg09TzsRR
cBNgBEm9/mexk3u6Ao5TgMcoiU82hInEB0a3jgFcux/I0g40Bx3vBq5yCom3s8na2ekyGtUE7rty
CbYQ2JJzDV5O2A71AwKRB7WCvSKyQt9mx5b/QduHw5uoUzvI8KpaaJkKI4BnGgcAOAa8L+stodR8
TNyrIs1d0sCzLzBHK4fFK+oTK5vF0/tqdE0Mp4wZS+6/G74S1MtQEtmw+JyauxbnYNLSSO/npd70
DKTrGTvbuhk3gLJFvKeGC7688DnVpQbibWActZVakZFdDIg/++VP4aZENUlUNhlfpy7P73DkskUJ
OKoy7e2bbBFA4YanOR7sDQbhzidroiGjLk14pVueQkG/YclAd29p3Cf6mpiNuJNSnXtL9cce1hk2
vjIyzDLeiRrtoref48mxyV++4FQvI9P2mlMr8l/TEkcOy0AW8OtMqILnMQzVwcR0vJkUA61hVw22
vKo5y06ds6kfjy5EHSrEQ0nD/KFKYnkRTD7bxe/4xrvF2ZzZy2CvDFgszxRuISgi0gNG53zjaGMj
rOpoWdMRUwojpv1FuWp8oIEhkmwLuYoJp8fYYrSv8dDb4YZAWYC/lZri1a5IXpH9Nm2Qb0tYr+Ux
L5XfDVu/DH6PZsOyLhxY1i8ZXSXHAUgX7Phi4wfxyJqXUk97ftXxdBN+Rt4pQQxnqln4wQfOq/cd
KDgEP+KX4b1t6992xiQ4gm6P6HQEVsVJtBlfutnvH8SYAKgmAmAOEAfd0brXKWqRY6s/GJepRB/D
/DLPWBsURudNuXpxup4uyRCcM4vWCWUs2EnqdiMfv2vU2izIuQ0SePcBZfovdR/3XO+mseWuszMC
Xz3I2runy+s6AsLCYDQ+WSh0XYUqa3UOUrIKMHKlD+ZsfAwLeyB74s6LWxD+j1X8UdO4nBYU7iQR
I+UAeLr9Ul+AjPLUo4rFcprh1FL6xxbCEaw9fLxEvHIWTFilT8RVwiX4K1FxQOWNy84qvXm7/OJ7
QbLK88uH0UqPSWoHR4P8X6fjblfa7S0YBQBtH5qSB5gZ76Tc+bhfMO7FvZNHTRe/4rbeqDyID3KS
7WlNb2slzlhgiijN4qM/TZ+c9feuwUJtIm0AZBFrwpw1ziGVkNk0KJ2hxtxCnojruIMNIumc3Pqx
Pvjh8mP205ehOtZJ9BeIMrl1k/NAuaOzd8PgFA9pEDWt/1WGZCOwhR+cmdSJsNWVHl88S+ElzPCQ
G+NFFu59yx7ikAVr4156Kp3xUxo/OqSjykG/0NlURX0tnj1vgH4acjzq3TPB65bDePBWG6DW17Ku
UaXxUaD7+BhnoIbxXSdoX6UWScnaYhHhOJjtc5lf/8FYWcn0zC7phXQJEsTY0Q2IkffYae7jWBhA
CM9s5eduaw9i4RCLStIRq71wZz6ICvEaHgFd8MswwXHjUpDuspNB7n5ldPx5Uvlfs2ccAnKq4GLU
lzUY5wJxubXy4AXWM4XqDbr04rG8c5qKwgO7nffB6NY74GBmBG17h/5soS/zHvQkqyjmFSPIpx7s
bqsyFLmKsYSH9FScGhPH+1T115X9zrl8wEyc40FebI/1AmRzkg4nLFygkWdu8H0S9bCwTktafZWu
qE9gyLFh1f3dSKxglyC77u1MH/1lGq8zmiObF6CozQT7Lm26O6UlXd0xqRh3DL4aOyuOIsc+sFAD
v5sKG8e1ivE8B+1l4RIwkzA8ZRDHl9CcT73VRzO8ead1SePXqzpc0eLQpF3GFFerLZ4oD/chZDS2
RePekT1EKAKIe52aNywmP45OivsmtD8DUPKHUdPZpbuyXR+qkNcGyBOJsw/t0AJBD++2S2fjDufO
oaeo5L0bK8mKwWkjY0EOkotLfp75cIwBSNEncogB090lfvjAhE+NRw4/B6sQ2DFNJDz1jyKVSJSD
z90uVJLDugOXYP1PlIq0aM2qLCMVe3QG4dywv0QLlu6jF09wP/yCocOHxOOU466cX2W2M9zWPBcl
3XPWOBU3p+O0nlSpOkuou/DynR6UPivTdWcEFB6RoJzCvbcsz8C/+42gsupIyee0M8qYKoSFJgs6
O855+4d1FMB2r0nObjVfa7d2D5WkcVMs49m0g/7MIf/egbVI0q+662svfzSws/qV8q8LqVGz5fkv
Y6mwhhItIB6KvISrhwob/cXpYrkLJ4EaUCFQOtUREBf0u5muHNs8mWNzA1AaXAKjI+7syUuJErvb
9XGrLm4GopLnbQI1oW8fjCy5o+6JnFGR9RfPK5JjtzjIEmzt9kQmMEKblkt5acLvpMOL3tBq1RVf
vFHjqDowHWVfnReTVg0hgygkN8ElNfcX6aQevhUUQKJoxiEW6jdeQbaW7FPY+gRHlFNjZ+atgFXn
dNehMc8W/JVNbcIH6FrjQXaDvF9mYiCkWxRdszm9leZy0AsdgCHbk6AarmVPs4UWUIVMLI96Zs6q
pfGGM3KAfrkeI3RwGNN1ZVhItant7uJ680lb8bHyNNjOyfysM9aicgRBToPgVpfaRdeu64jV1oGI
ik3giNvw6DEtAU1PmuwqijqLgD5hBM8Awc3cPcR8ZP9HFwFbZR+lg9GB8aHzIGoGblTWDrgRoz4P
hV72SITD7Dc7q0eGUXDbJZysDelKwn6T+KvQuI2x/cs8WuzXop10BOU7Ofm5hfu603F7HA1izUaW
IZzH9J0MMWeE4q1uWOChIXzT0pDu2g5aBZ6I4VgbGCxlb0MTUwSgnM60dxa1DV/Fg6RVqUVu58iE
41Jxd9oYlBQJC6G4MdEqEi48WUHXq+jV2GDK+savi+jqztDA/Icm0WrLDvYt7lBM5mF+DXsqMONy
xlqnSxqLAqosMdmiDhpgPgA4GjYZBkq+iUXPwFZp1+ZG0HTPfvWI6nS2jZCeRfCgyBtYpzD+Pswu
S31Nyob3kV/9MdvEfkoKpwBrDEBsl3bAD7xB//bbKj0NVsN5qHLOlE6MQSAu5kzHkZyS9RB5UbHY
1iEiYtj8OPhea5cpuROwNl0DKA7Zm6QfxU7MDNXYBD4bzKIc2lF5XDHsYSZe5tJ+HhTwYaMYKEaQ
P86rw4yIqRw8yjQZ7iFtvD2sbvw+ct5p/L7iUErUTKeSr4rQ5zZMcR+3HbMnDAAC93o1ogfbtkJ6
L0w4xfYcHnRBuKTnA4j8ttiqduGQrr2vlSWWjAEda56FWDM5f+NfcnybdIFxn109iiLJRRc7aiUx
BNTxjMFpMQ+k93+F4FlsoCx8mPFbY+bfhcvcBCrwkqR/CWyyYp+mCNv7EzYV1Mukay7InDiqMCj6
ugej8DWTGkNChhlieeXT7HErziAB2nUMIKb9QslE3833kPYOma4jmxgZ+Vq1TdNg3s7j/Luf7R84
XhdikqtRZuRJY3o7C78pIy2G+N7nEipzrz4kBm/qmzULQTNc4NtUWW/YFzZLS5SsT5Yn8vjuNk+m
h7GWNpo2x9DMJJpMveau8VtjV/vhGVNvcwq0f7C9+rHNgSXbdNAR57V/N6KRB0W5zuQRIZJ+Pu0T
ZVFWQ3EXHgGggDmqXlAAXgA+FIWxfNCmQ2UthB6jrY5jykICLfUlWZqHhqygU4ZfYWv86vxcczfK
Yasb0Hfb7C5l+7qxrP4a581LbARH2zXv+6HBwO3HzmachkhADCWzBi0h+fIxRJxoQfugNUTRhKV/
tTE7SxmMF2Npvno6ddAPBYd6zOYX6LAAWupXGr3+JCHjvI2JGVgIhJ3EaPjx3PolXR2Yfsx6pjXY
jhCK2AqLE2cxA3+QSMY73YFqNSCmYA4zI8eqkj1IEj7e2gs3qqPnbamsd905Dy79sVHQNo8zcsBo
dV9VOqeboKxpYy4ob8pIXe4G1GwRfOUeulJAbxjHwIPpKm8TzySVbVxLxOBAkA6POghxlg0IlnJt
pZCS7GDib52e2GQ2rXXJ5RvwWPMwuhIasN/+kALsehZQeSnNfdc8V+RGuDDpRp0GbnWC9hDBZH3w
WTQZSdhuehfkuWj6c8/MSlA7/WQzLQ+tVZ3iPvAh862GLipRSPzhhJ/JoDAFLA3dEe062mfVL7Dl
D74LUnFJHJpA8IcbmMoZXECkVuAFWdezZvfsc20y95EkuAwjJUSO7Z1mc7R2XlLUGCEzsMgOdkJu
uEVUq3NgPMGyIqlmzYjt1CoRu0x5MwvSqs69786k7RtjOak7y9iaRf8rWZKdYxeXsUr+2HhwSKiy
5lh8YjccjpUgfuva+wTz5MafwioKKU/fNEF3QZZ/c1vSD9qfL6ySblPA8qaiv8d3+cCcXiJYhKDc
ylaMhwZ4dJdkbvTPn7DweGPBhUSeUCJnmpzCSXMrlxCrHRPcm7phX6wxeUtzATWx94pBw9uOPPOZ
tvvm7FkkXZd6Ps1Of1v6Rb0WyojxGQ/0qdNIQifb8GKLaLEkmY6+RXWt1SVD6KVAl9OmMnvwR1bw
4A2oH52TfHaOu59k9+bn+W/qUO/7NN424xf++3ynCiQz2hdH3CX3TBTcQbxRRxU7tKFy8QC6OWcV
55MAVR5NFWAvZyip7sYUSaL3uzWs73jh+i9oLer5J9tC/ELmz+mT/l/Mncly5EqWZH+lfgApgAEw
A5blgM/unElncAPhEMQ8z/j6OsisRVaJ9KJFetGbJ5IvM4NBEm6wq1f16BBSudG0ky9dB7w5BzTL
XXvZ53n4EPSzurMnWnKMiKJww+S2Ub+EGRoRnIOHzkpWq2KS813SOpqMEM/WHH1L9W8luj2TdSfz
9I0MMvTJIX4qDcQYh7aYS2QtLPwsmi27mNbiZYj3M7033lSvr9A1f42/qUtD6tYMCnl5jznJ6vUT
FX0iVnLjoPXTxA6vC6xn2xHRmcSZswPaQuJkmX6nWDvPWjgeCTvuspGiF0HYUG/XVAjiDWXYJGII
Rm2gUUYP00xWBsVvg18xoKOkemYrGQBj0qIj9w7kFP2baC3tIYa1kl4qhAgTHN/ggJ+X6DP0a3jz
imYWrYM1qpbw5CocKtqRdlaN4jUXs12Eet1wzu8AEftaRQq2s2e8ji1IlyWe9obT+J2YYS9r2a03
ogNvsEMC0NAX041WIBK14ah7bIxWoH157tLsENXc6miqAvhgS4wGULDHIXlgl8XByh/MV+YF0XQZ
MGPS2303XwbbuVkLFuE+HhfiBdyDeomsyXuUSAHLWr0cPWm1tyRt8mshKOazk2qvmuLiTjI9M+0+
VpY2eR1gxaKeI0oVw7dx6P5Cp+uMkrcMPIBAdcWd5gbXMWEAy1JKMG1jWwtFN4ejfZZjqPt4C8ZN
ku8qC+d5Vre3Ph1+WypecUmmdwmqz65zmw+7xDG3tFxxwZ5jLMFmJJGSyQjnOy7nBAlB/vlLGpSb
WvF9g9aCOIeuBMYILL5pek3HbyuZp194GNODSKkriwdyW92dKKwRXxgrL3rwkPQzzF0G8pbKQUnS
FwauMtlFOpStIaYdKV2qB/TtZ6OfeI1VRccbVROecifAcDpZWNaeJ+zVwyvTCLFfZ8F1ADZyVMlv
x7MfpvNT345ca/Xkl0eEoHMLc9gIxh3nD8RkBhZWIJge9YQD2dQ7MpHSo0SKENOaPI6QyHyAQRjk
A5DYPbh0D0z/A4SIGS2L/zRF1odOJ0DkVI9pryYimewk6VRZjXcPueJlGRooH84yoJkSJiGt5QxM
Kqq0D3ZRvEwZyTJLJBkM2HNZt8FdZrN5KHGPFM9wGBHYiRWsL0dziN+E3Lkp4p+es/LO05nVqYJo
6QTCD6MxPlgLPRwhEgPACta1zYwDf/hUtYOHJJ52kaD8aWbrACtG85qE4sj8MSU8RRRy+qSeD7NI
He5VAEWCQscdyTkqyeDLEpzk7RzK7JQmSOZxZQMKMvjqPB5MLES4KEDmeSzyqy7y9Eq0Fgx6D4Io
RDcPYE3sZvTBshm4pSTdjAiHPzHs02qvlZlnLwAmjLi74vAf9s0k7mMjeLE5owjd8eha4be5BqBR
AImdloHYKy17KXrmGENwZdCn5KmjhMgLxqLy4qklrc8XPWgkq0gWO71fd9YpinWx7duQjz6CEotp
LukR9nQtkj8o5cKrYWu2EtIMsV20qkUcTQZ7acwkVYdxJ2KaFBrymaY2XrgPsPg10GD7cgbMbwRP
/ISbXU6khQCnuvIGMLalgW+2xubLFPYRUh2wc8CLr3H6jnrdk7LfmC2uYHjueeFxR2zkOQyxozk4
1ug/n6jrcbIbJO6toFRl2wmM/BZmFgPGk6cv5n0wdPDe4JN6w4CobqC9YsoP0GLazJr2RP3P6BJU
vpG78KC9AobLzOfM7A55uVMrwWmo4e2m7vghZHhzKxiiUXMz3BT+WBbCj2z5f4vqcQ7lLe6R2Chj
7fwZaHYbcw+V1N+03OU9ApAbTDisz7LM9aBWPmdkmGla/GeLhLngVyVmpo/uky1oEs5Ymxga/+eF
tGcUhJy2Dp+BFMoUi0rGrMRJ1C6EGM8TAA/H6Oqn6Eu3QlSZhThJa4XtpiIltNFtaCC8cWvjnIyF
IrbNMzLW9W7NpYFJBM/K9pIsT/FqzUOKfDZgqgL7Gw/1+TgAXoHnzZsJlI0vl0btnAusx5+2Q11a
aODwZc/DpcGKc4sAtCIvkQW+227ow23P757XXLyPC1YekzDf8u7etFl90uwSJvMNGkqAtqaHXgbk
baRNg/HYhXwE5TTIE/ehQ83X8xe3Y4Wlj9CUjdDKd0E9A+qNiw8dlHKwON2JkkEsxa3DF6+atSq4
eYWj8GJgEYe1jJ0nqlogEqBR0KXEnoNkozWjebeQ1PKZxCOMEL0O1mRtmQ1ZOOUMG+hU9Hc1t8p2
TFKHR4cr2qnihj6V0DwcqIcjz+IocyqarO9a1gWyOx+3SEk8iwZZPY0qvY4jc6h5VJqK/VQnC9Mf
le0wI6WlP2guMSgWSVzcq2eF4Xk7heMD+vxFheJqGNwl17xQGQTooJEd7Rs3xCgLLlCrrmn5tfT7
FJjtDn/fLcq7O33pm72w0o8lMn/5zg2vnsRzWDD7BURVZpaahyF0f7OG0EaAZAUc1GR/GQTNYzb1
F9dE4Uv78amYk4tmzLxpe8/O+uacyuIIqEodC3tkEHYrnDWtedMDJjO7ob5hfV2tui2uL+KoqlYb
YZGalLUOTDmil8+gtQ9sCKt24JuYwHS1MZbJi7VF+nEaMm810VYb44TQGFAMCD+yMdZokO/kPRgI
h1qN3hyA1mvT1QKVtKlalzCJHtxaq2eC0s1bTC7NqnRuHktyn5kB89YcER7M4RxNVXcG1/vQzctP
CSfGM6G/oqNZt1mvieD3Ji3dNeANMnzf3UKwb86oup/636zTgG+PXEpclb7qqhbHInguYg0bnf03
t93yZIn4Bsaa0HBqlK03rpZWvM4oF48p17SGV5BWB/cmZTt+jWN3m8fW+1BaBgzwFu2WQ4Omxo6g
21jwvFKE/d10jQslc3lfPc9+UkxMGpGjGAyAmy6m/hjqNchBoGKEawukpAab2iLrz6QMEA+yl/UF
hyhe8X6SlrXnUPBx3qruT2HV7haTP8OpwA0WjfB743mfRplXKXVBksPhUMUnDpjvthh2RtS4e0HT
sIQ7tm+J7G8wUteEtbigGyPkeE0iOMl7COt4t/qbJbl6V6ImS4blDii2OFFfz03I0q4Oe5QGIrLe
JfSkldFRrqyNCGAKa6DSaxb7GefimhCjwLpMuTRRY3wUbf5W9GgLqStuaZb90oNxrpb+Lc7L97GP
cpzTTFBtPV9bLlkQRbZNhLVA6NwxJjzMSAY/epHqKPjHZO3XU2jf9Y89cuWxGyZNSXekUefnRKvK
A4T074q0Sefil5whMe1mm66GYWaKil2ISVzQSep1+o5jrz8OWnBP6/ZbxLXK7rX3JnCXbYZLBSZX
911QoAPbzd2nMH4DUOt6YSGqHmE6rLUlPRFRxmqPCkEfgs29MqTaIKmeqKTBDwJnqErxyhE96Kq8
37ormXlkgHDHzJ8oBcStCjIpP/b4zwjW1wg1PrAVgz9wbLb4po99fAy7xfAmiyxSXqhflfMuNxeD
X2GePVST5cMk7zxw0zx6rDHYMocEU/ycbBTRIS6zE2yuKXK+VS9PE7AU6typqk+Z9Lemzi6eUhls
7OPgpcxQmzJ3WLrZ+lkFuMXIJnizyfcxjGrlP2GUF+m5k4wEUmNrbmjJz6g0/MGLhM+Tde8Tzw5d
1fycLXileGGq3lf68plWoCOKNYiyKMY9KTXlywx+mWjWG6cD/rKhO53+HE7X3VBDymtTBvfKteie
t78r21YUs4h0m6NIbUG9WHtM4LfWJHyUxtSMTHH1AL6R9w6Hz1YwS++sAlR3XGB0z4LqyL1npj4V
fIhGhYRZGYKRhits9tVQ/bGZQpKgNttg1GNqM5RdvYkJfw9lyyAbKGZpJnPxU5k+F5MzeflYjmyk
qJKMimmk5yH4I3aZqm6EpmApd1zCJn76xtyJC6a8p0UnqyZDotCFHuKgXo/nkBf4tpQw7BPnOa0L
C9YYrB3N4E7mQMMJ5Iojp4OkVT09Zvq2aSMerKhtPJmCGS3wBfnJgrnFoJOT1QwP5WxgbjY66usi
QBtuiFJuqeAZZjYwMkVdUjLccq1ACppQGEiKWjj10ijiulN0v6qq7wvZKZStBX9svRySJm/5HCXh
RVd7WJeLh6ti9nJYQQZ76pPUjDtjEm9xM1IohwmfLu5vfrOEEejHEGu58xT6zdB/BhnKxLDtXeBv
KTEBR5Wm1yYftWFAzKCXRHMXXNzmBM6F12U+knhgEYbVZ+vCAGC1Q2cNBKi6N56hF6C0pd7s/hji
qK4y0o76TFSNX/Qh1aq3ohppp6G1vm93vWCaFDVr97rDTIT9K9+q5BbZPHoW7HK0DMHlqIF8MpmX
1mThLti8EgQm1gmofk9GtNrpffpQ2OaVElTunyUYv17+6C2LzdIt/rIWDK51uu2KdZzqa2YU67V2
aS6nCgBHd5sxp2/HMUa806MCtyRPqlHBoy9NiJGB8aNxNmLHKG6QVraFxYZhmXDtgOnisWQIhm89
hJ1v53hdDYO/erPol6TuWKGbr10ASa/VDKpo2r81p7AP9pGRMwa8G/baYxBHv8kigX8o51QE3S4Z
uhcmKZKUCH+4AySlXx3rGq0t75SOtClGZb6MJsqjjFiLiUteQyEP6vbTGBq5tQmPycGi63zFO+XU
KWeDohmGVmHyGxh7+dDAZN+4lkGOTVHcAtW4xhjBzbY0Z3Z5wmAOden+WibV79nHRQMIV8XuCrat
+5HCM0xM9UbxjG+45c3GyhNCrEsr+rKAaEVCOyVVBgOmhIEVBt8YRabzsCRgx0zrWzOtZ+yCp6Cq
2X4uxVM22OpoxRaXn4iGIB46jhPOGFu82RZ9711FA2oUUTq0sFmzKBF7JmH7g56q7TXLvGa2g1Qt
nZ+5tDQaU6wapw4e8nmYTqRYQmoj+q9JQxVHar426y+Iwy9CDm2zvdNPYiNNsEiixBQGCYjLE4cQ
8CCHZtWODo+SS2k1PPUang727dBrIWuURd54ziDdEz73MyDogDV8yvUJqyHrrX272jJ0sR73sK+i
ls835bH2xgjbo1NqYLvG5cVcxn3YjEdiazgBlUzBBw7rSYikaFjdz/jHbnFvzFFAl7MRqH3PU7VR
XC8I6XrJ3Twtuhc6aN6FINhl2GT+uDI+qpQzf+R1C7yVK2Myz/umZW60h+7VHTGpLxJeg5MCdgjR
CgGmaX4W47bO+Jw0DTXLZdU+icQiEiNDA1NPT0FuqI5oafQhDvF9YIVATdiluYIvRfu7yezmeoGS
LPavWT28T4J1SYEbbIOJA054n43c2cErkTRv/YqykaigPIhWMT8tiClmi8XAPhIfz2BNy/KPPmAA
IWy1J/MW7ypifjoZK8jvBSrc5Pp5bRUXqfMDEfy5PpO1hNnooGV52U4Hai2jQyWrb6lAfGgd+KFE
4pzqFMcrIeQ7Vpe7qJyQHEqcI3lgLndRjoNJTfU1TZZX1dAZk0BUztvnYUju4HsTqBzjCy4Un9YD
0GAh1xc6lAZWlNEPxpxbrsTdGFPZUUJdhg9OOzNraC/XsUw6brAvOpe3jEuXMwfGhiG88MGKUwan
n6b4ZkQ5ikCBGqDCHsL0sCMslvulPbbMSOocDyB3YMJRL3ZIKW3GRVceIt5XuwlM58YMwLZq7P15
smOqjF2ooLX7lc3jNZ5QCWug3Ej3r1RpEx9QARmlpXyPzHUtGdpHqBFbakpL8Ldx6WXjdKO/ozyy
xQE7XqFQL9ZjN5N1NF+q+QbIj8ikjncAndWYcLrZXb3XKJVkpxldxvhP4KjqWM2oEVjKCAY/1ewq
o9XP0PPcJVz2jmGJdAo8G3l1Vru4I4Q2rKVpMbXK2AdBMAiFA366wmF+qHQJ0wFPDH4WLg6T1UOr
ZXtSV8zTakq3uGjDNTVfnByjfhmMOtqbfYu7KlLbioZZZl3qs7rcx6XLDSvAvQssEachW900xBHM
Enh9U3YnCJcOClm4q7NCMUYCBIEz+Fem8omRgTt92x4NTqassJ+yBfMdBiQueTClNnlx7MbyMXdf
EfJWJoDOAobXBzE7cY9SyGVuIlGPY+9vI6LvZsQ5iy1iI0cUZso1e28ic1m0yU+osXFWVN4na5fq
yL9G7xx7VkPiYzZGRgaLpFn6m2XTW64s2GJ931Anv4aYXSM84Yd9XkyNIZyftt1gZZ4svM7hjBBl
MJCVOg0RuZUfYCQwJ+Q+/YPg60Cw8X0l2lZJjRVmI/cyNnncMgHJlX6qWdrsv8flVHUrhSrG9gFT
ButvXPiYk6hGc4eLPmfbiZeUrsPqUv3yxOV3eXLJbEcNSQl2JlTRqbnf9OvvJEL3CAOqU4Q9Xqee
Sk2ZZPwBkFKYCZhwUWsn0mCMl5TDHmOn+sqbgE8JVr5xhLkUEBtEz8DO3eCZBMW5zZ2+3E8gwT2q
avv2oozKYVqPbmOFN7XNsz+GbM7sGN8yC29Jkc5falDnrsz24dJdG15vwN2JPk57XodHoG9clvqP
TLFppHSSyi7lwkaZmE1i6b52sNugXbLVbFFf+kz+9Fz5PQEpOKwd2okGnIdUHzOD0VWMY70CNHJq
Ct3vLe0pjZPd0nUXC5iuhbwQOEDtwjxP93k3XjkqJwaoIxZu/NjsaDhQ2+iAmxHKIj20icY0GCc2
AgFIeQ3W0Uw5MXgg50XZVK9YceUT8HJ93vLvk6aiS6G5O9DD3bFJzfVFtK48Giy39k830mwaVAnm
7nTU95Embm7Nt6UFeGDNgGE5bh9ELyRk/3nc0OYumW2wTvXtt+jHq8RvhCkP40Eq1EnEbb9rdcnn
jOsqc0HhmwaSeJhdx4w0oeyVtW0cxqF6DG8aFBIzYXUzRtafqeVDC0CfF5SUfmoQqwYU9hsksN2C
AuUnAVa/Xdh1wiQxsnNiU98ykHWuOo4sfGJ7ZKMTn/hHQWndps45d2q2a1GloTI6tg7fDhBgAKVg
tkx7j5TKdGtl6q9jBQXKIPGbql0zOFMTMMZGt26kfCPQCW2ZMDRF99fK4g8wqGrXDNYpEPCBwKV7
kbSwzDLlIN+jWlntyT1S9rqcQ2y7vjlg7poeXNLdUKBR7GaXDICu6FnI+ExtBhyUKK2p8hKJRbcI
hsewpqFnSvLcp13B2c+KrZq9eEPl8JbM8QyssWIWDPrVDjCG9cgZrFqykCV8E+3ddIpu2YxH1UrW
7+ify1RSY3bMSDtlVnrQDPWcwzbYVFX6NCsuX8Al+NGE0Y5AAhrUcIpt+CQVbn3HUg7b0VVL3c4T
hS+69dS1zXE2cfo6piC6EJBSDrS8PpBK/UA98fNGu1CjeUqSBLB1AvuoJBDADjY82iuhi67WaLhO
bfcZxvETtXb6MccVTWkAXztqKHUnZuupiBsrejVaxpweuZs9V2XeUU/5TE33ftVKtwT5cTCxoZ9T
ZtVwCi0cH0wsk4LeXsV3UgsiP3Gjb+EYrL72mSlhzfIUZZ31VyxBsq2dCJEx+9R1ClJoYPGQsT1b
C6VPnR3WctGKOzHJXSBC94SP7FJbbKBLM9/ni3pq+3Q/CXfY0L32pjrCrfAHf2NAXBQfcEq5q8VH
iBfofCElvPuGokntLTBwPgQigC9RZvqJuO/GBITAi45fCdtq6AyZFjEusFfTxX1ucAnPuFggkPfc
MKCD4Z0/ToGqeUprvIgEMo2FjLyZQ8OrAIGQkrimLoJcvLwJSMQqR7pwsAsaEuIM127AteqiYju/
y0rrndsZZxSXwBO3pfExSjHJV8F0YO0I2csZsj0zM8lr96etMmOvsTCk0fGaRfErjsmCD63N4Fuw
DsJCyqBE+zQn4ylS9n4QlEdVOYoyz8uvHnIwOLUJlGCBczr/RCOvHhOEtaeXjLhZWX231Et7kRlk
/gKtC6Yw3d4OivXMmyHo495ftNW/ZoDjwr/ddeaPVpjHxlXbMSVqIrpiX3YTKzrwLWrQ/nQJd2UA
ma7Gig4mGe+vYTm0oqA5VWUAz5Ip2srI8EMtbi/dpG2FwIOkF9EEEnwvjdRiwUIGuuSaHnb2+5jF
cru4v3DW7avA46o3eDnSKDf2lbx00VtPY1HNezecnNzvteVLquI5khFdmMjrFJahtnvGEASnpW7f
yHegkgJKsV3app389P8uo/f/YcKOeoj/c8DuP7Mvogmf/56s43//r2CdICMnHct2kJ4M4bg6/83I
oE/zg/sPEjYucTbJrGxbhOf+O1dniX9IaUvCdq60HMtUxPTasl/LKUz3H/wr01ama/BPBL3/m1yd
4A/6H9UU1FsQnZGSLJpBGNz5X9UUQOCmUdoBofUsOkNY+KtjDM1m57rMdN2m6mKa+YOGwm/bfBI7
5I4+jf8y31+GWH51FpaeZr4kMnzk+lcwuINmUaW8uPHbaEr4R4AcJSshtMrl499+xP9dtPEf/1as
Ybhqzfz9e7EGeX3H0S1LCsG3gRvof2UCYUvDBMLwU0T5H6a3S+USnMH1bSXzYSzMazgagT+GDOB4
NaIVnmXQVkpjafBXm8nG1AN3NGmzI1q0+7oPH1WRbAt9/BtU7iHAqEFGoaIGtQAzW2JK5ddleGmb
vjl1YJ06Pl42C2hW/kjNuuMXZfHqJgPuP6dQvGD170jj097Wiiitoe5mXV4xSXxZ4JARPTGVVSko
r3Fg2d5l3Uck4ZJroJY3jUb0aXlGeGeZZ6LTaM4q36ZPckKXdlMWTFXAgYKb0evqtS9ofiB5xh0h
mhzmuOSnNgRJinESmIib7ZI761zJ7UzHNQ8mHOstCIyLdKsPvbyQGYh2XUh9aq/ogKswVWysQd7N
IT8beu8WP0jK67DkSMJMvyCmueVqXxSrg+Lo6QrQMCTTPMhsMhA9Id30bGXlXTY31VNZlNcFsM2E
cbTSI4h8g2BrPifkA1MCZRUQpiTCdznbNG7RCfE8UtFx0GzjEuZmfBoEikPqgAnEzbUvi+CatSzf
InKS9N7uE+yN/F54UTRpzz+OBdsw/kXPjD3VgCv+VAE7dgAxBRATKlAXTC9ayrG2PHWYIZEvYTSY
szoH9US7OXxRmKbLUyWIUWj1vpEEnwdtOaRNew5C8xoU+t/Ubh+TnuIA3Tp0bfuFVsjNcGAH05Kl
jIXuVZB/aVR03nSr/+lahB03BBgZUqeCkRhFUntxWJ0gmd/WN0qsHUXAU1QGmXkgE05gtBcOHaRt
fJbQLztFgQRm9nAge0CXCT4UJ3/HYLKfTEF/GPJauMwnaaXgbz41Xf0YmL9o4vvG9/sZu+7TCN2q
UO4tv9o0C26WRvuyQveetsRb2OPoH05dysxlLPFtNsklBNGb0jCYdhPDudbp59JKTjUXiCwJZv4K
wwXXKUHcEWsEdc/nMiA1Ehr3IjeezAkWUszfEpH6oZ9sVtP1m6hwzC0NUXZtme8myBeQmj4Csx24
Nlu/1VxfY8GYOjfmS7TcKPlmvsQOvzEj8ER6cZ60/JMy9cvMK0yz5ZnSAq5sXXYQ1XgJpHsBikV+
821og99opHS4qiKMZvwxRfM4K6KqCYH3Svuo+/FDAzyNl6LhzsItPA7/OTy1b7wZzwMg3wqxuYPW
KWYi/hlSr2wexvBeG1Hmqb255E35rYUTgRBFUGiorw4QFnPShTfIseI+0/XbbHVrmKPODys4g2Y6
u1CPyiC8ZWXAbglKaiSGR6Z+NI+4e59LkBqVRFjIJ+KKhkRK50plrfhWicOeR4W7p+ivtMq9EtgB
not+DwXxV0Yt2TLTPUYOFK0G3ajC1UL88k2PCNWi5QMzoKhmokrNOEOqeNRH5relLLZhTlP8UFwd
kY0bMkHr3g/bQM+TKdLW9LhpE68JrlYhTsNMVQ47Ya6ZLmmcfr4fVHDTZiLEqt5nNjJa1i0IPb31
S3aWGoDX2SpJ/Y7JYwTKlm5Gijdn6Bp9cyLo+gVT6BSAK7czFhgxyO9NHF+LRrvVhfizpCZ/Pczj
EwKYn+CRYjtqnfKOMRNxACErUOdIyprtPoeQTJKDbQy3ylT1kcLmluTTJoS9tKWnZF808tNJw3c6
AymOiMQr0AFgKUxBkeAXq+UY8Yn/AjRm/brMn5Wp3wW5vUM1PowzikhKk3jnfvPT4Yk3zw38oQ05
KlAGOV7dyKCCKIpOCzUoB32y0rOmghaEEn2BgymB6TX+Ao52n7lrB3sWcgfVxOJnSXrEu1U9xdpT
wrx51EzCd3rceZPGO0v16kMrhpchb83tZBuP2IPICRRPsIMJvtaThALOnbPUTjiLvzvtAX74NsYY
xXzNuis7DVb5SFfNpugDCE0zSh4/6tLH5116TkpfjwgWdoOUpOhCPVD48luwXwaJwWBKRtnnHblJ
Fv2Whe6L2w/NCVgL11ltOdfd/KNG5H2zzKEj6dYFgcOGQy4/FXzwYxWzRC5a+nUiyhMcYObwSTNO
2zJhnqkMYrdAkey7eCBr4vyYI8cJfmSG+9cqYWSzp64lSBaXjJqJ59R0MQPKW3wMx+emx4Btmhav
klo8W/bwnMiWlgCkxGKNc3QNx2MUqQN7r0jX0OHZpaJn0BDKbaQYPsLhPiHwByIazl9lbnD41Vyj
V24sM3+rtBlvuPPlhsWyBfxBE4pLHc4ybBNIaxZsDcRMJJWKadhaip+grth71C946fAmOYpkqHhM
i/iekPdEowMuu/Ev0YwCyG3vkcNAjNbr0StsRf+fu4d2cqjNz8QcGdeD6lUjHV30v9EENIA46h82
ct+9GO9svfxQLdX1Dtyi1jhaQ/JFOUOzC4lz85Nt/uDbJpdj72rajiXa+qCrewIW11E1d1grdnGZ
FhiTEbT42sGGfEZngSCGoo1RT5bE33Xz11xbrMpHNx3N07gknxEdAV5W8ndlg/cOgwFr7NST9mLM
wAdJDUST7dq+sT2W2SzwM3nAT6bDM4gR4C31RI34vGUn3gJ6dv4YXfNg6WxEG9Ml87lg/2BdDRcs
Zy3h6o89HR1Av6g7qGNOFVfbl3NCdwpWI0eu/nPtUNXWTobiNTLKZzaB/Y59+24guf44J+1jb9rX
fnEveWc/YTv4GczmZ6zDdbvFOYilorHyJ20232NLvRo93a3d+OT2ZOpx/aIphzc2R6wYc3z0xMYQ
KLAK63q9DXvFxmutmrWG0S+nvvMGUrTopf0LgJxfxzB3tRlALnKX0YcF/9K8Ew7nsxQh9qerfz+x
V2bykF67Ub9CHvP0hBM2L2FSNUN0zobRZDVQQQf95Cl3kND1V3anv3nBZnAGiFfZ2k6MHc60vvzJ
Q5PVpx1j4amrfa/YQYt2/mEhc0eXIu/7+bmuuLuSUnZ4rwZ+ksej544NZoQxfqX8FAQEIb2+hD2M
lopD9FW1JDHtgIt95rARiqBAlc3nugxNLSoM9IjW+mJEt3RF5U9juGbBfpu+JRgDC3MMsSEUGlAZ
q4FTtGbzpwTI2jLhn01YM4OObogj1+m+S0lw2UWVcUyIb0Tr7VL22DTcZd4ghD6nRv4+cR1C7JTI
O8in6druberOOTYIAi1Cc6DONb6oKSKKbevMrE0iaHI0EjTbaMXb0G1Kp2baU9TDCt8u3O4e0wzg
DZN+Kod6SqWlhxbQX02yB6FQ072ps9Fxgqsr6/wquz+JTqdUNaQ3TuF3Lddv9kypdUe3r0NqlJZz
YkPywc6yliDQdIyy97xNfmPL/JmgbIbl2o+04CMtya0Y6M+bqYIKlfb2XUP9X1oIy6sczhJ7oivO
vVbGlupPkI7us1nGHwnuFl0XXwDj1u1a/WPhVfGoM3X82tIPGZxbhBB+GtZ2YFPhp8H4G1Tz/Ryo
l4Y38ooBI2JZlpgK+O1JjeL61jZ9zQU40gW7oQr5OtqzJNR7GB33ESoT4ZGWUNES1VsZuH9JW75w
0rFLYegwbAtoY5pgN3NIt5YgaFPmncTt4ABg7k0mcG6ReZOF3aEooLayGjETxo0hr78yggj/miJT
+MCxuuRKTtcqxxw6TsbFaIdbaK/JAQMZC5voNiqzv1oB3tDWfsdJ3YL2Xmao0nFunDK3W493yrxd
tn19ZZMkqrlS1Yanh/SBNPbyKcZl2VVG+jnpQP5d68sS3dFKY1xCHezVP8nNzoLUq3oKnLrVXdUN
z2Iwvo2p/9QtliA9mOJioBmife6sYoXSfmP4+xkqbpUI7t12kdaDFCk4UQej/ai77AaqY5L2r65N
RsZsOFc5K1uh/WbBH4utCkYqcQvYE4k62k319EgJQae356qzIXhkBHrJ9RfGiwOMQA39X0oXoY6t
f4jRO7tQqZ8q2BJ+OptNuk1xUNosXwLT7LZ95XwlVmUe2pR+ViMSD4v8KAts2bB/2eIXDlc7+HxA
wJ5bYOGGRuNaS5yuaC3OH5e6NVteizL/dAVh0LqmxDRS5zGJr7Bpd2Oh9Vu+PllFgxI0bNFitMAo
LLMnWMMakFDj2KYgzzoOhZZ6668+5SG1EgxvQWLUJ3jpV9wir1Zm3pHT+Qrn5Ro11WH9y2RTfXOk
e1el1MxNLyRWYspnC1StKvTnGEF+1vIN8KzXIv1n6oxokVoxyApxomc6BF507yTNjxuFZFwM9Rbz
0QOxcyUd8zlGGq1wtcEGCElvCqHCoh+fsvK3DMFyNK0oj2slc229WdSXeY6kuNpc3o2IJXTOTzOP
pt3YdlfuwDctG/PtVP6lUFP3k+Au4bQ8BjVxDyfHTzQoc6+3yOhKOeep639ov6xQErAkRPVD5zos
1LPbVCXfE7sYP2HEtnkOdo1rB9wngGVpPNRt1FzlGpwP7c++d+DC4lnXgi0nzQzei2gXlLme+u95
rbvj7qzqt8h8ROdw/Con/THyUgGSyJ2mZq9tjsHoq+Zr4H9lY2JNhHyaOpeiac3+Q2P2wiYCjHSY
Tzyg4PW3eS6JfvWCm9wAfzdK7g28IhvpgCwI/4u681iOHEmz7qv0AwxqoNwBbMbsDx2MoA7KDYxk
ktBa4+nneGRWd2ZNd7WV/ZuZRYlMioBw+fm951b6QxLNt8JGN9RzdAxBxmdvMN1jnwcvH3D2aPWs
OL1ALjFsvciCedWNHkDlvHrafdXEPtA2kJKlXu4Ud4cU00pA1YzHa90R/ZIDNv+RCeIJikh4IKuG
rWTZR8exIr4lUIesWdy/JH4M7IbyyWGKmQTJjzsh7Xhxve1Up/duWD5jlz+YTfNGltKLFrHTc3oX
unrGFJRiKiR24672n6s2e/GIa2WLBS+nadKLEL54GHCsGsriLY3ICZtVOL3uHQNBN4lHd17Mevwp
s/6WLflNMM6rambDGGTxcx6qUjePr0ytfQEFVdT9gVJMh5KFhMTWQOaoFTpsaUxLxGBdoWIvedbU
mzRsrmyE2oUX9mvOGZ6imofZ+LZYN+EDOAIFyizouRLSc1ltYz1/qHxEtpXOix5gHQhTvwZsQGlZ
lpy1I3edg01Zk7CCdjOzu91Ueo+6BrQ2EgRF2yBRn1zkd60fHWorO5Kv9m2eOeHARPfphihCYg3S
3CBfkc9cdFpeX5iDF2+m8JoSfQ6E2d5FyNCO4C6im4RdzGIEYrqxzWEbu6HYl1RouDQNDBC1LsNG
rjdmKk3MNF5be3hE/u4tosz8tBgFqQTt07q2V54Dvsirv9XJE9/9GCUTgKBx54r51WGM59g2Ie+Z
TIyYJdBY6hw72va+7vpdCqJq0/RsYQoolwsjh36kj2y0AsQ4DoLP5dxDeZwOtujqdV6wdK5D+wpU
N8do7rxFXL7PTC7V12oV34J2puTwA5osrJ9Re4DSxbvPJsr8hcAqQIRipTfXHFY/Y9vP45ws0DAj
JkexZjwSOyR1OCMKNmePlFsqTXFwP7YmSEjTuIpjcVt3cAdjXAtz3IKdZvnnB6W9qmvn0kM0Y9UD
L6BlKyy42Trl2kgu2k8dNF3oPBRcI7nUdLY/ASbKZbnNS6CAtd5e+0NzLaLktlEngAzS8Fys98B3
UKRowV6XtwZoJtYIBQluyoJNtvhTSz3OG2in0sCsMbNbQYwp75KJ+m6FCE0f/OLQGBoODOK86CXP
aBVYcRuYt7pU22fYYNAK9M8zYGKcAHC1lSssLhZ2BVi8KqPbXEa3DeVUyFQbu9eIcWxv4hRdj5Mw
oDh4QlkwArcM2N3XpD5wIl8cO4c4bhJFEjk89iFssMra93F7nXTjM7iCN7zrO5l6Jw41NpY5PFbR
+IzSfRfxifC840/dtHF/mQ+DGRwQ8n6CvuKU3iKHFDqDIEoZhWlyP1b1JUS0Hc6pHSe/aKsxwmhD
ez0W4g51PiUv+6mLr6fGCFem3q1bV8fsow8fsmlRdUW3nrVCbEX1jxoXUevm0bORJNjurmwI1gI8
QCXDwJMjOcw/f7bmoPTyq5rsEofCi5UxsRfGjVYyzWiSNBzhEfpUOA+JPb1280aEUDo6/UQpluNk
D+h70OVXDuLWQlSrsrcA+xAVFuq71orrBZoDjsdR0lD/m++RmazKejoRaXPlIdewDVwwwE5O8fCi
10+TNp+mOfz01OloDJuLzNdV7o7R0fWMTeJxLJBzUO+SecubQItqUpghEPBQkpGVh/PJtj30Y6I1
kNWYyszrIPpHEDY4iNxTkivxZgKuiYIKyTvoAL0ZnzGcbjlbqFbJyLMSX3EuLohIMNe6B4Yj124q
TdBtav2BNUq+7QhmD3XOFCfczSTuofgAMExGSp0i5uo+aiJCdNNEuiHiU4T8dSl9vn5m8HpU2Aep
euMoKOeB1iu6+qh174Mr75GU0UptAw+dIPyNIMwlcOOaGs5AjbnFihUQTUYqJwXmZkDZZdO9Cmz/
3kxBP4lITJRjshpGSm0k3VylVRkcXWfe1J2NrcN3b2pNgl+L5dWo0/svVDcz9UfTt/cNII85a2n+
FEuWiqadasFlRclEt7G4Rc5l7zVHMx2fXUQwx+A6YuvbyFsZo6IOPDQ4bgde0w7NDWe6mR3rV25o
P3QY4yjRF58UxGHu8vZUxcUnlHfCfNleY6274UxD6FQh68YCmddc6x4xHBiJAPjz0eAiLglMZ0EZ
xbdZ7bqIF6DzpLNzb7ZXvqR34de61Sgi0H8DEMf5fNcY057J+WBV5N6OthrMcs7fLQ7CNWOEv2Gt
ZMyaVEvfIapSSZoQ2w0MxU5cHkoQdH760HcM77Km9js1JKAiqsvcy7oLbzm6WXQ1BxcVbTpp9G5p
83GxuJrz8FYCyyPxlVWqafF22ukapQHA0p5wCzE+915ECK+jXRYpAnKzf0bqiG+uuG6pbwwh3MGm
9KpNYrF4dvGbz5l0VhFVo+izs5tjqCMUZuFPp8LzWQ80lXEMDzO9pvCsvWFOz3UeHCLCbnMlS8SM
SCV369mWflF6WGjn+SWFx7ROBgWFzMVrnC/UL+4gCC0WUu+e9XykhD3sKo3vmOKrPBnabTBmmyDU
TqRJ3ebIjA0jOgze8EjOXb8qON5mimGLF+Hihv9nqdTzXMLxY39fMVjwgUFe3Wf9KZ/t92Ecdijt
VuXU0wjFO7mO70aqv/YRUhAVAgRJfYifnf4Fv9fN2Dc7W3deOdMiCSJmqvJUCUg64W2Imdv21gbw
Fc9lBeQjo3YkH6paUsDwNrTpp18zgOds4XM3f+zoEcwpDEhAcZW+MliTALIZzOHZd4JP1Ccw684i
qPCWFJCtMQa3KYgU9A5HDlH2SJo3GoZQ7I1oYxn+/Hh+bRv9x9WRegsObD2664DF2KZ0AIFpEyda
XiiIqNv0ibCXRcOXtDx6oYr6hRO2gCVM25WZK9e9O7L3FgC3QDITUrGNYt5zlMuLApQwqeDE0KqR
lF0mJ+aG9WD7lCPjGG6J/ioH5RcV2ceU0FtzXqjDcgU1oO+kD4W/rs3qFlMnc23MKkBOKft3LF8E
wH34HtzCmN9uBPFFr/IynHR+lhzoD/A5l+jU0YfYWICFuMEfX6PCWQCq+cw8G2GcIIBM9t3SVY2y
d3TMeFNw75rmZerxhx4G00prLz30tV4zfXr+/Jp1PLx+tikhG9NFHlnMcXxOJe5mOa/aduQQtcH1
04efbQCiR1oc5ED09avHluYIJ3JO3pm3Li1ZX6k3o7wfHlSkPB7vmB6F9eJE/b6a66NRkM5W1Euo
U+sS/VuoDTvOZNeQQR8LfORIMj6SaSYvMfo0yvnk5c1j4fqXZSfffZ+mFjTy7ux1GXL5Xrf4qih4
0Gjv44gseL++1uaXtiWd0bLv6rh9knWwGxgsNQFUyudttSDBum56HIzoo+3tS9FRz3dkAIvfSvZa
TLmDjRK+5vCg+4ClcmRu9AxobHp1IUseqjOSb64zvSJ22lQODu/Eck+plR51Qz1zs0ewDg1NTZ/Y
mdsdFbfbUDTvicQKXBjhZ2yMj7Uu7gK7XWe0aBuVVMJxtI4ljDJFv1ePRgbN0cWVu6jm/hHnEK6M
MruJ++AuDTlbsmCR1D0KK00/5ZGvyhH6ySm6dZcbr9KJNr1mbnHqrOH9K7ERz06NQnESvVCFxypA
vpYRqhSqSSJVp6NG03waDfeSrcNn1MGBqcUdh4nLMItvJWMl59tcqoelJa4fLNcjMosIozBFtJsO
j+Q+UBTl3SNPzTXqATpHCmoQmFJz78GoE2Ll+QBhe5MYVYLnWj3DkiRMHH/tdZ3Dc2WgiIG2LFCo
nnIZnAA0GU14WzERlm33haF90/hztu5i+07dWTrrRE6J9yY1t3WbbGTWXHMnbFfoc57oMW4zQqlf
LzhMh8E0v9YCbw3sDgCiqMlzASQE4622Y2FwJzg4CMWbRtlfjNGtaOJbNsOIFbULBLiKj/NIsWs1
Ve8Nmk7OCOw79MnvbU0OrYUCKNTnS8TRjyY4JjZhwiPzsluppWlV0WjLdkv5/dUax0f1hLuGJ8rx
AhMVSaesqUd6POttTuXD4OD7Bew5iAZzgdo7yC77AEu/DpFgAwPVW8f2qoFAtiI+7RkUQ3WVjhdD
S8RFHrnBSo8Jw5lMRI6c12Pdlc0l9Fy4HIHD4itvNAAt1TUS5rMKQylwQEn/kGE0Z7T0R8FaHXVz
+4c//tf2s7h6yz6b/wOgbM+RthCoXP61mIcko2/F3/7zb6e35LMJo+wXWc/ff/4HNdsyfnPRzXhk
C561PWh4foh71FdQg5g6ah3Lc2377+oey/nNVJoe0NiYvS3bAqj9u7qHL1lcIlsGJl7LQyz0O9X7
l1fxj1fzi0LmD/oYFxCQ7Zpoj3THhInk6r/qY0zdmwvImcVtQMCO/TCisq6ThhwX6uFpvibZE1lj
uXRS1Nf4c3O//t46fmkcv1wB9/+zQud/XIHx6xWEfptYXs0VVARgwN/DPqY8j/FquJz2ok6gUd5G
3Wsm8T2xRPC0b3+9eV5GHzVuza/2j+3zZ477f/0z0vsv3/DPWPH/C4VqPOF/3bb/X929/9Ke+e7v
LVmTHu2VUrG0pGnptnRpld+bMtJmJGyIzZCb/Wjmf2/LwOERX3m0V8NxPMcVNMEfbZkv2YYhTE/Y
WHuERHv2F9qyEqL9Q+olhEQNh3zONXRp8qusPwjV/IFDyQwN6Qpo4Z3Nogccx0ND9ZDDdLYo33zh
PQ2m9/TT0/nRo35uv3TSP/tU+w8dqBoEtFoHLVfowM8kWRgF8v/fJ/yhg2RsOepYFs4KZjNr9UOP
puDPP+FXid+PJ2eZpi2lrusc4P7aBacB30fTcg/zoHRH03pUCSvM6H/+MUpr9z9e0E8fox7lx9sd
VdMGqeN/ACUiK8XiY6ZRX9Tjg7F8LFDr//mH/BoC8Pu9COmaSgCJj+7XD2GTIb0UzMWqRAWe7eL5
Y0Knm6BOu/zzD7Kcf/5RnmG4ZBcwJP/h1esxNV4PwzQeTFC4MO0Y6XHUgEbAWePlJBiZ7oLKP46p
TSNBzLMKxDKfauiCPmBzLkyo4Nlw6UucXfGqrRp2Oc+a73OECUpobk8t0TuVQ9jXZTrdI+TdauOn
Y6Am8qkDwRQuvEUC7tohNCvPnOdcq45aXbHtifbhnG5yMLzGbsQAVpdi5XtfEwerBjUADRl11w03
tlu8DeWMfgnfPJZbeF2Y/7qNzvkVxclk5mwFCNuxavFIYFATE1FKiAQsWOwN23h2Ds4UAtvhcD7L
FpFjLVvvZsxubferh8IWVVTRMTGS5DNgU01QAnDSoRa7uwyCe+mz8WcVOiTbpLU5Z84v2Hwuh4o9
pktOjqXtJhDGdXdvNUBh8MPjMwAE/a3IHznBb1ikVWSFDODNY4HVGEGfjnQvrj9MY5PD8pWQHl6D
5DCHANUAlKH0WLHnZ0MD6+E+Qf2CxgmzmLh3pAqZDOTCkpDD8f3ZreAx9RzkG4cWzc9k3MP8R1b9
3FsJYMyceuBhEB+iBPcxwcrNO/C6OOXL3ei8IqpJxQORbzqB6CXklyRiQxOSF90dMh8UVHttUz5K
wBAaRnBssRq1w7NMmnVaf5Q7i0iKxGS5qH1IrCCNglPGBXURD5YJ5lmKZWAOVjUzdJw994azGzQH
ypZ/JdL6bRhvoeGBvWLYc6yHXFWMep3XBfqqNa07K5EXnNGvrLJYaR2o6tHYRKSYUiLQYXmNwC3V
BTHOHOTQHNGyr6i918ZD42EyCC7GXa9HV+f81iBaW2TbYtaY6m5BZZroxhUlfw3ra8kCWNHyU/2g
19anFY6rGpp8bHUHyA3s9c1N16NJqHYhVE8jZFk/grvL4eFW8abOp4M5EvgKji4ykwsw/KuBXNey
ae+M2jy0encqC/OQ9du+fjQzZdfv7/UAqF2MW2HgzLXsN1rU3SVdcz0aZPM61oUGUzR30cn31YXt
DhsPQr1r+GsO0ZcIpCBMskFrnyIAW3lCfuq8FXjsjHehTp18mx57mSAqIqvIz7Sl5x5THG9BirTU
wlKX2ClhdBSyCrZVyaARFkWYxRBQfA33FEeWRncJLZ5zKpc30yDBwpBZRS9W76x0I7qqU0T3nXa0
Vd4fXLh1RuPCArWiYA31YriQ8EydFTilN31OOG6HeIi9uySW3J59cjaGpWNFewNfce1oeBvI88in
21H7IhdpbySCTGLXP/gyeHT2Gm9ci02wu+OriVDlWCQaqV3GmhO91yHPj1HXswnDTpveF/GhV0hR
uXJJKk1uWcsurP4gMQkCMeEWQ1j2KtETZtE8r6AurJ25WWG753warWPTLQGyrbiviwHxk3LBDnC1
IroZsG0PFAC/hV3nhQWVkdcAMVAk7x2U6AQtCSnNB6cN7rxR3xQVVWNEFfomoGakk5DM0TOw0X8z
Vf3TWR39/O9D+x/mXFRrVqBbGQrtZsfONHSP58njL+2J/u1y8l9tmv4vrjn/fEOldEld87M5Qn3/
92WnZf8mdcdgWQLx0bRNg698X3VaJu4I3hGzPP8FKsi65Yc9whK/OTq2E129QpqhxQv+fQNl/yak
ZTiebkjDsLBP/ZVFp2Fgp/h5WeOYAvOGy97OkB5bNkeFH/28rIEercMKxQOPokjWJ53DW1W/xLKk
uafExIEph4ccuG00U3bGSkmCJnB1jyw2ZF/x89iYz3kMlY/tIMHMnXZlFsk7tIp321GI5tZCOFnG
K/Hu5OVaRtOViwKgRmbs69W9iZdzFDBg4xaVKkzjGdAoknlHoaab60yDJAtmycy5Kses3ZVg/iNh
wFgy0WPzKoiYnlBg5TeDZMxgpiS1t6yX2ogZNhd9g9GWH9XTwUWvJmFO5nwIGM0LFPWnWqdA3AYI
2HB54VavvVM2QvfihZFSUcNMctdxDRjERsUNOzDfiqoHqOyfIJJcRGhvAfe+my2/0tcnDx6FE69j
H4VAyF/xFmGYBf1t5EJB0MHLLYWtkM7efHe+tGmweWJQVhYR04j6Vc1Qc0JsMNOGGO/dngdokBTO
seS0mawJDtnwFTt1sNXL5fnG4oyn0Afak9ObHkkLdbv2nOEggRTDN7bvUZlAu0HgnoYdTEUwV8Ll
KeITQNmpeNa6d10JpHdYVBnRjeBTjAYiDXX9bg0Gr8QcwILs/fxcdAmFqlTlFuj3oKLaW2TWu9Hn
lVVj3651u7wY4cwtjGdBRu1GDynzd86z5Elqsb22W6zQfYUCUAckSmLqstz0FQQVEoKhs/LMXVYX
HOmjmjT32LXa9ViWLnV/e9v54GKSEHQ4TwTiuOHe2SDaeqhkazQUM7Z8IsFZOZ3fhE6cGwdNUwKp
pn7WwxaPb4BWyTQHjj4STuVc6zQB5FjAmD40Neku0Fb3tTZqYKYAUmFxvUvRMWzNNgEelN/NmbXV
Yq69dJigKJi8BlA7e1fkW2jP2aIaamvlGmhSQ5t4KNWWdc+50jNmADsEgJGo1lvlqvXNvLOp/qw7
fkKTV66+T217XuLRIcsO6VlhpNb3ToDF8xCM6U6pngDQIRxxJF3Qqqnn29qhVpNl4olbx55v4Zm4
q7RsEMzN+YZyWYMmm1cvU6gBlXhNw2ADh2RR68bjUHhbInxI3kveq0pcZZS/NaZr9efIwb4i+/lo
dN02nGhgc8xLYMlwgh36zry38lpS1TO5z2P/1GTyFCTzfYBndxycPVGWSPpIDUttPAeoemjDEtdS
ZDhMfCroc2D9HvncUBoyiBAJ7KRvAURYDgSTd32WJ2hXoDeZkbu8WNdpBy2nxfiKC5oZ3EANweUE
urzq5lOjasBh4kXLXPXcVmwttonLVPV11oQ2heyeM3NXh0th5neUSXNGA7mqRv4iyOnWhdeQINKO
V7KBmuE1HdnotFPTi78orLZrVGJflMrpLtl4bWBPWp1Ho8ZqH7K+OzVspIip0j+zNrzD0Wbyk4yU
WdQ0uIVpszm8G/MFIQ74yip+pzxNy7TQnzhDdQhRtKqoG+RvPLRA/9SEo+QG0bI0bPLWp3hXdd0n
LCKg5knwhPfn8jw6Eg3dnBsPGz/clfDX1urdAc2G0IwRFx4kIfSRd8dhNGNcpD0NhngWVtpuzaay
LiZIZZrL0EZW8MpwOCF1Wg2WlJE9jkW0bbzW3HpRm69hqDxZRLSvtAkxhCeCFxkgKR6Y0CjzV+oE
aLxKav9oNc9F5WJNrpS8W3gX9ShAHH9v7ohEPCwmiJwc0ENVVt6keeJtI23KVqOUF6bJADczUp9H
NXpVv2wmjqVMJPrWKZJAqmSAiCDUq0PtIKwL0I0SxNkAJj+NvXxKM2KjuJ0GJ+BSA96SQgoxq+AB
sMqWd8Sy1eTLcYTnq4u/lQ69xLFvrK7bnV9niS8WCUKwrHGsXTSZu9Fr92CGc7lT08JMWBvHwljP
yNCe2L6GezLu3r8P6qpTE+6qh9r6PH166rmeR0XGlCuzeRxt+0oNBu7IVVcjV3a+dCwWVqwW0Rk6
EiOl2l4HvHldM+5RE33MCr9nuGXFgh1CTwasArgwmUOMkF27BgB/XzlyY9Q+Rgyau+5yHQ0XCzFd
WarRZDpvJAOi8KcpTWooQC7UMh2AFfFOVu6eLB/dGXuzq6Fm8oaS/G4UOJTwXzFPxO/qW4Y+fD93
LdsfnmRIyFQUXuv6jfpmzpWA76ppLu/lvgnEyUJ6gM/XYSdEa7TSxKLmw19JNaPPFn/U8k8rMGlJ
vXM6/14gmzy+LL3XyeIq9DtDDd2GyQ9N6qJwVHO+hyChipFaoVVe+EJeycH4qIg0GU2+WV2mk9FC
5vgm4QXnY4bQVL5IFM0ggfwTNaOruplOhGywQ3NP6vbn0r1Ce3QyEmcPwfCIHHHVq2ntfFFQD3jf
zEgKM0A+yb263RE4EttMbk5o6wKhHZjzGHRX9CB7bi91mdDOF1S73VrUCq7DQSooJ7ZF3ONQ8C8X
V5afovPysOsHKXNCOJsrwnGfsDtzK+pf+NRAU8h7mRIt41jTR1ETuGZjLgrct9Cf820VFDaMLbZp
3G7G8Ldl5sOzBRsYg9RYesvcQeDXGfoJ3TNQI9U0jB5pkBMSWMtACbWIdxSbFxZIdxWgdn5N6oFg
xITyE/ZXqBIYkzSdlY/qbYRu+xIbXkP3Yx3SL+tBslf0v805jwUWOxpSiZ0rsm5B5TzbqMSRATGR
WXF6Gcrh5vzyuhrbYOoHSHS4ivOzTgVywRFrp3o1E5k3a12v18VMESBTTsqKLS764PZwvpYZhx3J
k/a7h+NdvSHf5lrUHHa+jjKivghies3Cmq6k7rvXy4vZq/d9bewEx4Xr1lIPqMyvR2l9/74x5W80
Sc4CQlwLpHBxnCwbu1bL79Y681EvcMBF/qELML8hCZhB18Bt4uqSkG8539r5jhH+sYgViL+JtqSz
8XvtKPjmzP3luXNbqmFXOqb2cfhWZnT3RrIIjb+ker94oPKtozrM9/+bAGgijN9lGtqps2OoDC4Z
ea/PvytRn9VouFPPr7Rq8LSH3u58H24Ynzy/vT5P5iCvTgbSwSVVDBYqCEHUo240QAkUgFZDaxfL
XvAWazU2lSyC1gmAZi0p7j3dOfqd9nX+QNzQR1c4N/O5i0pEvOEAhaMq3ifSqJ0o8FcEPSY6mvq6
e7YSdhFubwVkJM2brOFis6RjEVR/9CJqcGQzHJxbfWCa5JK7OOp4FH2GyABFw/kHWDDzAONur03i
naSLFnMPz+z8jeeH7qhHVIYCskR3hRh2cZ75aZ+s3KbyOTDFFgr1vGnDalxMLM21JNlKiFBbqRZS
HmOJHTIyNm32ZgVPrs5fqjFUDXtlqR10O7qLq5zZd0rf445Z2gZbx/l4gcKVJX81tZcmQGeJpML3
LP8i0VXp0aMVeR6QLwloadel6XGuK3GI8L22+IE5GVLQTnxW1MqyVZPNqNnsicqUinJwy+251/oe
wel2VF8E3ogtGQpgNLUgL8yEVjFdtS52t2BWLVS13PO2TM5NQez3944Ve3SxYABPXRRAWNK4WKGC
wY2j3oJBul/QZRvVnRu1DwoCcCixPuwIGdtHglQks8f6F2R35y+f++vs5/eUPm90OdX7EnpVRi1P
K50TMSBXaogkxvXCqA/qf2c1C5AMCkJH3sRN/44A0F0R8ACNqBd7NXIZcfrkFe2uz0i7mAT2Zdoy
zk9oyslaq6qdiPxvRkjDJFiMhSc/0bontfJTswspW5BRCz7F47JpL6vsxvV5HOc+fB4NWjecSW0O
Hmz8Tj6GGipLxE8mxF6TpoigI0Q8umqK4DKtPXfLnhZAjIXecIhJjyvYLFQV54Y4g4GUWjUKR/Ts
EWivyswC/DGM+mPgv5Vxy5g0xJDXDPOiSvGZJbr4IiPiAiwAMSU878jkX3V3g0bbW/2+0FW35NTz
A3EfSnDBz8XoQZbAMvgkXob2fV2MmqHBgsLb5HSzX3ZTfkjHYC1Cduidd9WF3jpkj1anfIcawh02
FaItgDXxP4h93tV/A4eVOGbdvELanRa0ZPz/e2HIU2e4V3KSpGfzlyAw2XsL6omewWrq0rH9h3NX
QWHI7Ocmj5oHEjUO33216FC/2WPnql6MrRZCoVrYJ8TDqK7F0ppQydo4GFm+04hTJBzIvvl7J0vR
wYz5W+MmgFeCS7UkiEEjQvWUB+Ur1kKMTVRZoRCbjCUmSTYRMqxFa4NiLFnzn3elpi/hNaGL7eEX
99RoVf8tTePbEO1beq1+4LSlpQzr3HFUdHOewNW3aASqo8kTyUXss+dQVY2hRHY0eLdOo53SOXrv
2DqokaAiu0BYAaKwPHWR7j5FYXP+zPMNfv9RyiUtoVx0T6rD9n0uzSt1VeaIlSkL7Y2hlMwI56kJ
uPQrDw7oQsRX/XDrqS2x+l7m5HnTu1Q3LVZw9cC35YVNTiNXFcYEcQm1zlALz/FFzN3r+ff7DICT
M1OLJC2xiihP8qi+7ydCczdF4Nd0qGobLRyvgSi7df9EDCEvCqv3siY5CakXBs65RqWDH8CyTVxJ
rLBSrpuK0bEItWNBOFmv6rJWTMYEm1XUSQx+jtQfRHVtqIWCetJYmqMV0uS7Wc27amvLitU1WcE2
EF4nZsXzBrixJmKuMGCqdbJsGNRTObdryYoz0qwPXBBlyc4793iN6h8DdzRFppqWcd79VtO0g8Cw
jD06jGbQryyN2m1IqSIIYLFHqg9NyUQFKJ4ghI/XwoH+1Q8BpCRdNXHi0lTDzdh05+Ud50NrcPQN
I2915YxhguPM2ddWfQeDHUwuSaRs3DL8g5xdUJI5b+5VUaTyojW39212mODODf9cODlv3f78uE5V
4f5x+EiVTgpWBhxCe8gtKBn+4fBxiELDHkNPMJgZl71tf5kkglGXyOyPpPCXHG2v/3qJ919VcP8X
igIog/6JKmDzVheff9s36Vv+7Zc6rfqx3+UBv5kcv1o6dVWeNI+Zcuzv8oDfJBAb4uEtBACmY/wU
EC/N36izO3zRlFRPXVXE/VGplYb6kitdCp94NoVn/5VKreQX/dQChC0MW5hK20MOveUQVf9rnVb2
diJZI2JzqcADh4CsmllywhC0wNwEni84WYsuqjCAtbdmRKdAdoitFBTGeZ0KyRcR4BCsRrDuC5HZ
SFPyYuOybtHr9AiN88cCPRzf4IqsWxNbSWCz4K84lHTGctzYNmW63tU3syTq2mf53X1yYng7NckX
xIKjgwmRHPDskqgVCF5OdWMVocuZJC4TRjevpqSTTQ77+hHhpJ6+jmZ6kem4DbxiD/uJEpG1rVwy
IB1Mu2QUUdRzwpdWwe39IH81kuLVmAC3qt8WTR9WU/+bU/GzYOgf/Uw9ZSEMB3UIeieUHZaqlv98
yK9pbRN1hUmxJd47ytFExeXNczMMG/CFCU4A3iVvqENuJp1I04GogHgcOkoV7k1RcFZJmfyNo/1l
6NXaQoRwrgofwBaQrYNOTVHcIdxnCkiS/dTOx9DRj7WwcNn11l0ZEX0GiQwu3GfLWR4vxr1R35U4
8T7NKWWFKTmMUfQiPP8j88L1UEOz5Ah8IoE0ux7rhQXcuKNo0pOUnbXGsSuztxBWJXp0jHiudiGT
7C1POBZMOIvXjIc5NU9miAMj0vHFtfhYW5fkMm3MIY324CrV8aueP1Yz0XoANRYh9zdzXVpcB/gt
IuwwBEsP2La65put7rfmjJ+S3/iN4RQsX6PuHvHuv1FKGPofdB/nd2UpbRrjoUHbV1//6V3x2Mxo
jlzyjUrzweO+1GNqNeMIDydcO+7DEKa7rjBeU7uFvEg0UtXMLLOK6VIvx5P6bg9KzGK0EgQPabj3
dMX7NV8xemmL1DFhrAGaNijKOcmbhMZnaPYbEbDgciLbhNvB0zJqfe1Mzm2TVG9WYT+YHl9GE4t4
IH8fNRDiSJ2zsngzBA6lRAvvSSx8Y+IsloaTvbWWs4di9pJisSebh6c3hjjNiyFbBqO3ppy3aqhi
Qd3nATLwMOnZBCzwSE1/MimTmA9N2KL3729YydyYLnd6/socFbcib25myzwWMVgjqJlgHsZpMUgW
DJnHPQcqYCjrWVHQCnMMOWOoLQErrivRbISNcF/jzGOBNe7GnKa9LOedmzjbueEEkyJrsdRjh/Sf
GIR90CSbsHpoAlxpLJyorysGxERDyIX57rB8W8SxOW8qPQG84vnJbg7NlbA77E5l8lKnydVPA/zN
9y77s7DJNH492DoPmBLhFpItnVHYEX9gZ+V1ZKUl65DlrOBBnZceLXdINucZ3Acuh3C3xJA1teyK
bbl08PW3Vf51PuohrfWkRjUihJPVeQvtFfmFXplPuccqQIt4wTHx2gOFp0pbW7W4bKew3QQerrms
DB6aLKNvc9ddxKK0JhIGtFS5mjkvX9XudV2RC4zjA3SOy9iWqdNvdZWlln6k85PE3N5XoMo5aeoi
58EARanOigwOceaifTbb4MGvlAUODvg60sBHifwhETed2sg18ZySmkKJzbPQzk7lDJoJO5kIBgIK
IO5koaE2nqw1c1+7qktCTjoV1iJe6yK7oWBGi3DdN0/L8C6EECFabsTOOPwZu+zgae3EqQgvz97B
4npMSgCJmueegHC/QlfKULzkr2y4GJmqQW1GEwLuSWUheO6p6/CLkMTWLGqFiwQZsTVyoNaWnb6a
LqUmBbsli+uuFVy7l7Qvg3BfOzZohVlcd0N+I3g2dJFPVcHIO4r6Y3FqBmYWWgQlRlJclnrCFQ0Z
z8d1UlKPBbQRVe7Ir4KZFj7y4De4zU4qmEALo5vz/AgP+hUm5TbWxo+gyW8MGX/plX8qcNUvZa0t
Ow/CAiHjS9fF3zXZwdd5w+FJPiz38qWrtUfLg9pq08rUDJXXxY3J4cWSMZTid08S4PAuQFWQ5o6F
rHGN3WwXX7KxeBB68DXl2FA766FWd9MlzOkIVjg7JNwBM6wTOFtZUshN/Dvg569YUilG14j2dRb/
msF9a0X0PAnj0mt4tHYQfVVGcuyEthqT6A4JDeKs+0ZmuHsz/UvdgBZ5ycqO2Wm1gf7V1/pygFzK
dkHXF1MT/Dd7Z7IcN5as6Vdp6z3KMA+L3jBGRgTJIIOkpNjASErEPM94+vs5lNWlVFVn2l30os16
k6aUyBiAg+N+fv+Hz6oEijHa7pIG+tqZ0nqlm2axZcBzTDkF09GP5wSbgdLiEycKp0Yk5neAk5dl
7fc6l8ao8KEcC8aX5dENtbfl241W8jdmec6fO+Sflds0KQaakJHVpVr8Ug0YPEeBUhEXDqCJHCc6
VZZ7zgb3PM/siXZXvLsYwi7HFnzgmI0gSF+KLADCbcCDWkIORrH4klLwi0Q9Lf+oRVTdNmZztklQ
JafLAg9Tk+JNfhJRAlVgyt4I++U6qdQE3dwFMeO2pEvfytZ8iSb9JRq8s1FDcLJCZHthc441gs/U
hM2xU9jb5QNgvPzS6+rJCClITiPmCzmKu8JQtrAaN+PAO7X9S1KR5d5iRAuM7h4yHQYir1LigLhG
nLfPsU9S2+jWIZ6VuZZaYIkU3w4M5XJwPWeg+rUa/+mBQvBEIHa1hjQjRV8xyvVkd/uQNgZRznmi
2dFa7eWvN2XvP90kx9I0U/prhwjZP5fsiUApvkmNh7Hd46Lno/8wtHscss+9Aw7gFG+lTl1pJzhc
dgxwaFJ/ImhSDUEo3D/KuJG+SScmP6/NOOFiUb/NqrTaGSkPVTS47/jXYSfIPmepNFY5v0As5SmI
lANy86bQnjwfy2cpwwgoKG9yDxQ/+VZU45PcK2nwApKEgtF6Kn3rHCfayUYj5sPtkqtbRPxWASuC
wesLJq0Y8WrmufXxNY0hN067qWoR3tR7CJW0HNJDdlj/4qij0yCEAw0CNKuXiJfNMd/Jhxi3s4wG
gaqeF4hRE8CgEniKZ3D4gbAB2ppIoq2BIx+Fx1e4u6gcr4qJM6sS9HctgSgbH+XVOlKTbwPWaBwh
jnL/mtw+S4PmFDO2J+Avnau+1PS2I9z4myLlV1q9P6Wu9VIHGAQ/Vj0L8K/vuvmbjeXPZ9OFJm0h
IzBdS05dv3ZqXMBg8DQF3xKzOJMejbAxuzakP5pZcebg8lLL0bZXCmpAdhIigF2+WOZ86I0c9Lk8
T2F5xnH/LoZHorLXjFDxwPzbF1LFdC/9LPWsBH+2brWuvbDTZas8gzZdqBMxF2Tutm9guCfFTs/0
9ezb3lOsQjUJPgubMXDK5ltVfAIMCz/zOvg0x5jaiyobelqAqpcvBa4FLaOII2zizfqcuC5hq+HA
WDEkCjTNILMZASrBrnie4iDaAUHsVRfjgp+7uV6+Iv3d6U35oDjpYxuYCUuDNC1OQ+Yt6e7Y9eCW
unSOpg+RLs2HZK8GuKCZJdY0U3fVreJEctNmqXMmbLKbcqgxzcNjyraY/BeWg8qhBW8LaQpaMZd2
u+c5kuwjs96ZSfCitMFHp3wZbUtIi3sTph9PPT0q2XHwRewcoiYdFTMzUC49H09EQ9mHyRvwSgFG
Gsj1YLYqQRDKS9jtais/L5PHuIqgANinpQ77PT0IzsIHxqUfSq6sejUoNpNqrEwG9xs3NOpVA4XF
d2Js9PFEuDEptbSuJcUCtT5iNlqmquC1Q38DR+6ZEAkgbDf8NDKq09KNwM7cA4adkonWZFL4j5EW
FwXugzoDMkb6XpaNrKRKatOos+ZYe26ZX+2Ryup2gLWtMe59K/kcZ1ovLG4YwzTPfeAc4i64I9NJ
EnRO2FJTDONj4SbXwE+uWpZ9tqP0Lql2wAGfIAk+8xg0XwGIbrs4R6QUfShtRuYLjZQXcXDClfUE
WH2Net5ImpdldDETUnMzTTSKtrObPr1JYaAoLBHIGPiibaJmwgBkvh3M8IH4oU9ixlKO39pBz2PG
+lyk5SivhsTdtKyU2bDnPUgYJkbykUjbex6bdxt3CxTL2YDAjW+im4PDgAMjTjsCsravJD9ca9t5
NhVzLz2Bz/0dqGBTpNzl0feKjhANLntNehICiUzc4g42r9d9YoL2WcjlUbWvcZt9CX33eVkPEY4c
FrM/OM0oC4P53LnZFRM+hKYOrZDcGmPIXuEcGSsrxOSl9oZj2+JplCo8yHjsBEQ459zxqAgIks6s
p6GLv7RkH9wMcrNbEwh70nCiSq7LepOGfYyLC7Hq77X82DJLNCoCuiyygwhwTaJr2rjoi91nPeXK
WOQh5U8RXB2MqzauYBOWz22tq/ApbxnARdg/5Q5Xc5bWuy1fHZUMnyFjHqDa732jfRp+sw9ifrHK
6Hpld3Fafl669tAkRZYEoGCSL+2RQhwBaTdhucnbrWIkrwXAJtZZp5qDwrJFLBhik+bXUb7giGh3
chDHMpbggNpdoP+KCj74zAMPdscUnSyN1nxpQZMoubSYK3Nfvec+Sq+49NCSx/y7QQxtMX2UjAa1
vjhjygIG5HwpUHDnzVd5u9Scz4NjICmeQTYtxis5/jfBRMSqwoOC8+/nwEsHnaXhGTjr8MvGfSzp
BEoHqwsIhzTTjkdMVc6xNTzYpfxPy1+nPMM8GJ/uBMc6iJgLQSApM9J3/NilgGOTAwZUcVio3Gqf
2dPL8vU9VrkzUotgsIqyky0QHbXYkYxU41Uld7eew09BhBKV81kXPRBoF6I3floofikTo3WGkyJm
/htzyq9lVJy7ujpb08FssnNDAmVqwP338nODsBVu1FpWrCxLpc7PbkQ4X8nDCLq3d1Jr5TQl78Rr
sIqTOThrqJ3l6NdqIdyjXP3SV1bCDB/aGKfHc6inb2PZwZrPQeH0Xvm07OkhlY+qGxT/oG++Y7Am
n26ZrGF9sA9hMCpFq2++ky5H94+mfO2mjGVmbntBxh12kNmISgcDfTq+WeUiubX6UTjG3dCQewvu
7inBHo9A0qzr/NgO1k/SxcQtXSY1sjgKewPQdxcTSbLsHZGWXIcOlkVfmntP5/J2kfcsa3KiRsiK
afJmWFuQJW7wNPCSq/5uDQxDZKdYbrKuzaDidrD9654B7dTvcCcqRosuEQmhrYPH/bllyI2y9mcV
E+be86nhKkS+qu+Jct0kxbgy8HVaSjdR7Vd1SK5ZxuQjsCFoDjPcMHkoccXaVX73WgdQZzyrxR9t
IMGOQ6JlzDFwFaeeGXJJUO2mEKjxr7+A8Zu8RtApWwV9QFKGbkz7Ha9VDZwCiezQV3IUXIpROumE
Omg/T6bgRN/r0bnVqX0LftubA8nRjOmwN3I7/WctHYaMtND+WDb0BnqUnpZrXnyJ8FK/mTvnkOjW
PpYaiJk1rmLJp8kPGXjNrRD01IIGyI3M2vFU+K65cgkGxoHkKg/a33xf9zd91PKFddT2HkRiG77z
b3qiwugzzDFs3lnKRBJ/70MSVqSqWjx0jmwLC7RQh/5zz8duJnNfGvk17qJPqcLyCErzNQdEj3pw
5i69S3MgDUDFAywXCt+ug+lZtww6z3QPZyxtXioO44K2eJG3bdHHOIQKkpRA4AhBCFKxFrBYCpIF
x6W78wLqUpr5z0ZMaehhrQwzb4MR+ytmXR+BlZ6k6zQsueKhu2bs+pTa2Tm0/E0SEE0417sUychm
cv1nxshGQNSXR0gxcib4k4jv49Z6sKd4WNNyYXJCc1mU/CF+D0xMsD3Muxf0PbWtYx/r1+UfFRec
pMzp+ESFo6YnuRrytRyX7LmxTneFzRGusnoe9ZHNoWZEFwaYxslWaEY2Hk/QkzuSD9Z+I0xj42kM
pJeoGRuKzVdOIYGCfIgyaMQ89kvhDjrerknHlefEYMXFLTxJxGYz/W7uoZvx6sPS02V091Dzmg1e
wQQ3KNFnA4hH+FyzGR1Yao2O+qaanV2ZehzpQFuAqPDiM5iWFQFLwClJBx7Hu9hk++8wnlgp6Mkt
JTxEbXAbTMBxdgMRmnyaozwsUkOlvfBI45jKO52dKMCmpcje5YmXPt3Sx3NOOzV6bEBLw5MFFB35
bHPLywkIFQNr3Ggo5x/tbiZJF/BpF9XprUe9WXgiQSIjYLnVBc6akZ2BjObmsZqx6LEf/ZZs7AVM
YiDHQB7hDSDRAtTZJh9WjdtvZDqdOKnQ1tFQTx7G2ka6B7sf1nNFE7bsRFIr1HlOsPtdDX744Qtk
ZENBCXyFXHfleenml0bVe8KK62h2BgGuwdZNlSNkhhdfxuiFHn+y6O/xdJJnofHtvazesOdtfH2A
jLr/1+tomXliak8umLsP8KVe7okxs554bBzH+hFkEIvGgwYLxBpPLqQBg+fyZyfN7XNo+VglXzkd
zQJWLRBZX5XnPEjPcn+liw3Zb6bcwlTDfjAMpC2dDfui9lFCl8GwsgcIe7ZyaAL2J6kpLSe+Lg0f
8JG4S+fwCvp1ThU5j3H9pDwx4062C1XQdShKrluY29Qz7tMUQEo1xjs9dz7i1qHHIsgmxN8OKgTG
BkW1UwOew0ku+dJNKWq/nQ33u7St8tZIttANyKXqElx5bB2Kk4yT1AyQZTSmlZyJZKcobX6wCfsz
6otVIA/NVDdfcxX2vNAdMjaopbtaOg1ly7l1rVcgFX3NXrssjWU7tsd63rLhc/mmDsJXEu4yOd/J
ISSm1psVzkKRts66+L133j0wfDeo99J859xnX45Fj0BE/Eaak8wXfCY0r3KNiC7bc+q5SgVuC1q8
gj00qsIHbU7vUrqUwIg+EzasfMrf8zK7FDpOLo36hMUCfJzAj/bLDE16L5MFURwHmVIsDZaW6d9M
xF5LlSnh8cxpiF95cZa2SUFt6eAwvFzKzic812r73fJt55pGJ5Dn1Bgu+lD9MP2ax4PvSqTgxcuf
qojmZzl45Vr6MOtYE9VucJe35AdOTrn1lqdBQbhRcTqRo81yKy0sqVdxrB77yT/LRlcwghjRRpds
DX9dv7AG+PeOwzYNkCm2VHETkIL+C4A4W7qZezXjJFWfT3aMZQeunVtFV1/MFlwqZVZCYNJ2TOpn
PE1nDUzQmpnVBHi13xQNbp4QkPE0Bz0qbHVTKfh/AfH4mXf21be4g/M3E3l6g2tasjHm8VkAoNTG
R7rHXgjPWlqRAEMaGuT1gvPMWAkSluGcjRFqUnc/q9Nd7DEi0iSHjYRqYCsBHnPwHUFhK6t9tCrG
hmWOi51b0PkwE9NAlZZJlcy7Ip2v5aMwR3dWrU2DfWjUjZek1V79hCowZPV2JpRpxj94TUr3tHIl
frPHPWRqq4vqhtD8wZr0pri1EIqGrYYtGIBd5d47LQsnicD6wdNmKHt9qn4GpXYhnqhVgnprGASR
7whpt3ezzXx3UuqvUw/AZ9l6vEJ9j65BPv7QUr8YVpuqew4dvGFHxRTP9O3k9xfFeJWp6DJTxdQb
snH3nU6ab2XztgtE6LrjdrYccgwELSvIwAB/du8LHw97Vy9w4y4OXk4WUBPxVYoqfsmtO719SpPx
KBfJgQ5iZfa5TyBF1njgGdn3BWFEXND3zq0ftewXMTEg+JMzih/biLMEc53A2gssDMHvbdKyrWC+
shqU0XiJAu0l6u6CKX/BMflb5T5gKVSsylKgPK1c66FCeyQs/0Eb7tJxfC5crdsMtvLdTp7xSnmz
9OItapMd4aYPgugpRnBbkPbRVMVW/n8Y3XsXVRWPH2PiHGBaEL4+uS+tL0VmfUkt1h5ITrGac+vs
GfUlVJFB9FzwJk5PSVE/LnNFRdBFP2LVpATe3FSl+hIEBdETGrQumVLaBmbEMv9coOSxf+6J1Sap
kGtN0CIZp+kPJiA41efsG4CsxYLoCuwcWdpm6s3dmLHpsOxSRCdhzyFxeS5i07o1MY3/6+fa+k9t
Kc59riePNJP039rSjLmAGmTkGoYZpTBMz9pMCxJpnOktTWHGXn04nYKZGTy9+tP2shPevBAiasfc
24I12gsY6D/XCiKWFOJ9V1Wc6mgAadMWuENa0KXfkb/BbfcWWcN9qbKLmWqHFqu7rXJnj932SQr3
0uK1XnwiIEFoge68T5No3ebag1QkJcnWtVM9pDrjlMC1nqVKLudcAvpYIxWJy5lxuxxklkoUG84B
9sWj5ym4ZfGmf30Bzd/EpNLXIx/XTcfUbY0T2W9j9shMh7lrqIatbr6QtOOUsDy6gj1Epiu+n371
sm+uhXM9etyT8CZsGVbber4vwn69jFFkSEqszhaNRH4z6ZfJVi59ML8oNXONbEAMExNtszyqijAO
BLS3GSkv25kg9TJyYW3MafJdIPiIDItVQ1IQBgX9vtIm5gAJ1u411MwiIaXeDKdVL2NyF3r13yyp
xYrjTyQR07KxC0Er5VkEX2my5H6tFENXR47Skx3pTylSl100K3QhOhaeBd0D04AVnduzj6Polktx
KZ3x8Sc0KiiTNuXk7pgn6aLYFjE1IyoPs2akBvZelVZxIhahdEuCKZjhVtEJXsA9/doyqBsCy0Jh
dqnb/n6OkER3ckgKU/p4LOf8imB54ZfoI9QLBjF/sxiWAc1vX93BZENYMi4L4/cBTlfL3xoUG0k7
wHQhO9nO9NSM2U7QunmAYlqZ2osa7iN766X1YzAYe2Pqtq7CZiSFfQHg5HAgzQzxxA9+QES8s8mx
JQ2L5NPL0r85mmr/hiWYlqNym7iIng6557epU6TWFrIWT12JxFJTqmc4DwA7xTrtUILnHHZ6h9GL
5Z2bbtylffiUiPzDEl74bIfbIEv+ZglB2/u92+AzIbrlvKzCKgM6/PMaijuaYbfDDD3qs6uXFKel
dxRE3TWQFTZUXUFWhbaQ0SIvx7cFpx7t4MELnvqy/VpE8BcEZi0m+9mYqnMURaKuOwkiImDnrNsP
hXuaXXa83GDwXClEb0fYq/88BafRp9aH6yCfV/Ec3qrjMij3ZZXKr0/u9NjZKNa4GMvpZKFDYMF2
AIld+6XyLGeiFizBE8BRdkz5C7ez4Hj4aOjihkWyHMtsGBBpQecdmf5z2wIsam5z5ynOfTYAZY0J
uGeWn0i6sESZtuAdhHS+MbmgBWJVyVeSc9SyrUZRd9syJ0Q0+RNyXY4nXS77o9Hom+Utl3mKnK6a
YhtoxKHK0VDVzOuMmCXkyYXMDCpNfhlCUfVtIRykSnueC++bDBtIH5d5PjCKFT9y9HnIZVakecO3
mBl4wsmKaZ12DBTa18Hex3r4tauV2xJ3k9wb91bS0Da7GyPyNwK32HKjFvAy58goA/B4Ss9hqN5i
XIkVMafYaaBT70bjatsQcs291toOgR7ResFUdSh/nW8CJctEg3GiQLzOSrCJYkg/jaD4tKzkFHK2
b435oVOQ/cEXWRZNKIOH1Ahfp7A5CpyfJPRlTXIXqNlnDmFXd8217D264Kymmu7ytLoX8q2Me5aT
C5lZP8zI/AlWD5ipZr5HblCbcaEwPQlBIQY2KcLm38Zcx5R3ObNKEax8/y4ki42VUG3LmW55AaYw
q7t2KkD+LJiHJhyTakohJN7C4f5JnnE454cyMajmdg+H5W/G0ab6byAdI0kVEyfdsE20+dpvPT9I
KVxmQHFMxYsTRtU/wTreXk7fAjrI8V5mLySkWMpwsBiS6IrNn43nNMxPxAedQ9YJFq9wAvOTTLK6
9o3UtUcL4BkOPfRH9vlKY/yXknongyMZWgicLM+KDKYE/CpV/wEKN+NQmTGZmo3iAesQ8rbMdas+
hn5NXgsvBFU6Ln/IyhmYU3XzRYBb2wjhA2cn+QRuoz/D6JQasDy3xIHjIErYHV3MTzzNDt+7Gr1+
aCN5X9hOYcx0yO8TgqZArZucLPA2at+SGHebhPGQ3+TWjTdqa+xW96yJHCOThenU0xgufwimB7JB
v01RfTXB9lblKIhffpVVnJnQegLAKWjihwUSEwzCjwh57RxlWejlgm3RRSUwGzy/ehosNo7lzutS
Z+zy4jGivqlSsKbXHyDANJwyJxAcTx5x1yjPDXvnlEKpxM4mF4bRUMRX2ZyCsMCHRdssm5TctS7n
YBU5G6O6q6ruWbOjfTqnj70z6RtBQRQW4LIiHGAfFvVFw0sEPOBZHXAIkd1wgYyWLXEi8Dl28VEu
vPTqlAMNXXwhWIwdS36QANVDn5MITBNMbAHH1jC5T7zytqnd+5hHVQ7Jy2acMdHE7u6USd9HJw4i
kaAxBZa/MK5j0sJkQrAvPYvfXCXEmx10jKHWMkrUZJTohOmFB4/gI0YWAqnIl8fUz7wh90C+iu/0
NBYiobRV88E02MUEjnPc4ArrmX86NkrzQDwjhKZlGF2BmvJg5IEDGaTDQyA/xYoMJNjWuE5Sdhba
sTZpD1HByPMPJhVffBkvCEAUx8oPrbc4MuKVXsk8kHUhS7lXfezGL9Jry4ebW8ZnRNZwnoqPHDJf
XcYz8oggu/i0R3Vd5tpHOUi6BeQBtNZ5OZ1qM7gshOGkyfRVzWntJu35Sql8L5WfHYrjT+hKBxKs
glR5kg89tM5LXfdAttY3rAqvaNwZsIiQ2ooYtxW4rIIeqsNNmKkf/+rcHLdbu77y8RPbxHfyxruT
j596suTlulrpRoNlsV3QFBigJ4KR99lkPUO1XmjWyRzftaay+zkxZJ4i85bETR/Nut9Eg79hEM9J
g4ZQJekAUtzsKsdqPOYCoi4rSmOYPtMryWBWJlitVL1lctmiwtDU+LasaLlkDCzgl7Aj/M7AtyGv
NkJpXLAa22gfXWBl5yDgmBQEGRPJz6slPQHHEGzxr0P8XPvkWQqNLAbt1kcTaxAp6bI6ZDHLeBHX
k32e+2g4AMkHkGsmrKVdXgVtXLC4oI2vUmpzOetP0W6O75NmJBIyLG90DaBKnpwmv5hZdzf18wvd
Er5Q7YNWMyptIRnyotJpygvHNW/a4lnPXi21SybX9ohtcIO8T5O9Qi6cL0t4QZAWaLEzkLnq/NbC
/Rz18qtdXVzzO+jwW14k26D3jt8ti4y+5ZyVz8a+dzyM3xdPcKCtIe7fx5EXxh0pi3m2x9x+Jvyc
xosHsGS+ZNsA4KyNdCWfMso11CZoGEEnsRTzc9Ko2GIFY4xxizdC9zFbeKQyoi378Dv6nrLkJaWy
NzRHci0Tnr4sMZ81cpWWI93/t+/BD6Ktp6cfQVTkv9rx2B4tthzj/s/GkZcwSor2Lf9DJfIff/un
UkQz7X94OpxiTWe2p5lYmP7TEpV/sVzLos8Qkcjie/rPwGPjHy47repqGsdpXbf5pT90IqaB2Q9w
pOua4I/8tvPf0YlQEv50snA8A+Ktyethi2owglwGk7+cTm3SZIsgj+aXqawePP2HOekHZAKPca19
xIr6ZXDmjxhnBs3FItozjjbXjqU7fWnSgh+e8OTBsrvQNhIzR2oYLhSNfuqVu2gOn/y53wZtSYEa
dlYavSbFbK9cqW2kMZFCQEZlH4+bvkC/hqzytvOIzKmTR5JBX1WqmJeQYHrjVBMzHOuYs6lMETzz
zCaR0JuNNeYYXzrXXntF8aNPSIaJY4YXVotdQaxd8JvYRLayxzeYeUhVQ+Hpvymu/oWTwUOH09Co
O7cyy8D//ll1vQc/41wHE4u6s+9cYpDG7FuWxe95AWG3TD/ypmaT1znnZUnxYxqQflkpjMj7ygPA
LvFDSkZ/a+YoH60Ix33Meg5DL3Y59RMMq0uBSTUFK/mGnfymjMfHMQpvJz80IGkOWNBBJNTGC/aL
pJpolkxCjfXQc/6wB+WFadeghjdl5z6Y/H0DoeMmAYdUGmUfa7gpZs5rEc3v9GH7BpkN2nMU4lW1
U4hAME1/75W8boPD9M1gDmQO1Ts97l6VWT94k/+pD+JgwyUsR/+SDf2dnU7+zYwV00jQ6SbTSel1
C5UeIL6aKlktUD2Yrzf8rR+lROZVnJDi7FF3WonKwn5iql77FKq65jr7yXZ4l8LYDkp5aAkds1r+
xTWde/bHPe1nt/IjBHuu5EQNyrwjZfIBy2iEKphvh0SSjdltR0J7Cu5Nv8WEymnOLg3lGOhU8Zo7
PDfVK3n1XwbDB2xTSEZTj4TzMvNStH1nwb0b1A8STGMEkvAjNR1THO7ok9bRl3jdvWI9p215V+Dl
1kOOKd1zFETfci3RVkD7PwKcXW48dxszvSXtLfsxM91Zw4d5q3FOxG28pRU4Nh7hynpKZJZFTAFS
+Wk7xtMXLzZOGFsfEgUZQxecubg3XYORpkOwhWUon13Y7NICWxzTAqSdmnKdNkq0qdy3XJ/WppIz
JKtoZy0fjlo6rMFBt5WmQLpQv/Rp9Zpo1q3lFK+p2j4iILqbYCtpOPPR0mSvKa2HNj5S3In6VuZL
2Ge71k3PQWFQV4meTCfyWZzyUvRlT1Ro369xJTpkaYfHRQ3Zzff3aqKgIDZPHiYnzATycl2RNWho
/X2CiNnDpBD1x6PQL1zouI4R7mENH7qq/oEIeJ+42iZiNquftIib5/juI+MspZSbQaCI02BK4vYk
rNTtrneq3UubD6ewZT7Ydf6DEZNSxJP/TYnbHZ9X2sVPnZDZXleICSBjttRXURN/o2JDUIE1OOgn
QlEftWlMVyjaEZUDGIIZnarB/CAR5tDgN9XCDSjbbPmgAcG8E8xnzKM/E3J1nRRJZ9qdUGd8NQft
ZHrh+6Raz5qhHfPefO+j6cUPRS7ASVlN9p5RPjXJeFErZW/F2X5yWWKKGb4rg3uoCLlU9fFaDDiF
5srDgKMOZ66jadwB7Dzj6HObWNMVO8ldPWWHsdSPlqusJy3cOW32d2DSnxHaP3Z8eDKuqVPlnN9P
sYapRmg7xhkyMk6oiBwfCGz9GmtpuXLzeM03/hhGWnfMYhDwn/A7PCBGIiuTZI3B3v5SNv+D8GZ5
t39BhD8/DURfOA+aUL0XMvAv9SfzqqGq6lp9UeOpWI0Z689SoUmgFywTay8EQgb1J1CZsPEf4jK7
ZlpwLCf/UNRYh/jdeYDFT8bS5v9C1/MlSqLyx/fo7S+ttP8fccoGs//l3q3f2rf/8QPqYjvdv2U/
/tf/fJnffyRRQ9Pza7ez/NLPTscx/qEZOogprQ7tCXDlPzsdy/qH54GBc7BBLekiuPjf3oWmheGh
BbCp06fzQzJn/ad3ofMPja4IKa1r/9EE/TcMs1klApL+stRw8nIMx7ZQueFU7NmutEK/LDUk6mY2
++x9IWVcI0blAC/7XJjAyUYPrbTvJ3K3A4QUMAyNXQ54d8PcPN0ybZtIF2ZCkYySOY/eIi2RVrgV
Zrdq4MV7Zp/5TUruwD1kfDKqIcuTof6IPbNy04/Rl5SWakM8/SFVbagUzlQCMlZfQsscdzCYmPX6
U7vGVxwZnIm/QZsXMwYGb1XfYmkVx6RFdynWo7rBrLEANI1DLLFw9xiUCWAREx2eGH6GsZkmwd2o
KXA1a22o/T4MnixI/IcMTAO3jBM8smmd5Pu2/aartY9wNvJWqdE4u1yBF9l6o48MAgIMuew/vGwI
EMd70xHdR8XM5SOqx/QpqPBFGQxbAdsIy7vOGq5uqwW7KGzJN23W2IjYR3NsRjSvmNvEqnm0Fd/b
IvBFExf3R3oodVbVA4Em48E/6FZ2yg0vuK+KUn1SrMY+BC4ufH3wnhuq8VJWITAK7ij0VB2SscgI
d02Cc3Hm6tVVYydoW/9IFI1xquvIf3WklnCItq08/DFrzoM1mvGH1k5fkZl4N0GrpfdlhBbXHFcj
SgIC91R/b49tudFmN97FRRnu+rxZxa5XfHVh2x1alSShLh+Kr3qNiaujEftWFoZ7UjPqq1E/2lat
XGavZKbEUfxIgN1NDU7QzRZTfT2Grgf/SSM7BOqpXp5Us33ylBR7o8wnIZUIqaStw+NwHVKCYdI6
a9ct0aebJlNc4CcQRsa/zSqawrNPf/U8KEV67FoFnYjaH2cbts0w4uecK+610JJyn839iDGhXm2a
pxKrxGNc8ok8+tqktkwg4al8Ks263ladktJPBsq6rKaLa4AOl+M72e23JBSH96gYgn2prIzSVfcB
apBdP87nOg8JHxeUzcTeLQniS9fxdWPc98ZBHR6t2cUHN0HAgex2a/Wk9pjZoD21Fck9yM620Pz7
m7Akd7fpmIfR/mswYnA0Bma56YKIGO8IykI5P8Vppj01WM1jzWJtAyuGZhfa3wdrnjaN7ZqPPiwz
R00hNmWNumMaUt9MGDlvuLJ7f6i/1XikHSZaqNlh1FCOFgZytb5lloCW1UAGPdF0wTEIVrobPnRZ
dzt6pXUftKS0T3AKboq6tF5RTWy6ILjOjKo/pmm6i5KPfBiNTTuG7/3o9bs28F/iuN3Gvd7vu9hH
X1I76yRRv092tK3xh9wD7mW48KA/mnLti25Dj2+jekWgX7RznRQ+EwSdvYKFW2UQPzNl83GAzwhD
Kk13Vqa+Fu30rCtBu47BiTikJvcdDpE3PtydN9iID3NBbnZe9c0WjYbfwXwdjIj4YjpKQDhzh7f7
FiMoWrZeTEZ81DzJS2Z5t5ERxITR5epWnO7MnV5USJg1It/bJHsx7cq7baK6WW2TVo9OOuaC0A3Q
XM7zQfUhWSIjSoC8rj1z2S3S2afK0T9wQhzXKj3kynYJKw2sr7PfzOvopUjD4lVt7GffD26GbrB2
QwHK3FgtIdF2+GZ0zbwFRbRRHggS3mvV3q+mNxPvjL1rIloL5gd2kGZjFaBLKkaDBglTdz7OW/Uw
scXnhMFipwqJVZ12fsrTruZqu9ONetrC+ViPVYfLlK3T0wuhqZyPcC85w8xFeVDNuLnV8GeBg5rO
RyLU9E2d9jCp6/BrQtTRTWf5l7j4jkaFl4VM7GsRlnq6csdsfLiBuNcbV1gdj3Hg/KhtS1npBc4L
ljftOo9duXBWdufbx9Cy6zW59mRmuuoGuzF1HYYYyw85xozBHOEeqZgXo1EfzEH3N/2s3M6p9krC
M+Msz17lQ6oczFAn6LzI+02cPM6BjTNCV/svwJ72JJb0hot82kRhUiuY6kfKNYgyPEcD9GoFLN+k
RJI0YzvO4xo4e5ildRVpG8JCyQFnJ8DdsYLQU0JMCMkcJlkHkj1u/5ASg8m+eMrRtBv/HaaRCh+G
bYdoctXCfCZGfjGlz1arHp1YaU5063dIrM3NYIy3BC+zVSv+Q9CKtdzsMPdyKgh3FQHUOFl9VxNU
RQp1ZJVG87Vpy3MbutcoS27SEdeWoNLK44Ac5d7X09uWs7PfGtozdLZg7xGmzAEu/9CTpP9KPeu2
LWFuu9zB/n+YvVMf6LuJMN5dN0L88QOs5jXUqbDdlUtY70csh1ZWMtSbrug3g4fNe1wqA+GHGUe/
yv6KBy74t+21N7Zynjus48fgOdZdhSE8Haxv4PuEWoXcRxVLY9vcVH7DIwDHnGJdt/UGazScX+Nm
BzgzHgBnXsVvclMraB76UvduQUQ8uBNQFiLDLKnHts5nCLe1xRQ3jdJDg/Hk0c42mu+qq1yDJtzp
HmmN/8XRmTW3qaxR9BdR1czwKoHQYFl2POeFSuJjaJoZmunX36X7kvI9levYkuj+hr3XZvx5Xkx6
c9qvOnHM8Ul761mp0j/LoXxVsiSKNa3wPGLKAI5XvORvWAqSkkvul8qbSEhe9z7rsZ+jqp0nwuGW
oGOoSUNTsBZaVW9exCjM55Q8C7/j2ceJpwxZXMbU+l5ywAHLyrYFc+VruEKrLYzqH3cHkwJZdhHg
yge3cOqzLjq4AOEWT5i9Gs2/WhWWl0yYvOBWGvnF5zBPRzeIO0ECOK61aB42wqHTJZGzj58+DUjw
SEtkvz43lL+SMAZguLqzCucKMUnoyuyhwZi2tulEOKp59nt+jKLCn93hzi1KW50BpeG56eozYcz/
AJ81R9iP+3rq1a8BnpS1ttnFvYv8JqfVDx7up9G8si5NZiUbBl32c+NXS7wMpYG3ZN9Z+qPljcYy
TtCmr+srOQx3adbQxlvRPDCHaOt+fTKXnBY/rE59UBLWyOjpYGnuIgV7KK5F3gH9HOx9qBznXBnt
Z5UHsBQWgrjASgyXCk1J1NrzcZRZHdmL9Wew53q/kJxZN7Xag3RxYn9pouanZA0WB+Sd0X9vp8lq
feSB+jV3+79l0T9CvvcPvK7fNlHe/dymx5oIio793dY2P2K2raic9KVGfb0vdRbGUyZPa2g7CW3d
ebXTJbqzYHGccG51zUIwZmVWQPYcwm29bD4p1f0LWG4MbQo30qT+ATHyoLrhqkz8Df7BtLVLQB3i
Cr/Ij6HntAy2uiHWrkuAtK5OuW948cjMzyqphcKhlfFKT2+2FWAX/2moreoa+hxgKY3qcWkKvQ9z
RxMXcvdPrOkahWhkjNrEsh2m8slmY1KSRW3hGPmE+VYj/vG/qGz82JvV/QJSZtwTohlvwmojY+G6
wIG2xxSxJgvPI8LzstpXTcqdWNqv1Z9pkxzfI8dGkNr7vHah3qiujoIlS6ygmZ9bjpjVvueXMQ65
DX7lHmpbEwrhpRxVdioeAAOTAgJqEAhy91YAH9ytdAaRH7CoMRQgBGc1L9M0Q5gkoiOwu/Rkldvj
Yv5FG9LvuSA4GWZODH8Od440gYYNbNHwCpkcWsbnHVSVzca7XoDoqjTC5VdcemF50VREKABbWzFy
68Nd3bbHrrO73dw7/zYb5AWzOWh0Q3UnJufLsWtmE06i+4mtLd/XBS6OuikV7kSpD43rzWdBNSSy
zopSf5ExIx+Q1MA/SOX27skceIpyfXS2AGyosiJYYb9QSCFC7IFL2BNDTTVzYXml1x43xmShhYON
DhIagyKCxeR4N8RYHIxiIy9xCavH3tHbRS7OoSkKkxjnOfGI9/GGID/PdrBCbTSDB5exXIPj89kL
p9udLBRO/XSUZA5dQ4+7p85IxJju1MXGyUnuaTknhrqsjlzVI1t5/xKMxEpaBGvAByae3FXrEFfC
tRNdf1tr4T7+/49xLg5mvVwCoqWZjf+TU4+XgUy7g1vPr00RPte22d181fe3/3/Vm4x6cjk6JNmz
qar65pY1300+NI8TBq5kXbL3Bm8sXSa+BF6gXUslglg8xJcIbWzPo1Ieg9EyosYs3WSxrP+0XxYP
SFuQeTn2hcffvmxVg6LKAr5pDtVblxP91zhtdxYGhwMn0BfT1urW9fVNdHWX0Ao/GmtrJWNDxqgj
dR7rvV8AaCiDNDsF3vNgb+Z5cGb2j6WHCzu8LRJtSzfH7mJ3F9M2TgFyT+QhoT77NF6VH7aJClgJ
pGX6vDbedhALogMe5Q8TN8epFukzDI3vUpEIMmSgSSxfi0thkBcMbwPbJLaf0jCSvGPml4KtyVkN
RNAfv1KnjEbd9lGjN1LrczqOzcokdjT/E6C0eROIiAW0o0L7jBzJ8a70mMXecC+P++lTMUx6SL1B
7Lu7Dhb3M6U7IYN10CdgDe9o7z+rhwfDravvQhNuX2dEp+B59neTIR/NkCy5RZVx340MUOcNPEJF
RvRAEnSbIt43lB8ti68jgY5hadSln9OT6xrTKaWwooYgxhMe6K8U3nG2YiaHdYdHvH3NAKg+MjZV
xgJwydSkhPfwZ0SJIxQE8E9VWgBKyU8uC5iHlduB9qrXY73hiihE1tPvDsBEScRx5bwBJOeBd1YC
jfuM8jP1NzbMIMjXf6WXTYmS7Ow9Hmpc4al77Ov0PDl13GmByXCSL8Jh4Faa3YHshzLyKylvYDu7
vR6qz6LN3EuF9p1h37JzZkELQx5w4TFLDFURG07xzN3yWgg9P6aZOz9KkwbAXO36EJofRVmQ1U3e
92HtykP6OKx6xoJhW48DtSWb1yrqHGaU5eD4e8NRLufXpyO7t3RM8w/dV5FRybtd2/5VE1sdBZvG
yBBCc0Qjs9cpMVQp6JmAVJxdNxIUvZKPGiHy/5OVG5oN6v/WbPtDYXoXNxvCWBZzMnogy023g6dl
UPGFMKQQC5jrdcu9gqd/DJiZtCNOFuupsEnFItd3RKixC9CtomTs+TCIFnFL/xEEH9Od/OoN+Vfl
fTaDY8ZNrV8r1F77RqW7eYHDnMqJUc307GNJIQSUBYEXPvZQZm5GkGg982N1FUlLlXwzqO6Poy5J
lcX34C/Vu844a4vZYMLDMbAaXwOJNr6dxU42kPOjFy7Q0c/OYEHC2DFWsq7C8ZcgGOe5Pkk0d6jz
4U3jJTka4mm0GXMNXtntw1ZQVyJy1zbcqyzzvl2Y+PCCAjPq0/unCtVuFDhb+/Y5T606e415DBqW
DFI8AAOSFzyAzMqNFUdLBR7HpFAwu38OZztzqfxPz+QkznzgkkAyUPWX9iEAiF21Yo0IYMq1G6nN
mJDPIAi2kzKdg5Oj2dzns0noUO//ZGRO4aM0EoY0B9+a8Du7qorLDhSuY33NsHoYoXUMBywKO3cY
JGg6OBvAYntZIivtTRmZI3VV3oYPjmgfrK66ZXZbJDVhVZo7JELHF+zGEKmwbxNaDKY9/RVwp+9H
DFrF0q6nrgENBpLpWhJAsBsyWq5Ox1UBEotRiL3TJRVGFZr9S+CCNvAGb2+7S/dMVegDtZ9Dqnrj
r2QgdR669TkozEcfgdBTgZHFDWjybNZtPtOB25ZPL7K+Gv54X1my7NRGSsDq4py0j7aut6ubXurL
4u4UkDVEvrSYmf+ASfjFUBvkZRdYaDOJ7X4sJqi6j8FUP6olUAdr3bhrGRrsN3u4oN+f9mWZcYw+
oq/71JlnXDIRHFJ0jeeiMYPz/79KBY30inbS7yYe+L7+Wxr/9fe3ZatN5BB1+leNfrdn75julmV9
99MRyNdCINTYlIeNaQNnnvcPeUS2VyPB5Rk7yLyx25hWMcENa8EdHt4tf9nNU9pHg6lFVCoeHq9P
F5ilw3UC3D5tjG1MHL7+ZEVVut3MfMvOxM54+y0sE3yZu3merWiZy/mKHF5P+rOEQma0+KEtzutT
ZaHKxm2yZ3pnRqtcLmCgkIy47mESBmuZvDqVJX1GjnVkb9TaQ6z3tjnQxJlJrLsW0PxhdgkYdXIw
Pp5Tt3QG84fabOfgkzfmje4Uzd1QxzZ1PmcnATQmsjjR5EQYqDa5Z7v52OUuapreKmdYYk5T/M3E
8t47vfbEhHO15EftFqhYVh0jZn4MBROrkXI1boId9zLgqmxZ4qPwX0MWWMNEBglG0u4iMnVz+pcN
RddeSW6xaWheHZezO2/Hh05bVHXzd+Vt/aFVAr05dqTWsI0YD9j6YNm3ZrHAg/WmFwfltD2byp4f
Nq/9bKb6TIUxHdbQQAmzbD+WjSaAwj44hsxJlfFlDU6WYD83d27gnbLUGQA4+zJqculDEchuIp/t
pE0aDNG8+QUB4KoxAWXVf3PDx6BGGwEnrT5sZYHJCtmBGDBkjy4tK796khHt5YzVZRmJwzNM5pF5
jr1mYZqPA2Z8SDsQ0Jyd9eqEhB1veVymOkCyPOtzTRY3Uo1zju4r9ouh3fnetDxrIVXSrorTRzIq
zLKuegyLjeHnBNcLBCuEokwd5hAqIgcQhWfn8FHtxu08D9mQdK79wHCFeUih/5tGF47t2o+7WoT5
ziVdByx88JWqabsoUR8LXbsQgeS/UJBGl2rrvVWBJJrOP/F326v8UyMeA+Jnf+Sw8S4pG+KlyP61
G00CBXyOFqD6NQLlP2Gwbg+6aDHatLBoiIgH/TQAM6lzozkAQCFfyCZvuQ0yLKRU1DLU37m1/Yc7
jOPTaE9EvzA6RYpdiyAAhED7MQzTDVv2T2s1M+HXjKKyFpiMZ2L3sbtjb4xrZK+5vxdrRqgJc8j7
HRwV88mdwNEbOYYvY0Gm2d+GqZwPLjYBTAruj+Xa/1pqTXpJfaVmmFGfE94sm5wHppjebWfX5sZ2
9c2TplyJnH6hvzGL7Rm3Zb3v1i0uXekC5tbJvPr8zCzu49rDYJEbjHUmBRfOFo8VfACC0P+G4dsM
nHDsEEjUY8fWcXPIQco/M68cTnbTf8hx2ee2gP+VXYTH9DgrZ/OErSWTxV/O/T9beH/SXARzWUAs
/GCHyTQbhMZgNSlsPofoKWnX9EPuPotAftaMfh1HUkTa/RdimmWOxYJclA/kg7KG09qnJ4Kwxl1Z
yuo+gyVsW+XFYWXyNPdq3WHEHKFgmdke5ebwaq/NfCh8B8AfEZRl6T4EAK4RH5iQKreFvYQhoy2Y
X7c5f3NaksiZ3/eu1x2yxTsGm9j35gY90rM2uu/f69L+wdGnAOvBjwBARU0w8KnEkpKvzXIaO3Tk
dkrii9MzDshGGWXibWnVRBxsfoE9ibnN++WK2nrMaOilWLujZ1VEdjnzb10z5DCWYT/d4QYmCToR
BxG3TcjH587L47H+r2hNhiTz91C2zUFsx2mSH6AThr1p5EU81WND/BcTld6Y4q4QpFuklApAEYFr
4jSxDcMHeML63ArHv5Kjot/Wq0l+FNkmnPBcossCWiN3OsZm4by/w8+6cQB9yOiec5nK0rLaHwIZ
tgTF5OvWSv9UmWuemGlPJTlUYezhw6GY/Kklt8jAZIYEVLVGQFxn1Pxtkvb1eNFz/9uf+nOHxBkD
JSxeZWGEMODbFqk6L0H+5mLtP0ize1jn8SxL8ZGK5mXgfTsW2aHU4qVSONpVysTeeEhZTDFihp/p
e+aLDW2A4r7nWl24xh2uhUGO6LQNe04AhJ2CsMPBR5DKUYwEFVEXnszWBfibosZnONFHDhkAUUMD
PR2DcpCo2YMxyrKvBqF7tOWMHXqRfoHGSmZpfPKIAQ15RurlJMV47PJ+QX1PQaZTsXd0WXwVIkrr
xT5Y9x5qUkG+G8msWQOCnMbwN1bUOfYxgxH3se2HtvhgI4NzZETZwmaIhr4s9sAQzL3Dm00T/l2R
opjVpC8ZMuXJm4qTcoibWRrjxc/nj2C1j9izfwO2wKmqLzTD6mHpuzOu1z9689nDBXBhvDsWZMns
qClW0N5r5DvDC5hZJuvbncXAN8Y8xTJs3Q2TbVK9V5STMvTYrWZkTqKE4ath2Rsbb6G2Vfhg3oeZ
JTS5VOMQrEH82OtsH4SfrycZZu/rYAEd6REWCzfxMT4cW2/+5SCYgTU1tI8lPC9mDzQojui55vs6
XoqK/qbXwDvHbrekrnXZxmV9yJGChcN/pYGBsMx/CcG9YgswpbZlN8kyTId2ldaDzKqINIibWZLt
2fcmRedQkJ8l1Rml/T35VHPGBOa1u298SchoIQ4vR/51/MGKdxbQJ9XwVEMYKT91h+bMzGGgZE55
xZqsjiyxvcuweW9TkN9PIm0xRCS0DzJ6FfwGQP1Tly4cV9TKyOmRdtfWbRpB9zXi5Gxs0yc0sJ69
3jwxY5HSDtEFPvm6KWZ6hCruvrCYM61V5XE12f/N0ucE5VJNDM/7t0h+4druHkfmGnmf93Sm7qNh
wWFkV2h6jBSJLYB9yM+BmJo3TBb9782rpteScVFbVUypZDnFgIr4/PRG+4BV4kkYrb5Mn5NFyp5q
WoAEw8SF3+UVcp7VZS31Nmq/iRFxrhHWlFfXGT9dQTexWIJUp8rd+IMNbu1Xrxwcz5y6JzUS4QBr
LGWtYP1h7FsklVh/i3JqDmNqvLO3klx9rE3rnqU1Rk/YfaiPYfNV+UC8kjIuKfrKm+u1X37bfQSL
mzgFlkVWuMZ5GtDveRKMcJ1nY1x51rnWNyvEaHJnd3cgipl4goDrVjxhhS7izGQM3TXf4TinQIDm
GaRvfjL6e4TNHecx8eo5EUYQDfM1/JhqxyZ7d18AtoxYCuhfgc/wHed0vQ630isVrCu4VACPiX4+
1O7CaTK3ZDdY+8rrRZKZQ/GYW1AdCDoYDhPYhUEHCOvrLyMLtutIrda6cOlPsFomBPDI6bA2fKAe
ac6Yezhsq+Bv7bK68gMM5p5FFLPYYt/X7gNK/b8LmMe4t0NCAYjlEFSrQRjldQNcZcxfxhpKpOhE
wLobYCpm6wUwFCM664m9QoiF9Jht/TXwSUgms4dNJSy+0vnEz3dtO+utJ6R17O0tcZrwAP9cpAY6
xwkvCnrWcurfvPuaf4AglyqmyIrhl5Mh4S+Hnndo66N2MT4ZlTSMUE80sChJwx5TN+sIP82fi8Fx
d8Zddx7rKgA6Q7Kiyn16fl4hghYgfig+3kUn4tBi+DSq8Gb73YemvAxa97rmgcOv1/lRyGlkFqN6
wMlLb82Z6a8m7AQquTJndWs1jGvJDD1WeTU+K58JY7aS/1xW8JsyigUiYjA5lBnkDTWeUt82dnzz
YznJ12Kb/9lMuDe4qCzYr13dv6yLTeeRl+UegU0dKXs9infhdelO85rtAjXVUcfGfrIc55a2B8ju
+UFPtFVOv1Lr9jwJlteRfNKGZyuoW5illrfPb+mMGjZdeTzGstqNpE9EWnhfRe+256zor54RBKzU
LJLJMmwlaix+GVllU8BkxGGNQEzze0SVDNk/jOkmjwQH4zmfp/Do6+7sz7q7FJ3/ex2Vk9g4yIzq
vhsODNJ9wNvsmR/88IFkIjB9o5etqM1ZAFXZJp4Isfs1F0h6bCd72Ggno1lK7CYsJQcN0CulKumB
NWfhQc6V+4jkr8FUv7YcS8Vk+gf6bwWAAXxcxwx8NBgTtcinmBSQIN0YfhU3NsoSa3mHeDE38lYs
3kGt7hsEGjaPtujww3VLogNKaeH6l2aqGmbLHbuL9BHpAI1WN3xVox+PQSOjinAULoz5CZLCNUzZ
RVQb7zL+FhoNiwgIjuCrz4VRcDWfJ5dMMHSmJRvuhvTAkTTqXj0NXZVy6IG1R6DJq85I7JIObca3
QVKTi8LBqtnd+AWfcgrci+++5u1/1tT/HXPwhYPu6JtBIQ5mH+msAOBPLHI5+HwISlTE6QpEgPBK
xoPDtpvL7AaA4DgLQlcmepO98qb3VbmJMpkvAUlHwO3XnzJgSbEiCAH/TNfDR7sR1oOhDI3saaBn
rETiqykZ5pYo8nbdM04lMN5Nf28Wf9sAzrwX3S/PXtJLZwM2V/9RCIKLZR6zszw06E1wMHSK2oRM
IhV8Idxpzq0xXTunI3CG/xx3Fbnck89ZYFX0O8YgYp4CIgYwxpX4Quv1i5EoHERsey7ug31rTU92
OTunDjxSEaoLg0Dk1+0GmH0lSS1gDeoZ3s3txVPo45F3htI6WJzuGQK2c2sOZLapfU4A0Ye5VAfZ
uQlCKNqeKWL/41yX0KfAdU95OMuolCGi4KYmIrd5kqUFmE+LfYGaixfdbai1Nm/lBcIiugl5sevh
kmc2e+jJYryxgk1BV87H5T+FTspokOYW/XtYGH8CiVRHWh1ukwD5CuTfn24gCmYhUbOeQOd2M6O9
hs8XA2IYVm2bAf6cfnuZG+dh+7caaTY3j+mOe9fMC9FdjdT+mBgRPJSDy56A3CWKBiRkcjfbJtIy
7IqNM9438moCXdafVnP7Atl7dKWH+KoqKA96jdf1Pnhfribzawf+AWKt1m/kAR2gF+VZzRU3dJfR
4FNVG+Culf9kyuyPkU7nzJ0W5EqOuOcXM0piZ8Bmhuplhbxfz8EbnCL83ASRj9OIlm64YwIcALgt
Y2YvVSERp9PRJUyLPoLg7o3n2PFiVXAt+MyKLARix8zjleyIoEDZdBpW6rJttMGlL/fi1KijsLZ+
j6F57OcaF93NMdL5oRLwf9dpec+BRV8KLT4G6X+Jdthi64vE4iG2a/M/Pl6vlqMfDCGRx3Ts7wLq
lloMX1MtqeXt5QlZFSS7hq3iGOrIz5Yfc1Z/xBi+uffUms1kqVfQGAPhwAS1QLeohG1d3UbeGalP
qljNeJjdaueqnDfNqR7XoPrup58sqFa2omV+UGXzaHVQDHxzv+RheXT1u2wY/2T3nELD483LWeVG
WWW9ZFMq33sdgGyRlby2RPPF4xBCyLgHSJTFgdZ/i2EtTQSfE11QWvLamH2euIoRpqiJJlejehql
fspT2G2N5fwO7q7UcnjYakJU29m19qExm6yPoZgOfUBeGZK5JU2Hc5BbdMRlmHhVgUeWMDo5N2PC
miOxiS4ZexeDwbThxEqHl7pWOnFic+i9F9ux+BsNSwPx6Ab4JNvlnnjVtxcuhqPZZcGhnuFfQtGb
qcU+Q9qlu14wl56HfFTlPMstS6dAh09j8Ju8Z9wUbQrei4ZkB9pXPA7jTMiXRxY81loSSxcGXyXB
hhaKjyffJjsqmA915V/TsVgeXYvMtfpHlIZ1KLP1je5Jx8EUcNwY8kBlfA66lBaNErSyUYu0aAVu
yIMuumrbw9KXrJJSNEp8IcypO3VWCId682ZorwN7ZNqBC3y594r9EmBdzQo9V/aZtfcTwAbykrDp
XlZFMKU7o9FG79ih42osAsBIuAFiWjrP43GzGRDk7joe0y+2b8VRotkJSMpw71uWXOh/QY+7Z5zL
96oXPV0ZPQlLqQXvBmWQk/6ERoqttSsuoEBULNPBxLBCqkDlzYIBtfltW0uNLIs+ayYf0Gqbc4qK
h+kcULht/Vn6i9Ft28VA3iTEVl1msR0sK2RCtZg2HXlxtXXf7hBWjSjf039bOzDswcgnbCRAUOTE
qdu1mIASf0rz/RzMhBMApd/JbLYe2eciAmUvkE/mtANdR2s8hDxV6PDa+ZFCFmWDrMdjOfdeQsfz
7YTrm143jnXkUUGFXSGXsAeDtyqY7ien7P9qYhBGbnhudnnL/NxgQ3WgLWl29mKG5xxq1ku54nPM
QzZvOdm1A4OOsd2Q1TCDwcb52zcQY/iFzWqw0RNo2CrfWWOHuoY8IIQ9yz/ZjseRcxSTMEiuUGbX
fvS/PYFgqQkDPFkvmz/q1xWjRWaHx0x62GfpvqZpIXHXr5m9SBnyEKlbYVYDA4jyn6XZtLjcRNro
ZaJmP0xm3+4ioe+VZo12bVUQcjNFB1ANY6IGcnGZ5XDhaD5Tk14XvLjZd6AzfAnrQXl3sWrKtWLn
WXtGqSlaFEJL26UH9BqM/POj0aSJbBF76tZMZNmvl9QO//VdoOLBOYNUnx+ygpnJ2IRNpKdVw6jK
blvQUXpW6cvaOcvBZ5PvFNcWDhGzMWIahbiLmit9ITGOd5//IEOWuBPYFMsngXFEYLWbBMhMr170
UfrP7dq2ex2077Aa1amNXM0ysxgpcoRf1VFf9GdTZF+brBpGjf6ArLcYzmFKNpOq7gun+VvTppKM
0pe/p7urbYCoAFC5p8titrBmKEInDKd8lWZ/F2Ff+A5x4Cr3cZ2aJCzueSS2MqKB4B1diYNd+B9D
uPooIQEHqje7akhtdfP9hHXqKCq87TligMDg32TNTCIItngJI3mmTDRbdHvU1rGamy+ygQmS2YgA
HMJ3N2szqp2Vx7SAlLWoGXl0YJ29oNBxOzk2y17dcG6IJIQN8ADlXO5TBG4JFnZQFfxe3KMUI67+
NmB47AIe15MzoCkyYeLswoIYvAZWh7S/EBpet95TZ8dfSFy8tSnKW3dKPycTdfRCyFzVTfbJczc6
HgesQA3U1OFG79WM8U5uT8Wm3V/ABA3KB4m2EMU503fr6IfZfhlapHrZhHIuhPJbppc5MIYPs/6v
3dw5ngUDaUzJl0oRzbt1GT1z+uPP7pP1WuLyVX7/HyGAhLtrKmychW+ghtfEwKU0jqa4rDwDsUa9
VaSmuozZ8pyCnEnW7c4aCAIE4CZ5xEYwwJjFEYhI/RWIRptUhDVFo7yKDE7bPNZsewf3feIy5ls2
v5m51i+5pl3F9/hmXYTkk9BsOc1v+NzOxbkk2GC/bWg+/HH7gs+ONBpy4s7Fz1am63CcWuMvypo/
9bY9w6yoL9PyXyE1Sas02kV236wTPHMMIYChPPuEUf22Ooz3JCJQldmPU6Ze8gbnFvMfcQ6zNngL
4KR1wQTlVJlwA1b3UHTtr2ngc+Ojc4v7Te+7dn3J6jU2hNMl5qoC7gjvHrxCG6vTP0FpXrEUdvEM
qeHQj92PWp1DgDrrVW1LvuMsY4w7P1kpCwZrgVpDztRVTeYLAGpwp7hGI63SRAQzPLzF/gSeAWnU
afF6I3iBRPhW2Nt0tnoNcabojh0KCMyKG21VnR+8YN1QySoQEKW/ghnbZWb1nwuC+wyo6a9joD+e
1+UPW8chxh3oJaEwf48t+ptuLM+5Gd6o//D1M6NhxYp+Wgm+vQPtKhzd5+D+R+rh1282thUbSmui
gWNArTuxMl2y3Fwc5s19zYptOIxKwWSY+4h9vsk8jAEqJpEPbRvHbM2bnWsY+9z3y51pjGmSQhbZ
qYeJciZJ70G94+Y/Lpnc9kFR9u8Wo+HEs2wZo8tAmqZMH6q+oXdmBwNzM5r/VFBdURggoq3YtVWs
iDqjfgJ/MkSmhHNd239Zbg7xNKDmD1my7gyyTOlbUuowpzo2gx8A8vLyfeBO7yFndITXZ30QtWvz
00MCF1b1x8o1KnDqDIgPgCMm7p/a57YRCyteYaTpnuk44awCNRZFW30c0u5vcSfeljSoizc8Q74C
Q+HK5TgvPbR9t44WjfAiaDHMVGb+oj08ehMOhgYlSoAh5OoiXiPn6NWsK8GUq5KXPp8JN7jjYg0I
Jc1Yi9NUI9JiCYDSnMyrcHlHVgYtR6xoDSkutkA6X7a5EhbKJ2ocyupEbg3qHOqZXlaXUTUMuWsE
z1iLflUkwe1QOZZ4e0a0J/yvLR8fiXMqIvN+g/XmNV/ZF9P896B2B0qbu7lUIEeySv97HvMYv+pb
hYAp6fQeP+BvbQ9uYoyczVv41+aTgzxGIC0hyuecme7PMJjvBCgHFtsa02viCjUHKX5snVZR/dGr
cc1TQ5wyy3sCaSCPTuu+Nh07eHWfY655WCSbb/D85OVNS7H3nFzEVjCnZDZ13L3OilACrWfh+emh
kr6XVBOqZRArDYgCgo3bs4GEJ8qMgpg0fkl8h0xFt9bZ97V8JY+oPiwTN27Pwuye69V17Ys5sI7n
bzfxnBfqkSOwt6VDGgbpuu7s/1QV9CYhTUquEfQvkVTIueAytloSUXiXOgdMg7bNt8+B55j7yZSI
Zz/RTaJEMinx/QZUoXybvPFbFvQqwEt+ijEczjjgd021Yo5ov+YW07DqZxVXaW+fJknHRFLAvh4O
hmPlb8oBwOvliLGrdHwpK4godzupwVo1CHxawoxYq0JvNf9/dCxZjRStUzHjvu7ZazaXAo20lND7
QCn5Vm7WnrkrQquOogwnmLmj22RLY6GYZ4+G1GT8fbc7lGW7PPGustHBNG4SW9it+ZEFVX5Dgsqw
U+KICmactf6x8tcv7UP/6UiQbUmVeupH9yvgwE5H9slB5kVPGUlllxK9C+q05VRrbNchqWp7O3Sh
6KoVfI2t9gNOEPBBDK31+LH1koPKD5J5g5u3qfErNUKLvRkj8tJAc6708KtElIseAog9Iq3ztgTU
Cdn8XuX4WnsvgB4y2p9Ww2bU3MB8OjmMv22DchsGT4TdkmgOU5OAXBjDDEptV1k34aqPPtU8EcU4
8Gq1f232RcniuYzQFboJe0px2oFVsWXF3y5+EQfOAMtDJOJoG2sPW9pRGgRBj42OdBt54zgeKkKu
2SUweTJd9js2IlC2cR92kTVJxbJZ5ygnLNbcyLh/oWPp/0fWmS23qmxZ9IuIoElIeLV6Icm9d/NC
7JYm6duEr6+BfKvOiVsvCsmSkYwFrFxrzjGvTtf9YmxN5ksGe7W+dF3wp5w9BNx2htWIQc43V/nj
NqW92IF8eNVNe+0GrEwqrxkfpuhDtbs42CfcmjOC97uhTt94+QS0tcQoMv3u0eE/Ve4FY/SGjvkf
NSXQtKOToiVqJFgLJYaVNuk31oC2RFSVe1Vl/ooiY1sbFKQ0FvO9U6h536dTvnMLmzSBYs1K6amZ
G7EcMxOVpdXgKwO61pf7aHaeUp++V4GqQfVg7KLgPEjsiJ0fI5Vc6lBp+QVHGBNrU4BdmMGR5EHy
ZoA/2EqNuyBPrVc3B/YKtKAlEwmQUTIk6ujWOsGgze4IlumpnXz/6gdQaZyTMebj8zTG4k2vlq2K
MQbaoLPbZ+UrAoziZDmsUye0Sq+C7DnWfcT+Zb33I5Fz9H1maIgZhN4I88CWRdQ2d/MZDJmCz6b9
+kfd9BujnfPfyyj4SqFyZ+EZ/Rz6oL2Z7vgkDSFOrTHdZkx2R2ZzxDeImEqjzNIt62ZGHMPaiVwg
C0tTuQ+5LP9qi6uuLY13RJ7+YyYYxDvJePHaFWijSdtZArkdxyo40cjwHgbpdu/eSJA0I51dQHz3
1ktKdMxDLZET5ikD/4wGlNVMR8vB5VE4VI3NMgH4ph1O68N6OUnE66n7Jy3pYqmooXn6NAXDW9rG
9NeF+tpXtnmb0t9pRy3+nUkCVTSFrhsk1SOi5a7obyATznORlGGZkPRqG/MXnzzieq7sQ1uMlJLF
obEG7G2URG1y6lRPFPd8icg778cgzENlONA7uErLqioeWHs91iTvIHkJNmPaIcQs6i0K+6+ljZc1
Xw65wfAiH2l/mhP9huSvpdOXFmfQLjALRpF0a+tkwW3FwvsiI/2CsMy3Ykm71fup7Plv5Y8fjHV2
GE1+VG2PMbAaHcbYtHUpruUquc+Lqt72c2OE7KafzM7VYRR0rKD6YtaTlPq6/J0SgBHmJCDKOv/J
qrc4mFlxrh0Xs4994QD54U/I+hwFebtz1Is9BzSdptOItMGv6FbXw/iSVmYA0lj99WWrH5qsM5/r
+hYlUJY63xuvBtzfsblGRfql6zz5jCIRRJCLgWbRyGMym1zsoF9CnMTEpRqS0ndK/aOFpRZvpX2m
qWqfYUSiGuTyaJ+XZDnOVNAEZBbWOS1Gi3LT+d9768/uD332wr4s/Y9qCbDLusBCmh5ZECeKYl85
Cl1WXtuXigGvdolaxOKEylI7NbNxgeKpd2i3LFp8MZfW2hfa88Ih72VYy0yGblt6R1V2R4dG/JT5
57bHb9w16OvcKOEsZkVmFvpRS4JfNIl9XEbvfh1EoQXpBe1tNxBvJnd2FGTh/caJCvV57/7QX6w3
6LaYNqumRINeMIKllHpgkcHDtOeUcr8LhAvlQo5HAhznfPIMtLYVpMR+YjfqZBE7Kjka1YPdhqol
y2YKJwfuUjCBBbcKhpwiSzEdDBhyelFdIJ2k/UNryGafOjSyg8QU8EdWWnbJsbXelDETNewBNctG
6NSJLGjSJ/UFd1aNki19QiOcHzt4j5cmkucynmkWLsW2xr+I/bvPZk4iCj5rEilv36KsCzlrjf6y
7JxBHaw13mkaUCQQPAPvt3SOZYr8GDwKwj7HxavRRYGxRetmhM66N+/79X5vjLAOJ9aEUW79T91v
Eu1clwZ7hYucmEFQy1cv1bs4Mi1+ViDWlHZ8xP+00dMQhE7cfa9z7BDzcMrKJArrwu8pNqZtZxjG
qSl/+fggsA9S8iGyp7OdmWcTm8I52Nce8eTKtp7tiFxzb/glMiRldAV+CfS/B7+ZrnYP4NelhNxM
i34OOhpyLBlifEgO9pFleiTLykBzkj0H6WCch2G1o6F6xBsG/LEiWKUsmp0a+Wpm9BDNKmZMxyRz
amAJwZ3ZDAAdNiWBWFoTrjTb1nmKKPWDfG72Sd1OO5+v43Mg9cCBABIFZDlaTLftjgjMIUimWCUH
Zz9raydU3x/NUk1nuyOQw5ug8omqoykDJZEFxOqe8Ccm3nbMkgTGK15oK1rWo++vNGS3Q8D9Acsu
2VeW3ZynyqxOMaMaNx4Cxr7NNekjur3+qM+f99aHNnAz01pObm00Z2e9KdZfbu1kAhVYs4Jaov5c
l0t3phogryZEMvuRCtDGTgFWhDg2tcMkNKYbgVuasLthOy3M9eeuR1yhVIACzrPY9VRSdsrpXJqD
9Uwa9W72uuBWBe2bRBIRythlzRBQ84zMTv36UrejeGs1IY6oD+U5l9c4GkI/j9BddlbDmNs16QZD
oiwN2nlVkPmvEZqxptC0Aut5T6cYAH+sG2xOyUc9izeK5p7AQuWQ2eEjw6qa36ag5V2jFOe0RxMq
GTznaSmzPaLEL0u86GtQCS7mWg17yCk2otRZoj0UeMykAu+OnTbbomjgm+L47TEzpPF1Dj7uBmNf
NFgSPSj3EB0iugNVdjNuCev1b0RujscFdQ0tsFjvaQlmxxLHiJmW0wcJbPYeDsCNjj7ZSIvbvLhq
eSG0TmEcFwWIadTnMWXIgbTS+H3Wy9c+svSuzZr0bGQd/fSWJjefvGRcFCEMcTnx10aZPXYRzPvE
4ewv5JVBbHsA0MjFCbUU3k0SatSocBUweo9YMIN4RBJtZZxH3UdX9cY3NMPuITd9e6+eIfNYJ1ON
/pYR3qmQSb2ps6rYcXpC9El3xtfG41pKLpJAPxJAxxflbfh++Wcva3Z1X/8iShOgTo7UwGxLce6W
5amUQ3ewqupn0pfLwbPSZh9pKHRp7NJyTrL45OSGfHZbxNQxn2DT851xguiWOr8lHjd2OhSWUo6H
NgXUwkFINFgzA89Fv2vKDEwE+QsJBSyduFpU6jnt3CiMsw6h8RARNSnQHMXBYbarTG2KJpmPTknv
PnAzeVxMbTz40BQdjVMQ1eU+qmaYM3KLyXTe2d5P+mb2s7QdsqZi84V8dCSh/piBpjGdqx/be0+O
v9jqDudo/DAP9g8XNb+06jqU1B4c2MlAU+VKKlV1Thmeft405PKc60T/9XGcb/DKEftM1HTjDDNR
thTnbV0xHxbJHicbSajTLU+dcT8Wkzh/3viJe05tBpcpCt+9zL7OzNZPDloksh5KmyL4e8SQYmMW
+Ntr+9hnwjqzjPIpp6c+JzM9PZcWdm9GEAbDb5RsPbZJCszEfbDjKkV+bychLc8k7Hz5i4s/3xJI
R4z+OC/bLtdTNO5crFkOiJ09un8/r912QoO2HvVKukwAtyWtE97vif+7l8TRc+It0yEo1DcGhGKf
eQ5uq/WmN38YU+4Bg6OPUZmzgZvTkAyJt1acOBcCcZDPKRAAObFMDHbbmhjRfu/LR8fLrbAdBn1x
rATq5npPdxG2f76NG7jB2Rb1GnNXi6q6mHOy62ZiWRcs1nTPCyvaFdaIdcJmmBPF+ke1UJDVicK6
UHve581oa/tk5NYxLWcXFQhETpEhBhrHaYXLrSIBDfekt7prVtDaQ8RZ7vt5+s+vi3VDxdjEXPnz
a8WaJ3QRA0T0ZFi5NP6RGSwzs8S//HPTRmN1mZsTSSnJtUfulBYyO0TO8Ew4m7evHb9YFWTR5Z+b
Pneji9BAYSzmlZ79dTb7MEvn4AKXuzrk7vwzqBf0sCXckiFYOOf2aKpVUA5nJXIYGQuqrGX+hb/o
IXA6gz1qX2lzRsdcR/4lWTcVY9VtSu2fx3GMwhQzTBen6iIc4miX+Ko4PaLeS06JZuLlr38hk9P0
en8YHZWgYZIk+quXi2GDG7Q6pDTnkfEw4AusfJdrkghw7a4BOzqBs0pcnuk01hMmVmOf9wiXTdEP
56BqqiPARedmFX21G1XuvUYFcQ0mzURSTOdvS798BMLNvtOrDgUzrSbBcIZdlUjTdsx+0q3UMNTs
9N3UMD6a1nB2XkOerZ2k5kERgBMK2phTNCbwUqLgkBWUGgl4wy0d9/ZSIyN7wE7NOQUZIDL0H0VW
ITkNNtVC7kfWgEMeM/mrNDikG6M2H3XTfQ1aCx1Xk2bPFhlj6wHwTgjqnmt5scuWFdM2cU1zV7nZ
6Ipja2v16Pc+LTO3PqK4KkLHf6ml/J4OhAMiUMk645s/qFtDwvXfpeYUko3mL2M9WXeunt8KjR45
1sWGqyz/mqby6SUq86S6GFln281bpAGwHKgP34wmJ8E5L4bfDpVqP6/Wh6TqCM0evwNqkUxcarQk
JkvyrvKLx9oaUHXi0xjdAhnw4khQvkiXgaJ/VKiSPng7xUWKlZVMpfhQDp17sH3I60bLhbnIkMzw
Sv94fxY5Bi3tyI2v9981o+o8zhW8+7m33ouMuBI2AWQlfXKc5a1Zt29FOX4hk+Dx+watNVfXhh9L
3O76WkIstm4rzeN9gx4hhQ/uYDmX++8uwg4rFAjPacYXzdaH+09nBvJPTKde7lvwQFPgaMqIvV43
KBspDvAr+Tevnz9dTMHJgKHz/VmEsPRw6I5f7m8nl/oqpqjFHtz2H0yk7i/KJuE8ub719J/PwFKY
4kZ+PhmPSXxse0h8n6+FsrSNaQMf72+3jD5qHsR0l/uzk0wevaBKMLCyJ+4/kkGTPmcVcTfrp616
ILfI4lnCra8Q2iyO2WQxyl2fdWWT7ZppNg73h9Qh8p6mFd7fC0zzUyNt+3Ong+bI/an7SPy4f5ZZ
gaZr3X6px8s8otO5P9QeJuv7Lrk/ZDhe7Yg/E5/7lfwi4yH1R2yD6+9GLdOyuuo+t2+UuHWa+KOG
X/ts8X+5v8bWs7jMDmbg++cHjWkd8xIp9VANCCBk51ws0lK3NYIbFmnqN+lpYsM8unkxM/bSouFN
ro8cYtFr32AV7g+8IBkf3U7LfdXThvFJo3n3mvgpJVPj0Qxi5x3CyylOfqs+lY/3px0veS7aVnw+
8mLzOaXr+egkpv3OJPrFyZf587mOP4uMx+HzkRy7V6gsJCmvrywW+Wpzzfl8rpn0G0aJ4vNRNhPa
OZI3cf8ABggq19Tx53Ne3X2k0xzcvAJdFNjfep+A7gtGRz9iRoi3TVQ3GDh5KOjGg3jpD2al/xiq
J81dBc9o8c+5U6M1WQJI1rZxswyisjDsmMfWjftHpq49647VWmb6qJSswt2Rz9c8Djj+Qy82TqZY
OSqchjZt03aPi1n5cGAIDLQ+aAXA146GfMvAK9p6K7sj826yZFLeewR6JQ2maFBpl6oI3o2Ysbxv
qgAZaINkvHaz+hwFy4uoxmrnszjmNO2fMBvpR+bx4uSU8sOdB3HLS/h8C3jU+6P7TTZ5GSksqIVz
09GhqDSVRcBaSTCqj+vKPBuxe8Z1Yd7iTpo3JxvTa0FC0YTIw8HkytJ3FwC1YkEQ4NyZ+ONTGxlK
XUu6mJ67DmlSf2PdrfapK24W8s/Jmu0L3E086jGZniPD1wUHL6MIrrpJ0NMKpIHz0A4iPcSZErcl
mb2Dgy+UwD0etovr3IQPQdqZrokCPKSq2HkoMShR4GCnAMDm3WwlvFurrEOANjOcoiY4Gon33Vk/
ipcO7u1+737jsosKuqGnniqW/lkFiWnEwUWC7/a+n1pvjM4JhSMoRnG7/yjumfl2JhBrmfLpVIsc
qysYEuZ6iRF3p2Jj+kGOgxoL+0MlMBVUZMU9BDaRI+kMNmkc0h7DsjltxrabHpUson1nZujY45eO
bs/VXz/l/btwv6d8WmsuTfnt/aEdT7+YW9lHbaXyxjz8Uk3mcFwoagMRI9PFZP5oRya+1mE5Z66q
ThPZ7H2d4UoLIH8EAjM7IlwKNzu6aZ3oTSGXQ5/b/kaWtUs1A+BA161/man0rWcDxPLJkfKbMTYQ
mxZ0VcnSIge936zmCwoLtTfxTVHNDAfmr5DQxrpAkur/8QJIFMPAYjdLMGblAXrvqU0uRa+sbZoY
xxq/xNwbxI9ZlYG4V7tX1rYspS8lFeyhD9B+kF7jbKj6WM/4ASS4HFIRHJu4NR5YjL3mffNjLMQt
mbN8HxQf0CceisGD9jIEhyg2z1kRn+mKECRZNaFcnrFskKmSiVtMv4WJnL4tBcMUJE8+J/moOJtW
UZ7NxJ+5hPzfY5hd5fmfh7EY9MKkuQzUA5Rg/e+XQkAvz58/vG+qgzWIHnLdFNowDHBjbyMB/nzF
f233/gv3DXDNpaz6r6f//baf90WZs61/Xvbvd7D5hrThv9/tn83f71nIc9rw33/F/a3vz91vPj/j
f3+ef7+zed9P//zG/c/8fMv7D//1x3++z//bD59b++8Xf27RBCcyjxZiIAPkFRSIE/iy+ACF4Xmg
mx3+60YHT6lZrWPqP1ObXnVjYtBfit+0oodzaw0KaxVmt7qxQqqhiMWr/wEdUZ5n+9HzZB3WYq7D
oT6wrsGsVCCyklWx75e4Dsf1hlDJKoS8+pfW5kim5brEzI2/6boQ64pI7o3S/hLJQoRSTSIk4mlr
jQNl2uzkZwRXzBq+TwlXiborUtgY9oV1LUztBlvkFA94EteZO/rpEGoRItQ8uPi5jMNFqSQMYNID
wc8QwZpWtqsCw30guCm/3G9KB/hrrYmKylFBhNlEwuxMDbT11uWmSeAMUzxcIbUP31t3ECdQ4q9B
B+8zmpO93ZGcMHci32Uzk/klO8zzkGED5FPTCDg3NaPicm7RKRoR18omjGT9BZcx8mKt9MnwDZo9
1s/cNeR54rz+uGSadDT81cpV+0WY5abjIpVmIzJ5p38jzvZk6wp9VjFjRU7RKub910445mmur0gA
nCMGxp3qm1cslgrhYkh0IZPNpMw/EvXY0irdiMX/5S8pPcrWJDZU4spNWMxdgxT1VLZ+Wn8GiJzY
4qN00SqUg3mwbftFSL9cO3DvTVEWB9dg6GsEzUZ2fr1TpoGrvZEXPwYpGFF3aDc5NLSrLoPtfWAe
6872EPzuGa9RHawzHcXwu8m2dQsxQRiOv6mc67iu533ouFUzXpjF+xldEhJA6ITxjXTT1NnZ9gDH
C3YaBpH8MQMwRfwwyny6YPjZmGow8Rs2iAnQ54/Dm1hINQholK9EkWs7oDkL3F/mNE57ibMUJnd0
7rmAk3PrsJTF7abr/hpmiZM8dSNSCmkF1SlF/jI1wfPkWeq1k8i7J+wzESuj7YgoB1efc8oxIUZB
tzNj1zx23cwVr5uIOM//zK3odlD30PuNy4mq1HmKF0l7eaGtFhkHUJOvcVzKjYLb9o6LGyOrQWq1
a4Xocmhgx/03sf5oKuo9lvKbKLYURwDRxw+AmgHa2MY7mPRHnQnqDlaO8WpFU1jmbfxkY5eUUzIc
bCon31dPCGz0oaz4DWGwkGs1Ozdx4aMDHsKB+h3CO0Mu5PZH0gL3/xzhUeHRH10yOsGZPhsYcWMB
aR7Ch6xYWDNTwurF3MepVxKjck+CTOJTPqBP92b+sTVt28gbODXbRbZZstTn0m5YHGoIRHNdnhaI
OSccG/jMNUe+6oIB/yJDQyYGTkY67dz5mkye4KhixiLGPNsHX6d/ihILThQta3cf/96sqmCrrDQ0
PHHxEtjcHd7oLIjTc5d3r/WA08VjjyGqN1FhgipYJd8bnPcbaQxMflr1tWxrzAUBs22/H7DhA0zt
hXhJPZ/gTE89JY10H7o+7sC30VFEZ+jOyj54MMUHOnlZ1J9KoUlwQq0+ydbDCuyipxf9yUrc9FGt
XWucyZHvvZsNlXCPKZwGnXdhHoQbsMdRPpGiy3FQXvHDo+PMrbe2rZawrAcMYSYwNjKs9s6Y88Ws
zD9jmxHxbH0BvZXnlb/JYIZsLGh0Js77Q288R1Pw1HZoeVcv3IhR/YGC42df8k4tyKHTBMvDX3sH
LjtrIcXm2FosFBMiDWpFnBLB2Nqs3hAPIgO2459BHFGkefMv8myhkjXWC6iAhlaYuKZxzT711kBS
nGGH3Kv+YsFpb4TZtrdSdurQljWn0t4WKIp5p57+OF/vVVyWeaBivJAOOVGC8QSBwYoek6z5qhx0
8tL1OKnU7RHcPNhD6YIroZ24G33vI+jSV+Vhphe2TecwEC+lTHo4VzZdSI0YMeswbyCUnAvQJHEZ
uBdAZjYhM1tOK87GT1oLa1/z0Hel89AKEnPievlp17+XCqtxXx/dueo3pdL7scN5hylbXoOaxloz
95IA1fFsYijYZRwMyM4wjmhpTHs9eGKdt18UQEn0CRJCoWX3u9Zqn1r6DeQfJjuokxtGm/IQ9NoO
HZc50TR/L/38aNcV0vJC2mHH15rOcpzQ0SUq243egxyMyjwQ85QE+zKvjZCwb06+ymApnKfQ5N3y
6omn0ZOaC60INVxk30GgwGiYpNLm6p/oT5cvi7fg6ErGnV+B/qNvxfRPLMydXPQTkX3SXpbgJpkC
Fu/6tzmgFA4iabDfvgxL226JEqBMT2lNSzvvtyNE+x3ywOm5JaDbCGAVLpn5COD3YCfF+ARroUCL
sCR7vwtOqo3n0+Jx1WkdspEGJTPUIMfRoxqPWsQZBgRo/qnTa+UN5D3TsiOiQ3qnznGucsRhr6Zu
QAVlXoC6ZkeP05xoLPs4LbRmZQWSqWqPeUycmK7rU+EOj5BZmOqb5nbyvGTnRdFXrx00WErzR6Am
tCOahLYK/JxKuu5Y++YF4squilF9dJpcnThhlShq+mxadpyQcZoExU9Ei0RplZmzGYpfeJK5fg0d
zyCHI1sdZnbHTC99GePyzVe6Ovij86ZLaKuxcreNBCRMCEKxz7rvZU9WE13+hFKg3yRN1v6NJcUW
ia6nQqNYNAVynLSS9dPMcu9E9nLHpN1iUGo4OVLRAqla7asbhy5fLDgB5Z8+WWmfQmu6RPr7ICWy
rYYubCb6jOJNxjBRKyB2ekCjnfMPKIfa22WpebIVRA3ytz+wLHwHkRcf8oSjaJjOrRNlB0nsC8Dx
Aa9Wjo6yJRIuSL13FN55GC90z+MlaTdtQB7uMtAS620PjbNbkB+1PKOKWW0iCyb6DPtgpuw9TZ8G
1AnrHPBDcE+Fu+2zJN3nfn/NnFUfazTiAQzjmZSMYBcbS7oz3Stu10jPxk5OZYCrGwS5E3vrrC9+
QR/61TTL+Lkfqx9mhT1COe8NJgGaqgZEK4Q+fqRiknwRDArkBZtmwmfreFV9qJl0aCB8b/WQvffM
mDduXiuU8bg5Mc++Wm6X0jYF11O4+bQr2APNmJf7fK06MndnlADgary4B0XFotIFpcackZBWu0cE
PXTHR8yiWeXIvVjGH/HkEKsNqQ8XdVDsHByDbpYeorl+ThuYH1I0T73nlOFcaqS+9AK7kQm/pmU4
FlDRF2M59qLmJFj8ntvZONoFCdOQGMBs+jHIbjwwmcqYDRZH2n10uKJ6JwZzOHt1XB/gwTwzMvMe
liX/tqw1r+d8oCF6WWyNTHyUkGNbzhB94N081X0fJZnXwcqB95gKzpgHFnjhr/rSz3rerfFPplW1
h8gYiSpbuhO2fevoYiuC4U4hgfXxT1CRsmJY7U3NzvA6pv4W8Pxe4V391sFBt6Cz2vOI+2HC4Fmt
Yss5UNa+brv84r75Ltmu0lP2A8blZku/oYyH6aBFZWwFDfOUXOVtaqgSVRwy3lWoKkaMQkZvvNtT
gOAdVclEHz+aOIe7nQ1gLy02gaiNPWi9mx0Xv6JxQUfn+W95U/7uF/EnW3VL0k0MxtdcEdKC5Oye
ua4q7OlhmXDWouraTtZAIImPSph2zW2qNfJf2MK5XfonPZnGlkO977hcMPi0HUboMNg0nqydP7Qq
NOc+dEz9WHU1Y8J8rQmM9Og27jnK5td1Db03s6nZzh1+vaKBkW27FhV2XW3K8hEF2IphHtQW/Ogl
QSoziwmfJLgl6p9F7YyimnfkJVEtRRwrMCybrWGi1wE/zGTX6tbZYLn66uYDqoFiR3BOeVBrllcJ
mN22TKRWXydRyV2SEwoYMFQxKYouFUneDmBSnXABkZgqNk3pT1dHjE/NKulPWry+YhCngfh6C6TI
LrESP5y86VXDpXqg3+iFtckkGvzla9ozzbVRVZv++GIU8Z7Uw2iHIluvqHyogF5xpm6/jv2AWjYZ
8K6NTbfx3LhinIkLawh2dlk275yVAbkCNxECXYfpLU9R2V7hiTpbhExXEmwc/uDVTy8wAKctAnJZ
/mp6mkgY8PF7TuRHMRhvnR9enKUPfT+7rO4w3fRy2aMo+9Yrc3UQ/ImQSx7rOAb8na2ZbnA/nIlL
4DCINW3ky6hc40pcBFPFIjC3Yz238KY+ltLmzDaSFhg5kbxVQn6v5yzduRH8c0Z7K11psa8yAvox
vjeBRtM0QhgYvOnEBfuPblhqzFG5ZspAtfNW2lugivrUKCvZB5rozgJtuLvYp3rh+u2tK6UGg0Hb
xRHK2cncmCbG4sVzfk6WJAxoiQB62ORUW1BUUtHzDe3RnpGbuBG19QMTagBwLEAz3QXh1OOcgUKd
v5SAP/LazM6pyjTmJX98JoYDPVA0vSJU4TvIlYdFYvTSZwc9kW6PCfQhLvjLaTWYMI7sPS2sFugN
P6riNQJlwVrWvo5SVyemlt4OC5Dz3eN60RW++0Rb+8WPhuImyFBpcGDGxpy+lcgEHoRMolMETA6V
sQ1ZE5uC/0G/y9yNHn0RdBbLhUrpS2bCdkgd/a660tsLHHtO5pcnDzFEWKt94cuZboeNADdS+cEu
i0cUff050cXz2NLTsORYn0sHjqfrv9jjCNckUsNlop/ykErH2UHckmcsLsWRaeTRiMQIlKJkcV/K
6bJtoD2Gzhp7Bf6IENFzFWHWih3j1rdGjjt42I1jPB/txd/3lj46UjenyYHtA4rNJU4h+6ojrVm+
jEw9RM/y2D5bmQP3gIosSc8qjWhBpO01l36zh/LBQE1hjUZaMVY1qJ0UHTCpvQ9aIRgkEQnhEcVg
w+xWtntG92snXyPnlCX2YQmth+0tFD4cbwD7MlACFDqlwVJ94oRoW8nRtN5FkUV7DfzuoQsNf/lu
mFZNDoB8V2P1U69KszZCmunDo5zAtG08v3+p5PLFLXF4unxQ3ES3qjD/KEhxBiS2rZHGGMZn0E/m
0jzSyMTfNTlv6JxAqK0dRULRGVKm8IppmW9FwjWDQi/awUoEwgO3lUWduHJwBNtqFmAfQC1EmdrW
lgNeE+1uwBmfAKwMKFWJ66JpuBb22xKUzF6petpEdtefmhn5NCorOh6djfoD1VtIctSeQ6K/WrCV
N7aiaVSW1CgLxEB7gfzLxD4OFkLb2v5qgKXfGm76p+lVvQN9VWH0wABT1jZ8pRg6NXy7fWW4Pwq/
OVau7neZ3QqaL2NwKCKUnpaG3dxF3tesoGZEj7OdFy/D6ZA5YTciaqBfujMbzriy/4Y7+In0jP6t
b1asihtlVD4pl5TJein98jCr4laUfnfBBr+QyetAj/W9x2WwgS4jllLdiC8HbayKv2sXKDPS1BID
2xa1h0Xgurr1Jtb5vFpn5gV5F9ZoMMOcsKZNE9aWTtOHzKM/aDOqIwfFc5FG7xB3nV20LG9V7Y6I
GGGqO+Sf0UVAVS+bCgJ15aCW99TWGfIQ7Xm3iQ3rR2u3p2UJNEEbZEtENviDXsUhV3QBGsuatqz6
of5wCE5WcQB3mLbZM5aSdL9BZDRv/aGLnhGqc2QOPcPzotmWI5aXKEFfkigSqrLYDLkIH9MojnZy
qU7Z4BXbuY2eDcf50QwADhaE3vgQ4IQmf1i6RKEJRWmTnVW2WAiQh9PQDsbeRigdG+64B3xKQny9
PE46QjPftitPwXC2vZTQZDvze4xue79k3begurQxciOCNxek+lN+QoptbSlhAR4goDiQM/xOBYQa
f+6+cwGsn3qbox5Sx9Ult2bfMcI6GjF8csely9hyTRVceJ86RLvEkgcgvfqs2vTeJYAAvRtGEglS
UVHUS+8jV/XVybyMuGv/wfS0FZpYTeBi9weoER6TmYmJAOTFHgAqqcnA3VqJ8bFktrOVgzj3C/gr
GagIWfCKvIjsfeKhHBgT4kCZ+Dzhtjb2iV4qdIkPhBSIfbRCsoQNka+bWWnMZgTZS6f2EyYTRqJo
hMSKEzt2a+aIZ2cIliIRbUeXpouyhb2LkAHBKUP9PlYekgBfAqpvHyPB2qcaYsh4BSQcAdFqktjK
qrp5VyljJsut53Nh4nRAF7wLMmrtYgbJlo02ugqJLpzGKZL2j5iK8YMa6zj6+icQFkpiTxyzcZ3n
Do0fMptavsiC1AFVTG+oo92n1oE46Y/LF4ZVJM3kKCrur6rrItnaUZ2eSYSZv5gWclOomC+1ZeSv
uWUe77+kbeRuASPtzf1V3ZclJwtkaryG6+8yfVQSJ3rAue5srw9HBEYPA1DD62LE+sMx3EsvnP5S
MJqnSs0+NAPpIFZf4sU3brZp/jZp432pJXqfJOc8cn+S0WO26yNHHe/P/g9157UcubFt21/ZoXfo
wGTC3Ih9Im75Ilkskt1kd/MFwXbwQMIlzNffgT7bUNwiGUdv90UhUd0oFoB0a805plug52vrrj91
6JnvnUmt+oD1bTAoFfY6uA+Tgdanb3wAyxLcs5jnkXmEb1PdTZE70CLj1Z7JhMrc+b7otH8M8WJy
QCUdJ8JuuW1aeLK4MED7QPEC9osbQiCSRIJgfg0Gj0klTaGNdd45yUjwDBv7IbUQTbZpXVL8Yp/B
5ilb+1EGbytn3XI081JiauKDCtXtWgnE3C97/ohi6OU+PMjJztQ3QfyaZAV7pNxngS8dLgw6JA+m
iS3AaFaAyZ+SHPGm7Adg8pSy0zh27grTeGKFD1ZxDW7J6N3r1pXMDVR72SzV9l6xfu2kd9Xr1iRQ
rrqM3LrZkqBsfnICjjxV6TElNMAhf+2BdMbeAzw7WS2Z3vldqz5AZb4g8so8ugU2VGcK4kPpgy5r
yQL/NKbXldU/oME0blq4hndzy3oeBj9M9pf0mdkR8lrUuLkx8ZLx7X6a5CPbsmpbloN3iPws3+mk
CvYUItGbtch+e06f88jRis13wjolR6R8ntL7KKGTXjrxESkBeqWlDKwMJsYuuA4W56ob3phBTd8h
CWkdwCSMa0C7OqY8aw/hucS09NkhLnnTBRQaXQfaVNfZ+Bt7j40LONSmBQJWqSEmj9seLxp3Qf9a
ZINHFXa0MZn2eoiR42od7AR7gU9h2e8te4gOYoK7FQ8ZDg2TdFUDEcen1rc+J9TZU5wuh2ES7scW
Dd6uAfm2zYxm3OBjQwwmUcYGZbGykfbvsT1NH3sJWzx0Z5/clxhjceklhHeNwZFhqtawOOiv91d1
4qL33iCefsqFDs/wbmk1MDEeSTB6gN9A1AfneZhW7nzb+/pJeXRnCGS8RPBpXqF8MimRcUps9Cz2
BUBInAtIrpB46kON/SAVUXFqGc+8wvCQLH1wErmVLObfZrIvV6VGkebkVDuNEdGTaUzDzqUocp90
xU9XWd531bBFDMrg0fYhu3s+I7904dJkCsDKEPugfPT8ZUAtZuSG9RXJws5vWG27YVEcxcL/aCfn
KSGRFZ/nQyuM7iY1BZNvB6OXbC+gAEVyLuv0PiLR7b6Zx+7coD4Z5fSDDUh0IpGq+5ivm7m/NEqj
Pk1BR8nCUZeyGK0reBp1qaxzAMUNo1hNRCj/0BmpFxhkI4QW1Se3MMvLwaaaMygsSKldEdOz+Jcg
FW9G4YgTJnxoXV1Y7oTrEXKXFT5k8AC2lGtCjR5vbIctteVrtmRJeKq67msJN3lUnzHzPCIpgnkv
8/I4thcWkPV1y3K/iQgrFXHlHWWyn3pqdfFSlh5D56aRPW2+VH7SEaXUsXHOZtNzFOqGftejGhp6
Gumy5RiUUWFgL5vc0BPMiYkTH3WcLwPeHy50IPAJq20kWx9O7VaxoVmXqjrW43CiEopCaCLIaUJK
YTMVa6wO7LkohyiKWR1zxCim4iqIOQHWvJUHBO18Vz37QP6hvIXzIKnWgMgKAvu7StkKSB+6Shba
xNCbBNXTg9pimzAvlo2nFQeS2ks5noxRE85X3Wog6MRQyPHoWLv2YCLl2LsD0F1VcJYIKE2SmOVs
BXJud7gf9JDvc3AIFMgRnixh7aXLdo7NiQw6BhX1mSJAkFRY7SbLvJ+SLsNJWNxRT6D+wNLFdD8j
LKLtyUEePbDvmci+G3my6VKvceIiMa+bteaY2BVsaEwz+xrV0aFq5vamxi8YhyyAY4oPOQUZR0Rp
699WftV+93ziRqDghJugncpjlOgVC0pIf7dYmj1YgkNEM9tgCr4mjaZlbbKoGYUW18imHoaUTtw1
SDP/nu61M1dfMAQ6t7OSTyOVd38qFTSgjtYB8pid43acb2awuoFasw4lJ6/X9snVF7HCAqITL0Ia
+YNyBSxqhdB4qOQR2cRayIGXovpg1i5EVomGjvZSfmON/dZoIUFDw4qImao4j7vBfk4IMghhn14M
uSqO1I7Lq2IsrH0mdXFNXm61y6eC8eRFOzqObNNcno0I3ZXTG3rdFJyQzEBxJmrJVXA979IVMxad
Dk1KWIrmGg0rEnKvBseD1N1DNrMqurA7icw4FpkdrT1qfaugIHd21NN3SvRQqTVJWCjXf85LXhPs
unBbl4uiPMXPCE1155IutaoR3nH6Sz+xj4e/jDNzRbA0x16suaBl6OaradNYVIQ5O5wY6PbeCME/
tHZ7CJYIkxqs6RINs0t9ME3BbIPcZtGZpd7SvXuwqqAA3EChK1Uy3rB7SQ4JO51izkErV8Z36LFK
YWhsTVqoCG/PdWdV7D3GniLmMG1DsDYUyerq3IhFkY1EGzgCVBqfEId1ngb+Nk71qqIuflFQ4855
xTmGaWA5rWmfBfVMWtsSHVRLOB5wpKxzd+YEnBqg9RkbHJ0kVg+g31siRToaIT1MEU/95MiMj1YW
uABNDg1ohm66ojlm5eyiqCHwyIEWQqZPApV2Czdl23TZnR+ogYyCnWOCUMygz9F3IFqpLgAlOhmk
lWw8x0vfAre5fcBS8gVcqeaZA2EWBfYOtPPG/llG6p/l274MWHd8oKMCDbJlSyEt2/V/+0PqqHLt
LCiskhkcFihUkOWOIpregNs48RDvwsCWN8rMMub5Mx08zoGpYgguNOIeqLzbGw9w6dMLCF0PZnIh
6op5ubTOHTDcFWItKgqGPITN+DUPOZTTtNq0aXvrhekJjCQRxSEuUx2SmRYY7WND3bXufvI0nroK
rGoui3uvH87FyHbe6stz6TPEihQwW2jehc0w7lKDgNKw/4J6vofRZpQXpSk+5rIkXztqPjmdM8G2
bIkzpmRr1WdqyDWPh0qvB1ZgLYsIYipK2lMmPxgWh8CEUtemieQXs3jQUWvhNWCb45TTTVCm1PIa
6WwtmxKMrcSdS4NsyGnnB0MBaq0oP9dGf4GyjEQDbBRbfCF3U1VuPbYXdTqZbBeoEuT5TTHPApfc
zLl/QZS30E08UmegwMjrrCypsY5A+zI8mvRDzAN01XU1JA9OOFfbBLsZEo/KZcPTbv20Zywotg3S
LQ5ysU9ERvwYotkjVLH9BoLqnHveCNCnMXfaGbahzEG91Kxn7uTcImI/iqhl118gm1Ey2DhFcGNP
7ieN4nGXO9ExdjJJ38TKdmziP5SZOAqzg80bZo8e3RpApsDiFncs7hcqVhKEtevWPynhaCwy5aYr
5bWsRnowYrhqxpwEVgIhskJmx3FZikC4r+ijRO+ESQuTt/d5pq7vo520hEt8s2mbHGb++HYjCgyt
0o+Z7Hx8lvTb+C2a6Q7+1n4MW3XsM+kda2a9HLffviHmEspKv2u8eK2K5guG2TttBpeGgb3ZVPra
M6OrHikSTTyrW3tDCPEF2AxblmIlaKKuLUqcWA9B8okIFTTdYPxw1LCmOU+us49jZFkbpaW76Rer
tWsInJ6+xzINmpQ9UIogJ/xa41B5L8jaeXknyLK2LAuluCVNYTn2H+9EGy+zY1hS1quJ2Bs9eiSd
uALOlG+ooPg7wEzTutf+QQyY+Cmm7dgwLTV44B6Nr69+zTv/9W38P9GP6h8TT/srD/lbRQE8ieLu
xX/+92F7t30zmHr/o1qynds3/9D/J+nVFmnP//XPfOj/CK/+v020ZFmXT8+zq5e/8j/R1YZ0fnd5
g3mXTZLIPdPhfw0/2u7vvxme87v0PFsAVQ9ckqNN91/h1YZt/e4RJO35/jIEPHzrv/2trfou5u8R
eo0P1+HvLmNEBo7/2z9/vT88vn8/zr+VfXFTgYRr//4bF3o2zvgg4SGQEu4S5v4ss7qzc1H21TAj
u2ZCotxjHAgJRSt39+x2/OPznl//j6Hw/77+8lY/uz4ZjLqnrhlvJ7KgQNGkdGTixKBu/teu/2JU
9BMQcOUvuu20t79aZRUQxlJBi3j78iSV/+nt4bE9//WJAoYngOJla3bOg50hvsMKCEDJpp+O09k7
GsDr3lnS7T/Oef++V8vPn90rzkJW08sqo1jl4r7a0klOQsrMPqriqIpgvKnO8YBwxwqdV1GoON77
dtBqOl/azc2ViRoHynldkcqwjzqJYZqbD25NowdJd0I1db53VAdrATC08ZH2pL/w8Vzn4u3btczK
/561//UNJGHrz79BjHUwmW2eRl87W1XX65FN1B7lNw4nI/4ezByXeDyf3v40a3nIf/ZxLxaHTnl+
6hXOfOw6qpYuUakyuIjqnsz0IaDUWHyCHgCoKTv4hAlMwjmN1JLfefOWVPc/+/DllXn+tEADD95o
xbTC2rH+gjA9Ba/OvOvFnxNakRQN3v6arwxRufz82Qdl1lQDoWjQmZeU41fgGzlbpITmgrL34wQa
iFGEwTsf9tq3epFhHxhZAYQIJQmUSqD0WhJEQasQk/+kd29/n9c+4sWU40LH0IOPeR0FzrfIj+sL
bWcRqiIRPLz9CcBYX3k4L6Ydz+L6aHzVMU3ZgN7IuM0UfKXQRZ90lJ1yy7vWKmpTkRVlKFGvAMOT
gB52iBHsFXSlsH9ymipEfCoUE/thSspg8UdD1cuTNTXewrcQStranS8jPRNgwjHN7KNqG012N34Z
LTrRJPoWs0SwEmcSwOBCxwdnThRMl1RblUQNyb2UPSE8HGpl5JSnOM1lHtUU5hf3Coyj0X73kaXS
nKrNIcJSVqYmaQWruFRlBe4G5gQ4cJRTkXdTpBH71Y3GulFVO9q2ER7mvsVBnsVU6YBi7S1QaiZH
t7EczrVXeGzcaXq54TfHar3hXBaSWDTqh1MN1Ns2+5qWcl0geyOsl06ghU8PW8RZ0vxxDhyOA1B7
ZH8F8lRn5pfcWqREhNNirfQmDlhpNjjQNBbqsy7q+yoEpGQqdWenfjetfEHXjV1c1WNuDTiTb2Eo
TQD+Jzcubnk6bcjGO5bBHT81rukdl/rg+ui91nNcRbQZTLKcV73bNN9hZVO7RpypnQPIZTt6mkfX
mUv2yMRpbYhXazEOTVTsADfUvULnVeD/7pIarsnUe9a0F3M6kAg49D6xzD3vBsiZMEmmXZqV4XyQ
ZQYuIhKhsG/NZnaRRMqunMadG064SFaMFKK1Ihmjd5ihRoOLIvZJttYOICiBsQ0V9/kYt9Irsr0c
0wb5JcJQL4dH60MAzEaXRZE4n8BYk2jVlqfQ4OCD1QL+ZM8B1Neej+e98M2NG1mzc66R07asA9Uo
Fin+7ApqgH1WccKrLDMFY12baAg54maOp07S42R9WzhUob/IgMDVM1Ys0W2r3sjCSycZ4+4uwPSW
38YDBfxoQ/KXBcEs0bI0HjufeeeUYjl94k120XZNCqiZiHq3evRVWMsPmKyz/BbhTUoDKgDvIm/T
PM+cG/QZdnbMadEinx5yDi11ptp6284I3U8q9Yb8UCJbBtCdGsHXMPULQgOi0EHU1tZBeKS7m33y
IiclcheHULELSLNGV+nmJfrkLqLZvST/KrshQpdi49YcShD8RY6ACxSIBdlmI9w+TjREPYQ/xEvm
tSW3YogYfXv68wSgbeLJSctHuAtzvivqiehEEJamuwESU2JLBL72aRD+GJ5xj1vZkyh8BSYFAXIk
qFuTAKF+Tnaorbu8Jrd1p5E1m5RPwaYRlNINpXwqkRCXB5Ow4Icinr15MwyIzy9aB9vcUz27Ne5b
CXzts849YXxQJC3VyK6VGjZV63PMknSteZtDl/nDYHPYHgziUjLsz4ONdHdGrrROakb+th9wi6Af
cPvllGuDNKKxBr3FDcEnk3bQUXmGPKtGYOGTGZ0he6joR+LNHH3ZUkCsgO+KHMbWPZgvHXh5dVGC
eXI/jZwq2uBCaR06qlkrLy79AjkCM4vaicmuEdoFQxk1dKNjwHgVdIMwDg5Nng9meaoaPBrZTZEo
5Pu7Ko/Be7mOa9f0EWps9ki9aVWR8g1tq5AeHZW5KlP/0GJbc3A4YxKmw2KXQSWjVUGq1mTRqyw1
HG4b28gCIrGlT+qEE4xew0vmRDXE+jo0en+dN24HLM6YSjwyK6zmYfRBV6VwP6H4sefP8OqK5COK
cY+Srh+ZJLMDqhNldi1AmlChGhqIcdyWWY1I2Z3MHUFB9SjVaBXWeBy7ringFtoC89gV0cMesufM
zbHorey2Z1pA2OD6Cfwnb9To5oAu8Tz2vnKs7rEIUZZuaqw84dM0VST+5ChjQoLII+SI+0F0wrtV
ICspFmgRq91gUjv71qFKXLSZrpHeD2AM9XU123l/MrDjmbvCDNLgGnpHbK/92pWgPZwshlFburCL
95WTEwCQF2nDfrPhjdhqD9nQTVhDqr31VCQo9WVjRBwvGdsIXUBtQjnNHTAjHgp8e2sqDqUXnbBb
dRAgeyysR763lPVY/M5uFYdqE4xBrXdmRRbhwo4NAHf4inCCO+ZJQzyG9YDWIoKIiYvTITxhHQTV
0DzVRshqIf2gsK9oBRRJdYD3leA50l7b+XDwh1l6t1ooRY/EiKavFlQ9fbSNcXTPJpViCB2SltJV
i4yzwQrQkFibqRyiPxkGyn7wysJB7g5I3qJ/bU75rpbW5N5YYWIEHyxjrIG79OUAWjmyg2jIkDLk
hnnK3HpER2ElTbNX6LyHW2pTi4m2Mxf/e+JNzc8sycLpIiwN8j3HckJZMwLujm7aiOoCQnjXiVS4
gV9dgVwrihAdC22EKK72ymgEkh1wtEl1nolzRBSDBLK7HWG9ks8S5mDBAqIbdLeIKtw5H4evFkAE
49LoqeeeiHw0H7NEoEtxW0JcQDbozhmwvYKq9r/7jJ5oBEMahBMqu9huT43fW7gvupRAAtQwyNqJ
A8arAacVvXh/lXpWYa/pdy4mopqE1xUrZESzREgxfQQv4nhyU0U1rypeGVMml209JeSWJlFlmB8q
qL5tuyIzLx3tFUmFUWUfXDFOg3frLNuBiPDdAHv5qrDpm+d3rDpuwYSXSEObeOZwXkU3kr2GLvdK
V7rbMZGZC5rKbZDnRMbSHbdtinkuZFmn6tjGlEui2xd2VGaY763Zdez7GD+q3+8Kp8mtz1kW9eW9
m4SjPCzpc0S7u0wNt0HeKNgoaR8lVbP1KS73/VVkEbr+LUIkVQxbg2A6yFD53LDFgqdj6BYEWTWG
5FeXLaI/NF/gaC/LYkqDow/TPJRILUJQoxshmqoGK0l6ZgcZiK1h4Jb3gkRXdLI6sDCOUUgKs6zC
jZVO88eUcNH6u2R7AjIjyxLXfEodnZA2VM65MYQbn+pWYiMH93p5pZXVhsXODmObPmvp5o1dECs+
zBCZII7HuMUGJ4PNDIMbzBzeMcdxJUKtOkZWsYhxJIElGdOl/VQKf+oX3VDcTmwEy6TmJluqsDnE
lz51cqRdRWDADM8s0s5Wuk38iH4pvVLCmUnJTabV6GNfQhOgwdmxUSD8mYxlJOwO+edUmavPqSwQ
G+5srC0Uo6FtCHSbQDGMcdf7YNYQBvNoTAIF1BBww9QElPgecQBLIcCu2E2OjSxqAz1PJ+ru25Tk
A6ljblwFJGHFXmZlBKllHgJmRPoGJhqnax3+uAAmRwW3cXzVfSKPqwM2XVcpS6LVSBsIru4rr/g5
C8wFlmdWyNUodVpooQlmueWtoDiKWB/Vyxfhdu3YwkiiCMTvQTsBtr3FZrRBxTmVVvwRxWcnHxQo
BeOrGSFu+xa7JBihmTNsp8eKLVUBpLCzvMUZE3YK3g49igDdsOW1diARvkqFQHUyJSLoVerbMT2l
OZB9+h1RG2GEm7EpZzQ+RH9H4PhZCGD893U/Wuxb8H0Oqw5ZOyKxJiQSDPyV7bb1kwGnDSVhqFp3
/FLgnfRuxjax8Hs1BaXzz85MI+MeyK2iGtrJqguPgRGkNYESkhYt9MiWSrpHZghL2FH7LbbBVWOa
rX7UVVZPX7lryUyXwawoWrRIPWJePdFmgab1TSTZZT3nof2ljMcYWhSxfpiBoiAiadEB0apwdeFj
IJMqpFZFI91plnZjQGhTsg+aHKSsqqcBo58BS3ZwC6c/JoEmy4FVQ7t6n3A+ENWafHUgUzYEIdib
cmgiH2GBDoNFsRmp7LE3En8pIiSpBa4FvYDvfSqmJuhuoQpickeNOpmCdhaXHr+hPKdm3BThBLBn
DsQXJBRQK0akdtXHBPscEswUAXzzLQOzXt3yXg1UZ52maUbULaELemI7+8hVfxA/uaBKkQZ6t205
BerU1pTxv/udaZXp0QtA2yAmdqIkB3jv0RI4zLPFWQzLpV6oOWz9Zv2xnrNRA0KA7z9eM0wM+b13
S6Sj65rQGZuHXmPywX3VI7M/w7URIW1G1N/tiUnSGL8rOt5Eh1OjNKubbOJMEK3YKSi6AVKmZns5
Rm09gN1NzSRErjqqpiwgeMWz34jHfuqEZSCaZRnZvHOIf+UIvxR9npU9ZnNoXR2b81HXnyNxiUtt
Q6B6i3D67eu/UpmUL0p7ocsv7ObzfDRbxgybm5UYgRe/ffHXCmEvSnkFSb35LPAKqaXTLjLrAuHE
je1O11ViHMNsvLQb650a5VJe/rNKlHhRdUNKk5eltOejAb1m01VoAKfoSx1ARIiZxjJV3k0xbsh0
UQzjUI3S+q89o5fdmWqm0Gj2PCNppYdsdA4K4QDIt0VSjiTn7Xv5yoMSLwptU+olJRKO+VhF+QHf
2KcKqchfu/SL0lo+5TMaTjkfvTa+qvJuhx77nd96ucSflAd/tW2fvb5JmQhWZ6pc2OkZdCumJw5x
t46Sp7/2uy+369kHDFNODjKSs2PKvOkU6ZHsmncu/crbK15UzxRO0zx2mqUpcB4txDn6tla3OWxz
f7rSc/vO2/Pqi2v/8SsYsYNv2KxnIKDTbsC0nrrLAvdZ99PlhL52QeN1kGyN72kTvjNaXqk+ihfD
vp2NNC06PrPtnsb8kYDfTT688zq99sxfjnq6jcz23Lc23JbT9zD/MkKD9b68/cBfubrzYpiHbYob
OuU3l4tZe94VpbnL6dX04F/e/oRXRhodpT++UhadYjBA81EgKonib0L/tb6A82IIUymIiTumyxR4
8KfJvXCu5PgAP/4w25+V8V4z6LU7tPz82ZCwZRAJi4PSsVh8h/31FHHIh2uT/bVx4bwojttzhoOv
7Jb31X6wW3xytGU2RnCVTtdGBy4ZrOXbT+KVEei8GNzoGTWwS541XHl2OxF+qGNQPVGpWdn1hTW/
11tYHsCfzFLOi5Hu5x1C5qIfjsUQhytUfIK0VaixuFC8R2egp/T297FeKci/7F4L4fkjHoHm0BSk
CHDKXZlpuy2xmLMHu86wva9w/03+Sb8zWl4Z50vD9fm7MI0qLdwM60aadQvFFNfnVFUxRF30vm9/
qdc+4sVwTwwaUBjSh+M8QJ6aO7aMw4gWJYY8s/1LH2G/GPM0ZQcgSOlAhyu7nGsCwizKgJzSr9++
vvXKkLdfDPnMX3oi/TgcG2+m2EyaLpioMZDjJ+IP7Q8Eiveg/rGYWsE0AIwt1jYOzoM9Ou0HlzTA
MwYNm7OObN5rg75yV+0Xc8XEwQBua4kp3Db8qzIW1R5pjbosF4HXO6/ja5/xYqKggdqonLLOEVjH
lkP/utNIdtHlvH1XX7v88vNn85AiYZ3SZzwcx0XU2Ec3fledXa9/ePvyrz2zF5MDDnU71aYwjxSb
jK0qO1ghOUrLt6/+yiRqv5gSiF8F/akMfXSohawIUwUG25BmOLvfBh9F2F/7FPvFLfK9KraqaKCD
QIAzYlqC4tTkbfwcVmQRDOHu7c957V69mAZgkwsiH6Q+4lb41mvqRmZbGO8851dmz1/dx2fPGZeS
y9HT6MGsUNuaIxgiimDrgx6AfJBz8PZX+LW8/Mkkbb2YBPAleUj7pvZYx5NubvqW+kG5iV2i0jZj
TOuMnZKXSCkQfA7Cu5yjJsP0X/hEsuH/tBxp3jQDUUGkcMjAstJdOvoDoesklNFbvOzpB6Yu3LXK
URDkwwiebTyVxQzJHiPFXpTleG4JeEULqAk6JGqGNlOirGMYzwPM876w3exnNUML+Uz1NkZfAF+i
ihKsG7UFLQUVqEVK5rqjJoWhLMDnal41HtKJhOkDKGSJcSMN37thryw21otJzfb9ltOsiJDPgoro
UgfV/lL/oAbZbMjb6lbEfKymYqBw5dxFiX1syHpq6+RK1+CmpGmtOnO8oRT3UCyDIG7jaydRG2qQ
W3vqH5s4varNCsojkzFr8vessR+jeGA/QFMiDstNT/jMO1sBaxl4f/b4X06Ila8gcYBgByWUrmba
cdRP6j3Gbmxh3ngFLrTaOgU1tMoXB4KEN3HdXsEjWGPxbd/5LV551a0XM2aRW6AEzBb+dkZsrZ7c
S8OUeCBle+2Qfiijef/22/7q130xeQotSUdI+bpKxcQ5Je01Rt9PVVNg3zTo9bh4D1tJ2zVarHxb
irCnsnJgHafvjOrX1sRfP382rCeaKymJyfGRo+e9qssLikPf+8y+zCFK2sONI7DNxufoLPB80nWk
4pd7hzp3n965Ba+9vy+mYAc0MKwCyS0g+JCaz8GogbuExqGe6ab2KgXFFe0FtcnA+PDrM/9Xur7X
ZHvLRZ6LAf9x0UUM99+/JH5IzZb/2KKE66bb/gdCzB8UH7p/6tL+N//zb4uerps+TurH33/7Rtpw
t1yNinv5B4mdx9h+XZZ3/UM95f/x5/9Hk+f7v1tB4NhSupa0HTj//5Tk+SbKOtf2BKYI07V5ATm0
LZo7x/xdOI7jBy4dyV9ivX/J8Wz3d0e6HkI8RHoW6sz/lRrPcV7KusUidkXvicSP5ONA/sc5VdQh
GpOEDTMN4TV5K/tyhoc0YpZlct2oIemuDDTKKsWrFLnY4UPrDjIItJJ5+JpZLe2BoaBlFOldC3Zz
b6OlwALkJDQFaGfQ6FnVM4YiX8tdT3azgOh1YcJQawSW8eQhtOmh0Gi4yk3qp3NaDodEh+xuZczq
Br+ujyVy7Kwj/xneJk0r/wDDBl6s/jy3tdjq2PvWTJRbW9c690vAXgG3eYX5GPV1Z94D4yVcq5RX
5P3cxaAKdkPSn9M0/hFTsi5EIzdY2U+OxBbzfS6zbi/d8sSOez3nrYPbG2tNQsF1h/u/C85lSN7l
gH9FLO2JvjbGNXmWj1pPV0nfrEGNTBgW1LZq889VWn+iufcT+D9cjdi5cQxvD6U/2tD77k+C6mls
45iKMKkHxpRtaedGADVoZnfANvbFTGHailgaG1RSQRp+CevpwHMkWywXEYd/woY4tt2mVlDvINyv
zZgUzK4vCQu3kq+e6s8lxpKNWRFGQtrhSTgTdf++vzGqwdqBeqC1qC/xJtKW7dUZm8yJ3nR1CaW+
+Ni6BKyN0PWaabIuUkQp+Bxa8FvwshoHao9Jt4Iez8ZFZkNyfb2ttYfrvApn0umWj+3dOwQj4wXy
AObVgGhfMKIsHJydp0xdDxbx2W20rnT+OUWDqIEBrbJOPgpbQmBzFWqZXq6Jf96ZXtycuFS/c9hE
71rb3ticJdaRWZsbjCCUwzk8aGFuLUt/qWR+apfNSRqwAEegcDvM+utciW3hjfAHRlip/mw8SpQn
MJL1RqqkxCuQ3GPQq9c4UswNHF1wAJ5x4dVn9h9kpA35dU6Z8NQ0+hZBwnoOWkQBoAa0jQQgb/vm
TB/kFlGSSfMf8YQ7p6SrCuJoy8z7rC38mk6X3LgBQnszbS57x7lKUhJn2nYkcaZBbY/FklhbmleI
HGlx/gRS01yonJA5vpCJh/oIiYPwzLLIIMvZ83rqzkYy/MCR2bKCAMRsEIcpQXBK025o6YxXdJvu
h3KMLyC7INQm/iojMpaWqnvhz+1VYEEZ6Of43NSQMIt+NFdD0EGsyHPALeVnMnW/4fzprgNL7AdQ
8fsw9m+opZmY7MaviUtUeDEsRBf3qST7daU0aIbA9IlaKMgmHhuM5fx6Vz4kxqb0boxU5Tul4591
ahBf4+rNHJsJ+qHFHs6ivGMrytpT4bY1UvsyLuIzAgTMGQ5bkV4P4ypFwrGzO3UcoEdd+VYFsy8c
0evMw6Ej5aT2SLYZY6s9eP4OlVO8pv0Kt6YT5OUOU7zyofTgA4LogukFtg5dIpGYw6Vt0372I+de
9Bbv/XBjkGB3VDhS1uXo/SAamWzTlO03UtfNaMQFqjgiAZ12sndF3h67hsGtaGuuzDw5K8/ytnkI
Pq8lYM0C1AjBCMqmJqjc0P6qHdSD0R3GnkEriX9dw2EoN0xhp36yzR9WGl82Q/cZ+3pyTLtjEiHl
IHddHmuLva9mfKQ8w4zyxmbsHPhpSJlQgxS7wabv3nKcCmDunCYDs3xvh7uhKj67SRzv6jH9gGAB
8WrS6fVgwSBrp11ALTR0jAyrpXFTdvZnRs9DZgLvGrAWWZP+qEOXpLE+fJgK777MyQkuSUQfbbnJ
SYy67Me9TTXpAgkAyOnCJ4tnbB5cORK0N/anyCVUi9t/5WH8JHcQq3S47YpTQId8nY1SwPIDNSE0
8J4IhpXRE5tq8O2PRtqc7RiXcUv6yKqsHuqiYujFjb2xuq7fwYY174WVPvL2eRy2rwkEM2/bCE9F
GzIpN0P0MTTJmquBZYcJ/rdSpxEayoFlg5kSAJl6IFtj47Uy21oSQQGpfhEOa2wy+CCdAWVTvCw7
huDQNcdpsAKudR4hhRBgR0Apgo8o669R3UXbmhqd9MNT4lruSSCIMRLweq628JMlLTifKb4ahgSM
jmHslWN/nIb0Pi8IrOuQxtNIJvo06dddAS4nyJduGVBaYCjJJWYoubaUAxCpB8ne1cLZFAWdnrmp
Lmnj5uu4adZT2gkiLKS1mrP8AashGQ20e5Xub6yoM4i+WjmBExwplq0hzakVv9ltK8s9/FcWA3EH
0P886GAGWgejN+6v7bS66gkqyqLsFAYXdtzLW8KYqk3rwnXFqkg4HP+2A6nyoSq1BX4sgPdaYVUi
wXoQj+ncXWAxfUSux+ArDHB30JmgKe50SvklOeqp9hHvxxiHQoVaYDQyJl+xN3PPPjXQY1dOMreU
9SCuTK1Hj4OSNBSvs0jdcZXFPUBee14InbQpholXLgMa4VxnbbhmxEzH/0fSeS03jiRR9IsQAW9e
SYCeMpRr6QXRRoIrAFUFj6/fw9mX2YmJneluEURlZd48x3Dbs7ZK97jcD6CJ4EVvDVZiMhGl6eR7
8VSFR4tIO551xXI7i1tbMRJypFPx0DVOx4ouCnrL7dAo++z85t0+SG2U6eRqeZSFm6yZM9ACnOMU
I+PG06259yL55q+8ohuzmdjPBCRpd0gp2wm6f6nepgw4b26qEsHhfblcQuK3BkWYLrqVBElPqvVA
R6XZl8kLuki77yzHHip0VcW96Xls6eQRMuM9JkuWtAagoEsBXkZHEYdfbVQH4WU7rwQ4ufpAxHpv
ye/PJyli45/spqvbwYlzK/1emE5+iSKWz/Nb4520K7oNy5imCW0oJ8a2zadgvJSaB9My2WfObiN3
8x27Z+z9eCsZgRBhE8LZjV7X8BL6iJ8qURjb/4sE+Rawivp9zzfvF/mlxtk59bJI6AGlTPKcCJcI
4UG6kMe5QVApFwqdkDEZjPyA0M64mUfgSBILK4u1/GN0AbF+H6ypg4k3PwvImYmwRzS9aY4ZHUaC
itgjBR8b5wEQ/jtK3VYFQmDpNYkwbQaxbpglC1k0pT7TzA5QrMIccW35twV3ks1ReJbCNu7CaWrh
gl+0LHm/ij+2XZaIYbHBxgbDPR4W1iFGlvs2kUUpNOqQJVMDmF+zmgeD97LHW1aYvHjJZL/zIjvI
OWwfPOVQdhGkwXbKYbCQmaiV7GK/aZlRGW/BElgxnQ0eDgGna4L1Spj72OUaiSUYQ6D5Q2IOOR9w
YcK+SFm5LtrJP+JZbDeTR47Hx5aMstNMyM3drFE/FrOvfluFZLvjFPXgKyrRs8T5n1vPscdtllFS
9oBtEM1xbzhPUK92dV9890SSNrVPUd5HJo9cVflJpq3HvEI7P1qhPIblcshmArhsrEYpoRi2vL/7
0qz5vpyxWRl7XQ/sFEv7OS1t0mM+rB3CIekf0JgEwb0gh/inEcm61es910n6OIutcNrlxDYbYcqD
qMNP0TvWYUj9bM9K9Z+Gb8JR6WqOLbv0aUn4wbFx7XeiEQRD9QJXLQBvhjPPOgN7Wg5NjnqL4NVj
rtLd2EVQJ4gxX8AM8d5oijz2AFNBot/WUHeJU5Mvr7Ce0d8K+douxJuMlrhWXw2kWUYP8CbmZW7y
0NEK57m0UUsYmEaRKi4HTibBph2IZbvark5UXpAUXjhR0xj+xN3HBeSksM2Dabdin+XNXyvnVKi7
n7GVXzk4ZBB0m9oR7tHq608xZmBNIvxfOu2T9I4JY3nwRU1salc1cf0KOOkjKPP6pZzIU4rPYKR8
5Y/3bASl2JNQ/iTwpY9GY/0mtdeCJWy+sspYz1UO0Sg/LKYzHcSaebs6SrN9ydQvF/mZlcnmrufb
VUTQ99Vsf5NQPrYot7YOliheteHfsgDC2LuDvKLq6rbKtS+B+5vyyduVbT/F2k/FczE2abwQ16qQ
wuiZFXvDeBwN8EVts5wLY0CZOGZwRPi49vV9o37w+MM1zvzTE9Z3hbw7go2voprx44mbXgX9wMZK
1gnNOxKho8zlc6/F00wEbi4gV4+Ev2MJg7teKbuGMXjypPMnm/RraCkoe9F8zDLOYuEHrzbQ7sdJ
lrdR5L+wDokPtzYw4BjRq9q7Aq+v9FmKIatEU1Pn7A9Tmkahd7KLrAPT46nd6MegmoJDFEzJWrsv
RP67w1TafhyAft/Mqii3XViXh4HpRsicbap9f9+6LhRHY5VxKIV+EF15zE2mMMusvyPnjuRV1emu
te1gJdKS42oRcpMcCkVYpet5yqIj2XjraKUusIPGBLjJs4tlTjdPGC1IPLH1dxWo3WLXbOvzlIOr
6Dps4eodtB8m9qD9IQCebqMZjMziLXuyhEWcLbjBioW4dDgUR3oZ0bFnrrqiVM46iuYwLLnbsCr7
4PWU5EVkHjt32REXv8y0Q67O0lFcpXA6bPaZn+a52TvmABJqEf6hFKTuug7GZx78czMjfaZHyzL8
sDQn225JtZNThABDFTzMpMLsrt6x+rEXCikMKyzpZinXD8iG4EW403Ft3pYdz5JthRUrWRDvMzYl
qelLcwuYzNnKHjMXWAKsQ7b9M1fC2RlDdqrwu22HMuSsijyyj1FVnOF670iGAhpoSpCjWYdTM9Jc
EdeUwqkIjQNBMg6LZpy3xrhuVtiTWzM1GDbK5qsKHCKXLNfFC7vrm14u/m4J35w5u7cbeZm0YQZU
aKL2RumaLKO7y99VvpK/hD5AC+ELNi1aj+mfYSI7rTqOBh+8Jci5AbPAWN2ryeKspoVIL36C/dpT
pXLelZy+bCAvzppkhHC3gSdZIYZs13oaPwDROHBI50VObHNT+59D4osIWRIcu31iVRUX6pxbg+3D
U+OUbyYZXMK2qS4OXu3ShncxLabYZWvjXTPXP2dOgfovs39XZcq1pPzqJ1Lq6dRsBz3xqMmv1fcb
bpbusQqC9h0WDtGyXckaVOKIJdqkfR5bpvhQEs+9oyJwf8bneo687OKvJ7dr38ZSkgFnyTr1KKv9
6Xftqf5S9vCSOz8sd6Kjd0SxTqnprHHafeU1BAzf5+WU0vrbeVX+RlFzZJ8djl5brxxv6K3W0ziB
juusKNwC3e0AiIQeACVwTNa4nmYinKxmA0YWzltlwfJi5PGhi2k8kk99ylPcrRaR0JpO/H+c0JkN
DSpegnC+TB9t0rVroLpTGF6ZBhTHsC4wmLsVTJop5VbDK31tAVaVJbCn1eDkqyyu0aEoH/IIaYQ7
lJdgrfNtDVQfRBmIOBYnOqd8ZxcsjAtshXHFeDuocgjXwLFfVGrycGcaI2phOLADp6/CDbYKmmUs
uckdwclgWCweicraNxW1f9j0jtN7dVF36pBZ4lc4C26/syViidV4yzrHEDOmmc5ayS++5W185585
HiD93J79jfJTZ2tU+A3dmboe4talTBdrV8E1L3QILSBageANrGMyznkj5zug6WWTcOz8537A9U4F
gXy3DTVJAGYlJrFWPtQlYRvJZnn079LNLApFGGJFc+lcEoFNajkEsffNVP1BMWtfmnR+irzo7Ff+
ftKpnRQsv60N8OFxOTmD9b1OKOs0JErKyxr+oOkf05bFo9BfjR2YZkD77nGsJhhWXBp7T4BCH0ro
ye54SGva4nbGusdUjuGbYJF1SiEvz0vIJoko+ZTL6dS4jXeEeB0mnmmTVb8LeXLzzC7QafKbpyFK
Qy75VX+1fbYrAZAi8HoIxvrRi1Z+uC4GylC6AanDaDxFHZH7bl5EwoPWbnVfsNVaHaImjy7jWH9h
afTQrhfPhO7yzeQa/uF7YRS4d1OwajAgtlSU6yEtI9gCxoxZdERlJu+4+DuqLmCBTcBuflB5lcwd
xiofhlsxQSxBO6Ri6pvMpVRewkdDeZCEvfk8yUk9+z2bXIgO4CRDJ7SZD87HyqcxOOUur636GY+W
zc3Kh2SZ92fJMikTfniQ8H2KDeAgNC31s+3Zy76lZ+fTo+N2Q9Q4uPsOe28GYsFe9T4C5Uom+e6+
9WjA5Zm9DURew1PBWjAX174JYkjBt4msc+LdVWxj617aOXgpxwCzMD34LYg1qFoqm7ZKv1VuSZuS
wxRawmU0ODZk5xDC/9M7ut6BM2PMwq7es1mh7kjzT2NygoNlhRvtW9NpAY/HDK8tHiOuhYNon8Yh
PUCkyhhLNtFpn00C2Ropk6Aq8xeUD6NBYJWcc3schfnhdnO5L91HMumAWVFE3tWULkIfMPsZsqN0
iRXLQ1tp/1ZTYDyJNTgsihW2lOW6k8INvVE9aLVOwuV2Rp1uRjkByuBuiky6eMoksXfu3aA0tY3C
ITVx8XRcYPPIhPmIFZrwZFJmgb3t14K7mhkuhzkP9obE2Oe4bZHQpcMMUdPUUtYLYMj5kY8VEZ4g
q7PO9VVPFHHrEgY3aEUjJeG3s1rp2XP8X87iegew4E9DGnHivci8CP9GoXNVsBWPXSioUafndQzr
Qz3rHssFTCI2stjF6XriEDk19AoPNJ1ocAwzF9e0RLNpO3Kj+8bfB6Vzq4JuL9x1vlTYJF3TQvPJ
wlGwFjdTU2+UExsfolM/TjW8poOmhurZPlixCVYLr8SaVHcmwdK1KZaNBW6N0wG3lico1stR/uFP
jmJSShYYU8asTbhQ5Y0iKQin0Grf8ATStsaesbWI/BOFY8E3ZBHQ4PGCoLT+SkN6kajLYq6GzTYY
adLVQyYPuf1b0xY71MM9GD5Y4Ii7GaWDL5+ayAcFjP/ZpF2ULe1TVJcRz0FJvx0j6Ma1Mla4mmll
iVb2CW7GlS2NrNq0OZDScIC+N7GfWGU9pnhhXDrokdwTYOIFMGljWEHPFWZumlhdsWP3aXok5j2e
28J+HJbhVTq+3jfQyph0cOf0u4M/3rfJCvDQzYVNO/Q1w2zv+9QD7A/5Y0rrP31G6bFm92lN6ilm
AtE+a1YUGQ6nV2sZ2TnS+UOtO4dbrnib7Yl1tqHduJhpPNiMJ8YOv2w0q5wqxkFU3IbcOfoufDnv
p66PLir60U0k94WCz6MjVV7mYTyudzjvf3/xwrY9qMZ6q2fYjO24ejsvnUq6mgrLEHKNo41aKGxc
d+uEn8AZvGNWL7BSW8q8oIpYkVijJO/VCW7RkwzMr9Khr6J/5dHqH6bIZUdFNomWWR+3BobjdLYT
aufdWkfuqfDGkZb4ADnKCAY8D1ms6eI8QuWVW6ZTcp+hlwQFnbFmEMODgsRZRT+W2ZzWZpm2phP+
hrkM1D7v/nmyG3ZzpKPjQOnnm3n/4ECoGwt6yciyvsYwd9nKcxT3ImfZZEONc7zORGLC/ohN1alT
ZLJGk5oRarIM54XZx24RvMw6f5ZAliLghMfJb80XDc2XBRmMH1o98JpCbmvkD0E+/LVH8wZ4v8bs
A/oxsv7wuX6HuK+Ojle4PN/9J/tfmq9FEFIN/v6vdZvndDmgMKsDbne+rk0I/Kokq4ibvNkBjvvx
OuedQaR5QEm/BxvZMriaA2qpP8A1twDb0++BBijjQL04COVzYiWR68chLdMY5dGtdPiseAhZpLOB
2PLbHQ5Tlz3V0Bbi6r43rYo1B69U+Ek+B7e0o4VZBw6zN0C7Rq5BDNV3X311mdoMTQjiSmql3Vzn
L6bIrzQ55wP+IEC37YjdqHwxsRFuGqakgHeb6Hz3l4NG63bGCFge+RBb7ZISghX/a86Zsqx2ux9q
tDtNmrPMQVmPkZfx0pjJh2Kv8+UpH4Ir5t4UL+rGIpLIrYDtuPYY9NaIOtoGNCTDagejrjANKJrW
wNKa52NDQG/Pz+VgSzXu4W3lybrMzm5dzZfuPh1jEtD2+M6HLLtawi9iqWj9rJB8uJZ6v/WG0SzN
4QGqo9O++xwCD3aAgzGFRp7w1o5ir+cL6lk/LQ2x2RfFZmV3/aDY52hSxwWZZaw0rrjO3kVYOjMe
qxUiPxtM5mxf0CUwZLRpoIcL/boWbJlsvPEWtfXX4LLRHpZ13JborgzWDberDF6rbnIZw1iHUa96
O1fhBwkh5NB9GEFvHv64it5W6BV0273JPCClQNLR2f/YKGOhGdM2+/73yzWqr6mDB95hUU5Y1b+x
7EnxAGZ4465NoqS30jLfQzFBOohamhaqvo1labAcHejYWxgJtcNKldGxsNT73Tt2oMQYpheQGjqW
Lk7cRr8g2uwPYh5uKbulJd8xtSw/uafs2MfysaksimCaHpvZHNKHCQ6Xnu1byY9vw9rKrrAaOHJq
PrP2/2Rpa3/fUpqtH9a+LXZ8UDf1nX1rJU9MnwcHaTJMKLOBC+YQkJpiwchfux+7puHUB8UxtToQ
fiwps46Fp6bWD+whmwzTKvwbaXtp70vfda5vWFzMCeSn3RydqGhpq61nQkbPazn+uIbxbxLNq9lZ
tNuFfDZK9drep+K+B193NbxrLd60dFZ61sGPmvKLWc/rAYr0ilF116Eo78zwGvpIv6vh0+CCs6H9
+qFRfS2ZgIB7BNyfszQvPuFsiC0rUV/EN88OKaFtpNaL03RHhHTMwFprjHtEpBum6q2t/krJnQ8B
QHoGJRvTH4IzgUhOWCwjFZwViOc7yQC+Xy70TjfsYz1QeuMJZlDuVN2pTt1DV2UGoSSglkF1zIT1
V400CAiCATPN+ks/6i1bWu/OEL30RNtoMBQfuun5kvIfJE7VL1F46lyGi/ZEFmiYI2yG9d8QrFo2
KvCFIOx6xqK7chj3TiO+0qb+Z/C0brL+yDlr05dlZ9wq0Jmx0y5YgIT1GBjdH2ucyy0PDy4Sp8JB
nmHB8HsoDxXNCVqYNCh8fTAhEXqV+Ohrccik893i0Ihd1CCYiDGmtKxVEV9EH9R/sMhANCI3btyd
yTgsFmxzGGK1zqiBVo1jsPu3WA8dTlW6i86TsIcAZU+Yblq2rQtjvXWARrPZuzk2+bE2gLLRBq80
fnZuVA57gHZOFT6FgNO1JbLdmtnvIgweRsd55cOhHmmXfw6PbWIG2SW/73iV4mhEGE4Y3SXrTx8u
eQynYU+dHzuh8zG4gEZMVz1PvaZCxGcIepnTAETzZPOEN6v36kz/TIB5VtHQN3zv++zDGGgE0aCy
mASC0umbKl7levVBSLQdsARVpdzfadZkorw28DMuBcUChqIA+bu2BaNu/9PMnUMQQV5gJQBMvico
3ZeNSlv51nbNb5jE11I7WRLYIRzelJGqTD3ndx2Jv4OTsk6XPq+5XV9M1Cv//wvgEvICtpi27uyy
X6X+hJP7yUazu5OC3e7JZskLgkrsd9VpRLXMYw5es5XS3KdD5p446dTFtCnGGYJBXgHO3ntSbo3e
3LIib+4y5O0b03C4VqG6gzGJ0amv0CM31UdRq2OWhrcQgGkS9UC8g5DLi4xmqNKWXydra8Cp6NEH
rGX0iz5rvZG1xA9RJYHoPGRyFt/xpf9gyt4RNgFu1xk2jXsYexl9m1ohBkSxCaY5tBM3LI/9BM56
dsKvsmgEH37FMCpXKlYB1rh+mLBcfsoRJ4IaMZZ7Y3AemmvdMc8uA+hPc9gd1qElVN1rTlPQUS37
29qD9Vz1XP/7Kv3GZvNriPj+tNyDmK/xDcw42OA0wF4xNDQvxsNn9jpuqUdlZQRfwKgJKNrCvyjD
KHaVAsxK1Po95WO01mV9MNP5sSzobrQwNHkvtwlkj0e3aKq9U9o7qyjb3diQ18k3QwA7fiz8n6Xo
rmk+fQvdPzn8RoIp/HBl8+yEYxPjgvxnD8O3r6MzJTffduC0nv6ge3YhoMpY2v47iPnF4SW8SZXe
SEFKyIT7wNWS2y2eHwbpxPokbaO20QebCzhc1cesuIvDrjm7Ax1ExATsyInQO6afVPzLeZ1vKpEn
JG8YLLYMwYZiUpvFCu6mhv6Jd9ZZi35fK/0qe/PZH5kz2wCxtwNuHX/y2WHrf4XBG6y4bW8S/Snl
j2VdIwF5GC+xGGv+UR0+A3rRsMesnTXvs3C49YDaN3IDxoTQ/VC7V7e34CGHVtKJwKCY4Aqhdg3V
08gB1fvW0S1JOvl/tI96dvEAxWjf3LNM+8s1aNro9JcYuqOn9dmow2/fNP4pa/hEK75sbBvdjsVj
yvEyr7PFaWC+5m7zfn+amikceYzQwtkG5//ivs6F5BIfXq0l14zyWbDOlAjxZZLTDIY3awgkoxac
SYz/IGueuH6TcuDnwhY548V9XmX73iDc6nZlnqTAEzauAgXhdAG0Zct9BH7C+7S6pETKfOZ22s7E
XoJ28armc/AOXpuzv840FAiMz5+VEbAtcM4GLJY1LSOtHFU5zbIr+/FJVvPzKYvqlbHx796tueU2
4xOTgtiMTFTMPRCxceOr/Gx5jAdKgtR5UX37M4auQQGCHplkdLchwLCWw0yCRnBIid+RjhkY7LR/
YT+cXY/CuglmuU1X8w+qlJ1hRJvBeLSaZdgOkThM2aV0xMX0jBs/95u3qrMVto+NDHY5XoUQSjo2
vl+ekNepleVZOuFpsIAE63RXadYyFkUaNBpB50/3eeeKRKoZLMlQwz1PjbjkASzpYWn3Y8dFemR3
YM9W9Y5kCahTUhAGLUoUFf5r7SNZ4ra0aQ25ArvQC5NOzrbU7ILHcK7ynSeobQIOSpM7UCDsd4AA
a+xEJj0Iq2dYS1Qok5Td1azi1a37rakG59h7xLCme1mQJyN7qHzz5vLNrGjUqvskN5+iRBtu842e
6XMpSFoNHSSsaMV4IEfx4NKfPhWoXeouv8/i1islwkvG/+cgSjIMr6muSnipTPLqgdekszJw4xe8
BEXBtavEnhA2zxX1vnEXe+ayg9tdFg+GQQL+fv6ohUkZNAaDMV3IpmMXzQcRjk/KUTeBMP1XESAR
6GtrOegJrcYsLRUziyi3hvNBOm55hM/1lEWmcZRDxz3RkupIqPNAB7i/VIH5+w76illBqhInwJng
qXJ9iKYuPZV3QPw6mOabZS+/Q6hIN7+p/kmqtgRkfUXXo/rLtPkFPiQNwdl6MGiN18qBr60ywdbW
j1HXw752uZnVWFE3wZJvrYUPoGavfOsZiDZ8XI18o5rAJsjHbdIhJ7RRmHiVtHZhZjlHuyjNczqP
fECz8dzYE8r2QIwn3QiPlFh7c6cF6aoM342mD2ifnuBJNg8efP0YqkU8Zkq/SOCC2E2GHz2pF/C5
WP34w55hR/AjTmtwIkIcOnJYW6vRx8DKm73RqXBb0xOTlXnEhLgmqymrOA8RkpKiu1uKwfjAC7Bs
XhJc/bOTDPxPhTTn19Kbeme662uoDXq/9Wpcgqj+C5jttbTS9iaZY+HTs57t5ebXswmcQaSPXQuC
Z6WHfi4jmzWGgDeU61gOrB71NJMRYERTXKGJXUOipMk0m/GQo94eFWkMGjrPo+GT0YAekoxSEodS
DBYc8DuKfxkcEfD7KlyDTRpY+lEX7c5lSnIqzSfoYZhyYKgkM4OP9uIGygBLRrYox+g6cWksxpnx
AyfKjp0VzlygK+4cvs4G2a2s4QPVSeMjgCIflR1JS+9yKa4mJtoAjxvmtMKNqVMZaXk76dRXtYwf
vl7PTo9hd1Fo6KzQ47zzE6MaYzII1WaqkOAUzA+3/MRfROB8Ehng/g4Nh1tkz7AhgBMd/aRWBq8K
G68M+VHks/5l39Fq2WJew46uQ485mw/9Q6/WPSRUbauxewSTN8bDuB4G8D9tw+uTmeneUZfcc5zH
1v9hoHNkNY8Dj/d6qdxfgnnFsbDdw6AtgnTVHzBr8OIccqZq9ghtYVipM33GfCW3fp1m3G/W6LyW
3nAKBugbdkVjGw7zzhlJOqW6H2Picq6qT2gnPorC7/D03n+/pR3tIR9TQNk96TrewLvAG/+mqcdo
t+PYAJ25xVIXxMLnilG7o0oCYDcr2skqKoJD2VbRthHtvO2lnV9l9D1DltijvsV4HbbLjgBgBFbd
w8WSBPlKGi69C54U6ReGtlxgSW6QUOxXorFIGrxp5qu58ibGVLRo/xmMNXGVLNX7IQT/4EbTg233
z3zpS7za+Su85J2nPMQWNYMg8SAZ3G0Yx/BH8qNTQ66B+sYnfbCOL3JgPo069u+g/+LDYYwZMP4f
38xh/QZAfzAhcpF4y77LdmKuzNVrxExFmMWO66gLNtRG87n1N9X3gKVpX0iqgpILvW3wls6qR1Wt
0cbxEiOnVLaDFKulAEvX5dA2Q9iOSZ7lv6OwZOBg2C5xpYkuSonwY6EqI8dkQ5QO/c/ZT9tTCXOF
PccxOyy+90Tp6lJO4EiR3ZtGiPJg+HZiDSUohRJJqi5Hf2fkfvhSl5zttZjpAyju4abRjW8KbOZF
NhAQLIMvnAFmY9T4sKrlL6x30C0jYRw9z7su82jg1SEVvbEcI81+1BTKS2V3/4Q1vgaBy10bYEnM
jCSxgjwHuDxHaPSyxJl9RszkwRLtdzvBYyes+9Wv7hPVuVWsK5+BT8utQrou50s6JJMZjVtmhZDU
l2HccAxgXqX5AFSMRmMOzooE5jJx/moEt7txHrdF0CrGqVMS9Nk+NCl+qQU2bhktZ9DqnxTqh55f
OqDZuKeV2d4fRHQpULjohojx2pH74VwOJXFiNVJ964ywo90/0rahs+56EfwZxhTecqqWldQTI+4F
hwvsAhb+sH3HCvLVMJwWp//FuCOINaQYrugNOUgHBwuBpmq0CWtXuC2Kiat8GKjXuvYLUBS+hPt7
X8Oq2oMZFG/0AXcmuUgGzvKp5c4ocvvBbP0p6TXfGQORLT0WhjL3XEdNU2jXkvg0W5oCTgZrv8FR
E3R+f1FpisabfacxfB8x0iZO1yIoi9TBmtjQIusfRHQ/zAaXZO+IU+ot5dGrur3fBfLS1v/oBqRb
B0gNJi9jTy5hOFlpeE3Fkj4YRAWZ0m/76OrUw4Nr03wmPPXk5sOTQZLmYNPJCpA/ESir0IS0rncZ
Jo5sVqWaxBvFpXQL4+oEWJW5VzKuzseTIFnCAkI9PTg4mmoRbbI7t36YPPgqCwXyIuvpoy4mVMeM
h5I5MvibqETdgbNA89EVjfe2lqrcioi9Iy/rb/cdtHL2GeHkFJDtmBJOesHiy55HGtBe7cjO3kes
QXghWJAyvF3eJHHrruSGahaHwJzBCNbWk1P2l6jrGYuAhlkJLBmR+QwK67mczZfino8F3PYL7dVQ
0Alsq+HLlLyN0M+zdQCYVk7B24AeYXUNGrMh6xzO9IuWSHm27NS4ebXzohWWXql6MoeyV7fBj1Og
X5vIcxh7afDlitg9oio+FCiiA6GvTkeEpbDxifSzlC0gt/6+FjLA8dS/IjIVBGWtpy7KRxwjd6Qm
0e19IKmJ8MpGCagm3qwlY+y8D7Pb7DRvI/16gh3lox0JbDFCnWt9Bu29JIucH0ZBjThqMqZGwLXO
o0RemdpvU2kjpzXYjAGTPfTV1vAJlNdMoYHFi5tl229imt84g7o9vVfQR9Wp4nrWovlZx+vcEdkq
azJ0xLHHwzh/YUJdt8XawxIAfuZ7w7+0tQmQ5vq5w+Yh5uzBGmzW/Vs2ImjlfpbF1yy5+pRpZ3CN
9R5EMFxsDVhsgQOdVn5Btznj8KpHLle8xid6NSfZFv4x9Kj29RtTv8M42nyfGDcaLcQ4FGCE2OBg
Ou329xAewqZBc1Jzekx4K82gr6nY1JCExVTeilHQEQtNvnxTmGidX2rQYScvEGnsDTZ9rplywR7r
42qOl7F3xUn4Hpe8YKKr6JN7VQ1Z5SFXHrUL/d5Mcs/XVXM2a/h996ENvyx971xMj5TBfFf75uga
AWENFMpGPwaH+8oRsWk6eRM34sJekXr73YNhexzMyz8V0TVq1HxgDkjqh/UdPML2t2O9KwB4ST4M
5UM0vpBpkcSWW96sjs18Vs5nmNW5K0gQGTQAC4ouNFjeh9OlGMr8f70p8wRcE4A21e68iDx74MrY
wItKw1+/mhXS+5Btlsa9Dz5Vxo5+oE+RSJ2Lk7/TIeqz8bUbgtvi9fm1jrynkFgBaFCL5Bszb396
Aqdnb5upqWN2s16cZgm4sznveuzS3WrXSauh5XpOw2fjzOHZrcUjOlaPkj39mrnTk4tfqED5Ha25
g2bNOGOreMqygMgPS/2AALNi37YG8NO1CGhnl4/3adahC/kptSbq+cqcTtrpiKHXZ0Ya+8qlWpBp
+6JDDKMG/1KBNJheTByW2WdgGHglJ/3WamQ8bCoyZDKTJg/uk0XbYc+WH209tp+2BeZwLQji24zQ
Nu5w8dXE15MfwFiZN6r1j9biElhwA7PMzEGKWvJREXdaUourfzYfXJdm8HwPglbBQ6NUnkzT/EkW
iZtBRVuzySATm+TkuQTmw0SbpfB/54L9l6CAQo5CDBUc7TjOzKVgzarFgzS05RP9fjq4HqzjojrK
mbmvJkPz1g3zj1aQBlXoxx4LNL70woMiT0CnQuY8U5hRSzXzsle9OGAk4xIAsLG2wgea486TZHdN
9k6wAZI17GxJJBX0G886cxRMGyZNmFLtMxpPRWj+VloOeIX+OkTdwJcTUtBWjtJKWd9kV366DFlk
PTrVTo240tzJlYeGPsUfZonZTZdcTnjh5sAAtxFv2z3EO2NbkjmZA2Cm7K8is/X4LDL1ErLusvfH
/mS8Sp+tYdBjZWwYBnmNMHFUxqM3FZ+DqB+Ce6+K/yXpJEnwNMZ58ajMFYewhBvIxXR9JFZZ7iiO
9G0gIs+OS/aQI8c8ULyCvJZi3dMa+wxBO7N5vZhUftYp0D23EIpfooETj09jJlCXJ1O8WsJyExad
OmS6DWE7n0xcjcEu9uf7x8X0Pg4dGcXScYZtA5o5XhiAL6PfP4VmcV7/x915bMltZen6Xe4ctXDg
MbiTCABh0zumJlhMkgnvPZ7+fgdZfVtiVZfmPZCWRKaJCByz979/Q+YpmaazT5sIB5KkoB1FKj0W
DhrnznHeI8zOzoSRkXP8ralrDPKJVQ6Qdqu4vp0SshP2dbTqXlxea6QAVzhv5KBH4qSVDH9tNWRh
rtnqaSggdtGKlXW1xI+x1iIFR31omP25J/h6Eiol/6qSD+CuvhWmhH+TGXLMp/5ZwTB+X6SlvoN+
+Y6IH/FOhKuSIOr4Yur9cwiWdNTH7IZj1AIYiEmoX4lmRaE3ofGHp4erMHP67Fz0SHAYJJl7q00u
eu6Wx7RLmKtnH4mZ+E5uRxdDEGfi2m+DRdwTuhIkZtE7k7ER6Me8CqzeD/BkgfMndHdmdZxXd/Hg
uvbcugThWWmU3JAvHkJqomsyDMzAlfBXnJGR9r9adGyj0/6fNcd+R65RgtT7S8B8+vl//4/8hi/R
seb8Q1Ndx3EM06Esp7D5L9ExUR+Oajp4pcMGdU1TRY78T9mx6f7Dssj3YBZr647mCL6po9xFkWza
/6AEgeFu2ttP46/+S2x9/+Ud8BXa8u9DQDa3l/+2GLBVlW1toy4SplC5GO3frAbWeE2VDHdxhq7L
fF+MrYvZ6vAtRWwC9JetwWygEmHevcsb51dnzS9Gy9h4JUcL3Sxm8qN5tyg46ia2W/k5VqK72BrQ
TlqSxUrsI/FrgdEY871hYaU7JJA2Id5DLsBWc0CbNuLu/DfOH7YuvUT++q50xNSGsHG6IEzI+c0D
hMjZZpoHqG0Usq9aPS57JtAycpCRf8jIjLoOqqqLfsqARpigbb5TxftqwrAeIymWLD+tSoB/8aWN
opLBK5KnvC3WYESNC7hpmr5WU+SkUYpusdBuFnte97UrfAfN8L6oGwV7WO6atGVmZoxYNdgao2ol
jvu9k5tUih1MhAgodvuxTH91yGX9CqyE9MOaUFggxUVW1uOVUs2dZ4IQo5UJdzMJqTtrsFo8nIH3
sGM9QJanH2m4alStfmYEJ4IyIs9JD/OPhIxOZmAIcTLV7Q7Mmq0dBPAnJBXdwsQyXGUe+qPLOIx0
RPNXIvLEjzVsX7ffDarplbNb7vm4ea0LiIXLXKE1LPkF9Qq7l/to1spfKDPeY9pBpCUdQJ4y+HnJ
HFdotLNpenUgb8EMKN60sD8qJjbDaY3TrIl7sB63LCRzREXU1bW31Dk8XLc7d1nxSWFgL8rz2r6O
30uoBDts0S9VqzVBJPpXZ8LhJFsthO3yY1u6Kx7mipfIFRiZiUx6KiwPnDIFdGOAQOCvQULJMu3c
RocyFo5PkJz/iJdC95vS/rU9hpSaEV4i6ig5NJqderw4mfvAHM5B52iPB7WXoh35C1OJCIRZ5XfL
2p5yQ3ksy/EjHB0ahaRB6iwfXwoR+LQWcOlcrN+tuK0viMaO5iQ8CNxEerjjj9xae98u+dNOe6uk
eA3TGvViNnx4jp6eonX9oXe0hi7zsLkK4/2CmfDObAZrn05ufTbkZwhAyqKai5ek0VpPy7X2hObH
BFLRf2zPz9HSD9KcPxYYuTzHsyMyQkbk14mCbai1Rr1nRuflWgSlrNHq06qPL4XNuANqp3sgwH7P
OeGe8eLFk6z5kVjRc+K4PvY9EDp7Te55fpDtqr2PV3OeoWzJa2XBgyd+1WbU18NkUZaPJcsaV156
ALDetHoGdTtva7nJgyktqdlhpEfEXRzI1+u8XOcRbts3SZFlbRuzt46R0IaDE0Led2uSLdKWoatO
eoJXlvx2NzIp98OrnTo/tyXRV85pEoz5tu9PtdU5fFQFUxKD6AmPodsoCbteOCS55w78HpzMaTeG
7+gEbfCeBcKi/Jw7LDUxlb7/76/ZVi80nw42WovheMSG3x6+A+vKJ4os21mnTP49qR8rcG36gKiJ
gqsfDC8J8/sEmxwk/bj+TgOmV200slQExw9zEMgfJcN2+ei3F779F6zzcU8S0gA5w73ZDiPUmqS5
QTDbb796e2fbl7XTAkoNTjDpqBfmidGKqonkIcEC1Sb7+1w15iNBEiCqKeQaVbJU9YiwwLrqiTHl
y7cfDXGPiIvcRQ/bus+reagyG/SRweFMjCdjTKgYtEaDDsliTrInK1kk7M+b0GuQ2BkbfMZ6/K/K
0QyMhJwinGFL28Zhe9Wxot5GpoFeIoqgnbMECQfQ91nnfIQifVuw7PCn6iXql9Df9rQFaWuJppIO
U6c0Rw1mo7X4IDckKMmK9hfSlHdJayE6a9yAu448v5LEWUsdTlVRAXZFHBoJDN/CQmHmjpERcDHh
vWv5alJXh+1pV2oPUTZXnB2rkYxC64YheKeUnQfaSXasNRwyeWTYLjHUqXPfyKMD+vj3rM8ec4dg
9fDNCnmyDDc5QofsRV+X56Rk1RZ93b0VjdoifFpC1g6E7MQsg9W1xbWorzmqgHip77KKEyXtLqXc
iZrcYY7oBI0mi1G0aN2j6JNOy4t1TVwHssPZK9OrlbykTY0x5ZySoen26FFZGw0TJhYC5N8IEbs/
5ythNYizOE5GAXbSSI+R3lGDcejIsocd7G2XeTgSK5euzVupOM7BrvoUMriFGw/b0yxE7y0KKML2
5pX6UBNQQS/Erq3zKT2usB22LYoVg74D3yIZMq44h3gD6RgySuaPraZCm12dQYCeo46LtcRBnk+N
q7EzkP/S5t/Xahx5iWHcwPUCPCcq7dBp633RKSEojXVbgsru6oHT1CoX7bGckhvDWO87eVVBMGFg
qinHbWdsF9dEFPduMH2c0KGU8nvnFZwVQq9LT0yf0OFHEGqBbXEYaOzaILTEzboO/PhognqKQEHA
AKBVmW/rJnGgieALVrI2OLXX4Lup6syjY642pgEfq0YvarrdfCtcWt+QCw6RXWadIL0zsy0YojkJ
crZk8mwG0btF4bH3OZL8ygICrdVOu4/NGzZkw9boO28srPHUWfFpqO2SLaOwmnnEdHopysLCZqhU
MXNkUuHnBHRvlVm1jOpRE+wO+aV2RzA2JOVH4RgQXaDSqo39ptbSOkCurrwhMjxlAty8LXo4HZdB
gQ/izMfCFD7D+iPSAAumoxvuWvG5HU8Kpig40YCI4LEgOJLGlFXrqnCO2g73PZ0gEfoblSmPmqyB
kvUP4JzVrtZ4RvIZKM9TVjY+zjSdwdCgjUiXyeV1OuoQ7F1kRcxKAoKIsdtLyAZin3FNEEy+H6vi
eZCXYGdAqW6cLr10nPkVc5IrMY8XcCRu9KwWjFSKR9VIHwnheds+iMoyp6BaxMt29yl2TC9KlDdT
YfiiHKs5H3BoDPHT1CxcYLLCKFG4lFYbB0XI+e46KjR6ghCCKJ6/1doYiKE5Zir6d/mmWOrdAdwJ
Mn9LILmLcWgDYOknQOY7wyFKHPs1+TxYDRpVg/wejvje36pw+X9RSqU1RMvejCN9q8KIFn7GenmF
d9OtXhwDJ2+FBJboOGYIM4WZ6z6P9R/ZHDn+ViJsm3D7rziGq2u7GjCYfDPTxF7VpvyIiT5HLZ5b
/cD6cBiVeURDlzu0GENQws9CwqTe21U7XogfLp3n7RakU3UPia2/RN1TgrzR4Ay0ZWlYVQnR20lz
G2dwRDFxoQJ3lpdCZwQfZmjUt1+z3Z9EPHeeK2vuqjrjpv0+mra+L6IEEnfVHLo5XLiI+GszGykY
capDiPjUTctt47QfDYomVmjrm8rkR4wv9pnxqCIjPSaMDoKUCfMcz5T2U3syRKP5RZJ8Jl2GQB0S
mfyANWKI9nqa3EQrZ/O2Kgb5GUyD9TkBNkq5LKeEPEpg0b81eoulDrc5kXcKi3y+b4yfSzzrX++h
ifXvPXY5qE90hk6cVpDUCF+S9YaQJVdFgRfLQ73+ESHx9yx5PehbJcJNTKYVUyV5SWyHfqvml5qB
4S4dOBO3s0sx2RIhUtWd0xeXTFZIk72+O0kM8aEi56muaICaBlbdYJyX1XnuZFVRJjztP7W7/+wq
/xz1qP3eb9FtQZSzDBsdOuGV9m/2ZWPDqUkoF3x4WUNtC7mZnafICQesWYy3eIGZj48K6kgib5Dr
pZ5qURykSYzJLRNN1UDsY0h+hGp+ro32Zs0cb8U2a47KY6QyW7fB9P/z695Mdf/cJ+qqpXEt60Iz
sAXTHWnH9iffN0RDqKgnEfndgGd3UTIPFDhYWNj58eADxV3PWUbMfaRftnqegctDRkQ2LgHYSuBW
tx7g/7qHSVBomGp6ICHyRrOp9eVgGYuMbtc58MVS0wGcHxtv0Dg8SDs5ZNpqEGEvnti62K+4P0fu
mwOTz/etLF7j7m+87bS/unvaKu9VVw2gBMck50EzfnPZw7Iqw7IV0be6sM3iggod7oF8WixIpZ7c
wxwr9LDy9dIjfLW2poXKCRHa/VbvZGpvMC1P0QPCLfILSPBW1CJip45sR+JxtievkgpB9bgfe4fQ
4BL2WwHr/m+enHy1vz05Fp0wbcNwLcPaAiL/9OQs4hPclbBML0OAlZifg9Eve6ZOaNFxsYoI3RHt
QKXZ2RjPVCPsVnlw1KpzGpgFetWS32Ey9EJU+z932ba3c8WdjhYGXn2uvS957DkqspWMQinQY9Lt
OqBMc6qyowBZrmSF2i965QH0bh8q2fY4chqHMf7xN29XbqDf3q5pa5jMWcKyLfN32/3JmbJ0NJvE
nwyUYMKG51Dc6Yu8JooBHi5gQpvgdJaGtwTQzJTH1BeaGGNvuw63Ak4ecdujKPBxIH6eHO1E8lo7
+M8DJzXpPT3fA3W4CcWOMUGttycnh9yc4qqHgwsHDEDSguC5e9Jgtk+O9vmf36fEtf76PgXvUJgG
oJeLtZ7z2yKdenWlA84sb7uinKXpcSiTFvHcyjtdBY7XRlrKeAxmcV7c7GkiA2o3LmXli1x5/c+v
BirWv3k5GiCZiYLGZan95rs7Jch9I5EZnmuJnwPZYAdGFnQatayhw6nLD5DIBl8w14eGEONEh1lK
0JSR5Zuhde+qIj/robglaxJco1cjZi+o00iDOIWkAp1ig28cu5vt2Ayz5I8upQQuVfdKmyodqngs
dJ4OnIWv8mhsVAdwlrvikC7s27pGoTsMqyROcm3Kak8JQXLscHgwGJZ+NW7p1B1UM8KnTUUysuZA
DfInb9vfAV1xiovawq6JJKwXpUhN+XEqIgjne2bQBxKvEjD8jBFUcwHKej1NM2VXRZ9dOT+ycy5f
vW6v+xRkH9s9XslrBhYXdx+S226GrhbBnJB0FPbT27ZfWqahFJH0ta5wyANYek7WdTqEMD/OG8aI
hXx7MJzr9gFtIIM2Jo9hRT0yo5fL8kj300ZaieNaBIvd2NW6+0xelz/r1B1gPrLZH+Eoh7wSZebQ
kyVRNKXTjdI2SCmZfho0Nk3XvW6N2IbrlKNxS7wd7KECXIfYceqYKfkVZXDEDfMdl93Ey2yw0i6N
TnnsagFZPnmQmmN/yCrk7pFWBVEfv0QIoQ2e5FYCz5Xw88H4KMGJr4StimuL+q1FArArnUCzluwR
oafL0GiZb+W4Ya7g1A0SWiLm6tMQA7pGmFyteY5zDG80h3oilO8pqpdzqhNB47Sx8lxQ6o9ifY40
KkD5tCi4x2PGk0buzd1k5/1MJhkV2qLgkIICjOhQGMjKFCBXVRiZNQV6NvIa1Xtz4ewWlkuVw8R4
giaE/gruGXdA3q85KsiaGL6ihYGjW6/bXWLNScQaTX9uR25mw+lAYPlVPImQH/cLLo4B5QSC5pBw
cXZ2Si2oNg+RkjzbyciktmC8NEuNrG0vj9Gy2GdBLm2DafFOD3Gbmsz2NLkJ5y9Za+ygDPcA7Je3
W2qq6NhWMLftzfbdaHvJzNhqceez6YzO1fi5FZkYIsGZZlYokR55ONZLm3kdZ6sOxogPz+MXbi37
z1xdmxMHjdFiHTBD8TKVlD8tCFjtiYofHPu0XSBWjDSbsnxvyvrFlG0jp8q4V7q0pMSO+W0E4h3g
VO43XCWbk1PfhONpqJonN86MINQjrH8gsfqrrKV6Q7lNO8OBfQCgrjgKATNNjwq6DFF7t+fUtHlq
IvtVNEjow2gSBDNqAWZ8y6VOGx4NYIFScDXbhIVaeOpWiw0DTnaPos10pGQNeZS8e5UKz4O/CerJ
wRJVSx1ANRyQAt/WyQUIC3ns1BB31pVI02RPtO3hMmw8pWpoBWS7+IXiRlxHcdq/iQYrAkzmaXAW
HZ63WjMw3zqUlIKJEpdUVuG+0LueiIrsUKu5D3Vlrh7paRCwavd9uwYGzD+Z9AHB9q4TmDXmCV2P
0qm3koOCyvVotQjcJ1fhx5n3WtXjG0etuCGWBjRFr7WLAZQbmpy8KGEeI89SYjY/hVDmSGu3mIgp
pEIuvAMWaDKDl82RdVVX+85N+3vDLD83mBE5Q0/UtQE1v1WpYefY1/FNl299kqcEhgfl0UnNA2Pt
6lSF89fqIsNKXLrhvvsYw3snbT8SWX5BOH2bs/64rdqtMtx2DGm4DApokHaWNhvBpIijY0rlrRzH
II36phs4z2iN+TGsY/53Jsxy6vT7FUyRCBfWchwsb3VZR/6pstIhNOQMQAlPsFVxLY2DwJTWw6yD
xVhZ/5yfGPLK0fLwGnt5NOGOuT38mD68Qnu/M/JYvSKM2cESYhRsEMYqRy/O0vEFHNLrAOU26V5H
DV6N3d02NN5XeXJDC8/8Ja6vG3TkYEN5Xh3OR1dQ2XXEMFvVy7bRyvgpy3p3LxtQsLN+x6bnwdA4
D/YInI0rDqmyLaNmngr6L2yt4PGIRrDYJXRny+esOKQEzjOJZrLNK3VaVjfyyTCrMWCxTyTOxntD
e1OzWVw3GGqGfWFbKw5XorqZxfRUFN2LmzgvW0Oml+BCDWftF0q89WAzcI9nTul+cuDRKIa+t0il
vbG1+Ahn6TTo4wDCoxw0OgoPefwCodyTV5T8NIxJ+RYlOJhtQ5T//1cXAeYabIi2izAuTGyx/8KE
B7gUeCThhsaCTBoDGKplapweVFkM094SK8vU+fE/10niX4pxoTm2PB8skgtxafnNrp6gCD3v8sj2
dJhlLBXODy1Pnmxc12XRuK0d+PV/jOryQxkQ8odDepl4P3RGnJBJCNjSjvnpb17Wv1Zvuqpin6ip
hoB5/ruhMhmy8zTb2EA1jJMkU8IfR+PZMKFUf60U+dQpR/f5ZA1B10BzmTVtCP7mZVh/dVCn8xK6
qlHrGRYzXoeJ2V93lBs7a5uT2wckk7qHIrvRYOd46hSjBsfITUIlW9URFRQqocx+KQdTzme452gu
iRXHrRILSTVmjCVLtO2r0eecdA2CvmOVRyP+KdUNwWJmfxT4E+5y1od4IQTR73De0Kb3UAI0ygKe
0EYhM7P60Rq0FxpXICXsQAEVehsDigUeFAKPW7JWVyC26DIWor7FdiFJocpHQKlJ0paXntEmBI/j
OADizwrZuSvBnXApl5dBqJy4pWt7qa3wHSAb247dkN+0oQmeKFUbwWiBZMg1cKePxe6tQJjL61zo
L070XpoKab5yDWO+Vu5IA36clTI6Tq0DMs0LA9p87QedlqDS3/EcvP/qU+3ykHdcTJOcKeP2jFGs
wZRim5kJWPFZjIYqT5bHZgKVowV6hqHqfo15h2WO5eVrsFNtxsXcj4uekQLYqIFQ1V9UHFdicgPc
g8GHu+bAH1DjiTQMttEaJL3Gp1b7mi9bJDEc7Ks2g+NvZwPZ789m3L3npfGwdclfW7QeP5ZKfJfg
DFD1LyU6bm97qwC3sa+LN2A0c8rOYIVKCD1Vsb9g821XRTEy1WulSh9Lue1kg9shCAY/psDfWjZV
nnlTdanDJfJHCpVhAJDafltqQVlF1p22xx5kqp+S221DbhPQ7WVjjOWnrRl6GAPBEG8MzBF4LIMd
fZgLSQuycJBj2s6B7Pef982/gkpCx67dhjVhqqbF/vnrtnGILF7HotK8SE41TCv9tmZ/CKV9S+Wy
0eUT2h7tdlVsJ2QNieYLt9teZbTGv7TZvFZ957w6+v6v9croTtg2Ounb37zsf70/dVSq3J/QxAzd
0n7DlELsBFVlGnWPaRTdhryStM6kP7dqbDmi42zLSNNtumUOj/iuAlDIy1WTvZLWG48a6g4/tsPn
bcfU64gFV9jidiIhVeBhuyiZm8tTQo7Me3e6q43yJYSAvg1qmc/+Hdrybw54GOFAD5rONMMwTIn/
/akm6F2lHCwTdcQ2ws5ySvRYWPdKUgKFTgm+jEareBss35XmYZop9nph3COBYWwj50XKor10FFxf
PCJiB/49f0WXn+ZfgBFOVdXVBMvDMUDxfuOvEFJejnE2WV4UVi8Gc7V1Ye+7zjYhrwMwovm2Z/Kf
krq52/pNwuA+iPX6ejLrxEFbVljZshgJERPaIf+U/dN2QWzw6zbFrO3uAYa57i+yCNtKwQ01F6ZK
KZhVtB+OuP7NSuLj/f3dAfkAhoDCS6DL+h1/gNO2DBF8C/gFuXUTpi0jvmo61WsIFUEsn9pEY2cz
klKRKsRGeugT+8FCi+pBRo6I63yCoWzZ1Qs+PNiTDHP/2Gqo3MdqOA2mikGh/Fc0YVFI1hPNWRdU
afxHUYnwDsmbqNvl2hiBqtbXGd/+s3rGesa+tS1sLBrL/aHkY4DprvWIJ3pPTOrBtbLFN24WZlIB
HxVW3Qu7TBTWEVvGKggLHUPHyeI1h6QVkDq1H0cMAw0lIkIPiGAV44AOLqOXnhjsMBfBHuGGeTzT
05l7bobgni9CwL+9weCVz11p12NvT3e4w4CQq5jXoCrxwzgMr5i6pXt8ywG5GuWnMMcHwyqjQ9gk
l1ZlJ1Z2anvh6LUatmmK06QnQlBRZcGKFFLpYygkD9CRq14zBMzpPOQdMP894LAzbfchU5Vzq+TH
Fvn0OL0WznLoQU8T9zEx2jMyhf1ih9xD613WZTc9QJrwQug3Gd1IEpU/id7D83z4XDl8DXLgCxeo
OY7rCROpaZ+qn8Q8P6eRcxcPvj2xNHUcarhQotRQPB03qqGKT2nPCkz2ObyjXZf3DyXhvbAYUF+h
v2RURTiNci0X/a7DHjBp3IPlrQgUCAzG7gLvk3w5FwrymFNTlAw3uvwPp4GgWHPnJI75jeF7ENvl
G8QJN/aWF/JhyaqGqKkmxRNa6z3puXTHbzNWASjLYuiNml/XJkRQbFcu2udg6rfqDEOnq+/jefYb
vPp27ZGXulPFTTZ5DWV9af3EpepGVyE2rftAFAwzM2N3s6Q3bv1tAp1EdaDfhorq6dHg2XMgP8c8
eoXa7+Gtg81uv18d7G3F+GlPNfPmKyKevYbZqIXPOAgNSfUh3LQkOa0G7iOG4NMcP/iNbeWyfMuX
rD0UF6VyfWkaQNHutLc9E31n0W8X7C7iAWW/2u/cTDnyEce+Da+KAApmW8lJEPO6QhlnsFP4rtRI
N7Z7A7H3KpLhwuCKObp16XT8I/nhhIF/mFhfK4P9PR9QPlc/xw7bUyM7LZh6jZl7jyqSBlRjxGpO
T7PRAprVmCKJ8YT6DKvv8MbGMK2P8QfT8EhxzdeQOY+a5Bde1vuSoQvh3aJ1QLVxn6fLvmzM18WM
vykd0sbUOVaTgxWlph2iaryUc0sdWiMoK9DCZaHhp6IMss7AlYYGXutvG2Ybs7Oe42KSpG+NWbt2
UKsFWSF2JwWacjxPGclNZ2bCvhaD1poZtWUzxkdiSvZDi/eo1jwuVQAJ6GrmaLBy9yHS1FPh3CvK
cjdheFp332CJ7Q2zeswqfT9r2btqKNe0xnQAEA3PfstG9TrHt5rS3ddrfRcqJc5IFuaFOZEVTMyM
ojzP2LqFZXmn5cxfq+6mV0YoJQ9JGN6WEXNmBy+YBkmEeo0d/Q5/u4e1it9Qo9275YALEI54rrKT
Q3wDsTI+HFzyFMborxNIz0zbY+TX+DIbftTfL9pRyR7cNvkjq8WHi7x9Z6g9lnjuZXavSgyIhuOs
Vj1VIsj11Bfjmx7/EvHLpUThiueArwlIF7nhIblxrIcy8u608TsvfQ6jY60Ddr8MxktYEuVsf1bQ
4kvgxjw6rj0euGhmHEjnGshrfQXcRzWDP+xNn2DToz2p+t6ubsPlUWt/qPW92s5QkW4jhS3fLycm
NkEdw5UyUaIt+UNmp/sUFwVylvBC3Tcu8BylSjhUSLMJD+/bpwH8Df+wu2bGL1J1IUIe+r68hO5F
a88dJlRSzIEtAG1sAjCQYU9FYlRf3xGI0bKha6WAEoC6EbJkNuJjZj7aa3/pUHt58YxQPrw4PCHH
1v2pR/tRQ/MzHlb9x6wMx3lsH01rPnZYdiy8OFjxFwXJSSSHa3DzFDFeSZU8lNFn4y4g0dcVQrdA
JlfgOuXimezY70ZbSwU00Mrgu6YGgyzzB+e20wk6MzsM38f9qtmHvIQfYRd+25VYyeIxegMGdWxE
g1N0RvjnAfsO5tj1/WAUhNWoQWdiN7p+jLV2nRE7kzbv6RZR81hLO5C35/nQmLqP0VO9n5Agey7Y
Adg2t7hxSMO5CmjlTi3W07gKQadfvdTpsPfr6R4QZMKXM3amcrJL9VEzkaBXngJBGwdUNYm8MPys
mosrTxIM61a939vOT4Sue+0sNLo/QrRDAt5AxJEdMpU0LUxVLCwBqwvN805tXwWO9Qxednl2JyYQ
cbiWFlz+5a1P/FFBxB4q+yRRT/b8aQJ+xdrqmysIi3DeEpdi1Az9tuqeB16iiPDl7gvU1yrAStU9
GgzdMRgAP84h+67+IsqXSF2eWhV2paswUDTbMynm50mZfTiE7DEgQxxf1faoNBguowEg00a9Q38W
6FlzEG2yVwtcI5zuQHzBQMhMj/PPTrPxO4L8fwnV/E7VtR/YkF5VvT62i8HlnHuIVi2axn3hXkKE
r6Vup+fBuK/j7MeMswl8D9z4RWm/ZjaiaHcW6m4Gvq1+GmhlpB+ZZ2DdbgyEfrrVCwZzZzFbGD1l
T2sCHN1DxxUivddeC5y3LOVx7WdPC/XbEV8LbFzbJ7wE71tVip5c42clLezjcKGMZzGvXXYdVfuI
T9PjMN0Q4beP9ZfR+lmP5UVTGsi+xC3YGbJdCQpT1yCOFvW5K9+GEutqrMbiEj+VIugA2pas+q6P
aLMX671F0ZIWGYI2nJK1LHuIxrtxTfEbps0tsiPj6vvYMJjw5kEFjaTQ3XvBtzrvtm36GeeZi0FU
fIFRd5Po2cHio8/C5j5CNqUwAmnW6iVz+mulUYHAjP5oeuejCYeztVbJxerG8xgtDFhi56LlVDpU
TSsgrUnERCQeGcDvRZir7ysMeiihlG1jOQwPqYHvZxlMbiYlP5iCI9DjbEnFR5/PzD2jCFNYfOnC
JNYhDaKVt3BdABYLrSE8z+iwzpHNf6XLiOqqL9vr1ONJ09lTic0qXXUcF8spKwXauCVqjpoSKqie
UGsr64A1ZNNGz5jiDwc9d2pv+1srx7zR6ZfzWCxRh0+QBiCdl9xFfGtoukieCOcOtv/FAFvFugPX
n68vTpdfFuozb4TyEzTFmj1bNjYNYJv5GYm3BsNA6D6VMXrH0MEYzbq0S1S+LqWLijXrgBSnosDy
Y+iPTlvP2EDm9Sk0e2VPbJwVtHVv+tuXtKIbcFbsysP2A7ARLjkgcDKd5rV4tVMOtE5RxXn7W12O
fKuJ9nr7WzeFua3IRAqfeEf4cuGbW2l+RvABYpAQlxqr24NRTsdUp6II35dw+ehUXj0aNUm1R3t4
0run3CoeMf3R2A7IcRaoe4O9HJkbTRFwDomWe2NMfDHlP9KrEM1DnEIZT60aoVKO/Ksag6kz8VTp
g9IhvnHUnxwb3R9aBEbBTLW+pbDOmGwlb1P3E+j4jMHtU+wQVZYOnKS4s8Kk/VxSZMsQHqYdvIaD
oay/HG5a+Y9om31WM5vA0ibAtA9xQ22jqvQT6fgB3wuOVsuLzY/xpOEz2mq+WUqb4gHDxUXcdfij
of0MkkplHBdHL67eBegh/bJ1jokdPjadhp46xdi6ugvJ2j0oUCVKJY1gVeB5s6Kr1oo/YjKkhtUK
JDst7jpiKYZ671TSOoZST2PUUsPSJBUa1qt4cAmFa1Pi0HBFT/GM1xToWxaqvNiGddzC+TcweCc/
bYT4tmJplL5z5pzdCeOkAkU2mH8sibvQtzijSoYKaxv08KASg9OWoOR7E768SqZOMnag4LV1wxQT
yh6j7mFyQEmVIcWp9c1q8Y0ZmUnBpJt/DCpDW2wir7Nzh5/uxVYabO57lkW1HnpV9wwSOLtWgy1b
2+0hx6YUSwNSkoKwR8/cV1WJ+6Tzq6Q8wGiUnpNUjfwRK6Qb1SiwtDZfM9QWGPL6UTUFk2ZdW1NH
Lk/6jonptto/GZiA2z9rfmhUG7+YLu8wnNsluDbQ8L6UZRFoqRkGRaYc5ghAYsoxd1CSo4bire/B
tchZm3kl66sZA9KqzS+t7fmwbfJJS2o7aVodL9y3usGGjkz4wmnMyIoLzRiy2ymBfWCG2INVev0N
a+7Oh4t7rywePFc/dHIfeHnE25XKBhv9bEfqmbZ2j+sSXXUFSurcxC82gl2sz88GVsT7Mk3FoX7V
c8U4R5gu4YVymwz4dySxX2Sae6NYnBENPMIb2CL3Q/OgI+48mWQF7HrUH1eajG2uZ2E+CA6Qe02t
WReh1CiGC8U5YCGVHESJlUJdxCdbg7+jlRgEM13R6CQ9uKuPVa9UeCP0ds9RhC2vFjfnrMLEVfJX
VzmmUKz1LUyK4pI7yogfkm74mJBON9EU4huQ0n/gkeyh61dvocRa+3jtwnesGdNTIT1q1Vzfm1RU
ySGXKC+euc3NNBT4Zjo5/0ZuMWG5XitnHe6VF9O77rolfFohsx8iHHeODTLuZWnCC1l3KM67np6N
8Tdwk37oG1W/aFiv4tgq05C0cjzGApsCpjfVcXQME2cQ+60w0YS6GIZOOCncO7r7K4vFZdCNGU43
9fmItvOqFFyLSWY8TII6CPXueNyIy2M+6oe2lGbafKaDFqRlg8sbKv7BMDQwfTx9shzHYRWUeVf3
K/ZO9vpQOf5cuwQvbKT1DcfE9elICtm6p22o0Cwo38vOeSiX8CcGaTWTSZiPa6T+WqPyidoE+zj5
UdaQs/0FpKViCiDHw/pSoRV2ppdNjrKh7huBwXY9lezyHdaN4mjgD7V9tZNZt3keYspp0SDqYAlf
31GxGRpr1n3LMCnzjbzw0sx9n0aDMmXtTqPksI2D2fk//h9n57FlN5Nd6XfRHNVAwK/V0uB6l94w
yQkWLbz3eHp9EbfUTSarSakHlUWX+eMCgTDn7P3tXDkaCG3YLGU+XDtr0GdpYEcwibNhCU5xlvMa
psN58M1DBu34qJfYIGCCSSwCmHzU+crT0TaIXREFgCRAKy7bc1bkH5q4fs1d7Rj65DnUGgk4UMte
lKhJFahh1jLTkraA7ZPKv0+FacVuZ+8XaO/sSByYq2m/y7vjdhDuCsznk2Fdxc2qP+9o03c3GTkX
wjlMyS68/seVSEPJFVQJVxUK1Scvc3ftRQgeVG9L/WTSrjQ6kcNWXVciCu1ZD6cbu7MZeFLz7/m0
XTheqRuMUg2sPY5mQbsIR3vzwPpET+wquFD/JDIwdyweKldPNuo1Kc/CWAISvppAI2NVgHjFamhs
LJ+eUZZAaKkcsJWBjhUqbx+AqmBckZ1+uHuHMYqaXTwe7R5D+DR97WSHwKDncHWHSDssU1hq2EdV
2ZQ91cpA/CVwuKUWSYQI8R80C6CeuuehCD+KvN0rAYaLU40GqU6xLl43fsFLOKUn8CVwcbKW8CRX
vw9yT0lhAT5kG/qcE9OUlqTHVG5qXTYoY/umFAktaO6lXUA11flVo5DKBg2BgWARnPaDsrksy6Pj
JMuNbNGqj6hqtaKpfP6NzPliflKdgHCqn6hEOEoDM+ZoLBNmf3XHSLlq9iOBX0rAqxQgqtoe4n0w
B7hqSqGrFASqW0MY0mZuWg4xoNyVzUpJSDTE+9gSKA+6iGHWmsExrfK1jTfar4DfgIpKJbG63cpT
ELjLIcyXo6NZwGI93UFD6e9UQ1rrmQMnxKYbx47oSWWAH9pB4+zX59C3xbQyZHtZNTtUD+zqy9GW
H04QFxS8tGdiZK5uiKJJwJiCT8A1zSjI7pIKeqtW+7y3xH/IJWpT6fTyidvZlAHyJ+KdKR+i5J+i
zF25UrwylrJN5DFSSq8geMoc10peomyfgdTMkDV3HHTWz8rDwa5+Kui3FztumAFl34NK9LCW2hgl
MuRMvDbNcr6jnA+pkM6R6mhPHJZqmyNsVNEk6eFNGZSn12o8RABdGIBI2weDEo62v3b2HEB/UVhv
hg9t3FYb1UtU7S9HJ+euAHgHv2/J940Xpoe4yQUDhjeo4YyxV89h6lHUNPGzmhwcX27reurUjcao
04sDPMNvbceZmCDKiu7NnfL3NAOdfdlgq6b8vCxY1LM6BGY345fD0QPt0T+ox5NRo2MmQtd7XYRN
AQjBgwms3m27Ys8+ue0OtI0g4wesFtBc+inhuLLb6qGpmIsIyRKPSzMzyzBNX5U2qqeVTngq4eDJ
ZpAPYbZfcnstu3Clj4Snt5+9mIy2lsjgROrTUneYCQibMPvMiK+lcSUYQebwYuuyUULXHWWn1N4U
M/p5PU+HncWEItv210lTOvk0VmKvI2oryaABjEZMWnxJ27BjslWTvNXAFctat92rAd/UrPsyxVT+
9CDGQmoP6bDSElii80AFWSTDt7C0Po4h+anw529UMyVJ5sfGAshlt6BKzOW2yquPBkWryG/eygh1
eCwQCtgw5oLUfDIHgIC6BRW1hdSl6VV1JFMSJyBC37Imr4Xq7E693+oF09lBHQVbTjWGdML7VnI7
M2RwLBr2fn0obtzCpNsgrE99CBEt7nOaAxVZNdelusMsBFXFha4n2+hS0q+mCTXME8GeK8A2q3vG
rVKeRegtNr0LRa3L3GXrpW69juubIEci1JkRmzi5KDnTneUMW2WSHDJoGS3S5pXp2t7OA1qwVlNe
WpAL0boOtjaGMPrb5VA3ES1yK9rRMEiBItQXZe2QOoQ9XcSPldzIpx6uVGmimgbjx+i+1ENDiaGx
v1pa5zIS+k+APnaF44gdcWEE76DypKpMWxGudbMyZoccE1+Q9h45qABNwOALRwk6dJTc0sneewbg
L/VB1OuvXkJdwzSYijslr9LmPc3sgx+WZFnJNmc+WCBGQhtuekn+jxQ3AuXEQmQxLCdp8Qvg/vbL
vunS+Gp0MA0CjEMyFqRJVh98yu68btzPL6pBp5rAarpQU556LgKXx9ZsCAqWBo08Db9phrCvm1+l
vTKB+hXiY+GM2lHtGjuw0rcCNxjKLPdWfRDVlpWLoWOLY4XUBAVG/N1xyK+2oph4pOCllyrKmtL3
1IflTdsCaJJzZwKMfh0XlPAwOKnpXy1IOmywKvRP6iWJhIxuwEfF3cap7hnBCjISrQnZxFY9+tTB
n6c90FF5jMv4Q6/poKGRdKppJE1tVq9I22sxrWbZ+79OUiayEYKhatBrvOxuWTHgczY1hAppRJhy
cWpwKhVTVgBi16nKnPrmoLaUSrU7FuFbbPc/1DKjZp2k8x90lBvX1QeBFmj8OAXowzJ1ldF5xteE
WGowAqti8Z2djKtXzp7YjN8KZlG1qqknqKQMThZ9KUJKjmrt1SeILJFzyy798f8uxp0M7WrjYZ80
VFvhkBI5gXnHlFIyJ/2ER3HtFhjtl96nFC+92tKqSmDCZebIxCkfeWNbLAmxghZENP/ZbUMM9g3E
MYscsqsGGl3DqgiJ3KP8EDjZxwHT3T7nPa6NuTioe5VUw7xLp+CoXvSBGhrzJiJfXHvFKoss2uJk
la+U2EOpG5uJc/sU9oQoyMmoKwcJzO1f1O+UBjErqb45jX1nRHYgEWzURuLe3+sJ/sFwjndGNboH
AAUbz9TOhNY9zjj71dRmSz2qcheq1SUj7W0t7lLp2FbSN6/iQaMF/uYSrA4bPEdph9Umyo3VGGXr
ibu+U6vz0vRUivWJoMp03bnMNVYufEyirPvI2lv2/xqUFKY6tJzVVnztya7ah0H8amrJ0RgSqmsZ
QL3CtIq1GhlKI+caWP4i02eekouuk9Gx1N3xPmmjrXI5S93NMrDbidsEBnr0YpWbCc7KXkliTDDt
bAmCvYaJYx3PwR0RE1fVttoueCggFoTpUws/aMhe+KTByYZcZ9vTc7skHdsBLtMJ2g8Stid6aTNC
A50LDf0qMB1Ri/3QIHPWyq9mZ3YP7hhIhxqzZOihqy/IgwOcsPUNHBKjiDsGwTcltVAuCXVD3CG4
UKyhzpS+LeQ1HcSALKCSRw3UvJfYShh+Ur6rPHtqoCnMg1Kg+ALvHxgxmLsTjLNwwY3SLHtAG/S2
mv670nn2kfTPBijbTVIk97Wp3zsu1dPEjmgVNM5lTt2bOmCslrrYt3DSSNiJtwnBm61USMmPbHYV
Th2Y9GpQdh0zYVi7zzbIDPJyiaSSUh7L71+H1jmoNU2+JEq2qHZJRfhsLSVzmNFowA0+qZGhtgbq
JqiNdidPbepNm0v70QscR2mC1JJAVY/K9D+VScKOfpCp+6b+Jpipws8ZEPqhBpQTt8FWTWqNrHQu
nlwJdI4t5PfqPsG7bvekG9E+gWeqFEwNEb5sIPsfWsk2dLalBDTo9+OYkT5CatGORgCvMKJhuU26
zmDSoe311q7ss+Ws6eJS93OxU2rNoaEtLuTNyrlZ1439OHlUDjoiEEFqqXOAn1r2eqwJlVBvoJrD
E3hL27q7bvvauL/R2gBsboMlE67JhQPexUny20D6rNQJ0hLJa2DTknIc6a/v9RgBIlPEaDgPSKje
yrS7UAe4atZoN77Vgb0PbJsjpF5u1OzQ9c0X9eREPj5mk3EwjdrlPWUvpiSh0n7lL6WF+cH8rvZV
atpR+4ikc/yNU3S3ZHHPYCCvOjelzV3mFpzGiF9eGkqVucTGDYzWqLiKyZQKuxukAVevSXLkXKsG
vFrAijK898JqG9j6a+yPcL9f1agfF2mTDyexnjLrOiGMyG2Drti+1JMGs1SOn7TiuEsFdp+a+T4Y
YB2PCXKauNU/jIH3Q60aWNI0cFv0MTwt36qTuxKqB3p+D1Lw01JgBIi7zr+nDRIiI1RCbj0PYSYs
oGS7R4Z8BXr2Bwl68A84PKrnOKcO/gk8icN8ZqdC8KQsbwSDy476v4AL8bjry/7BlXLkvtewKxaU
sIA+qoGh1LrkwJ5Eiqggmt+WcGYuwWN66M3ooZCnLZG10ACz9Kw+6qh5z2aWkAnTRmu9onum/ltE
dOin3nYkLIw5eGr5MepJD53+o9F8js7UrNXUr/649kN2rglkt/Jgy2kQrhdwr8F6g8AIqa4+qRmT
pDjMz/E+WXSxCywKjn2JXEL5mC0mTjlVqIclf5HIs8AknRVVvo5Hel6NFT6RQbJcpwtd4J6g13G1
7aqJpZ9JH7f89AcFyRvUPMVRd4zTdeWTW8m5h2BBFhrND2CwslulPm2oQdUqMDkg7WfuDSA1rpGe
EHhiGZBYExwotqSss2TbaCY85sugnAg0HZ4Gjk9UcYtk29mDBnG5eg6HijROz3j0Fh3GoNp6cKLk
3NK3kkUmGzFsNdU8rsSd6voSu4Lo2nBA8VKZRxq1b0G1zWGIkpMlc+E663u4pB9hZxuP8bgniHq4
nqJsp3yYluSUeQ7SckkGGlEpcczD+Jg2hPK4OvB0m42Dg3BKwiyJr+lFDCgs73aRRPZ1HxeZvhM4
S0WXm8wy0F7aJClmXvWoOAQcFcaznVFcVQ/L0ZDLGG3FSZ15WqlO+4Qz6eB7d6nl3qj1Fucix35l
ysAOPlqg5RbzubagsLbiR6TbZzWNqzOzO8eI5gFhYjRm+ihdoINutJyzhJNJ6vEpsOQSdJxq941N
nUdLqwebFJBdVuj0AyrWScdin8sWYarpsbPyWusAyfWqTFhjzG1H/NjerV6jwrC3uRHvo4GfHPaU
fHL6mmo/5nrDyfMp7dtoOCb25QfNzDFoDMRPde4TZSpuDefVLOiDu05Kvuq0OvjmgMuZBlVeE2iT
UBpbWIvbIsg3ZoY8SaTYIQtzIXIVcHNgjg215qjfGxCuQMuF3saBwmSjKyBIsM92Tc4kPNIyNb0B
ei0CY7qt5HgIt73PKvKpaRx/1ibL3bVCBoG4hwI6JHDA5EsQBOMGM/ZH124OdiHy04AGpq9BA6Va
Wuz65owh7cyRi+nOS4INndK7sER8rUUpIQgJ7dmcqJSEOJkQ3G9i8npp8EE3htX3G1i1S9KPCAJc
Uhaw9Mx1X59rpGIQM0/gQGtMZQM9a0xQvUakguYguTa98OzNCaQPkB2PXui4x2Rpvo/jHCAAgF8y
tvE5CgmvmFsIRr22tV0S0OOJJpZZakfBSFyTCAOyF7SHgGuypiAVL+SKDqVkWKXVfZuT9tGLyiPT
cAsJt7sh1nJV2gBKvcp+wGOSc/CnujQV8F87DhgbY2aajKZbL5qiA8zvps4386KdnJJRPUTmE+9D
2P4Azvo1anhLBmOyzuZo3XdT/bYEur4dRhAO6ktFBaZsiYnTBEz9IhrvqTBRsO7NH8uMxjCtyCrQ
pvoYuPoubw10dihVnd7taUbzaMkTgBkSYvZOixFqRyh6Au85LUZAbjPPvncs76m1Kxfv8ByuFvrj
3TB+qEmgKWyKQ8JFxd8K7a2CFH4o7WoCkVqsItfrP3l+/dkP22rXuAXypoy93oJCWvQpWIqkB4vv
w2ecaUvRdaPkYKI7GcvoxZ9BXHkoQygxi/u0IIrHNCMEvsHMzhLuDWxSYmHJa0jkeY720+fQDR9o
iaMGnPHDFC2J40X0DdfpJvOBHzRpc268KN76qJI5iowSW5q91hMZPb2bTMT+nqN8oF7Y+7SbwaCT
YpLcdBOgnIRz9tZMrPRAzj3fVwO6pEeyT5Kh2/HNoNMNDf+GjzdvGrOPHDbs/dI3rxp11mUE0tKU
bxYtnR06vR2yOwpd/pMZfnMRU1yqxEQ+6E1nd2z911589mvzmw1WfReF8ZdYn8RNjMFOLEF0+4rS
eDkHmCNbrEPguChtmW656TzO3ujjERlwcCFZdEBtdIyIHIdeJ/x94UZPPV0AgDr4DlxCLmtD6BvU
ZT7wlPm1Nxp3S9YsfT6zPFpVAioGh/PYGMNqro3hxgANMeJJShNjRcA2QnzfIpexst4majhnMqeJ
B2tpkQDsm9dtkHz1My0+WnnnnVxzvOuX0d3F7KIQhHDkGMvPeSXCtQBIu9JTGstR+SN1yXIt8v5I
bSw5TzUx60M8k5YzY7DU5NzGaRN+h0fCmECrJU8FZU4yJO8v5sdUv5TEOyHntLdUMcS2tfvXYKrt
feuAVsJUvoXmFFw8akRW5NbH0a1eKMXtTQvprWNjUssDAt6oWob73hvbm4Qavdaa88lxyfRISjr3
OtWOU+MVWGgYhUxuaCzScxvr2QpTFyF9/oCKx+ZGVH5I0DDBqwgLOBm5tXU1BvyvX0TfV4jh1xLP
ZRxG3bvf/sf+e3n7Of/e/m/5Xf/nX/3Hr7/lm/75Qzefu8+//IakJppdD/33Zn783vZZ918MRfkv
/7t/+U/eI2Xq7//+b1/LnggGfhqJ78UvKEgk6f9vduSOsKbPxbf333BlR5rGPziLYaiiE+DSq/Ux
Xo3f2+7f/83w/0FzSOAr0n0Te4SHS++f7EhX/weHIl2qxRHo0I/gr/6LHen/A9Cja3o4UDFW2Ibz
P2FH/uYK0IXjco7HGOAaAC4d6YT4yRWQ9CgXE8uiJ90kwANtD58kFVIjZXy2NuIxo4LeY1lrTa9f
Es3skRmWFe3/Aalw30qezsTyqznmX5xf4r3jSmdt9k3dtE3DEgYG/l+vrJ+yNOKIjyCO4F67G6cH
Mxrvcu3ealEjWL5rnycJczK71972y08G6Y3EzLtHjQ+hRz49Z1oBYz3dZFUYH8os+OEOenBTmi6L
7DSxe5ZnRr1vPSAlSAqF2VDkCPG6RcN0/9OAuL+aGX6mq5jvHSV8GtcwHRswggut8z2lxGGTMjQ6
5iyPZrjRWv1lCLxtbmsvul0RAu6W6Kbb6H5pjXQmBQLvA0Rw7Qk4rtTo8UrCiIe0x5fCN7+qbrVW
de6dYYXlg0M2Y9AFzStSLKy8QVXeW+TL6OawG6L2q5ZUzstI5J/lLRtSn+vDOFCiT/xKHB2P9CCv
D3UWVFQqMTorEEes5FNKC+3Pd0ERPX52esi74AvTtHzbw3AlOao/j7a4Ci3CKFBUNAFolQhngqqY
FYQYXNl4186OWdvn0SVhhtbCAzit+HamOvo3T997a6G6GNPl5bNcx7TFO0ufRz22T0vC3BQ2VQ0o
m7hMwoNpkoxRcLaKfLrpbXTfkXVMCCfDqd6L9Z/viXK3/HpPPF50yDVYXxyLm/LrPQnsaDKnsk63
llvF+yCpgIsv0bRu4yjb6cN48TV9PtLM2RJjZaIOHA7aWDxX7nyPNiN9nC0tedSM2Aat9a2AEr6f
LT9AKDLAP84QrWbVFgU1VDam0xX549AGh+5T5GifO3dyiKruEyZ81yVqonSpXpI3wkp9Tpfk0U04
PMI4Wl6sQNzbif705w+vjFTvPzyTHJ/bs3ljlZH5p+nHrHSLXar88K088fmIz12Lw+eQ508NV7fq
Czt9bYCd6OTBE9AT2oexNJ+gig+nnoRkMPqIw+iC+LcejBkcWCi/gPdcBOvqbVfTIv7zJXvv/TzY
QB3dwBBqezaD+f3zyss6mfLFjIBvOwQMzr4sIVQRscOVcwRT891JJ9JntfQVE9a8n6EsuNnZcZf0
Yhqej+lDt1aZn+h31Kc+CGyDd84kztmcpxfdW8p1KjTjuc2zNzFn9DJnX5x0IxVrLgqWAu3qA9QF
ApFATsbr2ivm25wGybmwzD3WL5e6cWntAxEu99MJm0BOdO10DEtiBDRMBuvJHddpPgTHrO6TvWZ+
z9rBPg99b5/difSpFPrOXcaUD5hLn9l0u5xFx6DbuwbOCc7pe0TixH9U0lbYokk27Pahk/+dxTIN
guWG6mwsyZ7zUkoGCETigTIBRzhzk+Wh9UMj3xAGZSkc+81sOAiMcbDPgqK+xGW2TblP+2wklgML
EMVuubV0xhhOfsJHpkEKhLgkvNzS2vgvs5P5+4Tgs0B7Ongl3+b/300Ida33BDnBSECPgS3VIIE5
7YxDMGNZJWiX0NuRSJrKb4hZ6U7qslyA5vq8dHc0vdhrl0u5Xyxj6wxN/Nihr3hpSuuStNOnXlDX
xD0xcSrxxEMZcZCoooJWGGpyvaFmFxKu8AN3RCb8dSQMogh7+9Ofx6753uQtx66tGw4D2HBsTznx
fnrdauJYFh2myTYLCLNeGYvbbQxO3/di+KKT3ZJYg33r1xxSR7+hoZlU9YaDaEbu4cHFFyN9gN2R
qhwDsZpxB3eD/kVO9zRkyXlaEvNJgUmWjsNW1kTmBjFEu1OrlReLBzvXN3k05M/+kKd3SzZ6mNw0
AlzntNiPbY1AItT0/ZB3z3/+5Mpl9+tE48sNE5ww+b/fiAhl6lUxABYm0cyNdlPALBgnfrRnM1Hj
v4zvI6MV1D2I+tFPBQquh7lr7gpB8hBVjIuZRPll0fMAsYltn7le/zRY1iQzVLDd6BZlBIJLTADi
22YEYpGYHkpyD/ThLMDjBnXu37XhDKZHPHVe92XuXe3gaZlElVntwevQ5UFCtS1y6KWseK07mFSq
ICAmxk8Eqdu8BBmTG3BRa5tr6KT+fId+s+oyNlzbZngwF1vWb6M/MvOpTOKGWpqv+yfd44itLTWM
go7WkJsv9rkoO0L46vgtbKJ0TQlg2NHDXy6aDwutbdAKaEZ0NyJNXbY1O9+XUhTbNOZu6OzhzqkW
g3LMh+3/x4W7uutAujBNweP9dQHVjTaYMLiT6wlrfxNOMWLQ0L/vnC6hRGNis9PGbwL7yxr7lR/J
EpdYOUlBTnSuWfuF8fjSCu+R7s7RS5c7LY+cfS9Xeh7uU3YDGDu8+/M1W/9iEfHZ2mMNxZQLKoj9
/c8bIW1y6yRGtby125NIcqw6w1tHLBswhTnb4p8ZL9hXCL3rh+WpQmoTtUcIGS46CZem/5Q9kxL3
RlZR8Ejw9fdJCP1QR7N2Uy8LU6f/ffDG8K6TX6zgUE4Gm2X/qfBgay4Vdjsk7Be9qPBVWIF3S/lN
YxpOehI3g2jvIx2ePWpXediisCrnS4THQHWsXMfpODUW4Kzq5G9e2d9mJ3b7wsSijLjTcWHZ/3pT
6sonbWghtt6Mi2nd4HfADdfXG9ZiauNecM6717QM7HM0uCgrvP6tbWkT0sP2NgTRjwTQjGwbJS8D
yIoiFAg9PzpVdN+RW64OKXVPynZotHd5VHxv5Lv8P32yRATg9+WwxybXFOKd491vyxmFK1mMYjLd
S2OWFfnNxGYTTfs4mzPxkjPOoWrkdQJ6wF49Eje+Rre2SR+Gubup/Nw4OmSsr9Hu0j62HQ0uaoDv
ExLU80JybojpZr9MdFD6rsXowwBYWUOBbMx24qded/ehbRRYt4S5SRp3pA5oYSjT5uim7UW9HYX9
ETPpt0JwrLNkaO3KLQZvU6CPPoiyfu0K50dtufYL7cu/3B35CH+Zhh3dYcwjnbU4EhvvGXgxQoXZ
K2ASmXUt1lHQgJxOq63TwM0ympGoMS3EH1oJSZy1CKWWX0bd+nxtZ8yomZtoCG+sqaJfjaxxl7v0
ijKXNJyi9T8EwZCel9kQxzqb1iYq0buRND1kK3QSwyWJyURf2ABblPUGr8lX8FUY9Y6GdgKMZ5qg
H6H/t591w2ftQoobzehMMSAqKd1gJdkrYUE3hVtoN7GW3zsjl7qUs7nlTj6zjvv3ngTXRFoc/2Wi
M36/eRjlJZ7FtpinPV9OKj+t3mIYhdVKnkVqONO9WPDqucV4JJfFOpIm/urI88oyb2RapseRMSSj
9ODX+ptqsqWDP39KyBTrK+w6Ip92uiA4wOhy7y9H998Puw5P1hestdTnPOP9YddAho49fbY3thpd
I4XfA6XE5sLbfxhZ3HVsTFFPsb/QsImX/vRh6YKKmNhiOnTWXUH27d7rsuhjjXzY1Yz2uUkCA1s3
7EZH/rklIm3dyVIbe33qxmm9mazWJrbc+YxEzd/y5SXtMe+Orpmt4wkZL0q8adcs8hhBTtIT2bOn
oiYyjJ67Qxhs7PztgPnbJO9w2PfZclkeRxue26/PixYG41JL3Y2vwSSb/a8UFGkejSS3ANbzSDSC
0dgHbIF55MUTff8UEWd79jTn9r9RUfkNzMir5zucswSzrDDs9yydcZhsc2Iy3fj6RORYHOHsEFHg
0SJrjBWxJwjLLRKIVDVEn3ySAwJyxszE6Q4B7GZZltf/cpxS8+GvM4JgrrQtpnzfNWwhF4WfBjVy
lhmh9AgeOAXRXtphd5dInrmjm8G6D/zmISntYavevCqxLqk/2AdHYJFVSr1WkDYWtum8jzQTXPBc
RDdmSrM2rqtzLZ0Mbn+wyBD+y8P9DTurO8JgEwQKyCbFhdv663XP+Vj7Tgxqv0sy9L5Y99cAQeqL
mqj0VpBi7urJljJseW9Ta+lXUzWUt2Farr2AJaAc8R3i609PZWucqqCwz1qC6sbTzNNiO+NNGZXH
GutpEnLnbeRaJ1FZuFnlmoW8hFMn+4eNPtB+nsbO2Ee+ex+g6N+MXRFRTHAf/zx381j4SO8eFeuZ
XN58ixhK+914JlsxZSPg6BtSJDtpL7ETIJ6kwaIzHTUL2kG6fIIT/saMuzyGWXqlFDqsOmttieLb
KWhQ8EfIJm3q50ZNdCaTNr5xaw+s7Hq6M8BQOH5GN7zQzZekh601FM3JQRqP6GARm3Yqqg/IdxfY
caxr6K6yV1VFYiKOi8S/C1LvS1FM83Fw3Qj/FftlebaCs0kzysIIdwxrM3+eKiliAF0IYia9NRCx
rK+mFfohPMtwTDmCeqAmfOSRIhk5mQ8+yL5V5syEtXMMvLRR+2kZJ/fYs8/YzQGJ87ii42ejrLPX
tDBbsfK77ljlIjjSvmkvXoJYzmE32mnTxwpjOLYHy9tHJrmajpUTB1fU5Z5YkA91WqOv9ufx0nnO
/VK6x4JtBJqTeC/q9MY0s+xW40S+m3ovhfuwyVLDZTUfSQioXPLiu/CcL8Z0MIgO3Veyix7lkX6j
28VNlw4Zg5UOVu3b1I7cwN31/Lk6zRUZkVo5AMXJ6uG/pdqd5lm3aGy8DX3xbt/G4myJ6oNojFfl
FDJrhJ/K7dO0HbVi9cvak2lw1tJcwkEqjROTcqTh7v2Y0DTHHT42nZbfak3qH/yiHY9Fs3xpB4uF
y7Yt0KVB1t6BJ51WmGlSMARDehFoqw42WSDYeFy2saFrbzJOjHr6qUCBuvdT4KhVlTUHMeXzZoHF
f+rbmRZJPe6KNijO4WySXj2k9ladPCEXYc+24/hL3yyvVKDvVLXCgfC4A0zc3vVwQWhyorBmn7kx
rbj6MEErLub2y8hw+ECt19+2cYx6liDp+YzxCfv0ot/F/fJSthHJp7EwzlFXhvT7hH1yiQpZIYZ+
9bqmuREoeU8U/09i7i1kq5l9DLUGf+yYf3fGcnrski49E/bGXi54tCiTnKq0xc6ur0M9Ku4zH6GW
PSJKGNPBOzu9la6NiZZ0JxVAZj9S7xUfIlfoX9rA/ECuoosmafEv6lfd0P0YLTcP/rLFs3+r2zt4
7jwT0JADr4XS/a8Toz3lCArn2NiYxoQYYrGCs1mFsjFma4xyDMAhLzAxxNpZ/eVM31JPR49gwOYw
62b20bAfrxuH1q71g53bPiKYZjPoWfcYOvNXvZ/zTW6P7aGSfThCwLtnNXbDF8vCsoCw0zpPqeNt
M3e2Nr0+xQeCGdMdzqKAxuJQXAAuoBK2JR5atiB2ROyYOD4D0IPJZH1ZaCtqc2hLoGaFrG566p3J
W/vdrH8s/GBNJq14DfNy5bjeeA4bBPpMwdqrKWYUPoSBE+skLlnfzNvKXf62i/69aQNliK6IBLXr
5u+76FLXEkvTgdSHDYkb4EFvac/2sI2ZmwzvUqVDsi5jzeQl0N6QiYV7vwIKyqKEF1MDkGlq2g6j
WbH+8xJh/Nbl4MLocejUMGkqscf49dk7YyjQbGXmxgHssFUPbNCiH516syunOCZpNX8Kp2BjDWjy
BEf1kQDdj06n7/Sw1Y/LMjIivZBK54xc7jIN3YhTXRar/nyp/2rfYbEnQwHqA73/rexuxfSem9G1
Nqk1b2xqf/hawi9L6xTnKqv0lUlewmNejKV0aNOYt4xs24hyHRV99SFzxic9mu2zPiVYZtvwgHsm
Pixpo+3szqNoOunPmtV9/vNFq7LAuxXYohvGM2dfzZbpXamjsKbINbAjbgKXEEVZ+F+0Et5A/RpH
cA9yj5RGkCqnzrOIwNScH1alT7dtQkgiIwRf3QZNzSQ/bnz7l0v7F4+eAUlcG4RVdYz/9dF3Q0Bx
EWnfRi33ZvZWtNZ49kDXrlGVjm+Ps4feovIc8yFPA8F06punMSGkhcI3YuecpA7dS43bOGi9U5WJ
8tZju/eXq/wXWxi8DoKOj9zEkJr361Vape5GXSAETQ20AhhM432Z58V6IMXkXMSktKhHXkae+1QT
2GTH4mbx603Mn3wJuwmKaURXsW+meT30sEn/fH2/Af7ZVdL2FZbLw9W5zHeTZ0gZfO4njF6CqJWL
erWjePosINweOn/a5nV1ndG1qfNXtpdo6PmdYZXZWfeUs4SFGhQiTYy8MFkWfSqT8AYSy3KyZHzf
xxBmzIViQrcpEfs9+2nwSRh19agTmvSXT/L74ceUnQzos5bnyFPgr3e6yJOyjhvd3gyyN+y5I/rI
ajjyh2/4jnDlygC0tkWY5MniAxwverG+SwwIdDD8RkcCal6NGOuD6I3k0Nn6OgtrG+xQRNJBsTK9
HtddMT9ElTf8ZR77F5ODaeJNNn1OSdQqVOLiT4eShEJm41Dy3CzMBOUY9GTmJJcEysfa8sA6F0Hb
ouNCERXHgPyKMUfiopnHWa8mspuYvbIEyDvCose2zMMbLez2cWJFx2IRRBa2SFWbJfr4l1sub+mv
swNXTQ9JuDZffjtvEm+Okb8auOoFGfniZBb3HNpDOHUlrtNmOSZGyv4jHW/bNtyPTltdmEweRy8H
7T1PLH5Y5hcf5W3tnEg8cuAa4R4q+ht1kooBfv1lwCvq4LtrZj7jsqURmZ6EHEY/3ek09qopzUh7
qwPfu8D8rB8d3XtSvdDaY1Msxa3zRP545dQvpTuDVMAcYR6pxHyOWqSc6htBWXm7poFeEmeMZdcr
O6rXIOGqnJw3wwOLHU7Dqxk23kU2Iy+CF/pizljwWzGmuzjuxHbG7rcqKl48qg1vo0veWG1QqAvD
5D4IkscgrNtDHtveJVzISeH93xhOpb10C7JWh5DZmIpbuARfXZmKB2q3PQeZ8R2xb3tYSF5ai36g
1kVs0SWTaos/P/7fm+sOhTXDhzSoWxb97HeLb1h1SW33tQMOm4VhgoA06BjzCQRAmZhDs6PxBBFp
gZY46y4+R6G/OUtY/ydnZ9Ybt7Vt619EgH3zWmyqr1JJpcZ+IazIZt9zsfv152PlAHfH2UgO7kYg
ONqxTbHItdacc4xvHBwW3/+fi4F6KFu6gpwYTttfP1fZSkUqtQrc3oKIyqHFnjIXqcJnBKGCQELr
kqwDF23oQSvMtrXri8zxhzzO9lVdFP+y2/8NMSlzbyyNYa1qMuqXH/fuPx6zDo9aRClJJoXS/Oqm
RjsMo5S7KS6OWCjmaUwdWjSSHAUaNEmvIqqKPBnno2iKF9RVHM9phyqMTo4JUFwmwLiSzLjA5ZK9
SYsBY6K3lCO0UAbCLWdWaZC3gidrw4B09BIpPSWhXu0ffV8jVf+t66z8l1efWBidQQKnVYP5zV9v
tzHPwNllneTBhw8CHfPl0fJMJdU6DqCm6Lxo+1xJRwKeymdZBpRrmentnx/B/7ZustqT8WyYHAZ4
p/96GTTXUeUu5kpJhpCU6m+yMemuGebpizS9xKiYt07aKHRBCKJImcn5U0n/oq7EuJGFdlCcUEaK
WBB6ZRCgkY6MEYcicqiodbcvzPEPGB3Jv7WgVK7qtzXIkPkfA3t1len8dqqabA7HYIHXkFE0h2gJ
Fngq8DdnVN07tUgsb8jgoyspZR3NAfkSL9KHgr39PCXWT8cRvN5pZp1iCda4arThqTMpunsT/p1j
ScVeiaNDMka7rlfn93++5Q+U+28Xb1Kp6hZ4UWwmv490Z9groh3Zqh49kId+RloA0M1mrpwYqTD0
Qf5YSRirkDM+xidO7DgXRJZEbTO+xTD3EpaOfGoHmdhuHRU3T5l6RyHk20xGPyw5AhljDp4uGciW
1gfMThFXxArR4bp+1rGyukMWO/hlaNfFXcRRczVAFgZx1q297PGezRdFycN/2T3+lu3Ca83rzO4B
1Bap3O8TozIv7drujP997JlKDqz1Cal7WQiJrorBRoZSBFwjdqptpOXKZ6RFMU9nJG/RXb3SysEM
XQiEoY86uW9HO1DsuPS41fGhkMjRNZTwWwxF4VDNKXC6Rho4n6wFiQEP6NHyCrIiQdKx9J9MedVd
oUwveamNZ10diHfFPrHROdZ56La/VaZ1rEKBqKaaIV7W9bdUHburknYyCG4zDbTEbC5dLl3rcInO
FU/Pps1BMyqElMtYblHDFalbjBZohsrGctrU+kWep088ueQf68YxhJEVBnPccPrWM4D1+Cg3k9Pg
UkKwclLL3n6L6wizunYylLE4LFFLvuQqDYvaHkPtOBz++Rn9L2WhZusOJymdK1izuv66LER2V89K
vVhejUN9L8V0lsso32f0XtxC1+cPDmM0OWJQR3T+vymzYT5xUCREpbYglyU5QU1plQazExdBIUT7
MY3wiv8PZeHfeuREF+kGTRcmsygzUSX99VKHRGsSJHUyQJVRdUWEs2lxMlJ+bZQxEk4TMy6/RrQE
9GBB8krqx0MT1iCcII/Q0L1/vnV/y/bmetbllI3dRqSJ8fuv11PJMqZRuZf9RORwYfgvSBu0Notz
VSMsTRPdHS8BREogNQdR1raZ5FMSDjmcs3Lisq+G6TNBarlr01ndq+vYTehEthWOcpiIdNs0tVzt
6wS2p1Z+MlTVPW0wpmee1HBrymGHV4tUxn/+sazf67D1x2K8qIP1N2Sw/r+JO4swonvdlzN7f3eY
aK50G3n7aJtOMZOJSM28bK6Lyp06SByaOewjFNZPGSrlqBd+KCTnx5yKCfs/82BBu0lmptVgezGh
Njklu18TZYeiyl6VqsSBjx7RXfSS5FlDG/3akGdgTvOY7aQWZ14VldIzXHVXdqqURmmy7CVZONdK
EsHjRewsYW/mJcastRjaRea2b1BO8nqndF2wabcnqVF+PRbUvOmiU0lSHLIpMiXDxYRgB61KqZxr
Q2P9Si7lQSVL9KAOinBtFcmpHJUisEkxPBo0nKLaGI/don9TyiTe1EmqQSo0OWxOXyR7V/xw5bcE
+RaGaRKL4Kew4FlACuXCLLZSPyHz6wHbq9ChNlFh1P/yPqvObxsmIik0RAqNE/QWBoX6Xx/KtuTl
6fKx9OO55IOz8YzbJRvmnzs03bBdU6eHxxlemZNTlzYXndD016JG4SigBOyrMrrVszxejVaBpUtY
CDw+pFGjvXW0dtpJ2g0wUv2NlCMF0VlEmbs+pnkun5QYsFZb45f8P6gx1b+xyNeOJSISncqPSYe1
nhX+46BY8kLpTCgcj/+s3gw5MIpqKY3UL1D0Kwvo1aYvngEAVHuN1p8zG9q+d0CnOSy9fU36LSaT
VngQFhnIO5m2RXycnPgxd3VmMP6f0vM/v0uPc/1/ngA0Lhlx+aNepXQx10/rPy45UqUiYi+gICHM
NHCSPN9WpOxWraD4NpxXzAgOYVa25GtaZ+8MG8hUKA+7h1JLopFkRAqtrqVMAwkYoFfnJRtbpb5n
5WQe1XLy5mx5Susw3eUw8c6p2sFtbq3qXw7pf+tuPX4QdOjs6YqBHPS3e99rNNXbJne8h7Qusx0l
6NPkh7bIb49OjaxDGRq0FihwqbI3Fkgh4uaV5wEVAJF3aSO9xZaExNlBjPfPd/lvAjIujqviVht4
25G5/CaUN6Wxl+LB4C6v/YwoHLZ9lZrHOsqyHfmBt65pu2s86uy8IoGpId2dtfVd6H3tOUXh7EUn
vrIyvtuTSI6PEaAyhcQkre3besIA5nTxuVws/TTFnNIXYtwHUucDhkDWubdXiSZ9vGatfTtFNAdQ
Or7VzqAGaXMCE+Z8VjQmZifmYHNPYoxgPWvUJrmNZihtoygGoAD/iUM2tZg+Jf+ifFmP+b+tC+s9
on+lIdynt8ry/tcnscryLmvltSyedTMw8TwfxTgn+wZMDsRrwRRLaorq1Fh2+eeXsjJf5LayGbiU
nE57zJgtHuLHv0Xrtx6/GqP0U1vC9LBkzSWdxuFlkLv6qBP4fEC+JHN8uiVmddGZyR4NIfon0dXv
Vp/Mh8e3HgJvaTC/D5okPFTzMuvpNGwEKqSnx4E21vNpq88NTPxJZQa+yYhZgc61zkcEfar1w20l
A4S3Prfbx78qZhi68hCa256cejxo8jOjOkjEaj8c+4zdJ21G+AgaetKi83mo4CvNZCqNOrY8FtX0
kjiActsFnZfO+WJn19p0rMbvDMTqkPJIXGxSCO9g2TYKyPXtn2N7rbVCZKP1fJSUeT7aK7L5zwu1
Q/sY6cV3ydEBe02MoIlOKF0pAX1SCmurcmDf/PlZjGpVoaSZx0OtI7loB41kAtk4NNifJTB5F0md
U68DDr+Js7LdGIWkPQ0TdCc6wP1dW/MZ8jy7oyaFODj2ySvDk3FXT23/HJMMy5Nd35ZIqs5GPn9E
CNfuveFMASR+ZTcqAAmolSPO4NZXrGvzd6Lu7P+9tExXKl/DbufGGBz3mY4hQbfQ8skR+cGZIj/T
1v2UkOoD3nIRKxb3nvKM6l1pKXN7DWxKlrwbRv/SSIXx4jTGG7JqX2co9aaKOvTUupjdsCeEPMKN
8Tpwjh+7+HmedGD2XSg/TzAQvHoAwmqNL4kuxy8SGRTPZGdYeg8Ej627b5vq3KRRckIebAVSr2vv
Fh6KwuxWHDZjpWwkRTqJ08BxiLcsmtDLdSc6A5xOXMyipJGaRHtykienXgnLwLImGeO3FN/mCvvc
NOMDoZLDsylYBVqzhFxGAiMianNAZSt7rakUV3mIyivGaY/wNSchh0vnDJSU771wMKApm0d50Zs5
8MdVdbAq73xkU8rx8aUZpe3j5SBFSd0qABrImJ+2bRsV59h67XtdPlkDItA2hlz5EFc0+ngjEV3e
l9kQktHMtHjSzGMyN0mAWe7NLutvo5MfZWfub3lZXh4diSwnclSR0TA0SnuMm7xyAQKBzArFKxP/
yR3DVDl1gsVbj2kY6co4wX3u31iPIVaR/VKHPUhz5l7B48j3+FPth44lcpi79xr5sJmqIjAwS2lj
6fSUB7PG59hPWbCykAuyhKqpz1CeA05F8xO5FjEDB21arKe4xXWv0WnwI6vSGUNa1PQhjuUoLtIv
lAo7c1o+hjVT3lF8G7jVLTYrczdDt2Yj1bNAAzkO2yCZjpjhLDcqujh4OPxLXfJnRvrkDMXqRaq0
JUjWX40mbf7RIo0xf6D2dcIWdAhy22F94eM5RizSMfO1M+k0AiWm3xyTkKqYf0xlPJ2L5fyQItOP
MM+PwpuITJQ8VPSgehiohISOJlHyqzCVxBOTnewTVWYOi21zuRQ855cqaqHI0+H0HYT2vrzQyVYM
z3HqZKeb7UDdLohrW5cDBqcfJgsveoUCAL1JjogTRljGrW645+MabA+z/DQnV2KydFJtte/W2IG2
XlirSw2Je0JqcYTZ+Ns8nmcoCZeYgem5GU5q1lQXiez4JLeJeSGpfJzb2zRG5f5Rk7erqoAcsIE4
UJA8jyJBQIE5dIUR3ibZgMBblGwvkw3zsocpm2fbGtvsV2ij35uSSX+W4nQ7J3WCrbLo6OfWOnYJ
tGRTaDe7moF1YMbDHc0QjYMlPD6+kIaWbYiWXrNLEwz6NakoRQ+LInfmYqsgwFxRAi9022Nzulfw
VzFYcgpzsu95XMo/UZv/1K0QfI3jDMgwbPQiPa0TDcfyY/UAHFOdM/Iq3T+n3TLLHc7b7agt2hPK
6xrSO+9fbUG/tmv60H+OUXFQG8fGRlK2dObLKCMrqYoEmhyLS1cAH3vEuLcmAXjDVI4sDIxPKuIC
PdAS0a5UsVZhU1gbYsGYLPEe8XE0WYjKyzzfT1rRvYtsD/tzk3Zt8mnTcPMACD/hRsPorKEWlSNn
PnYqzA2zatBWSpJ1aMZ5KxBhmqvMRXIgOlQL1EZLguikVOFPqX59mDeqRCb3twFk+WfRNuhArldF
Z9u35maeBPGqVuoLs2h8LSJJI1f4ux96hyWX7N2SqC6E7WyD0gWr1npbQhz/j/IH3WULulu7P25R
rum/sqRVwHKn+XlZrGDWTOn4eH4Sk7hOiHgtQZ/Ak+07GIiAp7p51qLZeOn1NX7Fe7xn2rh6Qcjv
2VOv7NIqDk9jk2Xe48/p7DCA9IoAVP1sRUcZpuaqu86siWalnWkpBACrsbzTyQXdmAqJa01CPJna
xkisw+WU50DIMf8d2ig5AF2gUjV5PkyoxfpcH9Q+szDTw19rCYNrBURCoDnkBVJbUXUeSnM/AsOX
9D3Wp7451+2dQtWtUSEYzCpr8xqb5I/EXwuuaXu4x9Mf8ec68+RP5GVoAyIOIBxfaGisGh6Gaj/N
m1Z+Y42iO7KxkVzVkLVFOclrcpHqJfLSb/Tp+2ADs7Oa6IvNMb7KM6xGJzfvpjpUtCOSOpDgkUf5
zEaUJoWrGdFn16TfMnv5kVEKQScL6sbeKiFrS6TOVBnKIQ49yAXpoipBk2mADNBrPc1Td2knefSH
sE+3HIp71yjDej86obUtavZw04IhYuOMP5AXOpJstGAZYp/fT0DwgtJJP/QuvzTwR7ftTFBaOMxb
o4uwuyUphC8bWbQ+cIxuM9pMhBsgccJFkBvLlTP1U7529qxofi/DWdtOTKulkER0mBR1CMu5I+9O
iU9GzCG/RozF9aQmVpaiPM30FbJaxiiRaZ2PZmPc9lMqv01q8Sp1yltP7pIFQhQGHEMn00VIKm2N
ZJ4Q8rMN8qlH+N3G+jLVSRXki3lM8XTOSfzEgtxtGDEFC5qEKetAtM+QoNAdEAvxRCq8X3eDcsch
cLY765dhDqdRrvd875fc4I4jQFZJ232ttjcsvq9Fpy7E+yVPkTHdHHVu4Lwxeq37AWXu/NUswLiJ
NxgCtaUJboGQlpziojGNXur5pC0lDK9Gvme9VrjYbmtyZ3uCzUdSQ6Pcsb2wN0rXRKDAcTRIwKxh
69cDJFUvaRXeYd+8Ph4UfCIo/7qU9k8vk9fS1PbBQQjv1nHoRnYDyD2iRZQ+SXa1S8sKbE54XIxf
jjHencm6tcTZkT1CpzQwdJDtiXpViR5HC+YvA8IDHdf9KG0aXS1cZlAyjTE6ZIwaFrWbrnzsekoG
SJEZFsQwQDVjyW3R1C/6+ygDgZd6Ret8ZsnyieTvXM3ieZTVV0tNcd22KIUUogNDsUeqppzHRK6I
DJp3aQ61r0McTua8ZX0YvdOTCE2In9HY5k3qhbRtwEO7Q6q0rgJlaDuoClFQbZu8S5nsm0btuMIh
IJscGLwpjnnVq1/E023s8tPMjEMiJCa18fepyakxVP3sqKQiitrn5IhlYNjpzc+5ziCF3pgOGZJ+
ap35KYX2Iqm/ejRrIJyx72hleVxgmm3KPHs2NTZ6ux+3U6ejtGbLE2Dj6Cnlm0IFpWEk5IovzVmE
qbSbVfsdp5fht+i9Yyef99DsMGOvlVQ+HTGNLa5Yqi8Hn5VNu0sb3qLXLsSjcokY8hNlrSKDBO8B
YRNH2oATXSRemLJAcC7n9YRu9tFnhfMWKWQeS8X0WuDmOEaNozDWLMZvaogedYxm5jJs6VIz9E9a
3N3TOuu/ZQPUzkSy4CvlXXEoWzTCuF5PCHUyTzSkltTLLAKK2dvU4aEunJ6Jj/VmWCXXobtFrW8F
ZtjQCN3B4GWN4LdgOG0/Grn0DApyDQJSSxDaMJn+6LBCMh4Ygwbq+css+HFhPSoKLKx3GmqwU3rV
8elDpkEaAZbAVNbZbExqXN45ePZgTmrZC+EuY4p145GbyA5RbifyYEks0/dhZ2RQTqyU98c+yFVI
lm+nJxsSozZGv5va5da3PRvMjPpR4uaVpvOWhNWFAFPNH4z8C+j+FSEddh4kTz0BCIa1C6vEiyAl
0syAYVFtVh4rjUps6ByI+i96QYGxYNRkbmENJApNoEKA39raXam/ySMpCOkr0vP8OWmYNdMLHYgv
peK92on+NZjMfxux+0xLyTOS8kcY9kEUFukWmJN+I65h2+Wm/OrIK7VKgVHq/MgKzPw2iVcF5CL0
gRSiG4ODwMZgvHoYavkoadGyJdHqZyMouZcdkdP3MmvCM1F2OT81fclOBfkP6yxtX3hgTM/mQbZo
6c5mMNHX3Jd9BdFtmdJDZJelryflKTdpiKeq3t76cNnJYuFhiygWY1O2gt5+Veh5KjXLTQXT2cRH
qyJn7YfEPhkVT4fBmRYVMyBIR2jj1iSAwsrB+C6zmiGjLW45uYV9nalBVUUJhN5KumlVe8KXGR+F
b6QnqxnWIhA/5cOs85wONueC8p4KCNjWmf7eosfQXVijqxiNmu3GGZF8ne71PIMSa1wdIQ9d4Nim
DOVCx82Ugw3hwCIRgBySIE17iTP0aG0aJW9c/HGFO5Mi4VeaSFHOlkOQxAUfDdt6IckBw2rMjNDg
B55anwZ2SvIBFKDnoUpeHYvEqTlHVCvaOcgVrds5GH/QHqrZEaGM2yG+/q7Qb/W5s6vXwSZmmu+v
eKKbFUfnBDFlRm3TRcn8VpIOtZfC6GdHaPZGnrLag6UkAgay58hguWYDem5hrkvZu/xrGH8p9i1h
bY+mzzxFBzqnriBi14ACDWgKQwN/7lnG73GfM1bX2Hab4q0Qf1QSOR3sBryeRpwTbYOaqGvwHmSc
AZGPllZ67I2EBD8H9mI3NEGmyRWBLMT1WIAB0ZYKH4ly9mZVhoqclTXhnMskl+UDWvOJQLlltn6Q
PM2MgZ5A2uA7ab1RPi/hOXXMo7YaoKruOkLLqrRyN5hVfipT7WZMMUbSOgoG9DiKtF0vy56093im
7fWu1QzV6YpPpC0bxo2jwLakAXqUZ079I45TAN9EkEBFvpcaNPthmr7MNvuU7YHCop92k8oR0iYm
ycW2TdQSr2PDj35JMeLQ09Vb2a3RDjuRsaGG5bwKzcrB7nubVyhmzLI3vPYI49K3tPxKiw/YxRYn
AohoxTSKp1SK35qlN9wZb+VhgV78PozpGfrgVvThdGnMVH3Jarz8vPNyz+mLPT874BQ926kpKDeh
cXa2rL43cf9EaFyn5sdymZi0RN/bjr5m78SvCXgoynvidYiGqZLiaGbos+IS5LVlMRuNl2XXdWwQ
q3eFhMM9vHq16K2Avv5mJPQF2kHkacjn5NmfpEPGCaXwx9GDHRlNnjlB7glN7ZiwDXEdCLeaedNg
tY9uzepa4HAfdxbOi1gJVIDRuYUXuMQS4Khl7Wu23L7iC6ko2YT1JZl/1LyVv+xKu1MVUhmr7wN8
Xb046jpFp8vGOTLFAtODNi5lfEW4Giklw/DTSgIAV2GJUOYwaU9msXcID1Nees3Bm/4i578iEpYl
jDscXehGrCYMAp6IZAlGK/PHeqtMl7T9GMOnQaOtws6lQq5Xt1J4gCwBylar7lHhEc7ApD+Xgnny
k9GzCM5k34jkXR4X8FVRRA2aG3V/gNR3h4qtuv1JZA1XCJbkOtsfREBtSuMHWheGZStOmqixHj7R
UUQfxGrQP0Ukj3bW3LINdm8hLATb4w202ncaEzDcE3KNK+ZZLyNLbr4xud2OIl0XM/YswOWOw+Iv
a0RfTDomdFI8iyi7ZxUIO8EO6ROvivC1tD9qYzqXSa37ilWYfpVHnZ9jcBQFBPWez6ui4iLjqIsU
FsfulraKsp0h/5HVqHtVWqhver98lXLmbFsDxdkSFfUm69AySNXPvF/vX16A9cZv0ce5s+esw6x0
1sfrRKUCQRreveQz65w3NfyOyXaeOlpRpnlagYADZGjJLehOLuonyv806OseukirB/FoJKcCc/Nh
Ggxjq02xfl2mDiMfgWajEC9tCLY0QXl0dphKbgeSiPYxC44r4KA/hzoYHF1PIO/V9hHgT+NKc33W
hLKXVY7JeXQ0MVbA8UPJB6RVYDOpBh+2FrvTx2TmiORoStP30XxlEMGSoN+pFJibM7XCvcbbHubv
TGs3XLFPXxhqoOe0hWdp+2KAhY5RHAwrdE1fHeQNv33Du73LdIBqJGs3cX7ksELOTtulN1AAxJo2
aKR6LPU4Ip6qaZen6GqnU4rh6VnGbLOwJnRbS5C9QP8ACD5gn4baG5AY70tPosmiv7Ku23AzB+x9
yJoYfTenVqbHB8HHN7SkC2SRU7DXlO9TbisHxNMkYdSCaqAMzMZw4fD5fPYwwLNz63R7SIMQMDDi
Q+zWJttvtLKiScD+Fe2EOqAMK0CDVl7dlYdxMM6JNe1G9aUKw20s9O0cSkDoKGPT2BPs2ut9Zh7h
V5kKQY/nj/YUdpuTWD8Tp/ZgA7hYwOkFk4w5QYVDjl+gEk1c1cbmXb4WZAmoz4raIqDmDXByf9AU
yH520IcFBX+5VdvRCzWqBHjLteD5JCa3lJDOp7BaAXZG9olEJA9Fk1cq6aZDlzqVN3q2vprUJ0Li
yYup1Z5UjGbb1PqBnQq+cuoC/qBhfeafpPiezC+Vito1FuTqLd4oZDoS0ERxz3ccKxmBMmoSjN+H
0UXwA8FDd+2xBuyIa1AIphQKHnLym+IE7CA4BRNHtEKvYRd238kA2XQUR7BNeEu7rV3KnjG+cXZn
J9K3dZqdCnGdRB4dsqRsb8X6pSut9z48IqNVgwxfD2A7pKulaNhPeq+2I7qkP2h1OKS5dHkiYeUY
d1FI3IjkpApVGjmt8CfckYwj2YCARoiRBEAzrZGiWYAh+f+Q0ro5Goo8JTClJchVk2k8RDyE1t7p
xh1IZkI+JI/YGFijX10ZLEyCliHCRk0Ll6AIm7Jusmxv4SAWh5arWVogeEbi6JuW3DN4Pm2su2g1
NkWJwa8sUB12nEItwKcM1YFUQYP2HVPzG8JcRX+N429d+Ww4iU/l7pbW5BXmfQX7pDKpbogRazUH
G2FsuuKTRSkxn3gOrL0ZETAwQrM0Esn2ZAnyvdaCMImXzJ+L9hxzked1qy84PgdCUf+QRr4j8eJg
oCY4BoOj5DeW5GxmsyBGthKIW+uctZN/y8WiMGUY7O6Cyt9YA5OA26M2568be9c0HcYC1kYevmUa
w9NUAUUM207dR227Z7zenosMgd245BFVGNvHZGlnc46in0ynngi/4QCbz8cQZ2O4aSbChqoKWDNZ
VCT1DNYL3PMLb/22brZaArepFURGlJdBk09lGx9semeiS04VLcoJjzETHzrOQ3YP21WENTmdVzQq
lZQFV9jA7HPtmu7VhOp5U7sWjp8+X8QsPhBvKGSz3KFjhJtWfmnfDVFepYxcrUW/WFF/DKUv0pUD
TSu2+Fy3THOPkgg3cvyHllDtgXpZCI3SMLuXhK5qyJXLUUHMQn5TP53o9rPevLSp6ZeCwArOZfSo
mOBc5+YrIkBTUZ+lCKMfyj55vKE14ejOkjqFB6oYf+IJCIcbvRhqg30h+cXoobCs6YVXG/FDzrbU
rBxHIfk6YtqKZVE3IiKac0quXRi+NQKKiUYxQ/BxR/oQCDh4XPmh0esPm7zBvQ55F6wSqme1IyWV
E8ItEdVnQZ4Bot2oupqDUl4Lq6muqV5Evq0rGSEFfK+udGwLqABdYyr30Jr0Qxf2yYXoPi9ifHqc
gGHLHOm6J2deQNRLevvUVUxnW9hVbG35O/qQCNu3Uz93jRA77PEcBb7sxrahenaK78T8PqkDgN6k
7feYgcF1YLjwplZP+WSZr/ylxbGr86fK5m0zhy65Ohb5fEndHZsq1M88w4iSl0tpLzXpe1X5JCqE
XzlR95Gu5q/27HAUyl4jWg3HRZTdWjhH/lD0CShZS/jaogQGVuGPqbJfo3iXxOY+itVvAy37c6h3
FW0d/OshqXXbSj3aRtx6qtpJz3lBdJ4S4WmwHRgwsYO9kTGueSzt/NdoZ/OxVq3p+PgVMnNlK2Tp
yXxSEkBBLXu/3qigoIdm8nLTpEACPSUsPzcyg86podO+vAo5rc867W/I/9OxtOqFW6AS2Xo26JY1
WxylchlQ1TUEjpZpyRE8MSj01i+4drehAoJfTwnXJWOwPMWyKE+0YCnITS2YKzI6oOTHCFtIW4n6
rr/JlvTUo7V8xwBFRL1EaKRcPAuplbwwIz1GXxag0TFZBplwEihY6Y8YxTyDTaLYzJIeeVQAgQDH
12118xTXEAilHgoWcxbq3ikj3JKADIA9HLxAudsLn0RtYxolXawe+5081U9pYNBTjWMU/Y26fFji
kks9P3F7H6lTz1Nm7EkhX651U1anJXOQiSnTGbcnKQ/Je60UN1Mk+PtijDedRjna2GuqdSebLu8z
wEyBAKhWOD0K80fPc0/OUEqvKtWyA1tNBUWOgZCe2Nn7kjdPCEHn4dvY9z/jeskucRo5XlNH85ns
cBn2h5Sd0LHS7zL1N5PteM1GPEeKdTTH+UdCe4hTI6hc2AfZwVSbL3RGhKNKebmxk4mG30oa7dOg
FSqBhqUW9gf0EDAP44DIeNOHo/lrTEPTJxbrWJE8yOmUXMhqVOgSJWFxePzq/33REqtl6SBVx+Qk
k4RWQ571bjBIgeQgZChpCTbaTTRISZZz4z1IXWqC0BPW9KnKGc7eTAcWO5QKb6qgfFj0HKZxK71H
KpW71O+M1ll2dsvAiA7dNVaoezoFG9C0Zm5qHKxiyXzL7R0FYndXQvmNXpHqE3et8Tk7ymUQ6jaX
oUMuoZ4+WYvaX2qL+8+U4GluP6OYUAshrGFHZtJzlYOXIo2HgUou14fHr0wlxWi0gGl+CEYaU0u9
YqpJdNdHIohRAOYjYVDdrNivozx17h5QYoCSY2vAeMLTo9eYAVVzg1HPFfP3Kt+PKdzJt1oyODw5
npT7qJm8jpaRyWafTpjO+iZYeDPITU/FrZoSjT3bivdsjdFHzSxAt6f2O+vhHJyVJhr3Vh7vF6ev
wdZ/MMBwtVC7W0rpBFrbmGd6kzBxbXzeKhnTAxHFRDdU/qA7OfWb6IOMoIcTKqOIXDxnwb5o11vT
gdlt5cMB+9NPa4xG8i1IlhONxGrC/bQryWFAr8Xg1LM3pe3041xaF6tOiluBF56fmeLaZAj/TgcZ
F0395tBSOK6KfizlG3skKb1+LnKnuBetqDb0VokRVIgRUTrzU09t5kkgZh2nWvbkXC2DkRynwtYC
/KSVHy1XTKRri+91VJTv0U5RAT7TiXKLho+U9qO5H+Z6eWuqKBhhjIeJcivkWFwg0KpQWpizxaXT
viVK/YyO96bqU+6R57PscqymbqMhw5lqipC8G+l7I7emMWPNL86oqJf13JlExYHP8CkNk/wbS+tW
hANdSAceVlzFVBUzqat9GJAc6Tb04mQY6lVjVZecroc/OHLr4k1HUf74Jn+7sXcG7dp3BhET+R/z
EF9yhn1qS5T34zc/vnQyComuHDgK6chGSJD4o2yLt7LnpaU75Dahj4vgg4Cl77VFrkuRkoaSb0KN
qHqBtMDXOWgNFlamhbBSoZWWXwuJ8O4Qqoc8NO9zZL9OOfhEY2zygF28R/LuVJ6KrMmFppGr4UaL
YwZ3Pg1KGUy41HrgIy9x0YwYZaKfcx56hO+4Rh2+qJwGKzXftqKJtoN5HZmq8Vsp63s1Pkxp9FNq
2h1J36Qm0DOI0spd8oexr94KZv9wyA0DB8Ii0fwzSzgoebi0aJ40heklzbtYkTHV6Nro6cCIPYlg
p8awGPE55/9h67yWGmfCdX1FqlIOp84BB0zmRAUzoBy7pZZ09fuR/71qVu3aB+MCYxiwre7+3liT
x7wRQe1jG/+DKuxStIb+YnHgqAUJImHVPiacx1sHsUCrb2vqZ1duTVWYN1BBNQx/bHeep3RQ6AY9
vZ8jMiK60U4pZatKbc3cT2p6RQREunRki3efMbzKqkdiqZwl01O10MB58wA1Qu2ldMUjtkvVhszU
sNZe9YoQ96noBUfFqlhmAUS8XQOSpJgpiIMH4agK49VKi3qZTvFhtLyN6qGM8uJckOFRl4n5zJYD
KduFsJJJ++A6iFv6tGKxEeU7PJkBNw7dh7prU0/xtHIwJvM8e7sM7f+l7ruPgSncyq3fgtaxx0Cf
1kNvdauWOnffWzdjoW1aLbJf24Ye2xbWRONlnODeGXEqU18bvASR8R5SXje4f2z4Add67wKxQ3lJ
wae9MEfSsO2rlz2j5l/F+Um33nTAjYiAIQ8iPBUeqDmEuEbanunEBwfyog2TH1nxuui59pqYbnGU
ehqds8ewAX5MaC7hBPHZFd/JMJFFw/XphvExvbi0DM3lWu6VheAS5H7+EpX9IVU+fpsyYayH+aF2
16u2QaM9jHN5FQ6eCcSRvHolTKYIsnb2BaL2BdLh6I3EvoClanKIr2d4rhz0WG1dl3ulpRph0dkV
yNrrf0oxfQDxLEEc+cZ4M0Jv2oA6oc/YRZtiql+L5la65BHU3yOxE1phbaKU197kCyUo2asb0n2Q
/PF4MuKMYgj9NjoB4TD3SXAqbSQXnyICxKe/cxGSAYgPBC9ERxpYxwrO9cYusDBt9H63uM7BZjQO
xrWWzHQjKxVhzSU9fo22r6hzNbMrGamrjvdhl2OZAhjhQqJW1GColO66ac+BQU1E9SV8iw5dd1lO
qNVR6OT23soJJE963bu26RCciq1ns+kEcZR9tbyn/Gi4JUNcnBB9IQChIXqVuVb8FYX+vnf94IXs
ym4/ZRSNp9JbFVWsfRp+t5A2eonYyVBAo2KI7YXGNBIT71n0VI6C6EQZROc1zN6oduxvWrP1o0MY
OKvS4Y3uXmAO+vG1zb1nOw2tVVsQftg4Opnr1Tm1cnvRqBV9CB8I/PZN9Eu8GGKGbtmkAMbGN29Y
bfw7wVRXyUIVMHRgvX1C9CabZtGGmyqs7ZUZDMYS6kxSoEtISxVJbyuLQVtObiNuWvhMz1r5aAL6
njRZw6qm6SY5Yo8duaDope70J6knL71V5kBkJOL0Uy++7cleaa0F2zAskvoaoUJY4JBL951r4NIn
ahvIKBkoLPN/YsTH15rqqYuZQWHd709iwj8U3PWmyZ801Zz6mQileoVARl19SDQz27TpEBLMn3Lx
H1CNds9G71pEz43Nfw8bXVQknWDBN+qA0qlovBZhTyilDyURkoVPKoT1mMXD4xx32dP9cyRzOHt0
FOk4nZb2n1AclLt3Izhwe26DDJKjhtJ/ZU5etOxvQPM2elEJ81JhjYw9BOJuvsmIoUPt49LiS99t
ik1BJw2XcNClHz2PLie06D0YX/3xhZpuOqNYgPnXGkyBvH1IiYi4zFx0FLatr3hJlqX+4HgnA6K4
7mnnUnA06Rvig6XuF+smUJz1GQ5qtXYqToYVgkLkWcFDCyOnQRcbjCC9BJrwesY8sraD1dAOGytG
vtdQorr2nL+zs9vu4M0kSGM94psGgIEkiwCFtDgBi7tW0a9lDQRWfc4IPGn76wghqgEdrVDpASSR
Urv01LRMfkZ3XBqFtqxmWKaDnMjzTZPoq8m5xGW0bCauDupL5lAe7xuhFk0h0aEM+5XHg44tR4w2
YU99Z5VMjTPc/kJorw64l89xi6YUdlYKSWAbuvaJSCB+83CByxDY+pfqqEXavMvqqws0SCq5JFTS
ECk6TB/z6gWB0oZC9OXELhN2PJPQDrWFMNb0KaH6bwssvGBhcDmJsF4MEwJUubWY21G78o5LVx2L
/Mw3sk2sHIg5JtKVsLDTqGcULCX8fSY6EHgE6cajRgyqlB8gu1DWFWDbngthmWHzsoZkBuEXdpOs
BudGtt+is98cl5y+vebxPs0KyifRlURPnvsc0UKqdBCR5olnctHws4yabtSOwioClyKfdz2rph7i
nLE/0ZvzEnb4GWr8O+uKzhiI0zE79Ly3je5g4NF0ESCohrRs/WZbmzmPreePzFLKXvllK45ybvYb
SpdgPUUwLkgKnl4v+Bvzp2sDkMt8PUHUqS/X/rSiP3m7HggaHF46Cc2qnf18b5kzpDsfE349Zmt+
jnCJXbeQpLZXFPMLt/5qyoPj5xsDxRGH0YWmkyHJgbr1v1O9oUyNZ7P+24oca0qxqJAfaMZPbc0N
vf5qiF96jcKdiXYJXoC4oFcEqQ9njwVm4YWIB2Qn5DgH2D3ffb9eSv4Xu7WINlpPlqDgiHd8olCS
/bTGbzZAYTgFZU8VJ3FzrYP7cMjZpiGNZGRCM333KSSnpS09/gd+SVIVF7RArCgQIHqIwqkhXgX+
bXSp18Ol5VYodBs8lKUNoUKlnLehFyXelT6GPqcMzqUuxYtpoCfpSNTZeEnof4T1KyythRj+husX
ZXbTMwyZP+YU7Cdol2dcBup5SuiibtQeHfzwYk6mtS5AGbYGyYFv4WB8hrwNr0lnt8++5aw7J/0m
ZjW6ak3YH+h4BC9xu1Nr27t+SrU9i/FZxkF207PMhq4VR70ZslvaFPpjQAN7MDb4eolNhOlHuBkz
m4EXeN5WEZ96Q0yY3BAs7s0oQteXl826saf4Vk+mftb0eGuQI3K73/ScwFwJhxFlQj+5IqmPpksF
jm4MwbPRTmxVbMo/HIA5Y7rhd67I7OLa4xSqD93OAPjZOYPpX2OfIuUskepbRDyidwmvUru2qoyD
U9KiI+lt8Lo2gSxzcAsouz7p+JhWJtxJS3bVS5MMRG1RUy/d9KI63qiw9Pk2Urp7+ndT6yEy43hD
Nnrz3933e/49wJ5TfQj2GJb/vsDejtoFYBxE2LJPar6ZhnwXqXo63O9KqYLhnTN/gbIacF0ze78/
rMOOBKb/J1RtBZEZ6SfLcxR12qH/PoxNuUuUSX34/IVmavRTlZTfTRw2S5znBdI38qZQ8tLFN+hb
1/bajeHEtPx0ybOorT/JEGVHwwHrCvwQ0MmgGado3fSDZkNnVXmZt3Tgb+Zc1PqDnp6Cy8zUExZt
KWhki/tffoUPp9G8t/LSDz9FHf5EfUwpcpfYu/yijdN0NUrxa3tCftA5vEXsQHp2aSYfJru/atub
3dnf1ViH62FUzWbwNZ7eEZzdbB4LK7wpG2kteJo4pBogBSlq9SVzgT1dzdiWLvBlFhr2l3DFAV+4
RvESiPOUBkSoEqq5RRKo3s1ArZyyOgjK017TvoZ4qcUFVbm3bbQJHqczb3qQNV+pbq9jPeaEOAjr
lGk4lMzMuJYRDYOYzx2gVLkjBfVnEF1/I3zeWgq8f7tIpNPDXJX4EEcg6gsx9NGOwCxT3bQCm6ru
owMoKXyOGrc6KBrh4H2CpD70uEVo/5l2hmYt267O4IebbV62zFc8Mp28NRaeeEcjUbKYA1oOk6NZ
Z9dbU/L1Tddb7lgnu+u1nVGH9lbWwj/db7BMgWiYuKUVkt07HHS/0cIEdMafHsBKsVKFjmDNbTNn
F0qaMMwZNsLTJf3FRE8zbdq6g/4fZOn+zU4OChLW1sMU5KzV95+V5/xHvWfUED88roonZJ9lqm3b
knonRL7eBmmYz6qRDEQUwzZkJ68RxRVVMW+2io6fKNOOdtUaj55hI2VjvPVkf63wSaxEIY013E61
0mo0C4b/d2h57sw+NOjwS/ej7H9LF2K8lR5pisljlnr5BtemXCcDIc++Nm/2U/kbzZ/d74rkLZBb
MEPrZuKofnbT+qeCSn4QiqI0VTTDDmNMssI7VlLnGVvPLQ2320DSdnb/1M3Q2LYeFO/904T35WUM
jGNdOxiHanorYhDVJ7/dxK3PHq9akoQJpjMdwH8/mYqP0WgILaqC+GD48ugI0V5SSkwwtquzVqJS
HJk3pVegPExIeC5G7y0qJg1jyiLvAa/HTqAzG7wN+kyNeVX3TlZvSqhFmyTeMqWZ3FT2LTZ6f0kI
JhtwUCGW8FX/LlIbYKjrpi+3QmRclooNKfqh4m6F5xHAqcqtk2eTRslRCjdU68p+7/fmWcyf3b+K
JQ9hRN/xzgtUic6ZEJfV//q++4f3b+aNfbUbVe7vd/27uf8szbO0A0Lmzf/3W3sjKNaRoMj33398
f2Brjpc6yuNtRb2c79mfVYYyl4Cc2FsrCrxEBBlFnC1lPDx5EPequcwSr8sk7HPL2nW4f1Z53axv
MbUdHIRxpDzxMYoD90ohVuJNzmMVGvnOqYEFCKW0bm7nQ803Y7rrpHMrCR7/7AMSZBtWskVrxZxk
q6l47A01J0v+TDnJEnETSGRcXP50G/xlkhQHKtbJS5ikwG2eWZs6+BS2NtLDeXKHOF5MkeVC6aPQ
YD1Hg9vkf1qbQ72jm1vPnM7dbJY2JMBbbQhtE2TU8RnArJpp2itjBjUAORVJ7jbCJzpZjZ6KUUsP
/7hpNqsCZPMgmqRYBFPdr1usegcKQGuW+CZaOUA9G78b3IUbWe9oKTXa2L0HNLp/MOyGWywiPu45
+WKGGGuxxkfLgJOhFXYrRFjm3jekPCZxW+/MtjmFWdtekrlBQ5/aaVG1VASMLRD/MDiXwa7qU2W2
uxBZ2DaqUYUlkUCsbqLaoVZXskRvvAAvtFdvJ5jTD99Cx2hlabwnLjis2/4Bp4H9YIuStuO6RFVi
D2w2iThHbRFwlkivacXV3PXI8+sqIgHQiVoOO05xCilrqqowQbQ4KxKUTFexkJzgPLStbGAa0p94
YL3Jll7iM9cJyeG39f9YA/oQxwX8htY+IKQKcugOQ3ho4JPgmE+IRku6mOOm+h5djUJxAvcpphfV
rsy9fd8zZJR5gyg1empQRlByFvyapfWM0LfclAPneWRiixL/R1wQEeaREpOSvrhrnMY4iJYfaIb9
Q9zp+dnBldBIXiwCNDkeW8k2MSaxp8MMMlkaq86iXLHCRsI2o48PomRnTLWQSPn5U3cIgQHmj6Qn
OfD/+xyrrr5ST2aRTqtYn5y1bvcvKkCOxElLbMSEVkfr069GmrSYy75d2Jj0V6lZBiRRJihMau1U
j9glW6Xsi9nZ68ATwIe484bRLR8HRuyzISCO6sc+iIeLBTxFzpl21IlgWnBoM/sEtxnh9Wn+XIou
RhaE1SqNM3Uysul7kHq/rXrowsFtcQbOvcx0w+RI+YZNrjnZVdfarxoyf28bv0iim4esDuTJxEHY
+aSYNzREPhQAF3uUaVhly2fTdnhiBigvkWM7UF3GUFt1lymwtrYodPJ39Pdm3i89Kz5jMl+QxPsZ
1uxfg4buQPV2dSyZiamCAKFILrkdP+l9kO9UEsHNlulucJuFQVrWhdYazePvaSEG+HUZrG0Hz4qr
nuxobbpRdatDk3DTDusaKsVdHjbZpR2g4CwWq02mh9fIxoYfa+S1Sx/TSyPEhITbGx9Slx1/ASWy
S3qhnYMp2fXCQmwcyteE0+hiDFAduGxxi4hpmmjBeSdoj/7ADNHmzo76YxAl1RRr5Msa46qSrTh+
NGTqLhuN6zitS+oDQ3IwWgNw1h0wPQ3YUVpQdE96v25Y6Cfk8RXsu5F1P3DoBUzRFCXauozIX+kn
TWJksP9SNpofYE82cUYZBYU4x6pDyOXnRkLipUhWZlQ1S8k05IcdLjh6ODukVohIwFKT7qEc3VvY
WP4i44A4z6kVmrJ46fT4cgYanJfkAhqbCeVx1xjmdpg72lFaBevSyNAbMZVEgDO6QedIMEcuNI3D
3DwlGzwblKqV0R6Bzyn3iErPycVBo0zzUCIItG+C7q1Xak0SDVVh3lNBnMgQsqzjfNzLr6Ef9ZMY
rRsn3vItR0NDv6FozvdPS+Pdq/x+TqIkcEta65xE/WII5GOcjM4pcxFpTdZzXynnVbUuyEtSadug
NA+wbKBxODNXCX1UJk7JpQiiDwREeKv98d1KA7BXw/BWZs8rrsdqY3ovfj05i7jNT43fcUHPXa1a
S8vt7IqViORqxZtZTwPJxKw/FBFBJJJEi5nDBaJPBP2cccY+UhTXwqHJPBj811IxYEO02msFVFDE
8VICpxER4+8dZsGVKQdgRHKOMfTgvIzd5yzyCkAH9T1G5YvT1QSzlV992kKnA84u0BAu86QVyLap
FNKziPdOHP61CsKv7ZmNzv0nOp7Eypv2ndONqxhZN/r3EESFkCavPA+J3x2HPniMArHptK+GJfCh
rB1zOZE6QR+mOo+la2CEHS6usNxraXlrP8VgldqgIL0CeBmkYa5YGAZDEGKmnw1cSBVoqUdU65Ki
pD3W/YtKjHyr2vjJcKfvJDYQwwZ+u0K3lKbmuON63slEDHt0bDej/UtWf06kDDAFIap4n21mdDVH
vAyxSXIE/seqMRZi7HyayaAuCNGgmtoejLUAsbgYrf+GSd4/sKMMB6FNL1oQIcPFdNxhqZ+coMfL
SqJUU+DB1Eu00y0lB2rK9qb2aRejtaKKtdSrD7cMvGOcjs9mC2gw2uBFSUMXSlV3v7ZZTleLkrmc
1EAja9UhK2S9sVs4AnI8wl3fZRwsvIlrJ7BO5ph4j1rKgqqFx6po5vjx0LtmaeNf62b4JXYq3Cfz
Z/f7J8zABXKJlsJOL0hzpNkszLkEjJTp/72p549c3G09nhKQ4rRSLKo6EZL3HMk0jtBEzjf3++4f
ueTY7E0jh4geioNIdW85KspOi0A8a4nRrQcz/wrq3H+0GE8IiM4vUkNRYYlxTyJPt/L7uj9mBuUD
DH7A6srYETWO2NMlJJkrW0/dcxbr+dEsEI9CrPBhQc823oYqRio/u0ISgiVIQO7xrQJFxApG1yFq
61R1Nh4okye5ZPk9uFF0KweSOIq+q46tB1ImFJUnsdDEqZKGON0/8pt5b5W8FX1LvmM8SN9Y93dE
C+K1TsFzkA1UK9U46avBVWNzPVmQvz8Fvz+HgPC7x3cjh+Pke+OxSGlCG4nULukNGfJeILed78dw
PP33CD1Q7UFPmSjmHQaVfXZxjcVkIMQCkc0v/+6uguaaO744/D/3E3/iAOuRcHH/7nHwcgI+HeQx
nflmz6LNtH3D9TjTnKBj97tdDMvbkPjJDS3k7tLQ6OBi4tMP95tAi3Fp0IwMAstrClBwv73fnYm5
orrJwBTnEt1/N8WUpWB37ElFEJT6oicLRKcWvs/27aSe7g8MnYKXTpT0WrbGw9S1rLrzE+/nXXQs
Gm11v+t+kzoNWTUZCjHMLfbCd32xq9loY5DzdEABPJC+Xmv1tiqpg3CQgqA8tV+KtNYeOpf9uCTe
891VWbgcrSk6juBU7/Ibl+5wsgLIymh8pvVWvHL6FBtDC7/NrFdHhDDVsoyM8c23vQEaKHBJzOHT
yYUuwBnrnUMCR14VdqGxHJEhK+s0+ghS/3sUZjm0VXA8dXf1TWqpSNCdENMT8mTUGLEsNeICaohe
pYENfU0llz293IS4h/k2nSLjBQcqB3MO1TYTQsS56pKlnO8CNN0fAh3JcnAL/EY9AZCxG23u90/g
PNsgIG2JgmoCyyqq1iFsnr3qTcdt9eAn7f++kZKkhCR20HOkdDDev2qM+v88hHa1fFVYJmQ8wxKj
Mt98/zFtVV5sicVBoo7spO0BeWT+1QodLNlepVYZ58uHohy2OJKRiodlvB29YnxU800I/oeSPtv0
rjOhYpfOY6DwjXiueHQd+HzdCPZKL2+BP7uLpr5bVHKo1nkTgJUDt60cisV5Ne3+TyTekqYLv9Ji
uPQqv3QkSD9OlBc9mrkI18WbcNvqOFahTsq+gYzU1+tHgBDwYgfFRjpgNCCWyzvfbxhi2q2v4Vjy
u5EXeL7599UKVbM+pQob+f98w38fdXG/ikMWsX9fIMCtPwf5yiMo68YyEN8mmd8czVMP3fwZaEd7
lbkAtuez+6NSnV1bIosCcunf7AzZUt53T1QoVyA2mCtcg7SuoCMQVBN1tkpxMNJvXjf7OOg2dwHR
/QboS+ALHYalVnv6Hl57SU00cb/yQkTni99U6clJOD15ad+hsCAjYQqcB/7qYj0Ypty6OedXv51l
/qAQWt+Tp9Wb+c61kXA3LWHBKdohEh3pjvZgfqbA5+2tUgdSvVQb1U7FQiqUTXmSQmEH/eukm7OG
kQA0bxWrTD6YOZcuYlLv1KfXQfthsNS3qDTyZZCp71xany14w0Yju5i0RJPsp6B0jwGSEyflPSBH
5lEq3YIy8w9KYIVsEC/5g8QQTDrCKSL4PI9y/2BnXGW1Xj6mHMxQYXJgh1A9oF1/lBqREpU7cIW0
w0yGdViwbTa6zGxIh5xbB23J26FQoBk+8/OCZIHkgKv3w4qJbWGg3/rUUWJmA1et5Q8sf7azk0uW
9dg2GNHXjU+LeMyLu/R1QTsSoNxDFLxFytV3MecJdx5JwE++aGqMSLCwohVdGCZvGmdtUrJ+62my
Z5TI/iYi6p99KKPUjVvM/Bjm9FGaDzbesGOJJcqM/XFXjd+Nl+5DPWgPaf/UWFZ1dE0sYNLwOD7n
2bJLxcbXC8RSwt/2grKpqvaB1oJUPxhp8eQxE695wdWO+U0ZzuscMMZk3BeUxlfV7xALqPzJgERp
5JvOqJv4wazE1p2l7Aea2WqC+VKrtA/EfC1p4fOPJP4BbpTERqjBzo9GhMKgo3GVDWhmHxCxHDz2
fTU0B084/nbsWDUjFctt2YKS9cWNxaHZRhW7u2Z0zktli30XNd+E0FSLvCaXK+T0C5+kcVgzsz/S
cicGe2zwrkLYlqVPGfmqB1MlKMBYIRHWYUIbRxwNYoo2YcpCQXptvui9YEPiBI8aEKMWLOgV3MRW
2RSKVjmsoZ/sxhwZlrTC4+i6/Y42vpZj1PCOdiODC7f0TW0o/IfZuAP3qheklyGMbsZqxXGQ2Xs1
oIPy0i2dA86p0m2CK7CApCAaI3rHDXU6iHV04V3oFSUdxTPStU7u59rjALdEH+ScRYw/piMlZ41z
rr3aFuVMJXb2jUMwFi5Zfk2cLvZ5VLBRaPMWkki/TajKw8TJXCe9bl3PO1rqgcaVJS3OsuvWKBKb
Jb9Ls7NU/sCIly/7Xtc21D5thoRUL8HZBJSIJnt/Ewt2JMcsS3Sp4SNFuA6RDc3L1I04qczJ5mlF
MTtKoE/vVLilfhVj9t3mqlp2An1IiVyVa22bDTmNnzmeMyahXUxr18l13WgNOEZyasCi4WXMZo4H
taHhRtNqh1LHLFDbsuNcY6Ef1FJyQwCy0A/K3F9qrRzPAkY89SaNBYFmFsav3aRChLKxQO0ICn4l
Xbtctqastl3sM7+PxlPtwiwzXoTAj+ncX4wIPyM1e7AtYoF07eS42fAQ9IwCicJ9jPLyqtFFiMLX
KBadwcqD1IfsIBhntBuPQyX+2E3wUcmJVMeXwkAc7+AAWbhkRNjBc1zj/suywD+lpXyrStJhvDgp
TpEXfanEfLdFVm1NjBOnicXVYEa6eWr2KgkUa2VLnq/M8+AIWlLsUz1/aBxBzJcebdkZF4Iz8Aft
YZ+4jV4YYZOTPd9UnLVJJ/eXhgOWZplEukyAFm09OpiiMDSRl7Mxi1ju6TEs1k52IBsGYr+MsGco
fiK1PjuafChE0qPiYpM8oEsqOYPIIzhZWSt79P46jf6Tkj0Jt5csnSB705ymuvqKbI84psRueht8
FEfSJAcJBP8WRDssmPWBkySTvU+svof4eicaYDBRaRXq1ukKG/vHICMIUEh/SEbiHkYd70k9Rdd4
pCmtcwW/eSfAI0Kh7ePie/AeZGw058gV+IvJFArUR280SEzpUIoIpwzaMqWyFDl2W6XYH948c5TI
qqNZUYaYqooETscQuWxgmZt4KowdLWmfzjS6h3rclUY1MC3OdD6Qru3QBJbOSUJV85z5GTJ5FKEC
WZjSj1OPaKab9SU0ZCwbclx4PfEq6BqYAwHgZ51MmZ2eVavGhfOL4L0WrS2oDVX1iWL1gdFFWksZ
YAsu41ZhWQZ6njMvkpwje9hCVFIVccDRHxxqi4Owrm0HwNRzCPltc8WfazxURvkwNKG5Hx0EIWUU
pytN2ebR7f/EhVWfGl0YS6Sn2cpmM1thXzIXfuydYuqyDpIyyB0FyjHy+GZNe5+98vXyLXRbpM/j
+NEpASIT43vtCeLBIVWj2yfmzesylAh58hc9U7+xOXqzQWQ1TPxYrHWmU0CqdJjjCWKaxOS2Jrsc
4WP8K01Tov9tKxwnuIJjjTy9zBeLZEx+iyj1N3U0fDIZiP2MeStjbnZxO+ipXHussEZtO4njqe+D
fhkR6rQSRvIoHf3TxuCHeKx+zrGHPyhVbtGp/En04Yu8jK1WIfQlJtFctfjZUVjv89FT27jva4Zu
0AoqTsnXqPYiBxM1UJ+vy9hwtmKqLDD/ko6CEl1fPfA3BWhWoR21L02LrZ2WuM5brXtPtZPiZak0
gjMIut7bujtt+5nbliibNkXkhxfD8rA3C7qy5GiMOyGnV6L/rwbS4D6y5XpQGeu8lHMGJa3ZNaoO
EGjofkDdlaxpnezTVRITYY6B6bGR4slVSu13TNgENijaNXKDqDCP15sdYUtoVLZG2qDr/Z8mR/4f
gWIzPD0vexHZRy8XZPYZa3LvvLOj+X/9YrIXtSRMsWmUtsx0/zVs0AAktUYXGJpmBchy60tqJqr4
IxtVfx5wQwPPTUtcJcaR052/QY+2cqlmA+Rpn3XMQGSrjLgWx6tRpO3GUwXebWyS/vAWlGmzKjID
+onoEA/6Z9Ga05eKonERircpRRbnZhkpFxXPW+98jjiUNhSwtktbmXj9M5NAH2Wtp7i7TdB0EGxu
txzFTMgqy1o4QfObYjJaGG79U1csA7pEXtx+WRbMOXJ3sTHp8gDW422Y2vJBq9J+Ybk1Irkk9vZW
uxGGRVOjG59hF7+RJE5ryUnQyrr4IUz9vTnQ2NUWPlYujYPg/caOvPwaRPpPbRLE27YAtnX9Sh76
D1kb2tKu0mHjC3NrUofI+gEi3pkaqtIq2YUOy7JVJJAZaY+dwXlNlOCP4QCGurjaTNFP4sruNFga
h1Cd39DJeE2RtG5ztLpm0WvHHEaF1CMqxScW7/yvrcJtVRsco+Lyy+7NL04hyTrFoA41VqpjX8HN
dMmHo6b+0jJh0LAQbWzNFsegSx6oUjQQx3Gi6iNFn3t1ViNR/lnr9M9AnDDF0bjxnJFAbxIxXvXc
QXcsul8z7bJVYZ/KtulPmobannmB4lMNT9+UnDCtTytUVCkWBXqrkYqsjLzwUaM4f1K2B/AxMnx8
njurAfYxBnc3mTVpNGlJhpjcRwFRjEhBx5UeUSWsNcg/tQrfYdnyjESM5LhsV6HAxBM0xq0NYnMN
Ib9TTRRSmUfmgpVqp9BjeycEDR5rrq5KvqnCnSDkOSR6DgAwoZrYpARjAkv8wvObJ/YCchQJ6IYw
r56M0KaoPaWkO6vg9bnkK2YpNKqMojqMqk/IXEmsjagMzJ4iNOAO+x0DI+RBAR5LNwAyBA61Qo3m
UneDt9rs5abSppyEL2sfdxgrEP4QiBt/hwkdv65s5nZPhVlNjvKmzICC7LHfBgVNGyhTu1MTFGjG
CQ3zaIg43G+gNT9dM3e2KuWdOqdPsHzrT1mFNDyeWKwyYuIqzW8wpxILD0ue4ToA38+Gwly2Dtl7
mD3wzU6OQ8pGEGxrr/a3joVXr/NuUR/pT/dgtP8K9TIH5taOyg3Fw87WVQb6uxHU246zvy5FeFsv
UPsqgvHNZ1VzpWzjQPfJbcwtMuvntH+TSPdV3yhrY6Mqzyx32dOkRtSom5yKEuvP2BskR6D07gKV
rtx00C5ezg6Z1Vb+GjV/BprgniJS4HHrEF5HuCK5TBZnd2wD7qIsLHeV6IH/GOUAIf38XxrMuVvp
IeszlbiY5GXnfby155Rjt4SkGZy4uLQ5Ya6EjlzYwQpgxTK+0gr0SVrfhaZG56CYzWfR2T3h0pN6
tbIwr1zcsPqRbdCz+YqnJspLrgUhnu6PcuJp2KAvCo8lpt820Bgns4zg46Hm3KWll3vs2+hr53tK
oWuZBwM+Atmm1p7uT/q9WjAwBQK+OTgxaCqNhKVguJYxYPVcHuZ3tKgGCTkuYR0+ssYquJ5oXeYW
CiZPO7ZZlpBcAOHT1HC6bt2cpYjcE+Dz3LOJk2wurL13FQLVLG2NjIjGCatlY9bNkmg11CcdgvD5
BOriTnX465asnIzHJFufWkLqlWjso1Ynl0g500EweXY1LaaalaYnplU6z7BKpDa9CJTBevm6GTR9
p2rP3P8f5s5kuXUsy7K/EuZzRF4AF11ZegzY96SoXhOYuoe+7/H1tUB5ZoS7ZVVWzmoik574SIrA
7c7Ze21TdfGaBJWxj1nQDro0DrJUaEfBnZ5lgfukZvl4GFErrQmAfi5JftgFhkn5L5Jk9eR1/8Oo
7JzAWWMvpBLHqnu4fef6uD9KM0/u+tpaeprVPvDw203kgmrHNccu7valYaJIs3BWTDh1rbKvUQrO
3qH6MBtbDrMkiYfcwH5FV9LKF66CQLZWqpnKnuVOxWxEo8YU95hBsJupfrLIEw6fCZX4/VirO0ug
Oh1xnW7H0gH6hG3KZjbFsnMtHF08yXHY9rgi6ynvIlB4ax4dggErwuxGZIdUOKxEjQok0dA91wh3
EWD7A8TfKaBUCRuIjtEE2LIGddVLrPWF4yUYWVlVgj6Jzp5ASu2Fnz88T03/idq85W0GkaMihR3q
rUBDRIo6NhIpw4Xn2QrLO9tuuw1ecWSfFV1BtsYYPE4/9U3oIYimtzuEA4BR5IxFXxr31WA/OHCn
TxX7RFycxj7HPESTOV80DaUSzLE9B8QB9ZOCuUMmUGIEUP0LKv4FdwLyjUSxqaXy3w09DD7ygAT7
3FipLkqZRAmtnyvuB77DQcheloJ1wgmj9OTlrvjovZgpBKHefOx8cBLS+ZVn+ILZkrt7hQiAYFDp
kMYVIs9Chfc4+F67GolxoCKTJQtAavbGxizyxI6HMmlPHN4szfUUfWs4rBWRjusg7x6aSuyGKOV9
6yg3+46sn5De7ZHDQLkJRLGtq+Y5p+P6DUpt7jqzaCRX3vU9Qiy7yD4iohqWmujZB4Pzv/sJJG5r
aq92OhBbxhehD6RKkjpL3gZso1gEJ/asbK4H78pKAr3VHXUWTCfe/rx/xYufhLwWtEbYWyLQcrxg
Y8B/Xfg1Jlk0AlzFqmZf5ofxpidHl9xC9YLeOl7BViiXaTcwjZQKirqy3pjp6N51wJoSPMjG6Kjv
zBs0BUZ9WI+28d3UuvJIUR8I0PR5QWWOKRpzD2vavRNk1l3UGhs/9rYa6b4zzGQF8m787I4vl3oQ
IzSiZ3+ir3+ZVvBt7YHGIpXurCsa5nNXMdi+5t+FI3GXcxtfbh+3lbXV5jbc8QrTdJxKOQYreU5/
aOlqtJ2RRljU+xO8dKhHc9t+HJ17d2j8hdrZFQlqQJH0ENXhjIoX+ZqVYq1/1jYXAUs2x5V94XTt
k8KD7LzSpLWMCLdfRQZOmpzGFmdrs9go/HqD7BhwCSyreZOjao5GY+3E+CJnqhJ+YXkmX8ShHMFR
fEROW9oxtYSmGtcJquKHBMjxdpiCzEHkgusSYtFibkKTn1zElPmbqiXhzHFnL34i+G6TNDYsfdfZ
+YrUC+1EfoSxd0p8bL2lGXO9MAh2KNyNXtbKQgmqdjFiiz47lfrNq0Nb5XMQFHkALri9Zy7GIVMf
ADtQTS719i7Ksp3Xqc8mBdM7pUEUkqnde9/5pNdQWait5x9Ispz2VmOQOseuJrcSQ66DBxh5gkZl
ZwXc2LqUNSL2UEnQVCo0Jh1TeYSwni86U25YZD4ixNXP40AdG+sGSc4IqcCwTrN3qSHgJBfhMaNT
Uk+s9BE3Ky11ts64n8uZrxsZO7kiyA5ROA6ftqLMmkELkSd/eGDQzmmDxq/pPevgVj3q6mbihLnV
IbIIN5S6hyITHhScW2hXaBwLmxcKH7XMpvHV9INYBbhHNplPs5kctIXeVP3dbe7EF0SXIQxBC+oK
Rp6RdizAhUs6LclaENaLNDCWUesMb30AEMpPjdXPvaY1uK4TKd+IRLIwHerQbpIaH0pND3Q0Bgxi
itNt+lR7a4IuXMK8IHQhaXZ46thkeDi5xKjLna+j/8iJ55rpCpWlMAi++KD1ZyFVjmeFsVch6uTU
fLaKZjQbIVLM9JEEa08Sto85MdVc7S5NPTwDWpndtZtUEHKs0JZYkgqC0qCRM32sqTHoRorDQCgb
t+WknHUK0pZplc4NoFZVxbjopWgXnQ4exGrLOSKG/mTaxb5q13Gv1WcyDsJ5EQQ26Gp2Sgl+mdun
dZsKKYiKj1hq4cKZZgZXTbAgmEazI9PiW1phsswnLgV1lRZ966h9ejqw1m5xYxdz2bnrNMdHzdv7
p9rWII+1+GdvH1uEq2xp6Rs59PnZFpy+G09fpmGlbqzbTFWSdF3QsV4VGt4ce2LKtrkFB9nwyA+w
nY0oU3Kmmo+hJsmGoLnX26uqmuGspRpThKci94TotzlqhbaMXUZtrqrllkxz8p0H+9Or5YPe2M3V
bBkGgevT40XszG68r854UydoRnnS2mGr5am5lr0RfQwVIscgjfCndrm69Jo4vwwpgqNANMapad1X
BabmRw+XGC2D6NYqN8OsK/tkBfAeuMw0eHqOTBgD8JKGhTf3sy6+RvkUl4dKKzWq8q5q6QCqiXm1
1QGo5lQZJulqkdupd2jQ956gkX8owmm2OYAyitwgwJscsgm5MERBjv0hko5BBY2tt96yaHdsFhea
NVlzfLu/3D4aWpQosIicKqdOPLFDzSbCyLr3IrZCoSeVTaKFGXYGNlwOR4G9YmRHv4Ce2lfVOQV/
DQSMN0ucyGRrOGJmWDRwHedGqBfbRAV5WoZw7OMpp2bE3YvvAlpmbPEUUYLCRZJZufU0SBltGuOO
nab7QrXeAUVa97XBpKCl/tSvBMFuVioTC7SYXZH5JgaJQqLCyx3a2bB7ByeVQFaQjhGNYLLXNceZ
bRfBoU5w62lq8mQMVf9+mwFoXuX7HsfvsikYGYPM24VoEUDXGtN/Ffb2IsaIg8fPjE954rdsqZm7
4q5EPq6TqwpIiTlZQ7FHcHXfoq0wESlgUI9xH6dpcgjqYISxMaBk9bpLPpn4UtxpC9XOeQpHgdrU
FenSjvAj+VnZH8NfNZOpGb1a5dCcnCC15mlkJBtw+xikWVZnDtbhqzSKo4MgQO8z9STRf81TfD0r
3qK6oW49G4pu6Vsca2+feOnLDGs/3vdbsD1aDHM1poJd6diZR2qbGPYEmkOb+swyL8t8m5XDF1Ub
b56pbbke+y/owGgZW9IGDBA/pa04S9dCd0V3vsAolWLl9ypWC5c4b9SdL2SpiXXfBy2eTrJOBYwu
hAbcUN11JLPzKjCdrbJW6y8/n1ba9j6iVkaEXjRYZYAEIBRqJfdBBDh2bzH5whLfUPrv2RNAO8ll
uoGh4O0jW7IVmtZewUS7qNi6L2/rMf4pngRnpdg0yFkZepwtDWTZ9bsvKNL603ZcGDUm10pBOJqb
WCz7ZtYP3Jp1bNwHhYHuajB47yo66mnOA/hdilNQu+2xLNCUO7AAbpEEo+RoPeY5YCugIjMwP3Re
OCxILTtTIXMWpYOpVOERS13tfPDSE6VLuAcvt/xzVncbWSt3YF5Dul8tfJIA8QuuIcqqAG5zJZH3
IRG6mI5KgnH8pJnfDpytH55tv6kOXlUg00OQtb0dUrNKR7zqBffdcL7d66mNa7frcrg/YX+mSmrt
b0dUoNRIwUyCaYmvOzPS1AVF4pIEC8D8naWwIE5OsVtYO91QuVRqzAkOXppz1vmLurcedIbRVbaB
ccQMcC2F2mxbXT1Qq83nDYK73QgBDv2iUu0bw3sqvHSZGwMW77SRB1szXjOr546YtlA6YUUYs9U9
tIZyX5E+W+E48yTVSBAjnHyED++07XdpZV8MYCpzGQ9ijp2Pq9UqB9CLwRG2H4UExP/o5QzMLhoe
0qBU5QkxfItKNFK2hLfIoTEOflwUi58KAU0wCwzaKazVp2BIgCK2cXVK6e8eS9esd/0rN2PGkuYo
Z3+UmCn08Ulr0a6j4ACxazaIzQqvxkZ68UoM+zauBC/WFq0NYwGFl7vvUKiiJo+nKxsqHJb5i8l1
uNRZZy+xzUiEWN1yANthlLFyiTXJZbFNZx70RvV8m9rHun7qCWwlclI99wj95omKqzQfybM2DP2a
N3CmTJdtz0gJZyc85dPOxPMYCP/DsGn5pg2gHtQ1D2gDihr5jQkL+yyK4pGDVX+QSVusXcIdoPpR
JhpCIC6qaLutVsnZUOHCHhKInT8bXCULXhXG6HNa2OMsiCrzSA0UdOiQvxYi7k5j2ZDUV/nI5/VH
i3jQYz0k/gWjorXUYmpjzWh5l2KfHG7LR2dDyvmZ/CNzdNf61Jqz6yo+3r6rGlymLY7Mjeu38qKU
2XMjtOClQkNq9d05ksg3HZyLZQYwnzet8Lr2Ysh6g8of/PqO0/6KR6wMNoyT1jbY4y/cUBvKNg2c
nX3vK/6e0w8BD6hcWnXbj2Vw5SwQPhHwS3ipeLIScxOAfdNtsx5nGtVVjySo+RCp/aEzBuQNvdej
X6sfKluF1NIV9xhS6CPgNYVm4XVPlGCwOJfdNnQBztzuE83Dxl73C7OIUsIUYkDgrStnUeR93o5S
Mig/gvT19kpol9T7VDIlds29H46awxTXh0d01muKS+qCNDw6BgoNh9SDDCbTpD9SNuuPtwICnV0g
HNxssyRnO6y2xa9CpRXnaXV4GoL8duzh4GGrEPisHtYj8999i3RpGUdKu1L7sb3+TMy+Odd0nMW3
m0uBTxqj2O8KHPzoe3Vvq9bsHhA1JQ9YpyUb3I7T6OCM2pwtiXdMm0d6azOvcznbxuqbX4M+N/r8
y5yGYYSIaU0ygc5KS6IhDIxZnxOuyg4LCFfLku0X297AlZcUxnPsucrTYLOx8LmaaA8i52yxFYUf
p3mfY/ikEcPzNdZMIaKO0qs9RBxLRz/a3CZH0dnu86CnT2bWx3e5byp3AMfuqqyrXsKCNjsWMG+l
YrV4CeweIZkiAnBSHedGRGTTGo4u+RgCwhpuB7TpSwbgZECzsb0dA4VGflGc6t1R8QdQTk7xZOMF
uS0zYwjvWsqmVAg0JIbgJ+7DluK5ABiXhG69dOIA/dgQZyujoinEAXJ5C72I69LYZX11r3k3/4NQ
8XhhuGvzYv/PL3lCYoGg0bVHCXpGlaJRp/CjA8ll6joyUybnAeAsENGF7dK4vC2M5UDcHbvxcpMQ
mDlP6OV9E98FsGwowY1XI4B/H3aiTVv9IDIZ0Fj2y3XocMnwwXQ7TUznqwpVbeYEdPSpcXF8ktnc
GkNUEVSmCSeeNnR6Xe9aP1AgUZLxlrKHWI4ipW2VY04IRB6tU0kNIsvY/LtTWTXsjIzyVHOJyfRd
tw7PZqKim2lmXl8ob2VnUTa8vd4L3tIRMpnSokOkyMx8o9fXsCyPhOaOZ2DdgHljfOMBKqkd3Uz5
wLrjLhwdyXHjGNRV2DLcjj7mWG88OYJjEUO1MaGZUBDBKpJ5Zr+pOiwfedzW+2a0/cVk58RU20Oe
TslLQBf3URImOW9NyqTca9FjE++cW3wRVk6gPaEFRSiXmG0gz3qtMm7zrMt/VnglRQpbmxVOUU39
vt1MlQkBLmwZf4Zoy7u0DT9jjqgLnSIcE4L+HLk+XCM+WlbWRagL/2UANuXrwwvz2cY3ynDuRcK4
173xIQZDsKN8V96jIXV3t5svMcFaFXn8FGmGBl0drZ6qOMa6DJFZoRRuNPFlRvEGJgSGxv44lQp/
OhJ4ZuE8Zp6/rUqpLtyWnXAQjfWJGPQ7W8+ireq1Fmu87R2lDf4G0K1jgE1ryfklKzrsAW/o1SwJ
q+QoXSQ9kG+OQZd529tlKBUE30avHuig0Ze2dXYHJXGwHJXnRLe6a9El7vwW0ZYHbNAoITzAh7LW
OCD8uVkbuL04OVrECW8EvhCCKZNrNdKnCjJx55mp+SXM8tTooFJqCnAL9p1zTmrahW2otc0yNrlk
WJOZEykPOU36WdojroCdeoxy+1LoLSXGgBLYrZYK49BPL7Lq/eWQtl9ArCaMZk0Mk48jChlVh9ya
aLYkbu+6jFM78L8ImZnQHt3YDVf8kaSRTM9hi3mnu8vKbfVHziBfUUIVGQn8CG6Dg7kIFCq7TuMd
bue5n8pC8ZaR6HYtJVlBk41dSbT9reiqswGeip9WZ0xen/QXhc0GFbruHIeO/IDbTXbbFd1mR0US
19tpaLdu/xZZBRWX2LwbC+u5nyr5MvaKrR1hlwQBvOIw8EQz2uZD1K0TZTjwGCWU8NuPWmATPZMI
MTERXyN4hM8Nh1LclMMO6d4eA256MYmOuags9rfXG22QvEEoi4Wbiu5iCiNAmkSgAWBzMcsaUnjM
cAiuQZpfTM3HVJg4XK1qUuWKaiHMoF56Q5utUV8QNJ4kL0jlcTMNrPO3EW0UxrHQyQ5TRnKqG/PL
dZM7zNcNiz5F4Nzc51arP5MEesUCDOu2s1p6JODAwqhGxx6mxdYYwo+ozkj7hidzql00TqweW3yn
oG0F1Q/iBReeUf8SVOSuNm5DwuF1lYQaKlG3S3h7LaMlssDldHHwLdEebt9JE1fdT8XTRM+NXaY6
E12NPkuj/Fuk6gNsFfdIii10TJeWw+0RBhK8KIabYXuc/APy3xBd4RQN6nGttOjRgZYHJ4+BuyYB
AMXUNKGZcfQ+osO6xUmNxC8UVUR2HxLhFwvd0pTpwRlSS6vN7S0nNIA2nbkTMhhXP8PTmzj4JfzV
PGmj+W16R9GUH/TBK/Y/ydlIMOUhyL5Ly7dfBR7iVY5QXiNSBrRQtOpCLdy1SX+fVP2TZEt5O8ak
8TCeWgVlebnymoIzqOj1g99mI8cYvk80+qXRcwyW+Ygo6KPT0Zz+bFNyJ4e36QTdJRWMF7NOXyIN
KbsZcG5UQtiEt+0rpl6HLYHVrur4XlcIpygmjNdtxKUch/HFU6YfyruWhsB+kMNngGn7go3JuiTx
GGwrqcI9jvr3XMRHUCv0FVTiNLhVVSqcfDFwkp+ypufc68y01tQeR1tcflZ7aWsHHZZMy2H3VKWy
vDO5U+aaTZTGrWguY7TjHQtlkNj7hk0OlRvYHoS3muf/e9jpLfH+T5GyqiqwnWo2JWhNswzrL0Ge
Wmzqw+CVS63zFraHlzz1cQxMEWa38jXlKQuZ7pcsCSgh8pAdWptBtIdTkmGd2VXSeGWWhR2v18oS
SMnTf/MGp7TVv75BeIA026SjG1L7S+atgv2YiGOfqzc4w1wUnbv1ATtwClKQVzXUSnvdeMD9VexA
h0fngHK5Bx9ReShq+DDukL9Bi3obqoboWOkdkcjaP3G2//bZ/y/vG8hPPHhZWv3j3/n5M8uBmwAY
/MuP/1h/Z6f35Lv69+l//eej/vHnH/lPfzzp4r1+/9MPy7QGzXnXfJfD9btq4vr2crz89Mj/11/+
7fv2LA9D/v37b59Zw0GHZ/OCLP3tj19tv37/zeEqa1My+7/962v88YDpj/j9t/vvNHqPmr+hu3pP
v6r/8n9/v1f177+pmvy7YZmqKfGQMh1LbqDu++c3+t/5J1MCphS8niQjNs3K2v/9N834O31QE/+t
sOgI6wYXtcqaP37FQ03bsajYalKq8rf/eJd/uhD/vDB/S5vkAvSjrn7/bbp7/3nzkDwmLWnr5vTS
/xqUTDkAB44Z6MeCNScCLGyG+roJ6ah7HasN9aP/Jub8L8H3/3ylvwRkF6Gf9FbpiGOQsSHhSIfW
CRFJo2dPLuuFzPvH0UTeihLxSVFQJbK3Z3dOmpex4tNSAJMSGSgbajfOfWfe/ctV++Pz+Ne/X51C
4/+rD+AvAcsOrsrEDSFoBWpJU2xAVtGUR0ql7Tz07VWBQ7CrjYMeZBeh1ZcgFV+3V/4fjYnN8rr8
8wD48xj6x3MQBfn3V/D+10f9aRD9/zFqJB/t/3nAzP13PqCf4TeNsenRPwOE8SFIYjBsW+pT2Pj0
mz8GCOODe91iKAimNjGNgv8YINPQEbpp27aqUbKyzf8cINbfGRTChL6jYerTBb/6HwwQU8i/TLA6
QjI2wIbJs9qGjjj+z2MlG03MfKq5U9V67/QeTf6w2SWa8tB19lMrB1jaxrcASkiraVlWkA+EZa8n
rHXdlKScunj3Iu1MPiq7StyxLxEchbXPatgpsXsosmd0pA0Ix11jjea8F0QNllF6ZAcG3CrNQXKq
GU3RmH4opQsito5oBCZudFDMAyDhPG37oqTOMjetz6EcsPJNsDebFCY1RkmIDJBNLyp9SYegjLID
JmZz70v3IuuWuEzOYU3SSQzG3aaKHLr6SUjogIvysUqWpVejH4XIW43zwiNqxGwcROVORrVCZZcU
jBX5gRTSkN5fKw5/m9DLMfOp67rVLYRPaksQ+LhTi/DkeL5Ylor1kvhE+tkkAdNl7epFAxtijAY2
aQQX98nIN9QB1oLa/DZQ4l/AKNN6MmzQjTD8LyujN6erSFGibg9A6auHUD2LivzLzT9a8qtnZRLB
+0GokgzjB+g4DCh3dhx+VmpIGUTnY8bnc9ayXsWVHF1jl2Q8NfKYdPqcJjceP5T+bpJvbSN+Ix7s
3s8Q4tHgvKQjZS0ZfCOR29pOsI+gDgelT7KbMYXMGtFDqNHltfm4+7DcJTrqC4gv1cwK63Ud0YXP
0Dl7igJgnFaNpe0bh/qEbTLz2KV/DSrSbPp24wzKSleDX4YLpwLPEPjkQr0rh7GYYR+3VlaPFsmM
Vp5VnymAIQJS4o+MpuVSau3OBhnV12Dj2skFE6gh9MIBbRN6tIVtJjtXV/e08BFDDWSAeQ1wMttO
F8FQvfRq/1R3w9PYec+igpsf9s2z3k1t0yT9lkPwaAQZmIG62/vkCbPucJTkMEGwm3GSSNMVcC+z
jtrnMq70La5G9rMMu5OG8NWNoscpcRTohndCbrh2cR3M2rjfWjIxVp1tIezq7XKDrI9OAXWhCn48
PLft4PjFqiAXRcW+WmckjrHtgnELdt4Ho2qb+RNtlkWUCYKLqwJohwMSnAjxzEEEU2ikjfgeDbKR
d6ubj6Ue/kpiHAjkBcAkCIo3LgMtXSTU4MBeBs6xMCBeCsoPMH6Up8rITOTPwMUrX+FCVp2zkL35
hW3nlBcmNs7RuKqafbZj6g65ph3S6s1oRuJ+G2sinYNpxGPv51QTjVTsQJrpZGEkjxgpP0zirlsR
ohDOTqyVj41Mzh4FG/jeGuIT84OocLKjAA1wqmLElWdpEc5WJd9ebHRz39trdD7Cobkofn/vdcCO
EXgS7svpMg1Oga7RuNmTH9auMZ295VLiJKiTS1OTL2e3BDdk57L1Thmemp1u4dCvI1gdDsRixmOd
kBEZ9j7aBgzqRlRheQy3Tk+DMm7NV5x+BRrvDYV4JOtgXbUel6OvLHUI/rimxxD+B7t1Lyt3Jkvz
fNTCq0XHeaZR0L79kNpUSGErqIG5nF66prBA9740ZvFgflI3DBGrY0+HJqxnCa25pnhRrOzM9fcc
DcuUv6XUOO8VbVsp9Z1puXAKjfyjNqyVKnkEQAIyPSAlGiGk6Cjb4R9+NG3OpTFpLG0AVJlOeKF9
24KbPiNdZzD9jaWRQcERYyMQA878jmaAX00vLHZZbXx3qriQNEYnoG3vE1Gc87B9bDTwvdHAeEMC
zMcmmxNh7TsScdaRpsKWJrarLIcIhWn2MNjQdShHoHqpPrxAHPAo6vPRGRd1638nnfKAaM5ZGnIE
UphdUbBv/clW+jHiN+OjJW9R9xhHNiK2Uv3MEKYpLswOORU17Sj+VekDiMYsfYwLQWQTgvNIWq/B
AP60GVZ0jLduXVwzoZ/AdVMqMtMe6b1FSZNyxrCwynM9ep+Oymk3AxgG6oiEZs284J2MV76alPOg
PRmlcTSdfdFbszFPj6oVvIVZ81akjr8YaHohoVDJOI4k6l5HFkiqk2shxpcC+Flo9Ae/Dn45Itoi
sHGpwyP8TuHFQBdbq+G6rKIz783laZWjbeoHgNo0L4lkmRl9TfM1Ch67IUom0y5pTMoq0aq70Ugf
Q/KJ5yDc7jsLoo6Q6UA0LZjinDQZ4eXgDTNKNI63a71sJ6zmCb0ZOiZ7M5K3OwFZZVsTRIcrqy8g
t9iG/9I6TgcTVHsaB1Kpu+4xE8HEaglgUY+HkCwdugOrpNeeUgAclRbsA/c+ZElArQugHkzBjN34
prS/VR/Ij6nIRYFObyYVM5hn8c6yenOWOCiwrNh48noD5K5A6tJFjxDESIXw0opMHboVoskfw2yC
uoavoySXyzY3FP7ORoebhhL9Y0/80Mxp0g/4AQe7S+O5ltGP0oJn3/dwzhuLXKi8ZXKuavs7pddE
xB+Z1R7iggHt7BYf7EYLdZNtyTywHLK7Zay9QY1WVtYgBRNuU1fcMxBbveax6QD/tlBjKAfB1c3S
Ea5qEBcv7SL0uJih1qpn3cODGlyFBA0EJHiktgsIg84cilTK6Etzsv6PEwmgxyKzarr6ajVlhDE2
/ihod9BfLsFCS0cSqGfMGDwkkHiss0lCQdyCnr+yR/msKp3KFO986ik0C7Mcur0LCjcrR3XuxvQI
Xak9GIpKOHVe3yek55QoYrHtUHeGDwQVBiL7MCRnDJY1tkeSh9RYEuEmDtgE+EPZymRAiorm29MM
fxkqbwBu4qWhxExTIJz2Rp7S5OmD9ei6S3NIxGZSay1aZbh0JcmbAWb81jE/m7wQtOf6++FRMzAy
5B74o1wH1CBVb0eI4kZTh1eTDORNrSR7GmAjCd462Vg6tZUEFD5ElV86LMLKQTGoGeWGv9Jcg219
jGtxxcuRz+IC63sFC41k02qte321sBGCy8S/mjlwZbfykaO1BWFe+UjhKlDduT+1Bct8CGcEeKkg
AlQ9vne7q2/U2kY0j20OczGz4ciaeYXzsXoxcOtPO0XiHwWmh5H/KvC/JGZirDFMYKdPGaOWhR6I
XWQHfEerTYRvjX9tjIL0JXjurbiWEbdtKKljuEFyUGw0yaOGsg4658yfSstmcrVI6JT2vcxrHGnY
6rws/yQfd86W75DBAFINdztduax/B8fxXPKpc5ED1uRiS34hM4tTbjyrQ3yb3slhJP+o2AUEKclE
PxUUaoinOdNrBezu+SqZk/K+6uyCXcBb7unfAoGN2mOC7ZYVNKFZjvAzpBTGVXVXEp42Cri5oup7
jVN1G2u469KPgZpn56NW5b0K+JGZ412CIr4zBzrFAyLUoDWvRa28NUNpHOrgOmj1l5NI/iq/eywz
IheLsvkYwf3W1oMLaYX5ONsnjrir4zHeIG16TUvIxKFrHSgsLoWR79Apo7zP7c3tAtSy2Nf58D7k
/jowauqw0bfikICaIDtK8dPPIGeRuY5j1i8lKC/8oDOEUqBRx+moYgh3aafKo1FiilOJPebvEkv8
0oek6n4pla9uPBRDvTP8UjqwHlby7LhoYhSrxaCipldVvYSG99U729ZMf7mdTy4BkZgOyemt3+yb
pj+rCOnxU60IRMIQIMlDDSX4USu80Fx/UVTvILzxxG463fgenmQZfujSy0AZY3HD77ZOMDvAISaC
z60Hd8G2IzJ865DrmcZNOT60hnoZNPzsudHupFV2q7j9buGrbvUajAfUjA3qoxnHLOZ0g1gWU8Rn
zDZHowz2g2uuojpcFjLamn2l7lrhPMNsW9QqiHV/clAgCVaoujM4WQz8Dl386LQPAVRWpjgS/1Io
P5bxXIwcuRjbIaJKfxeVtAnq4hSgXo5ObTRysAqImPERNIbZWo8D/F5T3KYP1kCrHnSn+5qCQWxC
B/op65NVhzc1jbTpDAhj2InGx95TDyrMUgV1fNl536r9ZLZKDMGw3GtM9+wsKba4TMMlcfAksrhh
+OWpHunviQWlLop3de5c21L/AtX5gDQd3d6YzfqVl0dP+Dw/hgAjzmTa5Aj60UIXI9R2TKiRhvuQ
0aOgr0NpwEYFdM27EmhzbrIXrXChw9i7aGQFTyp8PkU7vKY+U4Qn1F9wxvz1JNOFNb3FF29yA3OE
JbxiN+RQZtT8JJPxIY/Sb320s43qOCuBL7XsO9IMLWPbtw9aQkZDEQVIyEGIuvR50VqABSsPQ5Mc
dAt1dV3tGhoJ877Vdx71BYyHkb/Q7PohdAjVlQ5LksPOBnMkWbdyWEmcaa4/menM10gJt0rPVAGi
tS3EtFo3vwT77KEfrIXZlWezVkPcfntYfM9dFubLQKEhTHNipo0jjFr/OxLZ0SO5Neki4pMLE+Uo
YbBNQjSEtLr7r9pHNhVZZY4k+xpRmIBDzgro5l22kNq5LUUBDwFU2wjOLnCGq14LeizgrhT7UTSn
UYqN5ci3OA2+w96AvVWhHq4SvZ3FXv0CKI8DSaPvjQHFmoFdKTQx+1fDpnScJ1wLwGcxmbtWtatq
/dmI2OMgiyjcOxGGlCFEdNUb/T3z6O+ObKvt3gcpT4TcMuqm2YxMrR6fQD+BDK2k/Kqr9OGuU9Xv
HnQYCsKZEXbZnh3Mvhp1b4lDmcao6cLvUZkWInhBpk/PO057CPq00Muwe2jZaW0Amx4gpuhL1p1o
psTi2pVWjJkmvPd7glgSf+QQQndpUA147bHxiq7jFI3Wg4qzm5mtWKVmdG9PJHNsK/jnzDtpp59j
BTOSRKhsnrn9mUSuZOXbxjGJUcpRnTooZfEqkj3n6x5HnTvL7bheaJIyiT8W87TlVOcIgEeF3l97
DRIZ4ctZ1hGNgiAcbTOU+rTpT2OrvwyDe6iwfMwyLb03TJY3pwdAomt4URviH133jQ5qsGbLxCZ0
pOtPySI21GHnguOYqSo9prTr8V13SC4ydLAENxC4e5EjJ7kieB6AVZFFaDPenF/UWb4UaPos54Do
4y/gvE8dFqvMyVcFfpYVHXgAq+Qsp70gXILTGtigYREOpDcwr26JFlKLby21aPXZnI7ZGIYYFsaL
OWpny9HRKFkELsImxlJckH7wv3k6r+XGlabZPhEi4NG4pfeUISlzg9DMbME2XMM//Vngd+K/UYjy
IoHurqrMleROvww9gqXAMpn8Eo+4ggi+qZqT5Lx8ygV1QNE1/3TTJnfesCpYpBa6KGJWsJwZK9ur
uo2ZGO94P4ZV67m/FglyCIUPUbCrOWdsnM4h/AwVXJHTQZHZzVCAbHP+KYdBGqOSQzXgRwAwDr2M
7aRuKdjCehtiKN7VNVm6jVYdaDdAGUvXidt92ab4ILy4J/hArfXcgULY09jz2zHYYuykNK3Jv661
iOpFKYvVJfRvMRt/HHzhKhp2XV6tEkLds96YuRsShHT5KccE5KZlzUeO6Afh1Aq6C1BaPI2aDXqA
xYCnGFe/6aivAhUmQhR907vogrT0d/TCbqdX+qedP6h5KChDbwaGUu/V7SGTDathdo+GBnRqwJZM
QySsxkVmIFuFMYtUefI+uwT4F8abuy8Jre3APOSZ+k41/4I0+C4Juuqr6aOoH3maf8QsHyklPYU5
Nk5paf85rU1IHazqhZ5DwbGtlihtBQBPjRiY68SBqBMHayshGxnv1jGWw8nIubymQfxgzwENanUr
5QxvcBd1KBJkWECVZSV8T/rg5s9Ro5pVfKtHWZI5lIIXWWD7JafAgLwSznrTpF9ZqmF/nYiDt3P7
Txrmn2ODnshxoG8F80S98XD0scHOEbgBueskm/Q91L8k698EOMhN0XcORMP2o1fBvvGSV9ha3cKd
ql/kCHfyEdjXBl65ENLVQtfPuiVP5hz0YKf/fP3No18CFRbiEIEFSU+cPUu3i6TPbBgeoKWekPrn
lxG1R49vacFZ6zAO8Vc/Yo50MeKQu3fKLOfDt9HgmiAIa8v/j/7UF65kDiMZWIbJnEjWsNVZS7nL
Ep2ZLLIdKsSgPFgcn8Yy+U8kn14MQ6Mv2DytqqeMSa8FjifZFMUSt+8+lXjVosj8NMMS+LN/Rya4
ZD3FryMeFfCjKCVgNa7eS1N8TwKFlvFNAfHrWzXT89jHUOFe6xYNbldd9d/AVtkhNkNn4aQAn/Xw
14/wveaumvueEqJH+oc4wm9VDi8p167b2wosQrZtTG3cJsP4abNaLxw1vo415/fKodkWxL+FgQ+8
92xrX2CvVXg4YIOLVTwEf81yWGsBZO0QmTZ5Uq9ibPdx60cn7ZliaFyQyOMqE/oDUf2l4FQd+nW3
HHypw6Z6izWCLZArfFLq2FtD1Yehxlo8yld97Pamr11ij5NtTN58aH6NQULjATYiQR7klyDQ5+zV
LOupcZdK+CSKueLYABwiNRioqlOZ/4yuGBco/fNrkvGPYzec0orXp57++BqxpiTyKVTPi7ZO+O/Y
IehTBgsvVjutn17H9jsJ5Q6idb2hT/4t0adX43ergTtq7eBHTaSXx7b3AF8Bj9Ht3kpsO0tviD/M
JIYsrLqTZ/sNXQHybnCcIitHaF784fLF2NBw0GVf6LZmYw3kxFQvvv3SBkcZdvfcUn8GCyoF/ZaY
3Cz4dMM2NMOfOLdvfUKCRzgNK4WrHgnC1QvDv7YH5KGmZHK77J5p3DIhfoWlRXMKgshpFMTQFVbx
L4dqt+zL/Grw9zZVfWB5AIXbkZQTqPK/qRMm/vISCSDXLTXeURcssxZHAbIcXiwTabPLTYeYfu0T
XmSXwb5DWEMDg7NrIQCFjvxbTXTM/IPr4QR2E9ksVTjeg/9IfoJ5FNvboWPHC7tu3bQZwgaOEFl8
FBlKxJLky7Lz/uolvlfGsAVl+kx5UrR2W0GnPQiXXdu9qbh4NYHA1AnkEhE2Kax+UFZl99KJZJMN
6AxHSskltLM54qS9du5/rf7NBaG/F1ZyGLBJrceKqD4oXAvRwQvpAo5VvbggUVkWnmRlnwxzF4Lr
igLnAa0P9lIfL5vKZB+1iQJ0aThF/rS1oJqQrjDgVBCPkURXSoXgLIzikro6XGg6Ua3v0iXxacXy
nFmh/Ickl0gXdUgFgviWUT7QD8an0cf8SXKqFlGJdrH3AL8nH1ZsvQAnMFaJNx1hZb1z9P6Zu+gO
FCmouJHFH1zeKvdTD4O/Vmp0O3Myfp+BTuQU04uTJ53S0ZLmPxzJdAFshTbbEzNBmeSWico3ty6u
ovtXDd0SXMQumyiLBpx8KyNxzv3gwVfo3Yzuhn8wysk6mENhL0md2qvAI9dnJg2rBC6Yp40rMizQ
DDmvHWeLZZiNW9O3/468zJX3VRG8sMIVIZHnhVdMO7buvwO9Wplm8oN60NzJJL5ARnK3UCL/BIZY
2Z3W0ZXACmi5pIDR5BijFPX/QMp0XDT/qskpV5rgeFbaf8pJiE3ghB/0JmA7DcmlMoIzEPyedGPx
L3ibXyViMmjjBQGUJd3/C9qA2ENMiLoM/pauqpcOLDyiaH4dNJmYHcdfu0UejuT9PCXNJvGD98xy
PzQfDzASM50owOUoM3bjorgnfYYL17UgnBTOSzw/HzXg5pVufuuu9VXW1meUUQqmOV5ZM55wWGjT
GzuKng0gbqUNATfr1jSni1XuJZRV3gOHl8ZlQnnSZDJZaDaIojbGCk1CUKTvTEDXactUUzHV7DO5
C/ryNui8SHq9GV0dnhOMxIUl4nzbyGrttOAq6gIGjlP8anI4xhgmhd9W68xW5OUQkdaSruuF1t40
qWVKp+ZUAJLbxOe4dBt3A3GcpkulLpT9A5TY8S0wbXbT2PvrSNI8iATP4RhaUFVBsMwN7X5DXbk3
PTSIRRray7xCxlfH+7rO6ZDQ6ocszzAwqMwtoEUcvsXBmorfdtDhCo0FKjntJ6wtdwcJ9E1BVGgB
ebXuZ0+eAfBJoPHKEC+S2elB2uZKOBV+gtJ/1TPwE5PukytN33HhegjbJvrp4QeEOzLEiuxvRKlO
QgI1QWuk9t4gO0irKRNEwo5hTfqXqdGQHOJ6NpsW+1A/F1NIdkTDmSZgiQPYpHNelKsUVMisgs5n
Ai2uOJW+2ACOGDJ8Cw5+W8+FONPxnLQa59bWciiw1FyVk/GmF260LMrsxYoZMYUwGyXgD6eM2vUY
GkzD/N+e/JGt1TNdSSd338Ca5STFzQ8DFFy/9N8x0GpLVUt3ZQfapcEr34/yCAv8HCZw0cVEWqkP
3x/e8aC74SGkio5ggbR6BaO1pwIgp4mhGO5iXVvjUIn2cUnXu1et2likoyP8U2GNaQ6EyCJpAsIs
CxdKVkD1zwKM2QK9b9I5b1agA0+wwhOWCvqZHLVpvHPB0dlbKDtPLhhsBdnNNgEBjZ9tvcz/DHy8
DUS8IQfWK1KjaorouIwhDYR/oWIDvs/xx1icV1AaynyvmwlH2SiJN56eXBj1rGMbV9mkXs2291HB
OeIVMIbcWgRAqRp4WC6L35pM2TedLuOh79WxL4ZXv3S2Hbh7XEANRo8ChX+hfdCj/EyiXgCR8X4A
ZlqHcn6T+60NhJBiO8OZbkxyM6Y1AnCD9TMTLykErCAkpXFS2lmvCBHNcsMHPmQ2x2IoWn4h7/WZ
J1YqbX44PISyNcEhki8EUIG6aaTb5XAQR25/SNo46heZnaPht/oXrdzXgfLQnLPziGy46unIadQy
v8e0iF7avq2AsoiMhYdgSJ0Wd1Kk90CmBF5q2CkDUh0dc42RgvaaieOC+cdH3QDfAlXZHCzklJwU
WVgDJqmtnJKzhqJux72bY9k33oEOrn3MsOtuYFIpkg8JvIdZ9yg/u/RrGOWqh66ClSb2ztRToPEI
xC4b7UXz6p2IjHqbJx3xIqGHOqhne6PgWntGP13tgBUUD+kchyedS97mxjqQXbN8PhSJW67FiGxc
suFdHSaN+0hHMDA/8qy2uT7fy/J83CMt/qJpT/wHklTKT0qpgmMB97168xM1J9ck15ZQGjlz0kgN
pIBr6YVa5bQMBHFiOU+ibNEoiDDgnI1pdxvZLdz1wD+EZI7pRvjOfBvLg5mhW01pKko2PdAcK6bQ
fyvXxH2beeTomCT6hb0329SkWqPyhbXfkAygO8M6C8VbqRiPWQQTbHEN/IiJCN08DmKI18HaBz14
TkebnFPs3sCdxnOiMRO3/JomIMVoU9kbJjP2tqAnTVem6FZN1rLyo+bfOK0g5NPuf/IskYdBNKSe
kFKa6J627dV0seKQzR1H/cLpNjnuZapk8c7VTH6cz5QgMKhRDIVIXMyXE5nv/7qyr45lraIlR9p3
wXjaji3t+bTW1PRLF/MjL+erXpfgKR0LemKgtauGo0su+3qftpwnmxjhZUfrWnMhVYio6QHQmt6r
YkPBznpBWHSICft4Lfm7ry6O9XHuajMvvDoCmHnjsRu2dbUFVsXRi6ybtjM/cDTlb7Wx9szauDh6
dQpcCkAqxmYXx210A7yfdpO6V05bMNYeroAL0fb7n0qNZ8H04lao4gfPPBDsqNYY/nnpRxvC3CqN
mZ1bpt9BkLRHGVUEkxMToEXZh1ZC8GctQGckCH+IcfRZ0vX2NfE20N0LwhOzOnwxnHavqaQ8PR9p
iYlrzNSZKxlatQFYZR+ebzKhQni+aLSjPhqW2YxMm4QmORLa6YZRb7JuUWSvx1ZX6ww69tbGXbGO
qPYl824sCB0Hf806sRIScTpdmjIG0xvWBBiXRDq2sjLWHWYojrpOdfJ7QBwICspGYaJKiGrk1BHU
/ZaxWncOC+uhCO9YI1A9GMj5t2NZ3XDz/vZxZa1Nt/jX9eJc08t4VEX7h2G1dkgKJoZd7Z8q2jJR
qNRR0PIPyjRaY5wiRUUj4yCS6THGDkNuonOnyd8vCdssS46wBdEkPRbU0fmO84yoNvNeK4GNvkC8
/ywrlTylOuVqJtVyGBt/5UaR2pEVLpe+Rg0qEqJ3OVxMjoyXXc25CXvXTAul2U1c/cm0mzcRxyYM
I9zejWnfc0Gwd6C/YhFjtpaNCALMYg3t/G/10Er9K2y8b1MJZF5O9cKTR3vBNTll2IvOpAItRo9n
XwcSmaM4Qo9D/ArsyIXpNy1IPwIghjInLKW6mCmhlWZQ9Sca2rDRdF5rmR1gJdWfPnnaoRgPyJqQ
UHhxek3J/9Ug6hds4Al4K5fMV7+Pdy0VhlJxhDVVIoPM/GGrfJema4qQg5uYhm1D+HSJ1jwZOLth
DMvNVZkSlRVF1UX0t96lH9ga7MAkZC8JEpcb7nFuy4rWsJZOS5jcVztq3kKctoOTuwvjyDoNZqmJ
GVrb9xiwVx+K4YCT6qjhX9/bTJRjDYpwOMk9Mh7CY6ouXbEf3SOz2MX5uIuAbV3pVb9P0nob8iDa
mJP13sASW03lmozHe4HSzvDwprgd5mYnfVW4RuPI/ApT80wvHqX0nMYoY7lHwpYSO9LWYFKSj6IT
rwP/faMsY2/Xw6vRqNsUCG05JNqXrMnGqHvxOTTGT94W733TfzL0vYfhnl6CthVN8WYNWFsCy24W
iVEdGJ21W69J7WUffuq6qt8aqT5aVNQsAcytLOuDMUgf99q6t8pgFTFIJ+qB19S2ho1dOx7EtJrJ
1JB0p3Ya6h0c2WQ9DgFVlaEPK7Qzw0ur+3/SgE1J0536FHZoQ4YS1Y9UhOcJUEGy8va+pTEEhfi3
lh3BvCUvcAIh/OAa6S96jb9EYq1Hk8FIhxtAOUF168YC5dkQvfGLctSBBIjnqvicZ9l52w3HzuRm
Iq2R5pIRfYLd+/SASocL729bTHAJs/pYECC2xdpQbgwIaZWRi0+lW9U2KaAkap7zhbWAHrpReDuR
y3dcBe2pdjmQlkxhN2FnQjnQGiwzGaRoLU//OdOMxjZ0igWjWQ52G3HWpyWcByWxRyCX7R4LU2AP
9id2YOZjsHHe+P2cxyOSWdnfTDfqlhanXqxS49pVLoHvHNhcp6i2fSvkKtCjc1v127FTx6kfMIsX
A/SbatwCyKZZWDhIBdz0BccIw1EzrN89A9mhVtRv9gRwNnQUnHGW40g66JZMfWPnmnXESWYtIGpp
q8ofdoPRYnvWNoDLfbKnOaQKL9p3QftmaVN9IKTnNNVReIIt0Sw6Z76w9XafsQ8lSaZwVs2xFfbf
zgb+SpzTUrbc9y0wChZ4DlcihxJT5atqIkWvqth7UcjQjyV/2euMDW7RR49cij5K6mA2m07uBAOw
M9QmYoRZp0Q7WCKh6RoNzvn5RuMcBYAZGVPAwrMbg5co7eNXqfXxW4TO4Fim42fqWOpStvmHSf3n
1dED/yCDkz6/pFVik4NFhLftZ+W5asJbrCOXwnYb7tIaTDLajv88mebHQqfHp9tOvlGe9u1wxFZE
lgoujaOghdpnobZHNNwvLVfZe/D/kI6+pnASm0SHEwTIwZNfWi6hEVJbkMeaUlWUVrZowmjTuaE6
5MZ0yML00jj9PnLVJxqnYK3xTLRtRS81dPK1p8OYnansFgTJrSXLZk1vmrEzge8VpjgABUyaVEWi
OrsjHAz2oCI/SimqdVMH7IvlQwze7yw12ua+e2gSt9m0nXseA7i8HcTmbaS1m1AC+cY/nWDjgCbx
KDnNoe7jFCmKvaNbx74uvKtKPzRc0+7Us8RpX3Dy9kE3kkdDA9Gfio3KCi5TXREHl7y14YRkQIqv
3AYjiz3ukTokqjll+e5n2tV0W7msHOomz3eRN9C+iUfPXhqStFzJWFETlKpm7MC/pY7c9hMnPcfT
/zWVdQDmQtlPzs/WIgBmqdr2JgcKdpFQ1aNeYcvBp79i34QcFyVn3Gfmlq495Tnq1ZWKk3oFR10u
AJPiVR5Kys98AQ1dcDUD2eypS/Vg15q5OKWBA4FLD7bJhkkAN4fbECEfDXsLKa4IlbO0Qd5wTpZA
L2hbc4MsmXQEKKUL+LTC+PadKWMyTGsmqVnVA9hrRCp2wwq9c2Hw2np7UFBYRgko6jnkM50kztRF
gVDldO59Gw0RovXdQADIOifFgc72sQT2oDIdxqfXIbFxZc6ARNr7vpP7MbTSVWd6/6hdarw38zEC
Ri7gc6S7Netm1GC8T8quP8Q2+mHZd0eMUYFHWLRD39AroaZMA5kqoTndGHGu2pL0XBkhrR2VlZAW
kX0CxyI6gRyO1IBWGQ/A1VEHrjsFK2+Kveoa99bdhhC/m9AtnhL502sD4wEUTECoyF/RUuKckBxH
mqex9nJLprZxTAu/hqhjKPgrgwRrh14AocWeqyFceQKLhmcaJ4vAvHXWowEKdfGeJ1A4g8IxruOU
GFdvQCIILGKlo6OEa2TMWAEVHwOOSLt87DY4/bxd5luvYaHaM+FF1yYj7XdI3JsqDIij3jgte5Iy
Dx5bTxTY5aZpugfycV69wm/WE4PkC1sJCT+FzUqRkf1A+u2rHuOI7xiaZTQKzoaeN4CF5VYnG3lR
gY5bVRiLW0kHYNQ1fHZBdX82ouJU3oyhYXHg3N4e8CBW247rnLPkrIw3huKQtW6yr8HoYIkbD0Xa
TIfne06d/v/3Ir5B9IRW56hxHNq1jl5jv03sl6x2ulsd6Cz8Za0t2cC4FBsNP2VFi5u5anymadA9
yiag7vTGF488tQd1A0E8iyDU+psXiA72XXSgW75SCUMlFc/LozLcM/3/v/kk+7vfy7dUZfbW76cj
KVpfRRYVj4Ij9y5M6L3R3MwfGA/cjQcaep34Vrjzc/DYqhm6TYejcK0Dalg28KcOiHHSTWub08by
pv6BXh4cbvqE2LBIzB9SBguWSwUhB47fYxCfkWJ8eLax1iPrT63s8ZJ2XfVIM/QJAIdKKZKzqo3y
4V8Gg9S8OTk6zntvV3gOaEZS41ZaMtVLpgRNGMpHLCtBaQ99llTLla2N2QPdrPti1/jVtSx7aDUZ
GqEpfkQ8g5+T4yiGf2pCLcD8lgTMVhZYKPOSh81ONFr0SiBpsNP596z6YzQwGcT4nR++bcu9PYzh
yiwZYWdZIQg5hZirxhllNv/iKYWMiuaVe2P+zRlOvhXTTdJBKsblgZ0+XM8KOFA4rNeIeB6x77Dq
O9htGYzQgxyxXI7xi9/3O+mS2yXjOj6Ho9u9VwAmsWNuPUVQlU1f8D6mYM2ovbZkSNnLFGLyQucP
ZVtB8huz24gxlHuHGII3hyukGRoKj/Faode+4Jco71V4mAo7ea2Qw0z6dGss7gu/RtBOAM3nBIA0
J+WVWVe7QTJBE6Jjfhl0ULLiLvkFZSmoa4hkz+i0PnKtKo/oNNmMGhAqft5aSzJQfwsXoD/Ce/jz
Bk0+yDfO3qDFH0qWUartjbJIfBCW7EHcVOE6a8mqnWxi0CaTcTppz/uMqm2l1QZDEY/eCb3gdTZa
IW7J8eyiKZ6yaZvAbNy2VRlgAceTNuV+s29LuzrlJpI7oGg6pwQuvpHLbEIxu/DFQK93cv5yQTkX
XlD70VWscKL1rxbjf1ijxt6Hps5lvEj7OkcBZuubwrGIyijFrZPA4pkarLpj0o3BpQtyFIk9vatK
2MO+bswFu7Rz9wK72CR4Rxdzi3fSoEvhQPWPAp7DwmcKe+yr76EaDdZ98hMEVQ56pnbh+6lCElgR
G2NlP0HuDQ99luZlXhJRp/P1RZnLo2vI+fyLbYR0ewwSaf+fwdxuAUcmu8gRQL45O0xJnTXvRscl
nehknxvgox2v+6+0Le8Isds/OF5eLcF+o8rvxv9qY7DXrWaUaxCbp7KO6SDNTQyzGbWt1kfYJ+aH
wdTLfS+QiadZuinqYrymzMwbf4QrF/n20p1viiikreG6EZKn+aEhOp6aCfNyHGXcN2Jqb7Xpf+hk
6qK9jDg/tbQZKte4zy6VrS86ePEIFQ5GreAoSFVsYd1ma4qxZh/HLuSIwgowUdXHAGPMeszcnYPa
7zUvwI/oVlODgs5WKsy1t2IiXX3IknZTjrl91+hir+lQ95uylNm1Lrtbkahp3SW3tkWDN465vA9e
Ee6UwWVfZW1GGZokh9Yb2Nu1n4n/9Y07am04SX6waRiSU6a6e1cFxME5PJ3PhzAmUanylEG5I61K
Ywp1aOpKHEdivOB+WuGDeT1U4YGI0OfDyPLMjSRG1+9w505qau9aOpsufBJymkir8ei6Odra0dlz
fHCItGNrcBhLbEUEV8+dbyhVyQChJQs4BpLmqpfq4TBnX1oNuGLmls3dKIkZpKUX77Q8bO5aO8/S
E4+84PmhV9RyQzhMuHm+3LlFeBdHH4av82eLOcJQMyQZjfPFMKPYQR27w/L5ky2ZOAen1v3F8yeH
XZOdGB+pxfOLNQCdZ7uy/j0fOYOXXfOAMJz5B8VR7r6QCHb435+kZ+Nba6rV85EtS3VTySWUCdxT
xE26H/S356fw/axqAvjeno8kpLKgbIOX54/0jOotMzzS4OdfIIT5t65d6/x8FHrIPH3DKE7Pb2wG
jpeJ0Yj//fo8K/slBqiJIxHfOnFAW6XYDtgSeQq6SkbrHpXF9vlZe+TqUu1IOPL85GZl4W9qn1Sb
50/WhKNtSU2C7jh/lqTwbA9rnqV7/sn4LZo5bChePn9yXw32sZOCscjzOfF1eY6Ru9IY5nuJHLCI
0Ajuzx9sa0P90kTt6fmloqvjtySwUAyhAKlbgwyiOO7eS1xVZR7iom3T8WYNs0vnqnWWe0VBa56w
tjMVRNbQx4X/2pbs68zOqUuj8XXSyzNkAjiiqGl3ahyMpUf2AEsIa34RCf02Y/gN6BIQM/twh03R
vg/zf4pYQ+4Mg7wwEm3nVQlkkz8NA009AnkClLr3bBpJZWwYbqvWiDG/dO1ax4ODcB5sqsxRe7nZ
K0EJ2o3oxIRAsmnFXhPeib0M7474slSov8fxsE+qQn/Jc3EhPCwGMQy5DyOeT6czIiHBjd7HIv4v
Y5c/6/N9TWMT2lvfkLJAlb96fszBwzSPAgiqnC1G5rzFNdOnN8Dy0i2igTrZTPepnLYB7JytZRMp
9fwQx2AGY83Qgz4BUvj8A5OYE4Kwta/UIKEvclS7QoNuvPq4hZoI087zTWxfwijV3p//oSCKoAE/
gWzYJX400W7evFKWnGFWss//aCHjI2d0br6NWSVmYH6qcnCBnh4RKx4RQ+XZYtz5Ujo3C93oBi9d
sx7n72hwMe27xkHdqTjnzksZ7Tn7ZFC7I7h3s7vnDC1aFfny/KTlKTmnlCJjGFPyFaKMHHnn0FQS
V5nL1Ja4B/bn8tcMaCmEnjXcphjGVl8ogulRRINDe3HBiC3zwtJ2BbewlxgTLQvyBbDAb1vlGys3
Y2Q3J4jp2K+YAnevWC0Zx8+7gii0EDoWuaRDk7c3FcjwWtU2F8vV66fxbluW/8KlfaCf752V03/p
bt9ezGw69R5WiKyTN+rbS5/xsrQGA8AwzHesjGgSAWdG7pzHl3X/Wj83z0PrWDva3y4hqJO2KICZ
7s2WVlASuuE5xodjWM3GrGbNQ2pHKEgYUNTkidzCpPM3CR2BlU1g+i0exp8h4c5hZAndO7ommjrD
btUvg1NC86maDWXsiNU0/htwKHsf9JkglQMrHnK06mrY6joIXDM0N1r3gBRJdewVzq4hhmeGdS2T
1IamNs/RHLxUG8snl6pRPomt+Y8sBNXf1P5qFi1O0ouym15z4Av9B94NnENWsjdxy5NNXKi3VvuH
NMd7r1sXmaETjcgoUs5TVOx5bx4Lf+zPMAfeiR4m6yJFz561OCaN+W+yNEfRHaTkdksRruZX8x3B
hReA59Gr6h07qk56JW804HxNTCYW6RXP8Z9eJqxCCY2e+Z8I51hUMT+JGshEv0qgbpU3JhM3q2yb
pd9aJ5d5feZNFr4MlpMWbAlb7Z2Os4t9w9tZPo3EMAybPVa3vdA7AZ1AcVjXIOONuU/i9uBXtwAT
Obtb77Pll/UtD0mS5qrrIe/1H0ZsFGdRef4uA7xEJ+eIxvpeic66RLDDrMZQuFsY9Ifqsys1feUI
rEzRmHkH2dI+8gpZHu1Ikt0dV9p7o+f6LsVoupTZJi5RINFr9xcAba2VIAJLlFhgpBVDqZ2/3Mln
EZGuP8hWmtqaFNci7N8HjZxBDtDQyVpO3sTCYBgZxk1ipWzQpX81HA1P8WTfJl+zb/OxCS3sjdtY
vzIYPuhj8tka7npILZJ6ReDeTN0Uq0j06RZdmXfjpszXfui8Avn/Iq/vBPe1eKGsv9C2QYjuJKch
oyWM7HfBCOPbrwBtusJr31vzRBNC3Tjmp285yRruLCMQtokeAQNPLcyLrzskhXg6v7rSXpT+UTDQ
Qnva0Hd1x+5Cwm13eb6X52joRVF/lCaNVho3KKdZNVqmUCleOTxROm1XFV+ebxJuo/XYtS+yrD8S
z5OXdBzkJfq/9wpq3pLydK8GaFhFi8Dm+RVy/rK2w15N8sJb2jfrmiM0p2Q+nENMYVYa0xdPTF1b
hTb6UKeyD4AnoecT2DO09I8GOoKXimg4utD+MUV3tSmzkNM64TQznKuJsUpD6w5WTWCxcFoJZIiD
QCd2pk3FUJVWyzaKY2jJkuye1p5Z3PMnfPSg//uSfn6o0fYLhillWMbHm4ZdGxjOkmn5Z6alFGXZ
HM33f+89P4bUWG7NMTwTAdkfnm8kpghIpMF35ISfJEVUG+EbDYaWlCaG+XzrTUFzeH6UuB2UL8/H
HVIwN/3hvBdutIZTiztmey+oX5vWuLtVK7+7smgIIAlj+ip5ce8ifT+WXfpqFVgnOzluNN8ct76D
8KmhebIaRshSbdObC9RxLeznKVg7QwYfAEvOn77O/mtJk9oFLWxNzw6MfVfR07WTqfjixVoJIkL/
cDB0UOZj0y04n20aGg2oCjmfmRRGWB5q9RqJcueGDaK9WBxzN6n3IzmQA6xPCKT1bqSdV7mj8V4K
70ijBJtrbfivaiBrwgVs+KIlWXhKGoJLdE/0f9KrpnXxd0W3L89cBCKJZhwZMXQvQGh/xylfM6ja
GVnzooeW+zAi5jP5VAxvPs311oOIj8aeenGA6s0lPy3rC3Y0a1/2iDcpSNBBqSjdyzD8Q5wnOULM
bRjT3qqOMVYj6mSnK8hHPnPY3UQ8hMl2+VOB4pLgm0Lh2Q+jdum6fE5N1f6tM9Uss1QUV3KqEnIZ
bSwDdZnu0rG0TwlgWSziKP4MPXAOXh++Rejt9zDV4CjKzvxjBQ9rZKQtYm9V1SYTp4z+N6aTcqNV
w5dezq/eWB9Zod0b8qgfMiaYaZiD9iIsyz25DQOHrg3wiVTm1RpgZIU881aU0VriWbma2J8UgxbM
FEb7xXT8g+5r8J+GSGd0OtZwJtfr3rS7Ty5PrQ8Sej7+uPa1qvtsuRTQhnREbWOTujlWsx3nr8xc
OHZtKWd4AXryKp8gdpMJsLSSCm+RiIvzUJn2w9V+xswpP+u0i481Mzvi6tvFlOOXbHNawFla+1z8
zYBwxtbePVZzxJTFVygSh8SuBpg5eXOkQRocI1BxCUKbe8FraecO8meTTY70IWTjH5Gfd9ukGtvT
FCTInKA5ZWWUnd20zug/DH+mAG0Vo+MK2gSanH4UqNqQdxfCflN1yGE1rS2xnfIxXpCn9f+oO4/l
yJUs2/7Lm6PMIRwOTEMgJIMRFEkxgVFkQmuNr38LWWWvKqurr1mb9eRNaLx5M8kIIOB+/Jy91z5H
aTGsVJsj+0aKknZFvFPJfCEy75PVPcWPaRDkaZDXmCpC2RCWtbSTaZXPnBHp+dY3M3Bj4j/CYFWD
Kr9QFMMg9hFc2IQ6pGFpHMmuRVlquAwg7NFBDcUErjZGhVDzV5SY8swZyD7//m4Mg19D3QXwSgkd
WRELu+6lXCRaUPgGNWBV1SVJkEydrXA+J53Yxo7EwJfpptfo9PTQFcV39N8AquQkj4frNFDlKeyJ
9PCrhqD0gXpRTfH59xdiKa1tbREemTtRuZUDqE5nqEyMYI54lmaFYEXoJ123nx0i8HZG4NvnHInC
uaNZhe4EtVtT+RXqZ1D3Dqa5Gl0gF/qsBU8OerV1jxByPVhxeEL6HJ5+fyfKtPJKx/9GQWrtbNW9
TXnDkL008RFj4jpFhh6eQt0PT3IQi7AOF7bBfOEkli+M7LLTpGfuUeNEZwb53//kn/+visjWHZGP
TSZ/yURucpxF/4/vZPFo49mEUaoN+OX5MukI+GIYmhivTQv4EXVgn+rN33826je1VzFBWstv8l1J
rAeZz1ZnfGWDnh1Lej6VMt2DaoaC0C70GCq6qyO623nOQYKDHGuh5ibFydHa4lS1+FObmMFpCqp9
sMf6oICQn9zli1B2fyJbksTfJs1AzK/KYvaPpWuCLTaG/E6WFeejMUxpcrH/TLn58fu/+qlKT7+/
++eX33+W2umFTNVwJ4w1YA9xqgpi4KRkNZ0KNGhhnTCcbU2T1z7hFbJl9oQJvF1H3d5F4nr6/UVH
+gr7ECqKVczHWdPo9FHsY9hoV3ndGEQcGMNBDtDpsLICbDE37gyzO5MNZtI4Pv2+eL/vUBwF7TGh
EWABn7/2WhhsA/qrD1pcIlIaRmrewke0KjGyp1NRvlh6ywSxE+qtV+6XQ5bRJ7ftnvaafkVzi1EA
5KYLjAQoUPUjd+HKOJPx2DWFeZra7qiMWf7Mc2sfOXbzyxSoXrCWHKPcvDLqpgGOyJZWuK69zsBY
V0FTxF6FZd3roqJfV1qXP8VlDP5w0YoR5vMwmFG8pbPXXeMe9Elf41m2cansTHOI7koTTAwf83cj
rwdC7W39UEkV4EVpkxPzIX1f6pVxnk1ko4JB71GUxdnAnAslY86vTDFTcnl88AyzkW/KFHViDK+F
OpGhYNp+pQOcyRRZzxg61jM0xSJhvE4rjuBMi3U+jOZjD9zwu6pvGrvngG3uNmNOMCyo+pLz10Ca
NDLwJCZrhIVybGrtMShTHVB9wTURCz+/jTk7FPIuFlmxB5WRsISU49GQhDemOkV8t0jFq9ZANN77
7b4WpDvi18JaUKcM2zSwjL7OiJLgo/3MNY9aunp13R96y/eKlAGxKlLrkMcj/QOIJNve4N3TX5Tb
3MKORaRQsteV++nP4JZC2/VveghM1mf6l2X6nTUZ06GwzXsgp/UGrYEDAzps/v4dQcTTqin9U9lO
9jnFPY45sN3oYhKXwhjvpMJBEfoVbA//nrNvwxCNCXLouC9Ls8QiO5SyHYGfKQcigxnbXI0S/94I
/SeSI2kSxNVkBA7inPMKsv7WaSFPJC6v7X2scIzZMYFCVBZP0mK+S6LMd0rQaFI4B57+kqNN4iJ3
rjS614N16Wf/tQ/SW5S9t2YlvbCzul1DKcvyAAk4jsKlHK5AiJIJ2YghWVe0X+/B3D2NbSEeUkes
1AJKcoso9RS0zQ93AvM4vNuOfeK8rK1G3dXXxlg+lpOGxIEtWgYA34YMw1XTvgYx5q1Ja/tdy8CB
T5OrPqg2WCNEPNAsGXfzQJZCU+4ZZ5pby8x+pob+XuuHOBeC2KReHUvKvikwNm6pmN1X9S5V6F9c
vxsxIVms8+EsXmjWkhXQIN8xHP1JN5+GLDxltBP2TK6bXcTHWOC2R2MLBzG8jhWeyDjWtlT8iQmP
q7Td8VAmCclJPfkxfW0r8J/aO7sTsooHzVLhA/qODeF7kEQGjkumbx6Enz9kEYmvbWKcjEDX8Xkg
hSHd8M1vdD4OUXqvKr14CvFDMbtWX2Usv4aBIJTl4hWDQkcmMtYs/YJ3Ll4FSpQeLIi1mTPYDLLK
WMcGjibZTt9IlcjxXJxr6HZWSRyZiJDT+a5kmexV1e4aEtUlE+RWAsjtt32aUqtx0KkqAFg9Tbk6
978HYtQzdKp6UD3M6Fx3THf29EXxxI+GxpxNlfs8M8qjTTYCqIwFk64tFvQJkYlbm4C99PSo+ZOn
5mgTLlKOyG2nPV2un43zbcfugzOYltc2QLbAmLee5chgP+S5CV7l3M9FdweAq17nGNGXf8jjCeCF
p1kE2ABElH1mJVbMITXBU1h1dx+inwIdBrka17IejPkqarhUfoMEZUJsuKqm2vX8LCR4PiIOO5mA
r0cVx3hM5KiHbPzqVjudp7nVYVqPXpcD/Ye/kBMyi7ISb5GBNi36RD/MgwObWJAMu2767KUo1evQ
i2oLPMmiydvu2CUir8UXgYCzei5KcpD68JBaQY2fhKK8VJXD2bZy7jraSlXgXFR6cdHtXDCJqTuY
X1M0JXsnQi8sWpp6FhWI3fDhbTvfJAQrt+lSyJywYYgEj5VKLGhOdrwOe52JRe1ccxsSuGua+xgL
4OX3F7FqIbeH02yd6mCwCKSO+i1cGGwSZZLuhAaa2lcJAHGbGODGik8Z7jEmfLq6/P6SUIroY9Me
7ezmVpxzMEyy7H52znvKR489OynWEGBuou2JN2qSAz461wbikNUPZeDkW7o9nwaV/48yYBZfbQrB
JJzP05hJbsHg1Ad8hZ8xdsPtUMOnjqPpRXTS3OoRdScgrquMYFuX0wuvm7VZ8ELANAGpqtUZLBuz
DxvQuRydVdnYP1QT0f12X8tCU3czj+TglpfRZ9jcJNgq6L/G6Hmhj8Eed4Er4Boa8ngTRkjdFfHM
wOx30ETLFySbo2cAcEnTaPKkAzantrZ+kzkIJ4yXKZxo9WvrSOPI6uRRdGe7MXlRDz75Vr+9ZOx6
BQp+/EmP/ii+ZKS3nwUpAAjTHA+HGFmnVYQCSjgDNKIGeLqy7k0tIVPKgm/g5mtpa/v4yPx7WDFM
ru8HnZZwCmWCaDbk3NCYZnY666cW+jDGwmIXjaGP/pr7OVjlm52mNQdk8alr2qOrhd+iDU0WPFz3
ZkQOOfnSRpbd4WPVzp1oUXog/knjk3Rc4SUkER3B4sOdQI5noC7x5si+zFn3i9ZCjb8p/hmUhEux
OHG4Cb95a/o2bZkxZzQ+j7NrfIPkRD8kxUNBsOom5Pau8OvgR8P80AroJsJu3kYwFXyQN6KPtEMk
Ch7qKeueSSNwIdIE93mCHpm/IgQRBhZdhckZWLInIunmoP1EMb5v3IrteUkSoh2Qe5mdIuGMwh+j
LoJTOFvTqm+iz0mIT43OBrwbKgUTYA2puS6jGbKss3jbEkDsZgneqVZfMyDHqGlG575Q60D6tzjg
uWG5qC2MNjW0ACLvUKkXiF3CuHIgkBOT50zaMjDETh5OO1gKa7s2r3AEUJwZJ5aQjRaYSAWwbk6x
3nnK73X0imyORchpLaJZUrbW86AFV0UUqmnFhDWVvaJ9qSXorIrHTgueYWQzlc9mBnASZFE1awwa
YaXb1UtIonQ9Gb/CkuMaJv11Orsf5oKAT7vk3QJJkOhJ/dTB6AtF8QCB5wkgm74adOsDb6YEtUxr
qtTYQ2iJm9V3qDFbCwcfqkc+bjgk3DoXfMmUeb6qz8gZjAP+WF72dCcaOoZDFDlERRP93GoWumHQ
XANHjiCFL+YAsDSJd1/bxKRZ84HxdLYyGrhcpt1+aAbbBdigma1IEgxkU1W4jMBFftCdCkMfz02C
Bt3zq/KOKUp4SPzsUSGqWH5WlR86I1beYwKeijLVoJ5034MOw19ai3TtKvtJ2RPtL4cbTPf+C80P
joV2og1VnyyJEM4uo5UdcrrQEn9jm8kxDCJ6dJnq1rk7nBv5kRjh0e5kjOIheEmL+nUkEIFQ7xqV
/dBceXS2CJLILK+jz8bAptRoJGq58rsJcNE3k7svw4I+LHe9viu6mFaOn9/PoQldn3YuCfE4QtDC
YP4B8tjgvE4GkNNjBwNMURqmib+PUW3ssyjK2PQqdlljwHY8frDmWJ7VOxjAW69pZgrOtPfXsYkP
qqBRlEj9bEBiMEfWQzS2ef6I6MqGE+j+YAK4pKKb1b6yi3ddx/m82MXssLuLJ3RuTWwDduSUxVpC
0eHU10nnw93Y7VtCRZzbeXNPR+/JTfxLYzLfQkOwMSJSqjsaUKsx763VPOs/gGgs1u7h3koRspQa
mU31L+pCyaDyyN80V3HV5Dicg40btDs5O9+6bHnxVvlek+6UT6TJV1p+36mSDopGjx3xKYK9Nqv2
uSq88q4ptC8tUvk5NIhWocfQSM4HeMuuoyA6LGRcRiPzpBUNxJjyV1DBAOsTzN/N/Dz4by0CawQp
7EvSEZLZQI9pQrtOMsI5bteUUdlLQyeotLSOj7mib4h8kxsKFq3YRO68xoGCuK5Bmiw0/9FJh2cB
sH2FC5JgrNqt+YCoZu1Ii3yi6tAJMrz0XkcI5Y5AxgaDENmGEiXahvb8jdLwOVmefz/NbqXQs7UK
CUFueLBbqOxaZ9xxRxTLDkGINTqhwUg/QA28ms4hxEEpGOk0jeBM4UgajAHbZeyTEVoiMGhofFip
tRVRgOurwSRM46cp0q2FGHTFZJi0ptAieWSYPaGFNfpY26sCEjSc9F4G2utIoJ7lxu+cWUJMAA9R
OR84N/zi6eEiVziRc1YKx2ab7HLrHer0Qzk58CbrUx1qhGX7v2y7ehBE4e5wxsW5e81C53Uginvu
0IymZHkgRH0K8vbXmBNEAlS/xh8GZ6DhHHKcjehzpD5sfAyAeIdpgLfXoL10EOaxMFg0UfV3s0vf
B2BLJIWKZaXalhEOJ5rOlldxUhBmjiWkqOWmbpBghkIHCzTSXtcQNM0/uNKvU8LvXTIGIju7Gm6G
XAzACSIP+VJhTa2QVTWSiV2VatW2n+QDgs4v96fUchb5EJF8jOd9aCSGhsRDWWocSpcUdHaWwDHf
sb66O0hZ1dbNFIxDo1up2u7WY+WiK7AeBre7aYAr1mMCDsriuOKPj74tQNFmZrJO/OAzxhfuoBgI
WXmHuqXlHDSfbpgwNCmpG6KgbzZd6j+ifQIBh0MY89S6aRJukA+mMGf1ZvJDHLDt8UlROBhaZtgJ
578cUCI2J2zYqPG08SkQP/OAQ6j2EeJ8Z7QEGaNsfyUqfwjCroE3QaZZRrOi1YDTiEOttQ+RIc8y
KJ6tsH9gUTLC0DPx2VCpJcB6niiMMewQ2DX+cOPpaGRtR4k4XVllz6TFY1llAR1iMgBCdTWz6Rhm
bBNGXaELa3jmTeKp5S2ocwAK4SZQOaOUWyc0zL8pbOSGQD7OGmKa6Skxx/ed+BKSvrmq8TiVYwbz
MH9xiOvEVtAdWUyoFu0vRDgXMTf3LTqKgXmfEWS/WtSzW/hGT5aL8B8hx6fV1V/2YN7agEcyLjeB
LQiImfnc2S2MURiEeFMfcvZ7nA+f0p5fhc8DEZgaVtB6UwwjRadRrtppPtOnZCOHL+PDFiYvK9hM
o/VOowCANGtciz92yfomDoq3cCx9Juq2OMqwQkTVIqqOvFzvd2F/b8roAJBl71rqMX0vQ1qjvhz0
bR4O1zbWMJK54GBKPdvPev7WGT7h30bob2eTH28atgO3meqVLJbOk+RbrusOZz7n7pQC/JqqYoeI
GXONkx9oNVVAXGBluCCiUqRY+6h7jPz8Na57TmNVceoFuTFzybXhxgirhOmW5ZrXMR6qQvdH0NVy
R+nCwwRlqCnt4tC53uh2rxVRLXs22hS9/albQldqBUZE6q991+/VACm1xPC8TYz8aKP93ORFy4mP
rJoNK9y4NurhxxSRwfW7HxAlYh/4LQPEBBk+mU1b10yuC2EYrAbOkJiUcDx87UmFRBlFNs6QAcWJ
nx1Sg4jDaMA00b6put9leET2yZC1ILdne2Upo9pPBIzh7RBfCsT/lqXOSxMYVBBGC7bTwzQ6QO2A
DJGLXp5yB1LoPObfTrQUGugB1y0LPMlp2Y/BQHMSCrNeq/5QLi6lhqD5snFBiTCTy8YwYRrASXlA
VlmDAqQXTJPJfhrGDip4MmAeh9yBXGDejhrHmYmifatFcYZW0bpUvvbqO2SM6xp6J43ZFHUIAoAw
2OuN4BAW7m0bPIhkprTDR0TwMAI3BCY36zLB9TkrrTgObsqqY/qI+FsXi8hQo3rUWt2r7VxskJJ7
7VTtKoLC9p1JLhYpNMOmlMhh4g6lYRfuEbyf/NKEPdWyz4QiuZrod+sC0BFCbib9C7Y1RCthV3KD
0zC6EwP59QEeqxXSmHdjrIEIUhChZiJOS/MZSAUasxGG/EXx6tNIhsLtUqJbNzEAfcpa1LnKGF9M
C3YjShHtd97RVimXiU0U33UFlu6F0i1nl04/0Y60UtqtrlGnBo27USmUT8I+f5jU0aPou0e06KVV
bix2F4gWxLEpKjHCafDHiFRfxznEGuA2IGSlwYjTEJmXmjBP/WC6kKFxSglk22fTNQZCfQjQQ/Lx
AEKUFC8ZynKkyJIM67K2AROix9VpVd0q5nC11ktCa6vUs8Yeu6wM32ZJqeUCs+hymoh4u3gKsN2z
V72hndi5c3mny8jcSGYtm8Iw1cK/GKhNeNCcOPF6qdseQk8dD3Seb5PRCfY456ibtK/Bt5u9JVpE
j/q2ZpY8FZZ4cV1/UzbgCx30bozz3py5gni3GC8FyHFthDwQwWuNJxC2UYaAgt7De8P8dxnd0KWq
AYrN1jWbdUm+pnrneXaTmF0Ff5M5CNIZV45hprsY3wfbkQ+BTlkvYsBPlRncZYfPPNj1yiGAh20M
2X/SKABwtF+dbnj2A2pT4FGJowfrYMrJRcqCnFEghya7VUQusZ3i6OrX3Zh2G3hHhylkiCXwyXHt
tpqzJI12GYa4qL5rrWDayoDgCuz3AdJKTLAK1Abqi5NtuD9zawp3eZl8z7F2VlHdsasIZzXQPAOX
VXlzIb6HindMTDdXna0D8Hm0kh1ERogh/cFMMbfkzsjaA0QQShN4tuGWRrmxLePaWtlcRatCmgW9
FB689H9I3CPnbqovBpkEF10jbT00NzX9qLMK84EzrWF6UaIoD83AM2TyGA2BWg2QHNcgjJ5+UwGm
ttwGWjTt7Nnw5AiqvWUYtBUI3tdZEeabmOu4hla4RC11N5srKLtn6DOXemxNEEk6SLLSiZEaJEdZ
ea7FubF1xqX0/akHWE7NSk8g/ZJ/hGo02DBB6paiBT+tRftqm5H5wUaUmTRC8JVNBYO82i1f8C1D
ndDqbVxiDnRoIJFrNN98phMHuAI3AmQ5k02oz0YmTMD1Bxi0PqyBKBanTI8vWELqH/6odbtk6Hku
GB5vsik/lRqFZxF8apH/BdOMEMBi/JFMLwHqGYyMzCnciTo8zQCcBMmM1MsNmWSiC2Qe4yTkMsd3
UxbfGBbLx7ZjhGDOrvKWsDXZ9sdomr1oyGKPtNPvFhpWUxfdk3KhF9tk79lLPd0n5mNkCHTg/dWa
UTKibOIcM4NMKHFPVVL7pig4zS5mwZzqB+ZzHOw6rXpwDIhxhlZ/kXl77GNFakLuE1NnqVUZGtPa
nKdtFVXdtpBLfgFe48yM4YqCtm+niB5yUL2xz9yZQGM3zdBetC7znDDTgH6yVxeAxrZ2a4xYEkax
liEzHU6J/qbT1LtFjMwmcEmSylsWgVlBOK3MYU+19+66HWwozLLwh+Q98q92U5BzSLWaWevaUkie
0ZDJOv+2TjPtvDXHsX6HCPcsUhBFMWqOLBXzKXLBkFGeHCIa3BsxV9YeAQVYQBpEYDVxUM5Gn61H
P3xI02zTE3t565oNxAoezEbWMCee0sKFOu2L5lCRzZR1Ay2eot5FVWHvEp7pzpboGoZ9HgUHFAj2
jharv3Y46uv5axScjaptDlaX/UJN8Mm05tHmH7k6RHCgjkxnJ/tHz7x00RhM67Jqn2KyJlZhUN37
UvT7bJmTDNg1TLe6qTzQtrWIn3uedm5j9jiM59kZy+UAt8/HRT5XI0yPzOEuIsLVm5ClOJZtMVNh
j6TDV3mqs17ZDtb0mvy3oQifYfuankyg7RgTdL05yo4qRA5RamJHlN4NYie+OzDRDsjzVNs1gxYC
C0U+iT8Yc56G8wWKdHdfkzjQ4LqwccrexrkxaCw0PGKwqvCGtxBYCkjaXbYRbhUddZ4Qst45ysXM
tCIfJW+LkUtIxfmRVEkRIBrpQ0QOKN67sPguRb2tdPNFuVHHIkZmaUSdXvTYUxJCLWvEN0urc+tW
ULAseuaRWWKXGNgK8/E1TcAvUfATM7DptWJvmeV3xp4DbIZVfGEHl/cjxKtDkaYHZvZb6af3zRBd
fDrVqzij/a4J9sIi1e+G2X6MESauxhnyQ1bAsgkamp9lx4zLZhPmqCO2mIOXroDi9AGyuG/R7Oez
69ACbO4jQ1NeUjbQQ69zWb0bVkNjGxP6Kq/IyE2GbcTistJipBK5jg7K3BfI9RanBLR6ul96k19H
x/gsA2g6us6Mbob5ofwc+ZRZHuKMRwo4Tw7XEvJDDw5dM2j9qw5Ag8iRAArJe+nR8bv+z4yOO5IK
GyeDS0citZTa6Zl/cTWk+042Z9ukil7pjdHIi2dP1WjNouBX0YG+1eL+NCiZeVLOr+kQfZLKCeK9
IuBFxIKJ78SembEKkUy9EUvMIWIbFkEn2cFmLy4jYdAMENIr7hyGxmJlGTCTwpL+p68zxSkXFsDQ
1B+VkeG06bsDot3QSxSN3Wq+l0nlX2xD8CU05TEqu5ves46Zjb1PiijZG7p+AKgL5lbQwi6ygvJY
FB9DrDMlHGp+NmQr3rdJYzNLUe1HMWqBOuqfp9k9TRobKvE266pSBieHNj3Nk63oQ1hgyQFTH322
4pssEYYHAQp64GfFzACSIQlmNu2zaWq5DUFhk95mXFMt/5nCHbk0db1NrKWdGVXvwihaqmv699Zz
l5v6LZaRceuiNruDsHxGSJEfklmzV3mQqOdgCva+TuuwNNfIeuZ95YzjQSd0MHAQvNpdu4qYWbOZ
jcyf4/FZc2hyO3hcjNLsgMgU9jZB0XUvCqWOHfGwrrlJupCZOY/9dh7Etcz7D9qY68RlW+UQ/AxU
h7TwRSoTla9tkrSwutjbLffdHlGc8IZ/CtcLxZTsegH1Uya+7hkJnnxjUpi5+n0tk+to1+EJZ7yR
fFhjjn65LGljtInHGnfETA6f0GXkOQffTVd5tdUcETd/yj5CIND3J4Q3TIBwa+yGHKZ3KJljFMis
cj991zqGnXlQfUyR+eqQTY96BwWyq8L+UZfqSo7lDPITLykD7GPUAOJYxAGnsG5pmsw38gSbqUcK
xZmanzo+6RVT4CqzNmlofDBREswViFkx7DnecTq5r/FD96E+IuhRYJxprM2pgKsla3lIw/nR7TD1
+OKDFeU9+nJVAtXAYvv2LfKJlxSWUBgeaiNrpXcq2jdsdUQeU4m5AFX+zxKM9b+bDPbfxen9Ea53
9+g9/X+QHGaSSvffJ4ehr8l/Rv+aHbb8/X+E6+nybwjVKT2EKXVgyfL/ZYfp1t+E0pVwmFdiPTUI
ePtHdpj8G+AAS7j8D0s3HGuJqvtHuB7/BpOr48JqVs7yA83/SXaYTgjZv4TL8XtNYaINM5noG47p
/HvKHgMUEVo6ZrpcfcQKloU+fWYKpJ+c3KeWRjLHyJh1l+waQ6Wn0c+2gv7mLk3916yi+p7nElBv
/P4v1+8/hN79x5cF/NmwTWksF+HPQLMsDZMMBX8GRCg/uUjiEQSfpMvmu/Sv/vp3LXfgv1wDU7iG
aRnwXLnyf/6yqolJXEZKf2gFGkq4FMa4zB98F7GI2rShfTOwDA0IfPzBZrfxmaiJKT1nSfNlx5CJ
MBPBTtR+9TJ+kXCCsN4BUm9s7bt2mEDmC4w7oGtmmD8MM/b/Hl35R3LlHwGBSxDgPwMCf99DxbXi
Y2FbQtD5+vP1K1crJleI9IDb58vukcTjlvzEg2Js0mhDkkTB3FmazoYE1wBNMnnyVb7964v4H27Y
H6/h3yM+bcJxpwqt9lAVNahhA+yrc9MTpDS649z++pf9GQn5X96wEn++4U6fQkSzeorVc/gcy+qS
NzR6mavN6juN7Oe//m1S/Fu8Hg+JQVKBYduuqXhexL+9uVJrOb9KsJqBSxekMLut3v4e5tQI+US8
HyXkunIqs202wSbfGmUD+KuNiXdDRNwHeXmBor8NE6r9IRqvctEsVQhdmdRRQ7oCR4kB2tstkmmT
1bPDaBvmGR4NL3Z6tiN+WZ/XuMGr8dYNUfOMFbIEmB88BCMJVr9nJjMt+ZX0Letm9cPFTo/VaFZU
NmaDPCje5YHxBd+9uvSjwP1tufe5wU9EkX2TgdpA8zqMdTVe8qR9Gx173xYXq3GtPSz+c9fUahnj
vljg0SmPCfSy8iZaqUCvToVOokk8j8c8nOB86EZ5Heai3nYZg91iIB8dDgPxe02yRSF9IDkF6Wip
GK0H/W5Eq1B2E23MoPwINQcKcdK8C7/Yw+sa9niMvy3HQHHol+/MeMoVPHiyEUBj+sHwoHEz6HfU
k0zPgFi+E5oZnmXX7wCnG29gc147GbX4gAQx1fXwnERaeHaTtxT/L8M+qHY9o3DDhK8YQxQpy/B+
dKC65fj8ae3kRLggcI7sAj33XB0R2+wNI30T+YyJtSDxyiLSNg136dS8OmAuVnxMprUl61PCRNwr
ZcSxnirWQ53UZ2QPwJOliYE/2VclmmHI+WBs70bUSGglaASYrlU/CJh8uVkZSGtwc9hd+UN1IFKQ
NNBnVXWwyjQMITPUi9Xc92QBPsjQYXwFxm+W3dJSPued66NlTd5quLbAKlq6Uz/ou/2qKYJLx/4O
6+rCWEKkmFnVS4Xs1qML9h5mAEh4Of0yk/VG30UbRzDeKmsf5tZHvNy5at0P1NQVQjjKLq8e4ZDy
btVO+QMtYIBSnbMQDQb+FXY+rHeY7O3oJSz7ad3mA/PRxAbf177GBe0UvNffvCcg6xLCa75IXkZj
tBFLoX77pWRLWxQ6zQ4JLSkSPkFkbnSz0xCsvtU9JU15c2otIOhuRrVV5FvdGOjlWvW+Tj3gjl1D
imNR9HtgG8BbcihmRopyTyrnTE7T/bLnMSok4nL4zFg6YAWfyZ4iPwg8EYkb6+Y5SwsiGLPs3bbC
Vxa5i6MQ5WqltS7NRqefHiPfr2BhpZAKVBx9VEH6gnLxsyoF6v7yKQjJHAlmkmjw1oPBFPm5J9Fk
zfzCYfLic5CYM/+UD/LeDCG8WpI5nFXzgjrSQFK3KBfQ09NZRMK6lv4LPJ30sTL0C54hAqNEZWxF
a3yAuH4huAq2ak+qolvRapp6GqhO8m7jOJ9rxK1l6L5UXAUgOM6xStPHKBj0jWnRBRvy4LW0qx2m
5M3Ep9BMunvRNbDamU8RfBfQPo/NM0ENNB3B4baNehkR7TRaB8a79gHILi6xxJy2E8bc18n6Fs1r
mEPP0pWpefTXtjJv9G2MIuXNHK2NG2YsS1H+FACPd5BRMPKR9SVKSCTMdeV1qq8PVmXE+6AnSmO2
8OfBUW+PUS8pSVzoT1JH06Nn77KdATLMDCw7/W1I84sVDXxaozK8czTB7ea+cgg15l0OcHGX652F
s0RdhO13O/DwtNeHoHput71Jpm/bQWL2dTDXw9R6tHzVJdCCPTgdskmMXhxausUPc1yi/7d9JouE
DuaDKK9hUeAEDIavOZfVhWz3wlv2e1PvwdcH4uTgrIx06N5JH1wxSwRrV4do7zjhseYCHMk34x7F
OtmVum/RqQIIGwL0WDfJ9ItSYwngggIRJ6DEJs200ImBM8V9c56z5eyGa3glBrB2uqkxTsHER7xq
4CGeQeXAmoaehY4PtrNNSJ4SqAMSJq1D7fjaRpowHUwnW3I1fHNTRNqdGeNZze58I2b2Dc34Dn/i
h02IEAALxtZTf15w0dmyAMK16jZ6q7ZpejLDzLrOrf0csOQdsJeu3dohmxWr7AWDrY3bI9fQuA2m
f/OLHtCKw/G9jsZN2iBwAkDlrENsR1ppwPYIHJR/jbOxidwDyBey/XDGDfqLG1ny2E3ayYTduekY
0QBrkTcjmh5sJGqevaCe59d8ZC6RxHGDQcd8qBr/ni7uxAHS+GwdReZ5LAm/6NtHwWEx19uDWxav
eVnes225uwrFk+p8ZMLDeEAwQbSnfu8GQ74xke6Pg+XfHCAlBnk0V1HgsqRtAKOnLM8Eu5CLN3HW
T20Xa1ZvbEyl9VszVGCSfd2l6QhAo6jGV4dBpCxKAi+z8lg0dHC46wVOsEgxXYkajrQpdU4/ny2r
Bf5cMaZT82tjx/EeNPChhcJBLkMIniZHidkb28ah+d9W6qUMfs1GmGF4cz9o3bDWz/f+0JNfTWqd
T7aKFQ8//7pcMvWlXv6zHv2/1J3ZcttYuqVfpeNcNzI2NuaL0xckOJMSSUnWcIOgZBnzPOPpzwdn
VYfTmensuuyoiIxS2BZIAHv6/7W+pduC8G9Dk7hHnO/77Y8bpGqfeG/1fxdlmdAZzWNGAmXRRuBR
LTXvGkbq2ksyeTEaIJGNBVVtZpc3uv1iC+ItQk/eWaYkWtNPl0HSgbeLSA3BtLfsUQwsqGXFdwZ4
a91UX2szkOeS1rHHmy69jOOJPdbHbnQO1lhRR5A+q21NaJuv+eXWUvU5t87J17nSkUVIP5sOBAm7
nltl4DJz9Fa8KMA0SKzxPOshoySS1+NBZTCFU7RLPavfahoiNhSwzxaZtKugLYn5ffEAAK2GEoXg
pAlgWWZHk01EEBUC9iCI6H3UJ3aZWDgRA+RdTvCsNz4Jd6j8KPcs/CagPxf2Z8wPD6mfbz1E/tjo
YFHbnwmqBsJYcSZ11YoC3IvRUWjTOtyk2OnMPr5qMrt3qGXspHButkxO8ZTqRzB2bAEDD4oza5he
zxDlFenme6eNlV1T6uQK0KdchL39UcaGda+gUwKXugUDemrmlTjMw3sUDKRthNG2nUhAVMSwm/dh
Rl9sDB+ZC9a89TjMaUk25rkclXKE5UjR0aHaqf7N7Ksr7c1hparjwc+ROKskC/oCmTwan3MeoWrs
iKrjbTnh1qPTJTHbEGlEzxa7KPm2wLRGBLs0K4Up9QXh76sSPo73qqTd23yZuABVgQ4vFSCJQWel
abEpbA1hsfPBcoFz2Yje6jJ+65tyEyN4dtP7tAUdmM7E0sRj26TyDdwOIWnrvyB93RpNeAfe4QXO
0bGjXo9vjU8lgn1m0DojeyWQ7d5Wm41Smc9ZWN7VPurYMhjqld9Zl8Qxt7WcM3NdUXtnaSA/zQW7
DsSYl8bqNg4JXwigxvd+ZHMYm2CLsA+5fckN0BQayin9T8rm0dvUqXTvkgPUOfJf6nfLKSL4lOJd
WtkdwbloRDqU9wzvLfRFZWMoxN4JMoroGNLg2BccBQA0rbI4/+BUau0A4YQL1r93rSVHLfCy5YBG
qzE8fGVTBf6NciFGcxrpFI0TOIcReAq+2lyIHRHcg6JwdfUj5uFhEqju+rwisKmlnQqIwh0CZ2fm
0xUXKsE+KInXTXrWTbNyOx/VYFDXFwPcONXzoduUZrcjmiF5UvxnNgDSCoMj5/AtqrV+JaWNHDWi
vmlSnkOPaizTPjyzNTV5ynzQ3ofDUpvnGRiKvwG/oay9L/gQPBckwclzoruh5lvhfvfIpXJehGJd
pwB+jQx0bFT8UWWZPe9t/QCC+MrOvcUHQ327svoDmpoQ5ZHyhqaNOpz8zMrwm1ZTxct9BlMRZa9x
e4dAI2ZE0sKP9WonRKGerOY0+6xwRlHC98eQcJ6UGBStCN+t1CNpqAAKTQ1Fx4ZccywZOvORYD8a
LILDHwGogtxQjs/h2usKDjPZXtELzg3NtdCr0hVDg/uriz9qq98YpWP8foT/j4p6f1ezm3/JR16M
EF+Dpv6/lUL31tz+8AONtbAZL+1nNV4/6zZp/p1rP//N/9c//F+f33/L41h8/vd/feRt1sy/zQ/z
7McSm1Q5hv99Te6h/Xr789//vSan2b8Z1NTw0BgG7gD2+v+uyUn1N/wvurANW+cYZklKD/+qyUn5
mxScoYTKZCNU1aIM86+anP3bXMETjmFhNtbl/Pv+/b3Pvy+M3LK/refof1w+WTQNLgS/DKK4Y0o5
l1p+WD61MCtpiUraYKPnfDGjkOgp27v9cDP+ddEfi0Y/1Wu4CEue41jzf3WqRj9dZPQSxZ6i1CQD
CBqBE3fmygIi404V8Rt5EPdf/8PrcTupQRnC1EzLgBj9xy9lOwHwhhLmrWP5GAFgfrGM29EHlJ3G
BdwSv/z6eupcA/phE6Jx/3haFEmlLtGo6nPR7Ie7KJTG6yoZWhQpitLNJvXU0bbhsXerskppyAr2
Hix0xsppZrd6DFjv1x/hp23Q909g2WyBVXNuPNs/fQIFslqt24QnllOMFFxx3DxBlkO9c1r++ko/
1cPmK+k2hyh7LuIKQ53fqB++q6z7IUdYbFID6FPEDo6DvQ9VRqXeD6DdFlng7399xT+9PrrJPXU4
+quqLv70jtocjhLgbYSr0XTT9PbVluq4xHNDUlxEuvyvr/anETFfzaAyK4RN0dv56fvFqRwNkktQ
D0/kl9mKBXlAyZL6Hy7zFw8Mg4duAJR1mB9+vo3aqNesswXv6CCSfUEJ41CGav+aYLX4fa792zH+
F/fPVAWgFgNz+FzG/+MTA2DSE8dGvElFu1DBvh8lESUgGT/aCpz4X9++v3g9/nCxn8ZeRorVaEZU
FKtCIE9lITZjCb09vRKiU2EL7sN/uOJPBdP5hTRVlWq6RUka4dhPBVpsrUUHbclBm95SfnE6ops7
5Qlv1h0hBXSJRbDyk+ofbupfvCamqlvMzzbMAUf76apdjATVj+Z0ByGyEzg989HnRKv8w5f7p8to
f3x2gOmJRVBRZHoNhJrIMvWbXksIAr9+an9+Gy3DNHXLACYlkAz89G28iUiqqSTzk8YDVgOhdY3N
rOWQST3Itu7dX19urmH/cb5kHeR/khYVs+XPq86Yg47pM31G6sctB1ZJZBdW36lb0U7XI2Qkg79L
FRQYgd8Sn4C3+R++8Pfx9auP8FOZXTcdioEsjeyYRupRY/tskiMNepnIWbtNlPWU+DfZDydEFYh7
h8eWQyD5Dfpr3iJZLCaKF7++KfLPq4hjaVI1HUuXOn7q+UX/YWYthS45T1Nw6KNqciNVihcjw0ih
pWGzybyqWpst5/+iDeuDKaJ81Q5pfKrTjmQBX7RUjSN9aQON2cdKMG3ioMKpW4VwMIVqb5oYdnuG
JKL8h1f0zyN+/ti2MTcsVFo78yv8w8cm/qNojGZmjZrx0eiHBex1YiuDePMdaJAP4fXXN+rPLyt3
yKGJyLA3hfrzfaJaPTSd4xF53wxil8RtcWLFo3gpmn9aDP76UnwzSReUryj/+N1oMhEFYBPS4Gsl
Fg/ifR448tYrW7Th66+/1Z9HumMBL2cXITRGxs/fKpdRHoER4+k7IT7Qxop3URyY619f5a8elgWP
yFRtVTO/b0Z/fFjDxMvr8BSJeFEuXqx9FOaAMTuodyKHnO0ADPr1BaU+T1E/jrR5+6frzEyqNa+p
P2+OMsNJhdpqj6UHSALiPGjPqV3miuFoX4ewzGiKaF5uql9brZYRBA4vhuGOXI7y6NKBh4Ep1wjz
qLhNlR74KlA0Mn7upr5k21qXEWJFzSyI6EEdZJQVkgymbM8jO6gylAuLFfSL5WhmKs0p9EfmoG2T
hrjBO/RmlkVbr4tQYXhRmozWPiCSCthaQWta8BkpDAC8oOBik2WLekbbRKOqIPIkAa/StQ25fBR0
WsUbLP1K9Q+ZpFvZ9EOyDVpdkPrFhGp5uEI2pT9DMmYv/BKvZxUxIkONYh+ViLaw5WLuxBnSZe20
ab8YJrpXHDRhPtjbqWtK8zXt7MImvUgPCqap0fNsuLY+rNiFWRRO+dGbJCIFbmY75kRmdF920SVh
o9bqC/gyVgAKp8sNUMJmYUI09GIfI17Ui5k90St6/NTDflO+OELO2iCosyi/7KERxteRh6ptKMPF
irWqYwGCjO+fNA6dsTQOtK+SkQdhB7ZcmeI9Q1YrPoNJm+I71Np1+JxqeVY9w7eEMdRMNvxjnCJd
VO+S1Munr3lbxAoFzlQrxcuQ5DAYOX9S2COOWqDlGQkF7Ct0dXDmqNgog0IGPFE8nZ9iSdKVZqc4
aqZ/gAGZicpQVh1moxjNJEZKv/cxPPFTz7ZfhWKkjXPgURl+xLZWODclsTtik9VwcGgx0J3MduBw
A/8R2yQKJ0q2ap5B98LWbDQLKtXxzJdCoJuDwJuCyqbS1Q3UmzpqLHPWrabK8sDH8ZrMJWzQJDs9
10IWklgiexdAwkeYg1ArRHSlBmQl+DxjnESHRm8zseL0RfSwIqUlD1Enko6MOE2PtU2bw6hbeVME
OgvNofLSgFtaRDRsxrWDCCff4pqp8ZPUVTMdED4a1f3QtVlt4xz3fKSL2KV9/7HpqBWt/SRwPHjq
qcmbwtMo+/KrMxmwUKmQ6378aRNF2MLuqyI7vzlBO/qvWNXMFrw4Vn6q3J5UB4+ANQVpdhBWOFqQ
i+v1+yQ6CLmDGEvv2NPNgLzsi8a6+TpsVGUxYmhrkOGpEWSIBOAnGdsZhkrmAzggCtLUiiOE1yNy
d1SdLEcjoBUbDitsFiCK8PSZBX1IzmFh/hZiv63SXd2lEBMcFh5tJLuHSIOQew88k05TCq7LNpIX
UIhECwB/rvo6EA8GuPteOERG0ChHcW1wfN/HcVFqisuTG/H6hzg7e0gvlRZUn2WidYj8Y602APIZ
hnVrREDA2FLXB7oJi6GMa+POiiAyEBbAGiGgXsGIIqlJXWO49NRDZmECxY6GVuJDloq3yyvc8Vs8
zrl+5h2zyMsAcuh3mZu3eYvBNLawD4mFYuIzEQsiHyvI4Xg0C4IUJr9ysKd21lh2bwT0tfk9szC9
blb7LMW+xzACkwL/VNo5oyAR1qPXEL9bk3Qq9jxQSb5P3AcRL1GJy/hr6hEqpywnNaps8t+aon1T
1CRs0CIT9hA9TrhCe29J84cujNulmRFALiOhfigWhG+aw0tMQLh8hgcnqmvUwGtGv8JCOdzppSqC
F95vqSO/HexPtDicmBfqjC0/Djx7L/p93fmPCkzb1XX1s97rx9rS//n/qQIl2C7+fQXqmqe3LKQu
83s5a/f1v/9Lzv/i9xqUdH6zhCU1R0WSLWiXsC3oP+tm/ku/Sdomuu2w3BocEjmv/asGpdv8kcFK
g+OHE6qY5Vz/1oVpv+GflbZtq9Qc2PcZ/0kNSjXYLf5xk0DdRNcNlKDfD99c66dzTlAPPZ4ywFhx
CoG0bhE4Npp/D3fV2JVlivxJheAJbsdzyPpEaniwS4qvJBEscUiXG5qdbBKMbkk2aekOU3Cgna1s
DZm+yghNBKfSHidBWa9pHpsL1FRYpv3pGXS49SVEAbfLhue6bCG2QLhcpfEWfD00AAmZVg3Qjhpi
NfkfI9H0i4lONNS4ZO8kolxOKEnBNbG34Ki4YBqgc4jMwi/xBjpWlwPxdx5l7+yQC1erwZMhDDbj
nv7KNbVK/aSA/UHFL9whipbkxFLCJgJl1ZjgaHg2B0Tey7BrscKRwlZVdbOmxj63G8M9qUwY3Dr5
MAaa5vaBpa8wueJAqbcc40i2qJqBDBRx9dHkRIFvUDQpCaqblWal9+AM6nNSh/SghtlgNtjOSotp
8pOPQNz47NFombDNSev3jqDvrkXGxkr5C1BCsADYybvfD80FLMI2g5hKlyu6qlm4a/OeNHOTTdWg
6itNY4oPzGolkzY74QYh3MnDWHuECAuzJlTFWvH2KJDJqqrt54LMVEAVIQl8aM05wJvQocYjwgLC
RMEF6+1xzJOzGhI/00GmIrD0bgiqdzXk5Umge629Wn9oK12gILZQAYzdayO/IY7Kd4HWXuK8O3ih
Pm5D4yAbglqrRoXg3/t7MXGuU0lbWdfl+xDTL8dGMa0c5xNOISmxfQHUxnodCqItLIlPQzPaI7Vy
Oro2lr2xEC/l4JCHSGsDnzVJ4Z1Xrxum34MYtJ1PGPyS7R+AlrTD7q7AQjLxBzRgfdd5uot0/Klh
PJ0inFJAIQpWTDrZY1nH6KP8Jcji2+j7xPHRY/YwI7k2gJqlaL/KFihzpDfZsgSRw8ZxOmoq8fCq
A5bbXkwpZq9m1kB4IRQ7dsz6gVDP197zavaW9hUv78n3Bg+xSme5dSNeMJ4G6y7EJ6RIC9mZITyA
tcTHQNuD/oajTO/dwDRUl+0t96lo0DuYsCW6dO93kgMFnabQG2HyFHTgWYk2sAnyVT8SF941eICD
IQGWHsTrqWwr1O5eui7px4/RHOoAYhLDR4GSXwn2US8lmYzdi2zbcem1OpmmJeQWmoKRoBvmGcmt
m02WClYcB8fDUrb6xmbnhZhierHbmp2P1TEzVNqzIMRu5ViwQgK56/PmiXxsdh2pvxqwm668JDwP
BFV4xQsE4tde2AyoHGb/GC/VERJmkhERHWJKIkxddS+g1UMXYDu7l2XywnlEOfQEeLW0CrdgPELc
8pfSWY9Vpn3xEpbrKUPA6fBijwM50/rsG0sbsa7wkXW5oh4r+wZVotmgDgISpbdsbTCFkyL4VBfO
oY0nt4PKjt5PXSuqNtPb5FtRRzxwpFNNjvl/cB3KsAcyw1FR2MvORi04ceOGmf4pKnROSoF/ywyZ
L0sC4Qz9fur988jMvI0Uom8K5B5R6jPnDR1mpXJYOrmlrssZ16B15nYW+lskgKEOMz5IGONBZ3kJ
w6y/9B0G8zl8sAjHYgl2iufVkaXkNI69HrTuSvoOvsQuwVaXiC+hZOzQMgiWoFgszDbAUpryVujh
sO3V8RE6/uD2TU4bNBh1tyc6CU9bdBlBarUGuV8kaTWuQux30ZOwooxIUGCVunhKYrcIA5j1+rgi
KjLEkRy2x1J8ZPRB9qmGji8l2VsHO+qSXhFv0/Rxmjo6Zm3ykmgxmPRJdVU7+GoStYqoPaAj6RuL
1klM3lp8nzIjmoMQxLkdWRA4E7aXulDlXcBBsarHhpZ76qxoGw+XfIRj7XM6AD9LtuOgpjnpVDs+
n70OfJIfkTJaLtEw6WpMuYERroVNbvmjS2v/IQit58grxBE4tTg2inUR1Hm3DjjajVLiyKpyWLE2
5u6ia1+mCbQMYNDZ5EXJmqi7F42kRXRW+bOHcPjYtY9+0kRbY5pcu8GAGLc68YYhn6kxNLrmPZHI
On1/TM/kHtuYfU6xgh+ty+hsGGrWnjHBDToLsKj8Jxxv6SPBYLgqlWJDti/o3Kj6zmMjBSCV+s7h
rW5Slh4NtOQRXeejsLX8pE7qAl2ag7JKt+60snpGy+WfJmPoGZfTg2UEHW79vmD9ehYZgNlEDRC1
DMGdyQlkXSUXEte8BVylaauPQ4hwMnpF/Vgu2HIrZwm9Q7G1U9iZOnA5/bUnXlIQs7NHDutsEGGY
qbaqp7h+0uzqKGJ4sS0J44kgGTQrbrr2mI/wkLFUquvAYLavC2iWQ0mGvIZ9eouPSJalvdbRRzwh
qTtSLiBzDHYG8XczTTGJk/1gfnjBQDWDLQqRdnEF+31odn1Fz9YrouCK6D3YKhUimqYdd83EAbmC
On8VqLlgppjDm4W0qB3QAJZTd/OtQV8aZRif5EwEhHTdbxz0N27EBvwFXselj8m2zOmkrNiX3HWZ
Hz1nZMXYBGty2MgQ9WjRKdDI6VOHZ4cKxY0s98qfyhf4LYuwnTxYPEruQiENzqUIoPyV2f1QNABF
GiPZfv+xTgV3ak5Kq3ORnxpIRyfJdON2eRSgXUf+ZnoacdImk5bT+c5M/yVkzapfHTplx0AM/fH7
/9NzDSeXxuMTleqtWo97ZZNyv8nwCp0C631QB+MhbtA2oqxbxYZePYYSrlCmBGLdmGjHACCDpQc6
hQ/IWTuJxo+KT1WG4Jmb9IN93stxIJKIV8PLyX9OglAnDhGPuzS2pQ/UVknTV/aV3qWUe9Jfw6VW
1PdT3eg7NLNjrPh3GM3yrZFW3UK06VzEIP0DrtdCA+SNkjpj+gZovSA2wC3ACKCMkOGuhGEinaQ/
mIglS5ycQWNtIt3b+fqo7hWEnqWXPzRDhhGXFomSPKXMWotQA+JWSkn3hGBtXSUXI3J6MC4GziDn
nuRzJIZ691qaL6ptniWgkh7TFLkDS7x+nqvD/F0gXyAUYjA3dYICjm3/KoruHeNtUMqjXZaA3bNj
2o1uliLPnNx4AEVUsZlVOD8ym1tszQp6lpGWM/HFq9wjVFvpVAG9Eh6alksQF8S+OA35V5kNYStD
i5YY6qegQLSOyolwDtmsU8BWCzOM16r12Ge3gCNuDz++VaE86LI7dmW8H+1kz0bu6PnoK0z0NUV8
l7Qkg5X2pizrrcHc3nQWPjFvUykvLU7RGgxcNhFcGCvrukCxoWCjH9B7dEFzAoCEDDmeDaoR38zs
zgzFbjkltAphQLQYHjNn07IZnoIPs0RAkmHGRv5SUSMh1YtaEH0QpcY7D0OwfC9TH8gNmnvnjEJz
OYZUH7psaQ65K+zOJVnQnfYpkk2VLG5p2Kt54tQxqmN95OY0s0vYQb6N8tYctgrfUE35XJq6YD5y
rb5dFBheUL27JKguzNYWy3RqW/IviFSY8xZlg3uyqz+M4YPEnoVBGnrHrn1ipyGoOKV4jevwbKa3
JJpjh/1lFfEGUuvIBzyd8JNS5DsdsZ+O7E6J2S1yaLCzjC/I0rdBXmBRdKxlNBR6knlVs7lvKCYC
dXqyxOSxsY23In8aMzKOG2zZVI00uerQinmKRHpyThEmg+2ZVZbgAwPazlU/bhHFLQSUyaiw7soM
VV6FewzaoTlEb3GkXaIkVJASm/6CvWJtttMmSdMctAVawbAkhtVw9jxEdU2dgM4IsuMPghrg5wR3
egsiSn5tNMFAeMnk6MYN7T+Jt5LMnqHUMK5D4gAM4MNfoHC2wZDnjqijLJ8YevY2E2FppboJ2nxj
YjCoBxmsOqQ/VTOXYodDoEfeVpP5nL0HjJqFkiPjsMeqfVAc+O9qG/N+oFMzorrberQ2F2RvLydn
HFaxzd6qjMej1RgrJXiuWudB6tPFqlCg56AhIW8gm7JP4WMZBfdAhhC4A2NwmV8J9FSfJsP3MABP
3LNaPgQcFJ0+xsNrjNdkKt4dD6+jF8MknHBI0dBNI/y4a7WoUhcXgliyWvbLxiwuoh/fYEMCXtMT
cEnpVakVE4Zu+cUc2XC17I47pI6dHy4DR5CpW+sVc+e96dsdCo32PhEI7xPzMLbyFhnVyRomhPTg
I2zS/aCNrtpSvlDCs19ak9R4ja2aNtYETZNAwNEB0g4VXamkqEwBv6Ccb2CTDbCReadBuel52M5X
vk/NdJGhrVp2Pvt3tHQgc0Ks+7k1UWL+xmGPl41hGA2N3CSe9uFVJbL+zP9a1ebGnF8zqxoIrHRY
vhpuj9PAefIr7wmRM4wjE79/Wje7IUi/BSV5ZiPOx6QoVU5mYNtVbQ5RMUxSXRImExMIdJOyQxuz
L0OtaHunGNxYLbZBQ0MBXnCwlYoyG/NNgUaMz2jKAO/aaMhtyD7vbDLDy+48tCD3EpK0dAT4K0rj
FCVNy0QbbODRqCdGOLEpNoFKA5ZctpBUP8z4agJGtehk1fBXLlSxL6nFNFPCccPBaq+9THLgSPxV
UDgKW8Q7xAWQN5MGVVeZu0CZ79V+TBepkYJmjUBCemmCByQgdTHFoNEgb3C7stwPeXYfMCib6MUu
iyWK5xpeDBxyH6tuxdiKtWfECEtP9082Ku0iUBdyJ4kmHEbkbowG9RbAFQsPGOFZYCb+3CkekDPQ
wgIWESAg1+9j/yEvroO1h4SzVggT9MLPurwN41d/uDj6fdWex2FPTnKX7aDDDhfPPqrOuqaRYBLF
i2xx8N+q6ZskHFRvEGemuIPm9FUOkY5y8DmtFGa1lD4cF5bLsH+NzL2o7pXmloz3HXjjgIpMnj9G
7cgpmNBHYgWp0F6N9C03WQjbra3cwbJ66abnoN0RZelQLQ4fKU9w5s94p5qlQg+i9K4jc3asU27g
VL4UFgf5z8DwwOpg12U8ZfmjHz+n3kOr6m6lIMXv65vvvET2ycjh136JvW+e8uFjbujlc0/txsI7
MbD6MFQWpb+r+k05rUCoJyj56uHd47IZ9zsvn41hr/SXIoIQuZp0ZER7w9721FSz58S6ngb/AA08
1A+ZsdNQZaK4J8pDXRT9l3mbEkRr49ia5F9tAwj6AdQSG2e+B8AIigvQZ0Sn/TUB0exHL6A4Fh1G
L6jsC5w6Ql0n+qmGm4CvPN1G3mGKHsP4S5T2ixbfzRoH0YKwRP7NLYWlQt4IuIRvnThWQ4+gejeY
aB5JFSyoGXk3cmFbbc3yPqfKGns8aQtyi5dKERJTs/FBSlV4kSjmK+3ZonxN/WUjSYIZoVbeqprm
GW2rXr3YDvnZX0aNcYwStbcPfkj4681uj3XzNUTYTcIZTQbYOGtSbQhQqphiskOHtVofOEkU9nrq
b42h87K+dz3SVhW/nNmsqOJETwNFpXkwvwbqFagLUlXSPACAhePFILObnRF1kSUxjwb+Lv/owd9F
M8oeKa+xPJXvZH1m2cbTjvYEouOl4KUl0oOQz8w+qGiX/Wld1O8iPZrWSo/vyA5V8SfEI0ihCO/J
bsyWsQFDmFHkasqZYGdI2+bCxG0k96BtBEHgPRPXopBLUR6G7sWLN8yfJqARpL0nj/k23bScHSbr
xYzfIra9+ib3Pw3KPEL5psDwSE3i2g8FiZ/+wdG/qvrXSCH1C+6J5WyiZtlNLrasUNl6/d7qvqbx
nSzand/alxINcVXBFAWSDTKW8C+mil65Fv030/YwrmIMae9r/4GjOW6QZTXMsKKLzUbF05XdzIow
y7dO28nmXjH3GtxNpbcRVLMBNG4i3A+E9PkKYM/BXhbOxo52Hbr+KaJKCZCmzs8e6D8Dkz1trY3e
PfF3CE1TMTu2+xbdtrpxVJ+F/0sb7liyPciZVGooEHdrje9IpB5RRryx4q73H530CcUu1xDOHf3g
RHmzCvrjbPMQ1UMwplnzoELNTy85W/bBPlv5tdaetAaRONtt2tdOGW+h8W7L4tlx9gwyP+cAD4/h
UXpfauVbMHw6zUGRrlKv0NIMqtuMZy94VrRrpl+/HwNbIuK+1c55ZJ8ZnoGLVcVxcEgGuXeUL/RI
0u6ztC6qfm5a+pPbQSMwbEnObxtckpptqveUlKes3ivUrQ+W+RSTUZpsuV6frlQ4V9620npk+Gzn
TZrSL358meSdl9710Z4Kap8dJOe/Avx+mTKFHUX/avosc1sR8StunSwOoyxRa29IQuhtd8DJpm6Y
AMMpI0L7ZBtst4cSdyhNYdL2iHqq+Lc7Y7xrswOUXvrjlVTW9gBQh7ZQeGvLc2oe8CpzxLnk6Wam
zp6c4Jg5J6c4pcU5Lu+adsUXFO0V96CtbvhG5viUpccOi0H42tDiiD7A27OFISv4PBaXZ4PakM88
rOInXGbyVvivbXdhohnT+8S+66KXNASBcS3157o44unsm7WK52PaRcGT2R9zFrGO0lT6afnX0Xlg
jknTfSpPpKA03kUvbrmhLTua0fP06jts8nCqUXY6TNNDofgPyAzcuvwKLH+ekB03ILS7EM92+66a
sEaLT3PaJQzqEDrK+ABWih0pWgRyCwpzowqX2kaskx9+aEiegU8yNfQpdmN0J+P3TL1R8OLTO9UD
ZE3jTo/Pafpl7OI1d4r8Iq+9Twd7MYTJKiWiOhs/e/+59e/17AH4iMzJoeL8o8sNZUvgcRz8uI1p
4C+6OfqJpN6OLxWFr3aOs/XcboS/FPmmCK9gOVXt6sga28AbbJGKTbMSUfkentt4n/ons/woQV3V
j0m4yeL7OuLUE8/FpUWPbcsPmG5gwBTj1xivQvah+49h+kyY54JoCyQhMJTLO8YIZXhSaL0azuPa
Ge5pLi6iIcZYcmJR1vo1749Lmbf3GwqOB+46YW5atSvCJ6wVi8y5tXhHCW4uSJCAi3Fl/eLONMii
0geeytSPS6luZ0pbd1JxQRarNPzoVfY81O2c8b3BGJWzPrNujuWTPVzi/t5mN85X4hFMOYFsD0mK
f7SZF8XU3+vj3kt2I/ZJlhze3/yFtS8STOLmxvE4jW1H5dnQYH9tHGUPWbOoVpaKEXdtNd8MTqxq
c9fEj4OGlTV7mQ5V/dA6X4hTyAuGI0wjb9x46j2DzscvY289scvHW2dvE3kExxvb63Z6x7g0KB+J
fW85J908cFFldvSgyz0a44fKwb85TCBSs1Wg3PvgnJlEI4Vf+pB4Gypq7Nhlcsf7qlH2q9YD1ZAR
f6S6F90T02nivE/xU2Qco3lwW5sMRpRx6tmYQEmk/7QmX4A9FWbzxUwuibMH9huaeCe3Nik3PS8E
OVL4YOLge7CoW4ZPxYp8cX3C/jtu+VEWPq8SR3+OkT5lf/vOtxjqMchAsqFql421Dum/O1X6rtce
FMKMoDAvq8RckWa/TDK6S6B4y+IIap78Eexu85CxsEpa3bnGyh2RGdDtAFOxMgv7ZlYK7Sx4Q0eO
5sj+JjbO/TKx3uJhUVp8LLxXbfqBjBTZyEItLmmwzlSibahf1KlrpNd+WFXqUafKo256cSpRUZnK
89jfOh4L6uGo2LL6Rd2Z0K7FOIi1Ve4buNLYtHqYla5Zf4hk2xDfLfCjL2mCUE4bxwuRJEKw7ISf
hnVKemVpmDBpXN5izYPltc37JefbRGzCin0IC6KSrYf62xSs/YFgCsDoHAwD5rV8ZQQrwJ1a/dJF
T0zFcQYmCFqid2otlyErZ4PNhspI5ru5v2u9Yduyf6OI1p4EWzq8aHLjTTtvOtn2Hb1Fq95WvOLi
WpPubXW4lIQLEpOCc7qwN/wu4isd8GwUpkA++PIEaTEx763k4ve7GqA/HpaSg1xJnu+pRVmJYxwp
UUDOU7etuxVlexJWzpH2hG6hdKvxIPb2JiLcLmGifyiM9zR8Nqtrnp/FtO2CVS5Wmr3Phx0fxMw3
o3WwjOvETgGLbfdQcCjM9zksSrt7bJUt+gzaD4uGM8hEsSqKXvv4HNUPuQRo/8TJDCDSARY9GAut
3eiMA53N8VWzbjXxlekxDtYhfUkJvqRxs3YXaZQX8C7BF9U40ffT/TA8p8mDbG+G9hEUbzPIM0aQ
1GZbA81QcK7MY10fE+nKb9r0EJlfBABDic/3f1g6j93YsSuKfhEB5jAtpspReUKoniTmnPn1Xmx4
0LDRbveTqsh7z9mxTf4IQ1QB8NQXvb6imMyy16A6m92xJEmU9KlNpBx1xprkaBIevFwGDFOxg5Aq
qvfz4OrSQ5V+kuQR9ydz12yDxJc2MISljU2U9cKZo1N3xFqaKp+VsF+SY4DDNkZO5DfjdRn/WhzM
eFyZ/7EnIOXBGJ9TIrobykMZf7syJK7C6v0mVfaEECv2qumN1U0WD0NB0BAYYwwyLfCvDTeERlIx
wH+MyvtCTBdLk62KH5FNojKn7IZLpN3pyS5azrF1LlnPYvKloWOp/EmOVoMV1U60izlSR8QvkUsf
VrUbrY8pP2IFX3PgsluuSrzK/wxOyFh468oPhUp6w/qqFZ/nXCwOTXGpk49QOHYLe0r6p1inSrzS
Kjr0e7CKgLIla6vol3BF58OZr3FEOIQFi98rPMYK+9Q2oy129OX+GIALL1+9wWfE6VlYr4p4NaUT
hg+h2q3zV4s+zjiwqoDrLxfqxfl3Dg66PYfSYBLjTAN+wtOJoJ9OjO7aY4YLkWj8HeRNwyKF4dCq
3QZvSNK/98JbLOHnElPMMZQKEHDGJtAkL3zg+fgih7yG5DY6sr1s1PpcIeBSq98JoxliLqLVrrL8
IkenUn0ZSz8ki1Hdh+oh3QfTi8Ydn4sfvJJtdo5g8kL9LOZvKHdtIu2y7mGGf9Q0rkbljTx+zoDH
yXhNtXOfQZlRhNDJtE0jyOwT8KPynkbRJssuKbIzuyOSPzzNtoC38hOBpf2lxa8zq7HshxY1Sa7Q
HWqTiAG2dH4thbujIWE6YCKmyU+m3XGTg2D7z5KoTXd2WxtXL48JV7bdQzerPwR823gX7JEWjZq8
920T4oKnYu9Aru4y0wz9IhQQrYM95L89TnaeO8CCS+SwXg8uob9uSV0cGXjMxJnL+TvbzxZAdPAg
/ZP3io7dYI98csO8mVmvOekcCa5ohb+C+lfPqb4ESrhX2gnzbSd80J9MtFp/WoHrfSLeDRT0YNHE
s/ywqJKFccvpYRujP5FLYCKnJBuLozWA2+rX0qSngjSOz6W7Lu25EF8tZSe45IhDqRL/i9sQOAaN
syd5ZN7V/0IwJogNW8XYmg7fQ1/DQgPGA3F20zttqtqErO1T69yoBz1i+0quef8ZDrObCz8twXiz
nDjGfITIWx+dJnZG45Bh08zk67oB4RCPIuLirA8ql6gHNzbkQqcWWYl7JfkUs6uJXXJ8asEzNsnP
VtCpsdO3quAP5AZmCZ3lXzKZL85ThsbSaOmzpw9qC+mDN/TjPB2l8lUGWGk/53mHzVQ4ivI+CnxG
aCbRSt0t5ssiuWX53Wg+GXfJeBb0i8WH0Eq7PtvG4S1kxqhwXPMHaIG157kiXX6Mtp2+l4cboesJ
tXLGQwRSHpDLmLCrxqpCKwiDfS/jN2n8ITlnQ84GOOlI313afLfyroJZmPgotpL0Zi6fCwAYU4Qj
4cg18k/B2JFdSc5GxXNA3Cg4urMMtvbfAA09CBRmFXuN6H9wMVWdsW6WbjQT/kzidDi/8HZIAfp7
4tkU3npekZWJ+snAo61gL1Uv3eLx8kQMMcY1I1g1jh6z8S5Yu3LzDBovn7em8aLFbzGGa31fqifO
t0x5i1riFb6qhm3/gFvVrNl5iHf4nNH3Rr3TcH5KJH+MwHTywxRYvsWbSOKEtV3k54zuFP+5rYLe
yJPNOcoQGVyIBtwQY8mRVXCPxjltlN3IUXSF2SUfXpFs9oZKfjXUL23Otnyk4rSvqj1Z0iOJ9MuG
lyqWiKQ2t0rn6tk74NqsvUjLsan2FW2H9M13kBdDvc5cuuyBSPK+Sv/ATiaPiOYWRVSPwXsfUk+S
J7zvHsHj4GMA7rH2ojSnMQDvr/hpZYcDgrCP+g8HfNOTSOXKRIpkz0H4nTE3q9M9pFXHgBNQEnEj
D68JCQnq/KVxqVRnJfQbirtQPJgQVj5+VL9pgaAh6oxqz+ZQy5dA9g3tt1U+xfxRNKcseS2plKJT
iGiJ8V+TPrsgc+Powv6o8yoQzCU70xGAUHxN6N4gtdIimO9WBLcx37bRR4Y5XfciSuGqgXwUXxq9
iznR7nW2gpcYEwxubPljfe8tSEeOqhOLdkshBJmutEe5YXDo8xo52nFqiA+xycElhN7JIHRgruUk
95ueFkAfXE4EgwycotiyqyyGV/a7oLyZ+mspHkK/VR3hXkO1t19KQr5ypnoSx5Kw4ffiGbT2pXGo
oxPK3W1ObkWofBbZq+iuiVHqQZ1fVqmUwGgjrYd4BnA+I3vfi+MJwAmK6FBwjiBj5sFuiTGs2PM6
aztkr2uyYPpl9Bu9PrTK5e9NND8TrhZlxUS7qzq5E2E6LMp5DTQP9LVGNrzVs+IJWWALqPrjhWaN
p0ZufC7ddOva1YCMw2MM3IRNdsfT2VrHaXqLEvgFQsmC6aaGvz0isDEkmUXhR+YP4UUdSdTtlIvB
xxlvrpHGUE0RLVegzJzSmPdpeSze4qgo623RNlJPdwdvtJxxw4SkCqCoKqHjRNTjUmqgVWTJ3Agw
YZPyUyoAEDviARTCEXQPVaJZvWZMYUEd2J0hgMPoLgkcnGvVNnZNp2VHbilJFRjWkHoT+r8hKohM
CSepb4b8k9gIeLpTZtMVzouyDC/Z+nJDLXQT9LVO7jVDkddJ12p+hKI7us9a3AbUdVsVyH7fIINj
95c9xdhIyXZU9A2EqN0U1569n/an8W3IT9kKAhCMo48vUulWEc+pDVfsqCQXpESsE1XD9JXb2vQV
T+gNK2iH5J12NKeRL+uvk7KBdOT5cwnqZwrSbRBERzQO9PpRZY7GgWk3eNesS61ioSkpvs337ffQ
nKr+g49KH8Dx1b1MA7Jl3rPqg0QwOLHN0PN22HHXeUr/2+Hxy+cPlapCtNCsQfzxA60pzUYfD6P6
swiPvrmY2reWuvH8G0Ym4M6P6snESd1z60lLh9FQEdawa9h8Y/Ou7rfdQd3pQ+bIfKIW+DXbNvm5
u9ElAjAAth5AvtQ/aXqk42sIfGuZO2asWb7xMdSZS59jzZo+bLUVy5e+V+MaVXJUGDwUiBiyyJza
n5dNtVO8hA2k2S6TFyd22R77ZMdXZsT3kHAH+SSGH5AAY7wFbe2qfSHZXXMI2Q0I6VYp8LK7Tc22
ug12TIws7FyMIrdJmO6mJCAPF+mCipxqfkzhMwwgqmv4W+GsDhmfHzkRgFXk/PcZQcdA0nV+HRCf
1UQEoSinSXYDbU4zimB3jOn68Ipv2u+TfeSTN1zuK39E9uKP1k2ZX1SLFhIy3VLpLgJeZPGPnAP/
jX7aHkH3KvmMLBYEZOlXeden+r126Prc94ptEndWOtGGH3iCM01IRmUH3wbC0dQ+kJDbbf2WvKgk
HM3v6+kzpK9yeVD90RVzPzY+Mk7xKSWEjJAnAQVu07xMHmh4fSPbBLTKNxzuKBBbjwKPea8HRN2K
3CHGpz5dFMMfWsZyzaTQCIgwiIitY0/fJIMNrd1cLNktaERMwdjv5fSiCn+B8gjWzvCjou/1Hqnk
39ydpPKfHn+RQwhwAIzynmV/gQ5leP6lKNi6AjkAwFm4VYQDM0ZIU2b8GRfPgspvZfhFBrqhDwA5
sL+6cOpb6cp+nNwsEJYox03d4+SJiFwq/kCOmPUF9ULm03pHs2juFwfGPT71roBa4irCz0l+J54F
YCGtplYIXJFKB/LaI65uYlWCf2H7K06vtXiZlduUC27Lo1Jzu2ubEmbrqulPKujgDA8AHPY4Hhv4
zZaFF3WLAzwKdGdbTlht889SOM3zu5p5mUSbjQnLUv015JMNodcXH01x16aPpbnQYmkiQ1CkHxmx
k1BvgYQLDvak27XqS02tRVTeyLywI2gfSVjrJBufk9HpAP/sCE0pQMBRLa/cyNSYsA5dTEbkXeRX
Y273omov8DGDxUhfnOJy2weHqTxlq0CjRTsRmqxqD7N/C73ID2s3d2Jv/LF+J1ezJUIGZyBYokbb
/qPIHOpEltEXi+ug/BPxRy4dcUjFVc5dTlEcL1xhA9B/I2Mqa0qaLWWnBSBbhKfUf3TGnYm3YRmJ
XHFZyRMQjbtAm4bkSeabzlavYFiJNV/hC+yqI4F0ii3Ca1Pw4vCCSPqubj+C6iUr/PKqM6iIQE5l
wYSxAsap3Yz0kgS/sXYK4x3CeJ4ICdlpf0Dzu8mNq4WKmSd1eHDUTlxZknWhgSAKtlAzIO3XpLj3
VDqS2EevVdGQ10V83APz2KaFjFM/oYCQ3kzhkXOM8EGjdBXOqnhX0XWCoGPYsK90p0LZ6YJPcrpN
rpjQkRUskGmE3JOzhLFhwpU0iY/JaTcqylw0Z360y4sdeIrf6qe+PUSsTMo/tXmuSjMR1VLfcxtJ
gKFTzxdJgwXHTviuF8wy/OAS6Mm4Yr9wfhE1XdU6P+dE/OFq7dh1Q64aAV1hgrZEaRpaihZXFnsW
n5dc+mpTKlccxIApzcXPTP0NxntaUVDmq+VXZYhUhZyJqwniY22dxhFN0H0FTERCxLqc1TqhN6t+
bfKPnCqtnnj1xhtYlvL33vjp6aQdnqLsDPIJlSM2wT0NUtzYDp8iKI4juIbNMZ04ptOnHZOGwWE6
sN328T81esv72/0dd56KIyH1JSd2GXVoE3P1dJ8RiUNaM5VnCxpZuzQfnYKhyNiy9OQ3bgUTeK/g
tuuI+FcI6p4gLHLhH47fDeosDlyLXDm+BK3n245gPfmbRueC9aiYlXzTR9gKbYQcgfO3J8WMb8hw
gkC240tdde4MnSLBc1fSo4jB1vcaXHuzVaVTmJ/hOwCrB5YF/lC8mWi1470MwKMy8hvdR3w3SNUc
gT8IaLfRf29CQMfFTeObwXARkOkjY2CImfbE2Lc6T+YqRAcxHnNanJvsGgJ2Ln5kbFDoDuWZEhtI
kKP8SXogknHqaNDRZ88+cfl448ThOvAl6xOkAOL8Jcj+iVN8nEJkEcVd6K4gXzatBt2DZC7OoPWa
NG/0hW7QktqUaxA8/6N3b4nP6dudCUdgMOB8Vi0AI6/KwHG1Zx3e+YeZtoJnLRyW7iJZb1SVM6Zz
aIiHgHCrtnrUAQGUItc8FbGgD6JXrZ3LdOCNDCSxO4jYtjvCmZSPzPg1WtBA8dqxhceal48OiHH+
BHDeJF/0ryC+wMlq0PfoSOM2iC8tgm28eX6JsL5ZIrYingh+qIa/6G505plfTaUXt6ab8rUM/tRQ
QX2/Ha1TP6+sGAdL3uPPRmVs+tHfaLgoAFLy6vUaNY5ijz7Q2orzRL//v2DkNzRByU73s/Hx34UK
2VhsLeFfxXNWTv+UiqplaW/SH2LtQh7i/i+iy24D1XFhRSfSiT/ItupTvrlYyKSa8FsyXpFColkL
Q46bzVJuw5rspnGhk4Jib/Z4uqM1osws2q9xWO6Hh2VxbGdcAPE9jsgauyibAeL5I89+wbEdAbkG
PDm0vgAKcVGGm3QlIDcA/UKfSAq2FypEedK0yqcaln9ssRNEw3qhjGDadutKSBp4G7LhlCfWpgr/
ETHB/brL6XFwMCjU6JqJRg1/qf+BGfWZuLT5MLF38zSVPLgMXYORO/nma/6Pq0NZk8LVOom2W0DK
KH13BZU3ES9Q9zSgwSM7dC1zv0o0M4RZkwHn5k3UOO3w+4nDm9RVlzi1sD/L9kTMf/WOugV/9pme
Ak5m8EmHBh42MRF2aBtxzegVqCkuG8TpjkAwKvhYS2hAHH708i2ev+ryR8a+0k9fuvjSYFMC0Tcc
vTkztdHFHcOT4l9lbcttnfa3gs1OLL5DYdu1KI/joz55Xf43SJ/E+KxRZjZCM0Drv5ZHgBREu6+/
QlYY4CzyCihSdrWFAG2aBUljXjeYEdBO2WCH1ADuwGSy4R1Lcf0uD/GmzXcjHannsXrTCZis8KrW
1Q8Wpcai5QRm/zSiPuG7rnsPyiOUHDX/rMxz7KuOYbxMW3MXqA+h+JDjPSGQSHrbjZlB4WlIpO4T
5zKrUIkHBhie9iX4qls5XVZEWI6Rq3LnaOGbPCSQHf+G/NuAgJhCejbwDWflC58UJ/KKuM2fVA3E
80nWXpbgqVSXbH6s/2pL+DJBGArkQJOZ8hAiko3uRKc5M0sdxQ0MbJl+Z0tQJ7ZXR1YOqCN16UOF
XociTcO/Kf58wtTqO8lDmseykdMTrJH6iQRkzXPL+r3VbifRQSLcKIFLDZqCwqDsvpoAgA7qqIwe
8egu8rYBIljxjhk6eKJUEQSLfDycWK9G8cYusKHMN8GIsU39nHAGNqt5YiTeUX9XY0lB0oxs1Rf3
xW6Ejrf2668S0VUDyVFE3z2qxq8WhnoRyUlTcOuLcBpfC5v4TAp4HbwvH5CHbfou8f1iNEKgnUUs
OAeB3tyw9DAILB31rFl5KWn9bFrSoZ8z6/Tsr/vR2jHochlGp8aZkIHCRBVwllALxB8CEeU4pHF0
TP8GJCfrIpRV1PZxL4T6db26teH8hTxOhSFPx2favIXltRUvLN9qSl8vI0fyFi13dn0p+pyaR4Zk
aYUv+vxOoJyA2wgbEJWoLSyc5WVo7beGO8LW7dnh4LLX0g4u8ZYjgbu1HkRUrv+0ZnDWnwWAFf2a
BGxJ+Tpzfb2itsLKCfXhqUTMu6bvqu09lG8tlKbEyTy8wrA1yxGzHwpYYfsErtSYCHgTR0II5ZF8
W+qHDJiXSERz5pqLrZgIXn2hPUsVJ/pNNTv0vYjhu2/TGWxZ2fAz+ryJEuBzpL3CxYvmYa4YNPNz
I7zUZBrwvAXEZ9O6qpy6+RIwK7YfongVBQqlqehQ90a2J17VJq+YLjCo9Jvcb4NFsct61wHxwOZu
CIxs+S3hP1asyV0cArcxkdtr+eqEelz+k/NHI3rBZy3cUUYZfM7TfE+7nOPyRTE88vAWKAfgjtg8
1PWZrk4M8UyfdMP1Ns3QtiIyhyyPYX6s56Oa++tuF1kby8GyEx+q5GpQbjH7Rtm7WEHB3g5Cvatz
X063eFYYhOrqnpKmWKC24L2jgHijvRv6JdYeBpJVusDtIH5TzM8+VsjZHDfXkJBaBxqRPEDwEWYo
dGdT+pWiUnEmr46JGuHF+pDiM4mabr04Pc4yO/YGxbPMYyg9aRLv5EdssN5ck+RLwCiXU2mEQwMZ
UQDmi5ohBNqrPyMEPBwRISlaX9QE9UAYjmZ5pd9X8FleW1wMjRCBAxj3ymFgl1ifMrRYYB5uVvGW
7EqQkupAv0oz+EbupTDIafPDFsgTnxAOLcb/cInRK9pbF0lDBJcwhNJ0djc1v9nETkoh0kZkzHaw
zpIF2BXb2Yq8UX0fIZjMlyh5SaZjN91LfZvrR5AjeKYJuRlSF2uHGScmfdHT5VvC319ocNN7YiWo
blbZ2JNj1xLkaZPZ6fKzoLcnEpfA2v1k7iZrJzwroOxp3w1vTPEobjaaZK+DcErTkMrZYc0ZGDAD
PA2rupnbKevqeuDCxwoerDS2Er6CCUsanXioHVmABkaXjmYhzQ6bQ6sdLA4QDdfUN74yjLj7NcM0
FIA1TLIYG/SJ3iSBbi9/AZooGn+se8Pr1XTEPjOCJdWD7iR+xMQbtsn0294kSWNIV2227bT8S6xV
z5HSDCZ7M9VfK1HZ1PsFdoVtDIoJndVjocABTNQA0pfyExMDVkM/LgyeBkSsEFwj66ULF5McJeEr
qJ+z/jlXOqtO75LdvlkrlzRENG8pE18VtdgyoILpa+kW0CFMmBtROtAYs5m1aavW6mYYfgwRa9OR
wxXrDS/usNV3g+bXzCcb3Z/danrQ5+aYxVmPdzPsq/SZMZ9BWytsHgtTYg/AKlwiWeEa9KL8iGlM
kV9TlqHlrgw/CSeMVu3XlU8nXhIgYkSDqcRI22u2+xaIme8fkV2UfjUKqJt1opWLQ5r2Rfxa0/Ae
Sj49iCiYqHjmDC7jf+0IK1eLHsulqyeHliECim7dK6qF+YeBJEtJL4HPFj+ldp+XV6v5WAeuigYG
v4s/E4Ml22T3K3jlVxiezGk7htaYRlLj6OxuYcrDBGEZUQ8hrx7rHWoisf1q1y/F8J9xShkanDnj
i7ZDwtPhc5v2bRDZEsNsE1wTAdJiQ/gnFp6nGvwikMBFSQV9f0YJvl7gK2RtPw1YEsJGN/8haO2x
0Z8kmvPkfyop5PgOumsc7jwGfebPX0X/aPOziDR1LO8J2qsMDX/LwQkxZSsReI8d0Mp5lO0WqPW+
EkemiaMBsblyLUkgNVk/SALV6ydtdxqRo1S3ssyax7qv/ZbSnnU0iysP+YuIEMIKFHRLIN3rMde+
1jK0Gijn6n8mtdCTtK1l/sSkQxS3oPuaYdsLhPzre2KZKINYkeibyv6trdLoqGP10dqJN/M9eqAV
8wb9gKK4YeUS2lrY2GUXZ5RfpwHNBMzaepwuIEBduwpD2Njn7ouS7Xiy42W/Et5l8FbxQAi0AS8V
vCq/O68NKjp3AvWBQ4j6/Vj91SVflSNGO9W4Tqh7NH6m8aVHP2K98cK2xTe7T63c4+oFlAobkCFw
gGVYUa/F9CJz9EXdq6l+f89A1REBHm/Yse1Q+eu9EVSWbGjlHG7+1SypLYVS89jaMEil5rQ3wsf5
JUQJ9E+FHH0N+y9qXDb6xAeK+Nzi18n6lArvf9D4y3Bt8hOFkln7VxQ/PW2qdYXcvn+a1k5mumV+
I7TR7r4LzuCdwlvxHiO5xxz6K0FCVUHokgnCVx+6PF7UIxMRPm+afpso56T06u43GfdjeWapVI7M
CtytP4oOBXpr1tvvMNSXSXys7H+8FesQlgHUcLxBYFJgZxONR7JITjc2IkOyTzhJVP53l4eKd2gV
awAyVTsKa/UPLfymzhggA3ghBlDA/QuFYgvpV22QTq6D2CiuMOw581T9bPYFGDfhM5hBWx7V8c2S
XFq4WcUHiDxulWXAlMSfzxvh5b6BVsiLWSbASuPaE+LVUAHIqIDnbBlOAX2k5qBZyByCL1P6Wwr2
MR8NByEoJ1RoIC65/a9T/Wnbbcd539Hsh9d6zM5DtA4gRYwq8qOtd6ngpxxJuoNRnLW/fnT42fLb
yroIa3K8iWQL3ucdVUBdnWs8gvXwDeCmGTtSjADUxoR9U/UQU/E2m8TvANavh3xCt+Mqu1d6eUM/
V0UL9Ew++pXqji7d0/neyr8Z/RpCQRg8cFpXXGPxkKHWIteJaJehOzC1xbemlGhAWFPXoeeR8IeZ
yap640ObkmPtcpvO2xW1Cfo3MUKhQaWrjLK73Uato0TYmSATQuyCKJy4hei1t0oINU7n9xSJ7vjQ
Z7g9hzWgHVieAnSLEHar0+/Mpbwg4xKalwz0hFUsYC9zhnnbIKWRb4rk6z2yKaYPpq519kNdPrpC
eIQOXU999K5NbiKE+oiHe7UcjPTYiix3DIfzeaBTgn0dWFmE3QVuErInCRO4tt6Nwe1ND0eWrlFf
MT3QDgP8y9iEsv5D/5ML9uRdRyw/fOPi6FwDFP/iGi+2CRJwA4+zSBii0t0bd7HH6mS2fpu4E48Y
Vx/mJs34W10SwjmV+fnZNlp4cCo+NnMEZWdeM/kZmTceyUnekdngm1BjKhkfBA2BYrwbLpEd4zFm
MRQhR9Pbep5ycQ2IFca/qNrJHFMseoNDUCJQ20mCHG7hZirlRyAivXmzrC27X8n/pdh2dPZp3feA
xB74OGLj1crf3iPoI+C8Jy9/RWj9ABgRW8AQmBzvJla1f/gvfdhF1hOC4G2c7Ksurs99BXnDEDen
tvxHc3wjbcwe2FL5WiH7PnnR+VODAfX4naOfXBGEsyX49Aj2iVFhZSDEe0RzSS4PXkpzbByu4Mti
2CBwxVm0UGyCr2nFTtPoCinxBiHtMVd13Q8cI2ewoRHCja0CyFCcqGGhbzk0Xi3EXJGfMKhnhyT+
Da0bca2bb9IplGtvbfXlELSn4B/7Rf+PmoqUmHzf5M8AzFs467DTB2kPjBrTLYxJy0G32TDkMTGO
qeisUQuY9gC5/4P9wFLYtbp+zwq3IZBgXVZblKRW9dKWv/NbI1/L2hshL3kWJFePHWk5aWj9248G
1ab8ZtjseNkdFKOhwbL8zk9z+U0Zh7cGhSGMxZo5pTcNAXnwj1pXUlbMDZwYLg9O7V9T2DEqy3xN
SYZQRTDZjiFEBdZ65rP0kCBvZ2BmLjD/G6s08YpY7dLwhAnCXkbeO/BUvJpKczW703xNfVSd6q71
S1q3D1z7WF1OzAyBhDU+siF4hnrge3sjB4EwiS9+N3E4BfTimp4GXlgSYcGyHX1H/bOTvv5Dp63X
DtEa6SIUUm7oDJx4uOv4GnmWLY/WkVwLzq+bzjtdSPQmnya64u9TdakRvDIzMSRo2WUKgCUblI7Z
C3dRCjSUS4EdgQATnrNplGwFvAVsbquka0R1Immn/Cu2WOXxXQBgIJ0hiMJBT0qBoF+FLgYO9u8t
y4Bntgc6kak+wE3wY1XfsfU5J3t25Sy+j9K2Fs4roMR/o5Bls46c3RFKuVzb3VWbypOsOTHdYFY+
zt29Kz7L4lBuRUQOfvQrx1C/nDnfprIdAhQ3yb+4PwvFKxhHrXkzjYsfGmNq/VlOryMb8MpUr7rO
ePxGqsFxoyBOA8yv3yV6ccNjTxOjSQez6pjWz3+7P4h8KvzFLpEpOhQWDx8KdYYqsO/WXbwBDgUb
OUTF68zLL9xS8SZUpzndMuDpCNTOwfApaF9yPkGtz5uI7t05/Em0L3qxH9ZIPh4UoSe4Q7NyzKPw
t06Gefwjdpf2l2EXSq1nBy+o1QWIEsZHzz29aHc0wxRRGHR8xmdFvojDIc4/iTdBTTP5anSWdVfE
/bwE7G7xFfaAeyDrCPi4jMrnSp60FNFGjN264ZCqwWCU7zAp22Z6ikX/D5V090nfC1p9ZBnqKeVy
q6F2Ql6/BtFQb/EKAJLmrHirwG4xv1vxhW3G0Iji8EcQJzSBlUNORohjSBne5uhHllZNOP6a91o9
W8VuHX6m4raKwJAbDcN+jm466uRO+LbmQ1aLmy5/jamqnDCnvQ7Lm8B4r7azo4LV1MaxHd5bYa8n
dys7Z4sGNMqbN96BF3EIQAlvVcFbjwBGRgvWpqn96VmmWLj27QQkcayjP2G8Tu27grpPvdTpNVy4
+bZ0fyUlY8kxm124odxCTjDMdoEgrodCchVbBryT2mM8Irchb6+7LCIT7tEw773+iKO/OHkboRJ6
5F3AlzwijQYLxoqr8s/BLZ9zFZOlyyvELx7WP0PnwthzYHy3CBT7nNO5vi6CzfsmJDdduQriqwq1
ZyCOXxW3WfvQmc6j6LxycusyZKWvLYrGVLmF0rYzt8bs1S4XCSz5I4VYYaMm9A075TVTHt3MEJE+
4+En7VGXX2EB0Dqxtk2Y37RGgh3+04UtmbISomdw3tqW051Vfq5rutjeqTX5+Zh0zQlc4Artq4mB
m/tftGyEx8k3bIxr7yHXeyJ8p9N3eYbljxXGbftZ6f9WCskAw1mgvYwCeUATo06bN6ttsSfsILZo
4gEfc0k6KdHiNIci+2iq9x6TZfk68NUo0uu1ij6N0nRHMHaZWbv/6zVjfc4l0qUi32DvXLcnv2WW
6Y5ATI2X7GLE2mhaOZxCEg8907XCX4InPOjtBl00ymQMhZhbuj+CA2l6plzGemV3miJG8CeuGaMH
0pYQWqxG+erLIkzAzPpNjcV2ls9CfKM8+tRzFqxg84ggfN+114oc38Iryn3kMZ1yAUw+2IaeujP2
uYqrZcVI1HGL12ElyNFtrsiKwhcipfj5USZ1455GcWeVadh8Xu2DyHkC9r9F3aURHDZavdYFyvLX
LGG2yXC554Dg+3B6mUuOPIw6K/XT1wx0YIOys44YUIUokhu0YsxsarkVoi34kdZ8mc3EKPEjsdwa
z4EM08n4p3SQ1Bu6m8HwEqioUOCExxG2RGduLwuMOUJJA/IWK6hitrX+nI2nAlggp5UtCxfaipBU
vgG7cjkip6XlnqKS13W5HuBGpuIrHBW4uYrythZvMF8jrHCjHmF2280wXTuVQX2D/dFQPbXeSYll
Dxgk4hizQvvHhoAUZUNCqbNmoS78IIRhb1rdFpp3gvpJbzksT37/FXawuFDYtcV45DngCG1YKzba
RbauRJj0/U8pvg7NRyHsq24bkVwBjIm8D35UJ5nBs3pSpZm/p+Kkhy/QB7YEzdNzNDQVLxUkjtiA
vSPOaHApCuLbHFz14jdsGHdIUBb2fY11BUkN3kJP1FlG7BW+CB8h98TATdkO/sxlkTgEsEy3PPlZ
d2CDU9AkbUOCGA74nbP+ZwI2SiVnGL8EpksYZ0kh7hY1n0c3kOljCgdZDy7/KSyWa8xYStCMCT6N
GElUPlvwneAFKrUgI2pmwRddo4xskjLxKnVu0EHMEBE2Ik43TIAT8s3IsN1nC2rvBv2JLHEsfwxd
77FTOmTiNPzGLRFw/40BVrNLAr+HOA5pIxePq6SwSkdYzAKl+SVQ7tF8IeFVsyh8JNFaYFjmcLIh
q5GR2pHbkIS3wRwh7zuESyvJ4ejiuPn91+goVlpSSMSF6RxssZ/Wr6VKb918BxkrQVQj49Yrj3jz
OzD946JGNgRu5NXbaDep16x6rYNDap1RavLRk4eD8TclChigYZVyL4GwibIPI3qJ1X+d/LIg21Nt
wIK42+qZJ//L2OwchCw5dheHdnWy9FYyukIZOt4N5agMfpRm6MQ1h7YqiJ0jan808th3OgO6jOtW
if2MpSkGeG2R1GI5gTAqws6XJQq4BjSvHOP7unrjq4gsbm3Ol2ay8xpZLJ3lxfRWowDii4Z+cCGa
GGBYBYH8R4A+qb9b3KIUQY8OghNqagzIPmeExsObxS4FObAN/WH4HavXmPXD1O0qf6HAECHLDXEy
3l8nYeMN1/OJqbqh+LxkV3ZZs0mbAMQCaUNkyOA+wssqX5P6kUIcDZ3ijvWLOb/rBDuKMYksv3l0
KJi03NlRyp+5qxHm8bQWIAqM2GIKPLB5J2yllkuvi5rt+nyZrKLx/0g6rx3JjSSKfhEBevNa3nvT
3S9EVRt67/n1OjkCtMBKu5rpqSIzI27ceyJn06w9rnnWZo16ULMzIxEG/hRaa/sTZ4U40NyCT/ba
0Tap4zEH8uGL2YyfkybOP6L2KM5XF+cfOMfpr4SfQo9frvIbhZxJPs6Pas+nh8qLi29nliuDiZDv
HzFB1dNeyxkFt7jt23lsWZNWuWglec7+YmVrzT4TTCiJOng6rEXY0Mz9GIJYVyy40MU4+sMNyCSQ
bB9spyz5pdpZ7EB6FPq/M//3yaXaind8blNhi2PQLg/kAJk+c/UhczAvELqgzq1b7NUle+2Hk7Rg
W3I7T6xPNf5jOm+GT3ACAFmxA5/tdhVkOynGQcXKRsdDLZy7XB95osyHqlj4AzUCdspcvrvujz+k
i5YMIeZKXfrRnb8gu3sgEbj5+Vy1cAH4bTJomwjPjdJwZnbXiA6VMPGoPETVqAVf8ZSSpTr94C3L
SlqQYBr1l5JJtjB0xf0B8aLBIFL/ZODq8534IuqCpJ6uAtGBDlM48wTh8FsC9i6OMAc/V7sfSF5H
EG5BTqFPmvh26Sy2GWegz8nCrLWcg34RNVgarbojJwyhJnd8fPoTHb/X5OXjXOMSneXc3hDAEPvt
mcMJX7DptJUSToB4ugZubHvl1CvQ4j22SkrYW6ECZgQf6GjUG/vNeMulF0+bT3Hu9D9iTa6D4OUj
5Np59e2yplBnm0LKW+/DWRKxEaBaJX0IltFPKeKMj1d9fhhRAtragtL7xMEtTbmMGD2KwAoj424l
Bgd18K4tkTC1k0flCT6Rg5RBNIZXvRqFbZ7RIcY44pBLE/o428H0FLoh+TTLnX4DesNtIwaW5rmP
PnoxLOGsFfJtST4m3g18i1n/4lnn1UXsMLdMakymesDPJ7EvLletYHbxSt+ehaZX/3FZ8RAF8yoc
KO3VqYZLJSK8OfRoHVSoavVhDodx6a0r9SnNg+Vo7IWQUcRLd8mty3xPmIQUmD4NjoyIK9GRMLZw
ddn2NRA/BHd9CgoOzdRduOWXKjFl0fBcQtwpCW6dGg+fi/0X1QAatD8PyTF6WOGJL20G0I9F2Oh3
DLnupXtopy73wEs33sj2ExXtkeHaDMuyyqfgODNFGeds8ZwqfH/wD8n3rcSh4WMtZZBFsVFrv/w3
MndkwZh7asDRg23POjizQxVTvwbtlEjNKrMsHA/VslMLrHHbih3YwwnZcEZfPFVsjlIfd+Ismppj
vNZynPM8HK2dAnEnmF3c9VdrfotkNUtsWdnMSJUTEA1MnBS8no/c4WbPMAnRmqFxQHHlJ3UQeqtz
i58oy7biJCgtSEjzGKuLPbzVjk8iIhZvfaWlxA2MY0l/S9HJMU6hfmBxQi7/WdlNEzgjxp3eR1T8
9KUHU4Zn199WyYl1yiXNJ4SSYmNEtzQh/bscsh0lMwJ1INOO8jkmeNEjXmGkHN73e5Hvi+LcGN82
v/BhHNcjDoJYEaKXWNoNZV9UwBNn2mgUWdyO/BYiNQW12omJBG/Ttbv04uvoXwD5hBiV663bnmNN
iKvwZP0RPgHTwwLAA7Yebz1urIZAEDdA5Wu07Srjo2jWMR8rmAmEB8lgswmRHq+K55ZVcFAOS1uW
VoL3ZeDINzku+CO4EryEzqGvoLaHctUz468p5mWKq2z6bQuVnLstgCAm3h+mYGyUnmLoYrlBwwiR
G2+qYDEBkUQR9mmxcrfCsJfGwPN5R0YnnWOrLV3UvEChF3lAhTPKD1f5bLRNVp4Y1Ov5hcSM5XxG
scXvLy2GkMaj9SeaPHWYfdYLj+7STVvCZ8PUZsDkdk/ShAjHKHJfdLLQrFAYqRiP5IchsYvD2iPc
HDAGVtWbYUr/PN7GiCR3KHHcZgzpIrWdODutqRglsQkScluxFZ0Qy32NbpPHuD2noEuNvYm1jRlP
pa7ycBfJa0NaQPqVH6PBQkkGtnS/WEN5JvXxy8IKGq/SNWkOdQd4UDRHhIwHUCmYO2t/YbX12gku
eoVpjAW4eJj5ETsuTlKzzLrnnfhZZI58iju7RQHFFd/mMeHeWWt/0u6J6EHGtyzqYdWnUZQ+pXwV
JT5l862SruCnuoftHkhodgGITNY8Ovi9nZCNJXj91XyusToa7+6cvRyUtixypPwi8jCTvbVevBrp
Lw9vyOFpdmrxcngI5QZWQYVJLJLBvKv3roWx/NDFL9Wm4gT/WaHZENcUriqLwrYcfqlN+Rrpdxns
mq88peHS9pLBH6Liam8DJBb27NYXl+8j/vJDnDIose2isXZx+5cXVxW3B3wsni1Yn30+O3F5A2nC
vQ7YkVKLKazJKt2lLLH3cTbi8uHbJxtEnQa8ZKW6+RSav0BQ6Db73DMSo6+evODk3aV/hN5REn5K
fqWhvVvDVXwdpfnogn3OHCZaOuVSV4mZbdJhFyH6asJ/yqzRlO1pxHFaAvsNWy7E7FlCTpK4owhG
YgdMg4X2hDchjlNF2jBzduC4gM5GR36kBjmQQ+My6fTIxMO1LgjL5WuYprnyDjTKCmcrya+y/W40
1Me0xKIEsbdiAwUDg9zCQooj0vO/bXhiXJNYU66xuI7rrVpcXHVfpFcXI4EL8EuMZD2u2o6+Ip0D
CcRrZ5i/CK1efkHI0Lnp47nmHKDAYtsSrEdjIn8P9otOcsqVk7gIft/m8BGqL0OuZ0b51JgcAMhB
lhx2rRNAKkAIwrwqZE8v/xPfaSA9YU9Oe2IegIcIUa85nvki6n4jI3+SqEho5o2VHiySAv32w5Y+
cufP1LecCpn0dPFVWLk8GdInn4xU14RwUChalpoezJxvvqajiWCSLKN5uAgBMTCS0fDO48wJvL1m
rS3jndUvndol9y+jhOAADmeGwIUuLmFKbKCrjheFTkNjfbsd4n0Mb3a6468IGSjEj9hSMdjaUw01
3tt0os0gSlk+OszMsldKtY7of9FlrPGQtRpNDMtEy5+AlX8yjg7qh9jexxjO4nrLlAHyT4roGEqs
+o7CaS3zj6jX1PYqbEwc8IHOgbbX6ptl/AVMHPz6zJDF9cCCYSW0T0G3892zV92JoiF4z13aHDOX
+H3p7NxPmHfCkYKyyGCCqyDKXm67Z/2o1pxKhKDkJ4JpOqyqkrKytmdaFUwT5deegSx1fzBoTmPa
zTDIceaITbBCEsDubBzxS4qOt61UYlSE+1iyrtUYnk8q6KxC+tIqbVJaH73xOY7l2jA1LJWsYrfx
h8Q3EN4EAmZI5uzFTnScfHQUeMJT41L5KoGDaheXaNXw7XMQOT4vQzQ6DNd+8+DPMW5qeZPdu/M3
LIYZMxaKSHZ1ENMV8p/jbqnVWeYpcWxMLi1I2DcCR7EJPZRFh0Vb9l5gMAIyDQzWBD7M+GFLtKlt
SEmE9NIT3dwxqJbcD+Fet9qHNl5U4ynyfCMnllp/E80SDTv9cJh8Sf7bHx7dQFRrK2Ha5uXgoVRx
B1d2SkVAkozovXMNKpJJ+74/W0PIYtVuemdaF/xVeESrRxyc0zKAm/HSE2BPEzZe9Fdw4ZhBCPWt
wFu7f7gZoZOKJRgMzYZbWl/l8gthgTpsMWqIYcsOi30mfwRczsPd2Nb2ueCK1nDtkUHEuc7FLB3r
iyo//erHjnZ+Oseju+u6ZdAK5dCbmzOpvPrOmV9FBm1R6BPMJhMVAwC5RiM4w96e2SRL3I6xecnV
tFbUTQexHI8uVCziGtxnU4W7+gVj2z/IHZvnljTyPCd1iUFiYXcfFZlNLipxL6MWYNFayOkujuHu
cp4B+PR+VKtHPCeYx7vRm2dAgt7kpGOAZe34E1JQ6RL2esvuQc4Pec67g7AufVv1x+jcUU/Zissq
ZHh546FEY3FR/h9xcu4QEruSWMd4H4q1NKxa9cbCZJ7ficHCgmrG4mLvQs00qz7xeQHcBOaVLZ25
cHmMymUgVInMrtbOVFHbmcOwPzUYC+9tdUu4WY++c/Vt0UwUWB/5XVPYY8T8VRA24RwEoRzukmqN
k6nNt6F0AI49KQnTKqssxqvOaWmwjgEzoPjetcCZavrCCNZu+lk1zmRwvJWFiiUMv7XLVyXN+eBE
2ZWBHBBZc8wM0lNoVqQdJjajB909iE/CUz8Ta5uxaQqzCWTxLChnVccqb/iblF6Ws3XNHV/v4J/I
PuBVLnGqhXi9a+YStgTCLppr2C2k/CBFbFp7WLhbYLSz+Obzzug6PQ8zNqtF6yI/smZcT4/iDxAG
T03GkDZj0KvcGYkBD2aywZGBscXqv/tVgHxEM4819oScPI0gNRbSqSKzgTteATo+5nPfZr4wSbVZ
NJ5jpjknNDjN4852eECSl2QATqzYL/OZ6BcW+EwM6FGe/p1WBy2/jvqXj4VNxRPX3Cmo8IJIH+De
gm5GIRTUC50XvNjXM3kqjQgkLErQQGs64JsNXnQZi+6o/ObahS3PbThPUZNdgkhRfFMQcKt8Yzcn
Jld3ULsTw3hX8j4lT1zvhpTzyvsYioeK11HctSoPY6rhsDWwriNVt8zW8SbgjOMwLbB6h/nayo4G
nvBgyWIKigaGzGABmd742zCZ1fE1kdFqpy/HDoETcZIPbJbDhVW5X064l3hzkW3x2s3AHfjFRtev
wrgiBx/is3U6wkflrQ5eTkI+EMmuBDszg+jKzf415G/F2jSAb+J3qa76YR0E96F7JtWHlP6G9Ts1
uIWYNwzl2uJ2Cl3sDkfcVKSPtnXxzNCn2cfwr1tUVIjd+66AW0x9zN2eFSfIh175Y5NpTesb+6An
NO+DnjLAeXvKMSu2hj6gzn5F+meLt0lu3nK2RXDgAk+Dz9J09y1WEX8jo8eH+o6TG8/qLxvpx4AQ
6cICjqiufNH9n6rsKHV325hnNsCB7BwnK3tCs5IfI/2vkc2pTZTw28Ted7fm7JBijwbDX9f/6foz
Zs9RfKTWpnVuBcEWNj6grrx4zooCS7K1dAP6Rj6GaiPEIQOfBBs7aLI0f4GfYhBPO66B4hniLB/i
AyuozFxMvNvhKV5Eoh8DOiYBZgUaFR2IjnhrvUMeCEl5FExaW/2Hb2aUDw2OGs/GtaeSkVgohbjB
tmq215JlOB5l7ZFLV41sQ0R9jB2D6dJCAY7IBvudYXxk6Wc87i1tT6CwjD4SjrDcPuO6gb26pGLQ
1aVpYTA6tfWq70+5hXPBWUT5nRUIKU4I2vIK5vb/USwGJBz2SbwR+n/N8aQbC7HxJWL7yLypv+wM
8KT1JWyQOEkbc4FZqmNxCUgn6Uj2YCDqTMXk7ELlWnaAhz6rksdO+ETFLJLjaz4atCu0EVVYr9Ts
pzffOd7mCPFtns2T5tRnrEjZ9uZKJPnCL430MWlfULruUpiTI3/PbnOJJe8tg0YoGjiLc+9UY4Gi
+vm2PqKtp21Fol+puTeE725tyytPXXX6JC2XmvxmPYZTnwJI2Lh2AOwuZJsNJPeMuQrG8kmJ/wWp
PFRXv9T6NSElcUgzx7Pa38y7wt1HcgtkJjjcDUF2tS0MqUwrqkX1sKp1iMTmLVL1YhlHkhrxOwNB
IqOII0AV3j9l07H/9x2gQ8pHGLf4NB+DujRUihR6hkVTfiXYb8Fy9wcGta26YQMBE441Bl2sDMyd
pjml6Z2NP1O9WGkahci2b34p4TCSouzywwbpJQ6x/XYIFvcw46LhrjK9YIHWBCPjECTfXA9+crMg
/0j/mCtRt2PaiqeKhc2dshzhaN08eZ/zEJsMh62elObngJphwbhWyjPmqURepbLAqUrRzlnQxNTW
3gLRGLY2rfg41b2/sj0IcwBECOzafE7/rqej0MBY8m6xe0FkmkbgvAaxt+TT6FCiiFwT+Rz3rGVP
85trALj6rksBsDrkmNRNVLtKh73ztvOThrVa2ljsD/IPiJpJtCZh4wfQxY61vqNWSioOIYJJpHjz
pfySWRCEfcMRxAfgP6yFQAG8QQOI+5/c3dpU4ixkKFGRZK6dmqFPD9eD6TSVXYpLZV8GEImEJsLr
j1eRHC2f52I0jz14IZynubnO2h07CfXxzkZE5u6PnCrOUbkKGPZrh4wH28WEskHgz/HvNWhjOsKZ
aGfiXl8G2aWJMtKR8WysnqDE3OQtHuiCjR6xhrA1h5Zox6emghLnp0j8S0EbdJDTBIu1HAiJVDuv
QIY4aeaHU7156ac+YSVm3RyQNeZQTfkqG0IBy6b58whZUyw5s7HGsYzTgdStmKam3lXj0/GdU6+s
h4W+cDzi8hneoXruWY/fb5n/P51h3P3owqvBUsCy+3GZgeGSnLU45zp52zkb6NMhm5wSTNXOT2f9
iZ/BhGnhFt60qs5Vhsw4dykRb8UMz2P2LfrOBmhYewvRKiX1BUdZznfk02ERqQOsHIdXTlsO+rmX
7iMwZ0t7DPHG8854FG15r2kiSY0k4m0DseViqXsbdLteudfNI3aelYP59JrJB89d58HeQjycliDk
1jjYJnX2E3F9j9Wl0FlC+Gulf6kGnoGdPYu6/gqLuxO/VecmT1iw3JzZ2DAdFqyczT5lpgrC52ji
a7D6lGqLRYpM55u9Brwm2FohbemCdJ2b3lu0AaU0/z1GGo8GyIWpZ500gyDGuvOBas4wLc8Av3DK
EmUZ2beJJoXm79cbnZpAq5fGNyNXmDV4DKEBicC4OedFsL6RgFBzceWwL8DcW/atSi5x9x0Mp0z9
6QJ1XVeXutQYKYMDYgmPbr3ibjemh4pJbcytNzIiyJWbfDXxPyTrf1cnkzHvKshXifk08Bv2K0DS
PNIHIGdaebWzXUv7UDr5AuANkCxkZNGnqM23TmBjeAr2S90tq/ZYx2cZEFi2k5FAEbPsmUH0I/TQ
9Dgr3VTAlw2KL17KZMl9HbaHdtiNFX7bGMIxrxS6mQwG68ARYFKDYawILr7xx6EAM8XSV6ywcb1f
TgMMdb8jJo0eUZdCxSUOqf+21Mwj6mHH4DFSP6ENGIwhq4rKrttG0aYZ14QLpsFfXGEierYuI63v
vlorDOvIwXfzHHue/oz5hfXTELylZKtyWHQgBvtri4JSyFSzoBZ0bLdO+iO5p9xYVCN2JIZfO5F1
VQntFOtW4r62OLMP/2xU0g31aJoWsDcXTbxVvbUtPVSDPTFLohrriNSXgZuj4QWKz0D+2IosjJmc
O2NwzJCAaRIEw4OcqUgCdDKwvh17tNJdMAAVXWKPnEOcSNtnR9S9SreWsgMVV+Z7Kz83E5iEeBHA
w+Q3tbow9c+JnFv4zWdhsuAOxSdVd4c+PA7cL3LDghxqRwbV0O4+GirGrLhV1cdAPV9drPLicIlq
6gp2YIJIF+HREUJVIV0M9c5+IKs5BH45TfrPVufAGr8Z8wtod41bBnu+3VYk4TbQ2022VZ679pMN
C1NSCilSH8IE6UBaQq04O1d3IF+wCjEI9+3Zcv9sfT/ij847zH2cWLLfT/z8qFaLXMOcQN210sOt
05ycfgdbc2DwDr8dNTNqn5HHeVcdbBp5lR0TbXA0UevztMY+9NS0tZRtEv0gEthjuVTnyZzYs/As
eAcJr0MoTAX0F9EiSZfQ0UVuRuufFjJrBIJiiiUmQ3WGddxtR3PlmCszPSnFPsSqJZ1MOrgcs/nD
ML6U4ZJI69TZGvC7KgRSpVpIfgENygawgeePSCC7gPE7peaXwilguZ9iXgauF3eqlX4E3RFIBzu0
92OxiQiVxHh3aL3nnXa2X/8+wOFKpHbO/r/Q3cvOtWtfkF64YiR3j7U6VbD3YWVOl6Jl0qOryDOH
vDgyUc7KfSrOK8DqUoFF5pXgZOwWlkFGjxWsP4I4V0IGyDYpGUhH+/AqeYmf29lUNc4o2OeONc3n
TXL0q0teibSQuWmIcrBGU3e/K/sX28ysxhBoYfcWp4peHxmD2CFt7YwaGXoVGFutR00nsawARGQL
k4vjeNNrDMovNS+MuUvsR/7sY+ipFokh+gsZxB7ftg9Lx2cfSYOBxeWx7HVoGQROUv7W2tn9xu9/
OrtAnSZBQ89KxIyhSgmTU0Sok21lH8Yee/iMqjTiqXKXeH9IJfF7a1QITDcC9eopW52G2zZOJsut
hJ8Powx0XH7ezAdrwGKnaWtuFHOTIDikyGMNulnesZ8MHKG58JJ1RtrN3oljtHLmyoLxzEc9PMNm
bdMe9TdYkbEE0t5grKQxBhgHjsc99UuC/obXPy5B1p8ZNEw5X2Rrl7PtYYbzuLU+XdGoQ4Bi/DR3
oCHLcGW32kUNHin5IIvYHVPG4AS1bwgOebOo7AceGmz3vI5EWp3hogQ36NIOuqnqu4dcfYllLZxA
DaUKLIEGsRT4U9KfpeYgRw/8qjMfnRnMVLTFVhqYp2rqL4iMGwTMjengrrx6hlLnL+qVrR982u6V
bs/D6EjNnoDcaDAbyzhhxC3RQtd0yNBxRegN8EQSrpijDdvHIgz28ZOhmRaAdKAas5/Y0Lmjmvik
G8+YnbeDhR04OsbxDSMFTF8VBKgLlMDa+WJwETGGh0pFkQxM+J9fyOeVjg5NvUCxostLYsIEC899
9BpQ3sPQrMBARTiaunJl7fVsb83u9If2ZJxnABiZlRCWYX3Oso3QgjdANTSK9WzT+jcby7vkzDqX
rUpfmAzDKYJkcBa9PJ4yFWFWPZQGUvmjxvrgrRja5f1OVPkkUSXeNt54Hs6x3UjDFkwtD6MGUw9+
mmGtHl+sCoTrKHeYs09xu8wEYQsqkXOPk4VI/+WXLmNWtObWeP/ySYzODWWIVwdkNlzbf8A+7LpA
bRlEWthnMhmk9tzvT/AWiLJ6hj1NifhngO3ZlT03uRkNrWaVwYQ6ekIruYCbR/PMM9k6rJ1btdGZ
kclTgw9O84yJEV6EZzwz3hB//I5CFuuJnAOUT9Jw7izr94O/iUu6ZyHJQlJqj5WF+WGp9YCRYIew
qgb0PNl60tVKs+SPDZGmS55DuLfjLRZ0F8yBvbIxOpkXkiPTqmbitvPwyEMET7RNAIDYYEnlgUEG
erysHsIKpZeZSAbSI80hKfMHQCGOcfl3FPfDrMYOI+RJLCpdtByTjxTgnVNtg2EjAshKMRdhZtXe
5tU50DYcMrmDuROEDY9rea/I5+rbhCJdZn1lQbuwcSz6NNwDA50Vo32OKrU9s4sjHy5ZE05Hj1mk
AFMwjJAMzgtM8/9boxVKIr69HsIoIPV8Lj1IKbflcrxBivRwmab9tdTBlXj7oH73zrIViVnmj947
TRZKfjSTDcthiEiSN8WifhvzmRBe3GQmUeOr+yh+dgw1ARWoylJhbybNHr2iAYpKmPkH5dYYHyKL
FX5luL7t8Sy6OSs4SLNwqrR7D5uVx1KQh1esR2Vlu/f+kSK6SkfJvZbF1nJ2srEMQ2LOwDHrAcPF
JRZubh8NJnw+AAsw+e+178A5mQyaI+szXPpLSIdj8FNIHG2ZOe2lvximX7YqGnCOGIOrnPSec0nl
rd6xO5AuDtzuQR7WjjyTgUIMwuun7Jv6vedjqKlLq/IE9jAbzgW7fHr9GMZ7GYutfsL8Ehf1BCVA
XL+htublLYov9tPwVUcMDDyWUAm8mM/T2s1FrjKrXglrB1WKfk5NcGgZBgPU3oLC0MuWNQ2s8E9K
xwqjh3QVf8AGkkAiLwf76bHKNCB6qSZYWKAiRisM6E2Jt3FYGdFCUh86UgBLUITwUuwsrGQ0QhY5
R3/NPrlJTROI86wNuMvap+5DhHePYbbU4Lj2DhEIYnsKdjcAg+iJbcwNZR/NGaS87ClF0dTmEEWY
FOACoSRxnyfEKYNhyWiMqxQFZ9kEK/YGa+WZeHNPR2+Xbzh8wglvX0dRq7SMSY2L8DH3zrdosbt1
Ab+j+tKbbp4S13zzlrjnttm2yV7R7iI2jGLrRVuz36g6+OcZe1fG+lcvPhrz7eF2yDDbKhUEZqQP
o1gM+twwPwaGqaDvfHUp2rbAuIj0kl7MJG9fOgfG28sK5zFjHTAFok5W7HOnfCDeW3gDPGh8DIE5
QotHZiy69Lfo7hRE8ZVKN6zhngpfbxD81colcB/J7xge32wi7hb4NtPxN2tpa4SddRuyvCFdh3xe
MuuokN20ZpMn08ohBSYzrN4ApoIIiRKR2aeRS5sxIKs22wfdMZqdmRxhjUQANPHsyOmRHSWLmIe0
ry6yu4fuJzxdMNaoo/nXAswrCxRYdnHwqPFViFJOU3nF9oIOhQydE5YxcLQzUn6m0mft3EgwGwgP
6jX1PyugreYNn0EjbuCAZDn+6I1us+XhLkfrRkgDJm7a+hwXmxTrDNhinap6eLN/naTWjPmS99ux
b8UC5YifR1jDQcRR9Fj8T6wZ7UOOHGbUULSYj8PT8oKDqDfk6M3AH/YHrtVujcg/Z8fDgKbV7BJt
WaAwqxSd35W/0XOssni74hXTH8fYA5ec1MVG5BWZXgtFmxbfPJcgOJQQaLH20Mp13QhushEv2oQf
iB0jf+XMhj6rrmPvZQr8iLenWOcviO1Gw/7IdQ6Ys2Mqe08VgdVkEGDdahWo7s3yVGZoDOO4jz1E
5DDLpioduQlDuHMEgAsX1yJa0yq4uBZp6IOTrB3UmtcthfK5s4FAIF34xl4EpqPqSzzm0Zx/vejm
ND+wkdWMIQbIRfTj8gjGXYibWnBhQQFdbK2dHCC4GVWAhsEBkpWYLITar1pfko5GhxE2piV/Pct3
QXowrCPBRVbF3j2mctQz07ag5ZLI/Fo0K9Cvy+AhaYfaxZvYMVb/0uNl6jGcCghCsfAaRIOkY0VC
kVN2g8nMBdGrSH9aOEjqDklOC+6+ccmilaluCulaZXgrNgZOF8iR9sZOMPpoc3Rl0oqcGVW4zdvf
gfo3CQ9xixM8pR21XmXEIV2se9YEsa1MdFia8iqTFIzMZ8zVZ7FEq2VgCm1LDwbiJe6jNIuXqjDr
ZB32Gj8YY5eOZGS4LU2QUnnJhzjLOu9WGvahksK/piy+2FzCXeWl+syQlNM4itQRtWKSyn+a7pz8
ZHwkMgCqUgHSgJ6vhvjHfGlbcxGX+Zp1zwfFWg169u7Gr45tkjZfrtazl8uTDiYs+TEzn1UCHs1v
lzZ6jl942wzGfZgk+5JKMpAbRqrKHb/4tCHFDyamu9g4ScGuYi0k/5ZG7N0gZFlAv3DHXeerXKbE
QAp95TBMaVoeuDLi0BwWtNYL/P9TNdD2e79vDq3cHCxHWXq5fenURGbg0nD+znO8gZov4ZshENpG
F78fl5Kigxt1lnJEuSn1R5VZJJYMO3MgE1mLtjYXPX2WYG12nDWlXP/YesiowTpbjpjt0EvE7D/H
+ObgGxuSbG0F5EWB/GEz91GdzPxSqJBiB1h0Zg98sZ+HGTQZa1hmIz4Xds+6NtYr0JKuVy7zkQkw
o6hafXMYS223UhJ2DmrDppOlfeynu7wNWBw2rmJsgg3GB8Xj3mSKMCQdu9ccXiqsP2qyaHJt2dBz
FgBeA53eOItOY2LfW4eoR2sap3zs9n6YLw0PsC9+ZCtWZn0h1ubkNHQjXsMY46O0N4ONnvBEUGEl
5N5owZzkIyZ90nv9wSMUBG1zZ8AQkKNiXlswReE+ijFGFirnygHDxo4y1hMvIl6jwC92HY8GhQkA
PZWdlsUyzCyCZ2CJQNvDLV60NiAtxhejwuZ6YQIq2UWjcFMqZL7tdqfoL0l+jwBVcnH2/CgWABuL
FQQVPK2KoSeKqUtFoXMBRlRKDG1BOn66P6IsibGtGMz1+1Poo5YzWgpxG/oGbRLOwMhmUG4w9oPa
yNxCRzfWw4MTf+T0VYND58yijf4g1fgfWAw5mtBpQGvVBJ0NBFWTMfEw4hOrYT4n0Sxs6HB68K6M
1fNEn6rsprDBhQ3c2SrlhvNy8C4VbAdTsBJ2GBTE76PTYeXOp0ux3+TN3I+UiUHgihPYk+mN6TSD
ceGO2yH+LMZqwQ86Z83mPDaw140Uuu2PXqMpIZOER9vaucE2JfWBmEqlPMOapFXM1jk/LPIKvehG
/ZtvrCyFHWBMLllbT0X41Y4Xiu4keuRkfBt2kAUWJju0CWxogdTNPD9ZVmx3sPlEYrIeMTsAJi5C
mSvbIRk7CyPCsNYBuHnJvMLbqSOESIl8R1FsOBbFxzsKrg2rECQY+BbuakvnY8M7L364gIY2zjgf
tGfLDqNO2C/5BXOTUiWkDxWWlphtgwzG2GgyeFjeiXsM1FQNvL2B+DXXdZvNvE6aqwF+W7dfpFjw
RrICVrrKfcaPFfIaTSXG7ByLQjBQlYAGUvGzpwrAVEKUCRCoVlRqPEoldi38AhAE8Dy0fOZ6utKA
euVutNNLZZ6UA90GDRzC4Lwwr2XOHCz4zQAfm2gYKk+4oHsZdTIbGedmYgWkQx9d8QFyuIMvLIdL
UNMZ04koFrIbNtOMzRkOVocc77oFxc6CYOxTL+O/qv/05GUTJRZ0ikpFD2ZYKSpW5vdK/CxbkLPa
FobXDXJ9RScMEIgSMf2WApRiJHKl4xJD0c4rSkMLH1g/VHMP3F79qpOtBQCtR++qmM3J3NoZP6sG
iESTrVXXyhM7rHFWhFPCWKSaMt6UusRF+9Uqb9+DJZrwMZ87my2mtJLVXO2JhYwsB+jUbVx+1Cap
MMYIXf3u3GfbHxz/HjvHXHtk6r4KPpTiE2iFXd6leM/Dr9FeKj1VikHDgsyPNSFXqQcrMAP0HzUt
Qc/fZ/2iqXSuDCwUvbtxWpfx1I/egQHufhtMa0JBFZqIHD5i7pnc4gEiT3lO+VKS6NQXTPTVV2qj
PcTKPQ/Bu8IcIWoxCyEpuClhg4ylBNg2MijivfwtqBYMMw1zr0CUGixgxwO36D3NMfUFfHfvsTtZ
5leCGzoe3bkIfzh6gK/kbUBU+fPVW9MokC3Q3HzEWIhJNSnHIHgFFao9K6FYbZD+dQ3mSRO3g/JZ
ETTIAYcov0r0Z6NK5V8pNtCQZu4mJ29SClwBbIc8S9FRKWF6fQa4qkUIT70EIdh1wntKmc0iFTBb
MlmPJEKLV6vfzf7GJ9GRBWFkDFoukljIFUxTY9PLZy+/JSzSBX4UblkBq5jsEeINZOrNxqNsPSAP
yf4yYTIbnZTo2ELUmjTqh6zQ/ksLn4FgzHcE/MKij9NIqBXV0sDPNmjTJHCnNpOAmirUL+BHyywR
kXI4YgRIZT4LEpU10wLD/uAfYfQj+mS+Ek6ZPqNqsZcaD/0/K3aM14+QucaN3dj+QvPMbUq/a1j5
zEeKcyHZRnHFXAliZP/ltgINGE9q5sAqogJNIYZhliIy0OY/3sAmAjdb9VmxisqZ2B9CI2IxccdW
cUSqkiKWqRx01rDRZiQr9r1BjQaxPLES+oduz56bAQtlt8g25BzHZAGbWVTs6p1/U/qPo/NYbh3J
gugXIQIFW9g+eiuKpCRKG4QsUPDefX0f9OL19MxEtyiSqLom82S+KseLEx0DddXA66Fpbw867kVc
PVa+yz24fS9J9TOBe9XAfraMKWxxn7/kafFRYUsJeMm5N/BHI1kXggj7cCJkFVOnhC43SqdthDoI
XYVB95TooPQVCnXrxYzKpdldLD9fm+KqWS8a6ZKm8SX8u5N+ieCdVfnkZP8fPXWIE9yhbEcKVaB7
aobPwn7PqnPrBvCPbII2aA9/TU6Q/FllRL39GeHZIpF0fiyz9Fd3Xwz3qx4Ohv9UAJ9xDxlCGGEy
XfxNqmI9Gq9xfNSiXcn7WwcrU8m1Y6KJEH8dw2//DdYZUNjKP/BeKnlkmsDajmVMc9C9I1E8+O5r
eaiwW6a3cr5m1adF3zead1G8pyki2z9+Z2885taNJ2ScHjnXbDZ+9wj50vID0G8S31AYTnAx9bMl
awK6SUs2du7wUlMHpKQf1qZ1kixSmPk3ghPxXef6iXC2V95Fb5lRnfzy6rTfWbktB4nBl75FYeIj
ND6buPbZTJXFixG6PDEvWf42juCg+pvdXOcKQehocdc59k1xyeJ06YRHQ1w7+9YwQ0ngFl87h3Sz
vVwbwTnqrgbF+3iISnq5Mwnp/LOl3PWgLaZLyHzEN26mfK8KsbC5U5P4CUMb+0RPZxf4VHF6Vbcx
/E7TT5Fu2Wm21jVF302zbk9PRrPDgWcaB520EBEdfH3EVLsp2zelI3Y8JvFF5nvXv4YM3qDa9f6h
YlXZnYtybdXAF/atfTVbRJb6y+Tce/QLIjtDQa9oGaVgeFM/5Rh2eON98dZk+7o4JeJdTWd9uFkc
BK164SsjOAbwP5fer+HZRzEhZuPGnH8dk160zr461rpufGdoAoZdBX9a98pYXownFbE4/VeARaAk
C8yjw7IO8yJLlADDIbPLPr8X4k68EALYJyfCgoTvcLpoYCHnpcXdkbuGYZB1TPD6RuvCY11hH9lt
j+0jZSPf4/ihs531rtSN8ca3n/ibKr7o3t1hFCttRpQZJzrShORiVy+ucw4rmEPPYXlIQ1T8u2FC
ErkFrifDS4h8kcgIz3yKbLn0darwDZcca3EX1e8ALb/vn53kC7BDwieat+jyyHIZCmotTs/uRhB2
kf0m8DXLn5jrLz2FgVq1KBZk6C6F/+pb265Cg7IusSx5n1r1NQafU/TmSLyp2tFLL3QHyw0VSAjb
uOIszc2fgrtG4sEaUNPUOVqePloptlt58GkP5ENT6pGGg7YzT85jSE49HWjM+iEUn3H4mndvjvNS
jCxgVlW2wgzkj4emOxrJh8V2PnsKwqvNv4OUbQYKRnuyurvOvRJ9czjW9tII8CQsFGspMHrNU2Gd
GLDUTIoxECIzRZDwmaKglP7VY4FW+9dIUD/B3TBuhv+j8wHkL3wjyvRqtXygfwWzMkSMfPQmIl0w
t+3eQlge8K29yOEQ+J9WvS8E87H8Ywy+G31j94y/i1M/nCPiYrpdFD3BM6aBl/2WjDrM1Rzw8e/8
NLWXuj0FxtGoHvTYOkTPKHrT4G9SRlnmd9e+RvqmRDXJWsM7JDkb4p0yXvmuJsV3Xe2Q5Q2SzNH0
X44EiWAJnCSkGjM8eVWYbQRYO/Fc4pxMOYs72JDgbCG1Lxw4zyn0MEahS8rCQgaLSEpmVb/zAzYP
D4qGWeEpsg+Z2HC0tdZrQQYA+kU7/atY4ysyJukAFyhRQOvwygqxJww50Ha6w7QLRSqniez3dfeO
D6KZmHHtfXFkeOjhqo6Ch8GMmwr4X91jFebPNFjLNkoXdNRkqu5kS+Co+WvNgQrUND3avhh+rS5n
lT0nqus+y+xqM1go9mF0n9s0XmxXfdGlBvDcJWPYuTDqUIy6FXkZPuqrY5b8mjiSOsa/CmOhre79
+KC9yyl/okuUPhPUlvnrspxND2nAVvso45uV/LaC9b7+Pljfhf1d5n8lgv5sIXpSBfdh/+PEwwKD
69wfttrPnHmY0od11c0y3uCC1VQhGsP88IphlTH6h6kj3MRLSpZUsvPlPm12fg3KbCMI9HGBV22G
iWz4axPfpGTY/Qi9c/JakbsAVVGHcYfEjko++0u8W4vSt/jmFuWX74NrDgcHUM3MmIVkfCmYiiiW
iUderuOsgRoQQunwxFHY/eOhCcs3noHEfNIwZuWvI3O9ZGvY2zEjHPWugqMLE5oapdpX/E1Jlu7q
xcIaW5+4jqk/KnDjiHDJRodMxqdT4khgQ8M+6h8bPOgbBilBasPfRO49YkDEOTG6KFd2NvmSqNOa
AtiHtjNHXBQcjElQsEapuRB4ZEak8Mp9bK1iXFljhB7E++jS6c1zjNdCrxgysaw0pk/pdzPr8Fly
CRgonNs0O4/8Sc7Na8zUTbnWqTOxjfYSbFC0r02TRzZHzPHtVzYVxLizYxhx3pDuUlkenIHaoMiP
Pir6VLIllsD0NETfSAEGUJV5Ul0c178cizY9trY7u7FWoZ7Z6HecS+RaKOfIt+KPoN+LIAU0yjC2
Sbw10/ow9Oax12I8dP8m6a+nsVhrDCk9NwJhiIoyhBASPgafFsXFDIi2AEfrxrabTdoRQlEVxFfb
Yll0Vwhk28kNz8IPnmvZPjcDBA5vpOU+NuktACrdfTbedO4ojpoQkECsr1pK07YY9qX60FEMpCN1
LXyn1thkKjmlRLKXGdoUG+EwoW5O9+Rz1guadb27YRAo3KcxGLYpo70mBCKC1GpkqWPCAIqaTz1/
nuW7ChdMTGpcFhv/SpaImnGPqxEO2PgWRxnOnenYouEQA6bJ5uhNLyoJllNGNFJOIg95XrE1LvSi
QZU87ur4q8MVxsgmJlMCq9+Wj3KdJxhV/Nkal38HwJBpRwvsK/GfzTCETFCoVgbyumAT84PSnJBa
Gt0RiDpG4qVlIOwCXK9149ojv8wh8sumNbQpxgqEjq6BaxlZRU3eTFcC5XdXZDNzHvFBM4s1qBv9
AfSEX07scAkgavrupmvY/9qEc6d2+ismty69atW0yRVJZW1wNMW4l3V7w5845cMReeZRT0YeKPGU
Zc0zDfDGIqUOZw2uUUgRAzn18BPy6KqT7VdK7S0Z+5vW/A5SbXvXfgGva8vxagTJoSuCrUWOVoOx
t0nMY2lVd62MfrWEuCtnlvfW/dF7cYfis+yJ6XX6r6jOboXgu0Ndis2/l+2l14ZzL8Q5c6ZzGCMx
5pRsQmL22IR5zmwTNsfvGr5TS7LRrMHXVwgfMlKQkjL5rKuCQ4S1xUAkAwWNvHmQwQZadCRznXcV
0MRKmyU5rGU3U4+mZHV0AnT2yYRgJbT0g6RXzP3LXsX3MdT/EtME/BV359r7G0R/66T1nFs2JNpu
6VjTtif5O7P7pacPTzjMUEXo0MZMCyEe5UXHi047m50CKugcCait4qXPd7p3NPCz7juKB5w86afp
H4HLsN2yZwmMBRmz9ohuEvBKtDdDlTdCbWBCm8c0KG+th/kstYxHPsbdwXiCus9tWuaPoJ8qbNTf
gzb+DD3BKAgUdyXYuSNXpsdU3mN8mLTtv6qcyw1EOklOOFsZS3X0/enFVSnZDaN6JgARYZNm/ctJ
9Q0bHHE9J2hWErBrsm8V2HKIpNnAoblZ1TaiellMBasay672RfQwCanyENYDHiCvRW2lEW6tyd+b
stpVI+ReaCtIPpsiOhi0tG2C6gv9SSpZt8t0P4U26UY9tD5r60Cn8PRTR9qUb+K+g0FSsB5BXcU7
tJG12uV9tJwKnPZN9ayPGMejEPBJsMBZsnPN/ugEsPJ1bemHzrsCypX46UL1PGdk3+p9vamclshM
HMJ1RxcWHRUN26jyPVidqyDAnS//anKxJFsCGeq9tNrt2GJ9avW9iN6Gji+3qMR1aod3PazJ+aDV
jsInXYjvEpFudpC+j7IQiHA5rMqk3c1SAMbyLW8ac0ey1wDID/GnE7Bct9h3RNUlKKp9p6bviYQE
nvGLZzm7oeWunBFsDje0VSyzrsOuhDceNYxIp1Ot8Xnb09EK9YMdGIfWhe6hoOtTILhs963oo4d2
lcBYSpGphCM1tgPppz+2RXQuI7XvQU4OAsktaASsg34xngaGjaHdbM2xXWsBtCY730QQAtLGO9PV
4M/aBVp5nv9rByi1KyJShHtWHOpst/5Tw06+GqZVIjWGfMOujmo0Qs1+YgUomXqWoPCJjF8DVSKK
VDiLBtR+EoiLUQHWeQrzfRKuffNMfDJ/Da0d/IeuvRg5bTRzluZMFmgF9kip72JAnwfufPR+avOt
mtvI9DPXNq7/KPQX137GWyPC+6AEQ2CAFv6xYv5dlV+KcVQQdwzZGWw5703lLBOGB+Ml5BwLYU2W
Qlu4kDq8UMBZZYEJKQsbsC5wUHgX/LOtt+852AP10ZqXGV5v+8xQ9L2Fy6vLXufJZuBdPfoFE7TG
UF+6Zn5BFpPRkuTVugJ/5n4GHLYNs3M27DTYYUvOISwTUz03uMeoipoRffuJ9Cw8+dRBx5DgiQBw
tlWCII7XtfbBDyF7IXyV2b3g4inw27rE7DYLj0vSqj3E5Md0fHbLVatvJ9pZKt+GhG2reo3Flo+j
Tvaa/ySCz8r6M0zk5XfX+iytm2PSu0Lv1VHumjdD/fB9TwOI1x8pWMvAfYPphu9oqtGMHddqJsmd
cqCEZaiWIPrbgWkZs3lnjWwcE4zOijiOzwMqLzuEPs6gIMPAoLmksbQFuX884J72z2nhEuJHaaBw
NC60dazZPam6U/KIHCZIf/wijIA8jXHs3njpQEcaXGPypCX3nNmx7DCEKHxxPcjmevZHP2rCRg0K
JC7rcp61MRW2py8TEGbBRI3IHosYH01+uDFiNPZFaYDEya8WX1E4cCzHyzB3VglBPBXrOUdLyKj2
Vv5lMFnIxd5WjS1mPDThvLnoSklc4ClinzM02cb2k3XUzM7Zau0wv5Yd/cK4Q/pBIhoLYrI5Yhy8
pv8AtUzqA0jYDEhxsAebPDBh9yMTLVKzCBwCNLC9e9de/oYpl6LONgzyjsUo2Q4Glk4vvP3RWiFu
a4nPyrciedaMFz9K2VF8ptGvbjxES0Nx8Ycd2breOuKokM45kh+FDRwo+LbGi0yf8J2wQqSQnwqo
xOprRrsZWNra09BeMnYwI+ur//ttOjmZvgfqXy9eM2B/E91SBwchKV+zANf3gzIqlT+B/uYY8ERe
Yo5qcWs7tjANnn4npUVCat6/Ou7R5WMI/frgaD9JQ5zwaxg/T7TNBGVM5gtPh5SHUHtW0z2ATc0A
JTE+Y5YOwfQIcuyvcKrZ6nPSLCLHXnChMjNn86w9CINCjH4LU9xNGpSQx8BSViLs43H0PttcX0+x
wMN1r9DJVMnvQDpLJzh01Z+d2iz+WH2PGkbOhWYRVMWMtEju6OAbFC+28xElvLQpAKJJnhVD2fY3
diHcI+1gnYndBTH9UjXJkh3eOne869gkm/mr1IblamaQNWIVUGvMo7daFls7QMM4QPgSHXmwkFBj
1KcIY43VZIQrpkqYZUJsPNj/jGzlFcbO00gdRM87OFypol2Otr8PmTb5vXUY4mLlsE8tNIBm5KA6
HiNJq19HXME9RFwrGkgC4X+rZxv+XpT6qQ/654FtXGLzsGB+TknwHMJ4R89MehFZTp1kZX0LIs7L
yTorq9gK5Buaj2qeEsMV4Vrq6ZpXTeZ4ts4rauW+3GSRs5pkgvBFvBcK1kk5EBwO+U5uxt4+BxVe
rTxkAzILIFjJBC8BVAsZI9Rj7Nuj/qA8WBZBtGrKmx3GpDKSaheiuVHrcGLLh13Zt1HYIfBNaKB1
XYM2GK8NfoVo4Ak3/UOZPSmZHbFAgxwptbUzea/8oz10T0JF8Zw6i0lHFWDABTEgYpUx7GtiriCF
2BZUOEAIKUCmyUAPPHAAI49MWBjlPas2LDhFsoJbtKjhgtnz6LkplzklDrVZ2BwHEmCirD83alql
qDyyCPJdwPa/E8u+GVd97+81JkBocwVwqYqfN/TuVoHwtJN2I0cXqCcrdlN/apmlTX668hYV+SWW
b600Oa5Gj3x1umwHSCUNzsou+u3YY3tBkdF4at2BjtSRuirXQLw04cI5OQ7KdXbfOai3oJGbkkkQ
I4tRvkQi2qel3NKXtHq+dFui3zT3UdfeUmcwSZ3OH4Iq+JpE22Gq96Ek/3MxaUeHhs6hrIpZPo7M
QDzAPzq1ZEBw+m/PJMhCcdLPFuU/LX7TC6ZO8bDs8cXGLvshjIqewg7XfZUwaYonyLSSHZzpLPJ5
RR23CIvZ7xLRFsYPtySg+EOx3B9xirrtk9W+OWyJcn9XO9fY/ra0j46eP9apZsRzFd8ivLuY8w+2
iNfmcxicgjxmSzh1vKb6XNjaXUXVjvlMvopJos5qdZpbw6KYlh5+nYGQlPxqApTp1kn01IFUSNS7
Mdwr8eUmJ7P7tbPtoN50bR2Zd0mCZ7aJ9UtVfadyN4/dx7zf6XRypnaM+iUIc1+8+hCDy2e7jVcp
ySqi/I7ZmakGwZ38bMVxNh0F4NJRgOryK+tRhF89Nho2KkPfmiUnwaJp85XnErr+Hpr2omeUF7Ob
6+1vffZmYmBaW2m7Vxq+OUVB+erpL7UmFvwHwHtYEfbG8tAsYUuwn8sMD2J6cATZC6jjaAMd6JOU
JI7AIajXhBeRFF4RYcwWbP4xaYp5wh1ZT3o0GPPEe6sU+nOzI2f9ZnqXMYKxT3HZAPvGgcgGAimW
7qQ/LbtxYda7hiNUi21W82qdsI3s8Bpp51qg8eubfVCRwhLBNggCBrhw92FF5pAxKqNZVvj3rIF1
mPOScR/WXsv+vd6IbNoMnrnqBx1t6rAuivqmmR8+x7TL4BVMufL6helFqL/qjVea687xl6av1qKx
ll0s111Rosn+MEfaErg4nneu1YtvhP8m75LkLlJ9F8rnsK7wHujS51A18T0k302L4S3m5bPKG2rq
QNDqVk+YD7HUyVMeWxdGw/qY8IbPpQZ2DzL2eo/gFFTEJTJSNrngJmHVk01CY52hc0nDcZP6DO2D
9wy5U4SsIrDeDLTCqKxK0s+mMt+OjQcexV4NMXwm1BZqIt9xHAhsR3yP2bUoyTYjUYOc3tRAtJVh
WGdzlbOG9zgeO53JdIMK5W+gAu1JPZrPkwhu9cDuF//bvGavupFb+LVhQ5RJ1iz2tKpHfzEUNbF/
GCl5cQ1mi5aMyYSts0LRYhyMhEeZ8lpbhAb/A1cdregmVq9FhPoNIwflXaMdug6c0E/Bhiw3MN6k
f0ZD6S3ep7YlPClYojSbB6rFuqvcfxYd+DQQXaepbeFOK+4scoGODdxuh6TRImiPVS8PssZiYbQb
RXDGmIIOtQrBcoM9THLs4pAkqLbjEpieQM69IwVJmTrbo7HPRXYy3PpJ8cLpiKuIXs+160tiWZ9j
Wp4KoGCTeLIEbBiXR+OfUeKLmC96O9HWU8s1UzMqqYZz0reboiVXKRHnwAtvZSdeZ+eRqRA5GpE6
yISHQi+whRBRb5znJ0BExrYb9R/yu09+HoAzk9tKH3nQGhhfDpg1dXYE1Lu83PeTc5msk++FX1Oc
33wGU6lWvzGvY/KcQ+JvQEr47Q/IxrCpb0luoaAAOMdP1cT4PQ8G26Y9xx58pWjmBVTngPjq5MVr
gWx56JaTl9SLVi62qDgaXtu8BnNCtdI/EqAttWbtkpEdOYooZFWYC+NxnQf1kxEWiNST+sADdOyE
g87E4kxDkmyLd4EQY7YZaNW77rK7sntIt9NBFPGOQSoKLETrXnVRDr2mzQ02VtWpohFVEVl2TvLo
rApxRmD+1LJc20HwZgX2qy/6q88uztPvBABcE96kUQO15TFP+6c2hsO5ImkeCXj97tE0NBZTssQ5
2CM+sCje6BWvOq/Otpi/B5SdmbjnHmIYMb54GnEug0HbVKjkzZ2ijbSojB3rrw/ynZ6Ua9GrddX7
1yF3X/mxt9gKziaKqKBELNij3dQSWHUpxb7j9E+eh02vpZRn4/VcqZpTB9VvgOGwKiAvIuUOze+w
JjmsIjfI1Y5FIteyeIbhv5TkQcQ8bBF7zrqsjy5ULDr1eWtWXAPU4yNbNLMt8RJfzWm4TBFWMex8
WoWKfMabhoTJIyBiGB8lwE5YUXbccMJQp7ybHkjhqM/HE998tIkPHbtzwniTteVqJEW+tWnmJvcW
I6DQjQica3zCR72WABWd7JYG6QZnuRaMjwaRQhRaazSuLHrJlfer+8QYvw2IvjSM4xh7J7thEtcy
Jc4P/kRgeA/DFLqiA1bUGRD+mByLpfk10cwJzFl+r/9VerISvb2NOvMwxuZLEuhru7V3RcHWk4xW
QP8oD9apCu6iac7oIP6C3FqaYbNr4Ma7/brj69YRoQ6jPWnCXYlSJESbFZEuFhvJerKbr7CR6969
IvFbdmVyrqhtVH4cvYwFEQsPprIwy3cuVq7RDhiHppe8I5ug9F/GIdOWFCRPvXMUniAyXgH+ETRt
TK90p6VkJksaXbQ5pGcZ1c9DviVGFo7k4GvnNAMSaiJI+ZJy2Jo8v1OK0xD4hmJrLInGjbnsswmJ
yySOZY8trtUR8toHfNhvduv+DX8uwaaGZB5lndiMCugXTPgWlnyqeuc6zvbNxv6dp2tG7B8M9gtl
WF7KyT3qvn7O9REr5rhpBkBcDsnYeXeZxQMlXVWvTTChs4vMoOtlIKksqa1Np96Kor4EPVAGzNnC
S5o1zci/GmCACHwghS5URnPdgCYQY3cAJ9y607Kz5FteYQX12d/kcb1gJoHybVrJc5Yhu5bUqwHm
BHwrsYUuqiluHko1laI2QFtoPuyuWg9kHnBbse6LnEUs233HDhqGvRhjsDUeoee4OGKPjXjrX9uS
LiJq+2WZjseBlRCJ759lQ05cfZBZurW9+mgO3S4xoTMzs+zs6FiFSDNbwtzlqRzw6B1FiD4pY3/V
2wTkFLtGg+rLpaMpVD8Oc/zGWJCnnuLry7kEyTwoWBc0bXP2XxMEi9H43Rbpuhi9BSg5c2i26ZSv
Y7RTo7KIupKwBUwwE8aiq5y1rnfrAvx6bvPBp+y6/HqjW4hf8mGZQuBPhw3N5K4mdbdhxu8Q813T
kePDPJYEU+l0ZSWGhTx+d0En1hiAwJjKj1JCcX9oUU4nhTZCoEgOwiUf8VolDtO/dOnPxkkUf2Xd
gFt4H8hm8JdEz3v49RootSOY8bnqLhhskhzV04jaTBXsmbiAq04xJzFnyRoi7PKzqVBlId9SNLUm
6ayZwrFRwHacGIOxmVcYbAXNUUp+9RTioO6i9ZtrwtXRubAbD+ZNiXUQ+SoiSWoGIlO+u+qYseiW
4ccYfdXTo5tHRCkYQwejDzw/fs3PTGuXOUUuVxcuvZx9Y76WJrZO56CzhlKVZD7DwF23UWffDRVu
NfFsOCT1VaqBpk2BGJqClJ3WIPc5ncMGiWjI2wkfgkcHJixYX4VWdLusxtHnKWRAdgvE2oG1P+QP
t5Lh0jKp18O3dHK+zKh5T0DCLIWulu6E4bcxSn5+FHyYRkTplYknVZHx48oYRamEf9JrvFrAR0aM
mKO2jGenBHKWSoY1OaC5kl8hj23KQBdBdqbHkGjS4izK5lJDggxKhWi3zdx10xw1nyvMsAa5cFNU
nhqBqt00b1USvmShBS9lUrJYZ8SPmIkwtgrciVcWnGoC0beM0WFGVhaxL6bsHGwRbh0uH9JQKSYh
/PpBTNwi0qrB6V1G2/Gydv36mGMuNFyL5E6szJprfZW9C6p1IMjRT+7CJbNCi9tvoH3LLnHWsTBW
0sCszIBpIWkQMoVswPlxuhkOotSRJ2mmIDsAbQt/a4TwuKh/sTaTSS89xLDqo3Gzp7jQ7rFlA9oJ
6PnzY9g3x8gut0lfUEU7CAnqaTxK/Fth0u14Y8U6Sql5rOEiG/cWZT6EDsPvQNFFNy8Mn12RruIU
r/7kmLTqjc66BHEAnn9AkwgBew05g5CExQ0zepTgAeXADwmUuwvwNBsCx0bZyFMag8NqQNnrBG70
BmNrww5RBc5/ybKIlakLoCAYuEN0RL12JPdVy1o1LG7GYP+ZzjOJHMAZNZvon+Ay6XDHI+etI8bW
cKD788qjW2Ok8JiGzyElMoFNcr7JLMhoZsiXJCjvZlRgQ7GHjZXwcJl1f9Dcztx42UE1UXpIW38j
XcbIqUuPFSR6vx3S4FgWoFeU8pGNLyX35mII4HxGOlD8LCEQbEqStRhDQB/KBPzud6umwqcomVQv
zNFqNxVPUTknHtnVV9C68SoIp1mDnm5je6bXQH8cjGlajhMeTWdWOZHLJVrVr5tMG1ayGH76Mv1u
DCI5HFHTojPFNxjT69FLRer3LpkkgVyJ+euDpSwdltWtz87WrNO9XiISc5kflrI8ibhkqd5Cw1Ux
gK7YbaCF4aSQLAQW5isl9E/Q5DhY4gl5g/jMeiTafbGMMmZvVWB/10XRryqQkLrN29TC1+ohlYiJ
zMWUeIo6TQy4NzHaUY/9uxO9406+T25rYFRP6Z8IQtMn1tyj8N9thAD5FHxXKYrW2CSpLkK87aXp
o+giZ2sq/5jlLNIc4FnlCHixcp2tz4pl2WU0dKZl3XQIc+z6NoJs0cIFrM8YbdoWjf6LcmNK7uWE
cGgMwC8OajKph6ez7Jnp1F2Pu1ZQCxEplKpPO4HR2vv3zoCZG7LeFDkiy04EqyEk1EPjubca5ysy
ukNUkUSQTTZRihgnjPKv9/2/UTAPGKgLVIF4roxpS1EOZIGCleyea1qtpasjx/f0D59pzzAg6YkM
Y2mNs5rawLisTG9fmuDOhea+e3DzOog0tXWLJc2Eafu/nDUpFxaDivpq4zUR3fgjzFIDbUK8INQs
wwUVwQWW+PrERiShJvFe+ponIxs+IgebcTSRCyss95QX95jxlBN1Ask3H4flMv7TNjlV8T/pOgsz
DwDx60QLaxUha0LL/GOATc2EKCdnFtuUp6x8kv7ReeXKBmblpxoNG9rpNjCobPIG721XoKmoS6qF
qxfnB9cCdF0Twx3FCpRNh3rWz120SP16yCwWmmMEeGIyj4OEbmEU4ZNtvSsTHIDvgxz1Z123JDYC
QkIEilpYvBslBAzXHa6NWRxNy9CX5USYKdut2oViY7ACljT9SVK+saZ9SmUOFNjXdgZIba+1Djnv
OCcnM6c68W8dXx6Yn1BZNRMHh12Xy8ldDj4VvKOxP8vUydCsiUiV5/L/d6K0opVRmfu4ZW5UV4Sl
tQ0iD1u7lMjqEsou5qd4FtoUe9dAb+NKu0UPei2ZMSSIZ7CwtQS92HgP+xLv+1wJxY396tWIO71u
J4IC3yny9ypg6iWq5poIzD61QbGSVhNMJnA9iK6Elb9bYcAWbQgw1cWKNqqC+kXo0Dg1O1PV5jLT
ONlLXHX26JOIzehFy5De9PIjqhEpDnrGqt62SjQgp24iEMSQHmN5DeIcEuSgw4WoQ+ue30dC6JcO
KrDaqa41eh84S2yWLC9/ZH7FFsxkQBdeKlf/ZTlwk1VFwKK3JtoX8b7Xp+hBcdE5Dqe7K1AO+m6w
VWxy8pocsjgl2kFV7Z7nErNiiCGtnok6gwEFAy7gGGWomztPLlEAvCR6cxSNDbaISBDO6r2F+Jdm
7ZHxmLIdixehIuujqPVqpevEDDfqx+5ILRiNkp4PHC/bt3JRMS8uNXvLE8embOCr7g9gyDv2/kkU
sHbA0GTk2iqPXf5/S6DhQ/dWjsQZedU3slomqzUcxxhSbpjHr53BlFZz8Bja9E9u4CPpZTbU8fgw
o7laSZYsO8yvFOD5ou8xFnlRG7CNEDcwormr9IVdeQkBxcwVM7JpUSyipI4Y1JdGQbyl8ABITN0K
j+Hop/qyaX/szKcItLqHzSlV1nBsWvY8dmXdMkT+nZkBKh87ZzU2OSwE+RwM7hwwPkEb6NhWJ0g2
wlp/RCaVkSX6GCE0yrwWRS1197QysuaBcS62IqgPTvBsFrXFQYZ8KQ7dg9Oy/fVZjbVTXC34kmLK
7s6RzkjbsG1824YNZivZE8OA2ZCFVqfVp8Gwf/yJ/UNn/2pjrbNvHZj+J4zJLMfeFsku7SHIN/V3
oSFQmbyZsU+n0uoPxK8Te0DbSzaaI98oGKDGKb6JVkpYrqZeRDx6DPeQM42Fd1bVc6KXcwYIYKiw
xTfUd8O9gD1gxWy6cZETO2RE0+I6NXGC59PHRmgho7VV+GJLM9g6JjNL1XnOJqoTllodHgivtHY+
V+pRgxqXpNG7mdmXsdKJuy5/wporU4sN/h3Nl8oLm2/aBHVEvRSZGI9Vdglyn09DZ07TDrDVXAlR
ipa1C3LMVUZARCY2CV2xEJkyxTwQFOaQB8T6whUQY8lxQGymnBiwxfWhN6yX2k8B8Vh4e1WmZ3Ot
yPeGDXzU1gX+xQFP+ph//MfYmSzHrWRp+lWuad3IwuQYyipzwZgjOIukSG1gFEnBMU/ugANP3x+U
2VWWVpveXRnJuGQE4DjnH8N8LWGs4BlcPBQk7gKn2+mj57Y/4F3mgHHOysnhGXsBoJg8lJGX4Bpw
ntwEvLMrzK0cI2plEs/fjVNxU/QK2CrK7tzC4MVi7kozeIeyHwjP0JoiGPDp1v5JF0W2aQK35b40
uKqm/hPzIurYBauRnXi7IpTqnJTBQ6vUezMWIG2o9w4DsoZRB2xlJrgPQyTEU9Ngi2INicvIOSSa
Cc4GbWs51P2GDl+Vpyu2YVG+qqL1MUrwnYmzF6HlZ+ipeW/310uBRUgzKF8FEMxsOARNKcEdCRhQ
aZbJXt1YS3tnrBB3q1dEWzenkC0hXWRgQ8yTCoxowtTkDSAMRYwGdz4HnqKxx4nBWyL7rrAZ4L2U
vNWaBbovUUdiDkyyGmov1UfacLaFZ5Hk4rD3apda5SnftMi0N47xfhlPQ5NiNIgX1kwr93btMJ6J
a393ZYzRuoeCKuoYfJgHCtYh32P9VKsUrqd7wE9bm/DA4Cnx0XdnMrqKhghLYLtUW9fa1eH8Ospf
Vle91Vb3pnLAgiTGydJkw2skU8xtio8/HfxnRzzlNenepL1SFxhyHk1q5xTu74XRlduYJ0Ju9RtJ
26kyZBgWyouR0lSHMmuO1TCQdIjLAOtnY+GBs2NnP9MljeXxapCkbyQ37dST20o25/r1qWFMRGZI
acf1tBbjKR+kvECYtyVaOolJ8x1a65SvSgu5apNlgltHrPP1AqrcrgZ3PQw/qVz/CNEw2Ut0ccZy
O2nRo1djGAFe2eqRCsuoYUKeJ+e7SSHIaXEHO/jwReQQrsVvV8W/gspQSzhTSikzJEAAkuRiUG2b
rSMvOCIkE70DoXM3RN5PlJS/2qX7Hth6n4MvbcrpwfLGVR05EA3Y/KgNEQYSXmtIF2QD5boHGgzS
nkNftyIzJVMHTXAD6pJhIm6yynGSBNM+TsnymDOL2nANARsStaTda5rcJiIqu5zVT46s0K6ELh5y
Rdqag9TEP7l5G+JEqatdbfH2hjm+5iLyj47FU2SaXEP7bHqMdITg2vbwSUXRfmlxxiH6ejVV/Us2
4E1LD0mCZPJH1AxYzvyDZXLKPqMYygPMMauT45/vU1m6o+b5sansJy91n2AwPjCoX7RgsnY91sKq
/rMlHaWseZvhIse1390lo9LOf6c6uBu67zlAAQE1XGTzMr521vJVe6hibCyKSfFsJnYfv1fPjYej
u2YsGxa4oOLB7XzaAcufDc2OUdds44VMgBqEQFcCTUksDopE2YpXvwrW/7NnkQ5l8zSZYUMox1gA
i9aklaLYto7FfutOh8iiZsDzsODlMZoD2+a04qfAq34N0v+oULNmmXyVVUxy7Xcx4eP0gzLYxgLZ
XZPhnmyRGfLggvyF7OQo6HWUbjs5/Aywl9US/3DnIcuUwfgxtdbzEOfy0PzQSW7oXrvGC/AeyIUV
cyCkpYM2kA0QVConMhXj4osWD3dVzbgZuw8Y+gs767FAAInEqfAZ/zZaY+0kQOPij2O6I+CVWKDQ
pyDebmjuvcZO+DUq+ZD59lkVGnM3A0wjSCtw9eDjREY0VJg43VUBjxa5UwGtlyFmhDaJj13M4tJO
UbUTggd3uF5SSjzh271zk2nYViOfWRypZ29EQLaEH7YlXNgtEsc5q8T8U6V4SQV2vU2q+F/y9CmJ
gqpuvYLlctZOdekm9VrFz1Xqn4u63pTo1OYg52lnSmBATOENHGhZN/Nu6djES9P+1n346qTHPvHu
+Y0uRYpB0QQI20goBr/O9s1sGD00EM1UOF8ebaSJgt9b4uacxfOKQhKHZo3h0QsRRxUTqekLw6D2
UrMNE4Zkb2TYlmkCH2W2Hbmmfhi89pNPmqrnN1ueSAZ634XH5NEFr8eZO4zzxuNXAh9O0x1V9E/C
BsSE63xOSfOhCmWG51iVfKJ8VRHgSG+aCX66jzfVmHHFq9naduzsS+skyBemT9firOtTliGzzMeg
JfKxD7nadMvm7wdQnFpeRMnsYbKou0rtsuWvXycwZ99K68WOmQNr2bLKON5RiWlN6UDVkVBPAzWT
b0CWcS47ze+lR8xRVQ7LvBieggI5EYKBY2O8m5hDHcck70yX8M4FXonVr9ot1LcQITqR0NlGAOcl
MT4ViGjXZdGhJQPTtDinSrE3pDl40r6vfYTibWKRl2Qoq9SKnJSWLNnWhntRYt6ZnrZYZkEnq3eh
bBOEhT/L4XkRjP1F4eGYcwk98LCs4gblXhNwqHVFqP5AikbdNwgWuKdbvzk7hpJnlaI9sobwxGq9
TSsux9IHC5ly8opkCmI0KdgioDg8EWvkWxohYKzn6SVyw/DcsuyHOfg0EHm+oHQNsNIPus5vhtF6
VJxjh8J0714H3eaEvK4IdHMx0PlD7vF52Q0TqzN/T8OmOcUmvHS6WQXWd3Vjh+cMAnMjGucyS86q
Vqb9kfnwaPV0Qqc1IK+dWKwKtECVKem0YvbD/TJwfHmleYtttK1B2MmruIkiAHxsaAh/dyLn9shc
0o4bTXbHxJUJ5WXfkXeQb02N4ayPqbBops+lZdRTSXevLUxNBbRmE9H12FA3Uxfo8TKthrOvxUM0
j833GjEaJL6Gwrpl1yFZ3yYOOZG4PNSBE3/e2TWlYkv7BrbFmOVFYDaM6POCzdMu8TPywKe6sL9C
ccMn2n4HhorYZ6M3kTi3YuanpHBYlPtw0yBS2GCfOQJJ4mjdj5LSDGN3GlkJYNHSGnRcglbLggXd
SHl0RUBAn2O/DdKzUBbo85L0X/WqXchPYc6mWZdE/YbZGtQ5MSV5V0njMs3MCakE7bhLuCu94lQE
/DtyyRInk6Pfoefn/KJLtCv8Hw5KTW1xm9mZmOFr9W/wnAUNF7GPHLU1oui4ulZ060aTs6/a5qgq
73NpFmoBK0742NqlRfhoV7S4+GaNapT2x6QISmom72ZykPs69VeSttPGGPKRPUyHLkGPwskgfmbE
sJKNuHOakq7b9tCKCGlsMUB61tmlJAaEGGUcNW0YPgnRdIfCN1tyStLjwISMYCT+XXCn7Zb0zcv7
+piOxforsyazaj20qQc1Ovn5oVEe/eAUPCDtstztICt6aj2rOnoBYrdOmXLTEsAWARvT7MuoPEcf
GKvq0SE1Jyo/uKqICFtGzv562cypT/i8wASXsu0504Tifqi46QcOl35Awc+dTRXQiN/DsDBbwqC0
ZVkhwxqNW1IR3VGAplxFPTOMV88UAshiwPbd7pNC/bQ1u1E2ypdFjv0xo5ZLgJ0MISBtlrQ3FT46
2SGTTRdkBfM8T5upozGnsJ5KA3oTDZ135NkDH+jUu5Tq8L7Kl5vMd3DNp8uZvJcdbgp6Uev4I49e
TEcCdWCj3WjT4j7NxqdqjkixalzoF9S8dci5tNSrPLOs3lunvxkzGBmn4rLp3Jw4lPpBlmja3Xi1
0kvvWQX5wXjzi66Dj8phX0oKFJm+gbMni0lTVjPlXJhwINVCbJ2AzJVIBlA//bYTktIrjwaWEElH
HJvVaqezbQ5Rd0jjN45MtXFYvbDSAE7putjEUf8mDM9vT3DUD07wKpXtXLoQPZ47oJjP3HeeVXvj
E+ApfDIECtmipUIyV1ryrUuZvIpx70VDs23i7SSQTwassU3PoE05bsSTLJ6ov5Gkb6WEK1o9fIGM
CG9fny04YvY+ND5NqJes1PNxYQvb8N0nUSPCrDhPyPYQv5EhliNBLFONEtwo9Mvzcxck+pBzr15F
ujsVIgELjNl+cUve12Hw7JSB2omlgHOU/k6m5MZoi/LVEOG6Spd8F5PPYWRC/GPgw+6l+rEoUaFi
wTDNTCpm+Gk8INghbva9wLQxp8mTkYKmpZIHja/lV+sOArzSOk9pQg19jkGGWkPZJzytZ8CPwlC9
6TJZk1bPKtdrYMf40a1YSxNV8u5LlD5jMHeHzlwncTjxRLeJwPcjitiqaKe7lcXry+QwLwBnc42n
Iiqq7pjYu7GZb+YYT19T+6fA1dOJoJO70X5RS00L+lgjxG94gGDGAgIImz1RQaLljuop6hwopyLy
4MMQYNuV3W8IxnznpdZRTC4ZwDHYKvuQf2R3wJkNWJxl4iEcSF5oMQHgr0dPOd9JvwvOqCjH0zL3
XzmqD7JMS2s7T+x20nkGge1RWCpOBGbhUQm6DO1tMmc0XgRy104K/To9xJ4VJnxPeb80atxnKLtD
gptUzPuJeIxKi6needL5Ucm23sE6WmEQU+Q3PBoq1gYSZmjFoBk7RIW6lOorY+o5O+H4YNHSse3L
+LVIkl/p0OfXnqIrIg1lcsqslgQUhHKlTyEafjpUfA0nvHTBPgMn3S9lAzQ0sqAP5QfaBeJJXZf4
Bt90xyCKP4spOOXcjpxLw91EV422S+I8LXT0UBzhVseXyuf/4UbiIiNSTcSceTCMIaFHlk3829Jb
O1kVT9HsElY/E0ndyI9+RNZXFyOxY9ztpS1iQsTNKegv0p/Se7Pgzl6YZhHilTyn6AlKC/jmFCdM
1dR3/mRXWyMBLhP8AOfeKPyDPMFckCysfDOhCajXJjISDuFIqLdq/WMYjdVWoOAqffIfXDchdKgG
pAabCEJSWoO2x1QKIYojqngLHIYIX7vTNggHs/eq5rX/yJb4kHp4WAZcuuPY7qr5cYmzbBchLN+6
vJtRQaZCmtEXl9bZdmmRL/FAfue+f6c4rGCqNl+z79PfZOEPWuCXY8dqr6XFkGqRCFFAABXuclv3
4VZ99KXw9iIYnvy8vl7wdy4aah07E/wgzWL+Lweb6C4aClK5LfM4LzfRwL7YdAvhdyViJoPe2iGA
sUkd73vMVu9LSh1ELq4LzYKZ+dONskjE9VZJ9iyQUbNWKjqemRU1kjYgzNDdrLkhlvtZrcg2Rj1i
dspfOW5wxA7E0fHgX5XHKEUl2sxYgcLUOfKrIfCCI5uGjHF3xUO3nDnlj3kIpQo+CiIm6ofB9W66
xWP8nFBirDtMiQITixyrfNO5y1aSpeo75h7v1ZsvwoYzUOItFy3Jdz2awYls95g3phnGU5U4M/f0
famRvC8WBhqV+OSmJsjUFWGmq0zMzvuEsECz74pAISCVZzSuxDknDYC6E+EamHri3lFwxyllPT6S
d53wvlVOUeOU78kMzR2iF0kSLATHA4o5ymiyZtjnPcfHtAwgE1HFcZHAf+Kz23s9+qmuA/FUkkGU
bFqEn6zRrZnoD0QlFjp9ephb9Vx0JDRh9xy3Vc9/TYP73MObyGGod2NY31oExm37fNchUdsiq84Q
W/A4yuJquLblnv7h9HokXZqTq0fRqElJ64F2rOzQppw+cVBNx1yqO38MOabqAOVkED0laYWIXQGN
6I7Ylrk314UbLsfAhtzFiWxdffvrP/7xX//xYf4z/WrumxKisR7+8V/8+wMzYZ+lyA7//Z//OHw1
t+/V1/Dnp/77u/75Iv/9T37oXy+6fVfv//aPHQ8ANT/oL1KnvgZdqj+vz/9+/c7/3y/+9fXnVZ7m
9uvv3z7WpWB9tTRr6m//+tLp8+/fXMf98/f9889bX/9fX1z/gL9/Q085ftXZ+//6ka/3Qf39mxP8
LWA3BlTyImHbcRh++2v6+vMV729e5NlBHMeujR7B+/YXjykl//7ND/4WhYQA2oHj244XhPwCQ6P/
fEn8DaVCENk+9aFe7Avv2//7y//tjf+fD+KvWiNNy2o18MuIMP72V/vPT2j920Lb9Vz4ez/ilxNx
GMX8Fu3H+2NWp+v3/58YmQdG3XUUCR2UBMRM5LaT7PM57ffQN+Cd8wiHWa6VfXSzzAP5NH2u+rse
iQfANexDBdKUFUgCsnr4zt1FQ0qMv1ghxJP5ta+cfdQPDmATIFAf6kMo6/eeBlOgwfIUc/EwK8Vo
uTM66/Wod5m2rGPZSwpTKmCMoW4ssNdtnZIrMlhkTWgp5kud0W6umvsqgZMMtQOg4UHO1NIgN8pt
/zItPAnoe6c5p9Ibf2hpkBRhd6preSxqMIWojtjqaqYGm3DFgJw+nltimzkjz5m5YK+F4KuTzD+j
/wC20HgqumgftvhtfMZswu0Z84NyTYeq32PBhh7aDo19hhYev9xBqx0zKb6mdqh2RnAIr9L12fbR
5Y7kYnikFA6Toep38o64ObNdB90MiEh1iReAmfYFkHItkUSp/CTdIUIDjTnaoZ+CGxRwPcQMVHev
w5jcgmiCIlA7s9EDfsZWdzdx3D9aKyFj2B3WLvm+bbwrTL7obFZAbnHyYxySApCAgyvFpjgVgL0l
GpKrAtJt77YBiciBXvD2o1kyBF2uHNnV4gfQmquLpEIivmtS3MFTIPh5LyA7bxkop8VLFxjx2oH1
xQ7TVEdygDP2b8rO0H+03ROPZyDsAuAIXvDLtdIflqq/6gkQsE4UrSK0Crk1Jr6pQeckiuGpb+L9
lEcLKyd/JlAgb0Unefi1zjYyay5YQ9fIIEhOBzUbLB4egKUeDpxkAkCzkN+sSpR+wKfVkbKlFKxD
q8aGFI4XR1hYImh6wz7Drzz3KFSZwNZIr4Ac6Iyn8uQw1jRskCfZ406LGLmwQ1DYXZO4XgoeFtPw
RiZO7KwQoGHuy7PA3jlogkKH929WA8ZV7XKjJK8KUPFMumN4Wco13iGnuKXzUTQgPq6rYWMyOgxi
nqmw7MSdUOvgjPE6GNyUaqApRDLwxC16WRc/4ijDQ01g52Ot52lf6QafDpxYPqAjIiBrb/HJNPPB
5MFj5aYZ9wF5tqTkkYUpKZdQDvR/54EWlvX8UzsE3Mu5PXD5v1hVcaftCTq38lOy/wL4Q2xnK/tJ
R6T7olIipwxKUaL5qnOyskC5qZDSWjtHeD/Z9bm0ouo5YzWNFj5b1QjNIoDdBgHO0XVWMienwwzr
1MGtOUkcRTQ1IrsNSGC0w9n1Fo0pS+di7L0cRjSvSFCXtvKo+APaV4gGSRNjVXGNu82DpqXMrl1N
0R/9jFDSjW22PZsFGqy5JA3VRh+4dUKqMX10dlMaP0S8LBUnIzcKQyq65e5sCo07I18MqKZ1zrKF
XXiVtyH3dXemcYm0RGqXRLfpiARh6Bzi9lyuR79f9eMwj8cU5UeCR0R0gJZleqixjE8c8kSI98ey
ctF9C+5BPWsojY7Cg5y7Vow1f3ZPRSiAF4MIxtg5iB5ai4g3Evw43Rz7YsvgFWMU+FIN4oqbKMMX
edAJ9QhFjNdQc3kPMNTNckqHKOR+5o0pwooRYi4pWwliTJQAkLYicNGE7sn1V61dDghTVqtO3sDk
z9jjijWWSDQEUEbVp7ErsBuCYg8dFqeoglQgIY0xP4LrS71JwTHMQE5c3UMYBeQyccz0ifUQptkP
1dwIDHdEZQwfarFemyx/GUN8nahpLrBa9mNaOxE6DRwflf2Rx8tTk8aU9nF5tllOFSziWPojr0dk
7xOV6EU0fl/oxNxljqQpnuZkCn/JRYt+6THAdxOo/RSQfJcmP4J+VvsSoKwFJtklZO4o5MiD+Eko
aQgGRPAeWkErz3554/CZRjA4XmKTcWshBe8RSBCZnDLZQ2suAJs6RAqchjN3Mjo00Appb7Mlu+8d
m8SCFeUGeKCWMIwmMkHpTaW0sxi+KzIqWvQv+zQvPmPOabYi8JS+R0+bQUra/nQI6o8aFf8VuoZr
y0o4xUjwKnF6VCvu3cCjFK5fk6XWvukyHY8mAH0rWG5UyTNv0uCAGWaDq95OWrRhB9+bfKS+mEx4
DXd+hOU8xU5DVp6t3P2krPa2ggGHNiUqxqMAUwbYDyqdY1mYs4vQhuC12LlnPD2EHsDX4qRAGn1R
kfGSkrhI/GFufP4UhPvbIYkhNNzmqag89B70zC5YKa22Lg5FZZHZDiLKQw3jkytIErcdsYG/uUEx
+cvOsEzJbe7o4lzi1eXOLO+iDBapkVV33SUvDAkHFRJi2EwY63ObcDyUlYdlddDli/XAXbrmDN9q
Z3jAgJBtrGkVSavr1qmIYB+XnygnW4iMnJr14EI8JiFUsgdrbi5dMQZHYTDrl7jVgdW974glxq0J
rMcIFJbiwegW4pw0yS1CkjUDy/Wb9zI3ZOglMKNLQNBuUrUG2XNKehiBqHWb3s7ldAwcr6c7cP4u
y/y1YgXxJWg1KUDEiOAqDQOP5qNood+nDG9Dm2iXVsuBmy4AeSwaouD72eV6hL1z2Ne2dnFRM4vv
PMW7wUmDQ7a6TWYUmwn0pfYBqLp5vqlbpBvrdl+244Wmb1o3XIpeXQqS7Dm8DItWl1XLE5lkvtbE
lZah3vm5XxzykrO+izBEhd7C5js0aP1YzrnZwdurYHpTngRcDcian0oQiyolOSmgR9VwHF9NbYhy
OqiIbQvFGtrUbHgu7fI2yo+B1jjbuZmHDOPLmDKONRlpak5E1oh6+BPqGA5PDrooQjEZM9HxtgIU
mrpr4r7F4Owm5OSlbVbBS0t2FpCE9lqKWNoyRxtLwjxKrr0JlnIT+RUFSkUDVYHGPV1Z5Zxo3Lek
gRJY0i3SGwLui7ILEKOaVfatvPOMz2azgP9bjl+eZsI59pZBHGcWlk2xrJ6F6zEhZCILh3mTEFM3
aQX4UwpOvyj+KQrMdsYlpdfxDHCf37O10k+wILgjIzf192aAvcrp++jRW3Ichh5ePsy5rnIouAiK
r9aLJCpktsPE7bYFapxttFZ2r9vQVesh0FmzVmKXsLcw8R+8GnNo7GIIb31XbPzUv3L7o/IjZBeT
3zK9o5+n1LlW4eOcxI8iTEm+WQzNNKjBLe1a2wKByJVvY6x0aKGYYbGdxeIyEmuPTQ6oEh3DobCO
+YxnZJigrEWGeUu0RLC50XLkJzVqpJpfITDP1GUtpz6nOZE+J0gezIO9ZDTPWnBQ1RnKQZztUjD9
5hmGDjutPxqVR0g4EnwGmeVwxGMbUwVOUUJ56fXNSBENlPWbpQaEmE6KhWiqOZ2vAYCcbR+iPuiZ
xe2FQis0Wxj3yV3Kpzq91m4Kj40Wdpuj8nJ1Vh8rvtODwr8iso4cU16lTx0aCCeUUsEEsCFJ04UV
pBSGjbkhPIypckAhv8xet3VGFz+no6/dYIy3NVBbmdJYMQEMKBtZs9N8z2KsZSCne8ZxgnxDjvOy
TuLtCuFPQNE7gulEzhwoFvnqkilJMnvxwrF9W9nzjWqXxyxU3Y0g/QLKg2wrRPEOkMW+n+9SHNel
NWWPw7bDOe9oXAcO1wJZc02o5HHBzEXEQL5mF9CEEhc4vxsdnaIUB4bbx/Ztv7Ju8a23+MMJabDa
diPUSAUzlUT9jy5YCIRo10aqp8Gy0LlkILe6x3uQN/Tv9CZA9dKJ+0OhGPHiFVecR7LmpprI7gmd
0ZJO79gArinExce9zCl7EPkbXvqgNQ9AywKHos256fhg43gh3ck1Pd56BDtL/uRr+0Wv8BZUyWOa
42ZC3SFL5G+OYEysNYBUrHOS06P6vKYoL+xlhyUdfuoY2eeEmZnjld5cLY6V5KZ2motlEJUOCf00
jiHnXvwoTbabUDRdZqvCjwdXM1SywnaTcu4h2MMk2xx16zPKpOBHTUNp49zHEt8QRUccctUm9OPD
XCaXxGNIdKPHZQgoHM7yHSpbmJ2suikZwclvk8DaIfeTx/bbtby27BkUTPys9XITE8PgjhxvFdw+
2RVpuk3rcryZCIw72qq7jYYAJ1THM2GuoVUN4aKbZlnhtG71U3nmM5G5JCIRGfOcrOLM6OjyCV+X
guIZfnbkGDkWA5puTh337FpkvcVpRwUOCk+r1/NuGFHnxwZV6eqssCADrpFIMd7nUNKTyetjLxeu
WYNVw4uxy6+2o8KaTlaBk9yT1Fzm4oGYSJ3U7hPxz32Hb3REWXkkx+p+LATopu7c4+r/jYqxfpRj
7Zwdi5DCxvqc6zo+V+hI9GwckiGM3soFXqM3UUzp8fiWdKD4KrLoW1hWZM6upx1dTmfE1f0Zppdw
RBqPk65xdpZtX+dljFyUCiKu3OwIBgZ8ZZOGbUiJ3zQGS33mIhZO6feS3UB5ND75FuiVjMMQOP9q
tt13ORXFiUyXisfl+vyrbxybmiwTQkEm8zaPid/lUMfd6yrKDB1zEWHdHWRUAmCYkjIVn9iMBCtn
Ncsrb0C/O4YsuW684Bqx7KcCtBHkUp1St9D3xUggrLAlUYUx22h4mAWSAjEjAy07x7+08bxrkE2e
mK6Rb9Id4K4n8DB+JYvjHCyaP/GC4kznXi9d0qHCIkG1xB7r6EeBAeI4zeOzNS3FqZ7ghWaB/9+Q
0BuFZ0va7hY/T3HISL/B6oE4Gxj3aME0X4FcsdhVGKfGYf5cdEvNcw/J7THY+asktjLJe1KRNWFR
TIig4r0jloWT9JFF6KqfmvDCwy0Ou+QU2PgeAtytY4lLoeA80bLJdqVHx2NlYYNHGYFd90NnPr2M
nnxwRiIohPdoezTAkGm/TG58EC3HT+exCia6gbMmUGlaqsOc9YTixSQBO22o90sK194XIPuYiYOL
k0y7qmD4A1rKB00JcJ4+54onjO3Sk2bmOL7QRLemCeesTxHmdQuYbDd4htjUpH8UqyMdZSar1yqw
92vBwFkB4/e9xj6fs7oLZozeJkM6TVeVNJA7zNLWjsb24pXTb1Mr3GamEBdLsmPBLGGcnEyyL8rX
yo+uuqaob7u+O0PeHQWqfoT0u3aOvko0Bjj0qLJK5hIps+ZDFTahSFZ/F6GBPvM7b7uZ+cRyJ9SO
igCK2Dz0yVeixo+oYqfusXRqJyaZ1FAMUXNS+6+IpZ4npPT4Eqb7ZCK/hoIaIlg4XKoiwRBiU0Xb
Occ4KbE2OwRVsAXnyoKYgnvZYoh7FvF4nOrys2cD5NGer/MIieGeOk/TOCD11beuBR6z4JDmeYOL
QlCuRL7ZNql0drDiAhuItk+NTe5N6Lj7QVmvA8Uxu/DEBURXSbuZhOwvmhUc3PC9li6G8gpDyYiW
2ylCroSAeNs5EWS/t+KAM++9ssp7Y1P168kSXWea4dplIruOvOogEya0qs12vktaB5V1eBXg7q7i
KWY29w1lAcjvZmshnFi0YgfoPfH4mEJoBeq1EAuyUm4NbcHs0PdpEHd7q9O0/4h5WxCdRfD+7N/9
KKLkx5LqHMZghPaxlYGzXG9wzixrTsZjhTE05oO+7lVwR+NIdqYq97YonEfWVcFr/nIRKl5VVnLK
TXrCjn4uHPODQHzRkucARckg/84cBQmW0j9S+s2FlIsbBpx76DqGWj0gsbUvVma/tIF31DVTYECS
BulryV6tWGdW/wwdm7MJirWoV4FF9Np2GGw6f+Y86JOjSbkE5UiDpp7CO2nZAYIGEFgcbMRFofCL
TX6ujXmxTX4TNtEt1A1eyfbFD5f7zuIBkuSYZK3BIHZg8LF5El1lHSR9FWInsF3zuCBOxyb1kPrT
3RxWR+JoJK4WsZwWIKMT78YfV/XglNdVbuX0OaavBf12UXEOEY9yxK2v1mNsJ9GTmDwyi3qoOoKc
+NuBU+vV0uQz+XvTY9B7r9Gc37qV9zty4bk8hMGYFgeR3fpd+t1dw/pJiiDtyiEwlciZDAFkOiJQ
bUq6ocaM1NkLRsqdDs1yH2iszCKpUcmhMq85sK5F5f9m6Rf7kpQh4H4SfuKgP8Mkvts+RlC0fli3
YEbRdDC8+fMvJwwuQeAynopP0urfqfvhCRjox5hb6CBTKrcjO0fT4RF0Aj+98V2TnELoGcTWtDyS
G0Gmmrqx/QqMpg7xsi5EvUtkU1XjPU21epbYirey0LvItDY8pYvguMcH1zS41Nqp+d2b8DWyiN/h
dL+J0/rUz9lTU2QfE/KkTTG2X4u7toyks3Usxq5iaa8ODnaEp9ISTN6CnI4uehAF+T4Fvr4tOY9E
snJ9I+XjppSuiwoPg0+v8vcgYEcjhnK20LPPYfZ97BBfzme4QbQ4IySTB9Wo/JJq8TDVZ4MSdOtH
AG+Llx/z+BlUNd2GawNdmXRo5HvWS4FFhByCQ2K1b7OuLnzF2qhkmrZ5qEHAMiP34EIIf5s17GdW
86Ht8sfWghqblsXdeRic0UJqfohXN6iyWtODwTmWc2ib/MkZecN8fW11HsFH1AptqAn2BFtZS10L
hvb7OrLfmlL/0gpEzGuRJA7rMmxjcx/V8MQGhOre+PbmD8xF1SBePD/epAJIMo5bcpnSZZc1zsM4
9J8ljC2aQYw/ccC7YbzpsyjPoSS1Gpe8PBQlpdFhvux6q7oP3Kq5jcjsKeCXtkMWqE0+FD9aJ3ge
+FgJKiQtfYK8h1GgYoBQ7iVmaycxhFBP0vmG2jtQ6odFUW0djZlWlrvR4AvUoXoiDsRYR2tC192p
ELwGmJMdT5GsHo8PAO3ndK1KiCpkv3lAt6Gv223Y+WwF00Q4ADwtx3nl6DeZph+CjJYuGL8nocBo
1Dg/KgOcFC6UblQGul0MABeSmLyD43JfS8sj22M1xoCOTRGSnZHRMAsNfzP3BLbZ+Ypx4CmxwUWs
ACFt24ifmEoBd4fhVEcl9sLVBdNioHFL8nHSnM1DV+ex0z09VR6YL/dnD3PFddyv+l8yfQl23mnH
7a9m9oMt3BXXRoPaQmDMqCJPHIqANwLknTyj2dvlvf9qa5+QKAuHCAnj/C3pOxA27E8zHIP/y915
7ciNZFv0izgIkhE0r5Xeli+ZF0Ku6W3Qf/1dTM0FpOpBC3MfLwZotKYlFZNJRpw4Z++1p6kBa0wP
oRbJbXGlW2iwijvlVXQIIUBrbLSlkXvV8PDDkU+mwvIyypkvJ27J9LrLOxr4oWqcg4HOLZkEeW3E
7oamxbqjv/t9mZ7p57o0YOsPHtXL/+9JrWv+06B2sfQ3P36b0y5/4OeYVtr/AtzrWB5wPcYq0vb+
d0xrO//iVy6TUl8i95dMXP93Tmt6/xKmxWwX2ZtD61/y1/17Tmta/7KVrxzBb/BMl0HvfzOntdTv
U1rb8h0UZwwtJOBgHFjLFPeXKW0SdbYwoh4JVZTQx08h+k+LGdD1EVS5tvuIwQcB7JSCUOq/ZwVK
/qkFHDw5cb0dPNRFI0a9zPOZ5cYNVceM9hMpSwepBtkLeYrFpF8zOyw2Fm/kGrHLgyr05pf7/e/x
86/jZmsZJv8ybF4+Bh1PXzo2aA7XssTvHwO5Rj7UDsBJFaTTfcwAuXZQQFrlQeLpQtYgSpIFiuFk
KbFLdWlek7raNVk6IypnLIK2m3mg/0ojvTx0qOzuMk5KB7/+PqRcunRoSPol/iX+ynj3zxdv/qeL
51balgXKxrYUQ/lfvwO/9Ubfwh97N05goN3KktvETz7HpuZERJKoRJ5U2MjXJ9d0t3LQ7HkDHsLc
2ScC5/0/X469/Lh399ITrpCecPifsJ3fLwexrzNHEadlu+ZINhYVuVfBRGi7iSGoPXhmPRIq2+1q
jSaZxLPHLFHE9eE3NGvNqBh3Rerq52liFqFc4zooxFEtLUFaydLfc3eJDp468FIxH7AaKaexzg4E
tOZiQzjh3JVXQsnEMbSKc68MDlKO+sMDYy4f4v2H5M1DI4Ecwqex8vuHhJKKmjwlEtCF03Magv5z
hcQIvKHx1ywALHbANraNj6QyYrTNSOlJjRgtq7G3nsQUrRs9lgfjZu5P66///A2Yy9P6/uJ8X/I0
KMczhcWS8esD4TbAD/qRJhFZsslaGIqzELfq9kAgh0Af5JEQq6MDXe/7rsf29IcL+A+PgC9A2Ni2
KX3pm0hLfr2AuhRRYEnMeUI556gMvTXd8FXlRcXGqfBnlPU0wBqgUev1eMNuX26f5+7GBhL3h2uR
f78ZvjL5rhQC0WW5+v1ayryCNl1GGAWlo05WnhabAlZ7B9vkrPDhgBQ5JDkTwpo6ug4qavkEWMvt
lR9xXm4HlHp/uKa/v7Eui7pn+1yOY5vi3dNTNTzNGBTkXQvVc0cbZkkuvUYY7HKhrbuwstWJRIdT
h9kXDkvLCQ9k8l08Y60pTLX9w+Xcft7vD4xrepIlEH26xSW9e2C8sgqtcshBx7jtsHFFu2kkwv5O
jsO1udfgiUvJBVIzNxSkDYBoy69w5tkAtU0gy+OyyDV2zqLi8aCRvwk/P0uh8eDjigO8vFOdye1k
Fp/r8KJGKlTMckv0BfhBu26OetYp3u25POQFKyiTbmQcYnGCQyJOvMdxaogInUsopiQ30P4Hf478
/jQuB2455FxvUK1htRs7xlC4kfEV4J3DJSNPpkY1U4/t6+3RA09g7nWWooC04MOiqT4FpsYQXn6x
MevTc9kXeSJOIL3KA+w0lHqSVnDAkRunodFurRqcis/B57aIToQUCfXXXNbqVMUO3SDv6pIVUJiN
OiGB2TDxrnZumRjwdB1Yk1mId9OE3TXFH/A4xbuaFEeoycVTM2IJpqarkeVDKoX79M0JuKW319Zm
urKHfev4EQqUFLPsZHvWqkFpfIiqynu0h4DRqdw6vct+1dZsQ5pjZ1LIE2Ge9d63qs8uYtttqwKD
BJdiXeTO2x8epP/0XPuLr4NdSCDZercTxbMuEQISBnLbiYZGQ/6xekLgCPmAqLKJTPxJ0eAe1SR2
IWbpB53CiJpG57G3q/s/XM3f12jwhx5rs0Cz5iv1bhVya68nqSHEYDwC47YH74mv4K8kx4Y1wiu8
820FqZ33DfdDvAMfg7W1IEvrhbGRLItDhROKWaLj/fF9+9uS5FqI2njRLFso1Me/L0l+UNp0ayYG
jqkLmTXwofYMKJgEB0In8D+bwfRUoIncCGYSairKwz/fmWV5efe6oy6Rno/qjhLyVlD8UrS1huh/
FgzoxWmRhtZJ2fO8TcPk2azydIfyzoQo3VhkRPOE/vMP/w/lCvsCO5OFXlDQzXy3+EV5GE/aYrEZ
TUbm+NuYOTnBXxLkJ9JPGglGGFw6CUkZbYi7rWr3zVnUsf3XEg/KH6oV0/37/kDdaqIypGjh+1gk
jb/uVX6pCa6oSZ24lSux7cQ7xJDxLm2Cr21EVB5ub9JLsVFyFCri+zL/uqDDb29lTzthFTjlUS/b
OZHMVzyrBu4UNplbQRwOYKgsHwxa6bdXHSqwcJDsYIUTDDRi8BgCQ2KRYdHs+iI4mTbklE5WPhix
QJ0yNyCru2RTjI3I31QGCMa58BeZQ8QgfJqdFRVS9cmL0nhHB+stZtGDopU/oOTIj13uT+uoRi1C
2bvxIsCVfRR5cEAgGnM4GDYT1dQ5psOQe9NL7jfWpx5ZhCvEfLotxE6X/OUHRkYjy8vW0qEp52gG
+njfpmOXUNkA2TrC5Ni1fRhfdOhf6LAvJv4YAKNxQo4TPd6uONV0ZZo63BsBe/EY1NWnMKqISBUf
OGrajwEoiIjtm84NxO+OYzWawGh7K5/nwGHiiAWMHtP8Nmqf7SPc2xbbRZqNMEp4zs4xnbnbZm5Y
x8ZP6n3I8KzpzWuMF2dMsIDCDMPq/0LtGW0COXv0OmJY+kR2O26RbrwAi85t2Y+XkeSYSdNa5nbt
6whLVpnEJNgtk5vbX+p5VDBeNSgi7o1nGq0AhCxAD2WLdp0fU+ZMAmy6PGNEyxhR3y45WMwOSbgY
3ORcdtq84j95oxNUrZ1RXmeb1ZqJJ+GYDtP9gq4vcJ5hTZg4JoAZGFGXJcRhjMyzk7qD+WYln5sq
PVkgSo6K7fsuqnysr8uIWKb1zEaNz5JG+yvdjO6CufD2gMN/UJvZ+FFZxbTDv19AVA7EMfUSmOam
f2Q8vBCBqNSstnsTblNeOyIBGhy+1z8sBH+vEl1UxNJFbydtx3GX9fuXZShjZmnUGkRQlALjUl1e
odXjPVIk2PcYrkqTVIzEiYgCCmEI36rENCG7uwiU+ac1mRPx+zVR2oBETMvlICvdd5uF31kMghcC
YCHhfhRRcd95k9iHbRszPieh5ud7t+ypZYWEEXovWmHgl/+Hm+IhxubsxLnib4c50Q1el7QcqG/f
FpRp9nd/psxCmKBy4rBHB+8GrUWOb4+3WzKXEGuN1v7vjzjL1kl9yoa+HO3fFYUYNcamHpHcdsvZ
q/LLdpP787i6HcZpChxsrZO7YJz9VZ+jtwgDzEVGNB1nMA1Bq5orsIpFlKe2TbH+r2+TR9NDcYuA
Yiz9jN+fHZmrcOhm4CG30rPIZjRXy8LIlI05tLeALIyKSoou1zKruNVCghyBqeRm/vO1LE/G77sp
XRmhpHJoz6Cmf/fk2FHSBlPBpeBt99ZgTjDiDKW/a3pkeF3JLnr7mv75h5p/37boBqFXXAT6Sx9n
KcV+eXnc1m5tvGuIhesp3Ru+yi6U+NWnROb2FojGk1Du9yTXJGf44ptlpQgRHGYfdh1ck8xdDeUg
H/5wTctN//1O+NwIOkuCkw295ndfSq3GpBqlj21x+Dza5P3E0PSmjF0Kgvq6iX0bgxzqONIbiJ/V
4a4avgeksm3xsuAEx/PJPrs0r1lW//nS/kNTwpfU8tbCUbPplLxr8NC095shl8hCR63PyQg6SxxM
E8pB67hEZbl1tiFIhZiYETLwrMNVv7zqskBCLyDx2jG42DBPvrqodTZlQOaKOcJ2dRjXdJLALWbt
hNqh5dsmtWXsiuzZI/fgo0s2SpK0i+AfJGuRovOeDDBRboaMySuLP512/16B8zkxbvgmi5njvHdN
YDvDYNl6yMGr6oOZud/dHI07TQp1EhWAgQpJPWPj3MQAPMCOTNVbg+RopwNUKBlm9v/DfaeqohO5
tAlpVP7+mKbYJmRvgyEFkXnuown9xbKalD0x6XMcGLsmN99mDmFzGLEvVSQp+kisy5i914xma5VF
bUC/wkPbSi0VjhD0GjPaDXNprzNVYY33QDhY7Wlq3HtszjTAakQRwtiXYfoR2PvX1kA5eHsTukDR
hlOMhP/5U/69nqZz6NDnuDVb7PcHDQfFf+4bwDM1xumTg9lbFihTYU5t0jbc3s6C+Qz1aRLq5Z9/
9LIIv3vllOlxenfo99IJfrcMlL7b4DgGN4JdM975y8N5O0bcfqabxhJFJIkWLZXrn+r49z/apmHK
A+bbrusJm1bY719t0BWcuvDtLhiQBTqLy2IBoXl5/CMI2MZvx22RcrBxl6MEjNPygHTksUoUYsCl
NzhFTGRDd0YyKuovXu9CBatm9w8Xar2vM2hC4UySktvjsGg6755BsypwngCrZKkUHKdtl/g19OLY
O0a1m6dRX1ptYvmcKNlulzUNvCMgtE6Bvq8scGaDC/syG++ZHqv7RqXPFTL9Xe2JeNObBC2uaYT9
qTyymG2/+3JtU/mc4oXDOs9W975NpCej8LBvoqazLCBC+pIamXdqAuZ4hezhXzfRGnpKuJ3e0s4o
zmiednhh4q1w1nXDVm3NuIgryLlbUxAixP4wrUeRvJRWjXjFb1AMafUszeYkO0ZIriiB+lGjp+mE
TwW5NDZq9xjMeBvgPlXBfK/QPJ0YDQfAFFdtFP2oQUMMvl2t82R67XrUsZ5yX4gmKFCPIT4dD03E
8UCP46tp0OuLmuivcIDtN+knZVW7KBk+0dy54BBEdlzAEwYFqi95qLca46Tua3Vo7PKcWfrD1Nry
PHauc3Y8Jm0I6OMPEOaxhWs8Et3QfgpZMaR5bKgo12VZoexRZJRPQ/VFTPF0dmY5PGOONWk+JMaq
KeWTpke6V8Crw6YlSzGszlMW+aANqIxLR+8m0shJjGNIG1bhfSKj8VtV2AznYKlZjisfOspjRMju
U+gCAr31F9GgxbNdXs2MVBHSITZT5Kx17TeYAYxvMC6AwYR1unaXXk2VFg2Stdo/CFwI6BirdsMY
2H4o6tfer9TpVteUquSvccPnn92gNPIedwaDQ9xG3Q/Dnd5ub70FmnFj0NldoIswKCiIXGsJu6/F
q1WazNld396VJc/JbDn3kSu+l7XtHXOesrukyf9CZPcaO1hiGDKS76TcdN/WwVmqHl+8qAnyi+J+
rRGrJrlxJpgq3UfL4TVPh2NhF8icAsEKCLyGdKRMwII/K5d8H2VX2cflMpm/FhuG3gDCHZIbbr+U
ccNhMR1IGqWM0xpJzMwAdNeGVLb+kKhjOPSMCpC/+zXMHtXITakxioSq0iw8iCO8uO+O7dCiiYPy
IPsPWeV77IFwpps5uIaIFI79/K0KouZsEO96F+KS4SQqnjn/N4feD1E9cZIcswoFsW/tbQ2a6LaC
3W64Y4FIkuaCC0z6HSTy8XRrjVStDSaFOLYiYc9NR0h8t3NzCrl14xScOivX04cpQIUFStsgiqnx
5n4dmfbr7D6ySov9SD92UxLeTVwHELgph+iBKftOBmj4zJEE8iSii7D8ozZRmXqpMGDTU6I0uvO2
pUmspiRkZYvd1TxPcQ2Bp8JNokna3eSGdU1YpjctPfkzoLWlAkxXFGruhtyNYFObxbjWhUmFMmm7
Q9nzVfg1UGtkDW8hk7oQ+8A8dPGPqPdPIXwBOdr60UOfc85qeG05rl16N9e8KT45buqusil49H0a
HLEgoy608SucMKihIsGnuSuI4tzA27u/VaPxVOPep0N217VYuW+/IyGpPc7gCnOqx/QreIr80H61
BN04xhgw8OGkH0LVO9swNZoropuypomvrRrxlMq+h/NSq4VUXqVT0j+zCjQy+U5V62o5dttFj/HK
0HJT+SAOY9A/PsiWbRZAJ4gB0+cYbcBYbOQ8+FuMgx+Lkr21nesvWVDkuI/G/e01x8x/oJUbbvlr
vilPtMduXtBmrrN2JSEwIsM30wQtEDxd/vw0jhGRI+cv7rcFMiPadN4hGoh3t6emI5G4QS68+M2K
tWmkel9a6lKGfbTHuwmLwJU7tp9P+Mbb3YTq9C6tfH/rdNkukM5D4EWHOBbJUy/LNx1KFpey/gsu
HQ6ZZS0YJVILVbob0wKZmdjFjuyBn//JR/exS3yBlouXYZ32yZtLZOzBbmKxdg3ErB4MYm4bbu08
h+gB/KDc0kUhlck5Dm0TX71phxG2uIRRBDkHmZMVWM1Rct2JOQeHMW4J9sbN2sh7otbhRZXzlhhN
eXWzBELOROrTCEfbMVapjtyzN8mTBdf+wVD3S7bwuRQkBZUC5X45Zfl1DCgjl18lhdAPQOQ7ZDKw
XFURPycVcMdpJM+gG3YjUBwZON4OigLPE3NeRgLPA3ZD7Dw5CTkDNLjQScE0K3Au2QjVzwwRpIdj
ysn6R1z7Kenty6Kh4vLgodhoG5VvCcidt8EABFjWMts1aL1QeJfoAvHOres0LR8k81YjtsNdX6qA
XkyYr3Ix6jM2iM/0bUiyqOLnIV54r0kuIYpDTBA1o3DVlmd7pu+WTxmKY+9tXozQ8MmOUUrFNSco
vSo8hYc4PLbdiOiUnAqaXuZ1rqNjAi7gocryckHy5yCOInxJMhimi118BFeA0nFiaQ0HxjRzjUlb
B/DXl3V8mTzgPuCgAOPwMCWmwmMydRt0kKSt9IRLVmT/mTY4FVhKfV2q/e1wW5vpOZSEiqFU9JgE
IUY3pmo+Y1h7ME1e+0wFD9LHENCDmVrec/yUFQ6tTLLg3orVOi4vKNqGo5fzNRlje2mI6FgXZZby
Fc+PAsT5Wlo27Tiy4cOgMxEqBwMsgnI7yUg/2wa0uJhTBvqAr4Q29vO4sZOqe5l9SXs19ItD56LL
gqqUruMQCJrTsH8aE+cjRdt5bIGjcYCytp1LSMkypwybGC5GM5vPIVTKIvnEhK5qO3mcl32ijOEF
YTr96/Zy6SCCq0KXjG+Bq0pOt7+BoK27QcxfM5X1G4V9+JnD/MnX4pvQRvViJIV1jkyVP3Tk5S7l
QFObJP4aAvqD0bP9GeqkApxCDvabZhnrxFSuKd6Ce5MNeDR4q5fh223gcruOAQHfDH3/2IQXb/Hm
1Y5OUbSaHwJNtvmt9dz33lFlkugECCu8tTlwM75y9KWcFhTN6tGEgmuz1mvUx7QU1RY34a27avYG
33Kdg9V0pi1tLAJIK8MlMoKGKObqCAIFSQXld6cR7iOaFhKUpubrbFrpJgr8Ds0+7fQc/fo2mOMz
I8V0byZEHt0egpDDGeNPE5/4rQfPPdqrqg12MCMe8HYgCMslveBxMq6WTV7S/NRwnP45VbYk3Q7S
ykmB1yMsChcvTDuQt7PUMrdiYgKnuMo0QImlFmGvYLDnzSRD8xvmxDo4AbUYUR3A8kbixX4+A1Xy
Bo0PwvLyRERdH50oQ69N1BOSw/F/KVF3tPhHOLot0dnLpkVLhvGRRPGLb5mYjnWFSNdYbv9tT8Ne
iJOoR1Ja9ts8l+N2QV0dWiSed46cTg24T4Bl7c/mFur1gyBoYS158Nez1xpHhYC19kwSH5122JGU
5azzSH4Zl2gzNelrqtMXv9DIMTH+MWiwYR9CaD4mhnEF50Ao31Qe2MuBmCgYXLP8dx99uZVBOh4S
yaDFZ6KqkRcBZvGMN7cBwFjW30E7keg4jummss0MscX8NpVRfQondmO0LVHM57917XuK/5VRqY/S
HJtD2EPdrX1OfV0j6dt7Euq5+wQ6T2xjZ/xy+yOppfZTijAxvg2jfZbozIa83KtI723YBMdb1cWJ
cb5rK9fdUgF/9SyyctsqNHexlRZ4O2aOkhw4b3+j6bX5qXDDA9ffXoIphWUKH5xELlJXq8URmed2
s0MkAIpk+Vo8kNmH5DAPlD3Q1seDGTHmmEJdPLYJqXrGm09ay1VG9mmI+u4S28nDCOb62pj3HFwA
qlSag0wfnL2l6XKbJ4yDBD1FN2aN6SMDc8XiW89ZCKoICr7CRDV4BmG2RXrRQ7offYT3EdFVjBrq
XV9Zw1EAzKJiCNZwQz7L0c+P+EIY0TEYS0YMeERmkH87lgSzF4DQJlX7K28KPwx18kz7RR1kPLr/
LvOMLhz2aUSmjueebwKcqCOB1p/1vXgNOMAFoFWOs6r7HdUNmarwuFOfWLg6ADOZwrNmr6uzQ6H7
p77qy2sv9UenhofFEekpr8fomYx1LLxQXwPRgb2fvevt6D0H47ByY8bYjWk4q0HqHAOoe8CVNRxV
EJxvexCHCrEGiLAb6tq5q0xGpITEqvVtSluZM3GGUbPHY06+L1yvoEYY6WKM3sVDygiorKi8l1e1
hyJJPik5qKND6ECJOFdj7CHCnIzSegTX4aftlgEJKcHWS0me012Z1BkQK90/uC3Frhq/8ZL029vF
Gwj/D8yhbo9KOsojZ+j2rmKmCP+TH8cIlc7mRLgZoy7Se6biVPXEGyXaeuhhON1qz6qE+mEHxCiN
4JHoF+mvIzzcl7DyL+Hob3DjFg9EzeJ64VdEOLqXGuD3xjKsDQggZ3urE02PgCJ4hM5JEeZQK8s8
9bGPJQsd5tiaADFYjLGBDt0SshTvPAJHDtFAzFveFsG6TQw49fZgvOUDH8FKmnVX5+k27cQD5Xl2
HFxDHafJvwRGWmICsK+975LbYqx7s66ODQEEZVbz++Lw0OV9/4LNo8Cf9m0Sn3091rAhWVBvW3tF
TbqCE/ZTEeARJAKoitaefrwNWfuye6x4vhbbz+62MISqBKkHw4vEH87aml7xJc78w+1Anjj64+An
SCnMfnP77bc9KWyov/IBca0dpCEaZB5dJrJPt7YnnZV/L0h6zu8HY/rG4aqgGOQ7Q1/v8ersKk7M
jqYvSWZfig88O9/uG2Xrru8Mtb39KN4ubEQETG/NPjG2pUf+qpbJkSiIs0gc/zRg/duT3vctZeVb
DzrCwu+QTmlp29ncTrplz4VGdvdJC/VEc8683u6CHVs/OkFB4zEkIy82QOeRc7gQvAmMMa1PZVt/
pLUYg10bz3ml3Us8mzXWEKYwiJUxboN1InnFxjwSesS1M3SGHxZybF35sO44xMXPuMHthyZlqVZx
fqAfBu5DckRc1sOLrjOqhnlfOJo4OybQP5tl2OY5x1k0D9NX2ejXyUWZpMrIgFGch5+VV/r7gIKY
fB0QlGUd7jii0/UsTcBbKablobY01i/A24mJTTFKpoeEpsZdPHbxvkoRMJtymAj/QQ8g+oTJ6KBW
6EWSl2Rq7mcZxScoll/mZiKYugUtL7zpi923Jqeo0IFFhrc6UfNiTCEKDMvPOq8b/RJUXzKHDo2P
BvaMLIWhgpnbxxkcgYxd62RSSm0zVT+Vbke+V5XhKx70sJGFsQM3Om84Trif0kncNY3dbJwRYVFt
RdU+N3uyoURybElDWaVq/mjhGDp4Rog9TfBNCJvS1gqTATNh+qnG+kXOA+AHZX2IFyVTNLsxi2uz
0hw393E+xktyODKg9K7N5Zaja/2zhiA/fDgn2qMVaVIU/Sz1HEhDoiYHtM7LA1/GfOyG7mqMeQ4o
zoMPDFrfb3M8c234GPtuvsUc7lyE0NXelwRSufQpjsKnD09qSpXD8Gonc1f34YVnPL0itTQvjos0
Cf3iSy6j6iVBsW9n9fgkp8p+ECZELlTrZ2uNyP1Uur2gAxZPrylSjaYBB6HT6Elr92uPw46RNPL8
tH4BD9peh9JbGSNWRM1bXMHTp9K3NrgXDwOoStTvGcew5AU6Ni9/FJvkt1qoGlwGsF6sV8Kc/krM
+N6oYT7NFhKozvqQuucZ3cKltO1j7iCYz8MiOKh2cjBCEIHZyHZtk9SzA/28wvn8jfcKqwHCLqb/
m8E3It4bnL1uTASxhvqzkQ1ZuP1MOT5Z8dkcvjo2V2m0Y8nZjehc7Fk/FJ+Sr8W/ijn/ZsWFQ3q3
TS7wuDCICqx3QVFGp6IywlNSa1xgYn6b4355HYJXfDG51USHLHNfKw6RuEFIAcLJC0KA157cBhZS
cs07L9wnEHi1MuXD7DS4rxpbvLRF9OiYmpSvQ0Ttz0rNxnSXiHwjJQ2QrCL2MsqDbgNG8CFpmCQr
zjq7ClQZpHN/hP1zsBrYrkmCt4WKnYTy1mZmiAOW6pPeJ40Q/MwLoT/smkOt7egkDp5eupt4XzgU
5eUZZdJHknWIikshT3kGp8ykrD96QS1oRcTYNNp5a429zzeVXcB91DJsDgC2SDCwLcY3wTOO4JQc
xDsN2mSDkfd7IoyXKTTcI15WD/8N/7j9crC8AYeqa+Br4nmcG+tkz7l4Qhezwc1IlOHyKwCbJDUD
toqJNGjs/jR5F0WSAux6cDo2B1CONP3HIeo42btksTg5QYKNUbFoLllJuD9V67R3KMzzNSN48lNs
C45gzH4H7hlv1UueBKQKVCfPHlIyndhy25o/rtKvFgDfRj827JLhclSM2gWokzEElg6OnsGH4WHb
/SYVbUercybeXOfrvqkOpmO9UZt9N8TnMc9Am7X0DNRiHW0M1q+WYhLuQL4Vc7KVZHtQ6qSvQ9xh
w8oybxO048lTM0l+NJlWZkrHXCVP7kDgLYNj5s++WE6DT70IKXBdaeBpra6ZDYQCpnt6j4lTxEGB
3waPqJNDiQha68k0AeRqoeU+KYHUMCoWdwZEmXPHU5iqHt5HaD/4ugUzmaItmdr6kDkM4boRfnxs
nERTvGCLabHgQP1Npu9Dn0DIQXpcp+RcY0v93ifhh0raH2wWmjSbDTbMZJXYwGtt02WZ7qD9pMOh
sKdiJWSyGCuBhaW9OGa4WGu3S7eoiJuDzNOQ1VF4p9lLXn2RV5eYum/Eee/WDCmo7yANC7nhrIaO
igNDlqB8mr8Mpo3iRiKTdisWelcoMjqCaDxLGV88ZzcIHEo+mq+Vm9UUvvPzGIQPM2ESW3qBu7w+
doEzXdB/LxSYYGF+u2vFEljDDNpoycjG8D5CsrJXbelRelQug7GUpOJ4emlrY4nVtJ4H3/zmu8QP
DjYOM98rIY4tAQqEwMaTZx1y2z81dfKWLJi4TJdvlgy/Bwl2g9BkyIHOcLpH/m/sosK4tsLzds3M
i2zWtP25otM4kqaVkB+0tpR9PzgeY9OA7A4c+CGz4ksZmd+86CuS0vQ8zSfioaMHxqnuvjIjHM0+
PYJQdMcjdNrm5MzDabZnbL5h/amTnXtQpeRJIlgLati9LOmazarq9wpyjGf2co3K96sfdMGlbvoP
xoskzGI1pCZ0fXhFzHUh0uUZXxXju/KeeJBLOGt4RVO9tdyCMZL/ZZyQhZflDzDLxr6L6XgLGmE4
Bq8NTVpyRVobuRXhPuxvd309hXdTTmrafJgwaX0mVzYkw6p+yXKOkHUimjtblPTpKp6FqpgPQ4HY
Ox8J/IlxFDiRcZh8dS2rADA8RcKjI8kYgBQSY1Iruk3vk7eS4Cd86GJFlmc73EfLr+Kwth/INBSn
VlESctYdmk+D1R1dPBm4swPNWZ3t3VLumn2KlJYE4K7IaxiE/i7yzeq1F+CchjZlrpf07UpP/Leg
qwf23J6RXh38pQ02OOyFsR91r7SoSYBFSZximFtnvSXfGpH6m8ABwDpltfFY1c2O19o+stk+uoPO
9kMe2Qiz6+il11qDcXMvnfOjkhz6qqR3HkyQbw+eNTSXISQrYPm/UoHI27VIs5C+Y69G1nzAL+Cr
JxWf5HxCv/9g5KP5MHIj75q5wlCdxwRpyXYFpY+SvGMNthHTnX0cus/gcYwsg9pCiM+dRKUIADbT
rJp595yDyFo5gecTo4Gz2EBghJOYpS7gX3cu5DLA+QYnxossI0K4x+lzMmXprgo+6AAmskM8CzIx
YoAm8ebM1hcbodgFgB3zmSbWpywnGxiJSHmwKx1DC27FvqzkK/t0f3RNWHxEbJznDpgMn4Svi97n
17B2EvbqYJ3nGl5EaWOmtuZTvfVkax1v/8iMMTqgOcTJHzdbRfLdnRnX+uK6g7Pzy/6jcAYmVWkO
K4u51/LvCfJfrK9ExEVIO8+wKIiZmOd241AmE2lQEqA3YVBvyY70M2s8DYg3w2wA3M4RZw3sBGDB
gLNSOweg1qz/Dh7+Mg31xV5+NATIdaxpPoVBS8pKVR+sMDcO8ix7ZM6gpLDs+5lzIH/x7Pee95zf
xzPNxNgWWCVlehFtWW/sMSaMNXsqjCX02dlhzOqN/BUo5qlI4kc77/BlO/WhHZon8z6ynBOuWroF
TMY5wxWP5MB96JsRfGcYfay7oSDoF2pKlpJPmvKBSX9LfepMsr/vkih9cX2DCImAXN0gpDXlrawB
L2J3Sv1QrCOAy3dzl957qUI7gDs1sYgClbk3bHsaymsx29daoh6RTs6Rbyb8piXUGl4Iq9GUA+dl
rBhjpMUO5SxVem49OXn1yafdTg+K0Y1PvPlo2fdOYoBRs+uz5yeQLzpUgaRzb/B38vYsST2RJO2P
AKHWQOxZGB6ykparU4FHIY4nCv/+iAZnNL4H9fzJR7znoCDa4FNddKjTikiZaUuOGBt0D060yOn8
wQ/83NlReGTqQZB8/5DYdrcPOvvsAmG/w78W7ETffUlG8hfUzD7mJPqe8yvNX8vdhA4ayVp5X2m0
vUpR0TlKSwokRFcMJ+E+MFx/BsP5ELkS6ILekp3kvsU1z0H/RDMyQDoQvAzATuGa1xyrZPvZHR0i
Tsn6kWl7dpL2m8gcIkcYG7pLhhETgw8QUT6LNnjCVtavQkNs8VRvEOWv3U7BtIZxhzN5YawM5L9k
FapWE4K126wqzTZhgEhlcMYsv02TrcLvDJViCcygAI2pDT1BoUtF/+AN4OsMKz7MuCgkGZCIfslA
6zgVw97oD63Trweaflp/kM3wRdNIASAzPZVJwxmPiN3MByHtcm6LgDuG4acWh9jaSz1I0/ELEr6n
rIweyyL9mFeqXXPM/ZHaGWFlW5Q/j0RgJnf27BuvpVud5jlivOY6tFPEuhstGLN+vIoF0dy59z/M
ncly40q2Zb8IzxydwzFlD1IN1UsxgSkaoe97fH0tINIs742XlWlZo5pEmCRKogjC3c85e6+t4KbF
Z5OnEwZ0IGb33crTD7gw9Fis5D5C8zwDXb/obpnwpix2bRv2EC6070KPjV0knRuYCd8m1FiIVhjD
8Lq5efQB7/IttNNHl0McQo6p20j4CoS6wvwBRLtwIuCgEV931ny6grC2wY2oARlwOf1UEyhA7Mtp
ci189ylz+p9VLH9WGZmIVss6HmToJGOY+RMiR440LH/B/FAZ0/CIPNg6CXtx+cw4SYhTMJGRD1Pr
IWQYHql79GtYLshOxVcDSwTHseXYMDrZ8Lg+JIyNH2g5e9w6fMovuuQOnPRl/enrpxDN93uiYYr9
vP6KSPg3malZt+tX3SJjo9X1b79/g50P6a7oSGj9/XEHptfJmvL6+6e7ielV5AZv/vnj83E5SWvJ
cFo/p1NpPcIFjKNQeuOErTswubFTneZB110N2kjj2PysTIzTtjmeVM9CNHJgZyH+0XHfZX5NbGP5
M9i5EPi2gUp+uXO50QNMgCoFPKa7FyvPvQnlSju8G474jgjyWMWIbhAZfMxR8JAPLhmxJcWf5Kr7
Pr21Wovfqla7gXdKdKkOrCYk0qtO5gn97LBVdfGVaBUEfrhEWptk0H7Se4c0lcEw1al0CDlj5v1N
ERGyZ4F0lhxsw5HJRd0tMeuTmqM7x3WuzmiPd7lB4GLFqVU39Ft9bMNd0D76sUEeWj8BaCIOpOte
m7tKsHuPs/PTwtevFfABHB8ev+m/xn6B1tHyL+hqdEmvwncSTmI92gE75J1EP4HZsMkosSPaY2P1
4BPd4CS18dsc190xejInFCkaxsA2hSM51I52QIFd7cgZgjF1qRTpJF15jub+rXISYi4bebUZ5O6m
Hp9oDsc9NZxDCDViL/Ho07oHtlHO4iuVwdaPa5SXG61BHQF7C/NWYaaLlvMmjVoA9un3ArzSJkio
lNrQZSAPkF1TMbeO6j1GHtmxs8GM24sQUaC8Njkkbozc+CUy1AA18rdt3WVPVULU4hzDHZ6xVyHf
CMRGCugfZnTLGf80WO51iIrsVNTFMeFCMHBoP8KGe7SU3S2szWtjDaClsgVEqxvn3Mh2ea62JJ6y
HTcla61JmICdgb53ovRsKneCXJZ4NjCITcCxJmm7T1KZ4cGhYKEvyIRB7672QuxM44JT/WDsEyvC
AyZmXCMaHosiS5dtjTKrL74jhgOhMpLWVzoIrSalAaMI2GtNGBN+oH0jvQyofkVWQhsvniDKcbEg
OIu2JnOWiicJskc2oT3JAQodUdRuahKTzwHIpyR2HwghIWgj52qjOD8HRTbuh7pK9m5+z8aunlLQ
jUiTOPzhjiFJidPzxN4Mr4VdOIaMNTLYsztxzMWMljEdn6WcCYH2TTLsqjBhUBNX1I/1dsQW0dsP
o1a8+9Bub9objr2EKhLgSvRe+yJcV0DL2wIN+SE0UleDSD/WOTK/1gXNo2m7praLHWhXuPs0HLBB
DtvAVw9DnIQHGqw7TCuoFednjZZhXEqOKR3AfQ0yhpHR0Q+7qdznBJQdoshAwwO5QreNfRppR5d8
SlPMYkNJ9jHzIlcJu0rShQydRt657Bn4tjE9xqMhOLTQ8kpHa2+EIL6yLOWOioP7eRirhz4cPyCT
5Juuam8HN9MPzAHRrQyzwyl93mdRq2g8Mb6bF/VG6NBlIwbdw5pzKQX4v75M7G1eOe33snM2yTtR
oj6RYe6X6940Fek9ucHDLY0v1mDqwtmlsTcGPy2Sqkrbo0uN+M92GgqYZXoe+a8a1n6uhea5odPu
jHq4izWwYXpFpJ1I0USkCH6FCTYjE6LdoFtnfKJhgENZEsfJNZrST+WytOAuMjY+75fJ0SjHAbkS
IsW5/mSZZr3LSGqiX5a+VxUzYsyDyAjyB/TelM6QUKlxx5e+7k7Yar4ME3Zin1E11APdCWQVuiK+
IPtIquhVN7VfOLUMO4COIapfLSKC5MECkEYYFL3BIhMP4Ak+9Zj00cCpBzKSoaR2AzDxHpJliR+f
2tPZKi3llhBtdpPDjtMTIKla7RDQmEGnCgPt+9hcJptRrZ21w8fC90pJgOAUqjTtzJx3PyRz/M1J
m19Y07BDkwirlWl9CSxJAlfg3o3Cys/rRz2/08OgyzmWM6MfEfPdzUZM5PSRJRZBJz2TfaQlv+Ku
v1Nd23pDh6DHn+W0z6zsuSgKSRRdkR8HjoqTnXlGMbiekRLXUHeCI1ta7J2aSQzdzuDULetjSohe
HEVPoTLu2hQyFpDLTRUZJsMt+1Ga/SeOVIvNdnxo527XNNHVCRCvGS4g0Dp5zZDeUpLpINt82lEN
floKLXYj3U9PMYXjhjuMLlIU0lbOhksaMAGpCwTF0Noe8xSrV8w2MKXtSwRkdEPs8xW/GKAZyNUZ
pSENjQCiJD8XBJnYZOH84SuUslX5OXBQyceSIZ2uc09r/oeG7Edfhs/adMiKLwJFKRNwHAgZvAEN
pI1X0T8cnmpGCGPs0hDA/HZIzOmZQ/K+i8iwtkqyR2Vv6CdNZ4dBw17ui1ZjZJ2l4wXOFBzPjgyr
0H9SJCw+teaybczjhEer9Z8ImZmPi5F55ywfIrtLrrCej4Lu5YYgkvwI8Al5r0j7i9lBWc9KQ95M
uvumm0HztP4D1ONn5ZOoYcyifoq70TyFEa/p+kXDaZongFE7RsDyuj4iJJtgL/qcEeLyMwKt7q8W
WR/rR/PyKUkII1OXXDutn0ujxrzw+GCz/rT1c609UFX0ye3v7xrJYZY2qtv1w/UfQ38JhEgf//EA
vFthp5YBq8x2jQXPOBDyE8Rp9ewij0CVUaujX8/OsxZU78ZUZz+WBxRDUz3rjZ6dAgQE//kBupX9
5Se4mftJBGH1bGgq+5e/AgWPJebyXz2gneXv57A+yX/xE/7+gH8+yY5wwn07xtWW5aW8D+X4Voyq
orgKu5sUXRLSUaN+VU2vPLwOOoMCvsq1QbIgF+D9XNavfbnIWlXsH9avwk+C9Eh1CB4RLHWshpRR
H5h0q85J0erurD6C9S0V3RE5NV+FTswV1TPsLeNXQdoWRE5WCQRrspZM6Gg1AaSGe0fbxAezmHU/
9SF+sWNZfSamzTyvkO27zNErQWXVXzrbtpmPqvCpRJ6zyyxNXCvLjw9Ix9q70eatKXtMZ6YgTalL
+/6lDfXg0ne0IVLN6V90VKc3Oca0zfpVF8X0LVsi9tblwXRly7vKtD7cOupfan/u7+1aPKwfCSc2
r2MUQcNumR/UovXSwhrvgBOMd4nD4AftBM5A0l5hJSyfXP8pcc1mWfehUxy8sqSGefhhO6XrZRId
dpXU1Yccl6HGUNRXeszWldn+z/Xz/LHaDt/d7BXLw4w3gRLyQ3Au9NqqXtLG3PL3N+vTXF/HgkNo
lzlk5oQ7JJTuI3/1sO+EPtyV7ZidlO/TXnAX4VxuvCT9dDFQmjRkRWlzi/C4yXt+XfSepXP6NFd+
DRYMtdZShvgGJyvCifdpz+I42UN2iX81hoi2agz757xIDoYNEAKSbnpGILMnsAMRNJpeVyQnwlin
x9FBKRuDKZZVySuH5AkFXM7dWLwFBoFGnT+ke4lXVHeYXMHnNo9BXX7Mgf/b4flf5emc9o/7P7N0
/pq/838N3Pnbg26fDs9//pTlafx/lsizgDMIHOKJ/SPw52+BPF79K/3Mf/41j2f5ht+cJ03+D9Iw
5HL0RrB9mpbOl37n8Wi6+B9rhSvhYJM49hekzj8SeWybrB6sh3RghYPNZXFp/oP0ZOvwoUwckmuM
joXl/r8hPel/NznZFoc6Orz2+jt0x7b+cNC5mQ+iiruWLAMtZx9T1zEEXjKTSHEKFmBJ4TYm+yF2
c+TFtHVkGd1x3v4VZGTNzjpzSmfyjwwd0k0gUWg3JmScwM0ghNT/wfLj/t3NuzxZxzGlYemYIy2G
/It78i/uSJVCoUiMhLPlmNxTzBIbGqZn0RAE14vMxWCeTLshHq/osciz8Ce1U9VWc11InYs1vW8f
fAfzVNta39a/a3Wt4YunK60bpzmQ1wDRyLHgfxszth1jwdJ83bzQnSNdNwPlwZyzO/rVSeSjfQGo
v680uOCrNbSTJ0W4kVca+r1rpmJLo5XsTC36agwyFyKj1UFbDzQhjWHRefjipArb3A5x9kuijfFq
OXQnM6yJ6JG3xljEnq7SANgQ8GnsPG9BlXPcbUVB1o4BXb3W3NOMF2vbtMY3N5mmowlrrtek6QX8
kKxyirsKM0ASuEe3mhC2TIO8sUeGJ+lcUXGTU5n6znSYOoWXDxLppV69blV2a9RGyGl04T4GKvOG
0NoWJVmv40lLLOcVzdU3MSbnnhTwfdzNznlZchfzxe4vN9P1t+nt30C81ouuLGKrbAzlOt6pP4y4
kOsdCK5cdDC9DDR62mNdVfi7KgroJiz/GOXUXHBCnH1gX0Bcu/shJ1m1GmgOAt6LT74PdCpP6nfa
Hlj7+VMY74VwYOb7iAKXoDsJ28zxb+x43Pz7p7/c33+x8v3j6WP6xgiGCV1Yf1BBKhXiWjI4RES6
2XhFms93jh1Hd9LIN2hcaLxF1nGKk5YWzQPWa8ZGihwX6vk7IEfmJjZoGyUGVMVOg2RUpO2uIFTz
/+FZroY/YqdwPIs/cBm90RD8gHuJXJz5qlXI/RM6LL7E5mcimPBG8TlHpnFOgGFVY+etsl6/lCkS
wOQubCYiw4P22XKGuzS1sgtiuPb0H57j/1qqlDRZKZcbH8CI+BOIRoyfqlJiM5FAhszXmu4TuIB/
QD2R3LQOObaJzus1cktqBWU9XTU6D85NGkOGXF/KKWHYokJ/G8VpewyqB2TnG5mjBPrvnym+WBZV
jP5EGTh/LqquZjV5Cl4iJ/rkZOYU/h2ZaBvuxxuV96xK4/hDhsRMhPVTWGZnqMrbWfYQbPzQ8vpg
OFprEoZWRSBlQaH2MtHu+xhzxr9/qsbfzYi8PRUWXmBnvK46ZBzrjws/NtoUm6PP6t4EPwcsxC95
b2U1LbE85SUc39smI3fKQPQQt7343vjzovqz2r21rFMQmLRDTdyESTyxG9c4E3LznNf0O5I5faP5
kP6HTWDhH/79hsI1KS0DFZyxcA7FcsP9ZRNwiIiF/ML8XlnOF1Wm+eKHt7be4csbqDZRpk79e2/F
6WurE9YxNcnXauEPBiC7i+5zlaOicMWhoOQvlKdfttnP7GXptpcbs+3uLaP67V4YjGWR70HAhY1L
JFuLx7sBO7rvgiK6i/IcUY4KnrEEHYXPMNOWheJAaKDCTaHUmn7a3IP7v6ZJNx1ya3iZR2U9uMlg
X7P6EtmFedI7/6yrLztwuscmBDBqWzG5pgasKDDwGr2yf3/F9cWu/09v8XrFbclSipkcNz8X/++v
X1HgTjIrkp+sCZB8qnQJlIxYj3VDFAMXdeZdQCee3n9anTLspCUk0nPBOIGJATj4WScOxjo0tTb9
d/CQ308Ocgh8CsfA2vunsdzU0P3bpHvgocG+zh6c0rQNyHjW7yH5E08u7P7GEMZBQXHezpajzmi+
29spafr/tPEsK/PfXyilQxcwHQFBWdf/9OlKZ7QCPxAZogbgKVVWR/ezkUyeNrmv60dtJ4yLNhI1
U07TXWsQAaTZ4tUmtGKzvkEyO/0amHrumJWZp9RKAdqLyt2IJTKMHkR3CdTgBVFN3SERCA2VdrJy
wLv//pJzV/zvi+5agh0ULhM3j2v+YSin49QoGS/xGmVBIlUd5jcqtc+TJTwjpFUSAVQ8RLOkz9sa
x9XuadhlupNdRsuGm8Bs5/c0CNo9jXmampDOt5UAhkiOqbGrYdlUVnFOp/qSd111joPk0gi9vA5l
5pWkMiggNpeesHmvREl6WM9dacs+R1DLdNCSoPVWl70ZRS+2SrDBxdYPwAxMzVLnY0gJjjDHfF/J
z6b2I262yd2GY/DdmExg+oHjWYw73XlGrdLOjAWL+LO0wh89MjXcqjknHGp2q8pBM6Ep9KKkje6a
GLBH48OHToFgMzCNDYjoE7TH1rll5AvYnZtBLiSmws0/YlJ19pUisixpoqdqdGjkZvTna3vvO/DN
3RK+BbhpphzOlh63cUu2Lq1i/zZg4T0ExA7vhogmuT6Y5AsVydN6QB3IU7hjRnfvsFQf9SJ6CycU
Wm6kv4mg1A7QNyhuXU38foGiOTvWqi9uE1c/GRrGRSGsG9GEI3EHudqslOYhTz6jqSeIr9QIX6VB
n8fDyQY2dXQz58FUy9DBrX7wN4TePI9HV4wByKskfEFK/p7RysPClWTH9RIrWWicdBVmIPawsMi/
r5dqGOQtKIELjHlvmBhodKk7keOTf7csbbwSXCWOLb1UBr0Nv1fSV45n+5k0+u4ClmIv7WEvfcgK
WYQVeXmpR4NjROJXz2abiZ4sMDKr20I3jhpSql1BBiBlOcMdGnwnB27ExrFJHlQ6Pz4MZ33TkgZw
WNf6uJqeREuoVtpmr5FBuC5BITpWG8ShUUeciu+YTwQN3Djp4DWkUh34Y7sOwk1mEMfg9ozQphYD
8Fi7Ehh5ecCefHBUFN1B2igPGEsX/dGk3QY2XvwidiJm700Jt7Ty3InuYpnF9kGv1alb2V8w0Q9a
0x3HsaAgKZvgffiqnDLYCu4MNGkULz1uvtAKUSlqhTg4g3/BgMjIBewq1TzZfbkiJDGrY1r46RDt
Qt/kta1+OCgMECNqZ0xeVAK2/mM9RcZ9tmdtM3dlQ0BAkOM7Gg7oi/PDpJU8mVl91xsJFGp55ZGO
FU9SwBCjAX+ZS07zy809JfJc+tj81XA7I+HfcOLB8EvWAXNpsJtEkXCDzJiUVWFmp7WE1EKNSXxm
Hwc1vRlVL7xk1u/BLDjEJbs/+x6Noiy6ipcvXjLvqdEmvLuHTr63VvZSlLV7NBv1qMeTc080TBTp
N4hD8+P66pdWBicJvD9a6/rYmDX92Kr4TOb+rpCBhXHDqXeYv8EAluh7VU3YhDPYp2B2zHNcBigz
SILY5rW2M/Ls2Sz1V51G+O/DTDnnz+6AptCfGCrmBYKzNG+aoxkQUNvgz2yi6jyo4iJ1vbwfg30W
d29V4nxRO9zEeppjt0OTpKl9U7AkKt+W5CggT8T5Ks+/X52RcVDpImEuJha+xDJejTEM71PPhrp+
SMLobr1ND/TuyLKoEyYUwnFgaTHI6gd7vpBIFQnIH1Hs0Xez9oSNktdaEAvB4VeZVOydqIjxDEk5
KqfiyVQK0EFmPk4N8ZFaP17ThhaU3+GSwGhZHkJmdke3hbeWZt/Xl39dyaCzMVCs9EenpAHvYPTs
MtkdRh9mQAocj+fgI200ZDzcEkdNTtB6dojTbr++iaTrIw1rysPvm1kv5uyuKQEISN7AdiCIFD0O
RWaf1ndavdSzi6NjWZ0r7nuXFsA+buJvDcL/+5ittV1qoybIEHhN1mYFMvkFiU2M3y0BaNpsHG23
7LgOcaixYUyeTX27cySbN0Vk5xFaBU+dJDaHdCDpR7UHDCQ/V9XU4f7u/YM9J7D4x+4emTOIGmWm
h1nLCR1abpEodqdTbUu5rVBPaT0oqPVGss3wFJqYsjuL6HcyDralo8Gf2zZowS7RoEc7qZNkUyf1
tF+/jeLD2sBSd46NzqxSBd2BNO8piFlXSNjwVJR+4dEF9zYkR2qpdf9dd8zV3bIouNXkZtigx/xM
UCyYI7WJ4AMRvYkkiQwL8F00nAfFzLNSqI5qMJC/L0M3PrpxiWbDT6ddwNuc6SgKqCbon1VbZ0/Z
9COGceAXU/wa2fMzw3l1Jg+i2+ctrcWg0a1LUMpjLzWC/GLnhEmBqjRCGRYkfUb4X9ig3nZgIlvX
ek57OuPMqpPOvY+jVyMY3Nse2+W2sn3jwYGW3wIhXDpMej8ItBYw4tDwkTkjsMsuUmndL/wzJ1aE
grmG9tWpuH5pO16byPoMgFFwaCLp2I3n8TYac8uD6oa+13R/RKIcDpLbxkC9J0PUTaY5Obt1rQ2s
KNjOLRNpnp5/sqfgVKf+eIAyO2xterT1Zr1UvTliwdSLQ1LlPmGFZOTqrIm4Hq1T5gJ1HAcdwUUJ
qtZqMtqyyy3kZAgKw1EdKselVa/zl8rR2o2MqrbNPHOcSUqOQR3zuCB+A8ZxtIYKS6TA2huLEJWl
IvygOKau8anFwn6Sdfpl4gWZ6PwnuUBwtjQG1gp9fUfY3MA1oXQ3vEIcZqCrx2gVzirAA1BgnkcW
F29JX4UcbXaT14GlJzqy/hEVfX7oemfez13Ue3E5vaeoIbezmu+nKGEUtLip1iYAztKNXluQCRaA
pVGOxVEMOsoHVVEuBONeaAh6I/pde2cmocJx+pPlJydzRkiVdSMqlKQRvG/pKpSuhKPOUNJidT7a
yhuiON7qIet1t+yTJebQS+/7T+loe1XeGIBKgMyqePDKJA7prGMwbyC95pC/vKQOvomhGzdGkrwh
Ky0PacPpOpGIa0KDXmTYzg+2ryPvTm2YdilWQJTYoDKKHVbOee9aJLoYKtBYE2sPEZd5IKZGbToD
Ib2tb4fgyZls0+PVr1ju5Ou6ZWv6p0GaD6JKdZjpLrChVvkOI0iGJ32ODvqUO5v1rLHevolC2GhF
08mIx3EnQ/3xdxVqNsPOFkwXS9sN7+zSEOhCcMbE6PrNrNXRxS6nZ8A4uz63xQG7BAYMU6+8Qhvq
+xTvj5wBN9PJKmY2tjBTBYgcm6VoOayE/mAfVDD2yB5d7fb3ul3N4RfIYAYWOlNwohr7rTtNyX5d
iNFbkxGI+6huWC0pKExvWVPX2t8O3S8z7FGXp+jm4rgHrrm0WN143PupjkbSZXJvy+gBO4TDlPe4
Hsakrt5crGUBHtaLbacUDWZ+M0KMafqFoOb3VMsMgNczoNk0yKkyM9mumxMUlj0RRfpxbhzkvSRy
t8iCrLq+FNHVT0V2uz7FPk1uKK8IfxPT/dJwTYriYvhOunWbhuzntqk8EjLXe7+BzAtUAe3UqFsI
xZP2eZgeDPqhd4pB/pgAMlgWkrV7sL7dixpDVYcbg5qVTtIQ3gwOaC4AzQcirOo7UnRv1wSitgvu
Vx+feFkPNnYRJWffKH4KF4FInjBFp9/oAYNGGDMiGIV27R6wAhbbtAjMfdfUt305v2oqrbwZSW1o
9ufAJzSTfPdDzvsB/aY93ZaKwPFcz+F0LxeginEnQBnY6QRcobMiT76RIURqgBnrWxBZDrvVVMCD
w7kb5hWNaprPbW/Ri9YlmbP0obkJ7FSBjuojb2jC+VyZJmlL5slv0uKW5PMfJdwpAvyCKD/0dDXg
r6b5uzXb93Rhn6ce3FSAEWr0o1t9sp6t0f+mBQ76Gron+jYrQrJF+t56rN2+PxlNV3CIFMS8OTc+
avRbJ6vvW3viTgq4ZAON+o2FK3RvqdYB4B1AJPlmVJxYOyxgEKueq4qYZgqPI+AYeqlV9WUnYbDL
mccQRIFgD0Mh0baUZmETMk81HOzy9Q8Mx/aGlHKP6qdBKAA5N2fsMWWzczC7nujLCDlXo+AN7PAI
GftYYBIz9Y+ulTT6i6TbBW6nX4hJ3dpxae6jipE62BVYhwTPJYtYeP2WVMe3m8gZIRQ2A32OPIHi
HfHr+Da2xNFayngvZt2ClW7Fe6JmXSPg6Nh3O1P0vxjUUk2Oy432lDcWihgCCzfC/m5XHCsrf5LY
2Vyk832+T2SFPE0iPhsJZgn9PDz3JdShzEdAXDrmkdNeurVVfVaNtihzbozoV2FewBiQ6G3wzRp4
qK19gtmC7YsyMYgWZaiB/qIi5BPwOha8Zgj3ogi+Gbb4ssa+uUSrmYfAWe4JdzctpNxaX/Zn02YH
9KOTQZAkq3+Bx2nJn+L9BdMLcDfjdMgNyS60gpvM0EzgXJL2HWV6qfsEw9kTQ5GKwTmZSURxxFv8
E480Lr7iAgW9CRdsQ6SnDxMr2pUUUygQFTHA0mdEo38C8e1g5nGygqZ2nkv3A38q57kowjhY26fB
rNdwwUOZmJhVsFOH5tBdZK7MLU4s2VGo5wrZrxU3H4kYduOYI64fkVaabvQhe/HqLKMdSiufQws9
f4/8RudooGwWiMlO5WIHIk35ELQOUayzggEzh29VNh2FkU6nucISmQ7fo+hqYdnjkFnpaOh4j/ZJ
B36iQc/Dl3OQz6eqELh3HH2XNWF1hdszbsfii2o3ufic0Os4v5dpS3CzAOVEqFpB6vC2WzJ2R4Hc
bcxcuBop7Q2/3qcGcUiZPn3Tepek8HHE9BUOW1PGsKWWNPojT3jXozJD6nab9rQgSZQYgzj36BhS
zEMe4G+ZYgYAxULHhEuIu45Cw3qc7a1tddNtHSHtHL78qTnKun7AH7bNODhsWqOwdvi4LyE5h/GN
rmuCnAbzSbr54+R64cwq0WXzlzMui3bnj8BE7CfH9c82eE2vWxgaVdJ5cdXuEyf8iZNbnmyaRAYg
lw03i0syG02DWrjfB9t6qRpRwWtQb5BtjiKI93b6YdtQ6VEwfXYpEd/mQmBWvudnM3FXieNxVnqR
LctwO4/PQhlXd0kszOIHDpi3URF8n1xS09Xgnivs5K2AugcTBvxAagPRcMRhViHaLT+HnUjINjFp
9uuox8mBA37vLKi1JL33w/KLrfs+yQKffW4JrdYbVIZO9MvquFZZQscVUXcSFpiKCZsvhKsd0hGd
ndv7O5kI+602mtfWLQ61zd9YpNZiYokybpIUIWNA3zhCflfaHO5zo/o0SPfe09XGOkstkOXk5ib1
oO0x/uFtDTiVhZZ67Qf/hLZyl2jR6EneOWSKHlVFcqCffFkuyQwkLDzVcUhSAoEHlezxB6qfnTRd
cs+pzFSffwWJ4W4mM+l3hY1sszW6jpg1iX7SN+gxCu2Jads5ToE9BBa55m2JV9Oo67vBNLw5SOUp
JXKbAgpkjQ0z/qjh7pkzdL1WQ/JW8k4aKPGI5FqcandgE+eYQFj92zSCV7G6dFfOljyVeY6NU8cO
YtFZ/KqXpUwNyGtCWWC9JEeGq01LluKVI4oe5xvfxs1IHuu4loplso98VZ6z4RzTiQB6rAQJRfPO
b/wXhTIe/EJEwyjVkYilWH0QguQ+OBEYSFzAuXyHlNedOL5/GcYToRfEyGcSBm18LJz6WzEYZzeS
5XZOKk80PqMGauUtuY3TobXGY54M/cEMFi9EFtwnSP8jA9Nk5+A67EPBsBWZYT5v3Vr3GtO8wg0Y
iN7MEWiL+ew6OLmcybylz7w3DdJjW6zNeybjDeISZtxFdVUdK34LHXDrTAvvcGTDr0ntthq6AGi7
v6y+vc/VoS3p1fhNnG87kq/h/GBkyDrtlCKuZ40enlIHSbSrJmR4dA0B8HjU4MVNX4xEOVJF8dKU
LG/g1SmgUJAL2z72dscy6M5e4BIjP/f991gMA4Kf/twPDBey9pE+9l1ptidi2hLe8ZTciTQOVtBb
2yiq3w3uVRKpirPTErEtHHnSygeSkOaTnudfTq/viqn8nOLyGQf+V+xm9i4OjZZAYmhbELETdI24
9wKB1hQNUbmvrV90NqOHwrGJYSZjBL8wgSFWGZ+75EyvD062qZHXGsvPTLGiDQVxPxGKW9V+oS74
1qLWhW0OJlCQsQhqvIGpLVl9fa29DF01ncf8xY38+OKH9wICz5Y+8QwIJNw3WvptbjOEfa0Jodwf
0T6O7THXu3HHLeBwgjC6LUkKLB8LKX+aLglQAUL0UBzrA8W2PTywVy7R1/ZrY0vg/bLnIAWnuVL4
BjXWaMNiXj4F7U2phL9Fyvul2YouOtF5MpgviZp+DfO7Jirl2Qi3J/88owPY24NNvGHJ0b3Nompn
hCnZJ81+QCgAV1HY2/LiTLIHXYERmjbGrWZxrJG5YW1ikhck6x8jjxSDdsUC2s4A0vxzpeXtbkpg
KM4BIjkfHw1HtnmPThz6CfQ3Xat1IK4lq+hE1B5pS4fRJEnEupf9qc7770nY/goM62HKIWlVhXrD
uYRNyOo/C3nJJetbEeHtEkNmngzijKPA2I01HSdVqoYaRTLcEmhK8TzfF4VZ3pEhqG+BAIR7CTKN
YPao2xqPhe7P3BI0IjRNTyCKqAjahZ3u7PuQ3Z/5cchS5Qv3NlwAdDaZynHkNvskV5zDKinOZVj/
JIdpPtAovmZVOV7InXpwwggITp2+JIP2mJRwkMrK+oI3SthhElySHAxn4cyfHJsg0+JPQ1X4Zg1A
pQFlSVwSxa/awT+lCiH2RE8CKUf+34F9NrTUPsa9o9MOGaSXohDHPSU+EVrPR82pbtWM2YoozZTF
Li5oj2RJ9Vkqz9e7Ac+5w9qNI08Eyb41PwM4EptWkdo6A3CjM+zjCGhVc2IyjaB0+DFXxpMVthxn
fM5DmFT2TQAcHMH8zgma176hzRc+xWN1tjiAAfMsd9T/NVnY6L/DUCebo8TMYC8AlroyxYYiHVMt
Uv6EacKUcGT1s6Q/dzK7H9M426XcCNkUf4Rh5GFl2FZhGDxI98pM5kUPx/JcwETuy1RuHWOuN6pL
OD1XDb1R4Y+7uJL1UVeDuav62nmeS9s+k4hrbZrlQ6bg2l2oqof1i0w/3ac2viEjFP+bI3LPScP5
uj6yLmyqjRQFfIYAGKxMYV2b5Z8aRSB+FKs+xb1rXk13tq5DzLit0hu8R/+HuvNYkhvJtu2/3Dna
oB0YvElEIARCpaBI5gRGMpPQWjiAr38LyLLXbHZbl93hm2RXFZtkBIT78XP2XluOaLIz8amQkdxB
tyMGmlIxQVhVTgX70HLUHkjNjAF8XAnh2oPV2jZYV3wWZ0gJw+zs7XTRiQRBcGzpF27nMfDkDFNp
wFaehOYJBu1LJNBos1RhebGJioAKj0UsQIOIr2G7nup7FLhpXsl70FtiQy4n/XtIrjgUivykpS9N
NxKl2RYP7gDxT8smCcqdSXYBIPBj8M0Q+UDqrwhYkqZxbk45/DcICGV9SBU1xgVaW+DU0TmwLYG1
4/RZ4+MmM8X0huUwms5u56n8pw+1U/49NuLkQImbcoSZByBRhtxrMxWxwTgm5SJmdoc6RY7I5M1O
7Jn34c+wU/M45+9d0zWf2ZhW7dly/M9Hg1ImyOq9W6FgcnIbdbw2fxsSvjWtOU5p3zlGwSelbUb3
QdLFKMdzOozW3pjC8eCA9x2AOPhu+wYuUKd2Et1tHkMq+Gg6zZ3Z47SgyCuCIb4c9djBPyEjGs9D
QIytwY7RN60XdhTiCFdx5KRacYmUAvAWODa/RWW7MXM1Wtyn9YPeKBAtIryHCD2bzHIOoYsKL+uI
HbG9GAeGZ0hdR3aT3AuyeL8441cOBEzAzHhmkJVci7IkH5tDv5s1L4rTy0fylpmHLG0lrI/bNAy/
pLHdXAldNnZqrPvhrH+u0s69VXVUH2w3ee8A6SGKDThPiV748/gVp8Zf0ymntcztGIUqrXImNDD/
MCdH/XXtw092qNF4jcRp7UesXZ8iRjAhgmQ8mGZNZniuIXxW1FvZGhwvgR6FkckAcOkwannLI6wH
2p3sOA7qE2GRNVLxSgtHPoWsPh7bhUAaShOwoFSSfVFV3qT3L0nvNp+6VBABbojrzCZOMRpTT8Nv
PZZTDhjBDduDUjNsm42KLSH4hRNaYnXeOiFY4yD0oiacrkPt8BQAs94PdtftI1R84Kk5/4dyulCS
R34VEjC9PMwM5sYFp/ASp9onrGuYeOZpPsam84vW937GG31eB3WVwVghQzNQ69C6qZDYJ5cW6Ip4
MybKG3R6b6iajFNDZY6YhJF40pUMDrCD06gSpyymS41bHidFO/IUR88OAUpYbQhQ0fqW7UiljbF+
a+pm8nSYCsppyjzyTBKvc2dnY1W41Olv7SrL6bl682b9e6wEw0XnphwF4wy2qUE3Y5sUdblt4wHq
+CJULGm9HgT0GETiznHtn1Uy/BJg/CSOh75M3D9RRLrHToGz5XI9fAV7XSU1hlkjJh/DavU9vVho
xDOlwNROmgfHj9ybAhZAXOIOS0B9HJue7qViFdwCSJhBRqyYil9rE0/MeQ21WXZv5uuIC1BOVBzZ
kybZB6l47zQV77M6XDKLoEhhFxjd2+UR79mGFq2V6cZyF6b4VoLpYqXzuMea/BVzbcU0IeJsEamP
RDOhRu/1aWtW9UOHChHWiXkzO0Yt4IJPOF+jLb0w5gVDXDSbIbWflraoHjXJKUK8fux1VRzi1vjV
QK872GM/HWN8dEGEtr5qqggN+/xNzJO4ae5EP+wlnnX9PulBsml7S36Iq+hD1RvsdwWnfXrYQRhb
gAYqzDWTCQOz1I72MKV+qWBc5Lh0DCbMmgTXxezmMnuwcLvfSHRmkszq62K9Jsly7f0x0a3wULKh
zxliqcB8FIU+bogAhJH0GjGqPZd6GfmwTi5NjRgqRfXTSdtkOS98a9FXitZIqByIKMc+2E2QUDvA
ZY5D1AY5wDVE1HsQl36cRPm9nyuPWBu4GsSFeFNrP+uSZqlTN2+tjaeytpW7YzRv60PTjxDlm7D+
TO/+KynoX1w5iN3Hm9C4eEUqhcCjBo58FVU+dJIbeYWovOpbET23UEYWjQX2cIs8mGUNUUJyqA0E
t8eRJsAWN8JXwwnBAJEHtteKrtp3WHlguSFRS8y/euIgAhB+VGPkRRi6tjawGIRYTC9LJ3d2nfVD
Z659du3wqAZ5e8oYTmYpudqFzZmbw7d1sIaMuIRcXCF1xpumCn6UABN2a1O7SBE/6H0b3o1qfoxs
/btG7XsTWtz7RQCQZb1JNE21gyGhRmmMQoplWmnOySetG4qrXTRvRhsfYyf7htGhORBb8WzHPSjn
yZr3kDpIDcwg1bSmHj7EXfnmaP4qVZjmDBEBQp8LSWGbBgTWUYydCftSeU9IeTzOjv6IzmRyDPqT
sUQzAgU2lDQHsA+M+4yY1c0EN+26fpXQdMp9SAUTqilnMoIZPL0G/5lOiX2saQYfraZ7yXjXHjXL
8aaa3KoC9+QCxDg5BsP8YcIBnrbKWSjO97L4K+4I/ZYFRz9/0UvrE8GrO2z1iC3S/Ec4yJTADb+0
yJevg/pnDn1pOwAP3rUuQ+wRgZ+6ELS4Q1xNKDmgEJDaEAfWBwgwZIDKOY7UgijZ95IktVSZIIE7
6ecOnGdhIAKqnc7TdJXULddf16AuBnBmBPO0swSMnRQ36EaPx/dZpr8qGyBfjbCSopuxc4Q0gxAH
XKFrBbduaHnVNR7ToVOW1/e1KCmBvJysCsdOXzoSkhzi6lxHbujkRXd0MU5WDusGXjck2HFwheVG
nkIQfsPUhPG0QYC1DKHXZX7dLqq+/qU5zvAgJ0Ylrgksxwkec1PraU3y1igJQP++t85pA1TaLejN
5i0cEoe+AgDEeAd+mPI+A5fm9Hq+yaryZWynnKLa3FoYer3Kir71drFe36STrL/DuFvf2Jy4pGPU
hyezwjMctvnjulzNi5QlMkBx4gzEzpn2ND+Y6hdYEkNGJ/Be63ID+uPruo98COhRRimvWhwrvpLO
mFWUgYJOWajeFAYCzjA9dmneC1cH6EFPTXV7eDdKASkoVo5Bg7OVTwICF9eUUpRgyoboLe4h/MW9
fmGRuQWVk9562313bOU0JOYnRZeoF0wd0WsKy2bj1r3iEbfmMgU0MQks9akgDxVkGyuuNHtmzFRm
ZjBMX+KUFXcVl66qPUtVnqD8tJD3+/ggs2m895BNQp4y9mYerKGgBOXsnNCOgAfwminB+zqf7Jeh
fSWbtxEys5RQ4DqluYRVH+9jYT8MGtdgnYYqFBSl1hRn2Mq01nVt3HZDM+2MQpHwn8ObG0YtmfDK
QBKviuZ0eU7YY8IDJql7Kb/qU2ugHdPxAzT1jhW5onhm+l/gzz8j02YEuDxfHRATsCXA57t0Urz1
JvQG/Sbpmp8lvvE6kY0nCZjbhgRorL++bIHlz5bcMmR/0LjX+2pTmuwbEcQe6g/ym40suunynCbn
JNQX2wSE8VzhKYxYbddRfgZxKkti+26Owl8xusCoyr0xJ6TWo4wKEUMdCp0Hqw/ozsQMeWBS9t6M
8+Rot1O0z5cYE/QTY5kSs+BGyi7SIIEnVNUGTTDGojyR9JsyoIoTmLpa8VFx3NCZfwYf5h7DUnkw
+3zJnkgp71DFmTKLDuuNtseku4iR0cya3Uby31GvJ3yZuiFoZDWntNQHL5GDQpGJBpIHYT1lraU3
9wYQhSy/w9SU4L/GjM5ujcLSooCssZhQCUNia92XssyfezwXt0IgQ6vbMTunoiu33UhTX+U1TVgO
yEaq2y2SwGZfWeWtI/8G5m3krdaNuab0jODF2VktzsBUrBuggGHDsazay9z14zAlXYLG3269e6XR
8Yt5MG/o7me7VXpuzs8T3Y2Hgg/aO018ClpycYMRcoyw0gRcEHtauGUWpG2HCVx3OoBaHLQT5EDG
NMurUyhWjVAG1WI1M8sp57dVfC9RenqlGV9alkyqXAfDkGr2wX69qlqWLTDM4S5Ql6aKs1UFCjtn
NtVtk+ZILDQTq61ZYUwKtCNSiseW3dPXq+prMsAM6erXJRtFMwdo8ssbwOsd7TjXWR5CMLD1JkZJ
c8IjUFqvdWNHh/X/5XJWVAgR/lDOJBlNXGtC+0PhtUlt+UwgsPJxxFkwUdtEMTSUvfK+noLDvjjU
VgqhoXZJWbTcu5M8WikJYKKraNi6rbtr6Y2ubyT2St4kQSSsFVzXHTM/zUpiH9bVPASdwfncbf0c
ZuYhGPOzWUd0At3ieT2djmxgdBgDdELSIfWWXGOp8DU/hLQafNK0O68r17qPTJVtHdSSKTU1LX/x
LE62WnO0wvPvZcV3+sbGqa/lxB5Bj92Iw6NOcgIiIYD163KwinNZvg5qrXqmZo1ePVg/nbDyBqU/
1UkstmMXdMfeXJicoAQ39MNNVBot9JpIvsxzCy5rLhwOzQdwLMC5sLLhyWEQHuVon5KQIqQoncmL
Q4cRYxyi/QzDr2QnaRA7OBk3JNYsz7pxkEN0S4z6cX2SVSIK9JJPRRvrKZ6r+uOoFSoEbwhyLWVz
/hhsK/TgyX+8rn6o9SaYDFvpW3su7KAzGiq4s2nNmZ1XDBUh3IAmd8HrZPZBMei0iaA6DUP0JOrh
lkeq7gUts0gnHl81LTL2qwoWKbb+BErCEyQwb3QD7ENGtgMyWDyjkCM+LqaqKF5X6Y/r8pKItIPb
Aodi6hj9REnGO18gJW3KV7Xti6PSqsY1J+O9WgQuVla+CT0vb2ZM/pLV68SKh1HpqwZzocKQV3c6
GQOt6sWSkC0Vs1hO7eubSvzFuO1NOn1CtOHGTgXoExNtYr2cNstFzNbUEHu7Vt+M8fgFd3KxzXoK
zaQbU5QjlCNTId+yskYwadHnazSacaE9HbJ0zH/RlyfOdvmnYnIfmEOySLqUv0FbvFtZupEGsz2G
YdNG1X+Uy7dpnepzlHTTzUZstyk58VA6il3ftd/XV8xeiu5lX5kRq8fS+F6xAl2bkrHwauFz0Lid
1QdqYoTDdVkdoWDJ3ZCUkHbAMm2kk07nKdC2grXAp3H80uTRprXCd/S5zH5H/lQT0mmOdHkHAnYX
lRzOFM0g3jxsrrHr7KtS+xkqKsrununOuuPP9BM2o4PRL55oiCpS4bCqFNcxEM3ZGDuM2BopWEZl
PSK3/ZRKgxHuWE7bHBkMcl0EPl2TPcxp8pMhTEa4TYMhPM82DFdYMd3qc8MbuwePByci1napbfhm
p4BcJiH0iGMZeZ2h/UzshIYROmgqPpHustzJOAPjTLSVxLrJwEV8ZWLlJA+7QI3UhjiCWztjNy8D
es6L/HtRZH4sGpY6HPN2bEDzaS9mxsiGdp69gw2AhaWPtJ2kOc55kd5YNDKXylUNTtC8ZGrx+C/h
zossbtxImq0wT1OWCVKoFpXwKk9bG0OwfvbY4yGgp3CaYLOntV3uskXDHHb5kpOcObvB/JmPgXtX
II2uR5auJ6eiRwhXjblzoG9rb4ue89nHcXGJ3vxoRLjxm0XE80OZvCIBIakhSsmVKN7w5wvqNjC2
bRnSSsn7HRj87nHq5m8KeQNe4tKR0sVCd++j587cmSURaWtdpugt8Q6MMeNFQeDaBdMkLX8ir1Dd
9kZn7gmFeXUljo1ZDZ5N3dp2TV1e+770+jTna/UJ+VeoQOmkV4cOKKTXa/ICLsLx53p6acsyulKS
QLdB81NHz6aPWco55cTHI99t0LHJZN8iIT/nk73F7g/pWKfbarA3LbmtR2CMB5IoHicAHXEmHifN
CpDnD8Nh1uWTzoJ8a3O+hAZVbbl5ShKOnCgRztB9bA9l0nFqRpqqBzUnaeaqazQDCQyun/hV3yY7
FzsgixALK6vrBfB+b/enPrLCB7yetnUtqrk+1SjRYDMp7kYzUBVYIrpriuX6HzrTVfOPnArh4TCq
LlSjIPZLhhKKiXwxNt7oPOpewxbKiZURCzMr5ICTuywyVGpj2qNhEh2SIn3ywbDYh6TUHD9AXePb
hFAreCD9WjjFRXdLHDlUOCA5ntWgU+9czorJnA5sFBnHhqE9vo7BeSWoFNDCyBbL47fr09i59iWb
tjOGhOFFxAW6gKvaLvRiuzgFFZlRDOAlnoPF/LYUUU3RtL7FWXxrQ/Zyk+W0HFnfR5oa15pm9L7V
iBJzJarsIocbufwel67FqVlSm9anZuyP6oyEss7F60eDrA3enKA6xAiVzms53DmDjzwTdEGDrmKW
CyXQrpEyEQe+DarwzQ0eEArmp1VCWDghfJUF+AgB4jFVpxEutT0eMy14AaSFWwKBkKsHPzQVxHE8
acdJWL8SJzbO62lznPV7U5XiIVfqfaP2eCwSBNShG967LyYJdg/rU2S0LspKtaRu79BviqBI/ExU
22xpVhZfMNe+IpUQzwNIqs045CdaKO0xbukqjNW7Up5lMcRo4NP8VNJmNB1k8cI0kWeiS9vDlrJo
drjWjrvfFFPvj8iZS2U00AiV3sfz2uRMhI3kKheCHjyht34xOjdD+ZIPRr1D8KFDN0sOc1wm5zLV
HzH/cIpA8LSuRXEHmVWE5t5wqxraj+kcMqovytYAPeFmFXOvlWqPE/iYJeHn1qxvuaWnt/VCR30f
4BUZvrmpSHjg4/pCshspWGhx6yh2z7DP8XYE8XNZ23ebLqljMk6xFCRCSx8yHq3mwMToebX2xjiH
3I7DLLr9w9q6VjVgyATMOCWJDiVAte1az5HIhjwF+icY0KWf5CJVYJh0iMmFo4+czYD/mddqafVh
SuzqOeE8QJBiENm9b0CYEmrLLCGrWFVVJOGKmWDi0KbTMikxKtQR1tC5J1JU+4/z/fp10071R+aD
3mQoKowxy0PutURiWuMxdIf8StvvS624sN+pQVB/Av9tynI/50ZyK9rq85wxlw/6o8nH9VEKfY3G
paSnWeSRYR7ddeMNMrUOqD37KbM5RZfFmCLQfqBmqz9uOSyOZN9Ig6FQYhaXAv5fwrBvp9CN80jq
1nPk8mt5l/Yaiggt6vZoKKH+mW54tcLSn6RbXGzspNu5jS7YCx1mHxVilVm9B+2TRYAXWF96ggjx
XmMNMxxt7KHsjOPgNAWherS28CpuS8dSztEiuEobBlJLKzpAF7klW9c+DvTJ2Ve2mCC+rYtLt6yv
tH57/nuIEHo5kJTpSzRF5Y3/xcbxCapXyaLOy9LmmJVXO74eC+tEwNgOGh8Y/+TDjdGiE4R2Xrg7
hpXFTs2syXMJlvRsxWCEH1zWC4CgIL6t/9QMKprdlPPOgOrejjPnAZ38M2Tm1O+n6CICaZ7tcLLP
ax3AiQB8GNqjrRCc2WRJHA+K3XOapgjD1y23HoBuLxUoksedpvcT+28/78LYLi+zWd50vF4HYFA0
1Bk1n1wxPzc96AGt8DWxBEUkdbpfZybrFhuo6kDOW6AyTEmsLQk+b7ySA/VQLk9pNFxKBylRxFXl
DIeKvqOkcSs0PxWZAWt7wM1YRVoLFoKFU1dH643ztklZqXnPCniaH2Ug0oeLCzf+MM7qxehSJorL
kLVF+WPNrxBUdgIP4LdSEheYqED2ozA5SjeAbVackk6DopDEjE5oA2zHXstOjjW+O2GIOpLnqHBV
Y0tOuiDqBBGVxh6ZyJp8gJJtJJDzdB5N41BBXdrO8zzuAtdsLkjeSYyivAcwFR0NwawuFvNx7RUM
jaXdsb89MPV3oWstT2KgMzodIAOpLjupksSEsCCkqYdJ249mX55RJcS3mWMbkhEUZWNhmKdAGu9r
jaXUanHoR4KUKrUhwUZ06T6Oioe1jRi5Mt5aczUB6KZzTYfu40RTd/0XhojtkVHDK4KShTdn0UfE
T+9ZzOcQbI/oXUuWE73v1H0UWeewa9BdlQiKdKSZA9/H7g+rr8Muw5/0OXVwORmdYqLlxYyexiDZ
Bq3ePNF/h6Okz61fB+SrLvazWEke1gbFQOj1wxgO92rs9N3cKTE4UUUDzmb2ZzFTiK/ev8ntC6z1
JJrVrnVG0Rjv5qj7tu6lOX2xo0xINwXhCOGskF6pE6XbVfSt0sy8OVRR1tzpn4mS1HKvhl9+Wg8a
LGGGt/6KyH+5Dbu5mrX7osSAFreJ4js91vyoIW5PdWgHPxpJF6LZpm1XjjX/gXkIAZdHuM4Mh7QR
HwgNBHK7xHnNcjRD6ezbZf7S5s0X8uDKHYDqH6Gm4KPrWO1DhOQIqnNYiKGS7Uxpqwy9mPE3pBrv
JaXWXhmzT1FbvDGStGBgTkdhqUCbuTHEHhWUWijek/Ir7v90OxeKeymiH1XYEJPMW8O+qz6XTa4+
Q+YbcxpaatW6m94NKbpadbwFtvvJUg3pp1B4vVJFqMBUBSiKS7sYCBsmeAYxFwDh31fnQNVyBxa+
CIkqgJnUHtMk1mxk67V6blQ9vEW00hmmsgQvdelQh08ddm/EbFiIp8q5Ra7gYLdo0gfMcn5i1ZzB
2um1lfOnOMiune2+2uSIbRBrAdcNspfRGSK0VINFAdm/yrDsSCSL5J5gsTsNVn/mQmzs3A49Zebk
pxNcSpInOUmtameHrhptHhr8ZXKuoq1qM0DUw8a5lMvntnJjuxChxsI5MDVJODtNGVh7S5JrowlE
w8ljVCTuPf9hOGq5STWmlSazDcNs931vg1D9lDdTf6qUmBcjRRZhZjrjYJm/RGZV7nHL/ArcZvTK
TEUoxS0yHYhSA5F8blj8wvliHekXOxdMQzsZVs/wYuWhBhRs60I8G7C/Tgzer+u+WreVOGeq88BU
KrzSRgAkIJqOt99laGbrx3ZW/VaLLVJceOgKORHlJJ2vOTPbSyMi3bdcrdoRbKTtQLEs8OpixyJu
YBAC97mI3qOM/gLI9EMmphvCXr5xrvrGZCc7jUrOMyEEeg3TmUfras6gkY0x/Ypw8+eaazig0a9C
Z/JFXpXbuVdizoOcPiPFQ5mGKUer2k21PDWjZOVb17UWFvYuSyY09ksprdWofI1i/j4vXrn1eGrZ
jPjGkokf5IeaCgS/gJlUPrGmB6tQjc9mpr1mU/Wc4J444O2JPdpWLvxRWR5CI9MQC+sYSdvsizbq
F82qGTrV+k81MpNjp3cjf0q1bxW7f2AurT82g86MUis8U4rXUHH8FfGQVOa5aGiFzKywKKzRM5og
qjG1GQNcadsvW6RXITFlLKpY3RU1x/A0kbqio1DgTUCFv7w5WMiY2iRMpCArzJFBMvWs/dQ6iZIx
RdzQTDzIocV6ZNO2iphyr5VI0SA5FuAxVQ44uur+TK0JIa8pnx245CZq7bUAbaL2q1OLxu/NAeEf
Mg9+X/OYGqW8mMxwp4bZw5RnlE86iSgMUcgX7ER75oD0OEytPNhFTpQlqUHH3IhoAGKUOIoZUbmG
2Ru0GRM0SxJMoY12ByMtby7JFDzFIEfZLxtBtga7Fa7yKCV42yaZVdedR9F/R4FUHvCtkF6jaGfb
YVaZdsAmlmnYCmIqsupzBQB7n7C57qpIbzmksjQFiaDbk24CwfdmyIh4LP+UucSTzz2cBRMpgXBk
7E2JhetqaLlvQ8cndWRzVEJoqVVshh4qX4wOFZ36rDKHuzJUwU5a4vs6CjSM5F0g9vRTa/i8DgQU
yWvYa211YdXclSQWnlW83Ttw4ogEbP2UiTy4tXBKNm6r9J5Wc+8DnLx49Erew/CHKdryOBvNgFeM
pl0RQyNOrOEXWWdHhWnCRmFysZ8KQ8MHvNchYvkuCOVDZc1wEAyW/rrO74Wpi4NRFU+ri17DJr4e
OMnsu9t0z54SZvnLdtYY1YGQpuDRiBmcgnY19nhJLjRn8RQt1C9WSvQOTFk1NhLiu/KSalUWfody
m4E16tUueXGTLDskNo7sovu5/rZcn74GmlT9kvI2T9vgVhgQmoYQLjtc1uGK/lD9ATQi2nQd8+e6
4EnBZz9GNsd5s+m/SJwPMGSL52BiWouGmYUjc/ZmpmaYAvu/Tt2jTn1uBybwepesxcpALNtjy06n
9jkzLPNm96nuSTCOgFODM8DD8BpEtJ/lqI2cXneHgJn+FXsrN6SurHPbOpeUYci1AdG8jXrmc3lA
nlOkjvg1l6RlTG79o5YTpNz7bcwNJqfdIAlOPU9GGT3XinIJDHo4TU5Dzuz77mGy+OpNIMB5WE9B
C7ek0RtjR/I60xl7bGmkIdNsjIlXErHBj499DoU1pv9aDswGkFfoaCLX/aiY2+EwLn8ke3fPPL+H
McDYSyL98cZgdu8zodLGongyeWuNNGwYjebJUQHns4OIRMrpUrA76uNK3gCWYp8QrNK1mjoTAkVC
dMGIYrPIwgwx4kbUGNEyFYE8E62UzHrsXZGLJ8MdkvqI5SK3y68V0qCCTMYnbtuH4mMYE18jlYBU
tO5TMzjYOdi08CQbfuYwrppeGqeb7o7aPK2VckDfnqLWxQyohNUhDaTY92VfeNGMaimNfgFwG5CJ
G6VHBhmyQ7JqR+XV1GMgWNiaGHEyvfqff9L6Hj6ALr8DxrQFcfSvnBfUnDqGDrh6PJErO+U3oBBA
Czk2bPBbvcXS0eYm9XjdGNc1lLE0qV5c4dDdhqhLkIuNuGMifVHIWTuXH4yr/xVa8fBe3r7n7+3/
B2BEHE2/Xevd9+77v5ARv7wX73MPHfF3NuL6e/6CI1ruPxzVEMK1VV21VOEA/PsLjiiMfxjCNFQL
aqLqCtv6JxxRs/4h0JcJkADoBwACArNpybeN/s//qP+wbZZDkIsCvJFwQSP8b+iI+h/YHNz8hnDg
d5kOmCy088uv//ZoqGgYpDnVlK197VxMgUqqyW95V97yLEjvfQ+rP0+qp0L90am2cQ2yErNLiojc
SCz5QNfzMUwT58ITs1E7M36JJxsRb5B90gPUcAFb3pE+zhuEwvJuDNb4JPorh8i/wbstSKffnnBr
gXFYmslIw+KA64o/IF9BHQa8++G8MyD1HQYlmMhyRNZTLmViEgncqHM7/Q1oSl9ojL//ra5qmhwQ
XODrILvc9dd/u3iO1rU2aMxpN0sz5sBvV8dpjmaocjr0jyrX7+kU02uN80tAt92TjvHSVH3/iBbL
d5Mq2KpJ9F4jh8GelTifIxCJGHkUC1nx8EhCFdKjEe8wH4M4MFk8jaXxN+QkEg3+/UvYGrxJoTqa
DUHpjyegJiG4MVmhd7bNOTi60oxJbuuPuqaIsC30RlNs6j4pWazWdtPfiCvmBOHmVwJ18itm+gRd
x891PQ5zN2KH1Jr3kEV8O+U0W0D+5EeJ3343M7TZW8x3qaL4kdSIDgtMYf4ghvHmJmGwbTDi/4jG
d6nkyZtSBGKjD8a8p7Vse0XVpJf1B6OVCxyTfBMvsO9CxsoXJUHEGU56fcVU8YbmC+DZVEyHYRLV
t8LRvWmjOHX8Wa1N+SQyJCTzU0+Q9c8BQwISzSy4F6KPzjw797Dpje/aSBinaptbs9GVT/Fg/qoj
bb6ro17RKbRA3XcyuNUppGBiW8K9bTffhqAQL07nYnCvJCKzIQ38OA1SbyYU7RaqjnMLCky9xMAT
hIev6BiSEc3ssArp7BbGmeTzhTdPbyXN3PG5H5wnIABoV6z0YmGj2FN2apSdBeSPrxKlhspsARvd
eRgIrsfb1NGNWn5kJUP/fEKEvZ6z1x+rzFFJ0kWsli4/rdq4pST6LUZnDqgihd1NYYxEIT2vP+Kl
4v3nvyqK8YSvZjoESgI4frQzhidlA1eU8NY8pjSYiWbKbY2HN9MftSVbyCCB8mTaxfxcm9U5i4f3
rr/EKknfWc8tyWmfWQh2IaFUW72z5Zc6Y2t2CLk6rZp8JkXlJdLdY55mwXOa1d01iZmi1w0DTSEv
odYmN/JCwht9yLEV3wI2OrMcm684DDNIFiVelc8Z0++nzEAYl1hW8U42HnPU9+n82+r/H3Za4w9+
q8WKQLI4aDdHsyyaEX+g+6aSlU9REW92lUJgotIfEOcZ39oBujoiTr8rs2+E7oSk2OPF1um3pOOU
70WUeMwZkCp2aXDUoxAZbhVH21GHHyHTwEWnzQA3KAuyEmWQE1RQdAzWW+nXE1V43sv5UWEoiPLE
zJ8CB1w2x7N7GaXaKZ/i8W9WjX9f+TSVACabesJwdCh7fywaDUzftFYqZowFDClznmx//VFDAXSD
Bstt2oUPeUodNHRx95STIPVEf6JxvqkrINC2yquIMeREI0mRpK3En7MOd29qLKOP1ml2HP6OjSB/
ZsoqlKsNcYT//WatHMB/Wb41TWisfSq503wF649No1XCCC0gaTPjQKzpPBP/4ZJPdRxn8i0Gmb0b
UaLtMFC8NHVkb8jU8SibxUUWreKHLdPhcAjHvZJUTNWwy1w0MqT/hrT5b1sMn1F3Ndt2oCVTCPxx
oW1wO0wMaDWEdqxspagib1gy1//7pVgeyz+vhMHiYzqIBtgK/vhbWrQQHLX4W2RivdQC/6XKbDlm
UVrMoDqjdXroFEH/jyH9H94V8489m4qI90TV2XQcC9iRvbxLv+2eNpHiFXkd1W6AB+Sj+KAZgP+p
E+otGO8xshu/75p0i05N8aRl/NBNXPOamOWXELZwOGdfXFgCT81gHhwjl3CulMZ3I174phyCcwtw
/gDeDNAJh291jIwnczTje4eIE+8G4xjYXYdCmOGVHeolCbEtTAYcHkzO6jFWwxl3FIO6Oc1+8R75
0izam6VGz3nv9qf130DnoSSQ+V3RAvM2lNOO1gue8Ln89N8vlvbHwsLFEmh3dGchw7qOo/8BXOUJ
DpW5gZPaGYj4CgYlVznH2w7W1KZIrGY3c2rGvpJgeRPKcKLTzvrp9n9T8vynz0GdxdviELTN5vcH
7LcQsxazaeY76agEiaJrr9zmjmY6+aLw/jAKtx5V3f3azebdnEWFPhMp9d9cjOVx/O1xtRE7Q/B1
uCSWJqiwFo7ub0/O0OHjMssqZ9pZj/Q8tcqXwA/QjMAejuaivbQOEWdGhS2/JeJPstt5lroQ5vQc
9dEcIXEt00/WMGCY04zh45DzgUf/D482hed/+oRQICxnrfvtP26XK5qxHo2URKSkYYrM5jRpaULY
GB+bruIn0n+je9rAGWFrgN1XwJ9bfxhFPl7FbOsE94ImmIKYpJwvcjLNgyRs5CDNpPOAwZAc7k5I
ipmLoxY2aN6E2gORYijl03byabiO29wiXKPtg1crsIoHVlzz2ebrO/+XsPNaal3btvYTqUo53Bow
NiZnc6OyESjnrKc/Xxd7rTq1/6r/XMzJnGBsaWiMHltvza7jTx2qhh4eNWj4ELqlQ2VeF3UdQUPC
+EnVwwQGjIJMVq3cN6/V3I3juNEDIifGtnGbdus6Zf2smLR+8tjpb2Ym0YBfa8qjA2pzLpcOVb6G
+T2vXK5h2r0AR8NBH0dnlw8pKJuxyO4gLUHIGZxNON9DT8pfkWZsY3rMVWkslKtKBis19DHn1tN3
pan/+KhkXehDpFy0aMKHZlwIp6NLb7sZtZupSZkkVMrnsPS/YtdNfgqmbctkuR/rbtwJtDaGqhit
N3YrgwzDNmQcYD9mJiUK9QjUhNaF/GXa9hZ0mndjZ8T1EOjMV1Yc9szlza8hUq5MXxnNdZrqjy5T
hwXUYGj0Ko9NiO6nl9Fsc5sh3C4O89PzVEPxKEaBppBxDfgDAl74GgTHN8tfeepSuKi6e4OZ3jt0
JLSdyuD5UIDrK4rGurHD/nmOSzqtiOd9zwqBupSYZuuOS6Vzj2zNmwvdXuO4waRU7aODBttNajJj
nGbxY12b1H2kim+p6VdIjw5T0X9Aalb9H8dS/y86WTmWnqXbkP1DCQm6QHzZ/zqWXdv1ZuFR6QY+
ZZzoEL8OQv4Dfvmm6I0JncsChDDwzr3rjeG1Ry0JHRAbDqqkUXdpo/wm2lsEhM5piuUtxKxtZ0ZV
4KJBZwKBtvewTQmA6+IcTl27d6YiyDn2/5eJ+39vQ9NQC1R1HZJeTf1vv1S3RtrDQ4CJs5gSmvxX
byiY9ql0BJmYY2VoD3aHJdfMIJwV2qhzqoPrXMoDicWlO7Zbr6CbyAP7/1s9l9T8v60KGissnY3d
002qAP8VXea9Gqm1oQ8XcGefLT87+xRPbQCICSOic2ydsrHadHX/Uk3eazK+yEtGrTx7dXmr2+1V
FeuB2ifn2FGZjPKeQqc8K1H+94d5jBLZmzz/ZccgCLME1oASbZ2f7aX6YazmV1FGeBKy+6zSA3ep
LsFz3Mmv2+34q6C6OTAyZlufuV+e5Y+pWFvU6fdIK1CW9DeMOp+XCGITVw/0prwyREigts99vZyc
SQ/mGXEtL3pm0PAXokwaecbJ1a9jYwm0Xg/kLZ1q+c0i/7Xw9qCwdgj/7OUCUy5W7tNR9ZPdL4GS
R4clghgIBRFneJOXoEUbyNcyVk9pVz0qaXZZG8k5yW6HNP3U+BF0B0TN/LzNX9py+YD9L4gKvs+4
n1ZXL0j9AvyBRBzmyjOJnvCSbV2Xn7ZTei59H/Dw8kzvGO112jXJPJ8orQXeHL00QvAcTb+NheZ3
7DjHhMKzl0NdC8JPEl4/S84Yjn0VDwCuJjS+WUPdO5s602WLcSuXHrYb3M2xos+8yWMrcHXh/lGu
3Lw6e4hry2Na3DDYVtAfLGr7syjxx6zBH2e8981P3KHbeQ9Fyb2tLIFrJMFoMwGlVo+y4PJg3Gp5
HdwI1Tk1wAMFujn+OsXXqDtv8hK/qc7RnL1YYIJMfqQteiDPzXOcB8qOG3k4FY2oUHkx2RGyS9YN
5psXfl0/yMrK5oNuyIuLUwe8yWGDJU52to3lNp4R/i3UICqjAAawALl42tmsn9FEQe1YN5BZXTtp
cW60/neAorfX0zMAR+Rhj7Ki69PLhyRoDD2oF7h21eVJVkF2p7rsFq/5UGb3VnSgrTR+G+eHwtMC
r/Te3GRnxknQj+VZTogGxSFQg2DQzOcGJTaLaVok5KrxizrqL4MRKNWyCbR2O6DYVrEZ7HE5yZGc
aoZ5MvehTeJnhIx/Go6i4t7Z2vwhn+XMtOUM+1lWRvbjqNi3Jum2/H9go0HdVVfG0V+UH3nesich
73qeEScvzInCjAVVYXmWl8t1xpr3nczuc1r8JlVzjorpFFn2WdaoDp3LejHvYzs9Zx7jQnyFY+WX
eO4cjU+1adxFy6dVs02nrjjLHzgdfnNwTj7SOtE4BX0+/fqheUauaWtq9t5YpkAx7bPsWGOqDxN6
u//YjqyFxxFDkEPta7U3LgoOcgzlIuXbcpDWRZ0YcmEYCD2OS+oR0eW6q+3/nDq919/ykuNSHxll
22fecm1PnAxOguqqW0jc9rVRnotsOsli9mLXGKkoCucJ2dSgdYadGuXX8oFlkgRDs+x95kUU2/2R
lVRqVs28IB47Rh1bK2WrdAudbfHPoXUn/zbV9m6AY5+J3gCkxYMbdlCXYU/43QIT5CxhEHoUQxnK
k+9FtOogK6PvM/7KA5TPlkcx5dbegCXBfCJ0+JTV0SvznDVh0JYRURrskPwbsNVZTgDUFIHOsuXd
bVYOF3JGoCcK4DP+8tQqhD6pvgcgsFktuWwb7lyX7nc4v8gnTjEjJPHwJN+3EvaMrIyLTijyNOBp
N9r3gKiw3sQ7L7WuK+QsNmLWZLtDHHKjGN3Vapcg3gyqsf81asiHc/cJ/xj4ufJtjuB9AdNR4Q2N
N33KfuZx+EaaEroo616j6GphUMZwCnzOCRw0xwmr7YxBySGy2AednoCt7neJ7X13Q3K0AGYtbNZ5
CSZ3CVRMj9emUEJ2983sHD2/OC+tdkiXiBaTujWi5WQX2blV1IAZqfOS11fq4B0ysClDVT7K7l1v
QNydQku5CxmHYWGKMQzu6AEFYiHDcfw1sFhW7gu29V7O9H8MJJrnnIOiuLMYnfZ4xut+YaXlTTz4
jTfkzBsqMxfxZFyJH4q5E/QTA0LcgHGYc2/5z/JIQHQt8/gNfnL9cDkEstRuZn6jxU49rx5OclXy
iJbeP4rj8oENMKH19M9p0ZTovXYuaQyNBm4OBdGwWz407XH9YPFRculR07w73Y3YAjlFYk60QUPQ
wHqKm+qn9JZTvsw7uv00csuz5tdP6YLKGnckPxvsBhsznaale9Hbsxy03pve9P4k51suDa4Piq7q
jWwT+S13WQL5tKIO75iEuxRTW9tbsxg/0/rPUQJjPAFjkmsRo2v241dadjsU3nee+IZsRrZ0ZH6M
k8QJk9voDfeo+dexNv7KQ7ILvKmvNl+eLOTyO478n0H4QznDj1FYF/qoPXZFfcRrEEbHz73rfGTZ
w9RkZ48tUnfOUfXs9xjUhsYhbxqerF+rJ4CV+6xQd7mnv/nhZ+qYq8sUI2BUD/Osfam9egobPm7W
1NOY79A0PFl9di6G7EwuQdWuOGedFshlGe5zPGUfaowx5lt+HAGWisCsO0fxq2goo0Co9xuzyp5C
eWLO1N8zFXyFrsunXt1LnMIkye0yKUCocZNhdRYb0hfukZRqr/TTtTwdhCJguFaeYGb51fE/Myda
qZY9zCZbV8uh+27WMJBwPEAOe1t0oG1NmO1LeGvwR6bvHCdL4zn1+66KtmI3xVeKz2K68mEwCegI
SyRkXE9Qp/4Ok/8IKvEvqBlm49Gq84sWWBe1Ze/HGXGZrndh+s1BnI14PnlHy/8aUYybiu5L3hwl
AVJcuGnw3Z048lHzvyG3u57Vdi9BUe2VP4x1n2zQZKqACDm6ac4gHUGC4vgM2ozwSMywDFc72Xly
yOTgwEbH2BpxkPEgh0vv4kunLG+RmLJy5xxiUdZ3YAfKmsm+RSa2uM7K5i0WRyNnQV5BCz9AigfZ
P2gduQ55JQOEF5ESPsiOz5r+JnGWrRzUnPMiKyz32UL4YJaMPEe4ND87gowTzybGH2XkH+fbzdTT
GookufUW5x8SlMnBlcfZzPNXlG3FTMkiIc60fm5RtAgewS0cTlSqkkDWQr7KNQHqgkvAfJTPRjMt
cCf/u/QPeut8NYwBr2vb+PpLVhYbpoN+2yJ6pjqzoXgVrLtBT8lhljW2aXjfufc5rhc1AKnYGO7k
1nUzDuS5+VpzCTD9Th4PcM+gR34IbJvKg6nK9WIzZ3iemXKWe5GLW+0mPHh3lK1IKpffWjGCIuy+
ktLaKN3ysB7fKosCLddezQqUBFmEOFoxAWI1MjB2KnMJ8Qkm742u3Ym37aPqDPgSGkzXOipVfDNg
QPqQjYHLhQ3m1UH/uQxxBjkKy6nz0JnKdxb7R4OZaRXyNygm5PQuY3bOOaIWvC5dBj8F/5ZcY1KW
9zg/9IkaJCaHWQzFXB/KTPmUwy3Rr+onNylDH/JJYrqmlvBb3JWpn1xN26XlsIeWCNsScsIWola1
2EJuepubxU+ctN8j0Z+dtzsUvfbN7H8XKiahj5Qn1WVQKkzOtd18F3FyHgZm1EEf1f54UkJCLsB3
0nOaovg5aVYhzCiYk2XD2NgrTSCOIUpbjNg/AAK6aRcmlLQp4I3sMvkoHIC0SCQ4gxow3XYeiOHs
IQSuD1s5cbJ8gMXjdYDm91P7jEUMWnlPwBh7JS3BH/+9yDPntwQOPLlCudL1RbbzXpjVOyRAQSf2
IOK+mWOB9ip9lW+aRIhdRp+433beHNSNdexjAgKQisOobOT/EKjiqhLSw4iSAFIV7njSUvMsdx8i
l1u45pNcQ53lPzHxrDULG8WH/EqZEj2p9bfRWz9FF75DrH/sKvcw9+jYcpqgoD3Awnbl26KNW7z5
tYs0qPfccL+mOQVNN/2O5db1QKlz4bI8eYv2kFkwZq3pB1kzNCwDWbMYZOBiqLdhutxONO/Ag8G6
x4br5z3tcdTe1aCc+GVNGU7VWP/47jsTVR/ypvI6d+gBNz7Dpo4MdXJbCl/HYvvfwAF/q/qcocvd
xUsQxiR6pBJKDBGmelup9CRpBjpIR/Ta8Iws0F2jQpKDXTTmaT8zAUgf5dcj8SEAQZmqfuk67dS+
jX70XRIZMXx8Zqzm2nfVaxtnpOVEVnX6NdlXq08y7SUQvz1NzXtpHhUI4qigPYHXPMsuj4jZpiwP
YgNmZP9z6ZwzfHfBMqpvgLnXsIMhQXdqvuT8Sk4uQdXo5A8LKiV9ZgUJXKJ0MqAGIJ33nPfF/VYg
SfKT+rkX3yreEta5r/Rq7sOvFv3jLBD70HfZrtP0fXRR9tbqYsWP1gAAm2AmRLTnJEhSl4rERo6s
nO4h1QJdbd+z8LYjMIxTyLWWmsl31trUD1Dlvsn3xcMO+qcECBIc2Kr61RhXE9mthsFSOhKa2bqg
/3YnC4j4UWAYCBLALOOP7rfh25/LAbIrEQsnuCQalq/y0uRBgYraq/L7eYjPKUnWPz+xi+ldU58z
p/3KHE709NoP2nNbzoSLE+BUDrzffpXtcoLI7Vwn7osJjVtT4hEslGc6cl8+w5wz1E0ZYEw3mlZ8
tWEcaEp6DnvuTz5/2qlteZIryobHOZw/XF6R8Qq5hxpeIcOpn2HnOCfdEMB/XfAjm5cskX0e36je
Po0/NsWzUCGVduKza3ufyBqVRAusk3xXrmQWxhDtfYFvwPWZW+CD8/rvAr16uY5axEry8dQuRpCX
3QMigRdwdQdNonwbpA+JNu6mKgUQp3y3FFZ18FnAyX/lOmVB2kG7gcPjSm5DnYuz6/aczlu5f8Dv
T2LJewkBxW84Oi5biy7BmWZucyvFCYnnpQKRuR0o0ORRtp1GNjFhxrHofpGd1ghQLL/JgDKzwowO
DF9i4v0p+9VuZfPNfRwgsCuKupdJnNzLppAYk0bUt7XTe+cofq0axhPSuUfO9lXCfGZR3dAdDCTq
jHIcejs8NxAGJ9N4kpfLNrWLcO9RD5RaijgjHW5Us9tK/csaZkYeEqob1lvkL+8Db7GwR9XKOcLe
cmESlVLsIXPgiXE3TqFeOxQb5fTKHUu5xlTym1hRrsVnyvfXGhZOyiMgSu+tQQEDTRWDWEjCE0nC
pUzI+M6tTaSJT4SUelMZ+mnNh/8NXEM135ip94LM80k+uirso53fhClBTEUEUS6ndqhu6Z1dOmkU
qGRqPhkbE4Vn4Wxshi/gTselOyQdxP7yZEHWfkGBuNPMdi972LNwQQVeLG0fVWUKRiuikDvjzwG0
uuF9SSmiLKcLS7UfQms+TSbnW/Y94Mwz0/VDq52mfrzQihwoyhxkfHuSk4YzhvzjCj6QW9mlPkSm
nVo8yO6U0yynoZl+cJyvYhpkE6JPCVWnve44e9be0uokr7TSej1HuucSpyCUVJzRHj3BsYHDgJE2
9Sb0Vbyt7+j7VIp9FdU/sf6lnTyNunFRDNOvWxXneel/5fvIpyEei7IDXkCZn7WuOsqvxL7/6uAl
wOec5f9RTwrOVxVuNK8D9ykVGg3PkiKr2BnrnZaKd2mN062cH8A2QVwb50b3IT3oDrU2n2hHBEC5
mLj8lCNYcRTLCdM23Dl98UnW+lmhrQ1I01G7ezEr8VKcjXIIiirbQvJ5iOLoQ0/OSqcGoxpRTFW+
xWhotfKNCPBzNP/6No5tsp9kd6qOsdorJa7RIon3YiKqSAvkUMg5zk1nWy3+DqcmC+7Mf88poRol
z9VX9O/8ugxvqjE9yseN0RzAVBTImhsmJFrJh+wRea2q7MbSgx13DlKmmuIUbE/7lfDkZS30FBaH
9l3e2OJzizB86X+s+KgNyvfUHcz0uyj7x8HyjnIn4Nh+dAoLYfxbRN6r+Ad0ydc30iIIeNqUudb5
UWMmRKzmZLRf656plduZBqzcGRpKgdh+rcuhKIb9eSiOnY2KC+E7Dmo1I1rHqjMJbbnfUVef14+Z
6/e5pupMQZB3kXclmH1s2gjiwQjLwKJEaNUaHjx4VDtGOBzc5qml7Clxh8Qxfu18MAYq/wUqEtAW
CEAM7WFRZBoLYVtExsUC5zz2qMXysjqh4V5PuX4tplCujF1HDax9VPrmaHrjr6S54KWvy7bdryZ3
dkjqzeLDcVYPLGWNuiI4ZwxWmMjJLiV/IcL69u3sDgnyyzVrXJM7Qi7QbnGlBIkfgRuMAibQfmh0
8onti85mr7mLMBsCV22uXYQqihh0LLdTc9kZMbRU02EVvFH5udR31lKlVDHh2pgz9WNutBPYrtq3
8EfcKXseBrijU247hSaGKfQnrl3dpJeW0X5DTvbV8BSldtXaywESzIsO71Za6WWZumikxQG59hHV
rdJUqSxzYeyTnkdEifGuhg5rcNz1k6QIBQf2PMVfrVEdfeP0bxXVIeqLy/jSNJfbdS0gSf2BaejQ
a9ZFS0Q8JPpJkj+7AtBcQdXAAiaqtvYTmNvAFuNDiIQNtwOu7FwKOVlTqO8W0h4kaLP9l6glUXMD
q9HWq/01k08Iqlujh5/DONgV5PC87ZqE02pGlPBJsn6/Ts7ylZ7avoVwtHfrL6kM8NbyCUsPAX5t
Xk2V+yMF+Im4HO7dKW3P8kClDmzD/uOU0xaB6nADCubbI7dPGImd1SvQRxAHU//DZBRUECFpI9IF
Kk+wzzWit5iU/rVUGtYqA5OIL4XCiDXb2/XtH+LjH7Vwnn14B2cKBZFY1KI2AvBdL8gCbWgeE/VO
a1qqxOljj4qVrb5B//mZW/73iG0gt/p2h3eIX9+ZBwncMVx/I0Q8MRzr57Gof1K2z8A0rK/6V7pD
aMjQktlO9/L0QR0Gg+c9e+ELwZ60q4iK2AKwGJ8nC9SH8xFykmCpv/c1SpVYDqhej8Rrkdm+Oewl
1f17Nfvryp7GQzQRJuEMp5oIzmCWiIF+ma1CmMz3jlnBmEk63k69f0+xBUJ4oneiQdleQ7KciioG
PTbfpcRjcg1I7Z6V8Wo020942k8Fgb7d19TLPiFGec9n+DlT+9Evs58p9H/g/T4rrJdg7IEV35Rz
/1ay90jSpFVlMNWKsYfkk0fbey+yN03YtQpNo51MeUhSLUd/bTQiL+QQ0myBCr88N7V+kmKCFBxz
vdkatn0jCUJhGocJobZ2Ntl83beUCZfZP8KaK7UWiUIWZlRtXbmeSHd69mdzKW8oVRWptkjrQlHK
XTnNu4qyt/RXpBw6RcWdMXAIkIuynOVBKiMzxQiwG4zOQkQOvutOTIVdRfvKiPcpHmbBW/g9itNx
um/xNmI15DVigmjJoz2VHkqYVY2UFFNlj41vehsB1VxOss8Twz5UjAMrhnuVwrsmBRBXW05j550t
UtRG8x+lEiPXzIjQeaIXsvQmZHLZOdT/amu5xekM9b3lK9+yoPIecbS1PGrSJMlSaLd6Z4to5r5v
+rfVWEi/RW8OVWp+yn7+1+hNlX8fhyGMS1DeOcoOpMOfyWHu+ezhgpizJgnaS7UeHhhVb780HKRY
RPlqm8NHWEHVTxPNS89wKMWJTp2DBMLsfzUO2aikP+69NzvbLrd3cp5sXNBfxc+cDowjwsR1zkpq
nly33IqugqYyPmLyUqkpib1xoR5wHGW7CP8r9TqJSSWVlIxz6pj57tytJHJpZf2VR+cYdgtUKeUF
/hLvbCouEoLavYuM5HSQf0t8vNaYbB0EQ/PX4tPb8lhM1OTzKXueoLoX8ydX1kkhw/ZK8K7T7UKe
LLchfgZCBm9qjtJLXNsbGJVGgEGchJwwzcIKqej7gOHYdQkQJj17WN1P5Kfri3S/f2B3Xq5LYtbp
2k1brX7kWde5SYowXMmuc+z5BBwoAGodoPF2jlAKGMNk6472w5JPF+LgShyc/DyDMW3eiYfRlfCU
yhQ7PhlDhClZGx5TeEAt4CokjJKfgXMIWpdipmc/9LA21Q7DavJ9Hqw8Z9kvsm8KFwm+9FUxP1Cv
+sKq/vy7k+RweHRi5v6o5/bBC/1Lae/Ib7mFdpI7GMotvE/E8ul5DktZzvjK9ayb9W79+86rvphS
+olHWkLy6YheMF8MaojESIFqcWOrz0OmvMrP5lE7Rej5ZPW5XlheS1ZHgy3bRqXGadNH+VC/gH2m
6u5kSSw8dNUZ6y86aHIy+Hvpon3NNXoh5WLuBYzkepdxa28ZoFg3vYsgW2J9KeZ8ygj6pUMkIcEQ
7ifPOWhGeLGeA65IzoRclRj7wqG60I5PRq3BGQJnNx9GLnew0c2DoMY7Fsi8KMl8/U+0AhESfa7i
3iGqjxteJGGNrO2iRMxm988ItsWbEY379O9h8LC9y1qvvuWxM+i77kdVixm0b59lb65ubmirT0/7
kPq4WA+xj0AWnn1quGIFpYK/7napt85j/5Go99JRmvprSr1fYlrF2kqCJ1/93tgi5SNcgzcqpV+p
7a41Yq+AVFFXd9ryKe5Rjqy847Q1HPt7HhzIpFLQXeVZMBEFKjUQ3QdpOEM+El+v74yrB6p2/2+b
nf72o/RHpS/a9BSQcATgsVg8dGTNyb3xivGNaF0OuKSROrqsQ0t2Ic1X+cYK+8jffD99X+vELQUr
qK4puxdbiZONpD5muL/eNHZL4m07i5Dv0sT7rZE1WgaKvLqwsYJ4ZkI81ZzvHL+hB00HnG3gyLMs
cNOZRoPGmK9yo4F31KWNRy1G6gpVMjAym+1hHnJ0cCS9QZRiX0uJouUclFn+4llfEj8XpDRSApB0
ByF17zATQ6Y6h7UnQoCrf1OSTdfL/NZ66Vvh/Fk5Scs7JFwQT3r0OvoECoZLCslrHt/uY9/69Jr2
ZzCj20EvriS1JwxA9Kg5zGZxlCSB+bgNxZBXdRzum9S6LJy78Qem7Pd4mp79mrsw6LOCY3HhXFbZ
AFau7Aq8Z0GPOVTNQOkpo+ftZV0u6FfY56yuj41mn/XmeXHyD/FGEqY1nXvbQcmWRM9TaL1LhC8d
GSOjx+uXsE9SfsF5+VJDNi6HjkK3+AO+FU2EgBMbc5xWtEY0xVBNJxcZPFsSKa6mROAasM//As5v
Y/tpIM2TcDHDUJu+iVBNeiO7WboCskASS7j5ZRTm39IYnM3+wzeP60aCurLU3+NRO8AedzUo5jGq
SV74LFYrtJYP2TWjHn7k419DUd6g69076GlQLSHni8YvaxqOZn4tPkxQA4IeEA8uf2a/3nQVHFLO
eGVFED7jwdWMugo9o9bont3yXUJxeamcIXm+Ye49Mnm+FooMNX6fZkYlw/LZzK2TjqgEnyLRumRL
aElSBXiTZo0bsT/F74PRxI01TzPVgRU7JObB8oqLJU8fyzo56DM5MjFMiCmByOOO0TAURDDci6qu
P1hc/13zf+T35HyrKYXmCqqYRLtMOihT+Z5Ef6vJmSYqGSo6WvWaZsnbKA6/U/hPGp9ZJtpLX39I
FoYK5q+4TDXa2lnxuVoSI8PMC7ZpQYlVTaZ7cbH/fK7jM9ljMdgSXsm31nuRm9J05VFHr0EC+fWb
sm3mOL8vverSwTbKKkh6xKDvxouVB1lz2YGyyEvypRnmmzSmBRMhrbEwrd5a/wUC9Ch2zn7uHv+6
e9S4pGlUucwwall74XzbtQWDSLbuqbVjD4BGWq0lLBFjw+CnRA2y/SUIRudv3jCq/C4dLgEoSRCa
Vd3n8CnJExnAF2nZ+tCbjJIzjH1G86hbnEF5OpUsTdHnYKKHe1k/yWbX9TKT9Du67gpLBFR2q/uQ
NAvOajgB93LzcpYGuiWl0d7MuXY1Q44zgsMfuv5enIA4g7Z819Xu2SxAxUhGZptPPrQMa4TJ0dHF
+krADQztJq+1a4uguyF8lnBVFlKAKHY2fo1gVumOSr2wRvHMDZ+UglUgyj5KQX818UzxvjrxM0Lz
/3Ev/7ga+Sod/gnpdxifYVS+nYn54bA5y+f0CLMntzUtL/mfXFrbpm8U4CSuD7WYkhW1e5Y2ZqIf
ObFLw7jX6TLJDpVu8TRHh37udqHOzUgUF9fVh2HvBCaGKhMAPFyubLkmzg5+Zl9JrgOBL5VXKdCl
3bvRXP1zWleYi+wJ4nTTKDcdLEGSbMpRkEBNyZITma9EghLXSjdUGsQGhmfwAN2w06StjH4M9ue0
OPVR7txp28vUjxicIlxNhxMYMeny/usAczUJYr+90u38du16SDlaOh0eI2LxaiOkUWPFxeuQPYjz
0snuxHDBPHWjL2DTa+mzYLWkK7Mo2u0C41VXDRdjHz2OLeyh0AXLNkQBLZCMzLPqpxoeLMFxtJN7
qCPoxYWMCuGa45ShxOiUB1l92WLyUKawQFOavcQZk1svpvSLQp0cWrHIf2CArr9MKutuzbbEXk1+
+5DBTqO1f8FMlhkE9OZ1o2iXsr/Ergr0qihsSP7y8EOP9MNaNGJR7aa908Lx0qzsr/JdyiD/O4tK
MndfhM5WivwLWt/zkB2kZC79iCih4LlENwti0CW5h5QRpbIphU+p9iEU9VHCcXOGlxDxL0jNXqRi
CIT2ONsjK++sgLBRQqpcefIquHfz9m7dn4RcHpLpnlI8Min6NvYtHItzILFdoXo3YVeuiZ0sWZew
+3LOTmKMa/wmMZssmKei5RtRIFED+bNaAbj/UDuBTYMoAhKe16SA4xgTYSlUMqkQMa8RVZcAclwy
1HW15VeLJPx2vyQOlItbQUKL8TA3276BK87+NOPotaM72nZvK9JPoHLWssuy+HpNMbnKmIcsRePQ
LN9yKAA24vHrvDqOENbxEbkYK/FHHYHfpyTf8uQicijG9l686GvR/vJYBEaOFeNbcaRvUrW9WQtT
nCNw0KRaqBBl44MODYVqFjsBOAgcQ4LGFa0BwVSVLk96CWLW7G6Zh38XXJW8Tpy7kX3lU/+x1hH4
VsZuTrPqIO2b1mgvkN67z1sfAEAP+MCrH0SzyVswUbr11/4w4f2NM+9l6pZfwQcvCEn7SfIS991G
I3pF/mpfhflWLkgAYElfnAy4r7Fu8iH/HtW6rA7JBDDGLB+aTIXAhF6jRweDxF0eg2VfkbGuGa6c
FDkxbp9vpBAiDiFSraPhPfim8WFUOXa93ompkVaLnE5Z5hiBzkkY7oEtCuDPrVzmFKKtPFzVCG9y
wwfwm591wwTQ633L13Q29n4Dl3S6BGKTKNItdMFRDn0cEeiQsyPOSd5CcITwQ97XqFz+gzYbXSaN
FR2E5x8aeqC/DJk/Y0LtD/zcp9wzg3F5GOriQ+5XLBxU/7OvfopXEPSY0SE2WvRMpADLAtDSWvob
IosbiVotbXxNp7c11P/nea4ew+eFKQT2NjQbVaFeyQMXxIY4EFnwIY1Y4/xiffHqcOg0XelWjNwb
JhpnVHRXULqc5QkJlljePeYCTejAIrrIcVrfClBMgmRpr9GAij3zU1qVYkTNZnxK418K+l3dvEpf
Tkrria6dGEp9T+ob6WdKh9Wk1mbO8bkvLTQRnH02xVTfO3QWhy8M5690MIqu3Y4VUFYqeNIflODO
GLsL303vpIlt+NVR3g/GrkunsQ/h5HyU/rs0PkKfRJSsRFumqzGeDx5lxLAefs0p+0xqWgoeKSD5
jVx3qGPC6KloCKm4i7rNxmgP2GNtDNvkywDwzvDGSYOLIWUgF65+wdjAo4AMpE8kX0vH3c2RvQsL
YwU6JDk5doi6SeP0D4ZtvGo2QEq1ReegzJtdXrbZo2Eye17SYvicC/WprdEzjWzkLA0d8CL8iqAh
obowojnZWsaIlDVDXwevcKYtkAsYXd3a2RSeP5yLsrlaf72F6KwHMXCcegWeQlSjH7vYsK9NpBL2
hW6E94zMokNUR/l7SnV243hL/bvs0G4cfmPV/En0cHgvBtW99N2+uNcRoNmnxaJcz56hw5aWGcwQ
mdMRs36P0qLgBfVLqy4RLlHJHwYtq1+cgZi3dlProCVRdGtpSrHNyTJe1FEHG9na+bfNVl9/nQ74
Y110+bHVUrR6JqV9zJM83zEGOe/DaRzvbUSLLsvptbagPLBHii+AFiy4vWFs6otnS2OeVYPxC043
SKGXdkshtxctppeusq2rNBuLTTHqPmGSobw3i7et02zn1N18qwNx7JUh2Whdp143wIiBtvw2Qj/p
tPZ4aWQMLjE+drHosOo4c0x1odjbtUdI27xq1DImJX+Lw9bZIIqODlp1URfeuWgQNzAX7zvK4/iS
Fm+TjIgqwaJUGCyApbVvvpa9Dcp4aEEBJ110zNX5Hf2ZH9Mqlk0cdjfDND9OLbzIDaTCAHy3vcWd
K9AqcEEF047wZHqlVW0QJ2TSoYiv7aiyNqjStpeJe4JyqN/H1Uw4mYzPGnmQvxAn18JglxmognvS
hG3zx8ktHtJa++wGPb+CAhX+Rea+4Bm7zhmC3ihI8oGJSB8gJH8roo5ONVsD5cEdKmEUlRA71WrQ
AE7bP9YcaGYa+s2PDXnShe/r40Wdh0+dqqlolj31emVceGW9WUzNQKvAc/faTK106l3kyEynl0Fy
5jLqqLsc3OVdb07LYjobzW+KzdgDRFFHWPG9+QbehgdSavKeEZqiYnrpIvd2qptd45r3i0bZGIAg
XJ6IbwyKsssjeM3+h6jzWo5U6brtExFBAom5raK8VcnrhujduxvvfT79GdT+43wXTRQlRUsqIHOZ
ueYAaoepFA6VxT4IhxN90fFgxBcacONaH2sYAR2W5CnlpYRZKPp+U7Fuya7Hpi/W7jDBKdU/gngG
7uXtGVL+MClNAE3CGSFwxIewMwSGucke9rcWBXc53JcexXAW2t/AudoNUKIdH/02FKHw5wBbnaze
g2oOabBHya7iqua9+ifCcn+FIPYwaeE/HS19vmegGhAkxCo5zg+4fRP7YK9hFHdz+sqtnWFRhelU
kW5sI9q5AYPp4zwCU40Iherx1VbxiVLt7zAc26Mwrkmo4SXq2FuS9oXKstgk1vgdMCxubCxvutc1
7v3wDwj9+wvgumjdeUbkC+YBqDHtW2mJDaYCN2PQ/hgFLr34m2+UfNSFjvo1tkO/ibW/VtT9g9v9
NawYrX8eZJbs23SXKdYmoF6tr6+FNGElNMv/xyOGgx+PUMXUOfxvFAFTxS0f/owmUFVjxJ85neBK
KM23ConkM5m3KV7hWa2F6xnQ4zqyfuO3zOowTpg0jW1UrifZbegkdvwJreOHjk4tmGlxzHfeKtgP
bMfAuNrBqPf9MF5Kb8G75PMxNvuPUIq7sLTPNDAeOkhXL1Rf+KuhHo8AozIxosUlrp0lxMzYaHBe
amt7ZUuMjmLo3H6UAlTTSlVhqpm7/lCqgtMQKzYg51J0ycYZMhovRbLBbjv0Y92Rt2qx5CzqrASK
RPtRHz5GWWKCrlprX0N6Zfg43VU1dfCsuHW5u3dNbFJ7FQM2pWViYRy9aay43JZMtTAJGvrgFKYb
t/WgsGfGeXHboDPaTmn1Oo/QDgzzJ0sH6sJpuS20hsE1JmocowoOWuKAHuz5bTQIAj08H5kG+moB
0Oig5/MCs0QnxExOi74Q7Cg/xlPTcxeArG2rlVPD8rBajLEHUA0OVs+DDsvScrOfrhLDHpf7ZIXd
zW2IfhVGxxNQFpY/GR5u2gOdfUBs+rjRJQqchEGCm7KtdCeGVbhEi3Xr3SfEN5hdMB1bAuCpxCnL
YCJQppYxnGCHYlOaJSuVjtTtVmGHK3UWJdtOsUxWgzhEuT2uWj7OlRWhVyqSw1AHfsSjtTKxjQ3d
HyYbp/VsmlxZGy9IZ052cl527IDuSmKSnhT72DOY74toEzrtOpEsNLHFGo2CF5hK8KEstwQ0Z18d
Z6opy7s3yQ2bDoO9dWT1D3X4r7F/G9TAwhsYYp8L/Zu5x5HxBlwOhPvq4HtE7aLax7kU4BL5ONN8
fHR5jmdju8odcB2dAvc05xj7gInSmMpGqFWC9Iw7gMZjW691y13jnuqux3ARNhqTA5/M1tYetCBM
0IwLJM/Yb6t0mzEMvDZskDbNcMcFdoTWsvzEyN2bZfNW2ykoASaimYQq1lUCvckLuNYYhHIP5/Fa
xbAECjlaOym4V4g12LrL5Ii5OAu9yXXRkofthNFaE6zqZsnf7WFup7MRslnkx65t/0Z9ChC3Hu1d
Z5P8dhpubFVrnVuKEXC1rQNVz2zFXwBCSKhhFRTyhvcMsFMnQt8W/bZybaUa/Z+2xbTRw5zSTgZg
QmxN3qKgtEWCCX+uX8wlFURYmk5lhJegQk9m6tu2i1+xTk/9hnyeP3JcNhqiMmRWa9EPaxdobGKP
b5pMITyPPPhUXUiEYvU7GxOw2eZ9EUqihtsIkVyGuf/B8Qm7JoG6Is2KtR5D3sVdWVHxiv/mjnco
ZNWtkgoyLbRvdIljin3eEulY9SYGmrglkoeQjHC2bdknLYYa1BD+62jBy5TB5cLrJF0tvgdGylhp
zBpHETrLm09qvtM+wVhiVd0blS3MK9NjivrB73Kvw6FemzMxissuXxrdjfgZsyDHZYSye9R0M7Nj
i0DAbM5134M7rrwCV3M85Wo6DqKq/MLw20b7g8VxTghUfg+mE6BcQuva43So5miTeU6OnyuQ4v4r
jTEZcTCWN7BQWM0Kn1+Ju6FX7x2tMjZaAXjKnuTdzTE0LxmRT/r82g7u37pt/gYkATSssGVHsAbQ
g4MXxL9IkGgat6Of9MTWjMhRUtXahhpqtwn3EjP4LSpeou4onbaToX+4laSiG3VfqmT1hqTurRxx
njWd5rObYPrf3GAt8+T0w6vR638yss95rgGqxRyocR+rSeAgKhcABpOMGCMS1rjgeURb4YLfiQ3X
p1rhbPwZVAGGx9VLOxBLQcoefNG6/86PMdFfczoO+P8M28auSt8IjZPaYjfY7GQH8jQYmTQvcaaT
wcQVcAzYKTxCkTHLm2NPGYCMEg3DiHV2GLPuQZv5rBY3vNw7ez3PfGGWxJskBauhqiCAWfU9H5HM
pD0276FgordxxbV0dEgpeX6BSuZtXOPYYRVJZ+yWW5YvBW2yKFQoh4dm3Y/tKR+qeyVi79JqKfhQ
HiojOSRDj906ZkSiIDEJgX56ONn2Ni7r2b9MUmOY04Wk11LbBqq0dolR3nrcIRkaMPs1ftB7fi8q
70K7DLy9icsGwFINEVAsTgADRMrEbSiwCpOneVAJjtjpgbFLltk+PiYQJfYlU19ZRbEV23a/Fnqz
kQZNKsM45pgwTyH++ir+M0cZey0ekWDXeJZ5FH4GLzH9sdf0s93gbR0tsfEUydbH13H8diasDDot
+pMG5VuX1dln0jYNQvdmOufL4XnaOm5KkFC+RbmksZvk5hG3S1J3pVPkmYedrlWYbiWmvrO82n7x
GltfF9gd7KLJsF+e7+mF9QfrAVq3oIaRVEYFSm/bgaTQKl7W1sz2BUGgsemEtLFhbcbcuRXChpE5
IdAM9Mq+mXrggys9QGybXqvlUGYD/01Nn2xOz0AHRvrNYByeB7yZ0hOo81yY2mfG+GXQGF/C4iaQ
oRb5z1M4yfGae6cEIFO2NMR6873gE+urOfhi0iDeanFSrAMtqNdjyqA3KsvhNOHOfXq+cmoN5lLQ
h9XGG0blz3PgHtK+QELvjQfyG6xw4WChouRV2itt6xK++aBjPxRIlS18gR6A73gExaA+vNmO9tqg
dzsEnOZnOJnb3K2F7y6kxUDJ6W70Jkb+ldpaeh74ip35A/4GVl7BOP2JkZhpzryanaK8BQ1NRxOP
2GSyH5NXo5wXvdjLIb/FvZts+KwSHJVld8F0N91CYAhWVSO/vYZmeyNAjShcyNq67sA9KnFVlumy
G9T5njLdujHilICMOy3G4//sJDk7l4tZ/8TqvIkmp/xs8+mFsMwJm71b9wPbqWSbHiByAQrBsm7Q
Xydtuj4NVZu4uI8YtL1WCb4pmqu/WX31q1lcdXWRtEymFaubjVO9WOGS9jeZeFJwFgtyyLNZsuMi
zD4Jc+9X2eAejQGzMquZssvcsnpa5QMbCmubSiX2eL95751bn0PHBOBZZPqujWEbW6Fn7TW7LT+Z
e7HnUr8ZFVmZN3n31rtlXSZfm/Jft43cQ6sXOmPigfrvEDTWpZHhd2zh2ZNgpKaSpryEy1meZ+XB
jSAHD4LmljCk3PBE6BcyvXxlh434iF0GRWsV3fEPbT6C/uGm4/yZ5IsHd31PjLo6W2aI5Er2FwoT
L3oWjpeWVjH5lijeYhWKRUzY/WOQY1FOWFpD2rhts/bbNuFnTXzYtzKZp5srs6PeioZpdwkCrqlj
xi86scsxAX5JcLogtNLjPd2RwVd9qy5Wq9wNDyee9qOhLvUA7qCNScv5pR5QSH87UZj+ql1qzk7U
mPic1wkgyVo7ACul0RyP9spKlHZtuG1Ocob75cS2+2ljK126m7K08z9BYp/LxOz+HQz7ho5N/52C
72umyGUmxP1obGaY2HN/HFitv1h0/lATVj926cYrT5nu9zT+yZyOkgAVtQ1JXh2vrcnAjSVOfgVU
xozAwfC4MWljVOI7IRYe1xGjsJdwTvoXQ5HfT1Zr/uBMmK6jromuUSrH+1SnZDVdYPzgBGyvRrwt
CRhxV9CsKTp3Q4fJRT5223kKrI1hyuFY6Up/0asIRKxNQT7xEkyhlLxrRZJ+WEgJdmgmA1rJGrXa
g+xFtC+A1bmrrB3dMxkLdII5vksoWKIxTgWytVGm02tCdPlwC6KJbJy/8OrotrTIm50qZlD2sdvu
J4v4knTAuZrUv46Zk8EmqmL9ESQm48RVG75OlveaJCl7UC3FcfZU+S5BtxE8D97+edqOU0BmyWSL
iZvSpjWc0McbRq/QFFbdCaB1dzI0CHdGGrk8FvrOyy39YpexuGQhgz8NheRWdc1FOmY/raKhHvdq
rt6QxoHMlsM3NrS6H02asVh/Gmsa5RQGnN5cu8YYHmJvcG9hGw0k6S+zEdsfQTOFd7dO3inKfMxR
XF8xbIfLk+HbC+r3PfQwWQzGPe7GF9tK4t+L8FZgCNnHzTK91jhUMPrWN/k/dmFlM0UTl9KCtc70
vZqUu0sDxu5YgtqXIYvsgxOQAUIWlJ9SjXIdmr1+dCixfRYNKT2+va8sPwSVqc/48Hc2Tervgh2v
y/BvjKElVaQu/WA6ZoMx/083IYQZg/TM55VeRduk1zrTT7IGQJ9hnF12RX7OWhivEmekE5VJixEZ
oZ1MmFAfcWy+lUJ7D5KC5M6z7ZWhyFd0XR8uxZRsp74YoV66QGtBLmntrM5ZBcXDiSX4JqdleQrF
o4wjSKCs6Tc60vIm4WVCtukuEX2BhSYJCsV8N9VdIHp/yFYNxEeOvTEmqODMtivmz/BV1L1cAFnK
nA1Xxd1UWu88JHMJsauilxIrpIW/jdcVlvVBPKk3QLhEdmF1DV1PXQR7xzlTgDNsfcweKc2OZo7y
E3Tm7DTXMVzMMvC1MrNWwYw2VAcwo1eqOP3vUDVugZt/E/iYOXBDL5QwD1YnIfKY7tpSLwmrOh4Q
gQDYIY+3Vho3naOwjS/K7D2dNN3X6ujWLnGfZJAURw4ArAC7IOcVd4lZ4irUw2orQ2/rFAR7HTkx
fBl9RZxu3+aw1bFtT44IugDhDEqevWkzLD/YicuKxiWv9CwoLwYCokOLsX8I8PzEJJJ2FDT+/3v1
fK8MZ+lDACGYXr6gloOOrwGiyOrbcMxiCx8CcWBfJJdY02V/NFpbrKeRNa6vJrKt5StKA0fuehiG
O04rDgX+U8i4VAyerk7OgWYL1OwNNdFGJVePwpIbN9hY1VevDZsvvUmyfepKfaObeNdyYeY9JvBU
AMNq8o15pBxdxfMtoC5przSJn5kFUQ6C52s/TUw42RkYtQrNtiZKqhpld6b83J5Te+IV9sLrIYx0
f7Ad9/Q8OCasMkrM2dqQtfuCIS0hcx1oW5lpzou+vNfpw6tNISJjWz3UFsyPxs7AswTZcDBLR96F
Bhud0iGMlbWDnvLsNd7NTGPoLTNhWZjq6UsO0eVsg2VprDJ96erYz8jSb0OS74AbHu1GFecErMlm
ivKZm4RhSAZnJ8A4GikAGJqzDaVyrZlJtin0srnkoN3YbFmKaN1q5Hu5AajLq39lsxl+1wVFeScM
7VMsTeeDtucqI/XllmRaVZW2A2WNH2tY7Z+81NApRUFNe8D0gss0r6dC1lepGeQLMQCWvtUjRsK4
hoVRHUY9lf/KirpA4pXd3cKiCrIiG78dDYckBZChFczM424an8DevPRMETPUHFZkuThgQCpwT6Fr
hJcxjjAnori6GcbGO87SVbtMxztLtrAke5N+lNRHDw8j18QjQARYg0l4JBIxkBjmvZqoMMRmt28p
pu9EWDToq7MUvoO9U6UZXQOzqvZpG1NDFs5BNTgCAM57uCY9A7vFnQzt2YcmnZsdpIiKrQGf2XR8
mLo4915mE9NQ1hywKt3Znfm3N6YDzs7ZTvBcrxCaZLdMOl8jd0CxZ8Z1OjrEfitzjsx9HZCvEQSd
nuSItruHgKKOXeqqUxqZwlfGsI0sjL3iPp6/8oytJp8G98A9AV7Fke+27uwD15h9sDwLsS3oDXLY
QPPDxTHM6PLg5KVhcavturixjc/bLEU3lLQPz221c4NUnApH0b17Sdpia1dNp/8diOIQNbtauGkK
qvpxYvXnvGyG8/MVdvndNrKx0fL4DTEyjlVzBQOYjo3NVcF/16GyfytNG41SPOyjHF6eQte2Gkzs
+MZANle4jOsQPeUncc5rEFmokTV2vrIOjK0IVMYSQ1NsbRMP+KKMtOvzwCN/ci0rwC2ZtwYKXscp
Nh59POV3lpszFEzvpLdm7gex6HaxPf3ynHjc4+tSrQq6dDsnLLNzFMQ7TfOaHZUDHevp1P3A1/Rz
SDAf1Kts3FSeTB4ypO/g9QnwCMNhLtJmJKTO6RX2+ozLaB/Nr6rvzhKwnWGO4mZHvj3O1X8ggMbJ
fCPL5DlfKBAaKQPUHnZChjDrUUTc37G+ej6mnQBpoGMbAPmqw8oiSbS9NiV/el2vqJOA7QpdG2OG
341WeSeZwQbRkYgGFFxvOsCxfR3Pf5qw/2gjp3+HcUeZg+v3UdCtWw12RvlIpNfM09LrSI5MPAuT
oXYOugj/4KiIqTD+6kwDC64Pfr/NhbwMcKIb9bsCv4wTdGmQlNECerGxF8qJPkjXObQlkoRo3thd
bSyu/fYXhcaSSWIr2EkU3X1VjPvIoaLqmnG2Lg1UGJUR/HVc82iZdAEIlD+XF6Gulds+y2cyyzKd
mTbH3jGfMacUU8v2kRNmRuE1XrhpdWaU/70SiyahNItgxWKAnXYSymEjJwBw9XLjsVJSk/Ca6/Ps
eWjj1tmhAp4pKWXh/X9fqIhsVmKIu33tdvEmDSpGH6QwXqMGXshkevfnmVl2na9XXbp7nnqTU52r
Wf8X/9bgRY+hTRc9vlZYDKZBXH1ldmjwJEzBNl5Oq4ihJW2s76K1ywuTEdcxTz4ST4y/m7H/lr0Z
vLWlnHZaUpt7CinRK9s6cpy6CndzSNmCtkJlzYocKe3vkRqNn8Ehv7E9Y+OatnEeqqG8RqLkFtPS
/OxBEtpi+5jMDmliJZ1rjrJ2HcZteE0mXTtMKUu3hQ2YX2ZIzLErYZQ0J9hqbPYVeGNApwRDMTYt
S2qhcgXXeDqFRbTtF5CHRs2dSif8LGjK5UdqdyjCoinEOkrsg/0MhGKHOv9PlpaKAnnkrp/5PW7f
6VuI/Kj0+qOIZ6JV9rZ8r0YmfUYV3CWtDIpPGESOsBWicfY2eIRB711Cr2myspO1xF/PV8/31FAd
gxCNXWKm9jaqaS7ZCfbWIixZ09UppoljrAIuuTcQA2lzE94i9gZuGXfa0XVLsmYe95kyvWuQluar
RE2k8qi50wYzXkf8vf0xLBys0rXpHoKMh/fY4deZ5aU6z/aEB67jxJt8mc2NBoeYcfmCZVredhDG
d6A7wxGexnjUlsPz9PkqK0cE9SR+60ZJ8zqxwpy50msC5IOTAwzCggQx/YLweL4KZ0puVW/RBuYt
0CWMvQ/UxOVcVGdqxwD/yPLK8STc65O2hMijvT1fzdGg74feoqNVr4M5sU+FlYhL7qVIbyX+r9Tz
QC3TMR0eZYVPaEKpa4VT9fCYkvxqB659qxeae0sDrWQ4lraJswEsr261N3ensdZxEZ+iC+3TQdU5
OOgy3w0R8xHwz8x3V1BKVX3yCGMkZpqL0aIpqvgewYlcuVTI8fSZJ99LARYPzWisuowe4IB7KDsA
IYtlTGu3b4dLl8bG1bUYxNIZnTDy+jVZDsSOOI2hZyAfSzHc1j1f1EzAT+bM7EJv3BJcxc41Uj0c
EFgY7a7xpWv0Pw28AZR/DQZl8UT7H1LLhVEmbYe7g+EPVu2+c227nSizbIM7qYs6oHEQ32tq8/xq
KjCILajq+vZc70JhNF8JhRyoDlp8dToxvwcDpsNa2XxhRZ8dRwfpHhOGKW7Yd6cRzYtHfEzoQ9En
Ixa0+3hr9Tqz01bpXNwS+Hpcvs+6O/ljo6oz2vz0loqliFw01ncZlhsqehSUMnbboqsfaWJGp8pq
/jZZ+psyY/OgYD6ty2mqbpUwwZnpPaPJ7Pi3BO7XmipGglmQ5+2qcUZf3Q+r0U4YqJpDD5oxTlFs
kNiPh22CKqt2PrLm1QWDaM5N/ttImNyr+pTi0Zz+Zkid4a+pka9eboaHfi7Kdc6VXA9m0GwAIWjd
qqYSq9OJm1KcX1U6kQcE07FNw/8LQLIlFGnrcsbhCUqG9gixAGHAe+6ugT7MPwhI6HjPZ3iMVMkX
T+CM5d+XwNDW+C5DzBrN+VoZ8p7FdMVRv11iU0bA2/gGPevtXclozsquqvlLkOUheI0b37bA0g/G
qH8kodg2eeY95IR7X2qCSEhQZ7yZpFZGV0+73BhoXId5PTCpG3rUNkrbx3+VEf+mDvaOSP4JC/iA
hXLTbxUwUo7z/K0ao4Jo1W3e4EN95o6YCfuHeh+O7rwl2TWv/72yBgLDwLjy+3HHt1L7bLJ48lUV
jge4EtqnVzHQYbvBYw5Ro6BGKo6dQjzpWLh02nX0qOvKvrviKx2N6PF8p3B/UM6Kc1Mxshfk1R0k
QMl8vlPeB9ejmR1r5vb5haiz8EgKuuxgqyR8CY7REKZY6uvcIW1eU7xvTlmg4UHUWdNLoiTAIWS8
B4dm5QuzADxYgwqolHn9ukPu9Hs2TmNceQh1o/jQ6T1Jvx2CanAUcyAuHp16Y93ws29ehib+oahR
rADjDvt6IiFpm8k66GFRv+faQcb9fKrseN8WzKBRfA56+9q1Xn1qUIhtUi7SxzS+o7p6id1C/Rnp
9qWqxFGhRXqrota4QAM2LoFlGauyt+NtYuPhEcBl0Ty5G8yKTl9Ter6yk/nDioO3ctSdW2sY00dp
Y2ubiPINcwdU8Zp1qPv4bwmK+UfkxXJb0QMfcrrdBpW4nCmWfW7rEWvaN+3ui93W8gUBEIFTaPwJ
s7Tb90E2byMdhzYdFQ4NGoIs9IjOqhW1bq1yyuTm/FV9mPY6wT2crapyz2OWfnmBDF8MZJgt7LHX
rsTLvI4052A46m2yhXnFdqZb6Qkj7uAHDB+Fv4WZs00NvGF7kpHZbAOT0+d7z0OPU9FWU07L1O2w
rgzleX4hh343OU229SYCW6Q7xelZI86Eiw4gSert0sehqaNe6IfAlFX7IZFf/UzHrkfigGLHS/bT
BHBcLw96ZQXvdeyaLwlWGE1lvAUKTHlqhX8b12BK0gVJUdqb5V9tCeeCm1D0ykMSb12r1/znaTMZ
id/nY7glzhK3AlVWUtLA6ANcTJ8H93UyG3AWSQQcI5XWKy2YblNLHciOkmhoZsWYkaLhr1P/Adi6
bTBIXMmM0kVmERKVVNJXZjyudMiGR5c1fKuQkFzHEOcfM0EeOTFkOmoXD2gLJmcKFxI3N09zor12
CoR0W9y8hoAtJaHYKh4FfE3oqqaYMBnBFGxQ9PP5OFr5Gre9s2kh2m4GTGNf8RlyKVp76esgrfLq
9d1na/yj6/YIBqPzzjr9qgM5VLmy8wxltBfJvYaP7poHy7pganXCABTI8/8PFhxiqQuCtqwg9day
P0PZhlT3ou4wpCb6PpK1n3m2Hla39ANNiSy3gazTWy71YAqitzIF+Y4E7G7jPY5JsQOgZab7rkX6
Wdc7NABF/TCWg5tgD8Sgcwb0lNKWqzrrXPRJsGdQVYMMTfI5RpHD4FVg7lt33ycTGkIvHl+ItFwS
EOE85tm4e7XnHStKOFgMlHlAhb+fsMqpuvXzK8/3xrFZxRJj9HyOguvzEFs0w1kwMGCiVtTL6/8O
EM5YJCZC1LrxM1uUBznOjPcpw4/Bwb0z5ywurOrkzsv7SU2/Kk8q8d+31Wm7tq06+oCLmF0qI3H/
79u6sPOFNOJjpkk42Lpb++gOqKCYznjoUdM8+gFSQ18z0L+cTUFnPFJ85fy6MrxN+/yO5VBGOMWF
GPEqJqE2ta5Px9n9+1/4+98xT5jFQ5wbUpn5TitYtflsf6OI1i+FLMVFJtRxdSQLjKBGO9Yn9yO3
B7J1nT8sK0qcIjFRRAYgdyYuG6vOuoHYdb+KIg4OZtUqv1xOBycl2if3vWpRbbxqKj85FpOJQq+G
naszH5pbwT5Eh7urNFfe4cYa66iiC5vP1Q2hy/xXubGv1272e3LNdyWLm9aN/QmXJfN9UmgK26ro
ySYH8z13KYPos+Q0N/CarOX/fVUIQbg+lX8CvTDOoVcWZ/C7z5OpBsypjYXVr1DysZVmRrQ1R33p
cFlYAMYgBOIyOGQqajYE9+wjEK0O8Kz+V7cB1b1KY490zqjKTdOzkhV9L25KeR8V+9IxrGAvO7hN
3p6vVHvUC4CGz3dqSJkehtpnA0eqSyXdejuzVq5kN9iXSTjZgVj/DnUnvfBUp5f6ebBc7xQJ5rkW
zmCA3VA59sZlhEAZF3CN7MrdMAzrnoLWkPQ4cSxjIJDpzCFVt8wR/d5m/m3T2taJAClaj0Pd7ypW
91cti2vuC+PRFBO+dWaKCtHVNmFwqwavQddQICSGvt0wWbsJSNhXZtYzFtXpvm6mTJ0xjo+QLYDk
wOGzkXDJM6LtFoJ5MlT1VmfC6Dwb0x7coW1Nr8ClzHXW4cNAxDzfplCNp6HNzw5MjlMZkzoJ0lJT
L/wsIMGyxJJS5QqVKnWPSKTxi0qm/tjQLquStr+NhEhzarDugi/RpNB8r9fkJsupr2pZ4+1GhxTe
cyMBzH1JrDqbmLEyzvMg8hsqE3HWOwjDqtZw+kCEA3ZwIRHIi5l17Z179lWSWBzoKTOPkf1N8MnT
xuxqQOq5xGFznVuaJwDGx/fZ+0eHuLBdiCFblOrxXfXZGobiodJl8+mQdh26hoGwAXHKQCvxw3O7
bBPp/EaJ1mzHBqs+C0jNWgXQr3N0ecdycCBAlvIQW8gdRofuVZk/HMcZYUy/9oVYosEYjbG4N5Wb
MYUcRITD/UPHSBXnLAs3qXD8NgWxzdiAJQ8skW37HL94PffKLS7IAU4CjnxB207iTMKbZiFDmVNO
E0fGzcadRewbyVLgItjJjPFOV/0zN9Q9VeT81UTRA3nuqpjjDu0zmFc8XJI18OJ4PVZwLaaCIHbm
u8KFRmxZbb3CRLDz6yTHvdDC6bh6q1XWnPNJ+LWnjUcPg6NVRu6+rRJvEZnh0dcihvBQ4zgtRMUs
0a5173TrytFJQ8PxTVrarsm7l7ZLT+5onTG+GLczxl96N7TIVsOvwuEGmQuS1bRC56UKQpxhSR2S
WzE9BopLCG+gXc/KVghDQmC/4zuN+fiAQfIPeVVol9k2b7nATUgNG3JNzKxUMa7TGAkhkDBMrBUO
I7+SOh+/LSSp3hAL2idctWZG0xeZ1KB0GFV+o+U4m6E0svoyXVc2wF2T8f/AQl0ntOrR5ibrkd1s
Mpn+ouJDj6N7rXBLWI9Ek/4chZXv5XaFQZu4MIrtrlssj1ZOMDKo3bzix2T4pY7MCDU8K8HExIOV
mTtlhCjRo6W05yrIk2WC4AY/74KVaQ1aFY0H0yhu3BV+igucWdSfcJwlRU5Uu9jdb2mQXzrYHkQr
SNHgTGwhfXbI05M3IXmKGD46iNRMqbQoqjiNPFXjL+p9/Cwrnm4SkFuCOIIVP98ZqC0gt0sD9Znx
a0SLu3FCl3pjbS0f0ptBjwIQCHXh0ZxWwqWrrQK6WF0vfsDljGsacAcTZe1aqxxnS3Nw0xXdPtZ+
BdFwRrCcHKV17CPKQ/V24n9aOd5Y7ZM+Auxi/nFUkCEiKyN6zqumJ2DvHNP0YYY466HJE4RqFYn7
QNiFQuk6aN37PBX2pqXVsJqrrlwnVsw4ZsCMdYDVHg3wj8rI2oPhyVcHwjBa0Rc4QSSBUe/3LqZH
XrW3lh9hk/WWM5LhDNAG17uF1Zp+t4Y9nhLaOCTtfBNs6F0crJwciSLFQjLXdeyIz3bkoS0YxZmR
DPqOSfYoAuMdrFO701zHJXL7JtwRu+rqxLW1a22irSTaopNA/KJV3QYWZueDONsX+dishWITLDJ0
/bD9aJuwNodxuM7TfHHh9vi4sRceKRD6rBTD6m8oemP7/xg7s97IkfSK/pVGPZs2GUEySGN6ADPJ
XLVLJZX0QkgqFfd956/3YfXYxsyTMRhMa5QtpTKZwW+591w3b3NSK+qDNSUfTdic2Hqdl1o7Dm2H
9zFsbuoOq4PSOeawJSJy7q5QHe/lHInDvDS3KYZJTzet+CpP+7OsXESCSc9CDQExaomtBojuU2Ga
BzQ/ht3VB9NISFcv+vSkJJf9mJqHSrYsrPBiI6vu63C5NKi7PGPLwWadtw/NGTt5L6+zRCJ3dfTv
ZvujLxrQZZnFGmRsbhCcsVGcWUSma+TrKrqVbMxJ6JTnkgtjlOOCTSLjTqZGxSIMCWuLNatEarJv
252+Pd2ycl2OIJT1U5gQxFBfR9Ldz2ti7IYm+5GNHd47Ex1c0oyniKtwQM1MtEUO/X8tHtpFe6tN
+1rPFvva6VD/VSyfvMmanvA79Id4/KAD6Y5dsVZenJfJfc6uEyY4Q1DuOI0JpLELm71rjBfyeE4l
xSJCCJ64FKaOLoKTlL6MFQuLPvNnW7I9JoX3Qy7YRlZh8/KKrDmOdX2joVbdoXOPfMS/74a5BMaa
PQhVfY9ITzw3jn3Vdu01e75rk83WyZiNV7uVRDNQS/cly4GlKK86Tvs0jKDtsEcde+S4eW9Df4hm
az+iWPbddIp88l1I2ntv3YeoCR2ffoCQpcLW9ourPYVWjebQPZLzlfFZjLpTnsAdLyaYrZTSoVqZ
bcjhZZzQdipWwbXMS4KE0LzmU7JruEVpa8a2va8OCspWvnS31LGHXlTINjY7+9LwFJBjeVMFNsV2
WiYIK20NUky97zAH9N1XY24w9vZcuvMFaRU7LLgONd2fWt2neFGPTWZ34Euy04idTyvWx3hwLLJP
29MQpX7NybvaXtKud2rG77Q+aOsq8Ce516tt/0pFiGZJYIrpNavdteiE1YHpBBqMdGH5HecmHCZ9
pExqomOVuZVvlIzIkNBerK9lZXJZKxKUC8M6St1+IM/va1KqOiPmusMgVQRDSEIhD060S+pO8SNv
fLYOQFP64XU2JcIyoCuRW3qWTL8b7cw2mpMQQX8dhJKlUmo9LTOgP1eNPkgehgF8RlKH2/Nsxonf
k5rpTFc4lg6oq1c0gdSGbu8+RcX4c2IN4zn9T62Ty1kj5iQSWXIkS3vvpivBSNDz8/w1cbuzSJmh
ieFZoMT05iX93nUopIfafM7gau+iX46IgwXuDHXNVcz8cCzH60z0R+mSAj8IfCNFxsyjoTOAZ/mh
te2+n+rbIV+3TK7j2ul+Njs/EGrP3kx1zSJ918FJZeBUmtc5FXEVuwLMCPNkHcPJsXY558qs6W8q
6+i2YXLbnqNGex3paHdGpQYvWckdqYe3TIsVK7Bau7HivD1NdfjSzJHa9WObB7loaRllxLpk1ihz
2hiN13BMpJSX8q+4337107SvfTPWSlwxrvTCWbta9arajWuX7wn1JU8zddWh18MeyXZ0pRebRniZ
d/Ws35ItYTbctr4vg/FLhkwcVPZgWe5bYkF86/LiJicgk2OK7AJdndmWV6ei19uLmwJGSLX+YCaT
e1jAft1wtRPpJhkUo50fJ8bCJGqxaV1CMkRW9KGVE5vPIzc6N5vuXTfHxEUGSFmd59IgcbYS920b
/RidmfCDtk58pNh4fPXUDpIBsGNkTMd6bj8GcyMYi4jLMM49O5s/1hZdvtOTJJzSvxl4+5asfaQd
lfsoUaSrYUPRGmMJYrbSPUPJoB7cO30LUNMymnGHeWrWWd6wYFTmFbh2bZaBpeCKXivG0tl8jd63
8YAjj4fZnNw9bx1OEc2bBGglzG+1Z0blodWRahcpbpJSg/3At0wkslctPweBCyvb9Mdo2w+KRMNG
krpZh4wcEhvRSr9eNNXwLOrpDhHky2iedYfLWa7rD0c6yOOt5FxCwGud6mFysrNVmhA5JJM7yxz2
1kx+VZixq0azyv3ZMU9cqA9kn/MGp+SPxvmBCCT7rBPAN5qrsXfofDhRm4um06b3euPNFgah/owA
x/ZJlkoZ52Q3nA8DR5mp7cYiQfINKcDRrWOdt4eEtSArN08v1gJBiv1pqZR9Smyc9HJ8Bq+/d+fw
R0PhWLrw0CrOEcf4bodcinJWOxTH2N5jPViq6seSO9fopIPCcsBMRCI+RybNVuTsZqUfJ5Xekvz5
1FvFjKfQepH1eFwa4yaW/UtC68I9VT8uab/P80Oh5c+GYfboIlfDE9gYa0SuUynXnVFHJi2hU3mp
U9MhoL5iMNnuSXH6Gp3ivMQMbbV5CRYomEX7q3ajk52MWSDb9HZ2+1e90HN0xR8sxbExUPAF6GXw
3Os4+oFGpM6m4S7z20EApU69OtbaYxpqASY+xlkRGVe5G37XZeyegJlHu8qYA7mYZISKntqyc3e6
I6dNrb+1Qemrq4fvhOLczp3rHMo5fopsfNoV5r5+zX1TfOZtwwJwgSrCy1EGCPU8bkYz/tw818dg
CqPpmJ7LedEvpSwH3tIRyRDFiosbt3O0H4vCroZc8NCHZhIYsxp3M1ZIaCzlSynM710Uwj5nKBQ7
uHdM42lVUJNVSzRIm8FbKR61MKJ8LcpTFEZXhr4y35rZHZr1ns9syax6hdxFhi8ncxzgxWj64YUG
6MWZxOxHtXmylXE/G/KuzyxncxEdXA1XRlU+Ibxx8FBVF32sWHUshyhvmJAuNH+qdB6W1T2gtD0m
MUlDLa9d5PR3Tq5daSq+TSDs2lH4QjeBU7zfdPqgG+2aAyvDOZ2Ihk1QXl8NMq4CZFbtrsKtOS2b
z8DpUDhGN0ZD5J6s2zqgD965s4F+wWb81Nf7nEnSsQ83n5DkHCIK2XNEGj8lEQSRdbhVOe7VLuz7
k8EgM+jgpfsondyz0AtoTGVxq+Ivw9JkkBh6dxTWPJ/I57Z9ABjnhtngY+g6z+ijz2JppmvgR+Ym
kJoQyxmXdITME9Uhowq57JxZPxUc+swmcPz8VJPpeHQUn2XTn0Qlr4ixrtc89opW75GiHBmNom/O
GLYaEwZdos93SVdmF651BtPfe37LeV6ja90AZ+JQzRbLD8mID1INNwoBV4tfNr7xgdvsae5tqeWP
3F5+iHp5oH8JJAAysC53ERdXX8p7F6MLJUdBg8R+zTAE4g2pf+ahdQ1H8Ea3rnPnmJCZRe5LAQY/
5lbU/TK6BYBK9sKtl3Ooz64SFADdoO3j0YT8Dt7A6Bufn/haR+847J/qpH4iIfJJEwKWkZMidxqI
G6K45p4uDLahOo3v7J7cBP48kq06nDFZOWXvld+LOHYPwnE4RiQp2ZruZTSzaDkMji3jyXEla5Ee
gCbuMIrB1sN6gPTBSmc6obc82WwzFTBa1UzkW4aUy4uGbUWmJIREYuEXZ/1edLKmapgOmj52OJGc
Du0uXS0XFwV9XH85zAN3WuUcBNopznuSMXLVcIx1rFtLDHCGsM0bvXqO8vS1153PGnUh4tslECsS
e7Qyd2U2OTga+oiDVL8rlsBt/Lm3Bj8MnRRLDNgzy11PUPBXxiGYvZflsx43bVG//hhynFCJdY5Y
GlzgJNRjOiIaEZM3zG9iRIdWDyIJmpZtKoHjfi/T2HcFKFMqVgzn3uIK+4r9UrFrmIJ5hR1Jv9ez
XSpHzrSe3NRZRw9WtDN+sfzBaFt1hA3uoYeNg0ZmL+i0n/jJpbdZ7FCbrMzIi36Pt/mxGdyXuMHB
Zg36SE+AvTDTzWifTV+JYu2DaIT+iQK0n8wgrbD2/dZtYBWvVAZ3AMfVCI7TZwq9bL1Glscv9dpa
uzQ1o10mv1N5Cc+N1b0VF/HOtRj0dwhwCS1ajuhMUS0J4EqKCmla5B5rveHPefjs5LRu2IkKFd0j
ZvxBeibzP8XcRnFMxcK0vSx8w4N2teCO90aVLLjh9WsSv78rKw2mWB23BFJ00eY5ctvRF2zgW1Um
u0xH6rVuk6sVBW3bMi7RpE2vPj6WCetNyEqNd9xPssbTNjV7meCBj1dSqhaW1LltnTRMOfu0CXHm
JH0bxK0z0knVb/okxqCYigczlEFcifneXcWNSQHqhTdRxsoQ8xcfJe01VJ3aJ514FkzfAoVkPdSo
XumqiTGWqsURZfsdt3dzXBe/j7WLq89sWlkwd8ncH6LSokpEyYocbdrlFaSTukoCOxRnszeAv6Bh
x/mEfVtW66PoxieKHc4aUtmZ6zACmu2dZub0yW3bkRyMTzu1ifrp01/NisDEXepjHdZvhuiVn2fI
9oTTvOhVesl4SXb6EJ3qXl1Ybd2WA/4th+FVDr/s9+kwzDZzVlWhDHcfii5/nl+r/pfKcxtxdPkM
VaXlRSbYy7aLGmESzzLkdYkQirCeNOadDc3CnZhqupuvt5tGbBJ3QAtgYrjNW27VB1QQVya5SL2R
uWct5t4+FSVtFKEn3ND2GlXgvisx7yXJy8Dmy98aBLvCbIME5qbStuyS8CWqZACRCLKvUwN5WOWL
ruWLtzbIGcyHAZ+6N6Df2bHwvnbamNmStXeKaQKa3epIvjsPHsgpnBfmXIbkWSUF48vpOkFndZ2Z
tLatgWvJ2RLthXXfmG0a6NXRqOVH5Ka3NVHcN51YL9GKwalvVxQvLkaintMl02aWwXFyz2VG/gyw
Jk6LJQPGMTGFuI+Lggw/FGTXnI0l2lnwYiPdfrHemOj0Hldn/nSYBr4bIZHLdnIDORFyzBCL/eRG
dGGTe0RYeD1mY+nri17cNxO+azcCJ8Fd/Rx2cvLbriv3jbuuJzHEyWWaubD0wXwqUaT7kkvwKk7o
81Y8MRjpd/gyWINq1RNKLiqIQnuOG1IONbEMfgw64UpaWtDS/7yAxDlkmhUGfRaI0RF7x7E+08q0
buO3RmKo7BLqIDWavlTck9My5QMYozx2XHu/luHXYLnajSQogprb6B50jYAgqHRXokyM7yYWfp8m
8c2oU7lvrZSCro2e21zsytDuiHOfipuMwY3P8iW/ympIaTk+JV/T8WdBoPb0raWfItFerYlzt5b5
tJNVoU62nlIuMiUI0er40rDFc9wuZwRIyYdWG80uz9DZ9Kq9sfImWLHvSyQhXmWUlmcgHi+r6SlK
6u8YMYoTm7Vzpa/FSZMFRLAlmOX4PXdqg7IZzUBZvYJpgAavElreqfxVoe/OY/MhXLL7GXxXKP1Q
A6uQ8ir19EnUtMC/YOfu3c7+ZbXMKOasCJBQUh1rzzNe3Ru0H5c1co/9lM9H3t5dlFqPoYiqnalv
UBPzTbQovPk0ACgpxx0iq+iokVB0sFR9CKfmdmmKtznpDSKXGMqrZMB8l7yrpE6OkYJjMTNRDeZk
vcOCWtAlp9u53sEB0XjPh6QMd5ZgGDz1MIeS+GJMIAYSDJd2lwmknY5OjjafON5VxFJlTAQn4Fo9
JP41yhPs7xGM9uFxcvnDnb6+7lM0VPNDUtnX0WTs+djTKU3qMY1hBvabJigPiYXS03AvtYEwEOaE
a165VE6nRa/Tw7BCy5JledDj+W7MBt+goprqxWZjgQm8xdhbz08uaK5NwEGyYWo/IwfjI8lUF5Fb
eVAaJtpwWRJf2jMf/1q/GJ82q42daollQ71EL0qyTaCHcq/PeFcik9eaTcYd7gJfTSgBDYNH1uEv
rY3rE4Gtdx1MnMGlS04rDaEujFAd0qZIZ19b5Zs9uZ9I1jX2dvZDHZa/ssY6T7k17cy25mO+4AE2
q+XJseS4lwWepxIqDep+liLhuVVJ+L3s5sPoLpguenIpzPXWoga5pBPjM27n6PBmscvH5CQWo9vB
/jI8QzXcsfrpiqDlbfXQntFX35RJKfZdNbwmBizN0TH1AHMLe06z1b16EyLWM2wQHPU+mXJHhNmt
Mm9tPtq/fZXbtIfQ9LsFfYlnD8BHamIm9kDPribDWK6oKAooS5dmorTXej/V7HvA9D87Z3zjHpoA
po5i5hmcPNKgCktjhtJVpSHopiTqVD+e8ABfV9D5cKKwzuamudMjnGZQuEGlaBXjvRKkT+qyjKGy
8pyKV9CdERDZzNbQCu/iBpMygkvA7LpVMATPh9sseykQoF4PoXFeQyIHUbBFQZnqaKCboHAq7U1Y
y2W2PwmINkA948VeQcYGxciy221p/KZ6DdwpZMfYHd1Nf2qX2rsegj9RhiZ2wNDdXezcimYi7Kme
J6/QxK94ij8ZXwxHSy8+pWqQA+SwjtDkbgOPhkurv2s6iCA9YY475SJSZBzKbQwjeYv90S8TSfk+
YSmf2dz6CsH2XJJW5FZ8zvAXHWUosyO42diPRuuT5UuPZlDtTdc4KndgiiPCce8EVHeYzxdeaG6i
q2+mxYumzaNvVtWyX9AUQUbKNI4my3Z3SVFwIips9IP1YJhTdMQbPR6K+mx20RHsEugJVRwYI764
IsfxoRSuBIBR+VLf2JPB8WhZe8uO31j+QMOLr5F0Mel+Qb/H313Sa6Vj/1KX0Vtlae/YXiQoWjRF
lg5LBZoVwLD2Tmvg1vRaOwWQhwbAUknVRIdGFNlu6DPkjEbrN0q75zy+SnEVoxt7K9YQ7H48wHId
Dn078MnQwvosNxpBKu+KYnR39WSmN+owzOmDYm/CJ16sh4lXwAaB2hkMBfp1utI0Lt8KFqtYdPPa
7NOnomQOnjXts2ScemrK/HGyyxNCP5bnL4zejTPiMYAHQyv8GSsTB0KCe95cUIMJSDqGif/em9fl
NQnT6LbEVZoasqA9SthRYYTv7f5AGg4bTiA4HlAlhhjbrHx270Oso7uosbpd0JuVHtRODQd1PBUF
HIukyt6WbCNBrc5JC93Yn3LCqwsGFEZdLqzpusAmz2nohI5/s6Y/nXmemz8DeynEd+vYoybpAZMq
46SZDZYjDVN7O7YoBRjImB21OPHuJVwDmEFFelvYWRZojmMD4H5aO+0scYJ5ElLgDgtCF5AKczAZ
1R0Vpw+VkLuXrDtbpAp3rYm4bpzyp4W57MkZ0Sm1fSa9smXrWNQkPRHs20zTfD8xbeu6Rpz6OKV/
SxRHTw/IttDOrq6eagPJD/ei9Yzs6WUF+ZUUdr4LkedgxQD1aPeceQn9OX2t5LTCeel0Ln9b8WXU
+UvnUoZmqNV8KqiX1bQeUq0S+8IoORhTNzkaTXc/prMLgG5ZwBFRp/bhF0e2PKGzpyBo+dEpPR1h
shNKQOXrIRwAozYZi3fDFUVKfotqFim5aHyABdi2GZ4uFhdhazYH1zDwOCRnd2EinWXlQ7TAq4Kx
94KcNeRTGT4PYXsludApNsh+x0DH7Q2hh2kMPmZp4aWjhdB7OMus00DFTGKHRCg9tGv15Q7Jo5LM
esPcZegyRldVFfuZ0trrkn2JrZVvxoJ5r0nDHa41cQWEg+IBNVlVj+SBpxGNDFSs/QhK0TMm6yxX
3d6N+Df9fOxdiBPpI0NS60g1l9GF7s0kj/11TmrOwZHaSlie5Ghl4swoxZ76M4OkN7evmlPSYlTN
FsehwTrjFIW07+DEt8x8Z8/DnV0zJuyc5LoeKZSKhJlWNRNa47h3aTbJU9bQw9TYoM1BwTSxN9QF
YB6RNq+6dG7MeRn2Ar2CkS/HUSehRMX3yfScrsOPSmHKDXuu/7pDaNAZWHe2ONvxuhqQD1YGpT+X
7MViB1XF5UM4J7q/dsOJGbYb0m32PXn0xjTcCohOBNYv0oQitYw2qBsb5nyXyt2qLxCQWyy8Ji1t
R+Ppu4gjqVu8XONnQCDErOUQ7BQZVyoaH9PQCU9MxgVVcddCB5vuY41MqXl0dij3vKQO76O8PrQu
xsK5IqhHzjrsA873toUnruAvLEue+eCZGDvG7Q3JzkEu5QZJoMzMnLdCWeRpkm62cHUmdkvkeRKj
YlLsNcvmMuZMNGKkrVVuXcMe3MYWCMPj5prjEh0XoPTGPqIAvnfSMrydbYJ066F/qmixdTFfofGz
jl0UEVJN9MGajD7qMA71FfVOZ1OFKzYTpil/1ZFiUquZn82t62qYIsJ9owNT6iWfPY1VHMFGw4Fw
WohcdcG6IQFxHY+XquulNxvzBxOfiWwcDhHVxVdzJtZTFnH4YJjItxXi90EL35B1HWIDn7Nja+F+
xqdPHsh3144vU2o+u3K2j3Ztn2OhtX63EZvKUqedZ1UmyB7Yd26Y721b4RpBpkoPFzRhf14HYaMQ
4H4JYAo0mGuB4svmh11e0qrQBLGqX29cx9KusdAQAF6yPnS2Kh9fNoFDiX5IMnmOWUif2qa7Izrs
TuPV9FMb3korU19zt9KQP2Pu6x1H21M7T0R8J58602Xa7w4LzZB9jhph967Z8B6Z9bGUkeaZbvfG
4nlC3kvrkgu0WUy6JqeDjYdNRlOMNedVprfjRNSCWVpB14z6fuoDttwIDtd+oHZXHmRdCjKrfEpn
buxDnbi+zQWdFgz0C8LcXLY1JTVy0I/po12FdNIF1bV6XqHdDNhBTk00f61T3/Pmc5v9nilcaAqe
fFS5REzTlngrBieKOtQ6dKDlcWUGoo62Vf6SRM+xfixgANkT4rMi0Cz3k8Lgfmw0UEAx5x9alC/G
XgysolLcW9nKXMyx5VXFPYAbeOhlBVL4gqCNlogT00ZqLSgEPFu1D21COBQ7t/Vih/lP0uUu2BSQ
e0NGfSF1/hOL0HjqhS0Psl48p7SeCye3dxAPTgpcsEq0m7SsT4tgXJmRXr8gv5uK3v5g2fTLjOQd
WT4VOILi2bCrwtcrZ7jL66k7GKi2PUtwV4eDVfCxYpfTswLnMr1VSHAZ7dlEftiTl2r0VREAN9/h
Ca/Kvs4mGhKlW+j+0WUlrVEfUtLEFwTuoE1fEs0423H/Gi8oXpm054FT2RpFVsgAk2NTRHt9kh0f
7gzjGorSrbYehUCJWN4tsHJQKCQPmUUAJiG4u24CH8KqtDRSppkhnUHdT08Si1S3nHKZ/kKUt1OT
dhGCz7ITfy4twbIcroY5f8SHcByYhTn2F4Kr5KhX2k+L9JJA9thQMfB00fBiZ/Ebke40KPg1PNKO
iCwq8EBMl7UsH9yi+4nsmSkYXgwkmWXBuFOwRtdXLPwmsQAs/7ikvVIZsAgb+6TxpqQ4/dfQQcBY
vlml/qbPz2NZp7u4pKsWo74RwNZj1DSX2KYnHrbJGZkcGcqjYppZXurjKSZHZ9QdXDgsWwFCcD5C
XYxSzNXzSMVMm+uthJFXv6TMrjKAf1hjs5QNdWATSqvcEcoH4wp7Sz82dDwZFHhkeCEJkgSeNh1U
75CFRQIJo0ga+lWol3HBL8uwg68FsNaybh5tvaIuXENACloYYFq/pXAY90Z6A3/n7HZk6zQ2NYVd
LBQDHW8WBgkIbSg/uiI7RRM+WE3qQbsYDzm6TF6rJd+3HQOplGV8UjJcpxUlQixOcUQAKkosPJRj
uc07iMBBcHkpShYlDi4W6l/TG0pF+zw3h2RJbLhxEFHjLHqCCccOtDV733VI/hw6jcV0BsQPINSU
WGSSNkg4LIMiYABDZ9l1jmAEmQdje3Qiq/laC3UuwikldU1wd62xQIU26iw8JpsD9QE9LR4XBvxm
aT6j53Pgi9yhr0eZHFdEIGTuydqOV9vWuWfGFmjTqr9Huemiqio4+00WeXDTphiVkGzRHScpY2dm
/Dfhuh44qOBENrm104FokFi87on+Q2uBThrk7CfVrek72trCsXlLBvGVwvfwtU68ptS1WMLRxK4R
oKOw8mpjGa+iaU/zhjt25YWOxLglujh2kMbT3ZC4r0l1XmV+lt2CkHYDOzKdZOKKeqLkvObTcJVM
BSSfijl9wugiHwfQto1tHUzNb7hMHaOjtcz7s4HcGBF+flA5h/yA49JLcNx5DsY0i4qdvYBC9xAP
z4W0WYptL92QRjipZXkLki661Wb5c8j7S42O9KBSmR8L9Tbr7E/NyZInq65uFGTKE79py/l+Xcah
fkTA7WZ9fGgSCWkPJiqhtP01HFYKwixLgk7qL+ngKFS43Wfcsk/gnEEzZ3XP6UzzUBSWy22XD1ZY
3q6ay7y5Lu4jwg2TfNlNFJxnIsSxa5mLYj2KwnRS+B1E86GhjEHpgOs4gfyQJB9FJUHOumHnLxpG
Qt7kEvYkXCjCaBBX9sFUks6oF+pHxq0aYeWEMm456KaWPaS4gxaU0QfDhvozZtWu44zeM+p/Tfra
YaKhbjJYgq01cSeG6CJpAXplzadGTw0gwqgkwoF/MpAhrCquecPJGw4hutrWwwr96DTEfKxEEe9X
oRiWx9ZNwR3psHTc80zaizzLccvlt7KumkuaR/fdAqBRxKQa1gXVz1D+VEtz6Cis4kGwfQ1n84IU
/TYsa7WbW3bAjAowEVmd62mK/WvdDtNdwiJCp740pjq+JzV2JNsTLGnbaUGDXYJ3k0OmGW50I4HJ
P+MDu8xd4exdHdAkcBlUL3Zcncq4PgNpV0Fl5vXOrA3tFEnja9a16SkWwNVIbZKwIc6MaOq9NnGm
LTsjme5yOZMaVUZkFaDCCFvN0wqgYO2EokPbnnQ84TPL9OKA4ij1bcdOsXbAh7MZQKwK8j4n5chu
lQXUNped4vPIhjuYtdkjYGT0AdC5N3GqnywD3WxslXeMb75Q4Ju7peK0Zks/7DOJpM8ItbswwoQV
LuulLWV23vpvJurjk0EFcKVLCdtCQ1qVLVkd2IKCV8s+GhI6BhJ/IvdJZwnjpySbOs4WPWANP60E
ufKWwreO7zEkB49a+QesLsNG3Da/s6IC2F/9YO9DzE6xLqycMAg6fwV0mMzONSAViVKvkpSELZdg
5d3jZb+z9eWlJ5mFk/wBeIlXDCTvbqEsW2hI6pJ+2Bj8bZpvo0jYvt5yyn6Hk20P2P6r2/OdGzH7
2p6WbCGAVf1NJEgWRXZSdA95NZ8jMpU2tH8jNzEeIRz1tciyZ6WL9y0vZgu8WMeY93NiYSZ+1ubO
FfP7Brnfvoyr6dYIw98sfZrwjy3YBSmIJ8L+9ne25kwiaDWkt04CCpJUGDWRoxLNb8Cpt+Sm0lh+
zbnxggLLjLrrgsBRY2xeuc5+P5l5fjTzCH+VdhhcYMtcYtu3tkiCTE8/tkAEacY0MtYeYYtvuu7n
aileCGDyRfflFDoMnc1g/FegmA1sOM/K6+2ZD5H+PtXmsZuS45aDUpIEY9bTG0cOJM7JBozFb2L2
e8jEctyyA+CHPWrz4/bA7YnkxAtsDwMq5+mqf4iFvM0RT2pj+Lq9kFt2SJfUX+OY3phoWQVZCFv+
wShQ5jCVBwIHpdpmGyDvNeKU/icgbQz7a8Ml8YQMGjvhZeZnbTkM/SIOldn9HjRG4vf/PRCxsH1r
e7OmMfT5wLAm6j+7br89yy09ZwRVBe8PUtPgbxfXlqzh5NWHk9zHE64FQmpa6EBeiSosH9PjFoG4
hVluORqt4Z7VUAerQQbwFuiIo9fLseLgxt5ykLYY0jBn5RdN3pYGsUU5bNfLFg6FIwiBj3zcHieI
N9kux6q3HmXEzXuL9OgJJYmL6lKjMNkeEEIcpsjN1vw5IQYlbiRotuVdIKzBEv+wBeENcNset3+A
kPT7BzIEZJr5Y/tyyx7crv8tyzQOwl7baylcEQJXOsLPt/jSyj5NjCYXclhCx3g3E/OSL0ZQ1UR+
bTkMvCjU556WTI+goHwdbH9I0AOu2c+6YeyEs9Tu1Ges0WOajvXqkAjRuvULq+1GQMmO41twaO9Y
5z9sOf1sSRAJua5Wk9w/BoYG/9s4xocg3izPhp+AnD5kzQu6FmwijfxGleFnMUJiWhDTkwJCCPO9
jUZc9OJj3OLd8lUnzcG8asj53f4wPUSmQKoznqPf4b7LMRxxdjvWh0NcBH3vxxYjO9oaE233ZFs5
LUt1t4Vlbo/Z8lt+n2E9BMlx1ljO8mS+/fEff//bf3zO/xl9VRiO4N6W3d//xtefVb2QExj3//Ll
34/BQ/D73/jfR/zz4/9+/bh/+tcHbL/hfx/PT/zHb/Tf+/d/+iIo+6Rf7oevdnn4ItKm//2zeW7b
I/+/3/zj6/dPeVrqrz+/fVZDiUPo4StKqvLbP751+vnnN+f3n/7XX7799H986+a94N/6r/Jn1bbv
//L4r/eu//Ob8e/KsTdXvqNDXjSFEt/+mL7++g6EfsdwXZ3/WMo2+Q4RE3385zdT/DuzSB2/vzJ1
RT1kf/uD/cs/vmUKR0kd3r9LDyucb//zV//TO/J/79AfpHTdVSzTuz+/Sdv69kf91zu3/VlK6LZQ
BuMox3QcYUlT8f3P9weoRzzc+DfT5dZrpFnqNe50pxnDFX/OJe8jPcii+IcLeCM3hFew9p8qUmxY
8AaC+BpE4kswCecjtmGqMNmqADWoESMGWZU5yCFYlMews6BrafI5MopDC4hBUumz6Z4H9amskW7a
/W/qzmy5cSTLtr/SP4AyOGa8ivMgiaQoKaQXmBSKwOCYAcf09b1AZWVl1rVbbf3YLzSApCIk0gF3
P2fvtY37wTcQjecs3QVt1rTBFc0t6cDS5JLpE74PqRPAh+sDMKhTQkXHRgSLsGbZW/oCzzZumxIJ
Q1U5y6mrj64YfnG7Ocjpw20zIG75vZFDykGeeKzb/Ip8Qq107wo7DQXtocu8TeIO2dpRaq3b/dIT
1pedeHIF4g8tfE15paj6c22weA5PXmQfaL0djH66j1xXLA3bP8ahgxIXB/wPwEkwqc09mVxWI8+h
TYWF8LQFEzll6o/UlTsDga4ZIuQs35yx5+Ouvga0LjRFlk3fXrwe6UGDFQdiT9BYy5gaQ0euL1Io
iORDucqKBE0BLAJSl2krVNCJ0oPsc5Yw3llhCEYgBH+lyvdj7i1Sx7xPAIZUhoUuox4+a2I5MFls
qzQ+Kgc6G6hQSkvwQPxtmA4npduLiD2/0oyrTZiAH1HSJJIXR/8iJf0diQGSaaLGR2tVIBhR6KCI
VETeBcEGrUsZZQ+dBasl1N5h9y6DoSEk9Et4/VMwDjpcUDS2YNZU4n5VfUAqYIvPVi4MZd/b0lsZ
wL7BL26bJt5AIV8JCI7Y+leVGtbeMKwREW/NgYGYWEcjopwLhgZM5SKfAP7Cz0Z0fgizFo+KcPcR
m8RFa2FCc8yV41csvXHdWMNO0sFljnnGFbf1dNqEcf5AJWll62rVlO7KCuMD3eytC2WSat0ykA+m
4iIJkLl4TvigAjzFSItNpFOxdJZRL5cDv1VYxFScCc2AEe1T7cNqum9KZxvZ7dLzBRrIDLVOv0ta
uccNsEbh/5wrDcy8K0mEkDT8JDJXesjdK9WETcanwFy8bG5bmPhxqsKPbpC/W1xYMnV2rXTAftkP
iaeWWZO8947Ge9uVnqstu5CTT1SS5rPS7xh/0XTqcvFO7W1RZNOp9pIzn/YK1EUvq6UY8XzXzHK1
8QMP6T06IVJBxKp2SbqezIcs1bcscFBhD8BNi4NAhRQpIHFpVjJzzYxRMoIqfxm1KNcqPPOGPhsj
gOB4exoyS5U+RlTQ3AqfbA9rFHLsWkME6NjaYyQGHyFg9xiHwCj7vlsGlTohFO7uvBIr45i65yQJ
n8cpoXerIEZo7QMxKdvESC8mm392uPtkDnxMy3UTI3+krBssGgMuepceQ5IKdCLRhEChKnoAldXG
xe0R4fXSOrCajlm9NuwBgVoQm4DuoEHVfwrrdhdN8LbwfR2zipuPyWydeQ77e8CPI75lber2/aBo
zHr6qUM6wH55MxbZUTTygaC3w+QHW5PmWZZIi+IDrJ0R5lyT37eAKKjI9aSRuuW+jMNnPUYm0/pb
SoLLoaeQQldpkWQHWfCjOKW1OzZNp9Zgk5zgZlx3LvfAlM54Sc9kzP2DM6oX8kgXMV9jNvmn//10
vvlVzFNe839gxhae+Z/m7Idf/X+9//pIP/Kvv87bt5/6nrk14Tr/0G3bMB1POBYTJXPnH1O3Y//D
Z3qeW8Ge7wGl/nPq1kzrH6Zn+a5vWJ7OvOryU3/M3Zqt/8O3HN3wUd3qnu3zc/+LyZta798mb+pE
eJV92/RN07VZDoj59b9M3moEadY7KUK7oo52LuU2AFR43eIGWZCmoVQVZv9Y9Gly9YivW6qkdzfV
fOrCJNglNqE0vjskV9Pz4ovDzfH24u0hs+El17Z+/H6/nNGruufTheXHax08n5OETO/z6e2h9cnC
dIzL7UST9Fq1UMOX4cT2ujFjbUHhoHmMcjvcJU73lQd+eQxoAKsuBqeXtvISBV2+VUVubA10iGdX
Ku2uy4aGxTsC1cDBXceKWFfRH2+dks7Y6vrOR9GxsVF4XqMc4EmoSGz7PoVEu3MrfMy308HvYPQb
1ldhSO9q++mE09h2if4AhDW5gxbAc+Pwdq5mjNlfnrTb6a7JA3x38wu0LymSa3YGwruip26LaDxC
NKPGcTu8PQhfH4+ekfEbFg4267+/JYlmDB8rxwWYFMo6BPgmmXgNatDKganJ7WC6xYtjhEfsc9Hn
UEHD10RtPLRJ5d4jnJkWtxfmmm2ihvrVC4YBCHGtbUK3GEG2+/vbG9LJx20Uai9paaWPCd5OTHQt
f1yphU/YNJND4fXyzjdUhoL0z5fjuiPffBIKAO+9BQrgV1MRvpOjGrgaU9StUX4nh5oiKBtWJBNa
JzUqFvY59Prq4S/X5h/r1r+uUy0uqL8sU1kHep6OvUO4tg3/2Lf/baRPaDR6BKHdO+XyFZqvHt/A
vOSq6OckI7RGsggietj9T6mSZuPldXQPchJ2XEVkTCaa/BThpjoxonrc+I+hItjBab1mm02UxGgm
envayOVrXBj3hurNsxXL9gpPlkgMj35BTaW6dp0Qv3na5osemBpecTNewbltzoLJf2WNFBcgAqTh
Mu0RnXlepVYpRHIkncUrMhjPuyvaXmKCRTRRQulvwurdtBVbwwlsVknE5aFI5e4/f3am9e+fnW/b
pm7awnI9agGCfcZf7xLV1IZWFo3DO7nH5kPR6E+17mFptsSrAVqPbXJhg3e38DLoNDWkTrpbVlYG
cujUfoojgJ3od372YrCf7CbuqUE0CoPMTHMsrfbMyshCaDwxEc0PUerBODTT8WBH4kLbCtptrHtz
MpYLv4V7xGaIpXZlbfQqhkCuYR3T3iL3Qn5vQP+2//zbqJk3L//a3GA9oJvLLZptjc49EgvA3//y
XtYmSjUj++jKXC4zxGvLULnRZzZaS6NU+g/SiN11ITNzG5L3MiHUf6I/kSZd+gO9IeXVcDjjYsKg
EJVIBHprPI1Z/McDSSoyLkl/M2Sw7PuYC9hP3wqdGGKRBf5SNzz73uIesHdsGNflOF2qOil2aRU8
DTMD0tOg3SBdq/YWuZWiCuqP+WD650GBCgOJpnfkV7AxkiB4CQ26RCGRsITrwOpa/uehIhz7//nI
TMP1mNiY8lwkWs48mP4ypdQjbgvLVeaHE1Gc6hv72he+YCHbFat8Po0xTG7jKl2kdCyBssEjXHhy
LBYu+8it3hjpuUhex1ugAskLyncprM5nfz41xw1tJ9SE2LHibJt6dAuXhSP0dU4iQ2I8hbr4DSZP
EtXIkGs1HeFnHPz2rZoBm/URfWJ2BBie4CDkVn3uXQTZDPMK2/2SNATrt2vYb11pkkIMJHRpFvb4
GNUBiq4I7h2dj01bt+ZLV9Z7SIbxZwsKBXpayzWIH+4ubybhbKogsO7B/kXJlP0MyllGkxJgPZZS
HAtJf3xAqX7UK0AMusAUpmv6i+u2GuLcAHgC2+c3g+XpYppc8xjrxfSsjGI1hip6Y7Yrt2kgjiLo
gpVug5LNZBedaweCs4y08omAuuM0punedbRHw7Vsl2gADdohcAaAOaesGAJseYCxHHf4SBUpYVKl
4hERN7tqZWxUnpZ7L/PV/VDNal4VBNe2pCdm57F2kT6954K6qZ4W7m83dr8P/nxmPqDto/f2V+0k
7142BM+I4EgBggm4oE417WVJA4cZbBFJy196SpfrG3hMuRkBIK23K1hLH4cciU1bMUYIa0QoG48e
7Onxh4vt6ODTmzgHsqwXbkwrETITt4rcQVEHAbXaBGVKLk4PwnuM262gE3yCSpNf06HvFiOUp21f
ReRO2xhFQ1znRLxVwFUJri0AxR6HP490Pam2etyefbvPjlY0mYcBQfwN1c7YaB5xqfsLIwTnUHTl
OiuIpysGp7swePaNKstXVffdwYzrjFHOR21hMzvUE3eRrpH9zgzr8UdnvdhB8YhSG0gd93+a9YMo
9l0Y7IdGUxvPcNIDLfvpUE4emuXStE+OcOIZLxC+DmiD72ynta9QvOxm7bUmuqm41TaaYxIG5fJw
O7I6X25MKpm3M4loG88lRFE/btbEgSs2AbCptTLJQBbYUHr1SU6UbAzsPX1ySqHHX2MZVIe8HrDy
QXZ/aorsvYPzbEcjWQV9Fy/MP4/IHPjjOcsmfbHt7RfF0pfudpBihXPipzHwf5Y9IOMI3wOEIyWu
FErFtdKGixZ7+oM1nzmOny7M0jN3t3dICQ7cz9GW5E73qDeZAwmua+JgFdCAuysHtAjKVEgPKsio
Nu2zRyzT3QMayU57qq2+QZk2EXY9uEl7zOt+aRsJeLWC+LVVgC19dPrqGAHjPAEhG08sLcYlMU/Z
St5OY+TRaZ41K6tUaAKL2jhmxkDycfxRTWXxQtCaQ2AK+hI65SSPOGXzpgpUveDts8oY361Ux3hG
it+hTPPuOj8/igB50Pzl9bUd3RPgiFKwHPkbNECknkD+5jEh0fFTBsafUXMREOFD8XpQFhNN6bUc
suYckuJ2yELIMIkkdYxF8CIwSDWwZX4mT2r80VCOWlYyFHuMtoDnbXKiC/bkYD00uHTvVs+mvI9T
Z5tZhr60Oz0h10f6VBM6dJcaPvhXoOohWqIgP95Oa8R8I+wXAqJLbJn2iH2QbKCT3cCED3WjO/pR
6u+SCihcZJvG/VSU2iqCZXrpwDzO3mFtU+agsgOASSeLxsU6VcKARlblJ4/lKNSrkJ61wF4MThPb
ZRvHV0p/20yFr1omDLa5sWWfGEiohTVieeYlSpvYCBMMVzuglUnWciT5eBxw2UsIr/BVZhEC/W/U
ZtIf7rOZRYjo90B1xt2nNs90FewQR2+IdDSsl4HOZQf94S0LgXpBjwa4U5DPSbc52MaYikBH0XYD
rUho+9wOkbZeXURDzeG2/UjbVWtnL1z44ROklWBd26W70RO6/0OzCy1zfDcScE9VNrgb6s2a9Cy6
mqznwxzWmpqqJwLp0p91rtE8LGr1VONaXKaahzffI1ZVDRACfeNwA6WTZ+JuJkIR1q6aYcMTib/4
9EkkTLgSC9apqmVhPjQFyBIXTIgF6pfFnE1NxQpYu0s3o3oE/Zog31pyZU/1eDJmOp1JQZs4kTvs
2+pJs8g38MbqXvfB+HEz/2Mdd1vMdaMgzNLt9N2Eej8qbGpNRC/DTlHJ0py3k4avZ1eECu8MbWuh
LGugZNSZr/Uwzr4vBVWianGiY9ASp1x40ac3ls5S95HjJ7Iqz2BTaxAhyKLMmeyLAOTFI0nxOWxj
ayOGuKYw5sRXrJE/21hmP3Vw5pZpIOFxjOesi9lBIuH4y2k/nyYUMaGZtiHaRPOXak3tebK0egU5
iH2CNYgdrWRL3rexSABaQbBuEduFS6K7ABHP5w7VFYKquwSnLO7ENHXVJkibaeUAcHspBM1qkn1G
VHtl+GrV1i/X1Fhex6lxbIQFs7EKDlMDnSCpcV6kwRQg/+EhmR/6qZdrVROUBE9cIwSY/3ZZkre1
xEZJsW2CN+lXWbRiip198E50bhyyhVyzN9+pVhCJAgPe3eQWbsKKUNTtVOjuxikt71pE6Y8WxdzP
RNc+nCorrxLVF59fTXpGwN3fza5yfvBLbTENmX4u9bCFEhvARpDvVE91EG2Tjfnc4ionT+BddW9D
rEFsNAptOemCLXcK0yDQ8Dg5hFUDfCu3HjjirR0P41PKWpX6J2/RB2tfQKf8oQdCrHLHfc87C8xJ
XzLV40u5NGXhY1n522lKSqKJjLH67LTswt5hOKXzbRtI8uxVIc7udmOfHwoz+XCS9hJYibG9MQy7
Pkkx2NQUEarcJKykpew7glMe+2E8ilDrLmTtvUlPi86aH4hVWQagzXBTLCn/Q+hK7AxId9qtFGGv
r3ygl8xxJrTqmou/D6dmVAbEIMHUPgYNVAXLO/lFvM3yOdbDQdx6nyEYUUM+jxyCFR+mlDk2BYmc
WGgbUnN0mM/x90Ml7JPFEFTlG9NRCH4MHWLKpooGKXK/0N1O9GO3tF2yu9ojiBJdOEyP2z+la9sg
57toOsItpxuOn2WQWltoErHkNzAg/W44WPGkoVvjH8g9PIRe0n/1scY8OfVfWuF/H4z/fOb2kgcq
Ne34z1qXbCJzqDG2j3a6G83p4LJPvRgkE14qhNhBa5mvrt1+3P6Ewia6zYK8twrKOnrSFWnPSY6L
vjb1oxSVOGZBgyjFHozrQCzJStNc+VgXoE+xyo/vrYs9ht+UqKGi/I3TolgzUtLhLOZbqhr9tRMh
GrKy7qyx6AbCOIRPbInw/CKy/vIGwBdJu3JtI9+Mg/tU+m5y7+AzeWq6dDcIVOFhRLRSkqMtuR1h
uNYWBoqk28QxZcm0zycaKuQojtuSONk7H0/s/b8eWvbriwqke9ogKRlbq3tttfLgp0F5SKxMbjJM
n15Yem8gA/E7ZKhPvlcEult1H8hqlv6EPiCXGhojodi/uU7mLv2UGoWiiLWGyoKYe8Ijead1sXYO
u3AT2X11+h5O3tDKT4N9NEr8IHnIlfvrexCVhYFCyuUukFlqebsOSIIiWLfz1dLRiZToUMdahqGJ
bTqQuvT9a6miq4mupSznxXTFQAaXbykRXlxlkXttzD2efZokVoAhprMYE1OLRHbe5KfzNEFIkrP0
TYwBToDeK5SuNSsNOsh7pU5IeNGt2CixxQ1bbG6BFT0OXb6fICyfC32QB42sRgarHn0i4NLnalfQ
yhOkWoLNndz5apwFuNbiy0kIfIb8tUkHLTkiRJaPXuAzbmBSvKcg6tiZy5ibyoSi+nYFoXtFKzfJ
zx6f1jnWm3EhE5ymIYxpIOJ2jVqobPKt+OzKeGRHlRWbNJXDZmR2uZ909km3zcltRTZ2yXG+5g+u
dL+AOanF7a8XBWRceA0dxqz5qxTmcHS7aOcpB6xGgcK1BCp9xubTXcshgUDqjkAuiDdH8gcqRlVm
9BSn7VwZCOudSIBaFZUw1kGN0NWv0FVGWuDuQjogG/jNKV7h+TuY8wru8Ab790YxdhQe+umtcOId
aaAJ6wWt2yqH/pegc3ZggTr+wE3asw+kGW29VJZeI4ixmwNru+iaF+pESDOaVHI8drfrwM7FHcTy
9KzXz5prNfdh4EUP5ZcRm2yyUae4jt1caNG6xz7XzkpP28vtqbhvyX/DQsjnlLdP2QS2iPa2sdIz
XzthbSZQzmc2I/aLDB4dq1om/X5cgO0K2l1R1fUBLCfBELZeP4Q24c7JfARgGKaihHeueQFfVbwG
P+gtvzdI38OYCGELryTEkFBJ+1DZLks/fRQUV1PF+kzYy1soSddXoKyl2iG9Lr7TSSSluRUbfTLQ
ky5ce1GLVnDOtg2wX6ycxNd/uOB8RkoK6Gb1BWRbUH91QDoOA2uyfLWrfPFSC9yIFoNndhX7pBw4
NCF93CmCQWer2LiXYYs/e+astiG7ICFkuZkwQ63DeZ8gPLS3mlsgB0P8HveGvDMw/vzMo+Fkl+F4
+n7RHGZESwUiwpPl+XaZ8519n42z7tL3yy/Rzei4JPmgsSEXIZTZS2xlZDvBOz/kXZUdQ/1HD3f1
UOoIkVVQma+to1WrUecbi1xiIkl8OKMBbDZNigvVGA37oUIZoz2Rk9CwQpmO9syvFviBiWKYD6Xp
lNtKP6GIxhc035AHGpoi938GEjCirFikJ0Nn4x6CTBBwx1vHWkAwxvc3yI+TGj4voC2mwmIYf1iu
eS8MkPJNYGBvwYLzy02WokXapyfg7CnAlldntDJgjegg4171x7hgtEnkvKuSFLllUM9HSWgdhaEP
B7NVpGeApLmaTUYgexNrXzS2Q2kHv/QOK08zqulZt9PnHOg50dCphUUxwTgPgAq/vx8+kiBlL/FP
Wc+iipAdNFG5Hcsi2o3bfFLBz0kRdUXMsPmoWcRfdhl5bzXpIbiMWCNFY79UbevsUjb3W6MFzVTO
1GVLY5anG+lWabBQiHML1N/Y2af483tD+/3lD4lnnexKt3de04SLuvezq0duwdkGwOCmQ3CxEAjD
1xKHLBvSDQW04eQYaCVs0VcvDGi69EUW/dRhgeVFGUd3eTje9UlELlFuv8uoGH5oFdVw/FAI2mru
G0L5yCcCVrmDDLWtPbenQTw0G2niKUnn+28V+2iI9Tx/LBRRFdn8QjK/gOGSF3BXE7Ab9I9uLv72
wvwTXa7/8RPb2ia8fNWrbGmZMx/CSUgXTzQMc9wJH6yQRaMbBsbn0MNHUeKnKEQLOHRsH4XdFwdT
pmgZSv4CBCIsyX3x0zMthJwo3GuTvLAs1NaZoSj4FbX1kOo93K8mcd4KY6QPZue/zCh+SuibvBay
nDNi/OS+cIhdy1rlrTIrtsn2YH/YJ8+sTfr6kMfz9j5tXnIU61qYaC8adpFN4SUwUiveJvjOTepG
n0OMXlppVnGuUxvs1GAfMaDJfWDGJ5Wa1kOQxtaDnanq3nZDfK4dBr4N96T+IBUeaz/r1sTNOIDb
aLvtYwPcD39h9ExZjaT0eCJKl33ADomK3CV6TQKf5VLRwfuR5aG+b6IRYwyr+9Kvph1pmsa1TvRz
3XnTR8m/vmh8V3GfjYyH1InQH/QzEYAw6GOedXst4a7gZJnW7moU3Sv9dtEzVvahU0UPVW1SgepR
eQi43g+JpsulN/beIg6wnvktLce7wHa+imhs9rkEMti31aee98MFjO1t/FfTkfgB62p12WmK2NIT
5W3QEuHXs2DAY44B2yqp0xvDNSyb4DPyp++DhIPb8rghQpPu/qJFa/dLi7DLJXlaX2EzwmL2jqkA
zpm7Vsj2mocJzuz2e5Hb53lKqyf2EJA7FjVZvX4bZoJpq72x8AMJVQxq7cynzN6rxnazF2n7xh4p
0TCbRbS3RLivhJygZgb6wpeg1Q9DR6ejD139DXQIS8agt48UqeNrXCpKKaUgRIFPxyDdlz7SDIvg
NlCzKcB3z2kFt2iLYGtGcUl6VrLaAevtj3QBANCqTI82ST0ArjG7/HR7Cwa+8+RjhyxU5Z56iK44
3BvzgeW7esL1chST5/3QUr3apEmqr2+nfIcXYdoZngrlPArRY1GZ3+aZfbmyIR9tZi5N5krtrLfQ
U0quszqzg/PtKUIg1TYIfai2Qxucby+0aaEzPaB9Seo5fb13z60v3TPul+6uKv16Fw48d3vBEgEl
Ygnpan4bAbATk9ybaymxUwJGosPm+KyVyOSJllrGtx1iXhvG+rvx8b18/h6XvQjN1YiKaw0/wnoY
YWcvVFywuQrdBEaOzQzrTuEPKYPzFGS0m8nnBpcRyeaKn5jKRFrX10JvMRERrrBzgTK6y2CkfUhT
qgHr7LImR6aHk7N6b21KZ/P3cnu4fQeeiZkimtj/jE/EcFE7R5n5nlSnDomxlaftT70YIz4pE43P
PWC4C0w//ViWuE+BSKTieDtPxjE/NDi8//WUoTzwC7S51sRw+U9WjPnDRHM7P+TkmvBPTuGRrovG
vtAhV6Gqv8reTj7mAyuqvw9C6zcjIf1qX/zS1H+hvUPGFDUj61I0brAKDyWD9xkQ1NNt2THhxP2e
mEXYZaBE3I8Jnu2G5MAS7LTTERxt53tdShxqefRDGsEsDZv55QXZibPTPblQVP3wCJcBJChIzrgm
WJugCdC0bQp7fzvqMVbue816Zq9fYZvIbfTVrto1sPnmtE1OczEt86ghz9QUeYOJPXsmkhujcND0
WNvYgY66DYGudpr97RQfpYauLI9D/3cIlup2EP/zgNzzWRrM9M96++hMqbxoVv9md51+wLuZXNLM
d05T9X57qRPE2TlkgoRz77iDMmkUUX38buU6SZ9u2tnGlM7tZbzuOT5H1hGIEPxHL+SGVgmFssf2
UT3w1CiL8ogdmkphKLdGiZCqK/zw4uoyvlMQOj8GPCd3dRg4J4HN9wgkSbLciOvfUjsIAUyOO4/B
uDOfycM1X1N/FFs6ZiQDTThR543UXGqqtNZ8y92JgrLm1rvB6M17vW3HuzaBHzKB2jG15oLRSW2x
W8eL22kn1u7tJq+lc8pf6KQPpd6tQQTWZ34NIgE1BGGtHPX2EI7keMem7p8TEPrrDm/WMeicch/S
FSBmY8geAzN3l1rpJc/klhxVoAHwpUh4nkSLeUZQn2L1gmWNjYG0Vo6LjXXRZvJM6xOFRTTsa6Vo
O7YdiUfEwkEyddmW3h7ggQQPc7YmUXGTsRZuZ7Nf9FGd2SaCFInWhF23hpKEnsCFbbS8OIKchNzx
cEDzlIWFZjcF5m6wncttlN1GnlN1J4p2ORYJxd5Ni6w1KygAnWWl3dPh7F6razo3CSbsTFjLhmAR
ATdcB6VbPHlF5N7FfohYPxHsrjE1iyzaROa+8xLvWeKpYsjn6ep2Z8itcWvpIavYPm/3zVzqFnIX
5MYE2s4e9pAKsMBHAep12puxA3T0e7oCRjjSKvWv3q1tmYG/z6nQnuyur4/YCmuS/apokSDe25tO
S45UmCHKUCphIhPZtWzNFfBq81ULbFSjgkaa5mKhcp2ealWJIn6h2D3eE02s3xu4ScCyaBFCgIaG
KIbyAiOVkfykeJZcnFFu4c2wWq0CyCWEWld3EykmB+/2j6W1VlHecKd96ZCbMdeEUpAx67bE/PGt
Nckc0mmQZJ4yQm/uCLwKATNV2Z4YiAROoX/CTxbjhs7gdWMSfL0d5b3fLvmB6YGMHcNwnc/WrgCH
a/ppHCp4f7cOMWu/c+BJF2L1XMvSDHvjwMJc9qbGN0b/Lppxg/s4U8eQsutLHlJiiOejMIQ9qiWg
xwq/fDCasx8FirakTT3ZwG9zLOpcbsppzNYZal9bVsHD7aGukTz/D/34WQP+FwUDsAdUYr5jeBbV
M0RY9r9pNzA7jsru9fxDYhYAdlIP9wieo0MrWhLK62ifecYLFYDsLW/UPgJZ+TU/Ew/014ZMuJi5
sXWH7WAenJCobLNwCBYxKM2nZJ1wp4Uov6yg0dMKgb+Ttf4jV4zLai7YG17WPN1arDTCoIaVibNE
Pv9zhK58pKr3x4NVtSOY8AQ2KVGWR2/Sl4GY2vuOuJbHdn6QWtntDOX/BN7pPya9Sds0e4gnysU0
JssX7jsHM5Txp4crlIJoaAHaG54J7EZP6Zrm6fYQubj/CkIiNkacWN/Pid4IN95QghxKc2cTyULb
OYGfHZrIR9ZcM6mNXZ5vvysnQ+salBduXz4BD306EOZaYCQepoAUxQQW0oIs7t9sJvMTudgofEzX
/LTwONq6ne10Z4z3KjHv2riqsYMRv14XafDoUXAfC7/VngpP5EeXUJBN540j4WD+8KM2oJ7cBiEF
qjfW1bvcqNxf80HcOu6v3mnwK+fxVyKaVULE5d5XZIUA6+vQt04diS5+tersaaQqBmx5sp3+PiX6
bjb5sen29WFXswJaYrihsd5El5KasGzq+HPMQ7awTfRSehkNL3ofG49f88F2Z5rXuiu6EQl0lp/V
gFB8UQPjm+qXei76AYuxjrEMCcSeb0/xEP9OYEkdh8lTj9PoUwbWjeeS2+JjXdsXcgm6/2Hwe/8+
9llQCap+OCQspnD33zVfTu3npUDf86HNI2auMwVunq3t3Aa8Mp9mamgvCFPeG/E2C7qe2xruvctV
ekIn91TPZ20W9S+3o4aLB7Rd5O+CrMEvO/W/brUXg8zHVQ2Ox9nEeLnvSQVY+Sw0P7mtmHepYYkn
H27KWqQO6cqj9qvVSfMloI1rglypBzyVDVgYrz7a0Weji4emf42HgG8QPRjjyEIpqAcQAwfkvGxE
pM4anExFTVc05o927KUHISsigEQa7UtzxjZBQh4LFNTkvHQ+66Z2boNrRCIdoCYcdKPV7oa89Pb2
1BrPt9O4Dj22oQaCAzTdbjnSc+0MgDJxUFuo5GPx0IY1cdkZqWRYfv0tCM9+3bRTMcsV0H419X3h
XaOCXRxcavsJKAp3Uzd2VilRKd9i4v+vNEvY1t/Fq74wEK2ACkdn5Av29Jb+d6WRLgovDZXVfJDz
kTdvSdiIfRuq6VFnBSg9D7ClJfKlQW9qL+ee2e0h/vPodprZ++/JyQIUKZDtPzl5FC6twag2UnjG
psnbaW0VItWX3+ubkFLsSq9NUFhW5x1uR/6fR72nxdsWMh0GBXrVeY9eb6HYCdLHmP1piQHqgIXc
z8zrT1bvITfQSy4mCE0tu4I4fNVrQg7aTM22iC58NVCH0waVFvt2Xi1icLyJ+UO1Hizb21QVaOyX
VGo93rRMRAh8JAByVzBt2PuTjPyRzClAyaC9BhKh6Dg4dPJjmczqorvbG1D45Cu39rs96xOHXj9e
nFv/PIOAZWeJd/nzjNhcl549K8iAGAkL5O2fUo9/iT70yX2h+uC9zVoQ1EjVSxcFvwMnhD1FW2p3
u+4UqqFTScbL7VIciKnKiSnY48eZqx1xLI7c9BIoox309LB8qghCOhRVSdjR7bDUxAhqfBi9dTLW
xLujjFqmufaE06R6rFhdHr/v2t892NCP8Nkai7Zy5ZPhhyyBY9JUG4hbaiouZotSQC/VpSVSae8i
tSVDXavS40RdiEzPIyki2RPCNv2xpUJ4JyNUd8NoFhuJz77pvfYXf/Vvip/qOdDKmY+tg0bFuwAk
OipXORfUS6SLVwlbcPPddLGGShIHgRshzFV9Lg3nySihrIot1mn1Q9P78RCzYsY83npUrbWG7y3A
TdCp/hGPT8kqmaFz0w2U+H1Q9Sf9Y9Zow7LGgAR4MUR8zb1YcZs8+W0AQY8zqk/lgd0zcquRBpKL
RJtqvDiB4gL+SanjI9d0vtikyi/taNWH/6buTLbbVrJt+0XIgUCgis5rsCZFqpYluYNhHfugrmt8
/ZuAzsu0dJ32uM3X0SAp2ayAwI6915oLLqW5CexWkfXB+2FXuNLnDq305ilf1fQPftPgoHDStW1E
2aPShgAwZ/SIQyZ9NOeHoqaGJOWDY1Sd5MqT2dGuKPPmfvmR1BeX/sRdiFLy3prCv0PpFivIMfpJ
63yTiUGibQT+mi+Ad189lGmH934W+9aMd+24a6EH4SMcQFwghQjeb03zY0T1kZgEgerx09/VU6OO
o0nFJ2gEo02jj8oPYng29RDW98tD1tA8mHXkXC+/SyvRrqjXjKuiDMMnOxASms2kHZa7rFDNNooK
RrTDcFlqBwfSB95+C/3nXErgA1BbD4ThTszag+W3/7krqoppFsAJhjRygw3auRVt7N7W1RQdQV5h
H/n3Y54g8s1hQhGmlnO7/JC9uUMFN17BnDoHXauKdQbzbRWblHtDpHcPHSS5I1k0YB4CcDSaZpfr
paLKx7aaRevXS8m1PLT8MJi9bia8ZvzfHhxcRmMvbBkMfK6S7jbKo4FAM6uRT5aHGWe5O3nVVOOi
Ig5DtYyxOy1y9zYsfLfkq8K/1uoRM66mmJ5LDQ/RjWYITviGnLHzctZDnfWx+NOxqENrDlYHkdpO
QIaCnthkhm4R2kh4NePc9mADRwekqnJzQ8hDd9W7KjuxBIfbZJ4JW04BWdUWT4jUMQrlkbbn/zuK
ef/KNaq51wP0w3AeJ7RYjDhQ5kPdDhmcJnHP/1u0oHus0ruLW6LfOym2ae1618s9sgv6awLN96LG
FR/XyTff0rdBMHAGz7doHwmmEI1TvgFQzvA9cO4x5qHkn6B71fPdab7rzHdVzKkSznE5k3gG11M8
Dx0qlzDIguuw9OpTjB9+D8Cq5p+Tp/SfLyntCzRONc8oUW4hiBsZqhp6qW1etKir75arArun6u5q
kdHGJqlSNtq0Axnz1VYFcbh/P1g7MiJgtQZ7aDccrPNv+6IFaOvLl2WRXn7EDp7CRt0td5zIOgbG
GL0vQjmDqYae+pOqNMSjYLi3FgoV2+9Cog1CxDNREO2Xdw4zvdzW0YyVm8tDcP7FdtzGHUmai5Jc
z3QWzjRCXTTIG3OKAvIzq/ElpNrbpjOE3S+KK33u+JT1WB2SomK4FtHxaeEvHIO2/mYP9tdg1t6W
bfNauU5J0FQEDUbDsTGUyn4JC2jRkWn+XUJy5CwzvqcUg+hOjIMn836tedVfw8DOfVWNzrgh0idm
G82wu3CZ9DqorqmoA+S7Lm/34fOtwcKAaLfFBo4wQ4lRlp//pK6SWw35zjEyQtDgBgFA+awNRDHD
CUH5vtVoK20GO2gx6gHXjUoR39lMo5FaguZ6v4pQ8d8FXfa8XAZaFbkkF6Bj7aE/3ZdBf0JdthVo
6p8rSd07lUF3rYY6OAV5NuwnxlUwr51kNyKjWgOliF/Dqn1UlslhDEibSk/7u+yClwpy+dFjFrrT
7UmuSqmNx2UCbejTJU0LIDYEyZ5YZMtLGHc9rfnMfhQMAfHEJ94bdrprN83qd0kFdV0MKR8CR0VL
2W0F529qsB8wMbokWmduwCP3KwcbKoNxxJ57ERFLLclUvwYuGnP9IgoyjEeSI+nLbElHQ3dC2RVc
9BYHCieEMLdwegy0ueAwF9VeyJx9g7etPdERyh4zP1v5WmRsB7d14eWmUL+9KLjVjaI8o3oiC7KF
RbEc50vFQrR7v84t+8wRWxxzO06OeleVV7Vqv02lGrdULsZejoW8o+hHsWxgFXCHdFsVpdoCHhq2
i8sEtDvvTXT+hVPMWoU2V2BntOv7AIpV6+fj10x1kHeTHv7E/LjZDKe2pF+FUaHfaAZLf29WF04I
FgMK+MjO3IcSR+EiaYsK0mGaifiKai6Z9KASpxLAiu0m3tXykIci42pMydsNBsPdpEgJ14MZx4e4
9vR7c8zbuzp6jm1NTyG1ZPquJu99k4pE7mJY4TtSyaBoDWq88pNOv9F8MmrkPG5Grrv2MP0/mWp8
bDrC0uIkLl9JtyBLus28I+BK/1WEIHdi+eymmn5YXjLhp9QOjSQHybO740js+THR2nXvFfnDMqau
gfjRLALAtgiZiIm0t+wM3At723U4d0fJ1FQ3yy1rokfjdkQXw2OhH4CGT2WWddUPoX3Vzj+Wuw4o
FxycIzrc+TGtaN6Csm9pY6m6fvCnjqS8kUsdrRXrYbTK8KLR21+Wcd+I1RZtwty7nEthAPTbunba
3bKYTR5f9/Jb6RKlVmgIY2Wbf3fiSrvpmrx7CIQ6to0sXpgHuQdR4UYYzIK7dYOVTQ/ySxR01pc0
/ro8zAYoviKb0ljDKyxe+iTnwmpn1qkdHB9hGRdz4V/6+ciZ4n5PJyR78i2awnlfVUTCc8v3xxrb
reiA1FSHwR7Hu/e9H/eqOCbjylTBCXdRs6lFaN0vt/zBtu51D/+sLwhYH32EwGM5KxjxUx3rPNM3
1F39VW2nalVl7XgDTsW/wFb3N6B1greMwjHPyEqoouptHBRDpTD4XqqQbpA7a9Wjot8OQYOdw42s
deMXt+8yuC6h6ZJYk7eSGaneNK7ixynQB4CoXn4ff7UkAd2LnsPy7TcMAf59pk3aeRHzDHm8n0Q0
fRkCEmWmoc/O79tzBDR0rGDgnfRZz05DjwGPkV/ZA669jczY/TZlvZNjhWGjZLPi9pjQkwjE9hgT
EF6Ma4u56YMTRu1ZH7PjskFfpLcSBueevAZrFqNNe0y/BEDNQies0f/oYRv66mt2DMOx7xrko144
7Xytyp4Tszwvekti6eoVOhfnmPsA6T792Sz/Ctrye1SW1b6b/T/NEPSHzuHyi9s9vkclonGhJw4X
vRXot2DfBg7s8okJz3JgLnf9QiCVEM6ssxk9hgkgRtQuygLwxkEbbyS5aOflB8mTXHU9Xa6MxAt3
g2Irr1uj9djWZOhlMf2tDgvjY4DV86K5xVtN1h+thnDY025IzssPZYnk7Mw/llvLY3Ls912qxqPy
8/4cOHqHkdPr3m8BSFCIUhi7ukRh1V31MJow1VA3pX91hXGPDMF5gkhkkLtlfcncxAXco8/TLLe4
qKh5RbpM/zFDxTyW6knPneJa+gBryCB84MyUz9FIZHlVE4dqqhufMLhvAUlb+KOt7wVJGDQ78NPo
gp0wtMnx1JfggZeTS+HAiCKvfDSrAzkV2nVfqadlAfv3PdlEoDDSyn7g0P5aQ7h+tq0BHmgTtjdG
gHyuB950HKdr0KrQDZp4Trj0jefkva6ue8c6DShSrmmcHhI6jIh+XXnNFMS8btwrS9C8E3o3Hvsq
u4Molxx0VSK5jOezCGK7t1czx95LHnNDP/WzWl2i19oNmV7t3dRAoJcH+2ko8lXjJeIS4Jc9mDmu
MFkym8h9f997TfAWWhL3p3ajzzsVt8MHawco9Zd3u9xt6lCu9dD60kD1fcpR9sdWrL+mVtwxYWCB
ex8AGpo+3Pp6vlEgeW/rpU3mMhVFBT18xypo/dPaN7zvls276WQjtkNjIJn3B/RxWb5tc83j62VD
44dGclr6iWmYdStQ0+taL9VZwkG9H8fqbZmOWFM6UrTCvAkYfML/7qo7RIv1neHXByiyxmV5aJxy
6OWBnW2NufkW1joeVHsEMEfd3IDrd19pHjZIkzSSLlxN0R43py9lnGxk2ItX4SHs8pxI2zlk1L3i
FNs6bYL2KaDz0Iru0R/Dv1MP8xZKifZR2rhBJujC++WXQFAfBhVM6yjpg/cvJlKQ7HSpo4bPvbOH
1m1dk1Ky14WlmOlDJzCmejwHvrCeQiFo0fT+awqu4WAKiPLL3XqKvmb2GN2xFAUHlrWvKsKm4JRh
fWW3BG9hBWk3k1UZr8j2Dkiq2Mc3zWvsVcGXukOCy3J8x1GIYWROhbEsb3gt9OQ+kDkVYQ9HThXd
3yqrvkZ9uxZYAW9iu4tvUX98b0ZneOFMSXYmgLe9XRTjC5FI1yVNLHrZiG5Z/oKHbkDoX7b8xXLX
nKqKMADj/V5g6pgw4uGfv0DRr06wWCGdVml6axImzljGR3aWJLgYSorkvC/Mey7L5j3JS/gP2ub2
/Z5M8gMAT2YAZoqq2B/SQ5lRplVULqdSVu5dReAfm7WsI40rfjZr0Tw6o24f7Jr2CPrzBjh3aIKK
BwUc+FCVJgqcvFJEBJR43rzcjP7KJnoVVmUGX0ow/xuLwR/F4fgcF4SUex6lJbuhhgW2wG6k4ik8
Azm8ChSxIUkpXjgvxdrMs+aO1QHsFGHoVwb60qvIKdxdQCrUqml1eWTr1K6weoXfhW4wIKmw4zIB
3iBnLy+GNmFAsgnc7KgKDEVwejkQ5YBFNaBdNOr3yw8nRZ9Og6skDrIU913GcWLlXD2QoieV0Fhd
mK+UpnJv8qJu2QySI+rMjy2/4HveZloTEESn7f/zv3ZYAbZxiL9/eQxts36vMYqwUP7cVHV31YRG
e90jsjyMHQPDeHH9eeVwIpsbN3qVkSUw2fa+BrgbGT1EkODyfiP6fzf4VT9Mxl/Kq+B8e3sjMcrb
xTlSSK6qVTF5h+UqEIVBePBgpLU2zalluR/ysiXU1m6Pi6+E2u2mVCkUTovo5mb2zSxXcG1ovxF7
7h3rki8qKUoaaJmiKdHnqNeqHr0891yOoh0d+XqFF7pnxMl1sKLHh9DyQj4IBdLyeMCHGRgGw3Od
0RR43eNSDJhDhb3TQn6V2D2bnXhXk2756mrpwKrrU2jPdzv8SnkfPmPwdx4EcSdrAEzmmcnMeFsh
EZuy4kfRdeKOkLH8kvUwlbN535jhUfGMvweHc7KI++TRqeUucLrwBVAkkz6oIZvlboOwYC3DMrgq
iXM/OYkTHqoQw7+T3LxPcs0Aa6cP6GbRO8X4Bi59rsXH5dVkGbHky2iKnn+3nRy3O9gq/5olEzsv
PS2oJBg3mDVs5n/fmPL2hrS65s0Mvgluf/zthz9bfjX/zRQxGDRT2VzT7ggPtdGOm+V6BEo2PFAP
jht74j0SClAdxqi7RaRQfe093LRWUIuHxrN7UNSFdqGPFh5txKvYEES2wy6IQAUxfAnBxvmWxaHB
MH8E9UcK9CtF2Y8K8eFth3Lu1pLi7+VriQvqgFrXrKOXJOkrDvb5y8pCahU90Pd1wYuo8zw/L7fy
gknef721/B0q52xLTXbrEI9wgk/rnN2AEHeDXOoHVY3BGrKL8RUB7MVnq3sDb4SeG6OUwGjGJ9C3
8SGq82lvC7//wo4TN7DZvgmm1iszNtnIBmZwnn2sONF8u4z3dTyol25uDLrZ9C3uqc6rECunBMt7
39sF63sS6tsktcoTmbIgHZyyvcd4k5wUSyXBItJ79fEARrHdvqkYBQOdufqC5w6E0ezsbUDNb7Kh
CV4TL7hUc1u86Dxi/3hkmIJ6Yyf+cJ0KUZ9GvFX7zqNB0iV5tZWyhShsReKcWbI/OWwZ95KsakYE
I6YmRqLPym5/YOjuf8zBnUuDwu3aa6uumq+sNfG690P3voxCZ+2OaBLMsTWvyZ0yr7UwRtWFBvwI
W5dY1Z5rgDP85emJxZfoVZeh17wrtoPTtu76/ji1GZHWtk/h3kX792lqwTopHXzLZhuUUKoYldq1
qXAuKMqGtOfyNUuyQqVhUujag+xHdu+oWjZymJpNO2IMYbMZX2W5bT1IclP3EvHOrMsg1qCZ9RHv
Yl0NmvcLMiOMzLQzkGsJohVjGvB0zG6g7u5DYtu/NQ1K4c7wwztfjdEBdsmhX9wuZsTyUgJTv5R5
P1z6In4F2Njs3MhJJmq1Xq1hyZOrUpRduzU0s8JTYg23tQM2/H1b4DJywe3UUfwvnQpfl/5FEMFo
k7S6neahJMOtlDNDFSdbS15olkSrVC/DnemVh8RJvevK8ACGpc3gXRs52+eJxLzlF6Ys6cHVRXqc
MjOE0ux1N+CXs6OlwvyQFMK5zZur2pidHXzJSLkCriB+dtO3HdYmo+91vJWtc4enCqmTYTyIeZjz
73udNDgWl+0NHfx0G8JdGncDXo5DgBDRQMW+iWmfAGMbGJkOXbMpl5HpZOckf+DFe8NkCPp5bPR1
k+dM9DXAk1GWTndoNtYdTOiHuoRsmdn3FUlA7+NtL38BpTMgHsh5A257Lx2/IA0kyk5VMoB3Yxl6
zgqtWTEAwkrrtho9gkUwtbiTF5/y8mMcLE4YVGsu/TpkQrn2z3vQKxAvNKfeqoWcEfjoLRxVHCKz
SJ/obNVeJ5/ipiEao2hvCBWjX0YexO8VJXKeqv4HicHU1UVMhaRECOW4YAc/CUpI9lIx4zPjuyso
JhwxXHQf/qbihhmPztYpEe6L7paRmPvSaRyX0SScrQbFO6lDsOy9dgzZbb6EJbZWjLMPGkjkW9nF
3waaCS8UXOu+tF8Nax7IORRUTZ1c4jH8+UefyHi3vLF/0I+372/hE13y093/8/8Rncr4LZxq9S3z
k2/ff9TBz2yq+d+8o6kUfEhHwjaB1SENXQp+806mct1/6YYrpWU5fNVKt/nNP1BJw/6XLSHxuKYj
dBseCgP5f8BUhv4vywGPy5acr4X25/8KS/XxEHNMDi/FWWrxPGAl7c+8mZRUVzvQyMoZ7cid+wlP
cWSvUgI7aRz4W+VF5g7h/7BtPQcxINfM1e8P8vnt/3SQO6ajs82y0BcAZsPWpD4d5JkUcY3sxz+M
nkvgiGDkQN/4rkEXLm1JymlGwrvQXG1bK0h0XMi7DYytmbJmNataaG+/f0Ef6UXvr4fPHDUXGi5l
Lq/3J6iKUbusfrnpHwy3yHdZ4lQr9o9sdkR5dB3nTTcLSIot/LffP6/4SHNZntjUSRaGLgy82rbn
F/bTE2ddNU6FbYSHZuNE+Y6BL/BpPGKbQFcm9sb0UTb92usJaAxliumxf6k828Qn4hL0AmrBCqIr
ohG6p4c/vLJPH4nLp+HqhqXrwmUp4jj5+MostuJ9YrnVAQ3ikxsQiav18+UYMCvVdV0c4yT7q+4P
/gghL/Undd3Ir4NCm1P4Piz2TW8j54sRwVwK86qxhPu+oPxXhYpUHw8iXqEhxQxNMh0KM/q9H19h
3AMWaW1RHsq++2E77bwcEyVlwUI++oWBoXEKrzQ8PQOO3oOyCnnreOHcoNz06RdDy5/jsQW3FqOy
QETb+1pDma1iAC82UWKQlvAXOBt8QIgno2bYNmUcHDlBX0CBZCXZwN0sRpmKtGH0qR1UGtfnRDc5
UubmIX4rr+nQswkclnrs6A9RgxD2D1/Tp3N5+RDgL7NsGHAdhP7pQ4AmAIIX28ChpLnIfkxLN2G4
G8tvVml1u8agoE26Ycsu/bVMJvP0+6eXn07k+eldCxYRSiEAYOZn+aNWNW7TNW19CNDK70BoDDeN
beynoo1OlV/vEbgX1wWQzmx0km3mu+a9PTlXfo2JMQ4C89DrWD8njOnowAPWHrc4obsaj52Mn4p+
fHNURJcmeyFQ3tq7Qqu5rpVr1CTUDqX/iuxvL80WJmMy7c0o3wRZU94j4xd/IC/Zn482y5Q6Bkx8
LkIKYX5estLWySut9eIDxhJUwpON8TNHqVQjsCk2bBQB85tVczIwjSAkoI/SeaO/K5rAYevkZ/A7
yUFmtnd0RpDPSZCsc6WHZ8erb0rh71SF3aax8L2LjQleU/r6VSjHUzgWG6/HYQgWifgVsyIquKe8
iTEGFwhGh7R4SYLqSjHvPiuHkZBhyHHPXPCpCOz4yLTaozjF5eKEuY18LX8jaSsB6mWUO3uCCMVs
7+y6026IS/O2Y0KHXKao9ygrSchFMLxK08a8ciXGQZ00F9zsdGuSCN6SbskbqTvwGAIKXpWUrFCg
hv20i18DBOQkz+XeJYmi+ijSxtj+/uBbSqH/lEqOO38lUBwFx/+8hH5ePIumYdeaQaiKaTp3joP0
0AYiXHjmkwwdAjU4//YlzhV2LkVLZanU2fI4JWTqPQY4ybdJhQNTL2DTOwRqntywn8AoO+Ta+bbY
h3XC5snG2aZpEWkeJm+Z/fCl1cEX2wEx94QRmQ0tLtjz6aq2g2RreqF9IgOnE5Z2OzVD8hDqiMWo
4j0g7ABzyBkH4pEI+qbIDEiAwg0XN2QItRgMW2asOUwij95Zb7v6Pmh0fdWWkXuMa4tQikraXyT9
xjhgyGdI5XzTq/zMNsJdMe2uoJSjLhdlb17bWLrJle/IXtFXdpYn7NLchwpv3BpjY7v2x4KphBGX
68FVZ9Ma9AP8XGfOq/391/RRRvjPt4Q4FFaSFLrjfrrEgUb2kKMH+A4AoyBDJgWnNWeILqOTLrQP
v3+2X5ymQmcZNIBxKpNS5+NFwcX23NJ7T2BNTNF6bHHHaLEuVg7w9Z1nQ9CcpNIuvFISvEg2+sN6
/Ol6Ph+SAi0sJHEqHGEb4uPTOwMN+AnN8UGmuX8Zyi/0AEAmy2ENp2LdumX7h09XfOKDvz8jl2eJ
EpvVaWag/lxBpIOR+bKeG/tZ6l2J8GsYqFunt/WbkrNhgwY92odJuA8Y5u7ruYEUoHZRECl2oMWa
A5eH+8lNbn7/NUA5/1DhLS8LzAlYVqG4LBmfvgepqH3hMEKPw7hwnswZuMZ0f9KZEAJNAK8w+P0Z
Xb69CgLMRAFH5y43yf60LcEKrqnDtNnbvahOtNpoKA3N2WiIk7cxdkUFA116svZmnD11KbFX97mS
LH06gTqeMtE9mP0fjqxfftKWYOgtLZP9mZoP9J9qNa23najT4wICarJucJnBp5TlKrJM8+SljDqN
pDpqEWJ0J2BFyYGLb8q297aZSC51O2o7v5LFWpHd9oeVUMyH1aeVUHCG2abi4gSH81OxZpDsaRuB
WxxkIO+kpp2dXjubNbovpehn2m56tTokI3pizRXJn559/t8/PzuxL/O+RFiwcz89OyHNZY0SpDig
gvYuLZAimZvyim9BZUEDWdld6Sm4WRhuGqOgk+/gDMmwqiHcUOQyhrRh/nD4/eqscAyUcjN+l8/l
00sq3Rg+Dh23Q5apHh8mAbUUa4fEd9211b24I6bT0L9pq8Fh2icQMTiJdwmiO79hmpr1BfEnclcQ
Dzv5PU6Ltg/h8qrxHOOji33ipxs5jedC6Fuzb5/ayvvDCSR+9aHiVLecWVkvnAW4+tPRBpjI6zrX
Kg5mwMBkZBGPxgZ/rDWswqS45KTl+r3ZrvWoyk+Iq/sVVnL/bFT1gLEe2gE20rvff6q/fE3Ktgwu
uMrW8cl/PANcSgK9rDkDKofQdA1rwIqw6njVEfF8yPFh89Ek4SYhGhKZqDVv4epuLfSB/Y0yk7uq
1xmxae7m96/rV2uNUoZD3gLNEza1H19WIWpGVr2bH5wsZFVHfLUpsvSYoPHR0+o5a5MXrydY+3/9
rMa8jRWOy4HvGp8q71TJikEogAGupE+LWNKxY1QOiUYDzI6o6uDlaD6T798/7+c947y0GjoLkSFM
EzXe528BwlWnFVrPOtS/keYrz3rh479LSvNEhPM0ZxnHOyrsfSGMEhw8hLugblkR2aP4PpnbQqf1
5nPJX+tT+aPSoj8tCL+4CFN7sCswHYXq4PPOrMohxQ9DQ7teq2/pRcKsFYW2oouPfLjT1QFAZfho
1vWV0rNmj6Jw3RjNdKSxe9Uz3wGDZV3HuYBRmbEVdwymIHnqh5tes0n5IAPlv+4if1GdGKa0FBsF
WN2MUz8eOxqrN1KXDIEjcqwNAQgn3N/bEYVL37nOny7W8wnyaaWkMnApEfCMMSb8dKR2MgpIovWR
BLkBQZ1M1A9ZryHta8kcciB/aTduftfTA9kxhBqOpJGvywRgz+/f9CeI7FKTSXC7wmBHQ7W0XL1/
WlxySyfHXGE5UgFthsnUn3jBWyPvx5uEY2nEJP8yjgZFiyle6NjP7M/KWWdm81KOxfBlyBPgdNX3
IWmzPQMP/zquS9oXTI4JTQrKnYmtbKBbYxxQLJ283A3PnRAn8mQjyC++vyNX2VmlfemQfedymWr8
buPGxBkwPjTu8xjWTpSqtzCt2cAK4gI7ACRuHFG1zBvduA6doyzXIML1kxFk1FexMnco/pnVheEF
Ea7HDEJ3t+w+VsbZnOr9iE8UR3vB4Bl6kw/DB+l0+Icq4RcFoORDNaAA0tyD0PvxeJp6s4yNDHPr
IDNzxy1SzURm0e6v7UMExSiaIEv8/utcqspPhxUDSqDbPK2kUTgvkD9/ncHI3h7OyUG6/vhWjW5M
kJuHpcMw611JnR03vmBDN+fDFPCHEo7AKfKdNSSd57YR4zEssOviy0LNFSRfNDNEURN13XxxY8pA
Dt05cM+/f9W/+qR4xYq2JosoLOiPL7rFztFrTpNBwaQMTxtPO8sWY0cqTLG2c79fR5U5/eHIF7+4
VqBHN01a69KZ9/Ifn1XGpj2X6CgViGRZtTSQNrWC9Nmo8SWyfkw+/uIxcNNtWtrjcbI5/JviFW9p
+DzoNjqVFq5qVrADz6f6hP8rXMdp6vxpjf/F1Z8oIACwDmOA/1lrKghqzqA7AJq8wro46VcM+O0V
AYTBum/nq75G+rUpEUaoIt6Vfv6YF9nw0E3to04RfRG+Ov7+6/rVxZ9KingEFkrKzM+dpskMAOQk
XnrIGvGclJjB4MDc1SmBynIOQnR1yDSyoyNmTh68zQBORR4dTKsgYzx/oN99+/tX5Mzf1efDns4k
1jROOMV26+N36Vu2SBPGSqjJwdtXAGe2E4LmewwgwaZGR3PpWjNahR4IMDOxnb+akgMcIVUSjNX3
TO3R/D/gIG/OjaRvgmPdOBXKI1FWsU2KwgpHnucfEpkMG8utISnjddny7nBFAyDHQeg8ieIU59nE
NVV5e6rd6hgw0wEXy2QlD+NhmzTko7vTCLtEwFiPygmNVCLYhqGh32qg2XcoSYg6NsqY1HRCUQqS
2bEQps/CyOkhgDhCuqsBeikLtnNxj6yDHyg1kq3vWTkhpBAxh3xfu5N1g/lS2yE/hXbF/m9d1aa7
GyHX3RAPdhrF8M1FvXTDjD5DEE7vPc6GayszyRhLDH09WGV0wKTxHGp/3qn+4uvCJ0qsxrxN0OF0
fvy6JJjXxsxmEng8GDg47ZNpmadK4spxGx1YRKnTHzDN19jvbgO6KSvM/M0JZjLcsCAR698fPr9Y
CebimmXA4ICmd/nx5eAcKxhjx4CeIFBsSAv+Qlyr4pvDnqjs68hXfykAGn+oGn9RGhErwtIjmBvQ
KPi0/ox62WSjMcKTmlI6O+50Z4/ybTSLm8rGjd3UcuVool/rA9fh379h63++Y5NOGU1zNhS2ZLv2
8R2noa/1+uChrSwZtHpYxdal6jfjGES7MhlfEQVjcZrib2YNPLaaLKwakTwNCTNty6cpGRR1vNPB
0G4SqMNB+jUhOY2JjZNcG9QxXFz0el+UQQPf1ta/+cIgi88fsnsMmSX8E4JMoSR1Xyb71Mu/UHyv
7YJeut87/kGrPRyBpcTPJap468a2S/kR2Re39EAtVzCOAm2VsBLcAv27tSfIQUms26uwzdw7M8KQ
WeiQoA2rPJOBUDzTSgBGzticcBIYstGhZxi/MrJjRprGpmjl999/vJ8iMOaiCuHW3B/QDZ26aEly
++kqXJpjbY10++F9288Vlq85K+uIWlE7sGcawGdn7a0uCoKkL7HVpXddZub7Rbvv5kaOxtjp4eUT
EEa4O8nhekmXtXavkFbeZvRYjjH5qGuzsZBuDq2zM+DBrfIMKp70ClQoObsxt/46yPgyZYiBQrJY
zI6IAlw3wBYVDfQgIipLpvUqp6hEn53gFtPcVUDbb+WPOtLcYFSgvpq972uvpWlCU/Bg5rk1aH77
j+Mvix4Fx9zHNZzEEGE4DAN1puX6fCH86UNTk9HgfBO4r0N2tk6oilvkVk0+qVPap2D2rfA+F5l2
E+KBqOqyOOmt6lYNk7Mn5b2O4I2sqHa+yM7qr5rAttZDDkcNiD+CtV7U135/Y6Uz4dSmKw5i9jVy
T7jzEkYydEFVb32JVXhFPFVy5YcvZdPJ2/xHTlvpJkHMONtMu60PmidCc2+mUCudwmEX61ZXheMd
lMPsnTY1mrpckW7Q29teBQd0M1taQhcsKeNVq6dfZY9taJhtBREjzoEw0AZ+WRGUXBsSNCee8LfO
WD9Wapq2rYifSj15HHJ5yyzqXg1koftFCQy9NO5dkpD9KoXT4MpVxxAfifhatriPC9c/k4Pwt58F
SDdatWuy3ty7ZqyvUJcma3w+yCNMLIvl9KPQgPRJ3e9WKKz6Ve4VhGTazdukD9A8APjgXkQSNivE
+si+r4n9XXctB8j3Snnaxh+qv8dE+8urvK1mefs4SP4unOBvhMwVthLSC0SJUqmCPmJohLRA92TV
0MhuB0B5BjWVbspvpFD7qKFcQrrFg4fKsRnifm303p3p5TCXs8YDYs4TN7p8aC0z3uDZuU2LimZ+
bT9JNyeyu5+C7QQVLWpmCkM7kRH2QyKP3TIyzLd8t25GEvHk1/o6RGjiBAN8AffadNsvcWHX5Fkj
IY0SambXRBsJLyLZlCLchoAsiEDx12i2YPC4/YvvjAnj8B8BNQcsQ+OJWn/biOCq8yZIv24Ey5yB
/waKCr1B3f4eEl64QtaHNyjWNvpYI/I3pLHudZpL4FdwqrNR2qJk6zdV0mB2A8uGtJNleWrJdial
MSX81U2r/RhN1iVuMBLZMOOFVpIii1jKGMKr2HGntcOGaA2IoHZkv+5JIDq1cbimTx2uCt/Y5gk5
55MU9S1aEFXF1Xnwu+boN/a5j0IEUjYoGXx+RzexjNuRzMTJT7NTPfruRUvHOVVIGNvUbhENBNop
zyWWa3ijcHr/logZzgai/+0gS8JZUHdfITVpDrJTJxENkrSf8hmChr11URysQKNMm1qSvJF14rFs
9GzLZgp9W9agD+z/L0fnsSQnk0bRJyICEr+Fguoy7a16Q2ikFoknMYl5+jn1L2YWmgl1qwoyP3Pv
uX/srv+a4YpF7vQf5z3bYwurYtxvhhmRtB2SUiHBOm7R7ODmmUdEXItFL9iov84gLhnGuMjMnxe0
oXcNlo+43vSADSbK/QL2XvAtmqxgcRU88HTnsctoisEk5pPJJEnI1v4xqL1jFrR/c5tar9y5aeAA
4fjHK14AggRq82D3fJu5MbfUjfAB9iLanLfaQ0RegEHkMULYZitWgdNA3sSqk36TzkOnxqdyYCdg
D+IZv/4P8ZJXgvmIBdt+WTJ8AH87QXfKuxTNIXVqOqny3bd7sl7qqzFaPIDLnB8tv9BploOIJKKc
7ulO5uI3q7vitNTbnRBfldzsk94YuooSo63BZAqR6Z8GhGbkYwGIIaYLZJnJEGSPob/zpzgB823m
dOjH0zZC0xnr4OL4/aMMWgTELkZDBfzTdLrTMGfTxQL/a/s1o9N2vFjUda7T4/iviSLdDfcVV5R/
z3z2yl6xOHgW787NXl33t1STpnic771VlJhM9uVgjebbVE59BF00P7Q2EF3Hco7ZiCTeNbMTgLfu
vuqWJ9HfHu99vHqefijG4ctegzu41fGuZWLXOZBQNf+xPGIgkQdc+tW4UnLZ0eItTERv39KunzJ7
/zIDvDeQT//gO1ijxSlPpOU8yyKV0o4nA0W/X7SxRDrt9/XZFcbVcv4XrlwtnNn/GwQncjmSFa81
eioCPL3Y7zAIwp//tdniKkzW1l5X1VHmuNE0CH3Is5WcSGojgNjk3keMo2CAgxSs+u7ea6oCBX2e
H6rRwT4l9Rc5RqRhk5vm8G0VVvcTuu4f1PqxvxcwmMMnGHnYAk3zHfF+n7/vG986cS9eKB7Gnf06
PVpzMOTwtg/LxawofvRe/S2hbwnHJxiu68vYcgH/aNmcpp16YFB+RErpr8WpXyG+vtFJx5uynvKF
Bf9M4b7pLBponkj3HMl5I4nUDIyoY6wBzX43CxXDrd1j2XVvtE4A27XLG1pRg5TsDQ7m4r0jbdN3
2q3iOlht6Ag8eb0PdBqDa92MzVWrnithC0+hkR06Bw2engeLdFX6zLGCFKXtn81z/ihn/qSCfTMU
BEGqPjZKkrN2J+PS5MYw3eLK0nY77hUuDBvg0LQS695+YYl6cZitgcB4lrM2ub0KlyPWZznfwC+a
5ds2dAS5wbbOeBZun3SXWfw/7E/Xwq/a7kQ31Gp56+fmg+ZljLaivBQ9uZet8d6tdMGsNf94VnHH
IZDhsR3eXJfvEHLwd7H5GDX8e6ZA30uIOTtEidLwm/ebeQk48Be1AsrOZju2L7DsRSTX8Ttzxs/N
CE7GSMTJGMpfe8UtUz6VNKWR3VevKyF/kdObJ9cvH9Cnev7tjoVBM6o2QTsTchOsiVJQNfs1XW7B
8b6XQoqI/d6imipCidbJfislyLAFZl2fcYbf7Pd7cLUdflqeUQjoPY8ai2LHDmp5LOzqrrUsecW3
nXoWu68N4qQzCpSx68dsLe+8h9DaN3nUAOiMqo2b2cRTtd+NjpmuJdR7O+/+iRZP0EIh18NcjsCL
jiYI72l3juuOhXizh3vp2DPAZVJo0Uem/sIOnziUoyOqD9mBQGI9QhzMUkW9A5Pdm47B1LyuWn7O
bAWJRQTIurhiYRWhXsJ2JfJFiCAKrOWvU/kXtYcHd82x+eY1KmPJxEvPkkQUeB0ZXp9o3mmzpY/1
m7xgvOEE9K25TYICYbqxsxR/TbI0kirz6Z7ws8HzR4U6Lce+C7CHwDusvbOYenwoSzVFfTBRDKz+
uRrq4yygfbiCMxMn9i1vNAdVM8ezTzZw5zEHboLg2wnfeyOoYt8xyFMRPvDZHZF05iTSkg9ZMHwC
fQJjit8pLrZPmuyXfUc87oTYzhA5U7atax5XwGBCK9yBQTRDClHhcfSUgPLdYYbZz0EePFXblC49
Ry/GPFK3+vok20rGQT9M0Y5X8ABiLsQoTAmuuCPSbq9PZe//zENRx/NE0JO7rPHSmhRblW/HsgAi
qkP70AY+tE9XMrDaJ+J3J4kBkRN2hNF+cLvCus+D0rxu7jsj4gcIdfddtTuJyf0i5cZ35bV4GjXi
phwAuIfIKuDTOZk2xUGFiMHa1hkRLDE5Eu9bMRpdvAKm5U3InpYmI0bTtnAoLHZc3QpfZY0959YG
yKFmmryu2SHPy6eh7bvYbnorCgPdwkEk+Zdy4r5vzOVyK66m7q4J4eKMlUYvQ4lDMWYHqn8ehDcx
kFZ8mYN4YYgGSrrP8kT0xLhAQzh6wB0VHJO7blt67k3zRH4xmt2BpJuu9i9dryM4jih0SvPBQIZp
3XJvsy0jcxZIBL0HzOX8aSLDMpo5vJftiP5tuAwZrzqvbZvrb5fB84Wckds8nXsyHJGzmISxeHq9
W2zxt8B3E4zlIVimkaBu/7OSt6ZLt4IX0X7YKuOvWrOE3Kb/5d13pzv81gVK9qklH2NCHG60Lx7B
VUzUqKrdD5Mek3DMd+0szxME90S5Br7r+leof5czhZIx9O9SrCbeuSaV+7nc+N3Y9HT8ncvRLORN
mn7yQ1BaK5hjBA4R1fIP6AHTboaLZGie5E9C/l6dIbywmZlZrZlvfKeO5GLJ97/ZklHXLaizW5G4
dFvhuhOLhyMJyR5lxELtCnniXoeI24FWffH28IVchh439txepnkgMKUrKT3y7TD7eDRCkxPMAMHQ
m2/Mr6kuS/t7rlVqq+WrDrKX0nb/zhYM+t4YDmLgYlod929h2lQibVLPzcX0jMTcuwQQ711Xqscc
MSTRSy2eQOz0o/OwGvDsiLc5tnvxJ7Padz7Oh+W/UQgejqqbHkpXvQBR5CxX7UzKYNsCoRpBxdTl
fUGCIyhHDdN2Ih4JU/aDtMVzYLQ/OHSaqA8JJxchA78sf9JE/BwYz+zRtiRqzH4YzaLR8qyPsXSe
TYKhxA01jpj/1WyMFuPZuGA3A8zdYzetoJaFDZ0/bGk4TEXGr8dAQ4MfMYz3rTsCUntUQsdsf8n9
210Rt/2NGx41zk7oR3Y2t+IEOAJCHO6viFY/pSi4H3Niu6zO+NwruCJ+R2C8W/1PLu7rvgjaNZ89
Bqz8rdKnPQd952EC9I3wF9lh9QkIaXmoZGjCZ5dwwtsXQhj9wxw0za27WBJdlX5CEL1q2z3t131O
vPAY3DLMeKErjz+0QvkyB5VBQCLdwjR5P4FfEBnoVw+7dERc+PslBCgbF8ojz5nZjkESUBAyYAoe
d699RfR48ubxJ7OQsNSWvLf74N/sTBA5oSYGj6GHCyHPlXPoVzwKYLGvA6r6eEaDVtnD1aDXq7QH
ZrbZr06nkhBxQrpxKvOzc4rL0Lkw9G7JsiuZZDWrxEbvEmjufkIM8iK4+R3VQn8iQT2r2zvkYtbR
n+hByeRdxh9ndn7bRN0nhCWca6t4C0L+avAQn2DAAJfNvDecdQMmLk3gd9ai0Cm9T6stzgbkgEpA
ajEYlUWWJkm1Hbw/xk7YYCOdQ7uBbJl8/6fsrUNXmsaB5CwTq9NMETWGv1pJJJUZuR4pKqYrxhR8
4tSw5lVM6XvjlG85oz7ymo5gfXF+DxSDftBBQrS3u24sPxefS3Gof3FdpvvevbrtIV9WN+4LZ46c
kgLEGglV23iU+v0DVRX5EY5D88ppEnWiuIY9h5JVYLAK6GunUr9jWyXCxdl+M9ctIDhsqdEOa9TM
lZlsHj7r6aUZxH3jOktSZ2EWa0Bvd8p1X8JmPliA0Q+c8IQ7UHbIfo3Lyk3aKvytaCMPuZoIh7Lm
5z5njOAzcupXmrStyO/QCDpQUHyLie6SWDlKp4EAvSK3PoFL5ql3bUHlUjHSXvuV/ONJ9cPeBBC3
7qnvBq7nyU6nwHzbWhVGE7SveNu67dBDo02z8NeilusC+guwLKtchjdETjZdwz1YnsQWhAcDzENc
um4fq7F8XTu5JiMQpRs5OyN8rihw+ZQvPkqrh120X1UDhDD0Xagf/6FivYzzBYsUHNmTOVQoK1TO
cEn87KRXHEBD1mjV7UfuOTSe9SEP6iqd2OneCnUqgoCyQGp5hPDIrTmMwwEqdjTSUB1YTC8H1kdu
SsDWeAnGhyx3lwc34OyVtSbqmLkwO4D6s8jmf4JYeGsFqWMUwkjyAlBOuJhsipc+apAKpA4zt7zc
yYQtQGk1/k5o1LDjpLKZY0Po26b9XhdbUk41HKCWdwwn+V+rlCgEZ5rBshgRFqMnPVbrlS6IzHdH
PdV7DwpppF8LA7gwtmxexdCNL0X3R0+tHTlDth7ytsDy7TZnaSx3rSkFnqZ9JKVRg9uo21OmQUi1
owc8m57HNJaDRG0eE7yd4Q126kvd8I+AOUacoPcqGR0xgRLjYRwR5Lq2ZgRDH1jFzYuEXUph0bdR
UfXlKcslEzKTZzbUQfC6TaSpQBg8TFsZL8vKUK2tiJcKjNeCJ6S0bMp85FhIACkfUaQ2WpxLop2x
5Bd5BI/2ryzy/6ndeobj3aSW1ZWPZo/UB0zWcQpGFX3XWDk3d/8cjLugO1tV570H/rQlOf1eWss5
phXbI4fnLApK63mrh++As4hsQArPeRoliNgVvzyO3cVmdmJt53Gk6pH+r0wVb7JQCVlFLkEufngo
F3wgRc4dng2tHwXKdhO2w+0eYhRbJ3KyG+9Bm3wPSGZ/AqBYVqvDKCw2rqmhvoNF5VzrTvFZy0Xi
B6uGZ1yFdwyi87OguruuIsZN2JH0OGexOeQOY10bNKBINlE3hAKM6FPm8ldo2GPc7duFnETmajTH
vHjrAyZgHa5MVW+Kq1WG77tvMlAOT01ZsqibvGdm13XKvq2IJOOZIyGU73JRHz4L5yibGDgac67j
ASxeapXfncVh79r1HKvJickzoqgliSAKBrzQlbKIce4LAPUPuq2mI9TyN+TFa7IOlBIBhv9V0LHb
oRUTPFqmcmMY64zdehhBC/VOjrnEGV/r/xJBfKFTPPf0My2dcEiP3ZFB6GoHeKs3llFlyqcg3FgT
rhA0oFkRO9KTCWfSIthQx5ld9i/9FmTJLICFDJJQ3XqdvFSU6lOaadVkTjr7ayxmStzC9mDS3MQF
JGOdh0kzw2ArkeOmGME8XuWMCI8h9U25bnl3a8nDgdIpfOEITkqTLGLWn8ZpPTEzcq92FnVEzrwb
glSTFWproH9l1MqvAeneEQzkh3WaL7lT0VQyvLXs+dppjCuu2Bzyr81LmK95WqvppL0aaP2G6rms
DY6EsA7gNj4WTfFFC6DSFbF+k4/69tL9NtaJw1xkG9qykAfHrdi4WIrSsVnYj/QYIOYiWqztYxH1
gxV4lJz16sdImVIXacaZE+PMXs1O1sp62/f9DlHWmzk9dhKyF7OgY07fgnuSfixPdO49U5WhUsAP
fyEp/h4OfVwUdLe83mHV0b3bCoDgWFxaJBvMaFceooHMmK6U43WSKwkAh61nxgT+t+PodqZDKbyv
piu3V1EmhVMya1LtRzhAnx9B3A17/dEL7VydGSkOGS4x4RQwMIII0J599oP6S+DH3qheMzvExQ+y
RrfweOq5vpt8eEKTHDDkOP4j7CT0PkaamWZ2DYwjmyqy2WmUI8dwjwX6iVh0dXNnbTajMpdqxvG3
78GSBDK2qovWFeGOYGrvFs2SUAi+qplKeN2mD91Bs1tNBp2e/aSsC5L677XWgEJq/Zj9qhqnTAcE
Mak17+VTYZAo5dXOj8KDwo6mproL7PasGVcZyNNjc0wa5lOJafNUCwsI86ZcAsf9WGmZ3/kz73Zo
5h99x/xj1P2QWiRm3kGpu9OzCIDikGcweRthcoXKTxi1uNvYV9OJ5bQhTnYul/BO5fyIYF9+OaNX
XMomIC8P0Ok+sPLd8n0k/UY95Nnwsc3EmBTzc9H5n7DYOSaW7lF4mT6DwePY89+3pnSQ7dv9ARpw
cRqVOqA86FnCCCtRmBYGMBeRreRJZ5mZ+CPR4DOaWzssGfdVF0AEO6EI8nkmSCnuCPExHRg3XmNU
ZD4vxxA22IHbfIkKd/9mfw5jk1K/zMR9LiBiwdCIXRCTB7V0XHxyT3UbPHSahbZoxzOOMOpwLbK7
Zew+oak0l7ZBTca60hhgLLfgF0Hhwb8Y8iF1R6eN8YefPIqmQx7S6FCgm08z8SDY1QOSPRyCdiqQ
TmZmMItAOpe6a+BFKxIc9KRwhLpi/W3WzQ/L7SA1h9073XbIoGPCew/K77Vmi7IPqIAJjfo9w/W8
J2fASRWMqcgpqNnQkphHjz1YQ4DWfbHI8X4g4BJUGVZ2vh22WannGsVxWC2mdsCjkLbmyVDgHjdo
KFXQN7HLsou1xrO/qqtb96lk0omBNz/r8LYL8xhLsnoBas8/5igd92nzhu4oRqcAe21ohiWhd5pa
b0x04Yzwspitw9CCT7K3D4a8OTtmblKKmI/wfpd6jbK1bBN3uQEUx/HmL+mTxcU9nvVzOq/rkJB+
QTIgE8SdV7lCFQv5034bm/b34O9lEhA9cdiyknaYvWmgHxeAoe48OYlrdCdfeDLd9po9dPGYy347
2Ub+hRCpS4m47aKgtocUBhg4XATT5Dj/y2TRHgDuMmpeGANLsZHU6d+j88qwn6AVMIJuTUy56Ove
U4HhoiBDfsO2PEuyC9X0FNjcpsvc3FbAxEs42ogLT9ppjqWZr9BnDNX6XjLdvPes78jjhVBpjj5t
owtp1vPax//+azPr6jE/TvUqExxbiuMdx/e+WC85pMpHNe9fbD6aezdk4qYgbKU1OcEEBtVM623z
WBhTG3uWKzEVophDhsRqMKeMpy9gzbgHb4SgsubplBnPY3gwS5Dfu7a2dOvYmdM3uQ1Eo1IqFqCz
kcUdlxF6uz9qZ+e7rwYVUQZwyOSxu0nyl9aHjBnecsMEQ0O7a6wTK8sD0N9j2PX2iUIqVnIF0Of0
RUQMkkr5zu2oYjxnzACL2AawpjJgBedp0w32mR2ReCdkZhy6xPFWknstI09wQY4iOHf1xBocWr0q
90sddn5kOtLnutvFk7nJ76ZZYko2P938cb4QKcW8YVzOvX9bZC/ueDC9T5517qZguBOzYl61IwJD
QxDXh8XuXlYz2CJrGNoY0gi/sELk3wBZOpitcbTr8J85hjFl/lF38z0yT/ea2c+a4d9xhf4WByHw
gg1C6NGxKyZeihhQ2W7f1GrXfaRctofhD/+A7ABN6m7Z+uG0VPNHyaD9XJZtFLQonPSCltgwKWZy
B+DR6CjiPubiTBjuQ+HCCigbW1DytGkmQm40FJbUgOoyA15Ixq5illHyYxn9FIa4lqwE+mJ/Lpv2
n+AuiPJRigNJbnTV9YWZ2oujZBdP43wNoPUgiHO+2RPEuVluUL5pWIPF+/BW2WElPvjtlL/mvlRR
PnQiXYgV8BxjiaZuSuhC8aj6H0WzMSXSjkHLx4m622ZEesnb0mcCVkj4hXAwUcQcABLqDMZc/GOm
ttxT16DSJAUDMYJIi57EqgV1UQLSArs3eyCDhEBYZvZjI/EVWGSAMchHeORAjkatmXMK239zbSVo
H30ofXBZms77snjqYOb7c+zLGcwuqx8AInPckOhmFoJN6S0p13+rN4fiwWgJyeyMs5Ths1/P67F0
K2Ju9+wwh9m9X+KqRSgNRLPi4cqp2o2yfe1Q7I6BOlsiBJhSxF0T+g/j/APK42+QscL9VQ8o+sqA
DF9KA2qHe79oHsxOMkBpWVHUnCw0DElYOtfB2D/58vbYXpcvsRcvQ+XSVTIyjGCIkqxH5ScZyTTL
fjYn9dL27PUb9nnDTdHnq+pjsJszd0p4JmI0rezui3b3rSwE+A5Hiqgfynukty+ml+vnmnQUAhGP
C95Pkh/G7WbfbmNI4X7CHmyO8ppuvu0s2sEpOIQrTUfdfurd/CnX+mFUhCFUQuKYAjGp7S7pDRhk
48rvU+iuuA6THyad/8hv3++CF6C+8/3cPBe3A5od4ZV9lExGZ/PJ1h4+vQXTc+AUQP9u+GIqR2Wg
4+p29x2qB5yPwLyQ9jJ3e/OgC/ciZKlf7al4ypbncli3mPkhhtV+f9cVKyKttueRa2uQCL7Gpo77
G+e6KyFp3Oj6/mzwgxY4TeiIkfEyKx4Tz+MH2tPCTLzufy29+My8kkmVH/wdtizRQsxnRyxDMjGQ
061azlthfiz2cvvb3Sd0RHnSQVIlOgIrqZ+9Nei8CReCwVxbcyqH4ljb//779Xj3e3jyi8u9HD7N
LdKKva/DN7ZImNM9gY5nSENIGHx2xavKCzed/OdNASDTAU9wybQgWMrfu73TlLTGhQiJPVVkvsTa
6c0jcdy/2JSxYPIyQlb1HpVvOT7GRGaCXUl39HbhJSgy6JUx1+b1H3Mtf2coi7/MGo49c/IN+zwO
T94qskVRKFFLRwHU5oNG/zeJX1ztfjz6+l9WkwNquxYFXPC8Ea9h2+qyLLw8jdJAafhy11XRf/Xv
ukEmA7i6BF3rtsehF+8VK0oW87pv7u0p/5UFDe5vUZ7l7p5akK9yIqy4rH9bWl0ar/0RBYmswyIP
LX7qc13XfUQs1G/mmPvUE1fpfLXaCNOxWWru3+KF2RHwx4wXBP7aX6LT3Av/020kgMjHaTFqBPhK
GXaR8FYx/luYIM4egx4gzNFenctiHVIyyX9s3xmOTd6haF7gt972i7v1pycsJnJd54nP2I2G5nWB
X+PolrENTpp6J2poFv7R663Pbi3e95yY62H6kSUTuMCsf1hoPTXuxr4PgjzXM4VyvWVs9dtXUMT7
YXO9pOnsn9VIMN22XaZTJ1R0Cp0+tb35XNf6kgeAmbt8eENB947rG4/14NK8KkYtoGYYvP5uatUl
tmjfmGxG8zJGVUZguBDMWkN6djRaX0XztvKasnT74kT71miKuG+A6hidPrqjeJh73tcil/8s69u0
aPdHzu2IaTVU6JZaWhsmgmrr7CB52gQG4THpYD/rTR2W0WGRtaxfRqvva3c8qqz+V5Y3mV9vJkvV
QbLN8s8y2LtDQGfC+GPbo1CgtlK4tPLhRmtXa9IEFRpQQoYj5SreWZMNbfkcNPOrT/KtZ/9WbDAu
6wwhIUCAE4akmy/Tl7NQyvde1XMAgIvX8N1iFuFUsJ4PG+s2MGaFTfcAFKgCAYQYm896GfukM62c
X62OmqqM93L/VfjylhKnn3Yq2dqQ+oD4/EmVpfXgCuskyc1eN3pwnfvGjR6tzq664F2AsqQwpFd6
Rulc3phFoE55c7PXJsxYRjlfWhtV2gHlFzyqiNGozmCIIBUBHHXs7FxFjTu+2IL1dFlPkoMqAGQh
VREZbK2XKczSvcCvadLqVYZkLe1XrPCw8q5gHPDaFbxkKNFmBdM+N417lxh0xy0l3ZdwDjYRz/tC
iYjl4NqIgNRWb3/xVM3DwbdJY/WhAfrENQw0ggbrgKU6O5d9yjguJYq5vEUQJKLZlxBJ0L0ksg1j
r2KHZxSGFyHI5RBpqwDCFmmBDYaeiNBtlAXqFxOEI9eqnbCZ522q9vGw781viOV37k3G04UfZX8m
qQbZ5dtWW9UB7rEbl1Ki6gAEh6dwP/qleG0788KENtbm+rs3BbKlsfqeVgQQcqUUx0zB7kQbr/2O
eD2c53PQ1b+7daDg8Jp3V81vLYdJokqb30U4P7VjvroDNHh/Kr5tCx4USJSj1Qwk3xbEMDkb3+uY
P2tdfwy9Vx7WXK1R5RVIAIP5SurBccsNJncIvCQ0xsHb3k0HhnTgQcx13PHPWOVga5jw9zMq2fDJ
zThhCesRF6EFHyg4qr4v3iY5pqIa7pn+8MzrMrFBOXR+4DDJc+eEIUaT2kF5grdV4vnQj6qcSG1t
LpihGND47IJ3Mjy4MoY4nNXP5oRgHkVzP1mIYdzJnlKlSL2S68SRA9F08cJvJVnbFX5RISJb34cl
LGAkPhjgr49I33kn6oLkDphWcckxIbJqSEy657SQA6eBSV0va6LPhnkk4QbR3lQ25OoNFm/wZw3L
10Mksc2TS5HVpmPr/FuQ45WbfnUmbp59q9gYT++2vSV246MjZEaAi5HR8U1QaMe3/7DhGiLhklTT
ckSQ4f7HxD+rNGSp0UNjQ/Ib7mawia4iR9H2ynOOlSK4RZ94oXs3rjw9DbD1nutpIV4TrznZStyW
yG/IUrceuCsP7YT61meGLempmqa8t/fgSy7Wp4EuhFKwpkTo/ydW+sqJpSNAbGpz37sWy1CkXH9U
q/coYLoYXsNlmKv1bK1nXlgdhyVfp2FgTpOak93KvG+RoXp2TsIls4zuuMiehT8hCPMZePaGwVDD
/3CMnh3BKJ9rl5nyJnJqzTdwqg99aVwwg5DuEz7Mm/3ilBn6DZWlhrzdW7N/lXUFRaLhdmA/Xo8g
FGaHu1GYFTqQIouFapGpDH+BDDPExiYd9y1nyQyZISU8lUY79KfE97LYs/MfnIj43uxpTOqgfy8d
WUewKmC4dLD8Cibfgk+Fy6znNfdkTPL6kbmQnYha/kFe7lHLK5UGRoWq1wj+ugbyedvwD2vBT+el
Lk5C/PgV7Py+nUX0u6gm+6T0Mcw9smyzPy2FcjB0lPum1+DeTlRHpA9Z2QY53c2h1yNTPuTGJlZo
MmT3JZqZkeqQ0T6ByZfJGPkTY2Z7pSaggiDcMN7Ur07uMmWqLdpWuKBba/b8euPFnAbo5DwPlWL9
Lh9Uf7tOs7TNFjbM5vjggKBE8bl+a3t7DDvnrvDbtM7me6Hzv5BaAEgvJsSOnNVAwdwIm8C39vW3
M7LE8Zv3mvLk9pEsh6p2knF33raRgA/tV3ZkTg2yutx/GkYfoZ3B8sdzZg5H894p6cDbTMOnsHRq
l+FftbVprgRFJdo+8hF4/R2PxVYTEQzyJXt8zarPjttonuvcOTINyyNTjweBpJviOlnD/psw2Cff
pjWtt/BPufD4m824JgJtO4JqOFvN9piL/R1t7UZEafO2IelUs3Fw/bVGesEgwsLOOBAXUPX1wXHW
4+ySkjsyVvWJcqRc/tIU4wwhF75TK0KE4qVgNlvopb2RurrC1NYeMWxfLY8ssTWwWOTlXyZcmd6w
/1ojmz9SV/PYDPPgwBK475ZXe165LPQcO2gcJq2/lcl101sXz3BAmIRXRjHxNAxMyEmP34X4yJw+
CWmLoqHKn2vpGVHeDXyg2h6jBjXVVjM03BnnkBPnxOY2kKLn8W/2kXWOefU4lwxGpml62yqGny62
hVu1PgXDLZnBZYqFnsnN3XcnSyoPYKJq3D+iZNc8EwPpNduT13JtuzOGgbqcuBUrKILOmj8bJdIg
NDiPVGAGl1f/oWaPifK8fg7S/mPX06eqMEEIo18iSR5VZIztxvlta/ABjBpFcZ+Tws6San8ArFjS
u27cgvv4b6gVroxsOeFloSABTJD6Zn11G++OZBuKN5bN1+y2dcMD03v1iYUP5wX312kTEnBhqyI1
zOmKhg1cIn61zvtbhUy/DALOEMUwTpCD9VCGGvPGtH6N+1W2foGybnpedktAvfE5lZjcbcrG0+P2
99M6/q/AvxkPqSxc0OLoC2OR+5y9VQUoVKXuFjDA43pNMAp8QbtKmqEqU3NuwQIikYqEJJ83MNd0
6hn0ec5x2dWnHkRLpoWK5W3+VhGkeIQZEOuM/cT2wfdN+GoGJFL7EhdR3v4BmQmME5oy4yEvTG8R
jL0xXxxiU6mjyjPa84e1QJObOTScQGLsLAhSNyJmG4mAAlLeT+bFDLe71kbHPOntyoa75YEbXm1L
3GSyFjXz3jzNXTWAHK81SpQxsYYa1Hnu8Pvs/HBORqua17uV7yE2dj5Wx9vJjePdFnkAJGdUOtk2
7R+ku6ey/QykvR67DVGJa2WUjejtzKr9Fm3oHzqKV35ZVCqWLpK5uSlP0BV2Pl6DLNTvRvOvDBRh
2L752XQgrrs+jLKuzNN8U6eprAzGvcaDHu3Xwczem/0/U44icRj6N0zVj04x9YQK+w+jbNz6fD+0
1bE3wPeyaUhXJgp3pOHeMZDnA6uQkrWMRKJd9f/mHOmEKC+V2B2WBwx9rM212DkPiWUW3i1lhocw
D/v/M3Yey5EzaZZ9lbZ/jxo4NMymehGB0IIqqHIDo0pIh3aop5+DrOoaq+7FzIaWNKpkEHB84t5z
AzHE0zGf80+nz5+lNN7yWB+OzXN502DzBlqKp7pYxjZRNSKta0I4m2SKZC5CvyQinc/qEbz3w/ho
lE11Tsf3XE1zELG5W9WzeO+MZg5o7bK1PXuffcHcXMMkts3skL1OmOJAmZt03TbGthmMuxmA677u
rB9Lb1nwotLdmmNCHyyvKMo7aA4jKIFyfkK5mWPqChiqLRv0ENFFaI4slrauw+CyTuzfs0ZFG02Z
QSVETKQ0AsKwVVCpcNv26rdkz7PPsEAjJHntTCpaMBLHvuWgFFis165OQC9LnEdK4C/MFdFKszFY
I+kAkdVqSOjymMngqsHityGS+jRL/13Lsq8FI69GTR4iYfINE2aGg8LeOXXmEqom1o0eqe2kfBJE
nKM+PKXDIDgTaSe04q3sLDJT9LlZkyAIOGa474zZhNSDyBn+aLctscUZNkz9hDCLtdOWP2oiOymt
rAMVDXtWOKrrvHc5W8hDnX0m2UPznMiYGWnCveOw46tpMhPtl9SDRJ/BibnNtNMIIdFMVk9GNR+a
zrZoc/U3N+vf6H3R59ThEogJVGeOoWANDALh0QJqnvHZIIQPqOoJgyrenTkjTjBHGi7S/FXpgIsd
GVUMOTWNWoaHwWDWB1jgr0ZIGrJROHxfsQMXQOW/UKML8yGxsuUFs17ycfqkbUT42sJq5yU/a4y8
Trpp/aaT2zo+eriOpdRgnftGNrukKxFY2Zukm85OPP8eHFwbvi1f84IRLO6jZ3g843pWAOZcaTGb
E+Cx0qeud9g5IXuDkURNDEjI7iJmKCDmNopvGjj6kiJeFQNHhvFGvgCeLxpfpTfPIUmCcxwTwTFm
ATa+HUqqt1CU73bYhjATtXWFDtHEarqe8ThuirYdgkSLN7H5YRhy2sez8WtQ9uMwjtmiAOXnC2rL
0UWXOE77MNYfE6+zD9U4MsfrzgN7QfLfiAkOmdroxGWRXa+tRc1+iGy/hqetm6HDytJjpY83USAj
FaF4IR+MeBt+/dHBNsUG4sb0dFe1rK01YsFWSU/UWAX+eFJy5RF8gya0IarRLJ+drN3DXMo3Y+4j
Ojj1pnHB4lpDVAYRPhcOm1IzOzaCyLGBXYYjAiNhYJCi6MSBcLCr+TvPl7sKJ0iZJ9Spoer2nTH8
yqMbuIIvy2sxzvRdCjzZPFo687IY8dBZ6TJcngMRXqH2qnnXGM3rlk1VuR2b6RsHeocglzNKnYjf
uuiplmOFYVIkYtAOqaBbhn+SbGqTV50dkhP4RflDbLx3K2a4jHPNVICcUVa6iYs0dZh3tcvdpyaq
4rH5NaoWRyu5a2si0gFXY2NZV7bgiedxiQK3fC48dfEDpVPCDoQRHCwgbifJXutP/Kmp8HuGRFow
+VjVlp/vxVi2ayKZ57OZkeIz+tYGv/C36w3efs7iSx+xs29K394oxsQA2UZWSVrB6hI3Gc6jeaAz
9r4GszE3TqZfPHYnqxjK69oeGRDUQ8RDlcfvzo4iOwiVBMhJFM52lIBWa/eix3G56VKd4i3u9RPK
sb2eIQuYfHmYNPtHhJRMucX5nJh00l2+QkgUb5iSkkVZousmitpa+zUhHTmOobjSaLCiZj27ZbUL
DVOj2LBWCg3dfW7a7za8c3Isr+QROlgnrTdElL8jNtNsmzi1e4n9aWHuEwiBZp4AOL9xxbYCc75m
bqSpudmX47yFGGWf8WiCH1+2ZpP1aygrIHK44Fkny1P1qFQbHeRyuZCScs06HniZoCi0Bk1ucn1E
SOmLYACHg8dfXkKLx00yM0VKQFXj110SJSKtXSto6Tvyt9/K3CzIcRnReNX6pSLkZOVHLn81/4EK
Ah8tiCvV8Dx2xxRvh8RrSIYTZqie4VZxoBKnQ2jHj8JK126KFJ354zFs7RuOJ2tj5fIhcoe3jmi3
ZZRWrDSr4zkrSYYlLijXkAC1uknV1rYMU26VfYXk9qK0ihbOi3Bvs+Y1i2s+4RNH/02vQkzYaoQC
suL8eCMcAT4Ua8gC+X+ge6QrJe/tgMlnHLnGkX+Ed8TQPscVSYOZYwfKlPjNLjWRX2322Ve4SGwU
DV0r7yojvuLixVzt6XpQ95l/RDjA0UFsZscLnuTul4HKn5HCxBJziJt1WVlMep1hRWnWMzDzqJUc
4jN3nWHt0UBBowRDUET03fHsf7aCsSDQgIShjLVq4/ip4IYIitSQDIaifTsQQInkUlLdLrWEjhMj
cR+nbnrzEcKuIWHk68EoNkNXX5CVY2ROfCr/2WAIaYQnBPj6pi1MnWU5t7/uYkOtkCjn8WeoNJ4v
3E7YsvnTIZBNg8lt7igVfwozzg9J96oMfJyjyaSFnn7ZxL7LBNt1DDU57dRXj5420wYqZPedaNIv
v6rgh0ixn4rqS0+YQyNnsilB8p/RF9CyFo1SWWRAJwE3GP3OmMNNZ6UQRpj9ttyWTAX7+3avx5pc
JbV6jmoJ95Q+y+yJfxcre3TvCNs5DPSIi3D9gYfXgwwdPNPxNiYsNh+oimmNHajydg1GxSaHvSiw
y3fzOzw6Lg5+OZqR22An17wy4Ac62qtjHAgmwcZqIXkpTfk7S2akLWq69K3fnIQ5fvUiO7Ror5g0
dz9jnlITmcyd5vwLawg5JTSQ60KyxLeEPKa2cgD/+f1GKV7b8aIhX+dH+87aJw5xpL0upMfAU5Nh
ULhPNB4OK06wSM68hGxH96kt7DXCjCWGF3MAR3Yy2nu7ZgNFLvpdWBf3+Wjre7f9xmUb8uumBDpv
dPUGUwIhjM7Tj7MfcR6fpLvkNrbxk6ZTMzcccW42JEGkcIWYDK76KQomSzE60D7zSb5pkvFBkow3
sgcPJDn+Siz3sUAjz0IRfb2cfqSihbbzkxMeJZFgZPcF2L658DDir2o9frfYK64M0l/r2cL5F5un
KI029Lzvju/cK8eBuuOTxxd9zxPtMZNYu5DNOszSk+O762bMHkn06TZG7dB850RGDveOs6RHzOCV
uHSYmA273Ee6ZnIdMzcNRq1zNyNOkFWrCEkru7BGLj19W7Who85CfRsnAP+rJmBpHK2d8ZMJ96pW
2QuKsow1Q/JbxQX7jhmRsR0fmghh7ZTc4W1l483YLwoB+UnFYweN7YQQ3fJ2unQfO5S5W9OAV1sv
ChAEoEY0i9VAhqTRy+8hzHEmyIL1sxU36Aq2uD7E8MZzY9X5HXN+fAqxNdRbHcU8Y/Xf+Ld/C21X
mTpSWGeR0NmXEAHkahqLX/iMHkaHOXmIJGYob3XoOABalr0UmRurWnMzNKl4g30NqZBRtj+kS4oA
cctep0wMDGg2cMaJbGnS6bE+4MTrQQnPiLh88WRG1XP+0RPZsSaiALVTyzHWNwQGKEZS+eReyQTR
NpMZPkxT8VbP4R1XUR/QvspNRROq/LpY+wb1bh/VuAwItKkM9rnD3B0yHZ0Bk82U6wRpxLhIP2JR
Hhzd/SHzg3a35wR1BjQpytsuXBBMtTXNs4pR88cfSTfjZ/Kmfl0MD4PfxAHVyLUutfexdn78JAMQ
UJIHMLsq6Az9oXFmzLyVCmrH2jYxL8eMFSeqBdOkQW2GFlX4bBB+xJ1uPaAJeAhLXsKeW3WKOUZF
XRIoPF5HTIr8qfziQgvYs/pwNRcL8KjYSdN/Wu7wHdo1DYVqPH7tJc7xNrYEAMfjjP2vutftmB2N
xjAo9d+SpGxOI2r0tGUBSSI6SXgfnZP9kAp4L0drqwugPPPHhMNKGRfOenfbwySgc7VjfMkNTyKu
Qb/mDs/NgdAU20O15kxgBb5SRofE08UvmFuZT7KBX3606xgvVeGeB7t1NxOnwZpA63sy3Bbp1cGN
aQliH16YaP0TT7YY01X8aXrYD8CLEE9VbzgRTm0mq62ds801hm5jN8W+a3XykAiaJZnThc6DfL3F
88IQnBUhU+wWjaird58pPScuk2dXBwbb2MYLmOl9ZnRdkHdAuvmDzDgvt03Hb0l7t8dXvOL3HjZk
vl3Q2JCLshBRWnvfKNb/FjG566p+rnpRByUeFurK8RWMNq+FNwskBmtZUyv0Q/fgtVW8sRZiiFxm
TAYZQ2uvS/RgcJBfkNwSFxEOd+lvEBSxNLSch9Ic7aCMK3PVii6ioPHfJAO3lUceHZ6KHev7ZIc2
FVwHPlOEUcbaQ3g50YhLDeW8UWDqKSBBOOXFqJLfWTn9INu/SguTT5SvUYy3165Xj3mb3nmFQ6GF
a87nfl6ZhiBfBj83cqXldke4PCTbyiUTm+l4veHXw3RiI0gzS3b206We/KOny2rHQAfK0yr05k1Y
Rj9TyF7YjcYXK4mDssG/KFENDFNKHFR+n1uQuL3+iqo+QPt4l2jNa2a7u6iU+Q5/Cus4k/9/S0FL
+5LsdBNwT5/tTa1Cet6W9qZ1sYrUWYFI2P5gq9OB6zNYvg05YcxIkZIpJf9kKv19b1C0ACDGByZC
WNAJDhnHBpVHRkngs9MGu1KsKjKmgtqw001cf/fO/OGxs26K9EeQGLmi7UEgZMO19GruDXCYFHsN
Xo7JjdfN0MUbqCG+yx9DINcN6N4lNEjagMq2fgRRiCwynDci+KihdOIKdSyM1xKtu5O7PY9bL91M
QPClBj3MjAp2xDmyoIkIn0OusmuNBTZga3ZuOboioclLWRmIuBwvPg6N1T/GOVZcjVUD3SCBvLXe
7mCHHKoadoFf1X4wtXCObKW9zINktFnL107287OJsIcjQyYmZXBlDBuNMdrWaLvXJE2PWiLDN//k
wXfYZSq0jtPRy4PsqTHN5iNPvftEyfQUfvbQLnAsYw1FLiMOg8262SItCNpfJTXEREWYbzD2bFFp
RWdV++sOhMHRam2BPCQWm8JOr6WSOQwFVnIxXltwNK+xAjXIC29Spmt3ps2kW5TFXURqIRqqPl5Y
YHLHSGnOGrZeCU+gfEYjEY86SlbHBP8eoQ4XZJThTv9Es+/zf7Kf6dUhyrBqzmpd8oop65DaD0LY
1TnCHBYoEgigdHrpyXbyW0dKOlh5atYyuwO3xjvj+NgUxXCDaOes4f+5rJ4ypPqJ057c2LnodD5n
hFfr0o60S+5T8zA6NU9N3QVjpT5NYIojAUp7TzLRb3qpkypEAYrgiYdihDEfD0O2RmY8XwySY2Jt
np7V8LAgbLLUep1h0D8xIsCiPPhnWUuudkvb4TBNggb0YqB1xHjHbKBHwyCasJPduRTWVzRIa6+Z
mUDjGVrnEgXQSnrWvdlATXmNnah9YJkSb2oj7zekTMB4UXr+FCOZJxMVU0LiF4/khq/qHLSFLRz/
ZJCdGrj1yEvQtvGpFJKTdLgldDF3+exaV0wMR035t5nb8DQzastFuM/ZZIO0RxOtQnTGuCvVfYO/
GGsYiyuMSR9pOt5Zdj9Cch9kMEgkPgtdGfpQGLgtAxPk3yxbLPPq5GZNGcJsCw3QFUlFyAQq/PLU
L7vmdND87ljSR67KtvIPugdCC/VktMnKnL270w7XwrFvSVOEZymSdu1G8XuTsh4C6kbPNoPFmlyP
79laDNVaJJttY+9am8FETOYFW8jpDTzJvZ+o/OSTUWSGDHK064A7uMzEsBMh0ksrT796cpaUrOdz
WnLOd4l01uFkbhKk1M0I5in2uCQNzZ0OkQOSkcUt8LXfALTqo1Mw21VUijtRjhIl/vjWlGF6Z+NX
24520cJFKHNvY3pFt8c9i+bZcOtH+lbmrhbY31YvPuGTDBzPvnfdzpr+CTmnOBWQnFKL9FOIQu1O
+mpJM/Ax9xlvcKNeQgMVSK9b54G/xX0oQ8YVsSiCqVzcDx4nbJhE1iaqz9z2+kBzl02jdu8XGLL0
tjn1WXylCguveXhOwAmcYYRlp4Rim7+vs8cCGwg9/hUO+VOkMBSRsQDhwgaxKHvzt57TiSS6ejH1
pj/F4q2bhISpNajXzASvkOkh1l4m8m5IT6Ib3aUz602B35j8MKM7OH5Kf1ZWx6K01aXvrPHBLmLq
GdBe8Ug53vh0mThn2dVXA4QGixVloVv9ua/cPY9D4yIGr33Egn5AO3U0mHGasyh/6fG0dt9d7wvv
kXWna1AJIMeJfT+k2R0DxnTwyo2dND5b75E7tbC/SSio976ZbzA1ysfQLgoCn9k9mlW9low2X3yt
AgHXanPgltm0s4fZvfN0LkgYMALgzDwGfdP+9JZ4ZeHuHey8KQMS8ZCZ2oswPkXoNaPIrpC4eFMV
3SE3++7CQuwMJ7tU3RzdudN3Q2jtg1aKoFCxSffLnCEulTiR49nTRY3himhkPF1l+cBw8HuSZv44
ahFdmj/1GIsGxM3GVssi/FJdeqt8KC213yII18AG8OzkiXMssh85Z+mewo/wNFcrrtl8ihZHq2d3
CGGof1eFGQ1XAlxPmda/sM7q94ln7fRU+kdj8TD6SMTp2NK1mc9IDqADdxR1NZfc7nfWjauiMZkA
pt9VOwwnR08oiTvP3ZUho73Y1IY7Wce/dafpLoNt6jcID/hPZpNpeGTsF8rmwYZ0tGJ0Sb3oEAdr
mHI6CA1+16TP4hrRLfV2jkGQfWnghMhlLQQw64yhftCnlnnnVIGa+vhxcotH/DEIR1EzU5JnOwJ8
KK//MdRk2LcIUkUbYdNtwpUw2HkznLpiPpRbzwMYDVyALMdIe06WVers1Q06OJ5lXWfp5867a11Q
LpCmIOcmD53b+3d/rhUBJfzwx8lpKxsllvZstPwDpMYHT6QtxBSPoD3N3LL+/jRMzirRCXUwEnc4
6iY6yjgemMyXKEunGHmsyVPIj/IDou+cKnRedlfjdCQHaBuhdULnY76U2J9mfRGggHV+Uoiq+958
jCbX+KI0qoyqP1oVrEwdlhiIOK7t2fLnDxDHCzg4Uuz25U/rY8lvegBDTiPIL57Sl3ouVuWswylj
M792KvWemuNrqkKckKX7NHixfZxnpAnO8IUS8RMclL4T7FhWKNyzTZqL9jAP6X4W0j7iVxa7bjDf
x7TB0ueWRyoGAqkr/WlQmPxEbZdn12P0Kgaj23hW9GqMsFzJL//yDcnaSmKVckGHYPUaWpKKUW51
GWOUWTrpLo01D85KdYv7CkVqGXaMo2SDfmzyT3/eYErdDCXIf9LkzGfyNnvMaH1ylmF5rHIDz6CG
DkMSz7jpR+JqdL2t+CmVc8g09nFhaqE17QykjZ0/HntxMFCn7EMnYX238FB0Hy9rCZkFDTETWkJn
5IpJ8bOTp2gyx+RetZ2ApasxDhHF25gP3s7yvjuHRwvqFbB5hn/vD42NqYC8KzIOacc7BxwSZpma
r9tnRfLU5VoFIjp7nxql3dcVh2c4hmfVF09OOC/C3NECZ5p0bM3uE9BpUTxnJ6Mrvjxv1A+FiECo
MHft237f+sAH0h4mnhkxkS8aFnpEYO18psvXqTVqVHneeHKILUXEGJ3aGO113Yn82Bv1b85slffZ
s6XKeFuM9Ced5R/HSPxYPkp7Vkz2OvSrbmN1I+PW8jqGXn+foQ/Fmb2r/ZTN9IRnF0Yhohbk/hHh
OPu4tn+FXSQZVuv6JUZ+TR7VVuT4Xj0bwQmC7TgnaQaLlj9B9mvUoh0qToijPP7gd5nuB+MY/+qE
+6q5LGGgeuNRjCjqu8ir72TfvwLso0Owt+Sw9Z+ujw4HTUt+k1g9aXxFdHT08pwqmomolc6D1R3Z
LmOwa9KzVP2XMwwfRQ4olEnycI/ae+y7/jZQz051Mw6YKsVNVYVDcJltEufbn9IW3TzA2QHIjDJv
eX+sGVOjVWiRWYlhvgs9nrnY9sXGthIQhaIxAjckyACDJLr8UXfuCrxV6xG3SdpnJmNfQ0OX6ngn
GtJPAWpkKJV/KMaanlxpS5iUFn+0HkoZdGrc77F7aZFlgdj5Fcvwpei6Zmcprz/kNqtA4Tpo/z3S
KnKTk8fxwd+O7m5EB4qWqpZ4+LJVZz7o00yeiM2g22uWAOWp2HQTufY9A8vrkJn3ckisJxJXWMcO
87mMWsrC+SBr1yX1U4z3ne2VWwMwIgIHJFxu9sukVrjOwMqp6mz1YgPvx0UBl6jlIbxC8HQ36Eh3
y2k5x/t+OHr4wailoqMv4i1wmPthiBGUpNOVhTBToQZnixY6zZnl2rFxNCeg7K2PXg1N1LClXGc6
7W0yUajiGanPKk3KnSn4sVYlmLq2dX4G6xGtADvJHfQERDSjWd0DS6vvxwx3rRsZT0Ih67BSnA8q
CZMT9DuentNkokbI9BOaRgVcU9z3fSmPZvGQFVN5ivTFxlWrZYHf7XRLjittLjqEyzc3JuOuy9Bh
ubnza8nI5lBsj2C7g4lh+8HBAzHLVBLVnXK56Pmr7sIIWDKuyZEpkMOzFFiKB2cujrTy+gGSMkHF
Sn5IYednh1ThgzaIXT+w4QS5xALSGckjq/Cf4ewciZFGIWP6Z6Xgy9ldeE18bjxEHsTt4Y+70FB5
QeNHinUDYaEVAfUbGimcgjXNRed+KDN5YjSktnNMQDbrpwuW1gfb0ssbZSVuWnFGGoOIoioQXRFP
uh+76rkg3nPtTD4nngjjU1xW3wmmeGg8EDT6EUNFZroPDAyio3T0d7YITFL1+JxOeX1zDGwDyOLL
SR/2uSaPsgd3PUbVdQrF1Ws752vKzjlKViObWShHF0t27amfu3uM2dAhBuOVWeC+YNCV4fFk/g/Q
t3Hsw+gOdySPnco6PcyTX+8iKt413kOXDuJksg3lQlHGURf9PjWEepAUqZ0rntq8t49iyg6mookR
g4nhPY7OMrPB9/VUGXKU7YOD9AAfu0KmEWLeq3yYCOSzEtpLqdH60+XPG9PItICmr9tb2d6RANtG
B9oTIOP4aMuIe1Uydknj4eaEDZiL9lCmILv1RkwXJ9JT3MtJTS/I6qCukUWF5nTGOr4zMuRqnhNN
19zU+4PgBbbQLeJbsrmVScK9/HkTNs0uJDf8QCEiz2kxo4RKscTjsSTgJ3UPUuK3l5Oc1p6KRkbv
+T32hvCkUvWsO615DpP+MsFh31uMavdEJvzWrdbd5SOZLLOGpbPT0/qFwS0PQvekosr/pVQ9rSK+
InHlKewWYTEb2O1Cp4fADLW4IopirKksh2XYDKBggwaUybzliXNrk7045dXRqGTDaBg+qoU9HE8W
QESNYhOP9LBO2BvGzXQOkVr0Q1QG6JxNODmlv/OJXA/CyL9ZsFafMk1scIO/IRsAQYrz6th4YE7c
FSlL+lVoTHcGzzNW00x4VIgglMOHvt1ZTPG9dezzMHsUoxmBkuxbBl6ADywghpPNp1ORR0yaTdIm
ai3d4m2IA1KXb07p3CZ82et4sqJjsjT/+lCe/EYkgAl0sZUW3mlDVlHgjc3Jd4aSFO3kO4mPqSSt
dFVA9nFz6HaJ2+oHytY6WJSgdjFvZtu6zf4wPXkTfTK7ZOfebTHfh406hCiVd8obp7dWz25EcogH
xzhh6WmPYQ17lOlfvc8cDqi4Gvu11aAe49k0IkET2JkdPz4yHI6wWgHr9vE9vOmkolP0VYsehrgt
hhP3ncSFFFRecpX1GD+1gxpAwIH6bc0J5bGPTJdp6Tcdv9j7Opae1lZFYNTpM8N/FHcyVy8VaqML
32Jv2OVvHG7ZFqDbIjgox2te3DFgrgOI3NxIaT83gXJ0JLjO4gKx83ZlDjAGkCMdpzrBFGktngDM
41t9Yj3Tz+HrkC+Jr3VMmozESWq0vNFdd3yl0eUblpu4t7qdkY7yZrFSGmIurVLnxc0U2568clFw
RiksHiXK4E/IRYkTK/K68kINgJh915QdmgyAKwjc+/lXP1lY1vrbLEjUjJnvnbtpQeRMaFlSxM0h
e+wNuW1khk5dFhSxHa0VzMljmEekNoywEbDSHucQ4yGScyJMwgYvrf8wxaZ4r6pt2zvNL38eGhwM
OsElZtn+agBteTjuXQGdJgXato5TsEWROY74WoX9CxM7GMTee9BnKEzGDEZpVAljKrs0SPJyYsRg
lfOG/6zOmvodEK462C7clJGsP5OWg0etO9MM1EjLPdYSSnD7ddpIVVaFPwY5Gy5cdiYCo3PIYxdV
fJ7fT4Ws7siJ0R+iyNoyRtn6dljdoqGj6150ZzW627R200cNy0RhhClMLra13Q3Bn/EOwf7Eyt29
Cam9WEp/9Q2tvUfCBD0Fz0/RGu6hK1GWitBPT1ULvDOyCZi1x/oy56b2vIjg1p3l/TSTq198v1dB
WtiEgQgBnHBQTxKPCfUoT70p1a5JEnNItOl5HFKcpojBr57OY5E4b9R8M3YyC7f8/GUbhlgLmEnv
Q4PfOuE5lGQlnCWCWDcNuIE1RguUFmk4vRgQRlBFtZqI7/688Sf/JRRogtnA6oGhE+DHw3WvoWil
kvEC0IJstpAuHDMWCHchaG8SccPDMBCTg7spRfGAGkJjDbyp+mw4EC9y8NhAPXJXMCGheWJdxMK9
9BEQssLfdSa8Q01xf/R0ggdngj5j9D8olNqnKobTx77pGFmJEVhDVb+TYsDOznPB0nUGFSI+p3pQ
3rFNZg0Q9Y9y7fwziRMyIxbUkavMYe+QMbQl4R73ZqvVm0SrvhlztMch86oN2r3+PgJTtLExbe3Q
gWD5z4zymcsfHq99m0ypbUaHm3FUauQ+j7ODyEvrQeAgWqWG5e8QHBkXA9hSb5X+SfeOpjWZF/as
1Xk2pr2f2MiyPJ6hkWZeYrP7sAkfurE/w91ST+dpLvzAnIR/oK3EVjs6n1Pqmls9Gh7dgZfNcGqG
hRJjrdurT2cZ6DQFAAgvJRbAnsDGubBA1l0tl6T7i2nI+tSjkkbNSuUQM2VD7vNMIf0lcdLsGkmV
CHFBsIm9S2oLkBvooMBo9DurZixN0cCWlhSd7qP7SewBQTnN3oOrxoPDcvrSAyZa6e19GRuwlDQH
7YWAd9W2yQMkiWlvVAVaINzANKpXMUVQwdqabsQmvlQAmipj/8e2Cuex5xBGMMb2EUnPSm9C0E2U
ndtZ7/prYrTDSfTxfVGm33kEd32yPCoUOmYsghPCgUbfpMhBA9tMDrKsmNynLQ9hVAFmbbFBHb0d
eskBNWlOTOwso22ZqD1RtSjwzDSftn84/Pi56nMHm4g9HFZONAvHyiNeeAppAPFLPhYqfbb10b/5
yEMZzTcW5XKr2OYbOgIKgXgN8iX6kJHJWoBhbNGnYeN2m9i4Rwmz53SNg5b3GIRXv8G+pKcOOcrK
UUZ8Y5Yk8NaDT9RFdvVcO6TviuUWv/tGsYf7U+N4BgABMl1Zu+mzedKaGvXT8i/gva9qaNP9dnY5
0QcB3FrTeF7pOUgMhSXyqFO2UzSEbInwLvYJehbDZi2RhaBufdh1oikvOErao28a/Dn1A9QE+WiY
JbEcVndngAjFYIevdTaTvdLra/W7r9LPboSX7FoxAiPRnLR+wlrOf+VYOP2W6e0+qrT2ze6R0mmz
CfXf5jStIlUclSw2Rqn6+3hINDz+KeZx1DiJCQNTm4+zAYPGj0t3Lao5PJYh89zWAkdD/uR8jJSL
yXVm6tt5KTPLhmlwip3OoEb4KBqkJt1YfrBCKM4oVOqtxmD0nHDbnFJdt7dG31SPWNAPnqw/O/As
X7W8ZBz5N113HkCuJnejCH+FKEEPBF28amXV4Vzq2kMKuj/oe7gISdO4zCTgItiN3l6V8OsH1zC/
UbCLmx62B8JFyq1Z1M4mKTvv1v9Ms+3s3ThPVkIrnstCzc/IDnCOld1l1rJy67Rz9P8IWBH/M+vE
tWm0HDKeTLL5/P+WdcKLp+m65xV728AeWFsLC65ieJ81Rh3U3fTqzRH0aCt6xKlP1Ti3byn18Fot
RaqPEeBM08wWvMpdoGGYARWqm17AVeFs/xPe8b/+LQeu/ZML91VWtBVR3P23d/9z91NePxj8/e/l
q/71Wf/57+/yRf/8psFH9/Fv72yKLummB8XT8vGnVXn3XzF0y2f+/37wP37+fJfbVP38/a8vCKTd
8t0IVS/++ueHDt9//0vY5Gj8K+Zu+f7//ODyC/z9r8tH/jEk/+MLfj7a7u9/mfbfCJ4jr9A2HGGY
ukUw1/Dz5yPG3xzXZGYqfNrjJUm2KJsu/vtfmv8303FtgpZ0wnsI61iy2NtS/fmYcP+2fO5//bL3
/0j3+MeLG/2U/3z/Pwol70lj7lr+B/9+oaCQNx1hgjmB6gDcS//vQc5MbpUbZZSX8USOqkkE8k3z
8n5vFiM7ocErbjXjy7tysE9/PphwVJpjMwXSSrTL/31TLLVysqjjM1tDQv+vj2bLv2IPDLMp6hmx
mH4lk9vcp06mkfBZXklc2XUMS9/0xnL2LWp3EDO8m9ccO0Um6isOYucGsWmrNDm+/R+2zmO5cWTd
uk+ECCQSJjElCVp5SiUzQZSkUsJ7//R3QefGf+7gH7Si1aWuKolg5mf2XhvBZXryelQICK3v/s9r
9f/5cVhqfTWxZ2FRLtZXlx+IQgJkOsJDyi5sT60/sP+TilISkyqZFmN9rY2XCFL2BW93iag7C3dZ
63bnZP2QtVhE4jl9rG0Moqyigd7KcsQKmdwvWCx2yUAeQDK8ktYwbAAw/6sNSJrosAKik9nyMUJv
Oj8+pWP2YafGS0IiDKpmE5Bge1N6Pti54qduNRUTVfymn/3H3kUXlFo7Klp6yGU5kc/eQ8MW/XYW
ziNG3zejY6I0Ml9qUumS0UPyCAyCuoE31pQ42cxl5yP5902IKNMwwVWt/CCk/UPzMuRbVubhNsv6
y2Qs2dFxEIb7Vd4GiY1WK+56CHARfgEMO3kK7nOu++dGjyRKxLe+1QQLwqitA2kVHsYRrgHhd3bH
3l9hkojVQUU2UCy+8Q77GPzZT6+jTvD6S0Pa1o3KQE0bMQ8dIiQGi5gxYoGIIinp4iu8mVgTvQ1/
ydYBrhR1ivRaQ3/3DQTGvIwRFVWg/+03G9BS1VAnsvqcsaWUSBzj8J6F6lecA7Ndyr/s6Ji3waqh
L5ZYtLdTdl+WPInOfEdhfC7GPEis9mHuimkfs2nYsS/rkVcXafYHJhHdVMiQoaw3RSF8aPCsdcy4
OGuH0CNj5Q3O9CheHl45PqE99w1qBZXemCvEIkNEHVdgAgWjfGZPybIbSID3Eu9L4PI1FjcJ3AGN
t0ZIs22E8zJWTELqBuoNXAZcDCPy1TGEk2GFdOYkrGfEN1Uk2sGUghwsSV6Pq/BWAy4OEsxEwAOA
6tcTzCwVeRvOg8BgLXkSIX9eYcOGDzvryZuNe8ckxUHE6J/jsJqPgFbuWIoFcWWDE3WfRD0ryAH4
GdBnEcZ3AykQlTRPwtSzL8Uhhia9efJ1KE9+V8Co086t5ZkmYnZ/OtglZepML72NLO1zgFyqPsq2
gON4/AZEfk3dvMeRd0rT9mRL8jcceU9NnD56Y30LE4h+3gAKFvolxcSYBIVrD+/1Ghy2is3JKUGn
3N8CrsQJnCbODlF2IQB6OgLrT7F0NzHzzAUvhKoQWIpW3tuLmIKhzL4zwCo7VmjrGiZ8WFYNi/af
bMnUMe62zCNJC0U0QGxF/e3l4DTqMV5OStbPw4yY0fYvzHNuRAWmE8w0qu+Ox2jhjS4tYvBUi85i
8m/rKHocUwTnixO/MPVGWMPDxJB9kzlUQWZZPbojbbTaoVF685g8iSi7zCb0I9YCqDSdYZt26YvO
o4j6DgaDw29MmH0c4F6CAVmbZ0rhMLAdNAWY+jVrU8sw7nqZfkJ6NrZh1A/bRJU3doPMHxadOhq9
+UdEDIf4S92qebz2U3KvPYXQzu0G/toWDnCDLmx+Tg0LJ6iNIxIOEjqgDvHKjP3AaTBY9pAVUdNM
tfWV99XFCs2fEV33xunNW/jEV0Jd9/xegE4mxz6aTMWZ2ayZRMxiQQf8FbX0z401fsFP8Uk4cB4L
ipFNg+57WyqBUDOpZB7Uue420qnCS9vrEGuiTRE7MDROpH8pJ5MAE+f//Sp2VIvxH+vk3y8GcGfz
QmC9YvlWjogyoMDy+FU7D6gIqAhdQo/j31w7QdTgYGYxZfteOnNxasZUb2Hf+ozfPKap9mdTs3vz
Y8QSxnOlO+4pXTX3M7a6+99/0wlgR8651ZMKeWb9xf9+8EhUIozAPUCTZ/6f6jsVxxSEzMC1a1nP
Zstxj1hkOv9+as1WGVDGm/vfT+tGv2CSYJKtkG5UZW09l23e3LKf+vz9rEk848m2CjCOvnhmXsA2
eQpp6mGoQrEzP91hUUjq8ZnP5VCchQeV8fff/vupEMQQxauPiE3aKnkTCJ3d5sIGMzuURn1tWh5B
U4asZssC3Wvr/FOR/kjZbv3xFJDLqc27W+kpjGgp6TZm5jfHbAIrkUCTBgC1sKOEQ5CULgNhVb2S
i/emQLD/tP3OyR7nPs6/LaR9m6gc1HUyHRY6QMEvc+EWN2aJNR50wXiQvFN2tYcF0+5T/9vpQZCK
/Kcbza82Ksc/eUlTUYa6OicTcro264nFrapDjzvyqWCiZ1fya2kb70YxRgFVb5pHO18zfDhXACFX
TyLW/zT86RsH5QGRAC/5PFjPEbOdbZhU5dVomG2ylFxuMWnqfepZd26qIyKdjPjOL+oeV7blXTu/
9bnVYusDMtduAsusqglKv64/pk/fwQIu8/579pLXolzW5UJ6MjO14muNr3Fov5rJzx6LNcikGz3j
knUM9IBCugc3gw1VCrNHCoMiDWUBPykkI0ERuw9p1wOfT8q/w4wjOQuB+00pD/METvXs0kMEzMqc
N2InDxg+2i9eTHN9ZtvHCqcjNiiM8H6nWjwkKI86bd8p0pScKjvI4pR448zLzw9KGB1Zjo1jnG3Z
OlhbV/9dyci4n0xxm+Ph3DPFUA8MbEZiVvL00Blps8ObDIMQacZTLhJ43h/ETSwPSz5He8eia0YU
AJUwrn6iFBmTiZZxF71muhqRkYOpxKeIUQUsnTgbM01O5mWnJXHlmZwp+5yV0BXTfnzNW+O9lQmQ
NQlUin40PuLbTQ5VxiifgvAJAURdSxcNS/kyjgWTwGo6zRzkhdHcVfSBjD+JMZp+HJW9GBSRCA8M
A615iiCJowxg43iJvnTbGfcl5MiDHOG3+V4I8Xio/lRjjAKPeDYmZ2ejsZsFT2lK8nQ2baM8pkiI
KzQjfrmcYLhs+asTJ5kc3AYujSjrJRhrNAHNMrKizIyDMHcZlKbbBYfLHVGG19hxiI/JvtWi2sNg
t29oSpi5JmzRrdFarswJDwMI4E3vZOa+tZb+bs7TVzC70Jqd+p5+dYbEx4Bu9O4W9h33TQaJqnLx
gOGXZtoPa8NHgZx0zYRWJbY2xoS7q36cQCzuhF31zE5JWm399MnnCvXDnDjBPONsyPVVZKa+zyd/
3reSJ3V2a3U33qqexcuShVdtIF6mn12PxPFBTBRnpbLfUncazqGKEL0U4StolH73WzxrybDq98OQ
2bd+U+lTZn9WYsHOYs/Wc8fWaqOT2N+YKq7OvHCvFa71NY0WSFmtmpt+schfHNn4dbxelVLwmFvD
20qXbrmNwC7KxRqu6H/AwI3qXc+wJJcq7K+/H2LP3igVX8ah8/HV5PZdNlpXiZctsQz5oJ1c7aaF
xau9xFgSpu4h9+z6mkUOavgpq4PGzscniNaM77rHaEYZPrB+1KvspOCwvnOT6tOODDK2+X+h+DpB
tIavpXjZzgmZfhhVaw+VOB/QwS37xHcRcM7cJLRhyZEHmuRIY8goJaqcu48pi4auRWt+l9le96Ik
1VYSR2+anxAi15JQ+snUb5EgZ8aGPn/6/VX2NseYMfGV5f70IJrp7fer3Cq3D71BzY3WwdzSWzl7
po3lXcg44y6u9yniKf58PsHMGHgFj/MQOkCU4zEDqJ5nt3mAlCO5Zbz0v/+1CUtAVb9fVduAd4QC
afnfr3cFvvP/fP6frylnid0Ncv/v1/znl39/5//+PzHRUSKqwBesf4q3goiUgvmYUHg1netdqvXD
76fo3fEYpsWqUgd5g2+YX/n9mihZcF/+7xcl6j9f3vS8bY26m3a/36SJVGpu9Hzjp1kEaWX9xvN1
/KkAp//+QncFY6AfahRiDwhZwktkFTeJlRYPvx+MDu/xhNvoNBbzIWGF85KjiL7i08ALzmcI/OUz
sIfa7YBg4aGUWFKfkTH1L55YnROAtiPPe4pjV121qVn8Kfvx9zOgSPPWgI9x/P3U5vw+uQUOCr1+
7TAM87UApBHTPk38UVSiWXfLOyUmNyhUn5ZGzrAMT95iRtukwFpvYjInZnniaSgriJZQ77Bt+PlH
M5fbupHXEidLtOp3Em2zBrPA+lUwAydtfg4WitGs3eI3vPNE+2E6+paG/1hF1tu0uPaOBdtdMjbF
ZqU9Y6FRLnwngAPs9Gr0HQUnbhiecTLiDUrIuWj89qRCDNO2SaiGa/MIUTSc+wguXMffEt5GSA5Z
goocRlHZZ3AzgUDUBp7X3pjdQHQEsE2WDDpCq7cFUgvm2eTGRcVdKMkwM83ovoifh1LLIMFCCmyG
2NxkMd8AHv300AGYB4dnr69vCJbtOHLtaeO1+uJRM2CI86+ZYt9X5BwJuhtP4VirI2f0iN478DCO
BI0WDw4O8M0wmteuOJtd+8Stc+qd8dXLzW8mEp82aH7cYT7tE6tOhq8nkMFB1UMzkCC+zTo7GB17
yNRd5iCa0zMLOWgVXXzD8mjY67C/1CCS0YYjOV7wrmOIDbFtdzuUfexvzeTvb+kjWMYBxm1fcD19
qJrErCHBxpkbqPdcgyUP+LqN32EiZ6vGKhokFlVt3zPPrquU4NV0ufOm72wy3gaAaPXMiChcPkJi
iHABBaPEe+KLd1mY38swb+KHWVSgYAl88KPmQxDDyn5CYnRY/llJ+c+Ih2+3al5Ei7goLu8d0f+z
PGPfNdTtnV++hHHzrquI4CUJGd1CoYdEZDe4/ZOjYVn5lN+bqJF3LjYThO68YW30ErlabSoFmT8V
7lRO1WBseaplP32EafytsZfx2HpHnNq4HsRZ1LxDumhmd97UmLx89DreDf88LZrJCiSeU4/rcWGI
mkbiUmuSlnQ0X7qU6LnZiRSOjdhBbwo6beQUKOwH30AsMJjxU2atcI3QglbaFfcLiC6/MD91V34s
biwOZs2QAJbWGCwuUEG/wtPpSX4Y/bDPnwebVrMyaogty4Fnd7iMtDWXnmnDHj4HoJAY3p8oOycQ
BMRCRUZlSSxF3PM2rHpsH1P9j2mXiaappDIF1hxUifduusgIfaYDLVz4rZiBDMi03/v9k4eK6DVn
zy9kfGhE+K2z9A1swUPT1tOOk/2U5RhiHP0cMbWq5rEne5estcGE3OWAuN/20KfSWWEYTKN7q18J
XOYKtFa8k/LW/LRWsxkpL1U7k4ZTug8IwY41gsVditZ1E6VoshfnR9TNGXnPwHqsbILMWb3QLVO4
0kb4JK1/5hiMPRlRbYyLsUm/KhMx5AxJfPCWfVrAd2CSkCXZbljM+yx9YImHjDN/p879qX2n3jml
/5QhElSW/Vj1Gb79xAnCiNJ4bgrjDPXxJaqXK2oShQKNMpd2cGun2trOhgFpMO2bAyKb52YNGTFk
d78UlcUEADtItwJHQqt+9fh5yyV5kSX7k6okDMcG2nRnH5XAXjZm7vfM28/lFGT3TYCAs0REptca
TfKwXXKJcKC4J9q2380eCFyjdG+c0rjENUgcs8F+FSvSU7zefBCd7x2KqfpRGhUBcTUEhrQWhXvN
r2v5Z+T7EnYIljKzDN7LSJ/80b/njMYS6TR8Z2xmMVi6h8rzcKs20XW0t3Fpf/iOJc5joaLHNLbv
PaT1mInUasBsySu1y8cmp/WDv/GUwsajSMHjYODuw+9Pps2aRgasOBvPVcjYeLIyCN7a2ttkce+L
pInAMr3nTv6UiaJ8hcB0g7H2w1xpzmbmXAef6WOfq8DvcFFGjGu3U4H8IJrYTNX41bUt8VWTBbVH
8eowyIaM5O0EfHdKSSx+WVP9gOFmdALqJW8sdU07vbWE8+xUBg1yUj7NoxWzV2SQmY/Fa4e+TNbY
ueB2h9t56c+ea1V/IKpwh6rwjPpDussb+ZeA94HjKAfWpz+hPumKFbVkfrT8F9zU+JXp+OONgrx3
6Jo+kCOgk6rNuDw9JmsgURbcg/u2gyjTjtyRKBePfkksFahy5rqrZgRTQTAZfxJv0OdRAG00EL6b
Tv2cRgghUo04FlzAH2ym6WR5G8/zi70gLrMxUZO7LddHLU6FxtyLk+ktm9Mo6HU5bGdzFkGXUn64
VPikciGlI3wGs9cuGWtrJwbuK1Mw2qLyZ0RtIN2pBqZrlfmUuO4L0tMdDn93PxWE2c4mMxLbxwps
V0uAwvR2cpBlmlX7vMT2KxNc79D09DRNm1CfSXLfmBJyu/fQAhGr0BrX94vfvpR+1mB5KBG+AAMM
oxwfJfoEv56OUYH3zfBMhLGrQCJtPgB3fcoFJBGiDCSKMj/MPopQEU+cwszstGLdLhGvQtnYdKPI
Hlp3vnYWJvHUtR4TlmDbKREoLMcd2iS5rxGj0T7k/tFwvWcyejAYDo9daUFpNa/mqPQxS04eLNit
EZkAUEW7j1xeJbKSGZ800V3OEndj40M0JZbQRU3lDbaMVx8NSUceBaShetuZ06vntfZ25X0Vhv/B
kM1gYRs/T1lb7OPetQmDerWNgTQw1JTb1KYsSN1PJq4EPxk1cC9++DjMUF4jIZjG+ohYf3N0IGbc
ZetvzPRww/wDNRkS7QAq1M6Dtr+XiMmSjDcNGLHtUMfmweyTchsW6kUQwU6ba787Jo0Ab7ywdogI
Qp6/9X20SDXSxAqCL+GpQS493N2q+uwth1kioVnICjd22vC1GRbI2voewpTQe7M7wSSMDu7a5Zc1
Gu+mfaqJhWUGakDhuQyF9m+iPPkeTU7UatWJzeaLb63phmVmIJHHHuKEvbcX6E03jcv2wFXYySf3
cVI45/U6VcFGnvl/8phG3+OML/v5IfY/EPd721BOu3GwiRodyNBMACgwF9zXXsb03ewfhpKBg8nM
pIgR3BUFfE6DRwdJif/SRaT6wRF0WKt0U/ftKyTPoU/QqY6m97RoTUwr3l/Xjb7kvPJVLjBoP4xC
PBL1bQEKTF69gaayWsSB4Nt7IgujU+zwwM9tc190EAn6iOC3jpm5i/LajjGyGfOuxkLuTfIbfmZC
BAm5cmjdudRVwSECgCS0TVgjPqMW8dEMxrSTpTkBy/NOSWPC/IZ7AJcstY/FAPwT7RHOIvnMSJs5
NEd9FhE1rvyv1K3+Dqp5lCygfMRWacX2Nc6PdmakR1VRGmT1SzFRVRkL07ukZLbYTv4Ps2MyKoVF
8bPlqjXOTlGmZ7v4aJAVbkMC/XatrpL7WYeHauCuMOlQd3hNOr4r6PxjZzOzTNN7xB79mhbaF+b9
nDP0wf4k60m+smJkm2Ss5bLmundXbdveaju2Da7xQ2AhXjdGhCkzIAxqnNGCoAeibcHg6nagTw0d
rrWe0shP9xYXWNsMMF/ajrcpWirbSG4FYWeXaoiPNjVZgJGu39dluYm/XbfB7zxE/7B3deQ3XqrR
VkELSoHJ8PoKxbAxEJQgQMFDGa/f2efk/0GNz+jIahsOjmBqGorcVEybxuo/o9KE7SkJO7RpBbq1
n4rWBUFZWHcYUOpAldhArJo0oVVjQlK1XAMY+6EiIZvZYdH5fxlXENieMcK3zScyzXhes1GeYiaR
IIWbIKUfYHeGgxeW5mYhjO1CouRtAlNhgxsx5eLqo31uhIjoZ5I3qihFkMTZZcIEi61S73HbQD1o
HHJfmN9QwbcwBykiN0SGzHSFN+SYRAeKChIe+/gjxGUE6Dsm6SI648bbGGHXn+Ez4HYjJ3KH4Y4g
+WrZxkbPw1+yOSvRKkWFh+AMkJLfZHeZGm5/n18P/yv0IxA4NcmaOuOCqcSPWb2r2CEEkwrQmFUR
GBLBIQzZl46RzxoZdLJ879Magcl6tSKdbnwpF96rqsjbXTjZT7Eexa3Ic+JJrJMs9YB8jkVMla3q
n8h8Wpz0MbOX8NjYutvlhfepZ/8lS4jnQeHKJuhgxxgYinSNOaeundMd8DTAmUg72rD1duGSvOED
XCMQZrTYSjOAqjDLiNxHchs7f3Ny0/IYCnHVfbZOKR+skrTNqUGNPpVECGdMUQlIc3eTuwv9+DmG
UxWwU3a3uCaOo4MrUmZ38chAVNY/fsG9Q0zQLhrygzZBOYoVvhHr5SRGNCrmTV1nC8lJdbx3zOUZ
mTbvhlTv+0R/G45b35GNBi1VflVN14JBWaqT+ByT5C/Wwc9lcCFPLTUBDUPyTlNpo9MDZue6/X7I
Gn5AeLK5TamwCmYZi9G90mN/SrgKLLbnnbuqjmbflGhSh7+IBRhouvh4aje+Y2y9QbsvT5YQJEba
vH6hM9dbO2ag29DRbCeZ3RbgcAikh3AwmQPmn/UDLlVSosEsCD0f7aU+S191+yX5w5Vv7IyRdjDJ
xXUsGE8XbDw91buHkZBeHlN9j8DwDTMUy3g0qp69fMIzr11iJcCAneOs+0DHdalHZYL2OdiM6vZt
pd8TErc9hKW7NuUbYO36hTL4FkG0cSLsli4ykXujbx91MWf7yMFxW3JuElSnCBeVyylmfQeEKjGm
8FiKaddjvoO6ySOyxmNC59Bv5CjLA5Yw4+jpo5975AxEUXywej6MQ3n1pbdXoUgRUZvfjAmONiOf
TWF1L1pM3MZEXymPzE5kfLxMJF5z7N4rujtudsYHpIDfmnjdoTW7N6ptyFC1D54raB6VOvpLTiKO
rk9kJb6mrKN8m+8B3/iHFLhsVVK8pOx3bPYOh6jL7VPYuO8IfZvzOAx7V7ZxoKp19G1Hb830YjDW
uW+LJHoAjgGhKsuOPe0fHWLuwiMcn/CzCor2cNmap9wdSM8efwqWbj09eTDq8bvxkAPGCUiZivBi
dLZEB/ym7NnjoWzo+/K4HIPech8KUp4yj5NizDE7mm4y7xQdBgiQYk+KXsU6wmffyJMVhlhkBsm9
gM0WYap3UlbIbFcQE4XNYhLVlwvqCtQKsd6LRAMXGXQG1r/GrzUOB9x3s+sccwHUA10vwbNt/dFL
jSpsIr5B8T0vIruv/cyAi4VaBgwKxVqzZ7AIV74OT8kElHHsfQYrPkdKCl6vTaZdNNmYD3xxuyTE
LZBDvZIomaG6JG+Ad5zhyy3FXyw4m/h+HMvmTa46FC5Tl4EChawaAtPocS7ACZFLYSLLHa/ABoGB
nWqzSy8NATQYID2ww5jOfGS3ZAB4iEq0zySryICJqPt0AKlHUvbYo0wsEljVXCpXods/ZO4xP7H0
jBaRYQI8IpMYkp+BuyJwyKnJcnc3R8NLNFDpEujUNO70VGtuZ0gdJC6QYFT13H/O8oY4wN52kUjO
HcsFd0I2oRzrYooe25vT7LT1ORKbeMxqpLwqtvUhJ4xrU47t37olzDtrUQCWw4cTOi9LBWoZlcgl
nGjdsxq3KecGN1tOq86V+KJUfvG6D3C9DD5HmgwXJh/jKYjfeEpqR5Gcaoc3aaRNxBERAQUu00Of
Rr2KkC76k6ducoYv04QoyUwr6OL+cCgRl+7iFFkcENfdPGTuvkKVvLFDeecTX31aHFC9WflkFTq7
acvu3Z/gEMvcBz9KgMDG1E0AoSEKshydZlyRBsFGHpR0eQEkDhTIZ20BCSl6W8mFcXpjoztXfhYd
PCdBHz5UR14bDTGe6YljTEhdWHW21Btbr+jPdLbJliGM2kizIA8jnh/ADsU3CfU6rYW9ic2xP8qU
mj+Zpbe17OGZqAW9WzKjOaSdwYhS0VPXY3FraRKSoiS5zq2A7KmcwGWfdkTv9wdden5wK6TXORTJ
AU0IuRFs1/v4ll74Ua/qbC49Ws9V/m/2NRu2fWmEpEQ5wmCvkt6mvndjo8wYnPa1phWpqORLvHNE
uxDf0i5Ht6xfJCE8OUbbSq7sIxZxyIFyeU7K6cVU2AmcgeKP3N2ZosLAwacGpk2UqrNPCK6R/JBJ
92QY6XyVmH3zqAO25gGOclnjEyoSB/iiFs74DjhWukVqJle9EzUpE7/tkBNiHOVDd6ur4iOnC8OF
S3+8AEjj/BxWcncY7a3uojQqaD2Yt5jDX4nDeQxrPzwYZtkGbfcvw7zJk9Ju3Inlp288uani+WUx
OdHEbUIcolj6i4szim6Ll4xoEmxbRKDWWychpcYbmGxnQt2Xsfs5ZBGDqjXPsGfTSG3TWo8ZfSP7
Ct0GCKYvlsQ03Xj1JasMUIww8NHoPcsps/dqSlkMuP52TcLawbICd+4kAA9pAhe4aonArbCQbOhW
DFvhonZjzzJgoTgwWPjEBgQ/HN03BA5sWnrjO5Q1l8hfxb+JR+uMFGdOqYjKCa8rUmzApKPL0h2+
mp14T9KVYwAB5JpUHImtrsnHIUBZOJ59zzvtw4shgYcreqfSRbvFYMPfH2FdZbN4/qNCkKjW2LGq
oVu98B+Xi01wlNUrEMmKXHXG/Y6X88L5ysVstZKoy/eqdE5tUrCFy6yf0Vih0dWyY3ySYiN0gG+6
tr9PlZ3fMmKRx3QU90NcZGSDSwbJfZ3sQUqibmRFhyvue1q8AbqjOo4GZvYaXxNSCY1/x/5IaTSC
hHJ1Fxsski3Syir06R7hm3ujs7ETFeN+mQHrRTxxW1PMMKMxXAw42TcuKfd5lu1BBV8KForkqJDt
kD42CqcbQsgAfnd3kDnyZ7ZViMOln97xLvvuJXQxcJMbog9pAyqHMjTt6f88ER5CjhB2vZRhbnoJ
ob2PCTPRify9Qjp+IEaoG7Yh/kkmokwQEf16Cmz1hJpes5V1SWbpu3KviD9mkoOnfco5C5WcV/0E
CGFCiy69+YT8Cd2fDT2yac/VwC3TVKy00Vw9rPjbvYi04K1WHWrAjAUODy7whpsAtdcm0sxA0euQ
qFYyW8hr1z0jJwdnCra522ZRCgVtDt2HwTaP3gSuta+Za66GIsp9uANraLFs0tcSlbM9MD0y+aOl
g5iQ+UN7HNvmcRy2bUz+eFqszEmnQlnIOQ4mjnEwo2s5JH/K0bwtVCCMZQjibMFJMNvxo2NUR4HU
fd+G+MWcOaqugGnBkXWHJWQZNYdkH5mD9RZqMvjQDskwrYPM8p77BXZ66H8g9G45osGzgsg/M0GC
S3Pq0mE6ZDYWB49cha129N9kMjmbCZRye0CtJjngRtlCbo73Pgut84L9hx9xSEtkUf3bvXGbuERl
zAsQV4I5NwT0Ztgu0mXf9VBDI6Vpjfy3ZTplU/JT18sf1y9GEhqZjQPf4l6mM3ILclBA1azOsJKO
KLlGIUlLpJcap9yAvZYjdG0HcVyKgYpVZzijhmJT9GF7kJ0b76LIftdSUXxa1j5PP8EMLTsKwwcp
qYt7CGJcQz7tLs5JYTqrkeF57Gt8Re1fZ7be7f7NLRMe7g5BoGRnTf8uc/ql/KmeTbCZFnsCI6Fu
xHx96y8fLeXVLh9M/yBQzQlmX8dw8r4ra3qcLbUVbtzvS5ldB1n9LVDMEWN84vjpmOKIet9gadk0
wpS7bk4f+shj+4g4ApdNwfjDx+RK3ZdiTt8lnYfGEA7VyZI4wz2wIToTf6Rx41VEtsagqyEGdD+C
0tOvLcwwkwNTg6VwFxJ8TH6QbsQXLhoYJ/QE6xJatVHA85ccPZq4rRjMv4QZXosRS4w1Maw2mcWR
7aUCKptpy7oWy9turIURkKbN7t7Ewpi316g2UIJMsqZB5SXXVgkN0+yP1IE1l+BZMUfn+RhYoqAh
6WM1sNB8aLMcWUPIQEURfmIweTTV8E2Odc45tGJ17kNI0YdymQ5pWW/HjlFjlN7lFo5KizO6LJeP
yeN+auxrx82VIafYFXhVNh4i8p1RWMPGJxoN2qRj7twg8tpXlCzUUuRd48fmKlOYAXuWwhmFzybX
9QruWj76kWnIzHe4s9Crbgg22y59ofY6L+YNUpXHZgAwkCE3zibrBgZW0Mi+PM8JWgFV1A7vYJCl
HRBAjxXmSCZXnQ5PwileMFEREqTGs9fdyAFFSwwY+qxk99a0cXZXe+41sQhrEBR0evTLvR2xsPhq
l7HdezTxhOWM45G29EZkCfu/W8PBTbEirFfS9i43PQmfI38ywal5pj7MqwN08NENh571UeNFiapk
3jtT0lFRgiBadjmjNouAnWPF9bNpz4QR8WaPGos5NXwHP9QbfyK/13e4H5ng3rSGaZz9SjQMDUsI
X/j1C/Gv6HHnUsQorz9URvFIulV7MKrFOVnopUi2x+qZVU9RjKd2YMAlB9SL0N5PK4D1NHYLNnAf
32gh5nNZQhjRNDadxdxM5NdEUfMhdjijo/iRCVZednXkayDTOcB5wsGJWfrJLQyoIAzYhTJea8WC
J2LPj4uTHiRuZiI0gDWyZ9uyRVmCFkrZ3q3g2Dlcl63hBB0aeRYw/OMjXgqb8Fx3XJ6NLk8+aT+g
fkrEztbHnCIDh3OWbtMJcdnoj9eoah+Mpb5aQrPAkvZXy67BysGg+dV8gZX1lDuQVmTMbh+MNgaH
/qOfaTJDGdCXIw7rnK8mbJ89af+Z/SELWMwFjoXtOF/DDucMKWC1W2i9KQFBMAhWDQb4/bLhFlSd
3pRu97hEy40Wc4kkLSNC1MS3wBrllEn1GTL2dNcuca5Agk+MHtwwvrUnbrxo4i0UKzIjdYS/jdNm
mP1n8jREkBo13sgU3rHyoLFDxXFQGjJUsYuaew/ZlFEJ8zhGmERFYyabCRr7ZpG+tXMLay3NKzKd
UUEBnBh28aB8xqXwQrQkJWnlobD9HZ+T/k2Wlt6mwukOWpb/JqnaADvmCXwJRPTGgse1XZqmC1gr
57sW6lU2M0ripYIaB0cNIoty0ODBe7frfNMk9LO9fmCZQQyIoMD3gK3nnBmXPMm+DR8bktRrbykI
YppZj2myIVEVf7bDSXc4IDYm5vZdOlrTIQeBCeXkc7bGVwSc/WWd95JZ9xOGTn/uhu5rRgoHS7iH
+5K4HBddjB90tt6kOxwyC6ZSWtLjuB1DDFOIZr+eNdPvVtBI261P/ugZaNgNqZZrPDF8xZzwGkxa
C/UiqwCr+R/mzmu5eSbLsk+ECvgEbumNSJHy0g1C5hM8kHAJ8/SzwL96qv6O6Zjuu75RiBJEUSKQ
OHnO3msPWy1yfmrHv9ITvWZJwiTOMbZVkWw8s2OUhPcDfbK2+p87onbrh/Xf7U9/d1D9l5apvxmo
To+bp//8LH+zWP3v8FQJ7Gn/taVq3UYx1oDPfzdVzT/xl6fKFv+ggjeEbzmGp7uubfybp8r3fdxW
QvdNnD4GVp9/uqoM+x+ej/TfR8Zq4jG2MVz901Rl/cPWTRs2lu44Jp4sy/6f+KscU/+7oYh1Q/jC
dWzLd2d7lbD1vxuKUMSCPQq5L7CQTiTbPVd1hOCnqsi6tfrFSFN4k4XVln5qu3fc5Eys83CpVP2W
dpVaJG7Pwj60b2XpCCaIZLbERfjsOD/WYKbfRuvt3KjUfmcnb2pEkLUi+7dzUVot7IMfSG9eHJ71
vs1jIN3c7oHMXtncIMI2EQabRt5uUKEa8Bl9vM2A2Kjk4T3GQ6WdTCCct0ettBS0NlaGTqIDKfyv
zoNFCfQb0UTv7EXwrJyUNFfFKAEG1iwDct7bRHnPGTcrt3aMY9F7f9ws9p5VXyIDNLuMhDIeWnWj
7qx53zP/zO2H/S51j+yY0SHPR9Tp7LGwRbChPDlWv3RwOqr2PKAVlYnDQI8TPEJs4Moo/EsUq6sO
rrb3OvAJzBt6SxtOOoFEgWG296XqBNnj+SnOTONhKCvjQcSEAcfBb4HhauuVYf+o2wTgaCSWLdua
Fs+8i/E7nNOqbH9NnhfEA3KPvKkfM8BZcomkA3kN27XWEd2jW4G6TqiTiV6zBrbq7a6ev54Xf6q4
Dh/+OsjX2RIXsbERaXkQgQSHB8zPUVa/pbl9T18VeqpJxFzqT2zK2IFPoW/vTJ9fLx1tjlW3tlmf
eOc4m1NYgg8kaXSR+gFiuGeuUR+Nm9yNEbkZQAzYlKNN8OgD4YoX5CsdIHuQYmVFj9JwTr0CZt0I
ygHRmNkyVe3a1PKH0svgXyApYAOnfecDOIZehyLW74qJ3pSCr5GN8THFsFcjgFoTAE5yOmzHuV2x
KnwfRHFPjZ0U6hD2cBVCRGWOETFBBnavkqMxTPHBn7x7UgcybjyQeftuATngoyvFKaODtyz+eCGK
Wyt5sUWTHWtyRBYaDH7kIv4dhuFqM000DYJK27JRPhXtIKl1zOsQI7sI3fjBseBe+1ZM6oCG+4uA
cGkUPziz9zgwmOyiHUvHi625IQkBCDEWQ5rTk0IlvgjaSxq37KBD2aw7H3ChnUSvua3euNKNtYUv
1moRgWlYW9yo7TaNwyAY5gbVgctsrSchM2BLsTAZJi1sV0fPTcASPtl1KzqDnNKEfKNe+zWrtVtx
xw4m8z5xi0sB3O5QNr+uHXcsAs1T6WbPUGceh7A8QBegzJwBXDmWvhjTgOv5OyMRF1Opx2rKVwxC
AC1hPmn0jIGWeEz84s5yi98pimHquTX2t5EWAhr2YGoPYc67LyztsW7u/aI+DB7dPltWh3TAPl8B
f6PrBnMypp/DVmdR+w5/TWBBsaWhIBtMH+U7WHL0G5jQnuafLCb96BbZLjCKHWP61H0qy96ntjL/
hBANaEtAYHEAdaAnIik1+BaOtzOcb9myndKD3thUtcZJAEYLiWix9pT/CGoWf62DNxPToQafuvCy
gkBFVNtOrj83evXWauRktpn+4oawbSvicTOPje00axg7/HFhY3yEKmajXBf3BCy1xNsQgWpI/d7p
g0vki31OLAq5NrkBDMWkd6LWeHnvDD/Sl/WNup+AoI17imHiF+EX2xLpRrvW9PCkKtq/bazeyKLD
1jOl97UKHwCU0UXsL2MmiIaDWcmMyKOAHZXagS9EoOb9IaXg0czkkeS9o1FUW2/0v0L95LbdNtRI
SgByt2A+Rqe2977zKgZAHD+3gjQRZH/jEHwrdmIKeHE+0CXn3GPryG9ufUYFznAhGWSbhV/NMH25
gNehuQsibP2vWLOgrwTPEqlAKbNfohVe+kY1WwhOW4Iu041GLABtmqPWQBEV0TGNJBTdfj3a6kBe
pbstQntaklr5ETm/7DueEtvrHseh/8BFV+YV6Eqd5j24f2rqiPq3bumyVgBETDkf9siptobAh6+4
hDsXOj1tSc+kY5RN7QZL6YfsaAhophz+eP0zlT9uLa4/f8jWkxg/gGOVy77UEvS53ryHbxHL061r
yQ4IxEAYh0Dx6LDG4u2cdjZoZ2m3aCghIhCRELCPa12rOGZ2LQ+yeptIszt2U5UfPZhXU9QVuwK1
TgKKAAWhMgg7zyyByisd7gTsi2VgCgx7NKwr3dm6SfAmpxoPL9NUp215aRORbwmuTgXUZzeWJtna
UMBA7gAuMZqKNBuyLgK3eks8pk2IJ2gHxt2rFfEfU238GkokVlYUmw8t2qt1AtJqHVffbRx5DzJ6
0IivX+sBc6lah4E+zIImmz5ZqsePgzucu/K78kpto4AW0VtYVWJEbOGguTUzXR603E6QepGh2Adr
XHw68/y+2YdlvndC6Sx718GPEuswiucectfSh0uaPlzRyEb/npUFiIsWG6dMgnNRFmfYW/HaTBis
+9JL100fk6ujq2RpdBP025qiA6qLsbepJAQGLz/v26MM6At58birMBktWtN/7tMeL2ZG21Yjkix3
IWRWDy543HPRYUKL0mybssFAd7N2Just9QC3uvPxAdt+hcOFX4USLE2ZqZhZvcVs1QXl9Iskdp3k
k3UgkpHo6pgWlx45oM5RWe6ILMaR1Hkrxxb622A3BLnZ+j5l3rQ0YZ6/SsmIekgxqdaO1xyLSSNC
r5wIrc2wVpDu/BwU3asZkS8oraa5K+ayxlTiyQLrf7btST7j5kEWOA7u3e2hF/TXXIqzj6ti3bsx
LmCy5110BHTbJrmzzRJrgLLupT7J69R5+d6PWNoIIFzHjczPXDQ0SBtDu8Br+uPSWjmwpqQXfnsX
+uI+18YQGipbpdK3sFDfvujq40gui7K3g19497BZLNsMzoA0untnNO5GKJ/HLC6FA4bOJGXCdGh0
as3d7ZFdsg4wPrjzB4AgsnTXVWtssiQvXK5aYuKA2ofH22e3D7IYQ45PoyO3wmSF3o2JQmxGxw50
5BExcnS8PXQajyt3tA1EoxMy79sh83dvx/3rYaGNqCD+88/dvl/PP/OvI/96xn89vn1mtMJCb9PK
f3uK25P99XKylJNhFgh2OqNQgPLr1guSaxwA6pnCon2AnS5XjWFYj21t2kuZm8kzdWiJNkL0L5k3
EL3bueGbQiBCUZAM78rHNICcNfksy+hDpqb5VSjtmmdh+zME7bEEwfg7gODK4tnM4CLrKqgOEKin
d0rUjGaHiDJ2hjUOLsow2+4QEerlusc28xu61h59T/AT+8Z9bGrFt6qL11Cl+mcMPTUOfIqplFtz
PGX9W6+Ryaojc3ydT5NlxJ/6TDXL/F3rsyei7rg1MkB/kEB9V7mTDVdPeRX+Sa28DJLsJfLOk/sC
leEG6UVwAgSKPMLPxF2lEYrp1tI5KomtIiPb6mArrq0G6dA+G634WKVpsLP7IkGM1+PBK6bsRERQ
uc1jH/8Q0y3YN3F3TxK5uybyQr8EjZmux0T518BhwcH0nj/23ZzhiRjrqbPcbkl1qj0TvkbabSw7
uGoT1oI2IOeE6S7Q5El9hOn0TXpR/MUd+ykDn0u1YZ8Ep/sf3Sl2vrQxd09w1FyJuW1hEhhSzLgq
+ia3fz8BTVVDC3NBVBOZpw7jnnJwt15jj3+ytDix0/S+yyl78vymgC1jfM1j+w+KPix3Whm/J7IB
TFmq8dVE7I0nskle6rSiG1jG1lPqTczhdKt6pLurVqSERg8pcpB12xn2pWg8WsipM9yPOhUmOVzk
8dl9TsKDWZ5oNYY7sLAEDpiN2IlxyI4CMOA+TVR+8JMembcKyn3iG7NSFT58ghDljhsrkHFFRWKy
tabJ2Wpnw+3iTTR52QV5fIO5tmhhhY/2itBy86F08Xw7Whk9cfkb5NBF3XM1sPRr+EdfItYoPKBd
/YZ5mnt5H3vv7gDblMRb9en1ETdsVjfSeC9YGZyfxskPRuKqX8A5ayfMaKqTXwqTlBkzJqT1X//3
ON0rDWI22e24Gcw+or0aZBu9a8pfX/PhWDvDTxdJan3pfRFB+I6Ntvh0DIIk81oZ71xFRB/T433z
sKktAKQbLxF53SR+GsWz1WGftmUvHh2NmhTpEWqFOEMh3hXl1Q4ttW6cKLwY0sg2VaVYwrvM3zjQ
WE+cMebWsiYaXK2gN5w4A0mkUbuPMlqpRtFXB1GXiFpqRx5BUFg7XcCA7fG/bgckU6dk6BImRxr7
vjnKwUKGcd83DMfihgQ/cirDNYkB+QPSB3w6PqW/ZtWIN9ToPdWSoKM6rKoXXeE+a6Vjv+qhrRYd
3tX3aKAgJudZfLR1g36rVF91Dso465KfvG5hbUzun6QptoNDIskCDxjd0RRmRhs/pL5Ly6D8tCYH
jgJARHSoGpLliU1cFNvB79xxEMOY/zEj/eyEQf+dCu05JJH9czDED+4t+cFJfQjNnNL5MSIJ2+2H
fNP3cfJQKGESPlDBjyC1btf3gGkz5ccXQubizne30GDcBeWvVXje1Zx678pNjmKJZs369hAniXnw
6oaWoU3CJFaq2gy0dZLqdEYCEzQXuSQQmwbTvYogbfGH8kak9nvLFmNoYW3liBM49Qz8KZl2F+TW
dOdpe0fp5j0mxmLrqaJczqEfVxQIpDcwFMzS4c2xmTZjLTZ2GtA5og5PfW069yT26VoQXVuNBMpE
GIgVqyrG1MnIaJzE1k4Y2PeBXSGl8HMgSqG6pMEfdqNLaAXVWaWlc41cw9/0NpRAxU6LRbK9E2Vy
DCVw9j4K/gSOtseWTnef1muc5zE52mF5HSPs6mQKGBuCeM+uvrFjXrrnc0PGdUMdWDCOYa7zx/Gr
3RDXwLuH+szovLgjily73D6IumW57M1+13rkZ3K/eqmMMVjrxYhXj/0pFQP6fyONSbhtqcGIU3lA
AYr0v/qM3anZC3yihG0Rsz0Q5stvt4+MuY1rOH/wCJrPUfedAXDDNw/qby0vdymMhxO+CxYfdzgN
yr0XFRY6xxfZdc4+LKUXIEg09bPekHys6h7pFE1bJjYJDvqIuB46HyuaB1g8fPdc5WgcUzF0K3ev
eBfg3TjyathpBbS8d1eVwxtwe1gOvbyvKEfFRLe/T+AI3Y6NcA7R7+/6HXXWzvZR6XodOitmw821
8hTMVPLVNoOSMaAEUqJEI5urFmrD0qwYh8CYdJfUytcOc8oSTRf/kppa9KDbw89oavTSRbWCIgFB
AyE6TTLS4yriJ5fQp1OcJhVT4K5LrzozE9JgERwYWZZdNTba9Bi9k2GG6Q7pHMrn3ZDp0RXpKQBh
gsXhjPDWm49TVCL8bifsEYNnX28f3IZ3MWmHaFPLNUA964KfoLiixFErBBC4POaHmWU1R2Tlz8JP
JJwJ/mO41e6HEHmXR7Wx0YOUooEU4KJH3e8i5FiY0IZhCETJNbKs5FrUzH1aOXxU1K6oxv7j8jVd
H7m+ay6xLRPvZJvq4vt2cOo9CAgMTTbFvBoYWupdR2E8BWQYHeodl3CwxdT32pU16BcX0zi3JYsp
H1GnOaL0BKD+lU2AuhqEYe9N0T+UiC1oT855TKyRhyGgqLZPtcHFjEHrkpDSu6gc6Z4RDe8y5X46
MQK6CLlpOczBC2UKnNANGUpcyww7I6qHdZwjpA0Zb5Pmw5BS4Kt2HJRMLncsxryzQZKy5q2hg7Zo
Q6w2kRQYdG4JfdYU3WmeZuBuEtFTl3YC+MKqjYY3LY/lue0IemyKuHxp+jk2KvWjZ5Rhh94WKIUr
4T3yj0E2AE73MoxME1V4dJJmQ71CuyStP/ElqW2b837M3VlUdHWwqhQ22I4Gk3vxys56DFJwh5GQ
5i5SLEajqe4CT3vklkp466j6/UA65SHq7HeALz9JLad7YWtEZfib2LS1VyM3L6Y1Y/7agD2SulTd
kD5ilDIYvdoYzEpBLWkmB8SJ3AxaDAoZsWtRF+wbX0eSRdvsHAX9FkUzED85sJkxACImIPCweRIl
AsQKiXDyWfRaBjdJ+02Fr29RYXCFI8eMwS+to0lvSQmQ5qr1cw/sMvWxnAQSp7iwT+784fZZocfs
5lJ22F2ISxMpWL0u5xRLTtVPTOu4zVivTpGRbwkfSHZ5lxovrZilU1k+HhMY4Kc4roBEOAp3TG/H
GB/8loQE2qKo3q9l7v00FVoiUAfrNDSec0QldstkjZqWAEEKRNdq2Y5HA9GifY+QLn209G8fg81D
GkgH2Xn6OwCdqAz0ZPrAa7t9ORqnZKfhkluqMLAftPl4aUWv9vxa/Zz/nd+XhHDiY2WZvsK6ZL7q
mTTxpvwwUHB69l2edP2W2O3wHB46McCJrpoYBmzL4NWutNcY28gQxJgxB6aINUGO6WT9pAayVLPq
mJLy5WPXogqbUEycWaSwVcd+AKMMN4ofui1oJz607rivS5Pk3ThRK92Cd6PR3Fz1od1tiLjQVqqT
ckckpflAR24rZY5iwY4/onbUl1ot23s3Q/2PnJNopcm8i1RwH1b1fiQmdquacOfix0fbO6KpdM9m
0LB+Q4Yl1tI6W5yI166QmAg0k9ZJhTkfMX7oQh7FFutm+hb/DwEHGcieGHzDGETzmFokl4QO3sJw
8vxd02N/hrE5O+Jz8zoNn3oo/4u+RuA8okg5NGxaEBkiHUwY5qNBJ41PotbgHMRlEAwMamr6SCWR
tQsv0KoZ2z/eoTnJWgaRHbsdYr29Nd0xpNO4ehAbz7De1u7u0ex9dZl55Fwt3tMEeJYMCmbrgUZC
cdSe2Hq2uEkchhI0C9lb8O8PrBM2PjT5mrPrtKo4lNFFB+G5HLT4Jwqcz3a0XnB0a+smSi+qc6yT
rLicIBqvNEeeh5y0drAqsPS9tsFhJMx1mEv2eXOyMsHNJ2xfJlqgBqY5KjCamwlxKSLeeOKL+nJa
mqMTrhLT3jmeQ8ZEEu6DJLzE+VecuBFz/6Zf1ShfKOHptaq2+LBU9tJOcwmFPrI0DYa6cCXQTDr5
IvfwMZRETiQmtX445hBZyRJhhaNnmjtgqgY4VJeB5qvV3Pk3JbXte/eRpj7ygnEYMQhX3qsVnorg
GysdEu7W8tgyRNjhMmevTOlRI+5BrFmLSlIMDxkKumoig6S22J3XJdJ2nWyYNGo2bCY1+sMB0euy
/BBRmqy8UuctY2LEqvddRBQe8dxlM8IIiplHVx/fAhMsBdy2ZXQXjW17qOb5go2JKk8mMLvDuLEi
5LBT8q60klhHrUywfSnaABIVOrYFGmIox1QOko12OnCCq5Xl1Z5bEcaKetO1JOEMrrwrq6xBMLdB
fpnvhMGEj8yY+6p1CJ0VhHbhkmdsQALIEvd+cAiFgxQr+QnGLlky0d5Kloi+rHSo1ELC3bjrTTRv
Yc+yiJ1tIWkBL3PDfx5R5Mz68RwHbO8Xzx2wPeDEhEFNgH/YeRLmkA0nM8XKHcLfaZtfthfeoW5+
QbvEZ11MBpL3ctwDuXnw+9zbxVGAxk3dSYwOOJh2JiqVlR2iN677l6GHBFHjfevhc2k2ZlL6Zie4
M29Yz5F76cxRcoYgQoxkNfuDwhPo02btybcoIcOEyip3zsCqtXAxQh4x6UXc9RGTqm4ksiNI97Jj
9jEnpfq9zn7JtLsD7v7u4LCoTzphRdrUiLu8dFdpFLhHr2rMLX0tPNHDcOad5m6M4ecev0t3P4ci
OBI9kNmO96kbk9Ki4nEeDBXHJM3fBR1QTpyY4VLg3dmg5Dy2mJcxbL19boWvKRyUQx2TStbhJozD
LNx3Xedg0MMN4+qqvrpENZQxOX5Ky1/MhjjImjt8WmA2GZFbcsWEG4eE60vaI2ZA/UAjKKODsBet
7Z8Qwl41K2b35HxbejI9iSA/uap1lqM7upvSVcNdHek7TlZ7URmutZXjxPlg6APMgTI45iaitczc
FKN0V25LpIQvt9bkmdzYM9q1nnVITd9fgjuktxf7j7DamTZnFbM7+d5DuDlMBh0IDKDZxoVhvYhJ
DlsB+iVULsS3gZBqN+TjI/Fm3SXN3D/uRPcmyXK0JsmDXfS/jplzWGSKZUEvY21TAWIFBulGMLCx
KoNzq5OKBtbyVyr3lXo0ead7/O54ZB3IQnO4vO1p3zZqoH6dI2w7tzjg84EQJVokT3VrLKx65ieG
4PETz+sftMoiDRT+EWU8RYduFGzKWay4sThBUGBK8okZTEL4wrhu2NPS69EXhaII4FQSJyWy+Exq
FaQHZn1zSlZ5cE0stQXXTNNvU62cthP66U2lIIxwuaNhKhGqm+NUX5h4Q3jPffneVbWzMsgX2Bs+
6dXWKzv86t3vkmmvHNxM9fwwGtWPbQgbenL5zx++fb1wM2flCumDWy+i9/QDxLL/QhjFeyWx0EKH
JmiVDwQUDecAD/tZz0J3RfQofbT/+w2dAcJe5pg1xjg+GiKxLvTy1bNb69cmmBQjaR5R972nTSvP
KlPqOWHiughqkZ5uD0sXfwQnSXSXa0I909ak4RwZ4fH2XVsXRNqollChWb0fTmV7ru1gVlVr+qWa
+V9+4kVwlxxnGVH7PIvCx7yAxuqNXFA0qjikP80+eYZW2/3UWKjSaWbkGzkpv7XL3QTpqgRwQuc0
guDnYdmxWN0Z927g8je/OMCWDpctjbzuHNt1gbVkythbM3uGcesxllTR3vdDxhGDV70gnwg2vazt
dT/J+iVx7RRig26gyOC7OsIU3PjsPxzDrF/wwPWLhLbY3e27sTu8FjUxA5hisdUUhAlH9G62ZmPk
jP3C6inS3c9ucvPvMKretHoST4zpvK2lef+NAzDxEUHmap/WWP8/n6Gff0WQ+/86wLRzQWrZf7wG
FrO/XsPfn+H/e8DtRcLOK/71V2DbLY9N4gKd6bDgobp2V6YVolDV9ezBMp5vD24fhIOIE6K6u709
dKCinjCx/XWEJZoGvx6VJ1A0C/sCT6FlBU64gO6LPj/866e8AFp5rdic8CX4jyZdMwA1vDc18gvf
ReSK+nB+ttsRcYzomJGztbsdUQdaeOdZ3s/tm7cPOINeIXQwlek4NWvldcfWxfGNBoQmUCcwE+m8
dzEFlme2waOHm3QVjSRPuPNDaxrGQ4fVcy6Ug0e/iYJHFHIkUzA+D73+GIaCaNDcZnudlQM9jM7Y
lQlm1I7M7rUvOiZlhDNpYGaNhL6jllZPld/iuuK2GWlfugpe+nwiGI7uamf/SXMHhv3YlntxbZX3
bgx9yXYDSX6IFj2180/Na05FNL23oYCb0iC0r7gSF5MtO3w21PwQUJiKXzCBY17wq2fgvAu88i2U
oeYBtxLK/FBw0w/z/lgQ4uxUpAGkGGPolAcZkBL+p23qIOSjE0cSGLFUXcOeNn2xoKFuvBChRdvE
l27qVjWibMKECZ2y1GelnAcGNRDsJ8dYdERIxdxl0piBJV9UUYZJqxvCnVd7Yutl+HE6nSY0KETu
lr2PrSrfDyApI512HYxB7nl2/gQ6d1yDYsCg3LXtniv5nGjpH93uhrUy0ppt/lZNFKnsTICPsEYg
Y42Wop6sfSl749zS8D6QPnO+PRJggo4emcoLwcDEauWfUEuTD2XF6ywwtQPqWr3oVw57v7zt38kc
pJ3U8D5rX9FcGdaoG5jWcApNWNsESpa7OQaAeTCRwaWJJKbmndV1JFmAkNmk18ieE+yog6c+ozLX
r0ZOWHSYBA9Teu3KDUllfyikUbJkG6ePf/UpfQkcTC3xOncrXA0kdechDgYiNqjqhl+Kw10+qGfH
19UqsRk76MUV3apayIp+RUFT3ES4sLCHsV4Vo2nt2NP4SNYnoS00ZCOtF5oL3w8G7GHZZ5qklzbt
8a8hzFh0FkmpKF2b2mTIRY44xOoRGAHgWUAJOAn67ixdgzqLiDeamf5Cs8SLjqAep5PZrGLok0s0
z3tSXgrhf3PZgEslENXROsGOYbT3bTUSAcf9q/N/KVCCdf2ewUNkbNJ9TfNsOhNJwZ9dHmOLw4Eb
m2v0zOjgKgkbo/WOjg8Cs5/EsnVxdQ0+eQ2o7E4a87FFD6dB74fqqpLwniYvc9qyEUsJwoJtRb2M
LLgBqa8TrUmoAWqDGqF7hMI0oSeu5dHOCPt3UVI9BMV4yOEM9QZN6jBcx2oeZFRCI7GukWuGJzho
ygIYnQu6tjbw14XdhlLmKYrkWkbWaiDsalN6LtMWgCWIsxgy1fFSL/SSdHTi2nzovugP7hkZbxsf
ispkJN/koU4+KVLeVD8jaxFoJyKoKYcczx7RPvlbm6TO1aCSRr0F0RkDQQTdQ+lkH5W81Qi7n0qd
frvb6WSuR1uT3Fi6XnQxqkR/EFaCn6XESmggCJM9PvyBtvyj9M/9lKbrsgi5sHLvQCQJNg2YAssm
Eleb+sFCSnOwtKBZTEntYTOFTe0nD2VTsj4GGMY8bfYH8UeRMmAukTtrwKn9z055H4UlwyUrGl7a
2NC2lQDHO4hkbYk2WSFH+yLLhilQoREs5DibIWF60SRC7irFFm1o87vW5DQaAHjrRpUtq4b2jOZ0
aGLomXVY4epBA1+R7JNmHK9qxIBqNqSR2VJjI5FA2OZaXSecC5MDJsgwD02O8zYNqZv1En6X253i
BotpblXvqTmWqH+Kra3YnQ22f6k1Y0coyUno9D3xki90AVtLI++WMzeLFk2XPzZBVywNEgyZc5h/
7JzbRjTAMfW53tRMFwAalm9bT4EdDjv8Kta2i3w6eSn5I3JeH7vsK48Jmu/06S7A5LKIo1nR0xKC
1GCSwd+Uu+GymvRfGmyIxSKXQ0r8vLkpNqUuF5iI+HPZhs5U+wsFnLlNJvWq5KEm7WvhI24wYkxl
eAOHGuYaRJsRlJRY2mQwL5JHJUd4sRrItHDnKACSLLEaQAhovaq2ZzEc734PRgYqTwolHLsfSXp3
2JaOWhvLTW8FL5Fgaamy1F/S0Mg8+8d1gl/9TnXc6fKJWeywyaeRTXb04MBHWZmmcarbgNXBbxbe
4AxnzxcX+hNAdmnz+md6NunRw0WzykbUWTqA4JCOtJhT/kzL27FEsP5m92GH14V8K22VadVrk9W/
VojNxuWWGsfhOjeAbtQWYva61fBdJK8QLLSVdBNzlREVyT1oWulxeM2H/j125+xXgmUsoX9RZL5h
vXCKYm8Y/rFi0rYzQ/URTHIReemfoKi9ZUQbRv4UAZl3ufwKsu8xr2iwKcdbutaww3cULcah+bGy
eq26S27EoF4sfUTzMaQLZdgOdvXVUJoaLXNAorT91a7uSPwDrBDS+zUgGpmjZ+79UKgHDcUWbIkG
WhVYqOUsf94YObLWvx7r6fQhNdo6t4PNyaCj6nl3fz0V5uRyXZu1Wt++e/t1Y4WOI0xTxpY8+2CR
OsrQ4bufX8rtS35va+guCd386zcY8LaZABqX2yFConNGJaovsturbQDlL/B/2bvbs1uxMV4xEHHb
8E4jyEV6yHm0CRGUjF6IaDpxfwqhfmTgP8aA27A7Lgiy6uT4g79nYnAnsGdpXJ6hJQ4+U2qsfbDo
Sp2sJhH7hBLkJuO7MMQpJIoHbNivQRG/h25dLAfdnT2DxGSmH4kr7gyDdxyL3Bd5HDNxDYeHLwG1
921yTCI4FbRT71s3JW8qe2eG/xaHwwN7jFXg7pmAJMuEcD9mFfA51WByw1y1Av2GzqTmRQqJZdXX
ngl3wwvjuleP1Ke2/LHQSWPdbFewYd5w8l/jpH2Qcfzkp95zN+b6ygrD96GRO1Vnh8h2l+HkGxuZ
1A/SHx/aKENuWfefbfOKEZBeGtWXpfaEBziLxpj1UhpSVD119yHZSX7ft0QQBRTM/bAAmuyzyyJR
omjz9fyJaNME2yEzQldj8FAR5isYHkRG+h4ip6Wjx//NwpDoB2279DoH7SlWOg0OROhMhC6BE/Ok
90Az/sNszFcPiQBuXnLHBujhdFu/7a6+88L6h5RxBgZF/TEFYAhs8KPrEX5Lx8Fbn74zTId+NN0X
N9u0Fa64ZkouzSTsR8EEYtV0Jvv7OFuXQ1xtu0I9S8f70hzKRH4Kx68r11Hi1PfQBr40zUeN4def
cdEHW3SHUCRsg/xPq9sFOrsKJ3wMCoaudWF8JJnDVaeoFwNPWosSG8zGdkcadi0p8Fas0JVDXqum
dzloP0E/UOTqusXi6uXYRBFylZrHZB4P59KJGNYKjJJoCLGOcU2XqYmOkd6a7ydiq1nVnZiHUZlj
3NeEXq7n7mgUooQUOU0Cbss0ctSiGuRCz514PWY+gKu+y1awALXFgCELnm9OmcKEYdnYxnlypVqF
o9FvLF1GaGkHpLTYKdUY33MyiwXPQP7p0aItuI5Zg+J87vX2H4QTYJuN0qfOqCdkvcWTDfwHJTz3
5WzlkjUNCrEuML8FrwlZLDidnVfXZJpYgcduuU3h7HCOzslp5YPTyL2ZdyiKkvhKs/I4WelzYW4b
iWaStKrUMrLtNEADxtV515nNJ/aE6qJBCugspzgBMydJPm0ugRrlAxVM4rjx/2HvPHYkx9Is/SqF
WjcLJO/lJbmoxZjWZq7FhohwQa01n34+RmK6MrMGOdO9biTgSOEZ5m5GXv7inO/cHP6tpqLq1mFh
PVH3kmuQbzqh2VfbytIHRB4JF3+zTcjRnDls3xH9FA4m+Ihxcs1mBMPEqwQ2GLk+/wKC2hClOMn5
KR0/Opzy4NT1qqKixmSWRcTYT1gaaDRcRX6V7aMuFBGXn5GxofPhCmQO3gR3BK0bLAMd6bMfF+zl
SVFJaE32srqLm0HbDGNmMfh0n/vC/oiK6CPKzfxoOVg/alh0C7wrMaHB/nCTBhEe7uycJn/VJYiP
iOvUdMozT9Q9Jt/XnGDfdeFrG6xu2TEcuzttGNArW8kja4/4Yjla+chCmoeIst3tEI4SvFsJ27Q+
G3HyFFVjtQsnPKT12Qsd964RmXcXgY48VsL7odHCbf3CNlaayRKDk5BnFSrHRR0haUqUIXa5Nzy0
mRNuGg9KpDuKeWY9ruLYUKsCfy4EthJVrk/IcuyDLsAQsM0RP9ESeKCS4x8VoDnMGyLaFZZn3ozR
+mE1yZyOkwEz6dP3mcpIhjh3fhINDOOjcGNXlqTLSKtLzAGRd5wzldS1HRCT+jFMMs4ynjtqzJKl
R+G5RHQ28UEUalfE4zGsdbKbtVCueuuZ/SmDgSh+K1rg8L99wWu0MeD42IyNllUy5CurqvRVOsCx
47VWEeKxfe/S0Tal4e8IBADUBuMwiwT7NjUDs6xsXMZMptEjg/cpfQmvOIecPOBgzMOYNswqebDl
927IQguB9sDQ8qKHydHMUNfTOYZgwZfOwKNDqPxpShhQdjwzFiDJaGeVw+UU6dBz4oQNTbxvGiNe
l+4M7Q/4VrRO35TBdCAWOrq+Y/YbuHeTFToEr7E+QQlMXRrFR1UO59Ss0r2q8ity4+y+JKl3bfo0
N73pHtqqzM/QgWi2Orxvo+p8dkeqRq0zFtweskI560Kjj+IlKR4OJtPpaA4CnqkHcCi2QBXB9MVM
EQU8HUA/YmhJVX8CSfgSpjbxi3370oTiPPn9IXENVoiJImWoZg9C6PzVre2nkhNolaWa+wqMHEMl
AJVFUXcFDvDZSBu4L/qgH/tS12dGtLkbLPRhQ0o5R8PGdRvmJiwLNWGHYpLt6y8+4+VF6cnglLv5
+7y4uBsoWq5Jg+3KiIuL46G+UtbgrLtMoH5KxmvdufVjqcTRK946tCsvGKVHNpmosbSqt1cxoDGk
mw4FRgV9NphIJxoBmi4jIj55+OefXsf9k0nrGhOXtJaPQqtyBDIp69TKXxOM2GzisRteAUXPYITp
mWZWnaY1Xb3gDRH2Ux1nyVa61ORhH95CARQ7FC1nf047Ti9YHw3EI/nwMGoD+VAkO0OjHc+gRbBB
WLjNqsqnuI59DdZbRidO8DKZcNZzDOz2CgWAJaiRPhs9ydzKVj991p1NH9ExgyB97sLZ4zHlr6Hh
MvIbyvMQcPMOjq4jMbeR1HYIf9AWSo01nwtgzHDhWvilrdNf2vHaxbGz7ev+gxHFzQOEd0+lbKA6
96Jd2dRfKUbspVWW3jawWHOZUOc4NbxD7z+RxDWsa+HxW/nzRYxnmWbNDrap8K7gnL7rPibPQOCA
Vk78qQLQF0ExvtQ+d9DBwdRDlwl00bDbFzsexaZObXUwB6cnH4gVVZxp2iGfokcjG0LqMuOkpxFD
IOltnbDVDiKuAnpNWW8bI2HD3XPwewh9lvoYlCeZTXfQFPTnLMYk34J0W9QpHUzTfPdmsBKWZawz
YgFWLePzsyfdJwnntjBfJgrLfQ0gYdGk0dUsi12l9SyoFUBcwUxcK8bgGRkiI0jP+sk3Uvcj10oH
XVsEnpRrrbE2sc3muUZ3V/UeeTuMuRyBi1hrR/bANFtXzjHv6lL/HWwQCo2dXnVmIRiaeWjhG8MY
gLEWRouOi521UzBM+qFPkj1VBjgnnK5TRlBvmIFxdKufQHPu3IZxkXUZYdxMgUMcUoy9mSjv+9KZ
3Y2adky1qTg3EDKWdjg+WS3UWIg6HrUqt2WQShupvHbjA/1qTD7iPEPrFTC8IUsWERP6y4WVk0Y/
ad3KdmooC0V+mkrbXtnaS6BZ/p1HlHROFxJTklmCCz0lssjkhVZC6wro6IjLJkOAgqm0m9FyOyeg
BqJk/kXg1wXMcF3fzU+Rd9cMbbozwJXDoyAyfRi+CR3/aCu7eqrk8A0GWJ2BNXgAn47Ci+SrO2fS
k8y9aqpO3qKgfBrH/H4asGxXFHbuUMhdLHH5OxNu+L5sHkvTNRZ2A4Gny4wHBwTVr24ltQAr+DHI
RZX40UsA/tBRdYCc9QY+TV/Uwxic4wH4A7NQMh3S8CDK/A3xuXVLjOBSmYALrWlq3ihil8Tv3EGE
nICmMG5iwaTWvgGcr24DkyByov6ivr84Rfgs0UFfRS2nZzN1FrUeEDgau+aDXoTfSetY77mTfaPe
CA/QJYINw4Jj5esXX3fV65K0iVOomr1TAcISo2sd6etWGIbSO91kXdUyxQgMhy34XJe2orkJv/iW
qjhXhIezlXfKfceayZUIYQqZUZAG/SustnM+IYFuPNatBkCwJc9ugnpzFjhFVCCywvfglNC+LHZJ
lj1aW8KA/PtkYvKJly7cYBa6DsgSEAwO97pMWCCFJkkLTQNn0GmqfKfnhBMMygmoFAeU7T1QMKvw
DyLUyNeqtJ2oyhk36RLAMs5tohl9hlPRrCPNublzc9LpKljH8SBWfZSSq6GTVdARYftOPsbBNb17
cjTGY6MD/RPGuWsZV5uWfUicJLqgS2s3eokiI60mY1GXI2uLWmuPkcn0mCCmXf7W8vZt+Wjpm+su
PNSAp6Xdo7sWDsDytlwJolRQn0HGS3viYEqjWP4qjCeChudE4l+pHHJlCzTkHB/OinEk4hy/ukjf
aE4ktDHbbAJti3v3YbJEd4JUaN6nBRpaC7hWkqdnJkT1OoRzu5K4XoA8q3Db3NciTU6y8YoTpobi
ZLuTj4ePGikj5vv42xd/oEvQVE1mF3O2cg15EltHnmS//XckmDXso+TFK5BK9iwAl6ZjTkfbAE0q
IixIQ9jBPaAYQF9nyyP9rr1ViB0OXclcUCI1X+kO3Eczkw4oPmxjvVTVqjNT/0TWVbxMfZIM/QG8
3bKg0zqQV+bCCClpYJiBUkUjrD5KLSnW9shVNXR5u64qxmjcBBZAEUVsGKm4EI/ajmjcpDv8+mNE
3NSrsRpsOMEDQFXN3k4j9kGfe2SoOgUnkNYitaTLnR3V92Qy7NDnvzUi0NbZNKLxhc7Tlmdr6LK3
ccLRVp4pqNNjGQRvUSYeedC6VCgGYge0isuaJ9qyiNN9LT+c0By3Y5E9wrR8x3O5rUN3JK5P/xBe
SSAGyL+mOpoBj2UjD98HT7tkJFSmUG2WUoD+Sio+YX2YGbTIK1q5bsX4zdXaUHVbBHgtHZU+077s
2pKf0M4/fMUvYoCYJenxLubzx7HZj4tSywjQcpnDYXeRoYfsx4tPvZDfI1S3ZRiYl8gVGclB2TkO
q7vMaveagRGRinzZpskHoVHs4QNvjS6pZigXYLbB49Lk0xrxCQltXXDPnEBtILEwvkrvTH5oqyKk
yX4sxGMBWXfhBA2e7NC66yPnJ4biuyw3mV+kzB/drMHdVxIY4iA7H7stVc+HK13kfy6rmElBEU9n
l6gNK2kqjQev7dfK8IzFqOlXOWY/ARzjlU4ZG5k9+zS4JzUugByA9iAIboiqPFzbOvQPV1zrHOVu
h9wuttBRV5gRlY5EqIuksRNmfUe+3AHLrE3/41widdcm0IDjmpmVgHiVwehb9I6BC6Z5x2vBSWTm
X1WISonUiIKkjXDeHpmz/qOFzuYPuwIb5VpDuCTRcC2YnuQrUT2b7TLv7HjTo9teRLW6n5VFEFei
eIvU9uh4GRMEMnQavXOWpeyfEZxuDdd8Hin21tK9dvEEIqYNnzL2CqjTrgHM8bpsyTyO4nM1Fnd6
y0IvF4gYBT9YZidc6mb74EvCVEoJnLNL5QlAOE1wEog1guhXjdrYQVARSWQo0vhwJnNb+todvumN
bdd7SMlPjk1MdO10xLdB9kK2FB4Csl+Xmh+DNWIwX+RPsRxPdaQ1JMmmxnYwfkTT9Kjp3S7P7Q9f
UmrFbby1rFKuVGp/5PqcmyCDvSBmYaWn1DmUh7s46X+ACEIemEQUYM7FjxN0LwAbLYGenWt0EYFq
L6XkcNbCh8Si3OhITzPlXvoh83k+DIr6iY0X26o86/chwBQWOHrugtZrhmPMZBpDSfcwUgJRYXAQ
epkAYTvazx5uuVgTcjmihKta5v2TNdyHdvMA8A1qVvJUaQQZ9ta9Y01qfspFXCgRp3FAC2pRfYGN
uSYFN4Y5A9bablaEms9a4u5DuDcNx8Ymr53X3or1lUzhMQhTJxrPUA9ItA+OoV7KXqKyD/AftMDa
eA66tbcJGu1ZGxnUKCIRrFLfq5EJcpXeIhW+aVJ3NhFAJZaWS3T2z0kWZMuoIZR0dGOD7YA14qGp
fgLaJhQMAbtLc8o2BX2k+NCiFtwToEqmiv0zqIiY7exAuk9QxcfOU5ciqTcehmGtvbQxafH03RDj
NDtlZTw9RF1h4OUq1mHPPkij29QM9JxkjSPaabClVCTTkg0BqDql2G8KHWNTzc5P+4JWtasH7zC/
x5RcpEeBfl72Gtmzs+8tt6MLASykiWLh8wZAFnW0CQb/aZra8Ihkexkreld7oFFmWA6p3XhLI5xI
Fgpv3MXNo+WcWtEfq5nP1mmXrqO6Dq1lBmIHJ726VGX0UJPt1To2RxopP8pBfqSTGOvnMPvmlW1Q
jj+ZgfTXOC3Fhq2AsTZlsgtHLT0ntdi6pv3C837fM5p12TIv9JJP2HjC1PqW+/FeQFdfekW+ixKb
I9Grdzm8aaC1C0lk0ELT7I/GAaVsDXd5yO4JlOLOiYBFe8GnqWdby9Og8vvsgHzIipP7WOrG1a0s
OCD1I3EZt17TnluSnjQUGitA1NPrWIHIIjQcG7RMPnnCo5BnkGWeTKTJImv2cBysnV4Rt8uyYrCd
s48wjEv0jOuZNcyIQ8dzBPkywNhC0lDy6MkPkp+erCH8yOfWdQ55fOaSUctmwrTvsglYsnHegIkh
xiyNsIuR4EiOw75tzIUpsSspAx+/j2svzLFLOMO4KDS8/D0eVpQhhsm1HmZ8aiq+F/G6nXiXEZWF
GnVZVeMw6qj75hagZKQRemdapXe3oB3vpuaqj+F9OCLZ6BznPJkj6bXxO7CMn6lWvTYQGwpF8LLp
46wSp6qrzvgXmZG2yVXXkL9ZhSkXlcPEEokQ7GpBlqL+1KFhygr3jHXtUmfewiDRw4+inVd1p2rI
93JeqgRQWoW2U7Fxc836PW3ecbntmqB6skr/PjTVV1daUKuI54hzjmYO+3vbRoDbC2b6xC6/WGy6
kKjNCMdE8nMMBqzvMfuODe3ZKm0EDOaTMWoR1C2Iqx7gZ4zf+UNp0Ws78oz2/d1JmmNMzrQ/Q5cg
CjCxvxrtm4cAZwr4QCEjM/jJDqYM2SiZ4PujNr6IMdmjVWd2mrHNB956LdVwS6cPwuTBfpTGc2nC
moctw1JPPzUZ3zpP0LoqfITqeYthxKyE5IcaYzPdCCrxyM2XnUyffAbwy7Hy3JWGfnQgD3ExX6Fj
H7CQIqObSL75NvYj42R7/TFKxo2f8BQnR0LkOZmOs2q35GbwIwsAK9RTqnQ9kC8+KntIMZumZkjE
c+UsAoOhh0mSiu5NLw1IEPxqxKrQYS0KHRJ4fYwM5OvQU7LcyqDphvdKt1dA445eznU6Rf697a8K
hiiaCn4yF4/WWJy+u/CcaqyHqxgebptqb3pFOkuFzWlhTt1eusaO3IMQcgpehMKt81Wf34JRsKJr
7sfJekYE/Enm+CFUkjdRG+4GLjkY1PvGBCTkZ/ecZ/3KtgIEcb795tv9FkeOWDK0zFajod2pYHhI
GvllwEMjUBoNScD4OmLZ1sNtLSuxkvp0z7JZr7mtoY8jziWarW3Tb7fDiV9VCwKSZ1q2cdJgL4dD
KFFym++JLX7U/GoMbIstAslFPVrejccJ4Odu53jtloRKdnA8zPAysQ3vVIehntorBqHAQw5DwrR0
bHKJVI7Hf/Tu3C7fI4UhPl1DJzPBstmmFKyURzOEfmDeg48labm8wcUzLN/ZxOYYEfg32ze2Y0vA
dlcnG3fK0PojeLW/HJ5ChhmrQ5FzWNM9yw0ksyA7a3M56safeVywBEwseB63kRFsZLE3Dd1LnoL3
QHIYbhgZrjQSXl2OCxOZVsUjdwPq3sXajwSqRxPIwO00Nd27AGQw10pGPbB0mYMfqrZezPdDaznf
4heuNWV575as5aMcoQj6orUlvOHUxbG+LJS/VVME1XBwX0nGsBNngT31s9GK9xwxMRftLgkSAA5S
ex0nhC5q4P63jJchjC9oNz5914jWpomLNONGgZO2gHRcMJcdmVgKgghsUnIg3U0VsAFplijF2E8t
U8KMnMERK/+zbyQDSgsu6JDwGLg5cf09aaBhbE4iq3ZXPd6PviE2yhKY5kHylFEINyLF7qZj/kpH
YC3NHHM1aPnj0LFtNx0qiD4aqfi4zpw2Onam894kBTAMd+UF9pcXGA+m638zTWRTml1DN/0meeqp
8vwLJjushQzSS0Rp21FO/tIvJq7UaNGnunXQcX7rtT8d8hkS3NYY4Kwx6++kaU4rW+bGmtVJvNJG
bVyTZc0qDIWJ7PV1ERYrp3PVPi/7ZC27lIa9JCMzyXFtl9W1g/Q9tFx9zEVA++NGq7urBrNr0bnT
a4N0lG4oYXjosBMaX72832DfuUa6+9oasFtrfUKIH1lbUXxHZJEw1qv2Hk0Ig7FNH+hP0DRR1T07
pn0fMAXlSTbd2mE89qFcE6r+Q0Iyaf3hCFY7RwhoX60SM5AZon3K/aexMucV2SkNTiOUO0JZxtPI
wZDUwy2YimvR9CuMci+t35E4hra4N9mKf1dG9NzGAoJmzOxUzpYZ95vH9EaEnAylKCYi4mB1o4D7
wU79J9ARLkxNP6Ys2otuBIzH85yt9bl1oU4z+5nixtt5LPIrIlL0pjJAUHOKeISoLlDWMfInS3qT
e9j3M2dceANYA1tqq8HGDZmbqbuu8GoReWYuzZi0JyccnL2feTi1mS6JMDq1Sn0FkqmhY5Dhfs/k
rvzOLTzP03juekPDvKLzu1tc26l9plRFgWW7i0bCtEizT0M3YWfgH2HsNXY6T6mAeYtvPgJEJc5q
9IkcImpoiUqc3jho61UXANSButp3PVs/C1CDbI0HwwVzaOwnErUR8bWvWUQRGPXAJaYwwLNcHlBS
PiflqTPSDentsKR0NpJoO+MVsUN8vsiDcjm3jcpbBy4W9yrqHohNfxcsAJfMQNzimOVjtorRWlvN
eHCaH4qcvWXuDjfUi8U2YQDIADHZAP8+0BYCoWzgGBF/A3coJz8iC551fM/AUwc0W+TQldaTqDiV
HTqkZWTCWo7zV1+xm+iZpLEdtU6NofZ0MgWttLzveyLE6WKLRZJ4H64JUsSN7bsCOmXt7PN5JB1W
p36atoZkWosB54dozUcVi6sRinh2E93ZA5NdBfrGT0n3QgO1MYtyk3fprkN2svfrrNlaMvspQtzr
hfNhoOcTLsYv0hWJ8xjRLNYY+3dZFkJc08QDiSwATWGa6DBbl0CadBw2qt/2toDCxG634pQLpqjb
+ujrjEhCPKjcM1XqhrnEu8BSosrp2CTqZADU55ineBr05muYObN29lk1cDSNYNUQIX7pCutGd3XW
3G5TtI27bn2CEDvQn4QoGD1nGIv3vdlrO82D6jkENtLQV8+Kr2A6h4V4Joz7dQqNadv5fr0twYwv
5M9JzeK5IEJBW9BpNw+uL54y5rtLL53ebTPZm7pBTpIX1m+xRZkr3KRBIqXCtVNn8ZY3FBmWTg6m
JrJtqmIPsy7fa/v+fhwi89EhqOSErHhe3gn1WhYLg0zrClkaWodJs1bgd9+S8BD2tr/m13hNulJe
iiC/1GPbvpuDZGnft+KgBP8voMPgaPn6e4Q0HuSVWR36ARy2nkv35KAM2XOR3gc1YYoVv1jTmuGd
k6tP0uOxo8tNmT5lmXYf+CKjbIN/mkDfZF2+AEFyGETzMjkFqJMS7KovoenFBd5g+P0wAzg3B5O9
b1FZx9IOYWLJWSjRpQ+NGboEOBdiZVXxropumWOqVaAhGfUIn9eRo45mflFh1c+AIQ4spLLW0G+1
0TPIXiDGdEKX5ltQbzM/X3n49Otq3HoV7XCRi4dJV2h5M7tclo1jb1pd3Ss3ua+i4NgnzQ5dRbaR
kfyJ/KleBZHGKKTnGEdmxhxUs+9EzbBczpdQfnUKr8b6jz9II1pBpka2xjl03ymTHTEqAkhQxIGb
YU3lF79jJJ1zxcgU6eSjWXPwmMTTkHvXvcYT4fUVgjUgyxmRbLV5R9Ix3RVeNmCx7ppK+RwWutr1
AKqURxSkGn4yLE+JGdGvyj+nNeOJjtIgoUiHMx5uBONGg6z4tdt2M1e+A8xOMEDt+ezAp4dK5cBE
IgpDDr/U4Jne2fupyZDnRU+NkX1Ypdq7Eb1IqrvwV6cVsQ8sTDKA8sG9TSV3DLx7r7PTnVn4OzOt
riJRz0OH0iIcDBsHHkdSne+0hj+DRXW3Kn1Gi3p/sDru4qqXRK1oHOBTPc6+NLb6UNkap6qJlNee
Qt8wlxbs8JUyTES3b95QeJsqS97dpFegFPylXdCC6Xp5CHXIhkxj2uUu9WlbU5b6fodkZ0BeWzfM
bCYz5Ykbi31NXNCyZkuzrqTYOzqzVIIn7iLMshji8Z8EM8t+iMVTA4JxERs56VBRdEHVZh6MVH9F
gq7WIRvTcdk2OCCrEJh6ptLX1Mpc8mwaJscZwSUm56sQHugITsZDp6nykMIe4M6J+hVHlDiMjZZR
HBWsNyLXBP4yTmti+sRD79b4dhC3auZ7NFRn0DqTjzbhqe1F8K1s/wddUfzKAlsC7L3DU38ktOtj
LIp3cCYZghRchHpDPo8ymEBkyNQGImW0Dn22gi6EVVb7sgKc1zhQ75HiE5hnEVHTk848ol15jYLc
XwZwIp50aK5YEL906oA7RubQJUJoA8l4q1L3darabwauGFI1uyb5q6WBY1M1rhpUTOyRXTD/ZnP4
9UXRxrnJMRleoY2Vx5zzgyBSlN7sHVkGxsUaq5HNlLAayJUjlLOKqAENUR9GMpgOI8kzh1//+K8v
AGM/Kywb63/9K33+tl/fyxJ4V9emjvMgsxDA9tbx19+hiI13gUnTkmYEOia9D769Kz8Y+8Lx15s6
pZi2x4NfNtMBgtJ0IIX0hc8m2vz6p3ACZAM0hVJzAFIQmXfuiENGsGPaELNcrdrI8s5tN+5h6ns7
RrFMSkJ5I76XRUAYsXMlCjkwj30zcK8r9yASQBB2e5dY9f3QdD7GUIObMR53nWxf0eVCgvmiQvR2
sLzjTSgJLEG2gYOzosXJ1Q8tf8JtSuAZCm+Ktch7YQ2D4K3M3W3A7HhVRQjj6Egs23L3A3URB0h3
0N2Afi2soo0vIg4FX5AU2531tLOfgJ2uI7QP76Em+Tsc5vusddoXHe8IzxoEB4gGkmqXSUOt6xSm
aNVlDNHs4qJFrvZQM7A5jbNa2CPc9D3ikcyUuR9vTmaqzRjh89AsLFYukVnvHukKSxsZnlIQDLB2
rwv+sL1kKMvQ1N679rDTdCTCpZ98wfSD/hiXz6atAVqqma6XEgNXTIaCnRviVRIutzez7jO38AFX
PsvEpKwSYqWGtd3qMMhjQLKer6tLLxm7tmFvvnsJKjw/8tubxV1wifsayb4G1gM+Rrkd5qY5Vk5y
xzSyO6ewrJe//jdNBJ92JpBYjYWzsNSYr9GeGb/9x0YVr12Q448hpePUhfA5VWEWl2Rq4Qb8YH6E
EDMBnQoUamsHeB3qicjuGM1nFyf6JgjmpQQECY6HZiODljABs35IilPssjbAES/BxXbXyByCF9VL
StI4lovMU3gTPZKwibW9WqTV4eXpV9GM1wwrWHGkMhuLhik5XG3kF0PYMwSwvuxaXFtuCeQmzF7s
U4fS5KhCODKyp+fUm/ZHwIg8qPMAWCJxVFQNSKfmMSrmQo+tpx0V3fHX3/3ri0muPX6PYmMVFnj0
qTvplnUI9God9eIIYZ7rmPf0JCrtWkVJs9LRY2AYtAUbz6Bag21fN9L5Sj2/WjWT4nxhLTPJeZlj
esQdpJwSoQ3qlWZjRR+LIbgPKbuJgSfQiAJ9zS0zkBZuyi2cxoKolPxhDLrP2OSgN4h9J9GGwcMg
0UM6K89jJ+HTwXA4U1qTjz71xklNaXdgjw+8KusQlevGjuOVg2pGFZZd+8iDEyYq2JTQ9z3krOXB
MbuRT1XpLxYxOpsyQMbmIOQ8UIpVK8D5LouSoj8I14fXAFMhA8TunfOURVabhve6Cws+HGmW8k+e
Uqs4HMh3Kl3joa8HeRgtGzQ9yHUd9dteb5Ny72svLDa2lmveglhVlK6A+3wacsTWawye7Vq27keZ
MtmZWI1wQYHL1MG9TLOVA+/agujElRW968L9JHaAKKLs4LTB2dFM+2CMGJ700fqqvOpKTvVW+fjh
OipkpzUWUaClm2kIrT2GTNRhWbfu3eAxyuzhrPppfJpypi0RefCqf/DDIdlWLQPhhHFalozZDvWX
vk3D4T30Ju/IuKXcuTGSrLG3DmkALb6ZJR7dyEles7s0VXE0wnDZWzCu03ZNnNq68uxNGFhveaC/
9QnCuQiNX1573sYjVQZnC18g3kgoHa2zrA0eOlO1JO6SUGn2rZI1x0HAOljo2hRvOru8TSUHs9bi
40J1ky0BWXeLbIpZhqbYtkQ4bgIr54eYig+74KJjNAc84vw/BPni659//8jh01Xj/Zcf5tnvefDm
XwHk/1fWhH77428/ss+/LX5UP9vPP7Dk+X9/Q8lryviHspRtKkcAWHFMHcp8/1U3//w7gKJ/QFky
hVJC0EfaDpj5/wOTt/8xs57B0ijDcVwlnf+EyRvqH65wHGjyKFUswXf8V2DyrgQVnycj3rD95z//
blmOsnVLKcviJ9OlIfjxio8f9/De63/+3fiPNmL7qbxyXKED2PaH6DQeIDKd7Gtxcq/aNb4Et/QC
EZS/ygubrxPUzX14xJK/yw/5wToy2l0mq/pMNOG5PAfX/Kxd0nN8bo6AF47VUe6LHZf+xtv5++EQ
7tMTA7RTcClP9Sm6tKf2lF36E8/nxXjSDjRR+2Q3bIuD2mUHeUwOzdk8xtfiXJzDa3bGVndB1nIO
zta+POL0O47b332Ot99+9b9lbXrLQYvxO/5f3hCDEHl8dYKHGvLBP74hyaC1gc/en5E7nn2T/Xg2
/RbGQEyC/5X/N16CD/f377khhjESIy+BNZcmFfcOPdNf/xYGaQN//lyNX7+EbSmHudOfXoOUsywU
YQq0IKyvevYZN+nBxOazDGbPe38urfBHGuO7dctNZ/a3xuVsCwH0Nh+Bm3Gx/2e4wv/PL+yQh+BQ
1ZncAlzRf8orYEZr1tAAJ3Jw1Ayg2VuTdfzrl/i335eXgGhno3gUDvcFd+Dv31Ot9RSsHXNcpSlQ
+wZpFxB0aTqbv34Zw3T//MZy6wnHkpbuSNeBwfnHF/JQC4mEc54sTPuTlubBacoHS2Q3iSd0QsrW
M7f1Q3mJY+tTuQ3RO/hFcpwNk0xvje0+J3b45I3NtsnEwfIgYNgbOQwzVbRiWD/yJWOqkQX+z7Jn
yRCo9Jik0QZBV71UmTPMDQrYnThYxXq3NLETjR4bUNt3n6Fy1KwdHZyQbrtsjOGdHwef0vRKfc2U
pqwfRtXvufwvyCSOrnOHDpH12pCflTk3kdiWoGsCZyPSMzdnp10lGNpS/JUaYUrB+BNUE/blgJ83
ksMuYYBW6v0+bg5S+W+szx5wHT9QnWAo8eKrD5yTwgT5UffQtuanH/NGIKs5YPgiggmNuYYlbmgA
8VRvU27XS59gvFVGsQBLbwmG+RMUNjELBL06siIvLkaAbGE0WdR2ezHGrl2UDurnFn9YZ4SbKOLf
9B6vAusnJKFguo/AwAAdZDgCzA85gUhXDjS92lwWToM1lgfEQmCLXcSd/oGij2F2i/ZNyTsworoD
0zcuGX92XNvUyRZANNZVID+2dS8fsqB9cNPwCbMAf1QljzJ1LulEwrs5tf+Po+nfr3HTMLh9pCtM
wYH9p0uP8trOyzgfWHiUb7iANmhNEekWb399jZvzvfKHZ4Lzx9eZb4HfPRMqP858Jia8ToaZK41+
wO+gFFa3vA0RchFG5lRHtJ+7lpCimlUnzSVTGQD8RbYarDcr3xpdcZ971o2cdRK84h+uSg5Eku//
+if9Yw4KD6/5B7U5VGyT+1H8+Q3JGdSljR4Tp6aHW4Lw1gSiPQ2IssATnP76pYx/ey7wWlLwJOeJ
rdPazh/O794UVpVhm0K7XuHM3WB/uWZN97/JO68d2ZU0O7/KQDe6aR7QBB0gDaD0tjKzfNUNUbsM
vQu6IJ9Lb6AX08fTp2e6exoz6mvdNLDRe9fJymRG/Gatb71EbchXIP2WlHNkbiPiZB+H2s8dwjuw
7Q+y0Z+stPgvPqB/9FJsJEwQ7F3f9Kz5bfmrl6L0yKsKbAArU/rLpsV+PJj/xa9Le/wPHgLbhwJp
6vAUbffvCoNyCtlZaEg05gvE8jC5+fI+xh+jd/4DA+1jbxBcSpumKlrW+c0fhmRPdPjaTev7UGYb
Nyy+Jz5/ipknFeDvr1z72vTvNrLRNgse5lcf1C6rxWbHyv9+yt/BAX/YyjjxYafsdYi/IifO84dq
hfq4XApkFn1bgjryzaUjskezqC95LY/6jMw1qqNbNheHNG0kuYepg/VCt0/WkxK8Ij855K6+ioLs
G5PMMhiZ+mfpR5BVBx0MpJS4GDEGV5JNYd7Az66Wqgn3ei+oveED07/P3nlAaytJOtpUdMe0fPCQ
f5q/q1D4uxa+IxB722Kk43dfppGD3wDNm6KsnhP+CAdWbvwZxNPKdGmTe5elthOxpqloiaP7MjyT
fLKPHeYkvOPAm9ck0z9NbbxnHcHeoQ53wtRIb1iD84eHherDcVJkZqhWpBhXPIdXmTpXxQrNYuU/
+XDi7GgHduSc+zHinOo+HfJDPMpLYLCZKXJ/a7bNpQ5pDfOYtXn+GpcXMG0Va3Ag3W/oZYj9gVbT
1SYSxIDbiQgLAiDy95EYs1yr1z0DkKbVT/FoPuV+/Z6NdxV6zkHH5Ah7820a2RuAG5x4Z5r6oiio
HCPecVx/zk9vA89mSp2lNpwci88SLS2n37Usq01SDy+NO67CxnxywuJQmMYnW6NzHFA0EbMaJ885
YaOYJB/MMgcYa3cvSOKOg+ctw9o7q65h0lfdZ3q2qYbonkmHpsMfLbSzb4T7eUwR4Yi2q2zTofgl
SOeRr+vHfL7qnXcFbnBubhW3Redfmq4lIg0Pe5u8MRy+eETpLpg0rJ4MUu+KCZ1s28zsyWWNjr23
9RNmkyV7uaMN2QHH9d6CcpvE0bZPsg2jzUfIFytCtnnEwsem4KeVRXYoqvAutfio2Or3JiuSHodD
gEtZEOBQy2qPC5eUGXbOHYAEDe6BnUBHJEyjxVMXuFentJ5gJ54KPknW+SNxadzoTwkcANBJX2mK
/rHxmRmW6Ah1munKII5h4jVoBAO1EcTn0SAoOCv5QNODwBTBm2PvjMwBcEZqwSip+IfhhSxTuB4s
pzNY7v1IDEb4MJ/36DveTa//9npQmTEpn9wUKdWHzMuHNOhveoV1JkdX7HjxvvL8h2kYt306kPQu
j1qabcAoHnIjJU/VTb/JstrzakkD1J8SA9l1va+H/soAJxo5jHgYYU1kB5HLdYRIhq3zofWAF6ny
y21ehQAyErT3Wu/L5fxdGusHtIToKoOA7ctapfaVecqu4zmseK2hLl9k273Mkom2pxPhW20TBknJ
HO2HqHwDQ0PG465F4FZNxsmKxHVSzbHqQBHcE0a4CMrqrRSAEETWMNfBWcoScusFH7V4wrTqxQKC
joXLNyNHJKEq9+MWi+u46pkZdT3jhSAjRwHEGS7a/E2kxWb+G67UTwExAhRoK9fsrvjeYLplB9B1
qIWcqxbmRKcQXMmL8ePpFHNkjV59hHR2NENkoU6x09Ji61rOL0PaBI5wM2ny4srs0+/b4yB/VSUr
FJuFJLe8ivODF8sLAVnnvmhftNDFikhEQTzAq98GSERbvEzOTMLsMv86v0QWOI+kvm5qdmskGu2k
qC+umXz3ZXNMU0x9eC27JtmOAz83ANfLm7voONYtGSznb2hLOWHzfajG+kKM/DoL/7g55/y5f2+9
CKDjz58lgUdxGLV/98d//f8rBu+vqpzVR/vxL98MLtrx7iNn9PG/ZP5d/F0I3l8GF8L5zWEoYbqu
q/u+o8+Dgz/PLQRxdlgBUVDTJ5NpJ+iQ/xhbCOM3i82xRVViGAL7CRVqg2c9+p//zfJ+8yydotUx
mVyYnmH9M2OL39vXfy9RXYL5TGoSZy7FbF6D+XcdJXkYTcd3L2fiZuxSFHSeUZTPOrEpVUvA0MDm
lhANJ7rZ3DmZHc8e622r59ra9QgZmjRBXqXT3uyyaWcJx3qAst51erIJ+pR7VC+3UGxt7LT5cP79
f7KGxKVaCqy/jXn5q7f9H/THpun9bbnFL4QAXLiOhSLDFh7N8t/WdBFfBseoOuzypf2alvkrPspk
G7RdtJavXUL10GjS30qVIZ4o651FRHhk6tmhJGNWDdqlyKpho3VkLDRUL4rZ8ZpmYh2L+GEM+y/o
aMu2ljj/VCfAeVDwMOF9UBGR6MgFjZXvG+fU7LpjP6Xv/jh+p0PE9CAfIkRpGtw0UYJqCiFnY3sP
Cz1YFVXyHpnO0TTaW1d7DIQGKIiCa6LweouhRqbmKkubUzTPQ4l3vW2/balI/czqjeXPZA0Zfhl9
/IIHDCyazQzCneonryUfRz84E3yvobniv3/SpuI9jn60Jr+DVtWWHhPTxmPuVBPmVukuZzOaoi55
tqWxpMxDdxZebKlfFEQHC0pCaLzjS2U+fbZD+WlG7c2Mh1eLy6WaYRUZQigoAs1Tkie71Gl2bMlW
epgcC0ug7y1/4tY+dLgZJt1CF5ODlWC5+d6ZgtSB5EEYJAWaeGH0srt0I4UGPTGQOcKvo2U1Ttuh
E8dRjueoVCe+b3c4PcfqBI/xUrJxWOZav+FU3roiYUJ/bkjSxrx6bFP9vi6mM9HOj5YJUHQPV27r
axWwFOOirPSNrcpd1Bjki3V7LwNRGotHx3zISu+uSuqbPmUrN7IJI4lWZZ7t9MpcmNNHZwErQwtu
mfE5bv17J2lfahg2dnDsBCO6rjyS9IHHSm6xCYZVtW9Gl/0okHQdE/P8y7D1Yl59cFr34PqQlUH2
jJp2qrzyhqvyVGHSVGxQA6OSK7Ou2XDnb9K31gpSk4GTgiyTtW65myK96Kj6SM/61OLszbantyBn
VoCPWpYgEotxj04QvIR21xkImB0kxEm/gcK2Cq1+19crVh9nRCmonmrrI7SNV7eNNLxS6iuwSmoq
PYVTf0s9DUOUdU4n7WCb8YtTVFdkLAwNlHcCo7PIQp7/NDg1ln/F3/wrtdQJhcG6jNwPM1YRYlUA
U6Syr4h7eqs19x3ZUJ7n5zzOdlqu7aoKAZ017giipX9JiIbVwI0hUUw9dp39tUeWlo9PWuB+JIXG
uL7wGWewn+4b+avwdHxa0clT7WcKY5xcHQ9uk+5ggIHGgS3rVvYDCQ7Vg2E+u11yh+N01cinZMhX
pvLXeB7BssS70o7ehOd+BtgC2Z6vI/gYLJUw9TXPoWQSZbfWj5oEWwzDPW/8SP35eWrt8/xXPLMO
sYTk9z657zLVz3po3JtI0BDa3Mgre/LLXZ3b7/WYstAmiTuaPhqRfBAm/cAkuDEfRT9rcvuHqjTI
yfDvSNs+TyraEySEV0CeiNvMaDvqp6nBUmUl00XP/R2N9HEAuEXwG27s8j4sSfK18uG7GiuQfsOp
RkTMuzUuW4HYGsH1d8+pzzLuV9x1r5Vz8MVWdM2Xp6vPMIGs0/mgGnoNNRs8tVUX2D+2U91FenvI
Rx6WlgJzYRg4f2r7JQzr1843X1oCDuGmXRpPfHe1fm0UIqLSfMx8xj5DXL96lQ3ds/g1ZkiBO7nL
VL4j1uxdVcljVjgvRdA+RKJYB7YJndk5j3xbRs6cGJla3yqkaPXNUPQ2Znar/PjRRKMdGIQwZDF8
ysRdd4bMKf7GE7OGW6RNu/ktDKr83Zze+ywFqqjn6yCyTPx12G69gtMw/vDbFjeOfZqV3rU1Haww
OmObYQSREyJSrAfr4kjvGaHRYxR4r6E23ldBvC186sFpfGjC7oIreDd/EHaaPpj8c86Al0a7rxpS
sTV+OTu5RBX6moD6L2YQmRgQpUKplgq4eyLE3sWAOdbjJfCtbY6MhC7gMQvYYhGPsMSgjaMCH3Kj
XTIVgY9NdqGzAW2sLUiKpQXM8HRg7mZxO0fYlyWnT5cfFQS4hVGNp/kAQ8yx9Yb9qKfnIvZ/hMp8
4nUmTDFbm7JTD/2z3xZoV9mHWuZdYcOeBBh5gaa+q01MvOk9HvBX0i9eem/8RSoJXWuL7kOvulVU
3Kl5KW3HNDR1qc3EmUOS7rFPnz02maoUnM7hcxdoD+Wk7QpsmDwWBA4EB1clB2U8NnF8Mu7GMTgU
ffemlc7NIGs9CJ7jfkJ72V0tI36yN1o/PvDSztJpxdKy3FU5PcWBvpv3r0ZgPWu2cTNrsfY5uKrB
vZNGAFNxwSLnozx5Q/kaaME+SZINsrFT3kOk5EttYfQiu97M0rPePWbInfypvUtxcSmChECe4GNU
YOet6OaE7Wvj1M9ewqnXuCRNtuO4bZH5b/KSMCCCaBXBRYOXjKsqMm4Dkt6BKeAyj918aarhxRkl
JkaUPIPGvx6C+jlsrUOsbUzcjFaRvjF+/cbO/KvXu3sRs7fM7f5S8NmOQbmzQg61tLvIOrpPmpxx
UPVSO1wZRYYRIHq0VbmNrHd0y8STpe+qRJFnC7g0aXjCwKCnAnRTcs5LdYGYfN9n4rnMvONk6IfW
Xs/3fUhYEtLVT1xMIXbF4egSmmbxFo2o2mN+nFcWv/KIETVaAKoJvV15Q/AU1fCTvACBLfLoqBgZ
4cxznri7TWb31Bfut+8icnSm4rku8PVnKz0bT8Iwr1kc3fuoeAVmfQnYMBL1y3fCGdf/+cXDMaq8
zfx1tnp7FevhIdXHjWeQUcZPsbmgDZTYfApTDtbEK7YkTDw6XWHAOszPqmDn5nT3jtAYsE9PEuOO
xb95tPTmPaZWEZq9LbcBeB3kqdaDbOGjNs3OxbGboM9pw/BS0OKP2BXzQn/vsrjARVXW5KdQf8yt
bgBUlvC3IbzqmlNeBOm7DGwDvxtBLZBaVBi2xnHhfBPTtWZEqt2FnlPMhKBp6aT9IfIHokUyrCHy
QJUn9xjLbqNRRVeFFenM9B2eiDiAQRfbiPOVlnzZFoaxH9110DZy52rhVRB4u9GxkVppjVTWCyD8
pbDNM0pX9KfJFnk3KXH916AGsatd/PdG2x2t0tgz/034Gbhnicl4Sg0EYlOjbeCshEvbhtQT2dVD
OoxPtDtUe5PCjII2aWzSjzQk32H0rV3madMm1aL3pvVfoCzKbWgEn9A/yCoV3EKMsV9tAtsglfhk
78phOU0w/ajoUDzhS17zccx2GgrdjoDksuMBrnuMFXUJSxDNc22azxK6BH7EgMkAO3tO+nsxGYh1
8N1vC7GO2JKh1sxABcb2vT7kF9+fdsxmPuOqPlUEHZJIrJ2Vl6Vr1U0/FCePU+Mcyhi5NelXrHJg
+QvYQNBlx9dInh2FPXyqRbeeRvfDopFY+7G3CEymZ77Am+1zVXQt4bG8jCYbmJ3HOUjHBolJG0M+
0WA+msVDg0Fh1ZvGShLGiWo2+Ikz/S6P0h8N8tx6yLnwIszHuip+Ub5aG37106Sw7ZQa2TgtuIRF
zYpqsYl1vHQEX3mggNPnSgOkaMR44xMt2BHPyklXAR3sMdwnycNQEIuXJg3hHPCLGqWsDzsCgSRR
0ugDgZt9zCkUX4VfjeCQ4OxFtRNt8qInIJHGBdWJy6meygCwk+WRgyf8+xJJ+5ZkqoWJ0pmopvjk
RHqzTiOJRLt1k4uliL+KUnUAbA+Pg6vs4inLveB/4/pPvV9N3cYrsyOHQnqVXI+OiNeRi+y2z+DB
ighFY9DUZ2tAuWnTpaKvLteA40NI9yivUs7TZVDkcukEIK8jxOhLva6a5cS2jYmxvsqCfN96EN+K
Ytr1ZTTBTGEFhszDIIeLgawxDU+D8KgiR3mtHJI5NFv/aqro3JIvArqDMDBogajR4fnl71h2nGXl
Js7a1PttVwV8i7tDzXfFC8zbHEBCXmg2untkdiC1ZsRg5RvOMnZxXIYYNLfgtNwFYIliXU7Oo2kH
B5RE5KvX5I3ZNJEYoO5QOEqM4mwUSUjjVnKxBXVBdG/kBDbhZLp5bWi8jGLc1NVdUTn6RQJiXKpJ
nWGxU001H5lr98cMQkZiGZ+2Nt2r1mOC1jrHlv90Zg9qg7cSEs0AI6GgVlhWJqNWAttgUln85Jw2
2Mbs/qKX/g0pvtwi0GEOixLt0accZxjIAIpRqQKt3/ZkdVdmH3DdcRsMxgBH0FxkVeFuXXvY9QCX
BqMhg2W2/6vynsTEFzPXxLIWTIOBPULBJfhBGR6fyTWqjXZjOvOuEsavtNudZdHbqMjZWZF5Q8OE
RhmBf+WCCPHLOdWpxZpV53dxzbNRlh+QagYeBZpaqb6rDMaFm0UY4yTquRbdX+Bl8Gh/SPLejla6
9UJEbH2j53ssIw9IgZZWUF3tpnjXnP6XsN+svmdKFzqzoxfddQy9wIZei56PC7sYTmjeXmPsksBB
i2KjoyFEt0fSb5d5FqeqT1QgSVjFYOKVsAxujeyutOqrMRGrEnmAm1WD2D4tjHoBrDXA/0qbY8cs
ajMxvCbhudIGj8oNQHUa8Z6E5btK64M/ltsJR88ogpe0QD5aHUPuEJzY8DKyWvsYaSYGQQevXp36
KZpi/VSrESG5K1Flg1T2oRFFPrtZgSMDTrQPL9O5JGlJ9iDIMqpKVGX2HB/jON3Rtnddp1iPv9ol
+vkK1eFG9trCNIWzMG3vnfDEq/BAmmtb0poEAwE0yJyGx9ghobgAv7FIYz9hAJ4diUdFZqaWwjAe
Q3+695V3LCIo6YlhlBvI5Y/tHPkltcZY1RVgGthZaBGUeAiDznqUafOSZ/k2ocPJ0xiYEKScqNKA
LcjyDffavVW6X4YEZKiBvcbZTAIdXyWGrSEQTCSg64xLQUbDyicHmhF28y26ihGtuSkdKGjR8Bw3
7L57+z3L+y9PaT9DNVdNwsYAoHk/mW3hxCspF2wKo9hA3p3LoViTO0PAk8JHJ+ov1uvXBgdmk2bi
LpD5Tp9LZK1CAl+RPMvbQg6RVXU0zNmhR0S6K1zSXH2yZzxWZMEwkPRgX0Unmo3XcOBEMReehGm/
zmvGWbWTPJNgvA+d+FvB+1YhMUIxxcSmJAtsS3JHkjigvRz9s4gl4dtFZ61ySuwxkec4nNP2/LHd
BKP4GQz9TfrpDQ45/I6Wab2PH8KdL1cdNa5nGZjRKcvakmEURoG1G9MauJ1WYSkcmMJzQUdZg+cH
JF0AiISsSfKt6DQiCWUO0BuE/i5J7rUai0mCwyDqhY0NdGAliIaAAroltEFYT6HZnfAAnwxBILkx
SBgfI4FmHgmGJzXQ4lXSPGtuXC701yY1zm7Tf5PBwxOpk9cWQ7RfIxxH/GjEID6xWHBeckDVLdN3
bWY4Y6tceUZ9L3z7UINj5HOgUgzxeehZBsHOuyS+IuNb+aCFcsEE0WseDXMkTmWrMTzEmvEyOgkb
JQM3yMiEjsSb9sQ6MAWKRMePkZYMb45uiUCXNk7qIS61RuzzSO0nfzC5A9J7LZ2ee7OzeXjm47sA
3pD0L6GpvoRGBOic+BqzF+J4Iy9F+1IOu47eGN1dCZHecfqSPgLpZ6tHd1UZnJMoPyLXArbAt7EK
QVBjl4TEZK9LoV1Cx+Gk0K1L5Q436Mf7jFQBnOJ3uUvWRumYN6EnasUR+UhDui317CsNoO1EBcPw
9CkpNbYic7yjYIUKdS/Zpm7/abxnIethQqxhqvm5tXQhq62bgq56aPVdRYBwB84Ic/BcufQ8JkJA
/Z5KouzqmKvbamZUhjU9ZkO3qRufcloL+v2kjG7tdd1PzQvz53TlIP7KbfjifmT/UgCHxiHdc69+
p0b+BMiO/4S/KpXvnqUZQwpVL5GHXQPP75UcQmMDm55YAi98cisL6kSwjgP7bLhFAp4VE37pz0iP
pw4pEJE1J9qmnetlx6aAYlHr0yXrx0VRpb/8ime+GMnIC1GcDZF2xB71TK+wS1Jw5D2ka8++V01e
bmxchbpLGxN08QNgapbY7YOwvrs8IEXBpLzAVknbyC4wAO+4GHQoeFyZ5qGsyvtWZx4oQ7l2cwsm
WmqWfJLBUuUTxoGJYix3o30y1DOF0sMS3eiHE8nVEriLpTaaWbHuLYM3bkRtwQ5gKWqt3Egzoaw2
76ZGYJiKZ6lFO+gHgj7IEYB0AiqNeoPqYIFuQsMN6J/UhCGkooZaKj2RLBVp9VsjP1Cmlc+2pe8V
RtW1qECaRPdsbgMJSoP4wGhLEkxOEp19CFJz74G83JBp8ETTwUjMLMoV05tT0QX+tnHca5hF5cKC
LxgbOpUT/PdFbEEFwRWAaLxiRlP6cPznuFvH1rnxI7GIk4axrBdsQxgN5JPzKQ5orehNJcC6lG6Q
wslvCbG0HOOAIhGeT4wpKQ7yD+IK7XXVakDjTHdbTd13OBU9dHvrJeme9TY4+E51nWR1NlKN8YPm
twvZxys88NmajoJqXkPnafuvMtNNKkofTAdah2lw7lRY3sKey4p4cHe9rLUuX6Gu/h5zzrdQiS07
8INRTa9Oi3a8n2iGBPWGmzXsW6di5avutSl0uSFE82sSCDV0sHnIx/jeFNTj6Jp+0aDxHEbhq+YP
93nPH0IdqXksiSHCxL5iHyPTQTuYLsc2TfVaT6DpdpTmmI6qbVqa7WboUqrPQVu04L4XfY2muyrU
hQhJ8lZN5g1jmL7XlsQWrDywLLB6UA1cRevCAauEhG4t0No7eI2xZ5t+WlOsAWIKkwNKeXcBm6pB
w2+aSzdvH2vX0Zd6JazlnCLQ5PldYcXfGb6TZ3IexcI0AN2bJS0lTG7e/G9cSJcMyvkm/nLSGKqz
NbbrcLBftAyQY/9gJNM37Y/RlMfewQoWGY9BMb0XdcakxvyqYqhTYhq+4PIeGh4vNvXvbi5n4+3w
KzULCGPwWcFkEy4eKZzwmvfepRHOieBLtVB429FwcESrVVt91QYrfrfVaPe6zF1YhHrLIbu3I38b
OlQMmXGMJg1fDtNUpbaGJP211+t0lUz4/ycXDYeRQSX0rYSdhyMXERwYXntyGvoMd7AxYlbVYRCO
F9s5dFZwyMiFrtpOJ42B0AM51j9GTdR6IQ6NThi439lr30vxaXYN6BEEh3ERABs0yrNVtS01YRFs
qEnOqmwPqlyWTnynmeSHA+LLdTzwk8n6KNI+0S03S5PH18mscaUE7+AWo2CNXI9OLG7zs2EDAiyG
fGP0fE65Zx2dnkGTliwzxJrCQofU6CuthzdXFDoFnDUegdOBYhI/haER39H3/gLAIEOPZ9McFHUn
7+yg06lr5sajFKuMNn7RSdZZWB12nrGJIUMPc0QsPzPw78exSJalwCQRNkenNT5s8ea47StxgC9q
kG+4mX/GdHhPkSOmtXes7X7YMbUByEuAS9Jjft9mZbVPwlcnVIfcWlNhwBYGc66/DB0nhzTpaeQb
eoEYasbUoyW2k3brtu5Gw1dLzAR2rVezM9y9rpFpNA87836f4yRvpDMfeYhIltL1foHdwT8tnQ05
RFBFdA42NnUIuNOVMzOGONh3blWvc4hNOt/GxeiqOy03k3NhlIAXWt2duUvkSsQfpHL/uCg+VhVk
O7Y5IzyreoHcnYiNGOibWbncoMEdeEmmO5K6CiaGgTRoCUqJex9G1TAPRD31lcJ85CvpZusm7b/M
MdpCTtjYOtF2kUG8HTFis/f6kopq4+T4BFVZjGt4/VvV+9+uE+gby4vW6IoOvaexCzMOqL9/Nyk/
wTL7wBH/GFI1EunNfe8CKbDibmVqesQMH2mHYAooVdUvA+vVKFl4mbechHls6gxvhat/gJMvVth3
byQDQDeWLcArirGm14Zt1AyPkamN4DZGfiXMLqvGqOhWwixbFRqc/2TAiJl5XbMUmacvPL/kzsmL
dS5tA7hksSkSn8Zp1O8QZtdAdllFGcPVKlSztDosVM7w3RKDuhJqdLYpQluz9N5aJ7+FebhhWLDR
GFsuw9bB9p0kvGLEYkPToZsxEhscINbpFmiinCJAe5V/gXiZrABaw2FSHFjbqGWjM0w7h8RvByAz
YAgNCrZ9a4ypOwUxna5n1W9QA/d66goWyBMTikjNrW+PAakwFdeekR39Sv/RB5BElocpvisPPJ+G
x0YNd/hrZxPQ5oxuD6Gk+GwAV61ly5dbi3UWIfLmmCUrSMaPee30jyO+mbiRAP7AGTjQMIHRjLtU
z8qt18/q6Bb32+z0zkbx2gDywf1fpesBcjWlBIC6iVWjt+/CnNyVuD/0UJkCe0K8+TAxRVi6+NZI
2rg5qqZc9DhkYy1dhwlDZ5bgABlwU8rEZ7IE5XM5mKip9Eczcp8VZywm2OdmknLjkXa09E3/1ATi
CAsIbChzHVti/mJxu5RR7K+JJmUUeeF90JelZ61lzEfZiyzf9HSjS99/RvZbLJoq0cgJSNdaPNBb
Ut+fowZDkJyK00R5yWAJdk1s4C6bvPya5ppzdEA1Gsy4Nvz+/UFAud/NsiECtZAZpFG4amwE8nT3
8Ph65oGoyJF4NeI+6Qf1Vg/mUhPBePYA6lJm3jVWOCKR1JLFOJJ27FPKU8DX4JIZ6LlASFjbRC3+
RNPfVFVTsMl27C05PPBp50+pSqzbwPHuXDhfpq3X2iHDQOPDt+xsy++fLqq0GA7zpFDykO5gJP+g
eC6Wdl5ZW/6zacxScuZSgJc3dsLWnrl4vmQtn0xAkqt8tplmfr3SOo2oOE8nFCnLnwe/v0NBEmDi
3QQk3lxar9b5faZFp1TyqfQQIErBSKF3fhD4Gquuw38nmjsMQwTOZfqReS/Vf2GRIT2J8SBz2s3C
DdaaaxK5E30FTrsblNY+mOZTySQ8KlN8/PpqVKLcg+Jce8Q+b73GYkYY35KmfbU7oLy1jaUR28I6
7cFt9ZHGEMfprrEgTSsnT2giZmrHvTyeitIj3Kwuj2F5bQAM7GKqJL+CDzVXaxuKo+qoChsWOfic
LMzzgxN2W1FprwEd8CFOKmsT9yD2igAEVmsOp17HG6ubcm1MEFGSYS+d4InUV496j5BzVraWaEHB
DGgFyZagFFwJ9uvHbr4EB4tEGPyzDFAJuSLuIFg7Pnm0jTXloKMoGCyAVMz1z1FuHn3f7MkxLrxF
Jp+Z1WYPqdJ2EY7NJcHMapkhUuQTTne9RWFl/1Q6Yu4i7OKT5QXASNNi3Bo6H39k0bc4eXnM+WJG
Q00mYvWEoNCmwMdPTFQ60LM6JtjVOFIwpOAH0KmHgwyJ/LEZqfTRtS5pti2lPVpeZx9SUf+yc6Bs
kXLcTS9zAuli81ElkPqwTYj86LryHJIQCT3hXEH+XeQ4DdPoZNWY7lja1QxQiB57IFkmZh/gXSwW
khW1ZBAmkLl7WLzmztfHg8XkR7XjPeyzfSKznYCuOshdpYI7L41vhpZdPC9+HUKEqx0pEOmnmCAV
lPm1iGF4xY36ya3w2XKBJsMRSzPjwyFkYUG2LSnTKRgT9LqhVaGLJqlDq2ywnG76SHDvwEK7z8P3
wphezTh/qY30jWeBzcZjlGpUTFSSFQtO5X95QfCT9Ma1ftPM8akIGcaFY8D93WknVyf5LU0nuFnR
udGyp6wvvvrQWmcyYQviB08QBXYaj9qWqRbKj/xGXtovKaKaUoYEPfLZv3SWP3MhoiY2moqrmffn
InwzP3qldh1To9tkiY0OekgJmwDE+6epyLRUlgZUxYnL3OrehKqWfm2czCj4zDMmSSqHLC+6h8Zz
PlwgiRnZelo/MGW33/6U6FkL9IL1jHKylzRGPK0TxpjY7c2ViVhVusl4rZzStcN3kKgewdR8bUbe
S+oEXyhTMkUoQExdOgQEm4A08BbEvlc4vrHk4gzGaxD80oidngeQPwUVG+m9TG+HCKtq7K5Tx9/G
Yic7uyOXig2um9/Kpn5LgvD1T1hwlWs2wOytUKE9cGywhkxOjLQG0dxryZU01Xz0ujUB4ETckzfl
YFFdT668JyaGXADrxGboQIwg9hb68HUwwsxTA0mspazJR2FvHzZkLepBQLfstMu6RFgLR9/dhKxd
FtgIrrnnbFKP4PXfVW3/lNhy+13OWsPmf8z/6t8kmf/6t39EofnHD50lin/zh/XvcsVb9z07NJsu
a3/XdqL1nP/m/+v/+Yfo8XH8T/2ehoHP5d9cbf9BLLn8P/+7/f6Xr/++78tYfv+1UfT3f/iH3dP8
TWAJ8300joYrBCOTv8gmNe83m6POZwyIc4xMbbSRf3F76r8hu3Us33cZARjC4R/9IZsUv1m2i8sD
hITLvMvxxD8jmxS44f7W1kGr6vqOi0KTOYjlmM78//+Vd8QFBcsQBMmGBPGSOao9SS8aDwM+C2aV
yY2py3unMyi0khorBxXKLSE6kC9Bu2MnSxwj2vAsKOtnhxGK7WpQXiyn2PZNi25Mtf+XqfNabh1Z
m+wTIQIFj1uCoCfl7Q1C0pbgTcEUzNPPQs/MH/8No1txeh9tkiiTX+bKR8hqO+UwxrQQ/SghBfwS
GdX0GBvEc6g3uqNFd5OuQq5fqvvKgZbjW7DOddS4XabjLrCAvvudPp9hHV4FjuPjjOuEQ466Wvgd
rnC4B+SMuGZJydJzygPIf1hTF5V1CY/CIgLEVIaB/UcErHyDTpl9OfmbIQt4PXH3XUkBLE/Ydyrt
m9NUZO2r1K8DI3kmy0m4xAzDk/h+LCzn2BtW48OUc6ghmO10q2JvkzdtfqEj4v+91BjULv/9rIMK
FOtpvoeBSm2FjHdWrgjTEQkKRS0oDqiS6eqW5UFzmr2PxeAJ7YN33lNX5uPyVLilfjF6AUVJANOb
bedq6WCKaJYsxbm3UDmTodxF8DsCLdKNfQwdGppRcpwt6YUOGfhD5dktCBka5OAtFljP6FrwB3nD
XuZdioVGhzhNGVWx3VoF1Nz130y6te7ztKYiJrLYoOz+3Gd+esncYT+nuf5G6JFSBN8/00X0I8ZY
vmAl2fT2bG9pedRDCPk6rhXGyPg/iIu0Bg50jo1mrsprHz9q5nyfTQ77vlVTZF2CRVjWP2VRpBiR
JCD3uZeBuP4TWBoCjWn5bihO1g2MvPv/XsitOiH7Y2oGaS3VLV9ffOa6+xaaITnFUjFpueu1VLtI
4VwMUvJHafslRSSVO1xZ9d+9cfXOqX5bCoYI7aDTaahKj3lYnLh/hTmIAKXpsfU8jsSyVhHtSdCc
ZxRGchZkKjQwJodIy8pLHFO+GhXQf5q2MEkFLQbcUZPToYgiEh5A5Mok0UACuU61krv//79Xi9pr
ZXbD2gzVbn2xwQyd69K84ARrD//9aCjK9kjMa9dpgqF/52nJpVcG5w5P+tR/ZL/DEqWHObZ+yBBL
sY1B8d7cWiW3+HVxHbW3x+Wz6GfjlC4toBzZ0JnTdT7nb79RISW/Bo6ixj/7SA3/62VoSm0/TLAL
/+fncWF657bKPluTMbDOte7634vG/eRq5FSSRjmNEvQy9PvOr35yCxgaHkKtuRhFC+a88XHjrWpt
xe2OC0Schn3zAT/yugwW1tWk4wAm4bJS8fnSw3wPgcTwnmluSeep1trXIuMMLYC4lBKtfS76addK
mrU7NfrXCEI4QpMZajWaS9qYxoIwofwrfeSwW5doDpQ1Piozj/ZWb2tnzU5j6gb4J69zbDZ/omnR
vIB5rny4sSXcPIYeBXdymJ6D5C/jwMLSLCe//fdSJ0VxY8rb7ZiEzQwsjOI60tG9qc0m27vGaq0z
MkimJVSYcMYJEOi4lsKqkga6jWHf221iH5nyGVdT2ztmI2+l7yKtR+l5tr19nixYrwSCiFr4asPu
sf27WewrtBXOzrfGw3sFem44l2R2G5vqkQH4x64a5ncvzg4YhPMgmR2HLisMEPxqEjCG44dwt0yE
MZviX0BeyIpvpq2XwRLxOCsaxDDEbhwZofDM6gwVmYCQL5+GgTCRRVWI1G1oVW28N4ri1bYn2rN9
QWmXD73Pbn/j+Mp4FPJ5la/+aVxfWeXz5eAqg72XBHEUBdWIl7evvzXZV6dmxkrS1a/Cuxvj7L0c
KEMnk0a9EAcbw/uaE6xD3dZbG9eaehWruwyHdU1kCbvJqtezkrRntQ6LRhbOpuNRc+eKiHnDXbQ/
jbb9YBVgVdLRvBJFeez96tgQPWyTLtlKy7jUxLPSoT3TYrkeCuNi03n+Y7fXRWcCGMzf7GR4cItr
Al2PoFineqaBAwC93H6N/Glb2BHJaxNqWRJDLKUBZyCCt+oEoPhXinGHjwCaF73dSTIc2mp+cjqr
Jett5quifu9GMIjtHGUSb8NWg9rFXP9St13Y2BbO5dVjkpTVFWlMnTSBEodqHOlo37mTv/gD0ZnU
zr4JMLoRRj0j4SpOWht8CW26CcxAKN5RMFMh5RYA4KvoU4wiEMOIVqryq2YTiW5tjP6tfVu8zGFc
VakNe1GwONGfNaNQzGaS75PKeMc0nMUW3wEXrF+STDipyO+hJ3ShVerQpmev3SWuGq6DYw/XuBwv
tvDHk/BldeyMGApRcuHo2WyzfPpOR/1LSRufGk1oYTTBEi7qY1Iw/PclzRmD2rijPNm164KYEpRy
KHfL2b7aUG/I/FhaSVAyuIDW8jHpgVQ95c8DN13PtAipUaVy0t1QC+zM4qTj52REmpI8aKLCaY7f
wGu8tdoFgvtC0smjToho49LE4LLig2SinGF/CzkqhPFQgREui0eLDyJg9JFSt8SKmD8x2FC7GRAi
s7Bl682uCcnXxagRsSLEogC875MKJeO5qbGOAdqJ5Waw0z00I4l0jWcJNazxzNeWWtNg8IxHq+7a
k+5RvtIaWGPKsWecN01n6GirsOljV+0w52ryDPQ5n5fqlNYjAIFW/6xzVT/ngDxZaFhb8cfuWeL/
nMi46cqt9709UGY+r6T/Xg80GpnCfGRm73bdru01DB1R3h8cLEZXv+PrOTOwDh0X3XMamJn3C/6P
eFyudULvsD0PA8zklPNTDZRD5M4rV3tE4BFuYt6bPMazGF6KnuksRTwJ2PkN7W1zKAxmWx5Z4aCo
4JjmaNZc2vQw1WlY1uXsnGwdLXSYq2RLkTLYTpX/65VdhzX9K9TqnWJnneCMzGnqycLtQUuLsVTR
NuuXkqY1XnQOVjBU0tN/P0oZRN1JlDcw9APr9VLidzJdLwQSi3ZuO/F5Ia92rpPojroydDBcWZBv
nYdJLzlt1vezmX1HS3+ppxYCY2tQu9qyXAqHinLlseDGi9zkVBFU3jlPDbVLypQuxDLZR/mb05gX
E00z6E3/tbXqA3VD6IZp/ZrqmGXiBxqenW0BbaQabP3JnuunVjpnba4P3CJR/rsBYEY68D2M4JcK
+8LASD0XuY7Ck5qAAIfh0MAUoYRgNN9TyI5M0Mr0XGf2vZLrciH5Dy04x5wnjBQ0htUmB9fy4oPf
OW2I6YxkKUebYHRFckqQKReodeCnQnI8050gEr3TRp4dX29PqqHuAWNuqBy7x/RrpSfI2vfSLe0n
0SBE6NrYMorNjEfQ2xuMU8XXOOq/44Q5A0qxOloCMq4+GuZtSrSty0EutKe+2IrB3efjcvOKQh60
IpOX0ehg3GoLJUH0lW3ykSgUHexHry/w1EGBYHsXHMhcVIAW5+oJ3SkHVrCPoqc+RjxiMOpJhLW8
a75J6UboJbXSzqCqtPN//2S23ldrDAffLdTBVx4ijQ8ScJjsAgG+NU+e1Nhdx4bRTpH026xdHnSq
2SikV+VOat3J1pT90EbjW6az9mpdJpmlRUGum8mdw6RpZDvcREgmFZQwSkEIAuj6qWEQcl18Ruls
889V1v1mJqtwaeYESTDFZ8kgiAObeDJF2ZB+iETgVjYZLopVx7YCUuVgTFUChyYZrMAdWZoEi8BU
GA7WeezzpccgyawIVBskiJ0SMcqfjeFx7oFa44XECwFmDZxBcx4nY7xxIQhxU/qVBxiX+fxOqwHc
RlZ2n/nJn0ENLCNy7D9Frb/U86eKVA2bBG4d+IswF3d6BhrYnnBimaW9AQq3xzAOLgeH20jn1X1W
MRXIIeYPs8MUg3Fb2mq/OlCNMZp/egw6J7adGaceZsiWao4ZuAnRJoaCBm5FqjAGmYbgbNlobt58
R5SufvWW2Nya3TIHyKaPuKUDY6AqDFLXOV5J0dky3NP/U9MB5T1Sn27yjRkeHC1Gl/fItGZ43E4g
AYJURsuJSd8fyPptX2j0aUEhY7Qpobsj/buFy12B2M4AVw+33BLv9FHZ126YjoZWzTjDPNYWYN3X
bjkJ6fZXV2aHzkRSzdOq3JYt5804GcNakqpIXuumc682XZ7/96UuQPlxtgot5WRYBSai1SlVlXFT
hk1nJ0fP43nH17BN43USUCD4JnTuiarZxQul59Qco+CURBfQtSE86smd6vxvylfl3pmLHzcZRlbg
ieivZTzRmtQ1Ut+mCUzjJe+CXmt/B98s92Nzc0ZOa1U1eoEQcDHrYnrxKfyB5q8eM8J1gbPk9wuK
utMnoEanYd+nGsTHjBEvbXLH0qQ6AE+Ovon4yHD3srN6in5r8BqfWMgIl1GyKwTx7IU1KbUiioQz
2pPajuDS4H2IKT05Uv+0xA5D4UMr+dX/Cy/1Lo4//ARb5JU+1JT+j79e0GnqvlTNxLlUJafO8IKp
xxBrdy6z8REfNbNnyp341tGkusPaxDjFAMtgJ7+yY7iVGTGhtHwE+b0YO5MvE0YXOv9mitVNDDeu
NO4xq5POGYw8LKszuf1BZ+w5i/kgQLNioGByY63thIoJhpzHGx8gD4I1sknVpGQ4DejbhRAFDQUT
s1nOelIlKH7vouRK7uESxgMGINZIoB4I+doVNlBVnG+B6XZ8+HPQLNq7l0OE67D9ypGaC18N+TbP
fJ0KcbXrXPHCkIChDfdDnGBGw0C4IY5f6+pkUKJl/Bl9zJtU5fGx9Zu9MblW4K9WlwVITy57Vl8K
EypnOQvmA5uutCMeldfY4xC0lNVvP/nxSdXMqSKQPh6Z+cCl/HgL2B/9uUKkySV+Wn2u+U1IHcGJ
L2ZJr20nsk0jaBJySvx4upqNXa+jqMAj+MHm8iZKtIs5+bHdamZXlW+ztpp9BY6/rAS5QgcskbX6
wR9owGD5ohfCBjCiTSxXVL3u/CjC8ZTEp6mH3C+ITR67qJT3FTVlRcRsfhwquesnhs+mC7BCr+2R
YRNhyNYV8sXwcAc00E3SNMwoUt+XHJn8qOTAWr1H8z6du/ERD+uLLBvjrAb7bVwAstc187nChRWk
1yOlPb73LPvuZ2YK0Jvc0pJhPlqOeqEVy9ubGnm+pMw/zFG8Ww10+7Ku7J3TrC0bMb9JN8T5ngPq
YRnzfy7jC+4n5k+1UnqVD3u1poRkYsRX8c3DfWATFoXzSzzXO/SUZU01DxlVgUANehV6zvI4CJ9c
gO3vjGh5pBJnw2NJvzvu+a7+ojhu0zm+2FpF/1gpmz/fRYeyE9BrLtxzzpw4P0sZGnPz0rY5b7uq
X5cke6qdkSQrlzssXhvHwyE0tx9ThKtcLvpzrSdfCQXnpUuDbE+FbW/b7xxcqDOK4YxP2JY4W/YB
1V53Vl9K6kWpG4pVf6zoJtwKMcVB9IRB0SC09kvu+D7L8c2oP1viGtDIuhQAG3wXf0OKvUiLz6oE
9CWl4kExx10nyx0Z0ezE1oa91qGD3msxJ3XEqHXWBHI0OX4TjNhprW4lC86ePxjcMK7ghE2fPq+6
3Sye81thujza2GG2ttd1jKpcxHbCq6mAs1Jx21EptqCczENQCwALjlmiq0h7PbVCNM5GFBYMaQSu
Ux+XtI1VxzN/UDlZC8HXb+zcelXdjOMGGyPMbsLMtJiEY4Z2GRXl78zYYdBiuuPcO2tgaZnJSoPT
qTDh0Pe1oTGAgZ9wnhoLdxImmU0erx4yd41PoCUfQ61pyOuyyx2jZrHBh5fhxAgrLLX8YjoAuBKm
JLtODA+2YFnNpzYJo4KRZjMx7x4X/KCWtvxFNI0EDM85nYM0CrDDmQGVniBNNTQSi5tqlrkajgKO
P7FBRFihuWFRiLm2WXEY40OZ+ErTXhMaNiPrVDknELyXZfjsluXQxTbvrh0fszq56tQ6jYQmsjHM
cnWsJ++gscbOAj25oi2FG2H9SlsNQSM+iqzuxq1u8cWaY3FS2Ls2cQwMTGGm5tbKqQjjDNucv/Pl
RW6tjMvylCX3hdY/eybZDfOLN3ZrK3uGI1DhoHAB4uUm/H49Q9JkZaSi7QyG81dkb5pmfZnQegPd
hZGWCGyKzcQiXA7uDqL7hyqN8ogdaG/29QdLMDXK5KmRowtuXotPQAIfP9sjU/z+z7D7J2/UOFSm
b4RD2F+b77FYGWT9nSdeocyedevHjq0diejnNusPQqH5tP18Iq6wb5mIbzRT7eD24DHHZDuyJ5LD
jZbkdxklpSXjuyT8sFnzeinmsG1KedxUg1aWI8hwm/U9dq08sIHot5X6q9dc+zJ3H4nvXDVtMBgK
Rurkzf6us5QO3ivRT62KLr2jPeISTraJkTofevxbUf+g1duiKUEjZPYrFrajJdM/abXfC4NAw8pJ
znO9zOlcL/gEdOczq5IcGxVyg5njLWPZqtKcU02MW97tcLcPdnyPdGBc/BzvlRaIdQn0Kiahg2m8
8SEPXPzkpfS/fNFMu0KnyXcsYoyykvqiWIrvRPV90KzfGXy/90vSnT3VcEjlya1x2oFyIOaw0g9E
Iv4NeFI3mZHDu+aGneVjvhusJUMnxf5WMmjEZq3TvUQSzPwDL/tIz5fazmX1p2FWPGG6PdMCLWhx
J5pv20+pEVVM9Pk8G1ITRqvunAQ3k6JwwDMvFfUAh5mcwX7k6ySK/mNqXuOB/AHotadO+6UYGhnH
15wNvdwIO9zKM667VSzxc9bPbil/zYKakK68ajO3PReYEjG7cWCNzHBfV4t3Fgt1gnChb9aYHNTE
dJGHF9YCEn+i/hTiOJLCRdf7p5KcDw1KYZnHtx4HFluNGrcC104zzAeXqTPMPRiDL1nCzZc/9pxY
40UY4q4eucA45BX/+11b5REGI4tRvWreSNwASbQy2/LCPv0MRYz7B3KpacCVjmBfIx7G1yxPvpyE
cg4jUZ/lQoBfqMtss1FFpXkoC/HhK3/E2mF/aEr7An9e8J6grtmcyc1pPERbAUyZB2s4jc1jx6hk
mDqTVoL+jVDeaWx19HVBWmLdl/Aqe9LSNq2gvaaST1mdH5yuJUyBExyifKgJL9SqNiyz6cOw8eUO
ZLqzzN9mKbtML/ybJBjnznzRLLl8e1n8UBtcefEhiZH7cRP1mNSabeRbR0vZB4fRWUn6qIpJFbt6
RBcOhTh6TX9QJcezqJY989ibu1TIQVH8C5wxyHvrWhLfGBwvcAdsFZNrFuE8tWHM/rwq1e90wIIJ
ajGuWEXHZlp8S+JpQU1AGxB1cXLt4WsCI5wVDTF7gflp7l/mmkZSN75ZZfxQadmx1ZwiTNbKtMZv
/gFrO6K1G4da5KEub8NIEiDF4Nv2Nhxxek02VCfsqpY6Ktz/XB419VhMnDxqjWwjWyepV7pWZ1oy
sKiyWYAf3TDVfnLGEgfP8mppmb6T7KibZLvEDVpeTuVnPNsP9AZoDnm+ZB7vOK6RqTBuXdHhWyGf
NltPBYXedd/swDDuizX4gwL1Y1IxgpHyg89xQ6ScuxmD/KLFKqg1+nWWPrOAAQ9LEm15V1mQi5+6
PcQjPG+4tP6Uf3O54UYUlec0j74ZbsBYtuXRjwiHlrAnazPPCEQwje+qi153VWDK4cv15butGez3
XA50O74bjIRD17Jc+0b/ypilKd+/p2x9k3NtCDRf++owQxTWGwJlsS8LYliR4KrRO3fc3kNrLv6J
2MSM12MsgMNpu8W7YT72nNO0eT6aXoFoIUfQn1N6E5Ubxvy/BmRJT2YLDT6OnXMd6xc7OTNSfqUi
FPNQOevcfNfjS/OQlnQiRWOFRJ5X/5IWIHWHlNURkCjd+VoUayuFwuGSDfXOMDN/08lq68n3iOLy
07JEO8LoeYAR9s0kBu1U1WFul2/0cTfMbIFFkpIixghqQ2OVHQAiQZs1s2DgJrQt7fq9Lrg1VxqD
Ms2bMSZVcZh3/nXJMVXh4SCahov6gNmBLL0RenkBMEYUFyoRE6KXxoDyiGjL5KSlPs5crypp8t6W
0Fwio/4hWmjd5QOawID66kfc8Knm4+KfztmuK7IvolC3BYHZU2y3maObR6bzZG1hTtBmtUGL+pTp
z+jR9jOq/DCJb9OcNs7g0mVAVrfJTsTCycxa2ZUwyojIUjGozEA2NODfSmoAbStJAswncEx169Ak
6rkpmmPby2ffmB6YvOl7SqD89NXo6/c48l/dOsYv3TeXOu4eSU8xsA+GmP7wWFymTL/50vvQMQfx
V9u7MWWDnlMyKKBXrncLyjl1MpmLvYTcdunmpc4SuTku7LWbMPTWfaZVgkTjmD3WvfmlU9mw62dC
3jWHtjIiYVuzXG4kp9rI7xkrufx4pQ/UgH4oiuN9F+xlrlPfKwYRG7tYqIIA0S/5Qi9D9JTFLPvl
6F+qhS4M2A0Qd2KK+1oBUp1iaCc51GW/xYn/tX7VAWI8ym5ethie8M/XO/iHN4kreyztDz/L/mlN
ie/GWmuJln+IKpRfxfFTPKbtHq2V8vOebz8lRHhgx41s4n/Y2Bh7xSFxqH8WAw5OpvJ1spVDvmw7
uxFqj/3WjC3QmxQj5Ux3dWCW74tN2gDuH1tIB+EgG8wwZ6Sm5wknBfc/SUJ9CQMcf9bogtAdCJIZ
dt8kSwTvnCW8T1kYGlqQsbxqN1Sks+np982EaXbmIIzvPNpZCpR/2laPUbfwmTB8db8LHZtf0TFV
mZJnnYqEsEbyZHKW3c+xHhS50xN7bOSmH7UZdLH57HWcpKkiu6WZ5TKXSJ6pb9xoTskjaRirDeGt
t7w8GFF5d7EjPyqJEqaNy9e4hqlj8USuksYqgwQNucKT72kvMK8MkRxN0X2UyxNWX66vBj7DoqP+
zGWkNHn3TpUbO64UIjCK+dcx7nWnp1SVOiNnMQ6CJ5xEybM7xOEsq32VCQN+wcDsFisUBytsHrxL
xK930lsOoyQpaM2MsDrH+aklsyNKLUNdJeZGGXsPM/UBP33q25zXddMjuU5GUG9nFo3MOE+aiavK
mo6tYVlH0TArBr28KbQ1Zy7tGxUVwwFnIQ5uHvCpYtZJoUO983uLHAnHkmblKSyutWpezTHSBM/z
XJthnBtbOTFAZjYLzk8cCzSFrVzSI/NOFOPpNR1ISYti2K1gIXOJv5bZC3OokxA5KiY69nYwYgIh
2jSG/eAM2zI/yEXj8y2MJFDj0xK3r3nqoFTocGrMSl1HBDPbjg8ldrmYC2xaSMz3Xs0FWmRoEGv3
uOyoS/JeWqJSszdf+Z//i+fuWkVscEnBm9HJI/VL3RmdNPc4dsTcNyKD+aXJE+0QX48wnzXmuMeT
HjNyTF4bld4b667QcsTNwQMeSGRPAdSA17lYHntBjtmp/tKYVK6p3Q0uH+CU8V0zYsYU1Vr8ZqwS
GSerzKaNo1/oqVkYaDkc4V0pXFxtAixAD5+n6x+ThOaCIYEtOS7Uri3yMeqn57zy092MwI07au96
3sckSJO4RrsxC3S/JXF+6AAO4FJTQZ07h8bV3hNaYm2/+NRzjXpeMKIWNiNydqzFmHVEBx4JDiZj
GdYTWJ7aONy8NKLiz7xbk6aL7kJR9e1+F9eMQVXGkMyJ0008kqOsO/drEMsbzLQ7ter2WdFeCvrP
BuygSCi/PSSdLOujLQVspBsQUTh4YO3fuUMLZicqt8VQfw5WTM2HrdAb7dfKmBEOyrOfCNCU6R3W
phtNeFzBYxqU9XwtPRyKM85Musub0PO1Y4LQsDEbmjpUIl5HR8dRnTXuBh9JfvbmdSP08aaUCOzY
Zs5mw15tTq99bb+l6pga1Xw3MyuLRlii9XDJE/aggi5ZpnArQZzq+e3Sf+F9/ZA5hqEehUxk/Yed
uuCse/8nAdBBBXqKC9Lz9prF2jXjBo0ocUU73pAvtQOZqJtl4XN0FTJc21GjlGs7UOveQz7sp6Bb
R84ys1DNGDz1db8cscAsJ2ewDMwmxY2COYZjpkNecWEIOHjXriH42FuSmOvCNuxDf3ShQRC4f/bQ
ijbGjwaWeMPQIN3h1womzcaB1hTjjqFfsTXThtphoE6JXLD17E0ITEGJK2/n22BA0nWHAyXHbVm/
jjNvj9LzLQcfYhlO31MdRqwn+3NJbnJkq05OPV8jvaYZJ/L41qeSvKtib9cr/7isYps2qCasRxKk
PUE4MLb4bWaMBHjBXSQNKr6phKly5GUUy82kTd/tKD591HlHa58ro7kA78W7MuLXFk72MSYDpjSf
31Ql3raEx15GzdH1258cskuKOR0hkqhPbZ4oilW45rq3TOC6gQcQVul4iifyj9xhmFy5QaGwF2CL
e3DWXE1eUlaNlv5du49p7VNrm1HeaeA/LdrjIlvUb6IqHWTDdmFAVxXnksArrPUnm92fKZ+3JxbL
082Xj2jY58CfU7X631KVp8whEdUJeWIGxyXIT461yTtdWic/HS8dI/RWJ+hpVsx7pzm6+PF7vlQT
uuCMQhPZH06TH3PnUbouPt1chj62hBBiG+m/ilWzsex1+BNtI+6f7H3eLqcYg9YYCbA4lZ8u0ymx
6O3TAJ7ymmjsm5W5KyLnz3ebCYEEo8kIQneHEqeuRgw0RZsMuPixsY+cVwA+bKRAXcPUm7KbKXcF
OgFGkz7bEhXsQx0iAbMESMeJeMTvABVemPKBCWZQY7WQajmafd/vl8774E6ZH/04/6adOkyTEbxU
hg0nMpZQNn0a2PMzzi1nr+QUeALC/1w52pbD6rH2qOSs3AWRJfoyTTFsCSQWG2Fop5xppWO6e71w
/A9+RrVZExAt9/GsxJuI1qnAxCwApb/UqOubeO7SmEQE9ds7vAf/ksQEzbjA87EirOyu/hjHrU2U
AVWrXTxgMOro0ERzitzqJXbKWxNF/XacGDUCt0FAg3LWCYKMvRR/mLqoSl7GD+5xfLJJh0hQNvvF
/6A1m3PzmJD5naNv1yR0GyW4EjXR5oEptHefkPVZr+oHRoIbl2E9DAuQR4b1wj7NNtsNMKucr0rq
/2ZZajupa8dKyjflIdkM7nIk9mwzrMxPevxQTunB8eruSY81PodFXhkkUhhE10pgzYO7Re1PQ0Nm
esCUBkSti9uSY2ab8FagHy1pdMacAocG2mBeUCivIZjZqhx3Rmz/Fr033v57cQeqSIj1dG39JmZu
YxWFg9Qe5c+O1XP56221sQ37X5e1I9V2JDDIZS07RzFa6Zb4n1dob3Qq97cFpXDT7UZX+5aRuVzM
pXgR2vzBpdcMDbd9njwCq8WI5DzH/U+5Zm2jpn8bZ0nK2gxUm7wlTNSgHczv83boGaqT/AwqNS5h
LCeN6SmqnWZB9klKbQrbmodaIiXNLdW982DdwIly+a5A8uPZPVtwxRN3uZUcNRtTO3UQi4+tG10S
07jo5vILX5UF9Muvol9wPxQ+V2+WxTnfWr4W374yjNgrgwKrFZXd5sBK2Binwn+q0FcZHh6XpD/Y
fn32jYg0Zkb5Qiv2ikXQpkNiy9UDR8y7n1F8OvNOTqP1xPzqr+wnIAgR/sEJx0007gt8dgCcMP7g
weE2ntg0haH1qlLeaVyxZhDZxAF+hcmBY6k7khkvvcSa78aCplA0RwdG/VR7FXZQ97mpmJIisZMK
0Y8147oOKeagtwl9jrlqEaC/7ImsgIJtlSDw3FVGvC0na9znS/2eLFxkAVR86TADaZXD4jVnKC4U
xRFf7Hq2qRo65Cy2DYlZs0qtbVtT9MVn8GMyCzoaXmYFDNyZ6fl0gBse7LxJhYZp/ekFzbfFnKFk
1EV6Fmb0iL3ZvoG2eDVnYTJtZicZS7Nlws8mzqhwx8Huq0vM/Iel6qNutMOisA8OPQB0QKpWm7+X
0AB3fc68ZhzupKjBjTyYnjMFpYq/wNei67QtuXMYSZXx5vG9Xp+EQsXg2KX5DrmJIwUERFaYJIb8
UaSETVYirKv3rAnF8F1GxcFLfPI4OUEhl12cLtTN0DxbU/sP/0DC7Vd7rUZ9Yw7VsW7+Ocsh1Uha
jSkOjRivN0Ml6wrO+3de49c5IfdyV0VNR+BpOjcOkbNuKb818or0kK5YFzw3zJFJ/B8asHRhrGKy
c4POOT5/lw6dAiuCnEMdyY10MF6tZHkh5rDDa3wboc0xF/vuu9do7FBMx8u8TLue8mXaL/tz0nIE
Zh5JBuc5iRNuTekBaBBbjxj/moUL7LwMwcywnqhKcRwNWF7K1e+EQQiXkVI4YkINRhY9MC08AGVz
TFxJYWxu39P1+ais7E1QUgBlw2ScQs+unZRbK7c+LahRR106J4YvJ2PRzyNE75VVRp02mbjo2WnG
r1z3P5tsaQIhKb1t/ga089okH6bfmI1sNU6DG6+jB775qMDyNNnwmAJ+RBf8mGbeE+U1VPlx+N3g
++Vh2ArQnn7yrlm3umcImg/dzkHp5/AGnQnr4hLkw3hXKzQOjOxB2/p4yf9Tyr131p7LIG0a//Sf
FKM+Lv/AXwK75kKUxXsyXNxdU2ocAJMqVMNMYcgtx/Y7FmWNJv0xuu4YzEl3YAErA+mvydjux4Rv
4zniC38aF8oRbarBDRQNDqm+/Gax5/Sx9uJYnKI9h6Cpie5vYAi6S8vh3rW9O4X9uNIGgD1eRJ5r
8pnAWxeICeR9jPnBARUCnIbxplNKPSQYjGSDo02M3T/HzUqkbrSiTtPrQ1GQ7MlE9p5pBbUvVjpf
+in/zP3+/zB3ZstxI1m2/SKUOeAOOPAa80QyOIrkC0yiKMzzjK/vBVbbvcrMNpX1Wz9UVWZRQwQG
9+Pn7L32tLd0ixKTiZHBTt7jhJYpPjXHeaydcFiDlwax5n9qRgqranTDTSZA+rTRdOyqtyBo78YB
JimKCu9xMJ17oDk/kKzAcqyfwclzSkvJ4y1N2hJdHqDnyT9JXl2ZaKL2mgkrbmKuVlDW62RwZlrq
zr5eKK0pbrrgInMQxKOhDqA9TkFteisv8sd1XMmbkrBZS1kdtULw00+BGAclOITc4XFk3MB5Md6R
oFjv8wlctg4yZ0eT9rYD08fBkojLbJh2xKITpVEfW5U86LagiZ/Pl7YlJL4OiTNWibcKeXjW7Twy
E7WmdzcG0pk3PXHcQ3jDDBjEhRw+qd+JmQTnwyipPDEQs9epszwpU0iJ/dPv5/vB5IXNNdpvzeXn
pdcbUglvmYx7pw685cbs74l40mvtNp8IpTdoSod1EcbYD10iBCYj59/kgeMkepNJniRWWrOn7PNs
ZmVpe/WnjNXU8T5tVf8SdO5lZMBkNsy1sEK6ngYEa0Lp243jpW8oYIo9A5NoXS4qEUBGDHkL/2Ei
Oj7MDdSQIjcPwmqZg09EF+b4tFYODum9Mdlr5Ef5GQ7pnshh+aKwG0z1u8dVOOeOCu9iGe3GcIxB
aWXvJSKDJJygGtDrupl4m4AMp+bacU/1yGuVdXO2jWd1ihu+kdYzmqeSCQowu2ucYcEBh7Rn4IzO
nGcGHBDASTBHFeEbG8+GoyKc/FXiavRggJp69veNBU6QdkXzA0TexRkIQ3dLCKD9yNmkRP2xdZrv
0eR9EOc80l83NqWT39as7EAWHxx00Cv4eG9zAi80Fb+aOKKmsn6qvH8hlrMea2jr+HM6WghGC4/d
g582AQg7Uc6hNk1otklzutHdXRZo6BNLbjWO4v1kD+V959numrP6vp69765wn7HTi0PjpM9RW93n
o2ZgXOKPSDoOYmZn72gaQ3FSPVp698WDVHaYmuIxHBnpTtq6KwXDk2pstxH9KzTW6TeHFZNJfn1p
p+SFsoyjIev4VjJIn4CGSH46IO5Z9cq9o6MTYFEqIIbtO88cFqbJAEhzmWgG2aF2m4+k1Z/JRBfM
jtQHPJ4fZopIvWjj10qjOB0yeiO07X/13Xe3dy8ueSl5qY44MTHv+jC+Rd7slcSd1+JkXuNlyXfA
Co9jAU+qlPk7cEALVF+/s5LqtQyn5hRG/UsZ4c0MDJSRduFsZdIwYAZ/hcK1Q7+lpruAjbJjAOn7
+E2haI4I91eyHirSvO78gXgZvzOLdYvW4Rbz6qpK5VX54XSoavFseOr7TPL6lpTJfOlfxIiHrXuy
bqJtzt6hAjhX/fRUGApgLz1P3iA4UP21AnRAhBpeGnN+KXMVr+M0vZiy3IOJ+G5k2MYSgS+CxnXS
PhZe2e5DgUiH0RgKArLJs6TetyJCtBLIfe9733oLCrFlV9diYnowtuWNqNNjbsyfdtvgIYUYTCgX
oAsxHbyJRo01uJ+VHH/yn3FNA1TMV39I6MK3NSVNkJ4dZWBZqWY6k1Z8D3ToGIydhtvUPIdtBnar
em5Za+khBTRoXspEMsTz9JuK/ffOZIa1/AOBOHcCoLGIUoS1ODUGpkl73NZr07/n2FSvhDCuDCLe
AbeB/7rLOqZ1qeVd+5G+Ot2jOyvjUELll8fVcz5XV7uzL0FWngwx3dWpzUHaJCC3QMrdOOO5Kv23
fohua2Ib1zloShSrm3lSxOw4hneqjW1suNydXu5kHxyVMd6i3bwRmeqpPdZN5+3saEYgYZJTQuVV
O+pplkjxcM2vwhYcJWFEiiHYsGzF0vHuQh/nzRxeYskJ1MwruX5OUlw8o8tvEN1Pf8b2QALEGshR
cA+ikXlsW7yUsvw0IxosVWHe1hBhMBSO3VgeQqQGSPVcjCDjm9DVScPFWbUxx2A7QvdaTWqbSBRx
cQefxNLJyQRKCm1xvIoGI01k1+yQlvqugoX3aRjbNHWTvdXoz1aT+E5yU7EzAj4sJzz+lCBDN45z
/RQTw20QTUTT+2gHwzXR5c8uQCDhaq5lkiPrsC1mKzhwkyoNTvAWGD85H1JmzrYoKEyxkk1Hk4Ma
ArZgy+nrxhPDc+NJjjzUBlAdPfxyHlp0toGuTVsabqfOSh+KUj473W1fmmfT0Y+6nZhPF9RlFuTr
Sl6SpCE/aAAEFgXizQ6rZh1KqAmVa79NTtszFEhfNafOVSZYgCFBMRnghLwuuOv4LbIPExTInNqC
WXxVMfRHndEKaDSk++yF9FtQorG1zvklHAo3fU2XNKVTQ1DBcvrJH2U53LRmfYafhFm7F08jrrQG
YVsSlPMu88RTtbS1+T0b7GTDyhH9i0PvCjnJxoziGodn9cg4F41hwjTCSo5lBV3TWazabs8Ovowi
bLh2IgbLkaY+PLyZDps92DSkonPKKk7nYZ6PoF42QV8N19glmtmccNyDwuBJCd0TDTQORUFjHUNo
a0DNmFONLTG4xNAdfFP/BFyJkAEJe52qfZRV7FFDlu2APIAxL9age6wPapY0Gq55UnpkCqO789Kr
VXC6xE7CwMKLgl1+yynVgT7S/Sw65NzNNPQbL+AjsqhRm2jkXSWNZRQ9dgpQts2PIgvouNfppdKW
BoSLALcW8pY9fWvbFlR95jcuMrFV6tnGLqgrcXSReMCwwnYixN5sbFAl+BpPDhClniyordScKkHx
rt0keIrGtUGM0o0iXgqCRveLXCFaCKEDnKeDax2IlgSgAbk9HrhVGS6tqCjCQGPKV2ukaIPXtHe9
dNzP9czTZw7WYyGqY+3Pl94Z/RWmWbZ4AaBPdNQME/JrvMr7YbDfp7R4MYyQE0e6LwdyF+rBDzaL
B9fT87yWyUC/oXPe6ZcK7rYWN35q4CVD3rdAHfsbAIllW3FFdPfKyD3GdkuUCIVd57vGazU4LJ4f
hvK2Jr+4azImhlX/XQIJnCgjMZNgJZOJs9cm1ydx0ei5eX6XV+MzotAQnWBM13UIdkQg2CjJwopA
BPVCJJy7V001gOSKEd9l861TZv7N5LBEQ/db9cQOHRl/I8zwmVk4FIh4H2VDaWJl3bvoZs6t7dOg
/H3MgRmBgU9V5zFfQeFzjcwfvYoK8hY6eGEdzpcm7JnKdo9uYF1dVJI0xczH1gKv4Y0tH0KtYV8O
TKIgUEREbMb2+LSsTI2HHe4DHZpsmwfr7Hv6ndZJukEACAbaCQlQ7JmRhjGo247Vj0HdqUjzZ6cl
nqMoyby2LBCKZpIw/RneZzpzWHfEjcUaTWgYFyCIuRRGW5QLr5DgzHh81IFkm/XeZpnejSJ88Kzu
dRjp+6bLisEpshkWwHUdIphBpRWoXzTqttxFMsKtgHiVeCarQdww/fikmCLawfU+WoIRnA5d3Swe
HZjokC9JfzcLqivFuDoaf3ELp60O6scmogMZ6Q8ju5qKtgB2hFPl80w7Ln+nMQZHFj1QIO4Gqeve
TbjFcdfZNzHtWNjNvOiexf5seQQS5+zRRsIOU0yu3Ax5lG8sxzpYMOtXTVmGJxdkUy62GfwmvAfD
xrWwa0u6uTR/qhSqd5o9ZMXcbr3Kb1bCml6zzLvhMHwVUw8mgV3+TU8a9+94ZfD64pU8Iy2Dd8Ou
yUKVIzhwQTtYMmfKlgihUjzX9nANFjVk4yc/Art8VvWTNyLJ4q4+N6p7zZ3k4Af5czIjR5cu+fOx
FNmuGe0X1OFwJiXncB3/yGeCB6Oivhb2llCG15Kz5UZPB9S8e3Pgr57N7E7XZbaDm7XWdnlqx3pv
DTXU9Q/PaY7LX2QQykDezzezMF+1pivrTPaLGR8Ron1DdZWwA1eED7QcSTxkarlFL8BsdpG7qF5s
57kKYfCGDw1H376jrgkXcTnqqbVo9UZ0xXHowvto4sp259CfP+u52OrGPEwtB5j4J7VLxgCnWVra
VK5Y3I3wzp7nc7EMzerkccJyKzVagmApTVH0jL33ZlkIc6UEOpWTP1pIgtF6e4uXYmm4sDdZhX3C
LHnEVcswv70SKhGtE/Zs7aAwpoGz80Hr00vkJsQUE7Zv74raibfhTIno8vIvSo/eJGUyZjcKMMU5
sAlmY76kAmNH7N0ow9yrKsjWCrvKnGo2V9+9odbUmwyuZVjrbxodNO3DM3wthSg36g7V1Lx3ZfXD
6m0kXmyBsN3kpWEi5UJJ2lhdMqKg55O1aXju5YUKGN4faC72A32SA31uIwkf5Qxv2M3oIbLpjB3c
nShOF2sCbvqEZpmITlld54emJlBpStjWYxu2GnyZnrG5C+jHCupn+zhb0gf3mu8xML3ZhtwHSXMH
loHAR1+8OSJ81ssLrCdcO52C9YNHos4d+kXWOZ4JH5Y89ziJrc/BZ2gqz8XECU9xk+OIjdwU9q3u
Xeb8rIyJ5+3NuPk5pOk3rCV6ZWiWVmZ4zaqtURNPENjyZ7ypyMbc6mBK3uG2zA74EA8RiihfyWrd
1fkjvdvVoCA9tWqCy81ck772K7Ui59Q6eyBGjmmqywwZIz8NcybhYendxFZ+zCcJ9WjUUKCguLKJ
k1eX3rWReJkQo4F8OptVc44791uBKBwHV45eygADxQ9mGFwungrfAR069zQiylS8+EwajHBQD5U3
3TkVx2Ehr3aVf4ty+USxdw7YT5kgEwlBG3XxUI8W0wjPYQbTo6egb17hX/5RmiBjeGkeWqfDa5dh
zuHwim8HjotIvbNkvWBzr15JJqlY9GmqcHmoankjsRtnbRTvPGf8WTD/o19axVhokLH0FnrpAoFA
07KXuTnmujYr0Gc6217IZl0H4MrTpkz2Q4hHoCJ9L+/de7YoExdeg4OSWyIYl4Pszp/nJTU5M6gW
NVJlm54wh1RO8oVzZPyHPVpZL51utk4Cqnes/FXoBD8o3dEmUQARP0BHgA/ld+Jnq0tjDez/BW/v
Sx3H+L0BCxeMCORQHpi85k0t1rpqH5c7NCExPFjTiwaxs7GICDWYozDH5SIinmsLAP1OND+wOoh1
EinjUAe/gNQx50iDaeW68MKK6Tqq6K6ys01fZqD0ZH36WoOrfBo4vCIyItqZ3ZpQLtQtj7ljG8g+
2SZmiCE8qOE8fzbF9BnNVnWukrzZon+46w0Ouoa9yZ2eBFjBH8KRNlj3+7oon0aEWBvTFoITfXA7
+uOjBT3BxM441PajR/W7BprZr2DG3ozN8NL36sat5720pu8RyCapAvfAEnMbVpDjOE09GgOHUY00
sYL5gVRgMy0LZR+9y16CoYOzirbSKKDg5rdJtpMWCFRf0MCRfpVsqYrfjcK8Or7NiVXO2PEH9wlf
rYklL//0Rf5O0re1WWhMMeADOyc4TOrwUej+e20H/ZowpM1U8oYCjcMDr7uF9+Xtc3z3m6bRx9Ao
ETo0igEm75PNylYU92jLLAr/4b1uKfXTUF6plSEPcniNDRtRB3tSYCyiaEwtMjtVmTPipFI3symv
QtEGzqBDhyFndVBFK3wRl0gF7wMYmJUiDmQsUkW1X9DDYEtenjnar5pD3p2PjrZK75X1ZFZo7lUA
Zon+AVNoFuu8vw0KhtXtWDS7rpFg0Hz6h51XAAoR30VZc3kNHnSC03ejrXdFh4mxopVs+79Sn7YR
6iXippL48HVBU0qIupBXivF3f6DBgg63seePhhz0QzlO332fxdNkNUyE9dhip5Y4HGzWmGXgEAwg
gyd2ktqfHiEAjCcGwoeiV0+U1bjfs5l6xHCcTXfbzApxUJbeS9t7gxnGwj7QT28vqbIPcWt9mj7e
Y8sbriDfsYmzjY61dckahnpJ+khICCG6HN7WVt88Vpa+JN20qyWmxMJ57ZgyrFqvfSi6EWVMmLzV
VpZdmGgDsD6zQCxLoi12U894E2DNVLEtl6VSe2N2aNHpu2DieXN8UvhwwL/DR6m3Y+x+Q6YqtnZq
EFz3AhQBu7ZC8YNV0qK3j9Zp3nJI79clZ4NtQ9vUo9B0FSf2yS/fBjEiPghr+rTVHld1scnnmLR1
ZPI8JB9dnhV7Vk/kH/qCc4mahRDDXCk2ZychjZsSq+ndrU16nNVQ5TlR0a59P9jmMUrUIAruAhyH
U+q/4JE/M8fEskIkHqStZ3MOHnrHY0NGVKBN9wNT37V3ssflh7akWvCM5HnZN+CjNi7UsJ7lkr8N
4vp8pkfUIZW2GDmk/aMCorqmURNvirw8EKN+co36GWjakSgAGrj2Y9pKsS219YLsDXlCeq1MknNc
XHOnzOhe6qBqVmkDMX220GO29OlpfWzIu0kQwjWQGuDyooM58Jgz/2jPE1Mll3kx8b4NqQRZ/FME
2FdJ4s7oaU7WtlTOU1j3CKBk+IzwcDsjH6arwBAvQnjYG6iVabRzj+HvdCVtxgx8fF0hb1nqKwQz
QwVlDkPEO60bbx3hXeBkguw+Up23Vp3xDZvp89AUF9jFv1J05Ii0kp9enh891CMcQPKOw0v6adb2
SzFEd37mf6d3L5iemWfE0ZvIcG86jeyDAXP3VPaMmKQ3eisoL+9j/zxHfbkBT3XMSwIgtZ/u7DlG
iF54VzaGu+VlcQde7NTi1JzCFgYa8Am/DlymTBBr6jMEdyApjF2LmbME/YqldAju+1keACSjNlgg
Ectk0PLqgzLVsU0AuhWfaRB1O0YNZhRMG38cVmkWYWqSm5Fxw3FKyTt26ntPj/WuSLx3gbx5s1SC
Sk0AnJgQUCcD2E7mfrH8r01HXIaWDT+U6VOdDfuMHMw1eQMUlknKiB/cJU7TeG1r6DTRKc/NV5Ra
37OkCdfLfoPxrTZRnI6C05isNzKxzqVH1YT0E50R0u2qxp0Xj13JZoxRXRv9Y1OMZx0I/7D8UcYw
plSv+c6sO2tbsLShwzuXJtdwEXELdzWSHtJtqoyEpMRDcNwW86Nsozteipxo3lIQw6dEiY2V8Uvg
gm7o3o0MsKmRHGisnMXIlFVieMWjjgWkmIY1iUX72CnOQ0UOTR0RcGR28c92mi+0IewtynC4CsNL
UQi+HxaUNiR7OcWt1PBwhQBEMJRRrxhNwcZq+VsLOOLSh5GR+N4aS4vbLd4Tg35Wjmm6H8Sjmksb
2TJJBxye9mZuPg8kgA0+A9hqGegdY7h6NJ0+vKIcjpYT4ioiUlFbFaNpPkqeTTSSSCO2Qx0ixXcu
hBLd9nDoV+2MTCR0bnGsMXp2ERVzAiFiy197lHnk93yymd1Tex6sNqSPHGLAMNX7FDA76DVQmMlD
D7Uz+xLZUKnAnbY1lV8yVifkxOs6Ls8IKbZAI75NNXjt3H9Bloa8UiJ6Y3yLCvndnbGTCTy3a1dE
1zqg2cP+SspCe8GD/z5Z1IgbfTVikmZivffLSuwJX6C92Kd7z5+ZqU/jKdbqEZsMRnvP/I77/BPU
9AWYIb6xuO53LdNBzjRgdn0nfohoom3z2pn2ueTBaiOUkf17x6x6jaaHBqpF8gFgGUy5tuOte+F+
xHXur//3VMGbx93TXxGC/yeJgjYhv38ACnY/vv+OEVx+9X9TBLX6FxoWl71d6t8AgupfHo0Si/ff
M0EJLrzC/yYIWvJfFsAOS0hLM/bWLj/C7rEEL5vev1wL1ZintSOE4H/+NwRBy/orP9Dmb5CW7QAw
NB1bSnf5+W/8QIgkIwpqHe2VLhl02gDdU1+ZlOR021uE+jBdp73BHHpddTCzJzixHM6D7uLFlYkw
qRxfxrBCEoTw8WO0jLWTF+0xCtXBruQBrI2K0rN26ZT9dnH/h4xl+c9PLqVEFSaVpWxbir998jCC
siEHL9hnEGM5nJn7YfIgJuDDiJZhMuj2nh4jRuakpA3eI1e5qvi2Jl4BMIpPhshUHEePp93N9Fvi
3cmQVBu3Sz/KUvCTJMi3qqiuwovnF5XNm9pJXin7263CjL79+jnLTL+d3OHRDioMiwPn4j9/S4vH
o/z/wdg290fy5RxHcXtc4Zjyr/enSgsaRs0iqls+VAVnnQGi2a2tmVLXNkJM92W3reNU7x0R1Lts
proemGGmE9ZA2gTzumZqc9SyfNBRPW3n3Mu2w/LlBMGaAlLgg7sto3a6D2pcjFAH05In4c9fg4fy
H1/D5fkSDs85ER3L8/z7YzY2kZPNk+Huem3Z2xxZDpzqCNFMgF8+IA0Y/HOq1lZLT1ZY/QRK7lrU
9AqkNMy7uM3rXd4kJUQHdbG8QD5bGTOhBRA3jv70RPQlQ1OXXleV9S37O2wWXYfiMpHfwBC2/1ZW
7HSx4ZDekBNtV03GbaxAwQVMYdeBjZ0KneArGL2WgFfWbv7PhaPpWcN1SdnCGoXxxDMGhsRxi/R7
aJt3Y8Bb7gI/v3Hz+VlS2XW4gN5keJoI4ImNGuk0AIlNBku4gbG+jjoUgINzgnKLvGb060sUvoVl
Fz4VxAXYzjhfqDwthaXGcD47lX43WzO8TQugKi5KWLRAtbzNjPhRufA589QqN6od1k4k1K1V4l//
8237il3//elTnumiyTXR1bu2p5y/vWP05gLwBX2/5zWxz9iEjnbruzsP9e8uDCvsP96kbywDYMhT
6zT2mSu8j4Yy2JpCsRkW4+HrUbOTZhtJ0nSshhuVx9u6LLz/8KqY3vIu/P5pbeEJaSvhCIaoEu3m
Xx8yEx8WJK0s+/daNrM67EVfTujssaobJbiAsqqIerU6mD7V8KNDbHmdigjOfH5gajuedDwwgR8m
GtNm9sIUi2CIOEM+RJriKjK65gBOFZ1fT71HPiqm8fby9WJOjvU242ilwTdShEHGk0piNey99hzr
xkGvLet17MfzPjd0cbSm8QX4Mm/00O6cBiOKiEaB+8gLtwDtYIjX0G6sGmA+f1u0Z2+oOGtj1/WF
fZ703J06TIYthpw9r8M58gRiJGQWGELWsg4UnLWZA4OHwKpxzLeoZDEUJihEewo7jGrGiywWmHRp
4x0kVdwpRxQOOmw2FkmHVOGwB4LBxQ/GtMb1FnCWHp5jG4/f8vo5tTo5sWWfc44A54ZAqDWqznjf
p1EDgMoPd6nFU0/TGdJYF71OqqehvuwYTlfS1AC4mpnhS4Yk55jVtgV+DaUsJRZc9TH2To2RpKBQ
ljfN8qAjoippN2kF2McODXXK7PqBiNf2xh7BXDETD+gBxKzrAGG2sa+mwzDrfuWUPq+VyPOtG5mg
3vLIvtAXOrV8gwlx9bX01qShu/f9FOX7Npt+iqUJgaD9vpbjh5b1bUDUxN0QceXNtIQG2qWvkX2w
KNpvs65tAFNzepMG58wKceneGwtzU4SI3tSk3tyof9BNZ61TJl8QEFIXdD85TgY5FOSLs6B3LhHF
c2s9G/brQJyl9mDPBlm+53X0z64zQRNXE6OUrlt/Xeq4Shvcjnl07EX6/LVwFapvzkbrIz4gNFyE
ZfTqzB7OrVJvIbcS7ETy2s5xhmifKprBXtNjdpz6C/ElTI3g2VxrLMdeXThIlGe655WBX96LXtM8
GNddrqu9Lot2g6JU08oj+k/Nt+ha/ZUEz/rvtQEnF/m6DjKvcjBjYk3bJlvrFvvgn5ck+fedhJec
KkVJSimhbUtQZf2+k0xku2NfRx8lp2k40FhXMEx97Bjm9KQnf7oHgqInQjeU6/C0g+Gzu7AiWSNC
V8RDScA1e1+eIusyRySA2nR4C8lTYHzFvMx1NHF8iPXjnieBBv7GYiJ4iszJ2RJTzmhkjLs7gCPF
DST7x3ZCJozrbK9YPgEqT0++uH491aNV/Kdd1FL/XOBw6jlIpJD50XD7WzEAB0Xn8PyjvTbyC3Ll
fDezw+9ifyXYJ06tHGLCQdeJ5MCZaR/N9mSuXZ2012Gkq1hpqdGxZB4Nx4E0AHfEJFcTo9JkzEa7
wMSG41fl26ytb/Uosks2EbT45/tn/+P+0aimgPUsSwkw2Opv90+CY7UxFMZElDJIdBn2w6Q5WKqJ
9hnJASmYn8zCM6CiplrXnTfeYagvqvaOMUX2kFqA9HsygTrIe1SZdbbHq/AMPZqZo8nB9GsJkaVj
Hug/HxNlH5MwFgfl6tfaRAFe2skvs0D6j17ptY4zcfaG+EfXC7KZG31baeQrbLXuzYxfsW4JAPYS
sfuqX/G7vwfdSMCsRfckbybObi6mvG6kkUNHFtl6Ga/bycF8QyMsqLu900zhroO+sRZTeRO7nf+g
+pcQ0eJ/uKp/w4DbNjuekkpJgIGmo77K/N/KeNQDYaCTMeRMyEZRxZFJLwf/jEX9uI/hRLaZP5A1
YU7XzjT2VTz3TyA4toTpVQ/QdwO4q7WpPOgVgp5YNYobNcXVYe6M5OxhazdXCm6MIiqkfuhgwo3S
VC922d0NTUWnehhgHamPfiE+V0whiff1z60ZmUS5j3S9l6IzSEWLIMTcslmxzM+MxDwgXaaFlCnU
rb4xid1punErZZ/vwexU6z4NHlqi5XZjC5C/DrW17aX49eeLZy6P3F/qBhNsKcuJ6VksLqYn/rqk
OKAMuzGwFtKoZEcb6Zck5LvFjatJYKEya03r9FXpJNZjJWe0G1FxTLx75JfqOBRSHhWiGQKRxvOf
P5r850djlfPwa6DOMF0l/lbSaAu569yzaA+LEGws7AvwBLlqe/lpZN0l0+QY8tWqIyeecWs5HVlp
6HlcFBmVujqKaImyiM8hGyam4/m5YJc6jd4TeL7q3vSD99CipSVmIrnmwd7aqimBJYI+LgQsMSHc
XWUBH6wHmaOoERAeR6Ij61jhviWYoB+QCPlU9H/+2s4/Fwm+meAI7Dk2//X3UymgsJIs3tzc9VX5
WKK9wvVbrz2DuasXd8wuxukY01HOcDMUKKZPNPK3JS7pZ5xRNalXZUucnysrvTMI/93rxKQ/WmUf
GA8uvpbfUTmhBqDzRSEIqDUkLojIpFnSc+xV7dyMLVxPQVvb6KMezp/z4uaUMl+ri+dlBZN2eezz
pH0i+pZsafA+gt4/UJRNZ6cuqsqecZgxrYFUIk1xtX9Uvn31YJ1saRH1u8ibgM97Nsh3rE/A+4ix
j42hug+mC+TIlgGyEd4uRwDZm6SwuELviQH7LrDhnmnHrEYGGXvHBic7lSVemty8/Pkm2Etx/5fX
gtYD74RnC1oRytEEHPy+09K+QnnGkXEnWiva0Sm4Y6Q9ku129IOh3NVlYB20hw5+gRfZflaeg7zY
DcT3amJ5LjkWOiz9qSMB5RnufrBG++zWNNaS7olMOHOb9Sg9yHh16IE3Bi7XRIPPaRS5zgw2y1AH
N6pmAIPkGYvObMDdliZHtiomzksNznYqxscQHc8ZWT2QICpItIG3OAgL2mHOq8mv03gU7rqiPyOC
D2+sDntAQNMTTSGJU3MKz6voRXRGScsc3ZbHP19D5x9HEq6hchzH0lJxsjWXB/23ddk0mskcbWvc
DRHBb7OinyvBvwZCPsYz6BiUrCkWI+fFZwgE34qkoskP1bEgZrE1znkW+ZukSry9tcAaRgtqCsBB
TnwV5pVGNI+JjsgS75icj0kJ2CXT1a7pccGXDUKmKnKs7ZRD4FpwE6iHkO0kJa1kLwJGVKFpJy1P
zjhl8CyTD7dNs9h/KDv/YATT/axmXKO6pVuOgM11izv6/h9Dme6c1Btu5oBtsMSqQPgZH1mB3S80
hw7DQwXT99zfoXuDgkei7P/7aF/nSImXcKVoNbHjR0ye+T1+Nb/9+dJLHtV/PMBUyS7NfUkuBlaE
v5UagzUT5EtxtrNNxPdBgc04mnzY17CUNmFSRxwLko0iP+vWDdk2RybrZFoiVDOt3Lt4EnNbP2jM
Zp43Xg3aUMC6LP+2xnPGQawj9rTj4FOqabyOGoVtaiOGrnzPvaj42PlOeNuo8iEd4vcmauv7AOvR
HoQWUFO/jvbdiIYMpg0mXGR7UTh5m2QIwr0VJdygSbD9MRaA9VNA7jXnwtz6GDkPMsh/fJHti/qs
7Mw4q6qihzJmSPZnmXebQunL12eqBF6mOkcGRoNlPgkSGTk0tA9N49zgivB3qTSDtSixFjDTHo5h
NSTrYiJivZbWh1fN+vrv7wZsecv25G5H5ZgbC+/xPs99A10hhkNdIO7ngHP1qR+zGUWZaJroTpER
BFZ5Hs+NPcaHrytaN+ruKwsoWtLPpvrMtJzWSsj5LzeKQw5oE6v9TiyvZV7N5dvXPxW6m7dfZ3Ul
GIcsl3cIRH0gmy64ESSaYFmgEdSHfXkY5+rt6zvqWGyHUZQ05YAvWD7RR3o5AQ2AHO584cMJXP6g
fiqeBuk2t71BcqdABMnRdNrWXlIz28yTS9ATZUjJLUBU5t7OLceLP/n9QdA1OVvh+C5K7IYjY/2v
XRE6/XzGDnE1phbocZuSky1gKQEv9v59UwICi0864jTSQGJ6KpHLnHQrrJ1oEiCcOmnOJDRsjBgi
JRWn3JRhGW+CTCBmhkm//vrYhe/cDVb/I+FoC6TafGgjdT8tMZk9bzLyvFtVztUvDxmLbd1azeBe
MKn+UtAczmQja3z/iymKoxqlhGLrGaM82jvWHaJCpIWivtd5Qxii61zmHh8QRKL4aNi5tcvdvFgn
9nz696ePzFMA9PVi5HTGvl6TltScVdZQEPqe9x10O+SrkrgxM4pOX3cm54zW0K886UpmG4rydANZ
LKQxQdfkq6ExY9DkvIk1yYvH4yC1+18snceSpEgWRb8IM6QD29A6InVmbbDqzCo0jnbg6+dAzWLG
uq27OkWA+xP3nnssseue22K4hb52iP3yg4/xxg+e3nPuBi1xh0dhMqgx4wGaL4b8fTd/oE3D4ZWa
Of6nIs14A/psowX5S9cGYsudB8CCDd3WQki6szuVnDGaJWfdhY9OmNLIhjEjRwS6FryaCfUYdQ/y
ABLRS0GMp0UprztsDXmpiAsn9MbriVSIPMHCvq4uggtv+bi8tG6YWbhfQ5qYz+WQbQ1NNRu99Yyb
Lru7bhF7U43BywiGaH7ul6exo8/YTQOuVOCOxJ43bX7KieqwcKEeEiPGjOWTQjH/+6WezeA06Moy
RKMQmc2dB/dmdIy7jCqb1lUdONwQ46ceQc5b3mpDL9sr0xiO+Pl4A5PLg67s+oLxBG2ZbbB784hz
ydMexfz8r5ABegeOYjylzX+2fu2j0nrJcjIafCwL5MOkfyrELFOi9y8GS+ODzN1kRU7mIbKEBTxJ
IPmmASft0942NiBAE0l26GSs/SoMAW2nmausCD6cgA24ZIFOw47LJI9S6Ci0FvvcYahQDdB/XBfS
ZpjM6bMpGQpWF710lvbVGh6LWQ1pwcEP3PTgeP1pFDKotwT0nEXLhKX0mnzf4fI+DIfABJfEYxie
SvTwK5+WdecXmK/1ArEW9T/LYLgqlc9QLapswpRT/7c0g7dQKXl2Jy8ghDazH/X0k6GB2MS6Kk9+
Vek7GEy/Mr2frk5ZYaxMSOgKxl/K9hRiKWYkfd8fjIw7GPJ/tWmtdgSWiG1adibPr01Fh7BIboVV
fhqdHj31FjCkyUcjxjWb3RjJ/Oktcj96HyIjY4kATKH35HaMgGFveOc8dryLUwtidDv9Yk/TfSld
ddJljlruvQ2VRQ1F9uNGajoQJasxnxBOjmuLVzsEmgh8Nhr7p3AgvU08Aj/Jb9Ls8800qRzTNF7f
sxeVL/CGjFcX3wl8h9h6WsYHpkeAQia059obsh0ZaN7WDrLmbsHmxo2fFTkwMVrgYhSIPmKCVZY/
BnDBeDHi++AN0SWKUcIyA/X3Whr/Inzm979vCjqov4U2aYJimU4moKRt5LSbhnZhX3vSPYwDCEgf
YTOtLyO/5QCISIVmXa9YVPevuhcXBxHN0lGGjbkT3dMYDwng3QRMlVmcdBYIyx8TOnASYsHrpzg8
mPrV09rx2MpE2/VAE986P/0wkE7zwVIggdqJmf0dBi0F6K571bYx272VaUQutH1wI/+ZS8xUOHlm
BZLfusbBrFxjXSYI5JtysK7ZbIeef/PLIehYw98EqQnqXV17xoMNI0x/I3OzOU+EU4Qhox0XgOje
lfT5hmNaGKhGDI5S1y8ukToPaufwyu7rYA/TcNOLykTqFu+X/1Qsov8G1eBd0JjvVqh+x05pu9hs
vM2/D9FofPbm3cGFTXiIIWkwskYVQ15SNpU/DV52RFxus6v8hu+bqFRo3D4QSB1Nb9Pl6uCZfXcE
YCGx6e/Dqac8QTmgn6khPPAr2b4SnNp+3kLb6atNRjbChnQmDayY3R8GBlvoWgjaTubBfQJJ/6jp
1ht1aXtzS1RvcxCmxaylKmubrqORDF9xnSEHAZ2X0nAFusAOD3Wykc77mOQvyw9WGv1nF+nDA/vC
uNDft4gx3jrNkzvLKqsV631CPYYagUpjZevlN1u2PhxCE1gluI1wL9Gir420+yC7ddxWlftTmNZ7
bmNsIUoc+SAfBo5BEoCHpD6qnrzXLtHCZxJ22vYlZ7H+qgaXojwr0l2SGlTm+kRBMOw7q3I26GCP
iZjID5UBIp/5bDTQn9z8iO/CneLPaKyYAY7D35jcmz2HXk2SkhY9qKLdBx7V7zyxB/K9FFRymosN
Y0/CgjP/02aaM5ZEGYZFoe2scuIyivr/mqL4luhqBrvX3pN+x9wdeRDjrA+CvYvZGIZa2rH9y0D6
eag3JRgiQ34w8NgO+fDJqdh9hAqC0xjk6l6nkDCauhN7kfTeIQ/RpdugCX3nd4d/cjWQbfRM/C5U
6rLctpBCN2WIunH0pH2yRNTuezRnW9UfRrfpX21btvs6bT6lDTvCHlNEczUY+yzm+DUrz+AemPq1
qDPG1CYnEUiYfJVK0ACaQ9MzaG5yTQBWYuv+TM0kvHgDwkBJyyIsGhFeDDSJnsx/y2S4FwxFWRal
0wWuHA1me/e9RPwyzXCdSiJtzVYMDxm8S8ELIO0g3lWSl6rFo8M9iryWyYm3kw11UeT/iCAbz3HE
UpPoWOcA2H8XJz2+kimKn3XNnilxeBn2jNrkA/X/nn12coU0jiDV17iMlPXsdz766ZqeAPvXFVZL
8dzWDipWyFVNqX/9O+rjsTukBq7byGNF6GMdlaiQKBLjP7WN7cKMOvOQpYO9DjUj2lsDiXk68dgd
ivBvK862nYj9CyPgU86G4WiWbb4O0W9eQmWfwjTvjtIOxX75O7LS/h0S6IdDI6l+E53lzFhrkdvH
AtRyypt9ClBNbwMCHdZujADFL+HNSY0AWp3+leG4t0W2Ym5IfaiQ4RKTBX6BpC9spr0cP4qgxRof
ul9hlfsXgp9+POtX0GSSGDCaIPg2GEFlEt6YGXQrOUdiDb4jjxNnOIMH9GlpCqAkk74kkM6ePUga
JRsn5KZI6vg04s1nQAAxNZvuinfpXCZw5WVung1czIzynINUjNOqDC0PyJbixqXvHZTT/LeckkTZ
3Pnn5UmHSTSm7qfi3LpW9Nkk4ELIIz8i3MzspY3HbgB2qXWC2tYcq4wr2MJuvM7bIN14LjLcNiVI
yfXC3TTPgpZ/g/w9BkzzZ4IeCFieZ5dfRJdq606DHDYB4M9rvHCpRSGT6Gxi3ajt9o4ZG4Q8qvSQ
5LgftWgkOgry5psDx7/Sk/ov+33mqthTjVWROihA2+53ZcmStBZGI8uz5EK+WU8OWSWDBChCFtCK
op7DTrTnrPLJcOAJDsTM54qbCa8FFJuySD4mr/oIB0j4nPga1zh/5/DZQD1troEGTHbga2AsKrO1
z/6qNEA/WcxrQHENZ+AI71nLyILGxSbnKEKqmDsnX0veG1wrWxNzwprE62DP/oXzx+ndfRnUFmux
yAIAARznmJbJLG/yokuuqXeGqfuyiIKj56u78oP4hTBbHpLyK68G9NEDZr1MYHIgxD3ch1KyvLUR
cUQ/S6mU5SfdHn7zAweIuhSCd3itYVPgH5HJLiVEYxXiqD1MUlxDs+M2n6w7czlCwNzPAdIgwpVn
zUzfSXjhA4+nd+yW1o3i+hezfDYSFD/L0W6ryVpHjrAOvEMXn3XGpol961gZZ3z3zsvYWIelHmlj
FAC65/+Jx0HflfNzBAc2Qj9ZxpSy4uoUjfk65p7xGqaYemTn5XeLsVKfePkjiIgBWoq3xG4AzIhi
ZoMMf6Y2d461QIOXkDumwuJtub4onytg5+Kp8nT/XGdjiA3svnwf6Mku4VgPZHwQ/7xqhU9Q/IHN
YXCR43CYmopxyLxH8kYCIcF8rFu60FNvlx/gEij2kT0d67SF/Ut1v/SRyyC9LMUsnoBrI2ZmThgo
ys95qpENw//1SQrjKMA2h+Im7P+D0n50bNw1gxseoxp/y7++qSqz45hWP5YrLcaO/EKHtOlOCbzv
jm3NPnBLe53D9z5703QiahzY76Rtc70xNlZDwCTdgLxlcYqjhhmBZurmbBoVF0fFsMmnytuoyieL
bLKD89QlOzOpzFOaTUQFmNkHpGWeesj7r0lmW/fMN948ouj1eaYk9MfoRdYJyHJ41pCwcLxkd4i5
yCS/J+J4PorePuQjQ1abOia1sTcFFsEQYFSBp5Z0SSbfcmXmv1M4EBI1wFc4FP/NOTPJiNkfaqJh
uuNKTyfj1Wy1v2M85+/M4LUIJRHAusm+Iap6xEEINqIMR4hxMAOE8stmD5fTOQU43LnJp+elimTr
vB8ZseKymC4mMDSCB5p2Lyfd5rVv/ypSqg6dhgh3bHVByYKmMR9SFPOdTwMNWyOmjHsMRNAsK5S4
tr392GdHGRQ3Lez6lzJlhOm1WBu83uF0SVvCDcYLHSczBa045lojXvFa8M+99JdRlNOdefJxdCMC
ryykBlVngeDsY6CCmZRXd2o+CX4HNTAfn3xdivPm2bXuJMXktDoMB3BuouzIHdKq9OiResHJcozu
Mo7p1XOan0av3JcM0hlXujwNjkrv7BOoZiEsr+MaGasLCQ9hZwG41Cv9fVnOc3C8pK/aIPB2hmvH
DJtTNb5aGYsGwsXcXQ6XmfyflIH6AIEBf/FocdYP1qFrwWRmndjFOAY2JaApvovox2KNey99TvT/
9z7mzLLPfLkHnxDues5e0q5doNwj+gly5tDft9ndaPR6VdLONlXd3KtC/mhh20CGR4mvFCNJT2cd
GAlU+nL6hAuO+LclP6kkHnMrShsBmM7httQDkheWEIye6YMm8l2V+RrToZaMmW5gYARQyXkealwv
3AFO7aOkM4ebR6vaq7I/aE7CGM+Gsq/T1IjOPKqWFg0nNLMmhKdkN2nDPm0ZMCVRLE/L3pxckvDh
VfImzF1U+xiDTVgjWg3jtEgE8FJW45TiaIWzETiu0veh2z+5jVnv05qrLQAPieIv8WY/w29roG6O
OQCfKqKLMAqXJFMF/Y77vX0b+u4RiIpihsguqzSuhID9luDEPGCwlyTPbxV7wcfSjpm6QuStOV/k
C/r7HDN4Irr3CEHPOhmtYs/8LEBqkvCrn/tKaxaIZF75pBzLOw4ujiFyBR9F2Np7kwiwg5eTb9wH
SHKNU0QQ2kG1X72hqBYi62WI3D/FZMKKkyAeJ6VyrgqGWA3wMLgDQ71GtbP8GrN2swxUMR5LUMoo
SnBgps+qrleFcM+2X7VviwILOHy9hvlSIJiHvmTik6aIR8uZGb775MC14vWE2ummQfNW2iaFnAAD
sWhOlq+Y+hazoFmvQ00THpIuBri1q6zeOfuodMKxehR2ia8dBWmQWbRfrBTIPwYdUJxMvFenEpZX
jRfnJkNIVJPvwtDwtp5lllsCpkwA6zF482Xf+hEKs9yXTV+dp5L2yIiAF6gqfPYwfD13gwfMgveV
J9PfTOnwyxPe3U1TsWWk4uwoeBmndPNGp5UA/XcGOxiAzxXwdGQGvYV7x1JnyxiqdRlJY982w2uo
R8VDJiToBLhUUJcCsJw/SXd2c4rJ63EkamonHPModUxsQ2E+NQWzclFZzu6fVKmim8IjRdBrmXCk
Ny2unYQYRFvS47CnqDcEEdhoscd3i2PsHWXUh2HxvQm+vhGa75VUT5wNT/WIV8NOnGGtL3qvrHWu
NBwgV2chuWu2Tyo0NyqA0uqSkhOmtCAwpJItOhA4TOytpT+/Bnk+MBx3EsxX8RNj+W5r6y5Es/xP
0Bra3aH1BAtnFlgGcnnTtJBSrzYiDBMquvt8+1svY+SW6J57caiPhwl0Lh49LPKUlXA0sKhOpriL
IGFEl3uU7C7RpZE/PvOfNs62mmUR8yNVz69fMr+Ije6EG7/kTQnH/G0qc+dW58HWzw314H39zQgW
CUo9B29MNIWRF5F2jzmXdm/cqInFCfqAR1u3wG9DgpYZWR9MVPfYRitBdSbIKmihsdotZY5j2tW2
9a1kZxdqDhUgCaSOcUvOY31SuNTKURB2lsZi+T+37OVVkH1IYhVmHqjTG82dim2Sh5eOXKnzHz0u
/WOkMfpwiUs4Q08JslVvAJaPHP4KZRFTbE7e5rNF5H9k8uXvMOfZ81CWBE3HwPKSV/khi3dhTHSq
IaNnyLjrZUaW25t+/hGF6xdrEyncSUn7mRiRfAsqG1Soo2rmg4Bq+rz7KduIdtrC8x+lfroGd6Vt
0izOd9LkTB0Q9a7iynDOjl2+sTsp91ZOO2bhnULjUmE20dhXg9iHWsEv5joGw7BplJ7vyzQjxxUp
uEnCJ+ZuxG7hYRBqh6oIHxl7LmbmUjvGHXAcYRhym2vOXK8CY/WpDoygT7eO30bPIMpz+780kdMB
2dZKGNK/d3koyArLjGPgKUZGZXRMLcLaXeD7oZLm1Q1Monjh5WzQAMAIYR28BbbGzxMCHHebVyMZ
M/LmIVZP9FSvjhnYp7bQ/zBw2Gmijz/rrB/X2GNJu8OzwaIdSxAXf3KofcrBOG8xngt0hs5smMLy
ze5fmW9G2Toblu/fRtXrx1QqAK6BA5O2wq2npSrZQINzrvkPKeBz9lTGK6CwpuVDh/Mysap9YHRo
ApG0MJ6AKOY2lK9Vn8T75SxpGhJkPN/7idr+dSgJZuzTllBa5Ohb1j/ZGvXyJmBLsV/unJQwr2MI
1mJnq9fIFelZZUm8nQSk1HmgKpIInaHj5aQd8innTnq24JVgObd/ZKqCfVfNx14jb3HpxneNDFPP
hc676MBCww03ZijZfUcalWZQ4jNuwEPVhaeuOVwSG6Eq3BIAxAVpeECm1anTi6eB3IcjPcI9jxv9
KpKygckWHJZ3m4F+v6nCLtw5bTEnR/tIBFzxZlf6CYqPOi3nDJHP97TV5KkY7Pa6XGqN7dZbs5bP
QrLyhM+PVRy61vwXpyb2jjS8zVMI174a/O7kS5idPUadg+iLv3VvTnvNiu8sFr7KGnFG2BHsIIzQ
4zZy3R2pe822FKT2tqlPGWrlFf9KUO2dvD1AKuNO1EfnXGv9jRBRMp4S90eh9yCbBdUf1kmQHWIq
bmxMkFWVcfOYcuz2JYJzHhuBtW3gs1NRg0YYjM5uaPTPxiY+XZcBgbAqGdmUpn/LyosgC8CossaW
VoRQ3+XRmOLp4KnJOLsBP+Aikq0r76wFk3Fa+qheMD9RlbsJ/c44q9j9McycHYNDWNQyXU3glOzQ
BX27VemcI9t4MIyfLtTFm3He6GBA2S6ncOVQQmZtk+0NG0LF8rW6qrUvMASxS8NdvzqKk5ns5IE7
zfsm7D04US9oPYf8vGWpnOBVm0x1YqCFc6rpsO7RXTFtKktaXj3aEWOJkHpo90Nc/0KrMOw4ptwz
DqYV03ZGNS1FCrutjRlrLlNlh9Q+LKJ3sNh3ErsxGmEPO5cNhC4b03eoWlLr6CEoKHj4lYssENDz
dxfCweCzidZdpb/rNu+YYbXvQC8gJFsXiG0I1ku0vd5M7bBROMAlbsHPxOSizqaX4yIhFLUtvzq7
O0R2U51ru7pXWSUuJWEhcyKgz+BevAwOURgaT/N6NJqXprTGl0rwNMXD1uVM8fu++xAi+skQY+Ag
pb60HQztA6cSh/OZSLT3pQhbHlnTmnaporkuxYEAannuo6TY1h4iTcGdthwUITl8u8KMz9BWPouQ
30xRppswzTBAjrI5+hM4XDTpW7wpHxWl581B0EL2a/DXZcGy5UQztkMZfiiyZJsh+Y3Qyti5jQ/v
A+mxLglotuXkbMoOy6otNHMHmFSgl9oWZoYZ1I7kiSEV5+us3DO7/CW0TXZLTjE+l2gE133l+/O9
gi5Qw/7YNSY0zSj5HeWNsWNsD+JihFblF7YJ4cb59uuovPfDtGrw0h0X7bMxmShvYXB4eaJOy7PI
ydmf8okh/LyrB950yYHIbmLf+xOLvofIi8IRaVUi/fYeOeFlKiPBo/gpJ1e/Ob/qsZvDLs01PgMa
UisgRCsR1WGRnYCaCtcoahImGY5zJp9Lv8W2Bpii9I59ZmTH5R2RcXx0K63fGMyFNsvnJp1Z21GU
ZzayEi91efD9wAFri9iu2ggYCr+8aMKgaTFwsf380U4IXAM0FbxssJ7MMvVuYcjiwEleo8Cyrsn8
f80w509kzSWJ9PCGqRVZ22fICvOZTL3u0mcz/wiUQfpSx+bLooDIvAgrD8q3sAzZxepMOEWKExb5
7E4f2+uicQhaMV5r52PpB6AFZFE+20roEJaegSHBLJbKXzVCwobKXwf1JYIdeg4Ufz11BgGAs/C+
Y8h/k7p6NavefsPG/EZrXm2Bj0YHApU9EEuuiUtxkEcvmOMQuP4FdyXXoD3kJCKE+hvFSHUI7JCc
uVk7XeXjR52MYKsZ1sR+ap26sf3ll7HxmmLPItUt3XRdB7rJsewLpa/amP7g3DWD2yQV4pEGdn3z
ujZG25jtMhqAW2P8NdymuFZm4a1bUYKq8hk4VKZxIQthSyBu+VzoYD0MET5FrXUxOU/f+rKr1gZi
hivuVYDAGlrXIKzPcV6/VYmCgc1yA1a7/EgTllPUZUP+d0DR9FguOkcwe8KP/GzG4VPaxvnVHNQ7
jr1yHVrEMXnfY2K6QDlgjDc7fMYghi3X2ATTS6ETdRqaDuXXrOmqMvsSTapH2CgOvoh2bd8jawl7
54LHc6eNGiRBJ/AO5DqQrDx9L6t4Bjc8bXF3bi0fpaoOtJ4688euv+FXstzwyvc6gjnl9LNbIIk2
PuqcU8q5MrtdfcYCfKcV6qecINgt2U0kfjO1PpLvhrRJEXfmmjqklyL6tBuSuNa5BjPazLp+bc2r
qnLI65Nmjlcji1/KeUompyYGbWFgiXVSDKS6fNia3SE1py+Ou+baRd7v1Itq1rfyC+PbtOaVI3PY
8K7wUJvdNLksx20KD78fabFTZFkuuzgQlDynTUiwTJtaf4LCbfdOY0cPworqnPcjcAP7m4mPkb7Q
TJC60rtMuJuxf1hZ2BxFJzHdKHCSHe3/NYVFlWgOQ6o0d9eGZrlXhSoU3EJPNJHkDq+0UqyLCtGH
M9fsHvfzdqQ2Br4MTtHV8TbH3vx+xLFxIYpGNAUQ51VeHJzaqi4FGLmPLh5mKL2jgx5CTqsRD/5h
9/z2K4R+P2MvomemSxlroA0T9eDqc+gBVncIK2ixSwOMg/YSihCYZDKuAi2VN9PBpRzoNLAJPmOj
IPWqqThBnaB/1vxObWzVGV/kuvxAY+aYR/5iOBr6saYzVgYrkF0gveYH+86A9T6St3KEtQwG/BIO
E6tKvvoqwDzN7EiYx+XP1yOLjKhI/PvQXeOwR7uhZ99kaHBu9aHx5VRNuWqylxxh0iXr9DNGAn83
dWN3DIfoOatofYh9mjV2JmpL8nGt3sZ9ME9CQ61n+8tSq39HaiKedD919904QaCZvzmY3V8Kv/tx
eQ6ilKa9qLzsWPopInXPqQ6jBQlTb8xra3fGHRRPJKMzWVrdiwr64DhrpcMu1TD3kdLYpaym1Ght
Y1W8EO2H5kbX//CTaPtSw0LS2hGSBUJA+qgdLyIuuq2Jdb/BNrY2cg68ZZ47NTSAvvUNjWtYcxlX
XyRZ/+3pux5kdECQgPC5EzAxVtSsKC07Q4AtA4ZlF4kk8EEyeEJjeA0q+4Cm7r9ck8TcRmNIUAGx
HQ2kyk3IjAZK6OC8TBmjlFSzIF6AsdJ7Iz0jof1Unu68KZI6pt7ejm7h3klywu2aW899aj2ZCRnR
DpaDExFn8P+iHLBPPfrELNkaR5Zxt7JC3I35EIzD7MB9ZR1DFmpF93CzS1cP5OnVfbPywE+seRTq
TT3V4dGP0aSUNTjHqISerV4DBpC3dqZyFj0LlFrKo21M6smNWVyOrGXzQV2qnDzy3gpTAPb48KO4
uaTMjP5p8YhSU0eD+VgJ85Mvk5CRJ+ZBRGIF2Y1F1Wjmj2Uu44+sfv8tAyZWPdva0tNL8LbsDhSt
BDkj+Px6pAX/HvLIG9iNlZW9BvbxbUxux6za0t/xEovNGPn2mny3t+Vr1TUxHE4QpjswB3SJHeS4
CxURxe2ijIsJ+ti5c3nOewCZabRIRRTSOmQ9kCOlmN6MNGPEI/H82tz4lYYQJu7d7K79OJ7GhLEW
zyxPf5dhMn+lUTKEmdjD9m76UpD7TCzVMS5S/6KpedvhiNpAXMAEFAzTTQ/y7mEFRPEojnIL2ear
lhuHxmcmWtQsJ1zMe8ugW3lQqDLC5M8Wq4F3t2YR55JXsG4UR2hgUiTYZHQ5w0HrvO5Qa+LNNdJ/
8gK8G9ZxqTyFRlSVmbhXp6IVzAGjBaimyGpz2uYWljyRjcWZHPYBjcTsAyjywv/AT5er/JXgu4d0
a4sUQ7wlQ40XqQWQgyDPMLdLSbfUJwYX+4bCEAlIRy4HPKRmD96x2TMO/qmGABx8arzoEtOvNuAK
thyXXatjEY/gby1E6UedieqaFa5/d72A13RWUrpD+kyGCanPAFTb5I2wUzR3wFIbwjegUVgzxtf/
49ud9RJIdc4YK7zm/jwB5QA3VbJSZjg+EiwzqAwI3RgYHMRMc8qkZANdn8GFuddpEM3B876Sovn2
0iG9tGX7K5/9jMgTWsARQ8XPMeUQneeePEEUZqPRhesIgm/sWRX0XyWu2i1ZHe1ROFNMxG0WnYo+
+V52Nr0hh5vVzUjOyoIGJz0kBdaTJu0nTflIfhHOrYpZNt555Y/G8XAREWsJs4l/TU5pPJE++e31
f6ZYj/7zo+aUzNVS29IETeDKv8gu3k9zUxgGMUlBQZKxYAnXuWLyNCb+sZDqh8X0eFQxaAzl6Nop
Ix9xRRKys017jjW7ZjK2DCiICBbAxsVf1Focr2yKEfzE02xCitnxaHKrcKxd6lmFiQCq2Ery9Nh/
HYaU8n5RIS7Szc7Ozxn6STyUYcWRh04sKB35tGg4Z3+AJJo+5aW/SNXswPQYV5BRzRMYorWMIRYL
D6FQP+KlTbuo3DOgTTZqVlwMAh1POEcjLNcYH9FTluyJAqUhjbzsaVKnfJYR1xFFV191nxyhJkZU
h/XkIqPEpEtqINjkXWe2/RkZbkuFNktmw5rYnBzp8ZlJhUSU5Y6b5UGM52kpSAW+jteSu+yDIdWS
PF7HpiiewvBq6MTaNESEUVGwtsAumbuz9pf8SsLcyKJD6OT905F7PloH/w/nIc2xrBlKzdvHrkTx
g/CqOYZmfK3NoQcPVNq/ZnyvnY0H4lYCsh6iH1TEONR7y3uMvQ2Ru02mVU9+59UugUKR0N68uJX9
J2z1/2zPS25mpJtvLNT/I9k3uXnhFzF27tPYAQKZWu9e2ChzzVZpL270vbx+9q3ucfZmwvxPd2t5
s3Sd5d1ce+CK0rdRMby1TlocGCpaq4xUn0fpVi9mBQASVfhfZxhSnBnNi9IEZUj0rBc5zcEsqG+g
3ayRcVm3vrgsb6aJCHLeBXsk/GXn5fDReBJFW9i3Kk7yf3/ORcdlT663K0Q4PC1b8oxSHFsFDKIB
HfGqZxm66d0OfcXyjU7izgoCsbz2VRsNdH7EDjuCEOuTr3cMBrUODft8wiDY7y/BvLJMGnocgEVF
EGm/inR4D7bNYKpn+DLE8szH4lJ12JnloNPgb4MupsLWV6lpH7q+tU5FYJdIELFg2wyrT9WQoPSe
f+5RaeiIdQGlyAbU2mKALAbYvPNWvxvNLy0JdprsjqZ0y0slAvdRewFjg1H7Khw48VKEvABMkq60
QtOqtEkcI6PEOEvllWvTopyoWXoRxGFymDJ4vk9D8im9MLuxPgRSpvfDhaAJV3aQf+ZrdfC1/8D+
1fuhAB7W2SMqj/miagYqxjhjzNlWjX0unP4ZWqdxW34M8kWnvUErh96aTXgIefm56j19FaCj3xZi
pfKi26WRa13UpM/BGG60TcAN74Iksjdh0QjYrNvlis4nHZnQpDYNrEj+oDpDp8uwKbvNISUs5EHO
OLRS7Sdu0vwTJFA8woiL7bZ8iSs/3kyD1qPtI/lRt3ztliZ+t0aXcOxbw0VhYryZ6SiJICm3OlHQ
dzl/DOI/wNPdI7UVy5AaXYaaXhBOoXrVcU06vnk1/OTv/D9luyhiW8d55uIGHaUgWtjKSXgDHNCL
E/QzjWmXW+XRdRAvIYD6xwTe0xfVhZOMICsPElo3kUcpVXoq2M6CZ7be6v6YFMW4r1T2hpqanZ2H
aSJIAuPaSDIoh7J2MJJMwTFk0ALp9Iouvt1Jh2awTFVxzGLAp0mbXYp/Uw9sQNMnsTArVDRPE6zm
17wCO59bE/NhACme/tcxre6YmwjyZm1miPquQEMK16CH0E8pXJKisCl88gMGpOHrxuryV0+vLqpE
0yoQPx7zkjybOpbvTUeYgWOkr74/Jtc0S8Q6Sull2CaUN1vrnpWF+cdnE7dHi0JsIpu/nSuSpxSX
wmsZvVEtB+cmseP/OzV8f7d0Bgj3GpI9IE6ATWjW/55FI8II6SRhtO35E2tUUczIa+mS/Z7empxA
Mp0D4F9x2GEr2MEJpckzuJhCyAPHWuZ0ouwmNDGMe70nEVaqsX4qQKf8+woK4f9eJkgodF9zVoaB
nmY5Lt2Wu3h55lXdF7uQI2vNgibc+4mV7pEmwAtVv5Jalc9GDhEETMplKY28wPOumamyY1CiZ4wV
Ji6lJ861gKa8j31oYnGPu4Vu5w2ek9jRmmgsLHNv7zMqcNaNmF00aWw9oAEKoo1DhywmsUHF1h0o
cNtNn1UfY+bplzlGYinAloPM+oowTa0A4Mcnt6aymRt40TDKJA98RPaj34pZiA7gRAMHrCUXPfhK
RO7tshrFtd5Ew25p4nCWAKln4vEUe/LTQW0mRNOeq+jiTRpil4SQXCGOjh5cjNxpX6gfrgxVVt1s
Q9I1Bi8xAjSWfL7Ogq6U+7C+EvFQQ4R0iKYyGSeHg3YnMVTbMkpJobCc2tz4vZSqeStPiZb3+8L0
/W1HjFLP0MhqdRLCDVPOa8LPPHOxsETN/6g7kyW3kTVLv0pbrRvZcAzuQFlXLQjOZDAmxqQNTBFS
YJ5nPH1/0M3uK8k6s+wua5NmKZOCQZCA/8M53+k9JHbciNBk7+ziOec4Bm4csvew8yt02Radb6kO
RmYSWtsx/oEy/E34VvdeNrWnOZimhO08oFBieKnKwMOZ8N0asvQONn9PxuOa8qTZyVICw29whhFV
iKx+aPKtjYJjN3fzTWi6M8CxqlsDqNsMGNaClUy7dd3gcxiDa9Iayb3UjizWQIIl2YeGoITovzk8
te1E00OiEzo7gp9j4IcjqNsl2vNzGkp51luf7POxeLPGcBNVjAZIlzwolY7HOm6LNXP8tyEjH2bK
p3Pog0z74bb7Xx/jvwffi7t/2EKb//zf/P9HUU51FITtb//7n7vvxeVr9r35b0DyMhbswF+jvNhG
B93X6Wea149/8SfOyzb/0BVmeMdh2MPkXMd4OHxv2v/4N812/qBftpXrSGsxz9oYQv9kemmm/ofu
2BZGRcs2pCkVhts/oV6aaf8hTW5i7OeLvM4ynX+F6vWb81EzhKUsBWLhN7vpGNoZiELX2Ayb/mBs
1B6J0LpfsyjZiH1/Cnb6ub2Ep+pWnrLbn67Qn1+A/5F32V0R5W3zH//2K5viny/5m8lyCpUaS52X
lCE2VhLeimdDGTwJ/v7H/8rB+ueP/80A72MeTIhINDa+rjaj7gaHtM9HpMNF+F+QRf7qFZY39pNF
lz2SawgjMjccF3fKzM9ssk5N49/9/Rv41dL+zzfwG7PDYjea0b6bm34YANkkoySRqXVRuXdyHq89
vqu7wTTb69+/3F99HIup+6d3EwXBbGGQMtn+RE95QuYUYue//9F/daEWBsVPPxqUYEuVmZpsl9IU
YwHVbBQ9xZy3/8Vn/Sv04J+X6jcOg9uYs5klCbvmYbYfQ6Zk55HZG/zhZspo9LJvf/9G/uIa/bh7
fnojrZkg3JPxvImjxGFbQODYNKfhPx6JvzwRf74hbOdXKMf/ex/iN+P81NVTqpelhZDOSjv2bjXg
ghoWnZ0JYgsiu4k2ZV9GZyITNejBsnfV1cjK9AshntENwV/a69ALtk9TJmR1bcK0jSmm5gl9LLqp
T33q43Vc00/4bFs8p06zHec91h0BQ8Oz+nocAay3dkMDFEHgW2Ws8TXPcmf/SIdFGckWBrmhsaCS
c81HUWpXu2pyiZNgY0m+ss91NxHN80YYa0d1/9ovcGFtdKKnMCyBB9Wj/a1zgJU72uxfOYWQSBGc
Mb8EcYB+MJyNsDnXRMKbe2ssp7VRWPIC0PQ7cwKq2QroxhPxNg+xYW1qdljR4N6Fy6gma0qSC1Qk
WEcktvPWuk34gsYkOQjQgvsYfIin01qgK9btkSQqTaUua0jUrluy5HPhTarWs5VZy1E+W4amkTes
NMkELKGxPqYCteGmd838GxUjmznFoHbhlS5uhKRAqpP6YbG2RUQQ0xBrTfglaqrZ8RgWcX36At1B
AT2byqrx37G2YM3IiPK4aYOp+MptAnbFyudTHA7p0SCJ+osP0ZTSxohJNCwZmc+Aa0KsgyMbzWmJ
/ojSZN9gxt6kRq97dE3+DeCpYmUk8bgubd2ZD11PYEQeT5jYbX/MP3SrxhvkygnSF9odc9mUAK1i
N9wyAXF6FylPGMHBg+UuDuwYDHaAM5m5fchD1IgQbMkiJ3/AwuM5gfq6zGyWdmGft/vSHJEASwwG
B79IrHU7si8O23YmCW4xrxI/hPJCBF8SUcxYK5FBZTM2PKzpLFxdzV3VCPc9K0i7Hfolct4CvIzq
QCnp7wWxr2saT4pSl5qaL0JfAwae9PoGGUuIjhptpxragDB5e6o/QzYzLN90edRoY/cg9MA+IfQ5
22brvOoJM9uk0o0K/l/meGY5SuMlYvVCBGJZ2s3NmJbjrR5YGnHyUXty6flJAQ7bu9FOkitQLpKV
x7HP2PbYJOf0iWGe50YbvmMczS8x+8d9jZedyOq6uomD0idNq9EPqmYunIs83OOuzg8G9t01LQuk
8qSsH2j6xb1RgodpExGh7tVR6w55kLzO/UB/v6hnhV2QZsCUvjmyLau+VWnh3zdEp92NCTJaK0+y
z6FquzMe6fE5C1jwq7GPHsaw4VbDyuyckLe5O7A41jblN4u8qpL5LmBEihs9695kR3DS2Pf10eiq
mVzJKQPwJtnPrM3aiA4FAAxWpk5zKuo0fnZ8HxDcjE8HIqW4THPm7+zSFYwBSB3rqlwdRFXmW80H
7EHAT3CXpirwfMQSHzMJqmcDCv5+hD/wkVRVdGI4SWxCVNsXkRgONvAOKwXCtmw1O2Ph9dwR+2oY
pj3SQnXJYgZvdaGZR3M09FuUWeaRiFbtlntZnRI5JRtCVPxths8b1H/QMZN0yohHl0yOkZ6oR5fH
Jz7Uqvmi7Kq+RPXgIJy1lgm9HiIwaeZuVxVazVpU9BcgT7SGxZIIF/Xk9Tl14pyrCf83wul4506i
OAiMZi9Zp1hKspEj07XG6bzCdOvvza7Ud7EgAqDDs3yImwQpSqJn3VlPcndnw8XIVo0+EvbRpZX1
2bBGfU9S0wEqjPCBaV84GUT7pbBgQnbZVSBbZDjgpyQGpC0+onCb+AGJiIFdbkHSGauQZd2lmKfw
KaiwjsHozi8OsGdih9npX4Y0DDf0M/2unOvxijxLeARgMb9lVrotg6Y+kDWTnPM+qbYdBqqLzFj3
IeaJj5yw/kXXLffF7cljQb1u7oSi04QASRgqgCCyXwI01UIQuxgRe8eepDxBlA2ORA/IA8p7QjMa
e/DPY6NJhri4ijAV9aDyuy5hXrCoN0tUvVZUd+wB4VAH5FnyWMjq1ZjyBHeTwCLICwtznFbluQnz
dFMTp/AhWwbhoEuQj1llcqqcbOAxzAzuSqZhts760DnlTpmhCJH6CaMGvwOB5Bd9wsTjM+67AgUd
NpVmxM8ForajKnE8FDB3btAv8StMMlzjnWEwDkdop8ZZ3XaGPU0rUXIsNmQKPWP2Hw7t3ILaMTuB
ewTJflTjhsCLB2ygGN8AhWl4TrV8U83pTA6a0kF8x3FykFaWHIOBcFCtjuRZqSUetKoBg0YzgQdd
599Acc5uiiUaCElc5RGFwmpUaMnHGEemJ1DcYvBKTSxvakItHyGW8IUaHzPRaMesR0edOAF0dkme
11ChLm0CzIpI+scvbhr4B0TF8mmK2OlkPVAQN2TPOkhU2mmPkDVknyq2Red2OxCbw31cDUR9mNio
bwNc2yh7mOBfdSsfp1VLsMzk9S4URokalDUUQ+xbJywCSOcIkBgnuuJuSofuOyAE9Cm9KUgQK42X
btBKkh/Crn4ahxzlUICImfhPBBZIraP+jKIePW5g9QxxKgsHaILrZqtExjKOkUZDZqhJPc3XQzlE
JPJECzcwIIx6E9AmhKwY0vYdaBML0IGUdQvHm8W6WVNkYDINsoyMTWiHFbwxOvMd9cQ0rIWv9V+Q
V8RQHJmCbfNAMirFTnBkVejfTbNJlz4pEBboBs3kDfSU+6VrAYJus8BF0VH2dtlsM7+u+u0sumCT
mHJBwfiB+aksYT7iUMHtYYe6ejOswt+GfT++tL0ka1pEJeFhLe9pDfyVHW3CvXnim9eAGURCZ/IH
+pCsEn+2TFZpi+yxrQewJNGSTMLxDXcySpR6oKhTx7zo+dYspvH7zCyM2msyPJtE+uQxkbptDiMC
6a6e79y0ZjrRV6yKeD4PaQAF08joRazmHCQm4UpRIa18Q44fyOd4MoZHluN1ilk3YI8VIrlGGFpH
hGbYfQlsfUz1LUsSwfYTd1ewCmLb/qxkhXxA6AP0j0hPAZBCT55jT+UtklW9CnN9T25SMeNLExUA
0b5zvxnBHOWbsK+7t5hFCjbr0EJqNDMQAa9rwlxE09kWn1PVpsZaEAdGVKIsJyA6o6M9lL1B4Kgd
Fyo9pubkZqcecytp55wP4swxkzv7fmgb7JBQ6Bfh2qiNwCbcfnxGlGgjI45mrd0H5OEZp4DvMg9R
dBM+8Z0qmpbNtV72/bzLGLTYpIZKRxErWi1+/iNBprnW7/4n4RLZhAVQbeKGYO64bpx9rkfu1mLs
tf7Rw/xLg5f95mHz+9Dl50HNf6vJDE3UXw9mVj/yGbJfBjP8g3/MZeQfFuU7YzMDHi2hN/93KGP8
YVvgs10weo4ubLEgRf+cydjiD1tnJOMq22E1pZYW7s+RjOUukxzlKsjiDH901/pXJjK/oqjUwmmX
wN5d23Bs4O3G0or+1HIiTx3TKpMobAhl8rJQXZKGGWCdXn2zQPtoPdqpzQ072oefrs//Zyxj/tqE
/vnKiKgM5IyWbtm/vXJUBMUQOxabmsEaPGum5NXiqx02OzF/ook4pBkRAxTBcWE9kyH8ovfT186a
b0cWxCv3SO8UhD6Y1P7omgMDkuH21Nw5XXADNaljnWUhGws6qk7SCkwObVAn+d2Y5W9//0aEa/1+
EYXhWoYD41LaNh/1D7ToTxexmwIf6gNKhtlyJ0+QR0R2NFY0Ob/EfS0g+LjvVHKIO1QPJYRhe0Nz
u2sK8y0Y23fYMytrxKUmZ9KcPZUGcm/6yWsMyGbVqPGzbzucVSS383OTGdxgdENrG9JTOCBsXMMr
ffU18MNk3YAaslD2AqD4HrgmfzACYe1IG8cF17C5T6It8BNzNbbM6Sd9+EIFjS+Gx7ATfB1ym7a7
BrigZQYKjv7Jzz/NVzu/H/T8w0I+RH/oEsCFSo0Fcb1KSKuGHNH5nGKkt7Cc6DX3c9IzzWtD7dSB
9iykhhXVip8js05uLQROXfM+wpXyplS0XtRgvNVwfyABfXQ6lJLDsq0t3c+oy/Ckz8EuD7QI1txS
Adbomuz4CHLybniwEGJnTZav/XJ5VDskXOrd4DV9esMOlUigkAduqZ90wzXgVAl7nWRDehs30NVZ
Pa/anCBivaU8yEJ/zzqMzy8GOkt5PlzIWjyaKkhBkDirmkYCCE+O7wRSa8DWclmLLWdpT3wYfBYu
BlnTHS1MFZ27JtD2blR0FwJqM08jCWpnZRaeH7PcBuViI4ihcyQGvEhjBnY2zVt2TwlkQNI4izh9
BXkSsnS1yfmuqcWrar6W0btdLUlGZvAIhbBbKQo4MtuMuyQk1a1RzaHG11ZnVkwAboXQJbwYtbnT
Cv1liMoG35V0SQrQH6OuxTZQ93gXys08bTEJDDFbEM0n0xZGIniIk1lzeJAgnngxrgqv88u9RQex
cljrbibX3lLMwCQmCAuTjMe6rxnmaz6yy6GOv3fT4pwGwXuSOG9ToHEWMxfBZb2x40Z5kz3tS/uz
HEAK2lrUIRKCDlUX9xYsKluVO23s9jo5VRcW9VgBUKB5pBzfdeN46OwQw5SJV7QMjplJZgohbx2m
WZL0KkSWjiAxEqpZrabPqg02GKGgFlFsrdQtWN/XcSbbpRkPMluXZjHhS0VyjGOfQr/T5VqMp0kr
cSiWML7GcYZW0NThbVDJmymjglFTEWxa0ZGYZBlHn1AZIo0kYtRIbGsd7Yk59fsAIxJAsP5uxFVE
5Jtji6ND1ZA4cUM9yABsisOXiNTqFQE5X1GMWkuyEevj7GwJF+qi0l8DUgxJOReezsrHKnp8tEmy
KImZoJvFayHU7ahk46F2rsBC853KUkAfyWh/QLGEKF5hw9NV/kaE4NqSp7mFOp67JDgW4tHNaiJv
W31Yx04FJi+qvXDUxJ4TCpaIXqBRJVttyHokp2m6BZUx7ApZPxas2PoE+XHcuQx7CmtrYuVfxS7r
/FyzCZPi7khGsgd8QUFCmPUW6Xgvz+YSv8hKmiTmGrF3p08n+ttLR0HqySl/DDP/qHL/cw4SMg0t
8Y3JSOplIA4IDbN7jyTQYF0tI4zAXMBNrQalsefyYXCcfSQ1rpU3XoxCNCM92nT9cu2m7L6ZMj0G
heWhRUKhmtcoi1FE+uzglT49QvZkv9pPGxMGOt+MmbBMw9mIibRRx2oPpRNdh2KMVrI0r6ymoTmB
o2D78p4IUa9kLOSLKPmOfStS/UupMXGoQWfs4qwlHavpbpugfCec7M2vhXmvBxNQEttv1qP0a886
QuR7AeTIaCHWFemz93bUv2vObDxI6XwNGdKB5X+KLD7gTDnjStNaY1vWcitk+YRIrkHuk99qubyJ
hqBlWjLe64Dg1tkr+Np5zfQY05oBO6jiUpXlwKcCMtNLMc2hoE9eBwABpxot9awAp03Fi60KVPM1
AknkplNxqts+wDphnaon8YMigyFBuM9sIvlsGSiOEXjVsKwp2FGmZbzOubPKwmszpybOD8i5cBC7
4fSUdsD8JpRfYyGWqQR5ETF+J2yugujUmLFAhaTGLI+1Y7e4YcaHvFTrFJ4KhE6qj7qd9syg9n1a
vhEHxtKw0M71KZ99wo1Ie8A2qz+puPqEi3RbTdlhDiIbrxBdCX34Q1Vkh3T23zp2BHu7K+1dEqFV
yudimzja5xC5rzFPDQLPEcH36BayEj6Dy1jGI4qS3SQhtAU7gO3IfejMfrEkCBORqeM/qro3V6i3
Tnc0zwlVxslpHbq2RvGfyGplVRJfI8QTzIdeVvRfiqwYD+4Y3hsJQMPZic6Tb6iNPkOrcwZ04zda
qIhmApyKeS56GfVweRJU7boc/G1MDhZ24mzVZ+mDPozkPNXZ1nBqxtqa+R6lAKmK4ARByuPY6jXn
ylFJDwXOM+0ZWtOKNsRuiix2PKe0So92gCfsoBgCW9qqccy7mE/Qqhx5bzXkakvMKJipimKdJhDD
hRVr3gQkkYN3OlrEsq/ofgEM0fxvzOLOHntYXAL0uykhncWV/+Ao7b0NEbvICVeJ76jXZlSPOWK7
dZblSGOh9PXP1Gu8F4bxthXydXHgAg0piu2qIaSkv/hDEByqYrwv2gyAQ1Y8hZIHSTt9JAuSPa05
7znbLl3VTzfRyASuHhJnV4QH6PqvIlFfRXyGp9veVEHzJdAF5AOeK4kKGS43xGkZ84hMwfjA+Joc
uebewG6PHKzOvxhZfNaa4QCqk2ANS6RbM28/NfgRGmGxnP/MGTbAPBO8ckyMeuRJHqmx7U0f7Axj
Ry9/qZyufoxG48nXw3mViaVwMZJqP/ju6E3sxXZ5ilraLqlxw+kGtw5jOLxrJqhL3wmuhuk+anXp
kJRZPpe0kPBLF+pS+6w6xyaN234flDpp9PtGbt8ijvWGxSyqRh8CGm79IBRemGN/QIH7xR5dhUcA
UtgwoNZ1Z1Gs0VM9wCuDttGULD2wRsTaV7xei9KNweJMHk6yZLIisIkJjOGrmjzY9rApxynf9QZy
YH4Zw/F3YYO+1tafe3yYMPJf6taZ9lWhqrs6MillZmCtoCJGShfT2A4DsIqpDMhhqrtdIznHABBH
hTOfGlLQdlPYPDWmPh6bsdm7CXkj6RQme913DkTQgtTrtv5g5etdbIJ+Dx2eLGXtgqDoktdxSORj
Xe0ACrtr28YiD5/AfrSE6gk3jY0bniSPscPwGrd0gHRxIEOGASHF9kuzwObrueVcENU1tIxy35Vj
jP8anisEkvBkuN8KxzXXyu1GfCnENETS6mAusZyq+W1WzTqcayoMGhG9gReC/dL9wZwSJp4O0OBr
CDjfjGjInib/s+klfpgCI0PademeChUwbkAgpt0d57HZaC05yeSmxTBlmsPQpuX6SsUrrhzXBwO2
6s6wx+k8pwwjcnu+dpapvSgpN5GymlfLIsq7RiW+nWRX77lk/ipOZL1W1Hph7NNKwXRNUJ9jn3EQ
5KfPoZu/QQJwVjozoTB2L9HcmhvBq/lu8O5284REt/oAzQMywZyZdA1+8GZm5fek6tu7NMEqqSXy
BmD9Pefd/Iojw4PNwjYDqQhLLtf0nEBKT7bGJSv0cTeOVnoS7sR9pYdokwoybfAnocFhzt8Jh7qv
mNaWXn3VB3Oiw+scKFrkDo/m8CgwB5RGMSEHryEqd86Mm9zCn1IA7hbkBGgguDma1LBDpzJHzPNi
Xxr7IDIf564Bh9mRmSmML4VjbKOZTXilB2oVmk61imjB95UGhRQyk7sgI1fa7MCh7IyPabAadNhk
wRaJ82paPJ1KNiPU8/Fthu2DJg/S4k3Wxq+kgsPwT6O9YTaUqbqekVNNUffjP3LCBjPYYFsA5Uhv
0BEZJnpBAL2NwdbeWs2E+398gx2w5NpPdM3R3tWLp5RkqFUmW1YuMkpoQuYd2RqvOo0DU/qU9zpr
17qsjG1tQYNwMTChNVqVXYy+vbGy+wn32TEIIE4IXqeoE465mLNg0CmTnJiVbFLU1QWl1NNYBPJh
KuonJGrHoifLegyNg9IIDkzn0zDLDy3l2Am0AgEQJkFyno2Zpzycsr7o0TFO3zTXFqu6cqnp5sg9
9kPtHoHPvZIKmm9LiMhrOdQvSARuWQZTh1Fjjqxl4s7OTpAE4hU3T5nPDmSjgY+wQ3ePBWlXVj7h
YousfzBa4EOkddYhyThRxzlvlCerI/a2bCId+dH81vnhZzFRJZMQ+p0+ruUxTqlQ1I27SRGZAq1F
QqeWmIdmsPG+p5mXjhWDZ6BgzHjL9dRipe3aUVBQzt0pcVQPfsYoD+ymwUeo3DzZQXlKolx7xWYF
/0/ryQwwzfrQhgQD9aioDhEGP/CLNGyW7Ehj6hhvsiCRXmX0NZnFGPZpMMtLJ0oijb86ko+0kwlk
Sx2AEcYjtenpTOoWCouYhELBijWj718a17zDzFuzigvRqpLmPWRU9rokb9WcaGDb+qK5ztWsSHdW
wbsITsSQANyY/A02qBcxRR/WrCf7QljbeVLPXdyWh+qjgphy6rVJP3AMcgsjjpz99k7D9Q42JjvR
E+drliVU5swzVzDqslbITdUfUl3nuZn3EtkhW2Ko/XnafiR88EYXUvH1Vya86pYSDy58d+omjQQv
0BpumjJkQBonnfwrGJjQ6+2q80BcG0j2DoNeNPTXQKgAS9k2rh89fLVb9hSNIc5uVQCvCfVd1qVn
CxamaQicphmVh10B5KyFPW2sUgcrOx9GTC9g6Xr9AlXYXBfMhbcFc1WSUtyrsJPgZIPX8AST1AX3
Q1SpW+44f4K1laWnLAXwZsG9aqKoPPh53r1lO5wA2753sHVxZEFKvkvG4bEPh42FQmAOa3Us8WXe
AJ3hQmVrExc75MlAUGW/OgSMrEwWCSyP8WT1uAdZAVHHB1m801L/FRiwdjODniqQ0l/KGDdTFCp3
LwRLWzQFJz9atzxI93GRfg9COjwrpLepK9PTWEoT344vnZAgrlBZ7ztFKUkBXe+dNqcrzG/RNnE8
EM5N6XDjN/4KbOhjJTDYFQbyeF+7CpbBDAq552y3xuhUNP05OiDB1IksDdQugmgHWZBgwwU6Athi
r89JQvusd+tO9METayNMDpXhIlcF1U5IoNyNfms89KXYhxU2+YpNNhsf6yGGp3oAKS9oM2JK/7S7
FlEfXEvc/Pyduhq6O6fW7AMXi9QMhBqruZ3ZHi9/qaCnXzUa6ErfJKAQGnt2adir9sLQ2Fqy7hND
sw7glmxLJO5KOe5dEmTN2o8TZwPA96pqPOUdLFq9ybm1MuEewETvrKB+xk+Z3f3jP7713JaovxBC
6IY2eo5pOfsoMU85fMZbVqscIAZb1bQXu8Jl2xOZVnjw++r7kFhXF6wpPbLd7HwH7UkET06vkgBs
5nh1EaEUHcATW6gNwvEbyhdz42jFa2ly86OtI/8GztbtWLTnKe7OGGpovK3KmxvjTQ7EkYUJG2/Z
yzU2tY1YKHxLvYM7RAqS00ubJlmtKz2tL6juSbthVZJUd20tP4sufLKhnG1rBGJrJHiUg+ZdB+t3
Vwf6Q5Of4rIrMLta32D62gBfd7oZ3QQ6Mz24uvFKXxYZfjPtiYhK1ixO+SCWSuIrmiJrtdzhudL3
NtBlWouU3hILz2ZqaMj8Yt4GAva105TRhhysYJUNYis0gTbbHVovkJgbs1CD/hzs0ozpn5VG/olA
7kUOowhrTqLGG3q1GEpzkAA58iNb37sdgUhZnxyzlPb1h+ek8ae3En+QF2Y15BUj5Bef3nGjlAig
m3SjqiUPakR7XHCLRFn3rk2UCV0+gPbNrkZkk4ye26B5qoQke0QzG9iFC3PFtjcuAppp/MqcnxuP
2qSsw2TrGvWD3VcflrCXmaq1wawkD1hbPxpKX5h6/Ymwq32qQR+XBSnbUeXZjZ/vzZrOTWlhhikc
ZAMavXVjG9/y8mvOy16ULBtMv87AdY2HVTLTfDHzuMOCd2TAqW8BNZk8nGGyQe0fmmJzEsTKrCMm
ScSabcaO29jiy1MLXdvGEbMHU+hfibzy0jSRPPz9hznNmXLpUQx5gXCusrsFeDejJrF4rS66C+fp
xo5xHyLMt3fY9tYNwgBpZ+azM7qfjtu/556pybfYrCjLOv/LMJL5NmC/92CDZmsYxXHW25h8We3W
y0WuyXEljgamTNl39wUDuLYtrGOZAYutYhTriUAgNFbW1l0MCLkCeJwyfocAQq+QxuWebf1hwImx
AZXiIgiHBCTjdmXqccGXyziR50TtIHKaGHU701CUbmauJYKhhiiLsyMJ55g77TgWhPSFpCPMXGjm
8OvKGbHHNis+Se3BaX3y53LlSfZ+TJTbeNf07a6dre4MERSGASEwZVUd4qgHQp3654gViacGnJpk
FLbxc1bQ+40NhDUZDbhVz7MNVbAI9gQ3Rvednj30CtE5fefRlU5/kuWuHcf3YYA3KuPppi+IezVZ
9eGhFXt9sL4Aw1mloc0DLEgerDynjnLIUYxM0BXpEDFY4fctGzHTlATXjixxrXzHsEjUEuhhxT7c
cyJAw+mMeyGaQwA15vMMJF4mCNyS8ClRCKlYZV5g9EILsrdxZp+LvN2EbrOLjTDf1Y18KTOoaNj2
V4lZ+bs0PZvbKCr0rWTSi2kzuRlItxh8YhVAF7+mqVAHOWrc2OQxTE14QiCEdIOHTlzdqjZ9rKLG
OjZzcm9JJ70vsvGi1YTAt/aHqLpLHOd3TZsctVxtmtDdRkFGCQtRxScyoQwn7QZJndHaE95TIH7G
HB9rXaa0P2pcgSzWKDYNGiiibO254AliEDPWMIL2pgCoFRWjaicUdlyqoWmCbeR3H53Ido5G6L3C
FcK6FeCHQuUYyv5umBt3pcxEeQlxSsu8bu2OfLeKmPFQMsbL2BWQsazYBPTw6fis2oJxEhoDZO+n
An4aK5G10ToXjCEfUYs1Q/OHhlEMCFS4D/uymYsVepx5XUgJhD1T6CsdGXkxobwrXcViBRqnALC6
spf4WdPPgLAgeun9rkePdCMrWsDaYTKQRm3i5fxtbmt7BXps3suxtbBrlIc4jW7g1/J0L7L3aIiq
LQfdiwunlualrjGFo97ryaAi28LeVaXgXEv4eFz93e7Wfj3gHsOMVjn7ZNbzsx5xWckLfqhNdvCo
soC8vOjLVl03G54CufVZSzhKUYKcRYdOWJDMQGfC5qm3AD7NNKjZUKxsES+gcCC1FdN0ZXX52gmm
R6WmDUglHndN9DDBgvBY8PFozGZzo1sFFKjey92CiCC+y56r+v4GZdFLbpdHikg+vmJBrQu0mxXW
ZIVZdsCxatuSEYkQ2VbPgerV3e1U1pcSzJ5H7Mgb7rBPs3Gf65o9jhzijVA0B4brr+YAs0Ng9y/u
IJ6xhG7Y+dg70qxuG1qzvG1fpoRFIlk3gC9ntjXBeGWEtJcdGrfFHgdRDKi65XMzgpNxQ+NR2sVT
0tnaKja/OaFo1tMUDrvE1u+QQPNEa7phi8VczNl0HLV549o9qGm+1CgRt21Imxwgx2bAqR0Drf4i
FM75aEIGNWYGlhoAJwR5dgAhJ3FDmtWWzmlAeRJBQraKy5y1r6AQp0On6wd/tod9nutvfmSW544/
MAitcCZ67tLXYFYb7V0xCtw1g0g2lhG/Y8jN10KZ7tpiRDwZN4mtpiMA38McQ5pzVANqBtnwigTP
yCsqUm7RYYX8oCPZP5PeppweBKHG1OVlouTOVsO7VEMPzn9EwUIWLTiqjvIifNISEW58UlVE9FmX
wr21cmtPUjcl/BhctKRn3QKVzcsSay+UfkWNrTyLQXiGcJSzEKutM94GgEBXvt/VJ4c8jDWCFNbL
Axc6Ym6HljBZc6YyH+K+Zb2lVrNw2CI6xnEqyL9omfNwvKQMYzfk5zxDHrqUcyi3ZRK8alWJcRz4
GG0O68Ugjm86SwOBXsL5gc6PlWG8orR9iGuD0GZVPORR+BD11PqGvhC65qsx1qDAkpz9RC/ffQLT
NeYi/BLFExR53Gxc9DXn6ScUzrvJp4UL8pELRWc/BDQgoS/bXeKSqJRLQokSQrL0ar4vIVT4OAhX
YyHbw4yyr2uKc4sI2cNPSVGVlsl2ytK164I0iGQG/83JxBHB0CYOuGHCdhzWdW2+G1X1NIhltpBH
i9tx5AuVyeOclesRpNc8xeaexcJdqJEXGiyA4XhkCAyjbf1/qDuz5baVLIt+ESqQmPFKcR5EkZr1
gpAnzHNi/PpegF3la7najn7suBEIAoSuRQpAZp6z99p106IAdXP8keFB9WtwURi10J+Gy6I8FmlX
rXSbchxMm3AcnE0Fq1FIsFuYRHFpS3vrhck9Ba3YhgqrJpBWAnWZKwDAMi862NIj5M0MNtYU/9Bl
j26cQUjx9H7lpYCLI2ctkzhggr1N++FKK69BPdhc2pxGnAwfTcf6pObMNaxe1Ey2IwqhUwpXAk19
1OG+Ficv1ZUtQY0e3RyUDW2jjkjYsivX8afQ8b81za2b8wmiYNQWOQzxvATvMrCgAzKSHwqYPCdI
zvlmqEDnk534xU4qwHGIGhqp84d18iuZLqoj70hHDMhU757VsS+WFVH0jD1YsU5V2gG9dbuntjQ9
qtf2pUn48u2g+oJ79SEh7w7OOkPSYL2UAw+0yk5WIxa6zVDAiXET5gwgahRQENFTMrbBLnPxVvcV
yZMjjHuPVvs67Ms9pXkqJYztk7AK5mkkaIBN2lLb1Hd2b1U3vh3baycCSAvz031Zxxodn8RrvFUf
0jm1Y+57VlTDZClPlrKun5y0+apG/EJxg9hAlf1bpQz3KQWom8FtvGeUdpRuBFMyxbkCggtvexU9
IN7/BWtFGBYVZIlKB4ceFtnLZSQzYiVbDJ6S3Gs17/SbMazQyGJx8BDdmZXy2NYkhxmF2a7Uyq52
rl9cZS/PTSbeMUfn380+/yfZ1P8nv5r6R1nUXRAmsIvC7Gv9izRq+qnv2iihWf+yYMMbqtAMhlEb
X9B3y5oQ1r9cNEkgwE3b/MWxpqn/mlRRqJbwk9kqNoOf6qh/4WNzdYAehm7byKv+T+oo7VfHDyt9
3TAt/kOJZSJv1j+YpJK+RTlclmSr0WM6+Fcaj8R6+aXDbM+TXyxhUkGCw8uCnIZgVWdMZRz/c2aY
KMhdM7rmaGqpRmkTslnNb/2q1nZjr69IktvbykhKBqSatWvIZOWKCuSeDFhqolo0Ct1d/1mppP/q
K5o+Dd8wcY86Tj8bCdkHS1ysky9nhWF31Mx2XBhoNR/9mnJ228XalxCFgDEW/tExgG4nokSWyHRH
78bilCkVGaJ6am6iqJb3pOh8qyh9nyI0mlvWHhQ9PNoVMdL7k+9ol2RoUIWrnfWSqW+50ADsV6p9
GEl8vGF9xINl0uYw0TzLQJd3NhO4Y6zHeH61v6qzELD9DAv98ZkxHYKS1B0CQycZ2j+0WX5kZE4F
sPkoCUE+RImy9ezOe2CWRo01rV9zZVSW+IL8k5aPxVH2ASpszdqUGrlM8P3eh7b8UntmcgpUZxIY
9IeRT32ilKR9v/f/V2PW7IL85Xc1NC4xi6uai9t0tA/+LHMc4i6hvXdUrCsPeO3RRdYwQnFkWCWX
o+uUHO8u/QGpftYVEd3VLO4fTAOfD5dpOGGlOhQTLGNxHo2kojK/SceCHLppd944deruFIXrNGuQ
kWUNnW7gaJi7okBHavXtL5fcr548vn4+koW2kO+fb19Md+o/v/7BBX0Q1DI/GkMWM62n9TnGbsSU
T0m2LEWoNREd1RwLhC8hZGg4guZp3ohI+/Fq3tW0Z58WUmfcaGmZ3WWwOJne0RVLOhjPxKFRbTQ8
Vi1+T0aP3ebVfWkX8Z3VMU2EXYhGQIErgw6i3sIkDy6BMrXE9TxlZWShNK63f/7o2geB4/TRHfSb
3Gm4XWzd+iBwVPWhYpIEw9Aov8Qh7O4ZzKWNgH3SPMHAEyNH9IpiS3XxRK1ROweFKc4NhQn8NNDv
ckPmrBXg4/uBT29mUJDis+bcohZz9x0i/X3pQ8r68++tT07MX69CXZv+cNR4HN10jA+/N+cC8rXa
5AiqmBFzQs3BcfWWtP3xa0/FXDIOWcUKYt6zjkhHIKlrgPjKpYfC0pnDTWVYwb1jNMYN83+xsahs
30cRmnuoUkx9apuWNvz/4yChBWpmLnYyTZgYdNLLD4aXjlBIcBeUiv3YUspbAjOhUqVZVLNqwu/+
8lg0pof4hw9sWoZhuQ6PBxfMwa/XaMqXGIwOyfWeae3GsWLRnkbBezH0a0VRgR75SrGCcbRgngPv
Sou3tIS8YNFV3drFAfo1ydVrZpJmiir/pksF4c1KFDzolOX3CDaRoIkXMcrroGfZOgHxfhIONT+v
9IsTE99H26bPXTgVgAcZ9dseMskyVbT8WPq4JoHNPed5fPDpphxNX/GpVecdqF+7WLSYAZ55OgPx
p5hmt7q1/PPV8MGxzXXAFYBhXHe5KKZH04cxo6kNzwo6ERxcaezMCMOXVRolJhiY6vq0mzpKtOui
Ll02MQBJfEUNLmhYiCU/tXKt5Oq1VIFt4L4nrdCSU4tqsVvMLz3prf7y+4rf/ppoqS1BvgSZ6djc
Pw7ZIN1krkbYHLveiJZh3WuU3AbvEtkwDWVsD49mQiCsmcjhte36d98K1YMStjVrKCe6Ok7Q3pSV
PmwKOErX+ZiWpntfS5QTbhV9H5tgOhx1hIJD+BsLbD2HnaN54kyTHnHPSExI5fWfTHxczwzj7TIQ
XrzOzEl3OT2Xkgzzh1CjejfvMp0hWlVzokWUVMFaUzx+Oy8VVy+JyeODPAJZWb0KkQB+FOCR+pK0
Zh/PwYOuOfUxLCzirycxAN5NC1WM9IqTW9Ohj2WTPNVa3SwaYYFFKaLcWo8mzgHKstVF2KG5r0Lz
lXJ4fnA6NF/zKyUkV6aRwUnTW9JSsf3eYDoThAqHw0vNfB5hovVYNlFz6rsKbeUUjyRMv97g5i1P
FEjonIejuqoblRl8VAhkKLY0buirqscZ+2HjdrqxyZJa6t2gHkcfNVWvY9M1QqZMdkN5H/gQz+3q
lgahulQ9mJDSLeiE1pmJI7Kf/IxOf503hMeFnaNf5p22QZXUV0a2HQK95zYJh7sWENE0uj4Moert
6kHmcDud9i/B5NpvT04HLQFTK9O2dIT5H5/4TY8eUrMVcYjoY+FDsZVL5wX0ObvhrdAJBnOZstKU
ctOdao/GQ1R5JAbnwxs4VBCsdmOTHJBFMH0wsxeWYh+i8JDUdF0t1GKH+ci8QTpd/uWxP4vUf3kK
OrojTGx5JjeQSbL6r09Bvv7G9Ms2PRBmAlY9iQg5EMUESe3N+q4eI+C6evEuuVZ24A70R66JNQa+
YEUOcreUXYG+2sqfIYYSJxTQsfTaS8YlvailMRzmyDzdbOmkKAmsthBdWpeJVyTUL27b2Bdt1MQt
AXvvIVZErXOsCNMlF5sofYjL3Hi7SqOB3EXoULhU22Np+tZB4GRfD5FXPTQt/1TBWu4r0jnb406C
sVQc+jySNwRTJMdyzIcnW/VvoAV4Lz0x9rQLvXTVxL7yMhIDgUqycc5o2oNrUOr3IjeU05+fTuYH
pwAIfdwWwuHprgrmeM6HsTXRyCHzaGTt7ZQ87KaSS8MwiwN97uShNeyzG6Tjm5KmcintsDywMInn
4+iE1DNO60eQlRq2V52M514rl6IlRm6EyoSwoSyQ8Xb2RenYpGr4KQ7MlT6B02CddytPIJvAMJpB
nMvtlcRKuQk0RNhUy4YHQfDpISW6bzHvsnRRdolP1KNWOsT5OV+w2zVPEYBR2s/hsHY63XoppHyI
VcO6kDBakaSkfyGiPM569xxOkxsefWxYIhtWkt3OhwJhpnezbCNh3gh4jtPmjTT9v8ym5wf9rxc0
S0PGLQMwnmsy/fz1gkYQZecmrL29ZuXxmtlD8UTFk/F7HM1T5XTFk+qY56h0mzs8B+k1bnFZ9HTQ
SFqBajdv8lwkq7aNqo2csmwZy8NVqTf9KlBaLChlTXnSU/V+p5Q4jCtKgI+aT3DpAMLnWDUqz0ZJ
vFFgKyhSUv9CBnW45gZA/Djtut7f1njTXfrhQwuByYiBW9MsU/3woY06wIpmcIE5cVttJx/n0tC6
cl1IajdBIRAjwjPae4i9/jLyThOBj/+ybk8+GMcRrqZOK4F/LLTieHBJgiksiG8ZwFFuyetAYm0G
61SzRnv35zuJz/Rf/j1bxajo6LaqMdD/+u+ZQep72GhcjLQlNl/WOnvRoLhhLc7L3Gt/bCgiykVQ
19Umist0RT9C7KkbxPdxgzXBiNR37L4gGISCkDQZ4iOuZJ37ZhpZDSCWhW6Sld72yoNdoy8M89r8
WjsrtfKDr8KvySYscuM+qqIRxDhULjGK4rH3X5xUK16FGwPIrqJuZaZGujGh265cxiBEZVVyRwun
OiSujeQyM6s3Kq43zZD5n60xbW4cZXBv6UM3R70juswkmp0pxW4+Ia8EwK3BsLbS6e4N6dmnpqbp
aRad+JSZFJ3jIXmDH7JV0Z6/gjBAx1c3T67tvRd53W8Lu3mWE1HXqNs1T1MZ4mO2HqVut6ugp1tE
nLB1sCEnLuzRv+M3w4Y4tAvpQIInPYJWmaVWrJtJ7nYrX1mE0nSPjk6FmGT1fFnqYUB7rtGXYcz6
xZxWAJj4szNcDHmZ4Xl+6qJET0P3MumZ7sBq2JRHhosTutpDLtLhIUIjXzkUiQWGfmWIzvNbbdxT
vTMM/29X1O+j98QmmlbfDrRBe14X/eMCbiyjt0YGn70h6Kxg+LgMFX2BvsoQFGSvXu7RrjSFvAuL
6hXTfbBMPEe/rav0LzWL36tOLERcVec/qmI61YBfL21PcyNdeI6LHj5d2p6Hx1o3o5fK9F7BGjYr
NUMO6ZE/ep7KqQmGh41UDGMXlY53kzPMk1tL9wOX6HtjWuo5JL14Enw2n6KMPEC12YImWTZgfD9R
j7jREzd8DeNKXZcR7IA/36jW708kx1ItHkWuqlICmAp8/3wuFDroFNdp6kPcxhkoama6W7NzvMO8
iU3/Wdq1tc1HFA6pmga3Rmggk5uOQW3Wb6UdeUutUOVjyjNlIWgOV4+jnnpouaP+iWL6Tu885zKQ
cvuUMH0OQRSOV+Bi2FynGaveUbKrwUeQlRdl9xrZTJGaR7eKaD7TbTVurR46egibotE9tBY4dZN9
HACuG0BgLqMwUd+ZuIKTm27oynkNc6KtOuw5C9E59dWPhniJlxnIy5TfyYwXjo4OZJydsHcw5AV+
tZp3543HqDBq5rImb+oEVtVYARTKV/M9Mm+EXLpKZ92Q7UtEWxcEf+Ekid+KMgDCKGcyy2OgYJD7
8CeJFG9QQYwWBzIdkawP5hSKIOAcyJo4TmJk5k0z9V5uJBanBUAUsNl6q9xNua53ItaDVS0e/3yl
iOmy/nUEcRxDdWcjJXXdjzPQNo59ZnJ5dcBzr20RhSACLKP0Qt4D6rasdu6SSI9WWQ07ObAjiwaa
krV/GcYoEP/+W1A8FjoIccs1PpY/WFAGVS0IeAtJCTBugkr7KtMxMNaqhavDU2gD0jcjLcP3zsVQ
9Bgb45u88JKHpI0yJGnhjRfW5uLPX47z222EnUQXaExMjT8d5PlfbyPFSKzIV93uQJPEX4F+P4PT
IoGhQUOWSleC89PiN6d+kxjl3wOhhqu6m8pEXahesch/rdVBfwf0W+C0XADb1x9LHepFUsZYN0z5
Y9cJS3anSSNkipuociRa4dJ9MXI0ILTPghNZP/1jGkKKmo5HdTNsvd7pVxrS/hdXdl8lyIs7qUrt
omrisTAb50UEdoldySFV2ywwUeVtE+y1FKaZlZQ55HUin4Y4Gym8cKxKEB8puvKKBtG8ryR2mFjU
FyVXjPtaj/wlqGhjo5u6eR+QHE3X+gZ+MGbJphGPToFYUQRJBI++LBYh9oG33tde/TwqP+MgRfmR
xt8cvPyUcKIQ9u8B+aG3TZC7bBPSLeHFKPcGpRukAaW28Xs7eaxk/cT76ec/ncCyRvtL9QVR8cer
kZoSPQhs4EivdGsuMv5jUDJiZbTR30cHeCzOyWhL6vNd8IasRlx1W/KMTGqErRUmu/9sPGFmW8MB
JxT3lXJnYPhcfXgVkx31j2NFht9hcJBDRLGdPmT+1qvcCXskJw08KM2C9PpNEdrDudfyEt2voT6C
Y4j2Wt7951j9IOtdFinqG9FzJssbtzuGrYxvy5G4AzNUmNk4N0B+h8+w2WktECiyVtXxc23UkbG2
8Q0vItsJHonTWPbqUH8zleFs4jV7hVSAQKkyFZKrG7nWZBEdM/rK3zdC6+xoaUbpoo97ew9o48cb
83k9WsJFo2flLragDHW56+xkmWUvfeCuWuGNDwYhU2dPm7Krb1W61qE31lcxhbOO7VMXDaLHr0P6
JhwsT6Gqu6RsXINHdwfoZiTJa7Qzvo81XYB4sBsdedvShNlkKp6XdFBBdIm8upSj0NY2cjMwMHm7
b40o2oYjYciWj6tN0xQbrC0jjYit9t3o6qPkLvAXcbBnca4vW1kiQUA7CNTf6fyjHpEEFlRinwBw
Os6b+TiisPTgRhOwh8QDCNf+VdWAmGtSrV5R0N2jpUIzhNqrrdTgFR0g0u5wOI96XVg42spdZ4zu
4cfu9E44qeP98myWyj4uB5LcDFJX6KMEyzw3+tvAlj82vQiH28opHjUzKHft0KY0sqdTYqFARCOK
eD43nQ79/FHsXe4qwC6NDI4gR1WR/o2lsf7tbdRD8fAMwR3JALmlUG7s4hsdsjs9EKS8eGm/tdQc
4T+9gJeKlOqF6mTmp7YzIHHHBso/WuJKwNOnx+USq881gCPSx/zhLqd/SBitwjOhDNxrwzfaCdJI
NRsyU6A43q7VAxxD0jImXTpRJIo07+dzE/1QqCNaKB/9gvR0LViTU6ftHTJVouQWAaf+KEsqdLYJ
5VfTHn0n0h7q9vs7MLjnd4ppvfjvd+bF4y8/01q+t4jdGmVFiY8d9tmPzejjumpC634+9PPNQTOG
cjEfVP1sMyQMIwuzDaEt2/ZlZGWyjS013BqBa1zzBK2trybtl9E0F85YKe9KRg0BClCyr2OhXhOt
0o4s+x9ai+J4k/TRomUxhi7JqU+mm3u3nc03X4zowPDRHzJMx09xK41NDsZwkwrYJVE4HOYThIK+
tyHl8Ezj1MRIZ+5ElOdUXQtk+CXkJcvm2TZVtmuiSRZBYwef3F4+cdOkDyQcPJjw4xZ+6ILGGaL3
oRkQ5OKi3vOIiSBGj9f5eE0O9Y3rav32zwOw9l+exBY9Al0T01zWNT8UwrFZWE1Zy4jLSn+JCvtT
q3jWl4rQ5gRF0Fvi+jkyW66eSWzvVdqe8CzntvVp3EW+nbw7hbr00kr/4sX4E3O1rB+6jgjFCEby
1rOS4ZZddwmdgDwSLr4zSiabumpLfCVskcN8bN7UwTD+ZXqh/Tb3cpmcM8CIqUU8TQp/nV4MLHyw
ZQ8lKX7+YBPEmmNZu+/isflqWyFGxyRQ741Qddax1ZsbGtx4f/EGHOfNHIEQTy1jCz58ZpAcEAxJ
8Fq0r3HrDm84Ez//+c8x9x1+mSy61MUZxCxWFBZg2g9rpML31UEhh+VQ6PSngdPfEMhSYKDUfIQj
wfAlIcokzI2Ll7eXaRn5YOEq7b0Kt9DUmJ83ad0fOxsFzZ9/Oeu/XCuuo7mUJ/hOQb98+OUGy8Nd
7+XZAdsJYcONb9zNm4KgZmDxabhqRPXjWBeMAiMbvpz5lPkNKFftHa2m+QjGaWvlAXjDCmfDZ0HY
v/eU7iiopN/q0yaTIzwLT1RvwJWxFESdczufO5+S6Nis+8FmPBis7oRTdQRGpwb3g54H9ykEBiet
qzsIcP59RhQ7re8gWwYmGaVxHZjBsW3IVPYh0fu+hZPRjXaRYfGgUwNk+1hpVkpqNhtbtt5tDN1r
pyXiVQni5hbMeOJnzW5oecJ8X/vQUTj6lnGdl8692xu3vgWUM60aDLBRc5GaYbx5MZgGpxfp47TU
Ipv4b3VY/bcVkCu40k1qjFPfT/u4AmLCKXInjqODMDuk4uWlpYXLYixr74m5ddfgrdpl7SoPqlfK
I/nB8hKk4a4ag+KhAkgFbOvsxVFw21G3FEGL8aoM5L1T9xDsWmeKdHSw+0672GT8tc5TfKn0ZH76
ahWdI9iFCfnH9/Omr7wXyjiFBT9DTBNzfYjl0SvHv9QVzN9vcjjOSFnEpGUxflv3Qf+Jaspm1cFk
zkKAyrZDcXyPaY+gpZbUCIAR5v18TMtWfRTn9/R9ERMkQ3ouYI6Emml8MgrMojJslZM+wcNbkrGo
4/KGlX5CrOWydPcT/BslPHEIXsAQtQHmPF8WyjwgapvS4SlpoCY99JFDHVso2S5slJVpjadRnrF7
+a+40ZWFFDI5RVobPOa+sdZiYe5Lkdm0GUivAeZqn/I+sQ+ENw0rNDXtsyzjuz5U2y++2927WVk9
/fm+dn9lJdsukiMb5JLGfBx0kz6hnP5Zy2i1vq8SNzAPcU8WhGUOy5y675uSpxYS3zqlDJlkz+2S
me/SMkT4xjJ7WBOCphC9k4W4/0mKVLvXciyGratk0bpQq2DH34VkyUSRRzK6G9ZEvIqTgbHECORy
PqZWLQkh8ztpOTTHCCD/UkaRfnBs74EYBnkXeI396LevGImKZ8sYots2BXcdOERSYNHyDzWeSsj7
02wmkM4zbZlLVtCkMZ3avcrE2s+HvbAnoK1IsH+NyZS9OAiWeta4Rhzf71UQk7cBfy5agon/jtiC
r97qHr1EfEr8Vj9oucHvJFrUvj/3FQNdPHiR1xrm4i0L/eaWvockT2uy8zuqu/n5hlPY6tJusoze
cXElVjf5Fk9iaImabxHhNhGIzL/1GRhTpLt6RuDZNMTA9n1hWq5djaaRxzH3zO/HE44n/zne+Hj3
pgzm+fzW9PS/rNgERuVfl2ws2DSN6p0FKx3nDj3zXy8SngNBUsCROFjp8zj24uwZqThbQfkcj4Gy
az1bPf883oi3OMx7ppPBuolr4xROCZxJEBrfN2bYw0RBqb7JylQZsHHwznyiDMEl1L68Brpn70KI
ekvfG9qbMXXStWycU0EH8lPo1XBAGqe+qKnd73FImqu0j/rXqqqXobA4I0GK2Rl9uHKCyWxj4idK
utrYqOZgPgytnmxcyZygqx3lSFTKV/p9TF9RZSpq+lBOOyCWHlQ6RpN14+ePjp2XbFhp2cu2Vkym
wiBUy6Q1FvNuWaSEr0X53fzPQLFqlyN0o7swQLKd997XRtHfjAH4V8xQtFIT5blwR7pgAn26KmJn
H1VltHFcaBSzWo15mXqECSaOGhX/BvXTTiczz6EBmdhUkDoABvMLjjgadiqAgM2uSyBQDGaCKJhI
H3OqB+JaJuY5CzEW1Z1NILqWw8ia3yfoId91/z7bns7mkeatvaBEFdvWxaZsVX2XyNq/i2PGFuYj
ylKwaET3Fqe3udUfwABo19jnUg0C4LsEthMtNe3Ob5ThZ6vqyst8ZDRKZTPQmEIKzQmS5+W1ddv3
MkVB0Pdi8m8l+VlYVvZjM7p0SCvv8OE41eFnpt3D7udx1vGwp3Lz2QFcT5WzUA5OgLiVdusXz27j
d6+grm90mn6LpiM5F4IYkND/GjZZQKpgbFxV/MZzhVWWrU4uZhWRwN4NL409/OMsEnmWdtsFV33U
Wpqqkz2YVJa9F6GbZHqs3Y7ERipdxQxoGN+y0TCIr6mu7eA+xgjVdo1Vd0ejG/AKqla2klnUHdEW
RuiK/DA51hnU5jYtgZiN6ee6qU+urSlPo5Q63Eu124UEwVznM6zcvfFz+xnvjH8dQ/q8dj0pi5QG
LmytRlgelOJxEEF0NClAk4nY+9uxtdZ56tvf/IJlS9J9f/GfI/OL+RzmX1+jcVvQGIIbsW/aRt7J
VOnvEiLkbsjRc5edlcODLoLS2flVfiApwX0LO9viwY44oWo7kn7McKeMIZauadmI4wcxiRJWh5+7
OVDUQ1Ii0Q4w7qyIx8wWKuu4Q2m43r1rS3st6wrScpx4976iM0nU21MmEgkjQIiDF2kEk9lpeBS2
2e9YimcL+jVvdGDMh1hPxTWoFO6wwHoAsi23CHzGG2XwX1JTDY5J1shrkQ7JrWpJEt3N9i5S3JNq
5SHDe1tckyAuroYfd0vK/Sm9T3bnN+q2PwWO3ZxE72dnVRB9xJfy0JgNbaBSDw7zrtcPsG7aDC9w
2ydrtXFaDDZtatzyzNw3CdLI0A4PsjDTfV2oFooozzqSdpYuqrbs1nWGqrHOjq0jx/dKdW9UySXp
AZPaxHG7//7/K1OEkj5j+Y2lYwuilZLCBIq0vaoYqPSdvF6NXtY9YgCJMbnVxte6WQ5NVH/jD/Ul
NpP0tte8+MZxsss4hDXTNxZF+lB7SO6z6kUtofC2YMuJVYF4nPTNej6uk7u+czFiLGoi6WRVDpsh
RQOXUaEE00J+OX7KkEZEAIcBfn1lnnq7PiAKCfazCnI+NL/Kiuca7NF92CE806ABvKDhwvXKRPpd
UZNrKBGmmROYzPE06Fclg0aTw6VT6VsNYXToe5W17PQK9uCPjfSVdQ8jZoFbY6+GTnaiY15fat3s
7yBawcA9+kMR3KWdZt+ZOMrvANi9MQFo97GHbVAOJL1FkHJw6NjFZ7UhF8Y1P7NYw24UT+Gnc0lC
gUmwQFwYHqhlp09p3a4y3zBeWfbYa5LQuo3lFgblXw94m1c9R4Vf7B0cCizsE3GOPNc8k1r1KVTi
DRyIYqllJGBaRm6f5JSFWNbJzlJFeuq8LL/p9Kx5AUrylQR5+7PVQmNQCyvg74MjVOApprB8dLw+
/NQa4CV4IlhPakc3NW2C9GoFmrVqXC8EO27JLTMbVgcEY8418jgX+6pz/ctcT3fi4fteKwblGJYt
CYhT8lZkDgwOMG9X824YVV8LmXpLAezhklftAwhY62XQrH4d0eKCm55bL3Ydn2h9p/dO2xOFBlsg
dKW/oFAHb6zCJSaSb7DVGAo084nJD40qgV5lgB0EeVxtNmRp2peKLMGb0JQEPs7R2TBJqs1AtvDZ
TzBpkhR7P+RdeV/jLL2hIR7i7uOYjEuAIoH9NRwjSkKaIV7dioCe+dykUdqtIuP6Zt6dfyCI8+UQ
+dqdZYA9KqoYHLp1g1acetwQDfSOBvtzUrdfGsdDC+lO9w5xVfd6gY+FUET7nHlqvHH7Mj3WGt9N
WI17J6uC02jk/cYj7VKXfbNTS8wYVWZUFyVq60vk65dGDlehQNfj1jG3Chz0W9rV5abAh7bKzLq6
IFdrEI7aOFWmXUT61cUzezKP9S9lsbZEGL6a42dibfU3O8irtd3IcetGsJbVUcnIpjNPhqbKr9Iu
j3FcZK8TEmWZO0R7hZYcpnLPNP1mY2O0XmiExu6CJGzuWCfeD4RrbTro+Xyhboz6C17E/ErLK2M5
5mazqgkhvAVTDrapFN0nU4Jwc/A5picEo/U+wXjjoAT0zW0bNru8R3OQyfiTZnr7GJxlsBD51mfW
7y+Ael1yLZZvTmHZAPL66qGmhApX5LNLM3VTu215lSXCRvsZBU55nQ+0vskiBDc1+c4cm99QvBHm
KLrYzbwbt1l11TpjwVqaj+muO8d3XiznqPdSe+lpvexsJS5WRVsZr0KEyBVjRL9j05yKBuGilmXl
ncF4inMQNjRihB4VRogxYAjvgDYUFzdP3QcPC2hS8sWnE22UbD3riHXpmPZpfYmnjeLE3U605FiT
cT1vKGuuKQzmcWJeEsajS1Tnyap3JQLq/xwjyCyCeFYvwiY2wHXAWmQKpa0qWDSPTkJ4Oc6xr6hY
wYlUDSsZPb8ZiQy9BI2jAGlmmfNTH+mZBI3gMkvv3chPDxR/mTOqDhZvT+Vuix0UP1UE2FKGTM4T
r9w3nTWpmNVw1/uRd0vQi7rsgtJCPGt8qZ2i/aaTCJYb3/zUfKceVDx7PDKXiU46gBEJc+skaN+1
2vVRt6jtfe/H7oaMWvNmLlmM0zFjuCksP7yfd9Qak2JqlS8Ew0XfY9T7OUs9aNRzr6znYPVitNXb
JnNR2zUgyJBL7p3EHY8utIg1jIjkHrmSskhzM3pHynUoFHLLF4OjYhYd/C9lkHwrPP5ZHYbQdlRo
y8dAjrA/av1m3s3Lxlzl7kDQvC6qx1L2zrpXABq2XVg/FnwX21CidZvfdXrN2ehdywOAAOFdlLrJ
rgK9dWJBaKzKJPXv0wzVKINv+ur5yTPyhQagUkEKKxNKHud5yUjudEzpU6Z+rlCeoqE86f6QfpZG
zQqbBuS1GWEbiUxbgHN1j7rnT6oWjMTHdtogbVOW3Nf4Ouu45dmLqot7junbWAlgVuajizHk5NAb
WuAjMZ9ULfa2ZaDJpTqQEEoCg3vIfb1fGEHcn9syzM/uqKsIVvTh7ecbKd7us4X/Z+FPbyS99dtP
/HzDaZvuDPHjx0/UFIu3aplEPIEa/xz3UqxYHnQ3SWv65741cPQSXAhRSOt2Pb7Ss6lrxNsaLY1U
jApHLehgloUe48bQj9vWstRlEjLbMTxzKya9n2cn9XF+NW+i7oU+1xkGEl75bOqOeLkKuW0cyjPw
zG8WvYE7O87hC2gDJH/Nz4/zZhDjv1/FFsuAeBxXotHNJ/oHNJSeTZeBwsZF7HqNdo6rcNi7gnum
wAfhTI4IuuHerQeeOkH+dCLb0Hqo/oew81qSE+u67RMRgYd9m95U2vK6IaokNd7Dxjz9GSD9n7rV
J1o3REJmqysNsNdac47J0mjJSAb15rRg7SKLPIpROut5FxUyY6exasF+8WLN01TkGGW1dUDzbOEV
4O/vnNI62FURbhUHRRcOJ7NbWW7cbhg+6UhFMoPYdjY5XdY46OWRdt/PQ6nfilPqAUXssTMG9FI3
pYDsAt3ZWuu4PI9SF7A266BiOx/IzdHcm6NyoCtsXzUHfKwchupbJRe4yPWdiQzsmDgwGQJr+Esp
w2cgg+WbmAqb0hzsS26W/U74LQZLFnTbomsfsrT1HoAb/Nw46rglh9Q/wED5echFlA3QZQBH9E5i
iPc9xDi6kPRF93ZFbulcLRtYgtdyRMQ2V9CFGNKjNWrKVlauckLg5hdqusWHYp1+exRhHTn16liu
FUeXhwClzBFmwM9NGhkC+pWB7ixJGnSpSpGulBwXfaRWAvlNXQHbFcnr2JhfPeHkfwWkXeiGP00l
m5coGpu3ElrKUusi9eqWmb71FKOBu3nxiqE79VA3zopHoGiiyGbZ504Bf4kS5Dw/E2Ka3it+/uiI
2tmnKFV+6B0GGNC1QDsw65fL/+3OzzpBZ60EM8Htr935xb/+2/nZeeH3238LtpV0Rc05plO3JCZI
5QlYHbR+XbjLeVd1GFPkRfY575WxVT+SXFG4+AdMarGLPdrmwfUIhW5LWb93qpotrFJVLxDVyhuL
2i/z8ajVo7XXp5ITW9TvLq1DGqUpKGQgiwXO42I4xROzuEHhuKo0aI6MTqjVdGWZu4MnaMO78jpw
j2SkEwluLL282skUDx9bk/Fe5MtKJt05bQ3M/Qpx5rkduR9eUDwM0ANvlZEeYia/D25vEXUbVMkX
iJcL3AmnesRb5nWaciqtVj6YCWgFDTjlEYI8hvSw1KzjvBmng8y8d1DAevwgRb/yrDyjUO6ZGAh+
IWVby0PbEHpZWmSNaPGwzH0/3YYp+CMIHykRNoOu7LnyGLc09rUb2Ekzlq+mYODoFaQxzLttO9rr
mJUjKzC3WbpxGjzYsXFVdD14VNqY1E9GeYvCyrp3x22ByKW58eARhbExq75Z2aUoT0RL7O3G8vYa
dtB+oSVwEazCAT3G1eYGsBF3SyI8UljkQtj4ylsvtx8Uv+YcIBV6TZpS90wp8ldSfA/8jkuT04X7
eSzsabpYNglUrqZxXrTBrZdqaKG6ljay7Soh/lMZXjE8K6cildHRj8TTYNsEqwYuREQdGlBeELlG
rvw3wnq6RQrx5tT2KVCHsrvHmd7fmzAc7mFrd7T7PJTAlpUxLhcKzQ5BIne7zDyvflFMVrP/v0dK
ZDU/nlWkSYc6yV/mvyCqhs/W0bMDSlxGWb3WU4a22VaLy/ycOkp2htFKjgmw85ULDx9Te0S/uxQJ
+XzmEJwzFhZbxaeoCaddEwRZ5HoZ+A3ngjw7PwQWktB5Uzile24rTUdllCPnt5ga1+x4RLbiVusw
SAayPrUQh06FXag75QevhJ4fcSTDtJ5Rk6x6aBwVj0tvuAxpnORuMJJIujw+WZknGIqptoLnJcOr
qN/aTieSJu43rm8OyI4Ka6om7xbpReUy69x3anJjgemgZw1md8fegFzplSp+gmlX8HZwUmQ09ud9
opWAjLvBJGqs0oOdl9bCr7XwCRCtfe+VF48Stl4mgxsussCjz4L1Q2EWCx0IjTztUZZ+uUZdMSno
52N575h7QVXeaPhw8ncKcPGpKe33orS7Rxa7yk6LwoBCKHFeIIk+WJ3pflIbw3MyjZLFctEfrFTF
JBCpZxwTxjr6NARRTvNG5T7z41FaqQ0XGlgqjC+PQaWe/A41Sz4kEdhPHo1F9fPRfCz3nffOCqrN
bEoqKjpVFRbRfZzV4xMQLqrLQ1g572UXSYRirbzOj4aqeMg1cqB+HY9hJC3QL1FtcAtSo84H4FQR
n5CbwakYawDOPjHIr0VZeFtRhNrTqMOvKNpiXM27bQ+KUXGheM5N66YdcFNZ3LPDvFxxg2p3Ueto
p3mTKom7FnpLBHiX6D+OydqDnFsaRCfMPiU70X4YmIBS+Ks8xRdRx7dOgQhP5s1hnoNDYFbbBZHP
P4fj6ZTvtZhe0yYhaT6ebt4QoT/YTaqd7dzvHn3yDxcK0UNPRupP/Aq/wnToupDa6wO2DfdtMOpx
O0yaR90/FqFSPoxxd6KjLq5wAcF1ZlO7yBqvrUdWMmC1DSWVvatz/iXby8p1FvtEhKOuW1mqrBBZ
O9XNWuaakt+86THRzj4ZEYqHbY4cA5l7I9YpkvycQqkeBvQ9hLsL7+bVys2tPVrEQfgyohpBReYN
O9K9hqsvm3Xv2uaJZjs9vvHDF7cKL9GX2g8B6UkENXqm5ncXcDIC6AenVMzbj42mN/tJW734dUwm
1FGVkScrXZTWj9eBmofCyTJlMx8LDWfcslLD9xPrKP9jhnaHUs0bdw092DzA1Auh5nrkuetDhRGt
ae7Ubsleq8yEnAFnfPad9tn39O6rEiZfFCN1nhKUwtvQrTSkdbBSwtFLlr0uu1XXOmSPid5/5vxU
N5FXNGszT/xnr0izfd0ET4J7ySmGpXhxW3SO3ITPyJ3tpRflytGpUdKwKn5A7qe8I34f1pHup3vf
hSqhTN+7VFt9bdZ1tpt19ZXUDkVj6Msy0Zs1Y6OXZDBDpDmeeQHIZJJkMbgrktnaMy1uNE0j1ljm
O9SgXGjWJXroC8jj5u4nBuBTUzGpCEHVrrql7FWaZtbAS4um+kqeVQs0PPIvhotNou/kI18teRCs
HX7sMnK0SSnS35IyEwWMI/PND+NXqdHU8nv8y3au1OpqtGIN0L5WgmXmYF259RYkG/1t0HjbMGun
6rBgwC1tGESmuqPiJrFPUbpb1iJrDbuqv3WG3ANdqR4qTN1PeWK+OoUEIzntwZZTFnkf4TwLtOY1
iZsFHRMGg6QeLENUdN/NQnt01YxzkXHlJmbuWJlU6qqN9LsCQ5IDdHp1YHVRZkYmlwV2YYDnW5RR
AFUTPaH2puFNulaN6JDM136oXsPkCXRa+Fkz9luVhTYem6xIb9rQ1Qun0ILPUUYf+GKm8Z7dLUrT
9qY4enNfmqH9FqfcdVlhAP0Vu0aOPR44cwBhadxqj1QYs4rv8+XKdOmiNy0M2sqDkQuECh2Au7Wj
0vgoOptUsUC0xy4yx2sioWE2mhw+/dI9OTQRXrI6H7fIptIdCWEF6yG33wJb2M0WQ2tAqBHEZQwz
jtlkZATXSlCi5rzRMAMbu3aibjeYKnQIF/l7kZ80MD5bBLt/zXvzJvLgEP/ahfzjDaW/i0w4e9J3
kYvGxGlckjADUuV39SbSbecyH5s3nt6vTR885Hwco2AR3ZG6VzeHVhJMAPUlii2mjGnTLObd0GRQ
6SgHU7GYnIxdkdNfbtuVT8T5kZMG4lkvaau5wejv8Aw8uVKzXizSjFEQ52JfFLn1EguPzmncnMxO
8/ata0MGLTTM7ZmXoM9U02Y7yKG/JSWNcvSVj/NGKU2T1sKUSSgYKkAoCVYIai7DkGtPCvAvfo0b
NEjhY4n3aelmuuosfK6oa70yTdZBlrrvAnocY5do19El8kaNfOs9MvpTjwZRI4wGuIy7Q0LL3XTa
ZAOzTT3SVqxr3TMTVWvlYAVYNSGhm2sPMaEb9eZtQsU+jkq/tdW03EkafuC1BqIfYgIx5BRhn7Z9
c2cVviaitqXhE/NGCH11RAY0DkzJZH80V8Sy5vt5t3AU1kyjugPSH4P4kzSTkDbQaWMdmqgjqUaD
pf1tt4Y8tterzHieXzw/O+8O06JVHBvclsGq70P7SHAfRtIyOHjY/4/pOFC+y/zNnyRIautwV6zH
azjt5Vnhbuy4KVfZiEmRK727VBT/57PkurkbCqxyNb9YkpK680sRLVt9qK/NmNVXKNWo7Sjk1i6m
PAFjqi0fVMU9zM9GsBMEcReEZloJre7YzGgxAfRZBJPg13QQghXoXA7zLuS76BqRXjFMQuABHvld
H4H+ekS2LsPIvlV1FZ5RjAQXbqtvZpAnL0rgKQ95ApyfSJjkhbSq8AgjmJC/6dk6d8t9PcX0JElI
p6WOQpJZu/5ED6o+FG66K6F2nuaNaxG4mYVxe8InRT4un/cicwWenulRyDHaVzyanh2ajtyVpoif
uy7+6idcGAMJQ7NKy+jalBpU/shND4B0k5MfDiZzfs9+hHrBRDUeom2nkPxKn1MEK4W/8cg11jl6
JfHHNCuLbScLY4N7uv8CvVJWSfbByJuIq6FL9mS7aivE1/FejSt3T0ipXKrTr0Kfdrtpd/5VCK6w
rFH02wTiP1Vm970tioFUmaI/zYccsx83wzB0i9bwnXPnd87aCGWxHDqtZJ09HaynDeBe6Iv52Uh1
+zylI8Ws53ejZoR3JWTQNc/96ONAwDQT66rIoH/omfyselrpz07dUgTYH62qWNBmGM74WJhvam5+
tB3ksUpzVo4v5LYfWa8N89Kq1WqUyOH4lDFYvzZ0Gtw0AG1Mt4zfWhh+gUnN52+E4iqCyoJsKDWK
HZ7wwQVhz4q/YSfhhwYhgx4vIQxVGewM1BG3Kgv7XcKvdCUJGjiHDZ9mXgT6q6u3z/3UtXFB5uaq
1X8GCC2XvpHGd8AlLSZccDmRMXxYne8eO9MiWyhqMA6NjOrmTQt0+4Fh3YEaO93IALXyQATjYhRu
8Q0x89jI8ouRBhQzTXkMRD6lU7I0PzKJgUCfVsoWvQEq0LQIbk6aSq5HOaFPXp98sUJSX7W2NM95
GRrXwQXw0MBM/kIC4rD0RuVbBxBpHWVNeddpCp+IHT4KOrTJknTriaPXkI8wPVu3QXmnSR1iKdCN
wygycWtJ1NL76iNMLGwNzRQgNG3g2iANF9DqRleEF9dxdr9MVTgVVGiBjbZkkqgslEjlp5IrcvPr
UWbTDMPvZqwMTRsIHagGWLn+cNZK+b1I2nxLi3x8IOSbm0xvTfNOpUmODNp3Zox7tpGDcdA4+x8l
5Nld6ozacpx2W8eXd6UCxqxP4v/ivRnV4qgzjn4YQgKUUNB/c9K4vwYMqTvKwfe+6EDdxKq10fra
eZd+uuZcr1/iFI1blAkSq6fjXW1/xBhC96Lw21djciWHeldf/Hmjlv0TPrrJnBClGnEWuXfAw5it
ymmtkWrExChCcS+6GTtXvy+++1hJ1mJembpuylWYlf6FohpVNZOFndYJ40A8mb8hWyVBREslZScm
dPEmjM4Nk63zvOuBSlllelSsGDUUS6lV6dmxSNuSvWltdPS2T7auXKTT50dw0WQVYPL5appFvPfF
WF/cvqNhPZh4P+zxSYSa+VxZUbStZE9cNZqae+Ub9cIXWve1Izs2KLUK/xG1T0/2+CHTBVR7J4jJ
aU76rzYrTpP86g++CY1BcPkHG7n1mx9sknMZqoUn1LZtE93fb8rojjSU0OvC/ohgvl0n0BLPbd4S
y2oRZvKgCm0R25Bn6dN1f9tUfmqCtiMDKTGnED8pIeph7F9pk5oiJeWczlYqjvTW8gvdTKxuXZl+
zclD1Lwa4ZPwgafoKrjSgUiBtCD0pXS1/gWjGUugIGmuvalCeq297mQZY7n3J1l9b2bRK6kqD8aY
Bl9ptsgF6t2BMVaTHehzh/wY9f6ts9Lt/IrYmgIbcNpdiU5OjlOHZ01XN/iSJFhgVcP/OsNqu0kB
SjM//ZMT8TcT9/ThWjY3GsfEw/1vFXeYWnktyrpHlMK7bHrHWv6a7irhOG7ACAEPGbrDD49az4U9
TRhWT7Lu1g7cg1uBe5Wm1J915AD/LfjkT/iXmM9Q+eYhpzmkCgh3Unr/zX9lp/y+yAORmMQMsFyG
d5w3gfN/j34d63XmYvn30h2y/Qx3CqdWjdmXYj+6DOonGsJ8fN74aUI6FTf9rYNQrRxC7bNxDuB6
1Y8oyIJ1FXj9EYNwfdXzSQPU9tonN2+EXbn34rUIVlwDP4coQF8Eif4WpWG3CqI0ZvoOWWA0vWlk
npAGPMEHspk2kOvWulH6fEW4TLWRmWFsfGJUVrVT2OdQ7c0doutmb3vSO2GhqNaiDOSTFmZ07FxR
fFaW2EqzI8+Dm85Ka5wOeyTa0ap+rBTV/UZ+O3M4sBxPCAspZQ293TOf+1CHngBCs86fQNPEV89S
dv6YFE9jYuVPXSAPpudbl/lQFfKPAqBzdvOT6Iy8bWjAgJqfzfoWJxFEnPnJWFpiHwkxMgX3EuZs
Y3RJV3Ezppf5QGDmPx/1mcAx6kkWY2QfFIg4WHpAOy27INrCC0uB+gMV66gpH4JQ2w+x+vPQ/GRg
eR/qaBmnWfBHdAMZDkXwPncG4w6Kl2ZF53lPKCUsLIeL4Y9dYZzjfqKpJKq/TYOxOgy6FMuwd742
aaDuWZ1EV1hK0bUqE+2gyvrp1yECLKNroCLM1mv0n2XS+RvUJkRHtsRIkalpvtuO+MzHLP4K6uJB
qqbxF7PcZQR/hB+XsWS6CdZEhbcChmP8zkoU6E8ZfqIDR60VCeNtkBQtQZprz15kO0tda607zthH
vYyiZUQT9EA+inkD78Q3yzn36RnNC1CBdQfSFruOFZy9aSNyGZzzHgt3kvRHtVbzkyj9ldK6+NCJ
NnmCyz88Gu2qMYLoae58dhbcOglB4fjjmOPWG0FvwyXThnvJJPnJZX8m3w89ahI7b1aYnxWn678T
qnfAda2/x8SbrfSuhyNo9RTb1C1b7BLlvcv6nHlvTXhNnrzZAQjUvquV/bzrJMD34S6iSAXk6XsU
h/PxJLS1DfYfd2M5WvLmJQriMi7Mbqa+dWACF0YTK0/It2DlE/h18xruSTbqHlSQpOY1kPf+YCT5
zfTL5dFQHe49pqmCQMf68M+rT11QmKMN6hCMmPkjXNl+o5NVs0DKC0FE9pCAOzCv7P3ptjf7if/m
r5n+16A3kTCD/8Iq8bu/ppcW4ZUiGlAaeuJca+b3KHUNHA5g5bXur8j3+n3fltXBCkV3KQG3q6EZ
3ejmdvv/vghrv38KmgqXCKySCu7GETMi9O/XYNJLOWeUFmdB0smlGAmJNQab3K4soJKeNkR61EtZ
1HJlR56KZCR+dyfSljaq1aP07W/NsVogQIsfnGkDRO8PfyMotN9uFPyRNuQVXUXr7Li4df/5VUmR
gqiCRcg63+y2fWAL2gajgRKEIZZgmbZW9LC6oeAfVqkgaTDEQ8v60VCevVLYC1Nxr5ohtSe0vYQd
utlfmicOI1iGL3ZFOe56nXstPWjcAp3wVvOQ2RtOph7M+C9j3pk2QQ9JWxq1f1K8eNHoev9Cjqm8
enFwy1J/vOWlds87fdj6BHXSx+/ChVXQN+5BqG8apYy3EC6NV92OP2pjH9VohFNhpqy1VFYc08ZD
froNpMZNt0qFwBiql1uvLXycb6m8OtNAMddD9FFK+2EaaBXaGu+tjib6gpAmpp1r9JsshcWCxoRA
gHSk5ZRL59SpcO+GrkVGjHtnp9TKxUtU5WZyE7ihu7qKRoRvVjR2O5Jkcq4RbrLvIfetai9i5O5b
8pImtXItiuA7xCTtPajoM3qVNxzAqyWvYZssM67v71ngqts2bb8lTZMBcJOVs0AZpJzdkmQkqyTH
2A27qSQhrFcV8anMR4qrVtHuoEC7HaLO5DQ/oZbdSDqL5kY7Vv4g3KJhDW+UoVbyv0d+0P88Nj1y
6qa6ZihXV9m+527+vdUlcXhMrx/TKou2yFCLQwOk6wynjCFFHaGZQCiwIgFQ2fuThdmUonqrWgBd
9JnTB13J4rfiKbNl9Ra5ICsUlcysoKr0NRR+GK9O8xWvcPvdLkbMTrL+9IEhkXbkBDc3G1+DHFCf
PY2KjD4NX5WMhQc9lM9sIM4kZfR0NXN0EX3WBkfPCeRjM45L6v3qwVEgv9ku/uYSrMZOqkGy1K1K
XEq3FMvRKbo16sj8Zqmt8Uiy2QZhlXzFWxXuNQQgFy3zqgu5WcTvJt7VNzvvmmrhAxIKbzfjQZz/
gUIifSLnema+mMoO+TgLn8y2I/NYFtp2lkW5TY8eWK92ITnDLiALOGRsxs6s/rb5dSwrbIROuZIv
YhAhQDjiGzOx3l9qNBIK39YvP3YFg7JA6YNTvdYRMe5nJZqYxibOYKegDO3vkE3rlZVb9QUseH0x
pkeZ5txMMdVEvvzojN7+GMrlEKXlZ2+X5JtangqBQ6hnr0GZkZJSp1cahB/ple8VNDLpa6wxAAjh
HMCDYxvZKRZVHiBwJz3I1IX2VFQIGNEAMP0umFk7ZtDuFU1DaWMoX2SFgqSmlXCmjkBt3oQEUtV1
+1KnznMlmugUZD6Ee7NVH8XwzXDsltEA8QwSzsNjjL11KyTiLULHh22QVNWG9tRBoc7cRR4Zt20q
5VPV1ekCdRdRON0UdYK4nE9SuBc3h8DmOiqD+rw5GnX3rI2xu+lKvYY1+Bk7UXAxqma4DhOhD0Gd
2hnFNXWGYOkWfFD4aFnOZUDo695/0EhVv1C3R5dk4OJVNfktJHZxZfVhuwt7pFb/A6PNdLRfu2XR
EOwdCO3QZF53lnC9zjo+cjVnbeH2FHLz8Twr//Iqa5Omo7bC5iF3pCKpL60DjbFx8IbbtXfO2rFf
ZUlObHFA9Gc88Y4N0pmX6eAay6FmOlVS4F0hBCoYwi3WzSomkMnTXyee/ljNrsD/25O1bjxL0mBw
U8rTgCOuXFslQQ6OnubnwozsnSvVfINlJ8oXOqfYMSsU/9h08g7VwjCid7esq6d541WnDHr0o+Uq
5dOA0MWuoFEtpc69rleBlYk28Ig25RELfTZSqusRFIjfmioCWi8+GGFaLyLIXgda9NEaqkh0KlPV
pMtVyw+6HA8y0s1nII3BvnaBvgYhY7u6UciAAVCEepVacw2Zs94NPo1dP3CVS9d2zm7Q1ZHYSbe8
qj4DrUgmKPqK0t9aBRTlLDHFtq/D4pFR93BKnPg+77W9feNDgPnnacOj7Y1b7pTGa8i3sanL8cWj
abUkkkl7r+E9LtK+F4cmduxVOqrWkZhDGKAlgbl2/TThngm0t9t1r8OuIZEmPcUK9P+xT1iT28aP
Gcc83gjkSD9uwjs3HRdsIjzbfGFaA41ONb6n6dB+qrnxKQq9/kK4O4QsxHY4wqewNuIDX6gYy6UR
acZTpmFLHmEtPCJh1FcxLliRqd3Gl91w9lo2oxFjtSD3Z1ET7GFwUptApoeKputB1RxYQk6eVSdL
zx4TErd20egsKtc/6VZjPFu+eoOQSM7ihBoioig6GZX/FJtWflO7THmGzr6MH7ssrT+SxlLWqUaG
egN5omnQ96mGie7I/o6+UZwK4BNgM/GbXBKlPlcI3g5e4b10jowOs2y6t50p8DtlHjkJqA1THtAS
3cC/+7umxG+fjm1/V8V7Mgpxt1nx7ByiA7ZG1HovLFOPfHDhJvBqa5OxZiOSVWtIf1b0+xx6bcpb
6hfazZ2OWGaCzq0h6aMkwq6MzGe0ZdtKL7zz7D/Bu1YdgzT8prQmjFTWwfOf2NRtc9AH947ldKsw
q3uv0r7CvZPEOz2lJ8Xk6c4EgYkQKpsJrRA9SDOODoXVZQeyjddDg2qUs0+ZlOaL0GmMk5byBdTh
Kph8eYqK2FKWZDHN5CiP8Blfy7KDjenwOjkPgYPhGa4L9BuBthmDDovxtJkfkZYQby2Q0IyJ6Icn
Vt/dJTenvYwCjA9eaK0MOopLlbzta6ViMC0H2i7s0E0l36OhvrJ9UuHDrLHJGPUoYV3K/SUZN3lR
aXcAePjAW3T2ab0zy6r9LlQE89CDkycNJdEG/pm5zFD3bWRSMwBDhAxxlrAhOdCqZ/3qYElW+1WC
8e6mlD7qwJxUp7BPim2B/e5B5ka5dFhqLbp8lHh9O3kaY2sKmi0wkxslPAh/VN8daT56dvrcJG7/
1us3rij1SVpcKinmtY2CwXNDu956QTklGHQ6a40l/actSL0knI1/GYbwWm+V9KMuLm7d+V8ahn/o
QLW/UF43dy+kdZ06qvfBzYcrUZifzFB3VkQy5UxENPAiCZdXg3WqUlTooDsUnFklby6IuzoI8jtN
5ckE4n21yTk8z5u6xISG+qXZBEORbjNcnAc6wXTYgi5dj6Xnv3he5C/UOiTevZ74vGYfPCjTJq7z
nxtNJNcqKopbTHDRwkYifYG3P5wttBQLRDriy+QPXFCN6bcI5M+DTAyLzGi0ZegjjK3EDPWI1phw
Mb2pOQ2ZSBrkRe5rQfpH5JzsguzPYLSJcJ12dfwcJy0gKwx2qcVVSn1m8lDgTW+tpyyoEKdYdH7j
qDL2XXHj+tGeC1nVlG761JDnN5MjkfqiIBSCN+GUZ6MZ85vo1e9gLuMvoqQzkPbQRt2igS6gdm9n
3a+Gt5DrxVGPpsytkZKjt8p+ORYaDBkTprec3PRl032OOSu8SdN518AxLcaycb9Fd0bN8XewxOiu
rNS+OwDsUQGS3FiPsl8x7tWftLgfcbVpeHuqyMBl6mrXXKl285PzxkZp7VNC393pBUoirmVPzBD2
RG70tAQxgn9WyoQgmu68016hRhIuEoE6tLW4tU1s3tZT3oYMHMofCtff7eJTTUh7kxKaMlqjzfnP
mtAyrchgwiP2rHWibdC7J5BcEF8iLiL0yrptjZBxx6AUQSZL2s4Kb60Oh0D0erVSyJDYKmi28Vm3
5NDwqBtkdP/vv9H4jVIvpr/RNnXHsXVTJ6Lmt3wE2RLCUhg16sVBKfeJQ6GK6LZ6NFKCrRpdW2GK
RyQM1XFZTTguAseDlUF8KookFwmVcE7Ez7snhcTB01jDcsloc+16H0GohAx/BJqyTIogOdEEvvtm
8mGxLHgxjQo9XC2bkxY2r1laeXuMhXa8yGzyGLJUvf33+5xbJX/vZ/A++QKExTfi0HH+nbzrKIUp
CqN09vw0ESyQSCA87huh4/nYKZK9o4fDa5m24tBjAiCqulRXwhde9hAwElkW5D9Rlzgnx+hjYsoq
J9/zA2ZMkmbE+ebBQcFnM8kSXyU8gpNfGulTVTNsioSpbOZdVGUJ0zgEZvOuVTf+PfExnZrEwEdF
WG1cy8sAbimIcEwLOiYJcmjjp82vZ4oy9R+cMHoJHHQl8Ezs3X9/VP9q/UwfFR1CuhmC0k37HYQZ
MquwDUtx96KvFuSumWetVt8xSk6xfmCCenVBpFStnOxhyg2RVMq+Vf2Jw/cbrIIfpmUKRBX84GlB
Gb/je1PkCCQd5dYen/aVFaIPpanfEChwlPA4dj6D5IVZyGsWy48Ux8gfjPz/Pncd24K5p2kOKFDD
+g33ExCOYlqWxGU+jPoRlaa/s3pNHr2g9k69pyB4NPuPP3zy/37PsO+hSxiWwTtnNvLPCwZ++doI
YsU+kAnc7Vw/yVg+6VtLgTs15hp2s8pf0dPSiGOk+mQhpv/hY58hi/88TxxUTVwKhMmiXcwcwr8N
PLre1siV6lWiJaqF5ybFoyvGYUUtoG/4k/PHoicQwmraXdma9h6xCVDExNB2LuOOHfef8DpAiFvK
eFTeJa4hkfvKd9UfDywf6sfcGnwCVIoUASP85yHIzyxzGefDG18aDPi2Ws6iWaTBsA8KQ0U0QVe1
9RGHjQhH6SWzFKtGq973+qC+pAYwtDFKolNxVrhsbebSs+ngEKgq2WUBDbFb3Los4wr1h1qcqZ1B
G47By39/ef/qUmqcKwDcDUsVjrB+/+AC4AXEGYztocKgvUFWEJ2kqro7W6MKFzXcCmzEsrfjP1zZ
/n26cp7qtKUtmsWcrL+zbGpFRX1Zxc1h9P1tOEuNOv+pMepoUTet2Hjkc6GpXaC6dZxcX7E8MV9l
Wm3++/1r04/zH78cmnIwlExdI/eEP2capf3tl+MkGOd1oxQHXSW/NLNisbdMyexD2OJVWBkRdn6v
bsbp6+4M74X7gNwNFvVvyFLtQis0QV5psibLrP7833/c76EmXMw0y2KSp9FCJjvg99NZ6QmvbxOg
EVUo1kapvHLDTs/ZEIfPSCkRLcLnP867cV8Eqwp9w9BcwK61T2ZTbruJa6Ca/tns7I6btBKuemkU
pNRrPTwIalQPjd7NpIFHWJmtfrpuRz8AfZzbuI9zx8nqVHMTKTbCiYnxk9K1OQxh8PyHN+pMN+x/
fg0EadlThMs0szZ+5+2GZRB5QWZ6uONRpaR1vRlVtdmiKR7eKpQA0gnz+2Cp3VUfWDxPhzOTLs/8
qtw0hzcUG6SVtvk9sfwQiSunnR4niA2GddG08XMSaNGz1cNo1OzkzikYPwem/9gpgXLmDcLIptu6
82ulPs2b3rA/ZRsZxAkafCJRWKms2qan6eCQL5Cr+cotxubHq3/9d0zbmhMQOi6CAGdhVq1Vt16g
Xyv7H86GPLScLT/IFh4RHofZ7cCQHWIR5TfvuDzMYudkMo4CSz+POEQe5iunk9Ok6yoIiLz8G5re
a98byWshR+//EXZmzZEa3Rb9RUQwJNNrzZNmtaTWC9Fu28yQJDO//i6Q72dL6mi9YKDUriqKIfOc
vdfetvBP+mSQTM5HkhNnbs+EP21Nao9z6b0sf0gy/X7B+4BHA7qC/IlEzig5YyDIyWlvoIniRLgt
Q0fdlijQD+FS4/RbdUtej38tXV2Pr/I8Tfe9M88Egim7FGjkH/I+nN2str+hZOc/+F7nXiOkuFpe
XBYKEwLqrvh62dLqvN4mkhG4AXVrVanZH2bp5VMYcg92RDsdG6eVT2ZM1DZQDzByIpJPuZH8pfyB
PDJ//IkQzLkyG0JcwG78kFgaNpNDOk9btP1dGgXbRrf30uyf0P+EyF5EeLUskNX6h0izho3sbf16
WYRxRzkzNZ8cGo7HZVcGP/HKSO4XZCljM/AziLK2Ovp4CCIsfIpIqRdM18uWQNl58jzUAMDcSWVN
RXrfdc1Ln9XuI8fE2xP+kR8KmeRn18ycmjwv58puilmLpMmrCDPSOHPF+nlR93p2GZQqLlor+wvM
Rn9NvyH6QXvoxod48chzXp40r8u3xHREP6wIDE2S4fHvFbHBOsfB94i51pwufknE6G+oZwWHyGUz
RP9B72y8jyazuqOWCCrSIleco7GiWjJ8M2HdyHwoLkbZ5kBtEBzhd3H2MKS4pGYRkm9m5o6Ew3Zj
FF22Dqu5R2l62mMs6curmKjHZXNqPDiDba6tUQvsIie6HiVg9pUZ3HgOvaISNHjdC/nioLNYc8T7
u6Emhnka8BXmQtkcMJVe6GKaZyBwTN6t4GLq5N0MoBZukDZv2674jr8jPQ1U7E9D5UHq1LsLzzSu
Gabep7a2X63Rul/qolpRxJdUYhmv2tx4ImG9P1TuYEFyGzH/8sBdFk5ckFjpjdbVgG1zZ+1j/CXa
ylDgPQJVX0W57d5qroV4KKjQMAGiXqQQdTZir/Iq+zruzeCimqDAzWapPWJ+cD8zqsfQs5I4LLQx
C55n2bcsqhpW64iRa6us6tH1guiJlNnbEIP5D9lVw6rSSuebpWv5xq/i5C5zsn7XhrwNH7k+JiVe
9tZv/QvV+JOjAoJrGIh2V25rn7QuTu9b2yTYryYMD1L8uobMs8c8oz3FrUX1BYDApZHZ332e1Buj
zNNrE1kmDw4WQdqFW2dEmlFHA8PoZefyN5x3as8sKCc5WsgdzF39wEzBXRV60T9GqbODUtxaV62L
x46g561jNW62CfOkIpuQBZUX6qxTdhq5VEf4NWDHUudU2zKjzBOkwXY2zawSUJIUeWnuAqgY/llE
8+ayjxA4aEijl276gl6eI7VX8JpInLK2g2M1TdcVuXGr5QV9av7GUe3ewXDHJzuRJi/tQT3FGf1Z
T0P4pmVFuEtkACt3lsKYnWbtW7M3eUDgaWoRK+2T0ZpWwxjiTisD5smuewFfnI4rbutzIQznXh4Y
yNYiMVJ4ozDSuOKP1DLMm6wdvJVy4+E+iZDDYBxuiWZPYWBk/hcz+Y9EfoYPFt13wsGYQur8dx78
/WdsQ5i6YzbKqc6eXSCyp3tu46iA5puGcnwGSnqc62R/jLNURy9wQzdkHiMdbBBERM30KrHmjcSG
H0aDGFmP+fYhKLHgLUWKZdPKMODUMTG3aG6GA+OM3fJsypF+r/jRgtvfDxR+MWwUJop0UmgMSzgI
sd5/JXqE+D9MmDeoL7zd0iNzSw9KkxZt6o4zD2mxhONo7rNe7uIaEC96CXWxSmTov/8si5jg/ZiF
CQfDRp22pgOI9EOhpM2h0kw5Gcm2FN2Z4QElJAJLrqKszL6NYbDNIIG+pG01HMBw0UPtMFEjrKLe
l5sJsHDUiK+iuC+Dgqp7yMww7ZqRxAEWVhVWWEDxkKuK7LpmXnguZXG5wCbPpi2Ds+tN40pD4XZA
hifXeZDqx4WHZFQ21xo0ZEzYx4nOCWJGzXpW5FvsNOB9+8K34hM0VyP+6pz7xVEBx8p0AowoXPzP
TFZKgwgC2vBsmHParXTUFsgg3GjT8F4wc/ttPr1wdnncrUmjCBD0vLiDcOkiGM1V4lXRtzRpseKw
n1KMPCQZPIaJ2v6LrGdkLyXuNg7kDiIvKMCx1K96xkxBJyNi6aUZnfJB0JmsY3EXavwJcK14P9ax
sX77G3AbxqYKTGvbJDJBS0Zedtsl2Q1M2+wG6NmJr1Cfl13LAhonoO2GskKX8gjMOAV3cSbbq8kn
o6ZHwHWXTTjzMJeV31xH4ftvcvc70TkvTlAFf7pTsYXpDY7a0m/rEFaKJ6a5znmMSpKZ/RkZsCyQ
DDhXmRHRh+HCBGhPfim942jlBYAGSO820f04eDVF/uoMU5VvEKwPp7Kd0IS1uXekTWEfvZBiP823
sz6X8LWo+Gdt2ffv5vIqUIX//t045umOvCxo+//rcZapERyclKz6peUZ9GK8JTvTXbXwqHYhPuJ+
5cNVuVoWGjzzU1uCOUvxJ22WfXgQ7yJuxRdRF/2pivQG2UIpH5aFmyewbWhSLFvzvXcjCts/Ra3h
XMRMh18WCJ3T1Uh4zPeCfLE5FMSnjb8pBkCnpmfdOKPWHG1QmhfHnVJU1/4/a/QEun20WlnOlKKK
oJ6KZpKW0/82E6Vd13jHj0vEW56bPbftxACwMKLJ4c68Dcj3WBNhGNxFqEhOtQtdNKyn4G5ZxJap
bbvYGDaNVfyzr4eft+rzujos/2x5wU7Dy5QH7VWAFHkTkDq5nYwENkx8LPuGE2PuT7WWmx61fjLz
RxEU6RqEof49FdX3XIXizswywcBajaty7rJPSdCtFZyNiz/U/aMQW+ze3t6wioflu/wbXCclTJuV
NBofDUyM6T++t5AyMNUmuM4r31bsT3t+8zf/eyk1mm6VcA3sq6Sl5cgsjlDyMEJ3lmPgWTpIaVTs
7aD8U+u7Ya87rX7nKke/I4q0YNIDU7tI3TFeo6K/bY22vvjzq15qzd+TPugByne9z/ueBJLUwFs3
zCYmbD4RrfeoTdE0d/YVd4/kYpj5zk6r4BrAgP9FqcT6iJvmeeogaTOJakb/8LlYwiSmUMQOcXK6
Y9LeIhWkCeeX5Fd0TK9j4Ci1RhGhsY3+O61MCLMFHUQAXxkmSH+zKNw1yeAgEbWzW/4scAtQJtzz
EKVVjFj7fp3L5mBE+G2YK1kXvdHmAUKJqgEy/K2d6MXGsPXkmfnE33ZrzdKROuQf1YBlBR6OTm/K
XaILtSdGpuOkTIY9DeropixmmXRoTvdeTO6EMSTTE0V9ALncFFaNocgN4WlWbo3YhLaS6kCqTULR
mkRs4yjl0VqU1klRmzota/8uPuxbNq2yIq7NEvU6hMt4jBpumpronOfRDI8LwbOIYBiMVqxufeHX
Z82GphF5qffadxlkd+0vTebiZKEkR0LBQit6ayWtRu0XsMmybwGeJBHTKy1qLssuUaBQhUVLQQBL
PyTrP2nFZIdlCyFteT20HUVqO/H++4KIvyHx8C45NvR1h6YS8TGt+7rK+5Nhq5A+wGRvh9rSHvQB
DyOzwfGPrCh3dafHgE3saQ07OrtR5KqQMBqWRANVBHYuDxATkum6LFW57WtR7SpHBpvJjKpLJFCW
CS1QP9ypOZZEcT+VBLsiclLqSm/a9lT1Y7YhL2R8kWlAkqZlDGg6RPicF38su7XEak9J12SbOALu
EDML31mRwy0Wq9oxjvXkvqpRo9uQ9bZwL8b7Fs/3vuoRN4d6CVShdnmoNQhjT57f5ZtkJCQhmpUH
yyKX/j9r+JJ9/BXGulbHMZITEfTKfXQjG6lGhX1u2Sw79D5NXf75tgX/5A5h/zawvaZbWxjJh34s
tqLo0DJXwDxXXpmOZ9ssYSEtq15z5KmtnbJ5FPS2Z/6Lt7X0Bx2a4Eo16PM8EnfxpUXdNTU4sRna
0Hqqu/BPa5L937YC15kbf6VZc1xuQfzcDWWR/zW1p6IRu0WfWkdVuHIq072jGcw8NiYhCfi4e0fz
2rlDgqNtw3rAwJ1JFFLzYvGD+DmkmtoCOPzvvng2ijiupF3Mg+xYW50g2UU7OGOpzdPwjRGq14VY
vpDMW8/sV7rXxKeU/xk2QHMTAsfcGMKLrixdjht0WM4uxvrKwFKLqTP2+nVYu4jsCD68zicHYIcf
rsVAjPRbWQGz4FOsI4A2itp9uW7nQRcuKp0yq5FtKDb7L9glMJ94ztrmprs15BSgP/Eme72s4uML
TqRm/BXRR1p5TpTcMdT+c2xt/TtxEvQ4fc/eKsovq8HMaOV4wfiqk73uELb5MvixdVj2Ly1Kk/1E
VALOTqVxIXah3BGG5B4laQL3Fl7kFaME+w9fdx55giTfzCRODynkUHokJDt6It6g2+ruvXkhMFDu
UrfA5pRACZHtiH/J1L5LoAOcH/wF5QdxRej7Zdkyu9DcUbxL13HU2WfV2a9tK7UMZoyJzZAu5454
0DBfx7WzJjkguTUSo7sP7dE/ip4IoWVT0bvQorjY95CIHltZ0llI6x9i6hF7hVZ43fXNFw2Vz90M
A1WKy/OWngrq948NFauUIicKIzz7aMWM1PRxWIzttmsi/ZUm9cp0S+MPIyflNBf6eCUN+3uJTj1S
wHvszKk2C+1nGkgAFO5fo1mbN1KzSf5F8vBkW7jrln0UqLbCd26x0JubaE6uSKMfKVzt10wZ4c4l
0OlYIrPYFUoHRYJUYKUmtz8uIxW7LMNLO+Ih9CkaXQ1VQJ3BifxdhZrnwckNa6UJx/w5iIqYPRH8
BcEdOO9ogO9q4+2UKHX+/XxsOSzv52M4XUz+p0tLmDHo+7nhNAnCvmRLVC7TT2qzQ7AeKTedpsKS
O4Wh5Fxa4Mc9RYsH1IYLce0B/UJBybuwN4EXIvaJ0OqkaOYSmUFICTZeBtuxIB/1jb8t6/op8aVc
+15TbJrWZpRZmtMXXbxPTRnUaoZrmHwX3yLb78Mkd4Bg7shS2ce20pAJtx1u+8TZ4HCVq78Dpkr4
7J0vRjefOoe8pyvseXhD75Ku0PuDFzdZ0qmytY9+Iet9qvIjV9ouyo1NVmX1PlJT/oX6/FffEn2B
geXRtRmjf+hVcvcjXZ3i7rGuv0VM7eDnGgSxVk2A1C7VHx23Po7g439/lnx+1+UNHY+v6M7BKO+/
p18qz57sMD9FehvSMHfjdeVY3Rmd4d9FzbPJq5x2H5hJ9kWP8vMbc6+lZMFhnpNdnQ9vXHl2rROh
E566tMDfpBJ3O+JKXYctvDE35Yz1py7AIB2kX7zzx4g6nzMJhT+pHtRLdMEl/f47O32qytEjkQ+Z
8AYGfMw70zJovNS5dGOWH9s8cBmJ99WT46fEcRP6+fuj/rkUxUfwfd3wbJ1RtPEx4VUioQEsGaUn
w2mNTTLACfp3QexqCDu1QVBJZGe0ryWE5GUBrRHRvftNd7z+nsgZSkweKUsFwqhdT3QcEwTc7RjV
1bUMkcE7KCNOEYXPjT7ugIsSecvdD12UrR9+/40+V6Kw3dGxwlGGEMXiVv3+oFYKy3rK0OkEcJx7
cNgM2zpU3dEUENiHkuzgNBM/lIhMBs4U0hf4ybKAyVl/8RMvncB39z4a8NSgLETUXEzoRd5/Gs+M
GmKqhvQ02tBt2m4snjUQwGmkRT9ErLRNC8fuVGqmglnrN+twEGiR6U3DnEnkXTivxZqXXOkARMmG
MlNALX6y8VwmoKWXnZEPjn/hzKX43fsvBs0pBpwVbNuxIuelItVzWXQqpHhaj/q6kHa8q52BsSYo
+uvJrfCXx2O/Wzrnlf+3LqPoFm4gTrAeApA+3elaDyKZwi0Ra/pdMy+cGnIcPq59OOKigezpPVai
dZHI5xiKZGCtzGE0EOwPNQY1/CyXNE/dXZZm0xc56b/6wR1qWiY6EzqUzkevTNEyBCqlRb6rgrQZ
ynbgQonlM/CJVRpOKz8cyn0Yl2qe3CNBYR62WjzPUgVf9Et/dUXj27HmNBSTE3D5rP+p7EZoBSqG
qwmq6KS9s5Lpvp7jIULXIVgCA/y9Gu1iDRg7PYL3watWyOYrF+xHk6mB5INzH4MXNi/H/3hJFyNV
+VKE6sRNL7vKig5ylERGH4zjrQx9OgGwN8IaTMrQeyedph2QZCFu2jys1gMali+uAX++g76/Bvh9
OPdJt0DpIz6KwoRhQA9KLXXKokasVN64ZPkIh/lB2DBpAY3WGvE/+5YXqC55J5t0yuVvCdyrrNXy
QqYrUhRSY1/lGR0+fAM7L51AjMzDf/yIxgnJ6lNUZdN9PMXbxi2mM/3zfKsxo7tYLVhdfNePVdsO
F9OIaGyM7j7qUddiHfRPNqKIO2nE1t0QGT/KwIG3MW9FjfZDMNlElYKamzGw/t0juhX5eUg5xJfo
oYFNxWnOzDGzgs3gPS4jPdnZ3eOQPC6AyK6kJddGLUEqflyucF/792CFDTAdAClRWtD611Dfev1k
YGlg4dZ05FKMAbi6nxvTiSiUPo9xA96roV9/lUf7Fv3iIv9yARLuTeXHs9UknQ62Y3fXbmF1h6aO
fjKkFYR1NHxPPdTABgSehHfsjHdBapGpY4TyR6NwkaeoCW7tIDSuOlOQlayK6ovRoPFJUcBFyuDZ
ooxjLoOM93dE00fl5yeiOBk7K+zVD1h7l7wPKDG1kY/PyC9uohTKX67qfu0vquSvwtx/cctwLOGa
HuVQFJWMN95/hoGkc8se0+wkBs9GktcHe32u+cEJJ5yAxCCG18Z+GhJxD+fWODsMmCmU+md7rKmN
ffHEmvsRH64P4ug83+NwOFwjH8x+Dk5UBTKHG5ioQT6UZKd0YTm+4mbH3Mft4jCgt7+r5qCxyFhL
fif4hMGulSRFQYv44hcSn4ec3D2oGgjchwYWAfv90ek70HBpkuWnBM79ra96l2kusuUoTqfHwCQN
VNXRd653tGRTpXbciI5OZJXHBapFyx33DRT0N+LWmKTeWo6hcVhepc1FZL1i+GiJ8gr9d/YdqOU5
ahrx0LcNyk9ditWYZfn3nuHp2uqi/gwkDFW3bpXbqkDwNaZpdF7WYmT0W0tZ6TbRvAiSQr6OurkZ
OSMgg6aL1yY13n3XDgl1tam7rw3oM2rq+vPoVeUXP+R81nz4HQXuftSFrmHpaJfeHzcPnciklF2c
PKubq4RIgCeNLnOAwh81Gmfa708c8xc3VkYUXElYRBk+fgytd6XQfBFX3FhDEkSDAN3AyLFdWUi7
fibesLGSsXhVF8qSFu7QPI9u6myace/FdV9VRPJ07UYv4+qcN3l3HtIsW3vhgANWd8eHgcsvLbKH
Hh/+F5/8YywyI1/ct5xZhsV0ilPtwwVIX65OvFyVp0z2P5fTSZ/tjoR3PSdok1ehi31lgqqTgQf7
Vua6tzVKw78sBnpfNXg0Te+LsbDx+cG5qN5Q3ZFirVNNfv/70RT2beZz8mT0IKqERDWdVdXWI2Zi
X9SVPDLfJCm9toI7aYfWGQXLPY2a6TnDUbMm1eKrOdFnOTWHaVZ8Mz0gup0p5/tPZAYeybZRJU9T
yrw36L4t+iEdsepeDU74FgPmJoxz0jLZDthy1mVS24d08l7pdU0mdqNYnEmePosOi3ocTQ/8Qxvr
IGGgJUS2m6QLDstcw2xve+SXu3pwhm9xbD/D6Qw4i6BVme3wRLO8JjUNW9LvT+JPNxvbwITt6QjH
fYMUtA9fMXdJFUuNThyDJgpRIauB8hIW0MSVxV7U+nSVjtNX8ZufTeC8qyuoxxvc5Lj3zpPC/4zT
7FRrY+744th40jp3VqBfK51OIT6Wy7LV1CROgCIWpzBlNlNOY7x6WzPltqdwjLsqTNWFD1dAtx/A
i81jkKktvrpWPkFDjPmzejwWOCeF5S+N3f9+Vs8x08gYxVFahfPYVj1oyrKPsFYHr4vty6qdrRvY
LjBVimpRCJpczbJUPxtA2ybGuHVbwMZxVaQnhfZYrp0Uklrdacn1VBj/LDQeJGbsyVPZkLz5+x/5
052Rr8A3MHjkcxozPH5/uN1J/+dwL3dGq0S/msrIuBFaO16Yg9ZfnFSfLxyuGB+bhId2FhXYx7PK
xkYK8DI3j9qQvNRLk97IzmK0jq0oQ67caL58WaSEYVQrRIC43WsWRq3foIK0T7HuDbd9U2Nl9ttN
Ljv3DC9dniuENpZjPUgnwd6ikTu2n6x8h+FjPBGKnl8ZvZdfLWtap2WnuEPbMe8vXKLIfn9YeaJy
4N49chC0U5RktIISS7gf5ZlhXY/KJ4/3WFEiuW1ij+GDTxyLiu27UZfVxQzyHdK8DUqR+m4Z43RT
7F17LcTOJO9hyaXN26YL8Ts0dLraKczapPT+Nv1sUw0zS3ayn7HSmkcV47NHKq19b3X7ZkDFiAsx
XAkMz3+RI8slAgnymxHr+9CN9noxgIauwfqPQQz2FXHOpqjl+EcKw7GIDm4XqZPsxH0YCfWzYIXK
xx4iKfnKDGvWjPvp23apgTpbues0wW+Bk4rJi5QQvyPX35vkNV3ZEsFpNZT1sTIntanz6gGAZXAU
sDxvaGZFN8uaa7mkDdt+vlVwja6Uafzgm7nrf93iHk7PI8zrBzlK58kwFfrxxKC4TWUT7Qrwz9zp
wUtBvETjgPZv3j+lfo4EzQhuEnSGtwV+MyjSVf2EdADpy+hsc3qIu36Y1DcBY2bnoBHcZnZOwEWs
p4cWQ+VmeZU+fkd0ZjRCLcJFRdmqPg9jFpMj5ZOeMjUkeMV+9LZZglUTqaivitboHjnfJWEqLomJ
MzErwzG7/uJc+9WpxiVFqC93TZea0YdruHUAd2Gjg5sRlTtNTx5lVTZof8FNlE3kXAI5GCAP9LMu
8KnmbX5u1ECGUpnc/P6jfHbfUEmhaGZ5HrNbHefS+49SZSpUlYcqP+zrdvcBG6Pgg9EoipsVYlx7
Z1uYfCPbPMBqM/7gC4ZrUGDWTdMk6QUNvrnBxTj8CCkdz2KJdKrpW5ut2HV2Vq2Xfn6k+DXofVdM
qIL8vpryJwXybEM1eAa6jfaGERWNnjB1Ue1Vm9FXhNrGHRiONvFOzrxQo+O+rYF0zQ+qbKzbhDTJ
4+AhvBMJT1i7bcwvfrTPD1ecF/Qs8N8Q/sYT5P2BIgYC5nUmwtM/vxkwYB+4zFa1ur/FX72dmnz8
okvyi/d0hOWZPMx1+FIfyzHcdL3JAEZ56tq8vaW+2dKtAqjh2y1pgIV59ucH/e/PiM91F5uBN0QX
l+EkKx/PCMcZBh5kA5VUG/YffhM5OdzRVaGfw4Eosdn8w0Tfc9F21OI6jr5yuvzqE7iWwRfHs+H4
PJPfH+reSHuIScD27Y60gIUlgzAppNcRDmsabB5XigiORJ2sBt99/OL7fxq62ia+Iio/Pl40nEYf
RlFepPQ6oeB5FDSQL2nj33kVVRJL34aWzPaxht9ycXdmnky3bUS2EvqhjW210YMzIAf74vN8sh7N
n0dQ0cd2hD3u44nn0EMehZVpx9pUZE+RrieMdrzJVYX0pCcvvjPTTUQ46cnyfHIcguQrwZvxi/MQ
cSWPf+4Pgsfjh/uVT3ZXOaSWczRkStxeFqQXI8rhs8z3qjCiShja7kMSDslPRB23YbnqtFZdTFzs
eQAdsKr8u0hqxV6RcLbpKwJdvjhInyohNlANatQYJfGHfBqkhMRR+uA9naOjj9Ex80LmcB0sVBTE
d6aWW9uxcPFpU4vaAwjmOdzpw5nm3VfDiM8NOpsJv/AsBtaknxsfvTYD7Q6TB1UM04KfrMQ4TKDA
U1+V8Q3ZOyaj4E2XI2vOaq960Cq3uJG2PDqV81g56IEbbOZ7jle8zhKj3ccVMj43E/dLJsW8Jdua
VIlaDns0DmWJT1yLznX/ZVK69amXw7Vn6IyDLF+n5P5xnEmPShsrhg3MZ1sITl2AwME1b8c6M2+n
2PUPU0urrs8cO1iJJM9vi3qb0t8IVsvf2VkYrYRLrBgPGJfi4AhdYmzCH3k20tYgvd7JnG/d9NOu
OxtwOOUKr7YBWcYENE5piyinSPwbnyHVCSUlPJHYS3aux5gIU0gya12ILZo3k7g0T2Cw3NWyGX2F
QrQ+1ZRcZAloYL15VMhlOF8d/5k05J6RlnIyxnM3Z2c6sPFvXcEYCza4qN30QNswOsS9X2+SbEh2
iWjcO7wV7t3QBtXcYTeO1hhePA3M/hJeFU1avTZSbTiYmq8fCe8q9mk+yW1OS5bBVGCDSSU8d8SJ
C4dnJsL9b02j1/y27981tucT2vyq+v2LL05x0RewYKBruuaHIkyiOm+MOr07J7lw1kiz/GNr83P3
VVQ8Fl5402CFblcgLKHQTNCxJFzsNwEimiTyPDrLXomx1b+ognPUOeTvxurUGim8CHzlhuMwp3//
kwwSN5rvtfU5adbONEJbaI1Q24K94KRQ/w8PtpUTbMfMkmR71zWCPF74dx9GwPquIJj5VjHK8dzk
zsFR+zyKPj/KaHhJ+fbHbobXOJUSJyd/iooC10ffos2NjUsia3FoDfPKXSrZk0fJf1QoMZNZImN1
084xp5qwHeayywKKVj2nJL3tt6S1KdtG3Dh25NyjAUYAR/if1Tj3CeOxXch0fkN8u3MfIwjfMbW3
dg1QUQrnajj0JRTAQE7ataVAIpVkBN7FtpiuYquHLQPY9tVr4dEtLxgd2dptkiOP5Cy5rwx1vcQB
+9pgEgCZpjtYjeOLqOK/ICnEt+AXBizWE+k5gizwUdbj1ohUtQbN11xbIE6vlxeWTfwovJDqw1az
jPZcVsUuQIhx6WQvLstaMDgxeuYwfwQ7HR+8lpAzVM/jJjC66w7asbbCJuneyubZV0Rzll15trQk
egQqSeqp1xgbD+DpY1C3CIL6BjiVh5Wm95/12bHYpq65y3ksr+TchItm5+rywrLme5G1s4zoHPVx
sulDx6bS08lvStOsLQ6bZlcrT37znCnakz5MaPr8qpWJngASUiaWzXLs0pMZyXytG7OYZua7poYX
cCPDwBQasPs7qeG0NaV2hQD9u5nB6nHFkHCgWEyz2WRS4b7o4+y87DJDL8FXxQLptE9Iq3eLzDT5
0y2ZrLld/sNG/71xAA8NlnubpCXFaiM35t6THdwUYhP7Jdw3Z3xIB8Lgl4XZy5g6G+aAISXoxLAl
CcNMjtD7HPMCf43hVxO8VN38hoPaWIVWxKbdWN/KbjTeXl0skMuroiU0t5E+Yw6kv9c+TdlN3MY4
2EzQlcw9+7+kfcMt3fu7kdW3snb6F02RmmQy97plHOHta2UkSFPGgcwW0JGj0NzHeCIaAiqV9zMi
3Xz553VWXhM4VzyQnEAIc9kFZzUvkPGm+3FokFB6mUY45BQQJ+Bnu5Qznydh/zMETP/DE83bCra4
n37YGzepwyecimS86zrx2HvD+OJrMtzrpi127bI5bQDQXCV6rX1XVV2i7LP6e9W1cq1L+5Wwsf7Y
6l302Krm2ZgDJqQJ3zpXisCAhLTl2PJ69DdG9IewKx7bLldt56yJQKeUgTT5eoxc921Bb5dNlPp8
n6tRR/vIkbW39gxcJ03gAe2CeVi2lkVBZnW/0argoR9CsbWd4iyE0nadrn4yw2kvcQ7+ZrWsdvN2
SgbIRY3ZSQV2ctfmtdiWujL3TkJSBKbHjTvT+UZnOE41Ru8aBs9tGE3PTpQRMUEgVdPigJmJ83fF
FFavDFaC1aSL4EEbGdyi9x2uW6ra24YInm2r3Id2DMNDMLuXl0XcN+YRaly+rQKR3OCwSW/A1qQ3
Miw2Gd6dy7J/NgqstGEClmZfl6Wc+2t1eCZJ3f8xDV6/MnNXMSQAtR5roXXjDqO5hyTYreF3FttO
9+Arc7X8aAxySNomfzJcK4ahFWS7Zb+q16INzNeq1PSdSK3+oMY2fYYi+Pa6NgHWN5WtrisvhWqo
hciM6Hl/Tys0vA2w9AsRBB63qeHgFGH7PQ8NIrubSe25zusHF2jScmIO9YDJA97vNgDn+3ayLi84
Xhacf79v+bfobwJItZWjVkYfcqnS5ucDROVW5gp2qOYkWARy9zGfxwF1U47PepLUKylU9yqi4Xtl
JONPUl/PsZDwzVxK2ouW08gz/8BbGIRVIO1cRJ4gd0mgkN8GmcsbiCoP5mxzDrPIueoNL91WdFp2
C5KmiQVsKBt58LIZW2FBuq3iSZZTLafOGPsnsazm82psNsXBBLFIBcBac9OaXsDUG8cqC43N4l+G
a06XupAH4RTZ2oADdJtrjXlb17YHqg4o8bK5vMDjPL115e7fPctakzOGJJox3/pNmq8VdoWLCdv1
FFScHm44hre9I+qNrvzqqaNQuWKKYP/sUJWB8CWcK9TJ/i579bOVA0F8bamv/VordyUQUHi3zs7q
kpQbRSge4V0XRIWp5LK8aBY4EWXVh4dlk3GgtTYt9xBkhTVzRHRKxVP/0MeI01ttbF59G0juwLMK
ctiGGw5AopRbo+ak5fck79CItvNdxlLZjggY76LyKT5pQ1AdErOIb5CL3TgzaOLSC/VHM4TeXsMb
vybCXNzJOTJ3QHq9zdE9IAZhX18gaQWLH257z+7WTeGl35Y1xEbZHYUR7t9GScb6tLKyPHtKFb85
sI5hFQexfDEtyhbU69XBwU77QhrN9RhOIOzaXrttKdst/5pE7oYMy6zcVRpo6DDT+5sib5w7j5hy
uzOspykkXCODhbFaNiW4g+MYO2qzbPaDZW/hwCV7z4jFkx4NzbocLf20vOok2R8yY2pYaAx7B0c+
l+Hk3E+FkJdhxhshQBpeccs/pyk0Idix1aUajLmEOdnniuQj9LVhfUNSxqpuXPtqsZEtu/63P/Mr
El7jLQ/w8ZZg4H5btgNkw3ktmfeVYd1vKTkNb2v//h1w/uLq/xg7r+XIrS3b/soJveNcABu2o8+J
uEhvmSSTpuoFwTKC2/AeX38HUOqWVOpo3RcIhsVUEm7vteYcUwZZiVW2+ZLmsfKm1Nqww4OpbPCU
KG+lwBLZVNFw6dOEgu4ERH70BVimwLVOIXkgd6mSMhq1xKrJOtwOWsDQInXsT+JLbRrDJwMO+D7o
sLZEVu/sGVLXnjHkot9aUflcBtq4IwyiW6NSQrbWMe0e9Cx5A4QQeQrD82s+m7zJRNGuy2Y/DteM
h9Nx2aU70ZPTZRKOWH9xs1Y/F3OezbLAEXwpiTzc+W5oxWAeESXr8ZDe+dlma4cy2zS9m94tEYtz
rXXfloOArtM72BNFwrbj0Q+5lBHiVmZudyUvihhXUAoQuthc9hnW2F0NBFDXVnwxa6u4VP1sL1h+
Qkm4KQIg4Eba1KdlUVVKmW6HmUa5bBPeBMeHPK4q4qb2qJueIipUZ4na9bYs+oZ5lpsmdyYiUG8D
yFVEI/KnHOr7MLTwICNd2w+h+GoIflLBm/uttbRN3Zvx59Fo9HVjifBiGGlwicZYQL61u2uV5N8H
mA0r0KvhNUIycPNHeKDxBJiKFWKrkTdcobZbtxh3AEwWZOLLv4CmgcBkSouVCTyIojoLJ6t/W3Nr
U+4mNX22OrEKs1lkHjUXEmVw4FlG8tDMRj3g5O9lONaHbt7i6k2v8YhVHY3axmoD46JizTlmqpZu
CTTEV2QS8iKnbIUnJ4QBkZnnqY0ALjjIz2YX5y0M+7ML4eHBd/UdEkPrONCCP3bzYtn8n/YpWvvN
xg93any3erQxNpJPjC+J93wXrn7fpnmx5VKI7lCwA9zyin9uoWMyzqzWVZhb76MmKBkAr4OfzyYo
HQwZtIPXnQw+xbPrmKyginp3cFvo/MuuZZESFeolZebvlk1KvsZuMIYIlKFGClfuzQUy5PnYV1DW
a3ZRuh4DREyVSk6CdCJxmUaGcZBt2p/LbCoBbZQel2DyZFUzH8J3HhcQuoA5v9KsYkDRpUX3HMv/
zoixRSxH02jYSk7zBoiHdeEuRZ2pdu5DjOtr4xAM/ATvD+O6Uk53nmc5kvskfatyvfNqc3I/9d3f
1bysuYn+51kwDQSaVmgi8TJQovjzLLh1Iqj7egnIMNJwDBhyeG5UfYSOPBBiLF5LxDjfDdyZBN0n
r7ZGA74vm2Lj56CiCje6Rmmuz1OxassdFV8jhF7XHwfmNRcnyUbFW7Uq2njV1fp0dIhGIH0L94RV
FOTfNDrpg2R91EFbniaXjJr2v9cCUB0roddiW5Cx9BKRkoNtpXuzA2gdPA91z9Ld7m3Yal0PzLmH
v6Z2EI4pBZEkgQUg1BitkqAyJ0zQ5sly1Xknm2elD0YIdu3AdD6bhbz9Be9R8eCWib8u0+IV3Hf3
BvA7Oxi60q01OXZvJMAX6z7FY4f25UVrSRLAsHtfFoqS8n4Kg1NYDOJhjGHtDVA5nin5o4ghV82z
EsNeNcqngHTo+7LQNCinemteqkCp7nyBbO0y1tlpVfc1r1PlAb/55yAYxQfTtx8rIF0/h3UsPqaU
0G79KsYqRRNQfE2UIL5XdFn3CtKdHeBDRELUZTyQJKa55/pXjlHMV01ItduTXtsy/3O8xaKw0DUt
tXAZTapPqZ5ajNf79OLWWni04kkCfuqmh3LsOkIxs+61onsJugB0dZViGVNsl7AypQ/WI/laz05r
TSdjoGNjE1Dcd1T9FligpPb8QLL4IRAGVFOKTWe/pGRX8XjxigbYJuDSbIfVgxyTebNjVOOBHcrO
jkiiq6LJa9MlyhFB9LmQgklHorUhUeJmBY53roKGVBkRutyMSI63yEYpQPe3fmJeWD+dG7c+UulM
P8rIVzwjj6LnYoiyrWMEzRmltEIYp08QgxmqQFrBDZDcbW1TfB4Hijv25X+vNou/3ngISVBhmkDv
Uaj+LLmJi6Tps9GWp96VeNnHcdsY2FaZWYzbfMxBS1qDOESF4l/LPLMPgeyep34YT3mSfSJ53TgJ
i3cNRRfklH4RvNW19ZplFDp6TLAHvFTqLHcqj05iGs9T1TaM0JxxBW0fMzxh3Aenx4s7U56Xhdtr
R1TTaMV4w98HP9z0DV2wEMDpUWNqvy5VDCHF6FM7ney/YQSgtP/Lc8iem1NzDAsNo79AAqY+bzQg
yc1Jryse6Eao7g2sO97v1O1OsWE7akZ/zMtrl8fiTrRZvQ+GbFgvBfJoLLBFcHeFtbZyS4SlMyRJ
IiJ87e03OYceLotkjjk0Ins4aO50+mm/qle9V9hadmIWuIW2az9oZrs3wiTSPIXXsVfaTbFbbJJY
75wNkwe4mJLaUyAZKufiYpTurqxxMLtjuCVDub2JbmhuImi20uicZ00JPlSAxzeFMdgTDZddO+Xq
c9F08lkq6qoTIsUGmbdbZRLBxcaMSJws9wjqjFVtcJ8S2Sc2LuXxo3TCWzoDkZeF6/Oy6oX54dhN
jWS9dt8z38p3ipHrvG4yhNa9pTzZyFW9euCe1lNiMKzeCiDRV9EXhJhrivkHCiSvPGFNGuym/ygb
SpC5rnIJ6toTrh/1qfzVNDSfRuJI3jwV0bY3LBJfyfKC5HMQZLWvJInONy791HOTPvrcDB7ocgUc
jspobS7VyV6nKBUdp7rRaer01jmxU+s85dG6LkMAW6Ny/m3IB27Yy45AXUpe9Wb8KYmSc8X3+Y5x
9mEw7ehvJJfWX/p3lItdAw0fjSp00vZ8/A/l+jpo0DPyiDqJ2Pqkm5X7MDEEOPZKujJxU9Bl2Fqm
oj0Td6g94wzMUGQSiLXsayot2rdVaqxoP2rPPWEHfW/p575zg/VgM1/44QDAnfvDC4AgflenjXrW
YRisQpVSgdXzKZrWWt+SANEl9jsPs+rw0HI1nceeuKiArv59zPr07LoYqGFGrayhVcmCiOEbJExJ
LUiwGIaaTz5NmjVuAoPXrPq5m/smoqfwNOVYjUFtb027hvY/lAx8nbF+xbKlH+rEMolcU/UNiegk
UU1WcY4yOyWSdV4tS7oJPC4sZv5s9kpS/E2v/H9oHtkuwj/BLyE/Gn3Bn88B+c+WnQMUOi3M/T5O
SXbr4svyQHB6NTjGGFc8fQKvWWgIyx2zSc4F8Fx0DlS47Xa8+JXTYs0w5TETdJkRlr+jl+3WkT0L
bTq43IkGHn3mVGEGPQxG4XyKOvIWA1vaO/TP3aYpwZHjNPseZurzQBniQ/YODtlYjGhLIghqerCN
AhuoiVFN6oNSBeb+f39VaDhTfno66lyDJn7W+Q+B2uNnN5YRpbHRjqFx1KRa7Iyg4wXqF/UnXwNL
auc5TytHdV9tM1wt+zPZZ/ux6sJtrtjVpyQbblNFDgQQp2rrEpZ+ykroHkozlR/cwBvV6kY4rYnc
95KkiAlw8adB+ViOA/bBHgSb/qB0Qr0biXbriTT7qJRuWClNpp47nM1KWl0lF9nV6mBYdZSmGVMP
1XU5EA0Ct4pAi7AeR0g4y5Ecy3lP7wML7rS4gS8QYPwnsyNHsxCEEepFoTwt+zqyiScShM5K4fpP
Ues2R8Ul8xlQoZVhTiNWfSrW6iDN00Cj/Q7QrV47cSEo/bHZ+4q667u8xQnAZhbQICgxIyAcc0FC
DWW3dQqVcrhplBt96OXjsmhqqcC4oH6zbJquLR8nUZXMS9WcRFgj2wYBLiBK0vETiZWu17XOk9PX
+rVIERvz+tS+6Il6M3NdI9Y12/DojB8hbpb7MdV1b9n8sS8lH6qPyw+lwJhlljAcNIpkxxK28F5C
nXqILMdZxwGKw1pj4ss7SNkYUaJsFq++NkQdWRcV8VeLdT/Vr2CZ7ZeAV6OhFN+HAZKmNpmWV+mD
qqyiPo2OIFDfSz3VX7OyrTZ5VX321RakzizTmijwgCEt1Q10fuz5VslbhGTO07IA7oQmvlM+65UB
UyV3jAdtmiNBSyPZlYOtXzOjPf1A/kZxOl6U3q92wbyWtZKClj46b1q7ynqjCDwHmngSd9onKo3p
ym2hvQ5UTndLJXsJEbWqIkJbBm/FajqfCoEJ0ntes5RRvwap56htC+Uo+zzoquvBCXFfp3kNLuRv
a8u+wOzZB0rPp17au1nzImqA0aoNodKRAeHTceRumbMkj9VMlmBuOtfIMfWi7d7ZMnY+IW0LDAFV
WnZyqxPDG9XkU7kkFIlgTL/2luqBesk8SAPpcVH5WSAnT5avf1qy79xWfiVPhhLpmJgbQTDwxTVL
NIwwzl9anqJ+Vfbz+XrvLfk1I3/Ci1QfBgoFh3enSwzPGWkfhRjLV4pJ93F5/4boNRTG4Q9hEHBV
Vk2666mTYqRJP6MSi1YxNLfnsHbNjZ9ZFApKEEjYz8S+lYbP9GBM1qrS5DSekvwCE5fA8lHG6Srz
k+LSI4xbK9CBCcqd14yi5joKoqO0U/+KjmvOIQTLZE21PWdojmdnXkvahIwyMZwLvNl7dAqMNBz/
B5JJ0+lI50YhtxUKwlNoezqFGl6jKnzcth7sY9Hn9tEmUm6Fkzfd5Zqx6vJoeuGRwaSToBavV/Lq
XZ/444Sp3exrs+sOUyShFJEjtsKAE+2X7ATagOZVpmheSjd8Xna5NVm0ZoP2IbQdYhhSrdyJppTn
iXRwClP9HYZJeYVYHnij3YS7Ci0DipQZF2Rp/rUfMtTQ6I6OiE3dI9gvSttRbuOGCtxwi/+Ima07
GpSZTUWssrjnbKVgHI3yJqm8/FjQgZprsM5lcFrlCnsM4pvkz53jPG0tJ3mL0uHVBiDIOGfadIXV
fRhSknmR9cMtcriWMXeJw4Ia8t2xvFCb3S30Ic35arnBxgxIbgimonsL/fSrrwztw9Qk2brISseT
AOIfzX7s14WRO5t43mwzoT3agxFQf4zo60yWdm5M7B0ZETNzTuQmkdoD2I7xKenpJaiRxCaTOMNT
ZFIt4kLZ2nhnl1Y5hRpKo5lubMm3NFb2zJEDPlc/imQLzJPSrKzXVjGO18LJxuuy1giHtSADBRxi
vgyz8k4sW7nVBvBYbjuV90pMwXkISXlejtZY8NdWz4uu7Ko19QXx0svOeZq3KhWKEWQswnZSYDL2
gHcHEnX5RdHLg1CC/G2MYXyh2X3VSDvQYBTuRxv5n5i7m6FePkWDegv5ux9DQ5jHdgqso6J0eebp
ZDFu+tGsVqrq9+tY6PnOd3SysUVXb0iF1C9+QxR23KVIvudNW0eqQXD3i+hMogCsuZznBxVKHjWF
+LHsVNAInAmAxLai7HIqg+dwXotT+DbL2rIvSGDRQCOikNdE5WsmEmb5TdkRx8pmJ5xf88yPrqna
nmhtkfYAqWL06oqCoQqOzPOFLl8EWC7DBTC5bJWm/Suy2+wS1Z21Ji7TJb8XfZCX2/raJabnVHRF
eQkYLlx4+vjtutS5rPUoBG1pF2CdokewzfEjjWL7qOpMYhLH9nkG6y9NmulfesV4oUGmLSuGrO9O
MjwZPMFvNY+ita37491tow8SLsNbJDsyMea1oSIdHMNq0ukkas+JJvmSZFLEfUzVM623Th1nD5hs
9RXJDQYNIx31hjXKdxOH9HpUB/MQJl16WhYt53tDTzHy5EmP6Ji70g5+OJcWDxNOJaMx7IAEx6E7
ZjpTjrmSXc/FaoSbJ6sxwk0ohhAfOkGNqkyLA37j4N3PR68KTfm5onK6lXah7dRiyq6YEt+DoddX
VmW3h+XqLJyK6BkIuuhMzWcqias8FON7jLnmIFzf8bIk/5VEoIaiiwxeGlcLt5ne+xtz8N1z0Mt3
V1d58c3wpmDhifQUzpfNWNcA5g5Dsm3aGyUj/c2Nu/bkk+xHy6nuXvtCXZeRTvJwqP4qy43WDTzf
YKQ/wdoqb1PiM2ms1cTxYr9uLqhz2suyVoqh8yh2lkBW9OaSj7bP81VavDkN9aG191UyvuZxNd4I
6Srvnag3hd2Jt6xRc4B/FFN9cRvH0sf9KcydMYlbkH5Yvtu+MXs0Dzo6tHU/99SRDjBGmcA4EaZ9
od6nnX2H+Chqzu62msc2gR68MY32sdOGv9IFIEHGNNVLUUTqj9HBMjDAvb/LSeO4DHQkMK+41nMw
aJRhTfpYCZTXPZa9ctehhDs6dsUgolYrLvVav9mRRfPEN9cSHd0DY9jmyYkt42g6fuRpgrh4XiG8
qSLOWCcJxRPTpbBScyMtWwEnlH0d5xh1IJ8u1JrRJW9DVQ9w/aHiZjwC5wWEMVyWRrrNNRxfwknv
WgSIy9a1ai+CvH9Oa8a0TT2NX50wPpJzBIFqvEbzIqwz1G/5qM0Y1Fk5VbhXwx0/iK7/pvl9uUk5
10eM68214BUYKgCMG+Ynj4QVr6YyiSQBZsEjfozTKLT6tixMK2hutkNgoF7XJTwJDiz7nD4P99qE
3HHZp8bl5EJJBM3oj3I7odDwJnvInmQ9dwVMYvRI+X6q54UZ6v7sSCSMTp+UZBUHY7wyDKrqy7+o
qoKYlihfWbbpAAopZgV3xZverj/0KYffBDDlLFF+gCszKTHk+Q5SbPfcSPTfZbEoyeyWHlKbHrW6
y73GPRFp4h4Zj7pHJ9YbSqkRwSVEY1nS9/ciATWqdfq4hi297RWRr30mE69Kn+812U0fflmQ8uDW
4ly69Fc7vZJe64+CoZ+rbxDv7DnzDLnzMd4URkZWeSe0U9nVovTU0nipnaA6qIQIEOMURfsMbfeD
HujjaSqZM9qdckQ9EH+QwUeOd2L5pz4y86cqjr8ZxEVTrJyoTGdRc+ocP94abdu8lFH+XUa1/A4a
aM1Fmp4lGqbd4A1TXHw2S+apAeKvbTdv8pU9OtTpe6B14aHABE4zkf3oZrdB33nwXsh1nPpbZvHw
gcq8s5Pcf3MMVR4DPd5n8EROVuyoZ0wEJcIhZQvkEHQunN2zP0yPQzAWe7LqtXOi4UqKRuM1Ik2G
J1F26q3Sf2rCVu74LcmmD3zjyRxp46VhQboJ45NbXDZrMoL1J5lmW0FM4Wvu59aDn47Ptijy10EC
PlTdX0O9R+82J6IXBSHHds2NFc/7UFOr6wK54abQs/AIBgklYdpX9ypT7Fto9xRRESUBv+3OgZpM
50yZEJMq+K59ngFb6neJ15pj9aAorVjLhnDGzC+dgyKpuI4iD5+XRSO6d7VQYCPn5ggwu+wOSi5v
vE+dFwwMxq4Hw7bXurZcxSAVvXiWzzgib881hlfMtIJZ7lgR/xErJOcu8A2Ij9LLXbM6LWXyrs1X
RppQt5h9DnqVyJ1tTPGqgHF+ikKmypnfZB9I3rbIXMyzmqghOCBDbkSaEr8mHRjGcB2swDCPY9yA
41pWC4dRypSaxQ7bxEdgqQlWp465LoD8V2LtyxP9PvfHZuuT5GNi2F0tR0Mi5RjmUmRDPXzWtKI/
Q9YiVc1wxldpqu/oI4vvikWckzLKD/zP341mPAPJLe+2i9lR2rK859pooqwrE68u9XuQhMMdbUPT
08VeFoZsSC+e3Af45f6tkLl/QxzrtQbekUrIejNVdnzqzL4FJ5w0/EQEQshxzFf0oZjjHRpTPNlX
pmVUQANHa7WQyH8sfHs/iiY7YaWVZ1ki+a2V5tQjYTzlQ96els0fiyyrmZJGX/1WZKu6Hez9Iqyl
M1eepDNJr8bnw+yD/DTNn5rrchRv5LBNxsBcVz0Rl5ic3guY6iubjvEXoG57VOTjmxlKlIB6aOyh
bHUPzC9DD/UTWq4cs9eyZgequW/z4ZhalGWcYecqJoAzLQo5XUDY3V7Pj3AzeHmZyRrZQn9WQvEZ
YJ9APtNrT6U1fNMbpzstEX+pkMmFPsyjyLr7lA0PYIpfYr9wyQoveYs5piR+Kk8+DTXqeVEx4B+b
nNR5HjzgrhodSSiYkTDRg5sjp4MZJd/zQdVfG1uZQLdZ495xWvEKX1r1Mgea6HIUHs7O1fe0tCzi
zq10N1ZmZHtqQ+J3Iu2NMTXuOTaiYafVlvDaUB1uatJ5BdCBa5cqw23ZJXSd3DFO5baF4uXlASJQ
I8zjfZJZA40HxvFTj2DbHpRhPY3d+NBEiClntq+cBX0/FpjPj0zdPbIoQPqX3+kkvEZ6MT0byO4Y
Y+jDxu2cgaisvjh1BiD6tNE/1DQX3uBP+d02lYoKWR9e07HJDsAKggN+nMBrLDU/OEqbMlET8RH2
6H7ZErlr9bx1It5wWuGSXNKLnkyIWl6QtkhVvWYmMl6lbpipmTm54r3c+K3lforNONwwb5Lnzo/r
a1nozzjrr4M19VfGTMOPtWUTMvHgN/alnvMt8a2QQRmUD+jmQCcCslh146Q8MtdQHjPwPmsDssr2
931523/Ds6wcl12tmxG4ax8aRe4GEqHOy3SfwMZ4rYiphTfoqEf+YiR3zzBuU8WAjmtQrIu0r3d4
rKYD4jDjoJfiMVNt3q9FOe67to3uQJq/uIXqf2mIQzX8mvswUxHuZ6m77qNOrC0nuoRNkD2WST+8
GvbRqdqcePHpUZ+ljiYe762rzn3TWfRIjFnGSCc11hryTFQSFG3ygrIYfOb63TZrUok02byrZQEb
ECrUri5dGoLMVa5NM0TXsimVjRDEqy/7fj8QzmSCTA+zY1Hpp8FiwpM52atigORHqmM+LmtK4Kwl
re+V4jbpy9Ar2o6CsUpOIJsaSZIHBqktxLzMP2WqZQHlIjVpmiGtvdKiqx7JihnL/kkf8mE39j33
/rxYvlxQR2QfUizokm9FPqRrIhMG0+tmbXdTVAEDDHZaBkYxEOLqbmy/y6REE4G9J3lUtQ86RPYD
J0eSftMmj4XvUMcJ32onn9ZhqG7+AFSRGWPEEUk9WdPuCgqmZW/JBRJnau+UZAXxuAr34HbUhQb/
RA9XYHTajyQnp9pivDtIe5vX0bewH5NLPC+WNUPNk0tj2gfwO8pjVdFuHxS9uzIpH+6uW2/FeZHa
mnPFB+DPKh3xB7pa0t5MhjU3rfcjWinNRk5N85zp1ZdJcSWizuCQpmLalgTUniIiOnd6EFp7I2m/
KcIBl1yp4cFuxuBZV0ku0Ya2f1GJiSU3e64hF+9tUUskBqTkKqnTfsJt8Sv5DOqtDdz0VqX5OdSk
gIStNrdxXkiz+JI64Rq6f71xGloIeRnIM74UplxFYN/DkLKUrRBztEbc4X+HikaKl9+Yd4VR0aZy
gS7ZXet62DgQUFYZSmhD9sdGD/642RpAZmxl9iiL2uEp4BpHd1KNo2IgGjAR3KMRzN4dkW3b0sYy
mrr5AzbuM+6jtT/aX13Nb/fpnDJhqyRFtg5Ytqi3p9OyyAryUGPB8A3xp78ZcpVQWroc/RDXD6ba
VY/Cynj0FUK+krw6UngxlFtcyfhgD31JPYLNUOjGPtPpAyEXiZ/6tszWRlJ3W5CsyZOflM5FlP1h
UvLwpUE/ebInW/MsVQtfdNEX19RM3paDPqaLR38qN02VqKDLK14oaLNoqxf1NyuxV3UdiZeqSr7F
ZXZepKS1X2g3Q8nPplOFZNLKaJdaFiV1E0iwYYeoq/WSd4mU2mNQJqBwtOxuEk65YejmUHlKzCOd
5Xo1Ysd7BueKbCmiBFI1RYlnq3H3iuu+9JUVXxvyxa/VvFg2J2lZHqXpK4IdlUCrTtlhsAiuPHd4
klpcO3ZK8GIsTLl2TF1SstimddJ8h9mAcIgcmLsBsHdDa7xllIbFUeu0ejsiTokrkkA6S3/pevN9
HNzxWoWasTcnQhTcPsvuTu58CSN7R/Y6VW/pj91qUkoqplHdMDps+k/6iN44ytTo6ri278VtXz/m
/nNEolyEkg/youZEj4pmv6P7UIEI4SoBh0ncu9Ftkmi9nPslFceaNGJ0nTZGBeMEXkYiewvrezxl
hsJ/QbAs2//13z8cz6362WprUtT1KHhLX8kW168mp27XLjq+WPtW1b1+FtjaroOjvNstLvTWaosX
La+DbY/E8gCGc126+C6dyr/qk+O8q2Ec7EZR+dtaMYxVE9LDCYcRLSSRyskpscZtmBd7bcyiJ6xV
2Ws1vZGL7tzpkUx3nd7+slcXj3j5QqCbbW0dAG1VJ/Qi6oYGdfEeJRvHypx3M4Ft6eAfg0LDkz9P
5ykhRYQhSrmdCeYkh2HZC8XZP8Zx5BOK2GpeLdr0LqZpOFV1VnjgnVPcB9DrIjHMafM2ai+MFEmd
PPtJFT/rA0gSqjQ9kDu9plJb4Sia9Oa8LFLCHn+sxSRRr2nKUBN2FfsUOY86tNUvpd8+aW4XvgCB
oW2ME2Krl1b2HoEhdJ0k+0KliWqSaYlLw1BjGoJ+41AevAuzsXdJm5ZrhxLNPTLD8DwI/ijL0Sqc
5GPfTNvlYA3t0YsbQsPU1AoYMripsw/7bt9nmnIu6x196/4SgwiaTBdxZ49Gdl6AB6VyVdIt9EFn
0039gkGrPA1xmKwjTZwIPxx2cUwqWtmI6omuNWahzDW/thYBVEAcP1HrjjYxAJKt2sc08vToEvOk
emEqvomEsjK6lCojk50ud/xH2LH+I4GR6X6AxUr1n32Qir5VLm56P81sfrRG1zcAjtuJGhMO1B3a
3/kbLQKDen7cM9ZjkyqPWEWRTtpqM2SPWhgfhsp1zuVExk9hF7+tBeXeT9P2qBvq10X4EGBM3EPv
w0BsqxPISamfQzAHyEisSyRN66wPtrGu0bUTfNtZ52XfsuaSIraquINXNBWNIxIc47isZVhKf6y1
bqRukYF8UtqgEusuZ1JXmrQg4qZYl7jED2kvujXBUfmDBvaMxEArOyALmdDXCWutZFbyaqUy9gbe
n9QH7mYVuL8WQ3K3uBS9xsj9K5Y0QdKQYnM+G1LDFI1RlhWnd7QUEAp4++7zOAyJqx/Ux77DJagp
yQ2U3vSYaWpyw47r+XNgZy4KCndBX2ITJj6kYLx4JVIpvQl6wQRyuOPn3w+kuEwfouiBkL43fwqz
mxwLx/HsEgUKyogYUndfe04WNC8aWYDbxnRoNM6bNDgJAg8suLTz5hANxn6IKdzF3VS/TLkSHEmT
It7VFdtxdniC0Xf5HNYGJ6d869JMmncti8hpwhNg7tvvP7rsT/VqWGsIMtbLATKgsACGVrQzCRhH
Yk6ebt0WxZsO6HUFWLAARacXb3FvPwa9Wm2yhkyunjyXxzAZxbVJ5bqfE5tIPxDJI9Fq89u0tNVg
x6hdog/QcSubDBI2dVmMKyevpodlEXfB9EDPxVwlNUEn/jM0gmmb5obyGR51Ueqfs6J0tlrfkHGt
uvl701YrkoNQagAK2gnRRRu1xVPmTE66m4tRi4XEHDTau5SJiigWL6FWWqexcsDJjWq9s8fO2lmS
6yYitIpHSxKtsikXdwch9VqXkMvLutZJSXO0kww6CLeRbJ+k5Mf0wPAUH6357zDvpi0IrBx6jflM
wUSqxnuWG/WunmzjOUCBzTC4bi+pW4mNXXYMWnKTOnSNEOnvxKw/W8xnlQRUbdMEXYRB42e7McOp
xk7rScB5twh7QBnMn1Tal8qJPUSd0bMDIX0chHjQ0MWNw3T4kb5s0W8KfdfdxE332U4JiG+DutoA
x1R2fyPl+Fn1t/wvuq5QGV1jO/2ZxpCnadcSnsgc3jR7Ov78iQNfOCuLRx8Iay7jPkaDR3dlRKuV
ncyKZODcSIe3WLgRbf/aeDSjWNlxd0mtzm6Byu3ljnp6G3SQ+sv/7v/5OvxH8D2//dAB1//+T7a/
5gTPU09vftr89+57fv1Iv9f/Of+r//6pf/95k3/02y9dfzQff9rgZoia8bH9Xo1P3+tWNsvH8fHz
T/7/HvzH9+W33Mfi+79++Urhvpl/G1PZ7JffDh2+/esXrOZ/OB3z7//t4PwF/vXLPs+Cf5zmxfP/
ffrLv/v+UTf8Cs34p2FQZ3cd5NACb/Av/+i//zgi/unAw0KdSGQeg1qYDtwfTfivX3T9n1CNUCjN
8B/IHhpnvcZ3++MQ8mqwzTYiJoQ7jvjlv77/n/78v5+OfwC5veVkvNf/+uUny7Jj8AF0VEzq1yYy
IPUnWZqioIMImc2ckpE5iJqtTO3LLBBrqi9a/aQI7cf5/9Pp/+Pn/XRD/eXzfjJvG5lWCwL1+DzD
QFUh9kUkIViAXytogPhf/3A2fvu2f/tpM5RKtV2hMf/8s+CrQ4EdTj3fzo3bdWDmXoxEB2fepsGh
ZIz633y5+VT+Ufr+49vZmqnCBzTQ+f1EY7E0e3S7mM/rTHwEsbKx611saSvqVV4jWy/w5TqrDC+k
VWbwauycD91390lrrEcjXZGWt6Z6tgr+H2VnttzGlaThJ6qI2pdb1AKQIGkasmUJNxWi2l37vtfT
z5fw9IwEKaiZiXFrI1B1zsmT659/FlUwfCxmB04aJ7BS6wDvaDFcwRAf5E8FHQPZMziz1YhDgHq+
Hde+O1Z+0fi7WhzUlF5Wk3oEc3uW87y1gUs07VkKGTqgA9K5T0EqW6xDnF+NkhGWCVlQoLH2cJwK
RlCvl0mAC9Zhq8fDvF/6nXBYfH1yClWq+/Jn+QpylX8pGSPM0vwgUBnLkq+ozGvcBGOjBolxkXex
5qveXHf+1Wusgzw/5aXfP+o7NfjD1nOXvsVXLmYMcKFk61PjAiCYvO+bZrOV3mUhK+FmlU/E9Itn
MuH6pwdOytoELAUt5N1T62ZYWj3fCdBGC4Wfgawxg4rQcq6pezVX2ZzEtInTWXjD8dlMlvzTpNKm
oJ3lnJmWZOJaSf9+/Oc8wEyAXIxUZrLfTI4aLI5fMp5mHiG3sQ5aee2+FCZhY1L7087hLLgNdhmI
T1C4lQ8bWrTGOq2qpl/XGu0BJsBOm2pnGbTbJWbCiPwWZg6/5Z+gLyHjpNDjRVDRKKFIV8MBM8op
UlL7kJIB60FoQpzuF8L+5ZhR6n3ad4t2jgpHhpkk3ufB0/2FSXYA8KOYFRfmdVUZi2L1x8JkmN96
FeG/CQzkPbyGnX6h1e/gzZd9g0CMrJD83GwhYZPmT1l5An126DV+T37+djWaEf4Nxj3xs6ZgHPhV
emqRVpugwFJ5eqZF+fxFVS8OUMFkvVowRMXUH98XNOOnKoyhwP85c/n3b5C8OAzebhcqLFhMEDKr
QNZmt9S+2QzP5LJ7VQBllz/BjcYrOsbkOyHXwuHIGHNEsWikx/3S4eJVTFg0aKZP9uav1qmJzIqT
sdtBSbA41l3o6VfZfTebjnSen3ZPOTHAyqFvkvFxZN4OW/HH+6v7+TX638XdaUzbBEwwdyyuSObA
XauQKc2HZLYoeNcQTEyBEqucZPwL7gxRjN/0DP337YWfhsQmvar3fpbSKMzygm7q3OzVISXI3Eda
NmrjF86SKebl/jkwgGmqoWmuY9p3COBRK60uW4CH5R4lI1Pnjo6Harsk+QfiId/Mrt2MS43mpiza
wm6gID82cpS0H6blSO/aoS+5htaXeqJJeuwpjatRiy1jIKxZ/4apxRdvcWuZ66EeXeZ71bjFpQ7u
DbW3ok4pJx6snZZhLaXY+0Eu+ZjpvsUYXYpAJGCuTvorkvobmvfbdUOWAy23yvgsGiIccm3fy+yy
aHa5z/p6pk9NhNK26kBu4MqtJbVyU01r8mXRzUBWWy5PYIJuJkHMS29dLbK0tCOPvD83UlRBtV3J
+TAV+xijygz2EZtBm0wgC+7LfzXObzNa5v8nnrd10LZmaXDfWFCsfL+OfrCHBXd2BX3THETf5QDl
MVf4qV6iH0zzzd7e3n/kjcD/h73zeCD8agw50cXof3PfiTjNvWzJ19RaLXuH9W2ZNCjmUfaqA2Gq
YtpwYOCdY74ttpFM8mEtzACmgtPAfI3338gW7+87MZZtgBqPSWhUhg3tnseWRohqZjrmct4Vatng
OhwmoahuEnlaH24Iqfxdjs4Wk6SZMBfgeLToqo6BFzS3SfU8xt9Ai6i8qsjeQjOuKNybcjWMoCqr
wByMg3BailZTKuVEh1QgS3fqOlgoQH50CtUvmWENn69RW4d8OE3KGK3pEo7Tp9W2H7dZ9x0lDplk
GA6uentirJeBOEQmIoNnAFnEQwxlfgpSuiHea+0XssRcl6vYvgVpm7Z/TevfGctRmz5U1c89M7fE
cMg2p3tzWXU0L7w0slow3SKaecfpVCC5KXViCga+0dMq/KAPFq3QCegucbTqqjrNKd13K3ca9T3z
Y1Xc+Klvg1VMYUOIyXgzrMQ1gkPHHFunDZpcD2jx8+GYop++PpEIC72D5fShXCS8D7U0AroofPLH
562ugkZhd7lY8kAwoydS9NFGUmEHwD6UbtQN7lleSMy4nJ1akh1CUYhmELI7I3UAImu+GF2aDP9n
79zfnb2hmd0LxPmg3yK1wqYeA21lbhbZCFtjmFtqBCN2qIfgi8ZPX0Z2ZLMe9VZzlNsJJDWkOTrY
auqUKLbEbEOYiD9Susy7cBueHBNV2NI2qmvRxkvogBkp4SnOb7JnCEXo4Hfa6DkRktWicZM3tqub
LmtI9Yx6ZFkGShFnEySRHMKmXvFncJei3foiXjLJBWq104EOe4rNBy05Qow/rXTspmsIaibP/+yG
8SbU4kBqMwhI3sPOqkCdrnydYfSnZe6OucEA7W08MMotrF0vBFHit8TdTUpx3QaEoAdyXbNEJ0mK
c1QxsIMdkJ0pYCrooYyrOS252uIhJTQCN2izdqxO8dpeFK3zjfSL+B28jpwVkiYXhumhFDjYwhEW
T+fCaIjDvkCEhE5k829+YcK2WNfV+UwqJmiGq9f2YcywjvFc6XQWNGrE6gdadcWPl3m/kEqSWy8i
kbMqtw/ybbKhclnlyBqsU41bsSeMn0JqtsvMJwdwfTG4J3ou/aZ2IzEpoBqP8q3slah/WRUYTSCJ
eBYmrtR+Ec+Ux8vdRu8zb3w6MD7I7+mbwv1oFGC5E9wlzDGrC/4ps3x5O9q/D6Cjws7uLkyqeN4N
+2At6l9Fi+OoxqcthV12MYIhKYPRo6yt4HDmPDirfZ4mR3mLeGhSl4NyBxUKGuqGtGYZ1klNtCjR
btZKHEAG6LCnINRYkKFS4ET0QLIEPefUY1LnWn1ID7JspXQfRP/1ieGjq6fxugP1TZUkEtNtWE83
56zRmYTBD6HyahzenTAl3tZr3o8HuqOF2yVEOU1LfJI7J8Ktk8YiOUvLMXEReo2SKRryXFRNIOLM
cxZCHoXIh+2LrWigmih3Fg17TGYS1wRYxHEKPJEcqUQGC+Z0yiyAUlwlVODCQ20XNYj22IpXt/vT
NZVT68F4ZZSnDDdeHJA5swIa730Pf1KulfjVHRJKBYT2VxAoe30BTHrw8pRkYf26mzqVX4PmU9VH
DWumch6ZIQeBxs2CbhoUeBrsAryq6DUxG5aNE4+NH2bNl9OXV/faPXIc7hfOjgbyfFa7UC7TauvP
lOSKaQ8896+1e0vt1me0ke/ENAAxGSUugr4gKSzfw2ftiuK/6v0GGOyJNmo/Voco7mjpboZjCllr
T8YKHBmMFM/FMBxji9beHhWp5acsXl+apH5tqQNCLPGs8soWtIWHmgHB+yWurRd16N8qD/QMjpjK
am5xGGbO2XHIvE+0rMZ5SWMCXOv6dZsQTHw7Gr2FxV+CXVgZfb6qE7ODlVFiusM1qP1Ru1N86ifG
Wc5tuGFwHFDgRHhcZb5Jzomksi9xtiwipyN9rAofQqKNCE3WPuHkifuf95cFCSorgiO2eJm4wu1+
mPQwd+wHHd3Guwc2HRnxJioqP5jVP96jGJYdr8JhUuiIplC8jAsMeFClOXdco6ccJ3SPvXDyiPIo
eff17otjtjLNPbFJYvIWAKc24igRMfFvZ4+XTXdKjTDMUKcxeGTaHw2u+kJyoVQ1H0iLX+1XyEl9
lSXSJhswczk0Vu3cNApMO3NkTc3RUZ5W7mkdm7fNHg09kGCOPmt/2b8aaMme6eY3VdvqEXUlWr1x
n1c1auAYlEhSPpKjlEBEQmVybReYm+gi0SZgfPV4tNLMV9ev/aZGhOJBbXUh5H+Bola+JIypIEYb
g/fEqZGNlYWrEjHun4v4Kg65WIeFO/++N3aLTe79Q9Kvrk5CDr9MF2ftG/8wjSWFZxhUOcFEiE9q
VvZh2K948sSi5EhvqR7RrRK0wi8cmNo1cTHusLVgtiXgFzXkwZyCis4N3KItxhd6EqVtt9e9HsTH
FZFIyRhIlL2OFx0bSQAtP0M5xS9RXBN6UFyVdF/9rQfFzHgZfkoX+Yd0ozGMgxr77YTGRK2/vw33
ROUQNQPi/99tMO5CK3uD00QFY3fLteEGpWvtt+qbxI76+mGCByR72xmtIn66sju/ytTrP7jETJtg
SAbpVmq0nnrnpQ8xrY5a461nZ4s0xqqmqDTRDwzESRfGjGKvJMdgdXh+Gp1r1En/3xvAG3hMmiMn
azv6jRfjGzmoC1jpnCrZiC2roNh1X3QJrUy+ZT1NCYHTfhW9KbdZoZ1BcaxfHIFp/GQPmEvqSqRC
kGvdZaNIw2jNuNBwN7iWL/vfzdWTkdK9+ibmxTEfF/PC/zYD05/dy0C6UEJ8YtsC33SjjXUgwlfx
S5PibQF9adVfveGtJxdMMxK9FiPk8HNDYb1/y8c3awu9BzgcR/Tnsobbdmmqs1K9DeUUNKt+yHBk
DfyfiibC9/f6PmvtqaYFKx6tq2TPDfs+JDOqYkhrIYVYgcCs5iVjXyVrIE8eYAdb+Ov3nyhb9/0l
54mmbZKeUD2DrtnvLzntmTjasb6ftdU6WTMi7F6Kmf79zP6FJDv3uZDb4hhzTa+XyYiSW5L5GznS
YX80WnvZzhO7PUxvFTotXenvLP6s3CXqZ8ZCJVGX2X6/vrXss2tY+HZJBAEXsZJ9gtbu1JW2b3T1
Acz6zbVIVfPYlmVomow6YNrJ1s30bHHQoOX1xD7m8A4w2ObVnJtXJsFH++g8lJQEbEDAuVbjDpYB
LIWyuYR4AQiIV3bAcNhv9lx+Ks3bV8KZB612fL0tw4XxnplR+umEY8PvYaGFFeVJTkwysXAKReKt
3V4UjdSS/1+Uf44OZVclX0WECh4N32Yw1NbRiDGPo/WwNfNX4sH3z/dGl3t/wBokERT6RHvc7zoj
mZxtMtf13Aw7jcaOEqbOGFirdWztN7keauP5kCbDKHWoPTptFcb2bsVZbRLAke0HI9aJCJKInwZC
5JvduaeyQa9lsaSh4gyvnaL/Ll8pJ8bBQbABAcaYPytaszwxVfFrqzKQk0hkbt5qUnvdSgaXpe80
YqpARpedyj0PhYEzrBXjaCQAEmhbyDQ6JNzydQLFhF+kuOYRcM7LkDovaWIC0gIiZKfRvBjKL+7E
fSJUBFWHrsJC1xEuOfr3d6JMCwsmw3I7a+YaUDeaOt4uHQOFEnf3yzt/K57cn5BucjyuDQ08bBDf
P86tGYnSt/V25iKGucswIRxGzLnEMYnywSQX0y7E5qLQEtAcgDXTf2v5v36t6m8m/YdXEc2Do8FU
pnthUXIP0jmmy53n2DzCOBMp63mbLuJUSXCj23bkUnGSa9H2NhQiSVR7b+VindbdpPmAwZSYRYaP
ndTYpM03PY50XSY6Dtd0STTnofUeR3qyoa6FOJifdH41E9X8MYXE4dH2b0KQAv7yXoWOtZL0s+GA
QsJ5kMKfaA9mUd1+lbdbuKQipxgOMlG+3AQThQJAQ8CgAdVBeP3Cm35Az3NlC7xaCuD8TmXoFIUX
ddcOAm0kOTfWVbhppV8Sw8Sq5ZP/XumNJpwFdz7DUIfQS0rPcN5qjBPIkKjk6itZFWoL5P5YkQ4+
pFkApnz5+3df/5ly/3Yv7gTZSoqcIbTxeu76lnHm1Qn3RRHSsipYmvM4/m6Np9WiJofXJDGkCdqJ
QYNlT/J/JEoivu1KmGLwL8TD1+Bse8OBHcer015Z6vuv+7NrZ6gO2VwdW+Teezo1TQRDa8QyNE3H
nw2hsg561fRFOdht9fr+00xZ/L2sf/u4u82Z9T2DhotRjeKfSr6YmBqWJDK/42Gwri6sJMJ4IWlE
ElYznrhEOxJHWzi2ciVKvHGJ+9WRkq9Lbx7+qE66ULKlkgnHPZe4qeAjEjda+5deudIPLE4xYPbD
tpA8w5tP+6vUTizteguc+Fsi9P9Dgee+SCB6jYshI6uwBPatAPSNAbYhiaJW3q2gLq1AYnQYuAOp
vqX5hEhSxi0kDYMv7+DGkYDuiYQ98i0gt8Qdx72XAqmIhlO97ulf4psr+jUfdl8iYIlAJZJOsIyS
dJM61dQdJTCWnEhXOUd9iw/vn6N7X6q8rYqFSc7YwEu9S52bwAhblTbUs47RLtcShg4cUVcaqnzx
EjQjj0RrV83fZDgpiIjrJqo8YYVOBYKFmrl8VsSuXbuDZb7BvxCK3pCc6UrBeZeMqdvDPJn6jYpY
atgoDOPOd7dcGu7VPvGE0jcVphZ9EIUSxzE5xHPqVmSx6ecHsTnRoCoPAe9qKV4oOuTm2ZVvWy3M
os0TMz5DcfLEBeOCSaUXvUPn7kEyr6ImLGiPW8xnyZ/lJxOaSmhD9u1hAhj3z21xkbYSM1t4yPBw
KZFFAQYAEKbK7d0W/v4h/CRIMi2T0ZMOFQws5/08P6b4GS7XYztb1J7YDRJ3eFkhxtOB60m878W5
oD1YXjZ9eP/h9/Q3uDXCkO1ohAg67vOtOPaNXO9wyphTz8MJOjuXHABZP8n2SJZNUlKpQ9oA89XQ
TsVwCpiF9mDmwrV66UtWVUniUGrapBdviR/SefJrshlnZbRfQChFWv1lRnoIfQVHoOQI9n6RbGWt
UPglzyZJbYnMM6f0BZAgsv/+MhmS9BONhXug464zoISw73tHwWQGQlqPBGIkZmIaBeyYHDblAmYj
RwMhcrFbj/RK3hLslBl6dgPLq5NYHF3l1KeUJranlIr4HhNLO3icJIZUEi8Vw5yglCTXPoSTdZHU
sagHuexk/8pl8Rs/V78686uLroTY39cc6rRYko5SvQXlKuVyg1sFOXLtQqvWJpEJ9aek0qWGIZsz
sOEiw6LwXJeqDRUAiTVUNbgVmK3SH9GxeZ2d5G407OtsFxSFya83+4McyF4Xgc0QO0kYmHHhN8np
BgMwhiMUEIFdKqdJbcHAGE/MOwvdgvQnkbL4UbenNSYNuNKoYTzS1fUw8h83yrfOeekFTY0ir6DN
QQjIL2ykrySvolBryUC1yJfJwv87I9rqiFFR0yXShxmIw1ylu5IqP0mi3vRpC7mtW7KrgoXIrfJU
r0+5yxhsvzMvdS1HKFn7bArL5DdJiDF59iCJ5VmqJTSYOuzR7qm+o+tPOQrVdK5t/8QQkmMF/ABG
c1g3r+vUhJIJFISBfNh2LjpYG5uCDRMxg91oD+XAjC89fZMih2AYJF8DFXMwkgJdFSaelUdd0QNw
5TdMhlrnhySHPSYO4Dc/uPpb03yyh9DxXpr1Ywwj7C3L0EAjNF1duqsdfh5FxUyMMj2NpAMktyp5
gMnTAkng9BlIj+EjsxPoRJSCcZN5IaTPgSQftY3mTazNbKmRwxaL2ZToyZnoUDKvk+YcKuuRe61A
yDM5UDZdZtS35MXMuQvFeLH9TGSlqoWvt9KAJVXb2C6p2fBvDdCErAvfv4k/v4iWySQxuodISoih
/Ubh0N1sAE8nktXmMlSKK3UgMdc3UR+f7PqDJMElh8ogRnwGhi7A7EYjBolt0ggS8Igz+IuXEn/l
3p+xbObw6jqgN/U+XQeiDnIcbdzOUOEFY0r3MG4HaBVzYzpeR0kP/y4DuPNBXBTRYu8/37z5Zz+8
AJNCVF6CJMa9/5ZrWrNO2byd4UKLbPJRg7M/qd7LXqqkqv6BEeU9hU6SrFKrgcL+VlpExXRKenNA
NRv54bAZtyc3l2KKJBElvSgZfCql5wKQz606vfrpYoMqKJlDD3ALjif5sKt3oaQqM4quRnOVP5qx
yuw8ID7tB7xWUX8GHxqSPpz1QkzqPzWfFflHn97KF5QrBBHgpTTjYr5FPxG6CbVTKKpfp0wjmlUK
oKLa9g4B/szsyUeoqtAeBYML6lA8IamZS5ly2atgcvpjhiWSTK1YCrkj4inpULD1w0X+CsDtgxgV
2wG8QY5ZasHyNbGO4wk4SqWatNjXnfS+lIzmBeAbqWm50mb5qS5pwd+om5NElteS8tgEfYZUImnG
JfCIQ0D0vAzFDqAhlFrwLWTBg0omXGHnYjVwIWDBRmbYTkg2sXj4/3okZgb/WCxN75RR/SRFwhF0
ndyugSKsTt5RZ1+b6TMTk2BOwuU9jFsZSpFwAMbnXaRAKLATVJ8oH+6H1CNFqcrmjhvXFaPNoJ5b
iVAuU9U8aHriuxsfdC/Vxs6kWiTeqmaSBeWdpLAt6cisOcou8FMLpo5O9lAH3xF/FlOW2qpvw9Nf
blcpxxm78UJTPwOV9A80uFFFRxpYgY3qYZxjEFN5ECdYRMtePqcqi0RL5TgQS+nv+e2w6Oys+yNc
bRTILytFZtncReeT6NKxdR6mzn5p1fJETyjBIRqKv7cyZA6lP0FXL7/ObnGSUzAmQfadCjK7BezZ
DFwKTFjixS2hd+xBbz4n/e/42aIoxfkWf1zsYWNDe79QtqaLfrpIgYIhJiHMBUELAyd2vRnKAGaa
uD5avXKyvOzUwc4suy7uemneytVgh8AKwMyMlRNvyCkxiay/YT/d9rowklWK/fn6ZTGsBynMuUAS
NGn2Twkd5/ykQjlmJ6E+gOn0/lrVJqx2KzDn4SjyL5+QV6RcSGChhJIoa2CEgVOAGolqadFCI1aS
Go8FKe20OWp78ioQCfngZHLe01EcB7lHda9GSoI0tJwZFutWo+YG0O35UClNqMMwKChC2JyiGTi4
1JTpCGRWLjs3O2DPHBw3tis9mZBRSwYFhShvJ7ZerIr8Jz6d0WuPaWM9tDsANx00Rc/UGxjY5rTC
J1A4mNrv+U9PaRACkyHZQMEBbBTRIP+Vdx8pzdUfISwxl2ilgXygJwFxLNlncZbwUm8y68TKSepO
Uu9JeXep6P0nghLb2VjDkbJIifTPhh4JfqFUOGb6XmV7cR9wIkSMFigmLZRdLoMyqMJLzKU0eSDW
voyvYuXFqxOt1W84JUBVDO1juZO+rD7k1S3iZIbqaneA5/G2hulgAf+jFiPFbggcQqmitaYaiQKs
M+dh5e+UBmrDpfpFsvh+Ctg/Pj0T5S1Qh+C6nDswolGWtN7OcPjeCk86Gl65Elfg1qLEVeezI44C
fqJdfFjBnWTAUzXGn4gWEfcfmyLmYMZFG3j5jBJe6/fsutRP51k/S6wuwF1Ru6Jis3i4IdokGSDq
V/78voF0fhZ+YxwppAGxdJhH+r3XUND+uyo79lF0tuQAiO6QTumKuopJk5KK4NcEy6BP4GTEwSGQ
IuMitpzIlcSLyBq/k9cUT1r8cEe7SMUf3YdW78sv6YgDhlaHj+hWiZewff17bh4EHHHT7ajkJPVO
XaOddd6hgI2JedAqPhU1HNF7TYwxIogU2IwEBgJ/W7y3tnttKPPJXcnssEnQ8FysMkWpUgYlODKG
T27zUscX3ll2WLTVbaexVmQ5BM2aI/5SHpeMMNMJfuGa/SxEsg18E7h3LRNn5Ps9tuOCmUE6aOld
K8O5p4iiXcTItSZxOxgeIuD3T/UWdN17PbYNsBR0PP9n3xVQUqgP8n7S1TP96h9UNCKZNSv98kny
anI6ddIfFzesPGZJceaZcaEOQoETGS2fpNYu933GrhpQHIzjr3KAt/THD+/nkPc3EDrmWd75qlDI
r5DArED3gVPQuxkIJkIiO09qF0Yfuj1dVxg3ibQEOCSZrZ2zQ54kGBDQi5hGgcK37bGs/g2hnEhR
B+xO5EOiJTEnDB4hb5UFav+cAKoCJXa7XKKC186EW+0fOEabu4jFlYEGfDVPGkFYUQkSPIAHUAZi
8184pj8TCZjQdTxSnGLVuavfKvNeQZZu7AKgVz3km6KM1ABXKFyYERdS/ntfJH71wLswvdkzVe2A
KZxB0XH8X/l/EXbAsILjlH6Q95/3s7zptwvUv5f5bl4pfpXmfoZszK/yrznBj0kaRmKMhiz9+0+7
9V3dC9S3j7tTYwkUhpnCjAXm9AEoRJVILCH+pcTEEh5n/VWq0gTT3jzcVABzyiQzTsAKcEA0qwS2
UqqXkO/91/sBCS3JICZIQsREKtDT7497phCBpGs7mag38mgrc2jowhkm9cFkDg9y/qnrS/LJVLUg
2rqQzqJpDMgV+TEkfnfrgwiJlHjXjagbYVnloqwXSaqZPQ7DCmMTPszgfTXcoEjfgEn4rWsc7QlS
Fn0MYMY63+JcA15rsnXi8EjDUUIIkxObSP3v/UX/tG7j2DCImQ75If77XgTS2VntaXT3c4uSk6Kx
qL6WiTfTm609lNWfst4kAUVDOqNXCmIlLgHlCZgSAoZ/n6BqPDAez9/X3xPjM7x6fQ8kngqNaM0G
GmL7zwUc8C2L2PzivmiqpGh/ECl0k65K/vAH2K+qFTGz6LgxNyCcOYRixsXueMTy4lkVmHcLRKFj
+JL5kGMUWLKzACoCESdgREncYP8Amgj8Bwqcg6DP4FOheRYNRk8tGLVVvaRMmhfAH3VZccEgwELr
Qp4/7gHkoSDc4DO/ibWypBFON9ZVghaxgIUNUojYS3AQIuhiKUdmnzkN7eIxxht0i7hkdpyfVmDI
TUzMIz0o+Wn+u483iohkwVGXYhIJ+bgSLueB+S+LL4S9oibFNI7EEbdcIuEF/a9RDVgoBykpH8v4
O/k3cfg0sjA4/gWeoCSAbnn27AMvmZLHE/0roKobbIjfM4vyBgY0YQ2UiIloDvxwgq8gwCep56il
5FpikLXvS+dP87MOjWOWzTYz3/ROA7fMPqNlgSspgRxYFzzjKKVgphsQSWNe5LRT1iW4qXUEcy8J
Co5UvBojg+igCOiLP7oLU0kMGJE4NYE9CQRIgfZGomT8QulD6PBrd3IJoIEoocg/qMzfQEH+A2qd
DOFPkPw06dnj+6v8qdb/ZpF3V3CCVY5hmWjhsgeNILFK8tUBROJSYVioBf7a8xC9fn9roCqnZRJ/
h9bJO1/HtRSz1w0uvd7a4MqMY2rOwV4yn5gxM3LhJfW+55Q50VwgW2KlOhgV/LTMTaH2aA4ALcDT
mHkZduAgFRrwHeq61Bbe35mfpstcppvDlUN7kevdWYzRmguv7OP9PFq3jjsJygUXZ5AAklu+c+YV
MZiJL1oxIHInuOMSSufVLYYhIyJSm2W/ksz7URoSZeCRGyh5Ro8zUfNuC3Vb97ad7uazdGu6tuWL
fhSTvW9UP/8uDOhbb4E23f1/3KrgHtgHVKLHYDirfdLq8kBh6ijlpIEutA2QaPnhF9uH/v7xpGXQ
h+2ZhgEToXf3mkAxlKQrIe7XAQYz6Xe1+oNtUYaK30hoP27pEPXKEE0MFqSyXVDwjQFnwhR61qYh
yvUhguXv6JCSU9T+A7gNRriFSrocNT7ZlkNkDQPgMiIS0Jar9povc2C13sHOV0jNSYZlQwhGyIc+
8IZVNsfisamWqLOg+CoJqOjOoGUCk9s9s3ubsR3jgaGWOAny7V4H7Sqc16WGvoMBQf8HXAMU4lR4
6w1oU+l/t3NFkyValNEE/XZQ+IKSy+v2f/bTHOTt/hpblBSSrx75U1nX0m3HzBgC4QyTR0z8Kp/q
cGrrfQh7uvoXOkJgOTFS7fYjVVE/2sTU8uNFNoZ914cL2E8ao8ChD6Ftzkd1ZLF8zcwwoEEB7ODR
OkEfVFE8mqTsShIEPT1SPYGkW/bRsDCfjqfUZJlyJtPGuDZFBwZ5NEd6RRkekS/HOVWAcmzHgQ/J
lxgsRt6UzWEK3pJCBjLYDNOagtTtI3gk2QmOdx3ChISuyn7K7x19PnopZGz9eZxUsNPrsfVmMNyc
BhPrDDKGDEcMpyx5VJeT7BYcy3/IWbdVtG0Gk6GSY/MiCy+oJ1hPW8bE1dAhOFDVPpJzkX/reBTs
M9StbwfLSBO/KP+gGn+QIqY8cdCXo53GB/JfUT6NkQEfHyM2D7DgRlvjgVAHLYy9KXK4iHv31BNa
5sy4K6sh7OD4VNyJitr2qrLgXFgClw2YrefPn5aSb3GAX4x/M1UC2u6UUpLsSc5/cLpGhTp+xEQW
kH5Oru2bz0oLDGlHLjm2vjc/VU3xuEF4yawuFGLHsS6XplyPhdsCrumjifMa8hWOMnokqNqspkdd
qic9PETpSEp2ftG0LeyMr1VnkesbI5ObUI3smflnzwANBoxwg0/kZMOCtJndvaRcMFm6VsvpwhDZ
qK/Sa54P0awT0pjGycIiL9S+J55se1w8kCYwGj/3CN7Om96ui2eCyddeuxF8lvnGSFfKIumpNz/E
3deifZXHxIp3IIJ6ESGq8p4OSlYxzMFmHee5e54258XIxXtj8yvl5SbbvXESoW2RdQ2OIGvHq3Ve
WjSCMbAX7IHKber/1mw1LJKr0I3RU3dMEGamphz1ZgY6yWK7L0uJbfVmLntdPurNAu9t8dgxfUeU
0WAzTEznpHCBbVARIPCOSfrvZBujLoYOuRlC2EQjEWwLVw/C3qjV8mdZcdUzhx0GKwO5wMd93rTn
lNKZZr+Jhhn7wLCLowhZXq9HBUySbGvlOX67f6pg86JKtZOz16vhwHVyOu6FzjysjEEvdPdAKCI1
+4GjRDsymTmE+PkxpbFJrmU+vdZa8YgterTiHjj5dnYU4wTlJSOI6J1gkI68dme9FiUOqgOHCfej
mT2y5qijoQ/i39bxqQLtvw1LYGav8lEF6ehJB8pqGzIecq9Ewcg5J0AVR+NVz+NDZVePFj8i/5zz
sTa1ThDgorrOSzdGU3aOEwjebSKXtDzIqj0DHVEi7voUCnbAmvpA1HXex09mPYZSg6/oDJLrYHFF
J7Xwyy9lXDz3q3ZMOQRb6w8pV12UuahL+VVWOFAa8MiPj+R/5cwZ3/FsaXgULRdVZb9hV7b0jrm5
Z1mFBmVnq2+84w3DsHsdful8ezdr+LcbjwD69kC2cirz30qVM2Fxcfx3Do2mwxVIyhkXDtACF7Cz
YVQEkaR1NK2MkU3/UJ39oZcV/SYMi694C3unDoAk80V7tQTYgaqbIIB7dcYlaMzfOoyEvY1QsqNT
M4jg2KjbE4vtCI+CWPWZywev6vO4cgVUL1CfEuaZDAgecbncSrWpn2WT1b0Poak+yfYsgndzusPO
bO3JWgNjiSnmMa8Tren06pH8TlRKGwTGN+fKMQwQeusFdOUY6GTGpnn8w22T576DiYmsCDgVbp3q
6qeYN6Vv97wjoAs8gF1i0CSdP4oRdKotKqkaTMLpY55ETczQy44TqDpmJMfrq9ezCARW6roFAiyS
Fmfclrx6Nkqej57tlxaGLfWct+aJJcIFdpTbe1NAKHyX38NHYjcdjvPAzPv9bKIJxNpndfbF8saL
lW6XrswggFyOmfaxsjcayWhSYXPrffftfYxEERoJ1Isgbw3DfRmdDJJvdAAv1Njbq1wD013gfkYG
x4yGtT8pqQoP/0FWK3qBkSZB5fFVIo4aAzB659m7YGiyHAS2mHCTWTxcn6ZG+p3mWRbUZ96hHMl4
9J8YBEJz5nTZ1emPBCL8xP44jf3vW99E2tCCLCabumJkiZ0BJlGpBi3U6eVziX3yRvICoymTthwa
H9P9xZ6WwFnNF62zPw2EwM6w0Aw6wZaKiZCVyWnEQxvMsX4aB+ukM5KSIUHsyHCBxQh8j3WyLPSH
g4gwGKceXH+bF7+G7sjEtCNp4gh0ucaDg85waX2Cy5cbJNssKgYKQLQPPgjfThkvVLz0EZMAJWRs
pc/ZjD5qGLVMcoPJWwGjNp4XL3uURp0xV19EoOx4wrszT3IKPScljoEYeHFPhhJ8Zl88q3gGIqr1
PAYGlPDp30rW0s3oHJQSCDxC3inbKVa9U7utR3FWRH9AiebLr2uqPMwLGkhWymSRvCgfGQZAPdNP
XMwG3khfvJn9m16m2XHtXMbE9mwOS1wb70XtlEeqHWJgBT8qin7t6udduP20t6x3XtS+2/m2qNke
hbsNSDFak3GVJ9NZ0HuYixaJyq2Pa6Oetw29jXzLW4i+GFDSMO39UTEtcIa+WEydPZgnkSY9+51x
M484/yeRurRbX8Ui6l76LJs+uKjs+cFRbAjb9lfTah+7tny2269WY9B2qZ5rxPA/Br8rhnCrhkBk
2VWhdlONFwNoQO1OoeZ+NszMH9X02VggD4Zqsy2WqBlYPns/AC4Sy1plZxzGQI5H/louUpajtVKi
D+6l0vzj24qRmPERFm06Kp4BD13+6OFPz0nxTA2TmUY+XNNwSCm+XXV+otJGgPISNdmoymFBsclX
y31djeUPkY4NtGWak5DYsgByRGktfDUb6zQryKLVnuvh5vOn67OB2zPBJV5pYblkGJO30VheRQ9M
FbMRcaqEw3lXUJiM9Uiz6Q8JUho82ZxLVvVwXK+Eewb4HM/FPPGD4v+bavXbZEUQvD1WSfoMMeBL
0ZAVZhtcjyL4WMKEdbD0JUzX8bYraUWeRD2IRRfVLIGO2dUvegQ+L4RJkLm92okk0cvG2dG7GjXs
Mmawg324Cx2ccYkP2rJ6zsfyWaRRgRl9GjDzXBUxhOLpwxLMxDMpLGI7o1hTIw9CNlvFB8bVkVBp
ZsIgwyaoziAaJpeL0xkcZkYXzMITZ7hi1Ms0aaeMHFyun0vHpXnHxVssE2H1/7Mz1w8w+f8Xc2e2
3DhyretXOS8Ab8wJ3OyITYLzIIlSqSTdIFRdVZhnIDE8/fmS5d12tx3tiHN1HGGUQKolCgQz11r/
1K2x6w9wm2JqgY0nmicvX2l685KMrPRO3vxgfkl33lrN2h1DLr+Q+4liuGqScz31OOY677FjYi/h
yJ8hzK66EJcqJOPBiPxo5Y80U9bCLMyT3bIyzZb/lwz+moHZEK79/WIAxxJJjYFQCx2UoeVjHvqH
Eds/bZlZMfpgwUMap7a9yb0RsdpUi3ONhNiVn6PyzjT6k8NfrKpN1YxEtQMBo9y1KQ47rBpZj5Wl
19L8dTef3DTCHeAr4C9rkfAIiEoVG6VIP1kMKNl6Wd8Qw+7w1n8zjehdj8bb0ONSMDY/6zjcYwz2
2yi+ecbcAEYiiSQV6bemHdGQp2Q4Tq+qjRqsFKCQzaqdX6dujtfaMo2Mt1ZoUPYpeWg1u5HFZ099
wDAcQKbNb6aCdRN5U1t/QRnS9flRG9nJkvE10lw83WlMVMqwhtG1iE/eklwqG7rHVLtYdMP5rET0
U1WhBS24us0F5oTrpKn22O5tZxQFJJO8qpVD9cFypsQl17rtgfTmeVcwasTHkcJaHAxXCzz8Y4eR
eW4dL2vVqtxX25RGjUXq3nJVOKRn2Xn+2jcsZ+16LtCU02ep7UStZLWqPPkXdHRfhXKnfrNav0zq
JFX26cqecHpS26/6dr1pV92oIkAXNH/Di51gxFAmX/Oz3rMxRGHyMMj5xa7aVRg7p/vmxEoo2NGW
q9rRXLoR1TaYM58qanlM+qmZ5l3cNMHojptWentnSH/W9GM4d+zJLD56E7FII3HK1oM+Bv2gBaoT
qOL3xIzO6kWqpk41KOqj6quCjHXM8NOfqvghCnKNi/wpYbPp7fmx6+VDzf6x0jKWftlvCkfezJEQ
8p4UK9+puEs09h9lQF0vI91CeiSe4OJQcA5iAOhmfsfPpLk9Mxe7JDEC67j5KHd1uTy2zFjU/qIa
bXVfF2b/vIjA4idyLVYhDqcZPtiRpgWl+QMOX2LLfUc5L1L/ki0UIfGsP06NS+QW8lT1Ccy8/n7p
1T7kNOXNTNi6CbRNe7xzbEhsqvDj3VTPJ6xXQ6v/GPURz6TmgIYUMTS7NNZ2db43mJ6m/Di1xnsC
lLm0Xm07ns5zx0y6dsyr2vQYU+JwhEUw0wlVelnWTiwWgSBeLzc1vy0VIaOtOT/0DfZi04BYoe5f
cop/Y3xpGcXFC7sub5H619b7wBbPfjXsXRovFldybDBjoDFifXa5P/3F2KvSXEq5q4Z55yz6azvM
b2pnre2f+PLt1B0iFmc/J9lnq+6KbH4cuAWLvji2rNn4uHnUVOc09FcZ5X+SsIXTave2e22Yeyz0
6Q0TmZn+euYWXuqeeThdxFCb65kRhRo5qC5V1UqqPlNTmT5zrl5OHtrgQQh19wPNuhoJlJ1x1N6z
YoZkjdis2/71MM/596M8Jo3K5A7C+p9moZ7oyOpz4uWkfD2slJSyPSaHAalYwQBZIYbepgwQlA9D
hvU+/Vbhs3Tr6ZodFBpqKNe6i5MBArSU1Cms1FzIU4ohd2c7dyfX/FQsD2VzYzYDkq6tQnCVjEHN
yxUtWv17JwvBydNBqB1Sl2oAXHxYNwqt1jX/xQIhaHJ9C45fAZRgUn8A3scsnNICgy7Sekv7iYSf
/wDf/4vv2H0giyeNgmsdIfQ/QQWmGPUmo7W50z4qBv1K+ttpN4WaaAqzAhJQeAXc0L9+Y8x/g0G5
hm4rIAIICv7AHyE0N6oSO5yYWIIOKF2TUu04siTOE3c91suGqW9JMKUCxpTzmkIGnT46CQbtHfFs
ib2xI/+ODFYyOimVkwaN1k+YAZi0sWCJ/wlovt8sf0IA/vCa/8Q98KPMCW0FbdMbiB6kiXctxHq4
5rUqWQL5KArUZCat/lF4Zo4igFSJoKTSoGy6y5gapbJGlHRn6efflCphdMROlT93gQGMhe6bkN/0
kb96Nim7b5X17f8NWcbLzjQJW4ffznvwx7cAcwRPjLUEOIeok9VMebubkmh1bo3MBEAWcFYN6dEg
NvkvqZkLuuKMAqMW/nLMD7C4wDsMbQeg4X9G2u+v4F8uuMX9qVyKbERyf3yFvlf6co4HkIzGW0sT
NYb9rXAp24GMFaeAIYPSIFuE96hLB/FXeQ7+/Spq7l3T8df3rRr9/8srIk/VNNC8ORhr/vEVdY6l
ZZFa7qPSRnsK7S/8xCP5rrD869/074B/HJt0YGabuGLrX5Kea4+8I6IK7yCzGDwWYHtn49mAVqtG
B6+8CC3udQf5bVlQNHJRFFbiImzzyIKSXCD1/kQImi2AdOXU/dcv0fh3qyvDHN+xuIHg//wZKCmz
gtAkrobOvtCSYiuJBFCyVYXhYwq+ak0VAc9QgTzLRd7ULd0OyFJ/pWL/1x/sQP9k//qn0//+mmRJ
/eN78vlH/9c/Wsj+9+V5+/KX33D9lIfyZ/Xn71Ev5XeL2f8/PGVNZdf1X//r2Rr82VP2Wdm8/p//
+dkmv33+s6Xs/T/7ZSlreX/TodRbwnN1OH+2wuv+binr/s12EPl4go1Bvbm/O8pqWMqCLbpKMWia
wHmKjf93S1nNdv/me0JFk+OUivSNH/i/r+/x16fo17v27z1l8Tv44y6BLa1pwyvDZk+gLHUsVz3/
T8x/O+kQ70uTopw8jWOoCh7i0p77IkGm7rfPFfvuQxX1ztnxkX1PD7YXly/T2FanJVX2AdQiHwOP
u2Mz7Y3Q1Fe6NhiPiz61xyhzP+5nY5yGezuXILIlopamzn4MsRvuxq4wj11B0KohRzr8BYJ6bo89
XORCf+49NzrOKvFtvD/dRFg12SyfCG/fJYKadVGEOKKH/siwi2/TWxI4tNzckvDlnTyrfklsndjX
zoqDSZIhZxCR81zqhvbQ+CPeW+FbDz1d0qLTQZHeGh48r4peMvzSgZRjDTWVpz0Ppp1tTHvUz/CP
+agNIAfeJNYOjFu9AeRbYvemR6nzMPhOEqQKpndRi5GqiKsPYHV6zvNinwLCHlv5tbCYmbrtjOHr
JMZTQiTpMaTd7QeHBJJozM6lMzdbf8RzctGYCQXmnMPBw/q8Q8z+0sb916YnW2xxZuclxSV0LSNT
HFqtdV8IYfwpUYxcWPeKL+UCDVrTw5vXliVW+wu+Q45zbdu3rmm7BwsE5kGfHSpIrtFWElAcGIPj
bhPM+24C6q/jVAK6NE2fSKS/hwWco4NThu53B2pCYt/cJi2PQ6OGLIn56U9zcxLqMLoRoc2eLppT
HEcOY3r5HOv2hSDU8Pl+8Ezjwazr6dqKCFdsG/vwROaP2tjat3Dok4exS7/Xy3fSNdsVtxzAsEoU
zPmTN21kJ3sCHWKgyNB7H/LnAm4Ns4RI3zA/gnXu4XlNWGsy7izNEpeh8h9IA84eRNL7aEm0BGyq
nF7rSv/iTdWtkxsEMPLWki35nA0GfO/4UumdvC51Ua8yt0vfOj3Z5jV1axGZzWtizL6amtuATJwW
Fr/fRVaMowuev21JdozJ5cPum0MnCrHXSjvFJsoYk6eyXTquAlmXIpq/4jlegIVbPWGdA6hUYoJs
NOXpfpiJEz3NRUyyWWuGQQRSAlRq2hvfgd0jDRKENgIPIOYuOB7903mnzq0xAwgah+eln9rH+2FC
/p+IMbt6TdE+5nITdbl7aTXX2/fGeJtDczzpvx9ipx9PdRZh5ai+uj/xj8eGOh2OmvdjkEVyyMcY
6ydCuTJ1qJuyIUHZW7ZO2OEYlEN5yTGXQBLnJFs7LmwaUGNcEdGeXRB9fQ6WEV7SnFm6Z1dPxGBo
j6QJaI9OPhWPbXi8PyLtMHxMO0N7nK3p0BWlvmFBRhGfZs2566wvjAGZ7S5ufb4/dD80et/8OuUu
JGxvad8XL53JIZiJbBaEca2GaJog96nPoEME/bzVtfgjmaOMdWtMA3M0ZSA6u7iG6VBcU5H+/Ssn
j2LwN4PxN94XOpphnvbUYXD52QTJ+L8ey/vQ2jBBos+xLWrsVFHb/SktN6mm5W5gSWld7Ob5bh1n
l+OTYw0x79rSbPOhtlGHGAVtLjww8fuz0+/PzpXmQWGovt+zlLNS8y9mchgT/ynXvDffcSn857i6
FnUYGcxRTL4UmlwPml5udNFyOi0vS+KJU59W58bI42sDTLQxs5J1XYy71Im9b3aElcISG+9VrfCx
eYxeuFrY+cLxOA64X1yHBFuRxvgY8WTwEGl5+TamPcLsbUI5XcluT9DSvAkdKw0Mo/E9IGSveGww
Joyb1L2SRRcFiwgJiggxEsGcrE1POSF85JmMi7GrI23n++lmEp18SVpHvkCaPBBOmD3eH6rNEmqC
ZcfHSGTJ3i+4/sviJ5dhKPHwkG2/1n0iDu6n/3jCy0iAZqR0DSc3PqUTkb9GISiq/unLolpQkiha
mZ3X3UMaV+Zh8MRXL0RumeSGdTWG/upWffmY6cXwxXKydTtnfh3gIy1Orj4xHsP7UVuq7r3EDnIs
lvCbrtPUGFbXP0iPCWgD6yzou7r/9Op1NTNyT+p0nQDhn2MxP2IwyOnYm8a+xUF21cRob2bNpmNQ
mTa97KE8SRVkYzc52RL3L8mdugnc5/Z1VJoX7GyAoycy3CvDRBNCzl1wf4zYZJNBKwNQVk2gZvV9
90NWzhKIk00pHbViQh9s21vNUF4ymlmT3BVX5w7Vps22/QBcv2V5729Sz/tbosTGvduiZIhzfCWk
Fv8cGTGf7s92vi7XM8m1AUkiMBNz90Un7eM2ZSmpt47zcn/IINGHvj7b5U0lSJZk5yJftnuwG5yY
Lauv1vfHvGFgyNQODJkFPUsyLPrz6DOLcf2sOLRWUjzZGgB52C2XLBv1i8E088ku6gab9x5lljq9
H4qJ3NzBhI5zP02W4hj3hX6WRftaT7nzVhil3CZ1TcqGOkUHeSlmI3uOXB1aTJRfC9v+jh46f4ts
NomyrA1cumX+lmYFOfFm3KNx6cYXXSa/HjeKJjo2JW7i9/8KUHNcN6Xdn5qOfKasTLRrR6DUlNbN
6xxaKXcZEG0kZPKGqDPGexLOhU8c4VtvyPcFGPrRIgbyWYnPdMxfGGEXXuB6VoOlX2Fe+8zIj66G
OKny1DCbkLuV6Qr5fTCPJMAMx8hbJrTgADuDqR+yuWbtIaN2RqNskkChyqq5J8iR4eVhUtmpDjaB
QRQ5Dm7idcgMsLJORVQVj7pHetRkSW/l5W5+inw2UV7ycJijKXxBJ/IY2qn+iYtGrXIgq2s72d41
yZhxe+qJrB5efEDfVVzqy9WiDNp0Mol3rdv5L221PArT+nBK3fqSc1E2hjOBQkuCt4oM27axbLvt
vS78x6mpysT7N9+fRfLt3FgntmWjVWSImc6j7VGvNsJPwffb6Kbr/Ak5tJTvDHZDyB17Rt3eDtYM
ubzOGJ7S3opug0UhKxKj/pzzgVlF7ywPWthaB7NMz5mM8Fn3FudNC10sgPrs5wRsQ/BM/q2z5mSd
eFF2axmDkn5tdMey27eFGx5H1+kPbmiNR5OIbjWpnQ4RAgACySsd2CQaz+ZY2zu38ZcLZG8Q+Tp3
rlh359uqWL6GgmEuWr3kIQzjmPIbJ9d6TG/ER1WB0aTeodOUdkpliyXOkG8nPTUv0xjpe6axwzGJ
nInk1NLcVVS8BDxVRwtc5iRrZ4baUiQ3KviMBMEgIjnm2Be99QotmjKyKd5yG2+rDjM7Pg7zGzJb
I9DRyB2sqJ3fioXQI8gxX6ohXydFX29Yipx3r3510rD41Ml73vTdoS0JnOx1ZshGO1u/mUuxEcUY
fYAXa8FcTO1ZFGl2TWYjCli1lLa0WvYoCcfTEDJCmKamv1AsZkFt1ZuxyaKvZTF1h2JYvtV1zK0Z
DtWXmhD4X0l/0J0yppQfcqw+DOv7kurymR8knwnX7dd+H8/7++kM0HOKCx99mfqWJEcL7pmoZQQp
PrF/cAd+AQgosnCHHJrMa52zl+c/Mx18xSg7+cQdAdRkYb+d2dykli/qq1/UaFxFLs5llss9MkF5
Kk08SnHUrNDFigcDcc71fljUV0QDJ1tuRPh87vxh6bL+IfVmPVpGE+OXmWySJWm/swz+mLVU+xr1
cl4nzIZvKA5weo6M+SJklx08ydpTps6w8vpIO/DxF0Bg8bKToUKSwR4JFlyKG8PTcK0nlv/FjwoD
pZmMPkyLFVH3h++WlxEgJmFxT8HkpPCXB2sGudeN74lmfYVzUB86i9WB3Rp42J/1K6mP6ckaq3Qb
5mn9yqTqtcuIt+3C+CLTpHrLWtwlC5HKM8pmvM1l6AT4oxTv5TgeWruZvjfEjzrT0H0hRHPaxgsJ
6GZuSVYJgIN8aYdVilnaxziyoqSl5V+qVo5PXeJ8r6a4+jBzuK4sV9U5lO4Ifmc9ZZpffUjT1dH+
OOaRlVv/0kXj/v54k3nLJvbH72PMYpf2YfhlFMWRIW4Gw6SGReElPkuf0dxyI/r+6/EO+lYCZfdq
p3b8kI+2YAab55+mrv2YRxHfRiIK4s6i9yPpw25L87WvgNHnGtVvWbgGAXi9vusrHGzuzxIQ7Qe2
xlJ0f7YrWqpmVzNP99NYd15Co9Me7mcuhgK9LuKn3GjPZBD1ewor69TilsxtWogjXvvRMXYd7bCk
sXfkrsgPDSztk4jtbo/4xzwPYWLsGtMxLhXI6Fb6bCLda7fIYZXrZXIah4liSTZts3by0gAZS6sb
gwy8fptIrpou7M9DjKvBbApFTMOleJqN8ks7R7+NnRi/W2F2cMypea9wUse8oiwu4eT35zkUxSaT
evmmQa6biZoOWqwkzpNfSBQgHT1C1JunKIJ5Iqw050P9APko/LCzxsK4OSqP3Lf+baqtH/fnQVip
9t05IdzCoGid8TrxE1zkUiIjiQgzT1pliK0upPHUSHteZ64Tvjl006FHouGqPRMbwkqP5Oyrmy3L
W4xWax1Lp32KzQonX2CwUyI781TxhuKwF4GvOu11GlWGaZSPF0wRrV2v98bZ1qJuL2QjTlVKuKk2
WcnJbzvrEAq7gUnEAhzb1nLQbBw2vCojgUbW0dmei2rftSjOCgsya5X1+bPVxjY8FNJE7qf3Q4fM
O17s7jEtnPzZE/G4peJim/4sHT98hh2/XAd/fGyJzX6xfL14MeZ0W9IPPQ4NYx6SurXV7KlY2PCh
bMNmN0aucZo0aR77Mc/QpUvnOnSs3a1uzs8MfZQSKcreDUe+Z1yJH8U44PheyRiAugmMNnS/4+X+
LSob4y3pMDmvuqJ4tn0Td+qFlTGzR1B4FcSpT/TETl05x8Sbm70+y+S6yJQwxK5wnwgWjQIo3Vfi
5ugARVzjzU17PeJVNsCx8It4LbLC2i01a1rZez7LfvwtnyztIV1i2CJ+v7k/PMBsPYaTtY0mdm23
z+VH7evvTme3N5I7vDO+wBOj4Tj76G51UhVHu/N3hhl26S5OTLmnz3vyJ8/HY8UdXlzDXnbmsmBe
0nFZz/dDZOePo9tmR95csuNbqGK6zORDbznDg6m+cs0w3rmWhWRRPfaPJ1hPc9IrI7Lf/vhEo6DE
phcsxxgGUrZHj9aoF7cSllgw88K299P7Ya7nBzdnSSWyFEzWZ2oGw2LXORUrunpIhY/D+j7xjrM/
dM10Q9443VJaWBC3UDveHyu1frgWmnW4n5E3Ot8sk01MahgD3/+D+6FKcRcd7ex6P9NM0HXDd046
mbnnDuOA1j8vzMp/HcoG9kJQ50BvPVbupw6GGFYvGNkvOvJ7U6581+oPeZn+MAbXgMUVepAYarIf
IbmBS0/9kQBDP+jmAWcL+PfI7nF1YS3FltHXoTtrGh/k8CUD1NjyAcdIPcJHRp8HebwfTCaI+a9z
s+89SO7wNAnNLo+yS8qjEUX2euHKrPpYNEeJoXNMqMOeCA/rIBXhxISX6lRZvnWWMQW/zIpd29nG
0e+nzWJGr7FOikClYhaThRA/Mh5op0Ziajv3e1iN5X7E7DkOXRH4LoL12c4oJnRnwOJvZvCWwFBQ
lKm0PrqRw5Bp7oiQ1RSrZnwz9dGDqLrRLTJKnYZYWjlKyC1Gl6yp7wM8mjFwoJdGFqWvnIxxG/kT
q2oJX1smHhek2XG1CSvx6XFXYj+Ea5DXPUAE0rEzL6xu3tquuNhyeOr7sjooylsL8gYA3TErcJ6c
qgSuzuQu9IsFK/3wLomyzl0hq7UKhTUZAhsDCyYuqYUmjIOdMrkpBrKFi9I9LbTQpCAp5vrFWhbr
VApTI5z1uWua+JjGWBLcw967+psf9elWaB0WF4PYT90U76zcfWgmPz2hv6X4Qq+zQk2Z7+inrkbG
UG9xIUqE0/DkTPXT/W7hs2QSuFCmX6u0jLf5EjP+8RL09EJWIwYqsXMUHX+mxxh2peO1qjVde/x1
0P32qOiFahgf6NXkgo3ltDdzdphwxOlNqE1OpOYmXQ1/lvlo3G6tBmJDkrt+sGhDBy0wWVYFSc54
sbsYxPrWm6MP89H2xDfm9N169MKdl9cPeeau6QY+O9PKt8ZE0oWp/dTDKDpFWrhjWpEfXI8Z4LyM
8smqq72VDCZOJheD4ThOKuOXkShX7PjEQTMjE/P5RW7s3HtiDBnt42I6E+hAsFHdY+zftXLlVssK
ytpW4zb24Mo/3Q+JsThbp/B/Y7SDymbL9G/GnxZHmpp5FiPw2N3KimASzd8v0oN4mV6dxPTB7DQ+
1QK6Xts/NF5DEyVT67kF5NtYpfC4ATIuHq7PIvf0fQ8rBqFA8tY6zP8MSsQhFKQip3YG5QqH1onA
bdwNkdmmAPaZSOsno5ItoSkzNJkhph40tj5GC3jgJ2it5nlU+sWz7TA2ruzJ3FQue6g2HLMFQqGg
Y3UlHkYJs2MUGMk33c2MfbnlLtMJTNybxgRHIYbKmCCCw70mC7Clrs6QcaBPRw1U4bl/0KfknFfd
T9/pnrOs9jZeY77bHgHMoZGqUBNRBXqTk0OcMGt0mQBrIqBpSDfLxI5XVs20rSrsE2s2NThbCG8Z
BeN0II3A9L2L0JbL6I0Zs6bh2SqG9Chg6V8AJePUIlTca32MNKJ908fWoaxmn7Tex7JrwqOXvIWe
lVPpOQGbsdyzwtbs3BwKpvlZCtemTzLaDJmdwpwQuXEBRZy17Wh7xWaS4bguyuhc6+N4tLwYhWVn
bLykeSk60QM4sFnM9kKGG25FbTR9bWL+4IkeE3ECV65j+uAQN4qLyrIFQDEJs+1/ll55MGrI8oPM
4r2VlryxA8Wtm1IelgX0Fda+r2LyV4NX34zRgamFD9ap1qJ3q2f6Ptie+UzihggqMe+WqvC+xhJ6
qBvE6XRKu4lEhqSMCONYXmIKHqj3n34WIZ0ZGvHF7XAt6xxjV4Hdr7dNHnmvCXXUyhTNT19Y1a4s
cj1wUrIorL7lprdePUubgqRLpnWIE1pqJNYRiqy1AlX/MVpJu5ctBjNSZ7gz9F/KpmqgYt+aeGgC
242WbZ1p0QbOS7eewgMTxII5Xn1ZBvFoNNiwiLzFEWbYZzo3R55bb7bUxb6y3EOLAnMlujD53hqQ
Y2Rpf6YtrnFCRBOWdksKPzGkhYMIlFfkFow15dLUiAP9VvuA8HBTlwXBuxa1VGrigUZnEER9dxpc
wOtKny3MAq2nvML9Ji9ML0ga7ys6NJxoHBtejI5EgkmCr03uRlj9pfaXL207fm8dSDqjvTz7HTY3
sl+uldnuzGKS72nGXiXTxyxOvd2ABiQ0I/nS2DDoIh/9kR2iJ6IRsuwsmN1eY+9n2Jgb1a2XIUS4
cufT1UPdModDNbW4tPpzCsjnemedpmBwnN865v0erTLkp+JGGiyeDYJQgaUjW4+lC23o6L7bYUIs
7dS9Jn7hHpPa+6LLBY653zZvxPf+cE3GONzsl7mEL9sn+rQVyxAwCMJFMz05bj08s6OtYvVTK/ST
zI9dJqPVxq/H/J09ekWbhg1tB4e1ZLojp+emA5AC8fw2Zl6F1Cs1nmo2BD0XZZCb0bKz0i4/JAtk
qGHAPkK4Gf43gD1+2Dy7Xv+51BERFwNxQb1fkDqdlY9McDZGD/hV6cALmiNqQnkHlk17hOE6VmJb
QY+hr4YpZix285B7/XoU2avmpx8D/9saimNm+eE2Yq4Q8jGhHI9WtdEMxzHyUE9U6UZ2E0pJBvNZ
bjMFjZyLbuUi0MfWCCqjfIb93u5G3Tnqg2cf02S6eHY77Jl7mack/jpaAyNgk9lzBlMMrg42CiOB
InAjYCSEHnKtplHOXla8ccCAgqwfGVk0+bvFqBPVn4a3J25BEGn75j3zCeTNbMi+2FVOOLm272Sv
PsB/bZGvRl8wyVqOVa9RW4Q/3dCnBcr1NyuLz4nLu+fIIlobS0b3wMVhedibsavmyckxLrejGJeD
pc0H7v6j0ThBXEFhZf60roaqDOyyg5oWi2Rnj/WrmYfuSkxK8nz1h7g9uOWEsCczD21b71NjAGuw
dewprO5c1+KNtrXbO/sJ3hU7qmOQEzWhwEPz7kfeHpDuB8zxTVLo1GR5uklJWF1P0kfyhPKmG4S3
q2A7zSSRtX0nkeIuG7Q/Ee9aGQdRHS2o4OqbmMSM56VBHFe+a/RxWpGFnq1T9NM707WeEzl/Y9CB
big0tk6muVixpzuGgNRSeZOu4XyGpzCuUeRIEtZlSzySNDdWOhOr5NgHm5IEuySw/GTEu8CJIqyw
9Qcmv+m+0lPC0wfzJBocFtq2P+hlla3o4X2yM6sXvQGnZgiTbsbxWwYNENf7SKIP8wMrQucQeQOq
FCe/GgJAKE0Q8ETOwR4fUphRB6yyViFj413WVV8asO9rmHhYr+mtt25ES2iBRKEYx05Qi9A+k+PQ
bIvefqwI98M4HXWSMU80fi5x7/XPcMzqp8Twz31dfC2TobrmbZvu0ti+LGYWAO62/NRKf6shmq0E
5GHpivAhsbh9BiM+91zfSzZFL8PA5ckrexPpBEzPJVii4W9K3GdWXmd6p6oD6bC7cBtHX/Dy0Fbm
4oiAXjLdJTM6kcXF+oy0T+z5ZPgY9shfq8U/ND4f2ZDVyXvXMJM7DXqn0oLY0o3yfYIocuCE6WG0
cSvH25XJUnP7Gu8jxiirXHW/ego3OHZBE6zhEPlO8ZwjCT4N3ZzhU+aKhzRttvhGuLeeoQHpTVib
1B4JTVni+cGk2VGAxsTEtuSIKWhxuh+68rcBd/qjSSQHCBvC2SQpLmPifmnSBbomLXFpOsFC+hv2
geZb3081nkuK0avVb5XhLUcvFN1+zLTkCmYuNkkbvZktqzpWTh4eB128Xgbse9wxNY8E9B6aoZpP
eYlmvU/jay2HM9aPHtVSueGGr09aY7wbEsprmgIqDxUYld1X6MdCdjdzoHhurtKpN3Uj8SUT+Bo6
5xaq96lguI+1ycye3yb63mXp0TRXPyXziwmopeWYiBdpB1D2TGCJHuTR2AaL6ZaP3CD1bMFkaUoX
80YTKLJzT1o4ZPhAZgPIgoUpnh+hh7YXeiTvt0n7ZvrjsClreUuSyLv0zrjHM+d74kTG0Zbe8DTN
3sDnXP9YCuMMxyXBI9/8GHzZUP12tPFyWLCPSLUgifmcD7n1NKKCuob2zP47+afQai9WU8Rkbnp1
UCTzb/Xk0p5jtUGk+PwbReD01Prd9JQAFh2qENrsjCLsCZXBpva7aEtMooHObJHwu8tpWz+0UbwF
ZvKeGPx6T2nXtashzpKNZxQgz7CIE+zw8rptYe76YeA6CIES1Bony1petW+UHCmfQWAqVGF+hbQV
uJz9mOuQ5lngd4nE1A9BQlaLvT9ZyiezY57drgCR7q8ppc5gZpzUfn8xvGK7lD6McVgngRvuoUPF
Ky8jjg99CMwUaPC9rx1cgrpXYjMgs1o1stIwTVxuCYPSx/uhasDJC4YK/BxCfZmwfQw0ZEEfGYRm
Vu4nhAsSMNwBDLtSc9VlJ5z+IRrRqxTlDkAGPng/ZAQnd+dyucE0H24FlijxxOQhzzEpcLvo0YzG
pwll6tbo0ccM8+eQZiMOGenNhVi4CUctglXpaGvRlMdpZMVEQ7oFev1oRqvcxjFdXVrvhTs+QrTy
D8vMNsaQxKb1puyIV5WVPOnm8FRSb5+BXL7FaSMPiZtvi6w6CwxkRRNngTTtfaGXWjCZQmARXQYM
2eZVa/NWmyGpRDWD2KHx0oP7NswjsHQurpFDYZdH/kFjA4s8CBtO/+Q77f9l67x2I0e2LPpFBOjN
azK9Ut7rhVDJBF3QB8ng189i9Qx6cHGBhtBSpZSpFBkR55y918ZGkdXOluklIiKU5dMEJlCO+Q1d
Hj9egmk35sb3bOBCAAiT5ai7h7K7HWTbsZc5azr4wi3XlAdTpHC87cqBu9h3MeEXq2trfMHdcTLL
LkN7nChiDafLVGKoZDZxBFwwnQsrBZaScBrrpzbYTd3JmWm22QnnzyQixsaly2z65a6o0C95OHaL
3OEKL5ZNqwyYMxGbJWF9vjf23LGtt6sSFU9WKfdS2joWgxnGE37+EtW5MSwc+elhxmb/Hmh7iEMU
27EPimRDy7nbdqF+8XVtnbhGLSZwC3hTH8Uc6b65YyHfGIwmBvOfb5sROQtCwEOksbBH43xxloby
vGLYyYhmbxsFauOVBG1l+8EI4qrEvL0UPfi75cY0O0brtMfZyBk2hKQrJn21Bdj4RscxOQfRlVJ1
dlX5034xbXFo2uQ+CD2LoJeaVTQzb2rdgMhLskMxvtcFIu/MLNsNZtVPJ1fWzlbjRTQp7IHmxoja
4aosWQrMZkUv53D6vAnkFqCtIEmf7FzTeIWRJiOjOCXdajHmeS5DrVHbYTKorJUdv/ZCmM6ojelE
Z103RTxHDRlxDcW+NxMgij6h3CLYeBFBiJdM0NDLy+XZDABSlQBmQPLxRv/9EKLR29UZYyXblWt3
FyM7/XcKS0q3pD4jSkODiCHFmIpvcxym2GsDksaGq3pEhZVo/8wQ+VBYL7VCGhH6DQ21wpxgHx4y
z3filOGhi5uCwTnGmTnsKXlDoz4W3vxdJdmxWHhROs01nuTgWa7cwmRkuNwmW5a/+bqChiG77GQw
EeBkGyHJduwQkZyJ6RU+d4uepmsek9C8blAJYkdK6egF7/irDiLXIw5ZgEHla7i0BPIaA8lfz4Qp
/iaGe7AzW28W6XBhdNlNPYzOpkvqOyfo72olDhWdeLcLD6NAqdhO5osRkBDPXxXPjxksRygrB0XJ
RtOq0QRzs7UtKt3Rg0v3jnmd5aJ+HcbotkTUGtM4eW9yvNPZ8IL5ku62B92pE6RQPjLnwN/l7zrt
vdUzq2hWq+q4YJtNDOqhKqBtABFUG+S3BLy/HhzaIuEmLYuPtC4Neq7WuPe9nzIcSQ7V9AC70IQs
e9bUgXvhEUFrS4vobGN8pPnLaTTsxp1vJld+4WHfKsQpnL2e2Lg8uTSpdZyC5N5E2kTUI0vzpF9F
72Q7wBGglc0UOn2Ti7tVO9hmz7MXsnF5Znvl+/VH13A1usWG8gtrHbqmWDmw05PV4s5Z6pDTORhr
Jzh7hf0AQ+q6VI55RHb1UaQHqa5kNLVb7T5P4WohAObj1bSxCWfYuNhH4bUs9Z0KgD15LOBha9Gw
LfL5lBolUhVNW2Ts+u0FfhCO9pJeMObQnzGo/0ymg2fLpHvsoPucG9fYYwb7SEX6ES1V+LiQ40oq
6neSh9ipER0xrNTbKF/t0DQZaWHb22CiWaTsJGOpb05eSxOps+RtHpQwbbPqpl4ATkTEzML9afpY
BBxqGwIXcSv6CPqpane5eLdF/gmBINoz3ffP8De4q8yzY+soLkLRxpyrIw5zOBfK5qdvlIhpicRB
yAiQDitLfbr1I1M9mGzDgWdpzLa3EHTdGJUHZzwfmq/0jDxOh+5xmAq9nyXgkGKpmtjo7epYhnWy
XUZckshHLuG4zMATfQMMBS0RO5lWGM5bmhlq53X6eVTGlazb8YLihIwnML0sKKLedEXF5CZCaDXQ
qXpARnOKwgZfTWltUycvDshX0g1D7Ie+W4HqQ1jvzRTdJ6C2m2VoUNSfXWV/hi6iCGmgNZClelPW
xsorfTQb+SWnG4J//gxGnx5KU70OwpanNlPwvTgNjTXFukdv/Zwu+mmRfnDSncqwi3vnUYzRfaX1
ExLbK2lZFw4FJJp26gUF9FG3lF2Z85RJ+09lB9HZyTCuJAYoZilOQUdTMB8/c3ZGCPKUJ6ZNk9/z
0r0I3NOoGHtMwfBWWT7rIPv6LhnxlDmBSeiLzOKxSUAWR4RddTbCJ98Hu7JU7l704NT7sHsSue/e
aHXvYnjb2yYu/6wVsXde+FBhvzOwrNbddcDf3O0nYxuYmP9QH34lYj7S5fa2UpvHZt3RyuUrn8fr
rFAfTGLMTeXWD12tUYIM2cWmvQIkJbt0Jm1GVvfnsA6K/eyYb1Zm19cC11xij3mMDIjTNxt/qK8Q
67Ilq2uzR1vR+hHKomJ4M1e1ss0hbNIkcbZG05CQPR+R8jbwbgtaMWaCwXrRr3kXPk6z+T4vlr/J
zYmCTGQnu/gohBvQPZ/ZexzBpKfLOAYqMyMImiZ843JwyuY37al75PnULt13P2cvPSZtRXSA0YRI
SQB3tGwfRJycMYVeNyju0G34AnJ/dEKwmpF53b/WwmL2nQOd7v18B22jjIvAfOcgeXJJdl4lCveD
dWKWuVxXDqGsE6tzi33W9CfaUT3Sh8ZDYR5V8jSsnOeQJnrcG+Zr6qAa15lqzwWRLp2rBJgkOqWO
i6CyaaNd5z05c92ePEb6G4B/x3AZ34VXHFo3+wx9Zj1zaCybKG0A4Biv6RB5x9qtvzzjdinnfd9V
DKIM4yvMSai1khnthOQnJTy2QiCwx7u0bfIWHUnxKdbktHoMDhm+0NKyb0ezf2w7cT+qs9XgnCny
4RugHIW8brOt0+5NF4VeF0TpgcnTXVrTJFun8Vu/Wz4im7sZmzA3+ffY9+PRWsYKWd0St6ccndfe
Fc7PxFpGtW5l59INHyNtPxeu+HJGvtX0hsceCRaXJBMTHNYBvivx6eYDTvAo/TTTpIut0P2C8VCk
6aUS48fkt0/MZkbeu/E7GuSjCpAXVIb6BH4jNm1nvihPAfHyVpK9r94sVx6y0n5Cuf25QC6hZSNI
iRjejcj7KsbiDlW6Qx/E/B5q760SCj+bfshsqvEJXE47ElAuk1TRsCDlerntesJ+iSH+BEQ6b+zJ
TuNUe7fuYFFaYz2apBH3XoEFYKpIvSv3zG7fQCAivM6ri7iblf8hHfsNacHtnAFJXcqGcTn4Gy9Q
t1VLVkoaiLtQ2ocg9da91Bx35uLg/+8RkPrWJylxJAiOuNezFME76Jg7p3FWpW4/HhoD9+hocs5b
qbwQHQSIn+bJIv46z0BtTrjzszzNTk4uX9dNq8i3QZRx/u3NDUOipxAWzLBoxRksfZIOEPZJMIbR
/mPelvLi58+ZRiLYGiR1OVVyz1p1neMmYT7hXHsZ0PcoLc8UGx+d9L69zLqLlJ8ihM3OjtbvlDCo
RLLqoQn8F7elHwFQ7T43uGV0d6rIkLrBZ3Ecwzee8kpnJAH6T6YyGM9k/bah/tznDQ39Trs4zpYU
JXjkdFvPTAmYGNn56DyGoXlmkPRnKoeMcRh2OCusaEFU4tWzma92Xv7H8KdL1kbY873sPadxoKyI
dWUo3mrYwF00XRwZqJiWWLab7K5Ht8JuvDbQgIokcd+stmvACFb9i6QT8UUqyzvhVBzAg31luO1h
nszHNESpgLQa77jb3BRQKDdLTTeiLlOGBR0NJKtBuSxgzudp/lhP5si8ChxGOjD6XQImxZ09RysV
2drQcwLcFjkfuedi9O+TJ/wOHDQieCpF8NnrDnx6P/KrlObBpDt66pRzI23/rpWztTMt52pdWysX
th1o95rQA3xBiPATEHN8zWgie4fMceY5eRljwPLph3NM02kDe+3c5nhXCne8t5uPAFoVu3mDUjzU
v2ii4nS9ciMCjxhyPhYjg5kkmh9NhqPVSHPBM8ydk6QzOzXXFllI9W5WCmQHQiqb2WI0VI85xe7W
bd7x8xBBgM1I2/OVFmtMEjgZl4yrUGIrVdwrZo/AmM6LEaty1OBdWNtcfBy9lT0rBBPMYNM9g4fn
snftfd/f90LAIQwiio/up+0MGvTWsqmc4nnx0bxw3R3snrWWKRdAn4wlooekJxZoJ6J9CjzUScY4
fWjTyY9cMleoulqAJjMt86A6mOQ2Pph6aI5SmnLTqf5qsInLsc0vzos0ZgqI9kiTuRoAZ/BhqOFP
RodiydWBDvzog++wi+45CJ33OWvjBITgRnXZIUnaCcCjaq7QbW373EkvrWwR3qwaosU/B4NHT5Gb
K2vBeRP7IVFEdcVVY+lXJn6k1KccPdbnT6TTBjSiwFCgJvltZtRt1TEgiQ4MPNXgqlucISXeZMBE
btx+vsbSwBmcPTJ2oaHkDRyFIQ9uqqD+KcziQoFtHaa0cPDKzzQ3M3RDdJo2HKgp41vCqhzrt1o5
bmNf3jcFUxxbMvmyPGBlfg6uIIduYEmGonO2VyZu1grjZuo3AEmakLrtEiDF24bH3CjBPRqaPzuk
fd0Y0UE2IwGuMzPxqr/AraMLpOynLq8BFbprD64rIQG29XxVkCOYJBrpeK24qhncZewbmzZoHjm8
3i89ctlBo+dpJTa6NKkjAGkkkZrIdWOv189GxfS6dK1jiTuPPW2oIJPl5v00HjwzIMFULPfLHIZn
EdWoB1T/Mw15y3gTcc7clPlNybnOadFYpm353IVvjRfke8duXmsLuXmxjNb1kFLcFtWPkH517WRF
zVLKBzxLdP+adYq5zGfDNgNqS6XI/fMOhZ/3twP1qZgctHX1eOcR7Xc0y5CzeNq8paKoQLS0/t4f
g3KTCokJyplBAeMjhzwTPie2bR9mvUT/fIqIIUNpZK1yK0YH6D0PLjWK0ooQRnSwcUrP52rwh+Sl
4dBuAM6NZzVdULaWB268AS0BRrIMrcbboD8GiB0oIpFgEYpCHoSp/G0Q1CCM8kvu8Il2/N1giLXu
JFVdBv2tXRrTTdH0zSZopQ+RyW8OWWolsWwZYnNbog9B4aAph+Oy9AcQZN1DhnD80HchyVY4wzfu
RHbX4j/l3YwZwLvywwSLYJE9lCPOoqi5o5wTxwxYBHKB8dxn+jKNpNxUiY+TpQ1+Bh/BjtOb5iWY
1QsckNUgd7cQDgvljfoYPUKGSP4YcVdBFnrxSu4SqdJqa3A47KwANURk35XYAfXM3B0EJFfVnHGl
smUtVXXrpsl5Ls1PofQAyKx9b4QcaDHJN4lkbrc466XAUNGM7v1RgJcQIa3HVf85B1G1rcH8rgeM
tDc/kyq46/qZVATp+bHRrXaMAXoPM7kPVvGfWcAaqQpMA8QTjOe5D598QA/SBiJdiwc023zXHP1R
7CjIcVIGk+Oyz43K38825APgNDfODDUM+ScWUpgcLiEfm2iyJRucZtYKiRISX3q0edeiAIX61AyP
ZM7zcMUfLuy6Y7P8kV51b6Ts6FaFrS5jkJ1N2ITGaC9SmRxI9umOaTQ4W1pM7RJap0CkW+jpSz0u
97Yp6we3t4uzZ0f1Jvn2onnYNQsPGfo4H4vvycbxxN+ZrlJARUX/g4bhdgY9uaYO9ssAeDDrjA2a
jZeasZdjDcT1BAefdYEKhFfeDpexbx98P8UxKU+S/rib07NoZgp/0wD82TDL2eYJc/Aose4M1yAO
yfrTD9mftHqrgEfQTo3+hGME99sAbOiZFwfR06azPHRJydtoreAVHJFTHt0glBQbM9A/2rvDu3Yo
IICJOdyWKYJjTorfNqG7dVa88vQPxqweSlapdrKrLRiTS0rHNfYcSRs/zY+OZ2oOB8VxSrMHdJuC
fAzIWioJT4k7lZt6UCfMWD1t/hzXQOpSuXNUsFqDz/SpGBKOTLpHKMYFbRfF3lBsRvVtq8r00g3R
az8uIe1rdfEmAx5KC1KwZ+5jTM/JlAbxpJ0P15NUw7Qn0OEWMWJ4TCTkSG2skWIgwTzbFygFg16A
Wh0uXdnecqZGiPRgiGqnsaUACaUlu8jmKxwZqvrjW+5hXJOiuxGqvdYeHRsvj30RDsiy1rfXfzNK
/KwcFrtsotiuJWMCclGlzWRy1h+d690JYf2WM4FUafgtqoY3zbIeQ7u8HSK/2tsMEUIHYGjfBa94
TK3NDMGsjsTV7Ed/agZJM35xnLFTvbPojeTU/3kfYeWsjNUvIdXN5Ji/vF0xnTEsmZFDo5nZYaSj
YLvCT8G3D9lYoLP6ngD7H6UVPHIYmGKrOgcT55aUIS4kRiQaQm9Ebe0tdxQbnwK8d8qDEL+I/Dme
2TbKoxlICutEvrhykxc4M7PuLm+dO0SRYre8IYH8bZT1WGQq7i2ycSr0tDkStAlNOlr+NaZuS3LL
zHtnX7U4Fqj4WfdILOLUY/wRjK4YmIQitsHu577xR3fdiHeaCV5Y3ReMSI7an+etLpN+2/bezVLN
1TnZd2GPAyDyEXamX7kJ20OmqMEStttOyrtQ6e82FNTnnniwEX909j3kEMGbO+2nhJmAZ5V3M/nS
pXgM6uauDNsVV5rHADnOQ+d/1+sBERp0sa1M3l0O158oRzlywljNq2u7RydeNeQcN7ca81Q/W1d6
iN7wBktmVTZX6viQ1mYUR9I6oL3fq8V7xqtLA6xKgCjhVcyqU2qLX40am7MuWgsEC2h6UirqPiAs
6bHwXBTLwY7kkBCbD0KYAYdXGCDgSo0fJ82qPQQBQrkSBrpzX5zHQd3VWGq2Y9NQcpGXiGS6sRg1
PZXBupNV5cLRkmMBjeIfpGXXg5ovS2B/QBog6MbZct7Hb0iWlSFsPKDJOUqtCyqh7NRUnNHpT2yE
xEMvGms8onSn2ckJTLh0iwaOgsjSFK7GOm7R/R3Q/7/oENH/OuxwLS4qxwj9LT1ML529axWtJCw8
0ZvaGtewyvd5WnZdhriM+uC9i9InY8I46OER0hijDtH6WUrzfbDVp3Sjl3ZORpiQNZBRuOXNepu0
5CgBDJjNzTwKfCNNeKnHUp4n+t04ZPLNbCC38VrmU0HofieN+d4jFog5s7RHoiCPhuFcqPgojjxn
2FYtCpMZv2xTLxRgC2RU9164vCL6VFmspKa1aS2PKZkfaVL8FCNvgC7B2PqN3DEoPSXw1PbN2jYU
Kvmxu2dcxI9yNp/klL1m9BF8lkwzrV7wLjPPdz/yQve3pHWwN8iJcWTyBZjgoUYvsO2Lzubl8FsM
L/x8fUDZd48gr9cotjnNN+h6D0Ye4sgesCPB1t0zMYEE1epdjtYFlXAmUTjY59AN2+1a+pGR5pAc
NZqPvlDWWYdffWO8Or4boIqCb5k5MHp1TuMpWsvzhds7HR9FMz24GCZoxeZ0s2V+K7nW6JDCXMoA
mxmSVmTYjLRhK2ac/oszgenppl1UYgSJsuQPm1eEfVcLpJfhDxPhQxMu3aFoTaDbTXcYIRGd/BFb
u0/VVbXDO6HV37YnkN4Ec7L3nZQ/fTNi9coLxhDGq3sr/e6H0hV1eGcfzETdpb64h2Ct9pmm+6VS
UiVo90FSdPqYcTfBeiMZG0ZZ7L3uOWrEhzPt2J6yXZCWz2glb2xQALHgzQDqRp/Fw4k1TIwpa2jb
S/6tLHp66F6KXa8c2jbRVo4cokQxO/GA8WVr20qe3Mp7VpQ1cd4hDWbFHL0IW3XaPwFFPOS4vc0E
JZs7ovXQM0mvgisS6Yj8DdJj5bLAuM+Wiei6z05FO325LRTRCEWy76Lw1OXQcOPPD+lgUotRSpPp
RzE6uI8GsSIBzXq7Fd9VUD5wwLJsBDYu0S1T29HLWay9tGS+ndguNzZSIrl2xQrffSrd/H120QbN
DJrtKtNXPsZkNEcEGampOFcDDOOFXGjbQmKbIjNnvE7cLYoLk8T6fevIo8+FQz3kcH9P3lWKAn9y
ynBfzMVbGLoomfRVVfhcAYlx25gIjTjnvpmQQDhHSINm0lTt6QsniC+/5qSiOA0ApjcWMw/EiyD2
kzV7zmTzqk1xZbfFm9lbT7nOLxFigKbwocuZdNrBeXAY5LCke+61cXhUi3L5daO3cOt23B8Atxly
wul0u4Wp0pPOK/dsyfCpmTgjuR7hDdgNG1xUQMamaz2aB/S63K3z+NpXbrWXDiARiXBhLB5sUzxY
uctBDCFipd3k2iOLDmv9uzIWGsrD11Rzbpa4DelbckppUgkklVZ117FGK9O4LhQ8V+rzjeXJsywn
+5wIqHCCQ1NSTNbOJTcYkf+Yr3EMPyqvkLdIRdagd0+TSMFSK081/bZlEa96ljfIPVFb5uiVc/6G
NfQ1XbuUwLW0kSkOwd5twODOgar2o52SNdpRG6OiQSWCACDHRZZ5W0ZcfmxW064q15WkJuun9DEt
GRSgGnFuCLR6w2PU2RmyI53KrS+ta2QkPSIyK9lGKtjNTCK3k85gmUP5zwfrOLsdeSyqAMTvpOe0
5x7M52avmrSNUerR5i4+C2E8pm50j69jICqGOpxfH0l+eckxM3LiK32PmQQngCuqYcY+tvdUZfM2
tblm6qyHT1Kv3WnnErnGsrVpOh+qrgPwYItrHz4hXZwrXdJESfukAcYOF2EJt9Ln4OyZA+Iy2bMN
kAS1mVe6sEha/6B1xNnRWZKt6gxiWyzGvOX0tdDouwRJ3WzQqWYERnrUsPKnWj0WOiDrkrnVmu/A
Cx4t52AEsjgFbTdvYZYQahMRdmm3CL1Ki6rDqKJ871XiU0sXPECFKEFxFBBR1nNVEhSDVPOS148a
0enGdtYM+5xbVoGfjuga9kZzz8qCxlUEO0iY4cbOUJf3fuft+oo1KqWVQFl/KSQs0d708IlYl8Gk
GeB9Bi1Z1bDduKe9pzRtXri/qa06NlrJgDFHT9Vlen6c/cbd5MbdyFgDYrfXbo2PqoA7kFj6viQn
Y2NEEZ6DEhUquFaqpg84BExLilmDl13CK0Hbf4Pg9laQFgmVFnKCx3HOHs7mQq/NgJsceg8+blLm
svLHysw/jkbRa2kDdoV8DJIGJGb/Z1nC32QhkbzmQt55OyesrDM2kCIOZzs6IEvAPzV+BcpUZySY
r9EQzRuQmWgRqnK9sp3t4s5I/ZDrhNkLc/y7tLV+07TDdQ1ueKAJoph8vOmsOSYwdDcF8gA1z4pW
fnYd6jfw18Fdb/1mkWpvQh+DhpuEduxMxPD0XYYZqLKhc7rZo5GI6jb1Ue861kKva1VQl90jfxlo
+ZiCQvfO41a+n5Kou+/yQp3dvHjovQl9b95ufBXwxo+fjVdeOfqWdtCh0uprthG2O3jprlomOzS3
80985whvQmPe6JEUBdumUVlYyYsJb5LjGIaEtAo+5tQ+4kz6yDl47WWOAwZirkl6gn5t5cThFWX7
mmX+O0aPszCKgxWKj74zktuINqmJjg47EYe3ka9thu5S++hTE9sHCh9a31HzncmFdKIJ6XRfs6FU
5spQkBLtYhe9lBVy88xov4wOgwXIu0nUXJP2fOdQnqbgn5hluz2FGKo/gMKsXFMPwRE87hwY7skO
gnPjdIcHI8uZztrVXyvPsdKCSthuvqwCnQsJkApq0yEqk2lXgnhFyJSHWxwrvqdA0VAe4INNyTIt
tm025Rvkt+XetN9c28G8ZzI70kJ8BrN1becSZHIyXeeA3bC242IcBusJy52/mTz+wp1kfrlY0b6h
hrKYYQUBpZNT4VnTPl0/OrsofP2vtlUPwwCjeza/2TQB0XOqQe82uhB8I9qIPkEuZHGYboA/2rYO
piqgJ89hsMHZRYaBQZ7C6i3IvN/UXX4n1/bPcxUBffMhito5U7AyDbd5wMGscnz6lEFxcZmJ4Yzt
7AwRQ6n+hGVPTwXbZszgigncGLX3jMvRThgTgYHLcs0TWesQ9CExsd9CSIViTl0TN6D3qCzJvbHs
gyjoVFpwazaMv5lIGxJBPEL9jZbDJfOyWzAa/nZuw2uzNX8SBlCdz4lAuHDy6Kcx1Sz2VdQ8zo3X
XeXui8YhZlTjeBtMYbGnFiZQcDmjI/jUEXyEontSyeLHacX+r9fwYNJ4coDhZo3fAY2Zqpd0pfJt
67DUe4YEgJFwDeVa/lpmjWfA4j4aWxZxoEKIlijcemt4MsboJiHY0l6CFwb6y6E2aMozXt1rmSPU
mcuTyenBLLJvZxiRLJQnRgKvgx3SfPb9HWrya5XTzRgC9Et4qcOdU5DQEPbptY0i/1Am+kNAk4ob
SGOlyZbRQqxcUgfB1LRWmNKiOZ1seCHDyQ65X9HVxL4MNhO4pJM51z/zIO9Nz8xOnrHsjZVflqEd
a8lP2chGv9aE8BCZ1pAWV2HYHJtfqdqeqE6U1t40XZejuIb1EGxSmT35BD5X9nOJk/Qh6+7dxMN7
g3+Gs7H3hVwL8ZZ3k08Hz1sRbHRgJxC3DTM3w1OE62TYsYtiF2Jti1kZmljXz92acLWgCbNY2tmA
icm0pekwUczAWfb9nSTWxx2n9LnyymNktMyGeuGSl0wrMRLLAjiddCm02mDwaOeNTF0Gi4y3Krxa
cAWA7K3HFQk0JffVMAOittSlXuy7qJTIx6f5WzvGr2ek3CbLuDZWYL8rmM6hEz4ypBn3KtiObHDx
0kUfdRu8K7tYA+cc+7HDzJxR3cLZHrMLo7huP6h03jbMiKzsfQjMVwzhVyHDOrxbcUA0DMKqnHCk
OdgWsp533ZCtHRRClot1SsASP7XWISn0A+f2Y5hn11lf3zjME5aiECiZ2qfR1HSkILqxEyaYvPjr
l2HyM5L5oryRzBxXYFOkrltgrCyeOlYinYH39q+uaqEiL+Wxp/Dc4gH+Nm66Fsee5p2rtXVuUIKd
phnWfHqT6Nw6MkFmfinJ/NAVq8oUErGjW5zkyVEtWBggWe9kh1zbbfSatDP1m8gk+CvS4bGvvbuy
S999Z7yZwpfEyph3sPpuXKYMWHHtD7+eH4rsh9MO8lR7XmWdADfayrvPOpdWpuP9CEuQayjOIUY2
5E8ZfUQDrBixzUM3v2UJFYZ1sYEjYmKfX3qHIjkUW9FH28JZbqshu+bg9GxKyYwd4aNYxpsqb28K
G1L2+pbkikZgme4cP+UAHTDt6JSBiBDp+GI6v30KPH2hN5+Caiot2gJ6tn+myX+i2waJr9xPY2/E
5YRWvJiqr7IrLqhdsbjTEdHANqw+5Fr0SH3vfZR/1cUe/T7uWd23tk+FhmSON6XCQOW65d6JHJg8
rPt5/5wjoN+m1dIxuOSsRovfJ+uaOsyWa2oBGPwNEsD0HNZ6O8zis7QdtUW8QfxUJEAueeqqHEd9
mBhnsxoTB42ObUP381a1CEhlAbvfrc/rBC2ov9b/nJm1MYw+yoCeU4s43ZrnVfAuFVI687V01R+U
hw10nwHUBSd6nQCUCTB2VdayK0czjb0C13++4rpEClvK61zEJmBNp8yjw6uTfZjxF+snE/GC5T2U
U9+eZgrEuTlnCGnvdGdaOwZtaOamYzliUvABkG0CrsLQy38XxbWleON2srcebMl82szQ7qS445fG
8XZJV2cMZLgLCgOdNLmH1XnyqIvmvr24sjT2g1vUZzknL6mkifb331LQmthO1of9/RD9ZKFKzzjK
WNhKGz1MSF4Sd7xcf6Io99wLj+lq6uYYUp3z9f/+/TRo2wfbWR7QCKv431fx96HtSNbBiNmm9uvz
kke3fS70vltfktsN9bkow+r899M+gc6aupLXVV+XPd2izd+fUEM1gOKb1Fs6MDjI+/J/P5BWeXGs
VejbTKuR3PD5B9PGVGyz8vz93r/vxt8P/76s//jaP7/zf3vM39/y30f/t4f8/VqH8h8n6vrG/8dj
/r6G/3jm//fof576P/7974/496n/38P/2zP8t68xV+D1+NbgH1rD3f/nQ/AYy+PfL6KoQFb377/b
eYhH6u/nf1+UyxRxYRn9v1/s7/9JOUX/+9vinc17EJz/d9n9v+//51v/41f7+6n590n++fnTvMjj
3+//59fUzg7SCCH2PiCNcTrSVyMGwOpAUFC+yzx7FrCvDtJGkO4NqN/tDHp1mtyFhlYHXAsvTM5L
6szwqJrQAML0oTBRxR2KIUbUqCis34IOKAU8qqOlS8pzTm21uGFPiM0Sp1aGrXxhkonC2XPG1dwb
4hnHZMuE5SowPQ9QYYBcEYC6plY8OmbNqaXeRoMKD4U7kKxQMXpAqoxMYJ6R0PGT+tUf1Raf05z9
OrBgaO0HP+kwFzfMEF45UN9YxBfF7pR2m2ES224qXoueU4Mcpu/CNqxLMPmnWiwDqvXc2ovvXg/O
nm4NQTNlH+5sfM0HsjZ3UeUEr5CnKP/N7swu41zrIPmd+2k4f4oVNVNGNawBIjIkWVTTH9R/NOZ0
fdtFbn9Kxyo/RBgOsTjUXyPzYEfp9AhQkhHMOLY3njXtEcB4O8H9C2nsDkd1Aw+UWVQRTmKPc4uz
ytD/8Ttu2mEF1TuOmiCyDNddA3Au7E7K/x/Gzmy5cSTLtr+SFs+NasAdgANtnfXAeRYpagjpBaYp
MM8zvv4uqrLrVma33b5mYTQxqIED4PBzzt5ro4XsspvsovMJpFGkAtY3VUTQ4wm2lLlsFA5Gw8IZ
xl+fVbZdrMoIPW1HqNzNuI+PUbHviiv02/3kPtNVI9vDFe9+nIA0zZkwwDybuYL2uz1E/dxPXt2C
AVUrmGwwpqEzyr56buBNXHQRnF4gaBU41pWTyK9hMhdho/Lr1CanJOh/MQ8IHxPkKYsRbBqbP+PD
k6j6m77D7aA/VeOd79rNPAiwgnpGTypbcS6HAENeTDuW8Wg098JzC1VsHuWqO4QDYZFRGCCRYXQc
KqbJLebPzqBSzQ5djGdY191XPIyfpan9Su1CEP+h7UuFItRSAyMC2VsL6RlrE4cWb0SnIcMXqxJ5
uN76DN1KtsMN/CGicnNJD4gjyxA6Apch/CDHPdoVEfDbOF5oCrWlZdGQ72MmyQjaDWQYJMz5NPE4
rk6DVnSYG0kgDIPtpHvvEG/JhjBRcAfhu5Fb4pZH5s6NkCjzvmip6+m6Ti0tXNe5aoHjLHoUlkuP
rqSlKAXDBCBuOYHuxL9CFFYZ3/SvpViUDSV3HlXaBpYu9WXiir0W81ubqKrn1nSbvLSUiVq80fv0
iQL4uQGFtVXeM+NMcEUoM8ir8k91oZIFmQbVQtfkJQzYuJhThvdu0HAn4yTbW+k6DRj05wPci6KJ
3AOB0fdu3wQrCG64d2BM+NUrnjHCU2VLVkVr3Fl2+GnWVrPB4ggs14ZpojwPO8nIQCfgzYUW9OHb
rL2qVw++YebMLoHDRwRqmGnmzgcrweB3mGyqn5Iu0zLNqyc10OoadPGEJ4h3vvrABQuKI0Qnom3A
BqAh9Byih6pxUwSBtiPzaTexV5kn5EvnBbp6DQ7Zs9jGKcOHEULxMkQH1rQIAZgrtRsmBrMw5pQd
fBI2nGaDKqElEkVkez5O3g9NEbWGLiBpaKMwr4iU8bM1p3qhqNoX1BvH0W8nBJdYOxK8aNGE5E2Y
/bZ2aaJoVfrAHPqZy3cxMwZWN4Sw/GzI5Df8dGnOpXGJvVZOh6omIKTCGDkf6fVYsRNih/QLWns9
bV8z36ZImeYGFbKuD3s/fxG5/tgiimvKm10WYbPw2ILHobYGinwXt8FnBwQXeq1eLeN2PIydyztA
U123rUeU5Eva0yWiroA0aae9K0X1XNcuQ/cREIHO5HsNMzyfR4iUUqGv5dBtKQCHozWMLOZL1ghv
HiTghl3ANf0K0Ky1ntr0TWu+84qCR9I27tu+oESgCT3zl4hgEngLnPCWj8TJqWMuObF16ewCRc2w
kUHMeEXH/8F0yN0jnyQX0k7XlmVWs+JN972dVdCevwFLZT7BoNXCh6roV7BArGUx5D7CITpDSULa
nt5eOzd5Eh5hUTaIu3UZI11JG9ShunrsaHEg6UIN17fdW1gKfzMY1WOWJAfbRPlqMRMlBenNVOfI
Js23b5jHEDi0t9OUcEnNwmfV0jtKbv2xpDKWRiuTWVRE7jLQK6QB/abSGOPXOh3vDM2ClQ6rskqH
XYnAhkMdlbalkQZl4rvJ+i9l2HcoxP3RRZ8eMsTmg3gqDHBLZuREcw5zG/k2E916i40xxVxa1Hvq
j4vnmmeOB8hopnat9HZjEV/r18MptMsco3UTzh3GOyOpXCRc3DTBlMqlg1e+LmMum6a21DRHzePs
SfPDZ2ANBOYoQsMXajSfMtFb9GkoDQCe0PfXostgk/XrVdYqC8wRTBxOMBpZi9Kg0L6vhJ7tNb/Z
p5n2ixkWWeU+TyNX8vUlaPH02GnLfM8pCKjszGnpYyESRrxFn12eGOieGTbOrKp4aavE2an2xrFm
x9KIm4Z7eHQVFzAs7bA+sp/0Kj75Wi2cgQtpijiEmtGjSY9PhOGt2hajf5fR2i5zwdAjgXCQZBoC
HKYRwm6hIDYLn1Eq40t37mAy7vytB6V+5hEWxNrXoibvA/vCgExa8rEXLuOCaLK2YVM6a6eg02H7
THELTCn0/ujDJrqy7rIE4aqubZBojTSDk7kSlr0twp5B1SB4Csk9jMQPW7LO28HnwEB/Y/bpI9LI
YRZNpY76uX4YDREsm001Os5edT2sXA0chOkhkjHTLxWUh2q077EmGqtgJIct6w4VJtejOWI01usw
XvkS3QHcpFk9FQWDklk5WKjgJmsZIbWxfPQsBVhh2dUzji22VlLsrAwHRK/TvvggxnnuZ+OVaQuD
hdB+n0JaQtVEF9iURrAo9fESh8khMR8CG+mMo600W+rznpF5FXpMKiCsYhxx3rS8veOAvMJGuF1k
qPLtEDujbNbhgGVcG5rDoJJk21p5wijWeMa8aFUh8yGzNrD4MGLVtHjXWv0dUgU5cz2GwEMFLV/a
oFPop2R8l8fqHru/oAbVM9PwIJQa0udI4/LZJfTqio76E5yHw2QBUSbbkViHKNX5y8jKytXI9ZcD
mvFSXYSb3DbRhzBv9a1WbFwR/BTmU2dHT6K5IsOmldbn58CMAfhZDPVzw3rxquAgfHTt/kgHyBrY
qk/t0nffoRMSoumG/T5y2Uj7aH3CsXwJ3OmgtRJe9jgF8NcQ8KX5wvIQJ5UhDcchIyGg1+ZTr14b
IV7KvHvRJ2xItpWggw61DdNv1FclO0wO8FVMuhNNF2y4+g2TJRZCEj9Dhz9BS4AWycvxY2ba880s
aw9chfVkBI3tJisAgs1aieFCs4n0JH5irZL4KZmwSbIe0jZl8C3bCN5LLIkyKLKjnaApFrWFWQqI
fRhO2cy9dDnkkcSZT57wSHrAbdW9Zz6imMq3t2kymjvb7mhbDU55F8MyYu7bmg8TwE9MN7W1awM3
WKIH+QqM2ka+QCRc54YI5c0h2wsvxS7oMyju2eKtOPB3cUm/d+7RU+DYbaxdZfjFKmsR6CEbClh4
fO/SVq6z73Ky+hw3rt/Inl27TqA9pVa/LhpLonLpu2vNmOSOPci2EE53xbganh0ZHg0ut2QDssnO
CSQNPL3+KmAyMp0tX/wbAy2FOrOuRWIuDEl77fuGFoi+AVay020iydwI5TNBFOLRDPEEKbPRWAoi
+ZgX+R9328Do9qD7aLZjf8V0FulHjWz159LhQLGd52IY/GNmD1R+MTN6X9enLTLg4uIELiPlTmlY
jLlLs624AEgqMKCEQH9u/1fcbpAqEFrlRJJil7vfNw3qvwWqJZrm//w/UJYjdjUCvb9/7PuBKi1r
DAD6mfRDMBjwea91HOloXLp3g44G5i1r3A5VOd6ZWmNdpR2qhQiDt8roiItJyh7ZnN7ffX/lDtkL
H5W+/cv/t4W9I2EBwaylVhMYvSeoC+ZyZO6x8sAYP1WtYZIY6wcb4/ZoHfbOvLB0+o2+Ii3Pb6mM
lQxOOSKYfXtzuN3uDbliduVpj4IeIFdzKkm87upC0t9rYYbeS48MHZisdHbsLP2njDRAmtAeeAyj
XvnVEG++v22ISaqqypeJEfHG9Usbw2DorvhbHnV2GR+8wgTMxDZuxMOxdY1SHX3al0sNrMe1NXW2
XeQSvN5iESq6BE/AoB8shVlcu30olueSQ3C7CZvUXMqJDTwZn/OuV/XVygL/6tX/uGPrWXMtEHvh
fyFwCjo5qqJcmfve85J97yN8aeNCP0stiBZZUF8sIzQ3pTLKR780n2rAcqf6di+M8aaVnmMcvh8E
RAzwoKJ5xjXI3DSpH8IBGhioD7qzT6qhW2e6E9+VRJ0uVWfaJFWiRg5rJoHggqgcQ6aJcSjOyrWH
+wz7GtWtsvHwFzYlv4MqpZw+K5w25TD9Gmy1LxqcfpLKE/pu+Uqnv0HQKkv8PThpR6BzXAHZcExl
4V6aiKYyBsaORmWsEI9laM2l3WxYCdO9tEtUDoYqt542xIcpplbUSspHr+/VBauJugBHWJgWV8Eu
45QvK9U95SHMmLBVL+DQ1Uo5Ylx/380MlNyslbsUAw8aKFHftzFjCFINCJC93UX36q7bsfvMg+rZ
T2Lg01IyGsk1aodkMIj/SwqqDgSetcd0IeZ4MTKdFSS9E/TtH3Skpjzh+he+WW8/+ea4HpW8B5vr
7cOqbRd+g82a5ao6qdtNagfVaXJ6WO8Kl8v3A3bPtRHNDI9AotibAbPavhvWnVWMixjMxtLz5XDo
Okk+zLBswKgcUmNi29JlF5E42DCLtDRB9vBl2Ad3VYErlxiFU5SXxSUIuq/cgkoKptxhaym1PQjJ
WwHm5MB8xWMrb8PhskQDzu7rSI/L2uZVdE6g6i2p7Yt9nhcjgYYELrj4MtnTuhnjqNBblrmZLf02
xLjAdRKxHSSUWRJy/U4NPbjP044g894t3qmU30RoNGchXVbChHDioIQg4aSxPDvuJa3y+P77ZpCR
tfUchrJ1hPzTDYvd9w0ThGJHWFCxcxgG0PZYUXjbt+yh4FSPMqMxHHZHT5MUN0zHDhEJPir2ve0I
MvBQ84IA4zozG9TnUTiFh5gmJUuWihaXXEZxR3tgoWGwfPSYvzMGo54Ilh2W47shIaCilEwq7ebD
RuT7ZCSECrGbYuzAtkYH7rw2XF8+kptncHRaBspXk/JgaKa1licwrqJBHMyh+Bl/Z3q4tfPkDMjq
cxyJ55RjO7GBzEEGQSIQjmzvgSodJ80NNrSmxL43dZ0WS+VtbXhye8+UtzkLrqS2ntaGzzqYKeTJ
fJD5uxGb6NIL74sXf81C8NgV03HpTcHd9w1UuhfOeKrM1tYuyFlIUfRS+7N/Jux6wEmJOLMEGHMZ
c9wIbPTndJrV1nSt5oinj+qoGuyrDm1wJofYAEjXlPvidsOP75tBPDtl4T8WruOuLG1EEBf02gO2
z5Nib0poM4uyG4SrQurJU+UW5i6ojH01Zh91p0UnnNShWGARH9gssG3xp+Gk6UV/YYEUm7hsJFZX
v39Jk/IyQC9fMGADChZq9d6hITphsT9iRNdXMJb73dQJ/9S40VXPDP+hrpM1U/f2DupQNmO3YD2N
Yb6lxPT2IoBJISZMXMyXKeJthXYgZUgLm1rbpbldHVgL8hXwE+2eXRAu+RD5Rd3FL9FYtNc0ZHqT
RFGyN7OwJ4aGpNBGq7SHTDOI+AxQTPm6qT0UKFSS2r8aA++z32MzVhypWurful+Q+a16V7lE2qaT
bu1hmFLCp5xUDcrbE4hEk3wDo1/U1yo3h1MQNeg9bzd6L8cTFvtrJrJh6xavKeV3imYrSQuwoVB/
N3VvuzDJOL3QsqBR5dC95/2kYdC1eImIVpJYQmYoDp1TZerpBU3bZ5+H2hzHpo8vOKUE89UuzmIs
drebHNGQo+vRZexTUAg0UWvN4DAb/fCOfnq+zyUWl9t/fd9gsIazn8YGUu3ePnzfJBNrX2jY0/L7
buBX7ipFL45yMtZ3vlc8fgdI0Qwn7PV2IwMkGn3uDpsK0vTe0q1pefU4ye+miv4eHYBonaM7X9s4
peZjlGz9KmBDjqWGaBe7OUrwMvBOogEvCQYkk5ScpUOYE0oRkgS+v6Krw47XxwvdO/5xKDmBbVe6
K7DGlJQ2zqKlTGJnaUh7uleMI0eNYlFMqX6flkW7bQdgdt8PjjEqCXvoMOUy0dkLMdGS//5yuq1G
eRs1UOpNUNumbp96Zcbbeijlxq5sTF+I/Grwpy7MYWL9YicqlgacgHMyJSgYfSBjliwIByY6G9jD
gd0jp27sGXsg+96z0SG8gfzwqLrYo+UuiAnzq+oaQQEgPzXvt6FXxATIU6smpUpJ3GJMzsVj+Dk0
VrFAxgsIUf5kIYcN2T4PkdCg8CbNPDbLkz9mm6j35DHvYtzqJZkq4CDMYz3lf9zEtZ6ysRIjxcGU
HbUmBSaAdWmbeZQDGoVEiEJmUyE9Wox4tPZshqiLWzb4U1c/uq4TfZHDvWxp/iNTZ5JrUgCims0P
Qxyqy2CW0SqUIbbxzr6DxlGAVQWQLAGLn/sS/osoTBMcytgba9Vh1utuTQv2rLQkq3zF5Qi+G+vR
iBQNeoE+UpRLk/l4Fm9NLJW8XYW7QyarrXsUZSc/Fhu2Se+9n5awSEu6mP8WVs3oW+QQwTKkz94H
bG5RzFhUgP6e4/gzlQb6oinaMD1+46yqZrDdxaJqPHonGDe5mq7VaFfbaMQo39fkiYH/o9DHVtbK
9jjp9VaSmr3q3dGeZR36VPaSBorJE+1dJhqZzTCjXTsGZ2Y+1YdqoDqVyOMZji3qiiXX9C1i59xo
gX0AtKccUjpcHKHSHh9rMUUH6tePjCH8ykzM3TDm+dbRR3UYBR6RDPrz+sb5rW0CrNimXgdDG+Y9
Fst5k7Orq3O+YJgk/czeGVbxwYH5mubjc6xNYOXTOjqQR2nH73FReVfTMd19ThOWsrdaOf2tVyyF
vhtoTrZR8RDhfUxCl667iWptIv8mdLeZ1TizIHAOfppGS+Y3qJkz9yNo2eAlo/XRZi1QB+IDuqg0
97noToF0HuuwYAnb1/1xkkrbc8Imyw6gp8RQ2HgRvha9IfYuKK9aHOwSHUkLyCQm4GQwtXG3iRUw
fjSfK6P05Jpsl8+43wSjvC+TACUxIuB549vgQ2o6WtMUa8tIqeDYKOGshgE9VGTI50mlCBDbBnSx
DegjEOx+K+ciMnPd+BCGmtRhCtFEn1nTv4XuAZ8oYOSY2VZWVsvSsteVQFOKDfaMZUsF6mdlGwpl
m8sKYyIKo5V9cCyfhpWiAMpNCv7YhyCUGvHcLIqTie57jYP1k+nQfWwj9dFA2eWVu1UNnxzIoXfA
M5u+Lx5sv96yHQICEdN39/ea3T46lkNPtE5nbdq8hZaz5P22IcuFOBqwVdKmQls06ea2JPEL6+Jd
f4x9OHBIyqo5LczuXM5ruLR3TpnnS4q+Ro5YmG1axoPtcPiYwbiNsmHYZjz/Q59Ph7LWuQizaQ00
2ia5ic0FvcggkTsohowzN2r3ALNX7L2zs5OzMYrQATYKWHRBe8Yy0vHBVElxFGb2Hmjloen7do8A
gjabFj+EfdLPMxtdVx2qfFb6gFR6d9LWstUObqQXK3dI+2UYJ9MxMpF20+YqCBinWZeLo+aKHUiJ
HJqOfycT2By+DgFGZcs8AOuUau5XSSznDPg2JpnIIhtJkB2dAFVVjrFGZGaehyB5J58VN7ANcRf9
HyqLVTbm/lZ0/k9Xv8eV3qdsLvymurLKnFSGFrARdA3iu9CoR3D32kueNx/4JlFbhyahbHD8S3n7
GcBFdq0eUWfkc9HqR3OIbIgC7S7Hdg9UZ9LjdTeMv7ohOvZV+uogft06VfOCfihgShF+DD+puBl+
iG5a+5KpFPG61D5o7OhkM2YzmDul+rsKISaWVozhvNKeB7QzM78GMZgGr8IcHzBP0No14EDDh4uc
90IzQYiYtKzyhvauGsS11a6jF6uZ61ZcrwuU91GAWniq61lSDGs0S5khNj1bpp74rKXVjGczFOGK
DAxcsJH/aKSVYtrAu9R35awsGT8Z+nRWOmhzs7lBdzKuaJCdAr1sVrQEX9i++ZzzrO23wYxqsA24
DPNXpOlF2FOwynQdHKUag3vnxci4cBFr+rnzjFNqBa/RjTtdEwSwYNa1YObJVmT8LOpxYrmdLhmp
bVnHZVvzzHA5uPeJyv1l6uXoqQsd4LmenESIc8pmV/ZdBtP6UG8pKW1ucjDj+mVCHEx62vDKJmPX
4o4hd2MpoEISuZu1dYybHagdF/R9d4O+pX7/6hmpsbE7ABoh6jKb/LQTuhoxT/N3vRs/kSd/RKPB
Ouskb8FqjAqAJQ7nUT46+6HqnH0ftJ9RiF2PtnW4sBqLAI3QnAVm9svVyZhi1fhAcPfUCGLQgbjF
c6aeCiqnkcUzLmnoaOK2njdVtUwqLDglMyXdhRme6lSwpfZMtOQvoePIyptz1FM3NrfEDSMrXv08
v7CJfxY9jmAZgYiovYOvFwdx6z4aeP/L0voK8C5Djm+PnncazAgNcrGZeuo4onEXY6DXSyZhiO8Z
6Fol4/cx/uhT6004dCK0Wp8THoaDL0KdXmrlzybUzrSNjsqpqNOcXaAi0hEuUesi9q7EPfsRa1MN
5QqW2w7hXMBWsHmo3ejg0ORhH28E/jEorYfR83dNAME3crGOkIawS6sUSWgD2BgOO6+HeUsdXkLl
cJyAq1arlCsZx3+E12us+1kwpkjBuhM1EZSNhOhM9UsLWD5KN3MXzpoVahsqFMshDljk+5aNCRgt
GZHg3nAkVeDeQOvYOkjllcWlKBi0cRkKnyTsvtsU/UMMGwVCvwn3qMO5SK8kk+Y+IvumjEBYxYiS
UXE+mh3D2lzlN/EzllXAlBumlSeH04wRKJ5E/d5FoUvETL9TqfuKfqmc2x7IYofxNRM7/FN9fpCA
zkAEQxsX+WfSiJgUYO+QmT5t9aHlTAxksjGj8mLW7kvSltcywkGdNsxcMkySXYbeFlD0bNKLTT0l
b20oWffCFE2db9/51bz2bpfaKmTcp2CfKbdFTkxwnu8w/KPitKjg1lZlcDiD2NDBn1Wt+QvbtrHU
uCgRYbvsjGTpO9jqZQMynUjBeYbKZ4sMu/DtDr25wU6LPLBqChCIqOSTCON5oMRSeLDoqmZrSSSt
zHjXVZC+4NpFxFGV2yR8bQvvLSl6uRz97i3XxmieCQ2JXWJlhAYQ3NGWW1wcIK9K97POyX9mL9k2
48NoJ6+FFbeLqkCnGEXe3jCetBjdiuWw59N1kE0NZ+kIrJprjDnExBn2KBcmvfoyR91b1ILIxNDs
8GBHB5oAe92Hmqsx9U3JQ2Qx1XKsYIQR5TLdCgmsEj2fzqVr60/kIff0Qris6uB+KyZ8hO7ky8Jw
vhBSFgAYBBDqnG1KI8iEccQTAY8gKf3JQlPZLVWWygMqv9gmrEgF1VKUDJ7i906a/Spm2owtDs3F
UOhbTUbPNVpxD3qWhnbgpteuNSwetZafp0KaZAY85D1+MWH0V0wWsLpBDAbkq+thqV3FKBghjPlP
3b26uVYgAnLmcmjx4cCuXFn83dSeruFUAoJsHFCefrIEXdHCGbGYBQ60PA2DSlE3SdihaR4kH10B
3zogmnlG5oN/8soSoFwd4114dFLtWNi1wUAOzimHg+8n383H6rbZguwfFKeEw1f7WQo1y/PMhfS9
nzIDHKRrQdep3beqZHkMbPy0biFeKvwiizwg0E+LPkIENDvN0XxaZCPT9yp7H9ki9DAFeE/f3YBy
2orf2SF0dyh6uTz3S2ABiKzpX2sNvcF8i6g4JcS2adfdGB/T2s5XSCjqmRDyXteCmtAQeKNTLz+T
o12SsmER4zPPTGSqfR2euFjM7JgPuWHTCJCnWzpBEm4knd05mLX0Z06EUll0d0brXFTXfemsZ8w0
b/u7BvMzciWzaZ/sAVWSF6m1blGNFSBvQgfwaRowkWtq/OZQFs6qiCp2iY7GNGfcVLSvFhIHxsJv
u0VNmPe5lu6ZiRXcbnqLXDb0T+QgK7bY5As006LxnGHhBwEW7pDOrxO1F5Ebw8ExQT8o33nHb3FT
/cbbHLsfPq90I6cwX1Sx8dw7wwXLEUKegebSlECHUOow3DbuTWE2a9xxyKZEOq8jcg/IZQEIEA/6
Gsop3noTQBZ5xQvLcb9sajaWuHI3TeaeCLs925ZD7WsfXtTssUUuLTLBvLz7RNNQbE07fEXAo+8I
vOAgiYM5Bt5gS3oube2u3Ew69nCnT9YWEzKkwmw0EZcdCX56RsCDpJgMr2IqZhG1DCEFdKEbWFGV
63PKTnzKRAWjgICakVmrwbr6cfpk431I9GuB4GFdRumLFlItlaazAey/a4CEbwZSbOrs2U8Rjhte
RbCCBL/YBhKHeQVSzhyLNTTmmjgMLMsV+QRp85GRJ0YhgKBIdeKRblo1J2uTJA3wpW2GESCGPptU
IzEFFjz6Wp16oyRgZHzA4XU1ZI9Ckx0bLeLEJ2vwCW+gCpqdSkSw0zTjNYnVNqlvTEOhkPQ4HRmU
TATmYTM9jbQ70366LwWdw3hCfmwBycpuxM6+uaWYOtmstSeU7uKmcEiMaEmO+aNRMho29OZzAhfL
YH+rh83dWE32Qlf+BmzluMeJ/sJyuKpB18baOLFeMTJwIufomi0WsRHvdB7nK9sdGUTUoCpF3q3k
JB/y2HqxGw6kLhyoOz3XXZSOu/MN1O6DB1x0oNEwl6M+hwBqrMXIZCUg0yeDSJAQKkLYnQZFreLE
1epT5kNotBU4vmmqqdsM/8Mt6QcEnsfnCovLFuxgKgAAUdFTKFcMYYCxUHzrvxQZ1AjIvG3R2b9k
rKExRiDgJDgGcrp7ZK6c4CA+915FdAmhWXpoxrytIy4QmyFo36Hc6Dn741ueSyiaJVL+fUb6z9yW
DhPjsMYWArhg8uS5JK6P3xpQJE56A+q95SmQT9WkmNR1oJUBQQUQRZxD7zX7G6289nId/qDrAbEy
6Dl/KCMPjkiYOdGfBtIiyTN9bwrXhTmFWHLwzDez4IJPRxrxzM3yxIdsRKe0srxdi46hi9tqL0bA
qKLBPhYCzcZd1y4AmNkLq7aWsZsgo9cjnQk6XX1sbUPOetDrTLlV6yF6hRA59le2lgJqDgMGbyns
d4sM2hWRqP68GsjWQreSbxBZzvDD9YuodBBgWPmjzWhzW+s3LC/n9RYgxjJpZkEcFOuK4hS7FzWd
yye+9MUizLPnwGjaTeXAtwmCBIi0yYhwfPYsDZYlchXGogsJc7RL3YvrxekhBjeaGvZ5qGgN1ZR5
Vt/GlxhzLWO+LZP9+47onKImB09651HLb/Ch6j3wJ39nk/gsCtUe6i4h+wfLdEdM10ryEkmVyuXM
sMiszfRX5jRg2gRhmm2HkNAobnsEIetFUBRUZipk7Dxtx8JjzNBV9ylpEwmcSdotKHKNAEkne9uS
hD3Bsa8HMDtal4RehhdYsOxVnXnJBsflNZAuiXGJnOsaf11k7k4LQ7INoIPO1QtzBII7MvSJotn6
Dq0nDmc6S/WEQ7EBPITeoOaKoEFRCPuZqSnJOaJnqyJTihpgLOelZR4LH9I4tk4Hp1f7bLiQ3qp4
20UDeOji1oTIGRO1dnRXaR3R81Icvv9wn7KhrWyT+hQBCIOeYkvdwpmIC9dB9FAAkwOSwOILS/x+
LCJtlelsWqQ030RJLGXLrogFwSPacBtY0Qtt4TMoDDCMoiECXg+rWagEhIAJ6ikSL749oo3247d/
//t/fgz/4X/l51s4WJ79lrXpOQ+zpv79h7B+/Fb847+3n7//cAxH6rojKKN1E++SUDaPf7xBnfL5
buPfUEz0sUJPMY+Dsty7ADlOEUBS16L1z4h3OAYAFT1gXMugsw6eRuNNTAZNXUmsmqxoZroAf8Me
DWRfwY5Guiu3pOHdq3EztFF118WOOje2yYusMjz28iaT6Ly7/+V1qD+/DpOnb0hlmJY0dAsmv/OX
1+GMfVSkGah34C0rvejqDbbubiaCtDvDro2A0Zr5QjCFv5RR/AxBAplxWh9dobRT6XjuZpDFexkP
2ilwVlaV+4fEDq+R44w74gwyMBF6ucT4hvUEA6hj9NpV2Zl3MsYMBmLQqMX/+yVZ7n9/ScJ1pZCC
2ktJ2/zzS+q5HmAFccMlYLOIN5ZJe0qFwQwn3Pteoj/rvrnu2b4SBxTIBezPiYqrvsCQTL7Cvlwb
nWJpSOMTVYEcDPPu/96Q+ktbIIweS5Vc7aRxD983ExiKA+36GpdeMpjdHchDmsAo7R9updO8zAsL
Mj+wpq4jgahP8ZgN9VBv8qKeV3XanCt99GcmO/jb2ZQ8IlOlzFJq2jHKS54KxfFDA4JpdDhsG9EW
tJqj8NQa7J2SgKyp77sqY9GfrAQhSJLeWal0tqlvPnzfS6zW336/0//+p7Og/j4rPnJefegHzV/u
/n39lZ/e0q/6P28/9c/v+vuf7/JDf/zSxVvz9qc7QOW45l3ar2q8/6oZYvzXSXj7zv/fB3/7+v4t
D2Px9fuPD3jnze23+azzP/546Puk5UD45zl++/V/PHZ7/r//WFVv2cfXX7//661ufv/h/s0yXdd0
Odtc19ZdyVlCmcgjmvU3Th9HuMrh9HE4l+SP3zLi8oLff1jG33SmcJarW4bF1EmJH7/V4Nt5yDT+
Ji3EG0y1pCFNzrsf//W6/1h8/vE+/8+LkfHnxchiVEb0oC5tgayWe85fTuKYw6byigxtZtqPm05i
ZfcarvoVKIlDHzbBIbEqucpb1V1zrst9BuIB3S9Z0oDTFZbG0zAWPQZOkiT+5U38HxbK//7cLFMK
Q1qCNVLnXbwtQP+yUOopXuU6x4sOBh0LYNuC/vGaM3sZ/XLL8cy5fGG662W0zsSkDi6r5wY0hAZO
y2mpl2+Bn60VH3x0mv/LUnH73P5lFeetskzixxAGMEXnn+LD+9cnl5dWmHs6lEyXffvMrKU116eu
OjHYs5bjS48b/RRJF3RtMYzkO2nmNdboLVuPXdHlp7Z6w/Fj/h/Czqu5cWW9or8IVUADjfBKgKQY
JVFx9IKSZiTk2Mi/3gtzXbaPXeX7onPmhBmJJLq/sPfaO6ZTxrklpVbaqNJCmh/HaJqD2TCrDJWK
DlPdMtxk3rcFmoJob9bVPrci39FG+2hO4A3oRw8DbPmtPRQVnUXtYTxDU/L3i+dFHhs3ncAL3ut/
8yIY/7wC1hcBsben60JaFreMa/zzRTCr3g67CFXiv/5onemEWQWAoKq32KmcawvOjMPzWaxKC5dO
2yga96CP+XL4+9MUSk8u3UpJYOoV72Rs3P7/z5DkQfnn22QLi8fEAE3i6Z7zv0/0pLedNG6Z6cyD
1Cqf8tdjJgCWvLaWC8F21q6GWtvoLoEac1wh52HYNEiD5YzMULbnM7ueXFRXpMEFlTNUKZARK/pm
liho6Plb+z63pgerTdpD680OwJj8wcxy4+aZ8T4ai/kUE20Eejhas1cn6XsyDwiLgycJ8eGs0iW7
/hUl6kaJLsip8ad04hBZS3tGcgDJPDe+mnh5UZRq9+ztiBskSyI0xRLUVA03D03UnRXRrmDYZ1/b
F8+QVpd/c9/L//OJt3kNeSVtMhg9Tqv1pf4fj6M14WQabcS/cdz+GfS8uylmB1vFvgVNDvSpWj6E
pVE+QMKhCs2q6L7O1I/ehON9byuyJNhebQoPhmvYerdaZ4Fb2N4H/6+NomtuL5kTf1VLqS7GpMwt
iOu1Y8XbXTEwWPONg/9+O0aTl8hL83KbY2Z6mkSHNbXtwSNgyw/HM3w1YH5MtxdZXSXdFQnFz+Vg
IiN0ZtPvYR8jSQyz3VgzFnHdJtll5UE3NXVz7PZxGKbyHhYdgynkg/aU1NdYlX+8fHrJ3ck4IkyO
zv/mo+q5//ywOkK32ZsKnTQyw5Wmbuv/fIULN7G9SbIuNhC6wwK1oVZ33nWaxCPpXtYKIAbjPAMV
qDDXhSKGFbFcw8yEWgWlobJ0XzNs8zzXxodbeD5eqOJSy9+tYyUXsAjEoTNE2cywPtLEc/CxCkAc
hiaCoTa+2ggyOeYS1A+x+InXB3mhfZ/GfEs10Z8Ww2AQBGY+K8eWaBLa0bL22rPdgAMkHcFnXA9h
jZaSKlWc+rx/jjUSZ1odGXUlb/ToLwOzVJFpH42+2IQL0AFMbfrSdvo+qpuj2RMJZhMjKIF6lrK4
9vVWjjMFZopUOG5vjp5dkph0LILFTivf08cbvljqFhfjIwGWuT8vzVnYKg+s0ATd4H6h7+Ety5+y
OHrTwilgtU+IBzQBj010GxkvYNmeHONpqRnRQ/DBaWSAJl7AxUiRPlL+fVbzjTpr32Pk91VmTPdF
/DOMifVqWIyxCmOjc0+cFs/A6amllOLYJeuhxLmfMKMcKlRYcJoY2+d4AmA4oVKCQai76U1m99Bd
uuUhHEhKLgxosxvaUTQjJd8Ep4ARaBq8pRYm7bKRs9gaEdJ3IFUA17RPxlQeOP8ZPfcs7tO6/M8v
Uui4UqVzX9WiunOGYnkXXn3ECAVswhIWuQaEWgJ/iW4qTsdt78X1vTNH6d5sDHk2KuXdlU35gCrO
3Y+9TPaSSfmD65oatsRcvRnx8sPW2/0zeikrn50sbHFV/6Ua8roQ2PTMqxwxRDeNITwPBYpIpHyk
LvAbQCGqw4iXeT1yEX1t6imzvq3srYYvA7GM2BMAQ9GfOsx/pV5ffSSS1cuq530NC6JaXUuOT+4Q
BrDN7HNPsCMRS7nPaL94BmJjoJL3BCCnIxRm5znWh19WTzq2MaCdLCSylMU8Od40PHTog57hfjFO
aKy3rKl3SdQtuyYxm32jRepFc7xXZE7OHrhYu62bOH5YuO89r5OPreyW+wGQdIep6grq1vLRtDMV
arMtx6d78AaspwVZ0+gjwGsu2H52/VzDqejY28Z8hl5QMX9Ojqg+wkY8srlKH0xTYlOAH3LErItx
pmt//v5KEe0k//UviI0Iy5HmWwdqiZjB1I7/+iLoq7D/xZwd0gri9RlviHg7kpLzSL7Ug8iKkqzH
vjk3lk58RRl7b154zafM2+p1F2KYIH1Tet19p2wb9X0FXmsq553J9IIP9hTVEElIp3Es3T3/64u0
cSybmIqx7KL47pAVXf77ixIhnUsFdd9reHMGFe4jkY3vodLtu5RvxU9KiIba0ITnzIpNYsus4eQI
g7FKzIZP5wcUEQItgbb14HjwsIxHLem+HUCvO8gpj+U4t/dO0dgnmSEdErFxNhDLfdp0y1M8fCV0
moxdF0ncHQ/AvjUhkde1JYEyqc3fX5UxQ6bamif6U7nT0kE9YkAwzukgLxW//WOHRkUlXXdIMqAK
MB6j3eo8YVVViTvDS3/+egwocCo8t/KtSuKnemYwUlrW/F4vOHpEiAmExFEKNF3v1b5ou+44GFl3
xLhFEA3J86WmUszby3hTKeSkqLNgRwPezr36l96N30arvhIxqnuUMl1gSBasmtDzY+PywQvrQjxG
qjzWU9sB8bDh7Ld7b1oV0xqOpI7FdlTfWCWSUeqx1B0indZxjnl5MYzcpWwvj0mXRrsaDINjpcbR
oEnyl7n4XXEJnyfWkgcBUkivjvpskNnkkamRI7Z9lzItfXw5/mQ5BA44YxS/54M3f+xasyufJeNk
ENUVeeHrL7MC+UG1uM7Nm5PvoefdKxYkscVEOlRsPelDPZ/+fukdBxRi1eSvZuctyDd6ZGRI3/22
J3wpcrwGWzkj14E4EQSG1gCkMUEdzgbzU3fNCjVuR6VnQ7nRtNLa2mOp3/EuR/7cWsNNOHMF3KGr
sdgUw01Lo+IcefnbgAP1Vml9f3MKSvcEWsBGQ+dKFx03hyVE5DlnoLoY1ecc/Sxnxxbt9xxzXXsk
CcMcsLCFauvf/v31379zS3B2rpEx2uyjBzi/SfD3RwtVlp9b6601m+HTSFW3ddmLKd7SMWrFWdYW
HuAkm3YFxUuAZ0Cw66He5Onw9nFmlH5rTIRMsefdTVxGAMBwqYX5PKKdydp9ZBNi9bf2ZIfCjBlX
HM/xdhCLuFDptKtl9BWgifOoTYvz6KFIX2+6P39/Tj1imZi66yYIUIGjWt33Eqd9XIasCCwgsYbo
ym0z1uZLXNWrwa9nxpmre288CkM2O+zUf2XrGMcxNBf1Mhy1pqjO+BQ5YNGgbsYmLp9Z4cEbSphU
R1286m6gPmsx8U+FbTZPEQRhYRo3TZZuMG8LznbWK23Cox0/L2115kobbukCgaBwvZZ1rPtYTyEO
dn2E0tuAaW4WfNJIhq5trdePRGWclN2zicaFu6RR/Yvs2SPGe1MML3NZu0drckEHuZg5q6rhJnbN
/OosjtzUWk24Yzc/gb4BCTWq6haV311t2G8ZNu5ATFP+0Iqa4KmCpBxNxqR4TdEfXY4t+Gj+8wKd
1TGy1+pDjV+9QYh904jmKcmMD/iHw9nrEOf30BNNYnMD2ptq17vVo05JGvRj+u0uOvsEi/zXZbpv
UC7g/oBmLDhyCvV7ScUfc6ziZ1OOwza2sBE2vTyqebi2AxBvx6jJnc+JmGwzri4aEMIoob+Mzq8k
RVlcC2QQXTk8lEwzTkutQ6Cvyn1utjeLixRlfz1ehWLe3qF50r0aAYcLzalOiPXJTF8wwLPIJrE+
UDFFh1G4/JkYfDfgH5Pd4N6bY0/Al0OrNSGYSIsiuegepWneXliFZy9zN1zUUD0qQ+NhYbTMYWHu
plCvgqrJXlMCrM+K7npDvD0QTyWe7NR8NfnUn3jtBrBv9hRKP827U2PNybEeo026c4Za30Olupgp
SRokKxLOtgxfHr8POR9bD41QH8WI0QutIGcELg1r+wEmch1ql9nWtp5OT+j0xXC2ARFvk24ip7me
70kzsQJr0SBNp/ad1VvgqboSgibSqLFhF4S1zvQ0FCm9N1376Jb0RrgTq5/UKKG+Izg41aYLOqK6
1zFVurWKIC8Woy8bqaj3iKrvwfYNTFKnHy0F08aqAObw2TAN0rEp7oI50wN4wdwCGSsqfZ4/YKOk
N7PYawRZkdbFEMA5Ct0ULMP4Vvp4fGwWtZtqsz51Wb3rROgeyXKgZiPhEgMBdK7ynlaE2xAmb9BC
eidUCOduSzsflGIo/WQKn+xS8+40OLQRfrrA9voPWbLEkkX+3c/RFft6gh4zZz8DnFSsohIPpETd
AgzEscta889qqdSiWD9D8HuOI1ndNZU7BNNqi+2m6Q7jybnHD6wKPpbOzKfdjSebzfX4bGC+30rv
l8PdQqxXzSrDYWkaGtVbChnDHzwcHxnx4Gzfwa+1H62JMCuRYcp9+IvOmlMSHPCQKHJp8/nbmzNW
GaPuF7rxKgsHOV2atKdYqy+9jv5z1LUATGd9l6fFhUjXS9gaLwC6ogAkbLhvVHqfGg6AA2H/9Bwi
21gMM38u1dps/CpNsSqb0vdkhicJlrPfzfVyNF0tRHE9gYSAj9fYJF/Smw7nOR8fFJoou70mgNHu
5+xLA06zp66bngoWQrAH+NyTKUHwGFptdqvK3Okxa+a6Wc6XcBBs5ho36B2U2FZp3/dyqs7ujDbQ
SpcvZux3ymYhZDTKDWysQMeJwFMwNCvSnRYKt36OwmU3xM0Ez8m8GWzQzRVWMOfmWr+XMDrZAiGf
JrawRtSHBUe/ppl7UUb9LNkk7uzGvMq6b454bzb9wMfZbCfgzYjxc4LttmE5k5KEN8rhqNftBiw3
6QOERHxD/9gLbLwHoDWhr9dr+orXnpQJj7ihmExNrTow5XtJCuthxuu7G3pTD8rK+05xcfaQJna6
KgBrPjuCbVbcCYRrsCaaBo1GmHKcgs9femSLajbcIy5gPxsGh0xngkgFbC/k/c4pX+pnNvR+AWke
6K1yz16RrYFLqxxHpopS/1gUSLmLOn0pUYQ9eQAd7VRXNy2LRh+Gkrd1i6+RaL6NilwTyzljuwm6
AWq7/rD2RKkGPgImAm8+SUI0xz5DYW03ujEIBBZRvsdxtDGNEIAFlzdx47d0SJaT3TThRtaYKgbO
/7jXq73jaZ9lBA61JMDWk4R+58ok4NcbF5/p6Q9JqSwidVnh+SG4OIOuriGZdbCwhdAkHsvafqSo
0tFAfcIYf5zo4ESVvy2VQ3i0DZ0UHAiMlxb8h0s14qKEXVKrvKicQWwB+wplFs3UIpf90rgMA4Fg
xUPzuwL+HggaKj6TAPLJuvXLcN3brzCKxOkzDPbuuKUMIv0RewXcHorlfLqDQ/S7YRHFgdAcMkCY
BOkUVqDcq0wLaxMN5R/dkLdorohsWCixbST9UEBRcDO0y0lvoLjTjWAyG6JTTdQFOBI3SxwKcriq
c6UWjoiSRDM3LQ7DOo8IMfURy7Za4WN+J9shTbZsMCOH+h3IvxMBcNaBkBzyntvZuDN1CTFBQrds
CXwyO/mLoQC55cuHMqZsn2t5jx5GO+TCKdh9eodIkcc6WpjTS/BStQyzW4lgqu7fgGmjcx1J0IYS
8Ihpk6kOdZwPFxbLgQjpbyVL1boxOBsN6WcYb0kRA//J0I7oxcmofVAX0i8UmQadkaSgl1IY9Jyl
eOtZYznJttRgV6KtuTPQ1e/jghad9jlo3RnaHxu6LXqn9xbHEtvVry7Ek0Bexs4ejAZVRAUTlQp9
AoyFMEwd4Cj+GjQ0tfJ7Tki5kb2/opptF4D1qmUO7SdniWlh8NL5GJIPllnMa0TYrolHAXHgLRcZ
gJ+q4Kdx1T7VqV/7GNxHk5CJMnuQ4lPycxks3Jx6foxSRPluZmTQnTkSRJkSVR9ylo1o2/v0ErHm
8hG5E6Y4MmKXaN6kC/oG7ueC88E0Vzh7urW17pApehaU6txjlg4ZfeqzwKjtrV62qCjmkHiaEEQS
U0ACXphAsm5I3CY8pujfaglgfkQ01GL5gB1p1nvUzVkwxrgmwPcZ+lhf8IKwA1a7ETnfdiKyiqZA
nRgNIcWnCR04SBMhqp3MmAZben3s3Bh0vTG9zSzdjnXJa9e3pFW5tGhJlQRz7STw0heuFGGfFysd
A93EwtPCQw2yXsxbVCen0eCpcGscEDnCIGGBsh4SFNP5+qm0y2LCLjV8iGI4WSL/KBNg9FWp8R1I
kJx5Y8HPRmQ6sHNw7aduNqyd5eqEdbuoK0O0NGrZxnI90BiaW+Rwj6Y7+G2xpuq82TL+0jWnD5Kk
ey5mBzlg8xqXfYgHpgQ4PeAPnHmH8d4Yd6Q4aZqIuBrCi8X9sHOJ+nS70bmzyoEbU5YVaAj9SzD6
ChrgAltlr2Wdzpg7srKnbgh3FKfEf8LmuGQIUulV4VWXuWui5c1A13SLLxOwKFMCKIXTgcM/otea
YOwLd8E1Z0SQGoHXFmVzdlPxohEoifJygVZIQN0F6qk/9yXEJQ1jVeM48I1izjjXMniG5v70F0+9
eoP4AR3ND03u1CIBT5iiCOJziikUI+KgDS+ml3bHOOK5kouxHQ2VBaqg1cWURD1r+w7//51KqOWh
VvIGp8MRxw2GcMrqsyqqK3AiSkiobyxz+NOXSlu2clq2hR5dqfQZB1oc7eQpMzWsQCNw8I0LN2En
72qTAU5dE5xox4o/obNpZWNi8+ZfCNke9JrpCslfI5MY+ajm6T52s2MiEX/Xmmi21JtzqO1RfTlg
J62LHfYnlgSSIy1TezepoZlAV0AdrasdrkDryhh/Szv77BnuwjyNu4SPUtNof0FC0NGYktDvqaNm
VjQXbQrXhLSXY5ljKOpIcPX/ZnMZ5K2cpBNOFOYcgO3o3UWL1d6NPY4RK+0DAzr9LhYhG+wKjlem
40PMsXDobZofra751fD+XCazP2Qyxp1eVvtEi8VlyhZ/AAd8bFUdREbzq5va+Wh0KEUAVvHQ66hu
NeNIGzm/mi1QEjCkJoivbk/2DMA8/GdE6MSEikv4OZbCazw4WwfS1VXgQ8MgPCBTgXfFLulhsh+y
BcNur7qfyIY23tnxVYoo6OX4BfvjSnMQ6DW+bPeK/7YL4qH6VLrRb1vXvFJobHB37bzuAq3jXTX1
JxjkeTPt7BEvz6K2aUy8wsw/MvPizrXng9uPCIA5qe3quW/kb6qxW0bvycU+5PZ3qIjN8uUveHcX
tcp3o+FVrdxnJJRnggI7KgV+yGYqn1nxGBtHORt7RLgz6TBa8tDBO5uhCzfoj2X63RfpbW4Q6JC0
FJbXOkSuPeeMlfGuOSTkDjWzSft3PVpfajBYW0Ypho+wYl5b3ubfzsTzhG3/DQeQ7VMyPHeKtgWm
BfI7ZMeUC8CCiiClLsOBwY+ZecYfEiiZJxrPjMD43HGOD0WDIi4s/VGLCW6x+SbTmbQo9CcMJAmO
m3vDJ5c1DBiaNJn+0iFu96W+PhjJvfUwVGV9JIdeAasJ0UKm+XPndPda8ZiGNZXtiO8dS7LcpS7S
IeDqTznAptzRGCVP9RVAE1qMFctmp7QVEDBMNJnKCqKw+41f99VJCsa/GFO4/CzOleEpLLP2gifo
LjbI8zBxQnGRYFwJDVPtei0X/iCr46hiAjYG44dIDFzqLAEBgwXOqHYZCzXVTjrrr4z9sEXy6ETp
txlX/a5nY/OarC9qHaLDY0gh6dYcXeve+a3kOmmxO+sA9yQM5gQaM+sXH/eBfSR4nvs1vfZUsYd0
ZAdXcrtsJqCLYCspzXNvCq9JUX13C772SV00fcL6IvGZ2AgH2xrUDrrRTUZYIEd1CCtXEvlXVKi0
Y1FtdQ6wx7oJZRA/zDrukDzq5X4N7+lmseOnLc5lhTs/aT7GUEPy56p7XYHsmaz8e9QZJxBJHNKe
UpxP7zX9KbpYXNsle3oCoKzibmRWjkCw8NMumS4ts3ASYGjKKxPy0izmEymo2huExJ1jKmqwUEuO
0h7frHE4EUaH/JDojV2cMQJuzO42i6TeaQYGJCRaKI9ZwSLVe+Euj+ApI3Umr8LpvjqVvIDuyG56
SX8VRdlro8Zxv4jX0k31ez2eAa8NcAJTxWuSxxhbx5kISwcVyIoxfo0b2tdwmO+ZZif7Jf60Wuap
fUsk/IzzyWQLQdA9PRE5UgELYz5kpCadTduEvVRs3YEY1m78Ag/om4xAgJSSrlW28VMoeHBUjXuF
19t9cnBHKHAegLiX9zSHp7aKc50R0MJRMFbc6B0ia5G+T7PJOJhkd7hdgTAyooga7cFCnb1RBCMH
1hzelOhB51TlrRIsAAAkYJpo0VPiepgh0oEvmfaWAYKrVXCy8A0VO41MPAr1kU4QnB/qkTRoJB8s
07HIaa3iI54Vpn7GeB0c/YiZ0amqcWdkGBcs2+XwjDwmCy7F0tAFXRthq8SJuWsYqbg9qgtWxkHD
8WuF9ee6ZwytdxNv452wMBrAZdstlvYGQRK3g0AF6o5wCzzvh8jT6q6YQdWUDuGbQ3Ri6U4MYkmL
UOYmOkQ86P1x1RBG8KmbetID1RLLgdq9LEr0hjptn0PrUTjRc9iH7yR2rRVz+AP5xR8F9/zQjZtW
42SRVKq68VgM8r2Cz488lngQ1eFA6+UKQ4ShQajfB36E3Qx6deM+kjAqtqnBIcSbe5srhs/Usb9s
h9qf75iEPIDURXOrMjhWKHreLcXc0r6An8FZ2GTMykymWEt5B+dhJMJlXMEf40507lumd7/zpn3N
3Bo5gVJ7xegI45lQ+zGpH8o8hU8PEj4JsUYVA9UJfOjTMKTPdqhu1KQ+Ho1u0+gy3HXs63ZDvQXt
xlua2cDlEL2mCAiZJ42COMGSMEes0RsPnJEvTGcIREpkcWH11bZaVcCyQ/se1YiJ+swc76O6ZDpG
LkQmwFhCYfHTkkN3WtLsbKr0WpUNmMYZ0JAzmJtpqpuAZS+eGNaF4YTfCLjlGA5+5Az5LtebYPbe
4th5dKDM3lWMJBhL9CmD2YoiMwWx4sEYbA3xhAAiOhYam0orj55XnW8gpb16ENutZ7HkM7pY+EmV
HpLcHLBwxi3PL1pnXQFKL8Fa6BzzF4PBnhYzxs0Uk8bRraaHulT7aApvi1PzIjXFLq1Xxijjas9I
ljdtVyiUJsz8DBXj2Wndm9KcD1t0PxwN4MkUGZMDIy0yGY33nLmyL7sygyp3wtJaXtDQmolglKQ/
z46xjzVGAfZsZdBj+1/5Mpxl3oT3uMSLdPawIaPf1y1ycCquK9T5SRgux+RLIMnf17L6sQeBEFLT
AcdM0WPPkahy9qu4rKxNhyIciKN+iF2qVzaiqJVZGNvg2WdRHA1tuctl8hOZ3MJ6wghuxc+OKadT
Qis2xZ19t9RgG8TEw98UQ+6bC1iODiAP1ORRhF9Dy77MqRijlTaSgDxa5n2kxo9UL7f9yLbPxTx4
zJfspGaw6jYfh+PUT8dqscQRJ3C4TwF1V7O9d5yIImXGgBWLz17redBgmYQ2NDomfkSWECCpDk3J
dzJ3v1HAEZ7meJKxb/8S82SQOMg5KWZxEWZ+jnH0yI+czTTY8uahUQXB1Oh99ymDy22TTnhuzQH1
im7vsylhRehw0GSOuJLYuNbGv6SplYfhIezQic/MuDZT1z5T8QOgGu2BdwOeiG2hp6phcbJgAsYf
ldo10r37TE5qD7DUoZfcRoWH5Cr+qdgsKQFuMDK1jWo766m0mpND2Nzfv05LQxWj4qBt2zetIWZM
WquVnfWRBvnrKIEH770yJ9svfcyyAiA1zPt1y7IdXTIIDa/TdstpYSTvFi5LsSpFa5GySu+R5bRA
kch3qWy/CzGiq+KNCqo89eNwLCx9CmyWqDy86W4ZtUPVLJ8STS8kNYr2ZcMSh1RCq3jPFHvgTFzp
6JvBu2A2fCWh7XeMznWOtQkEJ/ID6PJgg1sj2bHFJlY2dlFCQePgaaBQsb5puQNlMMFnFFJpj439
nkaExjFm4S7rF3k/RfnetnjR9STcea1kaGY/kSgrfNupq+2q4yNZXMEA4yYHT+0rV3vuAHxtXa8a
trM7xj4dKk6fvP3Gk8oorYGMELFV9JhI85+/G51L/CcshX3vDtq2Jj+WxeQYuOx7D+0zVGCM7rV3
yPK2DfLeIHAVPrKffA457vjJwt8IfGyD8M8izY2njRHm1pM8KZmKUWuUk72XcXNBF6adR/e9UU10
FlnL7COM/oI97vMRHYdn/ylU6RydVn1G3lNcYQtBVuoe89bWL1IvXpeWzyWIgBF9RjxcLS96jNvV
4af3+nsqildNiru8rkHqdGx86weLussfq3HZUC3/ybC7NPabwgooOioPC5qVqJcTjIz0DNMyivuv
SMK0mEMEcEm80i3C5A/5Mthv001k2zWNOQz+pj3nJXlDesZZneA3l7P108ZufIjhIOK804mBq7Fz
YLwt4Z9OTYUltIfZo4dEONrFsnMmDUc2eJm6H1tS+yZWmateHiJoN2ufc8aIzIVQ42eFjB4nb5+4
HPcsiPVj1iYDRCNSaMxp2vadc4J2BoHM2FSDQBhhqTe7ZHa8wAzUlu6KCG5XFxU8P9yugRs10Eni
0vbhkyvozDS9uoUZKnP18tFAorMx7BKEo02iTF1pu1aj7chyELBW7MGe4Cg3CYIOEriySjkN5iwt
OZTuL0CU8ambnYMpaa9qQZBJlVZbe9F+8jR5MGbk4Hywd3qj7tKFPVs1NjwbS75lfAZ/aMIHvQjZ
HNjX+8sIIbWBwp4vcHq7lpTJ6YPjyvWHnHhVr+EeyIjyzSuJS75xxQVf3jXLO77VbtfL9G6U2O9b
mzLA1Bn3kt/HpUNNq7ocZjLst7TAm8wkAXPry5zaz7OXf81GhOu8lxeTSV6AzAm1FDNif1inslqm
Fob7ZNe5HYaM+UWvdnPLam516acaFJ3Q3aoSyWGeal+lAZu5jm02sbR0ceNRFcyuYh51BC6DIiJ3
ah706THWugf2xmIvmvQzWdx7j7ETI5qIaa1g99xXt8rqL6rPQMzqDeIT0BasO7+mKX2YSfIIAIyy
Rh5pB3W4RjG8/CAEULBY1KGR1151TT/p6eqHs1hfgXI/azK8opS6YR3bY2ak7LKX9543uop1feO9
k5k3kVHYN/iuLc10IEoSrINoow2MtVXFc/nadcu1IWQEW2q7EWP7oi1H1cevHBPEbbRi27FCXFMc
Msqk3iLsksMqgVI+tmC+vGOOY/xBrZbNcr50Rv0rIQ01gSa1ZeH3TJB9ebSa9tTPGE3szPnTWCl6
OINCt2BWjqHJIYPFBMvuRf2bvZKBiob7N01cwo3aCUleiL4mModDqTMWTzJoOrHt7ZFWIi/WrJuU
Z7JKcAwuIcPfur+rVHGnk2eImbpI7lYwQ4jWDM+7qbajjbRHn6HrsCVpMK1VD1LHhNR6nxRny2a0
ayhKBE/7DkXXJmq4Bwxs5rvCApccw7uFvxS0JRyH3hLfOEe0u6RFX9h6v8Zm1Z6tk1OU3+XWonvq
EeWV6GC4jEo20kXPPeWQo2XDX5iQQcaLR93IPYaEAKrWtGHcqJ2U1b5FEeAWHdDRpnDcw7zYjE/Q
wSRyhpifhYckGnGCsGWDoeX4hdfFaC0lNO07N0eqWDTa7yp2gC+Kej+l8sRwJ6QT4EZrUNVvxrG6
Nxh7hglgnb6S9S5lOHBK3OSVNx+bJAytrRis2yhtwp6g8zMlt3yJ9IH2IwhDTt60ynH8TeQLsBwF
F5SGfjphTZzGhIfUKk7FeJE9cgB7+S4S48J5vFIeBL1c9pEp562Tix+6kXnAHBpRFqTbSOHIjseC
CjB+Ihu2BnpV/nYL0scB/QSkHaAfmxEiZea1gUs9dITDkHDP2tFiCplrS7ZnxFPo2g/UC/uBiSxg
zn3BujTXKKQ7JsLGULGd8hcVyqurF+QGZuyaC26OLoa2r6Vhu59LTLMTeigRDjzwjjinEn90Z5Pn
kHfP5Hx+Arj6ZgWDp1ErexQkpNXnxpE+yvJxphOSGJV/mtZ+diZ4JZDNyaxv1D6OP3GMejxAOpv8
3O04hqL+LrXNrWswliNZ/J4x+DDLZt/mBdoeEzCDmREk/92bgqQJBRDINthWuL3l9y4YDcEUkd0P
wwhPb7lqiBnABwxxoyGuSmekZof1Fvk5d+hAVJTD94xZ88WOxpbUWk7vhu06uW2PqTBQW63FqeV+
teZ0jtd2FUBHtXX65a7S21O25D9JYzo7BTd16U5k0lzjGsk0Epc/ZV/t2WfivVVIlMYxGKyypIJU
TNOA8KXpV7TOCriOsOCiaArCtmHzQmZuQt+K7Ie9T7YUW29KAAgv9VvGmFEPCUuVMKiZcPTb3oSk
XnYWGgWBcdsa3kLA01v02uRWVyN3kFfe5WZ1mhLKUvjg/Lz6EIRR022KXpwze7xBo+tXAhBAx775
NXuso+qZtEPT684a3gmlMffUTAqfwX5tWJKzInvP4h/RTRH8I670If6a4Zf5GfDkwHTC3zyIch8C
edx4pGIADs2QYs3ZT1M7GuGU9r7AY1W5WoDs9qQRG4pbt79xZXDQZevbBdnNrs3fsxOjaoHMjjTI
prKcUHsctGHdPfcLJquY3MhmxHUaEylpkedbtx1VGfBx1EediL/7GPQaHhaUKM4PTBugtfiuuzXK
ACoR2n/a+YnLIWDt620w73LZlL+t8rF9LaxvxEwv7aif7ZEZx0TSGgL26JOVHqEB6GjT/oPAckrV
KUdqT0jFf3B1Xs2RKl2U/UVEAAkJvJb3Tr5fiFYbvEs8v34W1fHNnZgXQlLrXklVkHnynL3XRvzu
1auuT5howMkKPZHAhZdoapMjLah14Ls8NMr+6YWUmtiRdvEoSaHXonM2N8SbnOiWvmkBZDnD36QL
UcX5yadL2s1u40z8wvagPA5KEPC86tu19K+aWJxtLgbKi9JbxwOStULK74Th0aaT08dEivByoMul
ZShg1YAtDdbmz3Zorj5SREM5am+XqK5oAwEFM8J3v1UbA+XTSuP5rH3GL+04vLcdYzSsJfX6gcT5
Mzd8b5HaZDTC6pxHyLRdR+gQ9OKjSxRrD3OAiMMDvZhmpN5zHl5r44vRDD/SluQRuNLpWm/VH6b/
77xq6apBf4MlGUapEWONtvXCx9ZAROJyeC+Fd/Vi4xI6sG9zj/ZdXgJbFYbJUJAbUBR6up0kB1pG
vOWKZfegBQy5qFtNipmCcYDOwjZ14d5M4vc84Y4IvbJbRa41p/ON2bbm96E4DAnNkJ9eCvh2mLNG
Ov01V8Vv/HiMKQL3rsw5rtbr3+eldjGeXZHMwwibXZHZjnCaD9MqwzUhGjcd9ptbPMxmZuxk+RcM
eCTDXft7Uhy6JiyZ24ql5lxUBal0Do5XzSIlTxCQFU7mwi/aYdG1F8KQ/spAfdMtfPStTurIrC1W
xOYutExou+qsA95m0QK7BGNsYOAbr50BWVLS6GwjhfVtG689eaLIxuv7zJADmNo/IndrW5L8OFdu
fM7kSLE53iVQw/0+f3Oc4WbWdrh1G3+pVHTsWxTXOTbrFTCmVepM60T7yPL8xS0Mh64z0Uioa0mc
qYCMjWhkxNpy+AsIP4XHVp3yIJjFlmnI+Qmmf5AcIYnAaRfmziyrHlkZZ8raqzxCeeBPEpOnj0hr
GD8fdF57ojoOuhyCjZdHdNkNer6iqt5qJb5RgbG0hh57v4IZh5frEEtmEb7HuhbF2YpREK1TDdTN
UBNTlEXVqUMt13RRu9e8fh4RMYJRxn1IIE14GcQSYjbWRhy124Dyf9kG8hHCWltMPmeIQjq3HO29
ZZnxyvLARguveqMBT8904rHu5HfVECUkBjhJdmW84hSgyohjkBrxA0vWI+Iuon5XdBGnV98U664E
e2IOdE9wKZ17ZsigEagvgI571yoJPqspJHB8mC5RGb8XCbHtE2EBst5OTN2OyjUPOgl7C4lPgVqF
zVW61RET6mqcA7PxdMezgSpa1u1Urkxyco9FjjyWyNJriawfSJTD8qcd6orqydbHV5P3RXfAtfMs
GcsiyIPLrIcuHJSvqvKuk6tRxLAPdpygxhBBP9t2bZEQahBoIk0OlF7efhtiklvCR/PlMCKL76hC
2drJjm0OY0CKguX+qOAgL2Mtp+2dFPZSgysKAbDdu/SZDtIGxBasaFgzu69IIu3j8FsK5C3lfLBS
ZnNrDA5dLuPJhT+ZkL1qplZNeXLE8GU6Q79r8bl1QTPuiYn8rPyZBusFa0LzqJs3FHvOaJxLq2s3
rhZjJIyNdTwCU0EqQgihpn6Us7Ifje+yDUkNkWQKb4q4XYZuu0q9cQ29dDxM+bsl8n7TxbzQWA1u
UpEUmzgd6Vv57xp3D/al7M12p5e6rxAAuvxgKETLkkMcgkZn3439jhP0a2OZL9OkguWUUOgUTfPR
jN52iNQ1qvBzsCWs/d54D+3uo6sqxna6toDXjglfMl/qOrDoofPumNmcZvtFjxweSNJc0qK/uj6k
Y3TEGyxE/hIAFfDmgTehQvluG8bSp2hb6j2FbKUOvmo/bMfuzqgiQGw19D1cpwPDUuyKbILBRlAJ
yigCAMI6enRoh/n3EWadTp2KR9SlhCDTHIAlK/2ipDqgJBs+qKQwjLGRlQG7aacj3o4xzm1z0Gca
sc8M3limogShlvVBGM1CkyJGJNU/jIhmJ+2i/JQJb9d7F00x4wJgQdv/O0zzu0wsHNjwUpyOWHg1
KgB0jAzXJGVoQPi1D4m7aWM5BYQgymvhxufQrfZVIayTRzNlZw+M/uEqLgY2Y1pIHpFKlUeRb517
H5l9o1pEgnDMpCepNCQ3UEkV68TGoqs5qrY2D1hXWBF9Ugm70MEa2CAlolydyh0ZiYtAmyFFaEyW
yGB+ica9xC23tCQExWLaQTDLAoklQjSkpyunolAuAHjhSGfXxlWYgMJy6EG4PdU7IDH2HnruUw0Z
XHY3pjfRwqd3t3Q9b+NpgIQ6I6P3Sqg1HtZNrpXfIuvY5P9KeLlLvTbCpfJDC/NsNDM4w5a+PqXT
XD5nUL25O5hktHF0cEuPORjw8W1g/cLGokFMGs4j5/cdev03BjcMlhwI6wnixPQW9vUlbGyqQH1Z
ZsMFc0p6JzPvPuaxdRBl/NJpF3KzHk4L3r7SomOYjNlqzP0tZwYya4ros0fcsieheJ2p5DwmE7ep
CvUNegvnqBexvx2tmqybWdKjiY8EIsnMFN+WeQNIEPMdM+W05shb2pcUYePaTsI3GLAETPj0ZOx3
G1fYFoC1iZY+WLpBH+CcG64R0k4Wo/K7Q6HZBDyORCQpH2GlLeNdFBjdysKmuLAyEnfdKHtkUOeI
csfKFjo/4lTsrCQbaQQh9xrd6Tz0kNjIN/92yi05xt0xSINDTzN9vvcfUDKjO50gnj/ovsMpku02
dWK18T0aNm38PkzEP7n9IjYtdxm07kkMiKtSt9h3HTIbhpbrEIjtCXTVVosJV3ZwsiE0BS9dR3wA
NOglQE8+ynGl+yRz0+qn+U52MBnD0dRqjPrkys2J0hkRARrAjGC5Pw3b19I38q1FxpPV6Ef0Pfla
yphYVJmso9qnAp1oxw5ltod3uON7OETGnVoQc0SfZlYXV0NlbVKDzR6YxLmiWp9lMdahnMcCZdfe
kxDFLMPUeVpaQdEaRkKlMEqIehmNeHEQV5jUroZYtK3/I0f/s7Q0+YXpxUM0Pnh/HRAJ7w3jNRE7
q6of7W3aIh+IpvGstdEt0y26OyrS4ez01wEw0SAgfnRuo288J3jJUsKfREl9UwiSG1zaDYaubQwL
UiQBifsMr+g6rtbm0BSrrcI3sO5h0PHctUTQc8ZI9E0WxAetiUBLexG7YzzPK3nDXMkLjR3MuBRk
dvX271RgWiYPfQPhMj3yO6GttM18R271yCEfQ4pLI2DQd7VZdkeUJ9vcy39VuNX3IHHXgWU8O5i/
cE48Giq8Tc3WutQpsG2t/Vk6oJ/n2bpyamTNg7HuPA3t8ECBbNAjIUD8lTkaPv15llmN6ltlBWJQ
D22JqKhORJaumyiGXzN+uyaHrghvFNxJ1TBNGL9sQnoRdamKBl5y8FuAOezMO5tNu2hwdhQ0wde1
7Smwh8wZ44LyzCbP4JhRaWLJRwIcaqvCaDiBEaG3REwottCvNgAHgoVH3NA6NCx9oxXTZqrZGcqm
wq5UpzPvURJE5fDDBCWVid7U1Iuf/DQrAKkEho/D7LDTvRqHDiyURchPWxgiOuNtSUs0jWZi/tbm
AK7aP+QsOtxr01YXt4JuH/0lEq7QUPSbsg3fWiX/hkl1Q4ChDzEiea0jdSKEHsCqoPUITAn7q3rO
EEBqOstahzVjDRmSouT0zVmvza8SysdS59umuD0ZfnsaNVNdU23GBUlKsaRRn0bhirXyojMtZchU
RFiyp6NsHF4Nar0lcv5wobnVw2TcsPUtB+VFYpGqXv2JhRXuLXxTnIXN7WjSXKeZivuw791rnIij
R/t/h+PhS0M6hpzINeNLQhtk6Y5GtdaTMLmQ2hNfhiS8GVpgWzstx9qiZtcoGacwmCRdFRI3wmsu
2WoSqDXQ2nhfvSS/9x1ekabTv6EEkbmYhwfUJsTWEVi6hG1+733XpXpK7oXVnP1hJN/AJ1KBDWZ8
ba1KY7pPf4RR7YEtttpppE5sCEL5Go3mmKZhcfByjQlSYE45Dr3Gm5lSGWTYJv6TJcQF2t40zCfK
ZCds5AV50z049ShkAX2+xDUf/aiSvllMvTVcJeb0S9KIH8BLCd8+cS+nezdRv9AFBvvRHk7PuBlm
GN+lHLDUzOEznd2RX2NC2iZC5lxHXrDp6Gz7DFZ2gMdPFYD6HRQ1pFmE2KxCBLdrOiAoFJN4XHcT
EDHY3rWJkjNId0jivQ1TDPiTSUVe+Xx5ftQZenBQnX/+7+tKswA6SS/dxWdOWfVLJbH4TCj4gfgF
SwMRzgOAJalP+rCtOwstf2MGW/rJMyELilnaqHALtRAyQKtjUQUJscoMs70hKHSxvvJ9OI+YuCTx
z9qzzTUlP3RPmqQL7DYuLsXI3+kNNffgDnsICSue5+wb1T9rHQI4AGnydSRAcu+L+fxdO/YrZKof
Korm+sec3kXKwEA3kuhi5eX0TqDCro+y5hH1jnwz3e1Tysd4M7oLsBzP/wQ6Jsiz0Wvoy4KEgWmw
NUs7Pzg2KkRD5eLt//mUbe+iVc67as2O4JO9gED9sOcLgg6Qjhi5dIQSYmyti6+7xVEQ49cFAzI1
wyMRSQYXYNzOpRMCKMbgb3JUmEcfHt4+MfXXLJmEXISZe+jDHC3+5MBfbqxlVBn20Zg5+zzxvLAD
626UOg5xFP+7DF1CwlbsIupyommNZ4IepWs1e0x51iNPWnkxHLnzqgzSYqb6XSTz9K3E3Z4QrvsY
ej19A6hysZJeXD03DS/S7N4rYF5zhKOxU402PGxILPfc/0gAcz7q0U6XVjbUm9GMnbNmFlh6MXPU
nfso7cwvqfT93wZPr2ul2cECL7NPpsReOJWbbibpNGtpu/7OnqVMDrqRdUN1sovTpPoqYzZCV2Uf
GMwORefZ2wSjxyoLI+Mrwiy+KGB446ol5Hj0DA99Xc3sKqrvqXB/PRkaCPRmmy8RSwVGVSAFDkZi
Wv+jh+QyMe18V4VGvGsbixCt+dJwE/376PmpwQgAzn25M2iG7bTe85BCoUT2su7NG6EIux7TLhvp
wwqSt418T082WCMIL2lk/25WKkITDTZWWs06bMv2mAm7Ov93cXxu6rya/958DyvMQCPyv0swy1N7
0m4UuuF9/rTIo4ytORpBM5CWCJcYqUaOAlgs075pTmiWCFvgnk6idv5zy6MMGDku9AIjke2hGEca
lYYnmdU7LOnBzhKVfdDq0HDXzw+7KF9m+GnBhAOMgAicjCyCbBA2OJa6rO9jivwuL0ey2GdOiyb9
byhC5ZbkTOPo9pNxjLVPs4ScsPa63n9jYwfEOo3NnQMbOpZ4hgUhqSpP9ngc/Twn9pbmLIR2fVnY
eXJ1BL2ziZmDwW7znCRUUUPUD2lyelqeENa3f0xhn53MkvdCnz4LcyyXtHT0h8v6hjzdXWcDMHjT
vjj4h97541osGUN/sunlZrH1YSStjmc1xS6hAXTkNG8v3dz7OfRhdLSxjTNcGBkV+uamy6NxD6u7
oWwIOcZkZTG7WPagfpDbDRC9yjJ3d2ZGJZ5h61vCfUV/N78Oz0ugI8Fpq2FTWzrlx2wW7kx5RlFv
7q3ZAx749GgjwkwehjHVyxS/yiZpvv4tFinugWlI2ODj9J0JDH2CmQJToShY6VMJSHh+5/VpRnrF
keQtFAj8sRJVR2ZXqt6ZynhPcCYx/BLZjUGjRRaNX1IRSbLDiW24M589x1ocwt8Lh6OO72bZzx3X
mvEsUhPviNYXmrGJ65UU5GEVmzoW4aR9ICCHbFbZwQPF3J5QPDZwb8rOMP+Npac50VFDVdG3DsEf
alvKi1SGuv+79EV5hdyPfDgnCMevbj09kFusJp1+dgSdbpq+ZCnFrrH9fGtS+tEpc25Z7SDp1dse
xfBUnqY+LljJhn1civSdNyo8BKYWbvAEZLu0Mg69EPr7ysoam/Daalq4hR+fhkJVyBWtr6TsaRBK
0TN3kq9KBt1b6ah4JSfqysYSHwbowYK0J/QddrcFKVC8GDZjIyYLUaO17w5sSdF3BCtgB/kUg4D2
W5fp3m6IdhcTCIjRfFFGH11SbqIA3sv3lFq3mHbtPjCY7rhJn3xY1FhrbazzDTK5ZTBN6VFMbspB
1MXWC2EHpTmfupULbLZvdtYglgWwlX0/cQZC7s6qXeCRacGD5/5orhJy+m5FBTpz7GtF8xYccosS
/JIi8rxgIuF3afXfIKymNTYEhC4cEVaMzLOTCmEc2k4Nv3uGSyWpG9xo6+EopdG1nezRflXRIJeu
i20rG7PkVGmZt1UzD5/s1qMFgGvN48hQa040Stx3zIv9OdchQBJiXoMrJx+ep7D2wncCrLQzhWj3
KrSWQ3V570bXXNMwojaRoY2pZ+wTEIbwpp+3vZFOQEDd5qetNfaLFf/uiS1b2DSmS0QX0H3wypkI
IVknSPfwspiDbhGfqxnwgA/VPP5bfBLwC+2MK6Jx+ErTlVai39eoccLiahmozguhL1CAjT8kkg9T
eOlazUeJoYUTNVHaQekkDYJvaQ3mMf0+zBL9lmvNb2D39NECYRC5WuhUjMp+MavkHOK8RpgFtsHC
uuoQuMALMCQHsAH5bYrDdA3ivkXpj9HANpq/TinQYvFXnkc9z84txIidysSjM7Ed1SrHL1R0/jHs
xT6SAPaxIdPI64CZSJc8J1XYlPGkpJ1yGZGViPW/QGOywEI2k5P5g323ewi9xwdfZdPRl6PYYp4E
im44Ys2CDWK19TgCh+RphGIkU2kIaYPq9XgaLCqwWPpIJuryV22yyQccAp4rVMtauKEC/msa5PmF
sQuuZHLwGjSuvycqEs5rnk0UxT0GiLHGiB1GX0Tv9C9FQAOb4s/ZO5xPlnonSECaL1oGcRg14My1
6hAlXd3a48DF0qd5IsUpbtgrI01Jn0npkJdQ1YYQcIVBS/C5+I/hlCztmufATZFaBF5rHJ+XwYTu
3nlZThPGo0xOjIg5vdLsbWj1n2g4MIepkDXEI50KtiRaZiCeh5BR4pq4penUz5ehITKgodVp+9AZ
OEc74yGeW3qJiC+S3p3UqIkCJkNXNvp6MehSHUqo3CmMsjPukvyQo/VZ1ELqPKRhRq+u6thkUVDY
uP22aV1Pl7GYy+g+uAH78bZFYFj/zj417+VbDvxiNjW+Azewz50h63s+7ZSk+nsuOUNYH0ivqda5
kV598lD3tuhpDIZqIHIsRk/MUrRtGtfdauhe4VTSPaYdxijGz5JVSwDprg3KE/mUmNUbaHrwi+Ez
CXToKs/lNq/kIg0pPghebk7eIHvOYukLkRnVCkNT/05BU21SaPx0pyQsnW48YXbRtqVf2xsMIM6j
mxGxUzKf6e2Iw6YMV1Ka0dZM5arxu52lOpCYPvVDjbu4IAh2qiJ1qpUVbsRMv/j3mw9R/2OYV0Dk
u7fJhkrvjBxwQEeEgHbm6k5DHlzFmNxyVQ4rfX5kDIwcJDvxqUgBao5aRC4CwNgjH1Ro1pOVqvIY
7AWqZsOuWyq+AnZZ7aPdJJ8ki3QTmUYwbWWJ6Bvnc3Ji7Bnvgyr/KCwalUPoikOcyfjE/5Hjb1Va
F90Bm+6kzYAZKHt3ccrtcAumHP3B4LgjyvnSnwLCawBsyPTU9V/91DpXu6B/odOpJIu9uT6fOccs
jVXsNM7Z7638EOrmm4rNQ68N+kePoGrTtNYLJlp1tehUm1KC+aIqXfCrDTeZZsR5k+mBihevSIYC
2ciIfoJRv7G9dNq5esWTygNLQzAeTs+P6vA0yO/ZCzRJUuJwfcmbQVl6kwmqvio/DqlvIPP535eR
xwFmAruWDtnMZCfxmkyBQ5t2cKGFXaxGXdvqkRSw7BmMcVIQu7jzxM2oCYLmcHami7atq7g8xTMz
DwuCf3RUu7McRckD22KVdyoBrxckZw2NIMvZahKjfNWLORqltiR03JSzfUd2mCvXmZfLu0tXets2
mAWULEvmlZF/Gu054G1S3c2Ni2zvUsuTYkRa2/NSGeIc6NkfPZ3uVuYw86a49IzhlvqED3ZjDYfK
RmnjjeQDyuZITF9+VGSS3G3Zb56bQT9V1erfvdoW1idss6upcTsYTZK8VrbDmxGY7gotsLWF/5ns
hWfbROLWwB/AfS+Uapdu2dtHslUg6ww81RPep2NRGozMvZriD3oeckkzf8TFpH3R/WRmYUuyeXIy
PfwMM1Wl4tlJpYLL8yIFYUBNYI0Hlag9Q1d9VZQEZtBAhPsZETWGHCzW7jx51BKJ//AMJHpGi9a3
cKaKgSGe6bgyphXxy6TXd1HyEBaxq1AYel+yH0ILapiSbs3CpZlSVoQeiMQyjq3ByCc22KsVTacx
Dguf9HRNbhwW7UU439N4YAE3gMBYS8oOFaj6MEVDehrmi2zTLxaFgS0nSo6lU1Qbr5wwd6PDeB2p
GlqbQBzStetN2bfeDtvNXZLYcWxNToAW0utDjfd0Ec0/ScwivMqpfuSA5o62aMOXCLf5sjKzcEbt
ArJBPLVFMoQyV3fwsdNq2jgggJC+ivTWS+vSBXPEUeiNG+XX6c0z5OUJgkq6od1EnT4eoxbRVhFZ
zrZJmAnItIaxpvL3qq36YG/bJfGuQ1eQSJEWJMkMwOm9qYfiZxWLsm26TUnnNC/M7JJldnfH9lRu
ZzQM0iHz7Ef2nRZP/SImehlRnP6h9O2/ErxJvZamAPE8dlZoSpoxcvYy0+pg9N7feBTq1ISVg+OC
uRXzXQKtfZRmmSJY3hjd6mbVurPV8WceFKlb52AMBJ13bakRpnTNfdtdabEJsEu57uL5q7c0tGlT
puHq+SkGG1a0HFY7pQDW754zj51zMGwltiZ+pzOeY9rtprcqets6JoZT4J8WSGGlhnbaF3BTHV9c
WHZBP1TAFjs42UyTtfrWNRDFRIDTo2y8d2FRVjSc9lbk66JOmBX1S2EqeaJckydb+NF+CLMXWRW7
xPeiG2EfwavoQzagOta2RopksDAmddTDptqEoc083oW1rpvRJypSwBQINC/joP2MZa2tM9vOb70T
bp8LqgZ2MjFkTwPiXpLueJTOlJy0UJ6Rus/91PmvjDCd2OwpK81AGDK1on590pWqdN97g3WBlGSd
0ILBmXCs4GyZEbN9j2kxqtSmGm+WTMQ1cb9A0FO9qH7pmJrcpVF7MYyMjlXDz8BAyNCF0wstFSEO
Y30ss1iCjtRbTBZ3ve2Ygs5dLU4tCzom2sVomxev9BMWTPuzluO0t0Ncx/wfOwble861/urfQcvM
1XKiUYD7xQu2yk1nzaaX9TuDueURjDubGus0zWRwjWL6Mc5pYE8MVGt6t1LowTHz7fAgU0r1oJZ7
M0j/VGSIBHaMThqELBkcadIxsC28q+lH8dmLdAAcHH2VCb2/s6Zd7aHKQRhfrHqOLocnt00K56ua
FJNC3NjrunKbE8TR9xAD5CWeL7KW18FS+aGCJyKCfiuc1L7yAPQghuZGJj6+7FDVkpZjJX/XZgFu
IenDl/G7xc6xSXO+U9Pb6WjIdu107DFE3oC6N7T3StAjg/lExsZkvPukdt+AJEUfS0G/+VgpM92Y
iA42WQw662lFzsc8PLesa2n+04Hu0RhoK5e1EbnX/z4lFro7WKCZ/pHPEr3ztiVjXJw8qb8N5TJv
m/LNMNHe2hrRUS2QFt5Qq15aeuNuTY/Nt06QJRdzQdElVQCKIMb1GpVv5CUeyCZHFZa+zIrVCwb/
6Pa8JCMFgUxKccSTrL0hDlpk+k0jHegbYCsj2KD+YyZ4EzstsXdGMdBms7ZhH9A/gnEFRQDb38rP
8WZKzavWhdb5vC8lDfdpbLuD/6fqi+6gqqb5ZELNs+p+OjXG0zL1sxfPLU9SDzmHq3za+Ilnofyu
1M7WO3VP89XgGPM5ZdS/Cl3wfnnRw80Y8jt195ok3S6fNGB2FZIAN7TrQ+uS9lBW9njm2BVsAgs8
nC9b/4AoHDOOA9VQaOpTkWOz99FXXSMOx1DePehpgzUdk8j/S6cKzbjnQVpj0WQxRn9mdKGLdqjN
L9pwsHu9AssCaFnTUmZDVMPagvCGk6XB9CAQ4mfuVNPDjsQFzKp1NVD2G1Bx/32WYpAVRlpsdOgE
n1P+oIXqfOW2TjN1SPuNGGrnq6U3BHvSfqOfhk3V+gCD162L0REvWQzVUGN8foRiAAaWmWcbpV9C
G6u9wsSzylnfcyg/Lxo+qNXzoyhmUPj8qKflhz+3X1sNMuXYjsz782JFpFMlDiqm+Ust8XOXeS6r
pMuQsmqOFIvZoyHn+BaxY7dxDdCUHZxqWY0ABzodndh8mTwAA/SimyU1xb2XGckeCfN/OHYFEh0s
+S6agRMSI2cRWyAaZB96+yycCBYOOBE0vWD+q/Xnwh1OxoSg0zIph4Z2z+E0PlpzNVH1HHs8lbxK
iEdfMEg+8BkTR1KBqIiMtDmTG6+WPfP5XQp2emNXKNgFlBSsEM6fCovNraOULoPftB6j+/PC2Nba
hfMv5OTCu+l/BwfLZ6QF3Z3YXo6vdOzvqJY5Xc5VWTLAVyHQiOjwOPuVoIWlx14nVwJe9RXn2l99
IcvXTmvXqOWAT6c+0H8lybYgQt1GeeakXYuomUxN3fsz1Fl+Ek5QfqyslmIKwar7kA0vYjmAdCjm
h6RIqjvHq+C766jHFBwo9An11rHL7K2KmdyjOCCYPokQFYKr0KdmPQwapoWaKEv6jEQc5pPNfRqA
L2hG5B9pB26wQzlI0mdon4YS/XniVJ8J7ralCP8o1MxHRYVg1+qe6/h/n3VwV9QXaMgcALTWsxBv
laSeGRy4dPcntmVkuw6qU3pv/rob9PhYDV6Mmt5BaNyzSndldqTmODIS2sCI9fbEtenfxhQWxJ7T
4qwjJC4+lfc61YoDyZvjp6XnzbLOPMYdFBeJBqm5nnSCh2x0epPlITzHWH7AgmXy8//oFaCQfvDU
q41aErJJdjSNTIPFvZZV0C9SHT3AOBbGq4M5aR03hIY9P+3MHIaaMl7AcMFDdJmm2+HgfldldyXc
rnjv61Jta81Fhq2a+DV0x5+iNuxLndjZAv8Z0Z4j7qYcTc2umJDsEcs8pOtk1M/MgnGGzH3Rqqjr
+wyS4dzI1zQ7qO+DKdMDbCLAZJHDtwSNtusy3s5Ma0+mN4yABemFZmlj/9Tj8Zv6tHo0qJq9qb6y
3JU7AJ5E/qUlLyCR4JiVopKoFnrjNKJwLEexeLNIj18DQ8aFONJ57if3PdbEuZ1k9quGmhUQPwMS
SH9QtxsPxBTI/HWU15bHRMGBMXBXxSyDrLzkp1GQhVRRNOqC6YOrkunUWQ6mo/llzZzh2LlAhgQS
OuSwrbkpRfWNLQRnIMGpLD0EOTLmJS/e6V50+jYKE+8HQ1wELAYWecJkzCMtlmxN/ElwG8o/LiOw
JZyQ/oMiADa141TW1h14g6OiaMl3KaIzgKOIOPmCSel/n4s2flE0LXbPL/339edHRdgwU9HAKnmZ
32+A2di4m/Tp8t/FqQFtO9L/HWtBs3t+PZTdwJDA+KObTaLtRprQxwH18nGUtbn3W8t4wCDt3tqf
ykQhiIMAp6YiD5VXmmmdq5NvaTGg93OQSV7jRZ8deCTi0ggUN2ZevmrqHaavnT5QWig3tx++75/Z
HMbPjkEodYYBfKzwXooYKY8pfhcCX0Wgt9abGbPBR329kwbor+d5FUm+Rcq5symY2/K4oZqrPVqG
z6ZERdbqcsQT86iE1twTf2u8w6duf5Wj0S3NmG6CIYv0iJSC20HChezo1T0vvT7A2UBgywv+Rltg
7xWtd3bmi9bppb4aavMv96UFdt8s9NW/f8Ehva17HSP4//1ucF8TuICJMqSry9vgTL9peJj752fP
SwUyesd2WLLTFEaJHQotl5LDURqKkD+B67LD+Yt8QIkDbfN7nfjW9fml5yUtQoOHH9zO//cPjt+8
GbK6qhL0ttuE4VkjTBniSvrhTlV76PTOWvPqkjYdmX/7eKy+cC/R/Z9IRK/sLPsaV+k8vywsaewd
Vd4oVukMO6b1qEXH6XsyrHcUM9xhml6+RU7+mBQJtm05/uilV6+xajPYhte3h023GXH0vkx9wR7t
j2LzrK7j/IhKellEgTg0aYXesUm1RToq38ApypJOr+q35YacwMy82QUjMgk4cn/hWM3GO1VAtxHq
Q9fJdAyAZ9VG8QKRpV6Kks9AjjL0BtTECH3CMraIlXVL4mBZ6eLvID9o/XM0NZ14mza4AKkvkSZb
MflUcRcfhIl0WtPVwZndx4y0PHSE6bymolF1aCOo8ItjhY4ln+jVyWodVAECJYhPGm7tYwSd1EaL
vwWT4J2IXEB3TMYRraxCB5KqjHGfe5SbLpo5htsYOkpgiqBZSM0U9c3vGyRNdVguixFtdcMDUvT+
TAxEEmxrYjFW3kC0YSSWqCUTOAuzPY0uHbL35i79imH4/B/mID9pUSRrT3MJV6f7abWI8hnxL1tD
we3gYLiuamq2MOSM3Ae/B/rfNnXmEn8wUxogxarLqwuOK5jGtPd87zoKLQaI6bp7XSb7yAJZwgC0
PKS22LowVZauqkCUDORo+901w7xWxFa1qMqpwZjqmOgIs3BNMk+4apGjeUYNEBPDi4wpoNjJfgY+
bRvidxqkELP10xq/fORvi//D3Zk0x41s0fmvOLw2noFEAgksvKl5ZBVnkRuEBgrzPOPX+wPbYbco
WQxvHe8FO1rdaqFQQObNe8/5TqYbxXkskCr7sul2DXbkpMcWSgPyMNQyvZ0alouQeW4haYXNFnhX
RvvOS091m51Kv+6XDXX6YjJNKBgheyT9t9VIHo9H4gg1NYDd3L+2mumedAJGCqcFqNJxyg8LnNpU
M3QsCSgNW2y8gUJ23ub7yCCicSD4RDq1tsktHaxPOBBiC6NmZUGjXzZp+arrACSSrgT0Ish682TB
v0FrUzNuQhUXSxKyvps2KunBNuWrpnekd9bRsp4i4MFGvU9RcuzyEIdmZ14DZrePTmDjuxhbem1I
102FaNFqvCtaYZrfM1F08kj11Ad2NA5BGz3uXcK4xIUeTLJlGLnQQPLvvTwM912prSrONCuHnAGM
XuDXpgQIyOg5L0GVLhtpNut+kmpHcmgQvHn4xu88CJd9W4T7qYUVIB0+coM98ECGfMXwjFD4WfaN
V8ZqsE8BoV11mYpPPUTGym9ol2I6KscW3IuvBsCtjJ/HRZUPFeqJ+A66AZOrtPsBxu4VCMcIQtFs
NkU5XIYCkxwG0WTmWBoos1ajGl4cGUBGjJUzq5wPjhU/ItiTa4hnrEUdhWtvvXGIWgth/bDRRKxc
e6KkGTZyio2N2dXNPCSNVzaH4IVoC4mVjDxls/MOXoloMgEYx6QP3CIIQkZ9E0WcmT7GGqPjzPRf
cKjSaszfyGORG9WL9kIw2FZJaIlT0bzhOLeeChbK3DVJ+vSeoxSzaDUyqLQwYh6GULxoChtdbltX
PzRSTHMYsLVAvoVKcacD7dWlUbrJ5iDZoLstoApTFiekReKzOBjKjS8uJ6Rick8Gx/5XM2i2UROp
tcHaCyqK502Wb7XTvXkxU0gyQ9pl55OJUYzlFrTA10Bl3wYrmUEgMxgJ6voyQM11zudXwdFNY23B
k0X00lV7YMDPE9tyR8jEulUPBf2DixlB4PcFqAUo9hsR5PIUhh7C6WoAoEJiDRsAS5UoINuY8L5K
dNr2iCNC75JkUedkRvSSJINuWdvFN6JhbkLTLq6Q1ekZRwCO6GoAiqziH/UM9rGZI9LFNcqVUSkk
2Na+0bX20Pb2ZczkqTCQwTMjujoCTrl0p5CsMDuc5d2zX5mSAygoSoPu3JJNReo70m+9S+9I0MHz
7hWvXYkOYywxgRKvV64IRl1PVSYP0A8RPUfHDPT4rOa5GVR2ddsmXBe2f4xL46dG62ed9cUu7hPt
UI2Od7B59WjqTNMKA39PZ6ei7Mh7hN8tamTA6z814I+gv9xj2ZA8i8jxmSfpuQzhFqKd2zg2HBRZ
G4pXrc/As3LHaqNa5QIVn8xRpGkWPJE2/QFzDVZhuMxKHzO1IcDtPtUFQNkkbe/jUnMPjXcpK5zW
+ESKJapSVEgWEww3Bjk49OqSlBBpRr9HA8e6szGvWs3eQY/Jv6vI/6MNzjnUcMTerLVkj8kQF39Q
nfRkzs6G7Lj2HMIa5F3rkwABWf08Cd41oxqjszZoP4ekuRS4z7aFTnzE2Bs/i4yQynm9Tr34Z9F2
j1k1fakmcWMGeNmx6BQS+TMV4Uw6NeHeuByyY0jGVfkyNKBpWr3/Uo62Ohg13rSeX8dYC9c2oWKc
DN6dIB8Pt+6UM4hv9GyXKt4P1eyYsK9VHxpHXq17gD6cMpKaQ9aIoQBCHOL5bTRq/SFCEuYQNbwH
P32yVX9jo/4/oFOAC+6Fh9QdSKjwcZo0Wpkd2jBsN2nGsxTjRh1Gzhlemd7Evb3ByPBj8vVr0xUX
w8/F2anjQ1n5OzvMjGdnlocg00mQS4evrhtyUaG2ivhn973nk0EMQNFDMydo4S5yLYw2g+npN2J8
HI0RcWlwspSOODFnDRYmFiUh0YvAT9f0O3x4eNdxQ++GMPvmwvGJtFatrYZga518UUyvzdYRVB6l
1utLb/TRlzXWusXdfJYF5/cMHJRdCeQiSEa6PH2jRdjddA3aVkmGAg2spTvb8RFZruCz3k428ReT
im47TGDecJqab1lBiERqy02d6tsi8V89vfiRWQNqJrAItN7hQpC0muky3jFQWMTalmB3GrwaKdoC
/8WWScttp4knKHWRk38TUfFK+u33YiDhnOA0Z0OztkfMPJ77CkSsSoqfOPJ+RmZ2ixsKJwIzgZ0z
UBF2DZHs0g2LgzFUxYGaiRHyucT/sihcCD9mRb4AQkRr4zCreCgG8WxAF8bKnVUrusuJB3g7i3MP
y/N0h7gWB3Wc7WJiTqHNOrdRgijazV2QTMAo1sLpEYFZKMgs2S6bYtinHd1ZZZAP41EI3lWS2YGh
w7McVnGErZzR1W1ogENoaZ8uLcs/NlUt973Wbe1aLe3KmU5VGqOuqlz7YhGOHE+XAJHsj67XbjGA
r3viaB4bVq6K49ZR2A881vVNicx+SqD82p2z6X82vtGshQTq0KAiyVEKN51b7AuBWUUOwSmqc36U
/lZhj53wa51diqtFE3fkWxT2prJSAI2a/tXxC+NSpJ5+Ad/dECq+c2FIHows3qCmovQZp6dgCjgW
y/gVy492L42a2FXELuQV288NY7tV7Bl3NBBsxGhWskNpYu3G2gGnQCSO4i3ZMaiFblxAJvHMob+k
uFrTtDEPHJf/W9AzGJLxjFBpSJ71tX5f4kWNfFJ9Rp0uGIy5EFO7RkPE6hGqExOT+sUNVj/zwc6L
Y6egYQ0EpQdPwkTOOxiXIQuiXRaqPWfpTZ64DFcYZZLLS4pCPt3ZscdBXtJzHDd/z88y5tzU/D1u
dY5opD/kmMKGpOQaSliQ7z7kqiK8UuD3MGhXE0kzTgs4J4ilWjsk6jD9Qlei2BERDfrZuuZWo25G
IZC1zr0YrW9+vXREaDI0Q3kSh8PN369O/Jbt5ZiWzh9gmNghbUawXP2/0tNAxXD2GRuuzmffiKMB
Wr+feLettcFcyK2sVbixUn2dxnK8M8wGZUP4bBnBmW1H29QFVD26byesAwZoFlaSTNBZTrUd8R/6
84SPBy9y8UkomTTmyNNf7qrr6LYjlCJsVVe00X697qq2Qf8kLei994EJHNr4Br83+jN3JLhUTukd
i9NXrKTZbqLC+kcTAy8HPpgmSQ7CPcfg2urpw5E1ro2VfegdtybyulujRoofpIgffHdMNz66YYZW
7YZVvEXvmOp3WBz1uxZjl1bDoJswa5NiARlBLx0gjclTp1vdqc2iHi9xLWA/WMHKakCCYlYCBimJ
M8hz8ALEe58QfKdHP5+GFbHuIYWSuW69Mr82rVHfcwMk4C4SIIifBnoaFczCDTqUiZ6FxxDu4RL9
nIV1sg9ZsgeYNE0UsipCa9vVYLlgyOF9KgvH4du1oLKV2NA5azXHLoNMFIfGPOCFu5m77RoEG2uD
iN2DjyEQ4ixIW/4bAp+T0LZRbtbnyc6DrQxGfxkkstmgpy8PVqHB4J9/vP8tGPWnCB3j5v/8UhJk
wYbe2ROsBuZiTUwbjU2CPKr5d73//vffqgKbHANyY6Q3BRd7/lFmWICFaE9TVWDByDmaGmC6V86Y
Md5kzMQaIL6Xfe1cEfwviIanReX3zj3dIcI9DGDngtNP3DUjkHR+JDXcidZCmY+B7ea99VUY5rg3
OqQkPo2M9aBlCSV4SxRJKOgq5Hhz33/Yhv2IHllu8UpFa9w8OaSVUu3cWvteR12KDxnSB6GX+eH9
b2UcXkbGMU6tD4cpTe/axip39Grpo2o3U0Mu1mSKc+ciBYUg9sWgFtyPgQmx3SgiEg3A7A/1aN+K
qkC64ZD0AHbCO73/yMoESIWqwZrKQDulek5NrDckx1Bn3VZ9YT6GABVdLZrupywTCAonsfKppYzA
V6++K3p8WyBQTJ+MHjEwamrKfmmHJNckdLyZcaLwJ8mdqlteRXGOHde5NCKX13q8UbHUNlbbuAdn
QFDQVw3gWtMeOFJb5oE0GijvRTWergNP5QmPcoXK2fLhB9RVs2EE4rWLSYXy1HAu0+ZhKVav5PCu
w2SzpQMzHQfNz24IFCsZH1ZvQEfJMlVpgyejWIqyNw6D6eIlFaN2R7eEsSjd0CUtyohGNXEKWWkM
y3h+T5r57cjWrm8nO5L88ueuyOKFz3jLrNLiToIVhJMxEaUwgwSYKLknCwPEumc5J1GrhIxPxhhg
Xf2LYwC+kJ3AngXH+pr4uAXyLFerwJ7PMGECra9WCNkmoueVGqqDwG67IHmhTmvoshXx71Q7TNla
GR5Gx/9Rs0OgThlP0yRR8sKqF6IkKMPO940TVXvhFpTmdL922hjWN6FX4yXNUZJ5pcvEZP61iPWG
/DKsJ1XtcFShhEYB6pQl36tmHpXm3hA0F3O1RXBCQ/Hds+KBYfaZokGePGkhX02yF+bw1lF5vQ/t
qMIQGNfpupJYIkfOnt6cCGsWkuOJntXrkBSu7ZBmCDA04w01xfglmHHpbp5K2II9AxwYwbU1YDVG
DZ4ipULn6bjBT1y7YsfcstinUCRXPcvNsh41mJ69Xlwjc/J3WGaPKnHrixlWFsVqET+2Aa+I1hxy
mSYnxIXRpqsd/UZTtDmcyk0OpkLFK/P+bOICx5JqEuqSR5BtxkPsRNFLOwOcx7hVxBgYdDXQO2BH
R8shvPbbuw+IwNdpEWnPxA0MMKoOzogoCH6s1T6h9j3ScHN3bjqobag3P7ugS2/DZChvMkNXi8Y0
2xsUjHI9NmZ4Ikp93HWie8k7Oh9dj1l4UMMqxZg5enb9XGdfQolk1zc5Y1R9klOfQMBMupvGaufp
ipZvsWt0F8d2D15gnEMiVC6eJ7X9mDkVgSLBQvdMageoWTfUUkzkJk4dRp9p+N+qbpPm7XxD51Gl
iTFNI0yB/r/9o4AtdIp6qFGN7/eHav4h6aAt205Ya2gm7KCqNHYM29KHCTr3TnHgIBuIUtH0QDMl
AsYQaMx9SD7GSqNd8E3rdiB2siO9mnKbWt609EfUSvT4UVqn6VlyF57T3gNo6nnDgUGt+Cfx97//
f5rbbeiE2P7fg7tRRn9twq//Tu5+/x3/RHcb7n+ksF3cDK4hLYo3/lv/RHcb5n+k4+g0oZVLeSRt
cuT/V3K3tP9jmY5twt5wbPhrc5WKcu89uVv8x3QU/QSGyIbjSsv8f0ru/ljuGqROCxwZji1JFbLF
h7DYjj7g1M0kY8nqgVcKGJmTA4iYEc0oNrqlS2N/n5XCJjcEF3/s9MVh8rp4Bxr7i1vQNK1EUOyQ
/97mgWt8Ujn+Vo4blmnatoMxjRth4zX6tXDskDP6nd5qC48AVwtd7FQX4yLS/e8xWowl+RveGq1x
S85T5nNsDr4lgtmPWe472+1xcYjdPNjq7OW/vuLrP6Xrf8na9JqHWVP/j/9q/JpjrMR8YS6Z4rpy
BRcn+PJ+qcQnCyGORvehb4W1zBvcP0NwNvRompMp9nmboEqHQAc0ePg2TS2JfJpBxnEcnnqPdqeD
q4ptO35N6nIL/LCgkO8+CVs29Pkq/l13c5XSsGxOtzx8gDM/1N2esPRJz2wfUImPdTtPaagGYDTC
ScMgZOputs+l9li3/mNAG3Kr2UOwbmQEq1rRS2JL3zMzofqr4x/vgdx+7N2QTAQPFZU3NXK1cpRX
I0FAK6S3FnaEkI6ESRwn7VUD4i7uqEUhjWqXYyRYCQ3zTd2CpAlrS78dVm/TAOEoCesJj1VLxomZ
+ftaw0qmK1Wfbb1DW8d+zfgAteSAVRvy5iYFvk0LUbvyouCAJ4NoZ7VFAT1iTizSsm02KogG1eQx
jQfebjrh0bMG48hXufNZ5CmUCE0ivhBWcVwDQvUJ0GqHQlwY4ZQ0HOAp014yMQAtSiNv1nHd7jwg
SEckGLOaNj+kiqF20GnVTcG/ekBrgXdccHruGb3Wc5FmlO24aWj1JJopTnbXrJRXRcfKjdIN+0lH
mHpRsXtUBzfWnwy0BCsNVNYqaJiQGdTB+8weSXHtKfCtGCek60QH4RTf2hQTgyHHNwdQ4jYhGYKB
e9iuxrJZ+4mRQVfJT/GsL1ZtYm0+efI/nkHnZ0rYHOQsU3eELeY3419n0GpooyC1dY4U7RJMDtBV
q5HbViryr6pp6yHn4CYkxEHnQ4hBd/gBnISuEhXFl79fivmnS3Fp34HKVqh89A/J8Q4nzhRAI4HS
U7PXWYZRObi0+tsNTR3jmCiTiNvB3NAEhm4XeE9amMlV7yL+NughoBxlbwOqKzHdkuw75i9OpyB2
J7W9MVr1U+uFv/Y7PJhjUa9TCpRywpXT04npMeSs9bGkedMH3cqKzHvE7mILsuX490/52+GZG27p
ru6yHQj+Ij/ccNahSq8GlFoE8CXntk3Lo3bX2xPUWDIs1j4nAeTrzZHWKFVMSSCTSMCltBwsm9pZ
fHI184r7YUmxDN0Q7FeWbvMQ/Pr1I3sbJHkH6ETLb4Zh/KCna4L0Ti4sl8nKJzYb/xSgIQ27M6lB
8DZ1zQtJSQO6VTzWJXj+IsimVQtpgMXjk8tjAfvD9SnXMg32DVY+5+PCnAetE2sFdWz/bOeVuTVb
0wEnNZ3VAN9yisxjVGAURKu9U3NUhVGY3mrCJUTnThUvkWF9b720vkgQguOo6YemTcLdhOzywrO9
rOuW+Jg08ZZD3udPvB/f20qrDwU8nqHD4aZ5tbeMa+sa1F27nIFWvnZkeJK//GC8xcJGMMCUWP4T
PMpbi38c53nyxVHBbShoXVc9wjBCJH+ODi5ahnUbTRQjlredVU2InoLEoIQGEAT5r25o2dLlMwjf
HhYeaBW/1LxDGbWQ/qfihaOwu0bF4m5Ruzrs7wAPi6H7ZgzYJZPpnj8qPuRjmSAHJCZvCC1rkWA+
WERjERykPkHW9x20UI2N2soXZx0qEcZJ+xp13ffIyPwDz5u1zlnqcb/2FA7WAOXIDGE4iProtOWD
KiqY5Ix8fOXuiio961mgdsKWDpyTAWyE3x3omDxDb0KJUgdkTPgV6kl1lU2EfRDpxDoqLP2pFyFO
DKyQBSQLwERCPMaUHStlusvYJo6CIUbNCUhh5zVHZAL5AOY1rPSVl9DPjUtyfsree8HyvLK6aksL
hV6Am69Nw933JB+uG1U0+3Ho9412rxVWd2mq6RsWpAbovwu/KjPAvYQ7XKTfnbbXHm0VYfwwWOSQ
2/U8TGhf24HhR7F7twKwCj5CF7k4eoNvwZPnuGj4c4Xk4NXwqfzO3haKjTitdVy3U5FtY2QL07qK
TG/N2urS9vTsPbvgyp2ir5IJ6KICWbPqWxRdIdFk7C9IsfvgB5EX9eOQm3c5ZQCMXVK8Bn0eGaXl
cKVb6B3c4fbdV+CU1rM0umffqglmnLlWlXpLPL3e+1BLmPXVzZnw9uuAj5v8qSkHaTBxS0uWE4Ev
io9OOFU/wCCLNe4rreSlgbp9oev9mwlJPog1SCgm2Box6ScTkCsFQXDgvYRDTS+P1QmToA8VRPU/
fV2sU1JFtsww0wXWoDezBBzmqYn9caAH7Xe0s+kQLZAiz8aMZRKRnEdlGpGXfpCYwFbQWsaVa4g5
x42ZK1rcdBVrgCFVqaENnhAIT35V3Qd8YG6tcfd+gMz8wIYfoOPiNkcCUDyFyaX8CR19XyFVwybc
3RkuE1kNYG+stcO1yzxgU1HS7BFO07aww+7NkjeWR6crHRqOCP/7FPGnEvMPuxvBcoAdKcx1Cpn5
n/9royVWgNB0gRICYcfS7eAMzXZQzsnhVczSLpvPVSn7IY4abxWOgK79kLQyhxTdfw5sv5zXPqt2
bRZzKUxBIY7Q+NdLYdZhwB9kUe1romPzAU1PHwzWgrkOfYiwW1UFoCXTIxqVNMUcFUKBnJTiDSXr
NS0mAlqcflsZUYMaFM++br4CD+4+W/zn/f7D3sQ5xgQd4HKW+a00sWiEhL2JprtJWxefgZ0ufdEF
nAdgy2H4ss2zwSZ7cTDd73VvBJZSPArJ4DP1xcPU5JRcVfOW06hcMv9rX5yUKiEJZcdQxL2P+mLc
//1Lfq+WfrtkaQgFs4wdVX34kukSGk0TEribplW7D1sI0NM0h+W2bb1JzZyQHFnuvFG3N53rf220
4piW1CIyc4E85l/RZSH8NOtul+rq8n4gQ9ICRMy0BeUpDSANQQhDUShftVatuB2PQHPTZedk50bC
zKd0/ORxEX/6Hmx9/kwWYxTH/lCx0LOzplA6pE7psN5glg9QDMU58pDiur2qN4POOQOzikZXN6jX
CVYZ+n9vRZ2RVE/NpfHfXmR9rbZtaLYgs8uvfhfjgPAMc+PNAzJpt9/+/lUY863++FWAWLVZKeji
879fH3LslFU9lCaHpaJHW5Z7YueOzVmWp1KoEVgOqoHYiokfmAGVRmDuefPxLjp+cv37pag/FDGc
LHWdtoFFyWd8OPYOSaaNKmn9JZY9nQZdhcTG2XbdiDkW/BPpaJwlkT8Ux95Biw4Mv7iGFbxwjpUm
UiRrlblJc6/Xzne2zeYhdIfnKYGTnYkqug+s8q62CuQavbfNQ15MSzCNbJB0NkW+i0JvWjuKpj/k
pXDRl/ExT5tx6cfuLm+NOedTJruMZxasXvN1CHzEWqUvbzLgffvemX4msY8OGs6zTYAkPM8B2RrA
ezvBTeA215oYaBJDNZj9OX6KdiCqpGirgz/xb/aym8FfqdgETXLKp+QfW5ufFt/7kjW9BrJ5Ww+n
uNRpvro0G8l53yfm8FDRfDkNLp4sBgRfC8EI5u9fi2n9/oQ4jmFxAKInwQDuwxOS9kVuEl5JNsq8
oZoMrdvBqI/AneHKlfa4ZpU8+QXQFjhmFUtI/1NOcyZRTR9WkLPoa5hMWys/9qYgkwAcVQqDeE34
lrDZYz35otrhQgwnJ04b2X1j0o12+oYnP6UuaEAhIeobC7T2x6mYPXGNWnVxkZ3bGEAHLb9PXmVz
Xtk/vBSOC85ToCWWDk/kry+FR1Q3kBQQg6pzCAWNJBIxtBQ4sG7RFcpLMJAj33TI+DpXV+tB0mbM
Azs+x1S2OXvBgslwth6EQeypoFLsXn2g6vdxMOwAlRB6mZs3WopKjCY5/dYxzQ/RAF9whEWK6j+f
lnRH5Lq3smBfw8aABqA/azCgX8r+qfZpvv/9S7Z+P+BIE+KBo1gh6ajIDwcIVxVaHOW9tpi0oGf4
ZdZgFKq7KdQPZleE1yp9y5yi20dQXhbONEd2UIrspTZCWwFIULVwS43AvQawwI6hJuwV/hEQ/aEZ
HN0gfNB8ejFJN3mHvrbtpTdZw3XsKG7U6KNuQleztRJUM7OvDmMoNijG+8wiXOMsOurCflLbOjSJ
lbcbxhNFZVwaiXSvd3Aupe1jXgvvMGc3VuE9Ulqiy8Fg9mg4VhnNsXXDNNEzxDxJJyp40p29ViUn
V0+sU4zg1Z4ydxcHgixC1emfnWV/X2OlyTld0rlkpzbeb/6/ahqUxXFShgNSALyAq9CgUvQLB9iL
ZSMY4+yoaXTlqe1jNrXOX2oQz/jEuFNHHv2/f9PGfFT99dnmYgRfMp0MvF/2h6oGgwXN95Jveszh
WJZOsFFIZTE+hEt8l7QAatyJQtDl56xdgJ8MKBe3CeBgsi0+6XSK39cWLoaHzmGFQd33cbTfalPX
JCB6yeEo3e1YQ7fNeNM2ybwOZAHwvxmUGiRBtUZ/hjm9k4uiw81iYdK+1435KKV5OCLQ46UDZ3+Y
8hDPIyNFkErmcFHqM0ez/prVng9sE8iHFuHBjjkd/v2+ij+8QXNvmqaMmr/o9432X1+yq3ugLlvA
vi7jOfj9DcPxk2+TmEGT/GrNTiuLPPZGT3d2oOMwMdQpmvtWuc3eQCJvHjU7DE/N2iUPkzAqSzuU
QeCRr018s1mLp45lSGsysUFQy3lTqxC4OeaL6e8++Si/9cctOXfIcUO5kmdkngT8uwYXcjDiDtQA
x2JIt6Pu9hvmU9YxMeMX9v4Ywt6l8ssnt+gFdM5m5bdt99DbGR1OikhLZtpResFTVlXuoTA05LbQ
ubEISOAOeIbjxrdmtDehs5m+Mt2sv8QKnVTjBeqTpdwQf/gwdPiFoxya/ab+cfuyCxCrfUsznVhP
gvOSHAG78p4w84CViNKrSMZww3QUSTUUbToGI9mBgFsanEv4srLwGg8/FMgVoy1fhRi3ObFY7FFo
Joi7JdnEztdNDC/uIVNNt0bTHFMmII0bjfb6ZkPDsRKv/pIUMLF4zTEZ2T6+3Fi37lCJYuNAgHUz
NMg088FqduPYbQN6nazBwn60NOz3RnQBPmHfexprw2TV3YoVnNS1tnBOWTm9dLF2qrymOE+1eHWw
2N2rwLgf4edWvVveMy2NYHHvKl1mN/Y0dKehUiTzThxyBzlWS5I630x60c5Un2Aa5FtyxPVlnegI
hfFvdl14Eopha2lZdGG0vanVRJ/qOnyErXcfRMXVdXsy1zSdOLic0FcJDEIRVkeu+7h1HdhrquF8
bmcYmTA1TBtCBVB4YJyRkqYuwAYE9HPTTJaTcxPWYlhq/ohxaqBEZgqavmpU8kkm8Xg05AY24Q/m
Cu4qafIec6gA/motPFHKV1ultI/itN9kNV3OMKj0tQb795p5sb7OfEa1wLgbEA/689haJDFgqwSy
Xj62OuirkNFFiqmN3Ojy0bHokw1Mhz85/Th/WPRsqXTHYe2zLf7/6+ulUsfua4B4KPIGSFs1MFOt
ahlr4woBIoOv06XjsjAIw6inXVCI5IFgbefgWdFIRweFeknar5x4gIHfhBsCHvbwRotnhYy9d4DN
9GlY7IVZVXTOmnaFJq3p3fE1zMwt1D1x58c6fY98XPuDjrsoQWUZ66l7DOm2LzOXhnaZgKMuhuGn
D8fz1igNcMYtE2ZEU5UKvL0ceDL0FK9p1wOqBLzcx0OJYlVgqpfaOaGbcPEl+Zn22G5i2G7fbLOi
T47ssPC64gpPG8proLpT2BCBrnWatvOG5sAU67nNXRJ+7cJfk8vYrYvQf0B4YN6V7Xy/cHfIoNZe
0CkRJxT21bbqWWKmuJAHQRLQOsLo8GUMXkhdX1ckA7/ahkdukWcDimyglnmemxyRlN3+oxdgbPD/
vn4C0qV2dAy2e13NS9K/tgK2rSirhaAbW8AXME26NUD3XBYYpkFtNz/YWJRLgL3QEI5hl2iXsS7M
pZd7IFcS9DcG3r1NNeb7pKMNInIwZRycGP2j6Z41Xug2EiK4McigfIuOcf8mBstba63efrKv/aG1
LG2H86xrmgbTtHd13r8+TJVqQ5cyOkMFnoQYk6JzaDfPWZR/IXvRZfmP5qz43kJ5XIU0+3jZgOwR
r5F4rzh4glurbpCFEX/oxml9FK7KL4ghZqrMvp6/nQ7j7Vqzkq9wut3N2Ewx7Oai3+ZtsNLCgUNp
lb10jflNsJdmwhh3SOxRsrbqC+IbErUc1paBvjV4QNQyHTaS1HK2BEsDEE8n6yHwq02ZAWLPmsHc
0Vw/0VNMb223rVZUJvsKW8c6hxC1/vtzYPz+olu833R1lbRstP0fXvQwoP1KqJiPiYlBWd/X56i2
XnzynVZxFz8wcSLwhPFJp1lnz8JIDSmkf5Dt8BprXHxquOMnW/sfqj8uicEtxznFoOjjoCBAE9Kb
HfiFwQyeqrF7CgoGBVWPzioOtSXiG9K/evwumUtSYacFdENdgrGHpODCevuTavRdWfprNWqB1Z+H
+/TZqAE/HC47D/tuGCc0TQz6vVxwvcxl1j/5tE7jL5mXEjRIaPiaT9Mu4b+tUofmbR1x0RDhSmjE
wfek5gjWOPHW1kYMbrNEmobnbWXY+wl2fCLY/8o0IZjLI4mxrMirGjWTvjEJmhm0jC7DwGwPHG4E
rNCAgCNwRLeNgJ8gvPLcj/393x8M8/dWEZ+anp1t81ZZuvzwYDS2Dm3L4XxpMQIPseMTP0HEgo3S
pnEzQFawOCCMByVtMYmCJUuTC+Eld8gWmfAUxT4HggS7JLlJfAwqIa2tfRmH4wIbWom4jwKjtV6N
gLAxp5FPtO29TRxgh48Ncs4kmVsV8Srr949nDl86yqdPNrk/SAX4iDYjeIeW53yo/HUNZJyRhXlS
AoP21CuZd/lytPvLMFVztAUHoHGyztKDvG6VbPfkZL25uFD/eb+13EXmWLJtVS7GOBKR9lq0tlqs
/H//IsTvhyHeT6V0IZg0Ejz04TBUV6Xtux0tp8TqHulAbAPdSgALT+heUVX6s90nDOkw8iZmwtHR
Mg0PfhI9GfMUnaPkVsvBw8RRTy5ZLJtV1kfkYKrbKFdqmziihVOjfWFDO/z9yv/wIivWlXkKPK/M
jEp/vb+6rya3sHmRx2ny9wCMCewLA3igYwgsqeqzCyEHZ2cCrzGLLXjr5RrhN3KR/ACPzvzkRf6D
ZoXrQe88iw8UX/p8PPrXNpGGgPF1iwK1dSu1wFtd4ZCX0Yqh6mqKBwOyD5KKXlMPGL5G6hHxGioG
Uu/HtPdJvzsxplP4zOaz3yd36/cTOCpsKfR5miyZiX9Q/Bia7NPMISuYkGp4VFgr3USRw+KDBqIv
suW04626FNgbhU++bzfw9R9H3Xr4+3W8S09+Xe6UQ5MeBRSfm798eN7sUY+sHtrYAs7xi0duIjzD
oL8Z+2ragQcF4FpD4GX7IjW8C6KNLcFEBOWcNzKhTQx1YC611dz1MxIFi6iCDOhsiAdKyMrAtjxp
lruN3RJ8I2OvrW48zZhWNUGaY0tdoNWKFmCMqxVClJRIzf5ZI4ljg0zEJKnPPEEHxRhcq5phQg3V
P51Nh6m870R8O86Vu9H7N1nscCo1HVJlvZYebVY8OJ6lc4IFUB15NWl7nmWvSm2m3tbk8HRk/Hwm
yJjv1G930mVlUbOazPkoyEB2g4A2ZThjZ1m2d548BH/g4FdVTbuUNiuu9spchuiU9R5MZtTj+uPE
gQk58I4enq5PXoD3adCHC6K943L8p7XCk/bxBchD2+l1xc4adcwc4xVjDLKnXIynsP/hdYs4WmAl
LRbgTViz4zHfdUmVrqI5KDUV7f8k7DyWZLe1bftFjKA33STTl/dVHUaZXSRBB9CDX39H6nTekV7o
dBShra0ySRBYWGvOMYsPWkEPsvB/4CHOR+5u2T14si2Q+fIsOviOwN5MhvpVel5ATMX5tHSH0vDv
AI1cl6RyWoO2D36LmDJwhh7NzUPjzeG9zvUcu8K4ckgb3WojyJ8L1M+xU7WfJGHVCXjS/r5GkBY7
9pTtvdyvE8CwOvn31f+X4eG/PyKelR05duDYF6nC31a/KBZLCyTysW684GisbnoeAMicTc/qgeRK
9gxqjcs1pH5cNVlMCKs5pmHXVAp+pIHZmEBff9MH8oFARvieXYFte+2W2Gn6OLI/w6lyyeCYYWHq
8JdGm3WEHfDlNGRtMaU3703BoYqd3STWa3wf5SIAPQVQs5QFxZPkuk1ULIz8q8C+Rmqbd2QiLEF/
RvRVH/Jyqs9pUddnAHVkNYaLSIquth8mn+8o6NjdDmJ9WWkvYWEiHQ/AyU/vEmYN0b/vHX+XdVbi
uEC4K6HTxLcGH5vg8F4OW1kxJxh8u95IBsNQpIcXnNiJJEGRe4axEVBcFyhMvrwPMEfbYfZCQLF7
UrSAGI8jfyqadhuRIL8TubfsK4oIRzzasPBTOlNnGlDoZAAjS6JqTnb5lq1fort0qtuuJZ8NnsV/
/hE5/+Ox/386MKB0owgeNopPip3L5vz/HA2tK0UkbbJ6puzBzJnqhM2P0xq3xUSyJbRhiAczgY8I
uLtuoAormquihdoUcm8IxbrxilGfkY6h/W+3Y788FguJIaOd3tftCptMy+Nf7cOwLsZNaJNFJVCw
//vatS7n6d/WLjMQ2+LIpZ5Bh/rfvwQCGbtUoGtjBJ/tnt7LdOwqfNeL3VwXB3MNT2BjHkag8ukg
lhsm181utqlVveuscJcrfswoAbWEpHRt39Ek1leNCL//x0/5z3OO+YzPvJriMkI39bdzLu/ZDfuR
5dIsFyicsTxnGjWQGkNQojXsHl0w/01XAF0Vfd19w5u0yNQgxJIR4L//MJdP5G+fGJ4b00Zm60Ue
atb//sRwXVc6koQOoEyKVdTvPGLh//1bWP8cTrGVmJcj9dJfd/7hsSIXoWwRzBPHuZrYi7lYDgcq
jeVKFeCy6FsoQt8L9+y0HjbH0efFpEliTpiiiwqmAYj/32hSABmdLMVMQ21d29WJ8TMxyHkj7cPg
WPuIIo68Il7Vq2yPkWG68vXyIwtmUkMGCLVDMHwZRNl0Emf9zfokHUtLBhnzBRYjodE31RydzWxk
+/fltDcH5mWFYBZBOOT4onWfUFY5J3t67NOSAJplAJnZ9DMhx87H7HJDsQgGxCmyxiKqPglYqzZR
xw9QuMRfEmU+k04OwKi3jj7RlYPpv+C+XTeylieSWfKTUmmC9Xk8ajV/Ocq0Dk115zBWT1xPuMBx
hi1A/WLHhpZuPcp0cKb5iTIpOzv5U07S8HuFaIr4PPulx/Kc5CkG/MIb7Isl84HgoIg4hOx6aLiz
QYEu95G267sqWu9V514jh8iumk5f6walxjgAFACDEacQatF7IesijeN6wqqJa8ottzhpiBeZSvbv
os0fMh9SSi+PU3GeZFTcTDWTEzh5j7B769hdxO2E5ulITKZxHZTcHpRJZPhfsLOiAIlKH2EoYoAp
wc6rsM7wUvgHY22uGf9Z5+CSQTADafQvoM/ckObZJsZ948I9TGioeSeHounUsQFnoWvsF9vDnGDM
9f96ff+5y1xORlD7Fs+aOXj4t877Mi0NMQAZZEff/XRIxb511+mtCwLnyBULluz34Bf6NJEaRFKv
WcSXXLerSvckspUrj0tcRMQmUzZi3/VF28ed0MbW0WdltV3b/ooBMXn0CF5OLJg+nofQj92w+e5h
tFncEMNhMigWABXMsgv26H5u8lL2eAfFmVz2yJhgdkNdFeaHNdT5MSD1jiAxzP9BYR7spbv5T9gF
LPD91J4a27OubGe4bnQ8CpdYUK/NTnn9h9FHuW78RSLkIk95l0vPuk3VMQjz9OTO5QjVny2UYxkn
dWPYt0Io5xYUmsuI/EZ04MsKPMdEtHTtzWrLr6zxbha6hIigFnXEEXVfOeun2QNnyFyxEaLi1faK
jPw1Apo4lTdqVsVOYhMELofCMTsKj8K5WTzUiQighjJMen7DdKLDbPeXtp3CAl2hUEpKaIKHwsoq
Gt7XpbBpP3ZUfJ4cMXfhx9QDLXDEVcRhdS4xqRIPII2Z6WaWwYMVtiiznaXZ1VQ+NAnnxLtQtAEy
pceZUXKuCK+RXB7PNQIEZJfnChAgEpCs4jKQNf/jru6E1j8aEoFz2aHpDDnRpW/5t706AJhGGBLr
Saox3eDoAlqcdK312oNG2Y0XD/iqv3MoMUloyuUywyBQruCu4tbBC5pvEDU9QYxhBGdwzkjCmtXO
WfMvsGJQ0AvrOyD+k2jz7LNNS6ZbkjXeglIT+OG2GBdtRkRGEoG5ImpR3Vll+kgZ+tOkyz1Ut2fZ
oKhfxzsOsr1B87Cfp2ULFN2icwBz3slf/YKvSIIW7oIjkCdUzh5NnYilz5Rw2AAZ3huap5AtYNm1
2+4kIXe7ZTZ++p7RgL+yafhIveAKoemDY6cFqXJu3x+qoASJnk9YNX3vnvoW654+hH39OAfNCHWM
H37wgZnOxA/X81ObRn9ALtobCLwXmCvqNeF73wEZPHrwoSkAkicrEw+9o7gpr86XI5ORVbmZTD4e
JANKoZhgiAn/tsdzItvHpZ62QEyB5AXpxaVKHjbgjk85DCEVETEzRj6cw6cCmdiu8dCYjWv5wJ1H
IwQky5D8ESpJrKBgh/Gu0MbLHfe9J6G3twgF8fgcB8tZkqXt8UQu5oeuIEdm5ICYCqiw8h47FgcB
gfocYogjEijfIt9CF8jkpmFcvRUeOPyp8vajDm5UIE5Fk9mkmZTNxhTZB5rGK+gY1wSkcUhJPhy0
M9GGadyZOSYoFQaik6bXWJEP52CwmBtmEqC/nMSSxhs70Luuyb7BmevGA6D5FvTXptQBRSEpgsL3
bxEAQI9qxy0YMBJIjepGFBWN1sIhmsTIwRUYnwwtiY6ykxFjcMxdDj4hMPvBAI8bBcj1pz6HzU1C
UjMeoVH6nJ5juIVV/Z5NweMqy5Orii+ihu6AEztsqsWfMvp1+/KeRfIekZi7Sa3dX8HYosa2PwTO
c9rPRYzFrGGmpX7mPpo2PdudD24MABjwBz9C3Fu9gig5iLr1uR5O1bZpJax8/y4cxKcljGs186uO
ER/cakx/fDEd8CcrpKP8iVVdOyJqYyZo8GwdWp5FVv7OXcsH7DbPIMz7ILu2Bf911CqMIweuQY5Z
L7PEJ6iSxyKtdRJMDFd6HrsD7iXmk59iL7hfCohaANtkvIS8L+UCpWihXrQ8+NWo8X9suC3hAotj
sInwLohIDmYbBksrzjn0nNjsPvK1gciByACS/13peABbAST74bk0FUSwDAiXAeeHkMUadI97IOag
hWNGCxSTOzHx/sUyC2E/mL2vFW0D9evIaA8sVh0RWitvV/bEy1CswuZO07BJ31eF6cdcCdlTzYBi
kwjHqi0+Fou2si6e/npdeYL5VgVhTFw9Virfu0rzS2BTeHmVi+k3wv47Bh2f+BAiKQ5c6oP0wVbD
Ey/PDYsw2wa9RMvjjjsjI0kTkjAj3qq7zdTwKdGLJt3yByMNYjCLag0L0vc6I1hCPA1saAh/PKep
aYvmwTYL+eJOPcK3MbFCshF1XvluqIXHUj/4qDbpW0efBi9lxO/jUanFOfaYTXnv6RFQRFORZWr+
ltKAHl5U73XOtyXfHas/ZPaotJImi0AQl4K4k/LeMYl+x9hOhEs44zJe//TjmiXLATlNjfagJcXV
5ZdJl0+751Mkr/A18KE01t0n4DByPx0QJf3n2Idk/uC+97rpJ5PsWL2tbxp2q6pFuZiWPGjsbPtw
cv94cr94Bsk7Vc2GmZWPprROQZM/RuSdqtABqNqzy4cL9zcRdTF12I8ploc66F8a4L1TCAhWrdS0
6JqvbLO4Ug2/rRnwqYuVe2IKAKW3wEtLh9j4gPa+DI17WwYHPbPd1pp83mvZghzyTVLf1Br7trKS
IhUscZqnmxF9G3FHIY/U5xwqmype6a5VyIYsJvoGQ68Yze8Qp0PS4l7FaccOvyODnfFzCwYjGHm8
gIn2bpkRbXxnXFAAwmgYXq/Vo+wNojbqCb5ySraBd2uMcMA6M3dxGDZfudDNhp5hlBAIugXf+y3L
7oA6HUfGBMtkHVlsllB3Rtj9diFL1oT1bmH0Jl/n1Lg1lHTNShXB/JiWw1PHhk9wrkSKIRnREhgR
0xv6LqLgjOFst/gTvjjPqPZF+CrHKNoEFdq+fDQUIksmEtp5xJL/hh/OSaCqYgNQ81kCI0ZDtdOR
AFeds2Y6Qv+yMAOAKB0S3Sc0VOESbR0A/HYG+mXm18uDzN+QIsnYi4eVqQxgkPtqdD39Orv8qRdC
ZOmz/8G+hY19wkVl9yESSoy/f/2D72X3lbNdV0qUiyLVjhClW6wBntITlfS3HyoSZCiY48zS2wVv
xYYq/XuSRMIDx7qC5gRkyEDRKkkrXTCObVCNHaOBMF7XMEFStNEvbbDTbKZwaVlMA0IVz2AvqEwe
akPss1WPV/PaJYvXI33Piakx3zvTIGs66NHtT947TTg6pyUd14DkV7eTr54XvFka+xRmkRTNTkjm
GGEaYvxsob3EC9STDTkEc8LRFaODoMqh7VSaxLrQ7yEjNKpuPVuxni2oTGGYNB0Nk2FYGc654sEl
jjstXiGkJm76EtbmR7ewGK0sn/ki9nvK2x3qHthNKD9d+klGC2hiwrQxRf1bCxV0Y2rrVLmLJM2g
hjzIrioHHDGjcl6HWn9EYKeSWmdvc5c9adgA0OsA4I282GZq94moFx4XLSSAQvJwyTzYGCKjM+dC
kMKXveUuQTOsPqSNxiEHqnNcf/0SYOZorxubmPLaJ+tR+MKNlY/zcLXVGZA88b8ebsW+GG8NSWyO
WFDHUQ6hQuXtFisET02JoJ3op5PqnfDWgRSeOwA+Swwagsuzl90K4sYgr4XudqgeCJJLt1wlfiqT
yTumCTLhak45VZ+Dqff2FHyP5ehgpuk+15lzsqraN8PtWBu9SeBCET7LARMcrx9WpfkznHNQg2Qa
7BzmzDPSjLKsksK/HYvssR8YtrW63uTznMPjZ5zLuJd4J2q41hePAJB0XI9/JCD7mynKf2x9VV+S
ZVLL3Zs2uxlL4BVkBHsb8abCYAmXTPyt3OySNLD2NYsUjQ5RwrpG/sY6LazoNQO3MHoTQGnNM+Q6
+0LL9bqpos8xQotR12aYrJcQwUh2x4FgrY2yq0+C5LaGxW881eDdSgRdzEM8Fg6HBDxcCKX8bFzR
ZSpoUZYE6pJAvgnMHWpt2tAEDG2sBTR9ASEJEQBM87Vbd4EgqK+v3gOHMzTUxlMDoidXIK0Kqkoy
m4KMsaye95n8gZ+E+NopH6zJXrbR+u0q9eu0hbkDbghi1Mdl5DXQl+esRB4FydhknLE2PSgu8vRi
akVfSyic2kvmIad+kUF2JMe72zU0cHZBwY7Ghr6hkUKzuHU/auR1OcOikx12fZwWXRHDa4vrJhtj
S0d0AKz7UkmyzBiVbH3PO/X01LfZXIHrbKf95Nbm0WOiUqiDQ0fdNvN9VjpEiPqe3PXLrwVGm3sO
1CpsQwmXxmFbzx9SjhWSGG6UhoaAMCE4wgcjUIV8Kyjit0qqEGcA6GFkNgmRSk2ifAJMB2wvKu8O
zLynM/SN0zyG87VevhgVZzu3sRkHddHOsmxxMJYgidKgPXolMQbcUjdQmmgkKew7vtu9pSsUREwK
hCuv+mCtTv4frW5q3zMXf418bnNpJSDZZtmNJcyXC7vCt+qAHXmlkRMMsRnmb1rUJ7OjGWGz6Ioq
yvd2UX7XikVP356IHWvZjOb3nAZyq53G3dmt99Qsxc8gclq94CNdkMhe0V/Jxadi/4t75Df7eZU/
3IRuiY8hTv2SaI1bjBKxG974i2StlKULJvMprTJz02Noi33FimgxtulUvS11anB/9+79LCddrDPE
hugXMCI96jEedUAERxlEj8YYzVC32CCUf87hm27Guace0ajAbDqJF9goucSMFbKBkRy04A13aIp4
dtHV7H8wVxJsR1VJTCQEntHOSybVIEgbXvanmsSlOGuDj4V0v7gYyPwbtvSQCU5jpNOq0SXVpeaM
mPwjOfBTsnrZxFsij4aa9UG6JAWL/nOKgN6WTf3RmSUV0eUKly/LvhhqM84iUk8861fkdDMrQgbo
crHdTvpIU2uXWswL20n99gPQs9IsiVDsDibrzapIUolCPsi6fm0ADeH3HHZB6HPKpZoIV3UcFE7y
dAL7Fcm3qsttroDgCnHP3GXgG3a8IPWOYN2PoY4G7pMULqtlfY0BLapAE8gG97pMXGx0jM/z19Va
fkBxE2xIwng3Wsjm1cUuyGaEQhAIs87+DJke4mUKD/W6QkGtxbsqxcH3SoBs46NW3cPiOZcYlTQe
PYiJdLXwI5uLcSWg3eiSKUjW4SQljfiZy6RPGFKLywj7EzQr016AxRfcp9vhOmgsYkSD9Lqbx0SO
nL8lKWdcyJLJucAulwtYfxwwdmws7f12wdptcinqxJudc+lpFCVW6O0nuez1NHeHAuW0t3b3pcXP
MQEhAWOISDbF7KNgIlFnGhAQr6tVmPFkRc2ptjP3hYShPyNLa+MH3cQBCpUcpz3Icjck/qmfaUSt
JPNBz9xLZNmoD7AWmBwHakGyWTgVQvLwxpBWdO2606bpapPO8SuOVp62I4Ibz4L7uv7Vrmjbm3HZ
eMsI/lZzluZmVO9zHNSGIEpFWwTh0sVOHHsmMc4wnjNb4ba2oyfoDkucevpLlP1d1q8v9iSq/YD2
FTwm0vQUaC+jy+AmoPyixc2QbtIQOF0vvSZokbM97FNsIRE7AlElvZlQlpNaw39cl03VdPvJ8R+M
meq2ELcMDFso3T0BFXq4iZ4sh5uRPSP3pxEOkUz1O0U+cdYyqcscopz1Gk/VEMRtR5sz56VVEpN7
jpWSlNkhyccSGEZRY+RZH2u04om29GdZse+ZGeqNPCrjStVfAihQkuPiMSy6kcYE1dddGgqX4kFJ
vjL0NkGY+16Q17jPI/Szjvgd3XxMfAUUKjCGhARvYJWuvJ4VF3FXG92GAim7uHpIhUJ+m2XfK2lX
lMMkHXSglM5O8DkFfXEqjfSj5/Z5BA0NL5ZddmkV3dduvOfA/EgvLYnSawk2qmEgsX/vaVs+DU34
JZvPtadYbqL1Y5bpPZX9sJmH7NQhDNiNxRNzzr1ftPPGWSfEA5XP8UWpFdInTj8bR51dryTOgeyj
uBt76pxx7zYFHcmAADGSDbhUPTcmmGeX0WLGHWTDpTKzC6TKXC7z4TYPomK32txIHfscFLCVMo9Z
TCDg7A3WPY2zFz9DpckywQuUByc2SBzkGd1Asm4xCP0Qw7uZkMEmeYMXaC38G0l+syvrW5laX2CQ
t8OQ/UBJSkx3uHch/0OL2Mqc69Wg4tnvIZeR6JvPHy1Ilph/1/QKCFkqwLwjJ7RK984x1nt6npBS
W5jfc6j3dpMeCZm4XergTlowXGsrrFDkt6DEi442TIzp8VJmJ2vDo16XbZgFIeFaguQICb1eEA0U
1LHDeIlz+m5Y3HM9T+41k7nrldsFOvLyKKOyPGVGiIsiA0UYRCDwEq9Lu71jpjdNZKxJT2Bs6KT3
Zt7aG+qhip9zL8bLrtPfdmYzHTglGeMG4YLkUhxDlxyhKntjfVXOblktbvEKlobq1XNjLRffoxJU
gNVPGKmfwitYvRZ7fpQvCGvIgi/7XmzCMHhgD/tS1byZlifyeipOVZPG79RRtTfjj6hmUqODAzny
H3Sq7BvXLb/Scvqif20eoobhDHzWFU02ODCzgeq0cPf3OspHmZoqplpv4oiPfq3fL1BlDbE8XMdv
Lp7wvtzpw+7g1iNUk+d2cVpQgXQ/QTedSumtu8m5cErM3+7yt81h/KNGX+x65fBI4agrU5LjRX3L
cfIxViq49kZNdep0ARYzUM1DvVzVk3HJB5gTJ4AbYAzk/9V278eiFS8egrKgrlcY3Ly7BkUbwNly
jy+ZOXkXoq57Ncqs2HopoS/VkJAD0+9GqT5ts6uSYQ3tnfIdOt7p1orgxSOh4aWUnG22ErFdXFmK
PtjijxBRSxpi5MbgXAlMLOk33LRyrAgdGS1DlCVgNeetUzRlnI7VAq9vmjfwX++nMTDOoq1E3C4c
Z07qOYc60+VmEeOh7OgYizxqYhiIBv0rEh3wG3KNioZrW1ccqzm1rmEDHVcGTvuAQFFpPtIHV8bF
fNX1xQOEt8T1g2eXsDUzj/M5nLY+KipGonabFDJAQjgP+4wumIF26sob+qsC7fVasxmgKMF8LiYu
LCTZ3OsGabCZGQhuGDV19UcER58fwuBMDUmbC4z3ACgOKmjxRZVtnry5W2ru9OaQwECOmDxZJJCr
G7htwMRNFAqEvzibFcujIGaH45xWuerda37p8KQzIzjZtvpZfFGBtq/xTuIUA1IvaaXkwM19OYJA
9uwvr1rduN8wNa/3kW0+cFRcrZrhI8p1Ffr3EO7uixw3DVxcrgrupc+XoPBp6HQwWx3keuqsaC+K
SD9ErjwGFjuxs+h6qyw6ZRqCwFaXBZe71AA4SLtaZLegtqudYXpk4nUVfcimFR9u40EvDqrn8iIG
Gsr+zYhTo643Dukp8cXLnHjRrgi9a1T6R28JvkcfCmxU13DgxBe+jIdlcMftpT3FIdJdOXjbqJ4f
rFah/8jONidHMbjtn2GC1ae2ZTV9QGYAj6eZ2DFqdKAlkl3udUs84ns1Puys/TGCtWd+gtSe7rV7
UZV3h7Akb4g8tnicfXebD9veJgt2LTyoJgvYTlqdbe4yKyE0bQpqHyJifltJdVqpRpiA1JAvw+7k
DNPlQ6ZD5rXLTeVZfxw9vkcFlRoZaSDnTX2g9f5SsHhubOLfZOV/cED4SRp1t7XDUdH1vGI+nHaC
EgSRoeCMET7S+SLSDjkQRENFgrpe/Zeimq6RmIDCmNxm26nros/3KQZNqy3ZC3waJ6Nxp5rsuQIt
eEEQ4wdgHo7SLahdnDgeFQQOXvrFBTAk0qbM+TYU6cpm2sAVFebBzeBUNB2iri4w7uXUt/HU8x1C
nX+3uruZHGXsQ5MBRtPjW0G6JbD8N8zCRqDrDpYn0xCfmUmHm+jbA6/BXUXIM5pvd94Os/kKI1Pv
/Dr86iHQUMtw018LvssCAQpSYvmHie0TlFP7jFKHk6nst33g4nfR70oXFHslpywhG/R2SgWhh7zy
3qR52wb0a6tz2kWP3jBdDeFJuhMlMN/bNuqFQh6MNLqdpLHqbYiQqhuD5zXLWBPuyFz5WfnDY1te
hCNkEfK3cOrPc0GS5SV1kgkeo9DI/ciQVm3bOdjxnp46GIEvSIzhX+BTxgDWqQHeEDBxCyfeJhvM
w6xRr5rjqI6eBFcgJ+7LRYXTymsKTMCUnJvWFfSrccP1rt0kuWNUibSNZ03RnkWNBwqorbZzYzHz
lpxr5Sq37kK7hN3b5guSEa5rRSeXU22a/XmLx3tvsclARmES2u10CNRlMbPE8pmFeRfugTOIE6Dd
DFketjcS1c9R1aAMy5D1ztPA/JUM1nxOj/TFb4mCuDYd+61oRnnOjWzZSC94MDp1V/XuhMUtqJjK
CHMn5pWjLah38CMJfvX942Rdi4xd2co07BBOTHS710a0vtadpms/f3hGJK4K7e1NHWU75TLNEbP5
1dEWhFscCpqTmG3GfDyxxX1m2SW4rPCurGAm849ZBQG0qPiX5SN0p7tR6c+0KRSAJ2hyKMA2fu0S
y9xQyvmAlVvCfacxel1MDgDH+Rh7A25nVJlnpvQHv868Q4t3mVS+A1S86KSH8Js0myc7vK75c5/r
atHSPgHTu8tteSwmoOttcEQOrbaILc4DaRbcyvcWMyfQHvSY6RrtGMbmWzc1H+ixb7MxwuZzcFcq
z2YJz76vSROa16doVldDHRjgJguPU7qhg1z88QarxVjhfynhB5Ss602ZZu9LR1IBNxpYKryymFpJ
M3TCX5XXDIJdfjqGd/TNbI6TEJ3sAQ2kue9y/z718x1U33lHo4sJg2+COG4EF3B9y/UAAAut6wQG
KOEQ88xB3Y97C9ATxtiI2EUpcLB540uEz+chqAyyvfWx70zvhrYoaEp6NJ63vtphpakIfTiVnM+9
pnpGo3UqjAXpnqyeZVsG+7KySC1U1nmiO2u0Pffutf1xS+dctBKoy8VHWC4fq+l8RfVI2QhaBDLT
e14t08Gl7bRpYBr4o/CYecnPUkMToNCSzPSONQAaRmgHW3KbdDOfOUYzP5WhcWWIC488fGoihsbh
QPCdS+8BzBxrOqIMQtCPT0TlV7xfbDmCIf4S2uVuiZxn3Hl4l/wPNBI0IaaSYHmuKhWLhQ8G+w5F
k9X+Ce36BfrQwKHVOsehHO84PBkq50zTSUy/8UcJOADWFKk/IPOA0Y8e20I4Htu6HOPKoaUKiJXE
w9xPPGLhivY3ROOxzzsP8qcev31Ix1dpC/4D2CCWfdLBxok75/q8lAPg9GzrhAy43QojqEPOThOF
u8Glw4Bp8mFEZBO7g3M7yuEDN+IdGhjcreZKz00vjMK4Jnd5+EOAyWAFH1VAxxdz3E63/Q/jMaa5
0BusznmLTDluaD/+Qpy4irBlHKiB6DzaGBw9O+xxRh2DxfG28sIOg08b+xDZ4smVJJRqegGMWzmI
1Q5SyDNOvWjHAXKdZ3W1A3HFuVf6dxRcpMfy5g6hjV+UDYQJBXPAQcOnay5928Di9oIhimIzJORt
qrIDozPAWLkrnmAW4GMebpFO0gX6C8Pi3zfkQSSCSeU2I9Uc0Pb8LCgYChc61Vo0b9JFyk1u3RJL
m85XFx0gHdN4nTDXuQvNKEyT28qS7rGCHxQw9o/p4ENzrnfh5PwUwrBZbTbhNuljwcwPG6qK1/Zy
1OVLEhoFESGXSPrVMR6KPjpY4ang6AdeUm7KnJkjN79DWHvvUER/gSERo4V1PqS3hNh79ZgFOeEH
7AisYQrYklNd08565/+GZtgZvz2BApsibw7RshJ+Qx6I5e2DKSPoqiroZKSwHF3uoSqtt85CWa07
pCBjxR83/jNv3X40STFhAIZhayl3jvPW5/2TOdKIFuhFyUZhbFQTnp6qXoCD+G1atbx32j3CJHgi
jdg9pZn9OfTZCbg4t5d2+VQOVMmgPC7qeqVdcxEMCehcNIWYVIms+ajEAp3Kap04J5DB0Q+10b8i
UPtp+fe4qvc906mDL2CzuI7FKArXHDsbHUHta7oj2XRYpHyvEAIcnQIye00Jd/kabhGV5MoZe9+e
rgLLwKjpflnuvBe0/frOG5CQtBmZ0Pz9XJQ/ysV5OKY5Z2v/2EVnsMPG0EEIaHF0mPMAhPjck1Al
1uLOW0hGN0w65Xmgi80UOBWmJGck87W674wsGelyguImSCNYubWQJ4akaOp/OMS+jMhzkf1eenhM
G7wPZECbWhjbAW7k1rONfeFB557n18XXENcsbmbjWu274cuZea8t2Z8Lh2kmXutsS8/+kRE+gvgw
Mbupv4IgRrgVfkHTzWNG4sciWp90bX6nRKIatAHiIpjNh4i4S7Yq6r1CvMA+eRNh/405kui99hpe
1+sURvflSLvIRNK7KW0nXnsdxLnDJ+FeXri6k4QZjSUTdlpdDCK6PaCDnrzHb+ZPhFa56WUqwjVZ
CQB7flXTXWHOCYVFkDNlH7nFcuXpLi7m1I/iWeNLyvMGpnfHezS7EPbIoDdJGx6ZbPq9uR1RL278
SZZ70yGMnU6IS2AD0AnnTeTrGUX/vGmNkgGmH94HM3U0PgZ6ljPTw8ipuTTRbB5VvuXrMON2eMTS
XUZ8Burg1vm4Xw39jdxj8Er0bmkpdzBwIhGOB7cnzbXS6HvLkIZUtmAMHTV3XfaXqIJoEmib7ZrW
Y3HpETLjPmGAWxjxtbiZO61OpOQ9VdbkMZIgRNtN/ftssRKPhJfYCp2ekoY0q9C/wjqNYnaWsTMv
PMB8/fbrlqwqks0CFECJYw1eoi5B8KMzMyWiyzm7GNCLftrzIMxdLyLUYEP1Dr4wZH2B8xygSjmN
xysDRpJkXo5TE03t0FdggUIYSAE6N67QVNE2uWlEos2MwuljWR/cj4yh4LzyeQHnsTpFSIu2hLzQ
bmvMl7pI1Y7Tf6MX9mrVMYoBU1Vv0rq8hY39wv67HyyIbmWjP6QTleix1iBBAShZnuzns4cW1jZp
9lZN+DA5rd6nKEa4mRKxumkISK3GVjBIpEmHGN57GPOAe+7K0pLhDaUZ0VpLFe0Ic75efAUzsKNi
m6NnbFzgUQqVrAPOfedF9RPKp4KoQ11xJ7r4bs+9nMOTmt9q3EEx64o3me7IRpr+tZGu5jYLzJwg
AuvyzWiO9+9O5Rlb2bT7tvIkmoY6AcTXIElCUDhZBdtBqON+Xune90yu/Y6/LF8Zrmb7rmOyoZmO
V+rFitp2RyGHAW9t6Bt2OCk6vzygR2XR2+gpG5+zZDBoQLko4Tqlm71qp5toAYXLJctKFtA6SLIb
aLdDFWcLSUYEUO+GFBdrTZ8w9ZH8/B9z57UjOZIu6VdZ9D17SSfpJIHTcxFaR6QWN0SWonZq+fT7
MadPz1T37Myeu0UBicqsShURdLrbb/aZtDkl+Y3L1cRzG7Tqu6kFL73pfs98jkRGMzd2xvljjVlm
heP3Tc4lSzqCSuRqGxmbr1aaS9ppq3UPKIIJvO4vcxf/WAZ/Cug87HONxmFy8vkihYBCHwWPH53a
QJFCqs0T4g4bW3W4EqXimDz0/gyXxfmC/VYro10kuAZ9qm+gSSTsavJrGrbZknmYjZZQ3KciR+/h
qg3BqODPYKxadf6lUeWrE+DYCBLB0KDAwcYxMMbwwUtzz+RtXJQYZDeCqeTCMEuLJgn0a6hMVIv1
5g64PCMc5r4+A+HV51LpRj3XvRcvugJmdhja3/u43nVmwmS9rsk6TS9ILcaypZ89RVDrOzXfZSkw
kUVSrLPE2XSVsabdeaaRUpw3sDzmJqMb6G8gsSITiH4IIy/qr4Lj10J3TOQGTvws3ez8baekBKyo
OaS1y8hvES7nEHjInffIy5yNHuL8QmK0ws2rigVdgLcsSk5NaI/HSqNTOwvwOJh4shRV10nGbTWp
mIzhd9F2Tdci7to5bhQxbRHcsJ5FTbpXRj7vZ3FiN1sc85D2K7xxnDw2DP/jE97ozEuOmBn8HYn/
B9l6AsIIBpkeEp/qQtSSOqqu3OWNRZxBucOgArEm5ShNmQFzbZLpymz9jQiQoCQFmyTdOIyb5YuG
d5XHH/UiF/W30BDv0Ao6eNG0EQd46+xK7lXLIjDQAslwGOxvtJRBfg6HmN7judKqERQ7DpgJ1kYr
rqN/7n2olVFIk2WlxxqOhgr4D54OnAr1juREvVJD8JFiwso04qJGyxkWuepVmKO5ThW7tHQWUqjr
2cZuxdC/rFaBQ7ndYCG0NoZg6oFVbU30nhtnDpETm/TKrWmYsDX9rqqT6mx5wFfDgEOgYOaPNf1V
wNjM3bRaG25d7wk8cy3b75PTI9vqKNOyGB7LiEMH6DweRme4Wd3QrgasTmBYG44hJsX0xr0Q2Bki
bqRbWScd9wS24ZCq5u7FNpmXnpfM5WA4Gs2D1werpvK+zLTDNlnrPYbDQTdp805tMsdTser8dKNH
KBVUcKEH5d1B07yOPXLbgNj22F0ZqKxDx9eDW8GZgt3CI53Zp5T1X7Ta48Ts0W7pKqmBbiQwh9y8
2+keqTGwhinHD84k+HAlU+xFkuBAw+n+lNTJSwNeYUnIQl8lKsAS5KoLlWS3wPaYaKBDs9ENt5rj
pwzh90bQfrPHApvVLPja6Ww9MvJv1CTfBf4ARysp131OOHmyJm85kF343N7QIoEqEnTNMlblIy/H
CW4NUk4Oo5zblcRUUX1x6vHN9a+N5NxVZaSX1HRVVeChBDLXzVPguBSBNVH4SL7D2KYlY4CUk0UY
GggqFGGA2eJhBezIwZL36BC+T8eGrsQcNA31Vijd0RBuEqdlD+MziM78UsPmlh01rXgLQoz7kmMr
Yjk7QG6kjKZSfgfkGtU/aXW0s9iBrqcBu4NP0c+hkKG/qBhja12FI8Ez1Sra46e0lqMZPIw1SpA2
PTkyjVc1ttqSxBx3dLGxm8IGjAtiPzfoH00H7isyAaSHCeiudrBzZJoNhyaL2OlmW8pVs1VJxHRn
VlQVJ2b2HaM13JQk+ooO9+hi0G8x650drbiWg/PKMe8HvGGcPAz+lqKdCBkOhb6OknaNAEo8QCuf
stB4bEKMn60FJTfN7Ds3ihmzxvUZt1hEu64sOewg+YoB8clGrBVmvfWwic804XbJA9htqYC6jxgL
7SB6f6Se/c2RYhkq+1gm/ReVUmUmGFFzQCCeY6BDY47+4IevDgM+9AVHexwRwoYBZvyoijY8pVH2
Ln3kRwdnG76xYbrpXrqujmgf7rVIo1vYoZy5EchZ3U1e/REncUefhqFrH6YP67rxuJfF6TyuTdQt
jG37UYbqQkjiRyRQZ2wioR+dyy3QBm2oMD+ve3oQJ63wtoGNE6mpoksZZU/DpJd7GmK2vdS+hbWR
LcnrN2ugOSgCUfHelyY1MplEftXdK7gP+6hg6WjxIHeWtYcq2+F5ZFTZia47BrXa6lMIQhG5N49N
ADQgwYgF30d2gouJqu8t7hhWEPgmmyKm9U7SKPCZge6A617Ntrn2GJBWJJGeGkINTPxxWOkzZBqv
xJpVK940lXz8/ALCbi9o894KOM5ImyQ/BsPBDd0u/Z4ocbGeGujgIamztcbmdnJ9eZkhBHlKx3Pr
0tMpbKazGR2NfdOg8qq2I87Ej5aX3G3rwbokSS3uPF/su6xNtoIh5GYQY7KZ5EviWPA0DZqaNEeb
Xf54OVxUNh+XloSiGw0Z59hZA6Lcd7RzZ41bY9XVCjWloOwi4IykXL3eZyYraVYpCe18bhQ0X4KR
ShYiSXjoOLMxRazWeP1j8hI0kBaRv/2kbBYaVbYOX4ptNPf2AULTkmpha1VF7JuFEYU79GYUseSB
HjdrnUJLW4402o/cx08gYE+NOWiP+YeGKXiNC8g/fOIlk/KShKm7G8P+IURF2dKZ7WxkBVkjinSx
xyV6jnVfZxs2wRwom5hoOkYayKEO013uQl5ZsZOvB4yMamDnBbg/0EmyJQ7hpBiPWBHpezHXEkyR
ifOqYZHzVYj3f/A8sK40/qTM/MgvLGbr2MIm27P3jUFfO23DPREiDzZI4KWFYPMfTnG0pfAarcQy
sk2ZV9CN4u6U0yfLlAUxr6glk4RC29m9ZIXI+2ltiVg9hh6Vl8atanqu7dp7jxIDDnQcPHuqMkkE
G2/d2OkbtyyeW2j8tKOCDEhc55Ygz2NXPPfRODwQ9kY8hXcWsMV4thz34RPmX9ruD/ANaimY8gYo
8qdWCEKNUEG6gS7DIeBpNQICNU2FoBQH3xLOv5cpZ1sgWl4uDWy3td9jzR8Nn7s529lXgPD71Kgu
4wC6GYMpW+iJM0diWIwPwyp+pyv9rLR5Rz6V7tGlG4pkAtVqpiFf+jqkJNPyv1vJ8KrFnCSleWeZ
2Ep0YtSLsTLE1RPqezaTulFNsf8PWXupiCdEcwwbxd/eOZl930R0lJQo+AY7g4MzWx+5hxlX/Ew2
ro3QWxfNdIK5nj3zk+kXtL6tEBAQJ9d9rRjRslNfMO9jroUN55jnbAK7xHxWrWMth0QEXGQ8iWx2
motTk10QNyo/6ltGLHUlWr9ehxn1mDJr/AWKYX5UQbDBpFqgDPaCeb71KHvaQ+Hu1tjE2pNm9oQk
em2j3BDVr3XjtZnfk1DontlBQtNz6Hvn8T31gsF0iSHcKhCF2icAJ9ZV7zLKSDgtBoP1WrZMTgsI
nIsic7wVx+/seartpWP7+X2EBa4OC31biijdlnGnPYeZWHkUQUwxHgJfZ+ZIHoYpHwKOtiNT7z5M
Caf6tpn3QI4HS6FwrKOBSWHkJPhVm6MDTpgxNar1S+Nl0TXM8Zt0OTeHvs+DXQZ27Za29Dz5jGXW
waTdG4HWnTXye9tgiNKVp04UXmE/5B57SuBeYRjlJNz7drfOA4XDXRPZSpjlvTOJl6lOLgYdc5tu
KIGJzVepR/z5ZsT44PofKSJ24LXGMTC+uxA4jzVuvqnF9+j0prFKbRJ4LF3VPoJHgDT5RlWbeaAD
ZJ12jfua4couDCaausrKjZ9Z3ws1lDeHWvNl71jaeuhVg2xlD/dtzE66O/YeummR6vENEYakeLIw
Kj8+oEYNO5uWFF+X8T1GkJNBAeqCA4kOvKt7HE3rmHCS2Q4VE1PYcEsRaMYzSa92lwI4sGSvbzFJ
7/RPjgoNQBZjFTwd2bT2x/GjxMB+Jh+f7/QustdhzCC/q/S3yCLyP6uJtt0ld0nuiIUI9ezkNFPK
0SJqNm4SJHsB/4p9kK+2HMC6dRxH3dnjKFZoHlXNqc7h1GJwVevdsXNxljacfAyh7XquhZ3AJF/V
kppUO95SCSHW5uxk59LbEG7ASBe4xemT5lnZcbuhXBrKd5BiSDd8kz0VZW8goPbFVLyp7rnvxugW
ZN2lNSAa4YXBp8r2GXRC98LFkFRwMzImM300owDnF1cc1Rivct94SLRwA/bmEDdlceTq28mqrfa1
xWzA9j3tNjABpCRkDK5eywqirOHNTLorON4D5yIqDxpY8lpju1xEZ3xS9S5HkjwiwL/HScyrIKI1
LsZHmcvkvfI1k3E3rydyK+i/Xv7F0Q3KDCsu1yx9pW/dPoDqR4KTZ2mU/RnXyLD2nVl9a3CEs7SY
Ny1Rb7rgTj4CLj9N3LN39hgF27jpLqh/yUm5Y76JPHEYrdI5qRwDuIO22IZRddR6IKfYN/MlLBBq
jWT0kMTpuKd0ELfpoNRV/yInCnLQ8MZTMDAhQpJizKaR4ChEFz5QoAcALervLEtLDg4cpkNmM+Uy
a/RGS6UaxgCCU7FfIiR2HTuM9tRN2BjCoQ/OLVSHrdeSeGXzTZn6oqXKgDpRbxNSY7709PeSHkNE
iWS4xb67V8Tsn1VCjJIEwHzbI1XTFfFTRlPw+rOupE6Z95hiJrlJBn3B2DVnJIdwmYXFKWQWsJAI
HgtFlDOpezYIuaQ41ZyKY5y5Xwc2TSsw1IRavNhb9R4FNaB/ixVWe0oRJMc4KMdfm45UIySYdU1D
9UcfP1Oe7BO7ov4ctPGX2oQ324Y+JXmIsPhOQnbnZnxH4RMxRc52XEoASIK6eSZ1vmgHB90utm62
Vw+Xdsa8FWGOE4/NusO5tp3GmOGvO+BAQX11RyR6SrS6Q/bUprn2nWbtQ1TFPzxPUBOLkwV9o+nf
tJGXmZ/SCggrpa1f6jIdaEhi5AE75rtOrIIpicO2Y8yClUZuj6uCrfA4Yk3PHxxNs+8iOaCRCB4h
ZqRkkToucfddNIC3jSScNpaLG9yrUOai+NG2hu5q8RvIsrvy7D0GFUKR0bTYHk1QoIZ9oY+d+GWs
fcEJtxoJZL5b3LDrQH5hym08aWP9JeReSzbsJSS+8DIMyWNXFt7BxoBGuqBlju64rwzrV2OGpwjO
/fTaz38bC4Ojh++3B0p9aVCQk07Uj0/C0spyqrFp0wlyfNM433QT6V3Vu8klqLsvUTqxMR41b90i
dx6tHJY2TJMVHdDiHRPOPtXyw5D24yvQtzUC7oQUFCcwGx5C4eHMt5OaUlnGt3mxC/wiO+kCVd5w
wJJFATjeorPPOcLl3cT47aSDlpEINS1CYqCYGM5Co+SO24K9qqzZbW6zD5yGr6mW2Jg2mZ1qxSwX
2t6h0KJwn3VEVqIDgFzukjVYvYnN3SI0KAcQTfvKYTzEFUsBujmWxR645Kuv0uRArifflnWdb3C8
0cGY8FvTRk1VIfqP4xTo7wxpNPUcUc1N1ReLDPMBkmBh8xIHk3EyoI1H7GzyNM84SVoc94syWU/0
WOlIE63m7uOy944mOHNCJdTqhMF9XtvyscXWhFlLbTShRgAC3nTkWv3INPo7YyzTmYw0HsL8nPnd
Q+P7UGJ9rtim7aklsdT7ZCh3TT628kdoGBhuxyrTDhoNWrhNHYdHoS4u6bi12LDcZQZPh2PBsYwB
yCtkmV2kEFiDWD8PE0MHnkpnZSYV3jbD/qJEi0VlRI2j8mShGzlx8sgltOskj1qJZs7ZE39g8erR
yrQNuVnrEQRbDQDrJnMZcpHQxS8YHlRifuV1wTwX2T8W1rhqarW2k9BZ1u2La5EuBdyEysBPsoBK
TRNMG/5w2UjolW9fZPdNAJlYxkaS7aD8gweKqGvzaizIpovtZcgfW2iE20yOTxzXKKUltLXqmaAs
Ib+T8wV4vxn72fBCJTKbKePUBmGx7vG7w3PBHW5dzLEed1Mu3uEtE38R3o3bCzKMW7XboOHlNhiD
gz0+KY9O/eaQuLu4YkSYzcZDhB1x3gXHy9LWsDSwT4IGuNF1PcJdAjPRCcc3rY8e3HF2WzQDMzKE
1MzC1pEFcm3KLD003Oz0agLu1cNj/7ylpw4D0VYHh9L4u0n/PDKxLcQp8Oz2vIgCh4rdqWPgokuU
stDg5dojj2zHrP7Su+Al0DcPrpE/mj4tb3oH0RY9HiVdD16ky3EKnlv26LJDQcmb+S71KPxdlJn1
sS1qca/nuDfahoRziN+BIzVrVM4UJRpr6zTaMVIpAYGB08JqiOHgAAf4fNqqVmdyouUPZc5lwqWb
cDIGWS9jjUsa+9Qxj/uNCWj/ftR57PQBDHSEMYrs29KMW7WseOKX9JhMD1o0kicMN8hQHabBy6CP
1iku8EdgTQ0v+O4YVeiUsvRTqK1Dw73SADXb6JzqqbTNhZP4T2FVXViHPAvzdh1xyA85xSwLqWFo
tX2JWExhHhkPbNdE3j2OTZ55LFJKKbCvxgPuKTPOqXW1tZWPkWtrT7U81Wmy72jp0crOvKvo9FoW
42GUsfO1ww1mV+9MB8dvGenqmVQBjomtLnunhsYNH35IGGYnI9G6TVm9RGXWnH2aZGi48rnRSAb8
qYkLK08qeZ/P+OVRNGClCJKNhBjvnYRAKI060QmGhWe8dk2jbnoRJjRnG9Vsx7y1lEQ89A5EwmnA
s1SiUp6r6Oia0xrOL97veR8j5IFeEuOL2zN80viGeP20u2ZePmLdKC9l3NcvDuYokJ2jfetCXiha
Az5X1PdJFDBaBki29MMsuGlBdtDi9FX1qfoS+eJQpcBw6Ey+MxSiSWF70IapcZsPKv+eUvTXuhvs
7IajUwkjODMbn41+/wTAwlsaOQ4BziWTPMQf5v2B8tgshWsAZvmBo2iypduBhQCDQ0F8w88JJVRj
v2sMuQupfVt33ss46ewi8V0Wwt1WLZzJIBrpK+Y154CGXvRz2wT3r1XDzvtUYMJYN3XNnbbM+v/w
G7l/qWpxMBJJ0xVwaDxPd/4Mu0taz4hzZMlRrx4G4Vw1jyQJg04L4McyGRzEU27fe40OuVRTG5bq
aMuvVnp2DCRLLy8eLSC+Woshts5GjCfUjxAZohYNv65hbqvJfMLDYh4w20EZ0QZtG2TCvgZdNzdN
5i9wv2tCFLzRLMbvZsYqMMaWOtETeXD3jW3md3UWFIfM5HVAgUx2ZA737mKuPHAyYQJTglPpGg/h
Fgp9MMprlZEfNrGcrTLHCs6hNoCD1cHBlJn+pbPSAb8qFtEUhOMu4qc8iFEcP/+rNN/r1K33dUlm
l+HoXZWMwwWrM1Pr3JO3ibyJjYn/lAW4rwyQ0/SgrBtOI8fMzo2zU0/uGt5ZtKT8Q7/azKc2rqXo
pHPFvhyhCo4tTuJ//7o0/4LG51mExWcJiIXmXIn7M6GrQPOJkSijJdCzW2NW7i6YqyGJkJy0gFSE
T6HUSbhqC0Kr2TQhl74yzJmqSH7c0qu7+Z6Rd3jvU9oCYEO6A+tosmvJ/V986kGCiE5GhDPa6KYQ
MmH/1ivrkQxXt4naKlwNVvtQsmZUJrxSaTY4/2s4fzXuPGvKmqsu+i0cQvc/tJ0Y/+rl6zo0Hum2
DtXN/tPLV9ajFcMxnZ9sMvJsbfLtVJQtTS+jyR2cZXYK0Vad1GID2nso3zbH4//w6HszzOknQJpj
Ay+jI9kypKDz6E+YcGKTei+DHsdblbD4BBrQWdxHQHz1p9nPhPP1VKXtyRkq/aXppmcSFzjUhuE7
qfFnkuHeW+aEXwdRyO2csoN+XRKw7gEB7nEblotmEsTTULcxhmdLcFFQojQ24JPWPkci/5AT2VrH
oiSrhyhu0UNFtpP4aYHnjUg5uvi88au9I/c9TBM+PY9xD25AdT96zvBrtrywZtFulEXwDycgG7C2
vuAQWtQyJh3SR2DLhnU5jv3e9AmstLi0JuKYK7ukl8n2iAIaJZqDQKHjICaXpNGf0uhtDPDSWkQ+
l0lMMqfxrBc3pCYp4cO+PmfoGaQ1E0KUnWsf85OY08W0aNmfL/CXFUiQROFHIuUTMcGEVYDqnfuA
7SPIFJi8k35FwGNgHDKPJgRO1tXeVTWczNbgaMS42M91TgKuZaLcPul4qUZ+gXUWUcbbZiHGIB9g
mpLeuuu0egUOZi7v/cD6HK/rCnUm9PrX1qbkCQI/en3hrfVIPpL2xjIE6SWai0rrOlsm9Rhsmnk3
HwTFCWPriVDYfWaAOa8DinDBw73aLgmgeWVht91AqsI12LAbdFnvWxcjJ5agCgDewUnI28sBHT52
QVWI7Esh9Nt8oE5E64LvwV/kW87AS6Ej1K7JwyTULa7ckbFPv7Mn+aFXEH2Crrj2DkXGlXq29PIt
0kjcDT0UYROXf9D20VLYfF9BigfbbnEV0DkmTsI1KQboNWoJZ/ahHgy8cwKD7mBcyiwbcHaG2YaT
6NA6PLRy3NIGUmzIJmFjhOQ6WBABOrtkgNyi0/a045DXgNSTZ2G1ZcCKm5qWB+4xjXvN4ye7KrJt
1lIRhfS4zhqcym3Jz+Z6+XTPUWy6dy3yuGMaxwfQzHgjw0cFF31XFLi0Ck33j6Xg+RxQnzb4LnI6
vul+d3wBVShKtlPQeUdyptpFCJLZVp/vC+ll58CfsnMX38WFcA686PVjk5sAIAyTfapMeHk2A5qG
ihBf0jBh6mILsbcNEVy8kJd9YhWvsQHmoc+RQlt7OS+jHjcpoKCSZ5Xjd5pjuSqs2fsFqHWO2rHN
6wnJxd614Dh5DTvnIa/xAPijxHY9uyn0RDJyS+urZ2EUiDDFrJVpqWMUWI+m0YdXEWY/ujFz927K
xixo1LWhXREFMlzao7gkbVhsY00CZ7FDtTUMTBERUIQ9Mdo5nY3F2wMOK306KRSOC+Zt5zHV4Twz
mtwwmpRr1+y+EePHdqMQk6gCERRnfu+yDrNLa4Hbt2rpblxMBoai64TmeNktxDB2RwXAAAIBcYOW
E4QRIanQOXBfu0gVQyhPQsxhK5xYS5mJ9761zTPQkSetT92DilKsXgForSy0qj3ey6YY9oL5Ji8F
NhVNNzY712UrhHEmoBxZvQ+yohwIxx6MBASfbPKjm6qYvvmRaZxIo7t2K5k9WkDls+xH3ZrRPkq1
Yun6zS02OY/hyOCAJqdHovDVUeECJlw5dG9xvnHwHaV+N94KX2Lnjm2CgmkTH6O+GRdJWw53uhus
G4wTD0Ay2ipOz9wdniAs1re6nO4nmESsiM1eyyfOwoRM5tQ5j6DrZ+eoK97YV4ARjex05ejBQ9XE
71Oew3E03815PIZeS6ohLFYqljxhfQwkIapoJOqMFJEIGfgTClkkw7ko2LMkNK0NTDzXTu0CASzz
l6Y06jsYbcex4uWrZBiv4gHlloYctWwHleyjnNktzkVA2pqNGpVzW9Ehkmynkf7CTpJIw4EfvhC4
Xjs2SHJ9ML1dXaCddwXAJyXjFyUzc62VDq9oWBJRjF8D0Ge4VgK9W+txRarSzR7Luctyllr//f13
vsf/5e5rWhyHPMxuFNv/vPnpG3ekDbuLMXGDMalpAAVgnfZkQipjR2zpTkZsgT6/5//+qVO0/tt/
8f7XvBiZM4bNn9792/Z7fvnIvtf/NX/WH//rbz+/yyf9/kVXH83HT++sVRM14137vRrvoTKlzee3
C77n8//8f/3H//X986s8jsX33375mreqmb9aEOXql9//af/tt18MnU2+4/HI/VHhOn+T3//H/Fv8
9svDhwr+9ed8/6ib335xvF8tw7NcaGoQ9/DhANbtv3/+i/srHY/0fZjS5FQ0d4OpvGrC334xjV8t
lkR6sQxX57M9MLd13n7+k/6rR/AAkjB7HEOYuv3Lf//+t78/u39/vHk8fn//54rXn8GHGosAbV0E
y/+097LqcBRu77hbNYbd3uoV0JyO685QCqy5Y5GIFkGEyqr8i4wmXI8oausU8ANbI2M8wh+vnvQO
fpcqmv6JDJ+1ExxX0NM7+yv1fiESHYxEUSaM3rnwiHBiRYpBg62HCSOepeewXz0W9TRo6EAdI20T
ZIpSSEEPYK9yuRrR3DOkMjpW2IzZI4HnanZaG8U0ESUFkZVNjmQ6yd3cJ3+61Er3Q4TdOcWtS6Wx
jw+sMs95aYebQrF3JLr3haKZo2QhgpvnUe1XMbeFhL+wxnjnSUUIaCo5NqKi089q3Xw57kxNfFpD
sOvIyl2JNKp3uCZ2lh/YV5ySGISdeWDodD1zzq45GNiyCId6bzr1LpTeDDR0z/1P6GBnA+F1UzrV
16HXPsSoMhapodxIDvMriqIeSYPYe86+MCOsYJO6ODw4BuEEC5KekCBmKUoXjEUl27d8TK8YTr/Z
XjNsc1V4+6AS2RoSPc1KKZltwu30b+vkjkzG3hRXMj5s4ysjAmOjivaewNlzUpZgYzpV4XAxyk2a
ZGrb1e5cykwQNA97wR5Re2gaMgLtJLHpDwbj3klZzy7jGJAoXaC0pXSk2je6eDP97Ct9DZtMgSPo
dbtBzx7PfivaJbaFS1JjoUz0RgPbm136tiz35C8+ZBU++eTTfFXeDHLcmyqjfaXt0bMnvUkWcQFL
xQgzjRwY6nCb4mhOygyTU+gC7KlsdcZPheEyGCRmK3al7Ee1rVIy2YQzo8fySdP6cFC3YG5Pk9Wp
bRxYTDR8fGZpbJkwJ7kE3IBWi0zJfsegalwaJoyLRpDnVmiq3zo/piiwRk6vLRytzG0sAFrsX+hO
RVZ2k0PfN/oKy5rJqIUg8zhwWPyfr6Dn6GuV1/mP5uc18+dl92+79f36z//hpyX3/5M1dj6c/t+X
1/3X7+mH+vbTCjt/xt8XV7aUv1oebY50J0JtdPjz36urJqxfbWGyioIRZu3VBTe439dXKX+1LYQv
bny/L75/rK+SL6gbJqdS6bD06ob8n6yv4ueDtm0BmtC5djmx2rZnyU989z8pX7GVhh654WodFoV7
F1ru2YPufHKr6UC9hVqTmbsviuRbKhPn6I+NulST0DcNras9E79Tz6xn0YDGP9k6ac4hKR9KtyLF
nxWEY2nv3PzTg/uvbgiz5PGPXQE/MAN9ySPA0RMYrvNnSQR+vpQUBSbrpDH7A8FUD7s9MG9Lf8bt
WoCXXxKuCVYOdMhVH9kS+h+XdYCI7se2tSNJ8x+6S+bn6U8/krD0uZ/ZA4bxV61tmOBI9Dgx2Aky
PQynBvKduy9d42pP6oqg271pnbM3Q/A2WdA9abIyLlBHnoEzbofYvU2MV0xB9Fq2x0KrxnXXF/Aw
w/RYZxJ7zAiUsavMj3//UIqfWfTzQ+nwAzsWGqFE3/hkXf/Tc0+EJqGYpNZWziC2k6zUtaX9YXbI
lW/UsbB5Th8hQGGOcYgwBFaf3hkWqqiR40TAWrfA8IzfPG0f55KKx1b86KR3ksPcka1Nx76qX8eo
H/9DWavl/vUBF4bEEedwdbjUvrPF+KmvIG5LsPUp44CGl++iSm2S83+8CZTV7EeoTf/40OhE1kmf
30jBGBOJnr+W5gRvXaakhf/4XG1gLMHGBi6rWZqQ1JvhmMXmcCxmIMzn3z4/9vluU8QgFsIcRPD8
Xz7/oU0Z7EXTFT5wdCvyqroa9UHzo/jmzW8+P2ySxgLWkn8ZOv2t8fXpjkGjfscUXK0dK7ujDx3s
DR1g9s7DWkMwqT4yIvY2GS/2Oy+ZizQmWKnKwGLigu6ERv06TgGQG8FBHp4OI+vBJ3nnda9GNIlT
4jZiy3adgjXVcZiM/nhfN+L6zhqMH2WTGTvb0dpLHWFEVhPh+zoosN0MjQeOM3EOcJmLEwWw1cJq
kpmImpdMbvhY4AUgTUt5GI2wO/lS706ff2Oxwzk3+BnQfH44tFaiJq7lHYaGM6zrGQN9YsjDA/2f
SBqNQD4BnJbMb0Q+lM4aI4ok9jB/oKsUkmbqvhCEUZyPGKcYsIryBeGs6Pj5xtY0a43xA4WpDsXx
Ey7/jzedjT0sGK91WdXXpMHoq2nZi8nkZK3Bs3jXxWMUGtorPs9+BxohBxDBh+Hkrhq3K19G3dR3
sfkdcJa+arGDPk+MFDZB2mE00qV61kofgjsVkNtpfpchnr806o48h800xa/ME6YvcKLCK7dUudUP
Aev7uajje2ZHzcPnh7LMYaOWlO3x810Du8q+B/Vl1FBJ43Ea7n2hhvueTBc9MyVT4c+PZRm6e2+t
Pt8L5w/BHIP4OPnj6vMTqjSSqIUUUWGCfqosRMtOT5v7oZysczb0f3+vIcJ7MEf/hblZyJgjmAC/
MHs/FiHYvmrmKQV84zn0daON0jprOuijybIvvqW5hJzacP35bqA3rLnzP2gaXzysoKl65Vztix7p
gLg6psFUgCKb/xr02pZBebAD84RXyABRfEhE32BTHKKOaTi4ECcuuqM3v/nsSiGXU69A/3LphSH1
RTO3vrLL8JBG7/SPyiM+K9oCiHNdGUHXW2tEVl0EqR3MJYjYmnIIgF5knOomISBbNMlxoi4TULa1
ioLWvs9sj2rgoL4zCDEYfY5rycOPy5MSrEYqqg6FBemtiJV9Hozn3oici5lY8hJUnQ4uLv/awIXe
drEK1n0QB0/UhOtLO8QDksrGPWo7FfvkYmzSbZHU7KW0WnUcYzEnS+e/GiPhGrrus03g1uKcdek9
HjKc9kV+gWtbrugvSralEfob5RAMG1sG7FbvjPhB8Wfb+D3smjQyCYE5s9VJCvxSwgkn3y7tUzUb
fXXBJQCILL4gwybIoSbII0RtyL+uc6QC9JopiwZksEqxYdU3/E7aTjdnmCwc3wevkOJaKo5ciaUu
7gTuXW+iCM+d259nzGvh+PMJy7wnpGbcDyLc5rVWrgwdpYZkXncOC+uU2N49Zqr8OXGwiDI6ugSM
AW/IjrOB95BMt1rQGdVj6oz7JKEPmMzTBKjJDz0B5o2pLQ65lUByXTRFg7VO7MKI/oohD7v1SHKW
HtpiFfUZEXuDzXJqZF/NyPqexynF6VFx+j9Encdy3EoWRL+oIuDNtg3Q3pCUKGmDkHmCdwVTAL5+
DlqLWQwXExMjGnShbt7Mk6YAdr86UiVbyn1JcSl+KiIK5WwMjzoCotpbJhUDZbJn0dQgEsOv97GQ
+GWrP1rVfPcBNBwMwKwwG/rxmAypOiAVkxgZ2ZuebZbRkGTTeTenBq4h2HPYgcdgtkrrQ1u/8CHY
8qgWQHM5CHV/iD4jmgExj9sfkhOpLShfIrF7V1U2f9Xm/LPFQLM3ZwbMOVkfj3xxTsywwdQ53bUZ
y+7qMchg9qI3k+XbrxZCBUF9EuFRwV4TLtAvS6jh5jjmg49G+vH6AhD+ELGH8KP5IrC+N+nVaIzi
6hK0vLaLMukMNazPdp6Wj8xzTt6EY0Tv1HsxTVd2tdk+mWZ7y5URiPtCfXyZpsZBzOJNLDKkEnt+
OioUXqlforXOyBLDIeH9ztyqMZh3yRhf66HAqD9c/azVb5EBzaS2JhKRmYMyhoWL3d0I6mKtEdGV
dqAq6xcqMMY9sqDXGmpYmkn1O5LuVppaftFBjUvHtAKNmRLXR0g4bnnUapbPEf9D2wOUTpzRxfq7
1PZ2mVd618BEasHXoikQtierpiWyz0bss0WwaxYQnZbcuvXLzL58azZAvIU13+fadTgpp9uSQkhr
XTUGmWl1u9qH+EB99nyIHCTOwkLlnklFRmTLBEr70/cXqrx0qO1UE+HdJGm/gaO/E+vPNM4+xrOl
jnAEyflS1P1vtoKwJEB0oiyT0lwLGqJotNCjnYbMycMsSCg3VmPDySIdL2SXvCGX/mIPtXCTMecz
EZ+2SS/cW+W5xmMO2IfmU/en6tIaKkPrb2qUHbpHhu5QVqAwtbKArOcODzxBAh0TSrmAkguJZPJC
PR0Aai1fo2mIebc3bghFPd9Xo9LfqNDbDn3+J0/09EqKZJda7Jo2OTfms6tDllwtFIPeP229B0iW
wwvPxtm61Iv3N61F/4imC6tztjHzt8SFCDx57HYKWlSCOJgL1qdUqYGyEvo807JrFri7kjogRI9P
miN4cSqKy9p02SMjubuSJumt1va//TQugT99WsmyehT8nU4XaMC4dXGa35pBYjjB8ETgo4/PAOIv
CRokYizcb5/INmGsiiUxJ1NpKmPbe7V16flAYPRc3b1p6Ld1s6VP0bj0lv119gpxFm31pbU6d2V4
EuKmNDjGt1np8bIVRBSQRZyV/JE+i1nQbd5xVHgN27u+8wNyd3dFMxeVMGMcuFPxkZuzh90R2X7G
Lkby2uyu/hT9jVvIkVPnDuch0RFwU/p0ZiJHlIptGku/MZxUZxLH1mZFggeJzT6ucAnTsZ9rrN1Q
ARsTld3R57rWI1OOB0er7fZR+0sRuxFj82OOO/uMnQUb5gxVISlr1qLGSjXI3OrDj4DPJNOImYgC
dsNd/mIgz7H10ZEHimCmWWP0d9wxQXVyQWLb4xzjxFWh3jVv5DD5zJIDJnI9HAl9atu+8audvn4I
0HGMPY+3rTfNWVCQF3Rz+9uRlBfEThrtFmdXcGGgWQhMXbXeGQfWFoqba5mhsDdjcl7HWpmX/qqv
8/zVVw/fy2lRY76ll2Dc0Z7ARle4x3wizvy6VvTr3SK1Aq8o6CWO2gEwu4rSU2KkT27h3m1irAYY
L7x7vOxd2P0/pyT55YUlVop7o8DQuD5sjGbOqlOTDN3eamNAzqspa9TnVakbPmYS0rxgo0vhj/JQ
d7RgdI6Zb1tB48DrrNSdXO3bmrMS9DCFSB7BYFZvOolD2CP//4LpYyJPmYntNIM/ZlEYaHqUbpOe
Ehsj0pvA7h0TCAEfoNw3l0OcAzBrZDJzHVY/WbA6F8LDH5SXpQdT6+gZcOfHJCpBOnRPt6J6Y5Wy
0yrDcEKFBtZmuFEj0lgbWmV+eDVaIgmI+jaVkFBgKIDZc03zgR//Rxp5h9ZtvLBZz1810CNgJn6R
Bn45X/E8ykuaX+2GaY6kWh+k+RqZTje8u8274KJoYbMAmg8+AOnxqyXS310NIgS/WrVjawJNw+q+
Nb5o92Rwwd2LYaNZDT8Kw6mD4ErMAf49Hsb3Oo7wm+nJs7aGs2fw4Kc4ccJByO+N7FM0Z5gjg7zR
iFIemyz7fL2OymE0r1ML9aGfWpPKKfuukY+6qlaN0CXAqEti/Mz4RLJB2mDxdjBRfWJ+6YGavT5j
8PyeEStooCvOErTjmN6Kzi/3QBWus4T0VlTVaa3iOJXld0ORu6fK4idosrOfDv0pznK8RH6MbR8u
6jZf4u4u3PjHMJcYBVdrYcKbgj89hHCVqLUkZ+KR6YleH2ysYNDJEW01bDZvrd58m43YO2vRG1nI
idsn1pwxb+F5FUS4k07Vd3u+uOo/x+qWHzZqdGbEl2WwNaj1tBj2Xd4d2l5YN6fCWovekDxS4le7
pSlxRDv971r49W/Xy6dznFnD5dWbVtu4N42Jq4ufZyyWeWcQkacPrLUxRwKzlWNxfN0R3J6QNZ4Y
CgSld4miBOQgHdBgMN9bN53D3LNxmcEVq1hx9ZS1rYOgmJzkzKoIF2HXnKYlQqpfvI4PDMYLwPTt
wV06oCKGG1aRtzrpA4dC6a8iHWhQiTlw2ya6ePxCHvZYeZukHkVYJyQLvXms+JM4Ye863tGq+3dm
3hT9pvig13CLZF5yIOe0IjC77416KS5eVJy5jMntkKfeNWU/fu0WRUCbJcEOJ2myjdsOMAl243Ms
Z5SIKgE0JhGQZm+wvwrbImroOg+6mp1rbEM2G6OBmRNKFUnoSqcgekQaMmPjPCfNzzjXq4/Ylrd4
ijvwF+l06TRv2lmFCJfcMul649NDWUGzejmCcXTkseqp+BmM0t/WLWA+lqnxbnTt4pD2YNZa/a2z
fe7UhReQ3yQKyKv9qUg378uKdTv86uSSDJThdkryBOLMqmvH3Vsl3FcgevnFBMS0PvqxUTqPsie1
XpkJrT+dTO7STPVTG+vmcRp8+6DnXzp42RQgF38HabHMXz+LfQFLL4GwPi2yoz8tfXudgHXek46t
2Tc4xoL/TF/aQPay3MeJ95W2F50enrUW1IvZj5judUlJGbb5eh5KA3jS7P2ojfGUqYiYZaeZV1Mk
p1FUWAAqElVmN5waA1pnN2jRXfBYtDFEIJE4j7FvtFPb/KmmyntGkNqVM/yViWzeqNMoQD3SJ9/K
uDmkQIRCU9QDNrRhI6MULliWT8eZ6GlgKlQgrcPk3a73QTEssKlz7/z6orNkCWCJw0Oo2QuSzsh2
epviirZiC+gliV0NYta5MB3QddQaYK5GyJH8cvF0Ux5afBRVvIAJcQCt2HPJYl9OxVXLiPSZmrjy
WLxj/eoOTqzn7ypalYRSyUDWY3Suc41y3pzjmczxsp9MxfNoZO41H/nHwQufK7cS17jDY1Dac5Hs
HNIF4NVEFW1wNXwd23ehq+hf9SIOeood6wZfjB9F4azid6eRxbGplmthxPGz7HTx0CVtxmVr/Fz0
/rchbO2XvvRhZefVs8zNZz250QEDFqSEJWre21Ydmz6GwiXq8uBhEf/o45Uav5Tn14UggovOW4BT
pYBEqKriaq8//0wfIx6yxAoZQvxTHvf318vKQhY7tf78MEbH+BKZf6YIRutMCPw79N5TOpv48Omb
9LKxP8t+Li5143zOTUc2u4BuK117RwIuOiREksLG9dkUCcsKmmh4U0XJDs3Vpj2pCFAXS/tBHqs9
igazdW+CMEq0wTs9Xp8Wmmk7fFzYK7V8ZBtP3ZGWpO5eRV7y76h03fq/rrZvTVEysOTWB8H18sPG
d9H77XEW3CT/fTIbeW5j0V6jj1ynaaIqp2tuw1LRLKcPiXsaT8KVoS44iblOp6fGq80nNpXtQO9O
XxfaHZfJyYgNVDOagngJO/w/63CkRMMBQ8qRwZ9DBHbnPjJ6LuJz9XNA6uL9b9WHuBHWO4YMhY23
C2Z7eNAHJFojuzrEdTa4earQT6hZoMqm3Zg5ErQ/1tp5/tK3uN7HHeC4eWsayXymJoy4U4JWMuRj
xPcmmEzc7h6zD90T5gQzUpGa3/i+F+H/SPVvOY6HbKrRpPvsNsIExv8RDxdq7shS++61btqQuIV7
6pc+IffSBIWeyWtK+O6skV9EspjAL9TGw5VfX+9+eLD4JEn34xcMqtaPAlmI/7goM0hGD6nQUkhu
dkiJzQonVHy2RSe5qnNZAnWu3ZhNmWdzPEFc7hyyRpiOYh2gPmeX7+56Z+pvvYtfqJSw9GK3E6QV
s2TnKXxZoqjmQENvpkcA4+smFfCXVIMhuYqj9GYTyMmN/HcuB//hzD4pWEjyrb46JDM+RSAtN/Wy
Sm+59MIFdBba+o9IuHhvNTrxLGqkWI5rv0uz+V7jXrr4FP2eMnyJXg0ujg9fHDRwgD/cinWETe1S
tsYhs7Y7eY2yz2SYEa6WcvzwR41DIR0viorej5q3W2oX5m4pDHPXVpZ8Jhqvwjyms9ArGQHqJEDB
G28SczYlHzaexBEmJt9uZB9ze7iYfYmfManbkIl1vr++2Pgv7qb/ye8LTizhwp2tJzPNmQzIryl5
wCe21QcP80gVj3zo1oZIFS1H4hd0jcaOdjZFaRydyg7ajhRL5cVmKJL83SL1dotayKxkDsCz1otP
EMWk3LGlnXDnWDHwKUKKhLQ9655negGHZzFOEYXmJ/BCj2x9yw8lORRJz1+IMrPlmmfeSjnqt9ga
1WFmb9U0Wn3kbPeOsc79IHXjNvx3ufOcL66BT9MaYP17Rhc/NMJH5BbVVQg6Nwu9ffMpd61llb7V
U/m1q0dv8zq35mS+NcYiDy1P+5rmWothi68EkNMQVS6+DNzzyV+Andg5vhWKzvz8/6UJaglVbVQy
0fwFsYLel0/SJO/meCuqwVg5zH4wRa5Lf5M+HOM1XDDZWNt0HUteblGbQFoeJZN+v1XcoZkVUkY8
PvJscM9t+ruy9QdztfXAaS+DhJ3TdmJ1fat5LiVhwqTM/nhFDzsvesIM7KBAtxnntGsjIFjahbhB
Q+JDZUhA/CIcF2zhNAOAsQzpXErL7kIdUAYubvQSq9PeCkf+XYgjnMTSVogIB7CV2pB9GbiQonzF
CKQgPxwvSd/psGm2yldi1zkUySCrwqD06lOvuRHpYsvbqaYrzpkmb1ZEo0JHH+YpT8codMyZQnCo
C2Gsyhb3Lg7VmRXMKZlglbnjWj5Et3sxiOti1U2I4bffR8gNeLGfWi+1g2bFPWb6Phy0/t10G6aP
+G8VdW+CKSbg/4U+nD4pE1QSPchNZwnxRpvnOEi1XeZmZL6dwdhrBSJIChz66pIEGprms0miX3yf
3sFx5IWk7hgsXq7fUo26Mjas92yS2le52DbN42iMfkVaXZX+HrxdFka4OQDYxz/hltonDa/uElXe
tRXLMak+Fq3tLr7C+JxG1mUQtKv4GQbOjvQ+M7T2LBebzldRcrGcooPhUkpVLUQhYj3hIUrzKCiq
x+uuARe+QseKloc7LId0JbfS/6DtDM3L3tR4V4lF3kBY1X9vJJVLJk0BeWtY92A4OFMv/TnT/BnC
G/vqLqZzbGy4XgkpjiivrI0UzhBSx7GETuH9kmn5IOUXxGargWZi7BoimgTGWm+5XDv1Dg26Q/9f
iJd5TndWZj3uJCPiDhKGi6sn7w8Lu+1UkUTL2KqHBLhpUekHEYI0lst4mhUuuwZprTCGvVlky91c
JkEyhvSUU/doJCNxwzgtk1s/1HdztoJYl9ZTX13mDoTkmvB015HiVjCcEjqOWYXQ12FAvQ5N1cK7
86F54maGUAEYeVe4OhSKeeLty4F0GLwahODYHh2MgcdR9QBdx+WtpWU1Bjt/6eafOF0+JoNWB7qe
B1oEtSHAMSQPSZlvJ0kgOoXmx/on/QawAGcLWAYKDdgEmaAG9xi8q71OjR01AjnTX1ycVW5DLHaJ
ThlMW1yu7PA/SdneBpCcvhs5doNkRNIkyTci4iAOpw225KYEHRg77A4VE/oZs8ubZc0QkzRD49ec
/3Qcr9vXI3lYtENCAJWjXx1kmJ3EVE+SxH/LHVQ2S2Eub2wjRRVcGycK37rg7tV2yarqO8aKL/Vm
oBiip7p6oYnaz1HDKzsu6GeoojBjg5uNmff0Mv3caJup7OUXm4ayjesneYhZvaZxqFJ76RWEvMa+
u/UtO8Q40yMQmCrjiV0Q3dqIJqClBD7a0n8wzUv0mOp/N8qJGuQlowms0SXYjvSoEVrb5lLXn00r
YW3OuKxmMv/c+y/lIFn8ppeOqXeBQcCJhiN0nONPkcYaTSUjnFkX9ZQGC7qyt8Vo+Ad8ut8VfSx0
EUXPf85Vc+RE8Dw6Yr7Womku5Vq52U1kIatCHmREJfXgD9Saj8N08psvgyDvKnkgAsdRaZjj77hn
nfUuMvs/DXIg5uvhiD3a5JMWu8HUxMjUsc5NR/U+LCx/Ctyae1DRECUquISCja3UMXU6/Uhv/J8m
Vjmm5hEUdJmdYJH/h+X0v7FOaIBMi1MNP7FnSAxlDPCjjo2dPtjqhovOhAtBEU09N2dfsCwcGutR
LqGmAxRsiq8tEhaTSqpOpABh2gCMOcGAJNt0s3rIbFqln8YRZ28iVPxGiwm4hTYPpKNDiiM3c0i9
KAS5sXupDvrADs5yBKe0rc6UjWhHabibbrR8TA/VRAnIVIR4OTC7SBkHQlpHA144rUytG1jSdJH+
6dlmCTZDXCIZFpXFDzmpITBtuOxmT1WWCz9n31If/pQDdKAYnwFJ9a4nsczomfX1fjH16TJZ3ISg
Fcaurf0UrUQ7reWzQQ3edEj3dAQU5YH03nTSC83HiYbpb/R6KD+ruVksbgRCkR7splqhk21CGbMs
ja0sRwxwllX/qN0qOsejeEZujExOAeSNqQSvNjSYPWJIfu0N/l7N3J2zHjHWaY1x1al21Jv24RJN
8sA6E9lCQ+Ebx3vFJvEkFK5tiGhbQX6R7d/AyGXA5GUP2jKk5O4z9U7KGtw7fqK1Dyq2zjZhh71D
kMvRgIRtrIZvtai+j1VWXtsUj4ZGa0HAKQT1f07vhlHdXbMx3hTtvo2NwxGuF7vhvIg501m15Y0x
nvGvUmNZ12S5YHlu4tgdr7XTf5u6xL9YUnz6k9XuHJdjMNM5AUXUnaj1nSgvT0H4ldGxWdsarJRd
eNmvEjCE39ddJPGYOf5NHtCrEOI77ZQBeJnviG76d0cqsR2MaOI3418kzAVgMlQluahQYArtdtX+
P+1C5+K5gPxdyFRQ2zFYe5vIxFZJMP/4XE8l0NXLXIJqF0q984+0RAdngQ3c0E4LK1WKf+v5RD92
YLqM/WXCzT4Gy/maAGUMNcvLmyRsqpSfwE1AFRZbKA9xWHq5PNbw8xBOQFVGkyAXQhKdrYA3YLtQ
klfAO+ma5nvi1DJc0LR2RFbMsOhXG2Q+dG9pdOXV5V7ionlPgUcTN2myNxMv2Cn1WnFYVIfDsMiS
Z84ql16/5VkRP3/NTDKjS7qOFW9nw7A3kNHsWzprX6uyrr4sZG2sGcGWHfuIQ3p8SrcEemnDHs+Z
MB+vW0sx2YGaUuecG7NG21iuEQwjibhYHU4LM78i2nVPnBU+wUuXZnkzes/LIZzzJ87Kz0FKdct7
n7rMNZIB+One9KXYG6OR3JKao5JO8PXp9KkCoCHvEk0mBW+WeLOMEv7SWBtBnFrPAmrdHp8F8D5d
QuJiaAvNITb5QySUFU0kQQi7stmJVcj21Lqn+fcxpswik8MvI4uz3WL0HZVjTv0dbICohjdbGykr
64+O3RCLKmCbwhulUyIrIkYk95uNJPfY2o20IdBzi3HZybGqqfuH3+6Hsvno13/HI5Z66lYc+xgt
4Pa9bKCIjAibaghsJUtV3ImxGrxzWKfPA+kkf8qyQ+FSX2lHHDNI5NJN3ytjRByYmhwcZdGR/4Et
rg11eS+g8my6hpsRPrZsD6JhTWi1+j2mSGgTNbBdsBf/QJi8iPrTIcN1jLL4YQEzBJQTRB6ZM5El
P1Rczz+6nteFqf9Z6+ihFifGFaqwfiWvexqjkdkimcVVoe1v/GSoUSw8+6vfjvqWtUGwsKUNS2TF
L6Ng2AT9N1HDXGZsObHkDPyZ9hhqtaDuNQSGvKOqF4jjBnDidC8nUESgHzgVK3wjznKdbDru/Uih
zyPUED6Kkp2eZ9l5kajmTLullhu7Rjbzrmzmi2yN4QYJYTd1kXWd/ASpeMkO5ICzN9F7ZNLxcAZ5
o2WXpLMr4uPq76jl6m0gb5EmRXXMBzJTsev/9nBTvcfJUtLMMxHeG7ZmlfsfYmHlQG8X+TELp7VJ
4dfv8CXItREWeCR4A81lzdk6tKu3Y0qadl0vdRqB95iiVoC7AlSqXnGmO/PRGlFxcnqHAlt2ZWCg
AYJ904AWEuzcWgP1qTSh10d2tOqI492CplRTt5bkwKLXvX4/wj78aCbdO2nu8GeOZv298qHLdPn4
xqLPvwuLsjCRNSXbG0ecczOeLi7YIGfCO6ijRYHKJVTkFQbulMl3bZz7bgfRt1Hk8zX0ALN9Ql3E
JC/F3eX9x40ay35ELug7dSL2OS20YzNMVMaY86ON2FOSG8+J5XDp43DJgT3TH5WzIbrNRQd2ZN0O
qOcwSVz1YGh3rVvrG21s0Jd0hvp0HIyw8JCbbDI6m8LnARG6W4W4cCUcphHFhwKozSgL5/Za6XR9
JShxY4nbw7Yso6K940zBNjUs5i41vD+Ji5+lY9gu3ZIXK2ma8J8WjmHv77SKvcv6BSNjfshUfX09
XMs/5xJZQh9b/6WVMCT0hFW0tb6F2xoitONC32xJ7R4do6xvphq/TJMvAmuZnVOHjgjlm1UBHArK
RWsGCxbn9bGXvbGbLXaPjjkk70BIyps/oFC4C1bOybC9k+c2MAMLaW6J8suLa1nFue4Qf6lPZskB
u7i1KcrCvULDCp/HOmr9kOR/w+JVje9512GG4ZayhuDsWUeeNcC6vzY8dsV/Jc3yAHFO7l7yh1BZ
vz4jMTf1wr7NPhY3p05QdHhDUkdEG2CPu7BlpXhJGwvhSQhtH9UeswCDbCcg0BObBLVSKOfKFHLs
s1Q7A+77ZdIJZk5U7xI8rY5l0uHyUJ1P1s06+QLqFQSk4jD53kW1ogP43E1HivXMoCFPAmgWblZb
Jc6ndOP3xR7KQENSCYtU4646u0FNGExVlGklVCsEfm/8iRE21CYmD/7Sk6VJcp2btBYoz6X/y9RI
YClzvpXOSEwsjXsoXu3DAwt5RMjoDqQX5m0xKP/Uld3Fs7Ll2tr1R4OQUsQtDLdNuq7TSyabga7h
PHo2iz5eEMTPBYfJWa1IDE9rqfmo7OXaUaBFCjZ/RqZ3rvBKBiVsL5WZT4ppPhXOjc9ET+KTg32D
db/DIeIl/kZmhgysjD5OEMJU87hYLsu+ejMqmmP400DXLofiweqihzs2WaHF03/GqsB3AczHciFP
691AhqFua9IdsGosv+35XcXfBodBye3tbD/BgzedBrypfarWGD9VISpk2V8fdXe2aHvFxtJ8iqnK
uBMk9S1r3yGP5G/KnQ4LQinZDcsivUZ03eA4CnUW6vwVqFFX/qGf3eXgtyx47d5QdCjxLPoD4E/f
rnhTrRdsJ1INkJrUAJmiQiX05J9kzoaM1jCf37POPx4kE4aziq6g0HAuurNYFEhBxYAudokWbt+Q
03M8Sc6Ot62N3sM7oXWu7vrOiGmD25EiWngcirO1uuoMYxxCUbVGMCf8DYVl+jcnl19xeZMGXsdP
cwBFqVl8gCTOj3/fko/IT6EP2VBsAV6dXGow+fSp4rEeeYWxMO/21QGRhp71eUx3jRfXZy3D4fC6
Ato2ulEJFYtzu9vWOjHfVYM19WjcsdZxsK8szpEWyWubFRghsubZS4I5zrfXCNhZ/KzOmKuLHjk5
MCpWiW7cfE7R9CBAlTzmtVZgZGHJDc5+7yvuHjHyp5EVePIUovIktDd4geYt1ff+qhRbGevZYmZr
lzo6k9Ko0a826M+BETJjw7fPvLzeVRa1A5xj7dZbtUTJNSE0U14/c4+um1Oc0mgtFYw90dxmYHXe
xAZdOjnIO2emj9HGcJLlj1cQd0xET4dS3AXR8Ic7Bdid9Qt7DW9vE41Mtm0XueFceeKKXaq9SCi3
ICxxH9jvXLwCmxqgh6r10FiT8IAp3N3LJuHYUXruqlg8yLLPWxt3XqiJChfzulLNeJ7PsRZPu7nB
AzWv1wHHxZdBXR6fjWa1++FZdPLkOfkLlasIcXpRYGDjPfsDWRkbHwXkbhM92tr4Y3fc1cntiG2L
1LqhtbW9lRmMNc8af/6jz2imfcJKGJ19cAWbgt1TKFJKyavqUdnRp0hMg0Yraingv/6O8OoG8dqK
M2sDugjH/9bWGvxKbTsiSsNCWWwTbzmtVcpjbLD59Z+K0tVDc0EkW2J55n9O3YZb/V409m4U8ZTE
tQuucvWAzzIPC2kPmGs0n2h1mW5YQwDPSrLoMCTa9DBqvM1eDkR8ekaLFZ0Rmib4wobY5uT7DmwF
tduQ8ml8aU5Gjuos9MoPstb8OwkqyVEa9x6WCzrMdOdCzaEFpaxtVsdrf7LT+r0zoL5sZnP6M1R6
EuLbQTube/YOpedam1SjqYD5Iz4v65d09XqJtnnTGTEx4FOggMkn/izRCbyxuuHPUztGJkYMb5iD
HtmVoLZani4MJZ/sYGxZ3udszQmLrboLvhWda1+b6I9O9PlqSQ4HY/0ymPQLYH9PPgB8e4c+jlbG
Z55tzDUD/voichcjtqbd48ZNgHQ6VDzGlTq8jIsp0ujGspR/xDkiA3PUkD/WczSVFInmlCYiCXn4
nQnYw/ldf4OepWi9lBiwqxl/oFU/TQ+FrEneE5ureSpg29rWjTx/cugHMo4pYoNOXdpXB/Vi6/dm
crbkQNhNN6nimGV/EEgjYd0orBOTdRoWtwxjUtOHSdpoO15NC7BB/7JuH0wwgUA3W+NHQVIulV50
mJymPLiCd0w8tu7nMH9itPtFoYKNI8ewnr7J+lWTA5zjZJyvRY9zeZ4avq+MIZnX/JeO5NujYiWz
ZwPthKNlhAbGLix9NpgyhQBhVVNol6IMR4NgaAle+rS0aN96UxIc8VtW8wBeNyOn4wMSHCm9Ctfo
pKo8nNDP4R0v60EE8JREAHKJv5R8JBx1HXX7OcTFe7HE+rEXA81QfVqHGYY5jC0AjmoYwHdN6Zsu
YpuzuPbdsWlwweE4kRinZEBKgsvNSEvpYpnxKaWlxKyPGTrepmg/uGXqIV6ePARBYeLXwsswLNI9
EmZe+MxSKesa9NOCUsCmQ0XC2Z6t7xaP5xckXWqT6H4FqWyfYSXnl8XO6TuZ/WQ/TJmiHcZzLyOn
O9wOfr2NO/6n0gE2t+3vWHNNzH6kzrlJ7LIMcvxmsPevubv1RXQFEzKdis7+2eREvmEwOt+prKJw
MGtxWdnRw/AreNLFTwpVaXl1anFUqXFn2zm/FQtM/rqqD93Ae5jeVvXex/bfRbjmu4URCSeB9bfM
v0C+7y91rqJ9bTjvPVuibFzVpcwDKHwtCifZ07LaAdrjeC4SJyLT85/XeXyatT0PkH+PMoZcYJ4e
fFeHSjyA1qEmNfM4o3PvOSs3PbyMD29ZK454OPCS9/TCeMMYIPW4gSGkjRV9/sXyYMFQIThWJhwb
uj95hxX1/FoIQwI/jNwcjLytbyLxws4RSO9yqo6ZR5NIPk1pOERsDyXAoB3vcIBBpalhFYzmYxcv
j8mwpruDfWmLJdgNmX2mPdA//U1gZCOvOyaMGwbm3e9Du7o3fde6974Qz7QePszSNihvonMviSsX
bmBINUADLKKavyR2K3lUl+W0JA0Cqxc9yXV9yZdc35lGXe58UThvqkRhYWb6mLhNnBMixGU3R3s/
ibSb49mwrlYLDq0o3Y1WI+sLm0KA7Sk30ayfb/yHmcdTXyJFQnosxXh8GdfnXp7thZt3Ofcp+G2c
Wf+G0dHp1MX5oMqyvCQM7ZexZ3kYT1BoiA3oF3MaW3hZY318Hfz62pLIKvsyJFhyJq++pR74cLP2
wKSMM5YDr3B2Pr/DTf56ULuF7Ajb2RNwBWND2W7NUK5FQRmTdajZd5//zV4eR0aeLoCHqfXYZbng
bzrp1t1X2BD4N2B2upYD1hDOplQefVR5FwoKJ2HyF4pUeMx0Tr/S4zUJpznJbDF/4S9Un8veOEhL
2VwAaJScB97C40JCYqEiju7PwYegJA7lHOOJqEhJFBmCewHEaiNpdICBAGZq/YJlD0Z6A0DHjWpy
xWY/pWdMZ9hsJnVqGY4Wyz+oMWnv+AuSlQf5o7VS8Vbl8Uc1L+oEkqI7CI+zQPV40WCsfcFHTjuf
0/4EbpPD8/HEB1dB7UhDIT9CP+6ywvJKIC3THtgyeC+z+2XDgX+zYGts/QECl7u4YGF55k5y/VLF
Xrsbk6U5lsDguYTH/6PuPJYjV7Ys+0V45tDAsENrMqiTE1gKJqQDDi2+vhbA+6q6y6wGNWy7ZrgR
JDMzGAE4jp+z99rP37df+bAIkDOPc+G7SQqy4qCFbfds4JDdulmb0tynsA61qVjBpIEGawttvUxs
xBTezEoEp9wjYhE1+TFumjk1KIRnFFJpN1lnn8Y2bQ9GuI1CQgFmTVqDQmzZVvZFuo9jJOmh6UF7
nB+BuM0PeS+8basMhDID+Cr2auo9oJrfpWlT0j+lrp26o1/51cV34jd4Wd5eIx8LyQXZGMqml1KV
bXNt5gPAAoP8MVBvYfM1hqgzzLFFVPCfh9AxxTkNzXjnxgoRz9xnqNJJld8Pl+dIJfqVbcb3UVPZ
xkK08BjrYfWQYmZRXj7enEZt2MXZB9nXnw6Es1SPf/ZOZZ0NVYiVW9LXMJ2SnX/Qv6uQJJGghdMd
MU8upvT8vWNLuzI/S8WvpQZWU1YfZDUVqmijc0kGzhtC3xuT2awHWbirWiysvk3W2Vgg0tBs9vqs
WjOBSg0HLwNeQNgA6YJlkzIhgRWUzASGuM1eM73OH7ME6HHLSOIfzwtlQvA++i/oUZzSCQ5kU8J4
7sxzMh9w4oB793p7m8sqOeRzfxZKenEcZzFqbHnmDjHeH12jOeEH4RZ4HpvgqP6hEtrmEaPNFSGx
hNCoSwxLcvn8l/aYcFrz3Pn6zidv8ZXiYgPGc/jA/bRKZPXijvSjIhHlj2Ms6wfTQszWg+N305uS
gXjsa6U/dgn5ZiMC5tozXEqoIbmZoZfclkdaCgnW6U1YPe3VNd3yHgXpeLWcYE9oEJcunRqSnTp0
spp9ak2XUYRXcMfVfOYzeCwvtabpeD052GHP/YcYoJXGMqMsOz0Nrg5lwUAbFujkKrJhurEl17iA
bZpPmb9nBh2uTTOqrnlfv4Zs+MZkwGra0QbXEIRoIEd/NW54Zbq3I12qfmxxMBO81/5ufa6r2FAM
5wP9ASwUkuVO93ecf9FtQWIaENAzFT51rRYfM3oWz30W0j3TeuJiEodwFQPNez17YusMYZ8SQCLN
eRU1G0q6CsBnS6I8IWlUr9bkyJPUvJsKpvCakpCx+9aukbqdHglRCtfcJtQvl+GFJ8HjKhxz63ju
45l+9Ksyx2kfS9T6aZc/yUS0yObrJ0w/0ZFYinJV2CZagmFfpwVQZaZkRy9hDKDIfT2gux0OmIh9
8g2MBh41eIyxKo6lHvDpJXZ+Qea9n8Xsz7GX3DXX8+6k61ib5SRqgkRAJ5ZgbfOU7YNWBVs3MklZ
npugkxf1j6iLuSRWdlhVzDi1+qnJI3nqpVBQHdt6p2sdpLF5e6J3HsWChd6AJqN9zZQWXiISoTyq
jasbhtxfBkoEqq7DIuaxaZisnFKG6F4dpDhON117GX6N2GPYcnvykfmztv2+qdnEoa7qLMDQR2/1
OVQPFjqglW+YLdgpjysaiVmsu/YjxuDtMDu+srI1n+tq1bYj3gnH6UwiPNDxQlpDpfua4kTZg8v1
LpbXedhDQQ9X2pkZiH4RJSs8nq+D67Ir74DNjwa0/EizdhrjXfwm49X2nPQhZRp6YMP0S4EFv+k+
kfTuMFu6Yh0TpuVRohJa+VKThqujACgMCCmKzspi71KedwhCjWWOht0mAfu5HzA38sfY/5a0gBkP
zZqa7hlbFUrqeLhOFekzJVG+CVPZc4Io4Uxoa8ja7xMPAQqY2BDHaM4t+z7slPopxIzIUL6s38JM
hue6JkewQ0lglc1YM0WdSfZ51hNCopqrR6rMNZgPlULdDLyE2XmfdB7gb9IJgI2khL8HG8su3NNy
MOZHqT5hehuYMoHCi1/dzkFZ3Fo+ftpsM9phc4ii8augkQmDIWaq6se8iJm9gIcRqp2MPmJpu4+u
lTlbijyfvXVEC7QIX6zaAJ89L5UNgrctyVqcqnOv2SOKNp8M6Ko0lTZNNBd+YUhSn0eAakAKKJA3
pV2bxLG35mTsSztW21F3X+2yl5hixTNN6YEwHZQ8nDmB5o2UE9qxlgD+LV1GiPEQsPmhq9+HmuXG
H/vp0MSeDqdG79YiNrdFqWrm4bWGiJMd36wb8YP8ldjwdmuHk7jTT7yERkMiB5c63tBplTJkh8LL
kIQzgB9vC+0zE4RpEpiIFYBVLckg9RXuY1bspqhTjw3UyqnOSOyZi1IHxB+F8VoWVnLU7PxV2HVz
pDVZHnCrj+ehRGmKf/PJjqonrWfGt2hN86pxjogf+icwlwfNnM46JhV0iBDvUAnuvtciMuQtu3nE
nvC7JhXhTFOOdHSr8/cBweIroDs/AqXdDeajbymkQW487o0d5wMg0Q4+izh2ULSe6A9AGJ9wvLR4
93pETSwSzbiD+KZd4wlfM/eP6ShTwpCxoBH4UcDiqYxdpNXHqKyJuic0Z4vzKD0UVvDksq7p2K0M
uN2/IQ2tYLCLFjxw3GDPm+VkS9+tScxi79kF0RST/ZE3iUSO0LJeYHLf0hjBYIqG9RD2sI0SGzvi
Uv0vn1pKJMAm9Wtr3yTj+DQOZLVHPiYO0hZpXHQv2VBg8WzTR6TIWOOKIdyQVWMeApY8iNTB9MOx
WewcXXvjrSh2y7kzNWdBIAAtX1KGPIYAQ5X/RbOrdo3poi8taeZNTneZYu1AMtt0prP3OzZJ/FSA
hFcyrYPb2FnQznrkJiKr4yPF5J43HXRhMDS7sJbevUXjPVBj9rSg2WwTHD6QP/zcRg5uabQzqV8w
Suqq6qnoiz9JgMa7ASW9J2jFITflxRnTHkUbTThbd1rkE+wZrZY8x6ZKmsdxXoG/VUEIzX8Dhkek
WcBIDIVLjzty/+ptnW2JRqrWXd/3uwgjLyYX9YPBQn4kiacgPCiNdtD6YG5j+F2brTWeRJ/+0rRM
Yq4DMFRpfv/YYl/1LLZBFmr2VZNa2sWscP/BXmLV7Yk1nMgOXNVtgWyskjp5sWijnJT+l8wwoZYe
N/eSZLGWnKfS5cKuCDwldLhZqShrLu7Ila0NGI5SBln7sOu1Qz2LAyuVaBQRQNiFYiiF79GjhfOS
2qFxYyrykaLDzVC87alzEQ+mln5e6AtTyA0CDeItnPT2kb3zarmBV0WKolKTAiO1wv8JvirAJnE1
9XRY1YhMNgPoDMI8D1V2ynsjf8L4bG9jt45ORKTh+vf6OU1iwDKCccgf4uQ6kuhTMYLQ4uTsO0l8
GOL+7KkO82xagiwG47Aea3aPGVKKteH5rBQucoUgImmKthhVaSPbrUhI9lxmcMvBEEsSez/PR7/K
XllP/uibT3mdvlrajnreYZTfdE9G1D8InRtCnKfp4dvUZNcp15Jmvdi28HzEKR0t6KAZNjatcqsy
tBcZxPXLyFx6KvpdL62Y0bmb7EzKtkuqI/lWYgz3Cya9zsSb8Gp737sd1jO64jfN9emtFdqzp+L6
tHRPhaGRqwDBax3rXy2hNAzF+g8Nse/GDKqVquaRCYsE8HfNpTnTCGOf6uImXMx6ek1Fws7x6iOL
RXbU3btMwziE4kMQhyV+5t29x3D0kDuOfOil7VirjsEmtwuAsihvW9lbJ5CxSc7vyaxYpRZISlpm
1+VQzFTO5ZFuc7Fi6SeasxH46/kM64xswvmZbpO2OkjEN4nVNmd6UvSGE9E9a3Ua39qq+IFFhNva
HwKBEYVa/ImEksmMDFxwzmhcEALvtALfgedRtreZjYqldsUFrW39pLRarPTqz1jW4ZXkb3VNFPJ0
Nigr0JXNk824C94xFBIuYTyU8wJj4mYcQwqW2bAoJmE8uIz4xoouQUMk5KbonOJdck8liXuGcwHX
QDyHElci578sB5rA/zyiS4aRiAvJmvu8S20cM0NfG+Qr8tHMt1fDerVVMZyCMfuzTGpso/kjTWnt
lvlsNw9pY8NBNpQwP6MxeI+A8RzNvsL2Om8lphnRWwVpsW/LoNpUI1tUz81+Kaf8SDWjOVkzuyMe
07VecBUeZvv+gwF0Dbk7Ypwecv38ey9KsOXgVS4ZDCGvbWr0m4/4L5Qw3LK5WWU3GHJtRYNCBNFO
DL377ifVIbDoFptFY517GwNEU60QlLMmDm53K8be3BWAS9bfy6bLywEZEtYPdc+IMQRW04y8537j
PoJW/B0xoCGy3kZI5CjqAAU0hEbwLQsMMiKxUlD3zZNXaT0tmkz0iP9ekTt/wnqJNByQITFLjWIQ
JR1yG1z4skL9nPxsU5dDcBeGd/HZb++SRiRH6QI/8muxt1MkYfjIuGHSXvAt3FEMbxnZtPGT672A
mdNJRIL2p8EnABra7isr/B3USbR10P9swtoonyvqum3IYBfAAzkeQtNqCmlmUd+/fm21e0RHKCqa
5rdkNKCoZM1g6p+hKiFC0H33jps/PRHSVO3+EQ/Mw3zRHTFevS7WRTDkGrv3sd05TW5hTae2HB2/
3KmwoPTtxuPitwVGcRh7P8BEyuJbj9HZybT7OI+HtFi1qBxR7zpEl+yJtiBUIHdTBgQ5ZDAkUCwg
QcFeiwwOSniCweMcAY4hzsu4e5nSztN1sPad7jKlng8dwdzszInPwafEXvOO2bK7mH52RbmHFwv9
5gpmLwGICruq2UuXu18MpzZzXqYiy/ecNvhWZr8MxiX9INGIzVvmgQKrSmYFdR9dVflr+QmPyRfh
kiTRCFqIVTWsM4Lx1iUv6WgyWDp1RIdtYAfRC7fch9HTbstFXUBrWo2pbR6SSWe8PGTTPm8+bc1M
T2ljhPuyGyxAKqRjuL3XPwTm8M+BkyXf9s2IVBD4gytKsCYZwc0W5ckWTot/WdzkaeoKAJHzc26A
6yK22DMqFbxj7PvRybJ8EwbiMjoSextlJU4oyyFdK3Zv/XxovefAqOQ3sqJBojDvNSO0/+5WxwN1
XlQhpngDGEZ+KzJOmhKvmrLfeEHegbWHdix/wXl55IJQhH2T+it/HqsuB3d+xC54awovP3lNNmu3
ZkRHz7pVJrGxp13nnJYDYe0ITMzxCXAdDe/ZKw6n7mff1nQ9NArnla5b/S5PMNDNlkm9ztZyFM2m
QlSHdIEJeDcGLw26xsvol8nJxZT+/Yyu5i5RFm0MkB6vdtdi+i9Qt7p1buxyDG/roBbmVZAzfbQc
/WQQNHnuHf8PoZI4G9I2PwBJ/GSgbL4HmlGu0xogFuLGr2UkWubNrfTq8djoMty6OQTs5eupc8fE
hoGJFpDTMhXINJBJtuk9AK30t840IvvprWaHpJvwO90Pt06e/IgUsDwcaYyfg9Df6VZ2G/j0Lm1w
tCrsabFfehutZFZhs2bsYzT3a/rh2NSTgFQgLaOpFDskQ8n8OYHqvDKi7Jc7q64DgoQwn6lbbQW7
lHN1xSzmJSZ6er2sBkXZcHoLgp/aVJs5Z1Y5N2L6p+W7/H36bRmXtqMHAc0qauAS3YRVDvEuS8rG
ZZ637ZRHf4/h77WPSLm0dYwpoT31d/LrX2wEPyqx1DU1y2jr1TGihNo1Hgi67r1fE5Iu4g7sD3xo
D2JAIZl2/vjZHrgisXuYKBsMczh2KReMR4blRgwPGTrgq5MCDlNCZFB3Kue0KKgQflBvz616IBIu
HRzKByeLcGiBGSacmVuVJ/YWsGuGFC3fVwQW+CMWuTE4VM5Ef4DoNLr7nYCTkokrSTWsMlgK8nSk
Ae+G2zBwPjIaM6vaw1WNfXGWuDsJDAc9e7BRh5zC2ntqHFoagQ/r2jJFe1gkqvUwfrpt7Z+8fqh3
TWoaB63W91Ytx2PaSxCneWXvEpvmcGt7nyXT4L6x67dRsnkImEEfVKBQgE/Au9MuPLqGQuA/W5eQ
oMU7lfIZyD7ApOpKOVs928s0U7cab4g2pGx0cEcY22YdmgE/LHquH+RTzNzgr5n6b2Fbc8iv1+4y
jQGoVqgverLk1wouOnif6R7o0yf9IwJsau6aCE56EraMK3CIdZ/AHvcLDFH1RHE/RxqU5H8OrvVW
++907BrEzPWh6gsXSeTgnsf5sDw1U+q+waJL7OHjOvoQNOAMJfodTIJ+ryqr3brI6RLNJlOiDv1n
nxYLVZx9aXv7wY1i/54ajX8v2On5Adsk388CAPmaeZeeQo9sIrmA50sOHink65pdPnorgsuXs8gm
UhenS+ruM6T/GIFkdiCRwN+NE7ymvZub2b7tKPrFZMKDmE1vY84nlMspPwx6MHJN5fUqnl3fKPPe
h5GBVonmYCXG4ey2PqkjVbsbZxlFJScPrwnaS4Pd70pI4gVqpWWX4JLk44Ck0C3DnTlrqxe5XAM1
W06pPC16eeVaCBhnJrvlxMyMxzlLQ1wW+fgQUmRGjo/UP8p2y1YSUXGypodEz6uxnnDsZps0BrjF
VCu5iKG6YITZOEqNH6JIXoSwzTPumrVQCJCROCKtgKgX+Mw1dGKN89lsqNWj3PmKsXdrqv2YuPq2
CfzqHgSSZQlTXdw8MX1d4zL1nyAFbeMS81L0uNjrVS3GHfrHHyEafCwCHOjazovyXDZKwLnrKn4I
W0s8aQY+A9MiZHUUZJRzXtNpCBgb6nRaFUov7uG9MeeqmutFuR06mITdUTdu3xUNvbKPqBWzK4bo
2SnZNyFBdIaWboeUdRv8zjULvhgxMAUKJmyLInrJhbVyCeA5G8g5aMN4cJkGaFtuiXuIFeDcpmb/
gI4lpbFaBEyE3Iyc4mh40IrkWNmMPBepKO/vU0h43F6l/a3RPWNVSpzXS/Ht2/BR3BxYPHvujLSZ
cVsUlX6yupAgLzM37hbzcNWbJYyT3mBcr+EIYoSys8l0OZDwK8+sc9q2vXaZnRxVGILs1SPnZUgf
nKnA12fI+lVoojkODELRoE71q4dK+GSjVlw5vl296ir/dAV3PVORYDHL39cmKP8zXdatmdbRJZ1J
vwj1kYHX1Sb0ETtYGM03g0/j0rb7covrV1+3pEUfwK2BQUVcROeFcaEPGS8U4kKi19qs8V7J2edl
KQLcozRzuYHHj34VRvuMuPtzOzQ2itPkCWk1xCtFxjIk43bHNo0ZYy0Pna/ss6Q+QwZhOGg/InUz
yhIXLbH3j6OZH6vQMGcNMuRjvMUWn9UN9BG5bJmENmmJddZwOYpGgyNgFLh8yMFuOREeBy6G++CA
IYUf2W6XDgMGRrSERokdoIgPSc28pXbn9TANorVLu3VkEoHE2PnJlAmziUTfXB4KVz9j2ciPvp7S
l/Bia+2g0N4M81qxHHh94YWClUa4ijTqrekyMh9dkhtyRjFs9Lb1vCpLL6lx4XmKjuPUc5qTh7zN
Ww27HsPaUGJDaJSzcjACnyM79k+9/14wKL4th6gWPyAoYBLlQj6bfaztKxCh6Wg7126mLRgJ+98y
ZtdqQDejiUD3UUhubFlezLICfawe6cffClmVt3ru/RJ0oN88354XOKarU4/gj6Z/dws+J9sr7paw
2yM3+xWAmE8jgLLtGagbTCcdLgn7t4vuJ+DvogKgk5noD6a6D9KilIZY+0aDaEMu+QdkMNrqeIDD
ldHmaFHKmX8UxK+IQ4ganVoyKUPzKxxVSwkkC6wvHAAhpgmF1lLtLQdTE8OhGjo2zEiVZjxBuQzF
nYQrtqwlfctc3oc+e5jsqrjoPLovX4rd4LdBsjyeifBN5WmzX7TdJfCyc6hR6nYyPP7X6IJT4qR8
FFjZmLyDigA+R+v+FtfJfimexQzSGHwEnCa4Hs9AFYikaIPq0eWz14cn31w37It+dS4BwZHSf6Sm
+Sdo1F9iqW6t0sNrTfTKeomxzMCB4CykZtH6K5K/bJO1LlXgiEpGKwfGLaEsSIsbYtKLU8ayjdhH
FP8bqobkgVTyfWhW5lMmTPMJE5S/0ShIaeUMPlg+eoEk15zJlpgxRMxw8rlTapdTdTRKke6bSQ4b
IQgl7mMsDJwg/jMW7v5u2uNafT+T/nNKOPHKlLiyRTU/TZWJNJirdvkDU+57t35U1+Wbkc7kR4ry
Z5KVAUhA1LO+jFCNN8Uc/VsOM9lokmByMuNhSpufg9K7DrEDg6N/HgYelDOfjuTyxSQY5d6I1Y8g
DbxTUmAhcKPcP8GEaFalD4tfx0G0LyWl4IhaqHfZNnsCO1rPVG3lmFMMwCAyD/T6rb5Pbxoa1VtT
u5XBbpNqQnMraEOJEDR4//3tQOgfdhuTGjF5JeOEKMtuhL+QnyQQ0C1/w/K1MHZGsUpnfJ70jHbD
TY1kDx1oBs6tASVsWYCUQpd5WZ4vhyRTD2ZktYdUqF/jAqSL5zhEbPio06ynlnKOVhRsv+Ws7+ed
cTsfKvLLIVaEyOaa7ICy/rrsSGzlB+c0mP45fO9SMr355mj/k0nxD0j7vyVb/Len/z8FXUAB/58R
7P8nC7+qGPr115KZMQdj8PPfAHZd/5fv+rblW4L/kUrBd77TLTTvX45req6ALOE4RFjM/Ot/51u4
/xKejYpOONjPbM/mW3Wx5FvohGI42HM5YB0Wrqf/b/jrDs2m/4cejgOCl2V7/FOWj+Ldc+YAjP+L
wl0q/mOedGJA98e0CfZqGXO7IHc02darISszotq5Nox2AGdJgyHvq2YXJHqxa50RkL8HBJUU43GD
w37dW1lwCdPnxRmybK1CLu82smGJuwCvRZuJNXGmN528aSblY04zGdIyLnqEREET3+DNkjkGPB09
L+SCAZqaZ9NYN/Q/0Vg6e88q/asAXnmIquIzaZmM0vSbDDFtZZ9m67gV2U03guymoeRYuVaF4yeN
0tsEoyyzs19BI+Su0wHwSV/uMrg6t3A0j1noM5Bl7nNtmSgk1YmY+fqUsHTucGyNrAYIn6IK+YDe
GQ3iDxmi8HKOCo+xaQhvb87moUha+ho4D+NutHjXsgXDlmRQcfWb0cA3nLpyVcEZYis0QeqcDx4h
HzMPYmJ14ZaIxOQqsekfLa52Y8NAhcQ2Zqlb6XR/o9AND928Y5XzjXx5FBrlzIbpgKWwpWYrw5uU
NOBUoFbyVtBCc/g2g/FONOx0VKFtU0wot8p9DcIuvpqM/m7LWx+0tdrqpazXWVq328yEjUBPHN3w
DOhcDstThaeRiii9UA64FzN6lS48JkQZ3gR2cQT+aWc1riO+mM4H5EEUW4jsmmKSt2Ec1T6VHZFs
dW2dOp2wIBfV/oLJWh7pMzBLhcxihmLa+iIrVovfZ5w18suj5SACbv8ePh1LkbjbuKONO5DW1tVv
sz/kVEHeEm11LLepHt6XX9BNeec56ZBX635wTebD8mjg3EhzMzwvr3eaT5ypNNN9UBnYIzTsaOvI
wevw/Tzk9ztUmk1mSwZzqPKzD63KcS3Fw4CYiomYb2eQMQP6Dw0pKyd6tsG+MM3mwdOZ1Yss0o/e
UFRrByTQSmlN/DPB0d/J2fYyVAzPZI04Mo3OUdjSLQUVeBLAclf0e/1ndk4WyO9eXp04zDG7qgBD
eAfVJbBe0VfJDQYV+U7L4AsVX/elWX8SaCOkT7sphS/Dl97Nf5HRTnkXxP3WrwZAIgXwu36wuycB
ZYUuU2ld85mlj7kjQyGa9IxKJeqrKaPAB5uA2A6qpeEEww9IMFrX3iIdtOSKaWeSzb9HpEGjkT5m
ApkjqJG+2qHGczdhTJhh1urpdUzS6DSNCF8JSdlaXTs+xEPZbmgolfdeM66hQ6ZDiSMe2jF8peG5
tfOERCzGJXGuJS+lW58s2gWozgP3wYTTsTch4BVhGhwY+TjXCvvfdkzY27HbxqQaIlGJk7L45QuU
222d/22K/NHLw/fIphVvONPMi2RXO9Ju3jPiwQ09f83Taw/diYGzTUv/KpM+PIJRFyMOig2hp7S2
pSp2hsqfQ9/2n7sWm386fXp27v3Nw5EI1DR48Wt4fWHRYcgytEfhEaVd5vm2HP3pFlt0x8DL/I5h
kR/HyI1uikVsmxY4koEFkTjWjMFzjV5vBdh17bvgZYwsIkN9Kj9oS0kG98mvzOSDItVtgBeIkZ1R
u6MPjMdsBvI0/JT0x62exX/BJ61jkKBMZ5rfsVQ0qAM4Ur4bHXM03QdQaudWG6cP5PjhVnmuc8mP
NOsD7Ckd/PnRwFk7qA1j6OytS+oXW07zAjY4d92nRUhQ9iO4dxTsKh9eXSHfII6jKCjD5jIi6DKL
UT6aA51wW9iHzJ6XGx11VNRH7VHDQjwFP3xEeWfE0Y9di4nbs7H+u2LtStH/mMo7ZFVBKZWmRzVk
9keSoHT/FWvCfsWbYl8k8dXonlZFZNKzYHex8afHfASH79FdvmEm6FabfgrND9RABIqM0AgGUpgy
LppGqudpsnZT3WXwLlRyJrdgfBNMbBQswa2POOnIuh4dcThE2zkn+KMH6M0ZihPQA/3+ik+XT7PO
jqVClg+0uz5mbGN4wbwc32oBEgoqzNH0rkOHQNyLpbdpjOTgZn6NW8Eiq4cyFVUdvTNUW2BRiDVi
FiK8Dz2r/sgeSpqg0bwzoI7dJY3c5ZdpbSw1uUoec+pbMB3N8GGl45vZ+wXitMRjzIt+a9SKV1QF
+odwFS52AtT2nTJJYU7Fkw8ap7c178K+TntwQkwzKRz1VVyY6kKgGZvDRm56ZERrJFn9WtaB9u4Q
OqRiqXMRMzgBK9tdEnoC69Ygg8+z7R2mKVDzORviCeDBu/BvhUdnupw1kj3E8SNRdGLT11W9C924
34cVHhU3KuzrZAB6N0BICzIsHUf0N4+pOrdjfzimEa+O+deXPXem7BDMYYE7cW/lFdoj4AQvjTYd
ujRyPrB9rAzb1Gh3kQdJoHLzYYEiWAVZMd1ynMq0vWeDhzHuS19oH/QY/P0kCiKrutdy+dSK/jeS
YPVYNgpvReL15ElNV3LuunudmC9OhYO34xHNiF+W7mUfqpVfZhW1527E0xAa1lMs7IeEpevDcDtj
bQoay2ag7cz55Q+mfM3HqrtzxRyitjKvbs6u1m3aD5Nsjr0C/r0LBHDsPmPT18b2zwCc52Pe9HiG
AlzIfvoXsLd7AGz6Sd/kDzwOkPQKZI0w2q9Rtv3dmg5GrX02bi8PtB1bdhvldE+77pxNSEvmVx0A
AgGC4u6wJJCLEWfGRxVEPysnNx/9pNulXuzf/Lh6dOqw+pi0Ptjr0qZxPDlAdojDfPeyycRnUIXX
MpMfxeDZD0HxRzS8WMq8z4jAnJVuo7CCab4OfAAMZuIVH40uCLzGQb8Laqyw89UT+dLaqIIBpxTI
WXN+OZQi2b2ELFQ4Z8Gg452M0Wp+30u8RrI4uHZIg8Yc1UrJikpw4H4qVZodGT2O/AsfkxHlgG1g
s2VFHH+UWqlthlG+DTIttq4svPWI1HWX1P6r6RMNlhdvHby7rTNiXchz49nC37Mmc8w6mZ4WcOWM
OuI1/mbsuDRLouRPRDLdvkCO9Wpw0kIdGD4ykfpHgkSPzqQsAC+l9S57aiAzHs7NAPQL51k3r2I5
+ajvcaedJqctj0VbedwBIz6WJOlWOq9T1AJ/QGHJS4H1lUYmW11H5U8VRTNARqqPIRj/Tj3wuqCe
r1IswBtzmruKkdzHfpa8OG31DHGuu/voy/Zmx+1C5s2l6fT2vRdCbEDUyZUHJ3bT4/hc6+FonwNE
ySvbiXx6bMhJmml4N719wxjqTevJ52ySa23iOkpEeU7QkJwHi525YJ+5kSI+YzIBYkdG3atpTpvQ
Nfculeqz5sQ17hrzR2JO3tGWBSMbhwUg9fN0p6tSflTGSKkYcY/kpuif3YFSwOrctRZ1vCt4ZE6W
L4EON9inOlXrJ1yVIZpBWZ5EkDh7I6Fc4t7IRD0IngdNx1+JlGVHcNpnIqzko4vNeu9lhdz1ob4D
2xG/CA3dPXBF88rIsXmnzdGnhnX2R8q6ScqYlCoGGy1Lz3vJXQyLhSv2tDsCPxrfItZn1NrTQ1KJ
/NVH1dPZ/hu6SGxEFI1n0/aQwM+flh6HMfID5B66VCBWY3POqoHRbnnxeOlkcUqy0XziPs263OEt
iVl0Sp2yEmSvfeIEwblp+N07VzxvJ1sPvx2zw/dnoxlfDGvSh2EnU6N8q40XwIbinVVya8SNf/SB
yH/fQnwUoJBSqG4kTc2dCFJ/Z4jxJVej/2gbiNY7CwUMaH7NI4hmJNLX6y91SWuw4aZ5yyKXZgwZ
hjc/YyGYikntRa2CbVrB5fbzEvA9FeRGJv4MNUAS1dUWvFaKGj9O0kvl4v6JuGMGvfeemsq6jrn4
0kIl18Zwh0+7KidnoMui/a6jIn2wy/KX3mKELCyiGsa2dakKAITowk63HXJcKK2yOrQjks3EQGcm
w5bEO6MzjmNdIFZI5vaohYzcSF+jRL8kNnD23rK+dN0xDwzfAxymbb8fTSvZWeDcaCE3wZm9QLuS
n0NrVttKoajHgOpvU8FP1tcSINBTNEL6E2V/bTq5aUvztwel4T2X5T20A3tN9whUkAw/o7rB8Ndz
UiqlpwTNyJYmemkexOS8EYs7Hgdfpyed8kEjJnfZEDMvs4jgcYF7D/Un2VkouZ3UPOdq+Igh0/Rf
YSW15+UQucOng3MMllcISNT0xGFscnMrTFRYdOK0ZwHH4KJP+k8DmuFzwf4LrF/4y3C1eB/VVQQc
h4TWJIbmrtsF3CsSDARArywxK2Sd0DTboIpOiXJvorX+JtpABsYog1NZ80O1gYqBfd4qargTWj2+
qfpsAGJRlpmtVSHjn9y+PhNdGE9QXIxzlnYPk1NVq7xW0c9c7+lVC+tVmCrbgzHYxybTw//g6syW
5ESiLftFmDEPrzHPETmn9IJJKhUzuIODA19/F1F9rdv6BctIqUqZEeDu55y919ailz89ssfJGm5v
zHl+2rUB+MjL7I0qlLV2VPddDCYcP5gRJEzK4m0sRnnPYWcZaKb3zVC6e+bstCQL+VFhMs5Hoa+e
S2tP5ZjikxbEhdw1Ez3ltG4ILYwXHysfgUqtSxYxMxHKY41LBRBiuv7F1Z+Deptq98LYccZvOL4q
pLJrz4CbDCenRk/ATjS825Qij+eF/jCTEYsITUJ30/9wFXoMo90Qu3KN4BgpRm34pGyVxSu4RPTC
LpYXptPAOxXEvzl0KsBfVvjAla/yD35d5rgkh7Ve8CIMiwGy+c/oRfnO4BATBz1ruQ/9uesXpK0s
xhdE9WqlpIUVAX3Etg02aYhDv9NYkyVo3hbdOg0HWgX+ypuV/VHHPjl7up+PXh9+6UqJC148tbHx
ZMEC7cqLg6kqlDG0UguTPA0xME51ivaH8ath3GSfNxji5Se2u+hA04sHcvk8+waT7RSMnyFAcoIA
AACmEnxVO5XqzZD6bFZyQnVYMJJZzBJBPYyPaBA/dkqjCrQzGUKhSpLjNBrNdgCP7ubE82TEh6Qp
3GlFtMz5/16EC1IxtvTe9Kt5ZUzxnd8i2lY8FAc0HcHG8uCdzUO7dwM9vTsDuAfooLELONJ0CA4Z
pvwKgOKfskWDiB8fY5o4M0iwEvUamSNLpVmwAmZ48UNSS1YDHpGT7F3x36VbvioSEN2M3iwcIV1/
VIzqg2tcZ2+DABwMDPGWgQHxFD6huDnZQIQBXxhWc5oq9EzmgmYcpb/taNLFQbcZY82oA0QXCFxf
nshlpcAsnTNTxq3Okk85BhGJ2eMp7PJL3NYQPADc9Ei97EaGP4iCQcKfURSIb2dc7OVVjKwyALyb
DxgCgNiznEesmVOevYWm+hsAt2S5ssyLjQqDTMGlezbCPiygemUZYB8V2Ej8UNhe9DzswdKX/5BY
VoL0BNUDy8RDhBlO9LpImSLobh4s551jAf6FBApw5y2aD6FfxtD6649FgDJv/HCGjNo1jKdXr+xf
+owhkbSvaT11n7ANUwhGjfOOU9LcOYaeTiJkbSp5bpSqzVUd2D9rWGBwyf1zHzfNd+SwT/S5H505
TWe3xNK4T0Q9UP+a0TZoFUI4BaUyTS+28uTZDRnf5B0YKstcBsIWMamoWbboEdvvsiwutjnyiGSZ
esFn/AMsnvth9EjXw9Dbu66VX1o7bbatC5gQsQseyOHmGt5HYYXGfUr/DhJ3R9/2f6iPfkVRN777
gxmi/klWumj0saglMnjyKiC5gxPBFmqs5qQub5Oab3opC3DwoaYu8Yl3NCXXw2T6GxoQoN2wVuwc
BXohi1oNnYROgJnZZ6lzC3FD+kq2y3efmzDEZHYKORfsWeGJubEMa4vz5UssMZemyUBxCJK94Zrm
Kx5f4M3JUSAV2YQKmMsQ+n8UNvX9wIkwnOvwLdcODp3SyjYBITLwVDbu0tDRDQyGGCV3OgMmbgrG
xl6Ln2b2/D9TV9qPxls0J2P2wrNP5IDiqJXq8C+aOI4eNBo+EDqPZX0ecro7onY78BVd86pin5pF
OldUw2c9hRW6fsvZkl4lINJ4WwhEnKBrmpGe/6rKwn4VvnMGGvN7yEW5m7pwkVpMzjlNmdVrqDoQ
lF7L0PxMyGs4KBUA9UxR91iM8jhg9m9jpb+C+CjiYNxRvCvULyG92MQ7uC2INXIZGkhOzJShslFG
ew1NWRTawdEU3mMqjepRxAWkgjLfDDEgRs9GcUxR5hVyvmuP3cbSA9PsaofDKb5zbP3LMRT1kOcZ
m1oyN6xqICpxE5HoF4AVM7SHqysYP9JabB0P95Mx1fdIzZsl8PiIhWdPvl11q23vvWnJtNKi/lGO
PhBs0T5kYpDV6405KvfkCLyyuqlhgDCNHXAnIAsToofmEIjEVgY4c1unPPt+eZwFIW1NzsnKLIxP
NtPglrX6zS6aaxtCmuwn4qTzjv6vpa52V6LwIW4g48YjMDjBoeV+s3p/NiAvkI40YmMpS6+TpP9k
D46Pcxac8k44D5HrDSea+tzTKacnN4KZIQHL7RhsmmX0Rpv2GoTcDuzYfxaZKNgTZaxr0tMwTv1T
B8wx2qaEvZUWamtWCcloMhn2pvqTM9Rb0yc2NrlNW8eAX4Qo88F36LRDZS/xxsqm2xiZwcEuJSsZ
oNrKVDhfSrfZJL9GGdLmpy9VAa1CdCDfstzHHluwq1qZccKuTVu3zg/Eyxic7g9dawn4UT4dQfdn
H6j9MIbZrsciRYd6DNZu2I6HyZ7/+hwzwPPekH3sSif4i+c72VUZSoPCs5n6w7UkI4EfyXFZ44M+
EWsE/O5+JEcNEQ64PH8I4R/aAwPU9CvyG/Tp03Q55pbH+ZOFZOPUELZhUEXaSQ98hwMORv5HikRN
h9NF2OGHWVhLagUwwKSsortwcHfG6t6Jud+0CHzWUs43T5Tpm7Qd5x42DY7Mud71uJvXGSvyvYxN
fX9+5Qphb4yiuEetK1Y58+crnyHY+y7vOXhG0QlxdHwaE8ITKj+ct/JGtEVwBzK2buqxAzKK6ISM
puHsdgjanpfQx88UJmhc+S0JMYA6tfd6+Sjc+DsLN2Vr45syFyWla5ztrk0utp4bth8JwYs38tw2
HqhCCXjU1v+aRRLe7RzWdiZ1uaPPkp0jz/tMeC/3Rd/Yhyl55z89V9xuVuQlR48tkW0Rgegnb6m3
DeeQISwjCb8uq3U71C9ZNsVrUJLhOqIXc4rL7K0i6aZ2GhtJYXKy6JceSsZpq5y4pa0RDOOpL+rx
lIb/+xWdhGlfGd41jnC0joOMbjV2hxba9+X5rbLhmKoQXTUdOiB6bTgp5JEpenb2hXO0mdvdhOqZ
RskIowodkFW9vEQraa7nuRRwrVxeLpfnH6Q5ghNwKMB1DWievbgJiYyIhrS3b4vc5PyLYVGlZv4Z
6yw8kxBIn0DC3k2LT9doIek3Fl7DyFllncUfy5PmUxZU4O9zVxD8G5jZFjtK9bD8+t66M5BrFhj8
XNyFeZJ9JjThDq7RqE26vLR9kl6Ubpg0oOplucxtqNw5FIDs72xw7EDxbH86PJ/7xvDktmUne6CD
OZVifFPoUOBt/MWr+tr3zm8AaMmXY9ffdYmHLjCSnSrTcVdKsFo9tMNzMUbb3LDo+WMhswC8c5/X
VBQKs6bxiZCDRqQFkRzd5kaP4/QYiG/dKS+T1zYWLkjQRcbL0pB7SXV2rGFjDa5/0SNJ0C7p8BqP
/S6f/tWcfIAjTx+UYz6/t/Wb8WF2xMx3CGM2SI5uPxKMRJTPabDmoVQrW3h/dUBW8IBzzWow5NOD
MVZd4oORSaDlJdKtSM4xt0PvbZgPxQsPZOZEQ6ZXGPwgPeiWKrqPKRLkVRE0v7tP200wYppzeWzq
lB63SKzFaumTA6MIHYRc4zmeuQOPFYJsnDnx5upk5mNy1PDcVu6nzS98H4PijyjWfQAIhZM18ywC
BO9+Hjd3FYQlyP2vBFgVqszqZPb+R5+7zv15sYKMgrB5sA0fK9IQSSV0kP427rzrFqmqBu8izUdW
S0bTje8diKwEI2jQ4kN4fy9xnV0kEShYesd9Gzk9b8ekb4g9mbwYA+39sFoN40CAQCDfnCC17/TB
rP8uKb3xnd2i9YQWtBGGRxFoLX9lqKReR36983P7B3RktfL0XKC5r+qdjlP6O4ZvniFQvrqoAmmd
Zzxc51iyTub4n1rYMQeM2yc3tm8ELtebriU6lvWBzMPwnttF/XheZEreZzq4JgmHVnim6CFOQqX7
zvcRVjqteW/K4iuRvXF8vnpexGib9xlS+kDb+pIt5ARrxM2cwp3TZLg1ZpcSzInLtuFfVAXQVCms
8Q68a7yTUOETWxmsKP+qbV1QHcW92T7C5UKWiHHTQHgMtwFV07jOLs0Y9ttd562D0bx6uur2woW6
MI63LBHTnr6St5o0nYq2Dz0qp8k+Z0azM43JeziSc4gXwpYb6th7iLGYmTgG9rb2U7LOdII/ysZi
DN1eDMH31GCVbgv1/16e3yvqDF5pZtknW+WcGqbypQit9BXh3SM2OY33ZBsw5SU9s+lzBN4doJVA
hRSkfv3dtwEQrgBh5xhU+iMIidoABfANurtyyuIUhHmyCQOL9n2YuAAirfhkcdL8DhGmEzJqfGRm
Lw+5IX4nERbn0R/z78RxjS3iRtTiyuBlMH6RY+A+ONfmb3R+lunbOTBb/9WfMnnMAweHJMqsbyME
MtezHJyfL2fvp8fp+ISSulrL3kpvYci/0YPq/garVsFxneWejn7y3ZreH4RI3l0nlEvSGvwTd8Y2
69L4qx9L5zQYA4miS5qrjFrMS10ZHD18RCghswugnuIEcugUDG2IpgPFCbDb2L6a9KE3MJzttRmh
IkwnPPrAnbdwo+pTwfyHwdTyZWnI+hRX8zlgvPKG3tfaQ8FLD+S2BR8GfGxRGeXOsn33+ORcoQ4Y
Hh7Q6HPOcXkjxnT43S4XSc9gDQV3HZJwfOb+lA8RU1tbvLG/qzzFt5cMn5lopr3GPXGAmw9QyuP0
hfuuX3A7/anC5rUm+yjZhXVr38LR/hrDyvxgWqbORE4exyz9GCo1f8Q0GO46d1+er8wOikPYAt+K
JKcOUU9AHdySwzK5rCLG9uUCCl/PPk2KFvYRZ8Eu3duTX1yDwWoPeQ/2UdmBINVoQjEuzGhmmOm6
uOJr9xSzQa6qhuItLMf7swrugv4bxyM/WhazyjX+eoi6/DRMXv1wYNmtmzTbAt2Tny1GxlUo8C9w
ZJAvTlb9Spv2MICqe2f0aYBKsE6CJBvSS0q9oQ4LWKUDtYMmkaKvm3hD8ZOEKdpK13sTbenuVNP9
6wtEImwgI6rlxqTJ41+xO9B5GT6LaQ9vMr9wpKBxMYk/TVx6FwbtJEjM3VvbnmglCjaP8p2xZLbK
URV2hfWgKjVwhJNYMI7VPyKfNR8QS2OXJ/tpMouNY+f5Sw2TtON/T8CcqQ8UCSFJ4621iU3/ox0i
Mu91W26nQv0T0QinuV2HCxbqpRT2bSZl+RK07Mo+ALFd1BpHjBrWkYyGgpsHnXQcgjxidOOkJs4Y
pVgF27coLu3NyEB9O8DNvYw4/ddZ5sodUAWgejjhEV+FB8pgsQ5T5vwIGLCKLJdJ4i4w+wpJkCDM
tGl+z2qQuye/YXTdTwbtBF0z8TRM63cQspTZQdoTxqNOVl7+hplonTDaOo9a119J5BwxkxPSGs48
sOiaisA1DzA4/mDBDmQkAcNXC23SgEwUFQQFAVjBVTjflLswp31hM8jLqCcWsU4v/IxALD1eCtJp
vJjOQTsuI/9S/xwAMJDSVyFuGXuk5x6wM/RIjNm2GFLzX7FTw0sTDpxn9aPxjPlki+Az+QrIDA7Z
/DZN5HobZQR0pZGE+1MtYOwnJ3RWLOwDATXsIo457tyB9z/BH1rbwMSG7yDZFBpCoTKGP+6E2bzh
+dxWVr3pNc6+qqtPQUtDDk52ByesYJxX6TfTZ7AbIZL3qPBXKbMsnTrvo/TGDfzOaKXiDt6VCd6a
+QQbMyK5TeBOxYl6YQupYpt5TgUXmHO+BWTJ9OGxogjpt8SJfKsWXzOZMdCdyXffZmVB3SZrc0t4
ATVulFM9pYPNjeffQGN2yNu77NUOzC3tS9aoJEx2xUTEX62qR8YwZD30GqCJH9wCvGhbTPf/gmDt
DHsFbb0D/kBYDJC3TQVhkeRYDQLOYlbHg5mO16QOR9Q0E7egomDtrOkHmRvOOqmYL0iOfxAfTN4H
xCIjhoSSiLwxq9a+9ZKhb3olkaJcKytlLNT+UVkij+iGGCHllbmZXYK66OqcM942zHvgNV5l1WMk
KZfGP1vQkBhXvzZpFBGZuiQ/mvSeL2GKnxFM9yrUfn/shHp4Q0hnKp/8VTl2S70QvJNK84FWyCap
06e7R76H77xPAbNLKGKMgyWsXekw0GFuZ5AxRnC0sjYGrbFACCQaKrwokjh2YxLTQYeVn7M+E0qV
ryPijeiFQQFD1nQxMFtAKBOHki3Rlo79Yjlze/O86pXp2DYWK1MkD5nK8pRRZaHnpdmc1A1JqLX8
UTLW34UCMjfwudHwcErVGALbeAEeJB/F1OmDlcX/Cl2TqFHEoA6tsDr6QO621VCv+hr2k2wRnBhy
5zJ1XVsgXFfDEGf7DA3Nzkq738KYvsuGoCCyDTZ2ViRMoHsYZhFJYsKJ6UVRfM9RS5TPyI3q8anT
N10Q8G+wmppNZdlIGh2gcaJrpk+NVJk5TMkzk8cPsqExu8qkYixAIUV4+W4aIcEjqNuZNtSFtuOm
rQdENz6S3ixPdwFe3pVvCfNQkl/hypoDcZXdHDaJkz1nP8hjM3el7vaTnn5kjQKa71kEuyOoMOlz
ifyXRWrqhfE/0QIdasPYT4bNlHXtyfL/ZpPnXrhrNza6oL3sIEeqHE0TFHmwGqazs1j2Np7hExCd
2c46roIPQh876HLeJ2pJShTK3ypXe+IJGF/RbXBoxwzS+BGGGVrRof6DAZWtJp1fPQXtlt/Yh+HL
8n6tRhgglX1Xada8tqwEk3gkoAbh6IhkN4KeWrljUSGh5vZten2T8MUJKEmtXT0Ub33ylcFaYziI
Y9py/xUSkj+ac+SEqAmtMiGOV+ecjmeaND5qf1QtxBJjICL4D9AoCQwMwhZ91ngOZzR7qrn6kCdW
DVlAxLd2n11hsjJCRtylEnKj1HtqkQQnQd+vvcCwoF5FatvZCu+b96ukV07KzjShFh3NLgeXwTg1
ruIz3JebB0dh3bIX1i0ILFZ8mnvY1u2lARh4/7R4ZNIu/CqnAKBgVmSrWJ8yP6LPjlF9ZeZ6usA8
5efvcc828mc7GLAYRL3xk+5FZRNcvdClpz65HPstB95fhJUPoNSGVLRjDtAUHQzw48GecqrIGxkH
KQuPIIjLpmXDG2sWhdyKPt3kNcQzx+4n+kBq+gDL7GFQPDSYLku2gRhZrR+Nd6kybFHMqTBHkK/R
qUNkEfVNh9H92TACwZpWLUctgDgO8MHCZj9w2GH5GYNPFTCN6PisZWhQbqRMuTmyYmAvz4FT31q0
jOgYYAZEMjxVDbaIGnTlUP2TR8GFPO5TNPUHgVZyQ74Fasju1ZiHbCf9/Ae8tdeukCdfuwbTCM45
Sc1RsuK+uXqR+cenn1qE0R2s3SVNSqYw5b6W+oKSllkuHOKK8M0p/HSSwVn7Xv533i3XZCDrOyIF
cG0kQbEDXrbPbcNcNUGWbp3o1PcVgQqVlUOY9+44dHrDvCSyuqWxPuJ0xjwH+5N/LP/pxyj/2759
nWcHdYztbT3Lqi80JHUz0eQ3zGJrmoyQZ/qbyZghJ20Y7psJSV5mv/FyJz7KGJG1yIH9yTZbzTbk
6hik6Qr5wVEwtWAD7/rrWHOzd85AYgBqYCpBBMRIh2mH7DxgjBwSiY0PqpLTa3y1K03rGGNKYoAH
jFz8GgAa6N5VKXSQAVfuDEnIYeY7PoGfduPTLHVJ043I7u6Wy9hjZUOOlJ2izPpZIfhCmO2GKfpd
uatYae+RhXlktgpnXXcDJNOYOoTwjtbY684YMOQTRBU6o3dGaz1v+LGqfeC14r2NwvE4k4ux7msS
ty3RzQ+LkRZellWiJKWnaXmP51du5O8aTxD4vXxfE8J5hytKKKR7qO35hmCWAPIcrzgqVoQ6/uhZ
u1zX2WOBYiYW+xQRO9mjyj4JK0tPeKXzvaXbbAfO72/ppMbeSiG3dERGXeyeTBXbmw7lhBy0TCN3
Nec9ROJA6/0TNJzA1Gvmwdx3I2G200TDM8xjwUgwA1jJSC2pqWAHFAjvgiy2YcZllVeWONlx6x+8
rrr4pbdLyNC0o8T5MPWo3pi/rWfOClVAt2II3GLThGm+aTAzblMc3TuV2va9HWERx11RHbD+cGrL
GcwHgxduY0051IpxiWxxQV6aojmhNkReGN5FUXkPRmMkcsg43bvYX7ctJTeK3IIsV5ZHjOLnJ30T
7drGHUiIaxHFgrwsy/ukrE/t5XBow/YVQHS9mgNMt3W0p0xn7Mvp/D5JQV9bScBjcapfZovmQWED
2fTaefox5lC6202TT/m3jq1vJYNL7rf6AvriS2db5MHNe23JEnpwxhGI9WPTTEiKGGEWJ9q9myHM
UMvYFV75kXhtfH+pNdbXQF/cuKDWgR84EKC907RMV7I14nu3XHQ3GWuX/IWtNBSz947lKljCLyTe
xZul+r9mGCfHxvGNu2GnL1k5D9s8srpDpoG4Sdxcn/5yOqxTRkdog2q9H0VPegWahTN6ig6SBZfJ
6b50XxS7PokZChjNm59P5J4H+ZVcjQUsZ72UhR9dMqZ/LcN3EDDlfOhF7OxImvqYkMKvS8mNk0+W
PDg5Xf06BEGS1szEu/hMEy0PT8hUnb3XuZjRY9BWORwYEB/ctnWhf0qHBcXoYvuMRmX2AIvE0fAj
Vv6XX3XRuzG43xpy4zWbste2JgCTuCEGYxbepDiOv9CkJPci7ft3G3YZIZjEVMxhuqcUS+7hcqEM
CzeNUxWbXCB9SjR7kD25+j2J54NPhfx4vuJRhjrs+ewtabPznKS/Ocvl+dXzokV+K3yy20SL7kyZ
DYqjAMZKzewXjRiOdjwLmMytYl4QDdHd6qb5SKoi/PLIrN6Vg28gRu+NP4IqILKgYuhya3tsS6Mg
7OOZAeRMhwiw7A9rSo7OmLofwaIDtohiswec3VCq9nmhXgZkCo7htl8AgCjcO2MTAHx+sWhJv+NX
rjEQlOLoLC/bsnygA2gYczQPVQf6SNAUqU+Ex+/JwPkuvWA6pXTLThM9slNbYApM3TjjAKx5E6Ky
v4montY2CjGkjkF3JDbrFwTh+p1/CE4EcIR9TN1zq5R8E2VNrMTIwaPDaXodXBXfTVWjI95N2NKZ
qCbQItUY33SYq0tazmBYM38bzKaz4gkSG0Tb2TUNcqJkTbeuVlN+VnXkv9Hhfjkq29a/hIdCJiFa
kVhLTiAKOsci1vDd2Xz4S8r1BKLDlEie3QU+FMkqPXgti1lKxf1moqtohlsw6UtSteYZtALciKkI
6XxNRooIx8wh+f4vY+v5VYDC4DjWIw2IZDw/L+ipxnOadeWmzvQKGpu9ZnAfv1gVBxIduet5CSl/
whWKPv+ZtzwhzwAQ4Iz0Jc4ya7HGMD2lIFSE0ElWlFT283kAAwQU0sb/tzAhyJfa0y81jrIi4sf3
tL8mWLpcBECX1uy6q2VMPxQ9tHO7XJ5fPS/Un4Btnm8hdfUHG2lzbSKWnajZ1gnphDZdy45zrQCx
udr2FYJfP8yxyGKJBilGOKMu9R8OwPKi4aS/2QrrMyvdxqek2uFSUp8qUS9JRLrDiNrn2C1xGxWM
SBAIUX4gTGlI18/XicFNjn+bXitJE/i12v6mPBRay6s+TD9LOQmCrr7qrpuxB6XzzVW0EU3FblEu
33v+wRAlZEdakAqi0Sl2BuSvTTfK+WwXxsugFmyERexSa7UvruNylLK8fcEC9lLL5o9plv3DtPpH
IkbnxCLknLzG63f9Ejlq2BhRLT+I9zKhB8dHTcaFa1ErDkgAmTJ4tXnNI3oIBkvOerQdpOOLT95r
SVo32D32RZL8oRlQXFMqo5UB9XYbBljxveQemfdsGMaz76ImRiVLXA6651VYOuFFTIm9T4kop6yR
ZEci7gS+M5onr8deGwaBfl3uOV0i6Aym+3NLQYjuXONqPNiWc3eKOfocKLcPHHQs+JcI6RHD3kQg
m3sl81tchf7pv1cY7W8OgVlKm6cgi0ZCrDonIryFMCnGNWC/8qDiYLSWhY/TIXJfmdE462LgLQJO
AdEWCu1VzMSQcSZiz3Kj8P68WOBPCQ7j0tP9hithT1sOhtFVt4XY+xpvT62W05dTqcNIyAhCt6mF
NZ51tyLuuluAbiyf6IW1fjeieFfPJkN2fP6sZuWZJ0DzGebi3FrRF5vp0rlIAlN96we5DGtq6t9p
uSg7JeIrf4tMLIA2ncVuJWpGkIIdjzzKieI63PljWx3plePh72FNFq27fYLwnEDdKTcZu0JAbZFS
RGtCplDsNDJDOdm/RSPJM3OyqPfZ02hVSoJA5EhrLqTfB5RV/OPpluFEU55KoE0pNqqPZJjWjMrM
q2kQRux0SzAOkKQVD9nA4DGczYurJNAMIb49kWaHQGH1cfrmKqrSPtXL5fmVAE3aB+NLZNfjK3lv
KJ4b5hDLXTK4DCqcySAzhOp3h7bzT0PYzKaIW7nlzh1Xs4n7zSoDvSJjPjl0TtCcDO87sCL5bmEp
+5jjL91tCz9IYRgLROE1KEcyaT9okbeHKYB+bBDS0CvcGas0C2eS0ZGpP9PZ+NRx8ds+BbYx/Qng
+O0nI89/QjwQjaffQhTbWWbmrz4uqknKF4no6xCLFOmcD4ZIkbZxGJTEv1Aj/SY9Blyk1MO2qgr9
ylNUIPiWyS2cCqaKzGqPRqL1q6lVvqXhcEMiZFzJ/buB7e5gS9f1By5SJlwN6UvBKH4JN5wQY5nz
S0rlnIO7vZr9uC9a/F1eSiYeSkQg4dOPIEivZSYhf5rxLzLc7riWrK+xCkjLTeml1QFdESX1WzbX
NiJko9sPBfj5hEiNr3h6c/P28Yz5EzTb1rpPtzO8vpud6ewx9sbNKw6GUekfZkBsCYEG+sdghwRx
yc8un8SbmWJ8yxkBwQet3p9Hh4D6yILChAeWjuDIyeiyDK4OSdkCMezvNBJxHo5tcptiI7nNsdIr
TnDzHowCrYEO1HCCgezQDIa5Rt2sDsoAwD2iYTqgXfT3QT9qjPf/SGTd+4aT4C5VVJVIsn5ZLBOr
Z3B6DOtk3UYmB+nae6NUuIhqG2ckI9ExidCJuu0GdnV5D2POYnaFVKvj083RzWkzI5FoCm/5HDIJ
0u0JSTmyqMHac+oRr5wceS9m9aownP9CJhNhSFLbWsTjlkgE/pdmGq+Vo+tz+5m6vvU1h82H6pW3
7rw0ZpCgxzeZa3pKox8RXN8E9NQBk5dBlJ+cMiYYRze0nPP5Ei3cCBriFgVfhkY42rej7/1yWkoU
H/njOWO2s7WdDNm1btUmYTJ3ohomPWXowjUa5/9zEEftggXA1q9VO9MBQe17oBjggFE4LxGZzD9a
8ldXg+VDdc7MecM0k9hrv22uPT8fOqcyfKRjdEfoC8EwQbLTka3yqwpm1KaN8RlWkXtAMrxJbPrJ
cnbUrWz7v70iH55gIeCup/8+CYj1Z1xVf3VEo6lXdnkKs6B9eSZr/n/f43EF1TAYL5W3JTAipKFn
yiseveF1wvq4at3ixXSgXGcFUB4y69JTQTeGqT9d7g5W7iHhTbga7rc1pYCtHPtIQ11y7OA41g+9
2nkuYAyrsJudFc84wFIW0bysv0bax00PpibN3XVeZR2SQQHeTMX1IY4hhxBUS/yCCL5mB5Ne6PHs
osjNUCEK0l5xg65E5EY3UiHGX3D8bp2Gs9IATsHdbA2nHt9OyMN+qT3lr9ogFLvMaRxwHoBS3X78
QqAUnL3QpUBOCoMdivmGyjgxemO1bHM/CtW5Z27l6jU27G/IjOl+mYixRw5ufjDdef+E7shqMXOX
uIqCYgz3zyosl3l9MsfglwXE9VCGM2V8FmwYlgj+Fr/OzCC8KtvkkfVWfnA1qOOQZl7VMw13A4Qe
keqx5FXOPrUQn4PyGS86yjYdoia2LAKNGGERn1Ftx8gnbsA3D41R0+N1eY5bFF5s5J5/6rOZsfFO
jMH84rrewBwfjQr18u+wTaIjh+z8VJXkfankH0PU1obRI7HeE3a9jD4kTSx6StnPvMYhGfsb0z74
fXBgPzvH8JBOrcjoIdPF2/C3t84ArjIr23br5TA2O9KyjGjKHnmr/Tc7Fp+5mZ4N2mioY66RJEQV
tQGCgRVyVmvbLbJySG2saRQEEZhGXGhXIyXC1aGXinSSGbOrFo8tka0aHV0dj/+MaZIhiims1yaY
U851QHoFs/ZosjdzF2yzkEcAw3RIO1wczcGh91mGBMUGIt8xbJf85v7fIrUhyoZe+4JqGKdg5auf
USHOA+bEf6HR7GzixEg3u9vtK6unQ7UmkNVmuwzQ3NZhSv9tOeYe/ID408Y1B5ImtzdytiGykhOe
oF9ep8a/WNrVwRwdCNGNi4C4Da4mCuIL8YMAL0qGxPmDk+Qu4PTiXEJoRskq5nHMuj775ZtkchLf
JalKog4pE7+FSXeDc08BJNoBhC3EOcuYuwH5xyqGbLWa05+IOmLqHwzRxr9pHJEhKbW/AnDpHkvW
NAxkZQ1/0p7fYvSTLxKJCjft/FZaZnDyiwScjgoN6CRRd5SML1ZlI5kwl/64N7k1NxB/7HfE/PKE
bw3ftQcMXED1ZhbTBoS6JYigbWemgWF8JOp/iDqv5caVbIl+ESLgzStBT4ryoqgXhKTuRsG7QsF8
/SzwxI37omhp+kxLFFEmd+ZKZniZSGzOZAlNsQ66qEmbCNFyN/qjKof6htoNLlyowTdjg9qMrdTP
TgoUt67luirGmux504E+T+NT5Yx/GfN9+pngItmJ4h0oN81L0zqhAn3fdxabo1PIVRZDVOi7/gwi
jRxxT033pM50RlGuAwnpaENCTOfqpeGwfOImkHLyxDqjlfPfotCrlwxlt47U4tlrNgjP30xboa0z
MfGm9L3No21XxNDnskEPY6oXVloCDo0FLA1HUYW68n7y2HXXTZGf/RxPw9xM2bau24Bnja1ZtP0h
B8sELs0IxyLYDUrH8z2371ETvQqzHRBPzSjkRcDyPFy0utW2TkTEuhXutqmrFK3K/epnou4tTQIg
dF1362paj5F5DaTxTOsmgNsoYbysOlJKjMUnSq2L1nvCJvhUKgYq7VSpbWkVFWUJzNe7hrNbNjRl
aKj5M8XxvUG5etNia9wbbTdszGB49RSGOeH/1BkhPhwcK82LL42Ba4WwzyMB22Qtx159WE4crQw1
DCcalHk0ygEKA7+3la6n7hck6T+t3fDeclGu8HT/lOB+MhyN27ihuZQEagiCnRiCFm3J4dV7DkYk
GztKNQkYhyIbztTEemHdCMnOO2whovt7pbBEA71OK1ybQ58fuwg7od7zFE/Lh/Yf5Z+vKbBJ5qZ1
d5YDcFaNqBnwrnWFCPxVz/Fu1j/bJq9uQ09VYOMn8gjfsX5XXoQ/Ejoq18wPXDNPpmmzNYBUuQg9
MgDvFxGlqX36HHN0Dc3ppTcb8+jeeXE6Jm3M2sw65uSQtPnEkFGvYVG5xhbNasSnNz34c0bgn+Ju
A+QJLgP9aSLubtkiPqHETeGcaPaVyytaOEmwvTmN9rX1xKtSbkYQp5XELmj9kY5DFaLrXNNRDKz2
vofoW7pXhtkSVG59mceh3bhZUT9SXUOtCgLkpLifJWP+O6BevRRyoPwOC6Q2WcaLrrQlWD/n9E8w
f2+rP+Aeo0dAAAxsCbcOs0jWUUCRk53s4noxBQ4BkxgJO6BHdQxdH/GN88F6IBWtkqRd26D0DlgP
X1USE/oU/WuMRrIBV4LRNe9wY4CL5Cz6SJMEquA0YB6V6Sv1XAwrZn+RQUyPUixsA1IvncNYVSmG
DZZPbIGcstpNuRRb6FNwm6fxrWN7uahOs86JN+ySjGWLZNmBGkKGN8L8SHqPTiTM1gtmIaAnY+tj
woTG1JBiwuiGt4V0a1qMEBS/4If+DNB06WPyV33RASqkrJp7mJ2E9Nv/oTNUwW2jEjK07fSZCY5z
1nuaCooBpzEvytldPJcWrZm1TIMzPn9WBCWGrTFlzWWcZ+5CLa0Ytq0/lu2cszJ/p0DMdSF5/qsg
WRUYJlZMbesHMT/Q9z2eLUNMZ9+lF3rASbKC+yFPYk7AQ8wmAvdkHgmy+vgXK+TgLG5WRqE2HH5K
0KRAo0f4jGd2LwOvHM0UddDsmefAvXK40XK3Od0/sEvyJ9qkPLxXJ+oNKSesljnmHyMvg0tGeHRj
9KT5QGhZUHa5I/Zm4W8s6WiYUQvtpPfPsKr6Y1LR0kT8jOKGFHeG2Iw5hDPHsCgxD9JftmL/NKnJ
B3D/1prucNCsrRv/XxuWWQTRKupLhPble6OmKAvdYrnqoYyXRu7sJBmmg2uoj4Lj53PhUSnASgT3
oX2mBEA7dL74l7qmevRm1u2sGbeqIpcNtssd8vZ8B9HfP5TcNZAs23rVLsC1HliywIu3FVaaIpZ5
v0K3GXcNPWTJoqUY7H5tToYJ30NNb1+qCWeNBRADOho4U0BMH1b5R3oAjfsp/jM2xSHHNoz6mF49
Bo/CD3Z9mWc4/nP4RbQuK5XimOBcxgTIZH4bL4MUJ17VI2JrFblPg/IOwGioIrIzosv02640fEu7
Wjfe8U9469yV/ZHK23JlXkVt4D3vtZPKypnSMA9zNbfn0Mv+kh8hqzBNB7vo4pCz+RA2jn0IMENv
OBJQu2lhgBM1XoXA9MGNwjPommcIaBhbMi40c48hNWPlZwBivaXZPKxaJ/HDRnueSQyEo6oeAiK7
KGW9eaSxvthMCwQaBJmJIRNAcknTiMFV8ZL64Wg7pKkcAl1JmZgPC+16Fs0jQ4EtbAAuUraDorE8
Mp2dJpfmt+/51VFCeUkq1e+mkQ7bqk5hAtELqhWUZ0XVG6DmItQNL9sMsEeCCoszj4q9gVSMhO9S
m+raI05dshqurYaVdK1ohxzfrZxETo9kFClkFMDgGFfvmEhGF+4LC2e5e3ZrVm3RgaJxnc4hH91/
A/3kTJ3Vv9IFaUj1RUb3QJtd7n/Sm/Rrama1B7zu5pF9qgw6DkkinEt/srbZTPg71UldgQjmDmHR
AoIbYEV351KaglcQnegoTbJJANnOLtZgu3nMZg0OR+pf+Tk3dZx6R940H4NOmxw3TYejna0flalD
1NpSZHIPM8hTGeWHrOswiwSg3BbuTFvGyZ7Q2zkDLoWhAlk8cXHvF930aSba1YFxeYh7g5ikgqAz
ScSEwSx2Mm/+BcxRYS7KXwqfzbDmEqK4KaxwfGAQdfzHMlavseb34YBnc+cb5Y6E9UvmMGBerHCp
3x8Aj0AVxznoNAkEXDrwCLWjBFf8dlbs7s8A1stL1KxtuwLr2ExnkGfRCruyl3PEX9ShTe//0cqg
3UxCS7dpDoSzIo6cwFPdi006tAfAUBPvhSgiANWuLgH2yoNMGCg05i+IrixkAIclHEo39SApVi5n
pL0Dh7ojup1VL1p2Ce7fBgq+1kbzSU4xV5vO0oip+895Qq/WIj1mekGuLwdFaiTzm1MaCXDT7ib6
+MVyxJ8+7fS1G7k1uWEl1hCcCdQCAo4fFfZ0ZGfu0m79jGGCM0K/rpgs0qut/bRk+Ytu3ht1azzH
HNdi8wCAY2vQFAroqao3ppFNx0jvalTGlzhL3W/aApoIjlTGfGC1XLWZ1bZP1aCPK4DI2nrCXr5q
T30/qsdJ5+KuaY7caMzsZ4pfHzPU9aENSVb65JaUxa5g4htWJiYYTMHT5EBDTvv4MfJSZ0VDGUJh
coW0b29L7yY57c3ySJEQlk/U6ifd0/NTlvjPU0l9RtDSXz7TfAtbgwktYWmcfgsk2V1FST+/msPV
yIV8HCy5GXjnHv28+Csc1zpW7XIQsa2TWmDQijHsJmKIt05gJZIjgyCaFOmrlpCp09NbIsvowJpK
r1k7ExFsqukL0XbbeBPWaCZL5zKySD3CU9y5UUVqcK+iLH3FYcJU1NPeiCvAwpmNYdvYzW8XNMM2
Y4jDTsi1sR/+ZO4MldkMWlgZOsO6WjwZWvcEUHRnS/pLGAljm8GWHNNMSjrWNDx0qruMXKaLYWkS
uHOW1kfa3zObLYEv1qOP/aJ8JAvENNbN47VRG8s0bjF32ijqvS03dtuBiYwb1N7MH5HxbHNVx1Zw
iZZVVpVxBZVA/ESKrtaxwhwCfR7jHbP3ypD06wG83OStpw5eED9HGtas1CreKowKpPjlrenBgFMs
Rwx6+eBTkbVOIQ1h0XRC6iv9o+OC0RnjFl9IxXHPL8vn2MzMl67QUX30T8Z79AMF8EqL3DhXQVSv
S7Ph0MCQf+0G1HMRxzKey5yE4pBX7XrqtENli3rp/tryK/bPvHZhO/CMD8tlZ/KvpBnzVZ8HxpPp
GZA3Wnjk84Q3dqL2/WjYXXCyarifS30ZO9Yhgb0ZRtrUH1IH2AkiCSDkhKA9QCnPNGvY/3b7NhTq
OcloHtQGX3FHLb58w+xJEhKAdrDIYdFlMknIMaTUgnmKQeFuA0Bxg2Dxr6eJ90Syu3vlmzyXGXMS
I8Gx6L5KC4Z6DvgtXXB9EWo6jOqjro2fGF13sMkIvIP0cDogY6nR9TDDee6iNDMfSWX9s1BKmIMT
kYzIJpqSn4kIJiUMifU82q5ESzWydVTGIbCL7FELWhXGNa5MUwLJ6kfeHtgsV50u9ScHbX7NqJMb
oK+OWJrtqndDW1HXbs5tdujQ6EPssjJP0wNMmd+xBgSCpY1Ei2KfF4nWr3sfDmJXdeNmZD8NY5dl
pTauZXS1Itfb3jsQOzcuVvAS7U2uq72042pXES2o6gWqPYHNvePEhQbsosm7YE2183DM3Go/1kzO
h2IEzNeCuCjL7mDq+tvMfX0964NaYT9oQjpfnZ1JcpxVmr+f5Tg+Uh+tOOoN4GBUfbIJmKdoKDc0
MoRiUsm70JLX0QL7whEkAqOFFbuoKUbizCND5VrmdrA5wRnLPpw4oVoSCDrO0KNtlBf0UijmVCJG
KqcdCNfSlp8bCatjosfA1l+PXWEcqzlgYlUIua2F+ByVxY5ESylsU6YIvs+qpdtbfHKhHFpjU+UE
qopAMlG2zTfyVmHLBHIbYcJ80B0I84GLi4E7/coKUvvUTydqgSmTcr2HeRBvHNZfGB6+2XQ+cZ32
WeACe+to9Hd5gRDcvBs91DVnXkM09HnXupgd7t03No1do4ertHJ+HK5hk94fZqh/RpyO6LbYGSJH
K9jOe3fjWAO38cJ8v5+F84Lv2x9ltSA6OZ0qoK9m0zTrRkKxWhRx3HfZx0h8L0c9D121cYlE7vWK
i28TYfJ20LH7ysoxllrXX3zJNN0UojqSAjn2Q8uPObjHijfxLiDhuHwf0NT+es0EylOZ53KoYLkV
FMckNK/V5aGLfZBQDBS5IIEKg4e/juZ5flcZ1hPce0Rd3R7cfuETvTTi+RjbPiMGck8eFYlcnhYa
vHwVJfv71OgfVREsR+DMvdTW20zT8MpuYDzFwNV5LOLrxA6yRILtY2uP8M5pfyeGxOWUCJSFiv+q
ZRzdYoUbaxBMitBLwIDzsr9ZA43TrOlHYbPMQqmSAIUg2OQslxusLdMB6ODJ81zjsU2pc/CSfM9j
+gChoPlqXJrQUNph6vjTL2xNl76GISIoI199oxcHGUzeA5GeTVf27SG3NcHuOpq7RK8Mulo8j7pW
2Ck9L4iMc/8kCk/t+7hBNffhHGn2cYBstDOaHu+gFv/09a3V+r/1bGdvNo1rjjLnFfGjE5c7se8g
H6zgH82nJk/I8SDLP+kozBNKwUnaSbCamYSLvLC+vBZZkQaLVghsrnicitrf53kD4a9iaZbQqzhc
um86GSHG//4HLtMAqy25Qqc+thAKvkriakmVHBtzqP4mQp0DavAANaknSYTzkcX2x5mtS1o41Of0
sKW6jLoDl5y80bMOa13zb9bs7qJk/gYh0J4c56VH1IbjTlAWduT6fkscMF1oc+I/OMVfZ6i8d6nl
5PDKEUqPzVrT9m7xkNWcwZAD+msLGRHNSRzdHJrhQNXX6BlERqP6HJt+tQV4UXEHqcAHefiexEIV
6MoWJxEAJEgFDWQTvNUESJ0tTWT5m1PFW67u7/6kcQIw6VcDTqU9MvQ6eWn6i6aonqXPX+pjTils
N0PAeNUX4i8zsQ8PY8Q7g0Vj76TMr8uZIkRIlt2+hmr/kiOVZ4otBd22f8kxa20H5pQG+wdFYTqX
EeQCZQ9yE+lgzxch4DgXGVUoQk6INKVPFL0suuP9Q9w5KG73P1b4yY5+a9fbQiFiScrLwpggBW7n
AhkTH67WLR7YxlX18f55xdh0Txxma9VzhLdWjzeq4kZ+/zc7b4KrsfzrU4QJvqvAw5FJxbSBYfz+
J3JFuEPvnw+OzHRSg/xP/321reF+2zFW/tSMNUxtfHAiEVGXR/WHbbpH0SEtsfcebF+6x1YoYobx
GIctVuujGXu4L7qh5X23fH7/U92a9q5zmBk3VJMjd43H+5/uH4B2ppRB2wapIc8G8gaJDgX00LR6
9EExfHlJsCDQGNo5V5sk/jaJsSJYmfBJT2LDh5rcUUON+dUuouKKLuoQzL6KcogfNK9etu3Eu5rK
JsMsk3WLV2vnFa1/dSsgJlFjPXaDjM/NCBUmVRFie6NfM5/xQtO636WoaXErZuOqOyajFjtBJVk+
bWz/n4fy99hQhvvmmViZyu+RyM7VQZg8E4BnsVw+LZDXtq2IWtYRz7yi6aQrrKsHcPDFyRJR95Gm
H3dNMle2CbyZmM1dsWznOCBOFBurqh7n/16AKLX++T0KJGDf9Gx5HKA79XeKneTKfmZc5pIcTE5u
qO0t9WSnNgcSWsPWoinSqwP+ZtMkTrXnOOaSN6MHlLEP4nVAtRYXNiA1ZO0+0uHt/monGTH12SMY
c//UIqAEnnzQd2QGEr1WVyTpP2ZejY8q16v3eqFmLYKpNsJLAkhG0SMzxdB3uaFkTNjIj1j9eioL
80DCIP202xjYHQ61gRrsJ46OP0GvoodO4y5JJx3dND42U2cJedoO/BvPLZLHqqFX0gvw7S1fNxEB
BmdkKIVSsLatqPicLer48ALQerV8miBlUvPyITrZbEoSNiEAB2+las37JJADIUSmDk3ag/2ZM+Ph
q0lnYvJR8a7zSFcMbcUePeQHRChxIVRIdhhr1o27/3FuoMPjOrlJ6sgYC7tTSDNjF44kzsNeyBNZ
Lv21t9Lp0jfQqdxU+p/ZzMXV0OgEJ0Dpf5L9Lztbv7qC9upk8EzOGFVAJSOTwaZMrDPF1XwHVGxx
9Kn2GRW85P3o0p178yC8wVlKc+UGiSOgQahl3enreQtO/NDMsJliz62fTDv/Npdw7OB73HTa5MtX
LuDcoIy/EnqSUYWTzyIx94Qknzg1TRt8M/zWhUpuCZJ42BeI4faIxBnLEzC4PPSJyUKHcR9xnAJQ
aMlXBFO5R2hAXJHwEir1t9PSjsbjeT5S1gtyCdfEBfGaUNvQHCNVWp9N4SMTpUxMUssxP43G/5XV
RKaZ7/EldbuXuB+0d6hY657KeH5IpFHTzDETUDAEvCDRuVBjSmZMveEd89oxUL20gcbANtJBIuGx
yiZYz9nm/lrHMx2nM+kfUqO89EW0bmWdv1Aq+Kj1bXv2pR4g4jr2W7TUkTFNhMwUuIfG5cH1sBpT
Mh3ciEl04ZSMC/Y1QIJt4he/HBl4Osvz1OTDhchK+UJk6J0ownQTM49Dg0MQexoNT5YmtU92s7Cb
CRflCcghVgJG/8vXm0aDC2KO3Vmv4uIjGu3/vi5Moe/aGXynxaKQZV3zOSfJfdbjwfz4wMJUnB2N
Iq/7T2a0HNlTuxZnw7a8D2RtzEXYuYtRXGvtJdG7aKOxju+tqpW3AY+h2zbe0Q8K5DY7eJVeRkJ2
GgIU2si9mTo9M+PEs5noTf0S6f7H/euSXhBOFUZ5FFZbXgsSYTFewJuuz6ESjGhiu6bYcJ4UaLCi
5Z4zDVtV9IfEqeP3Ht36RMlFECbLf8QwgHFiV7sn1WUPqUWPuxlFDx58/TBuHP1kKq4/gx+rPVHJ
8VaRBNfoWprN6L0rHHuvIYeSPxPzzaqyJ56REqORA7Sktl6SSf2ZuW2bHLsnu2KqIaJs5ftc2Pv5
ZeqAMzEXiFf+NNSfGJZ7AJM40Fh/6P7sG9QIt33vri3E/88chwdee4TjpmTxpOt765C7gNqs97vW
6l/pP4lWHtI8o6upeilhjOoXkc6vhotD34WIuS71Rh59l/XJSC+NFoN5s9L+OZMs9L4wn7OWRVuN
3R+Iw84tQzOzOn53WociPZalzk7cT8SouR8kpCRZwbd6g4OgU9ELQosElgdyp19+eWoZG/dz0F3c
JHafSYndOtBUO33ZS62a97hlL+4cSBzsev4t1f7Fsso/Czb8Q68b5eb+ZQpDnkrq4F9BnfiwcUp4
/tU3Imtyi6a8Dq2R2WKcKu8959sz61ncAuFsoLEEm9gfSUQtDXBzvLfzXnuYGOiwbHjzIe0nY21A
5frE8U2SY3ntTRNzhrHEoKgn3Y02F/MqtoHUxNrniLpH+9VEU0Y9ReTr+0+RIvTNvTs+CUv8mQv5
iJDNsBpTC6w1IBHE/GC31FkCyKA3t4EOrQuKQEj4p7o1MRHxOWMAWNhjddO06bUwnOZFDoM4Ri5s
GW4ye5zGHE5M3nUCdJTlt3tdM8rb4BC50c6gbZDjm8YmeFS9Nh2cuKly98IQxM3pFL5NfUQpZNa8
yr5VDw0z+DBo1HxDvoBuqErMl8RXXi0oq/e/Xw3yoiWDWLOYrXOBANuQk2b9+6RmHhsIHATyZfmU
6ZvRLNEffF3/JAbehBFDLZUYJ9Oz/H1V8v6lPuTgjMfCQgJKLJ7kvunmNQ2VkDEd67skMgYEeBlj
8uRogshwX300w4eibfKzYj56xDg38pw78hb0uDk5YoGk+a5jB9uAnttLnOeNPh3uR6k7bVr4BkiE
5k0rE07ZkD/uf3NSzmucN1Co/bdC6T9pCbhlwpteJS2Fvlp24jaAGSCZ/kypWM+em52VYtatSQ7Z
Ij9VZoThf6iullOMW5F2cpNQGbFykcM4rkGsVFZz86cZOSG1ab/VzN8kwa0Q58Yrc3Se5E6mp9Zh
a7DTsGdkvx6hXTLWdffjpKlNzF7mzAY/eUo0I+FxzhvZ7rGTWZsayhmKEsdwL2dEKgKuy0FXEcvC
/BMmcFFDjlLlqm4JXmi+T1SMbVySJuwVL65PGdMJFKv1RjnN8f5EeRl5LDqIf2oV4KEtsl0RlTTS
d/aMBr0x8E6TfLjMDiVyZDNacNjRm5PA3UqEH7KN0Cka0bKUZM17XXbyxc+Xca3BLV0fDeMWBfVz
Gpe8xwJvFTi4ZhdE1sDleG907ofb40VkCM+JJSd40LYHm9MtvobY3ed8R8MyPbBNoTbJ5L1Mkx2W
7YCPEaWBW1/SbYZ2HFdOlJ1i22MCDAdilASg0ap9OWZnmL8fPOs7fG1XYp1XkBUz/itMWEE5d5cI
zMpK9px8CjrFUVQj8BZWGyZ1hgQ/sUQz7XmPKo3uD+0fRzzIRH7DNknNz2pwgImSfgNd0XTvlqjX
nR/rr9KueDZ1Bgg9/eE54VTAMla7o3Eu26WN3m0w5rADy2bHDXpgOqjrh2IC2tpxMuaqTRTfHlJA
OFn0xUXuQpSOfg53nAhl1Bc7c4oDJcVIjLzGdF7mtzZPfgRxAbLv+RHTz4MtCXXwVB/TmSCyl+GM
cPw1AiT5LoDVsABdPPjLf26f24J8aKQW/Y6ZYWK+G1Lj6K05xzjCV575vf0w1NAISWBnoHq5zFq9
8+7xO48WKSPoxms9RNWGGi5+DtDlV+HBwuZXlXH23Qu7zVbJoK5gxPE1lxDgYvKKPLDLkKXSMpp8
TUASHauRsyQUxkcx8xjQzIwaNpcaWyrLoskc98t2DDI4S2h7YvGcXY1i5QkKQme8M6C3tnEHDRT1
yL35GjgN33tOlZY+YSYrH4TLiTzVy+BLGsZHnGUlrRTcXHSW8Q2kBCrUrHwvrUaxBPjjunTrz9bQ
O3YyK38w+f1oKaZDMaONOT1HJQLAdINoNk32QUWmgcXI74p/jtS4mJh5u89T1ZIX1gk42Fm2LvsK
QKHOuRAV+MLv+szgCN6oMxOGugTcDzE/+LTnCOlvZ60kUQxc90Ihz78CmPJRk+5bTF75ueZFXnlR
+dAYrEXe0Fknv6nsE8z3Djq6OjZgjr8CKt82rT4lRyPJugNbVLmWJe/7WtD/XozNU6FcfzM5D4gw
ag+aqn1dcv4s3e6wtOEpjScCANW+tYuGs7zp0tjXnQhAdFs9faPdfCtdcaoDD16T84UGMsHg4F+J
+0sUAaaN0Mp30ZzQCfQh80Hx1mwJyVaV+VAtITOP/+LBGNgBKO3+DSKxzktz2vH+m1YcxvSwFmlC
O2ZywZv/CmuPSrMiOU8WwTvqUehHYvPsBDiOqC43nAKpLPN7dUjt/h8j1wHOh+cCKOiY+lb7gFN8
OIB5WIme2o8mMliz9F+2iFBzGKPlHU7iXuxnnbNtwPhgVauCdlMv/yYxKh/xG8IxVvrbYkhLlrNE
j1lPzjnBMe6Xc2SXX3Ovh6XH/L9w2RImBdRrFN2x1gMWZxP1CTaSVqFz2i0XsV6xQIEWdekNOSJO
8ToE2p+Uq/qWqT04ix4z5VgGYduUwDQ0P/sGULVntA0ZGwgw6Lcy47zQ53t2kaNBIxLYswhiv/YC
ZltdWr/rabYX1GXw5mJPenGbznhoVGziLONPgx2BzlorYskkqqHdzBopTGpCHabrbPOMzZnEuOVe
GWO0NrAsofxppPGFW9x8gROGSGm11xJ57XIz2Hom31DCJLmyu4OtGd0bvTZynWjymUN/tx0Q3cjU
wIjtceF2yfBtztRtqvioZbEFC2z6W0XrianyzYgA7CLWCKYMVJzw7/G2JQbBzZikBytYWlE4h0hs
MDN9oHoQR/Vi06xBXz2UYih3lqPKDQha7Gsc1CmUJ0ZZ+liKh+zl/tMFeAWXBdKiGv2kUbb6GLjM
aCxPl9CNG/wrufFSBxmszTom2bwstch3wIDbkA4qdfJVyZvaR1i4/xMkoZ6lZYW+psmnbJ7cp6nW
f1s3rW4WxRsISys/sNLDvX3P4Vhakb/mkqdxqFwu5ibg7NX93v3/V8QMd9hJT+co5JhSNPUBbkqy
CVIO/33VDWsPBt1tbDKWHL92Lm27kIFjnGrL20o3MEgOBSds3Rjy3WjW8c2JtRPMr/l1YHhKsiYq
d2VCVPp+sIJ4vi80LOa94+D+MKDDCKBxsX/kuY4enPxpKsmyj2NkrFO1pl71hFLnbQLl0idNnLeR
1ZpAHO11sqx2deudJcvnafT5hG/roPrfpGTKwarZr2Jh8x61NNJIGCdhv/cYRCpqwUmW4mnJdX4o
2dMIBWakoiAZt2KREKRse0YVx7iceEMYyD1078JwFM1Feuk/KH3Mw2t0CC02XmY12OQs/kaID3t6
iWjLlZIqU9jWPZ0YTsZQKw5aIFsKgZh9KWmjkOh9EvYtTtggqv5lPRdHRIrVhEFpJ4RW7hiqkWKO
h7CFUugvtqwSSUBJXioV+Pg0LT5F4uI3jjkY2naxsSlrh1O4mX3L3mZldnOzhNARY7mVpHuMU5v7
3AxeHALHupEo144RJp62eJ3TjvcfQy2ULF4yrcYf5LiseZKu9yzlUOcJr9u3Wt7i3EIOKV2CnplG
C1/Ci7wHpJAaEw8BKTdgIC3Wed1zGXWx3bpko9aAcvkechw+7FLUzs+zf24BszAMqSj68UquWXN1
KOW0q2TCKpD6kNail7G212MP+qbPh+DEbvAO75p4jTFxmC1pinESrqSgljYxKtXNAkNWNizWZj7h
4AAzHYLyWfvOozZk4yZt4npba+Mp8l3Usv5lrMq1nkHdcMwhW4tDnNGEzR7wM2eCkZLZP8zLJEin
UJT3Z11jGJZh+uXLCBxKaZfLVRZrrIkrKl0mZljyBOeMMKfGZ/Wl8DeSADSZt4r6nXTLYCmkc/84
BM63AjnH4dXbM/SfB+/VjmccBssUrLKqJWDqrIK6249F+qSy+Zk03gcH77UONtiR1ZdtE2Ou4oia
7+zQ9g8oS5uGYhQKv+OVnXO3GbNfopAQPpIYYkax83upbRszNRDuyMcXPLk6eNAAO+bKzHMyos1T
1P7QVlDuejpAd8qxjn4l93jnio01OtO2EwwnAu7TQ4RRk2acQIdN7DTtdsiJyyn565d4D8vR+sYL
/mdk962tFJ8ScUimKE90JoPlrw4ilVcLK/6OXyE8TPZr/My0dRXNSUtnha8rwBQjEeI6V47Hhms2
DwYUYKOYpnNZjofE4NVyosE6iBHVOiUuB8FTt9YY1Og5Mzmu8zOMq1p6G8fvTxWc29ky2oe0TPDy
a4QSjDzf2rl6KQzGTfSPhXWSAHlGxlzVQ7BRlli+LX2TNwor4QyxCk6L0wSLfuF9jnb+Y8/umWAz
kpz2yQmyV5UJx2L6ZqHsVhKP09o2WSeYnX7aWBuxTsUbgHMzb+YqYbu0Qm9ALNSJ4zDvqSjPmndm
Z+9Mb6gwQfNmgrXHAbMb1/EwoY27EQXXHSlp3LX0fc11tG3N4kHRZXS04HmyXGJmZn3Fg85379Y1
FtHllxzjE2+5TPSuixvcnQ8jfYAUpT3HrPPamP4rHGD5OCGPGI8/rMSIEOUYxcTs6v2N3EAbNtMP
jbwAubOOtyidApljbjoZ/5NJidItJi8EnsQRzxdvRRRj7sQNs3WrUq5whlM97szPdZK9DUO5VaCh
d3aHfKwsbGEIg1qoS63h8LsDHPtaB2OytRFY15UkCjZzjEsfYmUgsJHZHN38qHLqwgZfnrmLgRn1
dWQ9jGfrREJ5ihqPNdTEBh+RWgwmX2cY7MB6r9i3HORiQ1NPHhrBrmuav62nUSMdg6ShTknWOpbR
lrlFyil2ppFcb+UDAJE1RV0MFGjmLV37l4KudpW2f5lpgnMyQCH5Y/MRRM7Ocq2QE+ibr5ffnUe5
iW39gDSj6NzlQNBY+CHt0dk6us6pFW7hWu/oLpPiYLb445P618N7gq+UVGo0EXGItEPQ6M9VADwk
ZsBuc+L0Cuu9BSPDEPxU+9NbRkLA4V3EO5g9RRVAhNOuCBgc6SkcrwJ0oT19AHLz8/SzdjgZGoMB
pi3BiO/L72LoKm6rZY3Nwf7raALyqbOqDV3bmqgIIRj+U2PNB1rBNwn/5wiouLjY2OsQEqM//8lj
5zUfpz+kJ2mlL5lY4bUmZgq/Hmn/16JfarWvPZ+jKQQCZpXupQe86Ze54EUkXNJAG1rhuJ9SdFGU
Lw4DNOaxeAiC7zNzwflnspxbHvTfGcg7O4r/aqrg/8nAf5xY/Cjq3Rn/x92ZLMeNZFn7VcpqjzTA
HeNvVpsIRCAmMoKjSG5gEqXE6Jjnp+8PqqyuzPzbsqy3vaGJkiiRGNyv33vOd/BKoOOQPnhjLM7L
h7RZ9s11uAl/gplPGZgM2y+e7RAChFi209oKwH4Z7fToG2oRcsEXHLVwt8yN1ccfQN3YzFKDp5tp
bS96jK2L8umGtHs5uvAFXmk/bRPTq9AE4zg1Yo/HsG4DXfRpsNjqVAkbiprjPZIUsVVEBW576EuW
0Vj+vITXyFp7rq73qCvazy6Td3bJkfT0DgmNuokM6/pgr2SmPdmFp3hwP5kwXSu3aO9o2c3HXBln
Xjok8zThreo7fwPuHAz6WOyXFhtU5aYQzKkwWem+TaWYDi34ukHY/SbhreRgq4WXONu5EYL32Y2U
b2bgmFyXlkE5apc0x/CkEBEzbSnIbfW5QnjQNBLkMNIozZ0P0iaZIIVi3EXFZ5bJ3H+IXWIXfwbY
/l+N55V/mc/L4a/7Wvw+nnf9+//M5/XEL4awDM+Vtiks0nTlv/J5XfcX4Mk4rV3TRWD08084fnbx
P/4u3F+kkA6dT8tzDQRpfNFv8bzC/sWh1pLwhByTX+nyfxPPaxjS/WM8ryl0xzD4rwzdcxzXM9c/
/10875pwhFkwl7iCu0+jia96D0iA2PtedABYNedLSb/WVNb3qUVwS6f73qY5gOCG0wcujBZ1zYJp
ZtJ2SB5ggC3vdGEeBjUohBNgx8iQmzgtTguB2U0T5NhUmiqaUftX8xleAz0d6Ny4HX94rOpbd4A0
JTUoK5HxgC2huirGXtccNxhEvZDyrNXwgEjzxQIOvV9GXLrIITdNmltwGAwISEiwzQaRIV3BL02I
osf7nGzi25KKuDqKrIViokVkUnjskURt1eWj4hiFDZJ2XMrw7CSHYc8hI9oVkwHGK5vfmsE0gqWq
u+1IDdVD7LsjLQGOoCsDaKb3hgfhpWjJ3JpncTVbZwsOYdnMU5XtWngDu1xrXpFY09azy+M05NF+
AOkRQoTdEVqq7d3lm5cUxWvPnJK+nEbIHl3ecly7/iFFFo1KlTjWXtXesldd9e4kSwRn3vlwVXqu
AHKjBh0rdB6egx2QFqWu5ugqYGjfuFXzfmBww9EbiBZtjF050RBwi+GbDTIOog8kuHGePwkX+ADb
5R4AieLzmdrdwrTtZM11D8xhEKA4tOhs9aa97+fkKRk/pFXHp8ItUhStKLZp1ZjpDsOwcerWD0Ol
F/uui78Xafsad7HcIyNaTo5Vsn81KUjOMAfjbMfvae08zMo0UOxg/LWiiWCD1WI8dUy+qN3BamE+
iejhjkJEZz68GwYxODMJpKx5Go0apoGDNMO9TGYuLx3FLZoypIjIsaY5/rQ1lRxtALOdytIdb92a
F4Mc36iZwjeIrnRLes+MFz4n+IDKS756gjhTPd/M/ZQcqnFC0KYpcWjEpmyzr7YLDFczcKea3m3k
yFWOigdIQyFpcc2qhwZb6LEu9Tck6jsWaXJIlMsjHgN+tDUShxLm8Lcnl/nyLqt1DhCd/gWNyRsk
t27jlEJsw0wBiJfrYbX9Sq8bglX7GCr2xbau4MoUvdpGetf6ucPT4umxbzlay2g33LL0EIXYVAeQ
JzRQzV8ZdHD66rMgk/ZLN5JxWSr5OFruBlBA6o0DNroB9MTFC2uPSZUWaEP3Uc/XGLXuPqNz4ssU
d6prVN0lxbOeurK4WzyP8qqXH02GTLIYdq4mcypSikxErZsqWUYSkWyoepRkpHhbTq1tDA+DXyM/
wxGXZaNRNTrr1MnJn8Ki2YiCjLmfkQdFt6PHByAKL6DQPqo0fHWn8cGbcO5rDtTkUZwsl2Unql3U
vsV7Z/C0wHNCl18732LjZlc6J4A5/gIZzM8g6DP7nJetF1OWVDdTEEDGeajsze92Qm6gGW6HNI53
TVqiyhiaFErO8Dm4omBAzJtCxwcESXTIG9pzRn9HIzPzCQIFfWbqz4Op3RVvdTmEZzMhurM2qhsR
zrdYFVQEFilqE/O//USUkqEM9+jlLVotgLpFK90NkX8laTLhrbZGZmtGr+0XPLcQsvYxl4Nxgh5v
R4OOcByjXWsxct4xAekGGs+SwJZQ5ep+aJor36P56jaZ2I4jBmsTfZBtRfXBiRP6EEhotdh0/cpc
aFBEHTcNl06nrcrLLTe59UdB+LqzMSRAAFu7DQvEPjVgmajsbkuhqD/mWC09L6HvsQYYkNDg+TXd
RZ9bGRF5UV4NM/46mIhksWlT0eM23Kolf7MREe3c0l2OqPJ5rVBwFUUPHxzD875eZsx5UbkPibei
ki6+t0ARHm1ONfskTL+MWD12eVYBIV4FoXXZv+hsaEcN5DGSI18f+LLFjV4L+mubwdKPiancgIKv
RJFnr/LCAu3edq2NYfVCq+kCjxnaNs3ce6S6YjOZ9fNoA6dFB5NvEWtZtqguKRHULRgLjvBaKjeW
GUXIK1EHNp7w58ZEKqz1oKxGbOFRNQaVWm6FNESgDGYDMTYpu8AV+mbZXoA+k4znRrnHDMCtyMwM
mVv3g1ysGnG5+2zjzzhH5VCeJy3/YiFa2ACquyIfwcLdQThViwcUACYizuyDJSaT0j0jqq8oyzWD
xNvyFjpbvCx9mROYEkPqbB1a4nk3XAGIDCd8czTqPVTSzpChRWJL4+DlBtMsxr1lYIegO/qUVdUP
rYfI41U1HjfP/I4Phew14lN9htwwZvTqpardOoiTyIHw2Az+uGrssgZkJ5lOxs6qhldLb+Shxd6l
5xHjuHLkpxyG5Yp2osA+pz7CeHD24Nt4Lc3wOxFt6PxDz/CVzkLfC6CMCc7erqNtiWvirTSmwYcq
3O5bstB98UxELNcWrS6sOzvHLonV95nG3XzmqOOm+Gm6woalS/QB3QeFDMqgf94l+9DWKdD7wfTj
itcqFQnR4yQFkjRL64gdmBAF1C+eDfGDM242td2DJsr0bqHNXsXDd/KUhpscOJ3bxegdcvmCgsk0
CPMUADy6XF7qpd2XaGIJnYa2WqdS36CbJmnh+5Rroe+qvGCW68L/6lP9VNdvRYRgtRjjyFcTcm1w
W8fuq0lw94V5DVRs9h7W7PYaFlpNgGPM5K8wD+0KBoBM9V5MoGqrCDY5WRYjxBnAXg0cGYISSZaI
o71FOx1fFBRFLNe7cSwVXjOslJXG8cjrq8Oi5feKzPejM9MvZ/CFOxc4/a3L0OcmGsKvWer3ISQ+
porOncxzzs2JtckQxN1nKO81nf6VdN2HcJkYjDXeZ9jbw372OI8sCJ7hgUyfJNg556EurpMOutHU
Us+Xec833NoEZTC7QPYbUISUaAjWsaXXX/VwOufNGG/wKbfbLm7fytySW+YR3xiYu0caHiS6gt2q
zemcmbfCaKdt1vQLe+JG4UmliaoioA3aIWWWtEkQXdH9TxrD9MkN6licLQJWJEEl8ZLbG6wRv6oV
95ZOIUObMX/vm7q8U7O9K4dWHpoCkp4ivnBYqgcvq39IwDy4CQz8Rcxc6BTdz4uVngmwOVu2kwRz
Ft73sD6q0F1jfaBymmvmRu59Mzqt8DUnx+llWupiOC242HR8irqqvB9bWODxVF4yg/MxgbZAflCM
6TTLTTBSupn8sOnhbUuEbcKj6vBKhGCeowHjc5r3ySGezNY8wYOno5F2Kwkv6Dvappb4EJ3qoikv
hG3oTkMWgR1lt97S3lWS9rsuFN6ltsSxiWAaok3CE4YwtdyNJm5njSbODWwG+dZu8tWIsKFWjn2A
8SXbR9Mewl0z1vI0JqtYvy6ejGUMzyWqEJHH+q6NsBSHtMAJUZJEoyuizFzxaZOgmTbZd2RX/LtD
9B1gobZh5qBvu6GEGTNo2j4pSvJVtYoNBFeYax/op30tXdNGbGtcZCROk078G1QSUpBjX8GJ99bO
YSwI6vIALY9zvY/dhsxHt7pAKSDIStdCvIHY2BMHghZBYyQtJBdzwdrQw/3ieRSB3aNjD7sQSFyI
Xjmyu11WTt2xtUpri+T5KUQKxDO+hnuE+dM82fXdkFTHQRoPTcecy3TMC8GMJw9XTQC2SAsTcbRm
uk8yrrcELzOnqdS3tsIWL4vlC9yqkFOBvC7SmnetQMSXVM965eV34BOnLV23cOuJUzJUGq2M6CUq
NCSoBCttqe+28TBBU8Bb5KfS+qgTlzGvDOlPcBJjK/YAtg7TD6tDBmZ0HAD0bA8OguY42t27Ctom
2YXtq6mHNziKV1sN5T4RYOPb8j2lLYO/aTABdcwRhynNx9CLEmtMMGx6XsPybnAbUNF61kj0TP+M
foNzFN3IQ6Hmd1wi0JjthQSlwc2fG2Si4O1NhrtLsquqiXEaCU8lwRy7ufNeoL3thQ6QS0ThybOA
HPeheq2apA3CAdvCZGGpMCUEodIetjqtvssCCcLIk6CKqVrQoe8QqauTQw7XVtEhPks7Onk29AVB
EIEPAoEjakmmYezgixF4gtCKqTujMDG3MLy+VDmut5FoPmCwOyt2bR8AAI5IDavzJ2HbznbRHzim
4XdN+md3gXDEKgfHadQewjGXP+z2rSgCbMwt/WDhBllVDnf6MB2wGgHxjLOahD7jGifWd301jbRE
Z1TCgp0joUR5E9cjMa3Wd3EzbeylzjbawBNu9J06Z+hHWsQYqb2Wym7r+jUeEaSH5t0Sq3QXZca9
ivD0ZPQR97OE996uUC8kATbubRq1ia5+JesWCqgb39vgk3bFYtPyWtqtO4KZ8aDNbxazKQ6FXLUX
JgU7eEP2bNL7SnJSt3XyklkF8MH2kbpT7Qd3DnA4rhvrMu+F1v1qKCx/6ZokrINOutNdAuIni+W3
XSF27MhDaX7TpaANvUTfujSEPtU3PA8MrqeI2osUZJHiCHImqH5MEO+VRj9CSeYsBOc5KM93VarI
eVnAw4UgKcuJ2kbN3FvIqZ2L5CdFoW4Cgd44FVjj2oM9D4LH3YpxyveoLJifo9kwy44DHPqFnIqT
rnEW0a9L8QIt9lXJ7IS9Dw1sRW8+jIiBbzSFXpJURTcVzkPHYCoslUYUZfE1ZeCb5lBmK2UfVYSN
tBfVnXvqOQf6kgkx8VWqfgZecwVLu0Oy7wTRjArF6A+uhxQLAfhbMqflpctm+FJDsXX3kRQOmY0m
53fOVyUPC0D05cbsUe2XNIn2o4etU/TJ1p36PTiNaWfgl36bbqlNu5fD3XLSrfpi90lxLvJP0xMc
/sMWXT+1pSpRTRvVENQT4wGfmGQgFy2zWNuKT209SD+x1umK1xb7OjVDPydxAQl77Rux3DhN0V4N
hJ+RQ1AU0DN1QNg5MHnh241g7dO7Hsk2qe39ZEWUKEN3rBKN5MbUe8EHm5KyCpYhCXGCxzwrSFMr
TIPFdKjoozEb1enHe+FFTjqxCa1HIU5zhitSXXLGzBQT4tFkLrc18uWJ2euuByJxKqH8AsOxqMbm
+GLxJAjBBJr83jVMCqf/VHxvavKctLoEABPT2cq0EkqWwh3ksGbXGXROp63hpAqH3GSOUIZ6ryJC
nvriMA/Fmw6M8uom+t1UiSpwvRGy3NxzwsuSyzSActFcZAKtFn21HRdAAgt4YbnyhA7S9rexm30x
EeruihAEqmI/bGa4A4NuvAOFR7hTPM9KO5FyZu7GwaIltJTPmFgqsKXSgR1m3lDWtce1mJtX4IhT
0gRAe8XLFootyd6Yxca+9WfHmJhIHlVO86DKQoeNB9jVHBvZzgZDn6cop+kTcI6CW8V+V6f/tzu/
hm3/7Gx/Tv8v+lH6X7uvf/tRdJAf7r+qH//4+92PKfksf9/6/fkF/+z9ckt/ceCx2jbVixSmMLx/
NX81w6DH61ioW20LzZ1lOn//22/dXyl+cZCNWy77AI8TFKX/7v4a5i+WlKbtYXs1pCkc53/T/bX0
P/R+mdnTZZZIzmAOmULoLv/R73u/jRwMWo4x4UCqkrtoNP1Bz7tHtXrGMmzDsnFusWNOd6aToEZf
P1DL/vYr4pQJbesibTtC7Jiz+3RYkk/0PXCjbUr2JZf6yZNRvaerlb8iG3qJclQGndvziAkAH5bh
xKRbkWE7sjc8ESU83pRp+RgWKdrzQd/J9X8LaRsfEEMP24UcgTxrzR9pPh2HYq4+HOz1dlGfdWhd
yrdmJw56h2MCFJz2yjGi2pdTUmyT9dO4nx5/d69vOByisvgbHbRbmRRd+4+/G7rx5yvIjZOm49im
hQzHljwsv7+C8D1zol6rAYd+QlDpDDntSsQVErB4ookqWnVXhyAhRkmpLPVO3cIsW+6VSmi6Relq
dE7i7GTbkdXu3e/Qlb7B+S9u4SzUzTPVcMpMioWIcPjKTmZ/TQDfJuunidmvNXdanGdzcKAqEPLT
4wn7gpoePSPlSUcU7ZuWXEcoru+FKBJ8NWhxFYqgXWopIxAdrT8nE8bDMGjjIe8seLdxDNqxTqtL
W87xZiFYoxeWdllUMt/mWE43nTY1zE0QAYKeawpRbENwcvYQgU8M4IUOWCqQTkq+fpeg8oD8oq89
KJpUfTM+/vxVUsnxsaBCUGSzddhb0fqt0UaA+D9HptQQ0JHuyETtYNCPTCHQDlR5al2JRGSP05Zz
0c7lPlrZ8hDZIc/wYeyNYyNT71qaPROCwWmDhIt/bheCk/sqmT9A6RzTmgjMyv1hgiPBkp8giA4p
EcVo/Lrk7Q37ZfcViG8L5mRGT53gBp/safT/+sn5/189V1Jturrl6Pb/8OAIXVod+ipOLEsldLTJ
YYe6XYL2srv0ikJwH3Y9NQensOTMXqR/kxMBUnmkegrXyULxMQzPhoyM25CK4OdnVDbwUVLagVFc
2LSzScx+yQf65LoDLlnP5wktyaAImVFJfR4YgKf2j6GqSuC5Boi/5aonjEAZI8gX5oDDUdKK2Q7m
IF7S2h2OY22h4+PcJWj2x4hEjdpzaQo6SLmt6nN0pEEhTGG6xXVVwmSFIR/OkI5DVxmcbF//+iI6
f377PDwYFs0mV1q2IQz7T+sXw0lTVJRRv719RmhbjwU5j34dhtS+uV7diRjYXVeaBLmnXTIFnQyX
/Zg4+mOvrf6dxCDiI1TG48/fc75NbQKSNmcNI0PhqmOxuFBu3TkrYNzCgXwjPIRXFVnEV2/I1FEM
tqDyjTGZpeRAFEU6sJp11nNj6m8J0ZEsAh6Yd1NjRGBuMfA1D+H6AdHdsjW6hX8M+o/H4WjbJZn6
XBZIpaORPg4y0XEOsOMjg01v+kqrH2qsItO0NOQZZI0Ptaj60jP4QjuABy7DTjFKqb82BSMu9ADf
NBMxx0Iy7EU45iHTo+Eux5931NLuR7SuM3Rn1e3nr0p3+FGKaD6WY3X31/fJ/NN9MnThubrLzuUZ
hs3HP62SBrQ9E16OcQ6Npj7PzfyORF396jioYbQ2+54y/KYDoKwnrbMpziJChzLm8HvufvUlNyo0
u2Eyn/PULb90ZPMJBm+DNRCbEdlPyzIiEGhLZ2+Z5TWZDR3icRefFbDl+841n3BrlUeLyt+VIaaZ
klzApJ7vkbYTfRyZalsZB9u1Qgab43L9+SF2wct5tFmcASadnfX24T9ckz/OXS3wIK6xhv+5Dvvw
+os/7hxFEocQNg2ck/l3vC5gGyN92OZYKBimEtvYdHT8icu2nsZySHbUkMiyTLrnBoHH6FQ7+WKV
8Ze4adWNN3DGXNNXd/ki5Bfb2WUpyDHPneipkQGATjOasIRB43L70TwuTMReGMRWe0au7ckoVY2Y
2Ui3SJDtTxB6TlTn36xVKg/UPgq0Ri/xzXrjHZZZWI2Yt77RVINfHamPqsK81jRItSVOjQd0rNDR
sEx/E1jepeb8h5XTFH/cctcL5/AI2cy+6b67Yi1qfjewxtqu2UU6d2ckIPl1CgWLYTtBOCUvyvg2
5zVdaomioayn+KkhcRYdDUGMhtTaR2pd5mJmGXG6abpHzzG/jF5GZx0U9P2MQ9UfndF7UQldU5zm
I/Qqe2QhkeWBLruJLAj0W+bK5VnVc8ypMIsuDVvmzuqtFa9FdBJZFiU+kW66eATnhRMuhWy9KUPP
rLOLhhd77mbAba3cLeYc+b2ww29//WwJ5AHVP6uV4/d//H19tnB6ei6vGiWJaf15XVyljENbjPWZ
iRhApM4dH1G1X+hsaV8EmJ1j15FbKUZ73NSTQgPDaWGbLX34mQD11LPviNoZuDV6QrhGXLHOR9O+
svMXW7SB29DrpK+claeZaoS41ghRyl//BOb/8BOwNxos654wkUhQOP/+JoPRYsZRV+rs6tR9Ctmf
Pg0425QQLyGnVM2Ef5Jb3ck2PRjZnvsMe27+AKgb+XkvZ1SrPM5NOi0PNQYXAtmG5asZOSC5uqZ4
8AAOXRyXXFU6KYzx0E0qSQg8xNpkTUv+9wdKFhdxb8Vp0bCIECdrtNG1+38WlE77YiCKOHpzXPvI
i7ogc0J5zxgTdivZHegLKxObUv/y15dHrj/+72+wxRmADc+FuscZguPAHy9PHUY22cFiOhXjaBwm
bWof5CzjIBf5tBlsAgxYNHxjsdFSWWiz215WPorn5uiSlLzpusZ5bbKkYUiUds8agm6fLHPkQGOr
rpmVHmAsye9C2E8pMR1ftbGgOFOx/lYkubNJvBxwhAW02gh5z5rUfFscFAb8T+o4VaWCwpMEvXAu
xhoaVSg2rfUznMDcPZf50F9fDmH9+XKYJk1+gVDGFlwac/3z3y0JBCzk0pvb+mRrRkouN+69+9mk
96tZj1U8blqXA+7Gjsk9Kl1iQA0Scu+XpfkVgBQxZDohmXkyNQHwMmAZRc8RqCXxiu4eZ/XqSwnw
+ztp4UyC+vgTLi2NmV6bX8C/F//hwTc49v3xzpr0/Tna2cKjoBH2n1Y35ifcJVlUp7Af0b8kX1HB
Lu9IMq4SUzdukwYvYjJpZ7Ng2JXVHcOXSEWgZUbIYosrqqPNcrVplXNnzyExlsTc9tu/vuAGret1
z/79I8iZ1jAMz7AEr5iOhOiP17yFyYTFjT6RRSRFPkk/tbyXkX5UM90Ysh3i7q4vn1xA0XViHBrH
AOO6ZkTBi8ryeyRrQH+mU02WKLlKPsOOu9SJDhLQYrp0T42s4PSwj4gzX3rphMEUpL9HaU+yZf9R
xvLlyhTwawYBka7wMRbdXTq6d8pgRe0uAkyPzdD7fcTFDZvrPhfwNWvyrYgl6uiQd0kSLCoKuiEM
YtjAHQzG2rgz6qvFdtJo8pR1475Cl5N04LGG8RQ7L5I5K5ImRHPD8yKQWzSKi82rMZOmxkmMOe/i
N9K5ErSKxkKCJov8Mfvhpe+p+67mF5n4mAV7ec7Do1Udogn34nZ6crJt+jmvBiBfV/dhSzhPfc1v
JT8sDbFEf26sX0cUfDGFOskHEbtM3D78zHx51bzAIM7A+6ZrTyF26t49y+GUdooghgNlRGb5hBS0
wMUq37ECFylyOA0bJ0JP6nY+WbHlTOIANyvmUEXIz7RoX4Y6O+omI/hMP65pCUaLSWs8KHrcsLCC
Ksl3VikfQ7t8RlV+x+wiqMw1tA/FvXNI5n430qvcsOUdkiENdKd9aHOCgJeWc6p5LBPneU0jHHBL
LBXjx3yEotjuq+HcwkWynI9I024xogNHvZE8dpcbS+BhMo+U6VepuWsdlvQ+d5/QQFf00C2JJgdR
uqWj9nE1cd8nYLzWGEsa2BWCcKt889C3EiGJgDsyPtjeaK0SPC9u9Dw3Brwyol/b5jWDhBmjVgda
hkeCfywZ32jI7lxG1ml8MHvklbcwil6jRV4iMOebMRt/zXs6HZ79LYmGY+SaGw03WO52W8GAOdQY
JiIBIA3CbkKKAjw5M49LdA5f2+gLQ+CNtE4TcrbqOg1bygjxQlavNL8qDaKhjKC1fu/nkqeDXOoI
dm1q7bIEdYLx1qN+X/onzMMI3dGPaDvJ+d587pr3bHpJvUMVfbT2beieadtCPojyfUtcg3pIMBRg
8us6GgG72DvBjWOoei/EOapfgJL78Edo/XbMKmA8Ed7gHRfGoMnJ4WLS6i3Cd/u9jE6mvOXGO/sF
XvPyYyARoAzGdt8hg88NqB5tQ91EK9cko5DvJVSd30GNg8xxRBbDWhH5Sbz4FRCAPkHIajWbRq92
etNu7K69aYkIqvFVZ3bq9NnW/SFkF0yZfshwL2CB3/48ipE8nXZojGVyyDocqDLhRwQyV6DJ6VOf
yzCLMoA4uaOnxXCBv5XshFzxaCZW3P5IsbSljxNkkHY6CslRn46Sxz/DoJqlD2Vdn4p6CExE1qld
7KZ2gFxPZ8nrj9hMd84ADTTSUHWkoJqwNhh3VBvHNq3u3QIBEqnGtcBJ0gyXtoOzBGwaZuBTNJUB
erdgPbSPir07hyzPqx2t4+CUSROG7QXoOUYvw6LU3rnZMdeuKn7Ay8RQkni3Mj7UMkD4Dpg7bcGY
b5roUiGGik9Ig63lEnsfeJ23+fwqMlTuxgku8KZoqp0X54ElNR+u39rDu5vm2o9DTLINFc6sBmdX
8dKdySvhYjfpq3KwKLWQU98LSwWYMoQvx7m9M+fux8qTfKaMNfYsM/loSZxWisobd5LCiY7Ipduw
RWWBh4Zov4A9dcNp35BlGYxabh5rnAC+tTTfSL3Ib5g4RxKXxmOdcgRLY4v1YcByaHga6npXnaTe
mI9VhkinDfUjqAfnqBVuuZNprB9IiKCH6SUvuWP219rxjpJoYbIW6zflAn1GGJEFELWzY9UwJ5Pa
8E4rCoqYRmKX3u/BBVXbxNWCuF4Zg17z1lErHwmM9/wmb9o33QZsO9eOutNVIV5zsMw//1rlDs6J
9CNmSetXRRN8LRJP6LJ02qqvm9hg5jNepO4LfgJxYcyCUCodX+VkqwcmVYNP8eYdJ2EObyZV9diO
9svkLqjIRkSReaaPbyP+a38i9fNIT+9+0o3psW2jPSazxl9whiJ85Kloh+i3D/h63T2Wo7ufvw+f
EOWsHq3cpKUVTuDOTEQYnwc6dklzgNZFnC1YDs1KcBP8619qGELWgjC8qs0+Qn3WEfhh5QtdmkAN
wpUdsoGvSNF/+z9/fuHPDz9/79+f/vy2/v17s+0GKuIFx/pe5gx7dLrJCpNapIXaspNAUE6RtR4y
FIOzzQhvetk6jVy3yXVst/5R8t8f4kLxnfz8vAA0w1CytcctYkfMRIgU6SCCAxaJZLhZBHVPaDVp
JpC3dqUpj2nzAMZ0q2DnD7ZGu8/eGBZSE0K5qbE5fUQ78pX8rJl2Q5VCOuTdj7r7USBtslsSi8HI
inlblHJvluNRL8QR3kaPfSnFLus4Qa8xgIXaEva45/ugn0UQxh+poBHRmfsB55Iw9L1V4+GN5+ey
lsdRcQuQky3IN6vIe2zRzJZtHMBtCeTAgoHyTCdMDRnqqTTXHm0TcDEPKCgarw3W5ao0nV2tC18Z
DGwrBypEdieackfiTe7Gl1kwcZUpkkybRbDda50ZOBh22iH3I/rvRbrc6XSFGXL4NKB2ZWwHJu8v
bJ1Nk/UbvF6BYUJ+SMmACc2gqrwdgQVgu6LK/sDdfFZjsoe64VekWBopwikSDWGus69qfpzYt8pM
r/ZkXme72UzetKX2vc5efxq6+qS04s7U5dOwNF9rjl1N8yXv2afC5TVyAP7lL73TBVTnF6cli8vl
+xBMz7XurkyqW2L3x6i8n+o86Jz8583rB9fXWPjwmRxAHCKoYtcgpmNVzM0OHN/5eWAGrBixMyvY
gZ5GZC128yB2RgRmQVjbCp1FOGSHxl1OvPvXiFrFi7M3L52f8EUdjAKriB7EkRV4HjsyE4dR7fMf
md6dHN7ZbDKDuEXQFup7mPCkF4h9nEeBPjH/WzHJ5H7n0GhZ0CxIEqS/UEy6e60tTuNq/KWusLwg
L6qdIjq0W5156rLolEMSdTGAF2Z1qbXsOdf7Jlrj0jU2utR3/TAEfaltohmOtPQtAfZ5dn1sVB5Q
ZRFBQA8HwHL63uskrD3W5rfRcG81A0vSe6g3y0DjXcjltNfHFC2Pcxx1XqEONVmpeMsCgcFLS7Oz
M7sXQwPviezEq1gajDKg2QQJnG9hWnaF+6pTYRhluvP6YueA2tdhijIO8W3kN8NarbrEIrjt2ZbT
ubQ1H8jLVjnToelvCwFPBWKxzmN9oP622h49EebxGJ30Yu4rznwjUhCD46wXaftw4LFOGxoZQaMi
7EAjVy872sAfItJCqV/wYgWamC/oiak19cdaJGd0XpeBlEm7YGlPyA6muKdCPZofWR0e7KW6WyLU
iiyUjmW8cDI62qo7h7qx711klnBtFqIWl2na2+KhmqETVtOuE4Nfw1eAxMkBmUyOGFW/cw9y+4kT
xZtedteqjF9UyZi2utoYrAez4W0vX8q48Wk2HXSzxDPHt4wWyRmfyCY8kCvg27kKlKYFDdOyKCGi
ApDIRBbVTKYhRnz0JEi/sAsOznaAdzxEDxo5MGZrHdW6x8LmKvP8ZIFtr/txh/v05EpQKF11sbov
2mJe0vG+Rc+xzntgIe9VxLMmLQof92T06WkB4LAGt3q6eVixM3M6X2g9PddkZ5GNcRrKV5ug7SFd
HqNl+iSu9+j1yVl59Y07NDgKIoJFEos8Vv9F13ktOapE2/aLiMAnvEpCQrYklemufiHa4j2J+/oz
oPfZ+9yH+0JIlFrVJZOsXGvOMa3gaDBC4t08R414NBgjDkOq3aM0POiIODTeR9NIrzFQiXwOvV5L
PNWlc1H8WOp8Xa98Or473SRQmLwkEL+aSig762/oKgtkc8t21SMz3Mu17ECU5gLj6aFAgDw4ZiyB
iXgwCkAsoXyvXSRkc3a2UYbpZrsHWUDBxfvI2jwh2lb3nSRxG8ebnhGVhG6k/s7Y5LNuUBvI6SoD
/TgFBdeSE4E3Wy4v3pgjQJ3OjgJvq28PolnUYsFGyb4afEByCPAEiwxDsm8I5y0H46VAeD9bv4fh
1SySO7vVjdkWzymyjrGz6OsPhJDXZkqcqHoEXk7GsLUT6g+1QYfXjkeU6TtCkIH7GZ4FMbkuyXVH
3K04PWvT0xakKBfyRLTZkTnzzrLl0xKojXXwimwK/Fhn8mAyOdgHjEyCZqAm3jdm78MxP4Q5H2AG
JI5ZfWsClCmodpBPZTaMv1RD4I52E2FKT4qAreaHohCegThKBN21dqEmqxVb1Tq7umOE21896aZx
QdC6NRl+0P7+Qozsezoar5G5cMqMyjfJQ0vQLmoo9MliSBQfLuQb9eDDrM1natKkzwgGdp/MvF8s
LBv5eEMthkmxcfd6900NDc+uoJR4rrLlfzymL07z7v4IBmKhyC2yDk3yFujnknwCtb2qsb0n+fmi
xuU7BIFnS1oVkA5maPOZBfkYq87J7PKvmSZ+9SL8hL/ltSStRU20z7Lyslz/xlqell5Dhgm8cjtf
2PxnIvOKs+tZyCXG/LVi5cA3FRZeVSpbbQZm32fsRSy/fTXJKC1tC0L+dDDn7mgN2RMfBn2N4Sgj
Qfho9Ga3n1oC4rmfjvDhjqo60QHBxN+mUKiguVo9NpTumOeeGrC3jKD/BSiio+Jj0vsbvfW90jNv
QI/WBPNpzB9h2/s5hDrDvWgzkI4gQ2MOvUfNCGWyvTTLfLhSO2F8INububZb2Hh0VERL6QIMNQzL
99m0X8YBT5IVX0f4A1juD+mQAtWPr/CHbim/upnHm8YmJ85jr7eArui7PuLymdEhKXSfNs0tLsIn
I9hjE/VPTP73imBCMiF98QRsAVOZCF4BndBQ9yocZRq/p0KlYMNli+frUNX51SbFcEiVNyKlrpGi
+dXc+eiLfQtr6RAEb4rmfOiucWfG8+xG+yWu05tpJDSQbUKLCi9ZECS5e80NCC9Gh4zI3ila6DtJ
csgU7V4t++WGZA1rvmd65xMocAu14n0K5kdK7KQBLx6qh0igMlbtJbOo4TLjaA7sgmq+YDSqnHYv
wTQCcXjKYbrGTnlxdOs4Q3QkC29UnINWar4a1O9u3n04wc8sHDZhSzcgRGdl73rwxLmKNroI/VaM
Z1gax2FUtyZoW61Pue5PWPMDP8WtEOTFZ5VYX5poeuQq6EGtfLZYfMdlpUS5lLNnnEr1k5Xyw6Wq
I9oaTiHuFgYJbtB+2nNwD0N5xGHjs9XXyxYWbvlQO3gW0Z+sGL7HqEDmSt5bOB5xT10RVVdNT7yq
9tFH7fpQAs6IXiXjT9hDJ2RvLATmSavFE50Mz9J8dKK86ZKAx6wlsenYgRIaahIDk/DhoJlLp+zW
KO6pjVHVJi3MOMtLSoKQcChnavEMi+hbEZFqR6m/fMTVJPyW2f0Rk6OnDeIpa/M8GkdkZyd7Jp3Z
JSOIsHSmI+eWTeE4vqtcGgka2gMwvdEl/Al081QRR6cQzqaMW0vCm+Xr5dbanvgENLHNRSYIeccf
mfyodHF0zBBPVevLAJG7Qic+vnAJoEqvMf1YAABKxdi54rNxFukzujWTnoCpn+UELkZdKI/Jps+i
LwhDvwLXeBWhIJOAKBxzeqnEW+ZYZyHja+nox9bILox4rr0lLqoZnAJX8YMJaFi7FaOylY66U7VD
b9heodmei81N/MQ1vJ8Gw+uEjdMJ2lM6v8hQvSd8jYkI54OOPsK4hhHj1gAoXFlh2WyPzKteJaGj
IZQOywmuqaJ7Md7wkJQxW5yqaDzAHju4XzRzPgdjfSBL8ao7BCKr80nRK9im40OykWWPt00S+nV2
cnan8YavoXQTCMMUrTPdj3g+M437UPi+DXJAkQdpF59lrmCnUbqj3WVMFbRTCgx+2gvL9unhFBkQ
Ry+Prb02BEiGa7410ZG9ryK0uwCAWC+AX0detRaJaspHuA3PBE8fS8P41RfdmdHNM6VN0S66ZARz
ZazeW1d9EYbxnsHgq/Lhdz8KFlgXHU7my9Szxo9MJWAxn1+YmF0hitOHC0C4RLUPjNQb8vKhzM67
EOLJSPCuDcoe78kzY7rfG36e3cYxhP9CuAuIGaIJ9hV2oX7qlk7mxSwGL60WYC+1dmuebGs8QwJ4
am7ywl78loXRxZTjUW2+j3F06QPzExX9myX1n6LTwT1N/tAHlxR7iNHLU0lbto/leZisU6J9USR5
ZTmLGH8A7KODlAi4kpaVqjsfK7c6CzM/CyKE6eDuhFIfTCm4rBX4x7km4M8dxq+AFx549D+BrX2N
ZXhXYKvTW50OaAsQn25GyGnK6FV/pDXuqukFgrVnkPFTU0zULHtAEQ7CTA6dbrN3kzeMNjt0arug
Vvy2j/al8VvJ/7QIsANVfcmo3Fo+enad7mP2QbQ6FHEYw5qoJkDvuvSFE0Avdw4tRbCm6Of0UZvl
9zoKj45S8il00SapuzL+4Dt4ZoG667L141J7gpk7CAxg6lSwebwh86IfqRBla3kCnjrpW74+0kMq
uBThsy/n/pK4cNa175gsX0Sak+rRXtKBYmWa2ZOxqScDa1sYcp8ro71Vwoj/GUJnYnKU3qAr+m9r
Ze2GuJakX7GeXO+vfZL17npYWzf/3ZVtle20rBvRhCKQ+t8mzfqPYHT93+5P6u4CIi19odI1HvSI
VkC7sGPFROrZgPuHJgkxF+uhCkoStKEsYV+t/zm33irIsEv/PjBOTfqQcejQUu8Rr6TTXJzqELvL
RmqI23tnPFGE16cujupTjer+pLYNl2ZN8EFFjHPSxuafQ5UIYOt/79MzWAqr//15wIgeUeLor6dM
NwbTg1z7/z5kPbn+43+e57+nmNsRBHebtbv1JVmbP+vLhJsHwkGRsCIvL1MpYNZAt9mriqHh3+OQ
lEZAmElCmUoqwClMgpz5qpb/vZWh8OOlw5lCp/+LXF45ECfFab0ll5dC6cPqmAWUmkuHbX3L1l+F
LrnGfqT/ysyA5JomG+mg9HqJGXh5bdcnKMgzQRy+POt6cKzkZyDoz0dhzVtWV1sEcu6xWX7jbFn5
30ett9ZztbYkIwYzozCcQO2/z/PfY9dzJKAqUKyWH68/IV4TObOavrbY+U7dwNsTmMtr3TVVsycm
7qn0+GTnZLotRosK64ycKtI7Ei/Qu8MACjdBNDj86dgn5RMxRD3eIGmxP9AOZlt7OabfRBsPcpCe
2mHJGqe3enJ/KNUVE7qGSD98aZJpPwDKzvs/KL3uht6yKxu8kp64uvQV0uk2/ekCJoDzfFRle84B
7YZxh5OYDlB60sJsJ3o0/5V1ZgR2nHPx0JryhenswTjGDELjlrDOoLiXs36uSCi2yuKaNTDxu+JA
3h7knr6lqJ7sYyRdLN2lH8rwFIKaTpZLUJreyvNQYfpV+FRC9apK8isEETPJeEtF/UY75Y+lkMdW
nvsRMYFsylckBCdZ8b7JJZXa8iEfkHHb9ck2jYkz7YHs8XpkcXlgEH9umvmC7+So5omvt+7JVD6D
3n4YERVs/2t5GebA9mxSNflEomagR0dObdCR66AS/1Y7BwgmFMa/W7U5RMmZ/pqfmPPeqCNPyotF
sF2oxjtshxviwHYGYVsqxcnU5my7Qr+yCJyi9MCOuqnqFNxKzojD+wVEaoml861yvgAu3wFz3Q0h
ldzkHGpN8L1PiLhKPfRR+CoAjeASgjSz78R0CHF7Oc1bwO4K38m+pISJ+BW9Yh2JVH7BlfSsqqch
xjc1J4sojd86s6dVn8FSYW8baY+kjqFDCQ8vJS8SL3kPHrSFnIMZ6BkCg9PKwBPjUkAyOpkZaZmE
SvUDwUYNwKaMK4Z2SGmlVe2ivbF2CRVQyqBVrZXtjIlBDYFP0KEkW5x8xxQLUA05h9lTYPu28qUl
i68w6JjJcJtGb5rz1Nij9GAjBoN8A5yo+TU50kUGtaBvMkeH/ZCxivqxggnB3LBn2MX5r9j6amd/
jA5YmkPhPjY7Ehpbgm/trtr3BG5XGDgV/H8xOreATBbcFxTrZD8PcK2M8lzbpBDM+k7Uj1JmaJux
ojA+BcDMvhlLeVlvZoFgdQqAuINegv1UhtVZ1w28MrZXw+dQUrkrLNsbghtTwkjQyUy7exHUn3Hh
HvC6eMQherErPFCx32ciXxBWQr8mWAKShAjSnTqnu5hLSkhLT87fa9pNgtkXAcUpiAzsNahpq32Y
vNFDUIiHxY2J14wBdEhW8mDSRMjoMzf4beBWmczFFXwdA9FSJqQdYEc5Jj21n06Q6X6weUOKphzg
u32IWHjSITqoZ0pQ6eg7M5LTcbyxWGvoABU5LlJZusdY04W+S0Jrlx6ShcTMuOCqh46XBcSZgbVr
cvJSUi9RebOshp4c6h8LGUB5iUNMYIQWy3A4YEXfz3ZwZx7nGR1fH4fCZuCPILUiVn1HCQ+RS58S
YWaK+rVjhyT7nwZPOjUYcumAGlVzMlz3FAG1SknRFF1LnhHFdw8nSNK4Ckj2u2gwKARUErKqYDhH
27wGDzHwaUMmkeLTwX3ttQNMvAkkAcDaPsd0Mv9W5Y8crBHuIObr3VZmx9w8hWMMaTNhAKLuMjqh
XVj5MRw8kUp/jrtjA+5MEXIbBn/wq29yTaVzRjZkwXuKCh7Bw/wyT7lfpt02MFNPMFEeteiCucZr
6RWbwBhItjok9Iuy7I8MqidZjb5Td37EfkIG7alvKbiNs54hQKGNGeXZqSIiNhRfjZGoZZNInqDy
g+DDIqClpeNeMdSLUOTiBwf4ROYfzAMbrKWDZqUUxcEUyk5hqWxdE527jve+xzyQH6HEgcZzD+yw
T+FUHpzqJ0h7iDDgwQlm05bIofMkSVgdaJzk585S3yLVou+9eKydPTQET47hSWs7al3A2NYDZ/m9
qqvX1k4n2lLtGe8q+CSGxeec7lU6u4cwqL10RkoYf5QqkT1ut5jNtsviGbipr8l621co0uu7OTbb
KoeFFueM7ieiUxdr7uDRpGHNLbewrg/2TJGSK55tOecJz2LDzlKjIShke8hZeBeyYjo7OPBG3iTm
pKSOT2W4K8QLOZiEZtpbI04eNSt9bEe0DdRdrzs3LOaeO7u0QE22AZWfofxxQdGIqdzaM5px0K65
HtLB1B4KcTCR1I9jF/yJ2mM0vRpVP2+J4GEAZZ1kZHxYRufl5D6YvNJxNnoORoZcv4YGcX6sIEoz
fa1k/D52xd0wy69hGX0zuuaUiOJYpM5XxrPbkjDkDXZvf9kRY6SjW2eg+tc2KX8YJukyYpbGJR0u
xLlH7FRp93lUjlohr3H+qrv9NYmnV8KePnWckXPDLqi03puQjXgV00CdrUukq89WsfFZ5MC7xm3D
7s54pFp2M2VCYUOp0+MJj4BYTsGhKrVr6Ma4da2XJgg/S0V5czSuLYUkNDohRV34eiz3AR+EANqO
mMClShpUJOyxhsIRPqC8fF0olfp9GONzTZoDDSCvLMqdEaf7oB49tpy7gIZ52XC5TKKDE1wqTOEF
GUFNSXNXc88Tjv/lZdCnY6TSr4BXWfDmx3rC2Bm9ePPA+nsk5zeUVAhhhOShukQTF4s+ubqmeWU5
XL72+zwyWR7u9MG2BiOVcJx8RYoXuM7HME5RZynHVO9OdUnTxL7S63xvdJLUXHEuKu0ESHkjE+eW
RMG5AYLXVDDEZXCo528jOYVTmRxjXRLCRnMx5GpnOF5DO3yg8Z0mLpXkJVG+DYANRrwF4Bd2gU11
wa5Hpu2mMH/iBgLJ04LF+Cmd16m8C+2DfD/SUZGoeaqJEqn5amtv2nzH9IY4Ad3NNO8yGizJORCP
sv8zm/faV6K7lL9z9l/sNTcmsX+dfDOGQ6v7rs7n/lGID0NB0nScPoio5YLZvOmQtq2j+jvfBi/l
15joYGDrSJ6J1vthfnfhNGxyfIKb7FbdrG19NDfkhjtIImgVwMPcja+SpdLEJ76HjzdvIvJr/2B6
xV3oplyf2ETbScP1bujuqehnBm2peZ4dJ7yViqx2iOK1N1j9UJIIEFHUgjWm7J60iuuTNeZIUW2t
3cShbjPJQW7HL9IxDRIgB7ZeYrbADaLVUeF3USa3qzkki5MJ9gD/KTNTL6GU4hdG4VcrD8ebIvr6
Zx1JKi/Y+oM3jZBGTK1UTiMxmHwZOm+wKuVcky5FzB2GXvqX3c5ULIpUcL77JKW0TZsUkCm95WCf
9pBLx8X3U4wM1M1pvFvCBHkAgO+QhGnBqqckH4SWXTKVnhup8I4HyyiG+WL37+k0zR4LtHZxI6xK
pZrnm2RxLkX/HpTJ9vVcY89C6MQ1tiECxNYsKLaq8rqeS0kd88kCaw4apueLEmEwKWt9+qan1bEF
q1dgNX8ryyZ9rLoauCZv66lUq3YTwa98jRhUq3YN/1+q5ZIUveNKqJx1epeA+jmQNxLTl0IqpF3s
Kiwv+PTI4kkgIuuaNt1mEdBFqc1v6ymmwuxj8/jWE34G+5oG7vJGre8W+0n2rilffhAG+3qx0ajU
pjtsYKE/dsr4msD9bHPmabHDzGX9l+uhSr7Hmm48gtQiA2JSXShdTnMJRNZe1luW0lzsMbvVdqqd
1mdGhEKXgfR1z1ZhtSSq9Sq7mmlgGXVwU43yasaU2Yt9T7HS8Rr1+HJ03lxCMoKT6c7iPGBC2CtV
mTwqEAgQVxmzCwNXcuJQwfVuzqMbh9jHjdrFTHHnfP6eRt9NYmQ/a3WeIfO7pp9A8n9H7XDOxtyL
8rx6qkYTXBvTAB+pj8YX/Kyv5RD/Rs2ygaGfkcPBrXJornTkbZNOlfsg9wH/fl+2r2yy4Egmc/5z
cIInUD2KOEeDYmP2J6XJjUvS07OvMcbcU4NvloKXfd8ud92pOFa9at5JI95GVtfeMno/G6pCYKim
OX2NjIG+9YDPVcgoITH7m4tZ/Vo0WY8uJsOiDZd4Gw7hAPxdELiRQwqX9i9ZWzoTX9I68JqACG1g
/sAliaNrZz/gfKSXUFXuateS8aT01Vkjse9WBoS1juRNeN2gop6JxzvCfOOPIcXGZAzzawT4yYCA
71acKCdNLat8J1o7OYQWQTYh416rNn6VQ3pd8jOHRtLUyn3RRdHVKZroOteArfKMgT/Oo3yXSPJf
G9c6xF08AB2piYFvm/hHVb3M7PUY8pM0uX5MMF+7Y5K9mmSW7eE3NZBmiuhKgyG8pqpu7eMnPX/C
GxBug3WWcCuiBpx2HX2zzUYeDdGkhLkMA2I0mmhpmfHrHYgSnasld3tkJQt6430Ysul1mXi3Ri7J
wqkY6NKOss3S/BNBR6KVJL7bHRTvYsqN3UzvYLd+skOfPHPk1a1uvNMjH/LhuZCx4EfpryV94jEO
rI8Gg9otdHGAB2KwPiJdRzzVg9d0zRpSHyBELtYFY26zwdcitZ4chMB60Uu6m240vHVMgEjqKapt
ncz9GxXmHY2RdXMnpX/DATxsDbDiNATSfmfHY3AOnykLSERSYXEVYTR8HzUdU10u63dg8Ah/i5EL
EPkjW2maXGNCPsGt6quzTH6Vyyeylepwt1sEZlZVpvDMCmKvqzR8M0FWUBD19i+T3QKd7+hHA59h
m7dFQGmYOkzvhphGrpadlLCIr8VYA91q1fZ1zvkrdAQanbDwXJZW+4KNw7rilsUUI9sXwKvdiwSw
CK67nI9ACUbPRfFGrxWczrYpBWqZxboqpwkBBgpjaRbMTjIlv9ta6DC5m1RIF5gi1oMaatjY7W7a
Tg7CMIO84fV9StykfA2Xb88sCBmYMsHAMAupmVE3O3UeXXGhYTwMkuoRonQJK5ldkvU3Cx0IU6nq
5bfcRVShg8WGrMi8gsSsa2pMIXDUEZHuEsalEFxza7uo30BkM946eB5B4WIwXA6mWhQbBVH6Po/h
WwWLRXFKuuQxzPqXchxCHzB6i6ueWagqGd7FpEJe9ZaKYvVzYKRNd03HtprV/Gs9WOYXU4TlroqF
9mKF7eA72f7vCqB3ICub2cLs0UflmWYP2gVp3pIZ2KXe0MJcjVfZkjlb1/neWbxX66n10Duan+Wq
ehGk0JyIE/rZ1hHVNgNaKs34RPLxK7vW4Gyg44fTN9XBeVLYBAaGlFuYKZDnxTzCzXcoDQZ9TBGz
xvUpsoPs3Mxw8fhIdV8yWOFhlCe/Eml+9tL+/tdnTDIImZemHb060GCuhmXdbUNGr+uBhTwkgN5Q
/A65oR/ZdgHeJr2rqonmNHEYCNhW+6RZdQCtYd4MUiMOTqIl+5LsmwprqUvL3ib82V5jz4PJdn3X
TC6Y4FngXJtE4Xi1YmoTr1XtFNNtPWjDEklt4Turpn9OjRIsQT1Qh1PxeSKbmm+WWZE90dr5FYCb
feH3woOHs8oQNtB8dKRK0n/TmkoemOPA2QkJe0clVCMeJbFH8fiI6QWxoBN+nqY7JChqrGbMrirT
/SsQrey63l1vMT1RUFrq/n+nJFaTHSYfQpyxjl7IMiPQuFtSjZeDAil5M0ai2CummORGtIv+ddQI
NG3TZNcIp7gATi7QSLXOwVKcx3rKxhnx9/x6659zOhSJND9lWsJ1knBMRDEOKQFWfUWh1CJ8t/qa
0TT3O6XE3ZIFCMOaetfVQCLTmfnwenBdlvaeZPX/Tq2PEMv5ksev5wnBa48DdM1NHxT9a4X5P42t
4bHe07GbkYYo+v0gs/jp2D/yXK+hXViHyShRMC0Hrn7m1m0U7e+5dHlEwCN6bOU7fFmln1WUHJWe
U98NmfiEJsQEAJft3e4L+6V2M6h8yw9C2WvbvM9/241iHmSk1hdCAtDkjVH2EoqGAOBMwOCk3aVR
Sj7bVFOfw1JQO1XXn+blHATIYnG6hymjyZD2GcI4tkkz/U/bqrOLkQ7XqNCMu9mCYUQuCTKgR2Ye
jkvs2Rw8OoPaUTpJfxQR06z1XORk1aVyp+tawaZarV3SxuBLrE6/sFpLIJVjqCt7UoDGa6InHzgJ
zD1cO4/6np4IsvfdMJpOuzXNj34c27dh7kLmUp2GNzVNiZzLuTrFjXK31H7caIEpf8TJvHBEu3d3
NnPf/KmnVuPbfaa/EBsJnaRvTNJMna+Ca9DJaaHNmV1V7CfJXhRFkvHuBvG/d+OdWY75DeL4psvL
HmQW67qruZ6lhcZfw6waF78TjW72PAdYqaL8Tc+Y1W2cdFJYbsBmJ7NkiWcjjZqalI2x1XUYUhat
E4qdj9Ac2C+penTo0eFRweawtfhcLHqd9ioyvdzTMmvpZFIwZICu3qG96rj4NoNVuD87NwHwTYUQ
W8ZLag7jJ/ppcJ3lTJE6SKbMkrCirJLFNTAhcrUyeULILr+UBm1IJyuCc7zcTdvgAG4X+XAwN0Sj
dfq7DpWxGua31bLNncjUPwyRBQ/4wygci7wk07WJPuDtXLOlEwTnTpziWE2eSB/bzWiwI2d0jfbB
eWUELQpj+vtkbkBqiwZCEavAPhoLy9OLoropZIf7Q2wH2DtyBs6qmvp45ck8R53utfAzn3NB4zSS
M/3p0lWuZFK8KsBG74ZiDe8VIVjr35aWzrXTJ/0oJfVsMxbVl64uFIImSMBT7JY/N/2G1FbfpxNt
V6GqFO52keov2nxFgwWh1mWeIyDW3erOKW7rrTCcGeG4SByTjlQ7Q5eoP/Wm8BOud77bueMZPR0g
zYXCW1eFvqtDJMmqm0KIWM41blVVm6THcNQkr2Ub1uf/Dg6Wgr93tVritMlzJKzLQyqgThs2GeZ+
yLWBjJdEMzyVDBfwcgGYgjLW907kkAuzXBrCUhlOddtcyuUeCONK3yiT9jIAPPatwLLOJPsw9ynp
fLYmHluxnNMq+G5Mt9M3EbyutvquaDTyc7XhFuSjdk6V00Ql5uvWEo9hpc4XCc+2NNroh2N6Cize
HT3Z8qA1hfFe6f2SJsAj149Oxhh4GylIq22VtuVs0jpZiK/rwXay4Gw1wJiZGijdVrRo/NqFd20Y
YVVjeZG0663OLejL01j7cMtOSd4qXc2P1mwWuJ9iovBgFRW4Zx6zlrSPGszfrft/Ts3kz4iKT0Rv
s4EFrvdI4Ak/IAQSUzmG2XY9tx544d/0mdpLKczMi5fNU7ocRFT3RzVFbaIUk3G3glk91656zQpj
uMZQrC+Nc4NqNF7ZHIx/T08pmnEp0Rom9HcmuwwaL1Sr8YANmZZmOWN8lbGFp3IoBn9Wu97DUFK/
Mrl7Og6DJc2htVMu62NDuONmqMzoOrbidxbV2RemUPkuLeP8rhiL/UIEMc3B+PeMTsU3hR4/YGPg
qtJiIhzdNzXFgDS6KSnYbv4WKJIdLJdZBGpG8dAXpaM2mNe2Kvy/9IZKtEi+FQPQSp65Z6R7oHu7
lNgdUFQmTF20supiWGVz2JyDJYJOUsuIVrd/tUwqIQEUP+bOPWuYSOlmw+ZlehN/FT2t0aKe31iP
B0Rk6p+2SJOv/DusxUpomb6dkdY8RsaTZ7B91c4trkg2UsOgLX5H6AWBnrK+nm3bePQdwoj1HsVP
fgBG+X2FweRoV+4GrhqwVyYE4IXesJ6rBb65oomfWvipNmH+jCLZvyYyGnbqODv79e4M6gyZUPRg
N+BCJvlS1SFhC0rdI+g3ws80Mx8EAMqnDez/JSG5eZMJpzvjtyB3uIajYya08dcXcj1MQK92rgkW
NCVGJl63gAE8EExoC0Zu6kjz/lsquwatJhJcxBdrDI7hGFUwRZddNB0k6DBRibcgDeb7eiupK/U+
RjHn6vBrZAOFFuyuTmWNvaiMMvPqNPFv5ORvbdZP3+rUJm+z0/jKBTnbFPgIO6cs+hvAe+IEF0s4
F4GY+XmtNF5ZPe1OQ9kTJ+xO1fay3hstDa2bDIHm9lBroRPBDyHD965jGsc9g/+7nmXjO0SGbNFS
cSG3gvCip10DSowApUEXd8uMnPvYiIM5Ve11PbUe4JCgFa+g6ARBYV2aen6nu4wFKZrSSzSX0Sns
B8cfk3q4CqfJ95GqDjTJU67UaZ58yMJdWhPBLqSkfWnKtn2YOYOCItdcDM0TOdAkst5KAuQ9S62s
R+Ya4a6tA+XdMOmoau6gfytoDSWTLX4POojvEZYOeUvR00rQhld5+ifsF+1KOXwbel3b6HYh3+2M
yjAA3XZnmzdgU9D9kO3vKZFVcRi73qRWJi6txBz499a8nIuWn4ZA/a7/38eV5ZbEWc3HbmJ80Zr5
SceteEwNw7awwuofpmbMBr+acZ7PxIRW2vxa5vKfW9G/59af/ve40m6tU2nj3FwfMi9P8PfW1CdP
s5+wA0Z/WtFz8VZ1tfemhi571ZTpczACloq47vaEwX6Pa9MigwMgDFMD68L48HXQKsbhaJaWoB9t
U+L18dclpzIQlMrAAUnX29UrnrC5bJqra9ECBa1jvK93xXK3W8AFyB0oWdN4BPWIbyJacgUUyV+Z
NIjkBq6YX0PrtSFEi9xueuEKRUS6G/tyOCtjqMpdALrfm1YS03oY6WY3tPbKWMlOxRz/WXuJWIRr
kbZoHelLpuBhsQFZmQdIYP+3pZfpzACNors2EIq+QaAhgoz/7ms+tjMEyNy4KrmUgGAGgZTNkbes
HHD8ykF9q2pJxEPpBN8bpLlBEL0ysinfOw1fbRVbwWujNdSdJcNS6aTWuVUJiNBYF1+jMSKower6
D5LoP7IXJbfCT4XEt9MMymq33h1q/uq+6bTbiA/zVbesK/1rsq/KOPU74mT2vdZPhypt6k9NDzyu
6dP7MNnFpXHpyoe5W32SeuRCwpQzAyE40rUaYXLNLPsyinHez5qWbsyO6LmZZmm/MVU8CioxYkYH
5cdaDjXAsE1XplgEqlZcs0ohCyPTq2hvZlX7EkKCBhJdHmtps7CxUiNHr9SSqh/Hxt+GZkNYWqjT
VDb6DC3H0pQ2AzwvRaNwXV861tYUslt1U2bgUTYdBo2Jwj+dPRLnKDWZ8sWWy4q7tPuG2QjIVJhQ
Vm/1rtV3hCzXZ1gv9Zk/w3UIKONmU5rRQW8Vvcb5rsf4GOggsyNqL2h23otBqof11Hr4r7OsG5Hc
ow+GXk29DWbUSNVzMgjs4EGnnvtfhpvIM82jHvjwcmZ9wHpAWTxt9DllTDjn5gVObcCA0Yg1LsQd
kLAsh4pJ9CFW6Xy5CdHSuKz3h5B9BYxvf3ak5buqe+uo+vmWDhlBny16DZr0FuRSI15MHyaAHtG8
pu1HEAUy2oakWN6597eJZUX1eu9/uDqvpsiBNYn+IkWUvOpV7Q2Np4EXBVbelvyv3yPm7t6IfekA
ZoaBbnWpKr/Mk+mYq/vJy9vtUMbWWpt6hBcIbf+UePAA+ZbGCTi3y7Goi1Dh//60ER58q+VP/31q
MGOQ4Mp3cuE0kbdauW5b3ebLd//7kqLp3oKjf/v32R99Y/lbiTHirG3mezpVEurPFtx32EVvaVDT
jKc6ixOD7F4ppIZpou7G1PjMQsPGHSx6xtaaYDTepgf2vsV6MibxYtU9iTQ56LyDlj9F+PZdAgUE
QodjUmjxazA7nMk07wlsX3krkHQoulq+7vCPcPQhXIebf0+Spsps8/f53w/sTbqLtR8doRbE+RMK
g/7zF/8+VyLegPrT2LoK5/z3YIfBfz7679caM1oLiEvbGdMbtgILf09DPbCnE29S73WXb/VwWo3x
aKDHKN4uExJDyfxKuAZsWAfxUxY7oaMnFyL2SQK/yHTeebFe0XwoZ7+g3Kxh+x1Smdu1YJM7xWFZ
p8EwNYBEof9ulfbF/pLpZwv7JWhOFJBsczXvMCVRX9Lod53WLe2pxKDkqLyV49WXrjLvM9qUfDsq
zmYHXrZI6iscu21fBftFUMdiwxEPj5PUzFtu/SRO2b2zCOtZ9UG0Sp2FQZVxUxvPXQK8Tas6hogl
Qgn2XRkEDK+je89iuYHrxISKCI3AhFvKHOdmSqFe9cAgeWsE1HvxLUkDJov+gfMdz+0ohzMVnA3Z
ieLBllhdwti+sfEU8nIxn4nLlvNW0u8DBx0mQqXPvWcBvot3m/cY5eM5SlAtgoFqDoU/OGap8Zta
vgVlAzhbf17Wkp0IKMBpy6szwnLq0+Le5vKzTarg009VhHdj2H0uL2limuwiS8LhAlcRE8DQf20d
3s+Dg5Yxze4lGaALh51xnjzasxQB2JTInqStY+71p6yQt8zYiI2kNFGQffs06v6V9azwdW28Jxtd
7nJTX3fMr2vL+DEj51srX8twmvy87sgo1g9NkJC3Uivkve+h7L5rLTtXDQdLOZOI8Np2y/+0dULk
FC09qD7hYqJjJ0V58hu22r5hG+baZMRtYW9MFxoG3GNDNc5xyJLVEnkOmIdnzbwT6YDhmTrE3Mke
ytmkksS5oJklKwftqq4JfrVj/FQ3xjWWY7ihje3Yu9io2+XidnPnDpSyX4dZvjVBEiZDt40Hcesl
462U5m1GyYGfDDUNxNlpIl2AWYeshffCBM6b2g/Vy5/Ksm2MOCTNSX3prnBXkcn4lPBCF5qfnkYW
MgS/a04a6WSYxp1eeb4RNBObwHZfj+UtktGHHeGqxF3JbU4P/XDMvkMD3FHdhnfoYx2um3oTJf1r
ZXtXQwKMte3sxCg59SMvOehVe9RYWTdJDuE35cg2Ln60KqA3pevCdYUWUFJpSYfsLqydEFAuN8pZ
6KdS3NZVVm+sKdvJEZasGCXxljjfRRjt/d4u79lvnCkQ18GcwfN301n5qrFvyESGjJw7bFxrtqLt
4l2hdKitq7tWz56kTf/ppKBLILGt7NLyTuE8QDJySHc6FCMOFEMQzcVX5UD9s7nWyxo73xj+VPY2
wDa95u5RoZBBI1fMRGB6HXkvVyweHFpU/SC8uN5Wacn+XpLWlf1qyAlt44wh9p4loA/cGGU0O/Oj
sfwsE8AUQ2bVhlj0m+hIVv0+adyvLKYLMJ7ljT7ynQsktWL+lnjYcFiQSI6gISgE9W2HV5gCvo2Z
cqScSDJCyr4Z9f1kEzYba6GvJqzudX4bVCEFoa66alHz4zFwXTAPA37GAm75ata1H82hthITShni
iXKaI51Fu645dqNzKu3iAC4lW5dtyPQyp4O5Kaw3O2U1zIzpM/QC6sA1YftkDOoNxXfoKJaJG1Fo
/HIzN1xJBzPaFbtfhMk57XdmQqWD5bQsqpN6rLP2yubph+DhgxsF3+x8d0stj/QIxlsjjVx11ci1
80k+6iFtk2eNNFfT/yJfcsbSbB2rCcGSJFqbJVYbQ8OxFIZEf9OEmbJZLuMO9d41XbodKl4UURt+
E+v8gtFMSjH9tHL1MUkIIYSq7Y4uJ5hd74RxuRYol4Tnoh+Aeu7K5tt2c31V5PF9YEVbiMor18HR
mUbetDWcem1abXtmdPXRuWBqvYiKsinbTilWw7546mfqCaqW6bWjrmZq0i8ozR/AEPaqIJBLhwol
lc0+nGf9ps/Hx6hXBImhwgzmXqYqp8zFMTeJm8AIAi0g3IY7NtFTeHfaKgvGwo+D6CTp1LXhV5gO
vMbC/tHG6YqTHb1U5294wO1qFQEH7wPK0eh26tishozTe/wc2jBvAoSnFLL6RZbeW2dCVWHYd8uW
82i6Ni5DiA0+wt+THvA9S6kDG82ClQBNAML8W9cxZUWE3Y1FLq+T8TkocS0NIfPxgiYZdCzAObQ0
S4PealPHO9E37HVn98t2Rkw1Tfu8FIh7Tev5mdWeJq976pyVSpkkjmb1TAFTSDQq2eluO20cTwrf
BLPsOdLeaJEPGQaQdyD3bmd8ewq/rscCRER5hG1NOSL37xfNa28b3fsN88BaKh4hO9lUtqSBqRMS
7e/6bPgdEMo9i2UzyvJXthovXD3d1jCb+wm/nz4LQUa9+zFQMVeVPpC2S6lIFhlWzAwnH9OmI4b6
myEOLgXey6zBaapTo+r0cN6aaU0o/MfINOqS6FHRKm0bsd+g25YZHt0Ga/YDt0O4iUcgRXVdcChT
7xZTebpy9BfIgzkVIDxbY9t9CjUzVA2mczMkt9SCArrwqgbrHlTQbScBKuLVai56MZNrLRD9M+fB
1aLuUnRBsZlQYH2wbmSRicxCgBrxw3uYgG3QXex7cOtg+wAhEsLUnbPiYjgE1ZN0nJHtuqceQ8QB
s9YwW/wMsripVE4SvEEmiGLMZfYsr1yeMEbNvWGAP28rpKUkFte0o28JOyZj2Grg3CAm8nnRjL0a
TERrRH5ReJHfusGIc17Re0J382Ab0cXN6q9oQTIXmsT7puZL8gdoXh4Y5sw7DBmtn6SNukBT8tjz
XsRYfA1qbJ5C+wKaSgCKj/Zti2iR5NoXoKs8LDvEN2qgoF1S41mbnHGF5BjVRgknh3RLx/B3IZPq
zmj1hkxDibUGooCiNJqBfMwMmSevj7HEgt9you6D/lQmNY3DkHITt8NwMWquUNOhBmyu5AnTERgM
FtU0Yx+oZHJUgXmXu6zH9PnuU4zesZlvVWVnO8eO6IHFfYyrsH1ocLcQwCrTLdHfpYM++6S/aW3Y
4JMKh1onyxU70cyfKqp/vIkAiMGp2K+kvjCSSH+mkYHwHrU15r2Myxmolorc6RRyc47a4YPjHMHv
AEJcq+xnQPHOpjIyDLLo60OoPdUJNXSjV7MH6L4zLA5+JG6aLAK6Zqu3UWnfDabxsDKp5/EgilEg
ddsfYqlx9x49zjUtevLQj9ck9rgBSGNa05161yrzF5pa5vZvqVxUQTVvAeAb+AQb7vIDduU+dtDb
WSAsSDiuNPYFJ5tgyp2t8tioZ2KbV/FjWGs7L4REUY5jAwHNXcWC7GDfF/ORWlPoRrj1zVJYK71m
CjKHeJO41gHW8RvjbF/JfmaGOHtfoL28zay1JTQ6TLSVCLyNGqN3LR4W9/V6pA2Stpz+kifzZaoq
tdE0DAhsNirarLZVxfcG4vzh8e/6mRaAzC3vxorUclHfz6XxLdihtbP7YVf6t2OJ24osEpHobTWy
C7YnjtWNdsYytyjGIaaMworgdB8Z5Owj5It1mVCRQ6ai3+TUve5l4L24w6yt2K7dmS1b09mhCHZC
4DZkA5sEnSPael53lB3YJD0PPuxcm/1B+53iOdgI1d4C7i6X4AI70iApV3Xv9s8WMdQhma4Fsgkg
ZRjHXf1RRVG/DvobK7KL7dj6Jt6Pna5hTLZHxPA0xK0juLhNg8mBgdDvWzUanVFNW80JaLlsGCjw
1vK1ZcjplOznbQB3UXkvq3Y8iZQ6oyjkFuz1V3gJ2yl0YC6lgK0aO6PAzsHPWYwvgyymhfMxIyPo
mCEdPfcdK7lSRX62LYsiz6yxgVjVI+kJgr46/3ep2PHaJqUs9IWzp2LVkatiVMGq47i4qjPvJd4U
LXoEyYgQn8fJjvgvq46RRGdlBNlcAMq9jkbqNuQ8bEVdjWFxn4NrREbXmcloxsArUkWioj/YJQ7l
0maRZYkkDwAJqjUNxkDkxPueYxl47iXFg53WnYB81EV8LsXSgWj22ypxTgRc82Ne8htrsUqOixsy
LOnvCFmuN174zDQRtGxKqtQrq/0Y2X4UWuqELY3jnsHp102LjagTlzM0NGPR1dugsigf5ZpL5vhm
dg13X7j54KPTbZuOQDdaJnbEnpNwz7bfFXV1MMiz+a2NWIc3gX7PhmlKduMMJTZ5aqMbSi/XE+va
PfdqHLqwRwKTvWqoEA+Z+w5+XxMKdtGsD97ElWxTxXWQEcw2nKF0nt71AiIhp92SuSSHPS697p4V
B3uKOnqNgeHWYHeVt3s4FmCau+AdAOBo2J86CtFKtGNzN8/weR0HrrxTGm8cUIC5Z+R5yzrY4hLS
/K5rOO63NHKLedxMKRv/Lkc5NK2DkdmSIBosKSWZQNG7eTfa1bc1AJCqaP+OqKmNciY7Gp6vzHH0
DShYLgsN1Xxsx8pvNYOEEyAGbdmfFUObrQVcRt1zPiwWsG0fWqd0zFa63aQ7oTkXs9Lqo4mRdzD4
VxCVHH6inoUVuFDqin2Mn5d9tkNFpitW0EJ2ek5wYNDD15BBzrqlEXTjivwKIvrJpV3X7jgMwaFB
57V3DmojFScghTNZkhwT+jXLRrIRNgY8mYycGZZdEfQqShLwEpshiiTGeA0rOrf0F2aLj3Q/FRv4
LCQMZtzLysRZHf4mk3sTQHSNWmlyQLEQjtjX6bZZEU7T8W9D2otndaOZ+a83JgSEcza5aA6vONFv
cWU1G7aprm+4rJm8Iwk0pBHBpDBiHd4HgguGruAfuBuHqWGEUE0tswrewn0Ps6WHiVTytt+0jWn4
tgiHlRgZuiE8M7YxAJTZ2T2VlXdqtDEQut53ZnCjDN1bVVmg3LxDGUqyVhUOw9ElLjXfFpb34BbZ
maxaAYAZz5EbwZXyXljtLYfJVKI6xpEmV6VuyZsAa0aQXjppXL1BOAxM4zMjxEM61QQalYUlzPjy
AvcrdqFYRtopdi24kF6Njb64yJ50DcIMbyYM68Q44O5b3aoIgk8XTxpAOjjTg/5TLf9dSKrbb+Ps
LRWQHYViCe0Y37N30D88dyKLHfzaei+5noYDJU5IFy04R47xH1ncPg7NtFM44hiqsknnrLGzlPOi
cp09REfbrQAPKEkse2an7Q3LKdEgyAh67ntFCc+qkdPBdUeI9jmRZGnFGF/G1zxCZXLzkilrCz+7
qIwbL4sZjqgsYBv9G2r5ftLN/OHvIWGesAtxHK7+PlWctMjq0Dw/T7I+sLnc5R4ooSglVAcWJNyG
ea8fZ37GYz2BnknsCc8rKynh+YWzM8IXyKJjlKe3tchpOeyj2zLK5R6K3VO1mEtT7QuvO0cl7hFo
5EwkgmSfzdW8attRcgg0BzwFMl8Loukg4ua1NMW1civtUkzccGMRnsVEeE8TBNMl1K9+sqli1slk
Ufm0gePRnMkpCx+Sb3fobffNqc4gaV6tYqabscr9EVXpwCTlKYvzrxFBqm/HR9jb1R6OccNOf4j8
oYgfJSrsRsKkmodqB6WEe9nIZgSB+S238kfKjk62MsjEg9vuIqYCpZvfam578Yb5tXc9eiuTiyUB
wCQN2UnTI0yYFthk2P+yTtWvcVbeAeJaW9mLjseRBkp3Z2pm5E84LLnzSCxZzTFTwGRjZhd0a5JU
diG5eL2rqGUirtCTNepcc9VAZ5y9gh12lx+xH1w8reAwLMJNwItfK8IqAW2wYY9WZ7iwcrKrwxA9
CQh+RMZ4W5fle2WkH1pjnzTsUVvKvYH485NgmA2rcMesLIDga5lrMbjYRJKe2kJqq9rSu9YG4UbD
BPNbYgqFvYgWlz/mWPVP7uiC0eDyhnvg1ie3mdvt8kt1bm5vDQSzQM/vcyMJGNgnnw1lE5jUswYy
6RC/jrQEM3tmLwt+0SKrbxJ1iznJUE/BcGc4e4I4bdJarJYURGClyxTOJLuImYBH76FpbFgCjkme
L6C6MlqHGkzEzmBNMgiJtFVLNR1zGpLSQMX7CsFRWv17Tww5rRTOMd356ILwg8PxY6y6m7TsLmoo
6FmiKDorQEzPen/1ouy9owDBrwo0hKEJD4YdPvahOiTW9DVTwbOuB+MScjNlKe0NanS3Lt0dvRc+
meAhRaE90ecXkhsmezWYD0l6S4FA5DcBR+RUdmezBKwc3ZJgPanY3sRBwbjf/MRxD9kC7WzTM4JL
U6Qh3fjgqgcDKvujqrMDdqdxBXT9MsW70O3CLWp5tY49Ep2qNb7rONrCVjwyhkAZzb6acuYgUJv6
BiLZz5QgSIiGE0HIC93lje1buUNzXGadsIs/ysSmUwvVtLT6+6FuPvFQHrGTCr8vSrk30P2KQN3o
giT5kmX1sOnj2GYZrgf5wmhgGw7qS1Xs1OOmPnP9oMmHZ61hrqpa/S2ag4y0nPQ9rtSmu+hGf/Dm
mARfwrPd6ANmYQKoYoiB83Jn7lv7U1TTK531+8HMsK0313w6ZoA+UZMnPNnhTcDK4kTOo20bL60A
5Nqpl9AJPqrvaTIfx4D+P2yJVgD+kfcI714T/qvbn+covpsSK9sC/nmqvRxitSI6UE+vUFehiJHr
hKKAphu299asnzuerNra1D9BFN6DdrvrStaDYjkeWgwtPG45Y8PdKYDgwASMrlqciktsJrStp9Ke
eRpaj7rx5QJJCEqOtf6acOBeu51+D/TF9ae4AWleazwR5gvE8XfrrWmcbTxGuGPZvvlG2b/ZNUi1
lESofmoD7j8S+XbhxXFIJc5ehN1TPOjXMb120TfUi3vboLz8LmmsnQpHaI5yfAaPfChmdGFiRJTc
E72sKEutWA8wwCYcCrWWNmDuYlE8fUZ4yrY289ONPg3neYJLOtlEAtDdMAayO2qsj8ps6F9xq9VM
OpX393jqUvulIh2Jg/OGM2fv06V8CTT1i6lpm0wUshvTBYLku3enIrlvzfFWIPjXnsa7NuTsPXka
3JwS3MrUffRT/I2aacM1rL5nima9mdwaSZN9aE7vIwvtbuY5NjgTj/M3M2KXcwRCZGHW+95czt+K
8W2aQ1ksguwcxd8p3U5rjfp3GGUNwxwLNJGDmFkg8BoF7TDTFGh+JWjdbbZI8Vw2lGDbmckGNHNj
agMlT505lNupGMAz1V96xU41Yp2JJhqGh/kz0nqSS3a8VSGnwLy41CjmOCe/xso76sVSQ27gyZtB
U5a8ukhIECQnTssEy+JntIWLcndwclNJ23vvQVVTk4HShC4gvaVCG4scub3u1U5gCgJNbFTKnRCu
IxLEzoL1sekzuIDddAj6bingJaotFbPDTruKPPrOWRVW0pSvbmmxn1cAHkvCvWEfyxXZwBV0pQql
cW+23a3eE3RHL3M5goXZTt/UtUF4syFuXH+Fi9W0QMcj74W7u2RFjgqDYEdytLzxNTMAA6ANWAtj
ZqhYBcMKo90hiRAlyeDlxAempW2Q/XNdReYGEiPLOVu51pBHXlgiCpSlRijI3c6ml3AKzGNhF2ta
jjWugr+1JTlxS6AvD8+y7zoa9YbyAbTza9cnAUAJBiGDfS+F6Ndh0D+Iriy2XS6fA2t4xjZKnqQY
sBJFJ9Owb2OdiYDAL8fWpfVT2zpTa3Oju8GalCjJ9pmte4CzZpfHD7UmnkyzivDby7ewZ5MC3eFm
TvKbGAXRd2P7XqXGo0cNs1L0aJPZ31LZQu6O2oIykhZYyPmdpq0VbFUu1vYLVfuNoMP9EKE06jlZ
t0lzvmT5jeXstUCA4yjM1wJta6l52bECOxEl5UENQUYZ2cei5emS+XNT4h1JMnlrEpPW6KzlnPMq
ZK5o29TKVW83HMuzYW/aCP9SJDu0Awyldrv2bAPYZ8owBaumzo5wFWNRWieG/gAQV64MCPNDWxyc
BIyGpJiqKMQHRCs4z+7iFGeJcjIE00Cf72Mqh1ZsdSHIeCAL7eaHSQRcjtT87eKIFBaolwieU9sw
E660SW4cIgjsr4ACTC72SDxjCS6oYJNP7SNvKAgkkflpRerN4Cx4qkF+FDNmG0/bkjtj4cJHRzkk
ZcSEWRk8ETfQHl3qT/B5bE11KuP2tUyYMIdjsGpT+2rX3U0zhtyESKr50Zjf2IN16XRMygGN6pvc
5ZQW1OpZjMfEGd+ZfO16xTgOyTwjQUh/8W9mxQhbUTVQZEJzubTO4Tg8DVBM2BgsdKUE/p0wPhpE
DK0l9xu7UBLJuq/qguy4lZyYZMV+w1bYawtmD1XwXFsuXTigRvWG6WpjaYD0++pdmOURce1hahKW
kfoNFDrc8T68W0i0Mxk8Rn00CY/wNkjg0Toc5OpHy11qV+ybYEj4nb2VsENYpTnzjyBCfS0qzpw1
mZgIyKFjjn5SpodutD8YoXmNvIn1Ols5aV0DvujrlRuFn4ZXPHO44d6rEQOO+h2GuWHl5vI2Ac+0
84bh00VBd8LkLhzH6uB2d8xS5tW8jLRswoZIBsPGGIfnwIYn65TLditTp2aDqPXjQinklE1Vl5Ox
IDKfYeGZGVYCrjRqLh+nvoZRQs2Wbd0PSC4E3j8Mb1xL2a0yrx8vs120vjDGLyfUZ7rhOSwHTvHC
tuwlZRvjSE4Ekvgv5m9nIEGJ3Tlwi5vcc7Y1BjLcFJgyIndGeSk+kcQvtMYTmwlXHlN6nzPeb281
ZyPPd21H7Sf5XHcd1Vg7UxwKc9Ld2lq5K5P47CTkWIuJl7tNb9CfvivuQT6yPtmIazH33qHLIS4K
kWMlCakMRH5ukKJWpdD2VYLwqTwWjogRuATqMUDNQvNyTn2GJWHo3rklx7iUG9/gdjoPWH+U1Tyh
t9t721ZY+NLuHHwH8+Dd58iZTvvE2dohbvhAJ9ECXYQBk3MPLB6HZMgJBhJv7g0maoWOhg1ub+Z9
OMSwmExwLaAJZOgCW0nh+Pfqamn4ijIC/UizWXzmbdURlFtbXDSe6m9cqnm5BRlbDmTrRUKyFGOj
MuxPc4SX0zNHVG4hH1QkDondZftGds+GUfOuMtgPcAb9wY//5M0YEJwuhD2ScJdoQxw0Gd2wbosA
019BVrMdcHibRpDfyZVRzYFfBNTToZnaHcdNzFXjpmGDyUY2ulKP5fjCYfNr4fls4Qb6RZz2nK4c
QKhR8tbLqMBCUITLBP7d60jXoMKbsr1zeNHnrLpy8qWwZ+6PQ+L9hJMY/JYSjBzyjp+V5eMkz7qa
HApOMDJ7Mtv3ZAniiadxdL34Pem10WeV6lZpzbayHYotMlsZ0Ksx7q3YAunSoVWEl75zz6xVLJxp
T2mIdtKn7CWpUoSR6srOrDtkYngVA+4xEuVuemoqRD876BD2SOsGgAybrIOvDWYtjuOtC0nS14d0
aaFhzxF7SHBzwfnHb2vtYEu5M+bB3mThgmXtqnvau89NIWjsQsWCJ8OJGKtD36b8IvSRMqxVM2qc
+1N6dChVhZNsoq67bz3FN+OYhbcn081uXc34hG3E/R09aY+ggqHJxBo2CWxHuSgfZmyLq97Kn0Qf
H4bQRAcFp1LPP1YN4jTJnts8/epi4631eLN5mfYcKWTZuR3frdB+lwbg1mRwoB1MOMdUOfimne2/
rEYDtK0166wyIJPTvpdP6J2o7xyv2dFzJJP6rLaC4ynn+DdUon0qhhdkIt+teN+E2VM8N+/Th2gG
RDZtnTg7Ubo6M3d1YJvvUsiFegjiCpu3R0CxxswGb4IR88YNCeyBCNkOIEDK6R4P0VUPja9y6p7m
GbWysLOXRiZPrVKkZj2fM0M+JseB2/Qk3MtcZ28iw4Rk6xmQvREUeVU9ExRgCGDtvDa3djZtKzOT
ts6J3Z09DScrNjc6EZgd0EsybtpX6BQj3Qn0mDGFZJ0YyE0uyidxUhzUA+flddcAevcA6g8B6Nig
hYSks/mHzIthJMvXjD7v2rjaNLXzUZjuwZD1b52VF0+5o69yxk3yoHOoXlV1An8udaBoMWatqO6p
w/FALvOOzTW8bxpyhKhu2c7Ag2rRZXAtI95xVx4oNbMUmDyZm0x553OcAzpN6ss48V4iYIbKGsNa
CF8ltmI/0dHcJZh+ds6UWYGm3vXc0Rhngy1rydoHpvVVael36ljfE0i7uCXd4yA1t9dhJPPgJsZ9
q6HRLEUBCh+3T+MGc3l9Xucjhm6nndZZ75irVuVXdiZwrLAZImp2wMYzqlqL5QemxckdyZ3P8hkC
B3uWaIYDlNvBPXaRWJWktFzv3FgRzJJdbOn1qh4pKwiJKlJ3q7P29jq+luTD9BR9NbEF6aoZ1kbR
bZq+oN5tJuqggbkGHENYkakMW/213k53RldA7DKH9zktn2J6RT4J50V7ithQbShrZcmloxSQ7Vyw
DrrghizBS0Lh5g2xoXA1ZPJcZuPVFOalE85bmYm1Gxi/acnscpo6d6XCVYcfZq07vfwIwEQv+yYd
wpEqTrKOnglpEarn/pBFX8JIB071r1jDvw0TcQEzzkeeTddxYA+pIm4bnh5SX1AdCSKLdZ5x6m4s
TIGYG0Duvgy1/uBYmuBcHkFr5NQVhCWoLn0ULFa1voJPw9sAyWtVBra5oh/0RUyw5yxG80ZLhgA3
ccBUqG1YRtq0fu4bgiw697mayUcvPopmOoSzVBvHnG/HlrGhiOizxcpRQlwrtooqsbWTYM2PsXLD
7XqZo6zainrs1kK63ZZs91fWc0fSLOaeGietGMDorAMujfon7FNr0fINg0TcW/wCMH/M+OBJpGOD
3Yy1D+pJEK2YX6sRrlVooJuzBfkG68TywLlj1E3MRP26wzKymnscCiL8qDPEflF7n7POYRbI3X1f
s8vt7Jt+hL9VtnOP9MQciCSI9T4jJQdFDKfFQW6PU4P9RHt1cqPhPskgnIoowkZWqoEhzre2UuNa
ORyMUgU4D1HPFolFxw/H+GlpWjeGBaCCNr1qwA2vKqP76jQ3uDTWe6lQ0R3DzdiWzD+sJu0Ns6ut
GoGpI+/G2m/HH/I6d+RMQ4bQfaibvhW5HCyrrV5gUPCAnUzL9EAqXZynmJ1o5t1HhZz2plVwGp6G
amO3GehyfdgRS2u2teakfN3L9y33540XpO+9EVIGkgdorIA5LRhOD2W6A7E9xsbsBwGgRS++y1v1
3daiJLANdnpypxc5QkwfLTS2xAIiFxLx7QxK1D2taveMaAFFgHMWbMLoXc9WuJ/mJrrmJn5vsxcR
ZSHizOF9JIqYoEZmrP7TUuDey7OmJbove/nWukDMsn78bb0JMZaLSiOXICq0SuijlMxHQMFbcz/W
Vs2ZwIq3OkZ/rm19udGSc0jA5xVNWiIRdGdOW3pUlpifFttESK6karuzAyXKYFC/qejj2TZDfUyU
9ZYB9kCIb24sKzvQk/qsJYxqDHNL4ecicIKVsw3dWUV6clu1ALQNxJAQ99xuhpbhk9tiQQq34zKE
wWfKhKlpyaW6V8thhy0Gjo2eY+zRxMX9JBihYrQ82Gkb3BtkXzCzQyZzCgDtsrbXhY6PcJyQ14js
0YnGmpnwxJRzFZ3JXDP9BlbhRym3Si6hWQ/4ZURh+/nAJMxFdTAqCaopG58KXXyXhgh2ukd9BjC0
ifslz11Xsomc6fACfUSDrpYwzlZuT3EJJwClsXs7GVySaZwUG0tN9bGxIJ/+Pfx96lRNtfTiPXjo
yPCmTYbe9lKx8+9DklsNLvUSG09PgICYHa7Upp94nEOPvGZgc3hXbYk9UZ0xyGnbJDRIsy5f+nvA
Os6RzbJPToft31rqcv77EC3FOMlfOw79y3tir6tuQYeSgAYw+vfRwgD976flAroy4TRzBxzzY8U7
NP33oVhoo9PyEOQB02+Cl5xSQaP+PWjx/37096m3gFOpEW2B2B20kvtNlQMPZPPMh38PlEHQ72GV
d9bCrk2Xbp6Em5uPaEmn7zJL/Xtog6L591HuyV7f/H2RkJ3CyLv8pUw3an6g6T1f3nRN5AywyMf/
PFhWzKF6OJt5pBH0Mb5kBuDQ5SfkmKGvXEQxNggSaGSgiYYfwul5qbKRtikmI1ZeorYqTI/BwBCr
cUBSGcNMccDyzPz9wn8fsdXhSWiTW6HZYA2IhM5hBhTumBLbPuJo3Tr2eMqXV7e3nhuFaSwKceJN
zso1ywqGf2qCBQgtxjSUI0LHPw0az7qIab747yvz92r9PajldQtaKh0wH1Hh8/53HcSTJTedbr0n
Ch9+cdJ+rBAtYuRJcvTHCSvrOi9r5nOcxU39G0H0h+46jaw5QdeW7zJrnTqCnyLXVS/U5+T/PS8W
4zNadfd/z9W/P2a+zU3LlmwC63ZkFr9Aehthw4/7+3BIDUC3dT4oqhOdr39f6/Hp/Pvj7u/DsHbK
49/DkC/s59rBWPBHE47d1kt5ky0X7HKZ2sbsUvGWXg3FwfPfxfT/r6u/iytI82ALwe7MPTKoX/8u
ybbXQd6WEF/0MUkwXEWHEIPD7u8p9f4IvH9P9vh/b41/74//+7RQOVZVTBgOL2sOKuD491EZzsh2
DXNGjBH/Q9d5LTmqbF33iYhIPNyWvJdKZfuG6KruxnuX8PT/AO2z+5wv4r8hBJKqZFCSudacY1IS
Letq/9gI959b8ydGN4F2b0UHPyibcZ8wcdoPMkbHNG1iU2mQCDIlydDFsOIGStiVZXhrpg1thXbh
QMhZG7bHunEwiCIsM66T4JqCmztEfLlaGdHIpqwblpRGDDnaWCld60oPyTz24bBvUl1ftG7QoGYC
91LNG+r7Ae3o89/Hq+jUnrQmqnfz0+c7tMAhHiKjTDA/a76jGMJmG40kTquhqh9M3b16wnevpa3R
pqUwnGYcIgkNVY0N9FW30+4yPyLwKvdq6O0PZOBThNJ/npm2sML9gtF60JJlQdn5ZiqOf7PKXqwo
CTWPY70q/ZviZMS8lLmG1pvdeUMcrjzo8GfmZ83Px3pUXwYuEu2/j3o8FI9RVqTtOUjDqyNy6xCV
rXEl2RJjArZo1smRcQ2mYwM+6FVK03s5GkkAG4eZOANh9Tk/5O/jrPAAAVK5zH+oH1kccwKMKzQf
6HflNSxM7fFP5gfgwjFISRxZwOGTZBTk3wmzcDZK4hOeimASXUCAJl7kHrX20Folgryqp8SMzauh
tPty9PTjMD2X8d28KmQALFLMuJv52Lzh8msyxaEQ8PeYOkTJcZoPDmHp7WQp/1CLDG+FHQ/XolhJ
6l43B+KmhfzuDM5Wu1rWcI9ikR2aJtCv86F2oCtokxK1VJB6zIfmOyOU6ztLYzEwH5s3rj7UfNn/
fUQpWfP5LKkMjXicvw/N+hq6UyHp4U8Pme+ITLKoGst4//vf5+MwjZ7iyibE5N9X5TL5oiRNX35+
xDC9+LRpqnVrKeCBCru8Ql3OHNO7FNOmcuDVGiTPdSMGIMfvzaua2+ZVMCIvcmsokR5yDPyTeYVx
LidSKZ2w6di8cSFFHKZscNARf0+vSDGTs2W4NNwOPYWpp7hs7ZUyAiktO9Ihkcu/SiuKDhL1PF1h
xAOtTX9YMhOF7d1fm/JuBOO9apivj7ZcYvr7WTexci2nTVbJYB1oXjCVzr3rfIfIyVvWbGQ7Jjpa
HA0yiU9Sdrv5IY9jlXcoWfNfH3uRot7IuTj0mqFtiEsPtoVC0AZ24/GMLOBpzImfmTpdYd4f/cr8
yRXrra6J2PJYZkUyRHlf006PzyZajCepqOHSrXti3qvVGKovUae5T3lJL1aqzmuhedsaYGrt8YIZ
NZ7MynqybJQktXvq8ScNON0a6f8qXFiNYWGHyzq3nkoydurUc9dh0vzy+nYXqRjGytCrnlotrp7c
PPmWMSGjuHozTf62ykQAAt/5mU7Vy+pIV/eKn4ar6lvdD4n+QLzNL/rEUG3uRybrBX/mlMrxy1fI
I+W3fxjQcJSYdLk5b6zGEczveltZzDeNaX++x0xy0EKQn5v4MtaSYWN+gJtE3j+PnfcLNVGBmvKs
6t9bXjYO+zH9RT4JcWPznf/nsY975mc4UU14fCp2paJAXf/76Mc/baFQo6aZ/jbv5i0pGm89P++/
/vh87+OFjYAb7CYirnh6SRQ29adq0Izl4Hj/ednzo//rzz6eGOlNsayKEO/T9My/r1f9+94f//Lv
O3aDqMKy637/PfRfb+z/flKmGJytQVoYWm2+g7/PkdDBFpjvAGkO8l6aZrQB5W4WhrzlRdE9K6F0
t/7g2U+kEUyMXQPJKjy3aKdHavdsiL64dVRjpp35SGRXclM4AXnyIUZKetU7O+nQJdSMIKeha4dD
kfdXfdi0hHW8SUupzojpCQSOpP1sJB1FiMknezDHaqALFA8mzdCQqqnOMnyoXKRHPH6pGGP3PN/y
M/S7dJ+jA/r2iiq7266FrtTPFis8yluAZ1hoqCy7Mqu7u6hIp3jvKlGxYRVEGatO7y5GpKSb+Vnz
RkmzZVwbO6eEkGoRf3fUDLozrm3uzbiLjya/5adSdUiCMU3q2xl6sMAgUKhz5bgrgU7Me6QnjDQQ
0JpkNUY1H/jAJYTRvc6GDJPzdEvJ/WjX0y/y6O05Lu2l9jkhrOsO3lMl8mnCFYoWUx4WDC6dw4/C
6z+DlDfvZCzwhUAuWpi1d0ASQhSgVtlvaWZvcK+SVhdKwp16/UTL1V9A17E/HZ0+MX3g9GzElnJT
Mvejp7PwWRbOOdWSN8/xhh9GhAyI9sbdZVlwSEytoNJYuGf0DxiVcuWNkq59K8ehvPBkfCoJRRzW
A5TZzPFD81NsQF6pv9uMQINihM+ukpGInbUT1FYF7eBMfmuFZuwpT4i6I0CmpHzSxMAr24M5nwNJ
SOue05BiIpb3i8msdFtQ1gPqE6znVwkRZzFqGtE47bhVpEIdn5IXatkaS0cmvJcCVMHUpOtPPsGk
e2sQ/sJI1V+xmQ1Xar7ysSljKnNEpm96Wf+BhlXp6NWlvbUFJZiM0GxvHFrA5bgvbGXYlELSx7ft
CHxv3eBPQAikoLd3iZY6/90o027V19c0TxbthDFrAJbgRglpLUy7VSMMzihXXoFgUlQoXpPUN/7g
dnqFSVF/0ASF354VzdoLSUTIrQ2UBrteBNLBRE4Y7VHDvv/UDLRpCe7Bdq+yEjt4lu4dmq71Hrdi
4yvKeuUYxEOhL0tkbEQcqcWzOaHokHm/Vp7i3kp6LPyEkPQprQXZs5QqNoeIuaXnOSbUGgS1XeSk
ey31+hMFiBovnbdGM9DsUAoV73xgcK8JUtQMrptFbMBcQ/7dK0l5q/Xi2xni4B2qolwii44urYfQ
zixog+mF/A7ROBBJAGAlsLS10RclxXOAq31AJVGr6Q8YKmaYsKYOMsSte+l11lnxyLRNTLvzMbAn
e7coicqYeCQh1w2jbj57F8B9wgRvHTOjYkwJAqpmFUFJmNB6goeu/7VJqovvFM7BcKlNptKAaDsN
I2XILywbxTWxouLUlf4zEQIEQwraXIdBByqukwZ7IRjZ3tMkDtcdVKc3JcxvcYgYGdqjB2qo/VAN
1XpvjSJbFqWmX6rGJHzAj2E7aIBoC689VpFkFUwLaE2sM7HRemDenSD3Tzh28NwMu8wNPnUvmSw9
yUAzpzTkfKwV+kltYEysmXM6N19BbGxiQJZ4G46uTt3KMB1t7zvEgicT4ibwftN3cc6NwRQFRFLA
TMi2G/hjFOsNpTHvnllVKwcp/pq1nX0sgvAbrXe+x4QHmkUJ+EGDRvzpSA85JqWPm16huGVR7/8Q
PUCH3NMpVFrpISi4KgpL/CTBF+eXEjS3zrgXo8NpayQxYhO77lnd8a1hGcH0q1q7SI+baVBkXtt0
r2rsDUz8ne+BdA0iTdUWcQ2/XisnUZ5LVrybf9FDp1VbzGfdk5y4mloKryCFR5vTq18O4TSBE111
cybeQJ52lEk7Dz3StIvzwzyzKri4iWefQsUvXhmmucZ0TGJtX+wAQfM6M/Nej7Zx173yD0FFmRGr
x3riGpgmrGy16LJTOe3a024gQrnAYEEsUW6FZzBJmLrCOP02s03cDNXXMKFRA/R2pWq5n6i/zzO5
FlL1QgESe1f48ClRCYa0Nsv/oF+ZxH8I8Z9CM6KGgGXt6LltuA66Wr27Y6wTF+y3C6+WhI9NtMBC
6iGFejfnNGU3RHN4EGSxgTHn562oC1VUC8c0J2KksMONJ+Qv3bEwXlY1fV7DmlJguWpD5EiIlO+N
+GR9ckkrq5XgJSxUu8rPQCbk2g4RHMOvl313DxuQLoVwgYGzF9S0PxUf/3PPaRRW8f0xvkfA2Hcw
1nxAnlbzWZrFyTZiKPQx/d8s63jXnPkLfo9obecROJ23bk/0RE9l9DEaYtpArZ3ot3Gg/6ETqraq
sTrefN0+llhU38gpw1qV4sidd3H2KE+oK6FiRfxy52GwNIB0Jq62i8LcOZOom26DIUjxVnRHvGji
E1yGy38xrMuYmPQC9NqMUVOO5kuG54Ge9VTundwPlvbPLcUf5ALzHwjWCSHlwEzaVhbtiWgoaNLP
B0mreg9FsIlJ1+vNul2rImDWK6W6CHws1kFmZ6tab9OXDJkwdGDrV++QC6T6hbpCUdFcC/RKKFG0
13lPlC495LUiVfHap1V6tEwqkvmEcWkUfDy9hvu5Rwp4Ga1hgeZr+GgqlJqIpItdaIjgHgmbANYh
WkdSbIyuRgY+X1EVlqxdTn1iPmbUBWDBfqhuXRy462ogE0QBU9iX6bfaWS+50Sd7g2iKdSYw0pSV
BcHSsvTrvIEcQ5QIxSZUUxwLJEYGh6zmeVImDN3eampQLYaoxSmvkosXdAmRGRizV3J6yb2VIzFM
mEjhb1Svuo/pnnPG+mUNoCg7/7uJX5MWMEGuOsFXqxOBqo5h/qyN0txDfMEbOF8xPfoOJLq51Q16
qbue39m8qwoYoo3tgihFVCpYQ971QH83Ddw9GezljQKk9marDgUn9MqLkJ/KC1nATdNb97Ayuxf+
6S+tqbxjrxC1HMah0z33cUgmiu/Up8LFhZYViv3iakQ9NGFWXgizRdNrt89Z5vYXjVX5q2rUz505
yMv8BTde/5yrY3Uok/IKsja8tn7MVKezk28voDJqZOqnZgX429wwO/iCR1QKAFrCxkE+tTQSFEYz
svG69uDrifrV2KzdA8XpkHRY2YdXwJGXTh5vlarOPmqu+rbBzCB2U3GzE/XZ0L30g4uIu0nLZK1b
qMJCJI4E2tWr3GCYDbPiMJr5ulc8ghfz7ruz0AU1HZyrLOtJSSt94yywP1KTwYcYlvXzILIfrkuB
DzEDNEgvj88wjN8ofagvgCuDF9BLyrRj4b26QDSCD5wcUBs2967M2gsanwgdwrWvquR3mdw8TEe/
Nf4M023NeYViurSMfrIshcW7HwrCRVKXjtO0WzMLAB/R0PMqscGaTQkqrHTjo2WPxB4m+Dwfw05o
uBa9G1j5hUo+dxGxFpl3583Mzyf/EvOlU1mgPsFCN5W0T0rhOvuRWaKPWB2WxXSMbFCuLlxoT12l
4VWKYwVqUkV+JB70pTNAwn1SlDtcFvuC/5U9vR1eE8NODjalhWuL82OvquMXpUy8NEUFn3q61M3X
O5qBKSTBAgcKF76iiuqDXvqvQmTtMe0nhe50adL+d/fvvUpwYo7zp5ORfK5Hp9qpIx2eAk0d1XTo
evNpaEtBoz9SCfcNQ/toKSNJZqF21graVvl8Sa+DgkulNeQr3aAGllZD9OZFpEPD/IgaG0moqAPq
cEggOjPKz/pYaMxfW405KXXvpzgH6/RA14kcyX3liI7KAeOUSqPtI+6GbonSVuz0abfzzS3Z3eNz
Fl+IF7IvmckqhPXh8JH28ZVLX0FvVpp3Q9PfJWI0HHz+bxT6JYJQsGR1WOVIkqGeVDO1rInhUNT0
CrvBLj5DEcM30bt309ScfRrQNE9lVq6k3XRMfnPlRPl8A+ShulkRgfd1tvZJcDuHpQ2Byhpr5hQs
DNGjols3AH+qua+ebEFHXcn86CVgmCKQx1mDGBULWRPmRTuE/ToqxMKC8nVTUs67+YPN2wCRLKkT
CwuL7NLPK3myFaJLqDB9IRxAT2z/UCLv9783FEV+lWZpHOe/NKjiPRMyP8zjV436CttvIk5xbPg4
7vFMEazRwCYo+h/olBmFn2OwjkuU2AC8nIpxPapeqiJ+YaFOhO90qLcplZWmjtdkulPWRQuPBhvp
fG/kOD9JUkjWhY9MNZ4IiKlAbNGrrn0cYZK8kua1mo+b0yAPydp97Pq++S4oG1B5bsmQRHA6P8oZ
jXyVA8qkrNmU6yo0iXXujA8fyOqvdGTZr04XYJK7qsxEroG5extaqfmdt/F3lKrxJx1raod9FSyT
aDB2MqrQj/guLvS2OycaHwWdobVB7jyuNgDqrmzdr4680siw77ETON9d765Sxc6QwoFG9rSo/e0q
QDCixvwgyaEgMAxBK2UNJsS9v2ksJcLK2PbHCf4ELYrGdYI2AXRQSdwHvBuQaYAW2dhLILI+60iv
eOnftVCn8GY79cVVWrTwleFQcczrU16A2wjU0iGB1tbWE1EuAUUZxKr64lr9Jxny6mkgEeRlgHiw
YM3ubYVdrEfObWi+uK0syekZ19J6E7HCMtyI7l6MwSgdY/T2psHy1tSJX5ofQg75mRanj6ax1vZJ
KYM7bmOmoNZwm/fAjuBfcahmdmTVzIeM0g3uhvzjTw9yYjFe61FDEP2f5SlvAXSrqgL/nVarI/Ln
dWGiKE7iglwq3WKSlXvWTwqodCUmxp+wHWulVBYOx2l3KNEDObBQ4zSLPwM7f2nJgfCffOA0TPD+
uLn/gT/kOHquPKZxHr/KucKSaHXFfKu18PAD9X38sJLOOcmSQDlGYe+jbr+CsFXfmQqy8OYrduMy
/Gpa5dKlWfPqabrYlkX70ncWjroyQ7M4JuKSpYFYNFJfxk1i3iEEmHwjvBxfSIVVTKotRvLvrnin
IP5z2oFjWTt+gyMMzMJPq/yOShYBAMHUdcElD4d6HL4ZQb9QGvU0MnNHJUisDcJ//eTo9CYI0iW/
CFkCrLVgQiqQYTISeRZ2foZo2YehJfxw26WIwuGE2kTpFPLk5WReNW3hrhOp2OdCcajlaNprUVnY
AAzGesWeNE9p1V5xPyE4tH3avzj76QegdIpLbcO8V14V5upX6XbxVmak9ohCN1ae7zDZMNuOy7uy
xfk2kfzGrhFbOXbfhWWxkPZHDWT0/J/Ik1sZnk+qRdh4wVbndAMXhVdeegHB0XqWf8A/yTsdoXTd
rFOGAk5RMz+rTa/TMW7uQi2aHRQwc+3kkbWnMmQgjqvrWycmxoU52UDHO77WegWFTIFBY9bPjw3A
d0y1Gjig3iirdR4tjZDYia4Jm+d5I5OCAMm4GTdBlnz5cVo9+3ECdUkvfoOJetyYjvgxxNJRCz3k
9PmwZpGYbwVO0ve83+aOy/rLgc/hFzQn1IpbknMqL5tLXdn5pYvTBgqXJ7563seWrFRC1SL/OINn
CdCALmZpI4SDNjyDDjmR1xdMSXsUpBQ+KpDelXoJkZdZnaecH9XTphDJEo4LWogOGhnr1qBfo5bb
EAk1ga31mrqizPFo9P7u8VXgfR5WoQ97pImZujipeuS8TXY9sxGoh8x+/fZKrWC41WmWP0/vDOeF
3wvre7qRO4P97cc99TRIhbLtXixLTPXHxtjohe2+BfqwE3X2qxsj/aqqTbqpXUhASZ06iwctU/G5
/thZcSlrlAwztFMvXKhhqXkIvhFXyjNKQJT+k1/8cfpkIjmVoaKQKlCc20CNyfls4wMUYPcQ+rgM
5zSawgPn2CZucIAcj44jQ38T9x1AEDUnS1NWMSGb3jBcxe+kZEZAu4p82lKo2/k0GAZgCgiMghUi
G+oeVEbmjQr3Bi03zi49gydMf2ft6zJ+1qe5u+dX+IQbrm2aqREgNSz9CZqppZWzCaEqrRNCT06g
+pBmo+12kzLg//LRSEQpdEFuQWx6v5v+D8as4FemIMMqamRYjwyRCN1uhSM4XbZxlG9JPbpJlXv/
vjg9pXhPwOtjGIAcKMSiD6k5xXVXH0BMsq43w/DLUQ+6gjKviuGANiJ8xoOrPtMjX7pmn54dR760
ade9BHrYvcRED8FfvnuuXu3znNUQIRQJM1Bdq18qwZVPtTCohEGLRnL6GdEuV+mIAW8y6kkYbuy7
XBIFWGI0aOuUoUIg7/WdVpwfb0xv9WCDu9FG7eXKTYnMZZO4CP6iGNNGnljOxpim7lRDShLAU+PU
EOCD3C634pPot5UNFRXkn7nVElN5byWmKZYuu6Gc6MdtAgjmf+6Mc/enPgrnPGNkK6YfpxLF8Ay4
THqqqCiSjnbXVIscrBdIpAQt5yAS8gh87Tp/0xEI1kbEAU23ShsOQV72ezVicSrD/vf8y8l0ekxR
lO1q33FPpRE5EGicGEFW+9GkubIlcguvuadcW9AAnwmDEq7awL3iwdI2hqJfizYYl/q0zC8FUZ+u
RxtYmwjaJUXXGSrPJBbyyjx0QTIl0cB297VCxdiVJl6orB3LHeXxrG4nJgMVi66fcCIc8eNbkNqc
sRjLl4ptDAfp+zgPY1znFOTHnw6Vqqd2RLWuOAnG40ZTDkZTjCvH1corUEu+QvwWIZYcgMR5rjIe
OvHvvzfiVeBpdBrj4iPyYn9VGCPGcVf8klk4rCJkAjvq9yVDXNpuKRHVz/PqPZpClUathkDUUkeD
aIlcC8j6U4JB40vzw7Wr98YfzrG9ayX5xgKStzLddDjhu/KfajVxfjLZJvIG39EhcApjy4wipxvt
0mLkiqca6DLdpt08xh9QgAQbpGb7ZpPsGYl4/OFZRCIYMqaq6kmPpr3Aj2+YOkVAl7iITMPgpLv3
psI80U+FBOqvLWrKYVdMxRESMpZVCQYirkbAkxrnsR2mt3mwL0P/lteqeSa0a7IEV+l3JH8LIeqf
BTryJVzoRSe9AWIhM6le5fwtiIcBkVQv598WQLLmuU9ISVXtsEV4gw5vAh2z3NCWSR+N5B0qBEcS
hG6YIdWEQQQ01+Fj2aa6nkcKexrL+nHE4I789hEWM0r5RzAu3gwhv8sE9jdQwH7hBcMGzD/zHSVP
3lv3rUudcQsvA/Kn5sl9rmFra7JBOwE8wH2o9K+pNarviI3UpeH45RnCZgvNqjy1aJbwjYDPw7Fe
VsCvfG8he2vE3pa/WCDi/1TqF/U6cw3PNF9JELgniupLc0pdksWQnvQOjWlPatG8qQfbPVD5JdPX
XIAoCC+1mX4/PuWg1E7zfKDW0a/2DYAIKkC/mJcri7yVE4u8U4+DlZCe5xM4Ahd9H2pcg6Y5Zkff
/VQjixcCgExRKOLakaewjzvjYA0d1eu8CPs7HHwTpWpanVLspU9E6AxXW4ACTAnczu3E/uUEOuKs
QkJGTz0IFn5x90g5xB0FUnJAS4WiCyavWnUL3Nc+kTuQbjRsNRuZYXId+4RgwwyHsINhvh0asW8C
CaMXVBNWO8mIWTabeVSNfEhhmjme3LBWwePYiL99Hc6OM7r3kcAVNOn9XbHccDOfRZXRyn1s98gh
6QCfH9fVnJHyJGOaEICl3POoFL9c5uVMlntwkVlN+T419zYBWvc41+5z9o+Z43VM3PhWuckt0mnW
BHbtXh9/sAqpjvhhtVaJJl2GFtUzihv6yrQqirJNRAOn+BGF/sHx1XaX2YZ/onKlo9JlsoJJ7Cm2
ovrSOpZ8aloPkxB5QPbFcceRYulb0ZYkEoy5ZS9BeNBHmyZTTs/4xQyGVEArBUriBYVKFdfGFlyW
70GXE2AThsMS1In4ZK36HRn0UvMEUhRWv2fHq10WbZCIkzbcS9XsEXvhtcvLsMW7xq1I7/65Ffx7
a0RsIkVuvP7/H9uDosc7hkurYkCSYw4tYAo3oIukYA2m3jyHGlBKhono3OtM38g21XZ4+fO1Zoj4
MyREDB9v95W1GuL6zlBOpaOTP1KDYKMuo3tq/KNJ4l0kWZmiG79leuJ/WDZ63gB/4Ik8PG9NofDk
YVzfIZ6jd5q249lsoI/HddS8GEE+CUHAWQ0KUacUENbZpJWa5/3zBvAi7RKqo9BYvr0y55tNSPox
I9gPhgJyGN0Ki9sav8tgCFK9Jh1OIJJ+RU21WsVkBxEGzaYci35nlbpTboLILIE7w2lPpzVm2sKH
aqoR131awIMNKbAMGkUi+sDaU8BaEkgqriEVZO0+STMcXVhR3roB9TPWFX8z78KAQsjE9x6yeiVE
y4MYbdM2FvoQfsU+019H+fWILcAEVW3tXOsp++MhHDAqHcze8Q6FNzX90ajPfDPh6PlpvjVvPIqk
hJuTGRaURrjSdKB4+miIvYYldn6L82ZI32ib5R+ROh7s6bqlI2jO4Bh/GWCkBh+QwzrTemMpOp0r
qJfsBMFleOt97dBNm/l4nf6TIpcFurUmonik4ErjljNIsvjgtJoD2ubpu1e0H7Im+NmEo2HGRnLF
vWWCM25xr8U+DgQNbkRAFy33XPQ5uZVvM4rFR1miI48VrAZgtshdmC4082AhA/ft8Ur1ipgncgId
iA2Ic9sqOgxmyvVSUgWvEg1CFxvcdeqhLgqxSsDoA92NzZuCBY/+uvIW+ISDAu+GQD7t4qX0lrSz
zZX0NImBK9SxxY0o07aPrg+Q/F2IrhzASg0LyJ57VgRXhcQlpwCTGlifOdWBvwoOg0sCL/THLETQ
wGdjKAGaFcgivUkjRkYxMO0kOzuK7fRFccxgGQwJCvWGhLfQNeplVjs3pU/k9//e8Jk6jUrgHQ0y
LWj4Yryci1OahvtgUnSfbYtOgC/SQ1dZk4JfhWVmCpwlytxXb4M63Oh+NXxUeAsOj0Gy1JLHaWUL
Hf1XJDg/Mi+Qj7MuG3u5aCrsWTJNDrIs0teMD4oVr2ETXeDciPCY6hd0q+2yjLZ+gWUiCAwWH0SF
PoV4MNeZI4vLXKNU8lA9qzlNu7jeGWg6VrOwhEneSq8c5c1jCb2LALsvQOflkKpUyuzUA70deCXW
UWVmLSPbfldH5vRzF0dnMn4NawvWm9vLlTntxoHYizo398mo1yvnO7OhCevT9Ml2Fe05Ig6vzPTd
qHB4CNTqTrtwK6NCf3frbNgHVBZRT30TWuIdtHoK6CPriJv4DcExh1Q1SJKkgpTkZEq0qP1mpUc5
mSX4eRNL74AkyoTjr60sbE5eQZ26pp7kT/Mk0IftTilpJbIIAVKiTWhVLcD1D1JrT/cvP4sQ/wYd
3p5ybqgRg6sMa2qMFOgzZ6X0tGgxnVIqe+Sf6SHDoEI/pxgz/aLhSWK+NY0jU9/5sS4PitTGvRFl
L34by3XTCpZApZ4SsZP5S9T1fEdNTVt/EHqwlZZ7NMua+QjhYcWUlGJybp0YNA5ZHeUQmvXQw38M
v0YH3wWRohvWhN5qr/NuFdjaKgFj4FVl4S0Aexwz+vJblIXlJqtrcaI6+M8tTvJ/bmUnqUOjdJWY
vq5AdYJV4tMwFXyL0yZzSwhTySTRCsvsSKxJcUnK+EWIeEKzNQPu98DrV/10xcSWCzZOkI77+IRK
HrSwVfQRQFeUpeEGwTHrfYPVSB5WvM4oPhnTJG++3CcBtfeiwN7bAkiJDbW94wDOJ+VWxM/i2VSd
DTW2ePp0Hh9RFhhHo+sPXZF8DNGgXBJHqd9icze3e1CPtWftMHr1L7UNPWwDCIno4OfqAq/qkiRL
CB9KLmBMpOFPJ43vVre2CzX4MisW/4jH00MvY/2GI3mDfpxuFJN2oRvnAmwvy49w1CluxfGLotFd
M9MG/1trd/nGVnVjR562hzcztBbNtFIo28zZ1l6K53Ke8dHuP0GhKDeNqTG56CLltS2aBXZLqrtj
RcPJtfikuS5aMjD2KCOQi0kqK7DJ+hI3aiy+JrJV4K98WxNfUZt9ziqORu/1O9EKjqmcHovB3O0p
yHuZcnSxxbo4ZWtIR24X6M+uazVb5uLRlnVdRuGHBlCnEGzptXKpZou5a02yY3qdb2UQ8hx11YwW
8+2Y60pRscSm/Gee/bB4xVFvvmnCAF+UGuizXKriIA1ahvF1R9bUq++ov9Gp7nyda0FSXSGKUsPT
M86ueVXbOmGz95OoXjXMOnYYY0rshvFmloqoVF0X1LE3zC+SZ5XIgUVoJcNnNMbPje1TC44G5hRx
u6L17u5QMcQbqWHEjVx6nG4/rQco8qzn38n8s5l3HYfi+mBka1NmygXfZnBp+wApCtQiKKWUI6el
XTW1vJ3cSzaP/ng1YBb0jYuXldp2Lr33tjTWmJji1bzrBKW9b4BwEG/OtaEdfpHfRET2pJtzowhF
tx8al8jT6psQ7meRINRNK+UnV4BDX9HUnG4MozNcCVmIF6MwvKkHTrjJtOifN/ESJO42Qof95VfO
q5UN6pusLG1Ffp91iPWiPzXZqGE9hYyuF7SqFNV2l4qmhCfP7LMjMKfnVOAOj6lCvygkA1LUyMgO
9oqdrIOpuo4KokLzQ9hEhcarp5AZxzbJZlFX3zStQ6ihUawE30UFlr+yARGc7pvGuM0X4ThHqVPr
jcoCFTtmlucdEH1+0LVSH9BmJxeDFhv0bdNdalNkeEicyxklJvz6sQxW/DKznRFUSLwEP1sB3/qi
1uSRCSma9yGjoqmJY9kpzs40cpsUxEl2iv6DopBoSZUygoOjl8F5vk6OKdIozCrvtYTKOv+gzBLC
Y4294c23dVKGsLoGIzDNeP55Tj/UaiqnPAZAyv/hs6m16oblpFzM34EjNXeZTZK+ESjgimjADJGR
pb0iYjePTMgvakNas3SkfupNpsjYFsQbLU2XM8w1EGdPuyNrX19FeMXbCglybtolmXIjlUObKvW0
atcY9jeV3uL0nupsjaG/D8IIdsmk8VOrKt07elsvY40hs7SV8UIaa3KJBOff/OOZ7wCqDRN0gCCp
0Tw5NQq0iNFwKflwMnR9ZL82CheMNIUv4lS8WNs3qPZPGgwC4g5qC9EwcFqM+zYyOn2yWBSIFVsM
lqeWaTHNsXTnkkv65KhVSdw2DQNkf8PVbGHQjHZCsoUGxg6pAfdOKhlvZDNktMjz9tN3YwEZvFeu
jW1OGg7Eq1J5U5X8ef4Mstwy7y2A+ciLyt1gedDB8bjuPGG4R99GWdtEav3cFpRHQmqqH3VkvhOe
MOm0WhtMuEUx2RhK54Ssx6pKUCTToFpJzAVMU5Mr5kB924WDvhVqFZxlkK/6qBVPZsAUSSd+bzPV
A6EpFf67rrv1kst2uBNRZyzJkIlWFTnWZ8XHN+Y6/e4xY4VniUksiX8Nrd5gB8dxq6t9cPm7cf8f
Y2e64zaSZu1bKdTvYQ93BgfTDXypfU1JudjpP0S6nMV933n13xOUu1yuGXQPCiAYpDIrLVFkxPue
85yCjvaotN9+HMJktS7DrjyKBHTqPFXLe9qYagIF1Wc6s8xE2G3C2csr9/x5b8zopEQRXjYujz6v
QEq0NeS8vr0WVKQxTJvds0Y53dV051aLOt6FnaiWio2PtxfIpwkAPzkWdGE5IoOMAI8Os11bnQDn
Te+1hSnbATW3z+KK7PlM+WQRj3vysBYtrN4p+JcO+hI5BZYFnJaHvmVChHddezZ7V0AWqIgxU8RD
wep3MRDk+HCfvzgU/qFp/X7XWY29Fq5i7Z8xsL0+iF1n1FtDdpcyJv5b4NY5PHuGmkXnsKTsw0Kq
GFk1sRn/2JvMiTt/q26jxkVh5GifmQGSzUNUCNhWI4o2ERLoz2NiY7NQg6811RUUemJpNG77SbO1
1wY+3gdirMWQjOSYahl6bUFvzMAffaJGU3wSFB8nil8vtkNh3bLcEnuEsrmLeBpfv/qVv025Wk9J
w71HqutKufFGwyYXpdvMt67Y0tWl7hGUEwUV8o0Kw4hwZXnAx/NMcw/tFzpHei/muZOjkIDLS6KD
fCB/i1aOHM4n/Mh9IO+3XwUxsWPznyFoVa/noSaryJLoQZU0ekwrCcmQqyHIVckpbfQv88ji/soC
Gv1SRvl6rfhT9/hjT4lkXZ1s3GVRRxACC8fDMzV9zqkH3vwu+DQ2TbTge1cixWOP2jOPcbkXymNK
P3w/G3b807K+uL92Pj6/Yn5tFkKpjgfno6Z0sbXEFK80NzE/GZFJDTGBMtvn9mVWNkS9hfhzfO0N
sPQa0d/reeJUkle7VulGJLGYZEYUoFxZ4PTc8bFVCHx0nDDfzS9t6rakaN7GfKcILPT0LjiEYxEf
HB38RaKwGhpZALx0Ta4sU7zCZyAePPdSuDKBWn+1wrr+NBjcgKVef+xkUHhhxjsCRENSgacntwF4
mXZBcgmqsTuKMiPOR3XS1yrX9gq6Y0ttylthRvUrLSoncZWXJDT8J0E5ZD7qd6B4xdi+2JpevSZ9
PB2RvHQPYze1L5N59ilBrPNJqrPtzrlpgjsocXLiK8yHlzoKkxfgNcoGqpOymYdDE73ML2hcKamy
HIdMHn58/kV92U+I7CWMrRNfB4HfzBeVv3ZFgFxQ07yjMhTIUshbeQ9d9zJMYfOcBXm9HxpklAXw
0ne0BQBc/OCziwVx6yi4Lcn0K1+tgGpUhGap6d8M6PY7YktpC8uhEjfPRKk0t6wZ2nNLpiTES44H
Xj1CayjT40h99UVLKZIh3aXw6p9K2f1tJ13Z7XHdMiMu6HrpqDV2bRa22wog2dG0002S67w3KPGW
8+1xaJkPVgqJiSbyItZ2zW1MLCBDmhp/64gI0dXmg/dWkgC65tkOB9KGgrxZDJEKqqqhvpG0rrd2
9wg/aau0ftU8ASRUj1nKVO0+Vnw8Dx4c8aIdXpSyoJTP7P+iBqPDSkOpjlnsKTv+sdaWJAD7NE5M
xsrBP8xziySvootP4WUe4SDD/dV0zoH8UnQjTNJ7Ha+CnY/VrXYqbcuVLzb9xB2sYN24YTrmbGrR
iZ1umtl5yGFeJb2ivWbG8FsLkeP3iEgXFu8fI5qWBxgkQdIHL73ZIbIvefjofM6HyhmIysgSEplz
nkWT2aof7tugmtOqi0vlyCyAuWyrVteW2/ExIz1rWRlG9Z5q2q4nAuQ1xIC2pY4KIxrKBZJUn8U9
l4VGWrAUCIXCQpajFzxEmyR4ozlPMhbboxpGtMoscsRqDCCIGaNnfIwylMoMvsFlhbce1qSRGC++
RcHTKrGUgDcdHsyGDl9IX6NBL9bCiTnQ2a9hjzCkFDAsPURuO5K6GrQbBNu2Hnw3TD3D1pZzLc2i
xlXayHbmacd8rBxfhQvRIcitZK2pIrr1gzrtTLynRA/TRJ6PVWX5pQgTdH4ZfviORkqwgr6h0fRi
DGdUStqkZr/Nis+zq6jVm2AnemWrBBrepyqVcjBdJuYwiWkBueWLpkgOZWmPZ4KIFLpTbrkH24Ph
rk1fi06FhB6VxtqBJP9mAA3K62J4zCNXipaZnMWlMDezIhgO3Apsjfdi2zJ7waG76wOuz+vsmjqx
crVLvT0iLblVEoozb1qzwjueeOcB7NQrF9Apozn8NRMsWUM/KbDZms4hsBRQJJmbHpV0JPKlz90H
HWGUzCJVb0YQ5bgsYeeVsXajiazd4hjVEaJePHhu+SV+mmeozJ/JrD4lt6nwp7WexsanzIDE6MVC
JSGraTbNEND7wKo5bgiHDDRkOIU4klGMAijNiE6OQqkY3JKOWB65lOiHNJVS7xFrvzAHQa44FuM5
bpjz+YNwtiZeiksU66APfR6tfa4ne7Lq87NfGJ+DLvQeOiN2XucfQH/ovLIS8x5owYkHoxjMx0BS
hPwo/c2ghrVwOqN5FHFDjbUO1tXk20cgzeqKvlm6sF33pXWi4US0c/fcKE8VtMqXiJnfPg+z7pj4
5tUoRHXgz8EBAyOpW1aoKpbpHN1NZ3TBbLS/lvp7anjwrgZf2c/zHxNYR2OhTA51Hkgx+WdLJwlM
+Btio/cG2lBHrTea793Citm5LkhKjHIEQ1Mns7iNHgQlCselNoTlW1sAUvA6PX1M5JPUj7VTkSKz
uJZhIvUnSdfj5kJbafXFexzaxtGqyfsgiDHYdr0NdTN3XmLm0tu8JpVs3gupgeBmcMpNh6ttE+B6
+YKgJW/7hTuZAfRN9fupVuFuUSHwY5Y4398A5sWQvoz20uV+sFd0TQcXNsbPEOGCeG9lt1SfxsdE
STJUFQPY5kn94qAnPplIJLeTa90Izky3Av3wAzIa7SW3yw+/jNsPS6dDZdXG1ymjfUkwe3GN4TNu
HWYjNZFaG77TxVXNUVyrpG9/06dlnhv2t0FB1qb7o0Bgix49hrCVw2NeqeBL36sPIFHFO5GC/lqf
+n6ntxK93HnZPjTgYjpFmr23JhRl2RDII3ONGvMLTebxlpodUWvgaAiDccfPASrJvO6VZ91CTGmP
0yv62voY1RrCe1lCKCrmzjyq2pMLKY00L4u1oIPm0sE2uA57cMYLImdehNZvqbOpZ1V3xakYQTZg
QAq/lgnq1Vy9NnprPGVlG66w+5nbVram9K45m9y8bqZACZ6m9pXHZrDA+pjv59V7olCrxEwWm0x4
OwM/UWz1MbYQCpnSnZUiwcAFAAsrI2waOO70qvi9T8Zgpb5mPspCJX/nPUcrbE+kkxiowDsNj3Xh
WtFNs2RVS7/aU8Jt1ai8fTJQKChDJpKZoMSa6Avq4pJbaCefWcf5h9grXl01sY4IA5gPyz5hVhO0
HCGmIEXEfympsp0qjyRroA9LU3WOc0XAhXhGsbE6F0PV3IqJ25o96f2S2Tpz+sHl7kv1AXyENVLM
KSZ1m6UeUtdBc+Wj1Lu/XxVfdQUx4M317eKqFcZTrrjqNerjm63X3H0JjViHbYiTIXE+1CH1L5XI
rJvneSd8kG9+KmfFJSYulh9vcUlZII4t49LS538odcQkKdIinHwsO4uQtBKIvC5sXbkohSOBKztT
DnVybfvKeGxagfaIT/UFSR2Ye2GaX9vEoVxZZV/mSiHYyqsW1GRvkPL06FWesenCNDikCbLrfkzq
TeuNwcXUAe4PHclEJRC1tR4N6TPzCgqTPh7IeUhJjT/VgBpjA/KbV3K6wWt/DFU5NKs6hbJjupt2
ahRA8x5RsZj8VvPFFFIlprzqgsNqtN39Tdd05ntTPiqb2ahTT/jWfCIfZ+9OxbOk8HMo9DLVq5A5
Lk6nEh2tWC3OEnlQxRVPK6EgQ1IOdcWOHikNnyqj8L5XiqB4kq2u7+elmFn08bEmwa0gLOGilNEL
b6zySvqNvu88cvFKC1+R35I4KZLuK9UubCKTWj01Ra2emyk5msxCi0Wnk0lW22q2pwxcPfnMpfZ6
BR1SJVleRzl9LqkTOBCnwhTWejxu72MywhDGEFW1KCxifaIWOboOzMNcVxm8HSAlxt7jIWvivkLK
USQrJVfMJ70QytknRMsFKjovAO+bWGEp6KRvtuLIxhYLw3n9KPLBW6cuTsdpgKNA6FKyDrGFhW0D
a6x1XQfFFcW92CFQ1ghD8UZjcOuEIRR+qSLUHb7VbudgfOxWQUYXnzsolQOHKNA6qe1dkKjVcr6F
+DlVhiQIi0Mt7yhap3L/jbIbEk9qvV6Jpimy260wa285F+sHh6ZaTxL1rnOd4eI0xrc8GBetXVuf
6NiKbYSCe32vhPDkCMpAHLx6ylAsoCkmA8jczpL3MH0euaSXEFms19IkLSSzXW03D2s6MWD8ZGVH
D+3XKrBWldoeCmsI9xrT9JPOTXFAhLoqKp4HYUMQlRlyqxBc4ChpFTPHnlFlyX6uf7kj6hVooYd5
pMlqmIBvvPRwqQJTNPfz9GfeALXdd0VRnecRwXHNfmJVBIY+aXh6MlWKNCOnUKuqj3nqDWTCV+Wu
rDVlV1XGk6nKhqeU7/VZzbdLeJ9ir04RCpQAqmRvpowUiM/0h682lLU9nQl8Z3I4b5BnmcQBAowz
RwKDXZ0+3/xVSurxFJH/fb5/zXqX/7NtZ/eT8ytaGvoOvZHzPPJjFhdjS6JCONGTVfUMa90QELvR
syiq6E22KyR2B2+gTaGX3y+++QrMsTnRj50yFBj/rF6QhYuRhOCOWMXkZqWZuwga4d8SskWOTgF8
EoHubT7kd3W7oT3FRy9fMZ8wlUxF4TTlm/nYvEEdcTExzkK5LRLgn3rjblNgeEOp08EETrac8GYa
RKml3plMsOzA5bdXME6xZBPEh3SkzfQ0eF4AjWOUA+72kqlYUeYGWjeap7nWLRVm+hhVBwueMI7B
8t1ydeC20kKC+ipZhlXk7bshaD9lPD/akryEMBO3WfifZv3Bq2ge8FXqnt3KYhppGM0KpuKT0wEc
Zs6LJBA6TQ5tBuU1eOZ96tnTtrQrJPOUsaFVyk3Utd/3aqBpO4D8GCe9TeXpPXJxnsSzWdolsmM/
Wf1rWKflVpAu8lDm/XC6d0+lWX7e08v0pvp0qSwmhPdDYULI7MRibdWYpX6WfxVUXO+SzSQiq/Eu
atGtGt0Nz/PxeaMoWsgKlBlsoXkAQUJaEKoWuhT39dcgzpUdjUr1q5IP3YbwdGSG0ZC8zXvEVaT3
vfsxnTsvhZoHNavqqxVS5a6Z7K1xboWfsSLvSkOrtrR4VLSO3UYZs/ZtCl1PSqHHY6ZX3clwRLuM
zVpdWnGJcsGbvhgZDov5ht5FaGBgd7OmS65hgYSzd/ap5ol931rGqZWbeQ8TT3qyi819METmCTwQ
QUQhEjd9ds+GZuESxoHLcq7mVWP8xan6/GSJvNnA5u5WpAHSnpk0a0nhr6Bfb6ivo+06D17eWIdo
EMoxLSqN0gIhEmPSvk5Rb+yMsOYOIYtKQWZR3zFQ2ecU+j1UidvOprsV1IGHi+Br1QkK+Vho8NP4
7s4MH7kxF58sBO8u3ZO7Td9O7Os0Jf6tr9o1cXjaoWeqVq71kadCrb6zEiAqxGWBFEMPeNAaB/Gw
3JgsoA/zEJgpV9ngwLyQ/dohi7/4kRmvXbdEta5jDwU7S2ix/OUq3cJD27X9rqPD8+OQ4RLKOC+E
1dLGYCenfcjMjV0fUhGcJ37zsT4WZKQCrkCMQ94YhqHWz41dGhbRuUuITKVypAL2s829Z2GWH0jT
frg36OYxNy4qtSofVRYE1lZzjeloOX5EMZeehpPwzEnHvt6bedKfLUjZ1ar2mnjhW6gPy6a/wABL
TgidL2JMjJPZmYs/TXDpMkbr6VINJK0FoQtDRfag5gLvvJcJY8QmgepGl5uR5OqlpbpS+1VI9U9a
+ixivNB5wkOrvwhHuhMt98nKVONlKr6PctlSMtVuONr5NzpXkBccxz9r/pQBJmLILOUxHTXnpsol
XJpbB9wA3pORl/4+zhAWZp4ERpaR2KBLqRZx1esrL5mwkHS6DEBTQ2utJQpGCjvXmOileNLM1v4+
Fsxb1lZhdQutjcVFpCz4UsVrlwM1zct8DN5nv1MppRALJo/l/sCcHnikGuVo1nlk8pbezKnE0myq
/jZW3O97fa98CBoUW7pB9ZKSoPsW0IzWMgIMmDh0j35UHIrezN/H1BE8L8PpKRQTfJix7dYKUlnq
EJ36iOAVqUCpo1414T0nrn2J0xg1JlpvQpTsyCI0qESV3UZr5IPwbbqCNCTkJQdXbubhvJnCGjr+
5F2A2vZHt/E6uNLskZoJuakwhoOXYVflcKAO/VHxHEQlMztDIQQjrgnSVks0/blXk4nyx6aJDeUU
AkY7NnSbCJOEFinxd1kxAJ5HzgzwW1ve77x2kB8nam33CRfWIJ6xKjaxecrVkJ+7HaWgkPm9tkBB
Zu9nCU2pMSHQWM2ZBPtda/Lp5sNxl7FaY5XhtuP7WLIuUZxcuxZcX4tcCEyE1qBe5xO2JOWZZePs
fhwb7OliCr+lUkmQGwIjfZEPTvVoQKZ7CCPN26OAqBdxTqQi+XLGp8Cjwxyn/TMPo+Zip6TZysMV
aci4fHCEI6xeGzxNP0Hg3ekgAr42FgWj0RD+hTmUg9wnc5aof+KvdY16iEdoEKGAGuDCCAkXEaxu
N2Xein1ly9u8kAVK0l+fFKPkbmqP4t1sfCJ1cYXZNCtFSjRS0A80ty2T1nNMcPhQsgT0TVzgRhlf
NEc2goxMAcPDzL7GAfstj5+DptE/aDCi8UyDCnVwYa/shiI05JziWLJEW5Hw1b/Q3ZQeQlf/mLo3
4Cn+N10T2FaK+rOXsupO6GRic4qnq0Fo8SowWc4OdFc2fIvcozfZ+raBxLinOzvsgbMoW8JEB0TK
drmJPIIeWIoJmh9DcnU6VndBPcqnmXalew3gM6jVt8rQ6WrHzYcbkZ0JIid4MAHFo6fTP9KkfCUO
QLypoUdFjE7wcygafZl5bnCheoZKgsnr0YGgt8dwrW+d7pTlindQIiSB41iYx3mPabhx9AkN2sx7
P46FPx/zY8veU8wkB3fIdh0VrK0V2cN5HBzibCYtfQnocCMG8OLfgK/TKBmgQE7AZfx40L6y6B0e
dGXIH0vDfozw4y3RlHWPRkRD3HBws/ClcffUy/0teBFBhjSQ+DFwg8cSw/Fo4YgXdTPsKXUBGHaY
p/aIW7j+VdxCOI2awvVvasmlC50hvff9WPX0Sqhcf/3lP//x378N/+V/5Jc8GVll/pK16YUaXVP/
/VfL+PWX4n54942hBUcSm7BwTMvUCUIxTc7/9n4LoT///VftPywAyZXd4cMynQYsgJIMVwieRBcQ
M/7FsM2TS2n+d10nH6jV699sQdCGa/nFs9WzOBEF4VNB2TfLtMsYhk723FUBJCIrrX+jKbBshzJZ
Bq1fnGwa0IRZtVQ5EtV5zJVJwrib+r0usW7WeckD1sQMRUWqXxhygQexp3nPcx2aqu99IEu8DGEU
0Rr26wnhGZhtgX/+biGPkO+h1f7nEEC9cRiQ6NzPWk6NeXN2LKd5D4deKrRmmVYXguxHafcwv6//
+dMbW89v9G/En6AWp1Tx8/Afm4/8/J5+1P8tf+qPV/3j5yE/9P2XLt+b958GZNSGzXhtP6rx9lG3
SfPPz1W+8v968peP+bc8j8XH33/FUpw18rf5YZ79+v2UvA40/U+Xjfz138/Jv//vv/6/tm4q8ibf
//ojH1AI+WFL/I1YJ8Mgps20hWP9+kv/MZ/Q9L+5JsEaBsQ9HRMzF1cG8T34+6+Kpv7NFqpmuJap
2brlOs6vv9R5O5+zzL85gomXA4Dn+2/85z/9+yV9f6v/90vcVH+6xPktjs5f55i2aQoYTOpfLnHR
d0WID2g4gIgG+UsIN05cBfVSt8Lc5b6nhYGcRg3Uq6sBKAuAmu0i0812rl3u7oJ7VSab9ApCNGWo
r66k8yTyWJVl7VYnkKjIsggADDUqVfTFJapV72F20LT4Sf1CxJspTf2tK6J4A5bS35D0WLyxrt0R
9jw9K3GnHIvYjRc0riGjBFS/c6A3R+oHJpAK+fT+0yf4v3zxdePnb75wNB1/Cf8BNOHDMeUl8Odv
vscdPBPUNo+h6jwLiuRr4Rnjc0497AHjff5RDnDzo4TMv6on8dRUiytA527bIM7dqvRqriowrAX/
LusrdPiHmOrrx8izjraOJ54jvS/XQxv6a2MwHmejMVq47KJZ/qM7GiS2SO+xb1bxogVZvuzqRtv7
flsuY/ketK40nAwNRDpCla792H5iBqVh5sg7ysfmdPohx7rvZYQljTnyCdf4ZDoZwT/4BbclXY9P
ijZ+mQCkXwQ+LhoJOEfQNY7a0H/QpyflDL3vy+RyX9YDjCb0Iax9LXjkZr7IbvAriNDBfvNOmB4C
KPqSIlQOUz0mX9II4hjJEXSy7e4lx/AFRDP4vjeFbfcyCGYfuVkmz1Z9zHFCPyd122zVztQW85Dy
onlhUrgK0Ag+z4cKt/zsSEyEUnOIjkyzyuTEcD7JVaYuaPEy1CzErURwbZogbtQlXCb31God/rEA
2FPm0MnAR8pBLjcez0wo76M+YbmZ0k1YWomIiQ711o3+QipP8kYBI95mLtlWtVQi1NGrj5L2fpjH
kr6eYK7Bn4foPyTlQ1hjqSraNN83Kk/sqbXUN9UyQHDVzdUoaYGLgjjnsAcFQ3cS8hgTq13Up1/K
CNZKngGP66Zw1QxdSrYgOuRcy8iUQgC9wyFKep4RVCsNAzh4kuR5RkZpoq0O5EZVQDG6Yx7l6aso
pmRL0HRFZbjRkPykm95rgq+4WfUFOXXZ9NzAZls7w2ARzJa6z4NHPgnCUHJDfaMcFwMLj3fMdfCK
TefZDRJzN5odAeQ4qd+r5miNIv/CUlBfu+DMtnonrNcocgkDqvybQ/Vx7zhZx1Kf2gXc6S5YpVzt
ErTWrBKp1Zs3s7I2BhZxH9pFlOyIlzvOJ+fjsa8LPhA7WqbSdDRvnFDb9zpr1B+HIkA395PzMVh4
MfEneYpUGAVyZvvBAUEK8nTZC5s3UdYBMIqX3KqWIlaHo+sEHdwrx9m08P+4omyXHiHuY3rtT37Q
dk9DX0XLQBgBQId6Oa9IiaYDl4zR6twMiHKEH23ndtBEsXmbIvy4A5Hml6Ve+9u/vmuJv960LFsn
7AxVkepCiOMh8fNNK6xYeaqVHxyrMbKOIR0Z0qJ6y2YFNizhaVERr7Eqmok97ObhhDynKALzPI/I
VX5ARUj8T5aJa1PYB9glymuSEdmuea0DYkL6daaSBZafTav57PwbuZGBt5Yv5jHzoYtV2YX2NlFH
phhO07NyUm3lZMVtS2FtCJY2c1dCS+XB+fQkJoD0jr3qclOsS0m9CcjHWsF5FOvO7PQXv3e7+xCj
BNcVirFlldnOY1k6myYqJ+gSfF8efMsrDmrsqE/EtifbwKfZNA+VDCn2VKwd5pFP9yMgLmHe+952
qjLtKUUwsm86mXP1x0v8uFy6fqZctEmJV85UNdu0IqHBywkH9DyocGRDb+sgST+VxCXOTURENBH/
ynA4tmZqXRAcBPfp00+zpz9PS13352c2mD0DYKOgXWrproa+/OfPOUiYBNa1o5xiHuqr3m6H0wDa
Cs70qZUDUAQfwJG9xew5dgllJQJAuxvdFRnR2ghGAfbk2nP+dE4F2N/mFEuHPkK1URLMWGHZWM+P
+fm53hbD92PzkM4hyF7ScfRWIlvzIC8OgfRHJJHU5pdOdbTlXcszSNmxS4E6V561s3qXW0alP2Lj
T66BnUf9ly5pG/IgWveT52EE6NP3CAkkxoTcI2djaq5BlTYAmOz2K2zZZ5CK7jMiGm3j9O8haUYb
u9LjT4Ud7efXOC2GEsQ0/aOr9zgpep3qgfzh//nbgRgpy5jP0/o8YbnCEg0xvVatq5dH3iW17M9z
82+QWvS7Kl1Wn+SryppbezoGVzAiGNw7EY+HHxsTorWCfzPl9mF0iEMcZTfL82ZCXEmNKm7hMwRS
v1dqAIfUgbW7Hdvxv5nOOHK28mMdI4SmaZZqqY5DL1eFDykngX9axwyO3SPWjOxz1Gj+YgpUSvnF
OJ4RA2MMIsFvySwvP87HqBSO53lPq61tHWtImIzuKxmsC+pSzZuhtKTodKWzI07OpRA5IjOXryja
6ltb9NUT/edhV3TwFQQhsvP7amT9cJvSbKWnWnhJpS2iSMts49vkP+VyCFo0eOKexgc+eI9eY/8e
YIFatd600Ru7f51cBdyPYX6ziqZ/TULTP8CtShaUW/vXKO/DrS4CdxnlTvxSa/hwGuQ4XlW7S9Mg
D1NB+RcvBztuFjHanJNg/UoP/sEx9Beqws7nsSGkwe+V8WpZRMO2mjVhA696inHbkAxeym5cIljb
Y3FE1r9lcR9COKCU+69v4oAi//JhOfwPdNtCnGo7rm079s8fVmTEouoaAsAxYqibUjfHYy030A7G
4zyc9+ZjhjmsDSb4ux+HfrxCJym3pW/Bj1VOPT2YpA+vfvw+DYmpUKfmBsmNZKMqNPatGvufUJKg
k5zSyzxCOIvy8pXgLAwEXvY8m//8SrP3nt0iZpBeQOSCw5obcbueh7b8fdBXDPoynJW/j/oOfVk5
GpY/fp9S9I92sKeAebG5Q501yBbPtYEiHgExpZ15KFrQ8BZlZaEa/vO8seMVSpbuyaR1tY1GgREM
FuZ53qDmiDCNTeNDOU3j+i8n5qFuFC1EHS1BIc7FWzTT8Mm3W2VDqlm7moeFmJiWwmA+zEMr6jdd
lXdPUTnYV90oz/PhNKmDvTStLRMlLfc1motd1/qXufDUO80Wgu34RSt9g5mDFl88z3C3VY9lx+8L
5+LYLtk9o9W9I6pfFWHfk8BmO4soiyfgls6zn9TNSfjm+ARJwFoT8qIuE3ky5Pq4cgktjDSsy0Xt
0zjnyyh2ga44j2qnvka2/gpeX3sThPyugiEyKArG/WfNPbvNqL4ZhVJvsajQk03SaZ+rRLvoje5I
cKhzakZfnFShrWNRo/aTx/ksijW37GQRUjp8VDPyWKnXXfVIsa8Uo6NDoE5f7yN5vNaVdMNEZVyg
S+NltRqcRjL6LEA4OP2a+q3lcz9QC0TpIoegUsNDnmouLVoUtnXlYdyjuHvBBKUfIVH75E3gdSAs
eYvH0QO15KbbqHK7f/N4Nf7nFxAEvjCgqJq6pem2+PkLiPEECSPW2CeIveDTp/53x6ntvVAb/3bf
tFSSQ+CF8gjve3LMnP45T3NyEvqxDzYFfYDF/FKz6Yplopv51jdr49LQBWBldG1ibvxDj3KlSaZ1
EhUbdDKY0bQJIlQ18c8VLdK5kXEhwFPkRnCXiyH6qh9n4Vg8lK/e1EGTcyEnhXLDPNf+N2+G9Zf6
AAUL1xaW4eoIiCli/HWu0YZGa7aaUJ98rfhw6OA+2TbWAUDiywq6xkXIUW70zjLkKb6eT6rN5J+N
zLjgpRjvr8dE/huc6fI4v8DwzGlhh5X5mNUI8jGuB8Qce8pt3oRGfWto7JGeV/pgh4l+ASxBSBWK
i13fU8UyaqU9pFUGGX4cchbLVmQsVJPsiXkIMq875OM4rGuLhveUQQUACPo4K1zkiGA943HGknlp
eT/3x0jo8b+5pes65Zqfnr9Cs/GTMG0jRVfVTeOvt3Q1jZ1Rd6MbMYro1pCAPyDXgtqouvqm9+1m
Z3sG5fPUnRYoxtT3yZ6WoorSjyxzfgtA4b9Q91VWVVqTUgDA85SGuYvJoe3Rzn423ITeEEGpDzV0
WPPBKvz40Ry1+ujF2sqRI10jfmw+Pu9FU7Wi99od50OEcRLLQbrhZm6r4yib1mpPa7OREXTzsfsm
8oNzZ176iaaMa5XnyeinbeFo7c1A2fwQa030zU6ROiWF/oXQCDmvGNtTUFr6AwhT6gBKRqJRb4HQ
lbMev1aJhUoINXO8Djy/jfb9wQbcc+Bm+33jTeb3PTMazCV1I6hRRNCcEtpWS0Ig3IWSTnRaVeNU
9uOEzJTYk3oo9MdO97THVu4BkM2XlqtFq7+cqGLiJmNFYaYjX1e54VYtk7NW+MM+MAVrDjWd3ocW
UaEefcV8gdCO0uhhhBVbE6mMKjE5/NhUfgVerHBXduyFD4ql7sVgashDS+OSUyxHSJuRmunl9H31
st2bbRWu+l4kz5OKFxhVwefC6WUkmE3mhxya5iC4qtVxnxa5SRcacUw5tolGMHuMPSKGdJJapUSB
+GwirTjPw77HcJzVfbpoUjiKDw1ZrLu6HZEH+bZ6TDrmvKNqB2+qke0Swq2+KY71Ufml+qwWbbQh
g1zdNUOqX9ysihZjl5LS6ITbxHG9jq9UAuIcXMcRF6nScaOOZGKeubsP5zOhG3kL1BrDsgJnZjwU
dn/N3DDYRxPCjaUyVbjYjbpd3E+reSjOIhmVk5FdaJoSdFWO6YnyaUq3pUXagdlN9PY5NRQII7o8
rvnZHs0d9wIEfQNJGHR+0dAhbE9ALWKKMy1kTYQHp/xhtXfUqxSUjhuDUMiMcRkaxvTcRaiCWMon
b2DMvqaKyyzUz9Zm4gr8aflg7MmvN/aWvjBAnNOzahEsB3C6geX98ZL77vzCHz/y/aUgTtZJwNf6
1IdBdXTKwjxPtVttksIFdYE27Ix02TrpbvbAm9DsdQpQG6YJzrWa3HQRKU37ntrMQKyo+N2htuYV
bvgFE5Pk2UCI+dcTUFl3/vlmJcDj2sJwhQ7Wilv7z48/lGBVkhth/uxnAV/JvtXeADPTATaC/BSn
Vv+kef5jIScXGLKMVR4k1vb/M3ZeS24r25b9IkTAJoBXek+Wl/SCKElb8N7j63sgqSuq9z2no18Q
SAOUVEUCmWvNNSbMXg3pIwGsNntNOwzRN0lijnu3PpPrxHNyJvZAVMMXo477iJiiG11aqpTauT4r
DhNwnKnznsDvWrkoTs51yIaKFKTPKyKMN3kVBri6tvmHk/DXb3tvPLQiO6uF8dMPhfNCMYDzEuDD
Lngf3ggROS+4ySEDCDpjKwfjpqdUJ4aoLZutos7s/SwgWJZOp8rAwRGO8hOEpgwrDSe5UPuyyZSB
zax6wYgnuBLb7A41ohVcXHLzdVR9WHJBQC2I2TmsWTviLX1raEsFV13SRQalR3OgFvHBOOtHzK9F
EF3H1hhfVNiXZ6O2MdaodOOr1zWoqLKEfJGClKmJ6q+x0qbfGgWwTITHwnvC52pZgbx90YeUPZuX
UZGJDJVi7h7lEWUP3UwLYc1PFt+LtKNWhsXL//ujQQhRnV9Vf28lXQ0OILkwbX6lEXD616fDUkYq
6gx7fO0sFpY6VehbuzKbA1L/GvMjoMgi7dQvkx1f1dYa/omq/AAkjki4Pc1LTndQQUGh+nDmSn0I
R2+OM1SvPA3KvTm01caGN/nV7fSFYqTjrZREEdBz9iKP3zUParQzQD+igBmNBYnBdTX44SUbhInW
ZqBOqYoyigJYLZZk/N/JKQyrBEsbguLg0gPLCZ/jWcpEw+utCokDTIYYadJK08Bl3UW6bsmedorG
y12ki9l2qbvuq+FHETWW7kGqj3K7y06xWlg8i7zuue7LNYKe6TTMhzjNp5NsyrO+p7TdKI29bJVR
/jMgeH7A52l4FmmwqNHhv0Ygl159UfHiULoIPSt9jaEGm7bRO+pQaJZqo5z8ofgcpwDSvqGOZ9vV
nRXhHf0oVNHc0gKqQdNb4QVp/WytideskvfmKd6lZobv7Nwhz+z57D6eWEsxhgYy9Mj8yoaG1UlW
fEcyRqFSpjunTgefkCsBEZV5wBqrE1un5r0ohdi2tWZtK83v32tHORqjmX+3mxS1t6OXVzEJ7+QW
U8SLm4FCjZe6yv7DybR0M3q+to+DoH+xo/S7nFCFArNyOD/P7IyNA8nWBu9Ztf0kvHa/te+aqy6i
TKNSB/1Wx2Ikl8St9Uh9CbzBeXVhWO7cMfM2TlVFX/hvbu63FhPi+bwLLw3B8os7djPHjSsBCmyG
ouZdC2F+w25H31W6672qWfZy/5nJBC81j9Sb2xri2CRAY7EGc79EEcXFiY9ZWtbPqauJ7dp8cMti
xpf8z1lGrGAFugBI4zwgD0Hh/j1vGrJgKxRANYbpmNS4/blXh0j4oNfpmr2kBgnoz3V/3aY1gDKG
VDsatrVz52U11c5HvDdxBQtTQoSjqPZJFYcBbOg/I/K0z52oWvR+bR1lm8XBZzg6vLLmibLr3t9a
5vEx7a++JgDw5c/D5CUooCXLupITZZ+cKJv5RIaQpAf16Yo4ykM8n4kQtq5TWf88+ju/xOddtsva
qH6fyjbVSfb9YkLIxdIE2L963EuegcSHXhEkL+gdS9A1+PnixPBltMN+q7Gx2HRzcxLduz1W3RNK
J+Nmd/on6lbrCzowZU3QRtnKWV4d7dHPPuUEVo9W76OCm9JuGXn2eJ78fjrLsywQ6qaiFBRIfqid
CtMmbqT/hKOgUmETtxHVbJl1dKpnC2QleM3mE5A47mXwsQ419aod2BgQdta4c2tFPwyOQCOfoBAL
Cj9cR5UWn9OI9D9RRnfdKejLEkP7oVH7teqdFCthe/hWkV842aJJURBNOeA/SLaCsGC+zIr4ZPgZ
WBzXSl+SEEIuyAQbuC6T71eMiCtaVRCToAtYLQp//por2dRtoAZo/amy983uQuW4h+ky1LbNJJBt
cXfT2Do6QRUzzhEQy3E5VVWb7tKOxQ0Os7Pvm7C/gEGlVACxYXKuG7Jw8uIqaMQWCTdgivknyMvk
7DyvyBtMG34/7P8oC9hqhA1vgNCym9Gn4qjwGn10VcJfuIUSTj0g8ahZT1SfPkMbwKkB3BDlE/k5
NDNw8z2lX11lZD/dCWU8OUbKO8UI2tky64uKQHqPCbi5Y3X94aLbWBJ+KGGFcGiGqLxeldYvrdke
q7xOnsnB/qkoaXhxgor3gewaESw7ziROAZ9miAoOGe7GaY5YsXY4+jiU9Pi+e2o0dtKmZovvCqGV
Iay+U7KsrfR6yDHqNqorssp0WZi1+F62CJZIhHxpSjukQq2PcG8RwXPqR/jDyRmZ9ZRmvnWzVOOo
QXHaxgXhkpp92sHorfcpjJHBa4DOjXz+XDj5uKhMPzq4fKpfcstqsJvvQtzGLJEvgUn/CD2dTUZB
uuedSsTmRPAGvVtvkBvVOh1LtirBVcy/t+SgEzm/7Nl+TR6c2XrNrtgk9eGXR7f7Z4Ls00UGE+Fx
gRU/C78ojkpfIch/XCbPjMYhvSpPs6jZ5Nm4b9zQe/MxzFlZXk+0wGvH977WWvgngzjJJhTBa9MH
4iZbkfU8pE39poSB8my0pOLnS8TQ65fUHX/IFikNH8se8qOymVRU5KHzDAGeMTdU2UKDQD7bBT7W
qo9F06Lm2XQo/xwqVREY9Q42JgIRw3JEtpHLD4tOJHjIzrP/miOvsfjYZgt5KsdRh+LFPvRgzEk6
rePCoqwlsK3naQ65d6r16VVBS+mMJW6dlqM+NHPc2eaByKbwreyoGSREuVUoXtppUaK+N6WzlxPi
IKTSFVLWWbMMfkW65y7kgOk57ITC9pX897DnuRVuvMC1vvmEiec7u3zZ5zDs739KnbR//VPAbogb
y8r8pE8RdVxxJD6x/liRmfpf/5RUuH/9U8pRG88FQp1rqSr/VHl0Q9qMuk1Th3cKG9+qbrCu1twy
SNnGlRq8jkNXv1LNuJDdodZGt5mOLC9JdKs6aQHvbzkI1DbZl42XrOQoptvdpja7YhMXKDaGoYdz
McXo9wv7rc9IU+tuHV9qJJB7hZznDmBofIuEEaxiPSkxULHfqggJmJm84C9a/KMN7Fvl1agNg7Wd
GL+vJi+a7irKlO5XR4FZfMFi5S1NcvOXZT2LSCn+UUcrXmgYULwN89XWn6vlz87Ibd2vnopo9fsx
h+mOd8kKB40ecMEtm8vglUIAUJpTG/1s82KP9sz5MlY95khal57U3nTOIOZy8iJB9cljaSmnmhoi
sIFH95MoVI9C6tk7dL4b0Ivfd5v08q+7hVmanizi9OdMFdOC7dvGozIfJzMOUGB+9ejN+GiH5hM+
PuaT4pfbHCuOi5zV64p7M8ajHJKT+GQ4VGLUF69jl7QEgtbsA6Nv8LPjhvcpI+mOzBU+66gRFbjn
CqI6hpNuHrcZCKguAl4L+/s/ZL644i2vpibhMHlrtfyncuOacDxjFIfaF6rk1o9bUNYasn0Kvj/+
8YaWuNs84mtoWuIcuuwI2jJs8KyFa4r+LroTgSeWeLXpeV8LVSnX/22GEr8i0l41VFMeLCWmmkU0
nYfRjtZDENFa3H4t70JMyrvIAZfQ1oFi5fOja+pJelAO3+5DO2KVgOHtKVEy8TqY/HYmtax20dwM
I13dpIZVUFSgMgqn/zBFHfLm2rZe64w/BxXob/LSyYqrl7z6KYdYqJVLJ3SqQ/EauYP/gdA/vNmx
9SazQkldqli+a/1SNluq5zZDo04b2RzYp2GeYLiHSi+Np9EZdyDC1VXhdsOqHtr6mvtxc5VnLY9O
KirKYcUrqb5KZvC/BuRkCxbDIh56kx8xGcfAdYwjxaImhTSUiy9kJyiQjyE2KJJ79Mk5cvbjEsWe
vHLxaOtKHG8rV+X/Nt9aw1+dMO6yUHr0uegVsl2VUgowAsW89UVWeAu8RmsljW9G1Yw32a+TGFw4
Rqpuf8/wrHRXm+xO5LA8eL05shS6X+oa3q8MNf6zmlHRxTNkKA2MOEPxgcQmW6Vmr19NH2l9gk/G
3uvL4RIMKkVQxML4kAVinfdNeYz4Vh416p+LxaPt8pxb54MFu2eeIw913pS/52BOwXSRfahJa1C1
QsbHMSFi2QjtUMAUVrPNi6YlOFwuYOLbZxs7Lix00P+yATdvru/jgN0XH0IxYohPgbOcGi3/aD38
EQmPeFs52sT4NRlRYJ9VBCIU5WYeBOFpQJuWDOvKwKsSiqjoV5YFqVAehqQa1iYyE0D9c8XeoNW7
INDepayhTHzv2GTgBzWLSItf1fqp1774RFxee8AFxCaq58EptVfFpYJsrBv0zvOgECJYdQ3pIjnK
T0qArA6QJOdRRbfqYxjZ7UKOBkjwFiWL1mXCVv/N8AjQjpSFtRH+CMJwmo1sIrU5R27K1hWF4JkA
GevTumkPE47D69iyzqE2jq+VYymHJAmnVTy7Jc792D+Nr6XXK4eo7K55O348yNhWEMaU+8yk7C4s
4z1+E8mit5r8w7IHcT+rg/bvM18Zg5XhQZel9ouqsfmgNS6ImiQA3ttY1BfnogMQQEH7fUTOSQvT
JzwFKRjvV2t/7wOvbWGlJadmUcKEx02VxEYAKDT4bPPPeAz8e2I0lNXWTv2X1CgWqlabF30+KOTs
74cq7YylEwzZ+tHXAABeD1qVs9rLWr5SvAySAGRUNzQ3eZD9iEDThR3D3HgMmARLdlXHY//Rh5q5
uaHkXwlfRBfZT/QpWhjFRD1ENuyF3rDXK3sUBlaOeZgqPOgHcxFm6refVkNOMtOjnypPp4UT2fYT
Ve/+vjf0cTvMMoPG7l7HrtoTFDGedbwUX0LN35qz14HqtfgNTJazEHNzqBPo9CxRNqMw0I8rut09
jw3fTSergrPbxHmNp3mcI9Aul6HfAuHq7U06FziaSbby3F47ge8Y3BXM8nZZjpa+lqNwZ7yLPBvj
jtqVqv5+7xfWYezi9qz1XbKLdKPapqalfhgFacYZHpAJncqTytXh16riAvUhxbWRcFxPWQyrgfT9
P1wpJxihT30ChfZnlyjFph0TBRuBBN7cY7VqhkZ36IiQzEvbR7dc5BZRMWxVvXFWnVm3+46MQSNK
p5j/6uapbAbzlM8H2cyzIVmNA171Y12EpJf8tsZ8PDziCqKvyPYlb4Gta3u+JPWygFL/ht4nQinM
+6Cam1NTWZc2LF7lICDTBWY1yc1L8zUgo/BtIAH+pge7KmnKV9+lp49n+hrWInIoFuY/WqGCWB0N
ZvfAJEwkYQc5mGhGv3ISzdzKUbTIA6HPaaHD9PqYV/dm9tH2aXkddOs7VtL5h1n1yZ6qpnYlB4ec
sA3IDJM6QOb2c9AxzSkXCReW4OPiE4l+HrqJUFhnfaPggeXG3CIE7z3VS6UPo5ioqlYcbSE+B4Ej
CQj3b5qPMhnTyXqL0QOkFc1tv8bsjkTgfivcnLWSoTo7PQ+ij4mKcdnfxuFeCB+wjSviaGFBDt4J
aTdce9YFsd2hsQFxkKygCmgaVWfl2eB/tEj0NydPdMoIg+5750VXF3eoN4oc3G0pOrHt+Iu8IwO7
8H9HQ6RTxANssL75YTJbPAxADIrhC7AQdNxmFb03SCSnOobwDs96G1Iku5VNayrWhALrt0YY/r6s
uPWE99NTl2GSEBDp+K4jbPIM4EbBqH4PLJG+s+1u15OnGSgh0TKCwAw2tg2TI5vtBoPGU/8pWuqi
8/pnpo8a1UWjvfLaSaEC3HUuWoQccpyVXqHZtet2SIddERneq6Kqq3gYYEvA6sTexwzRJTkkqnN2
DmML2EuJq+jFRvalzrQ2L1LCFzOwl9bgDtUigc9rzS9V+WaNROHsjLZ6lS2VUudpIV/Isk1SNFjY
A/GaulVwfYB0SRGjYWxxAsORbzb+Lvt1UpnOV4sMMhHSKdhS2eqj3s6heA94ULZAWYQ3VKdcH/tn
tyHwwlPwVs4t2aWYhrPSiPmtZfN+UWjyB0zMU2hMi57iGAC2HAgJ/T57NOU3vA9ATC8ew4E1bEF2
Z895qhjjKSqI7sNS8Vc9HELc4s1CAycaGdj+mA3g/slqsbJVX5K569FfRNq7ghEDUsIUs7VA19ZD
gwno4Ko6TliJOORG+6XE6gW6i5NfyUuDx/araGfaevgE9LJZ6lqYf9YdCUGUhP8MQLi00rRuU6H4
L2OQGSvwVRXuV0kSLSarmvZ9PABK7ut8KbnTVoPhLZcY4Mlmj8LuYmHh+yFndYgAYeyCow5U2E4p
4J4DWIaloeeszGZcfvDngGlOv1FGAMKSjNhbfXOKWi1YDaUTv+Qm/IAcyeqLPzT/64zkcP7/M0/e
ZZrvR8L4f93lcefHPFxIMqgaSE1gBLM7z27pbDZtGe0zjzsfUQ9dse2Hh5Gag4Ux5LhSOMWt6Azr
ffT3cZ4oiHN746nzjSP/beu9Qmx00kti1bKp28m08/mLreQ1WWdUaxL5KpZi3OL+1DH6kZS0zA7K
03FOGU4yZegUwJjEhD9EsDSqcu0VCUv0zsfy3fOTn1Wvie7ZD+L1hOjmY2g0B5c/w/9gQerAW6ZP
nsk+Ofpf5/l9fUozBwPUpuctvEDt26wsh99jZPis6eYFXJcEqx4Y2Ydo/GBf4s6ypn5m/EaEbDVN
+t/9cr7eDFcKxdMDnpR/L4FUr6m3vmbgaP1nbZTgSrUPPJjXVj+AWlWz8iOPicQLu4QaENv1uJjC
ALQJwt1+dlbrKsqEZ/equZUlc+p6fuBkCSZbM+/J6tBBsNsa65DVDd4cj92V3GxFmemedTvn90Sm
PYvM9SDwjunHXJ9TCdkXPqx8sMcvNWGno0s9EJYtLFCjJksu2BX8PbVgFzpj2iOYUHuSFwA9ANIu
bC3XF5SwhU/kIWBDQwCmmMJqviC03QE6TH48ZlBs0R6AaDEjUqOPvmtXSX7oOoXKZ+Ba4Qo1i7Uy
9Mk3FlocNNu5zAMQSfkT+wfxVCVDfNYCovPyTzKK+ueoa9ZTBWzsXE8B0aL5TzjPn4pAPAkfOPt/
m58kLvQI+YBtsp9OXDlbpZ7wI7dTtjMOy+k/cWjWQOlNBUdP6sNBGtsDpCjaCgxWqPEpZZnymXYa
btQq3JQLQdln6WbUOUCt0km4R9lk9z9Qfv3UCjWG+jR0K7PD1Vr+QZW6/t2Uf+0ixDpZqDvpUJbV
5Ztmm2wjpzG61tSNLEzIm1/HbkxguVBp6Rtm98GjjKJMfkv3hOqdYkdlWr5Q+Ltcg9I96k5LuUmk
17hvJcr1LtBh0US9xajvZFPv2nFjkjm1y/HaUM8I+s74QQ1LgQil86dr3Ov6prRyKHhyip5Xmy7A
qj5t0/Y62DxANPNaSYgOq+1wT6KQVU9QI69Xq3RYZazDhcnq22vFyhrM7kq8nrIz9qdHAJj9MbYo
Y2k0K7wV5EKW5Fr1QzW7gQ/upAIvNvRFZYTBS0P2a+t07ueQ42Am4ukzLnt972S6ijWor6v72DAP
oqnX3uxu9jhorKXXdVvOn/X/GYiaYtzwWDihos7PkKnyszxrQxsBqqhv936vb/fUALs7jajeU6uY
/h6zJCwm5qY8ODr4C2S4BdEO9kStneLcyBMsoNTX+WWCSj48mhO/14M0piInj1O80//Tw9g/jvNB
nlVBRdIvcOOjPPtPfY8BeVk4aOBM7KpYywGy18HS1+x0X2E6qt5wSSrwjmpZulTuoOzG2Yoeun2h
2Msi1d9QuCZ7hejBoTHxfqxmp/KEBCBvdMu+4vyXP1FR+03245uWrYnOZxQ04SJECaHVPQOUNI9w
X/zl4MbZxYHffZsGECvyu9niLgBYtMsuoxtCcQ7JWs5mEvJQa5OoFoGXBORlxCXzfJqicH8PjwVM
JCfEbnXwyU7Yaf5DNCZKMPzAXlNfF+uI9eoJ8px90Ks+2ypNpj7lAUQ2gjjJNx5xZ6r1zF9tVEAm
M7IftoKQDKDg78t9z7JORFvsAxupbFsGfbjvKxjPvqEcqHpWIN8nv88efVFrOfhA/d9z2J0pa13V
nrpQWVRpJvjyudb9IJuqq327O+xVLDeppATyEjrJS1r15k625CGjbn8/+U2ImJKMUNwP78MAO9Md
tM9mbrkD5TADLHgMA2naOP+A1UssIF40jTA18XxmzShHsbU28TI0bF5s0fDu5yhwsMhJz3IUyfoZ
yUz45MUzwNdpmg3kz+gcUalzxjIPP7+U/5U3YRYm++SoHPhXk2KQdhlrlbaK/YnHqpZg5hwVCg9V
U+D/rUKzwkaBAvb5ENgcws7mj/1oD3mhHrGgxY5pWvkQQfZRV3UftW5/eCJMb1YaDm9lQr3I3F3G
fnTOHQVNOLvWDzfGr9mD5rmRo/iZOrMAozrJ5pxTnep0fK3HMnjK/Aof+jYiiOkc5ctUvjndWl3z
hiS7OwctbS3AA2TuY2E7of71rjFs03VtxxEVDLhHSLM52ZfECgGluS8LrxSah3tNh7xp4DW8sQjJ
3CKXh71b28Wb4jrqgiez/c30/aek6CMfZvZTbkwjSAO735o6Vje1AuAgLlTtw2+hAwaEQ55VpC0U
eLbKeeC9tOvhYB7UTE35rGYKhZFacwvmH+PEefmvH1PnPj8mHv76MdWk9z80BzZpCwh9M6ALAxaO
z5J0XEoTvqCFTii4b4kG/GtANuVhqNoVUQ79MmiDsmpxl1tDRq0BCVcIuvCtgqIg22kSXUMyK6d0
1pF7hWM9fTNmlbmYcsyOMoe3QwEAGxph963X7BcFmMKLHaThKXEAhsn+Nm4+/Mo0noM2oBJrAHbs
1Fb3zalyyLZld7wvUWIDJAz8Org61os0zsy07qdNSfapn200nUStETar01YOYlrU8EzEmleOJq3p
X9zAfLPS6Zq7DRxHWeOkULTcNY7O6hi9fNta46saRNE1qfprNA9O2BTv1IrPOfqShDwIB8fOxtWI
xcr60ZeOTXKDsOribGEVEFtcbO/m6CDZ/wy7I23R6niozPZ6NpqzRZK69q7sQZOmLHhWj+aYu7h+
59rv0aI0f4+iOo9w3CUx5zpPkcaGnCpd9yn4c+bHkAZlnxwF62w4sfOuqO07IcDppqQVxVgAoKV1
ZiHSHFAOJWSyOQHSFJ0/HKNefPGLNNmZM5tKzAf5AFMs/Vdr4uHQGnb7NOb112J+pcRaUq0d5FZ7
+SYR8SVr/OxL6LsNoCBWtkRrAXcK30ElIRwQbMTE5ArFynH1dRw3JoqaZcin2vQVw6gpCO7nlYLK
UusFq5dMHIQJCXtiC7qqE7v8XljbIY2md4ZsczcV+lNnvDmoi78XjS6Wk9DMS5IQLTbG2dAbgdOH
jS2PjBSO9vjp9XikpBPb7xJi1b4OW+ucx/aG/NB4GKbBueECgjorjGHO6s0WrE3P54aKPFd7LUrF
frpX8AoR4f4beaumTrXLAMWqHHTtEkRmuYhmDqWVT+V6LFmWySZIwm00jnt4uqvANCg5qVpEsBTe
OYXIQPgl7SpvC8DmACMf/QN1I49+pevSw9QFLLq1ajhYo+ZoS17Dw6G1xyRdZDHpA6XVmk3ihoVO
6D7YYioJOKA38OUCQ3cpjaI5IHAJwIeh/0pN4yOp6wooJF5emprn35rJ2/WD3b0VsW4dOpSQKwAF
+bch7p5jlShqkwGhNpFLL51GZN+0zv4nGtTqKYBegXWZOUNTuc8UlBd8+4CQFmKLgRybwwJDVECw
tBNZU9I6LCNHvFt+j1uCUJFsR3K8/zPuRP6+87v42NklDj5uUq5z4lg8ezHXvcjDGPgULuHOtkrl
SOsYCcm5Or1gCWyvR6ckDDXPfgzIZt/w9u5K3YPTxaqmcIi0BpSWf46q/aEQkXhx2yk8YtaO1x/Q
pE8VQzWeys0HaQJiaEGTECudrAVl5emt1gXRIKO++IMHTcmOACnVVesCtQIWAEecaghw/03t6K9h
kX1tJ3x+OmF/63utffU8Ai8toY+BgM+J8PstUEbYBVkCsaxyCgUZUhhTpdfGzynctQWi5Gkn+6iK
HaC7NPZ2EGq1meIxvJImrDb+wFvs32cxmw4rUfDHnAWxmijnMkLvuZU+omrqrCLPdS/4AI8+ZGuK
ezTFt8zd/Ylc5ZQGqh+YQ3tS5J1docBn15DY+FBqxRk3W/f3QGsGt9Ioh8O9r2qi/OoMRko61Y1B
8swTPddu93rgjeemUQZybcoTteH+veUlZXiqHftLho/P0U6T92RWY4+pEqHvU8EtRgpubW7kRBdb
R/rOIDaJ01qZ1GLd13XkLlvUq8f7qe4YyiojCoofQuoIsrKNcQ1qbVWarC2TMdjrvgr1Dd0RWUsf
VzAyZ3zT59OwtqjAkr33U54+kNINy17JTnmRmQaz+/Z8PXG1eJVQDLbtkwQizOA7N7OLs10HD2FP
2U1zVSM/BpilBl9x4Yaonyv/dFbFVspIP1OVyFiLWQPGemq4Sx2t2QNgQ2mfjk/Y9HxIv1lnanlQ
mj3qbh7IS70ef0ZQkU7s3a0Xu2rxpChiYyXnNkYkrh1zYSamWLvi2uUjL8IVxCp38tPbhkN6g3cS
bnjUENOfP7NyAA92/PMIzy5qSLvXIMn0hXxchSP28wDetKufNdF/HEimMLoqMVeY7EMOXggGrTRd
5yqIrRBsLC/EF1wEIxx8zzF2JaERVrXMMPlf4bgKfGHZsNHf5B6px0phT1sN2jlq7d+Hvk/0c1HX
GB8WjrkuC5VcsOyUc+xEN/YWBLtmjnJi8DGORy23R7R6HOSZ7Lsfung6yrNWh69JDjZTD33xxQQv
RfiQegnTyVDOx+UHCeB42dWRehwcrwTvgceA3znPk6MHLyM6HtldlaB8RKWES3lRWQ7lhmee2FDx
W35EUFT5GMYAyudb+maxbpJaeTFrm5edY4BWr578rLI/OoekQGPx5ZRNw8eMnVgQcrWx4HMIkfms
hzDg8aZ901MxUrnd/7QM0/4wJoy/E3a9a3mlMrb6oquGEHMV7quVS+zb6w8tqMxz5iDJkhfZylDh
Foyropw16QCcigAlhhhN5S0T+UL2m4EVnMAv842ab5bz/FwX8Vjx5XbFR1qE70JXjFtqTHjMZXjT
zLPIy3eHbMSuF8YUUOI5v6ZMhn/OCdqdnSYIzljhacCkTOqH/gwoFr4rus2vyLLbkP9C19w0twlv
g9XiJDonJfLMjFZq0WfHmSv6jpEVX/e5DKJPsq3FJmNLlXl9LrWkmBG94xNGnfmCuHf4nWfyD4gX
IZrUID1YOS5fLrmCT52PG0TsJ0EiaOM0Xn6sXITkGZWf37wBKVaVeN91V+0xL8uArRaBfjK1Drp8
307fjV8myqq32Mi/uBbsKVUpxNc0tb+Pnef/ANh39nvR/PLQCwkAlQj7iga18tyuKan9FfCvtcAO
/bAH8zvrIPGViMtA3RJlP8qUmzPjGKuUosNbcD7IZlI++5lZnu+NyfrdLZtK8NJWcXmWs+V1sptn
W7JKg3FEMUf2U21ifm4cXedF9bPswiojWrP41dayz52ntY2yHyKnvMhWb2XVse31n3LCaKf984Tn
6bJTqQy5z5/v5uDTEqntdPM629hQqOATSyoxu/ZN0R1Vd3dvUckeniJjcNT9nAjdR/V4j+87vT1s
Io/4gAz350n3THTRe6IYwbr1mvlVdstZBAuoYJ+Dnun/zIKYdlJtKKSiLa2zOR/4AmFijKp7HbY9
SeoEceV9JFOrgvzR+jFXjj2apJCKdQhfGJwjd5IDj8uNFOwIaFJ9NSiKICJfiJtfNy6prcLYyqYc
ADXsb6gAoCLCQOErD1Zc8GgW4TfZknMTl7QnZvOyQelGofCYnN5ZkSoH2SentjXKZK9SsTWdfygu
f3jNg0E6FBXkhcTLKTN32G4tNaU4OFEbXAtsU15S1ek2MJXNlWxakZ89a8qLbFRyAiugZQSPZEvQ
rXpxdR4gThW+y0E5TTebX3Fb2UfZ8qxG7Po2xgdB1WH+mwnRToNE1tg7DrlRg3qanr3JhYxYvup6
vVllSJgv95FiPiVPz+aHko5Nb2PETFqGPKW8JvWaX0UcRDs5T14n++WhdngkZXlzMMtWOxSmeZS8
tBF9huIVzUUaf8ouqgxwx7XwqZFN3+eNnvD7xBzDyE6J7ucwbjnIM3waWBkO0+HR/5gmz0RSIqf8
c2nfo6hKR7Rcj4HHaOuqh6FBx5zMwkPVRqrglnV8jW32CKYC2jDO1OeW0v9fldevWj3pvwMHUhbT
TB4C45tsPZeiQxy/kp2dDLcw7sJDObMfDOLVXwD7bNAO2N+H2MYeAheuq26F7rHyHJLDFV5jAShs
o7K/91rvr7KmYdtnIBaEFodt9zwgrJ9a7Iafcd1G64Yy4mPtteEt6ktIIvMEbRTgD6r0C3H4ahP0
OuQxnSdwI1pIAzVPtzHR7SXQCLbGLBB5cM2dOWjQc9Bwxi5B8AQpD5WmFsn2MeAX9XOu+kQcMLZe
hbWtX6qAysDG1j/HRgtXWdarpwFnj1s2iZnlXhqfVpn/yCE5PhskPw/InNK1OvfHKmXdWfutUtCR
dlmS7bNMD96GpLjJG/L+SJd2x++lwBR4UVaGc2nb2r1005Qfu9GgwCBwL1RZE+S9jyrph1sASZGt
+wBgXRxjSyqWbE2k7qrolQHle4jqNxs9eE4+uIs8Hba9S9Wp2VeXpHPDW64Zy+b/EHZeS3LjWrp+
IkbQgeY2fVaa8ka6YagkNb0F/dPPR2RPV2+dmTPREQg4stSZSRBY6zeu610krh4emX1IvsgxEipY
Rh0sux/IFPCpC+sNR9WGhYsuNYije35X5MWH3c9usUUfwlk5BLv3t1uZTWFeNKAbo2Pluwh0LOFT
7LBzu0bhNtbPpkO2X3Pq+l1Hdomjgih2alRDdHYdmnDUVLPo54OrGb9xFknvALuLDi38xDzXpcW7
ruTtXUO1WhtTa57VwLzUvpqGLy+xwJVWlE34HmtFRNDW726aRtngrBDBEy+6J/InA6KaEjHSiqE+
u0OKQfyiWlRYhrGfjaDdihjwyM0zuwpdb9uYmoayf5/eRXyz0P8xlKqn2PiMDePVFrn7Mva6hG7U
wk/yw/6tg5KlJgwG0CGnc+2HMbbqQ4tHNOrM3hXwuHs1TBdCEY4ZqoWzqHuNQt9FYzPQYAR6OM+C
cSAtj8TECfbKUV3qZW1nrdREzyn/mse+P6gbqC5VY1/EkWDAxuA2+etP2ujWEmWO0W9b7tzg07XB
BSLYdMiwrt0hyAl0Gd5d20jvbtYQsFyrqipwbK2CrRqPtK4/TOWUrgArbKKozj7wuuzu3Iw3DCDf
7KP1FnO+efLv1OiI3sNYJuLVSZqGcBkfsF3wMuUsDK16mLaeNyDdzTbtKcTkgqNN/Lts4MpEDh5R
mm/1txNGE4W/xzFpzvniI6mOH50TmLfB2LXFPSvBQR1G1Aw0FH9mGZ5I5TI/Czxzp4+cs9Ugkm9r
1zTZjnq9dw5RcTwHOoWqqUINZAYS9Tq6BSSC/3ueGu3qeu5vFzemABjedigkLDewbfMkzOTUla6x
Mwozh8FrsKLF+eIxigxO47nVEfaGuXJSb3wS/fDD0poR5FlRvnpl+QNyu38Z/Ll87fWGFK6XoC++
DOa2Xq/5I85RjZIklZuwh5Stpdg1RKbnbqzQx3BM9HZ1R1wN9GCYRvWdagcJta/mbaZqa71VQKnU
dU5bsNmO5dCc6iiDTONG3+w6T/7yx+7b4ICF8YIR51SUoZ40J5I708AwjTgGNOx2Lg6h9NL7VvPd
TRnEyesUktMsmz75nCLrCGkdUShB/C0LtOk3adlPhyPqR5NUJuceiWOM9Egv+liH+WY9YFPvwMLS
/f6+a0vU8/Rw2ks7zdeB7gVHqIr8/JbdV2OQ6jetOSGbO7AtH70Vp3IwGbnOND2GVLtMs2HS36Y5
jSFfJV4Q2gS0XdrdoXSc/D7MhgJLemrTYv0+GimmVH1GXy48G0ZRaW30nvVITbyNLLNLIlQ7+MN4
6za5d+R8UG1MAFgkJ4X71uuutyvIWu3mWrpvpmdo6xZ9r6OxNIMaeTADQfHrRIj7reORkrnnPfc5
7sJZ+7s12u6UOmZ3shwdVe6A8IbqU8XsLxx7NTz0MVXOJcnJG1+yAYnNLqitdxM1OjQ2HRPtP5q1
x5dZ+dU99h/i1YVlZ/qYMjo26Y8/LhrBhOyjjiDePxeJuRX3UqRyFeZ2+mIb6AOmnZbcappoUixm
AnetRr0YLZs/5pWx/qNuk7OKURe4j+1llTqbXprWa9y61p5fi4OwCAJwepRvikYTuxiY49pGCO2l
a8rgHHXWb3NpNSD9n1Jyyr3Hx7YWDdL6yEg8qKl1HCPFiyLcqVDupbiirxtc4rpMoqvj9x8W0Y6f
2ED8EM5Yv8B5ZpcU+96+wMH7a4I/mj/swoqQKXL9laijk4qHqSK1jH4P+mtcq5CZ6gPeU629PPD2
t9iaUVUHH13nK6fk1TyJ4M6GmPamT93Kh7T0kUibRw2DzTUHnvjDG/VqPcWPjZVNd6qQZNxvtT/6
8Hgu89XXMCoB/i5K8hhzuR62M/5pPJgNvsAaBjOBngYv0mxzkHoDfqh7grnFNch5Jc/l/NQtJPym
abem4wU/ak1CCulm/bHVAZUZdSMQYBny6w27Gg/kwKNxIrZX4zCFw3sb7KCvjhdPM56mCTR45aBN
oJ7BlFD12s9wzOg0Z/h4QbXRvwP83G9mt/xuohP90k9VvCSaowOKnPOL6wTfomTOf6ay+Y7d7r8n
1OPUsdKkztat0kekQ6G1IVh0nwd+dS5my9wKCUuqa2X9UHoQmt26L79rNfKTGqK2OQGZkPzJN81p
kFkKoACwbWjNOMe4x02fms5oLpAIomcP7l91LYHaYuUktfsBcZ8joT0NB/vcedSgaq+h+jU/84kv
YfDa31ZR4d0nquRVoli184JYP+kQCzClztJt2zX5exOJV71L/cOQucS3S8TiVJH17d81EbvjrS8c
teFkrtQ4uvhkYtWsHnWhbT8ObOpaadyB05g3DoIw3yFivbTd6D9x4A/OTp+1oGDClMSZIKwY2PFD
J9vhnjN0xyaOC4Be5+uyH/qLRA39aZzLD3XB6Hu4MEZInGBtWL/C0TxuXiqWglMcTOUlC1werNrO
q4tqi9gG9jq787rVLePoj/H3lHfxS527GGmz0vw+aolAn3px4ixCx3mZSsffej0YaewqCdUauPJC
2n8LYn+fg0r8jmRCudU6KzgWrp28+ba7V84Aqj/wteA4u0H8BoBzP3FqXNWjXvDTDEokulCKIPJs
vdsitZDnZblABcd+J32G6sb85hGKQWBn9DYowtrrBF++zzmYd1M3e+92F5f7BDDyYaga7dXu5EVN
AJSOwK9f7UVcOve2brQbbXDEk6qlc/f/1jzf2Dlw/m5IfpWwK7F/W+tDZW5U81ZoEi9XKHnkyB5x
ujCfbGGJ5wZpWcQ2EgA+lWY/BzUaOXz5FgfUqtu1ELNWiZL2xEcTc15ww9BW4XXGcSiOCba23SbU
i89+yNvL4IbGpWireNHNyX/Gd3LOo58sfTln4v9pfJrk34F4lO/Te2LP8XEkOLNPgVG+1XgkRWyE
H5vAHta50dfvSBsjSmG95+B9se2DD4yAAebmBf4Ooq+8XbWM+hIqCctNjL22ry5Ss/7Xi9QonMr/
9aJs5CiVpY54NBdcTtz1Dt93aO0DoSHT15YiOYRGrq9cZcijbHgQjpIwF+9KN0aJPssrcQkMNKMS
yG4bhEYCoqrPs9En9jkj2IEZdbXwXud5QNtS18A3em4GiWwpjNqDV/hPofpG2duHcJ7tF80w5z2A
+Xmb5k753lS2zk53HO9Uc2JBgV9bPfp+6r3gGbueWr98hDd0UvFwHqB817kWWdElZF4pD4yA5wwT
xekkmsacTgHUk7VRoMitN4X1OgFphWJi2XuOZeAB/7P5NWpAYH1FwkfglIZEwyR7Y5NUNWtYYYNI
AATxSDSexHVe5JCceoBJJf4Gt3a9zFETU78iZLZcpy6ZMVR7/Or74166N5PzcAgXtAg8YTuoCs0m
MSIhRO8Uest1XNy6qobcbAayuvbRiRqSzfjWQjR4rbTnqZPRez3b4X3ZuD/1pRVm1nTETSTZqEHZ
jRBUplbfz7hOvANjKCGD712rqq84Yd45cGFx69RJCSxd9T+12MMxy877s+q3keJc6cVY3WXThL1A
iclEKl3Mllskr/vYj7YyZHPrRUlzDB2iv4ZprDDu0O/UNlPoTxXkuffaEPVZs0S+FnpbbudCRKCV
h5DYRqqhK4EFIAeB7lB7ffos7CBfzUlp/+w0yDiRbD/0abHotXrMTURe3rsosQKViBHC9saOLGvL
hha5bGwymmNeaED3w6b8FsPsSCpZfE5OS4ofte1LK8zqPs7NaO0Nfv45NNPZs6eS7EhZ7mfSZFd+
V+G9xLz80he/8qUxW5hFrNRga8w/MjsG6iv1FmHwUF+8Pvor9tC4nnX5k+3H+RP0HfAo4zSuB+n8
3bc7uzMWLMCxP7rBJfHb2D7mzWx7jJGMD04y9Vk1PWMTg2x69wMrW/FLqB5w3sKmEzjQkw7Pdt/w
hQJAxixi1qpiE/eD/NYMPkK/c/+7Iz0DbD/4MGbUOBsUTa4kb+u7BLGpPUo2+XPjt3jM3dXHmJfG
h+2k7BYjsCQcWee3Bi2znCDnh49587FKvRxFXRczG9m3O4LI6J/zzj4rIKZZGmQXDa8/aZFf3oGB
qd8x+NyUude9gAMeH+fOv7albN6xK5zudAkqVM0CVtVv7dwUezWael6FNtDoXKJf+vRQVjkRmUXU
DPHr8TIsxU3jbOmzMwGWX8ZEdsvm74GurxOyUMtEZxn+uoMHzPNoA5fsXbPnH+8GeNcthR2bM/Gc
X63rTce0LYccpChdqviaNqrLVGfXGdeY09wFjupwDBC4I4HeGq+ozIKk1DkJZrVjvHax6R6NYK0D
4uDdzC67jfTkLdIwwuvtpN2oZh3EBSTLvN3KKErfBLZkGDETbFejWmPy2wAmslejc1lo67gFO6hG
LfTG1kGKJ58adWxE02ezb89qdApclF+2MWLdMAkQ2SGDulGtuU89SDMUX03bBu1Ibg4mitM8E9kS
z8ZSZEb0kId+dVVdvlGM23wkt+9aWBeXaeHu5FS6K0cM2UlfllHVTJAYOQYpwG0kd/DkALyCcoSx
sWeYRJDB7Y+m2iigrszwL4ffkGwVpsW3sVDryvCxwZDuoeu8mDOVX/3rahO3un+utoK2PXp4AG5L
mS82WpWDVFSl7YYqELt2cscPreM4mYj8MYu64dGNmv3tVRGGe1QaQLP6vJYNqZ0Ecjxr9Yb1SbBu
AxuxE/WWrtL5swQXdt+3aDlr3V0SR/iLpKX1YhqE1fBud3/JyNkUuZP9EKlJZDvd8iYOB/IGDREN
y/EIvHmolhmLoa7X2I9VBSGTjT3OkCXUyKT3ux+4CyxSnjHpKvIbiTga+dC+hEn83FVlvxUernRc
El5UoZOwHsJk2pulT0LYsOMeS4mxuAv99IzroPVNn11vbUKDv3e12T/MgAIOhoMakj71gFj0OL2y
jFl8K4DYQJ9bi544W/0xJX66QObbrpD/aqpRG//5VVeM86qQ/YR/6RBuyR4jxrl8y4g2YeumfbhG
ExxNp7c3qhst8AiYHAwJSy9/sFK4q3ie4NMXYIzTJBqxtAY9LEu9vNzaGCCmWMCO/k6NqMJjy3XX
JdrO6hHWhx496wjtZT+iwKj2fuHrZ1/DGLjne91WZfhdjFVbrcNe+xlA1z/PYdM8V00sDnoxF+uA
ZepZ9ZVEMPJ0HB+61Gqep7m1tgmr4VYNRmEPHCBp1mpQXSR4w6P827fYZrPZOTg1Ad8VGbBoI4lC
r1uz7U88JN2pA8Fzq/3Rd7tEVvVOq0JyEvHwFy947c3iwHvsMxSmhtbQ3jrLHrc6WIO9GrWXdIoY
ZErimslaLk+F8KC9mU1/F1gusvJTADZCN0KsMHEa3d7aoT04awdHTdQNwpD9RjMXqGG02qK+7RVn
1Y5wZVgbDYduq3lS3ZBoXf2CnJpkTY+29eJnp4rJmb/bZjec3MXM2HV77SHxXtSQ6hFS2EdOUnKl
+rwyaDZ/b9D0xrnz/SokMMERYdCGcZcDKz4Z8+yeUJ3FilZUwZObTXDMK9PGIQ34WZjlR6cCdO8N
s3FSxRBZFlJ4S9uwPeOUga6fMam8+5qi+lVTlNtwlhj/YdJsTU71HJt5/dwhkt8QP7pXXViOD7sa
+s1GLDMqPF12EwKFAMWk9eDF10YznfvYKBECc7E9WBmaGRz6NrIeUmyaDhjShltopR5swbm4hlPg
7UqylFfpDP+uhXpq7ogOPfgINZ9TWf5dYKQChzKp13/0a8s01ZdoQifkExabOrEI4C6FNsBIb2wt
3MPi+FT9quur+KOvygMdfwZksYK6ai9e5puHOXeeVAtJMhS6ln5tqakmEhj2OXePvpsvPk6q3+7/
kqKLNnAq4ntnKaKgH7ZzzT8w67v4XhWjCbrTxIn5WGjpq+oyNOw58OQqdxHp+otuyl0X6Tx5/xSh
l/+YXLu4++pCWtTfaqCO8D6R+h6yecneJ3Sv7VKISHsd67I/gpCW+JPlpnON69jcoTUqVv/qVJcE
PEFVaS6GMaCE8jTEQ6e10blAL+4V65O/0PELfhfpA/Lv8y8Ri2GF3IZ1dAa2RznpyFXTVMlPvYiJ
WVVDtELbC3QGCygnjn3S9/GvrJo/Jx8NUSfIwnWCwOILSqTsLGEJJnNVvLppmO2bwkWBemn6Lvn3
SuAerEanEoWITE/fLLajT3G/kE56717xmwjQaPfebN8rxosQAn5mY5XHlFfWI2DpdDtEib+BXQCz
aOkLZJPuTSdt1l99dpCNR220oScsU9QAvLjm3EEK/+oKjH68j/SctBOzvvozS1vhQZIirvzf/ewF
Hoah006qS90QoCtbuaaPVrVWZDCX8/Iaej7RQtRVd8asp/o+CwRQjjCKd6IemsM4TyUEGfSbynFs
j+FErK7tKhsQp51cTdMrdygctA9Z3SDBRY7ziY2nu+4dZ3jFjm3B+UbNh1EFGeQBRFzyTrwgZDz+
sowJbezOxz6XaJSH5gZchcLaEr5PQYuDwkxaq3qrDNZ8iMPVXjWxOQo3ceSWx6BL67fSJDmVFQao
3WVy0zh/WY4GyXVpGSZIujDxHzoy829s89YagHMIW41+8pvA2Aajnu6cKjZeHCmxAYi0ktXK0F9i
fJGv3hw8qUHVtYCGx/EFWe8QGp0FBvDvvUSqo1sLAjI4ZKYWrvXJIEJXeuMDJ6v4gmFh8tZpwXOY
Bs4vryjPg20ZH3xYWFtoiJTGfa9vijC4R4JYnL4KayFZGEshbQvXZTClgBFx64SH9d8T3aJCHqfS
r4B2vTOghmLV2735muSOe2s2C74as9EY0zfER52p3fgpWrNghLuHXNORCoz16HP0wreuzKuXWszN
sZFOvYOn4L+WuP+VZQqckv9W/1MNAvf/Z7TEuTOHGgUGvSv030CnXrrJ7L5HkGRISBnitWfvuamC
en7EswmBd1e4F05LeHGV9nyXx6I5labj7Is2t65jykbXcMPpSY6NuR5G6b3hhFGvRjsyfgBsvJ+s
MVuHdvve9V1wMvOIX7+iYyhmhuJkqII1yDBC80bYKA3/xyCs5BkqwquvEfnk4/HZrYoRTHc8PVpR
aiyBSetnyYYSlGuwd+RkQWhH96BbdKdnO/hpebZ14GRqWyuldqD5nbNt0J+8zWudWZAzZ705Ywxw
6zNHAedNlHdE7EnRqaRcjTrhnYmNVtUm/r9yfH805exFh7kfrGID1Gt+T4lpbXJNSzmCN80LeNir
wiU2M/Fr1JzTE59l82KN7q1fzYcrGu15T3+iBd0Tnmg9MGe+hJ86yJdcAisu2R9/+jHuNBYZ65U0
Of529vxTOsS7YseZXo0KyeXecvqzWgwDiXSSEKjoL3tV75/WImRAuqJdCVRRru4o4sOcFPD3lyZm
4Db2yNSmpVb4/qvhTe0RQAf+NEu4NGrK+sL/BhI1S5CU/SaMmKEN97z+rHcNEcFVH5XV1WoHVLUT
szwn84QTMHA2I4u7NaCx4jp0VnktGtGuYbzEnwAEj76peW95odt7AE/2vkXg6w037qOa8HVlY0fV
NUVD/+vKDm/jdZ53OqszaTK95sjk1FAN2h6KkFWT/EUJA+ZBPr6mcE7u1aBfGRtr1tpnr++r1z7H
ND3q3/Rhqh+tIj3byw0KwxaIBXcJAHoG/Uaad0G4CEguozpSvyRRG4Q9llHYiGILU1XbqdGOnPIK
ZtIK2FIMtM2MbsVXk099XYU1SgzLjK/+r7m2++ZknH4G8JhVL1/nyixex7Ox6OGsgeyuer3UnwfT
SHdGHUAZkAlWx5aYzlXYzmeSf4Q7e40Ex9KH01y9iUgOr3MSZme3N5dgcX3Bf7UjPU7XbESAPv3Q
a9GUoK1GDEs0d+TEWk7rpE6mIv27mJdmROj0wK8iTQ5T5XmLM+964N8arRJMIGDom59J7iJxoJfT
+wCYDYknL3hKdEcS5tTCXYg4xg7r4vICoS7BaH6pDh6czcjgd7Mcedy4rC6qpuapWmVaxtbwOrH6
6uusBOzF0Iz7ZBjDQ5fM89YJ8vDDbWoC+7NPrtc3nffmcusFu3VOIh2AyjLJ4BW9bRzQ0GacbHsS
js0hFmyC8uBtYuvzXDst6519Vo2xq/tlmzyvUeoAVrs0BSiYcxm4v9QMk1jDc4g/zZRKdPLm9htm
xPoKtQbAor60noRt4T+Qz91b0qMvHYdO/1328k0MuvdLgDCTmkRnvryYWEWBSUWNIDSN7tc0zx+y
7uPvI28hoA5B9FYtEO9KAlCSWtGDGQRgP49Du9cSmfD/OGZ7xB/6kxWn5UUVUYLKm2XKW0t16Vpb
XqbZDMfVbZ5hlvzuKn3X8c8i7YXL+MxLAzgAmfTSQ7dI1Ug4dHdggoOjqoXhZB9xlw9ABhI1Mw41
xqerKiHzvy00hJOq/l6mHHpWcEOTdRoaCP5Es/+QTjbZjirqkB3p/66pPpbW9vWPGp7QuCQNfJao
KWygdiELXeChNZiWc54my75PKpjk+qJcQyLosdP96BWdR7hMubUBq4sLCs6DwazFaLfYwz3oXgud
NnK7LclHw+icXzoO4au6zQ+iGuKTUhZQGgNfagN13lUH0VaPqmsr4Mle+fxqa4Os6vfeLzZ25Okf
/WJzZcnoM/HMBjLIXEMJbeoHbwzgi3Ru9IlUzavXGO2L4WDZ0oz1s6jc30GQer9Q3SRItqAg9LHf
h9XgfSKotPAaDec1Ybu0afFNu3fMZdUs4ScR1iFcE/kBmju+vrLrsNlIla70cnftp/p881Iazcnd
VVCYNrw02Cqlo1iPntFcva6OSEga5wHfr1+4+j1Dn4/f59xFNDwb+Y03joDJ4FtAC2JjRURl3DWu
A3QpqrXk4DV8vEEaFiu4zfm5HCQ7TRddJY679cEzMgfV6gIzAwPcdJQI8TL3enSH7gL8n5gmRwry
qIX+qi4de7N+LsVPNTTJ1D/qdYXxt+k8y8GJgdc5z+FgJz/9wX5OBo4f/zH0n3OWoVRzq2vjw9ew
otlam5kcPjTTfDcspDlXwyeekRLMSWy+6Hoff0u7dlyLKUcSUOqwFzgbQLqNhk1lVwm7aqCMxJej
q+wk+KSkz1Z9js8GApjZrjAajmUFqD5vmhKk3VzBkxOHVwOAzrYBMvKaavCkDDOIfmvzx9QF7vVm
ThppYbU3oEeOGx4AZBgGTX8oNBtp07RxkXY3E7SiiviXk5mb1mA3tho4ZKazZ/x0EH0i6BiNb56B
REiYafKhqJB0apL6cxTlp+MQlZwtw/0+YgBRNsgjrrDempYAyAr715fKnVqk+Tt+FmntPqGA4m+x
YKguCYqiUBRbcZjruNj1U+rviuR9zPMclbol9+OCpilIQXUD+RuCIhi1xu5B7zvrrarm+pD3GnTS
Oc+/WalDPAzYJ7reSOGD+j51sgPqbY+/C6+Yf9QtqcG6XLjyxfwT2aThrpTGpV6gHkUrmoelpbbW
/7RMD+To35k4sagNL/p7wAuKfQHAEO3PxZCrQW79PkyfjIY4xjZ3/hJxYHFifQ5DT6A872nhZ9IX
yME5iHsHmCWv7UZG3+QEAqzWdf0EzCh5DyyUEADNf0MYOT+y10q3qhm2DlbcIeYsZAStR3ayb+Zy
OR7C8Q52TnjQifnsOsLCe3OasW8rSDuxyqeEWLvQ2pm8StlVI4Cpipi88KbnuLAbtA675txze2JH
QUHmIRO3OXUeXrPcA+qibkNuPZr75tGYiupoVDDrfDdFNQ+B4uKY5xXrBfYlfdPAEzWa/LHwZAc/
ZS7f3VrHfEA2zsVyw+pdQ6IHP07Id4VjP5i9C46/q95br1jg25a7bod63OcVkrtT2vn3Y2PzPHSe
s1PO9frSpwYG+3uaGOb1q3v2cffsCj7ENuzWUWiCqvg/Q4MqcPjHPLnEEfVc948Zbh6VMJcts7Gv
YB+IS9f13m5IZkJ+IsweRlid4L2N5kPXBrIQofgrtJ+hqRS/rQxNgjmLxeuQJfE2xolxZ8n4g2du
evAM6KcGXwFQBn4zXjv9iPUqR8hQjA+oM6P+VeMw2qkTqWtP1S6BLhILYLKsK/KJZFZ750kyQ6qp
CpFLZy37OQclEA5rQE0SiYKI/ecPfap/8SHKk1yK2R7/LhoIdf9qqoGvvpIgYAWOjUsQ7UTNt7DM
4MEzx/lqFiI+Jq6rZUc/bcItqlCLPH1e7UAqkeLHc50fQY5W/ChytIy944RK+fv/PWO0tXLnFPW/
78EB/s2RBcJrbe6/GOFRGSWhqPvVEGGrbaU/fZbUANBpDVp0+CTLupH3kdW8I8hBJKUtjG1I5gZg
SoSYXR1E8zmsu02FM7yGnJf4MaDMexiNKTiVnQcerzInvIFt72XmULQeU+m9lBKOu+r7Gv2qqXlq
dFyuKCEGzJhFqIxOOFTRPkOyFOQR6Z7ArooHVM12cnZtIgm6ePYX9Gjpn0oRw7aQILgOi2Zh24zu
JcgL9xIP7t811cfJcF2O6JD+0V96clwNtUskenyxZnQ2jdaTZ1162VrJ6bBLiTcLUuOWMW6C26zU
m+RZARxVIlmT/r9nxc1rULZ/3wuDNoikinoi4+Q/7/U1y0GHDQDoA9Dr5FsC8WU1tkX6rZzceqX6
/qca26xmVco6W9nJ4J8zt3HPhS+fRZAbT+5SVDN23ihGB7shdvVbH4iKDqPXR9WDRyryYWxeoN4w
n11uu0lLDcMhT0d9ZIk7qsK1xgLOY+u8AKNcFJbc9OynU3pGBWmFXRpsujF57oTgIOZMBUBoCZ8K
/CyoPgFawlw6Ve2Pvl5NFD2q8iVQjGNkpPFjlM/Dibzms4Nse4gJE48SzFoboE2Krtt7MdX1ziyL
4DjM0ns0auxGCyhqP8sCvmjSB2/mLIEx9AXG52VjP40pBhtqhpuPj04ZBK+orTd76QWQRRv31TBQ
nHFR2rvoSZNcurFocUw2PQTi9eSiBuwEBMoq7Kt83RAV3JPCni+23kVQHarHcDDnC2JFpK9N5JQR
YUNp2cF+ZwuC1Hzv0mRYwwJOIBBX5nsk4GT0c/C8mOU9Qrt7Vt0DzK+DDjl1oy7SWmmxnTSNO2kj
TFnE2WZodCCp0PBXvSrzJDXPPYa/KC5Mv/iA73g6gw9MJECke7BnQ19OZ8Os0+00ds0Hp6KzVYjx
V+35b+4eVbTqmxiKYN3OsTzZ5jC9dZAHI9+S3+wY+14HNuJONQuNQ6EvjWd2q9Mltwluqv4ub5s1
wf753GWz95IW1aEbOKVg771rWrTwiA3k5ipy8vEaF+N4nXgBrq25nbe3EdWphhMkkLN40k+q66sQ
rvCOvdQfvm5SkY++3Q7wW7+BFlRt1AWmC62CavhcRGTPv+apa00P45Omgpv4z/XOqZdeg9xTyQfN
aibWBTqpH7yQwffb/XBnohX9Yfv5pkM5+9UI4T7Wc5SvsrIHMeLaLu72CGBFg65BPSiaV6vMj0ZR
5N+Dspq3rZ6VHPpE+BGA9ZeRyL7rQeMjIaLBZFimmXKrlfH4DZSHPJQt9EJ1dd0h8St0+02IJEJF
Ho3z2137BNezIXvpjdA9BRH/zttdx+Ezctj6RNgOXWoJakjN1y2NZzRu+3tLGsG9aRK7Un83ajH7
sRy7ucghKp+qPvhQN4K3n2/yug7vkH6t9qmbao+qiJdUX6NFiLZ72qNOsuvS185ZjSUDa4oOXYUz
KXl2AEj4tsRohC81Y8ibY5vZz3Eg5dXpk4YkbG6WYCNxGU/T7iqHrrtGtaEdZqd7V12qGJdBVYOu
IbdV5yJIM1q2QWhht/wuLmpwYJ+58hyr2tm2aK9u5mj2JkzEpegHJN3+uYm6nbRa65LYBNwxXUkA
f33gvxGTF/sMRQu3okiLSxiiB5/b0l6rAdP+RdaCtG5rh9sJROJJmoOFqxkbQzWh0FEDiJPwWxSx
aRfLUmHGmb+e66r/kNmuL63sWwH45cg9/U27NHEWixatqOyhywADjCmn16WfcwnmpqnuHrAezL5B
+MdeKy3eWz2vTo61qAhkWf7NsAZoKyUZc6sv+2cbWo+6bavV5i7Gr43Hm7tpZnEY+sh6iXoruQAw
jNeqX7AgrEVlIw2fm/6rOVkbfBhhM7j6FZ0W/ymx0wwvg4JFVwz+k5X09pWd9VG1VOG3A87VbV/v
1QUIgRkPeSIxiBzNYm0ZjrtBkzXdqcm5J8wn8djgiv50u4WN+95MiGKrmmogGxAtHkX0qLrCqCe4
WiystzE5JJNge4yKCFHa3rk4S3GrhXa6NkI+tD8G1GRSzvNZN35/zf/jHsBhk43rs4CogT/+jOoz
JzI8Ijh/Xfk1tRuSkgM1cHD1178GviYPZP5YpOtt5QzlCjbjXZHZ5Slj3wJ9COGmdTVqFdZzS7sr
ArI0faL9F2PntRy3rrXbJ2IVc7jtnCW1ZMnSDctyYM4BJJ/+DKK93N77X7vq3KCIQLTsboLAnF9A
aMkJHyLHht2Lj5FAiSBFqcQjAKpFL2Nu+r+ypj5kbRF/stEFZ1N03ZeMWMOqQNHjofBNbRvGmnIQ
wUCGejITQPsRgYge4SSydu0rlra4V1hh/r3N8EKtxWyTxlEtbsLiZ1pPnzGItq8dhFMM/cr4ajVw
3kEFe6e+bo5WVc/a3thR31Lz8xWR8OJ0b1M0K2wXgVpup8Dq9rJDFnIc0ocWNrkDXEY3rtpF7znV
yUTN6ZQgY7aAC6ms+HYS8xy7xe+eHkjsqohEjzn2ABpU3kNCPl32aKVvW723ZtkW6wlUobbjMAq6
tHWnK1Z5A6gfe/gRtkBglHH4bHqMpNMpmR6sSC0OgaPomyIdgi8ZjkByaJ55W8Sx9PeC5BGynlAj
VdS6TzY04nU/9ahIjsqDHOq0+pXEXvBW1MZXLZpYU7E/mpWVj/IqK/u2lr4jx3z2UpKN8RQ0ZPbc
56btk3WgoHt877zf+29t8n4rcBsYx+AH4eJtQTJh/mfrYbeFEzvxo/Kyaz0XHZlkgI+6tstdY9p5
fR6udXWcVooq7PUodOtJ8yrrqXIBSE7Ccnay2obTjCN038D2T5cyzaeLMZYHtvfeoa+UFjXhuQ3r
4QJ9texV1uTY5M8NGcyypeOqGxFilAGnNnw2NMt6ssWbrKh5Vl76ONxPApj9TT9Nqg75DfnEVgkA
GaG3wZH7VUsCopscYC8mVl5LtJ+GDx6WfGGW9fhozx363OELInyodEQHiXmF3vccq6PD/hPQrIS8
kuohGk7THSiLlzn5zpJva8bOyvb/0SRvbD3dPMWiuXQYmhMMyJdO2MEoQW1KW6JM7ANvtopndPb7
c+8PV1kLjbZ4FkkAETvt9YPnpuXzlJc1qL+yX8ghsk1rvIc2MdyzbJpQv9h26CUsZads09JZlFzr
L5wZUcMvFayM5pjLMBc6W3bAIbcW+FwDoRiKqUThJnaGaKfPXgg5Im5qRda6MqH9RUosWDYiY/1X
vZrr8r9CqXmhpT0qRJBiwkct7z5zdYi+ppYo2CNWHGjnqnDxaCrVpr9orbC/2La9kO1a6gDFEwTu
ZXUs4QGnaYebDPAzd6y3PuJYsNi9IkRUekQ/XdZnCeRdYOXGwnNcD5eawn/sqiI98ceyBTK5RR0H
79HYZl5gP94HoSGLGaXrbqP5YjLVR+yFNQJXvDsnh2S/rMqOInTCfdIp+WJCMgkS8T+D63WArent
RtkamwTNNeJxOzlSTuEPeboJAV4vZVV2eELD/V0YhyQkbGoWtrEcJ3/Y2K2evXSA2cE4NO1PDvte
H7Q/HIENoKhZolIt6wmYWfY+NBpcVCOEwTQtVd71dtrXM3VFDRWAPal9AUPxFJljiJ1iESLQU0Nt
b4pDrLi/m+6dRVSly7gzx7UcKzuS+VZ5xZ+jbiLHJxUyt9075OBKcGaOk2zlfvew44oXgX11/rlQ
SzbKc4tbE5hMAx3E2hj6F17kWKSVxYOs3Ys0afxLkKlH3TT9Qz7XZJMc4YxRtTKy4gd7ODBRuCJI
a4MkNTDXQdX8Zl1wd0b4q56HZbXW29i42R3cbzYBPm9uWq4FuIgFHMJxIOVaZ+sWPfzlre6HfXPm
lw7IaL5yq2Dae8BDCqEzWrbBRW3wkKMo3J4UkR74rwJbgGwyyq9V66Jv4ONbiUNu81EKG96qCN7S
oJ9w2sUV0Vbd5iMT3Q7tdfOLrRvtwVPYG3Wxk0IkUZ7GUus2PfnCRYt1hYk4StcvdDONyOXOdS0j
VERUIyxCzjZm74S7sgPGMgTNcGl65C5XWa1j5NLwLeutPlxkT9hYP3iOOGoWnJdBd5rn0ITEY7QJ
efIJ32S75JtrOptcqa2Zm8xHD3HA5n1tYcX23GeZuhRJNb1WhRCLBo+TDzFob3rQdT+yftg6itP+
DFi6SDGsjU43nsyRI2DZxN9bJ/7UVWGSlJ9NKlF9W+XuEJ1kEfVFREbP+bva2C40Tzxplx7Pztky
kcEVWUpCOVDUQ+Xk1ZLgVfeq9aOyDYDnOF1zsFlOIMr0WE2IYZY++7/XqIA5WChA/gNWQCFvuVdz
Mpe3jvTP1b+1hZbT7n3DXmMAa2Ez71o/Az8QrxjS2ZiTdM2FpWbaW2OZ7UockR7LLvA43kTeV71V
nlJSBR9ixPqhSw/zCnvx3Ua7BsRGDgiV1gtZ7S1Tu6KfZi2ixs/2ss0uWcISI19zkteusql2lWGd
6zreCA4R0mVehdtabbOHCQnzqyhKdQ9oYFrIqrwD6QcwYyTWsaBnFi9KFNZPbys75TB4swC1CpSe
6+op7/UXknvW5V7gNWxdEsv5iYwn8JTKhLXVzErZmmUMuzgwf8ixwIsB6kTa9KWKg35/q3aeP259
0y95UcebWh2hh0ResYqS0UUkUXUuDRZtS1gh2iekR5RnUudr4Iz5pkRid+9ktnr1YjteyBGia74O
Wty+ZAUk8oCI/ExkOI62bTxaYWY+lv0IcsPAQ0a2yQLYQ4qFsIltyjxEtlUwM2AZQ5I9p5H6ETXT
NkIW8JsiEEW0PaE89pMO9MOPqn1b5Q2a9WWy8q0pfM9q9xK1pv8zBOvM6z3+ZvtTt/TUDrp+PGoH
1dI2sWl5jy1KNy+YIcG9mttldYhQG+lGINYBDiMvkaqildhaPP3zYFhx02OnswrMnbcmNqZytsCI
+pcyV3WEgcq/Z3PwSVqD2sHW13pGiPTvCce6UuWEU2KPx1GQWBO1E9ViGdVdt2/95jLMwtghsgpI
pqNVAp4re5RtdRPkeCOMrGmo8B+LuZBXWqUHRy8vwqO8apI8hsPzpy7H/NctbZdG/AK07GJlNdtn
fzCOgcKT05LqWCkR6R/EzRcNElk/WDRw6fFE81Tm8XdjSL675MjR1ivxrK47sa06NH0RJsPALMfV
Qgo75jDLUnsYv3GWSLGwijq832xnYc7k/WYEoZm7pYP1JVVZAJ75jPjvxgCgGK9FlU5noSeX+4C0
BmiiZ5pLMPCfmwgobpq+qB5YkbG39pExy0rNXONcVB8idcpgaLIexYndfZpe/14kUfSitm64R6jK
3FgF+yS7i7YAdJ3nuBYpUu6DtyeYO+fZyt9XCDEPbOAFf3fRIknYkGIgPGIceuskKr0B8efT1HZK
c5T1er7qp/SQIJux6zJi2oCvsu9C7BSYdZ9BBhzNSJBLLXGvxuhnsNmnojr4fwcErptc2N3fBwjw
Hh+9er1PIsfIT5F0xf+YJAoac13AwX9Uu+C7KgbljewNoK+iVZ/ypJ02Hi/Ok8Ufeqh1XdlGitE9
ZLBgVpU9Iu9MPFP3lGFhasn0irJYvA+KKl9xCB5fPWGXYJitfiN70eGJiFsgXQkgB4pQ6CAU4dgW
0ltUQSI8JGrlPMpORHUarRBfMPyzrjh6oonAGA1nwYuitz/l9Lo/modRFNVSVuNiULdDoRRrOZ9b
9AnYl+6xCErsAoqMJFKcVSeOLuoebYB+H4djf8KzL9qmqm4giT7yMq3t5rm00dBQcq9763Ri6VOh
IHgeRA9aG9i/2qpbOCSmV2oat4fGEn19VIYCvLBrRBgp1ABavJYoGdsxWesrg3NUSqwlsd1yJ9vI
xLkRsjHn3trff6441z+TZ+M/ZP4FO9hunCw7fZ2ISmbLKu7mZTjaNE3ur+QI+Sjw4kYnXFMfZVM2
DMkexiWAKKXAzsX2PWIR7AiMMlKfoqgODuzcsSRIde8JIDMw8EZ59Y00gq2XmOQAh87fDljAXfU6
9h4d1HAV1N1AYpXIWoM2gpoS+OYVobHsUFXWsPRH319UVdFeNeE219abXHQ5fGsnq2mJfKMfELHh
X8F2EXGdnTmzy2WBoELzoPjJ3x2yTe3wtIeNDYjUKUnwOLhRdQiAXGXB7mQ7jaN+kbUE8sUZtvNp
gnp2stSqwfh4AGkNIW87ToF37jvdBb+aY1ipj725NXr3uYpq9S2c7GI7IM24NTELfIdhPBmh/gGe
0d605At2cRVG73362UVC/0jCsiUbqEVb03Z2vJBRpY5iXIOJua26zsFQJtNhgs7VKUXeuJ57/ZSF
SfbKwT1WS8IKvrFgRm920yIRYmPYQHRyJwoFXFiTvKgw5H7pQKCGigR0S7YLlxofgzO8xlcaKmMP
JTJH20zLXsyBV4nvJjEZd7CBHm5rD5gKKqvIq5EQthqP43USftRO8aJ7Q/8rjH6EXq+gd456RTs4
Jf7kCZpZVay8lnHM2QJ6Fbtod28k4wgdSje+hqRzFmLM/LOH8+RLo7ibZB6WGYEg1ucO5IKpGj7M
nzIzjIehZx9g5MODbCcpl2911ubbXa7nvnhRpD/B2wyheJFOS/UeLrSqNstRZI89DMRLNeLoGNl9
verHuN8OeOThQMceo0LmnU+ZEjyDQow1bQSi5a2YYrxDp8RYah7r5H20zkyocHImvbSVA992v7j1
Tm6Pr8etTw6oEfLCRihQjnLuqo7cde50+lr2Vij5nKIK/J7lOlODvOvFKviJCk/8yH1clUQ8Vu9g
jHcILDugtCPrFKFzIwUk35WhSZZJGoTnWMmGFzDie4O1YEGse9oR2V5CNYuadWHAdnMhAwLmnfFf
/NLGTamCCSzrtj/XSXkA8qY/ViUARHWmgpWNCwaj1tOrX1gkhWwLMZW5I/G7pYF23ddUsPBlaZTs
KpTp3hp+IyRRy72i9/6ugupWk3EC2cNOXVRgYBPw7F+t3l/WvTt98/EvRY0xgyBdGv4TNuyQt9yW
D0ZKaD4be4QxppNPkG+lhKX23ttLRB2S96hlmddG4GciNrR3Nxqe42zUromLFYVjjM5CBI767qOp
QGBbz85amo7PtmleyFISYmusbYaT36GYC3lVxmqhLeVlXYduykFm7A+/W1MIVjYHxW2nxso+7rxm
EQkMjJZdJaplo83OWziMX2XR+UQARHDNuxGdxHxSd+MQB0s3LchD2sLbpDo5Jn2oXg3eNXvJErk1
zdwQbcqBS9STtoB4yrC5mOBxGQujy1e6W46nQVZld6RzmnJaJ2NrwkA5jZxwGENxTtSIn35tXyro
9isnqIKViQn3mb3M78IKynSXudPrvUleyWE1UXmMDXVsdfIgHjcoVVC/tebzFEbsjAcPdTm7wndv
e+v3xYAKqeC8JwhXDwc533D2I5Kpt3v/mtzIJ4esNqIxQY9BXjBOT3WfTU/NpPIDQ15zK6uyQw0K
3jMYFe1lGxFAxiE3DQYnPd6bVAhrUeW0554jY7Tk+LtALcZ/kHPoFTy6Nny+D/dZrM6A73cmODN0
JjxbPXL4eZXD5WcotvqLwAlCXJwX1vyUszdH1dVlqKXDQVa9Sn0SVuI/gi3qvxRqvMAgJX9LggrG
CjuDWxU7i3pHoFpZyd6ZJ7Ty9Kzby6rT+R+uxlZi6rzkDQXm+XPwNe4eODJ9K+b5rCht9k2Ietvt
UxtSBEqOuL2sRhprvVNm2UVW4xAIHSH+L93IpgcH7Kv8mDEzuoPuQzgn8JS/1TorkNWwAMpeE8zu
QnTzWWzuHaIIlmGmPCeZU12tXjtMDi6iWH2tOZWYD2avVuvYBPbZzNV6jC0Y6VyhjVcsilhtoQH8
R0fZfdgAAC73ZtLu+aFvE8Toag1xXdc7D4rbIE9o9kgO2f218dXpaWjL6cn0Un9v5uox6xPjFAPf
PHd67hOtcX2+bq/ZTZ3+LptmSgcuLXMvv9TdaE3mwbTIuc9a7oXSt0czHoxLOHr2sg6m4dOrXqGi
xz/KHiXD3q2VRyzE1H0dIVQ6pEb4Ja+sb2EUPvErCDddnSD0oMT6S4+oztk3m4+Uk92L0Nrs2R9+
yi5ZWIKcfdAkj7IW6dW0QIcjPMrqiEgpfixDsJXV3u6rne/Yym1qwwzMWeAsWOjJ/KVrGQYmVvEA
qlc/4xXgXVFmH/bYfuks9dCtl5pX/PCbEnBL5xDW1vzZ0MwHWhj1ar7sUwG0WBBrxY+7J8WCkq+q
ZsqJ5J1ycuZiCMBW9Z5LxmXuAM6qnOTVvYq0w0Jx9IynqjLfSOWQDQnRrFQRCn3LBufB6T39KciG
4HngdSpH2XmRH2wgcitZ1TSs6FXW831CsI7cavrcZsI8eAIUIEQ1tt1zIa9kITvkEOiGztKPSm1t
KIrYAFceN2zeeFQ6oGdBWE/HyhbZG+ntg9I4+dWszfilTjVQmz4CjXkYnX1DEQt5U5EnhNKrUIOW
iUGDXdTdOnRmB6wqm10+u1igH8WlrMsxyKjV69ZhUyGrbiLC8+1qngGmHVZbBEzJA9qFchvz12T3
exwVGnDh4U55+xg5SH6WHCOrZlhFayeqsNuQ897/CjlGCdSelbZ7t9GY/+GzH726Pf5UVmeDgHaM
8Huh6OlTCBL+5BYke62yHGFcYVQcVCYCcyFk5RQJP4R7erbcBhl4UNLBkfcVVc4lpyAtkK2mFvaM
iPzWWBq6OaDO71AlBPpkjF9lnxwVAW7ZGKNurxKtYFNvtP02CrIUFjXWmHqjP8V5/iMHZ/bLTs8I
bio/vBDzq8FSu5ekQrWR7X126sGLHo1QyTat04UvRKLZVvVA7736Q95cBPW3sISeUYsY5VL4G5cx
nbJDOigzRLu0wA0RDQNFqX5DHnQz4k3xS+uSiw0z8d1DU3zZOGMIGDHGaAWzwp2WadrDkCYRHOlA
+QqV8lHeBGhgrXGIfaiRDln0ZZueVLv77vRF/SwLy+o+AEPMFqwq/O0KcZDBqbH2mEcAfqueCdEt
iXAET7JpJL+3Vvsc64u500wK9dFpeDvP44MoKdeKaphLDNQ40yNj0BxlMSmc6YNRvWSsIFtkAMts
ozsc/mXvX6NxZmiOGTTgeJ+2OsmXeN7Iz1UW9wfUAJWTSxpzF6Qz4nF00fMFC/uE39LqVpub+Ngf
oe0NJ9stgpcccN86HPphLUcIzc/O/OK+yk7ZRO5jA69JfZQ1vbQs4H6C/FbPL2pIHrAFiB9lofpx
8lhWrEZulxqbe0csZnAIyl61W4SAcixbX/V2iZB/6C4CztNEM8ryKNgRNH6OpRRSLcd7oQsCTivd
mQrA4HpzMHTk1HkidUSjQAmmbeA92B6e4EWJKL7lZj+FwLspbo2DNbtRJbNjVR7XxrFBfmOsfHak
/zTLPtlWOz7+ApUOOBie9VOOY4qH9n6N1csTymnpCQDVi+ySRezU9VZY7gDGSfhPsm2Mkd/zUXfd
yLv4rWr7m3UJhMUZgRgS1kqS/AlIzro22vzF8NTsJcIHoQvd4iKbUsupUV9RezbVjDeqbMLUmHXi
doNhZk9Fi2NR6WAOF7r9taxJrcqxtuKC3EFLPEwnoHQAxXeeiSqZUfqQQc203aJ+aaI5RiaBzS6n
CTN3F/3YBx9DHX2ZJi/5FeY8j0mN9n+uQabx2+5HbWrftaKtH/FbICzozzKqHNcQNUtWdlam6lZW
8yb9XWVfmh8GzXqXmn5m2b3okTp8ASjCksFDsRtGRX32U/HrJvrHAFBovwcYDSBRTQl/VYkxXokU
wQ8ks6o73XSVTdlUtSuovJh3kju7enOhdR4qas302JBKuuCugQE9YbUI2ggvPgKIxzbPUnwt1Bdz
EtEqcPXqlXNos1A7P/hsqvYERIYTdL6//eORgD8WXlR/CsLBZB0G9TWFsoFrVzE+lbpOcMrOsrNA
ymevhvAKbSM+kJcROOv4xnmo0nQbWV66KMgS4781N8oinK+iCkxPGIbZRkN2xD8UsGCnStnpunYs
Xd6eKHKWIEfmAkuu31f/Vr23Zf85bnT9n1NrYGSto/Gdt2q08iBwHqPQm4275stctir6CFAsS7U1
THYsvuaeMSvrfnO79AT48dGPVgXqZphBU+iqAxvP1MA8h8mtKZ2v7lXN76A13etj1z87Q61u5f2y
Xd5xnzMp699T1UTy1rCG8aOdnafLP4WtY0mNaBTFfIVzNqkxpCDkiPtY2alaLgbVPpifbW1mP+QQ
lHiz7Q0FWFmgGhrTj3ZsR+FINX2HitSf+jBCtljXufG7XwKn+eoXjovaKdTd7MWdMLcMO+sDUTEe
RA1vYm1sxFV2VglnvG7qhoPRmugDzpJEZHjGS2pm/gabRNQMKpHaAEDdkSOgOccFS1yv5jFGYFQI
tzR6e7HPyC5pm8h3ygVqER748xnFn/OI+Et52UqZDxSCjs5NCmSu8wdls7b8UnEKILO3r/m/vlf5
ZXt9p65SHGMXKoHo6ix/IaUTNxsF+tcqzzDuVZRhPP3XVV6kmCrHbrSTV//Vq8SptyJ2/gl0wyAB
GO+trmsf7wXktAQV3Sn9qyMEB7kVo60uPMjwfw1W02kJSK4gqmP9niRmBGyL7ZjW0bYI2aaUufOk
eWl07ZtBfxxT8VHNzQ54qU04hNVWbo/+jLLTTH/skTYECP2MPZmHRwAQdK9Jn+3Ktc+iCexnAQ56
nXg1HgkxrxmWwnoBExb/Z8cRV71TM+JJtrEIQiGu3txWphHRtjyO9rINb9UYM4+fsuLq+XBVQj/b
tqbqLOtRU+DF1fayzdJ9qQjAlKBFTgritC0YhdBvF7KhUk14o0jTcp/xFVfv/nRvv1fl1Wg7FyW3
clJrVQmPXkHAtPamJfIM6fFWJTQUGqX1pQnq4WLMjGLZPmEmtSlU9BbT+a4SOxJYkAG8QaSuPWW6
muh5PU4mptAmMuflDNGQBVqVOZ62abmXVXcGcPihmq7iUbhrO+i1x7RY+I5WP8woKEK3v+IGg+7C
tUFw3doxdYw5up1ljf9+OsayXiq6huDjfNP99nQoVsnoEAyb2++d7lCtO7c30AL855OqmewwBf0G
GYsGovQ/88h2Q531V0ocJ/7ME85XnVvvvagxj/d5ZHvpBcfKKLvj7e+u+/EjynUclWyCZXnsWq/C
g6xFxjvYpHO1TVDBs5qw248QaV8tY8oW5Ayqg6dWR1+00XOWje86Cy2bXT9cqrk3XUJ8IR8sxXcX
6twhOpPkej9dCx+gPL5Jw0q2u0SRKmOENQghYEdgXt9Mbic+8mAr+/sqCjZ6n9d7AGD6l1pF4yYy
i29lxyHN1FxxSosIC0Q2NcS0+SBTBfajERh7FGMznElRoWw3d9SF8xRBGHlx8ZU6eLpVr+VMuTei
9RgRvwjiF0MxnLM2FyR5oMpm/J38TK1225lNflajvRxRDRr4rtkluGwadYnMTrFObX26yCIrQvV2
RQx04XkId8umGhglK3Vl9Fu3ADMiG4t58K0nT3lPYH/TbO9zyatpgBVuF8PiNu4+v1pU9Vr1ctgo
8zTRoFzxWSFGNEMab0UbNKu+MOGqcCS/tXmdlqqQHhgjG+24DU8eTLQ/d8lmpQIcKdv8GyRSn4GR
lgMZN5umaTVpTdQu7qPkTfrg1emqLg11b5XD5t5rCZwDlN7bqGCUHgstaAkvxe4X3W1asKJ6+RkX
6QFVPbRhxPQAmtP+FY3pi52qznsCngaKDhvBkocATIN2we2xO1h8wx24DWc2YNEupYdslI/K6vrW
aJmef479A+Zb+kXhP19fyHG9UHgjuoaNblnoQuMY/I2CWuUxtk0sfvNSaGxCU3atic7my41pxOQj
3kQkUJZVW4LuRbxgyz6H6Htq5QeomghUyGoW6dfU+j7NFdmiFs6vJNGbk5n78QtWcPpaFfyNsooK
JJJa0FORradX3mWzOqEe8ixbKrLmi4n88eHWl4bh1vdVbSXnxq8yuTTO77GyyWhRvcsS7VFVdFIo
noc1tVAtzBGZXwBA3LXjpC7lbHA9l0RbxVHNWIeaNK/XRTB6C+AMEY6rtJkEc8RfdaXt21kbjvfx
nzFyoCzubajzTnB71W5VVzYz3Oa5D6oG211U5KjW9zZ59dcHjiPotRCBLfKm//lXyJGy4IDxzTdJ
cOGWAblKfPSDI47kc8RRXuH88fvqf7YpUW/vSRss7zdkRjIc77fKq3ubVaXrrkNzQnMM7ygIVN0K
r44N2E2xj7WW5dWre08HV6eGNsnIvy5lXc4BOERd69FQLYw/U/7rQHz7oHTLG+vahy+XJrv7x8i5
7jPIDqAo2LeXvXYe6mYbqs34PgyagwXdaJ+8McSlfIIYrKPr84F572Ya2WK2HSDr1J6a57aKwIWS
uwCXXOWs3uCnO3KgP9q4XGa+3WAo8IrURf5UzrpmYz/uq6iIeRSpoU+aADLq9xM6BMnSg2C/dXIb
7fpZ8EwOSdq8nWUyYGHOd8iO/zGJHCCL+0SqFWJk9v85yRB3e/kBqsoSzHEXP/U33G9FtFAIqGlo
1/3kTfjkkCT75vKgLpqgqL8mClkREM+Ibwdw09BXSq56XHXr0XTrB8ynwm2lV86pHVENyDtrPKSu
7R3yKBt3RldCccgtc9N7ofVAaCdf22M2XruxQd8w66YvtVXhGR4G7tcmVgiBEi5EBSFJdn7hIGpb
4LGzCLo4W6M4BtQiK4r2FJRz1wAbK54caztC7gMLLlaV2ipA4ROkkoosLVbZYAcKgEDhHwj4vuJh
eHBB8E1zpvubUqIHg9sqTuDNY5cXz0M4uq+dickq/0HpUnYOQ5luzSBGSnEeO+tJrrpEQXtmroqY
TN1QW9mln+9trHqljbX/bBqEjAZNWcsplaDQz71r57fPg2Ib7Ym9EBmY5yhG8FNh6Irt7QNt/gVA
xJwF8BzSYxHvJsOpUGWpy60JC9z/jCKRbGPVf+stLHT3XZuibed6P71YiZ6NENMeqyUbHWGIZroO
weaA7HM0Rc9YDS8yc5+DWfpM9cpdzjKj55Rd6gXZW3Qf5w41tcmXkv1Ts2DYaB1CvGNrqcSa8k8b
gvNnngJUxsJEvfr4he8yEMPN0I6kRXs2NYRmP9lHSWu1zLfSVd7pSDKWdnSJZuANS6f/mXafgs3m
twz08apy2Mrg1/erqPUesPdgQ0trzhby8k/V3BQWuXF0Uuvl3uSPqnYISrSMc2wq50Gyz8uJ0oS8
kBZyLsus81U8pN22aUVAeqxum93v/EWcdqepI+6Yxd7O12dFgya21tC+rU9FNWECQqd8CatYw8w9
L84ZikfLFrz+pimD8Xgvpr78XR1TkufLe8+s2xYG2HtwpLQGRN4yqEpjPfpEVuNvjq84X+soA1LB
CvxsWnm1Tt3KvKioN+0SpzMO/JamoynQJwkTQpsuX/Qqw38GJoliI6jWQUTzvGcz0yb+z0NcfKJT
17b6441GTM23Y+NRohHmPpCp+qPfDhcLBDtp911TpNnXKdTcY0oYcymrObCAVUOicC+rA7rMRpVk
L6KppgdHU381IsAtOOv1zaCrSJC7I3N0+Q9E+k/tpPsLHa+HZ1ZcsKtB8VL7nfcsm+J6mLfLxYOs
5VWmr0wD8Wa3qHF6TZsHkt37SQ01kNGieZBNf9ozt9KO9yY5IgSdgDYaz5WviqdQyV8zqzI/PbyO
YObm45WQmAUEFPK2IQr1KymsTes6xqeqohwdgeN/0EuEbg3VHVYo+xqfsBmqQP9MnpGiKo5gMKsj
wbUGGGTmkJ8sSkiZeVLDo2nrY2LYdckZkfptUOtM5r7zkXVrULBBx7V/lgWKR5sAkOijrJGtGFBh
xVRZVpE20h+yKtjdx4sEnZveNZuDbNP9Cb/jcV4S5imhbYhnLJkIOJSg3+emNA6zdVgP0QZ1AEyj
ACezScJxFAQeqtrwiGURuHW9JsXYz3I/2q2t9LFMg9X8IEcIHvy95QHzkFWrTtVdrBOxAO2QnOy5
yBAJw7ZL38vavV1Wb22AtBZKEZdHle9bi9+iaGoegrH/HDEkgFhbJuTr+JUZZlS+uWVL3MIJvJ2s
JhUWFhU89aMWGqht2Siwtlb3heCk/5OMySI1EBNejLgGBRmmRYrAFKEc0vcp8nBrI/7xTCIoXBc6
8M+8AZvTqFl3dEzNOtTe/GSJVr2UOe+vsA92pTVuB5xNTlUqjLXm+9VLiRIg74xAfIdaubTZEv8q
CngqmePB/4vE0tfy9snyp3qbOpp20FCuKXTeqFkxWVcsX/VNyJl3Nag9D3fW5AcBCvYSZ4p1TfMU
SlWQgRKY9EtFfu+1rqL3KO2Sr54YvGUR88AKLx62Xdwbh2YoxtOYjunGy0wyujVezBy2vA8vUY6x
FiC94ZdI3HdufhUq2VhSNedwiAFeuhghJmP3i7TjV/4/1a8sKyMIksB/qqJJbEqlrk8EUEc276O7
LSqVJHKlOhsPk7wHWSQ8F0tFLab1vU0byvHM6rQgVYCISQ64b5lrzrhpNZt6kCLV8K/1wJrHC037
3e+YrngYi84l8O3mKGWYYl9NrW3uCi1UdnZbJScwsgnvFZSI5ZVsQyb0veyaeCvbR73udki1v3VE
GZephjGitL+RVcsT2NPNIiiy2pRFdSDcZnzRDC9H0VdTVyLBmj0wS04vqe09qGGvnyqf6Hc3C665
HuhjLQ3fUQTQNrX+/xg7s6bIkSxt/5W2uh71uHbps6m+iH0lIAISkhsZmZDaV9f+679HIruyq3qs
bW5k4XKXgECL+znveV6YiaNHjdMngcJQguRCCOI1oJjtJaSkY+lhlnK1oGehENXcs6gwJDEbiQsd
gcJTJzBmpcrTeHCU2iTt1dTPbYWPKlgN57uuOGsbpy4ubqEsmpLiEdeqX0nMI6kqUQcVaelRHIYR
y6+T69PJJQbzpyCqJvPowHgwGt0EAN9G940a3IHpDNelOgIHDSknJ3O1NypHuzWJpV4imGoLQ7er
l6GqJE9JwmvzsFRTnuwyTB/CsQ+vmmPwTuForGOcbaqzevsclWo8fNXIvkNVoz5qbbixppO5TCz2
0JbEah5m6YG/bHmwnpiUNc9VfZh/ZKkk9VHRRq7K6dyVWXksSLH/o36QB7HG7YlYwjjPG0dJfiSZ
rW5bQ/+5a94/N+O2GY6uhzDyj/Eji/xdgtfeksko+O+msd8LLV9pntq8cadZS2HI/IJ0uwBkk1gb
rUiGjdc7wSYiqQWdp0gAhRYAhB1d5YFlw2lqU2nKtTWuE6WP7z97wwyhvtrk9c4a7DlHKO7TtDI3
uPZKAJ6pej93tJRrnJ1GJY2hjdRXWFFzlyvNKjVw10mV4RRrvv+QSBVFQ1wQ6pUVtQfTvrYyfljR
aBEowojCb4nhjFi1LDTfrr4SgfyaYDrxXlCYSTIfxyt0n4siNYcfgOKunm9aryPplIWtBtqTBp9j
1alO+NBk28QNxNowAv8e8qi6Dga1v49dpVrLboweDMXhwgk79YEinAsx/KsfBObKpTSFxNiUcnem
lDuPS7jh7pRVjxCcfvZb8YiVV6q10bEy3PxCGKo+dap+DacydIKsyoPMlWKLOJeI8KBh6y38EUKm
BU63APPzObDo60ddtgkaOg7TtK54SPrdr3MwKQyOaad8nw+ZTzuaiI29HB3GXPE+j4UbTmG9r6W7
eQg1/msfVwGisIl+9RWzOQQI7RaNbWrX3qMq1AAStlC53/ZzM1P94lIlDs91Z1wOVdtuG9nbh4JS
0cOIk8rE3fij3WMl5gRolOpYy596YxFRgPY4N1yc1hQih1ffCYunLAjuGuxPKBxkIPKX74PHdJOI
HbXR5LsoEgopCSzujc4WqIRicTKR/n/zfdhZY1aOz2IEJ1wVWXHTMJlbJ6wWLtKQ1VYxNECiNjwA
Gctgz5MqxukAn3lTIVpuDqJb+TjJPLIwhS8Hnvdr1XhvdVUl74kaYVxBzTkLYGjkpN9xXmMyaDX5
dytnwhXFALVagMBd3vj38ybXo/DiyIfOBfpKksL075XYc9dD04PuYxmcrXuyBrYBTUNhAuIsJBIY
8MT+M4r8JFtngVcsrWDoN/PBoyvRzIfaWtZGzpSWjctdTDDdbShddgNumYbqMeJsydqwuuhnzzx8
3uTWXifAdcZGxz8V0CMSS+TaQmm64S4TgCg0X5mWXXW97IJ0uJs75k/zJh+Vb+Wo9Lt5bAEF2MKt
tC+vEAj9i29jILcQRepfdAW6r5+DybND8sWqtgj5Lu7iaaO0JuV506fKq0H89gMxlSw7GGDnxb+M
82A/sYpUgbRMg7W5e/4Y9yzGvLIGqPLns0akknZ9nvzow/YNe8n2HthZcx20/OIqZYsEt0DeLAHU
YuzavmSyCBa81cTFDoP6VnrWoUCm81IZYbXDSK9ffx4VRgUgvw4Sq1dVj25abef9dhcru1Cga4e4
2i4Graa0rCDV30wbHNYmVjJxhJ8fa89sFkxanV0v3R4Juh0MO4RI1HzFlyhuIG0EAXrjcQRcVEHe
GFVW3wRaolNgp9+dwc5wCmKXLaMfIJnJ6564XPJHT6F0FTznsGIxkD+atSPO7QC1Z+osjKB4DHxI
pq5RXecBFnHeRWzBp4/U2txbQSiJNRooxD838dLoEu3wa78vyuHQBGRaW5EQoLFx8uzrC9dfcm1q
xCOFn97U1E+v8wCAfqDGhGw+x88dvJ7lwvZ7Y186tn9fV84ea26kLVZa4saYvuOExV2jFC1u5T42
0eyOLMfZQV8J13NTr1JjEQi/OLsEGL6YytuYmMVLFyYwcQ1c08R8UKrYlA9K6zD36qxPWNqUX1hz
iXM68Jd/HlVTdEbplth9HgUkf7TC8NakZnVfd/KtQ52+CcYE5W7ag/zMs58bA5HOYmjdbPOXjnnI
vE+IDBtwIiaUaEZ1v4hAmVROGBwNdXDuKbfaaYqdnkVWuPfzrlaH3pRgaL8DcjXw7w8lZQGmr6x8
UhgKL/2R53tWwDc12uxsO411Eroq78OuYjFAgdm+J2h6L3qlum+HvthFhtYu1DZMT2Xg3VrPUe59
rekInFTVt1Izb3msuI/ALsSuK/GsyVShPqtWsJsHmIWK6SeojTvcA1oUAWW8TLI8PlGfJtcyqs3n
FmSyloT9O+4qj26QqF80zG/WnRdURxyvqrvSp3RpKDT3FXHfah7KZQTwvJYmdkxeTWWBkHs96c17
Lp14qemyePcv80hCaP6yQkjy4LdGvNcMXWyHOs6ucetF2yLCU+qEnIIpfuINy7gtzUNdjuYh40qk
ij4Bw2fg/ZktUC+xo5r65lHzZu7/1Zx7m4qIf4bKYW51DWLZ5efZ5hOPOuUKyEk8UAurvBvtSxJR
zxrVpU6RjRaf4kCnUE4FgJ1JrkWtE/FL1/RvU93rB2ulNEH6vmh75WBLINe4LiIxgdjwWBVKtOZZ
Ke5GVxc7fQBMortqfsYDjFeFFSjXipDGMoMw+hVbu2vYWQM0z003qCCpC+WFl1cQ7dvOZgE+fwxs
kazTVNkAEoywE9Hrh0oLm4dc99p9otfk2Kd986b2qXaoRdktRqP6uc8wMfmtEZhy4XEYLibKuWBu
oiuxcmKWrB+onIAuOWiT1LmpeddieQh3Ba/kXP9Binul4Srwrfcd8J5Oat6qNAw3RDzqE5lNNGLe
cOK5ix3JtMFu9KYSudj92uVywrOFhojklpUVpMH7H5/NHKIPqeORnCuLvqw2lOeR2p9FrBTBW9vK
L26iZCjtqj2CItVfNFW1QCvA9+DJoxvadoCyp9gQNJIfcVBSe+5H37yxJM+FdOwl1yuD12kSfYmr
GhsXU61uDeLBlZGM1r3aGohnw769M2EMY2hpPRCYyfa49Dm4rufmlfdxuTRszsSS8qVwkQpm8fcW
WARxLoOQd2tW38KUBDi4XBZgTtBjtWJ7lxwcOhFbOz5iPUOqAjT+1pdC3hdpVa6c3CZOCxaEe1p6
3+IR1llrwDgpBeASO+g/4A+9RW3UvighFREWpZ5XonLvRoQgjPuxftb07px5sM8VHwB4omMIpmGy
spX6UO/KRKa3eew8pFKSg/D74gWAjbZWsbE+IqHOF1YdMKkHy+osmbznR1i0lX7PU8ZfpGbdnZPI
8papIPprhp19dLDTWURlGJfLNIwvItQ+It+9Cb1Q1lXh9i941vhU844W07NQuWaArDW/Gl7I5jvb
eZgxNYuABf08DBQKels8DcbeM3ER6R+yctI4kKJcFcLoj1T/mDcZjg9aIToqTnDpdRqKB0fxUua6
9R6y9sG+vAtuiA7Ftkh7XGEkUW0tziD9t9k99NpuZ6PV4Sea6f2vjsixHhFpa4d5F3ADbRvLulmV
8uakY/IeqdwwrA4MFgQixzioTw6BYZDzzj25cuEav9SDdRdjF/RRB+7ewxjo1Qp9D6a1MhDlc3ka
Nim+6pGmPqRlEuGVl5vfTHwJ0ukgZci+RUUJM6Ef1EVlx685uanpkoWDHRb+bm46zF2iJqwfpzcq
VAVCblS42y8RGYKVJP53mIdx1xtZ4r9IlQe2wwplCc/uPimor/P9nmlmpCJid23zRa3Rm4bjGB7h
iPYv0asbNeaLwZL6wLIyBLzKIM2EPNXaTcI/kHpebfJoo2QVIb5z8WvIAPOmU8xx29mqXCZh4l9d
nYJyBcwZlaxUl8zNuSNrteek9aiqnQ7FMQ3KytWT/zyNqut4E2vxa8RqKVrmZjtu2rFG/jWdcD6D
n0f5MuN238775vNotnfWK4qk5xbB7fg+jHhATT9jPrnaQiUt7Qq749oTW+BY1QJvRfMAH8ycXHrM
Ax4I1ToGgL9UkPpuTYPcVcJU76uaXe1emK/KiIWbjZfujrC+88yMfTnvVxtVXacVKRJbKSrchfSt
cEPrFZ9nZdUoRnugNsYmr12fNZFbO4KPHlWF7nDpYcduzaFRF6IdqG2b9nH3DBfMcYJ1w4yQxDrN
Xx1BDbQqjBq5mTsSgHtbQn4BFF3zmFWacd9KTX/6ozWHhooYrkynu+sKX90Rbq4VegeWA+pFd4KV
4mh4RnqGPe46A/e6JnDjq5w2yVBDcbUCigCm5lj28dUP6zOPSVATUyvFUOCuRUs9t6p51oiibNuF
SrH8dRDO2RLBAn6a87i2x/+t9XnGjXngnCrpekDODXs3VvWmt6SYbDMzgIgqmFCvwn7VUA6+QfG6
GvTVcxBZ2nqc4LJzb+0w/8zqFpT61FtqCTqzcXiyQgw0oko+zbur3kGg4ONUOh+EgZuJX72lMS3j
IEeId0ezkwtF/tGz/DbvZMoM7UGXMeXjVX5m1kgWiGz5kzvEIaxH/xuuxjgHqKGLaFN7mvsslVUA
/z6YMFqWrs1xDF6VuFjxNJDfu4wKvqor5L0EOnVIXAzLnEwZXvzO380jMhARVJBHLAzI1C7HHKNI
JLK3eUMOlRwg6YVDXenTPsc/tsjJsVdRks8hQ+Z+tceS6tbpKJvF9l7otvc5Yj7K17UjIWSUK9NB
IeLQLTg04rDTAfO+EcY6SpofusANUI+Uox7VyjHO2mwjG926jQKPB3OQ1vfIRDvB6+MHThBPrAdh
7RhDCZdTyy4oteO92g2sKLFmuO9Ysy3rYoi+emlBDJ+DhC5W0klJPkgxOeG57jXroAioQVcc87oE
GgkJal3L2mQ6CxCwbArlXTDdJaP1A47TG7kg/9nSJ6hLFjaIamoD1ZCPrXLmOPdKBMunjdz4FRks
QCt+pMv91hgFhF5yiPiN6f5VwF7eyqwdD701NGce3cU6shrjKdeIovFk5TW/h/7frlRbMhmPRHtT
Y0HOh7qfcWo5gIFXg4H4hdB9d8t8vb6rUuc8dzZe1t5ynhqTzWV5HILQ+pmRbatBbrIeRCUmQryr
giBZJlpoPWXWBLm3w/jJyYCbeLWqPwj0YWDm1CYNVl0feauhV/TzEKflYjaBlVJ1qEgjksU9Xjzn
5A0QznVbVu8bJfHLDcbC4uvgwrRvHfEYjoTC+xzKQthl6teiLHuMj0f7ztK6aC35xlcZSBQd/PJT
j4Dw4rnD93Ky3o1Hy90OTjms5yY5MiIBmHCetKnoZjqoDXsYDAAbQ0MEt0SKbt1XebfORrKKS6pr
9HSLV739KePVlEA5/tLuzqpdpSSLqTIxWkR+Sn2iL9Uvvo9/xPwpmfaNtie+1PWLaLXLWCw8BC4n
Jn4jUXonVU9jLjaRSUGbKpzoGiL7uqSE6Zs8I9LEw9HeCcIwC61gPpuh2j9mFkk1xTf6r76iE+HV
cJk1EG9+Gh6IyQDB7rFGZgaHExoy8E97hLljJFSPd1lvLMkOJwvPhSAAjMA6KopoVySwxzdFAy1T
g6mzR/4pUjTmlltzR/IIoTWWwrcYqCByVCQWczMVQX6rKp2nfGpekHuXDyw/zW1B2nbZkonE8Ekx
j0ZNmqWKsuRWqZm+VUbSN0aoq5QahNqq8jJ5P/eqkdmR8wpUwB/T4GlT9IfAiatrnIzJjZKtel0O
mljPfSGMnYe4fP41GiOKZpUppbH5HI+c/GIVaCR1dB1yuGSEx65k+M5KZZUALaeWH0NjIYaIGc3A
IlOWwY4nAzZ/TVA9oFVctlrhE0gYmS7Ein+NUg95cqgxTZr2zRuMf45lNoJ8nHaFPRYRdVasxmFU
T0bqavd6AfEfzKD4MvJzlm5lJTc3A2lLJgAFaADNAnv16GxPFKFiTD8o879jUmccmthAbIQB+01h
FnyLNOuLHYTQifXQ3fDYr9d2NyWfksg7ZXCZnwKtWRHmtV+c0rR2QK+qtTM13V4LFxAtcJbgbXX1
0uZhHoaxorkRIJK3cxNQPeroG5f+E3Vo6WvPX4odsklBUUPpu+mVhM7y9LUTqLeFpgYHrGiNL3aP
BHsaH0QQzJTakDuKJ+EWJwZvzbGWSzcBs284YbMo07Z5rY3mpXfA/6PI2vcN1DGU5N9qw0Vy5rVM
5ynDvYsbf7KPEctGCoXX2le4J3gWVI1Bni5kEZqRx7FlI96rvryF6ei8tX7IC1uL86828p1FKdEB
6RSxLgVwrE0dinTbqOWH2veQe3tjK4vSII2kDwT8EV3UhCxOPoVaa1VttGejqi6JUMrVb3/773/8
z/f+//kfOfC0wc+zv2VNep+HWS1//821fvtb8bl7//77b47jGo6u2yYONo7l6KZm0P/97QpLl9Hq
fyUuGXPotMmTq5Xi2FfQ0cq0Goj+5S9MZSg2p4gfrkljrDOJR0elUXe86bMOyzLZ7A0CSt5STxpy
TFp1l8NJJi9N3XeqgMFPfSHu8Y8SJ1JPwWrukKGyRT/kP9tMkSl4DXFUUQes+HT80ApTfJHntg7a
L03X6Q+uiI5lk6pfdEQU55gyOgCajKFkf9jHsVSWyXyIgQkaq72Sd6H6nlQFZt19966i6X+yHMM+
M314N/FTfgJs7JynPryNzK0D8WgrjDoFAW1qX//yKeiS+L7C2GTFhC85l6QM1n6ZJV98V7zXE0a7
MJ8jDPv25oQQiAsnuYPVd5uLAjRSHY8Zon+NTPLDvGugjAb5cLIs0Flufq2mwiEVB0RfLIFlSVk7
ZqdDnAD4wn6e8BG+Qg5XDiSxm8G/5lIqvFBkEYPO7p193IH2WmYyRYulcLH858vDEv9+edjMBzQu
EzFdH9Pl8y+XR93ohgMUI3/qQpwFge+aj6VamAiOjWSN76H5GBbQBjxq/D57heGMdz4rpFJNIyYd
xTrMSucDz+6L0Rvtjr+fqPqk3uhyAz9wzJyjqdV3HYHgpvcOeOS0h6zBJBEH2lYf9IWpklD7ZUg7
f4oN1z/DMWMjoBzaKVIfH93uUefBC05U7ClaR5v6uS821KONcdIqE7I8d6NnxYuMeC12Sp+fc1Ms
sALl72D53qtfpopGMvupdfBVK7n7z9+qbZt//VotobqWqk5rQdtBPfLnrzVLQpeOgEk30p0Mn6ir
ibVTT9n0w9wKphedBwZwNTc9WzpX8uIHDPHMhYsNFDbkTWatBtgFK4OV8tKaiknmDdO1n580q786
FgHvFp7FFRvIeXVDBjx5GrL1nPYepwY9cyPWtLkRW5l2TznnA7MncUAGMGyU3vMeO0X9MadJNUKf
itMtWxD5hlYmV3TZ9qkq6nEJ5Gl4hf3x9pf9elG6L1VtmLd6dJW9a7XZOm7d4dXWAsxN+wDzZFXZ
56rKb5aguJdBtMubOPgyjxfAtFfoA0A648EdWVQxNQlIZOSHIF0yzdwzJwet3WOlk0fhuJCFsE7z
xk30sv2X9ryT9N12dFRC76z5/ZyvPbfMW8uNfKckXKpk32/zJo7FI88YqPDTLi21vHVh4t/Y6oF5
ywanvStJFoaq4wCvrTCDFyrZ6yLgwjfa0Ng1Tj+8qC4zy06XjyAYxjvRtsBCp/3zMLJ5PZ630bYn
x3qM2/rnxlQxwtOpi13OHYaWFzgITGOshuW345H06ID7H4YotjdUM+k3y8zqRdhHzUdSLgRqio+q
px5tdHACpPwfvofdJQcMR9S97EywEm793Q3S8dUbCwq6I0EKEOJO5KLGYTmCZY2f5Zt5Xx8NP4pU
9ddE4e/VsPXOxA/bW1EECNYL2a4gETS3WOuqa8D6f+pDZKBiSFIpux6q5L0yxcVTZggyd9J/b3WC
q7gMwYzqhd4tkqis35TRvHMC0IwLw6RIaapTdN14X+LL9A0oKpSEvEqfh9E6B5phnbwydS/zJivC
BytovAPlHarNEpKai2qoIc1QKN2xFNpXoiJZZc+idA17MQOOOSUbAADC7qaWarINMspq1Ml7DESC
eo1T8Pf2k7Td4JipOMgvqqDOlqXNr2abnQuLV+lsgkXGFsGWsseXDR+hqbTI7DxnnTKRXc91R6yd
7A1OXhfKW7sNxdWE0RTTvNMNnbWKlOkxroNqGRh6AWCusdBf5k9BVA93MclYoPvTx8A2T71LbE3R
1bfew3VxMf/XUtL0S71RzI2sFPdatU18dB1JZqSsPHjJ7Ots0l1OpsOImZoDto8nhXRjnzxYufHg
V437LSz9FyvEI9zOko+pEuTVL3Gzt1qcLB77Pby5e3x+9LOtNTxekiBEcDG1M8rJl6g/eiSw0jj/
6mgfIfOCGJGKdtD72OJcgwYtd2rPnzSmQWuU9QAQqj65UgjKxR6n7j53zRiub5JcRbIj29U+zA2T
+MxhGLsfc3+jgC5U4zze245PKo1V+FZh4vB6FZ6RvcbmWG4S68tgJSpV32zmT8xkVJxPuwEqHfQc
PIroGRNHoPWKuzXGD94a2YK9zKUqr9RLtWtvxBCuV3lqc6NEJ+LkGotdQlm6rlYo3+AXpSq6MqeA
aFPFtX6tbMzpGsdVbp73PmA/cdABlOGMZ9z3dP3ctO9GSB5x3p21/XhPzl8HxJm4yhFkS/nVKZR8
hWGIdod9DoKxsoy3VZamlLAFwwIa3IAX8EfhSfITf2wUwfRlQZX4imzMeJw7sBdXzjgUuGvJw2yV
Y3W4typZI2pB4K7pH8OAdVvXArQPsyg9toERX/UI37wgG803Bw7aQnPc+oFaeaKS4DNWQwsiwu61
w0im68BqrSTepIDyjHoAnsh/dHmY2/MmdMIRdcJf+j+PYo56zoTKCtexX0LK0U55GndXxc0a/OGh
fCDPuCo+m0rRpzWLzeN+GjF3JGa7w70NZ6RpWG9YzoFMDkGJaYRj2xzqNGKpWnW/nYfMHZSXaGmk
PsyNqoJsbuJNqPrje8UaaqcATRILL2+DO0hxwR1BDxapKXjuIEwQT/3RMX/K00bdBebwPLcyBEDb
OoHkAJ21OVDrizu9biNDTInQb23XKJeFGuoPXdboDxEKznUWxZjKT/vmjS7sapkEabdVhpjjkHqB
iNW96jAf0kzHkZ7Y12ljnH/tunaKon6ewYB/fTaaZD+PnU/665f5dURAenDbjeI//ELzYLL6P3+h
X+ebfymqv+Th85f8X36hD7sWf/2FKLdS0bMh0F71ihkuJfNvSsXI3h4iMfCP6nQDlztZpAtkf8NS
xqhkLIIEp7FOIvKZlbnssto7IMZJN14nxA4ruuFFQVxKZgRP3jHQNiaFojvXDMevMtiZfjftrglX
l+RZERNYV4jB3qKfODEq4CkMVh1vo1Oi8eSW6Ws79sF76MSXTETls5UQFPaUIDjyNk/JAwM1tBuM
5KJAhV5CvPE6G9GnTneN67I/za1G981L3Rkgywg0ysgvoh+oGq9OlKYRNoKsVrAGdNefbRXXFWD3
wNMjaW3LjqRViu3dWs+05tFWCBY1hcQMdWr2Yz9xUeLl3ElIrXkMccoYKPK9zLuMMq+XEIqpvZ3G
N84YbKmVM1dzb9p05cnuEevPvQ632U3zHufzfJ4s8YCGNPndPDxrVdSuAGd2c2eXZ+rWNcgEoY7k
qT0gQJiiFCIJLGA1fvlSMoWuGvO57MP+RIF+gGkco6LWFSvf7Lr93KxRwo1hxeTIzNJLmrqYxE5H
ZxQlbkwdq8Z5GA4nRKb17IGQ+DLtzHyXZ0hfjR5n50o25TVgVrocWi372uBZ5XaUbWFBiL8umbfO
KomPsL62UXjj59YZ1zJI4NbWoXdSAjUivG9nOxaH+LmJSF9VjqSOskdFJMPsECtldpg//dr82qfD
+lY9gZ2Lljdnp22TVew7wfd2rbEQ+Y6iL1wJ1RD7El3TumcRh108SvGL2i9FXbp3jpYwsdI6BcKe
Hp5jqSY/R4y+coAqJI/z+KAbiwsWQ0jN8KLXlBqo+LQLc0eszCLbYkkIbUyM5dO8Kb+RPA+fsrRn
ctK21sEax2WHm+d17laC9kCZdrlLBqXcyREw1uhlOAqi2r/oVaBeFK0SFwL310I3DghMWwoB/9k3
f+qIlhZeeGH52AKeHIPNfNyAJwYRaev4a7jwS4eXTf4uM+REy5oa4INFYutQ5CmAH6xtN1j3+Uul
c6uj0vrxPgNp+NdPcy8F8dH+38blCOCDdmeXzKaJWrZfkyRfaxMt1Uzh94gud3cU95Ub5Gn3bRbz
brBH9TJvXC0pL15FvLRQLwlp7x5FxSUpoQ4qmR9vnZ6cc1ZsTHuFSPsuF3r2nvCBx1T1WlCJuVCE
rK/BUBlQ6IP2WLNEO4XSzDdmaBY3TLyA5nepeXL14gfujPldW5is8CwDky2PFwxvCe1L1hASh7bv
PHSUEe0BEdpHi7DCcf6U1622EKxLV307/Nw3plFXLX6N+Ws7UL4rTU0aYmh/tAWaYZCe38kT9YtQ
t4NHcrXBxtDb8qQ1dbP9z6tc88+LXFfVVGGagrCB4RimMK2/hJYaSiyTRKB6Scs6eFej4GKjEl9V
MAbPioYgCHNsRYnrOzNYJ6zhxwZ9lgYW7cFnGlHLlZ6b8mLz1NxnpkssTeT1w6Api2HyCC50t1zl
rt3t+lZuQ0wVrynf6Od32+Z33mg8kNsK3gv8cPCgS3kOdt6HAkmuE+WKNHJ2p+Zbs+pV0hJh+1D6
WBo58qoIUwNSXWDgEgXyRJmbtkpGHf946pkRSvmUg7Safo7K6L1xorOMPeMSRLq+zszGBiZHqjwR
8W7+Nv/7T5E6OUfuvufFUIV+UP+l+Y/tR373ln7I/5mO+mPUP/7c5KCfJ1291W9/aqyzOqyHh+aj
Gq4fsknqfwYKp5H/186/fcxneRyKj99/+543WT2djaRP9tvPrimwqE3/7T8CkdP5f3ZOf8Dvv72G
6be3b93Hvx3y8Sbr33/T9b9zvRAWsQ2L6KTjqr/9rfuYejTz75puk+niuoHg50yRlSyv6uD338gA
/p0opkOsymWDSotglcwxSqFP0/5uqLatu8wgVcsQlv7bP//4n1HSzy/7f4+a6rrz54vbIa+ua6oN
4k4YpjPFTv8cwcm5kXSv7HAF9qS/tnj17iuHNKeImS3KeDdkXnrsM5SI0IsxY+xZDQ5eA2FjQjxr
JSIcNy7XTlU3F49M6iYmMnVhjZ9v+khPL17DrAQ/hee6rZgEtS0e5ZRAd3a0oWTwJq2ekksv7Zd+
lDynNSJils0QcKKhWnl1tCeD0S7FeGlBnQMTU9WV5G4/Q9l9EKPrLl0KJPZ+2GnLiBUvRSjo8qW1
rpNGrHWHPa35PvCueKpjtIZ9VloLVxrKqcsCpJsoly4xfC/DTA9KjW9aYQHKR1Bvr0F5PmeJkLc+
rr43uvZUoEfaN1ajkTdVN6YZZcTY1GwBHUO7K2x1XGuYzfV9dhybhLKKphfnLl31qedHFM+Tuwr7
/mskwyfbe3PSH07qvZXKgPgC/XHRh4tKR52kkeONh4k20IIHzHa+2le7Jmia3eikT16sEBLOYgMi
mv2js3w0WjgM8muTOkwH2McI2QAxEAWGhjo0TJdcsexJCaGhMQunWlGtFl0NB8+9ulHyZROTKEFe
KzcaMfOjmYk1mGCxbbSOF7hLEbzViI+Af8dhVNMPNBgFw1Mo+26Snhpdkbs6K9WtEPFTmSOfK2sb
hILTpQvbJsDeyeKDYDrYwnxMeJ9B/fJKrqxJNgH/c/Bvrso8I1RRlOljcJKli57QavTHzsYCzKsL
+8nua1Q0aBxhoz5DVWOZSGYAgz4v3zqNjizOhuJbjPEi9oNXYQzPNi5Qi56MyyqqqGWo4OrK7CWQ
rgCNEpiLVpHPAN7IdqhIcmTOnDf86ueKehv8MF0XvmwXVEDi3NHGyKs7ZGNuQvFMhT1IItYtd80q
h/eTdn69RpnzmldgZmWWHhofREGfVHe8eLPVIGDc1UH0ao2qAnKNFx8kQ+DRPRPZZEDIgFR6MTa5
v8jxBfDyIT+lWgFmLSQh43RdsUlhFhchNXwUxqxBLpiEx80PnLrNZWPl+ZfIgWpBcOA9G9ts15Pl
WmSJvZnS3AHK/3sUQWRcLaxvKp4BoBzCbFXXpQOeRN7lafBgFQn+EJ0WPFIbR8GCQYJK5qsm7SLq
jg1/W+NpVVlNsaRKX66ZEDxG4xjt3FAc+BPSuyohC+g9lx4k+tIy4gULxWgd53V9oCxWX9iGZy96
LSdWIcpdXmS7KCwEYa2KlWcQrVOl3rqiOoCENU+NL2/cdJTHwKdDQ4Sau0W/5Dbe/yfpvJojRdIo
+ouIwCe84spIKnm11C+EWgZvEkjcr99Tsw/b0TOzbaSCzM/ce+5N5vI0Ovk1t66ffhdYWsF0uxoN
S5kdCxgM5RAtwR5gzSdEIp8PJZLTwyI9TJZQlXTdf9g0BPl9N3MHNtPnmllBbxdvmt6ohGzbPXCg
TQZSG8lm8stI210CMAzGEp7PrUuU+g27bFZuLuU9yVUEOwqAcTUnla6lFtFODc0dn2WRVfbHbMsb
SYxnIVr7xZ3qS8oZA/8hjWb0GyeXiMlSDpfanv9lknS/ndhAci6fpjJ90RtUDQv1aOkaX7aadYSz
uryVtGmr7t3uflqEsuol5BSaSoEGnv1Akx3nwoCiya4DWY/5p7e7cHer7uBvkT4NJRf/8LS26cu0
T3ZYT8DBxUJijL5tgW9Z1UEIPA+KFNADFNJzo2cv3QTysN4EfWYPoN7Paelyr3xgsTwemb/eVRzk
TFdXyDnslWfzCwYE38vhJy2q51I8zA6KvLb1sb7oLAY098oWk78bU8sQIaodGauCymKiTBs1tote
A6tWk11SyB5hzYwry3e5ZhiLUXaiSvJrtAvodHnXbXaxjCXKmbZFy551rCOR6aDCzJuDX4nH3FjZ
xJmxtrcnf2vmoFqGyLwGmjSZ1R2Jv04vMBx6HFBNaOJ8BNJzBdbOCH9q9TxnxnK0Ks09kxGSCNvu
7jOOqKjvyjYaL16Zve2uc4Ee0EWr3UW6nMCdLFu0TGMMt2NNSjz0YV58SK1lcKpYFzREY0IXHnpk
1MQ09tVl91IvImCN7e4m7IPWYMAXUiO36aQG3h47rT4R98dISQ4tD+66eO5rL8vHwt8SZOx9nKap
HUgT98AwQGatluUj36rPBud07ObGHaDeigLznrlCnlSGw9SH7CBDQORUraeFPRNnrwduiAv+rct4
QZrCgHxaBpvs7Wjvlx9GdYowpeE5n0nLA9jaRGnKtvq/n/mWSsD84OQp5rdZM8k4410K4WD+QvO5
lK0pwaH1R5OjCn3RdI/8QAaFY/tIzlbEJjS1gVGkc+x3OOybuv+eGaMw97cgGlzDr1gehwW2u7O7
8Js3Kyna2+wmKTIxNCBVTQJCtXjcgrp/wbroJY3fkQis702SOQ2J8l75DynnuTWeSV7pgq3pfhxc
5OhtA2KjjdgrGIMDc/6tyv5VX1wQoW3/YWv6g5floWugjFbDrmK0G7fz1N4IiOVCznDiYXRch19j
Kq3Ya/IUSPe+x+gzAoXQLXD9nhAznQRPZbOBzzwuqsJtjuWohvtedkOkGGpErm5O0WbZhLqmliQ2
ARpaymm9dds9oW0yRlj8QIE/JNO/nWwB0PQF24BV/AhhUjp5Dl4kDp9JdOg7cuyl4IsRJd6ZHDhH
4Q7vtjjMsz9gZLMI+BzLs77M5dlW8iYvrsYNPwtNBLeTHAlA8QymUOe84KPeDEScKcp9c4JTUX7P
Wydjsh7fu84BFAvKmQ6s/TD8ihthXLS7+ttetw+NuF1eK/Mz7Q3Mxp1+b+ezDJzMry/6JD5asU/4
bLJDftVdt9XTNoG09aEOdZO/HkbF4Z5avORjNT04mvwuRNRaA0sD77ok9aabglU+85UCUWYLxJ+g
soZKlGVu4y4zO9E18Uqzikjg2RKYMQiwA0E6Ct8AsjsKR5Y4sUhhBVIXzFb7w6fTYTWCzeNxYBSv
7HcycLDMOwqEFuikQnm9jQ2f2UZqWvGQ9zDUiiZilOMHpeZVgWiaMS6Um+IlI/1Z59SHGY6UmxJC
oNe8bZ9rpvMglRa2he38xVVMmnH/3FSuBKqbf/YTx/+iTLy6/S347oId2KNb2I+Ia753+NeHVP6w
gBpSSFfAMqPdnqOs3y9lZlm3nfMsJodIGB02zeJwJXj+J9QQErCY4au9/6YF/E5ft9Km7CZJWPdl
ArfrMXe++j0DHW/m1l3zudV825gYuNitIaaoY7cbDw3NQYtc5aYlICjQ7DHh/a/judF6pkMtADkI
qRRbkVgt5O+9SQOsQ1pJxX1nlMP9XYvEyRuwCzPGBBKnAfxZJ5avsomRSaAl0Np7rbRhZE7eFwJa
IJ7OPzAdXdi4xZRI77aCCYzfyM4Suxv2s84vmuG1+DNrAT0b5sAZ4E0vGCx5IIpEZ6HMygW384aw
iCGFdJ0lWF0Pn1mNojSbUZWmxSHtsdc5gItcU/1jGDYH+OA/dD7jeS+oQAt8M9NcsGFn3bWv2F0w
FfG9ZRIicsOPc+OCLIdUwN0Zg6l1z5b0czxeTZPYmp2FHfScygONqIOUIYHq2Z8HSPL9bscj5l/h
6K8rHpCjbTcq2BelYst4sPNqiqdh+dpb3wgktbhcHGglhRFOiLePdWc99K5EXKO/oa/4MGtWsRvE
kYB158dYUPiTpuw6f+gldkC4zX1WQIxMjVUQ3eQe3J23Z/MWXknPelKlXd+gAIxqXzdvGeP8dbrx
exxGIHzYF+K0ATk6uMtJVBO5NB06S0f/k0kikxr83UlmjbHalgedORFBfG/rERsJ+ZsWv2WeKSvY
SSiRdfbpjP5PMWsXEPGh5sAvyNEgZQ1+do/LGAnbeDHG3Qja1OUPYoh1zNz9e0aad5zUgJuz+bGY
/SUgNAhlytRFY1Ib6AOM3d2tX50B1sGyFtnBpJgPNMzWR1My9+7oBBajy4ib5zYp5BjkdfPZtsCt
kJZaEc+aE64jCQF17h3rSdsOIid0WufDm3jqTzNzs0VpS+QPzb+1Yks/sz3ZNZ4GBSVNK5zfvPHn
hMmJFrS7OqvZwlvH+WD5mfE8D+1lzAXWXFwQV2AHcoPsXWmuOIkCj4CstMPmrGlUOeP0OKvsszaw
ybrBnDrwQBWErb3xn0AiD8FK5kuEf7UNy2ker8alZ99ZtgMhcOByC47Bvs0RtoCNaQBQHtxragcV
TnEsHMLmskzD8DvW2gmcWdTv6fxoId54UfP0R0owAeT0npWnEZ5Yy5iYquaYAUxpOmsJ60V4SVp5
IwLG/ghLfXonlTDlIVDvsAfWI/djSKF1bjG8M3V+W11kaswq+5jsvRx7sAB+XTwKjdQGJDn3/Yzk
oMbqPTc4PxGVfXRjWhPLN6BisYjSxTMZWab4DyrIdO6ftXrH3bq6e/18oUxe9lNlr0TCP2kDVmGl
0QSufsuKsE7fxtW7uerKIsdznwnsOK7wB089cX9BnYkMSrdlRilX6d28bh5G6YnOEDUrNvj2sFaQ
Ega2X5xofMe8bvzSAdW0AyWwm6YPU8sgxNzsMczGBQb5EBaOgZNYwzvZLhIylGfHDSnsAVpE8k66
o2Sj3RsQXOk7PAxFJl/J0F2tBNSvmf5MLEXoG619mjLaL99eOb/Mk23j7bLcFrija361tjSOYFrK
0HZBek87yOwhV8c0P6dQLAOwgSO4ueVu67I5WjyLHMjpNVVpfiMMQMEYtIOiHD+o/owjY5CP3rvC
+MklP+iEDryyLcgBHtQj8Yk9xaCl7qZ6aJLOqBH6rn+QiD+3JsrEkZIl2SgS76Eo37CrZuFWCed3
WJ0vmKNchNYzImIBXh0J6FbSkW7qZkARyBW+ppcWYaqwZ+2+LXX91hgZHDjleu6N/ktgYTaIovb4
IA/6B0X7eCw9KFjtjP+UnebFl4rjuLHwx+vegVgf81ySQNvY8iFL5w3gX+aeJxdt59zoSTV5xjlN
tkn3z4zAuOfcAToT3+Hz/3/QsVb3ovsZ5pQFdKtjQUtlbGu8LKxa2xwbjDe1CPitdY+XsVrCfDWm
RHNEHv4Xg+250gmLejhB57JPrldeLcjlMyrgL39p/aDa7J90GSDg6sS0MNuOUR56bH4aVDHx5r/N
tunEhirQYO6UpX33MJDjJbLml6pOD6H/Yty5Rhuq8iVHGQHR1X5Q7nzZB+PaGK1mMM8q6FWFarHm
mmR0sbnVk+E/LjkEecDhRTCCziikwJXZ2tFsukekiGeThwqWQvns0ywWaxOC+gUuQUZYuBhFzfVH
76YVLO9AY43nHK533E/t30Ib2SAK3jmjk+WtvplfYy3rpCHtZ2owmG46mmTmV3UPKDUtGztyRGcE
/eBsMT37fFcZ9KrwveRhcpAXKtf1o7yzm8Cw9IsjrA4BHfB1GNw8O82O06Nvo47Y2rDBoqxVZ6oZ
I3I4pRh3/YNX1IfcWixIRqo8HeMmF+7JH7jC+2n+loUb7RZ9LAlv7bGQr76t3q6zUShGYoVLznUI
EyYou2o91CuqRALjy7DcLDdYcBr2eekdPAOxeIlUPTQXtDxYELENL9VwpdD/+uSc6Ea/nchP0Vjp
JhTIN5a9/3oEQmjpjU9CVEApFa6O2uO2GUVQ8/6AlronTIJVINSxsauS3lr/lsr9dg0SAh2fIctq
vPvlsicEzfzQim+PW4esnogZr2v4eZsm5ri8EBpl3yyWIEDRkSzPSmh7ojHCtB9MVtI61FSfWoAc
oPNmEyG1bHRAiwNBbJX7V1a3GXW6TQ9RI5BUcwXxdCHftBhuCxfmkjciOsz5iFz46ZJWLkKhHk2G
PUbFaH33s5xuDCYC9h6rAUwYi0Q0AKhol6btz//90GJBGmeidebK9gJz7t8yJm0oiHN5/u+Hwei6
mp0x/2yaPWfo9dcDBfbirvqZwKXGyhmLoCUL+UyM6a3mbPXB943pjBy2TuRGETQ2InR695uxM76B
Rd5d+dhvrDZCqS/1TV/AcfEl5MvWzSrwnMHkwChBNJDGm1Y+OIXK8Qz3RtR7xoE8V4NUEjAQ6eAe
54FsLQOBvvRqvmBlvqYeM3Bw53XC0VDGIDgvIH3oTZjKDOU+cNGaAmQKMRLF0u0hy3oea8c52AQK
wCIyTixzkWkbNrSq7mUvIPmxE7AjN5eAvZbVjWVqIgFtPmpOhdjBbR/ibqkQSVVe2Dr7LQaALIFJ
swfQRxgraEC0udxuitT/qyD7nnuht8QKGGcyJp+cmFcMINAAu9tB5YXpHKlgjMOVmrwmGk7XFHt6
p1MJgVuQ2U4TD+uIVe0w7P1tv03paR0V9mzHwlkD0ADleCLK/kSAwBQSYvdmm4V5x5LUObSsG65G
GmpgOwb65sVaPgKxoyxPtGFyA4k1MeqBGYdD3+iBlrrAvB6ko2VntemHcSHVSh/JCyAOOHKYQfDJ
WrdEgP0hiTCLJR8mc0K7RVNQETjadl8jk21EGAy8stRsIrtvYf0ZNsjmOeqR2x2czNzZVBYyabHh
5fr8tuRp6Kj5xhDhunE7YxanSQmFZxxFOTuYXP7LTs25hAkT1iz2lDvIoaiEG7S36qUk5T2YGHyG
/XgbiKu/WbDUuOBws6KZcOGASBkNMTlfBxDAu2ZlXABaLMnr9tkwGxU7G8PaYmDroRFhGiHUHQ6l
sP7kyEpAfss32zYDt+88mFn7Y+VJeaz8OW611EQTZ74VK2pfPXfTv7rCwVCre4foM3RXQ03wi2Fh
LRnYdWiuBTWJIlQ1fWh1nnWZ5u6DasoOFcNLIo7iWVAtSUM7msz4g2HzVeC744O1mkROwv6I2q36
Qa3+AUVGJ9GaBOudQIyFQNBQTfqbKJd3U2PnAsuXG8lwj/jIknTnW0jcA61vRedVyeFx2K3xtpja
h2Ie79XqrkFnj94R9clR69o2pjT7GYuroK3O38qUuZU9nsprU4GL/7PZBJZQv4hL7h9b3veNNUaZ
vvMJljc8GgGjGT0SeB7BeKw/i6j9E7ogg5ilNfKIduG36pzgdb8OYd2eZ78xh/OItPA4L/ptZ3CN
km9D6KQxXcpFRZNnEaxhdAkMvi5AIodWcMGX1HyvDQwN9F0fvkd4NeyU9qicPm47Bjr5+Oai9iBy
eftkOv1SWEM0tNsU1UXHJlcuW6ihD2OxNn5NbfuV0RAE64KKZGe2pmpxT9HsBuVEskpv3o3dLkOT
wiAqfNJK+IQOjsHQuKjmJqqW6oDqx4wJ4tODy24h60HfC6YUCOPIhAc86HKBSPlUwZ08SFU6SVNB
MSxkoOW6QRQTpzNQOFJZtvRj0O9cUAbvS2u5N/6q9ywThHU/tGxnBvDXAYM7dM8ZUJ4K0dljYw/G
uW+1vzRtvO99Uw13lu5DdeI/FtcfFBC2B1Oc/v9/+O/fQ5zFzobM7b9/GnK485rdPTL2cDvVJEXf
lEE+FM7jfz/43RsF4xFJa/4OsgFT3Kicp84sJWE6DMdRqKZnJ+1I9CPF9rESI7QHeBFQEZcNYXP9
ra/jeFvn2HA4i4/d4nz4CIDiGSdHXKNeSUufQ2QEWDOVNAt55YTanXnNOml3Myer1Yb71DUv5Ci9
UbUuF6Qf+bwVYeWn8uQtPv0XvijGfHylM3GgwkcDa0zqJYevGLXmQUcteHBqaFluN/44vzyAywvc
vAeoJ0awDMtwagTbwhV6yC25s2UkSmf6lFVx8nrrRw6QubLNO+FfaON9pc7MiAlCClNIQOPia5bu
fk/K2SEnCeF+1lm94hnjvRNaeteCK7lfWuaz876ps+9YXky8QgJE79SgibuVfX5soaqHYqAxqlih
Mme0eaSkL+/EIlSYdaTNDKaVMOmExlJJLYDnBZ+wE+3ByWEWDkjaDivoJf7g53wj7YYgC9xdFQta
HfzFUU/qTsfxK7Lx1W39S58LEdG8PzHsBuzIcH40GNWrxnqnHxN3mu3/wwK8Jy1u67PTFSwgtuwy
mdwGMyO+r8lJjMFf/poQ+5korrH9zhaMwL9aofueau+hSmvCMjr+cFUN+dFmEmWwPTbMnAjEWVyG
jvxfk2g5Fhw7lC0Gm0a/NDGw+mRAxofaens1bfwslENGqPTsu0ZEHwG2Ja7MRhWFe/xeJ3v7ZjDK
f7VeLAlSWlKOaNUvkz4aMaZNOIXVgpm0RpBBd1AFwKj5igsAbJn8GYF2J71EWUvGAeoYTz272j4d
yN2tGd4PrMGGK2qS951NDfJKUCxnZQ63TPz80NjJe0BMwhAzJTqbJN77Pb3I3Xo06hbkkZMyT9tN
8zQZLMiEtX/SbFmk+G6Jb/RcYdwUeQ234mFWNVFKSkSpGH48xScB25E56dT91eBZsHpaSFyhHGeR
BfDCUrA3rLmL9aq6c7raQ8MjpjNejV89mYb+xFI+BnLAE1BrYWZOv9AisgCYdR8RJHPYuL16pOwa
IvdotJenDgJKgJiGHsS81Z3ePAmEmjQQrRV6Jq+GhXoLrqT2MEhDTwTTPrMHbGdxhToWa6G1SGtU
6S1cGzqX3E4bAA5ijST+A7v9xLBsHNE31uG4QIXu0h/+hjvrBxfxI09N2jKLlXvG3qbXoA24qLSX
KXScKSBrIz/t4oo49+J+1z47MT61Tq8dWCmJg3CcM1z1nv1T5qMI7Onj+j7W5wUok2n+3fIvr3Kv
LlTzy9TNBzrt41yj08t67ZdGkwzh3IucbksThCEP25Z/+3m6xrohL4332nvWHmi4O5I5ZWNkTjqx
fVNxM2APqQbhhVOGKnBTbyvauMZv/mhoAIOxW1/MJZ/DyfRDlW4GTdDE5VY6tHbTxNyNEWkopirO
9vZX8MRHjBWdQ5eBPOc5Za6Pa0n+ZCg3+bs1sOzsNS4L+wuUXXO/LXlUU2iFUPoYGQhyRlEwQp4k
3C61cMc342ExKPca7S+WVWZ91i3aYQI2O0bYGXOnEHbi7YQCyrP9w2w0t55tQge2BcDjsvSjeoFQ
aW90ooQTU5tkG797sDu9ik1ru6isruJx1iIg2F/O1BWxXUAGZvuTLoZ56JjGBIa7RUSGHLyhpx6y
97ueFV+kO/MU4PxLxPibkkIUC8vASM3DaY3iSTbrFo0DgS1tzi61R5HIjZbN/a/eqTUgqv2NIVB2
shvvx5z/CKQ6pGroMNG4B31Qa2oWoJnZ6RtAcNDyPVmsuoOpzOMy1YKpZ6FV9FFKYlRIvgDsu5m9
VNtaVOC7Fe47x9qCAp19V3OlhhtQ26jgyLDqah7FrFxP5pA9bG5KiGLrpAHr8DmQHUPU0cdtOQOL
YNzZFaV57BBRBLNRwJjyfvVJ4z/pRXkY/TaeMiLnxtS4U1713i7iiT+soLyYSF8mHHixSeDeMy/M
JuufsWElkAovFcl5Ek/pYv+sPg2LV7o7H5HmnPYt9uwl9CxCxtoJDpoFXYOOMCBy985cBMFRUlzg
jiNehP2GknDDkQmRuPTqMbBFfjJLM5Gmy2OqHJP89ceh0G+b3nx2RwOJZu69IjainvXmyLSVCRDo
j15orMclq2TinoKrywYkE6s3v0pnjozyaNqZZJU5TiFykx/OebLscg1g57UP91dqXBZpd/o026Fn
UHysHuFYLTHgEAFOq5sxGbCfHN/561W4lssDytuOra6EeDvn681KzyAwYJLnQcqg0o6dPn4ve8Fc
xloYhe7qrfbTqGYv739N3dJiDeboXMyyjMuG5V+P71zrbS8RGS+ZN1hEb5DGx16xBglhTbd92ekR
utcm9Lf6bq79fz60wkPfr/z1QPGpTbz3LnsCsS/RZG82X/Ir9wzeTHfl5puK+dhzYQWNfx35Zstt
5w1V4gnDfFJC3NYrfmSrZZg/ZR6dGetkQV5A4BUvq96OD4rAhJy4X0afeiQng7+VM+1on9IvEHV2
uOCfZ3Y0f3OKH7FR7m+tUznxCs+4bUmZYoDh4ClDvJ0bkzjQkpzXESHGOqxhOrB0M5cOsVNfcmMM
LlGqK0uzIWSlXXy4NVKTyUMnkYqbcbTfDFtuZaj42UIsO6OpGv162ZIcZVYpn5TOGGvnjL6qjd+1
K2J/k1oe7T6thfS2Pd72cY2m5rpaz8b1cW82UrBdbpdUwJW8DuQGG7Orox1ozY0A1F00FhIOjT+x
5mcvtskJl1gtr9Lme91nndjK3D0IBfsfXx0FeefUp8aCVpPu6spJU7dtpdpr7iALRUQ6VdrFLpKv
wGq2b2etLjzYEQhT/UWl8pPMP044+ufpGqlmjcbA4cwTs1X7eoAw8me1eOLlQK/caPGc81xAI2Jd
2vzbq9Yj72F6VpgKA5qVlkchRN/iJkoH0WATHkRJOajEGpiUeXrziJf+BhmoweLaeDNqjq7JTm+V
juhYlcTUe5VajySBXRtBxQmFjqln9hIalftWiWU88+wvgaoErwM2hWBRzsyeqkXEwAJihUbF2FYP
e6/7NTLmZSJVHtPHZCncfyOLg4NyDORg7vrbbewoptG/yzztU/bNkvgTQur+yuge+Y5BkT+M4pne
CM3V7nSXkT31/iofthJqnGJCj9pj+DsCaQ1Z67I2K1oSDa6QkJxqfG06lGLzE1MVTgLu56CXyyNo
ui4exVDGtrlj2LTrA64KchtXsBGMBS7Zim8qc5gcKr366pryiB5VRX2vqBPc5kmzOFCFWtp49Gci
oUyKcjq2l0bgaNyl8aRxph13/yldzRuvqAwWghXT5+6Ry4abrs9eCMN0D5sN3mAjwoSQhZxw8K7j
iHCnO9FxB6z7ednXPakXXs1hhZ5X5cCsnAALsXazqec8RSuRe8SlNlOhIt0Cq16s6mDpXXVHH13d
Md10YJfkf3xmp7E3P/jbaN53GHWLoQRSMXiPrvyTje1fYnfHYJkGXqmSAGcbqx5gsDUGzDuElv1n
ae0qaRmmhlJN1xPKYoACy4fvWYEVIC3Ow6A1R/Qn345vsaAq3ilW5XONgBsVwJiA5+1Os/aEd+8+
s/+xUUZnl+vvGG8AZ0HtVTRddK8zPuA62QwmUelgvumcolo93DmrbifIAVvEUZGeNn+tDgo+i/oH
0XWPPq8DvBFUf+ZW37tefgBIk55cdwj3PIupO6g50nS4oIQ7QZu9BdjxaGNzTWjXtMhySxcipSUS
bRuwfVQOqxqjWA9eSMZZtGQsLJUrMF9WGlJwrovdKSTm6ilabPlHIaaNZstA1zStLpTQvGDyAxLW
kbcQ26vIG+ufemIT1KBTJ4/uOrJwT9rcv/sFkj5zC/eFMAXPMl/aTYcSlgIqrb3834JXOMwVawjJ
pZ842XRwzeamwIsVOvVDQ0RTos1yiPi80nPD1bHrbBtWpRgP6j/43lBESJh4laEPyOyKB2ZXQmws
styL5/p/oM3fZmunHbX8pyQxJB8twr8c94kR1aMzwk7YjaQpU5aoa4Ekjgo0cEb2BPSwdwSdvPXr
jfChwYusgxbAnKTEYxWS5yDDLRUXgr0ka45g89M1YNikyOL6t1KM5PqXTWD8SR8WSCipFQtdBxl+
Hat32sQYSYDbBIe3WbkFPkvjdN52vkNZHqlt5UvU9qNW12eBWT5qWyay9ojWpLH06jBPHlrkzA28
vdHCFaFyWjLYc6cAHyKzvsraGJuQGmlkvySjfUz9cKd0AijHuv+cQA6Shcx8cOwL8BXj9pnL6cRg
l8rNs62o0J+63vfuFmf/6My1OgrIM/hHqa1dLottY4VH8lxEPYwcq4yZbiM+mhFtGG179OxueUUj
gxyzJqreYd9oEQszT0Rh+I7DqbTwQABFWJd1uaGZOs/YLyPL5uE24LeZczrdZJ5KlpLsNY9IyMgx
Fzuxl+Fx01LniB43NjVnPuhT/lGKK/fA7vxYWvNXbiFmWIu7TFX4wCvTAi5zNh1HYBEx7spe1WFV
MOd1C2ZEMjuQ7ogmyiVc8mPjkjlBAKYL3U8bMjbEE6469xm+E1aFGBfTL7CkiHMIVhbmjpwUfqKu
GaTrOSo71J5/UYapAo9MBLr05l22uJd1S7sBjzpGBgPlUc1L2HIZx99LybYR/+dHl013/9HS2hoT
rMUmKxh39EJkGp3IhLuBzwbNEHbjuemqN6etqlhZ88+g56wom+6uH8cvNutPgw2o2Wb21tYtveHG
RgcLPxjp8b4RIixHiKAM20+2/+LjnkWUmxeHuSS82YBivbFgSVDgIh0e+3MhDgVBC/OQ/mv3DF2C
RZRCWjyiFb0zWtCOMGROa74y/UdrTeRyHualABYi3uDDw+/SY5kN7QlM6kVDkRIpZh9hweBPpy0r
cdGC9XxcHGozk0SPFk73QTdXXi/4T0uO8EW61fe2CWSLiwXHSPiBBQyJgUr3pwbmG/GQ/On7aeJ6
rxrcI2kyF6wYVZ1/ZsSGgy9A77LL02jN/CrL+ug8apHadsnWMcsXoriHBND9fbdnXwNHo+Pu2aHo
aj1ylxo7aKs96esMi67XbRCV2ns+ZG9eTsWt6fZwaqv+n6FBaBMZs3s6p7GYbWrtG8sX5Bnj37H7
eobmziSf2vB11lc9NrbuoyXBEtQ6gC02ATctTTNclv2DiLg19D1Q3qL0D8PQ4J4rl1d/sE68gFxw
MzV6Cn4QAb3LHE0RBCE3eTYyairXRn4nS4tHb1vZQ1sIbrrNJdcYymPp0y/NaGmurqQ7jvmY7xMP
OOTNrhlihkbxKJGX+I54ZkA8hgBkHsF8iITj4LgxTTg2sngp5geBD/yotXtxFuuIeGJRT/NCHWAt
2tHgMGOBw3K1GP0nc6yeNRqF//7XZ9Y9+NUyskoVltWF6DUQpcwXjraZn83C8Ek+G6PRkG+VZqX4
3KgtMzNemtx/25fqQQNwuptuslEx8XB00BUf6Q1J3ZH1e2+R6EALd+dDqO7wXDuSbrU22+cxM16C
qqB2KUbAOfl4Yo//YhotHctS/lL0v++9egYlyac3ydcF+rEzbK+Vw1vfwvfzZQmrdYSb7U0WJcaM
LitFa6BcmB7Xt5MS6kWkDSG4PQFzqYsLPjbTzD8viqpRUwKRzUYBBXz+UBRoAMH3v3RCyuvS5He3
GcRLaXNzFHDNt3zvEwI+E4uW9kYIsruKin2z9NQ3DPHLMAv3xjZPIP5YOpUZXSGyrh3l/TRmiFBh
S0f1XO4R9Q5ruuNgjzZ9OaNcm1XN0ms/hNiHM6DiiPI6ZFgpw7WQEv2QaG5Lt3gb2GaHovFwxBjd
09R4fKMgMYUadOLAE4G9TvNr1jUPdjkcgf1i8+3Gf/Zq8pllzUNvq/xkTB+iKoarYeEtlytUOTSA
SeVMx7TW2N2nG/AKMq3t9rL2vjw07KKXDPh4ZgGoKe3FuszX2vg6adYrIgUqm6HSdGjmkpyEEP9+
hkvXfMVTC3Yjg1PFzuvosPs4OGn7o5gVeRXDnjzVxtip+G6y8zuwBUyw6D2gW2Oit32D98FHXHcP
LSVFzRbwBKU5SUOIL/PzYDH9srLpRjjLG2baNZ4M0w6UvqtwtP3lbtIgEJOXdQVKKIS4nE0Nl31E
K4lMViJfAXtlhrmj3ofMRjY1l7//I+5MluNGtmz7RbiG3uHTAKJvGCRFNZzAJFKJvnP0+PpaYKa9
kvK+m2U1qkHSjElJjAgA7n7O2XvtPGq17aJoDSzFG+Eo1c6lRrXqXQxGMHC7/gVO0RM4DYz5sVsE
o2DdkM5FqUiiPbCPWG/eGokWeCLjl+BO0l9Sa0QeLGj+Zqdci3ciD3dMI7f4navNxHXcVZkMXBMR
Y11KcS2rF6g5594CLSA5yu+8OixBdyu/j9Zz6VJ/wbAR0Z//hDCtJTMvfcRFTQgEGpkQL0ySu+am
YeSUdTQlFiNndMils/oaUnMeH6ckO/Eeu8PELxhTeDN6tnU0zjqWnoqVI7cc8sE9QN2lw6W73yvI
3ogNo/gwk3HgQw3fiymqT7YnS27Clpo6Wm7Y+gp/oEFcYDcjwYi+hUnktZeT5CBprGWIWjr2sM3C
Glvkzc9GJIg5vOYuDdIz5XO7hkRQI580VDNNLWmfJ5Aj0oY2Frdm4Fp2eJCL0bE8Seb0faL2jplf
ONUAZU76u2XTcg3xZ23LQWdYD02TVsOj1Rb9Piflxi/J2/bDWGsQgOJOHWZ9hbzuFjemTEDTE9In
mvTuWTYISGyExswh+M/b2hUaQeHACyV6KDmK9iSVMV2NRqO4c1+xRaHgF+JlitPZT5ecYpT7PXWm
9wkf6gE7JL6Dhs7hqBFCKpdyiwzRAjV+QH01MmQeRGAXtI/b5Ivn8bzl3gpMQqKZD2eZe/4ydMQh
jdn7AM5SjaNkq2lgAXcNul85+1K/m4ZieGsxyPFao9qOtPc3H1+ygppjEbyoJF9e0giMe0VOBbco
AGjDpr85mTk6e040o6xTGidUiMxWTmFZ9hub82hQGCoGh0KaRDWPKxeFmAg1LT5YjYzRJq1FA4dW
jKRSaZxrQ9g7KT3zINM5VWa5wU2FPiPx6lvUkVxTjxczJaClGpbviVc1GPQYS6bDtwFBLCdoxu52
ot86rTq5HvCbCizgrJOwhbh61/VVcnbl2QLfeqqW9qtskf2uazdAi0Nl0rrJcno4hKzcuF+fi5yH
rQXhryc7s6J+MrQMERyGCvBr/REJPxvyMF28GfrOYpC2Phg0O8MxDZIOnCxcQ6IUF+oeUl3TXoSH
mltuIz8S8Obxc4i+mFKVT5tDO2IlzeXTbr8VbVfT46bxm3EgH/DQaK3u+QzUZ3iagBYKwvsYeDoI
sOz2PNsK+Svujp4Cw7bLZaNnzqNu0bT20v4BJ2a+RSDa+JUMJZOM8Ap2eG8vR88axVYWDmodQS+K
8MPpNMHUrVQ+nRn3XjBuDdvWI+YEAsnRjubPxIxpG08fFbWTQh0bIZWiOb2nmqfqR46OiqVRfpsr
/LiV4Zfh00jW9qZPtXdL0n9HHw8mPgehwsjH06sx0L38uiSVFXgOdPTK6YAwh+cQtZuXM44g+32n
RfKGmCTzm+9IWrMjngL8KKrdaC03SEGyM+ickg/BFL6N8Ycy3EahpihasQOHTn2Zw7WDOw/HrjN+
KMI8SCwYWfuyRyBX8aa1ybZfqusQWRAUWnlEn3OPC1UfonhXjxZuwCh5ZdyyG8eVPA6LoDcdzZc0
EP054WnL6hz/EwK7vJ+/0yYlH7hrqc1GClCgjrlITiDMGb6HyKiMtH8qlieSzy5Rx+IhhkKi2oKx
jhbQMocHBuZ7c670ve72Gw0y6xEk9XfOOx1nAQrVvhGvjiI0Nc/pnkQ1NoK5zQliX7+Eifk0q07z
O4SJG3frCLwpeYeHB+FpiZwMN1VRHDwP+jzqbbTneaC5kY5SrNo1FZwX6kq2XYlW09LX0LpQbeyq
3XmTheEjq8UhHOmVcyAOipTOQC0EMw2Xu96r/oQj/mWP/s33+/afPNeH7dP2d4P17x7t/2jK/s2i
fX3effr7v7K+jF9/7V8v6//Ste3imP7Ppu3tW//9vVK/erbXv/CnZVsTzr8MzyaVEDU0/B8dh/Vf
nm1Nmv/SXeGZjmUIyzMxT/8/07bxL/6PJxCbSWz1HHT+27Jt/0tKzzNQ4ni6xQhS/K8s2wLLOAKy
Vae8+tEdg19i6C45KdKRhiHtlXT4C8kwjPSu9lb1pR23z6oo3TPvwvnzyxR6pVqpRn99/98/JjBb
HYwFeeWcJNXnvDSJBWuz/mkOl4EdR2q3MO7HvUzS8OzCHT+aki6dowbzkuKgWGGq4qG14HssUd8+
R4qhohUP9ReSPNd4WW3+bmriPqqs+kORmyVit0k2Uv8x5+W3InbwICt6BV0KM21Yv0DjYuNHH90u
09eYOuxAkac4xaBQW08D+5C8hPNf/69Vt2Eye2YykR8tXfzXdyLjBzR63HOHOu7Pv4qe8xCGHZu6
UNVNeXNsQETU3avqoKGs3338AMx2dZNuJa5FFczrHx0870/WAff7/99eb67m+d+ulafzWduOKzHe
O8L+m7neMdFmL5Aft3o+ekEWZi/C1uiqNHG/K9GkbfoxtaCvz1tOB92WmMZpx59PD1E0z2T/dp/g
K1mbIpvssxvSR8gQ/m4yfUlQeLQ3syrsrWYYDjIQyjUgxOZ+cprssNRpvwU6KJHYuc4ulP3DLw/M
XwvKr7hVa+Vl/v7ODItb0QVp4JgO/Mff78LYnQyjrlyi1EYnClzFFNYpHe4cyaB10OfANkW84ygo
dzRKckQfYt2pLO3LkAo8CdU5Mqbs08JsufXA/DdtHu26rEFYEKXzvstyTm16IfdwHzlGyfTr6Bnd
Jx7CvbcGsM1MgGjBTOVe6skF4tBrpBjy0zx/tji+BrJujV0bWX8o1xs2/8Ob/9sj6KyYWcOVMC9N
F5SoY/7+5u2ohCQ9MkJsqTjpaYMQVzESh3gVyQPycBvd2ept/NoRNbkfXz8i4+aq27du1hz7TuQn
ewz3unDt57otquPEcNSPlfOIond6NnooCGni64amP2vyVjJ3DhoxGAzRsvY4rScYwiPUcbBnJj2J
u/3n97cufr9eXOm4LouZiwpBN7z16+/vTxCK13sd7b4pLe+uN6pdkRvW1bQq3Jw9fmqEdQ09q22u
owgWcflFLSAjRri4l3zpXrMqdM4iBAZaJ8tek9IOGFJyNNMXlqeoyGl64wrySpcPgi7gl4yrpkym
dLSRfJKm50BYPXJqy3t3xncv1s2TqJsD+QPFvWAiwjAq9NMxt3Z9rE/3cbLENsmIYO4Wzdk2Nsn1
3tByanRhoO2yBWRPWQPIAoZj50NB3b2gNVlA2Iq4mO5gU8SFgwpVDEquTT2k3Sfuxwcr5nRWdPWb
nTXNcan6r3FjOGdPj+YAc3axGDKwx7r5RkTgz/Ww/M/XQYh/uw7CRTrANmSZNrvN3+4zgKF0M7rZ
3OYhLp6N1RkJHtkUdEOqnyz7J4EYDo7pYXxzZ3zvyfcpFkE0wTbsdBeATznT0bL0beRG7aM36gCA
ZUNfw2MU3JefTfKfkBVV2TmdJvux6OerhxMbKILi8iW1fUCvrB5s+lvVQs0eO5W1g5Zc72yHDYJh
MYFS9XWauuxUAzI40mPn8ZwLwg3w79p9WB3dqdCCvGj4V6Wc7lUWyT0JXExS1od7CQFklha9AqAN
Xj06Z/jieOLS22TEq548Vkw6IkTss3ezojwJPEbEfrsQZrRiF2Ezj2dM8dCXSczwdK61yvQTx+Ov
aMbURWIO36HLQr+9guKx1Ka+sKYv1uxO/oyMfNvjVw4sQ8uP/3ztjPXa/LJA8gwJIXTTdDgmOPLf
ln7UobnWVo6BxfGBjnnJpuegSo5zSl7bov7pZUxXlVjplKIK2vgSnkWtCKQWKEH++cUwX/r3V8Na
ZXKwkRYyj78/0VU2Tu0S4iCs7Xm6p1qTHNtGtQ+kNqwz+AZV2yL+cArNuudJktFuMfUf8cSBGmNh
9kRna+S5bYZjDJwCL4R6BDjW8Md00oi9NSW6tm8GESqZKPKzTaLbdkzz/NjgA2sor3i7qTyLhvAo
uGj0xbMhuk7dfrG86tx7t7as8d5U8MqzhEJMSgGynvXGV4MPtVM+fHyxAMZixuU2IX+HaTZaw21p
eul+HF15lHIkp6mGjq45Y7cHPaWOo6MforpXu2iyoks8ZG+px/H647toenRJPwkQCXhBbyX6HjA7
5H2LJ8bJpufKwQPRgXk1w7se6mxuRvycZ2iMKm08uvNg6H6XRNYhnZ2j6I3VYCKj2ld4gEarRWmg
AcuMUouZbUOj00TO+DBgtUB2F7QOnkyME8+haXefrQGbich5aJj5TYd8dLqvcFbRezFosCGTv1RJ
9Npa+l7rmuIYxtau8hb5zEwXnKUsq9dqPlm1iwHVnlqiZAh4oLqpNsx6EJcS55y4CWMBGenJBk+L
uhhi5NZU4Re7SHYf+1M1z6cEa/4jri7vYDfEvzc048jEdo5QOR6HtNd2bLI6HWc6GHJBF4B3Uq4u
NsxbKtwhXrC+lM+lANTDlOc0O1W2rWaTHGh6fBVojbIsuysnL/qYNdeangVaqGyFNOP6Rh6f+Foh
hkO2RO0DQgqOa95D4UQlZ11cfvaMvQvHrRE3y7Wth11vLQRwFAR0utw2j+NUb5c5QuwVazfaQl8K
GlJnyyCTsyo69LUdmRsRRsdzv0B0CUMwq/h9xZb1BBZuxNKopcDVbMygYWvgOQ1kr2qGyPNpMibn
uQQWwICI41bpyW2kp5qfarMW0CWkjxln+jbMhk8kxQy3sHainWcvCYpvgdV64ijbpo/zCmU1Ewdr
4/ogzijqXGWoR3AdpNl9rPItNJKTWspv9rr7pMjFEECpA1biFpOASxJJ3iVP7LwHV7kM3woNVWJN
ZlEEngOAU8psVEexp8jVGZplPOUvdTdau0ECT45L44zFLT5To5Juu/3zVQzdFu0kSWZO2vhxRG1r
p4AG0ZjuIw8BpabFFj1RbKArwGeL4cU+B8Ms6m8NWhqAjGg8BwaZKSlWAaU7Pd5xsS9AQtCpuJP7
18aQYExrR7hnOg7DTcQkdquLHG54fuq2kbST5wha8q5Az7FNicZ8CFEFjvlnRDBmzM3OYs7zkdrI
48iSha2QqEexJlDnBqqRJkzzQ91dCisz7g7BCZvKy8ldVNqaSafYOqoHWs8pkh187zCLtrrm2hxa
CMjusMeiQVgYG2UFvE720WNfuQPNpO4NWtp40cz4tXK76Nqa5XeoqeVBiAa5R07Uw5KZ875pADF8
rE2TgevbI6yD4YHpq8VhMx2H7Fkt2h+LJrBEm2uTkpXyU7zYDzUbyRk1IqPEEjxXEEXuRPwu1cmA
+S9IM3o4y5Kl/wPVzqNW/dsG5ZmmZ9q6Qw1pQyHj57/UkZw38sVcCnJ2cghbFdLUk+ell3ZaqwbQ
AdslcThyYaGB96WaezxodD4HE/YJNN5tmcxQ6TucskXqqGNKuPfz0Gn5NjqMqpH7sKR7FhvOYUkr
e/fnask0/pi0LT6TBk7BLJFJlFYeAc1rXhzHsY9e3hH6RpmKCkJyCPAYJVjERySzZGCTVc7FQ+8Z
tua3MK5i4E8m8gM0DIOd5p+9oYSusR7QPr7MiU4GiziDHePVuHbMS5L6hTEpBwpERhXzW9EUl6Ts
b6WZ1jxzjnUTXnaIGkagRYvBNS3Kzm+jKcPNlfOJrOcbEKcjUu1lXodyUcKBCDmYQUBT7oTIHl17
PsclNZcn8IN2iYESpOOvus1yAhi4aWw3fg6N7yixn+SikbKQMn795/3e/h3qhhbRpYNhouDnAhNP
6P6tOqtmu0P3TWuTUbm3tu+4BXPybD8OIrCxtqQb7vq6Hz8Zaz58RpbjxnCYZcC8wX0hSI9PvDWZ
Nc8+RVH0mhrjaZA8keg7COprNXCkU3yCEkGSmOc8hBHbsUdLO4Xq5KfGMpzD2M53LlC7E7O7OFjF
TiCYIm+TuWn70Or45KdwTs9mDeByHM52CoclKgw0sd4nVAtZYFpNdJYm4jLdTL6mCs3nP39Mhv77
IY15BbWxiUCNOZYtdPH3KtaT1ogECCpYZEtFg7RXVwSjIcXFxyeFwkH6U9EC4kTAQ3jg2B2Hdvxh
G7R2W+NbZogYXYs7XYpu/qaa5HNLtNjJSFk5lopA9mU9NqxEXfwVj4zQjx/Hr0qP53s5E7m95BWM
q2I620M634FKoqspEzBOYpWcN+Ks8pkpLdJNNYb1KYqnHEFaHqi28wLCdj9VVjI/9Cl2a2HZ1wqc
EPS9fUi0H27IDNNVj5/Bc15w1sE05xCHUyY+GC0sMbQCWG9xNQSDgyVwanmcq7nTGXNr6CJk/tZO
NVz3pSSD3XEeMXPuQVhNfx7fvQUZl1ufu9n+IaJ+R3aitc8S94YLFf15GLa7hQioICZLkzjpiwGx
F6CWFV2Fu1k4596aEaeCleOz6FpzfTkuMGA9XI6cBVGo5wXM/ToynqxKfV1RVenUIN9msdxqGQk8
Fu7DgKzWfNskWrhrYkO/SukE7AXlXZfV6P/zzWL+Xox93CvcCmiPXVzBcDD+1stB0kjUzmSa2zW5
97RgE/eA611HAL0bpUUkWhfjp7YFs2VIBL1oWpmagZUBYfAqswj/WD2Gp48lK9K929BkTMeb5MK+
btyUtOCmyWLkQVn0AwTglmGg1uxc0QIdMA3rZMUMmv/5PXm/F/q8J0cnwMMihJb8HBo6689/2QMA
wZvoF0kVCycWr62rm+mPLI/3fdL0xzlzu2OFhY4R1bePs7mZGYPvjOMPw4uWg6ppYEGGrLYdyQuG
6uY7vHom73H/XFXe7iOoIGlnSE5ZcTaKpryjWtupKAYp1nCDzBNmFC3J7FtruhB3Ef76CaFqG2X/
9Ahgfx7z+YlArWs79SwZWm5uiag0t6g8mSw5fjt/RfbG+Ta2eg7wIQHBcbat+0q7fZzXJ/wTfzYc
S70iXoWCcy4NA7S0yJm8WN2p4Z1h9pvvofk5LrRsTzZUuR1kRaRirJ/jz57TiUu9pHXQrtYPUo5n
FE5ECRORmUjYY7k4ieRLzTICuMZ2z2O9OiayIbuYtpSHpJcD3CQpHhYjvJhjwZ8wVj/qYpd7xs6f
4lGcDBlZLyEej3++uiYd5t/2+PX60nwEFQrbzkbd8tHF++X6aiYPjrP0EeJWRps9m1VUNse6g4RF
yCbGCCJHISWOM5s8FlrE/pZ+invz3cPfBk6rapHrtbVvYnazjKQ7GmlOYSWcm80BDp8ymnb3EGlu
789Z5gYT1Aqf9MQIdIWFUHKdeeiLEa0Tdiysto7tArQm1+rngjxhUxs1Dt68eJgk1UG3Wn6Yw2/6
2Rmvpmi3S5jtjbQdb45NsDjq7YlIOXVvpu81RuqkY4DSFkm0LQANzMoCox73PzQQZWmkqhOS9he7
IL/67qQ2Jikz0qFQbOkFlzBWSAWraBHVifeT9ofj29iPfPSNm9R78VhTtoPOFmgk8bfMCdu9Qro9
RcZ2tpqeDgrUO0OvcZAs3P+IuwBBcX93YYW3xZ36e2+mSFCTtGLMmHo+c93vVgj8csK6ggkekgwr
dXSEw2Sy/dp4N/A0+koXQaOn7zb30pocecBnywEiN9H3WWm5Nypky0aqBTrjdL9CdW6AfeTzQlnr
OeGuIjQAmT4kyS6h1EzgIa3ktjzZV4o5VG8ZAyVOk2NsApQqacdtqBpAeK1f1MIz5dB8WPoVDCVH
f7Ycdj7O6pXZ9wjLhgW3z6Y3tNfMrb+MYQvzrZreLVJxR9RZB9t9JhIvu1BwQk5A9FGN5jWli7NZ
ysLy3Sg8WnN1MomiOFosoO5If8TW+AgiIz0mCS7eGesI4rYSkUKsH7oq7Tbm9MIOYb10zaAj3Ij4
rObxdbGxHNLDxPh7yDVPHmaEAatp6xm/C9misIjwQ3Ba9HLHBrpRhghF8I9BUXe3mHJq2Ad9umNB
eGwcoLSa7br8e6oNMnwxCQeVkfSfDQz+iqcn73xhr1bSZuuaNfrsaNKCUifr5A8ms8ZddcWPMbSQ
PseEio8eHtDmi01NdMoX53Ou0v5oueDgMpwmafyDJX8O1Gwlfq79KD24YSZAjk2j29rZa8RliC1G
MSY82FpwjWjTnuZmuFYeGXnhzGx6bIy72+I8oaFKRlCGpC/FF5rVmAW0KTkl9fjMqL27fnxpZ8V0
2pJA+XjsBzC3uoE5Juvb8VgRyTBjSw1az6+1CRwDQyMGrMBRE5h2DF0g8qK8ClR1GRRN+tojSAwQ
Np6bufU7stO8ppsCo0jORHebhyJLykOrpVerG76ToIZpiKZDX2NIsB1kofSefpij9j3X+JcTbMrU
dSCFdY5a0VCVh8Fxn4FVkORTQjEb7zw1kA09WBpUFrmhuNpJR7M8DuzW2VoWuChdoEp2bfLYhIZg
IkHfOHC9bfoDSNwKHplC3Tw88f40sOBkvGZTR7/VxIAFKXVwFFmRceXpSbeWs59hzB70NIXVkmuf
4LWeItzbpZiAkFj83paj1QZOwk0Ly1dPjK9lQouM1d4gVdWvVylQlJr1xs1ZYOmsbpOm9dhF2uES
ZpSYdLp90jecp4SUZ1lpEBfxbRkc+gKpMbsOLQAPEeAqQqjQWMJ+92mxNufikGQp7Vvtmd7PGzNK
ej8KrwKm1QOTuW1hTne9hyti8WQe7fpn15/0PqTHnkSQUtKsYTAtSQwxV8cqeDSSTK+G1+JM6b0D
7sqAMm3GAulwDG7aK2d2yphM++YsEInCbJ29j5fBpCTS2uwCfInstil7wWTIvILgtVtXrzSQXWWL
4V0MpPWspD4L3g+U2XlTOhx3ucT33IJWDCo/3JAr/pBXSXcLrfoTN8vid2HZBI4zFU/wYfVKo/Ti
THDE3ZT3Mn0EcGVealu7Vi1qHhph+sFDWKw4MlqLgCibsyhXyhweyxaWSYMyx7SnyyApKbuUnG1E
T49VyfLeM20ExVqQmS1uucBRJ4WXXByXs3lcdI+YxU6h1Nrrx3dznkwPHhIJ8zFOkpPnmOm1FANA
uUTFRLTJmWBjlvbazXcq4Q0trj0+YogaH8FycBzUQC3XNuUFtCtITsQR2uECowCSSyy/Z0OjkbWD
bCgtnM+I0hDS0au42Ua2S2mf9gUGdF62DpG9w95p1A8oIrmTtTCQMQDlviOV1qvhH+LkSrdd0Gh1
j8x8UpTruLagVT+u0MB67UGTdGupr2GOEbobo2VPu01/jON5uVazPH58tyisv0PbN0cbqfUG3ymV
GWB7HCc4ZdGZcjTVe+NRwKLfLzjv/I9vhyzj1p3xV5oZtt0uhA6xoBWTo32lbJ02AwapxzpWICbI
VtiMPm1EOIvcg8MisD65+nYCnXVH1McuFcOlxqKPvTBOUfTrx0op/UcESaXmRqcB3N6sdFBXlFf6
QXclVPK+sZ8cdDEbo5urm01SfdDw56W9RYQRPmL95E7JeKy0NkY5bw8PBTXvTk+iF0NO5k5YbkPD
bPoOPVa9F3V7TmP1RmKbuBuUgkElnF1K2XXGm+v5fUq7qMbjj3Kjn79YyH/H2dDf7ah77L2w3yoZ
2/usYM9x2+XdhDq6+2qCFrrNWnWbkprDLrHNbAgArZqEX0g2HfZ/+k/L1KkNxc87VMUscA27OPAb
vWByTSJWIJOj8mmn61wnCmE9yux4uetFWn9G34J6H67uvcAXv9PD4cp5hoStKDxpzFWwUS4d+F9S
rec24chd6mprMI0NzBGYtpuVrwbRTgFglPqa5xTqhXQhfjUcWrr2OGtwM8nKq081ckO93CLaZ0aX
A+Zxi6L5hPYo3/ciQbCNEBCJ8xoI42qbJWdPTWyjh4VaWk+1ui6hnb4RqTwTF9JaMFrArCoCEHiV
rcttH07Pk3qcWl4oXffxbFWGTVdq41RrkRpGr73o3lIxQhzt2qtluuqih2KtJxd599riqzXo564T
jzMjg892X//Uyhi+Id20TevpYZDaP3OqFWRw9lvVuUR/TcdsIAVFoB0vi0ZutV4/jQTp4VUsPzVt
sTZ9mTtX3fNk4jBz5EuKBx9fxkEM8IbsPKx3EK/a+9wh2maGkdWv0ai+Qo/qT9jR9Hsdu8u9moqj
02XexSAgxJ/dJN43cZndMbiHa0TT9yQsR1jXSU9vU9ESM9Pl3gHjvBMgqdPQJjM0yjcfv6lvi+6O
3zWUir0dfOouxytL+0BfdgS7efdxjRvMoCJCrWJeyH0anukL3+A79LckLWBwRASxIW1LE/xa7FPJ
Fju3DqbcMl4n+tHUsVXKMpVdcNLoSXG0BOowt6P7Ks6YEmcu2ht79TUyfnglpKrJNmZwD8Z2cdim
c521P0tfpwaIosmhpeqW1Hcl+UAyvmeSpagG5Oks2YMpgJQEqsZG3/QeYJqleuzqJhhKDgWoNRey
YrD+fA0n9awN8yWT/TNo9w1V8lPWM8xZ8tneWXX5tUAGMZXDw1IQ5bOIeuT1YMhgtuEzE0VgPMfe
Sdmf45qUG3s9IiKEZHYTfxuqOjywwcHosMSxIIoJ29ljPr8PDg32wSsfvJbGtohuwurKba/TTFRJ
5uPQwSPYknPctJKjnhlEcwrputnXS3UKhfel6YrXNqX/SeXLg7tGdXZnGP4v6OGKE+R7RIdde89z
jgxmdp/ZpDek1r85QkPuh85shX1UIludL2SUZwIuC0cEdMlULSsKUMOVtI1ns6WF/VikSWDFALfb
0L12Y3UyvByTG4ctkEkcYApvg8XtbDnpqwGqZmL4ju20vJXS/IHO5xuEBz+eRbA6bDalrS7pxCas
ZdJ3EnVuXD6XiOwDBJG+HKYDWLRrbRBRiz9xI2fxs5JMd6aagZgufpY1C/tYHlsHf19naF+8DguQ
mjE8kdsoWScNCkDtRY91ap3CcHaOnR/mdLy7bn9hkQ9EyyPhygnmidff0XQenTD8I49JunOji17m
DnVlytkEK0ntoHNacYWT2rX2+hi2LbMEJvrAmenuS+z8+9lpgjirp60Fsn+kTbwbS/1OqzzCJCK/
zxKQU2F/KwZwoUNaHknyA4tsvI2gGwMcSb7ZDHuvFI+oTw6EOehwg7+ldvaeVsnX0nvG0AdraeQQ
liOYh2mTvwpcPS102UbXSWIwxRsZbAdrzKzALfNhx2LwkPfGcxPaI0u8s3X0N6hLxSXS289qDjfs
774xu18Ltwt9QNfdRjnmNXEhjUU9/fKyvXY6B/nOYDTOJ2TLcJ+LEE5w/1SBLEZHzOw/rob3iXkn
oe/ml5Ig9xOLGjm9IzYjjGVB56XzzfIyy+/omQLxOyYpNQeDkteyoXhshPmEn3JBoBK9uOCvd20b
8SC5y0m0tD9yktrZFdSyrRLjZ2v13T4z0otTvPQE1XS98Q2eHzpP9w81NqQ+6BpDJ7qHGtF/acz5
oeb5wcfZb/TG/S5xqi8c7eMQvJ77ARgG5Uz0Y1HlL4sSiuoVGkQ6sBda2MYwyjMQ6zeDGY+borao
nw3nilvxbe562ldZ9WI5E9iQKjs5dbkXmLAwrSZ71WHETngoC2fGMFq+xWxQqASi12zCxsnkjJEa
+NEYWya7CmQ6K3olbw2YxXLIVP7D2qJGYSYyomiPqzNepWjXD/WbViDELtXXBm1qYYH6C4X+Facl
Hlj2ECiXd7OXFAEAzsNqfVRJ9eOJD+3uW51HbInBwJp8dIFdaZVl7m2vYq/2yi1AAhvturcBi7b6
/I3PkmjHuRMEzSGN95vc2iNLo2RPRrK+C2zxES6eUb4DAmiIrtdfPe/aNMCrYY6isF7cNzItiY8a
Donqxj0NW6Y/WN5wASPWit1zqxtOEA19zHFrYMOL3BdLOmxoqR/isdxbjULk57KUtiuHV8bf4kH/
UXk0yz8ktyZMqXbahT2Hpyg1Qn+ySKhfpnc0R21A9zzdSKqqJuTcG8XlQeWs/jRyjvTVFmbaQxmM
5nyVTk/N3AM8JDz7qAgwKExrTSdDbZbQfBj0wQdo7H/g7Nf1Ics5ulWUA+zxDOa9dmPMigGRbUMq
QrHdKhAu8yKjnUo7jhgFCeo7DmPuReVfmT5VL5mBSLhtu5+jNE1gr3Rjs8yMbxAp031K+35eYB9i
axqo2BqdAq5enpTVfGFelPiIU1Aos3QcUoO5jIbZPKJrFYxj+xJH9HCiiJU7LsUmdvkE6UCjd14t
WHNXbbUo61AY98O2csWz1tHEGhO1W2MGT5oV75NW1P5gACPWOeFsUvw2RzfXj0sOroMuzwOMTi4T
pjWtD48zun0mXtkPXdmnmVTIzZyW7H92uhIihkAm3QHsw7oMqF0q409ZYr2beA836OIY2oxYQbt0
3syTHdJD4EOnIZAaEkkjG2cF+JUoinhfdSE5uBr+rIIhIYKrGs+0cbKUcXRbPkE7no5xoX/pRsHe
3E9kA2Dh54OlOQsn3Fca5pUsxSsIKsYR3SFK2FsjJpbshWCc4+8zbBE6IdB3RbG8w+Prg6qFdyC6
SwKajP58SMBHjSsjLl14MoiZNrnIWfBFSLxcXN4KFScE9Syko03DhjhdDvNzd4d71++BiMS7RKmf
Uxrp5w+gQrnkwh+yVXWWEmxLvQaBl+NgjSR9nXZ5ZuWneXdg6kLFwObspfZTx8SfVj7ZhjamfKIB
g1ghuh+4czn5xWjC7aeyHvtD/CMz2/RWwasMiEDCnaE89VQit5/ggm6imIShXvwA0289FwtkIZkl
59p0fzqh3yvyEJpcUKlZ9TnrM4xuECdap0+CgkqWpIjwhefOXtwzmNZrGBMDo/0XdeexI7mybudX
ETTnAT0ZA03S28qsyvIToiy9CXrG0+tj7QPp6gKCcIcanD7boLt3Z5Jh1r/Wtwx/U3feuSySg9uM
F2Juq1yFV/K49sL1iesnZdLAafLuhO/M6QAf+7/72li8nRKyUHHEvqu4haKu4loirDUaK2tCK2xd
Bglx7i8jecqK6DwK5zVyp6+4VoRXyXUtxolhaGyLV6Sug53GP5aXvRhJeQvm8U9LlSGcdXBOTeCt
A1v8jiHt3kOGM8H7zOzw0abbmXSzB3yamkylkfRN8EsEt6C2U6TRBiC+XXVMKRqeO8XeOLmrJi7v
65ZIPzaTbTZHwsvO+c1Mt1qzXL2QnTg0hQ8Svnyhw412U62asVcPnTbdZzq/fMh2hxkOZ2MQ37wK
X5k9TbSl6K9JSBks0mTr0IeqAk5gZXQyHQjgonK+wiFb0URw6dCxxml8H0vvdRiDc6pxH3JSeGaZ
+VO29AGSpr0b3R6AgAnKmoDrthnD17zSB+5LwXmuf71q1j4i0ESNXE7KOjGWbnSFf9Nn+pdsimLD
whptw4BeIO7j7JPNiI2LsvvCKO+1IU4YlLn9DuDfLRwwRhuwelcshwHRvAiYReX6OMKDnamrd9/U
9vEUsCwiAWqhwxxASfqA6IuwR0RUKwYDkCneHlpuYPM8Ojxti0AvyUPqWb8E7Kg468yh8TXJB3rn
bLS+dto0FsfElgaM7fTUc9254CWfNqPytYXI2LldqD+buEy2zJ2tXdaoZDPmrJOTMzmAokJwoZ28
JwNYLksb9brzreyusaBU6SI7BcS1hQw/7ZIYXG2SrSxY9Fc+3ZZ533PR4dGE1OHs3AqMpWwPia89
i+ynVODuyc424OZgJYRTVGzJfCxKnYLHFtYtxbJcTZyuWI2S9TZIwsd65LqgBe02Cfh3UUvBQBiW
BiMQQSbwbI38U8tU3jo0C65KuMENe5RksXnDbX3ndKXHs8GlG8v3FOeIJXVylaLf6a0fUbDDGsEo
JNP6YJ1iHd6IKmOrzv3nwKa/BGf9eE75/9kKFiRXrDXRRjm6sSXExKKXpxtQbnSgGD17gbsZdHNn
6XPSLSK2pULvrpQ1wMCGb8AK+QKmL9WDqepc7cTKvkkw7YGS6H4cLPbsshg68uqo1/lnbVAP50re
VtGLr0IbqXuQ8jCV5ERNvTi7MZJxK+LsxBRBQocoumccJu2+iFq8xMFjFxlHqyK7i/9wVlUNyUGV
rpQhZ35ghw5+Mb+w9hkyOk64+qLm6g6rwWhaKPo7uiHXNlMUbPQQcDYlSMA723bFzEVgCh8ONX0V
K8PjbFhBZtrGg/Mg5EBUMffXfniIRtf61gzvAYoL4EG1GgEVr0q3UhsDZstC5Pp5ZJ+mzKKIt1ga
E4LgRE6NgbNW7Rmvmg0uwOkIJjcZDkCUlfsgynqa83pyb5MHrysnpV10K8u7HwWRMDeMsMwS6DL8
GJYO1Qr49cJg1RXOe44VdM3ezzXY1M+YujYkUGps1sZz53REobn9b7nqbzmLorTEmPtG5Z2B6PVL
GJ/7pMI7b+hctR2tnHPUdH54RYNcT60vyUbzxPqczngj3UxPk9DoWnr00rFYOAAalibVU8jd3gvN
EoCg3PAifY7y5JR4NrGAEV5vlvDMeKskQzOfaoh8bBiLMSfA6R2t9bLgfeXPvhnsm2d0zG0mdqAq
KO29o/p9NrjmLm6BgWhm/hBkOnnwHreYl2r3Q8ZOPNyriVDU1Fs37kJf9D5DjmrkwSNsu8NRwx+6
DmfiAF5eEFeZDRXW7ZpTq4e/I2ApQraq2U1e984vU/ASB5w6WN6ftJlXHxhDv23ryHkassRfTZlj
QqIwtuHstg0mG2kDaXgLzRuWzlRyo5cwnCp5l/RtCzeoQBTieIZzPHbuXBuEahuGBdtHNb2D77jV
4ZvksrEsXOu5t+mhCurmqJx6Q0G5d2eGAzFDg0eL16vqGvlpkY+DcAfgoQ75GYMlt0lrqe3flDrn
EKOTjV4TCTPRLT17FSsCmrTVabCVWE8N1AQjeyE3Jt9yryJR4XwPHWpp1IbGS2roh642Ofc3Kn/o
jOSsori6RIxccNVooOEMBdcQni0D7HLVFLF57mE3/eO7LIPtnzszUDRfKSVQmoV/4QX4/MfUwM2v
QcIe54s3YXSZt8NTRqq29+P+peAxPRcorgvT6p+KOHHua7AJqziquoNm+9kre3HOH/Ag42zqQFUX
DCnwQextb7xNleFvaXUwyebBz8RBkMMVtnX4WYD5Iv6LlmWlGTuWrPKQ+r1/hEsot6WOK03VnWTT
HcUDZtBDKkPuXSBD/uG38uDY7bgRTRRd/hiuWTls6JnjRbXVtQLrzuYqDlamKVTQ3kI9gKSJZquP
MPFm/bGQ3LNztelZ9UkdxZ9adR3rwD12prSPjNzwkkVnlB9oUX/m6fmHnLnq/cyoaV2bxjXO63dB
Wn+MaQI8akxvks6RA5cCJiFVFz10Zl/vnYSK1iEOHJTegj/W7DqYGPUEbKn/mA6im1Z8mtU4XluR
evdSRd7ZY6H0mGIwIir47QKvOP39wLG8PIUQcHm0p5vVaN0xh+IL14twpaucS++Z5Rrm3BuW5Y96
Nlq08w+aaReX/GqxuS0tQw9piOodLMqaADkTu9x5ZXbS8h4d3OegGyLJVp1LWHZgUAR+YGG4GIgb
h8AqzZCZy0Q6iV8pRUxXfZsZl1HPnF0tKAx2g4GUl86AEd44bEZqNTC29iw0HPjA3vvcfBivdzmR
pgnIzMynjqntADmdDtJ76F32ROrPHQAa59pjnEJtxuKvFncYSso8Q/+jyur0YIUg06uxM88AoxR0
O4OzjpVbd0mOUEUMJl4KlymPSrqXhCmanrfNnZJU3/xFF1SAIPGXPSpsHIm2LRdZPRc3GWW2K0wH
qS4Z80c3SsF46D2XtgiPMJaeLfnindPn+IEqupBWvgiqJYpM/OiK8t1Qxjxx11CP3FTsAM6/D53d
XEb+vHdYYj6GLDgYjR/9U+rrZISM2jJ78XVkcSre8GQ4+OPxIogNxlIMznbJ3bctjLU7F9w52NGX
04gWK6ouvsQeT0cf74JY8990eK25Q7Ur+ZJxNxTFubbhSHdY7dZ/DhpLsP8JIy+PvUPbXaPO68ip
7H/8lqlrOkdB7XbjeePXnLhzbaqdSnK4wJMtwBCgGF0IsTdY2C33lZLDCqjihR7OcdxmwjTg99uh
M2/hOBiP+nSj5j3hjjLIuzCOLp7biC2OH4vrwD6ONHePM+BoO9pw9sKKc5oNiE3XkujRgBSYWWZ+
9nQrfIynmR0OxssxjAtV9/rBtR0OT/AEUl17GCV0AZFm9ss0p9H9kYhjLpW3SoFFj8Sqb1Xrcjo2
22tpMW5VyXSPvY5JsjAYD/k8pBRoZHKMbumK8V91n3QYOP7iK701B8I84yvOnGFrUcWFp5WNM+uS
dWOQg+MjZzVj8400QDo0tXCWGpNgjVVcIbPjUldDURKFpMQ8KegQbFziwrXX9ylta9y/rSiCIzL/
w2KaO9/LD8pQ899O5PQKgmYc/Ln7wnYigzFofl+ajdyjuXtAqopoXWTroAgJec//9YwDtH+bzqPE
dPahYYP7sOPhkPSTe/NjsVImh9Kx50ixxJbugOZiyAAIIKSREwFUD8r7ioiHBiXDDdvpwZb2eI2L
mZ+ep9ZLSOn4EhMIKMWoeHSbKVwnukM6WwvuIjEN17+okYPJ5aGg1+vPX6tXEMZUctT8YHqHO3nX
yeQceazGac2YMcDdYxv9C2up/zCBTN90CDKHah7gj5hPaSGvt5lLp4cew11ELb/nDwxRstp1XlFd
lC6mGx/0wcxkQZ1TWp2RouEHDnl4NuBmhHmPTd/9pta4+WDCBifS6P09MuxdYKfTVR9i6zhH8/01
yFAeILMicD8SPDQN7GcZtsg1lGE6lFr1UdE2u0SshDY14QLWEq9hDlcy8sTh9++/Mo+pk3SbGDD0
1QXVuBoqHfKmByvY7FryQb0dbaLajoAoasNj0OC5FxjVrpM3dBtqU9gXlM9P88OYlhHAGyNpkr7L
/a1ngqTpLPfClA32iMw+zRERwigHNkbiygvDmN2LWT+9Q66G02aHv2okOTkMqnzRaQaoZkd2RsZ+
a6Rjf4omHn0Kk92FNX/TdTNEi7oaq1c/Lr5GGJPfToeta/DSb+mP+ymu3322/2Miwvwy1O67P3mP
bLn9Y0N4dSXr4JthoLEbelvcGVJ3VyX2w6xs9ftRYViGEFV/xn2y761nSKHqY0jNcmHbOpMkSrG8
NtdOvT989TyBu7oxHrU6CS8BSZ2DWbW7pseAVjJpepRZFFykE+7//k7Tp9e/XdoMYHf8+fqROsMz
9zp/ZaWRQDxcBLHH9FEPm/Xg4+UlQlXvJfPrc+Dr+R5LcUkRMP4par6gc6aJX75I/LNUt0u6W+e5
Glr8rfcCZLWSU6aXV/iPDG2o12r0xBn6MRz4v31Bup2gl21oLlP14rA2HZqhsp7ofQONO0HBZ1i9
12M9O8Um+2NfMtuDUV/sZFXti0mc/jIY/0QbC0HgxJR+TWwkrJY6G/WzizvEMdCmXXjK1Eo73Ggz
+iJnjpVnFuKZzWbTNV9hbk+nGvHx4k8x1Z9hRcVLW47bUGokDdXaAA8eLPAgUBQ0r8N/PzRhcuez
Ve3+ztGGtLBKs1BsZYItNvHDju+5FTsffMpC5fF0LbF/n0vHWWkO3FQz03ZyzrEHKtYxJYpqI2kT
w4TnbCseHohFNSJQHTIhqv8+Fp/LGgLEX3Kwm+wnsA7e2SfdtbF5ef8W4jRzi8U/i61Ri0U1afi7
yzg4+3ayK+3Z0+YM1h2LAGeZvPgIK+F9+9hXzGJGWRAFSvM6eErgGAWtTXFbRLiqnvsjnCEy9lYy
ZbRZ1rQVwZZ5EBSGr6KWyjc2y3WdD+VNBFcbHR0Er+Gf7MF6N4bR+aAgisq9GH6ZW8fWSy6peaFw
ZzhbZFyfPMff+FjGOWe141Xr+KqJFl31Hk9DqzPxr+rpyWUgtsr93FqN5qQ/wwlf4yWiSic/t14O
0kQjsyB5XqjSUIA1wgHbV0W9SjVPrVu4oRkTh0hpVyFRtFXePJVu8OkJNI2OFmvUIrqiW3DJQhbf
zNlQKTBnWgWTs7S/Vg4Tq7h9002IX3w0mLSkAeaMFDBtFpRkoQovwrZaDa5+P6jifRYSmQFfoELz
7SacxMvC/ZIOG27XOC46712hRXfjFHkb9L8KKjRsYCZSz05ZcpzJ1bawQeN0XM2s/KvrWmsvBnWq
QrIylfcjwp5bloEEFFAsoiKDDyb0n+15WJlPxSEN4xxX/btpimBZiOjBt5pXzHh3IrBCJgo+BClL
oz1SEIKQnXYvAofSM+/RxYwZUIKMvmuCvJpZTnpASpbrv93Md/gcXxY6sMYBmHwItdYRf5F28oky
9AOV0UdjMuhsacO7bKjHQ5VOwZJYLbYuWzBOl3ZNTGj4yIto1RZpS2wr/4w7h7H7SWOSLSmAMkHv
ETiJdx4FnAurGn5dPeAe7WjntK9Pg4+XmjBUhjTBQwrE5+Y5GvTPxCVrN/s1LMVFnAsFGQosZsq2
t+F1iPB5qLi9V74KVoVilJxQuWSNLSUqbXhoy+Ai9BBzK0/yOuy9l7p0caxFF1zD3wUH3hOiI4zc
oIZ6W0h3K4T1bGubHA8Yl1oKQIpCfUZ3EVzbLJa/5iR8SjcvDRGJVQe3gjEyjHcKKalRI34BskJw
aqYDZYcEe+pzAzO4+zNoLT3iaXdU81x3BqE6Fg2GHPSfvDjHx2dPr4UlTlHr5GtCxck+8td1UMH3
zw+UEXML0NjtghBcVkIxi0PeOxHdC2sVAw5WeB/BbgU5F3RrHKEJsFkOklVJh8c5leAEAvWih/op
HijJE0n4kMh6b4JgbMSxcXJuAZb22GXW28QgA+EmeefoA6M0fU/JOFIwu6rl7BzJL9SQAnvSSxpp
Y5PP2/eqZwuidok1kjKqL1alT7sJEKjzV4EiRieTicFpyIYjhel7DebIcqQfsutQHuqg3yESwfWk
R7Q2+i34LHfkfj1OcgAgvsMTaCMsL0eb3xn5ZO17xa+ht89xFhwdUfV4nI3ggXmi46EE0qn+q00G
MdrQ/ArF8DkZV+XBQrJweDLmkdCF7PrI1AUDj2/uTNIpuD10pk2tWhpFcutLmHOD9oXm/UknwFPf
YEhJ+XUPulbRvAdrkbMqw5aEU3R3JSu3A3ezaTh8tFF6zyt61rPqmbH9zqxxDhTlqs/xX5Yky8vK
PjEoJJuZFV+9fxqJ4aeej7kc7KDXRiuARDelJzpeReMXkfLkjdDpKUtTpGzLb1/MnzfXs8LCO4D6
NnBxwO4/xBxPuM977TEjNo1jQl402JkL2cBlEsPK1bj6ibI9VjNsHMNtac5+U4alfgWe3amx+4m2
f47Ai0eZB5tqFI89PmK6SJO1mQf7oZSPFHAsiro4W24d7OD9h6s8V/TUdNcQmpr0LSji+5wjf8io
Na8Y3gzZOyzzJ9CZlEU0VHc6z/pQvGvDPZSFfYsPnSDcwrp1ND9AXnsAafJaVMwKbSl5ivUIKG0Z
LUw38RZ+CWV81J3HlqZMdEHgT5OOfSQWgM/hAXhxeQQcjgzZ1x+dg7srTnZUcKKzYq92PZvquH64
MWL55Eb2BB6AFS5ujr5Dc6ffjDYdBTJZON8lIwn/I627H9t7r4NsONmKd8+KWuba+2FggN6WHSaC
fP5XoHvt7sfNCdpSymYxCU5PShvHJZ1mgfYShcnBs5hkigB1k+LUZ0cbCZ+J/spYqO/4ZuOS2D9u
IAoAmZw7NJsnWYRhImHc4vPdYbmhEdVYTKiteMfUC9/BYtTqNz/QUM/nJV3TS6LiNR4b2iF+BEdN
PIiU9hLV29otvUtjGWGyAGc4mBFKt4lobxp0DHCGD7ERHJKWy6pH+8VosMf22cas1TcYq+/Ane+N
7L2wKA32cf8UdaCpppGjdA+d3OipPi/jeDnK+1CfDwOQ8vB4VkBdyS8Pldvth2w+SPspvuzghzv1
zUviTyIDv1ozrHASEAvTmXhLQJXUggm65hEVIhNDubMqmvR9wK1R8x2SgxUiebI1/sODtniChoAb
LON7MV3926O8G1dJd/QmgMzYsjBV0lJlz2KjTzdiEqJ+lHQEFsJ5bubrsm71aE8rZ7R3iJNHeC+L
7tcz8Igo5n69Y/grAiNYTGDK9hK+bWW/dUp7rX2KXajauvBlpHc3LYoaMrCs0VBg79sxJG6B/y6d
qPqrMFXrBetx3dwNllMvui6Nlpl7ZUrir11I10ut4BzhZpLHs9DMQxu+xG5ZbyJoNay07RYwRHeg
thhYIm7HFSrnnZthHatRf4Lalmd//sGs43viJXd1W05rvevITdRu98VHplJnk0bwQBNj2xhJskoG
/5IEYsUrPXcd8KEXZYhfzHOY+ePLX+Kmis25pMOAl8Z2KKYw3/jGR+JEKEoz11to14o2ziU+AczP
1FIO7CT4lugVxafe5Mz+63yihFlnhMhg7itRVA54kSf2OiPhVB+uKS1GK6StRygz93Q/rCVp7Z3L
UVe0wDZR5dXSbMxnrQSRjvX+KeVWAxcTp63BdKatXpMJjqFJPGAuSWTxrl3ByDvd5y6E0V4lHEVy
E1pfXCxcl1lUiNCyLOrhKobyEUPrBTdgzkK4zFLFK67gGXOW+Qsu/ZdwZduf8u4j/2n+P4CNeaTm
/u+wsU39g1PovxGZ+yg+/iNybP5p/0aOOca/XEsIAPIWNR2gBP83csyx/+WQ/ddxUhI81H1H/C/k
mPMv7gOmJ3ydjilHtwSYoqYkUfs//rv5L8P0yPQJzzNRlnX7v4Qc+8/0ENew+L19ywJ7RKCY//2f
McHAQwfzfdBbo9MOJ1Hab2NWTsgR4zXE0AwOmQxT8xHxdC80S7sCYj11WmcuO9jZzAyV8f8IrxuO
/58izi4ENj4pSCkk3JiE/UWg/0O0bZaRPDcbOS1r9dHOst/CwCZdtNhhzDbczMHwqCi2VlLjN6XC
d9vrFVOq/qPG9apgwi6q0G5mvr7kLrwyNalvhI/ObgpmFFRX9KrYahzed6OVP6fx9OYyDZ6zf6RJ
nJ7wSRlu3Kb8hpJAV4kEY8qthM5VBGU/hAzh+DlWnG64ENNbiehjECGNEpiSZnQ1jONy3Muqtdah
PNhJ8yqj6WmyqJLkPsNMywg2NUyxbRkZGzpS0ZsoPpo4ivIuHyJF97LG2b1x4Z7SORzTtY43jAO8
Hs1TPRgLZjvcDeVsmXSBYkYN+W33PpN0deQqYM0a5KHIab9at3RmPwz2rk96BuSueXRHy8FKhwcv
xj4eG/mxwZR+aSSy0zhij7NqAWe2vyLNPmTM+3dxn2tQF+WDlfnFIfQIYuUWvMsw82eMdo8lu2KO
Neu+NaNSZhrDkcFCDAn7jzquLt5U4LAY4pcSLMK684drXuUnj2KXJWcyLuO6WLL0qdLulpJKAYS7
Lt1C/Ed2ZPEN60kchvG5mqt5EjofVyl7BtdDdTRpbnSNgfOB012jGXUQkFndwH5qGNMzEGunu9wj
jzFN2FOK4COdCerpThv1ix0BIJCePqBC39Pxy3lZEzW23vSzbMe10+TOxrc4iFg2AaDSfi7GUl2H
qkbmsSCJi3SicRpTk2ekCYO7dt27Pj60+cZlgoJOLPWeVq6gJBUCT0plQ8wNUp+N0S5zcayBBg54
hy4yBCiQrBzkU4scXeoeytwsDo4CtSHeIhIm3AHc75C7pRghTDiNNy50WK0yM5M1/TtkBC35QGIL
3yAi5eBa4Zo4ckwV1IB1gwykCa+TnnAIHbl06UcxGAy79IqWbXOz4QwvvJFmBTM0GMV4m94trmRe
yceWX6Obgk11pm5PZsB/9TrrB3pdsbI9TFdEAHQr/YjjTm1Cr/1Egecq39Y3upPeSzEQ+MQFF/SK
ESUDEocTEb97UT3ILnq0W8+jC6l9JW5HWtO72JK61L6de1YwTBkENvn0P+jBqBAI05MWyOuAL53p
Xfjeuvqj8usfW3X6ZZT1kWLN3B/o8zWgpyp9OqEtHrCMUvoeYOCk2IutWUf7gXmxilm9chPyLuU5
97jh24Xbs7rR3HQcAhoLdUYoszFYx8W/CEXMd1wgEloqo6fC/mx74oeI6OMiwXOB3/xbq/QHpxh/
8AoI+lRIucIHftD0D4QPBE/rtzPVmRSctckwsC4Bq/EF8i5IwEgB68KyCbjx1enJnhvodSOTj4Ow
Qp6R8YwpcydmKQYzwknqx160hz7wIbqbu6htXiRU5qBEKag5XeoS87phM8PDysKftuEP4Bn2YzVK
Di3pd1MV30R9EZUtiNRKEgNifmulnLM7N8V4XUzbAUSjoru3iWza+qz8J8rLibwwHXuBAKOfRj++
43LIQgMilXVKVAs5zOP2qxtnTMnylNf5OzPWfGOGr15ANWahc52yWD0XuW3Qd9ofWMrWdo/hs8T9
ty4t9Y1CQzwNSwlpG5qyfScBDJ6C4U1Sqj9bSSxw8tuXrh9+Jef/xMLdZ6jwJ9a5NtST82RZ2a3H
KFzMvc21X1QYxVg8R+amnT2dQ5Ve46w5+aZxF2d4YG0ImEiAWGddano1exlx3gNzo236kQ/QAuUO
A5BxKV1YjG8cX641TVGs6u0klY1jEJjLgcTwximrXazJHFeyH+9HP3lvG0SYZtJonqTPiJYpeh+Y
ne8ZvREQX5q59miF5XtdU/oqnRrgpraI9XJfaSyio+yWPkp8M5HDlr24VJ14rDxOpn10zTv91x5Q
wu0TwOeHgg+HxxlReMh6OuLnM7YsfvMGGqecavak0Tl5drAPwhjhj/QXAR2ueV0S8ZbExXPQA7Wv
IOCxy0XVhdrqo10k+zp8KFIKusacS5yZ7+vUowcZPNhAspKBsoA9h9OEqwFe/LGbiPBF8LmwNwVE
ajWb5kagTduk8K5xWd2LJJYXhqL1ylTdY4iZc60j16e9uPfatruLajy7gNCxzTN9MmQkXgJG8Vma
v3WprO4HLFtjP5OHdEDKDlt7030qX0RcqcjLBAG8AMvBAR/T3ijiJ8w1FuV8+Y89dPsyVCV3fucV
jnH5lPm9fo25pbuz5hqN7avmNe5Oqfa1JChS+kH/MrEA2OOUblO627mAYu+M3OhUID5GWLTpoYC+
ocfWIRZ0a+q6f1QmtgLfJ6lawZJeEOmhzjqtaeDUtJOTTTdH7JwoFAtH/YUUuJrCs5rm1m+K97xg
eGT+tQgo2lrFNZPKrKTflFEti7JV1GuzpsWVwfsNZdhZFB5BUy4ayYri2VwDUzFq72jJ3Zqka0f7
3vDISA7XdIaS4mBT2PnusYpTCF9BdFdBzV7QYBofDYOQdTLJdc8hbGHhWkITADwZ65e28+5NorZ6
3VuPfJo8iH56X2Z0ouZ58O1VlD471tJJwpiERbfqaZHdMOyBgpwx1C8BsnFr0c3lVE/PHOYgniSY
B7Le35IU8KuaPccwppSOAipr1Vj2xzIZT4A32AuM+qD7fn2oM+2tyfrsxM83sH7lyPBBeSEVQg4+
d6mjcGR851ajSezZ3vDGt1vpYpurRsvdunF8S6aOphXd5cDmucHaJJqDl3CsNrkxyTPHScSRZDwa
HXZMFfThpiEgEQJ2Cp2HfCxfbVHcN3ak0/95xuBbnjUn+/DrmAUQdT3Juxz4tr/AKbDnko9K4WtH
w2aL0qvy1mj+snHBRTnEeCDGk6ZRvR/SSR3X5wZhcJl0Wg7zsQrvuTfTnZmUe3NsP2qnn4797EBs
DJWule9NJ6Knu5oz6tq2hogSSncRGw0+asMcV5qL/bwjS3LnDVl0+GPwOL2hkDgxYf39raelm94k
5b6SGQZT4cMuy7o45jyoTkE3THeogK+mSb0vu+g6qKnhMzI3uCqoSvsmCoFmjCOVWZEDa2s2wxT0
TuxUqM/NZDgNVJ7uFU/DHRI+dbYFHSRza1xdVtFDrml7PaxJRlTxXT7YR9mE/i6OTGapiUElYB3c
ClmTw4menKDVzho5laDz1H4c+0dnojOjjBjzw6aERpFSQEJFVzmFV+b5RCan8Dd0e+LGfYKdSZg7
w3fpuVRUrpMCgt3GB1bqTE4FioVhURAuY6qpTGOisIdAwCpMM8picWuGA8HpOI0KvOvVlioetSzw
fUHOKcR2bs+Dy1Z0yKIl6Ufm8CbjDs85pbnJEQ3AsMZZBE87UYvoVwOTNKGMQqYYEfD5VRxJDKdG
RQCzis0906tjpIqNNtmPQ+zpDy085TKgtxYzuLOMma0h5SjFC9MObzjwVt1c3khnlL2nRG/et9RT
X+nyKdUExLl5bpYV2SUcyo+g4rNS3r3ekVVAdG3OhgtEPcKbtc9Duph0ul29ybQIiPEaieQ3Nkcg
XFVKN4RNO+aQU5jJ48nHq1UVhXD0mNeKk3JDICFr8A3iBkot27yXybNT4Gh2MQbN596c4qxe7FIB
UC4sgAgk+BYS3S9uez6OhoxKJDYqSEwG5BxqFCG5Gm/mZhLezWAY95roXyXpJvhV8oowqCFNlwQ2
hTrgoDYfcTLJZQi9YEFVaXFs7H6TZdoI22JId5k34iSO+y+l4O7kTV3REDJUW0tNKHQVFVcwXbaA
v+ahUu0cc495HFIPtslRX024VZaGxhMeGtnbn1mvMNLpjPBCuytO0XVR03/jyEFDa9LV0X+T1O/y
dTM8F3p8lqUzkhsEf5/qxnMxCOPo+UW4yKATHOtB+05M/zcoM0LDYEX3qmVCO5I7WPgZvYlJS5iG
TPUVdfsLnavaQEWiNS3X5NIiira2gM9h6ULqzMzhARb3SneiG8+OsaWGcq1XQXjo5UDOccwPrdF/
uIVU+4zCYzr2YFV1U1/tCC6d0t6B3NHWh5ZjPIEJKNJ9lX6xazf7vh7fI+lGjzrxbVF9+ioB8TfF
Z66t/nUu36AzXaxZGyTGWmzUplUH+DgxogqdF2zUq3NgWNm25TC0LWndWmt0La0SKd5khdyttOAr
iTdhq0geZF11piT2K4vBe+Ifhj8H+rEd58S5aR5Zscxt1ffughAV7BBnutGi0OFAMhbabNWFnqIf
KOO7pELL2bm4h3AA3RqxSxWtZv+m3oNFYzcHrPg576h6yMmbFB3laFQVnbHlOkfQGSsMhS3fhLWe
zKsbNeXOMosv/InwoEIUZWJW1JSFVbEM8vGbAQep6RItgk5kEtJusWMES4PHZFg3l3lXSk55E5N6
PvNWwSQpcLrl5muk5eQ1MAPqVJxnieHuapaGph+1TY0ejdfZh7qAfQacVEiFPAOD+EN04QtKtuXl
cq9VE29tV9ElZLS3ya22TskJPvbymBsVB4aShLqoiRaOFYFyxIRlYFrvaWyM+9C13lvgMjtC3FNH
dIb53ktIOEerLHnPfsCiFittaXMaZg5CE5BW89JQ4kNTV0uGnAB2tBsbwszeb0FlCAY0D3Gc68MW
xufN9YJrOkSgFMNspddUhBqFQ2+pD3ilFxnIDyZWGcUUYY9PAo115zJr5OjqdOsuNDi10I+8kWn9
ppnlV4oH4qxXAsk53MtREXiaLCorwIZ5Ou2HrhpBg7n0gNN8uB7y/K2MO1CW0dJzRHbodULRkSFp
cs2bn7bjoBcb6TFq1KH/n9ydyY7cyJqlX6VQeyZonLnoBtrnMTzmCMWGUChCnCcjaUby6ftj5u3q
vIWqBqo3DfTiCpDySnK5O234zznfqQfjmIf4t/2J5iDKoTkH5xTSUHi2LjDon5sYotE4TudW0ePO
3abbKNg242RyBjDhjXQxbYy+sliLzWBpT3rj3/uoVPfiAko8kDWBbxNe3ch6wa/5gh1kZZdBeBym
gfFacgVLwF43Wo9Rlr93wBJ4bAIq9mLmCriXc2H1uyhCj7DN7oXtFGrKdJ1ZWTnZLvUY3Sh2LYAQ
HpFi6zb8U7tefhpT7O+QFTFDKWZT5Ho6EH5zsh1jin3zSaQHA9jlypHhK7IO/UxuRB9JH4JVVbSF
5WH4o/Il7CysCQw3TG5AMZMTzuNtz2khA0OD4hO/l5jCjXoWGzhiO7aI6NTL+AHP2ncaU1suuEOu
UhftP62hE0k9bGcInDdpRusXzxyH88ACpxNKX4ZTjRCJQNPSv0pgneuL/s0e1G38clz7Els1+Ns7
4bTgaphdjc6SSs6Y+4/sH+tYWh8soVxjc3KdXTwx1MglJ+r5g+w0yV3y+5n9IoiNXSgowV+hiCdl
AzllxgKeET7nuBOh6TEzB2ICGEeXE1EbNgeTngIGVQHgG+fbX+p9I6tfDfOC35MM+SWp5amBucTo
MVU53fAmxTwuJYqnsuL0YDSHEe/Wtm5BHUYm0doyKY8FQZoZ2xDH9OAZxK4kQEp0LKYOncBD2ogT
3aPOzq/id3LEq7Sp55tdPiqvkIueQNmoYQFblu7W7KzvOB7cQ0YmIqKib1XEs082l6WCIrRt24nj
aBgPtaZjqS+7xbIp9nnQHYgwco1X/rFynJsG9YK+1FZHNi3zZuTqN2vTwS9Vca1TCwKaLl4w4HGV
jH3uo0xb4R/tDEGKum5L/9xTrTzBXT0UCc5Ms5DAs7DSOJ1rE9XRr4OJ2Dz55rWrs6/A89dDR4ZB
OgbHYdoQsp4oOIUTu9ynnldV44Hv/lsagqXTbbPz/eUWK/2HyfHAc5reGschtyUH23I+ZABLE/9R
ULsOX4HzkI4s8uwRSCU0lnKvGvVdhnIrvdjYBL6znyS4Ig4GE+2nyR7AbHuGycLqbiHNRSGUI6wM
K9OqOzwwD4KKQrw8/GHpgvmf6MSsKWmUZXOKhJlcSd1unSYlhd+E4ZbejWOdpUuyqbs1jnwvQ+dV
RfV9NHT9LdPLFDEUaycFv1Db3JUsNQJTb/pVFP2M+5byVTMwyN4yug4c/csFseel1bUngoYT03jw
PHE3YuwE8zUfImnc+r475zOFYebI4z5oTa16SDNBvNhukMs+s0QxKgx+4OF46BK5Lcj9uhwNNQnY
0hmWXP+LdhkC9tX4wsveOaXzPAXjYzZQ9tl74e8+Nu+rnnCxPYXvBvhIQmlLCDR6oJOKJiviwMB5
nI10S06I4Q1QXbC17BwVUJ50ry7ezM7lwXx3hAmkP2PXzqsG+Z+r91a2zWW2medVERFqzKZwJPwM
4DBg+8Iz4oOXhj/kcM0Yjk+W+5T745U2wj20mXt/QFedCcZyCCRqJAEeR2R/3AQEvGEuT/fTnOaY
Com+GLe6ZOxRBG/NwBqrnQsT2nOHeH0xKk0dqjqWOawf3uWvjqdEuPWlq0nfmw2V4e4ytjXpreCC
wT7605QH31UM4/g/wHxbulifrAn5dLHnlpMLACV/HEw+l0rMl8nMQSj7E2+P9UiP51xzy6dd5Tu2
wpe8CD+srj9ilL6ZUmNdsh8x7VAhmR+cmb+qDq4VfuXEL86+kQK96aDpTtEXyf490zXwh+0SKYpw
7UY9V1GXlr86sQjKFdM2LZnpBQVJUMeq30XO0MfMRvuuabDsEZKccOdPEjulmfJpX7O0eVWN/yIB
3GyMkJFaFNfyDEv/Q8BfM0T9qZ0Sx1alLrq3x/UsnAfEH/cc9+zVnpU9elDTvMD9EbmOJEpOsI4z
gcdMtW7r01wyTJzLiIO35t4VWe3VHiBolcIT2L85l6aEB13/x/hnOZUHT82Jy3xbaedNORZhlWb6
Zmv08eXWD/7kWhjlHwBXshN7v9s0/B56pTZEgYd1bXvbmvJxALcDy6GPKpCqnTTqs1XAcSntZDp4
UY0pBKmCqbNcTSXg6OkjDUjEAhD8oJ7xEAzWr8ZU6WZkdpl4JcMeNvcp/W307UeIpkUTuLrjDgSj
QBhqPaCl5PJNHyyjOP7JP4P/RCmDK/d5CzYroi199oL8Zt9XZZ/vmxIDXOMln2ScONo2NKw59iEI
s9esKyOqEa3nWGsgdUZXnRpB+1bipRgpXjMrv0ajHR7sfBln+G5LmyuKPxg1wD/KP+iAoUHRDScI
Jq+OE4u1PXr3OQg/8v33g0g4x0T+Xkfmg90M4tolel+p6jHgWd9KU7NlBvs+yh4qRea4SYVehr1Q
pJE+DEc6uzbESduN5p2I/HgjUkyBTkdfI7Uif0FM/79Viy3McCYC738uGT+nZS2NyzcsgX8SjP/X
7/xLNeaL/McCMCbq5Qa0tfjAPzW/57/9K+1Tf5gLDZSmAtuyLA+luarlIgwbwR+2JUI/dC0EYmTl
4H+Lxkb4hxOaULJs/AkIq0is//pnR1j8Xd//VW3R/buf/70iiL/1n+ijdIb7i0GI9iP+rCAQ/76+
ZOTq4wDvKXj+S30KYSjvAUGt6QcwHiu3Z3o0qTc/WOLeLRCoiIM6RvryiFqVzU5LLctPt1PYE7L0
phMmGFo338ynuZ5xsD8HNnW4kq9w4V5o06CPLStJDWAMZmJ4HxWAW30dAyVMnoiVjOsyxbWZq346
m3S/qMa7TVH2qZN3uFvQQZlhACctT4MPsqBTLPdDSL2uUVcn7DhSp8mxqQcCzKQA1irMJClnXKCy
sl/UfOAmkJL3iI8TT8a6IOU+aa8+dbGM1qYpUVZBGtVqpLjAEE89piLOQsWjQcwWJ9skN67TUiBX
AV1KNO3yOHFXS8HmwZiCexN+/XZu2dCcLH0d0vm3aAKeP2q+Rocs1xiPPP/MksGM4GdmioQ3T701
Rf7T4J08qkke++IezHeyG5wM5wwGn23Qi5/BMjkj4pz/WgxkALSjB3dybjEB7iuhunTH28UNDpVW
qOTSdmZBngX9yVJwW600Pzu2d+hMICvjTH9yu1B8ksQkkkcG8dgEPiwC2j7x7rZX7Okvhqzb3Uhx
BsOGt7aLUIaD6Nl3iWvQPvm3h+YfX8i/fwH9/+gLyMNGuNcUju1iF/hn30KNa5BxKp46A5V/N9AD
dGjUDO50lqy24ExP04wUQXYK5iJIb/SbV4NQx95Ow5c5mVioZXqXt4y9TdnWIPt6dxGU4kdfxb9E
r5+rAfrEFEMSqXFnJoo+iiAwoctWv9OGY26TsdB2IqRatoQaE6fmssEnb8ato8V7zpR4nkRPXrpE
BOyX4121DZfapwmMxFSUf8H4KCp4KQhu742xbjZJ1jBcm0sL6ggnIpto0VDAxAIeYm1CG6igl2Rb
WBTRBrQcMqYHAD+d8QDVHIQP1RiVe76b82FK4n6jYU9sfIMiRGruLfBjsI8yokZFuQ+sIX+YsbCG
BjdMgHFXw7TmY+Xxb/Yi+22gS+/cEuVdI/skW0mkkLT4pgxdZ9MXRKj8yYAlU5uHMKMEeBLGvQ29
8E9nSMYoe4OTfXFDdatAoArrPsGClul4YzgmNI3JNjm5pr9o8s2hzXjVLR7jC4RtZx/nFht5NNLU
CaD1bCTuq0zNx9kcrYc5HODkMj0oswo3pesNO44CJJhHDZWdY+YzPUIpZ6+eXpaknI65VvOxrn/P
Hc5qOTj6ZqjCI4jQgThvp3ubCpwjyuou6cZvir7CK7Hkc5EV8zmuCEvnAoNGFjXmBWCeeWlr8V1b
M+lHra5kfbuLrybzcfDQGmQOXsUWqPTQRBkrJqghGCAbVHt8ITEztKMs3A9Aslchh/EcePOTKfn2
5DhO6Qw22PxpCvOcpTPM4EWajYVzo8j0GnY9SXUzout6Xo2DLt4tPaxDGgYA+QnjQSacvarsIktY
np23fGMrVAwAhuVF7KAbG9NkvfbAFmhnMDWdDJeA332KPb573thfspAjXU0Wfz0bHqiqKXumcQZF
F1L3Jm6fogwiqgaltheLU4AxQ/1gSviUQKRuXiyDrRIWw1awYFs7JCEaj1AFnSyfliHmWvucnRzM
joxdg4thKPum53aLdY5+jyp6mXo7veiYGaLblg50HeZPMOW5mxEC2jA4m4851A1PAriec5D8IP1B
NKUk8wyCDPgNPBi5VZRecLfSoVeY44b4gnWi1rt8hY+0a92WSFc3NEf8njHarGmcRBB8YETqtxWW
uPXUafi/I0zSLm9hk9j1pieat7c44l1CTmv0lroXChPMDekE0MNTGpJa9nY9L/7gin7mPB0GF+06
J7k0msPR7C+CJ3WN1p9x88xo0ZFYib2Ba7qMAueR7xSWAAOGhO5icx9zyBuDyH0aooDgOUwwAyj9
lvgMutoYuUfHKw9Z04ozwWhxDpN5gTB714Hp1SqXwa31nfJc2fS5YFi4uJGY1y44/b6EWJV6VXY2
W9SibM1oTj6QzNthBJZH3u5fJGGxMzQmtTI5GNEkYIEpDO5LcBawaQw43vOMyi8wzs5aDSkiTB4f
AodlVLkuCakZKlvTZfk+KfsDluILMjJVf8mI92G64z6jNyJ2drJGypMNDT3V3OubK9ptiBQCRd5P
jipSTJbJODLqI12TieZU5HQHGT0fTUoP55Z3mMc4HMjeqWs+NzPcOd6FwDT0neU++lUQrFrnzQ2y
BYNDD7AzxJ8d02Du/NVFVGrgfGD/nLyyv7Mfg6HKLyS6CH7GPMhdd2TWHG8py8iPVfbcZG9tywWZ
zm73wcePTEyCLqBuhmAM3uGJ5WY6B6m/82qPsrmu/GgquzumZvvQh9o+B1WGZnPsidS/FY5DuR3e
5ll0xVYxrmhhsr4A/2blwZ1gKrq7e4NzyBDI5zCl6IyCmArXJhya1LHnNeUD18i3PyLHvimg5uB3
9btpvba5u/fETANyQmzCsoi5WpbaZvFSH54bKLfZzNqYsEXM0LYrv0AaB7m4mia325M47VexEV+V
yUfNAxi4TGcwPMhzAg2RrVHtVU+DtXK5zPtW+JRbyNhl7Ju4M8SWFTs6ZeaPvhzjteHmLd15ZXlu
c/aCtDY6JpXelvAU1l7IJ9DJJiaPgxdBnMYD5czii4i9v+5Mn/luNw+7JgenGtUos1pO0EPsoMP1
+k6+6ZLjqpuGhYZVG+wQA8dHAHED0e+rof1HnWpQTgl8NEBzAZGO6DYUO+iji4TvE9wgj4J1eK8d
wso9n/GGzFi1agt6NuO0r/ZxNXDL8RXfz8rFwy0tsI/zDw4w+Aw4zvI69MZR1hsb4nyi+DtnisxR
0igJF9nCsljifiDleCfmYs+J5Rpb6ZcnJbFYgFh89wJmKQuouZphmlGaRguqhxdbF/katZIs7aSv
YzNuUha6o98YL3D3Z+60WK2Cvr5FWV0QT5YBCmJCNygUKYRWzAkQvzp9sCsLb3yS76yWCUZgtEc/
GjAQpNZ8ClUMdMj2BzqnGjI3Gd3qhEuI2UQ96d8CB4SBEWq/1OFsRrNPz4NTkIAYypHNArZsbLsW
Z9kB7XAYuVqPGPNcQeSjFlO0H1uMNkT363Xv14s40qqLLYR5IJBP5gEWuCUJtgnmx3Q1jvrRnsDO
a0640r7TrAaMmCLn2vmcXmBIyqOnagkjP3wkUz8dLIs4GzUibt9ZLFnOU+OCcgfQWHHa3NQJ5x4s
lR74h7acrs1kvURFvTKHam3a31WYP8Bd3KZioYy2V4x9Ju0SJMJ7jB2TIwcSmN4BGg1jI5NqWlpw
KCKghLobevrt4gnEdrVxqRFaNQqQIxvQxctQgXMKH+ZouI4gYm8uk+xWiHuzMr4WWqaXsWbZnnea
7WHgUhgVJA0W44IfOhhf4mOTcNKbY+upilwc4vA4DTaRg0VeBlZL9FVVhMxLUCtzJKoLILfeI08Y
Jw9G+tN2IEvDEf4S2jr0CVo9hm2CEtQGdN07ONCjWeaCIRU7aFaN1E6Bl0tQFKBCrOOYVmq8qvTG
l9UzDW3jKaai/cT085SPhs06MDOZyNPw4rhHjR3iyKwOd9PcXcKqBCNUNo/JPJ0g25f2miQDdPGY
Xwm5NY1yujio6ymexgoS+L5qptWgyngTREl1sSsYHF324sM9Z6Sb4vBFbuFWBgy7RelehT6MXRor
kI8ATMVel52LlLKt+HLMqvY09uETl84XRrXZutkaLbb6Mck3LCTLljqd6iUaVU2sIb7o9xEpmDgj
KOtlDridGh7gqC2APw04kG5ccnr23uJ0EKe86XVHe5niXajbfOkWofXJS75KXSDSm4KlrDR+UVh3
4ftGCRWraOcdK2m9RlYDK93c4GNIaTkvfxqpTSI33Fr0qa6mAaaOdv2PPGb2ZJEw8JYw1Zhg8sl/
T5HbbWxz/jYzG97ChvRMiQm2cjnD4mRxcF3m/IfAx3Hl4o/9P9+irH/uEOEWHwifQQFq0WJNhyD0
z5co9E9ZSLdV5zjLnjJAxyTk0nHGq9kUFymHj1yh2U8tS1kXPyWcCmPH3I2KygS6I9YK6yQxSBhE
ExEJubb1emSYx0Wf61HcsJ38+Xr/S+Og/6il/NffSsr/+/91GfryMn79rWL9Hy/r/2XXuYsz/j+f
Ja2/q17+LP7lf/yW6a+f1b88fjfDZ5H++vtgafkT/popMVJysKMzrvXwzy/15/82U3L+cCym87Ry
Bw5ogKXz+B8zJSH+ME3fZW4kbNPhR8ZN/5ZDsCyTYLlpAnenPMn/L02USDAwJ/tbaR1fQrZIXgJD
SE+YhBKWkqa/uf41ZDwPjAE1a9YhQzXva5VCkCbkmlugX6wcLF7u7ZC79Ss3nflhSMpzmQn1Si4n
uKJHM7VOsUF2lCzsO8N69eEqaEx8x5SoERjU8a0Y4y+Z5yAfZoJA7vTuTSRpQ1dl65a2ulcjJoHs
cUflKZ0/67Ad70oEXB/BE+vV/NUp/qDAburXBDl6O1ghOs7yUz1hxG1ESmPG8lMz6dHjwAqs6wWz
JfDTtXUx3+ZJvljyddTavYt1k799jPgTOI7kt97kvgqBaF4vLTH8+0iV+d5xbEKmOykvTcpp3UGv
5JzY7IMcIz6H4+il9wBHI4ZQCNeobNvkDuAXXM5xnp1sH4dGhyDM4WrMiDxQoUXrGbe2PevjtGHb
dAvQvvbkpgz7+cHwZhIJQSOWHYDhd6NvJeVmJ64G5p4gUrhNKw2xTHAZWMp92NNApXvlY5mN82vl
nyiQ3ebgvh9tuY8F8e1AsCJwFcEWlmACJKb8GJl4C4o5o8olowe2kf5w8uBO5nqx/VkMPiQLPC2S
JplFBfUnUymZC2Nd+Ha2dax2AW5m3prrkQ2EAMwDNnhuvjGVXOQgCQ2WmHN7AgGbeZqPVPgK6lMk
UfGpHphKFbjobd+FAkSVWFFieNZ24ZwjRc9GW8RHIq8fPRxC6kZCfTT7/keLz93lnkZc2/msMbX4
aSGhweUuViCqrYbf0qWhQln5k5QNDiWSbzTP2zSl2Z5amWP/WMpgONf4HYyaMSZf1nY9kuczkgp9
PvCKLZwggvxEI9dlRQaNJnAmFxH4AGsgUGbgF50SvSG5ZmxSdpxOseFiHCP3unwYg+HR4jwi28vE
3jZdfBcBkUDFquk7DW9X+EZxNq+nkD/DF0+uY5f0/4CFtYEybMOKBnKBKrbiKIU0kjhc2h9kJ885
j8BoBO19b4XfnGAh9VMsQ6dWFSNBgY/8FajuPWpHHiVr5TQO1sQxTh8zXfLdKvDIu69TmzxisKVm
I7sAveUUT8aWkkwCDmou9p7GnJyFjnFsyO5mxjFTXY3jrDzM3meWuvuBzM1hDBpv5QEQ2BQN8lBl
qNtc5Pf1pAlMwGWUZnwDZU8viaO8o+cZr15JcwciybEOayg8mC9QtexnCV0/at37DMbEipPBV5jZ
a4dvWFqhksk845/BbG3nccokQwDCyRAO5lg7gsBJRcGYtHRrKL2xYUQ9DOg4u84oPyzl3kqree7o
hMPR25y7Lk0PHWSdTRzi5GXiUXMGEQIOobjxh7aDfxlNsJWOYO4TEXOaSxr9Sj/ZLW7zVZI7BGJJ
lu5KdMWGT/kS+MkzSh+Rk+Gs4CBgDluDocGOjBN5Zyf1viCfz1t4TfZjRp1rr2EVNlM7rYzGe2Gm
srfbBW6MJ2eXG2l21ookZN3MI/GgoTo3OPkShsiZw9czl/rCaKRFFCcv5c0h8yeGfV5qrWJXv9MO
+YVCta/s+miIZrkf+R+iLItDRyXTpgiHp3CaB6BHArEZa5NEhlzpQe61qanbaXymUfl9xnp/SXnd
tOBWOy8TF5Nc9sT/KpvIri/THyyOI30DBh7HXqDpq1S9W9AtVT3uksigjQfv7NnW2Hhp6yLJG7ve
JoMUuTQDJ0UNH8er5MaPOHLTI973o73OWlAFuO9wgli/WTNcZpvEiOOswG49gxTV4cZzWv9ENGcH
2nA/A3XjlwsokffdnL+MuXiNx9JHVutzvEMpOAF5gEFJCEwvmi+DdTuhf8jIq3gLgP0IBRILWT9b
W7sH2SiCZt+CRtMDmespAP7TkD+z5J0lfF6Ege3NbqIPVU+C+99U7HoTpU136jE0XH/nh/JuHvq3
cbnPyqXRCAvmn2fm+5He4cuQn3p74EqYc4/vZv81Uc5jXcLSGAr91DvBN1QFa2VpyaCwSO/NXhTw
1/w1CzaYcB2/xCnhviZIf/de/YHvDroYvF/y5OEH9sRhF4Ue/b7zezgXX36RRvvMOJkVQdoK0hRP
TAJYmTjMwFJW9VzIE4UDwpvWbdjc21VfXJNr7DKQ7oPxzVHwP6M2uUuj8taSrTdznHRu9opCuQEe
DVFzoZsQdI3IjVHwQHPWAjlqreG1JQojcbQT3uYIUDj2WScTdhkJ4nT01TaYvWMOaZ1tyVsXTEBP
SVWvpmZ6TZz+KR+dexILzybRe06zcHtS9he23e6m0wZnXlRvkwAnJQOMYh12Ntaj2bikYPVxtLfH
qLbEPlAzo5WlbFTH7Q7tmAmof60iup98PKpHW1fDORTppabxoxhKnGXaSZipJTyMifeQNVGCdIFd
p3DXwo8J5hTTZijO+MtWStGkgLvdPERRlODjYuhA5Smz0Cq/DWH+3JtkJ1yFMNbwDM8ihK9cMqVm
xKwukINBX1DbkJbOruAasAkn6Fg0BlIF1pvRMZy/Rnhd21BZNHfgLdqrQW4htGrzNGKbJ+qw2HDY
QFg1aA/rf2P92DmdMZ07yiz5ulprjxn6Gg6lx+HLaA9Bm92SzgghQdOqhjmDGmYfi1RRAxZMsdPy
KzW6moB1gZ7M3fwAWRo85MKxkPAKXehwtJ8xpKwDaLZqOFTqXRBPOYbR4pkC/rFO816dQ6Cfs5i4
TDJAI1jicmm0sk1NYDC0nPg0vTAYHe8T7oeLgyCKe2x0uAclV2fWomGk7BwTcwHFf+hvY9V2j40b
QDEbfBpUNXwamRFP1LXF7HK4pAYUHibfJFn6AbZf8TzMSrxEbfjT9n1W6ql7cGimjJsFIOrLCt2A
Y8ZSswgR4WhaWJmMVh8Z20MqhumxZve9j6eZK+qSOwevFJrKQC5AbHMtfbNhjm/6jo+gpHPYLvwv
GIDjptDUMZjjqU8oGSWOvreAcVY0oeyp80l3Mp/uyCQ/l1SqAEMizdqo7jbz7RpcmEiBAw7JRnPB
P7cSzne2LAS4f9VRZT+HfLIvSCHfpbcrgsm7cobkYhhAhcqwwDoWZUCNbnyW2grLXTy8d5mlTqC+
eyqC61uV+O0hau5sTg03gzP6yg3SB5jn+ZUDfEPz4rG4V0Ja20Hi16Fg9lza/quRmKD0aGbBVuRv
PCh4qyrufsY/E2QjGnhSTF/UIHH4zVcIzAJpOPUBB2i45W5Hhkg0YgdNbW33rkZNxmqykMw4dnBA
g1od01Shkj2XaIe29unVmTmWqzJds2KBDCQFuyUFCTka/M3ObMwno3MkBJFGbz2YUqt5rvtD9jXM
nPOT0is2SSmQGiiVWceJAjjbWUfsNi9YhZOYakKv04QMpHclAt7fmTE5156lNnVH9vp+J/Bhbcug
p+Ujzl5ouohZSpl525cgwbhKQ1eGIwS/Ths799q4a1MICmjiSa7NQ9phWaNiax1NOlo3KWVs0yLV
OQ+U7aSsdZwnTJNKwdFYGS4Klx2SWDMyoNCNaYNkTYjMTg0Ey7B97kkCFsn0hHMxWk+tX14ZB61k
4x4H5pAXu6uT3eg+5iplhUj8NSXA8bYtv/sJnUdmJk1ljniYi5+VhVvb75Ivix1xpRr+gQlZiyw/
Jq74bFIFvwAq6ZZUA6uRM25YgcetHxADIBjiVhN0HQ9wOO9ksbJ7iJK4z/bmzEw/15Q/gELlSciB
abi49ZqpwwSeOlgxIUwTTUjfW5nOK1tBrRyEHRwElJsQl8IKcxz1EnOO6w8L9MqJVH6Qux7Na28H
xVNJ0mWj0AUJDsm7AecYLrEyfywT+TzqeG+E44H1G8B+MtEVS6gB/hxBwew3jqwRtVTD5DJz3s7O
xeyPW5gYtZPtu2yhn7g316DXNo5CMiTcPowpYgf0agijNI7hMDQPkF+/ZuITk7bLXdsRpykykLLt
YC98b6p0hvM0VsnRw19qONV0Mhpx7nlJ+4FPB7abeu7FWB9AaOA8IBRs5tFDZzYIAJnNWS99BAeB
C8GQN2sy3il0avFzDxMDNwvrqKgfO0bPRLQmelPHP4tKiO+Z4sM2xs86U7+gs1XrMSDnjPTPh8Wb
YsdkX2Ujj75unTu7sD9Drk1FcKrSmmVmPbRAwXE0PJrst8jeu4QhG2RORx16KFJrV6XfiUWyKk3B
xMYUxU82xquG98XqejxoYgBO69MLznLEqQaD96H3oJFU+GpVUcz7NtQKyZSxrNYEgjzTu3V5VmyY
hS6ltsELqwLmE7IEtM1gkYw8eqZbAn2jS9mw3TR3HgGulTF7BlFUeahD3yEsiA5i1cNmZqMdQgz6
i8ezg7G6mm16bhL3fiyI4fSBfrVRetbleU6pt9AEPW52bT5MhzLIuU8CAGTSCra7SbMX8ItP2jd/
Is+Nh96Z4oeQCfQqjdtNKtL64vF5JU2/q3JCdYNL0hsWIRckMhhIWcG2azlYqfx3nqEGxVq9R6FV
XpKLEBCaQ/fSi4lJb8CFNWC1XOfUw1RGdB5w45PHT75l6nWHKWj3pdlzMmGnIu4XS964eltnHUfr
sWWM22WQ4gx9Su0lezy6B6CokMjJ5a98BF2yCka4DupiN7XFtMbLdh/Pzr1wHA5pJiEfdmC0ORgi
DgT32oo+s4q7xmjjzM5SUkUwajvwPEmyoQTvSxr2Q0pUmFqvBckfxVecLsnJL+pjEOTADTWv1XXT
fS/se39+sNrO2Udz+9ieJdbEDD7lriud10gvuApFuB74xg3X5LA3jGX2H+CM8wvvksA0xSANCKcU
7Z9ck9Gp+31dd9OGdtXHPuv6rXTegtr4tYzvLU0nUxkhKNvkLEV7yibvdcq5HHjeKGGv9Qy6a8Ei
syjJlJFs7TT/mMvCAsAPR98ZX4ya99Pw8LrC+/NLhxtgfSxcqEGpFKQ4h/txbuMt04wWoBS/bHcf
BObws5KhpXM+Y9njkUuXMy3O+0PUcqvoOvNTjyiDkx9shiwoke27fRTHCdV45s+gu0vFC+LkDcjs
Z950jJWs+ZbHIA/J/dOE1pMTNHIm+brtD569lCP2KyQUhAEgIGD++vGOVIbAQM1pTrbWfpy5zpd9
SSuD3JTICGtlB9/g18lU26SGWtBHc172JxIBR3jGPL7keCqi/wpQscrKz3Zu3oS04Tl546eKD/Zk
XSwOinuvMt/pfnpRFbJG6qX2pq2MD80ghO9CH66y2DpS7W2DXqT6LWRYhbENc6eb3s1N+yEg67IE
KHyUOLQMJwXbVHQwOboa42e9CT0DVQDX1BB3874IZ5szYS43f+F8MFrWaHBFRxeC+16j5MeUPsGX
7Yyrpb33OkijnQq6by+K5Cnz9Mss1P3kpV81Gy2VTTidi6CMt2G3MDMsUMVgPoaqw8pftlsiaPVp
6AHLWUowV+F0zLM27IIAfXBpq5O9vVm2IklZFhzeGb12GpuTweqEl9VZR0hHdfnCxIkdH9TUhG4T
hYUGSuIzzpI/lCGuxrh8jJKlaXBLbvmloAucFuPVrLrPSml3n+fhuSgDgy3SlussMILt3HwkIInO
C+xbgDo/2Jl3lzTsSY3JGQFCTLLraq3YFqKST8s+W7zRoz++TxYc63yAFKmoaqEU9bVHcVmPlHet
gcLgIUp2ZsLyGv3MqCFYCQljOEgzCHMGMIcGhX3stiSHuVvI8VBFxKwm84UG1l0wKf/a9+0G305F
NPzB9Q8kf7GxeYy35gm9OIJi4rFFHDvNnhMUhzgZMMaMD1lZ0L82EjbyiuE1HbJfvoh+w08ukSjo
fxT8SFsQ/rqwe6AI5VSoPMKaQmEySZ1E18WqTBiU5bO+NBnppzm39K7G2EZJJPzYx36pfMaWLkBk
nkt6dVe+oCEhy/ttg5wFSBEcAePRb8AvWE2yFR5e8AAzRHpAhpvYLp5BCX4PHfnlKYDK4FtJtNUd
1HaXe1E9Z5+uUWSUza7MmLkYnIr3oYh+WqU6D033pLKZM3zD38Qb4wuyTg3ukraMfKazwI/boXgN
/idJ57HcvJFG0SdCFXLYMkeRIhUobVC/ElIDDaCRn34OPBt7xjO2JRLo/sK95/bDn2qRIuuKf3cz
ZritdGvVoJpZy6mMV0XktKuxjUCZ9R2DU2s4E3/ZwsHiRBzxbFWq4gCoN71DQetD1CXSgB7a88gn
aNFb0covNfIS+Ypy4m4G0iUtCA+67JodgxPmfBGmQvxOddHrq4L2Btc5A+guK5YiZqmuGbyQhnsz
ModxdRrIXTflr5g7l6YHYANL/gobKZP3+XGul3VvaMvBDI191RwzLX/QeFHgSYZSpL7KCK8+VsBi
aeEXbBsNodb4Y5H+uVCp3++N76xKyYNzEXeXxXgXI+KDpja9RWP969h6rYRAqSWT+g+5Enh7Bwqq
i/g/zziwSyIaEqN7oOz5F7r6vVADc6jBeBoVtXs96ESEwwWSgTr42a7nVBAJkp5ZtwVzD4XOSenA
f6zaCW6MYFZBbuA+bslS7Ox2RS1CqPIcyAnmzB5YksWx+9IW0V/ppe/KNGZ9joUctCW6o9W6fh8n
Pw5bYcqYesMT5Gyr9ygiP4SBLvhgDmctbMdVB9lhhyC7ZbX+3JcqW6XWjFFll+qBHK2qJkMWD1Qj
pYJKHNyT4RT6R/I6V7lmQXprh4celc5OBMMPQFGA95tSONXRbFOOr4xzTKPrI0KWLKQixiqDuTfv
znqYfcSuIpkzTH6TUtH89qJaCkzvY1Oeu8mVW7uXOoP2am1osYam0s43Urk33SWFLBnIwLb9dM9U
wlvxSqzgVs4XcscY2uKJ8K45beiSn/+P+yBaAJMhyTTV1lE6fmAsGdKBablko+z7A2V/hCovhZFj
oC3E/Y94rBve0wHfIdUd8WyKsoqrAWhAZh1qySQplvLi13SMyMiY77RPyItmXxkYEIHdCD88g9xM
/IEXsVCHdNrWVrSivsWGFmndQtMLendFWrtrd8WydFK5tuzb0EzNVjdANNE0azcM+Nsc7h1Spokn
HrRJFk/viZboV8N/tXpJ/1q1d0yD6Fq8fstPRBzF2PNz91oGHlTcIs+YPS+80EPiR6BDVbbH4rLI
oolOynIPviujE1kN19hp76VhnmrDTXeMd5beOF7TNmY7359yCdPG1msGekkOa6c5+JWJd49YXhqO
jyAfCOC0LLHpZsXLTfYp+xkwOj0aDACjICCNldsN8YpkpEPXQjHAoDIT2o+9EP+cSdzVvKwrlM05
SVIimEFqG+L+MHRkcOes/p7KrMdcPsGFQcCUw6N/cokIpXlirT/GkCOMF1jWS0swuMWgH0PNzsC1
Z9G7QmW9wL0omABhqnK9psdDCnw0Zdo4JdaJALvNiAWHiDgPXg3KHbuuboHN3NoOeDRjZa4ljJ3G
LuG4WtqlqkiJ9lh+wA+JXrPQxXJJquEYneHUEHQ3omxPUsZZ/CNOkfJnctL0ooabjfZxF9jBGxr3
zdBGZ2mRkEWUpI5H3b+WSf7MEkHCuXKmpc37DXNHew4dHqCqsq9TWx1Ddki7UuND0lN33dQtvxvH
CdGmySW4+618YxzEAp/pqK29YcPnTZ3iJ8TnW6MtgQdnxKg4erF3PbbxidgjKV3XQ4GOBdNXWtE9
thyldWpyKaUYko0aWBPSFlza1xrPDIwJfh8V/MOCitl38h/9FD6skSxZHfxv7YsvOYirY6GUCbRO
3xidQxnZ1FvE8ICCYA3V3d32MkiWvI1uG7+S+Jm9MsdAUxXzYfXuJ45kVBhkymBv8wlbiiUChzQ8
chJgpOIV5Ie0dhbGZIV/iEkTGQiNCLdlyQk+tGIbZ6a+TBv1hTbavOqVxxg/JbsW43aalRpzEeQ5
fkR3X5Trzkp+3doF93yyhtQ+J8SBWgaFkRHxRrnYZiL5bWbPY5jvWTKzA6tMY53Z1g24SPDUBP43
1vtr0uJTqLyakBJnGbKZILw7JSCpDVYGpNPQ9J80wI4ecU0xf1hWZgndoWb/GDDyRCTlvBljwxaM
U6ApPvH8fpsw79hIAA2IRMd+QrscE855jmzNpF61sWzZL0od+1majaGP+bNG06RUn8OaGHGxZviZ
gli9jLmiwwh9AuHqRWRINO0FxkXwmZF1mrK+pPdVB6u2fyvnqOdMzUzLZ/8HEwpuJisB6EXKJkc0
mDXicfKHGf8xCBSidoj+FbGidxxvrV99jrMSlXz4JXxU8o4b583OrJPTtTNZj/ZadSZqbygscZPj
HWKtkpiH2mLU3rB+6TMPT6PgOHCBn2G14l/dC4x4RuI9MTG1WJ9iaHcfFnvZBQXvRnPI1PRK4hgz
DSSqW37SX7H34K6Gk4W5cdoF3MRbF7vrbuozUHgGri6YcCYxwAvHNk5Fpd1dgLhWnLb7MfTe9Nr9
ZcBJhlMv9FVr7JE5Mv4OsBFiezrESfxBzr2xrRHiI/QPlo1JRQC3GAHUdJZwYIMUP18U/yU543R6
X3RyFjASo3upq/o81gND9ia+Ca1h60XqCbon19UfZXfv7el36P1gk/SfhMf92MjoTpKy3bPoIKZR
wIhtLXOTJ94fcVx3mjm5V0X2j982Ia+ssJbzlx4HYw7xTluU9Pi449pqZaIPwAvH0B2N4cauKYp4
OV/LIWf1RMjUkioH36DeH8n92UySVIPQ6a5s0m+F3jxR6IaLrDLxfjbsRrHsXJEaU+yHfGMeuxLo
fli+ZPdMKGZy7iov2Ng5g8jAxDHoIppO2Y6iLoveRDLRgbGbnYiOiisiQP1IJwIJI6EbCJ4/tfcz
95fa8dIV2jcU8pMxtb95OJIiN/BENP2DpeSlYEieaCQ1N9nKcNnfV1V1qRzqnK5gnBOU2n3iBoKy
oDTtxdRmdjfFCcC/ldTBGajB+SbUmSvWIjJCXjSdr7FGqn1mmBcBr2IU7x/m0po/r/uaVGQ+rdem
weTndUSrlw4+pZoimkpuUbJSZv7zpcc5w3XzqaFiWttSPXKXsBI7I5XE08+l8uQG2MgnIvlr1hkH
1OiwGZT58MpSLJLqreyCVzQI98zwbl0q0BzQUiRp8qm1XbY2Sn3DHOLDp5tgkIQAvjOtdeUlt2aA
/5LpryGj+KrrjoLQV7BOBhxrXRBFnm+Mlq9QsHKVY8D5Ebw4uhMuTF8VC6llELM8FsWZHm5sczzA
6MbD/8r8Dji95791bvhiOOIrjmgKfQZW5MRtY/tEmQ4Sb0g2ll28sBXI1lnEo2Fbd8SATwpG7yrq
ta1WIHL1CZf1prswmA9FEw6FFEoxJ1YO2nydEixscjWHjdjgS3utCdJG78royzEon3pxQIZ7S8XA
eJYmwEhJtAzt4dp2tOERZUWyCW3Qv0b2k+DbjvDOu8nYrm2E0ovB7X8olreGC5heu/9XwjspJCbl
nQMQimwMp+X83ItYbeVQvndRaeyLhgrL6rkVp0bQyYUNxsZ+lRPENFbue5ELweyz2Uiao0F3r7a7
iksl9jF6JfI95utwnbP1S4jHWoS48SNI9M06oeLfIt14QvhzJEDTW+Dbjo15W8kslBll0+WzvpRt
J1Svnea7Z+SPXyPBesw7ecCaaxwjNJLZ+GKr1wBkGPFuRN/MutrpngqKgNqf/u5RPTOTq+Svn1JQ
pwVj7O4ZzAfDL1iVCIZ+0YC85ay6F5Q2a4Y7/JY11p/S5D+1/QkPPWWdYH8xOW86pSiplv3RJfx4
GWnZzXO054pBQ+3xulWVQ9CCyfpZZ9pTOfJ1JOuY/RG+A6DgQ+g9M52CE9vTM0bdsSmiJ9wf0y6H
3rfMxDsIg3zZk5++bGydhiTQ/6Yg/vHhTFhsKgnawhoIZzNl/9Orpa+RsSMgL9oVR7DpZD89qzjP
jJ6S/ic33V/bla8Y3txVlb4YaX2YXIo2k4g+6XePTLB3qoI3yr57lQkEokX4Oc9tGIP+eB3nRHyV
3gBdL6ouxjRe44hvvywheXXlwxmZm4O3KOZHi3d0lSXVTkhMtXFHKFMVnBGn7SyoK3lj8rfJTakX
b2woGCy0xptM9Ps0UrrjVTijfr3QJlFes/WnCihUcU4ybgivqg/oge9dC8XIkechlS4K1fEayv6t
76FO/fc1GXn6xmp5HgVcBfT0DZQ4HcY6p/EIpw/nMrbuvB7Y0qgPL8esbJAFs2AwZK0KOZ0iRyGe
+IM+ASaSPNhFHxNVTVYbOXjPsuXZGBEheDVesSx4Mwa1q+0gX+YVM2EuhXcrKVc+EFms7idQZ5y7
VfKVc2Ou9VT7hzOFLoIpV18yC3L5paxtX3Akp5bzYDT8OxrhukxoRHUqIeF/JxYvkca2Dhv5p9ux
Gp6/Ia4PXc9fuiJ9E8Oq8wAoShf6J8vv4/wWuSRUVkFw0JxoZ2TBuQ3FK5jJnZPHEcuvEjYGT3EG
Om7KeWSyVPvOwLN4ScHPC3rM9pfkOOyDptl7xYcOj8uv1aH0oh97LOla5D4PQk4iGFWA7VKq0Gzd
hBwXWvEYXfsIl4Dh1PgYuqxfdoPxzqwa0nfIZA9K/kZG3m/p80P0P7Vg6sn4FzhL/QkEZT00PER4
RR4D8UTQagr2LunFxnY9a3E4S7hgIdRf6ih4rdoQoka1RYdILN0od17NCVXzQkCFSNwUCz0Z05jw
wI4c4SVAfPD45wxa25BfrzamrT7neXhQsiGt3ODsg2fVOrmnvP6WcXvINPYRJkEP8gUa36d8MHM5
mDVG2D7nC43iV5uAMj4/Yw3+k+hSSyOmt0GpFzFO0aQ6mBo2XpyFSx0t83/HWj52x6qrmZDschQj
wJrOVnesVXSTGydQ34HTzMIaeEWVwVnrZUTq6v6/yQqjddwFTyrEsSTz/jE1JBqmZn1uClYRrnEn
RQMDf32auE8LJ7upWD8ZrIYTcqEREKob4Xa/XuBySXqM7tqatyyU+CoctN0yAKB+qaH5zhXaV5ls
Y2yMwHWLVarLnebpp46rhRjfPTyOeSfEx4QnZOFKY+0zuuHcWpIcySgjnZlBBMVSLjHuxhVIUFZD
xhI9NcsMgQSPxG5J6DLByVTpumh3uAfoWjVipcgYKIYTRFOEDlq+6UJS+irjqoRGTenpa6cVvwhw
3zr2D2h+iHXjqzeZyOjOdEfrSf763HBiTyzFDyJDOP0ZsQ26haqqiH4SM741DiotK2mPlUZrHZrE
yvX+OfXax1gG3+6wxqOGk89UFzlEr1XJ5aCH9DjoDbFr0TAuI1SmIHc3AxiGsndustbfEXh8EN41
LIDYWDV8ZntA586isDpHcvxwlPHmKecMGpUtrJSrzG53YW899051QDlzJFdzy3mEd/H/rK11U4W/
pOPqfNQjrFno+t8Kr9myo94LNUFFgG6pY7rsufIf8tmTpe3I3FjXquAjZiFlxoT6OfLS6x76ErAh
RvswZmp0082k2/beq4bysbW3nSFfhly/+prc22jrUDJis4rsj6oeFbON+gDX9TVR4tZnA39hOArL
SsG6jHeW+oJrmCkwQ+4jdnXAsQS0+BNp98VTIHtWKQkyM1AvpAVEX8msKXYozpBc8Ul0eNpBbpDG
ghag4kbX2oHwXgP5rN18js78fRh/PD8sj9AfVziW11U37qxI201OZqxwEcANJiQqGkbnjO4QPWKM
LCo4OFIZuB2trYdT9djn07lrIyaxgUIHq6f2PjHJy6RmPMooIf1YI2tMC//o89XJZLm8LNOrhbfL
0PzoMgHGZMlsBIhXxmbXpJG15JmcNz9iWqde6rKQGJGqbRPZ5xc2gZoKSXbV8+9atX9hz1sXNvo3
jiDgHgxy0nnsKdqReKRyepSK8VE6qVtrgDlJxrlfTmO5MBot2WuJNi4tqxvWdh6wwWrgperUu3U9
XLqGRzgwHvO1UKCyWSgaKF6YDzhC9LOOCWGrWSoPpSKDGp8xQM/uYvJIOpzgHerPetr7WzqfiVBh
WC/xmH3HAjRlP5jviCCiTdrV3Ualw0faGuGb553RElpntj2L0nMvRdZaC5Klu4vbqp3hyfgWFT0+
Esz6kf4QOSTLMqhJmez1bSlp/dhqUduVhzFkrUm4CQxWj9YfBfmarHKbW+8lgHW1gdV97jMifBBX
3lPFpEGHa39w2Qgybgq2oLXkOmltHGgjQ4wi8v7pKREdwJqiLNmnjn++SLbah9KBcuQJG92wvcZs
KZ90FE4ZJrPNKLfGKPwnoi4MwOX9/ABKzv7c0oe5pPY3adxsLIYzqyjElRvZDqzr2QA1dMWmo3OH
MXKJrY6AszbCARziXp5qAHSFM5XbSx2HHyF7cwSFXyJie6VZ/ZWcZW2dQdiazd0IRh8qIoaOLQG6
D9NdsjZQqwhayqKsNbQGQcbdT9sX5f9AXzhMxN2fyUSgUPXoHjz0dhggPfTf4pNN5K2XntzWlGfQ
MyM+Vy5IlZ5IkoQtMCdXx3ELEdXqtpR58MBBaqMTY6LuFZc50mlKwBtVSGtkCN4cxWqFEnDRFu7O
IPeFCiH74c+wcmB+acyX3BDNMhkdy4ztyQrz4bl3nzSgAavIRHhlhQNYLd8v1jE7PA+xz3LE/pz3
8G6wCmwTw9uUARkcETnMQJqQYfuMG+t4H0jSomo2ciwhD6nW8nSo6SHaaSfLjDMlC9aeYDdYME7G
j+n3q9pzvk0FITJKnHWOTmehhUa9SgiArXz86rLz0PDV7LUdBvUSrQfq0Z8kU4eKEi0yJVxdv34t
pC2W8RxIXtmc1M1lHJqQwxf4dDPpeyB4z8bQbGPDLHZ1AzdW99ZYsprlzWw/fJTZHK3+DGryfkMR
fMUluAtMwP+aSAzs4AFySiBI6FnxJFfqw3StHs9cfuwRluccowJ1H3pRHq+xz6FXJjiufWMVyHfs
pwKNI136hDZS6LzTBFvto1H/wNkHu9fVnKU0oiVGKgdCk885MWfOOPByOwdjq28jiDNM55dBTrHA
F7kPcvY6NdygTeM0pzElvDRV3u80UfdUtrHgSLhC0Gc5xrZraRV8MmEdwcAuvhqREBIQdP8cHH0r
VMMvKGaC5aijRRpZuVhV94MAIBmb2Tnp8RcD/qUN0k58awpbB9jKqAvOtI1fZB/ARz1A9gXij9eN
Ld0y7I/8wv66jWn6oI6zxUCCSI/QTYhdp0fmzANDlIhhAuO86DfFzCSWNQGE5B9PbKmQmZvFkfyC
di0DJh+2HnN2CC1c2uPFi5F81CHmX3ByztbCLwqhyUYNXj3l7FMvZUVT1SKmwOBjL8gqvphJQjdB
AYnq+q+3tH2XeYTD2PPGJjOe15YZP1kxA/ZIScIDhIlGY+zRYSALiWNr2RQdiCz/HGVTvevMQq3y
qjw046itZ1pw6C6zlImDNrd/7LeY5WAETlCK2M5r7mpylzkDuC7rHiCPX/au/zNNpX7tJ9RBmjuA
m9DDdu/CQKG5mTasPFEu6qspL6rZAfDEwpbPN7GQKuYEqfpcSan6cFEhMU/A2YkH75kQc5+hsZKM
VbPXXvPbhd1BAdaGU+hWGCfG1YjtdSipJ+yaEK2i3ro5G63cxfidR5h/S/8GnineOJ14I9YF3gWV
VO7HN7DM+nLkdxSGpQ7Ikm0OEZ6nV4WKomZo66bmxyii1ynUkL5PNPBG1o/YveHXDVnyB4OaahXt
Lenm3DXGaSy7h4eJbhMa/geozAGKCFuGLPiQtfdZp+VllNqvEIwJGb9cOuLU2zks3Y7CtYxa91jZ
DaM3HFKpHm5lyuSsJMAvMkN4OtVPXTAwSAp022bjMqOx2mO0boImomxArqXRNiXS2YjODDb95NAQ
ofq3qoIOqhGvGAPclZ16y7qjUB0z4+hUhCCZbedskti6dwnDu9KGEkFuLM1n2HILae8g9T5b4uOB
OM8d1ysaFODRuKn5S+6TLYOHHgzHboxglE0kh1kG6u+MoZillZJzTaqTPtqPmh7N45IaRyqrESwy
VzujzxhdJuiXZZgVrEa4kaSme/vG7hHWNUzMVMrP3KPfn3hBFwFaiSNgF/BjrIwEWQREjYzORpl6
On/jV7Oh+ut851eONNgRiadzHX711NRvJnClKyRw+DmHfUIMYljxS2BEQKJFKoztYWyJXAfLQFly
jfKmq7g85ClRlyxsh+FoDQkEfhclUln8OuSxIOYImrVT1YhHM9dbAwsBB+qlZKj00R3fyI4ZMZCZ
7oUrh3l5bGA0gSs64l2AL9BCJSR7PkLPAvoe4dAk3AOcP1CZ0Lco0X578kl19UhVBFlFqJ/YkOA9
TYQHkOLYPRN3v9RUhHYU9ZJroGdKkRb4wB3LhktUq6pbyt+3iCt8+CjaWd19hv3DneXGHXu0yCte
fR/nkiXfbY11vS/QEbjj0Q2dXzuSDoS7aFybwcNrmGdIEOyxvgB6yM43NyFr5BGNrL72utmvLlt7
GakLq4Kj7R+xkaAUEsFKjHm56gSNMysNJtO/vt4mG5kybbGHsdu45cl0EC53PH42MWTsg/0P6A9X
2+hY8ttcKzVbAbiT/go7LbqljDnkpKqD3tibCOnlso2YKeR9DnKwP2euctb08eBTfzED/2Rm/Vm6
+66L/9Rcv1ma+PRThMla+1VxAo9mj5gdGnRTjFdb6C61S4nTA3nkRIe18JP6TYCidEPOBbBMqyBB
4mEKfdr6WvzjGIiYRbv1YlRlWqn92qPvrBOzWlUmDjh26GGRf7WSMW5m80S0/TN9MKJoAhsQ+zK5
NC3kJlUyITrKyCiH5ZobxeswUN/oHPEw9/ZGQJ+BkfcLrjDMltoa+LEYTCRyejipvRsD5Pp2Fv5W
DDtJDgLUaLn9drLNS5xBJxlwbTkHrWPqMdjiM4ARnDgwt2nNiT9B+2ty2tP8Mq7T3HxFvclq0qq2
TNcfkkXOWgvnhNgH0YyCeTNAFZT3bF8xKSxGAv0QTsl9FKqtbTAtQLCEXVFbdNE54YRexCq8JbVY
kzHxqdFqQof+CZ262Pge4r7KdRjyvqteYuO0283Ystaae/y8dDGejITZhZxBDa6qRWWmNzvwVklU
/ISEaIrZg6KG4Y7qlU9fqk9epGzrJ+aqgo81kMNXN+lXPekn0JGPaRz3rhzevMR72DXJyfYYklbB
gzo6enKIqlOTWfXd8rwdbOt5HEYGBbECGFG8cx6B8Cqq9gnV/DrPzFuX9GIVDSb6sRkE0qITJMAk
XvBWrQzbefPT+R0NYdoUsDsgPg9rSzD/AIaAsKjTgJypaKGaRiB+ItXTKjz6F/WOHXvbOZgIKwyD
atr1xHlA22TtNuC7qJWeg2TjgcxpEEncPDbYVLFNQUYJsH8LV+2BUayqYX4SXA6HYcKXHk2PFKrI
SlFSwbgqNiA5sI+AavDjfCVqaEpZgXIJVOkyTw6dyf3HpfVhW7U/s173ng0TIrfdG2PYLzeIdybf
R/zfq2CHH2XNQqwWPwhhbm1mruLhSVR6wnnLa96qhImiFoqdyDilDKLqoqz4lpSqJypkvgHbW85Q
0oBBZZmIJ2usmTDrTbvlUb8birkToaFQJ9mOMtz2g9Fa++VrEsNxTVr2YonpMPobLZJcRxbyETZO
WTJfUzYp9G3eLagrnSXxnUgy08s0f6WuRE3KdYJmHlzpjI+YxDL3SvdoVQqkqt7tqzItn0Vh/LMk
bHo/Je/PsrdmRustsc895Yi3Aj9Kto7J/TKnc6CLwDFPTpk2T+pQKb6kHUG/VumdFe1C3Oc9IJ3x
2dP8g+VAbskmiMRkcWAn5GHJNCs8ibzFHdiNXzo+mRwjEjB/1txOwDzF7pt3dOxUjNhZYR0wKgat
DcbyQOInXqq0POJw8FDmKvsC/AGyq+wPdslWJdNPiD343wWnThnMjoOcvSkLFH5rlxtvLAiD9iKm
ADZtMTmU68xs6JZZ+6/0iOFp1VgkMBi/gys9gPLsP3rGzZ0KeVIcdqRaAIori+3fIim1jZb4GWIZ
N8ETZN41NAB+ljP/iLMnDvct24TnIOPIH8vcWnspS0mYVDQj3DR4mWgDZFGxLRXJV2xDSQqt73iI
D13HGyCG7DkuwnjNJnvVE0kR63PEpxb/ujliGxLjbaqP8IwH7ccs0WHHen1PouiJiPH0rvvjn5VY
+bJGn7xKoctZZJzxIQb9euQMW5BURxKMzRJTmQtV5jiMsKtNtvM0ok4aKqd/ciB3LmnztR27bDKG
wZVbNcgtQdZbC9umcLiomfg+F3DJ127mUlonPmPSyVrLntwzkNnoBVst2TRSukg1blXXW5sga0Nk
wKyyi5okpgYTa2k8eUraFyc6pl6ibxDKvKdTrXOQu8hpynFXmlN9aCbWr/u+DNofTrOmuFsKVVEf
ZK8tM88oqw7Mj0tJvWykhckSJjLWjpieC+qMPYN2f8uOajONTBGtsd93DrA7JKF5hjAjjIioJZKe
zRAXzhLz5Iud+2gXgoRvWKIEAjfXDvB/masvKwUMSTG+wCwTXTDitItPksv+lf3YbsneXMIX+4wc
xrOWwYnqOBZdACmjEozHOnVdRpJ4411jpUogdgFBPJ3H/0/MHylf5lnzJfD9BM21CvRb0AbvwvTQ
7oUxiyfTn0eLQHj0+k+CQHki/3IjEyslQ0O/B1Kw39O8DOHVVyW96hrke9XGzlaE/nYsIM+JUo9X
RrlurGp4HtT0FlmzVy85hJKPRAcjRjdJeLzWDAKWWMK2030eR3zViCLrVPvM4/kU8hJ3bcfJl2eR
xNglOEpMvWhWVbNqTZyUHpqqreRKtPzwDFyaTiYbSQqpExNHU//l9ZO+NXSm/iCtfNZXhyQPTrX+
LyzG5oiyPYJoqYUbq8k4YoiUS0yoxvRwEwcSedYDxyoh6pGOJIWOz5jjCtCCbLUZXZ3ZxZbfg+B4
p8IGWyHfrIgrLi1DbccUZFdjtOaGxsbe6J1xTK0EHho7hkRzb1ZNcRei3wm78rntzUMjzC9WmgF6
q8zEfGGvhj4PACqadz7sjBWIhcK9NJ6DXIbH0QNxlsCxIzwx7rurGcl027bWB2/nmx5a5b6tp3n4
Qq3q0nOqifcxiwOxqgd/X/mlvvPa8VrZ+Ywuc5xtbO0LBaY+sHLzDeHgk5/5rNJjOz0bf+j11mXl
Ddu2qtC5dtUiHRXUuPS9HKCtRyQ7LwZPvAY9PCmB0Wkyi8sQ2CiiS4qgebHB9kpi8vaY1rD07Tud
wsmfEPC3ptwIybw691gN6PjZ1nxXlLTOgCaHYBoGKkei5Fe98N9qJnnbTnJvp2y/GnQJtc2WwQcG
YICKWmHLxKLt6eaq7yjpCWxk7UW2St67O9k3N4Uhg29R4swwY32tG1tp5CicJO8W6iZkV0kdXmKC
zQFeotsiNJzhOm5FnUOHJLtZjlwbK83bNfroHLVcf4tSf6M6PtyBhQa5v6UJ+ctColPDzJ//Nsc9
A7EbblbJU6vWYyeZGGfoMRqzutpMnnd1/dF2pnaQzBnsptqZjpctHRMwX6bUWeDwVoT87fN2fFVZ
PT/Hhr/0TYqZrsj/mFjycDA5DzCso4CiyBL6nUNm31WHJhPh1QKlI5OjVzfaoTcIRrMzPV+V/Bx1
TuMMKG5VZ8OwMc1DNBVfApnHsmz5WQ2AxkhGCK8AU4i8oQWQxagGoQLXTeFwC5FfrufINsaEdWnn
EwkzureoHl/LF7pR55XlKW8DrKs04ej2++DUIsA+/fefkm6gQRX6/r//ppPj1ZHv4AYnZ/4DNzw3
OHUaCU9oD1HVfOAQbprEfqMKgjXgCJgJRClkQpgfXMbP+OXLW1odsqornhIEj3Mn2z6ncf3Oy94i
/U3yg4l17tGh06v97KENXnYcmxDNngeEyMpGHy+Mc0N+tMm66W7ipASt53s3s+ifWxqzD89FkVg4
4bBDDGbuWtPjMBXaGYX8NTVU9UI4pXFA9x+ivGJ/HEftgHtcfVXl+NN1c+ygaTwniJuuiSH/1S6t
epKMZDv4rNWDRlt6MRNzpxyynUpDymLEEgqB9QlJf+pm41MaO+F69Il6Zet7SfOa9yUl7zhk8NnG
dNoNsYOqVukKwNG6oWY+tGF2NEwMf9JmDyUFcY+guyhSRuNE5P0Jy9ADD2mwYKupX9w4VEx8b9kY
laeO7KS3bvwp0YjjN+OlzfxDi3bz5GPV5WqueogBjb8ZsokJadwz6MWRwTzTGoDTSyrOqAHtlZpw
xMt00m4NbBXfYUeAyO/k56Rm2AHUfFZUG2YNEclj1asZVPQvjf1otYGLlu5yiV4puRSaER5K8l/J
RqrbU0dhRWPDeoMwm69g1lV6FtrgwaXywIqG4t8L7iz5k4WrfLFymaqNSkzk6/BqgCkFm0FJYlfY
fdrARpAf+CtfBA9qGEH2JOtyXVQ+Qo0ifapMIhEIwV2F1cjAfKRji2Ek2qHu87A4N0u5CnhWuGd0
7s5asRSuu0ut4rIjbSLaANvYeATqDIp4hxHE+SISVbwPdQ3CysDVyV0DRXnR6Vj+jcpd9Ub9QthS
RHCAf0MJS0NojhtcEqekqM4D0rc2CFZOqD01dT4DmBkoTXUeADIhkDYKzGVJrAV7R2dfR4z0BkrM
bRUg1wOJImpCJnNyLEESbOyErKeoTq9+boJasamgLezPJjMoEjZYjKYMpAr0r7QMpiIh71Mi1WJB
kF1pxCI2ZhzgQIxmc5rAVEm8ihlze7kz1ldCL4mqsyZN5tJpeWXPbizrbPyA5MdDmqDVjHGSmKVv
7Vla9nj+yfRI9eS7Fhzi6B3eurU7BtM2ADELFs+Jl9mAHDqR3rM/ZAyYHPCY7pQddMO9Kt01V1AM
U9gbjw4DeUNoSWuoW/w/5s6jN3pkzdJ/pVHr4QUZZDBIoO8Ak95nKmU/bQhZeu/56+dhdQPddzCr
Wc2iFkKVSlJmMuI15zwH/eUuyrSPfMzvQh8Ifpny3yE/6DnmWqpvsQ2KATLi/BVYVWyzGIcr/wx/
EftRBlKIre2e5MqNHrEL9y3oxlaiPTD0hoJNEpD1peGvn18owPEcqGlfXpgkwd1tbPbnNTdakLGA
EMW9bdIK+oy57/RsE4PTpK6ot8pt0ekJqmmkGb3Mf+fPm9329aLFKGA5Yba1SOKlTevjpejKjYGs
VJTZU90nKRkY2Tq2+6Pnamfg49PuIwCkviLMBz7dLBfErL5OfZyQvvOSz6tNLHv5SsVkT2qkwcQt
8gqYL5lD79k17qqeeY5Nws6/cfW3uGL7mL+XICxWY2ePKys3b6jsoQ70iUvAc/48pAnCSw3Vhe/u
MGdFS1lar53pPHY4CfAAnc2W9lqU4y/ymZyclx/LlGCoYBsu9V595R2yCli1BEbZX5bDhwntEB7Z
3HnR7qnrfOuW02+5hc6mGVwyy9B2hPi+5Jzqm9z6jBxs1HarA43Om+92sHnaghh0m1wJGzxdXpOb
g/6aeGChVqprPy2/trdtQfpUkxOTJ6IPNSduWLr7iAI89682Vr9dwZhwJUtFDviF8NYvLR63LZLw
ZW+aD6nurvT59YhwN+Pdz+J15anNEEb7VkUWPszSPKCvOHjumOwsAx/JUJpn3jH8g9NsF4NUGTig
O8NUbbTUvOg8AVuSozeB4sW16KJHJpdIT6dvR4YUIgntvn8mfIf5mRx/o6bpdui/v8b6zTf4NMzP
PlpfBgF28TJOwQcjlkc0iUevnFmzkXEbxQtHwofLZGvZjtRRZfRNnNFrpmGRsvwzVkriLBG6OJjV
5n8J/vENCvyeWG2x0SLZ4zqa9rpKeRc8dsd1vZjfpVHDt5d16cGdxm3BImAVcfDipSPWhee2Fwzd
Q0+++D3mRqsRu0Kl2AWZPsneucSk+MLFGd4twwI8Ikc8jWQC+1l4CAqkBykYofIn1usrgGC0YBpD
FqYELs6YcFOUza1H8FH7uCe1CZ++gdKfkcBD23b3gIxkenC1UxMBN4Uin5GHlsdeIUmT1ldY1N1C
Je4Zp8FRJhcuE8a4ftetIYMtZxt/a1aIxL4ds3sGgYtdWzEyiN1DpLRD1bRi0RnyY/ApjGNVQgsk
IIvXLMZ+t7bL8zQXpJTLt8nsMaeoam128mhDUQh89P4IEwWxSCmK7KxexoR4ET5foAVt7jjargTk
ELXup9+lIGiZkueEL+W71xza1566SXXJc41qSyrg2lntfpZlcW2UsQ4oCofI5wTPLKSp/ofliGE7
1vi7dO2nMf0H2sXPzO+eO+/oWbfCL29mYw7zsoCtFg8FNV0EQaRKP/0JlWvXnfTZ+1qjh3WN5iRi
j0Sb1H91a7C0Bb+vwH+5KBv5Uk12BFjH+Ujh0GJMeSfYlEM1fa8qGGghxePQUmgPDx0qwqxFUZ+b
2pyoHOwbj5ghYmYug6NwwfefqC7Su15wYWjiT4I74joH+y6MafquaMrnwxdHcaqOOkBo4gcb6pyi
xqEA/r5CIO5loYvVUEV7P/8zTgwdbHhhpqtdjLHbR2P80PDC8pYeKqOwtm3dvkXavMKZ7qOb6qu+
zXDch9OtHaNLMo4viZqYUAbGxSvsZdC6wUmRCE7a5INvovJlusgahj588L48NyRDNan4rJf3QVnm
3hrFBHPlt8DahV528HdWPT6YuWCKHPVvQWuNEOwJfO+tmvSzaVOX3a12xbsQ8Wek4I6kNoCkAPHE
5P9ascMyzUV27DFmODhf1phfu1G7kA+FVtvdOfDPliKvf8dgeqcNd2P73Q5LbFUTDz5MntF5wRP9
5Bjl0q3Us0Eh7QfijeKSUjH19hyOANDa/GBE0TWK26e+YC3khFO7daM3e/B/qim5s0A8lG1vrUJd
K7bge4DFaeWZaQANG/mETFvZu3lJ9qc23R+BtkTaIWp7U74yejmxt5tWlnAvwxD+qa3yYAU4gMIe
A1yZXNp09vtSgy7Cqr2Us13EyaHBTupqhBpjOSb5+r234u+2ZsobJiedCAbhzll9fT6zC/IFg5Fn
kjR+k45HhrOZuYS3901S//Al8ijX4AbC9p6jx10ERSBWrentGoOhjbRACwrNdpa2tJvd1BgAQvwM
W5Dx2aSlvuLDMvegXkdBg0aCrWKbixQLdFst3Iq1efw0Zen70PKhRSn1VGXGI7kgm5xBj4kQmCyC
7i59syNVDrP54HwEI0yRKB1OoxVAjZg3z1K562zUcMRY2e9UYQHqVcH4G7H6ApIi0jxzZKTuOT9t
3mBXZrk+iwCXyopJTHzuvf410fL74GbPOLcuaVK/tyGKTERRVDzps0o676DF8i1lyMLyRBT4KeGk
CUwEIQOEcGg2k5E8p2mz6ewa5oZ3ZvqPJiBilWYBU3OGtwmx6q5Mw19/Ptj57BYBq3VRln/8mkVu
LEh7rhjz4tbfDqzCmBnjG6m0d63EApiNWMBDvXjj1aJS5p0LUb21GT7owhx2Yej9CUaiCSfnSbip
uZpHX2gTqDzLLqTgJX9kizJqpAzUgb84GKsHyNg5OnatbP5o0NXWLSAyKUpmoD6hAJXa+Uy3TWc8
GILwBBs75Rgz04cID/c2SH8INxF1DtmXR0Sz5k1XjpqDdiAbSDEKvV1QkS5ajfs0sLBjpsPKjBB9
qJKdXEB/k6AYwyxkMrBD92II7K29xRbaNAjRs8sQdPKpryHcGTEDb1Pgd6a2YHVh3CpU7Pw+xa8y
XBZGrtks1CSupY3CXNe4/R3kMOw7uAaM8ifYFHhGOxkka89hZBJN4RrrL5+nBGVSht2saicDYU6x
GVCdgux+IfjrW3MeK9lGG2J0vgYMN2lLTTdC/so07QXAAaErya30Njqhv8xTGmBuXncQRm8fPEna
Obz08WCi+kiJwBYFr85QOcE2bpx3aKFywXp8F3jNpwsCk3Y+IQbaBzKunJMZGG/k5AyXHq+PtLti
k08gbEYk9qNAx6l3cDHpCKKUJsGwZ4YJF0SC1XjlzI61Wg5rnRvYzVDK6KcsafiQOvLMu8ZmNeiv
U4mrrutYFFlZ8uUyYQR8RDmJDi8S4WOS4v31sak5lXxyrfwSCGYJfKYQWmC9z4JpFw54HPF+P/b4
S0CzjHcICTFNQsUEOgpPUQvk3HSapzAkfzdjpcEZbc2yKY4sQk8j2xuWLH+p9t3BX8d5frSjPj+6
TJcR08GaMH7uzMafsj7/HrNq7szss+1b7CxBHMrJrNe1xz1vQsj0Q2aiVmt+6Hp85ywGiuQ9+Ags
YqA1cWC8soo/9FFKbKaPmXdUL5Y/7OL52NICJuS8Sa5kCVDjtJJj+eaYE/mLtQ1arSEyBKH/j+Na
7zrBz0Z7ifrneiKw3IKyFrnjXQ/Gg5yIke8rLHFSXNsUcpvd08kkBrp2L7nHVlxs2xkl9yNV/8is
z9qTPLoxpqE9AGMg9STuFowWz44d/JjTdEhLRgEY+jZDTnfShPrrVB8Vh+5S9dV1GhDlGVl4YaH+
yztAAdZHFRbLS6JFQGntPxpjMB6eNfOGcZOYyOxF2F6QMlMmucE6FdWTajV/RWw9FDkXkg+yerg+
h8jAwRbK+OTK4mRxFqBT1emdulsVh3cTPzBdzpOu5L4eGDMB51oQWLWZEKnvQC79+P7wNBkF5A17
E9jjgYIMK7qi98/VDuuLv6yw6G59e/xViC4g2/R/vMJAxaRzd/YjD0/pEg4Zv/kkdxbD9BHZyOUj
H9UkaSB0Y8Gxddp0peaw1rYSn8xKeCw6KmnVf/Za8NKswelyFvUR+/H0qa/M77Zw74weDqbGX5c3
wBVZHnwj2zMFAJWxm1YQs0pWwh1iq+qoOjaqwnnh9fqe4no/cNqz0TiB0n3OW3phuuuxRtAHcAgg
Kp1grcTNavWDSttvqLdPetC9RNXIX2v5e5CTvPvg3IJuR/yQwdUXX9hC5PUlqvRNZgV8CGb/G1lQ
Cz1zXseMCBIjegimUkeL1T25QYWZ2pB4YGzcuYVlX1glPdaGAzJxwPGtu69IFw3m+CkU2nhdJsDO
vOgYNPFZAnpxpEvSj42JTcXmzJXYiQa2QTtlEYz5H1NV/cYoh8MgAkxDHLEAEp5ySi9uykCd5qq2
GWFrDGOGAGie4NlymzlRu6a1x8IeffrsxYAzTBlZ79PFM/wTYvs3yFq3KGL/6haWxyuP7Jk5AZqN
RdMOV4UQXOrul2kFZzyNHAtB8psYSIC9r6G8QXy94y5CxdlQ7hR9/BoJPq1R/5tXcJdYqu/asfmd
jPSU2wyuJdsjA0fLQmX4w6XusUaJ+MBH2KUSi/+PYY4omq2MWa1RQDlB3trSOU4ezp5Ej3/Gvt6W
oU/nO34ELDPZWaDmc+2d4/CuOXl+CIAnh546pdXf1pjpTzBVCSyF8YHQ5yPUC0qOVD5hVRjNih1Q
glbNajDSsTSytfJbigeBOvlkK+d9rKz7GHOawfnCLsA2z/WhWBP2lRdfZCzfoLqRZJZ9tgltlhW+
ToE48hEFnt6vAoaxYauTjoDooh7wLpooK/UBGzL5DZn+E+h/9ExCZK3Fo0FFTsMSWAQzMMnMGBfR
T48eP6oqD3LEoa5nD75EvDSUu4Dh5zLJi32W8XnJ/OHm9/arFX6M9GCYBvcZt0eZxqeSFWzA72qy
+d3Iorn0nG1jiVYovftU7wA4Qh5NnHoOYhMYJydOPrTd+ey9rce7PQdFAMBra5zuDVnZ0K2q5cgK
DwVbH6Nv/PsNaFueNKcR60nv6JxorDRRcLimABI673WEjr/sDVbjlWj1pRM8u24idmlyF2bCsFqu
GC5pAK9p+xFBNykgPFzBgFtrFrQojukSyDpB36I96H4Iw4fZfksrCnShxfSamRQK0Ad4We6t5z5x
oNnbgasLzVS6nPrix5bNr/e3ZAylhCbMDKM5/BRQv2jgAm2HduhPDBqRqdg+6ejQkczOTgwk61Te
+fDIcYdwMbO+Ro2pY4+fvuJV7wO3WNmWB7QIDocKy3BrRMnTUOPUdGegB9MyVnz9u0Vu+hrg1A9e
OoaWpHjMsXTFSBaEdWTGB1XNxTRJMMY16oBQgANXBbILD3BGO+rU4iquHm0NOqc36E8oLwAcmS1W
aS3hjS56EFqwSOxAfQltRvRO1qsmkQJ6/pwTpVks78Q4HjPS6jxXt6DJ5jniIW5AzY8+zZaEONFU
dzLxmKQ1wELHVOqH1iLPLmtCxJcxxNgU7N8KChCtNfFd+rjrVGwApeI357VszOLNKtmlFJYGDLwk
R62dcKvmwbOyFD6ueTPjjKAqQEjYGlZ68R4p1+Na7ZdmBPCCyhCGaIGpChOp6YNMYVVOw+PA+nTx
P7rTqdGJLMu8s1H5r21nnd0eCXA9EBbVZqh26buqznxueuQjzFuvaS9B08At1/w/3ZgyAcie0wC9
l5TwF5ElNys2TM+6zvh/kHPkoQBAj3+4C1r0VM6egVS4RMoKi9zWsF4FXCTOj2M5czQoETgBGXTa
EG/t4VGPgmPVsT5huTbJnuEod0E9nUqPGqfQoef1/TNi5BtimpcJsOUybrRXN6C0pkrEBCir08i7
kqHfdoVNvHO4NlT7ohhK1Y22rybXuOhjtk8YE9kBsg0DfuCJ4FOchLX5GEcIK3WZPbdG+VCAcOkI
k7U6nlHT0Z5IBuPy9lH48OFl6xeLUxDSBenndgWH+8otmwJt7TPeTJLmjsLgCS+4e9xJ+wnlcCrC
AnD89JZq0R3/ZYkKD9ij6PcY1zcl/I7CCladWb3rKnw3h+RMSbFQ7tGuYAl14MzSaqkpzMOJad2q
DPmEhfewMKCWSs/9dKorg0BmsxKJThiV9TYi7LFFx21ckLfcYbvsQ4MOiI1nncs/eJCQDmAFgAD+
XKFYwEce/ubMu7hb5lIPNW5pfI0OFxlpYmdnXvp3sYlF9jP09ONUpHsGWHcLrEkiArKqeu0JVM93
po2roYEu0BN/Aqfus5jqYTU53Che/lRXIwoQQ3ty5tVriUjXAQ/WufVl0jFMxIJjvhE1tVTUPQsz
v9plwwzZspAvjzeiAX8ihlqHxntt6rzcwjjgkAjTHZxbe03O2i72A2SFhfeCl/+nAucnpoDFxHoE
Q7HThPaU5AdkyQBZYn3mow4LYbni3M4QaVl8kuTNPaI1hBmL/TSyDw2CvR8b5xlwq6VX1ZZvIide
sprvbHYrNjx2YBsmGwBCc4YA6asxhNfImPULOEi61iZPKrh7XnTGhGKw5QnutJojHBaNmymfw5Ub
DEwumKOO+GyCYPawOeTCQJNBOny8G9Qm7ew/RdflW8+Zs1LKK5orSCpKO4ITBZSNDQKSMRnt/GgL
TWpRc+vVnX+hGrySYXFsGvejbtJbblnDIkDQSYovzI0cwbSxoma9aBjNVJEftU5DcBkMj3jLbyIJ
rol5yA3cfJke/fT8dSqsENk1OBQL9Yin+axVn1Y1uyO1nlAXJ76aoXouvTMbF1ig04TBxftIEJ8P
pLHxWRkProacreyYbIYFpJ1W/djtVCwRHwJLOLmz8lQI5yrYyBqO32zGYrrIwWbAg465CbRm2zK4
Y3qb25s01F6qDiBYFzOC4Eo2I/XGIouEBbf47MPyfdSZtWUEuC1qM/oFP/fcOGDkAh+Hl4hAj2Mu
9kMMlujQKZEDtKy6C4+XKAyG6E3A6KoIN07NjI4KDwql1I/lUOwZFpUbfvRel6hjZV9y0nRXf3Sq
HcPLhllNKjd9Muw1ZMYLvZnZ/v7F7mW3St3g2TTp8G0dXmhGI5fWJuboGOJax45dxuZyiORF6TCH
IoJdsavEm7+96WFu4xSIn2uv+InwDKO/7l+pUqEDqfBV2vrLaAwvyDTeYj8jAp6zmimgvWlTZL4i
0o91mRyIxlw1o8NIbWZ9oSWhvWrQisakPPZJi1hARliio8+IERbOoeoaCraaA9CsoGBVUfQlSY3T
g80zuHIVAIjJ0X7IWN1ocEhtgqGdglKD8cdS2H555Fo45pGF8Vn7SNi3LVoEXU7UbN1wwlploj8x
8CG7NuVqx80ewnJ6wuO+LqVD7cd0N66Coy/UHphNOpEF12fi5uexuRLQAfQiIgou26cl9xe2514O
/EFG7K8HX18P5G8IBneLLBRXx2txZWRayybR/wKR/gAYE6HKZ0KKg+Ywxqty0nnH8DMpi2/sQ7wg
Y//txv1xavKtNhtEWhl892m6AxTiLBWg9+TXiTW5d1JHbsksaemKib/A206iPVczkh9uSQIiPHi4
zI7kW8F4ei17AO/9cIiNttvAoVDbmlVn7LPIr/t2pzJ1x7wVzx0HquLBXodFwvJ8Iu8BFsG4oTEq
WOV1KLrXTlCnaw64PmRMUheWu5QFaYRpbx3SEMiUm4W7xHJuZRgjz2zpJmq56Kq/uwP0Lm6kVSyg
bETUhQSN11+bWH5N84Z1aN5KYLAQX5m3mTkTkExnBwc5k4MYIC2bgl0ugdw7UHlgKZwbiH5cyNh7
YrjccPXAir2idnNPs0ep7g1nexLMq/FxEetQSOOqkI55YVxdUCmlme5sQV2eqUdA9w7HPjJ/Ktnf
gMa8iNZ96iAOBwIneRAyLnC1dIWBPCScbsCIoVCjzMAewL8bjC/E9xLggpMKWcPfFs0v4nHfNURg
LWH2aYClFZrRXk90gijDcN2HeC8B/w7LrmSDyRjCs+sZ+OhNh2Yu6oZ2+nAZ0axEqQ7ooJ80hQXT
aZCmd9EOf45LVX1wQJkfR1uPdoi6D+GE5rFzPIDPUt08LHOPQcUpY8bFTyUI95wINJU95ifHaY7C
xnhpsIGcX0DfyRmE/GlJEixaLO5uP5vInfakz15nx2FeoK1bQUR0LgkoNcLiwfeI33KfVYW/uDaw
9xPOyMiMp5yPVQsBGeHFzY2L28wvWkRO6dLYE7zntNYv2KiTlfcF9lkbXNaLnhvZRtnMoRQUJofe
35vHAqw6ih1a632MDLPIf9BMfCVWCJbb+UQWq1Z5IaibQzBTpuPsi2Rkk5NFN9QHO2HCF7FhBaE6
TTbE8EAZgLMY1zv6IP3YJeJIgUvPMpVnb4rOXdm/VeN0qpRxNYYCHFhdkFShspu0mXDk+Ai6IkZa
klzpxTG5OCysQpxPsFBKI022A3vp1vIItCDwZdameDvaZwTlC+I+g2VrxeMVtKG2bcaJqX0v1ohl
7V3auJdIOFufdZIr06vghMkdbmh9QHWKyHc30r2mdZ6sBxltiQ998dgtkQjyR3Hcs4lD6+TBBG8q
VOeOWT4TfnoreoKTIIOfE6MPTjlJGXyzfxz08mpO0b7kBQobDWhuSPCSAW/Zlbz4lQ2GBcDQa5Si
sOPzU87D8nKl5iQIO6ddd8f4xY2Th8ih6WKhbC5LYqFgIN5H3azPo5bdrehO3bgy7CTgviKFRWLU
0XBqbxrsTSvQtWmuXSuBcI5kUGi8BmW7xcU01tH71HT4+/Nhl+cywZAYML4y/Ef+6okld/s0uPre
pCxjfc6uM4VpGQunQj02npBmEmVkEwXlTzSxAySljan1aKdJJDFF8gy2aGae+Y89Cb3PPbNhCu2T
NybuAVlW++jrQlt3BbgNrip7XZjIBrU0eoQq0YJL5BJNfdZibM/AGE3HbgK/zlp/w4ocz5qh+S8t
2cWYfMBchAFjdtKgkBpEMwamR+jpTYKaookJH5BQEdj+8q0b2aZvCNzQm8RgTJjyX6equFm5V27K
Sst2o6yDdzo1uBg3HhP4DQwOSuSjq86lj3SVbhx4WpkXNqjmRRFvPRhAd1sO6R2D3D4PtfXsL9g1
GVTA+aGp3UYnhlk2tzA60dSA/2RLk5jlG5EyyIhK5shxqSgdq7WdydNoFs0yKPiri97eRij+VbLR
DJxvZdC/lJb92Dj1Q2MGYJki7TW6RC08NDE3MEGcvnsxD30Pthw7A4bUiCbGFyiFHFhKjtNu0oEQ
DEL98I0TYoFiXLbb5g5r5ZIWtD811eFuruQzNzySduoUjD/QKQoq8hw2vszalaa/GQMaALqFetu3
A3ay2XfEVPFkpYBRkPlTFXH7aroFTg0Q0sCEFjkJDl0nXIkcKxZ9+t0I0YdC1mUy6vtHHFvJERUb
MmXJOMhq3Ov8T5ez76XtgBNt1VRRUA2LmmZ9yAboNb55hel6CzEYHzLmT4t534MoNiS8ST4xwxo2
3nRqlddca6V/IR/FlskE42BQyzJHxE4d6RYzYjAncR/BpQ/Z8DocychNim1WVuhrS+pvnWrVVOy2
GqfbWhOGFWWABg0hYfc6UP0BLhfbg2SvT/U1zGYfssEZFmIOypop5IjWH6JyeE4nh1hy5ijIMgMR
k46KGGAbdykvQg1GJ1TeqWR37s+y1tmH0xbmm6ZH2+w3cDguLVb8BfJfC9cKjoOHRHeSbSrTT84M
UuCwuroZbkRL/xl0DZYJnd5QhbykeHErDKczomnPUGdRpM6NBh1mEVB/dHyUv61bUhNJ4kbMLF5U
kkbcSUKIVIjiS2YbnpdfS4M5Ec8wTI/xEYlRyIc3PvokkWojx2Ph9Lc6hDAmMjbHNjPGjj1zGTF2
pEQkHLiQaB5BHmrpcC9TDHoT1FaNqDQuSa9cijO8rGwT6czmqyC/oe/7RBJKvRXZH7pMXnvnaWxT
yewKA4aV9R8aD/24mAqF+j61HeRSmAbMOGTBDujcNz41CyaTI2sdkTKarixU42HSIa+X6pPW99nv
2nTDxBo1H9OZIHzrGFBHznuUMTVI/PQ6GsFm9NHw643kvUewvGrZi2MgQsDhTqDShrewfjBsqnIL
OYFfbmmI8GvG1nvfAjqTAyh9/3WSkDooFLG+2uweoTTvdcf+AFwh9kBK2wBCWwn3SFiMWQDZHkc9
fBva/NWPCnNfIWJKkRmmWj9cLB4sbqJgVzslp2n/plXUb4FjbvvSi5YB8QoMMjDDcOqb4Giu2BB8
JggfQ3lRsfc5TPK9aev1wNJzYfj8V7Y7rzCi9hwWwy4NPBe0Rf2mrF6uo8n7CYIDvmg+DyFAYeXW
L8KnXDapodDtPauiPiQlj09QJjtiSSmaMl3bFg+6DLRtGttfrXHXfX4fniD2SwkA5Sl9N2GDReY4
40e+wo1lxPC88U7UxCJucpfwrLjmN9OGaLZB9WfC7SMwG3zFrCGFzELCPRp7pNzgWbFyrRjC4IH2
ii8cUaihOecG1LgLPZfmKgK84mIoEkGDbB9KVjtm17KQVyHYoQby6pcta3G3f2SpCnEngv8Lb+/A
UU72iNMDOW+QJrWO/xvayCAYeSz8vuFjlOBW9UtKtjouF+WMinKCnH2U092GuP7qPEwyVvtm2TQE
fcSo1D1j95394sPN4c8Vuf5mpYLEEK1/tAN3AwfvE31idwh85C7G+Em264EzTp/20ew2tx32U1Sc
bu2ddanOpkcqWuaJDd/DiZh80ewhgIdSZAYDq1q1cmAzFVkIKZIfurDpVRLct16KjjEqGmPjddpn
HooZoJKxOVWAE1uO5ljy1BJoXK8nicfVzQ8FwGNKAuAZI4PCcV1prDHi/B6IvYdRUwvf6sD+Uztf
0Kwi2g8V2L89SfZ0w3i1zeC5dt//Ll6TmTqFAlUftC8Om42wxbVqsl1twIHUo/hOHu5jOaH1jHoB
vyXN9vy5y47encCkk+unKDrnOllK7Sftgr1MSf2eNJAzTOGyxv7lyQy2ZmHclfaLBRmGcWR8E3O7
Qdl01zDr49GRqD2FvbFFzzwGfBcWVkpizd1oFQpPa17GoNqyE6g7Ybqq0TaCuMCtVb8w9E1Z6z4T
IjRp5qufw9hBIIwvthD3nEEurPonzdiaelLNRSQOzCAtiUkm0J0A+cVo8REMJ0gNcri2/p1K3VrT
W02oxv3lmOUUKQlW+hBJZTP5axhyPn7tB8HEBJhn1myH2nZWuO9fJiP7VnBJrqkzhauimyM92hyZ
jcVUKFZJsBFT4aykXh3lyDB+0or3RNkvkJSeqx4lPnQKGNjbOHJfIhJ8bohPiCgmv/xqJkn8UBbl
pz5hxsXDVlwU+8Cu50S1gshYYYV89uM8/uNGX974ZVmmfqHfPkWdMDDw0WmMjfkeFBWHp5cRpzsl
10TBl+FMhn7qMhFjMzWT21xsOPUjKszuIUtnpEZstWc7s9xdrxtMYhosxIGWgFkn1oZJeL5HS41F
J8cuP5nBOAO57pahQpblXg9c2bGP3N7HaDhUsV6SZ61Vl6iwHqoYjZ9ykJW1Qb4WEB6WcGflfB3Q
vuPf+jUDXL0xZf2ptvpDqWnNh262iiKlEjygo7XO9MEk7FP5azKf2WCS+EhAt2SXyEZiq+HqW8dV
ek4IoecZghKKyRERIil7Y7fyxNj+5nl3jYULXtNXZ1VUAMrBlxo438ZX16lbkoHC/tDaibVOdNM5
GIUk1cjDFtTHX5XQYGlGrc7gnO+u85vq/1BBfJaIMndGN99b+VJmHaRclE5obliBMhTpyqHnZJvq
RcLnD1Cx/NHZbErPoidB3O6bAjlpcMACgDZ88Dm5n/qcR24mLxpxzC48FdiQ4nrVsxmrBS9bmJo2
gIBkZ7PtuxP19BDmHd8FF6d3t2ajkacapLhWMGU2HV+1HKV2BF+wZ6W2Esu0dxEZpmCXHcb5vcJv
aIsOncG1Qsm0GKSOq9vF6VBY5pp52x7IAZTrm/AEcZEZcCdp+NeQ+3IxDtous6JnIqw/E/wfrO3x
rocNUPcKD/oG1tdusIHpZBr76dFo9nkt8Oq0kJ4rw9pKkxRxe+TNDL1oY/jeFR9VtOfHWnjiXbcg
4YVQg9GDjdsmG0Ho5Rp3HJ1lDamCbKXHwcR1zwqsVXi5g1m2kQEnhoeWm+a9NnH5AuTLoQDItPgM
J2RP/mTR/xTPPUkilsekq3LWkshIXzvSV+xRen/EKdQRN72zZ4t7HiIVpP2KbO7lOMbfY6fOyFnV
yvQeW9gKK19VpxRw1kK0o7NOi3CvyE4g1QGoqlLJPishmnMvi007AMbXQxQVenYRnqbQ8uKWDBwo
gSgPi4hLCvhwsE3S5DWWGmFkyyAu6K6IN1mKAZ/LCL0FvQKy84J07PrXnn1ThvwzDiPYzonKLxGA
YCz1Cvb8sw7Jzzbs8A9xCHHOAUp00Ir0F/OUuL5B+aV9eIT4aiOkpN7qvu2G8ZTmRKvEEvUDTJcH
h9jdFvDojZMAUlwMnoF2aUWMwZeh65tYZEivRPeUD/AxglrfoHuBO5wMZL/q06sCuJSbLKSNSUK3
ak34KZG+6HsLA53BmTv0x7+jqv8zNPuWJ6NPA/g///3/CNX+71/+v0d1/8v/5f+WCD7/Gv+fZXkb
1t8vEL+Y/5PPoeL/Rnx32IyXj/Tnn3/9r7ZuqvDjv0d3z9/wH9HdhvqHYQtFOrZtmrq0bf5N/1M3
//zL/Yc0paszJRZKh+SpE+r9n9HdlvsP3VA6Fm/k/gBkFEngrD2a4J9/WfY/TOXwDpPqrYSudPOv
v98ofrF/eeP+6+t/y2AXYyRp6n/+ZZryX3PkFWxC3eVnmKZwpWuZao72/vq4h5nPf2/8j8gPeTim
AT2zz5RU1zOuzY5qXgNSnnvpcBwYeznyVQwAfjyACv7Ioy+HOXK5W9o2jkU2PFvi523sF6BN/Joa
mEWphVnWTJzs4LQE+8KkXRaKOpux3//m6Ey2IzW2KPpFrEXQxzQTsk+p1Es1YamqLIK+h4Cvf5s3
8MQu21ImRNzmnH0QYq7QpziKEtN7HkZkx7VrvY9u8Wp6TA9Y+EDA8sxoHnTJ2GM84EwEgMtEQNrp
0+SUT3pdOBVYu0D8HW9LMn/HBPLtrRmPPdTP34FBSdHPzEWvAYafX2UpWE8in+PYRfdXgiQgFco9
6vyNIIRu3ybiQHbYR1GuHTtl+RNYYggzuqHzQC6iM6BkrsQDAe2oqWN5dlOaCWkDlJF0mVvlAyvC
H9RJs2DegT5VghexS96IzRFBiuAXXax8pFzq0DUivpJK0Zu1kfKH9o7z+bkwl7vnqQftlu8Qk+Ij
HcynUKCK7YE6e24jY8J94GG2y7l2GdoTpioM75B2HhYI80Un7sqUraPx5gQq4/iP8CZifGACufgI
YL8FbTiwtoQjaZKnwWE+dAOTU5sUIHf2yMxFzglTxuuRN6+3ZlL1mf6AuhoVlCBz9JTOGwjYJ3Wk
IbKQGXpyG8r46CwF+1g7Y6I4sM6dguVpMksRpvZ6SwFSheXwryqWZu8Oxo+90tkKPZa0Fhx13SLn
nYeu6QbbbUF9APVlTWid0sxD3FlmCMFE6MoRdSJ5C0AHFcpKo18jW19owenKJtzoMjXf7JIxTp6C
jNoivkSP5FPaOEyCYZG7yUtW3AC9cTIDeWJyuO9c8mtWYzo4C1eapbjC2NuSiM3UEkReWFXltPNG
qR+Eyl51LJ/LwX/2SYfnAiGKAIqRO+UIyNZTAoBAThAnGsMb+Q58wJgJpi8LU6+9xhcuyoRkZcAT
vlEBGxgkIv+iC7OSoW5tB4q0pPy/GBX4WSQteh2VOhHE3f4IWmE/DEgqB3SxVPDkPHV4SsF7d79M
W88HahawSnkxEfInf5eFO7DDHcSbXLMP5fcLopJURBK/aIXOIID/ktm6DbXuFNQqB3NqPzPnTBCe
yMG+UOVNjEMnj3xcHk8Wm7TYZM+D95NfKjVg77AYc/LaoFwpgZ16UDTcLoeivnYoCdqMTRKFeYv6
UQdTcihNBLAahJMRLCJKRkB5ABUgu+D/1QERzxn8PFQIr2jhdqM1YIKBFiHyDFc65NYutf9a26oa
VCAE5yw/ocBDbg4WTQBHBjvG2TczE0I0rhGXbyOHlOmvic6kB/AMW3fgurWKPjI9JqCkloT9TMKD
ldv60A7pPijh98XNs1479eGZ+VvG1xd6ZZofO3MDkk0I8geEwHJFFtLW/Bte/pDkzkkniJSa0e2O
RsC4EMscjP7JPsL4sBAc5QhvOQY9N7GIkyf9rw2QxbSp7UaEC3/2hfhWEr1QZpeEEMG5ZXHqs0fF
gzJKIiXsTTBs9JEVx2KPBuqiAi856Ml8XLr2eWoDeko1Y4H043ubfXQ23Q5Z0gSxq3+2p66Y/Omq
Gh7XkjLSdacG01cGeH/cIBNoaePWpmEPvAdROuZhBBuMG5BWVObpyUuzd3xzMbcCrxHMKEbrefYd
Z0NxseCji/wArqZ5SNH/+VlMXTctB35J9CG9eMwI0LInnjKDwFnRoSGWw4R2vVQfRU7ZjTCDiXrc
hZWtv0e4kPvY8n30fMlHq9aLmFDh9AgPmBPRbIgEvY8CNt5ccoAnlQmlckqNkE0UAzFC6JDNkwbB
dLlibzJaFx13VzMwtvYM8k7Q4fdusl8uwMqjXwUdgd82WdODunhKuWwukfIjpr7HfkOGCWWdqH0D
sYECTTi0ONTQjjDmwsdJmSbiE4IcdEeDuJeMsPDhTuldUNh7bRDSLmDZEVv0in0JDMc5mnGPN46w
XMst+vfU+3A3Jy9e8J1ttuwhh/yYFnI4DEuCx3lgkJyRoDRXCaYOwL5T+4PNdqNIpvSeBRBkBOK7
UtKTa8YbrlzCpOAoZTlNNwU5yyUotpLjr4zymCeruIB/v1hI4vdVtzwaFdem5WboVJA0LPMpNtaH
xI/dl3lATJuNF/zoPK4WKmvX19EwZHSiTQEfp2IlzcFAUbzB0ItugQRoHy2XeKPe9FHl7zCb/LYT
TaDz4idMNtji1Xb5yOuAgyK2fzDRN6RiiS+Vp4DRHHyVffOUAoAQbT6F0s7wYy7zkcLnmLdo54cE
lgRqYo892lpz0H+mqdOGOQMTbNMug2AD4UTMmjCFdXRuVlAeHByUIig54ozot9G8quaLaf55KNyT
qA15LE1OhjGQ6JXJ9xpX1FpDxhK+qN9MAaMqrXgKVJo+AxvKLvgE24Mr1LiPSbMsGZSsKS0CD6ug
p0lLQQkPp87Q28Q0+ZW0Wz5qHYpyfHOa2DhAJj96vvpjM6rFkc0gKk9GFskTSDWngesIcuGyOO7N
l/4bVVZuZB9LLPVu5htQ1BENg4JICRDQpvttuzhT0AR8EyBNw8fyKfD7k3bA0rT+uUuJZ7aHiFXp
96SsGxxmmuhe3YZafJCiJiOSWzclEVvOafAjcCmkR1YPrGbGKB3EtUo5A+aYDZILkA7KAApOJ+ZM
cui8J2vM9ot+1BYUi3IQVjhlDObAHi11kZyGoj5Ms/cLqgFGdOz3GKD9Y6swFPBNWAcNO6nSkBm0
gHSVFMF+Hi3YwkBRuZRY2SRehmw3eDc/yJFMT9MM00B6JfNSYHZY7G4s1Ohh5+S9i8V4IDuQJL54
+aKGQaRH/gG9HYpcaqAe7wZcxyo7GYIfPCWPZTdWP9Y0vSTJPB8se3kze6SOM8TZXT6xwhpIsbA0
X44J13wug8jOSSeQbTPclxmBZgFZMnKEWojnyXg9hvWSpL4RAc/ucRXxXs7OaN5KnXknW5TJHW7B
tSu2eEPct22nmkOelCwQVqJxFgWh0TCc6Vh46UOiS+vkOLUK4WkTZszxQBNh3Nse3e1MdI9nxeSz
NzgNrMSWKLOQ0o3OgFMkeR8q820w303yPS/aB5hfZYdsLhBPM+erQM+fiXEBAC9y6ImeexEAVXdL
3bwiqNDXpgskdSRcmUAKVC6cwSHRRlXjm0cUru8ymf8ZGnZApie8A+I4afg5ykPZ26yVfUWGgYPS
C9YHy2HZbQz4Xc3yyKjrUB5jvpzHPu4fE2MpcBKX+ZHMZLxVAHi6/5IGzWgNm8AzEauyBimBh578
Pn6xFAQxVsSEwpAsb8asVjr3wzSwrTQji3R8SahF8IPbKy5LULaA4k4rS5S6ig2qU0YtZufUoWMi
GEv0wZdMpZwVPEKJ9H6FQpQy9gtWjlq7h6ZhCAXFSgtU9hKyWFyy1g6cdDmY9hV3OgFNhn9VMydH
bHD5E1FnXQoT/TOzvoGaDCEAAfQOUrk82+yL2ZYmBLuLNsbl/+N3f3MHA76xrvNjRauQeiCFMv5R
OSekVPQFFkTFVsTeCmJczbFnc5YA7WVLke2z5oK0awM7jcgBG8IVfYdzb+BDU5p0YQrkiDcFNNek
Pmvz7JUBuSL9Nnepup8MZ/QuHXR+JuNYRo62fmADVdhw64Vdf37z2MLg4GBxxJ5gLBLe7AqXr43W
M5r85dNEk4NYnBXHSCBPrwA6ZetrUvUB7Dbch5DCkZrwKUiVXgQ6/Gvu1Mekqg5za/8dDBdZFMk9
ccnPywj6w8mGP3nLbTiLE8Cl+WSXBH5SZ3ftAGUdrJaGdLYD/VQwe7Rc2CAnzI1grh2rOhCo/LwO
TXyyZpNSruYzcJDZtDMWt9i7+EuC27KZ6NjEy5LOVQSroIX7i/3f+Bmr4bduIXzQH3gM5Bij2w9+
eW0Z6xwJ5AUJiXZRDTc+zvoaVNWx7Cw+Jdv5NuiQI08GZz9LnEM/O48W43Yb23IyEYcCr+47kOtP
EOtjnqJlLjqGR3TkgnUOFXhVE9M18AexY4OcNrmzdM9qFFwyReFic0msv0mJOQnHIHhxFJeR2GzW
Ki2E3yA+Zug22y5+I9WemAt8RTvjDhMT+39nTvsBxbechNxXdvvcU/qEydA8stcKTjOuElhGXMEd
SyIozZt/vbIb4jpTvmWsE4RbLfx/S8lnLmb/YMFaCVlSEc3XeOmuXNRwnspmhH1mPo9CzleXtjbp
kYBVPhTXslrPpDP+I3uLTKwZxjObb5KsiCoPXMSY2chR2jlcRbBNSoBMUzI8dfZA9EDg3PKapaT0
R0SbHRIN09gTQQn1+JXTUOJqQ7y2rC7lZw6JPE+gO/luEJJh+xbrrAr7HkpM5XU0bx1+NNK4oPNO
Zn7tPNeJrFH/W1RXH73JehCDSwAsMd3WlEy/CPDuH9vpdZOtkhRhvM48UJGTsoRzbP139AmHc8Sv
nn2J+7COg8amhCCK9ZK4WT7xAks8P9uG+QbCGq9Fipq85UwZOc7i6QRXNY06t3vpCl4eVHZ/ax88
t1u8GevAedMTdQs8a4d4lE0PCo7Q83Wws7E1opvztws+OM9ZtYbGyhqlNqCEbMJjx/5ma7iz2eu4
qjllQCV2OPEPHYHeVblCtPMXZrtsngXms13vFhewns3OquC01gneIys5ritAU3r2lZEFvavhsgy0
quaSkL131OOmp/ErqlvbGo/UbS8eyA9k7bie8LyT4JB/CXJ0zmOjyihLX43ZsU/JYL8gMobVWMah
b+syGor80nNKnAyN/M1sxF3pm69L4wFig9/w41QTerlG3lIkyEivffJSLmtMsgDmnCfYqOI+LB42
URpHjAFYC/P83qZsXFa+c6ZH7dn8l6g4PSTZdbGUFaWBcfKUkeG09YvIcecsqrYvxcNnuWMMtR3W
1PAwCZEZbAaVFLS2mpu7yZ7CHrzHrGb4bOb+R04Ozi5DCMFFyQomkSZTXJ+IlVmrqKLiOqhq283b
N8fDGppZ75IZPSj0+NiN1OJTi1J3yOSNXuTc8w0cPCM5YUngloLkEDPDp5UAhmzZDqDahGDVIrmM
cO9V68AA6Ta3PPfdzqLDm0yKkgL9a9EaDuiR7nPVrMEaqB0n1qyFmYBvCA6G65wMCffP6396Y7g7
JtpLmEi0b/VwdKBfFMt0d9MWu4t+KOft1Hc25ecAFWDK4s8k5StOYzwM07ycbd+sgA0YwEXl91iM
93WDNrRaX8aCHxnEuGLcubNE90EKI0N2zjJcG/CDyQ5qIodGb48qeTeVjjwWjUhCNm/7xpWIngSe
zqzOLoFgSeVXaQJA0MIJN72N6wP9Itv/csv/xqlkTv6Tl2qU4Swqi4w4FqIVH2cKYKzUVMK+0BZ7
Bh12CkFoK6F8SsWvBnafzSQGPfBNz0PgM5Arqj94IHSoUjYloH5fqqcMoSvLlOy3nIeDMsynugrc
E3gl5hFx8DUl1XKAl7CLl26OaBL7sNIScFFXXGcF8lv6fE/S+3bd82yPv4NRnapqfPNoQ6jUsC3V
4uyXZZiuxNtLthtjzxs7c8Xnm0VY4Lo6mva/kkaK3iRdh0/mRaB5zSUyWfDx46EYgQEyOQFdsf4T
LOyeUtOLXIyCaF9IBFwXQmoKK6wmTl4k8uju/LtBCOOOoIhHnlcZlqA3PUTEyhitY29kn6Sr/ize
gNTAKP6Vcfoxmu14cQP3h7hemOIBHA7xmcucInKNt7A+1i5ayjjUTeDTesbuwSGDtCwQrJbpNWgw
JSRT+zAp1Jkt6pVD4PWKNVuHyY8L1hzhw4O3f/aTTTKyJmg7mBfKppkeTarjVVeHxCi6vXBtEiw1
9UnmmXu8tc7z6KPy2GIgmtbF/CuIn8k2mz6gN+pxJ5xYTCFkML/hVyQhjwyDiXiPkoLyz3r1jRb5
R80B0G2ZCgMc+iKwrkM+lvttl8oekx37Ckdlkk9FrcXFkfPfHB9BVX3aFFWeerYZR4VNZ8awqMuX
cZAR9X1+hgLy7rDE5SV1zkaVL6hfWUFKEwpQnzRrVKHy4Dr7SHCNenKcwjkICFhyvfOsmDdz0ZXX
SU5brlbNrVVUeNTl73Hlz6zjX7NFjDLFUA5IQme214rt9fTUP9+vXrAP/MFcjZQYj/JUqsuo3lvv
ZtqxeVxIqNnZLhZGKvy7KX80yOQoMSzSLLEmFoh1wGCSWUKuqR2g9rbgEo/aQJmGH4lQgtDIOObY
qRHQQEAcU5VqPQ1Yz2JS3nZld+YtBhVhBF/8OB2RogiZBQuomELdTnDFOeJs594/idSfXdXONMg5
MEayGios3dQIbIQJNAe3F9yEkyFibXmac0yL8G5wH+OChdPExUkoOJ69Zi9b+1kkm9ShGX/akmpy
tuCzpL6Le2m5mHptyY8xYdXg19slgct/kaRX7F2varXvCei8ASU6JZ78tyS444KpOKJooVSEjoeO
exOpmvNT0XXWhbcce3ntfAaMFx7k4t8A+aGvF96IZW9PCGQf9i7AwpIIzx4dL59z9VTm85fu2t8e
M3rjvR33EskoKHuUlz0W8zX9NRlDykkVP2Rx9paUjFGLGDI5PwQz8E+IIiEIpT9+u3xtID1opfFb
7r1PA9bZ1EynqHDTWzmkT/1ot9G0US+krO4V5H2Tce5+CDiNKfJ4W2frT9f8FysSRJOBXUFpotAl
KhgXwFs2kvnDrh1KWPc1KtCsqwVPDcHaqbcdIM0Tq1ZRiqdmMP+1zOtLB8UDtvZfUDsHgxDVyQRP
FkNlgN/tQL2axtzcI/EPwQOckrpLzg3yz7aauRxgV/C8sPEZqvnq8Gm8OsXGGncLaFfMpCbvtdhy
TsfFZ+/fsrZU/e+SwCiAvgTF1JLOphSXGWDkdZnjC9cpJwMIYqgpKSpdjEBL9wGXTFw6uWHdrPTJ
qLwnN8/PcbV9v64lOfz0AwOKdR+sJaG3UL10qu5ICp+tEu9FzHGydxke6byOsKU8BS+6xqLEdO07
MAR9yvLbzZZryaHjYpN3oTyA6kz4/CEtoGhb7V/Io0/gNLEg470bnWPO6KbO3QAPYfvQqzCVyX/b
+bO2PwVhZd1cgpG2aUiZu5xd0V0t7ixhy8c6t/54xvo6m10ZTjBKNX+5vQv5NsWaO5GWy/GQl0cD
OufLUPXkcm2uBkjHhTrNRcnkJWHgYZY/RYDclXnCDaYwu+2kLW5pwK86D6egKc1Hfw2+4kkGUTJD
Tsh7uz9l3B8W05SXyrJCSPgIjZbI8PjkDRshf0zkzXmRj54zYnbOUKQ6hJ08jzXzqYTipmXwuyOx
lsnAte+C6jpRq+tsBWpnE1/O+m+WQ3uGKkC+huk/B5Xz3LlJEhXW8KtlSH4pUnxRIzqZo/LXB1kq
n8G6/2WRxnQnEeDYuepeVZhvcGfgiOqzr3mIvNY9crAkoVnU9rUM+JrM5bXzJ/sjdhmEeNMIo5kP
ox/Nkzerl7iFpy4799FvSPDFQXgbnfEXsEMPG2YfDT3klbiU2TH5YuIP0B2MrWJlhwlIg6Zuf2qB
pmzsERTCqQmwJgeN/V9QTQdIvPz8LQE466hQWxZjCAjqzK5J3FY9fPl9c4eYZUfo3X6vQXxb/ZlC
xWhwY5YnZhqQeBO2dp0DN1RYyylQOUKpWj/2PYOa0p2PDWp3FFWQNRmZviJnVr8azRGjudGxkjEk
xICO+iZ+bg3NqqZGIQW8d0XMStPGAhap1JiXbtirzo1whIbsRslZ4q4vkmBfSCfqtrQf3WzrVRuZ
kpuwdXrDKP29sPIQY/mfEftnY7FPhd47LiuOI3bamUAAaqqm+DTOdguqOR+JilqDkfntVGzuufpl
Ytv1B/u341+NnFqutudLVcCXrSBUNU261UaO5J7UG+MbAgfXW8hl9Au8YcFnVttf2XjzSWJy1Vg+
NVtYka03uhWLX7sAcO4G6u4Ddi1GA9rogFSvGRobrj7ax3xgLimMn2qsv6W5WCcPWZoqasn4Lm+R
eE8TLZXzFpuDx2gmC05OmeJMUEiMbc/6a7cQ49ICybiRbMZbX/ePQN9Y76VIOUpBcIAYqdiQXUWM
kKOpa7BR7XTBT9l4bGjXuZ3Otpt/S+p33LFHIaRGy0nPNqXfE4gpZjAwD9M6+7AYrSNIUbjyYhCZ
XQmLMDH/LrV/bDIxhn1n10fK7VuLC5AnH6mbm9X3kk/x7KT2aXARPXeS34S7ykCJvI0TSs7A3Dyp
Wjgn7JvhOPqHto3ThxjbSxpsecLBh0smguhAy+M1fGR/thtHXLODaz5g7vduGDwvnPlgUIHI4VIK
viscgjfPqe61ox5LvtMoFUAI8Q5+tgD6mMNvFnTj7LjJQ7kEDNON/kZ7mZ7ThBHIaLpfsH7rXQeY
ro1BAZIL9s274+OP4kqZhf2EvuCfU7cWz2r1qPixap7/1ELWA/GeN9zDgNBPoWcArvN/J3PJlMpm
RRCn2d8q7awoaFMOpjlhWiDSF3QaAOik4jEbceegu+Dm8fuzWzhw3CEOO1Ifs+KZdcWHHKyVbANG
bv6abNRQxt6twNKmDItmp2JYC5q03Mdsk+iQN4f+wIjd7mBjs4k2Dxz6JyFsOIi6fyqV+k8+depR
JtNrldJfmHn2m3dh2k9++oJ+ExB878mjdp8M16B/4Rm1RRHsTOv/fgPzYwrwGmCAZwjD9gDiuKR7
IH+gHHrviTJEzJU4gNH4XFTNMFNSni32CleTrAlPWp/sEmU0CGJJi/R5dMGFjKPJeAml3KVazDMj
RlwwdlLQtDYtC8bY/iVlewq08QVMnzk9Wyt08GB0aCSekHOmv9KZYi8XYC9SXiXYoT/pvJLfgZJk
DuzfHpIy8BrGhpapvqdxdaNVY9hnpQPpY3D6M1ycUPPxJmv7d5UB3j853QhtJDMQkFSqMAtInoze
Kd5VRyOayhmJVeP3kMOdgvMXmwzmohz7Xjh7dAewbw5AgjTKtuSLpJIxYFTRZxcveCTIj5Fxo5JQ
LQu68/ZfZVKKZU4LSHUDj9YTUUNCQemJvYoMF4DsjKNivOHnfCVP20+ZDBCyEwLkUNeAKkY6PfmC
3eb/X8SetkhTdZHQ4+uB/CUaT7/1DkEBR9Y3cfPbENDz5qWLDdbbFewLEztT3tB7KmZmu7aP472y
llfgXIJIn3+wSluYlX+7ZHytFJUslQ55LBnViUMiEskM5gthQPiFJ6xHKXy3sis2pRsGmbxknoeB
qrwEXt2FjWYHXgzG29oxdmxnPOgLjjNF1GOEPoUhB4l5w78e2u48TjXzEQqrptVEQ2wIJaCc6Nxj
k7lRgEnUwhgS5413tDRbdRdPWsKpkg0mkpKUEMhxPXpZf6QZBEAdNu5URmaHlw7V73Vxn4BloFDu
cq6cijwxY1i39LNqPRKdhxVSjuahSJL1ICQ6/A7ZsRYGgbElEdxz9VdrY6bdJVoOKhp175h0kXJZ
iS+ApHNT5oc6QGaD2BdlhMPkUWUbO6Vq/pLt6obKQdKOiRKK59IzT3YOAsnCrhdLj8WM3WMOwIrs
15LZCc9nQLnh0c8lKBFiR3zMOcrwBj0Cni4yPX13C+7N/xs8MV8EAnT2e3/ilWdS1+tTzYpnNw8u
kfP58iQH7NXTVeniSgmMgCD1nom8/2+Kc9jtibhYw6VaM2g4hTEQzYUOAXIf7frm2ggq/x+CHo0y
/iM1iGE2RuMSNGTHgQ53Du14xsEXgNZmZGxP66acB1kSkyvOr5Y8Llaszm05RktHVaQV5c3IK5kR
+TaWObtnn3nDqFP4mCzIk4ZAJ4ZMGJo5c9rlD8jwvRLFcje2oqSY9W2tjL9rVRNITbABvzWtEgt+
ukrjga+gvZrnxuFJk4rPHqv4BboOnjMYVVElnKhv4+8UQxkyYWIb1ziUE8vZvFz+JLH+mPxhioDn
nYAUkKCXEaOuLRO+kdbWTmFQOMoB6w+bvI3c9NQ5SjO/qy+r66QYKTfNyIRQp4F/vofH+CvV5YHn
6DAtALDZDgHSsvsPxW0QBjExaZjzsqfyXhPN7DQv7soAOE80cw7my5qnIPdZh7PFtIkQZgzvfSbQ
A3aQudEArNmJtBj30lQoZxILJ6UevyWbmxC41sLT2ZFmnVBX9QUAbJkSQj43VdRazLSfZdz3L3X7
phvjplZ1c1AzRw16soT8uACI6WiMqP1FG21cpBAQ6rZrsg7ZEv8rOwgYnZzfcgXFxEHx0bIWmRoo
fghEAiiNC19OTguh1KfluaC0Cm58MqxckyHN4IKWoMMfrq1Rwvx/BwOCS8yksA40jzhcCPeMPuLi
HytgPwTorjykpAUwww+ee697tkV6JXTS2Y/crRFuxZ5JIF7V4rCBdjqoHtDVGVB6aKvgPz7NQ8OC
CsAgoESWcV6d/ZKxsRwIO/D2KX7KzmYLaUAkwvQA+pS9ahGaMqmiZokSdBMh0+Iu7KIUUcVzluVU
uI64WxBmfPbl+2nNEpClfM0I/Y6Ejj/BFO6YYIwMUNRyFZvzuG6v+bjek45UmGUs/Iur3IZtR/Hc
Wi5W/3b9Tq1qOapK4eoub0rP7gMaQ6eq5j3hlbg/5Qy9pTmjqySS2cva/WAzjemy9b5aBi6IBA6r
z8G3GNTV8TBH/WBecme4JgRdgOJn42J2hNMFIkZ0Qn/ll/Anmu0VcsiC3RlujiRTpX9k6b/Hcw/H
KAZc6xr11UyKl6ZJfpaR/IW6nKwoE42/j0dUJHyxARCF36i0/hpG9+20fMhmhS83gYu9R2j3bSL6
0o6ysQk0KAPd/3o7H0JdW/2eyKYnAqzSY8dDlHPfM8l37r7+IWMIUJnuQYsPBpvUul0OXZZjWPRa
BhxKkgkAqJJ8yMe4gB/kBXz5WX2CK/a8TNMxl4Bg5uyPdkCcTGn62vToQqlX95wbU2h706V11Tth
qPE1zx7MaSPDe3ADCxEfrMxzHqwtri6xUnHFmUjV1k9uhMjhNxaZkA0ukVC11HCuGSzHEJQHDysM
pzFhX3AyPKfj5vWaN6ulf69K92XsQBYkPtarIGUda88ScwQyl3HsLkm5BYJUD1PsofGkhTgSRR71
li33Iuc7CATYr5xAgYIg20tmPnUp3yYraGZETeIfFczb1gLHqPkhIefNa8hygNtX5tDMFFtdpvYE
G6cOIVsUq5m35NeR22/aIqniYbR5Dsg9yHTLOWLy91a0sCYlZOjikQvr4XuaxYN0mfGryj5ZeJ+i
yWO058xVHZZOQojsHHmEC2LjxdiSoh8aYW/AEo4MwGm3DITW6Okp6gL+rTR1af1s6wHDfdgEAWLP
wf7yAG+4aICRfv1dTOD/ZqmPJhDtS0PxBgTISY6tN7wwuq0+LMEcGZUlGUT9uc/HF8SOByuIS8RN
3gdPQI/Ifv0ncYf5yfiv9XN2D6apztq/Npy7d5ozeEuFOfsnVDIm9cF8zxr4BoaiS7RY1AkHKmdZ
lh9z6l34LdiUB46L+pIt9JDfAqDX1ASYLwL7Ebw9bDknvfUBy5ZgZDheVBCWIISs5PnUvXOs6oXq
PBMblNKmlmlC3JbynGLUZNrNfV8piXKUPmPfMREKAf3qqNiahTHDNZqwS4If3Ud1hzzZD4AFAvh+
spCYrWppz/7SnBbeh5MIFo4P8hcH+2FqaL3RbWxLLf8772pqsBW9AkteeunS/ONRKBm4vEnXBuUj
028GpPNVdc8Fc2c83N5hWFWAyw8WrMA5Yoxc406coPPzMnk05TVYlLvzccH6jXVfWs2zLZwWO1cW
EU8eF+uvtmjUcfWEjZSWvho5wxg1ibr0yh73xrq8FcHcRRM1GheulfeHaZNKpP53kw98C2q6zMy9
j3bcujSV1kxsE3vagXg1a3G63dz28OPgvCb6a0rXl6I2pqMrkHtjpcWKN0+HgTs9oxs7+sIpI8S1
W+hWfN/WrH7d7wlj2K8rZbferrPaqMbXZttGulLuZkHENuXfk8v9HZqMoFk9pDidlfFQodo7ASs/
+W7xZ8i3khQK1l4TpbhXlHF7y8FO27gD9GbBi8X6OOyoc2Rlnoxueiql/7P9gyLLYJFO43/a0nBg
68CC4DG/yxV1yJom4VDl9nEtuDCaHCkT73cYbHwYbP2itv9DSrseK1IVlOd/Z4TDIuWyqjPbR0R0
DgHIMA2281E+MB8nuHeGxhfbaOtZPXrd3urWo+2l06fI4IJz3oQ1T+rejMWtrxdgT6UDmbkdeApK
cjj6xb6nNb9HwCKjghdgsvhcl745gNZA9hSb76nWBMS19F+Jrs72AgIZtb1zmCzelrRJSO7pi8Ms
nNc4ReG6Jlu0vGNdma4T3ThYNrMF95BTNlNf9g9NUrJpif2YG/+S64zsT+8l6cyoWr2HZWA5ALVk
ZKc9nhXi0hPaD345oAKH2iFrqjWCI4Wzj4qS9EBBmkiXnwftHBwXM2C7an0MqtMcSPA+En8apgrj
YPripKvJPNrZ8OphyymY8Z/gUNFyJiNRJBW7CepyDggAP8rsr4sYrZPfupfMhctnU4DuVCfJKWQX
paVVQEIaXlwNVGxB/3+wXYCPAc6Auu2yYz9NH2iwTtijw7UnYcNbOua2ImS3SRR6XnntubWS9yKt
uqeY386d+tBgiry3cpNVXiC/rZhwp8aYuARESbJ0bEdARTTrGpkeBuuhzv3kxuP7VLm5RR/veSEx
2YcaUNCpGdkgs1sAyM4skl5c7jvPa++Us0gh4GcOs00ouwtwQEH+448GCUAASHlIrVs2Mn8z/9mB
X0/SpHV0k4pNvvE08g2GyD5XDPXxEvKuW15AsDWdrU94mARsFiWSnC3pAeaxynNqoyHr/HMZT83D
WE6ANGMDUCx4CsVPf5BeDeIVqiOXWBE13kSaXnP21gYmZ0zQdvYJL2ZGtIPXKWsXNvOMdnc6M8FU
F8P7kNKUoIxYuEs0oafjvh4RkTWu9USoAhaE6d1i6f0xopkib+RuL6xQt0Ka0fv/KDuPJdmNbMv+
S89RD9rhZt09CK0jtZrAUkJr5cDX90KxXhsvSWO9KrMaXF4yI4EA3P2cs/fa7nM3ywOmeq9kBxS3
EQg34Bszr8gWIO2Hta8zexmAwSLLfaXO+NLTstxXAqWsbj76OUNoAC8JEhSAX13HJDpEZcAmwonA
BlUBd8Ylla4Yd0D0EnZhZMUUkKehZBLF7I6Mx5yodduR97lWZ8uy2lPXGfxKwxeCZwRhoHhHj6Yp
LaG8KTbmaOJugcs0WM7NzAdJBc3d0Xyw0M8sSLAi9q/lZDgbdjhVEZHiT4AcxlniM3jJTY3yeGmm
vEsuHY8MFFLQIrsM4uGtTeBfCgsFFzrfhcaozbc0+yYuK3OvTMLHEt9iocqbez3vnmvnMwmhIdKE
BuuevidYc+lbVNsyaU6RlPUh0hVtrGA8Gyr4MPQEbmyYrKkUPjKv5PHRCPlugCAyISJqSMLcLBJ6
NVPCtlnUOh4ME1V4YrAUZK752vWoZX0k8W5hOawlb0U4MUrDaYB6D8FtO43hzElAR0p8qFutLDr+
m7I1j/X02FkYSjQ/rGlFX4aWrDecHhdDNxCs5953PHTh1jMpo6cJGQykJZJYtPro4pfFHY+Fxyq+
SLrMKfjKaAXnY+7mTubKIYOTWtUeV5Hyr6NllTtGQ07dPHFaMslxBp4TeIjr2Z6tmswT3yg1drmU
Wj1ahwGSTPx2D2Y3+40sxahswHJfRP0nTSwMlCGuGSOd/QL1O/NvHTX/e0re8+2QZ3uvnwa2Elq7
XZd8kDyLnEQLXx11S0K8uaf5jS2GzZYt5cgTVl5pnj6BIXoxTfMaedVrlFXJfeISIzzyjm2hVhDC
9BwMWLD8iDLJ9zaERtu48SW4IpLFoO0x9fCbQZ0pHELK1ihyz4JMqKXMMtAO+FtXDhu372S4BnOo
SEG8SxCJq6HhqU4EQBv6lKt2IgmW+izfSIohuuo5DySgWY2ky5UB7hKPCdk1mW9F28pSoL4wFC/p
d9KA7RuTFx6OZupyd/OBDjJ50finS7Vt5haHnNpsE4yWs6I+4alKTYR99jDruNEBK9GIFaVwQSvp
Aw8x+OY8orESMiQjfIkRmqO3+1zLz1FC5zyxbWrFyqEYhceMbIFGWDV9+eDsKSobZrSSyMU2vdop
iAMV6fV5Gg5BOE7spHh9Rp/YKQKO/fn98Gpj4Q55uZsYiZP2FhwthW8pN7piM4wF0qQPM+ysbdNF
dAOcBhxXTDCNXdJOBp8PG7pgPJGgk+rEqSCk9WjFDHF7f2DOVG37jOI+lHFC26uW+2EYN8w1eZtU
n66dMv7xNPSIfQcF3Jkq/0jiqwP969rW4rkyRbmu3CradMFc2TU8OHEcP5EqSuGjonv2FP4J6v22
A4acKovAgjykm+mKZVs6xE911dG6GjSYyGoizisrs10995Ts4t6rvAlFQvbl8JA6XpqucgOTv7qO
o5HeBBq+AN9EUGbEK6ysN0IfHOoZeAhaepEydBcsBUxLuifDrW9UqjeHQOAYIHr6EwYXSC9f3Pta
tZvcJF7rg27BspVQqnwNm0bArm57yHNH3fnS2b2HgU7BWLG92DpBUyEoVlr6QXYWX+BFNnXrqmXK
CGbLcbyYyPthG5sK2R18G5FhOlaz1wIhr66fZMUoliKOUGsQTbQl60MpQ+h2lOrIRBEbg6iCTQIm
rnLUq+WleIkq+qphgYq9HZWxSx1tpfJcHnLtS9eQrQY9s2iR9Pkd9OOFR0A0HAlw1q3sbzpLprt8
BN6I4ihj6PoA+aJOxW1mhdoKvtEy1oZ97PMVm7JYRwqVHF4Ypv1IHXdtDIK/iQnl9FUxnoKeeWAu
lY5VkWjOuhvXld5BDQ2q6mho8YbBKvtV05LqjcVsJ/18EybZjpZIe0qZzu7M0f8MYmhh9H7PuHC+
gspyF/k0IM21UIu7ala316jqdRGQ/AUZvRCTw1Cs78+1kwarNGVqY/RYubxKP5uGOnMAJ0gxuilL
VLeQvIxlW4nZRxLSPu6KmyrKznbroQpw8xgVg9iaxX0W6+NqdDUihuQWExdnKIWsQdUk1VCjcUIN
iGZoS4jlHUR7Nqlq+Z+7mbffxezlbf73L+bj//vrH3FE/8siPVuAf/kDvkTce7fdNxPv76ZL2//2
5M7/5v/0L/9lKn4YS0zFnwWC5PmnBVGR/95ajBX4v37/03+1Ik/f9cd7FL//8T/5zYzs6JiHpbB0
07RdXVqzr/g3M7Jt/0MIzt8CjicJPP/8m/82Ixv/kBiXLena//oLqtzZimx5/0CUSpIZSBFDOpbx
n1mRdYzGv1nN91//538J0+GnWBibPaZonuD3+9WIPHa1EmbDkMBLSoASkbexEA7YVUaD0ya9lJ6U
4oFzW6SFKKPCZjhaOJnKuir3I+UkFvuIPEcd/WmoIe7k/HOY2pNF2A29hfKuqrIeTSiZqI4brtLR
Y/alLSGixjc6p5EDjauAoTPKlECpxe++hX/5rn/vs57933+4ONMzdM8w0D9BNTe9Xy+O0kyj3qdD
Cpj4FZ3PJRQwfqS4IN15N+3uXnos2ZB60TKLT68yTvOhwrU6RAjy++9/GYtv+fe/jOUYLJamLekW
UdRIc/5lf2/51pF9Skhxa/RxL4VoYNsUt5EoT03ndMvY3iH73JpjRNNLDTCSGAfTfgdc4v4ECY0p
zvcfukUuQdhgZPYmADomJjsOGgKRWrMoqfAXqEmIlf0yQu/ZogRYd0iUHHtFJABYVt2kQqxxkkZO
e6tNtJziSNsObvr895c639bfPVO43XUeZ65V51pN18Ri//srzXqH8tGDqmr0jn80hwBbuv7kjtgq
MxxPC42jMf3Uf/Nt/+n+zp+Km94DDeO4HEZ//dR4TGO7yXN9TRwEua5+h6Ax24xTVf+2dP3GGfiL
x0r8+fJ4Z11X102BxEv/w1MlOCFFjsPAjQ7bTuvZEgcNvWxvMDFGeHicaOKv//6O/sVHOqbp6nya
Kw2u8Ndrc7PMaTn1GGsay81Roz6hVhCkPTNtbSQSFRWL4t/cT+MPS8P8NTpSeI5NO11yU91fP5RI
JUk0G3Hhlm07hxRDtek+9mN+HMr0OFnqWrjTNjCQRBYdQeJ/f8V/8QxxtnY9LtmzuNN/WJdEinQe
U5yiAYp1hOTN3cjuG+cJeTCx9Qgo/jYQ+eY//1CbZVc3bNswyDz49Yo1X0HUceNxjWv0GpgPjsPF
9phze/tV9ZDeJyxC/+42m39+nFweV+Hqjsm9tv/wOHFEZohBMbF27epNi4JLDSSviPwEU5JkYJ8N
n3YXnjwjTVYAq11tl+Hr+DfP9F+8PEJ3dY9dSnqYU//wXZem8EUD3GRtRWqXx+AGPU5Jsoi+//4O
z3fwD0uD4IM8yzWEtFgefr3DntnG+jRWw9qT5RLq6zoR5Jf1sFTFbdlDDYuRephQP/7/bvwXL6xj
/+ke2/yPFZg5Eg8zD9avHxt0sRhRkcXAr0S38YrwNtCIpSBYoXUJ0jAc4v16Q+yNMLkmKv/iiQxp
xwGLKKL2Q8tuueMEtyWlBY8v3kXSf8xqjCsD0tasz79aLX00M850pNbuPb3Z9R1TxdEXEB8symRc
Ky4iDOumcahRRyW/jNK88Sk9okQDh/EwhPnn7POwouy5MKaXIQveVJwQWLNi3vTAaYx+DPrc0CpN
4q3VSiUOUZ8erYt6JAQEW7soxNkW4Sa3gqe4YXoU9UA1iuzGYSLtJZ8h+65iLIbU44VchSuG89tK
+ZeSQd0gkURnO5m2e2PQ74ThPPj6eMCHvaMamuMr1pVTX+xouuiTdxX8DFSszT0DSfwL+s5mMpWG
J5B2e8PEn28EF7tGDYUR71za2RExzciw143Mh6GGy2Oi49+4WY0O0a4+bK9zDrbSHsY5p8Zp4xtV
hd5XONTBxtO9+sg9TJADH82KSVTow8ugNpH71O+dZVU+RkPVnXIvvVVuVhwjy/tnEhhtdIaJtkcJ
VQRddKp0PdrSDPkZrIsLimSXQS8bmmAW8gIsavxgX4Q9Qz77ybfZWJ0hGE6ti+FSwsfly/xJMBmS
soYsSYLxMCZ/bYFqJnTARcxkBZT6maGWxThZx1pbtXiyGC4NSKMtjKPFOZx8gUCx91aNi9IY0/40
gYDTzdkTq92TdzqcCp94X2jdsERLa6OBHDo4pfbC+GbrEDt90G2ETlJaoGJhMA9JFGzC1MwXkYNA
l3i7XQDmNAiL45S4d0KPxhOqgYlhlb+IOInNQILuZlJyzyVbkN9p2lWpOrbpFD0zXHgBXH2bVCYJ
OiradiG4PmUXe9p3q6hI7kqYhpb5yMSnvdfQPsI8CLBPkD42hwyZ6tWebFLAcktnKpIDorFSrOB0
yp3m0ncEZubSohnduz9EzeAmCfxFD+jms5QIIChomDuR+xgZG6mb/s6Ouosm4qdOY+owSUbEhsYE
O/MpYZhJrqB0POZy/LI7+ZTUo7HLyHQC9kehS3ZHxruaRpA9m4lXDsBASx47IiTRDwdmZNR0lpNu
Y914ly1ySx218pbl/YrBpYytW2+W0QWzRTp0nW3F5HSTctLZlMWsD2z0CQAP5MJOD6s1PbdhNY3Z
liMOacjkNqzt8eJZ4BFYb8dzZBpL0l/Ua16ad74oXEAdCVlbRR0xZO+9TZV7Gs+szXkt4xkVVbmL
UPweCOxzN+MY3SaeAYPOT27Gsre3vT6QRz+X7a1XEmTLUCQfp5a0xZZBtIQbHgTGTMbilLk3++hF
b8Cc1kWNjNKuX0fAX2lh32J+ZMThkCbcngdYS0Qe9t+hU/krt2nejAFepzLKbteYYb+eYslsiPdj
5YTGnQSMP5u8vqQq3vPGuiJDs/iNGcW3WHrT4JVMNlJMEUedp6DFp+EEZGKSJDkk+meohccoy4J1
IfO7pkVQo5stc9DUWaUynJZJ56FgVD+mP2brvnHuUrcOt6Z2DFqWZUISIIrOQbiFhmE+DjAb6oi/
5q5KowPCc3rtTZTpjUfLfYEzGFlVkp1Zv9q9xMcz2i8kUZ/HvKSR/pKHiHboh9AVNzpKlvGlKJGa
ZRORzE0jx4cxuraNzZusGdi00DUvAxPLYasQtpS2t42M6iNX8U/fQLuo0TqYU/MWvtmmeYtCnOeu
B4BYPoB0WI+KCkseTXBEayrycau79VYUJGLkit8qtGeA2MhQLmDVunNhqW0C1vwgT5ul0Eu1r7Rx
WiJxfeMXAq0e0TF00AIsXR3GSTgiYDArRbqwFYp1QJmwTBGgXRlOOogMJgUqAD/ZpNJN5DD0jHxj
myQhFspxAixjaogHCAYMulLf9hCIjuZIgTbqeOvInxw08igt9GjCjsqV95wj0qWJaATA5WmyxHha
GS7TVE4s3MEgjgePxEHDq/BesvqIVKfdX9f9OjFhX8rsaPj549gw65ZWEK6jGskY0r83w4J2jceY
tFKyEKCcEphMYiUTtoUtI+tIN3ZAqYLrBIdX+9lFzVmZX1ZktZccH49ZOp8Csy1BGP0FFe1NgBYf
K/R0B2/ieeghPGnhfZJqX2WslkZOxywf7qtkzNfQuxGsj+XRbmP4CGH/MIZZuCtT8dykNkPR2EXI
Yr1XI+MfmRTPNZhoJFoZLJ4MkWGVVksjiu0bUxBPbN2D+FInNccSRqiXVo3wZ1gL6zd6q2JZD2wK
cX8NG/7twG7e7EYejbZ5tAwD8Rg/2HbD+yF2b/s8OZt13pLgEnyVHj4Ec3Yc6XeZb76KIafFL+Kr
LUV668ySKiR1a3DwHgR4nR5kSJPfbaBPtslPJPqdbTVHqoyPJJ3W0ynTMn0JofXDldVwwEu0z9Hn
kQiF0yZlRNTr43eIuJemuceRyMFulSfmA81YZ/f3pzTrT0d+R6dgNAwbTYdtiz/WVThxI1aOsGXz
6UgKTHCHuS3RBwQhrQIfGlbSgXWsa84XSgvUgTAztapgDyEmGk/DqL8XOVVQyjOHw9dGyte3u7bs
Rhzk7nxMyU+ehovRbF6meS7TZeFHpqdrCYeoTXOsZml6icfx21Vlcuhy/xQI8T51mbWhixkAHNYU
hoxqH4maIIOXf3P5jveHdgVZ9pQAwMwcz7SQBXvzIf13HYKuJWAhqb1yrfRvYovBFlHRLmQj3oss
/tCsWO0nE3Z2XGQ70Vf7nJwBy56nx4ixtkOCAgcmlg5uPxwXcdO/Mo1Ol10anwIN2k+NK9EvvR9F
FvW289qrNxCsWrQ+Xm+gVleRGAduF7mMEmpyU8AwUXaOJYDAX0KDih6kes2K6pioxBQypQoa7eJq
mD5SrggET1+hTsBHmnKLCZDG1Y7VozWYa3qHyU5w1yCumdvWUMULVKwxFugBkS4rHRpURnyTTRNS
CvNKRqi1j7XAX5dXzaBbUUQ4CuZAPfpVr+VUkLqQIBGsgyZat3YIvIk0gTVddka/dvxi6AVNkc5M
jkyWiWplu49cjjh5HpwTf9JR7Q7TwUn7Yu9FwY8r2teSlNSV6tmMnEkjaOy70PWefc3otnXSC1JI
61XC97DOYHrNE8JTNmbAHhXZckPzVJXkIZtVQyucOwpZiSdXd1o4LQ3nODo/J0+926HZb6Dr2+vY
lNU2RlK8LTViTtyW32ng+Hic6M/vA39knMt3WpJbsORwn6INQ0mnXTpVkrAQDm8FNJeLlnJaQPJ5
TiaqDD9y810mTH/FxHPa6pF8q9eO33S7fIDLrgKqaTm3rmXKS2ZbabtBML3PrY5wr/izEh7CeTPZ
q1HdmGHTrUBGkNRFENpUCAKWdISvyrr6PSz/aCLTJGvDt26waejY6bdV2tRQdAeIh7C2xkDHOHfK
l2LAz+/10bjKMr4mVyEv6zO0TFGfq2UY6YxUU1VvCMY+av6hmQzvanAjlm6DDoh4ROL1EvmRm5F9
qD2XLT7XmAviJOyAGI8YEUKkh10mQkYKLua1chiXVde2hKGhTFubZm9sWzzhXjztROsHBzPX3o3c
yU96aatFXjmY1HVNnWK7e0sbOpplCFLdtcxDVRLSbM5pTwXxj49e2mwgVCCa02YzMudDOqvRBZIc
vPBSHsp+0J6GMCLeIUnPbupy41IgYIlSxjbO5ZPfvXUtiClvbI+FyZhFEYRcFIKaIcWhaRBxsRw9
wLqqzgOktXDbS2s49wG1Z5gYcEZaYYDJzdq9pSFnIocsOxaDfYsktOP7RdMjYUNsPMv+HGogYFbt
D8cccSnE6tE/ajU7vDHs+1QaNwxfwpV0KoMkHe3WKpOjrKfhVIVg3Dmqgz4Cu7vD81bRlLxahG7c
xLYG4DorLhi9rvkg6XdpJE7oghw5xEBrAe7xMuL49ItZ1IEDYY+m028K7wiD4xjPCR9IaK+sp3GX
7WsmElimzbsyncJzyIYNaJ+isQ9moRD4gmAktTWuh4MafgyV5De+lXH6Jd5sabs4Tdop2ZQq+6hI
lJPo9wh41nalJ2ZH8DQuiWJR6yi2vA1qRB44NsAFCJF0ZZhPVQ+frhm+zSJo2fiB0GZd+53Kst8G
Kir3kBuQWG0aK0ieEmfIVjwTOkrkaikME8EapduyjstdkIYPEf+nNkMiOCdlCgscTSu6c2bBt3U6
8PGaW6/6qXzVdEyX0lQvYAGIyKFYBWhoYodMMKExXLb4mvI3onIeoWvxSdgTQ3BI0nqG/8KuyBCo
03jvAsFqDq/pGLp28ZrX+9QsiPbKTcZTxfCle9N3E3Cdg4MkiBtdTW7JAColRRKrQxoP75mhPQ5G
dhj7Jjl1FvMn5WP8SWPkGHmqr6uxG5fkgzlrTHBILv38jMcE3eI5TuvkofWmq+s61SV5ysAd4NTK
zyGPAeEdytsKDkwla8emruJ0NfVoo1yGwW6jFVs9TLWdaatdiUJpFQzcfXMkLkAU8Hzx29hL22B4
RQcZVyEpCGVp4JvVdBOMg7fHEA6ZN1OIf2yeHRyhRNkEurfxc5MHNs+dZcZgcpn0gDujSxr7xSkq
GMNxwvzOE/8YQdFyJ6Fug/HNrwPrHI8x2ZVQYLo4+XZq+wqebdsg+wCyk3zjDLFXpTXiyvbpv7TU
xLaWveQpLQ1rQoWUJF9tWtqrStTTzk2ri9szSa4857YIOYBNDSf+0I6KGzOAGSg0BsC+uctLzbnr
GpECC/gkY2kbQkF/db2HSlKnZTapFQZJRdsxAtpphjlY54pcjfQJQfTEoYTeSZKlL3FI+mID1odb
CX9SGz6ZPhFlpiiS3EjuEy/B7RoS7pl2DkFRKfoQs8a2h92Dh6638BZ1y5plgELCPrQGhHB6Qo5j
3kd1x+S81TDQYI4CKrV18uaqJY1YY5/lHBgTHqDb97ZbXyaT7o49FPGcRfGW28jHWtxqSyfqifbW
jRYdj1AbNybki95JPzUTSkMS5Sn6jqrPow1aQMDcAVrxCmtXJ1gGBydqD158xWbZr4WvgGk3nLob
n1g3JFRiKTJ32pRQQwFmYodiDGKvpjiVJyVXUNv9DVoghLqBBzcUQDnAHUxEKcMHPyYFjfy6tRPx
dz32BcAmJ7oCyQ7/krBBq6VTfuhRy4PiTL6VVDGZO6D9s/Ezk7MYrH0ZOrfe2Ll9LJ0Cg4lvAbNB
bCYmClKBghuHiO1sRUaRH/Tpfmrgldl8nI6wjU66zzAHtzJ8vTUNKQj15XiDLDpapZ368QZav1GZ
HXBDczqjE1VPDDMMXgXEMXrNtaSMfrOxWqqGqf7Uh8TWuXwJDsBWFMZMj1MfXyLDRXLh4A7R7P7q
OlroExvaBRRqDSkDag5+dkBgx1nsd0zj6sdPGgyOMjkOgzC2DvEy/DQrP9qZA0avDiSuJN06Bdbl
n53pUpJcaHC7MD6R+pJ+p8WuT6DIcdeTJT2HYF1nSJS8msLU9aCVpl7onAsDn7kf5sNeGJxOsRBt
OoHNE3g3jNGghrXWhw9YyzZakt1qlRRLAyXYckSbvy1h0lGGpuhhWc6XUm8d8ofZMuqbLDG7yzih
Lse75RJVhB5NsTaQ8weOPEcrgnrhCLC0vFZRccFjdONGfnZrMSOESRG4G8Ce/cmVvBxDVCAZJfoK
Dgl8s2FKwpnuslc9ew/4yvg2tdLHpkG0OSg924FnrK9FJl96a5e7nvNYOxrdrrg9+prhnieJ7AoF
8iLLy+illsZWa1WH3gmS5UDy0lYOsK5Krj1vRLVlXN9wkMPQO6F/ptgp4zMCr4xcgIupqm3aNCHt
HHcd9lq5TaeexrUaccSXGCtCl7OxxfYWJtbRIBdi0xdKXtvcxWvW6eSbm6l7KgDeHDskSqOgya1B
aztA0Ybmn8XWDdWkNgJ6jPR8PMqpCfDbQs4qRTDwatfmPUFPT4R2vmQB8WsTKYJLaQKidcrsuQuQ
EBiEb63M5EIAb34xbNRNQZXdl/o4LDPSHVqLVnAVR+u4CwiG8sx594FOXTmXYhiAYqnpdSgTHXgM
mQ0x1jpZNDcUTgWeIA+SL3FTH9nZ1YoD7TegQlrcnVOT9k3Se59JJZsrKj/8Tbg9Cq18iCxiRbSG
3bEew42XEM+BrRbTr8yLO0ZcSLHpVTHoy68xaxwiurTaQkca8SBaH1lZwZsv5Tlq0uyny8yViBON
TAxp3/qVJKcR3LuEp7IIPXnTGlF+VEQSvVgzDc/Snp0x8o+FbWlY/Qj6yBMXfDNtj0ZAnerE8Nj5
+JxCEAgR560otzb6oPxtPwdpcim4IuqvPAxZ4soSpJ97pFoJV5Nvgu6pxV0ALmxRpRyZQqqITR3G
xSPJfj5NRaaEpR0dq2HuQY26uQ9Sh3P16J88jkeV6Z21qtFWiabenWx6UDJAE9OLzzBHZ2IyOy31
dhtXX6mg+PaHcLppEzJIQkWH1p1mI7GRRMemn7f6AQxNXfZHu/JQtWvVjWr7Zqf3NAwHGXyQb7P3
TC4rkihRc3uCnPEVD1F/0MyCtOis3enkkFHQSXdZoTxe1NGsfR2whZZuRp8r5hiuqDYYY/e3cuzF
tqYyCa1JzQxm4Ai6ehQ9/9gFeHlmSsNRsybGOIV0bPjGdXSCGCcHOmwazTuEgwpwlEQFbIE2nEbl
H/W8+Qbnc5C5rV04b8JNDnGh5cyGwik7uXTL4bVVfF6T3jF7L5eaRM+IVOrByCGkdhUHOjTogFpC
tHLjgKMlGOlqRW1JFa/fm3a5RjwGANtUmLkTEj0bnDljEHYUscl739RvbGv4TjVGnYSE7qJxvOeN
vuC5MPmpc7yFjSW70OhnUoTHqIfruXlu0U3FwmeFGzxcGiw6RmmEMt/aHf2OCUXjSk57/OTuQWKP
WQYzCIuVckl8XLluyOkD2pQ9hGUBlYJAFw6x3o/Ok95lUnsqhx/N4vnr4UIJThOwiYFJsVWQMAjC
ox73CMdQ6bdjv/CyiHiL+r502Mm1mtYCMW9wk/KvDvnxanJn/nPWXD0AZNgjtCVjWM6BzmfA1Jun
TvNBoaJQG7LmSxZYBpkQg2XFM7hQE21XQ4p6SboXZv5EZUuk1p9xf9CBY65IpUTfmCkceZV90jsi
tkX5NLqV3HnVDE8+4QFqvFCs4qgDzSz7LV9mtPADw9wOrTq3GEL4nad8hYevX7S6be9gjlorlyps
bdh0sA0llyoE3cm2eMtR2IXu1SpCWWqSXGT1QJXmUdUR1gmskX0rhOVKfbqIJXAQvN3bFg/XCW3B
FyU5CXR1drEkc5SBuYFHHAdWfY6a8ObsrNhTVb8L55wH9XuE3mPh5viCkcmcPNqniyB2aJjkALk6
kJ3EsS3rFKk7OY7rvMNmCzEePoRvfpaqfxB9fsqM9pmR2nsxZvkS6tvIuQwNpu2HG5xwn71j76ae
Yl0J/UsBAiPVAi0slsamTKmoahZvYvNWnijfTCgJ677I8F+EVBS1MGmMDmfOJW9mKb/I/+0Xwm/e
kzh5TRAXLQJLYTFh2qEBITIGiqdM75iLWuWDq4PzTzUu3Ezrm7hgEojeL+qcU2CKz8xxa2ZEmNs6
WMJc9LZzaI8aufETmP59qPdnYfvNgnqOLR26uW3Z18S17nWufpL5c+tgnKi7Hlpx2M+k6DtPjzZx
AAWwGt0nsuBWJJ9zmO2hBBPkwBhNht9mt8M0IsAAzPblUM9ujcG/VRrCRbC6BcjZbEOJ9VZO1Y07
KJbXKP9xEU2nITzqtB84aUtiUSLtKH0ciipm6wRz9wWYgWFd1yYbFtFtMGnWQq+hfnjO0nfZD6hJ
YZ6Ewl16wzJmXVxVUfAgWY1OqSCzbA4H1mMdGFiQZTSQ8oOZma9EzpCHBPqqK0o832A8oinjMFtL
9qCyJ7raYQYjZPAjcHHarjjmBQYOhYd5TSvN67BNsnYxVzd2iWJKlOMFR1L8U1riMQar2UfmT6Sk
tpDxC25B1tABYagV2A8j+urlhBscHzjdinG4GTnub4LOGVaGUSMjb6x1hCNu4yE4LpLgk+EyfNiZ
qThpEg3TtG4DSMBQE1CzD2m0JH3S42B28CeeuyGB3mdZkG07LDiac3ASph4QQeIFRRHt7aRJ156t
6Ek0YsNa5EotoBGn4U+xdMiFaas2ySSeuyZ4yWvQijT50yk+hUIzT/DqM/QQm8HCAt1r8pOkB6xq
mFqWk4AmYSXGLYixDGp7TzzZ7M1NwXbnGBaKujsYyjPvY88uydecfbrTlRY9yB3EvDSWfgjCO+YE
TOd1AP/byrSFlmbHUgzTXVyo294ggLGD1zZ2M3ikdZonQeYWBAQAh7XOEErU6NTzYVWOZEL0xjsa
oGpRcjS7iJsR7pzLxu7ToV/aPQJvhwiESwheK5BMpZNq2hlezlm2Ni5IpuknVOKJn5hI/dDp3sso
00c1wRMFm/2lQyS0xuI5h/aBeh8RRpyfkmQEClxQu+UWF9E+E7TDJMf1KKJaxqGvPkh2zoD0uehq
Ea6gVw+pbFbjOGvkzeEzdgwHZ0u5K8ySsaNnwSDUb0GrPwqVP2Zpe+Op5lNTcgM0596QxpNDYctG
592YEQ2uqXbJWjaKt6SfnpiIPwIhOUSFOJKmtQ2c8VCO+YWY6Cdp3+XI1jFFriqOM2yeRBZoHvLe
8S1HsBumwUNdAudW8rOljcwosru4Nbjxxj5K2SGF1oZjYEdnrw85BV/o5LCjVfBF7Bbs/wy3RAW1
6Cf7ztQ5KqF58BWpaolwsy3xQJz6l24cXIfshUTP287mmD8Jf+1GG+YVJ5EO29rODjkUNMaUADyp
1qpQMsPKNaTOh9pEXmVQOE5yMpmTNfME+7Zr/LvCC24DVje6a81JxyGymoYBmqE5N48asrkAdZDy
xn+a4DSH7R/PY3TjYPREZyug7qZG9GpHNWtmMaETg/GI8+hK7sTH6HAWSGBdpuN0sSpieVWHlMF3
hw0OvRC4sg+EAN8sMVbjaG8DzaBgzfvXuHX3Vc6K4YlkTmXHzTMFV8ucGLNE47KAUYiCVawJeSe3
VJDFBfvEhxVI0fCUUMivMjiRMmh3bnBH7OhKk9gvMeWaFm9kGsr3qFOkcUX2jTZlT1HbvWoJqfRt
uYICeikn9VGUI+txf4//bVXq8WMt6wuHKdCjljpliK2WwhL38x9g6qD5T8etFTV4/wXUN6sdlrqL
o6QWh9JpngF6nJ3ysXY7JuON/lIHJGCFcOg7QjiKgmZ6RaJurHDeTARj1qq/eNQu2CRG2MmTtS4R
c6OXZQAY4odjksQmFAfb/0fdeSxHrmVZ9lfaatxIA3AhJz1wrRXpTtInMKqAVhcaX98L8bLLquoP
ehKZkfniBemEOHefvdd2B++9ttxveH8nihDoncX8wj7U/sgDCslaI84WgZJ/2VFAsikED5ChBLo5
/7KaPbhVe7hDTR6yUfhpBRzcwXVXvNkhVFe44ji/XPOegg+ljtPpsPvKdaaALy/Ck8C6juVirall
eWl5jRJPSpRFSaYBhUJR3uyePV8ji3DTsv1c5X52Mv1keK08SNnUHezNXPpvMj6HFaEQP9OPeZGs
IYaCJbD6m+NGLd4g+ea5+lSmIJO17uRvnk3lrZ7SsaEeEiam+2CKZK1UzpKke0VHzuBf6LX/kwg+
bkUAjEFXk+XNEfy/Vq1eUpH5cIL8pZowCOOnQSugM2Bm0g+gWBFl7Iy7BCWvSYx+EYIpYbMHIz+n
ZX2G2rBp5SGlkkFJrL1nuK+gjD9wp2yipj8pDclVh/xlWXaLIXgRcB5z+z2YKo7yrWdVDSlF+cRQ
zKhjxQ1C/oJPdB5UoTZ3yW+tJU2iIoeYTPoBEIFBk5vuL6KIfEFg2tuhlrfIdYp17lcPw4Z4JOkJ
m9W6RCJ0iSXaSbSvU4A+hZs3s7y5diW5hT6Nv6vCy2BOT6fuKv/E1JUdW0xcstX9Xde+Fm/gRICH
YNjCd6EES8nCZDbUU8JS7wkNmZPgTK4r0yyswk4HoBilzHa6o4BFwioahJTv8TYwKm6NlBRtnV5K
aiEHDEpM4z3DXRfTZsBRRXDUSkci99i2K8FnVkF+Q7k9WgaEFK2BbacQ10dg4CmWKRtK8k5Bot5x
UnOesrxf0lwvBBifpm6f6Qc8YFN6jSvcPpwnjo0D1Ai8Mx058lFMP06PJ9820nny++teG7y5EUjQ
MMKxgHyyYQAPs/Wdh9Ca5RhoHucynnWqCwaiuHqUP6NWS4pK5sJjRJdC+em9YtUZCWk1/d2nHGg2
fRGqgGfdUJwicKdpBoFpBb2ZFCgkV1CTlFy5GdTA7E62fifdniKYFpRBW7j7rvHuHFQaHqHMAmHb
LAysBqWDfSN2KoOEoHhnjx/NlK7BdtwzzJZqv+80Z8tljN08QJ4OAj7+cQCv4rSdi3oKBEwDotPR
kiOYd6AcY/nug7OdwxACk0CBiksLEtpixxtUbY5xDXugN6xocmwsasdfZyaBSd016HwwgOZ2XEzG
2N5Frxnblsh/xJ6fhu2WtmvTVh657hLKgUTrqjwvwKwMdnmlQpnHalCcXB2WgDVGT6TrclmmHSvX
8W8N4Dfsx/IMLE1QLOhdAosGsBDReOU0oBjwK2CH8A5RiewHAOTMoR2qiGpl6wpES1D16i6SgpNq
uekK44+0MA8pFYg3P2vEIg0lLxJL/aZ7Kl6mHWR6jEoBHLoV6wEmQL1m7gt/J+ZrYeHXr/HrC46d
S9dmNlSjiEoK5ohVU4mL23UXe8KVAPCY2WZ5kbUjNlIku1YUDeAN5sKcrnd23LXH6ys/eXq2iUFf
nHDpzSqruzRt/eNCXYYoW4KuAWgfaIr+NLA6JrnTIxUKwePG+cOhnMapIjbWdk8xbNr+NOYzqKg2
GUX9AIzzy2tolUccQqri1yQtt2zZfgK5IiPthNjHseBZIIQwYUCtyzSkrYJTgeyNH7yHtw56FaVl
Ux8FyxG98o8KY0HjxmthFG9svrkyKv1FFROauhg40CgVsBvqmqgppDI2RkK1K1xOZooA5etQY7TX
kPgW60Z/JrJsPyE9FzZEB2yoncJnj3syIVsUhVQ0hJWyBqcZlO0llcqz6R2an0irAavREcbgKZnD
e930D3gQNV/m3mAmT5OmptKaTHgY82UZmXVWJWf6bPppuzVhTZd/iiA7LL+JjAUi0v9bM1LeDdm/
F1D+UW/iUvmUBvlSv0efz/dRJqtNmQTvNHoB0OcYrUnc6E/M4ya1BQY3b68zRUB6NLp3I5SAp5QW
zwpcYjzj4CZQDO2F73B+A34MCEKvLqORnmSO0uRxay+GeCcg8N2IJwMI6dm2wzkVswH8Kbw+CxJ7
p7wjWh+CVN/BXehnsIpS+nAjPim2NqOVaAfMdZ7VfhFDeOpecTEIbeODfLFbJ92iPFjT5nidjkSu
6j+ukywrPKutxMSLPQOrcQI4qex/x5IDul+iqmb5Z1DyPozL9NSXuOdyPK1zenglsEy5sIFf64F+
FT3Vu7qgT8+sN7YKL8LyqZQuiWiKCw8h1muhW2NdsZlAqnavu5E5h5z01vb5LSavjveZijEMDpbZ
beIis9c09GDi7bu5z1G+DvEEmpKuDNwc+WLo43CdhjeThb/DAu3VdNxkPqSVBPdrX2tH1d/0qIUM
BOuttSbRiwXXwY4w0MeyglNTVYyXcdmv+iZd5mFsURhm3TSnv7XB+N0nBrv8DlqXUnz2pbFxrfZI
SwVt4Q09XKFypFh1FSuD+sZ8eWUM565wlCsWT9Q4ycsrrFBjy8yUPALik+RRNrPK8uQn2VQp6kH6
sl6LARi+7nH8yu1BBX7KpJG7vAcGFauVZ4hyFg/2NvYK+0THVznq1yG+Y5ogsuQuNbXFpxnxWPUA
HLrio3S3KjHZeYJ0wnoMU44sgqNnqj9EFfiAs0FeWsNBURj/FikQ86QhLjH5QTVEs7fs7TcVznyy
z+mWR4G64PL7M2I8xZDH9sP04mzj8mikxdplSJB6caotrg0nqWHomjA9JkdBTWvAUQST6yfVVr6t
wWS2jHBZIlEtOQR2U+dHuLBj58uFWgJdSNhnT63ssz+wu6L6vd/pvbYaapYARJhNzhdqxaAcHrQS
jvA0dmYd8GfXcG8uMtkikrAmLdp6PB/xiFNggw9Yoz2M6A2ADb9lk2y48cX2KFUk6xtJlnlGMAB4
6cXnyFIkiqpiCqVzllT8F5teO5rQ5zgwp4e7Qu8IyxMebYS09OBhsC+YofUOszn7CNg33BEz4sft
Bt2BNqI2OYD3Eyv0+C9mMlrPkDG9EdReEuB/IwNm6/YfxQV/jTcX4FxhAmC7hRja5lbqSn6DfZat
zVJVuFQdNVtKHQcY26xj0bLvljh3aSNkGxwFSxL/n60cmqVFJxUHlyM6z7uRT/WRE/CjnJbUoc5W
prJ2NGu8aipOBuqbltBplSOma05E+YHWny+oGJtKjSdS4k2xJsEtgTZAFGX0KAcyDJReV7v20xuP
M+dE/U5pN5bqA04ELv/wJFs2gEUTqNSMWLzcwaUaaiX2kMmyZUj6eabi2McSwrIGYYybUGIWHuL3
3MDy2JPwXDFbEaT35Zruw7dECZ59Yo6w9vRNLFywglbw2WX0QAIuXoiGGjs16+4U8bzwIsznRj/V
jVfKKtLARo5Bf7cmfy4k7WijQ+WvtLpB/Mgubd8ZG96WBvP8GRJPtKZgC8qTFdfbwab2RsdrMBrd
IzdivFNueHHrSm56gnEcj7YSCuDcj8/RkBnrQBi7eAQPVmXeEbdycEnq7urXtdyGcueVBFl8TOtm
3O5yXxmZiK1saek24BoCsqlr/aaaqawrXM9XdIDhGFnJToT7UcE4O6qdf3FNmwbrPMf9qstzZ+dA
x0CQsMhRn71gk8CVhBR4DlHmrDx81hWvqjq8jFK8uBHzQrYWisk8U210tXrStGRO1OYnVKC7aSgf
ndXcKJ7bo6UfTXBus8zUXmsnWw90N1GSo1JKafBnMIHBhWGkavoVoZHt2HH6GIZNGdorw6A5PKe8
AkTB/cc3yrdSTyY95+ak1UsRRzfws5fYGQ9muSiHbAO15kE2g2V7Zv8OenMfwuYKmmrhZ0M605SR
2zVYkk4Gp9Z590qtFzmJYq5wkAJ2Dl0z5G/rsXKwBrWYjOKm4xme+3MlGr7xueAmCC4A+ZVo3GWJ
s28S49EY9g3e/5nGsGNs65T0zfLW2ycQervpi29F/Gy5fn3xdM0CfFFEV0z+h9XMAer2W+vkT/DT
Nxl0Z6nDkWScjOjGSfX+LEK7RAdvbqMVfLkRw2JGZ4qUpzBFtTB2XV4//MyBNsfjEgJFReR/ePPY
o8wNn9cS+t9WC8UV2ADVflqbL/oVdjXwhB7w3N4e107In8Y2TFd5XD/Kpn0vRXClCn3dZg0bCrvb
4D7Y0nB1You+GZtX8lrHMpaT0e4e8tG17YmdwCGMopXX+ruYtIV/cmrvk7oHEQUfMAhOhUkXeG0u
PVO7qp54OJPBBa2pS+/MQ7QEkE/X0uIYye5Fm9and6NpLtCSX1zvoZrp3suta9o2H/3g7dSTDMND
Et6zMNmlQtmZZrqwtWiTjcqm9pQXy/AfHX0YlWtcSpf0UkWribsry+CmeYrP8UOjiqk/BbBaFk7T
B/OQFcrYaV+eOb7VkfFet4RC9JXtKXDdtHNqehCQYZqxtp4u1vPou0cjh0pYor6gMfUJ3Rgh/Qhq
fLS7bdU1a6cIAHbD9YPZOJMN+iiOj5EyzEYD2xexlmuiI4oLlRcktfJxxVoXZiuOBU4ag/5IeA3P
OJxac7NKWPeZr2msHRsVj3Tdna2uWoWGse3oilBY3YUaPhxkeUgUGOvh+XFyjs5eRDUbyolUoFjn
b5rPtj+OX8bUReUbN2rEwmocXogrrEE3A6YbbqHnvHO2eLWl88AUCUBsaUcpvqL4ZPDHpRh3Ymy3
hjAPRSFfhndH+lwE7Jg5RLYQCsdkaZckU5rkSTXks+hsmg+GjR7blCJ0B3Cd4H1tArPULtDmEG8E
Z8ha+GC5kmsxqJfEyK9j3FFOAh5Wj47Mhyc1NY+prS0ScBOjKV9MS7xpEW4Kwd+QJhu14TmaDHub
l2PB5qYNS0pHyF20uf4qe06cpXqRjvHbkT2rsG3Urv4GK/29oAxOS4GepIz2qO+M5mq9MyyGEM/8
U+a8Shulv9QY72DhkAyw1f5bNNWPY6xzaxc0zbuu1l+SE5OXqb8BEt4sz8dpBT9ZW4ZDzktIT7tf
ZfLqAtq+pb5BGRoOu9rfTz8IHXV9qJhVIafcwSEnpLrkIaCTc+iDrdCT4/QR1u14jK36RRDNLSr9
tT76rvlCkv3TDEZkFRUtPd4Uqfl0cgIQ4t5mxlWzm/fR125lrKL/xgsiajdbZ8cYpNWDtcTRUYq9
E/Trua/Zxw5TBqqw+KNM8vD0j1jIpy7vxCQPlp4Sn4Rjf2dm8NEBVXaMBvuKu6RdYyHl3cTsq6j0
TRePNs5e6OQ4qL59BWyGv5wyj8GBLBoPLL1Up/wubGUvteHVNvKvHNeM4ZmwWWI02agyP2OvvYPA
1IL6wmYX5ivYVbyJWhdOCN+DL/tNrbV725za3LjrU0AQwUYq9jMKvQ/Vgw1VK5QnhD0k+MD+RJtc
JgimIla+auFenMo5QCk9uuzZQWEdnE6hVbHILhrCINmtHTCPY5zhK3UvfhetkPMYxM3+x6kDZarK
eS9L8TlEXCxx0R8l5XKy2QiOnBy+V0UgjtBb9lCDT1jk6JXptmVuLOtc4GJtmSnGDy9MPkQtvsdQ
ztP4PAp7laL/qFGHGQK+vYvlSk0/iOttXaQUfnD9Ih85BaJGsL66hoIbOQ83IsnWZm3vMn+n2cq2
bYx9xd1SkDiYIXBhqMy2ljggcqDlN0ueAfvaAOru7YsxOZsRi9Pavel6SCWTWNfoemnyScM5j30K
oXiAWbygYSFBUiqvce6csNA5oYEcO+ySpNn6lbYlq3mCIPYBkPY8XU+a8NdRsOUrjjPlZWhgBAXD
LRucveo160Ec8BavgtBYJ5RlZ2hX8J4k2pA88HZx3ZOfEy6Rw3H6ZogcrtPGn0twk1HabptOuTqy
osZMveWULNGiELywZFqAXfsgXspQ4uLASHNyZrYgUpH8sUf9xs9tn+YNBezVJkyjjbxXUXj1sQXm
XT3nnLplh/zOnH/VZP7t8MyhD85In1E3VScEF60ZaEn2z4lNIpSVZNFEj5bevVylJnU61PYceBfY
gSW48plXpacg+OON2ZNY0T3oqos1tNdI3dk1VuexxETlUmATjmIXm1W9dkDGmQS8lqHN6rXBul4l
DU6CpH1m8qjW8Glb07lJCP3UxXkQjkVH6tHuljlN7JCywgdZMbpH6oXsTXM34iAsdVpFyNIWSN68
HlzIaivLDrD3UNx5He0vPnmE9lB797RywAvKMSFn5XK2YndtxJsKH/a6zJ12U3FgpchhKIR/GVB3
51GZvaWUGFPOpaxru3YXOSPLDHwX8q9De3om+509GtiFsIwMji83TdfwSG52QdRwyECrjEdYNDJS
nxTI5RdPz1kdvQUsAWlCUm8yqj4FEcctKbxd5xTYo/BaDL5lLzT2lbgJo2TTwBFP/Jb2OLeiRQUg
9RSeBeZXkiqoO/NR91W+4xSMthTJLH2wDWCSTYePAC4OV3aYrSyV/cEwrTdCIyBk4lrdpjXEOIdq
a64HEgy0rjjGUYGxGA6kDIIpfyCxi3fjxsvxJ2i9dCBH9phrcVwvECg+vLRM2BuN4x3D8NXo8x/b
DdKNVsOz6A2poyjgd5FaDkHTCE4WVTgLi6a/1lIHukHOtr9uisI+VxwYgfAFWFdgZ7Jy4uXTsN7P
UYJXau9mh8ruzyp5uH1UhG/S5OsOLJXwk4YIU/VnJYo6sKEDWHIMPVR/dGBPhDj7bRq/U5RDpAUK
eZh28lAIFNhcswyaeyEc9mTzRVrBGlXVZFW1lIO1EdDVWqP1y+Pc11CJ81KmfMdFqnFOYONOGCxS
3nTB5ocTlATK/wWZcakyqTY2MmTnp+9JpSmXlCk1knG8w7WHPblmr8vRf1ePl6oA9Kz46l2Ltbeo
xHYQNoa1xVa9pU9quMETOhoT57m2xnHVleLAtb0epGLNOoXFW2Q2e3pb1l0YH4LW+K2VP2ozfjAI
g3qxhT+5b9lOEA+siFoOTQBuN+MdQUch35t/wxKLzp58mZyPUC+SX+kwXeFIri2lXHQw9mZQFYOy
YucrNxnlu5pWUkk+gXbxvdB0ir2VqGiyb71klzgxKRJUG99gejQmiliUz8uQ/0xsujr9cdhW6AV/
f0Nd6AeVpvRFa58GTbl0erSSCg9sG6X5VuVsfghPLIAwvcJ9m/6wfSSSJ+ao2bc+51BMWPHT0sJT
WO9TcJMwuhh7yAGKZW07DT6zBT/GaqnZwRQG1J+JiCKKthKYV+BcXcaHeRzDqKP7Gip9imk5TAlw
JxYoTrp3HOwEk7eIakJ8CEU+7KQ/UiFUw4eLjFncsQQPHbahyHXZ9KliiBvwzWfUH0B2qLCi8FM+
JK5Ob/HUpKa4ziehBXCtwUcaai85E6TKgmQOIoACaRGFpzrpVmFDg49h8gLgal+1hlLOoUfSAZZx
AunLj5bv44gbD9a2/OB9cVGa6Kuoyw0Mub9QfYd23gietaccKOvhPVyVv9CzP4JHmoGDrrz2ocfJ
QVcjvhP3T5Zx/UPVpqHNU75N2BREtYMtqFeNnWhgR/igTO8nZykGQoFLzny3zdXQeo+gKp+ealHO
GhBXj4dq143mS9cb26HUvXlcx98y97fTwrnItb2WVsvCodDVMBsi6dyaVJK9jGjlmY6Y3xGGWlAi
2eHMEM0qaaMXpbw37KYWdZ3TrGBOpktKSjQ8jPCRm4UapYhVhKCxL5ZvdIyC9W39g5WZYhGYBMab
nFhhuAIx+xLQc3+AS2QzhW0UPlPDHPQjJRk/gZz6Kh2G/ilsXlg//aD+aXzvEo8Rap+O56cKuNlV
fCoKt0naI0o3LjmysDpBw7vlfnw0RvnTJZgowkufFlsjzw+1ii3Pw220bpOITtomOuntJOnFylzF
7rZgZvlxWLbFBtZ8gwsGWQzr5dTk0XlcJiK1X8dyeGVpT5MHdk5MYie2p4e4ZvULQ4egRBdt/MmI
5Dpw/VIzWPgGXwRTlqCEmJ0tvppYsP/UdN6EDWDovn8GVCzO/cD+KUS6TQEK527FlGo018E1sLv8
6VM0flTHp2880oFt1IA6ZPGXoz1vc4Nd32lMi5NQ03MXevNaaf/YEeKVCW4Z3+BBms1XY40TteAn
LZwzwRhzGF9Lq3/j+XvO8ZT60nrjkiOQItKn6PAlG9Y6CG1g8Cow8gExFZJ7BDxmlkiUxaKPCEKO
NV6tfu1p8c8Yg6geOyrNvFF/ekSbapy48dmiKUnm7mfGAMFWH0hg1erPwM25dgz/xLUut5YKHJuf
A7kiNvUsdmGzu2z90Xs8hTItEni9oS6t0f2Aff2jhNGWsuRXN8pAVtR8zDzPg3HA2kCGNsiyxWCq
B2VarmfZobDERbfi33gIECFY9MOfCiTOlYw+auJMkD/+akN8EJ6a3HFY+Jjexxc/oKpR0x5Yjm5G
VE9nIGptKIki7ffT6sE+CKKHohUbtfCug1fw4jQWfbLOxHvp89Npl6o10ikL0JodgzpG++l/82vE
6jq5sGMHoKvOLNU54nCHgJrdKCvb2CO4LvuciXTVOLxIBVnSVDs1ZvpqGmRo7O6lNJCLvCqjSNJd
GKq7Zg34mvbYSKnr+EBafatUhgiLFZWGhAews87lik6shVLVNxF5t5BUPZfj8Ja6xZ6Za62E6jMw
KbGocsFtQGhJDykRp4GNDRdP0sHniWYqK583qOsO8FFECV2/RRvheQ2iMSf5ImhRaWm5zl4yzB0s
F7MFBB4uGmFdMBMNlv9q6/JSTrhwM+ZCgdcOZOzCkiYt1W+PTA5H9nI1VOE18G3WJ/5xapbUitVg
OUzj9genjjeR9neD+yMdvW2u9ngh5AkeNVA3aI0Y3GTtfzm5+c23qEv7aaXZMxkAHUjvNy93qmf9
VG15p/UGj8PQvoqOxzO1fbGe3kZ+sr3gbJ7USANukF+HzFqmNotyw7cudRVfShUPVOzZA1JeuAZF
dsZikExq+lfXkpWNjMcQ88iGRrat00kk9/S3SNFPndebXPEsElhij9hdr7yHPwnh/Eb+VvJy9Xrj
g/GRp1sT/bGL+Nj26tpEaDSn+YtOM5b1fjR3JvMparwrv0UEX5dAfTr7306PxYIkYLpUKv0s8ctQ
kIpXqDa77vj3F6dRzFmLgcKzEOKw8UQQEEJax6leU1sgKlZ9pSiERZVjtLtKTZUllaIkzrpw71or
DvLcPkZW0MhnEzDqCcOxhn5UIzFFd/wnsP5v2uDlH2wR+EHAYN/YiWRI9vx//Pb//H+EMNRs8uT/
iU2aEIn/DWJ4Cv1fGUJW+v1LVZzogH//xD8MQ834F05rsAAu/ciq6tiAnf5hGOr/gtJl6K6Dl09o
YN9Itf+bYaiJfzmurgLUE6am2iAv/uN//ZtiaPyLkJYKyNAmBo+d2rH/4//hFf/bB+//5v/+/X8F
/ZnCnAhO/xUspcLNdi2HG0g4IGf/JyFtADojaYPijSgO0oubQ5vb9t4uOchKwUYhztZNBtA4y43q
sjebpr4MJGkvzp1SY+mwjh7ol+2DqAfHhNG/rAp14fQkZFIMrydp5BHUCRP8/Vh41apymdlrxqyQ
YTV7C/0OCxA8wy/N0y/kylM03RKviDbmzCjYbw5/f6l5JPMiHjzYouO24VzJ3OG6uNrA7I+93q2j
tJaruMCUDh3XUJZmK4nE90O5//uL0+cMynqYYWx6Um1V3UVp9Bcam376LOiPozMyWbWWNMhhW8FB
Bf9z1HCH7uDQktT00o1i59p1KF31WjjtxW8EnQOOGM4i9vyj3ulg5jnH6eBGN2FWkPKoe93bitrg
qUUHkqJY4rWvWItRTVmtkHTmQxuHO1/nqkC5wfEIuRpXeooeaKIdHqwqPbCUzskXX4ok9/75xRTh
VQ3pubT6sxUp7rHwVPdYF4V3/PvbWK70aqyPxJXGrW33J8J71TH7z19cgVuzcGeeVKpjblt3ISqT
51GSv6NSo2ulROLs5RDRFqJE3Q8XJg06wiRkQmkl7yTFk5+oQRibcirvdLYt+qD8WjgIdkBFmNJ5
QWzLLmovigwDvGDCZCOisL+vGh42WKdYRyNrJx+mzmwXmzYtn2L0L35NQ0xLEhuYdWDnEFpJoSl5
lFOWwH8bhjo/KVEQwecwfrOGeu4ck4dbG+rNCtIjwNxmKsCdEUl0lrIx69VoT4WLevfJsNGvM1u8
1IrfrRW9uyuSNjl1KA8ck4JFaQBoBgKvPky96bEIuVShBKV8aT1xdJUSG4IwsBx01HuUbghOgnBL
NmAzalgt4StHxQpB4fRTs0ZCZ9vIM3Q2eN26VjnXljgpgrFAIaWfAY2Ay2Q0FXz2dYREhL/RkJzw
ehoxIomXYaA5FaNNOwU8ECpJeGPUdwQkVfprWRGrsy/J8INX1Od2qXGq0EvFoZIRyx35ay0HgbjA
rCOrwF8RTKyIhiVUWqorEHbZauiJUpnRyQy7JWVBd2Bes6iww1UciwcOLmhPFDWTHrn2vQfnw4Y8
L9i2wNl5oTXwIMmrGi3yv/r0q2Kblez2jBZkd5qPh9qrd4rfTL5UgxWJKA46E1U+XlruEfgiBd22
Bezm3DuO1OnMkGbxmhh/PNHicBiTGB4MoecU7kbFkAHZmTOIW3M28pt3VDaKQMge1nJHnHbMY+Pk
E9ADu+0sSiavKtK4thxKCEJFbDlwvHEEuvE1mUtC0H9AsmvztmuILHTTP+Pu/Z4UY4f6seRZG5Lq
pSuvGIarFSWsEe0qXDBikrkhlUvMo3pVA3bybmH65165Y71zT02XECqs9O2gtO/NiFfco3xF2sp3
5n8PQ1rOTTNhJojEOYkVg7gioJ4z+TtgZUGV49ZwH8/MpDOJ1Wq0VtM3cnflTjYjxw7MA3RtDJyx
i2bXBj7fqtCNjarLlZuMV1VwB9Stz9m67+8t5jeiSSw4NZMAgcEollj8txE1ZVeSLuBWGWZlwxir
+MStdZyFjLAvUucUXdR8my3ZcU5R+WSWJlrYgOjOPYpcQIkAvLc/kHMxcLvY2SJW3iw/50kXbwIz
2XGRnMveerpa0Nxji/Rt2gNk7ybVLrCGg82YPwTIl13i/VJ2cw+t9Kw495CTFmJZtuoR12An4Cw0
h/IuhvCWfE2e2oVBCQZZEYvws1qt0wjZIlUPtNxRw2hRE05QpKMRZ7jlSW3slD4w1jqmL3SskseH
NR1W/H6hdh4FW2L8TEXVrMzAJXdmxivb0oPfXHqfpTPxX/Sc4byl2dbkbDhwjxvkNZbOmLkXLNZU
ewFbn9toMXO0dB1PVHzHQxxd9NbVIGwQchKC3ZSpiT3eNCrb9WpXSjPCLU15eGFpcK8CkDhE0Ak+
JQW+m9gLjmAW4Aviwl7DpfP9Gl5NQZVPbYuzOXRfUlT1WXatNm8cm4Q2tGwVT0PAF5qzb5m3lUYR
qV6uAwqCV/wcl0EZhq++Z219d8T20ZUlVmQ4MhmzMOlc+VCqTUQLLbYbohAcpog+mo/Y1zBAlE+Z
HLTRxS3CUU262dZv7IfUkqUuQvKFbvBGRHTNI/s4FESdhV18mMZnQtKGZ9lM1Zo5HrYc9xH6BfP7
smzHZRPa0EQ4DOijF88HLaCs2avO9L8fLBOumlro0VIv6KKRWnWNqR2h36qaKfZo0e0miksbugq9
UD51pYRMsZUT4yd/8tlV9iNLVZMeOxsZmuBllri/judibRI/tW+OuAySmzTqrZG+kazDy57gduDf
O4iBTFyjwYSo4uGoqksez8FSnzgtqMK8lO2qOhi2kdG76Nh7obHwacvwT2xYfygguTtBSNUrE3vY
Ebxosg0cu3GhaqGP5z1bpwPKttusRpO6lp6nahUYr37MkqIvKEPBQisHQjwNmUJAYrO6Tu8sgqc9
8QkU76J363elRgsB1/E66KIgC253c8ki1R++eR6RLYc6Mm8nzQA2QJHWq8bir1E7ltzdtDUVuIW0
6EaZBHMFSemkamHROd7en5YvaoP5Jwa1g24T5aiePWcyxwPWpEBqQiECKpk5tLH7bvZj9h39wANd
JmZIiJp/qy7zr8LZyJJuv7jaJHX8jjv42SYGAA4YhRQ4VJAzp6RdYGIh6VmRvZLK04kSU/2FbMIb
QzidzXEHgT4LkFJMLbxXSrNHHA7mpc/xXUW0pQ0yJZAltUvPUMKdTJzXIYoAsv9L8bdRO9ACYq4U
7HWBUWw48C8zvd/1Nc2+dn8ZTG46leWB7F/rno+RPO0WobBeJtybyOXKQaUrsu/NEIi8oyxzk/1W
RkZ1oUpe32Pr0Y/UEmkAxHfB7vDu90q8Tl2jWompxaIyYntBzgU3ry1WtemMN6uXLyG1sl02/gDb
r6lHZB2Cu4ja5yralrRv82lSm2KQhBqtSl2HpU+CO3eURZErDcO0/hLwTsCy9amgkGKGh9YQl3G8
l6FmzNQePgv9DtayHYklCv7P6fHK1ZN+Yf6eGqgoarXG/KeAGc5Qp43zYaSEWDMhy+iXjvyYm9s7
NbfOfFuLNCmxWpYqIJ1u7n1bERl+SxH3SHkkXbVzVPSebuxeRLCNtXYAQeg8uj67GG6XL/HyRGSb
ontts/a0cw6dMFlLTegzJff9F9FxMraAhs8aMPuYBffY6ctoMVINSeCF1krVXHM+f7Pq9Izsqa8t
OrTHsNrRD8FqgBo3XIf+ZE77k+ffulrqe6PqSFzp6IsVO5552Glkt+QI4EFac56xrFTIIIZBgByF
ooeLlHM8nkN/1M6t5oj/y9F5LbeNbFH0i1CF0EivzFGiKFGS9YKybAsZ6EZqAF8/C/NwXXdmbEsi
we4T9l57U3VUPE1Mt2K4zVGPetfl+Zc1nuvBtddVwQsgMu/Zd3DmcBWEGymG8MltMLOpxKy3MNH3
EKfZLzawZajCY/Z06iiUeWkC9u0eQClVBCD+mFhKE79g23cvaVIwO9YT2cZ0XWrmg6FH/+Dn5o9r
ZwGBcC+tzyWbM6tpmzjYZS6Oh5CKpa08D5tHgUBytg4yDPUzqvjftFpH0u4ZRcbDGaPRxsuDXT8y
BbSzOrgSLXYBuPEui/hHa/2e2ra37sdq0yYcuypnE5AC0isdfQCiwRkcuM5h6BDmEgq3kSmRjinO
TIeJjmZVsKo69pHQLVHa5sljYDHJ2R3iXJ9fkX4wtO27H5cUieV0WD58SY5LgiSU0P0muhIRgE38
G6MtIxsJnnk0lgwodZNvMuMUH2jrjQtcstplIkvG7mvc28bKbYb0lQndg4Qm/5JItqUF41gZDRAA
mw6tID1InqOi69OHBjA+R6LYMVY9GOPwZQq2FRIZ7CoZwNiLASNBzjxfoQvRebELy0sV1y3Z4aN6
rnP7xWiJ4wbzPrya8uTSdWxy/wTL7WIHlKrdBczsiy+9d0sfaamRteFA5WdijRj3Mxw98nDZKmNj
Ndg2uGTPd8omKspSLKkU7maypPxVD/aR9hLEYIg2SWj/nUrxkI3ee2Z0Rxe5X2yYt3BG/9EpY+dW
qIVIs901kZ9v0QEPK9S5ON4EkJ2i996p4aqV65EdL3T8A2SZKWJQH62CM76uX7m7kMIFHI4BSw8D
929N0Ha7DOT0vIt5Ks9TAeQHkUtE6ayqEynH1Sm1XOzgDrs5lUxo9oYcXB4dilVFziadEPxX9TMH
Ew/xjLRbVA2UxXGPYmhY2z0efTUlFrum5zJvko0mq/2sI3J08G425ZX3ft4oi9SZeuw2VU+U9BQA
JMNNRyugUHkGAIOQPz+ylqNQlyRUT194vQX3Ul2dwmmnPRUgZEHHNzLV9ftObYsOBXuTpTzCMUit
vPoKq5aw0iBGYxVTb+Ol2shFcFueBga0Sc9EXzUOSatVg3WNP0x6SseCbDNCgshozwwvfzXw15/T
jpBle+yQ6bnHsmNbQV30Pmf6PtSsX0VwztRYXtQcP2pYL8csjF/nGNOUxZPjoWJd5D9/rSz+23ho
uBwf+2MVsLJa8jWovjlGqXZxZyJSJ6xllco2XwuEysbooiKP57ciWhpxcArrtAfnowRwrkxR31ng
iJe6OjAKk3blu1Nql7Pu5oFvPiebpVvhuE+WzTjCd9TAcYs6iUHz2ml8vNESPyjb7aZ1CBomBIcQ
Fjg+fQG3dLkKGJd+KiN/46azzwVY66BmeSt/0SF95RmxU0ONmnHK+rtya2zwXnbGb4LJIAsvpFsd
Y88A1BKJdh9+YIbCg5IbV0b8CP961p8MhaLUOKFUezYGODLVrPJ9XDSspfFXMOast6SAvOP/xoAF
a6tNWKyDyxm2sgFoG+bmoc6hD+W9PGdTcLDqEEc9oNLEpqoY4TixW6dhpA98hv59QrDOlZYmWzxb
37bKf7P8p4vG7LHvLlNZu9u6d3axCwQoG6CGmPlr0tO/Bea16PhYNemwkh2V4EDtNOX5phHO15Rg
PdB5zWoq+CUroCMcCj7tTMfl6KEH7AuHioqspF2urB8lm6/WcaNVSZYeM/e3yVXb3BXfhHmyCpuW
w3aoPllyJfJUNxxHiVrG/B4RmB2rEAaE5n7W/LYUOsK5idCtB/UEuTEBD50W33PCvRczz+BcIlJN
Z+Ef0hznXdb5t66xMJ4sb5zLE3Tsl48ktId3Blq7KglaPtzJkmmY5Uj4y47pRcQmFXc494zh7wcr
QSBfURLWcg53lezrQ+wweWr46fMYtCpeSyVteWIgN5y0yxKRWbazE9HSsBZfk2AUhw/93E/qhxiI
17aLiJ9WAafrXOznADiR7iSapdl5r6DPr6DHmowkAqQ2RoG20G83OkFDGWTuP1CXyZEe8ZgWqsSK
wy9k9S2EDs3sv4k3wIsBuaUnP2W1hgtlk/XA0ySq1G5U3RrQ9LAxSetOJkCb2PnjtXSZBzYNMN04
wKIwYJhx5pl82qmP+DaeYRVG2wZ360jVsGKsAx2DnDBt2GReR9htGsha67HRz/2E8ab1iEr06cYZ
rI03T7RQt6ZeX80SR71sN41lIPgbfQ54aR8jJ9tPXCNnu9Y/k/CukTSa3ZxAoUFksm5N9aOWTlQ6
4XupI9ZvPXYyf/H06F/8VBw8EXU1uE+CwEzuCjsB6jiaauO75X2wy4PPc7quovQTF7Pjky8IDrpd
t33xMdbuj9lJmoy2OvRG4Kx7n2Cj0nEOSJmxt0bjZpgSDtQ6h5ipYJDOIDPPUv5qbRyGU1FkG1/6
5l4p0pOd4FCyj9gkQ0IxDzriJHv7X5g0zo501Ozqwfk9dqZ5VfbcI7wdcXnHTBf9OjsAaO7VxA4G
jnGKfQtRdLnyreTIsMo4llS/WzGTQoobTu+mfIFp0LYbzVG0dL1mBvRctU8KM/Mq1lO4sQpQiAHh
68Vv/IbRrugZHxAzvCzn/wWxl67Tid1PZxG4MmQxlU1zwVT4mgooABMhQNvUak9MzNcgo+11MUzA
RYALTjmPpkqaTzOqkbABkTUcJnMxZ+iWK5mjUCErz50KlZ+79foJUkpuBnynEyKv5g5uNtzGTvSZ
luZvC0jIeueQIZvJHE7D0DI7Si5p7vucwhBx7AzmJpAuS+hv5Gjm2n0tcnHvFY1sliZ4thCFPHVc
XSjYuG6dt1ibDD2HkvhACToiRmfdsABf1y2ibhHP3y2vZNuAKCqJ9NvMtkWYZ2Df2JKzEWrtbaNt
aO2A4bii/I29uD65R0osZcB2KwSWYPe+OOGRHdnuZuqYMOG2BOneeiyTSUTCWr0HuABPLuGEt1P4
6RKgnt+ivdRwOZniYo5t0Bbq+DNedGQt8plVMg2PoHU/jQbjrmHV6ygLegpPaCK4jRbA18RVZ+JK
TKoriSxETpelAHEzLFPHbVgReebEQBNztcFTUF+z3vqNYuLkWUmyJQqPSDeBWbGSX2AwgP/z7mDP
39iz+TVgZt/OsnzShRMT54SkjcTLjdV5r7KjF2RbKbfIKe5DWEA9YfqLbC/AfVs6sEMsLMG9fZyT
cufPTrg1NRd5oOT8tLSOmFI/WnWTdCA4wSjp3b58Ktlh2hjf0mBJw0ad0GF0oyAIfCLmzQynmfBI
NiXAEtMAo0F4VCtHWisEqQ+VRHxY3AjbV/OboeRxEGgRYNpeWhvCjUL+IR0LmaoinVdzCtn2jCvZ
mfddCU2RsM5+3ht58dx0JQN6QKsEmoeHNMW7RjZjsB9fWWDNO1vLnzT/iTFr7bQb/CrhkwFqwLFY
DHa2blxvBsw2rM1akmKt1AM2Fbij8q0eEncfElMI7QEtxrggj4rub4ZFDk5C8Jpa9VFHWcg+Fk8c
XxJEVRQ/C+yJ8G9SDeouuKVp4vNdpj/ESCiGhiX9uSw3KR/wXd9+z5EFvBoQGFUxnyGMpzi0oeWE
PZNFKI4sj7lVzCjcGmb45hR4Fa1lez167JAKzzoqZMM+eypaQ52h0sWe3ur2GHFKJDFqXGmAYwlH
c9vHeF8co/jOAZos012Oqwa4OzSnQWsqgnk4Y99hR636f/3sfvqa8ALTPamwjta+FSGRb/7GU3my
a+8eVkO8c1Gat1B8GP7nGwkpk8M9enXB5fNIyddZ4FoPo8950RLXdIzriplL72XfYQwgup6jGQmH
vbWh9E0+Wa+2ydyElwd949aq+ps1lmgoTf0lXO+9moZvs9Y3o4qf4Jq1yyzGxH1HyFdlfbHo34JP
uTN9nY5F8awyanIZ4j3MELeAFTvajoIaawwcKDaix4KnbeVM2AwKrihMGlxE+B0TfyoOcLv4p1Yk
m7Li9YTgxme7lhffuzITvI8uAjbCAWjkEsASDp5lH774No3TDTgZauHSGTg2BUdmazBH88u/83ks
3Q/J+7srq/HhYlHQaQt9j8wBZpzEHU8WVM2OzwYnQLmqdiCpvbV864iPhvw0bX2QpiqV0SaPWWcu
wbCFkO0+FRYfcNtdLAl623AoewZki8Zx3wlkIKMyg0PVXetHoZHmhLVZ7wdPM0KpgRp09xB9A815
88JoZbTwNLbNkN2qyaY+MNCAMjmIsSJSElr01fgxcLsr1iphEViYqCb6R7TdkLXqfLSOQYnmw2q0
u++T4qnQCrRaOD0hAimRpx4rcHFDEvxDmsZmAyljo4iYG1Ehi7K/d/MUrJFcMCvHGLFKMlRlzuLN
hVPC4wO3YSpo2tgUnXGR037YU7cKO4tYzMGnhrU+NUJ5ttrQ83xeR88R5aXGyRXg5beL+9xa/LY2
zwE/lJC/3QmZlzK2sQs9pzUloAfFzJ8/PmaliVKEtUtqo40sR0QWQXwRnTx1OgTZrrgCOgyWkCOI
K2/14g2feVyMuL6DBb+NeIu2wGmmTe4EEim/D3LQV3gIA64jhB4bm9S2tWJQ17sRYxntgEaX0wdk
IS4nY/guCVDRFVxi5th7x2s/kTiwdUDUK1A7OyHKcKv3aI+6bjfm9VvI7BQM9UI4utW2++kEcPhE
9g9gX3oBfH+PVHsmnpuHs1/SvVEHKAH4qfK7cWtI40ZqOG5DxU9iOxkh10kT8+cCCO5uvtYMig7Y
RB9441YV5o49m/lrUoHMKwAtsDz9wG3JOGKsocFIqRHpjPsw8f94dcyWJEUPzfAZhwn7APYLeNjH
vr3U7MEctRuC7Jq6v6ysgEfzzn8e920VnJUi3hheB8kkJW7oOQxO7Im2cWN9RQEif6ShZ8EzenII
+/BlV25y7TyVA1u1YMisiw3CF13aLTCs+zTNpz422hVMrENfbjpQEusipYcHrTMFXc8YoNwzkz/4
y8CcE9Tkt84uzozsV8F0xq4GZKBavpqI309JLqjp+I0YaR+hG6Az88r3YYh/keNbQM2PPgs1nqlB
y10Qf0IZKLYZYZ5mwqOshoilhn9DXHUkb14wMJCbsvY+RdH/xRn4Cb1y10WBd1puUibsbAMGY9xO
wv09RslFxgzRZo2gUz+PoUcgxTjchE9jHbfz92g4X+ioFfWu/lunZbUfG5b/zYF2Ztiy1NWbNBHH
UIj6WWIj6NBPrNGyN1Fh0Aks88mQocNg/GGY5N8TlBJpEDOKt8gPL+GMFCJFqdiwz4DpA9UBj3gn
ic4t0ZRjxr9Ny1MDBvI9U8w5EeTViCUgqXTkBSjktquy8flM00OiJP6pWgQ8yxSVTXl1FUo6W4ys
jB3ABZrK22eB8zW6PWp8QBXbkpD43uQkkGM17n2SYTlCaHzmMXuDSOBtCjyb25HE8nAq6KK45C99
1mOaBKjOOFCysKZExvDtk/lwRueaHtLcYsULRhksXbopdRquxEx4Rzh7zNBmeRjaT2Ga2T4sxmId
0yDhYmGYP2EY9zIfExd7tkkNm4preOemPMRmq39agh9WU+lXm8qYOZgLRiCZZgzle3W3Kk14fi7n
QOCiCGEEW66tLB+Rj7FZ9Ds33Fkd3ASkcfSPDXN3SmpxHu3mo5uaO3a1uMEZl6vCXMnS/3YDLkq7
soAZ9WrvW09OrupLTBte4rQYXBYRXfdsMHfAQeRCnmMCYmVWggB3IF0I2J6X/KSu+VN7oqY1sqcN
/UZrZT/Y/T+M6jiUiNcca+oOtacfGZ6tk1QIFiLgg574nyPlhIs7DYaYQQfA/wGenHWME5rqXFvG
Po7AdJdZmVItwRDxsxpYE3MGf9nypU+zxyKEWvpaZ+XZzW1rb87dDasU7Moq9rdB5Rx7NnRbu5Xf
NSPI0Q0WXBKku95/SYNkpxIYECiXuJnt2yTeTJ18AZWb2Wdm6gAt5tQKckqt0TkIm1arx/lbeznY
Tv2TFckvKz63QbXRcvjiedW0PtNDMYVl1hAfcCtMUOuWFvmSBu0JkMIhBQu68qe/qsrLtQajhyo5
WFsEsTFCya69DP+6GWOhKvyxhjCC9Y0yeSn8A4PZa1AzEYy79E8X0tSKoWKUva5Coi8yQnuwISTo
2vInq3O9kxcbj2SESSDUcxlPz6zU5VHdJ9NDsasI7NDuS6fIqAzkB9VM9umrl8mDWu58BhYGasG4
2VmCbDJW4kNjYMBi/MaKvSekkyGKGiacpt1hWCDNBlt5nqXiMlBrwJTEn+p/Olx4pcgOgpsId8dr
ZiiL2Uv96EN9z0N9TMiwWs0GZE5bbjxz2iV295VjcCIeoT24Di074pa97v9IcB5+BxaJJT3q+L7f
ogd48KS/FIZjb8C6cckV+iGs5MmW/Qf2x7OKI053lrAdX5cgnxjKW2d/Nk70Ykec6qOpnwcnfcpj
eVJ+e6etvKdthZHDowRGHfxAAIa6qSeyCQ6Gs+LYOQIFqvvw0zANJitDxK3/aOeF6Q8lV/KsCuim
AxC3bYsPeq6CJyMhwafJ2WjHiI5tw95yF4+rNhzPrrWVpLL0DCtVcKpK98ULUEhhWb7mhvsTWyB7
8yQ9Tml1LSHjqiR5XTY22MzPscH41DSQHzfx8LccMITTpk4FHhI7w/7TRvOL9tq3htzAnQqp1+LJ
+jstk5XluU96y1/lnfWtnezlbvSec/V0+I6jsusDNusp6uMgys5+sdegtGubLhLxw8osq4+sbI/F
nPdbXP6s3L2uOIvQOIZ9dOjr6OHahQcMlPV1Jb7bmNt+bpiYMDvFVNWQVk4gW8qPFwgeaIf/pTLG
Z8iTywh/jS8o3I4jIV154fCZ8NQm0gbmM5O62u4QvhFSKJo/wk0XXp0+eXX4zXzm4gzBp5nmf7qB
JWFJYFbXQYVh+dV2V4FjpavqEzFlG2JzbkXsfwb2U+Z3l6gZAzw2qPRsw2MiYiwaBGTjJte4Frpc
0eF+cRgXBz8oX1LdPSp73VSwY425eSSGujsRR8CMpK/9oZTESZcW1mFm6FAOiEAGnMvgqEzuw9E4
pYaJIR5SQIdgh5q3fJmbObzWpQyvWWIEV0hcdjwQMyPUIw+DP4Xspo3SBW/6iAmRxnqM4NzcvcZ6
9nyMsCgJ0DoFk3NNwD1dCSP0g9Y6GIP9yWzA3rTA1fKFkGlaAeppI/tISyIYlXfKQOmvW59Pet6L
2zwh/SrFVDxJz0W0LYdrEHhvQzvdpM/eNbEDZqPLL3GGBMCNAdiO3ZbnvjigFGSeImoI8CNNasCq
obTIRJUVUiPgrLABKm82LjCIr/gJjiLNPzIkCSucXM4eLeFf2zBeG8/8BiPd8LPLX7ia7H02JhF1
R72PU75L0xT/FLCsgxkLzJ5GyXFusWRS49Q8t8BnV/nJI/s0YmHH/bgTBuw85YtnHbdii69an1JQ
qQdNHcgpxpzAoO/wUov4ztH8Y/hl9zpmtdqirKpWRpamQLPvfpg9E1SYXjODmTeBeOuZQ7227A+0
JME6j+D6QuMsi3TaOalawB8jTP4U/JIZ7xkOjr/TFM0RWIyNzdeL8Jut/Rk2kqkkSgT02rR/XFhj
KJ/MBA5LbfjXwA4/gzYlvMF793AfhR4w1noG8ukUjX+JJpKyjRnoLKKD75QWwEvpUoAy2Klbw19z
HXIapo+R6IZ1jj98W3vtt9RBc5wwc6wc4yxNEmIhcSqcZ07th+9+pb5VHFSIRu6RJwixs3ricaTz
lXQFbLbkz2w0X7RVNptR+Rum9MeCEunknO99bT9Hl6qYqUj9ZycAfhGbLOiA6NanzM1rGjj8Mo4o
vmCiX4aI9VDN4CMusyf0T68tFjwGsQo5RvcQXgjAP12koq36gKgOFhdPRZkSZ2A1dzhUb9HyVJXw
vCb7omXNji2rSQNhu0PA5Q+GUlIbJNV/zAzca76VQN8kF+RyPN0TMfNdZ/KYFK9OvVdz+28Yw2/Y
8pBSSa1YiRBNQgBabDavdACHBvIos2XvF0v7mmVNkrb5xlHZxYT8UqEgjnGgm39MBujN4L95MAO1
BU24S3MKB9CKOfTfUbL5mJqXGWTakDFAiZIXTq1bJbq33CyvYWFPoAmAalYT/VuFuZGriKlaf2e4
AJpM76UEFNv19sOX9g8MsR+XE7VtjIdXIOsw9Vlp9zKRh8bgZ94XgbiZmfuWCeTAYPmR3XccXD4P
XjmgL7Ks4aD8v8Dm6N2SkWsfrp9bubds6p4dy2RAzCiEpsPJw3Ohq0uLjXXokMHYRCMUxMFY0TUz
2+V+qJ5Ci/ML8iEyu0ob/7Ja3AKbpXu8DyhvR0pRT6FRUtm/XhEtgE90G4j4k9zUlUCpB6veR0pg
7jLAM2uehJWKY4Q/DO1M8dGU7s1BTyKAZqKI7fDpEEKbdPdahBvXki9E1ET4jFL7hGMdPWbqhROl
i9ls5VB+eVNwEUnIVqOIcGqVbw6wwRU2J0KdsCm0gXMppmpJOIMrw1zLC+BvsoZb6kWAyNuh8Z6j
5cUIXQBqLXD6qCYhSTagI/xT1juYZyEM1Sn/QD5VVsh7Vg8fE5PBPXIa7RhXZUnntRYeOln1gmkq
5tYf8itU9fVg2788pKKZ8Kjo2GIVkBQzNd2M4i1wjZsbsBKj0HR9hxIx1yNKCkG9zFu0chLb3pRx
+1sY8z3VPnVQEB7cnLlu24urCBuMtiZeNjUkh0YGb+zRf8GZwt6BrE0wKoFoeMAhe6nm8mgocXPw
iiRK/sS9cTVF9tTA2xPZvEz+9JZZH7FeyfxlCXeH6XqrYvEV8jBr5ro+qfQojsq2p6GTzaGgSDAl
qbl+0vwMcNC68NIkHE51Ym8HijpRC0by/TYMCRZrKIZrJ32hlfxLpUmShK0OsTUe2AGexSZDujXO
1ldGgBapDVtrRLWfjruYhnfjG8bNkvhqXRjDNWuDNq8epMSuHNN6rs38KTfdM5y8pLmbKZb+KTvC
ejszeP0wetzhAaJTh9Zz1bfo0/T4GvHIShh35rJBbnheLWMi/WRm+Eg3LkPzxgBgb2ec3vZgw4Si
kycv5zS74/+afqJ5YPTVTpytMEaQ7yiPGTEZPQt/0BbxU23R1YUa7V0dsTIo4KAzyCeRh+FL6RLK
WHT7Nmg+XHM8ZhZvH9QcjMJWfrFaD13A+KEC/T3raVymAvwtrrr6XuNeorY5ISw5ywy1L6rKnlFe
XxPPaYw2OdHpS8dHVGSEwWXjcy9bvEe4bBOTvZzz1cf2cQqdrwHRyTDH864qPUq4GihYx0hFErCO
VERegwq6qXbkRM1LaYfY01XjfWwe9BxvrKNucGNWLAL0NouGUxVBvRCdSxxqcRIVSUJ9MdxUCaFo
CM8MJtn8s92xUaansFv6hdGn4YmGsUswnluhxjBerRjuL9hv8P43t6q79ZxWFySwv2G5IDtJN0Df
+rVDEgcKkpOFkFsm4s542V3jkNtLTSnu4AvbDbNxAjKLUbljREcfzDlABTv4DIxbZt/t4JxNm3en
T7Yze/t1PsmttQjE9ctY5+hy1TfqFsCJOQFx3XbgKSfnIG2IvEX20GANVI5z8kMGElqhoMijL79k
/TaDfATk+pyHBlI7zmqEzC9Qsk7tkkcIPplYIfdB+gz3M96otCo2NOHHrv82cVAsR7IxRE+dLU4z
PJTVtprkh6eSP6rIkXsbfFYcYCROwc1XyunLYuWH5BxsM/oJtnPVU+k1vww24kNOw9bmdApd/xz6
8wfXw0UpvMkZLSWGwVVB2oBnFj+aptKq50fVkt7QW9t4LhImzViB4ZuT85j+ykQHdbfqn4cl1NoM
D2pyzs08k9z7XYTpU+Z1P+QWfzP0PbhNd1owWU2LMEBGPlOjxnq0/QvLXGY7OGJje3mseDmhkNAK
MPdTnXkG0nsRAJe84XdD2sBydUV+yGx4em0j4zbETC+TMP0x842Lzh0peE115k//nMgBsJmQRmWH
B+wUhacIJyTSEVVCzscrX9dBCu5lfHIN51qq4LsZgLKmjH/oWl2zeKkBTONu0F/a7U467g8jS7od
BxxvWL6Qs834N4VUOsb3fsTN0zNzzGvspMTHxqttjcKaiC9UUv1X0G6nguy6BnhXUJm7weeVc3rv
C4rcR+QZfK23KJ3pSYxXI2FgqiO8usiQGjNAJVWLi434jT11k+wocsh/ai4Z1YMVma9k9sR9j+Q3
3zWVLraJF9G0DJDDc7//CWDdH1FYnPKGn2ZycnPbpnyP7VwPf0D87z3GkzecgT+m8M+WbY8bzBk+
nZpgJxzPD96q49T+jkagwJXax01IdrrUPV02vyzKOqMAbtnQPmwmtl5b4pio3EbongHXePZeLRUc
WTrN2gRZIDqRQH5zfjpp/DZ0+DGB5D3mXpAcyiShNjEBldhB9dRHzkvGSdMtWsoqsiyitlmEDi3U
Vt2P9Dx5vqtmKtAA9O48MBqA2l+IYddhNNumU0AYqQMcHh1BwIgweLb0JHcpO2irfymH6JSGmX1B
z/yXVfLnHHrgJOwPNrJs4Sk0g3bYts54yNJZUCig3JpZSUNtoislgjZnMl/3WzH15UpjJcfEUJGS
yyxobUY+YVeab3vpWkRG75kasUspyDTp/18qv8XnYLyksvpxhg2IsPpE87avlj/kG2bPvVHdTJrk
fRkRyyEnwGKBlZJx7A+n/39pevnmUR4YpLCvArf9iSoXWoxl3oQWD/5u9nHd7v+v1ttPZt6wbgs7
SDKRrM+GTbzeqA2AD0wUZTITOzBMexTjAQVXdG1rlaCeNr4MnX/YZWcCMSVDmjKENnQ2IMplaL75
63CQJeznfGCM2Lh+nAk9jjXItwTf72FRDyWZYdEHalDu7Bc4ZCVUYYesSuhBT23ZGuc88z5m38QU
PxlrcA0sw7rgXlNMHhKrvo516/P2k+AwpvM36JXcJQSSGEUQ1Z7bsqAARBA0/HjUYDfA23jmDOgS
KuYUV6aJWhkCTT609yqBY+ajYxvY/KDYJjaIxoj0GRpRBg6iOLdx5W5CdicrRYUl6OyO2h0Rkql2
k8z1i+Y/2CPRESl6/aCoj35qoRyCMrr2Bis9Bzht1lCzQaLAXB4H23u1UkQyI4QWqJvF1hQs/RqF
ow2L+qufTM9VygbRNKpg3ao+RbE7DUd3KDHdef2+7rpjx4JsnyToeJK528cWIFtKpVI18TGCBdkF
TYi5SJ56ZrognHbhgnBxPWxHRmVe3GAkLdEb0Vj5P1SPPssH0ZvnAhjeE/8RDUvIHMKBJvKet8Bo
/PLBhJe8vUmTntSp5yXlMU1r88manf3g9/9otnHR2NUrKvl/rcFYuW2Z++Qa2nXCU64bb9hQgkKM
6MrjlLAVJ9ujgLXKno64AzMY7qPs2mtTivUkGFe5hQnaDYo0k/RwY48oAr3Ib15DQDJQW1BP4Q07
VEQZka+NyHO04EPJKtnHJqiBtBzf4DLQKdWClGpryeqUV+JcFdZO4JI6VNSLUJvXfhfzFcMTVTEy
BF49Nlj6AoOOwIxsRgtJJqOKAiTFPetj9KLtIL9MGe+L1JUns/XaK2klXPqEYaLX6A5Gg655UAym
eifMtyHckLVh7jX6kwNw2Bv2x5+Y3QLfdt9iKfRdlPcYFRBtQc3tgSogB2RHZDwnPgnhiusd0mkK
cqhCzEUWuQoR2SInctFrAq/zJG6G+idg77exMt0Tqdw9unoCnuKhLGLz4+lntBp8hn0U/F794sc5
fPQZfY1wDmQWUvnn8ycKuLszi0OBrHiTLdl2abeYx/Nuk4JxoYMrjFOYgvt0XPkAHNr1Lnczr/I6
GatDmyIprzEQzkAsV32mlw0m+vdAp2ygm/ESlRzkKAyTbaYFwiawW0Hf2RhVvfREl8ZhQKId5Bpe
PpZOCB3Hakd2BfNMbKK7yrAOI/REprAotbmHsrHtrw1WfFogojB4r1aMe343Ym84yPpoZfsjG137
qUxJvVHkvk/j8J44pOrkBsqVWeLDx3/pTHdjkP1WcYw1hs8Xd6Bhu7b3yXAIzqoV35zc/8zmgVVT
yQWaWs2ZxQfG1GxMGeRb1jaYaAzSqcl2Pen0e9PM7343n6eS9Bym+fyLiZVwwLVU1gCVOf8Y+Qgc
Y7VVXAQr7Wy5XYeRO7rL3WZjsR3YWYn3kouw3jqWfknJ79uERWnzYjftqWu6d9tkFNA46iv+4pku
GZ2bCjF7d4YF5wCz+G3VvIFGU5PpNOHrX6ZGE4GsErHik4MumJGyRCKL6Yoc90cR7tTcR6REQsSv
wedvLNlySSEOidJbUpoEV5rAZ3CFYlmOO8YlYAPYkDBB43O+GpOSdIBZnabMCA5KhtNzZsGhSfyU
YEHGBI0HioGe35xYbxghcQOToHIJ4TIXGioF+34o/rw9/SzOaOBon2KMlQMY6KysTxjlbtABKJ8w
GiSlIbALkxuSlXwTYsTM2trFadm1EnOjD9pHp2AcGdS/1pF+KMWdb03pUyvbQ2CZRF8YOLyghcoM
9SoWYSJfah6oauDJM/OKKZLZWDuOvr+d3BMh86sUJgOzLDiAu8cTwPvvhAXyOZhWe121D+U6N7Hk
ztjVJRGLjQ8vm6g5W2HvMgbBuZm34WO2O/ceaxRTAZ+cGZoN7cJlnPy3IgWcESenchlQakkgaMbi
i57pMIHyPYcm5o1azUdi00mWRNW3y9P/uDuP5bqVbNv+y2tfVCQykTAv4nW4/aY3okwHIVISvPf4
+jfAU1GH2uIl49zmbRSDFE8xN1wic605x8yNL23vXVuob+MYmVQflLvRKmip98epvAwz7MA+abMb
+9klxBr6ApmJEUblNCQBmVV7HpmEYyYknWXjikXxoTRcaM2ZcRs0mKeqzrutRvQgGEro6zX19ZAb
w5UsBPZ3pNttOa4NS+A1CdnCVPNVFs56DY7KAirTXopBPLLjKZfyx0/fTe7Z6VWOpGeU0qQyk6OD
pPIGb+l90UErzez9VPfB2pAdHGcLHWjU1Hs2fSkJlHqR6qMkVlPQbFvDD4hquzVt2MCptn+OQ7nY
Hr4M/lQxDU5fuxbLSMzqVKpNmLvH3uiPi+d1qzDnYj1CSe0RPzEm03XCe4l2ghvvlil24+qsPo/b
8AuIIK4vFdrRiH5UrH3XfYWmyQum9HKQeIIp261NttpeRXWvimsWmKVVruTk7AaThmye0A4OooJU
iN44QPkg/gwXjkU9ikZifbRla++wmRzJpOtWbrgQO6fIxCVtUGuv+r1jNBV1ejwmBnoNes3+kaUf
G9U6EhduEBzDevB+qa7f2KFpP3WISc+mXscPjdzOHMxuHEC3o0X+XFeqoa1N5rysL2vzLkY0dlPH
s3Xr0Kzo5EQ/VZkPKXtpz9R0s0yPIjvRXSjYqbmXBuEYVYroW/TRDgP/r4ai3NqpjO4w0DgAwe8M
or7NWv+b3xfupkmjeyvqSqoUSm3rCVSoO3LjKz59loTypkiuqL1DrK2M5qadSOwrvT659Ton2DgF
n3pKYmTKzCcNqeDYRYh3HrIuvVQWwi8DajzpGpZ7iDEKHVoFQpxJkDRsx2n20ui8i5lmyw4tLrHm
QwxsSyaC74yWzUKZH1L7GwmmX5dsPvYO7YOmkHHZmhWxUfiHHn04LMxRBX2EecTZWpH0LOcQGdr8
EBi01VmioXCh/1s6uJOyAqsT2t9Gdt8C+jHTkjkxp+WigijuCSElDqQZ5MakXrIuJnxrXY11/nth
Beo4W5DyXfnQZS6yZOeb59aYvdsQvK3jwGmP/fGi6FCzeqANvSDfDJlTXI/UmhcWvj44HY7Y0DlO
IkRNq3q1zQfSnjx1jVwQHSV7KfTZAIGFVbe3L194pKBEKEx3ohrYinbJbV3nR6bwy9BT6gAWsGrz
7BZiW1veSrbPN3Fy20SPvt/6N6IaE8J26xt7SnCRgHVZeWhBC292bsqy8W4iMt1nq3Xvg8h278MA
eWThivYgalK40epeBglxLmMV7xsdOWe+4e88+rD3dtMON3M3blzPqjZBNlCRpr5ApkElNyj/eJnR
ehtLp9+nuY8LQHE8yn7utlkLc70MBcQ5J13bdu+Sn7H8kxX4LuYDNu+eFR+jeGhvCrKkzSRe42GH
CReJqyYH40gxLL/zmRoG5V7YcYRMh3OzcyFsnElbfIXnXPI8VijgE3WBQX06alyvAOn8bVg8xzJ4
7AMLEaKJpjgenqslGNipRsAHoQ23KaJ8NeWA8Nh58LCN0DmCEdpgHsxiY6FAv8i++AuuIyF6LS1V
dZTYZjt4bOzKU6Lwukvbcbq1rLvFg5xZ5yxjWY/X55YT0CbPu2izSEsNHmDltM+KYPGh7UhJ5x6A
Ro8MtYt3YYChBZwJ5S3S56/AXwRXlLn3yLDAb1TZY+2O8iAz6w6GyGWeI1V5nrtpn6LEuBKdOrq+
TdvGh5EltJ1tDSo/l3UHAROnEig3MjA9J3jIfYoCdh5ugey7Z4nFHx9xXGOeqddNiV3XYm9jT14O
+ML5sjRyrtqS6oDIArH1TGcjzPgqBsG4wcUDsI0/3U1mh8dl0U/Y3c8ASNoxxiCJ7xB9n2V2/TYo
2dL4vngANh7+ijFTVURsPfVoGmuHmNO2yuRjqIFBDOV4xL9hT7EEDPLkzUl6YBxWt7wswLep6xLr
y7oxO+eqku7PpqCUBCjsR50TRZoabEpE1l/a8/fKu0ypd2+dJW5oTk2ubhWyB2NDHotd0Yh9xMpk
sAu5y1QA8x2SRdGzW8TYPx5nVK3HMCUQtqX5T4EvbintQhxVAiUqq3/mioluLv3ju6wZi2044fEp
ZeQDGa8vh8DQe7twlvW5RxPZEmt6PDhl9YOf5Q57KdmvSjCTG7ss6nVExXtdBPFnbmx0gObM5JTV
mHKIVbNK3KguuvnN8ke3HMTD7EbdQ+5UHYA+Vm2RjOqNoTx3NxPM6I7jtLH0jxaaPPM4EkjHnH9Y
NipwOddPgcFbOKkjBGBg8jYpBGlVGlfA4sKvkyxQEviqwUxgbcw57xA0Be2ewhF5lU19hyVoi1K1
25pLya0b61WfE+6roiLZNtJyvky13HgDrIMxqNFXFF/dAqGcTZUrTqz6BhRie7D184TynbwEBIRW
pKprL/Q3Tm7Kn9Lw76lxIRiiVnNZdGVM4w97S1uxFIp7657XT7zNSKwa2FhuCgQtvjaiI66mQx27
X33tEY2TlzeisOMbfk0TLaS9heU1tbmJQ+hFW6vHDWinwSakfHBmCiGX6Ha+S8Jhkxdjw4qmeCxN
DHTYPDci5Mkvw2ErWXjgM/GurEzE+zKK9R6l1zkIHPNIxKwJ9fKzjvSwSW2aT60/5ue+Ep/miK0Y
qX+0JuV4qLL4SzyMmDndir44W1lYlCVtr0GzqAwN3g34faLGLddiNOobFlhAZYSodiKBEP0pq7W4
kl6U7HubIrldlMHtVIS/arokWIRcdDFQDZKC2EvcEPXa9zRt8W4INyi88aCiP4+wmyuHdw7A2nOc
vvN+hmtHejxbIG+gAo8IOroNAI9sMrjURzNGsEZbcfbrK5LTgaQ0891I7ptxPWhpIPfNNf7k7K7V
8U+dcuxeNZZX9eICsouvOS3Mm0C5xqop7M+FSqcD7Qn2ZEAewyzc1V2Ht7q4QJvTH+tWzWeVCe7c
9UwK7424I4OLecWLbhWQnDP2tHJPB2XEPuR1rKWyop6uZDIWG0i0S2yvR5/Nz/EaFVKtclaNgCG7
zl2TGMfKXi1dWFTwuYlZ1hutq7m2iAL0Eb1AbaJ/zCuI103zjdcmsWBBV39yZYmBwx5Xtovwi6S3
ZtVOBKiYBi9oV9DjrQvBkxj195FHGTiWRvzcDv7K0DeNNqYfLsKklvbjPRyCfYCMeB02wrz08jsM
WsW2nOcb3mUXyBwsZJdggdLwkMWi3GiZIyAJoUcMRQJkpLwzST6gbOTHK2esvzgBlAioeSyF4umS
PvlnkXW7PoLm40DGojX2jK7UO5dlcqAiRfrg7BxMsog3Q5hN+MVpB0XzjJYHp6rZedO66A3gBqSU
NA2ca+TMWZumxzEpnyat6UAmEW6iHgODIIqjHqwbM+1+ZqNu1soKWYKSMJclK+nrFsPz4B68PH9m
70tCElVi7KdX0Ri5m4DEwq3TI0iiWYQEwFb+XvHCjZ0o2jhYTQlp5ZeBG0FycNgmzTMloSQjdC4/
byeeggESgNtRGa0hQh+xXQUKEa3t10/+DLpPSRsdjfNjBIR6S7kHd5u4df1PIOQ8VhspKfB9cWxi
IW/ZbtLJOWT2r7oLiQiglBlRPUTGtGGfC9DXv6BShTMCR9JZ4uVkMTRhsa69GYt83D5ASyNfmV29
Ub/4fyyK4MGwIizHx2+PAMZvWesEzIDo9dmdVfKayutNn0U3lZW1t5XVfwqKbIZM3l4i2ETda9iI
1UtjI1s6Sel5PncRsa/qAqXAlhUuFNhBEO+mRrSsiMMwtVyWAyYLP7SMG8XuFJdAIBN5B6BF3lEY
eJot7NZBI+H205g0ZQ40op4vMCqzKaGWdlDCTqiCLGje1r3KUUE/ZJKkkB4RLgJ4Cr0+rmRdkH9p
YYanXHk/JeKo4pzQ2EJd9Sw0uz5wIXMgtXfnap2K7Fs0DOZezZtBUk5LqdKwqf7GthsEpmE8Gv5w
W0F0dxbGE6umfdQm5+3Ae75Bb7S1PNoIsxns8IwcI1lIHMsWaWUkAqE9GzYWnfWi6IIdLdknuLnB
bgi7e7ObHlWLSNrSrUuZIbvlTUF4gsV7I0j01wHYPKb98tOkhic76IkcGEHm5ERowb3AoOD2O82e
0xzSB0PEgKVMLH6GpVeuieBS07/MNNaoqM+KTVIiTEIgvOuNGaC7SdW8DqcYGd8EDSHQFyK/Tow6
PQAvAxhDYWeXwpVF1uxBHAA+MgjOhfbnmMJbne4Lka948NyrkoKnW5K3VCX1z5Swp7XQQ7mrMqjH
IOtv4vjnHHXVBmVeucoaHhF2VHyxus8EkQ+bphafusJ0tp40pq0khLuci0/wXabtJONbJcEkdSVy
+7GiVBG4yYaSN/wAf2EjURnbKnA5G5h2F1QSv0/GpZPyNjO6gBUH5gs1ZRe2wiQ7B4TG+uaztAy5
Lb93WuJBJ7zyLuQh9DMVbTo+cOT/CgDhn/sYGKO6xMPUPPcmskhEwMk+UeGF8olGVai4diC3sDsU
bb4NntN6dm8jUPVRMifXE2+VM4OKyZqi+5WnioC25XXnRHIbBdmjaGkNMK06yG6ga0UoPYMGh5Kx
KIVN9LDWDEy5QnUFC482cbLAoWtIQrmLAaXPaRe1I2GUdfwDMwI3TLuztUw+D4oKddABDdAEwJDi
2zBDYSNVJDuyR6IYb3f5nQrji2Ei2R0+8c7R/aXpIVdRDdexrtWFJwh8IpUQmUT5PJP7ZLWjuaam
/wNi2DUS6BGCbVVv2szYjgOk5Ao3ulV7Po5Kiu0uZVaWr6yZUrO9ky14+DQqz9Osr1Yqv2laRIiO
GvHDNxBxArL8BiPexhkGIKsb+QJ3ZHGuWGuBrXC02dr07rCGDQ4Zuck/jV2wmajorxz0aoZEMIbE
e9/WYNA8shmI2VhVLONih5dD7HTn2gDz7qiEaDd0t7Mor5ctFAuilW3AfNB2cJdjWoKfFt01Oark
cfyOQM3A+wI4rIsQJtguGzJR610emuK+i7JtT5byhWfP9zDI4Ea4zqPF7hoFNmv/tuaeoBuxrLhz
BSrPHubDoPF403RfT1XtM+Fm6xHunnTHX/e6GG4hok4HP0j2OSFBLMeoeiNLX+X40toWt85s4/L0
LOLMfCyFtQi/9SYaLpiHWxYylM0mKsEUEymLJam1DbPx2gKrSgRiBRVVRmsvjL60GSL3mCJ3J9F3
A0FjVWXBVHZwpImA04Wmmx648DZknOOO66YrheFxWSvIsIS3cdkVRGXGKrsfKnSnIHLSsxWiTdTg
gl5CkgVPacc9HyfY2iSCJjpiuxk5HlWx+WYmtiTF2rcx3fJLoDPzLBpyzJP+bZuXB4qU8X5sBUEs
CZKcSRKXA0lKFIJICY2aj54A3Wmtt8FUYmtmYcMrAIspBAHC4MOl12TtOuJ0teW7q4Ebch2b9i+R
ed5+NpMN3nekVw4FMp2hRYB0S/umjMUGhtsB6ky+VxlzfgiRujadYueMlMsAL3tbbrQz/JwIf0uC
ZaaUPVKcYQY12moLHRyjTcyIPjuBJs4XHxOJFCbO0t4y7zyZf8WAiRN/gYNGVX8jkG+ftUhRz4yE
/8iecfjRG6VyYGQriRptTTQIpLaRJmpNzbhTLF+n9Ag2vRRgqyspydatjiSDPJjg6xrIYL2DK5Zl
krlG+N9dB442FsXjqr/rUwqc4BJwcGVcraKqkUJZ4CErQPOARomcGChdkYt9ZlQhGN8kvo3jWK/L
elEkoRKksY5/F1vxRWdSfWOlPO9MTdeC9u6mGq0HTRV6ZYqUwIsx/VKV1qMlQ9zFM9iglErBsNhK
KmBlfumw17N/oO4mNQguFBMXdtsyd4GTKNTE0sV07EwSZepYiyM9IeZQHV5WJD/1vCbWlgAxMsaB
OMdgUFeiOoQF8fQirz5lpcVeC4GlE6pPING4O6e1Z0wrMgppisUKaRd5fDwk6GJhyVT2vKzMO/fY
JeoXgNRjUZTAMSaU6LbFjbBY7PtkqFejXc9oc6A4BU9WDe4gnL1ndib+VlT5Y8q7kVZBw5bMyCN6
GchREUR3qAfGuzkc4nM2dXxxgi8D8+xWd8+pdNlWBDkL6CC7VpgoV835mAs0KUs7xMRISzvI+zoP
vb58+WL2elvq0dgTsndezDj0Ux9K2TTYlJcanCD8ml7W9fI+PWMltlvswElUX45peAkHSO2qiId0
IlC2C8z70DBYkeVo39xbXnbRLh+TSw2LX5M/gb4TdKOs2ZLOzg8idQ9eSl0jp7W/cvvhYaY6Tm2m
O3oIrqk18Hw6i6RSURgfTfKzmjTd6RlEnSbx5MxtHeJMLe8wo0sXVYDdbcR37s/UoOrEyza056Bb
+WzPp7BnbZE/jzkVq5xZMa7sXzjqnnOokrVmm2RO1TVH3xEwb0CqIabADu117lrxtpiCfVjFv+A7
77hS3NMeWyrUYk+eEiyyFcDU2iUq0soJSVL9M4Bwe1dEa5ayFRFx7AYd7d036bYDpjkuYfFTnjZb
0+5oMBUGQs3Jf+A/XrqQIUEDnvMZpJp3RDEHfq1PbipVttu2vyibAlxBPqFT6+Vdn8zHBKsSnF3M
mFa2jfcYJKfjjIvZtoboGMpv2TyklDmKdNN76NTyYbyVpK6xE3fgopc2IXFFwalsZmsTRFOGwrsE
YxH51vnLFxZz+rwyJlaACrv60MNbevlFOd3YTTCcO+G33J0Lf6OoNR4xd5Rq//KttPt6H8x6i5SA
z6nFt07bDeqM0Dx/+aKH+d/f4T/593d1TIH7jMwisRPu0gjEGUGjxmyd5nxevljl1Jy//CjSZvJW
Lz+//MaPtUEIGaZkiFfmschSwmxHquQ4Wvn25R+Zp+RRKjXtvZoitdTu8eULKBPax3acSVq1dJMX
SffWE/J5yrDpY71CDTZcvnwZR2SXiAL4WXWHKhjcC5VnI8rEib6XKS66OuFt9vKltPhu8nY58UbH
Fl3LJd0qdjdYbddNA+3t7z9bZ/MXMM3ZXi9/7O9/l91jUafpLR2DWrV3TAHEkfQBsFvJFtsypvBC
q2x4ZIfwWJbwxhIMMyNmmet+TObsqJMkvJRVcO54Bgkypna/iXG8aJ2AzYZE1QEGI/iJTQNzZx8y
vxpxswaXCQHfHYI9JU0wU2kVXvTdNca1BCRlVB5SS8zXMsflBXBZf23r4hyeq/ppJ7ScGvJ1kEeE
OLfn7joxkesHQGAxJljhee6K5hDFYXQeyObf3738W7D828t3CLJuSDvBJoyy8xHeybbQHInVZNUa
gpdx7G3U2tSd1KeXHxWcWjokUn7SOU6Vl9++/Ni1rX0YUqKOVLgprN66GWPLItYW5R8a3nFb9no6
BkS0rWRDNpmVRWJrcmJvYib5biSnGiDIl05NybWpXLbUOsQL64wr3xXe59rrfsV5mvxotdicU4Lg
nIM5uWU2gihjIGAp0JeVplkf3AGHS9sZD0Wkm51OKY0HnqvO2XusPJFAJKnsig2ueQf9x7wx6sa8
+es7UIe1XRH/JP1m7UWTdedH43Q+ttOPl5/mGUctyxYb14j7aJJbfFWTc/JgVgWPTWy5RzeswNhX
GtINjqPLmndX4NftzcsXhdEbkLfdHGciCsGWZPiuvOwhddvvuWoi/nN+YmEQbKxeiy3ItZ3vzeWD
N43A0ZRRX1VJVt3PWl/WiUy+Gq7JGsIzH4ckNwgWcp2v7cItYn36WbOLPlI5cMnqMuyvXlx8SlDX
3EXtLC+hQ6VoYQdn9r8NfbBnwS7ZKRn+1p0TaA1B/0SfBPqvGl22yoPYqUk6PJ0g28AWtGRvmd2X
yOBytyi6iwme7jTT23B1HWyl0SaI2aaIFhb7znTaBSOliCyziUWTs3MZ4vN0S00qk8CzHPFeT0A5
b4ci964UDGskF4Sh8/adI/72HceD+WBaN5ZT/e9G71vQ6v978v6KHs3P19z95T//C7tv2Pa/LFNp
obW2TOD75n+4+4YpvH9Z2mJxQXPFEnD5/wPeN0znX5bnuuRFu0SgS634vzVF14b/7/8Y2v6XlvyT
I5VpWVqZ6p+g953fuPs2vjJXCD6bqyyQ90opfv/8nXCOoCFA4L8q6QjafWV5GFCfq3qfuBeR3Mf+
JjCy9auz8gbl3xQfjMUBvx5Lu2bg6rEKjzr2zIuwa/ozLHpL+h6LIOqqARAEn2KFp55dKK5Ezavk
7P3PsAzxd8zAn4dLpMLrj9CShmvbuhgPlIOyJ2qugpU4gt3pg3HePq2ObXr4JPFEnZzWekJ/VKl8
pLbbXhhetutdfW5EAcudZptjaX3/sH5PT/jrsGzpYB8AnKcc1/z9sGa/90m/MGPkiSmsQ/ZGHU53
OCVj/Pj+SObpGZTCoiRvO9yV5DQ4SybE6zMonQGSBsb9ozV/M/BlCP+zSwVWFiN2Rco3wa+0++6C
oVCoQEeFpBoqRj87H5zgk4/BZ5CQfkxuAUdJ6eiTCxnODqVckol2IiPCQTzV1sMHB7ocyKtb5WUE
pcCseELjNzo9UAQ0qO8jFy7GYPubyHFuotmlOzfhO/ES+WnZjLZFeZ1OzYUZxHSbfTRvnZefv/9B
liP583O4phKe5/E0npzweCztFCppu6NGe1Rmla/cPHxil/Ll/XGWqeiPgbSrtTRNU3vaXh7fV1PB
uCi/hrpuEQGkhJBPEmBA9kSGN4hyZ9ojkmnIHZovyNzh9dDse8gNZWxvysUSEoph3wzhRZQXm6ai
uOKbhEb25ge331uX/fVnPLnRS1kTIc2bfTfKXxEFiQpS0fun4eRRernsPLZMi662lFQnN5bnF5lv
gvhEs0LpGvExnFMHLUHTf3Aob11XWy4PEkmjy5X9/XRL5Bhdxl/eoQgapysX7HIANu79ozk9X1Jy
32jhMUVohybf8vtX1zQjcNEUHaA9iCF1/DDbn9//+6Z5er5ORzg5X1BDbGUajNDGybnOjQtty30Z
4Id3bQrEGQKdODHunXZZKZU3pH0+13YzbpI4Z0VaSti/JuVgm6IlEOzYHH+ChdnJsdv5rnGuCLA9
k5EY17lEVhBLROW6Pp+RHapOfKrIk5cSUcESshSaUEaGYToEdXcJ9f6xbNOrXEcH8mCvqyJDd9XC
7cdYF+XhA2v5I/wKAzkzxl9jTJGcLJAMrPzxlui2S/By8G+nLbJlnI/dZWCFF40dHx1/XihTgUL+
sexmE39XcLuYJTZHw2u+sRjI8ZtHVE17+m25436WqKXPRl18cqYOz1d6Hvbe1rD1Yyhqn4RvGIix
ajrmstkijRTtgImr0krG740ubhyR2GxcCnRqSCxq99J31bZMygfhT4SV9BcU1CnESuMboKUf4KkQ
yBLod5aaMjvrWtr8lK2eCtddQLdfwZ6src49KHu+iqlsOFZ/3nm4wwFcEqS1L0qTDgsMLR+RIDSG
G1fnD02aHOOWLDYLwrHn7HBjb9+/keSb95HjWiyILEhyp9NcahDP16Lz3Acp4u3KXKvegvCqWe93
Nd4zSsweuiK6//Max/4FJWTKTsNDhrRY5Vi7K2qOEoNylO3dkJqu42iaUzSQm+RAjeEcPfkuKPtr
6kwLb8LfvH8Abz1ppunZjscqyjUd9/cnzVB1ZlpmnoHZTtc+Hi6V378/wsmawlqeNCmkaSlWbJ54
WV69epaRojpwlLpsH0psf8ECtl11+rmovqZ198G8cTo5vYzFWoKpQzqWaZ4cTasUFBBRZ/vEhGn/
RbcXSfHXHuB5/L//TegTJ+T1e+2vITScAo5FWu7J1MSjNVamVWb7EiDGRDeQmGpnvH3/nJ2uOZFS
2hYSXmmyFuNVrpeT+uqk5a6NvrCmCtcE/SarED/NLtrX4WsD/pam8Flg9YecDlaA0vz9sf84h9qj
5OUyvQtpCds6mRmzIrS1aAz3MEzN8BBUNc3hquKFyT61/+Du++PpgZkgpHAcxZLI4m3y+2G6oznQ
yXKD41hrYJL9TFW/juJdg8mOpmMjPlhwLtf/9cVTivEc0pYcbvk/F0dBkco8HJxu75u2+blCUeae
WU4No6OxUw/XaRh8duoYl0Fj12H6D+9Oi/UYL2pXyeXCSndZyby6qA7FW79TmgrX4BOMTBLSTz33
4VYjNrh+/yKeHujJUN7y+1dDBbHqHbJ8/F1L9bc7I1YvQIaBurk5ZGkcAzswqC4MRhD86uFDd//w
uvLQsw1cdmcsFZZN3+/DZ4Y71WlU9IcR6muQuDdTMDkYLBryU0iHfP9YT6cwa9lqsv0h0Y3ukiVP
TmvY4LYPxyg8gh2Aa9LpbE0i6XT1/iinj8XJKOpk3ePUJKiYhm/v8D9E+8yMC6iYOgx/0H0Q/3Ss
l52tApRma7bZ1slyMR0VwQgkKcP97pFcIbvKWY6wmvuHh/QyjMNdaUveAOzIf7tJdE99qKnS+DBB
18BEhX4QlzcavKofDu8PdfoSoGLA3fD3UCezZj1XTUDeALHLqh8uEV2U0Peamo1Y0tuCmKpg3geV
/fX9Uf+4MzRHxSqVyUXTBDk9QMfvhFHCMD+WDhCrHMIk6G+oQu+PstxfrycVS1PTsKXytElRhDfd
76cxqGGcY1YyDsIsq/yslHAokawUiXMDxjG6BE2ponUd9QOawKmLg8syd4Cevv8p/jzDDrUXYbO3
1R6OjZNHjrSOMMw8xcXU57V71O1A620bJvfQWNfvD3U6a3PADOWw5GHqNk3n5L7xvLLUztgvOW6/
fPrJtvhViR91v39/mD+vnqMFzzX/E5oiz8kR8eJovQ7j5aGt4D53jpnd27zyPnglvDWKw0WzedVq
SgQno4D3a6fCbAzER7P43icwh1Ztm8DCff9o3rg+2nXYk/NeVyYn8Pe7JKtwOSUu7rNB5ANCoIQU
ospPo5shweOyyUUNUi4vWC++P+4f8xYNLNdRvO64bIKr9fu4WKp0nBpeeHDS6aJrwm8ichYojf3B
lP/WODxmWgCDpZ17erVMcxQCqU98NLLSv1EiELedoyOY2aX+4FS+PLcnT5x+NZYlfz+mWZaswVhF
7ycaD3i4l8hepCfuWZmzW7N+iFg+9mGGlTrzMH7oGB4ZTDLawBkIDzKKxNP7J/mtm8iz2BV7+Bt4
ME5OcmpGXRAEg7/Xnn1MYr0TAMX+8RA8a4JSGdVVHvGTIcq2xxG+dA6RqSJOkVk/IheLvSjb/Q8G
sjQVVLYz7M1OBoo7iQBBOATv4gsGW4zLKrp4f4g37hUEi+yYLCZNRll+/2p1whNgddJO/YPoZqNd
UchljeJmGZGN2os/uDH/mK3QQDmuS6HawbrgnJ44dFFjYOaOdwjSHt2qCYqnqx1Ql5UijnIinvT9
g3trvKU0gt4WAbC0Tx50WATxFNEg31dlpT2aIrX4nqRm6SNbc7MfQexU9++P+Mfp5AhfjXhakqnr
KkA5Fc37sm8ROXIyZmdVl0P0Bc1t9et/MBjMBpf3qeAxV79fu9SfvbxvwuRAL3+Ta1K8jfa6J5L0
/WHM5Rn+7RlfDorqDz2DZXd9ugbCAJvPWI7TI/CT8Rtk62Hd4HM8FEXd0gDs5qNlt/qM5hOqZzvJ
NpXbIanISDmgIuKF2/c/zx9P+PJxlk6Da7Gz/GNDVtvErhB/N+2dBaES5Yeu/mgd8eZlfDXEyZo9
1gMRrn6WHkpQumfYtMD4cH+deSVNs/ePZnmG/zi5r4Y6uUejAjY1bOwZ1DeKAgCUiCrj4mc/XAOB
+acvoJcz5zkO0C1TqdPlEYpqeqa1hOg/Fu19kDXyrG0nZxPrKv1gGn77DP491HJPvZpX4pLUIIwm
Erh4CCMLwKvf3djQht4/e28OY9m2ZdN9oqhx8gho7EdV3ATJ0Q0a0K9JgpxqkmAGejv8+v5Qb14o
dqosdpgs2ef8fkRBr6Yhi0CxpDmkgvYbsQJnubmDNkag/UdV1zdnLtthx8aCmWTrk4UsvhF7brHe
H+rkoiRbI3OBPATbDErr+0e13F5/3H4Uspb1CJvx0/nfHSAGmJmXsN0Iv9pBiAbfulRTfoeXEk6S
SuU6yST0xOjw/sBvHiGFOkoNrmQ3cnI6CX6wkVmnpJ/4GY5Yx4wJHW0E4kNgigZyXzVTr/r8/qBv
3S6kNHsuWxCXCuHJaXWzxi6HKvf2amgPXWlfUT4CSijX7w/z1kklhpyFLPtt+ncnxwZ8tupyn5Nq
YH0V20iHtnMFOA/rUImADpfg4DXXQG06oAeRaMsHqwVZ9MGl/aPwwNP++lMsV+DVI9jPhek3bdQc
Zju6dZqHOIMEkBGUCwKaGZ3W/QcT8xtnV3EbgaoT+I7+WL9jeK5IdG3jAyHjEZ3Yyj70BWA+0rGm
D47NXK7UyX2L6kJI1p5MkKyPfj+4uFFm6bjgCpU3r8w+fUqrbhfq4tZspysIoz+wdF/Uc3vdKNDB
ygg/mN/+KAtyVamlYpPjNqLLfjodaKQmng9vet9VtvUJPJ5HzC3RbeNKB2X03evK7q4N4uiWt2r5
yQk84zhzOT5Y4bx1yql8UpuQroNXabkTX13jMUpy3oSsdktLVvkmFmOQE5KgKOw2c7h7/7Z+czCK
O4q+rSOwbvw+mIwM6c51GB96cE2jo878wF/VqOHeH+aN9zuOm/8Mo0/KO4HtOX3f2fM+jfsOl3fZ
kREHZwXL2vsDvTGjozpkZcgWnXn2tAho4zXOyCJOjxNKu50zT96+nzH/EacMFD+EozvzZnl/zDem
PYSOQECowlN9PF2SWioxEPeyssCVs+0h59dIkL3OPbODj94hb12u5Q2iNbtpwjBPJjuFeQpaiJEe
W9g8x3AsrX1fwWtCshD+012ETbHP9syl8LIsLpaP8uo2BPzYTEnOCcNrGOJqIeNFoiMQaXv5/ukz
3zio30Y6uQcnkgy6OpZi32c6akBwuapDp5vE1lkb9GLaeTD90DXn0YBoGstWv8L4ILztLDJaha4h
UU2FlaOelKqrJzJNhqeqrtqPNsZv3FusTiU7foudB1X1388I4arA7pEJHq26e/LAAGP/sk1QogES
8dRoDvYAp+D9k/PGg2Mp6pESV7Ggvn4yJxqT44ogSMSBIKZNZcw7tx4/eLO9dfqp7ZpE3PJqoQHz
+2HVEfE/UYBWG6fiLXGx2LDK0d0M7hx9UHJ66wS+HulkAdmSsY38Of//pJ1Jc51Iu63/yo07JwIS
SGBwJ7tnS7LV2Go8IdxU0fc9v/48+MT9joQI7bDPoGqiKqWAJMl837WepZ7GrsFZFqnquCHqNyQk
siW8xCevqNeCzr6w+Kx8NFFE6SxvpsqSujzrpM7QaFacETGqQ4uI6AJfNeLLoP2MNAU70qX969pV
vh5ucZWiMLqWDrd6SrrKu3W45BklkwJ6QDpjvthKiBQ/04ovH8+UlQ3K78rh3Jdj/Vv2tABYzli0
unGJ/PK3lgAU7cMtI7QUkgwWE4Jlo8m+qsLKoN9utBdu8tpEnQuX/3/4xfHKawveDg7IJyCphrZp
ZRhQGE791LvQj1iZriy0VO8dnqf5XtWEWY484lS4xPqUCEDN5CDTsN/2jjNdmK/rQ80bWVVyYcuP
Y1UFbYyEz3IDswWB23IDCfSREVl5hkfq8ubjJ7gyTyl1G5yBHd1mQ7tYBxMQ9Wj3CwWnrp0/51UV
XqVh11zR15G7oXDyb6JWtC0ezfCvRrZsQQEMqdhy7oic6mmg4/NVskS9QdU+3WpTpD37U+DfoXNO
/0lbQiI3Qxqm7l9cNBt3A0mcdOTy4ymmUvEzgvdcaYFaKMe8B1zjR1cgxcR15RDzW1cjmuROTf9Q
9seI1D+YS5T1Tfady5pqTRCmUuDTAkTXfwbMtPWL6vbjq1tZC3jT6F7Qcabct2yR4NVWlM7ROlAa
Wv3VcxC/WINnHdKi0Z/H2om/IyPtL6wEa9OWWanOkijqAst9dNn2ZoRcIHDJZzv7daEjh053iWNV
F6bN2tUxAoc9PhsIDeefv9oiMJmnaRrT5ByEFYwGY8A4QoqtYUIoHpAZbzrRKJ/rukdB8+f39fXI
i9VmiKzIQQGSupyhfYIu2wzKXHjseDPz4efHY60srJyl/+cqF6+lk8h40is7dBtr2JW6/MSG+W7U
tUfW90MqgLdZVfvQW5e25qt3l67r722Yw7nv7d0daKWHk+xnNlWVHMIinD6FtqKfZQbqU05VugP0
Zl1YXVf2sjQ0/jPosg9rjCiU4ylIXK/93nvXPhgiZfwBPe9CB311jhLSMx/bubTl1MlDdUy7Rivc
rmQRT0c3c/LHbkguzJO1y5Hzzgm9NVvZd6uLgiHawALltjb8LhGDQRtqLFNYXDLtwlgGz2NxfLVe
jbWsE9uj58BAjNJzaUw1yGPLPJlpNFxoXq99JFAictRQVQ4by9NhTsawiOoscdF0YC4AJQCGUocV
FVxJ+4eEBv3x7F+9g/8z3lJfBBKSzg9NeTe1gacbP7BWYiL9d2ovbHTXJgQ9Hnq8pmE779YSP6gl
/BGaFq2wYEjUbAFCAn2K6FoUHRSmj69qZTSbOpVl8VHnuLhc+psEA6Pa2nRhmuFokPBS1+3Za9vj
x8NQIHk/KV4PtDz4YmexGvJc5CnhkPKYdcTj1gJtgwUd4KlMAsW1xlAQwWy1eXRohBJg7qWeBSy6
RLi2VePSim4Ip8TMVonOGbeESw3ebkxSZcb7F/3joChGcFDmIDAk++3X0Rw9Au98j2NvNuaSnMBG
GR9CMG8zsHEyH6Y6AOEAnBknG77VK9itQttNk06CcpE19XCg0VGru04d4mfRtPjju0INh00zxeXn
uBaEWluNLfjAtEN0VDu1ftRTD8y1HgJsAVnRxABMsBSPWwcoxkTKlY51r69K0qgir6jHgzomrbGn
tmFAONZMfJuIhcV0GmQ0PkSdDjGUSzRPWL+TfudQP+z2IITR/hdg7tDnF6pMjmQRWs9l6kXNtsdI
K27tji7NvseDQ4hdSrTbI2z5yuIXNDq8n4FEyJ3e+pMgBLMmFa8DNM+vTGldbmN6jM8zRcnbcZKr
CgTdHXbl3I6hdKGequSJfaBFYabIEaBiZkvu2haZ645QI0hG5qjrPh5Q+ItVJkYSRNLfLIwhgNTX
Vrnyue0Nvd2B1gIip+Da+8eTGpUKTTuoHpwwkJ9h8ayltjbQr8vApzYNKsYtecgOVB40HkQOaoH1
UE2q92yyE8YfXindtRp7+ZM5FdNDUSkpCmUiX/qDUwXM8FqNoJXQE8wIE/BCj8DTlATvnCI3wBDI
E6AsIgV0m1GopJ7oVQcdKSiabNgJI+yIZZOjBp4DmADphXHawjytfeD4BQbduxSt/LOSooK4znFg
WntlighR0OsR9JBd2wp0kLCDzkrsGxURva/C5NoMu7o/dgZFmX2vTcOALDioh0+FJshRMiGvpXvL
6kyJLd3pWtizOWGroVmkz2Y/YpME2VXzzgD70vYawZQo02kgRfvCnPHORq7aBEWSyf6j6CrUfJlO
CuSmyRQdbWTmITq2mdMmUe+y+p43iUGKGamEwxZn8lTeOXU7xscJYrx1TFkcFNDBPegJO7KDR0Pr
Gms/YbeUF05QK997ylYY5iWfKr6Mi92UH3RDAQqqdz37abJPGV7+SWKrHh+t9P7CurSyLHFE5NNr
U1OYD6tv9xZIIqMsi03pygReXz6RPxz7unPvT6l5QjKBV8T2vZs8oaLVgnPEAuub+9o3/AsfzdWL
fvWHLDZyoUyKioYFvepk1I5hTNJrFMJ1afUJuldCjH3Ow79w5lj5pjkGy74BSJt93XKD7DRdJbVc
NrgTe++hAAV17TRO+lCrsbLXWAQ/vtsrGwNqaPO5ClkFJRz97c3u6LCGrYJlT4EwepuXxXhjGLAY
Ph5l5ZPG8WEWDpmGiXx2MYov0nSkLwMVQ4UA/knHxyC3fZ1W1rM/OOGFmufaNc3tFrQ9iLLe1VQC
WLvt6LPKA2V6SY3qCZbjhbPTb5fZ2w3VrKrRZ34SCjCMpW/vm0PWmw6ESnO7OMGD2qHP2kmzzeKZ
EA51IyDwEwuGrVjPRaKT06DVsW3g4W3Uf2NNqYeZ5UFClRZPbP7GuAbth/O8ig8tQWAkVmoVWXza
JKZfjSOoNubAkahLNe3wuaFfSOhWZCe/VMNofkC4JZwJwdawT3NdSzZ1LcGaNB3lwBwKEJ6EKP2i
TB4k6H6wnT9v8765F8ttGAFupd0EqndSvGKgxQvliEw9OAl3Wp5b//zpVEISBmiZYgSFZjZlb298
2dt6qPRg2kIwY7kZHoO51dVeePXfT1gSuOZWz+wswkw1//zV6XEAia0micVKR0SsEt2bzbQB7PvH
l0InWaizU0rnGLd4K1KVHFjYMpErWx+IiHKOJ8IZx/JS7eb9kiJ5FyxdGlQTJNX5txdjFbIm0jOL
XWjxmxFmFj6xjWivbFvff3xF70eiVoLJcxZbz2rnxRXJoRRDEwrrVAU1D0e/Rhf5XPndd6uc/vjm
vR1qXgRePSEtrUrCnEXnInWmClX8QnR8FyiX1KvvJwLDGHQZkM4gk1UX0w0NotkO4JhcLZxugwh8
Es7PkKipj2/c+yULwaNgLWHPz0Z92d1LKgdKvmZMbjJapMp60HTVPz7VWvTRBD4xA5X/u9bd1EaO
XbBhdwHx53UDUgbcENXQjy/k/TfTwvtLRVKwU5i9jm8fS+Y3pG/rMj4r43TQ+6I4K2qGnb7wG+BE
xLOGaRsePx5z5RmZxix+hRzL3FvW0KOYuO0W2drZq0lK1vAuPacNvCi7D8a7j4dae070niTuCMRr
785mhLc0WR+V5Cp5MjsIkcPcrrLqj9tbFqp29kC/FfTvFoZ2rg4msUJ7sDUhVGqQG4cHQlD+eKuB
xYSq+FxZxVa9LOJocAG7KHAMABmd/mBnOsTI3vTDn3Usyjn0p7KrC+vqygIhNZsTG/JCob/b3SBg
lFDqaelaEaZUIonyzaRBig/HT40pLqxGKw9rtjOrbJctpKnLAicbqLLMWsuiy6p8rtTui9pN3z6e
D+8rHpRK+BwhZ6HgwRR8O90VipeKwhHE5V3oaSzEnzpBsJIKZAhVeNtaPyoLDM7Hg64I5N6OOt/l
V2sfdAnRqn4duuQOEaQdKJUTEJvG6MQ+huVGbaqo/KLaNbTLkeo5nr9Eze/UOJXkmXhgiv3MGy9J
Oy/di8Wrr6tZOI68nifha6RBA9jQrOhxQMDdBeHnaQg/504ZXLgXK+/+mwcw/1GvboVmBqIvAp4x
KS79TughuDwr8M/gpS7Jqect3dst39u7vtjyAXXXtAa6ouvUVLJMGT9YqnIPwPHMuQ+KEuIEv5A/
qtx6+vh5r8xj6p60lHT0S+9dBr3ESuOMse9yZAeXFYfJkc12dGHXvCJx4foclF6MRYl+2WhJYC8n
+cipXCYDvFkwxk0PdcyoZ5rrQU/BN/XNucnzI7Sv3aBbw188S4qUrKr2vIlYHjIVx4xHUejKqQ8K
VzblXlOcX0iOLuzd127n62EWU4aQL6NSipbYxlY/GoTeZ6l64TOxNivnDaSFr5LW9bK0S5qCCpQk
x5cUJ+3JL+wH/Gb6U0mc7oXS5PrF/GekZWFXJwbLsqPRcUtieKjqTLqCQ9DKukt+vfntXc7+V5f0
u5j46kWLOrUfUjVXTpKihzb+k6bKpgNU2NFjUIzdn894yaaYHfgsu13uImIMND3ViM5N8uy263VK
PBe9Y6vPCO2InNsXgNgWr7OngHZWsQacgQ7JvcmpZU88uzilTnXJafv7UPLu5vFKQVVREUssaReV
BhA6MURC5EJV3gmObtnG06j44f6OgxagpVkkJ3NMPOc6r1TZbf0m8uNNpymDDgxQuRWOKh+dVpnZ
Wnb6vWsjuh+lhYlrW4ZeTw/WE1609+SILMsP6LUfy16k3z9+LqtrBDC8/1yIeLvcjlnujTBJg7PT
9L+c2PwC0bq9CSiQbL2E4lc8AgAO2QFsTbxQO/7KeNtIZf/xn7H2paEtOre92YS986lKqddd3WSt
a7bei5N2d7bW39EMoLRHKjPbmG+RbaUXVqeVrQt2BeYiRQyV7/3ibBM7UWThWgvPhTTa68mj6BaA
n9jrIdZyJ7V//MU1shCiOIS48K7ihjBVoaw1Ta4XSDjbncGaPMSkbHo4CkgBiOxrKoLjOfeN4vDx
0Kuv+quhFwtk2HQYbDJDJQMML1RoU70gbjogFiyut51PMFqa6MH240FXF7JXgy5ex0IrKt1X+5KU
3/xn1YhfqD6nC8vK6iPEm0pXb+65LRVqXjSpdYnH18Vg/avIJMAu0yJZ71ueKr8+vpzVKfpqqMWL
Usd+WxmlqF0x2AHlZBEcbSRih27sjXSTMr9ok9batnF8/cKdXF3YZhrK3FTk9Dr//NVKXfh5TX+2
cE61Dio1VruN1oN1HoW4sGO4NNBiG1oRWJJWjp65jZIcTAdko4qyOGtfPr6Vl4ZZ7CuRsYVl3pfJ
74pPlQbuEIOOrOTfvN+vbtti1o+hBcMNRuiZDE//wdPCZN9GbCKjuNW/qCpR6v+7y1pMeEer9BxO
HYpi4RwkHRZn0E4kAh7/fBhUmYjnZmgBa9fb2TB2oNkapYMfJSnJtFDyvPih8pwLa8ZvuNDyE/d6
nMVkUFTHH0wiyc4kLIINj+xcvRuqvv2HYJgh3sCZH69tIteSa6uCy52h8v8GKpKIiarUyR/S9Yko
X7D4MYEaSZfKXSkDYqO71i5vK0qlGyKLoePTh4fybI6sufyIaN9kbC6tRVJfe30ttI0qlAcyg5ZV
eAqDTlkXaQAhU0OiRsApNMIi7Y7U7EqiqouyezR7OsAbX0mqcEvSNXFieT98snyl+R4VBklrNtZq
4sd8wk1rM7qHvVtvCQsjmjsryFHmjGwRFan6JyHhdtPDG29LskQIAVLbF8O2mjsjjsoTnSp5CFTf
vlULmJUbEuriM1iwGIaune1FBs8wElp6yutU/VpECUl3pkKDtbQngv3E0EUIbNqeTPvU0p7y3NMe
/LEk3FgB6JtWOsRLp/qB1YisCBlZN0bRmIeebsFhAOzxlc6XvWlHXAx2ZoVET9XgGTvy5IABTnsb
4iWYZ7UnjFdXUrdJCkz4mdmIHSxQ59GSdfPYxnWhQlOGHAhAlgzaXike7AgHJ3JyUis4trl5RKJT
PFjJPm+ofsAcZO8g/JK8oyaNEiwptvIgnQkajJWwqAmqSyd9tIoXq7AddERJDzlc6CRnII7HXzLJ
I27eGUQz0v31zT5/oelCKHMV5B2ITKD+m6KRwddZs70fVb3Z6xCyFF8IQo1n7jpWvkelGpydIdr0
i1Y10NAk/f7Ur7sjQnR2wE1tPoR0FDeDUk5H6JGAG8NMezKgF7dbobawxojBMNrOcnGJ9idNKQbI
7A0pFZgjtlrRqr8UK+exF2P8w++N/iHpcn3T2pn/mRcQQmfgtHQ0pyncRbbBfGDe7qn7e/cJqezE
ANEzBF8E1FIlCDRFELUdAO3svMBh+aotJ9xw942jn1neFzPRgTjDz72mJ/DV9GGX9xHZGASKEXkN
QqzcIY605vTFJDybZZled3Ef7mNhK19VtTKuBlWCaRaxU5QoYtvqwMcNmGpJJz3IS1SBigc/rg7u
Ja2dva5kT1OQfgnGKvgxlG39QqCM4Raq5t83cZEQgZNyokTlz2tP+XYrg6k8Bhp0c2WsK7IVFXM7
ptMv30+UiFK8123MXi+OcaBNO9SO8pmeSEiuKU6bTZDU9qHLyIYxWItcCwb7vprFIYXMZv0uwBbb
YQpb7YvS067nlR6u7CafPidO9mUsi/5GponxpKd59rMZhS+OOluhz40sI7eoo/YmtWz+N/RmX7OG
yMZa8w2seirJYGpLKNXYxkh5xpo4TBupSLuVrVZ/ScqiIxkTA7jWx7jGMnESwRTc5Z3mHX1T1W49
0ZiPzajnRxCr3q4wOCjSAr2XvWRHFBG/AyRaPHJ2n840eQn5m8gh1BxS9CaF+ExLGTow4kW1J+w6
f/RaJq3ujM2joWdtsumCjmDr0KnoURc68fJx2lv7oahNom81QWhFZPSAyYyWMIaS1FtEcqrPvyNL
7V8swrgi3oak/Jrxd5KvlfO0IjiuhHpEREcYdnQFRIX0CWYBedaIqXkek9yFemLeaoU5kuJV+lxb
6xziNCJthz+YHJIOk0UGRD0dTmDY4QQNYHzID46MF257dcy00iRkNouCm9oaioeekv+2KOzyyu5E
e+OpyXAdhkbtsSewarGrkzz97IlguIqDSGzn6v1GkZW45Tl7JxI3tTt/ysMfeMCUz1ZYa/txaI3v
U9Lji9fAUDVWpWw8m9w5gCINjNHEcGNF0ljLgOpvRrA5u1r6zXWki+RGtIryKez82vW8VDxJG1h3
UvbNNuo17ZcS9GiNCSI65gZk/Bme+Zh6PVKRHHPnhvyOnwIQBuBxBC5NROjhVlWkRsI0awUpxtXR
NoYMCSE9tUjBv0+9dAQDPEz2xuf3A3ZVv1RK1HyXajnu2iQtDyQnOHunnXN+fF0Qypc5mbPr0lQg
LgP4Hwt/8I4dt3lnqGSo5+qUXEswj26qlsTKR5lpnkeqQFuT8EjiAhz7i6Hm9RlpF1l7Vh69tB7p
eo3dsFoO0jnSb4wJsjTU7lpLvO4p6yzvupRjdocaYc4WiaZ9XiZ0NbwivgqKkIgtw9K+KHlAZMvo
peO2yTh3bSonb7NN5aU5M4p87C/61CDKKD3z2MWVfm8acxSkM3UPXWKUOeRsvXoq67B6bLJI/zlE
dFPtvKtgKyYks5LcML3wt5loy72iPHm+3b7EIM8athdS+zyVLWzwUiSArB3pa59UlADFLjczSdQg
frKprVPCVsKw2aZV3P0Ke0PsI2ckMsGwiX1IQrwBFhqFLyZRYY++MpQnsun97SjjaM6nltds0HuA
Rml1jIvcBrhu265nRNUnNUEg5dsJOg2Hz/cpQCX0XcuSZsueek4p8GAaJma9nXQ13QvDYp9TOOx6
cdkewHZVm7SAfB/30iKQyiFttNGUaKckSvJLaZzwWtH87ygGUmywifapNjzwK30/HqRKDJBitilL
V2OQJSzgLsmyK7+W+hB/8vK2O1uFL+4aOxGfnLQkncuu/AcSD/nvJi+400IzxmtH/qzfxMbd2OnP
Qsm6azPtFJioPrkwW9WA9hMThcFrHtMyE3HqTnx9Ul4y1T/YiCoOHnHEO3uq6y2rbr0lHh2XvN1o
J1PW5b3eGtMns25ZmcouG8+6EWqwsNlqXFWt/MZvnI4KBvAbXebmwalH/RFNCaqUOhzEDcnFEXk9
k7jHbtqeZY+zeQCysUHX1T0UZumd+6JTT3o7VncI3YiRsIrxUM1kf+o02c8gLaxrsyDGI9UCm1jD
yP6aMwkOVImqzx1QAWg2NVdGV4G1l0wNAm+6Pfj41Do0bGiPZjUVW7M3sm2SBTZxwEFUogvDxV45
tPcNP4t3PamkGyV3/q1AOe+yqA5OCZ39a7MrUtrNbeUQitYRIhap/XUQ9Cy3MqfGo4aC/dgkdkVj
sIZS9MYDxav50ORK8qKY6XfZdNmeEBYohlbXHjBfvCD89IKNWmr9qQw6aglmtSHG6t4y/EPXqBAC
IycBX1EFBB1jXxB4ZEVjsKQ4g9S3Uu35t8iayXdNh0Yb0RbEBGyAgoz91jQHgtccLd8X9aQcSQLs
rjth+aesaRQwAb5zW5nyhz+AytgQ5Fkjis4qvhRhThC2FkVuSlF426IrZb8aNhsSpDMmK/EqWi/8
Q4v+S9maWe3sIfArRMlHRNGEgNkFm/CtnyXJoSxN8mzQ7KRbk2jRYFMGQfIUDMZPmN3Zljc3JiQn
dTb2OCa7ZKrCe2kSsd2WWXZyJhT8yqB2W44E3p4PGuHlhUHEaGC1+xCkKRI0k1jFrsopSg7Rd4xY
OB91y7+pQ9h/eVnqu0yvxEYfzK/tCCSYO5zf2lUXn2ebMURSq9w1eV8/q6PVH1D7tde0nfVd2slf
YUl4cjSG3dlrxF3aisjVmha0SeoNxa4yCCja4TynS0b63yFN019K4ZB0AB/8YBpNdKq0rHcrKytJ
banQnm3r8KIeavVQROkP0aiGZmHJk3GScQijHI5YWN0S6bHtifcmeIilm3R544Iwaa1Wg4EG84MB
jRdK1dtzq19ktANYFVy+ladASb+msyMK3stjJoP9X5yRKQOb9KuhaSyb/LFZBza6coQYyuAa/HqA
lruK3MCPh1m9JLoB6CpMzaZn8/aSdEH9SR20iYTBnBk3HDM7v9LV5qiIS0zYtWra3ClC2EUNnY7K
26E4fg0lDm/7FOhVr1PDs+r6EBLic8kIsFacsSlr01BxuINLoYyXD0JPpW26bAczku1GzQQZSNpB
Shqq/RclEyi3DqYVDuf4Ht5e1aQIP0bYGp8zYRErYhb5iayi6VCXzvjlz5/V66EW1SAvVlKrU72U
hUnF6XnlR7dG+K275MFZvX2/nxIfcXrVi+pMnYKeiqLEd70C53GlXcdmfF2W3Z9rP3iX5snw38Ms
ijM+2Ew7bDTjxAfos2lnV5PjkHYMMflC7XFtivPSMsfxatLqWExxtl6QjBLhuGEwpsSNG1P/KW1U
0k3sAEVjo//NjNAIdAGsjS19OSMyKce+LlB7F9Q/KkFqwWARln6pIr56WZzqwJggLFSXZjvScxF/
qjpOELW8GxK+dV6YEHjUfqqm/Onjmbc6Jf5nrKUqPyVDUI/o5bhBH38O4+Hezonrwr10oUe5tpqz
ss6YUUPA6Fv2MxSDqPU0i8+pNVkvQ27ov8qWsG/hpD3vlirn+jE5D4l3aZKsXqHOM0M2yRq1vMKE
7WJYeNJ3mya4bnrnypnEuU/F88c30p6vYFmSBNxDCQ8uGfi1xWTsR0WIuItm4DLlqQREGHnSmxyx
94DXoKxNQsOM6GlI22bYVlIvvrFvEZC1rCbfslSLT36nqhwdYuDGJ8LjRIx1PpJf6yhAyg0MOydj
O8rS20ghDToYEyJSTSUZH4Tv55wIwtDcUljgxNAZgeVstV6H1wDPX7kZRF3fGIPAZOe1BAEb1qB+
l07u/TulSvxYKO30UON7LI69nXn+SfVUdeuFTledJyxJ+kmifA52U8zxfWP1oVFsjco3YugpKnFj
USmFt/f6cHzk1B+RpOoEAhNhreM8t/XJePJqiocnwj7VFD+V35/CMWrbTSdFo7FP8jVC4IWDCaHT
AU0nUWV/gxNMnl1mWOG9EwTlABY2yiogRZnyj1pG8US6otE9+0aZdLs56qPcGo3WfRpG4lfJhVLj
mtKdiH9UoRoeYcS3V2T/TRrqFCesTlNGRvLQ88dQBkZAuBEyJYzNa2r5y/LY4JDNl3qX4HVixjt8
MEuWrrI4zL1K5G3iKr5qZbuCr5fcJl1HovGIEDvYNEVTKgejz+yfGMOgyDWJVvlnbbJpHBlBn2zb
WA3razO3K/1GbU1CUHKTtBaOjk9VPBA7N2jWkB0mc2jq6zImYXD/8VSfP3wfXYP29sNIrU7Pm1yi
mrADDed/f1cgv+uT5l8qRs+aNz58PN785nw0nng7XpOoPPkwKtxhyPZTfaW2P5WpOlj5vSznOt4Z
NcKFlX51CUZYyk5D0xBaLb79qYmtJStzvv1RUl35pADfSNW7s8gf3Zb1oF74kK3e0VfDLb7/YVzq
tU55yjXUGzNPdm1A8uN1Tkrn2P3z8c1cXQ5tdMZcls6nbPHw+jBs87r3BxcbbtJvnJpAW8XUysNU
+c2FB7d2F50ZYmOyfaJxPi+Zr3qDZVGLJCvZVZftVyXeVgppXAROo329cP/WNqDoldBvUAvV3mmO
YU8muLDymMNS2N8lDnRlfZwu9dBWlXCvh5mv99X1EG0/NSotcHfSCjLoNPpMLV74fwvryiKSt3lI
w29eWWxG2eyicDx+/OTWJsnr0RdzUmRjppCZbLoyy/LsUIIjbk56pRPwgRqPSKeQoggVyNEKiwu6
n9+i+uUrCOrJgAwm2G0txVKmnzgYkPL0nAe+Um7KvJKfJsWuOd+SNzme+rRUxYmyPuf8tOrVH2MY
F5+jYeCxf3wX1haD13/J4lXRIvjItRck55wj5yaWfPO6INukSX83oq/ZDbmkuupk4ktIpNVfLAvw
6xHL/o6MWCrOe0OljsQGCY7Yl7S4ahwFl9hhHC5ZTVcv8tU4i0c9JW1oTVFmn/gwALSbK1WTO5iG
/82n4v5i2iI7q04l5YYOYThtC3NSmj9f5W0abnQl6ebOmMm3k90aEi5Xz+2TrdKZOU95szVRhWTd
U1Rf0LWurEm/Dby8v2z1GPDtUHUzw5Vl0bohGZqHds4jm/TYPLU+jrOPp8/KS8QmDdIB5gSNwI/F
8mcNthwcAmSR0GKLjMKtVZfnwUdQED973QVZxup1YYGgTg/AT1tiLBTapLWdBPapoNQlOnNrOFQt
ayN5+viiVqYLF4UmCyaujXxn8ajoEgWa5w+JG40ju66abpGHX286dtNLKb/yFLdhPGd0/SfE6/a/
X/7/k7XpbR5idP1//3dlzeWkj2eYf2D4LeUtVRm20oi7yS0TiESNvKevfKEqs3JomHfTM7wB1ThO
nLfzQtT6qEVw/dzIt8z0aBg5HbMhH4tjnmkmez9SQWAv6nlh7Cwt9C5My7XhTWrc4HLIFnqnwaJz
7OHh5f1rcbDAsdlZdGpk9NMo2XcVGxKsLqxtK99LohggMAo05DNC5u31JnZpUbSk9a2Grhn8sIdn
T4Yb9S+2AMjYQLlwikWetDypqAE79dQXgWvo43EyCSZK6yc7+3N6GwZOiaUJN4tBFWoxK5M0w+0t
q9Lt9Q4frneC7/jVL+Lywiu9dtdAfFjgIVBp8m6/vWs08YNemEDs+67ZTLQokuJnUF0nItp9PONX
B+ITOO+eVgAtlmF3Km9feK4VApKtfjSOulVZhK941oZoE/3P6ygsU3MsHh4dwAOL6V+JZKjHojNc
TdEOPQS1VDxkQ3fhJVtbpKg9MSMkDIr373E9tXFXpgZesDxEWF6pxj+lraYVuX7dqF64h2vrr812
kOQoPilgmt4+rNScnKZstdDNzWcvI/Wn+zfU7a1BeJGcfnz8vNbe39djLbYKJPnYjW7SbQyQ7rj+
0OR3mafMPF/s7pTKS2y8DlXyDifKxyOvrY2vR168yJnt25Gpp6orzRoNe3GE9vjncjicJv+5kcs0
srKZuslLgFA2jnzIiTR2MXwXWzK3LwHBVyfIPOHZ982Tf/HIOIcrw1jXpavV5ksexP/khfiOBOTC
01p7u+xXwyyelqyLpPFSu3Kn0NiMzl6bNPbWN7K7BMhfvR7os/NSwT5uuYkrJ8ollEINom40P9im
XTLE+1KaQY+2gHKD+/FcWL2uV8PNc+XVocExU8xi0hvdSP1FC+46VI4xKiNlNI8fD7Q66V4NtFgu
sHRghkLR4Fpq7R/LSFFOhGHkh49HuXQ5889fXQ42K38MoZOc4qodXGFFLe1FG8KaRQMpsOqf/7vh
FpOvSUpP90otOoNzDj7njXipa0Vs0SuUt2RuVBe+wKtLBu5V1lvQccz3t1fHrqJUKtnGZ59I+Zse
dd1GKOjukl6pH0RlUlwhMW5rNualo8XqrHw18mKadKZVSmvAk6kYRL1RoPJMct/iS+vvpWEWk2QI
h0miTMa9mFnFvR+Z5Y9ER69bt0P9F58vdk0SIrFJPs+y0uDLofeZ6Z0bF+ZVb9KpKeoj/coLj2zt
il4PI94+Mq0aERR0mn9u7cL6PEUkpPaxgpAGadLu48lI35FftjgH8x7ZSPIZkq3hYn50Sqj14dDa
bk3L4X7Q4MsgQGrpUBKk1e+0hLlS+bl2zIWd91eDmeG30CPD35t1Ve2UzkIvOCrwqohs1822jzae
qdzqivJP4FOwHH3Y7BtoV6abBYNKSJWKBytFODX14msTl/YuMThIKI7nP0aj6WwmkvZe7DS6z6qh
opZZp91Oq0tiJwU6tVhVRiRKEFxa/szZ4RFvEIS1m5ht74FccKR/akq0n0BUhuKw3OZSJ2lxGtWK
4q5sNg7ZQ5u6Q5Rn0v3etD29/rjEntWFpqThN4YbajLerquKYVeEsjyAYC93gub9Xvp5xHEnVzHj
sp/QR762AbaXTVy03qbSJoRPbQHb1Ipvcx9NGWckihltxnM0TeVQ+1I5tXavckdijSVmLPZq2t0H
YdAe477xd22o93c4PwdILHa6L1RruDF6jU1zjyGEMG3ldpx0bTfUsfWVvRbqHpWK70DM9B3pR985
oVmHfBqLnY3Omwv9L9LOa0duJFnDT0SA3tyyLNvLtKTWDSFLb5KefPrzUcDMVrOJIkYHWMyNFh2V
yTSREb+hCu0lnSHvlRjfRdsJkMdRrU9TNUiHEHmM84C8ozsBf/IEPPdPWH4Y1Hr86NeQSl/LFo/G
RI6LA7gC7RsOZ9GPsisdj3tPnFT46rtK6A4Vc9NMv5L4NTedPqFDU9TVSyl0NIHsAjJ7LI9iX1P7
/i7xqvpaguPaIeJR7SEnoYJWV/pNKaTcVUJJ52+hMid3MUhl7Idgp6AlKuCVPFDdrl4oJIiDpivF
if8MZ8WMc8+qkvRYykH+QZuEcQdBvLlFxs0OdkE01afRLiXWgaPtgtZWDrxWntI0/NhYEZg0hJPB
byZZ/jFp6gT/O/MLqlg/hNL8NGpTOtlBr54AllkHQR0udYMwLI9SahtuLpviMFCZeR/o0UctDdUb
y2R7VBwU4C8Vima0QIOvrR+JPcbqn9sGo+18bL+hi/IilVl8Mhr4C3aSOYfrG3vtUsNhFFkS1AAR
3lrcMmHYZMJs+8yDcHQjF9ODrRf7JjRc+tAb6fb8pxYnCEcH9HvalfJbuRBAa2Sllm+dEXv8XE69
K7JPWdJ69hQfZaXYyBJXo9Fwo9SBNgkv6deHYwdLKnViDc0yI3kn+dp90LWPOpx8taqedDXfoJKv
h0OzE/NhNGWWT7FID3UDf1hEmbtudJNsSG5LwKaPk9qbu0Jyup0yAnz+zx+P1GYus6CdzX8W7z+1
KQKI8rZ69jukF7FVyj5MfeQgGj5ZT3WNteVfxGMu8RrG8euNqYDWNI1hdpnkOX7V3dRQ4z6rciWh
F0YDrlfs9OV6vJW8jisHwXkeuLQWl0AOJADsYBCNjBjqmCCEBd1S7JzBaNON1G7lJmU8aK1jGqjP
RbLXiyXANirtbD/3aDCBXqtIjlUBSHqw8JG6PqaVDefMrHyMOjUSrWVtQLPiKS5MJfPCxDgpDrAs
x/diyNuga/9ieVyGWrwr6OO3YpbNOvtttFPCF6WzdrF/bpINou/q7PFKAhsA8+UNGGEYWjDsdpV7
of5TLX/LXXkIui3Pn40gS/GbLk40ZTQz+9xMw1Fz1NsgU+5LpXh//fPM79PlIQWV+J+x/CFmXiT5
Ig3QFRpl1cuc5pjr2WewebdRpv0qlcETY+9iEvstxq79etjVVcHUzfIn7OflSvez2duL5gbSMf1M
NN1zT3+P0DezA3mjo0EJe22MIAIA9lBf5CH4erWbaWRIaCbHN9Vo5d8dWbfeUQkfd0NfQYqpcsmr
pNo6jl3xUkLWOoim9299Mxvu4dik+yTSJjeLYcE2jQo+eEDk1W4dceyUztnn7LLfjl4nexE42hlE
7Gctn5rT5GjZYTTVUnHlTPscQZCA+yL9iota32dcGOQhHWQaRFaVU1dJH4RaDQeEmpDQz4oRYokI
3gFQF/egy6KPgZokgIX41bIoy4PaxgBEMQzi/s9MaDJ+sascP8egG2oCcp/lrlTHbC832eh2gkdc
XKLtlMX1Sy7pitc3jlxzxbfRAZ8x82CHRnbILUgG+ZS0u7Ab/VMZRlzBWvMcB1M0m9gHxyLof9Gw
EDsSusTTGhCQgGehrRp5gmqS0oqdPSLOiYJdeRwUvvLB6IqvgKObPQWh8Ida9fExLPLo0czC5mbS
M23nd1P8QGkoouMbK5AyFG0f6sF3lQTDFc14SuC07SMlw0mhiNVj7dczb6WR833dNuOhqtI7EUM5
MsMuOPjYVMRulFbx2a+S/BgafQ0evCGNlbXs6Ptj/OAgyu7i4ljs5ClXb3thw/OQWxDZauSUH0MQ
LLsqL81DjLXC3tCSj6ma9qdCQX8q07Jf7QhdqhuFfxZyDGzbgbvRUn+ArBClz0Zl5tVuGBA6MMko
Ae0X0ylw/EOkNqo7oe4FGNhUdi3A+T2ZFij3jl/Wp31ySOQet608so8Drf8MamzxGV+M0mVPtx6m
MtpuLPJndtWLpvo8+7WhmPlE37TQ/yZLqQbEPfaPEZjGT7XeW7sQ2YgTWpfaTssxrGxwjXZBpJRP
PrWKfRZO9QcQnqZnRzFcBaqDxkF0kx268aj8SiIoLogdvzhm1XxICyv93TWUUEZr/OrnWv3UNl28
UycnPUKHx2YnU4zHpAun86QW3yA9GWyPHj5JKidHSsgyo6+CEy0u2RWakuwxru+/lUb8CYF4/b52
5MErZJkdI0Xf4aFKOyUiHy4L65w0sMHqKQL33BrOT0k47a2KMifPiij0+PHZPsee7IANDbsod360
Wn6LSrKyMxFLc6G25RhoGk8RWQUYkkhxGz/+pPVaf99ZSfKEH6R18qep3QVGnOxCpXnxEz3+VEeZ
/DMAt8sCqQD/ZnY3nfrYBsdfAI/nRe24GgZiH8yugUAWSZ+dQQftXKYvtVZbj3Wfmidhp+YePP4n
Uxa+BxVROeA2/TNw9PSQ8HXvS0eJ93EcC4QH/fsoJy0O9cLe1aMZHuHEtaADAP9HGkjoWICpztMB
kkEqewU63PtAwe8oG+qD2XKiFDM/pBmF9BxE2nDMkXQ/2ya1jCaGVFNHvIhcJOW+Fz2PDqGN740/
VDu7tr6Hrfbo2CkInEwyvyENV0ZgVnNzb4eWemxEeleXBrb0MQqetR/RBs7zZ4BK7TlCvNBFAeZr
oHfTraYm93UlP5kxXGs54LUeiYy1n6ZfWnlqns1JCniC1UF4D6IcP3Mnuh0n399RFvkuhpKT02qT
F6tXpFvH7/Ndk1BhcEOn1/cVumq7dLCHlyJOu4Mc6U8qTI3dVInYHbMWMkBpf/KLdLqJgHXuw7Dg
5dRUw05kpbMru7x7MqW+vjd7/tpodVvM2NW7jW4ZuQ4iIm+0iFTyqjwsMipLQVqcs0Aqjh0n242v
FNVelvstn5m1K1yll0oBZpbfWopAZH3TG4naW2c79t0weOrjB6RDXT38pWGMFlQvaBr8Rf6I7h+i
BXQ8KRUviiO9gqVFUnD+2Hjb7JIiLHjVDNYjRTzj2/VM4Q9ecJmhXMZalMsGU/i95WudJwfdHugf
/Fbf7enPjZIJKuDB6TAsosKfBsku5jgKgy/jMG6U+VfnGH+kubxlzRYMr1OIMm4kKE594OltHYBi
bM66g52ZUPy96idfsQt40AKTHTpqW/zxlUIlDSFQryQSOvD4xVwDpfSrUQEJbRugD5qh9HdF5NOn
pOgWeVaTBYcBrrILFW1LSVyd//abuTd4K1MYIE9bFvaQZobkqgjQyrUjZHQYxXCbTxMYtLaLHiTT
hg8VgV7Mo2k8pJPW3tmRLccH5P6xVcI8Mf8tg4D/rFcyMuR9KUoEPBS/gFI8L1G/r6ebnitq3DtF
bYZeIuRqgq5h3OpKB/3r+lJaS6lhrNtzg57Nsmwyhw1kzS6B8G+0lVtzn6hduEvFRi957WVMHYzn
ztwiJMN9vVSGxi/lUJeDmzKSg1m72LF8L1fsWUNcqX2all3jnALdrLdgQ2vjA8ehgmRnPdBZfh25
yLVCwapw9Fqzu2lV9bPex2cjplZ4fR7XNgNcYPD/pO42SL/XcZBdz9OyhFqdAdXeDeYYHueqnxv6
ZemWFiiVKs77fdvZ/VEpeKlfD792vvI8ttDa4AjimH0dPi20bOyxqvVK6V7WP/QhAsf9EXnqjThr
00kIFsofJc3lMMEpGBjSF6kX2rUrDzEJGxLcFLCuD2dtNi/DzMO9eIFhNKG0GaLHN2Xc1jy3BuFy
5QoXn1Tu+WIoQcmmQ/loFll2QPMw2HgfrU0n5Q14RTggaG9eR6PVGFqsxCY520+7fAjSYdfUPyz7
0/Vhrs2mpaACplgG5rlLWHgAxUfqjCqhHRHiBZRAKxJag5UXhYPD9VBrakIYkyH4BaBDRhp4nvKL
KSW6JcfcT94AcupsNWbzu+9lxAlGdZ+lDX38LjDuxEwpFFpmPwZWb++1NGo2+iJv6zmcM8ggqkhI
zpiFxe9IwFbDz6dh0bVpi7T8kCbpqUEw4783Ol8FWiLfqw5kRDLISLPIpufLyanthFuqn6/P6+pw
KLtpf5zzMJJ5Pa22084KfIAiq0pRbyEZ9TdpNXbH61Hersf5cP5flEUVJ2kKMjy7AHlnP5btIffN
fVr8tup+/9/jzGQSjDs5TN7odJkmz6bMBLLV6UV6H1pVuI/iMd3VOR7AJo6HfxEP6TFgRrN39Bv1
6AQVkzwMDecsKb/q8eOIQD+oTuT3N86TtxvNljWFwqyiguljS7/+Shg2+dCk53HlPg2LpmgeQ2zk
bkZUpU7Xp3Ar1LxgLvYZ+VBR4tMyeYpvUmcej71sHkyr/YsVcTmi+WdchIk0PYhLZC+8Okk/otyB
HANQZvK+93gobEF/15YfXwhkMee79YaMGELHhTA90o3KKIY0HzP5FqNouky/rs/d27SOz6Shagzt
B+Tl8nYRfisqP650r9N/1SrmGLS9QmWm6/70BZpYyl9s3st487gvJhFpksCISph7SIu+s7Uc3X+x
UdSb9//rbPH1kBbnQ17pce8P8GJCC2eWonIgtiYd7EC0gQJJgalhjsVOC/LcPF+fzNWFeDGZizMD
QKRPx60PvYn+6HdTKMEvVdJ+wzyeNnbXCj56HqRlU7wEV/+m8aFONYRFp2mB1EW6fVu23UwbGEqR
HdrW6X+IuoOAHqe24rB+zATtAYwe28fIdPyNHsz6b5mdiyiiAsxc1tYLS6hqD8DwPCVUWXwzkesz
FcS8Pwrb6n9grBbyJOFSNvaR3Zk/1CjvFNeiYrcxK6vzf/FDFvMfy+Cj+4hXoB99DqTKNYKBPuWW
JuvbTImpv4iyuE6DUk3MsQW/ligIRGpOE7tlFNj7rJjojrcVcTvhu3kuyQeL6svGIFd3LJkSPrU0
UDHpfr2DTDhNJRbyDg/RtoxRIzTEi65IVXgYujy70yRyw4PWDfVnC5yCuXEIrl2+wNH/jb7Yv5ZD
9mnhFXzOVP02sOqjJRkb62l1/16EWOzfJolHkaitgn3Ki+F7uniehvcyClWN9en6fl0fDDbdWNDN
wOLFVPpjjs8qF5Kn1/oPFQspt8rGjft2NQZZ4HyYo9+9/Fy+lE9dXcixpxqiNNzSMJTHUXCXbCyL
9V14EWjxZViycZcrBc8u37cO5hhNByWepgM2LPSxDd/6LBURwidCj475ICnfBqNwNo7e9cHSSLGp
OQFdW3y6mjelb8u1c6Zf/1Wxsw99qm8sQGUex5vjnYvxnxiLTU4JUQXqiGCR0Yq6BYbdlxGiAE4y
vZeQaJAfLCUsU1cDB/9oSZW/i9RMb97J2tTrT5gTSdP7ySxGcdRC2PZpl87KTsZY9UeDfsOWVO7W
r10cFnWDlHHSS+ZZlV9y4y6PUVSnBlw15UZVYXXX2DBdZ+l20GSLfCsL+wLRoC66meIhvYWVhx3o
pCLAMZXoRhSR9aE2seW4voFWnjichRdR5wVxcZ0nZp8HWYUjglkB4kmj4aQW0R6a3rkai1NLgdYo
8w9OqO/Tklx9qjYs2VZP/Iv4ix1sWqNVVE3heIPAHz7OfRS31KkpbivYCx+vD3Z9hpEqpfX/Jyl7
PdbU8bU+j3wwiPZn2fmQofWhBC+haZ4lZzhdj7W6kVDmmyXydTzvF8um1UqLcmc8er2kdB/Hgn1F
8Vktp8P1OOvz92+c5YstQN01QEkmucGIycmRzGMHuzg8pS9dYcf/3WZpXi3/i7bo908qwTrLiL02
pzCssIN/yzEdB0NGo2gLibI2NAOiyMxP4X21JB1U+Dk5GTi3cwXiqqrqL5Wuf5AndeNxvVIYnuux
FNkBMhgIQS0GFUlh1cgYqFAHgp3nOYU1HuQkjeDOl/V7Ff+rj0k0a930VfdoJ7J4FEoZfRqhbr8f
nVH5MZK0/Prvn/XyN6mvl+qIDA7W0lV4IzftdJP11XCS9LA+ZX4zbRwBa7vC0OaSCi9Yi3rq61C6
LUAnan2MQjfGxtTJvig5Ei+1sU+E/Q3ftOF8fWxr+c9lwMWRM/YZksJyNJstFUiGfS2l5zR+rIwW
ycSZn7fFzN2KN6+ziyOusqRoqoQpeYYMDyjJRHlvCfQN1T6yMNpLsp2EjdUh09Utd/C1u4PznLxY
x91GWebVqlTnaiY31tkBnYCrxFma7h3lUUI96fqUbgVaXKlZgFsdyynyFOdxgPTf2C9Wjmc2PIm/
CQQ5TSE5wHZmsVhQlcO4JLRwXuwwcXPLRIEQ10UmZhl48WJh1/dFt5GTrA/ufzEX68Ua6R92MpBI
NUMYjpZlf0iQPvld5QFSmfmw1Sia9/syP6HI9u8YF+ulGJwUfGdlnNFp20cUBsLa3lntBwNSXFX8
GAbj0eqrXQIgNdG2FuvqoXcRfJ6Mi8XaS23UZYAEPB2LORQuevk0Gr2GRx9QsevfcjUUFyHPUAcr
l+XqRP6v6xQBDXnQ8/cIety2LaB8QLjXw6x+PlCSUMfnIv8yf3aseqzl3EYeufhUj9jFvJ/KJyv4
dT3KymAUNEI0bcYRvu3JWPiRxdao2p4lUvDLCZVnNYofqmYsN/oyq5EMuhYs/7kmu7guQHDEIHpD
52w48a1fBEdVr9CnnOKNV9RKBqHolI4QE6IXQ33n9Uow7AxVWvyEvRl4AgR6r1piI8TaUBBKoXZJ
vknhfv73i8Vmo41GraGNbnJEccJDbPhJRms0Tu4nPKW2BOrXBnQZbbG0G0WeUJtgHwPKbt287s6m
Pbz778tgzu3oYtNdBZv4ekRtV6OU142BN+n1o1YkJyWJ7luxZSS8cmfORKB/wyyOJL+rh1YBzO2V
w2cz+WE4w05CTYquJH7XG9fl6rQpDtUZCkW0kRZD6nPQHWUDVRcLhoNSGR/ypDpen7W1JxnWW+wd
PLHAFy1b/yFwKpNmh+PZWjdVqCJC33d9LdcRAE4Sq5kNIED2223l047tKvErsnqo3bI9Vh85WVTl
NGVppd7IImjx98gHkOGSEsa3uj6ZWy/llRNFIYGQ5/q3SXtyMSMafYUmh9qOYFOKH0aU2qCH6/Qk
5Xmw66Vkyz9wNZ5O3os8Mqr8S9xfo8ldhHyBeUY61B3rZ9yV93nxpEtbMk4rmYrCSflPoD8Vgov9
mIpw8sveQLA+iffB9HUcEfjzHVcZxzNpxrlDvOz6l19dyBcRF4eZPYKh0nAJ9trMqXdpgNRxnKa6
qxSgvxKz1o7JYAvvetCN+fwjmnExzGYcg4BXMPoEA8ao1YB4YahhdGIP01PSj/7GPbe6gS7GuFgu
bdC2tlXa4Y3qlPBH8inGv8QOS/SEr49razIXp0LYZ7WZJkPoafgPGcGt4lDvn4CJFZ5kfroea0XP
Hh2zGRYAyhvG1JLq2wR1OQ0zUaSyw3Bv+rhbxhPisrr80KLbLevm7dj1N8iu7iK9fWd0/hdHEke9
rh/sWON13+ysMgS6iQ666G9DkR58O3MTX5y0Tvt2/deufgJ+JmeybvJrF3dZVNXAXkfJP1dtp7lo
2nJhxpazMf9r62p2lWCXkmrAO319+M91DEeanPGch7cJ8spSFbnD8BBVn6+PZu3aNHnYo+umgEdc
vu3HUPf9tpJzb0gLxKBNqKDv42Crz7cehb8+Y2ZmFNjr0XRa2KHwr9rnWIsfsBe80eTqQ0gX7vpg
1s4cRvJvmMWirR2n1qu4ar05BdgVQfIOJf1dwFtIm6KzpRefWsk+Xo+5tlEuYy7yDiH5+dCnOUqt
tQ+WX/ESDeX3Lr0HJ/IoOfnherjVmUSBZvb8xON3KarRlKrIS63HrjAqjlqVAysJ34t8CyC+uvwg
+0MIAprwhlWigwroJDlMvCRu35emv3MQ1m+FtdfqbGMC5+rR4okCSI+0bTbl5LpY7Cc9l0GJFbLk
NXUTUpmzvoCHVSs3gj54jOimPkcA0+/NUklO+RBvWbGtTihQf4zYsGV8UyXO0iHSsegUnjmFX+RZ
t1eU8cey/Jt+EESM/wVavGunDGgrkgKBN7RciB094RKbgC3ZidXleBFlUasTk9yXVTAoeDJ0QPHK
/dQg8Z39Ci3dncrnv1iMpkW1BbYw4rGLQ6qr0a8VzpR7ZpfY+6pt7IPwRXsYDOD410Otj+t/odTX
J0jczmaLSq2f48DMfoY9rgXA3xsbLifAicYdytAkEedK2KoTrm4FklVECpCIeKO6mmgQH/tOpi/j
pDJqfd1jL4rRjZrmax3+hVMNV4sNUEGmpspjZl6uF/lE3wWVoeYG5WMt+OGEfuEGqX6jaSLYmND5
D73Zdo6NOO7MNeF19jqQHeqWIvwBws5Q7A0IHs7PrPsL3MVs18njAoc5/Y0qZNgknYJGSoyKsfTs
p9l+TPJbNfI3qipri+MizFJWEBF4lW5JMnh+fnL0Ge+PAK/pxX64r6d0IwX7k5IvZ+4y2mLVN23i
SESxvC6W4tJFp6J4iByn/w4mIpJcQL+mf6tWaf2uaAugrwacnmJfVGI6R1oDdCeUSx4gog9bfd9m
plMeUPjpnUPRosH4pdLg/uwiK066+07T+/5ZWJFq7LVeYDcIaymGJJw7WMwUWqL1d5ZoHVgLAQCC
MUFzDh37AZ0+3bdU+U4eGmXAawTfnCPomvJBS4X8ra9C+YkEEp1OpZIViGG8eHDG45lYeSFQBCS8
qzH2ZEcA6pfsFrKtLKI4cbFJa09xJYXGye91p/SKMJLEzoIUMqDaXWaf6qwof6E+az6jwVdoOylW
g63DYK29eLmutMVpUKJEFykgGW4MsJ1u2wzZcbLi8EOWOs43PXWkB8vKek910npvq+0IeTmOP10/
kdbOBQtiKejZWe/3DfJLbQIU93vpjCSf4+xtRS8xe4j0r2WVPuWd0asbKeHajr0MuLhAcnrDeawP
cwU2qZ+c1I5OxRg2d5Ox+U5fDaVw7yNeqFC0WSzxgg0dNEJEGBnoz31TqO/RUcdH0fYt1tr1eVzL
p6koz07m88G3bFm0QrJH0SKU5PjmD8yXQcZE9l8dRBdBFgtG6hNDTuM4mQ9xBVZ+b/e3vYnrCODA
dCMLXZs86hv05mba6hvds0quGtO3y9jTxuCnqndHCpO/LXn4eH3e1g49mo20bJk2BCbnn3FxUyiR
ovkhvpqeXohHu/XvbX3cpaWCcwEvw0Hvn6/HW/tOwMQ5+ZClB561WBMTIrRmJSHcntjS8F5xkvAh
gZu7dbquXEuzOh3ofny/3ugxjXgJl6lFQz0xOM79+F1cKp5vhVsIY2Ut7bwMtFgRCGcnnURjATFD
Vf/cmMYpUVSKn36FixPIiAIh3yjUotswifpfljIEk1t36nAHN2cwD2E5YTIxqVp5ZyaadAvUKhnc
MU8S82YYZRoWjYjjYmfiA3T9O6z1+P4I+P0zRYvHlEy8LMoocCnhNJ4LP3YeNUpYN8i110CHi2xv
4EpzhgmW7nyYuq6fRuZdr8KKk4H7uzlUyI0LeHVt2Ei2UR2zwMIukokuHFLFtoBatCn8tLG+kevo
/fVhr73t6NbyeOS1oHHevl7uqYisAferyEvl5oOT54cutV8aycQo2dqNyTcoahsV5bUDHuIrCAYy
P5y8FvMsKRkS0hqY+rrVMEu7z5r0ACuwKLa8mLcCzbN7sZPpifhj1YSZZ3A0qaI5koup5j2cyQ2A
wtocOqR6KLjIc2FhMaIe0I8vLPBS+JreJwg+ZNqkYswVHvoG69tC+5r56l+ARyku4EKPi57Fnb8I
OmUIDOuM0NN6a5/Vyb0ylTfD9IyM6V+ciEjEytwjaD68QS/D7qvtQhs7D0svVxjvioDvhkm5kO9y
sdVxWjt+HZ0HI7wWeNRLdFGPK0+WFw1cdCsIf6tZH9znQWVToIq786RPzW04Ktrx+iZYXSmQy+aG
pclJvJjLIrDzwehahGgVpz5NCgzemivoNPjNcJdjClRs5ByrAVGqA95n80RfctIjKauMAS6y50zS
bgpOvhnube2nIp2vD2ztzuTp/08ca6arX2wBIfH479UcJF+kHI2mPAGFewCTuRFmLXFUAZ+pdCVp
zL8BJkWR7wtDcFDFdQIrsq/Flz7Og0MS4Y8o4SbkNUaY7LEYNt16SIf7QgOrdn2sK7tQRbFDMS2u
bVoVi5MsaYXROFYV3WBaXh7q1mw+wZiMXZLtYt8pY3SUIv9LD6V7Y/uvfEwCU/SnqQAnclmFKwvZ
B/8nxzeQUSKvI//ZKUFaejEP6EPoG1tyDWvxZv3LmZGkv3VyKBo5bjK1ss92J7DojPDGjJFzv8XH
RHqKWmNLMHUj3hI/lPhBp2DFM3hd1t62Y/LoYOYwNfvO/gs4D+p5TCZvKCpky0+Izaadgey2zvI4
X3iSlZ0D06oP5LnW4b+vFkDV+MpwFb3V6wNDGY5+NRSeXmZ3yADQi1KnW2xcj2i0f6jD5E6Oxa/r
MVcnEq8KzlD0NwF1v96NmmiaqhopttjSU6FP7pRpe7vMTxNuUdcjrWRhaM2BDkfg1mJhzqfsxb4f
2r6f0LtuPKNTv0WmeKI5fAcR0gMbf4ec9mmUEgxVq418ZeXwxoeCJUnbTaeKvzhHhzEtsRfP4CDi
NHen15iNjjAMEC9B+Ygkx3qcbUc3xroaFCtsBQANJ8+y4hKITMniOB+9DqkzyYbmFaoPUaDcckjw
sk6jv/iK6Ixi3Y76HPpVi6RMgllaJ2NZeNGg0Q93PjdR+U6E+Z0wit31zzgfWYuSCG43NqYt7HPq
uItQTT5gYd6CpaOAOuk7Ff2BwAu01vDdtE7j9t31cCtS9HjekEtQIIMtor2pGccaNoGDSowaHw29
+q232F768scB/3S1V35A83nAru65M/QPlj/+wLPheP03rA4ZOAMdGuizb2jAFMfRpog4R622d1Vq
IBP5/yRt4fvXLgvVocuEcBnEimUfKPVLh1lgfYKZDjypksShHPHroFpt7MDV14/NmE/uYMbDxh5Z
vSs1LqqZR4EE9ZI6S8cUWWEhpzcaVsbUOjPnFGrgzBCs6NpzPPE78N+NjdylC2kUe4yugYapOMNt
Mc3X5loDecpd8uc+mf/94pTAlVxv25KiqKzne9TaHKw6G5w5r3/RNfywehlmPhYvwiSd2fm6NWU3
kYbKHaSq0jXssHILtNN2eJJ8NzI4qA3K9S62ncJyK4FIVAAW5P31X7I6XgBpkAHQhOXKfv1DWsRS
INLQyY51G5hEAn3RdLVMO1wPs3YgwR1hJ5kz1miJZqoECPN2hLOsx6n2HjO8uqVH0GlPei7GCWU6
Eb8v1B7dnetx1yeaBIj/ITb65kkgDA59udKdc2U4dbCX1QzWCCaiiEW2GMAPhR06bGPD6bnsNHQK
mwEGMObL9vc6r8uNes3K41WdJxq/E7CNb54Nado7CpKZzjlDImvkYh1idX99xKszDcJD5+ynEr4U
EQ4Kp4UC1ZhnUAgYYz5Z6mMp524UHRz/1/VQa3c3p8W/oeYD5WIRS6YDc7ppTA/A5pOe9ByP6Aaw
fG3tOJiK2BjZWjhTnbn9yOtawNZehwvbGCk1A8Stb3xBO3OXwjCOs3P6V18JsXZ82mlXoGk5T/HF
uNogqGMnloAfpDjRq4meH0Y77DaGs/ahTKAxs/EYRYblHY0FkQ5GAdHxwH6wleqITJVbYqjJ2ReL
b9e/1EasZbrahlXQZ3aIy46OsueQRc0hYMvtur6wdl1SDq7WVFvKGWtHy8UAjcX3EpOflFOeqh6i
Ovs2ljGmk3eWXZ+uj231hr6Mo77+XImsCzUwUMmg6qrnT2TLaugWBU9A6CYoRO1SJHd+g9J83yWm
0A9KlOByPCUSrsYJicudDoyr2jh41nY6+QkYBBJOC4D46x81BFEZxkOc3jhaBBNPQykXzSr+//XG
yboVaLEJeUfipm2WqF47Hc213GuN9G9CgJpBJw686xtJjcIpKjtTVdWzsCnvkAma1HBD6nFtrZCq
zqUGuhfcvq+nK+gtO0rqBqvOYdhF0zszBuNu/tpYKW+V6MgbgaJxfKhzbW8RRZONUFMMzKZ8lMhP
Td8gADvx/MaCNd4FSWt4USKxRsEjgCMrrMOEu85WQjkn/MsE9vJHLD5Y3OOgCJMLM63USD+3RTN9
yZG67neOmSe3fdY0yTnvg+mRJ+H41Yk75ytP3vC5aSPnV6Yav5ogSf9mr1JTpVABPoLn0SINCPmn
pFAGFIWq8AncnCeF2RdDiA/Xv8BainkRZll7yZPaQaandjzqTsNBhzb8rcVRhd6h+VykaXVnpgrS
VUWpe/+/wIuzqElVvU0m+nRxi0ycXH1t2fdyhO1d230IhfoS5/9dpGl+pPw7pdbiWBojrdBLucRR
rsMaXAz+4ArbDM4hLYaNB8K8bt8sKQMVBRtjCV57izemH9QozwyAkUST3vejedbN7imvp5+4nj/b
yPlcn8y1ixjCC00ntutMt3m9WRUlIMXQ6TE3NQLJeEDJwXOm87rEEdp4KkmutoA7WxEXeyZs/KiU
1VKmcTfsp8H2D8hM1ztj0JS7AqW8/z4+G7ACr3W+IBjv1+OzMzPHBL1Nz3XjV99E36rwcUWs3vFA
kgDktz6dr+sh107xy5CLxWJVNE4sG4e9Ic67j+VsJ+wa9YDe9PU4K+csxZ0ZFq1T53mD+agRhtEr
vRUY/bzPZ7/5VtsjJLwRZWU9vooyf86LBGqoSCtie8q8EZMEugPRHvoLVccheVakNKdrGG75CWyF
XKxJjpK4KNNQOgMvJ3+X1a96at93oOWDbjjaOP7+xUQCV3N4xtk0lJdrxBQokUmx8OQ02tktivSD
OJVbqKeVZcGz2KHyT7OLZsoyip3LuZUK4SGiqLtdJz6HVb5xJq/GwBVsRscgcba8FHmVQZdwRvuM
UYF4UAN0RNLM3qLpbkVZ7OA2pR0kxFB7QTFYp2rMTYA6hra//lVWozhz3XkWjXrjOFKUU9jTDx+8
OO7uWsfcBYV++P+FmH/CxdqeOrA0QgPVXrVBdFBLFjePiC3pt9V9ejGQ+d8voiBLr/ndANSTkpbb
WbnLeCp760W1FoU0iIsDM10HROTrKK2i1ZVWqoOX+MaxlIx3degcczAs/33KLsI4i44LVZ9Q19Ip
8py+dRCJ6D4URbsho7U6FGgNOGDwQqQ7/HoosR10gZAy4Um2krimMX2RCvtjOkwbjY2tOIt1LI06
MrsD6bbiy/mxC/qfwIPUc91V1casrUWCwiQjLg3FhLXwekR5AJsOFKd1RufdrcZkH9u2a7RbpeL1
MNSiaGNaMxPsdRj00PtWVovO6ywwMWWazLqgO7meNpKG/+PsvJrjVmIs/ItYxRxeOZGjZEmWr+0X
lsM1c8789fvRu3s9w2ENy/Krq4TpJhqNBg7OWQrQFG7BmcOVybjGbDlh23Apjeno+FVhd4FuW/HH
HsQc4txbY/h82+OWyj6TKPr/W5s/eGU3M4jPZY87NPchclQTsepPM/5Gt2HLLJw90VZq2aFLk5UQ
tLifZ5ZnIVvTczrsVuWfBjE396oniA+mkIbbQkAydGWVC+8ZhQcZqKkJn33VGB5bDYwf6ZeTloBk
NpJVjMEmliHy3odGSpZkdk3ojGhe/NINn9GFQTWS4qh5dd1sbv+W32jRWQ6qUJdnto9W46Tle+lH
Ua63uppDqCRkhpxlttTFMGP3yJBZthDp1i9/9EVIIBpVyJDdVRqkO9K6/lFVWlCThmfoGKSKmw4b
dYjjbOuHbfKDN2kV7cKxoFzWmilAxN7KFeEAn7j0LS9LPYO2tyh/tpYFEbBaoi/9Btty8QhUXU3p
jXvIXkD7ldXgGI1Ut702E72DonVqsK2K/hdcisGe+R3TBQSuNuRbCWriyRPcmRbKs3Dn6rbfBnL4
olSRYsLw4NbefoRV+HOftsYrRDMZ44x1MY70/uHaXAlrSxcacVlhaBh8PLn25a76nRmaOfQlTuvH
kKVXrnYHy4f7dvvjLfos8R+WFhDB16/vLFEjsR0okprpvVIWm0rrH32xWvMRfuyVi5yZmcVOv9cC
v4LV3NHzPEMQWZJtvV7TzF5byzzOwCg8yHXbHQXeuZYdDY38Oip68xGOmF+3t23x4/xZz2/i+7NL
uuxpxMZdpzhKPdzzqtsKubS/bUKe9uTGns3fIqCthKFNREDaUFqpdpbIAom01CoNstyD/GUA8woL
iJjJ9cbXUVPfA7fmlpWypP9QyiW4FM0NBdDyQ5uGr4oaF+nGTI3MZ75KL52WTCw6dEUPqLYl0R2f
4kozThrNdOig2zxvNqkEYhhGtLamjpUJ0bOMuOtPxVdUwYZ5pK1WIugS6my68GRa+dTOAOddOr0H
CFYpNTU9GUHF2H/YF0+in3zJ+uhFFLTWjuVkszv6QS0+1oNQ2cWYIARQD9FKfF28skAGMqvB1PLV
+JXa6GUyUqc9tTCI7zIDaZW0kcVNbnrlXT5o5gEa7PR4+4sv+S9B3VAIpATTeRxFHidX4q5Edrnt
m103wuTKT1O3uJq70o1YeFXTjPljanYeizyQ5bpBbzBJjU9MM+ibLtfiTexXP6UBlYXbC1u0RiCj
wGdQYZr3+NIy6Rt5IoRK1Rc1/sFLxFGkz2KtHt5hZ7r5pzEfOlqzC9gdwNbIaeWdYjMttmqav2Ri
OvyjRpW8k6sqXslrFpd1Zk6+dNY4UoWmt8baKQrZ+AeFtxqmvbwf7ciqUOJqK+XD7fVN3j+PCDAW
/re+2ZUQJ4Nae4gXHBNjdLdw74k2Emj7MED9IUz8B2FInvwOERvTXQlGi66pmXT5wWowDzazjBww
yXUQA2Vw23jTJAKyYI1iBbYe1cKn26tcinvKBDiGspaq8LzNTzOkDkur905VFuYvkaTUMvJsuXYY
26Ha1A2C4EGPYLaSJa3zDtOAqdFcluiMztHOeW91sssVT8f/PhxfU03amZFhh+IhhPwyTYaV7vfi
tk6svAj0mJYxL6c1vpWJEPJGTsr8z2aCnm6HJDA2AB3WZnoXd/XM1OzER6FSi5WhmaTFpvdLgcHm
o2AN6lvRILZnp5bSVMdJj+JNIl1fq3Etr5N2F+K3U64xC+vQgpStKsb+SUWdcy9FirbTSs/Y+ymq
drc/4dLNrICJ/z9T84lw2Sp7SM3S3lFN+KNM60NWJiuZ2dLlcG5iFmZEz5OrxAhcaBnQZUjQ8YNE
HcETGOitfRVOUigIohxvr2up1wUc3oJKSoN2EljKZbRRMwHlvoFMTTTdcleKqnds8xBVmiTppvqQ
6eS61m7GUeg3Vda6u6FD0QSBLt8R8lR+xx6AiSGWg42hqDj7om4ZSomvjcJRi6DefRD1AD07EQEM
YzcRXkV7z7e0X1VhpivRYcmVGBrjuYFANJQzs20IA6E1S6WfXuFyEO0n3RdUFP0YpvA2EtM1LftF
c5AmQPnBlMpVQ9joa9pCKBg5EWqEbQLpERz6gyDtbn/dRTPMepP80Au7gooJKLeUvaJBWVFpH5l0
+5D1ypOiIN58287S6QB+MIEJ0aPmzX/pRIEQtNYQxsTW1vXvGYLwEBpEyKV9R74P7JTeNr0CMMQz
9xCV0JcqUXGPojYm+lZ1BcHchuC+33HaGVtXyWWYer7iNnc7aMe0OAqdTB3MDybIGtAsyTtQWJz3
6eCBLYdabbYaZZRy36RrTv7yQ21e4q7Yoba38mmmPzK/3M+MzMcLR7FMGgikSyceaBdF5deu93Yy
MJm4PIli/drnd1rz5bY7LNqEtRLSb0ZuGOi9dIdE7FG3SgLr6NeC+BpokfnTUvPxvjQY2YyEcNib
0fi1N2Vv67pKs/LxluIoBbv/rM/yJ5oPSFhUonlsMvezVvc/i7B+SXThnqweOa90baZyyfnP7c2c
vy792nMDyt2pouYol5jj0UKN+h1H+dzK9CvOnoZN0hiemUNjLeXJUcn9O1SOvzWBfLj96Zbuc8AF
JjcqkyNXA+2JFgO46sGwqowD2qMKQRAzRccuhXC1HfaAPl7ccU29cOmLwaAOGgpoA9Xj2UHIk2a0
wtBEdCiLiLdi+YOyk7DvAnUX1u4harLX26tcSrHPDM67xsA6BjQnIsYfM+HZa9VjP47f+tHYyK2x
cqMtecdE1Aj5HMh1Ki6X360cNSmVgsR3pLwOHxLoQ21wVu/o1/6mg/x/K9OCz7xjcAfXrSFRP+a+
Fu468PA5uM443mIv3ykMdh3EqH0HvzBW4auadBMZCZh5PjlsHFJ/aR2N2Y1Qc+JG3WjGZ0P4VzH/
vf3FlvzSggfrt2gO6guzkBKOkupWoRowwfTBSN4i4Weh7RS67gEyYPXKg2jh2iQFoDs2Tc1fT4SR
KDHXzAwyKjlC9gMAhWdtE0Sdv6UN44V/f6dBGcT2MTQPCnl+d7axR487G6ZZ9u6fQJWdUtX+PnZc
mJjFjrGGuM4NU+sY85GqJD0yt/FqutrKs2PB1WELorTxe9euCv+hmwVWFwqj42b+wWQsY6zXOKCX
vgyMh4xkQUfKSM/0/2d+znXdwr2LIk7BHPqHNvf+zTuz2XRlVz3fdjh5IUZQIKUOPlVrAFbOnBuN
yEpvFDM6Ca7R/lJbv0F4MVerBGXvRvpQ51LxFiDH+DUMg+ihR4TxmxdZ6vfQlayHqAFxbFN4MZNt
HY+hAWQMVpRNBfXRxxru0FeyHIUnr6I0X4JW1tODkFvRvwVEEajOob6d2DlZVbzNQ9f8KBZ+vOZ3
S1vJNgJkpR18PZvRV2UXkP+Mx8aKhDuVYteLJPfSwUNC4/vtvVw09ZtAb/KPq6ZzoAhNx5Clf2Lm
k7hEiegEP0riSIVc/7xtagn4Daoe9B6nlxL3nIPCUzqXN1QeMPjovkDKu7EwVjWHRB4os93FcmYn
avIpgnDjtuWFSwwiQhJgRs9NZsxnEYoZ0jGWO2NweCh+EmN0xITuiL7mVvLTTRquhKgl76S0DhqX
k0BZYeadzDKPWhu5gqOWY3ZEW6vRkRKT008ML1jKoc9reQ0QsfQVz03Ooog11EXuF1nvKE0dmfd1
7qnfAiMzzV0ejwi6397OhRyS7bRUxmWhib7qRNVQ7kPUWsenjrKojTCkuy+7VP8Yl128y83A2BeI
vRxFPxCPep6tsfMvLVYHXM4JoHvBb7gMNHqGADttx4h2ebdvS8suUtkZu5fbi1yKmKAwaOeroLhp
ylxaMcq4T1HeG5worZyqro6WtzY3t2ZiVqApIdcV+hYdznhsDkVXvDIqt+b6S5sFu83U7YUn5erx
3Ed6KYadwQBk8aFwIfOuDGQpsxWPWLJi8uojtadLd9XvDYJUdHOq6ke3+NSbEeqrjyJEyX//RZis
pweqwrt/1bgyBIFpjQodTlkQDi2yv64X7v7eBBxYCI6QYlMam2W7dQTMZKwCyRkyIYMb2Oi6hxAh
jOA9duB6hVB0qjPMy9Zt26NCG2rJiTo89LiJXqafY7+Mvv71cpjIBlNAWsTY3fxKLjp9IET1kHqp
7ZdhSJ7l0V9JLBa+PBxbmsTTn0274pMTLL3JtHRS3BQU5TFt87G+N3uv1aG2jIp+f3tBi9ZwYwC9
TLpdHX2rztsmNy1glpJAJ0MZgSVaSb03pPgdIZWEEYIhyGmmRun0U87SGaYdYmPoNMHRw6LdVWVv
fkIK76Wtm2Klzre4KNKm3wIdNGhm9wVPcEsMxMo8ZqJ+aCzra+712yow/r29dwuXIBA2vIFiN2Cp
OSYjKUpDL8fQc5CJ/6hX473kQd0shw/gPp1AjL/dNrcQ3KYITeEOVo+JWfJy/+Q0SyNTbt1j1ob5
nZs2gAU6de1NvLR3FCVVAOlct1ceDg8nfeYOQb+KguDe88LskMaK/iXJI3cliVi41uGSZHKVTgXU
X/MzG3WwP6EEYVLgQoc53fkh5EvNwe1XvtPSxpGskEnrlJ944lxuXD7At6KUisD9iSpWNar9oW2z
tWrumpXZ59Es2P4ytAOcUtHJMLXQTnp9peW4lPDB8/PfUtQJ0nJ2hkxojLysZZax9mH6q+TnOpWr
TUtHt8zd0hbM8jkToaJU9a00BmsaQgtpCpW7iYESwrMJ7nBpXYUlPxeV2Hf6muZcUnga+kzKLu3y
j2KdfvBbebRlvX9omIi57ftLXnlueXKls3WnDD1GYZyg2g4A92gEpfI9Kvt4J47CWptueY8pXnDr
TnJN86S6Gkx3TMwKzEDx0ReUvRKquyAQDj5d68I8lUW/0ZT2Q/YeUCzV6z+GZ4sscwgBY5l+gBpJ
yb4qgsIZqx7CN0SIDu/YzzNTs1ys9wcdSoMAegqvCT4KSSQhIym2NpoFv25bWjzk3GNISRK8rhry
1L/ktqnkzGnhrOt0eQJKbsrosV9VPF0Kx8xh/mdpdsxTMx1lKNIDpwzN2HHNjpmQPhE/NGr0vYVB
c5/CsLZy06ytbnboLT83pS7rIGqw1Ea229SMhk2mGTAO+aFUvxB6gnB/e0eVFaNz4IwH5kLMBDSl
Ibgp04eRl0O2AUfp+09DGif9YyEleb0V8yELTrUXtvo+bOuh2ur9VKQYit7Xv+eSljxwJ+pQ/RlK
6h4HTW+f5d6vnnLGiT6rctdqm9pSsnGXlUrm7kpgXuMXb/AF961DR7nfkml5n+s814JtjDhJtpNy
uGo8m7xLkxMbReVcOI1Gp7mHJB7S4ijA+W1tMsGnc6p2ZfMj6+RW2qHhqr+Dg23KNWi3M5w7sWhc
RgyV8lkpCyaiMRkKQ7G0HcePkfj99qdYDIj8OJomgDIR47w00sckhGmBLKwaBW0GwSVTMjgBNVyc
oO1yW/AsqdmifJ6+QWyefRcq0V2puS6Gxj+/YY7VFEtBKls5Ck+DFcXw9Rea12zkTE+/1zTB1np5
i743daWgVkBOfA6o4oluopo+TpSKSmZuVE8sNNs3XJlp2V5yk42CpOBa02FBydukZ/THqny5z7Cy
p3zNVnBGKCoi26sK/RQFqflvHbTFD056ZWeeER/aeFBfsypwbbGHS4AUCXJ4s4cLPuHpjXAHefU2
RPz9kHWjcK/Fo4rYbJrtUkHODzUnZePnrfZBbzXmLRMhXTm6y/7yZx2zxNTSCqtmtFJzdLf1B4An
CPhCgO1Xki2ZvosioJeJzWFoMrM6NYYR8VDW1XFYcZmlj0hpSuYboj10NX1RhKmoh0EfOWz5d/Qe
nnPgYhul5J5Tm0+3j8gSlpgHLJClCR1JRj5LGnSrEmNJbjWHd2gM79onxSy3fvpWGwEfDRiON9iW
4ct2HaXjgcq+sVLcXFzt1Kml3KyovA4vnUc2Ru64dvSc2nyKoH7oxY9jUNrmGqnN0v2jmxBNEW2M
qZh6aceLDd+Im2p0mESCHIxZkMoOyq9J2myT/tftXV069LQbGY/j6TZdeZe2SiuHS0aEbyD2rR3V
7i9mZVJXWWsdLZmZvBWpw8nYvOeRWJ0va+UQOD5koswIvxSjZNfCGkvo0heCOmUq703AoXk1sQma
VFPKXkX/71VoD61RbhPrBTnjlaxn6fgB3wESRZN4khS73DV0IyhXCkV7bArt5JpKhESu/6uL2qPV
RW+qhLxYNJoP+liuhc3FjfxfrAXwSyoHl5ZzZQgNw/dSxwzqn36vPmZD92TCnriSJ085zqwBrlEB
mTAdv+3MAqXkpsK0wd5JsfyKe4+XwefejK3vadqUyc4E5VZuhUJh/r+UK3etarX4IRn8l+iP0QG8
WmafJq4PsPsomW+a9zU0GruXoapo18YuFg1NNW9uBUh65i98QfONPhdb07FKpTrKIeNxkdRZb0Ne
NKemUuMVhsGls00tboIOIcpOUnH5/Vp3RJSwYMC6aZKdrGZI3r2F8bPSP5V6sAKJXHpIntmao6/0
sVUsr8gixw+ahyjsj6K4xqm5tH2Af4Do0YWWwQleLifk2a0pgek7eZpvhjbfNP2jkU3zBsNKiXHJ
8c8szbMTUwxCM82qBthHKv00Iw9hOaML4icrRRX77+81CGaI84ygUKKdh6sRIeGs63PhGMhu521R
lxh30LdtLbkY4UU2BK//+2+FRZ7CE6pluk0vN3JwpaoXRhg+jb7PnrxKVTZaLLS729F+wfsurEyf
8+z1a+lJ2oIRFY5yPexb+T6VqicZLSAbSphDba7pZix8swtz0885M8cATJG6Al38aCh2zMfsJASR
DS1bWdWCn1+Ymb3X+ihJ2qKgkJ4W2b0ZGrC4ItS0EhCXIH8XVmauHjRGjaiFFDmJGgzjMdYHw3Ui
PzWTk1LE0Q9oA+U7OsbokA4+JHjPUls+DH7yGoWSNr4Rt7s1QvelhVNZo9MKMax4RRpkZmnii30E
3VdRPbix9YbUz/62xyyaAObMsLI8kcPNVl1UQhUMxigj42Xu9HLYFMq4UqdeiCE66Hf4GSnnXtNq
1j6JI4X4waE07QyyshNq5R/B1PZaVq6csiWHZCaMe1OEQZlhgkuHTIoRUVE19x3GGl7IyneFVL9W
Qv799qYtm5nYZCa6OcqSl2YENUhdZOaZTZXCxyhoHCluHfQFV/x+2vvZHU2LD+Er4IPAgObZTm2W
WqYFlnGUs9r3Nii7MUkekTW8xYUb9Btf0XoPUg2PYUJUQgdvo7uh9g483sWvmGUKrkZfF7xc51Ri
H7SejeBub23yMgjVfVEniufc3tylGHa+6tnmDobhppkiRA49up01fFK0h0wj8y9hSMveoQRxsbjp
eJxFMK/rJd5UQLlSuS0OFLvSY52o3+DV9LduoJorVaC1tc38U8xro3JLOhtm3hpbcxheSl+y9mMm
SIdSTdM9oJpk5WKVFr31t/wEmCSQZLOU0jPrfDTM0DtZatWQzXH04GOnZwiLdN79gq/LBKcEuLN+
Ypgp0JhV0tP7RPCzYl95icVgtDWW/1Z1ljwImlU0244nxYqvL8YhXikc3Wmoc/5OGdqkaIZCRXRr
aI6lEb6iA/J627GW9oFIR/scBkXYE2e31QhU2so9q3FcCY4gMVKjTVn+m6lrOKmleMcSZBinQMnw
hLj0qdYPYs+lfHM0m3ybCcU2dN0fUTbs1KJf6TIuLQn2MbA/2EOZZfZpjWaEEqytZCcb9YM2Rs8A
z+xOyA63d25pRSSaDPLBXUdrdvoZZ6ekQ4uj14xUPQ7pYzR8k/R8D2yPjF1Z8dWFVwmFOCpxE0wF
Mt/ZbUQRtvWiPhWBmOn3kdR/lNF+EYzgiZIpdLpa6Bcr1/7SDk5IJmiKuP+upGCKQOsDWUxUR9Kr
/CSFknI0YIjX4YC9vYdLDo72J/fFpGSszb3CtSj29W4kOmFvldLeb+pK2PZKm65AYJYX9MfOLFlq
R7EwPVJ0Jx+8+MhcRnI0UkXfFoG61oBeXBIspLqi6eb0ELl0C5FpmhYOwuDk17J+J5mRv2lc2Dlv
b9yS81HUY0ZImbxvfmypVo+e3ikhVZm3qNhbHv0WrbM1y9/eNrS4c4BqqP5QXbhSyJDCoTIKWbQY
AfWKYNtbkufbiZFH9Y5TZq71T5d8nZIazWdOFrMOyuXuhaPAoKWR6xC3uLHd9FF6YP0IW5rUhpGG
YfJKyo18E4RoANxe6VJiYU2MadDIgrWYU5HUJUPuYWVEp5qK8EmAu5nhdc0/IowZQHpKE9QOCl22
OY7BgykLyUo8WXIcykSTsiuiOlc6FzEnroc3LgYUZn2KLSRzxvQdmSBot6njrpOhzHc30Wq/d6EI
OBq1LJIexUpeHrtO9vRDmwxF+o6k5dzctOKzCInWYeT6iKs6UigchyDfto28S1Dh5e3pVFX99+9X
9EWR55KlCTg4j/vloA4lEAw6WEmxBb3yrHjRU2oWTO9bwwoTx3RdzbJQyFAZAAJlLPFgngV/1Uvb
sIda+TSApoZQDG7coBTjz41iFLaidBqSlWWxNhO84CJYBXJEJcVCYHgWW3o51AfNC1Sndw34fzke
L5Q505fbB2HhyMMKKUHGAwM0FJGz+4YufDcwkR+cinwIjiK8PY9hhCwjsU7++zAGTyGoPc4dUitz
4GwZh1nvIXRwjIcPufECacOmlx5yatq3lyQt7hwsxow5ooAHFvLSFUs5adoo8U0HPlv9Uc3SAOWE
INSDU94YPrPmdDA2WWfmj1IreHcew3WF3WqZ/sVQR+FxkIqS7wr1cWXHruCuVZQWYg/DL39+3uw5
0URlWlcKEMJOQGwF7wl8fxOKPxNjFwndJgiGXWysuPDCFQIWhrAOimQiQJ9lZE2do83tJyAu5GLj
+aE9uPHGq7YEx7+PrBeWZrfvUAeVIXtm44R+Lh/oaVtPxaB/MtSQeXrAQfSfBLnxdympsJ0NQOFW
Pv+SR/OYhk4NphlcYHZaTWb2C/ABDB+M4S409W3e6C9ZLa/gS9bMTDt+Fu+o1Wp+YnYCU5nguoXK
aE61UNboWUMwfNuhl/xZImE3qCCQN81LkAISTyFkN+YxKb38w1in4S7Ss2R328rigsAXgdWcXtrz
+lyBHLumgzs7Zny8JFW+SxnVnipb8Y9FTzwzM9u3WExq2nTQJ+Wyd/Ss+7Il2CjFoQfTfntBS2Gb
wu1/C5r5PNCf0TQEaTymSH9rdpGjZWaJdfyaD3r+0Ghy8EPJdeZubptd6uIZ0PkpOB/0n1c4zgFl
hq4LG9cJdDkcdmFWtoUtdEXejKj55lb9oSsH5asr9eELHHKtvFfysYQ4uSlFidno2vKlla1Y8iCy
OrodxENI82dbYeh9nkkarwqyob3qig+9rr3dXvbSbp+bmJ37FiRHreRAlgWEkroXFKRtVack+r2p
/ZWHxPSn5vfxBMQlr0FK/OqNVHstAEmlAqRG5boe7yLmVgPfKWiUiuW+VFcSqaV4zYucw0cPBYjk
bPN4cVWCkAfGcQTu93EqB9xHDLR/KGQBRoLeE6IPVCe1g2dl+ptfAxFd8ai1HzDb2k5OjAE8nntU
/Vr64nLn/ZBGTXktokxMNqAqJMXOBK/YR5qAcDOaesP+9sdd9B+QlKapoGgN+vUy2Cmlq0fhSB0O
NtV9U4ZvhZT+/UOensAfE9NPOIunI3wzfhcwxxh6+QaE/SEOzRNT+yuxdCn8nJuZouCZmaA3SiS9
kBpuXCF6cvNK2XhtYu5Tucx+MZ26NgG9eCwIQcgNQJh69UL0dXOQMgHvTAIRbv1G+WUY3XMfCne5
br7CabFyNn5/iqvDwS1BtRwc+dUbDpCjGngmOJs0qRgesjT36CkSdWAr05yyMwvG4ugu5fIXuSni
DdgOY9+mSbNLoDM6ZI2hH/7ed5iWRuUANnrSnlk2lkaMo1RxA5GAljxF9fBVC+uPt00sBYRzE/Ll
RxXTRPaaVGLQsCgeY92zbGOAxMryvHqfuZX0zYx9c6sGhb+SVi0aZqQHLmcLVoJ5SSM3ImYfes+n
Uitvc6+x6+ZjpDwkhWp7SMvE1ufbC13yJuYPKIUzn8Wo++wcChRODbFSNAfelGQPl6tuG1Ko3LkW
0DOqnKIdJ53+jpM5tS4AhtEFvSLlLpqqVvAV8yjLB6NMIFY7NVq5vb2ypQgzcfxOhNmTNsfMS1QU
ecJQjmSnTrVDLsOjp68BEJcSHHqPaJtOKJCrBEctM6NoB6jpc5B7gLIiaulIHnnHjjn+tbL64npg
LZ6IkrE5LzmLg6VGYdShWIiMQKlEzwyZv+NgEZGn2ZqpWDMvFbqgt+tUpdUZZsIujXxHy6WVq2/J
36iYW1PtnH7Sb9Xgs2ipNi7c8gqNqyjZ9eXTmKnNVmkiZdMl7Rdft94xjQAkQ5mgVgAzr7AKBuzv
bpMaI8lh80zubhdVkEBCtobqWhLKvDA0fb6zhRGKIMixPDCfZu1529ySU54jgRWnHKtQ9f5JLFej
LdEDyDqoNJWHU60U1rApW3ikNokoIFuc5bL4r+kHIFjNWEhcuIctGMZTRJicduIGyWIzt0t5qFfZ
WZZ8+XyjZtdYH4xjUNSi6fhJXWk7IRmbYTMSCxBh0sZKODW623ebIu0igpJYgzKvIy2TDp0GezDl
a1jvrURoI8puQyDbUaErn9CxDdYyz0UPAgRCaZ4q1NWMhCvGysCJZFrWaL3tpORuV6Vv7MBC5pt4
9L+BIVwTblo6e8DRecRw40JlOP2ms48bhG6bNnocn0Kr1/adTifN66vg+XbEWvwEZ1ZmWRnCbEZs
ZSoI/652dOjWVdWbipjb95gx+Acqj2GcWYHG9ZDY5voSnCrM1MNQRfWmi73gNZb7YCXLW3y5TKQz
/2drDqdpg7GWMx9CMysaGBio4mHvi2K8TdpY2xmtqtqCEUqbuB9Q7s688YReg/iJV/CagtpSlnb+
Q2a3gWiWoC79OHa6MdkMgr8T0lMslGjLrJUtl77iRP7FRCeQpSvdQg12o7SVudxGefhaV90n2U//
SUrpy+2vuLQgHu4woWsQYF8lQRAV+W0VQNFflTyA7WZMVGubaZEcHOuavtK2DHRNW/mea0ZnaVEG
1FR1u9Y/JV073qm5Hh7dthGOUWyG26E33sGHB7QHCAlnDo6QOdLMy2s4IsE8O9wbD2aYvOa1tgMB
epckY7zyJlpaG51SiEEYVLpm4hHNRO0yWBOOkdhvZCV6SQztfojFTWuI7+iQkffAmQZDMF45bxYg
HJX1Qoa8DMoHlfetGFs9+c7NGN3LcR2thJWllBKSbNB6TNVMFBqXwauRkyCCKXt0ahFS8Ubcgve0
dTTIyiLfNr1vq82/t31z6XkJm8H0sjOQPJqXgDWvHQvfC0QHlTu7UJ7BadlVdu/JMvp9Nol7GCnv
+Ho0C8iLJvFcaz4bmkJbjBpYmDo0UV+oFtuKmd9ntbEvQ+t4e3VLF9C5qcmRzi6DYoijXGmtDl5b
ee/Kzwj3fYCf9G4cosdCHFeeX4tf72xhs6sn7psBqium0z1V7451rI+A3KKSLpopA7UPtdHclG42
HHu9/357oUu3HrqWDCOSPunKvH5nJL0nKcRtJ07VhzRrnsK8XXnuLJigNw3pPT3CCeU8X50LMbxJ
XdzxjWbvC9muLtaecgvnmsY3jPoTMpxnwOyFow6uBhNT5zlh+RHoJXVqD+DLp9ZbI+5bml2DH3Si
QKOIRIY7u1hVv/ci5vZcRx3dZtv6irH1W5jpsyp9FiJZ3yAIOG5ML5IPoiuFd9XovkOImJXSDSeC
Te/12X5OSPJM6cqU/tgwMNepR5q6q5gwL3muj3pst0ZXurvbfrK0w1RAKAZSyuLVMNvhLokFCGcU
81j2/nYIEnUTlOljLKffgyL6e+AbyR2DBEwy04GcO0wBp7ZVtEboKII6bgWrst0mCqcpvZPv5p9v
L2zhKgfLSpOc0QmmZOfXTzzSV7CE1DuZVl0f4ToS7+EvTPYSuLCVIL1sCu7/idfumnWoFvu+dEnC
nbJNHQ8di7xOdsA2Dn+/oon0kHyBt/fVi7XSBlcYS8YxpDjcqO2TUdPe1P/5eyMgTVDdorLA4Z75
gya4YlIiLn5SaqPeS42ASGLRA5g1jGDFHZa2DSPTHA3lsCscVp6XQpOKdeCk8UTbLmwlpWXuq//7
lJlhVCIVpngez5tdvqG68JOhfGu20VtVA9oxQo9OW/oeOxOAgVxHgrx5FkEqdQA7ahaj0wD6RdFR
F3tbtD6+4/P8MTKXtIDnEmx7KrbOaI7bvI22UqweEyl3bptZigo6yRmp/8SxOZ9XlkHH0W7WPMat
Ho1I24qw/BvMdsjiuBJ/lpxgYs/6PehE8WK2ayPqOX1s9P6pA4l2jFI32vqJHh/J7dcQR4uLomJF
uKPDTT3h8u5PRjdvk1FXHVFoFc826lGHvKNMNNGGpFwbGRwO/TWo2OL6zoxOl+hZwlEbow6Jp1A5
RQNPcimpxaYto29+H6ub299syRIVXjydtzUoltn1EQp+rVhDrzsey9hJRRd8EMWqeuzSQXyHF6LV
BhSXV6hxNUSll7mVJPoQOnH2UDZTMvpziN6hQ0JK/8fI7L0iJ0JS9Raz4umon7zU/J61wQHmvZWM
cHnb/piZeUXvZUwEu4V7VArxrs4wZSXPqbiGxJ6+86wQP8UgavBA3a6FaCs8Mmo8Ymha99JR0kp5
b0BMsbvtA9M3vrKCE0ygQUm/Qo0WKKJFYlhCrDGOdWn3Axz6dp5GCYeq0yhMIQP+eSTRFVfupsX8
iVfRBJ6akJ5zpHkht6KXyEF8ghUn2hdA6G10Dj9Txq2PQl5GsHoqw13uu+k+LOkmD4a/Mmm0tMP0
vYEv8zC7xn6KjdJLdVUwmW8UtbwDPRdpmywRopXMemmPAZcyHc1EJEC/yaHOTjT98Fw3UABx5CrY
FH25zaMHdYr1mrSN6pUce9EYTU2oE3W4Sucthdjto4h2ouWISm6+alZeRJtQDoJj4Lb1R6lzO0cQ
i7WCy8JWWiJNTgZ0YNUiYF4usQvDHPSWFVIoG7YCI5+gSFai1RTXZ56KCeRFmGtFTn2eZ5iAf2KE
4oOTJfiacfRqTzTuQeqED0UuVG/AeKTPsi/kkS3pgujZfZ0WK5fcUoELlxUZjADxyoDr7HFdotDc
mV1eONGo7MRYvEPL7dns/Vc65J/0wUepRZNsxasVIF3F0UdLbuXYLHxei/cNCuRkWpRJZhvt6mMR
kpVD5OIiPRP7OXLj4rA1IGWHVPK5EZI1PMzipz2zOF2SZ95bx6Zfm23Lp9Xqg8ZkY9N5fx9RqbOC
6GLgBATx/B1DhbLLFJ9FoQrw5KvD98ZFdNro/z7rnurIDNL8D2lftiQnDm37RUQwD6+QE1nlKpft
9vSi8NAWQiAGCRB8/V3UPXE6kySSKJ83dzjcO5G2pD2svRaOIUBri4ubM+6pAtfIOS/zr77T+C9Z
M9CEmbTfQBeu7tKFpXlNL9aM+k5uQXcP9YnSeFGsOfpjlIalHlHzJ0ZcW8WGZ65u0oXBhVtUmFvT
hSSo+vgZCqpGlrCRbUmUr34V8Pghip2oJi5LyZUL1o8cr+ypqrMJ6e30UZnVZ5N4vwCu/ySrLQ2A
lfBrjoMsNH6BPbvpjo6gcnCpB87g0Rp3TTjEJRtehNHtpU83noKVugtMoWgGAAH4mJaPkR6zvDSz
wE6dpi3K2Bt5A36dznV/gw9HPkP1FULUFaulPjuDafCNu81e2z+8RJAcwUz7LZ6YWbjZrFbzc2UY
zrAzWaA+WGD/GJIsKoIgJkR2FVowtI6+V4QOT7im9E9VKWoj2wqNPraLSL5o2UOzzIOg0EPPnKFK
wd0b/mrlyB8mZ3I/hr3xTWGS8cQo6w6ToC5wyq1AN9bnvBz/4q5CtDercIDw7gakbEvUaQbZl+dB
qSIBnzWQWspTO6/Qc9HARIugjraSqtWVxL3oIHRCLXkZs3dWY+iQRSx1RP+ow/IAZeQNZ5kP0/Il
wkAvclAMwSB8XrwCVTh5GvQSWeoQ9uI0005iZF+Y/C9uxUszi3AWz2zHA46hzazsIV9kJBhba/0t
ZcX19frvYxaX4mjqbmhcPGl+NOxRqX1sfGvDD7bWa/4JF7chD42qrQauIBsigyEmZl1CD4G3UsSl
VbXNRpXAnhfmZn9QATfRn8AI+RILYPVYuElAmTnoe79OWpSXHgJQc+tEGH3R7Lnrj+pdzVr1swP7
br0TVaZBfk6b/jzRAb1O38akVh7ivd/ZRVDrE5gMou4JFZrIjNHdmZAMgpfH2zPTU3kChxuG9zKc
6vdZTu2v90P01R16rUTMseNtFadgYG4zGlCGGuRrycePaBge7ptYu2lndgssGsRVb9AGWgVcQ/Q0
wvXXmUgzQoxdBVn3azTEs9/2W+3ntVAOvVyUclyg4m/a9MCrVzIAfuqsLavcWblbncQYABY/oV+z
m9gwnhwmvM+jWwS4KKqt4fW1h+x1SMVyPATmSxgM4a6uQuqFpzqcniOr+DeYxKlqJZoj0BxzGvoX
B+DS3uIAuKwwQanjs7TsdKqBemA2hiNJ/fn+Lq6dMwzDAPMPkC8m9OZlvzhnjsEg9Fs0ZuqwaB+M
4jmo2uNY/MXoBNg/XQDxgbSZyTOvzXglmC1Cv6JppZs/qlQPkZp+Q1wu8YwtZqm1jULfDPHsDD6/
YZekIoBSZNs4J2V8N8unyXm2qioBPgsEOvFfLB7IMmcq+JljYHEPcg19e0G74swzR+TxMPDopzlM
U2xY0tx47teOm3Nha+EPHEO/spAOS3NL/JE4Xhgty+OcOKnFpr94rF5VsDAGAmzU8jIE2zHxddg7
aTuJNPdV7Lf5d6vbCkDXdurSzOKx0iXVtZUVOUDLo3QPhmP0ZYIYBE13jM627ZO2S/oF49bK3Li7
1kK3S8uLjbO8KucS07mpU4pjFJ6C5ujaehdJssv7ndZ0Y/PWTtmlvcXmiW4QmKuEukrjtofO+dAV
MgEVyoY7rrnIpZX5V1yc5Q7koxUrFAjpkeFJYpxaaJQy85dDtmLPtecF9VoAlOd2xM0E7OgDF9LR
KoMSNbwd+hUvRR9uPMlbNhbeQcyMEH+ALgZ4IMtE8NZPW0GCT/eP8BoBBWLN/z5l4QocQ3DE940h
bXrvPOonv9dgI/Nio/wIwOouNGmidRkP4x+dkUOd+7v7P2B10yw0UDF7Aoqt18Gii00LBcjMphBn
SxqPtb/vQnYMmt9e1uzv21l1eRR40PYD+Q9i3WvnEC6nvUcbL60gV/ACCRf5DNiCcyoHWn+qZWvh
YXWbM3EgKnDf8qrzX1ieN/riC11hT0KC8jS1PO4dmI+rkcgmO8oSr/d9U6s3yoWpxQmQnWI+2Mzy
s1YENepAeg6JoWguXkJFRHMsTQe0k2XdTBuTOavOiqlS4J9D9xYBnWOGOrdzKzo5IxKAONRGPca5
TcItBqm1L/RmTDdYPVCvu0lVEBaXITPRzmpTkv9SWX0csn2pP7v5tHFJru3bpanFvnUZFBKEMouz
0bjDcbIL8c4IopInlBXFRpllzTsvbS02biRZxBwZ0pQ5YWzrMKZ0LimPsQMGavZ9CMWGp6x+HCZP
bBwGLORyHY1CoNYSSYWB7QDzMjiGmMM16N4b+2Kjurp2wgE3ATE0KNYhgDZv6YX/O9SdAtVCwEv5
P12d2n52UNOPvss3Hpm1NZw7gibkRwFwWdZT83EEvooCyDoVbpSMHDLVrsifzEglrQNdV4f8qOSW
k6w5/owNnwdj0GBbIu3DxqUdFx1DZ61WNK7yrDxRCK/9xWNwaWbxGECKjIEkyvKQ12oXVHfdsHem
YWvIZ80pLq0s7sg5dOQWnWngJv1sFjmwf93ZbbaU424dAkXpWWsPSNF5Dn0Rc4cYP+UOMtxTnpt7
SckHF1NZfQdMWVDv3nghzs+zNaMAZ3pA1OCufa8GwyiNjMA4qXEI4nCooi+c+NUzoVb9qQ3RfM96
0HrfN3rzfQujS4fPtZuPptud7HLvDjwuVcX3ShffraLZQnXdbNlsC/U3MNohCQVTwfUH+oaPbLHv
QCWjeFK7AG4HX4nY8vKbW/faylKjK+v7YKRT351k1PU0wdRAtTPEJJ4GzJLujEpan7u8Efv767hm
FWocDtLrGSa3/LaWSEzzlRBzyzDWHpRfMYMWk/7s8T/VpqbozeWBLwReBuM7EUSTbliPZNWo1rKB
LhHTe989D9nvxiVxTZ4yjEuKN0snwRpQeBbY7YBCuhFUcSsfBcly0qnfizhUVdxB97uI3kxLfm1m
WXTDgywyA6QEJ2Cu/MNYVfbOjViFFry/xb3urTgi2kX4FqDhgOxaVoMrbinXGkJ6DkDs/jxh3vMn
9O3FF4zx0fo4gmAF894dOM4OdulouS/D3LESLWdylZyVtRUTI2c5AAOjCmPQKARPtgjy38IoS8iK
oezaxxChoSXmwyE+A6fToRmHoNT9txj7nj1gjrvG/CPWFdh8OfWfLVBLY9hbOd1TofTog1639Omh
Ddui23kG995Zwgk+E2S22Y55mc6TsB0rAe4Li31qWFQ+oaQF2DXjLPgF2LVn7zNAlUOcsRwS91BS
J1AMnghkyOoib7CLqhBB3MspNPGPjKI6EF1j1EEBNRvFum8ikfRhNhZxhVYXjwfZFu8carZbUdJN
sQi66pebsbhhTaFI25GyR8cLCgkJz6xO7DzmOQ8jZ+QbLqiojN0SCNR3ji9qEjel+3ZuxZm/18G7
Dz4MzMYt714vLDpmja2dQlkoCS35GET1Y9226f1b4rYpPtuZb/d5WhQ8ZIvrVk6T2RmB14FKW3p+
WkLM9bOrte6TZvTs1BRh9G/Gi/Ynmgn82YB24xdWbZK3Wiu3/uXPWB42Ykuu3S4bTuClIF8lcwdk
TY0R8WfdFNKMcy3dB9TJrC+daclPbmeoL10/aCcpoJv8eQAaoogzCDi/mHUbQCPGCis3zvOCmW8l
68GCoXGI9kIEBP7NhJFBqlaLwuhS32LPyvHOPbjP+4hvDDKtOCFQK7MBgLgjjEdeP02QPNR5oFsk
/bo3k4pHOJ1WcQQPihm3UTlPACkPz4gZxqpGxn7fLda2Ay8/LqMAaRzKptfWM0y3GbVhZGeM5tJn
0C25mMkBiCBsIYbXjOYWA8bKYxXO9UMALjHsBoKZa3uDx+vIQWv5DDWz6WxJ95MgLEwEzX45vQnS
PoBsDvc/8Sb2fB3bA4wcYFZw2iwPWGV1Zi1Q/wZUceoAfWrbY0V8+3Tfytr5AjYCjCWviLsb8Co3
OrNBujyesvBDUARH0C4mIKpOwMUXB1RBk9mBjNv3sXA24qgVBwJEHp17cCKvMGPLVoOpakIXHUNT
H5noE3/omhiaWQmYwfLYbNsztaMTcbb2csV30FUHKAOV/RX6aqPrGxdzDXmKhkUSlIexNhPPPjbR
t/tLu/JmztVg0ExgWBk9zIXPgFPaoG1bWri53NNEgyPEN3ZZFWzEUat+cmFmjn0uEjAvE4LhhNCz
Krlp7nuL+MbesIatJGXrcxZHzuBm4zrCNVPIxO0ZakjcNQ5GH/3V58DdweNsQrRjsWodatE98QMQ
clFxtFjwrs3Im4mAcLTQ30NWBxEzwFYWNoh03FxFNZTa8kkfQXiZH3okXP/c3/+1jUHYDsVRpCfA
bM8LerExRa9yTKrXKoVcZ7BrBzdMsjHaQjeteTMQhPO0NOZJAVi7ttIg8dWRdINT4bK4N0EMWO8I
yMULdyPRv4X6YNUuLC3ThLqlbi2Ank1N3K+PtklAEN31vntQdj/9mWqSn3JW6wPVSLw6vJPfWjbQ
InEzt99Sdlv96jnsiIAgu00yGzvPhs4HJbYtHwn/bddD7E5P4JDYuKTWnP5VWBuZDrh+lhAr5YcD
gHI5wEUmSP3iyTfrPy6YOcKYd6RjG6/a7HdXbVoMaoAOEeAAgH5QbVjks572azq1kp21CbihgYB4
R4KMxzXghns6eOY+A3Z6o/hw84mvRkPADQE2skDwdO1AyL5yxUIBOu4G6hZ+Sb4NobN39ZtltV+n
UDBwOetorgQMVu2pqa+DU239qkKR8K7cBfaWk85LtFhCwHCA33XAL4aHc3EcsF+j2Y9apUagdx1/
YNAjaRiLSdV87CLA02wLsnZmEtb5wxgyuPG0d7OtGsHtNDQ6jhc/4/XVvTj7fgfWO1Nh0svIMJYN
mI7VZpg9U+YJoK7oqcUNNMXgj2gAALF7+5+Iu+57neuhTiJmkPpUNyYYVIuqIu+gsya8HeCSDlI9
T5YqGVlL26MMrAbE8+GWjuXN2Vr89oVD6GG0p3FsitQZeFLaR0nFycDAVVF9uH9B3mTlMDSfYFBK
zVRMy1kWQKcwj2QFWSoivTdtOyna9tHj5nGQfpT4WfHcFChT3Td6e8bgF0jIMJ8BCuybARrWgtEi
NAiAaNF05ELvIz50MbeLvVXJRwOCevft3bwCiBsv7S2eZzKCDBv1+vJsRNAnSIqOW+BOaxpnqz92
e46vDS08Pxvb0AHnipPS/GPD/MQvy9gRW1KX8//l+nxdWsHdd31b6LJ17cpl5BTwMrGHb458bxhn
l/7jQdzEq39APWBjw+4vIDqA1xahBu14rLTdNMwN40uNuH+IK2Vg5vf+Rt13DECZru0oMtXOZPsD
aNb0qeT/OlaLwcIh9rMPXbhFaXV/s6CYcW1MdjlInJjAoIvX7SOP71qNmaRmS9r3Nm2F94FhMYTC
OiZRbgZqBCUcdOWBTqHcJ92UTkYOSK5EoS81q8LQ8VRD723f81qHEG8eppDGfd1QH4Oqdku/9E5D
zB0EISR7pz2S2ccqhz5QnBHV5TtriPrweH8b1rb74hcvp3PMiQsX6l/gYfBF9W5EISeuGN/S2Vtz
4zl/RPaKHADokOv1By4EVNTEhghRAaRXAn1jIvbB1DkyzgOm+9Pgs844TJij+dmpiFaf+jxQ8q2p
+uvu/PcrFneDqNqxHOrMPE1CVwdGx/7Fx/MPJVQDHG5/sa5A9qAkibAX5P/XX8x8MFGYGFM/2zU+
UvA6eAzlID//36zMb8vFu+cGbmHImSHJnAqe1j6ErOMqy94uaTOvnO2i8gQcjB0sB8WEdjNKtRem
IXf+gTBlgGkgGpwMGwQk979o7aSiBI9hBWTJSOQW6+YKVrVMteEJ8gxj7GaYrytERvfRAB7dvzCF
pBRJCfiqQbd4vXiUYNwfhw+wNmuCDvfLhKbGJN7csJ6X7sLK4p6LAsIVJSE7m2iOuzs9GlF+GEzw
O+OgjZti7avrd2FucdOVuFJyyB3ItLCtx2yYHmrpH23ub5SjVs1grn1mjkLtaxnFToXnIpQQUSoZ
BvrIFMu8fh6Jerm/Rau308woj0OLX70syjS2jtxR5Dx1h+LT1Oh97b952m3enwsT80+4OEJGN0Ue
xUzXqSn+ZDpCrziPI28LFLy2XuADQlMJlL+zuOm1lcb1RE7CkZz8mfHo0ZWBaA+9Mdp0x8fwLzIb
9HkuzC2czh4Ce2ro5IETuht3mWys57HnIqlsazi0k1+faIHi//3Nug1kr40uXA/jqS4FhC5HLjAA
bQ1pHjVCoQCDmSIe8i32mjXXQLaPtwQTTZi2X8RfrWlLIwgQf+X+tCMhP1MlNu6iVRMzCuOVWOIm
GwVteB1W3OPo4ALNg8kQZ3pz9xbeh6ocBpaAOQUEY/EworPZda4CuqqxP43OV/wpBilaHBU/7++N
vRZuzZ040JpAr+6mtVn1XstYjd5tXxZO90CLYfjcVZiUBIeR2RqYhzTNF99s0HjJ2gI6SijmtdND
j5NRxPBdmp1yi1rZvvca+ckjUaCRHfsNP0pisXf1NMlT4fD6EZoMwxPygUzH3BNldK4KbrQPGXRH
37UgMtDvqz5sn4CjkSoerLLdCplXdw1TfaCahSToDajFKqnKw7Fp0owjvas4mkUh/X5/OVdtwC3Q
JoGlm1rjEAHpxahlg3EkfEBu/AkQit19E2sh04y/QKEAnwL6gesbIwTKSZRFgR6q9Yc20WnQ5IuP
sq0FTgcjN2IQDCWVfjMp8OyPF1YXAQUNWs6gIoKik6ybOHCAaokdPjPT5KaZ3v/C1fviwtbC94HC
YGiuT05qhLR8hi+JXa9a57k2qup95irn3/+bvUX4B1IzyPeOIjgp+anRdeKANLvLjhow2PuGbkt3
8yqCJQDHDOB/0NVe712URSrzrAZSSUUUsr03Rf5eUVB377oyH6Oz9ir+aIWkeCyLjB+dgQGgBP4k
5yGqOd+idFlb55mvew5DwV+5LKp1AQYRDRdTyJiaAk/NFHPDSjp1wrTyxoevHQsU1GxQ9iPuRTH2
+rvtfsgN1RleKgFu6zFwM0EZ3QX4dovq+ZYhHSt8aWnxwKmQ9SJyhuLssXz4nE2Z/1kAfEwTJJri
qZ4Gm3z0nW5gsSmqIdqXYAGrTmZl1981dyDQA4S61ulEWvVYYf54i8EB9UN86yJzRzUdaiGOg6bt
zcxtg06crLkwUmtA8d6y2/ehKc1PwCXwz5Psii5hSH8/Om7RmvEU9hFGnUdlFKknuuopA5vL19Bt
rSJ2I47LpQ6kVez8PpzMZKpyKDlngGx/qZqBvK/a3I/i0i4ndMGJyfMdpYZXxFbbmvXe7EyQdHlF
BnAtUVbx4pVOJk9dEKF1rouWHoWt+XAcoaL80zNy6cb+pEIIn9MRU6wCaBIZd3QADEwZZvRiMLfr
0f4Tow0OdGr1iTZG0FP4XiknFDQH2h15x7s2LryBPXhZWJS7ouFDG/sKUqlUdCIGZBP85lrV+T7r
KHBzvEXNt5P2YyR6zGrVLG95jH9rY4aVQvbElvlQIxueuNwRX0XNO1ppi77rfRl+b8qs+SHyrns2
eAfoEwJXwMcwjIBmGtQ4jfOAFFzscq+uGerjjHlH6Ki6ReKgef+1Aw0xYAW1qv40YB/9lPlKNbup
1KZ1wjB6fR5do+z3vsaotE1Lp0omLciXXNOyjYXjsiExWDOOO54r7Itf1ELFhI2mvTN7Ffw2cSZS
7IhVxSDTld7BajQIjno3KDB1XguKPoWMyj1O6QTI+GSLHzVFNpY0ud+bsQ6NUkBwzSKpFsFQ7QQd
MI4Y5YIXqGyhCB97TIxfrGJe89rAisSgo6h4HIzVGCZNq80/5uBNx1a05jEXNfuJZ8dqdl044Q3u
ao3xriznGLZnfhb9c/8yXLl9cA6QzIHZyUIFchEVYrLdUtr18VQ2DoR4/aGIaciTCWpH0+T9vm9s
JcqBMVDW4g7C7NVy1kCWYS9mEreUZBRoTwDWQRNpqEdFwGIgkvvGVr8M9xAmotASuUmKSY6zI3XX
pTM1RzvKOKtKIP6/o+S4EQus3KtYP0SiNmLdW54ArvLKaa0sRNSuX/gYfWpFt3F1r60cyBfAWoUk
BSWLxdXd9UE52LYH4tJan6Ecc9KYhkb/8WnMvURm7RZz1EpCBAKd/+wtLnAjIwNvm4Kc0JdAtWw8
aMN/7Mwt4UJnxQ66mnMRBgJ8CG3mv79I76ymr2lZlPlZhhqAvtzPqmcNaEtCKTzQqXMzpoHmUG8f
A1HEdVc7TgIIf3kOGAQnTnbThiOUYGvrD25/JB1JX2aju7O7TmBMFtwV9nxFGlmsdYZ55Nrjn/0m
UL+ZdlvvCPJojTne2nYBTQsJQKZW3Rf1u6wE4mpXj6H+nIvS+KZbJVKz74tkLEJAOrrIn7IEujoo
+4WBGDfy6pXdBn4TuLLXhjyC5OtVAXwSvy6wptTxwZ3qN8ZD2+XHwgsOdlacw35LNG/lqGAuzJ51
wbEJQI9e22t54/W2r9ncP5T+R867hKBf6WylUyu7DQFaUIOhzzy3HBbflVXu0HIwb6JOhSG05tgI
4+QSsjHR9Mq/tHjbIcyCwwj2H+tWZTzXkzdojKqmgdlWuNZBN1O+eMNo+U9GVKIkP1is/sO6YqQ7
GimJEdAKOs5gs23cDrrrrFOx2UU2YuuxcLEBqEKAqNDssw+mcEG5S2WY228v2QDJjT0AjzmGzJed
6zBqVFFUuQFqYmL8dI0hSMxSgkC3scMtvNDKhTWjxsFuiflkVCIWpy6QrIscRDMn5TTyAaM39ITF
2KK1XPFixJmYNARk91VL4dqr7Lo1R1uhqhw4TSIxamKRh/m6qlUXZ9ZfLB9cGOVPwINuQQzS4I50
DZDuUDLHWT3zOsgBTpn1b+15bbhRS1lzZETqQHRjJhbsMIsMYiJZJWsTzFzE4gdMeSfYuFPXbWHU
11YQBbz5pYTy+w2qzJhcqDJYPYJOS6SiFGnA5NcKArptTw894/5ffBZghSi5YiDfRYP/esdU3fZD
QVSTDv70cQysT42RQ9nL9P68+WkGdTmY+1C0AZZrSaBGhEVFVZegGSDyvSLOu84WR+govRtqsvFw
rrh6BI4B6MxHWEP0Va8/KQhyrupSAHbUWhBPDkC23W+YWLk9r0wsEleAeE2o2Y3+qW/e9d2XMMpi
wUA6szWIt2rHmeW0QfGL23rxKYVussKrtZVWVvFgWuMPWeofoOJKenvYGHFamMKIMAA0c1n3dcgJ
/3W9agatqAr9Mji5nO+qmh8m1e7G6bfVb7x0K4ZgYn4LkP5iRGJhKIwIQG+wBuzR93GqYptUJ9Y9
9EpuRIOLEzt/0SwljHoYRgduUeiwnhteCLW6sW+eOYXuLamRlKFGuWFo4XD/35CPMG2m/wFZx+KL
phIEdJIEYQrlYv7U2mPw0A5gRr5/gjasLPuCg+3VTHEFjS8gLTXtXszqjczV//Mh0LmCmNrMqbR4
rMfMJGWoXP8Uot8TR0z/MXn/3i6Mjed6zQUAO8dkJwS15qDz2tfEWDDIVE9jahvVAyUj6AGzrzY1
YzWNH++v2qopbD+qWnAFFLuvTU0lHpB+BDqs4jK2x5lQTMZAL0NW49d9S+7c+b+IQV5XD3zqXgQ2
21kpbHFYc6OvOrRKIRLKCKjzA8rqf4DMB4ZkBICqTNwy1FBHEX32p8+jbt+aAyd7cyQzBNNwzW+h
N/jDOwsyYA6mJYqOPk6OE5Fj10NwdNeqBqkTQP5OEXMzc9sd1BELazfKyg2efYbSQtLTYFDfvbIz
2K41SeYmHLMk1rGzBz08ukUtzbNTYl8SQgpGdwEHcrsYix9EyOdqakeQkQ2G+85wB9S/fJ+VX+yS
Oz/QqzNlIt122iKbW/NqRCRIpGYlEJRWr/cHN/WEwMTL0qH3EgCndtzfKj/Px+9mXyBoge4/eCVu
uTttMw8mS+Vn39JRsBuslljgTySlcwg0SilJC4E1ZFd9+RH5cgtN8IwHH+47x6obIrYHChb92puc
mxpO20YW5ykvvvSlFw/Rv0SKxGs2yuBrdx4USJG9Az56y3Vcc8tVnV+xM62iKCmAGnl2wGEQ52AE
Or75k0Cog74wAiJQby7zONdsMxB0VNmZVEN1LAmKHNDAaFKnGvonGdl8g0Br5dPA9+CBjwTxPaCe
i0sD8/ytYKIoz1Pt6ceuYWFslUAr6ZxtJS0rTon7DzGYjesJyPCFU3aRl7nB2IEAhzEj5pl4KiO1
cTEtS9LzdeEgXQHhiQv3vylWTHUmysZEH8EPejR3VNYkGZAooGregX0R4nJu9b0kU0KrHyMtDygu
7u5v4GvutTgYl79g+aKgIdkBOkssiJ4Z7rhHp9q1EqoHoLTt2WETqGrY2YkgJI1JhipinFM+itir
phLDRMUAlDxGopjYjajSqY2fN8dQ937dYr8NpMRVFiL5VWGePYbWVCdA5+aQ4haieqy9Rj1bBXju
OOmMjVhovqlvTKMyj4F9CH6Avfb6UqINDUfRgfgjawARAX7Dm/5pZcV/lVErdJJPtfGeg3BlK6xc
9TvcvoiNZu9bvosWbTmxmUAJBhIFiRro5yr0jcP9bV87RzhD/2tkUecBx1GUo70TnuR06rIv1Pml
p78IvcBsac2K4zOYdzl+jdFrTnKGxjOz/WPDSxS7w11AtlCmq5+C/QGIaW00imsQARl5HZ4qPFyi
BX3mNCYD/fb2BcN9itoMonCU++a7/aJg5bLa7PhoIHVx3CHBy40Rec7HnZvTzTHDFce7NLUIIVwu
pcc5oCkD1AweJFLsDMrVpoJ6q19/+ZvP8gGZR20Gre6Fk5u4UGTRT+VZjk37R+TafDKIVnFtYmzp
vqmV18/BEwFIwIzuBvj5egWrsXe9tkdcSaxvg/XdbDEfaQPRy4rkvqG1A4TJFgxFAZgJ+Phi/Wzd
FS3mLO1TCXmsMOyzXTEpbyNlXr03L60ssj9eZVACzoFCyNS5GvKP5ngU1guAye+HrD3kxZcph7aV
24FoJPw8YEByEzyw5vgQPg6AHfA8MOUuFpR1Gd6VNopOrpp42oBANkZIXf8zaptsVFnW9g4jZnAQ
CH3eouOtiqGNUxUZpumgqSFTOCj4L76U9Qa0Y9lAfH0PZ5kg5GVzQX3ZKdCsb6sqc4szqMmdF1P2
Bur3AWirWN79NmvLBL0k8ff1ZLKDb03DLlQQOVaqHndKhNOTUQV+bLvR8Bc+dfm7FvelLBBndYYJ
ohrSmg+hwC3mR9NWDrn25AAEDoZe20Y8taz/lqQFYiYHV1FYBxUY7KGF9E/DIfAacyrEN5EraJ46
pIZq2tuPDBQjgO5DAQgp3+LIuBlIyMJcizQj9NFBCVJ1W9xqay50aWJxXtyu9g1WT+xcSBbWByod
56MYBCZjSoPY0Xtg+d2tK2ftJkCLAZUTPJUIr5zrK4cZnRMwBQx/O4QQ5hzSTpUboxYrhzAI0JeZ
A2BoNiyzZWpCyA4je+At7OvYKTJwRv/bo196f39WwqBZAQl1GSCFUD9bhEFVD7UQa7QdAKVlYkDl
ms+TZ5HYEy325fgnQ+v3vsW17wLVAkBWCIJXHu+hwESrMLK0p+PeZDKeDPMF4dbhL8xA0hiRiBWh
tLXYoRzZJiAQdQSWSc/bIdckjwGS6p2N5tqnN5vCKwfvBrU3kq9lPBeYRkWg/dWktPhIo/GppXQ/
gRD3vpWVI3xlZT4GF3ECuuh4Z2UOfBB9L4tqL/rfXoRucQ7CQuON3br5tpxn3cCBi3ID5jjmTbww
FupID0MJkKQM6mrv6MyJQYeOuUfhWBv+sOKBV6YW34XRXzIq0L+fe68kB/TJSiR6xQeggcENlpcy
GVD+2olw2GLWWXFElD0x9wIxLtBbL2vGUASCOJDZg+wXoswNFA+jUR3DcmsOd8vM4nqyLZTZWzVM
EDHr/gH8vt1HpoD6hlBbT8nKRYgPwmOK9juGfpZnmY6RtlWAwMGwjB0PjPfgyEVAWZ5UFG4448r9
d2Vq8Wo5bdQNua55OuVNKidjxwy+v+/vW1+zOMBV04jIFz5NCco2I4idIgNE62N74OPWtOPa0bpc
uPlrL7ydQfmyaTszS7F8sY2pjciZwKmuoeVkxNR5I2729XBh2BGQBQgMoT+6eBMlFGtakdkgc2pY
Uk49aFmKR6Bp4x7kTvcXcfXLUMWDP6B8DFHL6y/z8w5MBV0E5Qiaf4q64Ciy+mEE5g7lxFjl/um+
udU9m3mK0XgPENEtvqxoK+U7bPBP0/Cx8z62CnSI1dHd5JtZdb8LO4szhU4ZoC/wwRQcBQdSypMb
bcnLrB7b/0z4Cw/vNFjmxIjbwR1LO7FNasQqk3znuvVWcLZqCvHt/CACsLvMXxgkEmgjJAKJaTw0
tXxfE/oy1O7GU7+6OShSQlsGDbIbQqCGOKytQzGkBNJPrGIPrKNfdcU/E2VuPVarnwRBWszZIimD
n1/7XTQV2mTAEKdNrh5Lk+yc3P0pURK4729rZlxc3ehmovWMDvS1GberSNZ7dnl2aEBcCE6FId3J
yWHoyAuprP19c2sreGlu4XYesYa8jxCrt6hkkcjcDejlOxY7zNQ7902t1e/AC49rYuahhQrt4tMi
jcgL5Q0jHXunhxg6U8W0nzzBvvooS545aHz6k6FRt4QeFRdA7JUZ6KHNMGefW4i41H/z7Re/Z/Ht
uipLD8PoBYqWAAqDfumXolOHNoSE6Jthfrj/+asbi64xbmVEbzd8yWHD+0ZUAUuhLPk4cIhyCsgq
ewHInu4bWt3SC0OLq19LVWQC6orQRHPiyfuDEY09MMK58/G+nbUbC9oowIUi+QIzwmI7a9C5oFjq
hyfNw4Qr79TQbuN8r5oIAI1AcQ/Qp+WZM0jXGgBFgNnBU0kGxpZcbfEezpu8qFyCoBINY8jKzDD1
Rbbgm3JqbAIlrNKRoDOjRB1CHbgv/RSwUzAqG3MfGTitBSkOf7F+r5U4KEHgA2eHuXiioUgIoiSP
QNfbz96N0FYsA/32DsDrHOdcioA01RKCAXY5WY4Wplh4/S9Y0aGP9ikEePr+d6w5NmjigYhAGQLN
3MV3UKVrT2YTqD45+ZNH6r0Yw4+V6/w/0q5sV05diX4REqOBV3qk95BkJyfDeUEZwZjBDMaYr7+L
SDfp7W01So4iRXmJqm3K5XLVqrX+uW3G5Au48m3sCpCdUD14vl08m+eMedBc61yPrhjRU9WXG/5m
OjrXNtznNgrGWmuGchgIZjp5nu1uzsDw5YUtKJnigpwx+tG9ub0s4+6BqCoCRTfgBLoXuLmqeJHD
pEuqd4oCNs3s+9qff9w2Y1oZXt1rfR4VsBcj0UuVd2tzskw5VP9mIo4qPHEnzdV4uG3IdJ6uDWlb
KPBanJso99OZ2UkYeQkKUkkslqRFkWZq591I+g0HNHnGtUntZs5GghmtAFB4a4Zabl+emmZLdNXQ
EY2uTaw/4eqsRk27NJj8AU4WuHvpFo+Rk0LGB2KlmLSz5KFZ8gNdtm7MrYVpJ2tuvMYest46R3kI
LecFJUvvw+3PtWVi9ZurheVt1UQQhl5SCDWc2wFwULGlKLflEdo9MQ0hhaolKy997rCvrYibE8jh
x2TJ/eBdQIZvBVl5e1CJOP63tWn3OwDd/Th0akwnWp7RhntDrWCr/2BMaq49Qy8sD0veZY6qL/bo
TSlZpnFH4nnXSqvvgOJToPIIRv7NQY19Buw9lmAgdEpgR+eu3t9er07d/fMVdvVbdAqRgEh34PEA
HtW4vwfDYSoDsven+cHJu0+ir/ZlDUXJFgTzQ7xcPCU/eE38+faPMH/t2Mf1BYDPC7WBshc5ElhC
L5zmUuxbICiSTDZlnUSsjpO+iN82jt8m0yS2JvSNMQ5tE9BNgAjK19GhlLNOFVPtp0OGgxr9C0aV
CwVRQig/3l7j6rF6zoDkHDBU0CSABkcLOBXrhqXIvOxcjhewM9Xiq3DuWpbtgmmLw9h0PVyb0gLP
3EOfuRDUP0P/7qnohh1pgk+DKzaOivGrYdoWTyngAF/07yNMivCI5H0KrZKiO4dui9J5m6jldWQ1
iYi2KiHGZQHZgfsc9OtoPD0PO7WqugYEZcsdKKBD9T4Gl6c9bOSnxq90ZUO7ifDEmDqbTj56ts3b
frGOA6YDdpypVwHroT0zTxvZgzGWXhnU3IKCnTycWgAsrKU8ZlA7B2R14ztt7ZvmDvHstAsuUwuZ
qft5Crt7alkPS7811mjaOnTL8OenGK3+fB/JJCMXbDcpsS/UPVt1fteIJ1THdnja7W4fJtOurYLR
QRTZYGXWO99xD46QsURTgPNy1xL5pOi8cV5Ntzc6Aqgd+yC4hOLfc29Do0i1uRPXKeCIiSO6S2/x
ZLDGpBF24kZ3PHq1jFtaKKZodG1U+1TA5HSWpAiEdsaehl4meZXtyqCCPMm8sYUmrwDrI9RHQ8C6
Ua9/vj5OOpRFJS/TYIiP3K7+QRZ4RHtwo+Fo+FIxBNIBUVg5pF+kqtGI5L/DoFwaWN0TJrWO4VL9
6RGCgZ8dB1xj6NPq2XCce+5CBndMo2A6D23zxHvvfNvfXmyWZmL9blcZD6haIksSiILwQFVnl0kM
JkKS81yxevNCfuF4mi0t9ZntOqTRynQvWcODcznYEqM2pA7qJxqgFpJMpWfLEzj+C/99WaIkdGxK
otRDHrne66IroyrB5C173UBgTGKwhXeYl6sydp8JDriam+Woh2cgnunAFBuoeaOV/SIOrL8fEHd4
FpBrEJd8vlec0TheoiI7+/Z4CisHJahjNYXgOA7xzz91r9UYqmsRQPwAjeinlOV9bscLNsupHfRz
y6Hae7bFNz7/CyeGFfQEwUJsI+QgGjxf0tTQmWBwJE4hBRAO+8CfhH/qnLH6ftvNTFvnYrQD+k5Q
84bi6nM7rQ3saNWBNAywNeDUyOQmqC5hZsYuTpVyTlk7byAZjSu7sqg5NqunIhNgTkknKcRDTui8
r2LL3Yg1BivIrdaxITTAMY+mrat0hdtPtijTpisfSzt4V+dZvmHj50d4lmAB4XxtRFsKyE4ImW2w
TwXKUw7A9Y6lLg3eEMOhBVCSHJouKngCerSpu1NdWVvJ4Mm4341e23g7V6Bgn7Cl7eK9CvLlmLui
WQ6DPfH3+ewUwZnaMyMreb37ekRV42khhVSfhWCxfOW2BHRHUoqG7lbkqL+D34bWjhccCn+Yc8+/
ND7NHxovnslxscdw2nuusIekCyf7H0L6otjfdibTpmM8GxknJkIAzNbSJUUIV9XQ1hgVD/jHqMu7
br9ii7eAv4bYCOZZ8DWs+gEYPtXssCpvnALsOyk+jrNHjj9i1BgT0WMbb70KDaHxmSktOxvyZcGY
oB2neeOfoTovwGcWdTsgc/grAaz7mVfZF6Gm7EOeBx9ub6d5mZjcAC8KCtJ6WXGhGIzrV1HIaYwf
83JO+yhO49I6/YUZAPZhAzwKKMQ9DwFeDfye75V2CsrTfTuAxCYk9yryjrfNvMQBwSFwIP9vJ9A6
YiAnofZk1XhyAWKYVHaAaVcef81cXx5JWACPq/p5n/N2hnBCGZ971xVA0WPyuyqdeQcI4PTohmOx
cXkYdxkAQGBKwCH2QhMLKoiZN1djm3qDk/TxAvnN1yhybRR/1lCghwroQeBjoucNDSAtns82JHuF
UjlkAa0TDe9p8B1Ps53lbAUlQ0DH/fvb0HpGr/IG6AEDYVQqCvDYVKCdGhz80d55rfs0DjaE3reU
S3++1l+sDEBNnPsYV6IOWJB8ypy6a/JLFtduogKHvZ5KCFLMM6kPXcnye2qjJtTZMcdYfOXuMHfd
8I3tNX5ElKEJ4NZAyOlTrw6TTUzlWEEEN4POEUMv+bO7ZBtWTB8RD094Jpp5iKla3JGqRnkkd8o0
bgGRKEoLnBd2l4ZF3CchmgAb5kyLAlAdU6QBjDr6wfTDARBsyauLcufq3nY6+01TRm95zLd0v42W
IOwR/GTXB4zhudN0Aykrp/eLFIxCH9uov2R9cF/KeCNtflmFQgjAIA3aMfAWoINW571yzslX0DNQ
JbuQDCrWu8mLGWb46+hJyso7zQKdbewoZnMBq/dAvFD76q52ewDE445tMSCbbivwPgNqAx0pNAa0
HwMZDJc1k1de5EScDyOd+IFD5Sy9HfaMW3tlZS1pXC25tjG/03dySsOs+jSp9lxP/tOYdxv54pYZ
LYgXfUFins9WOvp9s4tIEx1Q/vHTena3Hj/GU/B7RZEWx3u2gGJ4yVbpnhhhHJp3ceKX/4I5bCO/
Mq4JMA04JkEjUk8nbKf1B2rhmvdVd+ggDwsUPYBJWxHT6AcrJRguehAU6h2bAUzeXuuA3qxSc/22
cKt22U2ywx31F55wZcd97gl5mPu96MCWlXntnAi8uBJMGKpEtSCQuW3KdAkgCv5aknaec0D4uT1D
p4fJzw4qY3i8ORgWCpbLymRy25bRHa5saRdOrgiqIWg7XWgt6D8uRl+qpKdeEe/ytRmRhEsmf9w2
aXIMdOYx8o4HH7xDO7ljYFU8yr0ljWyrOSy+b+0bG5iDRtZyf9uUKf+7NqUd33Lu2j7ukRx5NKj2
ECVKxQDpBt7+O/hsPwUQa6OFfQKP6p/2RBEqrw1rB5pwTpaRKp5i4vnRc+vTIOejx8bT7fUZtxK1
JiDOga5/UXNaVn22sazi1LLz4G4oRu8cDRM4lq1uS/bD5CgY0/tlSnOUcJqcyWMlvbBlBTKompA7
YKPpk7PM77243RqDMh2Ca3vr0q8ib8vtHLO1S5lO6tEGFw7GbhIrfIxAwdOOWzUU4z5CeMHHY9om
gO8/NwYeZFso0AueocPsA/rnkJNfVCzxBEbhb3+y1eX0hAuIsv+b0pFl9TRwlw1lnNbMxwxp2TnJ
JAhJMobAVbZ5/FZRIfYglyuPty2bFxmicYGRy7Vq8HyRaCGxZmW3Sl3F3hDSHvqyf1sH8+G2GeMC
gdgAWeP69tLLujaRrd9Cqyu1IwzQ2XgfI4iQ4OiP1dcqB4RK9hVwj+OydRMY17dS4QL2jYeKXqAs
cyJ5jULWuVPxKzxmP6rafhW3W8pPxvVdmVkPypVjxozn7ijb/DIwhMtDMXI2HPxc9R9sSnDKQRrv
gaTObss3fTuXn/9id6+sa8EzzydSLlVTpao+efP3RfwIM55K+252MSo4dxvlMuOpvzKnBVCvVzEQ
aejoB418lTnxvc8wdTgxepAef/M3S/MjEIcEIN/UiRyzIK/nzJ2jc026j/PYo2ULvihQjqEgMR4w
NvSJ2VviIWafwesHRTpIl+sFNGdwZGWPDWAlljhJIJsT4c2HKa4/3V6beR9/29GchrizsgsL4xxK
+F+Z06YdiL5Y2D1aCKEbV7oxcgJs9P81aS7SlTklTRzmF3uBLm9C49J/FHMeJQ3YOJ9qgN531qC2
Oiw/w8eLwHZlVnOVBS0/x52q6rJgZvsTBp7HVIpVY4I1zpjMbW69VuBbFolT5MLdiXAZZYJmTfnQ
dLl/l6NUEiYhCBp+BAzcAInHORg8GSijTmVG+deyAqHXx4GQLkhIGWYXknfe19ufyegOQEuhyhFA
V1hHm1n56JbKBRIcmnpvuL3kyTAUP8Z2S+rde0FKgPwA1a9VIgwULygqPA8iNMzF4nh4ZyuQidOH
outcuiNDTv4BPHIpksDKwI5iD4oNF6jotDbgktEIaY7e6b6REuMbO4IaI7iy5pGOSTB34t8WlMJv
Ry8XbcJGArI9EQ2WvbfRfbCTghZRBLWnYin3dWEF+b6BGGoAv48WCCLW5fg4qfVp2ikxvllaTpp9
Rxae7zOAh378+TZjinudFkcdFW0jbfW0abq+ruN0jJYj8+kF/H3JGFcbwctYs8LQPcpiGJhBY0FL
pDMkKRQXgkpHyP8UstgTNh6k04BDo9x5IGxoVHdvyykRQbEvevI0WG/KsTsV1evbCzY9UlYdG2T1
eJdi5c8XjJjS8dhnSwou1Is9F+eRuxun3uS6wN+ho4UqgB3oj/NKqEZ60plTh/lJDJr+zC0AMP2b
IrGP9xxm4iCRBnz885UEKKnOQPdBrDfk9y4nb/nmBJJxs1AWRpUAf5ADPjcxZyhDxoEMwczeOE9z
l490zzvQyJ1ufxRTTMbkEhBx4I0C2k+z449zblWWE58BLz24HTvjgshBu5GnYQ8B89vGTFnDtTEt
fcaL1O7DnpcXvHeqPcv5lHDfqQ+KFmxH24bf1dwtoLqD4aF//ptp7ZO1VrcyZ0BVzPU+DoNzKnj9
2QnRLsSVHvPgCVCN822Lxp3Fhq4bi6ivl75jsGUNER5e6WzNj6JQWSKaiBxZkfMkW9Ckum3OdOFB
zAwHHByyOOza6ZqiWVGwZsepM7oD1OZpkO9GBsb4aABHISsdfwfGli0MoslN16QBE0Mr94UeXCZu
OSJsLJ4uwXjHs+hTX40bhAemM416KuoaqLvjxazHSRAg2lK1NTAe7vtiGDEd14I+Sx1u75/ZDI6b
47gYxNMT5yqbpFtSMOo22b8d6cBjPSRVvqWXY3IKMD4BrYDggfk47bhlYUNcaL2HECrvzki6HkEY
/yqmFOyqW29H04JQXwCr8MoIDvTP8wjiusyrJga6lbLyhlPFQNYDKmdM4S2bHSajKcCjQOGHZ+ML
IlU6F8prEfnP45LVp3rg44lVXB4wdU/2tz/T6sZ6goW9+2XKfb6qaBogVMaj+tLUC4iBnazOMYpk
gZC44eHFdvi4G0FCv++RGRxGFyjY2/aNH/DKvvYB68Ivi6gDWfc0D+xusJoOONjZBTKAscOSYdjw
tj1TyAT4LQRaDMh5PCifr3exoGcRgsTr4jcg4fYrcIzUqEzvK0Z80MeS+oGSReGljOLzbcvmj/rb
shas8UzA7AjElVNMH5xbsAZMmHAsNlWQzB/0t5n1Z1y9JPtmXARIn/1zw9S9cDCmBwXQd2PJH5y+
PU1hfHIn7xWJrD8G0yP7vN7Z9UtfGa49vybtaNO0tGd1GH3lJ9yr7B3AjVtwSfNWroSyUDrH8IMW
mzMwNQ9zifeqxR+6hiVF5e/6fmu+wuiaQAyBTAxDIphcfr4gBaJOhyEenAuotg3ii+3cgdULLINb
zH9Gn7wypJ/BnMwZRjXCs7TmNM/ED2ewktYH/XdA84OPOf1iGr78hTdiOgWM7FgfSvfPFweRosHn
U26nZe0eHA9FoyZokgoVlv9kR69MWRakRl3Sl2nlfamz73b4RJ12I4aY3CHECx+CS5i0eUH4LyGb
IX3boimfZFKIH4sYEzZ//fOFQNRxLaHjLRfqEF3oI7iWMw9oiQ/s0Lb9MY5fj3wLJWlyhSsruuwo
XmmoX9u9SOPh1M2fXf60ipIU0+eoeRhFsLFxxkbtTy7/0AbDNYaVn3uBY1WxqL2wuIiItzse8PyQ
WYWTlNJxTnjHeHuPOmJv+QGHqsDAwfHa229vb6wp0cJwHd5SyBKQLnjPfwMrMgc1dBWfA/9L7//w
JvvAlubgq+Igrb9o7CP7x9sYlSAPQrLPbbnWwtsuXJsgQP7IIk8Xf059wv/CDIgMIKSF9wbmfbXI
EXFEV1FkYerFCz+AsNpaafwiVSalC4Kk2/vnmNz/2poWPjAoRfqodDCe11WiO/lBLiU4xlrvSPI2
ieeml/tGgj37IEdr/rwMvjzLsCvwoq+9BXz9XgUWnaBnYLcfULL+ErWz3AJfGX8knqor+xCwMXo6
6C6cRs5A2KWc2+oeyirhySFSntD4yjcuWpNDoRT8y5R2EfVybaJwyC+pMC/v+sgqHtqic46LIPTI
LPtTLCy5cZJM5zYGzAAvPx/sKvr8QiGk10+VH5xHf96P9lM2XhwUqCznMXDZkTByuP3RDWtcieQw
rAAu35fs903vl1VOswxvfvsQwlLduMcaRQb/jcW38MBGY0BvgXxinSbXM99OopATrBB7NtwTER7G
+alGlagVH0W2JWJiuHRXzA2a7wjnYBHWIpIEf8dA+4ac8Xi5ZHNKgSOtJzA59lu3rsEjAdwAQxUY
j5Bi6zcgLzzQhJao7C+zswv9+cEPxWuk9hueYXjRXZvRL0C/taiiWTmdpyzMzw5UjQ5xm40bVsyL
wX55gLsAjKIF0W4BF4M/C5JSFO32gN+Uu8ru2KEEDf5/NKXlsUMJXaRAWhDyodWyj5vliNcm29lW
9c9tHzeuCWwgMQpC+PtF/lUvfBhJCcFIYHnveRmU7U4qYX/IlnCLYEDXMMbDDtwjV8a0IEpDKHqT
2Y9SUCGXn9u4LqEpwEjzpe9GeQ/louAjIhXBIBtoKb4g2Z3om9G2ydsgLxHdgWux30h/sD5D5CQ+
M6eYzryH7PpOiWw5yywL3saQGX66vUVG51qhwGDcR5lOH2C16CqrUEzVxQqa7DUZ5+IucNT7vzCy
CnqgAIyTqR+UFoOxQgUTsIZjfykbeQxASn3bhCF84si7QBuh3ALW+jUCXb0dwBNeguQz6NG/dA5e
RJOAuSdh2yfsqleKY7zkGztnijPXFtdfdGWRlxHyUtV3KfWsegdU0dPQTPVuiSU9DKMVbizw5YAb
/OvanhbXWjqqvnQVpHQwwholnaTlu3r2yb+oivofIZoQfa44gyAtravhx9I4XZEgFDI3AVbPJ0fZ
TWqjkr2xBT85jq+2gKgRrJ4UtBBL0VTWzuvYEiclQFrtae6HqkjQNnG3xqdeEur93AigShHAUbfR
L5OxQn9TDCI7T21zN/r84JbswFR77Ab3gRXOQ1+F93YTPZJiSO1xOZZFcBcifv6Nx/3+Gdp5b9mE
39D2CklChuF88CZncXYglrUbQ3sH2OuQgIlo4ySZd/y3US1KK2eC8hJoKzDAUSbR5CfKHne0ecPb
jdBpNATpK3wsTDOiWvXcuy3kI2VuCXbJqrbKk5YPA4Pckqz+6ecufCdHD4I5tzfUFIpQVv9lUttQ
P5RBAVkGmVbheHC4Sq2h/fO3JDCCgRvhjgO1pJ4bLLIs2xDIubTxil3tPYT1XVbXGyfVdOtcGdFf
YAtKvjmY66JzBslbkDglVJwQ8DZ2y/iBfi8l1D5QkREOroa6SC3Lfx8xKOyG/E01QBRklp///MNg
NgVEyuAtQQqnRZ6qUXFWyUWcHSu672sfA3jV6T+Z+NmYvIokNVStlFegXikXTOVi2MH56jusOty2
YkpDrxbiaXtWDWAh5gyobDJAtaIq93P1yvYtdAAgICw3lrRlTHPnGYwRXjkW+QW47WI/KumdwWTz
1GerL0jSDec6bKYt4RGTW1wvUQsQEZ3BpRQwyOHGrnsMaP899rIAnTfX3fs2ava3d9Tk69fmtFRu
keGgAN6Jzm4s9pzwtIIeZEHbP38Oo+H8ywN/qkRduUfAOqzJL7NzXEX519lf04i8KMi+mzhR+9tr
MqUS18bWLb4yNkSOKv3G8c4hBOeL6ePgxUmbP/JgpeZ5M/8xjTOuM8wU4W8CvmD0nZ+bmwa1kJoD
Ze53zbc6JgmS8He3V2SKrOjFoO0VrDJk+tO5DQqbK0eBZwOyMBWx30DZ/C/uC0gmgHYSTwfMUq+O
crVpc+Bbre+O7DKhTfre66bqKXeA3MR9vOt8ugV7NR6uK3PaN+qQiU/DyCB8Y3X+mbR2cWgDKz+7
eQAieyLEIZ8xwH17G41n68ro+qOu1hjZ1BoKWYL0J3oVhXfW8iUr/13yH7etmD/W753U8spx8FRA
s3lJMcd1CqJ+P9dbLmfePehOEPgb5vO0OEiQsCLplxBVs+LhgU0FaAqaDpdVE6hXqm7LVJXTFih0
9WOtTwTZJbSjIMAEPiO9ckbjsMgyOQh0X1FsYH3iFj8WwEtiwHmH4IfViWTIt3ABxpVeGdX8ZAIk
b7agNHzG6/ZAQwk+io8VhViXypY9DZyPf/HtrsxpHtLmUBNrnbqCrEGxb0fvUgfi6bYJY8S9MqG5
h1/5DRbV5WlUVeNxGhxx39WZemh9vsXEu2VKi0x8cp1aOB5LOfOnuybsnUcfYtD3Yb5J1mQ8WuCQ
hbQZgtQLgqN2VlHeNwG7WFlr74oOCLs29r/FbtMeRRTXH25vovGMXZnT7mY5UwxMrMwvtIvCo2in
7DCy9m+qXljOSsmBhBP8kM/jhccQgqamYOhMymRojkP93prHve3fL5bYwO8aV/Tblp5Aic5Ho8kh
DK8R5x+v60++9NPbm2b8RkC74cUFRbgXnfIRioYtNH8spDHlkggHCEEw9J1VZbGd0//N83pV5kZT
HjR14Lh+vnlDY2W5ICiwM8d5BQXyt/0E8ca2AhZmUHyruGxaG8q9qIT6wH69AP83PdCyqK9Dy6j1
QFA3pbKKvlTB+L4L3I1Hs+lUodCLxys0IzC1p2VocnAcQVUh0mXp791ouAcg/31guRsublgRuhSr
cisaMwA8azFeeTPq8c4Y421OsxMGc7+hSCb3qqfdMfeXeeM5YvA/2AC7H2qHKJzrc0+d06vKHijQ
PBVPfc9CcyveMGHYuGcmtMg3AR2oZDVMKdh397W031FZHJHsfLvt5ltmNMdjMUP52AooGrbW49D7
dzXtH2OabfCBm77POhsEJnDU4V9QamYlvMwZAihgC08lC6/pPbfK7yBxdQ92H2wpJxnNQekWxXdo
w0Hr5/lxWjiToh7RIfacRiVD3RT7mqjuInrcuxN61Mfbu7juknbbrwrfqPkD8QuHWHf5KlcC5b0n
OzFCt837zqdLzXdZBelM+9FnDwV9M+XjhneYFgj2Z7QXCDoML7gMIeS4NJWNyqlXiEuQ+//O9nEp
wevZU7lhyuTrmMdwVtpETGzq/cYqm90lt7Ml7SLnQmW/j9zu0+3tMznhtYn1J1xtH61WffNc5mkH
EbDeZoCGDkmutjDZ65HRvxIywPUBAjXHF4QQRU0DJfKGpZWPclXT8DQLi0NvQWbI9R4KiEq6m0y8
Rps/xT1iMCi8YFLBJ4QWpu+gfAdx7l0lwdRgiS+iEY+9Xbyba3nMWLP1yUz7CcjtT53nFfGhHWo8
G0M2jhO90LDzMBROmXo7BpX/bi5Rlr797UzuAUJ8XCK4I9Eo1mxZdok6tEXGNB6jXa2mI6pO5/9k
Qm8JeUPo90BWDWnpRfde4T7FTrFhwpA5oyfwaxWxFjC4M7DAmiHDkAEYisbnayDVcP9C+/skQOVy
FHW2BV00fSRMOYF5H/Q3L0G8Q+dlY7Z04XkdTF6mXVggUg0bcddoBMPsUP91ATbyVve8OlmRhA7E
MGGy0Kpa+yGOLXJXeLxIiGrcw+2vZApJgBYC4I0sEHFJcwR/Qhrfg3kyDaMHCBhCLKvdZ9ZnOr2/
bce4JGBKcN0DqA106/MlQbeNQzye22kN3pgEPEV7Z7E/5kX15b/Z0baOtJbMMGpaX0ZglO+D2LVe
kcynX30X+ka3TRm3Dgg7gB+gyPkimgfUq6zeQ7ODU/+uDyh5i1cj2PxrjIuoaNh42Bs3EN4Od0CL
6kVA58AQtrU3++e8XQ6j0wD/OYF1v9rAzZoCA07ULzNaULdmysap5Yh8VXyYQVnlcGcjuTSd2pVy
A2AzjLUQHdeG/ktfZnFlp77wI4BFvIEeEOHJdxE1r9iw2Ad3ptXb2x/LuH2/jeocHI3IMPZekiV1
5sY/YoRoOfJVHDK2RLThF6uL6RcWhmDADY6JAnCra1FJDQ3p3amoL8BdVyfZRNZb+Ml72dbk4hBA
Uewp9JO5Bqz79hqN3+7KsPv8jPGGWDMqnTYKTuVH6Y93pNmqTpu38ffatIcBHYOaW2AXuqxiaA9D
H7pJIdHfU3lXnm6vZo08L7cRXBM/u7GePucjazJVNuauLraSWWLndXf0ajByF8J5OzeYfeJsgqCf
I61Hyy82joHRR9FuhoRwhAxK/4Yji6cCsyIYNmu+gWBvZk4yzwvqQO+FtcUPY9zTK1vaZ4spa+tY
5W06ttFDGUFersx2uDB3f7GfkQcW/hjSNEgNn3tHFy0lGvSg74ro4LsXFMBtjHAjwf821jFHI9aK
qylxw5XEUvZD51wC0rRb2ZxxsRHIYFz0RpHQaQ6UBzOmElHvOocFjn2tAveeoRm8H0Qv/ybOXJnS
QtkSo5JsRVN9ybzJ3aklgMIjpKePwsvjQ+BkGbh0u+Hp9i4bLwVMZ2HAB8pckCF4vstgJrdAKuvn
KRVVMrRfQ9meRyZ3iNzJbUvGncS9464D7MD5aTtZUycM0JtZ+WacbAfYXfGAiUAP+mEl3YhopsCC
Bj36rJjxxtNMSxLsqvCqECTpIP9v7jB9ePaL4nB7NabTHmKIAip0K0+iXv73AHqdPJFjgjWcmgTP
ilRE9qts9l55oTo3TfTGZRTvULlh1wRZgLAs2ObAzeiA5Ftbm9+SShYWSr5+dj+RDgjr6jgu9ePo
xrtahHd0hjgVJZc5yy6QxN4VVr/hp6YPefUL9ETZLqCSudAgS7uxB7FO69Lv4xxNr63CyzduCJN3
XpvSYsBURmoQvGzB+NGlNj1PPT06uIw6+hfx89qQFtOQh1ehWGqRsrbfNd5+6t8GWQcRuHdFu7Em
03V7bUo7B9ZkD+WUgQMxENVhyF/Z3UfSAVvjnSVVh1Bttc6NhwFjp8CggQXxRWNioZKHIygV0kgG
U5yCAqnkJ6E86OrePhKmOwiBch1MBCU86jDPQwmychHEk+2hGeFAiVj1UzJ31VuGScVLAImdxMJ4
2salu2VTi5muW48WE5OfxsruqlNHMmtKaZ7x+7ymS3cAMa8/HcYArDG726t1jL659l1w4SLH1WuO
aGYGg+3kcQoElQDKE2PWGCRZdkoBHmTlS7fzK8V23VQy1Gni+bBgTgF0HbzZ5WOg9mEHflrZE/fR
qvl0bnrRb/xE45e/+oXa5lRNbA/OVNBL3eTDt0zFwbF1hmIjHJi4otbxq18bscaLq9efzewpy3F9
QFxQzPsgq+y9Ow2fwSnzQdqcf+0i6Z6GJoxegyUmumfK+9i10EW5/T2MUenqV6yf6+pXzDPIw8sK
9E0Dx3SN3WFWqp08jPtukX2Zv3sE/A6m9NaX6HNDDHdwMUiUPYYAzcsdB1HuJ9Z26nFxJbvvBMYU
/upg/bKovwV43VaWG1bhufUgeZDXSed/aKD2lYOarnx/exuNqwO7DOgawdr4gmSvqShx+UCss2CZ
fxGtZR+9wOInv+6Hu9rahngaDYLNaR2OB05Wv89GqIxObWBXacF6CLaGEFsM9k6X9QohsYzKXZ0V
6iveQzNJF9r2/Ckknfqn9mnsHGTh8PKIGfPonZ03docMBv9lHyl3iRLSL2TryWK89n//Wv3ug9Rf
xRCiASwI5SG2oiMKL9aOOP2bQtT3fdU2SWllb6rW3WJvMvo3EvxVGGet5WinrI+Y3WdDS9NgdBV0
tmaeAP/6cSm9r3/hAQTtBoImEZRQtTu3H2eg4XIc50xUiq98A/Ux79tuD8R7/r4AQvv85wYxk4Gb
A6U9QPW1lc2WrCxo3E7p4gViz1ANSZYwWj6pabIwn1/HH27bM4XFa3urR15FigqtjgnjeNCPcPv8
jlVhe5B4MD3dtmJM1CLAazDBDigoCMmfmxkC8CoIFlaXnHAKedJpneBB5cVr4+5YkkG9WjBrkUx1
Ee7afhap59UM3EcD0o7Z3ZqwNLnP9a/R7gJPcIwRQLw9RWZ8ivK7GEQRcvxxe81GIxjJw3ANAFgv
2nBjJ2hNoiUCm1nonhoRhjtV9BAEr+LozW1Tpos/ivAsxMQ0VG70GakMj4y5RTshFYvnHv0QaDMX
Fw3wWEF5cCLXAtFsEx9uGzXBZCGr88uqPlDCnL4YeONSsPDQLKlqerR7KLZYrPlOMKGaNJnaQ95h
1/jjqR3o646Fh9jJUzGPG73pwOjFYLcHYw9yO8ybPHcvf+6bOeTrDCTPnEdMwcloJxw584MVzIUP
LpACpCs989m3vqaoB0TzMkGWxe/rpy7umu9gzK5IMvldBFIRMZRfqHTsboeOhv9Pk8v5sbAhTDhI
G6PoPMZzG1RPqI2LL9AkOdq03rkQ3QURcvfeqtywTJylm/N94E21i1Dhl6/IGBOaOHlhfaiLsriz
uefcLZ7y4/0i7Sg/zUONbBGTUiFIxmIx/CsDCeL0Iq7H8kimjL7nIva+MKUy/K5IgD3Oi/qJ7+tq
BLlUQ3P0oqp6buVdoJxAPIaDaD9mrP8faVe2JCeubb+ICObhFciBrHK5qjy1/UJ4ZJSEEJKAr7+L
vve2szCRRFfHOeGXdninhLQl7b2GfkpbvxHFB2b2ODZuL4KtiY+cEP1FiBZD32O1r2XbgAGEBl1W
BlEOXeehEu9bWBkcb4fZWuAoJrkLNAAn4x9puKlA6aALZKltUkYgYEJ7OFGT2IXGwm7tYesUxusf
ZMPAxv/Wq4lC19vBvcbJFAUkVVqx6/ITWNl3XhTtPLU2QwEnBTeI5c/1/alUaqClSfOMupZ2Y9K7
zEsmLNFzmE/WDxAjw9d8sSgCVQqSdjagCC+3CrJBrZrJpJfJVNVdiCbgfcRgSn37g22P63eU5b9f
HSuicEefSds4kyqgaag7KxHYpW8rjfXJxn6vnrIXb1lAV/G0wgvOdCTNYIzzxmhd8NmURD8TJ7VS
r0i3YCVDeHPhdgNQvgrWBGLAvIVmRiv6qYIFD/PHh05XxzB8dsTn2zO5pK5VJfVFsOUFfTUy6bmN
nLoCagAeKVhKGk/WcSt8DrR879r1mbUsR+mvlOOvCnSNIe6ICn/c/hEb04sfAce8hYqNYstqxDNs
rFooQQRns3wayF+t9d6fj6Wpdp4tG9v8RZjVWDFMV3RgRF4gV6zAyq/Vqde+/Z5YuXomFJXGIKz2
HhTLP/rnBP8e2/IBriZ4hKSpDIggl0hyO7EmODBYtrTOgcOmpM/h1EmlGg6mcF7RZEXTDjIxOLEh
YrlGSboRV4DitjgRQ+c0BdNDS7od7eKNSwhCoFOMj+bA5Wv14djcK0cAvQr11s8GXL+j+Utpv6L3
/SLI6rPJGiXw3GyKzAatN5F1UWSjjSeB7Zd7r/i98aw+FnSaZ3dmJSo3rB0gFG4EPwwXuoSxTegr
tEzhi7loD2DVh8jOLxfG3M/NlC+3xLGF2Z71HQ+OuIzq9PbW2lx+OCFdKHOjG7m+GWteKJhzoNPe
N4ImrEOHog0a9xDlfXQiWjdH2nrBEXpJexaj9nI4/7Hyr0Ivh/vVyg8HUbS0VCA8Gx3XyVAx69KO
wJvEGtrox5K3/iEKg+ptaakRuwL2ufXPStPy3WCVTjqI2T3VsNx+2wUWKxNJGuBeyVjzO5mbHVrR
jm4OvW771JulkqnjkdKD2ScBfsbv1N5zdHNtoKAQosGK7vu67dNw+BzMpIAHkFJJL+hfnPCMm8Fr
ttRVmFV1NCxMDfsMkEuBA0orUaStbA6l2FOd2RwNZNNstCItD6/Blx/Hm9taj9KDNGsdPVQeyjht
qHiMN8AO9WFzAV4FWq0C5hEGST70pmcIYyv/wAs7Ye6zUz9O7T2V2e3lvnWcoa0KvBa+0/I0ejms
fi6mJhclNJdC477snWffZgdJ1WVo+IfSoZ+Fso4Rj87/KewflCnIvVbYuyAz+daxGPWJoXBujPy9
cmFCaoqLmOePFhEfbofdmtur0a45VGZJdds0KCAJWxS/YMrWvbNErY3TUHsC8s+tWerErlvDSU3D
nr2dauRe+NVS7QOwfTmwFBmScyy6X7Z049l+WwD8zLu/Svb19mi3lqz1NzouADYDF6OX33a24c1i
ETM6E1OhFQTHa5Y27Z5p3/agFgze/0ZZr9eW17wXUONHD35wkrqsTOBRwtzQcZtHLsysBZj/cgIT
L0b9YBbH26PcuqRcj3KZhausOfcVzD4CiLzBcOQYFcOXMG8+0emHa8gpBfjhy+1wW1cvoInwClkM
gSDu8jKcLOamZ1PfXiqmYYsjCnawWiDJS/gwJl1F9yi3m8MDihN1PYA8/uiBqkHxOW9wc1eh1z7L
cpaA9E7yjjfCi3kUqWMVzObOM2jzmyIYxA99MCfX5uVNEzaCGZBUKAkcPefx5BcinqVOWuhsBZMT
V31wesW8XoVcftLVZzSEM44VigFZWbOjtvKUNsAUz+EnXAZ2TozNKb0KtfqEdtkLLNIqPHtTeQ/N
RcP8Gtp2zHrz0A+fbw9rJ5a/CLBeDQtWSj33PIUbmP7UG3kM349kBGirxQEelHuyRpuLExhVYBJw
A7TX10vHbPvS6/rwjDfRh9btntgYaSDd9B069Hvqdss0ra8r8Ij5J9jqixHa1W1u5O1FGzY0OBVe
QFR61gerrsojgwDBucElKSaeMyUwLCY7jYclr/wRHi7SQNYDwQc00suZ9VsnpOhnTOiokVQLPE3K
6Xz7420m0KsQy3RffTzijyPFLSoA/3V6qBo404niyedBdjvM5kiQoGFsZELPYJ2nSU+goEQkz4QO
qoRZ408Y4O2UJDc/1lWMVZaGphazzcmbzn1Vlyn3RfnotXw+OAXwkK1btIcuV7CSCGvxIGWfH24P
cXMmr8KvPhavKjcPCOh7Ujhxr371bRXP095RtD2REMJEpQgaIGvcAx6r5aT7iWYKUpi0txLX4nul
za1VB/Hc/w+xWhIjLMMs5ZvVZQzq6pSbuv+U1zbqh47Ryp0Vvrmbr2ItueVq+eVoETKwYKMznqvi
3BVFEM9zU4Dpo+1FZWtvR21/pN9jW21okL19MnhFAz9KklTYtWN7adTP2ythMyECQw/UFDC/f3Rw
PMmnOghEe2HOSB+MQhaJqqbgLtRQYtNOCO8lFFRux9yaSHtR5UMfGDava2qMjKyW2wXKlYRNsSZD
PHRtIob3hb1z49pagNeBVhe82WuLWea5nYXSOknN7yxnz9JxS0x6gV5aboj2AvpSq1sdqYPOawDM
zYy+KXGI9Dbpf2oTJMH3gPuEedL2OUdlgYiBH41ROja4BBAHgZMPHd450eDCUyV3OiMuCLyBYwFx
kT1g2uaEX/3GVbbhM4WPFaHVRRNuJSZx7LQ2erxj+9JEQ0LvWUpsxvPd5Y7kAeKxnpMqgJl71wJA
YugeR63IyQHa4hABGaDwXgCRd7q9oLZ2io3mBuRzTEj9rh+DeDx3E+shUUgnPNDaGkRW5xtcHz79
tzCraYQfKAxpYHW6CGP8iuycxiUxhotdWfPz7UjL1l4fpqDSwHIR4tA23FVWqaZmNXYmm1FiB8Yn
9Nu70JUpsZxHNG2KGHgSyK7R5HbQrVlcFPUgfgbJWtw1XwaldqlZGFZ+RnXTvBPAyzz2pj19BLp9
L21vbczrUKuZrGmNleeXZgajxcRqowvKOf+eZwDm5+/RLKO9ytZUTR41XeKc3TpDBTCGm3ncyD1X
k62VDtUACFxBhxkE/9WcsS7spTSZOjuDRrXHQ5Mickfo8kHXPYV1y14hf3PisMhR8QALFNrxL0fl
s6YU0QyTJOgNnUhBz6XBdtbe5pA89KUWUeZFAPFlCGA/VdsDRn+WRngCau/gaIfF9SDfgiK8k6C3
YkE2Hq18vIuhkLBck64+0lg4HIKOuGr5qIWm1VwrlNFmkXglEGd06nZW+GY4qDBABw+UVjBdXoZr
cetSFjwMsrAry5Nw6yHJawbefeOyROXhns/o1tfCBv4n3ur8gRKX5aq2JGgBR4d8DpOh3qNObJ3f
1yFWC0La9gT1bBWdxRQhMVTVkzHTs+5oFoVtCinHw+0kYW3prC1Z6Z9BrfeuZl7BVGhkdT4pflI6
Fz8bEFOLhI2DGSV+r4iO3Sr05yewi/ujXxJ2h15REL6vDEqaE5uES5J6bOY7OxCuB7EmaOfGDlOe
TKqgBxh+6v1HGtrwYGAtbXg6lOX4oMsBEmksx8se/Xz//eTY8tGtu+DJZqZvQNzaMnBnxsv8Q+06
YR5rz7CeJlJUZdybY22k7SDpXdBwT8EQNJrRiIZR73slRuMXBGH7T9y1ajeGakEk4w4mtT+oG1A7
wcMp1LE1lJrGU6Xq4oAD1fkqWdsFB0uMxddw7tmbCJLvcaEquGP0fs39mOdtC3NsdNr9mESMPILA
jbILPC6MT2gZz88FL0qRFEFn+yn8KZ0xYdQdxcEInJ7FrjUQYBOIDRXX2u7HJpEQ7pviVkmwsAPG
ond88G2oJwNlzhdDeTJmThdQco/Bzv3BbFgTXKJuHKCFNUdQn62EZQNm0LVQPB+BgMvflFRi7tu+
Z8WhbENhnpktuibxLCbeg+g2PPp1/232xydUWtsAPdjG+2KMgVXFfTiYwA7DeThhOShQl94SVCZ5
WM8wzLGrgcEC1vExZ1EHEqhPa/uzVUbOY1d4+t4uOtOFNlg4cfT4oaMe20MkQlwGGSj7ju7h0oRB
q6TrUHOI0WQP77k3dI+9gkl3QhoBJ4u+jKxfgUW9E1cc6oI1md0ft1f8ZtIAET4CxA1I1XVzzxhw
D4edbJ8NVKTElFCsoikzxxQXkePtUFs4Ude9irW+8gMpVhpT4Z8nuDECDwG/c5CIwL+Sx+IZ8tg9
oNRewvs6dsoiqWVXfIDhbNPcTXp2jBT6SpaOnUBB9MqmRf/NKLX/4fZv3Mxp0aJFBdoqUACrHMrJ
oKaujgyQBKODbbB04nKnILR1EYGK4D8hVmmzmxUbRzg4ZvP0IHuUZlkXVwCy/beBrDIn9rxfhdyH
mlZRhint0MSEBW16O8jeUFbJUsOEGBsagmcdnETi2WnSCl5gfjG+f00cmBDjDuL7+OPlyeb4klC3
G+c7btCczrBWI4x/MUpl9x9aXe2Bt7b2BLRCAGmFVQ/4IMuwr85tNLS8Mao69zxV3gWG5CheVGdq
GHdMODvXkS3IMO45OLABorXBHF59p66nqhnniF4MIyJlwtE1ePT/XnyCOt/xToVrb1TOSAZyNPsv
RgRF/kTo3gVQfraVsffic5flt76cLyJLcKuFgxDAry8HD6xeC5qNB7odThp9EAra7jGkxoAt8ESo
4WTlisKIuyK0f+Rs8nUSNehQJSZt3E8QisfZovAwKg82aDxl4ldqzONQEPJ2dK0yDjpY47IWymG9
ZgJQStCzjdiirRaAMaCNHdv5AJ3YBmZeUTz6dSFjIp2Kp9Ok6jvB0I2MG6esdRwAqqXjsAyGLpYt
QHgHEL8phcWMtMJYaLdNNCQvrRi2FFUfe73Knxw+qTKxOxY++tVQKjgiN4Wzs/c2189CLUXzGIII
62tzB1s14EY4Sr4jRDIDPI9dmVjFsbCmnWLe1gbEmgHEEI9DB5eMlx8LLqIcunZoRzD2ow2MBN6R
x13zxq2ceB1klbZboR0BhVV6sXD3cdIGAk9AZ8IOaQ+4vvUuXPR5QFbC/6EF83I0ZuPPoM+zMYva
8lgE0ykEribO0XVQBa5/fuO9cXS5pxe8NbzrqKvhDaLuip6g0995VuIY0VM7Wh9v56/NgWF7A08G
wRSAPl4OrGllP49F4WTBYMVe8MUEBEpAYjOYv7jNWyvYk47eHNJVvNWQCOTYSkv6KE707bu66E9t
9AoFDjzg4S8G/hXkRdZPNbNqnF6aXZAFok7NQKCGZ4khKRqLp+3IHvJ+EElV0LsGdlOH10zn79jL
8K/yszXPU9SEEUyW6xI4+VYUiUE9PAtCmKUo651hhhca7Tlnbe01JEUw4aFPBJ2x1dXA1y0pIQjI
M+LCi8Dwoh+dDTOaOZA7jdut9IHWG+h6qB6i57c+Euqg8HOaiyzEHrGxSgJBIcUKdWgbiIsZ5njU
KgZzJ5VsrZnQwYt4AYTjAbyKygavcmGL3WfaUOccPuqwKtxp9O2FWH839Fag8mTg7S3HEPUDRU4K
qzi9vTr2oqwOMBzcga3HKM8aadmpUWv+VuNyvjNdW1v6erqWj3i1BksFfogTGjbkZOsvVhH+1Mx8
mif2vV7Iedq6i+i4k0W2FmAIUjVKyn8XFVZZxGl5JecaNOC8UqmE3o2yv0yV9YrD6zrKKnf0VSvN
oDWLLO/v8WKKc/mlDTrcUvfYeNvDQbsXqo6ACa8Lco2t/JZVkmWQYTtAOPVNoZ1EOPYOwmVrNy38
nf8Ps1p0wlVD70JALAt77ytMWE986M5EOykEAE6vWHlg9ZrhIjMCvsvLNeFp6ShtWG6mGzA1kzHs
8i+1FeqdB8TmiK7CrJZePjm8Z0Y/Zn6DR4oOCnLfAeiXornmJS78jT/dHtZ2vMVUDOqbwAWsylh8
1D43KYAkQfhVjT9B8Eqi8l0b/rodZnPfelB0MoEQgsj6ank3YwOz047kaBpOB7dVMGfnO5vW2ty1
8N4MA9AyEWeVw+mo+wgYteYSlF5ep/Belx/UkLt/gaosv7vGjFpKa/boZ6PHAbDQZFbmp9EUDBdX
v2oEOMZoCRz8Kay+DE0/fZZFUaGnNJEAV2JbVTQGbtgtd/bk3+3l9aV84YpDXtp2QzwXXq4s3K0n
o/SxVxwuz2ByxhKkFXN4A2JfYsr7IPxsw7hbdZ/Npk+K+mGGsD+hX23nfprGuO54yvTPplqQwtOh
ozgv6+8hhLcpyu3VXnl/c71c/djVjmvm0nalDRyoMB7r4C1zP0E/HwqFOx9zWQ9/zglWCnT8oKm3
bsm3k5xKNY85nCxRMKGR3b7R8LU/mMXIgUMF7S0nY7RzNm8mLXi34KgC6fEPqmvIfG2AbgJr6MhN
AEYF14Od+mYnkWzOIDpuQMPgBYFX6MvP7fNWe33uh2e//tSKz6glJYXzbJSvaCLAWQu1JZR/IP+/
WlWiGMuhNYmX5XbX/OBEzF0y5koVKQnzmqav2N9X0VbLwhn7zpqnEk7stEkjCB3LQe/k+u2v83tA
qwTsM8scfLJgqlt+79HhjemW96Hl79xjNj8PzHSgq4cvhNvgy8/T24UJXz5bnsFsI+RoGy5o5EbI
/kLPq50OwnVBTrk9eZuJ6yrk8pOurhsDgcOkGGl9GaZpLg9dx9QTd7tJnQd/bO6K0CnCQ9HzsUuG
juypwu5FX6VmEJBqpp0cmvlIbUXwWOQlBFvhw+x+nEojzbU+3x7ulvHXYrQLXVPQ9EHBXE3xbNgS
bxengPnVXVF/X/jiePh5XX3HIVOn1btBvUXiTv5j2NU0k64wus6hRUZlLU9BA5GceZi7E+3cKjO7
UJ24V4cpFwA60cqEf7I/v0JCzI1wx0MxFtDfP4CUlhxMv6rhw6ihGzZU7w0/jPui2VlQW1vlOspq
N5qopZa+DQHUvvhmsSaJpjaWr5AOw1BQXgGwDzqU6wd9bbWi5gqda5AQftKCZ2Vof57J+Pn2Z9s6
Ca7DLMv3anPoqGonbbI8a7WZx5ZFvo+D/S0vvTAd6iiI0fLjr0hm1yFXdyI/EoEPAlCROYabKMBq
PT29AvyDqvwCukBFBLvh5ajcQWrYw3t+BmC0dVTSm94oFsgkzPX09RUT+DvUmssNPfDSHqmOMhkZ
6p0xM3RtBvaB09BMQQQILk417DFvNhcgSs64T3qLbsxqh4O44YNVNOKWwOfEsKFW4NZHXuzRbDbW
BmiDMDpCQQmEuTWdr7KdfKSBBMyon6cYvSIco0EK9uqTR8eLNQWH21O5cTYgHsplmM6Fjrv6akqC
oNIV2sp4YTmJhyz5ziKkvoeLwQi/Uaaf/1O8tSICNNc8DpnGpQ7zF5lkAq3VDO1K9ZY3HX3/ilh4
BixUeKTm9S2070iDPcHKi+D1T7cQAi1Ao8moN+IuxMtm5xDYOHU88yrcKkX5LWVupKFoEqBuPPjP
49AflPhVEusIafWw+3R7dMs/t7pPIhzwx6CQLMjI1SEntF+0zFd1JsLymXX6LeXmTtbYHJG/iJBD
PguqS6s13wdTMxiU0UwEHBBn9GQgNfvUAFtHQ+9isO6rsmAVe3tcmysS1CLcV1Eh+sMdbzLBLYY5
OXroDkmU9QgBloSJKO3NPSGYzRkMlyciyurgTq2GJ307qnCnnbKhmr+AAl0efJf2x9vDWTbQ+jMB
gQ9mLlDquBysLq2F48PrjAESP1nVcABMSaaomAyHfKD5z7AVZeq0M2ysnGI61Y5VPd0Ov/UJIehj
LYagDnBxq/1tSod7bid05vEuBrAikyAk8+iHn9tn6pqniu1pX299P3AAACAwUUAGm+/lOTCxyDNC
jgIWfN2cOY+F82Cq+lAbdCd1baVKlP5gXQTqLgrVq1eHXWnBdFc0l8pkd6XXBAN6PUGYzgwFalWF
07ep9/Zk37fWDFDdFpoYS3vvj1dc2YohanH0+AZh5zYS07kaHPbvSybw81oI5DgDcA6sFk1gaLBv
ynnOUIQf7hQ1GvDkgaSz1MzamMG8fOd6tTmXVwGXYV9dSZgPbIEPdh80CT42wwd4fCZSv4sYXu7j
vPPdNqcQsgfwsjehHrM+4tAAktGAeGeu8/ugDo8N3VsaOyHWag9TWY+Rj6LqeSq6p0n19zNwrbc3
1pIc/tjXv0fxd6P0asb62aRTFQmeBQH/bubDd9rBObvR/cfbcTY38FUc++WXsVnO5snLwVcF5+TO
IXUI4ElfWs9lpxU/MAKXu4PVj/4dhBkAR7gdfTN7IT8C0r2Yo65PAN4QYRVe0Fwaj9N7GU3QZygm
LxEN+xhUDr8QOy9iozTndO4ter4dfetZ5YFFAYUhtKIg27/K0GHZuZOP1X9xiq68BN4CXKmG0Xmc
vAYPV0daB1bk9dnPqyZmvLViC0W5f19DefEjloR39aWhIkmEadbeuca5XuGRU+JgKvY0JDfTJjxo
wqVgDg2f1Zaf+ZAXEyRPzxw+oJ9kU/EHNtby3aRCffFsXJVuz+3mjr+Kt9rxAWRw7TrwYJEBrA/P
IxJH5virdRwBJSed9NT+9+8DHAZwpgZacvF2Wg2QGaGpBlxjzrWm733VZ+7A75i7J2q2Oa6rMKtx
jbDuUbKAYrGoRRU3dg7fRT5kPAAWWTQnaJh9uD2Rm1vkKuBqjY7cwIYYJ7y3q+6DHIAoC0vrgxMM
Tew66tEM3YdmDu+CKd8JvJnkrgKv1mXu2m7u9kFxCZTZfZU+c8F7yO2do2j5+X/kuRDMXrx8HBy0
qwtEZRh5zSUqiMryE8bvBwPcaDbvZNPN1f87yvpF55m0C2FFG2WqGxgBUsQ1mwuQ1oM8UNurAyAr
qp7vBN2cwKugqwvEZFc9Kl9Tfg45b9oYBpp5TKOu3IMJ70xhtErhzhy4lBGBKs1UMeAdIArbzG4A
vJaednb1dihYsjvLXoMu7MtcZQNQ6KqohsKn6Y+XmZf2AyxOyNlwpz2L382NhovX/4Vav+QiYTSO
q4mV5VZZwliiCS92a/tvpS6jHwRSmdlExnCnBLy5TgBzA1YFvHnw616OL5pJ3etxwKNnar62cj5X
AchZDT0OfrhTNd3c13jrmx6UwFw0/F6GUsY85yGk3TMzeCC+Ce878s3i3Y/GLx4Gx4dGfjF+6Utn
Z4TOshr+2HDgZy0mFAswehXXZLyZYKgOlULgEqrEsObwGZVuI4p7CYR2AnV2oHubxmw/gkAZyEMn
Cv0ht8LB/+jzyINxmFkU36HeZI/HEk9gco5MgIGRCwXoCwo25+GRNsr7QQLm0US53uDHswHuDIxN
ZRXBIbfEX8x9j3ZJJLxmiMOqVfd4QA/WYba84UHUNomemsBpPVTiHJC7wPut9kwXNhfz1Uys9g0h
mngGEkEWUohzAsePh2rScXG4ncA3b1hXYVZrSrotrhAQwrzIHIbsbWDP770SWa7J/3bfQAdqCkgd
K4e8QtcfGnO/P/XqrBJ0JtNILDBSW+7dh7BRAe64sbPaksHRwk3vdHukWwkP+iALXhxPwmD9NHNK
on1ZlHVm1954rquJXACH3HtLbM0nHtMwDkAdB7Ws1QLmrhJz3svorOo5G4wpC4V85/ViiHVb3+Hq
c5C2u6ftubVWroOu1ko1C8tgMF7OWFm+R18brmnte9PQx9fM4O+xrdZKD/NsywtJk42++x7F2ncQ
dN75SHsjWS2KCQoqSrcByWgPOYZUOPP0DOO5wo/lPEFJ7L8NaPk1V5fbesh13zi8zeyBpj7TB1Xt
kSK21wOqD9HC8viDJTN2rSuDPOizmrF46r/As1T3MGH1j4Pxow72iFNb5xIOCBtihmYIWOz6COyN
pq8c7Z8BOjgM/lfpfOKofXh2m5Zy54zY3FDA3OJ5Amka7w+BkL7vIIw01ZllyA+R7CDxqXaWw06I
tRgItH99mxPc8hooyrtxxXNqJUPA0cu9vRI2P9PvsazlP6pOzh1e5dF5dGFACInSqn83QdGP3LWi
L5wDvGx5HgeU4sEHLpfLd9Lw1nlrX8Vf72DDN7RoLJjMGni6x0WhScqtskrnti2OxKbtqSo0NHso
ARpxmoP3t8e/ue/AM0fX0gOOel3ZmeuaeB61g6wYzfbNBBmvk4PS6kMxBnu4js2h2qCpARXjLK4P
LzedYGGhh7LC1aLrEx0NYOcDMxpZCWThQSYI4BaipuZNoIudy8XmN8Zr3oS3H25R67oSMHMoioNR
n4EEOt/X2mbATHF2aCvgQehc0MR3CpXMqulfIZfm4eRBERTiXqhXrzLniMIZ5BaMCO8yl38HAArI
ZyOsFie0kCctEM73TkOG5BUf9SrqKplCMAcAboG+rKLRR7tnnyDDAkHGwf33nfwXo1ul0ajpSsB0
himD5cwcFzn/ZkKys2j2ktvW/fd6Fpf/fpWuIZnpd7ZHodRO+jxx6+mYQ0QzbqvuzpJt+orJ8xbt
GlB6QHxdMu1VsMHF3a8YlcogmpFwGR3g55qGxp5UxubGQ2kcb8ylxLSuB9bzNOQdFE3PXmG7hyGi
VRxJ1CM4PCd2cswWfQECzP/EWhcGS9cb4ec2hFmgp/wU2jmJza5sYnvyyAHOE3nSM+k9O4E24jCf
1akG+jQ29w36Nk8p33XwREN/ylnrtRkt0pjPHFi8uhxNe1JPCUMHIaUk6BNPOF3mR9rbSfEotOCT
rR8XcL74J+xq/eihiPD3ayNrzGaEWoe1aAv0EwRD6SfXQG8YqoZ9QrhXnUra2WAugPMgm/orlK2n
t0T01XPrlpg+VKOTyvCGA1RGdJVwWPteRNT9aCPJnic1Wg+DYUwJSIDB8+Dh2tIbQ51iQ5BECBK5
yO9+d1AwyUzsIp9BLKxbUBbb/jQbDj1KaPHHUaDrpC3ByhjdyT26ovdxhLu/CuCkoExcB6kHV+ij
S42fuS7nS1PbRgpDx+nc2IMCK5CBQwiCYKpzWF9ALqwu7pWrnERL2z+anLqJB3WmJ2vuioPPyHc6
mBRRiUSND4sE7LqhSl1J+aMVGe473blmWkUmuIx0tIHwIKGJVxnx3Xjg4Y8pUH5st36VwqR1Tnwf
iVX67l/g0VUgfJhzopT8aPT5cDbmxoTOFWeXsOL81AyL7m9VGS7+gWAqwCez80zNqMPBDj0EO1KJ
Iyt4dXKderovuhwXqWCElqdtdR8YKJmQWXK6CzStVZajwXroqkgdmrECFKMa+ffCtr72wq3O8G0B
/G80wsM0FS20TiE1MoaQpClVaaYdoyDTNbCntBScKRkUALMSo/w88maGNVEJEQpqzlbcKUNCRLn8
6DnCvJgtfgAx+CWY6ZCWhhUdOCScn6VqG/y13p1OHVdPYZBXKWi9fpx3rb5wvHQ/Tz1gcGXn22c2
KnofVLz45AOpkEChqEm1llXMeyjZq2jWSYhmyBOI+OyvmsFsEOQHI4g91x4PAhXyeNI1z5gHlYza
7MjFAVrsiUd+9zip2Ykjm1tvKlS48S38+UduVd7JLz33sQDpE3KTuZ9EWrwxyRxchnGaYhYE46Et
lRfXXvi9bfEkbp32oQcE7a+67ayYCyLf5i78EGYWvWUhEW/muvs25JwKeEkM88Ua3Plg6uJtFGAJ
BNpDpXW2Plqo00MhdYjuCZPfTF45x5xwAUb8vCgbKkB0Kl8V930x/GUqoIx73HJj4nc8GZXp3RW5
9W2oqI/vLVgCP/vpQ4g/M3eM3utcD0cpo+qrhYo9KnWjeuh8oRKtAMrv5cTPtefVX0srQk8QAI2U
55WZNEDUQY2o0uQCSAD4pm2kE9cvB5T79QAP+apKkTnM04ze15cZlYB7twjsdC7YNxFY73tflkeF
U51jmAyO5jMny5IYYool+2Yce+dScm3gaoF8WhczOViuAobHMLrxYShciFZG4hkoH4VPPw4n3xwA
ViS2cyhQnEsEnMtT7cyfOlGH8RiQnwSutNimkJt5O3VucS/qgnSxO5bTYx5O3k8x9NBJH7X6Ppvi
I2+HJpV6+iUCZvyUsuuhucFICg2WMrUpzrWmG4rjaDo17ALhgj1U5QCuMLROqdV6D7nU48ec6Tat
QqNB9rIMYESBqy6bxAzy/IkUjnmWU2XIRNh5CDMBnxBIPjXgGo+z+WkOTBJ3DYFLdDDZKXjW/Zum
m+XjoomSgt5N71DxAttGcpUa1ILkcW6zt3UjSAplhTL2/JKfgOOGm9xMnBj0WhtczKKCb1APF8Kk
mQ32Gav954xcNcR+MPK0qh1IJuESlCjm12kliTCSXsFdxa3bMtEzxOg07qJJoFrkaryangtrdO6g
dFOdUKYHNQ78uGNjB+ToqNa6550pzsJ0/KSaDf/Rg+joWyHRr7AH6aUuriFPDAK/76XMrQuHcH5i
+K5xbJuaABHRgiHsghjFhDkfuEPVc2fVIi2DuTkKEY4XncsZ32wunspR6UNuV+VTLaGNrFFvukjc
4c4wmWBpvywsggbqaRyIPlOvdu/1/5B2Zr2VKkm0/kUpMZO8MuzBs10uu8ovqEYgSTKZk+TX38W5
V31sirtRV3dL57S6pIoN5Bix4ltBLiBhz/H9NIF7SOF06L7usa3CvTjCGlzGJirwkU8y51xlXnc/
d2P/rUm99srrSi8yTOncVI6tnwxZOLGuvD4qRxBaYK43JVCOjBGVcxOnveVDy8zMVw8NMQ+uWxnR
gNvhK0rGdURAj4pSXXQ3LSq2J0M55jWIM+rHEBjsEOBues5r3nyi42jc26WB8QD34SDsq2K6a9Dn
GBPTUAmwdeNDj800DvzSwPbMq8jJHI2lE11f5owcta2bt5K2d3k3l9Bc2eSYmlYVpm2KdWXoBKgX
QDyPMF2O4OWSHZF8nk55b+JTDkORCIYlDL319XXNUdPKakETb8Jr1lWHHkk3+y3F0CYU3ZMwvDHl
F7t0MujOAc0vu2mIMz7Sp6bPzFthEysBaBD361bUN3ZP04NwW/dsF4b3ecI1HMgpywGYvGUnjj0T
nHv/N0M94VakGKBGCWdYSCXdZJ7kpwD30FgGJcMsN4u445I92Z7dHt22Me+8HvyjeoaDVotrRNhz
NKg1Em0tNa28c4YzZjJ59t2ouupptAnY+SyjX4Myw1HGLdKEl2C/crMMEsqK4dQ4WNca9Oglps5G
KGGVFVYVJzfWJMm1y01EnEmTuJr9ZHk94iTR1SGt2uaXnkszbkv4BHWFyQ6AJlSvvO7ng8JsgbLP
SpNFMRo7zYK6d1rnN82H7oC8Nr4pfFZ/Ie3cHgcpZAJXGp2Yow6OdIRKdSZmfjuN8JfNxMQfGsE/
B8jxxh6Mrq7ytmqui0JZaB5t4E+ENl8vUoZdJdPYNyHsAdB5OitxA3VQdhqDASYAevqJlyUPVeo6
STPNzdNkoCu37AL7tRtqAmFIQfqnFs3kYZWbeQRGwphkxDWfbYyNY921eRyYvYxM9LNGmsz2I4Lx
Q11gqxeW0iFOzsZbj6tsQgE3Ps0Oa2IP8t7Qt/OpDD2HTUeUM7NkqA1sFAMOG2ku0gPg1fKq9LNP
HRHtJ0l7rEqlWBQqXnVQonBLXPXLGk1z2nho3PxzbfYknrhjv0CAQo8dsb5lafWW9Xl5kHPVJTZT
8/UwggvcCHeOcLB2Y8D3P5MC63FPef4An2cRQs7nwkGkzuPe86u4cB0B2IXdxk3Z0FtfFPpHYbVv
PssNLKaO9WxbAzboNq0h+iuwoHIiToaDpjqUc49ewcWd72HiyMnJz1k/lXfU6vV9QHK4svspSQYG
eRZ1mB95HaexnaOveMoNeu0Qv/t6+eK2ecqH2wXk3tCG/dGaAhEatH69G5x8I4fP7u3gPHT0s6V2
jGK3UlOLmzmSeg4u9OtsQtMgxzrX3Xy20UU/q/mZ8+rT5SfZuhsuDCnwfAAgQObi4xV09PwuVxbn
ZzRVAKmhIpI/ap8eLkfZel/wurVdXMQMB4f2j1Eyt+qxrQTVWc9vttPGtn/dpy0Iraf/Kc769pmh
DXyc2czPo++i3h6AgYJMuWOHZsOHR6OzxF8MBCjY8FAorCMdv040EdsDewTMpTEt46rDGmzihkHi
vnj5iycD8NX3QGmEFnz1nWQPFzcDJAzU2etwyitQUbwQl5Cj8tqdrMTmxwJmGt8JntVoI//4sWzO
YN3GOudM0au/KGTP+TzlUT0WMCzeE7NtDvEASSs3QM0EuMGPwXDMa3BxM1BW8HC9YvQ2z6qdnMRW
Ts6GcDow8Y+lifZjiBnus2xQfDzBlKwvj6ojBYvnDr8nDBgMiMICgvH6YEHmX+CmAW7+zg/YmmMQ
W3p4pUgt4Y1+/AFcwcQwrYvyau4Vxd2ONNknSxT2HLqS1XQvB4G/bZ2BcEAIdnyoCVBcXX0+p2JV
ScmARdKEUdhUg8CHEuU3as/dTqStgbJEgVYPrIo/5L8BAbOTNJhtBfWfG1s+EWRbuzTHIc/aqQNs
5pXex1rG0btUGRvsGkbTnTzXPq7HRalBXuIoHDPQIhLA+dtb5QP87wFPGBae4d0OJGNhA+7Czpq8
+TGBmoDDKUQ2YDp8/CHQNpfaJCAFCzJH6Ow7tcq+q7NgR8yzNWj/MZ39v2HWVYleNdLkuSandHDv
87m8rnr+tfX7WJX5yRXykfjBzrzfejIXmwAk2xg5fygvS4hmiUTOBN2qc9ROUzIZ8tZUxfnySraV
mENlFLoGB53zf+ydjADdxTq4M+XCV09V3sEOa7a7xCQ4x00QmR791CQ7aerNoMswxR0Pov+1lJVO
E6TjmUQT82yhJRMqChuFkNo1bgI+teEk5z3t8+aIxZz4T8hVuQXNNEjPVEV7zshNazTnrB0i3kC9
0V7T1I5RfAxzv4pI7Ue40e+85K2p+T74ahHQhdfAG5rQM2BbfTzo/icq7FncgByDZJhjJ5e/6dYq
7gPfj07nBTa3LgnmtnL1lJfiDGcpeP9lrziB7VRWtp/oPyHWAibc2ts50CjplJZCYcW86ZcdUDMj
mnzx+fLjLHN4vYS+e5xgtavTTnpUCN88u8WNn5711EUSggHSD1HLXwyTR8Qujpdjbs2+wICC3DN8
nLXWvRTguTejVaHS6bj62gKrOcrMkse9zN2dsbEXabWUVlNq9OiLhJMJDq/TeMwDEtrl32zsMC3E
I6H+thQEPq6TNirqlVWmwAah7MZTlaCl5/AXr+xdiGXIvNsT/FyLDlSg9qzhHN+GdpcipeUMWXrk
Uw7jnsvRtgbg+wdanVQUFahW4op1NgyNemJxBCZvDOHLcaOa+evlWFvL1ftYy+7w7skkiN+ldiCN
QhXeDU2iixgAgfygCpXe2pzTU2ZM08642JrEYKgE6OkHyALv9WNQ1ptokdB8OvMmiOHk+Rxgtl1+
ri29sYfVdZE6wu78D4EMsrqpJDmpzumEvK2ZENqiNPniIL2ENk7PBgSuyJCN2i3M4LevZvSHuKsX
agNYkNN05OdmYYBov0GJoFd+bFl+ujNONqbXh1Cr1zhbvWs2uiZnZXVupJA7jRuPiPu6HIM9ScHG
OIFEDzRRsETReby+FdTIVVRdCb4/Q9K3FFnY4hCN5JwtfjXuzgK1Mf4/xFq9woHXkxC5SaDS9hKj
Rd42zd+Ao4l4YH2/PEw2X+EizsN5GTfftchyaFFVDrzWP9N08L4IYC2gi9A+8jUQqH37i1hAywKt
Q9GOvb6AAA2WtTlr0hM0alHREtwG3NAufl+OsvWhcPY3kAx0McHWG+ToKK+qfSA6LJAV0UUeQhEU
ajrcNMarCfbl5WgbM3mB4qEBxIKOF+jcjzN5cqsCZUg4p4GBoOjBMoHrvClx5dmDCm6NCfCP0D6w
OITg6T4GymBWYzPXh/OufMwDL6TuDeAgcYG81OUn2gu02rNMD10SRjd4J8FBpdRXwRhE9nw/7PHh
t0be+wda7VoSTqB9ZqH+6jRIWzsAjX6SUvRRIZy9j7RFlkUDnImGBFBnAWhdxTIc+AX3HQdtgaf6
0Db9cNfWY33SPKgeJBwHUSKzWvOxwsQ3o6KAiXvXstKIfI+Xj02JjTeihbASDi7rZwFD6i7krj0+
2pqP5yC12ludgwBz+UtsjuR3v3r5Uu+2JkoMoEZSFAo6iJIz1GEy45lrcXKCs4uKzuVgm5/9XbDl
x7wLZlWFFFXrBaeGdddIU14Fc3BC31Y8wY3gfwu1Wt44QUmz1J5/crEJBfNrP303R2jWx52L3dYI
QzodHfBw3IR4c/XV7cEaR5Vp5wQM2qm3jRsjGI4BbXd6arY+0/swq8/kpuNs1sRszyaS1hrqQ/sV
baUxgbEh3aN+bi03SIItzXoYxs76SuwADsxEg5NRpmnsqeHa1Hu97+bWa4NQBtQACAGtP9osvQKn
ZsNQ/dkYioMNnSMTM2w9r8sKFZlSH2TeJTkFX0ZgYQgSuzLipr8yqi8B2qz/+5EC8pHhoaEb+ZX1
ppvRsRrRvE1PvjmF3vzYDk5sus8UVavLgbbeqwOJJZhv8H1DG+bH0Z87PAcuAerlunBfFwC+5O1O
XmXzteLKj+wlpJzm2nSSOVAfEcKLc19OJy28kKj+2KHd//KTbIZBixv4dMDG458fn6S1Gt8H+EHD
Ylsnqq+QZuvjubTivwiDfDwM2g0zAODrY5hsLlIPIEC8MOpdSx3ckKk4MKmPl8NsrUrAWPwnjPUx
DGUAFDcmqDI2a19MruJew6iKFsZR5VzsDIJl3VmfXCFhcgDBx70Qo+FjMFNLJPRcuzzD+gtV6Xa8
Ghy9tMmlvyeNS+LEjv4IpunlR9z6YEgzW1AdIWUP5sTHqDWwmy7pigG11PlxzJuHfrQTpcWXvwhj
AVSKZBDuvuvFcG5A+BzdDvxrZpzUZMZS0JAOe4nKzad5F2a1GNYpfNM4BsZJsRZGW0NoWE2EWsHf
vLR3YVajXNPK6nzaYGn3ACnPPnuo9In281+8MtDSfXPRQyPb8vHLTKZVurpnw9mA8hJa1tTPY2f0
1GNndmpnPm1tIsA6gE0NuTdMIVcPZAkX3X01bpvB6D5bNb0v6ywyiu7QkfmA+sFfrBK4etoYbjb+
vU7Uqw7S+NmF20NZBUcO50fp9BHlf9GkAZo3jl04NhlY+1aHVgen00p3srjSgQCvk0LVE8To5knn
nefZWifw1y85Kxc36rXdg59ixWU6r6489DCi28WvAAjAqameXaQDJ7zHy0NjKx4ooWCo4L+o26w+
lyKlMPsSxE4v0+xae0Ee0QYIVDq0vya7frscbYvejjLDv+FWJybH0Lqo+iq/Qv+iOR1L1Me/VZxV
9/XoZTnw9lSad9wNxp+doduvhTs3D8PssmtmSIE/h7xIRmk9UAZ+Ek6w+VQIAK5zz9uZl1v7KHTR
EEXjKoRD0fq9eKa2JSC8Jy6B6HfJCSflncTG1iqN/Qa4fBBe/iQ8j7Zwm6xS5NTiePfQo/bgwOqp
SdNTOnb1rR6HgxqpF0LLwvnOZ99a3UAdwyRFT+Iy3D6uCG7GiSI5cHqoUsbCzxNpDZ/syT5e/t7L
W1pvRO/CrCsSAc0hPgPg/Qwm4w1Py8RuuiMT+XlW/In8jTXsQpTBfxYd/x+cHpjQ4PTPrfE01TKs
0V9SQWBFSjOCePGYpkUI04rIVXtk5s0M1bu46xIyxBuUphZOzF5a5V81Zfltm9I64rrD/Tad2C1s
1WvYZdA8dCAIuoeSz/x++VVvftF/n/2f0sK7a08APWQwTQuBGtw4OH4mYoRqJf11OcrWmAVCH8IC
3EHBv1ytg7KwWwOwdXho+DD0eJvsb6b3lVXg0IBM7u/Zye1FWybpu2eCVmoOUGiFOmt2Dpzfc1fF
EiT5ZkgWDLzL/vs6HZb4f59uecfv4gGkXA+ytuazN+V3DFIda5ax9P6ir/pDmGVNfheG4MRH56kb
0aBk3KJA8Bjk3resUJ87V+2dL/5Jp6ynILi4S2uuAyTzHxnagI12NrTlVVaZKGNxbjgCNJZRNqEp
J2jAJQRV37WojB/54i6CDNMMUSSghz89W6ifEGxBbFNAsr1nIrk1YpEGgvIfzka4RqzGErEzrH5F
Op5JGlz3vXUORnk7FnsYwK01CGfhhRbhAHSw3roNd3L5OLs1NNgqbvtXeN+Gqb4y4BVDcbO4PD+W
dXP1tpGgNi20j6LdzV1rO7Im7edBCX1WUGGGU8MLyJ54mkDhXYXoUtRnuMxlUZ55fthn1V+krMFM
9VEE9igk7+uDfz2Tf2wz2Xl2s3BUL34/g5n6F2eGpVsIrxK3a/xz9eHQGpDaVNEB9JMOMuHrrvTh
lKPDDHrIy69za2VdnGH9ZRM2IB9fhTLSyeuEJMEJFth9FU9icouY2oZ+EcVYe2EP6eFb4cjiee4F
JqpGnXEMR14zY+fLbhwIlg5dOIfA1cL9AwUi0UZZw45JnGFJ/qNFu2k4dsbOrryx3n2IsVrvvJq3
WHIntBUOxZy0WSp+Tzy3v81qHERY2T06nque5j9YUPo/L7/qjYMgYuMECIirhwzwau3Li7TqFXMI
Ov0q66jTzHl25h6uL4Y04q6kexz3jdkPHxbUShaDHBCbV7fFyarznszoeoNsXx4NJdTJqYMukViP
dg5am4/2LpT1cb3l8JWRasrJSenPBaRQQz6dKx8JwT7bOe9sDZIAPVnLHQs1ynXOwpwG1CAGaZ4M
GGqBG5+7rhMbAjqXnePpxqKG9/ZvoGUkvdtCuO9XANT7CvzbjD+ix9o8wkRHPWeTbZznvAyg3Df3
ys1b7xEdipBgYPP3QBX9GDRXoyGHocnODYZilElhHRxuTOfCM8UR+m6+M/s3hsjC8cYrW+oRkGF8
jOdnwNw1DgQYPbc+We2Mbv8JKY18Z9bthFkzM8xytPwmb50TWqKvsqCB8J4e0JOyMzb2wqwGPPAN
I6mcooT1g1qA67cZ3GRZ6ewkcffCrAa77DKoh6vKOMO6xj/VYvhFejEleU33bvrbkTwLUFbPWWxq
P36eYqzmeZx9QLBK9A+UpXwgDK17mMn5zmjf2FXhIgQNDvYbGNmvM45wdGFNzRqACypFE9ZO7p3n
jmYQ8nkufmjqtlXig341hBCKNrez1aQ7raQbE5uifRqDcVm0jHVWw+7rUSp0pF25PhqVoroH5iqa
ZwaCx3+9DH8ItJrY9QAhldVn8lzNIhS2HaZoP+u6m0LvIIS2tlYkMxYLVQtb+R/Hr8Zvq2q2JT/b
XX5AYYiHqm6uvJxErPffMh3cQQl3Gs3qRhjdHhJn631CtYI8NcQ/cAlcjR1HdOgtsNEjUUz6QFBB
yQe294Bb4xOrhoW0DYyUUdj8OD5HgoY/F458J6sa1ZPAKA0BJC3iwRi9J5nrKWJmAaG7O7GkUZ4Z
jxAkRcYkmiNVzQvMvvkVENkzWrjavbv/9vP/+9tWn7nHRGmD0WLnilgHg7xNkFBcHkibTw/BIbZW
NCD9cV4BlyB1M9Yif6nTm9GAlTFocVdzRl7+tzjLk77biSRa/4waLRHnFoOkINOptsQpKL3T5TAb
ew+KIdDOL7kjeH2sPqbl8nSCR2J6siy0WVYnmNeGfnPH7U+X4/xTiVmd4GFfAwEB4PsAU/5RqZnt
THW+o04NabOEIbVYwxPTNCGNVV2Ec9h8m40t/zYBsBSzwLLQTOcM19MwCz90JOrMIG2idRU9IFbE
FNxF64bm3+q+JDu31WWMXPqlqzEUTLldKH8kJ+HXTTLmPrprWxWZaE2aKcwmANqckqxr9i4ZW6sx
atAwkYHD1p9KC432FYekqOay6s3VX0pbx2PwfWo+oQcrGQSL6r0r3OZahXIWLL3ocuVY32uIqzwU
LgCSMa2fasgSp/tG/S9QZsQO6mmyQtPWa5tnO2vxxiELVwmQTDHuUEVcCzCywC5d2IyAick/oYEo
4j/aOeKGTNLR2gm19S2B30MdFBiIxZP54yzqRq1dm3loQrB/cHK7tLY75smZruxSHaj5dHmQb60N
yJHhRIUSnvMHGJ+i0R3uMj7MWOw5BlXiaFdWOMJr63KYrUXuHxNhWJzDGGJ9XlRjP8lB4UA6gFGS
ZfQWEsKdWuTWsgC57CL78VFGXp8M/MqRjAfagxLnoeoPtZhPrU8jvQeh3/w+7+JYH78POhHqxuU+
PdGp/J2S4ppk3nXayi+cFde9Kq5NsUeu3vxI8NBCiwjS0Fj7PoZsgk7agwLVSJj+URosGix+oM1f
GDCjJ8nGmR7jAX3Yq5EHxp/dE0Anz6njeBrZn9781qusT3dG+ObjvIuzfMl3+0SlWDq5OfzMlbDC
KW2vU1QkUQ0/XR5zW4sTBgJ6r2F5goL76nGmear6Xs4p3lrf37Max3m0QlavLdbH66wQdTyjBz2C
DkYDmGOpvxny78KvnrLUnLB57CmkLQqN6k0tD53P6uTyQ26uh++fcjU2AKMinagC9wSD4/sqZ/dl
S650E40ugJq8PSDhz0PkaKoQF7bj5eCbU+7dI662nYUMkk2uidhAy868jrraimWN5mrq7axTex9z
+fN3YwZVv4KhkXZhzVmhn2af4XXxibvlIWjVCeK+V5CuHxs27iwqm+vWv0/4z9t/FxYW1VCNzF1+
Djp6YkH3AOub+PJL3A6BqwReFGQa6/Ovn8GUXM2yuipStz72hLcPVdE7O59qc84tFO7/F2U1Gnnj
047y3j9BX3FkrH1GG/rDVDp7PiD/n/H4b6DVeGxAWVUqT/UJE+6zVyK3LAvvVJf1E3Hnq8Idfzj9
GHXQ8KK54S9InhRQu/885WpAjioYAF6Apd1k+/elVT16no3dbO+6u/XJcPhYSrPLdrbeojn6hxzS
47g1T9YZfbJ3YJDs3N23ppaDLL1h4I6Lm9kqRQArHhfWjKBMBnBp7xKUBb6gj6BDf9T0SaO+xHZG
4WY8GHDieoQkCzLWH+dXP06wp7cyvDmcHc06FrOIAZ+x/Z2r2GYcdAfBtQAXeLB+PsaB+RZ6o9u8
ObuQk40Duekt+3NnyximVHtjcWun/gfTDlzY4q+1XjPolHWpgzoYt4Y7LZvPpaqvRtIm7uw/tQG6
jOlAflyezVvzDE+1lDHQcYsd++Pz9S4LmqqE9rhlqbRDpKq7MvKMtAGrobD2WgO33qaLMzBSLhTM
+/Uo4XYHfgifgNj3ZRrDbXwOJ1b1SIszcqP4tOeFuRUPzicohsO3dKkYf3y6gjRBH9SkOHtNH3I4
KIlxTmSBXtldNczWgo/FEA0Kywz7I6U09FXjQKo0nrVArYqU6sXU/FpIGH2OHWze5dHGdbneU+dt
fb8lS4AK0WKZuv5+9ZSnFkwm+rOpi1foLL+4Mr0JCPl9eZhsvUgYyKDnCecTKNRXLzJ1sPL6QNWc
bYkFsZx+1IF8hrPkTV31z5dDLQvu+m74PtSymL3bwmDmAjQzLYezhzSSXdfRXLphlj8JgHEasXce
2Xuw1fwem1ynNHD0eZzupv5xaq8n8Esma48Nvfmd3r3A5Xe8eyruwYUkYxa7ohbr7oBtryLmWM3R
a4Y99+OtZeT9C1ztaGJsqiJ1qDjn0zzPR/DeHevg6kqQaPRE6ydlY8GPEFQamFm76FR/ufwBN7fU
RSWPZlwk+nFL+/isNO9blINneAAF9BgAEwRrpTibHwcDqB7hnKQSifR4OOkvlyNvvuR/A6/T4QJ7
UC0JwB09a796dmPcoHbZR0z7+V9sC0ghwEMATbH0DzEBqBm8mjOcsdIe1TTwmWYYhYwGRugeS2Bz
OryLtJoOBe+zxlVTdfZleXbEc7YYgwbocR7QfvB4+f0tf9cfUw/qk8WBfJGuriZD0beNNfpoifVb
WB/0qX7R5bSTjt6ccO9irCYCrWwug6AnZ2EvtYq6ChK4Cd53MrB/j0RlfyGGBGT+32dazYa6rbXT
zDDLNk0IBjIdErTAA+27c0dc+hY33h7EUOi2hVRxGfwfh70lmVMWmeRX9tjXNxod92fqkuIwqqY6
uJWtoV7kc4hDhhdnci7OuijdsxHQb0YxvI7LpXIK2Ddn0RcVGkPKgaobbZ8HC3K7sOz1nUn1HQON
CtiZokJdpABmCki5a7fQdlTmrXtjMvMGbJzfjV3ViTOnj9mcsiNtHTTjTr2N5rMgT6hK6zem0hff
nX+Dh/0ZqSJUZ+38reVsCvkgEK4DpibrXZpMaOPhbtZE6WTLk5OPwRvquPq73/lXKGcg28PB1uuH
AvK7otKhMY1PjmxkLCxstq0KGvxlRRvRye+j2m6x28/yDg1/j0wbKupMNB8IyzpmpncepXwZ0esf
ZpKYZzQxp5ACtPJWelkQAT+kQwCU0HQv0DVXG+aJ5t6zbw3zQ4GNPizTQaOYYr/Cf4wd+FwOyQC3
bbhefOZ+YYVd1bwUJVTfbm6WYQZ4Pv664jsdM/cIWEMWTj2/bwl9Rv/QU1ryPMklNtYFXpWlDshx
gDOHnePfD6Y7hinzisjBlTWcKL0bWXqVCve1KABj6Rll171VQdzr9lOYyuF16LuvGrrBb5lrgqju
6fpe6Mw7q4IIkK3aAxlbL8zE7IegZJYHlub0iB46fcSxaIhKoXnsGF5zJjO4MbkDZq0tgVb0jb4B
ldjU0ahzCKdAPTKoUlHhVmmki/HZyqb6jvTmrWOgmdKaALTSrXokODJUqUFDuMC8FaX0QqkdecBR
dyHGjc6iivjuG6V3BHULOCSDjjEO+TpCBlUmAXBSUWkz0HUGp47NfAYGpDTlCTiSR98eSDiRyYgB
1JivPDEXodbwOJFyaCPI4o2wVcpIxrEVcEEvXJxvG+9XXztmxIBtOrDJd6OSF/Jo1dBKiQAoRUAE
kRZ2xL2tAOCpaXsEIf7e6vqHuRRv0Og5sRf0XohKF0/KTn2fKHlzcGgOQWR7rFKPnEw+fMo68Ka4
Zz6AbA9NprKPclbOHdCOOqqHfrzGYClhNjv5V5aH9lp4qQND6OW3naqhFBsy1OngTRlWYLmHLslf
KqcWUcXRj9g46Td3AH5i9tlTlWb5jZkbDCO27PpDDyJukgosO4A6ZjENAvR1oYHjxvezex8GlGGh
1UFU3anW6bUw7ReSW+xezJ6KBA3IEeXDBdbVIElSEPO74lnwUPiNEQZcXnmk/d3nPD0WA4xCYW0z
xyOwzqEPQNxpoPS3t1DZi7KwI1GRBxNAqhQkoRBNM/2Zgf18yGkHXmnnAbgghx8ZQY+Hu8AWp4zd
th1gvlLqn/AGcuJWZG7iCKwlXYB2AyDSH4eCfgftRkRNSaAATfOfNZ1u55TbyK6DvmoEhYz6yfzk
ddAUtRbBQbUVB1v39u/BLO/KwBkjS0EIYwERRwHsCsdWO+HcoiNpxq0yInyorxkzukfL0fbZBCUy
sqGuQxkMTQGE8jlZcMfWXH/HZkJjg5v3rGe3+SD1vSkG8eBnxj002FddJquEAVZ6B6nMC6jMj6bT
tiVsTmmFbuqOZ8fZ5SQKRhufuqvbEzQlVpJ2fR5Cn02isrV+p2nLxaGqm/YGtn8RqKfOYWyAXM2Y
n8IjAWB/uCiBN9g6X0x7YJElZfOadRjCeAUyJINSGC/eL5uW993UVZ8L5gUh6dPf+C0TyGyBjvO+
VzdZT+zYxP8YUxtAW+CRQpanIiwqATiXD4SE4m2eQCeGC47Zo4adFqY6eHMHvhvuRHdGiuw/AF5l
jOs5Szw3exxRWY/l3L9Wgn31ygYUOEcYU5xOKcYVFHO8bcjVKFodVXULmBDDvUxh10bDMjv0tsJt
m3b82slUEA4EK06jyuE4tXj2IR/yeNTp/Tzp57JqUUKimYhhPF5jqeKfO8+ejzmt57DJVH6f+62O
K7sc4mpAP6BBvO8jAoQV2peBZwKfVAJFqK3yVrWoV1tsLI6WkOZRO9o61gOcmwYcd5f3bt0OHFdl
ynwz1Pg/rwaf3hImfuGC+wIMOIsyg873bj6Ohyw12sRwFZSm4PYeFC7jYYupDgV+BxDg2C590/yR
WTlYd61NMJHMR8MpP+lqfuga/5dbm6fZxNpk54MZF6DYRWDdgK5vSU6fUpFNiUbvXoRMSR5VqvZi
H8BTljcMyI85j4fA+oK1xEACEtO0rhrxKfeoPAaNVYe6zB6h0INJh5veSPBqQxs0SFDqbOxBQd/P
99VglGh6ZvOzEN4A0uKALdfiPXZbSE2mEelUXKu/FqRtoD0dxoNHiHukQ32HntwJiiX/bpw9I+rN
NIuLMsddH43qYQ1AyIP0SiyMnvLDWeIwNhfOV3v03mRBxwRiBrDdxt4NG4K6neLNl16M3tmccFWD
hJeCrzA8Koq5qxxtRo5gTzIl97lVNiEVXnUfeJkRUYoV0J4xX8fp7BKS3WTS5ZGR4aIXZHZkAaEc
25ObxdBudbEm6S9mjV1kkOy2dIT9c8jV8mf2ePY7at6WAdURZB5wjclGNEGZYzKqHKCjgDSxYbq/
OEfPcZUZ+hpIovsu618BB30Dsrw6AsMIUxJWq6Sb7Cxqus4MjQEtvqg+OZjA/FcH24RQNOKzJ9Ec
pEtOAFSBkwkQjeh3SSt2nw7GHMIGmCeVAUN5XJWnY9aCcYd0ixs6bK4PMvDruMJ6gdUshZDauymR
SAiN3CkPbs7c2DbVvGyLxQ1EevWxMqv8CKPH9hHTOYiGruofoAOrY5hsAOZuopGjlulb0JvqSrmE
hRoM1lR03z2alcdRwapAS3h8+Y6ukgBV7qisDZAOUe8NgY5qr3w5BFE31aBrjdJ9LGGweGhbMEVB
bvpu8lpF2J4MrHsOvE2B9g1lak3AKyEpVY0d+pLlU+O0fSQD5wvJ1RBKw72aDYiAO2cE6Zix3wJ3
vMiv+1vhOTz26wAUXqN5NKzhHjTXF9rldjSKqcVmSUCzHVn54NeySHJVYSAFaX8LPc2coEvsW113
DrJv6snIUh7xUquIj7nC3h9kj3nLgud61F/9tjSeu6y+t4X82Sl5w1tWP7b484carIWYtLM8UPDf
DmU7kQPt0efFTOD8MKNVjTWgK1WHAg+st7gsTugrCCJo49Ob1IABiAs2MlQYTH8VlidDZdFTN1hH
XDXLg5hVe8AOTKNZqAZHZlLf1tn4JS1sM1YmKISpTFVUu6yB0CCFJbOtWGLZjY0H/T+kncdy3Ei0
pp8IEUDCb4HyLHoncoOQRAk+YRL+6eeru7gjlSrImJ5dh7pbWQAyTx7zG2UGqevUwYD/KqoGln8v
NUPs6shYASI7KSHr+lUUOx+61d/40fjGb463Ws12VSn8mn6uhkAxLlrNwrjHjPzDFEg8jnWDKqE+
vEx1gXBHZP1WU8UTTLa9SkyDoQf16lWuIJeOpajCuJ0i+HWjeARUNgaDBQ63ajHp8js+b6uPOXTr
Tobwh5CqzpqrUu+uGrd4yjUtX+lWihC0Nrn7ckaATmjtq+PP2wo112BKpzuz4d4jYLfhoKJ1p5fX
Tp+BWUks3ycZSdofuTYvYZ8J9xUX8ggt3AQU0aSVGD4b1raf5LDyOoYmGuoF66YC9FOYXr9ue6GO
wlqctTXJfSMjI1zmxn3IZN+heBwBunKTnuJhfm8X7hBv0I/Ki05Sr7gNYufopvFV3je3idIQwG1F
F3YZOvupX6mDneivU+YOu5I+4j1+euNLMxn5z3y0D3Ycpb+nEkunwPOyaeWbTR60DgZ0Th+JjbJM
QL1xb5f7pNFuJn1ChrtBONmu2zSISkPfU/7VT9SFXWCjTH6IsY/dTIZZBJ7WvKnMeG79ESHPBSO2
uaud0EzbCQ1xOaxdESdvk9N15OQNEqVdqgW1yNVewtZFHww7HHzbs/vOX7TvfR1BYfMNRLU90dY3
jBn7ZzQnrH2lFd4GH1wQNj2+nCTPpXmHDSMg3ax7iWbuGydzXZLPFrekGTmMMbDawsMzMV8CE5kb
ajETFWVUVWHeC/gpUCuc/rs7tA9UGtO678YXlGiNUMc5DOC3DIHoHzBiwqqixn1E06mKp3QMozHr
g8Q+SfraS0c+2h0NfWpC1S0DmBxxO03Ntxx6GarA/buiixbYNRsxzXOByDxEPdOZ0zsjs9Rh6Dp+
c03CUsPioXc4cupQu+M1s4nmntw1N5I2NItp1fn2e5QMyOZ69nNry2MtIU1qmtEfJHARtIXr34bT
7uFi43K1LNelqNuXbpmfouHkZtpa160G1q2Zuu/SL9+FHK7dKjuiUn2f8lKxq/XsdapPxk99iOi7
VaafvozNCAivanGxCJDpoFJJYut3Ir3xO3LojgzsdpiOrUakOwxOMXC+5ppQELeN+2MSfiaCovKE
/l23WsS0UnCL3brLZHbKSLjE87lMXqPKGqcDOkQOlW0htJMkBjSmWcW7aCzdoyys8VYs8leX20Ct
AJtx0DdaCqGY70IirhQRYEgTVPuLD2YgL5W2fMhUfdBUWlWI81L6U+3Kmo6K6pXa4gQSh/HcL+uC
DBRp5KHmczZuWMbxbeFp5U4fFGVc596mSkPQ0fIedUl+z3F4y0x2kyO6/A2c7OnykPdGHvlr6oh+
zeCp5dA4942ZpVtt6O5bk/Isr8Hg5UI7Cd0+aiLHWiZH57/QYMfn7i4GGxNiTMlcw0djFmA4Yjt9
o0LHTIpNPjU/snRATw/fkrUpvWZllONtW7rwS/ompTLij1SpxM2YDF04IaKOELnclc6ShBmOoaGh
lIYNkYXA/ZQi9+1lQ6hp2f2UuDd6QxRBrm9EVRtJXIBX5kZ29ru7cAeTRaQvnXFKjdQ9V9mtNMiE
T738FQqbiOUODac/fSz0utk7M7mXksNu9Ly7HrLhTWk6d/OYXLWlGFaMemMEpE28JvzS25d5fD1Y
KLsUUeGv43iJryxDHwJrEUhgm917M88LcuK2jcmxYdwq0qctAvrlSulwhcFEqV2cNkdZ9VG4FJVL
0qT8UIr4Q/VEt6oYaBGk7TdTx8snEtHKUDr7nCTXX9r7saU8MfqIzsLcz9ul8qiZmibb5mAm0fp1
kyDSbbUWotmngmK9t41ftWEmmyXV9ph63hhm1AXTqD1VVd0HonTVz7ah5dlSUK7nRCDunGTpxmPj
oHnaxBsk7Z4mRAoDoTMjiMVAlJHznTSZ7Dt64a2R332zloEORD5P67HUzE3X2relqb1LM6+3Aqnk
dCgOaGM/1ip/UkN7aEsrQ2K6ecAdr9w52RSt8bVLAv5nfd0KH/VuO+5/oSl+26TuN/jsNUl1bH4n
0erWaevrgSbzMjCXvt9FzTwea6qInZl1t01W7Me5Mu7aTt3BPS83ca6moJ3Ldq98+dAJ2ChTjjdB
Pau7YTSMTTmiIesmLm7NjJncF8wgxlBgS7Gr1bDs/JEuTAGN+sHKSo0NtzzbfnxoaraaankQGWmv
ZYN2cJ0uS9DX/p0wtadWc+TajpCZLJfxkGnNuKvj9Cou/ZukmG7HCm/gxUoLwIDLDJuMQDIbndhE
dYQ/L2bVqzgxrRWy6tU6jaaiobyVd3WP34XgplkCzaLiX3S3C4Zp+TByYeDWGj9YNfmrmBC0y3w6
sgnkTfQ2GEvTkQqyRjCoThuNVqlVPPhmldGRKrpgrqnQcbNotvRLvNdBZ46X6VG+JYPywnyuh/tJ
ueWjZY4Wbg0ZLImENhlArkeBGe7Krr2fsdPUYeabUyj95rroKhxAZDxQMZKeUGyKo5JIPfeaSNed
lTghjgj1Rgn7ZdAHPlEf3Xgn43grb1UwmrQhXaan21ZCK4yFBH+MpOssnpah/pa5o3GjPDLXStJW
dThy65Sx8do3+UZ9nd5Ir8IZaiqM66LI3kWp1KaNehQp3UIQlQCjA8jRVg3I+ICTeNeO6e9Oc6+t
obEC2hLXsyBTErVf7+vebug89MnanwB8+kaNHy6q2PapPUCn/UGhzIUOxYArAw3eG8cpxu0c1w9L
1LzYMlrWztLlYZuZOzLVh1wfyl2mD3pgxjU2H452MgvI5Y1WIc5TWNKhkzRe67Tv1nUtfs/SyLYW
NFkqInZJMpt3vpHggjIAAOPuuetdcko0Bm89l4mMlWHgrovuiiNqv47T4GN00uRbYba/9cp59DLs
PiMkY1aJofC9HZMDyerA34t/is2XTZJ+CLFWfBjNrFxllEKJISAaRfnw1pe53Ha6WwZJS1dYGOwz
X+SOzi1Y7zt9EVwC+vOJfR+ObaoHCBa1SKniAGIXatzMfZ6vixpPgXZofrhiuK0iivdIXhlJteM6
etRSyIfQuelXOnQsZNNuZrN7Wjzl3tg9Liy0QdUd3TRtneZjEvrg4GiXTlft5E1bUxvg8LlZHhCJ
+xDXxGM1ok+vizypA83xr6oYnXJrrJpTXJcnZ5ksNJvMXHtT9mwrV27/p++sDP/JH6nx567JP7LK
iDax6MfrWEy/HbghyAhN+6WkMNBKuUfnmPao4hb34Q+2lpx/u5plrJ2UVkqppnalurJAx39IMODO
nrvMGtZ9PhXrBCDuHadKv2Z0f+Vb/FdZt9xFef6h2XNMq9h7aHMsx1QzAcU3jXTjmFaxodC8YRB5
HMrmB54/e2xZcirD9taz2hfloBRQtmYV+n4Zrc04uYX88TS4g7GKUddcRUWzgSNxLxVmD9RA5Up0
XDq2/NV3xRTQvhmI3hiY1m3lYhBjMBGZ3TlQ1InvQ+p3xwmkNB0Sr28CsZgm5S9FIerpIuH31fU+
r7iHelH+tmrRI5TcXU9GXewSe15rdHLRLHC8YE6W26HPf5DJb6uJQ4b0QZj4JsU+HAUCWPqs024M
GdGnV4VLke3mGt3grjWvMswstyTVJBVkrrtRn0xE/Mv4xtbKb71fLJsS5xGjboo1lsGvyMJmQZsX
72DksmDM57vaHu/poLq0AOmGtDWGErBgw0XYXKq2vmSrYrSSJ6cUeyvRr6el/Kal2nLAvTKkCCJn
MaPlncmStS7GcTtCtd1Uerfnd8ZPqUYYctPEXSOTODBRbF8Lm8rBkJm8Ahe1mzWtv4PrMF0Zdj/c
GI24bpY6Ix13DXDMZbdr+4HTVFZmRqBMj5qp7mMrfUXN62roW9Ljkvoty20y8aXx10OXvYisi1ex
R3Tv5/p+oncWUNatJ2W/zxM8h1mZb05p7euKg1Nr412FDHgwet3y0+0nBQEWmmSoxVG8dfr+Dt5v
yfxDfaAoCmTQxI2tjIHG06tkngYI/IdDCOGblAOFrCVWUx7T9J9E9pR4S0J1CSubcO45G9OrXrrT
KfWZhPlu7O/RyqtuDCvegkam8knNu1Rit5PHz6n0v3kdsg+xXTe7PB1h5ak3L0rDskzk0ZZ4WGGL
sdeSQrurCv9+aXTa8zqZdm8a0Urm6W89yXd6trzk0j40bZpiGF21aw2nqMD3ygKxfRzYjNK4bhL/
sXLNCBUcNw6tYnlIoZyMMzT9qKrvetVUQSuq9yzrHoU5zcynyFQXbBCOKBHd8fz1wfMqF4el1uPF
uNlhGkSEy1v3YeoQJZtYrw4jwrLYW/S3XeS8aV3L20ubb8prozXYsWad2869W6qj0u0bpkHUq+7k
4ro5OsfMGX5mukMbsciSFfeps4kzvX4Q7pQERlK/lVr+LWsHdfBa8Zj6oPhaJ3ueuvZ3gzAJ9u7T
tqaWCDMz6sNeUormpslfa36nqn1MSGUoGW+jVm2mfvDXqDZlQdIkXCLc4vRhX0bbeKhOzkJqTr+X
lU/LvcjRlTVfnNTf2I6HkQOMaYp3LGTa6VekAciJpf49Hdut5qh6OzX/wcMPKO9J0MHAydM4B0r6
TV5mwiu1HcUY1kPzOkvb7UDK8PnQ/uLY+Y9lzgbq9HDTtOtAmlbdj6i4KqPfdfMxOa+R2P//LXQ2
SbeLInW60ohReLZD5ZC50k1RcdhXe3CHXzzVJZgA78x10GtA68w6gyIAb8gKp0YfmPEzFNQGczCP
0b1SzrFkXF6v4nKovmClfLXm2ZvMHTqPQy+q/dwhYhoHWtkEgC+COPpCS+YSTuXPhzt7k5pHhWub
0t31OEeuvHSwQrfrijDSOm3z+Ue7BAb6c6nTv/8DdwR6pZJA/4COpE5AD23T1u2T29bXkSphG+L3
GDcv/39LnsF/LH1RuhPX3b4DWht0tv5SRdOBnuJrZmXYR1VH5cfrz9e8hFz54zHPkT953Bo9qjvF
wYGWuvfGST1PaRLvPl/lEsYPRBMREiI95hRnCA8ABUyDFgDcc9pXr9mssidvtC2u6SVaO2LRb7Wq
zcLZK5iQmHr1Bab84rb5Y/kzKFAeYwalz2ayd4riepHWZlQ6eZS//fwpLx6DP5Y5O3pC0pAbqsHZ
kcdoN4lueEGnRue2hY0eJjXolc/XuyQdD5bq/77Ws3Mnbdg2qgZ1Xcma2Rz2SFl2F9OGmFTzEGvd
u9NMG2DFB1lOu7L6KtRcfK2Ywli0mn3/HwjlYst4sfmu+6LJVggkX9VqBqXzFb3j4mv9Y5mzr4fb
VpctrZ/AXIqNnSNr9zrVqmwTDxlPmuA98vlr/eqxzj4jmdxiSMdAwGiOVxVNTWfMNk33hb7n/0Bo
zzFjPrKNBtBQuGbnrBUyOadly0S7xN9Oj80Sh1l8p+tEzvmjm56fT9YRzbW3rOrmv0TRP1Y+2zbl
1Hb+kHf9vpDZtcHwUbNqfPbqL5T4L75HLqCTLZGAdXYWrB1uvbiPrH5vA0Fh5jmr4wQEZD/NgG4+
/2TWxWj9x1pn0bp081rKGI0xKendhtqgudTXLmUx5SaUtEBLk/RhrPXhbtKt7gGHqYzRmVmUOWVQ
q33TCiP9HePK+NRhxtgHndtNS+gZoMig6DVvTaO3vwDzVHvZ1fp9ObpOyfQfSV3mUjg4hB0Yh2E7
yygSYdFHcfUhAAe4KzUO1rAyO1rajI1R1AkybK8OY1Grj2ZcFsbZ7rNRGe2vdHI1tULixUAELLWx
nzVrJ+pCDau5hvHFZNEP9iKGIximTiT8iyZe8jzuNrNK3AIgjNZdyUnPv2JBXP6Q6PuhYEQ1f55S
NLnlTItHG9X3FI3cYv6JJTkQl078By4EG+V/FzrbmI0llzIfsmWf+jfoF+LGiwWU8/q1Nf3lyAm2
EUXJk43JuUIS4FPCiqON+0oByMUHoJHvljEwAYXScN8ZGJ/vRqPsgWig3cUYwGcrnPCW4kGi251+
cSJPR+GfWOBgLgmlBcrduTDKMnaOqOpi2U/NfrCOgC4CKUySxKdkjL46K1+sJf5ObHq/0eJJWFic
jMJekWbHoY2F7X/A+bJfTFgmaBjr53smEmORF34NzjefIwyoFADI9nmgAhyG/+CBw0dkY570DO1/
5FzzuU2zBX7yTjK6fQSwba/6NIooUfGVfkZFUNvzMdTKLPDj/DzwXPhwfy199jLjLtaKbm70/Wxd
dceyvcuc90jeTl/pwl9IoJDyREj4JE2oe+cSkSkAMqm51CqF7uCbK6XGjZRkm2leqkevtNVKj5Mq
cNroRZ+Fevr8KU837Nn2/HN1U/97y2SCDnKjOkx9I/2uSzrmNUwIPl/jQgT/a40zXpKj9/no4F2x
7zowlAobWqrqU1grJrqTkbbJ8i8A1RfCGsHUBkrkWR4Ctmf3E72gwYwMb9i3Fp1XI5m2DZozhZd/
cQ9egvX7eAlRjqET5pv+2UL+PM3i5LKzq82mL3GrToonU3X4CZO8eYIOKtbMK3AiDaNgtQBsErlp
dRu9bdL+i9d86aFBZfFL0NfR0Yv++1P6i9to7hB7u8Qxb1EO2o298dqU5RfPfHkZBqku0fXEpv97
GRfI4YxTd35IqrZDhxvSgozn8T72+uSLz3j59VLDwJhGHOkfZrsavLzDMT7dL/M4YEU6uDjsoji6
zYVIUICXMqwd+aYD2kHre8xDY+yTLwqcS3FA0KwQzgnAThD6+3lVO+nLHIOrsmYuRu+6iRilKcZs
1ePC7P7//agwtzUdOJ4WV9jp5f9Zmuq6auPUcnedkt4PkOfWfTXU2u8yT7RhxfAYIPdswnqrGYSL
Lxa/+KSwZGwA+5ydc65d7p6Ysrqo9/E4uCt3Os28MZ50wPhUtfpe5/+hQvXpBCHpwkGlo3X2apmA
l0A1TzdJOsXbHiw3mEDb+6KWurRheSAeCswpqkNn5yIC9DgbcZUcslZvjrVp03qCv5KsGmG4j59/
vwsFjc9XQ4mVxeDBnD1Rpg1WwQiMxhN+JVqdhOKEgs42BoDX/7ASSxF2HLiD58yKHne4eMTscGeJ
alo1owDyKMdN5Z4mmyp5+Hy1S1vDJLIglScQDDv/UpFSlGl+We6z/OikTqjZ11P23R+iTSO+chS5
dCXBkEKViQuf2G3+fQbAZmAblclqvxSu8ZZO2EpoTiG3/+GJwJH48FIQnDjPYmZXH8vFxuIy60oV
Qk9RYQYk9zYrKyvIsvJH3RX9/vM1L8Yz0sz/XfQsCx5LBcMItsR+6PvhfsyAFYppvIuFB8caJq3t
Be5Qi02muz5uVihSbWupF6+f/4yLLxjxeio3cbq7zg6EMBrZmrVC40djqtcPwO0j2x+/qIIvrWKx
U3SqGvS8/3nBWVaDJonxW7K8cWPVlVoVufmVSv2l3ILMSaDMwyJ4p/29WQYxkl7ndn5gMOPZq9FG
GIKpYWFaWwgL6VUumhJeimbUr1pRM1H8/FVeOu8wjUy0xLAP8s/PexmN89KrJT7Uvp3eVBDgAHYb
vfuYJ1H6HgunNr9Y8VI0Y/B/Gr2i78i48O8HXgbbz1UMIXqAGgKTZqUz93b1r9w2Lh34P5Y599qb
Yvp3Gv4lu0L31oatbZDeujVBAIw2GETTL6z/EM9oISImDukaKPfZzdcDABiRhcn3g17D+jGnfHiI
h5JSOde4nUG1OAhEff71DMHL+jv7JXlz/ucM6Pq/omlqacaSsSyEj8VceUm00VPthNNajb69rY36
HnOCjcvMXkdXu1cMewv54/Pf8O8OQv4KyT16+r7NP50996SPyORFQ4OqTvFg5+29YAQFerK5sabl
iyL8373D7XfaqbhCYRh23rYRfl0OuezK/WSBYnddAEzXlf1FwXtxEZu2EJ0vssNzpqu+DAO4hrrY
u3a7XSyEzzG9H39+/tb+PfYID5wkU07C1YKO/d+nwI3Kvi2acdjY6kTAhjUWZjBUGk2G+lJea7G7
c7T0i0zwwpP9tegp4v2RnDG3yuCtU6kxZltPpRGUUq2W9IuP9G/c5NFglP+PwjO17+lk/rFKNnmN
aLtW7sde7fvUuNIkXMLPX9+FTYe2CnHzlFcj1nwWRNzOIdEtUGCsqjszfu+sJXAk8932i3UuNGN4
GLQ8dLxrdAsthb8fZh7ahPxvRmgR5zgrsFHiBqZwMhMLPKzri8BeZDvtBnTzvql6UccYdy8Abplf
1hvwjnG2/fzJL35DqGQ4D5Je/FNtD01fixqdWphv6tVvl1XqR6+1OT19vszFj0iTRCDHiN/beTRr
omYAOWi2e1kmJvQ08CZOVoybz1cxLn1H5EUIYSiN/SvdHDuJ38aZP+2THjWmEOBL+VZHif1hpQmn
oOjzI4IxxZ2ZevaT1VqmXJdzCTpboipKsuik+RHZXpntepWOy6rXvK5fkS1lxhfZwL/3CVKfOJac
ZMqQKDuvLQZ8CwYXctW+a+7r5egNzVZUehhRVthfRPWLL4VFhMd+Q737bM+hKdoxDU36/WCDYbQb
uazN1vWetRi/3bmO5Bdf4eJ6p5Nk+DQdUAj4e49XkSxyAFQL+kLNXsniXmY5XWmSj3nq3z7/4pfi
Hn4i/7vWWQiaTV2OUWpr4HSQY0hdaIWL+YKMwhw0jfto42ASAMLPvirEL+3n09yZ3JVw8U/R7+ST
nOsYpwfEuLRrbtRq5Xr9HMALhERmArHL4tzb9EtUn+ThEFYbrXyLCfnt4Ez1MXKLboWn81fDgUun
+aTOfEr8UD09P2ZoAPiggmNzj579GlUF3BKKjVGa/yHwEytM5CoNVGHOq5/EMkAZpnW6Lyb7yWuq
O9hcmzTSv0gFLj0Nqpi6eZItQTXlLJctJtUuXjvOe0A5126t4zDhhpNWfXE+LmU9FHL0U9mrSKqd
C/l5cZN0RqPEPs7FYo1BYYrKBwdsxPGR+3aGmBoDyWgZyFtQqnyZ3UzGot2nrosLOWyfUW4yz/Ye
P9/bl0IEvXaUqMltUaM8f3zNnxo3MRE50ePX0jXiHy4D42CYx34HlNlcJUOJEcjni16Y1WG9iLS+
wKD41DI8ixaGXo2tM0bZQVeMOD3YWreqhQJmV6mxqvsYYjdEwJ2MumaXpDZ3U2Q1MMfUL11ABBXI
E33xky6dNR+9cexoDAYG5xJ+BtKjIwo9zR5OGnTuSRdXSwE36fMHP13xZ6kvxZ/PJYhC1b9S/KiL
Z2IpF30f6W+9C9Rt+a6oOaPyTbRDaLivrvUFlOTC9hZ0thzuKbyg/7kCoNOVCUi+6lAPFn7TiUi7
JRRpTjvmVJrVXzzghddIGUHbkPwZDaLz19hgyNZNUW7uo8xstnU1Tdfgu40vIuPlVdBtohfKw523
YcypVo1sIo0WVrkqrfI6q+Mv3htV1YVvJdA89gVFO/4aZyfDih0ZF9JO9q3tH2SsrWKJ71fbwDEx
EsPbFqCUi3S+0Qv/ejHnu6RxN5CBAfu6Zrlql+W2duVLTA0O3q8Ka7c6dob33gI1i6o7v4oSsJnR
EePT9RjPz/ECisn2FwOVhmLTLcaKWnCV6PENtnPX3gBo2ZYnkdHvdvuhg+V2J/kwS+2QLPbbkA03
o1ujlzWvbZh+MhZPyRBdz3NywzTjp6jaRwBrm85HZH7OfunySaCvi7LdoYJvH8XQLbMGbOTwVvXx
0RrnboNxPayrIl71ZIyOpW1EWb0pExkRQBBFkr7AH1v7imaJNbzZZXXXiCHwKnPVKprG0y/ZoUhj
WupJLq0dJH30FqFMBefC+zlp4zMixQcBZH1TaN61mJ1tQ4DDiz2sjPmqBmMB66qHN6WnQVFz6Vkp
JDBEkjd9lt8z330bIThlufHdRpKZCfAuTToEfgb/Pkub2xOAuE/ljQfYc5bTrnW8VdTkz6nvbCOj
PAx5tCqqce0A4Fo0/0nMwzcV6WEJJzBX5T5XzZM2W+7WnhXTtvEqdkHCStQjQtX7Vz1/0nt6kCfG
uz3m27TOt42BOaZhv3VJonBDlxtpesfGaa5cq923ibXvRoi88Hz2ugsppdc6a+c383Yohl1h6L+9
BO95M3G2bjzsjCF7nBDkqJpfFejubjBXfpffmbN+4C0eUBr/gZ+ogZSCdSRxOTRWuTdSS8FkTmxY
0/Emktr3KFFu0E/uAyBgFSS+t6/04bBgfavG4rnyyk2RR2FhWGFllpTd2t3sjXeyhdKv8uhD5ozA
zGwSASRlv4FSm3YzzAfD+I0auBW2kOAQ4N9pfiZXsWl/1JO18ap6ZbddFia6Rt8CBRU4CeBhtXU8
woFCPNQqkD2z5Rriw3GZq+uyw2dWqp9ear4Ccg/QwdpLCVE3co/IID52WQF4uaXz6T/H9Qm/EbuH
arI+JtgpnjlClly6YyQxLcES6iSjMASZMB5hG9/LNjZZaHQ30zjpaCZ0u8Xtf3Zw3FdJzVXiTgOe
6MVVov9yO3MIjHyBHgmJdDNF1sFGZ6ShsAmAkl1FfVoEtUE7q8sxNGvSmXu6uLbMZd1Z5J2gWX2V
HBoNpJ7ejx+tY7QwemJ3WyeqXyHLALR+jLdK+O+oJDhBa/BKyxQtkmgpN6aBREk+fgBCP5FWrgp7
fi1gaq/xpPpmN765VY0vd6geyHAcpPk91XILloOBK1GySpZ6n8WAG8y8WUE7hBXYomUwfsD5N0Iw
Mx+qQLhlkF4ohFavhk4e5t74gT12EY6xBPI0H4XiLjKnG804Mb2156aOIIrUbEuvPnrRAoYfoKqd
fG9lcZVHFtlBrq/LFumZohIwfewPt+n3VuvTe4fTIJOD7Vm3aez+Es6w0iT8uEz/2ebmE8SbtT1N
a/LeXTXAjnehPrqMQsciKdfS7jdUbm2QeE0G84ogkEvpbsDHPs/dfF1UJ4+ubEd18d7B3Iya5KFt
vN9+5fEOi9C0og3tx0dXjldeBTp6NMYj9KPQVD0jD00PIKVuHYw3oGbM94tGbHEzl0Z+9Nz7y4jk
d3bXY084mPUqqoenKbPm0BmH18l0b5xa/2DfbJVSN3HmXo262PSmsylK7X0sfajxxlbTkrVaMgsJ
Re/BjvJfTWuolSqaFYa9hxhho7FxICY030Q0XyHts/dTNDWK3HgWAq7BNN4Ic351cneVdskRef84
SCU3nlEh3K6Ze2QdtmWPSAgWZeZS/WCQ8OzrYPI9K75ZgGMHSoPi6M/WByoj36PO/58YupWygsCO
ylEzgONu5y70p+K6J46wU+8hhtZ4WlU3bmUdtErHHWiu1pRUx6ms1drLa/y80FAYlvmqquJbsK8n
5+GOA65/N3NOry7NQ9TKQ2uaB7v48O3hzvXaXypLH1wnR46j4HqBydREZpgUw80wjhsjy28a5wW0
eIU2D6j6pURECYeBwpYyyGOSY8PS0IJaBGoinhPkAmRPqduPkIfKUPj+Y7JUYxCP6I5YjY9Sj7un
i/vSm+V2iKspzEfrIxHdEnSF8VzqXhO0UIq0ZIEirz7swfihxoVrLsr2rp/vKn208HSQK0TpHioJ
kVDTp0fdQn6ANtEVPHiXk2a9dFF0NUz+0c5sOPC5vZVp9nuANgx46iH2h3Wlyw1k4z6QlPjIaNzl
frRCDCCsPGM3TcVHky4v8VLdD4Z1O8Ahcf3kxRDNJgYIGERygJ6mtRgnGlqQ9uaqH2/QLzi68YyE
JJJSmqYwrYGk3sBwnbX0sVqM9SiKezG5K5LYnS+yrQ4VlxjJAE7rD6I19m7/rZEwQHpSk8S/Fv6y
7kdtCrQ5EkhBQGkcCW6Q1q61/tG2x4ofoaDD5nkatJWW0yl155Wb4djdQdgjHk7voK0gvtrROmvU
u641YFOmtVsUT00K5s6AwQSaksA4s2NQXnoxSrUxbPmzEhB+olx/qUt3M0zZLZSUm7q3blBCqgO/
xomqjndlQRe8datlDe4UUQ2qAelwbzrDEY2YImyK+MOoljenonnuaE8GITqQWemG8NhOZKPbIXev
kQa7UlYcOsreFQiL1rWDMoVuBMYYbWTcwDkurrPE2c1xsi6W7Ng67Y2LPwJF3Y88Ea+MoB8FY80A
htxx/j+kndeO3EoSpp+IAJn0t+VZbdRqtewNIUvvPZ9+P2p3R1VsogjpzNUAfaCoTKaJjPgNthhS
HH7KJe0swl/6qKKiL++Lpn+Bb+mCTFde5CCN97Y3fudVQB7jP2MUZx0MZdybvv5d7TNpBx7qnPj2
B73UPiUy3Lk2Ogls1tBSKU5ZzpvQl8I7I/HuynbkvM9kGFnpyWgT1Hd8/cF1+5LcUH+IS1SAMo2S
kwt5qspp2tfDSTUq+Da1bh1EHm5lq8y2JWlon5koQJpcRms6gQvVEtTkbdADmkFJcV5bx1MpGjud
qkxmQJ/vgUQVTxYaJKIqdrY+0I/6dvtRtfAa4PFOMwDcmcnDelYKog4kR0nsRc5Y5bJTxaQOFXK9
K2+OpWFRi+GdDOyE4sesehv6UI6ztNGcEVnwmgwJTeqd4aUbGnltJ298Y62Ou/BYBOoBAoMml0WT
ZhYRUSozj31Xcmw7F3tDytIt8IHsnmv2m9HlOgr9ebSvY7fdyo0cbG/P6sLDEYFTvKMmA11M+Gaz
2o8t5Qhf9E6mh+hfSIp8tjKj3ehFY+7/PhTVACzT6Mfg+jULJVmdUKGGNYc0zO5L0/ulIJgZmGsL
c+FBp7HNMPWmZgiAaDafuKzUdSWjloLF9kPq2c+0DB9w/ERuIhdHOQ7WnpCvH5B8Pc3AeWvqPs/r
/ZCUZTumnwJj88E3j1aKCgcEqbB7e3v6FGuaoFlZgbYP7VhALACf5zvALbskKXo3OHt+6qJgr+Gq
16Zh89YPI/HDnrRrzbKtz1bVICubpOpORml8O/JIfQg7jtfIQ8BrzLJuh2aR/12pcuEoVRvz0xvm
S2vMe9nVAwBdcrvvOVyPZtoPe3Q67XsS8PR+TEnyC/QDol2K6AsMD6TvElzt7ey7PebVx6hSpDNO
DMr7voiKYCcnZvpgqA3+sg1ykZCdYcRKgQ3dPaZgXtQqCiWNGqGBJyATYYHZH4q4kj8mbi8/ymms
78O8NlF66aIvpZJVDzUE5y3Ez55HY6i/QW5w2PZN5TlWYLbnNE9y/l8EpbfrxKlyRzvnlSYFb6C2
x2juAWn6WJp9rWxGGyncjexOjM7YAnxoky7Fgx0fRyHQzSq0PkQb3VKCHTBJ7AQBQFuPiVYP06Sn
W1WniBVKQd1tmzEMK6oCdODRROvPet76W/yDGu9sUknfhW1Fmwl1FfmEspaJdpf4JnuJyuswcD/i
kIkmjiYN/SHIRB7s+K+HY1hlxVuD0SlAwEJ0/aKJ7WyMku+okhvuZXcsd7qoZJTCveZex2Ty0U9R
NkuRudmg/aE91uQ6MO21CuaZp58g7vMohRMZ7EhSm1OlG2oFwjvMfqnUYL/XLiJzAJF0mIF1aR36
PKynA08YMU4QdvIEUkvbDshWnZIGIn/Ujf6dm6jqUyxGsUNnSNkWRWNsxr4In/TS8tCxB9+19Ttg
2pNv3E5vJCTRRp7yhdFnd2OXmRBIYcErpT/sIP0P/Rm5B/t9oLjNzgPEcUoNphYvbO0ztG79QSiA
SbLOlWyY4s3XBhLMPZ5DzUdXN1EaUA03KzcySiRb6kljRJKrBsERPTLvjR3ExWMRBohIVa2+N6IG
CiOipgc/RMrMHHMUc2JajzrWmC6U3FRqnpEnSt/lYTPepTLdoI03IovXtHn1qKC28NWKTenZVdv2
KHobAUZThVGfhd5RV0vlUEW59tWS+uTX7ZNg4cxGSIT/UbSa7OSmv190MS23QR61rlxIHeG3sBHv
shreI6LtK8XshbuQOinAWdCz9PHnzZd4hC6SNb7pWAnK0YU68MxRKmWHJW+9yUWt7nKc6p2ejmew
UmBUFm570FBCTK7bgFzmZTlrgGjLEzE4l1bdSe/7XLKPqmjIMdFNtL6XXtm+uE3snhHATR5VU59k
MUORWxs/rpI7qaNveGgB3aOtonL+7P7+E1CRtEGjTV6r80N/UBSk05IYdJ0WmifaFhmqk2mDoscY
rVybC/cZXmuKie4Ybd5XMzGiZgbdxeOAqwPEbj51wae6/WEMHznw/mFUhonLOTgGTbwyBAC4WMCL
0C34Zm7yDKFUQVfVqkCjet5KqKVRketMcAkWMfnW9Ro2LKoyuQRw0G/JqIqmMSdVPGpKev4j5hbZ
l1ixr8Rc2jeXMbXrmMjuCKuqLQSTvVI4tRvUJ1vz0zdUyNyVrtZC35Jvhk/E1PkQr/sMsuUimiHs
U6s9ow6iBSmlrXPN6/D2OlyOY1u/+xkk4bNpTJBoKzz6106G7gO09aG3qq3lZ/K30s0QHXZTGUHU
2zEXpxGQFH5VhIXBdj2NgTwW0ai4ybkExOxBPNT0d3VjdzwahVab/zHa7KMlwqVSM+jjKQ3fJ328
g/aIMsxat39xOZLz0+oEcYav2PWYPKgQvoa636np6u/KgBRdX4Z3cd+jMa18jhTl5+05XIynwfKY
APR0omZdBy506Bc1mk8KiK+meFSZPXoq28G/twDw3w62uEg0wF+qztBe4TKaUlY8A19vp5Gr4EVS
MiLknolqr+gS/ws1xyJZWZeLawTIlaVjDGiAIbuezzBDshupaN/RPe8BetJL0mu/arn/eHtk08ef
Z8TmnzDmjGHhIZGVIteHXnTnvsFRfFtp6v5fQnATUaIUgEtnK6MKEAXLghjrdeHWiMgAizfjQHdu
R1meL1AAU8eQBThfD3aP2BgH80n0b1Cd0gxzN7TtykdZXAeAG8l8+Cqc8dcfpdeKNlbClhd01p8a
/4OnGhuzJkdqV54qi6MBQQkUjhMe+8PrQG1rZXLlyYrDu/ZcFcXR7f09OePhHyYN7AC4Xl6TQESv
w5R+k5N4Yx8wNOku8KMD2hL7YaxXpm1xNEh40B8E4o5RwXWYGN3RwtboXpQhOjCUUG3wfaozaij+
3B7QwnIGqw+EB2arwRNvNiA3hFWaokd1MrXK+1S6dciTLej3t6MspHWQvlR5shia8E2zr4MagAyz
VPccBd3h5LseyKj3vjNaHhqIEPTq3+9Ri8eqrJAsiSmDuZ6+UPWTrA7i2Ml4+iPa+0U03dfbI1qY
t6sQ4joE0vVKYmptcHazwv6qJxSKeZO7a4DkhYVAPUGmqMAl8dpmUId5bKRF454GuT7GgXZA9Ovo
o9vy16MhDOZW3A3gb+a5pWYXKGMjXeCgN3o/uO6HSk8/3Q6xcBJchpjLF6S8uJO0Lbnuytp46lFu
dJoE7eA06jVouLq3QmtcnDkclMEGwmlU5/ATVDs6wDeu50QiOEiDeEjMbNt7axyAhXVgKwrUyenW
AQgx2z8UUDu5hkSFoFmLrFJAPSZc+TiLIxGMAmb9BG2ZXQdmUVhWr+NaaBUI0NZtgOJkXZ09/Npu
f6LFQFTmJi4BZ8L81EltW4uDabGpXlG6W2mo9R7e4tQo91BMEn99yIEfoSyHoYgGavXVF5KLKka4
yjgVdXwy3OYXu/SZKt7n26N6nfcQRpjgvnnccd3Npq8mV3CH1IL4WTRvuPBOaDHfKRh08d+/x/Tu
5+1wrydxQsVMpoFMogWQ8/pg0PrajaQUtyWLwgDQilEqvL0Uu7TUTaqQ9v52uOmfu05HQMXIVFH5
5TzL56PzNSo1rcUktmTNG6GKR3CNjhZmD2M8adMGiBmVJ8T+1k6m1wv/OvD094uKgNp7vQ3G1DyV
aoWBA/6+u7HK1tbIUhR4tFxMVCA5z2cXoZ9LbSXxFHFK2cMT1MQ5QdrpvkRKdHselwOxDgEfUhuf
fzZJqys9r3Fumpq1uLbcx0q5UttYWBmKTf79/0K8yhxzX/JCLC8c4Glb+vY1oI6EEp3693BwAeKc
2xwkuC4bcxhlMzREaqLBUXL36NGpylGA0pQCRpR6vD1tC+DD61jTsX+xDBBJltvOFbajp30FcqiI
3wCq93Zqjmoe1r/c8KaevsSQ9Xb4ajZ7y5TSHWIJkGZJpla+4sIU63he/6ZgmEAvZ5svwxi3Fo1v
Ia6Z/MiVAUCM/SFXx5W7bDEMwGeFJhQEy3kHwytRbgkk1TypVr0NlOapkxosOqwVkPXrrIm5NXjQ
KNPyf3VABlU0Bq2exGeI+NYbQKrhoxXEyj7Ia3mPKM5n0rrQ8ZVSWpnG13c1gc1pbDJtBrzwrj9q
kltGPGgID9SN+04OgnuRWhBkXSQeeDDeXkELGw87QUGP5ndyOK/4qVkdDrESKQ4F0/foHH4f3LVy
1tLnugwxO6rsdEiqyKjsE4IOWAWoSXaeWn5AflFNvz0aZTEWMM+JdiuTSU1/v9gPlYS+MRrHsFP7
tLf2UTQYJxVIuXZsTao/dEYmpnzr5yg+YttFw1czwvHZ545CYDEtinQ7SugW64WZtVv4Fh0GQtEQ
dLvbP3ThVqQMQNWBK9g0X4GT5dR0B8S6W8cfn3Sz2lgAlWI825ujWH0ELnxiNgnp8kRTsq35IW5F
rVt6SgGIicYz91OivKgYjp9uj2hh0V5FmXbTxczTmEOfv0KpTTIdL/tYpF/rAOCB7K184oUvzAOQ
o5WHGfoO85sCpQxNHaLQd+iXDzupSZ70fjhpid6vBFrY/peB5vdF3IZ+gGFT4BhJ+FnElKURLJeb
o9y4x8F1hPn59gQufqY/AzNnr6bSpBWLZdTo5LG0N5tk54btynWxHILMZzo4AcDOrvMM2bDQH2AF
xm126NzsvpGNv36YCRJxPs10aFIvnG3AqAwyJGJMiO4t+udGuxdBsnIuL640FQ/U6XiceOHXK81t
QrK5XonPkiw2XhiIt8jjVocIy7i3VbGmyLbAMp5GZFH9hPU+tUauw2VhXWQKnidOOYSf1AAfFpC1
20RB+DrJ07Mf2NvIjrfamD2IRvp0e1EsnBNXwWf3u5Ux0XC6k7NSGuJx6AtriziuRSoBZ0L1Fe2D
b4pvt2MurhJGS9Y+cdPnD4NMxlYhryzdKYax/VB2kg/uMLRXRra4j6cu+mROLV61A3DgSPD2Uz1H
lTFKKepDiMcy/dPn24NZCzMN9uJY6hUwpdjAAPZO3CMy9weY2i/KGO9uh1lck/BMsACGa4KIw3UY
L1WoEKZDCV0n3LhetE/FiWnc5LZ/uB1pcT0iAIPxqU5J/lUhWc8RS2hVeoHCRdvd9e+DobkLRP3O
kOyDQZ2yG0xkyvXPqVSuAB8WJtOiCsLxYbC9X9HDVTPLYt1Fbw3B7XJXY6sFZjgF5Sp71kphbOFh
xfEOEw+KDP3m+a6LdNEUoz+aDgoaiLmOorSNzRCneNP0af3DgPXwJZFC90tRGtIPJDWTtUbLwta7
+gWzrQeerY2Axo5Oh11vWL/Q/sRb9qfQ+o3291wl6mQXo50dzFWhC9erwWY0Pg34IU+RAe7e18oa
v39hmRKHeqOtUAm055en4VXagPSRdcq79Jnt/U0TfrcpLduBFPDh9kJdifXq/rQyTKuiInQijy+X
ffWQd8m8OyVc4/AvBYJIRpmbITGPswO6kcMAN1PcRcwBP77CeEEi4UyhesIuDytgsaXdZ+G+Ch+L
HHPCwV1v9Ba5ZUUZFetE5bP8afQ8WUHydbtGx0TAU7QR1WwJdnvaJgc39qWjwNxuJTNRftOoZmUH
i9cPcDwgAdQmZy8EzzOswJN718FhLNcPqNc0Jnmq1Y6bZOBUfYzDof6QhWOvb8fCyjIcCeTMxGoh
Fd2hHHDG2soD2JyNMGOgbkMMdHYX2jhZbSQPSOumblA7FIr1MmAfFW6L0B2edT4pD8phVAR1sHIE
kovvwFvdbJuHRJOlL22n2sARmwYXGsv0hw5zNzPEmDWqUkePVL3eUMgrxp1cl96TCk6/2KVu13/T
gDi+wyJqUumP8ADdpSAhEqehsTHetz0dJayth59j5+Lcio+86x3INV0oH0FlfUyG2Hpq1L7ay50U
YytXBpK+adUQmRjJD7BzbfV8OEUWKvbwVXr5s4FvzAv4bDfa2Xmc1hi3BtZXPng/KaA1I85osT1g
BZnip1dj3OoDzTQH41PQGeBgwtKKjcPYaPpzLhXyTwWCNVWL3tJ2uF6Kal9io5jvsgzR0U0ehv4k
tOgX3S4aCvVZD3Jc1Hw9/TKOKXZEHXYA/MQmLAX8WoQLT3mjltk+CgaPAVSAwje5akfwe4dcuR91
28CeyCzfljpGOA9FWNTatsbu9gU57/E9wksgfkUsQPjmZtc6bYKIHc6ilfFiGjnVqCiPnzCAalE6
D31dbNxKhD+xSJKQviiGsNqjgYzxYpc2yruI8lCC652bvRvkwkd9PADo99KhD65sKreSNUR5pOEb
Vrf0lm6fIEvXDYubVQb4BevM2SovDQwlFSnzHFFZu0DTsZlDvCZcg2OuhJmLtilam9vRMEakrOjZ
G5gzbvsxdE+U2Ia/TxMoFVIshPTLiTVvOmuFFqdSZXiOjANc8R4iIjrz20Yr/ykO/TEZuArd0lmK
3KZBUgVqguRUiAf0T5USRQQiT2AYefsTTenTq4MIxaT/H2j6+0V6BfsJjJoiQX5V9b3XtzRIqtN/
CzE7cSPXsHic2zi2pCLY9jpoy8b8dTvG0l3PV/nfMKYr5nIYMNnAFqKm78ovtnrvA66ykcxOtXOI
YuDtWIvXFfBfqM+gml89YAME7jz2YX5S5fBg2sHRD6Unz0rvKc+tlDwXh8XDe1Lropo0b8RFQ9Sp
ei/HjiYVIMnxOrIhfSCk5WAtds7Mco1su7SV4MFSfidLnJTzrucRZGhiYOXlOsWom86gFNJGa3Ws
m+zSWBH2WJpGQWV6Av1aPCBmS9yPOXMB2iW0gr+iT7+JsRDUzAcpXXnQLsYRMrsVOID1SrDOjtSi
GuMYUeX+4I7ZxlfqXTyYkFfWsFhLX0tcRJoKEheLMAOEyvEPl68ShrvFZyLpz6rb1i9J3KG3z3mt
HESMkfHt9bi0hS/Dzr5ZObiqhKNidFbQznmyXayo00rRV6IsrQyN/aVpLHzo2LMMt+ilKktHyzxl
SvUICX2bC+2HPTYr+dnSHF6Gmc0hz3M8EVBNR1kBC74ioQH0rdQ/yfAd/da5PXFrQ5pNnOgzTDvz
EsRvMxbf8rx/1yhy82yDH1k5MpY+EWB9AOcUg4HqzV6XQ4JoE/5anqO58S4W0SEYV978S6v8MoK4
XntBWHkRtdHwPMplsgNY1gD2tet9USb5vheFvFLDWfxOE+wKLjkEtnmZSAkwDOgxm4R0McJJhcK+
8dPk3rPyH0Oh3PfY364kE4tzSEcQ1VtQjf+XFX65u+yhk6usM09VgOBAmEHDDD/eXhCLg7oIMVt8
ZsgrFDt5n846HNCJSeI+kfttVCSoonItbVn6ZJTVJ4CKBsxrXgZD3KFqYCJbjqoVw9PIewHATWaf
61Ct9hggxu9vj25puesT+WeSCNHp8lwvEbkNG7WWKbvZBUzgyK8b6ICQhCu164+3Qy1N5LTSJx0A
cFjzCpQ7TsWUbIzO0gCdO1NhtMeVV+292vY2YVN8KfP+++2Q07eZJzKXIWcboJRMxMkryNyuoHs2
3meRudeNT031OQ0Cym0rk7n08QyVvrFlU8HT5iMcsgbsX2oHjlTYuxEz8xxZL/drZ6/Ih63FmQ1L
agu/A9TvniSOD0D+3bOWJiOuRck9Cuzvbs/hcjDqUvQ9eejN38bjlNx2ouaM1+VdPH6rS7wS/XYD
T3NlMy/1PenukDzx4p+q9Or1YmyqTrW80nZpreudv4PRYP7wJ7YML5gR3jBmhn276dBKfqTV0Qdb
m5l4W4egrhEN5/l33yBk769MwNIiAvqoqdqkombMRTLcPkOkyg58RxlJj74UWZH6Tz207BqIjZk3
O1x0K8QkajX9xSGlG/vbH2BpiwL9pShAKss5N7uR9Mag/p2r/lk2peCuza3yzVAZxjEyxZqG0eK3
/hPqd53k4jhtW69s9LqLndCFOJRoh27wfzSBfC5k6+U/jeq3KtpFKK0IpMa348ExsIx3R+1NZ0hb
pbef/z7MBFbjgYZuDhM4W1IeSk9dJXAnrDCqM9GhwBAuK6OVvHXpG3EL0bggQQZPNDtGm6pX6VRw
bCfIUyBFQ+diGHQDq01tDVy49I0uQ802v55KfaWoeDarruo+ZmJ4pwfjsRXeW/RJ17LXpfsVyCS7
Hx08jRm8nj4pSqqu6sLJdrnYwww+5RCQb3+hpWuBlwX/PrB3pGimqb1YCEaCEJxZsL1yCkHjKetL
9dcYD4Z8wLbJME9DiqLRHdQDT/l2O/JSX9lCUxmhO24lU5sfbSVaSbErW50jLApCZY/GRPKsS/1b
L3B30pC+CYZ8q3k1jOnhpdLyB8lC87mWPpeyvDdoFd3+PQuLyJbp5qJIzFS/qiOIxO+AWFBbDTLv
oKbCRO5CP2RD8Ol2nIWPCjxsIm3YiM1xU13PuJn7OFZFUug06tDsjSJNz9KYr71AFtbpVZTZOsVc
1/XsTA9o6AU9DsZe9iz7Zv0oYqpVGPe8vT2o18uI3hbfED1qICSvTmlviPUe09QROcho15h3coI+
gBodFeXTuIZPfP2hwE6xzwXy4yAI54XaMfGToQXtcFKifCtC90DXa5v1awSNhSFx2vMUFryEYTdN
f7/YGW0EgFRkeJkhQCPfhRESPEqh9Pf4cJow2Prhg1vLb25P4+vLbsIr/4k5/f0iZmiNXVEZglpW
9C7CuEV9IxnHvPvSKqcyWAN2LM0jNX661lyrr2F9rosWX2WRL1mIqlR2wflvboJKrOyrpTEpk5wr
mmnIEM9bCYYbW1ogkwX26rNf+Xei+KJlNr6+j/Qy0EQNDrfncOm7XcabdsbFHMpFSJXfHFOn9+tf
rpx/VKLgS9JoD/pQvmvCYWXlL87ixfBmy8RVq9Edei04a4VePddlWx9zU2j3eoKB0+2RrYWarQ6l
1hrO68E/DxqMoQamqDNADMNwy+9X3vyvDymgdhejml3cSIlJZeqGMlBj7dyP2q6y/t5v5yrEPNtx
rXFoEfWIHZEV+16Lt6gXKqO9t5VwZd5WVsQ82ZlU9zs9sydFnnxy09s28aMx4EqZ/cSjbGW5vz54
GRZ6bjCFOKRY89fLL8HOosM+KXZkJdyO/Xcpw8kJXhIQl5VIi8O6iDR9w4uFrsaVkDMFXWZTLu8N
4T8hp7uNy+4YeN4x81ZePWvRpsV5EU1P0mSwkApyUgmPJzcKkU/yjfAQ5rHAMTzz71C28X7+w4q/
GOJsL8e8uxVReYHTZdDyyp+JL291ewVWv7jWL4LMdrDMfR+JsMA5WHH7PToOxnOZK9p/jDLbvE1R
5ZI6pqiHu5VT1sohrqxvt2drbSCzTdtYCuaGQzc6gyc9qkbi5JDTbodYPIL+N1cIXlyvgiRMc7WJ
Y96InbXzEfNqpG5L4riytNfCzHIkIx9NtLoQKCkkXEu9PMw3QSvEvlbX3EMXb6eLAYnrARmGpIhU
GQynVuQet2013Zl5rR78Oh/uS9suD7Jrtg+4LA3O7am8vaGQZryO3A7olhaTgWGufc+qp8SOtiot
1sCDSaLtb8dam8/ZURGVYkRGKA4ctVfvWjdxatVwZE//p9VBC2Z6g8nKXB4WBVQ37NJgdCrTOAWd
9VZR6vdNHB3/ZTR/wsy+We4xa0VNpo7JwLasgm3kPTaGuzKYabdcV6+mgxwetw79EujrbDeJDDQ2
Nt2WIzd1F+xqSYw/SzSygs3Yxsa5ArNz8tQCCL/rSaDee2BZYuV1Nn2XG79hfkdGqRYUUVwWDr0t
bVMHYbjp+3/KA/8MdH49hkOU+2qKwZaP3oOQ+hPyMrshi7b/8tX+N5+/y08XFwjChUqpN6N0QtJX
xmO8ezE6+Y7bZCXOApzk6sPN61imF1TIG+r+ubOwPjUwJD4odpNj5PxiouqH/vU+6b03gSS1aMkZ
728Pc3lb/xnmbKvFQ2hkbgxjCvubrT4grab+dOWPVfsD1bWVY3JteUzb/mJK48zQUeKwhpOPdW2I
Yq3k9qfbw1kMweJHWBsTJFqs1yFUOxMARHCl1kND2RltYX72tMpcefesRZldjiJNZTfNPfukFJX8
Ht2c9D7qym4lqV38NJOk/tQdUV9JhHejG2OyFHmOLup9H3xNvHfO6Cs7bVhjGyzeKheRZuPJO3kI
pNrQThTX1U3Y28fAcMGb1sfeb55Dxb5PozXw51rM2XlV6NgEAUqwTjGAk62ttbjHp+M2r3Ua76F+
yHtB5Tjb3V4f6nTYzo4oHsiTTDMVUupvs2ssHj3XUyKcZMMBaZ6t1KGzcdRDebS4SLugOmZdVCCK
KtQUsUdrDI5NUFZHmVPgTVSBhNmUZp7ceYksPcoIMcQb2Kd+eazrVh53oVxn71Ggyz7J0A4eM1ev
ceV0o07ZFQjG3MvAiH4q6ahQvWwl8c1UAzneQjE27/XBIrlXELOstj41ZGvT1ag5bJom0fyVjbiQ
9F9NwrS+LzbiELUSomsCTjhKeqX2rRulfd4+I5Z0uD3dCx8ZNRdE1XicYTg51wLPwibJlF6XIBdG
J7SRAiQWh40kvJeutB9lqX7KpOHz7ZgLm3PqF03mo6g7U4y8HpyLtCa1cRwy+jHPXtRoSPBxUBNp
DcizsD2hM6KvQLOZzTmn6GRNBEIIt5GTHbYuHkXR2Wgo9qGgVpuVvLFa07k9sIWsCLwvVHTw7jzJ
5xWeIPMDU/aN9KzqupShNVr1R13L3OAw1p6x1nBeWiOX0WZngl70mVWKwDsnmdecRiNTzppfW7sk
qcsNq6f7cHt0S/fg1fBmBwJPpi7t4cQ4beDeobuE6jCa06P+tvDze5niXCtZb6AT7LTE+GtQM+Xk
PzOrzZ4JmV1yBSKQeVJz8y1iGm9qvFdh/6ykRysfcN4+xbsqdNOp4yf3SebIaZk/wiuozu2oRSuz
ufj11AkTQ3KBhNBsMkONekWHIbPjly+y9KvRwo2GMgyyube/mpimZn6e6n8CzVO+nl1o9WU5OCmv
OGnrtk0gnjqEYrIHDJCb8pObATvd+sIsO0rIlezuhWo375V6LH7EGB8gHmnWGAWYWHomW11tWpTL
XA6mM+Jz+nPPWwAtTLtN34aiqvonyIxytbKzVmZrnlLWkK6iEbEUJ6qj99povUkEz0Qj/CKp8Urv
5/e/dWvCZq+ByjXHLjI83wly7Rscxl1iaO8ywWsK1djYqneJlDzYbvykYZQdJ+1aR2jp2Lr8YLML
kFaJ5+cdsgkloPqj7o3xKaaXsJMnOb0kC474ZVYr983iwr9YJLP7pilS6CT55Imbxg9Rm75DebDA
fHNYu9iWzn5ErHQBPpsm0bx4O44euni5PThJL22iUN3DSjjeXvGL83cRYlpLF3cn1CNEbEttdErR
b6z+beeig3wnvPf4/axM29LteTma6adchCpMtWysvAvPklp869KwPbhZop4TXD32cl6693GvdXsl
jf8hi6aD/2caZ2c/PWQBEtEKkZTHH2Cs7I913O9uz+Py4HD4nZhiyIPOT6jGxFs3UUzHDmVU3gvP
vsemsj/ZUo5/seLaWyGDV6hNUFy3Iy+uRo577m4MaF9R4HI9azIfutcJrut94LtfMtlygkpbWSiL
h8qUZNL1scG8zTZaYDdJZNOAPymWixCmvtXNz1jPbqjarayT34WKV2fKRajZ/rI8TchFQmfONyS3
2qCK4kkbkfvKx2LksrTUMfiidrJXbDooe++aPu2yrSbl1pMZlVK2penWgJeDNYDeeNQm9dPQ2KVy
xJwhP4+DgXh5EzXDM0oKAiB6LkZvS7nBSw63v8wCpgNVHwSXJg4VvOt57tZpRp2aRqafQh7AmpY9
5qm/R6RmV5veobGtjeeRqYrsKCf+foRnpehrDkhLR8hE9EOzFjP2VyJu0dAhl+ThVFobdBQ2fc4y
3PtegBb87cEubYDLQPODRM+LeKys2Okz+71eGHfIRDxGFYbeav7Q6NpLnVff/1vI2YGCnrpeVr00
IH+OZqinGwnocK98yFsVpwcpwCG18ZC60rvk4+3I026er1DAwJAJ0UOgez/bDMBlZFFPouZlVv+y
8gx576Ee0aPyngZRNVt2i4zwNi+yysBfbWWDLE31ZfTZ/tAz2PM9kkcO+tVHRa7PfVPeS7Z6Di3j
qEXmN5QnPt8e8NIhcxly+vvF2Y3VZF7ZSJ47TQ/B3DM3ev+5xGfgdpTpg72aVkTxkfcCbm3Pzxih
BXFdomTohL1RboZy/G6Ezbku7LdtU38u+jUxsYXNAVOTTjbQounYnhW6oa3AH8AS3LH6wt8aIBqP
LZXN0+1RLUcB4qHgd0mlb7ZMA+iuhaSTLuTC7jaJN9yrjbGSiy89N2h6IbKAADa+gvNkHPXdhBwC
T4CkyJ/a3nxQ+vxsw7sWENXo479phH+IFeMFH5ivt8e3cDNchRbXa8PqopKakds7ilLGn0otqvut
EhQKfjlW0A/HQVGaNVzYwhaABoJcNfhNZDnm6JXODrvSrHjOIZXd7PI6CrdDXOBSVTTyzmuj73HU
TeQ8KiO3B7v0MScHNgu8KNj5+TyjLpRUlkW+i03NzvS5SbK/Z95iJAf1Dzn1SZ/y1cOYezawQl/C
cuchBD7iFm+rrt4W0afbQ1nY0yapChcTBMqJC3D93bSazhG4itKR7CaFoxlnabnz4iQbtulgY7hw
O9zCzF2Fm10Qamx52YBS2MlqrF2hm2e0CFbuoIXz4yrEbKeJQalTPRTB2R9SZKabHT4XBwq/EN66
fd26K4+ftXDTIr04FPMuDt3OJXceBrHLOmw86o2v4wok9sray3ThxmFoGEiieYcY6Ry3lDdK30dh
GkNB8X4bbYSH0YBZa5YVnuBBoR70yB/v/I6lGTMLH25/vKV3HtuMlYI7G+qO8/JQ7FdJrBdV5vgy
nl+jnlofwmxstppPCyFte/yCIVdueniKoMXwNKV50m19G0Xyldtvcdn++SVz3TcUA0LqZbHqtIr5
RlPrBzsyNiHww9sjXgszuxvA+/nKUMLBzXJMBfwieaNHuTN24b9sC5IIcNPAFl4pDI1BkMUaPXCn
ttSzj+NGreQr9f3FoUzYYqjEgEHnQMZB6vs0a3CBlcb+flCMTdeEOzcbV3bfwpnMzwfOyGOLOHPF
AMWoBzVNO5SX00f0wzcSvIuh0jf2eLbxR+lQMv/7T0SCj1gZ+pwyVfDr/Rd02eAlZYYqo0ixSKMo
jRt34a61IpfuVozCqJGTQKsgqWbZXlTjheTptuTIPqZmIqqLvZLo3s5s0/IJrjSKkwiJazs/SDP6
hFY2nlqzlX/eHu3Sa+LqZ0wH7MVxMwirQ+2eEs5Q4/bY523xWZPj5OjWo/o+TxpoGSyCr4qf8UDD
wOVOzfD/CJGX2WTWqjDRwq3PHUUx3ECUF+jJtOgufo3dhalkFAmWqnU8bky7bt5CnU53uU0+NTSr
Se/iV7gMOLs/JKQ7JLSix1Pc1+2xrDPcebow0v19asohLHWlIyGVqsCnWq3FKs5tWP9RmsPCb3f7
Uywd/Ch+G7YQvzOB2YKQG/5iliHU3XyA1mPkXvZJN8LkB5qbb/V62MYaIu63Yy5t4suYs69fp6nb
6mYPdbgJsHX7P6R9V3OlONvtL6KKHG5hR6e23bY73Kg6SoCEkET+9d9izsVsY2pT856rCT01z0YI
6QkrUBhDCPHNZiAJXg+0+mKR2ABeAuQzVInev1gXNz8jVYs5XRiyDloAtTp51gh+b8tDH7oAvIi2
PrHVhwtnGhNSHiTki8M2ai1bDE5vnfuu9B46GgYpDfP2cx5EW7p8W6Hc94/nNLFuJcUgnOSDn7Yx
EJe8hadjbDfW1jaZf/ainkEp8+9jLZYS7BFVBQnjN20Z2BKeYPh6U9TCDXwgAnhoWh2Y9Hu7LFQJ
ptMQvNYkLIGWVBBGo8z7zHvPUBAERH1j1V7c3yXwzhBHYbsENm+jBwcssIdfWrh9vTXGkb+COtEd
jgFpHsomCH6IpLeOth7yZwEmFczqNJj5aVz03ikAAgYnxtR2vwUEjuBYRsIQp5ffVGcHPilFqrye
/IELBeQtGjUEeyWi8k+bh2BJyaZi6cBzd9hF+BkQEY11coNrZhK3FRl6HED+QNVuSgr3kUs5vkWQ
d/jp9AwTR8tY4yt0yZhJZZN0X9o+4j/UBJUwLcsYE0kv4k4Kg4bhO4NJRp8OgbbUISyJMNkIcBJL
I9Qc32prcs6qp8NPOKVh4ghr4OOQJ+UvlzD4TBWcN2FKArMlyLl2z12+1cWXGHWMdr1P2Q3Qpra/
4zBlhgCbB2xWFsTjcMd79M9SMKKLszX0jjxsfJ+ruwpXHiDf0Af5oA6CRYRkNKxqz6VfWDBpL6Gs
AvIuC7yUwSXvjDoerjZVb7wHXVWwGMQsd+yyHl5Xb3HjWQ8+lK1/el1hvxUVzeMdZIabYJf4YgzR
B3PBcZqKgZA0bOj00DQcdqJQKRlvwlw7J5lE1uvU9+NL3FX8McG0uEmj0bYPg9XgDiIS2RmU5zXM
J+O6HDCA16T+XnPJHosxcmBLFyuh07hqyGPkNNGOGohUZZHUaKBQu3gBwGdoMhvs4GIvaOL8asZJ
f/JYEn5zq8IOMiiTOoAdVa4l0k42zh/WOf4z7YIyhH9tWI7Z7Mfb7rX2VJ7VUKm/m/y4jNPKb/xP
PGhtNBUdAceWxMVwnGORtg7RlRsCjBuQuVww4WZb3venDLZBq1u0TG8w9hjSPtB8X8VJdxbQXb8P
MOR8sKXQGztj5Wi7DPrPDXpxJRMvGHEBga0pJ4WvtfnkWRAFdJuy27giVooRENQxjwDAdtaTX9RZ
eeKE5QA/1HOXwKSTMP6lK8a3SmHXWf7B9ehPSlsKhtqW4unK3fQu8KLiwrxRcTfJ4YAe1+Jr3VYm
C/wSmtljzT6XPmyOr39rayvqYtwPhg06UrD/fv8ax6ZzY1oZwMvBzDlWA4RvBog4nSer/x96UUgu
IZAJbZzZlHoRqvWryTYVJDJLVp8V6R4DURyvP818MC2uIxhDzJpC6Jt8FDPVYQ9LRy1gaBBDDiK0
uUxVQt+uB/FWjsc5HZwxiMAToLf2fs0UnCIsx3C0ZnpreoRMQsMyuIoWZcoZnIZ8ZoqnDlXIm5Q6
cO5zlZfeU2Nr3T0Pto9cEkroxV+iBq/d6QYo9V0XTWN/Gvs8/Iq7rIfd4hCPuJ4Idfd0TPox8+0O
CjF1Q8YfpUdr+1MnuqT+HMKZ4h7DgTbfJzIUf0G3SM6q4L77YLsD8yEcYdC2LabWcSCIVbGvAha5
BFJ4E/1ZmpF/KVzaclzBIc23zvG1fP5yoZaFbE6iOTf37TMNCG71UsHSNYXlNXZxZ1E+oYnWBBrm
om4rD8adoHZEqYLTaw2xzQekoFaygzKB3qgW1z5u1PdQ8bQdaMUuAXxmGGnJixYdLnhw+d5TKYJD
68IYBV5E+eMQBQC8bKh6rG1M33HgNQMZGXC/F+eJiIuoikta3vSN0mlQlt3TWHjN8/WduXYmA8nh
gISNVf0wTW1QzOMos6uzYS/G/U0xjisVjN1k5o7Nxgm54v3kQY/y32DzSXZxFseBa0EPoAjOsocZ
+h0JEg2VDVnCX8yzekH2An0c86cOnPIIWaf+qaWuRVQKWy9xcr1mEl8Ey215GuBxMqSNq6eX68ux
dpb6EPgDmwQEwA9txqYLgPqKXAp6vVXvJa/knvqemR2Wp72jNuUK1s5S1Okz0gd92w9i8NJEEdSq
Id0y9uZb6NdftcT3TLvf1x9rbS+hMRtCMh1MOIzNFwsPLS/S5HDBqUvAMuEN4x+JFW5NQ9ceBrIV
mIVCeQEJ1eKQy4GQt6spgdZjxdwMaSvcsY3ijxIMsw3qwsq2ResBV+2saAxnq+XHYeBwVzphfpPL
rlfQpqrNTegY1h+HQlU6bZsw/EJytuWvsLKQiY+xMoRVocj5Qfc0LPJoUhMsQ2B1/CnhcY96uu03
LtjVICCW+8CBwUZrOUjLTU3ixNXe2SusUxsNRwkhlf+6IXwHx9gMI8dI6QPRVQmCgq+qchjJyz2P
/L1DyMbJ8nE3QLIHaiagMmEC80EAqZlyDyBaTMdknx+MsI6OrA/EFxsNto+LBekIiOTDsg0DXZTm
77c2F9A4GmmrsVjhBOfwYbT1Dt6H0Vb2uhoIQkQQ4wzc2SHrfaCYC5HUY1DeqESEZ6Id97MGtml/
/cV83Nh4nIso7vsoPqCgIimMdXLj8qT0gwfyalDe9wIgzvrw/xdrUYmP8JvP6wLgYwjQ1aio4RPf
5Q8AOf8ykfu9s7zd9XgfD9f52eb58OxP80HfxtWFA0FT+CwSHcNOOHrNLX5TuQH7CkNF8et6sPXX
9W+wxUJWxsVOiHuCYBNMNtwbE48bScFKsvL+gRYLCF1xQUvPgwC+M2gOWgnxQDKWZEjCnV8V4IPz
uh4/EzgNsVTVnvbwLgPN0qZxJ7SSfNgtiiAON3ss2CTvc9r3v2tem4t7dtKDzewhAhiPJxnxnrz+
DZqIkC7czRo119f5Y2aLWNCi8KCfjybV8iQuFb6XCSXquRdd+K200D+K+7Z6wr8mexDbo6ztXH2W
1LXfrkf+mJO9j7yoe8CqzadKQlpYl9UDWtQPmLVg4umwn5XQUWp85ziO8W1l7L/XA6+/94tnXpw5
0K70SzmWEooLyd9ADD9JZD7xcLyFzluWF+V90MXHVtYnuy6/TUl30hBjuf4bVk7Xy2UPF3DWqqna
wg2hyBc4xWMcqQMf2DPkKF6uh1n9iv590uWhBxdEyw847G5zSGlCExsSn3nmgFZvbZx7W2saLr7X
3HdY2EMHCKYS/TfXdF1qAn83wRjYt78gb4WQ6RfKAaUsxFOgrJ3qt+7E5ZLOhxIGv8AKQPkYwIf5
zy++ml5Mo4ZJeHOuglbfW6Su9hjwBZ/I1PLT9WXdCjWflBehCquD0EnXF2cHvAi/S/Ymgq/tOG5s
kuVl8s8TQRUwgRkKkr+lLIE12SwmFvjMnpvB0pf2yR4KDDcK8rWxzDcA1svTfQ6GJBZVLvTEwd9f
fBRQOJFIWmR8ovZ4GggsOPv2ecrDo0ObjYN3bfkuQi01hwuoVZDKrwvoa/qZtl5jKMDyZtrIkVaj
IAPD0oFF8sGNtx1dPFNR2Sec4XcM7IYMsgFfYVB7+O+bIQJ8G4KhngPxiGViYTcBnFqAFm+KxqCJ
MzY3ZVwC20rC4PV6qLUNcRlq8ZH5BACjuMqTE3ja506SzBHma1O2n+oiP7hts1HCrm6Jiydb3I8T
7LgDT8KXsI+KLHAfGRC7lfklzEYOuPqmUCJDqAiy7MjP3n9OjlJ5UNRgZxR9Pj0bY4pb+EL7u0aH
bHd9BZfX3T+7/CLU4suVBWEwEKD+mdr34LDuhuk5AIehDjA2QV9RxlvaEe68SJeX+f+LCHuAudzB
HbvYHryzhdeE1DoPJg/+uOPQ/CEMIhr7cLJbtZfTOHyFYPPwOPGg+xxZuvR35eTK4TBq6kMd23eE
yGxIxb/wNoFConIc6uz7UPpOmrtEfJ6quAMRa7TGOC1o5xyLuq7+lkwmGLbUekvFZH1X/PtAi02Y
hMMEX+mC3fh1bmWDhaYOZW1zm8CyOwMcZivNddbf2b8BF9swl7oAgyHHjJhV0/1ARh3BT9QGIaql
NWy1tCH+d9s0ChdcOXGV5rB/O8Q5uk4pBBn9g2XrpDjBuq+L0nrAqqbashvMtkdXmlTIvimgzOP4
367vteXlu3zz85+/uyWsykzeAKv33JtS1LXqpCiUnv97lDgAhWTGsXw0voiHsgpbSqxTzX07LWO7
3rcBmzZgQWuf6GWUxXcD4nwEdoBDTn3s0Seimi6jCkKkLtFbgMm1ZUObAy5tdoDG2fIiSrQPTXJY
RZ4xHC8Ow2AwPYSg1Ib4xGqUGX2EhAE4iOV0VuWwwUPHtTqPcXOIk+q+SaLD9Teztm9j9L0hiQ1j
QvQe379/+L6VZopZfjMB/f3gVXD+SWViRe5hNn35jelzfecmnN+Pk4JW+/Xgqy/sIvj84y42X58D
6TvB5gLSnTO9/FcwHbWz5fKzdhRcPuEiZ6DEbadc1Wi3iSg8TrzLT7YnfwlBvF0hffnn+jOtvzNM
LiDyBfHipfUi63vgsVGzn/tmTA03N1r1G1nQ2g07KxfZaKzMGMzFE7Uawu5kLJJTr2uVtsx9y239
xcqHJ9nqU1f9VxjTfEZcxFv2y/2QWbZERwp69iwVg5324c8OYLjrC7e6GTAgcZAfQFBr6X/o9l0U
+e3Ez13TveVD9K2Cdj5g9PZGnNUXdBFn/vPLTcc9jMB7SMF33Bwh7pKnUSi+Xn+WD5iZecnwFLPr
M3pTAKy8D5I4jeOPNGE3ZQVtfJcXJq0hqLDnkAW86YcOvtba6r7X9tDf60mGGcHtsbET1xZ0Hjch
XwYCGWzP978BimuQ9rc7fga5M8McJYMCHFLY/2E9gQXzQYJBCAhGzD/jYj1Z3liW1pjNoZD50hQD
dJ/Nl+vLufIJvwuxONjDMvChv1klp1DFAoaElN5NgpP7ARIVL64n/qvSBt4ehvyz8SfeHJAxi0NR
TVPTTzoC/atgD0liPVA5PfUAqmxsxXkXLNKud3EW55/hhWRdHGugb0KW9X3yC/KaP6OeARPv9jdA
ohwJrV7i0d1IZldOkHlIiGkkAOQopxb5Hl7kUDMIgJ+S6ZZHU0ph/mSdxuiGNhtn1crXBtU6zJdm
415gBReRgPEPGmFB/6dS8UPYD4DF8eP13bFyhSEE3OhgUY+u6VIPXHaBpWrL9OfcA9RHPw+NTqFA
xQRNQ3YX1OXGlYmO09p7u4i4eG+lyzklzlDc9Dnr2dHUjTGZaRgsTwxrbwKfRWxvdTSoU+7Eetop
h8T5DTWTfulqbezjUNPuQbDJE1mRK/NnrJu6TieeQGc84vj1FeC+v9jYtrue9NzKOvA9XyzKICLc
jjbySQYIwE575cAOUlRxnIX5AE63RSRMWHITlgxj2Uq8yLHLVRoGVdOk2oHPkzKF26R12DR9Cj1o
FWQMUj8lbFoCAi36CJ3hnfKBaWJhoL9ZVuOwdIrDvD+O1QjD91oD+5j6QvUyHZNRq6yqIwmCrVdF
mYTbyLe8DkYUYZURVaqFJVnmy1jSzOOBBjuHoE0gCtX+og6qqtS3ANJ6ULSS6KxH1L/vQC+KswqN
f5gMJDVkm42JAvNY9aIod6qu+yAFLrRxbodK5YBBtBwmjQV4a2kcoXRJDcZOjwWdovjoFDMrUMrZ
LrKzO++XB10EksmGg0rTCc97MmzkFCY7MvqirSoHuorp4mX+t0dAWQInq5h0XgGHKYNUue7wYlpR
fGdFMTmZr2reZipx2HcVwGsda0NyoMKpX5I5l7ajnSVCXs3Iq/BbFVgoUU2vq98TyIz3uEHgqgGX
odsOzpE3TMXhS67A695x48QPg7La11xXQ5CKPICAxFCFgK5JGk8RGoAxBv3a6ZohDTmPT35CAp5F
veX8qFrwPPdUNmG+L5PR+RqQHsdLFHZxeRygMJVOoH/eoo2uVKbwSsudpKq+Qe5eO5h3M/uPtFrz
FmoNZbWwl7BEqF0ShGksiuQphGZucROXEHmBk40e2alznarMajM5qF+MqdNg8ihPVelTfhxMAeYS
mtj8a2x306cmiNrvLsYcz77Di9sGoe8mz9d/ykqbT4DZSpoC2tPhyoJb5i3TdtQB0Szht9MkXnGH
gVj42CZm6HdRxHz47/a8uXWTacwzCzYvj3QMqm9JRId7DXZRjp3qm9cJx3mUDQRaJHsyGLs6mLAO
eOpwLYrU1ir8YUGq49Z2J1KlvmMZP2VFTCgkw0sPbKgYBMEK3ZW3tp6qPmsa0U87DRcHKCDZavza
FGVuPxPmwh1XmyA886Tq9alHx+yX0jDMSVXf6r/GFVW5K1hZVbdSyb5Iqw57Ox3GIvqdwx7wOee2
y48BAERlRiEwXGaORajMbGgLoIBOasc5xaAUujvuVM7vgZPplasEIKsxKiEXV7tF/NdhpWB3MFBh
P8coZy/9oCMAoWpcBVmSK/dbLQjOmzpS/mPUAaHx7BUJi2BbWjvhHmxhQDtqrSORkoRCfvb6gb16
nV8cn8vkqAnogFcFlV2qU9p+GjhINs3nALIe1wOt3gxoarhzeYNbaHH5yF47eNrQO8W2vMcc/EGE
uCEinbrFdxj+PsPIfuMuWr0ZLiK675MhB76Y0lANi4+qeoyHAszE/ynfAnwArr4g0AEN9j5EA5mn
cArq6Uzdco9PH3zWrW7GWnqAxCSBIQAETGGs8D5ED6sXXrEYMyekQPZ3RT/346MKnwu2kaKuvSDg
+kEhmGVWPrQ/kziPIwfV+RmHtbX3SufB1/ErelQPQWlxqFmb5sCTaMvxfCUzdpD6zJ14OJh+WEJO
LGB4JIGfr8Ed2JF9w889jrDru89ZCTPLv0azqgsEgpdNV2+YBvwKWORYuKDRE6OWMvtKNLm8M6NT
AgvldZN9U48KdsKuqNEaIaYj5NQhNwPEOKxafVQVZL2yLg8cA2imi8sLFIPafdr4rfOnsEhF3/3W
xcb1A1HncFsNTh19Znaxt90xG/Wr0KAu40qGVDUm4zu7Z6nXbdkjruwCKMwDVTu3Umby3fvtBo5r
OzStac/cvbNLpIhSgTvcpUP/DKVNf9yir3zgVCG/fxdwkb8NEJdvehy859CVPE4lEqeD6CF909Cu
yXAq02wIO32X+75/SBwe7Wk0quOAFOv5+rqvbZHLR198zAGgKwCZoP3mEhgclbHB7VyTZMiklfhb
G/J6sGipYmlKy1cQKh4gq/fL2OrYJ+3RYcH++iOtnO5YXGT7Dl4neuWLshNweAqTcz86udXjaH2u
Qm8/eDQT/QY8Zz0OBIyAX5kPwsXh7kN1EVduBaHq+gnKZmkztoCn7438cv15Vo50dCOCefYMQAZk
GN7vzsLUEPuCJfy5MjI+JrmHGz5JTLg1nVx7O9DZiUDAxl9A93sfp7NpP1RJPJ0Hy+apsVFRRPRk
wWvi+vOs7n4XSuwQ5sBM80NvAlx5ZnQ/Dac4euD1t1i0WfBw/BXVbqohhV2GcL8SW0HnWfHyfMFb
gt8LGLywDJ2f/qJLIP28KkzHYflCSQBHxWDq0qTp7g1oxgc9hrecOeYrS9z65GgLmZkG8WtjZ6Jj
uvEr5j118SuUinpjFElOXWlNycmbqJfsAcWdsjbqhkzZPfLiFoIQu5FH9S9iRfxr28ppFwe5vIlz
y8nGqmV/LRiUQJcysu8KNQGBFifFzuJy+tOyytupXNdHxnIA8T06wMsTIObv4RCWFXr/bX6Lab17
glxiuSOOEkj+wrjN4G3WvAZt3txYUU4OXVe4h6mi41MMtNsnwIHcP6Gc2AlEghZo9jDPPCJLCFx1
9A8czPQudgFSw7EGLRKwWL/BARMYRsDaTpyWVpX2JYmOPohZPz3MbO7DykPab3gPgw9sllSX0vwa
ATu6JaFDT4msap5CqR/6FYkNRRrI9lK0nyvnzrNotyumKocRifelcMb4LjHAWAZSx9kQd8jfZwxm
2lg6Sauohe29rgL/Dha8+hhjxql3DO7Yh7LT470wXo9/HKMjZGJC1BCW/awLCPWnHitRwtqys7+C
a+buRp2DK80aWWI8bwH9rg3s0zoZDXeEl9GnnPsWiljtVKfSD+sb003xAegzpPD+FJZ3zMYdZgrd
PKPs4nd1XzogSMh81yLDf2i546KSa3p9Xw602LVJhYydON+Dzm/2+DKf/Nyvjmh2tRhva/qZYMRz
HiggBPY0Wi+4GuRRRiUjaVT6036kIc9EE1Ui5UOHH97TRt6NoSXwVec/GCnDoyBDcfQY7DFrHMv7
SIV+Vlp62pegXJxHEqLuITAOaXrXAomzaGBYWXgPFCybN0XA88zHpnk1BEbXFrf/TNRvUO3kTJQH
p69Gbw+fGhntGtSoAOUAVgG4fjUcGiiD7ieL7KHSAqK2hxQrTCbdP9rE6E9uN4zPnm11YUqbOL9r
g1rcl6FSGAj4/0zQgm7sdpJU/ddQkOJrBImkH25n8R+EGX5mVRj/9XNw3O5BsU/OrlLhm2Pl6MKE
YYHjhZfWSDNVF+GQRV1fPURNiU5EhZLjlIQdvOoBI2enMJH8k+RRbGWqDfiPYGrtAx8HeY+JjpmO
RYSeNNjBSFNTZHjMy1gw+A+hN7LkVQ6lvMdUK4BOrjVLIG6coGsJixuCaQtEUoDtsrh6tE9hvTJD
2gcHecuxjhP6O59M+RU8XyF3rmo9klEjrS/aRUF5BB3GatHcmGi+B30xhz4DtDVAlLLt36XoMaHq
BP1lXMB7shwHxxt2F/92/Uev/2bMq9ALjhNveS07ObjhhdUWN82oMAuhDVhgMNwcdrwmLqRFahr8
Nm1dpsZF3+V67LV2OPQb/w0+n8sX5243yMq3Sys89z1BXldQO/U1vsVUMl4fPRLLXd7MVmBcF3ed
ctTOIZuSaauHPzziwSWG8zgu2fc/IiqiqORT6J25jx4P/HgkwwdnE7vaKAJXyic87b+Blrm0a6At
7DP7bDQ0xPYyTvStDQll69G2O4fekCnC7d7kdrnxjldTCDxYhLlgGEJc4v0TuoGsbe771hmjY/d2
DKS4aSf0Y4xTOBvFzUaoZL7vL94odWTpNZRNZwIh/PHFIy5j98Uggp8NvJI35qDz7/6QPEBpFUOA
wAaQeFEgaBfCssyvIP85WIU5sULF5BMEAV3MKjXmeAVwETjlUrty4RtbNmAUpegbDsFG23z1G7r4
HYu6wZORX0QKY+wqsK1PdRKJQ28cZ+80Ln1kAt4sMxP9DP0U93D9C1rdu/Nn6yN1mp2R3i830PtI
qUcRn+d6eQ9Og/1sB+y/It7nugiJIcbNGF2CgLJYZ1oQgCRiDZ91B+6NJLWEyvzZBvAPJ2wrGZu/
guVLvQy2XEwIxah6tOJz0dIyi4cm2ee9ALZx9LwdQGXdceyjKlWxTdBuqyAvCNCj38p9LKJ8Aznw
jzHzhx+DmS3g5ODqwwbp/fpypFaiFJ64qQfxA4QJpHfgxYLn2wQ1/p44ANreNpVXN1lt4XtOIVdE
6W1EWfFQ9Fz8FAV3XwckOubAp7ZU2IsRXLgsjyZeNvZWEqTeAPnC1E6M+NwFvnmksuztnRrH6IdQ
ELXRMDo5qdHJ2d7VQr9Awzfs9iV1zC8HTdknSMLG/0MN5c+gFYyRQ1huLWqbQCfSG21TnqOxyYLp
wLu3kvmpK8//fftexlmc/9OgStths0iScJF1eXvK1caB5PhrBeFlkMU3YsBW5WHfYuY6JurWyT1F
dxABHL/nbCyRrlsBe6SWGYNdTVvIY+gK0xVd9+KZ88ScCVwWngJYj/NsFBxaoyKxUYzhBH9SYxDc
xZPd/zA5aNepbVV2jQa/HT9ywVGsO3F016Bb9RbLIq93edmBaidsA0S2VcL4Pm+bZ7jJdtC/Hccz
rwX3U+WPNWRkWNn96QmXz/EUJzfEKvihs2sPhh9wWOvwXzHnTRiKzpGxpvInzkLx17FFdevWApBL
INXqKMNQvjm1Cf4PKYzm7VvQjiFkP9rRCFDWAPn8YEyaA4YWodoFXaS6Padej/O0deo4yzFCdnZC
BZDvtPxYVZDSEANQ3bqkCdr4bXErYWqe70VXM5QzuOm/Gmp1fgqBk+CrjD3r6NrQ7N/Bfx4aGDFA
EG80Hsc89Zpa3eWY+Az4b3EFpijarc/AbUOxRxptf441QbdHl6Wdo+E+qp+NaIFnMDR5FpVb/Ul0
Hv/ptfH9jOY6ySiUhpx9MtLY2kFdS4usc1rZZQ6xxgfw9b1PFI3Le63jDkpEvJnZ1JYKqpPGtwmZ
upJ0ceZNk4D+eReHmIyVM1UaasQNXAC8GPbmQ0lygxtl7OPjJCX95ICYBZx3QrAyvHK8OkV3rP7b
903/o0M6+jQUPrtNwjJ8aignLwUw99+hGZIcRdsRP4vByUexATMNllbcsf/EY6f1vupJ+zsZKPnW
xol/T+zJvtO2I8+RFo5z8OtJjrd5bfWvmvbYaTEn4Q3Ia0kI93Xo/DMRokGvBsXZAUfoGOxtQJlB
TBl8TKod0nrgWWq43mNCJBlNK6q7z93UVdXG172WCyAP9nFloD0CaMX7w1PCiCdpZAXZV3iDj3TE
XKHfCejyXz9E1tKqizBLljVKWcAZbFgMhSw0Byrt/EcNrt8BdPRoV9pCpV5hOxv6bhvP9k8z5SLP
MU01WZMAirqu74OGZq31VtJm43Z31+7Cy0dbZIw5JEyb2lHkPEGs+LMmDkX3Z2yD18EjKI7IYA2Q
HukD6u6mgeK6BFZA0l3SBQJHDHXin1j66QXOD/SvH1NyD8K29anNa6fLiOpsvod/aDkeqAhkF6cB
q+03omm5l47l842bfWvJlpeKw1k7oY48t+iR2aOzA3MqzdWwEWZ9O3jww3PghoRy7P2uY40dN0IP
6kyHetfbP5rkCFvmXcOg0xFuUSFWg0FzB1QzIM8/aL1CMW2wlG1ZJz0F0w6HZ7GXhd+8eXlb7yKP
ggLkqf9qIzqnYwBooGCbEccfiIA4P0lMrdACEUy4J4VGzL5wlLsLIduyu/5treWXQYiiYdbQxUe8
yPzsGgmABUWsM3g0d2qqj20/Ha+HWN0WFyEW+V7ftRC4d1p8vt3AH1sZyGzwrf7oJ225sTVWnwYQ
bQ8vCiCsZTbHmj4akdnk5ybvDm7lP2EIuJExrpUCADzNwx0QjOLlguG9c3+yMbYvlGO1qQpUfoaZ
9U/BJBR6ARQ/TEywk+xb99f1dVzdilCVhSYWYKEfQKGdawobrq/kXORetB/6XGfCF81DhY5m1lKg
rEdh/1eznHkron7HFpktAz7org7JiHH5qOJT33ZVOuZ1lcU5BsZJ7qqNrbi2T7DZbc+eOaMfrFlt
H7liS6G9nfOe8V0fTOZH1enSS4nd6S3N49XWBFByMyE7gXr0EkwpQceZWqD5b0itimmXD/YErm+N
Kzhri56ZnUDpCckxKMzQswXNzbuGoMmzV4XgG1SGtSdPoEwAvQsU7x9OtNAfVC26Caw99CQfVeVO
jwB1QrcHHjf/w5WNjwP837mc/UD/HUTiqB5turPnG3MLG1N+g7myyZQY66/X9+tKWu6BtTPTcyP4
vS8bT8D9A8c8iPJswGHom0NOh+eqYGlQWBsnzMo3+S7SfCxc3NWRDgwrSri0wQTuCZCok09guB6h
vZ+6XbGLeP+996LT9cdbOWveBZ1f6kVQr4sHp6OoSG14tnxq4oa8kQq0vOtRVj76d1HmRb6Iwkhv
lSaYohNnr7L7GblJBibDTnfjro9ersfaemHzb7mIZUeEiZy5McYjZZbzCNIYA8pwk5I8+e8pHXpx
fgj+0zwaWjZSQzsHh7fqKOhiNctKaFWlLiH1HueLvavq6UcFQ86NQnHlK3sXc5FrcTbVoYna8ATs
+cMIBWnNpoOxt6hqq5sRDH4of2Ow/gGkDd3m2jF9PZwFtFQ+TzAIVujbBOyb0xSdOlqooj61LbBv
WRy2Vb6//g5X98u/0ZeQ7bZBH1ASEOU6l3wZQMlJ0fvN3Cr6DMOMewizbHTGVveM5+AchUY9mlSL
nK/1tMLtANfgKUleqg6MVEpfsW/ugohsfOWr78/zkYnN6I1o2eSsIes9RNR4Z0GifWW78DGwsjra
Aimtvr9/wywbnFE56Q6+vfI85a9U/AwbgBuHly66hapahop240tYPUYuwi2yWe30PVd5NZwxmGww
JvSaPbxy6o21W90WUBjEwNzBaH7J9ohrlQM9CUKJVwZHBzV4IV57wOCnAdwf8+P6Hlx9JFhoQK0D
0I5w2W+XOYFwboJuKTodJ7dIgJFLfl8PsVY4QZcXmkdzlozKc7HvqEGqP1gJhP6cXoqdzgFjScei
rH+Hbim+oG06aQwl/fq1G1tMPCwfgHwok+VxfA8ebgs4XG3i4S6CRQHdMzVK4OoKR5DHEvh9P0Wv
xGAkDh+aIYWmdSBQyDjW/3F2nrt1I023viICzOEvw06S5ahg/yFsj82cM6/+e2ic884WRWxijAFm
BnIodnd1dXdVrbV0OylzVbN98sA/bo9oc4VQYZehVyUNsm49D2fIiEKRBrIgT3NvRHDqMOWt8jKJ
3fjBb2DhhMkt2zldNrfUldFlL1xFfLUfqGQKUXeOi1G7l7jwfFSa0qxPutKV4c6LenNjXRlbZQuU
nstCASXQOYLf3+lziwZdvVPaCwIerWvEknSs0owbF6SXO6Y3o9S/ps1V0aKgPyHPYhqyCuMQxak9
ShdNOrb1fyUS57aMV/5vEdfHWh2GnZHF9IejCjIkS43iW5eK5ROF/+5z1Qo7u2Bz+UACcZODlPDN
W8ScZqsxI8s8p1mreSmoBq8rM/0jPQv63xyeV6ZWntLRrgDNvJ+SMP6lMoMSdJVaqu/446aLXFlZ
uUgsNEkqjXT0C+RBev2fkEyiZFIv7r4j6GIPyg7WezNS8arn1cE74E1HTD1qaRZlkJTM6dDeL82y
rljl2c6ZvLlMSASQRVjocNZAmWQIxFyAluQUKcJdV9M6QIP8uzaSv9wOIcvsrGoZkB1xrQIKAZhq
zZ0naHqS0nKSXAwzqMiaqtXHTsg0VxUQEbTEUbwf5Lb2jCnszzV6c//9afHK/OqqCplpO5dmm4Be
HnFBybSzWQZeKu/54tZuvh7nEkqvolYAoUxc1QY1sSmh3dyqNBAJWenzHK8zy3jKizg23dtzu+WZ
1zZX/l9FhjRFGmqTwGbpn56sRyVXvV4xPyhi6Rjx9JUM7s6hveWdNNQhzsHVCm3exa+uxjl3yhSr
sMOdoWO1lUo9hlK6swG2p/JfE6s1U8EUmECOmzM0Yh/o8nCUzDhLCYrdYbGzC7ZHA582XWDQha2T
xV0ZtXqWprAbRXIv2nEr1l81YaoOtxdqa7NJEAAv9O7sgfUmKEiby3I2oo1hiu+oAv001OGDmfY/
b5vZOq6vzawmrkmBGydh70Mir1enwBJ/RYb6pPnaBVHJwVFaudkZ2KYHXg1s5fWAbHQfTKtwjto0
ovKs5ec6HhNk6KvZ0cNg/h1wyaHnzCj+4vSUJMUyDRpfIPtY3bXKYWyTJgEqrPlTe9Rns3eTWBae
izr3tElUH29P7aajXJlbfv3K7XmjQMJsVNVZKmGizaw76qU7r5btufx3RKudJSYDYnUqWS0Nj69c
6AnrWqfr7jkKNdfccfzNsLy0ZsBPyNNlXcJXg6wnt5bRNNSA/qctUIylix8+zqplB/XHuLFsOvF2
zutt//zX6Mo/KxUYVJma3cn320cV0J8KdMoQIBTIUx+gDuQNpdMpgf4XzxnQ/v8b7MpLO0uOS2qt
ytlK+0Mh5R/FYNpBFm7v8H9NrEJxnkZ6rKQWPCP6ZLlMbe2VS5ZQqeQ9gfetTn5qDFC/0esFt+r6
QscjZ1DTMUrOPSK0n9IhF2CcAm1YRLRqD0yx0zat4lgztWCtOVLeVx2BrudToo+NN45t49AQJAA3
KiDvur1PNp14gfeCMwarun5mRXMSZlJKXt0I8qOSiy+1En/Sp/ohioUzNfejUpWqe9vm5txD50BG
T9HIcaw2Dvg2eVZ7iWNQ/tDQtihobtLuEfNuDkxBwQ1uUAuoxsrIVA9F25W1hbrwEASnIhaNX1EJ
ZbYtRNDVHqZg9r/SF+h/lcQKlee/GeK/1lc7JzYAHddSpJ+nMEg+SdwxzoqkCMA1qXDfNrWVg+bP
/mtrtVtAqshwryI1PMeW/l4upc6h77v+6EvT7MS9BYc4Bb3UEXNonMxA+VWkY7XzEct43twar75h
tZ3UrJyKGBnksxT7HXmB6KUsQIwiaWjFPIRvj3gztismECNSOCpUl69je5RIKsDSiBIhjWmN2v2e
5/gvcFIkpGCghNOGcskaVULLzFTXAwmcPhY+zCJK4Ipyuj2MTQ+9MrGaM6NOQ00vZPU0hhkPSu2b
EWoPktW8o5/joE/CvSbNe3rKm1MHzhkAk7bwkq6mTppnUI0L5WVtFK4gVvd1UL3cHtbm7uas4b4p
Q9+5ljyS+5QKR9DG5zTOH6xp/pS3swnWU92pd2weThROaEYFB/Wm6UrmPVS1KqpRSSqDay405MtM
a3QzaaguoDhjm9b38G/2NR10hkT7MfnK1fwVsNsLYSKqp2ZWXXg0nqpqPBmt/3h7DrfH9q8Z+bWH
IzaH6HxfKadmfB8hpZAod0X5rVc5ba18ZzdtrheyPyoizRDsr3NG0+RnZauG8aXuBP9owFp2yoeo
vzSJru487ja978rUyuMLgxdQqVbBORzzY1ACYg5K7/bMbZuwli5Hi2fPeoGCvCqSucf7TEF63wfp
KfH3SgBbiwNGiS1E1BXf8LlqrQJlfQSEUhe/1kZgA8xzS+PLUOXe1D/dHs5WXAXPA+0aJAUL4fNr
RzDzHuJ8f6zPiUm/lIyIQvsp6z4MSvQXjk3rL1lDkU4+erxfG1JiZeLqAx4KxoFnIKIOEfYYVtVO
y+DW8lyZWefF6xqccKwqyTlWweZBrloN7V88NECEoukL9RGcEYu/X938eRfqBvfy4OxLjXGoxH4M
bEk1G7rCO2PmhSX/RTcz6jf/Wlwd9oGfmWZfqwLJVXmy20IevbjTfafJEv9w2x+2NitVkkXFkEq6
vCZeBp6dguqmUjKKoy1HP+kEdVo/3tlEW3xkCyruf2aWZbyaw8pohHLuVA2cUe02XXWSxcgbxNyW
R1AyRuNq1vusEO5A8N+lc3QnyejMBJ+6qnBbsKdBCD9m7Cby41+MfiEj1+EB41a3clI5qvwk0KkJ
+L2fuoEw02Erxrrry7TM3ja1ufH+NbUmcDSzYM4N9HLOkpIWYFnN+zg3FpzTVy3cqzxvbgoAzIxr
2ejrPtq+Giw9FyEhbKLsbixrQEV7pM3bJmC5NmFYf6t/mTWy0I6BIp3jRW+WB3i5K2OydZ2Bd1yB
wwdKM9RiXvtMq/qAtaTQPGWMYJx0xRmyEcyvrbX+px5OE2ewhuPtVdp6FV/bXJ2TE5IDSqfp6QUq
MDLlIsqGMRJNjj/JHZ38ne8aRXyRI2iNkyrZ2/ebPmJyP4TJjSGvU2so1AwTyjbiWR/iH6Ew/son
WIboA9e9uDDFvzg8ictQiYNYVcR1kbTqBYuK0xBekAgS0cuAecGGcE/fa3/aPN6QLEOeT9SBkq7i
p9C0ZZ9RWz8P8zttgjZQmWzZAt2sP0h9v7OAe8ZWoTPrUytJ26Q6h90xW7i2u/QxE6H4zltPmPfy
GVu7gNoYzd+Q4tG3rrx20T4rygR9quxMHzU8iU1+6vVyB22yZ2P59avQiQQbIN+4iC6lkHUmVEIx
ZJfodxV/EaCux7JapiGkf7zSLRXmXP+j5fs/YYq7SEpxKXpj50TdwvzS5M9bHUJnkQLHet4qrUFs
ovHPCiQ+H8O8QFnTSBu3oL/snSyk+Z0epOrHIp4zSH3QgrFmYXI1ugLd2/t9c3IVaIK5fXGNWL/K
woBO7rQS5XNUSIeiiB9ya95JDG2FMeDnlHNMGU3mdUfXPBd+KZZReDHa8NBmWnTWi0LwppFnLOjE
wja0cLzrKIHvjG1rK3BdQWSDPsqFD+214xRB3ImjSv9WVgmXYBJpt21nW4+gbNUtL57l59tzuRW9
oO8SqSZR0yM1+9peV6fTLCdqdm6gXL0YOm8AyGh0/TLEvQC3V53Hw47PLj65zhJcm1ztDSgp9Ebl
aD3rnKN+395rynDJIcT6i8vstZ3V3kAZhexBQtOY2dwPQ+kg+WIjcnm6PYGbC3Y1gavYFY4Z4FhZ
mc8WEnKxQsfFuwFEQWf+kKO/Ob95oGmKwr/VN2QgSGR0ZmdU3Rn8+bvQLD+agvD99nC2HP/axOos
jUaUMVG7gbMF0J/D88q387loD5UgSPdh3n/r9AWM7U/BjuNvbeprwytHbPXBD4QC5E0gSMoT05qM
ByA2QrSTr9+zs/K+SJErZLJT7s6GNrjtpIqHUG3Uw+1pfEMTv5TvVS5ZxF7A72DCXu8rNZx7o1X1
/iyEk3/swcv/4g1i1E41jpOFTFLYIxpFPd6RW0RPvd70E+uDooRS7YTCYKj2PDdFuHN72P2s1fLm
BQiMVMmzC/1VJlKrtU8GmrYXQ7eNNiU92HGliG146ZpHE64CnT5dWI6oMuuxZjeof2f2rA3dThZn
6wZHny6XjYVA9o0i/GxGYhlOQ3AZeMpAvxEqD7R2Bt4o5uLHsYSkCE4w4yAOAQgN0Cd77DGbUXCB
hi58SNKb1rPYTxFZbijep2N8iCZ0lNLvasQulvbI2jfDBY8z8tFID71taFKVooZ7RzgJ+mSjEudM
4SNqwF4Dx1Pf7JRktyIt1VEJHUPupygavnbCYZYQt2mhHUHxTjkpxiAmUOf16mOrkoXZCeub94Mr
a+vHktWWTW2JcXRJ1aA7WxyfJ6Bo0UGSYUiq4nL09DDtTp0SPfpS/iM0tKWbMB12tt7WBteoDC9d
ElCurFskKj+0knzWeOTUszosCpLZ7ISjrv64vcU3J/fKzirwI4JnplEmzCfYSMrffT8YL31vVi9K
TUvQbVObyX3kdeExAS6Aps9qIdMkihqTtxvoqOAlrL7Os3Gfzf1RUdoPnfDYwN6VR4FtCXs5AHnr
PNCWThNIrkTIlVb3kTEAbWgOrXAqcuKDp+hJZ3lTJGc/WqkcIzuT8mZw/VDrtU+KkhTJCQkks7yr
9UT5og6w2ll1oX6zBBz0YBnWKLglVOqpLcATIB3HDNIAJyuD8WNZG83noBytkGvOZHWn2KdsciFZ
Kev2LC+o2EEd1a+D2iijJ8VB8q6rjd7wbs/1VijQCQPo/tABTV/76z2DQI5fyaTHz6EZ3ElS7gWj
/tNQ4G5NtZ002FbUuza1zP3VIyGG1F2oO+QhLLFyR2k4NmL7NRT1+0xN30OXeS8EVufGwXi+PcQt
z722u/ImJY20DAxGdY6EtnUsKBOtMAGtqENjeNvSzmTKq2a5zCjz1BogDQE7EbimOTaPiSH+9OE8
OZVgz4+3zW1tfZ2wCsRKU5cUxOsJFcKyLrV4yi4j3XO9g0IzBIW9GCfPt+1sTuCVndXWT8qGzgij
U0+aOZwkkLBGWx9Bf+8MZ3P2rsysXNEnsBchGNDTEIQSKPqEfLNNA19ffgnDMQ4Rj8/ivbz23hyu
nLLVwlAW6yg9t4ZZO6h5fmnM3bzaphFU48hBoRmOVuXrhTJKuusHMfRPU1gEnVtCzJMepz6rlJ3d
vEzR+q3BFQynII8Jlnc1hajnKkrXp8Yptx614KviHwb/Z19AwrNXzt5aLIBcSzeSupCPrzaVnyv+
YBSkzuUuPgbNU9bn50D5oPUfb/velh3KXKS1l2IAqL7XU1fVlDy1UIV4aojRX52e1UL2RGWEpSPZ
OXa24pNpUJ+nvrGIoa1WKUA9SpeGRDzDTPhFyeJTOnSPoHseRGv2ZsQwpXRwhKw53R7hhnPQ3MKN
hdsvXBJrs1Gvql0E89RZVMGJ9XHrgTV9vG1jYxZVmjG4mZNCppty9dpQqhmOkwD6UEOJH/w2+dTP
zX1m9h5tEDvD2QgWr0wtw72K8mjxkOz1S+tUq13qhqmeLmkTzSnifo+cb2vmuOyByKJtBlbulbfn
0PdCOJHBwp1PxWlJYjgo6vZfbs/d9oDA85NCMwEurjydfsk4jMiEnKFFsqGctCf9d4Ic/W0r22P5
n5U1UpsAJw+dWKrnKOs1e2xhw22Sp9s2NqIDM6UZdIfQP0C58PXSRE2igoIn1gmJVHliq5fHyG9E
uwoFwaVEJP9WxTI43ja6NTBZRDqR5A6Z3HXs60FENaYSUSeSfd2bw9q/R9pEO9y2soTpVeCj8A4Y
hNwVt7c3YUIdI1rI9OAiS/SLQ/wV3EEaJnZuIbYW/dYkdyfbL+d/EDUPvNu2tzYXFyjFkKBUBLW3
ONCVx+dW4fdRm6SgLy9WmJ+N8kNjPJWBvJOR3JzJKzvLd1zZIUUwhFMuRGeSuadUjX7C97aTB9w0
QcGEggzKBm8IIq18hoc9mwDKmnATxM3U35WoNe2yiS7x5s1ykVilN4G21jcwbfAEA5hVObmMflkf
kJkMXbmb4qMq6I1r1aZmR4IAPXNr1IcQpmb4TeGOk2XabApkihyrgb3s9ipuPTp4cKBBstSj2Our
fe73oZS15H3ORWSYNnxU2WGGKeSUw/Z/CuGadOIaoGRowHeRIBvu6PCU77xgt3aoumA+FyJQks+r
HQp5oO734hheUBhXFnaPovjVQNSterlOHRAxUCW5A1lMFLo9+k3DfzC97CFRWtexpKAY1ZSunxOI
2rpFSiGKcieiz3J2ah1pJSe0ymyCUg8S/p2tu7V9VAskIxUe+a1SrNajK97C8HNWhc/F9CHVDXuI
P/nWHr7vT2537XRoA5NHFJfL8jqP3sHtFc8hZXgjrhPrnUwG6JFPgmC+Derid5dW4TvYvUXYCfy2
+Jpo8Fk6ZW75D1peNYiJlTpk4aaR7qWDtk4YTV8au8i+o8q7unjIsOMvaF9OmFF6LgGgZJZ+GJtm
536zlbFQwbsQIHnsLU2ZrwOIxovamiHnOXVJJNmpWS3k81l3EExkvgw1SmwpjoJHYYCfJx4H6Vgm
gQJsJebgu+1uW3GG9kT2G703oG9W9xFfgyMIsGd8SaMZruIurtTPbQjLwc6m3vItLsNcr3jfmtra
rUU/TCV/buZz2VWyIxiKbQU0lrZp/U2Bqub2oLaWEQo7wgfytnR8r6bXSnwuCnU1nnuWTxibz3nv
uxyoOxnd5a9Zu/GiCUYhiGj1hldDalsjkZae8nLQ/Dvq66XbT0r7kGSd8clsWuNhqoXyWwDG8+Dn
kFHfHuXWSQtjDecQ+jWwna+XLoHMv5rGDrQdTBQZVFueUmrFKUDT4TRZse+GQkMqMRilp9uWtxbz
2vLiVFfnn2DqE8yiQnye2iWvnHwR+vqgSMmDP4Z/sZSsIfVtaPD1N83LatuZeYXuw1mdBVsclH/0
yD8iPrBzV/7TtHm1ltzGuJEvetyLmhj3/2XIV0OCb5M8sGG2R8MWbMv+1tiRXTi+29s/f+Z24E52
bIf242Snzl65SFntwT+2yUDTFrkASwCbvrZdt11boELUHp+mh9StnE/w5ziRl7qzPZ4yx7bvF9uc
Aoflv/DyOrUdey+wbNkl/xvav4PD7QX+c7ytp4OGbISzOAc4/lbTMaVp3SlF1h4br3cVt7/P3dQV
vMBDL+5EG6+LrokzM0OCc486ofNMpsyBS/iA/ocznJIDzEZH3zHOsJi5+s41708P1fXXcV2hJZYT
BJpKiBn+AGuvFmuMYF1HSDk7Jfbk9O7sNnbojPavzCmcn6l9//X5+z+/L7H9O3YeI/f21Ogr50e0
QCK3S5kUfftl969Wq5hES2hqKTt1TnDKncIr3fxedLKj6jSnwQZ958Bk6wneD9XpbNOZDxXflhy/
cZp6kh26uvvVt5FmsRt3OJB/c3z7cbDRlnFzhwjsxJ5p907mBJ6n27++SPZs93bkfNcPmZvwe/bA
4spyqq2m89WIVoFE9nmPTpOcnSz7JXaeOg+b32Bnc0RHsH8E9vPopPaDbuv2985+mJ3WowDPRvi8
W4pbRdQ3c7tyO0EfJHgB+JLSVY/9oXYHB6Ub17ANu/PM4w+J9Rad0S3PtPY4kyex8s0x5ctmPnF2
eu+xtH8+w6prDwfloh2No/COZ7wj8hPwWnz0Xt38T1727eyBV6RbhZKHuf5m2GGlpDeyE+Sd34sn
4XP4Qboz72EfPiRnaLAv1Vk4A5jZOXzkbT/kzKYZFCIUbRWEI1gnCPRKdlq2gGFntuj8mO0PM3NV
2V96B3y8DeWb/fhYOy//XLjD75w/1tZqSTIvFHr8obpZ39N1azS7zBiyU+WNhyUcxASFEdf+SdSc
vZ+yY9mSG7uF0/Bxg2cccjey4Wlx6lNr3wNBtH37+UG2LcKr5Dz39leIJO3Ui5xfoWPyeyNPdYg8
tmqLh++9zcK23rlwVP6c5S6hRnPJ7jqQ4tlPE5sHzVf7a+RqLmGRJfcWbynPuWO5S+Q0XNTsHN9z
Qrbl7aggba3G1VysOSvSkjMxEJgLg9PjR2S//9T/mf2H74P9u7N/3zb354K4drprc6uLqtnrXakH
RMDB+dGw4hM7VWDdR4KhwBRnbAeTWVqmoWZuo8URTDwCbllnzxHW/Zp/tu3116xCYlO3mhRoDP5u
CcUV9pegVdot36A4zj+D/flxj/RrM2pJ9IlRcgPXRFLj9akZZjBOZ1KXnbhKvp+84DR5xNeDStxK
PMFBGt0x7ecEtxyd6WAyCWhHOZpTOjkOEBws1985l9bvmv83D/9+0ioUNIpIFV3jk54M+92LYOMD
x++5/bi3+lsBmyOQxDI9+mTxVnYgc/OrRq2Z72zxtsJ5mbgLWPaX0f4J/8bh9PsBhk9W+rbXKVsb
/tru6lGcz0FW6xA8MuWF/W1y3nHsEXgs/qn4yXv8fube9MUgAjjPiK84kTNz0D1Ll9r+7jswpbNX
L+buFUrbnhGoNHTezEvV+bUz6ApEGPOYL1+2HFoC+3xe7gVObwf2e5ixiE2JY/E9pfe8eMISUxo3
x0kT9+NT5xSMISMsfP4gOR8Hm2PQsPm77Ifeq/nqnKP89mT+KUGttzDaHP/75NUi5pEutfQ0ZyeB
k2Pw5kN5Fgh4SwxFPux+9Bp3OqgHxRM49XdddX3nXG4xC+8gBHDLdXd9ajWT1E/IZXN6HDuvPGQX
bpsnyxm98mFyDTf09njF35xXCpCcRcyT2jgszZa4Gm+aSEUPAK47FV57KDzZE2wDu9Jd8a6/60+C
8+G+dFJvuTyi5eFpXuaWx+Eu3Ht7L7eZq3nXyUkSLQyTjbPoiKyThJWecuMNqvYsSmVQeHMTdJJd
W0r7lUOOZgjYREbJsXQ/VL1Y7wfdK32zD71y0K3PUjQGmaMVWt2fw3ken287xWpVlm/TSGDSzA9F
Hv2Oywa8utimOSXmRreSC5oIkXZOgnKi0EE33p4KwLIfVpMAKyMvDk1lMd7gLqd+SKo0QMIv73MP
GVFnDt+N487bbQkHt4ysjgVy3GHcVt10jqf51M3lCSKaT52s382A2eBb2muI3ngQA8aieXEhV+KC
vgoCZZMV/LyMznBga9/gExYdY9DGizlFX3qgrYekCiwPJmvz/N+XbXkmLVAZKD3XiECtSDV6o6fu
DJ1a+KmnZwnIlJF/um1la800emkgHKPZGz71185BxlGSat9MLlkQqq4k1Ig6savezeJk7lwut0zB
3YneDb1JbNeVKfii1KRCC+lc9iUd2C+Fdo/01U4E3HJ2MkIKODZiNln71+Mh2agFeoR71IPhom54
CsW9/u7NcZDXwsBC2LDOOlX9PJhDRzWA0t5w7NBx/5TG0yNMkcJOvn7L1ynnGYuOK7mKdUXH9M2s
pSSgA7Lu5899X/aXQGu6Jxib/SOJDURx+6Rxb3vExgzy6KDUsRwiZDBW4cLXG3RHswRSbjX7VKu6
q+jNzh7emMFrE3+4568ikpk0PrTTcXIWICiPD6hNB4mrp74aHfM5Kr7fHtByBqwixitrq2stNE5D
DsmRCGns8BvDHjLXd6Ho3xtttTOwnblTVsFJakJSyQn9pkpnwC6HGIuWHMoSbb0dQ5tjwpfBm3Po
vYELp4NBC6NlITFttTbswrZSvij6SOnv6fbkbbggGp6gAmUdzjLQZ6/3U6vPFU3loXkuujQ4qog4
ukGly6M9x7X1w7Q6lI9Gca9esRF0dZJm8pIqQrlj7fhSZCWIj5oZRXPDQ4dqtjUN3Es7uVY5otyU
kq9HWCnaCR5bswpEDCK4paJJM8frwUJlmkZFWQsneUjK+wohH7eJzG+czAHZZS3f2Wlb2+Da3DIL
V9ugmaJWA0k+n5U5BmEkkyhHgqzJd27Y0pZXQidJBLE0hcb41bBor/ahuKDJIkOr449mbdS6Q6N0
7wK6uptDJAcClIgdZO6oOvicM3paP4hREaFxWEd6AH30WCIpwk2sdQar1sKdo2HxovUWBaAAmYRF
ahAUxOuZmC0T2kcZFTJFyb4XYXVigSt30vQPUSki6zV8khdV1Lbesbu1Atd2VyswC4IqDqUGT7to
HrkcHYy0PVrIWt3eRNvDQ+GPQ4/r4ZonpmimOg3kRjyXuTaHTjuZQWQjhisJx6kN08gNfFquOl2Z
e0dW2ky0GxrI97x7a1MtSe///xWLm1y5G3JMhT6FaXGZI70VHFmYpM9GGlofq6GGB0sXrGE8x+IE
gTqtn8rj7TlYlvDNEi/+t2xqg3Lga+thQYmxgqH1oovQOmjBVNI66SdHn4ZoJ7GKR0SR1R3P33L8
hctmYTuCS2I978Cwps4w0vQMhfD0GGPdmYxg3rn8b0UN2r0liyIUZMXiOkRacHs1fmKcTOG+D57E
wvBqVM/8aq+JZMtb2cRUU4G100m0ukBJ8SwoZYcyK9cf5DBjJ251t032qndbfkL1CXlHIEOYW52X
gMyhkTfM6VRW6WceWB8RWP6VhdOLEc0PhdyerX6PHnDLJDU8AMc0aClvOB4hAVRiSQm7c1RH83tx
qP1vuY+meoqg9Z1pJda3VM9DV7F88S9chBoNDWFcSsn9r9wSmmvNTwW6wuqurjzJSI1L3lh7mbzN
8VELIqPKefbWEbO0o2W8VFEA1S5q+NSQ4BfEw+QfEu2lAm9/e69tOQocEtIiBIrQyrpUqct1Iotz
n1wa+P8fSl5FzqAmnT2lmfbltqmNLUadklovQF/srU0lWcRhapXCyQxU1fUhSjgapqifb1vZGNBS
DaW3DcSeIq07xnM5RbwkkKKLktTm06znkS3GbfRBSLW9vOOOqXXf/yxlc6L4mXA2h9A4ipNiuOgt
D/fB3O298PZMrTZalxH6lTkKzmD7HVVtjllKVTD7C5mB68kzVpdSeZja1CRJci6SIH8/QPbxEXkd
2S3VYo9xYcsbYLEDY8tjGBDeKhT20ZzWKMNDG0lTkYg2J9rw7m1XWOdDl3TGor7zB42EKs6boF6X
Faif2D8PsCk3p7GQ/X8CBBFTO1Mn2sBmU5rb+xE0d3gKpFxQbAh56bqIR2GoYEOs1GcpqLTCntCm
35vrjVPOoAGYpydYS1Ihy5JfnbFpN6p51UM80inwyR+VVI8/CjGP3VmKzNmRqljqPAsp+mFnWjau
GLwTqdovCM+3j2v2TN+ASshohRjfRWiTKVZyT2L1pJbDl8RHXTWt3MxQDrdXY+PsAyq+wJy4VVC3
XLnwnFAvMmt0oxOI+o9Zm8wfm6ojSS4Pqtu0dbxz1m5tGXowkDiGmJQWl9UROPVd40tKF5w7rbfb
/KUCIu/nL/99UHRAkP0nsiG6sLqN0pslqzE56VOSoiUjznbaP1Rk6HjN7QTqra60hXmHxCF1elIJ
6/EE0aD6Q+Wf8kkuvncizFZ2ZjW0iI5ae9Z13ziJctC8j7QwOVR5a90bXbv77tnatkg9gCGn4ZvG
j9VXWEk3sc8k6YzAl5fM7R3Vx6+353TTBFkmwLYminzrlqCxH3oj78vy3AcmNDniZRKk/54tASNF
GpbznP7u9VMVxtMInSmWzUJViu5kOjt+1LwWrf57Wf++PZwNP0TOGwA5IB8LbNRqn1codyEMiPpA
xjGuZ8Ux0aQHHtA722tj1kyyWMD76YDm5rAyM0+oISPrk3PlGn50Q/YYWMaOC27s4Fcmll+/iljo
okm8pBvr1HMTegrqFukygruv2klNI6OXp6Gwx/u7PSwYgNAcBTi4vjRUQiaXYlVXZ9Lkui01JfSP
cIP+9yWi347zAg0sBRjk64HJdagKhYxcs65Vx7Qz3ola9U6Uq+fbZuSNkL+0NdJGRFB621SLsE4l
tr1FgnjQ4+FcV67VBoGjKHN1Z0WNm8qJ9ORT7k7vpiq14/B3MZcgxBsVgToIkqDqFwXjORkrRURF
WErkB3Us/PBONOh6PoqJ6su2jADfQfMNWXCNuhoEp52bSj2kDcSnz7WfJShT6i09C0Mud6fbI9zy
kEUACfgCBN5vOtKCWjOTDvaus8bDVMgru5s+WPWTz9LdNrSu5ixHOx1vuIUGOO+tgFWtZH4VRlV/
Kjr/kyEltprAqBrmB17JDC2z27n3TCO6Y+zOHH2trH+E4p9BjI5VVRzy+Cd68fDZxLAI0VaUo9zr
j3ZbtY9dFN5N83PQpAcxDHYcbcObwa8sTDcwmbwVPkrbQfetViBSE7zLcf6CVvT32zMjLc66ej0v
hztkVkuN6c0b0zJncEFGZZ1FVIDtMEUdWxhIYc5FH9hNpTeOLI2qHeZjc0Fdu/Z8KYqf6xpS1dtf
suHtnPO0BsK5g7rdOpckKIU6Grj7aYT5Uc2kQ1z9QOfVmQfFFpIdIPVGlEXBYJHPQMmAzMlqC89D
l1dB0Q/n3KjvUZ64KKi6V3/DwIF+LE7HyMilrg+OfG475E1bSHVSpXhHsV382El7J8bGExBoJ7VB
jkD0GdYT1+pxHkVVZ5xC/RMFEohSO6esfgz1e3oevdjaewNuLRRtbBCfsamghVmd6YNQoXwY1vO5
S0pA+GXv+xf23tDZURLqoJeNSngp0VE83naQjWhhMTpqMMTEt2yM5TTDZlXQJqtl3R1lhOTQ10Zy
Sqa8copy3Dsht1yERqGlHEO64o02ltUIJiI5o3UqyicfWppcLg+N0O5cLTatgA/idvSHQ2jliNOY
dChLomkX0BTgjWrTHScOmAv02Xtkf1vzBw0opVrcZaknvz62prQa+6hqjJNcPwXZL6l8mdPApnC2
s5G3hgTFBtkIEgVIpy3+c3XuV2FQzHWlQkofT2iy/tKGT4m5J5K2NRgL5gg84k9P5fIRV0bgNYd5
e4HyyUonfRgteEsawYBKrp38H2OcdN5t59saFNV36n8cydwDV+9PwYhKVegh17fC6X5OaZrsxFPU
Rzs+vmmGzcL0IXfPbfb1sPy+C+HDBqrjN6lNnzSw/Nnj0Xd7MBv0FhDrEyuovtCQh3jfazPItTS9
gSz9OYZ81kH91OnDwhXj+GdeZl8CpQ2dcLC8suxOWlDdB4LxMbD24tbbJeQjAKxQTiTN8wa/2CeD
MJqVAvlk7Cf2mKFSFtFmH3hNOuxk47dNkYrjfKGlY/3uMnqECc1Bj85xgi6a8SGtWscMnsI5O9ye
2bfrx5i4YdBpC8b1zatLiNpIL/OhOtdN+yIJ2WM1FC9RmD/eNvP2YkAiANwY6kK0BbwBME7KaBhx
i1JqUySZ1wMFdVVf3ev0/tNV8/pusOCZ/jTCoFfw5mklT4k1CXWQXZo0QB0kEAshOsYQYzzFec21
UaxFpEdFda7ImvUT4t2hVpuGLaLcSb9w1g0BjN3pB0BL47tYSArqlgH87/moJu+1IG8vQpgntA+L
xRw4aCAko601sGHZSYuoqRNJUGyjAF5+9ukv+DGatZIeBCHr36swGqj2/3F2ZUuS4lj2izBjX14B
X2OPyMiMzBcscpNAQgJJIMTXz/E2m5lKT7dwq36r7uo2AlzLveeehQCMbEsvZWHNbCO2vbW0qyFp
51E1dMmw1DFzPChhF7H8SHLtv/HeM0lpCx9RZ5au3VjRdkq+enNCfo7ImkC5ETYKZrhQVP6Ey7Di
pQ6GcCgLXDzePfPSPq8D16QIT+NKQwHEpxhEcqHg2ptDuUpKPq38KZkMNrDJAh8EN59OUamgQ6bb
boEktCY9LEcqy6x98HTQLRuc2V6D2OQmRp6GZhmvYudGyA/zJmG4Vl2+bg1tQ+hRwj68dZbarIph
iaBvdAGXmtF2kpdTbFC9wgkXhajh8WKq2TeW7DUSbYNDYAvvO1VDuyDuJ06gUNJj9isZgqmtoikK
rzHGLm0FOBrDgc//D2Xr7MQEYNW2CPNFuhL0X9xTdazyKvWvyUoubW2QOdABn+qsv9R3bLZC+3CP
Ozjtg361xDNGbd0hDqXdnXJPr2y8v4stmCMCBUAOLuJi/2KBrEUEX6KFgNWSnHKew6TpnvG/Du47
Eg4gkDI4URtviL6GUZc/qXXQeyzNieM8pfFcgglrwPI10NOWhs/oq6ybjShRPgY/Bj1HYxnAfsaW
CgOZbScjJCHPnS/qOYSdiYnR3pZLxpwrI/hF3phJJVFdFPPanWK1YEEG9gp2qjDxPJeZa3VbDlBu
vSsWeEWZC37qWNL5ZiIr1mcHXOCNDNCnVd0o/JcpH7LblBbiiLp/9XZQw2XzFu1B3pX4w+H1T3Rm
sTtIhl6hW9R6bZ554fNiWILZO5iG8Ns+v//g/4emsBfyMHSvCBmWK69zCjBeVpjZ6GvF14Vj9JRm
DCbUaXQKb7c/r8G2bRPWRzk9DP5yi9K56v8Lb4rgj0ecXvgfdQpd3Dh2IuwOo4DqA0Ywmf7Ngh85
DoqPV+alL5eCnIRWOg/yv0JYQMRDsHWOmCGBOnLiVJZLhFmhmrJvMdMP6PAQr7roa0K50yc6uyIg
CMcTY+x0CIDPPqEXTjm2oJmh+U3KzD72cENjmSthnDr2ZvPxO144UtANZ3D4OWXQ/WV/ZSlbVi1U
tm8QYwxB87Py8qKao5le2+Z/vxXWBAow1CUoZc8xRa0QeD6TMNkT698mS3Yfe//ecQPrAhUe5JSn
4uccGdWz6zWYGepABlaie6p0tMWYfpfpz4pdy624sNDhfowxGiwPQNM4Z70gl4qQUBRQmsfFQ6rl
w4D5xr//bQDV4whGh3FCWv5c6GtqkCAxJu5QTD2pkJNONrZAiFLXF/2VX+fSMkhOM3E8Lz+FDv35
qDb22zTvm2ZftDMk3UCuQE4d68zXrx+/04XFjSgSEEdOvJ0cGPOfDxr7yCIDqAftNA1/zTLc837d
ACl75i2Y+7Z5+vhxF94rAhwGljxWRv5XVZd2NBFtbsCIilax4dPc3IhkCWrky1/r0S7cmhE6J3w/
cLzAmzx7M3+kRRsQku8zDXp73N4HY16HAkkK3fz947e69CisODiQhohRQLD1nx8xW1meLt6SHgDe
k3qEH9VBSG+t+zSn1VrE13zNLjzvpFKOwO+C1gib98/nFap1vtMKjDUVNYfe4G4GLdRsA0pobb3u
Gs/1wt46sTPgpYSf7e+22k8j38ohhcuANbtGQEvY/XsrDOxcP8GAA5gLzMzPOve8Z6fUwSU8eDH0
ekzU8ZRfAcQuzIv+fEb452cbiVi4wsDoYE0aQbI6oXJI6C/UNwsKfzfejl3H72yB9PPexME3YDTs
Gpnhwn6DPOSE8WAPwEvn7D1NguTNxAuKwwDLtN3As6WEawdI70OTHmM5wxZ4gFXSFXuM03FxdoWB
8QLgLChOBc3fxwkHoonKau/kEh1869IMMgsYPJntxHoLrdLIVVHiDJ91yX1mujtkuNprcXeXmnIk
+sIYH8sWP/d52ohABnviuE4PbbTYZqNhqQ77hpgMO3kKFCakcfGxQZo4NB4sX/Yp810EX6FlmUrL
TJSXE5uL4Epd8R9h0vnnScAwgYcpikfwPv5cGHpSSITPWnYsUk32nhWfmzx7d0uy7JsCnl45TL0r
NYkBzV30qq033yoOt8IFc6fSH9Ok6sP+F9zn9ZW/7MJxiaLj//+w08b8R2nlOeujBkfusr+8++gf
hXr33NvHh9e1Z5ydkwTRmJHX5O4ANuOdC5Fe4o+bkUb1x4+5dGb981VO//4fr6JYq90SEgSb27V5
YJyFkCmtMRJNaM9qFWT9Fb+QSw+EoQVE3KewQwxo/3wgRnGDRyKHQbT2f9Ee1Pwm2SAFZi5DMl65
AC59Q0BNqNhQtgHWOjuQgRekfHWIR0kLs5Jt3AJeOgaDXdqKijTjVxDVS+cxkGkM2VHr/D2dg7sm
S/w5t4fMU7u1YFs+N1cKkIuPQJ8CFzOAtvDk+/Pr0XiKqEdnePA2SfIVZrTrgwmLa0ahl74bAIL/
fcq5RjNqM6J8NUPVACZelYlW3TRDm9xGIV+uFG+XlgMSMoD1oMtBrs3ZT1S0oQ0tcfkhdp1/U6Qy
u89N9j5HHdCDIaKHj5f7pRMXVkFQpMNcA53D2ZHSjGSkwUT50SS8sbWEq1NEWF+qubjRa+ZB7QYH
jtdcBfo2Sbz1mvHSxS8L0wRQKgGEA//88/dLomQMIwq/1yUb6GcaeCGY+11wa5v4y8dvenGl/ONJ
ZxsbbCJGJp5OB68X90L2GMmIK9fXtUec/XZZYE9BBwipaj1dhw0430v2X7wFRCmYuqBhQZlztt6h
m2Ys9lp5yAt6R5J846GZ/PhDXVoSqLOhD8UVCPrD2ZLo4PWVRQPrj72fnri0xu3WVTwaM7n3qI3e
s8H3twsofLDfXNsrn/DS8j+ZvJzIhqeK+Oz9YrKEOlhzdoBKdzL1WHDZVZyKNd8VKxGQxqRs+Pcv
jLEg6lPEmKCqO+//AtsjicvMwQGQEDVlapBH3+fdumkpEmNIg7j0FkZ7u7HwcZe2V6ueC++cAMqC
mA7IB9DTsw9OGmtg9gt2RsLks+XdOyPNDU2LJ5WD2Pbxj3thvyW4aqA3O9lTwSXxz/02YKzShksv
D6IYi21STLYEZozuBqD87uNHXdgNCRobOBWdxnZ/0caQ8AxvFK7dPpmneed48QbLJrr9+CGnLXVW
EuHgB7gJ7yWc0Od1KgDNtF99g3RpD7nfpVtaDE10JqOdGcesrZIe/9fK5v16bT50YZv88eTwzy+5
8D7iQyza4zxrsfEaEe4UH+ObaG7lVo4I9iO+iaKSthy5tNF0LRHv0i+JKw/6GXxijIDPV40JiaNh
So9rNGe3AsTBDjFeMjOlQ3l6pfi69FuC+QABYYD9gVSkP19WofqbWjJ2hy4LfrKWwiEgCa4849I2
+I9GEasSRJvzoluyxbcZa8gBJUOdeXXc680Ydpux+/Tv18zJhhTi5QyptOf4iMldnyAFXBznDOnF
XhAGOOWKfDsI+FgRX8fVPCGG5+OHXloueCAmRYBTT16hf37BaS2U7VyE3ns27jg34fpIWKE2AfX9
HQZi78kU8lu4aBmYALvx5eOnX/q20JBhSnXSZf5FLZlIYAVpR36MVUQ/d01h3wQivEs/5WiwZvLv
RRnoHVH1AdEFV/UvFYMKZghBOZJjUUvsclLce+s1z7kL6x8BoUhKg5kOpvbndbNGzu7iOgnPucTV
La/jIS5Vbq+clxcWPpJYMZiFUgy0qPOFv0Ix22t0w4cGApqn2RbrPZnW9MpQ9MIphqcAVICCBeSU
8xtoCHq1DBlCkrvQ/+T1TqHhT6qiRcrv0NXIlq8/Xg7536cm1iAIzLC7BFnzfKsZCYgjFnBdzTLv
NuthaNCEh2np9hP6qXUlNW+v9dQXViA0hpjZQ6ceAxk4a3NSnQwNdQmyhM3b0rSVjHVp05/wV6s+
frdL6wJhBQgsgIYGbOmzCmKQo9Y90lr22PoIeEOMa6WZP+xWC2rHx4+69LNBHgz4G0QObOnTv/9H
r9gFcJpvuPMPcINHquIStE8skq7UyOzGypdR5ex0zbX54vv946Gn3/YfDw0ImDIzEkGORulffZYN
7zG3HPq5Pr3Svl36yU6MZTBTI7C/z1cJs4zZTMHT0GJAxSeQhocyTH/ky+ePP2PiX1qP4HvDLQxb
DJjr2eKQiw5SqHejA0K7501g86hGu9zAViOKyVs3ZnwztaGrBYhHQykMknh4EL6ArSNfoibL1AZ7
Zd41Evrq0oBysp2JC6u+5xin0eaLAU0pge/JfjFmeSrAFvzcr5Et02VKq9mx+4i4uaRg8uOmTr/r
ce1/CD8abl1j0qzkYjEAtvn8OeyC3wPyjZDMSH1SAmJtyj5Sblss5M0TWn4htkMLGqTm2+iiH4NN
1Ga0efCIBFaz84Lm6zqi0nJ2Jj9XBR6T17llm5wKTRQp6Y2e9fDuWv/XYnhzJLFgD6jl1BaAlADa
EYIzoSL1NpGcsjKKmvmL8r1PYeJ5N2HQ6bu40XE5Z1JVs4RqXAsi9hggSig6J7qRbXBrAsh5fShS
5zKJpTk0UI1UxiDwAnCfLBNJkk2R9ksJqmoxlCMowyV0TPdxwU0VrnB41ZQ3XrlAI39cbHbLyGqe
emht4S/HEefOAur2aOQGeGBmCP8MvGwXo5utjVb6JlIsvk+yGVS/nuwaoBFf83AKXg3J/XJlfvA6
EOL9ihmFl+bQTNuFIGxcD16Gv2UKRe2v/oOMNOIdgz4pOy/9Aj7AIxdesCNhN5ZFMGC4HZBs662t
9xzLAg58vNs0hMvaLqkpp4awl8LMPtS/SEzpJw8sUjiyI0SGRjcLFg0MaHIJju/UxpsoM1E5EPOL
tpGoMcj91mQLMgEpFF2xXm4H6Zqn0RiYhdk1RjBEkT7xeP6yzOjOEurSbdyP9NXNaq0iL+g3MAAe
K+sGulm9dPqeNi1cYvXyRSSzfkYJVJSNr8ceW21kP8kakG3eFX7thflYWhvpXZO0fgnfpKxkjHgQ
fDBWtXOALsUb9nQFBjlPwCaWtXk2/rAmW5WkGr+hlz8EGvk4oHKuVSyGn6lO+WeDjB+IH6LxeXBB
iGzg/oeTGfy2XB8A+hoDWkEdXNx6fZacDrWfQujnVYRZmUzqtWCw3B9x4NWziqZq9nqY2s2pPS7c
nE7fZariMeC7jFLM06HmKUOTfvFAwiulYraOAmH8yng91pZk/MigobtRHXsBIynbDSNELYFaLEJg
gn4byFbVMo3dWwv6BwrDrGix3LLxh006Ww9t+HuZxuG0kec9aJNwxEGBXnN/MuDw66bucrwYbp5v
LA27SvXFsHcNhO2ZWEGYGdq2Qgb0z2lN1H2yyOBmdfMdk2a+hze0rJXVxUH4OqpYN4hyWb2+QlzE
dwabilvKu/VlFlG4tYm5R8nw1fZ5WCULeyWdUptsSdNN4Zy+XeBnXVEt0a20kOEykmANgs4LMWmU
bZjUb2kXgasC3sQRLHpaJQntSiuTfbEmxbZoBrrH8fE+F/EbxcLcwtLrrU3G7yy1DyzNbDVxMWzC
QWdQdsfDRnr8HYl7HkQS+UNI56CSSuZ1N01LOYG7V1rINXI9iM1syVwXtPk2m2LATlPhdiApBewJ
YSGSeZZtD+jqlmcSbmyxmm4oHx64U1kZjo3ZK5cpzP6k3g9r0JQDl08zm7ut7PuibPv4borErwyc
fXhBs7WkiOWK2g6Ld6B3jU8/GwCzT/is8H2ZwLcvTRsnJWsCHHBxkz/07bDsItIn92qy6a5l2Lzr
wuKvrrCqRd+e3+dSENQVvilqxeNsqwEnbJJllMdhmqJ944Y7qVu2xZxavuIIHDfw/V4eVjHYrRLS
lrkGh2jW2GoiTf07p+X6KvqhuQFPLf0R54O/j1k0PLBwSr+TRMBELjLqMRk7/rAwlz552h/3ORff
SOu5LQOkkGyd1d27Nxfy25wu6cYnjh3jqDfPkT4d6ITpirUZvVerR2o0YKYcc6gf4fPEbnHUmlu/
H4Ktn60SzAuxjvdBtsQ1dTrA5ZUtO71i85WEF7/gD5yVK29HzEYBXMvWg//hghqklzrZRWIc4Ast
Rd23/dOUtnTjyUX9DChV72HTPNhpWPYujL82lnQPMxeOw1g5mWBmHwRlAProGihS5mubV2ZpRQkm
Fiz0QjbvadDw51jhpqEDHauMr8nDMBo4to/MfG518Dix3G37peg3y6KfXOBU5XV+8mUtzFRpN70h
SQyUMdabz5Rn4qkIrVdaXEpHyCCYQZan/90Qg63UZv7RHwLoa3mIAJg1FohFM5z8tiAKLWVjoSIQ
fRTWhECLHnYx7AVM8AwZD/yadKhqZbxiMxZJWwc9aXcxK/RNrIfwk3IUORF4tVLoBb7lVLS/XLj2
qH1cVosJh3Pmq/Cn/Q/pTXnN+BXQcPc5MwvuBj8INkGLan2NcuSSUdLUC6QxoLD53jFRRGyLyNPI
lGqjQxMigD0YguZLnOrwXXXjvhXTdBKBwPqM5MsutiavWWP87ZTBmgh6fmxcyQCHjcNjQ4L3hY3q
06LkXE3wGmhKSTvwKc34EkVi+ZyIxR9LLwuAojX96Jf+EsF1lWJPrkVRyqx9VL57WXUH473M7VWw
BJspMdMDSZg4yDGKcULlfLr1YnGf4x2qOWCuSkeLn5esX2gUvRTxfyHWht8JJOI4SDDm+stXHuYJ
BHVcse65EPyx6SLygKKoudIBXSrdAX+BRAz0BOyxs3bci+wpiQB9nZvf++YWyUVj8tOLbpL/AgWD
ngPiPwR7Ycp/PgP3myXOR902ODbIK0OCkT/PVzqeCz0qhuwgepww9L/FSWCbtGJIvfUwLqdjoMnf
kJp8ZUp1oeuA+cEpUACeLbDjPmt18kGwKDYparLsF4fWQGHfdte4MZcm3wBm0M2frN0RfnP+q4Sw
R+usng4+Git7r1lDH3M0WGAnpMGY1TMkMo+NRQN0A8lc3N9pz8NVOYcIb72yQC59VAj/MJQAJwMo
5lkbWZCeQFIP07k04s+wS9oMyTWG8gVICBQThJWDJgbVyDkkFIIAgSxypMYsNHrE93gEuLYtEu91
sBg34ngwJtlfpztdaLZO4RAYyGG4j6HtWbPF+ET6RmhEiESmeRtbxDWVkDmizjMIUYSBwLyghmqR
pfoAas9VHeqFrhKoGzJ5oYY9eUSffVhqlhzq3ijZT82AYEa48TfwKZyhDuyvOexeWrQwI4FYG+vp
b5MLJ1UK2JlhHtO5B6Sk1HPsbvqu2H7cv15aKgA0gHaBcP63sQWG0iAneGC6dqupRpYiIi66Mha5
+AiMe06ZiACKzpeKlnEKLrOTh8Rvdm28bt1MroAZFz8WRhAYLGXwkzjHoODyj2ZhwU0eZ7ye0q9d
hxzV6ZrzwqXFhxCZ/3vK6UX/gV5QP4StWcr5Edzdru7G4lOifLtR8AgrF1+GrBRSva1+s/74+Ee6
cOBDyXo6gGHjcqK0/PlgmI+koK1E0BDFbBtnbgPT3SfwzQ7Z6h/ydXz++HGXVjmYdwjoxRwNp//Z
JtM6CHuYSSBjl/UCInbY4Nnpx0LBAl6Ca+PpSx/1ZGYObRvmOkB4/3y3uJByDKaAHVy2vkcIAvLS
GV7Oo75pgvjGinWoo0Zd+ykvLRhYOcGoBnZ/0V8+EKjBjaBjVhwWLumneCyGI7gH3SbOpu8ff8yT
sQJe4WzOA4c8SIygGgEx5/wVnRqTwrgwPIySczQFpl2rHu3gIxt8iTbHdWVrHVQlPQQHs+vMC+eC
1TobxxqpVVNpIrceB4rUFdStMNeO4W8jJ6bqlqxFjdC4F3JS7mbWkho9NHuYC36qrIMbOiE7ZYaH
13chl/vF60lNkrUoZxE2v0MXPqs5i/syXflYNrIRCJpJghLHUXtMNKSaNvdlXfTw42wCC2f3yUMZ
nw8Y9flBU3ketT8Xq+0ji2GZyJQMqkjQts5l+7jM/PtJ3lIOSJ87WRN0VaDl9H2JlHlJo+Z9SOew
BM9iQGuJyhc5sENFpjG6Q+sAUTSmfWiah/YJbXH2KRTeDVVovNhEd11b2LswXe9QYI876o8eePFg
DkHOIg5qbb9EEtIjTwMgCJARTUAWBMgy59D2I7phXRArBN0fKL9okboqzdUPMqe/UfHTushn+3vt
QJxyEbANBZCynjGdg6zERzGcDPaYsEh0JUzChm3Wzi86bufdqhfEtkF2MTkxbUwH46rRj746FQLB
SAMDlwvagXvF11+omINjZkfyiv8UPPRd8ytKUvetGCS6xgK2YovgaBmySE93Cib1FTI8oi9yiLLf
rGNBzVL9hqz07KbVPT/yLpyfDMbeFZuYAWRlVlnizh++ptI8JFEP2xGQrAABrnRbmHTccji3b0bV
yhqsCVU1rfiRyeILz/zhsRu7sPYH97knBS1Xlb6nkHpvusw2twUa9oMEKPE22NXeFzAz2eCzpyUO
5TtP5y3+At3ejB29C2cQ+23UDRsmhPfgBavaoi2/XxFvXHugIVZMeDvpYVLm+yZ4mIjJ7+JePoLC
JGo9uTAoSad1GSXzj3lc3vpUIn41QfwiBvv5lnCPbpuGmGPozz/IOPs/xCLcHlHx41d4g4njpOKx
3zjaJk9sjNXP2cs/M1xFB6bpsEeIylimvfiyBEN830hJdgyT4NsxMBFc7pZ2r0aR7zlSo03c+ns6
yvgYM/uW6ND9pl36mPmW/WIm49sR5d4+73PoZHTB/RsTjrgI0EdugzEZn20eq1cqFEwBM42gg8TH
P4XJ8tmmniy5QWOk6Po57/UXOYHkXcHg/LaxKZI007TfZh4G+n4GRZ2fvOCAELehF94tU68ew9EG
L+Hc2B0MTuBIPcJVAvKKAipr232yCtjQxBdaRoQQbMJ51Dg+1p9EWyTcOwK74WYdsTmAlIGhHAPu
ASZhe2BdvCPuaVU82k+9u1HFFKSgxXXNO0fnv3c9cJ0U8XAAI5n7NYo+uc1nXz9xSqK7cSimIzBh
+kqH0W1k2BL4r1OYCws7FJUbW/yTz5JadMuNsxKrFcI9det39rVrm7nuG/7ZQ9rUMV0WW4EjjogD
nFLPAY2fF1PIKhcmP7LBLa+mW5HXlMKTCJTFeoyLr7lj8z2QMuQnpN1vqwSpfPDVuei+h3L5JgOK
QAfBus+xr+2WMuk/wiww38zpqIHnOYZmO/frAA5BZKE4q4PY1F208t8BNf3jooSHOEY23QBQ4rvC
J20E14MgvD1xM25Wafkmi/VoSkJhttaxcSVlB4/SfWxOLgGB/OW8ZXkR/djWQK/Mm6JBuM2JwEcR
/bTryNS6colnw8pB9v69zki3mTwdwv6OYJIQTcuzieaZAlRjGqg17PBB2+RJzUiu33rRmzs3z/K2
mcZZ3yxzceQ8oBjvg+8bpJJXIhCQlPkA9krASV7Vt613LKYkfWrDkX9XYkyfCTzPsXCg+SmTVce0
1uMwigqDvvgXTBCmsUw4gWwNllvtVnONV+tDUS3RRGvaixzeHAIHj7ULUBq/95oyBjgBWebIR+CO
hvTwikmy+7TlYaVBlKkM6+eNICF/VK6JSlc0zcZqYEH94vc37TyaPVvJWs6yTTawiQ5u57kncKmw
uooKgIFZusCXXWoA2z1O5S4LaTmRLgJ6u4wVWXzyKm3cV0jz9MtJT+KXiIEatpMEEK+KuRqs9Ks4
5jDsQc4sKo5ooEFtZmzQVtjwJbYAuLp5yr9yEfAjjhGFQO3RfPFo7PZFSGMcKWGIvWY9vwPQFDTy
Zk0hQjV8CXiJSLAMMDIfioc+6fEqY0Dil0J2CH0IW3afMlLoyonhJHfuGTLq0xwAxUzNug2nwqvD
ATQGHLYF8nlm2Jw6aYcXlxoCXeW8AllP7W4oOGzfUwYGB0JL3d7Nrd3GMOLdt6sCwu+ycPgkdeS9
4GJJPVxoitQZ4Ma7HHcqcnWQa11hPMllSYpC3rmlE2Wb2Xk7yz67nbUqvhAgX1s7ZO0WWtF020qS
v86NWR5m+CVugE6udddE4RGOEHYf+wC9xkj7lVipJ7aj58MVmGKQVsc8yV5HEvPHIaP5k+YRZjJd
1mw9yYsyLeagxhdjW3SSS9323fA4tl1a+5FsbgX+hjsGCWctR9/b03jFZS3DNQMtSL+NgYYHfnay
tjpJHnGX3Y7+pMCeS5JvRdtEQK4zOSBvHpmg68J/26no7h2M2j/5sBa8aURL1cYkwHhdjy19wueO
GR28lwzpyihNOlRnAksQUNmRzUBhHOq6oqG/oSSV35pe0BfYYQQ4Z2ce34N8FtQTZChvIOhGd9J1
pMZEg2FKhcHHauSKg7t3PyLpmU8KGs4NxIh95YUAdwSi4PZQja83Qjd846wIagyzgEsjTvPQzCcY
FYUQyJjePW0DtRty39vMjpMtahIOsjHj+77p5E57sB5fWVI8LSZrNmp2soLfnis923TfdBzJUhUh
UPKs6UqVNM3OgDLwaZhRh7k19DcC2C/I7R3f2iVApohU867zPaibFqVvuS+IKzOlMMLgkXj0oRbd
TXNBaQkGZYLUpJ6F2yntPMwDsuwbIPvssYPt5VfZhP0z4LlX7J7fJE4TQL9sqiM64E4KEBBV6GgA
ZT9vsidnZFOHa2GrZcy6TcACU5EAwU3I7Iuz736XsTJr83gvQnYPS9gVpJhI5g9jiEFYlMFjTqtA
1hQ0/rtiAEa7LtHwKWhivUffIY/tGtojdLnxjqL6fhFDFvKdbwN5F8XeDyPhRFQ2LOS17ef2fsF/
Wfq6h2xaY2AAN8imzeC+YOHqbWO+C3qGOSbydZddDrC7agYCX0wBJg2qGwxkOeE4QSgS27Qaj45m
7HekBi+twG3WzzpL2vuuSWYFNoXVJQwoh28T8+iLs41/0znV/AhRpB7akRELnV5BqtAsiKKZGnln
XYR7t9WGbhpATLu1K2hUBotGP9GlBOPVGPPOYuDIX109X9W96kC0b9rnYOl7vUsWzxyHpP2OXMzs
1sAO6DDnYKnFs3ZPk3PDBvUBbopuZBu3qLgcJibuRCrsg8Zobz80flyrtV8PwNQ/hzQLK/jYygfd
uOJ7V0S45uAqyLcGNtun920OSE2dMMKlwwPye83zErged2uHPC3Lf0C6IQ8k4XbHFfO7ul8hKcXk
oj94kBbcWxMCJCZmeoO5I2ROreEQSPM1DsrMDONtMSaYI7gmw67y803MBlzESYSuI0im97iV8rGP
KLx5GuIw0lnbz52RuAGxFN6lzqNnMgF3NjTGBMRldAvLhmUftbN9bkPefGoxgL2zi/mWYUeS3Wg5
RDZucuoA3nFRCtVMNRvT5gZW0d59Iyb2GE8wBInV2OAvHGxQr5Bal0OmZwz9sy8FERhsz4t7YlM2
flbAFBBZnyHOqcjtDYy/pornqamNysHgmHFDB+D4bDwdiYM3QoxVtCvuBZbMWw52Zli2kd/vbO+N
Xz1HYbdCZbCTPllvqNDjfQId11c/7dKjz9xag2qtcKOdOk/Ek5cwSkkhE6cDpiVt+wKRuNzkFje/
SYp2G8bYkl4Tf5dQ8tbMFcM96sLfwvZ9jYUGFTxtV3nAqS29Sk2ABSV4bYfVNN4vIOlLFUma3LqJ
oVRTCu2BAwXeQpNXMZn+tJCb77upw8B4Zel6gO5nxvwXBSN09/CC8xN3VMPQ3tg0eKW27XZRm9yx
bp12rYh6VH+Nt+eBoU+jtLQqULXc5eN8V0jTvzfufzg7r125caZdXxEB5XDa6qReycteTutEsD0e
5Zx19fvR/MCGWy204G8wMycGzKZIFotVb0CuJ+wanacw78Od73fFMS7IrXNfa5xkqml20oZ51itT
odKZwRwKSfQfKZzgN6TqlVN0lfxsq5N/NsZY+agKLT/TX2FlRGPxXvfrfwDIVb8DKY4RV0B5cFLa
z7IA92Vx2L5KQfel9/p43+WSzIHVovLVrgK0C2Q5Lx8nQ7HfMkPydkYw0K2ahp7XZR+8txRTnosC
RbldPtIirrJKf9LwrX8WTTsdgBYZb3U1fE8z4X3MBD1Mo8vMQ2P5ijM2ChB9Pw9OuSJ3+1r18piO
PWqidlVJH33dG/borAlHihAC8IJOHMapw5NKK8qHjP10yKHSn6qC6zdFyIK8bRpJcGS5cFP0nk5y
TYSDtxu/o5RaHi2OyGGKeIDuzEgvP7McrZul6U9ErX0MXtVRP/UTeUIeh2A6sqk9UrHPT+B6yn1u
e9WuThRa5OQuR15XP+VW53ugkHHgWpK4otGgwSkWqpmGO9K5Sg3/zTbN8NQlo/yrQsjgMyUk79mb
vO4I4k99rNJRcft4UvY0tsTkBKK3doXGhhrUZDoSdHr8vLvy1AaomxRR6p2GgPLGTgn6mny7K/HO
UZKPfeGVT2U79nstCKTHQorT7wLZ9pA7qjdPIUI8l6AbikMw975E0o+7MAPfa7bTCB3OpmcTy9Vz
OOraudWVzqkDeXyvkyDYz5cq2hc1fjHoWpxjXvdOG9I3LFMWTq0k201DsEYR2nj7STKzR90Y1EtE
VCAVjKszQIJy17S8n9uh2QlP8d/xhEYhLYCigfKWWaj70cg6t4YlfYwHrv4o94enoC3HNxxpi6eS
EHiCdhBcSiXGdm5spU84itgXCHb6dz8e03dTDatnlIf6U2OTompB9a9s8C2DSgabp8jfehlwEvh1
ccD6J90PkSCxiuLkQ9RU6qfSTMuLMubdr7lH9DxSH9yHXtMf08yI9hOPxWdNna/pPDaKo5ZrljMG
0jEypfo4mCU+saFU1y8SBRdHQXtDsQOSXBhL0nMjlYidyYP5oNRJtVfs3nOSRvuhDi0qdqS4ThCr
KGkgMu7oUV67EfWi3ShFb9EQSl/jckgevGGIuCK1l5DeKrsc/e9SRUuxSIOO8pKGqRiS03St5NCh
jt4d9LzS9j5To7Gry8N+VMipu84rEDMZq/ToT3365Pex2KWBTqfIDKoPSSLlX0KlLfaKVPofs7At
PtiBnux9Tf8Uq8NLPnn6oz1IpmMZxBA1ss9QCv4Jqu6ftLPk48ibb1ekiUICnJsQHHnfgZxMj/CO
hGP0JL40f41foZd8S2WCy06VxmScydXhizr62rHNVPWjnQTPfIjW4fgYOzuToxM9AfWQ6+kPhXdB
sKt8nKibWq5+SVOadC5grOgIq6hjXmH81trTd0RcjU+dh+3MLhwKI6HENuSviRxFzwMKTMdWlPFv
KuevhTz+MOric6ub+a6x4vKD7QfhS9HlP7S2Dty2N+XH0oK12OmZ/qRPwvzI8NKBDJL3EXY6I6Rq
h/v6ayaG33k6mC9mbhmfQkn0qEkXQ+I2FiW6XK0eYj1SnB5n51cR19MRjZoO2dQ5p5S06pHeoNgl
hogRV/BMygh+um+HAW+sulVIOwcPdA71i6gwQd2p1r9VPPoPg6GhAT5I+CvWE5ZNHZGZ5Hd4ROmo
OaRlm7Fpi2AnKi1g4/XioVFL/2CVGQpJU9mebN0rHOEZ8tnO4+AYdONvr8qZkhK0vKShiKdmWR+s
2FJ3mqZ/qYVSAjmJU/wt1N5FSifbB2phHbJurgTniB/FgodB1yf+x2nU3zKJ8BmOhfkBlBYvtpQm
UmJW1muvGmBRhoTsNzbGC9urPqoCfyCj0eQvwhwfBUIgUlDEl8JM1INS4a1gx8VrlI2k20b9Xk9k
rokXf/YaL3hua6ByqtGFDjbp6SnoE5iktRQ6PFH0o5xp2lGMHfZ05vyebUf/R25UkF8zsSsixT7Y
VsVPsdD1yTFXpHJjGjy5gtjRTe9DaYgIc3aZkmE/vlgBMplFZFAWqNV9kXofO+wgdwidUmfJRldq
zYpb0p4lRnrL6VKqI741/Rsl/ruIPV6FODFzaY81+j5IDFUiqJ/yjNqs3GgUeY2ZhGpr/s7zAauN
tcJO9DkxMuRGQBGoIqsqaTOlWTA8Ig7YnepXpJrA1XmYxk94Uwy1R4jLeGPmtvyt0vz24BFbuC+s
9NkwQp4u9EcdJTWzs6VX2IGX+RN1SsXJA/GzGrRPajAM+w5M6WNi6xmBpg0PcppYDxE68M5g0CrI
544ujhowi4JoPPGOJdWJwuwNzNajqMfvgE1+++1wbjvzDVW7fD/0yq8i1UMnS8LOVTvld1Oowz7p
tI+CbMYZI67wsKYG4vnh4KR63b8OiT9+qHv96yCF1CPt+E3nmiVLGFvHo6uwE2ondkaeip2X6sN7
JWkPFOsRxTIoUJlZ3zpU6PNflN7D74kItSMzG/aywqOxFZJFMMskx49y937PZa2B9WfDZUFvKVM0
YwMfrek8tE82PWnQRKzHCIrt/kBrrU2YV+jMAJOA8LVAFqi0Muoc8Ogl0JXpoGZV4Kh60mxMZ2uU
uYX2R98xjcpSayz8nADfdc+SH8QX2bPyDZTEykdDvx79AXgW5ixxdj1KJPNEho0TubGgAuw/xHBy
ihSkRPz3tAQUsmUgMqAyIOovPtogkRl7QarzUCkSN/Ib7lLZkjaWZqWvaOMsDXcLMRFkF+em3B8f
LUgUpUV4dZq12pzcnCFETyivf5iaz2XC40HeUD64XSSUgpGhkxAbx5tyiUzQC8VTeVJDhc715BQj
CrZPYLFvSO7dzopRQHXAMIJyfdMtVdvK0/O2TC8W4hdfzKHzXuxGr19GJTTlXU3b4IkeJImqTeVM
2cAK3DZNGRwskA630UJQdtGqzfNCCarKhl6uB/5XqR61f0pl6EC3ycbweP9kzbvtumd6PdbiCJtN
UKtsIMkVxme1oe2EzzDl0xC92Dqi0kLpm5b4Rq92bYKAFJiZinIE7mLXewZcuWXklR25KomTWaT7
CmjmqKcbB+C2nT+r8IJ4gpijStJyq4DXz6PCg/3jZw8U9sxS22WSeU6Q/A/1LfW9tTnBSgAmphjY
eyyP9dzU6X1J8i94EihUAsOZOBUoB68prY0IsjoUJCAQCnMYWerc4LrSUsNVzfOI3G9cfcklnYr4
lvvLisAF4BtJBsjFeQMds4gfNWpbmY30gNt2UmqeKGGq4085woVlh7FB9UIhuZd3NFw75Wh3jRLt
MFPwkF4YKduaaT3nj1EsdRurehs/r3/WIkprbRMgCiJTZUa3ChhyNcV7NSaBbLdERFdCDWpgcFvo
w+sgChahrYmA8qLXjYdDWnTNgQq6rh8wIwu31P9XDiFqjbChkS1Cn2DJe4ph/fEsRE8i06XQPMtm
lrwIMzbyk0SzwHooIp++N/rIGTJ0OmK+uzY39C2d9LUP++evWIQCWc+UMpViy/W7snhL2lF/KSdZ
fMrMun8ZZuXt+6Fn5XjiDjLThixMU6FGXUeBqe+1Mq6V0AVGewQmL7rfgQ8AIvpcFBtRbuXEMBSy
7PP/8T5drGRq5VBHkNBw87p/NKvsRBUP3kL791JXbBf8n7BZMalvLHllXqz7NMrlCFUt4cRqtA/F
tJM7+3D/y61MR6FFDVUOHiDsvMWXa0hKc1WPMX5XGs3tjWZ4MKbA3GmRtqV7tjIU5GcGgzHGOi1j
aMsomiECbxbP3Y/aBz0IHEn6eX8+KzvPZgvMCQTqsjfMYb9SRGrFIrqIjl59TY9rh1CdfawSrGm7
dhIbF+zK7c4o8/rg3UDpavH9tJKWY+TnsltUdCZTUEL2g+f9mw7TC4+qHbLLh/sTXAGtKozI5vs/
cN5SoS62QqQngaq4Ag8PJWp4z6AACvZjr2Ns3qJnCrxIc1tzOqo8yf7+pHHN2gpAaRDGXBzXJy3P
ORmeJKWuOTx74/cofPPC713MUy5sNoZa2S82OKMZBcxqknxeDzUhj23qQz26shS/BJSZNal81W1t
4wpc0cEnILN++ixTg+jf4nKaeDfpRWCEF1vI8UvSjN1Zp+h1KEoRO31oxQdDnvKjj9fPM01cb+9N
Go/npCk29tLKJUFBhWsSa4kZ6LaYsOe3ajkFlnk2FZidhv+EM+bGECuBEqkrriB2qjXrT1x/04z2
RE2K07hZpjpaLu0nE9C/3h0k6aPRb6lr3K6gylRmvdT/uO/LW8+3qBxYvtBdeJAhQs/xEL0qwSjx
fRGh2NgutzffPBhdQMXkHoD8cD210MIQUSpbcaZ+ovqQ83z/xaMz8EFPzf490nxPc1RzFD9aUMbm
zla6qNz4ugZDXGfAJIh0q4Abg3S+cbXImjAtheYhfCs6Jw0MEFzlS+BnPjLB7el+HFgdC3tL3mMm
BIZl5jZWTQd9PNbdIg1/tELnqal32qkYO+PoAeLYmNrtxsEPnfwX9UVqyzcio1bcD62ejiOera1j
ds92+7uuvoXeSY/NjYW8PQacRvpVuH3NsutLVH6ppBqSklZ+Aes0HqQk+cbVYW2E0ZX5zM8xANQ4
mMPImLfuH29NC78Tms5+gCVbfqDzvBsbz9Gbn0iv7aLufH+tVmakzGkJ7l1oDsE2uB5smvLa6IDc
wS2MqKeKo+FnG/NZ2f1g+tkOLJIGV2+x+8E4k+VbpXWWLc+VhHlUagkS4yeDhAgykQsRZ28Jxfnr
iWEGSKKCQxJfcSkKMnqZVRZ6Ass+i4FvJ/SWiq2Mdv44i0PFGAiukNDSOltGxc5LcjlB1+GCzdp4
Sssmfiy1KTmGKCxtFATWhmImqEciAGuSwF6vU4KZpNlqWnYJc3Nwmwh0nj9o6cUrJ3Pj+K4NhZUb
0HDgcNxti6FarU5iyouJO03PRo7QInDaFoHl++uzEiRml2+kjWjG3FY4avjYvtAqRLE1/SW09M+N
VV9knw6BFW7s8ZUDxVCzzht5EAL4i8RAyDKIwQnBhaY59dJB134o8c+4fmr6LXvN25QLw1cyAqwv
OU83OgF6QPQ1+qKBoma7pl5eMGEdnQAUlZeZ+6iQT72m5xvxb21QjIospMsIGazc9dZoEboHykCS
QJH1n65AH0oi3QJJ6qvH3JAHYkcNmz3Kf99fwZXPShjETIOnAEYJy8qbOVByT4baOodme1D106Sb
Tup9z/wK34RpY7vIK/sFYP1MH5Nw+rzh6jSlsNE4MEM3LYHh6Lp8FEWICGV4ToT0oCTdHt0mOJba
+C5k/Qlm+JdRt45jNRJDldNQ6Q5i1P/c/wQrR4ViIFo2ClXOWwPIRCd0JglqDWFin2jeHVu1cUax
ZTu4Ogz1Fm5wxP1u3pA60nSl70X6uRwDSJ3TpCCjrr8Cft2IMiu3AWUQDj01zlnGY3H0ZXw+JKm1
kwtiF+q+x+cDELTkfbn/1VaWkjSEFJk7gdrf8kKYLByuo14Y59iS5Isnt8XO77X+G4Rv9UzRc8tj
ZsURHJoVyfqcvMIOWcocIWlEL2GcxjOFQFTjB/hDndNX4nuCZpaTiATcHDToY2tF6usU+BJdf7gj
IXYyL42KbWhLu/5JHdL/ISuDemnBQaO2rNy4jZgCNbW+Uky3ztN+BsFFWuVkQevhm2BrxWvvV9rP
+x9/ZS+xrtz3MO0Qq15GCy7oZoTd5J3BV16QK/iiBRbUHGtjjVeHwUUFKg4KtjdkTx2I11TT0rrQ
p4IM4efhPtfV6QNN8Pf7E1rbTahxKfyH0xTo0+vwR4TTR9uMkouA4ftuIkDzTyjXET3GsvODw6CL
bOPUr43IsWdAlNYAJS9OCZNOhaqPyOeLD739aPsmsGB/N8bV4e+nhq4LSlnIc5GzLwYaMXBDIBAJ
QH18bqcfoF+daXy1FPf+MCunnuqfRG5BEgMTcl7LPxJOzZeREkA84mzaKUC+8dM4ht/uD7HyyTgs
aFiyF1QGWyyS3EJOSegDu0kIzEHqnATueW1Vewks898PhWoajlwUqCm1LGbTegaiD3pjn+VB39tA
1GcHiikMnEjekoZemxW9E4TnuJNuKyx9BlsWWdwAcWSAGbHnKGMxcyPAQI7O/VndrhEiVYh8QTqW
uQWXbyqU8unZabJ37n0cZGq8NH7YEJhe749yOyEK++TLSCrzVLwpGeHvlYrYCCWXH5PvoNgjQVpC
xVKGE6pfG1Jfa1Oauxa0n+YG3k1xQ6qwOItM39Xq+pdvy05Sb/UQblMUQhyhFYCKgvza8qRmaRwB
2I8oSMnKzvM+DXbr9A0ksjjYRf3Gx7sNebP4/38+gahz3FiMNSlkucoj5MVxJLBOG32nzaXssaor
6a/3OEOxDQgKtIlvUnSrQ0VCJP68TkZ1sWK13lVFEBytvBoB/YuNgLc2M23mbyKZb1KRmj/zHwFC
VnvcCEt4J0ZbOb6CsNT0GVrTxqTWFuvPUeY8949RQMHhzOV3yUXtwDHUBeANnsLflUS6QEgMD9Po
G/v7+51Mn7/0+gnHjYc1FhqgNFrVZWlGqCiGJR7azw3Mg0Pa2OFLoAP5kfrI+9pWZvkzECpcO73+
pNqeAT03mh70oMsBiABt0fS2cOhhaE4CFYvqmN2cUiCVD6nU/pK9sD01sp2duiyUPlVGDhA6rQsX
5VHvEqkR8LmhVLJT0aMm0U1NeeyowCGDEtSHjL16pL9mPuWaZx560ojhYOKd/NinQFpNxWu9XWK1
rDdlq/3QwKe1ArRqchGrLoZzyu8Jm92jD8bfiWzFdznb+mMPnqTA8Uf9SOdjuCRjn7xpBTj3JGv7
fRB6P/0cY9baCORT61XGKYrj6VEvCvPSCE17AtoqP1hlMxylAvZWPEno2ZgSWLcsMgGzW94BWdrg
tSpQpwex+CUkGO96+GY7pe+JjAYa2LUaHqdWfKFSFRwg9FggfErhN8Bhx+7SIJHlFJWqXgYZI71z
W0jpUenBH+J4nkR7jKYURzFr70Su6D0PbZ7CIUCNHNCz/KMtaumAvLj3GiMddWSVCseqav0zy1/9
HvMQURHaIsapq6zwoJfg2QSvK+y/svpShs17o1T+CTjV93rmBFRhbZwoawArv7/11qIfT19OFfaH
NLUWVRGAZ9ZkCeg2bVWQbydSc9QiUP33R1k5uTItBxo1QEqwgljcu4aSRd4k5BmP6GFmC18LL5RN
8821UbicUFIgA7ttPHkwuawoJiEqDPyNR7B9GXQpc8vnaiVA0KjUcXOZ21s3NUyBn2hYz4oxahSA
rQ1j67mDNvIZZHe/R3sJroKmb5k3z19oESC4D3kzqIZNd3hZeOk9r4hy9q+r9haMTgMqbYccn673
33w00oCXXvxSSqEAbdXcb9/1BHZqI1yQ89W/rAPmftOjQ2YPrje1E5AoU4EkYRzGXIAE74gY9Gtl
p53SduMVuDrw/0lx0Haj3HkdiKtRUgnFMxGqtiVn5Dy/+qqc/oMajbprZKJjjlYO0QbP5407YCUB
QZkAl0kgNpDbl8lbjPROooRd4o4VHs/gGiXzizF8oIR3/PuDQcGYjIouOtfC4mCUUjnQs6lATfjG
CT7tix3Vr3m9pXW7UraggQm2hMbG/N5dTgiOBIPHwwgVHsyY0kpiOsWF4X8I7TJTHEmE9r7pqV4Y
RmB8z5Osfx294YAXHhqAIzRS1BunDzmaUk8FBGJvZ7ZjKc73P8ZKLEJpiO4LKRKmbstMzCrlrBqk
UnZDSAdoMj1WdCTvD7G2sCR6CjesPpuVLvaUglR7VkaECIFWlomrdg2IVpBklqa50QZfnQ0KzdQx
VM7tsipb6y3wwQZHn0aipI1VYQRX+f5s1gIe8AuaAXNcuDkhCelkHxn66GqRsrOs9kmoMwZz2liX
lYBHwZCkgXcZVfrlQTT6yCynGjHcsE0PWtS9g5l+Bi3qFmVwKCZzAw62MivqpDQbea6T/i8faaXp
xwMiiYMrCHARz5kpr856tqXgstLVpAqqoUtLtRKo47Ie2+hyX9qVZZ1tUWe7wIDVTP/sOQmrIypG
x97IfiN88JH+/3cIQDvfxHTy/vrdflh+AfoxGrV7k5fb/CX+SDVr1ACycCoKNymnf8M++6nQraql
7FjV1iWvcUC8P97tJYLSq0L/T6J8h7v3YveXk94r0Lkzl57xN1lAWseG9Y1eoMKl7H+BLqkdCl+r
dhUh6cv9sW+PA4a6uB4rgNBozd9cI9DEgzqxzbMWJf8GuY48YNBuTfD2ymAQ5LTJZoCE8G67/qDF
KCSjS430QiGmudhaoh0aCsRU+PDetiwEq9CuYENVSrS/P731kXnc4dnBfbEUUSp9Hi1Zovi4tnql
O3h1u5cCnt9imOEHygGSyhPWo/cHvT0pCO1TLgGaMsuzL0vfnm6JmWwm0K6r5cNkDrTktQBJ12go
3PtDrSzfDLJRaH3TQLvJP1roZRbeqfY51MJjjMzMzhRCbOzPlfPA76WFhJkXjnxL5HHUp+gFNuwR
CXrETjO9b3UMK7aymy+y1e3F/wA64zpEyIuUkT7TjYmdJU2BXqedd0bNF9R48zFQtyxIbm8cUCi0
5zjfUBlRLrvekgN6IWMyeCAhQRJVOz9PoXEPuWL/kvo6/90WU//v/aXaGFGf35p/RBWr6ltIzTjf
TmZeTg5yxloJ476Wed4YGq12v5eLrVfzylZkmli8zQADlaB6Paga4wbVVG3iVhj0jkigYKmILkB9
uD+31WHo3SI9REpKc+t6GCiS9cA7E2Uv1CksWEpWibhFcro/yto+pIf//0eZD/sfXxB7RT3D7k09
h3V0ivtH5BqgU6V4LYh9k9kbp3ilL8AW+WO4xRYpRhxdjJBdaCY8Ew994tmwUqMufkqg1yCwLBdI
UKd1WBw8u1PfQpCDxt6MazDtYYAGBQpWRRyi+ADh0zHFoBjH+x9k7a40gdFT5MGI5raOLkFY7ex+
iAGcZqgM+kM5fhr0Vt3zdPCPg1XFT1MAobzHx2fXlVK3kxvlbYJItxFn1zbA3H9WNVC/s5DX9dJ4
KoTXrpKDS6226U/PGIePZs61RetdbOw15WYbAGBE4URH+RL/W2znr8cyfRAx3VBJrmyPzBv+lVaI
lyzDHb45K4iJJI/IFgU/k2Cszj3g0XqvY36FRqoR5yaclMguTlre94Cuc8+Y+kOEQn362PXomR+m
bux/cjt5+FfFRYxGKcLDvFcjZMp3Pa0hTIqbImgeAkkdlF3WW1G4zwhjxU4uPCFcOeN3bOzFm2uM
o2sRehH2knmtL3Miu6dOEqsWFs4hIqpjA8grV4EFASG30NEA7iUMGFSBUm/VwG4uGKoX4P91Dh3i
ZZyw64+dRhkqhJbuu3Lj/9Mp8b+AoTcW9CYw/jcEFq/QLtG0vEn+Q1NAnURQDwruEY2aeDeZ4wWh
akfV/OivvyTdS6BytINAIHGfXc8HxcFu4ld4rjyZ3izOa6r/WrGs/FvUpvrQmbX+ZcpKBWpoOIot
y4XbZZzbef8p98/TXVYL9DjKp2KQokvsxeZjHSIUXtUm7D/8wiakLcF7Yp0XIbV7GDoj37jG174z
GmjgoKgXYG63uAsaY7aySHXZVRsYbBmKvod8hN03RdXgQA0WG+H6JibQsZTAo+DjArKCHXT9qRus
sXBk44oNtG4vS815nFlyk/+39QiG0ahEzMhObYY5XA9jl2kVWHUDRbkyoh59cYLxgYpkOuyRExsn
pxzy9rWYPCSX02YyNxQn12Y5v4oAlbK4N7PskD1tEJiO3FprD3oasHGSyzh5G4dkbRiDxyRXOI9X
wt/1LMMoHOmTxP6lS4moZdQqbz3VVidPG2Ujlq/sUt770CoIWlQfl8Em8sISW4Bcd3UrRp2qRdwv
R/9c3XUiPofJe9hueVevTQ7cI0Kn8DluEZBFjuqKriviLHzPiTCNyBD8krKNXHll//8HgaE+CFQC
uMj1J7QRNiwmTp8beJdJVAgH+Xsj/iw15sZAa9MhGeEfoCgk5osYA0E0zoxh8t3GqB5DHq673uzf
LKwaNk706kAgijjUcyFwCZUos8qoUw8Gc5GhY1WF1rNnU+fEinXj7X9z5XLGaDBTq4JxRgVoMaNZ
pNYvjSy7jLGX7KeI6oxX2v4hVHGz1m0PwZhI2cLorawXXVOJOD0Xycxl/OgDwwwHJLTcolU89DLi
46h3n7Ug4sUWblwLt50eoFnUURHOVCkK3aBObHMcAqxTK1ctz934kAwVBJ9DH3/pPNCwzWlCWkVs
wYxXLtc5h9EpRNFYxVvvekdCsUSuxEQ0JDWSxzS3dphtbAThlcPMu43PyCcE7L+8v6mjYUCWtf5l
als+IEZs+1BTv0OLjZ8RgQv3w2Agj4XKwcYXXdmbVIo0khZ1ZoIsS5sthUmE+GVanSpZeqbuDWV8
9crw40YKrPCNrirwLBzFE/oK80C0WK+/YZ8nfp+Wvec2+KfAdhfjHqRkduZVWh9hI0PgU8vwV1j1
tA77PNqJoW1mSYR/uwHG1P1fs7ZlOflzRXcGqy/vohbKuI+MuXWu28+ejayajASo+ewV8cayruwc
aqXAsLgLIC8ul5UnasRTMh7ceMArYmcOYQkMMxrwyLk/o5X9gzDYjLjn2M8w1uvPm8JdssKqs89K
lz7GnfEliZG9A8F9RJLzMevUQ1cVG1tn/jsXSwoUC0TW3C0ihi7GDHpJGEropW7QcPc8Vf3vsfis
yb+D5CAhwDjF7v05ro0356BgnuCn3ADANJt82h7r0tWNnzJeiHzyA+3BnR5/oEi8twZ/1245eK8t
IPhIDgjH8xaXJIaqVURLGVrQ6jyVhfljyGOx8SFXziDnj0mxhMAQl/HFz3JgnkZGSzkbztPQvQBY
+lLrxgYRZW0u4KjQZ+eBMu+T6z3CnVN2gZX4LgWMI+Shs2KIb/eXaP4rlluCIo0NxxoG1o0hMyhx
tiYWPy5ye+eqxnwF0UoY5juhHDEQ2dj0a6MB4rdMOkAzAlm9npCw20hSgrJ3yy6DyS/OlfQ5t8++
XTwk9RaXc22RaBaA4SJKg7Wf//yPqkYG1LHBuh0BAcSOCMYPMhKPw99D+Qn/9HDo99Jo0RDAvh4m
jfV8pFREUmJNewQ1n7rS2MjE1/YBCGPQruwF+KKLIdTE7Mx4qnyXstMnTRZHiB37+/vgv9xpsRF4
VcxYTW6zGWV3PQ1LAHf1ua7OyghhzKERGCVAqNEk2ldahVzGZKQhUCsKa2jzJ6Pf7oKmKVBY1vOX
xAKGex60uN24hVZmbtCDJSBTj4D/vPhVylSpGXbMPOfsAqucTOkuyZBNP+5PfiUWw5uhxkYpD4rl
MgtrVcRV7SguXK7Ch0p7V8tfpvTuVd+q4SBvvd5WrjJLhqA+N8nwdVhWDkMpk0gvJd9NFVxdys+F
/aBahSNH+uH+rOZvs1hRCrH4WNCPwwB3uTExpwxsKe5DF73LbMTrKbAwTSIUwLqPjC2o4do35KkG
JQh8JlfL4mgPiB9hS5nLZ4XbUt9XVeVXxzgc7HqXenZCBzUOtM84txpvU1VuvnRWIguFHJg0ZJng
9JZNNMurrWkq/ehS1QX6NkOmVZ8KP/ZGp5K7HhxPPv5KtRAh1PsfeXVcHAuAMsEFgTJ4fWxa0aJJ
xZl1u8o7mYmONFyIiqEWYyHbKV33jE2v99d8KCZq/THovMX+iGx6HbXUq1LZHWxb/SplWf4YcDVs
TO22CMowM+GKhAv67E0Lq7VhzdrZGFy6pPB3FCLOogiSnfyGAcoevcKHpo2/V15hf6xbdF6D0Y+3
Glwre5iICgRkfojR8FnsKpEgijkAoLnIArAAId08MkjwqKPwe7q/kisb2KZ+Y9FcVnHlWQ7Vmh2y
ZnVuofL8yOR2YBidKXgTHWim/rGIf94fbm1m3OrQYkgzlRuMZAu4U7QIrrtozWCOF2Ud/OesKVEo
UpES/x8Gm3EQFpcur8zFZ0QyU8JvwKIOYJUfBjI1R2rjS5h4f5+wED7BlgJkBVy6DDmq7seShxPi
ORnK6AnppOQoURT8H1ZqTijBTvP9btLYxsr6EWmmEvwvjpzeS+U/yoa1R7RUn9yi2QC6ry0UG4IL
goYZ9MA5Avxx2IyxslDcLLRzVNdIM4dPhSG5Iaqu95doJVeeSUS0nAHO8gEXd7we22Ojji20cQ0j
nITO61meJefKoHzpEY7aVVMlP5hjag47X6bcfn/4lVvpanjlepYTgoGIe4ZIOtlf/eaL6eHG2Txm
0V9vRF3iLM83Oqwijtr1MJkcgr1DS/Nsx+M3s8/eO7wfJGR078/mNm3ApAZ6I31I6L83eilCR+xM
qrvQLXQLXfhqSI5+gTbo/VFuvxlQBuBFNrSOuTe3mIzVW2gRJ4lwu0CtKTUUtYOBTH0KbDw/EnQe
N8a73YlUpNBGneu+WCcvcSlqKURWIAnrWux7239E9xdA5sf7k1obBPUoaLC0v2YxpOsV0rXGwyLO
N89prV98E9VJAuEneEmf7o+z9vEorJKW86AH/L44VujgeSMVS/WcacGOywzV6YfQwAIKufr7I63N
iPXhXyCZ9AYWy6QXAuBQig9fWGXxV6JTcExjD7pAirzrhmPx2lhkdypJK+qTN0j+HFsBr1Pj8OK1
hnpSjK49BwAXfbD81ZaGzu2FNaNbNEWdAaaY/CxWSlYHXZ6EFV5QRAds69dw8nIAUf5oq48hzf/D
1GOdWZhjvhES19ZuZk9Jc2IO23yxdg2Isl4rhvBCZ+C3b0oIndptgz2uLuo35ASGjRX8b9Ndp7K0
53j/sP152LNdrjelX+ooWphGckHDJf1QjFXu7TA/sZBCakR46KKoPHVlabzCdarwPo28l5HWuXw0
GzlM9yll3OIbueP0S1FigeKAEWs7DFnN5jtKX02Oz5Sw/COWSSmeyq0Y3/NgQGNQ5ZF/SLUqREtz
6quHWu3slzHrOnnXaZH1oUgRuN/JdaNiqjgaeE1IPh6nTksF7LenN2jn5SLrHiRpKLNXT1DoHYpG
1i9Zj0Dme4dmNbLhPBzdNvcL00FtdXiKAhXnWS02lRcaL2pzqFJ/KPgBBvTSsFdkNzOT/j0zfKXC
OqKABDOahf4dXcC6QltaRkOphnUOHsGWPI/HmuYHtKWm4Aeygei3okWYf0Txfos3NS/7zSrxPIWY
w5G+SWmE1qa+bHKFxXWxj5p+J1Vk3uhIqt3Hgp/w18cawBMli7lQp91ULuLGj0y0eo1zPih0UxAv
wkux+WvI0YzgUugSc1mx5ZcxvqlC4J8jbJmg/TqUveMzLbWXzn89l1l6AKgahWTC7mJ/D2kU23Hc
zQxz+zhZ6UFJ7L0WFqf7w6wsEJ8KMNzM06KIuoiEQZYrvBp6cW6wkD01em+5Sq+A5Y8UxImR9n4b
Y9wX7g8qr8REij3gW+dUj07U/Od/JFBy0DWWnkW2K9UcsCfBI7w6BAPOCk6G0RR458xPPrbDNKlO
ItfG/+PsPJYkRZot/ESYocUWUlGqu1p3b7CWEGitnv5+1N1MkVhi9dssZ6YiI/DwcHH8HNmTGdcu
T4GiDO09ZfYZHQIzOEzwpB6UdjopsL7vJjvqtfFSi10msEhfr1s+ci7Ktkg6hCFK81wXPfFW5JoQ
64u08yqyGyiKuuBZo0ibaO+FvuNStw6JFwqw6VIWu+pYdGWdRnIDKSRqVOpd21WF4cW1Xf+VsxEZ
6dufZMN/awxXgKuHiIVy98oOjHjKoOwlWJ6QQnGBVaRuALvobDe/TWDftxfbMDpqpRRwbAIxsJir
z1/0Vj+mcg89lg2fRvpDnz6hYqapz1OvebeX2ngRNboxVDIXJoCrab1eCTuIcnT7AtX770nA8dzB
BwACZVbaU6zwKud7MdnWURLGIHxHbYgW8uoRjowpMjM4Sf2oqX4HVBzvdLmPH9phnp8dY9wTBb3m
zYPIjdltDBSED/2W5bT/c5nQKrJhsK0cX08d31GDytVHBe7l5mLE1VEXhhckzZ9KSP4QI5ybI5Bm
FHusGJubBrUCtwM/B2//+keUzYh8gD3OyCPUYEpgnc69hDCuCbqdL7q1Ek8Vrz6IxWtgx6RSWYiV
KPUTG+VkmFllVIIm/d4qft42nS0rhamC+8f1p0u5uhINtFkFEHz7MoxzdBh154ceIGZfIQHllkYs
MfDRv5l4lsMj/aekS5bCZ10dY41FCsSoAr9XG9Tg4gAoQDkJKHxv723rEB0C0pesnDL16nWp6ggU
Zl9MfhTW95KB7rs9ZgejNJ7gejzfXmvrHKmjgtDFSrWr+Sqenzaf9Nq+yFYcMWXQdHeA3gnr8ele
WEJFvvBzfry96IbzpAS/tJeZJgRbuLqEAeRkMEeGtERHishurBXZ9zRUWs0rS11oO8d5nalTDrOW
7JLHgndtdZzdRHeNqSU04scnuWGYbWpcdZQ/hZZ9DDIU8KqLnO/NJGx8Q6A4gKrh5AP8s7YVUuoo
MYYiuCxNSw9KnwQSd+dbM3SPg2083z7PjfSZTgOz/RowTcKf9XkOKHJw1Bl6H6KUvQ4VdgLeQmrM
t19vfTlGmoOUT0kFXzsSJY3zYu5H6yI5v/KpO5WwqWcGjN7jt9s72jq+5Y7R2yBPv2KIgSsOCb+B
zudYzz4dlA+x3B+B8D4jsHO8vdSWi4ZngzcI6eYFe7d20WAKKwf1R3+ctUOvFKfSQR+BV8vN5/5e
SMb7odQ+FnTuDSt+6Hk7wgAG7du/YuNKYIRgyimJYy/rSlw5jDUTHnF45yiSfj9Z6APGzSQ/9W28
4zk3rgND15wpkb993eRtq74jz0hMHzbr5qTYQ/vJgmDoR0aKeEHBMX6nq1Kkur2MgJUbpMiH7lxI
ZesnYD6QXMFHtkDiXpsR5CltkQYURqB6nLTj2JUFslhQkqPUMYagVluRo5FZ1rK4s0fKTqcqjtGY
SMCYgqmmiaJ5kL46XwvY/NJDX4vxd10tlbYyqyrZGzqljd1gcLr6mPWovfhv/1hgG3AnTIzQu15d
g8yyE1QDEDtA5OwZKqHvVa2eB0nZicS2bGLpIHJGBOTy2nH1jOAbwEHBg4bNRZ+k91FuHqAJ2xkE
23gCaFQuk2CQtgGsW9m/hE80nMkwL2pxb4WhV4CmkI3C65IPeTSdbh/d5qcH3Ab0TKFVvi6C1Ojm
VDYiQqiojSXsmnHTntO4/qYO5s/WCb9R0jyRWnxpERD8fXvpzePkhkPEpC1Qg5XVDSTkESwhIezn
T3OWH7uKUky1B23dOk381gL35BoRAr227WIyGrL9WvJtzMTNxwp+6bycD21aCCSk0bjtQ8s63t7a
1qnSD1UXcCkt9HWUCRfwFAMgM5ks7tLIAwOjgOzTELdixDuN3TAf58fIzqbPcYGOLHOxZff99k/Y
eIOI4zEhBkmwpPXT0LdzH3P2k19OGVo/VV+968NU7JjPRsbAKgtkmN43I2Krl262GkGi1EsXRIf/
BT1KDHHwqBbJRe/jY6bpT6SaO2e7ZTakQTBIEESoV5DzpmRGbrbV2a8yqkZqSak1RFfqWOPgdvzK
9aQFAMKlVrz08aiHr+tmsSVCtZFquG8l0f5ue036FMMBhdI5yxqnRKtT5dKO3UezEadqQJ6Xhn9E
rmQU9gfLKOuvZaMPCEime2yLW593iRCp3DhUZdeDLaaciKpVaGHajFbNvebzcu90VLYOmktD9Ybi
zVL+fX1zKDxNJDDpkvU5zUWQfj5VaNA+QTmV/g/FKPvFjF76AVdloiwXyArqWnBJYsfDYg9IZlz6
ItxJ3Le2xOgbUxoL2e+Vt4sog0xGHM6+ZVfPDZJ4SG/9Qx/wf1iGrwJIh1cJD7c6OTs2UYrtDPtS
QLfkxYjLuondyrBBkG/evuZbO2KuBfgr5fkFjfr6I9mtCadKPkmXIFVOjVGyZHxx1HTnTdpYhika
QKgmoRm8NIvD+0/a3NQKqoPlnPq90eSI1QHXaWSkFPuBWZrbO7oeo4Fu6T9rvSBi/7NWPEm1rUYS
WoiJbT3G0K5rSHYyvORVsVl8hjVV/Td3pegPi4rvNyVMwy9loFo9osi6cmKUsnxK4gpejjBAKdJT
IibXvcruW9OtM72MT01SBAPKk6L/y9g+F6gUSqqfU0PL7oYsMXvEhBOAF0PZpU+DUZiJp4dJO+yY
ycbTRNbFd9Pgj+FxWh2qnRazLaOe5utBAPw1zqbxXpKN9+Adm+KE5nh+b+vz/xDFwO8EHMFi2aVc
9vpTSv2kaFIiQZ0KXVttobraIz8cPN/+ihvgBxDLPDxLD9Eiml9trntB+BVq53fZkB2pkoYPlkIs
2DihfY98L/LLSWWgJ2YgthMsFIgzmjl6a0j/wynTUV/qdJz2VZdxLiI9BS1gXGT9Wxv+Csa7Abah
pjva86/be966JDw+CyaJF+MKbqjmEDMHScHL1BXHBk1Lk4E3S+xN8W/kYrgU2jkEbBtQnbp2bGFp
CXo7KAF7AIUKr68QfFKQztNyYe2kfjr2sOpKgLCHlYyeOlxo63TMiNRWZsac8rNa909wpqjf5Snd
Yw3Zugsvz9nim0lkV2FabcudUvUwrY0twjsSJJHJCYUVtEj/aNJeP2zrQzFtROeNuOgazlHl0YCE
zDj4MhXyeml+kGrBg5cYriHmZry83S4c+CO44oQSV/WjiFpInMxDdBdITnsJ0A9jVlkqHyCM0nfi
sc2dEXEtLXWu3tqlIBuJ+oeWxndqqCHIOxuGL3p4hxJjUnZ40La+GOiRZWSLIIRq6ms/0hj1aJaF
HBHY5ukJhNOzWjKFrSAn76dyWJzTcc53QpLNNUnJKXosFGJrKxmjrkCqFuxfok2/07h7jtr+BHvt
+zE33teKvmP6G8MX9KDJigAYEWoy7vF6j1MAN6PVaqA6BhC+ZXgRdnVsVeYqJaSKUV6cQvubjaCv
JL0dsU+3h9YCSRmVEFAtr5eOC/SjwfUGF4cLIWMyXSgOQ/ihSN9e6mAlyGuWh2gBU6089UxfqNbo
1vhG43yG/OtRWNY3/uuvt2/BtduiqU9pD3jjktyuI5XCKfSibu3YD+VHaxo8RUdXM9PdsZh2hoKu
kxITnALVaCqaVDXXVlJOZYJMd5X6EZ1cTWKyNhncKPubl2fAQW6DqOvtrW2UrFgRaieW4xm/QpZA
ckSZdALpJ0l2/zuXCvlzV0yyyqxYl//N1LhuaSkP6vvBMYw/ydTHj3mhKL+h0IF5cYj7ndf32mcv
vJiohC+lK/ryyz36TwjFXFbSOcaEUrA5eyD9vyVqskdGsvU9+ZCQYoIQp+u6WoPwr6iK1ij9OhZ3
aaGepTnv3MZQ7mxr3jngrbUgPlmSA2YZrzDikmIyepqifAwpYnpiov9fUVbqUx/3mZty73dChmsv
Sv39/0t/UJ9cfU611gIn7xzVL5LJbwNxCmrrxAzKzq62vpIN9gSgC+nl1ZTc3IWO0fSJc5lrMZ3p
82XHuORdv22cy/V9/X4v3bUX3Acfi0nQ17bA5PaQNjXNJt36KOB0KMZP8AK7tvK3lj461Wd72tO2
27p/PK8g/pbp16uRtbRs5SAsKeAuIlDN/DOrf85j4uZ2cjKzizTs0UpufS7eV8rFZKpcoJUlpqki
zLxehpsK868jJX9lkfwIy+T37YPc+lxLSWeZxGPGf11lHOC+yaZhogYexochNmD8qT7cXmLLzhEs
IXZk2hTGitVOusiw2maCOakBcN5FvgnnnSPnh6rKdkx8+UtXVkHRD/wsOSo985VVdH0Xaj3yWcUQ
S/fJZAansY9JT9O+cb6OTai9iw2t2ItdjY1vRYEZatOFAfg6XzUQFBmAEAe+Jlqlfywi9DFdWULe
6qEvAVS4NUwGiJUFeYWoCfI/2rmwHPFzhCLnG/CC8VcKP8kvM6jbb0qs4D5jBsCQttSrojlA1Ysa
NGQwow0NttnmLshP8y+9rebdXDpBdm9mWns3ACQyLnlIIxa+v1QwmarOaX4oqkXJ2Eat+cE0Oh1x
U16s95TtNcXNJ1ruMWjm0SuzPLYhRdOy5qjk2iDYQGV8VsIqts7BmGT1ybEy6bM5t3N3RAI+fpeN
hilOcHbEFuIRhf4B8cf+UekRzIAqDUQxouDISB8L5v6/ZHKc5a4j1M5yc7Ub3llygUbDm00N+DRF
CsqDXJz1qy/XYablrRn6Y9J4IgNQitxEbLqRtmPTG9fmvwtZK3oZFQKIAGoqJNKa+QzN/3voMPbK
R9qGk6Mmz1yVRlZ0PavRJpIdZZrQL1o+Dt+GvtcekmYyP41VCFtob0h/O6RJjlU1fIUW42dLR/qo
DM2veI4YPm3Lr1OVP4zQdnk2zpjOlsgQ44UOMiynj1AMGe7EOL9b6fkPJVF+lHby19T7e9Dad51s
z3SF9eaHIzMhThvF+GBUGnrkaJT6RZ0WhG9pdCq7yjhkcOk8ysaE82i6M653b55iw/cSM0I5ALgA
EZu1BxklLemympd/Fpk3NWj9aYWXtHCDgL8ZYw0R+z2ZoK0omTVpEuMZGS1fx1t8XAieHETwLCSE
ZxORYt1w+ym9dLZ6irv5qGjfIik/kzqGby5/ER9DB0/wRWRAD3DlxvQ6GYO+pF0udeZhKMr5NFih
5kZWuzffsOW56BvTmCewJO1Zhckx2FS10WhXzHX3GMTauar6E95lJ63aui74fkrzhJLQ/FztaJTk
2hz7Sw3Q4ByaaXyp6mkv9Nh4aJhs4pFZWn7AQlfuf5occ04Z8oYQApsPoii8QBHDRLITFgxlpnt0
TxuVdIoVFEdATb0okK3SGRXaCwfYZ3JXzzIqBqYwtUe9M537Woqn71ITWPdNajfS0Qqn+KlyTOnD
pLeq7gaKlr1rbXt8KPPWaFHH7qWdqYuNt5Dz5lFfqjZg+1aHEQk4oijrJy89sFNc0WketLY6ypke
I2kfIHNXynuQxQ2PBWSRVxCjpUC27rmGQs3GcgBLmErZUx52F7WcH6XWAnMUP8RtfgenzacBuvk3
u30oWRkioDZnLiRSry/MMu02g/CyoBbnfT4WVgOTfZoJ615GXsJ2hYjaveh943ypsix6fswTa1c4
nXGU6qAItck3rHeJjobgfKdN6Iw3X/R0j/Rk45YimmEuJDrw6l31RWodkKlVRIbfh90U0H6K56+d
qAD2JiX/k2s2ymC+b2w1Sx4aaQy/QvEst/eh4lTyQRhDb7pd2QU0vieBFC1ctkp4HkTeR/fhLIr3
taNWxXG0u/YBbqZQP5gBkvKerRSZ+jWfEcxU7Hj6UKrW+H3WeF7cQI21r5OmBF/iyZ4zL6NlV3j2
kADfkwrjI1wwZnWWQlF/5ckaO9DWc1GBjx6NdxOck/3jqDdBfJT0eXxsp0F6GqJmEiS00vytEZPS
esh+iA9AoTLNs+BUyL1GSFF+lGI7HA9FxlShRwsn0L/kyBf/qUOnSi+p7CBKWVlRMrNvE8G624a2
8RBBm0S74IX6+Kp+YVSJYoRiTu90qOzfDa2M2A7DjDFEy/Fnq4sQ3Unz8KgZwx6MeuNmEdcuJPMk
Vqy/8qAyxMdpUpbzhSLpGRbC+zyMj6ExXsxwOqTRxyE3/GrQd0pTG4aHL+URAokDRmyN6c8oiU4W
Qyt+0MV3eaMc4GM7mJN9uX2sG88DywDPJA/Gd6zj9q7R9GgqitwveeDjQ5l3InGFMqXFzvfbWIj3
QeFNX47x6hTDboz6NIIISnJyVT4mEbVzjXHUYecF316H0i+jRoyJrcuIrTSkWUmCfymq8rNFrgMx
xs6ZbXwaOG/xPNBs8uCtz6yV575o1bDxE0PrHiEmCj2BEOxxEMRgtz/P1lKQEwEuZXzvmq0FVZdG
trMW9sZCdzx4+IpLNFoxZZFZ7Hyg66VgAVgIaIh94BBdI9qiPimKMQpCX+7EvenMz0grnOkJ+2/d
EX1Fhh6BMTCcf/U4tlC7jqjGgIfVAutROMm3TqlVLxbjtJMoXD8TC9USgGryERLSdb+ZrKcPZjmT
oTMwA09YY/dUzNP8Oe/BmgWh3d0TaDY729sIXlmVTwazFB0x0I+vH8SUlnAmoq68mLl+aRCUYZQ0
O5WD8REevoH8EfrS1vzZyOohk6udJOza+JF7IZxk01CEXTmNKMoDhqpnxQ8L6S7Oy2MpN2/2SyxB
DYYxjIU7a+0N2yZl8GYZTFyKMa1Oy1b+pO8KrG99O4iCaOEvyOorJtYsDXMhaie8K9W4/xWFhlU8
9IERFG5Uzf2jI5fO4Ct1OEyH2+a5UXpd+qd0wIEBwze5thq1NOtStAzNxGP1nQbE52RSK9dsv0v2
cJjl4nNkfpu7zJ/k/ENgOKdcc3Y82NbeKdPT6Kfgihtb3qP/FFsVidEjxyhiv2hBXpK5G9GnZIiR
wjg61pfb291aizuvEMHhYkBlvF5LaEoc5bks+frUDKdAHXlnNOavStmpXV3NB3fsgnDHf14/qEz+
ESEv490bc+wZiFzSoSm4xCmkYZ7B7LzHoAu8rU6mnkuzMj2dysaxKIbiL6R3e0/RlqdjZg03hxgT
P2B1wKXpiLAqOmh+2+EcCeVjo6fHMNM/3T7brcuIEgQVWZ6hBffz+mxjM4KyLLeNSyvGc6VWvint
waU2dwL0hNj7pRu9yjSAGiAFkkNaaUDxYJtfkzY4J9HewOaWkSyvD2SSJFtXCCllrIu8q+T0Ls3H
6EMkYEOX+3+xKovBzcrUeoxgFtprs2+dHhxsjCUv2tJX+UzexRk1u0n4na7/CZ30V1rv4VS3Tg+1
c7BfCwvTVR6RRklFqlYmvt0rMoCkTvUDWfvbO0a/M010nR4vJgAid4leQaOvrllp6CXohNHxh1RK
zjYyYO8syozvoCzOkGFCAHSvhr35DgFSgCsCVVH6+yvT0GMo53uYY5goIx/u9KcyVLwort7PRnUx
q+BSGYpbVeIgt9nOE7FlLzwMNP8o4mCX693apKEJEGhf78Nj2FXnxv4HNw3AEFgc9PB0+5ptfEVA
kaDKTEbLr8liSn12yrZHyS/P7Uta1Z+aqPQku97LBLmtrwvctAI08nmwJ2Qf63dBbstCaXRduuRq
dAqc8ZJa5Z1TmDsOeWM3ixIYeqILkRW2/9pplHbWG1TtrUtZhECc1foZplxX6aSdLs6GRb5aZ/n3
/3lkRF9XrcpkyCVSq4NqiTNQjcOstsfR2kOvbdzk5R0lUX8ZjF7XhqTWCHVtUIn8pSnzWmTpnpzJ
bN8e+ixE6uYSMSBvuy4aJvpcjFNYoXcntc4hgY7Ca+r5zZUdyEJNCsOwFAP/XN9jZ2zDwXQk1RcM
sMFHfwYDfLHBG6tZ96BDxPpm02Y5HO/CaUazcnWHpXwMpm4soNHtK+dRFk7WH5J+qKmqd8Mu+/2W
SbycHbUcqldrIFekZ6JrEgqSoRN4RVScFdQC9YoWjrbjILYsAuvDMaE9TzawdhCjWkla12d3wgrG
T7EVm5c531Uh3twPFU/iVfrJwJtem3gZgR+JkfHzxzw4O7l0bBsKudq7Afqa29/peiVEAiHP4B+G
ha/ARoVAi1dkk+3LsZo9UPHVTmrCkNVszaOH6sSe1PG1g2U9HTlM7hXTFesvNeeNlEFQH/pd97kc
FFeY37v+PjWSkxLssRpcB2usRceX6wvA/KqyW8j1qKYVQ3H0Meg4Iex9rNTGOEBRKrlyUXbeJNvp
Y9DZLazDu8zvm0cLImB5oylQrOdm0LCoOkdKU3+YbOIPr22BpSbNpQwU7/ZH3DpUSA1IFSlSXJP7
DbRYSmd2YhQEAibl/6jFZ7o7cV975dvtnyEgLhlIJ3DuFBZfW2bU9bAb9Ig4O4X23NTiq8j2ugvX
5TKWIAWl9EoH+wpNpaUp7QBFbnxTiGaiCp4qfzJ62j8ClflpKUr7O8We5uxk61VT7Rzl1kfjPYbk
h0Gy64a9HsllWQlcI9p+bpLcO9l7U0vcoHt7u4aHf2FLpEuHX15X2nulKmGGV2nXVPI3IeV0i9qH
aBRv9sMsw1sMNfyLmOrKX02NrSWMAQlfDd47bKloJ69AvOm2AW6EbDwpOu3TBf22vJWvzYJ5e0OX
RshKMmafQlfqtek5GwZxRM1XZkZUmf9RJco/YsQzVKtqdaxQK9xJzrauAd0+IH88OeDNV3stbS0y
S6U0/DhHgtEyXCkJfDuNPbMLLl22hxvYstMXcTVYiKgrrIMDuW0yS5S9femraL6Ms926aWpbHzIQ
R4cG3b5DS6XQrZRy2Anothwb9Tu6RwTkVIhWp12PlilCmRHEunfctP0LZsHLrOcCCBC2Wj7tEfJv
HSwsDzCP0kcgNl5FdlPa5pldwDZe5QDvnOJLga/OGsXV7eBjpe3MlqkqxvI6XmWiDAwRClagwTHf
18akpMk05hps8XnpdKPXW0bwaNS28k2dgk5+n6NV9B4ZyeZba1qt4TpNFaMSYMr5d97SMXZrKTT9
ogdncEhy0tgzmbT8ZTba+nPTEmh5Y1DF+sGuS2d0K9sODXrbNMpduZUle+cCbjkUhlIhnWFYDgq8
1dmpetsggqknzD9Brm+5+gDoPj717ffbV3DLJmifLXO9DE5d8dqMUgNeh868T8w63Xcm48sHMmKl
fSzDUY78KJ4KxhUqO/3KBN1g3OdJ1e84zw07ISLCmwG24yFa34hOK622VzpIesfE65CoMlvZRbXg
OOaFZ4i90bINYD0vHo6NHgf1pqsyhTyKADV4kd0lA7SXsI2aZybfqJCWjXkc237412k1WrdyWp2Z
jp+OaVplT1QHp50IfuPwwVwsjpyscSFvfG2xatxAjz+RxDHtMt7lSSMfpF6MB8PJ80s+TdkxjwLI
cOdOuNLQKn9vf/vFhlYXZnG6C3UT8NgrxydJTZbZc4eNNTAi25cx1A5CnXac/IYlw5QHMBZABWwf
a6/DfqQ27x3o161zbX3IpfJk6cGpjfbEDbbMCCggcBy+LLXElR9PW2gwJdGN/lTGbhr9GBTmB3TB
Rf+RxXusG1tnB4MJzwU5P5H2KlHRRRtXpYM6aKKXD+BWmRhqjrK81/i9zhuo45OIojq2ZEPrvMHu
w6qas1q6lGrxoxI93Fqhs+MCttZYlNsWvmpab+utoAFWGOqMBlhjB3fZIB3mXNlJF7ZOC7oCmjok
C/YVd4A2D1UdNoO468pkfhcwFnuogzn4VahDtuNMtAUNtbZq8GREFUv1Dq6h15fKLqko0P4LfLWB
sgA6LArnrhPJqGTrhZOUBwfeMDdJ0z70xkQGzwlJpPpQmK392ezi9I8eDEnp5qmptC5S8uJSdgTJ
LpLeUeA5syYZp2JsIRuRGkbhjmFTh6ZbwA+vHFo1qd+XzG17Za9az/JUqeJsqyVNg6kENlfGXTLD
Yzwz9iyDy5iPb7/RDG+DJoZfiQr3yqEwGW5XwOKQfJ7yY+todEMQPbaeb6+yddFw1eCF+JKstVpl
SKSuQJQKzLJDf5jqee6ObZbDVR+V3UFLjPk4pbY43151y48ASYCZiDob+J7V9a4CQ+/kIsh9MEp/
hTr+jgXAR10df4altEcLsWWwAPShxaeBS6N4ZUSyHo15HjEPX/PZXMse1HsJ0Up3mOjn3t7X5lLc
DIYCGZS9wvpaZo7VWWA7kFt4aGvtCXK5Q08qcXuZzeNbeAS4Ess42fr4pH4ITCR8fcf6UzFTWdTv
7PCDWcw7gcvmdrAJKrEvwperkxsSg4B6pNURGuBykDRvKbM1U88cW1sqWrAT9W1E0zRzqELQXwWq
sH5dpA4+1GHUZD/rxXAcU9gHATQUByueJ3R0x/HgjKp+EFrS7NjjRt9sgd/C+QCemRd83T5G1yqn
v1TafoEwRHAqejl8noOwnxhGl1HbhGl+Gk6K3tg/zDQ3qT1HnfJbD+cuPo4OLBDeEBH57Pi/LW+O
pC/sU0vV/aqmVcr4oy7O47vAAdTt5bPTyW4QDvNOMrH1nUklOAKAg2DSVrWmbo5aYwCueCcvNIXV
LBtPVHD+5SCydmpnmytRf4agRCG4Xzv0XnXqpByyzg+Fn0EDEE7BeS722qBb50blkTQUrAYtmJVT
AyeeRmZODzJT1UMdxpeBkvTtK7i1Efi5l34S3DZXKE8LREPmwNXld/l8LJvoTgTluWjytz+2cBMv
KmSUbK+rgFqU8gNmAi5jiB+H+qk0enD99tvDOlZhUpMd0XS5unjEYVU2gs9l3CJpT1NYe3Xyj/M9
vvnQOCpG1aBTwx2vCx7mmFhyJ5eanzXpk0mPdLb7xywIdtzW4v5WUQONqgV8+9KyWl9my8k6WWk7
6dKhvPhgTk2WXGJVL2s3T5RRXJIIUPABng/oOG9vcMODqYtc3VJwXFK9leFJSmJBFsdEXqs4B0uK
/jHCc5qt7KNSqO8aSzrp6R6V0/In15sFaMWcxIKcuCqVSRCZWkbUoppTmOo70wbvZhoz/XbgFCcp
GhUkOBP9YIVFclIz68ftDW/cNGCF1Mpo+QB4WHfgQxNYiF6mpj9HqXOOGkYeAzvbC9C3jhU6DUBL
0LZx51bv3VQAJutacERl+mNO64soxUMwNkwUf3Gy5CQRCN7e1uaCC2J8qabSNls5RDSBEE1CvtSf
vNA4pRZL2e/zuTgW2adsj39/4zWnlEpF/KU/fcUobI8GNM+i6vzG7I7Uq12JJ9CB4RS639vb2roY
5MgoRSwUM1eV/lKdMzPPKBILIZLDbOThnaFO4l3RTMlRjqvgLkZF89/bFyUnXggtCGOvONwcRh3T
UIcweaR28aeOnPZfCzwQgEbkBD+BIUWya9Q5Qx+31906Vpi0DeYsYVO8Mhp70s3SidX4TpvjH5pl
hI/jrFdPJQi7y6AEyU7wsnETaAexx+UyEMCsTCbM27RJlbjzezEd4Ls5JN2wA4a3ttYAbU/jiVEV
4OOrNdK6SZuxLWWf3pA5nsXQV8EBKvE/eZhEP4oiTb+AuQvB4yvxu2gCqQb0f4o8SR/lA8yp2lGY
bX3X6fZwidJIfDTTQT5qJgp7BCHDkxbL1h/JYY5+Eor+Gbpu1Y2DaPozJSkTHIsgq4gyJFShL/wj
nBCqYAGtbNxbUeEqeW8e2tIqELcvpqeAvN4z+/HroNpDftBzefIMLc9Rh8tLrwdJ/KVKZue9qjEs
LFCG+K3IsXNp6UW5OYnDQYXi6zJLieVpYkg8wonBLW1bANDWocztii75nE0GIA4k2T621qh/iqin
f+iYQaIXPEhHdcqkp7qP65PokvKTFlIcnaZ0vreC5o+IJcmT5mS4K/sOsuSiyXJfi7roaI+afmc1
cXGQZG1R691Nf17ym5XThgmYegPjv1Su1uUNawomWjnktaC4YMQrNbdtZmqptWa6JfMOy0bNI4g7
Ax6MzgY21igLL4Ts5hXpq1xkwmNoq3XtdnBcdF/HkyGPe9BhdcMNgnhdkk/A8csU3uv0e4b1rddr
0hfey7A7mJkpHpwAdhHw4PKgQRFSip9NUrfafYpRwRcQB4UMMAlJXpj3xo+M9FsF5aii+ZRCTPI8
LZzSU18oz/YUQKo2p0bq5kExUbHF+MyDYdSGdF9lcVp7dp/Y9iEuow6E/NjaCWBxUXyeOkn/IPXw
gp9uO4yt20VZg+74Qg56JfoSmXbPMP2c+5k8Sb9kGH8Ar2njHuJjwy+BJcCvwQ9KqXDdolD0JEGw
OOmY+Ys9HlDkcygjlF80Kdp5xTZiVKRIl/lCYqHrCkLadJWlSDafr8tcRAS9oM99q9obstp4VXhO
4Juj5Ixqzjp6FB1ZmxOG9iWZpc+xHDXuXElosSnME4Z9/KTpxdvTbIDLS45NiEXsvSrYZWVv6OPE
61UK5rpUM8rP8ZjUZ6uv9rQfN64AnIcguXidoeRdh6wGJFeScNrWn3SRf4qFNHgoecITg9OJLrUy
6KZX6pHtDVKY7DzXG6EdA1YU0xd6ZchxV2HPwqgpF2ljXKxeu+uTH1V6LlX5YazqQ4vsMAlp3OwR
xG3YDKUmeghkHcQ+a6KFwRyzVnRl5jMJ4yvRu2p4atu977dhMShPLIyWxMiLbtVrv5KW8G7nVNIv
QnqvjojVwm4yw6T1L2We9Pal3rhtNKpfMkEIEa/YRiD0kxrFqlq/MosvUy+Xri6CezG23mCa326v
tXV2S64GxIaO7hVOjkmVsKD8A5dQOP/o7fE5ksOvjdLumMXWMrgnIhpVYYRs3U5KG/4NjOyFb6ZQ
xaaqS77gWfW/25vZ8IY4QeBZIBdgaVlXksNCJKY12pGfQSggkgFKan0nud1qGcM4Q92FVUgM13Yg
E/qmQxhHd+pQzBetyobzAtY4hZEm/0RxgZlnWlnQi8Q0r+VKOzBztHOYm9tcOuPMMFL6WVcindig
OStIsO1WeFKQHfKm2QnbNkwQR8WNIit8KbO+tnYgDsLK7LGEwTXxwyw8tLV5aJpnxdxpQW0YBgsB
t1L5mws06fVC4CHgnqlrcQfgNTopszGc5yoOv8SL3vWbrQMr51VZNEevoWTMyodmmEAqMsnFObak
J9GLnYB649gWQiLmh3jEyG9XTl4tUyLRhJEhdSw/VGN5mtD7tKXwnunx8+3dbBzcC8TPoTn7Mm3x
+uAgJOn7WVKtSy/6+axVafCYCjU8yWm9d3Bbu0IPB/oc6iAc38r1mV2mwmSzaI3UiUteywz0h2Fg
BG9PgmBrIZTWqQlAILWUI17vqc8s+O+ovl+0ZsnqvLo1mdqODmn+4fbhbSxkswYPBqP/16NRDR52
KusE5FF9sax/c/93Ruq2TfZ4NDY+EgkimTdALmcR+Xm9oaqc5SrKWijUlPo+q7VL0slfp2KPDcvm
z6xC80VXYEGl69DlrENzMxuqZpTK0K+j3O3yJTe5l+bPkCK5uXw36jtWvuF/oCVd6MQM1IuuSq9V
rYxkLYN1wVburcQ5Qya44xa2l1hwn5QyEHleHRyKY+psiogZWsUs/QBKCT9DH2IHXLr8lfW50RYm
YkCx6JpMMpj6Uqh6OPpmFr1PA8unRIpwYedlXeo7gfxDq6eTWe/41g2joEv8ErBggOo6I9bqMc5N
dYFP9+kRjqFz0yXvZOv/SDuLHbuVdg1fkSUzTG0vakoHdmhSCuxtZvbVn8cZpW2rrf5PpIwipVa5
6IMXhoOXfecTsiX4eKwTH3LdQir1ehaVLSHsmuSQXoMHOVS+vX6M/kRWqw+IBBthOp6hS1S0OrB2
KsFLsBP08oq0jPykcaqfkeb0n7JQyWYEMFDOcKWytVN/yqZKO2dNjN6XKujXnxQAHuN7tc+rCq2D
cWhdmalMXk7qhRbrOOkLADf9TU0++jHHVfofJg/BczgWjuQKjvepNZtYQ9Wauu0plBUKbEE1vkdG
HUMIrFjTuwloyUMhKcJxnaCyNHe0NemS45/3FAt0DF2lz9Twgmmfmt0V0YwlFkoP2T3gYIM7vDOu
U2xqR8d1Z9tRHF/gxZTQeItWb96gdpFjJEZ8ixv7AU7yOZiST4FTv8ur5jQpIeIpEWTlZs4PXsC9
nUcFjXeWTI52+OpU1Thz2UoiW1e7xjy8BmVWvhvCIwW7nUiZu+6P/RHg5o141yBUfaB0gkmbpYaf
suQp1p2neuhmye0zI/tQR5Z1pGCxO7OlJ6whcL8NmWv2SWtZdXiDY+0n0ojiteN2yVF1YefdQCKM
b7dEy0Bnlp/xF4a/n8VgTgF23oXcfsPVR6eR1j9Hk/6sysmRJMp2Tlyt/MEDjn6avoYliTEypkGB
6izXFsYi5lPuFP9WmX6EgtwfB/2vxbp22wDu2i6UmjG2wMbGfuOEFDasBPE4R8rio1Rt+1LxGC7o
WMJXIDlrgMAwEDuR31u3JLHzc6dI6gPCweLUhIH+Pgjb3AtkU5ykWTtKTHdHpgpJq5YLY6NVLqom
K1tTEldpGtC6n+J/k8E6h7r+H1oDn5Ms+6xr05Gn5J9q08sL8k/ZHfgWrzK38WrDKGUYznadJDTX
xyL1S70vcldvE7qxQwML3K2rGWH9rJyczjVLRA3cwKGtC3PHkLxY6m6xOcbxSeidEXn1VHS1aypz
Hp/xT0N2oqBd9JwrVi9fKKeioT0pY5sSoBlJgWeTZH8TjhH2rhIPs+rVjj4c9cf2viupFnoNiysH
BL+XR6ItJqkYM3O8pb30JTAlrAZKvGp1X9NQgRoMG70AI3zzE4o6GbpuGEhDKKSd+HJQpaP2Yepp
dsta22+KEzD4ixO9/VJhlIXmR3N/B59e8UW1yKiTWz3ZD63Iz1BIf7Vtd3r9Fd07f5x0iuRUx6ku
rB5RvakqrdUSSl5O8L7Jg6+QUPxsPspN9haKrf/H536pGK4qM3aAZWE9dukd3lfg03hFsc4bA7+Y
+vCWWnh1xs6ceFIvyefXJ7iTM3PSIWYurAIQeOtemKPmNNDBxt21og1rPw4p0rSSnD0bVtY/x/UY
eMjpQ6tAxQVx5yFWlMxHG3c+alttnyZ+CJsUcBa8JdpkL/eNKtP5M2KwLnLSXg3V9NLs3WBm6HPI
BChHZnO7C/vXaEuE9tdrUXJ9Ug+Icc5zVGIhnOKV2q177XrweY1tqLfADoEnIHkIumS9tJUetK1j
00/N22z+d5iFcRZ4HnlBEhvv516xaCugaxLkpfSYR0Q4iMTo3PdmEL1PzKFGPNrJPL2L9JOGQLzX
h2H8YE21+VH0dfpQ5JN5GdRI+QE2WbqfTLPwCbTw34n1xAtmyfFyXcSPGg2YaxlppRcNmnVnGJU4
W7YkHqV47Fy1mgI/1QZMwuMgu9joxaOsVk7X0Si7u0B1JKjPRR5dTUMKAHRkMSx0lJEz4sGvuF5O
WJobmu9MXXjBfzPzIiluLnE1lR9thBP8SpbEpc/n5pJMhu4Lc9DuQxWwXBPmyYUMiXDP6s3yeTSj
/kEOJoyGi0plxhH6SYvwFbj4+pbLavugN2PwpDgjajO2UC59jHH8KYwG5ToWUnvK5fS/EsklX6Le
/ihUUSBsUEe+3Tc2miXdb6nk55pBb35qiPVcoVvORUYA7zIH6e8M5+nzqGqNW7WlTSQbaIg4IVQk
mNCnkQrZNQfS55V23btLLOVmeaadQvg493YYlOgbmfIp1eTJreIWq4I2CjEzGRQvi5TKL+ZUQRyb
+MfSYHi3RRedO8escL9pMzpv4b85KIL7ckbJWMlF7AsI/rcGR/Xu0hdj/C4yreAdGERsg9sRBryE
rCeXbCm9i6yq+K8Vyjcn0x1E0cZpfAKcU6AELll0HgrdSs4UEka4SgMOA8U0Tl+jwGluskAb000T
aI95FZdnox9wCLBD+5tsB+mp1mW6NHOYKQtcqvtJhD96iEmlwtOFNvqKk2ff29oyXTucOEuTLXnC
NrqL2bSN1wV54jd10Xl0ceyDy2vnEC+Gw9wWVJdhaSz//tchViJ9mg3ilJsoan8yCyCNWDUU2kFo
vs0JiMrJpIiclzLz+ooctLot+6JayNfUfJvhpEza/QAVINdBi+IudBoTorPuCJa3cyPSIljUTpCb
AzSwuhFDrdanpEu7G9at9zOPtT72XgXYfy5/p/TzX7+q9kb7Mz/K6AtqbTVaoRs5NiNafofTN5yP
d43+rIzvQNSAbj2i0e28d8SSACLIdEh11lXSLO556LD7vCnpt0jOzpNwnsrkSzw+RnJ4of94sFH2
VhCOCRpkqFDBn1+9r3KvjNVkLbmwyM48hTAI5Os0N9dB4yp5kmrpk6iOUsm9m59+Es/5Ine7qZjp
iFSqdSxlN2QvS1/p5d+6jHje66u2dwQokyh0IhZU3zrrMZJAs4Ixi27pDGFHDy5lUN6HQ3V58zAq
0c9SZSS/3gR1oeTYZQ9J5iqrkuwPkEZ9kVg4HJR0vd8+FGXtZbVQxAH19PJQ4wFFYaCZnOs4dbEX
zU5/teD6Pvf5dKSOtE0ZUZwlf1ugyqhnr5P9RIX4TWIAUX7IPZEV93OHEVR90aP/IY+DAkghEJYq
xiXr7D7V80bTQoHIxjwU9wVdz09Tm1ZuIkNmfvuWoL9IwMHJ0pGlWW12nKYcfVYT++YYXe9jZ5Cd
zSmsPyIYNhx0XHa2OIRbUNfcUtjDrm8otVPSBmU0+wbOQTy1hhx/rJTp0P52bxgiVFoqC0Ngk8eQ
4rRDMeXzDQNzUB9YbZ8TKl4HsdrebqBRDy6MMJRu+uo16dBLbOQ0QEQRmOfjhA2SSxxRPI2l1J2s
IhAH67Rz4XL10UtHvY+6z3qjD1YS9nNVI1DdyqqnZs1dHYr3o21epbD6Uh5bHS+1q1XCC58HdCkQ
DEL99QQDJTX7ng76HRmP9nMKTERp+yA2qV7ofTiRvE5gYtC1k091F0gYt4518i6tyvJjZgTtj9fP
+d6ikiCS8yOeBLp29blJiImz4NzdkjTM/xH2nLqo78tvLlYvTTLsICGxIVu3xm6mogmGLqObUPUJ
yCQVCNHRY7aXQsH2oSEH9gZV7nWSaAiR6Cl4yLshz4B2K5P8XsxKDBFdm+/Rhr/vurnxZBzhz3kc
jC76ycrX1z/mzjMAQweRbiC3C/B2VbYMyjDqFOKFq9rGtRvPVJQn53M0WgfI7h3IGMhQoMMLB56U
eP1yxzPUw8EBMhaX1qRxnWWRczKGtg99PlCPEH9onlJVe2emUvgVW9cOyGPecGpz8SOWKv1mNE32
M9NVYtKuaif5jNchz4ld1LLjg/gMVVcNRNn6o1U5i9V41rpaV+k62gGa6J8U8oHRrYvSyt0yCqcS
B3oQ5gArBbnqaHXiYZyU4psdTeXPEizkp3CScvVskin1HroYEOYMDYKtO3UWJooRPve/pyLNPxt/
cpo57uAXWwLQ5kXJi9xHwtr8rsRBnXhtpYffGmkQX+Q654CWcU1uYmM3HPmFZTF90htL9kNDiZ6a
nDbFBdY57Hk9dmzPsrvkwST9OGdlYtwPKmX3X9Wszp/sSpIMXLmM8RnKVfYs5LEaTzapo+wHSpHW
KCtKRes5QNqMx8lyihafbyW+zcoQ2V5XqXPvATAi7Xl9X+0cUoq2RDAwKHbAllOtzDMA3P4WSyZ5
lPRbquyfrw+xt3WXzhgXNgWjzXtf5I05Q8EC4xxgE5PPuFNrp9mQT68PszsTrgCeYbTgNioDonec
aqhxFZ+TKnF7xXjWy/Gg9PVHRGN1w0KvAq+9+H1QRl3FLmFbSYNjlNq1kZWSnmXnwzgDfvjFrH+q
QeUO4XjKrRod6/YkI1OtG7PbGL/DIb7M/SdF+ToZv/B9cIWYP5D5eFZ8wJfY3lWQiRakx0IcROxr
HRygP58kWmw4VxhMoUuF+51uNj62Xf5YKp5V9jfkCJ/QOqXiPBwswWalyWTo7+toI8Op3yBoU1G0
Uqtlxa3VqveiHjCyrz9ijnoQ7G+SC4ZZzFDo4NAFgA72MoBs8Q00ERwJbrr8XpXftSZoSNghTelm
1kWtPr6+rzZRwzLaglenegcaeR3ZKTkln6Ao9GtCHSUqG259QQnnQ9ofNER3p4WG54JZ33F4SexA
E0ovgrvOLHUrcE06uzHKs0iN+LkWdAUuePqocQEnIDyHMZ7+fX2me8u3qMdgQI7+2aZDlYVWXfQt
LDENrcPCOdWleQ6rIwb23jSRGAa/w0bR4T68XD1Tgw5lYux3A3TS9ScglPHsAdfXY7d3wghkcZcq
T0aSKfhxDVV1hGnfW0+wcSRsy4puADz2bCM8rKLdrWnpfJ5byDG20tIUq1Kr/oQ4wz9v/6qwZMit
kCaAyru6MgpJ7dSyaHGzzvP7LgofE7Rckqy6/Q/DwF6CloV80obiZwRyak8DHBYZXFJjY9Hm/GMF
RwYUm0uWw0BKRTBEJXnp3L9cPHs29STWZTojTNdP6lA7c7vbH94+lwX8/wcdQhVhNUqbdnHnaJG4
GuFgexSXvtCX/Tezqu4gFd3bCw4nDnsqWoqbDD5WElNUTl3dujF356y4y7LoItnCM45EILcK7jwb
DLRsuKVjv760RpQAHCqZxq2N5xxRBdnMvzrYbZS8GW30ZZI6cR4GNcGtpEPV2e0sfWnNEVx/xj5c
sc9ouue4YSIP8CCNMK0PkpWdw49xCPEtwH1yiPXKxpoqp0WFDkMuTM6gUQW+Eqc/5LjW/4eRyP8R
lqPmtdU4UjGHrKMBV1j4B+OnOg6n20CidJGhdFzfvJEW2zhwHnQ9iZ2XSf9VPwQ/V+htrkpXXcjP
dKc/twNuREV38ETsXGmL9A9kSNK9rdVrJgu97dU0vDlqS93/Xag+ONW7ZkTFJvgslPD09lkBLKEk
uvhHbcAloqoK2rhNh6Vad47V6GMtTZ7aHiGZdw4Hs+Ic8hYAqFv3a7DwrLsiQR1kRjEGlzoXNQwM
1B+y4d/X57M7EPUzmcQe6YZ1lTfrwyAz0myA3PBLMiO/zu57St12eH59nJ3LC4wtXWgYMYum3eom
dkJnyvopQdOwj/26gCCfH3mn7Q1BH/+PkdKiZrsKTWynDcgOF6y+SZZk1V+xWv71+iz2vpZB2Wdh
z8E/Xuu8hVWiVQmJ8I2mTeX1Ut2prh3p8Y3rQYcbEGsHQe+mjMHNBaRkwfXyfG1Kg3o3jqkao+TT
Wj2dHedaT4Fr26HbyMY3xz7KSHbnZ4KRgVYNwG2Np3MomfTWOMBhhrXi23rR+VXZR2B1SvUkWjU8
uCP2Di/gaGr/aC+zCVePjW2OgJpGmNwhyP2nMi2HH5Vwgu8GVbbWjXQd0EzaZcqlGBz8kl5fzP3B
4fWQbRNkrqF2QpkS1ey06K6p6AjRkfsPKFfkwWfX3amGmjlMzuB14ZAevHx7i2qCgEMxiVrkRihj
xjspgkvT35Bqdevhc9ihJIntjHI1xMHxXo7Vi5yJ/QMggLiWlAlbvdUHdvLRgoWGN6lRlDlIiXG4
1604/29EtM2tJ6N8P4dNeQolSfmM2e0RznBvP6EOgEz5Qonn0nz5BhRjZBetU+EG1nQeK+Aa1eCl
/YcyfzPCi4lSOUG3D/nbraR8PASS3FdJehuVJ3hW/jA3bj4dbZm9KwapVASTQEdsSR5O26c1fVcb
TqL5nSNCC/cIZ787BJm6CfyJktO659CphVxKWjHdItQ4XSmLWj+Q6iPteFvb2RhI73Pzw2rbUkea
FsMyNMLQUDCk5rFsgkbz0XcstRvqy9k/2JVKkdtqVLxohs4yETqWYB/7sqo/2IPTJigVqp19V+cF
GaBUWs45pl06P2A+I97V5mjPLq5z3V1ZS6blUlUzpHMhW8+mVF30oOp+VZ2V/SOmUjzItd6Jr4Oj
jPJtaoc+fhB2W/f/ybGEv1eRtFbtFaMafpOESfqXF1MQXJMKRW+vqnEyu4v0InkQ+NvZ3twkwzdH
qs1/YMJptdt0ZjD4WhRMpwTCv/AI53LHBQeZ/3CCuf2up2r/EVqdCe5aDZOLGkmkf3ogL9Yk6gcp
CeKnNprMZ9Cx2ueM+uMzkzEfMsQiL0YFOMYN+7poTllUyV8AH8TGKcpgd3u1wFjWrZqif4yD3lC9
PlXqxzjSuvGCPGgdnXUqdPZ7ItcKfGbXRtm9keSZcSrwDR+uut6Xv6TGVJ+6BmIlvj7Lj0LWjfb3
MDXGQwQJ+EGytCOJ0eVQru8MAgEoj0BcIXys3lHENdAM0XtM7DXJC42rTYN9RE/59dt372pYIEw4
XxF9b2olGvWbJCWzvuHR4E/V6Ol1b945SoVE0LFy895dD2EA2v3yd/OwQYZLqykzM2Tm2JjV89Rl
D0K5xvplGqpHqq3+m2e3YBgZbNkNG3aRFKWzPkW1fY1kUAyTr+sfgYyn1DBfH2dnrSCr/JHTp+9A
dfrlBWu2Q6PWo11AZM5KF6Oi50KLz5VRX/6HcZD5XOqIi6D+ak90fRFW6HzNdEKREZztzJc7J3Gz
NjkIeHauP7Bn8CCWJtHSO3w5oZ4KiSVMyeYa0jE6N5My45Z1qsA+mNHO/lsefhSPqXjwd/Xl7GTs
hzCAcd6oc3B1chGegthRrym+sCelFv359S+4fKHVqQIRwmbnGyKRuM7xZKMyjUFaEGe2nXth2J67
1HkY0/HUFUtjOTzoHu7tDDI9TpgKEnlb+pgLNU77mSu1D/C4be+LYcpdkR124neOFsU55KjAelKA
XDdoxm5ssrqz07vIyclgVS19HLpIQ85WCM+W0fMLhDLCKS+DgyXcjkxgAdCflALJ4A2yFcl+XQ3Y
9zfZEl7f9Q/SpN7rQnoEdn+Sy+Is6flBi2arPUSHAczngv1ftHfWSUYZT3DxLSm/NXH5VM7JRW5p
PEX2wzCFv+RyvODTc08Lwc1nZLvN8tGWh9vrO2m7skuhECgvaQiV5nVfOENcaUqlSabrZkUwI9vp
XSu66CsCbEdGPdvTyFAkHshj8Z03bcTMhiguTyjR9zaKOXoo9JtdBf3Bmd8eRUaxuCqZEfr66x20
8OOiRGhs01brOgxBSkBtah34lCFbvzGy7NvrX3B7Fqk7LYhTCFcE/us6fTCqRR/NxXwbhHI/Dtp7
AZIMiq6CiED6KVaDI37X3pIB0Id0RfWOTG75QX/VQrSoa9W2dEKIwU5zsmeJrltsKPc11+rpf5gb
tzS4SJCnm7ILzlcUp8cc+87xO0BrNzA1zxa/EnJGJZ7efKnxIamDwCmjK4BO0Mt5dbnUmpVUgwvr
U4mnVOvP+HfPbmYY2ncSLAglpnrERdjblH8PulwLf33MpiRiqiU1uRlRhSvrcKel05fXP+LezUKY
DxsfvjNye6u0qbWKro1Fnt7UInDH6LM9P/Z5ftJi3ZtR6Z6Go9ru3gZBWwLVO64xOgBLuP7XnKbW
GoZaHsHlWDcxgDCUZ1+k7f+wN/7oLKENzEW95jOqDkCZEgXWu1zSe3DGbfltHmPhzpTIT07Tq77j
tP++/im3spDcmEvYBeZocTdcn+4BWQXMhEvcyO2Ysms4dNj74SkW+lXblOJc5hkNMj2IYrrSZhv+
VDtD2H4HO6p2uzSpeCQL40MlTe1PGQvk06wC6ndlnLorT8XGp/KSnN6fizxZ/LUyK+PJ1of8e6T1
3T+V6LoYEYt4RsIGmlPsdVIpkCEA59oRCFrB74b2KEs6prrz9fWp7y7qIkxuQeejL7oKMcKmHkUE
1BxfPdWzQsefEGYh97m8Pszy37yMLPjAtF6X9whRyPWqzjSvkk5NsjtJTPNzlkvjBxkfSVT4UJQv
/Hysh8CNudVGlAjisQQe2+AR/P/6EYb8cgOrchhbYYqReTK0n+tmfi/y4BZn2oe6qD61dXICsvAx
VLv/Xh92uWDWc6e8gO044DkuhWUJ/jo39dgqjRVk6BWVwHZrHud79B+Qv9HqDgutcva7xlKurw+6
914t2CI8EYg9Nq3WUVrymajubnSZT1GYnACaeamOdOl4sLQ7OwiOJgwTmkq0Qdf1xpiX0Ek7KbyB
DPmRR/qZAPKDrvQH2crmKyLvSfZAEIUE01bhM81hA1kCCJjRSrc6d+5qPB5KRTnhl3FLhiM8ze5w
0IOhdiGJsEEG9q3A/3PIzauWifCTnMBfc516MJ9GuzY/IboN0lvDDvBgi27eDXBZiwoHfY8/8cxq
ryiARAdVROI2tFVIjFg0oWcjf3gkYbozPdAcsGuBwlLSXEf6fYeutSD6vjNq0aBYG80fq1ybHjSs
6T0NcPvXOMmRPX/jpmSDIDxJWApQaitpRcTaJlkcKTfDij8oDUITIYypGfPD8uPrI202JVEn87KW
hxHcyhrLnKeFHKkwn65BNSULhfRXFtK2ElEdv3X7MxLEe/J28ImgDZYv/ffpLtq2brR+QBJSh0KA
0FTqVpYq0Z7Px4PLers7qFAuxsKLwdOC83o5luREcS7BE7naY37lFfNQ7jgAGex8OPq2UB5IAQl1
1xujMjohW1MjkBPQ3KoIXdQivUY9IKlvUSjIdNAy4igjcQ4adhVLhNkYIfCEhUQT66B7IXVn6Zd5
zC6BiG5Rn30OyupWaZkXq0eEp+0MdVCkS7V3USPZ8HGGzLZikD/FIhV8Lh04fXJ+64wjXPZ2rRhm
CctA2cBQWHfHxs6W6VphStOaVNg0xU3moytxbyZcijQHMPWkP7GKAIvZCPWpGwRFMOdzM+tUppR3
0vRmfW66SQDLebvoQNBSXK2VFjUYu/YYB4H3ezfS8XMjC8fjqT6CJi3/0YuHkinQiKXoqaDfQuHj
5fYWZlhXUc5qNGnYOnBbOAYnxE7k0NWaXoluA+qQkTstZWnX7JzhvR5HoXq15oTruBxrJThrUdrn
ftuX7VExcGdBiQ/Rr6FgwWdYgw6i2kKfLjfEzdTa8pyQP5/aMog/vX5x7Y3CG7pIK1ByZCIvv0EM
30PwJCFKYYTiLErZuS8dtTvIibTdYSiGEI+h7b5RMZKCXguEXE73n2FunS1XvNewvPY0P/QKT/I+
XC6Xh5P7zT09pbiTud+Uk4f9ifvffef+fn3Cys4uhuGysEXBxYN7WK96J1foDsDNQg9rERvode03
bH9cBzicgTinRi7HJ3uaSm805dSruwE3O6OuI/kSmZRxLmk6Nh9FFUX/VYWefusmI6j813/l7o+k
eokMEo1O0oSXy0KFPkUAH3eUqrFcQ/8nNUt3rH+8PsgmSKYSRrThyAv9f6kvvhykCghE5iR3rnhY
PrER/dpABlpUX2W7KfwoCH+l+fSYl0c49E2s+EfVBW4T8c4CL1vdI1ZhlEriFMmtb6GdAiLB2BI1
AN2TxoOC384M2WuAT3gnQQOvR8qMprcK1JTvOOqm4aVGR4yxCG4WbiSy7D1iYXbiG4HddGfYH20J
hEEy1YMC2c5iEl+BW2DCYJTWz6gc4UBaDIQdmS1d5jT6YHWo9gOheX05d4chQwceSKVj00LNskkx
JAdfVQqPlNVnP1TLD0qSH0T6O8NQ7yb6+DPIxhWvIscMnTIMbhW3nn2aW7szcEfqB+U81UViH8Rw
u8Mt0rz03umIrMtEuZKNqiwN4L9xvXHrurGIVXMLemEuvzm04ryhbWRQ0ectXYdW+RR3RhJioyGH
3buklVyj13i19dPr62RzrF4+O/i4oeJAMEKtfYM/RrKiCdSkyeAd/xcYXyRkenpZc+X6pFoZ+N2j
h2Rz3JgT9whRPpgZ3u/VcQuTpiuUQG3IYvrJBwb7M46HO7OrHms7eOtWR7+L7GVpBS9wiXXxKyJk
zbMuBDNaGRHB1Tx9y3Hvug8G82gfLrfTi8/IUNoS8hBzM6/17WVIVoNkvdbeUH+9jPMZ3JyrNo6r
NKlXGgcB5O5gtIXRpUNUbtO7CgqhiCgoZ1rp/5r6HUjRs65GrqhOmaUcbMPNW7lMDMQONwYMi42u
iNnYnVVXcXJnlvFw6kLLwvOHUuIbd+EyChtw0dhgx6+ra2lipEEUNrDfQ+0TKu0nq5c/xM7wNOeV
cIeydzG5ONj5m7PMmGBaqMkAt6OZtconmlSi/6FU+V3Yj8VTlUTQKmSR1i4/VRzchpurn7EIN5ai
NiVm4u+Xj1uewH1MdKB28K31EVHvofFlugRuPtT2+yoQ4UMZ6sGpwBniV61F2ZE53uaYowtDgQsE
DxyZbVekVkVf1bSWrkUSOU+OHWsnNdT7LxBsQ39BcV9MO4errdXj99eXdruB2DTLhcngy8W5LMNf
KWJrppkZxovBdh5R8CpxED0q3m/Pw6JitqA9wLxTwVx93TC2YRhJnIdar36BKfseSdlzZbX+ECk+
0PC3kqr4lhTUFwEhjsXmCmtiITlUtOJbaQBHiKuPsly++eZiiEUjCxy2A2NtmfFfH60LrC7JOzQL
UjPzI/nOKsuzFn9+fWW2B4BWB6UrIMsQrDfieQmZbpKXiEFm8fg8q+M7PTQ8c0oPnujtjc/zvMS2
S17DDlidsxy9d6UDago5S/hy9H6AqhvOs9tFB9n77kBQWblHCCJRk3r50eamr7og1sNbUMkf9bm8
hrnt0lu6kGof3MB7mxqtjoXNtLT41i+LpUx6pfVTdVPD+UueBD/xdQm815dnWyZgJ/PHhMxKh3iT
EQ6oks1kSfP9UJL36bgfookS188y+gWW/q3rPqvWfWx8eX3YnanBrXEYFLwphpqr82qFpkEpGlV7
QxFuyKWIecvBzHY2HmnEknpRaqGxuNrdkPe1KjDqJZ/ACqB5Jyh2xzyYb58IFWegksiRLvN5uR0c
bMiKEX31mxYr1T04FyDkjvZmUx8WCRQwuHCWggLfapQe4HymD/Z866LZK3X5oY8SLyyDgw23s7fR
p+G957WCpbvZ263Q5l6q1FtfD4kb6813tOy8uLO/zXZ30O3dWR7WBCwgtT0ejTW8CFOhMVf7JLsl
ZWMhKy5lYeD3cZbRwRlH5/eblwky1FKRwmFta/pZBlOBAodkoKKoVd9G2+mRAyn1g/LKzq7m+QHJ
KiMTwF5Y3Q0KdmajVlfJnaHU04dZGsx75CWOrFL2RlkMCxE+RcJz8zKINBddST/rBrLjWihF5CnJ
GB2cnp1BQC2hV6QuWkmb5oauF21nClW6tY0YfvQA9lNfsbFT919fmJ0tRxUURi1nFQm2dUjbhuFQ
tiV3XBBEvp7V95Y1eWJ0vEJXD6a0s+NA+S6psbxYJq37cLmwgi6yZofSeNoW3lAN03ONe8Jp1Mvs
KFrYmlyCDlmY15xa3opNRAISo8jrUtFvSpIad7kTNieaniZyO4F90oQVuzm/6LEJkUXQrHz0Q0Iq
nGiD8GDaO3ELzUBoxIvpy7ZOP05DmI6odt3oBPyUy+KfUhaBi8HHB6MHWmoX2YfXl3Rv6yw1Z/h6
9CE3LNBpirQu7UftFqEWY8zlAwCVgyF2Ak0SOxQkl1NAu2910FSnC7W5wJ+kyEoHEAUlDw84fP6p
G0zVL6X2a5G18WPTmuIg0NzbRBRrKYsuE9wUkMSUDY6e1MFt1PV/oLrSLy99INcH0d/eBLnpF/u7
pXy4DuVDu8RLUNVnSF5okbet1l4zKbMvtS6hASTP6SWMbM1rk+jIlHx35CXmRO540StbPsBfQWEQ
jXKHzI9x01OHjfkBhRy/Q46sSnXXMCYvxfrj9f2ydwUsopIGLcBFOGH1UHeV2SJ/2pq3BrOeJtfM
E0li7WM4X59A4n97fbSdBaQjR4tz6fBsxUfHqQzQJ0ffVi7F1yppPzgCu4tJJW/4Hwaic4ACD/kC
3usvP6SZ1XpA55a2f4vZ5CTjbzyd7Lw4uEB350PJFILVQt1Zv9mGNudT22Z03NvfbX6TDRMJoyMP
2Z0jDR2NpiIVFaL4DYlLmjtHDtPkTpgjJNFoNBSukDL9+vZP9kdwkEcU+sz6hjYTp7d13GNv6F+h
URmgH5BIrXxKsAO7vj7UzjY3eAqAKyG+vu0dOVoqJX2h2TdRKVF01/f1PHjaVOnXoLAanAAaEkju
mLGGdyWO7AD+lPBeVnIWfi/gMxr6EIjWBapYVvq0s0dMeTVsVPA1xev8sZOGZ0TdfNXIvC7vvEr/
ojS9HzQqGcAEXUo5lX13EpnyaKCZkDXNwV7a/VnwfiggEMpiWLSKM3M775WWIskdvOHpvR2bU3Fz
6kxYrpNPwnhOtcyoPqhVT48otlqENWfaHOfIKv5FUhe9S6vVSkwnw6x7zouy/dabo/EIWS6pHm3E
+fJfb17FhRuBSiW0FqiMq6xPn7MKcvY0LtZb9kM1yL0/O1rgB5qF8ST+yh5EhPyhb96MXaBPAH5g
IYDRsaK4+fJwN9hgZZbRBBzu1O1xb+8gmXT2JY6/zvoRL3Tn9FEJYE0W61Aq9atVibC2ybnNjKvA
LyUrx/OcHJWptoDWZUIsPHfVH5+/1Rha0gVFnYfyTTQRuqsXuQZ17VSu2pWPxLQ/zNbEGkrpHq1a
fDUn/Skw2oM3bydQgaINC5iLmTrL+pLRikzgWyrGW1gbmEGZ78Zs/meUzQc50e460aQHF/SWD8yc
/+h6UUlFfG798BRyMBrWmEs3UFLqbajD4IqqC2ZaVKuCllC3dHr1pI/K96TH/sGYg/Ad5DTbhcEy
++jhVB4xfv/+9T29c6EDCqDKtIAElj76y601DkUbxmPNJVg3rpa+TyXhpV359qgQuNhiecJVy3dY
jZJOBrZJdRLdTZIpu2XsmEiuSqXfVWlyEnIQ+N0o/Q/B/otBl0jgr9hiMLDSril0XPVUO3VD8zPh
CovV5DtWiwdX2c5XXOBwnBiwxOqmsZEokWylWqFjRo52MKYAaARxQLNu5o4a9bc/XARMy7alKr8t
1rXGMBdKCewNlyGvpF/uKKafONr59a2xcxEsHT0qNbSvqdqtwl5FGgVY38G+Cq0+9030CJj6oLy1
993I/Yk4UUQElrW+UeW+TZyQ8IiG5kWe5dxF/xK3GqQnX5/LTtS3FE0WLxl+82aB7D7kkXei+dYW
n2bRubZoEaILXa6hg5F27hV6CpDnyRh4J9Ylmj4uZ6oLY3wXTaNyAyvTu/BOmstCcEsjZPpxnztq
4e2NSRmFsG9pa1AfernTy/r/OPuO5bh1aNsvYhVzmDJ0bmUreMKSbAkMAEEQRCC//q6+k3ePrLLK
b+KRbTZJENh77RUWOwuIrXc9v4HJfwLajQhkHhFauM53m/cX7wxHNRb5Za3/yTTDaDkjHlRxu7hb
f2OXkod1rPvtmLb6/p9fWgZKEbgZ+AM7x+ddo4Pvqa4beliBrF1NPEJ4u2V3YYvAuICmD3+/2mWt
fSqSwB6C8gxH/MWt5NPVPN6t3joSdz+OTunC9iUIdmwr+43odeHDLnla//07xoGASwEOv/h5fzoF
ddQmCx5yBNWlY8K8UXI4I4ixeYBpiPrncBR8XQCQ4ZcELcCfIZvONBJsRXbdI+PzOjO6or23W+Lv
iChfLEVs8Zj4AMSBQuYzwiJrG4GICDF3FHbeDXfWODftBLPMVjWYDDlupUP7nevjV0vyYraCKIIL
xe3zThXUnWlEiDTnLLxT48b1nI2rvX/fDjHs+n8XuWyX/+c4Wa1qrIux4T7rXmU3lNx89+y+vA1s
6/DkuJTqn5/dMsE1aujhs+5F8xGeUh+eq/PB/2c7d6wENKNoubEUwE/5tOxE5tMlYcrfR5aIIx/C
DNLTMXtgEdfbv39TXxwhwNqgZkBsNNj/n2FXMxC/nsVk9+lCS44xBuJHvtkkvnpouIsLaPiV2Lxf
I9KM8HjeZw6Hy86yjUb2MUEw/c2+/uV1YMsKOs3Fq+nzyCcz6UCRfJftyKxyTPvBpzmgGS7//sC+
ugo4hsB6LvQPbLH/XWSC1Yq3KCB3cPzY1dF0kzVOQf5/BpgQpqITjUF7Q0/xaQlMiR6R5q2AaCXT
vHXHVu5k0tm3v9/MF6gk+AMXRgSmizh4P18Gob5wXIKLwo7XAkoJ6Ko7942kelPTfJTiR+fQc8Tc
d7k4cNMOPv5++T8XHwjDiAbD5gra9x/IoKV9xlyfNQeCLERZxnpI7NUQuGT45+ECLoQg6AtGDtj0
M82Ra1CkeCDAC4KBus2a26lFPwhx4t/v58+1cbkMBnRglWHi/rmLX2Eon1lDgj0f/bJl80bKl5Gs
3/RFf1ZKuAr6PnjAfiUZJRyUPMnhkNQ7PZTf/QQ/dVtkCdIzKI1e//2WUCZBPwKF6p8UTDtjfN/D
/uvgTUglzmGUhSdHFwmrzdFw9e+DLTi1APqHGwz4iX9QuxvbSYv2mewHG3CEBi/drqa+3Y4B5Ad/
v7OvHiOYCUDkMe5GxtqnkixZO8p6Dr3YnMlNwPcrMoD6WmLm+c0W+9WFIiByqDQvIM8fJfRMcOZ7
yDwZ5N5nd0EMonr3swmHb65z+cH/LY8udj0oR1CoAI3+XGN2Vpi2CyNyMNKqg7eCphlwF8Dm6lbD
NPxq1vo73+gvWmYsjostRYbQK5wfly/i/xy5clY1pHaW7MnKrtPJFg1KMQK3+9yO4X6NVOUQ+ixx
Qq6m3aXxfHDGrBrIsKGh/8138dX9o7ABggeWId7op9/iiBYNrkSK01Q7bOtx05/EJZg89YRTTNQV
m4nNzu3fV9FXnzw4BlireOTYxj61YIoRnXZLAKI0Ajx7bao0BrnXfndvX60hnALupXL7Ip93dW0T
OiEcRuLlZzi9mvBJTBAW0e/c1768nfDCmEGT8ufEtxfBaMEAaQ8ZfFN5LoclnQpCl/q2ldZbvzmx
vyAbgBqUwEX3EgeEM+DTKSettanoomCvMe5LkVwm5yffigkRBsgVP7Y6cIXOEauxRifawg66rCW8
bCuWUTjC/f1NfnUYXcgv0MciSeePWp/HCsEGBP4WjhccPJgButz/5rj94hIIyoImFtxKCAA/7wQ0
ZdSfWN8fQpFwANrcZo+O5f7jP98JMqmhUkihUPjT9GYUUcRmRtuDN1tnswYLfwCx8ztz1y+WJI5s
qGIuH9zlaP3vp4/Y12xQ0u/2yfjgsl+jeHL4kenvxpVfXgbjSvDY8HL+QMZdAQOZBat/7+hevwcd
triSoGlviljUcZ+n8LSuq39/gLCAwMPDEYQC7NOtzQrFcB2jkWgnsZNRfZzhOfH3S3zxoUFBf3lw
FyM8wB7/fXqi9dfF1C1oQ/SeZ3B5ahtwHl7+fpH/JRh8OhLgPQ4wALpEkMA/9ysGim8vpAs94Nvt
d5BA8srSpttg9v4A1S8iPv1pKY0DUT2/xNEsvbv+8FwlHgMbvIQ9sN+//6KvvgCcUYBC8NlfnDH/
e9ss9TsgWS5iPWo4SuYcFnl9aZVIvrnzr66D6eHFHw3N+x/M2DGJathe8WEPMsl2EVkpuuWbnf+r
hRmjMEJtjp4W3cB/b6VPuxTeFc68lynbKNhy8w+X1lvr3P/9kX21Ui4jQ7zFi0fI52MN8YE9QTIv
XAl8t6w5XtLcVOB2ln+/zFdPDDNXrPpLwugfOgFuJT4+u0B92bb7rh1QD2X7v1/iTyNzwA3479Fp
XKw5/gDYCTFk0lY0B6dxoXkYFZddBW8n/5aLSL6hmGBXRmWNyLlOPbYZ+4a1MBnSMNqFOWewg2I4
GLa1xwOoNABGPjdJV/eISfJVv4X5UXNtVm0+xGLC34bpYcwdk6ZI2I7lSgAZBcFVGnXiLu3d+dxp
RDGRYBpshbOJRSVkpuiClmAyWd5FWsGwGQY3y+sUG5dUU8hlWth6wv+EPtx9i5EHiBShdPESxDM1
rMktaDoyd3rkgeRepEEimZrE9MWUxOMVGqEGnqJxjVxPohg9ZSZRC4TIoddV3QwOBnjjHXzMQ41C
G2A8uakT4z5g2ii31FvklDt4CPATdCijeRMi0bMIww52ABjGCFkkYoKSVLq6/rEyFd3NsNiC1TVf
uiDnSjtjPjrUB5Sgl/R5TllzTugUziUlMQPHJstGjB4H7rFvvnmIqOIvVtf/efMohP/7sTQgqI+R
7bI9Cai+SZhxXubJT0vuxz9iV2xbb0w30Kn7D31gTpmLDMAuqse943e1W9g2CDfzxQnVBMOagz4t
D24800rN5FmnSsOkQ7/W7vSRLvzRdG05E/ec9skJaUky92oF2RrKmaVLwfkTtErpeOUMoUHn5F3c
Xm24kUuAp57WryYJfjmRfZLTgnTntpYlGstSsPkxdaQEF0kfNWyY89Vzn1ZQhyprgzlv5vm5dmJV
qHh9VdKQwuf+3TKvc4lEpwzrJgk29QyeGflfeSec8Y9wMvhYyHzqvGU6mG6BEqjLEIrS1lnRhi4i
wZoNZT7fZE1EQewnXu6gD08jfW4iuU0RRjWJ4brLQGFSeqh8gl7QX/gba/n4gD7hrm4zZLrGkj+k
VMe5YoK++QZBk4xVy+KeQH/qyziDy6DjuNMViLnznsdietQjYkUcO0ZvZuRmP/na2BzkdXlN5tFM
CAfg8uh2bXtqm3A+kjaQYCzVMVsLWF7COGGWQb/kM3fclzYN52vjJ/KdTEq5+QBL6wH0JjycAm0F
43lm7EDyeXLjUiGF+r73lXManBHRnm67uLdxs4gS/Kq1EsqPb+YgM0eu6v7WbZguYikwY3a0xO9I
HfGsZTwWquNml6UDqJ5r05WaRrp0mtRFdllmoDYJZAyz2xrZbhj6VfC8W8/+UvMftaPdYk1G0+R6
scmmrhPfgprVBKcwacZqMFz/5JNuH5VVblCs8SAKQV298eraB7040EUCmHjnwjzmSKPLO5NLh9R7
EeSm7uPrQa4+5njBfICNeHpIhojfae56GwQWwJ9Fz46shJuag12p+5vCYG6Hzry/V56AkV2sEjir
u6YaKBmLqafimmaRLa23YLnO2YT8MqrWQkvhXE9IdC5x6kdlJzEFX7Gf7qkfqT2QJXOT6QYuy7EW
y52Emc8Ifemc3KVj0FdGTuy6dgLsCLM3mGsJn7R9b5n8EdBx9cuoZigNkn7hzlmDzxYcZpPwBFlr
4IbCCXFgeUzjDpw2ZCeUk+tDZMAi75rqkPMSpjMtTMLceb3pCIRoD7M3Rm7OWW8qdKxNNROfbkUs
sjMw42Az9HGcM/yjAm8MawD0oNOAfJFxA1VZvBZxwCUHAFL38Pyodfvs8ppE+6TrlSjCIRrgcZPq
PoZlXZ3RUwhMnVSAxACuuY58HWLd3QsMR3TOIE8bkSfB0Mn2rkM53luNFNHGl2sNM5KR770pBa8h
jWCVkkPHpM52ALyQr5any81ImLgPVpKYM+CEmJwQHqlxYKVJ25ySbBrbrduqyD/hnQDnwjMABAIv
BTtOA6NFHTTLxpud4Fok7nSOuYeAxM568XPvEVlMHnb81JkoKD0gvSdwDei67RTrNHejTlXh7AZQ
wrdDesJhmalTOEXsV+j1bMcTY4qR+87biAfygLy6rljY7D0Y4ygCJaDb37MA/I3ZSbtTKGCMXbQI
qdzKho95HOn2NputeZgoTOhpxOr7tfGA43dtUjYCDkYRTpYi0enyTHH4YLK1THWZ1Nb7DaYntoM4
mveB0sF24Eh4zkOD8Jlcc6f1cxl3Ekh3894g9BPB1HVC941xZAupW+sXak7mky/iCJLkNA2vzAgf
kXz0fOcFntXzg1sjB4Xh9DoIzJJzGnrTdoBtd87lmN4b3cCFg0ezW8TxkJUg/sqP1Jn1xS1xaJE/
mdj1A433cpXCduah6QQcOwAZ2NOarjhswLKDCRS4WphtIYAPZcuK4JLCcWD07Gl/ONu4th8hS5cD
cya+mZHXexXDcFLgxrwZ/IjEu/cIxBqJa5Zjthh31/ipc+Uxx30GZ0C4iKmZAX8O0ejvjCHeaepM
/BRh39yFqaIbA2ZQAWm7xCfqSoxh+7o9JDaAaSv8cX+IuJ/3CkfEfZf04nlBOOKBtv6JziBlbnQz
LnGZBrL5aVaUFwwISiFAfD0LFBXIvHT1WcBovFCgvG0FzoKdcFhwShMQeUzK6yuUVGKrJifRuUMY
3y4TbmEKmfmQY0uhdWlSfoSVBcEWHrF+MwrHRdzLsMDKoOkGzJKGhWY3uueXTb53o0fYAZiSkMyG
uUIuIhJxE4TSQYTdHdd5nPuNtBRpkG2GuPk1zLyjiNZuo/qEl9Raci37NjiDR7scQFlIqwG2QVhw
NsNnwi6xUfg0ugmOWgy0nJfEtt1t2rBlZ+a1f4FpKQTOpKVFJlBEjxaxisgZqMNbd4zVE35OBPrD
hJopGiQ5+gI6t5qN7gPAgfl17ox3bYEvPXXY1W7XGhBiTjzd7NToshccSv617TW9W5RcfwZCTVVD
oxjz/4btoEiBO9vKiSpbxHbqaycKnQc/Gl2Sj6QWj54c9DMofZEt4kHSU7oQWEJ03TzdIDEqvJbt
mJ5qUS/X/YAaIezwPTOz+NXqwrUybnzknDbTsm3puDzh96kWaaSLOKzrDBp9PdrsnlEPzk4eYbHM
Oy+hLupoTTcIS113bTBEW9/ChxFjGqT3eD1wNAjEh5IyNnS5su56Dw0gktpQakI+AUem7IiA7PpJ
ppODbyXIOCB2CosR1OXub1g+IPmAsKZ5h6XAfBqCcTnBlGEpIJNYkHi4GHzV2hfhT2n95YxUoHmH
ofyazyYWOGCUSWCHgTMQR3Cc1G0O95HoKoQj6x63h43T1wveDuNrLohpbhKqPAwxR2E24CMhJxqG
6a52ct6E9ywmKDhsExhUkNLFL43ohBhE6qXvTsxDrFtE0CMjb9oRiwIEpEPf/+1DX6SODs3CRwUD
N3mkyAByb+oBOVM7ksHLBeaJkfve8Lk3uYhYON+FXaqjXzEevT1DRz7HeQc8Zi5m6ApNkY6+1kfm
a+4jpWaM0txH3k+Q1xKoUBEJPHDYK8T4aRDtJdHdYGN8WY7Xh6pIfQGKIp5V2m2QDKBsFaeIiIWC
3EDb18LyEztjg9zWvYGJc1RYEScvDZR2XhVHyBcrMFmMXk23ih9r6+qPFi1InIPb1P5seTv711LL
Ru5Vyntn68Sr8vNZ+62pej8SQFwANLyhhmnYoQnVVFeJHqJoExsx9FW31tlDj/2EPixSRzOMtdJs
BKQgyC+jAptdMSeSOPqybsY3I8QZBm3MFjUJ4etFBr+PyyWauSiN16hkz7ieFEzIYFoVbZUgQYuk
qi5KcCL2GpA9flASH5NxmN5i3mHrirBEzovsEgAL06IFvYlrWAiAkjijfxxh8xUj3gmJuFde1AF+
cxAYRo9tuLp+vkqK/oq1SIcqLJIJltwP0OjljqjF66gpYqfWwR+P+PGBd8KmxofdOtF1AgN26d5a
Z1B15Q/KPmo3bn5jLwyyu6ZpGVA+lvU/FyRnpTuXDmgcYpQDftVOZH3MGNzA8gQP0Ob9woRCOO/a
wHOws9GurXmMp8Pdg5tIUEIFWC3XrA/ZO3blFTsuiarOIyvM+QO25VFgd4RM8RVOVi9PxqS5mgN7
3XlOW0Wz3DC3PbBh/JBWvwSe6HL4AfxqI3wdcB+8BlD+GjsBiilkzhQOTB0qG7m2NIwjYaDBPsZ8
qqs2FCQH23MoBqKeYUOPQ3u88hfyFjUTKVoCuIWHqCgm3E6OJww2JKWnGV4nuJ6flWHay+vJR0ot
VNhXjgR7nJHkhOZwrVZdl4hUu0Kge1qBQxKUoZknmN7Nx8F4P5NGZkWHwqCIfHVIKVjN2dhfw/xZ
b+WaHmrAofc6XYvO4i9CKk/h0eeACcDunSmt4cg/2txP+gQiBHUzesk1kmB3Ix18HGkXznc77tGO
vWVjhKbC6++ImF+nTqwIB3fT3OFOf/AFfAVi8iFqbYq6q3/V3OUbzwF6wDvxAx4/9ysGTpXP6/3g
er8AVIIx5bkPCIR+kIO4TcmKzzJJaIlYhSBXQXbVOp5FvT7VuyXr+RaTL1YNWkS4e4mtGvjeltaQ
4pth+W3Eci3mGJFvAwwHpR9da4Q5Ff4A7uEIv6XNPBD43zTtRzagFTA4KuIQTEk+uk/pPELlwtnP
iVyEnQH0xnU/7qmLPdmRt4EM4rz2E5KzkUV5wJb4DiwFtQvH5AfFHlw4Ie3PsYp/k0nITV8n6w6J
bQoFef9itTc+jwPa5Ty2CVAKN6bkNpgZfI575JV2M3y9SYcCEEbaw0lQHDqcDyws/UmQpwEhKgeS
NXU5Za3j5rph5hGnuf+/1dY2UV78tHaLfxIwStxmhkV90U6+3NSrjq9EyxGZ202Oe/SHAY40cOw9
wMF0wgRjDMYtcXq1haZcvRKozAoMve210RGEGmtQl+OQ0rNUKTqLlvcVSgrnZp1QtohmSIo1crEC
AGrND0PmORh0DRHghiE4SJt6V0opU2DWVfcFpNbTG4d7NVp8idNQwPlqyL1BioeWS7nko17q3y6y
HnkZhE2fxzqmvyQaqoqH6wDfLCuquqVdxeQE6Q+o7qVLdbaZAXHfgrGjKktofQuoJL6P7TRc13X7
QIf2bh7pnVgtoiCUGnYSaqZfXkumI7bd4b3R2F69VE2nlU/OtRhq54MFVm8W63ZFoAPAcd2MkGOe
tSfjDx/YwZ79Ue0B1N6oASkwQq0fkQNRpsx6Wo6sDXOoUG7VyLwiXJebUKqPaHRO1J331sxYImiU
kRWCZRd2t0syIMi+h/3f1DyhQkWQunlfZ9AvqZPsfNnHSLQlH+7kI8Ii6VIkhkVnHmAXBLfyYaHw
ie+GBhlfobqLPOrl0WgfHCOHEiTlqzEehpxk/kvKmFu0ggeHeDLtybUpKOkdu+k8oCRxa8BuMFjn
3iMAwl3MzU+vlkeA4ZCUJN2ZS+cn8/qbwUWOFwphkkfK4UBFbBmH3CtIm2AHMKAkEgR1L63vIwGc
3Sf1ukHIIhYXNE0Fjs6oMAls6KEfM5VJPIXDJ3ZupUH8nG5WVqHtK3C9tmTwv4ChkhKweF/hYpnK
Im3F0+gsON8aWKbJFFZctUA1yh165Gj3qnZVurCG2ZK7bIJrQWPKtfc59uxwAWghfuhsLmsclY9B
kwEWRfect148V4SBrTaLJDjVcXrjcRXmma9fUK37cBzzkL1Yi/BS0Kl2ORmgbXe1DTp0XRN9AzBE
7yHYboBMoirnUxPeySjGDrKAY7OSjuyh3cVzUPFymrLsyXrRYzZfssMa6uTzSl5UChhEBX5QGjWN
OI30TQ+Lq5xlXbZDDiE4VP1qDzQ2KyyFw3HIkUgBPHUl1tni6Ohg+bsm52TAqe0Bi/kBK3/yCMh6
ufZ9YFCRjOw9zqj4XBu64ChF1EOYw6tC3Cu4kFQpCIKbJiB0c2ksqjYTXQm9w1wyJ3xvVXthDqZJ
wSYYBfBL8rbrwx1bToiQ7tWqcgjzWrhcgDfsNSY6sHmV+yxBiHCo07SCmqHPgwS+G3aU76MHM4du
iixWH2qVOULtqrNOloBN1V6G3ZuJorbUAL+LkOhkq5V/o2J+VTv1qy/Wt2nsZQk4AFKyyV+LPvCv
YJAA8DZ1B0jZ8BlCgPIumekrf1LzBrowmy9p9r6m4R70HUxV8M0UYplvZ4Jw+FH1z9GUvgdKfviZ
lXkoeAWEYqoSK+sS1pF2kxISoxHAaC1q4aPHBJEl5dP7MlI/N2Qkm7UONyZGCeqQpanYAIBkidL5
0PP5dmm7sViVKyub6eUGqk5AAUmMXPoYIs4e7pFFOmHnM0gfnMFUTqLuqpZIylEraubRAi1KO9mX
pO9fHYtGAzEoKPVb4DYBjGgLaMH7vE76dufJNEJ9gb5xQkTdYdKocVe59Cca1L+mdggrX6JoAq3q
uaZ8KXuRKuw9+ETCdfI3qQnZ9pJzc9ON+m0VjQs/WetupUq8vAatrMxk82y8tEYiY3bDGiziXoQH
35WnIZG0dFmsyiUJSCFEcvDJ8uTY/knp9RkIzgojV7sPuB8WfZfc9W2EJDZnrbdZ2K1HpCmFvxCg
FuHGsocY0tMSpCS1C9L2JgvEu2a1KeKxCSDzUT9R+v9Uc/hedwr+GC67deCBAiGQv4+BWZVexkze
csU2U4NarIHNB2BVk21n48RnGCf+XMUoyi7QD26I+PXFOCZHFzggqRBYqZiS04x8p32dOS4qOToW
bm1+Qw6yRQwsUO9kuSh8wlMbz+csra8JFyZH4uoVnPzuEQrWVNx4NTZ8vCd0Ue6mHf1rVL9sh5Nv
3kR0+ejpmhwY8obx69gPXL8ujTv6R1TKCaIc+ifh6OeayPuFg6MXAZ8ogqH9UXMdFWBnQx0L0luu
J8ZymJB2lWmXN6LUdaLaB4LaEVk8+KXEdZw8ZRGyO1y/rUiteZlNSYSgNAHL8LA2Of5adLMCv8sN
z7KNn45PIdrjLBQoPUNygy4ZU5OUOlXg2vYgajfOF4K+YZGXesmYZpsSAQRfA6kmKeCwtIV5FlkT
vu3xNRRBE/8evXHY+FPjoYewJOcYGG2IGZs8nJ2f7bJe+TKYCzE5qoQpBdvOFpZHCyKcirZBuFAr
0V0p3V1AKfU0ZBSjgJQ71aRpeNBpREoMsJp8rsGgtNJ5Mz7sLJasxUap1IOrwIcOedjvpD96ACtD
WvgQbG8DgG7aaosCxVc7cSnOBPyIUNsNQRGYfpsA/d67hEYn35ioghooyxNvPIIGog5DLXDmedMH
zAaGEv4w+KpX/ZBR3yvaen3mDRypG3wS5WC0LRcS/oYBpylDh7Gi5fYFq+jWcPJTQjdTNBxneCeR
J4eJpl/0/XpImQQwDhhFpim5pjJ+WyDsKwJvsdvMk++iC1FC4IApUwcOQIIDMsCIkmzYOvxKm/4d
Y7W5cIcGjfHYvmWLXAuKwcopQ91xtBNJkSAyACqLEwNEZa2nDWJf5BnN1VJibwp3LIungpEm3Akg
C/sawmt0wxZhwdp3z0gGURvg9uQDAJbzjnM12oyokG/8UBiRz4l5RH/pFlhW6OJhghhXGOLSXY25
yQajCXKe/HGByd+syQ4yOuesAKeqPJlGcZ5WlhypDPiAXg2k0gpfSLMWCSzGNz7vQ3TwGEy2cYZe
G0yBF2UDRIDOqRdW4eSuOm+WIdhHg6ePdIW6BFsAchKjHuEwGMB08NKi3YeT6um1XiV6/DHMjs5F
d0eJSjbrQNzH0SfrkfqJfrA8JC+zEKLCZHOqtMAdItFaOL/GRo9ntgK9aFM5PA9rEJxaRWfAZ95M
yoS06qaNG3Hro4j7vfRRvzMWX0vfdUC1Jm/CqoozeoT3HqDyZLLVMgKmD5lej42vZgzmSVx5muGf
0DbaLnqhV3OsgypZjd75o/XPU6LY2Tjd9LSA3snwvBoXkJdIjyHDECvq++EeZBvXzUXoCidX2SpP
U42+LvTn4TlAUtCpn4DK5ZFoxV3bBO22EzWrSDiksLMAypb3kmYvzgWEx/yF4DUvyT4OxmCXTMZ5
DeEIsHFIADZITbNNI2KUp72I7DGptQcYakEkIzKUs1wuZgVY5dYcplzeXJh51jsAmyrnOMr28+qE
uewwahxHbvMmsN0G/VBYEdqkuZoacT+BelKFgZwSaPG5urU6NrduPfW7OV7q7dI0YRnMi3dFndhc
o9nuPxbbNjwXplcJAC7+AQVFgnfqQ/PBBvc+CObspmbT+Bw27XiA4EpvVLSwDRis8peBFnvrNVPz
2HaKXbUaFoQu74I9zMP9bT+EwR7qj/Fxbd+meBqKxHTJO1BrciC677Z8xngxb4Z5KHpil5uAqgkC
HqZvhyXDr/IkttfA9sNPA5flB7ugcO8ZjfeYoTX3nbU4DZy627Zy7R+oM/YbL0aU7ySD5oSYJfCB
hx4bfRjW8+9Er80G0lxRwN0bECCz6Qau5RKhBnV/bAffHMnQOUdK0xloUeCkc55h1H8zIuXpZW2N
2AMliUtHJsPWFX0EQAxw2bVeAQb4gBfmnHc02PXOIKpm8HiJRwAudNpmN8PAnOcYacqVj1OjQmbu
WKIIS3pYzvfhFULwIA0hKKhmnpqfw8i901xP4imDQLBDeT13R9aOClpKafvcC+fwAZHt41XHe/0q
43Q9wKKIPs8OSprFVWjF4Jl4tpgZ3a+B11btWCfb2A6q8tKUn4OsXcoGWe9g/+JUgckVYGVwNrz+
Byor+ZsLL3hCToYET9cd5xdM8fQhkz3wY5yer0sSTk88CdbzOHjjmboy/t1j9Lhvl7S+GkG4Kz1k
08Agvp5qNGjIaRyBYgJYbELjnF2O37s043jmY4Ijg9rht1NDIo1zd0HftPSDBxFuBwp7lWHg3Byz
bIHNZMaizgEqEQnnAd2+lYeOODhWUcORtYBlb7JsTcD69SHU4EFsEZzlRzlr8KNOWoWwHeAUYYsf
mjC65gR1frKPBEMeISwKEl7RJQgAd3fOGpVaKkwO3BgzjDyEDu+1n2yMDF4w0m3Rer4ZS5gNOSj8
nLpJyhSp7kveeypChdzgOR8UEtRlOQ+gKFbj7KuuDDCnRWq4kg7fugFvY9i7p7igAQr3iLbWT4t+
8TBkESp28dezoZvKrIsb5wc48AHwTQhHBagGNiVVbalrihaDJVHBTCFeKzdYsrSCtzUGXoAV5gsk
02eADRodlozNMBFMY2BqxzDDY9s2Lg7z7f9wdCbLjSpZGH4iIpgTtoBmS57LZW8Il+sWyUwyk0/f
n3rTu9slS5B5zj+yk7G8A8oXN6vTwS9urgEI3KZTwBZjr6M8QxIftzjFLtig2cEKZCvvQo3GFKeB
KaZd3m78d7oPSAinBVrF1bjNZUTgutGfYcWzdNex1lhH/Ia5Ea1jSouAP1qVT4Z0Wc9obbPUi618
2P7ThhrrJyoo13cLN/auhrWmMbIb/aPMdVMc4ezUxOLFpr7n3vTY5yEUsgeNAMKP5jlo8t3Qeuxa
Av6zSYq82qbzpq2VtMhhuQ8iOs1iWW0o4MOqKroPuc6TZt+TZDzuieykf84PRvOxEBhC9sKsO+/N
KAizj9eSgIwHw67c4VxaQ0iTxP3ajV2jV+G+hjn7M/dy5DxMaxu+3tGuT1wJCPKu0QtGwc21DB5j
rBG/rdzhvIBFBnPP8bU76LtVCYjUK3OKXJ0ylPo5HmEAZeQ3Z5ELs42rStuclGuTLtc2MDxrF6Bg
LPbaapv5ZEMm88VbznxF46yza1Pk5t+NQmTc5KlVMntOYJ5J1+lsS0g7Nbuzac7aP83wwgOdefW0
/IhBTe6xtfuwvpLDrnHdVFl6l58Ek3xaCIV5gn3hb6JfjUVFrXbuJqIdIFudouqqfUF5xbuwsIYk
MmvM/+BQ6PkJBY3Ju0yHVhXLNHB7UiwGO9gFk22P+xXYGS2o4eLrMWH4jQNrC3okCviYRqh7lN0x
4yxvLhLwQMWmTJGkG8CV1GN7rXNNA2ugG0n2YM16SdvgwZwy+KmhGJr6AZzfpwGdWzKINxebxR7V
oE6f7DyogiNgr0UDCDK5MgF5bqzLxLn+1Ww46h7szoHUNwpfV4lYRSHerJD44ue8K8z2FjKrYwCt
zek6zIVf7gxaSMaDKjtjjkozDVW8mABQR89t+k+7IenvncEexRBR7XN5VJ7pzpeto4k0HvzBkPzQ
4DeJCB04xDIltGIXDDUSz4JwP/+ZNg7ShEswM3Xx1V3lFo6yyW8koPXGAdaCnygtuOWjwDB1cZzM
Kp/pT1zb7dD3k7L3LivJtuttC4/OFsxGRrKjcJqosTKBpIASnAIZRRf276WyuvdlrbcX3y6DNblz
Gh8Yze31tjoGdH7XiKCnk8rO2KNR34lTIbK1OadhvU47YlFYxqrC7emyYs3zD9YGwh8JzQZEB4vV
92eI9RGtUy2NIVnWYF5h0AKWgFayqO4NMck8UdmkfdDTEHKAnA/ZAZeJwIhn8koXCGkT9zewDl9a
PdWFH9uaCoHnbnE9mLu5LzgCs8ZHpVfxcEbjyDX7A9ywgqUhg/b6901qSMYokPD2sM2D1wVfZaGt
+h/k6FI/eE6eWRfPmPvPvlRgXlvT8lVV4coxB/Mw0/mCw0nvh7n1NXi9rJq9DrU7Hof7axQHS1f+
wjbs1ufQbgzwwIbnA9x/Vuqt3OZwPW65rJyTIWfPPTJ/6Xm/ZghQjsOonQ2VUd1EQbdu6NqycbTv
bI9lPM0z0pedI8dBPkLqW037npXmAljnDtIDkiNaoESkFXOeZ3wznc/0bEdSVOgi3dUQRqwK1X13
IQBmDENlNcAdHQNSqMvwzRlGZexcpLD3PzDcSP4kch6QhF9fHAMeTjdqU5I7j0sm/TNWdiXpEjGG
7nVa/Tuwx6WF7qShou4Cq+IM3LB4N5fIK0gjsiPbrdfFiKSlRoHK0suXbL/6HYijnHPDJRqeXLK9
bVVp/3tkmOWc4vHvZlxLdW7sOuJZp2NZp+wc/ppu40G0tq6j+zcfRgwZWZngeemHWEnoxb+lLDM3
nirhl69WqXyL3QLQ8H2xiCw8oCWaitsULKBXbCvLYHjx3WM353sCxUZxbKjYq3e0ha9d3C1jvf5d
DQKFjqpwym+beLtIbwgPAzuz/bMhuqk7TeNYinfCbkqFPHR1V6K6dKmftXDn/mboojkRzLkAgBhq
/iHKq/4ncm/sfiP/gjTMvXUswGDHoqsOI1Eo4scIzFo9iL53h6uHoMTZzd6WBseRFl5K3m3NssR/
DPgLR9caL1k3Nt4jidxyfFD8K3Jf0rZa3sagz9MX7EYB0zAh/4Q1EnWS7qp8aJkWncYuYlX6cCn1
4GbOYbDxaf91DcfgT5z8LutLNHOFPZ5hxNFc4ovI0ken6bhiV7sGsBZi3mDEqjArXvxsC9P/ZIZ3
/0+ZplD1awN07rSa844EhOxcEwGWwsIHSJQjup1c76tSEzKE1W0a9p6JmDMoJb09VGt+byVa/VFx
ZslZ7Md+C6JVlGZ3WdTcgLUAa2c7PLh9Ha+N21mf4Ryqelc62s+fA+XRj0ZlJzvHPBuuFeWcPxaL
3+Ru/X+Dx/9HUrn9CD0BrzuBDg5UQy1jYcDxhjxEhM+alPWFZe2aF90Xo3/Jhzq3zpLj09kVQ5V9
oaXbiFcxU0OdNuEP+aXAxhxE/Th1wwm/gunsOagaZGDttnqn1kyHvxk3VL2bAi4t9MjG+GbaU+gc
kQK4JDSjSqs/07lZyiPfdrhFWaadP+QOFnVCY+2K+EGa1bafrCowz27D61REnIKlx0mtwf3Jldiy
G7fRomikHGbjXONMWm9aNUXxEHh92b9WqluC1xLyeIkzGnz/eJoS673pjJ75rIRRGrHhV7ONCc3j
ReHf2lpiefO2AOtQ21+7H7OOb6tAZ05H1rauZG/ZOVUu0h1qMJxWhGmEYL0Bsc89a0lI0WB6ddiA
FOSGlWUx+XU2rUTrnAm0ZRnIUUBrL6Yv2zO8sz0UWf+8bZ5B+y3c3E8zuWhxG5X1YseMOtP745m9
EdOVWpRHCh3X9GEwRYEkpRcbE+g8NsalcTxJk9yWTuFhMavlFy2WILPLSBB7vBQIBJMsTCt9Ipeu
Y0cd7Tm1d4wR4ZLYXVFd52ws02QWqb1ekcI4gggleR+QKXEcd8AGNpEvyzQZ8bq1ot4tGaKrSEii
r3bKsuviAtK+zXHvhbl4hJNkdJKT1ZXxiI5K0JpReh96He3b2lQG5dNBN/2x7X52YzVkJWI0c3OY
m/2UZsNmWNEiQk2MaWyRyNftjHFyuwQSZQZvU4o+7k2oevtqCqn4YFNLplFFjad9sLx+lHG20tGM
tjys/sH7LlSgZLn+SOu25O8dzFWdeaBGE0JrWuk2mOxtiYu5a824JjFs3RUp0dRJ5oNCAEgiTkWI
4Y/bX3atof2HgtZu/tiG3Ko6Qs0y98/CrVs+eOkCP3Bm95t17fLAXg5tybf/gvpJoBMYsnyEfKvr
fF/IpmUl4E/vwQ3Q6SJ4XtcUQav3yts5zN8z4mB6AtuSuCHXnlrut0ar4VQUczudS0RoQJJNWqiz
W4a2sS8EeRFR6dnFpxKjYF0IBZEuhudNP0iwUPEiG6qaKztwH7D7rRunG/SCc+AgkWk0F6Qu7ilz
Mfokt+klvxTlfS0wp6Z339s0oA0yH531l/aGsf7adG/KvVvp3DnijLLdC1fR6O1qX4rvrszoVI/6
yQ3Z8LfUrLMqKpfKUQe+o2pi0nDdmRrnduwv0zCk/nO4uPfFSJjSvW4zxdjHoQYYvHijMPI8yi3w
WebrzA0TLfS4Ps+WaehEr9LSPz2QCGWYk210z2kg0YDoopjUFLMQijqyWyM1UOBWTifhIVRdvBtY
WcRnmsn629+0+WXO6Dr9eoQJr6S11OhOwKYiO0AfupeNw6ADRNvYx3QsSV93utGAkimK5hH6RSEY
M6t2iEbXmJ9md8493nXl/LXMTd0vWJtr1mjGMT+sq9frJ4Y9jjCrcBWcO+/KEE06c4wnaXtd+Mwu
MzYJ+O+A9JYx0NxJEwEVHTOkHR8DueT1F3Vy3U+ozHSKe7QP4dksRO6+Uvkwlg8BUK99zTorQ8dg
akeaPz2CgvAIAGUr4MRO1Idu6Sb5r297bsDDvAQZ+pKCJLviB0Wg982gqk40ztRHz5gs6CPXSiQp
6+xzNjcv4q76lDEDP2xV+2+kL+8497Z8EdvaHuZtavbSZZ/uDG85b22ZgrwpFOaqsM55OW3H1KbL
pu6c8cYLmznRrIUf59XarjGOBEaJGgxT1MY0Rp1jq/PAKUHqWt5fICqxd+O2U0+YfzOIMCX+GaFZ
xxAxC6RcMyVNMZkxPQfhZTaEfFjb1rt2pC7/8/nd4R5MgJYJLdjBsSdOSKO1l2R1QuLZGGa/yrQD
RHZz5/tehnMuXAtJhaW39NiNC8nwi/QhsdCMZoSEVN2pHcziRh3rRx0s9VlsNU8C1gn34plIjyI1
ujai0cbiwmxC9R99t+muLCokGbLsxyUingQla9N5V5FnfgiNNDWfepLLrg0n98ECY75sQdcl3B/z
dWACl7HHcD1FA+NOjLJoTkjRGIh2d104otwtPxwDok5MJsdg0Uzbn8Gu/Ve1GsbeMGyQIh9hbQL1
uTxoKIQdKm/jy+/d4EYgudg1trITWCT7RuGs2lOdnSL3b0gqWfr20nfNPV1XbDstsvGKWs/duwGJ
4hp5yxSl27Du0nCskmIzh+dAi22O2lKivWqLMi7MDcAYdcVusjP0hHfRJvn3BjfFKBKg9A5n64rU
l12Csc2DOwX1jx1zS+w8/UcsWB5vsMM7xZ31GTCKH0c7k3+Qshi7zA7mXQmoui9hRFG2d9nRQdyx
M1VjHLs0tA8SZdhlgseOan+0v+eNSLU6BF6BCrSPfmYER7IDUiRNINUU1lYo3NnQssZaoInxUTWi
Ps4V0tG0227O1hnRYGUEkdX6D9/tRzksb2Hf41EL933Yjicep1dWvWSuxbE19a5ovDMqyP+6anyR
lX/EdfBRWfnFq4dbxQE1h8G3qrzfuSHJ9unFoRiWr8lczmnvxJykRzFmOT/9XQLWoZfy5+Xkyelj
y4oxsjNwLhKdL1XKW0KdGsy8DTijXfVBYuMnDPbXJN0em16df9XM0lEL/bVHjvTZmyHT+NA8+NXk
xL1anhgIvu00241z88IEDGSLzSLiFCH9Ts7vcwv9THjeL7pCrzx2VkKJwd6auv8aZRxUQBF6jkSo
XewYxd4bXpeHqfAe2qB7lu16doruBQMbuot83Ct+qTJjo7M7cgPtqrFiOaDummT65PUdb7yRx+QJ
H9bO53MDBhpF9QG5EFvrdMlT+4jr4Eyd58nS6+91qn9Jdtlw6S5wkecQoj9Y5cHAeg9XjxDN5W8t
UKT5Rf2t9fLgBHg5tqWPqrYto3xLo7DyDmMeHk1PfzLuvqXe/MmMdpRLvbecbNjRqnAO2/xaAanv
Myt/G6bpHf3nK72JNyuXh3JJ8RYIB5Aom9PYNpq3YeyCBDmciudqubJu+MgvxL8R6j3V+n0DroqC
GQ+HNP2X3jMf+2HT8YjcLBLpksezUQ5R5i3f+dx9uj4LBo1G2IY0qv5+DMqrDrvvppUvk69OvScS
zGaJ7YK7O2L6RhkFAgwJf99an7ZWP3nLxsFtHPCaxF4tpiibWIqhpRCWnSBO/4lBvTAUHGGpEr+o
9l4HiVpV/oPrm5+yC4/CX3MkyeVXLdeDMQUfzNiI8hZKjrWqvzJv3WW+fsTagHSmfvBr49Yi+4k9
mAVAG5syNTnVmPjKZ0/bQ6JQ5UdWvp1KLLphE6C47n9VhoPULT0rLFHab88aeQXP9PxkDt1xWwCm
lHgJdX5svI0jpimfMv44ZqfvotI7VxcIMMOL6epz0Yz7enjrFOShkz3AZBKzNyWOveErqHZLFey6
foSQ8A9eNX7kaY5oLv1DxklsTdZB2dYJaW7cG91x6fM4HfSlI1kiHQaZNFv3b+xxsgWcVwSSFNp5
KMw+GUbk57obD5u/vKJt3QMiRPjG4mVbjiq1ENTImL2dorklogoqIvLoHNZDsi7pgU/6hYuSr3QI
T9aE2CHIT+iWLo27nYLFP7SArEm4tHd+33yZS9kfSmQckbCb7TwOaEO9Ir90q6R7pES5bNewOgOj
VnNwVb7b8vmR4tRILtWjsVa7FqEA+PRtbvOAbuzu3Pl0cQXlQ2s92ulfv5ke6WqJzLsisS2HgwzS
XTqSFadg5InJxwJWxGntnv1CfXSVh8x/ePBT/WTjtLOb7kIm4YWevGS0X/X8n6+mF+Wz5yAPOszh
D/mRkTuNx9W2kEJBnYl1japm2aEIHSNCwbaY3LO7eHXP3f4I9HnzAvU41+Zp8LZH8jkuE7P7rIIn
SQjiLt2IkcVwiinZaPbKQKeTWmczBcEz2lPvjO9Wn+9E3l3Cpm0p5+6vdgvkVnT/tl6/DtX0XFbD
UcnpgeyOFzSzz3jBobpIHI36FtUaX9hrXgc3uNgdw8ehcKfmltfWN6Ju6qL1Yem671BfkF6B5KiO
FBJarC11peTV4rixHua+eahdKNN1Af10msep/2HbPgVj9Qs3z/9/ymuNGkkO9mOVmS9DMcWlHj/b
1dy3GtZVFC95GqCKKZhc7cBGwiPtxMi9NkoX99UY5ec2GSz7zDi4Estbby1ZAvO9R8BKkdYmRVTl
yJCrQdR74pT1Lsd6WEcD6Q2RWaSMFYPGxZSq69j56UkMwY+Q6mG0FdcMfQu7FT/iY2d0387/VfId
1O3dX3jGsZyfmevrk08myRkP1nAerfrVyUfirGuV9LJ7RbF4XtKJn/TOiNTNUwdoE4nVv1JZl1L5
OH9wlQa7ojK5hEr3o9+819WS4P/EByRltqhDpdG2h+uKo2w7IxJ87lfkitIrduMKwW1AZdsAruHa
7Y3JCQ9hobnzbXkzi/pNOdWfoqASeRD5NVP6c0bTDkYoZUJjzw+jwifzyE7VUx+vtvoAGO/ivPHV
H5o0OoTZ3g32ODv2HNKR17XQyhRFMBRkX0UYPBfF9o97yY7HXlzqcniqivmbOfJtnK1j3bVHdzV/
cEzn3GpD0vXpzUPBjBDqCEl8KBxAHkcs4irHQkbMTSUe57ZWN+2tAMNb9XfwxdMwtF+WUk+TIw7B
UF63qjn0w5iMJUCyb3xbAkWzClBukMeEFj27W/VonJmsbY9vuj+1mg8wGM7PAgbwHPS9dSF1tkNZ
3L/Owza/kJNgPBCZh4PMsXv07MsMM405IjKqMk9s5Ak39vX5kIUKEDR3xu8SG+stvWdq9bjQEnea
fcaJ7oKc96XsQsSSboA2yF7QuoHx7KvGHXkp5rMvpg94PrzoLsdNHWQvplu8VkVLP5Uj+azBz8zo
6Ob4JcOwAFuV7F6w77Eat8Pg9je2Kfha3IVQ5sOeCfpuklmQ9OGogAM4kCYKH6TwqrackvFU52My
qd6CJkY1pRDUBJDphH0p68gUm8WYE4rYgpaLNwl3nlb+JbARu3GM7pm3lp2J4Jh5RJAg6LwUgXoS
GCdkv1Q7pabf9cDL2XdXDZ36sQV5kazDYJzbigDCejigC3fiurBoYO/yOenCyuTkFiOG0nW6lW56
bW0uI9nBYolMf7i8KgD8ceiiDXJU/TqJ/Ph/JnaClHT6mtNmGnCjFMwUd8i8crxjJoyjOZfvfln+
VGaHfsNcI7S/vN9F+DijQkob3ALuXbzjDBuOJcZxwJBdOUHODgG+SN/Tf+yB0QlEPMMVsfwT9XSp
Zfk9V+1/ZraIpyCX34COAebG9ffYT1g5N/crba2DBF3w8uHdp7mvBNA+FEtdfw6oHM+4S5t7y/0a
obDGhQcFyZy7WsSGxWjhxg+XVIBnC73OkzUYKSI7YX/U/lKevMHmWaFBlgzHZnvt15GpneYJB6Wp
7UKfENs9VMHcRE6Yzlh1artDAzybB1faZQ6kLsp3m87p13sK7h7JvHnKdd3hyV4nIypV6C1xidfg
1W84CX0Fxkmmqk0pqQi6S+EDTgV8U/Fo5cEr2KZ7aBeeKGdE0FYN1o+c9fTqqnU5LXWKEn5MC7kb
UinfysZbl3gapuFNliYa1YAsl+8Jbws5DwiTk0H78EyoglIW53BAFwnwtuEN/icJuMojx9im9qDz
Pn3syzD7GxbN5iVb11f7HEEZNy8Z7u0svT9aau82NrnYIafnGlBMJynpYwZqQ8d6X1SbvaWFYz6E
WSVsqK27A2hQLfrdsBd4tuEpvD3M4oS70qke89zEPAFOKm7+rIuEI9k4LJktmA/bhRTerCyOy106
oqtihBGsq51PMuWtmkHZGfqXCi+EsRxGq5TY0wQ7+pjNoCib9o9at/neGak6Pcyyr3ay5NXKJbOI
X07DrRyt5QAPiYPFzVI8IPUvTvkBAWRY/gVW96KenWvfkzjQ3JX55h9lyP44oETMItRs9zAgJoxW
MgxYfrtdwNMGxM7u8iRIEj6QNT7uUyGK2BfN+Ii9D6rbSPypcq7+EBZXgI7tJUQl9cbXhbSYwLHd
5DJeD0X3jf9rjDfacGA9xfyMUt66Mr6Uh1K1w2FgFPle+Pq5I8r1JSvy4QDj5exCxqffA+/9eUK9
cZLIZ15KyXrn+sYwHonjr66U/pa3urVk3HTT8NvMNvcnWxDMJE7Xl9d1mDz+x+j/84ARrpAY9bsx
uSk6D0PbLwgOg6R2lPsYGI51SE2PO9PJJutrGVk9e3SrSV4F9t/UQjfieH4Wk/Yq9hiBfmV3uBMB
pPVuOPx0PRRLNGA0isLNPI51eNIwvmomgK8w7J3Viatt+uzhTO7FgtwQu4NmcHKzinjNUlW3qrin
iFh5x1zjzdEkxIh0X2KTsZuBd28Jd3O69rizGfjyoDzR/AEeqQRPvSdIAsnqMmrQswDTyTfVlQap
f6h4HTr94jC/V1M363967pMFjVJUyvalCsIkEJBrdTo8r34dJJJmBY7rGWP8ChJQcfRGaZHdMP5M
13pFzFY3FZm6unlqHLL/LPNkD8Ryge+gNxLG82Z2j+1SfwAANsj0qzxaFO0Mkt6JzVQ3rPc30/Pj
2faPpUv+gsCs34zGCNi29c9+6sMWt3iDPFt/q279O+TykoPPOQ57aDCCihcbuFbvijJRfn0zhVLJ
yKUZI/h/tJf+q8qcOSEH5mM2DP1GTM8W4bZFO9yXv/Ns+5lTdWtXqzin7XovG6eqEtLt7jy33Ui4
S/APReB7DuCBl3yck3JpNBBw/WpXwcoQVna3sCJdApXnW+1OdWya7P2zgjFGwsH52Gdv5ZKFUb+W
GXTAIsFK9Q9urDyWDoQr0FeeVMJqdqLRWeyBsSSlX95oW/6E+GPm2OA55hH75LLuYYnIjyFh5qGz
l3zn9NXGuAFyXurc5bEQy0kG6HFFT4Z5GhAbbRoMZjKBb0vuD5ePyvFYuW19mOf5TWuf+YIJMmKV
TjkWxiW2nM1M8sB/d638GtLfGWFV686py+rpd0D4TVe9YV8ynlynfh7SzSPMZKqoBlrOVJ5XO0fr
v1QylxcdksWAeXJfQaUQHr4zR3tfFAE4pHwrNI+E6sR/srIJxJ/zz35ikmtMONXcKpIg6PRD2nIh
pOZ4xMl6mdPFisLB/SiNAIvmsKxPjuj+pf48nybtPYTuikHOGd+Q2njAj14AF5XlNTwWCfWOcw9g
Vda1VOo5XAk8QUP7R3mC4gwiQyI9rSeUFFUsCn+fNpmxtzf1qylwGXM9hpCzwgMYWqqz7ehP11Pf
FkDqmRq8HP1OJQ/adR4HiWyoJHDDXD+m0v0lM4N+xNxfrxUWZm6iFCBl1vq5IPXiVpt4IfEfnvVW
vKNIxC5AvBNIIBkCMBHpmRTNG/mXaJxEPl6Zrwnn4FPw6fg9e3ZzcZRb+TGYYyLBkTK5HbkC38RS
7ecp30mJadPGsohj8oB2+Dxl+a8UsxrJK++kMbgHKFr7jM4MfWZAQUE/qnOgqyZh55To4LfDFqx/
/dyHlCgchNoV9nzrC61B0vpE4DULQnhj/TDs7H1FaRK7CB2S0OHAQFFoH6oteF+FvuUh7zuWgCbo
/ph+9pkC0zN1bXidS2ONcdEvicpdHJu+1Psa2xVukon4lT744B9rj70hv6QMuWDzl5b1FThnekO7
eLJb60rw060TwzM45UPj9y9giSdexz+BDYXt8QREMph+L2F+IGwjAHVrUJQtt9Xr3prciIWRfsCI
HUtGLkAGNAF1+5bamncqLYsnxn3iB0RYJK7sIY487z8ihpBqWi2Q2Tznu67IqgTTOz2wY9pg+Cp4
uaDykWEUB1R2fewEo/+s3D67uGbhxh4xosjj4f9C5nldyTZu7/tkCRsROfMSwleJ6WUj7QrTt/Us
Pcs6rFbpsd1wwjRzQZ+uaJ/8MsCFOSKyhg2+ZVN2JoXjSS04jqTCN6XK4Kap0LQG62KjDfUt4689
6/puyQH55YLYUG/ENnkq3Vwm5SwOAnOfafdTjEAaKtRl8+Au+2yz7TXgjKJdyXViF8EiBi//T2+L
N7eAA6LSBELLY/YHNID2m+8js/W5LsFfbsd9ZVj/utH6Hfg2iH7TP7eFiM12fKrdGfkcgjIEBu+U
A10LZIB3whGN0XMGN3/wcn2vRbDgdly/33Gbb4fwfps4c/0zmd38sWR4o7fGzkk8Q1ebmiFnDaqF
3GyOQZZ+uBI9aNrqMLa0DmJ/dPyHdrarh8Xv+D1d73ttg8chUB9kXGyJKQTuvFL/qkInTlPnv35N
k4k1VRqCWZx2+TJAykSUz5UpCeIsXwleglbls8SKWHY9WwIapHipt+EhuxvFve0a1OhcoToyjCdt
DwYkufHUeqqU9wr1b0Gs2eZugMraTSSj8BW2T8pCDFR462OAKb6qw98cpWlkL/5fxyvfIQyduMuN
X7XaHiaNi3LKOmdXhfIVM3GyGQEvUTmdszTHhUPyR72e7bE8h40B+8N+PgXvQ+0IIPv5oeOZ5TOZ
+a4JBsTiiBz9fKerbIc14LeqEbQ36283lx+MtcUpcNiJUDh1WERAT812w1e4WAZ62a5m46CcuxAA
sv3oPlqTc+M0wQKoWwd7Tv6jDI9BylvXBJDnndqI/8KSS1qb3RbTVN3t9N2V6JTpR5PVv2tr+LVt
4kKU0AvRLM5BuStrPmqG3Ab4JSxhi42JGJVsoh22m1G4paLfuZ4+Tk341UrnUofO40S4Eivt61iC
TbB7IFXdEBTMF7YNwBRG19s4qO8ZBdGlC/MeDwD0g0ESVuKOBM8t+DAzdKNuAIukeB2mxeFprV9Z
+D+N2btWwts1lkP0CAKmxAHafGQRNB/NFj8nIS4+Vk2OCO7vjAQGD5rDn9Wux+/8UEhjfTINxtbF
hGUqjeWCYQMDWfu7wFJw8THusmINQI0k1f6BWYC8LUxUUJ6PLbmJAy1R46Z6eRk1Me68isUrewFK
Q5aJ/Rz0G3eYmA+BuHeNBi41Of2rYJw7IEbIoqFtwbRnMNYSmwcBW3RqTIbdH7Qkfqz32hNmp8ep
RZkN3dzFbVf+IM8diKOrDwCC88myuicUc0NCOMUbmR4O8RLFezEb64MyQ+eVm9s7u4X51nbyPcVb
g3bkFe/txR8UGXiyFff7l8nGRI+wuBx3KKjRQQOnG06KENbxP1gA6gPCzvHsO4hTsPyV7OPGtGu2
9VWjJQXKno7dkMbEcDwzi37BKxy8KXtJx25nd+7XiKJHruF+a8ST5bLOb6o+LHNx/h9H59HdKBJG
0V/EOUWGrYSyJcs5bDh22yYVoUgF/Pq5ms0sZrp72hJUfeG9+2TOnrPwXhWG9LqHexbO49WZaMSQ
We2Yom1wAe+IErr2Vvjm5Oq9m/wvQn82to5X0wKEAVbFYoXPQzc91HWzGUsy+GSDhLDpobjEz0Hu
vvrpCJ6mhByStlDcMhneRpxOd0j9YIc6iNKqD6aNpPuDNF3SBtKKxV18NUfv3DK4Ecrztk1etGxU
/B2S/FXq4oIdbcA/WqEWEtCr0tF4AbB0mqvi0Vrcj7kofxl7IuOaxCGYboPohq9OqD9tu28T25EV
N+mvNntmPW21ETfz2RwigGArji8DB9eQ7TNPbK1MPPcFiBjRgzV0lmLV4gdywq5bSdbeDEBPXE1c
jVlwJLYcF2GINc7Svb0KNAOGFPwZNW7EunWT6fBeOvLCivGCFI8dgZOtmWm+xqr66gaUYl7HYwAJ
9LVhhD9zber5Fmbmn6s0uVBagkUJwhdG4l+xRvPr1MVT6KZPOHdvfkr39io3q7gXP7EmkahbbIyO
iLk0GE6MzQVNgWkDJYKhB7t81drTl9f3WxSFjD/KudxPQwgmqkn/EgrttJlh60xsYGRiRkHdr3Qp
T40z4enWuPAdguDWs5z/Tcpn8hSr7cSo9zYFOiMbWmjHoBxN1NfrDEcI/Lfyp59k+I6Mpjm2BRpw
tlhjlGX4XEQzPHRjCwIQC+UqG8or/Sghc8wdwq5+RQXBjEtXV4ORVmP4t5xHTOzwhB9kLt9tZrpT
E55h4Y3nubdesxI8hMLJTtAn4er1iUCPaOjHJ1m0KrJyZnpW5++xrrV0CvnCwC//dAL9nQRc+FNd
8pvE1ziYlOzUqwVFeomECCflpWfQbAvEjoP/yMGwS6gtSc9eS9hxiaPk2mWnjZ7a27TaOhWIcSPk
68eg+6AHWiHi2czLgLGuX8Xy2yQkE+jJeMcPiFK+PaWwBJ1MXD12q17Jq2u+5bSqubusAz+5hHMP
uIPDX3krq/zOl+Yiq2Vfa2frEwSLJmevNFVXGKXLvMvH+bTU5QG7JPYKa7uM4NlcohWL9sNHqZpx
vlfZcqxyec0IBfGZ2/ZFsPVwdDXsU7yM/UcS8GxQbqnlzzfnXVXO2H/6s761R+gE4sdlKY/uZL8F
c7Nzxj3Ks3XiGhGLmZrdvr8Za37uJQzXfWlsTDt78OsPRBhMfgEP8LPNw0+a3oBnjO2D9MNP6b7Y
N70OSfxpMerKcn+F7TAA5tk2zwlBqb1iETulkScxiy3t51jm66Ca1tWEJsq33qwJXsLUNJupdw/l
ZCCEY8NP8oVrDz9Z5m61llEw3qGc2mb8fUI2ZeO2lE99z1PThRvoaOe854NwnEObAp+DKcVfsPRW
sj2KZYimm1lPuvj4Q/OI8Ajw6LkFdSetU3rLIMOxTYPCEY48cDi1ciIWCkP1Ajo2+YsHqBYM+WyQ
eeUtjXV+w+drRKVB+QrSYcoxvNrmGq0RervmbJT9R+Fjk4xjthcTa9llTae+nWd1clPYknm9axks
BsVXPbiXwfFOIFSznOUlu2EUaOtaLphyXu2eXKCe15hZ4JB14BDSDzBlD4kL8HHp1+C3t1aBY1SP
azGyKbL/0Eagl075ul/D9FPFH/CQNlISwJhNJ+Qb7UoHrxl4ogyv0zy3ZzAUNJk9m5KtHRR7pqdL
mq3UzOgibil5y0izBWQejczj0Dok0aT11keKq719zGoDZx6r2Ww3NOOqI97DTc37Svtbx72vTLWi
eq2zT9G+YUfgUf4J53x9EyQQDQyW4gyUAalA8Zoa9AfmPTZ5hDb2xoZm5np8wqF79Ca1QnPNkIrh
+20PnP8VzUdZvbfj9LYYfyGUHMUR3moovEVAXU3RGyIaSHgD1brXY9Tmb5n7B7upHLt9Y5XrgskU
0Vk7l3vJuozermX3puMfbSVRJ78zftLgeyh/ffcgZQHIql2P2PvrpN4UZjSMO0ts02kfMuCxjGhJ
9QPV5Gg3p9kDVzT+sPE43czfTWZHtzWjz/bXRqjXWy1NcL4Lw3Ttl9fEFQgxWfPxymIHXWf9dDQd
vXHG/HnRP8QVIvSduNLkTugnHT8oJg0tWqDka8n+eZCFUkI9Gx54fCGI8f8ShtsaWGGfNpESF3ie
fGz+sZpeGveT7Wc0BX9LMnAlujvHocWs6fuqt8E78iw6YbDtKK0CEe7ljPcZ7WQu6cgYtUzO8KQH
Z1c65qHs/nrWlyrOtqqYIx9DddCjEA2SXRZubYVWRIeX4PaJ5mjVSv/atuHKyi8j5AxUeWvffM/S
74kO1Omeq/7RtBk4W8+3EPtOfgZ5vc30scFEP0/eBkouPRNocWSZNBEKyuUqMYAaUewwRKcYPykI
TES3Ri2VUhCYSKQrsZkEYkov93+6Rezmqb0bAG96PgctNpVg4MtLn1394g2nrk+ZHDSRGNtjmPjn
zGSCE2BpD19SCrbWzE9cgMO6Ie6ZweKr8v2T7wz7sIoPQkO/UgkepPIm0FAJhfjNxDL2vJWTurqD
zV6VW51F3asu6Ynz8tIXoA9KkGugEVnmeh82K4xbZU2TS2c/Fxx8wfRo26h0gnE+eGZ9NyTqh7P4
IykFz3UrdiaF2m3o81gH4my1ObAR7b/l4FhQAJ3QGd7pCYqF28Xc5IP5ErfzCeorE85S/jAWlDs5
Ah7yXBklAMBye9j3WQukkYPD4WhvGr0NzeUbjfJzz+Bgl7TTG9JpinzGdHyP4ghfEUUJLMwCk1jt
eSdvwkHl+EgPEbN/sg7j0jPrlz733/w0Pw54INh605uPy51vBqfZd3fejGwwCXbce/u++ypv4qHR
8S/lPD5XOWqiKr6ic0bO3NJoSmsDTmmDvWdbDlO10kN2Trv4Erbc6NSyLw3ncd9YxyXw9rNbErlu
bwtjwZeV3U22BM7WFgibik0LtSYSCFvzKJuClm7W8OwT6ksTezo6TV72MRupkVmXHItxKUbGHA0U
lMFCaw4OhPEmU3u+wSmb2HlkI+OZ0s7ARULqrWykrsr9W3I7W5eG8TwQdU0Xcj9mTDW87FlDpByy
9hPH0Z0Z60jawdqcxdGTxIvk6WFx5qiacuhr2U+Joyk0EXwGnFy2vYKJNK0GQ77g6dvYTc6UuzzV
C1MiBlNIZJ7buv/yJIK8wWHoqL6GFmGX2W0dRozj5JYr/DqQMQyDT5cyF/b39pZNwCCNYyT05AmB
7qFWzC973CB6XgdpvMW0ftJ1GokJIFIafle5vhIid4jhTmPX8V4CFpGJ065pDU5hDwfHYVEsxwsX
ekTu52ER9h1Qgotk3o/WYV9Y9mGOy2Tnk7Nyu0MLMLQ2tsVe5Ac9ZlfosJcxTbCBDFvDAKzCi1H2
8X0gq0vu6usk3HvVOf6qrtz9VMOTdZmexu4zSjPUoSoafOPsqvw4O9nGsPO/PATQpIR6gKrBkrDi
WkZuYRfmkWyQFSK1rZDM9dX0BVWNIiS8azNj62NBqpvg3onRivi+uDTtxMQJVD5O1FsDARkIAJmJ
DFSpG9LpNo6GtyhR9uH3iDIPhSFz4cPcLfu2da9M2/b93LwbGOZxDuaIdARXanyaCd21LIJnqvm7
Lof7ybfQqoz9RjbQkTKE0+z64Mhj5G22aMPR76TLM/Ns6pBhvMgaTzDwzb9UymodFtTisRBvIrNG
YH/BTzUWW7fnh0CF94KRllisHlU1/2dmFWqkEsYfs8un4DPm1MnQoFVD8BOUwdZClMR5+G6V47wz
u/wvsGK0quW68RkOTiwCkRMqVlIAw5CdPAROfJA2BexUPdeeQ8ZcdeN3OvaJSc++dOS/ClNtDbqs
WOYXjzarMofqMFvUP0M70Zv050JY5aoNbIfps/O0IM9flYZ8Q+iMyqlGpG0w72F/3HcvXWYgD8Bv
ukJiQbkkzO/BTOTJdlA1WcwTiGsGtYAJ2zO1eRpbFgReKz7avnpKhL5vF6a14YJGsa5Zs2fGVDKG
Tu49MFvWwp9oYzPHkEgD12cni0afXrKud7BX2ks9IDYPRi7fCduk6VUPyRTYj02cvWZBTP3OeH5t
EWi0MoJU7UVaoLgO9VryrvHmv3Yq+E2go2cOmaeTcU6sZYO0f5+UCPBdsUR4d6Ia6xmWaLCC4V0w
MM5KiObJJlYC4PdOiTbWVduI+1QEX4BIuU08tM3ofO68cRiZ9uWPVu8+QYPDdRszjPE5ulsHc7fO
/s0eSz27YIrKlpcqWRxSuLRVYDgroDOPreH2G1Mt/TZFUjC5N9gbaswVZpr0OppYW6bcOE5pofaK
Syr1b+SILGTTWJlczzH/sCtaApnnXzglN6KM0UqZfVQYiGzMEhIjKupHTITlOk3di2UPoCayEh1b
sWeOAOpN/yvyeWAjgC95aTfaGbcFO3Mn8/a08sWqKLtXYIEvCVA9bEl3WBmPjSneejFiGR13lE3x
evSZJBnTIx5skxKeD8EWGbVvV251679a1K8Leq8MUTIDsOCudt0Dhe26MMoYyw8V6ITK1W7ZYxF7
ZSMPth+sZJ43fYDozxpQeQnTP7cUiyuXLyXQtAQOVhi2Z85DoLO/2itPVJ8+WWAZjn8kxBuRaXNd
i+pezAkNM5qfppx2NRFXq1K6HTOOOoBQroKdUtkQyTC/zdGtN+l3MXe7c2FSSmfmcK45ijUvOQHU
oGC6JB887nbnDdXih++Nn7Tn16IK7rOlL05mqNu14cLKL63c3qig/qyk+5u2/kR+MbVLLetytWj5
2OqmZBJnX+xBVPBOFBbnwHI3fp5+On5v0LPSa7qyuyjhPZkC5ah2+89q9Is9++ouKqdJRQCGGM8t
WyNFxJLITxRLNehT6+z1vMUzS0cjC78nUf80A/gZrt7tUk7UNwL5zew6G7ghzEBMcQ2qWaxNM0x3
ce//MOigw/Lu/ZzZptecClAInMzsKmTabxxuKhauu2YhaXqSayofeDkw9KxixIaZ6Re/q4fzEox6
axkJeC2rClDa4EOKUKEi2kBC8o1rXV+rskpOfVtg2yNGYaNj82c25bCHxseLpLydbd6EQ6atqA8U
30NCqTr74xpxSMwpmT6zDb8LluAPJxDtyRLsNd7weUpoOomd3cgcvkgLoHvVxc4lLbx43Q7hQ185
2a7VNgvfqdXAS9QBiLt5ZalhXmBq/qLosLejEvaB/22x8ar60DXDtx5oak0uJn7hg9sm9sbFCMOI
V+PfsDQ+4XM5txT4fZHliioOmQezN3QeW3wHgxdhgVFiCyPcYlIjWfCsyiWdX5oJe8/R0W2I5tUb
5pBWw0RG05NUmNAgTy67sLhif4CuJj1kduPIHQofJ4laPvn+bjHN0foFnoVaDKIGTJq+zSjUGVI5
kCls+da5WduwMg+C796BywRxe8iBjHmkX6S2ObbwEHV7B5AXAR5PwwmaQj8w+AQmxoRkYFToFn3/
hacUdjMjRLCqmdVH4yCwTOrcw9aAteWMZyNHUwCYYWeIcrzHUm1suPg6ehUW32ynKnlUczze+27g
nQ24TxpTPuOfWogdZoHl6Juc71PWjpvYRU6G4MxdmUHbMctAYTy6yDg9n3EKSDg8bfMAZQTPgim+
prEBPM0BycCfj9gB0QjrAV8PoIQVGzmQjOMSgg8maMCJN8nctzc1fVC8DF0OcLlpQxLGjBCHdGXF
/9jq9ruigfwxZp042Mssf32RjGszzD/LjrEHYfHtNqzAq3YgBbYe7qNnGmrQsi6f+RrI56LPgUoT
va7Huj139qwwbKM0PxfjYPDapeE5RD+y9pJ8PADvStexI/SHCoMmmvqsfCaexNkzPOwugLuCldJJ
H+U9+6ZuKGGsGfqn5dt7c/uxZvVXlWKnlS+2gYeeHnBK/kA+ToAlXjfWk4e/aV9Xjdo5Nm1bbptv
5Kdh758UnNWVkSmGYkZiusTUVeqVX9SZkYsUNLszNdzbdQNesUVygrav6klwJoeGrf5CKKjQo7G/
ofsi5Spvm+Jm2xdDcpsXuU32ETeJvMJ7b3Yqk/a6c5Nlx+NlvPl+uFwS3w6AG4IS9wqf3rQxryUu
9gOWxvHbzheIno3TDGdj6sR91hX6QXdS0msU4opteE7YNrk363quQQlo23ir/NaOgiZe+v1i/y9D
D4kkn+MZ00TfawxoEigoiia7jNScLU92OFYBW98aDcEwOKWzdlrqTdB/LJyHXmxEAlAr47uNujz7
ZwU91tw6RQaU0POBrMSoWFJJ+Jb4tvz40lmT+I5l42y8xE0PVWb732xLkpc8aVq0pPkEogngOaYU
y7MOiZ+Jjcn5rdjDFLNYIQsKl0hnCyD1tCvvwsVClR3yfCiB2kMLVQ/ryZ67L064YYOodrrrIHis
SVBimgPKGp2+h4EuWUrkP3yS6F3RoT4jhC3eWotsvJbY9puaJthBxGUprxPwY2QRAT+3bIYfhcWa
0LLM/NFILZRcdXrtnYVbtrQP/SA/+7RHOV/zDQdph0ZrAsQRIuU289Q791NyYU/KEZbSwsjJiuyy
PJqNs3wYyY3o4i5LJDuR3TXBhMG1LXXkJuKaII+mbeRfZ93Bo27rcy6QPoY1UQ7GA9Y9xgBDheTb
cx+6HrEkm7LKwTeCxc/aKF091jEh7QP0qMB7Zpb8rwwxDK8y22tXapzY6/QAHMfkCdUzTgP/1rdl
/X0Y1g9yxulQz92rF2RgJqlH8WiVeyvUX4y5Ycf24V3txS+GOThRbXiMsBpJg4mk4UU4JdYYbM6b
BkDmQRHehlckQKNeD8N+gp/d2KzyZgWCxZQ7ypDP2PT/WNzGwIeDFEOKujd8MRL1UVP5gElFFTxW
w0o4Vn5vs0hgo/IdGtljAfgds1WEdpnFPTWvibhhNRTxL+LWR6h1n0mDw8HAUdTz+wkhQ/vjwRwc
WuhI8DY4Ld0TNv8UnXnC/C2Qe3AnW7zHuwFZEhl799CxkHgsL2XAWpPlOAVB1uzrOZY7F1LvSkn/
SS2wHRNm/zWCFi1G7i4s+2zhkQmGBAYbzAgNa95bEw/J1Jrzyiwx9BtB7F+GUnRrZLvmqmCfdfRM
EPjCp+bp5gz9nHLkqRuxodTOP3dwd8gmqq0dA3Js0ROifRcRCQ/mFgqy8Q+rlKiuXF/6O0Rvt/Hc
TjIiHXPhMF51vMgrWgQ4aL+OcerApKzc9rOKC+cvhMu37kULHiNjfgXHGUstaiprq6zU3P/f33T4
H1/GpOYWFHWwTZK4uvOZWbBSMLtDY9+8WJn+LIGpCKK77nNLechaMudQhHDn9oaD0JQAhXJXtKET
jRQ4zy2g+V2HCObgWBJRk+kXv2lYY1ZmycuMshC7QZUJ7Vw+XkBAWofQmptN67XpNh4h3mDYG6Ph
JpDUQeN9hWOZ3r4qP2IxZG6JxpTXCd4JKo+2q08GW96Hsae9TjkSATYG6jEDvYgmfTRPeJAVl3uH
TJKvlVluNBVCvgR6+WtnY0IXU9jfsZe6ODZYO0QyX9yXhST6AGnFIE5pbNlvkM+Hd1nV3WXwVSz3
ngAiahr4z9Vs0AqasX0CSiHfPI1gXFRote2G1RXdf7YtVTY+3wIKqHghcEPRVOGmTgFkGiDgmOij
x1TrhCWwu/XLhJna4g0kd42WTUVTm1ezJI/aLjqoT52LJnlE/EqtjpEh7pRztScrvB/o3F/DQoMt
LHUL2HeW1h168QCnFthcrj2x5XzlAmlm++h4QXBw5Zj9ak7p51gP3ncF4vkucFz/0LBAvMut5l1Z
8ZxFOoQC5ocNlbqqERgWYI3Y/+Gwws2qTksDV2PTTIxeq1lZR1nZPq4Idj9BxqJwqRs3jeyqvyUd
tC2lviJJjOxFPiIs+RJhOQW/SU27scsxAI+VsDUr+tJEYkpdf0d/8T14rFHAZdcLePjOn79zcKNX
A+ERk5TcFZH2bZj7Ns0dTBV49zprCpQ6HM/sASjDfwnV+SxqO19rZhjbLh6zAxaEX+4G43cIdf/X
ZQDeELI0u94v2pOGX8b6wHJmxJ9editIcvdDGxz8MUfLXYIaeE9SCY2kezs/yjRY7ry5mF79GDpE
GzY/QLRfGXKyNIi78rFvpmwjkByddDiVxJRVXVbRosjscWoKL1yPGfTYGubyp0pdtffscvhgheU3
myEBt76SnpXdzsJ61wBdKLaqKofhyPsHtxlmUgFNno0/qz1uuLIY4z2FTfmQl3Z1HWtJ08o7Zj6y
GpDvS4lYk90eqBdR2xBSWbPkCUFaRjfsWESZJ9twgnXTqnfXIjuynZr0yfBhRdT8x23rkwUVzDM1
5pjQrbvdx2CG9T1JLCi2c7fcJh1SfDTm40EySl77rUmwEpUiepapWJtOKs5yXqYXhpYGV3wm6a7Q
GzgmKzUnzo0zPpwGaBfQ1jCteHxuNDnqsj+/xis6sxHFB+xUb2E2xGyTzSS9uF6V35eoM59E347n
1GriDYEwFe0dC1PU/Ji04P4sNjIs6fu/mj9413tlvSM5qPwt4tQiGyBO9pjo9RuEuIoSArlC0wbu
u+t48oO882FbtChKVCofmjrut+hJiATvwl8pfQNTlW8cutBENtljHKyUWBhxiOZKXsRyCBOzO/se
rzaKEIXyWWon+0kG3F7QKsCj4/eVGsJZwfDHZaM3VZs0HJKt6eM4nUcYdmqQyROKG+wzxdTNEeaN
8sD4/7vrOUfg/emIO2czZKSc+pq452Wyv9NYN2uHNcI7w0uMdlUWsRNRf1XXOxtdL/e1ndwPbI/W
OZi6e7eUzt7PDSDSFONrUeJ8bLTa4PSZ8GjV7gEs130H1P6sjPIhpE+Wq8zEfVBU6mQDodgA06Ku
A9K9VkkKvxJHHtOfEDuNnNFxMudYj95iPNhNcWfZsXWipwSfW5oxwk7HuPdHOHHhUAIHBOzK5hxn
X0GUGT42j+7GLL6QW/7rHPkcexa3yFDQtcv8uw019sNynyYgfq1QngOfc2wpPPKd5HBnhL5/nyrd
bCeylS8hsKajbKlhsrwM1o6T3tk5m1W7jBlQ+FBOMY8zEzAgUkO4n6HQZoySJTAq02KxS17sN1B8
I5IuEitIaowusIZPGhk4IjkekBKtu4WyCJY4do3nvB5ehXBftZV+oey9lA18Z/yw7IaXdCQ8MH4P
AirXik0s3559Py+OH8Wh8zSWc7on3AXCl+cEBwOTBAEK9gmugRdRdVprg6tv3YNa9s3hb+FEAhWA
idb3umJnx26AyNJ0VASmh7G0X45HZQHCwFInvkgeqRhJ8GgP3WcC6XmXeAWr23Fq87vUCH/o4mJ+
ym75hRY8sgrun3zIC2sxtD038Mj+uqjbrx5FLZBjxNbOkL5CM2sgP0JVb+qh3Lhjf4VEibGMcmHC
IoHU0je3TUWjAYlD7VjU/E5z+cPJXJFGqC6EFb23nvUJ3vsJSuAvaI87YIAfUvavBOV9jj0SsXgh
aLQ0egKf/DcYgVQEenk1tHu1FWYSRX2IrOekBPb4oeEugN2J8zjMXoqbo7MEXhqDblstVeaCUJ5O
86xJ+IBpiburQrkgmGcqC/YAMPbrfJM5DsaXMFg/NWLcCRU+E0bqrIoQMKBQN1FAgwWuGYzPKQMj
6osruD0EFDWqeWPmR/P6kGWB0SKYc0em11mNGj9U6c6z26sDrgjtvJPu48Cbjq7pMS7wTcbm8Bbv
h3IcNv045C+yCDzm3hTcCSDilbIR0A0214lUNvPHlP0r4xv1z0iTZ6OT/8aqHv/pdGr3rpUSFFHA
Wmumf/5oENbF6ByZdzhTwCXjrw9peXG1GdGHOd8MBh4Mz5M1835f701jedBpGV7hcBHc6hnOc4wL
4d1uFS9Kpq3Lzfu+Mgu/upkt8Z0BZIPQHTBRjzWg6LZN8pNIg99bGxgJsOWbkdyruzmoqsemnxi/
VRjYknpGO1ERk0awgGi9esuz8zNp/ykOQXH5JofT4FzDghV4ak3N1YH7yCrGYlWdavAR0znlISD0
jx2jL2H6BEQGVoZs142Rvxd+9+EvpkN8HkzxAsQ085jsTprsdKkg3TVUFX87N6LGgpP1tGbcK6vM
KPyr203DtoH1sq1BogFmV/KxNqeHvMU4Z7Ebww3Vb6uE1XbbKkxvPbGHuYetffACscLS0W5TzJ4M
00M0GBa2HtSTen4ztbKuiakQ2PJerUaPoBGRMVLHWXrXkNlGJqyqdsi78Cu1/tH20q9MD48LfZBn
VC0bniBG5yI0H/9wqef+HHYQcWx3/mAiBrHAqvYqJCqrUlO4qcgSu4e6U7IFnu01I7FgK4zUjEDe
PHWEbWxxPtKLGvgVmMCRSYaVeCKBAAe0/q3EXF5wBtJT+MWlod+n6BRMuUypATuQ+X3XLe2lD4HS
SF1yM+HD8Iz0cfK5VwyZAAuPqc+k2/b7jGaJx8u5J844W/cWqBXax5y3N6P+xSnH5Lx6afyB5VDQ
no0KRwJK5gqAAdM1h93vJr85NAH+E5biUHuRSLzP6sJ7sGuXsAvTSw9u4MLFD3quj8l9ci2qycbh
evM642y5GoTZYIU8IZAbGp3jjhWoR80ZVzr+jZeuoW8EQ9WsJs+hjWgX7tL6HzB6JDDcbBuHSfwm
AzC3VvaMgLi5LSXjJTsKhQjNoS5Yt7cAvlYm+yzweUz6xsR/dDP1uenbkgTetlMplliDgmFHdqTY
FZP6TXAfsluFUTcgG320UTtuLdX2m/HGAcGO8KnIrTsOBjxRTzU700pAZfVQn+sBFnyN5BloPJgF
NPFHVzO6RDl65xf5BBSvhl3JXQV/6jFozC8EKfwhEoXV1HZIgW2nO5nVvCemXVFhVq+ERbbfsZ1B
oRV7+MA7l2CWXZ00GA4IfdW1hJASJ6iUbRfahWLfvHjY+J18klEre/ekq+Gv9DCUwu7aFqWLTbj7
Nj0DoyjZZchG/WA9iKAmntDVLKkKfAyqR18gaMVJNEE/JGxMrth/HqSTVicWuS9pbahNYgb0RbKH
W0tUwtxaV6fmtoZMTQK61A1jpjlY8/YaG6jSaeQuk/Ht3W4xV8Ys2guvX4dM5ZBwye47GwsO5YY4
sYbeya0Mve5H9BjOtATbosL4V8zTENUhryuEt0uLZm47TIkFz4qsGom44CsQRE8lPM0pskcHRIEx
+aeAkJ6j3QoRVdY47VpysCnLEWkuIz6DxdQ3vCISNVa3NKU2vnVcKQzJiNg2L4YepjvYeQz/y/Cz
U+NHEuckJLnJhz/pd2WCPRQdzUdlBYxiGgJUGlejFSRz/iTwjqyKfHhOyzGmvEi8V7/h/lYLhrb8
luo53rZ/FrLP0GJ3XWTlOzEM2G1bECYObk5EjlBapicpQ2/HZ4gszW3e4nGgdioJ7yXuNspmG8MV
7hI4Prm/H3TjPBq2bRyBR1fvXQ0CznbucS59NwKBpY/DvBkc40hP5m7t0XxNCv+p6xr3WiozZ+5u
1E8qJPJdlf5P6xg/05BZ6K5cfJ1uvcPFMR3IAtgJ0RqbzonrjUGFc7MRhfvc8Wz8epaMIFGxfrRz
f20JYsRwAKdrMADAbiyDSYrHpGtU5v2MPekck/BEATtCnQk9YyO7/LVH+79Oc8W91MzFRfclPgMf
7lKepny5YU6euRO/iBj3s2t4+5vUIyJKpmCimb/ULnCkBDAzi7r4s5wtAH1j/m53BiOhClcaqNUn
3U5PVoyVQaZPXIPVvZ/It94C/Z0mDITK6ugAc2U0rT/qeYFdAEeHhD00Pfe29T575d6oOvQT5OGp
AtAKMQo4LQWwNX9BJrHYn+aAOLIAGD1axDSR64fMRzHtJhKLiEzjvuQvODOTdTNFOTrtZpSMDGEj
GbzGvnrQNtBnZLwpGIeMuCDauguTladCF5cxLLd97R6ZWB11bZI70RDbMO14FQBJLlsvhIgwPipA
FE1DxIuJt2HE4m0gcEI1RafJShuJCC/oaGLok/X04mSD4LCtiYwLTzMZ9fgiUPdhI3aFtRdFerQb
TBpDvZygdV3nYHnusQ8b7rwnSuNb0davyOm6ko9+dS1nnzIDyhE0LkTV9548OyRGDz1Iet98NDmA
gU67Ji9zXD4P9uNijs94D+GEiH8iq7/Sztx1idjMDrm3UBSy7mzcYMzE/JgLCU+pwJGOpq7A+BSk
WxQZa7iTqylBlo7lp02baw1bahZ3nUZ8YwcIyR20zPNKgFC3pwdW+ivd8GX24zG2xb1bUTqk3qk1
SZjo6Y0QCVQ+Ek987OZNLUjiESSWyG4fjKDaWYDDQ5AQBOIAlpvxSLKvm3i+g6fZRY/pwWsarUi2
vyXf3eB0FPf+dlygNfnmdSj/4+i8lhs3oiD6RahCHAxemXMQJYrSC0phhZzTAF/vQ/vJ5bW9XIiY
0Lf7tLmyArQnO5jDVsNH2ew4Q24c55bzSz3W0tQ1uTTlJGpxNecx31qY8Qs9xMEJGDrU/vWj/U3j
2nvNV3pGgcMW5zE2YFzCdZqsPafdYdH6YuKEL2egDEBy/lGMlbjnEsAmoLYwTSBdXnGRIYa/MKT4
SQfOUw3hIrIYkLlk8jzCgwG+Y+/dx8WYxuoizG/REAw1pqMOpU8V1xref6ylu9qPtp7hnN2kPSRl
ee7HcoGuNQtS5z2YeISeCl7GzLxVPkt/7Y5HfZzuVJrNE2LUCxKi9Yw0P8lBl9JHBryEqb+LWG0j
pgZOsQJivgEPfWjIT5u06jQpEt3wM/DlBi/+qxT88f8t0ZV7z2pv2VIOXqPYNv3ZIpMBipR+A3HI
4Dkzo6JawyQLH650Gn6fIX4POX2GtH8cplvJ1KFSPJQJWXh0ceOgUcU5QNNwaXO3Dwo6PHASgqFb
hUT6ZP4V9xHnRW9dNkxJMfdGIobNRPM8ol0N/sJJwPJn7B2KAGQavNLJDHQdBGPApxRs3sU3wTDu
6+Emi4qjazRLFTNTUSzvXCxx8QzzUX4KR1vVlIUAbuTnTH8Reh9qysLW7K05GISFiUS4ZKNMhBt8
dywGfZp/E6d7CEdn6X9iwgmBdmO2jvobFu2PmlSJQ9+Z6zwMvFAtpb+ILyc/y/Fb/+X+gw5Hi0r3
Z/rf6Laqa7d5We+jdmyXJfj0McRwDrzyYA/AAGIm3IXahwZmJ7OVL110TzG0Tlb/TavdHhQIw0xZ
iOVUYl7MdYYh4aasUlokQwxV3lqnNqGniLdzsDYAPn7A/sdWjXWe8dtHI8y56UGSqNSa9NjaGpI7
faUP6Xt3qrP+ulg0ywEAwKSZLPTc+fxUsY8nlz7CsRBIc9XQ8WVX/S+LAZW43pq6LLJ5v7HAB0Uh
JgrpomJS1+v1qua0URf/v7+7qaphUpKsTvOHXbnVN4nQL8+xlk1ArNerm5vjNFenybYjoJ8C0biL
5ZNw/js0DnODNt3k4HEQVCmCYa2hgoYaiqsR2qiyyS6TBNCSoN9oNeF8ynPr4aXUQaZwbl0qhqlN
RqZvCLfkXZdUrAAEEouaRFZaJGutbAy2W9y2uGTCdnyt3RTSjXYcXftP0atbUCTWR6DL+slZGrpc
ddTRDcG4011CiF1TXLOhwiPCeYMfpmPdHO9dY74FGGnZdvqxrl9G3shM2aS4CTrWjjuvBMS+0Tq6
/H5lrN2B8WJIr90F1Q4nMq4HDy9Z5kTHiQ2OgcK8bSAv2MZ6Su1tgwOCUX9zzVzIL6Katk6df0ed
OlZCVnMjHg6aTQBHFt8KQ9fS1Mi95NVXlSSHtmPY5ErakHwvxx/YbYm9U2zDBDQyQ0iwOpct2rFF
/a58oeaFoM6WuTmehG3iGO/NlB/VUL6XMTuqrl3DtDnqSn1rfraJiAxK1saW7lS9CM4ZpqoxTS5G
MrLh5IQyrLU7mScls0fniIsfVhezqLaSUoIqSm4xAZIixhoeG19mVGyRbEFfh3yPOI6dvL7bMyH7
7pRbLvI+N+d14r4Zcf6BDsFYrBP2tortdGEV6V/byb3btgvPIQatEehobHhyZSTWoWh6QhnJJos9
anTir2RiBq4V2BY6Eqt1LkBFmf3Tcr8i84nclvbMYMNhosEZWGM8sEaZ6lA/x9K+F068Lc6blYlt
yCNwu+au590/jWiYbqGiBFXzGjObpbVywzx7UVk6lu9pz+kqnKUWFofQcXdez47eWvrGd4SziPp+
CQXzFz8hRywyzQE7+OQ8iZQloxlT+zMVqYkoME7+OG2lzoKA+BVjI/Xt+JULsz73iJKHROr9CtWO
0dS9L4Itq9WXoyjjM3mNe0KlhZZxmRmKLQmKLbLmGjD3extByUR4r+fC88Vc4p1oHOufTHBxZf5N
6dmyyaZVRaGtawlsa1C3pz5nUBD/2rhpKVL0YYqEFLDA2rxWfdYSo9Ro2cMLSaeGux6GUswDAcIT
QhFmPSOZ8xrBCGp3g7C/dUwDc9vi21sa7LJQqTlxmWs10pndB8EPpVIraO0sLZiXzaammDpHvUvz
N9Akr3aDCjWGBxoC1tgVxLJR0S9WFBxcjvtpOPbhSe6dT3SQEv43ZsOkc95TNCOivuhpcwF1wN/E
Jja5ejcFOUth0q0G1wNqWdZbUVtvA/exWVM1n1YHk84oPgzP/RBxuXHKaYdflR8KZUszZRuvhVnd
lVXOYdQAmnCf+VgJYEMP0dXMVPMxgsl9Pepy1rXM/a2kd6gE4LiWubVYCQAhB+mBKXQbaqsj/c9S
Fuw/cgcZo4w0XVVN/kc+7K016ZsYvfdo0Ehv1GyaTYGeYyHrUc2RxM1eiWeNpvtitTYozmeaRu4L
x1xMQ/tJOPyofGINTdblxyEsFjkVb20m147mLqoKI3dgn/Je3qHJfdZRdx1cBk56ov3jgkZ549ML
KJq1XcPgD0foV+4ejvEXd1RrrvCaz7syfWdWAWwunhiYAW2Enz9XafedwQlHyJwFSjsjURZX4VmL
9Oky7lCjOLwNrJ5Drq9qYcxTj2C21PZtmfCFKBYUzTzEmO2GZtiphPNk9EGB7kds+3NndDYmQXPf
SlbPHs1AMoLARkBT69WO/7Xs9AUZHz1W8zIDeeDlXx6zitiWn03DDGYq7L+isIFk2oybppdyhPYA
4doiqFrjG4mwa9ajPc8qeZDYPkysOAso+Ruq3xh7B9+5wbGlaw9ZG1PEjWFnGJcDZwgZEczS4MvE
LDxgWJhksCX4T40SupyWBW9GGOy8aLzLAth+yGsZ/OOEeI7HYGfTVCxS+6eB6WRS/4enEwWqCMnK
gqhNAm62/io2QnoEymgTS2Obh3KXqWJYUUmIaZY5o0xXkpLu1jIvHfuBFFhnFMezEtFrGXfZT0mL
lWUGv5lr/NVOsmhLjYCz7LpXgwZequ2fyO7sNZfGNHfc8aLaYmWl6T97ojysbY1drDlnL9X6peNO
59EFUBc23cOl82YjwWnOQCgdtCH88uzm5o7VO8rNv951SdoW490LdGceEmYQnQVUQpzgJr5oqQlX
CpzYLMO4PuuJPqJx2atCB0/JduXs9MQG+KFJicvJdFZJEsh51urcuPqzEQ2428LnD5JbT9b5N0T2
PfOwg61H3OWCd1KqiEiSQrkB4k0quV65Mn3w8ICfNgUm+9LjSus55Hq9n1xFGxo+jl1S31ssTZXK
MGW0zicYoGcJI39MzfihstNcSE076KF6B/gVEXytT3Y/UlONXQSy8TUOnLNNShL5dpl3xt7vwwV8
wn2d8czQzBldCyxN3fSAk9VyKXc4scMtSJPgbXRQpeFeB6vYx3AV6DVASrmXAeEiGW+g7Z9gt2xt
H5FNNODwmMioMVmQLf/2sumP6+O/agyPTU7kKqbqlqW4P+Z5/4bvoJ0NvMCz3pXOpkvGBsspUg4W
J7vH+CH7TWXheYL+Zhb9Z5umO823YDUmGKGf/j7H2XrUx2kjuUAGeSiA2oZyx1sNuQjvwGedCNAR
GocmzFICb1VzN6lWyfLiC3QdvRoXgSBXNz7CoiBpg6I006VSa0YCc5sewqZLjwxvDwm5/SSNb1Vv
/vmNICpP/sNP1iYeSJIzcFqwLPQoR2G2jkMK8ipxtPR+aQuDYhaCVmUxvThRf01Q0iEPzJIBf110
YoC50lAXRUWQj/DQ4PP0fBfSQi/XhkYAChVu1pf6iu3ry80iAlgN6FMOfpkvNs/yljYjlBmXN3SX
8xgyMpeg+JJyFTCfCk3MTZA9/C5bAC/hyhoOhD5+ahcybFqsAikXJesZ3SlzJu2cGCP9i/afTf+8
27KKuZPcMl5Od9BQHuFT32m4syNtzQQl2u6wbnI1M+1qExkTe2izaT0fPjT5NW6zudl9+655YbzA
aYSHgdM6bLttGeKuILJSSKZ1nb+cyMNEwfQd+xXmIbq8qNP1nWTJiPpU8AnpfDtm8BCZgS9qh+Wl
mvqXNDFfjNJQs8Euf1oL5D24S6tiMmxOj9DGjoUUFOsc2QEYbQsvxxnqICJqEpLE+GrEmBTsIGBC
TNzZUMmPWXVUHyoY1XLRgWcMdG71+Pg82IL4RZfZhMcRhCTTXkA2WvivEjwK3CC8nsOJqqU9jVs4
M/FP4mWejWG+tMtoDsxiOSXN2cTMym73Vg82Gye2XIztpqvdOjpB8PfwIImMErajfIOy47ee51sE
wPSL9NT6uGISOYvLeOlpHVODejhOwoGN0b1gSVnghF33pHrpI+I2G268Rv7rDKk2jcw/EIzPJnS6
2Ah+Ijd6Dmqfws4UU6zuDI/I0B+2G98BByaz0qK9DXloIePykifmIYnC18bnEBEztDnaYtwhI4Oq
GC6l1LZdEe5zjYAm1U4VuBweaPwhXFrLJzluS5lGeGcMtMYWs96ovN++GAi5GGx7YdI/dBxfou7S
fdan99rkFOwHDB/Jau8cgHx6OLyz0ALKCeyDZfNgKNHjBiq11wJFdy6EzbtIrWSoHRwnX2R1djRs
PAVxtYmdZxzHq0GUM/vOzOR98vX3wMLAGmn1BAyP/EYxmseh4gU16QPnhEYSQTG3cPwovnhWfW8i
soo06N7MqLUXA5mfWvOvNveUvqKd2Halt5yw6h3HMv9oDd5JzMFn2gHuxEjW4YB2h3H1EE4aCGrN
2+b55BNXjPe4q0AIjd4a3sSZPrbfjveOD8A+B/GHM0HSnPqyeWtL7mpxMQyUUlVcuYiwSEqRsgpF
BprCSmh8eB0NRlnTW116b1NR3UJHkgWnTLwaOProDRUjNCQtWlHNfRSYOWXgw4z2IN6QHhUkBRd0
cCqjWrYh69BoXEiWbYPMfcFrlfC61z3bBv1XVitvsvP3pa4/TGbpg8BVwnlrTv3kq2XpjLetSnGb
8R6kj56vnfE2NOE/szW+GaA6iA8g94UDG5QsP8ZJBTQ/HfNlFAf5JpHY8Abl/yURsl8IMp9VBsnd
98TepJ0vKq1LD/MxQeALpfMvp72b4dNlbFzG0r3THTxONj5m5LQOL5T6vkU0GUYRH8RuEXIo43qR
Qp6cCMcRyPoRW2F8NPLsNAhgGVnm0/NLtwOYXHPUsjlY9V+uz08YN4VqJC4uLqeVairng5o+XbYB
MqEnSjePKrK2elw+Cp1+ZuARrzjXaM8OrkZBE3JjwvsznHfNcW92oC2VkUFX9Sj+rsGvGuXVk+ap
eL47VcQpGbc1fqaIcblXOxFitP80b6/i0b2FzOQXwZjcpoqfYpga58Hn8OKlV3uknsKq1goB3GH+
vCCUjQf0/zBaKj4Nj/1dJdJa6gl0LB3hXGktQ3dYIkE9MpQzgkvceq+jbB9ZO7Lgl3vVFftgsr8q
+HTQnKdZKu0vUeNMMGDXZVa3Nf1+1dhiQ8HEcnTArWrjeZTO1eLXFXFkL5LLvEhecAE9mZDELUa5
7DhQuEa0iwa1aKz4X2AiNnH5hHURQtENKc6FJGC+SDV0q86GOCwdLCzaD5mJd8nKRIWikKu6GF4o
2sPJr7G76RTVoJCIN8IKH7buf3qJ/d0l+a9s6lPNksawlNTdZHvBCq/pkmK71xwwFPhMwa6gu4dQ
cKOXTnlM644aHvKYqZO/9hr+RtjpleFfccFf026An2xVWLda0l+9tg84WFKJsND7FlRKf6A9ekEu
6ZD49tItrZ3TFjcf1/C86tHhze7ghuPNa6uCMUL9YI42gsQdT2LI8Dqb8bqUOYkVpMmMBhJm3skK
xyT6+dDr87JC2rX7bdiV30aA+yIx7XNjkUyJfEgJbp0TII20RU7mJCdYPWRqg/2EyyaZe671P6BM
X52RSqUezBWjpPoW00kzI3WKI72GtTx56p21/iMxIweFiThlXRenMAcpOGavBSguSFDE7jWgx73b
/HTPKKkpsruZ0Mph6Aurh6bhTNBZjTvwy3eRKRI6ak/iCu8u/bJQ/uaZK3eWaxI/5mHpz0OHabJD
uUijtpueKg+2esnxo2oDQs+t824/7x6hIX+13D21bbIxcwq3UmHgs1DXWovuemO/hnp+FEAfsRPU
f96YrNuG7LTUqSITlQlugFEzsYMQujZtHgPbuV+v9day13UGKMQbJg7evLFmtehL1T2JtWp8i9z0
23Kyc9lMaj7Fplroescqbal9JJJDGJtz0j0vDlIpcnwDK3n0t0Vv3L2sfG6AO8hAx9yWX0WPdI4p
no50lB0tONYVV6U0uxcA1Vhf71oTbcyhwOik3rB5fkzt8NNO4b32AVDRxGlG0OLo8dw2HHJmBC8d
pAFowu3YHaG8PcKgAjtmf/YiPIRVdAJ3Q0SaSXPdBXsGL190vy1ynMJGxHYOAXVp2HgMQHsfk6Bd
A3nbDVa/hhFxnPRxi63ru0I7pKfFhDU3/Au4HjFLcejsdQ6NX/+THHCKp2oV6tMjqtRfjbr5ZCp7
nCaiuAfNwFsy+ckC7Pyqrodr11LPwNklpTY1xBfqXFo3PqV2B36g3OEbWA0Gspk9ontxRTUj/RTQ
T+TVKd6PxmM71E+qoxglLZa+PyxTvZhpk7uPjWIz0EWuTdnWr+zX0mbNspE2m5r2N40a1bR+LRTL
tVcxxuzWgYTvqXGK3UJkWGat9wkh4EDDNnBti9wbR2GquP0WmRq45jDwytcU486G3t0EuvEXFDqt
d+5aS8xlqIkdnes7vBKLWM/3k6h+0AXW8J22pgexIskjrLgWHyV2mRwNA9q+htVxXo3FcBzqALVi
gO2w0/qcC3ddYZDv87I81GEcz2Hrj5vBA7nUqwPg9nlhZz8YWRd6qe5UFI0bT6gzvQcEFjELVCSU
smLccelbCLek+vnJAc0PjUaaQmvTbt/3JDFDS6e5MO/eBa8QNyUSMYzj0Rksliq47Yv86YOd4PQy
PMEK05poCT0ed/zKWT5AQLNOlI9s0qwLb/RsvrnY5HtRkm239JNZ+1iQBP1aARqENxovMdEC2pWo
Eyg2WTOGi9iqNM4zUuw8Rdlh3HsPZeQlAbdnM8R01QbzUQz5HS8QgClvuODBb7EVRDe6I3HIaeNc
Va7CFqpxU8eqolNJ1ECxDjIJLNhdki5f+BhFFgRBNroWXDwyzdQKUuiC1aLyt1kEtjGfdqY0Nu3Q
3qLEnWteyumP45CevSooQnYXf3MKZgQnViasR7/tSoIyPOM2+r9nga9YEDizxB1POah++LgNrFCO
UH18dWPOBsq8+QI+WEMxrEUXIZW784hQaUI4gHkn+RKa+0ojXlcTADm/+6YmazV4waEvkqPCBcc7
s6cf9BcqUsJFuDnp0joiuz7IVx7jjibAqWp7hMpeX/Ct4lpOvMEr6yuZhN1QD3tNkKKta7UV/w+V
enQe0QJBBShpaql/ICD2qDx/mLMKgswgmuKm9SOjZ6kccPqgXb0Di333R65WOX/NySLgHOnGr6Fj
MtWi3dm46AXl57g8Eih6bUXkEt/EytARKMRwpZNwK0LSPio3MF50v45ByVqYKnfutR2Rp7AP16wc
R4MX3CvzfZ5GfBJIszJjv7HyhsR333xPTvX7fDGMDv6BHSeQ77T0xpmXqWBTnBgaMM61zfZM8x7k
9GpId3EGWMsBs7b3KhGvYsouOEtThT3o2q6mK3Ybe84rTgu4lKWFYUwV+1GDHxcUFcjk4YSCALWp
J7Op3vuYcIsc8O3GrL6YQkvUfNH2N2kmQP193IYveqC5POqUxZyBxqs02KhJdAOUsOAEE8B5T4un
waWmNQdpmY8wGyMMpKrtitfKbOx1MGJHjWsFi8cnmgfpeoYJDK4EKUyCt8nGtpg0mK67qwwbYwTr
Em88RpmGu3pVuPU8p1aZeiXIG9TXvpjU18JsrNZ6bSRLiQLO9YF8f8CxZOS/U7ZPLjo94Mb9LLVg
b/nRztbNe6Mni15Sk0lBTWb6l9Hs56GdzxLN38jnV7cWw4ElbGunxZuM7WJeQk7A0bXXMgASOJi9
Uv9Be37xsZ3mgb1JfTqFQLnGM8+VvyP2Go842CKewg+iftBwjO9KgbuIRyK0dt8dbK1CCQ4Jb9dk
kPj3XWoJHPpV6Qbg4qEH4rOXgESUyd3LLttrmTioDAF1WvnecoIldXqMxg2bWTmFflFvdMwz5Fef
O3vg2gcnSvHTGJhyAX2f/Z5brOYeCf/sNKP9YsIxy/FuzejxJrVC+TDNezz5un5tepIAxTRuSbG+
YOpZAwEcVl2qXfuqwyjXMrILufuUYVmR/Mu5uYYfuWn+KhoAZrEZ/tNr/984OXsYasskrd9oeOb4
0TTcm/phoxceVVA9troSkszQyy+8RXenQsYep0WGPXoWkunPLGqGGrHDKIp3kLfEase9/4RYxC3d
CYI5C5AOk7QvZCd76D+6sgCViXmJkNi66hQVExTbw11chakGxIKDxNLO3GeJpgYYIb5oNj5Qd6qm
ecNBFHxcfkQSGhk7SgwbFQHYsYuulhOtfQy5bEMvTZOe0zrmKzS9qk7hx8zxXYmeSqIvungwU7nn
Es5kl6ERg6knGMxVyUy3Mu/3GuboGaCWDy9s/zJJtVzLuLHu3zmYsfoYb7FTHgRB6i4g2VQ56afW
MJtORQMwL1upnouAbNSh8fIPk5LjiLwKyJVynTic9N0SBm4n+zcPIykmr+HGD/Zqpi1SdmQcq7ht
1yhnR6qE//RKPTI9+ouDbAdFcR8EykYkdbY2naqzOqxetAYiSdnBwPPZYddmLT51O7k3VC4Sd5eH
pnb+OUgUPFMdfLDOUhpEGztL76Fu4A9FCXGHdh+a3K11voKTyPe8YzcncGEwceNqzGLjDYk7o+Gt
mEksnQPrtbT8b1FSdxrZsTYXzI2ohdiTJHovTfuPu67CxoQ8xAhxbvju1nIhn5OO2GLc0P5F4WDT
n1HRuzSRTvD9/tG65rdm+ze+hY+x4FWx+uJB0fQc9in+YEt+5WW+4UV4GCW5GwE8gfbIZ/tjTAUC
3bszMYT6Eg4EoNG6/WVUMN2Ivqxp+IuWQYxrhxU6nSstbDZirN/LquO6hwF5bFHSvARLrQnHlh9P
uUd7OXC3WSv+L3O3409Y5/2f5hFIMH0OjmyoR2kQAw+eCratWYumxVxJ9JeNucNLEFqltnS98H3U
tX8uMVV85DCF9DrdxpqBsqCyD5c8K0vf85uvEe228M6qwUivGChGCEmszpGpWUdRcOIO62HF/2pa
9pwuGYfxA3OFNnOi8InlFxh3GYnNfWCYyLa2uai5obNMavEiVmbBJKe+1CbTSiXcHYXxydJIaVOw
K0nUkri0JwCPufZukPmuNqd6WzUYnUctsdZG1W9z5dd7gsNnPHlUZbAm4sSRf3ma//TtswWDg1bv
sQ0FMWpHhlFOVOOfsPy77vfMDDutPWp+uW0yyj7NHJBduCYEdOV66W+HlAMJSPjxGkRcj8nwm9y9
HYvRQzVsfJU0KyX1j0Chvk70cqdUoB6IbW0b8hTIJwwTzREDnkdPC79VwlsE/mysUfdorHJQ9guT
13LKV+BtvxocXm++G9GFY+MUiWyAioSlBpGdtajGlVmgzfUFnRam2gdgVtLU/BEWn9kChQNE+Q3h
7e62vEgQY70Z1TXXzkHgSwyc3a13zKzhnJoj98Zh31jOSeuN7WQ5r5KpOhJ8ENI1x6paT/Ib5Z2S
LUqu5gzBK87lzSrr4Re53fhXi/hdcaTBuGa9V3r8avfPKvsAq0sGvYFq4mSna6QQGy+901fOBEzl
E/mCiN6nOpJX2/N4Zs5rn6sXJ/Bf6Sl+IEPtW9ubtnVWQfPq11leXkrlGVtkOR0QH8bDpgsyAiqx
vzKnwlwATTGXom8fYvJvHFLtuS5JvWOiD9cAJ45S0OahFQkOxYhbdckEZU6kCnPJhGgoS/nR+O5b
q6J3GXIaGrr2xaD8mbxyeywCoFO4aIAHjEBR42aEbYrN1+LuTmMvdEAfjxAPdm2J5iNw689IxX+p
Nf7UhnUssIL0fr8XaVodjDr6tcJk7fikBgyp3ew+5J41vmrJ2C003XvrNeoQgBuzI5IHxhRhHcLW
22qi3BVGjtDluvecvsIgAgYoE74AzBvzMno0klepsspPWbXXHri5j0G9To15p4VMv4Yei77G3M9q
eCDGDyiYVVprCWhdWW4IlOOIYrHflnTXsSPjBautEQdz7iGhAGXy2qMf94gdBWRTZtuMaPQtsdnv
VnliNiYFOf6OWXUxuogWSBicFLj+T43AMtODWB68+8RFMPfgPwI7A10UPfkQmQES3eh+GQCAiE/q
tyyNvoStbWoyJrhV3QPEHDqf9B0uJJ7ZYGD3aOQxUOY6A8ra8qPAJQOMN3CmbQgCtqobtpfuYk7i
kj6pHFk0fap22g0h61/pXkJO4TIc6wVztG/lF99jX5+JkL96iZp3g3aoh/KlacU9ScNVmY0XjTUg
L/1H2manqoFB09gLot8e9FHwThAK06dSngj3pfXGndu5dI+5mHnhNhkY7vyRs2U9VBsjVOdWqEfS
2B8RknGfg/wpYvNLZOZRZdnCotQxSKp7hCkgCMzLQCILGefK0PNMSJ7bsL7neH/lrTsmOE8DbzrI
pHsZXHWpO+c3wu3gxcU+1rmPelTxJXpztW0H6qV/GTQsFHxn0U5TnSADTDBHfRFBgbaQkVUJxkfU
pBt0P+piW6KnUNP7kC4bReJDpXI9IKsfhjp7xEn6Y5jxMQw6GmoygqwAfTCJXHxcWkS9kawLCO2E
SU+JAXKcm0A7LxxjJd1im/rRFVuvtyILR6hwis5h7XGc1v/aTKw7kR3jeNo5lrmVAF2Wtg9PiNxg
uNTFGC9BGh2hri3UQJBpDF1cKJB15jIiMw0BvjsEkn0Ds5B9E/SfX7JSFYcsT6Lts1BB14ub6eje
Wdr5Lou69cQMaA00BYMSTPTZUNS/edN9DRqWArpKb0VRgA2LGw9Hn6YWjqzk0ijaK648sM26++KN
Xb0NKnHmJSHDJr+fwRE62OmfGS96F9xTl86K3H4kRnwklnrG+U7aun4HlbKkhe7SiP5u2swizOkW
qKJ8imxP5BnoEyMy+VIrnTgrcQNhu3v2ernNLXYXk3+2M33tKHMg1jo7CeFT7pj5uCxx9Gi0BG6q
qsyWPsDimZO4hz5obyBzYCoYH9rzalHlxeeAso2wM6cDeFcpAZbpiUchNkKmDepPA9tOuP77lMgY
5Q67vbTvfujh8+Wo8BSO2IL2BJBuUwuequ+4llhc4fQI8Hg2Avc0XzLf6ZbBE5TBKGVrN7xjBWVw
J6452TqMmzOnoGATBx6HfOLTobDuCdMzLihAFGo07Y4yx1VfOf/sbLizO/2EgX6sUoheZZaitE/F
p8VYbKac5oSpqiUiDkstCHh3Bug1lRBi6VbGGkZriuoI5SS0X4LIcNCCoi8PMdEoSrWGwN8uJ6MD
taAV3PG0Cost31UnK+wXUut4A2PfWzs6Fp8Id8xEqOzJsfZm1kSquaMgEqNLf2gn8xtNbikL/dfj
l3e6Ym7vxMWZoflLGQ1boAnvgx1vG9n+DnbylsTtwa/cbY+jduq7r3jEbiSLHIwxTtB5QOP7sqSz
kfDvVrOaTc8STSAIz3sW+Xtcn3dDqx5dxyQIVEpExIAUho3TY4ZQdC37dl31FolIqYIFFXwZ5J/o
YgR8le3KwryMORysxtYasPyllXgRptuytSKMewHzfq0sfjSq/Qodo3HNbABbAjhlNWBt63WJ24MK
nHWVuwuqDg6qIVCWGPjwyWywXAuULOvE9nwTAzkW5DTE2U7/4eKP4QJY/8ITPcYvdjKNrP08EdVf
1HBnhdTksndhIyZi52AXRrx5XtAjozhabgwbcohtwBX9d1DlZwnXbUjTFwoHgUuOFgiDGsRvZdpb
b2wWMBXmWjxs0XNuY6T/mra17dhK4Lt/QvbZWJ12TrJhRV/lESF2axAxdV0o0WNffA++JIngmPCs
QQQFEwixpm6OthEeozF9CZ99D47QDk+HewBeSU4U6pjT3uI14kq7Gch+6Mo72xHTvyI+WtinKtx4
KhiXomAhMcPwE2fc1pHZye3rgRqs/l5l9o3+HCxHDBTQwHhULx3X5npKDn7ePI3Y3dM/VbwhVYHZ
TKsLp9pLpPlgboi+jZTUmNBfKVoBWBub2wmtzxb6NeH21Pueu4goFvADeaUKsNj4mbgH6cgfgK6M
zIfEny2y6TVGpMcVQKCHY3jSbzXsVIDiyZ1gc1gOQ8Dh0yZ7FOvYw3KHdnKbFmwD8ZBzgsCsHuFN
yrhTR127VDoFP35ycqv23vj5ewyAOdf1UxN7RPXKox7p4L6sy5AUQMyQgUQyfKdu8o6+do4z76oU
wDa0I0XeFG4kv+2xd6uGQjN9PEb2xEb5vLN63n8cncdypMwaRJ+ICFxRsG1v5dWSekNIv0Z4T2Hq
6e/hrmdGMeqGqs9knjwB2tza7PDheUzbzHFOSVXj2i2nAw0/O8NafOOYfQHpjt62puNOAe4O1Zft
8Aymii+8ZDwoRYOQjUtmRFdEXGvHzr4cb1bcvzeN3jlz+mlr92Ca5Y526zDg3KlFTe6YN21cy+Ve
ht6aAkWNArqIFnTtnMvrDIZ6yCdzRTYcVfRAMKgw2HXMUfzWDPUblIhVOnGiVey9wbNTjkLlnYjE
QT12SXo2TVavSHunsFqztP8UU42EAKV3yFMeA4oOQsx84xyPYD5xPk09gU4xyWHw1uu9EKQRgCoS
gcnFX+5zG+J9yLU6u2qbSv1P5dlb40JgpXJ4H5N5i1n2H7soFMgmu8jc+YGO0yF8iP8z/PyvLYjx
i6aJxZRrIgr1UnrsftEc4bizW4YvnQwpXtVdp8EzySHkGZgwhRLZHEkReJOOSaipvawkESnYTzMs
uhAkDDTe+Syj6r/O05zMjTHuGhZTjiE+Jp1ouJty77UNuQy0gw8sGR69GGsOaEzjSKAPlCx4TXgr
GWROFuVB1LcvXh+CtI0A+M5Wg4G3/0Ku9lT3yDIlOpdVWJk/skVrFQr3X20E5Nbn4e9U1ME26dgS
W8TP7UOm2Uj4a74W770GtkdP5x9Vqr9mjeBxqA/d2O0scMGtaJmY1+fEzT+yOn9B93QzgQkyZd44
U94fssGEoM+5apJg74GqyJJEbNIhPniG/PVHQA+WP+y7RYMyqeyjRSvD44lSNwsw7GQWDXFrbhBi
PQX4KcgJ3XBLnLx6wPk/nTO0Bn05bYJ4ZDYCgATwGjOPk62XGqe5zDMCLCC1+8yLz3nvfTJ1Z97P
s7wxWutfag7/oE2Ga8uB+KalfUKbxY7AC/7pJbJCDeLBqymVch8Ae+RO2WpIFFlJDCB3zI4RK7hm
vo109BNa+X/24nMQkfhOcb+g7Hf0Rlp4ndxJXlPbOAyZ/GLhyiHlU0DOhw7F8cCuGS+GuhpgmbbZ
yLKybJa79bNiEHCxVfMe5+nX5OJKbPInmXUMSzqI+ilD+hO18l5E2ZvAwVeN9VdRCBSi3es8FGeH
hcNcqvdIxcvM4Rwk8SEN0l0wuztu6W1kVtewe6KcofIkyQYq6NqSeHNEriHDJfbrlLqnFl6v4xGJ
gA8Wc1xAlBTpQXBaVnxCvNJ4QDJFHKyU+3Byr/wBRqzwaID8lTmDgGGm0yPfudix201Xrgf+yRzl
K7FIe88Ib2lgfjcaue/IomwUDG79guHPYNE+D+E7yoF3Fj9P7Wispnr4oK0lcCfT7drO7WQbLKeN
kh/S7p76iRTkIinxF7VHR3klDhjjFC2js97A0+CysnW82j4wnldbt0ITb+UUUiQxc+0bIA11PB2m
xENn2xFqGgTmBhjRXRQDfWcTvZQpH2Dlz2i58n0G/R1xNXr79qmKh3dL2y+DKZ6IzlCrsNQkVWhU
emDT1iYmf5wJsJlN5xvAHvFoM4JEJ+7tK2S4vyq0mf1NWXFlgHprQqDUkGMZ+DIyph1GuuOl+ins
GwqzNDk4Q3kPNMDAeI5hQUXZuDblZFMrEekGevLaadhXQ2wfkgTI7Bj/M+buDjYScZM4eo6ELA8f
gtPoHivzx3eLTZ1z05NHDumcc4PZAs50AOY9h2GZF8iBJtbZLV6pPmShq0M/3k5Z5v/BIkU9rq1Y
kP6N2n+MrG0kSnBOPU4ojLxDsqq7JkCtOhvnDtlcgoXbZYPYdRZFI2TF5Dkq6uwPEQtbfews+sNj
yIBoptD3PClCmitRUK1SkpInMpr/ebEbXRU0oFUHCKXGkmi0B2tm8oMnNMNck7vb3CDYsByq/pJ7
JnCjbgkr7fNHr53snYn4hNFIJ178bOTLXMjLxJNZR+mIz85Ft41TNTsOZmp8GwCH99AHGUpFDHRq
MTiPIiXcnn7M20bJ+AsRzPrE2fmPVHEsZmZEJnQcpy+zi48ek7i+0vMzoxKDASuLa7MV5F/NfoZ2
sWC9iuUYtxCNgbMSoZ09tWabcdFUPICZMg7EbXA7h47XMJ3w1HYM+uBJV8xqM6P9GVVsPmSYRPXZ
tQRcc572NeOX9tp3zDDWPpFZ7bqZZIDeLk+wIKW1e8LZR6IDidb22UVquJEGpT0PZwBNwbfswzzI
P4EwexDNC50hvhfDVaxWwwcHSCHuNFXsGMESThqJwf9ClfyEaNfcZKCr1rbw1ktULlU13M4cX7YR
BD9JCWWxnZEbIAcs+ZiaYVU3CI5ciz+QtuPgTVhEqA5PTBAU334nThA5cHSkQ7gLKI/As621qy5l
aMHxdeWX46efiUpPdRy+ZYZ5h7W2RUazyZX1zSKHqmz0H7w8+A+t1ZOHTAtxXnIhk/RBS+/FT/H2
zuEeUNWFC9rcyIZpmGkl73PRPJVd9N7YhP7gWrVg6OgOLgNlfmJEt5lk5HWVWPHWcMXZyE2i4c2c
TZ98dHNEdwZHV2jR6o8YbocCvqM5to9QXB8zGjzIMmaG9N+V29QsfjKblF8QH9c8FKyGiJncVXW9
R+uD0hsNXuE8m4ITtMlBow1TOawNMkWu2EhLPIxEgAcV+wLRhM4V9tuB/4xzyCD2A6Y+9k6QIOkN
KIAUPJxkXeY0wDliMmYLVC6m/85Yh3kymVAAfEAztVtDxASDEIFyDipnfp5ty9qFdvWY5u6JAf/d
iCfj0lusCezUJY84q63nSApSMMMp+FCqfoEwjupdLxzull+JR54pC1UUhBzCHTuTRIq2+pzc8poL
MeMKqiDMqpucrCcLb4MdNNZDUc5P5Dw+joTmFKlx5hbHwu6w9UjlPdTyzjZ+07XobN2y3gYhgW6G
pGlPu5Nq7buTm3fIjui8ZE8iIyqkqY2Z7tdUvZ1JgmYeo9+15w/dLBuxUl/dkRQrwUBxQ6dJTWnv
7AktZVvi+O4mQHv82wdpFD9LwkSSlMUu6Jxnryw+Q4NBZ56RP+Hly0zKiZ86jVqr5OymYMCyMFpP
bjf8kp2ICd1hTkhGbTjsWb+w8CTTM+pCjlRprRC3HMN8eDNRLy9ey9wLEL1naGEN6zJVb3Uzg0JC
X93TfHqAMrvm1GkXJ2lyAYa7NxP9Vw/zOdHq4LbNkX3JsXTjF/JN/1pF5CIxe7nbbfKC1FWsi3P9
X50WWzQimEdCWsRoX6CoJRAOUq9u0msd+NuJRLWeiiEfsGtGEAMKoo9q8p7pYbbj4kbroMkr4lio
LdghusklQ5J0Mhv7t2+p/BHdEcuSWZWmQCWlRXeyYH6u6HncTRc1xj7rJR3gOLwaAxLQOLrGbLFX
VcaBq+OYBzHLcMemEES6+Q3x4qUi65JMbtoGPENrQ7QkxS4QUtnfC6sSJNzj/xGA45EqExCQgv/p
knSvxUgmZNniXM5HAIr1ssHJAoCYKsf6sdiEqT/8jRUR3RBTTe8bJ8tpQIJPxF1skbodY7c9vRN2
T/ExLOjW0BxY1o9iX4J1RlEzv1qjeUPHe+g1rnrPI/dHYNTptzEEBTXHpKIKrMMYoKoFsxHwxg0E
AfW4Q+0z2OZnRvR36ZFy4Y/0BMwyKsEUEf8XakiAMrjsk4mD0wxMSGjQSI0pe7MQBDCKCK7OSB4a
M3x+jce+DH7czn+k4v5mlmJvey9DyV+J36ADsQIx5UtUAGaQ3ccke5IeWVroJZvuceTjKFmxm/Gw
F7b6thou79x4sgCfbJMg+s8Z8DzFDAJM9yVvcpbsPYp2hbUWL1PNfdtRwkh9ihdM6ew/twrkuCkx
gDQ4Zop6j9h2h3As2DIEbm9OEt1Z7RBFOGh5KFiJ5kHxRDRStatSa9vb0bZPIEUCN/lMO15JFNm/
BArgDlZzs3UlbevU1984MHZR3cNstVjaBX62q6v5LuvsBXr5LvSBglCAWC3FKy6p17aSA2dqt2F/
czbkjNtpwJSqvYfE6vYEyZ9xmz/U8/BiFfBHcSVOCXdsCQ54KK5jZ5yIZfiuwfMQcvYeEfloteSO
MDBL/f6RJTSglojwnIpqvfM8RLktgLw88pBamR8dTJs5dD+wDhVrd3KPvVE8xoUHdmNJF5L8Mpuk
m+4zwzs4K6G1zQu3Y8+D+dkDl015CNM2h6FxZvgIJkIA38jxG6zQ0H6olEKecf4+nOU9F/GLMTHi
bfWNAjE8tTFm0BCOJgiotNyKmnhox5IfCayzXWSQQaCVuJbGkt/D51IUVn00E8zAAv4R6awJpoR6
vgdAHdZMTLdcbqCmg4QIpPQJkg3uksl/8UP1aBXpm4+4hUcFEkOtLmmUfEMYTK5d5RKx3c8Ztn/r
ZaKMVkmAszpiEJH+X0S8bEb5UMKHwRLfwlo4ViOPsWsbr0ZZkMiTk+kHuG+TGLzdppt8p+YUEp+A
IBL1y1eRcfyY1jQcQ53/RphLOajrYt+3vD9hkcaI4HEp9cgjWSvzJuigPiEMv1GGd7tmbDcWKy9Z
eofOHV4Xz9TYORcua0pPsiR9YtG04lJCMIhSu6uWeNAB6y6AF9aXisQzC61MCPLnQVTEtWaej47W
xxAy2gIvRdAX66bvqRakIAN3Is2CpejN9TJ4iW1cbkivU8zAfZNzMA3Wxch8jc+uXXldgPOqLH/m
BIZH5M73PK+vqFB7olBImMitpyyflr1rJBhhIq3rfiNNuyTkixp4yMMm47/SCh6LtF6HXnjUNl+q
COLPhOUb1Ba9y11koDHPFOlCkAIxapEXTwsIz8VlP/NUmtELssq3WblvwSSBD1XG20iV2MYINgZA
GSyKoD8jRV+PurwMkNrWskzmXRC5hDiZ3Bs2m7dxZgJKmwPHYIJpyRbDaud77TiPuWJeLkyS71CJ
kjMxMQsJwtmFYwF3fwa4UEQBTEQAGqbbbi21bJ9rjVV8/C5y64M4lAN4wnMCXCWJ+bkBDL0AjYEm
WMujri4sH0+kiyINCUvo+/9qaTro7eHz2WPp7tilD2iSSRgSUd3sCTK+B0gH1uYMaqAnVHJtx2GN
NinchYKsLAvqDgYi+2hyHTPe/QwcJO/LRjg4WGHiYIAMvA1MgP7dwIX8omL31UVc6NICIrucwl0H
6xolKCo1Nc1nXxjuLuQj31VC3ToSu9B9IvtPlZFt5zIYt4qiFPb1jtzjH35uyJLOTk7+vKQcaPM9
cCSg0UVxYsQznQj5P5rkjLVPTC2iMiQ8LusuWFE8RdbgopiZNR8qLGnXVX+xibI247dGgUDzVOAu
AqWKgU4xyp6f8GztzCZ795R49htACbbzrBtUU5hBGTYLqsdhvPZBMx3M1P+Ne1bqZTz/8MK9pKhA
TcZaL2lR2v/xbA5bI0WLn0z9Z6LzVwMJSZVEj04XXsxOcwI7xi5BDXsYyyK59gVCqrhDrjYvMJMw
xE/J9oOsLrZ6a4CHpLXVTMaD8aJNP2abovVO+dln57UvSV0OW4V7nF1oc8/4iFYOviE2L9lrZ5Xv
hR09+io7jLH7hyrvvdDBLWqtd7MfDpFNuz3Fg9x0ifupFwckmMqnjNEmO2J3a5hDvM0yk3d0Cm6t
O15STtGdj92Qx4BtZDK6rHVggBiK+fWQg/0k02fX4r1VbNIGiAxjOxfgubJtZfW8VR1YG218j3n7
kwQmGSkO85au7Y9SesdIhI9T5h5suGKOweXqOz9mgP0BtIuQgM6GrJjXsyYLSmfb0nFu8AFuyOps
vi6wOw0c4Lo3H6O8OivsaaVrILotnpMh/vRHCH38830QlXczCo+K4Xo4mUiXCM4ZGpOFAGOdoPsd
g+RxcIFHR4b4VPUE7IQLTo43N6M+D9vwHJcl7rN42LEKaNBKzBRIsXq3FWYDXuJ7E+ht77LQ6Chg
td+9Mxu7sle+9HUutybgXXS9FC2GPHQWvFMAm7eStnmfM6HHwIENTB+8muQxQXRXFg90fpjqWnl1
USQpgUJlWRow8eRK+P96O5t+nKguHxDSO5sEET9CsT06eLBw7GqO2N8Omu5s1SvnvYMq2OYSngXB
k6LrlyzJBgVa4fQ7wDnta+AwgG5jax/37oeDW5CAPuyGHqAfytfwMeqJQcjQKNHpJmvXib7KIGxP
4GbETvFaQDT+JFwFuYDM9mmGr8uo3tiPHhQB9miTm+iI4vRECgGwh/glyRY/CLiN1ch8CfnKmb3H
FxbiA5qUvef1eIvgt9Et3eLCPY7Ewm0I1S2gXPnzLkzy3yTU0FlYhfjQ7HcD5N+9Cuc39jCowaN8
V5jgE5KKBSfvZI51u6GC33qGmS2CknfQ0Cy7u9beBU1yG63kEs4V+pMkuKlJEVyU1fMurYZt2Rk/
ARbUVUVPFmjnQ4wtPsH6w2rUo4GBP5hZKPVesXW4hcMJFHdnYMaKrFOP3bPRyM28CEY6+Ue0M3lA
ngFXZnTFQEGYn118Gkm3s0X8jY7+RLLCNlN8V6q+RtnE7mGKzv2c/iinIIjP35W8FqVR7oow5j4y
/8bAvzvB2KxaIW8Uk9EW/YVYDRj9nzPD4dpoOKdE0b3WOHoh8jG4ol4a2p9Cz6cgJUXMzZYpyolU
7L1q+q8ulVsLOp3Ps2khPawKBqKz+MJjQFqlP541AS8mAnRronEvKhzvJUT4eFdiSui9Fs9tadNr
DHpdJuXZr4Ir7ohpPVQxWV8iXHl+d7GqCa+Ze0VfjveDKPgVpeGFYM4nZ/SfAPGaGNYi3BZwdba9
pvyqMvcToCoDaegNXVv8m7z2q4N4DaVNPSOH1BhD3IfUqd+GtD4rle+i3jzZlfHaQFZOffNSN/5f
EfAv/MrGC5b8QI9kYlNwWJjhmyro3X0yhOELad85xSGOBtxbEjcStIPmNWGFxhCJFa3vErnVeLfY
IplGBHisgWougl37KZbqN0sduZbucCA/5c0OCrDBcmZaBFo58ZewOlO3X0VQdetcDe6mN+N+Hyvr
1WRWvHHn+NlTvc8s1zoFGJiKmsN0TCq2mIzTgMd0OE+bD1XDzGwMVgphmj+jVtvXzMPXoW0erMb/
dpk/robR/eos9C4JNkZr8ZUYDgQb+ynXzFF7PJTIoBCJOaeUI3eL+ZEtlVUSrWKxMcxs8d56mEBC
JAtWZNBzV0hzEoGprgFQPo7WdTCAMeRB0MIj7d+rXohtHjbpr+GRJs/fQpoZHtTg/Qh2f/umIsmy
x/N1SKK63QeG/eF50d84ZumSM/xYyRT/vA7e+BkDV/bCaYit9ynhGS+iM9THiDjmxkEoWxMX2UPk
6n007YEXlGuzMeeNl0gYntHwOMY53rR2a47Ku+gJWIXtA40FmABmSxLs09vZViySFpnmu0QZx2ky
lohA88oNBul97ucDh9SBdTzdax4/8AThHm1ltbKZxsIDr25xljMFn8errEK1beclt5VDjWgA/9ct
mtvgCmYoWcASoVLfkcfoow7rR8NR83MVAZ2ccGSeBnb1H/mYJ/9lIOlQBol3v0ClPNdc0u1gPcRT
d2jAZq0dc5IbdrxU13n4lXfkRk1queKiyHs2mPKsvCYBIN4XOJv0fB7i4CgUCgu+jpNj1P9gPkPU
gvq35nP7ChG4iKx6IMHy3iVxtS8c8JcoQU26svjSyYxlYUxxagGaJQ+xs7a6LG7ekgXnFhhg0AtZ
icNdbjhf9eyDo+jkr1Ao5QHA+09OMXFJe4hFZSQ+uEbkbtRIwKdaXmMfPXc5Rt+xmcCjNSHJD6P3
KzuA5wAhXe4PEnOCxK4P2qd+S1rBPsEzxmuexYyd6hSxmD52WjA2r+FVFfR1vRgPhWCCF6d3bahf
w0yvea4+zaTmAE4ueugf8IVdlI/8Nhf9K4J+CPaj9zAl2SHwIWEvpBkFgFbmMPHwDa4UV/LaLtpH
hZm9RkdEAV/VW2tJazZVRRE3tJdYhKeMtPGePDYaeQJt7Pi9M/K9YziPbj2e/R4q45DVydZC9Lqm
R9gEpQVTzCFNua56IorK8hhopHNBUqxSKZ4lgn7uI99e+5Y4o7cPX105fhFpkQFCLVhYm8yTkXev
KjpcI6YOyQFPYrxJNkLZe8Mu3mx8O5s27sGTwCCCMs56ZCrIQdW2uqObtU4WUnd4hdZNq+HV6xnr
FGXfULyhcRw6rDJZ25xCK3qZyjFeOXU/3XTcfxpjP0OdwJ/iN7gxEycw9wZnWV7xI+McekB9RcIM
JYwt8ABbwvGkaTPWkMm9DExk2En2R9DTpRhiyS84yItlhki1U16toHV8njSqCq+Q3vNcDpLdJvit
0xxIZIvUUjE5Slh2QSdDepG5vmrFZpUEXSjskRNKbN6co7WEF1aES/na8AzBO1K7qCIZJdLEirBq
3KBeOtYduBGA45+WbAUGYuc9EwHpf3HxY479T2z4Z5b5H67t3lzMjet6KCEdmPxdx/OuEn8Sg432
GFRqpyvEScyybdwqIfGMYU46j5O2jHGcfx7GetJDpseu4+0OlJ5gnUVQQAfjWIQTZducyNVUMcCf
3GiXGFA5SgPbO98oornxpOP6y4R7qYv2T5rhT9QtAqvguaoKNt2Vc6i9+o1RNj5sn6AaQEvpqvTt
d6QX56kvv5i0wMNAFhZL+2r303lMghMg5AtTumJd4vKGEMzJZvfL01Pds7zg0cedsIq6/IdSfleS
QrYOKWMHw2fYX5tYFCNAceYI5rqr2uo6BWxtopZAFC7HtV4G93aV+WwpvK1XeD88VwQhO4X44msZ
rqkO439K6P40TyD38gbtXRfizBK5rxHNDsC8QYp+8i7BX+XKZAQF54JFOLoXfpLTsu3WZfhNG3Ec
lizwuM6fC1ZtRd5+lK4WjDSwUzUyfR3ngNcIcWWu3fcxm9dkjtxsVOTbMLVfeDVuYZNfxjC/yoG6
UvfOG16oj94hviRhZB+XxA/hP8TymjT/HBBgQLafqgq3vRIdmy0dMbDAk0BKOi7sznhoKh+79rB3
O2BsJrIZhQ9yO/vdfVL1qWXvRNnj1Rsv0N4JPhtSSSwuTGLQQWEkSqlgPItB7ihX7hgZD4lurW3q
gYZl8uIhXc+Y6A3OeCxcktEJZe8fAt8pd40EuBIKSXumWMvZKmGOzuAfaQzZIUi/f6eY0Q2W/edB
hB81WwByNc5ZhXk1hnPBXbzHNcPiBsc1DMpy2dOEC+PAmlEcO1b/0vRZuK4W/mZfEXSNby3d1D1l
TlOm+5GYQG70OHqAq02efN5mx6llZJYErXUxMB1uqrz8lnH9bUOAEXNyMAtECtKYTw1c2TlW7Dzh
MPUTUGa/FY+NJ1Hoec0PRzuDsnCR0AXw5ao0O1pT9zvX81ETX74NYgyJRqkfFKsqQiKB4MxV+q+d
8JMWxlOSsYNGe/42QvfjPTBsomcJ8YhK9FmjbraOGX3aLimWkeP9a9nJXGRbFOfQa8jSFMm9sGHh
RO13nPiojCUSIbNKeJuz9mlaSMSjddFp/8gS6NMwc1aTS3WY2yy+Qb/vY8v4Egi9wgIyKwzXEvcW
SiPHeFDEJ3FodDSbU8g4wdGHWGFO9TR9OfSpDxBxBhrL6jrW5MoYIvuTvX0rER9xLUbN3iFvubKD
W9Ciq0nGgL4kfTTnAHEwOA1raYqH1kVIABml7LZTo68irk+Ohl0pLAAHJoc3+GDUrBJhe3gnZ4b5
UjTffdl8Iww8F2MOtpaI4SbyvpKsfAvGnu6M7E+CUc/DhJ0yrh5C7MHrqCgnIN3LtLBVN2MgZYnl
USeMizNioSnVc+T60dkz1UgSi8ovpPQ8Cmm+wELABp4xzGo0AOYhNZ4o61BoLb90xCOxZfu/dygT
9j57rik1fwljrDgGUXxEQubwocWxjSLmRTN6fIgbK4R+pyF06UScH+ydJivbBokh+topbR9bLDk4
Sp4jZZ56dJaU84+FId4m3wNZmhoBJb/6mlX+Dd8DxIN9GrP8ixZjXEsEfBukOKwO8ULWaEObnLJU
6p8qRNA/WuNRdyb8Ffa6Xmwy0ZQsTaKDCKeDVfqMh8yPNGazCnX1rEo/vrAiHiENATIqwuClC5r/
R/ue3Tw40r5V6wJuFh64y2QSHjHrPQ6yvS1n5rEq/Zu6Dlv5SOqGbVSI7UeC+CgLIjgNeG0grBHv
UhFTIZtg3dpOcnMjP9vj8zP3uB+YDC1u8M4Z2n1eoYkNmbpGcb3zrYp3GS/tRvdNcNZkV12Lpv+b
QuOLF+A9VAptEGZrTUHxWApwgLLrPxAzA5Pp6fCHzPmPeQaljaI54RB98CN1Gl1NSLPc2VRv63Cc
v8WQ/SEV2KioIuG9GVdiNpItejr7QFe5iKHNnUrmRYqIy4aoFvo9lmc1TcO68o0S4avgoHR6JN8D
rpnaQlzqFayWEvifbf4SKIhNtn6Gy1GT8gub1/QYcxl25h1NIp1jerdtYvtvhvaQg/YRCD3poB1K
5hWf7Sny2kMMoiIK5W8YV/cCwjnuGQJEGqmwBIWf9oh0WFBBNgzxNoyG9gPdQJO5m2bxJyx7sDyp
LpXGyKPwjPkWUqyJCEiWzN3Z6InpS1qwSIX+DDxz3xucuGpJYSotKKL2zfGtDQG4QP6LgFcZMS8s
TKIq/CRLV2YsniGX38Bo/cqSMGCuDd5G9ZeTu7EDcsP8He9v33rsjYZNEYInGTxx9QNWvwqWmiYj
GUXftO1jkD1yVObGrpLPyXeNY+W41goI5FuCrDZR1p8hhy87r//LElD9oZ7vrW8cGjf65b3y9qnC
ox110z8J62JbDHX5IpziFKX+eqyBaHZ5xc1Lopcu+YvmDM1Ll4SZayI1ddoMa5u4KbQMBBMS7k36
l+UMO0EWF0IPrNe1XkwZ2BJL5DabaZqJLoECR7ZlnVu7Oc8B2bt0XYUNgEgB5kSq1L7P0WivCEVl
vIW0101TRHbiqUr6s09GzynxgR0UHaoYx/CJJmtefFjUa1EloI1H0GGu626pJZjYzuNtLPnyi6LD
9j3jL9KAsLXtpnvLBl3fOaPzXStQGmP3OtXGvp2I9GPbjxJSmOzubO+BVeZjSLUctdXWDJDBlgFq
cSfGIucwSqk/MIT834r2GwpMFaDCViUd9aGN82uf4QpqqZr54lpp7usWqV/pSn1J4bAiZetdgNAo
V4JZM/lwv6aMJSS6YN36H6zvH8fJT5i4GsOVz3MLDefFbpKPdrCXNWR0txLzOFjA6yzBjBkH+pr4
tXHlTyyb2iV8rkrrh8wbHjpFMyJN2IH+zNbQ9TtqvsS+phQkmykmhFWKcO9S3uVRzSLbt5sdheq/
OOFrbwMz3PzfnajahAB7PHoib35yK3mdquzfgPJyHXQTrIH0J/dT9DZ5rMiJGn7nVNGUeuFtLtEB
4aF+zhNSL43Bu5N/+yUCf9rEUB93iJnOhYBPNfJSOoz+t7bDiifFhFKwbBw8/zhG7I+Iajk1aDcm
f2atTrQiNHeUd3126rLiJ9YSURJBD0Y7noZU/5do5045J7cu2tQ11FAeduKD9nXa/LjSkruEIIm1
6NVnoei4hAvaioX73qzQM9vU08OENtU0snHrYz+FjG4TzDHdZkW7m+el+1r1E7vn4JMwv6spKKYc
03vLmvpLlTiV/Iz50OiM6Waw8+ylq+BaedNAt5WyWo7lc5uiFpFkqq2MrEG+oz1ESYoVr+gfnYbg
kALoIXrFaxt5x7AP93AR52PeozCqoE9SoL000/jmFz32YNKKyFt4YnZ0NjGK1Gl9UZy5YRocTUDA
UeKhY4j6twj/TK8A2LWB+9TVM2ykCramZU4AfaZbPWPqUbbcKJOsEqHzh8FOx5Unnedgdhgt1rCo
WDPMWzMXbw76T1fAxOoVBDU3Uj9Dw+tfJU/wMtCOk0uP8forq/+ssj3ORf+czcHRy6zHBswKI4Gx
30rf4zc2N0OJS0A7J4cZuRiCr8wgPjRmcKVa9xoThlfN0yvrZSZzAJVckRbYq+SjNlhtkP570zSJ
rHn5jGt5hnl1JdUqXc44vcnM+IvXxz2WIy1jZasblxzhXhN0HFobTtbSR7KgSbetvH2U2nvTa/ZZ
08McnXMgLPW8NpX30nqTv2OpcLNQim1GfwQXmk5bRQ6fUSM9gF99Vknx3pju1XeRl3JigexFCZVP
ztGsllaVSWxNde4Vy0bXI/glhRDpyPBKxDVeDxKtLGQGjShudQQDDX/khuTPNXmJ48YdkShXxgeJ
jld8iJC78aiRJCvILuhadPrleCafSKxT7R2CorkGyvlFcJ7uDe3scp6yzewFEvltMDOnJjnLGN0L
M5g3kXfkA9bOa1Kn2Zbw8gAQPE1vaUfUFx4JAys9tRUMwdoK74qT6YLl61LnC+nHHos37ihGDRzs
69TFqxLWQ/UU2TwwVgYkmrWPxHiq9J7XsPytfQma26nda6QmkLGEBv/Xu1b9H22qfS6VSL96x+f5
s4uSux8XTH7KhkFep6ECLJNCTdrGU9zBwZidknW5bK8RNqcniob8s5ECrT6HVYEK2pZrN2rU3lWo
PGrQL0RuLVs7mhf4Rj6JhLXPKWz8j6LzWpIUyYLoF2GGDnhNLaqytHzBqksgAxEEBPD1ffJt12Z3
eqYqE+716358jUxnr3lqEohQ9mMTRTxqXDyN0WuXkT/h64gV0rxr7ROVMLj24/ZLA2FRM5jNKGvv
ZgqI0HD4VBcR7AlI19fZxtXotJrMMvbuB3jwh8iZ/hLa5wqnfuqHCQsfWxw/QFcZHtuYpAitCK5Q
LmFBzrzWrVWMM7/tlrOK4HtJkC5fe4isK/5nuxAYaCzsO8wxAGRt/ag4rjEnLhga6R2n3k7j96Kh
WtWdPLU5ZkqQQO4ji35GwZPjD5fYkcPe8e3h3PHBPEQwCbYe6ztBCUD5iIbsy5nuDOMoPqCtu7j4
G/yCtSOH13oXE3YI+6Hs163APkBQR+SnAftluAVHa5nV4tvlZwIPeS9z37xX5L32/eCCcCTM8boU
Vy99F8XiSeagVxwVcisPSuvc6KJnwOkC9b0s5Uc2x+OnH1jAl2au1Meos/Fqj4aW9G1fzzi7glDs
UghHz00HRQVnALDuxBWfVknawoguO3gFAjyCV3iWtqw+oiXsb6hMlbxICDQBuujDm9FC5dyU1FH8
ZfR3EnW5et5phrwOewnx+nRgleI6sqf9fYCeWqLtWenQPjU0RkKMqQ3Hg1z48R7t0L3wAP6cF2Vs
KJez4ndKyuhR9SPDTd745S2KJ3eTPBjMfacsnhnkD6DAjp3I96LPrplNu7uUbj3nlIYHSO9piWI0
uS8FRT6oqXPZnkKgL9uBGDKuWXqLYhe5jrdX/IAem+01hYhwCrBIHvnvfMynBmQoYFyapSayQrxb
kGUzu8GTxj0RUlvO0zw1M1qdcjN1EJUdxpuBBfZedHb6IHEq77GNF5eBgOymDKJub81lfJmW1N/V
seu8sRjCwJ2WmFhb2WR7F4ruR2rK7LXhPvDkGcyedlz3fN2IA8LcU9HRHZbhvUnL7iC0crmCDt3B
hpi3Z3JkbySLeY2bcE2CGFLGa+3xwq57jEnTWDDIILvDbg1Aa7dAK0q7d1mWACHXUG45VKZMr1M2
bBwFMks3aiSqhRs1GXT/HZWZ/ZyNS7wOvNTf0pnX3NU0U+zQmvJb5Yj6wQPfgxDWxjjNZfY7pp14
UeCZz7w64Sw3xbmi+3iTYVl5kOHYPwpLF595m/VHIx3zQDY1urdHjegEg/1xMTHo3Y60ipXaLU1b
5NlKT9YvdarQGLULPCfr+4OENPkQB0m8cShGIOzRUfaNynD0eB1uTMDpy8zCupB67r/b1m+ZYgl3
5Y7H/geL8gj1oDn7+czfYJny29ENwcdESm6vSPidAar3q3o+rtssH4kY2NeetSYOll+G6ODg9BlN
aX3SQKFr4r3sMZ8neew8Y7AAdVq63rBXYa9/SiuEZxhM5a7m93JMEerOZZShperQwFe2ivRZzPxp
K1kk/qe0xwhysTf/ebMHKlRh8TvafoMTDC9JjHNYe68Cgi8VVgGbrXslvvGd1I/jQOzHJ5Y1jmXO
fsRdbj1JK3r0O3+5K/zSOQEKX+56Q+xRTInZuWVf8SpGLQHG6JSverSX14auGawmfXKmNpZ6W1I9
l7moI2IAbU6sy4Dota6XURgJ3BFqGe4nzdofB059HxZlsPccBRuOml3C/T4FEKMZnVVRXjfoGHUL
VNGC4rfIfdsH0BIIw4JlXXD9y8UGoZMztizB4ANMboNNBvbvaEiBrf2ujA+SarhbUskorMEIFsqJ
k47zUFbfUV0dbGlVju8dKeQD77fg7aot0HTVux20ktA+TgD+bnh1sEKm7oQrShkePBQ12RzVye/n
9cjmPNNgt4kJ5K07VO4HpXK9nnRA7VTnBzuSTsCHPJt6O8A+G0UcAiIPyeODncb+QRWDfQzxpnDR
GapnyNDhc9JjD4zadHzIcR1tCNQ9+4kcKRYe/9qswgxXNESRBw6J6zbMvAO93s3WIazJ0t/WWzuF
7MLtogSp6yZnh4GZHPWofoas5Zbkj+7Rhb+zK8Mw4vMIWJEGLevV5XNKBiiv94G0SXJCVygOHc6o
l6HqUD/dgPzRSFoLS3pEKCanjvItbbPmZCR/icPXfAHDUh2SGgRzztfsTOw6e6Zr03zO/jR3+yWO
6rtJhPqbaKaA05amN6aIvfUYWKR4MTG8MQ3Jve+bv6VnhZrCNNlIF5rpuqEJ7Rgarn7gHwVKWzsT
/GEh09cnq+fqYVUrTzzB/eNyApIMn5+9wN1hPeak4O/iNq6oyg6iA7iBVa4DsZrtJP6KUkTWomGX
0ETA5LogSrdOfJRkYZoG1stCAQ7kRp4ZajRbNQwTZY149h5cRp0NH6HyRyh/+temqcJpfOV8mXIZ
f3wfqwBeg/GoCQETzc3kzuDB+OsDt14PpWhOVolDlSw0YNJWU90ce0yp41TrI1UiFLLAfi1e3ca3
QHlPyrqyx5ev0PE4B5Y9WJC4GrujHkBORWl0tUz480ZHGjlED739RJ2U3rkubi0ebtGwCyUeyKmY
wx3ZyvBcDoW4GWT0mxbVv9IL7Us7sL70rsru8JIHSOkcxIfEfolaJH3ILtFGkpPZRhpQeeuLdhcP
5XAqhzJ/VHF0R8/fFTLWx0evMAP1InV1oqfBQalx69u0DsxD0sMgM5xEtkoY84jdAm7BsoyrPoGS
CGadXdYKijc36e1/MpbpYzZx6ws7ONU8t2jh8H31kbYhsl5Ui/LY+o6TrApuajuTTOjmrJ8QhmTC
8WDg+v5YDtxWSO8mqzwM2q1OOsx9TsvleIgdteZ+3x84UFj3k9Nyqhsl3Gd7RJppY2C+ZN3mG1Iu
ESRqzGZ8OtLwlzS2xO5ACUzVYYfpZaD/vGBAPc+Wjs5hayf4SYBlF8CFRlt09E9a4/QLOptMnWUP
hHxHqXb8Ow+XHIjCGrh+AWaygUe4jfmlk883DRWynQ+9GDOeHVbzvVVEDeDErIA15iBw7ugHG54m
VdMWk4DLsdi6nnHjqW1Khe5nrSNWiSapH6Lc6JuWxqR9y91p2YRByjEqoPklDxIMFnUenlsir4dW
MrVYBcEF+qyC7cBaTNpH5g9Vxu/Tq2ZOPmUDM9Be2qMxrTg69gy1nP9L+RxGrr1JVUSh0bjUD+NI
uClCT3qIDBAow75HfYdMkQ8SHoDAKdCsQhqiD7G9WGuu+FiZJuHgqh0LAYzbdpavEcvXyqIC573x
aGjFkcMPyGfyoC28DD70ZNTBdmih3ltVEH9Meg527aLET1EtemcPzkfRim9T8PBxQtiqK2Xr/obR
kKIXXix3WW4IdkUZZQQZXXAOHLdDgFB7zsrwml2n6bQwcXIO5tG5C+xq+hdDinxte8Tj2DKCbGj3
oVMIg8E83JPP7c/Yr/RdzGcN21cjt0JO5T7ys3TXjfMVc5VGCZqjFR0hTHWvdUevjRrn/NHkIy4x
JwhzSt2m4lzQ0cJPwa/1HY5/KgdpPmrWrtO5dJgQHuNiRu4kxcSfCwM8ORXZhZt7+qgRv7kFEeAm
aJZQQlV1Tz03UmzQFpLaBLrM33hpMT2aKAhvokEN96Pm/LmV9oKFw3JopEOE5GdUGseGYiT9y2By
+miNb+Fs8+bpPIrcW9tkwakRU9Z3TGcmCIacyzPYA8/dD9ZsXag1Z9qWXktdWWqiF39SsC5Dj15m
3GJnhgPvrnU7Z7Mwq6wdCbZ1YvDYNn2JP49wnLWNQbpTvL1k+3ZQV6Ruxf9l8rxjjHPrgDyGCa/2
EqK7KvEnPOuJyT5DVj88f9e4IRSijyX1qgWNa2nOBhw7Hz+HkiDel90ljaX1NHsLY1vr8vki8dFc
ZkN6Snat+XEmzdGZuNlxHhJujk3KuXqe0l855U51UEHKSjukgDNWjcMeH3bhfIsrBZOtl17fAIn1
WbZJhqiSRuNaIR2/491Lf0BpzsEqyTxDL/0S0rI2FoRlVId52u6jydsPeKY9VEU5fIBLlb9s8KT+
VGGu9nKdLHj16Bt+irn8fy2Jrx4ma1gu2th8iFLow9sqS7HuFYt1cmwRHdKBJnXHaOdG65iyTNyE
3Xs+UwptCCCS4hD+C7EP+72mdeguUtjjc4c8CGjthN0CuBI6roS/aje83C3O7/R5M2VpeRvbw3fY
zfFjnAaMsTYVVTrIzTuqNuwu0mLWZa7x283xwvdatzGV34EwdCVqC/NFn8POaCYXZjIzc+pF1s7O
8JuUPCLJmBZt+rFckx45o/p6Eqm9Azc3MdHbLxmD2UaXk9oGUlHGKthvYIVPG+0mXx2w+mODs/8x
dtzhdinL7A9w7pUZqRpKk9ORLoa+uC6n6djId9exytOACe7W6e1xE3L6ObZDDNM6iZdvC9oPCAPo
kZ1vinsTZcWLgHe79nJX4bm8hhhMhBmlQP3mCrJMuymRHKF5Sz0VihbIxp9DGunQ55l5uOx4g3dY
hFMJDDA9zqqR2SbiNoQEbLk3qETxbWQ8/M/gZx7xU5sdJ03zqpcyOFhz5219a5RXMkj+Dy+Wv4+a
gCl4EvKLJHvxkZVB/zJ41XTk+4pujNucI9LYfbZJicblw28c/C5zr6MQHCavoT66KLuTVdX6MgT0
onWxFf3a3HW3RQXL2ChZ3eXsNDbLvL/cqoSzL5c+8Slq68PVWbjhoYzksoy4lBq3AJTc1NmRaN/0
D5NLdw6n3D7MoBBWphusTcRWiRujidj+Yca3Vf43pVewVhmlxyUCsduFHr+ieCQlUjAUY5O3T7Jq
01OesTljGwU7qMh3cYdzHpoBnLc3FNMKfD8HPkTDm8oVQFbSWWxUhXMJvYBYihX0XLHk8NtCUxZE
tjGyJyEVAiVn602NjWVT9Em0JmZwbQ1qkKwbOsPhyvunYCm7fe14N7WbQEwPdcCDmDse2Fe+d4KB
Ym4NN/2E51JQBLdIdNNqRolGPCXcZvF9XanW7l9QS1MOk5H/zKGp2rm0RR+YXLxt5dXxK8s86Us3
4hQ7/tR1EeHkaZYXlqjfhTMe8gSv8Zkl+5zb84thv9jAZVi2neNkHMfpCfIyslS0Gpn9tCT6q+EL
ITUG0BKLJl6ngspSPRKojai9fSjgKOwmu4rQMQBoDwSXTBTGTC3csRQMmQ20gosfeSAGnVGfE8v9
k1l4rwVnjAjr4kp35KebCdcFNTDRKQzjg1GOfQToITEKsVhFHtjasdMvsw3H2hFY8dHu2pOuZtrn
SPqT5SLUsCa0DeXJK5pf1NP0qaha+cmNw7obUoIVU5ky4nDiw9R2FBrHU8v2weVeosG4yl2Dk4In
LN1XSiUwC5T1H9jeZN8VAR1DHCkOvA4fDNDIdethYs9nHyig51bvZdHkr8x94U3qwngo+hHfhgVO
aimIHtGfZxCGrfQGixyDql/767j2LolaYuwFDL8uQ8WuC+w3/qk/5aLf0njgPcsCftCDa/bu9QA0
hdKiDlun+9YvvIcsK6FpRTLeBVMWnTji0N406Haf2tBsuA9524V81sUqtbPiD9FUSnhopQILRAsC
ZjPGYB6FhLZJGdVzRnQNfSrhd4t/InzI0Bn20RgYAB8oAIu2A1AnnQSKVBKvmRqs2FaenKqYEwF8
ppxnyNxguqFY56emZXCL0+QZ1TAkVWMJIo2zzZ8eht7NOMbusZpAoqwSI/jhk9iF+pwW30tJtR24
LtS5IoBBQERdfPkt238308UWjE69t5hR1hgPPWh/jrpX7ZBvudqN22W2xwOv4olmDAqsJkMkedHW
TIFv9uqFKj3MWH3PtUVlo+oJv3qpAapgon7nlRDP8jgcMRf2mBM8nhrceOMzkUUuGh2uukgH5zHo
H5cCHlQ++Jgi4mpilCf7sOq1H64rPBR3AcsHN6NEtfv42nqmZrDTVOn8U9cRVjkZI5c28qFnjmQZ
n+P0TMdBdjN0NP4EjWyOg5bl15RPCfsgdiKwgZ33qMUETmG05Ykrg3wyC4eKEqjlVvhF9GzzxMEz
RiAvcH31zyKGc2S7zo9jQeym9KfpHZJmQxGDM7yMHaIRcGxQA2Y0J5nRTcErk3W+4aX3Iii4OSeu
o++MzwI9gESEr2U793Ac2SEXCgO0ttW2H7SLcpyd3Gq+LZSQG/xP4ynv7eFO8cEjFuhRa1Qk4S18
SFDeIRiHmizaxu2Sv9py21fAqO0NHwOXpQ5AUr2UE71IqJwx+gRlNZ2/s4mg3vFpHyF2t/IouI5F
NrDxltV6I0xlM3sV3SmobMbjMA/I8CZMNXvIQXjwOps8TcF2bscDmGJnTB6cYC5wkJiC5DcF7VZZ
zveRam/sNoa0aIu/xsdtXqr81i1Kb5eHY34EeW/Rnmfnu9Ztm3OvNTdJjyfxFX3q7wAS9FzCtXUI
1OSeldW9tCIbNz1a/IpfLs1XwfwyUO92xMrDP6Zbn/umj0jj6+RSxyMBBsLNmLEEf2mlHe1uoCrG
u6GplpNtj9MmFNTEggUk7RMSk1BY8Z7qCsdqTVQRITUMeX4SUVb1wE9TES88oCDIdauyD7C0/3RV
RFS1ya/cEQSQEI2ogcDUKfkX2IHQLm58dnmkJyImXs1ZIU3ou4BE9bWEQ0+XS5dQeMyBEG2roDut
yu9oBCxxffig6Wu6hrXOnF0+d/GuDp0fP4oKfpoqo/JjRhaJ568xs9y7MCh+yQ8nXAs4glf8M2zC
Un5ZXFGFSCPcuh46Y++8Spzel6SRFHVzAjxj2eVdlEf/4oTbQ2W77XOQW6yuQVlcsMJwfliyfzMm
1EdDaxrQLlwxsMGu8hktrEq0/VupJlBUJTmWdMi/wz7h6l/N+KfwQg9sJ7X44Ifjs6Tq79QHTl4B
A9knkPWfwNyiM804rwbbUk9prjj5JVx767KEBnbtObdIjxy4fBX3fn39c5rl2XbUDWY90tpo6ttR
UJCngdRtJ1wX65ave6ms95j4zN7if4a/DWqq6g3JlaWr9uMAuzLyu+4kcJ2vRjd7c6+/f3Yrfy+L
qd1g+cP6JpgTYuyWObDctQBVvdHzJO85eCbbNKPceSyrZRd7LpyoMQsJC4qUr1gqaPdpdFduK8M+
kKOJHFRJ4q9IquJm6rzbcHEbzJlj9iDGMdplcB64PiV4Oicz7Al3vGau0Fuk2vc2ENQ1+X5+a3nw
2xvHKWiFUzanAIXn3ovuUn4g+9mFCpwV3XV4rNQhRqM9z9BiQCyq59YrnkJr5AgoqxsXKXiHCEAa
EYbKumkoSueEyHQiwjPZPmz3WWLfOYt17FNQVfVCJMvK3ovlCh+NIGOLeGiIttKLmjjuLy2bGFX8
a91Gs3DSJFR628K728bKPLJtgnt0hoiLUY+JdjTVil9siaerqm68wvsp5oTDVdv0W1W0wbpasAto
F0ikEBBoaLkQLBy4U5KhGG4JjnVHu1vEBwM6THV7IoUxD/ot7pbsl9MajQIiEjsZT0fLKaFOt6TY
XJsj66QCQbY6MQe/41s/5XTRxMPU4Ief+LDRWn4WMSqbH+hih8CiAF2AgD55skRo0siYnn21ymJG
gThWse14CzbaAL/mmhIGa9cbQRwWNzqACFNuUYNoeWmr4CLQMo6AxgSzLfcB7N2P9FHBEkRoQFkB
pjGZ7gu8T/g+9EOwlUNIvWBNhVcZ42PwZ03vxlwEF1sNZL9gzS9zWqBbAns1jf+jHPaEDDLiJhnr
8B+OEJj5fjWdSfng29W9ezvP4ZvpgYmFThu+8RQ2G3zIaiNos8dslTwhmZLB6cmzr+qpk9zNuYfa
jhXwUKyG27qxkMtLAeUmMBkCMqLNCVct2oLKuMezAfqHCv7ETQgIlkX76r51qW31QN3ckNMl2Juo
7p3PCsTFKU/0iYxDPK4akNkrAHPjrQXPaBsNZv4JR9d7rV0+iHEqJrkPBQ0awILsS2cRwEvK2Hoq
LLI2reV3P90QzxvSgOGa31RwQ+UNl++FAt/viEqN45y2jBBehQYliXFRdMbRqXMS/xAscri4kgR4
P3Nn5InvPnWdTo9uUck31688fC0R1gktu7uiUPDp00JQOJ8kEV8dlwQWy9+MwGXPnAM1LZM2BNLV
FETjXZjL8qkphuRrSgO2Y9CletWSDEWKSKYnir3ysx1V11d00a3JKMvbaCmxKYbN1f1kDfFFaFf8
oDJ5n+AP9RZPGB7dlNSSO+MVypOi5SKq511g8/Cv7Mz7q5yk5jADr0khgLJh0snBPC1zEu0UGczO
e1ca75Z+ecQkwtRHU6tuOnmOlQzHmGJY0ks5RPOeDJovuVPEHognkSbytuGLuCmrXt7HfdttxVB/
Z2rky2dhefb8gsN8VMYvE8LCpivDXdHCXGn5huz8MIuOVsVykvdN8ZpUJSUBVjf73VqnqnvDBHI9
nCxy23h82oqh1yeiiz0PS8L9AEM0LyVu1Nso9yKI4YLmd27mvNwCepJr05MoyXjqPvbaY2LpyHY7
oe89qiAe9prSiUuGT58Px0Q2UPNWXCH/D7QwxOOmAXm51Z18LYsy/EgVe2qNuZ0tApeB2zhf9RAV
RCCa8a7veJ8u9YwjP0seJqwohCSwSdLkg95IWbYiwYX3V8fBWo46WKs+5QxvBufg8aZYhWPH+7Yd
xfsyBTGqj5kIvonvbIDYicNuHmoQacVIvCVoJlB6o+LbuIfnZfznUs+48BJI3kXRvbbOMCEWRcsN
NUrdRwzBE2sUCt4cOn9Z4HCE8cdhn7SMmAhsE8J26lzqsiFWZ+ro0sRLhrJHjzVMhQOYircq6h6q
EXJbmpbLUylgXPFTSpnsI1H8+Tou3wkr+lxNbEKefAP79sBZs97Q7WQfYp3Xa4Pai7hQvBmZupeu
RJcItC9PcpEt6igF1P7WDlij4ZZxlsfz5DY3QsY1G52tfeAVTb5FaYm3sXQKqmzq6ijCJbzM/QhH
ranDzxLpAbdRf2Ml+aVmEuym6o6tg+yU42A+dmqbygICPPsUVOuNXDp70/QTP2AYv9UqcCmAKRlv
btvCmk6zNX9Haslekzqc93nmTHjIcOOh8lOKYvzpyDBAty05ng0KOi6hPmeKhfOx06P7DU4kPUYJ
+SxkJlDUNkVZrBR/Q44/15smXolJ+ousUW2pJaN1ghjMpnbwvc8dObF8dJ6Y9H/jqE82oLysFdcZ
OnVBzXPQMN+224OnLZOfQbb+C8BR7FtTuqylru/RtPS9b4+QiJaKFBpHV94Jg92xpMehBy63D7OY
Blq7wpHnLJXNS7wjzASXhn/KqrfEs+yt8mFmHeHKQ1rpawEJRlayCUK9bUfFr7bmxUY0NCAwtyF0
6L4FLYsns1xFDY1nEHUeXGSj61wp9TsVAC0SVaiC6kQ9hmxf+bMbmok8x1x4OPOApdyGRDMyaLqV
pYh+3G6YXwOn+hJu8x1XcAnmOgn4YMoW+ycBydoa/7mGEfcal4Rd7XjwLeHC1S58DmD0hkRYF+09
SdAtzan2jgfcqb1SN7gZnXcv52YQNVH41rkm/M3lAGc4wye/x8Qx4feNJkbrspC3eALJRDKIh3B3
rj6UqFRkQUUvxJ5clfXOVjdffGWTGRp4DIwDVMHIdpxTgHj7YNuhJEhrAI0QLb0drmP8Yhbx4ruR
szWOSjdVS99FSJknNnRLPlA0T4wScvMHyL98Q/1NdMrw6G9SWuSZ6Gl58+Yq+ZzYqvgN9qwJLVWf
6DJDcaeq3LupfNPyjvLVq+UV/VEVtreVTjr/uklu/YNf51yWRhHd9X1ra7eSyC5Q8V2D/NWuHcZW
bDailtvY68vbFNvQW2DS/mI1VXOXljkWuXag1qOjcyxZz25kTztHuMMzxieQu2i99s6GWYnWkoj+
MbCYv/kbMI9OYuJl6ObnKO/8zRRF/XthCv/VLm37KcLFftfSpbIVYY5CMUa+vabJhFmY59zC4dl4
v0B05C4KESgb45Anbiowy4OYXmF3ZvwqymYV2ywoK/qfoo3yG26AWYLRATtVwQxaY5gzTFZj2F8R
Eg54Gtt9LsOWh4zp8NIm5jstBSBAl+xGQnBkDJZmG0DVwacl/H1nAZr2QdhRoZRmWAqMQwCYoxji
RrcX0LEvyDuono5NYh6wvxP7Jy/hN7zIBZtMVEsuRwU7mOfwjG/VoTPxa+BPJ+eKNuPdQVtsPbFE
LfYDDBfUIs9j0wVo03Tdhxm7F2/y0eQWxuyyGfmGB05M+ARDeGylQJTdjHtVBXVpotkS/akh/2O1
H07IzKQXGtWy2e95hZtkVdv4pot5uLOjwv0tKXkBdJ4/zhYHTG8Z/lHCRBzAa99xjjanhrRKibCH
M0/ec1fGZc9lcmXlzYvq5XQNUTrrfs5/OFLcdl08rYZBMRcBS8HopIdrSKsqD2Uyv/RSvXmYbZji
nIRvgDM944n4jTMooXMc340RRV1RxNSKIyvfBTok5tvhicyAJ67aetkDkzmWdUafOHfc9ZRO3jrR
AxJ2FXwHfTQ+1Dj5V6GveeBVeNrC0Xib1nQ+9uompi0XSGtGkAYeMygvXXv30VLpNzA0cbVj1i/2
+SILf2Vsq6PWOgt+XU0M0VO62rU68EHxYVjOgIY8DKGmyCLq9GfSRP8WL2muSUfKgvKcZBhBd8bR
kPFefRCnWtaxhAFRSmxLcItxv3ZjdMUCXOtym2Wr0oXmVqqWyAMVbE1XdjqOAEK8oAf9XV5zBWq5
dG+E9thJXRCSCs1iZVMbs+mESz6vY+Gsyig8YEiDajWCSqTPy14PWQVnACct/DBAeJMLZyyXf8tY
U6ZGals7ljiRjGaYUMXVtSQfZL9Q/UGDwh6t4k1O1j3tpB88gjCRakn+Pgi/GUWWjebcezPGoLqH
gr0w6npYu7ylENFrvGrtAyardhP180nGXPRSzfk+8j7dIn1kOO3WcVO9InYRxFPNBWwzXTed89io
7B7/GY76dibEE79Vgw0DjBPWFKAzcFvcYxEIVmGK09Ua3W2TVM6e48rrFPFbWAY2wLRmgpoqXKVW
X32Gfu5umJVK0MijQgxQX0oX71Vs7UeH2vumw4BmJfo2CWLcVjGhuJmlxS68ZxOBv3MjBrl28ZwV
OYV7Mxh5SK54R45b8JEgPvQgwFnieFsv7FGWp350DrKAYZe293r4gWKuT6AJqceJr4LQtC+HSREF
Zcf1oBCdBpqQL0WFBajlk5BUREjwKZ2oRvnNyQBwHJF/DlPebkCdhYg303QI1OCo+IDdS8lVzbH6
L9OUy6G2W2vtkrw4UwnhgznF1u8U3INUE6WQBTgHr7LArj+qQuQbZkDkL590QSWCO7m0sKS7iYte
GYv9Muh/OCyP/NKqGw4a3OQzmmEcGRVUT+Jhy0uDwO6Bkg38lnwcV7PUsv/VznQkqhOeLGmbw8z9
d7f4ojvAAPcPxEkqNvsYJDaPs2drvlZzzPS/49WP8hefwOGfHbE9a+PKXSXs5tgrlqqsgPyc9iPe
Ny7xMGdQ0PyBR7if+Ck5oexGDWVwrAJgJBa5Fvolri3WUxKiuXi3fsuxocz610VPl3mhCEC7HP/c
sEH9y6wNCWpv5xQRnx3do386XvWSGXs6NxFeIOUBWJ4DzaWkuYsyLojWYsIdQaB+m3kz30n4NuvU
cqd9yEkQEi75LF8H79HUNvspqQ3sDPOEy+oFA3J3kFHfH2WniOAumjOTH34nFQV4fVKmFDTiD2CH
plnEy9rbHrFg64fUFlQkOXl0wHnRZdY8ajIWN6xAYlekWv1WRQUHwS/njevKZJ05s963QfluM5Mx
D1MoX023QoiHsc8raCK94BaD3FPU1QP3Od5AYKyHnqMciAmeqVGi93nbcBQsHoRw7hsTABHinUWw
uMdLOVCb0kOaA52iTtiOIQX5V3IL7zp81G9iQoZbHGlvcq+/lPVyFxWNvyu6ZXpaAg6eqa+v1DJ6
0AcbtEk3KqqX0S83ZgniNXKuObTAndYggO+9svWpNpK//ML4DyNZcZm1v94cXWgFw+qCWX1lhzw0
OOe+UFRxUVN/v/gQjtJouMu8sNo7YBSwo7/ouceZrAvMGX58u5hqhDmcmm1tFWypSfXMz4ldocKF
OF2bAoTwNaPgcG3iamp8d8H45V4BrBnHIYqC/eQk5vK7j7k9oZFHBxbg+n40FLu1rm5vcJnwGFqm
nrBANx5zHcXr2oXzOIoxXudXKM/s0dMkKI2F208prbDyqxljSCnNTIov3AM9Zv0mfmCrITtlOdl1
HBZnCxzreS6R/+wZ1B7DoO7uB7jmQkmMzVhVkTRLzKwM/fRmsptnQAzLsVbf1QyTvMEDuPKvYKZh
aby/0kKm3LrA0HkteFxcxBD80hX0mkE53mEoeZ5U8azb5EBh+kzqtDr2bCz+PqkkqBer93+ipKjX
tcwoBdX5XSfHf1RHXojHQubESYb7SJJX64mc+oBElxBZWpblAQsax6nIujYHFpBkhUNofkn/+FZj
xulSepcmXjIKQ5rwMMTK/pLXqFMEoLAI2BIZutgrcAWz3/4Q7NgLU8PV9rigVBb1SNfa2uI/Z2fS
XCmybem/8uyOCytwcAfK6tXg9I3OUd9OMIUUou97fn193FGGQibZfZmzzLQkDjjO9r3X+pZND6vk
5CwQn09d8CvTqhdipaime8ICStGR/oIzPenrX8RcU9sV6H3SEjW55hK5Hds+441gniLzUI4uCDcC
l+Kz51qYIDE3gZpEKNL76EngyNvZUvGdSxRefEbiYfiM7ALHdY3ZE1UM75c1XLgx71jnNtrKH1wd
G6IW7ssuO8V9fjmRUcswIlnmJqTgBLVmnXb9nsQX3aTZLgWFHAEVSBnvBzw0tvIT/uzTSS/U2zSQ
hKnq/sIoCLUJyV4cxv4c0jy+oGRMjqRVgdepLJJ5nBbyXyNeNYgYi36o7Nvcow0YZj2YGSfQ0UfQ
IEGT+gupD+o+v4wWY5vfeAjLGahh6WFsSmVqQyNpQ8n70VZ4D804hAAwHltdDDt96P2llSmxnnEm
NJgytCPAPtD+cDybpjuVJk9kMFNCGdpH6tWXUMgr2BgzLdWvMhLCk3zrpiN3llk8AsfOqJxlLTzG
r6P7QH83PRjDeAEdBrUiWTl1HFT47zzkKTEN0lxbFUNzje0hXVGeY5iK5jNDTzUMzBGDBt93fLI3
6GrfJt0gogvL3oHjDe+US5RmNZCuNcaUpxCgqdnDB0t2HzZyVtByiVhaef+bhijfQoUUIjZm0GZr
XYeSBovS8XTk7Zx72/CNyAEabBgRjss+BA+t1czeECd/6H5Aa2f86E1n2KF3Mtez+mphVT2niQTB
hlcHyW4AzLYGQ5PDDBH5ZirQYVlVdqqaeNzYlX8dgOJlr2CnDlkMHEbA/htj92TKkjxkhvPrYarf
2WqwL5oWJmqm4quiTaZdVFB9QiKwYCQudEH+BfI3GDddvmwT/aYrLM4xzptdA3wzwxICLNYkVnaa
4aVMU5Klc0Sw/UeaaMzgMeiJROfMZL+kDWzuOndwb4z3dD3R9HVPFKLH2qs3eHt/SZo4qkGd2QUc
b+qJzkxXpy9D4dFb5tvCn5OZd4iYpa4yDFAt85cgwH0NyWOFfIloNmicu0JDQpvO8FyCRN4Q4p75
HF+XHTm3oWouBkywrjlVm2RSLz7T0yUK72TTGf0DkvIXbw46EVMn6D0DcHANCgNl2f6mL3wQve2p
oZg9MMUC8pENRMqY70IwjkzaGSnby7OTc2ZtB/EghmFDBU3VwY6TBtWGUpADk2fkS+ZCtJN4hHo3
1UDu8mff7O9Lwny6SH/xO/NJ5bStq5GnhjXoVyW6pxIEjR4xe6g4TC0zr3+tR3mXFBIqlfNSlNGr
p9Urb0oPHaoAA5FvkVm7Mmnu6yj/FZOltVCtnaGwVBW6UJLZRKNf5BS3wCE8xKSkFsQFaF/q+A+L
3Bc7ik+KK3OILR8mk49SgZ8IlA6iaGJsKOpHGgJylwiP9mbYIe1PK0LE3Nmkgr5m6LLoUEJeaNG1
LdVowMWTpUd8i/k6muA4XTu5zQKH1Eyr42Cqj1exjq9oSMIjs7X7IU3cBfsygqy+eyBILFwCdHyD
w0pca4QNWqXjAcbvLPM2BmrMxKYpTAJLh/4yxRC8nDzfJNiH80RqyGbTNt0HChP0lN2AcAhdhD41
tzl+zdPUNNvEn86F2dwnGrMi8kTPnEN/16TIMfihj2qU4JOHti6XRtA6UOGnR0OZV4RN7vLEgL2f
SlQDRTxt+Vj9VtXsESmjB/IBOIfrwF6TGvZ4XWzAGO/qJqr2qkRsHbg+nBFUFjaQdE70ZM5o6W0h
kn0G+xF8nfeQd+DKiSO+M7BKUIGw7GGV5B9ku9+UUlJ6WUU0N+5bvIpIk9kR3ebajtJ9MUeoe7i2
Mo/oAQum/6y8rJjwFC9hTspmBLOBxvI2DryKWJdh5WWkAtkJAadVjOAhSGY14HCOfTJGvU6+dZW/
mRgYrAKjrNZNVJyspOW/Md27PE0/6mSE4J+DTuv0Sx+EAqp/MmINT9yKAUZXSL99HEgRCgg9Qat2
S6OWwRngjUUL+gYYIC38vrwVYIA7aVe7zMoeksZQDyOk+SXW4MfY1+9EF+uwJbpsF4wogmEeTGM9
nERAkt5AJuCiCTgL99LKYWURKY4yDGUXpnuC4BYBcFAgbla8Sa30pLXxWxJOkCiR4FedfGI334Qc
LRbYOudMVgqwHLBg6YoLWOcHM8EUmOqo9nPgF6XT4YIoqA0IH213WVQdif8dn/W23GSVJK+1hcwJ
xkQSw7bX9SI/BJ1+IU15r1zcPKSeSbZIsyStbJpI3xwt43qy1G3EpIjjDt+JUQvWVhcftVBdQHR4
GQesOrLwP2JoRVrp3PqkWtOOSyH9wLFKI1jjwC6PhGlTSKS/Nd+IN21fy13fwFzWaPrknn7rF4QO
qZHA4cqL7bW0KBJVmN2TxHbVKKUuykSU67Ry7tH9MkR0sx21tQcTc8LppSPDgkhDuB2rfH7MPShX
MBBwlbO2tVABRWcma1hnzWblSf2GoV396Fk9nK8O7Sj7sDThcGTIlqNq+BWG4hwQ4kP8gJc/WDX2
S4t8teDflcl47zMLp2gts1WaD9mmsgiymXXbRXvmIH/SO+9GL2piMSzzLCTVEBOxZMM5+uxmILXq
Mr4KTD3fVgGZZRyoLvt0emgVc94W08IqSZPHwgt/M4lAVY5nn9S+9jAVbX/yE1oCYWjq0HvjM5AR
ZLgjhu4QpjGj1ssiBieronQrQw/7hFacA9JUUFvOrPUpPBqujeqvhgLUIpZeIHW4MboJoabyCFON
gE/4mfUbAd4RjcVZ6tETPXLO6R3wrhyNYdy/SOZei67QXpOEWMrGzC8Bgj3Ltj0Pyn2csXyBjYJA
n8ytHgK4irpsHejqRTKnX+m9S2/LJ15V8d9V3iuUli3wdD7blnWRm+2bqIxL1bdvrW+wkybpKxHJ
c1IUQbEMZKor5DG7KtEAuDrtglBXRj2x/UHIU7Vsi+YV4x2lNykhjHjGF6Rom2jArRfp3inv2ZTs
tH0tov6uS4sVmQjtUpkYhQtVnWusWStgG+hDgwz4uX+fBsGVO+ak/iCHhzpKeF+PJSp23ouIx1DG
NaLu4k4LkkvMDfYhI+SD9iEmfJGJK0P03ali8BNRzx0yFNNI77qSiIH0rijbdNmKtDh7qj+EAyKU
irE/pak8BL0LCpUGM7kuQb4A2nhR6RElPzeeJ0GwpN7dkO15iSGn4FBTX45pfsqSKEXJSfcs9/aI
++BC1tGzNdCNU43ax23B7B4+/aDlgNjTGyuZxIWbB3dMdO8ap79hhgcsqDGpwDVJFa/VouZoM5jH
FC0NRSLEQTijv1CHqZXQBJl6xXgCWtyiwjAuAfxAjDDL5zogIsmr7pGrP+WYaRdNWJ3yhMlyXwHp
VDoJxM10nQVUusUQIItLvOsqU0/MWR+z0dYPQ4piAUwYXNR2hmVOxMrY5p0BqnalCbojVWoMFwyr
HzA1XJF1w9EcOuJKYwKa9O6ulSVhBbCAFh1MqsH33vWmuQThnMz6GLAQRPk8FhYgj4ZxydJucGZL
m5kW/wjjucTFktjoZmynbQAJ4FWkTvF2VYXLXUvHaZVbAuS1Acah7Y3bqHPVw+AJ7Nuk/7oBwEts
QW+pZxMLjhV3Mbiju8XOwyA4K3bGEF8jlEGoKDmp+J2U1BOAO4M8d5eJNt62pXsn8hKilhU+igYg
E+qBK6kwKHvFL1sOG9Dk2hoSAKYyn4mjQM0xWjH5ycmVXvrPoc8kobd4Syv2jeWUEn2W8OXNLZ3m
APUwIvQZvdvEv6bcuEAJ76wjAz176KEMDT2v3jZGQPBwYSLVc737capbnApE8bQRXR2O5wDH2/a9
9bEuiE1aMic3IvvVj0qMgIaEQ+WhvsoG6zT3M7Y0rA99ks6rd9oPOvE/E7w4l6mtWwM/b6bKWsmR
gTWn71OdMJwf4dDwst8OoS8YYhqvjuyYUjjyCi7KDHPgthqaIR9kFBwZDtCfjxyPpHcYVLERvhWu
7t9zQA8XZQ/fnSPSuJprJWjk0T0Cw2mXWB0Cfubf51EapJmVLpvg0L8I3FqMvrAtVIO7iauaAtfy
f7UTCSl5oplb3gaAIklCSJS+qqL8nnb13iPEYEue1bAExO5sDCV2dQQBDRcAO7TKDXcrM/MdHfpj
MSkb41kI58QAxY6slKlAYg+MuWhbnnsxPdN/N9clVi/C+QDdtEBWWL5Dt8OSRoIkg/LXKh8fAlo5
2wbEwrZ1Zo0ZtBxRWXKnS+vU6pR5yEVHZo14z0fLW0gdxYPmWHIpCwajMg76dxJ21rVDP6H1tBgo
sXPv0xqiPiq6RVyb1hprG9vp3Nca2xaEyOQPFG/MZoNppmYwPSYZkdqXCMpH8m0IoM4kkQrjyPfR
js/hrDK1QMdyPk6KDe1BatJmlhf6FOkir+5IzYnXdW/pF47vXRFTm7CgcWbz4/LLwCKlvnacYttk
1pXeNs2dhu6cA1m17zvYP27Zvw2V8jhrTO2t58pd3sQmBQXiG8cJdhUD/2s7Q0oZJnaOek0PaUL5
uAvCSRekhnvEzthEO3hMMdejrgPjynp119YM1vQgJfxjcPqXSZHSiBqGkRixbnjpJ2tZ2cRgNJ6X
HrJQu2PnNxe6bVjrUSa3lky7PUMVa0tILqGCBovXBi2+LZk3EQFaNSuCWOjvGe2zQJi+GjVuZNvN
xA0uVLYvRdIDsuxhk1UlZmbl4JmpOL+kxMcyD6YFryMr1WMeXeR25lYh3N7hYEEEjJfYMcaPdLSt
2ybXw5soCORq7LUb/98Zq1n+2Btev0oTduBS03zs6LlD2nNLRkbTFDtf1emN09bzqQgQjN3eNkZ0
nXXpzgoteyWQp0J9m7inreGuqE+SjYHGdtsJ4930QKx0g/nONFDNs4lpmyQSgoT5ixIXraFbJtdJ
Dtk5URQbfGm0bR9b+dJCq3mE5wccP5MmRHICh6Zi1JggZckyQmd7C3KB2U5Rz0NDJAXuoJ07GmKr
3LHOSC5L6sDxzqncbm3Ae1rkdXrATo8qJqccKXJ1i5ltBrr36OO0R1jq465PqA1sxTfMDWmxF5Ug
EiNr7u0h27pe7CxsV90AV7rHclIe6Se+ttjsvSrb5Dqoj5Tw2i5kL2ssGF4QpJDazkYi68Z2NI4Z
HFmXcWRvyxJIS94cyDd4Q3150j2S4TOuizaF802Webc9+H1fcfzR/fQlZrjA+CIEn1eRIIA9d+9Y
9XvV4X3HHHvbamVAKBBGFLfCcZGixtng3SGYq4joFMbkiuRV2xyRAr36JDcvlAmfuuvhuIVpbixT
nYZLXNpbw5yTf4G+QLk0kV4ZDD2R6DflbmrrbqkKiezXjk9w1/zN2JhXHTSUJdI/EH5E7i2tYhY6
kUz0u65o+RQdgZxmPBwYEaLaFll8X/UtFnvOytwmMuo0JgtlipsLnsDSsXx3tsgz9i3reDXFcPyc
Mqh4pW3WvBbfCRIiKH5pO3RmpeC/odAB6qmt0zK/ytAyHmXLDNZDMMFHLb2CJB6yYsl7pE/Rgjkf
oIUSbvWShuzoTZw/hXbirIaYttdkS3lItVxxzirMetfMGWg23t8FQWDQBxz/1NXqg2ZLBeqnwM7u
2TtajPaCiRVY8Kpql0WoPxaRLDdaHoxIZWpmYIGxqAjH3KA8wcnUGckGTfYZ/k23sr3qCUAxT0zr
78OZ/0MbY9pXDHr3+M/DNZUZHTVOamvXRgNZRUN9aev06aF3nCtmwqewKkFwGtAD0z7e16F4JB6G
0DAHelfspI9h31QbXw5ziJL7ruvGr7oD7uinDR/aWYOLNmLAveGCEmsKZ5vPNqqY7inX9gEEzDe+
5esa2uZTDeftToPQvUC5xXFfclBGVpXtQ988T17Un9tSK1edqmaknVlfsTCMl0JW5WXrhkhIbIzH
CyMTWE+rcYRPF+ztAUxeaHWrwEluDU3b+jJFZkMHahXPYNZUN367su+ghpBAn1ZPcT3AN3RoXTrd
wDRaMrwq4ltDedE+mGe8dVKy5q12E4RRcqgsfQuDYlyT0HcO6jrfKddwDyyMD6drKGtLUNLST5HD
2vf9YL+Yvay3oRbvU6U96FlgXiVVQenUUwfwMG/Rp96UluA6JLx3fgoY3daZHg+Jc03vWKdtBRos
j59tmJ/UX6V5EKDO0xirIdKro9bzzXF7AmDJ+2aK2bpz2hQUMStzN0Me8vziDuSHayLen2GK9kTi
auNeuvTpNnFDL9iO3KMZaFe1Txqg9EkzcAaMyMK0tFVU5NeAFputyLMn8nLstd4bJ1XEv9pEYVhP
UeQEhnPtz2fGwbbeCpCA0JtBrQWzyAliMr9sPsIjLWKwRJ4nlfPBzrKD6SJDQ2xX75KwSI96C46I
4Rt6MU3nzYH0c4EKlygwGi1lW0K3aPm8Z/X426OcXCPXOKIUfW2jjA9AKY62k4c71XoHo62eM86Y
p97z8ZzXQ73prP490IAUhLWDJtwlyNzUx3KvxaBy6LX8YqR5I1LzgITsMQ8qbAxogpywhZRXJQix
yfMY7rUGB1HS9G9xT2wIuK8JFS18ZW3iGeepg5iQ9tsqHKfo0gRajLI2uJ4oKQg9QcIPYgz8vK9R
8as0uPJ94jXqvitw2Vfp5Yi37jZxjfbKzBUYKi2QjOkx0i7MdERA7Hr+uBRKEp1uVtJYjsjLN1no
aYzq5ODeyG6KbkrHurUJp8XJFGvLMB5maSd8DCwPGJEMxud6EXNKDu+mBBR4hEtxT4ep23a6ycne
6BVHSa8sr4VHmD29LLkBTklTXvfSbRZ1z/ocxa6a8bKAY0ht05r8Ick8zIGH3Duu42000+y3OllO
jORVfpsY/nThYR6Z317rqpoVobZTXJET86bnerBmNwrWIOie6Ahol56ZkADDgltT7P/WB8a9HPIe
EM/j9ZuIe7H1pDuNOX54E5bcEZelfWjIFjxgBLyIJTNxnLw4CiryOw119AjsoT67L7Xw6OKJ4Hvf
vWY9Dbjc5TRC89M+NgajBxKrxFhKUIHQZNnA6VwXb4FLuI6py0vm9hx03e5e7wyyWHzOZokM8fgI
G69vVXyQB4TIqwbwUwdSMBi3zOYwoKZbh0FHZh0ju7U1Y66Y6c//78y51TNQxKRCiW3eUHV5Eo8c
sybOVgmtVRomDPQLf5bOl5jZUZ/BjWWiXBVw1v3ut4rmYoaGiZalzKA7LJt07ZJLzL/0y6mall6i
jJOZcQJMZRC8GkFFyLOGPIdRUvg7CZwCnJF64JFeuSI/RU1OJlAwHSedCQnQm+zJ7IdNBoF7Yxuj
xgFPe0rGelvOiac+0nPVszFDO195JZlABkexAvjyHICRrIzEJPeeBqZqYn3tq+YVY2q/jkM32GWN
hgNSt/etOTzUtLWr0bmoazdfYPfFkRQN13x7Of5K5youQWuFiFuOqV5cBqBjoHG45kb1fXdhc1C1
dQoQGqnpEbNosQZ8aVM8wwdVgz1SnNn3julGF23O4HIUsAmEMT0jeJjWbCXjDVT/dkmuDiq2OMMc
kWbYflsrvbB4Nzamq7SVoZR8cFSJDsgl+XtooNsNxNOgenLqciWmpiX7KGHC20Ezjl3RHMw4/t2H
8RXv7InDdrlzGpAfFs4hDrLuSoObA4mwO5opf0beXKLA0KxtS8Q6YJMwA6NNgbJsCobXCgwcHC/x
lM5DSNwtcEbq2loR6TqtvU5wGrOAmBK7Tv40E97rQqgY7SmAmUmU2Hot7bLBCbQODXxxaI70q4Jt
m0FvRS5faWDqUETodoSOoZfgbO/EaXHZZlNL7wKMTwrwfQmt4mCgOV0A4ED0HjHjylE7AUOcMMB3
9bISbX/oe+O+GxGV1x18JyVbNlJcXJPdqmWaMWVWXvAx6e6tm9KWmmNQ/Na8dtPI2cYWCtxK0ENJ
FUqmEY3Lqus0lA05mGwKGmfV9MwVJUCOM7PS+TgfZC5Wysq7SY3uJdTwn6SSxn1iegUAIbybAS/p
egIW03XQkzliPFiBPJm0a9e6TpqP0/KmoZmiLetLvjxdlYkNHznCTG1yn5lo4F8iJqhn5BtVL+WE
hqEo0UVEUZ+t8wa6UtE4b9GIJz7yGuM4zjRsDa88DpXq0MxSI9LodHwxE3V4MWLmm3Iccez9FxMB
0Me0Gnfm5H2Q2cIAx0YpqqXII/q+dQ6+oX6Tmlnd1Pb8pWk7b1mMybNKKucIRqRbFU0N8rkbL+w4
48wPCO2I0AA8EpvKqgZJwDxPL1ct8BiLEialv2UQV+U6bASx5IxjlYZJBSGaBx8CPW4wNJxu5KJk
weKzZAdyj3QSbQ5a0fBYcgKIlg4y8mQ5urF1Vyglnti1il0UehV8qELsDKij6zZtiTqcknZNj0Z7
jrrKu09Q771SElaUA0X65pViOqZeT/3p2h67QWijSjPtaI1OOWLa2U86tAS91GjBj3RoC01MJ5pn
5nWBLJ43SLfvZTt014xK83BLjzx/ws5Yu6+9gUa0bdNoWbiIqmVY4EKNKflLBJ+ldWNUQ3iGzZ2n
W8A9/ZZMxeyl6IAQLuo29W6LNhcvTtCEL/1A43gsLSbvsjSso4sDlRJvjOW5T2vyQeoxoxkw6qir
XTaQyG6e7aCs2eZaPipU1XjpAyvG9ZBr0twV9I42kA3bPSgCsnOSDutC3EfTc0OM4Zpdh/cbkyqR
9WZFrmgu3XMJbuRKkM+96U0/eHfbuqa/pSX20hf4WvCpjPSO3fdBGxCx0Ko6Fc5UXrC/edtMggfD
9QQrRZXJGRxpe8AzqRZGyH5aVxV1ZlY9Kc3KjrHfiDluC+HJHPXG6fFdZQC4dWmOm6oFfdSjt1sR
oM66K8PjMKQBUbZQwHd2mKKZLFx73dS8qySM5fd53p/0xPbvpRW/R27lLjASYjaejeC6g1gSkuCI
NgRCXOi3NX4MZJ4E+rVYbbJmZclcO9VyoCvhpeOLPjHKouxhslwUBDg0VtTvCLUTWCn4C6KBRbx5
Xg3LYuqI2s2C+SVQ+gFzH5E3VWKdXUgxKy+y4j2AdO/W9VRwGxEMgTPLS/wD5B33krq4BA2eyk1K
PQP/KeH4yhQHGleCMfh3lo2IgPQqvqxtM6xXos0KgiScCKcrNsv6TjRkMdDkF87lOJrlKfewATBx
okbrnDCA+jVqr4Zdp5wyaUDTzejv6iBNaSehAcBnVzrhs0mGE4cZHAVgnrC7gZo3qWgocWkXQSXd
h3lsnOssD6D4R+qi6lpvpdFWpsTL8Qgx9OmB+DTd2ddMedm2ur8NCCk+8b9ldtp6xsZPqMibyWgQ
JYj6bKL+1ck3imJKG0ZPAz3ApTe1JSNEA4xA2PLNymXe35T5RIxWE9tXemAnJwlEB05RAU+yTsMc
z6odnszIbG6ZQf2KBiLrlBTuvmwzOiay04wF5DSHT3Cb73yZYLkiXGRlGVBWGrvJb7TelG+1EuXS
d/D1ujM0S6iWkTam9o/KcTFeDlH4xpxLLXvDrg5Wpr+NdkxaNO3iOecNXBK8wIEdUtFWFBqjGmIL
8dG7dX9vFKw/Rmfl/eDU8Xl+La7ho0JWo9lyS68Ukbbqzb0VusmznjNJWDRl2wP0IxZhLaXHFzRS
NRTZaUz1F85C7PW9qOUK5X9/G1nkcBlVeyr8tj1GJcGYSWhlLw1c240b5gDng5E+qsP/aRk7VOCg
YOhwyOZRJ/OVxq+p6Xs77V5j0NF8MVKIjSQZkKQVIFtaq5Chz9IVtdtDLejlReX7HbZBi1MksDHD
fOz1+tCIfKeB/iN8TPiciGOwpoOV7xt6jXKHG6u4x6linPrIp1vCbB+x2gpuXbnGASToGQ3iVGuK
uMYM+uLQB7dd0rk76cbuCmrftPjXf/3v//d/34b/4/+GGZOMfp79V9YykA2zpv7vf1n/+i+sCvM/
3b//97+UspSpdFualmU4Stqmyb9/e70JM5//2PhfvOm2xBjhH4hgBAAT6QY2cCzXz99fxv7iMgKS
g2Malq5b8tNlMBry76JB28UUZjHOoMFh6BDox6bK4GuGXXYXZFmz+f6q7t9XxWFsGUQBSH6f++mq
WEGEKnFP7mzx2yBARn+yilMws8feS95yhzPd9xf84mdSKticR5QQBrfzz7uZxB1DAzVk+6ZGs4/0
aUE9uheebS2ccNiSLbL9/oLyr184305u6HxNYenzv//H42sY3rixn5ADmwcXiVk+qs7d0I5Zf3+Z
v1eJpeOuoS/FdAMU2KfL2HHf0uMq4sPYW+lO6YV+UdhasP/+Ksbft4/hhxAC4BT4AOkYf/6akSU6
4OFvQLlaVDkPfR1vNMbZUjAfAFrsY+y1NeJXITsMxxJ1N6y7pYNplWnb2HXrUiT/8RPl7lpYf+Gv
KNcR8xL75w1uI8h9uUcLj6+TATvDPyOmpjfY89X84SX56mHyPuqOIOuVc82na40aJB53TO19Fov1
mMb+bdZWCGtzHMrf3+mvriSFwbthmobpik/PU2Nflh02vEM20knuff/DKav6lbnVT/uLMS/5PzcY
VqUphekIAb7enZ/5P24gfR47iDUjOQwVWi4MejmB0Wa40gWYBxBPZMXQMF/WVdu/0Nq4yMdsJYpk
bRBGxzyz/OGXf7WSyc/hSRqsM+fzPU6KGFKW3zT7qdOPhtIvIllcfn9zDfHVT7ZN3TRdinRWz58/
Oed2SGscw4OGgxEjUaSwV1Rudbb7urmRpVns+nJEI4wcBzVLbHJ+nEG4JR9lfrOyDt//gb76zYpL
ujaqXZ3F9eefJyjgwwKNxAVbmvUzVjvSpYghj5LV99dRf/9ug21WOKbkKlztz+tAKVS2XTjhHvTg
JkjRFEKiDNLHND59f6Evli86WEuHMm2jk/y8fOFJa02CuGxHA7B6RjzkBI8tgO5zbYhmuP3+Yl/8
KlaKQdaSNG1Jc//PX4UhDKTjkLb7xDvZzbMsngcQIoF/9z+4DAI/IQ0LA/Ln98TtnSEEk9nucxyw
ZG0ufbpPWuejQrn6/krii21WsAqErVxluH89J6gWXjDEU0Ld7Q/1KsgD/EYSmx/xMXaIENBJzB4V
ddqX+xgHMGONNpwIBGiMPbnT9IaY8XfdKsPbFp6kmyF199KZZocHLeCQji/lqRjS4SyieTZFfgcG
FjLo3nQHy3M05o5DRc3LriMCuVVDFV+Jkg7pD+vxi3UvWPFUOLaum+pz0dHZokN0pHFqyCGV9wks
rNGPjR92lC8WozCFM38VlctL9mnVZ7DcUVASv2kEwc4digvP+zWZYv39Q/vqKnyB+Jslz+Tu8yqE
dauizNT2heN5p6HpjSfainRuCvU/+NiDrHRZg+xewpSfLoVJrNMy4hf3Xo7otm13g1fsvv8185fs
00fB1C3YvtLQDeuvsgXJs1+TRKbhGM4T3DKVWqdmaxEvjA2A019y7HBZrKnfBJNnVuf3l3e+ujzT
PiH4gYZpffrQTiXWwRn7jckUJ4KBDhpYCCaR1nX1C5p6Lq4ZWXByiZrl91f+YkmyIqWSVGwO2on5
Mf/jawjR0CNFvAALQ5WjPIhVQb39/hJf/TjWPFuVMKh5P68UUToAL4K+25sp0mL0hYTPBhBScuJ5
SwKt6Dz8cDu/WJsm5mLlIDBU3NRPt9PCm99mXVXu3Vhschh+WBKvS218/s9/mNDh9/O37Zqfjyoq
AsQbiCnGjVuck86r15bpjMsQis26KRl8uWPdXA/wVH54aF/9PmoFS7D7G7atfypLW1/x9hG9dRja
pkQ+wpTcaFt7U0UJEt/vf+QXe7M5PzdF4Lfkdf90L7shmzr8x8ALveyCPILmmnBKexb8JdoiUSHN
aU1mj99f9MsfSIFrGYhYsBx/uigtILyPLWExeatuvCx41zCeoYj+oQ754jJ82izdla5wbU5kfy5+
WYSBX4u02xVhPS1COLllL/G5Wz/s+198sYHgueZc3VJMf96Ruz5nSOxjGUtJkfsoosiZgJDPLR4E
iimmuwrg8g/X/OKt47hH0SfUv1/vz7dwMAU25yE5NBj+mUVlCui/3YYLW6/eTGPOgY0sbWfGmff7
P314yjCFMg085Cydz1uKzfHejgNl75n8DNd9bJSPraChhlM6l+MPJ+q/HyEXs9gx2b4owD6fN62g
VJNdKXtXVNnRNLGtl129KgL36T//URTnc3Vi8xg/r8iRSWSCNsPFISS2ZlZdpoLeTx3+cO++OJ3M
B/W5WGXLpDj+9NgKKAM9I45p34HgYCJpBNkVHcv6jr2uY3yddtm+SCPfuHCStsW60JcftPnix9R0
HAQLmYUqBrMocPDvb8Dfa3j+g7kcAvlTcRyeH8Q/PhS5rQPUAIe+b8Zg08nifqZBhL2isy//42pa
CctmKMfL7+Dg+HSpqKDnDkbE3uVh5d/gDiy27AUYmMzOCH/Y3v5+TbgWP4kfxeb818cJVX/DUM8n
Isx4SMv3GgAI/etV7WObYT5PLfnD3v33B1exbc8Pw4Ra4HyuAaNk9nGLwN/HGiZ3tDMM7fRf3z+r
L16KeV9zXLA2pv3XuV3IJHTFZE/7KZn2zgQD0K32mf9T1fLFZSTQCU5XJqcR7t6fS6KnVPA7UCw7
v1YnnAeMqgm3M+sf7tjXl3Fs3cbWLI3Ph6u65p7NrfLdxHhOa3DsWm9t9VMH4ov1LakU5iLF5cj4
7xfzH+sb5HqPiy5EiYypMqvWNphnaTGZ0H5acl9dCdoQLjddIaU0P5WzKpXQK0sYbCkqZ0CNlYnS
wrwIcLe1ZMT/sMC/WG+Sd9O2FO0rwfb150MySMqqWj4U+9RxzMsYx8QNQ5Fx//2K+7tKoFc710AO
W7Ctf/7C1aQ7GCDM/MOka68VdfZKr5xy7YeOdwsj7cVi//zhkl/dRk4DimWucxb+XDOnI8rDJHPD
PWJ0Q6FHUxeQOBaxo/1wB79YfxxyUMZSSSpG3p/uoDvCRPTGzNzRotggIT+UtbWOIuOHYuSLB0U7
hJ43+CP6e59POYiosriPeTLOhN4iNlYOvv7vn9Lfmx2RFnLuNdFCtOh9/LkWWtcnlwMU+h7CLMfP
5GhrNSpSxCgxnjwgWdaq8tP/T9l59MatdFv0FxFgDtNmZ3UrJ3tCyJLMzCqyWEy//q3+Rs+yYeOO
LnAhi2o2WXXqnL3Xfvj7RX+/fbxN4eUgatKF4QZ+uWhHAkUIj/ww9tm9zZkKR9hBM/b+x2V+fwR/
vY7963Xo3ReBmTZo3ZymzPcpu7VD1JoNGtEaeZDigLn0EX1zu/WSdrHWAaiZh2mAigfMAg0EQZ+W
eKzL3K+wroKAXdV01DF8WX0nt6XnlfZBKJGELwKFi/MUJr7zHS4Cnu/JMBk5YjWVUHrTMtI9sxvu
R+wCQn1CyVhMaMNKZKBeU14vo0huexwm7sYw0ewcwL3RnCpcfhpMIWqwGDFc+QJ0MTF2GIp62BQS
HdGaWC6JeVl6sGksyyk9aE5NIN8W21P1Vhmq+3AzJhuAyGwvO+S4vVQ8OBOzx2Wxhi148T4Fh7AY
4X4Mwy6Is2jC5LuiKZHwH9eSDtGoRdTjQfr792Ndvudfj9ghMagYMtgvbPe3RicjejSfzZAfyaMU
G1KW6iMYLO8Mg/2OnWSOPRtATdu7zYbHNBaVLs6d6P/7gCIMbPojHtsJ7/LXlr7fh14HX5rBdoXt
FZSts07MgmyaeRm3f//If3jy+Y6ZvFDM0Nf6unH1EdKo3pfjofP7el36qE9ajm13imSFf5RMvy0e
LPEWMwE+Em7y33qCngPrAD1mdfSswX03a5KXiZvrJ/mPb/G3j8R1HDNg+aAtSAv9y5Y/QxEbYZ6T
6ToP56F/MZrwisCjf1zlt6X9chUHtTtVHtvK1/MthCNUmgG1pj1dfF6R92Ev7d18YUW48vt//JIu
1wp4IILLAZDB3K/LhsgsTSfLLi9ExvaANBy+IKXT2h3qbPffL8W6e4kdMF2Ai19unihmDAAAto/K
bIYHgVcmjuYsuw/6dvrHavinO8iOTN+WgobT7eV7/H/VDPEdJvxsaiZTkpBYobcGgrHK4GHxRvyr
3fLHiwUUZgEPOqfcL9tKkaLEUnM775s6uKv7+R2wxmsf2veE9vzXTZJvK7z0T2mAM//7etzzhoaS
dgmzg4dLBkWcuvPBY/z9a/rTu8QeyQvF/bu02X+9d6jP63BMUICSATSeieEg7LRbvH+UL394k1zP
5Tu+PA6/L4dCYjXBVzwgXJEbOS9YYZHyoBz7+4exzK/LLlZ+Bmv0T+kFIMH68tC1JDxMvo0Vrhaj
N69lN7Vv4ahVuYokmghkNJ2BH7RJApzfXdB/J5dAiR0JDlBl/v63/OEjU2IjVLF85u70v3+9sWXr
jy6SifSADXuP28mdWwQQ/2qO/eFp5Cq8zY5vU7f9tniwcdeisdKjUBh6yoJPyvtNSoMFmsTsTOvu
75/qj9cLaCAhv3Q83/6ygNShM9g1GZSHCO//apmRTKNkn7LWQu/+ryPXH55NhnXMoinnLz2CL68a
HZShnbqUFOUFGxG8ohxky/T890/0p+8JHcZlfu/QHPv6Pvs66wCFG8bBIOnuPOrcBDJk6vAacSWr
yD8u9r8b9EthwBN6Weh9VhAfG8yXzxTpaJh0atTsKUmxqXARdpE2sQG07dpNfXfjsyhvqyI/4HB4
svPlmQyeMs7KERfHBLooHLtYROLgRYQLpkAFfMz5Y1+taie71UIHm2FCHhU2DiSOvGz2C+RFdFjq
s3KrJk5FdqG3pJ8aY+BTW9WvXht4O9XJZ2n5794cflJ5PjlIOCc891nWHia0vVgx3HE1ZtnRi0Yk
3aDv0UHCn0TWXWfizSCZCUNoCjxIImZzBlRLdQi7yfZuAwchVz+0sEQwD9B5dIgnKi+xew6D4DL/
2eT2m9ulb9XsVLtQdo9F6HfbekRWHJrdzpit4j1xnKciiayN7PW8gfcdxgs8QVjbBCfjTbTbHfVT
EeMCYG63QJetbotkuA07tIp+85k3EaxNqT8VJsVL0Dg827AmOLM+MoGDndOPt35dct/8Zx6BEzQI
CHHI10shdlna7hOHjNsMoawJaEvQ4KPTuCuM7AqJAnI58taissCe5G7COiM0o74nCSdGo/88De5r
MqSnJbcfWlu+YeG+pKIat2S37OBArsD077QR3cES/eBeweQEIg5CPL2CDn8FF/ioHHE20P1PYfVD
NVhHFr1PrOycklMANpoLlfN4IjEa75/62SakkVhPWcnE385uZsCy/TKd3Am6Wx7AV2qI7U45jVvF
Z9Y4d+4SrBQRCTEAoR9FMt8BzmMUvnj34yLISO4QuLTE5pbh0cm7x6wb1m5UfGs7797qrXj0uwez
W86yC7bAIveQJUFX9FsoRUDIVLPNKwjghjiUKjkvzvTdmc3nNFv2VmG+D0N9k9tyb6LUI75sF5G2
Cp9624AqxquxR9oQJ75/6DFgemHyMxjmIGZahFXAMcld6vewBd8JA9010xL7JGAzxgp3iGHXc/0O
W/ZkzCG56QNenKKFOgpNdorkD4jRu76z7wfHuGLyu8lCnNKgTDC8z0i6I88j69y8Gmcov6oEzw6M
ul67bT3tGofdmNBbiwQ+Wa2XFtk8dht8C61JiEDmPhWDVmtKlXwD2MZAnu7Q4rQjVGmN7K4KUfMR
mPDBMI6xA++CHtqc9GNfFIfKuCtDPOFuALRrmC13i+uVHymaXWIu7rVjADkVRvZYh8E7+zm+fxL8
UO9O56l6mWvIxNkI4JF++7RNUoh/sFc2fc4OqDICb0E4NI56udDdYd49qX5qwb4Ej66RfEwpqkFw
D09gPdFMtPlDTU5G5acnCyLLXLh3ymmrTZk4H0ywvwG6xV2t95TO+PbwqJj297Ff3qwShLLvPbQJ
1i5YCEe6vPaN3bTgdVKHDNACzuEy1MdEEKS8gM8YtOfcWA63gGjrNfytu8CWeCGq2C6LK2F9R/iw
IdXmDTGOzYIZAlSeeV4sReR81HvX3RieDVCQWeQ+ovETcecgqR/b7Dz70c3UuI8uYkLUaDvae3qd
Wvq7wtkkxvahXMTjEhXrzAUar6xbXu3XBGBKo8INPD6olzxW7nBqvM/cWsBbl8absOy9MLpvQnrn
/HL89aarcph/uiIjeyIrfgZd9ViD3dy6oD3QumLOcJVg6mKQOxC4KGL1DQiV9ZxMsHZGImQQQLYB
b12hCXCJcBVGBdRWbFBmBxwiKj5p/ZfHzPB5QqpT1KBi196ht9PbridMs2gIoFjIGnUqFN9OYt4u
Fy7PiPMs9jxY40Nl3SyG+EbgIQkcNiTnQaxFAsFNt7FbyH3m6Svp4xU1Z/UCT2JvmMs58oc7peGJ
lT72XwB3UOGeEWnnmHeEs7JVuvcmfXFhOQeGrk8lMFGJ/i33whqH1KW3fHknakQVUVmT3DbKt4I0
AtjXQLUwaNh+v+4M4Ale5F6pyd9A21qD7jmM+FakZo8og7Vl+J8Q/oF16QmQ4gjg2EzSqzJoMTZ4
9mM6saXN1bWL/QvJX8piQxmkxFttYzgK/fnYZPoav38fy0A+qsjfhJ462NIkPUdvp8C8wcEP+WZq
Hzy/uy/BcAQSgehQ4GYy20/Sg+BgQpJbJoKyGiJPLrA7S0b3Tp1APvaSm6ItTv4cQN7hpe+Xq6QI
no3EWNuBWFttfs4S4xSMF+KmfaA9/0o83wfeth2nv2dL+gcDzSihmGkcmFM8mILMUgPkSpF3K2Gn
e5LFX0FfMmQt6Ai37ap3NT784ck3yCBAak0QoVpbqFnp/OCPlmDe1650sHi00j2KzN7opDypHmVJ
Vx4B0eH7TZp3yRYgICeul9qCyDH0HAQIbUc04h9H1vkGhuWcu3jfy60QQIp8I8vvnT4Mob3LfxSX
v3XsqI0i6hWOOoydfus9JmMNKX+M+kOHjQuy4tpTwX4hX8xysPuSLzBX/xCL/an4ixgrc87idOL+
dl5ImSxb4ZLTootisLQvlcDKFBn/aEX+PugKkI4wCWSkRC8IecCvhwHiw0YgN+kEkiKNVfrZLe7J
wlEE7RLPwFqAriRzoYUWSQhH4+KnTqdvfy89L0efL4Wnz+29nI8jBgtfC8/ZwO++TGa0xylySd6e
CLtPrkyB1cieb0KT1J5Cm5+J/Nd85ndBHh8eJRCt8ojT7G8lryVLOQX9vBxGn4rFzD+9ntyPKJVn
gpGvI9Vvuq7dKqnvptnHgmmuzeRfQ+k/PFr0zhF4cYpGHfe1lYOdZMzRWaVHJ2hRtCbmTPXjv5NF
O2xMKmSiZSyyhms8UH+/7X84w/hc0Y0ixql0x76cSJlNUhWDV6D95/D1ttSyd80yJenm79f5w8EM
iZUDu4vhFOfsLwezrAGAYqo+OMwhSrChitxYGkFLLHd1gydjOv39cn94cXzGbZyxeaIYuju/PtBt
YGbeSMTyfpxMyhonKREFLxPZ6qL9R4fi914qwzCEhmEID4AuQvDl5ZngcURp3bgHIYYr+o8sad+0
o6D841Jr3KvM+jbqet3Y6abR/32B4GEJPNoKEW2Yry9uFc7tMFiqOGgJCZXA8BHkHKbAf3Sw+E2X
L+jL+/n/r+ReHqT/18TirAmuXdoOeTxuj38Cdl9R9+l3KYbuZV6meSGXubJ/jFEHlJKTyA2Gv6Uj
ToaDEoO1ZoJ+EpAtn6r2MVv82YSoWLe3eNSie9hMFerxQlwPOsq29DM5AjQNIKwQ7IJE34LWSuNj
2Y1m5R6SDOOscMtoG8w2Oc05aeKvzuSfNG71d1i/hIhZ/LPa9/onVWkMpa3ysEJDrzMOYoisc6+h
4SwFRxCId2SFDB17KkpuCCF9VrwEjb+QxCo7Dm/UQxSezlPXkqIbwAoQm9xu8QZHoXC/EytkAPmL
QirYPjGpI2axtWjnv/LKNg/CdBOLycM8Wltvxo61KjDMa0CO2M6poDp/WBHcHObboShnbJFL30Ub
qcowWDdjY9UAVif9s/Skf7eEFmQC0cvxGutGjnqk5UZzG3OgNC7Bhg0FQKGujL4jfbA2zGw3p1Zg
xPjk1bWNjQwCMcibfaYS5zVq6QquDM7hd4nRLBFEj8Ul6LitsCN4FPnruYr8tyGqyEkFcOD0+xrN
W3ZQU5PsilR4lxmwHXJqLuxig4dsrHfulLoPDcSr+9AM5z1HP6I7Zzacz4SlJV3xWgrCQ6tyulKy
gDdkjHP1IzLbAXbHyAE1mkhQoEVcvCMFAENWZ17/6je6PDu67p8MGgXPubb7F1K4LhixBmIYZCOQ
oFEWgexvO/y2A2AvuiQyJ+k74Fha6Lzf5OnkbXEC2d3KIDllDWiZM8YwAO2awFtD6S/ICehMB4YG
/K0VsVMfiT1ET3VQyjtHT+aLxhu+VYHM9u7kLz3OgyX9SHLinDae7HFGmcXQ1bGP9S7YZjqy3+tA
IXl1S0deqTTsb6oJGK6RhMuwSiF+QQrIPs0WbhpGMqovP7Mgs1AFAeqK/Ho/uJXLtGlyvutsoUAL
gFGtZKDyF+Etrtw4ekxBqBpNFeKvjbBui5QA9VVQd/keK6l4KKxuotEo/QxsUlFczziKxH1VzBBG
Xeywa9ct5nNXZ5CUSybk2zZQ3jMCUu+HKzCTOw1UkVVBuuOrC7CuXi2AdZ6SxO6AG9kCJ6OH+8nk
gJlUWCCkD5Cr72r7FrBiHW6Rug75qldyqLZzSbgtqO2xwgfMOxhXZlFso6BRByGnglBuY6l3YRMa
nzoPwjcEphMo7Cxf5tU0aIRgNBJUSmPDDw9p6/qkXIV5LEJqoharywfwEnG2fCNZm4wTgQZh+ueA
H6ZbE/fyY9WX/s6ApXAMeCBvM+HX17Yj1R18jOVAd6l5aiQxvO5gFi8jMotbr4ma8yhDZwNBAhTd
kNnxOCl95EWEfadrTge5ml99tQS3E7wIqiWD7IuNN3YAB5fG5dWxjeHFq2Zri9yaGl5m9S4X6tGt
cfX65sygry2sGkZfL/XJrwWJjaURqQcHsyOfa8gv0RxjvZGjAgtmAqyhhobn9oL+VEanAtjrZxHl
vrhKrCl4baIE7lgjJ0UqlTWdfSjwsWzoHwPXIjYduHw5wuifkwtHmNO+WczwRHoHrJ2V34jU+gaw
oIJmb5fRrrTTeisaurggxZxZHgu7644mvGxQ21iq1pOblvdT1E4PtCaDM8HMITRuy8lOtFiwJ7qt
C9w2UsAYtUh3XtBjFPVgTv6YB9k+GVo4G8iVDD3BGAADshHactgZHwjvC2C3EooRmkHDTWolKEIZ
ujdRmpBBZ9VGQld5oMM48jqvPC/Nb9vLUEWUTgpQlbRrGdXY8gHgEv5qtW0YS6WzbRvW4bXZEl3J
VzWdaw1Mie3JXPu+cfHUpe1u6Q3/LRp0s2bg4BNo7s6PfIb23Av1Uo3jC+HZ01UnXfIaSCqZL+7O
C0Sg6tWwmTPTPNICupWuO9LEaQS2U02AHBG/wGes0DgyoqF/SU4OFsbJxzFN7wFELNEAiUQLmA8P
1SjBAJKRdSj9xqmfwrLEiIn3jm1XkIZDvDepx6JRJ4S8OaA5/BCn0hqrawUZa9/zf096IC9ydory
rV3cbtO4Vr6Ti6B5GDVJt1qkH62YTAM5ieB+l/SNjqUKCM0QY3/ARgvjj2aT9WRMdTquZNokGwnj
DeW3B0PMZqo5TmH9qOdC3Xc03a/K3upeU2IxzLPh4vtdZwD3MGgmWfqzVVm7U2TRcMbU0nrpppH8
+ayItnVYit3S5O+tiSBhnjNvG/DAAuxNm3A9O3O0EYHfP5WZhVfepQPa04oC8EwDxTYP7L8Z9vBg
jq4nx6r2ZpdPsevgbyasuvdXaiyMnVRuupmcCjq7sNzbocJHRqJR8za46lzIic9nEExIRKfgT9B2
9ioCK3tKDOAAGzscyVcjVYv2s7buuDJxX4G97ODTpWu2c6JsTJNgpATQjhITKT9G0O8me1Tk8zRO
sXWMzt+Ood2eclWiliIS3oqDWjhvrMw/Gq+ZY7IwI96mJLjtqp7oYvLI1qmfIIXFun7p4TRJvx1h
vdwlZWLhroAwkWdZ9Bk2GgKw9MXtImzn5zITtmI5iQU3OTPbuGtGfRNluYXzAq/6noHdQQSDdQRU
iq4u86VvbUqjMY+yJRovHgS8EfJW/d3Ay8wS60rswZFN6yFY6CwES/toWWV5JGlIn1oeIiqQfOYB
irD2wtkf8vEqM7SMW5b3n3I2eaOBokyET88FKG+oRH3LptzWbn6KJi+Buwf4/5jZifpWoLZkYV3k
HuUMwcbZYDyGirq2Dhx3C1oqOEYaZCqDhJHOoymBkdVKrkLyPb41jjsc/Tw0L9HR+KV10N+Mba03
RUAKTye0fQqZ0twx9wqxsZNqxb5iI8ZrGBUY3ZzdVjXls5vj7vZh8MS5Yfv1Zmx1fvBLwBVI0jrI
fRhaSo1WY4s3RZwAM9PWHl3f2sMciyQUa55tqjKSyLdz4FU/u3xI+pi2Tr1t3aHfeqGkJmBkdqe7
DhaBoZR6b0c1vqpSpi88O+Nm0mL2Y9NOnEeczOBNqLjd7UR9cvZ88DMm6dQexA/80WWnYdqbegzY
Fo0AY2RuUuSMrUoPwvAneKHmR7Golowp0DPeGLrbMRDpxuTphkNaWdpcNek8ruccoB+Rc98DCwhI
z8ACCg7v+Znv0ykPi98/apC3Z9fQ5Too5Hiva6shujDHTkE5LDHupAylyTMCwdX5ZfOj9ofqaE7l
c6ZVPhBRFkRPqWunhJWWNrD+uYZjaI72HRKcHAl2VzMYtEd9cvSFktI2BFgMElCMJKN3MQlwUW5V
zhs3GtSR6UJPVFLTfKZNqzfJ1PX3qkCAbwLQotNdXtbh1L71CSFnTaGtzTKfP5QyIxfT8+ZzX7H2
U0LprVlWzdvcWt3zRFjYxjBKNA5TxALZNeSYYCNogKw0b33piS0L5LJ38vEZ3ZtFjkfUklphplu0
fTs6z9G2lfpHiF9vXebDp6gpsft07q/lTMzTSFypXxT6Pg3QlY01BAtQNuWW6NMJ8G1kFO9ZGFYv
iciTp5KBsSYuQ1/oRaUYSV29iG91lXRnnqLulOSm3A0WkE/tjW1PKYuEgozKgMIIIAE9Q08+5TKv
ryQoLICpi9Px3AaQNysvu50tskB4zwM2YQ8K4vS/BEZZHL1CGbeeGn22Y37bprTUciObFBjxElVM
ivPy2lEYtFYMzjpCPid7DXgoiccRK3A8h+CtqsUU+7oqSEiuaG3Pyvj0K9fcBu5SbE3DKVXMXCbC
CZhZhINUjAV6IGpnpFTdnun3cu3nZGSthWjAz3e0iot5IEg7NR8amA1Q+cgBEdM03LMZXg066GKe
2enZSU1y65OU90Prz1CQnE6FcG2SB7DNXVCNwTD2q57oNqpZEitXaE2zTQjOYodxUOFf80hzsvWw
HmibPmrw49Stk9ccAU4M+yJJ27c88IjmpILdR7pFw8ftg4qcJw/8xXqH2T68Xoj6jYnt9n4mdWMd
XCN6aUmFE6U/rKGldKcMfH9sM2E+V7JVe4dfx7HDAnA1SljZljsxqayJuaq8ijrDt8+0qrK4gax6
InmhhteCNPHWQnD2HgjK/ISl8rY1qQKjNoJYjydsl5bpbc5EY0dUbfc9D4LltqJuROisjorXFvKG
6YxELoXpMeWWQGpsEY1cVgrfzpyFs0RwK7EaPtNop3VfySRWAAx53ZNpGxVls5XSY8qahqzpCLs3
ukotRHh5gUAeKLuTsx/TGW8OteFNR39ugRLqRKc7y+bIUC2hffJlf2MrNYI1VYLIPGP8gK+Fzi8A
nbjIlNC1qjsqUEP8ofVnNkmgSJH9bV7QadTZBfjDdIdtqsi2WvWA8i8xxS5I2Sv0necqYr0aSf0j
CmZa1lWeW1tNDNcqAqm3IkMByvg4q9jGxhMx7eGILFJZ3mrXJxgeM9xqIDrvinrEO7a6epgzdHFQ
54MHadPNos5u7kjxHg4D1L9g8W14i0uEM071jLfqcuOGLgW0NOY1JL2aFj1MHhQ8t1PHACATg3co
IxIYwnJRG6tz7NhelLdpXYe91TZwHtTAEErMs6u6BnCI0vvClxzNa0mINE4L0sAVLYx1iLZ4Q5JC
GSNXlEfLq/o1mV7GwdcTZnmvhvSuxV1it9PObZZww1rHcXku0jiiJ8O+ab8mxrysZlF4GwFIzINj
DWEKtym2JI/RNdMWID05Uc3enTdQCKpIEwHGF8doY4H7l/XRihzse6JuOWnb3AKvZZkg6fds6oB5
UtI8hmNu7PCyuzEQf/7skJywqRJYwyqgpr7fJT/IIfXW3dSQR0i7AJoN0bTKuMxmXMPkj1fFY2G7
dCwpxY9myesHQIxIHF9NEG/HkvCtJH8HWt3dM5D5nFtfntBaF0/WWPsnv4QuU9lpfkyn4Vvl1cwb
8+USwYL1mmnzyNx4mfOCR7166pqOcS7e8OOMkuxUZJBWmXRdTrFj/QrSZ9gZfmJbYO+C8koP47DL
HOs7/fTyDFeE7leaITlUdX+qc+bYK38g/8Dte/+U9yRyzlj91lnLVM3Guhnbc/JhWLO1qnvXOxUG
KlZxIQISs/ZCH5dqLJCw9FTeq1u0UR+LadYoyQrjjniI+6bjlMjI1TiN+SI5ejHRZVbontF9sMAT
V7yxK49iQJY9L1wtZHIDgQw4fVRx9MiUeGBhTq5DBFefhQhpzJSpAzh2RKDgdqaNAmSywAbyHBYV
LcR46EK1WhY+SCkCSEydT2LAYhC+At6LiGySgHapNtXaSZdyTRf+TvuEzYPcekeAPW6YFwmgzMI9
k5jtxTANFdnLEdnlq4kOwwlI0mEGCwivf4KKlMw2QNt0rNYN4dqcC0F6e3RDdmaCbn/I6rgafe/F
VJLAREV+asyeUhG3iyDIu+SjGZ4R0Y2V8mC6oQkYbUkogNkyyrb5ZrhW9jFnNtRtan6dqU+0U58p
jYcDhZA6hI5mr6qsMQfqWT5FDTFtQzTZuxx7If0fkmsZnN4NyVz/FIGznJaxta77noz1oOo3FFfF
2lWR+2p1KA/mkVAK7dofVarORpSK56QguioNijfVc7NmN71kJwH0HheP886MdBkv/75FnZE7ZI/N
XseksgsnF9CXK+NuduTZZpoBxTV9yMFGW0Gan/NoHvbKQR/hiIRY9hGugk2vk6jt/OBk/LjbqYPK
7HHf2vCkNEK7N0W4EufTaLwKclDHazyl1o7MTWcrbXRcsNg0VW1veqT42vVD+r91C4nGmz1ocuhp
AVsH7RryBoa0vXLKi19rANBhCEBnfcn2hS0c0hj8m1Wbg2PMZg4cDEd+hHZqbzLt3le4fQ91BfCs
9i40rVLbzaM3oQT00stbNxF22Dc07y49gPXk1wkin0Ssq5DFLFgEz1yh9LpI/TTWRQ0wui/tGxyb
wzrCt3ys9TJ/k1BKN8oYsf7lDJ3dYpjXUTS/2vyrNV0td+3LCmhbsYgfVkG096Un+d1amh8hQwZA
fIX1qpnWkB5WefPGgf9Mk6ojUbkk3ouCqBfoeCTQd4FZbAvmrv3ABElBYvHJQfuO16XwOtJmLlp3
U9KUHauIrJbQ2CyodrYjetkVBnkf+6z4Sfw5C2WVIlKvvN7kTJB7q0BU3nbO4Snjz9NXFdglmtAj
oztHFdcEpFt3Q2u31z7fym7JLXtnSy+8srLQuinJiVo7op23Y0bGTGMa7blAzHGB5RrLXQGda4v0
qN6mSr0NNBFPaZbaN6Dtlwswucu2SZZ750WqaUPvvboGizutGeU1yFQwiRsjMEHtNtlxwbK2tjuk
YsQCQdgeiKjzFXXnhCp4zVF0vLZk72wctPbM4gd7HbTZJYNNN/4e6iJU08ZhqF6Nl+iWJY+sPYlT
5r65RBxhAGBMXMIobiNs/M5UZVdimedtkbXJwVLTB4GHzjaslmaPLgn0hudkVxiKR+omt+bMkC/X
BV6Dw5gAOLQx8XKy4TB+SFKzux4TOXu4pdHRlG7UnY0qIuKG4MqVrgN+PBv6jbZaZ2fkY3lrDaT+
+BYgsakcONFMgtdkzMf5drxMNYY2xL9u6++M5ix2r7nfNKGfx2W+qJvCabOtW+h+vzS93s4JUhwI
op+6cTjAeJnY2jMlldFMbOJTKk+t3VDqtrl/bU3Nm5vQcncM9vSV7gH3+w2nGEE2Bynr6WM063eD
4/aGMEPy6Cbjp+r1G4KL5EiB6tx7pR/FQ8VPiZJ+JoUID7dPvTgZEXxzeRlv9a4V+0saXEWNfrBq
NsKszut40O2TlXQcqLyRqB3ybOIliPQmRLv0kBfIMCbLn86NQ5JK0TpENTWsm0PBHmEgZUcSROFW
cX1GMMZPic+Zr7iOUBOiEKg1Z2Zr0D2yqW6EuixU3HvZHDeqGVdVTkqStskZkM7QX81EoxPrDiwc
rBY6MiWeuCFmnLB8rCrTeuqHYSRnnHhcRgXFmuH4cq2tarz3AM1CzK4U0hJJzjspklvC0NxN0DeP
ylg+Ui/rrtKEPxJBAnVsncP85ole9anGneKCdBFjPrOxGmADMzq95y536rV0imqXkpQeG75qd32i
QK2pcCLEbHFWBUPTbVKZW1561g7BDKyEEAuT07VuwsT61vftNY13ggZKLyBWL3hYbGoykbHAqDCI
NoGmxMDglR5IZiAnrlz4Ug16WYWOnohW2echAK2GVLTRJUIs7Ji/Fc1IGVp7y03vtA++QnjYLiAP
FjwxNIvgqSKkbAkt9D/1Qgs2qownJlLDBssUmppL9lZrkLM3eRap5EXwzXYQqRWGRFYzTxzUcpsy
GdnQj2rS5IDTi7lypKYJDNmsmjKM+YFx1zBPPJvT6N/zb/Inkz7wigQySuJZVvtmovkxtMYd5B8E
vVb07LbJU+FNbzLl6DoIIhQI6kMYppXzrSiccRMYsKdmAyl6607ylbXFvO/tcMfOYMYTQtBt2Efy
OfFRMtrRcmPZtb4uHTc4wBu6VRhC11aaE1CL0GE1+OFdY5Ah1yfT45gMyWaoSe3IQfS+AyIig94u
P5YyfNHLRYPWDFSFsz2s6GJ6l4ChPHbEZLy1U1181jZ+SUZK4a3pzafRF9lm9NIJoDjQFOxu7a1Z
osnqASQ/KsepYrNNKH9NGKe+iRIjIgDhMc8NANOW/eRGzXSrkWRi3VCsCWSd3WThEl5Jar41z0nC
r6trop1Qw7bRwtvI6Yw5v9uSSlZM+eV8/u4MU8HJgmRYkp/1xs2Re8ytaT1Kzg33yu4+ujQQ34vE
MJ+GqoTYQwfzxc4JfB8cca87Yy9d6zXtPR7lZPnMEvPT8E137QSTs7E8s1ub0sxjRLLl0awZ5Rit
F8Ds1uMmFOHtYGtkFsCGAqXlvd0sVCC1OUFxDR9TimM6q8kH2AUn7vhaL4yi9hh1xGuA2bkeL/F3
k1unZ9deHjgCvnO+/ba0jPR4mLGMWgq4u+7FSfhL9MM0+/ngZuHzgJpzhQw/YOXvw3MRsaqZWEwO
dj/YJNhMMKibTn0zQ+eaihzwbUD49NrMm3nd2xxm7C6bN3oZkm9FNpLaZWbvDYtZ7AwXIGE5jt7R
KuE9do1lPOT4zPZBb5GCaNcv1OLNdlAtswrIke2wUD/6wj4RVoTNq0g5/JGv8n+cnclypEjXbZ8I
M5yeaQTRq++lCZaZyqTvHcfh6e+KupOvlDLJ6q9RWTUZAeHgx8/Ze2155tsiq9ZVeyBvcHkCgvqM
ZbAgrzQmAGdBCrXih+Z7FtYDkzVz1duweYs0uQhi3hOIG/eQjBeUlyijyvQZqYQNTRLAeTeJB7LJ
OV3bxjV7JfRouXgHBnv5taGyeCPIFkICaPSPpNvZV05fDeB9VHhypS4vM4sThYHlg+o8b3aJyQd0
TSM3KY+Kl3fGEaxrS9damyevkMFxnmtKeeXJZK8Fk5qxhxKeFpiJynOA/FIvKO9asyp2ZA9ZB9MK
rH1fFPbONUAJyCm09141WpExcmopDHbTnEPUo44783Kwc6YDZg+QolT+huNVfGEGidoA0qW9SBpZ
cuFSFz0IV3gbwMW7jlPeBgxmuYcbTEJ43orhlyqKeLuYc70r7cbcIa+fcWEyph8c0k0MAWVZa4uJ
ZPrku91bK4z2vgs4JzcQv2PhN8fSpARhfRF4Vk/MbfHGTwkpIinYbjr9TH+6hV2aqNNil1cDzzsJ
revGMC4d+oO8crtwlbvDna2bN0abYlO3zrKeG+Vc2xlqu5hkv+cupgsvaU419ImpjbS5ndG3bEfD
pM5ncOg0HYP3hh4Geo2TEcbkC1m9v7ckQT1kklSEFY/Ec6QohBeg+1E1c64aIXE9tmHuHEFqFQ8d
ljYiOEhMoEeKftclbrYKw1ZGXuX4SKxlxajBz94yZul0gBSDWU6vuBe96Zelpz90RjmTeH5yFw8u
tc9ZvqltQvGmKiZwq89jqPV9620M32n+jD350pb0fuShl+yrwfKuHUCYW474ekVCG7PlFOeDmdN/
MwANvuANVLvASp+GnNRG1Kyg8TRBuUQzMAqzVh0heFE/zv2OQU21ZhyHshnwPK0Qp/pD2zkni48s
lx7xECD2WIENNpiGp9Mu6RpNQW/0mxnA1pohWrtVrv9nhrgNXwUJKB2uP4I8zD+5F4aRNfe3gcEs
1POV3mrPzdfGkNEM67tpB9EEsXko4pXQ8RNBtr99Dw24lt7wg3GUe/LTHKOlQwta2ulrwdws6ggd
hPl2hpG2nMkHmDmoXTzCa7xBEChMaJpamjfbJUg+RTwS9Q1Sc2IkiLAKVX5R9jayl8a/gUENscjt
5p1h2Ux949q/xnxubUXbxxeM8Z4MGVAvE560lWbdPZJ9U2ydGVg1jGa4Cw4ByckirqeGOZ8xcADy
2pp3Tu4Qy8WqI2SP9Na+XZYrTcDZCp9PiGLabE5oX4sNBHKiQUQLE54G2kVJ3xHJKyERIPHGQ+4z
BZeuYRJep2/dxO5X1GzxUWlhMfVieoG648ApVGyzpLh0XdOrsUCM6uXcTlsVbvmYTslrG5N/4Alh
MhX0yo1FPuRqEM4VAqBlrwj5JZnBZdo31nW6jidP/ppb37nwVdlcoOCZGaMabXjtkmCyq3pyYMvE
NA+D46Jsdwdv5ZPo5pFxx/2wmiK/rCbWT67ArWtpHRYZ1n7EM6m2xB+DZAMr89rMi0VCAwOOoCRB
VGGX2eiZCSFrY375R19Q9gzg06SKT6o0Zb/xJHmzguzaVetoNDIWgRYc8ApJW9azR++pHOcFIgFd
vbpMq9uZqfaB6ZmEnltVim3dyl5wmc7YO0aXiKQhbi5wO+mrOBbBPkzteW9WfnYPl22uIWkoxCLL
4nUrZEBd5Nql8tZBynZfTZPxwgBDkeGUN4fGViXOCVFMqwS/bGRVqWWsumDAGJ3h6SUiqetO4ywI
tTCGEILpiIwl8ga6GqsaxuEBTWdOiqPrXY5pSnO7FHl+03cq3hlME/+gpHdAVBMeWgbhlmOD2unM
LI5SM7+kud00B8+gLsE5HlBp+V69hgCRrkFdmMemopXLW0szcCcMPvNitv2zRG8FVAL49OIw7ASa
uJcKd9bclMnt0HfhdT/29W/wxMz4Yo+cWJeNiF7qtBtcUgTnAH190jYO/YzQvV0SezxClZ+v6qyo
Im0n9mMnGvleOWI+tQ4G8nmwSBn10mAVZ9q+Gn1GBFYlEP+hCut2DSzdTdnp9LcqrfmgbIQGHZTw
S2uW1d52CJWYm27YMurM7gmqNo7+IvSapkITBbL+o1PENLRisjPtXJGbc25CGX1z3zS+n19Njip3
rUNGmK1ZsY6cqBaTudU3QWrMtylDXsZ+glXcQPeKM4IuVRempLuj9ZkTvy9OYTmTYDaZSl0RcYZk
T+Yzr+m8Rp4g6paEOJV4t8SdBZeuUUAMm0bE21/rNT+Rh0K8cM9STTzarvlBHmr0ephSo08PGgh0
3+6zNF73cpv530i4P3NgApbhL59GI3rjD2LNMq1B1lsyPZaww9NNSx1El6AOSTRsrSxihtThRXAZ
sxijNMwVyZJ+uyYbyfn19RV/IrwFCUOLB/Dm2Qz64Yprd0Thko/+vsyNTTePL07efXOxn9xUqF1Y
w032aRyEH7W9uoCok1nOvpfdyqNaMbBmWXa7MabD1xdzvmsfxKHItvFAoDsMMC1/kNs2utGuoyxv
H9L87+SvnLN/7e5V8xTqh68/6rOLohsELAA1MdTYDxdVajENbeIbJJ3aL5XRu8fEW8RDaKriPklN
8X+4MofWeMhVCW7jh48rUAWWPOuQ3pf7kmUPnS/ypitZdhtbfAeL/EQFHjqY7QPYbpaFXPrfGltt
G8pJ2Q0OQzI/dqlD487eQwDYW25yL/3pTSXpN9L/T4TSMGhNhk0uswPrI1FOZItdyhIDJDqmKBAY
kOoUH5RBI/6//26O59jgaDwcxx85UvyaXlOPOj9k7XAp6/BoAA3NsTgCQrz7+qM+vY2hiwMYFCbk
sw/PODPkivm0hOqU052xSHpaocIk95PeQG/RcRx+m478P9xI12Sd+Geuyl9CejJZ0p60VxCcpWVs
jNywf8ggcU41SJJvtPSfPW2wOzh9ouoyxcdlYjEqzP3atA+oMqiRRepnl05vEx6BCmbOQMXLJI9a
/JDu7us7+8lLC+c6awUCD5xF8eHO5p6XB6Ue1D4s6u4tRtV4OaOB+OZTzs/Ux7eJj4rljByzQozI
/34MrI6DRSlHfagzDPCvzMo3VhzsY4ekA3qypfSPo/UdiuTTS3P/IQ3Qqv8L1MpYWaLMGMn/YCRu
BvFunor/zktgefzDCQ/cvxGVk3bKDrndePBpyJEWbRS71kYS//Vv9NkTjf0TtwVsM8BCH95YDcdk
qxvq6jyszG5bbyQUsyESnW5re/qvHyVYfwRRIVo0wUB8+KEqxbYT1Et+YEVGGnVFM527Wc43V/TJ
ps3n4H8HyUQ//C/MurZkaQ4ue6U3+g/+XBx1kSNXbw6OJzfLWc2ZZ/TDugu9cE74+hr/XhfCBJsI
FQLIO3C6D0t+QGSjfa8yDxMCibzL9hAVvnme//7F+AiA9ui2uId/rXfQMDKgRZIcXG/czRmpaG18
sSzfkcf/3jkFojbfg2mFk+Mvk1dFlFKZNyRZ2oKY95/O2aOMeE9xRPvPt4wOhbBDXt0OP9mHFTgN
XoHywOF6kNLiNI8wux6+/ojzXf/3K0LAwmd5n31L2Ig/rDyHUawzpEG879Lx2QmMXaGcLVNJumrF
S+sa3/xCn926AJEGHBKPqvFjeTpgcVTFPNNcz/eFxOlRNhFSmfOA5Ovr+mQpOGhFzTPa0qMI+FAV
JoXpzB1pUnvwmmsdNy+97a4TVzx//TGfXA9zMduhijob/oIPHxMMJpB/u5oOeUIYPZ22mrMl2b5Y
ar5ZC598UgDMkU3fxLUBnPrf73KVCNVqk7UAQWjczFaISqehukYc1W8Lk/Sdr6/skxt4RvHC82Nf
BG/1Ye2BJKIVo+r5ILTaNCTEpSjn5sH5Zov6ZP3h1oPC69hAVP6icuR1PPZLkHmwGyYGUZ2THkcC
XLE3h28EMr/0MQ2Cr6/sszv5D5UdRg3+04/8/CUg7cUc4es1CzxXRLLnuEkLVPZzSWzCz2BE6Px/
uJm0/CBLBQEs7I+rEQd3TVT0GB5SvIs7JyP4GTNQtskn/u7rq/vsHR+alPQ476l9/9pLoKDNOer2
6pjUAk2JPSbczNm6bU3DW7sNkv4is42HHKjztlpouQV07L653k9uMc+CjQ2S6oOBy4fFapWAG22v
nSEfSLq9WZDsBS3lCC1LRwBU812kyaefZ1NNQTs1KefOq+x/PHUIAZjXkLfHYhVkBlyM+U/Tx+Az
fFd8/10RC7ytLpuoOJsVPz7vMjAMYn5MUCNm+pQ6/apmuq9nuZNTdjO4/Sbxp2+Knb8fRMvkw3jL
nFGNhCP8+9oKFk7Xhm27F9KPEjRwZRFscwYGX6+bv2/hvz/mfOX/cwvVkqG0ayhBhD75A64CBIe0
Kc389uvP+exyoNRhs2TzxKT84XI6MU9WQnf1AI8BBap30tJfIWD8xrf62eW4ZOicT+1nptb5a/zP
5SCmyTAcu+G+74jfm7AlYJ44GHnMYN75z9WbZXrsoB70W0Fp9eGS0sr30oKDzCHsAWquciuVPxD0
ZXcVSL4/X9++v6sonmkfOi3bAGX9x5JgLni/8DwRyz7I+rWWU7tE2UIGwzdP8GefQykqIHaynilz
/n3/VJsblk8Xd0/sEZLIjGq+u//6Us635d+lh2XDO6P4oK9isXv++yNyC4dW1uIjXZIg3gws6Q3Z
tu9q9rKj5S/Tgfby/Pj1Z35yWfY58udMEAc98LHpkXkz8kJf5Qcn9wCkzMFx9J3nrz/jk+uiMDxT
s/iN/k79aebcVo7fNYfUR3JdtVEx70MTMAtZdEh8828u6ZOV7rjm+dMClybVx1eSP1dU24aEy4Fa
5AlTzjlRj7kjevHgpmnKZvPfL88lyAw+LclGf6V9mSXuFAGY8zhnMZ1oH7fp7yUOyrvAYtAXUcLM
P2pQnN+dHz69ThpVNo809/UjZ81oc2sxLZoRuPvdmxzPxWWCKHyXmxYxktjwvrnOfx7bD+sTfAKd
AYHug1v8YRMbZpshtjnmB0RGmjxTd9DVyiUZd1qLOpX1sVDmFNDYNMV2WibMKw5qMWOFiljXCJ5k
eaUZRwKKaYDgnmDrBs9teM68xXqwuGsAGYbx+vWP456/1N9fOmQLPEMQ/nqocKG5Ip3N5RS5q7dm
de2suxWCk5WKzHW4+okxZH398HD3q1yR9bx6vri4WAWr16ur9YV9rFdXP3483rfr23J9Oj250dP4
zVvlk9/QJXYMagHdzfMm+u9Hvhh52WMezY8xWSQQi0g8Q9dBHXvbjrb5o1Le8k0Kj/vJ/YCtCIVN
WJyuP7awEFQGdm704wFjOXoVT80PYTYKPLx1/k1d+clHUXxQ5AXEA9i80/59cXOnz8dPylW/DtZ5
kO7KpWfWIL9Zl59/TGBBAfQ+AUCwJEHbGmQVxsr3z3UrCTLnMLfwzH75ejX9027+sJqCc7LBmZpy
PgzY/76kxqpNJmO8/Sc178bCOpkpAc4lSmtC0BtUmCt3OOXj/Eh8Y7rClryzzeSYFuKbHfbvsgsq
xPmMQFlrsbQ/rJsA+WoozizOLJ/7rUmy0nEk8AwhHNzOByIZiUbHjh0tobNsv74HnyxZqnbws6Sq
0Sb8SLZnUF4urvZx6/uIePsOCprcWD6sje6bh+OzH5ZBBuhMIl44En3YDxf6/kEuPdgxA4E12LC0
mLc4Qv77BdEbd/jzGZbQYf1wL1tfZrgrlHFQLmbkPg38o5oG69IkSS1Qrvv49f2D1/v3O4lP8ijL
z0ELRER9qI8WOXpZg2D+4Bslo1YTmFRrwCleOSJMQTwtussjGTa13I1desVCtE4YjkiYb5bCZTi4
GGcF17ym9gnXUiTmtsjVe24n91np7zoXZUBrLTkKhTmPRgtk0yjVsw84uFfDHfatKWqXtMbzXZu3
fehcpmTDFWH2gkDM2C591UI+b/8Q0MeosMNa1g3vC2nne0TkQA2qnFMi7nfkBUtloiEbYBukOO23
KDXLbZaGJsnBTRBqIupRF6PinDPkT06Q4Y4S6GyzBgJaipznUeu5flsEvo71lHb6MBYx3LChM3ZB
5g99pAbV7mIX7CBVEQg03mg3djuYd9iMNloVGGuRMy4jf34CYCKK3ZbY10BDsoMhtaqznC/Y2Gh2
IsvX4s0Rpref2TgPfmk1z7PEK8XYv3edyJ8ndcXB1DrGpmFuEYOwsSkkfzq01HVJbEEklx77LWlb
oOOW/FVkTf0EtyqFiaE4OSILe2sIqscH3f1WqOV2ZY4KK5MvKermnZk6002OxO1HgqEt5SzhVnBJ
4HsJUuSYJ8TZzzHJ7ZXLtLtYZ8U8HBd7rnY+h54djqzuhjY1Z3NMCdNuIaYQKTY6DiAI/Q9cTnqH
CL/YSIxREQ9v+eRaU4+wadov83RKqCVuk7H9PRmaiUzRXYvJQCeej7TBjTzQG2uCzDmW5oJdanIG
aAcFVniN32HTLoHXrha5DPsBb/U+9NHAhj58TDRYOGQayIfxZBsrRDvehckjdV8uqj3AGJ8QZpvO
S9sIVAdYc9fhiNAtFGF56HvLv5wc6a6K0q0Zj07J1k6s5kU2Qb0HAmM/xYVh7x1DSRwkhtzPNfIB
HAi4l6veVNcJqps1b7rhSaChJERIJQ+6m2/nhQ7hGMMWjRsnvYP4gSp10M9m13R/XGecHsO4ABav
Z+CPPm4oDzn4mkmtQgNuG48Nhrd3hHOCOPWmzH6yjrzdAt1GbtTAFspTRWDyBn61bRMmHgNSwtYC
xcKOVXgkNXR8YNQLYS4xQu+KdmX4Tm/AuOvysT2gSUC3ocdC9at0duf3qRUNePnGzNeTxS8ovEVH
Ikgyb+OWofzjm0X3FOINZWTeN/OjhVuPAHDEwU7TFrtqsZfnoKzTnXaz+brrYgKuB6N/A4hxi+OP
3xA2PjEAsUaFOhA4XvSd96MYECcQiNdmF/hdsU/oovnTsbPcS1r6wCvTCRWQ/So1wp6F5XVZj0jL
qpJJOqt0eFCUuZEXzmV0rmIiYYNJC9R0LQ1DrbDGjVfUM9ZFkdHYRDXunczBq2CJLkGUxGW7zwcn
/5W5KuvWebhYD9lc6GiSQX4ZUFBHyI/bV+bmUDEWlBAzAKAtYyJUT3nSX1fd8oxq14VSAuEYoEWa
mRsXviBeGXgI66xHtlZN0vylfVB1NAiNA7TFassfiOE6aOVv5VcTUkpfl69ZXugrX0tczF6r07Vt
xiOWNpfuVEJUgBk1kHSuvYE/qW/6fIcNpwZTRMfeN8O+wMQ5dduqEzUhyjk2xL5rg9clScZ1UAbO
zu684sISVa0itKdW5Jq5vSN3vYokYpz+SLMG3XfJw0+DynWzVWDkQ70ywtJXG/qbze/AGNH9xsR/
8DoVcP7hj0i9aZuxO865xx0m3N5bFYkz31mNSLdg5EtAIT2uHwfKRL6qWuZE+8VOhx0rgUfJTtRD
GZZMpZJ8MX3ScIL4hMOp29oCTf086F+8p+N3pzBoiGUB7hpMsWP6R4+dvI7TtD6GHLVRldrtcbAH
k8dh5quncXE/ylC8C6nVts275S6dHevJNlAMrVK/RxMsF1H9bISECyQLQI+twnC+agNcYcFIgLUV
SnXnwxWIhBidy7kmqxVdZGhtUHBnw260HDdqhomuDBReN4wqnpYbXkP5dd8DxEdRiLsHI4ARHMni
M66BD7feKslrmEnphGF7CmrnYuF4sBcpvsokN2BfBtnoYAQMXb33yMWEgDr2P7QzuRkE03m67usU
oCG2MQYUL36BzkYrT7zrYalxdlvTlcr6XrGDl/UVadzmS1bp9oguOWMPxLgX1NOuDjqT7dcfULZ7
U+T2kCpSOJjrOesPVlC/zyUpFYS3Q/IhChxZlMYqg7XX8gV+nDaeyZNwg32LqDUCFNKjUUOYWVTO
KUBi2pOuvirz4slyxFttm++ytfG7zemBqTHR9ovwULiTE1/73ro2ICragK/KgeaJHfzpkbfv+tjE
tNEW89pIk3jD44O5ksgqdGvmKH76BeFTAJj6q6GLeREluM9vJ9GjivNLgWvVnCKp6n7XFio9FcWI
Yxx/xAZRbnEo/cw5TrP/M+2Ml454cwrA/jbQOti12fy61KmORimQzeVdu0kq3s+wK0S5weA9nSRs
iZWMG3BOPWSmMU+XXyNa4JUSvrXVSUg91fp4YJOi3fSOM2y7luiHInXkviM3nXIidciHVcmGQGQc
e3GjNxmRx6iiwX1h/z3WQ2Fio+/mSOfAo0DsD1Hh9zdTUdzqZkA/V2ZRXRr+A/SSeR+3frnJBsxu
7gJ4GnbxTufB0Zk0rGPUnb+V5zYPtjFOF1PqodLHhXAasIlgsdPMGUccmr3HUN1usmhwgg5maDZH
CRxSVfv6jnePvnDH8b6egDAFvX6rBmXt5tED6iQx/gGsaNeZK3lfziCgnRnsB0zpNWnz/HOnDhBo
meizRzAx2fAwBeO9Um63c+PmEmZWBh4IZXlCMXTvGP6yxyOrqyi3ZBa5eDZf8kDeseHOa38qBVg0
WOSi4axKREpz4VkQ0WbjHPNoeCHtRPC/jiWeE6c5+sBI9703ostmKzlhoBRo9/s7jlXTTTDPxh32
wHMh1SWbfNHjNkeL+UIAy1sO+GovHbxLBUexdRHPRLyURnY5Lt5wnPw02ZVwt2rDuEFbjJEcUm2c
V9VzULEKjLb8VRTn/V6Cax1n+UOmsQssuuxX2PE1h5bA21lSFwcVu6/grpHiqiJZz7Qi1p3bVuuK
NMQNh+9wP/qqOljd1PKoAHrJXHKvvDKxIrIE6aqrq6Bomx1lQ7olyfaEQLWNEjwIF4CZkvViwEXy
erO/EB0wJLqKP2ZvGH/0Ayfh0uiXrdFhXMAZ4nPhqXcKRtp/PXGTR22DWKEfyNiZtJmLBe7qxSjC
7MqgDwXMrDJY0DFwgSm4AaXV8tSxPxSdHWDgnfUfWDLNY9cZN7O1OA9Tid1Zj661cWVnQv/Ibzoi
KlZZCkJB2NNL03N3dGlRTE2+v22zcubLuBAOAzu7p/NTR5VtEJpRAxAPxwaZeWZDQlPdL/o9t0ld
v0g72FFL4iL2pseFB3lnjpJfb4J7VomelN4g66iKuIakrZonAdp9rWbbeV5C3o9QOaZ1KEF4nZmS
p7qghStB7EaIum+Qd1urzE38Y2y0+Ijq7kYLiEsWlLb73gtRrObOvJlpOGDC94u9W43h9cL7bmPI
IU1WE+Pxm6J1IJ9gouuaFhKYxkvioYAfqr7aGrFJn7DJ7pyk9y/cPpTrTs3OllmDdc/Oxb80WnPL
++i3zw8EhDjVJ282vItEDcOzRa23yijbrvMAVv00Jvdwew9pjsq6SeTGtYofwBoSPA/ObZca1VFW
mfXQjjGH54ZiIEYkndcoKa28A4FO1t8ptoZnHYRPRpM+l3HrbctF/Ma3Ve0x/BL4Y/Ri059l1gCk
eCgLx2bh8g7KktHZp5YHCpgrW4WTh/eBIVBLUXXS8XjnTyZHd5CEG6dUC7WOcSeTSUQQCaeTkYC5
af2ivi/DFGxob1kPqlgcLGhYnEtvGU5+CTsbfbYPS6dVL0nTbCbbB4YWBJfp2QQyt/OJoZ6xik3n
3hpVtykyFyhGxle+H8CqYD3xxsjroYS541XVjX9E5TzyH90BPzhkvNKjUHY2W3HSTn8Q6qooV82y
L/sGJpi5O3cMsExK4wry/rIxbOetQwS+ig3RMb/z8whC2oiXMGzWNC31CiX/LYDoYjVCsVrXS/vY
D1qca42c/VObd05pX8iFJdVWLhJNwXDXMZcOXvyZv+EZ4dpINIHpofMoUwu+B/h2IBYvzpnT3ehT
XjgZ+r1x5kHMoKlIF75PWlcbmim/wzO7HMjRpi6L267L+63EYnA1WbMPI73FUxb6wA8wVnaGm77Z
RuXwRZm6kvs033oTrxIrS6ghDDDbCo9QuRaDRS3EPCckRApdeoPnrGX4VvETebuwmN77WPDu8Ion
4aavFciAtRxdEyp0th9b93ERMC+GdL4GNfQ8lHn3IwEhF8l67FfwC5x7GfjG3giC+Yjvx+Q4gJLa
qFD722kM1WEp1UnMGHhGOYc/e1GOe2C//rrlBbVqIZY+UpzHFyorjokq4/txxmLAhohLHF73thoN
76Ta6c2SuJj9PoNA19WnxML+wyFuk/UDdEDf+iXVUAJiFPdx4TubQuF1gbXjRXJu9kZPbbwl6Sm5
bYxw3Nf1sDNVcNU7859E1dcmRvO9XJLnkvHTby1QSJWGqAEgdBi6WYxs7QNWjQXshOjKG1we9d5L
QI2kI3h1Di1xc5rCcohUzI8W14C0VB5Ehra3RpEsex8eIszZ9Fcgdbop+jCLRNGWbFmYCSQA4LXM
poxXWMjBJhYQK4aGhSu8DMLScp/3vIx9LOEr2gNq2zveA+Czt6qm4HJM55er0nu3g86yuLspzWHL
1F1936bldGzjdksSRrZLs3S4k944PPTa/QF+ItuQPehTysoH7hae7zZudrkG8eHigtt1DMu2ZQ2z
oDfNBuwylkmJqnBX0py/NDMI4rD1aEvJ8pj52HzV0F/0k////yZwx6eht28nz3zLNIf3Qb3aubyz
Bh7WOQ+x/6v2LhamD3bbd68ZLgJp7Z0a4nJuVztlLyB3wnQ4e5pGOEal0Q3rwD5z0sZi8i4nPcdP
ZetUvNrS4Qk/NkWH4TpX/ixOupQGFZEH3TKhYV+6I71VKGJBWlWPc2DPW5Q7WJFE7+xgrnLYUnSw
ONU9J/D9dv5QLbi5xdFvlu6l87qd0Q/HYiluh3YsHv1aPrScmDaFVs95x9FvCvC9LxVRItgjGGmH
t/iUMeO6+bPQRHKYbXCcS03vk9OdGl/Pd0bnmkzcQBO6ZrUiclv3tg8C4OXaf0dd0EfY8/iP+uDC
gxy9anu7j+jsOOsxGOc1/JQ+sgVnfLMeFg5PabsqSfiFi008iz9jwHMLd7qgbh/37iz8g9HAC+/Z
I+6JPg+iwqOm8rucKiazuhs7T+K9Wur7YbHwVve9u6lF+yKtUm1ti2NdQATzmgr/AR4LRrEmlA9D
iwiu88rHbiYndQpbalJTtZtG2BRURp0CjoSpgsc1yV+H0k9wpi9XKTP5rVzCd60Gc5UG+peZau8y
SYILq/HmaCKuewXO8VyiYhnXVtBgQ69/gn+vgMATgbe0brsJlHctfdc+DwpudGyA4Ae8dmBTBT4H
sgQ1A9i3sLZuoBr1FKBhBVGpyVjNxBiUgfIhWhvPICd5yguAbhUutaSZ6bG5tHglL1vdxit7nEcY
Mt6pMM+JH0Nz4SdpeLKMITnvxwgLwGhwvqiMdUwiRmbSne3AmOcmZ4W5xIYdJ7574K0M18LGZUgY
JgRSfFJgtqjYOHIhg6Mhmhf3MsHSwzsLJE36Then32RtgBGHUUwZVShCIemIZ7ceyDuQ4TVKYP7n
JIb9KNuMuMLmEd/OazOOzwIjw7qaocSwX+s7w3AhbbQKek4eEGNrp+1dOKX3Jl9yw2vL2Abu9F72
qnjPCe6MArrLByTw5cZp2WXy9oyyMe8nNBxrLFx63U3yd5iDw0IHnFyNVvU+BUMXdSbm46DMtnD2
bvtigXnZT8+Dmf3Ez1BivquXOyXIkDn77jejYBfoyvQqDNKjIUfsK4E3bcxg8X67IvudqOC+sQgx
X7FH6+1EHrfj4Je0OK4dc696CCsSRoSnsfVJVa5UGhTHIbAbAHPiTFWuqgMP2m+v715DQpP3CZEi
u6nMytu67N4FA+2tSJbrmdMRf8y0XNcjV9o7/bvRIUPz6QJdFSr+UTvdeNVX3rMGexgbpab3k2BQ
S7t500/9vLZF+tohJo8x80Z53cqtnAgqyPP+N8SqQ0KlvJFOQhJQPImTBdUWLU+5ryYG6itV1fNF
b9m3Ywxrg4PhXJJXMDTZjRCN2DRV4UEKJsSnlxLDtJsiBlJ35lQXF5SsAmLScJXE8uc0jen+3IU2
GyJO+gSrpXASDirmmJ5IapKbNk4eVWaMVM8wfEwa0FcjgHljLb3uaepz7wIj181sC+saCa99opN/
j92iu43bkgzJsE/3dYtJlu4mKMfFDlbMLdpNMSXhhr7And1ggq/H8pc1Yu1Z7AYGC/yeifSr4oH/
B+F0Gb94BSc9q2bDEY66rYeEDiVH2RW+ISsKlLkPVeoBoBcZN5DT0hli7jezc9sUSU0NCvY36Ier
Uo0lJL6Ew+TiyPNhbmGxQ1idc5+KagIEp1SAaKoN7ENejf1+zL0rG+bIOtb+C/X5Ox2sG8KE0mjo
W16I4GxuaEDDI9RQnYYSn0WSNQv4NpdjI5SUvZNZ8kItTrMmEyG883NgJZVqku1i5PCvYQr9RI3X
7ZS7LPgPw596GEI6KVmFaa0C960RqFxh0XeixLaqqwqGxQqtZX1Ajt1GncZjXKFGwE1Id3jjBlmI
l1Il8dbGo/pGn/sPRS3FhEjvY112x1Hbo7kpqTnuob7Ze7rxN14cXKqWokhl5e8xD5yIQYp9HEMw
f6Npt3QjY1ijg36bz4XklNXjabLBBFR6eurKWr9YvJmjsg0F+RhnJgKGTiyc/YmRJjiOdlBbnKc3
pVn9aKQj0xV98OBC1F6/6bozbPn/UXdey3Fj6ZZ+lRN1jzowe8NMnOqLzEQakpn0TjcI0Qjeezz9
fKDqdJMptTg6czPTEeooBZVEwm3z/2t9i0kS5LQSqcAfEoxfWWT7S9s3S6rEzQmCgcPoy2jRgOCP
1i0xW4+USqFuVR0fG2VJlFQF/jfJs9jNAkYQyiYH4ImbvKxwtoWEZE/QnmDUCZYMUCvJB9Lvo0an
Vp/ttYJAHY06PIviJF06DrbfcQYTBmW1jS2qkkPtwBILr8Na3Y6JSm3GQl3t60V2pYbiG8p5uVKE
Jb+oCSxa5mPoRUW0STXs/3QKysNU1tjlNIH3csiZv5H8UlZTrSXsHLEq/e5BRo66TuyIThDysCWU
R7Ezy9jDKpnfBaEdPKm4U9dBTqmk1sCRYKC3H3H7AsY0g/YZKYzjjtYwnGY5xZo6KvIZFutcsRD0
NpNok8emUy66N4dypWPjC2RyEmi2sovY5t6n3cT7UzglFWjdE1u1RM1LT2OblDkpeBWcR7+l4gvj
dVpSeULtYA5M0jR0F5VkzSHbHDSa2gCytcp0HzUGYKNiap51r1BWXQzMjcZisDGcDlRW5Xe3RAIl
1E1Nf8Og+5Xu2ug2eL9WrLtsnErFkxWARDes9gpA4znLMTgVZVqss8YYnoAgtCtbRu2ltJp7y2ge
s8Qsd4GEqKiW0VWoOiVNDMzcbtcFpUucpbpmLk2hpeUUTtkgLDQVckotYHIgDiW4LCtfGkDOtKCK
fNvi4t2osvBfyjgHqmQGI0Fx5i37ndcmBOrZFLK68IWgTF1Y1bprytNEl3PBL6e0pHUB1DReVTRd
tvGs9aMGcdUmO5hlyXpUiGeru3FBdhx9MgnRNeYTy0rU7bqsE1avbNsXXZ/5Wz9xKHQpvXVSsPdb
TIxFkUMOlk99c9VEzNEyC0/zsHgtHe9pwBe6Ylo60CxUlrrTnyitrVIqoHykQaFeAdLtaWRkg2u1
3mlhkxUVFfaLrSbDDZ8Lzygla9sGVRB2D4dMzoo9E5XLdlPGXYrdvI55OzR8yA5ZAXbGrilGebb2
FVjkIcgx0P+GQl5YVKc2CZ6tvpSWmu66sIBrbbZXcM8Z5UPi+IpRsG02iKlmLmHAcyzjMq5qlDMm
JUN60SdVbGu0IyYGKk+NwdtN5oomwDi7cs+E8FZZqTYbQYGMKRWsgjXPfUk+3IQ5bOtStSokwHHH
qcYJK6welvwM7Pf5BnGhWuyoodA2VPz0hgSsFIX5OvZL0Ki0fXdZbNaXsRKOLkEnrP11HaaEL3wW
fA5l8ciuWBxkobfTA/O6UWpS8hrf3GDA70/81k4v+kFNYDia8lQaMHMWTLgvitc/2KLC8NoalYtX
9Xzi7W37YCP4Wqu6LG98WcCFL4ld0NUUSK6mwtmhR9ZbvnKuGz39tIruluccOlkfmng0N7jN2xUN
5pzZQQ/KUzmv36iE5GdGrXmkvyn9wfNpYg95eVOpxWVtoZbyiryCyIE1ylIA3mr92m+ousMemlEj
VbdvrVQ/jYUebuvUtFdlRQGnVquXOhrHDdWMrQaAaEFoCZv/Xj6lKq5ldbQ8tLrpIzkFxsIcYnII
LHfSAqBDY3ujRuQQSsHaT9C/WgIFeRBd/TJaVY/jv3gK4vFh0Ka9OTHTUUgi6izOL8m+ovof2eQN
+h4tXtp9hB6SXBEyw5ulek8bGsCux0Yp6C5F0b9OtjEt68kBaS+GlyCjFy9bSIV2QGio5ZAlV6OS
Rie/TSMTv4JRwkFIIg38oMoqnq6afaPXfQxUfujDOz3vSqQPU/8YI61AyU2MwK5tJsiPHqA2kNG3
5KHDQsrMddPUylI44x2fVG5UvZWU0OqDF6u3PGrKCswIrRG7zLZgK0BlNMM6ja1dgods7kH1y8SQ
zQM5td0mVBgxcGcrLtTNi2JKboQej4BZLcLcygbygGQFT2Zk9QTNAQ4jprN1lVqKi7oZNM4kSY6c
ihfg9h0ZD2C9/TAilzzVHSLA8AJUptkvpMJeMEziBHZxbizSiD5PW4aXVWNd40tEN9Lp2xgOmztM
tNEqqwUyFFUvTW5tQ7N4YtORrfkxh7CYbx22czMBsIfQnN9LNv4AsEuKYJaCoqkdVgQjla4dM0Q4
RruMGliBEZR6oM/9ZTJnxrGFem6nJKfVyBp7iE/iRLs3VTBIKsgnXvy4dEMD+umsiXebEbgXRGt/
bZXTWUZEHbEMWrUCGUrkHrEK93lRXHqo9UhIYuDWjZnAmhfZuiQeZg0uzDwLEvuuoIJzSWc+4v2m
RGNP2oUTVpew9xkoIP7telgbS+lV2lZ6acNJjXuiKjDvh+XTWEryOS36MBIuwkpXtHiVZrG/M3W9
c9GoUTdx7GlfxkQdyLqneKDHFM1Tz0GU0qfJQq2ZwaMQ1FuYew+F2nrAZvzMLazaPw2F81wW1muf
j/YatSvYUbg4yz6iTdnp6W1ixsULYW/AjlKQt6Okk/iJumhWoL1XqAFMt1VHRRqP9h/V1JG2yPEr
lVHURrqkFfUNhDM0BkOY9dd2YqnwyisMdTq4oXOEELm+yM12unWiwrmbm8iPEzTqcNkFwuk/8R8d
C42Pv9eRnN7CostVTGbrlr3BC+XKyflE4n4sijs+xJFerB1H3Ue05WzHoWQxPayNsNyYwUSOpuzv
m0E9Y+/6mbPjk/PS52Dmd7p6lhKdCoiaGTgevym+Dj1lYhb+9V09VsIdndmxTDRV/BQ5qGJthZ+x
XY+ISYEmremfCfePtX3zcRCG4uRzVFxix277RpkcAv70YRfPMXlTPl5GfhItY6N5wJX38uuT+tmV
e9MuI3e31B98HBQ4EmYvrC9jl7Y7YwhzapzZ+JvqvvmU3h/l6Lkb/b7Vxym0toHv0yyYzhJImWMa
XTq5vPqfnJAtZ4E0fu1jffTUqZ5lRAYAAdg8vOKdLvdOY+nhb+oi5wx2XLiS8Q0ptSGPRKiCLkUF
oYn25URyJNBAlU2VCLa/PpvjZ24+imPh4FdRC+OXPpJFosh2xBDX5S4J0NFpRfCKrh4Eo9c8/PpA
5vGDcHyk+al89wrFFdZRa2yGnelw4ZZOqopH5LOa8ZWYWTtz65K32s0VL8qvW39yYK5EjZVvyOtE
/QP/ByxpkvrdtV/MuHeqluaLT/2ye2ChHp21ltnbaDJG9BUAlAaWr2DRQn8TaoW+Ra1DpUQneKZf
4ZdNhpMyo74msWihCesebBD3K8fwmmZrpuX4ZBaWRWinYgVAdniMEvpMBJYC38tnR+BEgIcYWhNy
bqyPbuHHtcb2uBy/1rQRwFZbQWm5lHYtcjV7EVtI/0rrKrb8sndLEXfsOBFREI9kZto30xfOqUYa
0I0xRPGrTic/3xpo4PqdWWkEVCtpxbTVTY56Icto0BcOcRbRilWn1LZWbFL0JrmzjpH9OJygbJyy
uvn17fvJc2LakgcF98PsxDmacEYvZboW7biLlLo7YYbW76dBwjY1xiT+/ScfuTNHQ+s9e+mPnkkz
C9KZPOLtYiXIT2izIyotRX0ou/53jW08lOiBORZXSkhUfB8fypH5gzWwjHfsWA5YRzZWZ7pDIe9j
Nl+VXzwrbXT36ys5z0/vp25Lg2Fhq1xH3IDOD1M3ukI9Gg2U1ez+hxNVK0EatjCEUCOn20gz6EhP
RnMHG5tdhBLEn4zH8406Ovx8B2d/KyeMjvbjGdPdpQXWqtautVmL546kijKpdJIUT0w3GmvOc+LT
WU78+qx/fH4MUDU4WHDCo709diA15UgJMZmsXTiHKxgiaC+mHuRTkjWfma1/diipqxwEo8DMC/l4
hujd2AUgGUBASpJOADXQZr8DCu/+908J+RBjM9Z+hs+jhchAPZyFFva6IQ6UKw9YFuTLQblvKHd+
cvX0+Tsf3zXAINr3OEpG7I/nVLA4RmKOtjFvKpocUTu1t5giCQ/21KG+jnoeqUVQJZCYwdtOIUXh
ob2P+9G7dGTfswgtO5ICA1o99qKOqRssZEQALu59gwhAco8GDeJH4zzYLAtj2h41j6QSsTcGR/7V
b4n4/OScfnKbMHPoxNJiVmAaPbpNU2cgKBtJDi3qsjujpS5XWKksV1iZ9smS8WeHop+Cl4KXbnbF
fLx6bRIb1qi2/m6yemsxqLQhKIFRSdeNcPXrh+J4dcrbzVSN025eY+HYOnooIJWPEQkV0Qn++fRL
WJbViawKqGxUB9mP11WMpsTCiFcDv/4fHNqRBtsCPJI/OMVwH5N5QYjfzo5FegabzDswWPcrZKRk
k2UBteM+77e+g4j310c+XlBy0txEh4gwVhDyhwRTtuZ23bdZh0zSf6HacdImNLGlSjSl9hlC5if3
UswcDVNgnhQ/nCVWViN3PDhAc74moSUnhSnXERbDX5/SZ4c5Wq3kRgq+V1bhLidtHaHnpuvKbYjr
9P/uMEfvNU2oxu48g8q0J4qVYxELuZDo4HGElPbN27H+83n4X/5rfvF9uKj/8V/8/Tnn3Qn9oDn6
6z82r/nha/pa/9f8qX/+q398/Csf+vuXrr42Xz/8xc2oioyX7Ws1Xr3WbdK8HY7Dz//y//SH//H6
9lvQB73+9cdz3maMWVevdGOyP/7+0e7lrz+YGVWu+n++P8LfP55P4a8/rpv/2H+tmvBnn3r9Wjd/
/aGY+p8OhnXDYqrTaSc7vPn96/cfGX9qOLvodcwmUvHmcMryqgn++kOz/2RVrOFhnZ1PsDR4OOq8
/ftH6gyGApBjgJxi1fzHf3+/DzfgXzfkP7I2vcjxYtV//fHxIZOIuCUkK9b22FeJzVbnn79bEiMM
GKy4BHlIEX1BSA/M8Zae9ScZv8bHFcffh7HnsVZYgMCPHVZhYdRVz9S8mq30fUYMwkRppVlrFGFU
4h8KcgM64tmbPMOOQ3OQWKE43U7NrkQpT8rnBkH00mivAwocUbab25mkwRvxOsb2gWApy9H2SMS2
KYmqab4cy8uA0a6ehEuDfasbytpCKdE72UIv1a3dOQsVjd67m//3xf3kYjK8Q/eVbM0snB4fL6ZS
WfFAbcCgmIgyz9gT+LbwhtdfHwTXHb/mXzPx28VkYIf8N2MefuRM+BoaRRWB6ApqZrrqaAKISe02
BTaVLRKVKCQ3L5GlG3TaXTnIp7I1z8NSZEvbUJeVd9WOV1DWb6ljLRsUgKDR82+RfQvIe2V06coC
6c6Wkqt+X/rcCjLMSHfVc7nGYeU6PdlolXfaNk/E6HWodSipIeR5mvrLxpwD7ozdwNXtEaA0OmZo
KJU24kof85REj6/GRCeAZQxjZdOGuOk9/aCi4yalGOPAM0XiZQY22ByZG8kBIdTGAAE8thjJ1GsV
7Sh6GKRlJHCOCGxpwuSOuaIGt0ljwAZy2UBHU4kx0f2lCL/FJG5YKHisAiR/inBMl66SXpYjoPOO
nDu93vUKESBdQqPQQcGEP0d9JRBimYFI943kZIKZCUl4YQvXG2H1F/pKTS97HRuE9KmuIanh84QC
xWThZkG56trbCfG2qmSb2nlltt1W7B4S3VhHvr8u6c/0+T5BmIJm1p26vZhezUFZYYBATN9cIq04
xR7oaog3a9eoPdfpPFyg6II11Pwzxn0GfLOcJLN4Y7SoIuAu97Ssh8i6LESDZFFZo8lYZw5cSP01
jrCGNMTeK09TZ592c3iYmLtg0wIbpzI34SnB5GnmmuOd/ZRPWOdLd4yqrRGFDAcJ2kt1B6t1aQ7l
PggfJoqTVvXF4gZr9F+y2nCnnJ6dRN2inJS84DodKrjdgOdR/finU5idGSNcaPKj43IRTR1JYv2V
F4yn3QixljDMCFEXmsZF2j6HPChw3LkPX9IAUxmJs6F9H9PYgykqOfxoAn3CPEi8lyZoHnCUdjJO
BhM8vHorhxhOtX4wquwhy8UZUaPrmhwGBRCwYfjwT1GUjnC1s4l2gec2pNz28CshWu/COcgRk1W1
g0PehM6+qzU0glO0sH27Xibhlw7dAUmNWouYeThtPYKtfv12v+1if3i5WZlRHoPUQT3k4xgS+boW
OqRgrjBrunp4rdbrKCXyA7uLoI/b88JGDwhvF03TIac7rYDJ1rSfhHODAzAwh0/GtJ+M3FhM/vV9
9I/fpyvDcMCMjLVh3A+9vezzb6lz2pBErqTOhh4/natPRrifzEk2XCLWkfMWCvnhx0NOaVUUNEiR
fysJ6VXfCiaInGiCtyv9W2uRrXvlflx4fFy7/NvFyoely/56fXP8Wz4sbv7fWM3Mj9q/X8osvgbV
148LmfkD31cxUv0TYowQwHBYlXBj/rmI4ScGNB5uFnsbijM6z8ffaxjd/NMAIDrvdqRmUrZle/X3
GkaXf0oBN4M1DP8Pfc/4rTXM/Az+651hbQUUYwYQgTfTTeuHfZxad6oRtzbh3ei4FjLNLpLZ/5Aj
a6pId5QmnOSCxFN9CBEsdOvhoY+i56iSm9LP7pOMxDdw7ylwIUipX1UV8SGWcMJvuj37ihNrvB66
cqfXioaC2zqUtOoIL/qSjPkG6w/ev3AnsrUWJxeRL0kDQduR1nuabxdpTVa6YmzonG4t2RJg3D0Y
gs73pIynGbNvYkXfRAKq35fLyUvdtq7vTbK02br83rbl76skVQt1FUw72DIfXyuHXCsIyIhoRB1f
ZgNjMiR/poXPKgXG/IuObwecNAEHGWXnD2SxbpAJEWdhtVKiR+xmbp9cBFPgliSr0pLUwhVSEcyR
3xrTw/tXLcOyP+QV8kqm5bVpJI++9+RxMxREUB4OMFSWAcDu0Yhp9T3lTr0mqiH3c+YGDwlud9kV
n43C8yh7fApirjK+LbTAJn68VvC9w7TOQYvPUcIxmjDNuWonTBWxeE2ZfGLHvonJU2/N6KzMo0+g
C2/lxR8OT4kT4AL/Azb08fB9xCLaykYEkWjDPBF9s5ynUM+fWRXtSg0/fTFrSqoKWa1B7ich4dmC
jzQLf9JO69i3l1WknyyQ0WIN0pDloLLLbYRVoMJRLnlXHiYtUYf3Be+IznIrQYazwEeHfW6Zdedm
tbe9ahuIaDUEIwn2lLoXJR7eoI3UbVm154YidkQmgDHQ6tR9N/BcfD/P98to8207cHT+uAmgipnw
7ySv9MfzbxvMplEWlqt04i4bRr1AYD64UYs9igj7KztyNhpFlqWeUg3GaelQTxFkmABO9wnVM859
BHAI2OqvLIT3pRrfTaN2XfnZxsQNTrN370Tn3liBgYezVc0rlQRxVTxot3PGBY3aTVIUlCHTLW5M
ggrx0w3OORk8dxF0Ar1w1jYmCOZkUsi1ZtfhEFcnJImBiVSPuIgLtUrOWhIpF2bXFSt69I1W3Ulf
7nMlOSsUVV22AXLn0EndJhR70TmX4ZUz2mQ6hjoK/7ntQKbUssc4rIQt8Z0ePjTtXnGu+sLbYlF/
IM/jnIJa5XqToMYmEJ8tWzldt1Q+hmy86Dt/p4S6W/LAUJA/1+dlT4/WpdaKFerqrTT1U68xVuyO
3LQ86+LLyPH2DJzremp3DUet0sDNZPcyGhs1Tchw1pxzMAKbxJqIvFzaNyKeUFRU502F70RkB+bz
leX3O1GmJ0JTFlWlPJI1dzb65bUjEC8IfVapH8I2P1CBPUHL+KgNJB8qwT4c6aZq2Q2y2NXYDd+6
mpvqmY+6Xdxkpb8pjfkJLddRq7ieU7hlp0F984krsWAHKOuAeNosSQ/QmJYw5U+DTD1lvlhXaoPJ
h+8F4IEE7/OR/J9lEiVfhHSmBXBjdEXWQzWdDVhxHERw1m5CG4qmA3IUfSk7tA+k2lyOQfToIGsV
UeqSBI3CsSAFq3cr7wIby2IYUsIxJTE4chuKbj95JGmh6V+SjZSQWdBTDJ3DHtT4XOD3jAI9XiXo
26G3FBitPBJJAkj2cmNHHTr72DWIm1eQR+q6clL0kkhezNGiRGlz3WXGymoIZFeuBv2prK6oxZx2
hnpXGnLn4XhK2DhYhIPxu0+q9kHzeKHZdBHIQznUbcusXIH+lK6hnzQBtrXMQ5AJw99XaDf1+mVb
JV8G69UK7HMSxL4phposot5ZeHAa4yS/VvRyx8iy6kM124CfoWSElk0QB9OdtOWdVVftQuPLL9Mi
JSRmFBdGBQ6jNtfk+l4MVOGpjLB9iYjKdkh+ci60iYGmyuoTPcHghZi/EPXeqOoLHcpCrfe7JK5v
LR43YOkqadbTAQXxFTJnFuQdPTREc9uSZL9EQWs0WvhbiCsjiJzYDAeDesqEHakhpn2nOs0xTDcY
0okHnD2OjYXatOSrzLOwglqmzPudo9gJQWh0pY0MR4ToDWJj8UCwWaRQwRdbp1aWu9W8J/VDh12T
5ZGDpwPNyFkU23Jvj+1es8huzLh/abPKIjAdTH8EUVUnHH2ngBItDP4U1TyQd8vOxnBcqPYu6eU2
rs0dxsY12h5UwhnSI7K1diEwCKzoOlOTlGcBu/HMFFfaFN7lvXFbs2mgwXiGxzBl2EgfLV/Gq7hJ
zjokglFhnku3b+Rl7BDBW+abRITpMibqekFWzXMjLJJZjTvVodGYzykGySEKG2z/5Q4K0GmkYdOU
5lk89suwZwugV/mWYv3b8sauql0z5JvMMXep0+49q0AeapS7pqOVGLOkwaezTlJ7p1sPPltONvKr
NEBv6EiMdU174gTzhji6MadmDRsDTZyrUsbOuc6kawqSIKbTWVuWiWuqIvQz7ZM+bPcRHhz8vavI
ab8qSXjT2fIk1PsFL/U6DoJLi3VeUbT3WSm2mQq1JNVcXVxZYp0iXmMHPIRuZhXtGvffM4mbxcbw
xcZWI0zE5g55JrfF3MHPXWQSzghO9QVByas6erKiByOShxZtZGTXjHf6pjMVd2R86pNuqYSMa722
aGu5dWYXIuQTI6/DJT52BqT+LBX4ikOatSZO0JTNjhzNXRPk18W98KO7POMmBeXOkvlW83cE7S5M
4y5LefvvNTXbFqSiRehNU2M8LyK3Vihu0WGHkUJVJg7F7WSlD4mOrszLt46nuPYwPY7oiFtOz2PF
awaSRVZzYjoRQR3NOu7yU68CQSHR+psPDvYJMCQ1aU2d+tRkJDkrAmElOUJlQ/BrsUkz7wTXFwFL
iLRUuat1wsEa9OJPxGY+khJwwDdwTebtI9G1iMuVaxFmmw0u14sALsdSr7hPMskZ/qx1yy2Yr7Aa
tKtGRaOhmWvWHWdGm2/J5ALZ6rl5dxNYCRYWxoqQlSKN0wN2gBu/iGYQDc/9IQzDpcbITc7xYqwQ
YpcE63GHfCN9nP8up+xsGM01maHqqtXD16TWL00/u0ClsBBGd6471tqsskdBZSDjDQWcKlux0wws
s9JksuRlldM+Qhi7wENALkmSj4umbWusrsFLYOa7KDduceaezsMY3GXYOvYF8rorA3t4rsuzJojx
/QRfMcQ85a2kcokOeR4agkRsbZ0cWS6yE8C9IjnvSpmCTXbPins51dn1KBI3GXYIv1+SQa7zSrv2
qdnYNo5gv7kyInNdDLyCZXKWW3vuw1ebd7zMxO3s31KIpA65mDrax5rOUNY8V5O2ZXJg6CdAWgCq
pWqmnsd+vqsjbjPVQJxzrroFetAt6+Eup/5KmNnlSGlC1uU2MU/9Xrh1k94rwZXutTuZY5ge4B0U
9lZO4dPoENbewzKCrMPFzD1CjZtF2zOa0WrGMk6NbsSz0KSYGpGrlQoZzUVhUXi0cHCgSQZ3g2+h
0Vhh6TG5vjalPfOFxmiyjoSFcZkf9ESx6/YItUgA2Iiu2pyZzmztPVYI3uF2eq5TxY1Hkp4UgFee
79mLXoTqSqDLIG19H5FmGBSdTZF6znQYeAkq8eCPytesNJ6wURPxNGioboz0cmjVba7e2vq0hFHw
JbT4j6jx5WrE2qJVfnCiF3G9IhAGXgwu1EBhjvHfXNdx7QbEHaNq7F58R1vbSrWJyUva9sQvf7KS
Pt7G0KeisYlswtBpxx1X950kBNWFv5XM9vg1JT1T94EgN/6pGMxPulUfi9JzfwN8mkapiC0/0Nc3
POK7RoI3+ixZvKzCC/PEFICw1lw5ebEL1QSgUv7JBu1jj5OjzSBgMcc4IGMgJWD+Nu+OFliDPRVN
V5KBLNZU24mNMxcNQWt1Fi2pi+Jq2/zmpTw64vyN3h3RFAa0S78vVwQgHMZBP0HPfjbG6lrHJ/Xr
Q72p7D5sf96ORSFjLryBPT7afQaYAOCUcKxc085HC0QTrRVXry7m6Gsk7Xe5OpKIYKxRxy/7zN63
oUXC6Eazh9vutkB0roAoGseYvKt24+sRLjPjk/s9F+F++I4sBjS6W7TJnKMiHZJpjYw8lpFOe6+I
BrfrZyDcH56o+SqAQKRExB9aHR+veKtWFfSpnCseThe6gRhLs68i46afnsPrX1/xnx6KisW86URQ
99a+endzFV/LWr1sy9WQrOlA9R6AC+2OlDN38Ibtr4/1sbr596P7r2OJo70tFTSNmI6mXNlRtQkw
IBHauO1gsf3+Yeb4AgKNdKQN9lEdeRSeVTWRClfAb5bc2XVN1LlE0/3rw/zkMaDy5pArwWNAqX0+
23dXDvUcQizJTr2jhZKXLPqn+JNywBEL8+2K0dP/rpEiNEYevXpaNwL2b3kQ6Pt/rbzOVUhyK1hf
K3RslGQb4z0LaAUSZutWFuA7r/gS9NonNPB/8zVMNFM8JGC0j05VBUbi+yZfY9SCfZkm62kySVq9
VJzxElzb17TKd+2onkTJS643p85Yn7YI5X59vX8y8GnChMZJTfWt2vnxeuuKiVWtSXntAu1mGo0D
jL1tDHvH+dZuu9j7JBLImEUGR6/5h+MdXfsalR8RcLzmajMb8UjetPE9mtqapQi+ovyLFsq7sQ73
vUzPcq5AhRR6HpRza9xS31SsWRA7XKt6ulISGhnBsA06Z9fr+rr3x62ZqK7V9NeyG7djpd2CdbqD
FQRzJIBL2OF+DrPLNPHurTHfJTnEuqH8/ZFdI5AAMp+BIg5b3sdLWoT4GgqNxUOOdp+FYl7vDJLG
9Oyz2fin78q7A83X+t27Yhu+0vcmB7LgHvUmmYAseH79eHzs1nx/VSQRdMzExvznaHDxujGP4WcU
JNEnrjdUBw9nIUGgMJKoNWvTQ2rcjon/Wb3yJw8JgciMXIgYCFc6ekhyE7VePlQsv5oXMdxrNAh/
fVo/u3LvD3A0IUoNz/0gvx+gAIdkfjZa6p8cwTy6cDYnRe2UI9DfP+3yZNVl+IptpQDlpIOf8qcb
3/D3QUzr2hs017TOBFCkUnkqPXkQmQDXp4439YhdaVqS3V4P9QPuwXOMTphGNzYS919fE0KDfnLZ
LZ3Ea8EUqdnHmjK9kLUJMI/vDFYSikCwzIvprI+bdgHoB+tsDbpqElSjNLZpqnGrELjoKnjUSN1c
KFpCyK+5xlF8Zlop4Sny4BXVJmudtRFcNXF3VUErEGH0PJlgD8w+PE0Da1/p6krGw/XIlnMEPDq/
zYXTX2hSP68N44AxeaksRFjOFJ4Av1WAU0Yft0WiXjUV/15ku9bJKW1kXwYhD06tnE0jZaiKQmG5
TFiwZ4az8fp8l3mTy+5vUzHYSpsGdJ6t5l8nh8nVfWQHynBHdPFBKs5mnJXJRn4GpflmHpEnvloT
y0OQOXsyf/eaiPZVKe+kIu7AgtP35f6WAOKx7wnrzBzU8zoO9oaS7bSEjGUHbxS/piUrtgQGIBTt
vMl5EOo5+7I443mkgS0OERS/cPZd0Z8s8+pLkqo3duZs7NHeaDLaN0Q1q/y8Ul8MY1zILt7k8163
uRyQS7ZxvbR8DWdu7JYW+Nt0clukMA4nPwlnJ+Jh26TjRaOka0eeZmH2pSNtFgHaQem9h1GE956f
f3MG74EswRSrN/Xj1pzwBGT9Vzu1N0PtUfqCaVlkycJw+0q50FPqSRIaTaGUIbcH2FIQNcs+qV9p
mq+1kkUCr4KyBCFziCOsvL76MtnFfdNkmE8QL6QEqSreeSvC295svqhABN5+aZPz3YoNHv/TmrJT
Q78sC9nYxTP8rxmDZ6fF3Cu/jH2z6ltzhfpqoBiCHtSs45Ogzbtt2vqGO/Z3plG+2vF4mSe28n0w
+a3G7/9HIrR53fvv27arKKRC0ITvZWvzJ773bYXxp3jLNXMMnSwOdoL/LT4T2p8WbVM2Uv/s12r6
n1xw5icGExaN6Jj+2a/V1D9xDzus9cn3omtL//c3NGfHq21yIJB+f1/DsK4TR9OFRk4xRVbqnrYC
sXYi+NUf+I+cUd0K+gNKo+27S/KThtIPG6q3I87rNhtFAaL+oykeDR44V7odCyyPIxDFHgUNyJUl
jopvmQFmUXGwf1OqjSsd5Q7NLiyJ6OEVZrI+968MHWruWJiHehrMhaGNm8kf16MzektV878pUfnZ
hDR/o/frrll6SIIfeZZIBGeP1NFaQeWVifOeb+NYByMVB98Rh4Fv8OsrQ5rC0YEgu2vID+fcNs0h
VoIm/ftFSQ2MG8qYiSKP/LZly6bONTcIW24bAZICPHXP+IHpodMhhednaW0Vbm+1ZBpE+UmrwD5G
brxsjORFYe00ysA7cRx0WJMyMPb7FFpCTNZLR83PlRH7LXvbdOulG5FVtdv01Vkq4TI5A8SvtIQn
1Ja7DK0PycUotHBaFsScl0KxMek2zhI8xMJS8mjZMpetxuhRD5pomRkT+jSz2YCd6klaxtJN/BFo
zKzcTNk0LPKE6Gu/hDgVwKGkkam7acDYC2X3uWfZ6caOdoo8OVrVZvllTEE7NbHCLBYHyG88VVka
sMvCyjDx/ObrPpnCrVngyA9IzVjE6i6aKEYjZtmBNB+WlY57PLLpVeCd954VMyVjO75MG87F6cYv
ppY75zL30/NKP3NyY5kEXn9BJDFB9h1tGtgPYuH7WLIVFYayb0/5CS0SisE0ySNKVotMp/eSWSWt
ycm71Lvkrm2yLw0wEmRlOsgr1NCrIDKDTZA+OZF/kdVwZIjAOp3DdNPe86F4BOrSLp9THXqQGfa0
ehWF1JQ6B+4Y6xTAU2+f9dgwlKRYwZ/WaSE3NXSBaVr1KfZ2TxYH4RXIxZRk0bbS2FdBfBHqVJqJ
8LjzPfnV0ZIXFZTGUqRMYiUc31iR2xaWRD3lYh8UdbYzQ2tPWZIUk2ijpCr9wlLZRtZkbGiRhSs1
GrVNTNQ7D2O2hXGIJ6pQ/jd557HkuM5t6SfiDXozFSmTcunthJFVp4oGNABJ0D19f8rz3+gbHdGD
HvdEUZmVThIJbOy91rce+8YI7rPcRdExiOyzMiYGZmkEsWexjY+M/ulohQC+PNqTPnPY2Lt9Gbu/
oIPSe+emGs3XfMm36Jizz6LOBiAHocNfzreXZKCZfpE94ib0HkSjf/18utLAUujXz4ef3+lnM/v6
qi+dWy9cK2KiBTVvfVLO4oVEbGzedF6U+mcp6PxH69LEcmgPpGVcCafBth6yxqh1fhk89e6k2dYx
ljYpDfq/K4OasXZxbNNaUV77Ipf1DYYTBs19Jzq1oR9yW5+Q09VFeOp1Rj/8tqzlvLzI7/5mwtm0
bf3cleQi+T1DKNUAtQ+oC9MRU/famm/2bVXjFdx1TXauHW6/1Cj+krhytWasF0XO14U1dgUBE9lC
nFLy6yIF+Nqrs7/eQPDeKBC7WqKh64fwssvpuxtVD5WwF3+zuoGeE/JE0Ul0OdjnxXKOwkO7OZgD
fXXIgkwAzHhpAK0V3egdFh9GnAkRfBUIKtueW9xTdvzzag3SffYEIfU/i3EaFt/EFuygYfJiNAOM
uhATtcGMh366xwkLHVD2t/VcBkV18PbzWsPXvmrhQA2En17Mxd/b842sOy/nlvEKXrJsyM+iDB6d
FpfdbcH/+dVTyyshqgk6X2nRZUN8OXTRPS1dVCnoHsHLUFw5vGaA5v59FeEFgo4BeJv8fL4cfsnB
+PPz1/77CXlTWsBjBXPD8FUlTaj/qiagrvOvYAdgfHW8zbO5vLkifXMtfVW3971dvZ8NspezfeC6
3vy8bt185mVnJuXc/tDcfKsC69716QXO5l2Yg/D5eTNa9ZrJ9Itn8yvzdJiAyAsS/5Z8KlLCoGYw
uix9v+e5DW+38tl2liwBiQT9m9B6FJkyjqYuhAXNdRrWN41witlPusY3yw/Xss8+2Nwu7cqVcheV
XBMW9Cxa4MMpXKxmG94ueceHhHZjqlrBl8i6b2G0kA6Nxo8NyKKDn0OUIwyYkWuBYMGoH8yq5rLN
+aW2DpCg5iUMfIDzhAAl7b4FO3oiliKx03HYC7KgNy13y9z4L4jFb/tnxSvihfO7L+zHCXVWLfnp
VdLnpXvwFTEQgf+k69yPrYLogLHuHoPZOGeyuF/7DvI509MucuhfMFGxboPZKUD6mnWbtHY+pzoc
D024kDWBisQ3rGMEj2sE0wIx0etZ0avYt3qezlz9lRJdcgQiF44XvEiEX0WVMTouomchFdQU6R1Z
BORu7ngVfl7iXNr/VBOKim7a9WM97rOQyw4My2fWOOey6BU8Bi7dvFspsjUUwckmnMIZ9/O81waX
WTYxWkxf3ZS5tNeHv/Il4pzVFueMEQQl12085BgKcIbcrZVx97OQpD6riR2OH9hhWbzyp5+f8vPr
8tKEjTg8MUjgVuaM5VpcCkt/LooQAa0Pd9uZeP89MWDg8sy3HKW0kD4YMncuSLPRvxrxKpuR8ewS
Jussoj0T9z0cAcQkNPDHVkVnw1V3CLH/lBLyW23V9+0yg/PPmqMr9O/QKthlhvzp57NaF0wATHre
awAiqApREAQf1cpqYi8AEZWduDnveXaLPi8N62eZbDPmBYO3PE6divaRx/ozEbAzyfE0zxZABnPK
GJ1PX2Vnfo59BBoViD33K6eUDGa/MrXc1Y3pHdxycWOZZXJT8o42dVQ99Jn+LbJc70iJNrem+eXT
OXg2pvVuDvr2SHIAmtbGckCJP6ju2hGD0A6W2mPA65Kuhy5MNbJsSXoomBjaZ9B+bA2NTeqViHY+
d39c6szcTA6ggUaP5NYEy5s9K+4sVsKEGTARCX54L/sqOuuvKW3fCW0l59Ms9nYNtc/hC+gtkJ3l
Q2DyFmUyxielgbiRe0tEyRjm7rHO/7jIgdZKjXsKLKDNQWluaGPZG4TUR5Ij2AP68cl3hu481TMg
1WpiEUF2L1PQOs7tVf9ZuILbfdZa1e85ch9uC7FdskOK2zK4SquMi9dURd8pyRSbXHjOHRBt6C63
r4GwiG/6tsRbFqr7cQKWXQz7tvOL7UisBgs9T9/OjRc92ha7qlEwPOzto8qzuw7W2mzZ6lKbvY1p
cdBJDWrz58eVZvNhra7YBRr+iZo/XYd9kr+dAyh/lmFhi2VgtvvZlheACyri5Y1grIm6qA6GsJ+y
AkxcUBXWXuke9EXqzmeMyt/B6k7PCOxCEg5SIOsUo0BJsNN/rv2IxgT9PhT+qqCmhPqECsg/F87g
nmtIzCziZ0ZbHmlE412TISZtvO7i5DaBOEbmxGB0L9E6fFp0RvzsaRqHLM46sGSpqpJunl9VHnh7
f5iYETdtPDk40r2XGqfzxmZLyDy0EmoikVSm/2i7T+MZzlVoi1MFo5dDowFyd0+yR3Dsaoc9n1G7
UtnBN1mlHQ33x7G6k+69Z0c1ZpwNDVIOnb+EkIfYCqhh4fyBZTMcMKC+npmkJBHYtF3pIyIDFXyG
zU3xuwvGLAkI1NoZq+jB7IQBYvbLEE41so/0mnfy0wgzZ28H7AyYHem1T9U2B9eyQT32zkgKVHg7
w0th4boTHD6CYaXoWZYn4FCHXAmAkYh6UkC1Coro0fEAIN7ygKI5H18GPDQxAXreVJ/qkUs3L6ot
tVfDIdHkOBRkF6KPOgj8a/Uc6eKDZwrn1RwII2IZSW+BN1CszXR9tdNeQzFk6jz4sj7YTQdeia0E
CZkfPlkhIHcP/0YBu9208/Um8No3E9uC1zKw7Nqj39/Wm6yw4s4M8uuEHOKykpQBMQ2UEqz+yyr8
nT9HXyQWIE3ybcDWmhce6jls1L3uUPX5Y8XrRFTfhmiD6WlaWFbXrhCJYUsLmUtFdmpE4TMGc3O0
bmzPvFBzMuYsStXgejv4p0D8uEZ70yk+o8J9D3Xxd3ba4N5dr5yagFeOJmonlyNVoOsANQueKssp
DEwAw9+xyJ8aX9DTt3Xc986fKWv0g5VPz0YZoFZZjI3VecMJaleWKHqFGH4Y4BuOCA4ZnJ6jEXxE
t7LedujN9fS3n1nwToLRc9yaWDwqQlJXsdhXluc9TK4rRYqfjH5q7VK9n8M0OqVqJNDGHlAH4mFn
VZfuprGWg1vX87nI0J8tbssNWFeXUjjLS6l+lymqjMGNHsdWRxc6j10+xPl0E+Z1ahcFafvgZkW2
K2oI7muJddxDPYBLHrGieMvWCYxRjc2bOOjHAEjAtk5bRBZZZBw8mgxIl4Y7U4H+q/v0zSdH9M6s
VfMwNTKumuBs2gBYx1CUyYhS10iN+mRBcY7DNGwJSpruwVf1uwpqxVwa+n68PQDKjI7+PF8nsSCe
UL3NWSn1T1WLF2rtg/NiyvHoRgNl1aiPynaJtpnMDikiWRytFvG82uKuJ574aIG5L9YoOyJPmk8W
8jm1yQI0W808Hr1paU/jHDlkKQ1j3JjSOkW9aSK8qqH4pxZnb++jVtml86wSoGK4GRdY6TQTEXa8
ORk3ISGPOlmFOrTWnCCAP+d5uuMuDw8Yop5k1C6YonHnVDPAftX/7bs+PPb9X6PFOCwUcXfVfOlX
5WPzmWtOCwBwh5F9J2pef7oh/0+dwf+vLCE2baX/e2+RtkgxFt//s7V4+4b/GFu94L9c1BcRuejY
Uf/tJP63sTX6L0wdATN7xP8gd2gX/rcpxOC/gGrcQAI0noIwsPi//7hCDBuvLNMMVm6TblxEW+7/
pc1ICDwdy//RRfPJq6N7Rrfx9mdivrf/j04jf0M+mzo0t6GDYwvYPJpvb91RKsEKHubCZXHN8ns8
TsvZ1m7y8yU/Dz+f//lXFSnu1Vqh2OT7yXLL7v/9srk1KGim4t8f/PMNBP7Ia1QzjdXiRDqaetXS
CZ5wXoBktuTrz0O0yQdgrcxD2gcRrd8EYiwPgLuqpyBSiKNTFHGGonJhy8N3A+2l6345GStl5XdP
Xo2BkrB79EOV0SfNiub8w6DNXiVGGPxxHZi5TRReXe1YxFRgZUnVRICIMMlsAzbnLF84Hj0w/8DI
6BuQVVWuKNIz875owuHcRuTINXYEy6tUbM3N3ZDamtdt4dd7KeZdOPV2vzUar3wgpjgOl8h5wnNy
twjX2pYRqlIiaPukxFiOZMPfk56QkTcty10zd+J5hRaRhDOgncawm103+ZSB3TWCYHHJDDu9tNTF
F7S0JbmPcRUiWhvBxB7k/FwUxsoKEhl7ztuydfU284j4cvNouMtMiMuiMi+k3uVIlQvzqzKv02xs
BnDaW5pcMp66IdyHOUJef5D4QwPHhk3uPxgj2WY+Tsigm3ercNAS+XjQkfvb7JYE7fB2INVD9jc6
AbqadY51FVwhbFenOljefW17d14k1bbsq60WhJYUad7H3U15l9vuqzmSZqgb/jgxfYmlkLcoG+QS
a47QO0CthMRSNt1rP0M5LEv6R9lqnknXiXaD91tqInrYJJqa2iMdlvepth6N3OxRwoKGDZ0TAikm
Y6G8sDHmm2WNtpitodSRdGVosV9GThHpeIGEvs+hoNrQgJqO86vyqAKodGlVxo2wcQRh/ldrexcg
Rcvr/H0A7U3/9mbD+dMNoiOzLrtE8KCzZv1tKZqAczD8hVxDpZ/vwCJ8eQscOuIzQ2O9GtawLQoM
lyVz5+a363HEXhvxQdBAJOs/Qvzgd73z0HUAB3sHayzPh13W769W5RyLsSaBQ0b7+SZZTAOXWrv5
4PKD6D3ekhSCgmw0OnpBI0i4yTvAqMOyGwMCMOATUWB1vNe69L7txa7Oi4rMRzWoP8aamsdB/Arn
PsRw1JFKVHvOQVqotys/vJs8UH/SKO4sawwODOhg8tbqbdE6BD3YZ3g/9J50pRry7p6wlScyDsmb
tJ1PcjEi5MMvHnJM3siZgjwDOWYIwWSRhzyzo31TtO+hconYqvzromHgt0SqbH1RDkknvxdjmI8c
R3djP3X4ausrKatkLZhd8BYU9iecef+PQRERscxMUVI4dXF20hDbigknHMVSlTh1fRwHONkcaY7g
cPZE3MUVSp7NnFbpvqc3z6L+DxaA25UOAxzgw2EqxblKnW8miad06p8nzSHVD6J/OsJBsFD3ElEt
R+l+abfgE09RaVGBLjNPfeREUOfIIYuLwQFtY4c04CRaD79IyfzzWWhhsfIeN8/FgNsro0B2qvfe
LX6TE/fN8r2N0nbdhpL7UjkjGM0MHHqDxLar1kctvUfTZEatFhcfeOFvgCaEGxs1eFw01VuApH5z
yoeJZdwEBJD66V1nhB8lYn8iMvFDV35Ln7qnR1yFzZEJeVAIjoJU7nSuffqX7Fgbuo5HnYZEe9gm
7wlzgXolb8CneqoaBXPq9q9UFqRCzPWWeKznPBjShIATfFBT+mzm76G1wNN216e8H+3EKot9c/tO
GHTjMY14AM96ZvPkDLnyQb96B6xKcQ336yhuD3IRd2vlTPvCsdWRCHPODrHUk7kv/XlNxsojfBHI
o/M8iyC6qMF5Wqtg69X0dDpwzcm00uvWU7lFrfVhSKSvTeq+ZqF1VE5pbaq0aJOOnGAxNBmBo+SX
orf5RXuj3xHTULAWv88ecXoAJbOdH4S7GiTYbg15mxtcMPH4abrDshcBgwoc3W6ND7nLF55n9NGZ
hL84zpPjZz36eyE21Vq/WsK41yHmFlFGmyEqaQpmkGbHZXyqZM3Rn9A79gdrO4bRn44N9qW5NIGR
HlbPJjVsTr+CnLaAH3TJPOHSqoHYJlwJVyHUQyeZXXsqinZpqx6w0YhEyiHYA9xBLl51n6HJtFmq
6koD/uB17j8RrHtNFyQl/OukrH6zTHCJ1pFsr85TcNB9nFKF2LqRpGgoHpzJpMbWDXTflLMn/Zs6
dtZAEhH7wXHrXZLUsoNudxIEEzaq+pgz9QVzENyzOT3kqtmX6MZ3lhGdMvYnRdfBzqxoOxdHFeH6
H1376rvRnoSqrSVVuFkD1tPbDwJvnth+WR6MicZGN+D/CduMlo6WG/wjH2PLqKsLB0DL2Vdtb/O+
Jm08y+7X5qlTNzEy0SFlScRsR7LPJjrORo5yIsoaDmLQMQA3XQIh3sgHuwVJDgdo61eQKwerGpDE
o8DX3vaGiouHaLu0NchqbT4uCDdGmpmwmdhj7CI4VUajXlO57hqbsDGMEpqkmRt8lrCEi5jm7UDK
YgyDCWE/rLq1zV5IhPViOhjtZiISaIPk4uqb2b0en4ugiJupfxV2+Lf2vipxnpCa8Hz7vb8CeS8r
Wlw1HUVp1mIL7uqqApp4rO3/rPlILo1rbuya4ATSDjvu6O08wpIYbP0SdiNQXxLukzDKQDNaNM/n
rzGsX2XnvwdDsHMCFesUZ6C93GmZ0XsK3Hlj3/qSGbJ7oBL0FOawi4eh+rtANhhRNk8laPPKIn0m
UzNqC8+5dlZ09Ui7dH1U7X3411zLX2JgVjWuIJjzEsYxKqG28oq98MDtON4rML6T1Xy5kFvp4OXB
gRDPXdvTLpdUqJ0LPbzE0Lex0/JzbNxNmTPZyBaAFQHRk7RNl2teNZfSQ02hG7Vte/MMhyPkD+dS
Q2Zekje2YQ1JCJICeTAEr+6gZGzYVATSTA9WkZ9RvzwRw0YcQXgOcddJy/ASUCMuw6DxW9N2wOJA
+hszqi84QScxG9c8mOQpvYG4CV/anMgZ/B6AKex0v3JZt+K+ZT416/4+co3H1qYMc3tEaQEUlbju
orhs2l35wixKUrca323WL1sfzKldm5DlbSPclTJ9mRb3lxWqz6V3ri57E9C4i48UpsFjEKu0PE7o
C0vO/p3Uh7TKX8HsLGT/8plc3ZuOwQrO3jH0XsQ7bF9ooqnk9ufXM168adC/hrnZY/S6DJHzZUbF
mRMKkAnpMW8zOS73fwK6ORuxfEKiisd5fNRBIgODOK2oeDcVDtG58hJ7ko+rvXTHskNlsxut+dpl
VGqq8Q/eMhr71qhOSPfOTqVPo2989+I0Ww+WQ9Ki3b55t9zXyEG71+mngIk6LGfXTwjT8WtGT331
PrISeiC9W8dMmM6SWgcVZDIv2ZqVB2fNGCmXf8nRZRe19hkgQLzLSxsT1nnHfrzvmK9XY3dkbruR
4aO7LDJGFxAwgqBINqAu1fZer1BFJRP0diyfwTzu7ELv6vZUAK88BLTfN87oE7zQ1hsxaQbHDW1v
WxAwOFXWmMw+qRCBju706L/S4P2QfA/TkeVTDzOxQoHea4JJZBE+UqSdtDw1DqVlKCZrh9fupdQR
WJhxbyzOc+pRuEicOTm+2n7pnrXXYZE1y+3ot+WhdYffo2+dRcXkSbhjulN0pGyLusFjDs2Y9NFs
8N+m1Ts9lZA2981eVj01cz1u9bJSCtym0rXjtAe/c5OCqiH2qsrbVBT2SdWQRT3mNLqCRRxSFwRW
XmaIBKZrYbY5sYazekGezghVNvUVUzbuUL5zy77gJXoJqjfXrJadTYOycOe3ZYFFE6Yp+UReT+Cz
R06GPxa/jQkop1WfnZlQunXuJK4qvz1Wgf/YQ15PRg44Bgeqo//qmoIT4SAX7vJSbmWt//oLJjpM
5BVVwBQxV0Dal0QheSbsnW+qsMPtkDr06CfNKLV+mmnb7w3HOFs9ViZJjNh27of2ON4e8I0ZTPub
cjOPsE7yKvUTPyOMxtOdiqX/Cp9IHmfcyArNZzIT6DS1ogWubt9T51H8VPVbBd5g31nzocAlBiAI
aE41dE1MHkYG54W7f03J7bw9mE0jj6NYvp11SpNl/XRokR28rN+2RamP9e1B6Xov5ER71Vz/rKP+
tRpkCAlLtCxfzLl0pR8LXuGI7r6f1i+cqXbEh77azJVrad6vHr3PXvUzVmXWn4KAjU2Q1sda0jCd
XM0Y2/wK2EbOfW0hoDSpB3P1D7dotyNb/eoMhH65MMa9ZYeA4ZkriGwBmTsoD5uR8xRrdlEFfzAh
L7Sb1yCuTSySY9++ZTN9XoTjQPeLEJh8SXVmphND0GC5jkGxDybom5Q1DwZex4tjO8/aJMxvGIDQ
FCQTWXmdxeaI1iTwCkJ01l039PLB0yyMikZiDMSmevgiX9pjOxjOaY0uM19WNrIV/0IztCRLdhNq
VRha7Yj5kMs7ZjspEIgyW2Xs3zwwVrjJhI3y4JN5pc0eP7rT3om03zKlMJDdqHRb6ZIkHtOe92v9
xfyxQiMTEQtYBN1jRwzfpZX9XZoNJkAhhkBCBjpO8bbTN/DjTAzikpr3ZJYNpML8IoNjr3H3x1Wm
nId5We2HMLzB2CsER7T4HozS49cu5kXT2nZYlRKa9MFW9APBZhlpk3MZfjOsYu4WWY9RadqPkROO
YIF4ji0oK1V4JZk85rBrXPBHkfbuFHHEVPrLzqhggoxS3Xz2t2RdSr8ZxeK+p0f/yNOosDFgUWaU
ifrJH8YDhPPU7bBGe/O3V5v3Q+o/s327e19OH5VhGLvGQgzJnPbR4cy6mLAiSJeajyAm/sJhz+Ka
Scd+8P90fXaxO13t51x+2MqSB3yHPnMzimUYgvIgbJlQbI5c0Z1+JEvKtNL5Di/11qmzaxOir2/9
uYtTIzqgKh4vpXWdPOgIdVriN0/DJ1vP1uOkWAQsUg0SikxCyxnhJOtdUHZASQk3MRbisuySGLyc
kQAKDLxwPbvxml9VVuRH9grnOGVzdkzpzcx1FA9pReoNEV8xQUTIv0IW0V7CUni3FrprZWn9DsCe
H7tgWY5Bw+nHkzOmHTV+QI3od5E7JroimjcMsg8lxbDLgvJtWowXZHD9bnKX7AD3+NBmUXT8eShH
Asut6quSYv7lj6YVZ0QGVPTvj3YXqKunmTMAKFreRYAyqOr2A0frjyygBW/WCElCGjFpg2+yEq7x
rFf2xOEVb1XzqzWNftOj5XpkLs3t6uVciYo6SlTMwKIluMNLEW6LJ5U9+rYOnxAmvnn+4sUtW2Ha
lO1JBqF+WGbuF+Bb9psuHIqK+VCbbbkN3co71MP6q7n9zMHPcGwzPKRFQB6jaV6g0LbnueBW0Ia0
ftEcahgP/65SAHzCJtWs7zsrXn0G0B5N7wOhe790JCyyowKXY2Zv7xiheUDTwNey4T+JYQ72Qd4C
QxhGDIh9me5J3+jv1bUyjUSVo/9gc058GDrffxAIqaoCMbDjXBrlZU+16QfESjVwa+gUxmws7m7h
PkE+SrvIEBA3zCF76nxc/SPNfsY+cq/HUL8IBFBxbYQPExN6n47Bprbsz9ye0ULV3wWxxHtbtr/w
9lfJsNZOnI2a1kh4EwmlxSh3FbQaTvulvV0HleJDr0fQCbU3XmQKGAxsAkP/oSm3g5W2yIzL6WKs
HaE2FlgLEAxlnmis85uSieVu7ZjtpFlpxUVkTYlmNYk7t7K2acoIY6mDHFP+UCaZTbxHNzoJ2uPm
OkTrU8tbQmqU0V+awfrPgyYL/c7qw3PlVr+caXT3kZLD5echZ8mk0mlfGls9jiRlHXJyPC/kGwyX
3PcJglUEEVwQZD9ffLdZD/3tQ6eZ9YV7VV9+Pvx5qLPqwSRygvAq8HBN8J8v+PdfJRzxcIInv/ic
MZlrxWRsHiDHYraxi/VeKHe9L+aaxpjK9Bbm6XoP585DKnrpRGnek12oNqvD3/fz4ZIO5n19+yZn
RIuFOHLv2uFDLmbSUCue/zXwD4NfLXRYWpuV5qYjc8ZwPLZT+lRMyii3s5htYEeErRsEmyVuncGi
KIV932ht3dMeSQob43zJfXMKU0OfmiYD7Y+JN/EmoU+B5UOh+flnbw36VCwthAgUybHqg+FUSOaV
aAAcdbLufj5jVE56M9O3Mbs3xqpmGWBw8K///RAFnC2NHoa0ZRj9Cf7DA/W83KNUkiezyRu5URgN
kHQJwu5NV0i0qb7moEi147iqorVVVyvHyYL6iZHniXi49kSiKwy924c/DyIf0PlZ0XxQixDJOghz
O1bd3dSb9n1YPpbzvDxNyEAsBxLdqh31Ukacrv0rRPnioVAietFq3+X++toGXfniNN9VLCtdvYIc
XnaSSM+tLBW7f5U9jZR6r7mfP7ttY1x9nVevU80f7nFSP1qDeeuGkb6xBFBWlnpJZm/1dlGKBLRe
o+4SeIO9JavWjUtBB2Wo8k/blJfevR9c+mS0vvIElVG3X3OAd5UTEFyl3eW0Kl4sCfnxVsl1sStT
IrWs6sMlpAzhRYqny1+/jME1n9y5N5/y4d5zAKDofZea6lpkaf6ma/NS5AUZL717rJY+enNLtpa5
e1dRZl+7CHCRiIK40GF5NZYPg6sR4EbH/U7wXzQ21fPIy/d8yzvp2bXfLWO51k277FwfPkhe7CNs
J+fBFE+DDPXWmwE/5mvA+UNuiGnC/4DcVedGydkBvUxv+0ecURAKveWwtvZxdft+W3bkt4S1PBjN
mu0Gh5ttyoItKdo+bCU4ifRdN21BaTQ09YJsNKBA5T4EMMYBxwJGEXAJRWZqUBfP5kZVLyo0vlcx
XoLCo6AXqHjyTh9mK4WGqDC2LwEL0uotYBJz5Dn6rfSIxp3JR0q4TP6q3H3VGnqmcUNyeE7Q0wyi
201TKLPK8RLyby8qHxsoGAA7/nL7WztUcw0Ki6WHEcREax2tBsR58T15t7i6YAG/eQMktUiROLkB
hRljdyKOhmhjxAj/2D4RokSaHgY7tQ/cH4/CszvimPKLORLoG9rIpqsq6slTaubNOKfPqApc1tUO
0ep8FRyKcwCKgS71HnULiYiBuVkW40tEJQVWpu2NhwtGNuiWIu6WtEg3/o1pzDB9jAdZiS2xB8hV
s9GGukRazghrn4wxW28D4fwWunorRigOaZ6yzg/9vlnyJOqlnyyt0Zwztb7bnXfqQnt5lpORCHNJ
mXqBCHEH8JVMlrglgD1gOwjfXEZA0u2wnVTGg66Hl8lbOJU7RnboJtOkbVz4scrNO7Nfu8+Fr+46
xF54BBf2AXc6UftvfNKltyAzxb2mjOPokx5HtDZfa38KuNKYSv5GpgJ/wnAeKs+czwIZ+64w7F0I
kBXUqLiOPcdTHRbVfa/SSwDCBpltT2ac2edvywBWKp+JWWTfIgbvNkkMp5DVTaX+UYaERa9rydy+
NVCAkJxCsDfjxUwhh0D9O+29RspXpxuL3VjbKG8pcNspbF/nifJdN0DrHHdsX223bu+QONHtvv2v
a+dPUjnQJqocgaSym9eIFNkLk9K/Px85buPep2twrWWUJ01ULAeL7MMYvYaxz+d8N+pieZV5lz83
bL0/HzVpp8CfNA5LSc6Rt51f07rKXinQfj7QqUVNyBKPyPRPNqdnSZ0QD60VxEHpfuSeY2z8r050
+VG17SEn+/3qEWSLaAPyF71sqyAQEaNzvZBCF3Teazvgr4xWxSjLRyV/W2iYUhixv5Bz2Dfqyc8D
ZCMUkyiWx9cmtY/Nat0J34+SmRElky/qmJVhI0IIehw1ZcnsF5coYN9qoziQzSOXSX6q0rln7odY
pYyW4tELCeiopUpB0fAhE1ZyihUNJ9xNYq8ryfjs9h8//zt77npXFhzXfz6M+pET9hhdh9Rcz+Sb
n4sc50m8RlX5kKoHzvRiN5MqkFh+Pm9V5hAOV8jxYaimz9EquuMEHO6hSyP9YFtii22QY+AwwQe4
fd5qkdy25GsdQ5+Oc28/j9G6yzHMsKcWcuu459yCDlQMVbdrxvng5oztdFnRqEqbl5LoVDqwrbhJ
2D5gVew9r3KScSZR3bXy5RylXzjAdtK1V4JCWToB3Bs09ecYjlCixNW4wWiD6mgMwbkgI4Ao5YYc
See5rJkhmzn4Wkliu2XYL5DbGeF43sn4lql+mrlZ+zBvXgVqkoSmPIdIhYLFvPVeO8LFzhz/kaxJ
quYvWhLR/c9DlxZxKDNrN1F4xWHUjHfDQjuU+XR531rIHjlhp2gsWeEjjBiVelxAiSB5pZcxDuYl
dSRRgqZHLNgKVCewYjnl+Vn1TBjSKVzvkIbTGx3m52wqutdB3FuAZHo8csZCP5ISmmK3E2+eiacI
StU5TBVitNo+1sRibTSLe+wR9sphbz2bPerEdErxKbIAbCpGcn09+ad+AWgF1mE3zOmha8qVU3p5
VOEW2QLpK657L9NQ8trl6PbFy/9i6ryW21ayNfxEqEJsALcEMyVRyUo3XQoWcm4ADTz9fPCZUzUX
o3LZHm2aArvX+iPDy2CTRawYaHY108t9Yk+31CVCYu8DCx35WH/GOb8xKZjPLiiBeO0uMoAg/1lG
c30CLvyDJAFzFFInv8h/rIGhzHiasuERLetdIG2eW70feLBYl0BHCAJS3XBgFswEtpPOKHdjVwbR
6ITxIavpdC/9vZf1z6zXdylZMqioX8Sk0j0VES/CorLGyrwD35QQzn7SmzKsvihln3ifm6tNF/l3
2QcPXJITc1iAJD2G3Nd8PFUB1W2Uiv+ZdG43zs41gjtA5gIer/1GYeK+kcUT7DxlpPT32kk0DFCj
Ux9Eae9iORlpdob5G/luUY9Sl2n2zUmw0vpjB96U40DCeR418+Cv7gjk7RzrlEbmu2HALjMu5ne5
9N9dSbHoYCqA8swEkhDuLjcz8v0qczt6OcG8dnwTLuOXWbqkyIhlRoTizrCGxd6lkNjqnMegXN7o
esm2SybOjjnsEUK8o+hCnS3IbrQscXVVbdA4UPygRjV3U8gL0NiYVGe/hQURyuNkpZs0XUnN0P5m
uM43cflpVRMk4JRdx9SFZfYR/iEtSdAs+0H/HnScWfJdNJaM5kwcpzXwEenyJpz6jesCgDa9Bxhr
M/v2FDp0MYhW550S6e4bp+H9GTkJB0G9ibFJLH0PRNQidpTk5XlqY2MBtperZ+B1H7PF5dv+LBYf
RkliTh5T9MHYmJFQ7b+CRJHlcBo7cL3R1Po2wwHj5PmVkOrnqu73eklCYuCS3yZ29xURrqRfnFO6
9/BJ6ZvCq5HtmTkXUYN9n8XFel2Uhc+mUN9I1R9S2T4hVxObRaWnfAV/mzKP91kRWHy8jXq1QNeb
2Q0ewtnFIJKxrDtNgUbTDiVrsPOWa1fi8/7GkOBv0UU9dTP8UALRpALCgsrXumxfc1O+YW8ZJd+s
XjWm/ZoYFuh3i0Yf0F/zOo4ufrYO9VD9mozGQyI3U/ftuGFB2Pca1V0s8UUPq6nbuLETefVr09vI
unuTGTc8bNTaMbVbX8DSBC9soKVYg/EaQjzHticmvb5zkCpocFfIKdZpEGBBnoHyUmKRcC4utnfA
TPYY1oIeqza+9yj7PvrK2OsWnjbI/4jRxsCNyCIcnd/OUXdtUjzwMdyObsdomlv2OlNuiw7BrMrT
U9wYdxkAxDkcD8rxH8Sa2twWKCXzEtCAsaNwylufvbtKV4lTQpRinmyDNqXRUeU7GYefWj2Rr51s
kzBBZcxlPaKO3bgN0ygS9SypCGW0oCGc/k9bcqoXyJ5JgBToQ9Cx24P3Yw7T/QTkh77BfgnQt7FB
VsfZDSVnfcGz3dtsPjFvc3zrVjy0JKLOtGqL8+J3xzKJP+HxbRzdSD8YSafs76qhGaCuMEnh1DGB
0EM6fJvK3zUOm237lpbyKPrgve5eEohzfF44BYYc58840plb4tEJSOTDZaj+ZGAUarrMBYJcEhcr
lCH2X/rD6RMjZSvtk40y6CNt42Ufm4MF4Rm5c/VUZrgacq9hk6vzLZ7/bzdWTgRDxzH2gPrAiIK6
TS8iSS8K7n8zK2LoAjQRiQUaahUDYifdxduB/Em/1YwadB8YCAB2PffdaoWKysDsdr7TehSezxn2
AHfcEPCzMctYXmpc+ZgU8w/PAwFCvyUaNFrwqZ+mx9GEyvvZJu0K7XY2YVyanG0lCGeyTKYbtSLh
pXeZ6ITaaYNLg+au/JJwJhx0TTmL7LLbjH2J0wD3Ok1l8dGxArRJrXU2aoVD3QhOkD0jHs/5U5ne
yHx0ZOonnF+UTFjJcjKsmB5QxX89BOoD39Go12fhnzPem9a04OMK3F75cFNPm2Zd6IWsLiYNyeeK
RjEI9+SARJwCzUKdYy/ZSscD+6/DR8tc5NmrAQ03KB5Rs2qqY6shuyLgNs45t8D536/+fennQJ7J
lMNhRn7Y1jYTIkAJyCf/cf3CWGmcJ2+tuVZ9u/PqJr78+wMTVJeOgyrAmHKTYcs6F+PKA9pw62Fp
XNzgr+Pb/YUg0WS3SJz+i3ioKIIGyPfI2yPq7GwaRnaWKLOcVp4RXf33S7BALXUhR5D2B0h7jqVd
1animAYp/T+p5fTnxRj6cxB03bF3w629KmTc9Quw/H9/ZfROeQrJwA/J2cGo226bbq3HWxkjYsvq
879fZfjzzhIzJFeh/ZW1hTjDd+BoavIv2zSPGJHnKKZJYSDi9tKvX/79auoXPMHQRTohftSO6/QS
Ctc4GM18kkYfn2P3fummZgty9gBoaBPNEL4lUxy0Gzde+FpNibHHMf062ktFWzpoY/bvj6cxsKlb
LpzL4gbV0R7ETWa11v98qcViXFL34igOu4VDaR82Sl/+74tl/P+v1t9LuxvBD+nMHgyq9u9vBJxs
F9w4+SGvg6d/v5XXXnBOxsu/P0ID87/f4d/v0Udu70KlLMZHpGVSLPo6dExAI9VCZw7rZpfISrHs
KXivsBvu65JkEq9QSDVaFzmd2TtfTr/wnuX5A02FwMQTt7rhxL9W378VRWK86Yk0jW7pxWMTEPuB
d3y+nVoKoJouOwZ4AE6TGVtILidvx4VhPOJxY9CpjOIdyufFXQQv0m7cmwEO0WjehHYoXmh81F4r
Zfrvyz8GFUqe8qBPlZOgEo1do/D/5GsXBjQSKgS8AqwQak1r6m+HbsYw3qvzvz+laZ59pBCnWfe0
efz7G7LIzU1s9Ans1mSfMAx+GNj0I5IivCGpbke/SnZBr3z+If2mHhbzHNjdG71d884P0a6TiiJv
McsQrxPL1d0UoEko6+2Q0ybt1kRjc0Si2U1t/rHZvZaS/AEKnPre0Xsi7v4QaI92DwWEkZuES+UI
ExrBsGKk0BT21IaneGpe2vZCRcGuRj6TJuKSubSTCQqRNtDaBqzdNib2vaDAZqmtBbSefvW093ZW
j6vI9u/BgxxGh1jWzhbNBqtAE99JKz02wvmNh5FBcsD2lLXxZwA86knjwcnyOCpmJjz4o1NehLc2
i2lGG+OhnKtlu3j6zXbBB6tAXkARDwNoJNrs+BhgaMDvhVFw6rD3UwhioW45goxHOgMHloW/CcMW
noQkVtNevpVQBjHxmO2NQd0yU80RFggSwhOiRTyxuPuRpjZSaHtg5eZDW9Qu+xquQLu/ixxPa9hM
NmCKVqHkcfWzR5UvV7O0LmLcYUlm6XJC6BgZ3nDHPBqSj5b8A2LzlSOLbLCyV/UAIkSq1zaz6vWk
tn/d2trPmd4ij0qjjnLzqOgfErKmVYvFVAxomjt9LS1JUrExRQK/s6mjyYoJIR6yn6pcGzMZfKUi
eVRr84ovYRfgK9s5I4O724xqh93+B6dgGvVEwD/57bO0yytJLWS7Smo76Qhhu4l5+7h4h+B9/Qfw
CrwoNXmv8ti+lhnP8TQfxwIV5CKH8xQCNQf5YRHOlceDf7mbP5chaTPm9NhV3L6jX8BF0eZKVHm4
6ez2tdYLjdkc2YWVp5H2sGuvhR9MrgRSrs0kZPMqxWQOTX9JtLvzi+U6l+k7qjXHj2+WJJ1BZ5a/
BLLVm6wkodixHKb22sZg6StaxMS2tT3nXHPmmb21bMKMHr8xuHeh9DiTB0jtFudJfSd6f5tXyUwK
MpRx3Qe3vLiDjUtZD3duZ2Hsie0vI+ieudNuETTj4Nm21XBi9K52jmnfJm32t6H8uWNG2abNhL1Z
b4S5kObQrNC1e2qt7qFIQfiKpL0r/XbYJrhD2gZ2klKX0WtPrjBGcnji59j97pemjSyaxbem/Nt0
5ldtKb0J3fkROLPCcc7QQld4MgrnzHZdsGIMw9W12mtfqZuCkiDWBQzONSvdNEWVX7HrBsyykE7+
prZK9tihvHMS5B+Mny3Lj4hnBDtJEtkjAfGJOjVEIUS+hTgUUM5V6EnLFsUlvT/9NFqROWWPIIr3
rHVb6RIgP+nOi4b31GP6I1f6fhmsXRKOPtp1/PVS7IwmvRuXYtoZLdADsBTb83SO8Rf+JMt3bpFp
DVCLoMl/rxfnJ4BW1CkylcmuTyZ4WZzxk45z0e2b1zz39qOLPHMYoQDijAYV8xYrB3TH0okNutEM
FClH+W8vb3NS7yhQ/ZNbydXJ0UM7mD+RvOXP6PUwxM0upe6AYEMcPzcevX1NQ34Up0HUZzj1g8oP
UX7Fx3wmqzLtMwzvY3vmji6ehwEilhkc6qX+TOve3aVHDMCYaof4WVUaEKiXCeg3csdeQgNapvvZ
UFg1OfUzk2i3nef+S3n2u+Wl17q95Qgrjs7EchVnFBmNV7cjjFpb4JWQLkW1jDi/rY+07La+Gl/k
lL3DlW7GUa2RyyUdfYZGYg7m00+PU5NdVdyQP/zDgdPvuwyYHOPFK146ixPkwrtDqCxXp1+F1Va1
GcyTyydlqF8SlpPN+jNsOaCWNHVPkHEf3RyQMKPLc9dDS7xONuAetssgYjb+mSUtJNgdD8Kr7ljq
qVxaFSolCNqsnwBttoOJQyJpvhCVU43lCnpAghtTqpMOKhZqrNWAB5feHh5iTdyYkvJmWfJ3af3N
KwLAymUmvVuEh7R3GCJWrZpP/H/CflqJmXUzYNaE/G8BoQfjWLr6HDQJy3Dm3eMLxZtvxbd+VqFN
yhESYAZ5DHzvFzsFtrFJa+LE0+YOXwH0lu7RrwyPCFH/9tq29kNRw3LPj5Q01JtknD7H3rPBUvH1
stAyVhGTv824gC0gXFBx97apnqhQJMvDezMdsnT7wn/wjf6+rSlwa0sG7doWUe7WHwbFA/wTMsAF
p/RQBaV/CJUmJl1Q+UYsjnXj1Vm/pZIBCHOVrm3jTHvXsQQDhVGdpY3onXgXL6WMwciWOJIDoRog
V2JXCF9uKi5hrr8AUXUzmBtu2GoXj8mxFRJ1jsQAOr7WVIjvtG5fZ58B3GI4Y+usTMb3una3sJy8
HschFgLEiK25mfZFP5/iCkhCev4bRw5/B6dtkH4n0kF1AmvSTtXzwJNAvZViYJ5/0bEx0deBzQQ7
ZrxOjeaanqmSBJjkM0wYuI0qu+agh3Ygn3KJvb7K0ntkJ1SKxrZBxSa3jtnr27y6Zh7yH0nnh6l+
zUy9LnN9JFkg3BQNI6QV9oytN7MejmKghGvuq9cMvsGuso9WIPQwmhcioo5lh+KooLhWlNUfGHnY
duAORmlUJuIcB/zDO/ZdqirYnRpiU319cKAmDmrcuzVFF8M2qCa992SHTViad/YYHLLAT54bQvRj
s8VJkN/F5b20uRWKpKlvXftNtHNy1uVy9c3xx6P8ltcHcWzjT+8rVPBG55/IG+wi4cxquwxs4KkF
Xm30j7hUlyPjkubT5qiDcefIvNpkQTxtRf4VYlvuWOVS2PBDOi7r8WxezZQPaSzW2ntr3JteccWn
cUB/ZmwgZzcNwZXMF3G3tzlZ84LzwyCdk06SOjiB3sMoLyNy5+ajCsqT6btpFMYUOktG1Q32c9Cc
aHAkDOIhNjvzZmp5XR2gzeyRUq8yIChD7NTc0KqX/x0wTV8aN/mzNKY6DgYBme1o/Ar/Os8tUpWl
wzuW9/sG4R4aQIbEyUnY4VMovb7dk8fwWqIbb5MaZ1nWbEq/2wVxA+ZBssbGGnHlzxPXizLHSxr6
TmR4zZcBI7IjgQWXCXJMKdjyE605TmtCoEotusPcfEACXrwClpTsrsjJ0PzPWOmlP50MtJKwerIx
Hw1h7q04v2ZkDW7r0bmSb9Rt49HbWBVJgut7YZPCE83JeAxf+1bS5EcyrQEkWC1Qjvb0aguKQ2D/
bvpQpcxxFZJdo7uf62GXxLzvmdf8kNDJp0ToR7Jbzn0IUTrD3GwwleT7FIpp7JNXjknjtk2Cp9EG
qfaK30r6dqTOhhF6Gz3k72xZrzn55kEdfKEov5pZBg8rtAfHXj63i/s7N0tGDZm+9nYycf72N106
lyzQLWHmrU8KSDIhNoqvI8H1FjLiE5frHOVh498WgwalDqOJdkLwe8L547T/sTsA7EmNI3D/8tRh
7RJLHrDJMc6n8TOyvpFrerwZhlvlKMTSmZcwFLo3S0s8h+/7uAcXRpUVjCIDGym82pdy+PUTgyc1
4VjwXWZKyyQPRdfXuvLtrRI8GwgsNj4iRuXT2kO4hsVks+x507BCzskTF3cA8IFFp34eyTzf9H5F
lqP/NFRgb6pqPpugeYReQXreTA/gzsj6Q+/N86ddvjQF7H+sSDIwQ1A/uVwmcM60kG1kdAF7AMn4
uxn9PKxiiDa5E8c+tGLWIX4izTSBW6oGaLHUO2uqFeqycgPlXHHa2PPBLbE/IOzfZh1mH6uePrMu
dwHmMxNlRSFZ6awni0ENQ83HLOkMshVIEOO9woUGMjbjW+vRyDbVByMMS4HNDVDniNaHsrlpQv8m
jNu7bqwRxsnio1qjvXptEfdyWmyyREiiicxKh+RuBX/o9jYvqc90V2T50S9vvRUmxdeT7vLU8U8S
F5fgNjHaYQK88tIbuIrXZGJi7ERrnxpv2CfmdEHdW9yhP4zSeVzhQOoPw1Av+O2WJqLOzD/YrIEA
bD814TuZ3S3H0UOBPLTIILEnRmkOKTXWyG/KoV+TcszkLHx+pogzAXa8P2thTDNtJxH/VcFAwAvC
331NYJFuw2vj1g+Fa9Y7nKfPVJ4puos6LPl8qFhQTTvqzf5gW0jK7EGdXIoItv6cXsfEuzjxXO2n
wTyUmAZuKz5r+JD4T8rM3PcWe8niLeeUvNQvH35gCHUbeXWwWwJB6YDr3AdK5+hMxq+FzJNt4YNM
18aAyWrANo62DTQdhZEne6LcuQdDnPBRs5hfsLztvkhhlmZzQtRvkguW/GQcodhZlyc7TENW7lUf
jeSV63O2McIR2YKHNrRqUkGq8h4zu30m2Upv5yS9pr7ODjx6t7IyflUvlsOqKzI0KhcVD9TEwpam
Fs9JNrU3SzB8tXrho7i0msvM2GS5Ae9hJA52R2urfQO6sefRIpEih11NSXLh0lZe8uxpajIyZ51+
1vi0pv9i0Sv3oibmmFRttUrSNihWMWMS0bRrZXxUufhQMFj45VHsMvkjqfMxCy5uSc1m4f5Wpnvv
d8tXQ0YrbSikJi/o4lwQqSiOS2ohQ/MZW2C2i9tieJrT6WX025QWXbSPTVKEPCiI9/HK8X8sIbkE
cPCE2sVbWNrJpoqyObxUE/9EgpOeNYrITS1JZNOe+gnKMt6OJq8ptIZHXAX4o/34RUpBzrB234sq
cSPhkURTmcG+IzIX8ctq8CNLR0wdtQ2LevCFOBoaPMXIR9pHAe0Ty/5wRP4eAIqhF9jTTvVdGDUF
wUQ7zZ5doe/eJLSv7mtdfZI+vqvgPFx8S0idSGOUuF/+8udi74bsGxTm2IdcUeCJowfTiwREbuLu
mOKZwShlkhSWhZehEM4+JEvb0epPnsj4Gz3QaZzbX9+1mB1mcNJWwPvF+XxAL+3iCuu/mrViqZ0I
jvSwxFyCIMNQVdFhokKD8QfREw641OKEgUdzyM7ZEhOUXJkQMcISopPr587PnEvR0II7esUxGGR3
ENTcY4vhQg917dLOJZ5TkiI2haEeyLNhlV1qEHiD8Ihpx+s94dnoHrIgiZZp8u9UhnA/d5dyn1Y+
XE3CVjU2HSoqReatxncPnmJcTBsxvjLC+uC1XzaAe+7k5EKkwTYtJ+5ey78Iuo72XY2UslLBb+uJ
/hCq5X3x31nhcB7HaDfzfDjXFTSn0XbpvsDEsa1cVCAYHN4AY/EQhtD+jFr7AZRkFwhG0MknTizw
XWJiCl4rJboFEsTbtHTTbdn1R0daDw5qMho/x4Fm5680DByCYcAYHQg1VRCJ2fJwO3iKUAnMKYmM
7bkgAmAD+xllYdKfEWdS3iv4jhPiIjt0KFZpWf1qXFdbYobklmdls5hpz55sJrQgU2/Ko/KS5kxm
8wJNz9bDkkvVG2jTUTsk/cnKniLovqOIUVNSlqnPqiiQzjrJfgBXRRzyXfgkzKSxnjfJgo6ktHEp
OSOoe9bZ1cHO8GAuwNzDtLzZynu0zQIWriruJK1eGVBdVIxxtsWQ2p+SMLt4IQd/W+OUcwbdkE1u
Hl3DZfAUMOWJMPS5z+YLHv/kJojb4zIE9lFWNLzwroK6Gl24nVwCsAIyNuA5ii/iOfOLi9YZxSIT
QRDf9jH2g2DU9R6QNTiTzzxbw03mwlvGRHagjQI1pPPp5M5ttzE7D1NVw+lYKQKxF1ns7JEVmra6
t3LCtd9n1bVGod7hIT66Ad3cQ+7fszdTZDc+B53nP3htfiYUjJgxjcRQV2/KACyfcjZqeMcCUXpj
7jIakbOsFwdTG+eFlmmiwozIVDbGG5HeVCGSrmGA4zRTZ+8uA9spj0HkLxhaZi1zoprkd5vNL2Kk
MXeI+RlS6yfcFoYlnh8KkwbfvBmHnTBkchKFsfFoRNotPmnDRT6+44vfl9bJsbzp0I6PXdGMOAQg
GSUzHhNYWkHelh6+YueLl/jutEw8Lj4kc3xA2fARjPF75S3mthRHtlyHDLUNtYm/smbx4/hDaERF
XCTyXREb4kl2uXo2PcajUNTiIIzgElTNbVrbLtGJ5ke3SDDkakxo++Bw0Z587xqSeAif/bDWvAnt
kTTgN4sFKsQVOfhruhjZR/BRJ5v69NM4vgg9MMwFiP1qh2xqeqigLfEIjC4gbFKelALkZg9mGW/x
IjY8ieO4iuy67FQiWdt0ab1H2A681oKlVrGFJzVEvBBvrDKge3KNcUwkK4ftUDfilPI14bbnR2HU
O9GqR6uFcyhXTzlSfG6o5zBEkomvSe9AoIt96u1dEFvQPP9FO92x1fnMY1mZO4NsNkZPHZkuaIQi
H6GN0RUt2FaiRnmvg1Ph8c59ysur7GgRxo28q093gSyY2mPnxSh1djNuw1BaNGGZNEBVLXrq4m1y
l+am93uUwWR7ZS6ntumm3D3h2yjI6mtyLLWTmeXMdGqJUKOhhGtJGS3qw2Dq+lY357lhQh57Jz6E
a4D31NY2vHa5BzImCKJIvxDx5fhVluU0teLZ68bXoCzeurI3uDFAH3VIQqOPmd4qyohPbHPOVoAv
9TxvixlliIZmqm79arho9NvHANL2YtXBB7VLrN4Q0DuXg7ki/pI0dCJNkK2C1DMBNWggTdm/ZENw
qsIjj0p3B8pNxkd/rEvKH0m9R97WPgkGliN8SwciWtsXaB4ksBlm7gZt54byuuQ0B9lnLxlUsSii
qvWYZkPgioWEw3g+TtX0Fpf2b1mT2VgQDLTrvYD4TxM8RJn+uCGcOj+5QzZCQgyvQ2EZx7EBIE5y
8yakmLFIRLUbc98jSYKhscxMsiLqcMRKN2dP2pjviY2+mTFUPPuT/WkmNnOdi/bQs0PvQF7ROV99
O7jjR3P5dXqa/HIMcyA/zQPR2MmJwLyFqBEfp3QSfhsJYgvb4tilS+w+nBlxB6/7IGGvvUEX447+
VU+muKT6FMzTljgOAK4yf0a6kz/CyZvEkiX3NI8QK0FmJqPQTErhekIzDNw6mmBZ1nu5bxjRJeUX
J5UhyMF1JAdy3Dw9ZLeJN30Jh+AOf6jN00iOoDGjME7o+EB83+K0tyjTnI3HnDkJrJynSrs96WGO
80PoxU8XIjttZ+5rLQmmcCgvJxzmJuwD97C0BpVZvWRWdZtbXeZUuKVdhqAg27LFMjaN+ia4L/VS
3rQGC1M5jebBD7zPlBA5M7Ylug/yKDEGLSC+8RAZSWqfOEqlf5qV6IlOAAvRSgyo9uWB3TLwl9Vk
0BWwFiQXdJ39IgoQKgnBulHt8BmbuCjSxtsn6iumeHmjk/4k3O6ZNq4ispP0M64o1yIBGUQjfV60
/Vy6f00hzu6ov4vBifcNAxUzKoB6Z6A/ycMUa0/UFQFan3CouCTkpVzEOSld7MH1Vyb9P31tnzp7
fq7b4EGPv6Q+dOAZCEjL+irZgjEt3FmDxanuyWI7s9rzyNXY+8LIrTHu6EK/DVl9pwqkA2bcwQ40
tguL1fm7UvQPCqvi1IO2Ixr+ACj2VuY/M2hzZPrZ5awSx2Zg7B7D+aIt9ykmIJkT0L8kkyQPTuJt
mEqXH8W7qd3iOCzQtCEpB4BosAqdscPWzQTegP1QubiTPe+plfdQ8YH1G6tSbjDX04NsD4+lfLRK
riaE0gTqOT1jStjDENJZQaLuCWULnNkMOFTGWX7naiBNEGHleh0QNdf44HIwV4SqbJwv2SN1SnOw
M5nmX4lDHXtdcDDxo2119SBbG0ei6RkbjjKDa5GqltFXN0vdIWtOhBPxGfheLIPajKo6ry86T7MH
ORsTklVSWRqfpc1LKwxT4jz5DmGUoLaGa3F8JOpmGsc//LVxY8U3rUv2I298vQt5sr1gby0+sdyV
912IYhss2cIl1rCyYPAuVFMS0BZO+3opNMW9MEJ9EN+h/SVYLKbLoGBvKZefnPl2k8XYkMLMAdJW
7WPGi9sbVHvl+cSdpkAoPbMHF8sJJSoI14O0fCmLwDybcfOxajH5CUZ1ZkIvmPOnWxeILCoCKQvZ
p5RF+u9O2GBQDCa0wGUa4dVN9kWX5YeMnJaOqRKB0VScwDHiKDfYH5BRohns4p9aE46ou4UsVPUY
onwYCs6XoBzKLSfbGA0mmmmriPmkQOE+9Jn/mrMSbowyw1sVaTQ8x5qmaELroiBOvv3evuig/prt
odvoxuWjydtU9gNBAMtfGwkf2qJuZ6wBpwGbE2/KE6wQoQhdQ8Q9PnRFnntU4ydOEv/vBMqreWen
TFPhE+u/qUI8aLH7eQywVEMKlD5KAMNU8CNxC8ju7g2b7TeQ5Ux0Hw3Vdc/rrbPlHk3W2fJ0RGwR
RorGhkVOE7TEDip2Af6RR7kSPDCuDeOXANeQgkBg3Cbwys+ye+u88kOPyUPtgIKPftxvwyb7Ggoq
KQMNpTLLvDlMRkxyuaP20KBvMu6g/CvaOVXxlI+kC/pkZB0rKzwSFbEhxMGPyGupENw670ETIMzg
/o+d4G8uaTxKhf+ZeWRdhZUsL6Nc7rqAcJe8TY9947yR5X7bFT2f84oomwKgz7GNZwR8L2P/EsS8
R3h9AkxGHSL+EI1r+CfTpAprXBUHkQ+3Szv89HH+QSkK4SsJicSV+SFgNQm16snV5yxhnnejCj68
dNJX4h/gEGBgZJmH/F3SYBrvglidFmjffKvHN0/jdiHB6NK1Vhv1MeGTlnXOcdjGnBSIZyuoRisM
N3Htfw61/UQo+WdilzdZx8fRMwDfnDHel1PunrP8lTCas5rbt8bAB0MS32PoTqiRkseMUCBC7pOt
7+f3dVP16Bvm+7yfHLSK0t2MZcqKr9TRbnONXr/ZudyGyDA8hO4DE2ZY/UrKSk9L67/0jGicXYfZ
SfyzD5ybpfm3GlcagYluZ/rl+6hNHL43dpPk16Xp72D235dG3enKkVu6fPfLKt7yE0fhmMd93QoU
nSCX2LzcvTW7GydntnKa96rI1kcP+JnQWx7E6hWd9hMv6xT03X0KX1WM1Bjn6JvJ/iEGvBa3fJK+
TPIpULj6DC7skq6yzkWyvMuRT6UjMpecgqTDY9DgPxzp8K313757W+CtYn4aGydIk33fzG+eKJ5X
re4Serc66OdIpMXXhO+G2PznBumD5WTy6AUll4xDWw+Hch+I5Fj5GSZe9GaQZb+C3mQYa6jPNd9j
iKuHaUHWQHpVfRJ6bwfFeElKUHq0ugcTxBb5hfvSJ0Q99Gb4kg40uhT6T+OXPMvsUjZ5lhB/htr2
wcF1eWQ58/cD9laQrf4uMCTfir6YpB2MyGWe2I6t8zLIAXGnchhcWtR8eklv+BDyJs+kQ6JZjONB
I5kE3vCSWy/0Wupb/S3SUD9KLByytWuBqaZ9sGmQ70WF28rD6OOKF1J1CCmWpyWRn3hU8n0XFrdp
w58YBWOkqc6Yu8hInvSvaTXw1MSF7fLEOaUT5TlqYrNvZAY5wBigTewerkC2Q3hZaGenIpM3hJ37
BytJXkeL1JUZC956LvTcrBrVR/GGuMAHnW6ZhxNSResAnF20vRuFa6pDCcK8mX2iYJTt3+R8MAka
7iMRosxwxK6nRZ3GPyJU+xgpK8vR+p4BvoavlOKIaJYuu91Agxwa9SZzSS/u7Seevj92MWxhFhoA
ss688Gkg/8j/dNUQ05Y90ER+VUPHwBwXIHfO+0xuWWQHpzoPp0fRh3eV4aR8sANMzyr9tcvlVyzl
cq47LnBp20fPHp9qzi2Z6lUgynAyj0LsC39FFvz/UHZmy41jWZb9lbR8bpTdAaNZZT9wJkVREjX7
C0wul2OeZ3x9L3iUdcXQFtn14plypxQCCdx77jl7r41Wz3Jh6fQFcl+ZrJdLHQVhDOMUf+8N8uBG
b4IyakOOVlOzDYr5fqYHsxm8fUDlB22Gk0wHfdcd6mgLF8c1ALKU/mVwEVWD+F8FaMTokbreetTG
s0mM9ktlkyIEI8sGRAFIGrU0dyPbiVSX3EItk7hlS2/YPuZMBwK0Yhq3wJbkPkYgU3VnSeObMzG+
mitOo/jxxFoCo+QjQzwVVzi40fjom1AsmDePrRql7qqnIbuqOIZCoDGPIxqCxp1yFGZhxpEqRJSm
yH5Jp4pToM0FatUjPu5y0F8qDLY6h7BUoKLdGShnZU7d0MflvCEuIrwjdrx1YSsZC20SNsiwSQN0
5TV4hItqPBc9sYlOYUnAGboWwP7Sja0RMRWm+pxKYHwZMUwk//LMUuj8qlzSO9lxPOrgQ0EsQZxk
MQEl5HHe5mhRD9ESYOMbBvPEpLmoKnzqytA4xhhwO460PaXmKInxoycJWLYEvKJhqugRRWVdvrEt
sG4bm0jEl0QupF7TeymL7sXr+npTwBfCwH1OC1hNfhw9j6RL8RiYB1lszaq5iwqwGGBeV2GpXkzX
PdO/yFiCSPai1A96cehCZk1Gl3A3eyGnToxnDIR2qiehdxEuR4bFUtuI3ajQD9gcRTJfv5metDdl
rq9jbIHGUepslN17Z/WffoDCDlbJOfHDZ+JeLGAdA1HFtFQSiycTpcNHGHcPc4N42+zKdc/tn3QZ
4egGs1Fu1ZeCQmWLIeOF6MEzeQnUZGnxFi/GSqlOrFUPymAiNSl529hNvrOz7LEJ3A1uhbjP9lmd
EzePAigY+7PLJJs2SPiZG9MdBPDmMGOd6XvnWnBw3crWvcnt7I6En+8NNvSu9Wk1KGfrJQ1RGKSe
rrhBYkQG7dmdWTmQA98ZHzA8eGQ0Ih9hytsk+1isfsnQP8hSPOqCIC9Plwwv4xn8tx0d6CJcQkuE
m6Lb5D4daNvObtU4HBnj85rIGs+eSi5dU5+0OpgkPw8V1CQeJmg8tnpIkagsRxUJBgYwZTL1oKvp
KtVzeyHqFx5Q9GqK6hgP7UWAf6uMr8IZAayYs8tHeRjAeCkUjlR9BednOT7bk3Gra4yZUHR0yRWh
ZgmZ0/kN3bmpqtaRG3zh3zJ3gVk9FIa6XwZadkY9nqJLpqKDSTOgaiB/qd1mhrjJe9iZptk/zHEx
r0r5UHp2u7IwMne19+RxgAGhaD9NLgVv2EPuRGT3IIv2fcoMBqIlHZR+8qN30ixwrQHARHFtq5ey
Migmh5hkH48B/NzB4s/zLe6z+6hJ8ILpovnWJDmzi3BcuIfzaepdwuwQB6i8YLacgH42pPvdjdyK
XFAJX1o02MRU8t7UrU8zPkGPvLzUqsRGKtxAmeqCs6C3QvQFDYSykVA4Dbt5NOvx0nc0cxD2HXpA
aTcCU/6jFwWnfJzMN9/tnsVoPU4qutpKNIegjTAbjkEJMUIfwt5ynypkUOco8zpEE+2JfIYOjRXU
pMlI8otsbXF14uiRVw7vTgezzW9Ltc4ai/wfwuPeXfk9xhH5qvCcnmyc6ptBLiVYzmE8knV7g1Jq
nxKicaXFed8NOn8vJ2LrYvAlewZ7xTuHlI1t+s2l8qK3KlThA4prhN6e86zoXrGjKAolxyJyi0kQ
0JbsPZqUt+w75Y1TeMmroMUxLf9V2UXmQRUc/8OqPOva8q6k6rjMDvEMy4nmpIYzRBvyI2BgrhqQ
/SW44t2YufNzOBLFHQqiSh00YTgww2d2n+ggprzc/Pbl3FonVyCh+vVlWhfebaK995bhxml0kmwd
O7W8n03nlCZujeHUmK6atcF0C6wpADz3YDvajWheo1jDwApx6ng8RmWQOM9easWPZcRMoq7y2yma
fzYT+bkGhn5j0U0nNNkGSb2vfR+6boIxfpnvaZgSnB3rxRZA2H2Fa6XRexpT79a+rfJ8YwRIMwqq
CbBxciUAjptGN0GMXCpfP33PKCQAoKybvs6vuTwoUsjvgvodg6S/tM8f52S6DdIwBZuHQnyggViI
Dnma81mZBc4cGydkNW0RNaNwyND/Dp78HBFaK48Wmjed6CE9qxZ9LBmGX7YcvxljQgJpT7cZpSeY
B04KsmcKPuxaaKerSoXeBm3Dh6gmVHuOplrQDyqzX8Oq6PcJ3iRIUtiWiIfnOsT31p7PbmzcB73x
aRhjtMsVbRbdvYpw/lk45gs8dOwQffXqiyXGvjwQyPssp6RfJ7Z+04hE1yMiz9YwzYUmDiANGbjX
0dQp+9pfAQc5lsr7Qa7ZtMbIN1RmtPAAqlVtJh+GpEdIZRxGtrHSY1JtVVUdEay9Nd34mXvE2qN+
kKRyrlzXrrcSsTIdgGadipGwXC1PnWUyaiVh3ipj2BrIkLsapbeBebI19nOb/yAKDtam6e+IssJS
gARD8fv6yj3XbfRJqEpiECmvmCKyZ+VHuoLw2wSzd20/pAxl18mMOlqPET1zgDkRLQv0qRLEVGbO
OyDZD66H4mX2P2fP5niBGyYNH3pK2WSunXU8DBB74VQF1Z0Ov0mXzrZwGQaNFNgrZ7APBYWNsqmN
jST7ZgbEyjIHyaFZ9xsnw09aEDjPWxuw6A/G0TThsxq35dISX1QWEirP0DgkI7WHeZhJZEkrwVkg
cLHg43I14Si34wcTrW7bS+9kHBRqZfhftDYJ/+SN572dhmPW1OcccGGMcwf8RnffpHKtKYA6/57B
yNWjXzuUeiNqn3lB4Wu85OHDnACSm40v0fTsHQQAdcVn4Npg9RDzt8lRTS3l2CIXn2yaSPXD4FFR
YuW6q0Kse5xWHj1lfMPLfBhB9w60UgZUN2RLwbzSYuc1wUMxxU9V1tyZ9DAgDD1FobyN8FivfElK
mp+ZT8sna2o0uNpKn3qBpFTk4KoEQvYYbQNs8HVjsdLRIHocXXWkf/baewQkei7Clvw9RQi1ziJx
jcLqaGcjNnrvYlo5+J34iRSyW1U5j1kT3LmN/YE4/dF3HsqK3YhmrtiBjJpRUjbvrjtdwFRhGjXU
Zu7YUiEZsxfKG8iLa9aEdezO+Rak0rzSFinNlnqFFuDOXI+6YIRFYavmEm6Y4uoCtC7SJggvx/at
y5cOw59pDNlazCDR+ARXJBwEiIrkh3AiGqm2dVRuvOW4sx1wE64S/0k0j2lSfGV9N6Ex0gxq0jsR
ap47Nd16qb0KLO9ZxyUQigbHIXWNS7m2di3b27lTV4J45H7umgdq/Z9ZowC2yXlaN0u4o7LiSzMk
N9z9wEvFl9UTIjU34zFy7joH/0BAk8DAXh9m5LICXWRpideOg6x/VuElaNTWVBCREDitR4CM2FIK
pe9DGDAc7qNTbMUMruDzNEGOpEUfs7DX7JzFXqr2M4EQhLKKHlTMw1flNEK78VCEnnPN3OitHtna
CcXqV8CqJg5EJdMFRAexke/bwj44k4ftr8i/4a9rmIl350FDorV7RmClah4ofutV+6w0QrnWmfdj
wmc2zDeWxPjLosBYz4ex68cMj2Z/xDVW5YimfcRpLkcWwOJL8p+0NDENxo1DlCy+Mg/smksbJvQk
5JojZHA6mHKKdpZmpkFphgM26Z7LtMwPMRATkeZXOUsIWfkQbCORvmCOv4kxFXxXYFGHJMw2gcMT
Nhv5V1DX/c610KAHDZM7HV1wQlYXx2mja++4d03R3xETgGk9lp+cqvNTjwh76wE64DAA6BKnz33A
8H+M7D1JQ1fO9t46Qb/VQ2rYOJ5xgzgTkpUbnRcCyakk9ec0Tc6biBgzGgWtNSEYFncpKYxNmJ7E
MJKqNUXr3LOSq06CMxYaxt4WMyocWcQWR2fLq0hTSSwfjKJZHaKcMzgMhfLBQfkQ2RlI4BzhWUbv
jQ4PyknpJJQf0Yx+ww186lhrL8jXQRm4QFT0Djuvc5tnBGX6VDdFj38K3swtjKzTOBrZRWh667ON
5U6OX8Ivc+St5hZ6Bn5GE1EsU+nWnBHFuuOHY/UcTgKnZ0CCrLsqZxAiwDc40sC+ClNyDHGf0iD+
Puqp2SdoP2+J++T8At4baiFzEWhaKzxMDCT17HIZfrU3/EslLHQV02Yu8FM67AUDpfLWN+FLck6F
xzS0FNS9YtYhH6269JaE47vEWtLH6LWZxcAyH7By0PZZOwpBmpN5wSqvnOJS9ekPJoDRDnL10Sjj
+DZL89dMs/G1AZ4dTkKEtCZ0Sdvsu4NJrelZoTOSxnm78WuX9y1Y9bVAI7EhUIrWu0Vx549IlSab
Cbc7pV9VRJZoNEJQw2136/B837TNZyYxWkty14iN4VgN7HdtfzcRTiCQI3ukwhPTuelzrJLuGqfl
ucjC9N7JauDCXkQ+dI7mTxvibqwNccaZVdOkcR9UPXQPo4EEbFJVcRinvWiCYd1CffKy5ocxwI4O
nPqn2zcEYjrjdyCq0b1RfetrePcGU/xFfANTsVsrEacb01yCA/BYbWf+amj0zygVlLaVU6GKZPFN
GcuiwXhhDSOX1HF/jimHdVt8H2F2LHoxliv2u9xZxf2MtzMMv4LOI6/Hr+/GuH7MZ8c5dfkCsvKK
+7lgxU/nGWSngUJPB/T9B7m14A2tDaMHLMFsmozpta5KKP+zf0WTvx3nkSfCr1/D8oeSDINrVV49
B8IPUdIbfBXXOYFMkTuF3PBEPGVMTzK/JxuTXqGIcIIrpp1N+4qsCW1ciCrCq3172U6fq3h+A+uM
+Et2S6G5+JwsyrxkOGptqXVaBs+6t4KHptmgW8OuQx9rYxo2NFMGra3yEM36UnEUU/pQTEOBwQ1R
gzsO9TFvs+ENKey29IbomS0+vUyt9QLVauM00FrzPjhndZFcK8ct730UYKVll7RsmR86oUiuyirT
Y99O3BRQ8q6/XhvgLGZYwAmvTS+//los/6aD8ho32Xz+9Y21XQ4g2KYNbvyJDdNydkbdAOGYtLwv
M4pDh64C6ZCxbAV1iZned+jobzg0XsCMvPdxCJMoHAg3ct1P3zYaYCeoP4B76rVfiXIHnPfDSTNW
0Eskcps2uoQtpprxdR6YvNWYD0mZfEw8FeyLkUi8xEpIWacP0tnqJOwCMVkf7CWLyak2ek4IEMem
FO523jPs8T3xDWAdUKa+fRmKVMDGi8fdSFZUnl4H/N6O4V3IedsWhfBYIIONWYrv2fipivuq60iN
dQKPs0h157pEgbNEwVA2tkHToqKIl3nTRBPdQR4Jqtf7zNwHlCXblFTdt6gBezAwoR6xqBJnkB5y
9i+/DU9BWcgPvl2Al6ML4+nuJhG2QnCVG6cAYJyrh00DHYimpEEFQ8M5B6PUDZVAv985p95kKNcG
oCQjB5TY3NpX0PL5fTfG4kUXPyr0QvtMkQTaFt1rHybleYzbA7plVCel2Jg1oSlVUHmkRopzrWhF
MMego54lbz1hZDdtJqcHrZ2ST5jlvkRn60pqJW+qYJMoJgi2U4L2L9azgMPBJvF9Cgb2dfeH8ihN
vQSvflHLDzuNGZGxUyb+axvmCTC/OniW2v1UefNawsjf1o3D+5l96AQjg9YLDikjGZKsMpn3GFDj
4c2emMN7pVoBlgLTNevbRmQPtfeY9kl2NBV2ydTK6mddmvT++d514J+GEMtPpSL4Uxli4gL/2coc
NWVFbD0PyGsgdUH3BO256wJWNFcX3bmP3tzI+mmoWWPkQw3FtH0LU+TsQJeDY9hjqIz2yD54HJrY
epiJn3SXUZ9RGCMYvXLlSo2nusjv+zwK2aKcp9KbnK9MLiaOLL0nSHpx/hFwz3O2w8jypovwqadC
Qz05sEIxStu2mlmTtOUJDddNJO3vI3qzFZkwnFf6+AkWyVtcMiRJ8K2vmB4F21SwWcmyuRlyjCmG
ondNxkvIg4CP4YfqmNJwI9HB+UCeNl5kLz4idCBn6anb1qZUn0FzsWgC7bFm3M/OENB5jd5I7agI
yUEQEzHM9eZwIYExzTdBNa3rjAlaPd+VlGcbY3aMrY7dHYgG3lfAo2upciDcXbSr+mqgNpE+7haP
5Eg8f1TDzkkm6HxyWX0TzfQTHyBC8jDbJQ2n9Q78Q6VuBEktZ4lnjJ7CT5PWJsYXxqVubV4TIEMc
VXI+bbrCK8tzvvefM9L+o9lrwH59uW0J6cG0F5R7H+UrOdjNtaya5tWBEDMO9hMpZI921Xs4eMS+
gAVP9udlCvr+WFt5eG8LBNoBnkTw9IW3s2p1h0iqoKzk8wcfwcwOzkeO69jmELtAZzvHXkLFdU49
8OgzlsIp2f4wTNvf5cTImwt6FuPcjZNSYYs6+Ya6qN6rMj2DT6SUNRtWIGljC/V+mK2H1zmtugPN
8XQ7aSqFgr77ztStxW0O9CdCar8rLQIQbeKz13HtPphxXW/tpkXYyG0Zu4QdODXGhK7PbFBMKRRp
tLduIw7Kua0kZm2ySRcvwOPQGOZ2FskF9OBLFtH8ZR7v3hAUHe2DIXxJsFvS8FIcMWMcNelYAhPK
cKRilkH0x2Iey+9APIlzKUt7HyHcZUiJlTrhpMCc60v5lQUpwGbOUSCOQ5EEEdDUH4QQ34823aBW
iydwDNcmNJ8CLJboZ9xDWjqvVjIiRU7pGo8jUMYaPBovRhDk282t+PaC5zbdKT/akcFwI2ldHJRp
4lYBlUGo77Mf5kvk+a6y+w+vAxdJpATY8S64D4LkHLosy9QQ0p2vQx/vM/pwVaAOVWXf1LK+xVwH
sxjLXcwxiTh4x8reXLlBpeuhMGtOLWSadRzVP0OBirNfzh5B+GB56aZvRgiEOTILuwJuAhvxaPr6
bgqZLA71xlqc1E0ckjjaNOO2r5GMMCMHG70NJfrpyslJ6/CfHKv5tKSsNpPI38y0qT6KyT/OriAS
rAJaC96xbVDT5fHwZEMbaMolL+O+zjILsUxwrsviY9LY0DycJH5zQ9P+zXXFhSHk0ZdENnSe9S57
Csza6okhB/LkO9cOtHQtuXM8UX+ru/DJsZMP3/R27MXboRs+sjjWZ2q8K5Tsrf+hPeslmBZ7yDC+
A0oC0TIFn5qgdureRxLRqfE0RCyIeF5XPmdl/uUbLS4XfLia2yEeEZdKCCMe5hbOtvoDjSFNsKzY
lsIyoBFz5xVIEtrQO9alaW7p4nMirpqd63Jvl72ll4gIKHpdc0rs+B5wecXsy3/BiBqdGc9uB5pi
N2Ky3IOTtHhryArymdSuRRAdSfZ50IudveEm2lSWcZfRFMu98VM2I3S4V9FYiN6rim5Dam2B9pKm
a100uuN1XcK+zLMcbOfYf6i42y70NDDoxVdVz88VJWUcFLcSRe4qAGzR4PUdy+FWTuDJw6PDOYbN
EdNFmz1SwEWHkVDUTceBNhaht80ZV68Z5A7PZhoiOmXNKXERBXVHTYgJP7GzZK20i8Q5QxXc1ciH
JcIHqoRAMxhEaFCvajR80UwTpCvHQ5pCOfzVIJvQCrK2M79uTNSWfnDf1fHMUHVEsUY0k9Mx1/MY
FDJKZPsLNEp0lIXqOJOwsA1dNmu6KD9Nez5lbl39SJdIKCZXVWY1r0VU5sekJ/Nb9Qy86wydcsDJ
wLSCj8yz2nfLD5mhK894QgRBbRyW5T5Cu7nqF3MBZY6/qcli9BcxAdURcT/cOhSSNBf9JARB4ODV
qdry0cL3vp1Qit7BfLj/deeU7LTwPX56xfiSpthd4K1g76CC6AUDcPSM8b2gSLkEPaobmJtS2Q8k
BdD/MkrnrFUBdRPqc+QnT4kVkm5ZZYwlKXToTLW0bSam9b4TAZsjbF7FM49t3QaXMvVAO8nmMBQl
2XZ6nfKgrBntBhta3tB7G+sSKiFPIrrSsengOOXFAxBBtZ+MLgJSU4BSRu29sZ2WNNSZtmzliPcJ
0u6XcIGQt5UkswZsJjNDvY8Dc2/iTF/C0uh+tum1SfuHwHyRuSNfh+mVJ/umt3qokLUhD0Ng/cxj
F3DGvGnMHJ2bs8Rh+j/QlgNN9HYIeDbCu6u8/qri3Nwo1WcE5jwGBV1cf0Ztm8HC7CcNXscYX2IG
yQyJ8K3kYISsmGJSrl1QUEWFUzdceJJtVJlLBselaSbCiJoEHaREGl+Pxmowd1GJl6FRJhZAj7Ws
RPlMw4JRfUArSlTAJQw9BjuyBT/guaybwn0OW6z93cS5RmJsbZMc947ramYT9UNl03ViKPpoEodb
CFKgOP1ah66fb/CZI6fz54chqV4A010nFyV0PN62PtgIa4Da70X5BIEMeJHW3lu2szqYDu0Uf9QF
oi6jeWa0zAw8QqzOXXbIUVbM4dskq/QWKS6uCAXcwHBe2vJ+7ip9srKJtQ7kZodpdOfEuJZxP6cN
YcteHotT0vPk+HWLg8sR5i5mxArVSR6bpOWmClB6OfHsHgJvDJAm8WbqPmL4F4IcSdgjOgvehpMT
juMb31RW2RuKD7W2HCz8LORTgDfDCa6cy4dTYZf3mDz7LOvoQofYiibxlCENj3xWA/zml6LsP63R
fu5Qyq2cos3Wc0KsIMPU0cNs04vPCWugKORLXn+C6HlJy4quhza3pe1/BNNIQF7Ef7Hr6rsa1dKY
Jq9huh84ruoguwkclE0kySFtWUR2sXVBI4WH3uxeEqb8CHaweBMhzZ3h1ccGvGRVaXstmuwWJPG3
zCpugq5A9DO3KTp/C4vrgNNGItOqw/YSjj0z4Opc+ta1IonQFALtfxPBzQsYlEIjhHWL8ozpBC2x
tgvv3Vntw5rYkDAKMIKdMZ2c+tgFs61CAozrWZ5iHjHE4XVwIki62LpMks5pY3IILcfqUcKAQ3ub
EPJgeXsn8LH4a+Qu+HuxcaDU8LN4g4cZE94oOLxmN2E9naKW8A1mPnKvhon/DJ+HjL3bSMZUTAnn
nHzGNOhmgjZxPWyYO5CKUzLJCjkPRwVY0bSeNoXxpIcRbl6RruyZSlWDYt04s7GdnGLaQHOtMBtl
6ywAAu3HcUqbDGmFcqgxupn3I+QNbt17v03OuEDtS1/LAztguO+a6HVA0jSO5U0019hoGWDZdf9e
hMgdeu0yove4nKy+r3o2y2F2z8gBeFiTmbTRIX2cXaKRwv79F6MdafCwjrga5H9nSk4ct7236kbi
N925ONhZ+h3Hag23MWDlcQj7w0Zz69HmdquuJg2H5OQmCoy1Vtg62jDgUqEs8YwbR99v6rVTd59u
EKMRFIQJh4zHaeT67XbUJTASOovkUVYni2flsSkgwNFkim9d3hXEnYh6eItLp/iJoJdem/RfIzt9
HTPsbCgH8QnPnBxmiUm2Zs0JZugZfY4sIwg4WZLANPBGb4Y6gW3RAVlw7Oc+6uoDTtnkWMPP3ZlB
Z716ZY+4IhHfJ2dp+Ln+eFe5bnlOGk17Rc3iu3i1QyJUGz1YmxYl47GIQrjt3vgiyzMSlPEVIhgk
rDZseYb4EisTeaAWyfC/vrRGmg2AurOz8m3zOMCq585E5dXXH3Y7GLf//Uco7P/6knk064O2x/1/
/91/v84eM7S5gracBQdwXv36F+xSxm3T8pG30/uvv7HISTjWQ0TkHuN6O0E6Zgc0pYy0chEE5MtN
BZpfEUv4uz9iAgd/9+Xyr79eFyRq4bEAlkMrAbdbgWat9H7u24XjaCLvhWazrupkejJHTgTA8wek
9BKlazPShzVz54Z12j/KBJt8YiLbGRde+vBWk4G0oKr1ylbRUx2k1xlrERgcSc9/WE4EZfDW6K5l
CKJ/znMJwCmuptM846JDIDWdpmwJAnSGRevmZrdmk+DCGGg7lkyDaN2AUsEYQI0XclTKSlxHdQh7
gJgDR1+QlH6VVviZQt/jdJxvjdrYT4vQbsrRarjuAD+FNvPa77v5NgyjbVcsYufokU3D2SnyGNoC
CHZHVIZoutuxKOmJrpz6OSrjbpMaAdOxyvvwy0NNX53xXKRIG2i/RDQ+8rQ8hln5NFTyMRu8RzFD
JipxaflD9IbjBI0HQXKhonzWoC+i6XtW0pqzyq+sAMhbQtUqi4fI5pQ58SP8zmEc619EQoGQQYBp
AB3UqGOpqd1jK+VIGQGtrDVebXO8hVnMMWAYP9pY7oxYv8Sud4aE3Rw613qSulvJMMLTZpFEB/95
a4dks6aIQ0wbEcaAAkYzBWpL+6tPgNATgYBiceeLiCh1fhO3Sb/ToUSV0HH6rOOg3eIxRylTT0CF
w/QqwsUfJKtDRn0F0O+E/YGdof+mQ+6PKVbgGkobjgTmqJKxoLyXEHo0Xdve9z+aCLN4SozBFggL
VOG3Pp0fmVJVq8xVAGzskvdBeZukK98rPNcTReGm8vjJvV6ycELsHUZt3QljfMBEobkzMTwY0Vie
f/1BvavTTR7aB+0a2bGY7fJcLX+4IOpO//Pw8P1XcfnIvpr/XCLHP4tygugVtv/7j182v30dfBWb
j/bjD18Qx4Rx/4GUten6RdAi38oP+q9X/v/+4z++fv2Up6n8+tc/P4sub5efFqC5+0OSt3L+Lvv7
KfyI0o/8x1++5bf0byms/7C1px3tOJ7ybJdk7d/Cvz3nP7Rp2cp2NS8yf/1LXtRt+K9/KvEfpq2l
JwS539qiPf9/o7/5aVII4dmABSyHZFLzf5L8bep//uN3ud8A+jxgWJ6pXIiS2lH8tH+Unx9XFPfN
v/4p/5coO05vOBAOIY4GgLNDsJthBpCZlBSXwOyJfKmIQQOmY7Vpd3IQ16z6jPjgZPbtF4agt0FS
noqkFN9GyL6zUB7uxD48DgYKPIF38iC6/hn9EvTx1hRndwKKu9g1wJAX+7HvOI4ZXvUtecSV2D8h
ikGjQWtNnGY1uiQNFITmhRCOVYlxbYxP1GbN3ZxOZzit8WNS04eKEjM4RHL47T797T65L9IJ3cc/
EP7ewxRvuVzl/eXN0Vo4ZAya0lGm7XAf/P7NsZIyJGAjbA/FwOG9A956y448tmKBpfQdMBvZY7mK
J4TvzJ/VjNMxkM01aQOk3ebQ7bwaMGVdgeAwwd8QgouumhIfzd+v64w5N23cAXdx3dTpvulNCtd8
KBEPL7Ix3xge8wAN0/Tr/zWFv/rdnfr/uEK5XMFvF3788a9/cnNZBPQ6piUdSwntmn/6+J0CrRzx
LSNIcv5w7B6NWBweSir5/YxmUbpm+T6n1k1hkClkW3N/wPBbbmu/gi3E2AtaWlbvjX459wy2gpMT
/Pz73/Evn4JjWVq5woU3LYWS5p+i6UlOm1RehSjOPXT2s4Mf4FdKZhGk/blMDX2s2vbO7qPstuJi
1vCRwuuUtR+1JkijtjCHGRpNc7W81JuouO3Ke+4TTu3YUXbNlKZbQt99SJcY6pLF5diOaDULGCP3
doxR2JjdLeHt3S62U/Ph7y9Pi798BJgvLdNlGUApysfxx5usTKRrTUpYeyMuaG+LmOM0sw80z3WU
PjYdZ9nYCWgzS6O+5vmoEZDO1q2VCWRwnKC2ThPPRyUILm/H/scUy+ymntBqNyorL/iKSs7jHnP/
FCx4YSc30lL66PT4VRLTC26nPrZvkGYWpCa0hXcTqSS/DyJU9n9/oXL5nP5wryEjJFiOroLlCekI
+ccLDSrTUigNUMYa5akMmBpXGppOjZaSkMt5Q+Nu2A10sgJQW341vbmNH/2gBXjXAQB5nQW0j5qg
AqIPfL3IJYxTSNXxb35NZf/117QUpiTHQw1j239+JKSXa9ssq26vA6Yg6DhorSFU3qZGUu1+rQF2
qIDKhSlxiODM2m80Ag5DzSMfM/i9D0b3exBG0em3Rzyfcm9flVtHkjYQVlN6MaygeeisFngbXCOp
MGvDM4p2v9YBWDpq+/dvvPrzGu+wldjCUZ4lCYgTznLFv1vjFSpSn4ynnjNVm5+tSEz7aoSb2M12
9jnfjDB/WM6D5k4w16V8Y4Zs5tl4687hY93tcDd4S+d2mXdh9QgPYLuZksr5VNYg8SuAjY9OSZ/w
739tvdwPf7xf2AFtqYQwPU/g0fzjrz1YYa26UHT7nHX8YmhOzoFBHw7dAp5UIDiG29XEPg0n6BDz
AxS8FxDrES/Iv/sGreqYLu457GZathNQrkJ0G2GnK9MyhtvCHMKbCq9daPNpwPQqd1YGwsQb7BdC
abPPtEcKwQBKGp18lhWWSr+S/+Zek3+919jAbZ4F5TJkcP+8wUxRNpfz1NV7/Ws7gGeOCvbZQ3o+
TPLKd5EqmeT5fQV07ogQgq4Q4714CtwHdukKbYU73OapfB71v9sZrL+8+9z+SluWMBVlivjTspQX
zmwOWtSo9WNOclmaAPNtIYYoMn4wK4J0t0uo7GZxgHFEmqgu38baIaJpBDOVguneIrvxxvL939wW
f72bLSopW/Fu8b+eQ2n0+7s5sD1Jzkbc7keInnsh4+aBwTF0hJXBiOZ29sviPM0D88FCSbydVFwr
jeygcBxk8oO4SdF8bQDdzx8OsK8+pWqech9VtTXVZ1G59bmEILVmQJJvl4nVDYX1ZQr1eB97inTU
mOzUmBgFZBqp84NgkWlaqDnzSJxdKnZ/f7kuN8OfPwnPQQblaNNkq7b/UoWEdEHYulH5/h+2zqO5
bSXMor8IVUAjb0mASaQClbVBSZaMnLqRf/0cyK9qZjEbl+QXLJNg9xfuPVeCGu7HYHaZ3tSS3GE9
808ViwqyNh+TBgHy2DtIYN35pcxZIuTQF5wERqlV3ju+HA4WbebGShAWM+5WYadXq+YAyd+qedSH
+UUYzluyQhFAAdvgGbydkituvtQr5DlDsiEil/VzglQcfAFNHJIL2cQ/MNAZd8wQXhG7cZiI1VoM
h2k3uDopDPh0LE1kl7ovr3kO6lLoiCBtHxUScVWvSXrPILcIYJrfscWk0yeY1SwwLo1W9Q37/SNz
+0MtfELPkXCRu3B2jRqDt9TtMFr9B5Vn2GewyhhbVnpRNEOez+DM7rQOywz5akUgiL1ziSveYQW4
T+CXoZNV336n3UXVcop5mLDQfTsswgN/etXYG52HUoN/NFp39kIs0LA1ImCCicpn+g8NyEzmmHsv
Me4Br8RXs9LuRmLZRMu2qZ/TaA0Pvek7/mgb0Y85YI5Iax9zGr6x4uRi/0KvhlmsJA6ehy3dS0kU
ZOJyX+P7uKkQV6oaDIOKdaxYyCeDie54WJizpkNKZBS1GkELz6kavsbFicLeh63h2fx1DR/fXDrs
WcYR9CE/I2kE6ep7rVJ39S/9QiMuFHM7kkieddv/6gzIQyyKVnFbDOxhMyG0F0b/mjkJEteBEZXV
+H+KaSVvCHhNXFtMgnnkWJQfMrd69txo2UZ1HwcC4gCebv3vZKoXBrTioDEta/Dr8ClhvhAzWsOS
nOlHFMCbZK6AbrDZbKybQR+f9AROctvfO54LgqK3cFll/Wcy+icnN8PFPuOfUgoWvJGy0IhZb4iY
R9hLiQYjFQB8qthZ8/rQF9CW4v5DKHC+zLLYd5P8oduE7PbExgHRAAyE71ASbp9l1Q4G2EbHhQ+7
ZgwNUFOsYMz3yFpYqyuoCUmLeT15mGe72tqmjiUW5OocL6AbUVcmKkammqPtMxjDITuTF2FNr/jD
if77Y1kzHCZbvrYcRlEvP1KrY6JklwHbuGc2xx/14L7IeTnSiqHdtMtdsxrDmu7Y1s1XnIPsLqf+
NS6AFcJ8Ozgw9IKq7a2NTcAy3BgSREZtDPQcC3Je4jocXR51U67Dpj6sFJUzHOEbQqJRckbRbcJP
gHLyxkhRb7AOfyriPgkGyIRbrIouw0a58WofN103HOaOH59ghJy1QIGiG/o3gNusdnEMCc6H3lne
vAIwj1MS0+eYgUGS2cYtoIf6b5WWvtoW3nSPDg7tLp2Rcv5QkU67pY8vPjKVTovaMBv9+Up84gGl
vv1igROZjEXtU0wF4VQY7md5gT6afPWkG4bIJNxTSql8Nt3llE2OttXGWMAMs9KjIfH1VJGm3+MM
RdVc6fYTYoQdlS6Tq7iTB7nWLKg5n4z1IOLc0B6tlL2oJUr3W2cZXjhZ+tVOD5FMs8DBZXPKzcZ5
s/Ur4oOZnaIwbliGIhceTedtINx8m7ALOUfGYL307I1mrrAdu9ZmH8dOf2hwZ4Rx2hjvC40w2UXJ
E+BWFnwdqwRGg/q7zpphoyTS3mwh+F5F3gFWmwl6neFh5MuHufFIStDUqwICctbl8ta0uXGNews/
UgKSfkLdv5+iGzeNBcu9Ud0Bj5p3S5E80yaAQFpfPTKrPv3Cy+6s1pru/Wqyad7Tl2W9qIvYxIc+
dtiaCC8F8V38GV0XsqtCGjznOgfCnJ+II5XY8GLxwOAybHnvNkndzaHDhoscbOMLLcgJ3ZHN5rK8
/LYYTm+buyEm5ka5A1w6icoHGNt5Hi3JhBbFzkjfK6zrzPH7qPD5heVE5Cx8QrsWUA1yF8ioqbIH
qCmhRFu8g17shKPlaU+atcfTLJ5rzzv2Tj0R8CdZFGMwee3G9Mo93/1oKEXHRgHPt/BvuKJktkFn
C33RMQn9Spq9Z0w1mReFPImIR38sCh5rK3Lulwl16pCpmBBGl0suycun3DNevMZIvuwUvwi5otO9
Z7lYIfEUBfgYGUOWbn3xicubFScDIB9oRc3kvtI2nwuX0xQPT/PQVVV9wgxKkEZl6YCAl3HX+zPq
trL6nBX2R4/y8+RT7jwh3Lv+/r6nQOhmvwKRBPjbCLXozioadTemBWrINLE2ib/w5sNxPSMt3Pds
iu+FaNFcew2yHhZ99+P6ey31AAtg89VbzHFbNLUfkqLg3RbrL79fNTs/N63/8xtyIbKM8wHr5ZKi
g8C1usM0kt21+vLfL4tfYjAWM3ud9R8YIkdDWxck8XnLfOZ5n8/CktgcatiyRtrFN7+/1/Hx//dP
//dbG/myX4zNRfN3sVLGvUsq9j0DVZSfhJBuKJ07fLqWzq5+lNQCfUDemEegOVV0mRm0Dg0ZGJiZ
7dvcbh/dtuouSqhznaRAVcoC21M9jsAnUF2T0QsFFnUGXJBJpA/kOVLvlGWCuQisAyqcB3aq2N3X
j8rkZ//mNm5bJmwitMsUtc07ORgXooKtjch5EPUoJx7IjfQ9Lzw7RLswgrbFrpO7y4fbM5nvl9J9
EhaGEHAaAB5XH6HuVVi7KSGG6t6wniW6nAfLthcyozJycoDmMpAIak/PLv++y0biWkoqga5E20zm
rMlzzlD4qIEMTQcXIohJzDtBK87WTOYWbadWFDvXI54zbaQEyl235A/zy+8/JqWQb2WrEInCx0y4
3AbwpZuF1yNO8vQPAmaTvWrt3Ge9/TqOWnUzZhmK91j+lMno3RHoTN2Nkw82yKa0Z3Kb4GS1iJJj
83ndsuXxHD/ms6VQRv87iWprnu6jMZ53GDviC1VyFdKQdYg2HPGsaw7aNVUwckfm6ppgaLS4Nf+g
dMEBnmPSyzy5RYV8sPw26LD+JSLnOcvVtbdFdhUuHUBNeNYx9iVK2HYSQTGV6sGY3OfRQdkJMkze
FJU5XmT/vPy2D0orVmx2n2AYzjk1NBgr5WqB/j1uojr9of5lVtYbzr7OWtAAvlw9yIj615ayhTlF
sNmyzQr84kk5MtfMZyARQDNII6jb4air7tmS3XJfd/oPsQt/h97M72b4UwEW9ujWIxIDmJ6f3PWs
bcOhMfVT7dfFo2GJjzjL6oPFgPvgDOYjpLfkTWsQ7VrSuC5MlIOpGepbm/i1f392a5jyNNYrUkN3
KqrlsX8llnXl55zMAsSe0L3sCviTSCZUJkyU+HaIy+d//zneKgPfAq+Zcpc+nGLfDGTvDNSXGU7H
FUeeqvSbYd4AoYzvdI+IlHSqrCNSReCmXbnqiAv/ZHqTtutkDoy36rtrFpVXIIPOuWu7G4UADpmn
Z5THgmX4PKVvlfNt69Gyr+vCOVA2pvcJFMat2YVKY32+Kq4QzacXNDpGKOp+eDL4GTazRQQhgFjv
luHNfxO0tvQ/G1zh3xZaJJjCFH09WvBAclvcPmCQma6qi4/Oej/gRs3/e+X0cmTFCoBsi0rZuTNm
5EdLfeSNEa9k/0zbwc5KfImVddt1nnWbVIxV1lNi8EsMozyoT8PkpUcoKdkesULzYhXTvYKHubOG
KjvHOfCUhaACvrAqg3icXD/k6bSJLHd8JupIXSQfyo3h8oEZ4yI6pLneXRUp9N6Q+GdAdFu3S5LL
7y+2ld3/Gye4INpzfkoKdT58dgJmWpbx3uqL8ji39meGHY6/F5ErLPvcrdEbEtIDI8JLng76qWfq
eFSt/6118pT0bxLz0buKHFhZSTZu3VZ+s5Cy75Ypi0L0AfGxiuZHavriUlggNqhqzr/vfy70v2K8
NG4nXqRvz+jV0E5EM0TFdbxMFWdudDaeeZG3766xRuWCDQmzbiXzSog7tjXZ7B4TXFdSRLuYQx6N
jCsfqDsKypPRPv5++/t4/v6esWjWEV6JBVcoQmFoakuQLLmi7piG1xHfxtBM/ltT7qax6k5zO5Ad
iQ3yueYz/e9bWXfFg4qLh3Ec3S05s8XT//cVE61nYq7dm9872Ow9sIlJq24mXnaRJg9AZS523OhA
Qqd4g9oyeWzuzLX4ykc7vrEkiUIz1enNUtLsxVVpXMp2fs5MzbyfVl8RUwzYTmivkfy61vMv0Jbm
znoekQ6SfZr+99XvP738O5uLNvf3hjlElFZmefo3P84bQOSiWgh8qat8H5dZk0N4sClB1g3EPKAf
JC42DYsRDANdRElw5j4tKTIKafJexolxrvTydcwGeTA7tLuoE93LQGLRsTaLC1LkodvoMxpVDF9/
LO4KRna0whe4Ow08nFujZb8kLNasIm/r29/fE70kgFEA6pnbw5TN7XvJ8omPUxezGaqRYncxmqZ1
+bKAy8ewjn4Qw/KCnbat7m1IqId2oAtpaJtXaDaRZdqgrrZXf9ASj6dCKnYYPjLO3I5vi2g3ec58
G/Xjf7+kUc14YJ2TU09YF9TeP79z8moBAzg54DqouB8hQHdBqQhD0NMMC8E4Az/XkTOuJ1xOz/iA
oQ0ju+l5gHMb70QnnpVO/Uqsi3abA3zQS8nGNff0y2yn8jDUGOaQ4cr9pLvlLs4sA7ka2nazVWxU
JrsPynEFn7kZueusuG5RreFsqp0uFDJxiXZh1rBDnJnCcvOXJ3JNH9r8wVfqOy9n58Zery6gXUgc
qlmi+dS/RuwrjA8b/YRPJ7lUDvTJCAfEAXUrxBa1eolHtya+O0Ea8LuPyGuT03pZ/DtUs4QbQEjY
tAxcbxeWJZ4FL6lFY3jIes19s4afoazSJ9bNd4vRij1gJHi0M3vyolNckwZX4e7f0FJD89v97rtG
LwMFRMYiF1PCGyqwGdnG2svHU32Lmf3Gy/zqrjC66qQzdod8RK1A3rSLHTK7l3bhcQ+O5D2Pw7ir
WjF/FOC2VFmccsQKz5nE472YVaB3BqlGyaAuzY+u1fEX44PtWAJ7GC3U+NCph+y+h7Yy4pD54hJc
Ag8sEFR8Il/W40brsELrhTUFDc9jt3GqgdKthjBNfjM6kWl4/LfCE0R+Vw4qOqy8wA9qyTHE8qkU
NbzrzprDkdEunmct5O0Rz7ydP1qMMggp2Z4y1DhZUqetN3Gy5X0WHTENcN39vlr6uIxnWaOlsMX8
+Ft16otXJmThZpsyr52TIalo8bNlV3bIMAREseyywciC3wcCjOrH7ws4LrV1xo+xIhSyCvVKrcJ/
1++SFirM/enauGB9yDAcwuV3Ck1aMKk4gxPd5EkdYL8jYzMl2Bu+kH9h7/FS1V3OHnT6wruprgYE
xXMP8CHxYuADcpD7bu1kbRJkT+Xi/R3W7xbGkJsctF3gM4I4+RHvPHzv4yCVdjvpxXdkMIdbEmM6
Tb9v0+/K79+jE8E255KHDPD7v5ICTW3Se2ReWub8sdgd9GB/Td4Wk/5O0uduJhCZxMikv7P99GQ4
bv5qRKwTsrxCHm5ehzGRe70HN5kvwnydO1LDZhz3teY/ldFyEmORgSIYxxvLHLWXyMJLXkbFA6SR
OfRducak1oCjq2Zk3pHJ1/xvPlcJFyKbtjrPvlqwv6cEbhJQAoKfp3Xy+ttbMIICWFL04Qh+rNtU
WmnuG/FaOzSLo+G0V18h2samRr5vke6w6din2WXjHEv+WqoCDQkv//j7VQVhFK8/v/f7FVT4YuOq
JcKhw/yrzWd5ncqs2Ea8tftB79t12qo4eLh/aNlKliTjnBbPqbn+4ezlwrnBo4hNlFFavKjTSITR
2e/HmM9spY8vfhwZx85ZKdHiM4305WpHqTyCt8clzBEEYrnQj79/T6ckqQQZNKm67fT8u2M17fT+
9wr6/WXE0eV0ZXNZlAzZSprneHEmspqY0ML9ogVnVn7bdgZwFdTY4rf3d+17v84KuhjaFQ8lwU66
LoJA5ZnHAlNxVCn7znUqyUSn+uBVNO+0AU7WLICoEBDuvEMLLyAs+8l5yaAwkxS0ydZDHluA3Lk2
4yxkCP96vn5IoI9OxY+XCuYWRLUzNMB0tPrfgD0nTHpoJF4mnCo5q+iqBK+g1W7231cxzu+8gaHd
wEs7lZm2hA2X0YdP51mzl/vKcvFOUoZH8Kj5V+sXfddkiQJ3QxvFLOq2LLLugSE8sQPExltzTTsx
2qeUfOeNkVmUVXP52lho9FLPG7Zev073XT/BemOc6kI6YS6ncoP5KVvZXVYPZWJNxbSkyM7W+BSP
Ekdr/8Ih9+lmuLa4hhjd6MnBblN8GTzlkcuUtRoshrmQd+wDEiYGnCNQjwKKQYl+F8NQGh8wn1eB
YdKIJnH8ztJ5DToEpFDCKqjkFCaYSPJ1oGGOTAvNuPizWNXJsPLAE+RI5WzvNkVaAMBCJA3WiNDK
lYEu0Z3UyUGvENv6yqGxYrEOLXJgVJ3sXV/hN+C7TQQXASCy2LqMRLm9QbIZBNcGegPNgess2xmJ
wcAtncO2ISKPnzYEL4FnTieVRCPT0pDEYBakBVc6PHc/SdgKTI+j2dzJghRZY41BGSJ6LU8EdhfO
ms4OZGzsoGU3hSafohY3fkvaJcO49XDKY5pIhrczMDinAzzLY/tp6xQ2QouNoPs2dCWgpxD5rhSh
tmjEIjYKFIES5FMbGlG/7yODmRTRWLtZ32dtU4bOar2rLTUy4meykrkRkluYsOT4bni6AZd9F2h9
dwPbkSkVVejK11kgSIt44rE4tXsbR4gyXlIm64tOCgnM+MDIl2sfu9RchLnQJ6TBsKgy8ApypOuy
2vUDNAMM2s8uKgndn7TbMcUQlkTe1iowhFVLe0pzlywAsB8i/aLp/YhUKvcDhiuNG0nP0DtDUUUk
6kBu47+j7RrCaL2t2Kq9DinuG01NLHKqo/TL4qVlsbDRpf8mGdLsuzn6sqGeWXbKkJssik0qSQ1Y
MBzBhvozzfgL5hSfbO7ZMK2UcSgEeBJCJTdVIm/NRu/2zSx2QuAxIiT61Dhon4BNkGQTNy9KQdON
u1tlCeu4HPXCw5NmG2yOyLrSszV316BuiqnhfGIp6Lq/54QQbfTZeBPas92Ur6az3MxifmcQVxvJ
PTz+KTCstNjHc/4Slf2XkWJuBof2mZFkhUmGcBMXHLanibAuwfW7ZQnwHatGa6Tv2RQRrDEvbOp4
6UsVqX2pDRdMzl/stB7nhIxsYHFciKSoEU9h5m8cmVGQ1vAvtSHdN4xrF6P7GxcuqyHVHpNh/hzT
5qeLx3yrQX/EhgI3pO8mB+n/6hau/EvtgalfvJQNHihk4XKgOdBpMW8F/ZBaTwNap80EUcqWzbvu
eMducQrOt/YVJyDI4FxerdI/wvrPHld2lGv7JIJiN611/aG0yGMxhr9OvXMbN2bmyW5/su18rUAz
YArFuz5TEnkZGIg8bLLIu8RG9Qh/AXQHtU5KnmEQ0bgYdfRog8rbRmSCwxxGx5r+rveT8rmVVsFG
w/jQMg8rYQXxuCAHPEuigymWo29Vn14M5No02fTVsdWt/QQYroRYAK9p96Ior/Tvq/GKJMZ8pj1f
Q593vDwsPF07Di3LCrigur3RlX/4eANiyzs69I6I0AgueeEydXcn7CK29X7sRPw5ISmhD0biBqoW
r4l+LNkPeYumhwY+wW3Cggqy5meWViMqWoTki13+GQRBo6rW37oRK4OEDVsXAHMYO78Qoo2PoMoP
1uSeBVOcQKXZu8id/JRU1afSj4lZTNs+y9HQV9+9IHpjGhtSHpXLokw02GTw7PrddJIC3qylBnUY
dObhPTEFMRswpkUWDWp6oNJ71k9DYWIgiMsjYIQ2VGyMkKhryGTRw7BIqkYK++wuIUCwilHY1ilR
Jwhp2M4xl9z46Nsi1koBBtP9gtl8KdV1srlFMVHvcz0HkcKdDBYvExaD2/lpbklFXyayiYc/Q5rh
ilxxkBjiwHOB/FXMkYJGB3Su4wMay1GeVTZZm5KEof2ASDMEgcVjMM7OXebfGdL6q0MHafre5pWB
7KP1xPOBzn8qlXmEu8zx7vG3pt289cQDWz91yN0am1L2Uelp9T4lMSGMAGmLOSc4JJ7nUGWDtrWh
umFZtp/R+hAmCuy85O0I/RH2t2B23PpuiIXsmYtkDqSxAnA6OhipDmCqtIdRsoDxcl1n0ZZO0BW9
93QitbCNp7DG7r9xyRV32+xjTLoWFBg27EFvjH2XWB+FUW3F6iznPAwmB+63ziDWQbdTLzPpHau9
NPbZSbK6HKXcJwIwZzTwc1DZ3TZai+FmpKIQWLL8GEWykZV/HAaRqnUZpyyAwVyG1VOfvsiywH2H
xjlW7rvMBLxDM9r7dJELI3FW2IbG6gMcs2v+2EuHcSUm9bmC0mIuBFNoHqPYvrmPUXsSI3GbFqN+
TgqhhYwBEDT49r51o+7AA3NcBi2QqVSYsbGHd92017v20My6f1No5QUkEJ7WqdsvXIGMjdU9c7Yj
P32/TZZI7BQA2UxL6t3STD+9ocJh8M5mPlZHmsYEyEFE+ICVnZGvPWS9H1DqGntyUxcMq415UvNH
FrNChsZ9wX++1YecUOhiwBQ2ehtw7LReM8zh0W7OXVcv2Iimg1vlflCg2G/a7qPkgIxs+k3Thb/V
+XD7CIEg+qtocJjACxnjB8vLy1C6zk3dgz/vGnkeWSqGE6IrHCDWlrBj5FkQcbAUjN+ZAACiMdEB
9JNVDqQjwEossT/YiHZ7KbFUmr2/U1kDP9kv5mOps2eKMa7Der2fINGR39Gc7Ew6OLsGxhr6V12Y
ZHg0TOeWgi0rhsn+YJYNFCn/hTBh85TK7KtSzCcMBIa5RsgUgKDd3JInocA+L377UK5CmWWOb3xy
XP1Ey4IcczXvrzuH/Wh8j0IkO38gyyIj8LZQKbge4z7XdG1v1uyrk4zCz+oiWhxiU6gcXkmmyAJr
5lHFHK4W3UK9SMknWd16E0KLpUWDA3GRdYq6VUlOBlkvOXSbmQsWCo9GlBBGSM593Mh5KB3j3aqS
I7d6dGhT4mJySv+GVjicp+YJtfS5XnzMEFSD4N0obeCpsB7Bum/OpO9p4E7Z1AWa+I6b/NMTJgZa
FGyYyZgQzTRKQ1ZbmHrzaOdiW4SuAo6y1F+aUa+2q10n7nWTuFdXBtMAtpfoj2oPKLInU4YsS2O6
Vk9M6F7mabmQhxh31P2R/dAl5t5x6KatWXCDYnlErvHpYeLnpFQ32cxgz+31vSeZ+pfTuTTA2uWe
eJZ+A4LByigxBUcvWlSSJ3C1ElvlS/uk9eWb0MqnOAVW2AGawh+CfuiVmh7BFFFw9tlatW8Wzv0H
bKIbdKdu9CoGqAFNMQcMqeG3WZhMO4K1Z2dwNjberBM0iofYpvVwBq6USCUBU6ja48rRfUMPO9qu
ICJJEBd7HVT59Dnjv0t90rfhQMH/slr2iD3fVqQUdYiDt13S40im0wC+Bz6wdQ4UpZSvuroSpHKj
xWQ/N3d6171rzOGCHi8z7cHkQeYQDFhoRs21rKk5b/fKqDvQzenqmMFSLHtMam5HgSFxUXcTA+ZR
IVsi1Y50J6LN1pAc9nmYVNQXlr0hrFVd3FxabPCbzGiSsHSRD7K0XZdk5klYC+yILN6Tm0vTgnVu
q9wMEo96YqDibL0Mj4rm2O+CjS04rnYIJmMmnFt/082yC7thuiOImTCccrJ59QraCweAtj94YZJy
jaQmDOomeRJcsut1w8TUvlY8Sod25IFkLPrm1Lm1MyNQhJldX2VijcyQCDh24JIO9nUSxCNglykP
3KG7mMS4Wp/viDXeafZIXI8znCdyaO9s0kRtmhNiCwQTnIXQXQwvBKTWK5y/cYdDglWDXNJObKsO
oBMZdRew3bt4kK/GHPGgoWJqkhsfHTXmZyBX3qyhXZ5exsrlQmBjtBBtRZxNDImle+0sJ7CV95UK
/72MkZO4mX+MEMLD5vIl69zxYMu02fqpsLdGVcDZMb9wDd/kpCczOZ3pNrXiFJdvTNfMi6lI0nFI
ta0sH+IT0ccmp+nF7lqw6ncaEcmnTlh/7faJmEuCWQyLPJ3RQd8XMQfqnRmCi60IJALr1pan1IN5
FHvomITQmN8ThJFN7sasQDAbWnzuq/7bGhDkpJ/5GvHDEYR9sjFehJfurKmcebzgmkctPmktK1Ez
T1yHJAAwE9RCYiW6oDra80ryythjtXz0qDDwSiJwR3jlL6i8ks8pjlAjC8CKbdN/aYKt5oK4L21N
BGCWtwBHBCFjoAu1B0LWMDq6eEDtv0iZD77+05jLcIxFDALUmTAdZcWB+2062yRRsk/ZOFEtzgkJ
8kRHAx7h/ydmom0qwzApZs2tkyxYjqsMXywJ2Lpfrkoi8770ehQJCErYvQzvpEck0CJtGChTwoZI
5xFAwMF0j7AO1TrvU8G/qEoEC+37nM5+aMPuLMQuMonNbcHP1JH2d2CDsvVbhzNUz+RpGPM3fWKf
JSk7t0u33OW59Z02k7HTe4bNbZIc8s6Eb+aXP9PqqPKamZM1gi02l8/oGYCAK+dLs92PdDRe7IjQ
bF/HxMfnPKz0TAu8CgpfN0K4XxEr/PlcRfEhWUfPieCctya/DPSeojctqEbFinyE3rM3x5kdwij4
uFbXOZtl6BOeSIfIqd+qM8ku/NspLAebSnOMkzjwUTdT970jJG23GdOMbceLrxcatf/Eep4TsKZc
b8Zup5u6tksF8ViqqY+p8dYPmMDFkqp9a8Jt6Fsu5EX7qNXQbvx24uRbf5GRjbKeVOsQ/RhvGUkv
dorTxxk1Hr2mOeDOLZG7GDbSQ3YIDWNt2xl+EIzrG8cg9pnPKA8T1GHZyIPdjeNqpVRrRUVKr3Om
JuOwYrTh9mQD6qYTOKwJW7Ket94yvTKNZ64jjkrnMq/VSi2r5p1QgG0Z6pEeQx1rlHJXjRljIaPb
WAZuZmQl7B8YsAvzsZ8btnKHMvVeUBBqrqMzU77t1o1+iWySAqc7Lb7kf5FZchcZF2maQbUe3hUp
ojxs+PnSVp+DBIo+kyEgbUVJVMMql5Rgyjc1VndE1B81cKvQkhJEQrbslMvnbkyis142n5VRu9Ax
GuClEQJbE4GXrjGOPY6JcUe8gb9vM5x5tJjbhk+bPup73V7yg1a4V100C5rjZW82xlqycYFaOq7s
PvkGwyrDLmmf+wrwG0mxTOHSzVwSHmQX5EzUt0RyJwFay2dbt4OhnKE3r5T1Etz2bKHlzOs6YsIB
tU3WekdpQ03h4fZ6cMx5P4ayMOmKzWTYVWX9N2sncJXF5CLx/CDafFdEvECt1EyeT6BXfUkNhkmL
MAlE3mhO8TRVT0C7Wrbi16WIXnydjWqUoAYkisLO8bcz9AXnafZ1SIymu1k7QOBBxcVY9Gd2ocNe
yA7VFniIqRhEkK2ucxhFKXtECsCp5KuaosJB2uUs4cSKC6ZsvB/raQ5arSfhz/c+WUjnszhkRoUW
RfPvycOkVVvmDGdGfkbfyW4nawJn6amM5YFQkxX20QezrT3KRjVhaYl7TTavMoZHjJM8D4jrhqyX
PKO6I5mcPK4miv6o7HZAW07clrcGMbNbQFyWDjx2RdHfFAL8JEa658r3/vqQxvzJg/1YrKHPwFUq
7g7LFIScld154I7CDW5vGa34G2KTP7QOQnkePxK/0J0BSvMApuIhHhgGW8Z80bzZAmyHdArn7ZEn
VIVR7BJ1Os5uOIIajFt333AuhnYivsh5f++hA29A1gMyrqYzjL1+L/DRAS0JMxdcINmzG7dpH6Ra
rouArtYqdRCmQ08yw79XiX1txhoTVESBP5ogjaZ6YCNRmyCgvckMsVRzdzIt9tvo0Ey5e6Mj8VwK
gGyyfwPuT3TKmIWtc1atLULEz9hOuU0PM76RvHAN/NxtvbFdpR5/3EWXjyxWnv2GcLoYunjgAgIR
LoQ8L73tEXbdtIb9rCS6SUX5HZDj4EMUYlSetidF42iXfhogw73JJJHxUMP11ZgDCN0STmiMfbSn
FQoQK8D+HV2mTrpR7E0uYhWzLK6XjPCZ0SMQWohdnTM5N1eHNaEd5D4hiGko9LMc62zexPdzWk3E
U/Cd63cenY7YFZajQt128/3kPowxJnAmwPkp5cLldNB2OZ6UnZ28E5uG6q4iYxntTxSbxUH13kNd
kWpr08g1fk/0fDa+6kVDQwTI2mgxGTvRQjCcnRyoDum7sBb1rnao+Fn2CbnC2xqRz9Hy2F8M+TVK
lYY8QnLfd51zHhuiMz0u+KxzS/aLBlKkXB6XSENYzqhucZEiwfvb1AVD+rnwbtlG7PSZz73pIXZ1
RZGfixICfe6bqNMUaRoK5wet/SdMTtq/EvHwUB8rrz8QMxNSJ1bBWNsgI1wE2mnWzPvWZxbeE8nM
THoMkrH37+sGeAdeCo5y+2DNjMicwoP4uMzQgxL7UdNFmEVwzCkbblgg97tB2q916ZJwtnjPhUBV
qzkLnQQj3qnvh1PcG2+gQ55JM6MUUtxJjgf3qp7iUFf8OLXNeMhKh59kZV0t5XiHqcO+KTAVBG3T
zoFno8b02N/tdInlbCHo4tjwyEP+tj+XDDCVzZ3YuhpAhMa4R0bFuDSfF0zbzo9uiqvv8w7lQFRQ
gU+ppgglBhLQJ3eFO/5xkOEj5TRv2qFHC8tbI90UbABOMeJ4tTF08LXPS34fWfa1c6tp5Z3X4KHo
HNw2GSkiaZJVpaGfAGymEknLylYowlXvqGR5LmSLciX2mRcnSyD1ssOIKuj/iUOJiXNASjnf900X
3UxLdAexcme4ymEqUImbpHYeln7cok0Y9/QJKUHO/rYVxf9wdCbLkSJbEP0izBgD2GaSc6bmqbTB
JJWKYCYYguHr+9CLt3jdXVUqiQzi+nU/DiNKz+XOweeKd4N2NKkfQh/bAAz+a25hhE/DZnkBT1Ou
J8vbqJ3w4MJGxK1mRnUyeruGslBo5ds2NPqHJPvJC0YyoY9ZI08y19krJvRb46Hjqwx+CWHUw9DO
9akbFnxqgmOnbnlQFXHo56UX+zyrGbl0dUaqth+4nQRsKPWTi5hLvHMZwWPY14W64xUK0Vx0eavp
iKOMtzxA3/JPaSyx8JvfOdatKOP6zpvReeNRkuSckzdoO09NSrF5BSPhNLam3tFLcht/E8q4oySX
4dGnAWlLMZBk7TCYG/WYN8sdH1R4ZwEfTk8vKwHnsTPVM0FopqV2LVXI7wK2uuhAyXypjPB5bjv7
DmvMyUc1TXvzH1eI29ywMgsg7EY2k+3GnRP4gKSUzrqhFbYcg1Nos0OjBWE7BDl9vNJDyrGkeAHZ
8ZpUBLOXfvrIUZj3PPRs6HszMsz6ONfjY9zTW9bwJh5aw9gORInr5GSmY3chbfhYeWgmfm4up0pi
jKVn4k/NFdPRxuM004LAhWBf1tRQJBmfbehMGE8knxzZUBI2U7hXV/+4FoRR54UvLY55xqPwLYDb
wO81RI6hPmK7QhTsnX3u4IuYFxo9Oj+PJiywKL/TVkzFtTAqNkwVV+0+D4y9gSW+TYhhufXTTAME
VoYGNk1sRAzp6YWYz9aN/i9dZuJYmX0eVzSbgCoABqTigYq9Bd6cgVFuK2v9HQhYN9JADnUa9c7j
/NnpP2wE3K9leHBat8Q549mXxv7ycxgPhJjYPfneFTGRtkt6hHzhqA3bmr8anwNeFAaEKjGfA6s5
YoRhgPIF/EzekHoK9+HgfdBJAsKlVCdwpH+b3H2uUPAuBgWMvV88urAkH7rh5mLnithZP8ICzTY/
49zO1wJEOvSxcoKXFnfFNnUKwjepfKB609/Dla3PvktdRLgpU1xrwvX4rdKnicUpexyW1FOm+/Vm
xB6h8fjudl+iq50HY2QuW3KbX1owM8FqBLkj/caCa1F8z4pmxRSIPXIvXR8ypUqRiR4GRE59pL4n
Y8ljx+V5Yb+dzN07ZoIHQRvqxvOwmSjGx7ObYLeqlgAruCYMmNJhQH70vZ7vhqaOH0rXoj+l8b9i
mwoElX7WsXgktMMBNJEdYuKetw4Y661fLS+sUpNzCu1/Nmgix9mCZ/QbNmh+KKqBx5gtwz70QGBi
jnhR+dcajlpd9E5zWLdOSV/8kHQ/Ff16IyqHndMSDhJp5zEi8MiNjXMtlH8FeeecgDFs4k43SB/U
YRFau8tETeINSuXWnenPqhLvUPT9A76lKGjqPV+ltQdslx65s+9n+OIJdo/Ikal52fANQi/KgN0E
XX7M4n7AkB6SzyOOTXb84rsOYMymQVdx/zSiBy3YgJt2hvLA1SDZOq5hRbPtH4ZU0xndKLwYea2f
JwitRpHsiw5tGL/ld52yFgl72ipJkXWsaOST65TLyUoJiKcJ70J6mVdAcnoPViJyU9bf2ng2czN7
6Ywv+lJYB1bkbUZf7oOJBhF7KZiFaniv5jAIjGX8AeVs8n4shrt8mVlssM7dVqYpT54Nhi+e1JlT
cUUIp5mewEKUz20KZ4mFi03xULT0bBnD8FIlJSWBo29vLdN4QsqidswcXp2c2z1pKZg1hXEv/iKa
yj2MZAbX8cjChF1PdTJc1neS3YTqYA5PTlh/GNmTs9AwraiPvGXpgFR2coLmGVqifXBtnkIMhZ4D
+MsBm7ThcvAL1WAbrzYKH0KpLFJepiUk2058LJqOtKykLXl2NZM6t2TiYEke3DyDTZ2ZBUnkZWsm
uhpRxPwvOKv1OYlNWpL85zCnOM9t+q+4sM44z5ZdYLQ9/WUvVDR4eIWAkBuhv825Jr20c3pbsvKu
XciwdHTrubwnQWlDWC4HXPA84P9qZ+gugNtey0B6B5gYnzYGjciwAJpaJXwZTelHqL58m+VcnbnY
as1AI+Ww65Zj9cHdLmeO190uawwqjJOr7eA/QcW7b3wWFD5kN69D+nZmlnpu9sZijBFo0eMVjf1u
MMQbCg0ksXTg3m69+uNvg6NUFOU5kG0CRa1yDoOZ3CXJ0Zt7cnqWCfuG8q61yDwv6IMvS3feyLzg
L4RRbGEmYsBYGXB7OdsBXh45nAjtMpGES7vz/P6NtWK6zyGcWXMbiQT6AE11UvX9gVPkmfbiQCTH
3p1emamiuQDhF9suJ5Zn/etzulHG8c5p51cP/uXBqlmaEBHkiae1p3JjKrL4FG5DfNkuoQtXgmht
e+Z/z3UobEc41ipB7XAbmp4n8xlqxZfQ8x0VbdeZRDQ1Xhu7CTh1Uu/FybyzPyRfFnais19wGhpN
vxuX4j6kK7XPuLmYGo0Yg9CLyApsnArdxKwVTCPeCYaAxB3uXOsyuDUofHu4Oq7znhbWLcw5mudr
o1ZGn55Pbese3SXbwQKFYTZnD00xgFS2izs5DMWuoD4mK/yrlxOgmhAnB4M+FQx24MJs+dnhb1ag
VbDUM+OzCbqli4bF7VYHGB/4dGkSW7y1o2yauh03QP7uC8bedEIvDusnwBYsT6tHnPqP8JE+s7fM
5L82k+XRT/3XXMDnnxp1hN9QnuE2IVTjq458Mzs3tnHQVBnk5LqIyJLGtZPga4F/Tz2xlSPmQcez
g2d6Oh7nMPtH2Y6/65CIU2nuQnL1AkOrNIIHO/NpjA5Y18ZCEq7OkcsNEyhR+7bmlhUonA2aA58A
5b7kLvT+tINFJ/P5fbCma0+uZ4BZje/cxmrBC1yn6G1QEiG85SdgARFnIB/PKTvVHmDANOx3vsFg
6ZbdsZPZPwwibsQ129hiVtVbZb4pEsnSaS8GdRfkPQkf+1nyJlSCotwNmBL1TwekPMD9zzp7YA+c
m2sXZyV2GXREC306WbGUQy39PZTS9dpKBvZV2lDF2zeKqu5D27qvetvedPQBbBpFVDZczTwaVxOy
0+uPmPhrmIviLzZTw6EUnWcc9Lb8mwYkhyTRYPQ5noWGSdTswj/SDZLDYuGAqzse/+FxdGM8KQMo
n/lMAWPUY/iKg+XQNf1HViDPpkP+Abv8n5k8+AFFKE4Pktlu9lbuRYWLdynMxWPX6Vd6K95pouaC
2xaMb+mF8qmtkcYfgZ/8Vh7dg3z0zmQ8L4OPIbENX+s4LY4S1cUxvXVRH4fobbhm7XtQlD8VzXs+
MmapDDiqvA7NGPkboyP5/BTXuwUFKFlI0fKtcYJM7lQIxS/1L5qXMn5da521KQ7JnfZ9Xn4kHR2Z
u14YgqZnU4rjg9dwYCLo+33rnL8WplgmsfiqWv9vCx4ncs3pMnoi3bcy+6kC8xfh6jMLixPbYrrf
R9wNzXSLKUN1/9FxDkrC4EsJ4yfevQBmYU8iM2IBotLQrb1bSd609yhRAeeaC9Ftmc9ZEBP8MhJW
JKHNnOzvsjnbVWzb3HV4XnJStj3Svtsmh278k6cVHs0lOQQY7rfJ3O9b9sPR+iNwlP2a2Pp1yLov
t0x+8CHtddbeJ/TjrGbkowjRDBrnX9wn6ICJcwrW+hSeUgpaHvT8D0ADNrE+vC3chWdtb9TEHKj0
WihBcr3lzoG8xFuPQ7IAUwpRAWFeQXEXy6NI0NmAAuUbEao3WqIeyA5goyF2XGH1eXXbAUga6rMv
6DfAdxHDQuPKOM3zNiS1whIpfVEB5kq2FSCaKSnsbBs1QaAeLIW9qzRMaoE2DDmRhhYDBw0iOGY8
S76mFixeru5POl0rs8t0PtnyFzHlbRHib7dWitrIaYR0QddJzssQXMJ8HfzsF2PtZ2Uj5UwTKbIh
/7vwZtvCNL6vU1/uhCKXmmpBcIpGSi3lPb/5fTCKgw0EekvrOC8Fi78BYMi02BlrgFMjmqhq3nhu
96syeaYUCj5u8pj6zABjmHzGsXh1H93QjJ/M9tsnZ3pYUoA9rhuesmLqIpGW5bWUhPmVloTrhU3n
JHcs7n7IIFb8b2GJvG8M0UejW16p6wqbd41hM+oyrAkxTAF2uJgJO1ecupmzUhu3ds69zbJQvlHZ
d3AIatYN3vvQs1APjfWViG9jIH7FQ1dfcrYQx+JBeATP42ZkyVX9YbVGGZjlsSzg8uVMiOipw2Fc
ClTxuOY2O+iDP9fHwpmtDYsb+qRh0Ma7qqFNXFQToJBw2JQQYqIRf/Rk5n+VYiCm4sXg+PX2vv2E
kcC7WHK480fzxr+gWUJ3LRaUxGANbIK3RzXKypmLtC7oWZKXHqJ4hdHOtssPCDpIY923FbTuinhE
LMAdoIbhUnuMVyMfn8MUYNdhO3iklDUqqRbAnVFAaWQfGtFZ+Qvd95mOsa+aw5r9mPU8EpPaOIJS
pLiuv1TjfoTVsWnBnMGsLaPMmz4hnQD96fGGzIA8IwBRt7lctb885pq7lO3FW3x4EuyRUvPD98dj
F8IPTDDFMHkeraTJ4OLrr6wiXuzE8jdesuc6c1y2rs6pLc0ePVxj48KKvTFLqKxx/WB4P75V/AS9
c9MOxMWSe5KVY/y17OWAL9Q/j0/M27exyb0jD6SMSiPOD3FSHuqYKcDyeVOoCbmrYSfnU5ZU2mZz
JCuW7vC+v1ojdIfOESdHD6sWTe8TKp+jrsOg3LsQf29O2nvn02LRsDNbkupikaDimI7PKryiaYZ1
kx5zu7xvHb74susCBuHuiweQPEWxB9b243ktXYJgL0Vv5yc6G45ceo5jjgwbCv1X1byN6AOw2NAR
/NNnf7ZuiOPsX+eUJWhbEx8C/Nm7pIGTpXgp7GyFOr6Wmrkj15q8tMGroezpqiT0zFLHT06Onb7P
5ildt+utNAHBk7nZNGnC+sYoTLqNmV6DDkergT0SuBzNFdZ0czn+caNNX6lMrhYKSe4EW6PD5KMY
CWFupzFtmYUf2VN9UfJcumNyaKgd2s9Os/6kKzMSprjM3VDxQ5p9tnqEer1BbBpnohYGnKgXYMxF
NWjO+Xgr5/rdFIZ5xmJ7B3QH/JvXPIsuq0+jiUsVLYqw0fwmfRanGFDHHYWebRSbMfVI4EN32URh
TIuvGo/qJUy88Jh69UnWaRwR2I0ptE3/pCYuZof+Vba43uPcs5aJAXcWSj0stDpHFr/vpvfcIzyn
hKUBBr6UejNqbnBaqbdBfYnKux9I9u2HrqGoMOjOLpgG/GHp1V16UFIOZPvZL+9RmAzuKOBBFXJH
1OALPw4ABBjCWA8s3Y4mHkoVIZuwM/3BIXAIgrahhFfhNixJMlVC792u5YNMRpP8hdyE9pJx8hqv
ROI40RI5bi3SkTs//C56KBKYKC+OIpPpxQkSNn1tNHxvy7VewwmzfeyXE4csPcH2GlCp4wPcsQu7
aRjh4fSHLixSWZScDHQb8FwSvKPfyrHoNkz7r8LSv2ZVyT2HHuPlPL9kbb7DofEVIGrxE+I176pH
K3bPS2ve2p77Z1jnB1LuPfd0Ksg9ojnmgqi1emmnhoWGFpAmLJLGDtkJjuJuvWeILGqShtRqDn7a
EH/oO0aU8U2s7tnFJR6DwS+k5ARlT83q0fAmeXDyZ3/STD9IqTv8EQ92oyGKCPVJ7fDTCLyQ/d2E
83CZd3o2+fs6NxEw4DtDBiTbQR+w+pszBTVHI7yg1jzqMq1fKfksdqlelhtv0vcxGKDpC4DsU1hc
vJGwxswHe4HRXOcBdBZq2BNeL1icXPewjPS4BAa/uczz+4LiTSsuOH4wCU4NaZXAc0HYWpTOJs0r
rbc5Vq/wmvq4JCf46UZlXedA/gFLC6jL5K9DJK5GnOHWzUcrKMs3jtVnv2up4+VHST9Hni10zjGS
sH3jusgvy6H6LWGGsJnuphhHqD85d06X7Ho/xbbg018IKB/fIBeguAzw4cc8IoisrfKTSxb+gWvG
/Br2DncX/oRiHt7MgL0alMs8chN2PXR++3DbfMlOE/Fu37XxmsTg0wNz8DylSbz1JJydZVb+OUjI
lNXBdVrhmNpjdzlS/htUPYjHQnErjusXb6SvQIbJHjWab0XowMO3wH+LH/JFxNmhM0V+Gr4hiq95
0RFHWkt6RLnyOGlYxHnRPdopQY8gXL6t1aKsVBvyPHX5dknBmbH1h8jiymudWA/qjaO84NaVWpxu
j6i99f3kW9zu0JEsXlAx2gInsjAP6cwHL0tfLcBQarzQ+5pTqgr9OuUqWbniHA/fHb2R19mCWd6L
f1x9WNw70PC7RpyChm/M3BAUGuz8rZX2tQgMJN81IWe251m+AK1L7vBP87khxzutlFzM7XieaF4E
SsH/7QH7cjPjA5oobd+oKwQElxIqIvnC5JhtzDa3TyCc9klFlhSswx1HbHhqAhi4hlWQk+HOBNEb
IVenAOtpo2JsCfyXrpT+pg0qNpOUgYqFPYCR7KrQziAadMA7OMK6ePjXNQE1z5l4DQw8FQW2Wf7w
mWfPg4azIcJzEN3yHMMuDF2Lm2Rxl2J4i7gFlBg5GIC92vwJsDj1k/GlTVyVwdiqiKgjl1vrC3aU
2ojavomKUHRDX5AZsh+X4JQ3U9zA4b/r1kJWna07pOJNFHTExw4fjGZGB5qQMzDC8T5arokS2bbx
ah/d5KIrerBUveCkT9S3UULJCcbpBx7pXzRpTFGOuw362Fzbgnj3w/8IF/OhIQafmvWHZSmO9GWv
XP9vbmBYxbpVQykcUcNxANh12XG5Og/lwFkZK3uDK2bR6d9iii2udPF34IT8A1Lb7tDrDQL0jbOp
vGcBHPWNC7iJOm18DcwTrCOTgGTdwjeta7nfGJiJ93E8bJvFFuRE6VgdJzhYppU8i1naR2fN47QB
lZiqQtKJ/RirDpjQjQK5ZOVr818esfiln8qE4wYk+w5tddktCgN9unNGIY5+19/iOPeo4OROnKv+
SRjUdYC6samEeAA8tM2U/KW16b0J995EtQlvRx8MVP63NevnTPYFUkHxC59/2hixeSe8jLy+d+bx
PIS1/TDU3VePxDFXnzmbqImSx77uabfXL5SRH8gTXLk7PFTJ+JHjDR0GEy1Q3AfaPs32emNVPhWX
ONlV+ryGceqCYdmg+hUZVWDwbLZBNXwIh8BOaZR/pslCzfApNjNUhJNuN1N7nuC+MVSxl7mKSnPB
z0JqzmqNq7R7mm8C69nS32rkI5bKA9vYj7wzHnMcgjYqtFu/almeMEVyj/RP1Vw7VDjgEU6TOkpb
z98UZXXu10oiBmmjXJiwoPJJG5poUeZRghDLcDwBIykNQoHhvRuYZ88M/1qTiV9/eTfW1cfcusvJ
6/075PADRTOruZM7gF8gRmB5OvTGwB8XQsQyVVkcie5xLRhKddTO8mup/TSwlWAlx+zG+sueqlNJ
3cJhTigIS2ZCilbGvc2z6AtgWBg7al4qq2iPgb/znbBahSormnL3O3S6R3/uwLCyH+SDpZqnBP6V
C++kRrnjEeem5NT4CzF1oWi5EY/NfpnkcORGNkc97YLtsLqITn5eF1QDoNssU6cj0+39bbmQx1ns
c+AHO7EClwMXlkumr0bs3Rw6bOCePtMVG15rN3xWA/etMMifrVJcbc31N7f40WurAk7a2n8o6KGB
L6bobKKkROGlwm4y5bxZ58fCRLXyKcPVAYwUt8wPZWiFVF151KPgdG7q5c4vmrNfGa+xq259oLG9
EOdBdtxUQw0V3qWZiJYX2k4FPyrHDh9zmTMuiWRnJcY69/4Oib4mZjteBnOCABWiqv2ESFURINJk
R5mU54qrSCDPNg0GW3NiJ2TN8qPybBIGi02uaVb7Jl5+B9DDLL/6KuJ/GDu64qVkk86rrhz2tpdy
N5DW3ndSxRNnz1HcoIuExBVXOXsKRyKe7sSqRx97T/0iKXy1yPk33093Qxb8YCX6lytommUdHrzu
t6qHt07M+W7u2idYPQSDaf2JIRVV6gZt6oGziVHHYxYfxuOg2kvac2luEr0lHPZSdTh85m9up+Ol
WEDrzGxpSDewB2FLSv9ajGHfukpNJqDwvN9uEbhMSqphQ/oiAUvRLwF2ivut+SInX4KBS5Z9S4ng
ITBwm7MsRaDtfrhOmtG4LqD9FqBEXvxB2ASWyD+Qo0SR5QaTeCu6b+iucUwjhP6MJeckKe3mFhRT
til8UoVmbcp9CWvHFnx5vfUxSC6pRIJp5A41b+KzrYk+JhzyglDMCcPIHcw1oI9JceoVd4FwrOSd
kaqrsShjHzQYx4JsjGzMB+Rggm3TuO8iBjXEH+6Yr6T/9EFUe4QaNnxwAVidf6eaNKMbpOnG8jBQ
j3iDqry7FoNNIWvhnvtK7LEj7yAYmeySNo7RmvukZOdR2PpUWpzz1TIs1zHpzgPLwVvesMrlZro1
oePvzR7YijeTDSYBA0b/NnA/YLZ5pzprjHKqEvcpMXEQgCnrxyU7qdk+ZBKdumau3yaGS2FJ5OiE
66SRfHqYcsaSPR8RjijnS9QdRnHiIqwJl6I4uA1PSBV/EE9CA+TDchh7+1D83+RS5jNiBS+9NCbz
qa1jici9hy5GlBBHvAHHQY3dU9POp0CA25/z7iBnWDjke0JrxNI2iZshw/eQeQ0KcoX5u3dfarby
S44VUxhkttJ2JL+AN2e1Ofod9JtsQfKRc/POgL0XffqqQ7La6CmHnMBMPNCbY7O7Jf/EL89Sjrmh
9CS7dExkuAOGsCUgVsScsnwK9DIRbPN8fUjtZzlVzdHNrNcisFGCBDioqRK31KB6b+iFsw/DIsoF
bspeO3ys+QCkA3hDq8MB3WanzkLg1CZrc7RKjKMSZ3uXkKPLMUAsut26ebZSs/RX7M3HoO/fM0V8
HXGY21ocX+shJHvmEp3LqItoS24aPmpNuFYeTOB/8DCVL1nloEZZPRdl+xh2RUef2LJSmT+cYtS3
zvspR67L5LIzDLh+YdO0NSlcs/5zpRx15JuxK1J3X9R8FjBrTvvWSuCA8fNnEnsyLTxF5VId5nj6
yorZZ/r4YyU8tN4yfmK8uM2SmmmKpB581351E7YERIP+DnaMXkAorG5RDPoQ6FgVQA7SVLthvN5V
cxAFmCn27CteO3f+9BOEjcbu6dCy2BDb0tsEiYlJrywOsSnnrdSoGtXoJvTFZ+8ZXw8dewAswEc8
aZRMDKp8E6R/FwsF75YN62Xp/auyrxWui51cRpfd2LrQrRYMzlz1OvkwjPV9GRo3z6ZKELozdjHc
CgW1JfxVV7SndRUTvY6N4/72TOd4RoHZSz/gtAGfHoUSySZW472IB4qlKX9Ug3fETEK2eLGyzWRl
AZMAzsRGeMxkOCy7Zjnm6Vc9dTFnIsdYwH9s4qrAlpQ8Q9FiieuyADV9/5fiaP/IZY0KRM4cEYQY
3cLgzNi0sRJ1HHEcHfjxAkufWL5hb1qNQnT4ZUt2JBDrI0i3Txk9ksypzLppjjnFD7yD6053gug8
HiZCTGU8UUpbPHNeLoesm0hWDMgcprRXA9JZjJh0W+q+iZtWWSQtwN7K1NwCMCOxwXH44+ECsplg
eSCX4V5VScP6flh2pp3la9oa/HmP641QR9mG7iaEsYArs6jJYdLS4gY7AEUfKo9fpyzw8StLrGNO
dRytGftc65SRtmgWrI37YRLMTGWhjrC6NxayUdSAst80x3SF3toC05llwXtpkG1olOb30ZI1f0Xw
rRUgRdIkMiFxNqJF/PGbM1uaQ54IccDky+7OC29d4hxTQzz3oaLFhUUAb3/ctDFd6xTB5k+hsJ+Q
vAn0ZOADnLTm4MEXidm0zuIHyQWQTLrqHuOGI7epbb2RSaGuUzA/G2v4a5i0zb16QLQ2zMM8wI01
cM4QyDoZAqtaW1r7QHRxRLUmPhTeaSsZhEIbZu/bQt9rZy6HIXTZAjnhY5MZEGQqAk5OxtJfIcnF
97OZ1i8M0kHJSK7yCZ4aniB3juszqiCKHQz2SMwUCBrVpzBHD/TnDMSoPXtOSK+K2RR7NdEIqZbh
ztTeH5ZaTwS8s20dKkm2i++JXXxmQd2fWgIwaZ781TPhZ16Y+8Li6CplcNJzXmyzDpt2DWJvG2fX
Lln+5RXqrIfyv1HGiR0+u8wq/jYVsKiBjpveFE8OTQfbRuubjPERS9iN+5TXuY/Hte5s5rVS4FXJ
MWWpl7hlNPMbyXvAZKUhPKgA2Uts9yc2rvcWwGaMpTUrYMJe7EKy+2qkuTCXM6SLOWYsY3XTe1bM
vS37xiGaXPEmSQWYvqB5cXaJ60NcOgxZSlBcfFoEeneNmy2rZH3kqkmPqGgr6FzGW5LM5mZia3tC
A42aNVVuYjPYjD5IaHP8BRoqdwFelzF17iaR3pyMBCTA0Y3LaMK1NAuINNghPlFn1yQeU++UhdvW
m29lB2KYk/IvPPU3Gh8D+Ltk/Kx2uVYNkGTpuTgNfPfDwDKyoxX7X+BjEQLupnZKnVEHOqikFkwI
JzklomnZ2/EAOciUCWXlMTVDB9wCtzGNHxzIcW1OvpuFP3UXXnmtPQ/wc+CcwxzIoLnuLTSNDRy/
foYWzlnRFbr56gs3Mok3kRDfNXn5nNjkS4oR+6+f/tp9t5+B0qNqn7uKxrCspdgjr/I/pcsConfu
OCXHHXbil6Uff+zU2osAG7PrACtYvPiuqbVz7EqeGxn0H60JPq2hFmMlEuQc1hhlqHzbBASUWSyS
PWw8AyYZjg1jjrezIHM9jWB+LXSGoO0AXw73lkYObSuIfV7efzsKBpLbPPfkPzZLaWEvZowDyoBp
yngIceBu2xYmclZUZxdIRcmJzpW9xqbM+9ZJ/nHe43Zvh+oB4Gk0OOUL4ZltaRvT2dc17D254qty
i1I8jJ7rl6QVCFId9EgkEpxi6EHwJatJIRQiR+Y/NQHRh2p4dMf/q72RUqy1dq/Ic4btjB2QBZ1P
s4RtjWMZWO8NVvAhV1AMyeGBowolH46yLdn5keQMZ3FXlPgGlAB/ez8IguphkcXviFSRkuD7ZigV
BWauXBNLwcG2yVoUCWSDV5cyECfRYHgHQqiGB8UTJdwKW/gg/CIBa3KnDOMHP+6dJ5efUTGE4lm1
oxxX8KbA3IDx7VKF/j+8WbyO3GrYBe5bR/AlkpX3Xecx1mnP3MctYZOOg8zW5q3M4+d8Ut+e3xBV
66gELV9b7w5EMr7xho8P4el7TRXWprfScD80Z7cmj8pCaitneBJpqe78GfeEqeN7XRl4agp6ijPw
fkXwkC4NrpdAPmb8ZdFB50O1mqGYM6FSOikvIUesho6jkkEW6Tp5SeZ6xiL6joRex+N5qBfUg4DX
Y+0s27QhrAdJ4LVc+0nHkKaAVqOOuajGkRfnnxO5oLUEfSM0YUffX5GpMiXrDCJi6+KZuHN7wj6D
uaUJXN+TUcoR0rgckB4dKvV36puOCzmrDUEHGe/jMU4/+6lnvalPBqPm0Ll/Av2vRzVk+ReWOw5r
P52brbtGvaQD+0c3tKlbxjdc7o0MifmBd/8cSU4uK/SiXyBue94xGcYLLzRXjyrq7BnuoWxIXs64
CPua9hGGPiyV6XJZGC/7pdv6qEeToc+20/6SK3jx8C4Mc/7T+Pb6izmdZBDnoC7CWz7YM4Kws9Uq
/uwcAroMIv+GhLogI3AelEdOo7YwHfndykhRUFUbsBBL+eyXoj95MMY2yUfs8V8EYYU7O6hf4pQI
XtkWe5ab9x5bBQdshmgg4vh29gY+glnwvgPjFrmxG0l8GuiAsF6cGiJQcvT5NxuCch4GANSFwf1F
GtRsXQhs/J1z9TBwsWZVYd2XeUOQa8zPtN7eSqe8jCaJ2q5VmInUXVVy0QODtG90D9Qf341KQxNx
ZL52tfw20NZKIrI4gS+5/dK4JYA6jEa6IfjAZpJmw/hPufbkYue+Jo28j/lCYwwdRjth9qa8JuP9
L4mVRvgot/Rg6KiklwQndfYoVgKEhzk2B/JSuBwqQ5FzSE/WPbyGd1DnLJqS/rviLdAvTaSleevG
9ndhgM/ESHrWUiE/FPEbztnfMCMRRVweflKIjOzF37XT3c2hucd6edZgXcNSfyzZlEIh5j1n7W0R
lCQKCCr3s+9snG7G4Vi1EFKmh9ZsbnVDY51sW/Te8glvAHAYxVVVxmsz+bybsvGBOM+DkpyQbWsZ
FDB4JOjpTSBC6puYmdGz2ObwXCJ4ewcv7jk2e5cBgBWgOBjuGkLT6Qe3ofuqQLXktfYSD8Fr1kzm
rjHneEeegrKm4KxT8+Qub9Y8nIowkAwq3ElMGwV22cwWuoosYAgJHIog9h+4wjx66YSi6zOUzOOp
A7A3qRaovn+xLfs+JQCQzit632lfyrm/NUb1jXr8aPeXMixeY9We4yJkD4/UA8kNL/H7OBAxMJxj
r6Z9r1hd9PZ+aWl+4MvAoHlrS/FP+Fyr2cHv0nT8Whp9CwfsLr27K5zlpYJ/4c6Yx0wLwoPn7ejG
RAeSP6ExvcdA5k3L4A/zGNTwfNvV08TZNuePBD9OqJdjWUdNve5odPDSyfRmDD0jRowrhq2WMe+z
bjkPhffKd/w1Q/OdjGbFjlbwlMvsTWDqgNLC+eEDhjZcoiZxCa1qceHl9tN7j+oBIZT5NVswVZKH
VEE3RQaRxTE8ia6LcO5G/3F2Xkt2I1mW/ZU0Pg+qAbg7xFhnPVytQut4gYUitNb4+lmIrOnOjC4y
2/iSlkEGrwDg6py910598G8Zw1QfUG9P2FQU0FVa7POH0ytMq617Vno26Z+U/KVPidPB8xY5zqM1
2M+eS+4yOv+PLMlejdYZCPsOL/TyaYB9QHjIMq2dXVynYqlMJNGderQ7YoBLKHKSlBwjk0fQLyu6
DQ9uV60qM6TxseutaTN6/Z2X5pdhNOw6jDZWo+bk+OIRlyPqV/EIXuos1/03HJzzvKu2tCHZ0dId
QJZUrWiEinx4LibGo16f6XR+eM74jT6gp2L7L/NxipadggGGNXJCCTAyWRnas1sCge1NKA9tnuOX
KyvWNmsdJtVaR03FnLivHTAXCICCQLtOI9ju6MoPUTqxQYmNB03rnz4veEejGj0WEtcY+oaM6BOY
83RBsKs0KUPhFaSpf0fo+D7DEGfru7D9PkFj8aP8RpYJzL1F1OPaHAJYu9Km7NYzBbR4qJmJV1o/
naqgoTaDl1gE0T7q6PrNd7pPw+d4CO46DliLosGA1JLB+WZCTcJ+06+aKL83ZLfTHTwIEomITpN0
1fYmALOyOJhpdk1E+BoM1s7v+qUYBGt3eSM5xnMid8xNquuvHqIqVLjC2lRDs1F0Mc9KMZxQLKER
LlVPATq9ynNY3LhJETFIbQ2EhFY6Hp4ClVZZjpdem2J3TfyzoOk3owsEpnC1Oy2iYWpLSasKnWt0
FXfjuJ+q4kICnmQX124siXLis8LRNynhq946CMS58pCSUdc7o9fz2roMgD5/rOk2pW1rQwFyI7j1
BnCDZLylpRU59b2vOlD6tn/vzI2gSsDBJHgPweClHVoEEQ/DohPjOvBavAafdDmJJHTYl751FQVj
TAjgUij3w68ZMHlZzQG38o3Iy45UnOIu5uiyrOm1xsAaRXsWmA6RGhXqbyGic6veVBVemcH2bgpw
MtSQOUAF3jvRaojAj5yKyVkxl1U57Gg/nZUplLswuOqTKllp2fCQ3daWtZ9RUHUL0aKo9SNTNkzl
PIX9R5gEbZn4RUuyq8wi6NSOru08u+p1ghWmrYrkmRyc194BZzdIDP7yWSd8bk00AA+nQC/IA5sN
2W1iDO3KqIC1xEQC6AHp541xV6qUNmwBeYKsnIPS6HwGGRhfdMPod4zbojT6o2XR1IekOK5EyqaN
4Y0wIQ/FQaSipcraPXVtsXdQ+kKEJV6GTo+7N+ETTAQDLxywyAujY2OV6vK72XB5IHYaJwShi8wd
j9WIOgZKkkX6r9jBKzqZon9BfsV+M6g+ivHWHSKq+RSzEFc03wnoBZOdd7SgbxqqOstAD+ojMhG9
NN+VNuzRaNMTHOoSCVvxUSKQnNWw5z1GKZSu0Ov5HAjkDRol6ZzvR03e+Sw1B2fI88tdOBm3Zk1i
e4cr06wumJZR1gfsFqvXgG76qmY5WzdUv5c4857rCcsVbk5X+u6uc9ic4mH1uqFbJq13sgSMhNZh
uuBcDj0i2CYJ7GWCriKmQ3RZifc9kDwSSA4X40BN0+/pj3kxJWqrOsRVpYAwAY8ZTe1mbKrzTpXa
lsX8KiLQNbDVhVZW3drQtOepS47QfB8VG23claXNcd0+gyM7h25B0Su20unPeqFwI6X10evbk+ug
mKyrGg8EVtJFQjt96vUNWQXsKRLzdQx8Fg6ET0g3kkXIzmKZZe2wtzNxlpfk/dBZ3XEHYp2jojSi
Q0NbHdUMmjsD/KLTEOE7hTvb6rbMmMmitCuMjMCZQt37bhdpszBppm0NjbNTNRo7pduAW2oNw7ak
hCVL2zrXp6PbInkPxnAlBMQInireA00TOyQdKye6Mfa/T1lkfBTCTI6p6MmZCaKloJq/yC2s1/TK
DqOuTVt2fYSv6AWWa2Q90q4QP0eS6h9IJGTZNByM6TSwZhC4RMg6uRdamJ4hg0RQRMcLGAIlDdYZ
AluWtdNYZ2zTD6VDioJrNTzhqn8JdPO2afBFiSqZRfEzm/JC4EU/2CYbfl31tGScfsKz11zq/TBQ
lrHrFQT87/U4bHKfs6HI5Z5G10Vnmzc8+AYwYQOHdJrewAV5zQ19CxmCwlJqD+uWhXRRR064wxpK
f6A5h8bDZlSHcYeL68LRLnTdgw86Gqd28l9FnZzXRR8hGyOok8Y2me20NkCXvkkUE1LbtTUBR3hc
KC1Hl03L4zVVJKeHyj2GOof+op/jvCz5XejDnRXSn+d4gmS62msYdBdWkuvbwgmO3ZjssUUsa1Or
zwev21RUgdmIpjVFKjRoCWKdjN1pXpdUazNPUhXAmCyH/AHKaLetiZyin0Vr0dcQGFSFsxJZdYFb
4LZ2NPYkPe3USAb1Og8usVPSG9DR+Wui464XQHt5pNGDLcjwQoEk1WOrq3N7uuhw2JHjUUarNrg2
7RkcRfWbvUu3ljQIyaQx4BbAt1ZteeEl6cSCNuwxi+QoBTVtOR1jjVKBF/fLqAF+0CRqpMervSEq
J7jOeg5A2KzlLBG0JAr1lLZBqJpk70D9I32ClugIC3KpJcV1C9kLDghJbFGd8fus4VjM2Oh0lv0Q
CbAf2VDLTecFF9ROblRpi+W41UvnLkQkt+zAVBI+WiJrxrbA3gCFT1/aK91N4N8AvPdKgcQBDUTl
1uDLMSQUQ4+dy0qCDRBAUjRmSKumMTUCK3ZTI1rrBh7gJD9P6h71rW0/U1E38YLG7Htkk1F8pkWk
cgcsEUSdXp1E3Qa7CN3aIkBGG4xY4sjAirGql9eWCaCOfEsjwmhVZPapKAzcOy41A5dORh+nV6aD
qy1X3UuOanb2Ih3HfrpzGvOqnUoYGd6mqZ16S2bg97HzL/qxY8JuH2mjXxl9A7pNNUtvFNnWMQn0
hW4MAZ+x6/rRoUP/1GOm9YLqOu/dB5S0MBm7QC6LJT07m8IwVBrYFYhy8u4dLwGFMbr3lktGHiIp
yXOgLdnUxbyc627o05IFht14tOB24lmQDlxPm6a+ey1LJPkBMy1CcUWTddK+m075Imw21KFXIb4U
O8Os7zrWqFUnm4su8CiiUfzv6x5Db2XgTPM/cIyjNApfGgGvhbUR3o/f3LLNf6ejtVVldBjq/rIk
rQtKWfxGh46rIT/sJL1IG7ukEzS9oC30NxqndMBmURiuXIiiV8qjc1f5u8QZ3pXh91upBw9GyNUN
tHu9KOFzK3c5dfDHKohnC1Fq3cZyMw6KOH4Xs4KzVOFbrTdXmSYIY8b63liUelBc2WhFbYwluYsd
3jKfO807VjVPl0/PEwmeeGyx6vkJfE0Ro5op6RsuQspFKGuHG3RBEHW3Lidt2n/1xK1hwatpsxej
y6qDMJ9+y+E7Z757bbZQl9rTFA/XTDlEonm0akaBX3OghmPy5gmyGMv32Jk45YdlaS8snZBNzbdq
Uv2mMSSjwgy2yE0fMwoIqYEkK9NaWBnMcaWCT6raO9lM8ENoc3r+k+HVt53kyGYzM2CMRtodJh91
mYCs50JVMWAwTvx3FSQYzwmf73Lo5gvXRmmHNOGpCq0WPkO4btK56DMAgfKtdF/Iy7JgcFWDs80A
pVIgaqiNRkwHeAJpx9zqYXlUbmOvWpdtQ5n6G0uk/tJ2vBdZ8MiQGfXdonHPbUkP7IuFC7fV7DnR
YXjhOMPaziNxCTmholYv0c+CmWozThJaPCxTMe19BwVrl/buJgH1Nc6noJI6nK2KZ8vuibyzPWYI
z9t2E7ZjBI/seVlcoD9T15gmJPZBcJ5FdrqixgJb0SDFcJDxI4FM3JmRdnDRDheNTh9eOayPRGbf
GR7tppF1hAh557shiXZRISZx/AHLYFvZ443lD9ugRVwwTg6dqauAQ+iGnDcEFDJ6MXUaRlMRPk0z
U4/KHw8pDII0jE/KbqmsM1QylIyp0+1pVN1UPUF6sssvI7tE/ZmfuwIRLc0vHNP6u8cc1hugbiYr
RrzrENZFEvEprgue23DXAu05pG9YSJ5Eiw02sucWAT1BEIyTt2EKtMJzwkH2lUkRl2I8xdS8e5y5
7jT6F0wJtzY4ajYPFOh8thCxR5ujK6xZNeFu0NVdcPDblql1mSQADTyesn7yQKVLzHod2r7PA69D
jDnNXkpOGlVCs31Nh2BfFg2UzsLdVVY/rOEnziBFCjl0ULjVXbYkKuutTUyoWVQIQIeZT3EnJIqP
5zA2po1T46Iqm6c8rN7ceQUKxCQAx07HMnlO6FGR0cXaaFMZXqOEusBoO4h2hXIXyEdJuowp331h
oM1wknPPPxI5Q0jVNNGRN+ttBDvf4FVoi6i9QZVzA1D9Q4T7KkGfYcaUwnVTwSVp+oPRXI88nNTc
+LDRwmZMc1y3UypNEyeToL5Ern60JhjcrWngeGBvGWKhoMJtvuYcvBg0bUP9JvVPdUZYclIrHB5p
CixPQz5sp8NVIWCLJFICcGnYbvk4f0s2RbB/gbbODVnkkwFzyRJgS4RJjJuG/lZE3DvN7pF5hafB
DaxNP7zpAsO7Fs3lT8HG0LU0+uqKuWiUyV0h+qdqGlBIO+PSCXpkVAMx7AlaEzSAbB0xBsK+C0nJ
GBSSpbo5ZXHor0cze8AyvrKQ1izbBzTvDxkEEPh/Q7Bq/eo4WjRrIH+BPyxbcNw0nXnW6bWXNl4B
aJm4ZBLEC6A9tpMN16abT04cC3UPErbjUnNvI+i/sS13eTWu0a8my3Ew0xWzFW9dIczNsRE1sthV
FG3YmvJQwSzrq3Cd9sW1goJjxP5lEOQvURmzb6uKNwhZk3TVWunRPRbq6YTZbJWYnECIUIajQlzD
GCFpaVUjlrpGtV3mRHwW/mNF3ubFgL7ctLTruure8YlPG3p9zaqR54R1p6t+9F+oidwr933qYK32
HuI4X5cdkSd4DwZPu7R1mnMGGykhmjtdr657FXDem71kptc9zZOGTKEEjoF9k0TRheWnb1qgv0+A
FxcipqFFO6mx6al7rdlSi3swOgplCZhgL+zvTIz4q6Ecd2VSviegzNaZyK/tKnlunVBRNI1hFpK1
tYpV9lgPwgJYVr8qiroo6HzWR3ZaiuqBkz0YdlCvHAsPU4fUexzvCBAb2ELF+2B4MZiHw6y7wvf3
iDTw4M01+crMX7yUIVFJ675TA8uT5hCQyYkkUvbBrx/MWRE+5oMNjpI609xmo/XZLIGTRKcYSbc+
ZQ+ZC72RLclrapaHKKOpa3o0rRzuka475pKhSPYsjylJvakencektlD5pNjS4VtSOSh7Ttn9FGZI
xUG6SBFeC5cyXG0kL0Mwng91Gi3InOPsOtmzcSteew0uVREjYyot5sTcrzcyst4JKsq2AZa4MW12
owPldaxxilDnx/txGwroi13+JlO4YLmBI6NEB2a3+ooICEgXWXejYI3Qh3Suvb55rKncg8GxEQYu
VRHaHDp4EhH8h8uy0dM1MnVvaNwFJdPvBSGecdYVxJEwstlYN4uOjjaccsHVCt8ydoVI5XNevap2
tQ08lWaiHmUvZl1dWR35HqH2XidQdaiQrA2LVlxedFgIcyhCNnbLuu/fFBS9zx/6QKETrYDCDZmi
bkougC+LS4l6BRgzOtCwOOWCI388spp5U/dAGOPa6gw8rmWJypePFgNa37Ifp1mfbIsMbb8mnFck
XauopsQkbI4jFJwGeAFYlOgUcuygByWmVzIrl+i0oHK41X0FJtms64+pobs/f1BZ4ETz4+JZsUVY
TZJ5Vsu8tZuLs6qme49KX3N0Stq4mA0bzmNMbS9Btw8hDnX6/IF16exycPzYHwz+dVxcxrToE/MQ
eM39OL+zb5Tp2lSavbK7FRSCRWdONzmWHuh19EV5KA4paK0Ri/i6DI3rgDMEhuS9EvDNcMy6+H/E
VihSfPziw+LkuLB6PkNk48BSxTEZ8Rba/coYWJXZhaMqcZOlXsj7Hnk8JcL+wqnom1TnzeA/4/GE
ECfFW0c+ypSBb/JShaplaB8AwaxhirHgUsTTvFpsTWImvWqmKtKa1n3OlVpZoB2V2Fc90ztS2cKZ
2oOJzDSfdgbNY9aunpIuctd6qc8WB8/JLgigodZLnkMSky7ZzcE7IU7QDdL+hT1xtGVfpLH4qFMp
lqYuCxr4KLk9P6dRGVGlpZEoNppvfnfFuKPeBEGgDeSGniW+bPg5Lo1EBfSWcoIByRc/Qi3De+pC
4anstn1m3E6iQ9/UDDcqt1atl4itW7kpqy/ctgGwnp/hFLUKyCkqPujZkCwVG1rJjL4KKWZu3enC
0hS54RzZQZIDGsU+sBhI9AGRwl12QzbDUmYPVCPGc1BBw6Kanqu8LzZYJytqtnMFeb5TafLg9oj7
vWbuUOLVwWs3yCUmqe+wdzkZR2JdDfR28vxJOPne0wkRZj1Z+Q2fzidwgpoZugEfsgrcVcrxoI1Q
QnL6RMq5dY0DCXfwOAgggg0fieWkVysdot2iCXG4mkwDUGmehPS6ZUfdWbVce8NuHnIn0YF4s3Wp
TAoB5vRaqPRijKZypbcCQjTtTq0cmaSH72iVXoOspOw9BMRBUKBqSj6pS/gYQUdEIS0lRrlh8Pdl
Ka/jiHxaapmEceHkQqWhcH0HZFdV2fQCjkZtjJ5wFNl/FHpf7HxURLk+wZ2R5Z4iU8azjkk0Q1SE
pqh6reljLYzJzTbM6Z2Grk74zRmaIYhEdNroOYcj+aNJ3xz5nzOqVKjQIF+z9pwXxbqKcf8HspXA
LFi0AZEi80l9NmzH0qEgJnMcBl6ZarTXZrFRYnC3qd6HCHYX7tyQIJ7oVmTfmzZTdKtJJwqI8kML
CBl8WGOznDZ25dJ1BU8FJclatsOEp4KRtCTmql+HgqOKyyrGCmVvS++upzIqWhAh4Z1onZpGrLwx
EXuJLli3GYIeqrIPSZndcC5BDctVIFtqGO2ZdbH59K1FRJ2MBYwDbA3oZFvjFAboo9XAXF4o9sMW
VXf2Wpth8nkyXfsyNYw1qbyU27DdLzWTEq5u3E2pvomstNilQkCz6tSiKchcp087LvzmSNQuWr/w
oQ05WUzeR2bW7B+apcDvd6L48mDNKH8DX85iavI3KqSveTcrSE1w10QEpngBNgi42wQNeDj73bqB
hj3HcRxO9WJM6HDRn3B6xqfPcQCpPSncYArw/dAfNGar1RRrlKqi8CKJYCqbOJSXNqcHjmt9BoO9
Nq7L3nxPJSPQSUcycKawvBRWYu/0CUOYVeAgN2rVHB1XlJdY5K61COesldOvyiKPDi0BDm0J8Twd
mXRGZhxrpKmMtfuOUnq/6uLO2ba+C5jOC1+Iv7qvOqe99SfaFY1jXphe3t02bRwzvFDwomDccxLs
HujsHdtGa6h0WeFNhETXTMaOa9nDfZscOgkVwMjSNLe4k4dnImyLdVJTIiGE98mbo9N6u5V7BTSA
hxYaLDbHY2xF9YUaa4qN3WywmAApHHQrejamNnqvIv3cJTvqIRund3ego7RWitOYjb7hzre6uejV
XLvOAC4xCWGiFl1RrYXWqFXmAXIltkscsCUU1xPtBNum02s4wasXd2y2wDZc88Ve5gxb19S9PX0p
WlIRIba0TqNTjvr3FIzjU95NJB+UjbMfs8i1Dpo4OnNY4ud/DOk/1p+hbNhxkbpajX8WmtDK+pEN
eTD59ExcqYDU2RqVTL2daLM9Gr1T44QBeuCllHVQpFOwMcjl9Ap6m1GYrwOVplun6z86qgk7bRL+
maGBFakkNuKkBEc8/1FsatoWxOVNSRjxsRrS+JgpCtRIRBNG4pXnVDvPmPBxtHIrDWKjVJ4fvJKI
qtGCu6VJWI2mToShXWryiglQXZm26S79MDQ3xLDGAOLTai2tsTtPMrc7j4BvAnLz2Nv3c5BgIOYd
x+etYYdRbHmU7E2Len8vDSJvy9ryBbVH2MBeknvHAm4LJjzO+p8RypkPAS/j321IayzOvRGU84Tf
ZBnbzfwrCcpsiz461tBwRT5S+JpZtMolnNQ/LvpkyvH4qZERth2fuwSBqDEYd0Wj7T6TQKuM1O3Y
7PBZ2xHHTDc465UF+n3+Pykn4Glxk+GqG8FPG1CRyNG4j4OgWZVC949Gb80LUgJ41zaJA7BDfNUk
o+6MZEYszCGEYs7x5NaIU8AN2CqYPNTslc0KHT+yMEX7wdKmKx0u5C6UGkohipu+4XBArRDkjtAQ
6e9E2e2oXP82vS7nBa02icvCKtU+TArTmk0svdU+GP5QCs6QG2POTPX5EU8GT6JvBvGxrhFHzgGb
PjyzVVpFcq8DUoWjgVC8YeN1EE2KUEWr/fJSxuN9IzPv0Pzx7KazN2V+qRhH365w5Y1vxcOZDEmg
s+YnF9lKdBpVpJ0nQ3WPNHq8jNI6PLOdmO6EGMPXng7LIizQ7SACzHddWFfHDIodTgNed+xAxqbY
Snq2qYCiBVgNSn9sPKJg88fYh44C0t5Ah0RlOGJa02mb+t3ZHx8RqpO3/oyNNEy/WESIBTZ+jhAI
pP97mpjjwwg7Qi8G/Lcuepgav8jZ54NYqQpxkDTSHaO5Q+U5RHv6UBSTrAmsi2yxRubZuxY1zPJ6
IG//+/8yP0a0Ml81BgRJZf4MPjHzZtfX5bsdCGudEs+0NPiWLhaCE2ttRhppVS4nDJC7oPKdgzLe
aGIMZ6Mo0mMKHkvkqr4ITPPm8x4BuZld11QeSK3IT5Ouq9vYQsAWFMZTZ+fNKtE5RoZIAGVz5InI
MWfa3j66i7pKrkmQ4H7JiMBzRIQLU8/U7dAQ8ychzSJa9yhFNeCmgtRcWriiLwhboCgCedUR5aGC
dnqRtuw+HLe8wqRyzUbduswtu7krOYIGabGajIp+s6JDB0e1OilHT06EQ4EvGjdIkwF/DmN5Y5Fm
WmrFa+i642OpWzqtlp60C7tdh7VPoT8Z4qMSJQUYWUdXtluem53rrg3dy6+of+INIJZ25dfz1XAn
fJG6D86b0+4ScVR/ho9Uw/NATjEe5eC66p2rqiOrq6j7a8iA1p4jO+KsuC8e0uG7F0xrCatkwHtx
43uuurGkw4FFRc/Ar/RlpHEE9pvy3DGw30sJ80k2J0iv2kXGnDmHTtHTj0ygN9LITl7hIaiFqHEO
K1S/9DFOs/GfxAJsVudtiB46p9zBicQo7QJA+1ufiWA/VJiVCguvYueT3WTh5+Y8CgdPt/3xGUcJ
W9ug2uYOLLiustfmWKVvfQLVFuSVcSaMjESZoXzA6gcAMoIx6Cvk+REl2RsQH0QAaGn0Tu9gOw7B
oWoK665EXbtsoG1d9nF7NatT13HXF1CesOvbeU6iZgq/5nNY9GYcnrxx0k+9pg+0a4gJBNbPQ9NJ
9zpcaXiPQLI78Tm1KuIlKxWeVJCQ2+hAHKxGEgkTITl99PYxl+yh8d+nh4Ziy0GMiGmCW50yGUhk
q1pOZV/ubWVX26yAeKsymTNRoi4DKb2lV6h2U+w4a+UTzISB7Kw1ONxEgcE0j3kwciJI0R1ExdQc
CIKlINAD+guy7mJA2QhCFalMGGUU56VLLiuTOuJF7Vxg7FEiXsLNPosJ5N4lxIAgLMqBaOinjvli
2zS9Ds9zuhB63jMM0W2GNEvXaJgZTD0kgH6YQKi49rKsCOKtSSReDyb+LQu3WaRVl3YMUt5BgguC
GFJD0+4CdO1gFa8r8BLwVvpVD0TjhIbL3cWso2TMEVqCVp30yxC/BytqCE20PzlQSgGGJ/EqpYUl
k4owHDOlJgJxlRJOQJJtYe9MEkjzoWJTmzochTrvrnXSteN58+rkvWpVOs0oLYplbb2eSnVdCdff
mparFm5hbu2stndNoj9lprxnH5GydS2c5eQgEHRNSL2CoYEzBYBsF+9SHsYs8o2zcCDRZUStTzPN
QdCpH5nbcs5lyIsyLXxJWaFUjS7KMdjWd3W6tXgo11HbGNs8ydHHhE/0wcIFkzoeJQyXkKdv2lR7
Duf5b6zFZcckTmG1vBhj6ywYaejrgT6tRKffC6pVS9Tps/bLjiEtnlAeD/d8HLqCqHVyki9G2J2k
K8lLOxuhLVgHTjV0YCQvOkD8mM0xVIoQDOLqkRs8Bys/kPE+YcrNcN7YqfY91+AWGqoEAtInzToH
AzA0KEFFmJBb0vmHoQufCjbqiKMhGmBmuBuKHO78RGBgPH0fjNQmrpK3ZXXawLPwVoh2z3QTK9mM
+CA+LNiHeo+ncNrkds+xnbbTUpcDLbzSnisyS+lF1dEl93kwMTY6enldCnHGhjdn1FTvFeV6O1FU
1VAiFZaGlZpfUypwSLZO7f1kOMhby0eZexeN0b97PSbSuraeXQ5usaOO3NFm68l4ZwwC+bc93gPC
IjI07i+0rCv3YUN4ZTd3K5vUoF6LIriiENwo0jaiDvcB2PKA0359ZzS5s4bbnBP/yrbLMoqT4zjB
tlM6caq0R+DGoIUVNChqEVPlLNIVB3qiJeYXbcrhfhAah+TEkFyCKid2jhByMjcrKXZTVuCYyaOt
SJr3BkTW0vevU2toTkMoixVtnJPMMxIgehpGmnXsYmjd3XSRpkj8K2M8FLRdt25c34+mefj8IPEE
Z4Z4hsUVGxf9zMuMdCUVIY+kgTJNLMIEcz8lWXLA6+7KjrnKmlNBokQTkJbdFWb8ZIU9+0BM0b0B
DGIhOnDnuEgJURz1m0iMTzUP8aqZfSt2hJDRoSCGxDB+Klv2RnOMioolav/gasz1/smKELxkb5Gi
CtjFELfsCaOype9jrbsnQezeGlkvwzMHADYg8AIu10hOGzPxvPo+0gmgLjxrtqcQ0LeeHZsyeqtt
KGOjsZE9dg2pufctGWW7gkkN8TytkBLBRtAGV9HUvsqKohZpfskKl/BTpmxMYqlxaY36naUhQ+Ug
RcUnT54RO1pr4gFV1e4zdgeLMqcglJvUrjwQbo5SCKAdiurwHIG2RRRvo7k7vNO86q3GSeKP6oXE
eYgp9ef1c5SBMjssN67AeVbzXeOipCBlg/+i7/I5yPKqvKKHAsdjSkmW4PO4gb7PMnTNKh0P1GK9
a5/aUWOFH4XkDOF2/m0BK4focs4gMtcR+xH0+u23//jnf/7H2/B//Y/8Mscbk2f1P/+Tn9/yYqwA
7DVffvzn9iM/f0k/6s9/9V+/9ceL/NeP/KN/vejqpXn5yw/rrCEN6ar9qMbrj7pNms+34+3n3/zf
/uVvH5+vgmLg4/dvb3mbNfOr+WGeffvXX+3ff/9GGM/n9/vj682v/6+/nL/A79/22Xv48j9+/+Ol
bn7/5tr/EADGpY7G2jVdy3G+/dZ/zH9jOf9gyROO6yphIXh2jG+/ZdDJg9+/CfUPfh0oo5BKKsd1
5Lff6ryd/8r6h63YZrm2ErYpDDag3/7/9/7LZf/v2/Bb1qaXeZg19e/feJ3ij5szfy3NNKQtHYNT
HX/+9nINcJJfMv6PQ+PPHmzYMF2GMZ2IHjokqEINfCR/uhD/esP/zRtYf32DBnR2JwRAe3qt3gdt
Su0mYzN+82uvrv766pkppiGMIR5mDpjTs7qbMv/k1crf/drrz5ftT5enbQ0mXU9BV02CuS5Os84n
gnj5a6/Os/XnV6/KzMw0bFbrlu4o+bQTNVMEs0Fz//PXn6/Cv7u55l9fH59vm5sWaSd5g4WiaQSO
UFHk21iY0x/j+C/D+H9ze3l0//wV0tjUcXyVADgHoAZLo407dx1QflC/eI30v77BGBIRqNcdzstI
1NeV7ssn6Ysh+5uX/8Elsty/vrxrBQ04hF7S6kGD73SvUl4OfP5fe/otxvyfLw8gCRGkpSvXoteG
mzASHa09QNP231z++WP+mztsfRm+HpluvtQKCZ660N6TYRCPoT0AEK/pEkVuWV4bDUJTENxAt/Sy
JRPt54/WD+YN68uwRpQ4kt7CF2OxysXGH8XcainayFj//A1+dGPmP//TyGPzmJIvE1lr3H0Tni1Q
/IDGaDeTB9UKKrk/f5v5Qv27Czh/vz+9TWEY+jCEHLu1BnOD4jkoKOdZDVyC3rJ3RZAff/5GP/o+
X8a6n2BxHcC5rfvIem4zSuAck6dlpPrxF2/Jl9Het+XUlzF+HuItUVzLFi2XWTTbX/v8XwZ61RAS
6jidXBdp/DgnW0AmGsF8dA+/9vpfxrmJAL5qzUKtRUkbajAEek5bBw0QQvn++Vv84F6rL2M9Do2E
6cNC8IWDsQSDbZrnennmE65aar92E9T/GPC1j8XLkGsTBZhuASmu4l9bi9T8tf70qM5UJb9FPLYt
uixJNgXKO3MFVZHS8s+vzw/GtPoyphFApn7de/Z2HMuBEEBriujzVOEw/c03+MEYUF/GtCYmORHM
6mxVr40I+7zhpOEq3lVNqC5+7Tt8Gc8kYPqEkFv2FhF0cKfs1Dg30078zWzxoy/wZRD3dm37BOAQ
YUmOQxGjkA30W29IdRw0pMyom59/ifmC/5tJSX0ZyVAoSNupM3cbmbQUFrCquhB9pVkjaSXz2QBo
/vM3+tH3+TKou9q39YRC+RbYm7sySpznB1roQ3jtawmYhJ+/y4/G3ZehjS6xTnp4f1u/Krxy2Zpk
eYFfmTPqEypLBr1EHZ1P33dUmH7+lj94lOWXoT4zPKSikbrNQYMCms5MuLWtt/61V/8yyEstpNA1
asFGS9LyeczIBlukAtfDz1/+B7dffhnoemS27RgEiFzA35tMhpHTj4cyqmFahHmnkf8xdVa8//m7
/ehSfRn1elP0dYJuCsC/mYH16yCQbRHwetXfjPof3H7OKX+Zt9JcM4sSYtg2Bgg/nTyNFuLBkD01
TgUedt8JSy+OrU/F9NcmAfllEvBgCszLur+pctDWXR/oqw7swd98H2N+bv/N8JRfZgFkrk3c2KW7
pQwMdt4ylG9Rz6yRIPSamTr3yiGIfSuBnokLDWLJdHKEsOzHakIt8YtP+Jc5YtITEKtpZG/TrOzf
GqneS03DBvTzh+JHj+CXiQF6g24nU2ttIVNoC1c076ZDnZqjaL92TCn+5tn7wfwjv8wMGERHJFWN
/f84O5MlR3muW18REYhOaGobk862srKyuglRLSCEEK0QV/8vV5xBvvoSE8ejynBFSKjZQkhrryeV
hsv8CVYFXvYiRVxEJ8g+PPbjcmtWprhvrQZ9pApo0ClLe4kT8iQ4e5Bx4Abd4+XyV2a4b60HDF46
XY608XRc4p6dNHBF+hOMjFw0A/dIOfzRpi7/i90NrvUvV7nWJGuNQO57OQuYDiHbT/FXIHSR7tDh
WuS60q01YZmBmJ6LgSYSepfTCEk2WJRNc92o+9aC4Do4MqI1PkuRjQ/1Xt5mMHqNiaHwi4zqx8tN
WJnB/rnj3uyWIHmG2XSmKL68guYj3ASRYtq7YGRDbnTnzaa+bq3xrcWg8eMwkFCcp/HZvqaoQUAk
4+/LbVgbZCvGc9j4ckholhTmZr91ucDmKAZO7HLhax1khbjPIU+GfGxJcWMBDQTNFhg1Ta58YbhE
/gjjflltvP/XarKiXOITx+EcB7IFPLaCc7LK+dbHxWG1a+4vN2YlAj0rwuH7TMXcijnlsSg/hxQ5
TsEACQYENkgUxt0OMn4XN9po0Mq4eFa8R71RyC/KdDrSLoa38Ty9OMKHbOhyY9aKt2I7oCNYNi2K
r6r2VsNhEOfKG4O+suB65yF6ExU9N7VueqZTpwPNneE8nCAZTTj1xoxdK98KbfDv8qJHsmradWfE
lAlvdYEbzwG3gZf7Zq2Cc5+9aUDVsaJpigXHAi0FmrjIwII9Z0fAK4hszKW1KqyIloDMkkVjuna4
coP5+o3m9EiDcmP1W5uqVlCbYjRimk2YGJgi3oYCN+aYusg2Jd6nCpkOcDl25yuH247xAVY7dY2P
alZ8ZPxbEL9O4tflgVibpFZQw28kiynu7JLAN819KYBrHnEtsrF6r4wBseK5VAoXJkTAPLL/mjt/
s+65DDb6f61oK3gHoztSF7hOiVUJx+PHAewlUm7M/5VeIVbo4hNaqSYqkPdxdu5GSj8XGyWvLKLE
itx6cSlcIsYgaaDgZ/VrtXxwS5Z444fL47nWLeff3wRW4zVx3J7tQZDWciPhH3cG2ALucWWvnzvs
TfGFq7BrjJsgAa/Cq8xJTuFt/e26R7cCdmIT2NO4TU3OsKMeyWnwKtLq9nLhayNqhatn/LKXjYYK
W/GjhEpaQMd4XdFWdLpq6GdQVj14kcQwajBpOM8b3b321FZ0xnBUC8YW1iWxGy+PwETAnx04meSq
B3fZfwdTQ6sjPa+dk2jMoeIGTCCh9UjT60q3AhT20XBI7Oo5IbOO77Qe+EMWBc3Gs6/EkWtF6NCV
sQMze5As6PTiyvIYTNPnyQVju+2u2xK6VqhOrpgVMok05nr+rZFBeOsBrbRxOLAysq4Vp+1kFPBg
MbAKPf/QNf135dMvlzv+3AXvfNe6VozKFvLnSGKWwFwVCfILWIZl/xm8n1tpNCxMAF68XNFaG6yA
VQAw1TDZm5ImbBIGh4YqiDb6/twN77XBCtd5GaBugr4abhn0by2imz6X0H5NV85NK2RNUVMkB7lj
AtX2TQVfSBfEkcudsjYx7ZDVsIOIvWlMoIyC5mI+giZ5y+bXEWlxl2t4v288ZoUtdMJeKQLUMCAn
pb3XsI4Ggnej8JVTEY9ZYQuXqDov5gzgSZ88zh4IAud8HeRl1918hj7AaQkKHB2mMAPZWJtX67SC
uTUhQXrPAFzx9MMdirSqf/rVF1/hIlL9DuB72PRI4+yvu83DHf5/172sAFp7DOMx7YMzVMgPZ+Sl
oTkABl0eoffngMfOI/fmLdl1EHGONBuBYObipfCpe4SdDCy44Nn500AKfdXrwWNWpDPquUMmxAi2
EDQ5sa/FieBo+/lyK9bmmRXeNK+ROCyCMRWl84IsiwfTz3/oFH6/XPxaJ1kh7iA9tJJONqRVoW9j
nT2aytyycXhuFXm5XMV5zv7vKuIxK8zLAd/yY1+OaZxzJM1NOlXzcpfn8oM3l6+1Mh8oHOov17XW
W1bcG1MQP4C7eBr5dL5xJ5iLOB24IUic6zemFXl/wfViK/LzuIJ9dp+ZlM7up0UBVR6UukDqEWzi
KfefmYSHGDCG92zI/7ZTpU/KgeOcGujZrS8C76ggV92D4tTwv1M8LifcMvBxTMe+/bo43l/digI5
p3zjJbYyO2J7SYBIDfZj3ZAKfyaPvHJqiMDD4ju+HBtk1rdbB3Br9Zx/fxOqlELwHeTNkM4F7ooH
RaYd926UPEUlTFUvT43zM78zDWNrORBA9TKNsUmnaEa+xoxk2QV3PzV0PofQhQS1MVtfRWszxFoR
IpMPnXBH4KJBL8UV5qFj+caOZa2nrOVAz2E89ZkaU27iez0pMDqIevLhQY38NNi7Xe6rtQZYq0IO
zCWO5eshhZnRsZv60zj/uq5kazEwwLuHS82xKDfOBxN0N1VMby4XvRL7sRX7bSB76NjzIRFd94Vo
+YQLMpjAwOficvkrnUKtuC/VAN0iSN5pAQN04TaJgFz8uqKtOHZwijG6HpbIcak+RWI6qpa/Xi56
ZcLYmjTSeMhsaTOADWENB/o521VwpXOGGgnx8BW4XMla11jxG6sCFgMZO9MTZRKo9uvEmm+Xi14Z
VWqFLUjgOFSjKBrXhDAvNylUz/sg3Lq0XeseK1RBn4H+NcILI+x6UHPhay0HWIKWMAZVvQieCE7V
P17XEit0y4KZKZPukPbZpJ9MD++8uVPkDqTf8nC5irXWWHG7DJiSxkFrVK0/mdq7Jdr5Lcfsxwh6
0HVVWAE8RX6QZ1CppkibfHUWAWVr+FLq8XFm/e/LVazNJiuQSZZzmLSQLu1cuKdSujz2g9xYP1fe
ArZETY7IxIZJVwd4skn6YPwE1fPncmyP9Ux/GjJuRN1KE2ypmqth1yc63UFFDwgbXKNI8VRWdf3l
cg95a804//7mhQn51kiROoL836/uZ+9P/7197R+aV/9n+X2+KZ7kHX9Uj8WNvKUndfBPxbO4Vd+H
781T9dJsPMNKYNqitQDZt4AJqT41Q3BTzLAYo6H5NrHiulkQWYEPvCUSMwA/TR3+SqKHyvl5ue/W
uu48ZG+6rovgQBw6eG4+hKcMtr4kUvsaBgyyWXbI9bhcy9oEsIJ9qqCSiIDXQ2KhOSFiHgeNtPPr
yraiHPCGanBj3qc9GeBuCY1r/CnELvt4XfFWhMcSt30orU9V9bHIH4b85XK55/fkOxuwyArregrL
wHgBMh366abN1WF+dtQj4NJIlgYdAKZSsG+9XNVK79viNK+ZvYYaD/Z5vvxE4IrmtsXGLmOtaOtV
rXnGFEA1PbZGsG9MRg1baTDhjFGHy8++sobbyjSeQfokHAHux8yevN6k5uya2vnZDy+a/16u4/yw
7wyFLU6TmoMLXdZdSs0Ig3qTPbazk7CKPJsFhvlOf0vLzt2YrisLhS1Uw71oSQhMsVPkNj/58AmB
HQ/cl93+1+XGrJV/Hqk3AV0xeBnxFuW7+GxwGRLhyp9zSTeefm28rUCGyj/OqzHsUmTKIa8/+8wa
pMRcfvK1sq1A9ocG6QIz72B5IPct/cW7H5cLXlnjQiuEOYymC9nBlyNzP6n80anMftB0H5Fffrlx
qeSdw/a9OWSF80xE2c/wrE2DED5YbqEfnL7/CvghjGeYR/b436Mn+puew+I69LOfS6OfM6e613K8
d5vlm39OFqJQ+wX9AkjW1DzEuTmE8ATciKSViWHr1rRf90tb5FgFCv+DB1UJHCr4sx6DjSuHlQUt
sJaCdiY0BGoEabIe7PC5Y2AqBBYWDH7IhBR9iUR3AqMT+ir7ZWNgV2aMrWYrvACsMIUZw3JkAMKo
BawawJGv7LDzkvQmkiTsDBZWO20aDOQmyM2tn8lDRbfkvCsrm61dQ+IUPMzP/dWTdAIoRY7I+x5e
erIVq2sVnHvtzfMLPtZGzKxNgdzgaefUHmxgqm9FBB8kFfXp5eBaGwNrRZA8aGtkkIE0xWgywOvG
wOr7ctFrM9ZaEAIddcj4QwO66esMryoQZ8Xy9XLZa49trQmFhBU+cgFRNnyqgIyaadkiyTLONp59
LRqs9SAvIqAogOOB/CxIkDR0yIw+EueuaH47LlzOFECtcksFu9JRtghtNJ2J3QWNcZeHyHV3vgvr
IDCrLnfVyvJpS9BcGGHr2tFtShg8p+OPA8xZAOSh1R9aXjeJ/HPVb6Yqp6BSIP29TT0V7HP43Ei6
MQ5rXWMFsYfYLXvkcaftCMQUvDVrwO1mLTfWiH+ar3fWfVtwxsEUa8DsxTw6whPnuBymEygnhz5F
puZBHquk3ZdJlTTP2Td40d96x2EP4MFBJs2xS4tEPIOscygS9bAlIV1rsBX1Jbwr49Y0bRoHhrcP
cdwv4gH6XqQkV4BK3FyeE2u1WFFvmHE8AVpTGmQKDpmAA4KRAHeW60q3Ar+MJ0VzZG3A+wWO62cv
/OJ73TlXTgkr9Bd8hGJLjNKX6Hclf4T5cwdy++UnX9lK+lbYUwIvGtGLNoXZyDP2HXAXoXsJE4re
q/ZQkSGh39+oamUFs3VpUQkXEjiMt2kJctuXKsjAyFNKX3XZ6dk6NOF7EJxmHRrSB/vef/FyBx7V
6roh+Pch/ybecyWZs3AF5rcOn/EKUbuyrz7GevCTy+Ow1jlW2A+iGAAEAf/Q476Ay0+eu3800D7j
dQuWd46LNw0QwIJoZLRjDgUalrNVwtnWkrL26FYAw+yuwSSSKhWSaGwLJMDKu4GHsL293DcrsetZ
sevlpMNHYKhSvsQnRsePEFGCuBJ+uFz82vNbwQviXFNnEaxMCur8qhqwWCvJvI1r2bVnt2IXdggL
3HJmBa5lnRbc++rO4raV1ZXDaoVvNhbV4ED2nOI+dtq7NY33EgYCGx2/0jO28izoJDyTMk+loRc/
wgv5VsZbN31r19XE3n1XuFIue1g35YC6TOkcnipABOCGDcj8AcwVmK9eHt6VEbBlaDnlLb5aR8ye
GA5x3+PhK483viDOb/t33qW2Ds0RIL0UIIWkk/NQAWUEqwvAnuB4CvdSyJU3GrA2Clbo5kMwNrh4
gclVEQVfgzgCJa7IuPA31ra18s+/v1kayAifuBH2jti11hlPe84BrfCaKGqubIAVv76EwUBbY6ip
rxI/84EO2nqtr7y+iPffZ4f3XulkFEXHC1xZeeveeL382bewOBwj/49uCLjczu/LM2mto6xYPvtn
xcLAia6FW2LgnC+n6ZbeaOXb51+YvBkEqssJUgE0RLTPyLx2THMT1/DFktell3i2Ti0A7wFIcgcP
b+Kz76ZIm2W4688ousu9sxJnrhXQcHEbCI+Ego1L/lCLUxTgcgHJQJdLX+l7W6pmFkNNHsPbqQdw
DnzJe7/Y+hj5t2l/J4xtjRqylzjXow/fqJp39QtEdr2+c4plcXa5A7eW856RAzzUdvCjYiUSf3AW
xgt9l0/CkO96MGN0HzK3xUcTob5z0iA0wENHlQucLmM/1weX04rekMmr5qTPm1p8RKU53F2JK5vP
mdeM3gewjjP1o61Hlz2SwM+CZ19X+elsGnxrWq/J/gDzprtvvlN0/n07NEj/h3YsLx8McRuSCO7C
3pcDwkU+4Ou/BjkVnHW58ZZcG15rFRoCBs+ytsYq0fIPsNuH+a97Bw+04+XxXSveWoTCpqqmnHoN
xPgMBy8wgwd+ooBv+3XFW0uQlAqp0y2mj1Ya+ZZNm4RlhSCWzsbzr81PayEyoVB9NLI8GeO4pmkM
i8F4t4h6rk+XW7BWgbX4dGrI5DQuTerVfn+IHIE8NxyJXVe4tY2ImdeNJceL3nPgcFZWw7gf4un5
msKJLbUrkRIEK7u5SWm9PBd+dxvAz+iqBye20C6guZuPOWnSgUblRxKS7IFy42zoc97vc8Ksr3xg
pnU+Sdqn9XB2mwzLPrzrTS03zmDff3kRW0JXwqhex1GFNd+wY1+Vh0D89GFqBm9ACoiG+HNd/1uR
Cy96JzI4ZUwD5d0FWLxw43Rzuej3o5bY2rmx7QcSyqlJXSfSSTf56nfcqiWBImIri+D9FyNhVuTC
C85fVJQraMCAfivTAlSlGFBTmomNXdzaKFuhK84LPRtazKE5gqNZQz+MxfTrcgetPb0Vtdod+hwG
mCg7AJKzVfJnt4hPfTN/caJ52Xg3ro2CFb25A2MY5FdgG9rpKUpAbRffQQRbXnt/BKrocktWesmW
zYW558NwEr00Re0kD7wo80fmRfjzcvkrPWVr4eAmxGhXx5hKpsx/umKcP1PRQ+9Jpzr8W4ey3jqs
WavJimp8dOR9QbDYQWRcAhvP8+KvG1bka5NDgbFjLAc38HKjVkYmPj/Cm10dUb1PDThpGP4/BX0o
1Gd3vm7NJrYgbhZF0MLhVqVga31yFyJg5z43L9c9+HkWvHnwplpEH8XwNNfdZ5ndVfmdF2wc1KxN
JP+/RfNq1hRWBw3up+/hl7NX7nWHNCS2Arl0YGPfRSi5FeSDg8Q+QJSGXUT5RqesPbkVzMKtWN7o
BllpgGf9rcoIjsleiPySjRBYmy1WHCOZqczaCrMF162H0jzU3h8JxNTlEV15eFv+1sEjkcMvEPG1
gNllHoNwY/lceWpq7fsDzTx/ckrs3IJfTD4EOu2BPrr80P9OA/53a05s+ZuTLY6zgJKcNok8xal/
hEHkIU/Kh/647IGS3YX7bl8kziHeiNiVxYFaERvBamQJYOqZOiWcztQ0DqB+8Bs2VJ8yKbdW7LXB
OPflm/DyZVwYNesmBUzqwXTuHVX+xonQ2nCcq3xb9Jk5S1yM8whrS6DP8hdkzf6uKroRvmvlW+EL
hXLbgM6lUvjiPSonOrRBlHRuf92Oglox3DdiHsLzsVDo4FQLOJ8JBI5eJZWZt84M/p1tvzeprDgu
DJIzitjIVJymQ5AOh+4ESXGS3fpHL3GTYA8j9LRO9WFOzKE9wQYff/Wn4EiSYQ9eVcKuC3hqBfwy
6AopAbNMnRrm6Q09BAwm1EB/Xo6elVlmi+UyJSodhXilAjAPt03SifAnWM/edTId8j8qOYA51Bxg
8+0ESt4iu25+iNuefb3u6a3XtPZhHMoodjVm7r3lRDm82wDJ6MV1m3tbAAc1Cy2oH4NnBX9PKqEn
L6aNjj8/4jsTzNa+iSom1Qyv1jQCQroGaixmUZYYjgvcNCTc948BOMk1XK7BKt9YhtcG24p7ymI2
dCMGOzCjo+7z1sDwlNaVE25E5loFVuBzHEFUPccXelBHsPTvugHIytbkyM66POArS29khT6utRXt
ezBay8x5Lch49CX/lgsv9Rax0YaVxSuyIl8DNg2PJ1rDKxwKsJi/9pH342yZebkFa+NuxXOTT4Fq
vEGmiwsiHDiL7vwVNsa72gM2snq+XMlKG2xxXJMtc8xchW7i7n0xnABSSpy5O1wufWWUbc822WW0
YQ2g47DaYHt3qqeTCvFBern0lQ6yxXFj5+ghIp0ENE2xp5hM2b4vuwIj3kUwcVuA8wMvZaOyf4fA
74ShLZNzgwZajKiRKefLvCNN/Dhp4L5CnMrFVfvD84NxB/7zCWKQk5Ox0+L4e62L18ttXZnOtm6u
7zISBXlYpyL7MWT1DmQfoNAA2oTh1+Ua1sbq/PubV30BChxriI97pTCfb72o7rxd5OY02Ch/rQVW
xFc1CH3Ita/hveH+kNFY7Fu4H8OXxuwmOE5vLJZr89kKe7g8d55ezp8arTs4D0yYKj+OUTsAhwxX
P/LncmeRc4y/Nxus2EfqegRsWguQB5AWe9NQoXetdntkFTZRaoAj3g8Llx8LFU23E146X1wOdhgI
M6J1N9q6NmLWAhEMYRz7Xo6jMDhMw3fRH1rAOeQZ8rnRynNJ77TSFs2ZlsEfJ0cNU84/1MLZAx+F
kyvpHBwfbqGRewyc/ImzAuDoKtuodaVZtpLO5U1W5BwOIeDLBLdwdwWdZzT5dYFki+bKTs0l5/D9
B7QW9Bmcsps8fB1DWAG5cPi+3HFrTTjHwJtYCuCr644ZQTf1xVMXqmeAu667gSS2cA6kcujT2SBS
QZ9afZ5mPxw4v1/34OcGvXnwciQLlAOdSEdF0iyajuPSbdxdr/WJFf/QGIs6oyBkanylaKh/5+n/
WZ7/f1olk8AK+om3Xgd2gkg7xuSemWgA44NsPPfKuhVYkT6BaMAqgf6WdcBugykAkNM3y43fwbde
BhM7Xtf1VjSzgjeq89D14Zjjqi5mJ5g2XpfDR2yJnF+RiXd5KVIuCw3srva9wzjPeGVdfvj4/YXC
FskFzegjeaoH/lT7x9Bt7qdQ7D3/Y2OcGw9IdYeX13WTrZULBHO6mYNgPecFB1kzStpq3tJgr7w9
fCtukec4+YvEHMW1HJxsR+06P7pwdtMugyr5clet1XH+/U2IOTGu+bApEimIK/3HSgJBP2tGsD8l
7OVyFStT9n8c2tqMM0+gGTMN571Eiuh5PkU7+Aj8oVn843ItKwFt+7MBL6UE3Bh5mpMiHA5IhAim
fWQaTjcuqdZ6ygrrslZqgSWVSJ1J6WPljwLcqsyHI1VRPl9uwz/F0jtvON+K7hpoC8BlRkS3H2n6
VIWxR25Yr1t2QzMJ8EY0gf9YdNrDy6LvwgFd6eOc+oXUQ9v/BtGPRq/gHuviUAMQY6B062ChnRMl
P0xLwW9rrjxagk4ro+5uEIzVt7oMpuKo4rJ1TwLsVO9mzuNRPwjMDGePN6us/lxu3toQWWuKYrHb
VkFYJPUQLTe5T4YT7nXLn1eVbkvwgoUYpkJdpVk3fAPD829Tmo1xWdna2/q7ItSdO56ZSzMg4qyG
rKAI2yPPI4B1QS+5MkeS2Eq8EJget6SkSvFl2+uDYpNx7idwe5f7oO4NMKYjvrIvd9dKVNoOca6X
sUWUYZVSxqLnshjAFFVB+zlsozrJIp9d91lqi/M09AXwypqq1KsK/1BnQs/AT/dFsBtaT2xsFFZi
07M2CsBDZPWsRZ6oUdX9EWd43d6Z8ygBUbGhyeUeW5sF1pbBmZkmA6+rVMeAaSIj6QeVwRMLcShc
ZZ+gZNjyql9rjbXSTKZqFO6Vz11WlzsQp+ozDqgCBcf5fLkpK5HoWeuMERLI1rNSjzjlc0Th7o9j
yOuKtoIcgVeWoRc5h4ESEGlCoW9lBIO3y6WvdI2t2mPeHHVAHrBDqKlDniYvnm+iaWjMCYAlvpWu
v9I9tn5PQfsKbmXPU8MGlYRE4KDcr7ZyTdZKP8+vN6/csSgU7B28Is18Np9U6wzHcRq2jt9XZqmt
28Py4UM1JrJDX30Z/a+TV4OLFe5UBWV7v/X1vDYM59/fNAG8Eah1pnMlRGLX8zUPf1fmz+UhXlmY
/nmbvCmb+WU+86DMDpwPZOfAfyzJCtiGq3padmf80uVqVvaIZ97P2ybAyzOGwbMD0DcfPwGF6O/6
mDx5Rt30srztZO7tpkxs7NrXhtyK6FnGFC4zOU/HMWI73Tr5jWiu1OeQf6cCb3pshLwrmLyGAfYn
kNnmNphb3IX71uFyV62NthXSc6i6PMwkO7hNeZC6P4aq+UXnrbOslZGw1XtZ2zAHzgBF0uhg/u6U
7lNbmePYBNUfw4uXLDPdznGNd11rbC0fBCOKSBGyQ8t1gFskQCaP8gwpjHKv2YrxFQkwsTV9U9Ng
09XmQHNEyPS7i/BGpXfYn2p9z6JmaZ59123oF2zkZH+oPdfrfuKYIXePoy4cseEosDJwtvgvA5uC
xHKm4JQt/MUF5UjtoKcAazbPqn6jkpW5bRvVdSYbIhrjVLWfykqcGCBz9dHA8GUre2tlRbPt6qCA
4pk34waJyPhB+yXAsS4EyCqqvkw5yNylV113beJaa0IxyliZpaAHWZDPIP4NAGuHfGOPstZP1hrQ
e5Hfwjk1O/i+oh+Brhbf26mPPl4Vo671Rh8l8OP+2I+gbA53CqBEJzafjTt/v1z82sNbS0BeM9dh
gRwTFrXjH88BHHlnvFG+XlO8a8voJojystz1BxyyLf5y0415V4GOSuEhdF0F57XnzRIZQN+aU9Gh
gkI8Uy//0dfRr+uKtl7nThtXSLHnAxIL47FHri2bvg9AcF41bVxbSFdAG9nWYdjDzI+3qb/46mli
fCu23n/Zwkrqv/3SD1kDP7hwTMAQD4ZDhRO38E/Autx5opAlxdjnFlTGV30LuLakTlRuMzRu1ydj
LR5N6L9AlPyrAr7x8ki8v9y5tpyuqSh3GZzIjoPvxMFNP5exlxYVIBs3zjT01Ya08f1YQIn/7TMc
QBMQyL0u0Qog1Vg3X3t/y21srQlWGNd0KRbXRF0iHOaksQd/CB/459Mi2RbR6/3XrcusUCbcFUJH
8Zg4Tveplhp4aEhQmLnpnfpVdl0CCvGHqwbE1tWZugacedZdgs9kvgPk+3uYG7EbXbURe/+Owv73
wMT9H2UdjCJwwlHERzEW96U59dWLcssdFiuwhOHZaBaAOj949Uu0EPAg/mgAdmJ8LXjqgxe2gLo/
e5zuOvOlGKs9gEL7GlfauHgC0bQCGxkE30bdlIvc8867MyPYanlxFDnZhcjqNSKGUb8GmcM/+ltn
DSv+Oa5tbNcBQFj6iMqj7CWAAPwY4WKqjYuDiJYEkodbU7Rf2pk9REiZPjaQJYmm20+lefLgYLZD
AjgyqMNoH8gn7Ap3Ewhkfv5r8FjijgSOGvBrjxq/2QFScUMGkdTVVo7+SmDYikDKRNDSemDHkI9s
3sd+SMv7eqJRtDGfVowdXFsXGIxljT1GExyWChOqwnf+t4ITPwWbkL8urQOpy9hkOLwsm30jW/dW
cgr2Lhk+hpESNxClFDtVzN9agYUaPlqSZflO8w4CEtZ9q4WbbWz4V9bVM87z7ftGFrMaZdHQo+9p
kzgat5dBcc4ajIzJX2ZngCfrdTHm/7cmZ0LOv+NlEQS4lB4jYISRuxPmoizvK+E7W8yw91PoXVt/
aHQl2qLvRZKBNT51X/ryswyeneFP3MI4BfHgb91WEeBS8ezvRbW1CsYh0j+mWIkEcNW+N3u/rQhV
CcW5Ag6Pe2eS8QvxfLgjwhJc5KdWyCD/3ccsi+s9c/yJ0n3JdYnVOSrmNkpGSGBZtQ8L162fShJl
9LELECjeqeVkdooddMWT4Dscg9XsjtRTrvelX4SOh63zMKqbqvJI88MZPb58h1Cyi79LOCLkX2Yy
CbYnzjTOL9yNuGh23hRoUu4Cn0SgDjcdF7w6Tb00WMEpcukrhX9C1/3NukCAU46deBCeJGBvMSDn
nTDLt9zn/TjvjSxU/OA2DDk3UKNo5vzq8GJz5h1y2oq53IemFOIxgltJfNBO73TPWmuHPSwEX1DP
U18Bpw6r5zD+zmPX87FnFoWqb01Oe+9AaQf/Dzh8A1FdDwsbP7YluNw7Qppy2MG3mfwc+8n1AQJ3
WOh2uF0Cye1OmdgsX5ZJO4CR46BBfRk5b1n32CiwXn7681iWuxIfWAOQ8JMECHmK2Q8+chM9xWXj
+kk+BrOCsUDuxSBAz92UAlA/nunfUcQPWSm7EtnZyOG9bXOg/MgeOgCunSMYrZ48r+KlI0RCyqoh
8OnoF7gB4ciDk+64cGC01N6PIAS7Zcb3TXnvh1NR3rqSIG9p549mZvm+k1m+gIPmZEHQJW02LWVz
8mU+oVvyTMKfdefMGW9ObkZJ2ewkTsKRskMmU447RSvP22HIvY+4g4u/eWpqk440HYSa4aKfC3ju
8j03jfcR9PMxvJ2Uy9S0ZwBhqVPcdfRUg5iOm15/UMVNFrQTOcSgHYs7lxvkU2Eu8o9AgmBlb8uw
ZslQLXrZO2TO+n4vhnoaUhy+yCHeeZUn9QLFguLFL0ik4H3Xt3VLEhO0S5OUjV87Ry+vddce+ixs
nXof0jD3v6DfK5joS9y8jXeYtctvVeU1lDEBHXDB3deM3/nVxOPDqBdkueDyCbv/fTx15mvIOgeY
OrdefrUG97N7vxZZdsz7Mu52wTjH976XeX8GQ2V7AKNrbg8kkLzaw4QNNOomc3KyHxwj3B0AjVP8
oRsDF9hzrpb5QA3PeKLMNGv404zM24eD04hT3ER1DrNvVzo7xD+BKzOhs5/g/jkMj3mgpnjvLNmC
+x8fJrbHmRBHfoAENQSsi1P/pdBFfX7Fa6X2RQVByUF3S8hPuXDDL8wbhTrlk5t1h5ZOUJlMDDK3
A87IJ3ySh5PExARZrD6BpzwNDwV4zbekijv2Ek5T1/0JYjhHnbB7WkSSRx5msPYUCe+iRfb8xik0
/ZqpGksnbiONfm6arPkTLXQO9rEOhHnNom5cbgkSuMwXYHaZwdLn40ZjhxxruKkBDT5XP2sfWph4
Z1RVZh9pKbMMbMUappAYrwUrDyV1BkN3x2TVaw01iDkMjMT8J+UzH25gIVDcaFjXQf7LnPxnNOQu
Li+a2S/iXeSHovrBACkPHuAeXnr3sw8dBT7y4FKa/aVuq8UNAnOebyQb4vFGN3VNvogQuL9fPJAa
r2MHZLzsnsjF06dy6JtjTJZHOL57wVFE7ugkpM9i9KmXV9OLyqpSP2aGR9ndRKQu76FhciM4S0Ci
gomtlw7Yl8GJyhiJorgHedLMnfqfs9bt/DXyhlo9ERGXkT4E0hviJM6ajD3BxqXjsJBATySQ2hbj
Q1UZ3J/saTfyge3Gxuk9MBiIu7xCnK/4Hk7fBFCWAoDdLwXpn1kdLWHKWKAoLl2C1z6GQ/6uMNg3
I14y7YDgLodhkKcmrnMnqbKFlLdjNGfuMaRqdG7xRqnE0dM6Gx8K5DXD4KoonJHvGZVmp3DZ6v2U
NcM7CU4CkV/Vu//j7Mua49atdf9Kar8zBwQxkFVn54HseVBraMmSX1iyLJPgBJLgAOLX36+d3HMS
3+zkVmpXcbstqd3iAKy1vgnQXlXsDJva8NoVUNmhSOVjgFUfA29b+SdNGYFxs+qeccLbDx5ltQP1
kiy2fkboEUNwvBu94j6qwL2BE3udTvW8qRbRpq+6ho/oHLdhNkWnCI1EhFz5wstBAUGixqxZTBXy
Y46hKLS3CZBgX+4sy7PwNBYOlLIQWeYuyeawCE6ta+q9RRhP+YKRtbbNjXm2sC1Al3D+Rm0g04N3
W1NWQ9N4PBl9LxCbGTFK2apWUXerNotQEvigpYA6YzEPSn3Uzo/UHTKTJ70HiOvsfTuGYBvGmocw
5fLS1qfPrSZhcLU5bte7BuOm8tgS2J7ceVNfTQh4acwA8llW2jQ/m36axatq2rE7Za5DImBgJzkc
MadCINja45Wu1hVup+F7NfQUFbGcoh6hlHp2Xr9LcU4aUsZSYe+DZRBMGB2cFNw7rG/ztxHUzekb
ympJpqQHgZ7FFbbjOc6rbKhW8IpPTTJ004RQqqoZizjALXWSAc7outairH6MS1FmD34fenQHNRmF
aZs2hLPr0igCBTDCudQqC+sy+F4I+Hc9awd5sIkHDzfFjzzPrfcDb9GCcdAbT9pt3wi3vHu9g0Me
splF9QhkOvXvRFEHZM+pg23+EKiRfO1LJFPjqqk+DYe4L3g4OCwow5gXifEiEp0nWF8VifUgkqeJ
GzJrHjPC2uwrsnRKATiqJg0za7koRsuY1izDftEGVb2XKMnch9f4U/YDlhlt9yZHuEtve49C6xu3
S9HrL6qLSHhg4cj6CkbaKmj6xA+C2u6KIPQyA1Z/WuWvQ46u18XjGLVg5LUcl+oeNQ1h3wgkNvqp
mhoewtuw1mhxZqAC8oDkaCo3fZfNs0l68B/HGhZuRe4pJBUg9eY96+xoDsifm8TJstI3Zw53tPJb
I8IInYOaA9MfS6+fAB46FNDZV+bDOuMa6iIbTl5V1N5zSUOWlmByFmWQhKLm9AtKzFCuQznYHBgC
mA3hdqm9OmvjMUtJW8fcSOvtVDcRvcN8BxHaiZeKbF77QMfEFVaieRbEKdyRqm1mtfCObQ15WLpD
iEPtNn6VOpLwosrT+9EGQVOdZAnBO409V1P6NpRZFzxCAu+zcTXpIah3PbjG2F2HBpkb16AcMJYd
FgRC9HE069a+hZU0uHlGtcwg51dpYf3VTAKbrW/bsviQsJGGJ+KoSHBEC52yFSUp6IJ2CaIInWNl
s+Y8KlDXW8Dhve++6amA90EIkRtfNyOn6nMObZhiz6+NCvCBg7Q65qhp/J2LyuVZgC2IPKZJ5UI9
I/GdUDxLUTDD3sPNwQg2vISVHCIlZD48TIwR89z7Qeq/hp6iLVgPLmS4p/xZ5DMeDGz82abCcIFu
3RT2y1sT+hjQsKAkWbAWqM57rCaTWCRUNVYueGXG0fp9QovISKxxYKWQxON2MD7mE2RhcDhLFyu+
6BS37CEF84Pc+bhDELUzj7rUMWjvHnsqm0HjpjS6n+sYi3XbfA+pmQoQv/IMvWisIxMNeZKn0vhf
+8JH5DLuewvjlHge2ps7XxsEabcHJFjTb0WhaTrEiMzFUxzrMNf9FA91QecVbamjqxn+utND6xVy
DuOJg4uwGm9b32OKmzg8qSbEjth2ki4HkRHSfBbNWPYXrsUyBusOxoNTh/7Y1uJpLGH7i364w6z+
Syng+BWXxejco5rBcLxzRbZEV8Ray+hNcOttG4ZK8C1TVMwvbkLjua77sPCudNDpnGQVAipFPBmE
2iWoNyv50pVFL16WMM/da4cBS6dWRcqEb2OUl4F3pHAXoB9mmWCT4mss9kluEfkmEKOZejqPU5wu
b+0YgUMx4v5Ed4pqMqU7DloUxjk5WWbIS2go2LVoCHKT495R1EIIbNFFsaMDUI9zlAUwpt/5SBlt
doEqsuni91S4JGxk35o4KNq+vaaY+dBmG1l/HnBbschkB3jpkSk2NWnDjcsi2SGlDNNec2zHodCv
ua2H7K61YlEPChokZMV4kT8j5DhV0RGa4aw/txgzt0mf9s5H3TZzqhFVnZPxRYXY0uv4NpBIV77r
ummD+W6zElHDmzYZDNLjz25QA9lFqNi7ehNZU3PQ8TKfKhYLgAkOy3RbADqKe2xJ3q7ssJHusPEX
1UV4NYmug1xqBdabvN2AGevNRvlwl1pBmT1M65Cn03vdD1VxyXLwatehF1XZtEbiW8bg92K42xRT
y6M4jbqwurPZkhXPwpHAPzG8qbufG5SnyZTX3l3RMQoWK4EH1h2zaE54nJMswrXWI/rYKkYNx/lz
ieFivcVKXRzDKevzd6GmcNnX+J701cxidls1euN4Rzzr9BtD8Rmt8hSZlV/RQZQmIWGXRnccjNzx
7EHNlj73jeeGTc7cqDaeiEz4BbcEbCUiMDLyOma0g5Wdl8MlB+eLgiZ06SWoJ9g2hBcER8n8Zf5R
em0YPPesqOnOGG2QWYy5eJR/aRF/5b4pCWvVt0hZzQ9hGPZAuHRh2iFMJq71fFx8FTZ3vJxHHyYn
TZPDNlUVMLcD/aSDBMNHFp1VaIZya+5LMbJivTQyB1G5KAsVwdoWseIr7qoFZHpPM+T3rD3mmvnq
ZYGmd1GQz2UB3IvDVzMBIzlP93WAVeHFaM8i1x5en2jESO9DyJdEopnFRxMSOM3BUp9R9pWB7a0e
WeBN3lvHq6W7R1lcl2t8E6/uZQYNPXxvHWqvF5g9zOlGaS+fiqSKGt8dDQw7PBIvvDAymZdlmjAk
rnX7koL871+zumtQpEB7Zu9LIiYB5+RCtessL7PdTDJdVuucVlKh/qnKEQ7/TLiDQREwX6ayI/Nm
ljXoq7SLwnRb+khyDeI8KPn4Ok3Whk8h4mLDfa6AtBy6zsfHjeUMLMHFjk92PLToQlA0KiVTETfF
QLt9aUla3kOxUlZq7adaBfdk0XVBUMD4Vm8wWBXqUMMMy+zJTJqgg4N/OXVnBQ2g3Pg8lOKka4Rx
VHE6Rrynqygn3KwgTZatF+tSGLVVuSYZVILStUh4TCeTqFk2ReLVCIPGFMSrkaclojxcd5HREyZn
WQBVUQxLiomDOeFVCttXNipUEiuseY3HboHpDWZEJvdyAsNWrV3t73vdhWm1ksIvUJIXYKRQlqD2
KfkDbsDI/2L6Ba4xD2Gw4DIkDHDzcAiigqOiqasWbwtPsYxg0KWEkmLlCx55HSDvKVLZqs0dfu0V
QeE7pMiHqcPws5nqHGl4laWNO+Asae8KgyBLH1JT2OCyhHCM+Agd6/JXzaOIX2SP/+q4altfnBYq
SIQGTQ85LAmpCwmgq6lMp5hjAirhK6MbjOdMhCCyR95WFO4u+YQK7JoFXsau0C3Q6aHxWhI8LHXX
OaiFBe2wD5cKa1OPUQaWaYst72qaFAVvrot6QZJnZh00jAgEi076xsxcEiQ4cbBUvGmSgVyRBXIc
GF0MdD7xGnO001zCuuCJkSy8jWpuNHB4Qvd9k1QOysI762A0kGivS7Nr24Z1j6hnS/wmKVOSic00
ejQ4QBVMWyQ2BoH70njIbD71JrQpeAWZxpIvWqNVnFtiC9zY1Mj0yzgM+bXzK1dPSTCgKerjemKK
vi95M5UP0ByPVQJGI1FkDUH/RAW0HbMbUVWGvg9pOVX11G8VksaRsggv7py/ZEV9m1O0dOLXfDFp
v8WSOcprh9lC1a9L7jG49YDz0p8bY6b6HlGkyK7w/YtoG329oULht3EJw7Xr5sydcuFasuln1NIX
0dVTtPfZUv5AzShuKqeU6Qt6yzl6qrKIkMPMMz4cStm5/syh1ckQBGNRgHZl6UUHT4RUnrFMsUok
4dBQH5279brBrCg07aNadSKYnEtMuXDVrubJR3m50aScHE0seqtugLHNQOWwN2PRamx1GYwLGxjd
zNzQGHHMpPgUJZPkB7xHaJTiMQt8/6Np8VGTCSmv47FieeN9iaZ+ct/DBd3PWtimWE4mmEOcW+Rl
mf65BA+3eEYSRqOecMq85TpN9dLXwFKwp725NiiDj7wejGzwjDcoNUrT1Pmxm2DkvNbB2KDflmqk
QFlUNMPELiahQI8DDhP3yYeuooAftOCFdwnRoWF2AoumBY43SGsaw4vOtMWgLtTALlKUEeQznOHV
vE89Xy6PU6/MYewD8RkuMB47VKi5zbpxabr1nZ7q7zPWLsTiqEnB8ZIUiPRuZTGssH+SQyf6gH5Y
Jpb0O/aauX6jC2ImYiabge1HN1k41aJ68nDzQVzjVsSrIvFBCvQY+JTCcv97SxpTfmUVCRcs6KPR
ZyXnCHgZHzIf4MOsMhas07LBcywyjdQn7Dfh8jpkXKYSqJqbkDeAnCoGkCgCc4GOMcMwhr4WC8Ys
txVAfMporjEbC6ajrzBXQhM9Te1e6GKevnMfhKFTDvVp9VYPUIo18W3nk0npsyH6trCM8qeOqaFn
cN8dSNvFcDJve8xbONKoOMb8fPFQXrNIh98hn6j4xkaFq6MExuES8XVjoX0F11aCp55Ad1YXBvPv
cax6yMSMEJhfVmNVVsnYiQhxTR16numbRfg4xpzpPA0puqseoXs2Disu5iXWXZoXfTz5QKPLdQub
K1DauBVAeOPO4VTB5g0DjC6IGwz2xJy0Q4PGKvGpny56Jco84l/1OObdv3Ou+0mo+2coyy9A8CiG
FnT2UG74XNhdh0HTHZpvCgspDAXPvHfhLkRpj3GICeLMGegm/MGg6jJoycG4TY+8hUOwcrfu/l+D
Wf4f4N+/Ojl4TlbjOAH8HAEgtDElwfgZQSVVxYFqayRkexGVawd3iteugptubJoKkaEeRwNwaEsP
w7RoZkWbwGJeftgW8seb1fl/KDsnvxpCBCPxGPjlcpNOpc1WHMXnGI+exkf712fgj07AL2wSzGtr
xKZxsZHEl6i2OcZxCKEknXcYsMG3/5GimvxqBeEkZV2jGd+wNPcT6AzcyovGf+dI9s8ZW+TXYKRK
p1VULynf1OxQ6UeONUiKa6V/wHzoP6PFyF8AVjgV5j4UDmJj+xuRIY1lQP8du/UPcGz5C6Sa64U2
Qkp8fEQ8x+hKaCzD9vVfX+A/evNf2CMTirCq8Epc4MpibDI/a1n8Z3JTIn/BTdOgh52/wmo2Y6JE
vpsAeUVHK2Vp7gjx2b8LevujX+GXhUNYz+uyDFn1UV65l5n3M4zJxn+n/P0jkP9XawfVsqkDHYxt
pqGevxXc9G2ifIuBbDsgPiKLgeG585wy9aUnHYFVPKo9BNcCMyrXgddhhl+M6V3WKP4EfVz7UZkI
1io6q9L7rvCEPpSNDECJdgSZiLFAHs7817vyv/5B+2f+8t94/aHbpVdZPvzy8i/bT333Xn+a/779
1P9811/+8SV+6G9vunof3v/hxbpBe788jJ/98vhpgP/9/OeyT337zv/fL/7p8+e7XJf28/ffPjTM
SG/vlind/Pa3L+2///4bvckI/+vv3/9vX7z9Ar//9lz276r5/H9+4vPdDL//xsifKQGKQ4ADBBRz
NSxl8+ftK5T+GRkk8M4IQ0alDBhuoEb3Q/77b5z+OZAcuaaEwoyCgQLy25+MHm9fYuzPQcgpRa0V
BCLy8dn+7ye7/+u29dczjTPxt9d/QvrOvVbNYH7/7R8JGJJwvAsDRwsiFhYFwAT/kR7RTX0aQTrT
ANeFI41HPzrd38Ojb32rg/7upPyTfwq6xZ8Crf/dSyXlJISRD+c+HO98uPvfHpm/5xn6fldVXE0r
0SjzgFzUNR1o+CBzNPlhnhmgZ8UQh2RBnrapHMwUufcSOZYeG+TdbGw4YSrfsP6hD75DOlHChRVj
qzA3+T0Kpvy+ClKxEsG4n1v0Ui10Lueg8i5UzeTSoDvZgEdAd2Pj1y+kOKQTVD0EkWLxjHHTCZD0
3w4Rhv8UaSa7oCX0pW1MkmFasG9m6VYofcJDWi8a1LkiWhkOiX/hvfW5KO79fviBSBubuLkvt6iD
st0CjB4KTvLMZK13c5qjZhlJex5LGYCHVOYHYP92w0R15EC6r/D3FEcEFUXA/me36yRA3wmFxc7C
ZzKZdOc/liYlMLDfAg6DkptN6ND9wjyUVXXOpHYnN2kChXcx7+B6WT4Qxu59ZB4fLS7PymSyRjU8
03v4X4ANwhcYWZWRPTi0rwf/dsgBLh9Adqw8SKG9PUbT5gIEutrTGex85ey85X07HkowvNLyJB2h
ELV7T4I27NT4Y7TrefNsxwn2CgWvE1Qge9h6Vlt/ptfGluSp7hlfeU+RT71njIb9p3Hte4MGs+R5
kij8QjuPJwFm+x7Lm9wtNWD2Bc0kPEefGieQPZO5YesRcvV7zIYJJOdRdvKtJCdDSIDMGqxosszG
Na3VbtK5u29pnyac0XkXWt9cC30agKQ+eSjTWmQExQVmsnCEwOzRmOatiFBZl2M4Hn3itXEXid08
zfOjmcv2cS4msYPYHX5R7WHsUvTQeND2ALzQ6pfsZBRptiDDybuu5YeOuHaHSXkQa1T217bLxb3P
IF5qjnPU1ReD0ellKBZ5adGNxoLP+WZGBukxEwE5RqAD7Mqe7ZFoON//PKBEP4yqQVP2P3+lpsBf
AYVnMXhIYBLSZnluC7jgA3FVr/gXVrIL9A645IfV4HzQxdyFWY/6ddjX4P6sAKBHsZ+HT0bpD1aC
TRdh2rMWvo4ukN0VO+Qn4NEr0SeNQSDvRs5HBHOHX7n0zihzl9e08z6LTlW7olr4SuoKPISuhrS4
bDjwICD+Peqp01SVZ3jdRrvQWHEcxmvmSnWCl746sTEgG98Wz3mYPnlVNr/AljQG/2NYsYUMK6JQ
jq/osgQbPB/oNzT39zN4R3EQRsuDMsvyUOcOgfazH3d2oGewOjB5AxI8DjO4bnoq116GgjQPJ3uY
pvReACw/pA3suzvZb0KH1mYJij231ROU1zYB/vQGIA/dWMa2EJsuse8UGKHcS+xSTjvCyh/9MO5Y
5RdxPZbDPTr9cpPX5LE2HVlldpVbv4wN4Bw4AQFX1ENiijSFyzk99rn51nm1WutyfiI+uoYIyQXb
KXQbDQxII0H3zfcyPPVTV8a24+4+6My1lkG3oTTgias9+wRa304JU7yW4QrKL28FQHc4KGAxf3f4
+XcFxkIr7NQZ9JOM7JFnuaxB+NKPNkKeG4LQ4lJBtdvItDjpUX3i932oJlIeJ+S/rYpu3oiudKuu
1NVmiqJi085L/9BW2bFvArW3pf8E3Dy/Dnm9xcpjtkFpppWVQXDfM3KimIoYJH7E0LQjKkDrAbiX
b04zTc2JOS2BWG/NjP83tSf+eggKDDycsWuXNsWaToI+11j07Mi+TGgmdzbir5kOC0zxPLEmUyjf
m3Cx666C20o4O7Auwrbbt3P3GDJb3MnRF4ke0mwD24TlkXPwG9tuWufpFB0zOXdPPisuZkzVnfNk
hjza8TQvMkoKY9/hUcO3DYaK6FYjspboagFasP5U1cML7JfmdZEVEah+3XQcpOKY2MgBYVqYZML9
P3/W07APchO9lVmLjc+xTVhKvdOm+RJyH5wRFkBuPDX9KQUfaoCE7KQxcDh7pHyAoUy+j4bGnTPF
r0s+zgePS3ofSZ4npaNIK7yt6chLovcObMQtKsFNrWgyOf4BCs/0wse5Pk6WqMSXbn6Bra2G2J+w
VVXlGgFylb/PIaCvKK2uKuuHHcNDsw0yMj5TjukXyF0fYe3yuIYN4pNGVbsGWeIwpqk9dXSI1inQ
gSvCfWaMaRj7sABVeGrtj1sOdIdCEvMV+9HP9iv2NX6tnHBbVgGRqX3MkUgGJFiD2RKlVfgSFgyZ
9W3lPS1ItVuDfQAExTHspo1kGGcb/9gYkiespm+1VBC6aFvEFs/c3WT94ktndVxx14Pky8djGubN
3gOOsxkg5n+fR/D4a//rNATLyk+7E2bvxUZzPT7XFqIzNatu/fMl0SLcAmm60dVCwFdV+fDzMAe6
XM/oGhMZVnB3oq2NQaPvzvXt4G6gj5h9RIoFmb9th/phoWcKbT9tg+xsWY9QnT5qzwLLW+2P5Vef
VhrLAgzThb98SF7Isy92nC7sDAU6P//8k5psdaZqT7DAgKWQHukysrsuaNO41LTdzzDtT6ra+Ica
tLiVi8S46nzj3UfcXxHZ8KegrhNj/WCtGMmf3Dz656Jo7uF6e2e7SD0KuFzuwV77IsFl+N6m7pD6
pXip8ywujfc6g/SwTk2lz6xohqRQJdllVpk19slk4SbYW0D0GGzB7bayDd+EDdx04OtFMeFeYmXr
6aA17C0jP4CfAlRzII+a9qJ5fXARNKuZQTbwgrMNnHiT62GlvHJQcW32XCGwPAa8shedyHcMk7ct
3slham38JzItZtManxyDvhtOdGZy3XsOEXphRVfgeekY7DP+CQ5j6wACZfVlzImF1S8OsihfpoDi
OfV9IEQAMs/TSMPzYHtzLu1Rpdgee7/tD0JM3Re4ooDoWQdwX5+/atmARROUuA95ucENqY9eqkAz
uh3U2ABhZ0hvogva2bEYOzx5XfWA7MDxkAvx8fNVzcoHV9j0ZF1HY8J8+ZUqe2/yHPzWmb+MTdCv
NGb8d0VURgfe+XqFHKdD1UbjE9iEmE1ODf1WgSGY1q3/Y2TzKWWy2ubDyLe6k2GMUNDu6vkNZq/I
FrzkYRltu1CGhyj0wFwchFpp+L08APSzMU5R8M20811RIDSj7juVOI+JO5c17wHGwlsyTXMC9iQ7
p4YEZ1lNGpbV/h2ZHXhLc5C/DJECus5Zk8BcYX70w3IvfDKtNJfBhQUNGHakHg6uFOQUkFBvPNMu
dyKvX0cjYInJJjBH8YPFYhA9BTL4qm+DxMc9ehUw1T24NsVqInL9ZPpvqsmqSwWL/K2tcJcFOMOX
24m92A5AcRi0SLUCleHk5cyeXL98xVPcbp0M9Z45eaowuFupxs7r+bZPzQU5S7aEewuK+vnnYQHv
A1UBxAV5V+7qeTh4eTRffE+4hz4r18OCjM+G8fKFLbhJgS8fMg0Hu8gJD493hiVt4YC6sV+tgT5O
ZxLl+RFMNL0GUvcVSFqU0LwvLmXH70LMhVYwHGEXHvB12IztARdTAQDeajiS77qwF+slC/o984dv
yBdYLuCa3CvHoyc6PMLrfjz0hsHnGwKxkbfLD3wL5hC9+uYj4SMOJyofqyknmxyKiGMOqkCMQbFZ
EdH0eDwMcGHlL4c0q/W+GsGzrDNMoQ3nWZIjAgB4rwk2WZ32m6Kq1TnIhx8M/MQLGqI4BbfxHGJc
cGlF11ya26Hm9kJtuBz+96/yqOqx5tpVxnt2aFLFDq7vQR310CjRXqA8xaGlJFt7QeqtVM/mI1hV
CCOrquwVglFkuBffs3ysH/Pavy8bT70Gt3poyHF1xgxoNg3O4DNbtGjlqkdawsY0tN0suhXYZFAf
DH3OH+s62yw0Q/QZY/4TMg5BXl66+fNVGfetz4fqocFU+gAguVuFpepfW61Bjh1ddoK7ltmKtoaD
FzJgkpwgESrDJduotktvwmiXMNuZl95jyaiDCnEMMNe3wUDBEt0hkWC5hFNgL9hroHcG3QOE0c6h
qMwcbJfxAAAInx779oqCNoyRi4AF0UhyV46tTgLWztvRtG6V0asARgff0Fmc2zkHJ4TA/CYuu664
0XoC1L8oBYgtr0sILgsM7EWiwLzdN0yMybSk0bEtx2+TBIZza51TLGQQIh2ET8lnXeVbn1XzN6bB
luITzN1L3B2bhudqFaaD95g3lQ82DXUPc8VhRaiAhGVlyshuDInaTClVFwQ7yBhhbi4Ow8bt/KIf
74rFT9G6O/jGGz+HS54F0r484Jlil1oXMSbU8hSkBXybFHtt55LGCrTeNZ98dTRgvWyrKD8AGymO
I/WPvVyeKjNP8DcGOwWctOAg6W2/IOyezEY/YizAtl4Z5CDRswR8v3zrAcOL5bSsKySU36lxLB90
z7FFSAZUquZwglf8MA5heATJMEdtmr7xIq3fHajRWNy+Y7PCe4bjwWXM7qH1BJHc+airmioptUKk
FKK24sbvgjXJ1B4wDUqdVo3gsPXVXZ9F00FmontGqM8O3e0t3bQPVm1bLRBhLl4MVtTy3M0lUq6r
xu19WVdrNqg2FiAr7BCTvBLuHamTLmkIfzGSPTW9sCv06B6olmCtgzUak6mHBkvfBFu6ksmYea8T
h61MRUgil5Ci8QtykM3BpNY/bNB/CTuRJrZEJwmcLilGkqHPyr6DcvKAFgacsh6Lgb7z+Kk2BkTF
81AONQLRcp3MkbTJBB/r1Tx3XkyLccN7KMRaVsZQNPjrlrIvcEg7BBgBbcGgrZJegAorsVLvMEp5
hl2dBAJ5ATbuYlG90EGgfge5NelSB4gFfxCDfBYqsDFMPJEaPPgPEJidfJcucQ0gP07LeauFf0mx
VsXavzpfYNkAlI38gtgUE+q0fHkb74J0BoZenWvJ13UYXcC5+6SNSjdg+LRYEcH0J0O4X0boDUCZ
lEnP3hGBXSYdYXliQdCIi4ocgiBP1ykt7yzkU3sQOXrox5NuCWpAmZCEmCqWeppWeV+3cY1LVcxA
RYpZuDgYCmz05SpQntst/TfDCc6gA8wPCtxqETVooxV5bV31pMBjTEwGGC2wmI3Ilq6MuRuqKjrS
kV6E1Xbl3HgKwO9b3XLdMQBAygZrEKhczWkTV6jukho7Tdxi5hGT27WIMC42bb8ZSgpBnNdi7Pvz
wCLVHvTcR3ver6XjFiIKUI29ltZrI9uTNdHzQioswZN8n1vxiACRN2/ExWxhkwTTtVPpMptUpD/U
bbasB57eK0tf6A0eBwC1R9IRSOFkPKTob2/0o2nTet0GzDy9WtrCSzRUzsP3flDvoBlOwK3750LN
l9DKa1SOT7PPScyiDioxAsLICm3Pu+ALJopSJajvseA7vrcWGgwG68Ck7oI9jAOKHWRYAF/tbkF/
FPccMVGyDF8lxilxVv0YurBBbY1YHvtUzd0GI7I9bLof5677PySdx5LbyBJFvwgRcIUCtrB0TbKt
pN4gWqbhvcfXv8N5G4VGMzGSSKAq8+a9Jz/3zL4xxn4G3P3qUNxd+tG8LEnO8aCci7HFjDxeMDIV
EBeVVzGx0myQX6Jd/mJJ/DBLjJx9+m8dk381TwzT0+Wqa1vvOXp6QMkPFhoUHO0VdiejZLNrxrhG
282g75s3q+HESm1ReHqs5me1eRAsWuM9nfEIEWjsA03lC7Tw+nu6yTBMSQhllQzrcVOcE0O/lS0b
tW1OBfUxo8f41vJPEybEsXkttt+S6I/bl0SzuYt4gYlPRqvJR1sZ++silsDK29jr17j24qHf/ZLc
pWt2v4lMQXDt5TdOqCes6ydpO29oFCrpUlzdqZpP3tKyzYe7iEAiEdHN+HK0svK1Mv2zPzYbTXXy
vayW6eEOGD1K/Z2lK/6AhYkICgpNX/7CTsTJkqY/bJVgej4/3KfM42MWTvmJ8zynzlcRO1M4DBJQ
nmJGGw4MdWf03OC3dPPM/rnv1uuekTVQmtzHrv65TGE3p7M/tUTFilz7aslDXjHrvSmqqV/0Vepe
mWToV3IDCvPIweaNC1mMXfeG1XH/9vcC6Z5HMzMCszBfpR5n/sLKJ7ICnY2xa8Ri7YxZoJfmr9nU
f5qssPD3POOLklmY10rsdpYiXByWh7LVpydOBKC7ZWj0eMiLmZwqJt+ybg/NxHBW4mD0k356iXFl
d/WWuTOhH09Y74IgiItV4l9htP96414WvIDr6hyM5Cw2/S+hxwopQbFduYnDtFUXoyKOqE/d9KwO
G1HIzQJ7LjcODay0xSo59ed98QoTMY7lcJ5ia5GKGkjKSxmBKQ5LqKzyiM+940CotgPBo+dynTlr
AET4eVn7qMjNDUOWv61xfNTVTj9jqx0CvXMcL9lUMDXzG+5D/bQznnAb3JlRkUdUunRA+qlx5icC
vvtrhtfeHReHhF3XfjosW7C0WLjMlFOudD4ohsCD27BNEGV3sY/WQkEq8bwqkHwAA0yeaVG4Nmv/
ORlPKFI0ccLgk+5Uy4vNMbKrDt/aLKSrLHOKp2bu/Ga10fIwL/nwommbRrxhc7pj7tYzv6g+YGo4
Ydzbz0oKN2ieNjPcMVmHm1aqB0XgZ0/mP2q56xd768S9z34YzHGOvEQHzC5Y4A1nZ5MYeeWhif1V
YMmzKdpOjbn8ig2VFv2xXDsR7Rrix7OJSojrY5eLt6bDfOvVefTBNbLyC8UsUhwM8Imog1LWVTAm
xVXdbGB1cvAmtbnNfUiK85QNZJpN8KDzUrqa0X+P+vzG8shrIrlZqPL/peXyD/fg6HG5WB4zi9cp
rU5tPySeSg7SZWtK4lIM47YfiUWLJZQWb3W/gvsyB2Vzd/2rx+146ZYXTFn/nNH8tmzzuV23bz0D
U6FYUjyYt5dettpFKDV60b4BMVqVPbDX3vKdTT9bfdVQkE3Pg5Id8WFO7qLI+FohfHm2usLgF+YX
20/qECejv+hYhta93iMi4W5dIyivlqKFTHtKN1VIWPctm16ABvqGTbJOrRedOGkVwXm5oLNrLp0w
scUkkUGyx5iLN8admROZezG4c2FUwa5jJ5yqvOYpy9uwLeuAQMtXnKu9T3bpK6YedjHFHMxhck6j
U/Vuizic5gCTxw4xd8SE6ibz8jxLdtMuve5VqF8Ha0TKnmj3Wo9MJqf5mtthnbJ2MdbkG48iRkbb
a5IKR96ucOQUQnfrvjrwUMcHLR1vdVwQcJRTk9+N5ZHZM3M1/P8vJlWiX/WF9AsKye5Qfuh1GS61
PvjDXq3nfTKGSI8V59ZhW/XrIj3TyjPPIXoWJHK4sAzJjQkrnDQo/Ph1DC4BfYEms2j3zph/qXYR
qZ0wf7RVnnubjmyZaFP/Q6GRue17fEitYeLlX7STuY/bk7Opx3VKmidqWLbJPDw6GIZupa23XqUP
v5nUxL5ej6EqrIKkWvo7L+Nna803F/7hx7jVZ4KfJ3tV+19LZWAQq+TReXzpyF/uPuhOWBevqbOl
x42ECYpRmz5b5CSJC32IvCOpRlUUiOVbU38Uehb0CLO+ldBhz1viz6v1VRVbtI+o4uMYlwFhBlae
K+44dfo1Q0siCzK/sIbW8XdtaPz1sSRdzCicqFBqpD5+r2FzHF9JL0Q5xhNT3vFklnjIM8uncUMC
K3U7gPBB/S4r0gwLZ2JfndNO5NTmsQxAZhCgG3OfvlV3J/1hNMr0m1ElT6lOYKRjjTkF1XYYtbI4
GGi8biwy9VxKbLW9sZbesi/D27BokMzrO6CB5SnLneos6vUgNnazKLVaRiOtl2dNkniNQ/Uep5LI
a1pfdgIqrmL2lGTm+pGnNG1l3DZnwIrkDlR7DikvsYZVDIqWImbnQ07oukofYeqVMZvTBVPzuBON
OsAcEvLfTX4tZnkbULlvLA7w4wI4dAYc/bhq71O7z2jgC+fow841p2xG4Nl/HRh/fEkNmTonkXFS
N5povUzDuHK+iI4r0cJSVzcdOy3qDfnXHDC3z7DWA1EL9QYzMtJFNbxKZxtejY1R4Zat2vG/fyQn
TYo6X34R7Q7aUYpHaU/9ttrP9HCh3JSvjGHm86CaPwvEoDVGsoWB/IQ9v8Bee7UtRkOxFhmz8WSX
k3XSsEZ7yEiETGpAutN2YmmkwCBWGv5gc4squloeSaH4+DGDnTTya6NvmDMk4zGkYwYU/bUiMIVL
bzlavYN/Lm0Lf2gM/fIH0tJ07TLdH22UV1XA/zGTNf2oZzPSZ1u5lFn1lNgk1i2+R5c1ENqTQKjF
dWJ6zH9XdzTa+tmoLc+wGNCQtVfJxKQVXd+4kwvdosLp5GtqrK2vs9PlZJsqh9/IZHKfmJ/SRFR1
XHpZll1Nc6a/njuTA7BuaCw3+4y7hLBO3qLSMVyPhLP8nIQ1vRA5p2bA5kfeMIuU1RLnVs92zOxL
e7WpwhnqPddtXZ7ziVhQ5mSwXNQm9/qayGS1KIwQqInv67qmdy0ZfoIxkIHeJpnHOCzQSCv+kul2
z2iMOYZ7edIU3VN4EUJV3tN68fn/fozQpDxF0W9ZVX7OkkNHdIANRFcox0pVg23h+sjH66gwkGZ9
pmf9yfHfBtPSb2/p0A+skX04zK18vy2yYPqtEiewDJrJNPHGdh4OI0uA/fUk1qH0NiVzl+Hm8N0/
SQJXXm20Sqj29XlfOryBk0Kzl3JZta14dZJ09Surc+WOg1AtSgY19qfOUNyR2omwKGdYY3kqZHKv
TZQCY2S/h9kav3Xm1p4njQwxbzKn6oYYiy/6NDfxrc/EHPSgOtw1KY6jwDtc20obxs17YWDvJFW6
XlbmvS+Qjo51B6fVqrCnqmqHPF9vwTrOt8SZ9CDdxRZ2VpFfh9goQ3ZljlSk9dHZm+vubGGhyd9z
ws4Ee1lNf1PCdWdsTfLrO+nqCisHMaTGIKI1rk51NeyN79YwMyjobMfYeibEJTrDsm/jmafV34C5
hxYdvLc2KTKtdOiDh+GTzGLrobxJD878dm02lotT+gh0S5B3mCutxwguy4vnTumT65yP6EG75RJo
ctaYpnL+DYPhZG3zp1ILt1IV+2qSVbmRqA/AILDuvtTccVOWMLWbzh2J8tT2DR+7HbEfhiae0HfL
I9rh+gimQb/CO0NFhfbn9Y/vWLfBB+e5c67qKXY1KKvUxPUYpO7CuPOa9M0DtGPybFmzccrGcnY3
aQ8hC8R+cPPl5MG4lEjkRTHBXWoO5a/I094rZkf4Vlac5Wa9y7b1DTnrN5gaEWHMJEo3c/Q6HVfq
wwEsH0ri7KTrbUTqZhKF5zQhMKULOjag4WpT/NjLG9kSbOMWg4UiV06QAlS/SuGWc918J44eVguz
xdn0ck3dwlnvfQey7t3Mt5AgjLrz/3RFW2ElwS2hVjS6DcR5GSuWt3SUWL3QiGDHSxFqdSVd6sjW
b4rkvlQ8O/Halm9bSX7c2JnryBjthFGSu2ebfbVErHp520PgVJGRFawifxuEpr3kqNoY3EFqyRvo
EZv9lE9GeWmXuApgDmgB8dXJ3Vs9Yl+FcuRQ/BO3yU8QE/QMXFo+IIPGb7XNZOLGkM7qxJeGqV1b
iIdkbKMLH8yFAO8UQGhNUozN9clxOr50+sNSz/6CH8C5E6dHzBHvqEr7sWBkvK3CvJvSou7T60d/
aml4CvkBo6vmbnU/n7dsUdytzEnsTrMeMuF7MmpTC2WX/rN4dRB+0vognTFY1cqmEl1/ldN21iHs
eQ36aEBYbrvnzRIK2oF4Ic+1THUALke42PfI5w0PlSzbu1DE028JI454F9CTaegtyk7MRknazF43
EPJa1TzKWmd8FgubL5h5xAcgzXDmMsW1sFfdlUr57JJHJqbF/mDV62n4k666PCcUd0Fa4V4x4sw+
gFO61EREmAMaAKCqWTv990MNFiRstumzk2CDGhpcl8H4dMofsgNaxhFax2U3AcUKeo4Abqy8c4X8
V+4Wx8wpJ4X2YtZ9c2Lm06842tNSYYtfoym3WNJm25MUHnNRLCvYbSbBTdya98aov2fZvplVJX7m
NWe66J+t0aInbmIVTVDrIP6VU4BDX3ORq9g7CG/Ztawd0yqfgdEsM7OU9VcLydYYmjo0lOmeJ7aC
T4hlc5ZK7GxHG1mGiYxgUV0ErvTwT4Sa853J4twN5nYWsRFOCLZv7Irr+P7N7tzzVL5qn5lQtkPT
qO9bPG0fUOPZ1WAvL/o+fqq9LC9Ol7KuXFph0aSOn++6CFMjKfG8t5/5kno7Sca79viBoU3vCQ2K
8qbnG5UF5JN+261rMaCFVawOVCY2gFasxmgBceiPNDsCkl9X4FbmvOSAfbQDNdFcrFmEAUpGuySA
3UyZ01NKluu5BDHoG8n+nvANEO23tIsFtyUoJIQTCrDEyzsFGIup2peGWQLkGVVS6MwVxjYN1Adj
1Jk33V9WuZwZjK7n/342MT8NK0f5TTTMOk3TIWv2AUvHPDGQ4mCNS9PxhnEN94lKGaqep2/Kb2H0
4ZaO6UNl80ci3yG9T/Zhb3EbzI5RuvZILryqhXhxxupSVH16Uuz9nyEtncQcSblKTy5qx9TYVLL3
qe/SUM21CpBtYFuopLEujD8m+6wmZXgx+KQxEjo3Etd7lI8/nHXSgd9utCgJ/WQOQeIy4R2gdcsx
EBSsdFWX/KZwAWTVplxHdZvd+QwxwvhJQudYQlH12PtlRAyWrbeaDSYYeZwziPokrLE5ezkAGK9e
FTM0+xq7RZ97ckZ4Q4fn4C8gfsxhUo6jOwnsEIumRk1j725Xrv1bEq+qO3XOQZU8JYQ4Sh871kXq
03o2IXFUQ65ybdnb6DIDZ2o5gYAjNaMOCuCRqTlaBNxF1ST0OPV21Ob019ZYROOLViUTrH3MlNFh
y/5MRVnIqsrHM4lTylObqria+o9K0/XXviY/GXdem6VfjVHwk64aDhAI/pVVa1C2EXhW7LCQi3Ko
m+WDXR/liVA7URkALMe+Kg1vJIyT38ocNJCY1Z7vMUM9zOpjVp6J+XOPma104zaufIaayrHnrXMX
q/lj4fHhmaYW48MUvlDHhqcPoIOczaf5DwgCnWHUCctSHRjQ3NzR5q87bdvkOwhhWMRq5jaGTNy9
cFg6aBkcAHl7spj5iRb6R3Oq7aQ47Fbst7pT0TJYWLhOopjWCEBaMXb1FWHW5Ty85dm0uSsMh4O+
5izwrJ8JOcWeasomsHPSe3q6IjUY4AGmfDbdvamna9YVd4B/SQjWnu/V4avTWzLM7f5wOAIqQcAI
mU1/cV2RxWQInrJPwyUf6+7bnEdrlX6LlrtJUPCng9pfDVP+k8te3NR3i2MePA2XbJ0inwAiQprS
sEPmzWEDAzRnQBVs1KLVGpbLbiN2ZOt40KpDnGX2xey7p9pUCZImJ9vgRR5gUhV9fx7MwV93/Im7
uioXTmi6kboYf22mpr7xEUU1mTs3SQnIzWt1MWtsX+zC+2qs0T4jfy8Bg96zrnJG97DYGKot3+sQ
z8cx2/trrjTuThbtSU2HBuHNRBSIJw3vABV+yVw9IAtUoEAaygFUPggDxwnH2s1nmFcTnmlPKXJM
umL264l8lpakL+ylEGG3W3cyXPmlY+6nE23yes1suTBYMmlohUeyJAV1lXAlQYcJLeb25Twblyl9
B54XzAlDx3xlPmOla+m3pXwBK/CACywfJQ78luHM8MKycysQ8J5cMBdP9lj+ynbVDGBugmyqC1KN
fLKk8wKobHdV/wHy3z5mSk/Fj3mucpaXasRtmDfygb9i9eSayuO6F0YEDnvka3vo0OPA9rQGBOas
tAEOxBnK2vqVNU2DpAZM0uYLgsaxgy/hN8Q7169lx2xpjarORKAVXGRrYx+SXL3HUl1PRl7lvjkb
vTcuwyu4sg8SXbxtxjhHrZm4jkgayATMYADifCTx/FNQyPo0vwMCa4HRmQQjqDEnnLerhguVqrDD
paLsN+Z2SHTyexnGySX93/m1tape3FnV1Z6tjyYvfijLIp8fQ7SW64F4phMI02hw5Q5ule32GTPX
j9x4T7rEOeQFeIhxxbiVW1EJXOVaVPKhybFfLelI8pnMxAR5ssrscTg6+BNLxQhp1rNg6cz+uAEv
KRJlI5++NQw+k81ljJ8jpOKz+u8HXlQBl8j+Z6xjFZZi6U8gydgFNvTF9YG/IJAirpREGj4f80MO
zRiAc7vqU5FEcdLdMIwZJ9wk47HQGbYx/j81+QjCKmdp6tifCGde25TwmDrrgVWnT2WOLYaesK0F
hxo5etbktEOXRruOz8fZCGEW7Rg5udN41LCcHFxCsHcWpTllivjOOtLfg7E6V70Z/k52fxedPiOo
McVN8oLjLscaNuhqhqt3Iv1cr3Tnz2JbN2/rNkA+JiVC2RW3dQCnGTNjLrRmd52kTOF0oSWn+U4F
m1RPeTX/mGPGSGuWIqal2Rl/oe2RXN+H5tlylGMh+4GDSf/cHXMGg7M8dSOUO8ZonCV2Nj+BGCH7
qbnz7jAT7SjaFE6GcE6SV5FMXdjnu4Khaon6dS0Q2fT4lNkAFOufWqmbN9toXpq8uZKK9JN8+rsa
mkesA8t5GbuASyhs1Pj3rvGt4Er93LhkXUqGf2LoDxCpjBvdRmg6RRWwILB+dByRrLO7agziSS1r
5s/yYQPJFY6widJ3GxS3JO1Miz8c5EDic1Scg1K0jEhqnlXJnR5khiqwTy+uVunGOX1VhvUHi8vC
uFYU/1jGVXrgbcgCAIKANSt7uw+bPE3DQuoZAkzARKl2rS1T6HO7wSvGBtVZjsAGq+Z1FYlO4cKY
vVWf0YWzaBitlqj8wy+zEyXt0kNtIP/vVbb4xCDyQ1voQCTox5jEQUNUlBxcQ5n6c90QBAbeQCYt
Oc2GUQbziFzAlmW3t8r8UudcWuwwjTkPlxbwq4WGiZvaSYhUxCqDN7NrTkzgXoisP+uTyaWwQ8dJ
xpTjHENBMAFay9Ap3/Gs3ESOz590iupmBlFaCkpv1iA19SIEGOnhAwgoI1pfrVAzRWqRulA2tibK
4VyosxpwgZzXJHGOeq5SFMTKi4lT/ER7PgSL2FdvMrJbCg7Ct1dlCHrIW5HeYoNRH+PFpMl/aNrY
+aZkGDA+/nRjdbQd/hU558heq9gfYTJxUiVfzg7hoWd7spvHrKZMp+ZvxSTeG+RAMWYTDO9oQLJC
Wby4dtSLjZ/L27VJ4+NPyBATF/R66YhrZW6M+QfObTs/Vg0KUr1qt0FnjOVYHbNXuFoMB2cthLL1
lKC6pFL5HDBmMTcbOUfT9KeEzWDZ2uus4CLV40/VsgrUUUCIS5caby3LqKmMlnB/9PhVlikhFqE/
ippq0bgw/9V7sqHGhY+uvWdU5fjTYPUWGf0zbhPVWftTUjbGq9xr9QAWHbkpm/ydEDl27QEBfdt/
WgZZ5QmFKh84BmvqpwHdBVYuf4gGUgC3dCRt8vy9aXvMuzZvb+/6ep4xzKNTjmuQ6/ovqytb11R6
qGL10vosfUfrXcqv0RofRKMaHlbpqXE6RTPcUfeBjoQF2nmSt8knwnLPUrxvTjH8XDeKnGRM+nfL
4aMfyatzz2h48GUePHiyAdSB5jV3mL/020hqvnD8cZfJXWZ9sGuiiobBDDReba+SVRusyIyrZrde
rOfPWVzHdDz1Z8Ewz91yG6nbZPl3otfvvVyGp91hUECY4IRpHkPkyMbQNg50NX+x7N/toGu+mTER
LT/7bcNYbS0UjvwqJhToFpB8uFzleswX+cEjYSP5p3HUdXgPJuxUB8XZ8Ak2Q8bBqn/vepN4MwQ4
X6e+DZvO0ty6w4aoJW2oYgIPAQf8rMHlAkKJyKojwiKt56U1RHIBqLMWV/roO2hQYb2SOTDCYUqz
sOowbilwy/3c/LlbK18RBnN3Nd/WMUs8axMXnZOEgAYT/r0+6lBGT9OqToeOZAc8Laf0uB2yg5Xs
91wOeAVVCp8et/pQUlBjFo+mufrQEvlOOZocHFw+HiSV7wSYEHrK/EjD+DuMjyjfIRipuf61MwgP
d2dnqtMW0ZyyFF2vxZOxE6Ak/lZDPO3fUagVd5rbzlvtwjhIO39dnUL4WfxY4lmPqduUe35N0/5s
gMQQYqhvk7Lc9735bNjt4mYlcky1npYxSVHkGriZscT7iIAajWdtEK8pyaUTYR89ihtCCrgxE5Am
o0DfZ4TXiLwItAcMbsuTS1q34Qzy4YZO1JzQ/54J9p80Bz5qR+4dm4DZc0fj5dxz3MPUXieYV+MF
s9JxMib7oKeLciYWmHtCGAOEo1ickUisM4DCn6apCN8RRZBD2DiJRvzex67y4cy/73hX3lqbywke
FjX5dLYcqZLnMn/Eaw+hxhTXXe7UmJpzm8S/eqL52USQiQSNUm5uss7GzXYX1XrNMxYbqXu/RF2v
vWnIqOE80lrVD6hhbzyvis06Omi+npMBRl2Meni8Ys/muGqXttY8MS+5D1gFw46VNXeRhrUqEfbZ
Y2Xib/HanECH1pwo+yhw9t2vDNMJweyRp6lK/dqPVSB1tKauFMal+yk0jAJZKeWZ+NWfpVD10Jqy
AZpvnYamovwm8L/7fYNGwN7mPRgt1j856B41Q1hFb81IFQt2r+1DgzrvwdUDkaD1B5Jl0zPYc2zg
SAAiiZGl2aTsKbN4BK/jhk+IkFBvW5eBTt5TU0iYWQ0aDkCmW5rJO+wJlDQ7+VuNxyH/o6tMQOy8
/qohlm7TQne3UfWYsf2zSMUv+CNEpewUMsn0sSoF6t5Gi1KYpQdc0nah8jleK5lmLA2jiHGIxpTX
r8L2cRkhZOQ2e07TjuNy6uSKN5vJiJXeHR3NI9Xy37rJfxhXM0VwqlzjaYGsAIbHsWSgjskfKxMy
AibPTT86qd9YuXD3q1ylHdFFPVUJ9SE+66ZN0CucWJzKh0UiwRSkZnwfHbiA3LkzW1pcavDZ043x
nG+CEqzvTiV404Mt9S8nXwNpkN6hNqoU423ZFnoTRDC3qnYKpfXNUHdSLDWAKo0qfjLrF1yEPzoV
4IVhqZoXp+vofwE4Rq9WnTfM/vi8+8Gr6XCC+9i165lBr4sNAANOa3RRM2HB7i7QvuJgTkcAnv19
ZvL5MAPecU/e1JW0oT6N3+paBpKnuGpsb6hoSLAdLN/x/KHrrJhe9nPTTZ9KilV3MrPTAgeN+pK3
Q3TyW8vjw9w2Pyw0C8F76e74iskHgnX0NiIpzMutf0VDH/8fzJHZfL6dGHi1AXmj01KwaldJGPMy
RYzqTgYUOpeWZz4k+vYhty1cHyu/OmQ8PlzcLcahn1cyDwtem6FxTuz9C9YdOku5tsGOcSGAgMUk
jb+z9Sib698kE+6tAH6Q93+HtO38VcfHt2TBimGzjSNzzSLmbfqhH5ojpL7ea58LOf/VJ2sKKmZR
evKJNfbWbRsOrq5G6qjGDgcu9puqFx8pp4Dh5MxztOGHnFE4SoYuFjBZF+MDYxtiimRtcu+xVw5b
JqouAJMK392oB/sqX8XAhmiKbulXDZ6hZadZnLSTUv0eDXaMbEL5TXeLUA65z61ww2M8QOR6TFAM
e/ak81IwuYXIPN6lrbw+vhH2Psjzbsyv4/cEky2kUUe+2PDkApCjrdbPZU75KEDXRoUoSPXvjadm
FF0AoP8ocf0s1R1dcSFEVMDHYCKBh7+weQ/ECyPJNfhl7TPW9q45jwmrEdr5DwI7msMmmkO1RUna
xyGZg+titzpjw+wcb6gqotCDnuwPVxmhDiAseHxnFkqyxsHY6V+YRn0b1nAcJ8AxSNYXBG2cKJLR
CbPDJ3izvOTiaV6Sj2an4HcQMdblRyV2djYkZiDNdACmgZ9BY2bQrUzDDfNqM8kBJhSNg3KsBy5k
I0/XoBtmFLgi/abxQxHBQwO4cZTM2/Ivta5ep1Ez35mntG58NBRFvJGbvBdMJsLS6Xpum+yaGmP7
a8vPLoU/X+iq7zjmCr8ZM3mzO6xlKUNjQ8CTAGn115A9tdla4LPbF5NfYusNq9VWXyMH79Va9to0
8kYKfOVC4BmlxfzdGihSExB6t9NfCYyGbKiI5MRRbba26cNCJGyXmxoParodepDnUMmX/Gw28xTl
c/qEB7A+YGIOK2sdL5kk+JS81jE0FovBbJgqLcoMDzAYUx+dIcMwODdeta1/af+Wg5OjwRb1ctwt
Sq7OoPEoq4YzzFg+DFhVXtZr26EDQIP9gpNpSoxbU2W/6smG6gKc4shzotEcAmZtqgYVt3oyxthm
qDXZbqKO9HWbBvPMsW8gQ19HwR8X1+0nOdijbCgAZnaLMBQDTq22iZslHMN6hdiXWxhI1ilmMIHC
7+Ic6gh2ZhHTU5BL8S/DABPV0NOrFWa4BNMEpKzMHfWhu4w8bx2CM6HE1PRhfXwMcYzsr5j4OOvp
exbQ3PrRNhgAmOJALWRn50ZVRDTUy9+si3XsC84RaBPmHnUMZGHyqPZvcN392RQTZmCc9UXh6L6o
BLWNtI/ovaZnOGZyirfnlZHcpc6SX/Y+w21c2uxOpJL+qjnmRHTuwPlzbDNj6aoPtCtr3p2psI/4
MD8R4zxWY6A+FMbZKHXV7YaCjwgShdsl6pEYGX9vlhDYSBOvIC0uOFoaFzf2CyIPzrZi3MPEUt6p
Q900RRxV1hknpqr8sgQeaduOz/maPaVxl1/A9r7pFi4GGPjQ4MbhDImLcF5lPOw/HnTU/Qmw2V+j
8oXUHsmj2noqyx+srP6C/Wp8gimWyBaSUXCtab41KY2nTJgFCAUSnR2eFg1Zy5JDpNL9P3I1Q9ht
MlxAKGLYGfqgZ2YMcKl432xlwlUjrw4jsuusJqfNwP6utOZrM6gfqTPqkbJU3UkFgMe0ipwWnREB
1Qeh9rPjk/jZxYLmR/YkuFnS0XWt+a6WtyKxqjAr6fopLjNXIyV2A+QPt1T35Bo70VJZqW9nDzTI
OMHMV9osqKV2FGMtffbOom03aQSM61LvOBwUNgejtKtLoKwdGP8JqRC4TBNlOUUV1dJJj/nG1mQ8
jryZL9gZyO7YGU/zZAe5QGWwxOSCUjPoHwn3zSgCnbX0YbFuh2SmJwBZ9XPRh99Ga17VYkcfaOk4
0r1PuKYsD2BjGeZ2/oGD4/HhbeNBqHoSdcoYe0VaLBdcqC8VwbDzmGsHc8ejaaTO8/iI8lHcgKsk
qHOsTO03KPwmRM7PPfURJzYz7alh5McGPU4wriCRVXhK82gEjvSUFfrbMiG+ZcVyHyqtu06IA3sh
o4xa40/MrMDtHXZv8BHCUCOP7eprIg5liTlPTxPIFt1friHiqKVkLJtmnZfBCfEWwYZnSHH+bre1
3wI+/x9H57HkupEF0S9CBAoeW8IQBG17s0G0eQ3vPb5eh1pMxEgz0mM3gaprMk8ui7YGKhEQOwV7
RGevlMpCNT1T8PdtWLp3kf7jUmzzsdPfV8tg0JTz2keynUFwUKx9BBkaQgQTidh8EwDQNMuIKTca
VGa4zEdoLl6PBpaJJaXGdgFRo9APs9lRqj4Q22q7zShif9jaPzXuPtW5xiMktq+U4AU3uj89tsko
XZniD4YsUmhI5JjWGppVC2e7q1mMlzuLs0sym0vUMf/T68obG1M7j5+lrfUh82Y80DHEMcEOco+l
LHF6jX4Y4HZ9WDBPeQYr8So2acL5B/YMOB6KqrY8fdFCs7bfbKyfaVoio0za41qCxWyhv6GTuNos
Vpj+S/nZHmKbSRqNcGl9TKkVnYiBh1i++vdBTiepdKaPqMQiN2b5eVcdVl6M9PCS4oLIcv5oa2G0
nZP8s2L3dkmPCJLCZpcaG7ZfLqZDTNe0i1t5ChdTx4Vri3EH3sAblE13x4wcCiTQtEz64EkNRLWx
rS+2wFALRgOtmC57jb6GVNY8EwBfUQNJx06lObe7yMtR3bsqwwTkJOzBF7XaTTN7H3iK2o1k1CBq
P/Ol0B5MaX0skEC7aNAnXDtukutPRZR8ygND395oDlo8U6E1IrRk7acV26+tCWdbbGunf6MMAJFM
HMTeGnInRjR5iKr1adWs+/l+WNeS7UerHosSbdrCBG3OJsThDAGCTUWgU9sQkze9oaxhcogTylWW
nH3bZt7GpjWYV9dWWBV//ys/NTiZZybqvzwBpqO2xcC/LllpNNEk2uP4ZRr1ETgOcw/Uyw5kSrYE
Wo2BjqdOo8fFpk+3nEXnDbBABY1+R92xnNVc3iN/fdHqwfDApSOwl5dfyZ5ZQUkiBbssvywd79Ik
eIPqPHPjmK1wHjKLI8UEXQP1XHcolc30jEJ6L3RNC6l0MVC33ESyqqdOo8w6S/dWwokl/UZWJeH5
UUc01yaaMntLkX1M0w5YJV+EYOBJsI3D0CSf5KArJsSa2vgL98bwltR83ZC46FOyOK2kPiLMZabK
xs4tUCK3UFZeFKEHPTTHXc1SyOsnpvYdVn8Xb8qymwtqey1BDcqwidbvGX+fzEmXGZ6opfnNMJOr
/b/0N2GdrtNqYTbKfDXPX/s8e0aYhzynzhLHYp/ulKQ175ZCjp0iEeBbYusY1dYP1TSC2q2hwSt7
XqQOt0JnFbdMSsESp9+girmJUGW6bVwpZxT8bGizQ6S0Pxm6mSvDj5GBJ027iWRgJCgEcGRZX3iI
qbWIiMmY5PC7aEHbs7hFFJyCU4m6t67efD2ddWcVIkJngkZOaWPyAzTSMmRkG+YYf7H/kx3IxthR
toXhD4BEQkpRuS2W/MUWy3Tbu56oHOU1aGLt3NUYPJrBIzmBu8oqpr25UDkTH3AwqhfmD9opbhbZ
naVidHJiM7CiJz6L0xcM6+regOXl6Vv7zPGi7eALssIyPyyFlSoR0XUgtCt6qeiCtGerlw3dExWX
jXdV26zKUWzSXYhYUBwo2xBT0sM4uDo1E40f8lxg9WHaFYfGqhevANTsRizaGQHP+1xLIsQ76lFg
KwTcTaA6WRTHUao8FqJR0AMKGVfbo+gjNUWvVxc5DWJtNSJ4SmkCOLtOOiHtTmVz413Ic3/Mm9Nc
0wdgxIdgybBNVRh7sKlngAQVgOQwz5AkzEIRBZeN1RLlSxgD/OecLP8tc4ZJd7WDVUur86YXn6mG
mN5OmjlUWCCtcrOcCFb4GYcN4eOtiVbzLJsmYkzFCoBmm+6gY/lKN+k2iWQ7LHXzwcpoZbz7tySo
kQF4IwHBNw5BTXemvt6vadodwNBvUDSO8vggWig4Ns4CR4/TzjGzqHLrBJN0OvUInVEMbnnpb2AB
Ec8z2W7bQx9tDN1FOjhJOmoeZbzOA7WABhr17EiTwEi8oUN/Ba4tjihdS1lJGKCx1mbHlO6aCvV/
m8dW2NXqdG1nZc+jPR5Wie+3oBS6jd18WKNFP67gQnZq9ZpbwjhSULgJQeJBCcUdsFK/eumICDNL
4uVUAUZhY1dzxU8PUCOksOpVKYRrw4KZ8BsXxn+OhihrefbuiOVudRT0u4et5pxQJN32lwkmTsJI
9Mgk9LbiYgmWNRmdTdn6oG8sRhaJvQT9ygTt3p55E6sjZxjlElmeiqC6Hv8owbcjdlT5iMvkOxdZ
7ncbUqJdgYnPsRhEwcPtpCP7JjbYNqgJiDifgDHNI8LOnzRadRozvXHWYbP2qlELl861QsuzAdbK
8BgKLdKvfWqGX5jZyfnCVD0UdN2qaNr9BESdI3Yll74cDTTC2nLFhIl/Nonin9ac2aiwb7OK56Us
1cdU6wIiMeK3lfTpU17jmfr/L6NOWCTSNDUbB/5XnVaTiuoe6sCxg8xaqs9JM+k7HCvTMVWNMEEZ
F46JdZakBMVDTV9Q1lEc1pHqTpiKz1slfUmJ+gf/IvUH/QAocPObqH5fEI6Ba+2/Ukkjg+Rl5fKd
IDZfVxFfBgYoodLRtijbOPii2bfDIL+YbDqdclPDqOcgRSiHr9+xVa0+FjHA7EGgyFqBhjsNBRTG
NyHvYIHbXqkhQBvTekVBaLgTZMSHasJcL4+Jqy5COi5t8ZzXrEAGDQfUaHJWL0RcaLl0xuRl0iEd
t6kYXi2TZT6rNoMVSD0jPCrtqDy3NtEgtEuQWNdOCXt67HWpbJpP0nWau99Mr+KLIncIBT6Htuuv
ci1FKAuNl7x9S62PNYn90nqOmUtszEbMigqhxoBHo6gZD3FXnibTOvddGmgi9Zv6Y6nLQJ7IypHL
I/XIPkaS21rPcxQheSAVjSWI0+Kk6qkHTb7NNAcnc2Nzti+X2SlL6FaII2ZAqxijXhpEANtiuUaC
JkQJB85eWdjPghVfP0INWNrD0uHYUrHyLB3ub3YEy5vo193YDw4BY9DZj/qEZCo+SJuJUjsNRXER
w+wOLFzNFltkycZiGdRjP+EoQCrAAOpEQBDeQvJ6+ImUDFZz+2YzAWsBcCA0D1tE3MviMl1SM/RO
zWVOv61B81pFCtqKFpD1pwTSSqwfksWYKbZYK/XBoq/Y+Wqf+XEwyxuDwu6DQESejARwdvlcAtk0
VvYSIy0U4jkZjsoI76Lq+lNj20daD2wZX1JrPPLdu/pgepP2Ji9bKLeDU8xkk8nrjYU9ELvhRUio
nrWYn/kqgcVWnsb4RderPVwszyBvSfpuoO4FWA+q9E1Z32PwPmY8Mx+ljZDoF1p2/fRUantaWtaE
deNFw1+JVROVMxgEZ+1mVFWLm+cN6uAasea3aT0VLbAGjDmR20/wu2zpxRSot/IzoIMiw4qffVrs
NjTw7vGAtmGzHNr7GE0V2mO7HUH/N/7GOKSwaC/GkO/YGaaGlns5Zl3ngqRx2EC8AQ7cTci3JVJa
BhUlQXVjm4Nj+4K81s/xxlMBLfIHPjdHu8vBqPRs+6nBPtGUR8EoDb4E+yRG7wm6DwKtjNlr1ROm
r1FH9K3VTEFYyA4kyF1LrTwv2+c4+6gQiUhB5L4IR+bXuBm+VDaHzNTDhVmYSTajjjGVAdgZgeV+
A8iwIUHf2sLJ+p+IUYvNNTxVT4XG14MssETtp0V7M+8+UXB4uMr8ZIleAJjvJ1Bew7yTIhpOzfCB
lm3iS2P13DAPzbd/aW0cFVHsYh0SqCOtZE2x9lMmzKVdwnvPZ1nnp5ENkBUTAtHcR3ZObsW7JVI8
tYpOxHfgRob6wQw5NzS/ScImPeIyCwyV+mt5R3UexFT/wDOoddRDjWRjMr7j9ikXX4O+7YfyEarq
LrdJQPnX6+mvyjNbZT86Ria5CYG96bRoxvDVyEdpLtATdcHIr8p4ovl1QWE4xRmC/aEGMAOxi+BF
Agpjmd0CuH+UT9GlasEinFKepdwgpVZk+xljG4FLEh5TxX4Y+/GjqOiMGBKwzg7WeT2o6etQ/KD4
3uHwlVkIp81VLs/NMHHyYYhQ2Oqnl/wORJh40fXPvnou0axI+gCp61p0r+DDAlQfF1kPZSSqUXWz
6mYvipVVyxkOMS+Ik+cnLBDOpCxO+aw17NbXzptIXY3Ia+yNg1Vcqzio7oPRJUex/35fg8dkebGh
RL0p6+c+2rNJRvIa5ksemijhS5v7rmcMxmdLMEu3WCzTCYnpFzLUNB3OMxIEYs1IBoX6JTtCOqH+
21dVvyO+z4+Y9bVvSiE5xb5E5lDhqxR8HwExTUHGsShhNB4VbOt9kHW2164/93XgMH20w/g64ECy
59UVzEXNkeA/SnY0wog3XQydPstNd0i2QM/e8CK32rBTmZkvY7uflclbRjqpCqxH9y9lG2EzlI3t
y2ihzKmBEM65K+tHCXt1A1Nvycn30c5zZ+5UOueenQWTB0bGmEENr5gxcyJ8zi/AS0JzvHYRL12R
nM32QBbagJtWWa9wefAqjKTm7NFJeh00JL0Lh4JhopI69aA4tZ36Y8lGOKYd732Y2ij8Bw54v580
xhZgL0j/+EcF5BhsA+SEuKh7jNXM9937hWweqXEgb90VNlC3IogSAEeQLLbz8Eiy7UMK9o+b2plT
lAQq8qv8Oi6cJFEfUuY6No6YWO0YVdKUsFhdi+TwsKzZA27mvUxzgwQBoX4H8ezaIGxFTOLq6JVi
m0kdRujI+FgX1cH8CnqcqGU8+XXyUHb0s1PkAW5nYWUyFsLERE8sw6Hr0n9ieb6jJzJ02SzX2IAQ
84ErqKP6MwmuDReWTA2S0kL8yBF/TvXWisyvoItrPa6RAcNvyw4U33oWLbQTD0B9iHCBaMq5VSUP
MAxoStwtjnzyuRxEIK5c3TUwzC9WZvZkTKEt6zUBN0UCi/V79yZgDD/Xak+CJVLfXBws5COzeJNx
yWzKcYqfJJPAkK7BiW+cbeupTAfc2v3+8W4ON9ZbR06WrUovkCTYSnGJWDskYTNX7XbXZYVJqXuZ
lpy7+1brLrMa52BB64Nkbwa6V6eoQMoyAEKyY0S/7wB25blGemD5FBdjSI/sZMq5xHZAS8xXfFVv
en2W76v7DEyDzyaDFlx/mDjGF17qtQ9Z2o5ljyeqcMmJQ6UyUbfSoCnozTLyA9rkTZbeEWuZWKHH
at+uh6JiPwY4lv0/E7DneLiM7U/U/6jzW9oxv3sxF/kJsZqfxOxeaNsHgpHGGjN8sn5rq81fB539
p0+IyXlN66nDSjU/d8b3LCNxJLGvlh+J3gGtQ9fQM08/Klv9JPRbNYdzz8RZL4+9SkCkeqdReWV0
65rswapSAkmPqZV6EL9cAndPeWTuKe3DKg0aXX5Pjd/U0JyBpO8Hq78YCJIqkyBJc4H1OTsWoSSZ
4K1hxZKvLR+XYn8kcHBgQJ07gOzCpn5RhiOqyiC2CkT1jMxgbFo/WnUW1Xgwoa8YReGLsYKplFAH
ZDtQBp126RssqGkGEXbwYl633IxuCsd9UhJf3KgfiQKdI7exr3yPBXPoO9V0RXRzLhk4Y0WXrMQn
/vKh15SQ+BPmWGG3HCImw42Ktiq69FqOUPtP2lSH3dKx6N6V/p8G2idmvjklEuKN90Kp/EWdH24l
fiqgsKaSMwi/+31xCNcXnVTdDZPoyjXeP5o20TKTeYDS7ZkWAxEkAJzq1pzsV30vKzntz3vbUTch
P2DANlx7jbnGgmBueYtzzin0YPftJPSQM82mJywO4bIvvTbDjNj59dAJ7rH6UGcaCUnLj92BY4jV
A/2PL69/tOLHaqwflDalB7EHv5rvphKbN0Q75rycevRnyS8kCfFvVMNue58B02u/c4RIUQK2A/cO
3FsNQ9XcHqrKephJlVwsyYsj6VeL22O5sVuVXtCoP8+MQlis/EoSwi6d6JsSETA5S/BT9RcDY6ON
HVhjG4EFiz6HO3I9l5I5MOjUfCMVpzaRzhChCms5Jqb2udGNUTHBJ+JcN+RTXSs4DecdVBjqYUp8
6i5Mf3nSXa0MsPuav6OmojqF2KlR82vms/a4IllcV+od0H7IR6TslbfCVaz2VKOHUo3uYUtihp8F
sm4mCZFwbZP+u+2foi1nLHTPVkSHsKqoCxDrKZIjzcnJ0raQ7JA9jkxdP3V6cqiX9YDtZ1CxQGwS
7/6JRmW/EssiQSzMrl1S+EXQQlddG/0Ex9SLSwrCyIq/00wmLSjncKsOwEf3nfY+2Bc7IciPe8mk
268pMexG4g5khTNZul8M9X7k/6nngT0g4rPbYGBB2fakg8X37XQP4E762e5CqYyZMQGk0JabyC3U
ZK+vwUZESqMwFb4XFhLZilv9ali1k9XMgIQfocPgYVHLoJhUSJzfEi7oRlOei6p6AnXqyTR/pYbD
ksddhmpkTKDLlHDRDsRzo/fks2R5GphrYBHsZ0qjZ4O4Us3nbJqeI6BA935Thv7aO7VsMC6HcqIh
WmOafAeBjgdNSa4M8ikCZ3eurmQV+bq27QaE1UPxnt0/6nADZ8ZaOYHe1wJ7a2JHH19UGXtFZ9Ll
GtdtfLwrQsT0ZZjqkbyngxV/rird57i4jfmgb3i1V7xq6JzfqzLjLF8diwleSh7eQLvUnxustlFm
hGpKQbodtuFSgHnMjdu0QqpltW9Lbw2sDOw1PsfPVh9tqd4rVvfWs4jScPL1wJqwGlRNeWDk7kWy
HijQgzPO4VU6b9L0NC/VY5pH9Bmg0LfK18DlJm0f1ObsjzGeKabYafTZYSMxy3GnkDmlmHzXwDd+
OyjAEHLcGax336bh0oOOmvdb2vkC+4+VfgCsPMXM9/rtMM6sFbVb3z923cMd/wJhWNJupkq4YeKg
WiigsC+UyYnhZQvkuBgnEIv+VpauRg1j3fLIYuHWlxE38T0pLKJQYcvZ9mpr6G9GJFkFWGMZla6s
1SCJENBlphVwQnsL1QRlXEUl3USDs95JcezyUn42RRzKVewS3oGGs4FhkK8osTtnr7XQCbBGjJ+8
RDpFuYAw8kCn7pDlZLxNYm/F1dkcgLLi2rdOOaWK3TxgYZ3HL+5RgjZ0wgFBYoCXdqAqsyobdyTg
kDH2r2t0CiXWgomBwfNXvmeeliBA6dUFg+hx8eKcxKqfEr3zNCY7kTde3zwgvz1Y6n2HiqptBomw
A1q8K6AmIMyas5CO0bMZyI71NR0IXgEwGa3E4JaI8ion7rqbkAPWlVDpQ2wtx5abrE9LnxIHKJ3D
Fuadgh+9slDRmvkQSg/ESKd336s8kySH/GmwQiqvVI+gU2DJbkq31z4MhsOydBE4Fpa4piS0b2x2
WQmLGmnWUZXk42QqFHnUqdtjLEIV4pTMJidlsMKY0B+SG4s3bdf1Xg/WWEkk1+QnQ73GornyuyiY
oQHHgCvX4ZE2QWkNwF4Hos12qbw6XZM/K/ENSETesW251GAiIuMT7wYyQUgXRfM2LihAHsc6Phps
oFj1OFV77C2sh7jqi9xvU7wQb5E60Kybjqb3JI5QyGiAfGO/Q/5aDuUXiNjPRTsadHRFFQUKzh+z
1YI5huzN6LOpza+NVm+qqoB0V3hsUMSYs9RhjXOqYZYGe2cwbjZUNZ63xE4w1vCirOQVwouW/xop
DqQSUOgBDQzheH5vUyZx5lrGY9w/5SVO7Ibhsumzg8zKf4YEDOUnTz5r+zB39RWYihsx8Cd9eCfP
THnG6yQ49L2GyF0hH4AL7UqgnkWP18KtYzeXRhLc7us2y2E4BXLpkHenYQhMQsApJyewgnVNcCQe
NIt9JpSVxAgSlgSspnx96tytFyDmp307WmBc7a8iXZ83ZfBHPHdNHhH6XU0nTaIGM/TuVAPxdGZt
AqI0yk9q96tPU+ZDBggjBW6USkC9Z8ti8qcG8oY96/0F1MKOrf3g5/cxix6mQCUITLBfcl0bwc+y
Loamx3AmyuOD3szBNPAFG6uq0cgkYBV7/BKjmsluc7dklWaSn+BZMd2/TCRU7mvSDfdLTHxs06aH
Fkt0igDDW7OSRLHc0oI+UZ6Wrp+v6C6re95RzAwStlWmxZyoaDgR8szoOMi9rmWvL8tfuAoTZ3n5
lbY1kyGVEYvKBi1jexshV7jGbXax1OwST4u2FyMTunKymEeqaHRmt4EBGowIVg8b6yatVC3Xtte3
gh/wzNjutb/rCcrOLXMpDYlXRRHK7A53/hC2dvsz1sh4UlzXWrwmZwhYr9WMeXGw2vEoZQyNYbse
NKP3zY22zyxS6yVjSrkftQwUUN27hkHPYA+qh638uqTGEoCTwbM+TRUxyL2j9zbmBvuNfcPjVAH1
kYX8wjj/lcAJpFCkQUDWGmtEokP5LAzacb7uerMwMxAJiPZj+G7amelb1MDJN1/oEkYPSLVPqNTk
pekknKaPlr2JjEaTp70ypCOZd82uKWRcGJDV4SIYjxzkj/kyAXuugQePMmdiOWt/AlH6BWi8akSw
8Tn7I2ARg7mtFxb5IttAx87LP/TfY4h+MXGqSB33y4JBSxRCfWDE/R0l3cNgmITVgHCGsHXQR1Ee
JtKwdlOWsE/SE2/lDq9/ycm1g9mmsS3X7GYB85qFquz66KPTARbt15ZP1c1Muev7usaI4sAAGb/r
3TVN/glTYjG1YadVkq3xIFLYs/SPnCBGJfykoHKRAyhlaDN+rSEkatdMh5q8SRXdawbBpxszhrRK
5RhpnLlfiUrxMmu05+YE4JWEk82ob2WO5nYDa/FT570diEn6h9Sb/pRtzc6MovdmzriT4M4AXDfe
ZX3lgsTIxdHwYOgxh46aMo5BTDYrMlloG9uNPu//JYl9L3wmrpVl9RpZkVxWPOx/1tTPLYnvUJ14
hCRQktuThZbt/ly0k60FmwagrhR2u++M6GWWYHHpcRFaiXFMYwlUNWMJoaevaMLNUMPTO6Ysl7c2
/TGVd7FQ8jsVl5DUncVqLIRZFspuRUY1oecESw0Us8sPpOLe5OheES+AuVTdeNbsubyswjyTqhoq
ds7phx+3bgRzQyjkBGCjygGFiFB3yEc/a8SGH597c0kMwcghn3ZGhfEPJcI8JF/gwDmwlrk+KcP7
BEE8UufvQm0DK+Xma5WYm106oj3dqXl32Bgqkm7tj5t6ltp2rwITUfUiXMcNjTCENQMJrHpVE1Ji
u4cy712sd2GdvgyZFQpl9HJEr/FU+J2pwq/47gwV0qRA1JR5AtkW7ABTkfhj/+kAZzulCcn0Jue4
O2eXCr6Mk9QgCrmgA2xHHvW6rzHwzeInRje4pFe/4V5rixX9Pdd2/YJxxEdADgqXgBnW4pJcPZJa
W6f2N/1xCabEkGv8WN+L9kP6A1NUQoGZXvBg2dmMr2afo9PeGuwLX6Z1FR3SVTsk4YGlRLmLq/HN
SPI9JCl8Pa1rTm/xtgZKDzI5+mGa9pxHddCm5rETBId4a9c6GIn8tCfMr2WzBRM0z/FfGeoxTeS9
3ef+REiAYd+MYdgryku7/eXK14LecwZL1dBERsyPIwbWol0dDM8X8VE2VA8XybY8VbxqmGYWcO/3
X1PFnKWxXnuZomw839PXXUPdy+NXztwFGiNjcPatObEM+eTABrltDBnUhM4C5GDWeQmH34b5X1b/
QEMgR+d2WpBy0V+kNH5ph+4470OhPecJIBzkVKTe3m13OPzsx4mxTZ6zHUQkPlbLDtpmSOCjYn2a
5b7KDgbZ17aTRg9q97pYJ4OHKrljt38razs0kMTIsqFZyU4F0yqJxi0tvZiqoYLeaKXLrRCnbbyC
ZHHipnKauXVWFUj9+KBo+m1WXyzbTa3n/6e+ZgArg1kMK+aOYvOup7BGw7Gjxwmfip6rKDoQk67L
OS83N40jxzSerPqilC2iiC3UBqg3eXWuwN2vAv4LT9SiPo0Bkb9unrTAoRDeqQinK+XQIu6gNSsi
8tUJMS95DeTsTKNNywMYnveSIQoaMvKGkpQhh+k0iXTYbNQ3yMA01eRpR34uHYB5XNd6C7DHsHkq
3VyjNaHEL38y7Y1oEXpBMGcD/BPfmG0kEh4v06j3zpR/ZuiUCvUNt/xepcXoESnvOklm9aNCWQcy
ynxxGvY124ttxdepM2alDChpbsRpGesdRbYXa6dxZaJhicctt3x7Hv81NPEVYqYCZ0A4wuydmCdB
4XQWds05Asnl2JcfMBa2GUWSFSK5wFR3V+ghg3eYTWESceoaQR30T3tk+O1rBY7O5gtYzX10ND6K
8Vqj9pwH4CTEu8wovLLGtVjclcUZ1ZOl4y9IeEdiV6uDLbolKWkPGQ9yt4v6mV3RnswVKL4MeS61
9ZAaZETgwiJSYMdvK4331NDmchZkqEbb04X9wGPdvpnNo4LMEgilI6kfHXivTsX+hMCMAOlsOkhZ
fwJ8z+b3NWNTB6jKY1UNMfg34wBdegjSKW8UYlf5S6LCK8aBi/JTQu80FFycyDeXCWc+ywwbJXst
Lob4aovPkldEjvbIjBxFqYk+EU4L5IMEFmnms5/H4qMV5OJRvyw1SBGGQpmCqqsFOlNQcVk/cozX
hZmEnCce69tdVHTQiHmddIww0CK67B5iIZ5yS+bLqelCumOb9Ndt1WgH7POQmZeBfmmT45NWPsH9
87lnmDuDMErxyzUy+taXSZl+RdvegAUnfR6m5vLcFWKfwXaiu9h1Q/Q+ZZWj58vFaJLfSUneTGJs
F5v5Dr/E2aakSlT0RKs5/i3giNOSxCKwJNHRJNLXicyWW0wVO2PpXbKDHiIMtvJ2m3rVGyvtE7L5
AwmNO4mKLrmYseWbwmNx/miNOOgi26l6BZEKbrtsZzCfn9rltJLaxxy9+n9VNHUSfiSuQauhNsVH
UAwvI+JGQC9vOcIcoXxNov6e4CIXQ3GpSjpE7tQyHu+MefZLaZion4p4M5r4ZnyJ4aHDfBb1v4V0
JIX9W+vlsFdSLMfWxywtvrLdj8r8I1sI++E3wwH+0Y8Mm6hpTZ7mu82XdcgEVD4qO8Rv+a3Cxc3+
lqF/R0MzJRY2oTqM09QdYwQ7NsP0prF5hI1DbGv7EdinLTeHtmMjo90XJR+yKFAYr29zkT+Pff0o
zWYg89ZV6lcPjUJXRjoW67gtX2IE1aNCjarnQwp3uwJPYFgbFctO3tW/86k34PQ6hadMzkiE/Fw2
O2Fa7JbTw0b24dQ8dtjzlA4F/5hcSzvhnxgOTQIqqj1Kd+8c3lslW57R5IV2Mzrt6XnW6B1pcuRJ
uhliwy+nOo3s8SuQTGLDriULQ3ZaGC6OdaM/Rys7ovWbwlDQH7sDyCGCpBGPG6zAtY3SnA2r1V06
aSIqKaVgHXY8Q3DnkjuZsUE5xH80znMDPbzgtpdxt8TaP1QEFVZ6FHhiuya2o0Ze3J7VLJT7j8K2
HuR0b6+PSMCpZ1Nx3DoDnq4IMmD89SlBS5BwzG71z433zV+TF3KHXJTEx9Ew91L5N1QiuL8UU/qW
NE86jp0KqFVcqhz3V4Sq8C301QNspENRPJfltWt9FiDI2EwRmDnkZxfzuNHidYITOXJ3kqQ3yFht
XNi8WIlMLhLV52gEico6CzcruQUqAJqH7JXDG8e6BGQdK4zO7BIFJLeYY8p7KtcKtTBZBU8sho0T
j0Cn76RX5ddufeAGHkEQ8ugo1Hn5k40IdJeeEJywkVYOyCG6v0xVXgpFB7TF0F+BO2JjhLfAkoyC
vXJzy4wqMLjtzA5QXleypOzNh6HUnB9Cgb3Ekg+K4JvBdOvhW5fbg5U0DukBh6LGTDXODEG568fi
UObIKSG96iJ2BaMSm8UPNwqDgrkJiPcrhtRN8aMH/D7EmVYBTejykqOed1GTkqkcRbvypv5VXyt6
/GuNGhPAiBSmh/XQPy8vGE633LUohRu3/WAqYCNnnpyP+L1+5nW7K45v9qG9gd7dYWlZMSk+IifG
k60VzzG6hZmbnO/xWsAZmEokRNNK6lvB7ATPEttEasmVxdkivtOoZnRuTn/S5KqfM8vb1t0cO0Qo
MD5rJ8EtpGB5JujMsf/RcNgQ2pGYMvlgOQKE5Le8IanDPEfjR9A47HNWu2L1tPZsPNUYYaw9X9uQ
h0vDzbrrvAaLKM5y1AHbeUEOvAJt31V/6ztUAnTK+C4oQ0lFB8xrq6RdU/4FzH3RDsc73LiVZSF+
49mlCNpRK/Dc89GmjWAePiAfBc/5uPktK8IiJKNuKPhMqA4x3vlR40r1E54a5AF4OOf4VMieLQJa
Um+eQi0+StaRWHNuv2Y9UBTHA3PjQGqOqITQwYzwjcIaWh1fIGR4rs332h/OmCSUaNebv5h8zX/k
waGYraGMzQGbE8Yo7Pcg4bXbRbBOj8+t+d1ZTE6XozHCI3JbeDgH1K5Cv6zqC1vluHiW+ye18fX2
pePuohmNn5rPWgt06zTq17w+xPm1b/kIC5p1mDnjNeq5Pc4vesyb8CZnfqkHA6oAwBhUbRE/qPE0
8t9q5VFaziW0egMZsPiJCl/6awZfkYHxeX28Sx45iRBIM2bDwEcxmDoo1lGxsW3JfwRKRSBAlveC
sqDXXmgGBibT5pnCD8VJr3Ng7XWoynu2B1Z51tDj40GG1rQ5+G80xmBINcU+yglEpEP9j6PzWJLU
ioLoFxGBN9uylPdmekO0xXse7ut10GKkkaJnuroKHtdknlzFyQr3dqnuDbac4UPxllHsounUm3WZ
rNR6A9WmK+8cFFzeHoYIrjOSglhcMDHzv8BkewEKHi570lRWmXa3xbyJNpayHm5dOh/GXfdSGckH
KFOOhrTsdBKbWoTYC+cj5qzFa4AHTbtziWTFjk+3bvjDB69dVzkcS5ZdnLSuWRxGbhffOxgoqNdp
teEiRoXGOPySvALUCdGmqqYfSSMB8TUSdWfPjXVpcKoGn4Z8MPudle/q2pWlrU0karLlVFfsebSg
9hkmbeM0l8hIYxlu/EByQBt3HMnNSoHs6+vS/x6tuZLzsCguo7WwC9xZC3PA9LJWiQeKN1n+l2hb
Td2C2fGgmI6nslnqIEv+eCv4DHlOlks7nvfGQjOPcFv4eJpNf0T7W6BICta6Q2UGDjZYM0PM1FOn
nvvjXAZrUC1ov1jjStlaGZdF9cMk24Ig12wqHzDkMgKFwSkUsQpYthi9UcodKDlZyHrY+rO5xufF
5qB+EfgRUYaCQEGsl7ONnBftraaccX4oB/WatRsr7QWwXKecyVRDMc6oWXnCeOifEvjY7QH7Fgtv
rgDvu/0Yyf+IoWDNScwii7lApadCSmNxgUAXV9x8YhzpsDyZq2xbhOqEqSkrUG8V7RBiBiMjwgsb
9im+4atS6x1/zkNsSUE/q0zmKQvUN+ZL+gt5oowbUBEU8MumBciyTngi5jfuGn50cmnaNXP9DG5o
wif4LLRV9DFh/N4aJDlni1xPpkpp5ujtUn4D/TKaEQfLxwx4kHeXnJsKLywbK5QK96YzNw0jPA47
Ur6MEnXTre/pC2XabqZCAPTVyyQoaaWrRSAE+iF8LLAF1lbrqtWhRHSE+UhGwfzI1DUrt1Bsbc5g
bpAETgGxmyRXLirlMDBKC+VjwyGjDzedZaax7BnJ65hu3ChfVzXHxwLwQXzuFv80usJZ7O983qx3
2q84iFVvk/qLBIlhfwZzxjallMEBXEa2Mmytqi3zRKecMx8gvtRR16YJXxvKQcDdvSdolvtwQIbb
L6xxWaY4xBhMzLr95NkalwrAXeKcchk6Kyf2Cu9cElwCWgiAOEhsFiqKqXYd/uud+eAcupAKz0XK
6ZHSqS9QqjTyXCNIm/265YLkKcCPEGARr1Qx8+/M18pvhei6B/cYBRzvLAjF0uYkXWjVXgtONRcO
g+306nxmw1wUSGRwy53IlIqn82BuVoz4SbdzUatJkRsgi3eODchlDIHFHKRY6X8S5WgSdKZuC9nl
R8uDZawvc1gE7PJ/O2XB6xtgwLGq+fCRSd6k6qifDexj4FBYVBIzafBsX1SfcchqYkMLhZgVF4/+
JnqGeolnJrigRn9n+bdcLtrqStRMy5dUy+6nJvOG+mTJ7cRtwcdWb7h4iCJJPoPjiPyMTQRZf/V0
2sI1kbtdzEc9nqFFDDpDKFIIZ2IvxTeTH1PMWaywjsurTextWWSY9BBc+p590p0tUHnmts0ytVwO
aoPgAunFwL5PUd6uIjb4xazBLztjV9cfOQ16hi4CW/cVuCBLUKxdexXJQLM1IEtJ3muwXIR4+rCq
td+RtIIQS/ep/cOXBz3gO68WdrMenE/b2tSg2XUID5VblwQjdTct2wXNnjFWJDO5BKGEtMyNERRU
1o3Jm/bguOhOPJlTfB+hm5+0Z258p9bXULkdjuC6YMTNXypAfyH/AOICEdXe5Ci6LLT3qwo2TuWa
3ra01y0Lbmp1lBrjATsmS8+Ox0KazHXk49g3ZirjjCX3EI9Y7GU1NAbsTOjCxxm9QM69ggLGmKpE
ddzhx+JIQ59aAl/hiMT6Sn2szuM3JbU4FUfrMmEgN+Zb2zbEKkXdPBkRRsJouEoWF/wSEhgdFHWJ
BcDr7NvUH+j/Fol8okAVLfMfLOEzZsVZ8UtRElrfWCt46nDnS+mCrLPY2cTFaaxB39IwrCyTzCmw
KsuOHaL3ifV2LsjkOBF1wfacx1fMoJ2M8RXPbSp6xI2Nc4ujBwyoYK6+IcGZHVPBHXiPiuedcsCu
4DMwaRdVsjCybYV4Iev2OlkaCDmIU+uaQxGclP4qReh+C851YkRwjVrUSOo+QpNyH5HBjzB7fWvF
ZUZdldNCAmHO+x3WHmJsuS847rjpiiOXn9XRWbqgwwDUoBODe7X2q0Mgk1E58SS46KwHV9Y27zNW
AdCkpvKVyyrI1hS0VADh2WT6/9adWbuN9yRHcnDwT8YtlDLc5KrGKu3RdVuyNFjIbEzMgji3raU2
rQ+ZL881PDw+FCbydjl99jBFgfoo8TJnIRB+O2IBXoBUJP+nP/J0KM9jehs6mLPyWSqIS0BWA4eW
5pYVsyzNQjKZKq/fBI688YtwK0bh+tBp+4JQZZpTtIFIbNGNlEuTtarZyNcpzWMwfnlod1GHVIFQ
GPEmJZyqzCIu/B7aaLC6k9Qhw0s2OmMXpiSa4s6niTaYTlrJ8ABtZQKlMdiSGImSgcc4DDlhT+4u
11wul7NRl5BV3+uCeAwDR7CTLWSL0G4JjTYdgmjPMD4X5XkoT0Mv6DMOWf5FIA3HOzq74FJxsufZ
h1aNy2z4TLBvo/XMPmpO3oH8qYiUB0mxUb8gkFE+jLoBZ12s7Jz3uVWWMvKCbmMwFCtAJcQi4qNP
qDNgr2E/ii2OFW6W8jhy+uvtu7EayET6piY+yijZZXXKoU8G7CwIN4yLTyxgNDJp0nA9VsbZTqAG
cSFYPTPnxJp1ggDDcZ8w8WHFW7VMsiWA6P5K6CjgFnp5CgW7rB/e5CbmLB8fofqdVaRO+IRbl586
BJe6iOdp2zH7gsZHHcdnVzP79M+1/NJUrFhfjyw56wawAhaM37V+YGLvtR9tYcwah9HeuQc2lZRv
WfsgGwu9+3UMnog+VgQiXhNUxxAnTbdvX4leMu70DWAgU0y4TrsTUKGKhvCxgSwFIx+NjShJkDJs
IhT07iqU3lyzcKsUHD+27lDv46VvA7HydRoDNeJ0VuzM9R02LlJfp+y+uox8s5460OZMbARSlh43
u+wspLjnmMHWh+iKpHp2LcuyZHNXMaBl9/hXZ+yGmlZ1rZRTyRzBXFF7oHKLJbZTcD60ElJAyYqy
nPtKRRnn2YzFUL8TyD1KEY8rT6IZH1iOEqA9j411YCbxVoKIyuq/2Pcml56/D23xDKG6+I7hoQIx
Lt6AX8HwbiRc+AiBJbbzJpy1EnW36djoq1TrVf/P4LkOSJKkX0/XDrkZu57NZ+DLHSZHWoiwfuVI
KXKRspK1FVhaylnPGoyG2tLrGW81ZrtMw+JhcCoRn4SPeSNy/R+ut5ZuqF0ZmrNJhupYCP27kvwL
SbBLx/TWSsPAIBzpfiaD1ThowRIQClaPZ97gRvfyZifb/j1V4miuXym09RIK7iiRw1tbDMYG2TkL
J/0za+urJdM0yrRVOyQ7zNgbpWx+G8/ATE4bUbD6yjJr3g0B9gSVVlPd1kn0r5B9jdXLFCqY771W
Q2VT2AT59ntVgSRQ/fScmUaRjyiFYqiTqvNTptJXVDC4z0nxQr+Bv8dpcnBdPmoX2yTsL2+2Htm1
7BemmLZrbw17A8fuIjlkfXyVvS5iAR7twGzg+awpGhoSBtSCgR/IdH3VWtJKSMDDFEM3mbcysCEI
Gm38VAv1nM6JJiogUvjDy2DSeK+ruNrFkNMyale89qwh8esukDjK6M8H4sx0Uq7atgcSxPuoqHdZ
Dy5Jbr3iHoqgwEcA8mEn0vSqyWI3qYMpkktbIUE98rG4VztHZh1RKm7vBz9o0mGVAwhkRAhhrSLy
BmfNng3gkWwSzNYcLmBFSUe2tXYTdAeDIVtJDJXh8e7nlsnVn+6kzDyqjvg1K+5/S3r33rUcpjq3
OasRWHGfUT+c89GItqTUbxMb6XYv+PmSpcEYNIvMv74ydg2cX8nqLjUU55ndc6pk7U4hcSNGThzz
4QlWtxmj3XE8FSyHIkVb15X1BVAQCwuBNZC6UDjlMXYaxvqxl3wJy3vFnLqzAAEXL3EFxfUOOP+g
jBL3jZltIAKwP8y3Wu2vDCXcFA4pLQFIWgaD/tUQyFjFHyPPg6f3BzHYN3ykWtNcAKeTdSGBePPo
LVV6fC4jd6nR0FF6uDbbTRn4rcaYWUsWtB+jc4Jme7MVxteVvq4aHrHTdCwk36BgzthcRbEtc7aa
VnqoAmMdt7tqaN04rU+ahpPScB6h4h3K6K1NKMhp7a+hNsb8lTahG2r3SsOG3TChSGnXWgZl0T5G
NmlDixsoxkwCyaeQ2wj9mSDxkayonHLm0qYpM8cEhdC7j77i7mOMWnjj+0z7hrsJJ2qc1ax8oTy5
XUNQ0shciw0hPi0UqRnr9LQ3lgUFSFgjGqUSb7FLqUVPOJGNv8SbRxjSykmWwCNFLz8LtGM174sS
SouiD/Assd1JWDMCQiMmE51WxHx8rM25kKO5J2VzedgqpLmFP5b/r6qxPdEpc5itJKRmUAfZytSA
TJBXK/lccMz6cb7su3dlf2j2B+gzosaXdnAr4n+EHjDq6eizUGS26b6uQ4SG+qIW/r4KOWCaZJOA
1/abkzrFWurAibx6HaXGKgNBlgtmlTJJZpUJMRYyAMkOSuuwCialjeBWQtFWKhRrHWgPN0BTwEEZ
vmFyzYxHLZpjrvmr0PjIMtTItcPo9w8MJpk7wRqu4ZKoEzSc2lL1Cm41hOygsXoAQfWwL/q3bDsH
JWG5nMxxDu+j0dvG2rhV+5ZYFEHaW0ZXx05O3eqd96kAl2YFsc+bkd1pRlzYgG5DBjEn9ewpAZkH
HnHKyp51yjoiRtbHS9gJFvFdxxgJrKHQjLdOLYaRgEQWva9uMicwu+FF5w84KMAOZNaSJpJBCwiU
ue/Uc5V6N8cfOI8SpquGvCj500R+FelwbD0dTI51Vlm0Nw3W7I4xSFfTawhk6J7YcGqeESG5fhys
iyxjI0EnC2rqrDPcDG3+dmbLQ9afw/JoAJibOaG89gX2D08+VoRpc0af1ZEcSkPalaw/jNT+LZEE
SaN9pQDxMO7LqgXkC+zaAUc0QX25i+A4Kbw/yexehBHtlFG9mcG4xYK6t1BaEncC1Z2UFgkAvKWc
Mxikag5Z2O5dX/6qg4NX+qvOk47Z2ml5CucuxNKL2qdHJ9XW8VidRpORNjsbR3GuQ1jBP4X33Zr7
ALN/3wPpgeT5yDCu+EhzQmTKGkk3gNU2FjTtjKa3dzD753ttjEG/ZEfRVWiQb84IVaLpvrD6McVQ
eG+xNuAojJtgo3U2c+UfwVTX7Fbsh49q0GykTF8YXv4nN8iGQ/8+NMmKqvREj9fQiTQSOn3mdKYl
PzRTAe+iu3xPBlLyn1zbxyEc5k2pAVGTXQNAiQFqLarVV9UVbyHqo9GVO/IwCQl+9zEaZlXdQ7sk
UL3jESnupmERZwUyK0BZjfyrGts3iyJK87VpXetAc8NeIn0iPoxsoCH7gKGzbinLybL1rhVzWSNF
tWThPnaKd9H+a9rhMMblLWvHt6yGB0EaE/57WJvxt+jPDQmnfv+UaOOikikSXn5wzOlBHbmColvE
m9v7VOlpuLCC4grPjDWO37I/qvdwr4DokiffxMsECFmtXLhfV6ihDgK3Q8JtaATat917jBwLeDHh
l9zUszKsV74fXhrVIZeWpEfD7E4J4nXWyDRDHbY38oQfKlEMKAWPvZTcmtF5ZrJ/MxiDKwzqoP1s
UsX6kwUeUiumqsqACDNCgs5dYFGWIQY5t1RodxW0EixhKBrNsc5Z9EdkIbKXzxMTSH54aJEVp574
tkIueTiuC1Y8Fv0E33UaCgEaMPprPwmZxxu05WtXWU+nCl+VXa4KX/upapQ5UZ6/AyQDhJOv+qo6
QLgkn9h0joZTnQdDnYfs4OUCbZU17sppiWDxDPeqf4ggZNlyDUP5FzT2iSaME93eV3m+t/RJZ1H5
mPCak62vGizJaWI6M0Pgr0FMsglYXxDmFeMuaPL6CV32ycNrnWDY0PsHDKhXQSxdLpKHtO+76miX
8aMuFDfNO65S1GSV8l0k8yDo3TjXEYM09a3wrp4nfiiQUDS2S336uElRxzzdo23Lbyibvgb9gCjx
3OXl1lDit8qbBKYVIeG6nDo26FSuN3q7eOBiG+Qf8LGu5Ifo+48dqSMlYKe4ZYcWhTt1SokwUMoW
rUJbENzKRDnmQpnHnVh3VX8M6uZ3ENlJT6RVZpb/SymRjjEf9Rtmz0mvkaa0MD3a/8r6hOBy1qbZ
gkMYtdH/U6z6lCnZQR8Qb8LxGwaU6/k/ouZOKkiH1RjjnbLTPXWFr2ovcyyIvbKZWUrt2s6nqsPb
5b7Yw0eCA5HMG2dPuuIqZ7LZSRxAEBn8RHErlC8V+9QijCcbEXfeZG+KP9IILpD6l2P3g8IDD+tH
tKta2nVUEXXxAjcPNPIZJ0xqcMX5SDFqBAPcskryRfgCYd0QINYNT8GJtZyCIacBnHVFvaqw18iM
U1NUDHXIhsp+lkymJOx0g9ZitYFhArPETBb+hG9poDTWfwTDUip82j0zWIqwwWvBg8E8aFBCGKAt
Cwia2B2ZS0hAXOKhJ18MGZkcuB2IpYDwvh6DOd4at4AZqSroEXIkuq8wRrLAi7P9f1AFyZcd1mlU
kGTku6L9Kaph0TEtLwCRNeizWofY+ZJtINsmzbHn45BA0CcZUj/HJy+iauyqHViPTVf79GQebLcS
iwnrZitD36YvR8QxJQo6BcGDRR5cnFsbKb8IrFhx++jzkwSVp4oA2kofFlO9Cn2sURsoo/CSTiEh
PZbtoVlHPF4GnL+NjhictTISM08DQwxDANtk28vIUwmFn3JLIVzZIV4zGkQ5e+q1NZdYjpVqsyCr
gm1gj5LTXpq+f4qi1pVKRmhds6XsXXpHgdYz5liZ7gAPFnINJ1XGSMljZDGa6Y/mP5hTIc1bUp33
A/tv5rpRcbHaW1H0W/JBVk3lcsbRV/EmtEwZJ4kiwQIVFv+IXNuiZjysNkuzRFQGNyJkr2HB8lR+
B9y5IyFXHIm6cUEuoTkm+xJjXbDDwUBWUebyr048tXITqube19stum71H862lZ7/TN+mm8al2Eoq
BPzpqYcJpIJB9BjgEsA9C5hDZchy4B1W3zwSZ129R984S7E1V18DgifZZ3hsfIuMQq9N2IBcvJQL
5BU7N9QaY3EAfQDhsd9MaFc13rbmdy2dG7HmK7XoAfnfaV965qrtL3aRUvnCHxuH/wQ2uDg6kZer
1oC+rsCZOBNXeUFOHU+4tA4PhJUdAkwV2DmrjeOziizFMbb7BwAnZCzFgeEx00XfUnbkJaPaQaJw
laXaBWtODftZ5z814qR0azEXM8TLFqfRHv8vu5Pkk3tcF+l7QEKr6NcybAGuO0i+LFwJS0vMzfFk
cks66DxN5AdMICmmOwQUWTgsZCT71fCq2T9RK7AseuQTzTv5A53OUuhRAIlCWEuqLLNxelUkyxAU
IJlS3CjMQo3SBZjC+FVBlK0d4d/FcNLUSRElnIVASoa7E1Gl2yYoZYung8EuNN4Sqn1sz6zfIdbw
KKnQJMXjPsBhMuLkFxDcaizXdaCAxuCiwRMA14UvNRZ+YK+mA4WY1aWGzqOUu7WNuIT5qoA0oMmn
wHOYjrL140ALKjzlneXShpNFVNGP7j1Eim3nbVvQ7IIJdo7Fb4SmIID7GChCpWCg3EJpru7pfHTZ
3NQlAwTG3TUgPLvv5zKTJoEGb8zZ+vhQLUvcV8g8B9VNYMKYqHN0vl9GgFbOvqMr460NC80WAC+w
w/pMRkFlzfMAMw6mZE96lshCe5bUFxPmazjQQOKi5XxkDAaoLV6NMktRRLkKAgqHZ3XAmBC5LXLO
VRAAUwgZC2KKINorh2cwgMlqcaWYEbrcGLBcwXrAf+gx/l8PCnodMmlz3LBmahC7dU1kVEfESYiC
oFP+DXZy4ImxpGlcZxhLPD1bqTsGaKzJaEZWBcuY0R8XgN6JES7g4+pHidxamBUavpthgNYHqKYL
4k0Sa+uCHyE22I0hXuKhdSEF9EBKV8kWwgugkyXdYtKUhkW0g9a0Mpzp/00ETzhahbbusE05nb6b
HLukX28bBTOiT5RFnpIb0kFBkcnOQh6LpBgmJjG17NrgSWJqWY4gpxU3Q+MqlHZBzvlCR9uAPsIl
PAWvdTnji4xBXjZBCWNUWtBOrsGHXiGDrIIGfRFP+qALN7Cyp1VvZD1r8ZvE7AzaizVJgTlDdfOj
ZsbMnZ8n9xpLV5VO+Oc58z9E/cNCT/G/h38CTGZXipUk/5Yx3Zd1HxgbAQZcZd8VjBxusoY0AyP7
15YXUIb/O49Qx5iALmWdPpxalBhy5PnYZOA743+RMnax74hhHTrppv6Q6LGC8e5LF3lE7MsTGMHS
bsAw5MeXzH7GzdmQfnwPiCkSGMMin+wpUr4O+IjErrxhtzfiNlUvaf0Mw0sXvNXql8jwpPpnNe9C
e44MbDXWrpVElFL4AgVpy/9yevIWTVXPSiVF/t2JsyEOSrjuqaec8GtAow28UbfwcKzl/uR7Z7Dj
GMhnIXpoE7WhOgP03t0QVmnJWRa3UX0n0a+pQw1PYefBKL0IOr/+HgSky65IKh6Uh0KYbAebxEJ6
WkB+UNjYtvYvTZueun6aY4Vr5k7EFYQwNmx/G3/LKefqJOIRx8ZT+B0p6Y9BtZ/iAG5YGtnwPqz2
HrZQZIZypQ0qAgAAeEm69sjlGNg3DAgL0pFHHtawABSMFWMe0YqDc+7JdTEkgD4ORGkuJT83ERHH
lGDd/CF71RwL4Up2WNnGbBKZdNBJCz4GhxGjGl/08WtSCAMMB+PAfaUasyp8tsO7rQHawWRJ6eYs
LJxZy6Q7uac2jexpZBamPDDM2dLOyVdmuSy7v9D8YKDc1ixqp/rOYnpjI+xFNAMyGykm6nJEh6Mo
0J2KeZpTfbQG0ldjMZmto/g4gi7q1CWASHtcxTLzdoqTlBAiHhkekardAagmL2af+fe++OKRK5kv
Ety41D8SHwjEVQl/Ru0mo4jX219Dgwyv3/g4tfGe1pc2/ysGiOIn294k9qJm/OI9+tZfxQZmYh69
tcsPkgwXUe39KT41cMDMAOpnViG9c1ZotXyPgme+9KOb3XymiGMAFHWYN5suBglFdbG1LJ0P6lCY
bqE8DRb3TX7JqEkSSlBHvHLqgUCb59KAduXLZoltIsUmwGhmGhdux64+E/WJjgIkTnSLgZGM8jPP
KbVRMOH+8TvU3M457z46hT12unOqk5FfRhRttg//g1l4nVJyqmxxcSiADfHzScrIXXKOTVbVJUIb
85+BODx3WnJpkUkaX0TSz4FFNNy7ScI8Mrjb9ScvCGO46b0zae2knyUqtEp79c5PCIoiZyUShN9M
pBZNdNabYzV1j/leiLOwLr6+cbRjEJ35Zxys/Hwb6ye0+b2EAEcCFI6sUKdLx3DNxYMm3ppsUXrB
Yo+qMULqGfUbjEDM+MZlLQ8bXXgnW9CKNp0boTW1OlyTuXScTH5jvemt9DH9pyTi3RiU7LhRT9KJ
0qu7XVBx6g4HIAxA0smeCK5dwU06YnmFtKREw14N7a0aoc3QzW0f7/2e2Lnhw1SVdQkSgmCsleho
tRSNmFGF5ERlD+IZ+J9MOIECBgxMC0B1QwGhGOtr2xNsiul2cht5ZnSGmn8EFP7towH1AibdVnMN
Q+XCrudTT6p1P1my8MOKxlzxhC0SsQmZbcoMnGwB7M3Jd+GxrnTIS+HJ6kjhCGoUo/0/tVKuSPVx
QfQv2VfJLBlW8H/dNn6EmsqaEqJQHjHgzNZaF12J6twOnbTVpnBRv9/FlFWZ3S7jCdBe5fshmZo1
jpspL6a3/+U81MwQ050Y9pYoyVXCrtFF71r376SbXlryqztsZrWJTkz11mR8uinjq0T9lhCydaTx
wkWY5mvKaLiW1+G2MrcZwCwvStdjbGw8ShwT5iSADPTo1hbwvRTYm6hqNhpTS0sNXN8jxQXsYEDJ
pxI1kjPUBpGjNTgsJZ3VUze6ke3dDBMnnpY+VLWXZqrRWlifN37DgjTrusdYspn02fqTInZpNb6l
mqkPc+LBBgWDO48rAOER+052uJOYi8OxX3bzoRNIRSpktkQ2UZcpPwVJnIY69Sjlu+6gZKmXXGva
3ZTrmnpMVRK/vGmSvjdFs1bCki2cBBlFO/IiNxFKmZyV4byVYbCP+UFPi89abt0RbPrkuEynhdHE
1+oM2uHB+RIQ9QaipGZ+TVSxZp5jal2LjAceAuOp0igsPHiNtOBA9Rcg0/fYGy+d0sGm+mvj9hhr
rBn7QP5rodRR8hZgM2Up/RgzLlLd/pQo3aQfE5zHSH5UCeijV0kinqxEGBy7/ssud/EztaW7gTjP
Q71WVcUJL9Nnim0kT0nvJv+KVSBrAZwSRq189w6kLrPlRZchiwVmEV5/rBTlqPPa4focO6s716Z8
DtgTthF0keKmivGrFMEZw8dn8bbCgVqUdX82qSRAeppec4e6v+85x7QUuiidNfuenW4P1xrKvmU8
Ojt0veY3hhZW2NKrlu2zXiZXgz4QpcDSNJOd4WCxNNfGyJw+by+jqZ3gSu5NLdoPLP9qOLC1ICtU
3pZM+bNw3HvVuM7b9AqVxyQMNyXgXJZ8hjVKfwuj4O3ZrE2FwGSvMjPOwLWntHJWpi5xoyyLvlpq
xF441lqDMZ0gokki+9Cg5Q0lf92TpkvkMJBxj+gJiNRdzloUlwEHO4iNs9wQBUouveDBQ6YWsPBm
Vsh/SrxymG/i0B6178wD/JQxmRIsDHKlcSOfQti6C3AjVfwVtsNmRKUT6WA5Q3Op5c1q6g0DoC/2
+DCZshpsc/lGxqDs5aA4a5nysuNxPkYPs5W2Edt1G7LV4CPG12aLWL5o1mcEJAwMOLkBIS4n9qFg
OkFQuGbqnBAxWbfC0XE2MwAn8Bvj0cIIoYroTBcADJnpodOmfdxMwHyway7w7sMzhy2wXXSQyjJo
hDvWqAh1henhpz6eevSjhBIhzw5gnNZOdzG88AIn9AhWxSXiUkaM1I4eGlYE0E1IHGSAJSMVK1ui
jKKQ6Nt3lDhIQ8j8ixIMNEA9NSqtCDQ7gucsZcgED8WEtFi5PLVVN4MMGnDTF7Z6jvilmebZM+xz
0qDeB72lxhICdhbIb9PyLz4lLuzJLdC6j4icu6YINykbBiF0V5WK/QBNQJ3Qr1K2STTaM2sYN15o
7fPyp0HKWxcGdo1kWzsOXgSs5LJ5sHttb7yDs+kXR5VfINkupCVAb9cudoBTolA/S1TNObi/PjGe
46C8Qln68Pvk7NfjEoSc9c6H+GjU8ToRKCBJ5TJMBnQYy1PF32ZG9aKR1AOYRZsQuRdNfwsRzLqr
+ZJuiP/LbwCpACgjawaXEIKl7Dxam9H+9DiQMn+tN1cSgHP1gPfkKydhsNzXnatU2zAEmMbluNe7
+5hxaLsgTMN4qoo8jhTQBN7VL19R9B0AUjP41aTTND5EPobCZdgH25wWwdHParqpkLrSvqbLvL6C
ihqJ9dO/BfbH4q5of0MRzsLqHEWfVX9j9Nq/lew0pv9YgfQU9/q1sVxmb/R8Rfu2nHWqbISykeyt
1GxyUD2lM7e8gzx8dPg3Wa9a2b+acYPdPDX1JSowhxR4+EQa6QdME8fZD4YrZK8/MZEH3fRyByJ3
9N+k/G4KxGf/VEBPufpj61eFyxYF+mQtWyFbL5FrpJcxAmZ1r8Q/qmw9vJPWjbuM4gp3oSX/IkFg
XdrWyXKcRhYoB2O8iF1CWVk8+eHbcA+JjqcZmqStLu2s7Gpa+C8PDYl52TkusdZiuqnolnLHw+b0
h1diOVYbGPJHAuXmGpTwuObO5RdqbMpeKHjN24AWKWUnVdrD2KjHL1Hvqvaf1W19Cr+aI4LBn8QK
u9sl3rYfjqAzSoRcbCLjQ4MVFk+q+tcL3qrxpiYvUNMjUsJwbzWHvDkqjo81Npxp9m9o29sENxP1
rweCx9MNNqsTy3VOhiHredJ7kKWXMFH74ArpZfp4ubxzdRP46ElBR8ZosYoU+v2e+k7GuKp/Gzb7
7pdSbXhlnbMT1a4APG2BJnn62U9jf46QidvuJTPLazIix966tK8Eu4Ezkujol94ClmbTH6zOTZ2V
RA49mdliE2hX3z5S0CdYuA0L2MO3lX8otH3gLPT6K4YwrJy98qiPS2ybRUCyCSf4PS8YeTe/hv2n
iXuRXsl0CvIHA3vF+0nUW0MVzXqRe8Bm8mp510RiqaR+psbBp22uPHB+w1euH/rmxGw4MWC2zGGQ
VgamzAc3zRjh3rgr4lCrUO4x9U7su2s3IHHfeuNHYOxTe4fwKmuYqpKbczIZ29ovuhdf+YywNFfc
cT0D9ixBoHNyQF8x52LMc9LF58BuPu3jpY2poAFJxNpkpvTxXE9/p357Oid48UA2GVIMZyc/DJz1
UN3DFjz+V1p/hZBipofbUeL4854OKmKSg1DLhMs2PST9KjB/+v7lqL+R+mdaN8Hl1TNyV23ya7Bn
F2RuhrTIX20HuKtYmBUir+KlensJ2oy5CNFh43iXJkU0VsbgbOugW9zGO7XNRlTHZNxZ9aVRjrZ5
NKtHmpyt+hUhyHIMbWZhPVGcex2fAb5LxsmL1/wm4WBUcGZkf54PdsB+21BHQujDCqN0GE6Afw6B
+VsmWzLaZSSk8jmWzoN6B/JMi8C2uscZ9+CjlzGcwD9Q+EjU4lmqd90/VNislWSFaWuo0QUdzA7h
0TPw/xztxgDFxDgoyDHKvlSmTTqGSp2Zm8yOkqkS3Nzfuj73PvaD/JkyKOUhYDu3wTkW0Uc9HjS4
NcorKT+mGwyPqTx53xTgqcofE8UOg8Vg3mOG3X42E8nN17b6f1ydx3KkSrtFn4gISFwyVfkqmZJX
nwmhVkt4nwkkT/8vNLkRd1KnzWmpuwrIz+y9trjruv0y3rNpmzGZi+cM04CMn6LmXBXXyCDs2fb6
nSgQ8OAI4y4Oi05PXEKKdufkxA8sPmLmtRqXwXw/ruACTJRKI/6elxYcCrSeMm6CbWElATHO/huJ
9h+JRKWMkOFqFmx1Jv5IaQgSkaG5JNpozV2mTSV0egifKit4rev0r1V0X6YsdppixzHDd0iluY3G
jwL3300rmGFIlosDub8LAXIs6e3rHFAez3p4G6sJ3X1iQxxJwIzLUG4JESFHuyL0KgrI0m7zcFcR
0tmp6s4RLSgqB1C7kyCCBajNJ9JZBQuENt9CvvdQ667oNWv6LroWERG87tBN/V3jDQjSY2wUbFl+
oHywDUvLFXVAbjwOpABt/uwenZCRj/YaxrgeHozcy2nlct/acvNVh0A1Jwr9+FIyQUavfrB0dw1c
vc0nd/u78CRuAxVg37H6TPdLhQA3VGnKhCPgQlvg4+FmhSy+6H0/2ueSGBVGu8HVli3rqBbozGLo
rdr5oHxp7uG4ejbEfj9nYKwM6vzSQr+Odpw3w9/GOhV7Ipq3c5OpvdI8EEVGA9Uu0XflKLEvoJo1
giVubp2kcTJwLMNWZxUUCDvAMumlhnv4aR7dS2WnBDSWA/Nqy7r1KKJYllZUg3Tp5GVyMLDJCOnD
yFfrHuI0OshaklMykGQpGeqOXbeSfZI/Gou3MuazsfCz9Csb16/rmWqjucgCrWST8AhZP28o/SdJ
ODfCJc6LqSNpPPoXMiy3awByPmi5DgAu73t2mnKgS9bA33Zif70JadlmBXk5nA3nA/QKEk2sG+Ng
gmFrf8k6zxxV7/30UtZEPv3zqnKldLTWRo92elqIPt+XU4vqu2fETmIb4NqsF3smnbX95jlgOxd0
CNoXl9Rpnrqpb58cLnDWyuBicXdNfvvlw7Yhyme4sCUZzmPDEe/RdI5NAdvAAt2LknWTKlwRXVC+
1KiChv5jwRCUur5zIBuRp6bjblP0pRszNN2BWKOdqUNCvaZ8zzJSIjhZp37ruU5GNHP4sLb3Q+D8
tIIJgw47/IiMBfjOcsAXbDAqi9F69q3oAQxLjWGR3LU6qu9l1XUkZI6HuH1XC6LKUIIczSqvPmny
uMworbsMpkBsi+mcZ5Q+KQ5gyP63g4tXrAxzhOQpR22pL05v7opV+2CPMXrTtj94Fh181JLyXjHy
xvvCbgYiPVFQXSp28ZDDw5kxZc8Zd6zHdKfp0Ey4PZA7vjD1QRrcmkrmD1ovf+RQ1vtFZgfb8tyt
AlCIL94tT1EdBYdUE0xVyYR0F7ScN6bhfwmGmZpocUEtA4PzDDW7qKrrMSM6ctfGNr7oMPmYK3xQ
wIxCVDW5/TgOC1L65WlmancoW5bJvrb+eEX8QOEVX+ZmAsKicI9UmcUaQzlM+MCcTeGDCQEQLA1o
LRGFIXVVeA7JxKIGSa5w2BDmD82Fq9reWFkBnb9YvdWB90i+DN6Aorwbq4BdRo6NIB2fnDrflh4r
Jj/IxT7rMaEXSMmFh2mljT0MszaxLg3tk4pv2nlS28mBh4Eed9tHjLsmb9Ebdw4QG4vms3en8qZu
CJXwrB73DCp/yPnJhsQWxEYjWRw1ozBJRC5yUwa8NjvnqrSOeUeb5I8RFBe2RkWOoj7QPVi1Lt4L
xnVIpfkYvLJmncBGWbcBO7J0nDcDYRzEIGa7fvRxUUQPs0YiP0gDJh9pFSDt8TSaGh1tvnxkKRld
Fpj0PZOV57wKXrnSDpRsP0yeAa4uHuPRcXoDvu9iQWgeAF59+PnA+lhqKgHnXwxhxm/wZZDBc0Jb
9VjEfMZ5bgZuoPRUCmtiSpT8dAID12DYSs5IEEBP6Y1H52tr9VhWWIjzaoIeFz1GFUw3K8aCxdyC
hzsCxZJM6Z3uwrdcpbexa12Yu1khT+moaT/GyXsBKfSkMdENRbydhCMA53fkivLmBhp83mBHXyVs
34On83PjsviymE2gFkoehopTxBHXTIxnw+oTsMVrzjN7E2ACSgJ31yg2AtIkt2JKGSYZtC2EyPOW
9dgbWaWVqniB4k8aSbB8Sdf+JKXis3K+JsZIuQmIrofsQMpwvxP9/LPep9NoOn7SQWGWd0OQuafM
hSigCXFpyaLbyNC/hgmneliOhEeX8OED4LY9JEgcH6wjeJzcuB7i4CF37UO/1G8rdB7CMlpv2553
hUU0RzKKbZSt6yn0ZkvKZNxf2JQi0Xj2oU1Hs0+564t/GdxnBD5Q0ld2Xl55H+XSl1eFFHP27qel
PEeF+UobLYhrYb43xus2tYzIXagSfw81lUcvZqHChCQRnaneqeS4FHlWxRzSry5RZ623ZlJxx+/7
qMNfR6/Ydt/VyJw2SdtgPw0XNriouAfJRh7pY9DFj0aE1REhe8gJSbZltTNDqHgYsvYeyw5+X30N
OpstJMmlUQZTKg+GhwxVL2yuO+X5gOdt9RIr2EgptC/ktvo2YgWjXKwgK4cT9HM8sX0cPkasJyza
mXXeIWB6UHRcYbjQ53J/uRwyE2Vh1B/jkc6dJDp3W1fgTRfkrib/oSHj7LzEC9vP2OXdtIT7nIV2
eutMO4WvXYS4kkJFpljr4U1jKQlJcsAv1129mfdRKOXe+HP8Zi3OZnR5mOqUIEAdILJuGjx/vuGc
MnioQ+7j2PX+SHt5bCxP0BurWyOaj478j3we0YykuHGtRxnpZA9snreMra5hDy51+JU40b4BP3tq
c7tED/oyxuXZV1iZprSS3DycCah2+XTiHm4YeherCihLMW8lOf5UiDes/SXGAaLp0E9xd9XWc1UD
L/CG/l83rJCdsb9WJpi2DmVjbgXIjKCaNWR9FZV/KGU/MbyBPjtj2C/DjywUoI6wwyCXfYmWHLcu
Y4aYOet2iPKXrJLkbGXtx4BufDv8okV63MTO1m6qL4ONK5ly0OkpW5hJOt/ail7sqDiIhppThBQH
XnDIee4CdEk/B50/eTaXZRSh79b+VgmdY556jq1JbrrwNcqBg5Lz8m3CLjkZBUaO9fjKZ47xRRWM
Rn22ILxJVv4QFNGaggdofg4JB2APkvs+HoyxJJg1EhE5LO5tPQ6fo9L3Zf7KbPc7TcZjZo0n0t+O
PqoaaT87HYaZWU0sj/0O37H+9vOfqHAZfGlWSg0e7WKdGkSkguqw/KiC4BUJBVcGn0Xu4nQsm4Zb
NccvXgCfFRX5WSOwrREPD1gG+6wtlrWF7cL2NntMCQCaWRWNqTknlL+DpiHvBJ+GK/u72Uetkifq
1ScOnggCRjcY646KIg+izOTgO2EdwA7yNK4pxCU0FdNCKQwtl2ly9BWuf6yeaAKWgtZ+8raNCXxc
NFhiJQqzbVUWD37M5DKvbJffVNam8sXd4o1odmxC/rwClVHLQZ7nNPmse0m9IVfXM99gp7BIJG5G
uA0dJzKS2Ot6UlwS50C1D17JdUmej9iNuhC2ugEnh02OovCw1Evz5nndU9keOPZ3dj99hyVc7eRe
LYBYxgAdphr1UdT+xV9ICu8Ktf39P5r1yyxNfo1z8xZODV2T6ji8XbzzFZKDOQa3D2KcrY39MS3R
ZyI4Zzum4jfMaZeo5qjoMOaaaTghf+GC9ce7EnCxQ3qNbNE55DE2assSz0ONjcY1NfXXVVto75JB
DxvHbl/TltIuawWJpWX70g1gghzcOa0mfDCwctJ5BA4oq4CeERL7WVWYyhqVvwS0rehw/laGdjv9
ifxw2vcuwMOUbnIg22k1YMGqqYNzEHYzlKha7skBPw2Wns9em2JdH1F19wGzzAgZRjbdQujGYtBO
L/bCpbCoABzsMiFN94CQBLj3GjMC3bWXPc3nQlMxfcWM55MU1VLHoyC1kPvBHK5xfunkKQ5GyQQ1
3w+yytGyF2ymsxERLECNMHhVhf0WzThuajKahrB6mNZgm7jU7wPPKP7ZaF604IP0zDuiaSoc9qIA
AK6TbX95yapgH4Lbwk5f85TZ4Jx0CKcbzPyQftjxTtbepfu8MSNinDh59grr3YpxiGeJhyDOYUvc
eeGXn1BNIcJAiqQAa84x7BOGFJuhTPKDxIBpKf+SQH9kAIG6spdRdGOK1ZEj6qM9LLDT2hdSlje2
u3w2A80omTXMdIKzrPVBzhPQwkI7Ww0lGoU6SlOJ8gZ9Yw0JoLCwxUH/fnEaYjjZRSjOog9nRaQR
L4ZAWZCcEIePtpXzURYR9vgk3eeQgFF7hdFubMylHXR9rtqOhzDPinm4BVEJX0Fk+LFNWl3woRAA
2588LmKTM4HoC/CspFNpTBR+ehyX8t/sUhEnAfYDU5+zcvquia3cRJ0gTbp4KNry2RG9uy3cN7RW
f1TWvqjX6oGqZKXVwN43KbKmkMQphpX7KURa7UYECNLhPSHG+inmNMHf37+qjsFt6W3FEAKbzouV
Ac0pwEwZvt3f2q9vRB/uTe6/tui3ltz6F/bIp33dHGqB0mKxOfFbIgeqjCd0O/1xGqathL+Djeit
6TiogJgSjSDLNlQWHsnr0iLzoqKaHuHTMuq2WK+5UbdLxH1QQ4OdHO/WG2a1Oed9+kK7Dv40ydJL
4nr7sM0F3GBsBInLViTbYxSEmEV6GJOMpruOnoOTZvLlDv6a4e0hHcat3iLNtFxClrA6giy1TBC7
jFsIrB920Oh9vAYl9jgMl5Kaw9Wv2k1vOeTtBKnCGLJs9HpPIaQFTVSaVajmM5rRtSTWAa7wbA/H
bETmFkGu76tYHJ0yhWOlSHyKwQyv4ji8pBh71GkIELhaUEwUXcvUZDh1fPW0WMNDi6zPcgk9oHJj
uFX9y+XIzLe7HXXyPSn7b0XWkqMCLAHwT/JyeXGk8wI8lpahTrEUOWi+/P6+G0GdBRnG+BJH1TDD
FrT8hehYsTzqkqqaiFKWUWl0dLlOKJWtk0VQtj3DEi6o5+ou+6uT9J1ujn9DpugwOEeV3Zw6D3WM
5RCQnBacfdNKc2n2iUPKiUn4XhOKNhYQXPSM/Cw5P5equ8+t5boK8YZk5u9AM5DrIj1l1kPXkplX
1/45T/RLH3G/d1JXtyRlbxrpssUOQwQz82zf1C2y27LIqDQiIJF+jaihc2b+mWRMdUV45GR8j8i6
U5b3uKzxrlKkzzgMsQ5wrHduH/BIqPGwCVIRQqEGKntuLMpakslKBB/PokozNP3pNVu1BliNCuNM
m3D9ThHetnwkzS+W1umbtDKYSJUad1P01CmeEarzCHGw38OEI8h3P0klwvXcXbwkv1Sz/ssjBsda
gSmD2cERN+QRQd1XHI+3TRImm3AYr3wWqbbeI4LAfYzDLEkhMWKfBHRTrYNDSvgkn+mSkhJlxvCQ
tGJv1liNqn01Y/2oBgwmme1iXXU+4tSm9ZL8ZVTR7rtufgkJM2KuzdPFcLG0zfAfhs9uSwbmF8rL
l17B7jU1FodMEG22CKqcXDLZLqdwZ41tslXfbdNcXUue/NBCvNMQ+wKt71GitVndAcPGjj3Uc2Ri
TGVItzn1714mlrMS2ITrCSQDWFeoEHbGGHp6VGF59NsOY2FHRa6r1RM7Y8km1MFHcb213Phv5DEg
iubkyXKPJhMvKCl+CL6QOzPBqw8HcgI9dNgp2SY3PoMTK6HFjaMZOlP7qvHsvyzzVygTdnY2o+Fi
DQ6Z2cyOKv3IvQxjU1stDJgZdStnJr+ZODGgJwVTmTG5claBvahC6Bw28q2uFWZT6+hPahSVWAbz
trTlPtm5JAUjHqSUaIlRcQ0w1AkUFhNhUjdy6AJe/jW6gXcjlPN3GvMeOdlqFGT03gX+m5Mkj0y1
7ggNvlSZx3nNM4Yh81aBUZpdjiVfdz/9KDZMn/8b/IqACJ7wDhvvsofVtfaQqLVRenzShDDs9s5T
TVgfBpzsJpDjybTIhIaB9YgT8AymQl1niBsAD5AmJdjJGMXPxrZiyIMkQRHchreAbqYs84fU8qZz
X67sm3Gz+OavldcfPnMi6fknKZELLnhfR9ToDE2dN5Hpv4UdvgVZuoEfOKN54gaUHVCfDE01+Q7j
+hYLwBnwoz9tYnPxFs+3yI22zFQ/S2QOA4InhcVReAWxs11EKU3lsuik3saSx7DdBs+TtTz4hAjQ
QIOkDtazzj1QyI0wTTJvX6PJGXziEHpiB0Dhn2OV/ydo/JGyOgRMTWynokDInSQsbKyQuFZxUZFy
ln3PongNh+BHxtyDdO1DjaG/bl61lljNqb7FCHhGK7gQXRmRpbG+kGYCv6Jed6J4/9juQxp1Agwc
vjg4bVntotZ9wQ+LJwFdWL3APMC7lQuCnLLJPed80vs5ACeZYlGU+coqJFnRZJjflA9Pc9XIkOb2
My84zRA/RAtsdjtG1tZGdrMn13QdPEuxE/bPXOm3IK6eapLlxSgeQRHn9+5E7IkVwndtDEjUol+e
3DRm3pOs03f4s+l5MRxRgGWjbVfF795cvcc5QlITMwJcQXtVUkDJTPuPjkCnMgT+gduZx68VDfgq
qDDzHMnHMuefAN/dWP+3LGWPzp99DMmwK4UMVI1L2PPDyE1Jxsh7vn5ukYzJdIGM6J6roVavLvsZ
v4EKPqoGEWtL8k/HHGnn9YXZRi37k9qj5ml9mO69bvr1L/jXmOB9INQD11fC5genBTHX/aEIQWq7
y8KGuPjjdwwFQxlex6ZFY2ElYps6x1FD7qyiJrnvBjncUIWLY+Oi1ypy3PQ1smT0kwivySXLjiMB
Y3yUXJ+x27mnoWZEaVBYw95kPxkYCejSw0KP/BUOEonEhlLVqm/sAkZVORsXaet5RPDL0BLtco5V
kcEpb22/HSWo8GYU0U3cqp6NWcGJnu27hu1yNEYQ7AQ7Ybfij7selArSSGYbpkdHRC7aeNvZY5Cc
01JDjzL/WgSfdWP+ijWba7JA+y3BM/fKv9EENkreUmxL1qQV4YHHvDUvjcB9qWcUalEJc672QiYg
LRPIYyf5Cl5Tpzs0Qkv/PUn77ANcdRKWJ04I1DsHWmPV0pxDSEqhKNQ+rtRHHFTlrvRYINQWAfIL
F2ifNn9gFHw0zQimSjMn4F1prZQCVierl+4qiShgwoY1qupBufQC9/PCvmFTEeqb+PIYjS5ASgmw
UPtP7lAGey9kOWoBfS85QzdOib/Ovp9619m3kgiegAoz6Ps3RPwE0agXq8DJ0C1HRsh/yjAAF4bf
LJxbeHAOK1Gn/hfH09n1a4uiko34uOj7gRZhKmgdlTWT6xeCgCphqkDKwAySbQmZ6za5pTFQKrFu
lkeSuR89Hbx3CTMwxwJsF5uADGCnO/fjfNIBKGD4rvV2/qmSLNwg6o8p6BxMW6wYrVerXdTdQCY2
VtH5MLjWkcHc1TJq2PTMELHdkw9IZNnGs4B2u5jOuROdnQinpzByoXTF6IFD4+zdbFFnt0I62bDa
2stVtFFr3CKLx9zCz3t2epIkc5DDIcKvFYDplgO8JkxQw0jSaB815FsGnc2Ee7a2Pevji6MY7TSo
ErruPBgSM8t5XNtb7s4K3UeWT9QPfkVY9QQJIyJqquoaphBQs1yHJcoc3pe2i0neIwM8Se2XquY2
bSkiy1COWGSLx76JvcdAzTd+Qv5oUKCUZhZKWE6I4pfgLhJJ6WbY79XwkoIw2LVVUW/dPi52U4ln
YQLkYrlivPo4zk12nYwvjr4gZdFnyMgsKbCPDjHF1LoRqk3lW4+50x4lFLQJq/o5NfWbo6rxVAbN
bRADnnEtn6QexyWqYrZ3BGgQNmJYayWd9ckk72eooBbKoP1rpREYqS5+lUBnmAjwZhc9WbiKSyGb
DcxSEUJqz/5pD7xLagdfY2gTfo2us50w0iAxMGEMsF5nZufny3GiESasSUybGgNCFtkoqOGNuqvR
pwRzi+gbyweP6i2SZouAvNITH3Tk/7X5MoPpRJ++dGx5qolo2c9h5pwQHx4iOOK2mLHRIMp5+Sh8
oHWp/znnt7PhmHTT6QGOL+uB5EEPHgzXyMZBNiaArUb2msuHb7qQWKjujQDmYIMq76nxysfJIkvG
Tp3/hqB9JLeKKQVvGEc281h2tDETB8hDwIKjYl1yx+vbs7R/M988pQPSdeXVT2b2nn2zjIy/YNFM
gfOq/fJEAc/eesRR2aEs5tvm8R2dOYR9dCMEpODqWh47HT3347tFpmUQLLckk4gbRncwLQCcacl0
V4XLeKxYtqY+EZ59gP2khRgpHHNm0pSwpSc3mOki3ShZPDogSSRhKrYa6mYBhGKZkQy3h3GBpydu
FNs2Nx45MYncJitXz+bQAEjLkW+T+8wHAhCmxyBRTqeBm3IByehUf1KWR3H5nUT9qdb5fcejePgp
Is7vUDPrGNlN9dZZjFoxeCvhSvXNtmBZfqBqGyiTUGw01s4u/Mcsq/6Lq+SdLSDcj5HdboTWKd4n
NPSjXNiXMSVDHpbwLYK7mAi9JrpGluD5iaXOFbsAnWZPnTrXt0vzOrd4IW2Y033zOkyBh0oZjmpE
NIlLdHQsiS1hTa7c5r8S705DDeSrCb3ifJfD3K+QKzkojxLmMAWA1lrwXwmOOO9u/Oqzz66lHhnQ
YWbFAKOp2clp3WZYfsjUY2775Sj3SGR9yg2ODGjREKGz1NmI9cHUSWaXKID4+ktjtgxbbmxQ/Oss
0IV8PtDUTbSmPZ11knkbTKzuLmNUXEURqAEWwm12rIm1hcnLqDzQtJWMrdhBsfuGiYqS0JsgRVIX
en9JiNmMrAJtGmjMTtuucTYeWpeq2PgdW6J2Sb+Uzxi4jg7zsugbUzLKI6dh3FDTXKcc21dBYjkV
IKzJlBBZxAql1fnkN/kAyKzVc3/oo4hDOzh21keLSXYYQywe2b4llKwEbFdoGvS2uF8T2SOEsrNN
8yTLs8Ynx7PtloZF8Rkndwnyg7H+tMMXn+louWamyopgooxzDp20jWPE+U5qG96x7N6l0i7lSxPt
A7fBLgrPMx4d+usYlUyUFLs1V3UN9wtw/dqAW4yFSBcecM4AE2hARWdfjgbXTH3L7BlndXcr/f8Q
oFW+DEiFRRuZ8GjLCSJxB/zwUUE0NW7e9ZGNzwHoAzJJM3w4rfojYh6LhR8+COV+NHkENd+hMwJu
0gphb1KX0WrZZuy6rfJVe+4+sOqtqtWzsulhXAMW0ItX5fzBF6AmsRF25ONG2zZv/FdBGJroh/SP
12ASDTRIBJa51tNQIduZy3G5XXyUwmMQaFRLnjpXZIiCe4HHQ9o3LWTEMTy61meS6/HFHQHNDBM9
zvzOYWNr8xosefL4+4Iy3FxGKrk4tF7Lck7v7XDCRoO0/yGR4CzHar5lS9JdFgcaU1jH9W0zsesy
ciyubI+jmyFM7IO0ep/YASgcS4h7WeZvXttPT5aS7nZ0TXhKxpEkz9m/z/xWokZqWwIe+BQYxpTn
tkX7w41yxv1j/otCIflo3ekcJrp5XX+dsIrJRYwbxKtfOC3+xWaxb9n2j6eQmE83l82HN6RP1uB6
j42qsLjxf//+8lIEAUknndxlo2b7pdqOxjNPj5WPoHxgfPC6olKGuiIf0tXhObG5Q9xgKT4CryFv
qQvvvd4ye/bdzXu61E+uE8or267udYLn+fvLTGyY87e4fuoh7DauSOWf37l+Psf1cWow6M4hBfow
I5DHFB7BV13rMVP7O/pqeFajJfYt6qbnpoEvPrih4srfpXPq/RNzy7BWKvmURYhM6pkJmxqy5CFU
ANUn7fY3djT1t2pB7tMTFveaTYW/kTgxnkOF4iAYnP+mwcvvGbcRUuCZ4Fswo1NXO/LtR1n00UM+
9FdfgEjjO7/3GbBrO5bqVuHX6suJRi3pzUfWLl+tn3ZXpn/jU1eZh4gT1wtZTy/JYYALArnLuLeL
JWGNOfqpJP9qKy3/o+0Q/FY11ril7YuDdNHruKgXaISs4QJd5iYDQXE0iMqfLbISQ3hkqdM2p0Go
mWsH7lFTqPaQB8nzuuA4hl4a3ZlU/wldNVw6rK3wmOYzkLbUT/gdJax7zZO8YLh4Z4pSEW85n81Q
ClRRGQ6hyvqvXCZ+FnBmwAZDPZOUD30EX67XRLFo4AkPRQWofKD+JVkB4PfvSxUiEVqKSh7ofe8C
m0vejsV0CfJx2SeLBI3PFXSdPfGVAGv7nJH8AQn07t2c4EKmqCzpwti9z/BYzdytzKOGcRfEbcl1
Irzbpm2RgQT2XtoEFZZ992eOyQwQM1T0BQao4axKG8C8fTYTBmAL+CXTsgeEAc/Ymf4GzsGrqQ5v
lizcL6y4d7YXqMM08nHOYQQ+LT+kZsIMlalPL9Pc/rIwlzSAgQwfJd8sUN3sm6Dth5ML5y1cl+0p
I6wlae4jB506pTYwHAtKQM+ufO94a2K3oFRlZnRsoxSRkB6zECUbOtfJdhDILKLfUZc/qalO7uYA
LLYsKYGr3pw5NYJzWABgS0Nl/qDywy/XZpC/BxGBGFs+bSX6l7rFhDQogL+BLBk52mIzMau+NYZz
vJlUd3HhRsoqXigLbVoVYSEQa8BWcJ6dulnQcBnnEsJZwxv1EPHjUQoEdkEBb4nkJtWE8gxEon5n
OEYVUKg/Ggw9Al3m0UA9rT59Mhr206DDZpeyt2QlbKtNbjuQy5H5tnPlPAsX4WDC9fBli/qh9POt
ZZBLe7413eXQVljDItYejDUzzuoQ0dDk7Pmy+bnz9m4bBLe095hwLRHuOj6OU+llJyWn4UO4sDds
TBY+TwgYQn55J1dATbBa22EX1CH9dDIq6hM/644MVZCZuHZ+CEwuj93ssa0d7b69Nyn4JAfIGbiP
ns3u7wtuCohQS43y7j/2NQj72U0/YIHiSC0NhDFVItlaXwbFRt1aUJajfJFn1wC0JsTvrimRdGZ6
vLAzo49s855gx9G+8+zsUbeTd8xDXdzB+lQ3adc3+9+felZR3N0sHkQol5vkZgE4ueo0GVgopoN1
KIgttIYXLITdVfrY/hxZ4h/jar2GnnMlqhv/Uqj6i1pf7K6EBGWLY9ZV/llKJz4hQcn/QQrAytWX
5kmgOThMg/tP2f5X0VfdJYoChZEksknZqQtqkuGUUslugRGpF0Lep4NolWLJB6Xba4LkLkCpcDME
lvMQCRfeVEkYio5yc1/NAsyF3A+zL7/rGNFoIYy16yMoqImKSa5a3GUv3lAzZQzBvwRt5GQNwSUQ
VXM/afrZaHaptSdcXAA3/FsFGzPraXa0g06umGvmU9FACHFgv0bTKg0MoEg3NNrnPsj0LksbzDsW
csTaQgxoAefTfXRp/MR7a8lzGmuuwDo20GFyfBpLzHQrFcCr9IQztumRNSWD/ajjVTNC2K1t7Zug
YsLk5w7aONKhUqe4KJxQl6KL9rqOp/WxdlPbYcDG2isuiTUWF3ss+boVbY9A7vM2+8TsLJXTHLmc
/ipYMPezYLoaDBWI/YKDT3oN4fORPhWN1M9R67TXOJA0gil1fJGcaQLSS1CyaGoOSTvY9y1t2XPV
1vxRwqtQLZobOYXiokQ8X6RFkpyC6PX7wgqBVBWmtZJx/G3CLLYFknGGxgngmpQv50PMKn5U2rn4
Xj4+r9AjnboahZcbH1V+0Txk71pmJewHx/pZdqSZ1Nl05YF7WTBP3jleJ3DbMckhl6uMguCyxBY4
qfWFfw86lbQ2W+KlXQ6hnFaOh4zYZi7Lt6az3dtqfVFZ/mrwJR20ncYavjS/9vu7+VQB7MrjR7q8
enW4vjBwA9oPDeD+9+X3139/pMTyn9FU3//v139/6tprCJHQBGxHfczit+tykh4p7avCyPsBAi3u
1vzYCGc3j9MIa5gnQFPT0JC8K7CgCBQUMbePlO11CRIs/Uuc3s+1hRx9KZxyJ8s1QWGw03sH7uD9
7494A6KLMwzgf3h45JRgl96N7DN7YZ95eoaqr2cftR89C4pdOt5bNiMzf1jvnl+40/rCWnnZywSP
RDbW+q5kHtsllD297iGo1nn0sBQ6eqh9FNN5FPKMFN2Lh4vtmIzvfeBMZ6svpjNzcxvkU+n/GW1J
FaijGKZHHt6FZfwROLzPU2srcBPpI6oxSuH1E/z9kVp/+vujXjDKYVsDqpB/Z7vaIRudnGzRLqCq
eSmLAt/wgl8vQ3+R+EXH11H2w+8LyFA8toN3MbZ9cpO4PWIc9YH8J+oMabAtffe2X1/yru8PtmC1
5fv1T5R782nw2xxkjvjx8lZd/u+lxeV6lLlDinMvR3tlnCK1gz5A8AmPNdoY1sh6iL4ieyDHggMF
m+jPnCXiLWRAxiGw7hcj0mojzK5pi38jHaRGkhPhEXI66zVbsF1mKaDjauqfV4WNppGdrVhfRmP7
d78vrFeynbd0UFWWpPoLrzggLEGzxRYQDmuCdDmXtqhKDGYyw7QDmUSzBOqnpOfqBwxBgYzrfYhq
4owKRt6yvD3Liv5X9M1D24/3OWYC7mmepsWM78lMhiGN/4DKGB6bhbrCK9P42aDi3AjFdMAtqcdt
yy/X20e+FFHNKogURMgdnx3z1ackAEVUeQNIIs2RBmzDaggJWXC13jMv+R9jZ7LduJJl2V+J5eNC
pKGH5coXA7GnREqkq3NNsNQ5+s4M/dfXhkdUVmbWpAbx4vmTU+wAM7v3nrMPoV7ChXhq2K9zPwW3
Ks8lCngqNRyW4M9Cj9Q1P6pfUmHX3DeccxQEwwIJwpax/bEN4NuPWMINiqy1WUL79UF4rYkIolS0
A/MgzkJW5PU6mXgcMhQePY2mcHprUMOs8HUkZw9Exm2ixJUHvqR9MB2sCZJ+yCAHRcom9wvIT5q2
lILUuglhZm5KfcdslNDumKZHDbOySDxAir7AcRGbVzola7P2v1LZUNP00n4YM3KbwkznhG5ELmF8
Nt2W2JaXtCLqoRgVZZWwT/Q+yQBaLgrIPiUT0AgTac9XFprWp5PSUBqY4ab9GO7tsbFOZR78TJOf
yXc4O8ZGlu24BdOUPAtexqacBenc5KVt6jaVrBwuOqbwWLlfQgZLat5ieivjxyizXnu3ZLqdW49V
AH0qJhr1OC6xwZ5VHdsOc1FhiXs/oWpzSnJEONXFuzSjZChmDLgTIzULCcum1w1Aj4CMyFQ66hRI
BNk6CQTkrI5iuOgfhYWLXijyEgFIlljAaIfEjmeewyK3zo2FKG8Ow226LEkWTTuJIhxRK8YgPESw
l6zyLY/tGKeYDNa9140ntCgVZ1L0pHO8xx0gNkNs1IcRBJCR2EtgQju95obYGkZj/ozCfqFDVRQq
OJLPCAsvIDGLfWV2kGG6KHkceh8lRpPshzCg3d3n7XYw/eTJNn8Jr7d+lqpKn8AA3zZQh2/qlpRr
BJ3TYzw5SNGj4fdsQ+1HtWYdmcQhsZHg+/nmOeV1YbeTXTyt7Ry2mZQVvYskth9nqmmATYyF6kFY
j0WMSrRsaFW7FfN14/dQn5zY0vdtbuCdy5fFhNPZLklEeg2GisZlLHJsIlBiULiPxzjpxh0yrJRu
gIyerRD2A5DnaKsH/35kvHGFdvErNI3+0xJLUUu97i7tgjm0XqTuaIdyDty0Ru5uezQ4YOOJSZW1
UeHa70l36cdvAkT7f+6tf7bQ2sBONwx4b/PAq+51mWkSEkJj8+ePxZTX98WLCRJwExGNx8nPpGtp
PJAtUYJycKPXkrShYA7xgnbeTjuFPtQBNm68VwQUcAKhwIBhaEVBehbLP9CETFtTUephYQS660Dn
UEwfr2lhuNfKvwTI3Oh9jzgynIZJidVYe1mQUAghEhEKakgEZbq6CDU/54MxPLJufYsRDEjvxtG+
FHb00zduZsKmufOd8lvWT76Nr2twWvuYjQYHv+XQOS4cSnkzG/C7IEobD2EVoZIccU/6sflSVCET
3bJ98BvYUVUpjL1RoUxRtkAPXKDhNNva3PXhdEmnzr8Lgtc4QrpsTWT/+Doj49QbiVChIKYvSI6P
PX006fCODtH/OffFVsJ63Zq+E25zHWcvLOm3ZBm6H6MiTMR3AVNMTEvQsTQIv5AGvlSeX+CiJqA4
GsrpGhn6gHS8XCeUkDtFzuBjrFByRcOgtziaWZ1njdVqGKnPkpv3QAB/dGAwn2nxMmtNfEI44wRH
ktmLfeu5GOsSol+hgqJDwJ4XQD419IC9GGTDyu/E9AqmKJlsdVemsQYxh+CySVM0LAlMW6C4FgAT
S34K3TqHQI164+dBszEicCQLsP4kC/w/RfJG1thOOsAQsAFRo8MWT5z0hHCWXOrRGtdu9Vwh2YMb
QoRDozUEocAeNr7Ry33kUXXME36t0csU9zm0JYd/oRnnvH7poSk+EYDWtIkSWv2yehBcAwcZLLZC
5V1FjVwBfabex0ZsncYC6r4Xxc49mhFr7boOQpU2faL0NYDFOc3JqLjbLeUSeKSr+G6Q6WdZMNAf
a3C4dH7BCGkKUj/If/IBV2ff0c3mx9/+7R//8W+f479H39UDRSIuBP2P/+DPn3z2Koni9n/88R+7
7+r8XnzrP4/6z7/1z1/yn3/kQf/6pev39v2//WFT0rOYLt23mq7fusvbP0/H0y9/8//3h3/7/vNb
Hqf6+68fnwQLtMtvi5Kq/PGvHx2+/vphu3/e3j/f3fLr//Wz5fX/9QOjRcRU4P1/PuL7Xbd//bCC
v9MWEmaAOcOkG+z/+Nvw/ecH1t9t3zTJSZAycPGQeT/+VlYEmfz1w3H+bpm+5/gu1iGaG7bz42+6
6v78yPy75VjCk5bj2IHje96P//O+/9vH/n+/hr+VXfGAb6/Vf/3gfdT//HKWt+Xzm6QQts+FKWzL
oYbm55/vV7pf/GXzfxVD3aGM7KBde/ZbIOQ1SxCPBiAs/ssH8q/n/a/Pw5b3/zwVjVIvsG2BwIcs
DE/+96dqJib13TDAf9HIFuGudsMX7vlubUrcU1X9mRTj724KsaGJ8nuAu1lkKYOK1M3XrWwewOOf
YhagmzQ2STgrTBKqjV08quLQ0DRBqzmpEVVivUij7iegaOsqDRGGCNQL3CaebuTNAtMYIk6Lro/k
djBfdZIV7ClJi9i6hKHTkFmrYnp2KIlCBZkJDFQoOHBVwSfigM08tswoxWNmi8uEtJfN5pzrqT14
dgDxN+u+EuJymx6ybp2DWE2D5FF79qfdj4iYbAbPJV5ViDHePjKdvbbob3DDeiv0yk85rXAG34FY
5Z75OEAqZpw4vJZLdFVgEiUSulTiLjK+fDy00LCqLiN4wf2dhe69ltC8UmQNjQtdKshrWkcDTpcx
mlejaRzK1CGjrBJ3XTpdK12/21FxHIxb1NXIUAqmXaQ63wsTzpF/W1v+11Cf+3n4sKS0V7bImbqY
62bpkU85oWl/HjGq6ZQP5nOxvChlY2FMzOQtrrY4DKC3Jg6pHaq4YWcno1cdvMh+H/zZgZB1KIyU
Caydv9U5DDPvlLlWtyPMgWFkVXwjO8HPYoiHti+YbSF07L3xdSiIQ4iS+RdnDpNE4OpT9cUz9rU1
I0JyGcBlYcxDBeBJe0czD4UnCs0RjBrxTLQe1gaL4EqDcWlSyHs02vEgo1LyOg7/EqNWS56UShlP
FkhMuB+Za4Ke40kQqGL0W0/TkyHbV1Uwss5Rit0gDR62kOiRRvzpJqJzYWd05uG32RKFrQuPrGzE
Xin8UMb+a5uF8qYz2g/0SzdVUTU3dmWTCKoUz6k2ljnwn20MHflELwmxB81ObIUq93dSz09sTRgN
DRrW7Xz2EiLS8IgcRdw0N0nnJwyFOGU2sj5yAu2p5qBaImRGpOWvUpV9aYEM/sEpEFpT5H9ZmmOJ
i1i6Rh4iTYC9rV/e8S2OVM1MeGv3fpo0uVD4gdf0MAkGG5ODn+uFWHmTaY8MsvK1l9GT5suxgPcb
wiJsakIHk+/cmL1UZy1x2J347avgbDb6t+vrn2OCsQRAL26YGtuS2d84TU0ORzwSuBLHhGs2oH+Y
FtZO9ZNu9lc1cmNnZUCoLf9iFW7IJbFDa0BAQdkC3caN0w/uc9tohJlGxny9udcT8sBQtF9IaM/4
Xm7HJk9OBYnUfcqZIHXJ/5nNBEYCWZwak7NsyaUzIppwCo9IHATrNCiPw3B1aVjY2IBK6burvsew
MqnhXU26XreK9E9jcpPN4NdPdgpJCEBmLrNiLyrkXVlK5IEXht9WxljSHtiaIybiU/Kza5NThEt8
GBFcGiMihTBEM1+YiOj0R9CbTxXs9Ckd1A4b8YU171L19cF2sLXKz8IiU3rOejwVcbjH33k/uB6h
iz9DMbzJDiAyAUGXYcgfcM/QFLzY0jlN9bBrauh4kTEuRPZwvLE8TYOqYgxQu7socnZ6TAhPxyFJ
y5PAIow7XqzAqFUeidhQuMzBJwI0hbrQTFylKQoWj2SyuuA0mpsKsJnR4m4oO2c9jPVtazCU94lH
D0sUmx6dtvXUhCdhnorKW0h06EItiRViDk9dSE8pkqs0fHNpyCW5+5D2Oy8eL93YvDidfVc7/VNJ
zUKLdjcQ2IbEYCP67jYkFKI1N9oPDmoeN14brQcb/GvYPWRV+J749TGXznaynHUtQhR2YjO6dCmE
txVi/GjaEj0PMajmmN4ihN3LQL408BFbZx8gxkvxJ93YGB4skF0IHZFEMnUSSKtGkmmBitBT3tGH
ipjZNGRPBhRfFRHKuCeGgA0v7f2t7anFbAi+3Qd2kdof9NHoQU+7WBp7IgdiKEwMslR5rysTwUZ4
hHTfRvauN6OTmyc7ZqF3uKtuSJ145BCxqyqm1QIBSNUSNNXk4hMN+brNTPzPGhab/QWhC8QNILJg
ZiGcCu++5TZpUnpu6X4aiOXVEEZYqM+VQPZmkNdp9QENK/lWtO+C8J+4XlnwhuxsvO+IQrixSli4
bvnetnpvE5mEdqQ+e2H5tTSUhSEfdFX/Aivy3BjjFRP+KxrUl6iuD+xDju3/6ltp7/9sJPUiEVG1
9WKdw5Y2IuRotHLJi5WM1H96+EKPiTy1Wnu+9aSQ9DFu7/FdtkN6SjLjOjPUwRv9YZrdJY+fRmUf
EzTFCrBHWQWXWKpjG/M/CEACUAlQlZMmooZka8ygljiWTv4VewWSo/KEm/Gq5rPV5GftyGteeozd
3OdYzQ+0ECqiVHTtbhM/ufV+J0N9dL0U+Gsif5ld+7O3zimRc4DuafdU7as1u7f9iJSGUW/pRbdx
onczbFPlLhbj5K72o/fGd98tV/C1C5C21INts58Yg2ov2CotH0urIVph4Vs7w3MX9DtjtnAoRndp
0L4Fi0FrnM3ncn6tSuvNGMtve4QzViy473AFSuvqKmAdaTK9Fhz3WWSzbRA7GyfNnmLtERq6l8q8
2p1+MGKDJPP6EvhnREXEQcuPIEXNY2aEyWT5BX4BwaLOISznW8dw+ZJL88J2uYM7sY0c/46wFLgK
AB28Sn6Yjbz7kk5xiW1mJo6w95i3EmN+Y3J28qxhgy6bKrpPN66iLxdMX3EY3wnX+PYyjExg8xFO
OxeLQ1A/RQHcR4R5xeTsqjjfTIH/hBtN3CSaqUeUHuK62Odlvwfzua00bCAB8EogmxktVKi1dyrN
6FVGzrtjkISr+h1TUCxAhgGTo3yKiuhXKFgGsU/e5ma9HbPy2DQekfT65AfxvYag2gnvRcWXInrr
S/+GOc5dP4U/pR/dJhqyUop2VhCGMfm7OBp/DVl3lyhQJ5z3Xh1I42Q/rFzbOpPEs1+wiDCe9c5j
jcnkcupT3a3KskuAK7oZkDEFG8+k52bDNM2a5I3LnCCfUryYBeWaX8CtMjXm2XbNHoYRMjg5lv/L
nO29ZcEEM81b5v0HAANMnCoeqexNtLgsAbSUXXcdu+lUueamT5Ijil8iiqKjM9Hws4ddWid3sr4p
M1D6xmNkBaeILN90jthVArwgKrjS+dwYxTvI0IOFecW1CX4M7O0c6eNye5Zeu4L8y3EckpTR3/vW
wHYg9rKpkNp4TwxvVoromb4cf/ki2g218YmoDjdZ5Tw4Q71DOsckkw2TE0WAz0Ka04lMgLXpuTsR
pWttuJdYT6d6zsAHIa4dX7E9W3yYljsfmYC/miMxt5ZNklGNxd3cjgk474nOiDNsHKSfvrQeTboo
tgFEnekYtS9Fv3GIhL+pzOFi3M7Ihmbzc4ZxKpmK+ORrWNO5AvVONAA89jC3Mc+wl/m4SXrUYDGW
rhkYzZsj8FrJ6axQqlVz9cwElG5Rf4TJt84zzdzD2wnbvVeEGYbwMXO8K36kzgzM6EYXm3op0cWR
FvAGvxSLxXnGzkJbZpPia1qgvhKWayeno2IBDC1JKsZJZ8MuEQz8VXjn+AGWv/a4/L/lAawaGXyR
kum5zLw7ImpYEPtKnOBLgvS2Dyho7gLlA+DSG8X1i110R6TFqsPObujiuPz3icBZ0irGIj8WiYno
2WWWA1+JbyHgxGAQFEQTa103A7GhmrKDJhHylSKGoYaItyf9uAqRaI07RWIUjrftYE/70PHPYQwU
dUwuhKGA/4G2TkSZV19VNGwMBvQNMujo2DvtCTXOc24YD1yS24aTSeQZ7AT1boBWKi2oiG5FreWs
gzH5YnnaM5Dr5MbM9dqLySHlt+hcv00DSCjM9LVDGHO31z0ydtvfx7hVPWI5QCqBc27wLsn6w5cQ
2IgIx4Z1yjnuqeY920bWsAVTguDwGuDjqAGSccyjA9jfD/FwOwi1Mjy5Vnzo4DcQF5FZ4zRbsnjO
VnY0ieddvmSb5lPJeXN5ztnHArJ8xxLMQK89lkgKMB0xn6HHlCTyonMSImy8g4tqYUBSWWOo5rKx
l4BEPKnIhiZHg0mqLk3d7o0ZlmQrV3mZ3CllsiGFhzb88rEYuXZ8u1g+ZooJPkM7sVfBQ8vjUddt
M7DXcVNuphEmbws1hh2+W6rgKjiHU/4cAyOSndjH8YS3z8Wun8NkqA9dPFOnjzRsgermMJsiFLIx
7f5I0yauDzj07jvLO1mSWYiD0yVPDiYxyM4Q3HRL0pyNO34mJJDIkLh1dwrAkGvEO3aGOxHaK03u
SWOBbZecNvVpge7lhrXKofMY3PiwDOjLwdE2OMTbxsFNnh3w2+b42koL4+EvwrHQG7FdI+kDRzUm
t51b7h1kxMI3HlxyPqXJZc+Ip42Hu+V69lHGC16h7PRGV9HehjSTJhIzgUtiyyogsXNC52vTYLXg
eVvkH8kxOBSWQruC/M/YRn21z8LhRIjANqj9azB5J48Fc+GUWApaujts486/7xAbuthXkgw3tbyU
JfkqeRKufZh8natAIhWXIMkPvVmR1j4dcUvvSu3SbrcPNIy2YeTvws4+eCh5KSXW6PKgbmHEpvpx
+nEzkxZucW0t65lJiTvApUZGsDURaYTqIyW1eDL1MfP9zfJB0K3ZWnm7twRAIBkwmS+Zlor8pa7M
0zS/eX1xLON4HwMcWH5V7E/7kT14ijXrJBjWTOxqUN2xF+09mBi5/ZzHwEdYCxsnuVVmy4ADIqIb
rhKSkeikXOx6fsWhQCmsb8OsfQpbEmCHwn8afaI8ouBsaePaGnBxcEtVEE4qnd61AQdFy1mSEHNJ
dZFwQ0z13ivVba6cNzyT17D2nksaOTdiqr6VxHDtJuad23lfzqBWXd08Vo6DPryw+vU8LSfakPmn
ThHolT1RlvzMNwHFT4aDmH2ATDE+cneBop7hsPTsCM0Aw8wrDL0Oo+DFNVFYBIP9HBm/cQBhTg4g
eBUmQB7Lxuc6FiVmbmVcy4HOvgBDg9iTBUJeadD8ngHBoU5NqoWrEQRA72cwJgmlFFw8Rh0zr1Tt
XDk/lxV+IUi0OxNcFo1Z+ZK6BmL32Li1Mw9QgqRr17QkxTHch+3QE6SFKm9wJCJOoUqCY/qdkPYb
nBe17bQ53yjxk5HDb8dYnhzTEFK+jgDi3Po2W8rzKSFAq3OsmVhKxFeNZmkT0TWKWZk0QKupwH8M
Rr+W8DjGCk8i1KdDY7TvyoA9a5KeymMTbL1spIS3Baj6VmrAHOiUcQrJ2Dz7PpkwntWzltTzyp7v
ihxftclCFoLGuneLFqmgvKK5YC+z8+/Y4vt3B/9KntZ3lQKIt0jo3eVe8dvuja2KeSez4oPKq/iA
geV303T3/R+kmoEzvo55OOsFXsNePnW9cc8ZkDR7Pt4I6/QGj8yr36DuaQxe6tDaz04c8uKp3wb7
TU79vfB5NU723cnxvrElureOsZuPQSYilbcS7Xsr+SAN+is0hsLHyAE/wNiMHMcef3/L1WhCW8/O
whY1wimLDMXqvQz1tUbKQK8g+my9WW2VwBUHRoQDE0YtMcOMoI1uMKwU2ScY3ZYokORIR7fcYzXh
kx94LWoKyGjo2p3nZ4Q+Gmw5KcMtKgSGbKBxeXN0CW+GXqDu754TGmZ8UMQ4mjMVmdvVycYY4i0h
p+GNO7xCu7NWpldW4BbxepN/SyND1bhumjT6PUToaQTr+cpvyktvPE2ZIclXz56V4ZYM9E8waJJd
ZU90FvqSGNRwxBZqeq9G1OQ0viQKY6yfafw+2cw9kpB3UCPMBiBS3wLp242t+giS+RNqTrmWDOGH
KLI36Q5m+LQdsgIwKy87iibCWq3xsfIenMhrbtFwAO62zVvleYQftOV6CjEJ2VOCtaxe261/MQrO
OFo6ByxZ3AsuyUfAWHciGIgGrdKvJqFs7iP3qQh73vJI+60hhYXW8MfkGm8Bxkd4c6sZ3Q75iHyk
ojSuSTwzRyOKlqesblrOSWv0mHHSIuFk4kDrhIF8GCZEKi31r8LX6YkYGcJWN/4VohJXLcJH3KM8
fIhgXUfDtC9jisDZMxdDHdLrwG9ePav2j+Z9OWIPjcdhWs85Q5upNiBE2Sl7auD2CL84SDX01Qoj
Ovz5anU4QAgR/sGLqWuapv426vK7tvr7uiJ/xKz5GNo0+gVuyjzYyigQD2YocdAAefOiDx1pVUZA
nCyVfgqiAgrOOWPEermsSoVVLyDk9NvGRLJpAgefjumfCyKUlpV5RJmAnrJdCZ2f8haDL5rwPlfz
fVik/hGO47Vy0/eiNJvdDBhsHQVtsRp7SxA8ZRJ2YYFd8S5x7Ly5mPJvVJDd2tzHkUNGWZY3JH/y
LF3LigBT5i1VpNiQ023gU1o5HLBWdgfXOylPnqzv6hi7ftEovQl/h2k93giHNBldpT8J1bNWdSu7
VSL7+7zwyj3sYVzWcLrM2yLnKJHwy1KXpW9g3FAu24VUsNAnhxAd9qG3euDbFSYLkYVpZuuYy+Wx
BAMZLS3HuWRhwU5OB9Ird0VALzMHy933+WekWKHwpOzIFkapiiZmJkLP6tS6jYvvTtTkSQ98Eh2h
Q9m8yUvu4slRW5Tni/tXoA8hy6pqCfgB0MYSF/6kzcFG1lIVjV2GCiy4F3CWzr4mLt1t7Us1px4W
vfZaLWOTiXbMMJGflkln7Vd8yr5crlRdHdNOnkPc4Fu7HL/jwIdZIQRzSNANaEc0MBf6YS0JZZ7t
oeS0RxrmPLUXJHdT4zKd52NqTA+TTItop+9/9nnAisft48ziPOaQjqPh3q+Cq5vhIUkEtx0eoXJV
2OOF74O8pMQHg+JEz9T2nDsWIms4pZAbxoXiXR4miSy1a9Fjhk3/ktDbPyhNl448IT/GzFq4LW4W
/1uGFme1Kdt6CuQWWeMfy9gLEikfWCrkXrkdJOoxwQzqeJvQR0Vh2NQqEfv8TTCprWAqpZOUPO5+
eNRT/DrYQbgFS8bh1cGTUcWPMhL1GtheciwAfXGew5/TT/o9C3HtpeoRX0VJ3rzHAcRDMdLMn63F
5h165beuGWo3GMQnhwsFqxQdicl/mQvmPxC8UsyHHFkq2l++U1Q3mRG8VJG3TVEkdwOL9HKZOON0
71qeQ9nGhWzZfP1tK6JVVMfnzsgevcnH7yOMm04CwSClM9n0o8bnat3j0xX7Ii2us/GBmRvvLAwy
mKPOeHQJyKTlVVSbvHOw2ww9nAWTNKQ5T/dD94jiQt0FcfXitIh2UdC/Ghg0b+LQG1ZijlKGat1r
HiCB9FTlnSOlP0JrNHYmI9N9Z/iXto7EHR+RuEsS/8WJ7J/EfI3rTBboVgvk0/hFi00ywTxGyYaH
G83aNgMZQHNk4xaaVioGyjUqgGyLHnq8yKGQG81gbp0sbdHatM4dpv+L2ZNsY0DbsEuOmlZs0hGR
OdS/CNaVKjp8gAxLjCn7ymOwO4WNiLnLX8Xc2w9l8ejjU6TjBDWsTOS6tKmW0DA4RyU+XT/pyKoB
XDc4E2f4WK+aCAv1GLRrJpXFthlwTUV9R82D956pK9EtZDgWbZleHJAx7UgUcuQvZCTQtGunGx4R
R8N9b5t3RJsnJ2FI4FouQx98fCsqs2cgP3SUW9XvTdFe44ky2egBSccj4b1sZNBbw3jLtTOiCBgu
aYlPKp4DMoB8FyIhdce86Pt6b48jBXBW5ZO80iBUHXsHINDCbHYbLrSRUEvP8fZiiB4s17n3GgdY
kmHepDIGoKDsx6Gs6hUZFATLCsK5mhC7sL+vpzC57TGsoftAvXUDn2q+q3PrjVxMRCLk5g5zTa5g
NvMVUYoN+RNhftAk6/YA5heDmJzand2+pzMEd7tjlOgYuB+S/oyBn2lRSNSjKCk5UTFx+CvtZxCZ
MR1IP8cGn9XOftRsGBaZxMZzTLtnFZGLSMLCNZpLqEqcOW5GdtCVRa1QhXCY+qha7gQAP+MvzkHT
0LwZeQIvvecgV8dAAUcDZmz75MrBJCv1KSDAHa6ieMFFhsGYw/UqzGZ0JaYH8MCBIosxFgxwuxno
pqJPfDcX438cugUpWu+gABBckaWD5LJ9tRVRTTGtuT4sMpZ4dKteDjhNIUN2EP5tRdOpVQ+wVWaK
inHA1DQQIk0LhdTtwplx603LLJtD6UwfdVBsnYmRwfLD7jNhdOxpgS+qXcKVWYN64TP6HBFEQl2p
wz4EI2PBKi1hfoSWiLfCGF/DufbXMEZg+XXpyWCWXsFuYn7d/BKxZ98S0bJAg7l6jToKtwGFGeQG
eUr1HXCEGeIvGZpOS3XRkVRpdl+ZByOtQO+9BnCKgc9Re+3F7y6frOdk2b6SjgdJpnjv0zbYNWo8
sfXE+7o4dLbkxOpBc2f5sA92gaJG4L4fUkDIOrEOtZirWyOgPelXzP9gm8HpJsLD88dXWAx0hiPu
nTltmRNEDKNqTgM1bVSRElKl8NuG8hsrP1tsBomtbT5gwSBGrpY5V2QcbGtwVp3Hacnrb62aM5oW
7W1u6QuTl+owFr/NtP3FdDpbvgyxJOL8rDuTcPuW0gfh28ckTxiQcvrOpr1BlP1gopK+iw6ZDuIj
3LU7nXB0xY4g0WQkm7YW0TY03Jc2IEU2tY64QMXWdnLMW12a3XmKjJ1NUWflSVHbbXzgZeYEm5Rz
DxYHzgpWSeKdE19V4yBZFZwS4qK9jHX6UQKQuTGmhlB6z95VkGHW/owPD1Eqk15YM4sx6cYf+AtR
hTvHMsvgppYhzP58fknID0HGgOm0wNnc+M5q6JMd89Cr0ZTjRlpQD4xsbyV0NRxfOJsJif06bQQz
yhCWuhMdfRcHLu8FD2g44X2gsrFIB/Hy2r/tPGK+2fk2LPWcgsgyMGrC5VOY2uhWnVM4p9fIt++l
j2q600BU7UEe3MYnVo6m85DB2wmlcZfU2LUTh3shIDkG0QFEtFyQ/mjlRzHmajVbLg7a6DPNZrFJ
vTFeyeqZbdTbWMFuFDgJdYTF1E9fptYEY2sMPs6c4cWCHbWxUxA4DQrDbTSg5izaad7i7/jVdwU0
hJlFPcjIqmFNXGWa5bLH0Rd2sBPpj51k0992EYePMVAZ71xsPIR43IAu2VvhOcASttdGr7EwKEgM
C940t/x5jwLiLvRGno4sgRV4ZRjOXvDYlLhQcXIyKo/be8AWw76JqpiaN2EUocZb4IAr04QeqHxm
iAwU7kxocLLQdw4QZGTC9PpVneRrnW4iuxDrwS/Pkh7GpqTH6qTiyVrQNEhv+7XAgYKtXj2RShXt
fJoFzTiAJejpesggBpvQ8duyhi0LIsopHg1nK+EeqKAgDmzWkk4/Ew36SZAAUlBHoBgYeAoX9VEk
NsrAkesyydlZJu3ZSbvzusYhrUdSUAPVMFZyrAW+GG+UR35kC+DHC9kruM+XPheGlCVtm+r5pu5L
57ZRZLcVpQujlcS0cHxgrDZtIrR7pY+mn8ySdARVE/YFbv8Wd7VqOfKNWf3LNceH3I0e6UYiKNKE
RuBDI5CC2Df4yJyaZxBeHOFOg1teZASFJPNFemdZ9T7UzcxYktgucFjtcjquUmLBwzYOCEyT3Xao
AuapLXznbKrfMgPqIl2MD1DH67KcNfA566sChQHOSVJ/cWKn6JI4xzMQ2plV4dEGMr8mebjEFX5y
ZfUktX0HNag/YwBfDU5l/8RHQGUB83Wpe6uQuYWYl2DP+pRY83jtpfFoeXCwgIh9mABNF8N9VAVr
kWd7Ny3vPE8/cmi2t+6bryCiWTMBQaCFSpG95DnaIjgDd44JbhB5/xYGjreu6+47iSAlF+n43iM1
gnTXAEahsiuIyiIbFmo9i6Jk/rUWMkk2iD9VTwYwNKTP2DYf0lnuOJm7+avv63HrdhYiGbNsl1rm
19jUHZYzzCC+35KdZUAdLqOrjYQKbz+OM4+gT4lqa91gqN0ziQDyvRjXRnKt2fB+WpLDjtkjNesd
vQrNojzmKELpe/CYEmZIHRlyhckcDRWn9qLy4d9QaJNvR3vB4RDkq9ssGg+FcOV9RPZilfVyq3vg
qzJIP51OwymZrPukyB67WRmbCZ8LQG4fPRadNey9PZ3kwL0tnRrKl7wlYpCIagPHbIdsYOUEwXlM
m/s+NThtR+6hyf2vKm2avSqZ6sR9pnaznXw24DZAgxv4mqItyycdpgrvpWXjkCocqXa1pGkCp4Wm
bRwenNZHkKUVA6gw/NC5fI1mNFuW31/SJCB3J8eGHNT5RsbA/WES4luW527WxLVwTTY9nM2u3Mzm
9CK6fKNMu+dI53YgHXDEuhNI3IKTYpA/OIYfrm0Wn2ag9Vt48SZoa39rCqRaCDsO5E+vFDihynJ4
ubH5NA/xjr4DXOEcXnrvVd9axj1eyPh/c3ceS7Yj15L9l56DFhARAKZHy9R6AktxEwGt5de/hWK3
WT3yNc162oMq0niLlXlwAESEb/fliorGCc1869t9te1r6sKm0AYMDol5aVxkC2iTyoEM1jZsnubZ
P2Dni7eqzn8Hi+pZr/puxvitbxkZLM4W3l450Kydt7STxFNY06CU4Z2l0bPOX8qoZnrZDccyd46z
z2xsKKarIbaeZEzvYJViz0yjgFenwb6vDHOtjAzQm+MdCakznfDp0KjHC9kfXvWMNjj7QwayeVev
7cl4KKt2mxQUuNlkB2Et5TucFhDHapiCHFYpw477jVOGL2mvzwup50Ln3x8Xx+YmnZa63yJ8ttvI
Iuscl8B/1KNV/cF5mZ94eR4wCx/KeHhoSlpoJh2QKQfxoR0n3mYuliEOhWTWPE0gJXe2KYOukujE
tk78Z+moO9v8q3GbBTlZmB8ktbjWWb+vW/Hcel9j7opTaAqxpcGMRPtvR64Q4QPHMKjrI0l6Gkex
cx9scz5LpmO2YqpUK3xYHjs+t8jpW6pCb/mn73WqhpVZp956qHSMhOquRglErvQ3AAFxjfFM7erw
PTP0u2AbmOqSAkDHVMu1VruJzFNsfaIPTlBThL1q0xrYTey/lQOd8z7HdX5q/d7nXPwAg5ylhnqr
JBle7b8nnE/3ZCijDRS+ZOVBqslZ8SgSwnQV2fKXgemdkgyr8PoZK4i+S0EmIgioTuD/Y3Q1Engg
FMLQNk3vJIw/7fDEIPKgXCwaxsjej3U88pLDXOA6kZSYR6jl60SkWzJckprv/M5mOFUp68cPuaWa
TjLvKe/RfyPs6gJoaMXBw3gP0rTBYxgD+vLHJ4UHkOPqrYkUZ4feC10bt7IJ/sCtm63ifSTVBAy0
fKSIg+AclFC23N65sA3okGxC2XmgAITFTrjzA28k6EFWsZdRD4ou+BOk1EDJeVuLidWAs9fs3ri+
ZIfIjtMWnGdFV1Bk0thkjpNlZGcApTH9LTWJy2bSB3SbdtHO7A2mtBMKQ3yaBKE4+gp3+KfAmHjM
1qkSWX7a1LvfWa1GIuOLvYJ9ZNjSOhXjhgR8PrMtaAPr6rTAioVPsMYA2LqyWBJtn05Mv8PMFzK8
zGgS0grssXb/qh3jR3KnbgXBMmJF5hu5WVDL00Ofg/urDbhowNZWccPXEjUjmBGBvYMRwz6PR9ym
BR0SAVvDlV23r5yJylWHmB9nmOLCxMRbwqm/DJFnR38b+uanRxYdCmUPaqljBSfdsLaS+iFtBdaJ
ik+bAKweiHlaUQAXE4PSwTFIz42mv5mNsl97RvDF1N3eQmQBCNaAQvHYWpjRNwESZxNY7gMaxYVz
B1InlO5kyF95XR3wgv2y0QQGbqmbRnuMrGim6vnahWYGnG+rZgk2BeAVqGS0Q0xU/gKfcUuQepRj
j+OoN50HVUVG9KUFIU6+wZ55weM65NY6txUnJjuq1DaFls+oI933aURH4oDqGIfNesjTci14KeBd
AqSK2oTIcSAR/MxG8zHx3Q/dYKBy4+qtVRhDVV+dGKFt5lbLdZSzhAfsr4CSz5yVj4nHpCLtodh0
Dg6iEIbAyoQ5pubgaGbjs2iN75ihCygWIqYWhNKQRgmsuXzKiqNgO+X3qEPtRpQzqwOe5/CnVugv
ZUsmTYfReyNRfaaZR5fD4n4sgZ/0oXfXABbbugsM2I+NF4nfMpMJLetBI5kQTLeFsl/KbmIrdj9l
yKJZIPiiAX2sOU1vu9b+bWf/rYv9zSQGXo0eOiG5aVQrs14ZA+4+MduQvpV76OnUxOzQAeGsWRmD
BGtxTOPNhCERr86T04Rni6qKxk4xQGUlpgkfFzrEgUqh9aI+GASM+Va0c987k0lp9fSpaKfFYET9
Q7KFlnrNPZdCCOhXVoLTbly4osr71AZ7o2A2j8GCjkHgy5R7TdLxR5pXI31Vmf9BgOS5XiBVnNKn
lJknItErPiYYMQr/XMwttG6zV7dHbuTcBOKsnbN15X8Nc7WbMhsqZ+8TGWzpuI5/SyymW1EG78Sq
NiBi1wrMvlUXzINM09kO1KCC/LoP59Sn80TceBhAMpN4p20X+8AwLxadFuwevAtHwnZlVeZrMhRv
ZS9oUfcqvFBfsoSVT9N0qdhjTMv/CFzma67bl1Bi4mG+fg4qXGdWydPhlbQdzAjDPMastgLEurDr
H0+ZR79K7qETXnUZjcw0+B1ErM9Tnp5IOGLripudEzHUFsj14EpnD+WurfBt1CaFwB0jdcwfoNtF
x6LHmZDqrVemTU+QpM8yBjuNXHHgmMqOUusHYbANJ5CAgUXdef0cY6dPblzDunYkewIn/LY9fDrh
j+pIJnQ6ecoaguUTsy9y5V/uBDyhF+HLIGCpNM50E43jK0QTeI4SjWfyraNj9XrTmPa0Gu7UYrBJ
ej5UlVmc7SvrUYli09A+qRUdZMqOXmujenPnXK2OLIhfmdVRzhbiZQ8qQFV5/07HCS1UNoMOQl5g
BfxsndFpng/yXA39zADCJSnRLIQOQM3pycwBosp5OqRSHAM+piadhaTPoYSDsFm277Wavsui/IQF
4vo4/CNKB5upu8sb+2hVw2fesX9sGthZecSB8xzQNbBm/oqTpQ8+WjiLbD7PRA5xoS8tdxEWdOM7
8UhDmTEuKgXmznyXbIrLOnwoUustDNnxJYLT/FDJY+9OT62gElSCmaxbciBWajq4vC7aD49RWjxk
c3IeOJX44omw8Y7Z13Vwa07V1K6Y5bfhNA8OZo4RgVwP9yizr0XPsE+N456DjzlVt/RyXWoCYSof
bnUbfyEQVaaLJcd9rMz2JjcBXiCtQyJ7oOQKLlHTU7kBeyIzNTvQ/lfBPApdIAVpQLUUZ+bHCTu2
YWa3OErYRObqjbHpDR7MexcEf+MbN9FS0NZApvFCiYEJq6iq1GffQZfGtixXPquSSWmaDK6WvPLM
2Ku//jAmm8B0i6PDge3RCyZWAG45b/p4IATQhOk2asPDnEZ/ZsP5qCN16aPfLjdvetNuSANyS09y
fqfGaN85y5CXBZPxNDiJFtt4fIxqdo3NwByzGT9Lkqnbvz7yMMRU60DzbKJj1tJx76YGgHbwpv2v
4UxXEba7LBf7VlyngM3c3EXY/wuiC1GZPmYgNmb3M+JYwjdN0wODsIU/TD8GGKXB42Y0vTpe2yeg
MAS44+xL1+XOqnTGERLT49jCFi81zDAwNCw5HH/jnH+t/YGhFtsy7w3P4o5djmRTyyKILwE9JMBX
61i/jLLQAQTVQaxGKwr6Mk7p9keAeLhC/vn0ZIi+6rU/otXnIKI7cXxxU8GppWSePvXOMe/kg++y
QhQZRfFEjhi6jcVDn+5Ne5dp7wMW9NatOxQzPf+xWweftAMpNspeJwofG8dk1jAzowbRs5p1yO2Y
slKW9TbOGNx6NupXQYdXaYxfTEbocsFVOSAVcBrh3OGE/lMaqeMwLmOqkiSw+TRZkA5r+nUYga5E
G/4GDtQ0z3lvmQPB9Ns0eUdEhOAOLyF51V14R0C16fSaRHq9bvOahbIzAnI3+a0dJPQGVCUCJ1A+
cr7bsgPIrqzqAZ7xpQ1pBEFS5JatYsySFB4aLgcGNrslXTLpb7BQ/TP0okrCUYzId8wTyMWyvgXd
MdK3Kqt12sW/ULIxObwMVfJTYsrNnPix8+dvxnK7QcAoy9TIKbb9ASh0yUuyqlSzIYBgPce9tS1s
AkzWwTDfXGRcz5z3ZVZDUlVHx+9PxLmxbIJPVwkidlJZe6MuXv2svoajj1ypoA8UEWdCl2CrZbFz
jdtbSrCwApOpW7kjT5ItXMyIyb5XZKaLZV6fe0zeo9dAu8+cle5t/rWp42LEcSkSwJgfAGhmRiSV
c3L1/NRr+6UNZ3rfnwc80djvr4CMHiDQUjKZWX/afnwhz7LAHAlRFaML5PJWe/NVUpBLXkStl39L
KNfEQs+eHD86F9yPWtrecIneCkqrqgIMoyPALNKANOGYXRiCDU69VCI0OOzL6A4/46E10U8M3/uh
+UYdR7/k3mFEHjXtulSD3rQTw4suda6u7QGsCZtkB2gcnBSvHen0O7NonyLHpu2MTJNvyU/tyS2I
hsWXlnF/q4HqQpXfOL3rEgcL2Fq6624uMA/Z/M5glzcSEWidu81P1yQMXnV30M344tXLOwe7JjH0
9HnQxdFJ2uVJJeUCOeli6HFLU8Ala/WOigkcV3XJEhe73IN5TLdw/hRV8WYpZKor319z6OBSguZD
f3xpmnc/js9UzT+hQr2WdolHrCg+nCxmywdx2UjkHZmytxxKsIj+INvEVvPduONnnrsXNlG089Fx
7eHOzqrkYvfBTVIRyq1V8CxHx93UHVQlj/Xdd0GVsuEESznfIkyfXISHVdFTpBGjE5QBjntO5+AU
YWCK9i3tgp6lH1GlNO6GQr+7EmyQXRlPXccVAWRar0cZFNvO38EqxBjiD6cMfaith/3I4oTH4r4C
+rZuR+CVHMOJWTbjs9M6lxQDys61mhetMAlI5klc5QJhh+Mo5aEW6nV0VHP/s/x6Yxk+Tx2R/BJG
6VR2N1BR2MBAvFrhK6pt3SGqNiXx+A9cSMXZsViE6pZ4ixA8vwjzuNtnyi+zI1wD4OvUOOyUCZK/
It4QLiklI+1vMoF3zEn74CQQ544xI89e2fk5TN1qG4weeooan0MP77tnEwdAsvV2oovNvUye87Ej
QdEByewU0RCd3PS2Qy7cXmvh8XzXHX6Q8dYyKJmAKEao9SEk0bdBS39o+uILEK7Lc4NaAH8A11BB
oSmnNNLfq4iHdWW8J+SWwW8wTXN0/QmM5q5G7o9Vd4+bVgbxuMMg4W8FKNdYH8em53SvB3ctEq6w
XS2gTp8qetNooHo7Hq2UOLG2bB8qZ8y2wxB8jT2BNdQjA6BTCby5FfPWZYboVUwKEKB9Hht+95Ld
oyiHc8zF9XtIXqEOLn5CwBSCBUVAnrjQWsgTAEBqR95x0cNYKsr4AQfTbQINk+UCiacTg9rMg4Rc
7bj3MKBov1LjxfIvmADF2syDc2+xPxTTOO0YgyISIJMQHsAI46a/Mu/QcW21dhL5pgo+EIdwb125
9k6bjrXP8uyi+KMRtw4bnfZX2+7t8tds8vafF+xgWIgcgginQ44R+eIZqa1LStskvj3vgXXlypmE
E6rHaK7BjWiN6iM12Rw6Xtlt+oym4NbZqRbIQR4uGxug+spuTrY/72OLQb817XBr4Sa2eMdXpTrW
ML6Y/pyGRrwt7WZa9hccs6JLfqaSaXNXajByWYiDiJM3ZyXwHoxyMvjcg8W3IEfYxYrFIBnK7ywg
sGKFX17g/ISZdeJI9Q00aZWW8VPWg4iPNAaZEHTieC4MZuqFOV+6xL3Eut9ZQXq//Fh82l8FxDeo
n7eEzHBHNTRDUAayGph8yMpbN+Z+mLuM+WaegKF1vkFXXY0y/SqiEz482mlrtmpWKt7a0Dkvu+ba
+jVm/exG1bcfMlGjeCLAL7r8jrVh/YnKxGBUdl8iYEPHegYFQPMK2JtI9ozvekpyBf4ry05IyEXt
rYG6Ti6hWzkBaD4nRA2hNBEFNoTeruPm26q6fQwPi/oyFBiT1GClCZ5WbcvE0LpQiHJX4bhrzOKL
R3hN4+/RH8SV8ektBSQnoykfLfpmVkWNX74b5+uIolQ467js74OMY5jmdhjIg7C89hvbqoleedVN
GRa/QzFcOhPOPJb7nKHDiu7g3WzmPQYqMKRSfzGJ3EIGe2F3tDNm5xFmzqqGBleWLK2ZSXqqe1v+
s7bqG57uQ7MQrucApzYdY8A1uP/AOFDx0LwNJdUjOF5Ws2k8hkxbsXy7+6JxGmqcmPYJJ+I2AkTI
1Oohd7MRN369yZCEzfBm+Qx1fZWC825RvzUuvqAppTLD7V8cj1eRjBgcldE3O0/CtpC0yT6nbFWy
YcW2o0OElQ+cUL6qTD1YBYsfWzuws164gdi2akN9KzJa6dh/FCz3eJ7lwV3q2wrBm7T2qV+bcZsu
19nvRkguHWnsockugaaRiV6HyLOecOxQN5dzFqlvuqq+TceRg0QQ3y+fqFf9Lhv0udfzdwcQOpDP
cV5eGP98NbF6xPV/LDLj2vcA6KcjdbbvzfRdifqWVpw3cFTUm1bOXaFBXVm4NRH6V83kYWOCFrvu
gnfHp/ZZOmTMFyxT2iUPilcm2kf/ETf+furCa6rw4+HOX01oNZOJ6aWx200FFITJOYuJV6hrJMpd
Z6u9HXy6LqmCYrqArDp6yz2tjfx1rLMD7Sw00qo7k9asLG6OcqYbwe+uA8eJgG2UEs0t85Zj2aY4
9xY+/XjDXN0kB5c0KJnarJ8WDn2LeN/q4i5UEatnxAq7HNUjW1Pbothsz+QqNfumrDIu5ogvpejR
zDEp3Gb81VSQyCpXXPKlPynhnLkJIuuubM1TOsevfVPtlUGTlElXdzRgQmKyxbk9u0qPDYCPH55l
G751n5dvvNGOY/IwNwNz7vh9wL3j8FX3lYPCI8mX3XvYIzELPVnU44zytuyxbLveuPQH0JIlxr/a
hl7iqvgs2bCnEffIYKW8/23/YDFRhkWkiADhcCQB/kvq6kvkzJ2rGrz69BVhKlmHUf8tcBmlBND9
FAkrKPYW5DTA31psIqt6zZAtO2mjbrp42WP02Z3REY1nzo7eJVljXkYT0k0QIkibDSqjTZ8stuqn
PJPVuZxOTk4hS0lsAZg9c+tUA0ARpNdt+0/MAT3gPb308M5rH89Xl9BUkCYbx3Dkuhs9sRrKhm1B
hFfHJl4wkIrI7fx+7pPldVJiaZmRSExWhqI21jE9WDaWJLtLmT0pSj1uPSMLT1HBmwaoBkZHJp+u
/RUkGqGesgTRJpQWL4cAbTP9jRJnx6HrufDNw//6/xm24oi/Pt7/Bbay/sy+ip//DltZ/h//hK2Y
wv2HslzXVJQ1OtI27f9DWzEFuBXbh+9p2wQkhOJP8n/SVkznH8pT/BkYFI+xmwLR0rDbAcRiin84
wsfYL8Gz+Mp13f8X2oqz4FT+hlsBQeqgEwDM4LQngKAsjJS/4VbYC8UzZaztAWNLsYkosGuy6ml0
qTPoaqfAxkl+zwx6sfF02hzDDli4gh+07kVxqCuaRQwzGNCXh2zbRcWw8Zsw3JVjdifrMUbLgGcX
BGS+mNny3Hgp4BAgtgDHCQuPBG2wu8szBYXM0EYfGifQabRixT+AelPFoETjQh1tkkh7zMsd0rRM
94vxjJFw+9rVxSEPpLn72xf4P8BhJF/Xv14Wdn+8HDxLcnUk1//vl6XjdZpFlW4OjDBvakdVh8gF
vyCWtcm2qe1KDTzNjeMAtxiYmv91rQoxybNp4jlKouqtnzQo7/LWNXnIScukECiL12hAxG/S+oSq
a28dvOTjJMybtmclYHQfAbPDdTMm5r1ugwwaLFi7OGuiPaxyQj+t5W4oI7WhK2mmTMUQ7e1++ppq
b8TvY4C+MNKLL/rLKDmySPv4lyMdY22ya0NUMgJkyVwcM1s/K3dOLu3obv/zpbOWS/Mvd5QrLeBC
PicG25LWv1y6GuRZHCJKOr4rz1aH8wpzE0gs2nD4GtdYpRSJw7Yg4QQIls0hbiLkGYPRaRohgeT9
1XRbcKBh/+xTenzjKTyTFJXyHHFoVnzmHGbaxjCoIeBv3tZYpteh6Zick4t0858/0EIB+u+fRzpA
gpjj2pKEuISJ9PdbIeWQZo3abA6c/jgVjtGhUiSKhEUar84gzTAKNDIgj1lNhOg//2zT+/cfLhmE
+DbXSpqm+BdEUWt1RCCNsmWMTnBK0MpxgmP6REM70Zrlxpnmtz6mSpYIE+wMjOB3If504OlFdQBg
9qv4Ao6JNQL4M/prXk2C7PX8v9/n/3zh/Q/Pi/nvrxF+TdtVEuSw6Tn/ilLiACmpE+H35EIBxqZk
7KhJ0+iKrdpCK9St57FeL/OqGn+VmWWPE2Dm9X++XLxM//0X8VFcsAdZ4Ids6fJO/fu3pcrUyf05
BW1O2Z+AUNsyEjIIhNMwIiizbmmIRenjtD2elMneV1PNRPc8vRimvDEQhsn4A9hQjnVVs6kOSR9s
MFpx48X1W87JfoniuhNIoRjcYFXCQKqHHc76Y2H0b8Zg37YJOrSBboWBJV51LqKlZZ3SCchPXTv6
MubP5HYBNZUp9hUaxbOi9bYztSnrdESK137zqvo43EQzPlIdxs8Vs/8dJWEYIReMrF7+W5kvIpRX
NVv04YpNxYxx3jXc8gYdAXpMu25QIo7VEoaOXeZJtldUGztL7FdLTrsixLEaD6W7x5Ca0s6CiQVd
DeBuGqIaIJCtA+2E50FCMimpQ6Vski1/1pxd34/v/WkIX4pg2CYsfbvJV5S0d961n9tf27FA5Oi7
mff8EfzB/aRQY7s521odzTX4zd4ZsONqisa3FCfRTn4NsH82E0YxXg7pAs8xCBB6oP85quhNXNC6
Emkm6jhao4PGGsq4vzjjpa52uIX6tYW5dQR3vMoa++rp8khACEd+QmeKVRqcgZpAYNBncuc09Now
p3nMOGbS5VOxuQvvOVER1gFVPrpoc1GHrTglkOBL+ysu9jobcfmQdQkmOfJkGfcRn85xH7Ei3Ru+
9ejaHHaR0AlW9raFXMSr3MEe3/LzjdS0bxlLK3Jv24JKXqTl5pXa2uAASOcP5unPhp5GQljdkTKE
am2VSMO6pm+upXoPP0cIDIXQe6Wc16ja2xbloHFYMivwSVDTYntDMKfctpnx6FC6l3O8CKfZ511r
Pltm84xAdRlTrH8tAQf5SalLuu7MEuObthjr9je1f6wzTQfJdOglaReqVbEEdI3azgOIDpWeJ5Lx
13jMsRWM5HyF+jD6mbd3y4xqusB7uDNBOWijfp+p91wLI4L0PuTPshw4WkNpyPWllFG6jv3UPRJ/
7ybAxHgaWMX8lsIX56FlDrsewj7bqnJu0NZcvcvndl30YHj4W3FmILFzYuNDQCxaCwtjLlWe+q6P
NYZ2G/6SSyvAyifIRsfn8DH0TXGLVLHkaCDSq1xgUgVj4zfTB363fmeEBReJsBITGAlWZQLN/9Oz
jq5EZsw8EO6VJD2jjGJJrVTIy52ZprvEMetDki4VYmRkgLXL27AemOBrqjeMytt72ryRKm0voq05
wIgO/YaBQm9NLxgZsQsaxTXI+L38LESrmLGDlxUBk55KGV49w9rvqe/iV8oH1d8wAT/jCQ4BRaYb
TSdKEKIKdj7be9GNxyJvvwx/AMcfM1uaQuK8+shR85hNIN3wTC4Gj/rQ4cAe5YueSAo7ffkda8xs
cTg+mryqUj0g+Ir5TY6kZaIW/KWRDMjmsv8wjqohQd4E3TEnObWxwjrZacd8H03cg5RovAAO+ZXa
o8LdwRvcec1BYWZARpQdvxTeU3oW1kEQ1K94wd903Fub0ao2IsvU3iv6q+HVa1sLkjQenKDWj8ob
f57fxwITHjzOn7bSKaNrcY9JhfKCHiJE4nSvfTmYdOMl4dprLJzX9MlD5z+4cQ1rgPsGATq3NREC
TL5BxPGG9znVTSYFrq4RirXdO/EqLpIPiPCHvLP0vZXe0MnQn+08347o8Ml8L0DxbrMqWGIKfcb0
jPLOOtEjEg1gdsxr1L4uhacNSjPEeiB8Yp8WLoa5Yxbbb800kIOkZXIjGQw3bZQdyvA+svMHtzCe
XYK3DZI8SZ+E9M6+x+MFa6zGMYE91xL1/TRxvptkMKOfw0hHGYsWcq/EJ5jV6e6pSAmAWLNGIZpT
cAbS5LJ+s/XEWF4UN6rF1tm1kMMG477NGe9YBsaTPjYPOBYrDP2tx8oIcQOL1C4ospUAhgPG1K73
hA/OTeIz6LYcnlK/AylUEDSJe9bBdHmQsU/AB+qJ1G3yBK259sLX0cfUFoXV28LAqoEIE1iLir3R
1wKrvD4kc52csHPhPGavIsLnmDSy7NIX4bqPOIAeMz/4rBCyuiE+BLP6SFz/6Od+esfasEWTxjcW
uljL60yuXQOCx20ELBndc/rBI0o2vc3e0yn6bNoxYJSJ4NVJl0wgOesd0/8/Im6drWlge3IIIIJU
SI4mGLzOTi/Z6FWHu6zq7Hvf42brT3IwWfBEtykT58WwWHl8Clps11/EWBR8z2ifpGqvOmDsIIbg
rSLH5uX2dSxacXZbYAfltqJlZA861qTo0TqalXxqDQglaeggDgwUi/buo2NPA+EZ8MHTd1sa7tss
M8R6aZBUwGugGR03c/Rjxwx1XIvMcBDoK1JkvfNc/VBUY31DXxHhH1zJTV5vAKjDKI51t5M8Yeta
Ts3iMhzXxG/n0v/QsqmpaMH4ailKZHBWneqdX9jWJUwpmhn1/Iy7euPL+NWlr2vlSFUfzTTMYF6M
qEns7jbcAO2xMAHvNirb12NhnePKBwwTquUluh96gBRFjJWyN7vrSN3TZegZBwM+4Kt16gjnXQeX
apidSzflHzT7RBet+uCSls2+TAaqQSe8t1FsJZsMsgTv9W9fy4+uoPArE9yxOQ7gs9+yawLr9g2o
cpu4i88sYfJt/hqEytCGGkY8jnucxFhca6979gYEHoai6VbOQBlMogKoNrhFyyI+wCDmfpxtlKW4
oTbM+Y1HFjj6mz7sOD2S1mOeHA3Ui2ZNs/XT/B70bnEtc+aLTB02Xjn8kl258yxeVYRlRe1+0I18
kxkGqYpy2jNNi0mocstWZrhPzUSeqP9sXnxcaYv1jw0X8ZCl8rvwGLd3A9sKrPRFGT8yi/z0QybK
imMyow6N5NsbWI3FT8nTM0ir287lgxEyYZ/K/KM28ExnI+5vxzog4TPIeiBTMRwk0GcQi+G7P9on
v4ZkKoKnLJ3h1ABeqWseSTQh7B65x3x2MaKH0XHWmPpzaGKrorNeQo4Aa4+SAoJmPErTW8xGZWr5
Mspfr7dfa6h666FzL9CjyePbaKLKvKtExfDX+ogH/73yiqci+kn87o/pBO9A2EAWT4xfsUJhxyvF
zwxpTVcMwFLi53mTEwOoqUYVpFKC2FsnYKi2dR/8Gln9zWjnPdE2U+NljZh0ezLjYRm4Tlu0vHEb
qOlsdnO1csbhBhI1Pq+qn9a1x2a10rd+pkHE3xrmcJvl3RfuRTzfHQIfFcv4EEd4HHJgJGUjH2/y
+KXyz7rPn9vFHOPgH5ZF+s2ZH8zFfZvOBgcNsBtJitNVcWM1yDvs1ShBqVeWaeA8Yj7jJnLvi2oC
0tPkR9kzThpzrENyTm7pkMEOUdQbix7euKwfyH0QZ066R/As3NLWz9xTHSqHE9izZyoL30bqEVac
KOBlmRi3mtHcSbYYq97zjT2hgDvpzTtMbyykjueuOsM8d3AWVqzWN1Ho35k+gqzMyINjhL/TwXzu
R5ek9PQVCKoAR/FIHe2XcM0T9NVo7dNzRdExhw0lTyZHYDLu+NZS3VMDOKVscUY7xnfGTDLt2Gd2
8Xubjbuu8y9M369mbN8pnxh6UbCM8gz8sicdVyVlR4ly7sAttXhQcQTnyYVaG/Cz6XAbGibvAc99
lxPHnrj0mq0VSXddWMm0aw1mihMY2LC3nkkDJ9tGMIuxwtZgM94/ljPuRi5wycPD5lI3+VOTtsV2
5rD6AIzr6i++s1HhKepbzXECdmDVggoAXgrBaaDZseFtnQKtSxxODJNLD3nrbEwH52mUZ7TxmHm3
9f3vNBzsQ/7zV8a0xjclRPynTKiTTga1z3h2GP5hxq56Q2woVDhKqz1XaTNeJz8l4kinI5jiVcSy
18RQRNW0FOiG1rmwQNjjizq1/NkunuhZ63HpztiikaYNXQInCD1KuWVAse+QYLKysaxy35cEc3eZ
4/4yhz4HfeLxEKTxxoIQIcpyPtQcD+ywe5zC6jUhkR3zfl059GYBXn2zpienzityCe3J6tkYCWgU
0QxAFihFAFG8lhq+frl4/4t270kJiLzrrj68q5MvweQFfXpJbR/QTUSjWxGfHMc5+dS80Op0E/pW
uappbmFLF2M3muevgh+AbgoZTzyGHcYCjL9nXo3QrWb+3YmSa+U22J2kd8XoxURXJC9tNBEJNul+
TXHOrXJFCnsYJiwC8R0VrQQVTeJNwFcJgz2IpJzvspNCBfNrP1ozwyuhtcF7m5g/9+a2qGz3aNKL
sPJayXa59zYlr6+ZualVAM7CaXRjVIVx6id28Y7C9BCZAJ0JxQ6bLE/PdpX9EHd1dnyFR2XDB06G
iyGrZyl5+/uPtiSYHMZX11LNJgv7I+88/kAjnvb5VdTYcuDgYOAZ7jhqPwQU7+4iKZkLSPPRJtBK
DpZyiX7RHiKy0Q95bo0PSP9G0eOEZqi6J+o4ripPNke/8JD+0jHBTBwTIOK9Uou63kWZKunkaKB1
+nWzth0jP8BSKe/GAjcVnJeT40XnhmKnoRyMrSeUIrcuNrYjNT0Hi6gwN7D6SGh6M6jEeiqtLWb1
U+Bm88HQ7mc4kGiJaQvnqiYQ1xSuIHvukC5Zpi/48fYdg65rgCGRB4Iiaa+zv6k44d1ptiVIk/qa
CbCeusuuQ5Bl+0FHZAuD5CHrNX4N6IQsxbTw4EVBWODka1m3peif0uKNiU1wT99mvuoiECFzNj46
dXCDcCs2yp5C2hWi/TAyfcSU6j7YprgIb1HZ2nQfTdi68BLgHw1DDD3DAUY4IQUfECzcWJSauicm
gy2wG9gKl5P5qkbefyMLUIc0uIaJf2cFaNytb+7RygkhRd6SeTwaGV+ZjCymhnGwHQLEZL8sVoZT
/9BgFWyyFtSObVwysCPTOH67ObUbRoP5woOc81+UnUdz41CaZf/KRO1RDW8iumpBBzpRIuW1QSiV
SuDB48E94Nf3gaqmeqpnM7NRpCSmJJIwn7n3XEgJCDNlDu5Wyarf+SYaRTn/saV7lqJlXWYVvLrc
UqBQoci0UdzFFhU7bvIPluJXJtJildRkwqLdVXhAiRTl3HoyY5L/ppZOELKEOx8jJmXorU322kO0
E31xqHspmTbDgoyb+jkxvTKUWGTQDBbEQKQmd5noQzIMH33TP5pQJptWvHNGEjEbuf3GGs2SGZkE
aqMNYO6cZ1mM4wYTakwdjeiVxBA6Ga6mHZOylsK7wXK4ams9WNuehksmHdUK/z2ACJJhEYMJtAYk
1pEdAYBuQDlOtOdLMGDBBF/rInXvycjrWWck2vgI72GDfP5OIOtHqkt5RbvG7cQ6QMDKjypZUhCt
+c6oM4Z9OcZhewSbW2rbwV/uvX6rh5ADMVYZ+SWT34VhOnufmZKZ8CdMBsN68ZC2TG/iEX0Y7vRP
68vWOTrydMSyVR6VmFqersXlVwPhWqZ4WRPpvifWLI9GnH0MJoBGj9UmVgiGfjQ9B0pVDdJ10x1Y
Di9rS39rcjCc0zFFWxajnG8TMDY1lhK7js5DExVhZ1N3lmgrPFGgyq/fmyBjZat7iMaOPajhbYnZ
A9wYlgv9EvT54tSg4DXl/InYhsK0ALmnVHvg2kC2se09FcSXd/HwKfICCznLYWh5qOOB9KM4Mcs/
psaavhksEk+jdMOwDJhOEXw1ZH+snAQhYuRD5VK1v5tAmKT4Ow35Fts6SV3j9JLMFheJWzFV02rQ
TJTdoPNtj8TPWjefUcigzEY1UujmYwnidQse7Y9TnQAjPMSTuhuteCJgeOF5aMW+HWAeDVR5W18L
Lo07PXYoIUNNc47wrUq8fUziuP/qU9/gAliYbQkuXZVdEqPxzlBrfvlypCEgtgc1I6YkhztVQJGx
mVLCfUcCwxMawabzbTbqSNqzeZmpTtSq4Amwza/EaJB1XRRf+VAQFKyhS0pKdD4BtQQ4iF1ZLCVs
vm4IYdqrxrvTZvJRRfc0l8xXyyri9rePQH2v/ZrbSEmEKJnBcudUA7QfB+CDGsOpueJW0RlLcAzW
mvkEYB/TnX2v5uy7m3AUDhrfNm6RDj7GEA0hWNLsqWHE1ui9J/JgGAcX3n7xOKIl/tVWDibx4M1L
nGivm7uipT/u0pzBMOqdFUNg8Oiuv7EmGWHg8p8h91ZrpKYeJnHzMlu8zWWgBffDlP4aPYavrRvY
exOXCL90es8U3IYBOlCGBiGf86tiEoR+aUnovmSuPrLZYh+OSxvBMb+15PIb9ZiPDRUo5jyIFuDm
PBFZQR0ypRdiubR9Ig3Cl6uZqVS5XwALFE8gsWnJUFbSKWXBQintwEm0iYYQrdPfOXYc1pxRzBWG
qdweD2C+rxOQPRmOXSMg+NLBPhSXaRwapbWxMJy2FtY/lIjzUcuQAzMrWgFYoQz0Uu+aeyMMW3u+
gGgdUabRXRZ5j0+bg3WdxOVtGLVi6zUTLOUWMTuoI+qTFtTOmH/GCZwCNOJnpgC4Oyr7VrjOs0nX
tqXQYK6fkFYP4n3jIjOqlnrU9bmkQ4hYma1HCaNjV5cs9lMRhbWmMTelxVuP7KqEA5iBi+OtBNXF
wPx7MjKU3sNZU0m46Bk3nXa1ZtCh5Tw8dmXsrnsLZ4bRZF9TfBwLcXL2ojcoxFJt2yXpxXW6byYL
SDGNqaejbOtbb57qpZWfbaqu2eXo7GE1I86iFeRPWnldl50ZX5ETmZaICYu86I5ZP887Zdq/XexF
VtfyOx3PWIsBQ7/jkfpnWM9eLL4CD71O5p+BFO1xsioZ0NrNCERtnR4nr7BKy8gnEqNf91Q0DPXz
bxcrCYyob0FlFsqkJfx85Ur75rdIPm2EfciJFAE0xyDtrkMljTV6io0w3Axds89gwCpRWaPnzTSU
i1K/VuY0HNTsorzwyeLyhxTL7Fwf2j7VQleimucYIAztRvhPsiFTKV11Wa/wY5B7BeBQQiYA/A75
vR9pxadxHyM2thbzI4A3hOZ7jN/6KZ1Dr1HTXa/7vHP6c4VVflNrHdoNbHFenDFxkwbuq/kxthkq
aSWligbO1i/TdGuyvZjZE5JMZqldZG9bwqzxb6Cl6zl0iSzZQxG9WoK2BggACW7ljbEtu4UMmIXi
aBp8j8uU5MiPArTgc2cN6yHtnyTCq6PEW8/yhH5R8Pc2Koc2OaXXaZ6djczcqyG8b9mZ92i5qEdH
9z2FuW9147C3IHfgOWOwTw5IN+UIZFhtGY17i2xU5i7DKeWf5mBIT8R20NZ1PXFMtblH13Mjwgrd
JDN2QQb5pdXBblRNuxER2Vg4nast6ncYhvWmly1IupG+jTOjQyUXC/YDuAlSossIDJ8ATg/FKUkz
aqt2oxyGIkyz2JEpiCZF0zxjYNwE6W8nIz5zGK0aP/KASEvLdbZ2Rb8iap1U+xEPJmtOtkBTtIuj
Mjns2S98DEE6PTpp5zH+2Q9prrayLot1Ls2Tm1GXSDm9WHpwz0GO00pybXbRCq37nA1pkSOUJQ1s
1XHiANBGJT945h23B7f2gn1tUFbaXAWjBI1zLrn6u5F+mH1vRwIfEdFEelOQcwQX+L1L0z34gfmA
9vObKmTa+VMWbKKuJJVgbonM9WHq9BnFr+F6i6oacoomuLD6wxqKPqEaefpk0cpg6KZSb/IR2sle
sNKC9qvf98ZLKVm9CNbh6zIlcTNK+yOG143d2AxcOBAQyL916ndulLscyehrmfUPdV/8UUrqrx2+
rLWK4pe5aoAYluhVOT7CHI8JbGcDAoKEBvUW2QqxVBVs89Y9gsTQjzrTb88eNXQj8VMFPNbpm29K
YSSZOJU9u3oQFgswTfATmfsw5e8nhhyjdSx4byDhkXjiTcmbN87HLNBQOY1MAjonS3ej1yAqhA7A
QA10Qs0YRAssfZ002Qb0M7Je4cP6P1hRP6zH5NFXOUGhWeXxnPGqGuMjUodNGbTXlqmlwD1Oiecg
R2BKYMzV1cU/45ns/IwOsizQN3MzzWoncM8lC8y7pYSevIXBa5hMXn0OZkN7sNGMSqkPYTtfHCWh
O/aZdsYix5iZQElGJ8ijK8adRfoQSxoJaYSW3kUvzJJO5NNZ2MVdf01URKGP7JlAhx1MjOm6AcC8
yt8QGb8OAxJMEziW58KvM2tcaBNF3jrKoZdpFX93pnBnYearXpeKDmTxklcq76IHZ4l0TESyJZ71
ecwgwUMhc5IeIrloHseYBRF7MGSa4HKKHi9PC+iWE+QE7xBaiuBEqUbM7Z176ix7XevcQQyjz7aE
oFOIiuijBIvC2cvMptSZ3w5T9Y7jHn1lu7KD7C3PUs5bL0nXREXdBUHshGL5M2rHRP5m5giRtOTN
Jyu+6phrKfwbls9FqzZegA2MG18QnjG9jb3PTmWUv3UtPpslFueZIgTT07CjttaQj1ssftiBuMEh
XjprMVIWm7raFQzgdyRkIyzwZxcaxpzvu+ix9o0/DDvrYzDdGwbz5rIGCmTN4Ry71spw43Fjt2iD
7cG6S4o3oeXHeMIum88d3IaZCeFg/TLx6CKjZMzBtmddk3Uh8gBKEBLxtQ8VmDs1yCIzeHdb/xem
PexG3avNgETvSEdpnCEkYgrfrqFegkmDqaLTmSIxw7chTjEjyCmCRDPIV7vgKpYPd1UHDDE2IQoL
PALM0udhr1rGblq/0JBnoKwzW+bQNbWFANhvJyPSCbMazrE7VndEVlOp40cmtzOlvtU8lDAGLsL1
3N0aYBfd4E4c6CDvM6e62dHo7r0KYaHrZ2+i13P02F2GpPXWjWMW9hRuazPVHjGPrfFyjCsHCNCW
fck6UTGnT6GcLfBZzDyDujfQnW8j/S3IBrVqtYys1jIC4yGt98xM/UPR5yj8rZb+MkUJkdQEpGCT
cwHGhhYDkySxjnNLQdeb8MJKDXYPk8JotbXZkJ2Y2w3bKPgsRo8re13gjweku7KZMWNf8Tde22YM
aSFQofXc2VlTrOPIZkThiSMz225XG4MV2p1y12TfCSZ0OvmdLUCVYuxWUhB1oEfNu4ouckrf69E/
tXp783ymx2aD8GTEmLgkf1EGlpveceHKRtnaoftiXtaMYNMB8qQkePEG4YdR/ees88CK2qEH/7sx
AkPHrIFBcdEOJ8xHDXfIt4mDGFZTV9d1gyNsCLbjhXjnKLDWKI3rVZMTwTmU4Fx6/9Xn9ecpm21+
jZn00rJZ59iBOCOvZZa8uslX3mXaIRGsQbXiCYj/G4jFY1zvihiXvL1cWk2k76YOe2cAGcIqS38u
WKyTF+WPZyKMsejrYTZVO3rx9hQsVowo/hzYgADJIvndc6cbKT2hipyrgme5UVt2IHd2kLykt6Gv
1S1Rz8JvyVCYApbX3H5h5IDiJwDFgm2QnIMKOq4BnLAzWbL7xEKyOY52Y1rZaJvJHm2LdpPUVHm6
zgFZWcnnXP5uc64VY8dRL3wq4yDCZI/EttV4mMDkHGsAXrzCOjeyhHTVBVs34+lKMe86TER7hwqh
dY13pL+oU6rUD+khjL1WIHsateGFENt+2Rs6m8huLjOpJFze7ftAieiQS7oJH0pQC8MOwJe9dSYZ
TsFy92v01xiVMU1IsBMp0t6UEBwe3AGvjIwHtILfUQoAFa3YORZBshtG47cDlGwLoKZANaERahIx
WJqn+FRa6kHzq2vWDZzc+HYcGo1dCxAUDwQLcmjfTDB/ZU7MmZJ4LzMlL8Fx/V5nL0PtCF6kzkEL
I/L+Vel9aBREkPglZMXMpaFHoFHrXUpqd7rDAqSg9TBx8EqQ7gvIW5ptF7YoMipBxaGP/blgpFfF
7GyIIEt7TKo9CfG1Am8hITRNHaszWkdezxnpflpxGS6cEy1KTmDGQwtEFdGVVm0qABA4GFE4VYmx
LiZMVJHPbdhpPopkOpKYGmyEo/Y9MEBUJdW5t7CZmIoBbbzkAZQcTVnM9gTf9bos3Ttw3cMpyz6m
lEuG7Jt53aSeHtI1bEC9XDUbgJHGgMgc8bhjCC8PiEbpfUhLUP23NXjlrsUQbLiWuYs9A+qZ17Px
Eu2DZnOcUz1Mvcv4sgRHXMrg1Ip6r7Ix1BVTHwulywlv3kap9DBlVkcclOHwbg+PgTto9OiFfq7m
i23B9+vH8sFFcAaTPSajY86Igg7+5OyAB2F8cxrCcFTs9ONMO9Uxk/QuCKE2tIsU4D32uYU2Rb7N
8/ilpMtwoQXASzV57ekOnD798gmyYSXMHaX0iNuCkYZ/vrlEWTZxJ1t8MClobDFRb7ZfMDAB7MLV
XgXkf+5n5xGVQr4JYIltSJgH3VesUXJ8eI0wQu5IOM39komKG39YXY2/DT8bi4Zt47Nzbg3nXcdT
sfYTYors2UkRPgTR1UL3McoYhJIEatLyd5gqeIZZyAYewGAdYC50tXobEeMazJx0HHvPAWSOTVY2
Gm4ZSYXseiy1Ato3H/u0R2/xbrTJB3zi33M0tvtWXv2yvMixIFWmzanvQQI0SfUkC4+sDgc7TJAU
ziHLmEsq40853bd66SL+ZdrqGahso2RCFyw7ezUaBeGuA78HMte6zWoXlGWA8IMEKWZlYCD6AEf8
h2ax6Jxsc1rpw/hE+X7HQsFavVPE2qjtjDBQDmaXtLlNitBsbExBQlvjM/DkgHOBpC6eIwGzCLsG
WBryGFotvY96EgCoySAsS5hi0kcH1UsiKmGNHmZvMMLsMObimfv9vmtN6y4FwoWt1Nx5ieRWQKqr
1mHJVP5wrGs7h5AGcqhrPVJNaiBfaGLIK/kaUkKOWa1iy25JtM8+o0llR3+O34lFh/zNhlGU2Z5a
jGn4XL7UOfIAuoJtMlkoXZdsRYYcaKKLr7ijR81EOW7K8bPz8F7STNH7MZaCaYl9qSU9BgZkP0g2
p2hbVq0Zf+51x363PJUfMi/F9A3D0hu6noGw3LGqgX9kp19LSGnI0QxbTofnxdgV59pc7jKgiis4
jQzoi4CCMmXrgFed5YCPFKLwsCOhMpJ1tlAU2YAmZf5Jq3lwUsLvZC5OGrlCqEgROVkT6ga2BUx7
ngmkaK9qzHQ2MSjDbA2ugl4R4JSJLZvumYAxeN6I31b2mD9Syfl3+AktPyXXaDKOVO/vUVqRn+Fw
T+Ey0h9pFOMtkiB9+JPb+CtLXb+6oEMYXQbvrDw33hCnj1YRHHQAQEJKFj5e89rObr5lonewZc29
f9iyBu1X3SDsJ8rcDQIUSMi1hVZYpQRdCfgto4VDPbgzYvKquqWosf0aj1jQQX/z8Y+NTfEthukz
CKoDawCk2V7zJ6jwm1VJKFooe6mrRxuoVW9eBDImQjPP1ovr+Tej1kc5Rp9oQu6K0mpDlNDo8qb5
RahoCmtDvCe6cXSLAp1TgZoNLsk2wVGMEZFWRdjYBevmU1n1tClm+WusxAt2tjwsAgz5cKbuCW9u
yvHddEkNq4vXfmrOSlVMAxIGNZbzm70hevU6lB6klFan28zdhM6/5Ubru86Lv2/b3ua8kBe9RIBl
Fi/5BOGuohHlsDKOhmkaKzYXGGa6LvQKRooVlwIbblY8tMbeR5+2UYKUwAlNT+U4X9DDz4ww1b4o
QQNZjui3xPNgKot+Nb4yw1kCDisdfdUERf4SAWGBGbfrBa4rNaWvwUAxQKMHwiACWMace235AQvT
FEmfxvd66zNoBcKyqvkwxC9lc71NcBUVc3O0ctBOScJ/HISHnVVpFxd6uTe0zx3GDvyLRbnzcjfE
tcG56mcCO6r/3MGCxhI832xWdwtDFF0/0q/WeOnk3irbsIBotFImba0rX0dhltt+Yp+HUH3HaZy6
ycFT3XKJoA0qCctZCB1xzeYDmzKvwZgW0MzC1NKzXd/01T4x4We69bZvTLxaUctkjhxxkQJjBRTq
1Jl5ILhuIskgYEBH8yI+J4+RLml/bFZN8hLhT+CJo41cIqnTPCi32bAIppOQsRrsukzhgSq3yIdM
WOgoPxTWz1xLj4NV3/fsDX140ucCw16TJ+KUGtBtIy3fj6zIan3EFluA+6rr6FvMYtrqqD8DR6a7
uWbaq49pvolYwUClKH0uTQS5BFF+P9fc9N2AlV1MfKwFMjU1dSrT1mW1VaJFKBPESBqRFclwMoj3
ZofC1h27GIM4xmKeSdmHxJjhRnk04/zLHJfo0nZeZmAR2XhM4LxZ/1RFsnYHYwIxHL/rVgdhmb8W
NKuIgeAoeox5ogXGmx3bNBr2XnOwFFqwVde4GndexDDQbsRN6sl+oGJAS6uxTepdMjL6F3R9J2t8
sqSZnn1nRBtpI3Z3UyCKSAZK0NhlLt0tctEj4RbJxutTWI8+46bKBuigT8Wrjpp+w6qvAEZmHblG
o7+yNHnm3eRZyrzcoqlCJsZgMJrFsCXDI9shvOTiZMePlWAcveCqRD4E97JBqdxgn7SJet/YI1Ma
NF7RiWX5n5lg0R/jSNCoe4WF6D63iazVkJ1tWdePmyTKYnYJXXqS8b4yk1DTHfPa3cVFTyyM+JPP
TnUZvQ6arfmkVZZzSlW/XAKBUpTCFIgJD3UCyqbLzeJOWvVTI7xhVY5mE3agitci65ynXprbIDvy
Nr86Mzem2Ef7ZFoAXhPazz6pyB3gsT9/acRC82Qm6JgGmz0a6VINgiX4sVl1YCsyotZ0sg2SubXR
K7QUCYqBbrwzWxThjVLjgRTcW8Kxd/ZVHxYt7DGtm1kF4lGyid5bodnWT0FyzMu+u+kDR/Jix/KQ
NqybOSE8OPa5ICXtQRrT75hO4qiNdE62V25liTBKK22P3BP8WirhZhKY8au7zL5Fr2wiqxj2FBlT
LTTJFOWT154LqMB9QwHPnRjheXlXxU/8LztMEDxS46TzoyzKu7cMk8oFf2fJFgRPbdeJdJGE8bRj
xq0qDhGGp1c9F7eiFypk1smicqHfAolgZ1xE9hltW7nWWRFUk/I3FZLPTcqQlDyw/sHojOfAtZ+9
tCBcV50spVw4Pkm9VSM0xdaQ89q02xJIfdFs2N8TwTG8weksH1BXOrt2TL+U75/7xkoe82z+0Oi/
TjgjDnqRPpJy5pyKNHOuopjBvXb5Q73QJGqvq4+g4RASCP2CgQoMqE38W6zHh8Bq80NTRgHLTxtg
dG1fIgW/SuvJ10BcqtGTbImGLZgf4XsrbRQaPPyuzIGbdeRiBmQMvemoiwyLFMGOa1BtGueq5Gm7
0ikPhT+S6zMR09YbzSa2gzQ0EdedSlNHnVsFYQkEGExAKCvWhj3qfvRDpbZL8OgiZQeWH7EZ4cUL
HqZCfioG/2PA0E/qvB8UPJ3dzuTcOpyp5AhwP7IuRtftHaG7R80Ri14RgKeumKcbgUcBlOvc+UEU
FohLsKJG6U6DIoKImHEwDWV8AudNI95Z33MzgPWC+XQAKFlsJ4eVWmfah0b1iFE0C/ZmoOp36aDj
FTk7zobLZzv05JRNiIA5fWn9CD4NXFjOywsKoRHnmUMeIAyvjx9PFyDI6qBhl21n7jCpHcW3XmYh
EjtB2nmKzQFv5sZr+vqQ6g9cLxHFOFx9gbJhITCcr58frCTDk8qtVFgZtdp2WNigWARTKMoFxDnm
X5lLKTkBx2SQgACsmEcipifOCGGTR2VZap9jvFwlU1KxUl0FDf14r83uuSKKbRBsHw2mRgcUl7Ah
XWLVnNo4Vk6V3tmLPXImVnVTTHAPSqfwD7GKtsw6bkNK3dyIT6yL2c0xq42maDfjqCPXDJD9Q+n5
Z27laH5teQsqtv0/FsaI1TKDyHgvJddj4m92ajnXo5aI+eK+YqRPQh/hDYaZVnutqc8692HCRSGI
FwGJHOyOcBfGS4SxvKQF+zJtSfGTQk2gwkfSGwQbzBybvGYXaydR+iIWmrYQGI2LzXy0is3+4hIf
hZ3EvjDq3Rq56105jo/xMsWbBiRWCvr6NmrS32RkgMxYjq45aO1VMkQu7P+iJxw8+Ozy8aFIdXGJ
jZghGZApvEMWYAMe3igbYXRibn8ThDCfiLMJp8V/7ajgBm2V7k28VKnLAQIEY6VVDffYvH/wwNqd
bdmxK0YaQ7APAbzx6BzzsTkBHhMhojQYKgFHSNRiUZcplBBgKffCQmXR+QWBfM30ZE3tryor6QCj
94yt9D8Mcf/xb8a89u//yedfVU00Spx0/+PTv4ff1eWTNK7/XP7Xvx7193//lP/0zx+6+ew+/+0T
JgAMfq/9t5xu322fdz+/Lv6ulkf+v37zf33//JSnqf7+21++qr7slp8Wi6rEJ/3zrcNvvM0mdr7/
+D9//j+/uTyBv/3lID+b/+vh36j5//YX2/+rawTYotHfGw6+XX7Q+L18x/L/CsXJQmWru4ZjWrb9
L5e15f0V4zWeXXyEtPT4n//lsjaDv/Jw1/WtwMGgrQf2/4/L2sI7/O9GTgu5Ay4P37Q8z9CxLf5P
F2lhl6MF1XVTdQhfYJE8DFDEtdlz7ma/d3Dg5COOwQLBQWRr6k620LIUG2D219lTXcEibg3/5FEk
3A9RpO10K7UOMeErD2YahHlOUauZi6pMZ9NOsFp58Dobd5+tN7egZPUtG2H/Bm861Vn+bWfL4j0a
nmXnu8D2PapuJwIvPfXqntBPlytnbz/S59/nxXSZCSR762AT9MPSHxlucolnDmXDOMb4wZhHMVbC
PL6tK5/8WxrKVWAkBZXTEBrCCg4Wka8oRHLj6rQWFXa09Pi9re0MZabPReN8ah4r2IEGcDZ05zWX
0alCIxPqPjrYCOTbDStgfLNs1Nt9h/g2C9rsrq2mZyMj1halnNzKRlqfA6ZDETgf2kxAYM6Kyo1T
uWkzJ79iNXk0oDGcetMuQn+Imblwhbyi+8/Z1f02WMOtM9nbR9OtdPpCXW1i0kKRzrrv1VDEoY38
2Soj45hwWG2zKPNWXsGCsG5L91xAdi+XHN9RswzsARU3belBN6vc+kJ0W31pmJoxuUO+FzcPVD1y
G2VujCLJSHdIV25xxV0TQkB3/O8PKT3QcTCy7lggxQ1F4h+jiT9972peeyzdgK6uzfINhBA+beb2
mNfNO4vo/pCl/sBoktJOjwdu8sVoLKPP36aYx+uMEpmehigOU5BO9PO1KIK9kzTo5y3dumh+usUS
pa5c5h+rBEIGCD0G0PyYW1NU7i4P0nyPXjsIVZ6zv/Pwtsd+j4FHF49G3OLk7+RMokIHrC6wzyYH
3F5TbYMzoQOkXEzF2RpnutcqbXmVi+jy88HMMtKM3I4UvsVBpmLkUY1PJrquvnxltE+qgcHketOj
kTu7ZLTMq0PT9exHGh6u1r1P7JrA5KqKN6M3BIjE8HlOpHDuYuX5d1PqeccpqxklAKLy4/ifH6KW
FNNpQjku8jE0hkLcDQDqDq3ZmBena1dl/Srtzjwzl8o3fR2xiGv7/jSJ4pHLiBZaYLcxqyhSlCI1
McTnJZtrE7JI7pQ7P06P4EdQ3PSWuEu8iC7Ucxumt+QyUclK9CC4sxkObpmwF/fIvt3AilZ4wPN9
jEE3lK22q9Gk1ubiYhpgyLR1EzY+olXXxooBAHPYuNqrEyCrDBI49tZM4o+5FDWwFQjmbXd9Wp9V
5dknQmfT0yA1bVsmAX4egIJR0VknOSJvtdnFPcbNBN1I/xrcNLplLf/Z76n7kWpQQyQILEo/njYq
D64xrDmsWZRlJR4lxNBAu5jL2Xkk1j4vD12r8UiLA7FRIA9K61MnivSEnOnLxTuhpwo4fSfPNbSg
MVBDODZo8VFNkSUwyOIuF/dJJDEq5MlhiZTa+9USCEvJYBrWb13a/qpIy42y5GIrH3glCdVlP7K1
BfmGJSVfvsqpto71zz+l8pd8uo5ZLa1uztj6X98SFTnOP5/HQQ3OWtaoIf73l36+ni2f/nztHz9s
glq69rE1HVyCXY4/Hwx8VzSfoBctDI1HiQ7uGDdu9Y9/AZtMc0aU9othegFVjV4fIT/Ux8GrEYQE
83XgAF6Pbd6wxOibY2WYzZHx8bKe+dfnP99mnsUXveWLP9/5+aAVQNp0LQAMNbxHgPm2//29n4f2
87s1IL4JpnmC/mizbTWTnsAJVlsxk/8ngiSDR3Od5rUOSAq5sqLtevLZ1NCew/fhpY2frKqow0lH
if7z6ez8wf3r3BlNfFfcfLQpj2I0k6ehLu9AM2DVWz6btUWSYYYVbNEwrh3YdCgXNk6dHJwKlb7F
NuBXiyI/71LrNDn4XLOJDCzD126xlhfkIeDyTdJiXyBkPgB1vtd0dw7xl/sXXULbSMUTmVBaOLAo
2zYD3E6cbYxF2he9njyCGPpv4q94Wxfrpp9AKTPy5hHw1JGKD0ItAr1WQiTXPZ+sYlVVz8pjV0oo
E1KwOuvJw2YwumJXvJFV8jwP9hPF7fPYNdu+xcXhtdqDJEiSQmAF+GoL2fOuj7B0eiMA+QGQbfYW
SVRFrQe+QjBRLU28Bh4uUV+/TPWCrIrzb6trbqCEwlFz9q1ozJWZQRDJh5fMwuwDdP4XJ/gz0smw
MNwnZ7Iv7FOf+iCBHQJYynY9sJDT1Xfso4uGtc1Fs6rVcAPLDGj3hsTjYvbcpXQizdymePMd/U2l
xp1JQIYn7nu9vUAi5Z78Bk0KgVCh3+edvBqDd411FsgJURJtfWxVt9dYbjW+d8p9F1HDoqGMhm93
KViqaeMOlbVRhrbYF2lU6+JB1wm/4ezrntBrbD1bhn3qfEBNYQEnxXfHk4dXx+YBc0Px6EKxg+nA
Gm3eZEW/62fnmiP+jEsg7W55y1l0R9WvVgCW5McAdPnTmflznfJGdRFRIwI5vDSQRDQpLFm7Pg9t
RKpOinfe7W9WdbQLsuoqCUuuOTjSeMo1lsh+c5yDkSuB2qoTQ6r9bPO+mOAIgdq+2o1/HQYs2LR4
WSP2Sh9vlaqucXbEAvEZLbiIpBoeCvtpnrkW90jc3dn6Qjz/pM/91uvlNhg1jDfDS17aL5FtXsbC
/UP+BCXNrYUZ3unjUXguVMNRkdiJJXadVO5vAlkTXUEjqB6duDZXjcznc8seJB/lvRDxUYfZTOPs
/+qN8X22ppvHozqmGXONzH4U9zTsdyzJYNdtIyc7QSd8mIm3EZOOO1n7NbKSdC2mpWiZavURjd7R
02Wxixq8ym1882Jkm47Ng9x5z3jmjdjnMO2Nvd7rp8rtNN41k4Z/wmQbTH9UPe5wdcLLWXIyAVi+
oTHhusJU3chp1C3shq7Qt0NgvrP8ueql+Sp09aoNi49NTCsleg8JQX7nWMH95GyNodn3hbWeRwwa
1vhMDBD1Iai5yi6/ifQjWKj4MxjaG3JoppgW7xhLigwdVDoU3iqOindRea9ZvLetS6TRfMcRdyaG
gGgpvGKJWWjZ+DbPI1s/hjkfUcCCKokVK7/EfUAo91KM7gtTbLTDUNdd0p19n67ds+/NmsTNKiDu
mpw0uKf1VRIwunYxkRG0e+wsAMtL9DSXeCb+9YT/Gs4mAyOeaxnjQOsQNHOTVyvCccZHs2UCnbOt
1pOvyuPZpeIdbS7Ra+zmyucpYRFS6+KW6QFHErwRWzNBWvNURZYwCMvFO6Gc7KQn7M2sYcd52I4Z
aA2ZJRunap7nzHxDGPY+eEFoxMGfalDpWoslIXfNLyYcsOjnaWtHRH8GbKdWOsPf0cs+KpCbu3YO
zv/F1XltN64s2faLMAa8eRW9Fa0o6QVDpZLggUx44OvvBPc9vbvPC6toRYvMiFhrLiIwLxpoXZh9
bNVg8PSWnTMfRSAWAy40AeZ2nLwEXvZNeMoyKgvAn/zQ2VVDRfEuWaj1DJNTxstNcugtedFl8G6Z
TIbYwZKqMIxT6ALvDZI5jRZ15eGGyespN5uO6kuea2AOwvtAqpRdc+hMFaaIboSsLkXCCWRqr1bF
g+KAw1qEoE0PQJ9kFWA/xDWKSKCcZltfJ0KnoTCbtgN7khkXrUW6E1XRtXyA0+GTQZKZp2Q4jQMq
Z9fuWUdMdJlYJ9i4/409/9BPfLbERLguXDQ1MEx3EdtOehc/EeA+Qt3kA8jKIobIVmKKCPIPlQmP
GvEODDAm5oHgy6YTiBc1J6vlC9KqVGtepf3oWJ7NCro4j4Xx8i4SmmNOGt4VjwUi4X2P8CqkufZV
41abhfigCCNeYwtLEOyI78YYfgi1XPW5i84kvAdDTmOwTi5I/lYEoJzLUvvxhubSDyaAlmklMohu
bBj3Js3NrO0PY+zvZAwxGPLMBXY6AmSC30wgxDYbeYzC/keQFPWCXehWQEH2TPUrSCv0g1H0iKNN
1MbvjRveu1H/aWP9Qr8MFR6E8c6GGa5ZdzsM5lloXehL+xNU5xs5b7mizbwb3WDl1/LoJdZ3WcY/
UNZO8j0MCNHq1bURstdEDUy2nLnvMizuaUM0UPRehSzjZvnh2BgWONC/hHqM+ttiMqUHxF3g5vkc
1yz9b2Bq1oHDRt35UTXt0/Vl+ULuOp7ijoQEEmrMjvw+jbeB2BlAk06o3iMtvk56cAX7tD26jySO
/xIZdDGV+i/qn868eJrciBbgjDUixvZKXDlhie1SxzTpO6hy0XhWdbUxynxvAYjluLJ2GnlJR/DJ
zdD/DTtvJgxC1aBLAHBUv5Lom99HNk+z9MdNcX75sEtJjGBlaxz73DTVRY/zP4qKaUDkg0bSfUTn
5YVWazU1x4fBPoJKxq3QfaaTV1iO0ayW1q8U9UkdjA3zxrlhKVdN1D8lmW7M5MSfIDnn1MhUE/za
qHzvAgEL04Evl6eUDvp3P8pzUH/xB49dlB66zj5kurcRIvj2HXHDw6tm2hloIoYLOQRoy1lZ6Anz
oTDxi0PlwVz1SilIXHU20SBjZIHZtTXMX9/T34w2XOAw2Y2dQiuat1oPSeVFvV+n4XpwkXo04U0t
MOFHyd5E+y5Vd6MDZnemrzP0qSo6NoFx9LqKySw6jpcCOkdfoN9SzL2lAcoM9T1Bbyd7uI89GcbT
AxoFCRBGad1N7dM05cpy4lNsDBtb6dc6VepQANFu11nDChD2E8yzRwvUwZMkU7Y1FXIeW2IG+xwx
p4SK7ni3WumWYANOGWpFrf9lmopeqjwMfbQvWGpe4sY9ugrFCjgFg+NHMEY/dH4+WOMIiIB1iyxH
7HNbHFRb4FOcXIVJiocGi+hMQisdzGJpoRPWR/OVgfQPQsgpdg75Zpg5q1o1s5cxkDs6sWtnDB81
hL5UKOhjh+Fc4FQj5QwJyKie67K85Vr5mgN6eEFHwubPUC/Mq97LSjaIBevLkMyj1j2nyU3CTaWH
rf3gGGUC6ap4ObFdjTUuYlGjrETXP4W/Wn/6Or0XpBa0yKUwKjKBK+MP1he0zsOiq2EmeZqxahCt
rwWoEasTclMrrrlAgE7u7CWvm3tbmje/eNaBYIa2fTDW+5TotRcmcMGjGkpjRUD9oUvibgF6QJ+N
WHEV0gpJCBdDmDFfSdAaazClWPdWqEr5wk3gHQmgHuFJdtALXywHq3loof7OlDJ8gbPmw9PTDWQQ
k/wg0T9HnXlXYMR83GaRrU03O6hm/E5vsnwvO8Jqnf4z1lPyCUtj7wQM9X3avOFATqZXzeNhOBpR
SJQLgrgXRRlf6QJgA6Lrbfn5Kjbt19Zh740KBDsA+h8U395w0/LsVDPkPmRTaK9hNW8AAQWWR/IQ
U/veJJmGzgT3jWLL/dRAYRaHupuZtEIc3HzISR2mMW3OxpLmgmawTtIAPWaGr0/hRAxlnURdhk1q
0NJGX4tFAtYLyyPBD+TJShl+Fck3/UayAI3eWpN/s7WMTnkTdgrkG016G9IJxxjrkR71GRPUSAMT
wQLXTRAgG0KQtsJM6K7jKBlnm0o61cq3y3xH8+LGUpyQhY7/iGAa/6BFaXoiC/yljOmZKQF2Tw4v
5HO0sBfDFthhifEfxs9ZSrBghbYSHcmfgHEHXVn18mwPOGcwoba4DCbuCPt9XCgVw9Qsmmk+PqGE
NEm1lK/QvadpTfGpCebQUUP+al6ky6hHk2iliGld4E8kDSZfig8c1vyrVTS1IssoN5OjC9NGs6xs
/ChKtYgqk9TSFi4aupAlQ1uTAmdEht3j3iuomzpizJd6ZdzKRtP3jLPJNw+YX2L83FrWm65o6qrx
ENhawYXxd7nWIndPXmB8GuJCo0nMpqiLB7E1pbMYqCvJr0Q3aoFaq97TlOYsYruflnQaWmfsFX3Q
krlIqM36va8ksCScBEWBvRX69HNICcGsAG8vGkpxQJtBzz4+OVWV+O0lVgrHdq1lklVE2if49zXv
myYSjaa4+pvE2DhiKoK0wMvKj/lThhOtwKXQDEyXvVuXHhTLJrM1ZqJqGf4vxeIwtWAunonAv7H9
YGVr0Y/Qsl/T441rMoAknTofvnRiSBkJVhYg5ejhAfCB3ObjHsjGRaSV+laWdKla3Uefha2JPVO7
7eKo2OMaZ/KEBlPSGicmZkJF594SKx2Kkxq7W2ieTKYBe7oaHLiEl5OI2ACcyatXT8N95sP77bzu
HQECDBRkoBO21MuzvxivKjSz4teW1YZZGkvZMFlCi/5SNyNfvexosO4e9AYpSCqxrZYJ2C1rI4qq
OntG+zfXvA8VPzFToZJDTlWchwQjO8qlU+ZDEfaaU8S7urXNuFk0jvbhCurix6i7pAHraM3J8CDq
GTMFuU+zRNYnK2qDZT1MtI3MxLqg+1+mzp6ljkaYJUYiKCnGblY55c4JujsZratJnvfA1razXVhY
5YihSZPeIpQYhoKADzCQ3zKIMNeEY7A1FKycmlst7ZgQ3QhKTN905dxorgFbhoMcETfklzgdfsgb
FqrmzMfeQNyqVxcX9sMliBwTARIB8qFCo9rysi+NlHvqBHVcWjZHh0RDUeS43QYbB4oBjaguC7BO
Pnj0u/dGVR8SAlN2nlpunS78gJlrIXhWwLpphfJSO6oEDWH8NkK8jVrvsl2DuR8ODU+7tbMle/Y3
VVO2OdnuqCSP/Ov2HnP5CqWqlutfZdVcEbk1c7VjU+1l1Aidl4rlSFwgWnX9NW70B3Q6FuGRNGZ0
Jk2yTSezKOYZEyQBq6pOk0ppLqVTnkW7iEZikTT48y9K0v8YAo6z160Lo0NM8i6H/r2yOLwmWNHn
lBBFG5484V4I/32riASa2EOTRUErHjWIfnJ1G2tOStp71mXMdcyWbUVN+8qkSHcILls5AjcLsStL
r1eRCwToheEc9XC/VlrFNq+I6rPdaNoctZK9qSJ1P8Y6R5O5w1aZQzLbKxWejt/jlQVyLlT3t8ov
1JWHvB1X9gD5zTMPrBIohkxIIoT/gZ8GQ6t67c6wtI0bt9c+dl61uF+h1GQ8Xd8NG+UACZlNyYGg
9r3fIVVohlrpR6UeYJdpjvup5NB7DO27U3pG/YhdxrY+IJ2GLnEoC+My+ihcs+AYNR4aXZYOZ5gl
rbG2POPgV6RvivIVPCzMvzq7sD/q0+ElzuxDL+Xac7SdVKy3zgl3Dfuvxp8KYxKerT8K0cmzMXWO
dWUj8/SJWsWO41HHMUvQmUMgeZ5ajS9Sums8sa9s7PfTU3NQiUa8PisxTmYqjlrB/ERYZ3qbLzE/
yDruOIQA0WmiSXMGuInAmexTqWhQGTgXINAE0PFC86FGaOMtrfhkjL0bmuokcY1UOTkVRnVnY82O
YgG24NCaFqlo1ffoeiu9P0v6elXgbTqX4cn0LoyKvLlDcTJc1IKVtQlG0E3ig+k/bRqJgCpnHoXl
Am4RPAcTO2wWs4t32WrnOFWLwViTSQ4HAzFPYJ86G327xarttieSpLaydR60hpZgIw+y8Y8226tx
+DsG7cU0WE8b3P6a/jr9uQrqcFoMJ0GQCEeno11ccl/izuCHGvGCIF1QoCYmLiUeB/y4whZJ6dVv
0ZKoOWbEaLRN+6cRX2hYP7JinKb7GuMsYUCgnip5j1gfox3hY5ofDlFTkCJgBg4iBCanLB2HvJfy
MwMj7ydYRrJkZfb10sz9/FD2NChwEc/iQXEx+7YkVo8WjHh+N4XlbTKf90Kr/JmnsZBZ5jEgT4Aq
cTxU+SnFuKCOJApp8QFNe0tFDqdqnQY6cnXxS1qWampvQVWvWUpu3Rujwo2K2JrR2BKpALmG2klh
NCXVZlMW5iKz533QH8gGnkaWC1tvZ6YVHCFjfI5ec7E7wm/MeF3YRH71u4nL6Zbjd58rJ9V1jioc
TOme1Mw4WlH3QQW3aNFY0go/tAnf9DD7RCByDJ1+rllhPkcWgnSMXDFTjgnSMfnqWRj4gFGhMG6N
fqfL/LOIzVuiU3JIs7s2jbYJakgETtweRdQeaXFunXGcVzlvUmsewE6f4NkcMyJZwF+kJ47WqyAP
jHkCuyyw42sWLQHe7WMiK3XbnAq9luQUDKyss6NRXkpXwUYjPHoTAJv1mHgKM3aXtomuxNRptbUn
M4m/2wHYpRWcRyu5dq6x6APznHXuTbWJV3AK+0aYyataKDMci5TR8uCr4hLm2sEquu/QkEeNEpvD
/7c3AOz0nI/Eku+ppu1TnhPASvJSm0PexCesmxvDa/9YA84sFqnCxqAQQy9k7FbJ9MKGGK/Ya86T
LVmNSSr23YHDbnNI9Rh1S7jmB3lzXaKTJvtbsAswNSMW2lp6/elH5K2HuI9LFGjqEi3pR5kylKUp
zU+LbE7nLe7U3fQ8bA6tNntIVe4QrswCrVuaOsLiNP91bH5iBnoa5cPT8lewtftufOfAe9S84I5m
+VxowzXuaVPnEvdPyAJCahpZTG8t+I+6G2daHe30rruBO7raNl99HBe33m/fJ1CYpX80PV5JD1Qm
3bV4BTjsmxdKODf+nl7ZkXy91YBDhiLb44wf3HFltuIKpwP1Xlp8Ny7aJR3tfF/9mW5HXtau17AV
hd7RM7cESOAZzqyWSlass5hRcbMdHb4rRfzmds5DnRJPYcLh2987dProirp4U3DsbxK7Wk/vYtK1
O11YbGkx/itUhKW1GjILF+pNS5Tl9AzVxtjS4HylsH6wVZqT4bh3hb2mLK5mdYX/PKipeMiqiXtC
IzK0g6G+0Q22Iu4xbZwbpMOdU0fL0By/QgcPVRGJa6skQJHYVg4qhN6QcCjnrGv21SPn6KXWsley
H+do14YwmMVJ/KfVupMp9b1d4rUpOxpUZLsSrsFEEL8FZBKShTOBwTkhzqsoWmwV+m9ARBTaTPMX
2ngI9d2q16l89C3QA1FGxy6FFachQFSdegZyYZvGdrzVIMuJpiIDzdBWfqZRLQXFN1bjCMIvPXLY
D/5MQcenmKuqjeQG9UgwB479mXcV2R1P2UEUn8hpmzpiLl7wOivXflKdFV0kd/zz2Ijxlr+ULf8b
KSQ2aA6rJZPCgx+fkNsNiyLNSLZoxIfrdW+VZBvfUwxAz6Au82j9DpG+HX2ixkOZH/ya7GEH6Zxk
lZjpekHAcUfDqhZoocMC1wtD+FlVeO/dyJHbqdxFnYWPqg8uNQ3q0TbgN7ksuCLoadoXj4oN4Txx
6Cuo7sRqNZSXruPEIt6RX3K0jey0nxM9/i20WxLZFm4VYU5pt1d3pBWHym02dGnDmKX49v1mZcQy
ADjCG5JJbPBtOTOZRVCe2yG9K7R1UZ/15FkFgndMU4BMu+Gstdn2xD7gnAGzccCwYN4Ge+JhEMPD
81r6oD5n0sCMxMGIYQBCwihPIUviI2t9iwl0pz06ZvD7KKMaZtfPG7IPRrgYmrEuRkzrAGv3pdXv
G2csFqmK1dLr0lX6HUuPw6oSIZcT4+Qzpc0rKramQngrLO9rp9LHnZ78dUzrOx5qGCHsxFcJ2Ngl
Q9WUjhVDB1gcJMkML3YICkEKlr2C9K0SPARwC5LowDAYYTY1/D7TkWmQmU22kKH4QuhwCnVUIIYH
1VtByD5WD8+iKPeQ/VBkC+YuyNsKlzmS4u5NG0F73V1Kn/2J6CAPgWO7UqzREc/caN3p0Bv0Kn6r
shahOkZuNO5sdxpfmZPbdgygZdglxu0hGjSIEFASh7LdN6NYZIPNAbVg2RNGtcj9tqN8h2Wu+EAO
qA9sVjz0l11cLQJCkhIvZi+fOwsNpA7FO/A3uMchc5xEWyh69D7tQhQzkpdO9X/ycgyXzoj3IiDG
u6q8gzGZEuFr4KGFM8UUgihYgPu8fQxS7ebNk14xp+Q7on5ZsTn4NUSz9W1hwJQop5B3SESGJ/Fg
269FURI5xkBFsK9Qe+O7pxfKMAFIpT8satQ1EGN9DAcCVGefXgpqQnoK9R7owd8o0xz22rTZxtzH
y6pOtB+5p8fr7WXRk4mDEXCghX0YoNNvkrR+tBbJRDkVSWnT8Hcr+ueFCkHKivckP8s1Rrwaagyl
RoTr1ecBXqt8JjCzrQozueIyy/ZWuU/CUtlE43gqA+alvoN72owfQAm3TaMY8yYtsIhqF8qybOap
PdMnw+pmvumgV+G4QDJAQq5OnBXrWsd/xtbs6vrjVdEahEda3SyQ+Q3bSJS/IEjmgVsy5O7JuGJk
I7pW/UapnpArdc5d02cJzzy+x8nSiJSH0GuixgPrp8zMtwA9LVM+uInCCV9bVd8FBrHFwpNfCrNx
xt/vXWj22MrjpalY2LY0AdWChA9e7XFwlc2Y9CqJSWy+fA2PZHVBeEubqoOCoYi1WlEBeXH55Uc/
MAUuhe/8iiZmpGSqOIjxfMRS7Y/uWB27qtobhBQvgaKVM6ViFBYjQkWMgEKllhxjInZIrtGioQDb
IlnaV1bsHIzMufjUhCunFVtfDJh1cbYh34JTlWR0v/3mNXKtvS4rwl8TUsQIEtRgv8ao9Bgw9YC4
tk0b/HVQNuGq/9Z0Kzq5TvxJVCaLRe8uPCOAS9wrwNQXCXvUBcFmtNyjaNNTqc0aYs6QV47Mu+Ns
riUw4stGMU8l4VUCGcaub7RfE5JlarjVdmBTCO+7OeJAgcyjOpvE1WxKUPbrIio+cnjlMyi+d0Ig
2S/qwLsO1pBu8FUdW8IlJ5ZRrlTbKDKrN0XEe2KlZ1Ujh/dMRBsHH8+iggwGRcTbVmb0JbKgWADi
/LKoziGe4VlQ/vp049gLo5owgDCmMlD4Q/4xNPhOk0isLYc3PBSXoEdqkPV1QjMSVjmBkOfMAIeQ
GzjrZKiX+ELyTVCqtDnd7jczeMd8ZiZJ+mABSFaSe60KFbBL0DhH6vhir8AJa1GV8C9isjjY2ZHf
zVM0wpJ28wspb3RTmNpvAtNY+JH49piI7DXd/sp0w6BGTEmIwMqZj5DL81DHOZ7DWczt4lSyMj3/
wzeIuasq3FWFGZJ0SZSTuZZzbIN1ZbHZnfURcO6itI94rvieTJbysnYEqyE7OLsPd2DKPBoQkOm8
sT6HkBTXKh1F1PZ4YJrgD5BByI9GtGUb9xdwKlSHdapW5tlCkMSghH02u69WowcOkXGYB9AZUCmM
5M/CzsqU++Bj/XNzuF9MBMEUhN220aEIZKQfvuSQLGcudcTcKOq76b52ZfaGFJZNU0H7WzgpCeFN
woZ4tHfE7d5rATpNISu1ziI8o6a4Emf1g4K2Q10wRDtQl3dl9GZaEmn3ImEddEHqJe82pKIlREga
Jq3u7DzP3+PwCQBI+2e6KIUMEeH5EYGnzY+J42WGJhSJiFK+jq4Pu77Ob77+nZCuSLksdynRbek4
GyOgV40l3lm7N/AlnKU+NA38EY1ZFDaYXkXO1EKn4sXoRMnCVWF+9q4ahrrRMYfRVoO9nBrZ6uGr
/ZVgWyReFGnSL/bW0F01zUF3ZfFIfssXtPBxdNvuFKDJL67loLkLvfpMa0DbOQqD5lz49apAE7pu
q+q9sOx6zdTWpFkW8K3KIaN0WDAtwcJH/e1LNVlXdk49wJByMPeth+JCAJGmClQX7Dk/8zY60EAq
d1Ha4xvAtZhnFdJGj2Q46b2pOn9KFwxB+KAIVK2adyyk8CeSAoJQZSOuKKHUghtBJzpgbGYCIihW
idQ79hWhqA7tbVrYKBw9AfM5Vtq91cBeKi3BblXuNK1PDyZhGIYSKrtai/4qnr23MrhiSqBsOosy
sqiGvRkH3yoJkSvVboqlF4OpDdGMEE5+zBzcs0OS0ChF4moWJLcaEdvXnvLXkiGxhohFmcrd0UzZ
CysyLlr3XVQWB68iOdE9/i2rZFVAYd+0VfsnU5mjppJflVPo/dx2VpHb7cxMvwYWykqvctYKm+sk
7+A0i8EDw5GfRo/t+JA7Bi8YaikwZEWBwRQTiTDHHF3VhJvw7cFE24YFQsIX1SRAHDP5zOjBrnKE
j3tZsWqWYEHYPIYidhaxSjOgzVe9TlMw0E6BoUD5BfoKEDn+7Cp3rbXApNS+UXaj9FY2EodFPcR/
LLRl8w62NgSEfuO/RxyvJpIFKTZVu4wtm1wLP+rX7NhPioptJRvDeVZ66tLyiMtNw8F7KV2Oviqv
vraiddROwFBNX1AekTeaEw6Kn46Cx7yEZnFMkeHNg+g45EsFRdxMNEM5c/E495A1kBXCgDB4o8jZ
VC3mmnXBG9DDYmps2FBy0L5LN7qaVgsiiyyNxeD/dkWCMixxjbndRw/LqEDhY8V2J6UWpOYEVmOY
/+kNy4EETpuH6a/GLsr7HMId1lX9O04kY9NOz9l2dpKjBPFiY9UMr20JN7miifJVGeizQA1Hhut8
+SXHuXRb8e8DOH0y6zGw34bAHjls4geK1IYarp72rmy3ay1EiAVVjEEcIs52jId9UKMBy2Ol/3CI
WoPmBSIyIPJs02riUYeJuSOe11ji5O0EQjm2Ahhz3gZnaD9Tw57M+oZyLVwgianCgTFuGlr5sBKq
6DLGnnvX4IjNyEPdpsGA+Vdm/c5NGby4qTZ+Sc2mf0FMVG/SpGlUYzfWarBuejIKQ8mQkhl8e4wi
9a6PLibjdlpzxBhUOykYnJT8CMUT5t8WI8T1xiUDK7egngSUsqB5XZTKZlntnbQmXcKI0+xAcUQD
IqsAJeqW/ZLpCeh7nEUEoObj19j5f7GED5febyLWIJCrUauPX54c0DrzrTUgb72yDijLzrflOh7R
AFQTMLWLc5Mxz39OvBL5cZsxcm7I4jrEQXZT2kyslW6IDs+LEGSCW2iHYRFLjXieUJEhPXRvRA8d
783Iipi9xit1kEiOE3BycIcBFzYPRaO7GEZqvk60rnk0Kf1/L1a9oxt3yYPBSa3XP3lQJK9d0fXH
ouhBErZF/VBUihjT6hil0z0X0u42ZqXUO2OwDPHCqLnePc/b04WBzLmwiSCa91jGtlnmK1tVdv5C
yZrikfbyNdN8aBrsbTd53X1GALzvhEFGqyZJCAWtNXFO6a29MG1vnExlUUYrtXueFB2hqX5nabMW
iP858NZY5elMFNY9S+wSYQ3Ohwp8qSk/zBBKjt6xcUeXcHCKxjtgiRs3ahccXD1N9jpmUmAP7VzB
38EsHDPv9NLUcJC7EQp3TeHyzzk1T8rd8/I+gTj+/J9SWMlWBXaMcyDbwi7Its//IZ6P0car0bz1
VISZ04lnp/G2CHDN+hZ60dqpLtFJ6+rst6jYUnt6Ydwd2kGWFYGXSIgTVSFLbwP4OsuyKN2FtGKW
TPb7wrrLQs/vGK/NoduwXEkqhcy9laBsaHrenXIYbxWA7aQz730uaZpqk54++2zAXkxIoZeWPcHM
9p33NgxvImOTxMpIlR9bc8NV8VPGbYhMKYLho2DykIW46uPQYahB3OLrak0Pzh6vvrMhLsEAHWLo
bxF18hZlAHoUu7kZBsfByHBW0vHthT7K5FYyetwQPogoIPfjG0Fm0VkAxkhNdlvxdFL09RXLUnR8
XqTV7tyvoE+x3Ycy31XWjZ3PHMAcXJM69/jQBvtWj0WPbr1zXrzpLK5O/Qja5/q8khH4suis+GTm
HyjbnFupJ+7N40nqmVec6Z67N7BicMXANOy7jmo1jsOzL2lHQXOuN7YV+zfPi+qF3ZvD0oD5fguz
XFkhbJcQGJxVAzj83OS8ds1y9ZfYEMottqr6CCv8/jznGnp5yaQ7I4JmWaAzOQ8KCuu++Kv7SX9t
KUPZ34VHBGn66/MqozNJE2qvmUZd5ShNdKezX7Lamuqm0ZwIoRbJKL3jUThN10ravrBbDboabEBk
3ST3nkV93Zihw2cTJvfS87JdKdGnPs9ifYVOVR+sXnDcUtN7H+rDqbfb7fOcLb3+2tBPzsvAu1bu
HQ9ads/lt5XwvWgjyr+hH8v7oNhLkWb6OZRBdU8a6+jEsYZok5QTNavvuiY/9AZmxPOcrOlvMNJ3
9r1jVcBQkXAxPlRInc/u0rKY7uWUX7XR1NvnWVlMCeQxH4OnVM29bAsGnBNRBl0xtIWg7u51z8G/
yGnXPs/2/YC72geCntpWd++b0VqUjnlSe5hWkQiGu5210NvrIsBiWQ93N7YAaPiTtWSpKq1yCMo+
4fPnpHKtq0VO8a5W0uTMG87lGmKgFpQ0Ch4ue95MUeN0po1Bt/r3MlJ85bzSO3vx78OpsL4WwsIN
/O/jIayFY0EjafbvZaCpig1NW3qw//M3pKjqHWGN938voutrHYSWUkL95wn7IQpLJfjnuf3zfKfX
IQiRGmM/ev33IpLMDhXCabIwiuDQWq1c9PHaxrR8dEWQvD5PEoCjr3YhGQKihfvnJHC9V+xqL37r
//+LDPa9pzI9Pa8XVmPv+yoNoDVp6esQJfjzmpE6HiY9GgiLs4YjAUUwzAAMDMP6eUPHxuiFlE4u
UiXIz3VhQUZq2GVN554nOU2fNMj1PeXOw1TInqosXZ6ApvCTs0Xxh8r6PJaquOM8bZlvqOmK7igJ
6rL2Nq6oXqXegtsmDL6AgHkjxmSEouJa63zgKOfS8pj2TuNB0Eucmw1Zy8+zzxNGmSOKtkA9PM8W
AsF1pWgWRuH/XPZft1NF8hFkVbb+Xw8y3fb5SM/LSKVh11FEu/96DIUtwyF2QN/X0fG/7v3vWWjo
+kYofID/9xk8b/G8LImTcIXNkfbz9LL+vSIePCAJ8O4cDgE16vv/uVqXELQgaQDeMyNHoBubbvm8
/p87Yfr5Qkqk2UV+kJlVPdRheMErXN4r1+xOnp3fnxdX7II2gcBO9TxrsaTMKaGU9fOs8MdP5vPG
a1QX4g0ynDFk9UPUrX8gdBr95vTIg6aSMVD7YCyma5XUbGZoKzDQT2frytwK3IIXJSqKq7D4DU93
Kgp13CUaz/95J/itwZKxWrZ63gmbIWUzep+DhE3+0JlelFbW3FNFNqcYeMLzMco67za+oJ3wvJMz
4s8AChNsnncqbeWDfiD8q6TO3ur88rxPUhTwjAqmU8/7qBLjThoLDbgdTzbKLTBTNYX88yztzS0U
84nul6fXvEyAuvB0pCb7HdItQkryNeJ/s0Dt8m1zyzMxB+m1JgObHn/eLurSyK51UUYXw78UAmvY
8wa2TtKuE7Y2sUpcJhShvzqKh5Zsuvd0nziKWdWUqlw/b8F8uDtEOXkS0+2fFymuGBhnh9H2eVkk
x3aXopVDa8SDPE9gYv3Fkuzvnud8DPYbMSLyeZ7955Ey9+i4pDbK3sUpz+SLkVczD9PQ+0rxLYmy
yj7s0ABUgDR6nfhjc6+98BX0pvc1RhKMfOY7x6znTXXsns7LdE/Pg8aYK9qbzPSQ8b9drdTAdx41
1MPnDSoNk0MWjco+jWqq3zSypmG7+9UhKE/6Ut5Mt+0ws0FaSfSm+dTE/Xn92NEV0cO82GUJEWns
k+nCT3dEQEfPporjCx8QnkI3QIU3XWHVr0E3oql2wb+bjapuSmYgrPr52/P6oCCvIrQd5dUYA2cP
ByikncmLiLRx0fZJ/F7CJEShziRWx9v45js6EPbpVUbY8JO2DI8GarCj7XYZLS3eF9p4xyAJtbsL
3XvtJZ4Nyz5Q3hsPrIoeDe8W4skqQfumGEN8qACHHluHnzcaKeOP56MM7cfhg90vg4G4qLZuhMSD
2S9BZ9MtutI/V1Y93gMyFVaOEQZrX+RQk7zwKqcbhB6eHVvaynkgFGgrwhFLtp6iRIcmGaLa+UP9
wQwvKY1jopSw33uDg/Tzr7freMicr6yTHvBOHUWMw3uD1ptQ7ukG8KQ3QxTqD0zwxlKVIt+k0VBf
dVX+PB86zKM/A1zbK2w2bz0gwl4po54+1MTbPm9AKhiImlirT5Vsm50CHHTRN674ipLb8waBMkQE
rlaM08OSGXoDh+T5t8HbIzO2nQ8OGcaiAplBLljZnx0KGUR1vC6VVRVNxP/j7ry2G1e2K/or/gDj
jkIohFcCzBIlUWqlFwyFbuSMQvp6T6gdrj08/AF+ODp9jiiKTQJVtfdeay73l7Ajc28WVnaYjSr7
xbH573MXjgnyLh7JP9TH+GS5EJgRVcVvWkSxtT5FxS/107QKLwSGmTd6UneBDF3j064C3pnss7Z1
GcyRo1FQxfJOgJODQMVPLl12wIKHmpzAgl05i25diPJHSYv878vzvPo9dD2O1wY+bazxGdGkvffM
P+efpxgyogK7ShP3UcpFTh+pwiE1aO96/P3zAPgLmt8Ib7w1yUy/dDWd/Z/3hkjYDXmv+bsobPwy
VWSdhJU3D6aGSubvX2wu7wYuA1wbqQS7QRVeSOJCKfT5I/Z8JF/x4pnn6uf/oiGOT2lLi/y/HvRP
f/z5IdcprPPPn+ix6STaRKhWzMb2oCv+59Ol63P+POjn2f9+5+e//z4dnbVsLSN3c2cbEVQZXs3/
+vC/30905FZNTDbBfz3y72//+UX/9BL//ibPVfUh9cTf5/x5zP98HX9//OfpdO4a+php+qfLQ3iZ
64v5efjPn0hZqE8/9Ij/r3QMw5L/Fx0DSCMMxI9/2X101T9TMn5+7C8lw/iHJaQlhKDVZkspDOLE
/1IyNPkPqdMr9jzLcmwTySSAihLKQAyVQ/5DuIbku6hwHSk8Qsq7Sq3f8nhCXRee7eEGs+RK0PgP
ese/p4b/pZFAC/lfUsQt4f73vHPpSNfRJSZNjxdn0F1bw+W/Pq6AgTteyL+imkdukUHpkd7XlNDt
cktp7Oy14d/jq9qZrUXErUP0AQvwTdlvM6SNv9zeKzZktRFJG9q478AsMoa1D6Ifbj1mL0fqmvOo
c/91tOaJLOy+rSz5lGZBLLTbzsEMpZ3BeMTEenVQUdZlZ6f9efaTYuU1vMI5NvCe6XMbehBhELCy
geMK1ywTAnp0NEi0+2mIf5kAVTetsCLIjyTBpbpE++wcCobp545YCHppjzUjecfp6UumJKZWbZwz
KU6eMlOu0QRrCFM7tZzByo5mI4tkTX4CyoLwvMxnSZbJpX7SaxK+rMkAEApFaApHZjA9U4UuZ7Bc
ep/TqNNz7HE0hyQe7JPVGuW4u2YZvYM7nwYRv6AlZTDhVh9pmD8nLKIGgcNVwkQ0Nru7uNMRrJbj
qZnC+hau9jUlRZVqVl5IZEA+ltn50c6ea33l5zBxGWLmCkberEjTEKyrhlxxrrVzCDMusEM8b4LB
NykD5kWNE8wFcvMWMdu3NFB95cxvnd7sI4/gmayed3E1QTWxHbCVerVpqsHd2x1guci8tTm8fWPr
Ulp49ZKyCzISxXwx3ZK3jsRxxNe9jMxX7NIJ0hrtMgrCfayS6ibDRVkUHDhXIjqzLuyixL3YhzH6
Y7sI9h1bHQxBp2d5LEq06hGusU2iufEFADYCDX0J2u7QD5odDCGigZ55qGcbn56t3/aWdkRSxgAH
8bTO5eBHuNshMduHJJXfU1fd9HoBj9MxnyCvJXsagp/JKOYDxlQcRKScU7QP95m2tOiUsESWeN19
Wn741qy1MTl6f8KaeHEXh4bHzrgIrqDZRv+PMod5pcLA1bTG2wJ0r+zi7hSHT/PKq9cXQuZb0rKD
JsMV0VkZyfWWYjJGlGnbSfAgSHAR8j07RnGQ3QHeFKbEfIgfqn65nXJtO7eug3rWQSrSt6/EeUGh
KPK3GuH6pordL8+s0WxG0y+F7o/cKfclFdqNPsw2gooYFATEf1mWH2QlFMfMLE7gxWr0GwmZoDXt
c8/6Y0jkDgou7J6TKOa3rum3mnPlr5rsopjkL2ynQQGZnFleCLzAhfEQwTuzRyCskpakZebX0WAW
JXX9Seht4Mi2xRcy9iAGU1/N5jZXjThFhQHZU1ZvMm3exiJHZ1Ji5AelvUG9jkwE0hiT8Pxx6sne
6EPxAlf7xqqz32pIMXQs3UfYcSeo4aQt554I0ZPdNiaoneZlIOvc70bIEl1Fb9dl2hTRET0UC12i
wunYY/GWlGQIe4t5p3mFua9lez9pSbIfptAk5kNZ3EoRCX3EWwobszetTLLPUlAFfaUuGsTIzpBy
V4faS5lU56wtnloHSLLX7asiN04/Xzppa1tldW995z3XuUPwF/i/oLZQADsCKCcEPmPrNnbQOx4q
GuZC+PtWGvaI5rKQAh9bPHKh5bAL+/ngNEDOWbSDNo93nDE/VEgWANrsFw0HmJ7FztYhJU3kKEt0
4B4wSu9V36SQteeOg7i8wEIfTwQiREZ1Mo0Chl1XAzhf/28fOrdkDDGytpOHNJ5xZ0j3hFjEPdHX
7U6FeUxjsCrLaC5+YoHixqubpv146jrHDZp0LBgVg8sYkpWEgU1/B6r/tW8hdsF55hUh8/cbcM9+
HdX9SfEhUQ3jG1khbfrYvpgzAI+pobEOIIf3ALAPqT33pI6q+9bVAUcjTCLggLCprhLM3Xjmtu++
lV4/kSPG21JBiPCMEfasJJFM8AIBvyRAOBdXPJdOdye7mTGnxawzrSQuPogPdum+xAndvnYcCHdx
na9OI6LN1Lhcp0xZUPhsfQ84/J1tDUZvPTQ3RVZ6W8Pm8kYj9LusGGRzay0PwmUXmRlS+xba0gqA
7xz1CIrAuA11+qf0CjplVqtOsNb5YpU9JW/4K3ai9EaXBUkHVn/TC+04mZEEmfxUxzLZws5YXUAI
OIxZnrKy/UMuD0nz3TgfPQf5VUKoEQjRftwCGfht2059HoflZHhSMZB903W0BI2u5KaGVYP5mXkQ
NkI6R4V7qFMyDbxsZCU1+kCkxFkNiJ+ItBIHadIXW3RScSz817Mbej4Ja0vRIylMs9+ZIR8q8lRO
RjlfNTc7oYU/lQtT4GiywM8gd1zlXta+7EwQhwtLZuG+mPiRiA4+YCGauAhOAguBmlkNoFDhwYq4
WWN865J8CKwxhLu6DakIdp9GW5SHzBjLF4Ey1xjuYAYj2HHN+1GeZUkWi0SboAxGqt30TuUHuqg0
txxznmgfvE/l1sqIoMrtBRuaeWOvuWjkFB/HjjozwvXD4a6/cR1xpAeEvNCiP2OsGzgmuwUAfM7x
BDPkQfNmmn2SVMkIn/Rsaagw5uJc1P3XIsLHfGnGsx0l5Cib5LONacOSj1W4b5NnYOH6vuna90Qj
k8rOxmJLBuq+WAndpOESoJgu98AhcEXbFg0F872pYPzYThIsXDkNPGyShd6AGGwmkMIBiAwcLjZJ
ARO3MXbbYmdwr2/pN+G2W926TbvsGWp/YSwFI+vE8W4qjF2MkQfhIeLNV9jOpII0846wVXebueHK
cnqwUZRurVK5SEAo++j83ILZdm7yrLzUUruxhbkPCeDYRK1600r9uRi6ZRVjmahxgR+ElkX5iPFA
E7WPlGSNQC4+uHLgjLo3S+fcjw73q2p/jWI64vPcJeNqXEvcflvBQ4/VYyEl8BysZIVJMCRlL2m7
+O+xJFy0wtgqIzcO2ChPltbd9y2BO9BXQZ30q1207b4bOZ3JBt50nvNYOeGHbvdsUNUNyX2ZN5+9
Ru4ZG9ZYsoHRRxL4W62bbBvz1W2K9t7LWOqYb2CYTvLAkIg7mKrFeyt5Msgf8EN8eDjaLHXAwlVt
YNEZG9F2j84ElkpgJl/acb6xgTmtOzI5y5PI0KkS0IsDIgXMBrVwAuMOSNTb9PWEji6tfN0tVmbI
brKbEru1rl9EzsbfZRAMHWscdvowjRtZ2pcWous27bDvc0C/k7l401G1AqorrhZ98gPktWAEEsVZ
llS9wWxwZRucc+EZxRdbDNnBbeUXuXfY9XBWpvqU3kLXIejPNTD9hnZ6UzHRYKrKl4RTEn2D4bAM
LBYZ6c/IEYi3L+leCrs3Axd5Fc5yNGMT2ExAEOUF62p5VJbja9ZTpZJnM5n0+/TaxzCbHXiVfjS4
2zl50zK1fmDmPX2BX/1s6YfGpbwAyN4xIQJ2qYMPv53YzLPG3JHUeWWu1V+oKs6xnbgXFuzXhcVx
39bGjezINB6VTSCX6Wy93hanNrIh2cx4TDk07arceaoKmNMVKwMNkPmkyCUJ5jh3mVYuDvH1wMFm
JvQIoxPuXk11JydGJ1i5pA6YBD04y4OhGQudUKh0nm50YCT6oKyK8GSXC+KPGj0T5k/2V7+a8ZaM
6TKjvXLbQHihb5qAK6VnKU4iQWtxztAG/U4riMGsIyi+rDP1wauMb4K+OEhjM/MHDBlla2y0eLUe
duMu9CD6xfbNoEK0Fd1Lxux8Wxo6lROU0xgCCdHJ6LNBe3HgIPpQhu0+rjj4TQfPy5GSTc0qK8W3
M6Y0ZLocg7d+13L83Ugk3ElavhOQuAdjwFmzJFpkBIhmeTQPEZmit2zbQzxlAGWkw18Svdaa6v7a
dHPQpqvQdU6/bWk9TmECwIOiYwDND4SMXOfJuFpD+RiGcJcKb479UrKIZyhVu0kcBhWdB7NPNlmb
8CY6fDK2fIxtDGxV79BIanVC3Y0gckgxKri724ywWdV8eyM+AvSKRYt8M+Xstxtau9ymXnxMteic
aCSLhYASieVMNl3YMGAb5XZBcKFUlO7mxTmamAzhzjrnmHchF4g9aOiQRP6QIWyAxowmemgG7Inu
cEzL/BPbGqKO1f6fSbzcfHIxDpGW5NjtYhnE9or3EbkbnlrHn8HNapxV1zesPIiCD2la7iFy1Lux
Xcj3aQ4T94lN0umGVuAUgHB6QIV/E4fypZ3KIx2ve1Td3yj3+OCyC0sYYBj2DxxyEbdyeAdWIgtk
Wr3MojgTi2pzQ8Bv45AARZ2FCJ9E7HXNpqBC2S/YkRy3vBo54Y0WWkVDILJLALRkVOFg2tRVcUox
EmMbFq3yh1X3sOpfZi6riJ4A4rf2XM8T6yj4b7z+m67LDwp22dzOv5oyR6UXvsZj9NsjZ4BIpqCB
Re0ZWeizP4ww734Nw/SppfQNyHzQeo4UnYgeWKOuGrURG1eDQXC4tHW9KhDNLQeAm8FZXQAte0IU
klpq/V6SNaYAwV46f6LBZY4Z8vdcDBxidl7ditDDLeqmVwmfj+4gKtY37MXzcpvgTYytsAnmofok
V9Uql8/MMR+B/RX7CrBAaL1qevJiRWpf1QhLdG/atfNOpJ5BDhie6NCeUx9OxYXV8LHHoZu1xDXU
9oeiFvT0X+bYfCvs/H5KHmSXJd1BjwgodQl7hNAW9El+WqbGzwEyb9IFIYQ7v0djRF8D8II32Ful
W4/OqE4s3X8gVFykKw5pb36hPfs1UbuUQMs3SFoYIKGm8pcIa3q9LHce3eYbkT/a0vu2BweSxQLE
scQwMKnJBfgJjwQvP7TD4REiCrqujWytq46CfgsKmqSB4l2gGtPS4TT8zicmxuosLPwiNl1tKBv3
g7a8s1KzbDN1TnS9hzha4rVmu3dgedsV9Wib99d4Yjfvi8OUM5jNjEWDlFXfZpDa8LKMIASW5CEh
2jmyqltnLJadNxuHDvwwoj93k/L+5ikOldSAmBZ6uW9kJ7pObyy5zmGMwxu0hA0WKjK+F5oInhs+
ElplrlL5BQLBcJb1XYnegr7Zlz4TPB0jDxa98e71OkntSB6R6eQjw3YPGSi2VbQ0i3ppNYQrKYam
GiGl29rvhkVgRqgOpQZKK0LeEBE/0hImslbzG3KVN+srtOVc7UOyC4Q9XWMbzanpYkZJW/McMrzz
1BorWVwmnBCnISLcK3qcS4FgTSwfOrzqTDTm3Tx9tQDTbqgzN5P3hysaSqNB/129FQ56hz6bD5k7
XlrMLgdPz9bAWLbPVlq/lDdQ1k1kyamFeNuogPIxjmDSUFvMCepHnaQMu9UFI7eElAw3fR2RlVzo
cHOviA69cGKha0LCYvSJunAkeh2JBgKTQ0qwpat8Z8bmvWWx2Rle2R5jYkpZXpLbZXbuPT15iAU2
hrEdD5aBzHOwL4rMyV00mC0CLXUHUw4ImEYlj6L3cUJij5hIQyg27RvDec7KL30YD06MSgWIat6r
23B18FuEPu+qrjyM2Cf9kaybTRyGGF9bC1sUbHKIU4FjIUXU5W9StootTmooSdzapnmxwxjf1nJu
naqD2QDyiL4GQICowRpHl4ECuciqbTc1j02rPvsFICjHiz8tWnhSXS6JKICE2cnLYqld6s7XIbLv
e8AsVW/8MahbC8CBZB970x78NKC4aOtk41eJ0d9Kcdms3ltHKhMNLr8/ntH9pH5iiN/GXD3b0EX7
sIXErUeIhKpH3ea0O0jz6orXqsTpXUfIMpnZHapGYGAu1zz0lsNRjskRteLWQgkEBKQ7mYzgDi3Z
P1s5UJoW9ZydyciL7oSgU4Ud3/oU1VXjamH5JqGyXF02UDMcWoievF+SqDuBDM13OLwMrpn23FZd
fKkHvD8eVjLM7VH6xDhTBlSkFxQ0JAOq4RvRbH0c4mHwY/Z65rjHUhflZ+VxXm2nC4HHfHBQT4Ih
cqB9unD1VBQfy9JZ9gr0aNDFv2kw3jDfJvHnM+tb/EZdEsy6fU2V82DZl7rHc6ams9ZPEH+7aaNi
775CDGuPBXDb8UwPholzHRQj+n0vmmHvGtuJAlwgcFdR+0cfwZc0bUXshyJWx9G/K12/82aswDoI
ed+YSH/1EpYcvd0qZ/E2TIMJ6Q6/VOa8Ty4rnaJjC32XncYYH3Io0Qgarq59BkP86fSSs7+AKpkB
5qITBtbIgT/X2sO1XDzha1kXIP+r8WX1R2mqbkuUQJ/pyZYeDR0CMu/cRTzA/xek4JkWzNbpjZDV
5dJkgPRdRftQGSPK3CW86+w1GbU4YRUq3N4FcIVkuDJBEVfRkVeBOXvAbFIN0jdFSCbmmgxnoL6U
mCFosrEP9N5scad6+hFrVrJB5O/6hQZFfgIeLzoASEnSik3hIXmfI6IFZpuSbu1cLfU4XY0ke+mA
O+DgpucuO7qHo/lLQXTwyb4iV2Xl6i3tXp+JMUsIjwlbdXZKjxQZMXT00GEAuHbcbuxx1YIzdaPZ
V+8ZztsxSskqrtkRTQ7xwyRwP+kDb+UY34NuTQkaoVxKaiKrKu0PgrF7W0g2fVz/mQ1hORV3TdIV
ryZu+3X6Cdzb7btbO1qOekhYbMHT6MVbpAi1IrpUazPYayK6NZZh2LvWeKfJDPiaSdpNplaPS5Qd
9JCeDtN7MChr1wxY0jHK4BMCApk3i4y2HZ8HGYJ9QmdTA+cWpnvIvPnZG5TEuIWe1G+AzFFxfC6V
hWdQ0+8gKE68SWonxzYmCpR5h9U1NT2l6ql0848BN/adWxJo3HRCvyXMIUZOPIYbacoveunWdYU2
Nis1ke9Fz1PtvSlShGJ0/k19RaOEuD5OwOjEWKeRKWIAqK3oUBc1KgZ641NDt/yTGCWNaf/DNMj5
wemd4yDzjzCPXnvDW549+9SY2nZMhgT5AOS0sfXCS+m6f9Aax9scgdAqjj8WybwEVtUtW8NkW4KN
VkEgOukW2CQJhNFV7r5NVfKb8OOzCgVArRZtJDdaDR+Vbl7bPIYLTi8XN8UOFjrZ3ppYNtVSuxud
S0oNswawdnmQQs107mZyfluT2r6Uv0kkEydtJqk0Ex0PL8NwW1jta6o15akiRPEUIrfdY/DcF0Y1
Q7ko4ywwF46qDtaYk4V6H7ctTRYjAiBp4pAK80LncAbWUMsEAKMJymjdJd2GNhVuiYaM46HpWUDQ
2jMyQOHXiJ2L06i2211tUSwOEfONKHAXvptzdUJNA3BlG/QAsll/N5T2HrmCqOXIh0CA+ctg+uA4
qInljEizuEuBIgUeuAw+NpLbLQJx0rZ7XqkBxPNhfGMSUZl+TrC8AfsM7rOzBv3ik6LPcrVt6zsm
vI2kucBZoZZ17E3om/DiC2IqZ3McjxJO6ZQ7fkNwcNGtCXLTtGpnMGM1Qn2Ms/uSZHW7AW24gXBM
NqcziTU3heMgXdhBskNCuHewz4s7V/SAqPYc50nStVYExpr0VCeEhSxxJ3AwkLcZWrRg6BUdIOe5
AZI5anVwuplNumSlgWohB3NEVLf6e6OqfeiGN0st8xsUvIlK/jAs9SWMCRpsWDnbRqVQQWhW6gyf
oKLcdL39J2WwWHaID6wK4cDc6qyGjkvOY4s3WHcfdJp6TPmqQ0v0hI8fhDMZsi38CpTfCcc001Y4
Hno2mSq7xGX5SkKLRiiZ/BW6aL6WYvwNP38kTmRFqOIS3jAoDQYXjvkSu3sMDSg0UastYfcGaYMV
gBq7SGzftbRA2fJPr7z8QHo1ndO19+2GAoCG9ZPNXPkQE27Zi0o/azMoMClv/eIyHrW99mE0lbOF
nsW8LunOo3draaQJ0cJ4UIS372KZVadEAoUTOcxQrbGoqDnvrHvJPk9sQm5qi1wytzmJ3PwkHSTc
hSaXX02Os4nHnwIiusgoJaO+j3t/mWhLmbkeOIPz2rLO+GSBEZ834mAc/uh28ajjCPZWkLGJaSRY
+m4IsMH/iroEz0baXWRIt2NMYZIVMwBUisavueYjqFMzWNBFccDvg9DRWj/vrWKX6cM+GvSrSunD
6mm7Dyt0SQlJWfM01XdUkqm1FrnsCGDveW293PXYe/1xHvZmRWoHpx8jyOQT8OyaV9p4vmzC0fdQ
0vVJJ7ZZCvEXNI8ZQCtll+TfKyzL7qzfw6FnilRVoccAZ/giSvhGhksZMPL6IoomP1Pn/5YxymV7
8XTEHQPwvX4xt4PAk1+Z0b0N0+uW5fQ2hxSLd51taR5p/sQc9jYcVL7i3lh37j6HuC729cTpLeJo
S4M8Dta41H02qm9OX0wSWlMSQrGceg0oFMoNO1j5NaDMzcceMSrT8qWjk6V+wR4gYWgJqcaX7BKK
9rZAdFbFniIWwfxeTF6cnTneaaRXY6cA63LIAmZSBUP/m/cWb0g8RbuCkdYhx8sbt8U9ac0eWYZd
exRy2BkMvJrM7D6nomTBdIb+ienWU40eYWOb7AZEYazXLe+xZcpmO8zy0YpJF4sLFXHtFGt1kG2K
BFHrmJxAxQCOCHEhO6wdFyRyLKpLRXtUpNiDZ/rcKI+zrTuCsQhVdtOuV0FSjCPdS2u+6dYvqkkA
SHnh94S/MjM4A1kNnU3TbD9tHUZnPp+Raxm+HCi3oEYGJRVINdkW4cbuwTRqcbHyl16/N8gxJb+u
42gniC7NBx2i7g9ffdbHLWsTmdnDO4hbhIU19SSJdMPZU5wucXAy2oipKTP0w0bK0mEAZPFrG9CF
43q+E4cfdeJSWimpGJnNXOWufFhqpTZjX4Yb4WDMo9Xn+aKPq53umZ9DI9tTl44c6XoIhdL+PWbL
a28KMvVK7U89hTbdJNvwG6UCVWiQt9xd3YpsP5uDefQqIuTKpsTBl4qXwZndayoQe2nl8NKiV95p
vmWHs48zsdjzMQAze1LVHG6FfLBm9cfM4DrEOQwI02HWOXE/W6ifeidKbsdimq+tbKud1jBRNcfk
1jRp+pgpy7w7gcpeBsS7WfVVceXf9FVR3NL1fjOYkNSKVKh6rGcO0MzcnJFDY4hn9RUHwu24AOEA
hMrHTbD4kuT0hTkXXPB6+5EwKejB4GiJDlKoroxzWhUvvYCoO7PXbTERY93uL+ViEpY7Jl+kTk+n
gXVJm4fy1IQKtf5UHhzmjft4qs+OADa7yTq7P83fhkvAoPQ0Uv7MeEdACvFfkUveaMwk1nWO8HgV
XceZQzNn8Q1nV0UJZmQwObM/WOwCQrTVAzaBlyhLEXZ3uOaM2eiJqYVjFhZ7R2FlW5n48IPjBcwq
4/PRFWSGO8zHDWQKai3Qu4E+LDTG+DiN+OYc0ST+0i3dCxMErk7zrU3i7rAYJk3DjkNuW/SHviTw
Fkl1hBNrvJvrfrir7JTxFOndbIANCtauptQx3MU3nXLZe+JJd/Rl7zpoJT3eF2NqyKAqjM2SAQeP
DXoXwv5qOsDkA+aDeKVEOLALXPlSqlrbQLw3mOnXeTBh+PCTbiZyWBc/rLloa5noZRC6b/qILnxy
EzeDPMEcXk+wJ5WjwxhsdPs6HtgD+JdHEWtrk5SNotPiNcGaaxMX8haQ7kErnPdFGhMRgvRPykbF
u7q6H5wsffz50jbYHw3mwtAerAAMLnDb3rrJRvNsi5Rk5yX/HgjgIjXM6VCET/2DkUt7J8XY0q/V
96U1ZowjuwuAzlOfxhUENia2DNr0nT5azDUY8/bl0p2TJoSLj6/DKKS3MzADPKSiGS5N5wX4ELLb
yiELY+GHm9Qa94V0smNvMYnz3mvdCXe169YMLOPi4eeLRvIQ52JzicXZXQhNM5JwK3VIdY6unY1y
JE5XS5pdqEAD5Qm4G5tERsrY4b5qPfOISgRAQ9zq+9ib9zkRwoznvTtv0NLHxCwwP+iR8stI4fI2
i/oaFYKSE4dZZGMisJgSzkmE7nhqs0drENdxonY0ASR6mfmsLzoanLWbRvCnBx8sv3E5idk9u46T
D8ieaa1UafuWzKN7zidZB+6gTg7qXqzLzQWrIQ78KiPAlmsB7I6xTWsQ/EbZy/1Sk8Ds0XAUZjIe
SOSMNlbvFhTRCjEP1ke9MaMHbUwz30WGsTf0YQ0+uxkiENra6H1lWtKdpNAlzZeGGZXFZ6Va6qes
ALg3zxMtAR0LX676r8QtXRZgyO+W7uxlquxLurSmn7ndsOfCWa5MMxy/Mx2Kb29T6GvOx4QkZmHo
4CvBU7vTztWzeVvkqbk1rOiz5gXdKLVYt3FuXAcU2ujVq/ME9zYwEt3aSbO/hoSzE+A4Uy1kJtbK
dtSOeZ0AwhvvJ32y7xqCPZdaDMES6Qkv3UUGZGR0/5cSJMpEgyBPOo6J7I+pV9AewIUbRJiieW+U
iu8nuvqIOnedoydBKW2AbfilGInSdaqj5jFGcP2rbe6boYW5M7k7esJvZPWY5MUkdkCUgXl04PmL
jLH6UDJRn8toL4CtH5zMJvgjJbPF9LKr1VHsz2lGWHVzwg+c3bKyberQivxKASO2B/Fc20xRKkBK
fj5zyUecfQPilI2iaxlXISpHEYCIShFZE0Zjf6sx1Aw6qpVNQQ0/5Ch+3c4H87vH18Q11IYM2eoB
wTEMk4JClYhws9lzrEBZNOqvzVJ94NUA2JjqICbrzj27HrE2IXW1SJs2gH01XhhJbkaPOXlHPG9B
TzfIFtNvkAIHrtWH5KVrT0pI9OczKYfQRl7hSuq7kdkm4y9fmC1bTU5dayvzMSPiaJrlZ+eMz0Q8
AwTUGeYYoBx8y4CRmdE3qjqOArHl/CmS5i1hb4U6GJYBFRX6cs05EhXtBARl7BZjqQ6jLM9mnMKl
cwDi6Q6KwHbCpVZqVx2amW8aLndpCL9ukQMH0uUIAYmVML6zilEFesn10VL1VNDhbwsyP5xMmNti
YQbi5jFJXilCPbJ91jYmntyxwOvpLr+BE3bHpLYzInrtlPJiq4O0RtRvAGQhs7Th9Lcxc0ffkZ29
KeCDk/GL0tPo2/suheEMtfRVn6W3h98RCSs8W3bU+FotYFoILKY6p1w8/tlWq6FlOS3Ya6hEBK8I
7TzZFYGdgNuQ/0xFHZ/jOgfcmD2HoUuqahgjZzZBHkC9WvjEON7mR4XW8TZRj3nOJLZuUfOMbSI2
luIisepkhXACNitJ92rie1x3fGBL+kKu2E4W1WdiG7TuJNmCHJkcM/wEftAdRsQVBxSrVO9tYxwI
6fjgCP/LnubpbgYQXpdE88I8Borr0DMR+jNziG1WwAqmkHiyvOcC1jWm23S8r8qcA1W5WBumxAws
UuNgIXxhHGYjdcyPMQmDtLNovtdR5zFe0+n88fZxdlTkXbyhGWu2bjEPu9Jg/jmuTzd77rEVXXEF
2n/yeMK0dLc4wUPEqWrBrF+NPlBF+rbgzCFm0qcLqYW2RIpVdw27iBcP6PYIhR6BmW97mxZgr6x9
Dx+yjcifYtwJl2nBRs21jsc6vZh9RrPCQ7caOS2/nAjYpL3GofXctRZFHdgMaNTrAB0ROb7f4lpE
82GwZLMzdYjJUTNWjKcN7uPU3omoRKYWxjcRY+m8Ga6cA01UMOnkcwSgVE/73HcG+eF7Y9Yc3cq4
8ABKMalPRzfxaOGAWA37GFJVrpjgfkYlLy3LkhPMlGdcIMuWSBki0DK+mJn84BxOCdORLm90O2+0
vpPOq8A1h9yyIE7caPKlndnBuO6d7XGumN8aZM7t8iLV90YMSEP7RV/hw0kaCP+F/XuyZo5fvPwY
0ZjF8alPy3Qf2Xz4SDH2gLUP4VQjHRiqgBiM9MBN9eIOXU33XeSYbOf0yXPIG+U6d8Phqcx5ZdPU
f1Sm+1SlI0zJjjuQDZV5PkpOlsYR+Spa3dbZ6AM9AxSaajP0clujBYcvEj20ipDn3OAYXWS5Crxw
wSUNvXIjzOfMorfgGQwWZnIQZMb901DMc0PjznWyx8lgkK69uRDTfNpf5Aen+ftSN6TL1DTzkxHd
b+H0Cw6apfR1z522XQ8Ymmt3607W8DUOBgx9KwlEG6LyesM9+9qlS7lTFZSmLMVWJkiCslL2laJI
eLDsiTzJizMCuqAukop5LOBtaXEHWosDeHkE6RPlXNZ6Rx8rBHG1xLYMLM6CALXsdItOZmWYWMYW
yNajlwxHszQq4tvhjgxlRuS6q5Ec6w6HSLmaz+EILINqdqJw2mBarPuo/TfuzmRHdiRLsr/SqL1G
U5WkklzUxmYzN/PBfHruG8JHzvPMr6/DSGR11qILqG1tEkhkvhfh5jTl1SsiR6x8g5l7qMjohTIC
OR0p/RwBfmCptek7i4ZXx/Jh7cMdbGpsobye2PizqUuzHPZjBCIvadfRpJz1rJ/C1v7TUhHWtb3a
tKbfYC3NP0F4azgGY5+d8Fc9NclI1r5miT9wONaFw2QN8QgNolr2/aDhtJu+jDj+NmiReMdcpr80
2yvbeS+y4KbSRo5fhWZUtJe1FmwLs9az1moOe3oW6AJyFzlohlvmPfpw3aG/AiSxRvSFwUUYmFsa
uwFjNGhYIGPmcT+nC3DWMg2KADDzGRRDZSCDmoDxE6XIx34heEFE1b3leM+kb/n54/zMXMO6qiis
jXxuSrybdYjVwMyxSnQuCKOOhpebmW/qquQilyqPGT6oDinA4NIHWRot9bcSg3OAw2p09Y/lhQC2
jJq/aYzktooNdpFFiFe9NcBXYz+H2cu6YifNCgJiTw4ma6Ah94rCx5nv8wQFc1ngbjDpwgYcAYv3
Q5VsMZlfPTehzbAUPRIgOKMJKLSpQ8b3vgh37Vh2D3k+b2k7RJYGcAWgrESr4tvKpuVXT8EvK3km
A9ztOA/jXT/kK1l+9irWJ6sGZF2ENGv7HRRIKfaTClD5pAk4rP1OutxdkWPLgs7GYNOYa+LddxbS
/SoL06OVxT5nGh5qu2MWd5wCEG5a7/MPeJfDurZjawO56pQNEdY/l8ewQhdcMdYUuyEGtB3Jr1LT
o+AN8OQU3is2ZO22qodjblyajAmiRJfnrpjVzyMEzNo0X+DTTDtbD7QwOtOB2W7TydrZu22wjtKC
khadwO2CJGuY/mkaSTfkUEaVg07vo0R1KWlOCZzWGOQi53P1mzrCGZFNADv9bsdkiQeBnpIPxNk7
KqRhbOBXXlt0Lp5IbVlcQ7jiI9KyYPWoxcnAjMYZXU2+tY8H+7GuMneTQxCdagANmSzf2SoD5Crk
sYoApjgM3gww7uL0OFLGSdg9t67GlKFRE7xbh6E+4TG8+kb2bDP9yym6EwztUfJBAc5rFyKzSh09
snqZN30VQ4Dql7fjBBHWZuR0ZvBf8Kw4hN3XLpXX2csfjYw6M7MGDaqneyxkG23yzRW2wumBgagv
fczRyfM0JCPA6mz1MeDXCAkS5x0neVTw0hpqhAjCnpv8NlDqPpcLZ6/Fcdo7abXm0F5KkyBwp564
CVilUHuLAx3O0cRBoLLsm9abw9gjlnO3FgAd1w0VF20jP/CMkQSg8E2nr7qkEJLKZ3LLtzSePDAS
7/PaDFa2qI+eO9+6YQhewpgvFEd/wUZs1i5WfNoX+QcOmOg6vl7hyeYNYFoVfRrMYEuXK0NbF+/a
rvqFz/Mz2TTVsVZC1gkIUEzeD1+0dGUIToE5epwLKlLbqSX+SRMgE3I4WV9QFh6Yo17CoDxzk1rl
SfBnnvmiu1SZh0X0CwXg6Gr2RxwdULrwTWreM/5D4HQvNT3h+aUtm2cjTB8klKNEndnbX5W2P70B
uJodg1gBth3VLFwQFnQATxP+Xr9s+anIuBTAgUCn65eIFHULnMFXcMhsJJBZnDB43xXoTaPwwoPu
SlZaVL0b0bFQ+hylIDKJOXM9/+FSnGxiMR0YwMNtDnu0qnUFgxQkafId9vYDa0eeEs5cHbMTCaC5
hio74toNWE3DSzO6DLJc4slbgH9/MJIi/HjWpqtw79lRdCiUOA+lTcd65N5jfZBbZ5p+EMueoiEP
zlU/7ZyUtiSWa4/2QMa2AuK1qvofwpHjupbjixYUFMvq3uSFS6HNRSeT3gSeRWeor26qftx4bvPS
51RF9gia9MbhQiySmuqahRXLtzhVAKJD6zhm5isYFordgiurm8VNqk5xQtvfcA8YE5i7zXbcU8RJ
oFvwNt/SQ2jMdbUdppD3dBRsrHxMb1zcYl7N6h5xrWQ5SaP8TBplE4385A0Kru9Adhhz6FMZnCoN
YeRgD1MBUUD6R5f3qRurV113xj5yWA4UgyA0Em2TSETrQdFpYPspDBn8Yfcya1i0VUdYxtEeSKAB
RM66VcSFuaxJuNFwPdZ+l6mNmHGTWh17ZvStWCflSdvOfhT3swEaBZkvxZZcf8OIgbCch/dGFXsn
P6nru9LIBi56XKvasCS/0OCoYv9hDzBa28h6rSiUWHGYddAH+vSmGfADxu57M3YtM6Ahd0ZIWtkX
1rULrfeopgjSdh4ZMtpDX2YrN3mSVEFR9UZDmISza6ab2ibUJqyBwFufwTJ1pfG8hJ9NRe09XNkd
w1+8c0R+wT16x4NElJyrY9kZj6BDWIu2b4mv2w1/137I3YuxEO8qeNoi9mdWv9XF8hoMK2owNm9N
5XwOSDO1odNdbbKdaTvzHBbkVWAmbWYFrhXr6WWSFg0l9UJP0AObAjO7+fs/yDnptU3bHLAAbjP0
qfGA0IoL/58J5hUi2EFJ5hdvPJU0QrZjwf8m0id3Tre1QXLI6RsKBqbXJDETsmpYVxHYUIkYkpCb
cSKTPJ7i+s7Kufb5xNlZQ4C+imBhD5NxiavhvQYKw7cWVSwEChgNJoUP5WnUlEoQQfn2zXGva4gl
vIMyjw0DVVrpGnPa2i26Gy67GOpz+7tAwScesJpE9D1Ei7s6QV1QMHorpU6ipxJYB8Fj39s5vqfh
27RSdtHcaziMvwvlvJUDtQ/RfMvcvmNhgVKMGi5lSv0Y005sf6CMb5hHDiLEA1vLx5S0xzposnTN
RZuueu8cBaQuKJJ5LCsS8sCuUO1mmFtUQYBu47HEdO1z8cth7vH6QN7KCNt5+Nj2ZUPScGEnAwDg
5l8vnYcJI3c0F7u8NT+sKb32seMTeeJ3JIJpG7j67PrppQg7sNYBRUszDaRjsmqcNIGztHg5bRau
Crujn+k9azPSCP4b+atb/InnFu+gqx3Io7ztu6vblme3QGMOyuAVVNgf4UYvXHtLYexdNT6YcwP2
qDoWYf80GNahZrOy8mzgm+iwnNeA5LMBsIRBCVtuCRgfPrpKZTP01CewqpSMpPYzzLbVID97fOs9
zhUAjF+G4by3KAZYDcWB2+PeTNmRGokSG3MCCNKo2zqNP6IIoqwAXM78kXA1hu25WhQEu5qsOz/M
voQIm800v0J9YiFkzNcsxFipYSEbkBgDxec+ypQ2J7bgON45AANMQjjXsFKQSYhiHIqgiCOAX2xV
0vkUU99aFJxBXVb/aft82JSUw6TpYtQLLZtqHK4hSUteoocPx5eYEiFz+OT5OSjVPXe999r1bsIM
K2ha7X1y7H9qdFClBaNMCcQvI41gUzqxTp3pYjhy03j1Oai52PdJjhc699Df8CJYoMkirM20x7Oe
cYHMo/S96PDGAqcTBvrGqmlprHnOi1miYwFidnCa9nQ0rRUqPS/+6dhAKlUxbMziT1tWF5vCTCJ/
SCNl8R2bLUXwmsqNYet38dIgyZnKff6V16PviQ+3x7yOK37Ved59FEX3oas+GGkufglQyZDRHeW7
3LEhteR1+weeNn8ETjcPQ8XLBWuoiDbUuEB+abD5IePTJrGwMji+fM4iCV3UHZPP6sa8C3prE8wH
bpygm4c3PMdhhzN9rLxg45fGJamBgXaC4zTB6UAODem3RqKq3nJk3sTDe91EnJ1FscMvce826jGM
x+caex1bB8rjaUAOp+GOopxNMN6AOH/goWBzGZRs+DalzYkPbcDYWdn8YgPDwFDyOEeU7sWKnAbc
bl7SgFEGLLuF1XAxmkYfkGN7dbyer3SdenQi9Lus7HquTwYedc15HfIubYJby4i3WtTqoMlVMMl8
B2qCZy4YETMRH80seLCd4HZkJSZ0/9yXuNZofn9uy/qUN+PHkvcsEuJblBs7KI+fZtq0a/B9dMTN
KfVK0AlFzSshmgleGF66heRZbFrtrn2ShA2lLnTC4lSh/pGCg3WJQQIzyT4j7dQkS3MYyemtJjkX
Eygh2gkMZKb73dUHnpBjzVjgQkfdNgsUns5K9l4gN4MHi7ieUF6w0gsP1MZyCasXw5fn8s9+lXbB
KBiPbz6cUp85WTOUMdOvHPq/qIZNDllePeZ5eXQqglhBXpNTDsOPdGB/JiQb1ORkj+1rp9GRa3Dn
fXm1VH8qa8yaXKbHgf8bfaD4hAHUARP3e/Hhm86bz1ZsowzzjXToYbRBKAijP6ez+SHD/l2HZHiQ
7D5mL7h4OVFepZAuXVoIraiBLjlGT5lZZ2fXQmT33WHv1PmLPzPFub/aE+yO3XxvLWN7aJh3bTed
zc4g+oCTcKpfYqqQwMK9tNT7lsO0DkwgZh3AsZXvhdQntRi1ETDs/nEckzML+aMZ9r9GH1GJBiV6
HMngD+HBGeNbOyUKBszjZukZGDvS4THI1cqJDj7wb7aNF5XKR+axH08UTxm+WHthjmu/PRBywHnC
v2tIdTKKzk8VJI+itTBZqRfb6N+G3llHGbQ+x2iDgxFe6oSGxOU9Y9b9XWVKHK9c7GLFPlzY9qPD
ohiRS64tKW/+To5GQfUbiqzH4xFdWVP8clYDPTO2CDRfZEVoFQ7gkC9FCLuZqTpSiVx1y6PNfPUd
8M0o+WfSQEvmHAzosl3E8y1bAsETShFkZW9Z1he++QleO1/TwRPy41DzENbDuPPrT+KxZ3i9qFam
enUY91eGR/evFms3CbdwRtS5tbF3NN58yANillTeUm+ArpXYHLdGrPmn49PxUu/dQFxrjPd+5vk3
reRkgsaMmo7+zvTXUuZRddicSWyv/WKTjeN2Dn4CkDpv5FXCTaPFlS/xxeaoOiWp5CJs+8tKdeCF
gvjSAoU0pubNqnEtgVYiLI85Go1l3dbc7KMIuHCBdxSYwVrXZciwMr3yxNcr2U1/hFMfVJ38KCv+
6AOKo7AjR27AedTvmowq9Ur1SGVqOtl0JCE2HSx7frICa+fm3/4Q3SQxbR53fcrv0x3KT46oZ5yu
r1Bkt53fPwbZ8FvkjJHEvRkfsNAGwUKYj2Jx00Fcm93qzaMkwSn97CihXYYRZouhRPDOWz0RQ46X
q4ZeO5PzEY6v/pz8oDZFNyCTcFpuY7Oab0yH1oe4Ah5k4VfctoKwvvnhcKu10+FJhvF9IXp/XW19
8NRl5e2Eqo4TnlanSPttUXP35oWAgSiQfMIp270CljJo+xXEQswMunqpl2dGK4y+tEkd8AMdTLCV
ybANRvpBZXVKivDiZNHRoASZ3AGw7u59HqdzFbonPxwqns5kOwzJt2icXWEFW7XEmDsvwyCD4rCy
vGSCRu4s7RhjQ7Y+27gEONdxr+nT1uyLipKJA4wxuQ4x//ZzU2yKcVRrQuB0/Y2E/CzZlmuIfQ9y
VsMO1H94o4wMD7XPcE3MtYsxELll6RwhL8QrWKKRS2MWLMsYMAJvPi8ikS3XhnaZawd7vxm1aa3F
wq3XYfxNuiqAL0kzgxPdVRMWU6/46WPSRE6DeyGDmc2mFUdYM417K7FekCPZ8wdM1N6ovwDRF5ua
rHDbAH7Ms5HwsjnQ3VxheAP30W8DizV1YnqorZih1mzWSUj5E7JoW8NRwAvrMtZasvY3WYUrdWKD
GKcFj3IcZgvQaKXjNF2ldeOwdesx6nUUAOkuYX6jNEwMuFNrt/7KdPCg+HoScAmTE3unnTKHXYk8
ymzGWya2gNxzXaiIihPbN+/r9GBVnJF+/xsl9qvwTZSeXzu21TZ7KQkDr7OU4tLB63gAoBAzYIEO
GXBAayCccZYKrnHtOmgjwdLc/aNNRHyfZSaevPcgSz4qrfCnuf1+st+0P7M5NOKaQ5u/pZu4lKQA
4qqXqqb+glqo5wYI61Y6Ln5uxyObxR3MrAEw9KzeTRI2NQ1Dm2zmdC4+Oua01ORFFfIs+6G6Wj5E
NT8XJ3gT1yFv+63g3BooV101y4JlCN2Dzvmmcjbvs85Q2wHlAFzJpVuOwCyPmVwt80urNNmw+Pou
svjAkJnsB1YFUMzZiKbEFHZmOTkrhUTLT/hWqwC5eUq8fRFPzy0LzWNjittxdu/Kls5vz32aCxJg
idOV67wgR9BDcV93nf2K5qu4Ss/PIam1KxaHLv/j+lnwJ/UVSYw53EM32bJklqwSV5UjKwjz/Jtg
ICP+7oiKHIdM9n2XVzvuS2TdmLRqP+MG1SbGcWiHcl+Hwcn1cfS5mWPveE9TL0IXXlMi5bldLLfD
jLIYJbzYTLRjiZo2ij7fGrp6tRzq4ewp/ML0t3Xb6vVvUtD/VhKSlHCB/u8/SUObj/bj//zkLRiK
24/s59//7djUHz/pvzKQ/v4D/2AgmfZf2rVMxkhpGi41eSCI/sFAMq2/lHYsCbke1KxhSvM/EUim
+ZfyDNcjS80fgJAEHan5BwJJwUDypIaq5OFlV6b7P0IgOdKAcFRQUkyHxPe//5ujHINluuOR/lCO
CSDA+q8EpMwWHjullnYQqfFR5VXfPYWTUFcu0OMfn1GwO2bShH6CEKhiuOtk4/ugct4nIAYjFqPl
4DWHsb0PAmiQUyLGW6s0xk+aHASNhnI+eBGKDd94nKJxDMsEVZdYRlh78VGNvGkM1AaLcxrz8c71
i/LNkkO+vAtKXhtJEeu1Rx7k1+DuCKivALm8L5J2ZC1FHENsCPeErFE0aA6BDWDXUlF5yFqV35fo
oxuO7PjVI/D7oIOyph+VqzJcwOEjy3WitmbP0rv1EusEyMY/JaqmN3cysROs8Rra6W4a/Oktqjrr
Z6RLZtpWmFY+R24+YAh6QiYHu7dxEXRCa38nUk2m18TwS5tXi3H91zNimdFcqPnqZ6FOujN2AUT5
YM4wVLLWXIhxsIh6rHwTV6rMLaMWcbANsrWebZHuwzI37WPfihq7+DzFWxmw8zbc3t7wwwxXgC14
4VLdfLm2NEEFufOpqMf6QFt2il1Rsv6QSeneU4tcrz1w0tigh/xGiRG9XnvJLl/cw3M4YmTqGPqZ
80IklshrvRdInsZd6tWpTwS0xfEwyTb91dw6vkUyBe/cxUNeK5Usrx7IrE1dAsPqWMXiJ+m7+g2W
AtMxbkSaX1Mc5FdETYCrbaFOjsGbFRsavqJ0GFcuVsTnqZjxUDW8kkjJwHzGVGCE5xq7zybingAy
PWjaXT+Nhzw2MUiE9omyryeIFT9gdH7bTNy15ATXVoq/x+iBW8jJuXSx0NdmDq/a6phiM/+VR/In
iLNz1RbxvvdQVWNLfKYZlwruN9R6wyoK6ri5ltDJ19VyYwOUtDUbDbqoiZwDBV6HyKO/rgsy7NzS
sZHSWG4bTedeEUDEvqriZN8YWfVgh/SV5omeF/KHa+5mTFH0eYl8uAjHVA82ieuTpcuL07bGWTdp
/lhyV84zLMC07cYPDTbsszb1T5Oi2JV5F+xiqdqzGUXlzYTnnaU1pWqsS1S0LTMuf0Lx2botJRt8
qb6Sovy7p8fiwWYiMsl40h4TwPMBOAGB69vFCooli/cAZxizhZV8ov2/Uvtt7pLUPHtDK1c+UvPO
KIfHusufjJz2kKlFHdOabUAyWvoYjyZyfW/YENVxbfYtti8iqdipGuJ6Zo9WWIVLWqJxlu+OwsHi
3BrN+Oy3igJHPnt65r5SuziBikaS8uqPRod6o5P2XFM7hJgB936a790cu0oeRNBNUie5DjqnfCLN
XwPLviqjLHYhBT07VxMhMEYRg0vB6+KOeN7w1sLu8tJsneZESOrcf+uz9JhKpEDicsyqkf6EmvCR
s67fJLRmoJ+VkNLT2Xi0XWKQgze+2P6kt1gQNbzLCVjoEhlmF2ltoV+SIyGNcI5TRBLQc+beWM6I
kmssHiUkdMuarKXSPLoYY94RzvfLK/E10q8B38SUYAHf6kqsPXrEd0DcM1x3+k5VdnGrMVe/9m0x
3hUx7ih7TP6EUUwdTQlLyuWxTrZSje+ZmuqdXPxZpRstYobJqeUSd9koPyi/VO+0iPoxz9mqTTLz
Oy4SOKRlBaI89joSKc5bpnoEtHS2b1NMCxtOwOqGWdd8xfo233OC0n8WZ8kldMDihzmwGn5j+RmX
D0NajLEzxpLOYhJrpRXRSm6LyW42TpOhManGfcDFrvd4ivSFhE3260AYvrG5eX7LwhA8afZgbueO
8EOUIpVlbBaEmT/GU0KLmdPdqg6NXfaucxUwTTcGtw8WhNhgQEu/lR1cBgEJde1GtKyxBTM3Hoid
Yz4bnNmozCMmr8V23xR621tUExKV/oomzce/hEU13vVdUqXRdQz1o9e185E80/ggRHvHd5MnB21H
tJ3xibIYwG4PWrUbkvCQVdNWLsgHYZ7ckTMakJWw7zrA2sYNIqbvXWZvV/f1pqyfivmzHaJNik8x
/sppft8GdtgsTpE7Krp2ROFL9VHMt135ind9HRLs3ynY/2SW9wmgOs58IEZcmerUOZRJ91x2zSWN
qB/INBqqd3Hrx3HOL0N3nj3c5UdZvUwtRfYPZnXK+N0HxSPJhe2cWT95Nt8aljyKlJdqBW105eN5
2vRRVb46oY1BneSyPoXB09AmydnWyMp2VwEsHbFnitZZD2X7G47yl1btZw1pFStKfWgKwO2+8aC9
h778MvXayH6ahYFBYBbfz5crfwJMMxrGGpVtOJCIrqd5v3wmgmRVRzrSzo5VjuoMwj9vblT0KBKU
7mE8IKYcqIOgmIE1TsmsD9GUUtkm+KjQfVVIYV1R3HUSCwy+S9v7DKrpbER0CdaUu+fLX798t02y
3j2neKbmXWBn+Xo039MKW6dDSo3BpjMpyRWw5G49grD8XKKt7ukAuVXFg4fL0TYx2spvZRPyb5Dx
1hNoDqAcGynae6K1bEf2mtiba8p259bUl2qiiWPHSwQTT0dqiUDe0Rg4flh53LSGQ5nWn8T+qaDz
ul8qvkdUyyB91PwG5+FPGbHaTrDNsWpbvGrHuH8QrDzF+0wGdXJePe8kR39bYJlDC5805qFyH0XO
timPg3+1u7supu40ul08GFM/H6PCuibRS1vd9rXet8llNCGqEbwvmots5Lsf92Q/3y2WtDpVt2lZ
vQbc4zkWCT4rCNPq1hO3LgOiSJ+lJzaGKiDxlUes2oX7ZtEt63N6+euGBkRaUyBN0hG894r5Zsgu
aY2fK3wpzfNc05PJrSzu+NRdyn71du4PoXhUljp0eNDqcVvKUwy2rXcL1glkgGuXHap1N8tmO48J
z1r+BIz2RN3ogz1ZDQHGCWBlcA5kJlfEg26wX2yDMLkzmPlGx3kk137PYPXkmryRkIqe6w6oXyke
nSY6N3ig1Zjv6E0g21HE9hOA3ZADDYzHyEIhV/FLq3S0Nya+LKDHcky1fPStB1sn4t+mRNCoA1LX
fncIkoj8/fyu4RBSEhqsnGHCVNN/KwO429bKHML8IksE/TaJK5ytkliLxnqysMElKa9vG1LENBBD
WUfCcB5AIxUYOKO/1+5eblm0l3Q58AODZH1IDn+CbroySlJnLoG4h6Y16lMqvXaD+UMdvVj24qno
SninmXBeRSVpu+bFj3M1Zt9144fOvAq8uvsRXUWEufBqjFnUYLvtPeJ0js5OlRGhC4pYdxissgEM
NCWGlHv7kt045Q9ZcAgy4Iodm160eIhSmhRk6eEI2lhhgd+r8nznCpd7QGMI3G7roKSEL1loMhFj
d4DQM69U5yWsgMMYPxouVzGvSxSmJ97N061TeANLU+5Syfp/9RXVAq37/7+hrrmn1kWR/+sddfkT
/7iiSv0XeG8pPdtzTRdBU/3ziupy1zS0NKRSmi4Rbcn/vKJK8y/DcQ0bhq+2HCX1/6P0yr80ZiHL
81xlOIanwP7+8+7MaLBcPf87Sq/m7fZf76imlPgPPM+0teex6zW5KP8rpdcINd1Ek9r1gXsRZbXL
KjvF2BUl6GUUjfvUMm6JMcxZR4K7e6JgZ5c31jYtAOVZIwSz0PqUgfspq+JGA7HwuU0SXNakjRmW
12FCHopLn8XaeJvOuNUr0/rJioDQGPwfCvs45TyOvxZ0HzqiWMGIIWncp+DWPMKLDWHLwYyod67+
GBYP60T/HvzAxwxpkU0VidPMKm/xNjGAyg4uYbIrMRNUfYCN2PEZrwOK1qwj2bGrJCyLaMb+NxE/
HUoFTXnJAUD8xuAwWfkYFlZBmp3maHovk+otGNgwTolBt0vJurhr2q2DNzIbOQxcKzokc/an8nOo
sMXAlAfEi2YbFN8o3GUmKpdAjHUn8nvlkKRE2t2V0+pTmnk72ubrDqSab5O9booWIVRSGez86RL2
cEVpgbLznC2e0Go1A5nL5+KUunLtSJt9YUXiGkiir6YPYpP4Qtdp01OomNWYm7jecNXs17IF/hgO
xS5S3R3WY4rDWZtuFLTAtGgfZye7t5qeVXMRB+taL5RkNFkp78d4/hny0juI1N/Vz2YFTEDhXyxO
AGo/vdLF+FzETynFItEwPQ3ueA3q9kXged57JQVugxPsWzqiCGLfQNyEDjhYx6mLDUiMHWQdHFwb
RAGC3tU+DBFM0sULbRk+NpnG2JXjvHdU/8SmOjorw+A+1n9Zk1nSVUrvd5Yvbi0vuPfCeMst7SGz
VEMpFg6t1rFWuI2/A1R4Pg32xEJ8ZAB6aC6OMKYEsA4LZnfaZnm3vLXR378R8dlZzmvEmnepKyqg
0RjYMN4naKerfGp+BU2GA/PyXM0bcywH5hhw8TiA/dW8QT9Xp3HMX2GTUcEz8OPH1CyXi7THtvQE
Ox+4WlfeygjJcfTdG2nDKSyqkdi2kx6LEXCgiegEODM++spyt53L1TKgEpgFDky9+gnghMuuwSEF
m3zH2DjckEQK19UW8NMG8uzVLYNdn+UfJT0CQyButLPNKdBCHj4u6FePQM8czGBFGqzouv4s2/aG
XrJja6aH0jSvVg0GmuT38rz3DoItDla8JEux1QQVBUXFjsgw+Y1hb/16pwP4OWYitqxTcsyAo7Nx
dr1tw131BeyMdOdMIzhfk6rToJFUltd/Y0PBdbLiOBYifuBGkPKFp/jDCetdDMcERmS/mFmcalVn
4rOw4mftE3+QbYvTw7+t8sBcm/4C/LXu1RxcGxgaqUM83pOMZzYWQdOCiewg/k7t4+j4MNpEcmpt
bJs+4Y41vy9+78nZict9P+Co7nGXdEnEfpseYqvlv4XN4O3HYhMXmO7d9sER8M1sJz3Emal3rRps
eItkpWqcCXyD1FElCQIRu+qiHmhifCrGYB/rZUsASzg01Q1hbQyRJGuXjvjIUT+lOXtL1BqST4VR
qPQ8DlB+Rgs9B0xef8h4OvEcs3Oe2sOQmZ/u8OY2xb0cnEuLh+DaKGHszCH5qvz+XpVYijLDdE+9
Tq2t1UYDaxukyPm1k5xTZQufm+pPYQXOBY8101Z/Jyg4/ZVTvwHX5Jy8kv9lYfBlqYkcktEIBbLN
moyOQiG72PYRv8who8VWSIp0C2qtVw5ezW0a1OpRghRA1xXtR2sNTEGMqFbIdjEAeYFBrXLwvDd8
bmaQcASR9N66rrOI/d4qYXYyElHfNonBsn08FVV9E8yuvhljf8DW7kRY45ursZQ8F4W0V6OsqYUu
q+KYYeKJBFdG2S77MEOKowMF8zAkVncpiBHuSF73D3nzOIZetMF4ohdLtH20DWLsmTMY+2JO76i3
QsEroQvKqeV+MqcvSa/kKvPhQOJ4vxXTlx9/EUpO3sy6embfJEnGGAm0StKuuuGbPbfYh8rq00qX
hqyk03csKJCmjCC5T2PvpdrL0M526LP6IAf3OXP0iyHKd827DK9DfWPiyQdgDI45ttrsvu8KPjwC
vYccU/3GDUx5Z8j8W4juZWrAHRkkYvfYk+YVGMnYsrCMzuG2rZYnpwFjr43qD/lQ2qBnWulJWm2z
BrnjjuAAYGaqAcgdcMaw6bnUCswyrvccMmhT76H6pZ33FOTNCoDeNRlZMKIVL5Ab/VqFFxzirFEy
bhE4QwOKvQLnh6R1ChWepjgAYQLrKolaPLbLS46C9gYO98ZRw8FWGuSkbYBFQxhhgL3iOCMpJr/T
RC9/4Ncq5dX2EGgKIBxTmF3jOk1weY7PeR8evSn6pRt9gFxI0Luo5zOUMNryYAFmOddr0lY19EIK
cfpHN+VMrDDSk0I5AFXFAJjs5Ci+sKvN6LzZs1HH3633zjT8HNHrinY5nt1Q/yaBu+EaadTfyei+
1SL6QylK6x/Rf67gZA4aydjwR1Iqrmccmeq94tSPxd7OtlEHQcQ5gymFzOqIqxLQKcuF3CB68Qk0
WLJERCBif/bgUCPqTKDMqpwPw5vzu7bW4ESJjjAcXVMzuqZB+hVa/Ya6YAy5qEvSdi5jFtxq595x
wcADDRgRgfG7X5OALvFw+ATMtE5R408i059OSBWSGB5teFtbH5CLERPKjvv7HADD2si9C+LjBuAO
vdvdnwHZlx3Ql3Z73qxYw+uBO3+L/hVWfOgSUZAYNJIxzfSrmJN5hZ3yF8om9iH0+xWnBSkFXE60
1fLroa5rZXrDY1hRqNWEbGootNe1eddP+R2iLa1oYXtTLUC7pABdZ5sbjPxk+OAIC5etPg6GL3x0
gA58+qik0Z4UfmN6NzVWBeZIrpcNvxjsVqU1XIBgsKanDYjzdJhX7RItomiAzKdMPmMciPnXf3B0
HsuR41oQ/SJE0IPclrdSyZe0YbRaLXoHEnRfP4ez6XjxpkdTKhoAeTNPEqZ9cYrk20558rqaWiFd
QbyBLdCbKOfeX6OqUZafBtKG+ykPKLgxGECwLO/8GpTcGL/1dpvubXyXftC+B4mJlSS2B/44ZXP4
z3eAgaZTey8EabvEnA6R3189H2HV9YGIdbKBMgrtaOLM37vR34B9hvunYi0DeB9GvDXwq/N5AkXA
bFxA92bu7tMWY4iapnsHdaVqeSu4BgNWiHcPpW5J8aZAqGqbDVb1MRsJJj/WdlD7jKsR6/u4eLNR
hD0fnKvv/UG/PBpe1W6LnrvHcMm4IlbT9IiC2vCH6X1NJb+TVREwcebbUmk02U9uNd55NAkYYHgo
QjA9hKI2Zucyg24x0E5usiui4pEwZbyO8TAP3oPZ3yM7vED/a1B2qdiUafmWieDbgOZcJXI6jTB0
ApdNxVIsj64Tmd/Qqf9S6LHLPd7XqvD8rVFLCGDRtIoItQ1/QGSV61kXLMT+q+nmHyKFlpkq4u+1
8d3G1S0zoNwGQ17uvEs74bqPFgyUIQDlUiC1JkX7TOFFuC9lDSFFiJtKQ3kh5lOxDZ4/tVOfsonU
RSenm2KZxTiFXcXOz/AS2VLUxsucBxtlEkHQEiAwkwG4E9zU+bSiuht+hwPKyyGjfjbtCLuBz5bR
oRxdSQtfSeHfenwcdVDit3IxO6h5XjFH41Dj/O34jsg12v9GsP1jZovjjPpjtXhlzJQ8wmg/Ddq8
65qLx1SCNdy80KU6+9le2+49ZwncVIx1cKkdYMnQDNbSLNVjNBZjXe5xPtGRW7KJJ34DFGjP3u1N
a/IfeGBPaVh+pSZ695RMaEoDx4axQL+Px+1gkXhKJJJvzEZqMMpx6w3Dfq7YaCwpS8Hpd6PUkFP6
bdR7UbEPpuxuJHPE8yMC+Y/RlHO2O1BKNiMe5fjcQxnMkk4af8EndY9ivjSBGndD7r9iQ06OUJR2
VRZAUpO5Pqm2ueWR/TiVILWDeXBWAjpWMxbetisqPC0RtplokPSUycfEtYdt0uHQMsowO+dRdJ5k
bBOz5d3MbPDZrsiBzNR/W1X3yNiVut0Q+0FJUTYbCjio7MsRSPN/cysucYYnFuwp5qLQaPcWWswm
Mu8hG8sNYN5kW4L04ujDvzIRHMMYcwYy2SUTtE+Cuyyg9cP42quIauIWjWlsQ7EqR950AON2tLbl
OHKWGCQ4kCwfQfVn6NG0cW06o/qyBC8QEqysrY9dN4qPuE+vdaCRfv0XOLnvs8UFgq9S7GgY8yQL
OKHvJtMdNmzv0pBqblNLPrs1thhVYxglH0s4/QvRy8HBdSHcoW+twUGrRAXY1Iw1Jsq70ZeiXdd2
xwYm37MVmeUz+MAMf9fkrmOMbKRY0Qw9XLDNBGM5iqjubjgYdEzEbvyM0Ish1BfVIfJIj5SNutld
9ZgpLhaxE8ItsrqXM8R4QghdX2PwBEALdjagpTHelDV8G+5FQmLgoAu+ceBgBZZDzjxt/G7XeE5K
OtB30rBpTDhj3+jP2DyQ6Sq8bSNAjB37h5e8DLjJypKhUpZXNKX6QEMIhr2EvQ5OwTJFmcILs97i
TcbzoitgutFp8UZTnepNjtaWR8GgjU8ni5UG79DTppcYl9bH8a1na40jjNtv4Chmtoh/5vDa2RFT
Gzd5QTcKgBdAna1ohxE9ZXjswb5cJ2K2B2zK4BvfNos5HHj/jdd1TPXCZnYxzQ8CZIPveJtadvFx
SdkOAGyT5rmZ4+6qmE1P7fRujiOHIgxZqzovn0a/eG/6mM4YF+Z8aoMvFQrpsZxsatxV/tELwgtM
ztrtYgittMmyMdMx0EzTgeqiIzOKx8kFw153mKUTL75QHepeIepyPK1ugd28QYkhCcHAD6tkdC2z
JV45h5/Y89ZmH77ncb5nC4zvNzZvVZTGB2aG69K3QyZP+VdtVY9xtzQ3+KC5xEOHBHZoZ3s7GkRE
XD8UFAL00yMmGaz9izLbviClhLgmU4LLNSnsXDK6Yi+wx7W4dwISkX0MAYwvWnv541BnPNzcN57H
nSBLPJegn8eCGSs090dSFZfUme6Wyq/406+QaaqNdO2zGYbGGcDEgY5cwB0ZiK9yRytDtiniBnsf
X5CX57egdXC353lw1FOTnYbe5tbloWnU37HpxEOaRT+B/a/FjDjk9XGURLqxJLCKRRbAXhIjxGe2
SOLlbrxDmFAYCl3mk252yWr5m1HJsQxVAj4xq+aYqltWmDeNF2/VnBiRxkxlI4xz7F7FIio7zfuS
Rq8BrkXe8mGdtDoD51TLRrmFNjVRYR0vdDBM/t26z5qNMX4OTvM4SLKLC8fcssdHY+jP3oD/SaiW
sCP2cekrNjQM5KfBvaup/SOhfLLuVl85QgnHKVKHUYc6nY2wrQd2BV1KVQJzdfQv57uv9amdFaO+
9KcW6TPTcph6MZ7ULtu1ihFZ5WqCxRUh1nXnGvG5dbObHsGfWryHQ44ipp9ZO55U/rnhZnuKEsC+
/JOASBg5fSnC0Suq0zvOygq0HHUQKVvRaK7fWgH7iNYS9K6R7YJx6ySHToITJuQlmGXdCf6GJDIz
JJR/MKe0a3t5kUe7CLFwVeHW19PIVs4XS/BfU4roWycL0oXyx/FoeaRqsM6T3WUoOkWHKsrkWz4z
tzGlh/4i8kuPln9lMm499aVtPgHmnucEw3PVMVVovgjHsrVWalvQJfFQiPIfkZ1bQh0IbkflbrX+
azsk2LHYAjysM1r3cNmaZEDEXBlPUTR6p3BxqpOnkoR7wMGpRlqHFC/+TKh6Nc/BOVRJ/5bTEHPw
l2Ik6gPt3ajETNhZLbcWr5/IrP7UBeQOLkC4YR2vNgjGx7xKsoPTegfG2eM6rfUTa6d7kuDdH7ys
CeHszI/07VDHLeId79GjsgrzOOLlarTZrARk5ENSV6yg1pJBm4G+FRSIDE5+mwrQysUycCdvvW+I
+cBR5vjcROUmL1xMDNOwMVPjlDaOB0gSbZNc87fnzncqtItdlPXnWnukAGXy66tgKXDcGU2MA6ZJ
7kExF9tQiPpAoepD4Ui5nwNy+6JhI1nmmCrD8F/dOxXI3mTNEsGzqDOD2UiF53kkyNrm5HOSglNJ
wYint+ujHVGFzivomX4djuVRLNaTb30XZlsila6lQCbEDbkMcvH4Q/+I2K+nBYZXmTZkt+ZzQZPa
qjDIphp181V5t5wqs9QScheF7WM1B/566Fo8UWgaVM3LE1G0fhVH8Mc1ttdG0woSt5NaUQ/B+693
2KhMfMTI9V84HV4jcsxrOEC4EEFprhh9Q6zOH0MAlzihjlOQNkdcIpBgdwHQ7VUZhDho6x9llAcT
9Sht5nVBsiIux3s1VOSnGek5ELPChsRJIznUbAWHCBEtw8/w6DHj6vI2WfQUiqNq8yOYFrt0/pOz
lz3ZPXR/M+LqkwQrDFdCVwO1noTGzgjNF5d9lBURZjCDJjlJXaAdQHbEHt7tBDx8Pkr7NM0tfl9n
dJ66uGT/QkLSLvVjQf0BGTX27fzX5ks3AJb2crEPmD+DD1y3RGnjuHma6iU3FsPuT+gnWxLItOTg
vAaEthspom+rMPwsXcZ32uG4VjR44zD/wsWDbgmnNhUkq1N7uDoKHm01dqgwiDeGD11pHC9VXLwM
0Pg3rZG++WUktiUx16du6M6842iLgilBKOER6suAf6vD0UM7wgDbbzVM3vvkmmwP6JRGAoAFKeOX
tmu/Cff/2k3XHtPoIs3yzkXSrROuI44d+yqJjoE9HHrPveX8Symp573AF7wvNQgAOogytqbHogoA
kOSvSSjUrgVXxGfZULu1+KQ4rkUZBUskaBvDPZueevQwcti8aefGOYAJpXlUiGMaUOBQ5vRKF+mS
Qcxpm89r8gtOvydqRQfi2VPlD9IUZwRH7qascBAVA/J8ZkY/G2f82FEjwS0CSGAwvpKGD25I9hsd
jxQMWUAGtudsegEWO6CgzYt5sOxghG3QWUyibZNLXoACDGIKjiPqjvlmoS3OsBbq/gp2/VNPiY+J
qf4uyTdjGJFf9MwT+MFLuHVmjISxNa0DHhT2/yF4O95jeOlOtSXU38DC6Sia5ypOo3210JFxg7Jj
HNOzcsUPZyN87/PSksMa6rIf3cX9LbXY+Ys+s19kzJQY/AEiAOlWVelX7eC/ifIfussA4kwzSh/h
oKo4pD0bedc3evwwkUc+Jn9yupzWwzw/uoVYUOIkGB3DGlcu4+H1ONFZ47kFHUs+wzdDfMiBoPZs
NefUjX6i/pvvX511Xp8tTnKbVk2gDxxMcq4dKtqT8gdRt8Y5t7kLodLfO4+Op9qVLfRKMrxx2z/p
pCyPlKg8+XnmcwhkE0FZ9bZW+KJE1X5w66ChK5dWNtjwuwJY2yqyM7qtapbVEIlRHPLaJZM1c8hR
DI7Yri/QwGz814fRtB5j462jrEIXgDr99MQECCIFpFJ6gYYHEx8ir8ZMDk9+2YKLGnNzbTUFCxST
eIwMUbZ1xkW9mIHwlc209xjqBYbsT6o3XgeLsHCiCEOEQfESajvaxXw2tgo2/EH4oU1Vy8sU2xtD
cI+PUfzQTerBSZzk4rrhO8fJZM1EK1kD8mOpxxhBE6vFdvgJebrmZ0xyA45jPFs5kmOY90dHs6AG
PO3AwJYlrUMr7ZvljGT80N/Q7Pq631PMhB8voeRkwqDGPvUHg2G8d63gX+qHZ4+r2YSw41kUEXuA
C8JsI0U7Juqady3DeQ18B7x6S5PnQgRY8GPqqF0YjBYuNOocUianCdjBkc2h16QlL2hNxNgnSr4Y
wwATrbMZu9/E2wGvuSQK3/aHZupbDtvg1bL33Eop7uT5I0bvfHg+8xEcbjFOE7Lev9aAdT8XYMZx
rZI6PViZRA6npLmevRtAs3WCWrRWfYPyMpNG12gIduwMqwTnqpzBT/oS66VBfsMgrnv2gumTyMyx
ap34BGh1M1aO8dEsxglzaxudu+qRzw9K/BVuTztLjMsL8F65FZNn8qubHoIRgS2hA3xE6FSlBRLZ
KTm0G25CW9RcX9NY4PopPscWM+5c1ZDpWQr9DjnS5e8x7v204W6zMWvyXSMWVy8qpdHl/ZO0UBvL
GtU1y8lg5a5im0DxDRWp2KMHILSmXx11cBuFT1ySLnvgAw8EjlhGMlnsCNy662ypfaIcyUMvW+Zy
vtSrxusTMNfiErm8sEod1Jtx17lSk1xjclQmH3Y45lsHc93o0kw1OBo8B5tz0ADl2U+7fV+FqBBJ
evVl0KAuLt1LRiI2joOqQRr6AxhidaTrkLxX5TwltLNaAfSVWeZovEySYgLeC41mVxRdQ16jY26p
fquk/4pTcmcMkmrc6CY+GtlAb6LJTRKnbAswNILQF2+f8ScxslvXAYcRtY1cF8pzNLJE5iloa1e8
TAXJxn6Zuivu5AOnoX3uwBT0yFWFAqnbHeh74OhrYDmj4W0M2AwAKD7N8+hf3Ac0iqdczqA1e3rg
vELvpdfT7BQfrNZQx0JTx87x+xgF/YWdUnvgtAe2IhT3nlK4KGVQCQov2RK4h1M5o0w6ZJ2qjFaA
cSTCMxTeazmYL/HMOUqweec7XpdjTGNZWb0h5ubrLkQ/ajTu6P6YGDieR4vI45wV76wykv+Wjtgf
IG5iJv2pfHfYxVhJGTTA0x59aifpEjiG0QlLKyTCkpCb6uKtiZ41lxH2Omk1h8ab2cUORYdG5BdU
LPV7r/tMB3NX0Np5FcVRDjrZ1wlIDT/mzJF150zYYpW0OJcgvnqr0M5u1OINCKGaQYAZH5vBPOB/
42xWFBCuzek9NSBuzh1Y8qrqKKZtGRsxPge87wowyMG8GXR/8Mx7K8do6S1mx63PvZsCjACQdJgC
fe8D3P38Rn1Cx0bHvjPWyiXpErz3Kv/nFSVcQKeW2PeWtsV6MxgdSFNsH5liqUY7vKfU7eExP9RT
wxQ2KjmGzGhyTX2MawykNeP+3Li5Er3LzsCYeMIFFFkgH8K3TPCIeP7eQJnjysbhtrcYNDD2+hxq
E5Mv+1as5lhG4uEmIDmyxCuOFV/kBl5oESJpmBwTALYAwI0y2dU1nMNJnSh5BuGbboR/wsVKao0f
P8F8IrBjrYr65iXyCy7+Jgh2XnFitiarYVppZIKEDqh6YPKJ7LOJbXEnALXICvPdKv3vyq6g0NTP
zJ0x0CbDmzU799jjbokWdEnkXZvJZU3Rf4th/q7Yr6FkOa+aDsctprdfGC877ViXRWVttSTW8dOE
1IVADDkFAVMXpJ4P1E0AoxTkVsDzQit/CGVNbnaaz8xeeN7ZaeT9vTfIWfX503JhWt49aP9/2NU8
4Rs5alAhy9gSEDiPdTGdNJl0xPh1MLk9iREWrVxeVDPd7KKDTJxOJ56Id9N8VrgYvHecGVCZJbFn
m9JHipndmJKiqHpLOnkpk+HZhps9YTQNqvaZzd42jnWLCbx+Ztn6TQaQvHlnvYTddxWBEzD+RdMr
SoS1NuK5WreJ85CRFQ5cTI7ByjQwgOyZamXrkhkoB4H4FX1GE4HPwMWEG97byBN5+JJG/I+mJkgb
h0xWCkN/cxDqL10ebBkQ3ChRPrZj+u0WhP514pbMLJbasb2ZIyxLfOvrIWQHkr1MDe8x4VK0FMBh
4cf5F6Gwa+vRI3vWeV9EbdClJbk/Jih2zAnU94520FFJAGysC6mZWRBP0v07TO4zFIlm27kerxuO
nDtVHfrE5YVvW5guuc1AFNxs+urmjK6vqAvuMSn/xBWHGHN5YpintkVkbxCFNqbNHG3CS21mQCib
BAufBTHHUGTQUjITjs6/+MFf1eTc8V6ws+4ebNndjAmNG3Dow1RSVGUl32Z8nmz92Nv9tCGoxIFb
751o+EVbA8OOg3uinpag+lH34V0UAm8tlwIglPRQG8PfNhbA6IAHgoEhopg8Ww5fiyomdoM8ETGd
zXKO2Xr52W/iGEeVP8egnHn5F18d1hHKpz8bP4ceSYGR9namWAIRBv0KYo5Z6NhPQ3kr0I0BpPFe
LdEmGYjw/+Jn6Gh0oNvVXVcpk6+odi+WT9tM6xBCzBy1JWG1Wr4RR95HK//TLrVpUwHjxbPkKuqt
q+6xInSERDnAXRuD6JHIi6ecNzxTOYOVwPqh4k8U/LzIs+negteNQoBRNg8Zr3IeY4+1tVDy1oYK
FIZIFhL8ndGq1dNbm8ev9G4BSbAkw9WlWVaxts4d9GZUDysNbtA8AEFPeuGZf6SwZGYXRaKYxY3t
+AZvoMsbBmKCJi4D7vQzbuc3CCXL3JWq+L7+VXZ35F13TmKXgwQW1DoMbxR4L1lndiN5xHIoS368
+NvAkq52Clc/+otk+seztLKabsCgUT5WtHdtW93CE6i/LLeDKz/7P/RO7g1DECIjyDJLRS580e5m
F5NA9Ruo4DFyMhzuuJvFWG2N2Xyfyt5BG5n6lZ0wUWMtgmbYELuBxh9UxWvlle1jTmYzblntZpr2
Ml/duCSMPgrwvYiHaPcTurPXX+OWPlamnWevUV9U0zWHbmKS0pXBO4uuh4DyEukB9bCyxy0UJi+x
LpzlmYoEnP1JasNAGWn50qgp4R2kOQvxYPwJhumBtESyCTOYZ6IiiF2PAjIalS3BCGApH6Kzan28
6ES5tqY540xPiYiF3h4twaBxpXysNf7A9lo0FCjRqsrr1j/4i7Y+Nj+oq9DboU9RCpV8WyOEMztP
YSq0t5zPuzYLRPfR7O6unXxIjTkqt2LcSH/mebqMhiCfEiUgpu3sBMZy44FeogwBVaUaCTIbbKC7
6TsIExdiqvGXAAs2fjCDu1B6r4Ui7BxrE1tY8DXFFg2AmuDJKylCuVNAy535SOHmisDRSzkn8VE0
9RW3TrWzrRjJF9S+ySkwKCvcCLCbqMB5lAV9sxG2kZXjdX/slm1OLPnqlp+Fd0012DTbyb8SJm73
aLpMJpAQtXB2bJs9XBmJvzVbSDvNdHURitegEq1jiI8NYSf0eVMQkn6KBjxhbUwHEYywv3Vc/WTM
cVKfD2L0PE6VCwvL+tOYJq7yJnuF6ffcQ5DOzUy9ula9K3T2pRLS2MUc/PF5rong2bu+dX9xLtNi
3HwYlfHmReEJ0gUheYwIF/wE7NBE9EZU8cWhtQwLEc+/46QT00v7e4iiG2vcm81RhsWW2jyB8QLw
qrlKbKl3QZcSBRGL6ShiUmGfdceuQrk3Z93yNPKqtES7CSaBwYsK9STFBZpVHBY7Ee97N2Yu7ASC
75WhZTxsYzd8GkBAZywtUagJFHXoXwUXWAM41HWRbvHCoaBguLINsWrmOV9HiXGcDeObCeJ3MoME
xo0end0kfi+93Dwqbyp39BAgSQSNeW3N9mBE3bc5tfN+9gdai6Gzmsacvks0bsbllIiGD+NSxo23
9y01wFNCjk3EkUdjUvwdQzWf9RQjk+rKPlUGqzlHpDqnttdzjee8jKnKCmiYLaV1KrrJOtUiNrdG
Gf+kIt073hjsfR39I55FGKTQv0biPYD9kzsnsHAIlox5lyosDyMN3qGU6uuSyzxsYt/wr0yCi01u
ONWmDoy9Z4v8UCAcoSwr4J3+LbJ8tlrLH5UEOavbCVOM99qhD1UoKLscZNXDNDXFMdXOTTFgXieN
UmtjydoU0VGK9GM2fayHGaxrxQk47Sl+CXvr7vmteWAkFHV+dJ39yb6a9WzsXBkuCADzsVDPsmEk
JcjOjut6yAFb1920SQP/L5OVNzNiE+bX0FmFfy2LOrhOag6uhiqe2gRgjGlXDLbwEsX+KE6iM450
W1BZtGRlJvAIlHqaB25oQNV5+6v8+WaF5wjBCnARpajsrwr4XiXdp372JJfGVHJvX5XZFSsFFxmd
oI124/BtgS/h3qE7MMwtn1uzu0jrIYvk3U2CW5jqDfI8nX8kZdvuSsn5psAWildpNdpAV5PsL0Dd
O9/CpTG8b8yE9ARAaHD8b7+t2ddZ3c6bDZr9BvELW6HZEHJcDSMWw2iYg21r5j2BKmaadbSxPImc
yx+xcIntmj8i6ScW8CrkZqs/sxR+Qup73zWYtWAAh9RV4Zuvw4MdiGPkMeDwK+nzzGeatpzumE31
R8Sep1wCHn2O4and+xAEaR4pNzF5kl0Vbj0p3kPt2den3iboiVM90iYfwY93+OXYUtTOT0PohrE/
1LXea19VOD+ZqWY4O6Cn1IJdSd6/Asr+mUXFKhJGANMsFDjAsU2evmiJVchDZtbpUSCOrlJ+vSQY
ri4M/ZUs5VNMaChq5IPp7x1zq4LxTCR9XJmC+peIqEoEpAETfY+vwaeQswcO1lND4iRyiQ0iu4eb
LAJ1Zr0SaAmBooaLpHDHTY/F8Th7GVXp8XQmt22v3psS6gGgBaYFjE9rM3iuZfucYg7TdvKAUfNR
zz4pNBtaZmfdjeWYWhNiXqdQqZKQCSycnzONnEsM6ToG3VuYo6lxILWQocIny9Nvsa8BsodE+Toa
WBnZnwbxHQ7tHrNkBe4mbw9t4J27XH0lPfUbzFcnHNQR5VFoEsOxCwYeHw4QpGJW+Ri+kE28h0l+
kGwgiipcMA1bVYtNERSXMONEnpJRWNeYKSB3A0CTqylkbuNIDvYag942cenOnDDW2ZiRpcmTLnNA
/+O5Z4ulVXpPFns23L9IP8HeMzaewYy/YSxY1MeC5pPEr3C6kBWOxBu6lHcai+QhA0Zrd6DG4Xdb
W7deS3DS/Gron23y1x8YdErBDe2wkc8dQT6pD8J1UQa/Dpm5rg5+MP6nVwMWUEIzYi8YpdQL48mb
fmh/4JUYt4dEqZN90onJCaLlZZLX5HqS3FkZenjzMui+iItfhmA0bp9sK7wnZfcb4ajBMnCuvN5H
37cPbe3165C2hjb2IUyR84atJqgReIUqe+sCf/Gj6/Vy36McobsalN0mnN/YdhRu8d2xVm1laR/J
bXhbgU5IH626OZllMtrNzv2UX20ZxHs8wA9dZTdrXiyl5vJQY7iCWJdsnZijSaTCfe/kZyMkPZUV
kvuwjCEf08IOnNwO9qB50MdCfIUVI/EEs/2p9Dg6Y7096IK5UFgeHT/4UGb6m4Vfk2FNm9Ijvxe7
xq8b/9LAwiypd9bk/omeyPbLILq1CmtVLtfqcab2IEnz9gZTjgHUpVd0jOqG2r7pDisAPNlIg6mF
OF55FfEN59ntydaTxCyL1CEzR9CcaQsPBVOrNQJ6sBuSRmLBoFQPLYzTOK0TG9tC9QtD2LR93q3s
huNvXyEDsMgMW6JhFP4mJLP9qftly4cxLdPzDlRdz4oub4ntHvK8kcdWI4Qs/XtjxG0WmV26l+GH
UWAZsFuKKyM97oo59FcqzDEwBxEpGWQZo+Oj6/Bk+ZpTaUs6S5IZXgNNOOqqlDtfC3GOVVytu7K7
xKZZbQnZuRtbxa8wVririSJTrUfuVE+otlZlcGIN5bbT9bThqfzyI3fvuZCXDY6tUYHxnxx7eS3N
7AM4K03yyfALZjNcadNbcQqvVk6HKuxn8yqb4UdmDd7HMYjeZ9KcBBia21C0iGYdDrQY+AThDXDG
WjX7wklOJbJ/z/FinbQBHWtZegS/IJ8HfIABM37HV4vEGhMfn7bxSDWNiTwWp7p69EaLWWQ+bEAT
6IVufcijJ+IPxX6W3U8/pJQuafMrcobvIYHAHkwdFhaIyB2iiy26b9z0j10dXbzc/pNpd4TWzkTM
wOU3JoZ3SiGJT1Z6j3r1U3j23ZfVppxMcOadwmzu3qYe+O9s0pZjlivLKklOzR89cK5djfVCK/9e
Jkj5acy5esjeXYf8v1Ort9KF4hgQhQH/FJ9sVb4UVGEyA6JEUMeffL/uyvArkGTLX0w9nKQRrQH+
EhNSMwRxXPwhx2Ydk9dtDoUp2xUZ1ZPhz8+c0a1eM5tlk3bRgB82vmE+YEUu+N7VcVBBfRKNfy4k
5VKRN32lWY+9z/BPWDRXeeM7W6BXS3zfP6dWO+7dN0zSRNfVp8xQjOux2Q2XQGTtJaMuZjXWyoSt
yxnOjKHtYWLYxq3zNwjo0wNlsQpDbotGACGd4+BjLEMY9uEinHhXOXTdXkEFnjL3zdHQ36jSI9JJ
HxTe2ujyP6oyE5xxE3cprGsCzpA4D5MCGt3oii+zpj/IRptfa7s5h2NK2lYllyqK/2Ec+VNV9l0H
HhrfiiRGdIVs9TpmJUFt2dDoUTYXGtB5Z3ODgILaWSxEKtKSHpWQnBBhb9F/Uzu8OEunD1JoBEDc
sNrW1FybJilo3tuMrRJSWXkebysfd5fRu5yqHXfaYJust03X3+Ywf1b0om9aShxWTRCAd9PYGobG
qVbETaA34Gzzyjm6VGXPh12AqvzQHBMZWDPOg0u8GlflehDJfACrAKRETYdOYrcfMJ/gv4Ljp430
mcSpXn16VV9cnIIZPlxHZFXX+uNY091MELX9ztyU1sRJUzJWQvtjNBUsTjBeBFiUUMFSiJo5eDMt
I8npSRIYcDt/HWUtL8puI7J0ONsT3CyKybaY7v6lbXSyFJ1VXvkZk157cM3qQZfpg6UGdx8UnDfZ
BJhHAuyVecXRzv1rDOZTE0mF3gbyN5Qx9Qks7LZm+RtMEGNqXOafKktvlJQhAOLAqOonX4OYHKvu
ea6qq/aGE8/IUnkYdMeFctVdgyjdq1682639nswNRaHU7Yi439Y+5UieN0QUOyTtnnNBgytd3Uil
hRvR++cSqvI2xgmYP+Pa9tYFyDpR4PY1OcMjzCiiVGCDmc299knL2ggmqxzfKsfudqwbH9PZlcWP
pHd+xaS83ASG16PmUDwf03PqAfPGQce5MvIS7D1U2w/uwnQMnWfPA2FcX+qS8COvbs4HmpvFHaGv
mRUosYCfVkAywhLmILR54SrrHW4yjwhBbED0p+yAxgBEyZqXI+YIBG6eWLz4jyqU07EM8udU6i2L
6Zehif72PbO8hJGb0nSRVsMNtMS37XrvXqq/XFR6hub61vvbWbFxdNBXKbGQ9DrXj1JTSEu13qoW
Yb4pyvhbOs0BcyQsUMPD3Nz7dxtUOS0gL6bTjGQu/JemzElpkttvm4zfqYy/aPehLzJ3nqHBA0eu
fsrBf1EBUGXTPQlByZTOeXQnLGhphOYuOjLMAzxygaRRIbAFJe9pUqpclvS7j9zFNWgsJ6h6l0Ts
fwWHi25oj1PECpL6ZXrqB13TXRuehTeaR4+p/ip2nBvYC4OFSb5mEoMQtQpw2LjiJdr/0nIBKsnd
lClBEoQZDF/lSI9G8MdjW0ooICs2TZ5v4oyFRi5kS9P19pb0uKskEHUb+3GeiAerDlETcTmtI8Z0
S/vTcY5g5qUhm8q8+/FGhDSoiRu/wHZN1AWO2lS8tna8j5rmjbFmv+1RF8vOnDeEk9J1A1oPOmgK
caH2PsUwQ/HOfs2h/oUaMO+GF+27cj9BhqP6wz+YPV5gUEVwEav0sZv3rN1Mr9LHZBjmfRiM18F2
tlkzIXrFQ0ydl9zBgKrhflgX7PB0VmN4HBr1xyv8P3Uc4o8O0zeLZ6PgXkafZePdFYBfbO/BsAe6
AmrgkMs6GgYsihwas8QathaGXhX+c3TxIFPKCALNFWwFVQXtR2Cn+ywgdo4aSHYTz/GWhsTdf9yd
yW7cwHqFXyUvwAuSVcVh2/Ok1tBSW9aGkCyb8zwUyafPR99cBEmAANlmI8iwJUvdZPEfzvkOguwj
PseUDRI7fcIXwCGyOZ7J9wH/Ub04pGFsl7UVYBd5cwcMk8YsvyR3+m6q8msPmXZrzebHhNZ8MyD8
UAgk6Xs/Crb9w1SCQLaWFnKUp7i3Pj0mUQ8lKkktwpFVobEJSBY00b/4fSyRXZnjJqqzB4Rx0A97
sj3TyVz4PyiXE69fG/ZYrgmu2nqB/W5V3Ztnka0Ssv5ehfMPDE/Xapj43CEc12l5AMxV162bdGGr
k9WdW4PP+0yOuQX8WtkM5LzlBmgLuElEN9LlMHBiro4pZNV1HsZGC6eZmCxnrT3w9pReSKjZXivE
8dInLR71rP0E8uNXkJJZ2xZBvU/jaStb/QUZs2Pry8ghastDUhlL555Pm0ibej8G4hUYAlWMuR51
HV1T0mYQPlgE4ob2i/Wc1JwjSMe/iqAH3zxcIhdxOWoMRDfRBY7EjGo9pGDvuz1pG9xD0zx+ytJ7
12TsbbXxTLsbMWTWoA/waW16W25hwDB4n3B2gzc/azY322TwiQlZhvFtWgDwK98nDQmhFt1D5eHm
mimK1123OHKb04QiEiMW9FI8tbc0vsyBywbIMlpEbC4TB0Rx68ALfztpeRk9CBmSkgTO3wfr2eeq
yJ6ARmLucEjZbNpri3YXMQB9lpsciUv0V7U2z7PSeqdLGxjEGExboSYDm2pESBs3nB/7oA3zjLCW
enqsQMUnhyB0SW+PwXRV9txf0do/qNqsjlAbWfJHjdiVvf17rifnFA5sUgLTcjZz7QJWNLf498x9
nYcsIrF240p5F5UitQ6NzxoYhL9JciCiVjhuNDMvtD+C0gBrZ4cnA9tecaDujvddb6MuTn7AmoXK
7Y68bkxog/gdHgWZXjxnmJq9dJis85HhdVyEoMpmrPiCTR99uucdLSKZBpfHEpy5U+67ELjdO724
z1y6+FNjksBzLde5lA1aC/kQ9N0fp6iTc6/jfeGYxxJzCZNXKfdW02wICb0MU6of6grTypQOT4Mx
q21rGNYBeC+3QN8/Fk4gGAjTH/M0MTbYZgOUMdamI0YFnWm9JQbARyd7Tcwae6/mzkntWRF95B0H
xfy3Q8IPN5O2B+Yeq0wTwWKnB+6UHMUFQoFigKca1xang9Mx3QhPQKQuCbu6JiCWrGDoto2yOme0
xAelRzIzVARYSP0eogqFMuKqjPzCg44gqNLc8jzJTVK4ZnEv04Q99oI1m8OWO3h2Lm2i9AaD/C2Q
xR+HUTJiyvy1Ej+lpvoaa1PsQslqP6/b4VSDaD1NebKWvpsTeZF9h1O9gy6Lp6Jr/Z01o6CaXTff
ylq6ezRm/K4ziyEz4M5OfY9oSqw0KzYvLSHzIyBgfe8lyS4WNM5jmbkxJpcWJUCnnpzBmXZD4v8y
cIVvDQthxBQlCjVs9lU1ONoMt2TQFFi7qCvr86SRyUlPmvsWFUfgLJT7OjE2+M6HWxRVpz/5UPAM
51+5JVIjJFpftay2Xv1qu72/MiUNJL39R6qnP8jeGcBl+KwMetyrMwEDM72KCy/OSEC01M+wz77n
CPN9UVgf0KE3gJBGBsQ8deOFg49Wp0rmB0tbj6Z8KRB5bsoOnlFY2rspjNVWnRhwWfvapAoLZPTp
iforNbxwqxtU6bNz6rV4HEN8KQi81BbNeLiy1eLmEs5HAQeKi/xcjnVxUnI6WCSJ4rS0h22qZ4cG
VLTbHrJO2Km7Dwtj68AZ22qEEBCf0j2iAiLmguDRj43TGAXO1p37dy9hB5MaSJgr1B8/OjUiMVQG
vv2Zu611L36HItqaESY6cf7thO0L02D0KCBwVprpR2hWSKwuaQgIIXXtM8FFr6he34c4REDWhPj4
SwaEJd0KYVc2DYtZbVrjIdFYhnm1abwhWJBRNOwjwYJGueI62vyfOq7ezYFH+5hVu+WF6jhsaL7f
1DicixCwB1+UrhzTItdMkZxTRRbWBKVfm96G9tFSbOOYhguHh8NqYxI8YdT71NFVj9+69Gy9xuJB
8IFZ9fux83+Vfv0NYZMtsiCeTcQDyaTBSxE4Pi1+8Fq4RX7R83nuCIoVYf9SW9kdZQHzUksdC3vs
TgmKEjclAte141shAcfz5OotsOCD9s5wB9asj05kmaRMVmSBq8x5CPyj1dO0hlO4acPyXHvUi0GB
jN5IC0jc/neboHjNu6FHCoSWagrn2zyCpCsD2BHIuJsqLE5wqbFOph9hhdAy4ymYNsmbL/OzWyPE
mcDGr2aPdSyaCgqvscM8aELioCnZzE3+YNL6jKjBrKY6FymqrshDHu+jbmlyZsYeYTkoyffaqPZl
gmdYOGC6xyZ/rN362y4wNYxYmzjJyPB2lXlwY+Ka6ohsrMTgeo2nuThlxFyv63nq10y0SF1j+96h
XfRKAZxLPwxeptl9VgcJTPJAe3Wzs+EQ9MWy8mIyocM/oLZQLQJCpuhz7oU50LePhHqaAaQthoak
ds7EQ1kRmbo6MXYBV7g0picHE05qMLIfnTuFK7YydXf9StLOMn8c2PVHqFXYqHruurZqee1r/PfO
JA5h3KwZdgNRKmbSE4FfrQpMhdDFmLv6Frnttj56lXNPCHtSpz7gyils85K5J04QzL3VKWSWdAu7
JdIpxYzRj/UjcTycV/mF12zX1KgEzDhhDjhs6Y8R2xtRtLKWTV04DR/FAJo7kBkvEYIjO30TqKRR
me31ACySvBY25pngmMrNx75zXFTS/ht3bnyTnUOQQD/jP8OMFE5RhSDaeiWJjxAvP/pqLZQ8+VuY
YjSBVrvRIS7QIXMfBp+kKhB8EHhcd3zKZfaFOmqVWfWfMI9Qdjjjzar8k27h36CZpAyH8lDigV+P
KYdtLrBUBzGWpDhGHY0aTHfAFzwlDjkWRpTq+mDHLoNO1OiI69mLJVgAbNsh3We6d0H8RxXyDofm
IpLSY/c9V6Clnd0sqAxlOJyNDpBzhI146j4ZZ+hHsMfWYYnMNfkFniKKTigAsPCb0IMUIzad65sH
4T07dsI0KjX/jKN7aGZoU0bQcC4k+p0s7Opgds0z8wIPAWT84BCEeYiFv6m9jq7MnC5dUB7LwAzX
RcPevPVmg56U7Brmy9uO58bKyjP/yuPS3xh5MK7LXD6SDcEXM/Bfj+W5MqOPsB12qTM2RyOaNwmh
jrsmF2IjrfnRa1B0ti3dTkrZGiPFqFGxgMzgQdDnDsvvkZOTc67DZLWWTK0PYc1w0m4j+1yqr0Ki
f4H8QO4WcSttLbdRoIhQDiGVZ/Z+Ggl9Z4Saq1bt06mRZ2RbetJVwkyidc6sYVye2CupUTcQgxPe
sBgjGzKt9GfElKgyrQc/SRgeIqyU0masq6unyvfumTVQ0JP8PusbQ7yWKJz2lBp31xBvNfFUK/tP
bI9IeCjYi6wmDBgvQOk8BqV7GhHDG639xFv9OaUd83hgKjVZ4EyqMkT+NSS6SPb7wk++oKvz4iNn
oOag1/NbDIqW9nZGNSKjrt3kjO6Hv+xZQoK6/fQZ2nUGt0DMN/BnInXAUEYI0zOwK6MGHTLm21oy
dEdTmRxrUovXSddR0cPYj1I5fTvpR91VtxFP/wtoIME4HlJEbjhcsMyeg3pqd1pLTKmm+a6a7Clr
aAULqvedaQwtbWoeb6RDI1pGtrHF1RVvLcwmc45ImwX+OvcZLbn2GKCUQ47SjK9JxMYdUO5y83Vj
vHFTeCpYhBASHMjp2E+d3KXDdAqp97mPJ6/T2F7ZUFmAgHQ7P6UTnWarGZvgkIYonpPC2Rj9OevD
N9InQrACZO40EWde4ZFL0JrL2socot32psWIbJgboxMRgeotXHNz4op3KypKU7YfVRi/C0YuRQqL
2Twsp0MBe7eXvDNZLkEUUhHCrPnG9gk6giRuREIChqxJBrjCKPpgIJAOWwasFN28U6QTQCj1rSk4
q7zf5ZQmJlUPtX/0kosJmTyXv6X1jTK2WNU55sh+3VhQEwHcwOu0AWNF0682iPeuR2TmbC+2+Dl9
DXsSmTPdvHuWu8H4erXh34xZ+hbTC0cD+BFcrjMvK2JaQCZ4rPddJF/dkf9mwEk/ym7XBxhqqnzP
g9jYTLmDG6UvDpFm/a/Ia3Cj+NsdyrdEOn+a0fidLNPykQL4XJomx2GdtJdyJqA7H4itHEsPda6J
qDadHvyePpYTDc0P0Ia6MB6RCbRbre4YKI6kp75Evcnb4IlvuHm0gg6OfKbVocsQxerhV0XqHv4s
3GkX19X77Jd7ru1lxyGMzRLk+5RY3YK29RFo+fGubKz2WVTz3qoAfQM0puk3gktotBAWI3rImQ1s
T7O/Qn7LCHPeKrveIlZiYqzD8mDS+Sl69pVyzlJ+2m71c6w89KwGw5t02Nd+RE450iZhplvW3/dh
yBE1UyeOPqJu98wq5SMJrS0hRfeEd2GMJQ0e48g1rR93eH1PWBwyhMDBn1Pf6ZC2XPcKD4QVvWLb
3Vr9ICmlB4JaBFq5cUJ0ZFaAfOvntjdPvWEGu8Fj/iCMqHv0kXxGgcWJh2xIMxM8OorFQJ9xAxku
MgwzepgL7KeD20vKKppHC7zz3hIMFmNHJ2RrNNx4DOo7jtdMFNw5acvQHez7GpxU/ARlE4kAFQih
EpSaSyOao2zeeLXnPZWtsBlk4ddw6drdqqZnVA0J17G5LqX7KbC2/Ua+uOMtJgE74dqf0vHT60S5
t2NobmJJjR8SjPjLlsNl/7MnKVae7Fy/jBYpsShep1XZY60NhumSJQ3zDTxCdIgA2dEJMHzFzv9l
T/GLnGrG0z2ou47BIgfrrm5ZKybseP30camrEbX+HiMEIA6PUSvBYlbnBpVo0WCyQ5aPVLF7i0P5
oQzCrtQS9rowWmN8cZ3LskVgxuUhC8rup8k6nP08ywoy5gCsIx6wMJ309C+UCWj5AUzioYnJibOp
ynMj9I8V70sryR3inNlNQTGcUgd1RSBndEDLJ5kmepKNAKCC8W1svAQrI/0q7t9nc1kI8SYe3Jl5
VJVF/amKx63tZ7wOFWWSE4f1qaXoc+F5NhPl8TUz3XthxOUZzFixPnWgNkl+MuTWTMRjV5BAxH4W
d7P8ql3jlxPUfL9S3eF6IVNPUJVhlsotx7taE9upPnwkXixF9Vu/AiLhTHP4NX2vYPCeBADtp+m5
RpiwSR0Rc4l3+CKBcqN+PDc2suSmBAinSnYuhnL/VJL2z6vw18/FD2ewj00cMeLwumEfD8lTGLBS
0zluSKnElUYWFg9aMCSlCJVRnL9XXkUP6Rs5u3uyQKcG6Q3PeORQyTGf2JMV5R/bpVSdhMfLPxDI
M0Ort7DJw1ewV001PvXylxnR2LmasNuEGJ42IOOvpCQbTAYBdQnUhF05Y0w1JI9GxUBQzhcZjLe0
Y6sy5smlk6RVltZTNWMar31OVVOZd8Mz491Iflc86jc/HLajEV3H0bnMQhU7VkFo0ZKbN0UILPGw
bJ0aeQMYW6btPQ8zZuop6WzrJEaoZjQM5kgtKlZvJth8drIEN1We+AyhGPDyJDjLfNLURrLQFvoA
j6K88TmbIapUIBMKvGVEZwMGX9KQiS2ARTxX6YZhDMoOlmxzQFikOeqVFbIklMD1V0IF+IYKeVC4
Vfaz7V4HTVvgllZ8xM6qT42Qz56B7KsPxIOPhPamGqk2jFTHTRU3KPX0UO3ablntuxVbYydgxpuy
szdk/Ng5rTrXyCTJ+R5XMoACJ7K8fZ5FuU3mMMFK1U1UnRAwGbEwY3OLrxaWLbylyrskHBfPUanB
UZAO2jbj++BhwrMMcG09JyUKAvsceLl1meYIeX6AWCOaGWuDdmHiZgBvdPTAtGcIWAjEbbF3pwbp
LXLdn4FbImtoyhZhU+gcItd32DHN+CLa+miBLso3bh/90SG5swWIiFUhgVVNlXWp4kS8TUMGQA2D
PEMtcZy7abhMMQHtQQwPJJvbqyhH0OGVeIn01N8t4P62U8sfQhBOHjr5g5H4n0aC44NaDjZl45kr
ywkQwemkI4BlwN9r5X9iUx+MEmNsPxFl7WOqWc1ypMFuxzjZZ8wOIQNnGxQY9puarLuuM2tcFw4R
4DAK1C2BOHBkzMyksjv4Yhi3IdkZcEy6CLxxQ80ZRlvlGtXPaEkDm0X4wO5BHuQwPDW6T/kk+mlA
CkEci8wZgPmlqMHypm1bf5WU3RS3BByZjxIqxPPoONA5dKsHILqSZYNMh12NOwP6iMFbQrJkjL+b
ETRHBnt4piAri5HcCsBO8VRomwM9L4rzMIuzPaXOIekCb22l8qnySu/FlEF7jRO5tQvbYrEaM2MX
RXuqIqTCGivNSWTlZ4fc6rlAC4HDs4aBXv6yMopk6kP6cM+uH2OeP6Cvq2EDeA2blJi3zFDDI0Y8
f9MhIDiqwf3qgTY/RQAFN2ZdmLsWReIFGNA2DiOLAREfFmXv1CRnFxMUuU+Ff03//lqZz4KeLIBw
C2/QfnAG4W0JmnLBnGIVHJkH3NJ2mNk3LaJiUGNyujm2/oUoG51pHd+DpjdIay/BSM6AaFTgXbWP
Ec6x8/JqmzxFp/LFc+AYdQOlBtnFmC5wFpXdoZCNvIoFDCTj6ocJkX+fBb28GnaBBrarfliNuhHZ
SllgtC9zGEHbs5lverGV7TO0Tz/sVjyPU3cx6oTY68zIn2bg27lXXO1oFCxIeacqjeFgTjx373hY
clTwm8nD7444lbdRmrBQUMpuRwfPfRbU8wvavRfqtelNAk4C3xRZ4UkQ73LOZ5PTwUQm0bEiPinY
uEyFGODI1msec3dmgUui7lfYNI9REW4EGowfSYhLJZ2S+a5ibp8gapNbHAANYmLiPxa9qXaDbK6e
k+uz6xFjiQS/+TB9In79uSdCu9m7CmY9bpBrlw/DKzJZtXYMg8xBuo42HP3HQGv32WcAY0z1898/
9OQyHuARk1adv0ZtOtw48IdbKzCnwds6arAxXplOyCr/9cEi4naXZKc0HTTIL0jeIYqcA660kU0S
oCJ7IFeOn/oYmdx3f28+JeOdgI99RhUsroYPO/if90rrkqzMGYCp0YHjMyWu+6BNVml5PD3ZYTle
CBHYS4yc4aZj4YDrPkMHva2w1wG4W3wEhaouBoC6bITlw8My92Gw/bdPmSGfk7J1+HkrRgveqhvZ
voCs/jkb9KSJgIg+JtTJrpP1L31TpavyNgwGTEtnPmZJjki0Lx5DD0FtjlDWi6W9MRL9lBCTQnOI
l9Sdf/nUpTbSSouGYuUqp0afyX44RyFvzEz8pHcMZhYGsoheEdBfM2bdkH43ovAAyHsMufgVkeTl
aNuT3NqbMXUboH29AmW0DGLaLb9Zt0qKujtU8zKASqGjhjJAAEpEKUpIrkyoKyLERtWBCIyImiYG
e9WxL+CszQ5zAT9CSVTr6GiiHXtmegOcuIR+vLI05QBJ40XX9RmpF5tO/BwPxlvvYWa/Y+PYDTR5
ptH9cEOKfqC2fnU1fYgtXhFIuqM/OojDH+RjomoXWy6N/BC0EXLobpkvNkH8JsdFb4tu13bt9sxD
FWxdmB+Yp3KfgBXxes3mtp/2f7/CC3FzLia74vT3z5kE+Vuq9ABpbWkgJPmbwtLBhqGYOuF8QDXl
ArqJGKnPaYkIpcOao1LQi21Xcox6DDilw3NDWePmP//i72f//PBX354FHw5kiOOcQ1eTZdkf4Wea
zB9US9xBG7lkHiyfWZPB0VENXJu4bE99zRjHQCWRrf5+ymHE9PADy398bfIQyCQbHq1ib+9MDQES
qjoOQ/+H6EVJSxh5ojhRSRQnm+XJPqntvR7d/jBDvKsUu5O4qT9GA3t/SmVFLN0WwcmhF/0tc6gS
R0aEvBjpOkircxnmpMvY9b4xtLHJUkwSS5qDoViBYduveyw88C+DHXqovVgACukxDIdbKgH0LF/H
dHqfL9DFpJp/WrYGf8uGaSSng/Ro+qcou0P6YsOAwNnNyKSphwlI2mQPxCmhORDkrVZldXBbnxnt
Eh/V5t9k5twGy/stUTakAWKquWSDFSZlDLkrfWCBZB3JRPlonP45a5slJTP8Kmh0GX8BZMHGafT4
tuhUP4tsPOHlxgZ/C3ggIuftztIk17abuz/5OD9oUk7YZMM+sdJNNws8vdVENAVgFKYFT6nHvsHo
ZkRT832yqfKiWe7snpK1TF/sSVKQOBJ90HuB3FgTRZuPtUPxRXvn5urjr2fHgfRYxJzL3j6NKlrI
OXq0mCbudUq2fdlfUar2Y99sUrtTOzOed439g/GvXgGRfvBKC92deY9E9xvj/aPO2h32CASCkfUB
Vpajie2ucocnKJs3y1mMnGF5SjL3F4zMoxvhDiBqCtkYrl32rqsZzb0AOliqi3hv4FoM7bRFzgL6
v0T13MzDz9oYX1hvvquowdmbFEyvsV1QoYcPhQsA2vLikikj3zUi/1TFyI+85Gj3T8qCjuUhI1/l
KF8watAJnjwve2Fv/kz7zLQqJaDCwYcTkkbf79yFjaNMkniy+Qev+oObQ9SCzxj7a/Ol5IGLsqav
2ndXVnt6EeoGA+h0AW7XANUa+wwASvbdYfaUwtO2EE7nEy1EkFTn9zllwK0T/H0aioEnjGGN0emC
AQ77VzICYiTBsR6ejIHePs6Pi9t8jbpLWUs5Ub77ISKgaQ+ibVjJCX2LIJuD1U4BOZ9DmC0YTGcO
OBPtkkbNq5V+kvXwCl4VekFQfY2O6PaZw6CySM7tBDg69huxUbHxGAQXM1vSoA3yVEqgRyxZkUma
Bpu9gU4G0RTPA7P2/+iqYnKTvNWamXvcAG0u2YfB8v72ObFKDR22pXQsS2ScdmhecCuOHtt0KB4u
mY6BiefGmP0TT2yWJDYZltb3wPb2ka7+a5rLYY/0n+xXiaOeU4cO02ZsUNXXQqHCdYoBh52hARJ2
zQsWdWj609jTUBETnCQ9s6i4ouVaUqyVEg/K8K89fgM2xUzr67o8gRLUJNg4/Trse7oJFDae12NO
8BrO4RtwPhgwdckSuSHE3nseXOuexBioI6YAxB8OtBUOobWFHA/N0A8bXaLbj+Ynb8gO09TgAw6i
HapNY5MmQGXYJzwSLvoGvQp31/c8o/SKKh6AsL7uYfmLqLUfahjHA1qXdiMzT+7a5YFlhNkFKqI2
/QfTSd+qjJ8vAK23ikYIgw5Mmcz1fgcWcT1ut6t7o1ojCWSOpmDq49eJtb/3Q0jqLollGFMoqEBh
MTUoFj/rI9/pK/O8T9vKH1nmPzu6/26OoFWopNPHbqrRK+oD2jvyYAP1SZHGcR7UR5VO75ID1Zv7
zTzF/Dig6cx0+tlNu6g25y0EQh/vCVc5qWtMewyAE7X5s2r4jk7biH2tzpUdcXmO6lfVeg/DgmFS
eGEKh6wQGX5MQ8rkoNOnUaBIafKPuvY207QgICbnMGjrHgz543IEEqzGKWG/jGwn3cTE0vtXtl69
56I64aJ+coj9M1tKHz0bn0Z69pXzavreD6utkNp5DH2owqzpI8oK/KZVf+tzZMUpjgQm0jMMZtdC
f9R5DyKmCXK632nnPHRY7eEWzWgDmqR7skqW3wUxa6EzPDg9LoZc/erwsbWNdSUflOyicuBp4u+q
xNm7dQrwXYQv+F/2cx+/LWkFZi9A8BxzGDM6vvCaP6m8OnBXXOq2fdcLayYxL2MRst6Uv3qqvkWT
Vii2lVSh9royEc5j/TDjknbVhSYyTe1NeMZvoSnYe5tY7Z/EJB+DrgCVb27TTkOA7SAakDq4dtnT
rGiKnoxXrQabe5crBukLPg/k4OVQ7dvK/WUr/3WOuQBTD0xeiz+g9R+TiHrCir4dMYfrOYQDYAzd
sx+ZbC4WrmIxW9+JZL/jsQ3hOBHWSZp5SlptuI2jaGMmhBg1iddQBLm4Pj0RonFz8itJaOO+ZC5F
OHDGkEbY9WlE+vTPD+Hyx2gaXthj3DDwL8P+oiOFlKrR7DH01R5an66AjPu3QBqXQgoZEGf1308V
nrORvfYuRZnhRuOwCZMO8CJsGPZJflyd5PIhDjCbk0KImV0gLayJMmNJxH2NLUFa/FiF2dM+IFg9
/f2Q2chROt4r1nqUhmkcULS0AOQmLzjhlET1JNFMAeJc80l9+vvBtNGJpa0/IDRSj3llXImfXXEr
EZmZlu9NO4jVYqWoa7EHXX3ybedXNY/2oTMb+ICNkptmYAQOc5k8M4FW0QYs0xnP3bLnCoPotbck
3XZOKxjV756JZpDiDgiyEr9mjLJUme8i726+oCogbcJ4YTOTEt3OaC2Y+mgbDb4ABpcsejg8RTaO
rXci5rK6DRH3wtG33R1Mgh9Y4Zktchq5Y/bYMrpiBhmdkm6mlnH0SwWCi2IWHGx18fTsIiJnF+iJ
N7uPy2fTwxpd8GxP8OL7BllxrbzPM9PBZNTR2nXjo5P5PxGgG3YSXYKCjOiCAyxEpLNDLYMYF94G
1d0s/WbDk4evgXxu2vnR8cVlnBlXS3pmjtrzqL0H1fqvweLCInkXzV1C9eD15yQwfrehTVjAt4Wy
GDz/MZID9nwC4oK3wofTXKp4H3XywdHTL0tYdwa634rqyO010pSaoC4qUcM4NDF5VEbT3+ZC0LqJ
5DDaxA/HEugwVFzymwXOQSRIAUPOaGyI4h6794nmireak5CH0FZmmCGbMT5iBfO3jY0rhN+lx5eT
d2F9iKLizY/YF+btyPqv2cNVZj81clEGBqM5TlZCPfltJmFeqtK5QvVHJNJjhi3s7E9rFT9cskaX
Rwqcb78NucA4XMh8GUdKcafX6QO4pldnelEu74hJNdB7wIktMsg68y7nusWAIaEYmoJvRUHvFsZI
y69/ORlio1Em6Kfd9lJ5ytsMQ0m2VxSfsDgQRkkuMqfFQfWKQY7WSJEhSEEvZp+96cfmprtL4sf5
WzOO+9oSd4it2NrZCsYPWhXscvkPZBp+9RPtIDCrHiAjslQrzjcDhhge7QjGdLFV4fzhMnZC0o54
yEKXU1Ye+0Bsa8yh1qJGFdM15PvFmUCtMNzKjEyskO3NHDbONR0M8H1U6wqo/4RbCW2Px0iJDS3q
M3NrNKzfznjCF1EF2hmL0Vdt4MOoY8DUpRleqkReVfttxf3LLEwk7Vn32Tf0D0bNnT6Y/tYS6iWU
4k0l/HdM8VK3xmPcyYuv3FuHm2TfFZgGu+6bHfSrg5RqY9v8SGFDNHQiviZC1JPEuQYzxQ/C69BL
WcBIFm4SAnP9WTM6WuEK/xhz+rIgewbau3fmYpMq/mHVA2TRKrvPoBGx7JNb3XAlKiq1aELgK61Q
X4dJQrPGipONNdO5stwXFo0RtvvTbBjFxq1ymnVtHkUrd0HgT6+TkVk7zwgeyknfcIa/JDkowbr5
7gwrxY1NQTAP/Mw9zEXwRtgt+nfgGYgZfPt3P0SMEQ32mJbNO8Z2q91bRXotRKhPhi5fgzj6MWqX
2Hs1PDE2aA6E8G1aVeP+NAQwg5GgF8YzVxk9Nl1KnWbXPC6r4gNl9cfksYURih+hqsEA9kuxvoyy
iPqxNp5NAZLMU4uFhPlmyws99xWZFHkMMi7l9REWQfSSMrdhmYciwtiXOTkdtho1ynjjGnvNxplx
t6C4kmc5ecZuiIklMCIe0m59AEPBBLbqgEgoNfAye6Rnp6yDZc9UAxmCWX7CQnsfZlr1xtL4Z0X2
wMFLQEGcU7HqQJyAqhcjTWNEASJqTFGJoDuVSv70jPYIyhP58cCy2zNtEIbgeTeJSU4SA7ZHI7/r
ofWZ19GqpgjCVTc+gyYmc8COwQnFrNx07f4uJ1gWSLR+d01/pmKv/59npf2vad7rzyn/LP7t2Gaf
xXf7XxLT+Lp/JqYZrv8PF/HGksTtE53muepfkWnkPvxDWp5nmkJJPuCh+c/MNL5KKdfl2e4I5Uqb
oLX/iPW2/H/Yjm1Kj2/LZSdd9/+SmYZf479EpimlbOE7pi8sW9m+8z8i0zQrmtkcyRr2e7ikbFgx
DmnNPEuhIwe43s3fApffoTYXlgrpX+weWZgP5b5m5y78/LM3p7NZjqjVLPgsYTdBLzfvPhJe3w9u
iLI+s7rjSQH419FMs/104JtA7RUKQqy0q+cepkonxsNE3ALRwoRONyczca/1UH3To6F8Rd9JATO1
HAVtjQahBO/4KM3COnNTP2TZREk1UaOyM+BHp083apwE1TTf6865Ttl0TuMRo5WRrV0PtwGbKaRa
kPVI4AHVlE33Km04qafuxfYYXZf46FHgnoui3SkL0WXxrersxUt5ZboKoXU+DhcfnqfufNwoAB0A
lrkHos/OthjusMY/UwARZmo8+u4tFPgQ2gZVf2cWsNCxCbXD1svGl96FQlGAwCL5hcdy9ilofUGD
tfj31HX539us3+T8Ayz8lyl4m5IPBnS7qJiJFmI24fYvaFQuyrrnsfzhldObDY2EyKa76f+cOv+M
0uVutNPZbuNPAzLqYA0vJa+Lms07sJHNnGlmzXXLbGw8G3b6mdf9DozIwZEVAIQo/mzo11y7OCwv
DNHrh16KAxFxL8S/ntNSXUOhX0qbfapb2Pc0MjlqIEgWn1T5u7+XUk3XXPLdvQIQpT2ee/L0au+4
/NFp+3/n7Ly242ayLP0qvep6UAMbAHpN3dCTEjIpSqLMDRZ/GXjv8fTzQX/1dCpEJKZxU6uUxYpA
mB3mxD57X6H/fAjRWkVs7VDhiHphEpeFpPk9CucDb9wvML/uiJA9L/+HmWkx9i8NDz6dKQ5zN/P0
3j2FavdU58B1Hp5EQz59Gj80g+BSi0xalEAYLtyvSZS+9Ijh4wylohjEKauZcHFbWPYdG7Puxj+n
cnwyAusw40CUwIhY5jZ64TddN7/B++ygcF9I8vmLY6sk4OlvNXo5VGH/qOnLFIzPUGSfl2GczPwg
nJ+WSPE3snIuT136YQqhAI9/N0OZ3tgaN/3RWwaHNNwDVK03yEiR9FFfLtWNpThYXfxTxyWFc7l9
Py6hiNp9UMrybUaizKXixC85EbC0K98MZvSzGaIXKOYvasbLdUPSC9l86BPzby5OCicbpX9ebFSh
e5I7TvSRwV0GCTt5On1kXhh/zYrLbVNwkX3syPy8mMQbO0AfYwzzQ6qIGzJQ79SZ15EFh6EFrk11
fNJqmqWkL2PJr4QQCYPE8bPW35MS8tOJ+qcAO5LAUd+NDpMKMuHhxKTy31aQ/0EO/iOPum3zr384
6h+rmKWxUuq66lqOCZOQ//3byxOJHfy19r/CAS/wNIKsu3wNXO2XoEHcoSnx50h+uon6HLXTs9D1
5wrdm94t7lDuuJuy9KdPrFHUyYuCxUuZOH8F8Dyq3Kavkp+Z2+uXTQMgUT29IJksuXDT6bPFpa8j
S5UzlHtUI/1BTUnvxODq51L5LKz72oXs46Q/60Z9RsH22Vlo2z1KETWiyGNy1bvZfbEslssaMV7a
viMuMk172za4104jhLt5yi7bkJq1rv2uFAiwLYuOtSxdRSXeO7lzGYv2aVkGlsULOZ8fdc/9rZ54
PYIfmEYvOeL0hM+jnwtuB2s+Vvpz2/PbskC1SkcaJ5jViIM3aPA3yfDEcYcXcJBvmXcb47MYb/7t
4Hn//V//WHYZi63O5Y6j6jrP7OyCp+PDO2lQNEql3izbQysIB7lO/+QL9R3e6/dOSAcOLFSF9qCk
7sfCMRD1xSuaQyNWWsCcDWVQpr9S2FXxsvgj3bIE5hmRsf5cRf4LB7darz8N5sjVZYKK2uK6M47R
7TIZ8JTBT+DDMv6iJ79E1dxv3UTuM3u7m10ZpHNCumCfsvkvOJ3/tBCcTomippP2YxkjkqaeCbm/
6EN8w0vHpyIf7xDKfF7Wy3JOXoQbQh4G5mFGXhIKyb8wb2JZmc69p7Qf4Sa+//UHvrXc7Wdc9yDB
vOH4AHmpIe7XJsPt36UQzSM0geMigfIYY2kdpKsl8vBp9BPphJ+/xrVQ9dsAPphmd1dV1T/9zy1t
766frv/P//42/ue3opxqHtbbX9as//2v2x/FAbfY5uwfee9vPsh/8FuhGLwu/w5+FFcv7ctv/7gm
Hbyd3nU/6unpB1y6vz/g33/5//s//sePX6V8mMof//rHt4Ko0FIaZuG/W9wyH8+Y4oZR/vLb+Y4/
/7cjrmH+01Yd21ZtS3MtDmT/dbyzjX+yIAlhodplIQXiYHubF3UbAgfjn5blcgByhc2hS3c5Lv7X
6c75pyY0PEtU27Ytx3b+R464C6r+G3WKrpk2ci6Ou5z5TlZDDPCKxMzV8BGXSRhwVc1tKAvUO1Kq
yr9P9H8PySsrr7lShQRoMn/KNAkV82j2FqmDQ8Jt88IxEyTqTrr6f1DBUvFpG7rUqsasN9DFMOCD
Z/NL1s/jxrq01kHLcnVaeCvm2fbt7NFJOjxEBrolKToFW6mp3fj+tSqkHcnGXjz0gz59dMI2+ekP
SX2NSjDk/76K1Z3NwHT5tBmaE6SojivpI5yP4IsboqBRaqMKZ7WP6ot947DsvCdd1eu6Y2gYHD12
9gg9mBexm7y3t6bRSi8x3X8rXWtNqLecB47qKMwbcmZV9OZKh4cyxd3opJWZuuDwtAFlXNQJuc0B
eeyKklxXSjBqV4pVVXvbsJhSn/SQLYpwEnqhH6M0NiIkkSLLcR6qOc0TXnp5O68fdg2FI8GaRydr
qsQYPOKAVbzBRAHx93oy7veVLiHa6EoyHJy8OvI0FN9lIwLUToJe7vnSl95+ZUlyJDhjjNki2lJW
R2RGbvHeJo0cDtk1l1PtykQHtS5C9yJOK3dnX0kIN9SIB1m9DB4z9Ay+sEgVC1uv4Lx/vj1rE1eC
d2uVTqj5ls7EDfx3uENwlezj4q6OeS89X8XaxJXQjbqWSPLaL49FodtPUWdxZ8Fv9Xzha98vwRqV
V5TYyXc46qkzvO0U/aaLoSF3qALt+3xbgrbij8mswUw8+paKGoIaVLel0fy16/NtGdRp0Kq6lZjH
SZ855Jc43oaJ9lmkRX1zvoblM1+ZsIRZfkN1XfoW6aZJeTSdT37hvOkMoz0GnesRR/kxBOVw00TZ
NwycN5aplQH5Fac5WUXm0BlC9nK028jQw6TFfy6U/mPdirfn2/N7vOf/nQmWONTpKkUiQoxbQmMf
I9HeRIsvXzWMkEFDf8SVsY43zgVrzZBwHiOVjJeQMI4kM8VotM/+reVH4xv0wvKNibXWEgnaCOxk
hFE0/Vj51o+hmxScL6wnPySpREmCr+e7awV8toRvIzGrRjHmgnfn2P3cdZPxNJJStLF6rKyGtgTt
tMrzZO7wljE7cR85FTc2wrw3iRsQX+PpMi318S6FNL9R31qXyWg3MitGfavAORjJRYKUbwffffaL
0CA7tNiYYStDLyTAt9g1TflkimOkTdNNMonoTZhHhPmGtNgA5cqoCAn2FrnHxNui4tiZE0s5XN3p
qkD+5tv5QV9rgYR5ey6hJbmTfXQilW4SqvjkYLFxZeMR8eV8FWstWEboBOZt11pGIxqHbGeUFO6z
2IrVv+zM7s2NjW+tDcvvJxXEmNgrU2bmx0k1zM+crnggGuP0g9Ng6bivDUvbTqrgWR5zy7h0j2YI
e8XHEmdJRog25upaD0nwdv1Rj6rQtY8Dzxdvg0b1l2hun2ob5a91kP7719ezWWh6jBB4lsCzCdKY
0zk5PeS0E20930FrVUjwdotqNKA9Mo/QuD+iCoIvSlxV70um7sZ2sYJoISG6jH03mJzUOQ4C5dbB
F9D+Kh5yyddCgtFGkWBXUywJ1Mi2ZaU/686xUQWB4a6dzQQ3uxAXOQ3rho1aVsbcknCd17ZhpiTP
HI0kyu7smNAQqm0bXbVWuIRqJO1I4Pc7pI6zAeKTFX7r8S7ct09YEp7TKAts0lv1IwmWE6y5EUUj
iK7X+3pfAvOoWT33CJ/k5slGf59HTC9TjK8YABhP52tY65zl9xMsQzBJEyOsxDFo+3F4WyhJHz7U
YzlkG0O79PIr5yhLgnNaKBoHAiM9Jrbr+TrxCD+Oj76JhglJwSWKFI/7WiLhuhc60VBSH48ZDGCY
U32uRpDsqlF9t68CCdW5i4EpjN70iDw0OeHE70r08Reiwb7yJUgTDCugmjk+ns8k700lUtZo+0wb
a9LKQJsSkMtY0cxADxAGiIzYw0DRgbhtiY1vX1nxTAnAddVpqtWrzhHKKDmZoTpd+6XWeEY9hJ92
dY8pwXg08aGPSIY9Nnqh3iX5EB/nTms2cLDWABnHaINaZTM6R7Ns3QcTXdU7NKKVB5gvwQaY10ZA
AjPJIAmOZH58DELbeqNaFi8zg03O/L7+kZBsJGw2OE/5xy5BOPmqIjo0kb8EY+FqXwUSkmu7jTBO
Q/chMpOmu2wKbfg4JQ6M+n3lSwDmluiSyOPbx6aOjC9ZqiDbP6rcI3eWL+F3ZqV2cU2Lj5NL5jWu
yPEBeZHi2/mvX9mQTQm9bjuROB1ZmPDynompbRmgxTo2FmmwffFt6hqIhLtqMiQk51Vl12WsaceB
cNAdZzH1rT8hPBNNInwcBa/M5+sxX1+5DQnTpK+5TYnK8DFxe/ctQS0EG4iSvt9XugTnOU9rcxRl
e3TCrn7rsM2RAGtoL/tKl+FMruRcm6KBltgPN1Wl+be6gdPH+dKXb3xlTzMkJLezhdFRXjVHn2cT
L2si7UHVtfZqKElHdWozOpBiNnw8X9lS6GuVLcNzskPPRYLeA/KoR5+cbKw3E1TBAwiKtjv/PF/D
2kDLwNZmMQktrxcHVWhFXT7jqEfGAbkc+yqQkE2a9iJgEBFaRJzrKlj8KVqNoMD50leQZ0i41oy2
1rkP1kej75/rQg8v3QxNgBmdgNuxCrSNi9VaL0kAH9XSj9hCq6M6zdV7dRrL7zE47DfQttIKXUI1
0mFV7uLIe8S4SL8NY/UpUavy2p5skwzZdituudIKXQI1C5JpiK4qj4LX7+/ccP2vOfl8P84PxVrp
Eqi5m5OybE/lcSATwQv60j/2RVNuvPavlS6B2kZWQutck9IrnaSXoVJajJvIw9u6Gq5VIOE6RQYy
alGIOhZ9P93jNIiRsAPe9nXOUusJkPPQqViSyvwYxaN4UYMofdLavdNTl0Cs6V0cGV3CiueqKnJl
Kal4nTJ55799ZcXTZQS7OLQok4MjoRVYpPNh7KTjR/XwKxAaj9qMHwp52RvrxcqSp0uIzm3fSkrN
r4+YhOUoBEboOS3ycTxjokMT3Zxv0xriJEDjCVckqW/kR9edB6yd0uxAFjg+1SPeBZUlzI3dYqU1
moTs2IkTjn5BcZxqXjIxRUbSqqw8kdhioyVrNUigRsfaSXryF49EsIq3VoIMHE6f/QOpKjvjupqE
bMvWRsVXUw5PU6dfL9/vujzdWFnydH40VrCnSeCGO+igoNxF0FRIVHNUnlHIetgZYNAkZGsu9tZh
SS4/KR/6e5KKI7Kuip0vNZqE7LJr9GjCxw76mq7foZKITuqgPJ/vmLXBlYDdZlpO1lwqDmaRjh86
HJm/Rn5gkq2Nm8rd+TrWOl+Ct9HOTdVO6nCosrF4m8WNHl/ZCgoBG5vbWvkSoEf8OUcMBvNDgHOO
fRGose7VmPf4GwuGtmD2lUPSr99P1lZD5EYJVSo/+GQ1XJvGhOjyAm6sWUtomwU5+VGmN3+pyFcd
UqxY7jRufFu335XmqRLCcw6uMWHK4oAx9/emTZFHS5xhY/lYa5sqoXuusjTsOw1CYY0GeIQdcX4Z
FctJLSHZaLgYIe2jSmW1iXuVGPA7L5KsQzh0TgnY7ZofqoR+rezxAzCr7OAbHfLMJjrf31rN2nqM
XOs/CftzFXfoz7vtISqFfqOn8aBc9FqKEeO+z5fQDzG7rp0wKQ+FQrKwg0AhqmWVHu28WapLu05m
H/PM1it9KA9DkriHJnTx06xrtf58/vOXgX5lcqvSCqCh+tFYeVgfhI8eO3LhsAUnN1pSthxx03RE
fPumcFB2b7tsA1FrQyKtCHNaOpPixtQ5k+6DVxWiOlG6k7iiSuuB1mHErI1jeZjqaj5UnT3cao42
XZfjJmzWGiDt7q0o67JH3uZQOA0hkGJAbuiCHDW0uc6PyusV2K4EehQP/VpwCzj4Vv6lsXz3XRmE
W3eapZA/hxylzN9nVM37rDknTX0gWy3KH6GCltXj2BqWi1UDFhTItvpV+IGwcJF9iwehBRYy7/OA
V+D51r2+69gLRe10Sud2NejDjHKG3iXiNlDm9sp0qvATL3pbTxhLUa+1UUZ9mCToSvrlocrLN1jE
oe4f1Z7T5I/IoD/3JrmB59uyNlIS/PEFd7qG+9Wha3DwxQYmsJL3+ZBV5fO+CpaKT/APxzrpMfKo
Dkmao6fj8OkWbrXd5uVwrQXSCuBmRTE1w1wdzDhGEmaqEZ+4C/uyMzbebtcqkOBek6ktmkhvyEVd
UDnH4wukpmSjf9YmkwT3eVZKPcFFFzY/asVBgswLOZ3ZDbnD6c4GSHCHSKZW0Fl+SVT5t0FmOvdI
NYvrXQMs09RYcUN0Wt3m4OMsfZshEo51ljJ8OF/6ChBkhloI18Q3Ebw4YCLwtZq4H0xa9143tU/l
8o/c2Xp8XhkHRwK1XY4utqKiOgS9bd4ESaBjydxot+RZKxur4ut7FaX9DoW515FDT4zmoLcFRsla
7dz60zx9aYq8fmtNKY7jQZ7cpL7qbIR/VqauI6Eb5YGyybKmORR2ZXwZbJ/Nt8c0O923esjMtbKM
88ypp+ow5EMS3PG+AaEvDAI13ZhcS9e8sg46EriNOhhxNsqoAMXnGysk0ynB0/QiygmRqVrtH89P
s7XRlzDejvhLTWQjHkw/695UBubG0JpJuBznaaMpa1VIQEc0tSDr0qeK2jE/OvnsxjjaNuEnBP2L
jcVkDS0S0ttk8ocKtJPc7HsJaoUI9SJoHKtHt7K+wpfbisitNEYmsBllGiMZVrAFjqVyo/fIF3d9
jeFuNAYbc2tl6GUaWxgODS6aQYGPLeFjB8nqC52n6uumifs7hBS3ttq1eiTgz7mmuV1bU08Y50jj
YJnIa+ObJHCie4SvN9axFSTKFLYShkAVLWpbKNupd/iQImmOd8XGyrJW+jJMJ5ssFrsDPp59yi4+
5deJjqRKNY3+7XlwrJW+/H5SusW7blonORJ/rfnJnLELCYWvXZ0vfG0m/YFw3HJY5TkqTkydxunH
i6CxsBAatrhXa58vYdsYFCN0VU67+tygex0ls6dOvXp9/vvXSpdgjU2SH5PPkB8cxUEDrLCLGbMy
XEo2IL1WvgTpsBUZOWVDcQgEyuk6xlJv8I/X9g2tzEtzC5glMxqWh8A2/GPihM2jkc/jLgKILVPS
2AgGtVAsvFkrSJS+npPqhc/wxsxZ6RkhAbf02d7wfOdmifMgqnZ2Ex/7wC6/7xpYsawXJ7O+TxHC
svWSdcGAJ/9WxVZ2eKfEyN3f7KtAAm0641DjJmN6QLukvI4Sc7jlJrNFFVs5bIil104+H+eg0a1S
NaV3mupYoRmN4wqPA5eFi8VxYNjGZTqH2oOwsdPd1yAJymONAngzZxkyAxgtNHqdP8T+qOw7ywgJ
xorAQDPNAdowYP1iQtq8UvvR2JhMK8uQkGCMQAkvubWCjxyG4dj6WkbwUU+s4ufgNvtegGyZl9a3
pYWFvZEd9Irk55tGC0rnvYXsxPzx/ACsNEImpFmGGRCM0PNDoReKuHBIOJ7emWyV9VteJapmY2de
AZ7MSHPD1tedhh0zCJ30ttNTcW35RrFvJCwJ1jFeAVAFEJRNwhaza9dWP3ROYOC1Rbru+X5a2fJl
Ylo7qI7ej312EBkHccw1+rukxjhO1MiqYczpbKyua+Ox/H6CQZ4mu6yeYhScOLOyjuCM2CAwdksW
9dP5lqwNxfL7SQ1ukpp9b4xEV3PxdSrh48yLGdy+wiU8h9OYdhYGUYcCXYJLEwOSA5y4YuenS3ie
7Q6LszkrD100TRfCgRiID2688Si31jESnnE8KkOUDwig6JwWO9CAEvHW0XStcGlPdn0dIffULg6V
ymOfhpPBh6ltq7/Od/vKrJHZaC2WFiSREZFlkQiu/Eqpr3Aw0a+VdjO1bKUBMiUNuS50XvsiPfgl
69ulMBOjuzCcqXp/vglr5UsYxm3PTibXSQ/Y79bVzdRHEQ6oWhzvezSxTWlzHksT2WsUTQ+VqPEE
qCrxo3TSeWPyrI2AhNtSdwdVK6PkMAjXK1D8QlsAT3ctLXfxJWxz6bcT2NajVnLjiLJDESq4Hqac
d7Em3olbU8JtnqA45JhTcghgQl8m1WBcKfZmnsFa50i4VbohznFOWHb5bPwQRLmKclIkHhUf3cDz
02etCgm8ruajoWWNyaHp0bpNism/GuqS9Pa2+7yvBgnBqTKVvdGgoZSFboy1XJRO33QjwiBztBz8
C87XsrLPyGy0urVbO8DG94C5yXBdLUgeFL/32DEHTHQ295kVuMlstNaqSphuHCyKLgzZyoIaZ6Ag
vj/fipXRMCQwh6XRT3hrJodkHuq3emgn76Ky6N7CcdgKJ6w1QIKzVYcRB4giO0B1w1x6GkPUcA1i
f1uZumttWH4/AVw8EjpKzZqR4IDkXwmy1pWHLs07ZDiaNN1C3lo1Eq5txI2rDL3ig5PZ6V2CNvui
2+jeKXB9b86PxlpXSeC2UOUnNylgaW0Vnrm6tJm+xJlKcvD58tfmrATvZb+3+6RJDqJqPF3FTw82
6AdhVt64mFSdr2StnySAj2UKgbgWrFDL1aczJv2Os7z+zqond98WZEgIh9DQBclcpYfIrtGCrlHz
PWgCvbbzLVgm/yuBSZmS5vJwgsMwl7clD7W6iUa10lAttK10ONp9Hnf3mWs22nUYadjBbIzNSrf9
SVCrh7yraqbXQJxYjdrwtkOXFAvpKd44sq61SwK721a+it06W1+wMMkVjBy4SH6fOuKgIkLksk+q
5vF8H65MZV1CPaJ309z3NdQiF3m9YSBEMzhKvjFCa521/H4C+dBteViJiYn5ruljmwUjh9dtB7MC
iKj7GiDBffYRmY4UhAoxAxS3yIMiZVc4W1zmte6RkN66bicanzVL6Kg+XSbEVpMrHWn/4Wrf50tQ
HxXDiXJOZYdA5RRSI4F0lZXI/Z0vfa3/JYyHMWYysMqTA8nUAYJRaXtPMAj1T8Xd4nat9ZCMcddg
v0tjQOiPGZbmOd5rF22az+/ON2GlfJmdpnSm4urBlB6ISCLuWyBMElzbUZcOG4vUymKryU/ZWoEn
V1enBx0f2cuMFQX3qJS3oX5oEVyDRLivIRKq66pKHBvHt4MaosBeibK7KTUj2Sh9ZaT/oKdNc1kG
bcFIz7RCDClyHiRXXqeEuPYh7Q+OWh1Ubme0nAgNLkFFmeRwmEkI3tc9y/ifLBVlOrh/L3q4eBKn
JD/hum+qrSjA2iyScDwio6rhKMG3t3X1N4NSQ5h+X1hMk0AcOkUPrVtnv9bb+d0knFB/QIAr0fcF
9TQJxkqXll2P+PNBHUiiuYwMhdOlmyrqFgNhZceR6Wm56pgisPyYtd988AWP4J1v/uA+/V6PWFDr
YivLf2UcZCaa3RlW3QdVdKhKHklgOKEIO/jOxrlspRkyE63tzMGq+mXjrDEo1giHqUr+aCb+s2V3
7xV18+ltZc2Q+WaWWgXq2JfJoSDvERtBK/TrS7PBgOICSYHyi6KYvbg7D4wVZC8qnKfAaLsZvoaw
ooOTwKyjLlLunLru37VI3+ybwKq0T+darNfoMnM09+v+shmJwyls1hvQXmEI2jL/zGiKNmZrY3qh
t3gzhRWHQTbq9FOFLuGboFXCxcuvQ1G+ML+jf5vex9hK3p7vv7UpJ0G/bjmDBAk77BQ0+AKpnA26
GY/n86WvjY4EfddPTKtzqvjQkedsPIuwQQVRHVBWuu7D0NQ/na9mrRHSCjD7RtqiLUA1TYuoZ1Pj
4pmhin++9LXpLO3hStHPYRXhr1Ok6YfEcsUlsdl3vyK+oVHsmmOozf4+j0MYyGmtQm8VhhrcE/JS
3pTaZh74600QMiFtjnJn6Ms8Ouh6290UtjNc+SYPvE3OI0uvYmlyvqteH28h885c3jzKMNTCg9mS
SNponGMni+B7aST7TjxCVkfLy3RqMWdVvG5evLqzWNwPmjVvDMNaAySoayLSiIXlitfEsDmQrBVv
ubgO12PaR7u4TsJdJvHJVl4rOtazbR0enLbRST9z4mvdybqN0tcaIOM56dG3Dkty2DKUxaupGghc
m/ZF72yKxy1T8s+LpXBlUONeHceKEx4a+n28KDBru8DRRNz4Tvzdj9zpXTFpw/VUwRFTke3aGJrX
QS5cCeRYWil9lgch9CcqJC0zvnSnnem9wpVAbriR0Gv0zA5InMJvy/VPrYL5wXlYrHy6TEAr3UQb
AF7Azltxx+Dt3avDZl+85ZdU4emEsgM3G9spVTy9Jz/P9zmd2z4kvfPfvjKhZNYZ6gJdjl2I4iX6
VLzDWzu6boyouDF4BdioYq17pD0cfjfmF5aieJnLPYw7ZI/2+ZRsdP7rz8xCZpjlZIo0meUqHiZH
KNTi59qEmI4Ng/mkxMpzECAF33FuPN9da21Zfj9BN67sKDHjLOLxnoA4oUmc24uC0Up29pWE7zEf
efC3B8XzKww7C6o7lmGMD8S+z5ewHYfYcBsho105OdpGY67g95J/21e4hOAwyBXXUGzf831Fu0L/
JL6LA2Xfg4twJAS704DaejfBKiOTHu3MMKivyjlyrX1d8wehzNKURm10xQvsgdwGbDPHN5AWgn1k
ESGzybROadVkTlwvauvyJ0aS7mWkdOrHXX0vC6LFHd4wqAM7XmVNwX0wjY5XBkW/b1bK3LFQaQU0
6sn1qlb3b5sZkxO38/NdZ1RUV3/HlOHnjY1Niu85SWDUmG1XUXwdOmgv7QoPCFsCbY1AUd4PfH5X
kR43Vd1d1tqPY15ZO/tHQm1ZBMNgkFjmVUFL7lfkT6GC2nOGC8m+4ZVwm5eFHoRT7nrNxIssRlr+
Ldote/tHAu6YE3hTGtP3MjxU+pusCHTnrijqKMUhxk3aXRnCwpYQPAu8aBujwYQ8NewnXSMUjgrJ
8HS+i16//mKn/PssaqcBAXIYjp6jOW8cwRkiU5u/Kr3FeDT4ioP81iF4mTWvnI9kTlmKt2wz5LPj
4dhDPkFjcfIa6nqLo7NylpdJZYqwQwV9JccTdoYif1d7TercBa6tXahh4O6bUDK3DOYX6ghm6XhF
oqrXhYJLFtfCnduMLCgemhH+tENH6QiLD9cBL1zNJfon0/vzY702BBKg7XTGtFDVHU8PSXvD4b7A
extfxPOlr9zYMfn4fSqVYTu4GErYXk46ap/Fj6RufyCDsL6cnDi76Jq4uBC1mz/yMPwZDfGNWMda
qySQ231d1ikeQ16hW6RDdWlhpheotm++Bq9VIOE8T6K2rP2OCtLYJbGnaY/atJUivIY/Cd1lO9cj
AqWWJ7IUUp8g07MJ8+RnkJoExgNMvsgzMTe2u5VTq8wzG/Usbo2IyhD+nK5h2Pi3bo7IXUmi2tX5
WbBWhRQZNxYhI7IhbG/SAjx9EBALPzk9TmcXCEH4+wK/QuaahYUQo6Poltck3KizgJeJMaq3RI1W
xkSmmeW4emPVKCwPf+bqFh+k7u0UEXXoMg3HQaUL7m00QTe28ZWFy5K28VLVtCzMSttLGushS7Sj
b1co+ZTDR1aXrevKyhS2lt9Pzt8on6GsPCnCG5SBt3nfcBvjUkPJeyPMv9YICfpKO8QiLQ3hqVhP
XyW+Pl+oGrYiQZthBe8qW8SMtXZIWM8JnGlmllkevA/zO3JKimemeTRdnp+8a82QkF67mEjm2L94
0dhal7qSGJhN1J6KMsdtqxQb56q1RsiQL32edSJX96bKKq4Ejm0XjTsZG6WvtEFmofWYdOt+My+l
83wKPTb9XgVdc9BazBewYk6fzvfVCtBlKlpo8uBl6YHlVREigZlFzCHSo+hG65C4Ol/FSkfJ6miz
VdtB0Ya61w3E56qQg6cN9+NqX+lLB55gghQrpG+sgNJz/OySKMLMES73xlRa+3YJ1m496PEY9KYX
ZFCh1NbnP+rUuT7/7WuDvNR68u21kqYqeeUaATnyLpzCrz8HOAs96g7WcynB2Jvz9ay1QsK11WdN
VmDy6+k6ep9+MqRXcbd5mlqbQhKaXTvMB6WadM8eW9LnKuu+0wXWfoPYmkFrNUiAVkJ8fzMsnDjd
GtX7hpf4vxIfp1AlsHfOIgnMeY8bX152uif0rLgbunq8wJR7n0KJkIlorj5rVQZt9e/bbxA55SXX
o+ag6mW+sV6sdNEfHDR1Fm3QOKpHYHJW35m9H4y4KLHS4riJTcJfu2aSTEazSJtzGpFP3oQ3401U
hsWdne+9XBgSlvE5Q7iyZZzxAVSvdJeHYKvZvMevoE2WRoPtMjokgapepOTZTadymEnU8Fg1fvng
dlsnwbWBkDAd9xUPKEk7ec5y6eIt9as/Wx9yDID3TVVDAnOYZtGQVMrMfX7KPzsjprd+rQRf9g2w
DOa8sBPHGSePiI2ALh+OLufKdqceiZAV0WIUsUThzMxTcs1ybI4Z42DcmePBc9LvK6oVaJlAYG8i
QmlzTJ24J7mXvU3QZt+GIBPPNKTDSZQLVU81lTa+arBMSe+U0R22YqAr80cmmRm6GdqN5s5ek5F3
6edVfJk0PNJoS5Ln+TH+RR545RKvLyfmk32nzbCbM2odm7UlrdceeRzPgia+VFo/uNOL0sdcvp0f
VXUuPyE+iom6jkR0Muw9ocnUM01rFL1ybRo5CPNjN5qfqiipL4tRS6+HeXNRXEG8vvTxSTtH1Qjc
JAOLeu58EAVGejgMvCdRdjGz3fn+oUuAz1tLhL6P/DEmleF03ZUaVpFOVWLRd3641maEBHi7LfDS
rSPVcxyR3g1m6N74sL3vELQLNg7+y7e+NiEk1Lc1YZy4MWcPQt08XuqRWnYPqWtkWyedtQqkHdw1
jQFNo2b2JjMsbrsRVRXurv7GkrjWQxLqSywN22hkCPygEdd6jFxLUXfFxzxP8w3MrDRA5qJhmoWe
olrOHsk47uVkQjAR+aY0wVrp8nXb6UyHE8jsVaJ1yL3led/QN6+NKzD4QyCtR6Cn7NXRi4R2jDLh
XJEX8pyh02FgNXR9fpauNUHauy27sJzWT0dvCknKwYLRuU3dnZI52JD9juS+b0dof8bodVHTfhWa
Wz4oWNvenP/2lfkji6T1TekkTeAMXqNGOF2K/BFneeMiaiBAna9hrXckDBuBJjLcAtmXFoHFLuAJ
lgDz1h1oJdIhk9BSw/edKmXXw/LxZ5b270lpeSoq8ykc+rs+zPaCQEJx3gYW8uLj6AkFPs3kpv51
nJvpRghlrY8kFPdNZGtu24xeZtpzfxVWfuPFZLRuha5XRlkmoI2hEqkoQXZEGKPwjqzl9rrCi/ce
JsqW/8tKE2QWWpmNcE66quXkjYBJlsFCGZtyS+plZZhl6tmsubUfjmrjFYQyuaZzVxdDMN5iA+rc
impKP40VNOvzM3attyQ8j2nVq1bYNl6mxt+TOCs/9KHaXrWav/XwsrIsycyzEmF2Eh2M2us6wydR
I00vupZtuXC4ffGmtPVGvjYoy+8np4ASyTZ7sTrzEo18rKDyw8tc2SmdKmQFNNw6jGDuzcZrA+Xe
yPOvMbof54dg7cOlXdkiQ8mtcooOjCB+wxubcVWoxT5ynJCFzlqeKAw1rGvP1HMyrpuovTB8VD72
fbsEZvwoq1aByseSmuVXTTR3+O7uTFjCsPL3IUWbVp1IMKi8Sg/H2yRTy08QzJKPe77dkgllY5Hn
A6KflRdYXVJdiLQmc1gjkXiLm//6zLdkJlnsZm7pF37piamN74bYhnVnY+sTjaa4GaA1bexrr08g
4kVSN5WRaRnk2nmOjeqJ2eCziTny3tKXleMUV1lW42FhFJ5fg9/MIqCe+OPL+TFY6yIJtJrBs3VR
j6nnG7H2gPfffFv4rXojjNlFhA0onK/n9WXOcqWNOU5i0us0NfXsSgmvSVk5Goox4TA+7wKx9Qeh
LJi5O9Vd6sE1E8aFWoYo/FulwSXhfAte3xUsmTrW92mflcWUe1FtlvDb53aRYMxvMdQwbjN1vBj1
zWehtQklobp20HivxExjEu6ljY9UQ5ogK3K+JStjITPJZr+1czytS0/35+gtKg3TddZy0QnDTbmb
lQbIemZtilNKMceFF/1fzq5sSU5c234RESAkIV4hM6tyKJfLs/1CeOgWEqMAIeDr70qfFzfdVN7I
hz7R4dOGRNKWtvZew4K6kgL5dLeQOzUy4JH7z4goOwXKflZUT9wAYGTMVQKTgHNz3/CsollTiCtC
WK96KiiMAxwL5EegjLBre+MtHa6t4VmHtE/7phRZha6DiN9Dzmr4m7WsszeW6tYEX1/7x45Rc9IK
O4rmCXbe8/4qkOUm2qbQjvz2+hBt/f5VNOeOOeplqn2SAVDAgHACAAwa4o0Edevnr87jnPXc5JEp
n2heuDwtupnIHWkX0j6CkOjd+Q2rJDvwxwJe5bR8wi2BBcksSBsnYTxG7+4bo1UMDyXsAuKIlE8+
a5vD7ww4Nzdz1I0ZWAPJAp33sesH7EYOKlUoHBXDMYvEvSf/GkiWe02DOstYP/3mdDdiyOFPWN/K
iTb20jWQrHZx5rdurp5+C2G5Evkip2DDVPaNn7X5g67vk85ma1AZfN27GZYT9RNFByuBxwU5YEtt
Du0V4XrXRK+RZSN0RTWvJuwXhb5WFbIC5LNyLocP9z1/Fc3wki85cMXl0wyppmNB4fk7+/MtYtVG
sEWrUI5Z7ypBy+IJagrQVCuguwzuiDwugb7VJ95aq6t41kZFle+ceqKyJzJxUeSyNBL5neLOEKJf
7XdztOR+2asn2aF7aMdB7eATGd13HqwRZTk8l/tgXNRTVXjxWxeC7Q6DTvYUBW3+ctcUr2FlbVTE
bC5C+VRZ66XkqsY4ujsv/GyNJWOl4V4bKDxdm+WlX7TYK2Qzu9d/+0YGuYaSoSZrtAqIdxHM+0Ty
OXgoCJxqZG0PHbvvisbWSDIYwSsaSnwCfLzzh2IYcDBXNbmBGdyIgTWSDNwDqwMvl0+wCwJtSXp2
eYs2nzckWeTfRx+Fd8Q/F2ng+ghOLqN38Zp4SFgxQjvMH/s091Evf30qNrbVNaSsE30M3tzkXXo4
XAJJUsf0owLU4OhQ+PzIAZY8ec2d6jpsrVTW+gvYDZP2Lh17B/hP/b5bePfh9S/Z2DLWOmU5LiWA
pmcSWtC5Pvc45D7X43QTfLc1UKuzWfc1PC0jL75QBRajBeOBg70IuHd/PeV0Urr7KFkoX/9z1vVS
dnHmau9ijINcv7Hz+Nbz4uU+kXa2FinTKiudqjS+BAydwzTRJQmGPNi/Pg0bgbEGjmm4u44oL3gX
2QbxpZ/A8TK0lvshKviNlsjG9rFGj8Xt3P5v+8AkQ18CdbAQCsHVgDgs9c1W3MZ6WsPGvFpXA61E
dpH2igAh6H95du5vZABbw7QKbVaBVGmnWFxA2wC5cx5GH4i+uQjYS9kXaFa9PhtbH7E6qr0hrF0U
FtmFdMXwiVQgSY0uvwXW3fqI1Snd0UIH8LT3LjnLZ9YlQd/ByUCj0Np/aE073Mr9tt6zOqzHcClz
oNKyC7I9ua9Q2NhZ27I0WCCPct9ArcIbRpdjbHGzuvgMItfuylpzC6QGXn/6xgesIWM1YVkGJYns
khEAA/wisA+8KhDckNBXN3hqW+9YNaogfYoLbm4R1rUIH6wmYlct0BpYMlhqv/4ZG4G3houNcGTB
lY2LC5nG93xCedhk3U5YdoRo160W+NZ3rO7SiwuRugLGfvGi+jJIESR90dDElaHZv/4Z1xH5d0uV
0eub/7jrhgsfhSJDdik1jXfoC5BdExF2VlHT7WdvHo8TNNWPEAq7QY7ciMK1qFkUdC4LKUEUhsBq
Oxa6/RDX5vD652w9fRXjowJ1201jdoFL28l1mU66KX//+rO3JmMV4Yse806UGKpCys/hsjyyqX4s
lvrt64/f+unrwF6CscmaLr7gBsSPlmG5RhBWujEwWz9+FdPA1ineKgUqLUTljv44HuZQZ/u7T+o1
eCxQ1cQrXfGL1E1xIL5CY7K90z6ArXFjHuWdZjMTFxrrpdpnYmbqLYzgIfx91+ivEWMaIsFlgY7e
xW/GPCEKIcwGVPbue/oqjlnUD7JgI7tUkfqltOF7SFjdkhPbWDhrwBjUbYNWyIxdemjEkEcyD4Kk
KA+U6r7zOby++I89gkU1rOqZCy8QsRJ7WWbywa8qL/l/QD+vA/Ef29AaLTYtGY25kuFlLnGNNn38
VjSoil2ZQTntbgg2bg3UKoBDKGOyvlDL5XdZmAPDv+8EKpP3zfEqfoNpHoUHQ/dLT/zsmdthPmTU
3qfdztaIsWXJW+NDueOS5ap5UAugF30e3ScixdZwsa5peN9Dk/wCjHgtE160UQ8/wvpOEQq2hosN
2kHM0O+nCwExa6dgBXIQbesOtQIu8PXx39jh1mgxXNC1zoZguviOM+/ZNHLoT27glpzLEWSQG6/Z
WKn/woQ1QdPAxNldgPXlx98ukVwbe4H9AOicPpCmr3/OxmJdg8JUKYgbJn+6VG3ME2LNclxQXbrx
9A1sHVvDwQLuT0EM0vrlysi+3t6oLkDVQKL/2zrF9Oapbcb3V0OIMqjAp7mJPN36sNURHRHSs055
3UWO7NxrpH9j4cyN79p6+CrEa25ZDepXfwE2aUzNuIhzLG76LW0tsVWIY09tHRiS5pL5TXWgC0yd
ecf5YVmGWwDprQ9YndP50EJ5fVHdhfuQxcr61kvHUd9yDdt4+hoeFkMwM1JN2V4otqfPzQIVHRoP
96kps7VOWaskp0Ml24sf1XUKLb0h/e2z/HpAbAz+Gh6GPSpygzfV/9sBXVfMqeiL+ZjPermRBGzU
NdYSZfmE/qSAUdhl7sY4eOi7SZ3Av5Sg+BFYVJsPE3opgI1RuOPcqu5ufdb1z/84XCd0NryhYvXF
ZuDGWYXcj+TIzCY2yvvOvTVubLDoWFLoz1xsMDiWwhWneWzi+qbewtYnrCIaTlqWZ5aYi5WDS37f
F2EyHCH1Fr9en/utdbsKa08FFv1QfEFBl0buZ2Sz+TFYFt7s73vBKrJjAB3U4uLyQpo62/MxhFpL
0U037jwbZ8ZavKxbtKrolNc4Xkt5Zpb52GSnsT7MAoRIlSwR5JI/v/4lG2t4DR8Lbc1lB/Lt2arg
gXfYumUOhL+04Tnqp49RebOAuTHtaxRZaLyxluM8n8lQgpSVycKcDKRHq2SKl/vcItgaTIZ77wIF
BjefVZ5X6oF7E2TgI6iSz7vXx2tjbtbiZYs/5tnE2vksmed2/oIifMG+kcA8jRxn0+sv2Vi/awwZ
iu5Vl5NhPjvlll9+Gf1a4A17y19rayKub/1jC2EA5mjImmMiTNC/oR7KKIyCxrP4NblR7dh6xb9C
fCa6KTt8AMe9hcv2WsrkMzmA23Sfhw3zV0EeQDCHFh5mwq+bn7AAXp6mKr9lB7k1A6sAZyyIdANa
x7lnhf/oR7hcRMXNetPW01endjBGwQDUJjv/9rpw/fzdH+Zb2J//fjhdo8jgKzOCQ8PImfqw46W8
hsQ5rX6+vjL/e2LpGkSWe1MnxpaQM65Dvyj3i9QPUMFHbJe719+w9fOvG9Ufq7Nrc8iOm2Y6u7z8
QNW1C4GiXPD99adv/f5rWP/x9LYKGg5MFwZnCrId4Xr4RkuYvuSTvaVs9987BI2vr/7jFd6VykRa
KM38xrPaDJ1RWTf5SzFHvwYPznyvf8nWOF3//I/XzBbQOqvNfJ4rJPzSTS6Ja6hPvv70rXFaBfBA
TEuiLA/PPeXlAzHh58ICnYZe/n0Ox3SNIOtaZJOAgQbnZor4D8dm+jGiLbkrh6Fr+NgUtyavTRic
4dOevxgPpEeThf2dT1/Fb6SQQ0LBdDpT4n0qWrjhReGd5qn0X3gxqCVXFbXuzGeffAaUGAZgpgDz
O319ajfW5xos1jl4SLrZG85Q2L3AQC7bq6rie8fDc4lU//WXbKzONWaM2a6fYDIynKEqOn/uFVPv
6/Em9WPr6asoRtW5QCU678+WLfW+H/0lKYvu1srcWPtr9bFB4m5r4qU79yWZFySocPJpsKOeJe9v
mQVtfcEqerugmJSDMegZypdDlsDDcSiSITP0133jv4rfcqS4GJq+O/Msj5tDAUFMmw4DxdXk9Rds
DdLq9J1ADoTfqCanzAMKx1btJQO9ew/CzJ0raHUCU+HZgBLbnBc0ZVLnabVfclrfuPhv/fxVBA+a
yyhSsoAYD6NfirgoDhxyyjstc33jdrjxijVmrKyqVlRTt5w4k/Sdklc3S9zPj1MAM7PXJ2EjlNew
MZg0BZHEPecMkVuSGuq681wjp5Nx345JHN8UwNx60epQLmuYw0/EC06mL9VBRvJxsfEj1iygFTa/
b82uwWOtWiSr3XDVzw38Q9ZoiDZ75j5TQrrGjUGaQ7WeLpZThcTUHCxI01AUJIu9z9CS/kuRDBJ2
ceQsOfV0jkwyl6Cn8/ymhcbGjrFGjk0wW44H1pVnGlTyYKOh3mP471PKo9EqnD0UQQNqo/qsgF+x
YS1TCHfeyBm3fvkqkjs4LcfVPJETAa4XsDrlvYP15H0KS/RfeLFBw9dee81ZoNSdQmozeN9O0Z0n
/RoqpqH7KVls6zPwc+GJCiKOXaHYjV1oY2TWUDEtI8XjssLTO4HOfDKDfh0UCZSibjU4NzahNVyM
VQIohqZpzsQfMy+p6kw0dSJKZwqYNud8Wm6ko1svWh3JsH/sQ5/0zVn1izz6sC9NSHV1kRmn+3Af
dI0b86AbzFQ26XOrYjccR408+4X4c5P/hJTtHN3Ij7a+5DpZfyTWpc95DfWx8lw4NGZ8U7V7SHmr
HQ+43r++b2+9YnU6T2MfebD0mU4i7qIiLZoQaUbWlO9oUc234Glbi2sV0lhcQWSLip0aGbudZWCi
M2iP3jj//7tuRP8FGZtFzNFuoyc64vYdzBImteOLEuE3cBAuLLpTZwdXyn9OR9tWouXd4p2koeW+
yqFGDqkXduME3ZiJNWAsl7CPozoQJ24oWO5IYwyqtbtcmFt66htH5xoyNoy0BJWB4A0dlHx6L3+G
e2mdZKKwSZx3d+G66L+gY2YMedUv4pSR4Nm10SXrwS6xEzRxgqW+EeMbK2oNHltChXo60r0TdXoW
0FXKIKyVwg9niO9jg9A1cqxUVcm6NuInOQJL5AsIGfZxQd50GrzWu4JvLTfGqN/0RC/81EyALwMs
bQ5VO/RvOj+LX15/hcDa/Hd7Gmy0f67ZLteM1qSMThUVo36fVTDyaQIb9I/9aPMPDSQyT1Xb9Q8Q
ZG74x9dfurWUV/E+hTlHyzpGghMy2PJmvtEF8D8lEn891BA8ue81q9N8FFMsRVWwE8+ce5cVIXhB
OaCukOm7VT3cGr5VyOeBb7WGjN6JcirNByFg283SNqxF8ygH0ka7ZWii91VTL290FffxXaQ2uoaa
ZQXLXZCX/BS70VygdhgmIJmJt3cN3FqTbCj10hTXp3MfEljUsHd6mvw9wNW3ijYbe/IaY5aXGaVe
4y2nBr3a1BiwL+yyPKu61ikIk8OubACzef1rNvaCtVdmEIOzVbiKn/p+zB9476Bea+lf9z38usT/
OIKhOKINIwZDBd+A6EgEECXHMajbbvf6CzZiZY0qQ2m3X3iM+0w1sW/VVULlt8NtLeMbFaKtF6x2
gMhcbTTCODgReOYMvk/TMDZ/h/GddpyUrqK9G8I4KhoRnHzoZn4pKNTbFtbcWT6jqyBfWB2zzAAT
hzYU9ATsyE95EfY/Xh/9jSORruK7RCZaodRHT5A7yxNIFrSJKREFXu3zBIJit0yfN9boGmNWL7oT
UGihpzlCftJLlz0Pk7KfX/+KjWhbY8xy3kQVdKnpydTtGRqJ330Pmu5iCU9MNZ/gNHor7936jOsP
+CMa2rLMY9PUGK6K9ycaWi+ps/aWwsnGZKzVySbXxbBx7+ip19mvLA+WtHH2y9zN8742t8Jh6xNW
AT0GQ+eQSMOKiXEfMirwIeCluCU2vhFsa8BZJ2Rv67yhp8YCjOc79C9pDCHAsUWL5fXJ3vqAdTwP
s+cPtaUnAie1KaViiC+5WKb7JDZouApnBjBS3tSYBVpG7iOBsW6xK0VU9LvXf//WLK8C2suqsbXN
FJ4yQ8I4dSooLyLr80SZfHmCwnl1i58XMnIdlP9If9bgs7L19ewvhY/5kDkQwWLobNLPEzA8vl6K
JCz6+qR9GE3inyCNnJvnlI8o9UxQuwTEJNY8qfjEXziE448tn+2vKgYhG/gc9WbMoDCDFi8/TUGd
f80Gb3wLbfahTBo3CbkvZ9n+bVRoqyM3tv2b6qqUu2JuuyhVlgzREVCp8isMSMt3qp/MlGZubAAS
Vbx+yGAadKig8PPdNxzmV7KWdEzQzPTeS+KNJqE1DJ/8ydivkL6G54KaokcmIbVCQu19zuZm+i4J
8VB3XcZjDbJFm6jJRo9xA3fphArbXSq4TbhDtUgxJm7UcI6lCkqiB/jFcZeQ2cIFDbR68gi9PYN7
Z1wOQ9qoeXypC8Cf1dj6WeK0Kn5mdnbvoqvtgJGy/abA7wfa+Ko0SKj8FALd/NkHEnNvfUNB8Igy
+jGj2hwC45UkKfgwH20gw3MdAlGlmOMXKAsvQ0KmAtVvABTVjvadV6XSq5cFVoiQ+5NgFz76DQkK
eCpFbEhEMJNlL6Pa7Bp4K4C97aspbRsoqswzC9/BWrRPRrTM1QOut/XOtFT/8MkIBZy5C6fHKGbk
J0I4f6mkCfUDUtb8Eaxw/q2AvFOe2lCVz0Exkn3l2w6lTgavuCpfyCHW3lLu4wiJNFkKWyazLtGT
aQhsDttKHZrO5J9J4TX+AwSA0RvL/GD2E1pZ897Xkn1YcvAvfYaHiNbnKi3dYn81vu3fxhY2iVXE
i19jy8WxmBsO2NuIIr0P1kYaLp46CpQUgXizwYOOy/lUgRiPo36J33Oot7Zpm9NmZzL8bmH6AU7r
bTkkUzlFPwk0cGEeuyzNtwxXw5RA+fx9HobjW9Pijtg1bX8QVpAXsczlO1tmmdz5Vbu4lNQRNAsV
QCDN43VZSVCoKy/NZwutDdR732Q2FyibRrIr03HIo11twyhKTS38k44apM4EHuffmhH9mUTQgb+h
dtZPbTaQzxImrVGSzWGUnzmsbb/NfuS+zwwucImZ5PBDRoU8wBchviwDTKjAapw0fGtk9thR7aoU
98/6hzdn8qRG6/1FJst2mkIGZPEg/jHPQ+vtAgF/pgrse9i/EQDiMn8KeTLPXf5VzQMM47lucIyS
ap4PpdexnTKqSZznh8cCxGKY4I38+2+qEm4e7Z7x0KUwrkWYsQpHu9DwJSfSc9/bMnYPgJTbQ4Z7
UZl0MYFlrhna5aXq4C35sWp6D2cR3Mxf5sJfUqeFNklFYTvT00A8xaHDdJMh9F+wm4xDKgLdwvIX
2mLGjF6KuLu6NQX5uxymRjDNshA9QbvlFLViXlILYv0bOF6AShKR6rmVnX+poHf3HDrV/OBD1g9p
xJx39r3YPUNNU6aQ5Q2fgaxVl8KwfNx70F//kmGw3A6vGZ6KGh007C72Iark9BxmSM6S0YPDLYrl
gNQYAXu2Aj50TSL5BEEgI9swT11bQ1bbSJAzUJ72ziUNys/cr+GFUmTV89U85iCmqYX/1BK969t5
LtPejVDi9yIYXZVReVYyx4NMz8DnDq620EU8lW91QLovpArkE45HlF1HDEO3FM0Blj1FWgv4xIii
ntOOIfOq6HVGVSuf+2W0LrHWqZ0nFmwDkBTFKCGA39hl7M7SdO3eNZZ/FxGRacWYf5oWIOz5YOfd
nAFBGS+c2L2F6atLq1hFc8oY/gMDnY2/7eCWKFlY1ec7AqPJx8HDBnrm+ZxfaKazd9yRYEiKHh2s
JGKk/IQmClbqIFrljpmbmiBx0O6cUR+Nu0sURpPYE5QjxuPo6al/iM0CQ9uDbXw29ElXqv6JhqyR
bwpvacciBcORj8+ZmYR+nrourF9oRxfbAscAAuHFCh4WbSK7QBZH4QdTcDED/N9gHZMF4b5QQocH
TxjbJHnUeaCfD4t7yNoo1E+zrSHDJUxRxlCVorE7NV0ovhsAhn7W0AcXEOvm9tfi6iEC3DHW+n05
1VW976BKFTzWPKiDR4XDoN1l0uHZ7VIHfL+EkXck1Wjmk6KqLHZw+myDdO71MD9krEWH0vl+10DP
h3lLYprQfIJ/5/BuEWHxNPaDfVuUdM73DQLgY9RCL1yOgRiPJaxBoiSS8GdJWllFds8H/N0annZV
kgVZFCXQyg/jBIoH7bIzkFTgOx/Y9TmNao/Hf19tQllat7UL8QCoh0Pr0lf1Q9E3ZtyDR8XnXTSh
ovbiF5mu926Qpr/gGBKXsKFcHZCj8eyIYRtVwt04q13Y2yl8lgk44HROaKP8fO+RGQfD0IylhCK8
k8M+B3BQP3pNIeMH5c+ROnA4pP+S+ZSpNAynYUwhlc5tkPgxaT5aWMmeWTPj6EFuKBjQ0L0zp7JH
hmIbmvFTSSTlSaFZLhOEIhSYUA+6nkaT5vkb00EedV+UEFvZXX+yfYqrovNTC1z6c9OWjUi63llo
lo7B9EPkcAo/to1Bllj0Ud28zQg2+BGbqTxV0NL0koD2Y7tHhc6fDnXYB/RNxmEKnFY8w58jxYAD
BWQxsTH0Q5/7kBivxjiFwXxrn9w0K74LcBqXnxk+z6LFXg96b3kFsSjRLgVJq673n9upte8llCtc
ArvFMMkGPrMjB4t1SlgGFfbEKTlok0Kew9RHqIK3xWMzY20fjI2ReRWQYC1ORT8CJNMYnwSHsmpc
vkPm27UAME2EJdp64MA22M8G9OK9+W3TQt7gMC9x/hfaGPG4EwNzCxzFla0exFwjX7GQ5fwehpGc
Pi5sUuMOJ5vArcB0sjpC1lSLw+xP9RcUMA3OD993+Z7QAT87m9FUfYRNS/9d8XnJkgBtBpaohYom
WWZBxwMZNL5MMsHe+35bmr21M5RAYHBOM5QSmc0eMy2VB2fTAfXRxYs6H6uq099plfvnLKC+SCVj
VbWrBLilj6IeOv6iIVPv7YnvQdiwiWFL8QB31ClKwq4v/H2HA1kmk89D+00BNq3ORaNb++D3XYcu
tm5hVQ09JhwQIVRckJzIEmOKNBx7obuCth5Cf4R4NldKw+Yxb3uEEqCeZbJUrrxYCNOJy0T4oCHm
5KYfmTaef2wm1CsPZvD59wEnb40RNO0HEQxYAaTIMNkKzbcxQZJM7W4wHs5yX4fapkK1eto10Fb6
C3um/MVMr8aX2Rf6yg3wwiRHOt2nBqgoUFOcirpdptHhOTceCxYY6aL7izY2qg+ZoGZJqcv9MHGh
mj50E5KXF1G0WBwShIDqgesuqCG/0yGd0+0ApHIRMixK0zLIao09stSuiGDjDRFzZ1Nwwzt0ESbr
3vmKLb+W3hGe9mHNB5hkE/i0tDYHrwX9DQxHJ6OQPjQ8D5d9NS4orXYiRzLbwLsPiufgyRc7LGz8
78x88JFjgeBKijDofDimRmN+Yjmkp3ekm+WUBM2Ey1A2lWXxAvvsGVI4QY6Ex+/yGoSKjrMsBfSB
D8+cdUiHZNviLMUMsDKlpMInZ4TXbeKwQYlHAX3EJYGjMVjPo5aYKzoW+BM5N9fRH0RcJtPcB38p
xDRJejHo7zUOL7xJQUTrIEkjfzkiADHq6hov+l/teFlai/p4SI175xAR2UOu0PgHCmNEjyrrA5HM
KiteMuv8ci9p2+pjI3zxFCD4ioNXxPyvBk26D6hul3bHi9igyA4bszlBlCCPNZRgjJyr5S+kt9Bd
b2tfXT1a52ovLeh0L4sOjIakLrwEgBz1jJ9m0Yy/X5GoVk+KUoSmohZPmedo8hNsl/2S6GuDtkGL
WSYq5N1fs27qL52osds62RU/y8lF7c6XFI09IS3dG1ctT9VksK/B6AbjOrSx0AeSOcz8gB3BIAkf
EEkKMQ5eDRNLe+hhJXSGXXhWPDVj5f5CkjV8koI0IPRmV8Aiwkp6SWS0b1IHjCHugBbojJdwyJsf
pvNs96b1BnCYlakQZb5oyZgshdTvVWGRaBHcY75j3huXwOvDT3ANLo9zNRG9L6NwNKdiBKXr0ZKR
ZLvRGcpTQhp0DmnQUvpAQ78/XJm/hx4JJmJWUNwWHCcH6NDj/oCyMwAK1hGrd3JQuB3ztmdVUoW4
Jad+EeETODrFfTprxN3OZxCWTlAqtVXiajbgekpmpVNkDNDe6QvMDFpNHm93EkeSxjWrRKJWDSb6
CE8f/aMPvOIvWH9k9ZmpGuUHiiSSPdIJf+fjPGvzFaoc2L96v9bhfljyIUykD2uBR0kmRGMzFsgS
fbc05UkuFQy6eJX1n+Ddfg2ryQN/scpEmUFwSAPCMPaQwfSH37M2ROgX8lgOT0gSWfDGBygzSsBr
aX7IQvblDrK+eDMNc7zNgM6UHSG76H3jMPf4DtiveCqmPPya4Xr7vch9mu9YEEZ/YZmRGrteiZuu
WHIcxhXsxssENz0sNZFdr/M457p5r2dYNO2VDpYoLYO+rX5SWEFW6Vwb3N5Uiyz0xTWt/tJXZv6M
nYnLlIQdTks7L4CoomqiNSzFu2scoZpid8A8h19dCN3/BObgWETI2CH6LzRF4FtTLiSRlU9hb4S6
dgmZ+wUkrbCcEFoKUpgfIZ8AEQBQJHCIwYGseaYe0GIPSNmHT7MO8H7blMCMdZ0n3jQiR7haoXP+
mNf99W0a3N1kRt2ifM7DCh8BQZdMQGp9pMEemtV4P4HBe/hCYhtd7QXHJj4yuKl+FvU01OmSNwtO
y1J07ed4UDDigccbf8l0QQGBmzqEWZVxUx5gDokLbcxsvFvCK4Ac/BoJRUNchZIm7gqbFmgDvZOB
j/0o80JN95BsEgP4gqbDLdD6lUwgO4mVDQIwYttmug+SLPfxJ8rNOM6iUGBKXRRhjqJGyvEoMq2n
1LqFdgfhos6e7Zy7L2Sp6C/VjfSXP3jkazWFw3OOUBxRPphI/6gH2CN8yEA8rlHVQPsqwS6Jf6+y
6xXF0ooUjzBosheUQjGTzkdukCjGo5+5E/6HLh6v+3iHTWpHGEWIcJ4p3D6LHhmEdFH+mUuNwwWp
wlTscI/ADld4fbvXIZqJEJcl5n046kwlBQXILIHdHxaiMVFPYNQ1xh0cHlvsd7AQyqcEKN7sWbqu
oTvi5XTZyTIu+kMXhcuEWyfPxLOizh93FR/RJU16QGx+BOBShy9L12M761EQ6i4FE85+LMAhUTjO
IZTpgMHJ09lm7gGTiTMhhCwnjQsEcosLfA/xFBiWez6Om9lb/A8iHzB13Gbhu6qH01Ak/O6LNXCU
1RkWX+9n1V/Q+lI70lBywH/X7fo+/yYq+KW4pRb7DHnPAUI8OThWVjz0dKxPuC7Ve1FO5VdLG34M
eya+cAVqucrxYAy5e6ASYvy5DItTO5roa09t/uJAdwFoKyheaN0336oOPc0xAPtlREVkB7ufdo/t
EUec8+qHDkzyY5935hF7bfgwlDPguUr08yGPB5Iugx6OUYmNg/Ueexh61DGKhocpPH/NgVe4QLMa
/0fGITGGMz1+L1ulzyqmKFnAsWhPIqQ/1C1g99uBPWUQwXhYSI61RXGfyiqcvdIGJsfMeBq1oSE+
9TOM+RJAMuHszGFGNBcANPR+Lx680KcfC87KfRMK3CCCUh4KDzZ4uHzz00gHbNkege4irh1q1xOs
qmvm/GngyP+5hSQTUv7w1EJcZ29mlOD49bo8zig7OoXXqRDMPdoTlHFg2vu+nwOcLv/zJRBm/jkH
+GYRBRzOXoBwJFcc9g8Su+o9SFpI3hnqwqhHB9NOhTCFci0rHyQfi78hozyjEDH5+EyGv17XVy2w
qTUHYqLIO5mY8eUAJRg5wwC07BMo/2BPy0sX/TQkiktcIyaElW8HP0hpDiB47df5i9CTQxnD8m/Q
qTVfm7z2HzmKAihWgOFROTgBQqATfj81aoA95hMMZw/lRh6ioGer/yPpvJbkVLYg+kVEUEUBxSu0
HW8kjaQXQiNTeFf4r7+rz307IWnmdEOZvTNzZ+JPbXiQT/m2Re8b5/d7Wzc7McW6Oi8DNmK3Xu7L
f2+Q9kvcDZKxyYm9/05l1t6TD5t9MC+4fFETHX3ERv0aVZKTJE8xnB2DjuHgAhfdvuBHQFBdilyd
wbNai68hQna11/IpJ3P1qbfqry71n0Bgyc0sSX4fELF+ZmkFyTTL8MLcobnZN/9unbE/EK9Sft0M
OQLTAiVMu1RQ8IG4I1xcL4GrWHRujZp9mUn0xDJzK+Npmv2nsp7dY8NLeVKIuIvEl/NHaJz+/J9v
Q89KeF+CqTuqEn/KfTXRH3ULk58L6M5SYBW6MpR8kjqr0bjlavbjZdf4BHtE8/JzADdjHlyXASTx
hjme4Us5ASVGo1zGI3+4DgDjgZyvRnbFLwqB7DWvolu5tlpxBrTWB10yjIKFJcAITjfXNNucq2p3
FqUj7bepMOlLRg7nSzNyxsgQkZrt/OCjcKr2lPcLGWRD8w1XoQqQY5x+mAj76C3310utqwmIagoe
0ml0knxsDdh4sT7nbPqLqmquiJxPAXDUv5utGH9Pa97/6EirJmNu9iYAo676QgWxn+cQ3oh8F3ON
6ikPE2+jVNltz+C8zHHQxYlzyU+yIgJjkiCb+cp2XxQH/9hhZsm86a34WUDAmkYtRzJFx2ftrDvg
iLNojYsQz7lVRRNHgoU5dXIHwlc3C49Mqy+5jebrZtz2oPpyfa7abjrZrN//RJ4LLN1M249hZDa5
3CRA40gafbtEgAPGwWgZn4jlLJeVj9Zgz74FE44FACvoGcr6VHISPEmPz1xLwm/SUpjremOVABp6
0rrrdPk1E0x6KdfFvrkQG0CAtb+ch37IztbUv6eu5ngeiGnBzh5EqJbq1JmtQni3bieQGJabr4cD
eQn+fdMSUzOIGWdD1WwfZvPRhztV3x/wU9IiMasWv6xhX8VTs4U/SJEl8DFybj5XJcooVc7pIVrg
7xwDSp5zpB51xAkxuTNFjsM1G4NrMDvqS/tUNvg+lS0DfykirqPNC/o2Ax30rulPLkA97jEvwYT7
kAwmXPKL67LgfaF9fJzSqL6dclV5mgJdfm1V4/5s6s6jsaQNrgOS7/J53WLtp/I1rZsQr+axv/wX
pPBfXBE03Z+gImSurDgaRUXYYz/iXo+T+gd5Mw3X3qAADlhV/7kLI5lQp1p0FOg29M/A3NGFmNn2
bLWnT03I0dMHqMS1uPmA1yOLbbF2f7EeW9gtdc6fTfLSLkR7BgVOxaYs8rt+h5pAtrv81X60YWov
hSX77gbLipH9b7DrtVgnPYLSmse26akE8PQbvlvSyA+YE9Ag76PWTwUV6mWfy/w0j4sTp2XofjHU
HDUXKDhpvI0V+a85odRbTcuCvXfwd9lZ5HTvYExRU2YHxynnt0Uu4LhGLLxpa8yfnEhEGmZlCb/t
gpvHLzD8IvPpvu76uTyvISGcoEyMMclMgJzeZNqdM7aP/hZ8lk3uf+lxqnsCC6FPlVDJlPFcufh0
gU5zmjJEbmmwW+7LHnUHGJDKOYgke+7/r3vj/eQZ2yTt6vqkx7a2gNaItDevCq7aYx5vZFrrpHDX
A61nd6B2y+ngsrxPnKykcIOJ80Rc9W6FlC9oD07KKqsLJoH2irMDaHJ739HGvvPewKXWklq+xyTh
Mm1AjXsEoaDaav1SRwv1kWKMS51a2dpTxJ67Bh2pkQvFBuBG46o/JqfA3eGk1nNVRk54V462E5e9
3PdHp+jyq0vGELzbXr62tumeJiwgumRqqI3SbVje2tBZRVw2DkFRprjhCtJR0LG7mr/jUjmIZDF5
9IdkZwFKNwUf9W3zLZVdfzKgMsecntEpLxz/aoD63gHypv2kXQDVPIATw9sgSlKQhgJEeqJipmbH
pYMeuTq7u8+xp4NbCZU77aIeFsK/xzjQI/xpnfmBc0dEcfZRlpXot3hS7JTWF/PTZKbm6AaMs5m0
al+bAV7Oysa+pJtOg0MfQSYDggFsnUKfjb+WM9WdnSP9yNJmnH+q2TctJdoJP4/sx+Ys8rQBp//d
Z8qVmP/dvDxvMIjilCNO+GF9f3MxVqZocIOMOV5X9GyjatvreCwFJ+GoETYfJiPNFS0tBxCNWfUh
Td3fbTNjfXepYAUE0Q1HWRZO1OemCekxnaIGg/J7aoYq54ZiL2VfcJ+0bwvo+RRXLsVki8aDv75x
VE0p7swq2NejG33TVa6fHT9zT7YOlqMbcW6FhI0l1bwZAPJ0HN99ExbrZSqCdruQYR281ICYPa06
YJGhrbm9w5yphG2Rc31ISXNoD24zOsPLEhGKeZe7Hngonf1g74Wb7+HBdjcareYlczV3wKSz2CqZ
eLS+bdI2ABGXPotwBk0knWl5LikAi2c9uGSP2Kpp7vKCzFs4FMvN6O7cnLhg8V3GW/sbSa8+5UHl
Q6f32Q3jjDp6PldCNfAglPp/FZfmYz0+sz11eG13St8lapaT8Ta8HGWBoIcCJUrvbOuvD71roSNa
yHiwun2qADX3MllU43i4bsCihX3TPw/BjYzTRcC/0kXoU9G3LeVT34PxT9XILGvjma/Enxa/gZ+E
PU+yVUNsvMBgTI6oB7YOhq6s1uk8ZlTeAjqICdWIvMlaI6igH0j1aTGVF11VWI1XVofYHsp148KO
ak0EZurY9tx52n7TK1kqtRrFuR2H+dKVM7R+oKtIJn5mw+5xA3m/Cq28t22z/mEV4VgmPi7XZ51x
fTQbx9N1HyjbD0u6/8IXtDmItHBUojMqfLiSkPZWbtCWdYpyw13c4qMPmVm3qlD/hiwr3vuNaVE/
4PqzDSv8oBoumFQ6VGujMuMXTyj/vSLi5wiY3vZJg3fnt1qpNDoWWVnsR5Ktt/A8V1audyJF1kGd
C4wJtcA9UJfZazgV4zNW5RxKTq9ozKp6YPM2MtJPRBbqp15y4IUBchou2UB/RVkaPdVGQLa0Swvx
KQ11lcx4/G2EAaCre/bnxujriyZLu4tl2Nf5xRRUidOwVwfpsePRMhX+VWVqcR6nFmRgbBd7Bgg2
SUpyUAvNXLHqFh3t95tbhD+WottfSuUQNN6DxkyoP2sg36D9aSPV/vxvh+6Vye/4UDv3eYtvltty
PZXo5MQJ4xL/0uqpuatd3CKv5YipMKt+ai+936vvG7AJwgg+dC140md3y9hFrvAN1ZKgleiQs7eZ
4yVmuOFGZmum9sBkaZekOuKJ9kW03Lt6uJ2fNPg/c9r3NlHtTE8dDvzCtdnu1LhmX0otOXZ7g5lR
jfnJS2k3NHz5vPGEGbUFCOL9R3Ed1oDaxoUSjYPd1hudaxTOcTrXekzIcMg+FoL4wvteMsicbDcH
COkO4puMrJ+0e52jOhy44NLG5H9lmZV8AUn5qHOXc62dG1UkcCxmP7Z67uFBZpHfL3OUAlGO2/Rj
aVJpz/laRv/coNdQ9kVkk1TSQ5CKNb9qzdXOxcVF2nQYUZTpHhzwyMSIhgSi7bjcjKfXsFmyePAW
v70PvMHs3aGctshc0h285yKVomAHdM3x4ItdEPbf/UBFH/O1b7c8434DRK9o3YqTMR0HZC1L1T/U
vZU/tTBVHuLg4oL5tHWXuU/5XOT2SNsjtvM2u+A/wbSsv9LNDtvJIl30gJWWqnROBr/4e3RBrHUw
efz6weNaoMsbw0yZROszWVKHXsqZQeVYAvMvLI3KyWlOZ395bQuzjufIr/0vBfhGH2fpPgGiFQB/
F59PRE7p7nDke76wv+rMU98LtOrfW5OW0SHog/9IG0M1flufXrLw/lBgAPwMsKXBVP7JDQf8p+yC
1T3t/lI8yqpezHcdrNVb7eWtvbiFKH6lq9gAa/Fz+9qXrTDnuiuG6oBz0vqNHxWEHDp9H8WmpAs7
5I3Ng4vIBB3kjDBhO7QNfhIlrU9zCMZW/sT4rGkf+2V0uwfrTiu4Zj6I7nkTUMI3ihzljxrV+lQX
ULDvvamcNxfBREWWdjn+LNe2q+Nmx5Xo0M9T55JR3dkpWctyf2VCmisG8ZCzHnw4CsI8xjn9soy7
mXHJwaYDPF9OddyuW/XTzyrj3ql65IFx3gSfLTrj+cKoqS2O+dRA7nZjgVpsrXZxJxi9/sdEMC8B
Y2862VGlzXZJIQinZNNe+Htyl/wBCbSDdQpeojrOBcF3n/7ozzR3HpyX7Mvaee4cQd+Zklz8oVl6
5UmFTZQlKjXRfNwrREBJ3m3Rt55iBx2HKpf1jAQEeZfrrUN6R0wqJaQa8yXxwYe2pPSByw4AyKB2
JByG8GfG0pEuMFb5y4RHqn7Q9cJSagkJUYnknZIFs0zzfsZT1ZO0Rh0LqvZLUx1D6d1Ebjab8+Mc
RB0QqVbt70wyVRcj9Sp/lvlInTj6/XbajciG1xYOIkAGl900TQtQ2Js7WB+5y6Cil6DL8uHE8hAA
KIrZPIQVO4SVSVeJIK2b5RMOhEpd2mmrkJWMLlV3Gq79Q5gOglOGU3W7ABf+t08GHGZTJHHXYF3q
4gSFPt1LeDAqCO738jggn/OPbn/jEvN1C7IjhRlYvSqgz45FMewGFksP3xdEcHuCqbbx7xo1sDno
YoNf28hNQvnHE/oQmLywbqxd1cFmEv2U6h0mg2DuuFaCKcrSMybBa3f9f1HEHr4R0Wr15IELAIoW
+xsbR4PM3nqmFNPEUQVYFQxZ/Sy7eSlQgISUmL5oh/KYbzdkHUqTissVe9B8E8o4HzqTffEmItcE
oA9TuT+0a+nX7+nQ8BahgqEN3MCg2qxzMw/8Sbrfq0aN8pS5EUfUAkATnWilwLmXUaI6Sj3P0e/p
BgF9MTn40tUTWbs8eESKUi2AQuH6mRYyxHd65yTiGC6m9bkux7B9sWHl6yu6vqq5M97NdEq5S8P9
UdKP1HPM8Up5XCtkbOfenduHxYr0V+WSx3WxAxq442KCvH13jccuQtk5PtuidqbrlLfOWzvPHDTt
xO0Lmt3T4pV+SABgLPGGqs4q8/MnorIzBANtxieAnEINIGmK3LMzScChNVJ2+w5+vLWvaXVjwRQZ
22ts6SfUGTovcykM7Nq+Tk0k3jVr/DVdEA+c+ojlcVTdQvtIIOMgr6hFWQGp5pu9FqlHMUBQ5gdc
3F5dGpPdmjQKmX/77qJcS920zOJVU1UedIRzYKwyrofYyCDUP1SQQZdWW6i9r9HseH5cjmZNk6ny
yyDGghCFbTuNwk+R3ajK/SaN9ux6lLLq72Q/aRdyHBZOPcIIwxBI6bB+pCfpq0jYoHdEpz/13a98
TNP0gJlhhUxq3xxqdmzz1BYcMpIT26Nu9+6JfgmJR5m6ZfsOVe5VzyhZZ+synpsv81mp2xObIImu
tizhLPJ+i+pjXd+0FnHuup53nUKoexFBQOspx8I1bFI2rm6oS441l689luG0TZB7XPTL0ViaIO7a
nVPnW+kPEF8q1HX+om9ZWKhTaYqOgaMDJpyJrUTmdJMd1hDXmGt0XBpQHXX3L+1mzx56QF04lWUb
wj8bYQXrGY1jOnz2zY0zSvkZeyiHHWYS10UrDk05TT9VPyLy7ESoyXvYxvaXJEFvi40dy+2h0pUh
CK3d1R+nyMDwQPMou+owLVecw9bVvkl6T31ostDvjszMUmIvJFQXL2XfN+W13z2kcLMDO/1XGKdC
aoV/yt3NyXXYY89LKfCiaFn0MfPmUtRQ/a6ikYr0xmWfUrIE2+J4d5DPc0+XNVThGQyTz7CHdRck
6ZZNKqlbxEgvLVwUjGFPm1gOJR92qxf7VVqdluDYvXSPJQXZfLTSZbtt1U6/DYU52oMNAfHuh2Jk
Xdqghhz1wYvlMzV15cYrXSTo6jLsT10a8sWdHR+MhM1Y/pwW8Irjgh9qHYulWcXBeJSq0DpBXl1N
p0Cda5cU4lPoehQcgVtpc68cyCUa0HYYr9k8d1hQ2wUpRC1mp0/ctXUYAnCE3p581KLptZtQMx+q
pkDYKWSH6Ft1vK8f6H5NfZwnGOo7vSq3Oqdr7eu3yMGI96CHOrpbUBLmMdNvxS+sf8GZVoly9c0V
QFNIvrKmsXHZRUV0UfWMp0C1l6hL3Qi1MgSrrMjM6k0jWGZ++kGzWPaHwPZE7aJzQDgaiGH4m6HD
KA5ZftOd2oIW/YILRk0Znc03rIUO6KuHMAksozMVS7AgZvqxIAF+Suw2cQG5iJoCkv1g+WETmnDC
YMpEZMy1LeKhDUJZXkiFUd7RS6cwf2ARImcovBtuktcNpbLtebEwBJy7RRTx6HmedG5uoe2vaFyw
K5XA4/OpW+FeklKKbD4V9G1U/BV4952kcENK898PzUVG9b9M5QTCgczNG4+IoNhqKyeyjn0/HNWj
LrPlEQY9d5Jt3YEQcs921bk0qK4L+tEbF5JfU9FMoPsO5/OxIqCY9HAtWDuzWxTf++4mwXGZ2xXx
IGDwkPagNv2WIT6gk2kzHdcMuAxxgTvAU936HPvhTi3H5w8LkWTRTZOQlqYczxNC52sDKLclMrwJ
2DZgJoQFahd/6ywPUBTjch5zRNm3Pt29Osnmgvq0pWRm5daKginL3A22d3JDGYsUMHQywY3Vp9xn
9H5jkAJF5BL8ROJCAQxmtAN2t+g2LNIl7m+iVX/hgzF4CSUHPI0P/eMAES10FrCDcP3lPqz+i7Ov
dRWLhi39kBdFL+CpIoS8ybxXkX0fXVMjflnIqaI78h3WjT+nakuPYTlW7ru/ZZXznHfRvp5yv06n
n5YCanmjK93EG+dKEWDqy7gL+6wclvbYlrNo/6iS4SM6Pm9mS5tFbbTsDpY52F+ipZZo8Dk3VdwN
0zQdUlwwN7SCGzIyRidCL71vA7eLHrU3gqVWoFziBbpyM59EEwOChxQKwxulRikP4HB98IxIBPGP
tnRl9044tes32axgR51pZr3EHc7h1Xfy7yr5PaKrWa7zAv72XHjo3c42cMb8pNY0tLS6g6whz2fN
fEcf2506xDBX0fjVlwFlqb1sHfLMzwGtv/yb1z5YR7Bu6rYUqM7tpVkdv/8+oFiYkYd21fIFmKDS
F3MTEccl8s7prkPP5tz5Am3oT0iv2rvpSStUqnGaWsQ6RedW0eeyd5F3atoh7J9mtxLhpW1y253D
xtwEcrUdKXh8kELEvyG6CmqElK7Ip3saflFCOrjuy66vvux1l+onyCkU5mNUefnP0Uhrf6c98OCa
uLXrbP9qcunLg6qjEcHYLIMVAgODJhBoZ8rrMO7sordDDoR9s1OoLXBdiVzzbwiwyZsuA1NmZ2+r
C6+5C6HQBpRa88ZRkEeBxssDplzE9Zap9Gs3gro9UrpO9kEIxreTAf6+mJNKzTfJbBD4ayFRxDOu
kb1Fvt6mHpYCkPR3rdlAxgnSqjrOw+YuXJKLdHLOySl1pId/9aqQJ1W7abtvOhdb+GVot1Y9I0nI
ZzQCeu97kwAwI+9DISQa7Z+HKW2jf17LmM+a7P5W0HIrOrjtXzfbtGMqsO+9ST9vUeQp+A3qoc2P
iVQeOnEoOdB7eqQ0bOc7HQKoD/EEf9XZnrkLzTt5wI+6nL/Rcg3tj1DvQXhmuA0JWJJWM8xg3LTT
Ot9TV1dNcNhd6ReoQXrGHapD2bc+RUGxh6Z7zMZo0XxCdzTDjHTFRvU1C0ZEfueKeBONc+IKVj4d
Wky9AZha3IWsih0xG1kkkZChhDr25+lT7I72qpPytLPnpz41avhFX5GX7/mUDfUzwJqzf2XSYvfW
g2f83LyVKeKAH6sI9rRK3NshQHROtfcDUNteBvPPIB2D8rvrIPuANcsZizmHeU2mQbzTsw9AxYaL
7rUu2j78ZM7PBs/5KPJ9JN43byTSOi5FJ0ZX5ImVSn4S3htWVFPQ36VpxTo5VWWlxatuvNxs8bLR
kDtHh3egt5Pfr3vuXdapgZC/w5uWKPbbMww4xps8l+5+hABJ0+AYVI4/L7FDozN/R45umjBuCpjf
fw7i9flz80fqUhhoG9nfLdS68b9Jso+hLYpQQRgknR/ZmjNdeFOlOWZH/uVhSJ2K+0pVUeq0sVy2
1nuCByFg+Ihun2LsMSUrwco7j2IWdbef0neLHyZrZmvZ/sY1YbKEkvkuAB3HN8HLEEb4Hs+mwHX1
kqI/sR8TDi0AZ3LM9Pg57QvkyzjVNigvQjudzU+F1CYvz9JOA+J+4nzhtw6qmHGLTUB+l2U9LIWX
C+e6VCJgUMzLg3nxD5Q5fnYhGloP9rAPRqN94UoJs5Nm5EvhOp9L+5uaKG9f6DZzO3G9qbW0SSh6
gKxkBtRqvriCQPG3qNlLiATuqL5OPFq//m+WjqjSpp4cPtrO/zQDq+uFwb1kG2s/9mSvxJBs2xTh
XbsxjBcMsM4AG+ZEictHPqz7OuT/MDYKconqKpo48V1b7yWqzGZux/IYMdcTigMlv46KA5LWsRJH
Xw2FlVcHSe14RlbrNdeiXJZUIlRlNI2VMNYifM0LT+1VUiCpGmPh++zIs2jzbENTaGcXeg43iLQN
4yog36lMMFpCnU7pKX1/PrrIFnR9CMMhE9mpQfsa6YvoO+FvJ9ZWpLqnXq9hlB5wJ1tNl+yTu3VA
D5Qsy3ZTChXzX4OWRfuXqHahjt/ddd3w1w0oZbf9xe2rvOrvUzQ37XAijUStj+3gOt1+Lt0gVf8Y
pYh8ce8UA7MKlxbBjl8/egiP/OLaS2KWTm4eYil6RCFqWiiEDFxwMTHDkovpX1CdhJmpThgiL82c
qBXUxR5SHs2C8trdQO4SBOJZxyxRkRNOmAxmrt3PKJcifGKz7PqNxqMAsIF7HTrvAPosUu+8+yoj
a3MinmfOXyfEhggamRnak1lYHXfjXMiNEceNd44IItCBM8Sjv4qC4xmzXIMiSG1V4dwk6NHaHvSK
sOPfPu91VsWjzYF24mxrb6CIbHpwDcrcYkjBAXNzO4PZ1F6fJcPcR2F/BJk15mUKUMwCwEugi+qw
3RhceuGh0c2LKJco/N7Am7blmf5vqMPEWTBnOzd5KNf8aGkpu6fFSw1fdZKz93dwes84MUq5YP0V
Kb+aPoEL1AxuG5WYER3w0W1cee73bB0/Q4Tc/R+95LnHdGVuwyw6lyyfQSGPQg4PuI5UowQXwhWk
w58fudlwCJkaqjpMimWTfqDQXqGm/bZqfhhch5hhAh9LfXHaHJzpQec6d3yV7W1STgFGlWjJpyG8
oNiA/diEMwsUGE7hAs3h7GvFB8mxmHTcuIhQvkHIVPQcCOvk7ZztUbYzteFPnkXa37VLtZ4H127d
WTvDrMOD53m5LaDdaGtfR8dVwS+1NJGHfq+1U/bpyJRafCnm+i8lVtBjmJFHWbjfm9sZrv9wKOyc
/zhDyGI5N4uaeaWMTWrnK8E+fD/IUpY9x2m4Y4QUDeuyMEsSWIf3KkpLnnjMt9mz16FMu/0TWnzw
93MoOeCYGNmbmzgQHGzK3Hgg6C98ptFPi5lOEjWefwTnm1NO/KjrWN436NW79m7UXUM3GGEOh6IV
42Wk5ZidK/gntynd1tKn/wLwZc3NVdh5XeO9q2V2WNlrC4IzxBT1tS8BfAXDZX7Lxa3QZ4SPFdYy
051irfr/EOAgKo9cMZLMs7hw9i8Mqcr5R94zj3ddWKf1h+Z97mmipnQt66OzoDe/Mrvb66+cVcr8
hHxJwWFsWjPTeMegVEYnUDXcRx6aAlV06QGHZbn908BHK7qIQg4COrk1Dq9tXtqoQF/Zp7V4IbRz
mspjhfBw6w4rjirB2QyUkU+EajBRdmRORrKpKGMZSuYoSMcUQpeGrtBJuTRNVB3lVnJJRgFE6otK
5zU4O0pOzYdLpGb5p84pn967dvf7PvFQs6+viBSsbRMxzQHKsBKF2SaOsKpu9Ntte+X+QAk+LD+I
wsLPLt5V1IrlCAJSZA/1TmfEsI4q00qduAFv45aRA4WYJXmko+YJLd80nOu9ntlurRFmUxcj0Hnf
GUOwQ/uUKpxWDLs3w4bxUDhFUQnGidJdcg8OTjYd97wPyvQaluFOMSPAgzrE4HXl8GNRXVT9cl6J
mhnod7qItBwW4x5V99VeudMPt6KFSfvRi47ZzZEMzSiSIUTgeb82GWUAyVXfbud/WCU1fVTOYADD
fUORjKgWdAWCXOmCDVwbwD7mqtBhPOyRKkiB8dZ2ZMydX7cPn8Fk/O0YlWSU6fO+O8UjKnoNalko
ppui65523lSeuJRXyHvlMXRTJ87qRf6/oBA2TNSGjPfiEBMDelETdw5WDOS9/BLRqqj/xiIqcbDf
ZkrAo6wr5Wd3CC1h4Q52L+3SoiFeVHcUnIrDdkh3J9VFMqGgzy26PLf3roLHFQiuV6Ti46k3vdf/
2QCOs1/UTq1+chbINPjMNern245DU2KA6EbQsRjNbCEh52C8xLehEKW5z7LAHREn+d7a/RrmpQm4
LEqnEa9dr7T7Noct6YWHTnVbX5COpNWuTyweB/ol07JgRvvmIbP6B78xlGVxzRAUejbRB+v8OS95
w3pbisnrP/vC4V6kyt/67h7sAfCS6QcPIz4oJUQFkEymqZGD11WQRUx1TZQfAUhfUdZPop58oS8l
pHnx1XPXQtl49Rxf/sSXEGQmdrd8QkDp1xrwOnTK1RQJ+HQdfcCTbL+5Dfkm576H2P2gD9vzH/li
ORKiaQKjPLXLvBI5xA3AmMV1jyYRvAPJVTvAUQT1Mh+iXmDEltigHVIwQ6Ypm+KBNrNBMilG/lJf
fDGQBNTMg56CQ9f4WamTNoMtIo/GySAVC9vm0xtC5LVkCjIA7PRij35rYBokBIR9g4YU7n3rStsg
XR7dfEgfas65wKFg7Yf+kwG2opVIOWh8txOyfpv+G13+W8VRvilGTFReO8FzmaPBOyG63H2ENcLn
ZRhQM/mX0VSPbdZJZ2j+hYAM6gdRPOQcAEv70fpnDSozoLjymMkARSmA+Bi0EEHAJ55QKuZP9c3N
+7Iyfw4hvSJ8WifYGXRv7HlCOnUWB63qzStaqqnb4nWeILrDIlqDL3NmboMUOUq11YmRoa3ie9Vi
lIGpamhMlP2sCVURTE2FCPQGfns9rmGyMUNcv9FhdK2JXUiK6m/lj2IUjz2hhUsau6bvs88g6Pr0
UrnVrn7i+bCyRFChu+NV5BQZ6dPCi/H+ZHWgoimZlRlGFmCrGYK40wxPBP5x7MRtHm1dZANzMZek
nBo0Yr6i6gkaBqBiwMmi/sMr8+zZiuz2baYIHXbDb2o8OKcWKWFUM5Y3RcM/VcKk7nHHp+3eSQ5h
CiYLjwi8CmCM/nnMZEUiZTGP3te61lyrx8ym2/QdHViHHYbXV2Nvzq0jKqZHGJjoXoeh2vpzthrE
fOvmUQAmIfMXoPzrVjrQJluePVat79wqo6VqBDr0Jvf2TzadqJ7CCFOLmbkEFC0vihfZ/GjGm38x
zVov/QzdgF9PNq5UF5hXZcE9mDuZOyTgJ7tpl5oqFIVc+iNmDzQxiFcDt0XoYB2EkBwjuoC1cDto
MZ+xV/Lc70bG4LP70WS3iz3bTXhymMorktlry+Ysp8KPTpRJDMW6m+J4xpOkyR/Caaj1lbIs3GIa
GQdvNekz8ZKVN7h3xB4vSnBHaxh3bgXlUNQ21SO1l7yryAx5lE2HsMpNXU8lkVXiKlKUMnFRuERy
enTgj6FCkw7PKlBC/o+z81pyHcmy7K+05fOgGsKh2rrqAQA1GWRo8QILCS0cGvj6Wcys6elMm6we
y5eyuhn3kkEQcD9+9t7r4IwvL+zODKOSyN8VQabGmFadyKf1oCjxD0KKQUTMbtRXTgrtriaBvwRO
NdpnN7JmPH2mlnhpMVbbrKoWmkAY1PuA9npV+yW6NVo1x07Nl/UsvnQGwR0HVctf8lZV3ZXeUuff
OkUxaOhjxoAAXjrbCUrDNxNLoz2J3D7yynywTrniaJ8KsJTUu7bF6w0nLxXvotBvo1a2695ROl8v
8/yrpi7akme49g7Da7ynIaBiuV/JoA17t2xzzP6plFsCMfj3GbOyW1gEzmotnBMRFh4+RRfGXnfh
aiDMtmzJqO1BO/TTEWXOOJYZTd4alfGbw0GLC4yzGF4U1EkSEigHKVQugmJhWWGjIdQRLhNpHWmE
zqPjhsuWsp22m1PEmHXApOOina1aiYJoGaDShEo53rljstxEFClbd9SvTojCNs49ugGymZZu6oaR
ulk+YEIROY10y1DoE6eDFKuFemsHPpmEMmXWxqKj/C4IJG1DHEW+UrUNeACn/bAw+QV01MaNOWGz
tiwJ4oQS765QNfsVB5Z4ZGrVNbfBSolBq+j1QE54WxJ1ZIyLrpPeTOdMekPV1jeRM6rrcUnUFyGA
2XqU8WhXaJvLSTUs82BD4PfDvmaZoA+G33eM00MpMVyLbpoA4fWLb2GsWgu9QW9JFBg5yHzjuk3d
5JB0139I24s4DuXB8ts4l6pVjT1wc0QTknnEF+o5RLYmA4NemuzxeUPkL6P8toLY+5trNIJRtyl6
rFhY1gaSfrl8vk7+Ijx9hfgvgiBPOZsU7NjYyiehq5BNRm3CdxwSgIkKpX6WKZed6pf6rWlA4Xnu
TBgAWEC3y3HOvIWRM20d1mXOpYWjv9KumB7GxE12RFCTtWKQ2RlLPX6Q9CnvZ212HlIXTAk9q6Xc
unOjfLSuYgU2meztyHyeVRxTrjgKhZeCfuMD71fW0I6rY2Jd40qJWh1KkqtF0KBvELGS8W3FZsKx
C7bgvELDdu/dmmWTSYP5ZiDDfQRdguuhIcQxDfBDwL8wxPUqV63lYqm7TIF46CRWcg9yFR24nob0
wzEtY9832BGn0MyfHSr7kzVp+oG4oAxgrHUrMVIVKXmmcdaL02xN4zt9qWzSWUWhooAwUCLaNlHV
v4aZZHsgaNc/09Fzt7o2W7fSRTfNInV6I42D5TqEGELm0Tj+CnGKMPr6ljCzvQoO6TSYYXLjEuV5
HmSc7JOEHINuMxQjq7XwjAaSfoSNbHBsgTQjvjTf6Lh13udQAe7jEFY62NVVyaE/kR+LeM5hFCnL
QS1CPrBlUcuj/WjGpuCLcYijpeZTPevFvS478BcZxjqADMtblIHtt0oCSOl07Uy1tqsf8DfW0Btw
kKaBSUf61BmW8xUOGjFnVfbMDi8BLFGzWPcgQZe7Kiyp01TxUoJSPlSO2bws5STvBYvGeUIz1QL8
nOIlWjAbAklSMbW0GJlRlhps38QWjUPNlt0y8CqeNnqUW7ilsWa96Jo7XEInwmwdk3fLaPizy1fo
wKzjyA8hFfQxG0Ci205Z7+jS0lwxBpcmY+bq8fOMW5G9x66ytxmPu1g7JP1e8IhPx14hzMPDY5K0
pIwFZKWQyrdgHQV656LdEVhF6o6wxXmEUshlVuwgex3/3SkkE4t6z7hIPe/U40yRSluANSKy8CHO
CTb61sjbeeXg5TmPeXc1mEIvsqgg41VpynnXI/Owz5XTcY6GduOYxAUnTDY+bdziJmIPoasSpctl
cUztPeaQCREhT3Bsl84mH6/uebOMN7VmDa0nHf5N1reYBiwDVqNZwwLLyrbdQ67ItS2592Wj0D2y
MetQKXhMvTZIgTJbY1+ndnLCruc8hDVhtMQ14m/XcNNVDIHnCT+OvY6bRSOwNsbFmiPv/KlgALlN
IhOdr9R5GsykwU8XkzRUHMwvbXv1shLGrA6zbraniM2G016azZ/4OpX1YMp4Ewk9IZORcX0WxxYP
Tln9yvYqMRAk5tw+9rMePstx0J85D9lb28FnRxOczCWFNNXbaDdYm7vYUk6/xp14NpMVqqHr906k
ZKtJN/BXiRa972gJtePYCYslX4ds7Wkg8wi9VMNUnwbAebXA4rxIZkPVrL2EyeI3dJCQVsnAXdvI
zwmHZ9XD/cdiWwLSmH3ZUJyzTzoUl9CaxNfAgEzyllZ+6MBybMvhKrcOVM54HCZnfOpNBNUki4pn
GeMyJ/ygE6myUdWuKItSz7qddFWFZhAtxudSss6Ri8TA2ApjfHTpo2RBhVHoIcTc+RL1+DVMgDb4
4fo03DKnpH8eQlYnIrVhdeEzAegORfXUZozq9oy6qNYAYFKfA3e4VVsmChaGnm4w5s67K8cBSX8Z
Lpy/TH56TZUjOhqHWU4tJuFQu5cmLn7IDR25Tk15laLMH1wnrt6ZeG2dlUZEjzmN1EtZVOgFtZ4h
DhfcBYSIM3Tcf43p+xPM4B8Hq8YmmrmBNWqvY0sIhLX8aNck6F978Stu9/P9Limj9u+/aP/LTc0B
yTNmQIHLflKlHdZ7V4n+Gsv+j/NUu9SY06w0l32P3Jn7lPoRplfaDP8DwfDPLs2VbPjffvuGFNeC
K93cY3gl+Z5bYMXqxP6Lr/5HQCXhvLI3h3ovYtwn9ACZROktAzXNv772f4Ko/OP81Cnvag5FyrRX
q9wOMKAXp44ea5DSLf2LH+EPiEpjkeijjpj2FZFdP2QWxSY2sGH96w/wZ5f/D4BKm9AdFC9JWSYk
gcfyGvwnsvM/IWH/7OX/wKe0TTvpR9Us9iAgEFm12D5fB7z9D2DnP7v6fwDOAu7nvJs0pFEIP9DT
nPJAVeg2pCr59L90fTT397enhjCViiav9uEkQ/BreembNgeTv/bqf3h0B+KUiVnV1V6HLQuOkjy5
0VFy/utX/3Vq+f8D2PnHWam4G+wCAbeCt1xXM0syqtB0Ku1kNNdzBpan8WyZF4jbg6SYmSd64sMB
TcPszpJqYih8mWCmf4VBHo7bkQG3QJ/YnLLpUzqaaHdkmR18BdD/Eqp9WCSKjTjTWxBIxjl2k0cN
wT/ZtpGGbXeV2CEKE4EXzRyfF9nG8TejhuSEzyYdUyJZlNINbTrN1GLji4NCLl5nDRN6cwf+C4d9
blPjYcVKCDJQxku3V7ZZbGE84a2X7Lfv/N8/p/+IvqvLb1eo/cd/8ufPqp4buEjdH/74j813dfNe
fLf/ef1X//W3/vH7P/KP/vmiwXv3/rs/rMou6ebb/ruZ775bAkG/vh1vf/2b/78//LfvX1/lYa6/
//7LZ9XDjeLVoqQqf/nnj3ZfLPUq9/+///fX/+cPrx/g779s+qT8Zr/67bX+6x98v7fd339R7L9Z
QlPxETmuimKnGjxj4/evP9LMv6m2yg+ETeSR4Uws0XhYupi31P9m2RblrCtUzTHNK5q8xW/Kj+y/
aa5hCtfCkKNbmm788n9+s99d+P/7RfwbI0FJ0xP0+/svwnJ/v4KYtkkKjrkBfMEq6SXOAL9/EPtR
OlgCrBVHrDggm/mZiVHQzayhKKkwJhgUaQZWA80rUy7VnNXboZzB04at6uWDcavUEa2RNDsuSBNM
5dDvoqvE6ozy3bXM1gfAFwda5fhO/oN3H8DKpN/jb37BNom5tiru7MIQntOQ0jUAAk3Zo+I2j46i
PFTDe+0YQzDKdjddOSlaIyYfb8IKVtFe4Ok90vNO+uqHSMdd5KhHLRcH8oDqgUyaAvoQu3BP0N2b
4rRa6yKsNvY8HcpBaX0dNTKc68eCBD0qa3uG4lV7mgX5A488DrMeQ7+LltWl0b3lyHPeMIxqNLun
PG1ujVwxLnPHwzkkUbTBA2Ms0X0yu7hrsjlQzBDbVX6J5QN6109k1HtJzcjxizNEviDXxoZ+n9Mo
MqJkZ9fjh2XLKABjVJxiayHzRxsAO8SbaLQ3s9uLiA+9RLETMGqIj2ysHWWMd5GGsasPw3VN69lT
MBt4jAw6RIX+RJu/pk8W5hdtrNiE3GwbqlYgBieDySzehRloWV0Fqd08YmEagE5+IYgJV1i7RguX
zRIrF9pXkVE0J7poJ8POzrQJbJq5oW/0qbM3u55qDmOJvZ+pkT0wdisCIl/5XLseSmNLqjQdtoUi
TpOdmbexqXL6Nw2vrM35UGfRg6ZDCBQFX1eY1C/asEPJS0+jKoU/5rkBEKGnw4o6wxJeRBtnyrVT
ZoNA7hTnbVEtcQOjZfEXZwiULo2DHEZxkHabUMGRPuXVE36ON4Cq5saZ4WGofRlUKocHYrhBarJi
Kqp2HWVOpe3o90pi4JrKu2lTq9lGm8jbIqC84MIYCIPlg9dW9K3hQNIuj9Tugjb8yCIpdvgX8LeK
/odzElEShN5TPDH/NHpoDKSGK9XKVmwiBa2zn2i67usprIMSAtimC0cfmCqhp1ndmRa3UpsJPHB0
WR+6zHxqSfUZECVoUzFvvUNiDl0VFDUsaNoh5a61QyaW1JA54dTAzovN8uqV7rEWa0MgJik3ZTZ9
SbXjCb/gBIvWFkLVlhADLpgcbm+NFohva48aeUmgV2oWqayrhDWnn8n1YInw2nlKb26Ulr5UGAJZ
7MIvUfIqE9rTdqHdTByCZ79R9R0G/J6UjHT2o1q9xpqde6VpNatx0caLprpBx1zp3WTxKxKnP6iL
Ya5NTgd0ZRkqgLzsi478o9r3nj1EN6Ygqpj3CgSGtNhpmbnGZIbaA74nLly5qoQRADAImLTyFC9I
OJmNb7y0Yp9H7SGN6mUt2r7G4HLQdf1Bd+srR7I5YFg92W59jy9P59JFyEODsrLboFpycjVOqvsa
CbSdFusb+vJFEBGqCcBtSk/Nacbq0OoZhfJZK5ayphdLBg+jmFdUKt23lN+jH/MXdF9CNq3z2ukw
6EkctH4aqa92O9O0JfCyo8ev8ygk+fXpYaIt2qB9j8fnYPc3dY2YoKZ3DcF29le/YAwrn84lo+PS
VjdGDqoGS5g6PtqKflIHJYiXAtFeDafduNAmTqfIWtnNJ57sGPUjj/aKZe41U8eyU1q+a6exP0RL
A+i6/rIiEm+1q+yi5i2j5YxSCDYtKqoV1cq1wMesohQt9hVse4HR2t9F7mQbmAzKyoxmTrL6e+IU
UaCxM/is0xcdfJHPqkH8PIlXWNUwUGrmyo0LhYldfP+ltZgemgshzuk1rHqIruXwMxNCo8E24RA9
xOas3Uy19oAs/q13FRDVMgz4LaPbuu98ZYlc9Lzpi76Ol+f2sPrA9wJCxeCXzer0qCndahHKeRpp
vEdVS0wp8bW8pavC/Tob9Ows8eB2xbqHjABpj960Fq7d3MeZPPjIvyfOlDccOnaLRsgXyuIKr2Aj
qnCPysFNO7hBgbCMJR3w9pjcSDN6w61+KCfgNhriDXkWHaV2Pit5vXcNA51eXopUPqqqfdN3zrpX
k3PqoNVkunvJ0dj8cdTPCtCFpGCNUy6xkYA7DG8lbCXuTliuJCpxu9b5WpUXOqVnIw3fOo3d9/p/
0i58daVd+Lb+1OoQvUja0PCTj1GHK6tvH5Wxt0kV17tGT29rSx89U6DFEK88KG0Tr6+j4Fkrl0sd
1MYEmdyYvvRa+Z7q2LgufNskJqeRYbQTXRt6tqF/L02+G7v6BEY3WpGmv/T6yPTG0H3OqsjYtGpy
F9r1ZoSumDEj9JpzlV7p1t3Gybr7iWe9S0CilwA0tep9GqoNbK6jlqr4QrXlqSbu5dczBJ7hgrBX
+mVe+SXprS2hggdhWEe0rjWWrng1zvotXMJ0BcS+RHBc4JSN9nui6o/CqOctDbmLujjY5GR3g6+y
YjFjGZHykqoLNxEsCM8Qk+uDt+sMDUecSnhqPmsLQvmA7n5FjDVQcK2VQgbEq5LQ9qJkeKrimXhJ
Jl9SZ1gvqKmPlVG+jZXeH3Vn2IVNUa5botw+CcrOx0/MMKNQvQNaGMFAFdeF3Mcpfkzdd2Uxf7Dq
9B4F8OxBhHxREVf92s4/NGF95njh/Lyzv1un/cyjYluWhBWwjIzbwcXM0m5o8wBYAKC7GoVznujK
A2Ik4UMEoPeWwCWxtqo0q0P5L56SpqODy08bs3xmspcZNBP7uDpRcNj6OWHEQLC01X2ozMbWNpyn
TAwbN0PzWbTeXGtZD6CibnaMJWZ56+QtDNdHcHTq1lWdx3Zx3+0o2Qx4l/ETj/WtBltNKIDQy8hW
Nk5/Ftp8arOIe25K2vWiZeF+cmm+0ZFbZ/hWscH6NKCcTR0fzXJ46sovrMTUPbn6A3uRlWdiSR1o
2fbRHWQZnunyhh0W0m9OrMOxPmX4lrOHrJaloawSg1wzd5LlshHH7kOSfOl0eQRxFNLzijYitX1Q
dC8hzh8Pph+uErugsLly5JYi38A/8AGobwAS2uhJ7kWgYQBBooVKuBsy8CL2ZU8Eq526hEblPk1y
FEPkISZURP0pm4Vcd6W6gV/yhs6eXko7XXMCTPiqaNwrCeEo7eRWtXhyMNvFoV4eosX0E8tKNrai
9J7kjVCeJ5buYdAwvCY6Vjn+u6GGd9hdEV+1YZvib/ft2qg2c1u9GmTlghZ6VoC5ooQ8qWjUwMpp
AZEqRPNTW+63O6NCZt3FMY1hPTWK7aHsBy22t31J/Isg8BaJr/RtYlJ8HemK/MXI1wpNymm/gULb
vj7cDk3WBJA/3L1wo5uGnpNDKAAAiFpiYbg61CbtNvrO2HpXhdWQ2l5c8LKsj5aMtAC71Oy5xvjd
ZwRYHaEcyaLQHLeXcbfk41vcd7lPewjLjoBe1cbzBrS3fQ7LhbqIoq0X2R2TD3YiSffguWDMafk3
mFdkHDO/Ke3WQlYaEXR1m/R1SOJXTPT3XGgzUAYdv1fkT5alXzr8bT83ylWZmidzockbN5rrWSZT
47rS3JLqDCYlOs7504B+lmI2YiYMEprsGl9bpg0t4AGcLPGoccTLaNbfWdNGQdESOHbTqvAIUfJt
dI8I9BiZxg8E7Vu7ZXQGUur4qSjtuRev9bTswFg5MJU5oYFqJDoffhcmVqISDqLvquKe7f7H1hys
1+baCBfKD520iAuNvJ+yNyczp6NhKzDJqvjFBDLstZgmtpHSUp+YvJs+tl9ZYQ/+zLRLu5Aqhw2d
/boqwn2njbezAgKmHMSRVPMhcUKGJCrk30ZbgdnknNOivxg0S8/UWp5rEbu1MTB6faQ8mi3xJpmx
1lpfspKr5boVa4MdrTgSv2MVo0BqPxs4GrGcQBp1WFJsm6J4eh2tuiJi339kQ2GsCm4rD0rGTZ9s
65JznxzTaEOcchJ4n/GIKhmfWP3sY0xh+YwKE75Ujsz5qAhyLbdSPfCyzXwmKrSwNUSotx0sZvbc
dd0pEqjGzTS8UITjpeVRVx5ahyuVMlQjyEfDxff5miwppVRB6Ecrbzq7fiX3GAnYVErMzIHwptLH
S0gxWZs/uiw8mS44gvLonRPeexo+IF9Fa3itqLD8vVJHnxv3WKyQdx10bt16u3oIp8Xs8NGgvZth
+TCK9LlHye4y++LWTGtwVbkD58l1aoh4JfBaC9ANq8kUq9FWzxM+TIAc+Q5AeUzMhLBbtXSB29Mb
r1xwksmWgucqf4cPCyNOk8Z6msruMOH88SQmbZGPDJwYvifzaa4+ppkHNpusG22w1kRsHudUfRoF
+RIys5zmGyxNcs5epqJXvXiIzlpryNUMkKucUtWzG4pVSkxccXgE6g+OvMBn8+VQhTUAQiovGxya
N68maXx3mTiNma1d0xqolg2FS9JuI+sTA8Cuuq7ssfLUDEa8ZdrBV6g9TNB2oP3Vj3rmEH9y500Z
5tva5DitdgYHjP5gdnGydo1cUKgA3STopyrVDuGVLzpfMBNLMGfZA6mLZ2a2+G0PEU3F3VkO0bsg
P+TH4W2jVfdlN56ntnlE4EpZMIqXHpYOMLXhSR300wiIaHCHVzUu8k9KnXdJlmRh3Q8qbvF1uQiO
M4ZtcGG6J0VPrZvJju5HotmHeCowDIthAXJt/+ijMSCDYTSLuq1F4BlNsxK+bebubo7DTwMuP5YM
Vh5Nl1DbSH25ynlM9ANPjX4D8az0w9blTDflvIdFRGgis1Bh+fcSt13VItIRrhlZUNa28JpZY4ti
wg0NDlzt+gjADQicb3PmXaGm1p4c8o1TNxPTj5p9Eo6u3+UkWg1E2EPDBTTzuPSthn0DUky5iRlv
ApGB/H5JNHiv2INGd1LzWsIVa4R0tY7rtYlE6zER/S2x6y18UfKBLtFqu6qD4TrlYuAEUSbdbaSq
80EzmeZjFFstr82VXuPTV5XlZyxluCPczKA+u4XgyQ2NHMEJNuHGUTFiUOnvIC0FLlVYRf+N3RYr
Ht6hru3JzXR3Um1Mdt14V4fGo+pqZqDmMNV01T0NUn5i+l9YXQxjJcwIHXVmC1LIw6zMdHguLYCB
oj6hZh0HaDm72IHQ71oZrqrR3UDL8UHrmRxTecAqnSnsVmLfJUWR0+MaeMTUmjNIvTMyNu3Qcs+R
Um57rShv0YIkkxayr6whyJqPHGyyET5gPzi3UTFv2lY7N7pyLKv5nv1gzZSObGNoGIgbPcShYyRb
Az4q5QZFEnbUqpHgKtVXAn93jbOsc1QDz7QZ2WobOLKKPjxqaPr7K32hgO8M1R+rx9AUr8TNtV1Z
3qo4aBgnirjZjRlpJpmd3dkCv43hgvlTzmp+dcBYn/EXCfBOZG3DNxtUpw8wXAaYJxNv0fm6S61/
ySwJ1zWKb5z4U+93jO4CZcNyBsOI8N3VCteDXSKeR62Kc3Ad9WyWVxtWigIxwXelGznZKwKt5ipO
heovMiMCmadwTZL3sUmql0nHrxPUsqkuha1y+u9IZVnhtRVGvJL36nEq+XZupbyqoq+rMFHWUo7Y
dOT4gTs1EMo4k4+HXeOEP33RSnYYUfgkTO5kOZCrgqxXZ6CmlBDyEP4rEiCsriO7cZU+hkR/Eu4b
X1+qxM9a9Q0+2hYYTBAl9drO9c8lnr+LHpdlla/CGCSmYpTPWnNq2/oy+8siG/pitEez+XHBWI+x
Rqy6IX4qSZ+NYZDTnt0snKbyWAO4xuf1OTscM8PYllid1wRjb+3BeCk4+iiMpPLIjr/Ytb5aBric
wommQGu4/LJ7HCySIi7c0pV0AkVXzviIsLlQSKDUOoAz4+EeQkjIQqr5Fm3PAFvHQW1G6ZkSdpSD
u3cE8ORpXfUwt727ITRZwGLDIdnZ2j1WRKqsufwO9e6jZQiT39TxKyceEIgq9rIW84OVsqKoPP30
GX1GB7xjUzYAblBa1Qbc6jEWa1GMN0ImW4c8rg/YbfSZA2DSjUnVNRC9akV28yHWqp9iKDZTNgN/
KNNv3eBcEAVl19MR0qhmLAX7/1LST0rFuZhc4xz2GZRccQKcwXQPDfv+ELkHUHeAl8xB3RjFsuVo
8dEu7QX38roii435ZhuLJ3uG3BELRKum2eRWv7cYYInjlLEDWpj0gS0ne90Lc0NuklSguNCQrj0y
cHekL3ZZQYAkNYj/TvQce4AxXsOWg7d7SsebybzOo9XvYyXZYkVXD3mTvSpMVgI4JlRoiFg6zXuQ
bxipcX2vcN7FaHaBAdh96acXvI93YyoI+qiszXHyuYhlxAFJF6yKfOJgy4y7LyxehxmPVIGZW5jd
QeJbvWmIKfjMuLk0HayvrPnSS/duMDuOGySGCa2nM0eq9rtpCEqYWX0oMkYh8AwF7lAR8NLaJUiy
S6T2+gr+b+IPLQ2tsA3SMA6DRh+ALzpY7jOT+XHgbSZCNIelY72siGeWxUj4JKduWIRktgiOFVd3
roOF+mgjE1VuMwuQZ/dlMIaCR9qtKP2GEB/pHfGL+Ei+fLcwGM+HteYG8Wj/5NgpLyPEkABrIQU8
7XMqHkBh0HUOUTev8l5LSZ2bLxYAFy7jKH2tVtZ9OwY431m9s5RZe3Fk740ig4VVM2ok4OhTUri3
BmTx0blhYZrXSasTf8lawWGW/zFMuyNpA1IEzBBDd9hOGCeA/+jaJr1AtTxQYENbwJscRJFOolJR
6I6EBmE8arvIGosV3Z8e+xKjhkgwcrXZtYG2r4cc2y129/AoU1oUS3eZpLWWSc1pqchOYcYkpHy4
mLN7ca0Hc7R9JvvwBnBeNs3SPeZDcoKGvSecglluCtXNosPkBp/naRlQl1XsGq8KcVgiYkTyndw4
mY5zp2O52kwRfnw8aA+9Nh+qkv6mC9+Qlqq2HZVc2UzJRymIhgw2HW6igLfK8sWeuJ8VQh2TWe6b
Xle4zBQNSnIecjNZG24Ex75kcIgj73SD/Caj+fAmevTCzqPsQMYz3cVr2/K5ih7FyHGlEfNh4ejT
lMZatWrIyTzZbrV8FBqhsboIdIYhBRFl0crUzQDeJLzM+qcFyOj3NgFKhE74dVBzKWQTBB+7CDgd
UOzp/XxMi/VUq9j/psYfsh5QZje/huG9qYNtIDCYBkT4fjK3encJxwUSG6Y/aewBqf3cUCX3Sfcs
IwYgTWO0YYADK0IHPhR3s9q5J5f43x3YrI3MMxIHGl6oDB/vmpjo6FmaFGdH40TOuuYbKZN4MBGf
uiWNfDkNLMkyEgAr7oTa3FrJE7kGrjWY5XU+si1FXcQaIRf0KEZ8kC04x4lydM3bodPrbX6Nl9Me
N4b65KpMLILc/W4b8uFqQ907jb6xUgzJtVDjYMl1VA4qswEPmtl99+OhyZzlKIdyNeWuWGtO9kzY
6UYDmeXRns/IVD7m/bUmGnYMfZq8isFsK0KuJyPvLq49s4raz0bLan+3ZAMzNPTydrr6MStQz6s+
sv1u0dgt+xiNg6OYkj0XMiU9wy5uZC5fqlQCs1jIL1jazaJtetvcYk24dw06HvNvPIgbI0lKDNvA
q532LmvA1QxW910wYy4w6pHJTMWyrjrq6t6GYlBuSNScNaeCVd+hKtEZjOCdQTkYTYru7r3urC2e
1W6qfLPHPzwZJGPn1t4RMQqaoUf/w4nuimbbJSOj03r3RTftk5jTG4mqp2GwNnXoOSqKA5vXVPMo
XJFWedXdKgzZ8mAcPblAkcLh7AjrXjHGnzwkbQ3a6wR+6A0/6cWdzHkrQoangVQm/qyuYNjlrObN
VZjKbjoU2TVDyp4s7ansus8klQuT0qzXyWZNaTl8rIYp34YsAi0n4lWE8U/JDcU3zMKvHIsZWJnz
rQIiXM1Q4Xwz6s8z676bE2Vr3eZOFU8MB2YZEsuuqKk4GFm68C0lxYGWWBuUM0gIuzpN7vKMQorW
McX3ESxk3x2l5k8p91AcHkMpGM2RFhwt8zddQZ8q3Ru1m39ERI/Pnbo7J2ZAomF+ExC0Z8ljSou1
dxcVLzwSSO30xZ7hU4MHl5e7RIejQHM88aFhCs9MjAQVie/FLNO9YThgqVs9WrM7VZ7whBy/Fntc
uYx8JODCpScVSvsaVcHgsQ8GWVaYROyOLjjJtiw8MXB39ufGOQ6JztKwWMXGZH5qrRgr5jaom1Rk
36ZBn3ZwkvvFGefd0JTZoYBXN/VSD5Cw76t6WgMGAjto4DKcOdcoBZVqOeAWOen1/JEUtAgsPc94
XnSel8kgO1M9KFnSb43iQKlyX5Lr3bIpWV4fu1+VGe4h2X0uNa03ZAyHesNYTYP+hmO13cg4umi0
kmNgCnEZGxsUmJUmlwP8JpoZQwKoBndo0qiHmAS7b9ww7fww1G4SMHLk3HbtJVdR0Oirqir5WXoy
XRc/DixhXYJAHqUJK2xp9X696szpqbFpMjFtBcv0yDEyG3dj7QaoNLDloPQk1U2Tqx9AvEjVJdFD
pzD7gq//KYy6Z/1BMTR1FQ4Dad35aJrgWaxy6TYDt/qS2SfTkndtXT2OBbqbqY97O7Xv6IELf5Jk
dEPiGaspND5Y1uU4fed9/5GrWDjFYZDLhz07jFwEuZZ1ZCtUEe1rjJIhyLuW7A3R1Lsc8dnrr7Gz
gSFCzBNbtc2wIRn/tVTVKY2Rg+y+3w0gFjlVQjhEuurigcNkbG/syKL2D61LScp6ZZrmGcWeoo6W
lD0hfV+Y1qOjtA10nrKBVFN5SgkTefgmJ692byIVsA3+e3roY/S2WM39tQvfjSMB+SG9KSfnQBTZ
h5tMrE2ImlZovIZayXEGJLsPV+zI4Edm0+k6B1tgiDpvrPHFmBP9RcvdNXEDYXGyzXVOGIxmCwdK
pb5L27gh4aHcYztU6RQhZ/cxKpBlyV1ezAdHrQag9AHBYHavFhV+lAwWSqZ128zMF0310nfdiGqz
ihFqy40z8FqF068yx71kqQB9plXbTn711ylvmfnAyKQLxY4KFtJ606z/zdyZ7DaOtVv2iXjB/pBT
kVQvW+7tmBDh7rDv2/P0tZR/oVBZwB3cWQ3SyEBEKGyJ5PmavddeStQe3TG2vRhcPFf1JD/skmT2
un6LuqygxcodRmgGyVjk71hqHLejZDoFpSwkLO9VmT6tc/erg38JKq95NPxhWxiOBjLL/6Qh2Is5
+wAcvokVYYWVqL7M2sBUvtT+hirlS88mgPFtUt6EKa+gTGgsTf27ItBiy6b9yMrtTlUUrPoIA3bB
phM2XkojTfm2dq55zqvqw23r0zDaC89UPd5h/SnDjGwBMufSu8aFi1NYOdOJ5MxISucz4T7V6HAW
K2qplmqx9pvGrZwAY29xVFa1pd2Rk3Fs8b9AWlNe5HByr4Bi9zxSXoCe07kN+XejhLaNi65D5F78
ZRCOAIBxp+1Bju2GR03Tv+LMTqIm57pIE8Q8UBmRRFR5kNQ/baw9LYVbb2fovUtDAwTz/7Cyj3F4
00JhJA/c4lWYzgbcAm5Dd+w4Ty0a9SGDXWAjp+uJD+0ahifofBbqi0T7ycwSbmX1UVes91yN6kNT
6hhPdUo9MWyFxKrntkBHW2pvwlCZouoBvspxO+njm50WZ2cuLiyQP3MYQpGEfz7BDGT6Rg6HTnRH
T4LXXiHr6E06czyT2JqaSNjqDmnSiUcXL2t2n4yue5BK5Yurd9+xPb14yJkAWZnptneA2IA6mBLr
MiySTl3B77KGraqbY9pqxJq5b9hLWB3XHkwQCE6dfvGU00Vmas48xm+YAz07whM/Q4PMAJ8gmuKA
MUHyOVMFuLVE6sy/2O997I69WTvB0htb80bjjXEKhEtNgyPcuX9Nh55du5v/ISL1Xdqa+nLcYzbr
/o3RvGySLjmwRN+VYgHhJrjKZmNJjphCqQ1HzpMyO+EWOg2ORY5ehoPThx9zc+yrPWEs+i7OsTIM
klG8bAwZJSNNvdMyj0zhBRtNA43C5EeXA1pDuWx9WXzCW2TRT0OOIIAFc9cOW8scU7aunBkLwofR
bs5La9pBInIYFOUPdl/eT6s0cEd0FlxKoGFKZM+Mj5PN6s0RUINX26Fko1r+rvL5xWsZ+YB3IqoD
IKG4682C1hICEJcX/Udh296+64coLaF0+MNLXt02He2m8+nq21okm+nqz+xim9R5MfLlLzEyzKdd
vJnMtDxvejKwVLBk3mGT3cx2TBJr034vurwY9QCGmycY7KAzyQ63HwiXW8fDGtCZhpM0O2FcjrzU
wnMg05L4kHRfOTKyq7QICk9j4C2cI4fwOwhPcacNIzkjym92pGsEi+YzjkmUtvF6fTn+8yWd85I8
2OleNW6G37yGuqANLQRI6Dt+wmCLASGy/D9O/lthkj7lltkxXaZAHGnWJn2Vu9gbH9a5/oMbi1o4
cWUIfiLq1xkKuvD5ZBSRCyM0PdEwvgOiPpy7eQA7llV7fpKH0lMPmMN5npeSHU7X4VRdBxMJSfM9
Mg2M8oSo3YFohoM+M7KaLdB5F0d3WGeSTsZOM3tHOHWwuxFlmbpKx30SQ4+ui7BBbG4JEDIi5I9V
zHkfO9lJBzfkdBIDHhMQgpAQJPVM5oXZ3ccYyTf1i1ZkaruMiQ22HDGXio0Tsdc8vSWzTC7sWhHk
lyalEZky2dtm++HoVvdcwW02+uS9BkmwaRIkRmKwnNtz6Wq13m+nqFbZeZca2BwW0TAZZuJ7PPXS
ZLrcGmb6TUSBuy8d/TlB/BXFGoHYeqZPT7g5G552wtssNLMNKPoNJLLPyam1iy7kx9J43P9We4Vd
cCkQNgUrcJ8duSV3AJbDFn2NlyvWh517xjVR7AVDaTQk7bWWHriEwn3oYGYGtyxMs3Pu17jfGWPX
HUQ8nJ0JTilobn8/S+tbYQ8lVLWQyIH9V6gUR8GhTAtWyH0OX+mFR+qekMrRU0GW82c1Vx1J8zjK
dAR2ZGhMTfX+3E2GTu92lm5vHMxpKKMKrgepmxKMCjMkhtMd+erRgG6Uh43st44pn21pIxAy9Doy
uuIZUsUBjXCy7aE6beDf0KURY45nqYUE0i9s7Ch7GA31dfUdM2ZqvOaFzs4gJCR7ndGkodBKEeC0
nLPjNhPKC6En61udaQ512MQdMb1XGc+QcibPqapaAj5Kq9mvcUVeRfyiF/p1EcRzw/VwwwGcKvD4
d7dgBAwwFhCWs4PcvkMSUsHaYW6oxvU1hYONHRbySNMPZ9tkvaJ5oLgheBEb7j6ptY7a6bZHgIEQ
pQaqeW+Ig9hd7xYD67Wg7QkbjSswS5gU4PgMsuJ9sbFgs2d/bubstABuv7U/lPQQfhVRXDwhPmYn
f9aF95Xo3YtGZlCVjl1UmOnLihZvB2mfYsVkSNNr8lgX6SXz44a8vce43TCfEyest2HRILO3MMqF
PlbQyFFUZ/1th5Dce5Yiv4LFv0sI9cbn0wsW3CIqJYElrfYWQJzQJ8ibyR16Vo4Z3Z6Ozdo8j863
xk4smIbJC2Ae4YCDf8e3gSNHZWLv1eTBgaBE90SQ9sqMXsb944oALSiS9kpyxjtskntPwN4QMgPH
MVB8EwB5LnyGzImO7wyi2HZseApByt871XKTES37VjovY4tMHkulPRFfy1MVcRg2NyZG7I+7WZc3
G2XEFDV01/bOvB3QDKGYQiTpziIVzrCaZUNganfyUDcFitM+ABkwnlISzU9Uze92D081oXBhLT4E
bFjV6Z8vVW+DZ5mmoj55U1C3ZX9cBM8sgpP533++5HJy9y2QnYvu3lt5mR0dQ3uFE9ntdMlqEacS
xWy/gGexugtGmu+OREgEvAMrPYhEi938EpI3k4ogPzjtwXWljcm+IPnyfTKG4r79nEtDe0yWgzu4
9h6k+byxNPJRq1LmEQ6IrTNTp5ZFad7PHKRR2ZveBhT8fkg65u3GQmthvBPizdRMJfHWogo0USRG
OOjfEgQueuYjZtXjd+U9Zbq3HqdYPhBIE5m4WrR6Gjda7nzHY/sxrsPIVgYCCVHjLEb6t8UZ32IH
gtBSukg3uuKr060iAAmBNGjN9kJ3nhYe3nuJJAxOEGOsDpVUhRYoXJHUgH5JX1i1hanuYOpUmJ2X
xP6Qvf473XZSGinb1E0j1QrQrHF+RL/4Tt5RJO3hbzxbNy801iffI45z1NXZUuzjZzQTs2ZsfOkA
kJBvrL3otWf9c8qQWpojBFfTRhOefPNerlKDeGGvBxRhjd0yJe3B6w3d8orl4r7JULnedjSsSOTP
3PvbSRkTCjWIPiQVUBkj9gkTaYxhVovz0MQG3Q5aWjXXO6NMWPCSZDCOKJ9RrOOgjd9H9tzhssj3
EbshB9lysnyWB3wQ3iiqAPQoj1rNYZ7oc5LwD52wDt8VDfarCaYmfjpCvvVbaLSpn3lhfeZ+y4jp
QEtoDWc1WDdOwIYEdxiRiScCWPW/FZIkU/VPJREWgTsiYBS1klv87gjBCyvs6xvqzSCTo5+8Q+/8
mQD73dXTd9qO5Z0CtgbFWZyNekQ24WvQCreWVzp3q+4RiVznAbO9OrjRuU/uxL5Mpx/EMTmrSMUI
WmLVv0H/UjuajuqiyWZbKF/hy/cGaFrpiEKZNEE+FmQTbvNkDdSkQF2AJ2nx0fK6ce9OAhwTCv42
I9QiIxM1wOb42jW2fwfcghQq0/tTd5x6hWxT1G31J3Fmx7VXT1jwC4Q3sFXrVSOiBXN05p7FXL5Z
c/lJwfEGqu8SOwlar3k8jLO8YzHmBcvMzKBDB9lVznEpvA9TM7ZOLM7SR0QLGfWeJ/I+6eLnrqxJ
6MgQMNfqyyptwK2396mP/6zF9KcfxyPp6JFiFtFZANmx35DHN8OtIjhz0xncLMws7lljf1eWeJLt
d8sjDYvzrmqof7IXU5VvyS2YbnGax7LrHkgwovnRyvvJ5S/LZfyFnIc0ceyImDN+DdozeAc8HxfH
vO9EUx9iU6GORdzHfgVgWpnvrbV6gmRLNCrGT7Yt3aPSq30C/iga5wbCj34l4m2/slVxND0+xrPY
9iAgQz2F3Ffl/WlRsEPa5WT76UMxknTGTwgpP5Y/8J/+1O4N3M+K01lKY2dVDB5nLHM7M+mam5jk
qHeELFIePCqshufRDodZUEV0gjMcW4FfjQDJEvsW1iUDNk67wWeRCGo7nDuycT3jR2vKR8R75c6u
hdw1IO2Yr3mgOCWq8gQPRkFQzntnJxeoQc8CeN5rBWb+onoPXYKlIwfG3n80Gqa53KfZY5k0e12q
ec8aZGZJo8dXbI8XrfK2rbozWzMN9AE76yzKba/G+QidsN4MEwYqjUeIZZTaaVID2IL0zkQLt9NH
7hxzuLCqEceS/ZGyJfsjl5CfDn5SI+k9Yrjxx/Q2nsQxX0V56knCraAloWI4Ogz6Pz0EOfk0Oh8S
ev+WO9s5lKuon4ZOvDTanesn8zMLSPOhrEkrFjNBURlLxqWvrUczq7vQMDJj+88vU9DSa6GdF3Qm
8KdE8Zre8tqSmasru2Un2HZfcT4W7j7VJ96DBnWPs6gxMgdz2c1p7LwyxUoCdPBxlJTibDEEsRxm
sbBMSUarSgOFEJJN6b1asE4vfpGjPJs4HPw10hSyniJrtpPJ7TZUzdVEvXnQmzU/IhBn1gzLDoDR
eE/Db0aCtPDIyFAISacaHlgAF1HpadXTWvHkgBUrOZMy5q2r9bfh+YoO8rfKNfcKaeVaVg6SRxrM
R3ISVBGfxxvJDFyQuUutBklWYT45Kd5tWAbOs4xrzn87f+msIn5emLTAW+gCSY22VYuf7aSeJoj5
Zudh9gZ0x/7w2ili6rv6ZE3dchJTI3cdvDOpjfoPiTb1EwoIznIiy4KaMO5Q1P0VVgr2Zw1kdFIn
z7MRM4DvrJuCvkZlqZMnT3pXebPjDI+Ol4ST5eyqMp1eyOUyO90/+TK+lG4xXWQ11JiasCPoy3TV
q7ZCzb18G3kFtf8mf50m0z2wvXzwwWKioiR0LZ01se3gX0dWQ6pq1s/fCfvekySgtjEvShXiCsWR
rXBmlxj+qzvBPbAfl7EMYZJQ16XgcPyGTBiNv8M2I9OdYPTxLCDztQ+G7VsHfegpfBy1NWjIo1L5
pD0CUUrX4sWvUxJBYpdFLizY02ib31VjSrwC9g+gpXhnKuZfLcqeAHJf/9AN78ygiMx1q8Og+uzA
JaKHlQ26hcUiCnWCPTcSmDrsI34EY1jNfQeNMEiGeTqRuRwjFx+GLSYSP8zcpLvo7dGPu/qJKado
repeBy1wGC12hGUtW0j4t6VPInQ2Czo6omJiqcTFdsjSbxJHngXi+pw9cZY0T+ltT6a7OC+yqd5Y
k87gBH3yuxwhLiW4qaB6cQ6Xdkwa60xGTmwWZzOlxrPylG5fVC9NjQOi0NqQvW4XLmbP/LxNaCzx
cwYLqLi7uZcilAvni1z6vxxy+la2E3MgRG9hamnfHi+EPM26TeUnFSSIWl0Blr3xTTBkCOdwWRuH
YbHC6nbjzDV2IyKys7DqPO2aDToaprR3NxblTKgn8/pkesnDgHHjT1sBs2Xtvm30sdmat8IDHcEN
1ks2j8wqjDlt/1qnNVEilBP3VuW/r8xt6sZd3vSuFUeGplxGptkBUrA0JqMK4VfOsJJjG4WROd5l
wnjOa5sNUO34LDN7+85IFzKxx5ygLxlHVKrPK6urnZQcvfz7VbRyrQeInbSj7CwraFH78EhOmQjY
ib81DA84jpvlT4yNbnShWg+y2Pt2TDE8l5n2xdLS/po5GFGI+a9jyXSOJRPy4Tl+KzPzSpCS/60D
thivmTXHj5qsWbpqOBosQXk2rA/SSXZ0lXZkwFDe2Wn7mgiT8nLWoFj0fWjcWkZPWulxAKTDSUTJ
i8L0MWlYttCO5IfMuGkJ2PoRoCuOxbS0URJTQZeJAZrEae/d9n5sB4CRKe3p0rfPLYJmBH5Weg9D
/7sdp/YgSE6gxyz6K2mcQMI0aweRcTgqsRClznAJtRs3ZhWfCObz9i6o4IArmnnzLJxN6TbzBmoT
ow5102bpzY0BJVGV3EhlOiFG1GK12tPk0X6hAehSYzkQYnTCSbccO+Uys+yZaDn6ch1c4zKkLXm6
mmjCBP7cbjBpNwdvWd9HTXtfXTZgdKTZtUzJaMyT1yRJ4PhWAOXBBb/kM15MprSVcsiiY12ynTOz
eJ79q8K7ceIRgy7YH2PWNAM8fXxK22acxUXM88MiKwSnWAyjVUl+4MKB4ZK3HxZqLXhAnn22FiZA
4zhc5Zz72xFQNcsyYBRm2dEYJFsDLfJZ2HV/cfFlKOB1qAudYjvaVnys/Nw8oiGDI93z7O+yHVkX
Y2g2Fp1etdMq/WyV9YtsJlYSY44gdnHScNCz9FRbBysu+vseOM+G/ZaC+TLIS9b9QllEBKDyH0Z9
F0dSpsARZZ7fuHT9ZYEqBgmbXksQHBwpJqhSS8IJnjnbGcFUm0Smr1rS1ZfR+ACPv3H8dQ1Y6t5p
vXjCeWmHul64ZHHYQY8hCSuj85LK7Ks2WF6SgGfxYRDlMnNrgkPWj1X7EqvafiGw8pbaa/+x64WL
IqlJ4xgk1qYVFSrMtgdbLhtfTVaEg844lJbxBx7dUW9qxFdqAmYCcw/V0hroHdpnGQ+f3kCWkZm6
6KNAimUY3bH39ayTctsOQXuAs9V4WivlHWIrJc/GId1k5PXArg1hSXT46MR/ta4mpjoxyzMsMyLi
7F7b8wABi6vXD6Y9ndjlnZOxWOlr1YiClGH2tHZ3wovjk7KbfeUtbHLFQ+XKp9jKRdgYfnZIVjPy
yh2WlIvtM/Gjt7xFT4odk81gXhVQtkE8yjlzw6L+0OPuj7hFbmdrx6rZuhgrC+kYIqg9sstyYp39
W2KelUJt77KPqOyA5V7QMDieHAoru4j9AGPrQ9sIXAuYuQab3BQfZK8orfdiTiGnt59ZZnxPZT1s
nJu6rfKzZ3/sPrTUnUNQL7ABCMA55LpBxc1yovf1J6mGHM6QvYelzAZBZERTZ9gkCYOYGm/hjpm2
ZMgdHRhj+Wi9LtMKm8x/z9rlaXT506S8HxRCQgxJVIaJ1u0rMFh4A8glx9Fwk1V6TUMf8T6u7suq
pcM9UDQ2VsAiQzN333PVbO16dEiw8JAlqeHOAyqexiba6vbsIkRBjucwXF0/hyZBVYjxYOifYS/d
Vxb7uaY5V453SePk4lv085ZJW4kkWGwtbSJZa2IvqQhQA/29R1tkIov37mrwsBTQAymBhB0s3hfs
S3DZhJohS/lkiIztw/Pu16Uk9tK8dov1MI3mlrX2Nc3iM1m7DILr/t7qEbOOvI5toZr3GvtNyjZI
XHEYSsw+OnzjtqTm42hfctrJGG4NemMQgpW29x3SAod12taN4LqfSStf+j8mEl9ybKHB9zT/9RmH
/ERAGvcPz5w1Nza2Ye0NlrubEWuB6ZM24WQ+Crea/CwejZi1Iy0Db7UeANrztFhpiicjuxO2hstp
BedglgibCxwTyqgeLdP4RsUwEPmgLnaGXrDJH9k+Xue54xW0jwIESoIMCiL9o9/t6eIXrBmEp4rh
u4KHvM1HdDWFue0AtHeISTfojjH6apN1AkAVszNZWZZc2In1NjEbGQLj0HLzp4H0yLt/vihDX3Cl
4b4x6nB2tOfmFsH7z5c+QVCXYcil78JUNM4R3JdvkrZJjDXKZ7tKVNgZ43yasx59lm/w/lZ1HYqp
xNiVkZdxI+5HBS08gj7Uzb3aOj6ySGzTu8l3r7MgkoJ11G9a082NCRlzklifFJppSGpOF6KFM669
u9zXWe2cMKQYV44u2IiUMhunNP927Dc4DJtoESkosNzY+Wvc7mqNLXesteoi2dpwC1cpsRXTiZjE
7KDQHHA8sjIyOgav//wS2VJFercD+x41yjKzg+d6bY/QV5nydzZSo8UPrSWeae/4AmOSt6bnemlM
wzraK0xszRg5YtwatN0sHzx3eBb1yla9t976YdaP4+1LMoN51aplyx38pdZxAvpnTUe7/3EoRA+t
jQPXahjTswshbW0j/AGET0s4ed2uR4uk3oO8bWi1pD+6etsf1x2JSU+IGdMojXubETpvtwEKT+OT
cBytjnCw5lxhpI8JdKEHNxv3kr1YYBEVGlS1dmJvkodxTyhC3udHkrS+2Gi1F1cJ+3H1iv3TOg93
2KWbZxdpLqOFJmcZK9Lbj20z4cEU4KcI24kzDflIJ5qo5ht4FZZqFg1Ie5vHsYMWx43/XK2d2GZ9
viXvs0e2vs5UXWO7W2xMXBK1wqLnlxwHXtjiNQ6yxtk4hHBvHN1kHSFu06TFPWEVvtjqiyTVGyjC
97keW+O8XJoySSJylV8JcN+2wwi7UYI9NdETV7ZpPqEnM9pXCoLkQKIhHxliPYuj/A4i6tZO2vLS
s2ZyBvudb/0er1zvNIwRi22JlADaWsszP5X7NMZe6M0EOa1PNc/2xLa8yPey754kRx4SHfBdx6Pw
0dUx6bJfj6XS3pI/zswS15Pz37bhIWbjbMf/WH+7Ij8IFDBtx2GhyfxXb+NqM4yIw271g7gKCAdl
g8RxKVCnkmQfkJGghekgf+cxveAtR21Sb10tMTjC9DLU1HoZEnmkUQcUtAzHbmY4MnZYPaCkvy+g
U4PbEbLzrJLMn3kbL95lwJ+/4SgH8zzbeeQhh9+1aM+JjNnCdPAA4E6/qTIf2oXkGqZTSOKNqt4b
jLKXFnCGLr29Wbm0CzE4zqZ/RmX8YFS2EWGMHAVyaQQ7rEuzD+jit1QiBwfDoL+XcP8iAt44J9qN
luXwaZf5jqxxUZUulfTw0QmNHqZZsZmQx8ihgcakVMVp7vL3lg480IhrwNnAF+JrJrT9NOmt69mX
RsanPOmbCCf1gwnukKd+rIUVATueLsg2UH6YgjQI2G857mw8WtV0xLi6y1AihEsK7MIy47+GvAfV
CyvZzR4x2j4VwJGH5qQk8w/hxuTKzHUV2UiG4RkDiZPlo5dCVmiG+qWqRbOpB04No1yf+0lSacZy
xPgOULDM/YasPiRNSYZwdYW/WDZzuiMc5d3oZMhAfIhAzTL2QNQEMpjaf1XvrlcfgNsiIzVNou06
VAn5whGnqaAjHZb0eUvuRGsuRNoh4NKXdonyxhlCxYw45uqyvfbcDTGIBVNc5qFATzKZeiD7N41U
1YDf5tgkmwkCsVaGJVRyy5ipvaRHeAdia8/tP7oGMoNOO6CXVn4eUGqrmUW0khH+MiJOW+T45aeD
7CZLUT/FMFmstsPMtq6gGsRnt3b+rikxluNLehEzKMUKfolLRWOOpYy6dGGXylbLSTH+gxWtQ60k
vA9NCRIVBNWG9lNFML2tbWpnjxw7CJdZq/yh724IgJ3mYyeblyEp9qtvvqdp9+n0w+uUceJqNzTB
ss7Jjt0X4Y/OX1sqXGqdugJbeWEtd6/j86+H+cWcx7NvDITKVLulyj4b0Ryn0jUiy7Lpt7K7rOVN
wQmJUx5RC54LFHbJr10ZiBShuFo3nkbr/MZTcsqgxC7+9I6JLp3gc0LftVjKYsvGhb5pteneSVxr
B+eP4PZ0YBPfaRFQz+9ube3NkvKTM+Y5C1x9V8FRqRWmOGeKiWTN7QhKl5uoLh+5gmKuqLuZWmyj
ux2ROXEVB+VoP81kSrkxVpJppJmMaZyDKod0DJaLVZ1a38Ygb1lX5waaV/BARz0DRl6kjoff0UaY
m15y6eg7s17eU5FPgUdGhL7mnw4msxU7+IhpYgPoCqFibKR/JpDudp786YfbXFhVYitvejUhVywB
STXtXGd6YsxLIqIhAi8uJ4R2PUriAngMkrjEwMGmN6W+W7T5jfbLZyo/WxAd4lPlYjLye+8yp4Ye
Tguk90ljLoSkC6n1aESddC556fBe6hBKCNeOd1NJypyJ0UVbKgBh8frbIJwtfN4wp1xx8sevqCGw
/BcJ21ptvi8EgVVD3L2tI4M711SCfFWeXDrKbA2ZZGjN7tcMf5T+dL6zhhRTh9HsoXxdoEU4G92p
7rmMLmaP7srsr7i6r6xGNmLu2r1hDCe3RJe6zNUpGQlwlG28HpDbHfqRy1mQCkPNPR8Whp7ZukbE
a5abmDtnQ1zm99qmd1bBjtUx1f04ICtnGkZlrbGBdwdIHLXHvmtcvmvYHwVlLhNGi9rAgcnSzuJA
+Ci2m1VFml3cE/h7thVjBsxvTDBHxsuxT+56lz1klu0x1uH34LPAZy8eHI1CoFXZRs2lOpiifq2X
Jt6wh2bzbi4/jftouPO3QE7A/o9SAGLnZgaiwjLgOE95E9ZIII5eUrwBJb8kLLqRWCN5FhRsJDMD
WMWXa5r8QcP1jxN3xXahPQty1yqiFQdNUGbvkDYjt8oQuVmYLVefjFOaUCZVv7allZexj8Oa13Rv
Ie4EHFwSNDVTHgMkX6k5MJ8FfW0+ThLyktNYV2YmV5JnX36c1PjKpv6gELbhzDcKZvA3u0ZVH8nA
ePdQt1nkfEEYir+98qnEEYwDBVlpoSNT6OHU/OiMmVrqrZNnZ6irG6Nkj90c69ys2EilJ3uQDpkT
rrFpdZqv0jR0DJNsHgfPedR8vFBAIF6kPd5nq79RZIYlrlHdbGkmSmNqF4/4DGO01KEnvKLPTefg
iBFqE84IoZtN2Pf6RWOIGfh9BqkBEBK7GXQfdFpEGZVeWEJrJuU+u6wmgZi5197Fgm60KPOfKpOv
SqAmlm13n8w9w8l8GyuPOY9oyiCvv9Jp7Xl01q8o4N/iwoKFZdXvjMorBHE3Od1wHtblcyhz9ujk
YQXkooUuY8Zt52tXyOTNDl1Js0+77t5WtbUn8bU4We34hNqN4wWaOPfrXhO4TXSDOdpU32ZtrssV
jh0b+985njTgFboMhVY/INdl6I6RZpFHE878AbL1K4ZR6AH5wPw6/WOpaSeV/2FAEA/KgUHLzfo5
LPQVyfQQY6R2dOPLSPVzh5SuY6Xf1w9NuRyyBQCrJgwVsppjauzqYhM1BGawkGWuJZla1C0BczrW
JSyP91ODWBH13skSLImZNbHjqWnNl22ZM2anaAeDY18ZPpvsvV0rcn6qFGsDOaOP4Gor5om8mQNH
o6ijjI1GZGYxrSNDFcjCTjxtkyV7IYbrg9hcLDXY8TXuujjVCUckxIpz+zQk4tnxk29ipA7xbbKg
wQ6EqOGGI27byETaKCz1ljoxF6mG5spWrz0JJCRBK1Y0TP7H61qxOXRaizqinve6xiaSRKbL7b9+
wo8ISA2MTDtzWgNk5e3MeZjbCQlZPQoKo+8/KtE9uQBtkhkkj3YrKyTTFrIWlqCsjE86zhOQn4qx
YA2y2cWTFONlGVzzzs9xzPom+C9j1Fh3c9aYxnV0LirPXteMH2iQDZLiZaGU4bOUZDzuyd7daQQn
U7e7Bs4PRRQ8b0wyztdG95OQ4exJzO6+m1c+BoqeQ2Nd1gbwtTF3PXwP62dJigc61BGAVnus0olP
yFVQaqx6D8cjPnbdlQA2klUhZ4Vj7Z/ctLwCsDj3JfIcoWcRQ20OcgOHHGh9/yVJYZ4D/NrqlA6B
W+M4HY23YeBidpqB2yIv3uC8fS51sstoJQ9r3c5XQm4CHTBwkPvGZ+uCO/PLuIrQClCk3Kw366vJ
wCIcOSygKY0KFuCaHQGogssarlNS/BIFfd/1Io30eqGM0Nf9ardFOJo2N7PgqJ09LgTZUft7sQyV
ZmT72h+rLVstHhCMRly7eEljPuxBiaD1h6PrjKQld/UujymLbxQ/S3iMqYxwLAy519Y3d8C9mCT2
EYLDa+YwyVqy/hlDzFV55ldvzTtJCihJyRTrnQevEl3ouL5XrXNZFWKeYXQeHYa6Qd/Hj0j74CGp
21QCGRud+/afyi3LzFfOCBP8F0NOkcEnz9I3A7IgG6wZzQ+S8FJU2iUF/uEQZ7hn7fvqAR8CBuDn
2V9CUp0DSZRkcmy0eDohOIA2uxJTNFQ9G+vxnfnMeKxJHsEqphDZLWAtHJPBlwKP5RF1S5WBVTAf
vvLCtaO1aHaOt5wa7zqred0tt2E0TL57Io62Kwh4TOQFmybEMSwAr6XTnfNUPA0q0G3Ck+xhrxvm
twUp5z8Q4/8Rc3MfPUb/Bmz+m9H530I5/4XovDxtn//fV/kXxPP/E2qnC8nyv6d2Xv4Ww7+hnbc/
/x9op2H/lyNc0sFsm+ORsTbMzP8wO/kdw7MIfTA9w+cW9OBy/m9kp+X+l+6Zlk4snMnGlFSM/4Ps
tJz/wm2F7Z6wRJPFkuX9T5idlvVvLC+vj+HRslxbeLZAiOvzTfzfaGdqNxKEc04i5vvBgMnCRG6E
Cqt3ZxSD7Z3dd7dhauaZh4aFxpq8FRi+rQdHx9nU+BHROzgbCN5IafX6hagLtNVACjv9tajzk/KS
Qz3h10GJ9ILzZHPzRj9g4g+88W8zQ24MqvGvKH/14RhfKw2naeDXx+JZMvqPMTTwnfkMniAKiLOv
P2blvSLDoP5WTbOZKvKzzU3h0ymeaJNQ/fE9bTIP1avxsvR717/abrgI1on+snUZYq8MOrKS3ii1
dvjXIzc9ELLCqPVGpOMQRpaooxslmxgrovO/qDuT5riV7Ar/FS/tRXYgMWNbBdTMmSIpbhBiScQ8
A4nh1/sD9ez3um23w0tHdCukR1FEVQGZN+895zvGPfvxZkIvxFB2m6SZP07zbn17YjGR9ULiMrvF
rOBhZt2pLLJ9IngJrgzG6NBaxk2mFTuCANDEvbnZB40bY5vwPtu0aVaSubBbQF2rpIErmo0tfjDM
I/OmdhARppjSJKOR1IdfAFpnpJ/85KIntbhumoU78k/ORhUfCyAbyot2ioRSCZQRhP45auLAmJDT
hr/kJI+eOfLyYf/MNI7ZC+sIUWWc7sdq9rMIpSVH7yy5Ds0FLijd7z0gf5tzqiQSfiQRCScomuoB
Z9kwt9uGdRanbbBqrEPmyut1CusFPy8UqIcxfbUYTREiaBEJT1PZBbj/oh8AlUTJe6Wdqu4HvoS1
VYAMCdedg7OpQr+FGBEGACsgyFELEVglX7imknl2yJBKNC/rVVJabGYwW4RqYPa8ChMAIIfasFq9
cdHaA98gew5amskQVfcEIPt6+s5d1Vqjr1epnzBlYZPbZQY7qHff1iowJwz9PadUPqjmuv4Xb13s
J2iENsrnDs6lflVNB/KDIx/zhkZ8FMsa+PVSIjMTKZa8tU1cnyBM4HOaQXkRFcjH0sFYRlzpo3MA
CYgOzsNjjcaywYNbOmhqioNZuZu2fa+6l66/SvTuJsOeFm10y+2Finu/EF1LcOtW0ybfNpARaDrt
VUlX6NHu9nQYfaG+Tz0oTTSNNRoEXfvew49r+VAWbh7uXMb622qCCd9x10a0nhk/9oTIRvZLnTI+
YaQt+CQG1FVlCp+7vg79bQNcCew7FfzRa18wy+MKoHnCPZBjXXOmMWhsYkeavSLMmEKVoRAjimHy
e1C0SwyIhzBY0BCkcWZ+a03+qm2uGvTNvJiRe2X9c9LzZ+Nac7E2aW+6pl1ImPcnmmR5ye3U8Yit
bo1p7UBOPvTjLcIUu223A7LOdOm28UlEqCfVTZxe/7KI/wE4/ivQ2Pl7nPEfayMdYF03EDhzDP37
tZEqRPc41wwc2j87tFPLnUdpusJkM+JbSU+mofJSFA1tsfWVuWdwNjxqwpfu0UQtWJPuPvOJK00e
2b8RWjBcs1E8GRITGjntWBNTxBsWXJC4zmDS3rfaoSa3tW/X27/ZLhykPdSb+XxdH7Jp+noGOEBo
2j31N+NbXHcuAySYI0V8zXmAXO3FdPaFzliXT75JeBOHlxCDWM5MM9SuJm62XchPg9TSFFRB7bVt
HrqJrnV6JVoQ2o+kTmdyiJ3Otu+6+LHoMQ1M+3/+7sr/duf5y7sLsfqvOw9WyQK5B+/uAvp2em7A
72GU4PbHOcYoQkOO0Defhnkr0ttZsPWYs9+1Fxw8wT+/ErbMf6n/RK///pxNQ7ddakDdZMP9+ysB
4Szcscv4nDnlT7taXgzudpqJpnbkjSOMjBKrD08cZDxADLPfoLMIg4heJsLGCmaIzQmFwSN0yrMo
fQLc9PohqwCDbNrmWlvnRhxFwv9eDWOfoZbQ7ANKGki4d//8pay79T+8Ek/TNe7X9dW4+j+w6o3U
wNIMsgPOJAfiD+h2/qAR1uBcmCds//nPWqn6//VnGTZQTt416f3D59fKnETUicM8TCiOX8AAcrUb
BkSeG/eDof7/8tOM9d/7u58nKYQ0m1oJGLMl9fVp/UsIxehqE5G3MRZp1psl1TG88FjF2Z5Yo+Ok
8wTKeQf0XhfNm4Ahwp4xCi8A5ovAFndzFFSTvm1dCX6soddGiquIz7ocsAYjVsAxjU/4BQIYgqz6
IzJfteLgJfG31EhpATRb+qY/LSGPYfzcJj15kGB9OwgbqzSQltp6FcA07jt3vBm9BqLf1SEC05h3
LTL5cHrAOb9owLyioBmuY9xuHWjPbK5rGQHReUX9bjpG8t2Z/7G93syYGcb5ArDuGM3hYaIiMBGG
0Nfy2wJSChnehg0r7zE0in0nvhemPJJldOh55ufmmnKq0HNwdfqWO2XDid8vnHt9oJBBzbnuvMna
2GaR0FGJkYazHXHNrTvf+mqj8VlfnYYv2sBGW2N8Zjy07icseWvVQDblRqwPR4vO2qKvyULfgvUi
pDn1M0JI0tj21fyqetzAOIb7kcY/oGk2PxOZfT/gxBA/93n/2mGFWnaRIpqS83cJebdmk4ioe+YS
hSIPYgdnmQ61yiz0Jr/M7F7UQHUwf+tEy4xQWGT2vr6udUMpqteFkEenuUFT37hUkDLxGRxC1fju
2tgIuOaGPW9m7LEWbKrBl3M3zA1gFicw1wxOF1YxBXDFP5bib7FAPNFuAULFNjmQUdn00dFIiler
aQ+0kG6q8ZjOyteM5Bh37u1sCkBkDRJ9jv6RPwzvBo5wWRU+8V8UJXFQRRSLDIlwbk0VQQmIJyX5
WMm8IwV6n1YqMMBdac5es4b9UlwWJ9ph66RyY3nU+dc5a7t4+vBW58WJ7TKxb7725cBdPHp2P7qY
CSAFbGi/yDDCyPdr4FXAbNja2Li6CrlMulm70Wt5VGe0N8r2MPLQrDuSVVyxU2lL/rKk4EZAoM/r
MM+8VPUDpG8+ClwfFvdiGj1npUGpeFYuXeQoOvZ19JwD5cvWG0K8zAMYnu5RyemyMhaUpW4Iztgs
WHtUdx3dD53qWopo21kXx73MLv5Qylr3w8DZWsrnciUZ8xNQJ1rc+BUXNxFUCDupm9d7memjr/A/
VBG+1YitzOGbseOwDqgR12aMeNDU9wPRpIwId8b8upYiVDdeNPvrU5l0eE9VtK3Z8ozmiTsACQgM
LbZmUo1w0rEd1jq1BszgqtKPMdMRi8eJ9cJBNEtZVDnT126FshJ8HT4pjzZQA3O63Rp99FXf0rsG
t0dVPT0X/cd6iEBu+nXGaBsCl3UO+/rXVZQpbjd1ZdoWZGkUGMXD0F3XImo0j6W+c9kUV2djTMuJ
PElsSnEQCxV0y3vGHGwtim1bYLTUgr7A2PtsE+uONWgT19eye61JW8CJERstw1RiZ6Hk2b082nVy
36VUA7weJZjjQTRgairhh/f5Hn2n38VMi7vw0FhPLhr1ZHgpmttdmqyEo8xfTxZdXPsCRDLxxIZS
fm4zmuHzmhibfh0suBvWo4PHLupxo5k2BaxLMYcZzdQfrJDKEl13lfykbRIAyUdk0fcPybSVLYu0
87G+56iUOWRd25J1nzrTG1WAyHKTZ+1hPVENMr9zAIHauLkJe4XQYW0R+tZ5BrUUk2xUcM7kxCKH
gH7qXdYSocoq1rrv4fBe4buMVy0DT337noeQpsioSuPiwMfKCOVlSL/J8jMhzX6E/wHsEafE7Ndc
g6aAfoa+VYysGwneksXvy0NNSU+vVm5TXETr/yfcoQxA95NxM1BBVvEph6VpQBAnkPy+7iEICbS+
TK81YW11Jg+yB648xQGM7E4+NNkpjA81qVjDOY8/zCVwjH0YvifWNUnMDSwMKuL1s15hwvZTjm9p
MD//42IJVd14/aMU98S/0q4Efo3tn5E85wr2Eh18EMo7KDXWNO/Xbp6hGOF1fmsgtaG9SOsLxyqb
rrbHUqJll4iJwQABpmluVD7uqDJWXa9lETP4CsOkBSZnMkXUOvumjD8Ub23yzR2eWVkjUg8GPdtR
lO1tFuFfsUW7FXZ/BJwU+mh3FqybIZqEsP9WGc9T+kOwPLMDhDw+HFb7y5qhaFUQHKwFANiFqDCG
0FF/R7Bfog5hfCQBzVtQId0x9OZVrEXQ+pHRrXOCHoEKEnDG07i/E1Ts7sULGUjyViyQnH94Vo6t
nVmlDqC0ZtNT2yxyN6uYLRXyVI7YIluMhAhqM++bILB3oVW8kGpOawcznLZHnrrrG3ubzIC6aNS3
Qxys/Q44g5vM4hU0mK0M7xlZtQ/DNZh5pqxEYAznQWL5Ayl/56UFg8j3msK/R4TQYY6JD7gMuYaE
EJJLy4bgIIyVzMNNPpHaz+RrFO4FkObVq6+nIuhG0EMOcgAWybI4TwJeTIrpR6CHQVJOdF+4vFo6
TmhUSLx+ngNTfXf0b4RxwrFNthFsrsiPgXdOJoAbkOnEJm5nKBM2ky5SQJmmjwGEd4bA/dayMFTO
OuVB67tZF5Cl/gBaFK04fRkWySK99AVIKxi7jKV0G8WIYHcYuLsISRgrtXPwmsbUjaZEw+/B5aGc
dNZhVP60/uCWo2gTW8jau2Oh54GBEEaMz8P0id7yqOVvHcC2mOIFjmeCMnXusk+5vBUoZIxnAedn
wLlgiucRlamufxo6JmESH41FoCTr+cBx91mf642iszbJ8HMan0fjKyuBoweT5W6vNSmq3c/FYK7K
W1KzzrUTWAZ+b89xcLBtA8T6J7xYZo5U3sl7CcSSGJRtG49bScpfLt9JUd0SwhDAufeZwG4KFQaM
ggITqEhrrBez+PiVUSmAFioA3CwJESnIepGelCF6WJwELU5MXa8DG1nS+vdz2jWrMjJF32XytDl9
4OYjQ7gC8bFJacptFyc0lAceAIZoKdSlDP624kLXlJOUyQyrnWB1iEeLY9f7PBAcQ/W4LhKC+Wwu
Lw2qNNAjm3Zd3r1hZ3IknJzpoeDsvv41DxhE4g44ek0CuZFAliIY0OcqfCGaGe9XsaHZ5QTqlu/z
wkKPmqftd1bzOVvjDRrsbULzIC3mnWsSc1CzWcz6xcPHljMB5bRvINulRpkYr4luNQQCiDDEoezG
NRHkKKwYrbSxXWX8Ut14cfqiIlh6mHay+Ty0uNUT7T0ZMbFYY5DOoNfod+BuviGk74Qm34YA7rKd
qYiOE/29xHzpinS3Fr1r2xC8B4IEaJTVQ1TzN0y5h0aIVzrerYVn1rEVT9NubfuUWbIr2M0NsmFy
2HejQZ0ByHGUP1qLRx7taKrVh5iiki17M5Jpya1sL2duBzJlLPwXXz1IFFarh6cDK9hQpSUGPsDe
J9LXb9ZhUQqtEGB+cza4p+fxmq776RE057aPf3aTdmTozU45BmSl09DVLja8m6W99Yp4t9bsyKM3
cKyukNyR8sjjWmRhszyg0t57XX4nxvZ2NBhX98SLR+mLgVZuiAWyneTx63T3f5oo/D9K8TI5e/7P
4wC0S1H1L//qP27/7a9JXus3/Z4JGPJvBq12qUmJecIgfes/ZwL63zjd2rrnWIaUuuPxlT9mAtbf
DNfWPMI1LehatqXzpT9ivIQ0/mZalg0q3zPwVfHF/8tQgKtw1kjBPw/bLj+aI72pQzTUdYvu1z+0
ROIxnVCvu0C/+5biv+ZINTlhwsGTFmjd0vnQWZiOoqdnKhp8xgm4jy4H24ljbzuRE+HHjOY8waot
7VY7pQ5VWWPOJCCIpjzJGZvy1u3omtK6PdhDVJ3AP3BsEbAuVw41w7L9sFDMzgwuMEBAWyc0oyQ2
18Ttbg9IbXQNIL+VhN+s3LVOPPeLn+XUH02mkZG1/sIyjMtrjgjkYgnNkq7fGNr8kKUGXnJY6lHR
2kGlL7+QXLZkzwzNaVy/xWbkRxBLq/xZ5CFbL7qSHueTU1mfw8JhF1kve1G+WBGyWtGcComq9+uX
hAcW455DtBk17wROJWDSGUDBHg/W0mGpzWB0wJaEdTuPS3mC3W92MerANKWHESNtRV4BJCwq4HOa
wr411zeHczMnEvqK6x/ShDjCr9/FbXYH1VjuiGCo6OeBW+wdGoJOTwKWGPCFquKwZFCTSkAyzlR8
18hQDbJ+BGFFW9/I7HudNrCsFpQG0Y90zuftoLeQS/sFlTDCqzilwjQy5i2GJWBJ5NHr2BHqpVxO
HHH7ODOmQokp4TPqR5ao5l5DczqV4hhOPTQ4uDPCQnTa90SiGSZRAQxGiRCY7svh05McVZkt6P6e
cJv7BkIwpbAURA+xmfatl5+SHu1byVC1sgadT7R/mwvnAQNKdp8um5boGw93LXWfUSSEbIxatNfa
3NvDmMX916IpLuR3R5TW3pNZAFnO2Utl3ieD/gs/JsooG85s9nRoHWW+1DbKFnvAkuN0OUlTeR3U
U/fTyKiSIMlYq87rrayze9Uz+RkS4FOhAL0RNiHOmKictrOvYAjgPbf6MwqSW0N6yUbJON6j/4CH
wDlrcDLOmuvpyOv1YIi1Y9eA3m1MaKKrzbkHk/CctRxzimj+WSNa2KTjElE1ddNr7jy484T+OZY/
aouNaEB3PRQeMTSdgZn+KNMvnwA4Gq1+a5V1xYdLXyXH99Qx1l8isHrVfFAsAVu1DM5mTMnvneEJ
gkuhGd282hEIbfaLygfEfCtEe2yZ0VP+Ma2b8wlHZojqxmpBkKftGUIO4qWJJkvzwlMA8SmzEeRP
6b4ZmWthp0BGD9sIIPFI6sTWxEATr0ybFs/fehFRq19IIWfO3rooh2IaTHZnHEbwBWHHUXVescx4
JLEZgI+wO/olHSQALIdKbUvbesqt/nYdxLlVJA6aKhvagGAac+u9bpOHNCLgMjf9ZCBpULcy7D9L
t2lzPTzXlvYRh+InuJ7lzewoPGNyKcJaRSfHo7zwcqCHNhDymohUBLSZuCH9DpJfWoImHlsan2Zc
HYc5zAL2x7VbqGdheSbUkOajDX51oBjHDHfbyfkGU+Yq+Odz90gmvDQ5oeekpTOII/gl9lgosZtL
pKzbUnLyAt/yqs09cBXNdfZ5xZ2IKRPbIQspjnEa5cORtRGTZj3sDHiFJC5cnapr/SRmaBtWzR7i
40UflXsAJ/ENCEe674VC5oZSeTAg7rCYx4EbezediyZHtubREwXtpLT61UbNrlsod6a6zo4syMQz
9NaT5VUB7wyFUo7MseBQSNoExbZy94x9EN3b2sTWcAK9IA+p6C+oLzFTe459nueacxuNLz2/GOig
AkPrPjX41JTAgHUN6l9tqsEyIZDw28741lGuApPsD6PFwz0aHBksQuwz6W5hIWh1IGG8bSHmOWeU
zHfegvNRS1N7N9pbSVDcwSuKm2Jwr242FtjRY3J+VPRMShyoHGWS0BP1IDFgfqp4eM964xot+z7R
7S0L+atZRa0/GyVIWJ0Bc4l4Rzg2HyebD3zpwIWEdMNofZvz8VZAyt6kncDCBahO+gmBXdOLrXX3
paJXPGJWWiKq0EVAFoiK5zJfJJpCRG0NNTf9QBID3L47JLVRkLNqvrKn0O/Q2h3wAxrGhhUII58A
QShsRRikkPki3NUT3ouSpPjEBdfIeBu2ykcufw3VdVHuO11EDbdUN8J17o9DPj4l7lIFZv2II9GH
gxuEZoOQLwmf2gTwt1Yb9KyHGWm6Bqhag4+R078TOuP0iZ5ylXHYGdCGma58D/Pm1fFGFgv1KwzR
U46eHJhqc3JTehZTH9sOmI3E3K07YGGIfeY1GqIb3deiXh1Tt1rHyzUZfRqNR/uOn+wGZgpgIRXR
rnFHyAIjphe8ixP05a306HmhR6I8dq6Toa4jfB09k8auAyu4Xso4ZS9uaTZHiXsTbRVQgtrYJE5K
ngYBAw4AYGHTniSKlGME0YiEPX53lPNTEaV3qBEHcXq+11aV+WCR1WTXw3zSx8e50btzKzh7z10J
5poNVM9z9yY8oeFY2a3yWjTGHFBHJbiMCqx3sUJQX39PyOi88OnzGTPFRay5bOsZpqtu0JvAo0En
NR2uXl58pD0wE5I++uCsIl0nlwPH6sIzCimQ6of2jagWtA15GXNOkm8qrGtKITwBLPnpZLSAAmjf
NcWHErR8q5HYIPAjxjBcFHIuYGYDRFKbqr+w4FF5Xn0rF9IPXaN6HRh+MT5sDk6O3SNv4jtDTf19
FLob0roY4Gajt9OFuVIR6DZ7cHsCMsc5rFUSzBL9GKhZz3OfudvIWKEbIw2BUjynUFGIjMcDI/FF
0TEqUTXTh9bq/GSgZQMMxMFk6OaJTrn6TLM4aDMldrNuPcxdNNMi6BCCh9zzTYIFSbUkJRBhH3zd
ZesaL3k7AgZPi27e1SHGrroi0VSLHqk0q2NVl1fVkosXZstTOAuNIbi2qbAIoeWg2wBEB3Gs63wW
RLZs7A5kal3IPpAoQZqoAqypuemWh81lUXHEMuzIRkbCYhnP2Uzl1uh3hIWMZ6udqiBhUd8ktej8
JAIuZyuCmdvE+5U7SLgZIh/GEgysKJ+537H9QRXUw+UNVsG448y77SuOi9CTbAI8575iKqoht+kG
Xg9sDo6PToWarOvvbdAtUDYm0qFTo7rJPPc1G0FoTcQB1Y3LwFLW2zp/ROWIxln1rKrF6maqAONV
5juyogNLUXGAGh8iq0Vvwvm/h87r1XheI2YPhnO0mVbSdYr5xA6poYPyyT9wH8Ud/uIGxDfeHu8N
hxT3V74EnRXh3pg7QBqty4jCHuCGjN0bMarFNnRkhFlx5bin0KY9w/EdzjLnjJE1iknoJ808AkG2
hoOE64p3Sg/E6Bi7rMox51yNlZ0qF0VKDZDVE4OL2n0WOdaEEiyInJjfSPGQWlrMfTdHOH9KSKnD
rrMTTqsC/Tfd9qKc36Zi9AKg17/a+ahWPqnRQvZIMGKm+GOYjgzhyYalEECqWtth5aZozYSRCD5J
zFilKfR9kSJtbM/GqD6WadlhVI4xcydi6+JL9HOqQSMFb5jzdI8Cx5+akBKVvZ0GuWqv3Mn4VdwG
TFQ2DHR97jUFsXmapmEnVz+psn+ELkxtI+53fQeHXpt3MxbMHnXtG20lajDLvGnMYrjMdbePbRMO
YFNqFJn1c6wz1sQgQYcmYgLtZFO6A0aX7Bzr3R6Hcy8esuabHHU0iAvBa6k+7PTRhefOWGpUeNzH
sN0lRqadk3S64IC04NoyJnSXFiJ91j12qIHssJ9uJm28Lni87qpqYMis18wMNPkt1G5Uj5tmUpl9
i7WFKIlFr3fCy7IgdFpjX4ehPDSOxeyzFcmpy+qjqzP0q50QRPa4Qp8bBZFk6El1jSqejvQS20Bl
cPoek568sVHJO2XjgwfrofvG0hXHhOMDRTRDg6YA+WXCEN3P7eDgiEZ7mWA7VCglQpKd0KIiHffS
t5gPcae8zj4QgFrgKRWvsVTWQ9QXx9Y9hNKQh77EreXBzwK0HiYEUUN64RnnBAYPqvG0W9OCi8AZ
o3v0svg7kO8gHVqqGmUGTVGckYrWQYd1DgtVUtw5uKrOSnjP9HhhFIKFBoPc3g0KZ7jt/hJwJ24N
DzmVvdxVifoVC3n1MhKvvJb222QPCr00biH+SF0acZZSilWn1H6BcyaBy4oEHtMW51dbHkySPtDh
q/lhzm/HwkqJh/oYFsVHVC23rOk4Q2umTu6UMjXziozE3l8N4A4M1J4TWBDGLlK3xwY6WUFQRA18
9us/fv1irF+eR08RwOMm5kXb//m1398FUdS+QJN3LmppmLWOY0l4ksKP8vUfv7785/f0kqAUW3sG
lfEbQu9cajyR3i7GtorJFpLUX7759w9uwYHT0wbU9vU3v/6xSep8f+JAD2kSVfx+GX9e8dfvfv9D
jaQ3EDre77+iff3cry//cfku4dee8xuNal++vvLnhf++TH1upyMw+uPv6/n68u/vtlOFMneUZFOt
b9Sf78XXH20BJa7pSK4m9zJ+6sX3NALzUi9g0RrnLVwBPSZfBxTA9i11Nzlp1nxDmMhhknjiSApC
hZIZpJJqYA2rlHF+nWvPOHpqUHjI2xthp4ckgplVePHdVNoPw9DmP5zKz7Xl2zIZ+l3s5UTOcQqq
urx+gEL33sWgZKMo5tiiNd7D1y+hScBLNHl3TqV7D4YK3RuJxODra2LASEEhQe9xRO6YeWaPCqYv
nlJ7TB/H+tFCXG6M7Q8P6esRn6r3BMkPk0z+Mbqgtchktb6FZUyNg3H19x/nsjykil2PeKR+X0ei
fVa0qg/hfIKXwUkyVcVLZGSCkI3e8ckYKQBncIiC2yfPZYucemmM5XHMb2tWp4dhxP7tNcvXJNh4
wB187IwKr9NYmKgdOU97XnVHGYFppnPvjcRufQUJ4ZAQtfRiNYTF9JWrLgaBIij4nGpvVuYPodpm
03fYB6qhQKGYOcs2W9zihM5GA5TwamtqX+b2Sa8d784VWhfQ1Es3SWXs52khCdjkHXHgLLN4MOc2
QavcT/rqKRbFQLclvG/qLnkZIAMNWrzGk2kPXRly4DNNcUMKw0M6jfqnhzQMBwRTWwOH9WLbbxys
mPVWktgjyagzL8VpSEdxoiH0qXkkHnYO8kYmhcjYkCt5CqYubzVw2XrW1wIEWwZ8wisxtVXlJd+L
qgtGE5LLjOPzTpvxfBRhKvbLJOWDHbG92bU5HlEyyADexa1KUvXLjvq9oenvqHWsQw1tbAtNZoZt
TyUIMeYBkibRFp2wNz2SLCpeU73yrvizLfR32bRaUDFSPuZJrF4A8+9jzWsewggg7OIl+ySm35KW
BszW8pJVFRIrERdHaBesfrVePYEUCunSoeZEWvYxFnAHMCYd4jTltDhQrZZt/OCGybFCSriZdcIF
Fscw0NjTdSSxi+z1ZoLJLkxMR+2wxjSbJ4hCP7MFm27RxeEqfxw5inxVgCJ3Zn/UYL47Q2P7tSDP
IlxjfL6yfOBdtZeEz6Lt13S7GOVon3vVRXb2FHRyoqiw6pLA+oVcMLIJfCJb31Ieuz3xTQvYIWc+
f/3OSx1aCWh+hoa1PjN53XGp/yosuhmaY8S3UuvjWw3Xv6ReJC60vGjWU2Nq6Q0gR3uJ18BJgA9a
iBdXKA50Xa91CBa056aPp4fek+PDZGuwLfvpZVq4q2IhONYPVOoQENtLb8SvWb6YuBoUhrVY3vZt
7LDd99twmWtgAl2360hOTIq5uhlrK3qSdtcejcjExp3M10FP6/NkN/Gj0ZqQmpws3WdVMQKYboBx
dDTzlMKCsnRvGf0qRikpnSk8bgdmRQbOLgPsyky1n8IYBFSrXKyINkgL04Gl64LPRQpNk3Ysbxdr
5ryNXbS8VVB5jYIm7YAzO2htF45KH9YXjr0C6rv1qi8mxD3ikItNEcl9hdTlNAkCb3shX5WAAiHm
Pj7V4eA95aPyeNQrQVlQhk8cRY+eE1tBprXMPSfOdqLrvV2rd/NNFb8OSZicRUwiRtvAfHSgxm0A
pb0PUCl3opmbE0iFpzHNor0q+QtZS+g7ceO1r3sVOk4asOfSgUgz6cujt9TiJNZfvn4H7oHPuWEM
3deOOJXaT2XGHBNzt9oTjGLfDEU1+mwOGIgLBQgpFvZ+nRZr9EG5/9BnzwbGp0Xb2gaNeA8jMwr9
7zCU8kDGXkryk3G1zIlGppvP906NY4w2ZNmnzWOWsX5KDVW8EGDBcPWjZwSu3fVfXsZpusW3iz0P
cn7ezZ9u9eE1nbzJO8AR0xIHDaFbnO7G25FYZD8cCEFiAOrBfZT8kufxoZRwxmtg1On6S2HYEM4F
MhFFJ1dvbTgwicrPQ2rmZ8yZZHE4dKfKRT/D8ydMOVbfQVpNaA/Ud62VxB7b5j5Ht3QxjI/ZkuMN
d+OWNIvi1qGwCiQOZMS6lnWTvg2d5Z5qr1M7XZbfh648eI19dXFAYYYrCKuANp/g8XbqJL4PMUHR
7Rg8sNcKTFVy1xq8Vdk3wPGx7xQ8zLG+g3zJktzdVI7qAywWMMuJrWut4llLIQ32xFxuNat5X1Lt
lHO+mdEELRY31qg0fVPTeaQ/ZR1SQmyaRt3UQh3jnEgry3tItA0AJ0Q5xUgPOkJbgkLrZ+Fm34qK
jnmIXARfZagkqhaaQNiMZ4LfrZ7YRd3hWBHvjNo6ji6CMh1/+cZlQNLNxdEBZ7oMJJXqQemZn5bT
bez0xY0VfgU13efZcj/RR140pCIcbZ0E4ElbM9hPybuPUWKE2fi2/vQMxDEZzM0WlAsaoZjRaMsJ
ObntSRTrnMrwRUbbxxkA97HPd6xtvrUKhCRh1/DU7z1ONHSe2J7tcAzaxUwxnp4NmbzZBuLwRmkF
wvcW1KCtn6UKj7rFgFzCn8xnjVGKAWkcUwTMwOnOIkDOTpt3jglPpGOcCQOZaP+TcCom64h50SET
rTkClel9VCiVhVCxXWtKDuSQ+2b6/LkqHxy7xDneJvhahzN5oIxqVlowsKoXeouoQZtne5AXusHD
JfRgrCUIyhLH/DWWDjzOHOyWtmqcIgYWKNvRikjLe6b51gUVpl9IGttM6p9JN57IzWZxLo/a0mTc
sOmLZaJkerbxLt8RMuQFstmHhFw8zhbZWGnLOXrAkOLSfQJTcVkgchO1fpPjPiRpaMrQ+HS6MPB/
I8ccp+p1ze4KzBBMFrm4D1mMI3N0Uxp2tcaqjAooXs6U1UQbzKXh87yJyJguCmjMZWhcncrp3S4w
/Q0jgCiksI+rICtykbuViAD3wi7veguxLP8UHhvS8RKIRdRsQwCMzdzkjPMMVqOu4f41DCo4cB3x
pMFBSY46y8+lUsuFq0W94XJVI4X50Jbo12EtwAm00eqiXmRTtoxlesb2P3A5JwLWA1C9L+kCKU3F
dBpyT38g1ERM0yuhUfGaAEufPDI/mt58mjnICaRWhW0fR45nviWV3GY1FtTKoanJc0WSdeogjRvC
6zqLCmAhGCN5DOwlNbDdtZM4bjKGvhvO6ORCwkdGZaT3iG5TpX2H9foEKiAOnHrknOrk5THk30Nb
xEA0oXagcXZqU9d7TRESEvbOWVMkZkAIYfmKRArrqZTqVLguLUBDmMeljoG6TnjyJxhd+VRIvzGj
mACYKcKr2VzX0Kd7bh392IXmL8Z6HkYCgRyYltbjohmfImGXSsDzJ0LtQlXr51r3VgUbGZ0aNeW5
R1WAjt3LEE/WZzjDEhASGVjKUeMN2ncehnQVEk3teMu6u9w4tonsqQIsXmdLsrdGABhWe+OCU6SB
DPeha/D+jzXAPqoF4J4rXYEtwx1xomceHmZ2y3NXyMdqBrYx80Z+z8Pxp5mgDFOJA3Wj/W4jSLh8
Bf8VZtv7BGBfehBCPPYDYCw+E8RUuFAJHtaZXjXNTkkM1agcD0Ou+lfkelI2ZDZ74cNQGC9mkRI3
YTfHsYAEmMJx8QAp+F5IGkZkMEvuZoanrqh7X58beiFOrk69iSa0HVzuIKx72yHvk7to1RWRgTZt
XYeIrXptcbJqM4qEqACRvk957NzmXnIM39QYM/fuYgz7LHUI8xBk0FK+hEzQ/ThEsG03PFQpmxha
utW3s6Q/AfA95sLV77JmNvH8W59YxH70ID7SqpNQsXknm7p+Nt35RsbFj84iPk4U/07UeTQ3jqxL
9BchAkDBbumtSJESxdYG0S0DW3AF/+vfwdzF28ydmJnb3SKBMvllnqTX0UMCLMCHSerpScKfQ6dL
NnWW39wK+5WVYsUuYlrHdDYSix7Os5nEX0VkPrTsMtXVSxpxMGFY5a09z4loAB8AIwk83fncnKkP
/jkw4HdN4g9ssUWkiyeCtrkK4FUSZOoL7HANvzKTqUPDqSSxB29vyj47jTzwZOK6csUpPsWyqvn7
rG240WYFVHFmogddC/e9jQ06y8t70TW3BG1xGrz8IJvsL6THGh5huNaBcA16e+1hMG1anzBUoXNL
8LNsndkmVBhlwImeJkAbXeQvs1LVbKwctFPDfy1SkS87+AlNgHUJ0hmNXczYGowIdR9H1ETNiCSl
XSsdstWE2giP/0H3yr/eJY7gGIwmDRp4Is9ZM3aKF3nPd+Y11ldkjws7wryoF+khwaub0TWsAZFR
BTH/Qe2HgTXbjMGIgbfzcFe0d5EbBXJiLCHYUydMK0M5smtIs1jLkdGCK8iAt6O94VJJZ6gf/w2F
Dshv3Aoz2rduCMG/C/m8veKPEfU1sZRpxLgUQOYYCfEXWJpQEjlLRb9BjE955FyIhMpQLPb8fM6u
1XgA1UCwWGezLeS4ZnibvoDaTl7q+e9Y1XDxKxuuD14Gk5eQf+j5Jk97RmX3f//hf3/571+YmYIx
3/TTiq724NiPGCG9LqkgBvucHBP/jhWm3dG7QeiHfkTJ8F33x792CrIJkNe6ieB6DUFG+ebY/ROa
qThoG2B61ZVv1DpqxSL3odo2NYqvIYIPfzyCfXJZ9Pudkwf6yo4xNMj+nykJAg4St6M/E0yAUxY0
dZPO0OBAOVGbbbv/4vSRg2oLUr0KAnyZKbnQMOQ37asvbiATm1jE2YrKWfb8Ojrmuv2Ik7a4JHkY
brkiShDAS13JT43T5AJeEwDLVKZrQZ8szM56fEGu7A6tI05pqevQEYFMGPF7Emlil9VcH7RRu4h4
sLZJ3Fq7Vqn6Vhp4GAN/NqZzIgK7F10SZGkpR++nr+VT1v10azzQVFPsr3Ql/vQhJ/a+xMmpJuNg
BeJu0VS88BMivmp8y4vQ33gtR2ggr1ULm5C1acMQPDiOgX8CN/kPkHiy6UuLJa4urobznVbzeKdk
Vs3M+mgHdrHGzcSBTpCWyltARKX8kozCuJ5elakefQ1Tqw2I841l/M2EZdXF+btqquegc2iv6iw6
NIJ6AyUOacVNLhm8azjIT0tRMO8YG3i/aONYKRQivwE5tD7VRfGMGFJF5bANShAsleb9MZOnG4iL
mZi/UqCwBnIivcnLWKTWXbvDNQ6IpChiDx0utr5Qd+A+NEoHGWRa8ZkmNHCxXXLcEkAlqvGTEQSK
jP2jFflNGUiSpfiWTFyYDIC7oFVv31vRC7ymdOPh47Y8YhGESd6jAieI08Wbyi9enX58jJbYxf30
o9oxxsBPvUzyHYG5tBL95AYV/so63hJMY/eBdZn6HAvQTxpDfzjg+tel7YSw0PtdqgU3soc/Ce/c
qrWtL8egn7K2YJOSLvUc8jlRbV6lck6JzcW1tORLmvh/qdD9pxoWWazmdKXg16bXibBONqRrjGHF
Jq/XReNMp347ZONP7ZlMPgc6jXgBQU6ClBL2NzdFMjl1qfbZ1O/NPtxTEmtuyvmX5Ou7IPQ8wVow
+zeZE9kwHrbAJnAxi5lo/VtxW5jzJ3uucuGCXhe4mUk4rRziVwu9Fbx9KvV36eijyknrFAe1vI2c
YkubUnTOf0TrJC2hxAqWfuB8lCMWobBEMNRKgkjFaNDAgFTfJ+473CNvI1mu6ErVe0KFbak9wFj8
KfzR/RkVfQizUSiS6XiJFSkDHTn/YoBy2tNxhSrR6jEmGjKuOOBIF4dQXPWOKms0mSv0w+m7bNzX
AObUh6e5dKOwKa7h79L7kKUKpFcSrNXotm+Wi2tOkbTtjQZwdRhsRtJ0e+zn7dWIJrnEtVB+dyt3
tOS3K2gdySRmiJAVJjcSsdayhg4Bi9AoqPC/sgQ1NVpqODNLPdquHWDxrO/YqoqPBNP4mrd3huNE
9snHZVP3cLXroRuOTsAhNGTC60Sj+HZ7Tqu6nSX3MDskXjorLVhwGst79VxG1H2/7/DCfVOF/W1N
jv0WKQ2ppA6dvbC89lr1fFmiNMpvbp2WPnwwkHhVs9u4SJXxGOGVL0m9c48xLDIstgqvxQgn0baw
lNuFbSzVgNkbMFO0SoutaOW/rNCZK7GCvgxUeu6AUEGsg/X51Azu/G3UthemL8568CASZdXQH5S+
lNzfKq0uMaiW7a6bIrXRGB98ei2o4TZNnhJc+i4XyJuaOWH/Teg2j/HCwdDbhS6zvnrIhiUVM3hy
5NxMV7aHsErUoaYd3tDTV60Zd0HQ4mastL8zcT6eXjjRHRvfTg5m064grPZbPEF4t7v6TOEUfnWO
PJVXq91Qy5caXySEICA5UKD5Q3HXJw+mgbvfNAbW3a7lZJpVVxO97WwBsj6Fbg1EJ415XmmHou/4
z9i48dEoPWD/yjpoKX7JDuOxJ9VbYyTbRFrqlMmYerle4EgstoNTD8u4orxCiEPmhJjF6DAYiX8N
buefPUUmVfdN6M8GOLXcfGunNuaASZ1xIkLaIBI1n08nbHicIk/+BMFIWT64LpXNzigINszaKzUn
u9w93u5r50w/RggXeyj/TtO+M6rPtrMOcsBO0GKayWAAjMhNCzmi9PhdtLGNiJ/at+6dwAFho+uv
1azltCipa3ZLXNCcLxeGq0CNDeKJiOrjK6MUJDniRC1JuYQGnQQcQLTJfY2a3Lv+9xevkc5GVUzP
26I8WrVVvU4GIwYIvR6hRzylzNImImHYDEdqTCZC0VQO26G/zuKhenHEW59ZOuiGhMYbhslaK9mG
8hINfPqbmUZ0rMcBOBO1C9g37A8VOljULXw8fnwO4hjbIHyvVWjWxqsRlH8SVOyeb36lp/hiemVN
p7FdBTUhcKCO9coqK7g1uLXH5o8fVBjXGU8ub6CnK87k2qMNDeNcZFcxZNreoSV+QS1sZNravov7
dzJ6HHLSnMb7KrZJDLjjJfL6+lw4tEokyj3iO1wZXDnhCeaQGnMRAOuuR8I+eDUK23M3eAdA90K9
KTAtzGDednLQ37Br4IrXdvPYpa29BaRbuY0GQx28banL7IrOTjYBw3j1H96jBGPVay+ucL8B5Y73
0WEIpjPlXXUBDYwVNAh8hP6bP7YnztOM5A17QtgRmPdH7vplRFwTYw09k/2wpkbqLouuWHvs+qlG
1ope4npve87OM+Q7FjDobgV1Yckce2KI1j7CPuPWB4520bmSAQ2Uh9aqxh3wo2I15RpLGx6VgmtA
OzL8HiaWWoOV7kJbhYKN0V+izHpre7npFOY9cNGM9kgGWqI9CEddzDxsDhL8XzO7R/xT5Q3d9g06
Y0s4zgZwguUjVW9BLp4JFNZTW6uYmF7mL+0uXPc9EIN5VlBIrhiI79wzcMsxPYb/2HKMCxpc+sYQ
APoVE3+38qPiW6sD+5S52lGOJCGrtKPsJR92sQO93xEZTJRgRC5BOTpYJgYNU9grI6N0ywOIxKJC
jEc/5y1A5FRs2roeKD3FAYp2Sn9sbx7gfP1E4YxgoZUCThnjZOm22AedfAXitz///1/MQQUbOffC
1hprw2AHRHbBjV4cg/ZmmTtHx5i+kkajJ2miM8hKIXdN/b2RVBWmQ+muGCYN0v0tZhtglmPFqMoK
BwhFvaSrSMz0yj2MAW2VJlV7+IFwWFr9nwBNaNn7HNnc1GHVl8ERz2JJmaO9D5l1cX3ls08Y9ImB
3zYHNraD7UYX78RwvohvSZx+a55Rr7tOUncXJK96QrtIqLvDwgjri2tTUwFWaiSu4+zM5J9jwO9S
eXrLYxAjAcUrddEsLd84SzZ0Zuy8BwFm1brqom1V9tpqbCpz7cR1susqhUUBZbVujsFok3WKE3uh
cv+eIMltpD8CGy7pW0By14tGHHWokJ5uwESmBMIh+WxXlO7aa4VwP04UcthZkdF3XjwrTjvLQcdv
MuHkjZz2jxWEzsqv5Mobu3yNVTPEJp0tQz1vkZKeyTTZB8mczfV5RhVD/jP86X2MngFSg2lK2wBJ
TjECxrGT7mwLg1UPYC2cgADRSY75qsEOMvXZ3opJ5xJR/4dr7FuPIp8GkpG+Zau+coyhuLF1SUZ7
D1PhKZC43uMI95yW52dO7hVP4SuY33PkSw6FafAg9UBGcKwerp7nlzj6SRl1RrrkVK1c/4ye9q+0
Y3GXKj5ZJSwvDrpEKEP95IcI1SICHBo1PxV1ocuurzs8yZDTB1HgTMM3WxfyQ/qEykr/jz2ZM84k
L1hk0ptdtuBVFKtonEIFQ40xNTB4k8lB08655koupGEU+1xf5NKyK9q4kMnQoeS+SsS7E/XP1EY8
oc22Iei2IP2lHcoYlcbegcq+S7d5Z5T0nUVWvBNIP5hGSjrJye8YqmCyol7LLt1zOEiZqxjXLGyO
UTRRUuJbtCbFcz4SWDJ5LHPpYl9BDa2w3AK2FwPFfWlXMYXgotVjKS/N8r2qCYTVLn0aJQAq3o7h
MjgZ/pOQmcwA+Gk+8+2GjhuuAf2MXQU0WdJwQsIaPmRxihd0oHDX93ZaQuNsUtt7P6UguOMTsQiK
LjpB2CgxCWDUVr21qVJxQuzgQ3RjVxDka41PHzegW3kPO4+BpSbma+9HNbdea8V5+JZWQ73SzBIm
HoXXX3RIHpUe5LuBiyv29i3NVujntvNiE/BbYvRk6OX4OEriZovq/pedCiejU/1SiRPygbvkniQP
bRjfOM5tMXbdueY+3FisM6+CNysoVrHyMxU1yAgzz8mMvGUH5GmrDF8s3i0skjgkfjgIryf7lSwC
7ieU/iWDFodrKMeobDrE2sxMlWonY0xPFlNjnJplsDE9TFUMsx9BbT/cPu5uogMuMWtQwy/Pqb5J
TGaiGHEsJtDUPeM2XHRO86D7eaDecl4AKBfisq5eQkP+A840VwCyWkpRHYsce6uccQymiF+r2vo1
GMAvS5RVDPxsCqZ5KWZsZhxVmOqr/Gn1HquGVZQLCloSTGpQYuwR5y2RwH7JSZUAqrORJZRonHAO
WfRlFJf0swXwZq1RXDULSSGvLM753Td1jzBfYMOvxon0Qa/lL6ETw2v13LudK2LWoSaYa00bGMrs
7x6ZV7vCseHS24DcKnYeqFMN3ukii/NHYuWzeYVuynIiC+9O+9ggq6ESim9J2lMyh2MlvGlzmzyg
WsVxIMUrmUkYTsr7UJZ5LTIa4g2N6sW6WHVewKimkFe0q2QdzEMZM1nXJpjtCrfbkjaxYOnmvrOI
RmzwbAFLl5PeAmN2xOM8Q7qQ3mJ+xTByHmNVN+uoCp1lkAM/jG0c0KPAYOA2ziUYzBc9weDoOR3k
dt9lf3GtLQVVSR8GK6+sz05aHORczoZxmC0U3XghvPAzCHo82XV1qAOxhqFlLIzW8xeFV2bbNHtR
FWss7cMULVvhnjq9P0Xqf2XscytYoJta1btufjEDX0fqr+SH27Gmxba+zltCxk33rAy32wxJv2vf
oC9DEDKTQzWOz/9+utgmsVzFKQ56N3tSonqe2GfBpiJRkRWk4GGVT/yMQm82ZEqcjYb6t+4KQfHN
+JU7OgbU+lCgPZ38fm/521y7i5reRqFYDf24Obg2TCuUwmLnMSFc1kl8BiME2WEmiOTTue41TEoC
xEfe4xSwMCWiON3COr2xWvJFNzVSNNV5c+5Aq/CcmZIxgiKXRBSYyjdNTl+BBUCDwfAnFwwY1qRM
SyXSTRUY/uIaGhk6lZafmql4DKLdxx1vDEb5HbchKm10GyRJbd4wAPzVcZ9Ra7ZUowWOHE9SaXdH
P7vmpj/RODMTfJyYC4+pHYuOPCuCwEInsXGx5jO/ScLcvzBLLzcSacckLT9N3XPwfQLV/Fa1Mi+4
mckAaIbLHMPcDZp19A3UxMqariOjtLWlozKVQDa9w1yqbkkGsaZ48o8l7pfA2cR6veeK+RWtcpT9
jYfFc+1LBj0KF8pSOID1GJmsYwcnmBY/OpH4mzAsEUqICS1K43UMJJQ28RUTIMCgay2Y4p8yR+zh
IRP8ZUvGjaEBlV1mcUDdssbEYdKNdSnr+6jtBZgO6gGGu2WqfkNyOrQ5K1jJdAeBwskfBXyKyNmG
Unxb1lQT9MFAntN8VqCHmlBzhcqtFXjOi6QJj+zftalxh9EQqladRmY6juiV4/v3XJsSDOxiVl5e
zKF9gaLwhDwN6Vy1mwx+Wkut31JPSXZX4i3jWoL97M1Lgx+7LNc4MmkkgfA7iQp6TIPxI9tU0LfP
hs8/AIB6tCVy0cBgkraaGgN7WhxrLtW7OtMv/WjsEAwIWfjeF1dRmgDNF9q415zRQJ2Mj85gGR19
bO4a6TonOloleOugMAUYPZrEextsFzrpgjQNmiOrfMC6jHRinij+3iublSLStR9c6862oU07aL6i
yNsAmzO1Gu5AQ4VCwulpzie99FfGIs0ODxgmI8NeW0yKjd57gCBdt12DGYgXam/J6SUt0pvup/jV
DUYDkhjZpgRtGH2HPOhcb4DLUPsjgD5jn0VKDFVPZ13wE5jsNoYueKcdfx/ytuIn9jIC2oxFShfv
Ga0Hz9jptrEtKu4pmAo9f+ZNqCUzcLLA2FpYCNHrHNpxIxi9MQjdTKNP5SdrTfd/H4AtxSUK3IXi
jrP1BdaGsBv2bsj7EyWCXpuWFwB3c+Z4jFKSKwZ+oph+tEfDJdoCvINkTLq2DUsu6ti89vQhUoAb
MLRUpEXr4uQ+Zdg99aoHk92UfLRVecJw8uIzxFr4Hek2tsGtsEpr180EPkz+ik7F5eSTARmniYGz
zA8ux4NtWcrTKIeDkXMkYeoc8zv5uNwcVoZ+rrEzpcGnCGhVT61XVSYDzW7pXSZgZggZbPPZGeHa
4C86ctVGiWF9bPIv2N9PRRqfhZbkUO9mFBRjIBeNfMH9oIAPpX+6tP/bW4W/L9FW9cz/W2T9K5st
tYKzbGTwhKAmfKQeAnDsiD+6sO6JVbeLGOU+MJ5947Im1MPF16ljmOirB9XjHyyyGoTPuFGYUHL3
Y8KnR7gd6pxR03k4qRtiTbBJy+kp2zHfpTHbpsc+y+QT7F+jf2kk1RZKtb8cSL641KGDDYek6OUl
HLao1uvUTdhSCfCum0xLd21CVl80Y0Mvg8GooQTxYGpeeLFwGlUJRkpK+VJujKdQ+821FuJ0iNtS
c6V1TEyObqUr9pPMk/VUein5n4F5h9ce+9bcGlNsnKLKO1i8JugVy6Ip7LNT6+8TjhESG5rOEuzv
KhrBQVHggnX9L9sv64Ujxt8xcb8gzHxmcU9U2ezOhQ7BKUF5W1JxRMklvRY+4RfE20Vl5MG+G/42
vpWsVKyVi8EmKWUrHNNiuMdWzH/d8gwHR+q36E2ZkGrcpL8PE1FZTKOMmHDFlMkNLOK7PRI2Djlo
h9WfwmB9tCuSld6Q70epX3ujeBtaaxtyymHA2N7bTl+aGU1yymif7LxcvgHp+/IS+N7NscJ/SuUU
sWBKACZVGfEJk+hfl80fIMFsu8reE3d8NlWqlsnwBeXDHKdF1POqk/X5kZwJUQgvHvfyJbGYbRm1
x8GuDowNX3Em7jo6fKyAT8JTfLjIthboD4hjJq0/Nt+m3+UcnbappPcBVOefstY/CHPeGq7Q3Io3
lh9+tzyEYTzvzogzVCKU/LxWGby5VBZaUWBvnJp3z/lK3faZVsFZo4fc4R2lIlMdlZ0QltG112jw
vzwc/piZMco4oEjrKf5OkvE6aWxXIZNLfbgbpii5mDHSa9ISswW178XDarOfydXXdUZnAF3iVzdh
UEWpTiBJiNr5cBr1asuJ7ubCKDcyYrJIJYuwdqgUNkgZNKSZqaAD8aVxRIryVViQ6bK7a8J9jSo7
fYHfaRPgc/UEgGqpr02Nhi3MIPuJyqNF4zv7ttPOgaufMFLsPFfylaEwzouwl/5T5YgNxr0wa1yh
mjJuJE4f8ViRZ88Wjs9bF5TejxuUt7E0sFPn09LDWENB7C33m0+mNCeryZaMwe4tV9jURGVOgJ1a
VvOsg56j8uS+aJEdrkfd++ul+ao2WNUZZEarwCa/7fjqq9xQCXmb5NFxdepinaWd7RAqn23QHGlO
YmzA29pwJiZdTINqqQ5UoM5BAPyDAuzi5LQMDEJ9bXsWo88weh8kp5kas2Zglwfrc/T0z/4RkMFj
cbCoSm4Pth1+h32xT5k0OqF3tlsfLllBcMZSn9hlCLdw5DOotubmTBPvVGMkmgsGAvCfVnZNGC1V
of3AgXuHFLCLXdj4oVltsTxtcuG8T5a8ZJXLNYMIiW3x64gxuUArvTRmiETSmM8R0hrb8bSW9acc
eT06tPal2zXfDWXuofvTgQPY6AGHeC7J9JRMH4B8++V8wKvN9H1wrGOq5c/I5nmP0nWZYYdxWMtz
n82OVsJ9GAMqzoIvt0YV1ZqjZj8HstKNLfeKkEiQL70YBwn1QThltC9dMiFUOqNMqmsBeJSXJmJT
H3N2rSAjOOyfp07bjo3uH3i6jKg5emF3ZHhLaDsgTDOYqz5PHgY1qKRn6NMTd7dLLlMmPxsZOEiC
9irIvC/2Q7CfvCbsMyxaP3nmPQsSgggeYjt0OK9RVnvUsqjrT0ai/TV9O18HVfzPt1FmPLvj7F8d
LNTsNJ4+5JQAJrTo7GFJ3w2p/xBTvq1MsS7bgKRD4L/KJn4Pzfyjih0Ho3uEOpb/RrY6Mi3Dbcps
nrg2ThkWpJ0q1R9b1hzgOA1VNGuRr8Gq6PeKizIj22Olj1cNeys5i0dlsuj286ZPnc8jYlkwRmBd
fnDqYUItrba9Y1w4ROmAQKFn50Y9hljuPQ9KRTW4F27GZ1GH+bLwh3vQGg8MwgF86vxRFRvC9fiW
R8qWVUnSyT+HXbBLCy9aJnG1yxyKrJG92dOnj2aM18TfnxWA5pgmS5S4/qogfPYNoazsJRfgqt0w
+NKN7lrlwWedQhZw+Ia0yn941HRZbfM0o+gO4pKGE3aLOnnrR5wX1ijfc9P5Sfpvzwxf6HbHRpR+
/68eMuOR8TXC5YOao18Pbt7sJ3SHuxkySrrUOQWmvv7bWmBkiwh4gh+RO/TEo+0JxwyGQ1y2Cc4u
DxJsebbBdLiOVF9S4CEwrGym2mPPHuS75/Q2UznA+RXMM+Wy0Dlau9GE/4q97mYrRNmw6Y+YC7DG
FOIBzmdOLqeg9k7/fU1amXMf1/nCigiDPsvaIh6cB6HpH1tnc9A4R7d+90qV34aShBczyX6jGhXt
TXnTbzpXkFX9cG9+cdEZhyjq70K95+n4ZmQNW2lcXwP/rzOyoesyRuz2SK2XO4h71FJ10saHi10N
AXk5r2rUcMToAPNLRJ/gyzi4DY/QOotYh81lnDKKh4iwZ3DJor5tZjWETpFsXyCy6Na1BOKl8nZT
05i3jIX3YQrtUMTQkw2+fBotM2x4LLVAQe6JGRpE/vIP+sC2iigffv6lHZT8OZXLParaNz5jbT7z
3ELBbinhStpv6IkRnlrVgvis1zGam4lQbRUkvjfM4SR6tXbWrOE6JFijzJjvPxtQcER6oz/xkFWE
NHr6JpTE3+L74l1rso0A2ZxWKdYOLpxSY6vhKYym4J80Bqx5Jp8unHqypHcer22qD4woEuulsMQ9
C3nrphJNbMzenCbC9gHvqGlPY6y2oQdMzOjkZymTf70TvPmu96gAICytdxXxihTZcJjyJtjgZWTu
Rs5bRhx1jMkHdO5qb/BLV9EgdxDDAo4ocsPLukTzAKowQasdXVZPRneZ/t5yvNrWbnyruQb32Htm
2yIzdLyAZqnDjeOPmCTxp+w9wBVZD8jMvVFTdM+k+x77tKLhh7SU+WwhbGyTzjjErbyabvHZeHqx
MeLpHJgOYxHY1Xah2AZhbWHifUHYf63i+B81ZS8af/ai4wtqOADlnNqgjuF3bEq2hRruaMOtMRib
o9mF80l1xoXdc0bo58Tmm9Y6eRnRAgK032awv0rd7ZcD5cz4FxaCdPbCE+QAcS2Z7aJM/fvkMLEc
HeyxDtQ6cnfML+hwZUpwdU2xVyxkYcgFg9gBsMHxFKnhx9a0U5trX2WVXFIlfhSxd6dKj5iBIXG7
HGArUuQato4QJkyUqHhrmf47MxmgkGK+YgSqOfNDnpNW9zHUhudlUjSvUEETTFkdpuSa/VU6Naau
8SoaptcJOXj0Tb5CqTcvlqfdfE5LIqFPZn7udZ0otEmxTq0mxGYOAnARxXsxGSDIesOlKxEDj1Q2
cOyiWmUxarSE2Bb6ozwmLtYoRHaUmjbe6Eb0Vzmq2JtOeg9y63c0e3PT6REbfcytkf8LHp5UO/Vl
9u1Enygtsygy/OBriJvxGRoDQQ/9zjT83uOhHss2W6iqPpvdG7MP5u4eVPZEwi2mXPU3SHC/BBm6
8XDWRU74lK9xsugw0ypji59U52ISPLss6w900/NcE5yWzd6FG7BqKcVbeqP4cSYkYcdp9iNNeRSK
3TNKfwR37AXqaLoamFbpffriZkVApk25WwKXO0sFOk7A+teK00Xolp+ZFv6iFc7DzB7Vs1Qbq6HG
PDOc52RDuc/rjZVazktv/OL1yNEtcdSk6Ux+0wXthxbUwM6zl1VDoMPHfZql766Dx0PvjRUCTbw0
SPWsQhzqRiwepUunWUBeiqNKQANY8TndcrzOmLt498YMCkGQtU9RaPx8lD2GPQdz6ggcfmt0v3Qp
M1Q1lWFdivt55P5DzuIgalgFpAlPVoybKcp3JGvfyfcCMBTexgEaNbjljPzuuPx3AkId5xvqxXAA
zrrngO100SiEOuutDwT6u8OEeoBHsI1K/xI7frs15sWDIRs2dvPLaPJPJ2OWOjYbAv0Pu6E7Jc8L
j58Axh5InJK6HP5IxbwPeS9mxsmn9eC64XVnGgBdHmyiXiEVJW11Hav+2qIS0cHuv2SWuFmViV7W
xbgHArkX6Wto/9O9xicd5PPBI+kmODytIbHOwcmtHe21F/GPndMP6XHLjudkT1pqq6ghrMCQzKhc
zp7SNK9po/7FKbGsEfch8SB8qa7HoEUwt8pBoqDDL/ipKLLC2tyrpFlIDEZHYCaEBAhDOCaVABnz
nOXgfKI2oX9GVb6NyUm+U337Xrq6t7Ld9MeTzR3bpINSSEue5FLI/SMqWVP92TARTgnmpuQf9QAA
LUJa0Tk12pnzLEIuYbny/+oT3CqQOyvfENdCE82xpOtYt1HeEmiaTUvULE0qNsWaaWspt6B5oCLg
fSNCbxoq3+dcZqIAd3RqlVtMDOfGYPpL5PhhGYxjEY7TTD6YyaAlNKabM7Nukc8TZ11pLtxQPJu7
3C3oBabL2OyCrSj815C8EwAifVpaNd4uOqtftci7VtSxLEOPyrBMBJguhk3Uuo8+s6tdM9zKZmLg
wYcFoeiEm5N7CAHEpREBlcTRgTZm/FEEGGPU/vcOCCXQA4L0sdIuJZpSCMahKSG46BHTmURj5lJX
tz6llpczn7uaVMT3PMIHiMVJctBZ8OcgZdAzELAMrA8pM3oT0Zp2mAdyNS+A4YaHJIzrVYjoG5dv
U+AZLCJWuR4BjZqV5b0kLglS9uiFCIJuFYn+XiDjkOBNmTKhDaU6H5JrY8DSiQTjbkju1hT/zdry
CM/h3LacKoKgOdjdgNY8YKFp2ID0LlnHalf2Cfe2W4926AgxX6KHbK+5+CoRjzwxywsZcZSgAYaG
BGp6GOR7tz3RdHGk5+A6+uOSpytBrTBPsd3eOwe8AVLxUWT2IdXUsJYcBtwxTQl36uGeOGO0ssgO
siMkt74jNJSNPReBGv+sx96zTfC59lV7r+3I2Njde0XG45oa/UeO0Bgz1VyaOb63CbU15Mh0S90U
RbhQzdZVNyPwc/r8CMRP3KsX8B4wUZOIX+jQzHqH/SN3crKsoRKUYca/bRTtIkpN16IKAC4MiiBU
Df3KIZrgQFcxanlR0NkWEOfFwZ4IAPhdzyJNkXk3Mo9NUgLcdCwO+DOhjBMRs6sKrPXg7cDi1eAq
mRKlZGim7o8Bl16PCD+ljQ56U593oNZZhrZ7HSKxUsxwSMc0gIZykC65S+VLsk8GfMSq9KsNMeTb
FFoSWTnSmPoyge8LHT3bKbbclc6SU20BzwUeqApQMuKf2FHWxgjSP6nszsi7fY4M7aYIniYGSorM
jaUgToeD0a6OREo2glZPf/g2wtLede3wzDWcr7w1VAAH3jGx0WPixPHXpVdu6qpJ10Pp4PGgpzx1
+d8yT1eYr9rOx2iaS3PnTjBIMdrivOKYE2GQWtcfk1fa21629cahwiOOvzut6/d2G/t4kwQOOZP4
cOUmH10e/uJKeQM/mnInZUbRFFCdcW70FnaqtvCXgTTUumUKadW2f2v0RlBMe6JNmoq8Yi9n0bNI
/4+o81iOHNmS6BfBLIAAAsA2tSaTqljcwCiKAa31189Bv8UshtbVY6+7SSYCN/y6H9c/jb9fcgiO
SdNDBjnjOjEYS2u+FQ3ftaHEc9fKzylv3/N5tNdOqx1SsLR3LRO8KsSW7C13FZPnW0C6beRnU+P3
SCbEgTYank0M/YxfAHLDT5LhwxFH37yKzemnbQm2I30EzQJQ4mhfQXeINxVLSrL676mRveMamSxK
DZqBo7RfkmQONJiBNthoMb9yB8hGPs918tqzqziMgzDXxWQ/xRbTtW3iJC246ooqOs1l2x+kYg7P
yQIambx2Lq3fCd/YQXFE7gib3RzI3pR/wkKCFcY4HuyV69owr1j+J2DZWc5SgYzssotI7GsoNJsG
NR7lmYsRhSu1TXRt7DQ+JO0scFMe6JEV3Bay5SZMdcfIsczQnc3lfxh/6y59Ay48ruqM3sGytMkB
mNlfd76XJRaHIZ65tZUNpJ723E3up0qnd493y8r89TVTKXiCL4qMyWo0015ZUBMqzdEcKO1uosD7
p8f4JcSJuGB1d16IGh8OKIFkfgvh/tP1XOxh0s68jXmyTIy5WP3AaCRndwpNcgdU5xRofwAQbSIb
Rt8DY/Yw43hed7G8ZqnORrczf4uRiSfMAvARIVXu4V24zIRlhsdt7kHvAksndea6v5Wjv5Vbv6kM
/1K0rKaM4W6QJqMAKj3UQ83mss+PXSJRgESwSYIRtSEv260/88Tcy3nKt+VA52aXuldG1l1cTa/x
TCbVIKE8FFTCTjU/75PXI3EmpAMIT3qojTN8eL//9Jh9ShqhLMc6tBoNrquDCbjy9Db2Q7pLu3lb
zayWfZRlFpwQCs1zGCF2JgoXaFPD1GGFEoI14n9GrPhmNTXZpso7p0M3n0X5kXgG0K5K8jRlnnFJ
E5896kAQpG++nEBWzIjk33snc6H7jfNKTxU8NwPHk1//dXGQGj6GdBzsM9BmYk9ls7FVkb0auBlx
tGhC6Mk0lidBPHXbdDwGsK2XXQl1z2mJw8H7Ow5wbBRVA5L92LrHlLaaor44JZyLPYYwKgya91xa
HBRITGHO9SGuKVa3B1jfFWfCotkkangFQlOfKBD4V3pRsJODei+DxriGrYsPMAJaXb+Hjd4mEkKa
1VtQ3i2WRknNVD3LTY9Qt+e9ADIdCv8SQE26ptiHS5OVdrj0N/l8mES3twRoRFFWH5icboEELR20
bPhbm3NTLIHYAXCvxu86dAJasul9sKKWmzjPIapX/mukxneJiWNvg0emZ0yo8SscEDBUTm/pEH9B
h6Ysah4uLYw2wF+fsRphgfrNKW75xwb0tejBig9z4PwLuHpT7Q0K2bD3vi3YWhKDNx0Sd0Qfwey4
7XgjYpwcJlNgXNAm3YjygVG+PWhC82kLhqJJ6flOEp710hkfULtAT4v0S4iUiMqr39zMQHwaPL4X
Un77PvaWSgtvsb2IU9uIL5iYrCLiZAb/EXG5wjIIIYHWFRuZnM5l7vMfQtET4RHPZZ8PQhNWw2Nc
m8/AzJZ9Y37sG8CZ3OZkgro/Z9ZK03LbL5VuIEJ28xR+QKOPt532jI3l8XgtOyPuRTCkExILyaTe
sAqDW5b+3mZ/sZbcEHLjhyj+d2P/6eKG7HYyP5VL98RkFy2/63mdmxWgJLs7R4IGOS8FmwOPBpBK
j2ul8CjDEeqBjPIChCmAfGX2W1KzZV+08PpszNUTTd0Y75x7x1Ct+JgIhXBEEKRce2lxDMc8PBWB
vgrmGjhh/KYaQ96nPvypcyLmVbdsqSIaonxMgJwd3BRLK/gCghdvG7/jUoVfj9U4H/zOemPjjfoX
PWJBX2r2iL5AJFp7mndg6tJHZMmpgEtjHyaXuYTimQH/jv6SLj9P20iptcNp6Doe5mScvly/+G+t
qIdtmC8AUYT/QEvoDVUG57QykCJpGlAem40xWhZu/exckIYp+uva7EKdzjskAVieVviLIHLyoURu
e8FQpbhTZTZh8boTUMFL6LVJQPonKi4xxSgB6QqWKRPedgJNh9EVn1ZcPVdR/BpqTGajQq3ivWdv
uF4X4j66Xv4gopFG8rMdCYwl3vA2pYgxkfMopAmZHjALmnm06X28dLBkD4VVdJtS4xr2Xfvo9ISa
+QRiZB6B8Cf1zfQJKeQu34414o5hiAnRtcgBKYRTKTzkfMhebUKbmstHYBwoXPB9FMraH/rDkKbz
3sPntu1U9xtSOHBIee2ubdfrMY93fPrwCG+ShWY3y/zD1anGwR6JfWSJPeEiLtkxgXnqCQ5RpaM1
H3Gzr9jRxNFTX5XjOeMiVLAv4BZ3ClAn5Zc3VPatKeujrX21Q7zTZBdw5ntJvA1NHrky7r9tY/xi
Ojc/jEKtKV07qXhyeNNMA0zM4okXWbSSiqxhXObVVk7GexpXDxUXehj00VMUw+zFbrkxl9+XwJwV
sAXpTFpu+qZ/6WUD7VQO+V5X5lljuTy5WhEcyMMj+rTLbaTusPkAPoaFj6awmkmbcE/mTpnrn2gw
5oNT1JtqYj2gZ95JWdFtw8D398oIrW3oPLQx7Wy5tOM9bdHYMUDTsRhIyq0b8KHAQjjymox/ZUlN
x9ScnHAqsRnn404HLJT5meRh/TLaWfLUzwgymBdvA8hUAjkpUr2XPne+HPcOvBtKH12WJ7ick3A/
DjRUolNx0aWdpTeld7DBLh7qOprpJ4zeEXoh4A/QGFsf0p/V2eOm5MFbFXPobtKB39/seQQyiJTY
pGUz4PtE+EdSOznFkPSxLySD1cSYyo5k2DQLPg/btLNNh4oa32T+qjSgy4VJ30ZbacM+8Jrwp7BI
O4j0M7XNexML+J2ijsBA/EQdlsVSemq9xNLN9mlGx91ldZRfDAfrUAHorxuza0AeHMhW/4wre4Wx
o3rhJKP8lwYKUKmnGvLjpg7pyqlFzmfLY8oV1ZV5mHqjwg2P9oOqQyo1Y+iCHU6ytU8SLOLdvPLL
QrARJkU92TSK3NJ4OQJj6yZhV+wTJ+k3fXtxjXbXY37ZNzp+zUk7rayBb5C/S46YIuMI1G1DV1Ta
Nu2tw+U1pU3OLdCIt6A68RK/hr442lbOj6FknDXbERN3YqaIsZjz+0+Me+2BaHeEkTaGMOGO9U4k
03OHMZv1R+utw9Yxt8J2+vXYImfZVoFfYHjz+9Q+46Cz3Kzd5/PiTs3qd4wuJC1rvLRiwDe1eHMi
bq8AIG8j295dzNZ47Rp0lJQdnV8oWBwXTGbI2JwL73FXfnKDlhTLpe5GhwhsMSXW5EjfcgSxIB9o
whhTa1veWgSMI3a1Oq+Tq+np+zJ38msQ3oNlXONmrg4SR0Fa8zMTBABPsNrfXUJFaInYLzUWW0LC
jNN5YmdruqUOoV1AjiECPwc/GJ3kJTY/Oi/ujz1d3mhF/4YJy34jmvzBTqyfcUZNovnQnNj4d5EG
s1nhE5HTS18Ot7KnGKEW0bAnzHO3SZDtuxAjQyNGcF4nu4V2Xnf2T9BUx7IbgUh7RkMgkCDGjDk7
EOyDCgZIN8YsHU4zY2v5CCGLrR/OKHrcuqPoJ7XtuoAeNT8v14BidcPnt4jAAkuk4nRq7pbrjihc
/me74O/YbZhtV6zm2qg34cLbQvu65ENh8dGP2VEP897q3Gq/ZGO4JVcNgfP2oQS7uhmNe9+Rla9A
KLKOGlOQOLolefVPk+aKa9obx1fPsuEJUAxqOBYFE7RGr1EFeJfO5rT1nNcwaTnpyPFjsTfY30WT
d5zD96bKu4NZJB4a+3iH/u7vI6/6K6r6LQpzbx+lLamcQdJmIQ6ZSUpuZtJjjxhfGuDpq0rye0yt
sdqmnQucuQsf6sCoDjoqFf/PGfiqC9GixnVcZNZ0NqdyNyb1r9vzqi1rF3Y0dCI2O1u7BrMAbQMa
vmiAFLBVI3+xEDrnH9SK4Fh3Ub7yporyb9MmWBRRNYgXoEvR0l019xcnm5PdZPpIOWXHG7e3WKfR
etX6ycuUJw/SFdURmNDiw+FNm5WtOHSgllaZxZU/PcPeca7Axan3je0jK9qggYhAjI1S3kzfpsQA
EmqWGzxOIO7aZ+j62GjE8CLn/oZbjyOwqM6eC/ECr5y96bJXSMZiWxoYfVAvypWbmXjZw7DZBp7v
rVwrsK5TcLddfH1GxwQztt99HxrHuEt///s/sFonl1U/1ubumtjEj4aCB8fL5I5X81IFQ406w3m+
DtL8MxxQBZZGOZNYiadV9eos8lxBeVrltnBwmpCLcyXITGbM2I1MgQQ11wzKOPodWGZyWu9MGNC/
GOez0P12Y+tsS/R7LKyPuJzRbdL6TuMKd8Nyop1JoTSH82NVwv5XZMSYVjCbivoDFn17LCLnl+eN
8vc2HtZVn18h1X9VRk4MzXqakwzmQ8RbO8S2QJJbbtTk0PowTt6WUcFDf2QsJvSBB9vDhFwm/cVQ
pMJIXDMPmNnFkhx5uHfoRsu3rSH+FaOlMVsU1JaiTxeuipAAHP9mAd1kVEFIKXCrrZVK2UtmIC0l
t9sut/GazhiNk0pOKNDS27OKxCoORAGVjgtGgVcz4Yjfxun4aGU0vOWuHxIOplXHTxMijQPY0DIp
toTxX5MGlseyDNdu8EG4ZacLUlkjPqLKBWEgxow4yeiRFA9A4bHwWnwd9BfNtCiMdn+PsvAhYaRh
VXxI3OhPhNkdwwP2Xt9Ppl127Nul1qi8WSHSbzDwPWPMBnNON+vaVyjd21ahGVgDcLA4ZdNids01
Nv2vFoWMx5e4canwwHVx/+j3vELoIs1YmHTFoXFZX3fm3vIgvSKbANzHfe33rKcSvxi5Ycf3wYMe
rmYeiMFxstN/XzJbn10W6XtZVwRm+m4XarXrigw6dMcGBpsixQUcl47jfzdtSqFNzprIMoKHeBL5
3gfIiCbPYnYQL9AfVlHNHZjT1AtVv+MZpdGoBCg9jM0v1SW/pkyvGLWCU+nJm5WIPQHwZiOcolzH
Jgl7wHYZt9iJVAYyxoasDtk3Q7UbWZv7Jk+Pbdx256wz8BS1iJQVOd0aeCWlFh6orfzcNGaBLU18
56TCDxmvn+Wegm/GETdm34zOjyVqSO3kFOpsR8qOrpIuvbsZjIkupSRRleNP1ZDbFDm7DMVctHb0
EO56M33MWNyQeQTKQh/cOpMpAiSgdVfhsPBGrCDQkDh+jb/4XTfKNaINXtCHQrrJLoLw9Ohm4X5g
6Fu8DiywS9KU4OcuOJrlKh2cu8Ncz7WBjq+Zv2Oheu3033acuUfV+k8tC1Y8TrtPPGd4yCpjW1Qa
9tnCrFZesR1dhZdGv5ieRCwrynTnNQPVv6hu68IYK1aqoBgymEuBRwlyAP+2tiryGAnvHNeqDr5b
8AlFfcIUvK96449xSvkMvTiWcYJvs5ZjS+V3lV7yCgyW1+hoW8ZqAt4T9xe2BvcQthApIBo9LNf/
29rTYeJuLTiMLYPesdoIdgWGyI0VTDbxhHGdhizHe7eZVjoyBW6zzlvHllWwue4D7Nrk6nsFwroj
R8TBviCygv5OYDZa+7P7h9UbDg0J6TRZ4NMcgtTBJWBGYa1xoC2fO0JcBpwqwo2s91yIkZlJRUHA
xmuFxyonM5J9tyhzRto/g0XNoLYXOIcrdbS6UqxjtgLEY/CtW3N8q6yNo3BpoRCTXRZbXUKcE6oW
p0ZVO9+Iy+PA9TqMLffRmWgRI0elZencQxejJPYmHdtvZkQjuGjsiwugkn/EQjBpicWUzWQCVHWP
nZ391oFHzjN5IMQQHVpFhcgCCJRs5s9yDkzY6hU3lKo7u0X5A6bGIGhLAjXR1jfql7OJatfcsPrJ
zq1QOJ3KEmvQMpcJsM3860i+QV27zmb56ZSK9YU/Gp91Z3yUA5CFiXbEU+WJNz2nW6xxa/Znw7dw
yBEY43CLmKLwomfb1I36J+19RzlNaFlQhwdttWTDMQNBiyiK+/yJsWbLc0VCZFmcDcK2cJNZuE9I
G3NfRvtVs7r40E+NJPaeVTdXL14rBpb1+N3CynF44HyH7R3vEXNmYhYeTlvtM9ZQ11BcxgbyX99O
Z38edpYdNFT6meHFrJ7KUVCuSYeMzDC7lTbUMVT95oqc1SH7CmNT0OB3dE2XoJBa0xc04erUnPke
JGWnc/c6WoCMHsQw2yhtFNyZ416E16xnEDPAG1lKzchhzYE+3u6UCbO8itj2T9lkbXXSpQ/EuvJt
xNozdrLFz8O+Kyiit9yV3W0eK1QlnhbuPDSBpsB40KHvHTLZvuCVsS8klw5UTrjeWU9ovS1fxqT7
acooOeX90OwB4TMXNfkvFAA2XyyWAj2YVxedF5YEm9TaZ4puKK+vS+j77Ey4dKDbdb928KCFGf8j
Tggd/m6TGI9l+ZSqwn0QPYa4mVOlxOesy4lHovEPcibuuiz1rWSCBwEXy1eAHKLUcV/wk2RILyME
orCnYS4StzIlhlM76mOywyXUlveviyTBlLOs7XOuR7mC8W34ZI7BfkQZ+ioD5sNQ6uQDb+8z1hR9
jFuoGJ5nLjgGZSPpdSwxaqR/G0dCnKblGcwhojXY2vGhqq3POuSZgJk5rIWz2CtJfq+CXryNICGP
XZNF5I9FfOTtS92Sj+IJ0GDgkoxmleQklAg4vBadyveBiQkkK5Q4mdacwNRjjYRWxLRMd2wgofG4
gf1IUiPd2+iciyMy29fFPy9SICmHmd6omVRgKo5pOnbPWS5WXtCGm7Io25dEjWoV2BQ8QljmcyyT
eRMDKr/6FubiEo15ZxQumMlSlkdQmP4mF/WIZz9yoTkG3qu2I4ggXrfY7NilerLV71CNdlVtXkOb
tJMyAJZUYXo0wwjlccBo0g5R89qmLYso+KPoNPxRmkO2ZTEa7XXZN69USBAqJyTbg0Lf0foavBK3
GreFx6/2vz8KaqW4qaZq/98fSc6RPQlewzmJjpy6DjzWnTXzX9MFuLMMnItl7q5Hi2FLIbreIzO+
NTOX7kq1yZl+OWunXWs6ziaX5dQrO+znNOqFYsg+ifHv57pLfjHYEVxztj658o9wJKTnVrRAe8My
uTF1bOQkq2cetRQyX4aTeCQQRu0UbtHYbT5F4x0iS54c0Dtv3mQimI3EAzx+KBsD5/4TAONbdgyh
+jwPHRW6wmDzq/PoT9xO5a1jNuB2IqI/stn1WdJDRAZEsRCdgqGpd8vV+tQO3KScDBcTNs3wYlSN
talTzJF5KvtTuXwhpuWtghmr9DSTuTJEhwUxr/u911Eg22cZG4FUzbf/vhRxheEks+Ce+Gwl8OD/
SxAKqQh4bhq7e/zvS6fjfgP4KmUJnIKgNHxjPZW6POL92WKuCtZ2ZIXMU/DR/Lm9z371WwYWzRI0
N1ipcM7IXMKDeKJ1i4+qhFTlwNeAgKeObpbvQvR9mmeiYwwBEY1fJhdR6FvWZfapVtWhkul0+u8L
itVzMPDNWCSLcMwXKbG/aNpyGkI2LJikML9cO0kmKTXUG0cqO6c0NXD0cEq2fqYPfs4YYvaNBcKx
vGrAcfuctPoerOVLXprjA8FWZh+HGA9ufBZ3XKuJ7tnVvqv1Ymgo2lMc87MqZ3mQhQPtNEuOvadv
7HWGO0HW18ZkIzEmrPy76AE18aHimD31XC2iVl9np36eYao/lGN6jbN42Lk++k7rG/5pVBZLat08
WSKcXoF1EiZltgGXVtzIhGBvCuz56M9MjYyIBf1EW5EwfEncCAztK8sZCOnLujkjfZYPjVTPlKue
FE0W1IrihWWSA1UyivmS8nliBPP1kdzKn4hr+DoenHLLG8l7mmvYss03AW6FO3j5Ug17Wj2vQafU
jQVh/GI344G7b8J+EZufbQfhaXR59XMEQ6+zo3Mb6Td8eMMzD1mB1ejJ6MzyQNjQfPBT/5nIcMfL
dCGDMsDCfs2ZY/IXoWAOGWH626bEMDXBlBWvebExWv+LjwFSV17QTtICiKqGZ1vQ5hFbqXWSKGOO
1N2t0Qy+crCcneFb2SVpKnwdTsd2Z+73YV3ahIkje03doQFKzz+QuPigNY4ue6t96vrGOVjCvBRZ
MjwlQSWvOpxumu68tYk3Z2Nnw0DsfJ7okojR/xT4jAQ/aG1MRzt3zGdZ1HsFni6HGXzK8uBF5K04
g2o4VhNJkg5z+R46ykXAYttArPgxfP9hsvhFTg5sqrwKcFtNcgsqKqN3GHBlRUJkj0UgE4D+bN1e
3dzkvUGG2zAnCMqGuFsmW9axoUqOf8lXnAbp2QzrkCOT8mof7tlWVxJ8s1E71zHFV9GWgm8eHEps
hjePdb+D++QctSyiUJn+SY+7ImH1al0M7XuXW5+9NRkHC+wYAgsEzYS8MUVaYSlfZnDFRzcsF109
GQ4mKOBVE5BCgu6+R30gI0Agja5zFwcN1tVhjlipp3ybRan+2BNx1w6Ub8Pb8FQq67XFs438gx6g
crYfRcmVvIgVaOkC0CBdYNzZxvQc5mO9HklEPoGkOkx1JpdwIvZXw0BHjEcB9YsNuNdiaqjnhzbg
bkxgwdz6NJ4AhGDUQKUK1pUlN0HI+UoB6QsBkoxRxNB/h81ArdDal/JYEzTduyrhsLbTlpoU49Zr
IXeD9j9yyHnbGmhZTBLuhVqkq5ueikEb10gNcG3GOj34Hbd1+Fvs7dsDu+5z0CKeZxRlSE6UTdHS
Hv7fb50qkMUoR2K+B63VNC9OVNWnpCBu1yxG9TCC1RwViGJemy++9UxCZUPFCBgbSZGRdMuXwHNo
/sW7/ZwYoXusfQ8RchxYKRbM33mIqs/TQuGz8ag8Sos9Y91ZGGq5e6TbKHRGqgLRPKP8wZAjW+sp
vWiwnVu4HLWRJ2zSE7UCs76J7NmmiM1Klh/Stc6KZ56mjJWsN5O3UafIxY6R1lzj7d5wiX5zM+q6
uTx3QGpkYO5HI/VoIyJK7OvuoS6xCzKSfIigJ6FUaLUFxfluOb63SzKMyXR2+aK6NCGQLqfSQI/M
4xTBGs6xj9X92B+qobxPtqVOEj6+XUUuK0P/vRUmHBlZMZItik+ep88yyp96dz7NPTHQqSNj0Jgb
cI31ETJPeM4OJGiarQSkiqHXf1yQRo+N5blsglygqDIgUiopPApCPiZT9w7tQxsuCUX1TWiJdNb0
JfrEOthDu+oH6VNRANBGlLgvLU0deMtri2j5Gz0McBwKTc+TU3GPAmpWahasqjYO9WjRzpg5+8mc
cfiUkjSz530mEzw7z8QkFdwlF13cjeaWHrjzTBoq7gk6LCHHfdj7H//LqUz+wbC9LcUew6aKWOMa
1WNehPNBRM3RFFQgxRlIbNsHkWYaDM3ib2a/994/lmMMHiY58ozbLmHg3AxJ3pvDU/81BW165dzG
i93o96ZJx5ur/d/YwRXPrIFR0wA+LZup+LKqAF4D23/MXzcnZzlZzd6fQPuPvLfZnhvGvJEdj3ct
3C9KrsiNJeN2KMsTa3OOCIeWUvanXoFVSA+QzknLrHAMSF6c164SJ+5WhM648W7aJDgQK18SUaA1
c+30XKn7ahuDOJHSFDtNKByAXviI+LxzWw+1t6PUFIrI8zKLBSMHcDIwBVtWdBpKJt4xaE40OhBv
TETw6GXWM9xcRmIjuRcZdD0v7+wLC0GDEaj+iaPe2KpafgSOdTdiqmo4YrFpJK/+FOxm8zT4LedV
XYwnI0s+x5r1lRXa/yoaqjbDeEoW/7BFV9reg5Szq8FBiy56VVBfONLyTwcMzLrEBLZlEl/jF/sr
k4k0Whx4+9kgRBE22TtTjfnbJZeImeh/xnXbaX4tB+pIzGm1L1l9bnUK3QhQk7mZiSKtNSvY1Dcf
UXOaTVbYlIrZ0YdyaewpveopDuMlWEc1VQkbeiVqZ9y3eLGGLirPcQXgwsboEMYFhBi/Yl9Q96CN
IfJjnSqLXdIci4q7XmhW1DgTAjNGHqF5SF6TagnEtx9Mu/tmznH011B1ufeR73N20q6eHavoMahq
8hC6O8QOckVnVV/thCufHdMm7gRZSRDhIESGayrM8dX2yYyVf2ovpqgHo85JniBHfnK6MuRN80+V
5qBguM8jxfePgeTjjIOvn/kkefG6pRYMvmJ9itTEm6NNXioTZl9KVUNIw0lf/5ZphdyoCYkpI4VG
4wzvuIvk1ccEb1TfIKZzDgpcsBEK0EBu8UKZ1n0u+yNKLYydFjG2No1/VrhtxG9mz4eKgXgkbbq2
pfe51HpC2mJVEdYVOydj5GlZsE3m+KgEqzaikxSYu+UfnqhleEezAlKcHYPWgRzvNO7Wz/dzEaWU
rdpcGM0aSbst1kFUvzqRVVKpS14XmfpIOAHp0aVTNW0tkpk9I1FsRPO2XIoyy4jKXu536Dj8rBzD
YqXgq5vOcPSO9cDVcXpryMWhzox7qBNclmd1zCDBDEUbQ0G1eKRMHtqYFrFBvdWOsZR+80DxpxU0
gX+yjcif9NPF78tTFuBSyJwb7ID2yVdEChIJxCBvO3q/m2cz+utWAEnqVt0zlf+YlfOqneQtKm59
66KIZw8ibctN7tb7aC6OrouBGT2tDyj2AqJzHA0bzR4ciAPB1jcvqK1/iaVBTgKBe0ezZLeNsWxj
x3igRareklNQwMNgOLh7dfw5q+Cbbdaj2anriGLMg8qbbpbjYxOGXyIgc0o8plFvOiYuW8evhhM9
wW97i5oUEvffuc9+RdK+67y504ODORWkTIjYTKlycodPB3jMGZ7LNjwSuD1ZGJU8YhwoqealNomP
GOLRkgopxd9kQwFuVHK5ZxNPw8CN8YAhgSodCoYOtSaCM3zbc/jsNJhIjD5v11IS1LGjnzEBmWMK
juGURnfXhI9EKhd5hu7ilU7OosWTEpkk65RBraPJEtSiEHDlFqJ51AOuIR2xrPRkerFiDKxRbeo1
OvKJtSGWCDc5LvZW3n7lqrL4VxYtCuLANZptwccki4+ylWob5Hdggc+eTn8MkLuxN7/jPGGxWuyN
iTrQlFz1BpiebINibw7+mu/6TJLXRiuhxnvOZ5/mlPQeyvbLxAOkNLDAgRqESH0UZkbATC+gLB19
CA5DgIqYtp2bP2icfNOqIRvhw6+3a4GhhFdFtilpCt3RUcHLgP2411RXtVjSYLsxzMp8y5y6rs0M
/TY2znMaXJyAPtpq8rdzcao7rMdEpfA+5fzuubV5i2uyScVb406XflTX3OC8l8HPgO2HNu+HURIJ
w4JNqNnljcVe45Eu3Ec1zEcGaPCKGV5nXJDQkd4lsYmqMp4hKH4aU/JG/SWA3ZBDY/bIIA8EFcgA
Rr/9JHZiCREmsBACVZ1SJ3n1pHmj067dTuEE2ALNH3PNMfN56Hnw73nmZZtcJbvA50LBZYnfe83I
jMOSNznpm7QJPtscC29QS7CCakY/STQwD87xWmCsyCgPkIKxnFqqnh2U/IpyOmuTHmHLKIF0Ienf
HAdjAfZ9D9SRfso6/4V3rbV6DUNW/67E468vhttsrJ6tbh2Ldz6zbN1KLDDwvXvlgmSPCEQzrJxK
KBc7x0ipjSQE11PH51SYKIuIc4lXE21JhI91hcUslsRuJVpiP+D1GiLxlnSwgJSzKSYqygEtoPY+
5jJyNk7KsjRzwrdhNL+6ZGb5XDfZmqjpozKXnzRWexczBrvEiaEHUO5SHDzCgtYF/6QYA/HVJ4qx
DrfOLOEQenXNfw1ai6CTncGdeZ1OFV7jWPHYrG0UtgRI9z1tqrZBlhRQ2aMGGzMlkAsBeafQUBtr
S6s1Z9AY0DKK6ZYp3ouokcdyjq1w+cv/vjRDDaZm+fL/f+9/fxU4cpV3OmStuHS7K+4AJ9W+GBKD
tRECiXNIcZ9UCZ7PW74MgzFssyL/R8tRePaCOFnGMBLJMyQp2qRYTJhxFO/G0eaKaQnuKyl4tgqX
xqr1MESorJnWRSmnc8Eu1hkmZwuy7aNqaM2VCVnTqKMHIxwWSVdx+adsotllUljblJl/PdmuvHJ8
I/cb8rXH1fsX1pTa9HaU7/Ouv+UeXNrBc6GeLH+FL9XeTzreFuQGbm0C2JYSvOx7LFn3q/TVoxn7
r2yZjMiIP5AcAyOdJ8dQFv4He1jnXBM8KOP506xH7g1hFu0C6fFjT/L8kSgUlfOqFbv//ph49mc7
FTXsOhhieC1eqia4VLMe3zHa1KS6bNNasagzKGvzTnyCkXdQFrj/5OIARgURTBLmYEh47y0z+DP3
0Z9ApgidGRsPl/+xDD0+sdaMruo2J8OlKybX3TmFbXEdsW8CaTC3Qd3YS78XLpvMqW8LjWyVGjGY
XM2PRrbNo0mbzi6U2K/zaDz3ToLHnFdhrmPrWhgUu8n5ZGE+25Dkg2Q+dfxVBFFissQhdj327lV+
mLzoQK3Ir73gismzESgIaVrF0Lt2yCrTZuFPe+yFW9p9nmTeOnujHXeB3bCWiGfqXJw4eKGoL4Hj
SzHXlG6XWTuaPYWVlHlST3W/YVe0pqbwG2PacJDWH6S9+V4Rp3yu6uQ08HIBr1K5O9XWeqdB/MGN
3ykvcVeCIX2TmW6NR/PRZQxGGuMn1BHmWUXItidew/qoYkU2QdOFVDA0UVNFcn9pydVdTRy8wRtX
Qm+5OuZ4MGrP3AwzILBcf5azwks2W9895MtNHjISOI5XAhrjC5ImX3K4AUPFcur/uDqv3ciVLdt+
UQB0QTJe0zCtvC29ECWpRO9dkF/fg9q43cB9OAlJp0q7lCIZy8w5ZhbRmvx+zcstVPgkpzH9yAYn
aKrG33e5w1xV3TbFmG6aciE122L+pCJg/xqG2g4E7esUW9GhGmKTuBCEL8y7d01XBzNBQyhvQsga
uDvoWL78uLYwovjeB5L4w9xa5Z+Rx41lO/I2qUhfC4tbUAIb6cWr7Tg8+41S50oxMUX+wjgnBBbx
lbFC2qHCey28/tueaYtTerWgtvASRSx0DeqXJ9MfqrMmnCSPp08xz/dW1F/7MSr3Mazha6kd0Ezt
BIIh8tlZiojabBKwIXLrBOnjShgGpKvWJ0xuHKrL76f9cMLURrFfuY+zLVedGVe8uWIB5+l1oNE5
VL0Ob3PcC/+9uH30Fw2M2GML3CSzVz+6kCxhB1vOTjISAdgGxyRoC13cR0yQKaGXfWXXY9AV+WOZ
klyxoX9hUWuoeR/13O8GSSAbtjkzfNimuAykmvh2SbU3lmez60RGPcLnvy+5Nop9tnL0Te6QRDKN
t1PcdHixqvO4vvx+9H8vv18DK4iZeQwRdhoVGWh6SqFGCZQdDRzEM7Q6/4yXHER2SoZ9YcfwJrvY
a86xlaJ18lY9qYNuVaByPqUEPszKxttar7/Q3xc3H8MzvPbT7DrikGKJOg1c6lHHiG+jWBpcM6sx
kD+zpaD8YfY8NCwmsjPoUolLDNtHqjWPDcQWeJBle+7NCaNBVLVnHIWYblAXKwLqLgs8YzKtR1ki
3rBuoXjDUZqtcVvgfNzGmAJQFLNn6/rSgJMsUCc0KNVnVkoX6IzNfy+wqS3U63TDY+z8YM/v95n0
VqntwmBcZ8vZhOdzIAr8Kh2dIScUf2aN72+RyHMmsW1IJ8V29jFxCDAkRXXKmox9AiJ91+j5Ulte
5sX8yRXxrCjTcjDvZFGmVDb2CiTOZ/4l6HjhOTMwQVZ3M8cx0Gb3wWjEFDT9Tw1E7K6T5vuIflek
A0CgOFisNzP1QFwtvK8tQqGt7TdPyVKgrCFHMbP7U56ZgY2CiVHBtq+sczognLcpEKR97hoEaKXG
zNAGBEcy41f/5omSZ4mql8mGXNEyB2UpCXY2hN1eXpqGX01RKUYAx2kcEE21IXtPqntFslDGQjhJ
wX9Tgz/p2rlHOHOYUX15umR8bpED7uiTMck7FRWfVhh/2B2JO3OIOqI6einvW6/IYhOuDQhVHyyb
2SIV8AsIHfRzDERythYhvpVojhkFXwoFsbSOwn9EbF19vz9nmJsHb4COt6IXl+iFLRxm42nZO4aB
0HQ8S3u+178wjPouI052Ew/pS5LqH7MCv9biO3VrKfCYhcfW8L+MTCJODb9KE7uN0U2waSJ1jEbk
qc49KuhDhCzIc7ETOvUdGYVLmwfaqn88rw3gEIfHuOctTOtbG4FDPFIIDrXH4oIIDj0bD00YTG48
HuEFfEwGxCQreeE6IYSeDJLMk89wVjiVGuu+9EhF5Rw7qLD8xNHKfgGGurTNlxqFKeiAGlEaFRxM
hWjjoNSKvfSc1/GjX7Q84XQYGN+OwVsn17d5fa+StCfgmn2Ly7858pq3aboVSj4qetINh/+xLZIc
dsGBZCEuaJNfA2BD2gbrowP2lrh9GghP/at19pi04UNke0ceBpxjDZfkNNGVR1b1AZLgvZntDyv7
oM69oPRhtC6xhaeYxHZTXCMtBr4qc5shSW7cY0DBfUEuUFyMf82Ei6MZbVwS6Q/7i1eXNnWeuNrB
jj/LTkRYFekF7AR9M+CKZnBZ5Ea05P0Ddc0t2v9zk4unVJhR4KaCiWndXNBJHOzS5GqT/Fb5BeGS
hJfHfYQ/pO7vUpRDUy6ukkt/Y5ryJqtTk708ReZsOgttKb5rJk90EOTt0TNUPUEpxZ1bhU9CGRxh
xsDgMjQOoV0jeC4IoaN28SJmGklsABDiDSpIDx56LkBpAywIsXQyz+S3gRF4nT6Ft5MB2lKZOHdM
5q12jDS5IT4ayxxAs3AjBv777C5WWi2WWwOQ19P8nJVJv31B5wCTVV1HAa1PA7zhAf9hW8O76JoD
+dwMb3q1McHdjLP/iGpgV7kSQ7eIP71aHDpBzqJlBqAujnOHLaaxKgvzKv9YAkcDq633toUpsSAf
wHPie5U1Rx9DAP4RmMA+GYv4islA9x7VfQNMckvGDsOa5cEtlp+oESfIcqgOkddJyweXBho/Gx97
14lJgDGuBlwqu7MIbg6v7eL/TcA7zNaXKPBeGc0nT7UBMX/41qRom/SEE79eO310GmdZsYAOWdwR
OrgREukxmbs8AEZW0Ony5VWAmOyTj/51E4XmH1KwfOtagh3nCAMhupL2Mtbyhef/c4v6fQzf54g/
y7o83hFxumZukCrZmfys1guQPKCCAv1lygGsbBTiRmuRfjMflxHXRNwygRHpzh+wPkfjfUdhTg3N
TSocRsRuvaoKdby3UTOPFn9bewyOQu8JjCzt0B0pxl9WhHhQ2016LDKXH0I7lwoamT0Z0zl09Idf
cbVoqn0C7fzAnQcwQA6y6X68K1YgDw8s1J4/C/NzFBQxaZCcgA5PYuaNfSCL+qor96fAoMcbIjaz
ZHztlOWHj9foUPHwU7P/lbWmAiPD2rF/9AnJw1wGUi7DGsfEEn+yF/MfJaFkYl2C4zkstkvSETbb
xO6+y9yv9coj0uEQM2sDNTR+DNiY0XWZHD08sN3MvJ+y5i7x2ZiWCKqtGVMy+4zeWaMrsVBvygPD
j08xRPdlvsog/BntM7+krhKIIkdvC6Tz0y14Qx20szNJ6Pyk48conwBevgubkjPlwbeFoUfFvX5H
2xnv0V4zjW+joz/g1kl7s9/6pkuLFdLl6CA92sKHCbbKi2kJ7nLgDaqZVv6JuwsF8Zu2BpQ9+OrQ
D31Pqc3jMZb23wKyCwe04efZ6rdv2AYsTwJbK0DPkqcMPDEb5kvqZAAfXBTL+V15I7Vix2IxFGvU
NaE5TAmgn20qOmtpzvbQHLqwIuDGObMc2w09Djy3kHg/ATfvO/O+Zl2zbRcLG7RZXZhorGinqdsx
a6nHh8b/EFzqTY8W33+e8RoJCTOWyMUVKledQ/bBm3HGG+GOuMGyR6+JHm1ME0k6QO9mtpurV29p
0Hn5KGlkf2epnjMeMCCV0sMIRKRUI6QV9zVR5JiG01PrGvs+mt8Q9Nv7MMb7gjy3Hgjoa6DIMVcl
Taxi9FcWRKJG9mfqx9/SdJiLkXyfgtgWq+aOCvKqSEXFy84SSRyizHkCouuGPOGUB34l9SD8LU8D
I1qBySKPP+sUbICdsdmT1qFhc1W4FY6U6lQK59qWBRApwMWbodDX1i2OKuKKmsl8XVkQM+yRw2Dc
/j5WFsi60vbOafJP+Qxsysl8beOR3Ejrr593Qd7A9cki9aoX4wEqVpp9IG9n5ibUMdXpd4oeINdI
jeQkSAYM/+WE607fdUih17hux0QH+/ti/Ytm6E8ldviWUAYvP0GMKSGM05QBJhPTGYFByyJPW5hG
Z24dZQIJyKry3GTWffc0I5eaJE1/o78B91PeNuXL0imQNRKAl6Wgc5zWeriO2OH2k33sVP2STPLT
Ek1zauwIG8gCa3Mq/IfSZQwm4WVbqfmnbMEJTM6IM2pcYfzSPdWR+y+O8xnzOUpnz5EGgzZDsxNv
DpOBp8s3OZ4hgaUwU5jvILjcuakPe52g1fNsmv8Wx1QHZY4PrtZuUDsxWzMrJOtu5vfk2qDB6v68
DNBPUAp8iiy7EL/hnYvEJ4IR+Aj50IjNbdjjToesQfnmzWiLU+Sk4kT22X0S0kW5RlTv+fsbazXw
qrtcQhHp4q5jCEopoEy4xYM7njw60mxMD32pk0PtL2lAgb8iO+8QJqjzFIdlMI76E9MvlHDZgK5T
8mXw2njby9iCxjntTArhXjB/TD2W8qBf431NRwIVvUBSpuMaHwkIusCKdLGP4nDHkmJ8WULjTwv9
aje0eOmLVGyTmXU0mkj8SvQ1CEbBSMpk8q59XjIjkAbjhiyxLgifyx3FfLLt2uJK2F5CsCn9egOe
R9TYV0Z3rLYUjDtfOm+NEdbM9AQCWY4rP3siIDQDPRBRJ8b5jVcDTNARdUwFACgqx+9pRBVhumB6
U1BXlGRsbUbg0ZrblIMs9hGb5DFCWLia5tJvC5TKINofnTF7Kgx0qN3iB0kN+LQp+le7/nX6p395
85G+1ogEyqK9zxUR4QtUKZJft+VcEcF6THwzS66uz9BBl4c+l9c0br1DvSBaWPtmvxl/8OVmNGfk
3tndE9Tb1T6g/jHmi3dWWTL4GJ36bHpsbH5flv/96PfT/++PNHkEI7TlWE4qH38GP3F1Gtj7px0n
+lCzkM6sBYAjGro+f2wFkHCPggFZPqhdZz/GvInSYv8wGFqfYvRUqU+z2UL8yg5J2VKYMn3pM8s8
YJkW98C009OKgZq9P6zOFCOs/iIzJ+hihuJJXd2HwtjHLBuJcuJBZSn3xs91yTK/H3d6IBnEGw6T
HRN/nZSIDofpofJtCxusAwSRREGPc51LBSsLuSFgnIYEd1aNjb6i7EjkK2aJl0hbN2nj3DjW+ERd
D4PcJLsIlV1ZmtQMEcSMHgCFQHi+k0Z1N4jmqeOKaqGTO62io8YV6HbhjcVodBsKlMOY+41tXLI+
wh3V2PbRwIeMuzT7Trz7gaM1qHoPqLMtn0D0fmG0fc5rYACLNf2rjTECuaa+wgp0TH+yEgvyuH6M
xtQ8qahjib6+tEPIDKgK/yw6wP5HYwqMa4u0/c63ohPWwjOk5FuRAAape2ISEII0FQ/hEaMC9r0U
3kl8Y5oliE6VntFU345x/5NPk3MQ6wpb3UUz8kvNg2xfLQhVlJgukT+fB1g9CJQeEVCxWvR7HvTA
qvH7YI+0gA2xlkx6Uhqj5NkY5CN1BmIUnb7nhH/C/LmfVwRux06JYIyMZPvhiiribjK64T5cMDSH
lf6jMjYDatEHNOqXMDPYPVWAG+zmaPnWqepgpi0M1VvZnMw1NGTF/jpG+T207lUnM5u07i7r01c9
LEerkfdVeOvj3ANGUD0BOnh1I3Pk/vnJhpQVmY2AvCsM1tctO44PaBpoIpax3kUpJcy47uzg4ZoU
s2FafwKnDrA0MPYooDVbsoUmVTWbWCU7X7FxK7X1xP4eJ1rEgI4I3vLGkh5KN9xacj1PJx6+GyNM
xZnhd7Wr1acfY3Mp1QCEJhz5Sg+GLayw2rSJ8Rimzt96DksCXrV9AnYBIjPB1hamBzdTKzIZhVJo
qPYspMlY5/dDmeTAY9sBKliovENuytOwjlJ70ZTn36Hq70e/X1PHKfIVrBZ8GpXl6Yus5Y3l18nB
BR/L/boOm2JH30rhfk8sSolhZgY1/O8gSosGtOXcMmD+f1+PSCs5hNN0IJUwny6ym5uzmTrnoc3K
g2fCLYL22zXuO24ueDPWzvLNFwprpLuImpBqgxBsJXAbsC27NC0fZT2/27n5bBEcwfOWlVzJ2YIJ
YvP7va1M0P+VxLdAtOPETOJ2ryXQ7aoqJOnFSf3HJ2ydRIRa8hvqCaeLfFTgDehRmkqg25NLFo1i
s7LmM1OD6qCKNQZ83ExrhnkH7WPQewT2nKEOKaxLy4S45PttTR6OHXL6uRInIp7jo44zd8dO6UoO
0mSky72t+hezdbvTmkW/caeUTCXRAKvnDjtqUHs6c1ZYNe5NvKF0XxG58aj+VkkbxnxaEy8Uhzjx
2DyNNOop6gXmIoDY4ui6IK1LhA8XFwRoo+06kI3m6aQrfWRuchOGkc+Sn1TwFYeOhMXcE9Ndn8u+
78kEUUly6H32tRSv598XvmH930fO+ucURrcttHsgeuunvy//9+d+PzU67fLLrw41yqgzlX20aUSI
gXchyKTxnuLCwW39v2PahnThc7e+/H7t99Pfj1B/ggqd9en3M5sD4L8/Zv/OeQewWklhIZFKV2/O
+tJgJDtX68vvpyWmbaL9gBlV7uTBc9PAxnq8TVUX4wdroXuNCwOL2Zz++ybOejyq9TsZvl0F0aCe
pqhm0zV1hXlmb2389+JF5ksCD3odU6x1wsYsXcgUxJfDL8Fnj/nIgN40v4mp+8oXUQWhT3O7zEkw
a3p8i4ytFmbhEhE8NS1PiwmficULMx7s7i5gcwfqDIGJQAwZfD7H2j4QC4TmcJe41nBuqJlMHrrE
jy1vdVo94F827CaIte/t46Vg9fQDzJovxv67Iqgvcr2bpkvueW9ejYhWudX7JG9uloz4ITHzFzxZ
XJPMWALX+efMeO3kuHxllenvzCW6z5mBOoNKDoMmY9KvrUM/5Sua7vz7c3h9fRqr/sje+quv9b0d
QulzLHlOwzkQAnNlJL9Tm0vcthfSwnBe72zc9MwfZw5vc9z28bvuiXFgyvEXwSNTPY8yq8EzRJnE
ujdHFOZJLm2yP4OaQJSH0Od+a27VLBS4A7IXBvvBBgXH6WD3PZiDzP/bFh1nEeCNqWofZos5KcaF
hau3JYii+Vu23QOD/G6X8svcxMt4gCpwDltk9aYfv9uvuB1PDA+mDEyykXjtPvJ+BlBAt8CF/b1Y
LGuzxPJJw3EN2C2/kp+SnUWLsyZR+RenN7rvB1CRf31tvDUDCMbB0h9VXPjYw4bbVtcddm8rfoiL
9IB/5wu2PgDXtsG23hKD59vfsQshg4ii4dD4D2J5t7wWGtmyjFu7yi+tfKKkAzItaXgdo/AOju8x
9M3sU2nQixMsHR+RogUFPLEDcJl8T+LNln0EqSaZQwO5JO21jn4wEO1M1+LCsKePco1jLNqXSuFq
wHxLKGZqHwt/+ZO24tJH+OLLikJz6hA6Je6AUYAC8XeRHYWQG2PWmmgn12yWjLTMZMXbOyjLLLWu
z/sLYhPivpf4pOblynZ6YEUJlFOlFvYoEpUVMtoO1xSMG8okJxnplWrirzxq0Bzh/qiIgWCTTfSP
897HzJt6C31S6+GVM0VoB/1N3fu4DDWEibl7a4SgaSvwO9SMFmcyK1FFrdU2XKEJK+IG1gCDXhP5
fVY5xU451aHshm+7aecThzMbB2hmSrLjtaGx6TFFZTWpMsjgB9dTgC+OtZPKHx1PUacI67NnOG7W
8a0rj8saxl5FxZ94NIyDcudn3YicUDlCzPPiOBJ3fQCmbm9q8CjUZPO8VwzsIqMJ2Nlzk0HM2xVe
CVy1CsnFhhWPkRN3U1w3+ykCrtd7R57HjGKSNDnaIzczBt762KQ+u/+SsC3HZ0zsZ3Qo8kE43ICW
2dyUYyp3Y4zvwKc526AoTQCXkAHhJIGlJVaXiG/kdi828ww2D8xKTcrYoLeTIE/d6LKkxLUOFYcg
ECW8MDnm0Xz416hjnq0bPH5eDBDG2aiW6M4uMgjO3n3d0LXpBFF21Ftfid1+jWTwAQlgi5RkgWER
EgldusfGCfXpwXAmrlgIyVukyyefhAkoXPHeqE+utTBIJFCOiNomV3Q9PTOHWMRkl07hcAyTyuYI
Tk7VCgomWsTCu8OukEgFVkSFbaKakutD2bWYsd3Bd8cPK38m2oHzEoE0gaR2FztEOM2+vnF8vFTa
12o/3pKRxxRGdnuvG95S3/yw6o6LYmYY0TL1LSf546PESZR6G1kIb6eMOdSk7Ecv//Y1oVR0RCON
LC473T7IRCFMYjhke+B1hnLlik70G/ESPYT5DRqMdsPIioy+EN9VfOk7QM56QN3NU5gQss6AEW3Y
YPkmD17mW4f+g8QfN6B2fmBsG0ym9VSqEp+2Hb1WZsRC25wzdnLb2DExTpKqtTHtmieSJee9RlYr
u7fUJcLDE++JEvleTPO3zIn+npe16z64yZwG1lpelAASTLi0YlIRLhD9x0QTjaIBwJm9FZ53H9b5
XzsF20oC9BPc0cNgVp+j7b01rUtsUMW0y8A0OTw7joekqnNeVVH/TDYcIa26nXY6oHJMeTfEicK5
yc/I8Km1rPZxNLI7YH+PEt0D8kplsOgtPPZV1d+SaBNHS6az4GzYUAhybaatLEi0AXyGaLLz0iAd
m10hs594li/mWOJxGdGXiHohA8OUoAmmQ4uiFpWFTxjTcLUN7wkQZ35xUuth7Os7t3Pc42T21d6z
qvuyGd+RuZBDxAYFPziL4drcsSDlAAe/c6Civ1OlKYLSx53fTjBDC1K0fUQM0mJNj2kmC6h1Dx4b
R9+2X+RAvCm32yxidiixdzYGuFdd2tP7fJDQcGZ8Hu6lyXIIrQTqU0msYb3w0Kp77jutV+8bDMnR
JLFPCrPf5R9TMhvoKaFcptNUb4aVy7hYADpFOd3H84oRHsYzYE5ifCSbmUp7XCRnLrg6pnHtlH0z
RzzyF9dktxk1rPAL9EXpWZM8HDIUxjvrjdc8Hz9KOyiCoi77fS1pn10oiZ2zDKeiNxk6lzsLSM76
fcibr3sAVzAktwhtM3+qD+Bxk+0ywb4qWGsekor5Ct2twewI9GLkiC/ucnHMzNuhCl8tw0x2Nv4M
bmp0kQYJULkeUcztnZ4UsSJX1b5BBQRw7ZC5oH3n4qOcOdWFnzxNtnVsSXvlmPCOU6FhnmrsYZEH
zNHx0FoT9gRrtzbuRRIe/Q5TQZ/lem8Nw0z3yCaMBcF7GkOedLIUYR0i8EtFnAXSNqaVdfc9Uspf
WhK9jIR21c/BQ4Wl8Rw5E/0UOw72DVW/W8b80lsrLsJLb3XSRbuiZtslRfWiSPA8lVMHwbWSrwtH
I3N1QegN/EG423dhBwWXuT7KkqXCiewUOJWtcudkxiOwWP3kZBCR4qV/LVEDBZJlds93DAVlcFo3
OxvdO6QpQjmx2h3CtPlu7T7wpTlvTB+eDZxbtoD6oakwxnekWzOrUWe7Y49hZ1nK2peq2Jstm80B
gAUsA+RVAHMZwuZfO5V/Qpl9zdkYMdarnsdQRdcp/2P4YD8qlFcMzFS8pacYD0O4KgOhMg5VdjBY
9gUMFPF/az/f9QZxtoKB1saZfbKRpH+qzWI7CBZ72GJiLBJtdS9j5k2N+taqXRAAcEgS67MjZZuq
HO7zwnISMJa3m6v4eTESdcm6/jrB8wvAnFrHAp31MjncUBHSuTD3rh5Tz2KS7y6irAAJ+pbudTwB
GC9QyMHvwkbDkqbR58GL2zsSyydqhGbW9hVGEkNBz2KH5cOx9fyIhgzfEWaBb8yry75ds7nLkImx
yYCtNyVCcYNwvBRZuF/9UGvf5VH54E8caCU6AsywvLsL982+tS1QDAMnsGXRGnmfXlfVB29oMfJ0
4VPI62Z4ywsOc7TCESk6pj5DuIsInLlqVfyBpREd5k5fmSA8+c581xfExIOf1dwu/u1s1JLhsvHY
944KOuqiM1MfnmM5wIQW0L5fMbVPrfIyOe5j6ESSEAJys6vZ5p32osvc8Y9WtcRBCCwDSB0kIsi0
C0laeDEEjzzHBXe/PkAL9i2TAfJSWQjfs5n+NarIpX+GmxEdbZLM2XOVyCTymkcnWKBGl9iUk4i3
lBMbFNZ8zF3/Gz5EehE2c07XQquRoz5hZSS3FrJBJFfGWkJSfXcubPpxgcomOzuoPeelZvRl17PY
Wh47EWuQn4rwQ7Kw25PojG2pczZuDP4205b7AsqMsm5yNAwBBUBbDelN3dYJfhwYGQ7L28CVmu03
3vSUyOBnQs22pfNtKbt4dyoCa9yMf0ad+SeBL3Ms/rjCAQ6BGmwwWgDu4r4r/D9p0asny7Swk6ft
/ei147nw2+pu8lnrMDAngiv/9Iju3CxrDFTBfoCRF2RTobLikMw8I6q0aI4DAkSisUX+5Aq9nWbw
mkBy+KgE++jlyZ9pjoZ7cNpkBBwRikC8iTGHxZhkitHyzr1eBwS9AUhDQE825g62S7LCRh99DFcr
ejDnHc7ecsGpoMjCPljy4iFshgFnG8f6OmUKW0M3sQFAnLpJHJIhiXwtg3l0HaRd0wMMTYN4hBg7
q+fPxwqOYZNbUI403rdIrlsaCAG71a7k1hlGdKcqIE0N5EOjISTDmmpfQA1XKespB2Op504z/Qgl
uvQVmizSVRwxXruBLtPo4KGTUp1tCkzcSE4f+TNUBY77Rt4O0Yw4/apWswoKOTrXBjsEQ7Wp85VF
4MBphku5rTCy7rr+H218Dco63RZLJ8m1LjBWA42XXCaHvMDI6IG67mMlwKsjTeinPqjCjrSEatgq
3liIRsRShvFN7aZn4nMxOycO2RATnsoxO7eNAugJ45R/HkKLLidxwB1HxVMlH4/smNFCZPlRt6wy
JT1wOZN6ZuIA2MSZEEcPVKbyi9toNI8UXMZBFKCGGqM4j7jA/IWceifZ0n0sJ2nHFyGgqNEDwGEO
wyMIwiup2A9wjz9rt0nJR4J21zf1hU3SbLny1LGaLOrwAZV6EpgGSpNB8VsLO4TROm+PJaPhIEwE
j0OVv3SdMWzNxGXwmE0cmdVKzrFxOGEHxOl5NEafaaGEH2dGZAKAIqT+a1EBqweNkWaXDOOnqUro
uK5jY9DJluyg2vq1anoVtN4oNxaLKYWS0rPuCidhXJq0Cj589KXa6b1jjTvCnaV6CV+HGfNA5BrP
owHaYdB6BWHq+WDC7BApQzxrfXSTzfk6p4+EQ7FIZfjAQADtnervmOnjM+hNNGpL+aAZolwG8zla
4orEkYmBvPkCOqXdJSvNW5gmI0yC1OHA+a+Rg5+0X/QdhXu2rUf4dRM04tKYT51wjkndvMah/nYx
KOSxAPiNuX12GG9OGnBRlv0dJ5NMOYPsYttoSGULoS3n2CoSdAwEkmFmTxvv5HUSaW7OckWg/Yuc
h6Vgl12xl1KwR1jo8BgA1PGh7X+hDzojiZ7TpH5XPe9EmRl31rJmd/JbpIapn6RfsNlEyb/RIvpH
0NfdtDdnaz4RAKQCtMovbWlmR8bDMdQNP6gQPuwhf+zDAlWcAeQ3qGD2YyY4wXRYAqyxH42ZPbBC
3nmJJ7e+5g4zC4mZovLv25H4KyI2rvXMTlR7M4xMHgT833pXJwKfIGqtPUkvKFfphyAG8kjwViQP
miLLZp+e/8wtCY62t/btI4LGMQqqArH/pAhBa0oqb34IjotyzwzD3hI59iomZngiLUBisUDSozuc
HVZb5E5BCZfryZQUCU619B7TKqmDOnwsmvSkm4K6Fxlxy/2S9RMIf7NQKyo5RJDqHKh165i17hLt
IAu2B+S8nyX4w30lrl7lYCeLZpNADwSVhbq1U7K0nVkmu5Z1B08Em4hUKTaxVUR7VP6EOkU8JOZs
CmYGZJM0Upxi7LyLtp2OS0zNR/+xDNyoLoRy5MUX1Hs3g4yznSrZQdsIpVuLxE7CVW90ddMkYthF
JeeG64IC6Lp12T/fDiL/hlEHKAC5uiMeamv8IAldBCPnKXFJza8Sp0vIBBiJTuuiotnF9XUVGUY8
QycfApubuW+ZG32qHuFU2Hh/0SXCCXdYwWWxqTYd/StdO9s9+rEkWwhV5uGwUE+Lqb+iVVvV1ljN
0/Vi9eifakXAgcn+eASIUq171Vl2UVCO6oY02/4odIZjd/mD9g76D0g/5gIRBsghCrpQF5cozm6Q
RRJyZjfDfqzVO4WKe9RhQoal9R6ycU4pCYPGIYxJa85OAp5mlMvagAI9SK7AuSTGTTCaS6h1dMmR
69AB4f7+wsaNrVUgGFM8gOhVQ9ThnH+O/lrKPAowl4E+COEH0pFAHixgC63T/Ky07h3VonVhnH4A
IbPD3sIiitXLppv6aNPm0aMsdHqX0hXGcobDr5f3Yp2POSP5CSUa9ZXuwn1OEvyxr93bZp5u4AyY
W4GQIfE9duf2ii8I0ZnDMWP/LfaYWmkBJUsmG58lMUfwvXLIBgax6S1udzxWGTbHYj7EmFXnYr8M
hMZ0a5BTZc0xYeU1YTGMNoEe+ZDabjSK+00xDFCqAJzvOiiztbsyVJrnYgG2YvX5TyvbN5ztp9Rl
WtKmsdjClt7nWhsIIee3yeb55Tv2CXLQZwy0UyWI37C35nKC9kkgY8pY7par7mUY3O8Oa9SOQeR+
kgDSc7NgrONb5raeOPlo9CMDbXYq4Qfakaajzv0EaQOcJ/rdF/R/8CvluuLx1M4RRX4q7A/gw/cV
xU4Q1eHfd+VKYDJl3Fw1jrRqBYDXaXLOkSChoHiwGv8lyfR7PCJ2xHUnN209oWGQzBVTKR9Ne2L0
JNbVObOApqKtzRiIbEXhIXiaZHSYJBJHK23kgYyYZ248SluCFuoQgUmaFHe2fXHXuAQpBuugo4VH
aLazc2KDNWs4WLg+SoehO1RL/sDQFPsP0oZfhTp6PooPCaIiNwXVuGVFFz1ruY0mogisbroahRxO
TKRC3YzBHFNoetZ2hHC9Z7R4E2e0GxMLQy9hUNQyyD3GRY9UVNh/qHyXS15/dPlabi7luHeyh6hi
EpXqBxLafC43iVbD+IsR+RsT8luRMG2hX0exNCdvA3DBY+SNR+IWom3oL+6ZgeOmt9ujoc38lly3
wPQ17ZdT30cRbfiEGXYHDdbdF1ZR75Jx9nam9C78rzuG1qCPS4PTUsVkZI3l47wC851YCFCcaEwQ
HB0ijC6b2OYR30XjZ15SH/ZEeBURNkfbceWqGjj7Dso9+K0skI1d0oo6GKX+tqBvNTEjOFLxZmAe
1PZLh5qWCLn0NBILhONi1zo4wHN/UtyvTAEVimkb+/LIzmg7/RSCrnsAL2xzf9BxqV03FVyWgtVZ
d+6giHAdEwjgG/VrztaSA2l09ysDg0fOKmzMExiFnxLx9bOfgbCQzsv/UHcmy5EjWZb9lRBfN6Kg
UCiGkspc0OaZNNJJum8gHDHPM76+D+jZWRFRKdVdy5YUCUm6O0kzGKD69L17z62zOt1KXX3GOu54
hcd/EBgRycHbEUcufZ+WT+A9kjrKDAnHORqzXdRWxiLSwEsJR4w7+o9kKQ07y+Sc60EuWdkjhPca
8LLmuNY20V2G1TQqIx09kVWjfdMSNHo5cyJMS94aU8D3wNZ/uKn9NujOqSrlrZj6FyuJQepji+NQ
KD6EQVEHw4AJr4nlpzwPNtDSooGgphU4Pgqe0C4CU1jiCwSCvK/ZqtYWmIkbnZ0gixP6a3HobYAU
PQe6efVrmHD64K87RkOqBc8hPOBHNIydlaixWHoX4mQZgZgI4mu9Ovmh/VOC6IbBoi5kQL3jazsS
an2nMwteFyPTPac3Di13CeOUKb8ZE3qkI2dTs8Tib1ZMrbBakyi8gwwX3uQuVQ5iK9tkCJwbVHBZ
3dM/oph0tcrbkrsEzNh7qRySiOxx+EBGVK7QrC30rt4ZRpyTRtYWN8GgeIGYdTetX0QXPxCvY8pD
qvLpJRBMK72k2YmR8a6glY6/fewwuPD/vv6TUtfskQKhos9YxdCo68kAEQYhpD1sND3BOM0watnZ
7nqkV3NKwws9BWfjFLTJRMF0nNiwcZGU5bDxtPHSFayaJJTY27DSXwXb0kbPIULUdXVB5B2Rqm3I
td1XjAp9moFWmzpzYJi59QsLwW/HChLk8PbZC/BljcEFbfStIk4Z7QNsvNJx1tmEv0sNQ75BlfoS
W7rc5ChcDTyTQctVHRt7w8D7RbjIhCKnJ4nAAsakyvFdtCnQmky+R0Ny4Qh60NCH3thVNByIsSh3
vUyftGoSe91ke0F99B3xpLugJwy7M6jCc4z1pWxAhqhhHK/aj9yU/lLTR2M7hFy9gwn3cdmkxBaH
TXEK+bzWZTmlq9JNIeZgtgrS7Bwlm0ACuXQLjobCMLWVctVOb8Krq7XEbsymKBAQnDam/DOIeLVZ
Piwyq4tXVXbBS34dIsdbFsaTykcIgX5x9l1kFkrCMO1y4z1NKrEIHBLLJU+d1rpqWTasHZWRiJtY
jBvCDR2JORXADb4WOrZl6f80bPOdCSJsnZRSutCiTRlw3dyZECAkyjvDELeGIoMzNSxSNpo3aL3T
asQ/1feICAy9vJIxMnCER7I5DtorCI+Q4U4EK7Q0omOhkAvBs1kx6CQELdG1Bdeb4oMQPcZXghG2
FQZHcG3IugG9TxFm7K4F+NFZ9KHxSYIs0P1t3ITnqrXv68KbsUNgSRxmP2GVr7NG/HCGEnouQCtM
K84NQ7Z04+YBgQU+N107lrQI02hbl4FxwQEcdsq6zEEHkOmsrZRUQnG6Gx3vqGeZ4q7j8dP1CPyJ
Y14UcmbqPOQUO/pPoC/tCU49AtMFWrpr3TK/mz8yWPwTidsclZAKgH+MhjNmyimnOU0RWdMCM12i
4RgrNtESKwZj6q+sVu8prcQ2HsvniKHHhGgGlWuyUhVckN5kvo/84YbOPk1ljdPGkDk7G3a0lSOM
Un2/6hp9utCun/0VbfEdYfLPKpS7EDz+1TTlqayyZ7RSwcKjGYx4liDOkjPxSiF0M4bndmqcLV43
oIMRAuV8oNz0CXs2tCtRVvrtSLHiKlWsMdC9SiOGHAhwYw9h0VygLcLnEIgL7JTP7qzLOlwxueTR
wb4AhlJH8QbgBdgRHDUuGlYNxPw8aKUigLqyNio1kLIxmWfLunekietdLC0Xy6knEgSbUxxtVFXZ
awCBKJiynLF9X9onY9b9y86E+tZ5GfdQ+NGDIuAAYBIWl4Uj0U+kg+JER78uNfp2DIybyt3mBDNw
ctN2jRWQ0XmxZhU6l8Vohi+5NJgcF7SHypJ97ZtsYOlwqHIxq/bihQhgPuh1s4W3Oyzh0JGyEYHY
NSQYVKe0rh0AtRp58pagN7RFRKBgoudERrIC+W6ssHlYsSDIdj1YMuDAJxdoo96lhZWBMUq1sSTh
Zb310wjrdD0BI1kapTjTsXJX4bpvMDoRYA7OyyqAKKMghlxzbBtGqT6RfkvMDD8QpvPLxpYo3Zmd
yXrtlCnxLcMgaR5twOKBy2J/22qZR0HcjFufT3dTMWLKh2nTBJm3IbB2G7QeSiRrKpdIH7bYOO7p
p44cwECU40DACdBzemC4cdM3jGd5Zu9I3UwJGKBh0VvRpXJiY1EThUzTgX4YOahq7ZsSx0DJPmjS
nMep9BMbKkz6NP8ZINCkclr3TNfpR3xaVgjJr7fudb39GBRH5HxAbaVd6XXCdiuCRzgs1KyZ/TzC
K1xO85jTjktKZWqRtSxw5E+MRTc6SRQETR84fWU7t7eOcwQBlY0FH81Z6aNr7D3M2jeyyM/UQASq
4ABb6G36YpR42yubKM7e6Pci65+ME3iMbgM+miFfjHTbtIHHu8MpwZ22AjKh4WYg07RICLRDjCNB
AS8m1JmU//CWpim76sr0NuNCT61w2Q4Uz2BO7H0/4VYjWXodqfcB/AZwDfwxuofAhTnzIq37vV3T
9lbKsulP6kiLcVvgStCkHz1kifEwYocnPj7eabHHI2Tob/EoETpvh2Y8RUQlLLJolhe6NKpSAGXS
okdSYJNoCzhoiT58kNZCugmjA5/ShXbD1MOC0PtV0vJY+sK4STixahmn9Ekk2tLWesQELCYixoMq
150ZnaaEpx35ORtNMT0KckKzPgbeLft9FbNU2Ib5yPrmL4JaX9mZBywzuy+ZrcKyrhBFVyYwTNbx
0U2ee/iXy9g/ucJ6c3XwgGY+LpXqLhz4S1JxuD2nzl6mbv5oKPLzHE1nImDQbA8aGHoVsYKmUS99
F0UdC9+1qlzE8nDhchoFcUikFHYLDmeOurQd765oaFqVTcUENjv3Hv4bjjTAeQBGtREpy1a+0mns
oODTCaxYgfcgihYKTYNqo/IjBMMOAsoqZHPvZq2tRaUvtXdVaiGI9PadgnE5NnjDR5r1S3j/W2M/
v88kMSDhJI8SZuiNO+Pf0wC9clw9oaTkbJ2HbwaKJVHnb/ga1rAFfNJcgmNbe2o5gWapxHSsu0rt
GDhPPXlmBAobI8HvOBR2OeZZiVpkHZRcEVqe98ArxSrs4Y84fn0ZNPkmQRLDdkneRAJwIbSy51mq
6pomT2OtaPsjqzTMHr1A1RJ05uGmcMFNrn1FgyAk6xjeOYtOEOvWsulQ/Wgiec0ipi+9Z2ssqIzl
epcTEvwpzlq2i08/R//27bd/+/t//Nvb8O/+Rw4me/TzrP77f/D1W16MVegHzV++/PspfEP6kn82
X9/2z3/266f880u+6x8/dfnSvPzpi1XWsBDdtR/VeP0AAN98/T5+//wv/1//8rePr5/yMBYff/v2
lrdZM/80P8yzb//4q937374p8+v9/Xp784//x9+dX1K+bUEw6Mtv1/Dt5a/f8/FSN3/7hqPod2Xp
Sndsw9ENW5r8uP7j11/Zv+uINJSQli0cW337DfJ9E/ztmxC/G4KIK9e2mGlL5fI9dd7Of6V+x8wh
uUMNnQcKQdW3//PO/3Tl//OT+C0jqDwnAaj+2zfD+vZb8esD+npnLEKGkkpJqXRbZ0Rv8/dvL1fw
L/xr8b+0dCIsbnTjtQZa+KjFa7yl4qCb1hFAKYuTHFcFZ96bMHOCYygViq3Kegi02j+CgTl5g2/u
DLu8Bek4bmXYwmGf9IXlFM4yTu8G5YxMLOD/jb1+yEiY8SdLe7bf/3DB//Gu/vguhC3+y/twXUdZ
vA2uMpdHd//8PiyCKOugbAwEW6RZefQ59VqM5JzhPh56nMPwHPa+LzZYkZ1TU6TmqhRDhLYteY70
Tm2aDmNakft7lTL2VhxzBHITelzzM2oknzEuoUPiWVjlqI3DgO67bboH1w2ftSgUSz2zV9Pod6c0
mI5RXsdbaamD7gPFQgbo5uSURFbK6aBllyLZbQGkDjXZ7LNoLY2pftPGGwfDJg6yV9aUz1I1b4Gc
wU2J/27W6rm1yDoIehoAVH7FFVbQxUnEnU2E7SVTHW1kJ38l4rV+1pzuu6K1pVkvGn2YUNB6iXwf
x7ihoY00+1XZOuXRwYZfWa8ytuQ6CBOxPJUmfXwy3iwm1RMTfFKQWCUfoX/wmyN9HbVYg3zLPCAv
r1Zpm0ORdwhsg67K+rEZEEauYrNH39rbm1linGcq3nLAehgsgijAwsJt6rptzInLgjO/aH0SDtw6
gcrFEdL30pkiiHy2m8N7ZBs8Nc4ULuGxNjcMIl4quJqSLtQSu/Ub4z576+zahi4sL+dk9w5d9r55
CnC+Me+Lr/JoNIxcPWClIRPLVsOqamuo1FyPKARa1qJgtx3ckfTkiD2sn1yWZnLQod2WDImBXRVB
cVFTy2l47BuCiJhgV+2x9uLvtU1xM6082+iOVq9h3+ufpl4DDkjUK8glBjYp+zq96dwG6Ux/pG8Y
SiROTmPExNmEAJ3ZmQwIcgHmNJiMBUgemM0AgplMI++8Kf8RN6TEqcJJTlZkbrU4uw0EhgGpoZ90
Csoj02VoRU92F6Yeg9JeocvsGP8pFbPBZxaxZeG+jszpKFz2ayYX3QXRPnzYlFl/UoS3c4AtQA36
REGB3bWjNJ15OrZhRUuVkbgqg04uDaTBQQwI2iS1gVs5/+iN9Hus5eVj88ke+WC68lYSVT96KKPb
1I/WYcMc2xh1WjsZFSc9ZC/dC5Fm+ykg1I8wMGAebZvqpOZh6SMtaJnng3ejaLROiyrp8fpX6jMU
XnAodbFhEzs6fMrLUbAfO+apLkijrfBW77J65aTlxevDeDOO8phP4Q+aG6dSYMWsxXdPNj8t46wx
vI06kj8y+YDh/zQSqSXHHY58vGYhvWKLmiQyTwVuU9q9Ct/4iOm3rR7JaHspTP17XWTvuk7IYVuQ
i0aKXiOeDaO4rdv6u998DZEbEpW8XYKNaBHpNWfWhF9sc7WroP/el/2WCFQeA5fAQporK2Ajx95b
IiTiHnDvdDoAFfOWsoUYbsbNKU4t5o8029gONrYR7pp8PDboXxehmR90N01YqYwng7MBLJL6Wk+M
YESWvdmQtpG6dGX2WKUEyw8/S1A0dPbk2o0h/JEKAft40UpOHomc5XV6hKmNuD562Rt7ElsT6t08
AhG7PKBPBIUVpflEQFv67Ese3MBw3vyUAwEiOq9ggm38CHFq6z6AMMBTHM4ajtWufWthh1kYlbfy
yLYDbnxgrLatYxMYQnHhdLkMauhnDOM3GrE5k9cjgWPAuLWt+mHQbHRhqMZs4Ds63kjWH+ih/XHW
UBasGGtEI68zaT0woKAMo/2KzJiDPm7mnnEa5zbzVa/6n7ZtveVpdKCLRhgZeU+LGJnGKpuZmbpu
nKxA3Wpee4Y8W6zzGd8QyvpHqdsI1GlL4VlEiYd1+iUfNXngUEFMX904lKqbySz8B6POrlqKpWbK
Gct+7YxCGXKXmEN9kztQTsA1NpthIrkFH+E+CakzO81A+Gk1wzaQNuM8Z570xBqzzCI55Hkz8Rv7
7t7O2UQIqHFJQs2okoeAPRXNAH3NFY58mzKttVdFUaQ7WNhQp8Mk+Gn0yKY1Ud3nMQwAC1Q3b5U0
rggVvKhiJhyDZ230rNe2CLfzOyNmyJGXCKut2vd35Crs0yiJ72IDM25dDDsHKs/a5t0kaRFcsomy
Yxx4HIvQ3wpXfucjeyBI6paHSR5hSgGfH+Vt6hPWhZXhrnBw/7Ss7JxNOrlH8KGtkHHLJ9vyj2U1
hXspQTPYjXkMPK15Id1Ah/I4ug+BO2eZhx2NzgrDFfab/oIBCvu9k8c/fXrmaNfT8dR2hUStlWH4
8MNuBZZkvKhCyjX3MKDjpEsYG4XTQbT0fiIccGjfvPjqxz6rUyGC12Y+7ZL92V2LBBMnMnWm3DaK
iynOtX3oGecWlMg1E1XGk6o9TG69A1MxPTJ4SwAg6s55MDWHaSnH2zq51VTV3Ia9ZEhtKmsrrAho
IT1aBuz+bRQ6C5y34mrDO1gO/cQwI3qfHKJHw6k0rrpJMVBFq0HDLWsmRU3QD/i2sg2mVQ87D21o
eDWAaawkcXlLuxLVnT1XXkXmBSs7JcpjMg/ZxJAvd5z8woyuWphS33SVWT3qBY3R0d5ho4ERbTrN
ruqDiuUbm1JkMweL67ukDyEaEzlbfs8KJl1pyeNdZ5INgM7Cqhl6hACozkMj9m7QHzCj7x4Y7XKj
FWduVMwTCZm9nuPTurHZFTtEhlGD2hewLzKP7tgEmuRPWh5Bs1hlLfh2R3j31Ty+njCQpwjx04Qp
g322yvpoQVDWrJieh+SHgQIeSb9YOs5JzNN1nDU2GrIfOkGlveWsYN4RodiOyB1Z2Avp7lQw3PCZ
QVXw1a0aol3Jib9ykepkBm74saeh7nn2a40wPSqmk2+IV4cYElrB71kGdcTuPM66Zb4XA/3ZCIZb
pidUVx2DvcxIoIW27w0T6psuKALEskwvAi1ELxwH5LoRDHJDnaM7NNqtxjg1ZvLYIguevOhexGht
KoNSpG3I5I5Mf+F6E3gAYLF+6K9aUZ1FgXef+eFN1+mvNKc/zZgOf2GDAGDAs+MefSgD7MHKgRY3
dA9NGG3NqUBkQ2BohXkfahvcYtgsgA9u0BwD93N1daNrzpb58pUZ3X1awIKNBlK1C4CRfi/3RjDr
2DKEoLr+7nX1O9BX4uQjRhxmFp1GYb8UVoGY2GhoX8WxOJT1z4lm8BRdhuwj9dq7qi2sRWXb31OZ
H8FIbHO/cpa+P66RA7HHWNGbXRJjxkjzgdHtcwtBFLdxtWqL/DExvfSGqJanQVOcroGnjuXTODMX
A0/txQh87FqKHDxPaJF/2HgvWTfcD3qzIwbRKKK3MOHFIFF74LhzqfPxwlOLtnATxeZJ1QRC92yB
sR+h5p9srBghCwQhFLFWL1xszzfD0GF0KZ7QlYWrIMcnio/zjmlOp5ePk43cPeHlZiXN+DA0aG5H
01ZoDV9VtOsna6RZiykJMv2GU+KM5qdYjiP9rqgJNc2C9JHsLOqDjtZ134xXYNJ30ciL7FxiXBRy
WUCVVOR7adZ7KrxwaQic7khHSMmwLLmfZRPKjj9ptZCa4MVH03GBjOyY46Dsm9KXXAsBzzPlDLOR
TJCDEFgHhvl2Mplf7UI7eBvLxIZrwIgXrSYMxOkW+UC1STUOJ5gemWuV8YnKka2tReA+1EfdLhMs
ab6+FpWDQsTz5KHp2KK9tHKeGtn5q9qLsJvkcjv16UrY6AnczC2PMa3CO4JBTgFMktErzGc86NYO
2hxoDRxez7E2bdI0ewqTqTj1WdfcFko+5Uc7zr0naF7+SSGnJK6ML73ew9vIwQSv+C7oSCRu0Ewi
JhpIYLExsKbEK1aq9O68DJWOm9LQsGLNvSOutF60cTZiYQYjpVt6SeDC5N75TsZ/KIc5+4dq0xvj
h2V53UahW/WR5IK0NM8ja7Yz9uV91X2QVYbLU8DZC9rb3vbre92bsgf3irrtXRd2TPqkq323nfLB
sIkARxn65Jc4Lytj4D9p9JElmbft+zC6+gbF+YSuaKvSNrp+/VlHtKKTQChIZIu60qRrGpLz7JK9
5ZLVdDY5mC/Y4I8IWrfd6D5ZKLa2vjelJyd3LvZU33UmqX1pxWwk7X8UmT57Iq0NYchMELVJ/4GP
DjGeH7Vng5K3GtFtOYGL9WA0OKCSjlpYaNNthve7cur6JQE4qVY9531pnZhooNPqtacybon8InXl
KKS7BUGsWTqwEZiTAhj2kpGVWHxVR3jQWIjT2DzERsTurIbzaCaLEXgAWQH1VeM2QqnFIx43tryn
4rUslPSmsCX3KLQUs9uhPjZJawweomJFFEi4bvz0bCfNQFQ5CuIE18CyHFHrf30rWATwfu2nUQY+
+9g1JwBqo9ua3OlGdmIS0q6/qjW0q92OD932jDeeO5wTRWKt6zbo1n6cnRwQEeMMHh2/GDPxcMfa
ychxiuv1L7ioPaXDMort9EGGj8wT8DlExCFnguKRXNFZ0VG/Q+izb7R6RFZuBvUhntFM3D1QYO64
GAAsaloZMhjidWyN0aLtjHTTQYTbdT0Nbegg8lyZ+kUXxsWdWzDNQFwB5ptLyt13Iq8K3ATZrsam
NjHTFWGRbbFWjLMHzF5ZaK6XYAWeUefzLzKjYjYPv8cpAwl6M33NiuodYM0BdaJ8ns+rUIZqJgTu
dCZ/cjkUoXeEEXxxieN6QJPDb4nWrTSn/dhChfPgjZMd0Bldd/BMb1hPKAWCpkLGRmHcjzg+O1Wg
/S2r92wKi3UaYBnCQ5iCEAgoJb0q3ISsABODm3XbkM8VF7z3X5+jpBhIBzs+RAo4dpO0i9CoqXmo
hP1W6xe+06Htqezbrz92LLNexBNdWRe9ryu5vxyXhGgxp4hEXjEsSS3rNzjtOUYhW2cYBR8JKYsl
s8+xo9GcYY5b+ANjUy8dzgaQ62OalW91aPZLXXuo1IOiAl/4pcuxJNGtlYRr/Oueq01H7RqqcyVN
pJk6gbMUh8mqaJ0Bqd9EBzgZ8O4EQIOTcgjuYUexsY70pdKge9RkQYlQJs94PagGE+aZkektszhs
DtFotgspGLB1gMgDbSL6CD/sTk2dd2vPRwPkEW+0I0mxYSa+kZTOiLYurkXBoGgHzJ/XjqBVbD4J
R2qw6o/opZhviGRWO/OGPGMPpdp5HtH51o0SD6MLwl/M4pBeYSFJVYeRSJdnpNg8mnaO3JpMwRsC
kc3d15KQgso8VF7JlLJBnJ5+lp7rHL8ecqHUscIteIxojClaxbel6T4VFW0zrWjvg2JGuiFpxNCe
qvXYBx3qM8QyobTnhneDzCgS1k7TMmDrvH4F7uYOtMcqTZ9BPlf3oU0bW5jtvY00+9jOz046sZYF
RLvRQHNNYJABr1NVhEIKjs7aoB0KjzivukKWHLrTg9b12r7KFfIPif1O6utQa7BWWPc+5ohujp1h
MEEEwATaae5LpLr7mtRkRAx4Lg1VuReWcFS4UQuwTLuPfeWvbL3u9qWHONE26y0qSk7bxR0xJe2B
IdI7Xgwdo+6Kg4fDcCp2zkxTCiSmo42ky782MLY3arLuLd1MUYWz8MJXS7VE7GqvePu69txnTzVO
nbtkwuI8FkgzJyu8Ncqew6e7dLzRWSLICzddSmySKz4D08kRlvAOzDaFWqJlOi+vtnelk24dt8yZ
miUbnSL6Tk7TKsuMOdwvWBliyjYqmZqzN8QPBlB3CN8MNOuCpCG0uxsBv2ih+Y2/mcQw8DkbE2rj
+BiQZn7LAZqTCMjLNqTdMK/bJupqxwk4rqmGMGUPgU5I+sdCj/AsTGTxXg3YkYk3eQdp1M0ySr1d
7FCLNkB+3woTkPgZtFx0JMCY0RQILDT9rPAShxFPNU2yMnl10oEB6phsEAABbBr68VAWTECIYAVR
miPn/lolKLCKH3FnwmpU2Y4d0D0m02dSSf0YK/+5JCJiy9krOhRd5yztMc8XOqMS6I0QjrOeEVpP
1gmnZfkivaS+zCKNpjL8oxz1bUO/8s6YvZ3acPu1rieNvap0XBFsMgQkOGG3CSWRbF8f6NcTo1FX
R3181SvP3YwdGhWpR9+lTn/SB6zq60F2K9iHlsX8kKnWPfquGa9cBm0ISLnVp3C4QCviPujaOxAW
6aKMjK1yM/ZBD966CDTYzNSmm97TkXVBm9ylGfBWDf/u0iHQbkUeXYUgPayPfatWQaMHgNyE5OQb
6g4K58hffj2Naduxj1vDCPkv29IjxFIVAQJgiX91RqKYRNKWqzDuiyf8J54+gilr6ui+f5VY3FZt
ZgcPnnwRjXKY64l611vmD7sv6n3DRorSZ9zi01Ys7Nzg4SBZv4BRbRDavMZTJ07OXB7DMDFoSu6w
QzGjmGx103D2/3VFtbZnLtD07eqrpAAl20OgYD42OIj9ikHV+6834kCEIwgpuDCErn8EDaPc2DWq
FTsTaTBJLvZRFdJ4YWhwKDUab6GpB/cl9z+3X17sh97PdhpXksFblZ8bDfd05LFToBbcMbF0Dqmd
IONMKstaRD3HQ08ZnypLh1OJ1feUY71ZQ7JtUdiY7Tb2Wwy3sdwklR1fNNaKq1ZUJ7LKFh2O/mPl
zyd8jveLqNKNLbcRn09YP3lkejy4O29es3xT3JY5lnDHOwc2iwkNmUto2PZ+9KcrXr/1V/FCbNcP
DurtgZ6/XJIHiJy9HysYeqSY+EZ7G/QPfiH1R1pmBJwxuoJeiqwoqaPxLe4/pgqfMyRi/TaDQ6ER
0voIQHS6IYZJz68B7vwbAeQTAWLx0wfFFWodwdwRMUJoiZgypdO0/9rwiVAHnhwGp/BVQjs+TzVG
QXBDODuJGt1nOt0Zt0UViog9Wye04veupDJwDFrprHU/yX5deKqoNoFH/98SY7IWIYajqeyzc1qt
YBeIo1LZe+LaYu3ZyC7CwHNu5kSVr2dT2kBx7ACLcgqkuKolHzq+ZkhiJJFUwWMFZiLWTnkoirtG
Kx5SG5MSU3R9p48FIeSx4Jf0Coxd0YAbqdmsZ73wIUMStW3q9vJVeI6RWx8YoFAJTNR5lgZgNjsj
HdKXX7d5FvhE0c7Fo2ZGuNYwiFDOFY/kcjB0IaFnF8YRAvmxfIsStnXbMI70+L3vBKScWeDSq4aZ
kckBxkiEks803+noM9KWXWWdtbq/A+5/S9TNRBbn8Bb0rrYLdYgIuCLdC6sq9YZv0KothcJHhMcP
3VywrRWQrM7BXxSajX0XFTHNxNw6d/Kpc6vmDqHDO5lQ1akWES2FucQQro/xueSX0QC4/eqhNhqK
jxACutYDeVOxsBGBFUs7xmJr6CRh2152Td3+qCmF4bgdLqLjHO2VPlJjlmY8S/RMpJ8efRp/ZMhg
GvDsFdnT9UkzgP+khMFU3RBezNIcboch7TfE2I8Q59DFIcs7MU/o6ItH+jIaSaYsi2j/9coK5eNW
7+t7v/dvfZqahzBSnPzildmSIvxVKsWus/ni/zdrc75XzJ/M3uY0YhcNNWjfIhgPZK8HN5NdFLcp
rq8ELyC4T+ZeTUAYSGkmm9wch9smLCi0FZOXtEQynsJ8YiMtAH+6p3Rq3mNrQvM911t9bq1srQzP
GZqNRR5ydK0zTHn4HRON+7KrvU0qSfTovUMbV+laEZqzUD2cO3T4uBgFoOyJ0O2t0z9aeoFCynZR
XLV1vu6h+21rG91brFb+uElKUR2/inebQfd6cFaR3fsbpUboXAiqKgLfOBXWnzKfjG1r2tcQPe0O
awca7VB1sFlDwAaVd7ANfdWHrbMWNAURpdXfazRqS5YPxqBzjaYhDloypfRoN1g+cmBKe4Z4Oh2U
op2Oo9W0O1wF3UIhvLM6oR4l52U0ZE21bdVPujnqez7PJqqYvprRofrpOAzhSPOTnUOx1zr+sHNT
QkZMvTSJCuEhqOPuntO+3Imyv0O8cqclbvGjVxzjO2T9yNiMLdCNHKBhF2zbqJozGZ+/StygoSHb
jWdZdAQxGorHZf508j7yDtmC20ZaZfNLP/En+cQfx92G/pehvS2UgCmJrkMahs4h4s/D7sl3LRPM
uL0Sk9oOgxhuK8YGygrvAoBsy69a1JfEOug2spse7DBEdsq9+Un5eo36fEwztMrfDMyv6EbKvTUd
xqJJrz1jqf+53GPzkc9qifr/A7WH6/xBfPBf1B6b6uPj7eOPSo/53/9Sehju75ZpO65rGbblKGUi
pvgl9BDu7ziCdKkbyhE2bhzxT6WHKX63lW3qjjAN3WGV+U+lhzR/t6libF3aEpGGUNb/SOrB7/iD
1AMyscOLspFsUPTQc7L+cteYxKynpm+h+CrZZEh2WU5KVleTst9z6b3SpolX7JG4jEY4RU43s0LH
jBMuEx+0RBRHQ8I4RAYXxqqkfGnYvJJsKLZBYVAhPNnTaJ//cHH/lbLD+BcvmotpmS4OjflC/PlW
zxK9rsRIyyeVslg1aX+RzJ0W/gj31P+oK02uCn9WTjn9re+4PUc7C6xW0G7/Ly/kX109xwHl5yiu
n6HmF/oHoYxEnOhmyoPIEKNIIBJnWBRKr9bT7JtW6OPt0vp06d4uNJgXnJEGQrvc6fO/fxl/lrn8
+gxdHcWQYZrmrN3586vwAjTDvkdvHgwzDeOyWPWedsLP4C7MlOPSf//bWFT+cvlZXlzJ/xAGcefo
6i+Xv6PD7JFSgbFVyJYqYhV0nvmiddWl0tC/CiMGzAAJ+iHSmQa0/vjK2Nc7TnWTHkbBDWDpe9J4
n7CbtwHYCi8wTqxH6IVhea0sIZyVkXAg4iSAMSqq33OPM1ktxE5oytiCSsewMiFPH8IrzfZkV8VN
cxgK91FvB22flSVq8yhmK4mi8F5HQCiN1DqEhYCoUp/9BLFmVwKiDmb/cu3YWE1OSNdnsAPl2H1K
T+Ch5+zlZJIYGCcgNAzGc9P22AFFeqtC0EGwRQjpIULLwx66DND2LSvhK5rb3Sf4u2Fv1Ff6Z/0t
4pPNnBJz8qJIbIys34wDGFEd98eitoP7Jpot8dqk0Cd7EMSYrhdTfwJFrk7V2O28xGjoSAxbTWtp
lNlpv00SXLp9RdqHN07n1ETtHpd0yxL6Lk3P/E2J8ARZgfjRm1YbgkNNi3EgSpzqGsSvY+hMFi3/
Ie7yh8Tc9I4ZbJRZ/pwqOoqxDY7CGJZuUic/iw5xt9WT0ub6wKeBEfpYC1pjlf1vws5rR25ly7Zf
RCBog3xN7zMrs5zqhZBUEr0P2q/vwTzA7T6nL3ZjA0SltqQq0QRjrTXnmIHW0cJzKyKuq4R26QxN
leNRmV5+kEEAWQ+X7dUeypvm0lRVSJAOXome1R2prbV82jPafkMs6x+92r/4hRZu9BGnWW1bKFc7
OwPdD1OYVHPj0HwgymnfaZEt2tAYkQd740NJQGZhQZc0xJazdlX9Sg8KQHVXGnRWDGb6Y7wNiLDf
JnBSlnrrRxtztqvb0g63VhzQn47IEOny0t3itv/MjG7k+9t/fS/DYeOhfpRu0aHNAP3pkzIEwqR+
edbpVq99Wnr7TmpudRAm4Yy6ls1Kyq5ca2Ph/V9v91mq9t+SPLblPHOMZ3QT/4thW/p/rDRFDk4k
KtksW5G+ttJ43xqqOxLevRy7bitt5FemG1QY4r9AJc7pbnBOu9R4gWa8bKesf2WHtY87L7r5r2Vk
IDERmHk4gHZB6YLUfF29iqZpWTU1Amy8iegr5ixuPkZH9mb/xyIyrxH//u/RhXCk6TiOhTfTnXcz
/2PlFCQ4hH2TsFfG34BnL/fO2l2OCHXbiiamatAGG5G918BHwP44gXAkYdAjUacok8M//zDW//5h
DF0XbKCE7fKfMy94/+OHAf+fRjpktoWwMUlKZA/Q5ShpaVyX13Em+Vq4nU7GfKAtNi6wL+lrpdkt
6jliUgXWU2Pj6Fl5cPMaqENMRGht8lz3Lm2tVv9NGyldBm3kERXHy2Awln5vyXXRFcVpimHDRLV1
RCc20rl1ykfdV9pJZTFY0Cg235oEopOmi7+S8AfQTb3/YQSIFcl5xDld+v5HXjY/sqmob5bLKfzn
08MU5n9dLMPQpcebwDLAlfznxeJ+Rtcchrzm9KnZxIKYKJk2Jw084CLQMbUqQDDQ8ArxVrv272hw
kz8e3c7CLXreCxiSM2XLKySMcT89lSJsPMsqT6+Wg7VLj13jlYSoD00f80sNpeReunlG/s/0CBCO
5gkoPcDFhEjIIb9XPt/RtRXlla6PD9e/teNajX9KE1OQhqnppcbnSc/P2zw/Jb76aXsIQWpF02Fk
N3ys5rPq4OVd6IF5zcO4ozeG9NyYKS8i6IxV7/rkKxLT8Ej7IVvRv1gbPSCE3K3dnybNWYBK058A
Zwxz4gWunwiqQXat2bFgZiX9pjQIkIwK9BGxYJ5b1a61q5y25FEbmdKKtloR9+Mg09LKM6leHFzs
NyzNYiM6628Rw+VzSZFZcE3yTZRglvT6HtFiC5WKVoWLAxvhhdd75S+IWOHQqluZFv4tKEk7nLxx
j9aiPjtlVJ8ZOx81RCV7r7aqs8HiuGr02lxaVI67SgPsh9GxKCUOXsNvN+V8evQhRLXE5Is8LsN4
Q/r+MrsHHh6ZHiuTYABaW8sERRo3eaW/PjR4P2iANPteJLVzlwquGgD6Dr1Xi3uqie+kFtQPklzc
XefmPgMDOkcOHvMLMPo5wZwJukHjyoD68GJYrOGMtN7C6Cik0Rwl+XhHY/4q6mlC//Mt7s7L578v
R9asrJaO7hnC0dFP//sK4PRQiTXmY7Ftv4Zwe5sqz05MoEpECVWyCkLrNiT57LCzy6UmAq6U13jn
yTP+kGTIrLHNu42K4bLXJKU7IROxMYvYATs29vmOYvtQW8FjAkD0YbrtvWhH8WKz8QZ9Tfc1HrJP
Uzj5TvQA+tEOHSLA2RuZQPewOl9b1TYmaDyi4/15yOjIubCerhLr6dCUwBTczj2lbQ6WJgP9zuaC
BW36ZmZvLzoI0PcuBEWYZwoowvijaVGYpaoLkefKcEN82PjVwGvCblvCPqEf0BP7AO7O3VcDsG+9
NvqjF7vvMublQuJFs88h8J2BqmUbaw5H4HGxoUAxj0rHHgve0KMPC3wU1WPbfnVEMwqRme9EslJR
C7f+169jYt8hxXTegswpD6Gip/nPV/Y/NODzixOD8VzeeKYlUXf+x4uTNNMM0SrYCYMmSI8i7sNp
HSTqEPpTWlXEb/Q0kQKJhEkGxq0eBb5pIA57RlpWXdtbMl9m0FEUEKJsGI9//vGo/+Zb699uPdMS
hkfRjTjh/7O4mkPtweRgce2NaK06yz3lmpEyZRPweIAsEiSgI1o06VfEDD2jxgo+FI4Wlt/pDaXS
LsgLdHPzoYYVfMh5U64qMc75jT7e/8o/4u5aun5xt5uiWiPdDN/QJzNN9Qp0WGmQnZ003bjspEm/
Yl+MwzV5MxJnQG0BVbG4jrTdjoiltQW++ep9lLm1DIpiG49mffKVl4DoiOyNlWPIMercfIOPQu+x
PvoGGlHwT7zckAqv4rBhKj1/eh5qO6ADhXtngZDWnCncc3h1Kl79kC26lTDWLLxEbqopqpZRNWSn
2HayU+tLtWqNLLvnxDMFxtAedIu+sp2zqrVO/qEl1Zca6coHPWn0rQ6WMBRNvxnQw78QFMK65wnv
Ix/c3wwEh+/IgdnPSOgjNO3hSGe2XJIXbX44E7B8F1rscjSal9oWGh6xalz2vUjfcvlL6+ydRGSs
ZDndq5h7PfE8f++0vnNEvR+TOlJ823jItlrhI5xFBrtKaa4umChO9xZEwFanw71xMmiuYRVYK1Eh
D4Y5ipdT2Vd8ftvIMcWxC0P9+PxKFB8ibOtjWToRpsrK2loGibCt0bo7nCIQ54HzMVIKcNYzQCUz
pA0fvtOeC4qnAJQqCwADnKDp9p4L0Uug8YWtF0XnqmdqmEil8ybJ/nZE0+nlALwb+tNBKxjRgZol
ZHoks7JPaejJBNViU4KSRNYvz2mmh0edyAarEsOVlydtwoFki0IjUtPwuo+ktH4zFXgp6E6HHjze
FnQN0ec+1BhAqkdVpwb0fL4qUSgiAxHqQ7t4KGavXIJ+rZFBNxqq+QjjwT6NbFho36KHtKTcgDf3
rvBer82oCK0kZ3sskvLYaLWJfM8b1BmLYr+lPf1ncqU6903rH5q8TAHduwRK9MHvELPnVJnfUVB9
BUdTBd12bMGc9SgELgW2Y7QHGeG/JG4seRsLl36xm1DdLa3AXM8ezAf7//zKLgK69fhiEsv5S/qE
g4lmqm8lIfGnELIkEhn+h+HcGI1vhtAxX/QaR4mmCuzTETjUIAvUrt67ee+thiKvr1oReJvUV/hF
ukRf+noEiYR42FVTT2Ap7FTuYAqSwKL5+gNVfLTAbWOudbPzGb5NYttnsA40rfc5AbPifqxzfZsG
drzpakg2lg1y1qrH4KpR3Kmxm/5MAVY60fuvficEpME0WGIzqdcO7VYeAbe/KmaqQtcJ5uZD2pGa
ZebRDNzX5aWLEnvfh/HpGb7bs0m+JAMibKP2oNRaVsAUBnm/6MrxKDRJioRyFo3AxUuaLlpJf+gO
XQ3OcVKjvtcMom964Ra7MkRrpA1BehkgIa58nzuT9vXMBlEveWAiAPUYsdR2uxNlJZc1jQbq9Lwi
GgNedO/o4KF2VDjueqCNuieG5RMxjTxTFS16Qes6AnBZJnX1AwiFhmU1N946lZnH4f8d0p5uEvKS
ZiUELAKaP3dmmOoKmewdjUn202F9AZZB5INsunBVx2Z1bFweOc/VztwlxcPSEbyxSWehrUqou5VP
CpGdKlTchfwSkW3MKdfjRiXkMgHJuk4J/uUq6PJzikp4aZjJdHZmLq502FhObmMfS4ASxE+wMYFm
MsjqGFZmtCNt9+/zGpQ23QmPa7wq6yx4af1sl1C2DNL9FDP6IaiJ0sMQ9Rfh9HhE5o3UyHjv6Fse
hvmg0sjDCw1sTvRkPCIXtLcoUxBj9dK6pEn2PaaOvEC3jRlBYbgpuQpoiJmfcoGGuzsiLjXz4R03
Bw4pPYPZoMqGwAcKH2L24pod/RCX5oebF4+0aVkXLPPDjLnMplDaPgmRhQJv74xevJMicHGw8pD5
KSN23AxIGs1+DczgEiDZWXWNXr2F3nQgmapYExBibKZ5zopIpbjYCR7GGtWm3xkf/oRByNPXhBlP
xyy1ym0hYBYw4P8NmDX/KYr2KnkjX/u57rdis1hpDkw25XWnKI2rtdYycFF53J9MD1eLWyYvvAuA
/OjOsjF8iL4eQTHct6+EEEApLnW1l+hR36lv13qBIsUK9HOM5/fFMWtM2XTNNlIn6ITXRnkcUuCC
k4ddCczpfrRt74Zp/ZwAqGdQOU2nDNg3dDumMXWZ/smb8JRaBZInotZwt1bq2PbJBx41oPTOQN56
MI5YRQb16UTTb+Cv5meE+Vv32mJj1wKJQmWHLz4MJLZFpb+KOXfLsYn9HYQOeDlGEOwyu9DPioCo
jdkSWBbRv8Nkg8nIw3Sq5zI9zxna7Lr6vcwlCxRuDOqA6Kdvj+pguE5Otq+64imXF0N02bobRp/R
f6c2yq54LZXvZWSXX/i9Xwas3rscyv8BrpNLGPOwNhuNDMOhRyioPGdbEHTzkjraPm1Gmr41emrN
V3Stq+qBuzB9c2ztGA8fYSDdn4mp3gwGZ9SHDV0tnpfUls1xbOvmbGIhpls5wqFR7sara3Giz9gv
wkaKiwVG4sxmEPvIMN4mC98Hk8oV8kwXUEiaH1QG5xhjkwc1DrGnKqQHSrnUuRLGtp2F9Wb5M3Jj
89EwG9xohee8wKCF4yfbdct4eKlbSX+K6sm9hLancN2U2q8avSppNiyV/dTTTwCwNBLw9eb4+k1J
fPpm2scbiJQxZ6RkCu1MGs3Fyjq5vnqNyMw6JdQg6MxtvNd6k0yMxGY/haAhwVx85kSRaIc5XYR9
fHQahNdJU52CKg5u6AVI1bVeuAeNT5o15SqV7Cd8T7t50LJwWtwlWctl7pH+Cy5Pdm2Ohi0j10G4
ywL98hfF4V5XUbcix9YhUGMiX2MIvlNSHY8mBrNdjYNmISZCLQuyXiAY1vIc6sHwkKgcKtehZsDx
girBjo9EwPjLmsyoDR2SaeG4yr1YI1dIGG68G/JwOGf5N5xTMKeZRnZ7C2SN0LXZtajg19UyOjCb
H64KqQRYzYaJcpOOVALUqXaYpRfaDMOH86NiHvvh0nK5TImznpPZel1D16Q1JvHXw8zS85w/TqkX
l7TwuB3qe+C1+vG/D7KBF61YoGI3ZH3X6aSVon0LQic/FRbGoiLrvZ2v59+JPvhsnfL0lLjVV9ZN
DSZSrbuYqvtB7GhyqCzEkapIs20vTRMVMQdXcw9WlLrUY4lxrYavetSMC9Fv3jVuw98DAixYPQnY
JEeHQWpbB5P7almW7UXT8QllPMYvTAHdfeS3v7SsbnZ2o/31rWS8+VnyDZNYQzwW1YeiqBmg5gbM
0hqPuTeWpJ/W9RwgLLpTVeK5SgeEHhn6jxMwOOus6XgpQpx6F2VrIw6TzjoryFrAzsYlcPkNmbTO
iWSz+CUTxiqu/7g6FHZ+Jj/jZRcEmGMMoA8oHba8fk3yeYXF1Cn/CnXKcI3W19zfQGlXu/4OcU6w
k1ZSrtBA3Uat5ucxGOLKSal7BzL9eTL7PnQOttRuunKDK+8zKNp9vFSenf0OKyIzo6lYD9nIw+vW
9a2tB0SutXMeTbZSpsUodNDVmplod0hwYJL7G0BvIjcB29NEayNi/HAbitigAS6WOmadOesl9xrc
ea01i5Wz4iDKKfzRHiENTJcQw8xyGoqOPhSnQf4lKci7Wt4EWK+YhpMt3eFkYl3QnRHgpKmcO9AD
ICcdLhJytXXgInGAVCsmaXJB9cu7RIbOz7hjswvzhiHRj6jQMZ+Wvb5qUqBZReDUt+dhHr74eqZO
Ft7uo2Obp2YOCistq7h2e80tfEbf1qOtIEAAIAAMT9JExVamsgPjoGumDreMrxp0iAtRz7SbETtt
nFa3MnTKfx3CKj4CEFDXqsPRIcq4Xde6o22mLiMMtLtBv8BBQVTq3sQ6FzUy+fT69ynIiSh1bMJ3
HFoILdTb9WCZ/iFIkIDCkk0WrUNrPXL8/Nu0rqRvBW911Y3k21XtSwRJcVE0VQcKc/LWUqfTECs8
CGRrpNQmebppYOBiUtAfydyDmYT1g7gS5BZEPGykCsOzl4NyMng7QCIyT1UFz7S1pu6djfiXZlEM
ruopdz4yjCYbNYhk+/yI8hVpje3bF9VVLg694DWYuSMqQDTSVsRzRE7dn+B1/vRI12kc8lVKohWZ
WJYWmjBVbxBBzzSsJG8OURbcSclDliud9Dpehy5xj1Eq5XEMsz8ybl1iiKvfWRr9bUIMCCM2omPn
SdipbPxXleHiiyyQidFZgIIu2B9iAD/wVBMe5wvz6llVRfA29Sr1m7cim9W89/RCVlOZ26+6of0U
+KRGBwk7HIB060sgpEbCK+C5hXJV+E2gRr6TpC2vAsDLG3vKvEdF6wpye/1e+TExQINzlbpRv2fM
nc4VIPfF838y3PFkbK6CwRYf1lg90sqJPrI42GlJ7BIaJNxDk3jZukcSuHBgYl6gn9H1bsLfXZOI
S58GFMlxRsfCM0hB1vQrE7TwEHcK8WcbjZ+mThE0Rb19UKXM6VpP4xaU3oFvSd5NPHWvdQ7iAymu
uYXM2VzTcGp2CFkzuGtZd4zMMVhHmUg+VQPTwwrvKqbdTfM73EGrl9+VHcXrpLDHTdTGr1Y/ludu
yqNNk+N7jzNb3jqzc292kccHp+T3ayNMFaRV1RXdLsIoYnm7MPD3kvvqrFV/Y4QhoRMbGwk09cXv
UOgVIqZACxPz8Dw0yu920g33feH6L1OVH/P5zzDUP3CFP0OmiTvYVMQGdCIeFy24qZ6uIvkQOFJJ
i2H3ZKfwe2kXPodYtFnKRVnHyclofVZ7jb5FqmFpjOnbJSWoak+G3SMI2+5RZ8MyTdo9EPj4nWwi
c4m9GhyRjfArbfE0VJqz8uy6+Shjvz1VAocmRUDX1/afOFm7SRv9oZvcLSqgnQ9tCsdNHiRU9LCW
iek4VkWm78aZDFH6f6TvatfOsrM7QcZdlA0beKTUvi0yAsdSLyz5YAox02UvpJcQzIgJYzF2AtKB
T49SzAfX7ClqOs/ZOwFSesPwm88cLvHCcr8YKoTXIU7jbVNN5bqJ8ga9lqwPvUZ6okvM/Atu63vf
RtNHppCZT3U1kcFYsKlxRLqtbfxsjl871ybEdEBpGO5ibXzTp9radowFiW8wI94grW0dPXvO29Dw
XIvJ8wh/cKM1GB4ynzr10Az/bI55eYIuS9g0gny2gqn1hn5//MRVCzctnfLbkFNQFJUxfkVx/G2D
sjNnko8HV+NUh1p9TvHh6DN2uAKAdqhE8VfoNZg9j7cidDWrVdVZkXZLg68jlSLEMO7b9tHpwA2U
0fgNyhvAFqigF1+D/4Vxem/ENZbnTm8vjtTaC42JCVaZlZ4Hj4SMPFDDrPvHkGO9YgqyboTGtq8N
SXdGpk0fFcE126IuQSeZ0Ym3enyKlaAGyVvu6OESNZ04Egik3diPffUQG042Xvh15IofnAH9AXYv
bL3+nM46OEvvw2tYyvDaBtGyykV2hsu3a5mkv1v9bEMd27/AGdc4EuFaacbbMHzT6fwlNZLodG0K
9IVtZMWFCWpxoWfPufIot2iMwcLneRVGvY0lwQExBritsDW1SlgBDhhfxs8SOkOnPP81HC9dMBQX
qMTdOTB/NrO63B8tMmPEFN2E/kIIkf1AB5SS3+SgktfRCMP5NufJdY0uBnYE05Y+y+W1CTx5VUYX
H1zK4/mGrnn8P5WNcb3xG8okO73UTs88sUp+Cj1uXqrAaTeZLxKehy/VFvbbECSb8Km7lPSOOLEo
sWliohB5LdNe3mL0PkvN4ZxIusBHZA8dycSEdCa4itdRDkA3jVN7X47EcXiBS0cSvSDAu9vzU9Gn
v2GNwjpC07Qe7cn9CPmtC1iBNftLi5jLpCBsrtH0s6fJ4YO/KiHl3BWE25FXBLMoovsEdCheJEaL
QXsmrXB27ceQkx9R5yjm2hbjhT5aJKRq2rT3yUOEo0Hu7dMagHXSJhfzt9Npc+ygZZ+tLP0MDaYy
3tTA0YwqC7dvTUMFkFh7NrKuOwMfKg5RO+4icG5sRsFFF81Yr3smuossKcx1atrBfj57JSgMWiVI
V9Xo/sTskeBTztWHL60XVcR0cZ8PynwAO8SrIOidA3uYZQLG/o/hQmk26yJ7M+CYb0Ir/O0xkdzl
xlSAl3F/Zzq+8T5s3U+3Io/E1bTkIBuzWbhOdLHTXL/kOk7m2MptIt8TVv/BQhVTYWfweD2cgXEP
HyaoZ9646zr48tt+vDTocRYIYqyj4Bu6cd9fbEYcazgfzBFgBgckdR4yL0rPrtVvUjmyX4yojbsP
qTMGZJikjs+v4iGPjy0OTFZzbiDTWAyoUG9TrsGFKP3kXI3hBWsYO9yh1tghOvqKAr86D1Fen2hv
bLJcN99VVr+6gnBSZ4gc9Kjkl/GggnKh1YpWlR2sIbj6uh46ryZjF0ar001goHiV5EklxGsuCiRo
Dy7gu95Z4r3z2RtGySLwCvs7r8HIRHVoXvBYHTBM+ohQ3OLdxIuMXztt5xcsHLUq8Y8FAJ3Wd7/Z
0mmvNiqkTeA2+aGIc1YvmdOxMMxsY1ArckdIhB5De00MV3slyRvbM1ulns1+lrmb2jG5xXq7+RDT
pyJ4TKguPZtkhb5UIsC8XxPtJBNCEoLgl5HhundC4LN5a71nVs9uP6YftihHpAJN7J1FrgdsE0LI
mQSzb9UYhq/kuCNW458TwvzYj1PLL/Xdh2a0710UCyCgUfcK+H8dDB3hTqzAn7XMvYvvR+I1TR3U
d6CNj8+P0IScVV1nBCvL/CU0InGeydGbGuzDluVzGc192ecB2/TOiUxnzYUh5WJsMgsyMrQAopTj
nYuFgQ1r/ZXSMdtaRRq8BT6dn9YseI1X1dYu7IZKZe45z4b51u0oxYOiu/VZk58YwLFBJt9np8f9
nHvp7ZrYHu+9Ec7uFmutcHf+mLqOGdyog02zkkMSdf02jFPy4CvLvQVC2PtuoCEVW15w5ufYQrAF
zTEVyFDJjlwmmiBlTtGEYrCzDjoytxR7FL8IVkYaFyf8dUANExovDGDHW0NPdGHo4ys4B+PB7oZo
EEzovVVDEhyJzgEPTHiIFt+r1FWnhoXf7Ke9I2PtQk5jchps4zNrpDol/UizqP96fvAqwD5Dt5s6
Uz8+D5qlEI9VojowmjoXbpT+sELr3YfOA2/qWGoF7uaBJugAPSt23TdCl0El9jibaqfGM+NYRreL
PSL6eGUwwdU075COTbTz2cMUuZO947uHOFm2waw+Hs891KzcF1fS7qJvQCTXcWi+CPQwgUfafwua
EicqJQyOE9EXpvvXHTVuG21oI0JX0E7paVRvbd1y7sidkAObxnBwgHwvVVtN+8oCIFANtf2gFsLI
3Y2EHRJJ5RbpXUyifkw1ntS8napN0rjVQySWQApTSMZu+QazU3d6epwig1ImmA8Rvx4EbrT1ZylC
41TBth9iqMCzRMEtaKo68p44cXMFmVUwv+b3FwWxWy3g3MWoymCnFOb+YSTiKTQBehSZR9YqJ56N
DJIFWZMWAGbrEE40og3Jiyd2i49pSuBvmtwobRTpp6ebrhbS3uUl4I1yDjjMdmyD64PvUHE12AIu
ZvU1Q2hPTiu/KssJH/a8Yagdly1rayQHm3QbcrroIRK07hyeB5t4sJWq/Hr1/BOdz81YqGU/4AQZ
ePUnWRGciEzwVrx4Pit9rLZACynxUNYfEF+z2yZOBzI+hmUEP5SKhNyOIVzLQhpnTf6rjZ16+k5z
UvMMvkh7MYSouBtiZ58xayOPxh6X1P8Y3XNZvkQJ4nlfn35peUIdJC3nmpt2dAqmyVhVDOoXFOkD
rTlL3JHT4e6mJgJt9Ieu/XiIiaQns6Ect3aO2w1OC6qt+KxrMsYFPN7MRicUsBXOTsvc9kcrzn7T
R+xwoCtHtZfuRM72KEbCc2PqP52qTJzNEMRCBt4aoaSOXwgv4XMCjQsjJpeejnklH2bWiW2djUyn
qYtJlwB+rBsIRIFosQIqAnaTkW1QHVkrLzFeMw3ahOfIo9+43NclZsO+qn5kLSKqnKey5sY4KBwD
KRGZOsGYmcRHJEdiJfq8WjZuH9Dnr9nnasPJoQG5Kag8DmVXNswWKlAUegnnK59AYtNLv6qEOg84
FkiXVr+hAo02mlBE5yT2m3wOkr1qTqKoXLLS9D+qIM1q0K1rQDJna9ufVgyvwiiQsPIksGziCAIw
Ak+feXlxASpwFnHRLrJRPp6vDpfaexkGuPGopQ5mbtDuq7Ctan4ODQXL6iqjBYtZXn/VA7wQz09+
bRDlGJmnoIezW1RB8vmvr0bnVR9q4wZom4h2pZLt00Xp9jgvQ+g3rVmG321i8d0AEjGVyWGJVfmN
NRvHGSQlgFL5tp1nVGF+IlMtQ6rGtWojv9tLtz2BJM7fdd0MT15igh2SjB6rzGSaL5EXkojoACjg
mUiSZt0Q97ju6eDTigLY1I79wfat4kZ29LO9aUq7OIXKYuJNAp6PITnRTXwoxmxE5bxO+UkS7nLp
hkJcc/bH1zKRzjG1o4OMeRKJuBTHNI3sJYS+9D21KwGBJPJ/GH2EUjLCJTVMzRZ1hNgO/DM3njNN
19wiVSDu9HsOhPSWkvr5Fpd39kT2uiTVZRubcXRhS6+2TT9AU58/FgHCJrJfra0+TvqD5envAJIA
olsIv8KFF+62cffD52rhK59+VZMDzwxn5wW+kUVESJMR8aZr+zaBjRS3dn7zeTtglzNCEuPVtQYK
c+kJjVhJR92kHIetgTVolRQGuXAESq36wDdPz4Nt5NYpEkENZLH6mQx46obSpHClYtp2gx5/2EGD
ODiiEfj8WJGhMgeFxlr3UFGS/XaF/tF7AgNVIMelOzt1o2pSX9Cz2GjVyR46QHaT/vCD4bt/yKoC
DgIyBWdqxheVWOOLRSO2dNi4e15zGfA8HdJUZtsUydKKRRJ6D3zokzcfoiwTkL6AnTPV8s+qBGzH
mLcP2r3jST49DyXckqKOeWCVrG4e7ZlUQLsuyOG4kNi3xrXZb90RPLMx2tVaVbpxHwmWWfqSWrGA
oUhmmtC/RFC8VZOHxc7wfzuzrRIc/rDSC7Iz07Z8tRJSEYSqrs9PbUn2FGZNa9lb7niYDALbSRxg
JG4BkInQuUG/G53D85AG6rMO+vDQzdQOzRjx7kryxpXdzPxBLLDLloiZbeEY0d2aUR6+mo69WR5l
n70pEt1X1FPhtYuYvGngPzYmU8xDLygRCiFIGcIVWzXlSKzr5D4mhqMLi5p7j4zBfTDZI/dFDS33
VbkjTdA86ZPRPcwJdYGVO38mNSeCRZrGdDll5Ur0gpGwSt+1VNRICav2F1OmfQGlZiT9jmkie7Bk
zMPz86vnofCn4Eyl8tbhicCU3W0EbFn+PhiUibi7WkDPIw+KrYrD4E+bJA+zZYvhzrxJ35+nd3HZ
HXOEI3HkZDzlfHr+eupLsSqwMEHhj/N7SI250+oKTqKdw1wigKbHg36H5cYgoLXL11RGPbFtVrvF
fO7RVpT93eesEAyvn4Kw7+8dj58zJWcyKfEtGuQnyI45Vlf+kWQBi1gbVmzq3BP9OUR6grwsvHT+
bnJpBEyK4XfbX8JA9dvOxLA1lVkAdR5pX9NMHZp399RzCc8GsOtDoyZC6KZROxG422xKBwZF4Jdl
tcCK528Yin37FcwfzXfDXaoTHUZLn5mKIjmos+Nh00o1x9xN7cmaD02AK84ckE/6tbXJOtKMnYII
1J5EXqAUZKkuJrOoWRnmLF4rtTdu41eXVPdf0SGUV7NnpbNI6Tv34fBZK7c7PO8s5vN7yNvRYQx5
zHLHTJHIzF9SrtWLUkiirWPigpcIRz8dbtbdSITYOZOascULigl3vj9plrdb+1EdCyuiA6LTTFqa
JFnvnp8nj4l4bzFp7wVhLJjmx/dEWa8ulpJD0I2MtEaVnG2D9mrTIYau2B1kubMNS0AmOpGvAgPI
UuoLJ3dhG3k7yJDLpA3WHdqaRWl3d483ImLgpQY9iehUUo33SR7ekyG7Bhgu3IDJrOK5JR81Q6lW
jfpWTARFT/KS4GYoRrnu6o9moJEAjVy/DUL7laGuiDNBadfZJ735TBjIjCP5FIPaI+HoPAxxHcB5
tCognUh4LbCKyu4Tbc6hVusuxRHeIcYavywavPkcpGlpoE3BF6x75zNqKPYRcbvkwiXJoWy9i5pa
YoRTrrv6wz8RSp11cf1jMO1D9VnoX6YybowAWXAIN6d/OebB0St+WHmCwYmeiUenJaxWsj9kUX9o
44TOxC//PNW7pJw2OqmHLcHYbAXPKU3h2n+3UdMyiRw5EyFc1OBRbMkyIcieMOaxWCCtovKekxvc
dTeR1VD9asjcw6BBW8AFPNdum//i6byaa0XSLPqLiCDxvB5vJR156YWQdKXEQ2ITfv0samImoru6
zO1bkg5kfmbvtYcfUpdO/jERxT4QHL+F3KXzgrKHyxfGG8MKH4J/o0skw8yU7GVOXkzxgXvh0Oa4
fI+RiY2zMPbI5NbJeKNn9/uZCJ6f8quYHOT9174oNxngm2I6Bd1nZneX0OvWLR8/1/S2Sdsfs7mY
aAG8x4kgXN/pCAkksqF+mq1pExv0qohUgcdz7NZXCbCshBvTjQYVK3wDqgZNyBs44RXW3rVGIzab
0zru2GznjICJO1iZdUVEhn+YhdpxcawTjv8uy4gsswg+Wfl1s8tjEBOApoTFJgj1ZksTf45Tzj2+
dZjca+Chxzyc96ge101B0oy9sMmydJu6jGbr54R4lwqWAk0KxArrPhDtdWbOTDQyEO60StdpzOTT
Q2un8yMKJiP0PtlUA2EuN/YAKYK52Jc5wFiAHqnIFgmJXPRSTOj0KQAa3EuZ2L/wc+UKY57QJKbF
EOcPXk9B6A7BC5yp41RnD4VhbYMUilnEGwaoN8t+SVncIoW6Y/K2sxKLtsxYNa41ru1jP31PCdLF
UN7PJVwh1X6NxNFliXyZTDYt8ipnUjBxqABKIgH4UOQQngjMZCTfHrMexXkid5KfaDWlHx53mp5/
UYk9m0F8znv7sen1Bn0PwDYulko/56G07vg0trP1HY8r1ih8Q2StDWN/h1YH1oPzEHSExSVttnX1
zuOd7TPjjvsBYz0Xe2lUx7oxtgTO7BxkASMEXlVmO6Qs5J+7+S0YolPs486KGMeFy0gXk9AUn+pK
wNNKtmlAg9a1cBCrJ+2BRhsriDaM9kGKZgzo4NyDXlwrtG0eeBovT0+tJpJqwJEYVuEJdWGhObEQ
iZ9wR+xNFhBMPOdXyS6d9cq5IPOdKCL1l1Qk6qah/VnW0JUjfU0SCQ5nPrVxePBNRtPufHNQk/ve
yFPPEVmGgFRM5wAP+VhxwTjjga3eCZ8JBLYSAdb0ytIYc2DnHjw4kKlx4j9QoOv8eQjHfamsBwGF
mZAXYp21jNathHnkxn8V4RdSug+68JHQ5fzIek5q94rGsFkhdHxiXiFxXDcJtT242V3TtQtV/pTb
xXM9I/mIkY3yaqEXXuUGLlGVxivJ70o99pZI4kJnxOQELcHNIl2Bhyt3WMEw4GzxT85m/hTl4n2Q
WL5ZZZnEiJnzcLYn/x8pNKTEfmj3q2rK73HOcW/zWlozZ8vg/UkCu4Zi3PSGceYVvGfFuU7qX4ZF
qNLEPlQ1tr23aTYcssOGXd9UP5n9mRGJbhGLMvT1fZIEBoUWLG9QVY4lP5lurKXtcTK5pNBnMSj/
FGJG10csu5jXKU5iHtuk3OGh38VDuPFBgoCa/Q4Z0pKq2oBH8UhqBgRcWUx5Wb60aHAUtvvAardx
XF7tCnWOEcA1IETVLeGQA2Kwim/wB+z6s30LwWkgeIRrZRczxeEshlPxPpF2wKuycer0YvjNIWRN
TZj9g6zURaQlIZ3DQ4HUjtf/kgj3wY7NTWNVO0OLzVxqZlr+XeGbv7njAyB8kgO1M3SThDDaOcrW
bkRY9jAdett6zTJCTnwE0Zochytc2r/RDEmdYn3aBnvtuXsxQBvB57rqIRRFma7RJYoHh5dICSCD
VfnX8BUj91+VrnySxfhXa2fLKYR3t0+/cStXG4w6jBVL62TL8HEWCFfjhKAk8jZtxUvsk+YdHRtG
gJbjbSrbRuQHFrgwPno/51RkPdC7FMIANwLik6dfSUIgF6O6pVH+SrAD5RTnl0j2wu5OETy5FG6Z
X2QhrCok0h7ntIF2y6+Oqk5+HLi1s2rXcXxXSJKDYvimQf5M3OPG7bMjCVT71DTw0EespZfoYAg/
VcP5ZGfeicP35sPLyGjxpJVtmWz90guelmzU2gheB7P5QiuYVewtop0ZGX+ZaC913YBulDt38m7d
mG5IQD3ktt6Zjrud4vquDciZmgPzFJIjWE7/XKvbONHfZGOMGvJ9UpCMmXRQL93d6Kt7Lw6f6rTa
VeglO5c5f1RsjOBR1NYhQt27yocC5QLJUgBelfJfzAkTd3VXeAw9iiXGJ+X1TS8WBpIxQpc7+Y8a
GrGq9bYPeWnCviBk2Zqexll8jI4T4O1x7lWyUHvCmEpiodyVx7zq6YFqSx8sdjx70Z5lX3sEiVLQ
FmzaNkLexUwoYaHw5RZrD/Z3BEa6ylhvgORwsgQZDtLb+rtDD8kkbeviNcBiZbnzrnY7axU1agfO
4ui60dLUkfnDbl7CuLDyb4/uvc9I4KrDU22R00dSMKbTRpZbVfhvMfVnyRvUcKPU/SvZADgSzGNj
AI5T8S50SUNqG3wMOWvp4R50/aNGQdP71SEz/BuCYUTSCUredueqJTBcnC2Q4NDZPzuXlE7LSP8a
J+KiDQ9jjVcqu5qEC1YZE624OnXDIzmVj63fQ5FG+yO58PDWI7GK8UMOXXI1e/nkOOhauM/7FsC9
lwe/ZMaj1GdKtirCjCkmmg0nNf+0X7/I2U22fVNPxxa5ymZuxq9x4FOe2X+xX/PRlfW4LB6ToATR
ZzHMKtcypkKKujrfd7KGBetuTJYLCAhtitCYlTTeixXLxfjq+9W5mNVdEal/kJcZLejqPjOSW60r
klFz+1WiRujLJXjaQm41MfYFd7jKWpD2gUm/TMgpVGuggk71VKDaXo1s9GDqHYNY11tbwb8DvMZI
ii9kyuklEtbejt8uju4/rwnu/N78Q3sF1yQWwAt0zuk1rSPTOotu4d6a730oX6KmfDd18ESAfSkG
hFs8L4D7mBtjx9/oCZlW5d6n5ECCI041nuzyEiBbXFe1AlPqMqfvqpWE2YmWXK5fW8Zfi+brn/Ay
f62TU0gltEkETp2pZfNYEBygGjtZmy54d9XTeMZWvOatdck2JgWDZOagxbqT+/tySYstlni3aTK2
SKSdlRBkSWKW2XroTa3KHvFsVfw+DX+3ab59cq1XBqm+FjzZjVnQUObSI4ouPEqv+6tRNzAjoQBy
wHaeWMVpa9zVIoIPKWAZz2Pz7uUv/mCgkppQdRfcR2Ncd2t/NKFIDT0b1+AtlJmBYLAhQq65TLVI
N4ltt+uO6gsJB5lIQcQebkmCSyeghQUrlK0yrX0Iq3LNXNVbx6w6NlmkSS3NXpdVMhGvYsNG+EMz
Bd8jjn/P+ZfVy9dgyfnBHemU3TH9TWK5WDGGfp9cWKiTdFemnyRuOiu/PGqfSnea3S/gYEfbbO7/
W8QliOzq2YXPx9ZIJJ+t7RCHrFw6iFG8Ts10hSaPGNBLqDQ8svU0IOQh4ZUsXXs9G913hTY/cv55
+hx0yUsWyfv//h9sjPMVBECQ96fKK756OT6qabpUqUNnyKgukQFnl7FIHQSanaQJ3o2o2bVszwDe
cwQS01n32QfH3KHP9RHhBiVW5J7xufjMZId9Y4/v2pITM1vx7GP24R9PAQsr56XXPhIyK7dXsXAo
3QzvQBICQYM500KGdmszEz+lJQE6c3l6Qji7hGVt3zX/1OjCd0YAfsxRTCWufQ7EdLPKZ1N388pM
1Latgh8zotfNwwfLMN9ynyjCBtvF2mDANnTFye+x7uCWL1aCtaiHxmA0B+jFtX8/DVjdh/5RDTVE
ghC+DR4/dqzXtMcKmTS82DXzEsWct0uLo1NFlAbTGxFp/jpfQrMa8tbdqFoqkXwTiYhRCcq/wix/
hwn8blrov8r7ri1RE3Xt9pvG7v75zs5j9laz/iAG4CVP2O+y1PkENQ65vkPUa9oGIrKYW8C3v6fc
Zy7b3ZHZxgVlFPKU3/seS80+T3nTwMNm8pRUCEAQiISr3AHZIxFnQSO/q+zyxvIJIJftfMqUZ6Am
Q2nQLBZdg+QpNPMDcK11xAFQMMcnb5lazx77r7T6NfN6XHEDY3DFFbxSeO9Yn+Cun06kkKrzxMIi
sGGSGqLVcBBJnhICI3L/6rM/2Iy8YgPnQFbb+Y6pC424y7Ve2vYqtdRbHVK82VGHeT8iDi6fvgrX
fWFvjnto+KEO0ev5u2EXTNejGsCW4bdp/pox+XLoVOxdZLjFylQBkNF44gvDeqMcWnVVfQWl99rh
XYbdMRzsicoC2Sdh07N9T4QYD8Kz37Tb/Ja42O+UwxEjQIXL5rlK448h6V9D5za03Jhe8Z5lEn3I
MGABBiW3issCwkeLIAnMMuvpB99wmYnA9S/m9E114mQkzNmZK+MZZz3f+Cb0LmIEsfXc18t/B5vE
HaifYLEAd8ZshM3yy/Xo31M7brchVEcCi5F7LLlzUEUeeuK18E/dCwa6WUpHQ1jaDddyHI93Y+AT
rZmfCdQ+TogADFd/aryVY9hfuziAPaiOLnBbw3cegE5uwUQdEqN8C00YUp4/HoXG8QGQIB2/rA4v
zAApE6Vz3C/mEg8GYWd3m1kEBEaCgFcFZltX9Z9JkVxLi2VIM3xySo7bos8ey8hD5wiOyQ1pYYfo
IybliQEZJt7OJ2wktFICZ4KDp5wHsNS84Ibz3nD2ddPPGBgfoOyP43CrC+MKg/fYpd5TXBjfECPh
or0MFgMIW/xEmARGb9j5Eet4OOWF1kw8VcNmtsHfQA1h65dEmM+Q4y5WND/ip7rEGBNXINPRrqR8
1Aubtg1t4stRFBspjWpZO4fR1/wVr3vLpa5pu0c4IyMeIkI4YeyZTNW9xHnE1fKd5e5jFqCwxY4/
rsYmP5Y5ycAJikUyLX+8hM28nPuRJJ/u1avaezOEMxx41buo5rchvnaF91hQJeK7MMBPVj7sveU7
UqWNRz8hEkmU2HdjgY1sBGQNsoi4N+NJ5CyQAcQwMm3faXtQlZEaRcEhCS3PCU9JehRUEWul5s4s
xEvS9u/L/1LhvhqqZ6bE9Mz1nryw2vW9eMWutY3c+Fvbw2dZpsjq7GznG2hIxtHYWGlJoOt4IYXl
z+Deb4qKIy/qN7qkxfjve5AFVs2qu0nElOQDWI6+jgN3VLT8nGmSnmRjHJ1uIBjUvHZ2epwkQeZx
8d1QMJjafogA+TVdt21iKpVMkI1SVGBn0cxvbMXdyZCsSsZno6h+bD5ZvPVuFM3MsDCUc2k9OUl3
b9sZIJvlmQ5cuJhe2Z86s2Q/UIFAs2hwbPMQqFvSEStjF+YvC4hT2IDuRHoTyPTRS9QP9QZjpPlv
eclbCq/cfLcbCqSJoDtcbnRX+Tc0+OsYiJ8hTbJN1Sn0Uz19IkIB1e41LReF07iFQsPAuujua563
RJXfoqfkivIbnJhd3zHMIiivikImGdW5at6TWfRrDFDobNL4WZHwbbTOz/I1mqX1L0wA/kfpEaLQ
j2/Z2J9oRrTVGKupEFhlZvjVdg/eFMRcIfVqqGPEr9SuHMTZPyhqEOouLh8XqOr31vFOfKB3uG6P
AOwJB+0jSqtR7wbbJMRv2qPoPs0zQA+5jOWcVqzq0t7NzLkcM+ODjwkB6qXz2TrdGoAzDEmrdxli
hVd3eaTJ1KNSt1CIZ1cdBKyZh5UsunJfGpgQ7JGEns516d3ce00KmMBNhqvWerc0uzMYYvvGt0FI
1qxOHFuvIUa8o15gEFj277af/2kX0wM8PaQdzUAyBhlTyKn0mlrvPCCeZUd3sTx9sYBfr3BB3wig
GtaDOZIIqPh8citKlkCa+5wZ+4C7pu7RvhklhBMV8ZOvAxOitAc2RS+wlDq4RAO4nMxkvFaP2Bw6
SlmCdHOfZPFQ8SmUI6ispkeHaNX0LnoyNhOk1pUeo+/G0cWWWUAivHJblY5ea7dwt3PI5sNRMwEv
+FzWDj32WkhiEWXly2N2pMEJt2Edjju7OpduC6LDuso2e3Dj5suSQ7TOUfFt5CcucqLJHHfVGC4C
ghHdw0hsQFuY4FYoUQI//5aFcat6jqKSKTOStqLuHMbW935SD5uudQgPILTE4GeMF/euCNKHsYfc
lLqKUZfznOWBue8JV9y15rygNWivJj289L5DmkMl1NZnxXy2FxeEa3hH0iWjU1+YwV4Ww1081+4+
VlwmPqlfoJWiXc28bx0WR6wNNEg5oQQ+60Dkhx2wVoTEptlX51Z9TtniTBioD8KafxPZVkfdJmep
+5TKDm7v7HzOlfk9hKTj9ga/RkwHcCnWVnUUdU7s34haMdfmDEE5Sxc3tgbaMOF60gPqcoad2vKS
deHJ35QF6yqocFxL5npmqO/ckGW2zZYj5NdmXvsVaRo3hdCWEquI/F8RvLPi54t7hQ+zJCwNydoo
HKCUZYu3skhWvlN8em30ig4XC6+c9wkNOljmcRklBKjcSHet2pi4NvQHfUdnVQdoJtje1Y9Mrqxt
306/XQkwLGb3TAg077dJdFodjKtcqIurDM2Xlv6hdTupsjyQokXUFZ4NMn65d1u9nfSIgh5QyIoA
+z+TtA6pyhd7ck9U2/Tijqq20XyXRpax74zp1BINdEiz6VVCXVnp7DT0FD4lOSQcSfUjulJkbbjM
FA8iiKHxpcEJxQ0xULYsgAXqaryN3j6zsqO0aLwMN+THTSta4smJobnErFIRh1NSlVC4e3icuAmi
Q+gQSOjmbyOCfbwj4s1jf+zANwhlYmzsCdBMBTuA9SAqF0fTpYAnXVkRTVE7bly8AL72jmUdXZgK
XQU67Xr25frBG5KWeyr76qLpZJnx2bPjXWGyz7fbW4WnLbKDi1qsP/zLxbBMEZi7uf0id/Vg/gYu
QyWz6XYeNyJY2RVKxVPOOGG4j4e2XbkZIVEo0FiTAEP2G7Rg2HriTGxS4b1jq/8Oku6P8vAjTNJv
/ARrF5NikrC2SFiPDSTJD6X5z+d7IxU7P/U9Yr9yrjHXM2ozLTxGBapFv4dq42L6HJF/QAZ4UKhO
17A5F8HZ5r9/mgjxw1CNnPHgTnZswBrJgr1o+CaIvt54sLVmczx5MsGNhSBzXi6n0pccS+IF7ei3
WVnpRpLX7TXpV/Affnf4yIHjC1VeIoM8O6N5RlC2d6gTB91elW2TGzW/pVn/5jQKxDEyaPbyPLDN
hI5ZPzU59t4SWjxeslPBEJHXYPz0ZbyPcA1YzpIzN2K7Bd+9CtjSrwco3GCBkBzRNoQSs673VJQJ
KFx/gyfUXLUKdzIJiVBhmidrHvFRzcCJArdkajI+tO0e0CRBYH5+rIbsKSuLF8dCnGgsP8DRRtHO
/QujoOToTb7yWbAFRtOJ0zK9zWV+6zrrNXLmQ+Cqh1kQ+tNblzozeYAtEgkZFNEEpCtv5LcUZvc6
eT/W0IerpvOf2zpGkJOzb3FCaMnCPke8cxFwwYiZat/2l6FM7utKc63K6drpjdnmT5D7Yr61/LEd
+5PqojPDIpQLr2EWUx7gtXET/9UdP+s5ube96mw46rkuy4slsXDX/c4YCdsTI/Qm3x++HLv/hO1D
75cuOXtGuJ0CpkVGkMxsG7uH1tQsyilq4XoQzcXFp4IHqgje8S7Gx5tv4kHdz47VrWVqvjboaEOX
EOcsXpIYqY4TYos9fZ2pfVfGp5NT6FV4SxiRr/JYI+3nzfZqlzpMRx9pALBQ3OyRBCl8bCV1a0FG
x0fpMItPEyhYcuBtSybm4Dzcy4qNRG4XfSy7PaZzbfSYVhzTpb4oWBknFfo3rDp/QtXXLph+wNHg
8/af05b1HOsc1LG9ffBjdNbORDBPVPpfELZe0mHgOFw+TZJq4Sqo7BVgGzsVDoBVwAnHkHvExePX
z7izP/tedsc6QYkTQekDLEdIXbSFjBpsMXhGKxhBh7ZOry4l+E4Ewb6a4rNlM1GaO3qkApWquuS8
/imIqhUQPL0BR8EMZBfI6E4bxmn0M2bPvnhvKjzQFqvJ+DNr23vK4GyFoIyHOQlO1sgKj5ubq9Hb
W27x4qXoAsf0AajMBmHEw1tZGoQoihpvXB2infDpw4i42Ybd8J6ZTrO1OpsQ1kYVOznNnyien4uy
aFnkWz9FwAoRJCqfuuAHM1YUFYG3H2pgTaMTb6uoeQUEg64N1965xBKCetc48t7t51LxDpAntRq4
ujCBMR+eSeCzvR9sqluHsZcIy0OI5aiyTaQB05cikK7zyGseFgttZ9cPdjJvVEaSeBxbL6mTLGlH
8p1h1Rcv7N7Qjtri9R0YWh0rG8yxIwZY2Gl60KS4Sc9TG1Q2ZzkGDftARPrdwJJFpBWCacaJWNbJ
sbHxcZfWByzmN+VcvJiNNNkxTD2U8RT0OUa7lPKhPrXT9BAQlU5CNGi+Ib5h2FsmyNHz3OzCWfy5
9YjjwuVTK+Z63xjN2e+DN6u8ly2P0FgxfSK7NQI9bZ6qIbjmfrAqhtIGaYjOpFAcEQZxIhDtWPra
+dXIk91UldsZUhK9a3vzJ2zXLtcQ9HIE7yvTJqYgeMllBkMzQFbR1eaXhaApyUha9eX4p3oo3QtG
SZrjS2D113Fs1/7Av8UNZb4SvpmtLO/CqcrYq7GHlRfgcWmEIm4lp+63httQeGvginCfI/mm+/wx
tJIzYqzznFJ1xcC1hVXid4XKtfZ5ZpCMMmSU16m2aCJTRiiFlf8Mg40NGg8Aq21PosUEBmB105M/
e/46VHdNHd/GoMAV2L4Sw5KsMU3xXBOnMiOGwOfbfcKu+TSmrUL+vMJL5Y0NPwESHDedb+L789F7
v6Yi34ReeKEKv0gS1uYurghRxc+SA5ayDCbl+IuiE8hcbuyIuuK/30bkb1NGtsvcU7N71XWW1h+h
a8M6nopPZhuAmMa7qbEJU6nx2CSjeo0C+4wqzytx6Vpa8FNYMgylQPTKwGPMzvDhYMYxzKbi7C4x
A8FV4kj4icnJd6czPvJkPWSYCnJhIM9LofrIt7hqg9VQnMZ8xO+k3lgI3k+N8Y3mja4EVVL4Rqgj
ANDwEZnV19j6PzV6ojl0/smPxKKZNibmbsrEfWpbEPP03huyd4H2FBwjz4FvgRHW7XfCBY9gPDmT
gxRs0YlHa3hN1qEwqpRKCtmK3KTpW6Z4MhMrfJZeTUnV7d2W+7W2WD0Jp/83lMGr8kgx6BOiU7vW
2+UDetAMe0bftt8ha3qjdzato279oH9ZiFxNADGAfA6GIJAYISDLaXVwLf2YZk3JTUMT4Ez+2VQU
kD24Ybxs+pGFmkEXhksMzY5C4JK7GZDx6qOk+teh4m6dcIMb+zLGqRJ4LT+HVHHJGPU+13TMMXMk
pwuubW7uMdumK8CF+bYSfXJqWGaPdFQHU9ZPBAPZ1OV5gSQIPtWYcFsHU7qxBqtdKZPxIALDDV/7
Y1lWKAWb+tHOq7tIRqyRAe2kAwGPUW5sGMO2G9IMSVL8Dn2UWWkNEBkwaUwRXF3rLAROId1F2OLd
VRmnCk8xORWyxGM6NfFuri5uWH9qEicRtlKtz6I6Mh9lXxtAww3ZDBdtY22njEM16+Q/r0efHcHm
W4XFQ688+k2JthDvPWtpl+BU3VLG59mjaQQAN5S9WOWNlX7kGeOwsOhgeO+SdZt3n8PAFVtlXEyW
QzlbkdjAesj/Vr5zTTz3rlF8m9Lw1N4azB+M08spQ9xYIyGQANstdbLpBiaKgM3Y0ArnZCbJqwv2
ka2yxbeZ87wR0I0swfaIlQwPhTn+cvJD1JA3IUJQQwU7C9pFOefZSRrstCUTL1w06UzzNc68/ACI
0AD34spW5sAhUWH8IBaM7TU6m5pSOFJEL7bGzpN+sVqYgzuiiFvSpJhz9EipdiLt91USELPT9dmm
0BDMpLobi/C9S0S8QRPeJm64FW7VwQwkY4hsETw6VXVs7SVDBRmIiJ+TJWImLc1N6fJTjwwTFU6m
UFoHImRUriPUB3O7rRiihSXsBYotA4KHzzyRqReqn+Y5p+M/c7nsYjd/MiAg74W52Hbm3ri1bgS7
TiRMm7BqOfWzzUDrnChiwGfSNreZanHBpd546H2ehcSvGro+5zsbxmEb2E5NM5jFWydmNU1k44XF
XxWMNwr4cGtL919TzuW2HCT+kFg8WrEzHbqW1wBjClTjvkcO79Qo7PKZ/iaQEOWa+1LUbIdHpgsR
xR2ruVMdFMYdl3u9nsIJZtrS20XTvVOyXk5Z6pyoB+qt24EXthCh+UXyPDgMMJDBuxtANmJDQpK/
KsTAalWAKrOMI6XVSkPhWfmkgLwhVewZrUKJGmIH4V8Xo30h8GyMPzRS81MmAP5Sb69Tn+yoKCTD
A/01U4wsp+MI7a94SeZ2nekjyauCkBvyx2JzwtoyVWfP2HSiifdl3vMISzfagugjAK2P8xcccmw4
7EzuUcT3Fx2AqECaGKXbroahBNCDPqLD2MOCtnnwCnde1cKy9wqL89FoIb4qloUvgZp3g08M9pwX
f5xMO7g6zleqySORpRpJx8t+koaUdSvmV1tWxUDb0ux6lqSQ//4SuU+BLwjCIHCqayGM7BEMhSOb
6V2q4D20P1r9p4CQXv6XaJqpd/z6ZISJZ0eYaMW5jS+Diosj3FdGylkVbGuygM8E+WgkBwk07KhS
r5Zf3GQ8iHXD77UWtTLu//sDOvr8GGfQx7DfrpCHey+sjkisndzmyvqbIZ1yeRSq+VTC670Ms+M+
WPiQgU1l72Y6fxrt7F38NEdOmAu9xvFrX/77w5z6KVLZihhE52lq87UPfQWdmZrf2pk+cSz98tlg
3OCpoP8KHxBqNz/tUjC6UYftl/wXwFAZmK4x+h19cR/hm7j1Y3gErTvdERcltmX7TkGGQH/wrBej
8aPDf3+Z2Zbag+7lPOxn52gKLhnLXgIjwKr4u9Rt1WHycuJxMvdqTpk6Vl6tr2Tgpuuy6+tLOREl
GDnhEdUQulXsLR9ddg5hOvpLW8CumhBwxwwuVQD+0+c6YGRIFT4KuzykMHVWrrKHM9pjl9Ot/GgV
6BqAJP2dmJ1b6LjGVZaY4Cqts6toxwXGKAU7h8C8hlUEHsGO3uMICkqWEZRTp0O9KRJ65DYO5HMd
6SdiScqvyUQoPwSYkogIn+9MaNQnpqbkfc1xcMYtgeA1dSgVMXZ8kZDz4KSFuuX1/Cw8D2pBz22N
h0FwcTWE87mQOXeVhexGGzFSOw07pLIYQ/R2Tr2X+jtEVdV9GqbDPjRSyGcBI/JQFeF9v/ALWZlg
X61QNoUd6bEgxB4rpyPWG3sSJiytNllDzhiygWGLc6BiIa4zCP/S+emNqrizrSi/G///z2TRhkeK
jv/9+zYZoMfS44j0K52f8wJLt23m7dvITDMTXfovZDs8dGtkBcGZYKh+y7G+wGWa/jB7yEvA4OaP
FeKH7ag62NzRnADfiJ196PX7yWsYFoKlmdJYH2l9eBsZDHDzI2JbeKMjMJ0XQeS3qVmTEwH4FkQI
ShO213Sfybppi+4B00p95K03EcM8q6irHpy2ZuC0cIJl+qylT5CzlwA3rvhm6rC6mQ2wUcfVaE2r
ml/ToosASbs16KKuRceUNtTMWh07Yp89RiTsYJPSyV2atfzzKgYWT84csex62vktPeUIQkYa6Snl
ojm74ZeKNYDuzk2eI6aEDhIUtlVjuYn6GYGxfnNFxZnu6WgXQltiXiTKewjg27gx+502c/+KBzhZ
22LG55YVsF1hQCgGQPxp5nm/sczPOBCng28X42ugoVLVkzOBPJ7HV9c1PkDDwribhuQIpYzANfqB
l4nMTh6P7i0chbFViJr3QRYVbwgovYzAot4k1dJ2G3elUtgsmRPiMLHCQx3at/9SxKy8KvdyoPto
w2FaNywjsCRMMDJGuU35W+ehBXGYTkSapoMxXfyILY6Ipg07IXmyFOv1Me+Ona3S3X8fT6Z/ClvH
D1ZSPLRV1N5ZOTnJjNDMJwIo/Y3RZBXhYFfpI0kDgabwfcBzmihKD2zuJSE+DoGUo2EhFdevIcan
p7JnjUJyU3zQDpMU38jI5YQ8x+8T3bc6I1O0NEL0dwHohjFvt7100V31RnGzmvGsUTzTjpTsBCP/
6nAd6eRFwo97nNAqgVW2vqiLjBeR8PX5ojmmpmnstZMHfDy0M4SEqXoDJlOwIf8/A6jp8Zi5QXBu
48WbWVtPpo+cZW7bA4AnvKO95+01Q/qjHaI8RDsmpmjE94veKAQifSBO7SXEc743Pe2fmRsMuyaj
/q6xZeSBHa5dcidmp02unlO+E1lrP7lThsXMwOkahVZxUUFdXjT5qXW8dQcAvN299UJb2OaX2bP1
XhpDeCoDJ8SFXnaQGEb94EY1ngrPg9VHi4woctNELWfL0sY2CLJuI+YN5B9TyYaq3FhEWRo1UqBY
c6+5JEC5JqOGiC01kpqpusuU9YS+Ptv/Z3qqS9Q6TsjMaoHpDJ3f3seguCrLYpiGWSS2p2Y/EIyB
0ZZsvLFmldnNPkp8h0egygl1CGW9d/Ezs1X1Hhay584TAz/cjhlAGDKDMuw45eqpT5Y3uxe4Kj7N
tWIXvbiRvD67L6vUP+iJifjcU346eXOEwkdCVdYwwECJbB58b5mmFaiFBjW47LSzajsujAWLZmzt
+SI8/feXqJiODbzJm+vW+uIXariWZhVfGECu/4ezM9mNHNm27L/UnAAbo5Ec1ETe9+7qFRNCkQ37
nsbu69+i8qLeDSkRAgrJJOSBRIbLnTQeO2fvtRF5+oHevoydPZ6Cspo/NV8/Ys9J15VZoH5we5K4
WyQwWs7wRoxhj6OYbxinb7dJQ9UdcEmsgPqEz0UBQSYLYOaoyAqezUH7mwuRNzrLJIIg7Y9gufT1
SG/v5iN5BG80Gs9NoXbVqG/8AQV3nTrJAwlmvV6A/E4d5Jl0MatjJrt8AwmUXUMDBg7EPgRPsIj3
hp8GJ2bXD03AZWUmw3ikp9LvUgodxIoWfYyZN8WGZ+3aFitRD+Z1Elaw9lSaLFqUvOCaVfasK6IW
w75dW7VNW8mohz3WcG3NxPriz6YuWnXWmnHp3x+MJVU125pGlE5+64tLqoM2TOPJKZbK0AJ8IUO4
ZnE7RuWMna4G3h+7pEL5T2DmnXt4xXYZeA+9ziMsM0vzvpPjpQRGxyOKbrYqoJK53londYRMW2yX
VcM1EReA8+r23ayd4qJZ7XYK+bi66WeggxSULr78brTkLlLBpp5v8nB0IxpsjbMVEIOvmbsD+HoY
mVOdK7i5bEU1sQcndp+W1ENaz9bS7miHp0nbP+aeBTopep8avXlBUInOUwFgyxycPoVEKRYNhwLb
MYIXQt+7lpaCGNb8Xtbpg02Dj9jnsYsSP3cEvrs53/Djp0jw5dHmkHEZPbUiyg86zZAlkpLsB/X/
Cw2l48ikrx0FHD67QvDW0allqQ0SyAZ3rjYl+wGKx4PKG4crPaUpi966zaG30rg5V2ld83gYPVg3
kJ+DQbRnVbrmeRAgvX1vNqqRU/AQsqhPqmYCYYOjamnS3kkiRe5lM+JYyRUIoSZTMMUNjBCxn72T
YXHM/Pd+jtf1WuglDtGXBt/EcopClLj9IdZs/gJ2ue58QvqbQonoJAYQXoIVIU5lmsQG9QsU0LR4
/2c9nRfVNiiGHUmPWJcieG827siVclz5gHsDSgRB25mt2QwnrK1giLeUowj2oxfHwA/ds7KS4lgU
LWIThCh0aSvAOrOUxSv+8hPP3lgTEa5u1wBRNYiRibLqMadbD+nfovSFaoA8uE+OHydD+Ji3R5dB
ssy7Y+mPtMoYer5NJTOrWhnW2SiRR+GqeRuVrb+NyOgWDhretC7h+sYfD8SYVHmEfdc0dMgWcvvm
FbzgczTG8btww42sk82seLp34RmQnIMsHOrrw8eraXZHDlHx+PEKBjXQ+OaprOv+rq6biq10njGn
JHgSn0H1qOKcxdjBLxbSk7k5rWRIOCOmNG+umYLUOGUijNZUUAlqusxFm1UeOtGZTzXdZUHn9OiF
cjr1caKfqlS6C9QU7ZK2EnnPQ5o82qF+VZEr/iLgZ8lGFvPnzZPa+B4r2qu0ddaIbvDjVoPPXLau
+RDmU44k4jAg3MdSVSMPN+vDx0/gLikSogF4LX9OHEhhvUmodn+j3NOE+TfmnT8YgPpXHlv+3ifG
9JQb7QsAPX0mRfmnoQ9bBrvkNoNFiy/ADJzd1DeP4/zKRQhw54mm2+gzaklPpj9pAxbPtjnOTolQ
bmMnSl7SEpQRoJPqLNrwCcglm08NYvugCefVHZMnymrsXMhSCHzVbqOhMzSI0SxmnuBtMA/wIaxl
WuMf3DBV92Hf/bRnUXMkahstY6IfPk7J/JMmZokQ0umV5bUwlydGFY7Z2Fs7162nOtWi5Tjp9vaD
t6/FJeGQCNy3aUws0zhUOx/iJpNDjxsoy+wtPhHj+LGBMFrmS0lZFfD/p1rymHbSu3bU46PV2cP9
CD5Eb3E0NhlYKj1qb0naJtvYjWMSgQ0kh0PxntuIREeIHTc3sl96hoF3xmCLt2FMl0kbQT3xScGt
TKtbkmlkvw1GjiCtVzdjNOxzx3XASMPt5oabWmPmCC5eMwanWHYLnVng5eOUuez/ZezR8uy0vxLH
IxYsN9QNal21bF3jwhV4pFAdz3qV0N0jQeanzqBbT+nTJQn0x4/SNG8d4A9ErmgTLCtNN/foSLKZ
/k+nPxvfHFV/kyZiE+n3S6QD4jFH6gaJDrbN2Znzhv4rT0j2eZeqpKZm9Y12O5ZZd/Xmy0AN7X2n
p+29pny10SJ3F6TmD/jsW6dJu12U58mBcfrtI1A6CkKDgRhf2/++LPSiYwNf/pmXe4ds+feyr7yl
LUd5EHXiXTKX2SfcYns35Ez3W69MMIIEyenjJ115FN+RzS1qVd1em2K2FznB2Oz97ikw/6h5qG6i
QnlLCBdADA316KOvB36Vu1ffgSkWQllcZNpTgp4yY/XW8qb3Fy6BDm1kPXVo0FYm0zyDFeKUx6W1
JMreXf4+M+Nz3J0g7tlwDEG1KaB+6HMo3399un09+WFsAzOANuhubaH2HnHlNAQ0bB84Gn//t5mf
w6H46xxLJ2qQ+li6rv4pHEphHWYDQQxajp/kD/j1d7abtH8UFRamCPL9/dh74SYU7Y+yRYBsWzAv
x25VV2XwwlQicK8TY919WRkWabjpH2WSolEIUm8X2yTsmF5l38ppSOZK45tgK/k5n1BYjuPajoQC
Y1qOLj+lbPVx1juMBrqF1xrHng9nz845JIrtSlEMeCf1LHb3fF+Wtuazs6C6li+klqvTyAxvinnI
ZYOoFxnkAhwFtbYW0jZW7Mp9RC7XMdXtN19W1bIk0GhVpSEuONElOwGSLwgJk3fC6m+9YRZiIxJe
9K1mLjJfo4Pa8OwppJijYkkki6vmoE2lR7xd46HIso7CdPxnadWrtJDrKKP3a9GgWVFFrr3e72m4
4rNU1Vwnl1CcSyyv7BHIoc0a3WdsEp+EYa/NMNRPkTmW6z6G81oX+DV1LyUsoeow5htY539/taDM
/nLv00JmIu7awtJ143OgZmKAOiL8HJmfNM4WJ1pPZDTXjNLWAy49nKmUqAoW3sUEErfV25H6BGtS
lrsNSsB8SeepundI09r4ZcWsMWU02JHh/txULHzlMHbXFrQ5ahAEl0E6vdQOEdo5MQJLlTNgAZsr
95S27YlOm/sYGDEdZtSkEuAw5unioto239l1HW1QFnpPTVM+gKtSf6ToJ02aY8m5mWLjFRV0hOGy
Sn+aiOhM0CqdPXcR/EY7jSNtBjc0D02XMaueA/I8nGYrA+7wFQvgxWwD6462C9vqxtfvY8M2LgOa
i7Jehm4Da7DQD4CXIbmagbZ3p1Lbd9YYQMWhndj3LqMvzfX2UlP6LuujHjdBNg/IyOtaRY01LSE+
1Pd47+rlhEHC8nUS4GXWntPWRAUTGagaMLWmxdXUm2PoRuWToXzjviWjm3afu+ss9EKYLi7M7KIn
q9KqnWkS510QKiEhdJCZQ/0TWv0WUohY9QHjCU/TS577mAAD1oyHyCJEPNdDQfYAPyFPUheexO4d
m4it5rr5AZxae/j9FSY+R1UJaVnCMCQLn+7ZwpzD2v5r+Ssty1AIziFIZ/ojbGLjY8O3auB6scHA
sav6emsBwsUYSOBhAtL2rmWLtopV5S+UFTjnQrNPEcy6aMxegwkhuDu9g9IY56ygyMm2A/b149hq
S5g5zCEIhslb3b8MJJNkulBHLXqxDN+74rC3VOXxgemzVR6SVigi80cTA6xw9lBxXjUbmnfnejRf
IMUzPg7C1e8/D/vX3GPH5POYQ3KJONQBr7v6p/RTnbwe6MOoFb0KCGggvHGv9R0eJeFoiz7oXz0D
mYofqh7LKng7Cy3hGansQcJuPjp81NvKUD198+4lTIMRjZ0uzkh446VOgBUYQvOvFv8AJErAGMPS
Dvma7WYsHzu51y35jKFDwzLPkyfSjad4SSvTWIMB00C9Xv0JrFKclrdY52bXDNxqVeik75gUoUol
xCtUiXMfRG8Y5eTO97wIS64RnxMR7gdd5H/HhnKXGiOvb0J0P9b+Ih2DIt/9+X//zz+fm2WZrFW6
5/CxfSpS2KjGhu8nBRYUZvKsTw0O5qD4UTVzAta8BbD7zN+lhn4wWedPbLT2xXsP4D1BPRO7Cwm1
hD6kmz9xw/5VxG8xRawZ2s/IKcxF361zlUNRaA33jp4pnljH9xal45pLl7Sgvexx0jQ6aeFNZvuI
R7A1e+rNrht02AW5TWNHlpnBG6SQ/hHJOYoC41gasZWoW5Y5kEer0eiw8XeAqXw6B0znrGzjRZ65
8Q13HkLJn0VsqaNhpktLMBHUdZk/s+W4aolRXn3LgK2WHzEONfeEYZ9Ltu6L31+fxud8L+oUlnnT
8HSUVQBO5mLxv+7XBKGjLvqgXAg96o5D50S7OsEv3SbeIa8i7HMizJhdgxYFxHsogrE/qtZ5T4sY
lnvk1DcjraOFXyTMG7FLQO7u5Rb18Lc5j//2TglImwtWILEUV7++U2YEjDuwiuISCAfgNyFtqXCR
ebHx6Dvle89s5Kiq2FnR27BWuHF3NTE0F2/SH2Qu1arou5R2TvwD4ynTHJUxKa5865vy70txzefp
mibrn2vZupCf1j8/w6rmt02xiCaQSrpNKFBCRvIyaMjSDHFCLMoMH9c33+Jc5f16t9Bps02XepN/
DfPTKlPmrahHeBn8XdXGn4qQfSnND0goShCeA0NWrM0uLWGxAILLp9HcicF+g2YF7rXRTHoXmDa/
eVNflz4B08rzbN6R0B3xqbzr4qKuzRGwRizbnXIqdUqA5u8CmkOrkViRbWioYVemcYv8Vez6UT19
8w6+FMeS5deThm2blusS6frrJdO2OoxM+pOLNMby6EG+xtbmQ/TgrxJIqjaFsGl9Jt2OBgqPzXB4
Yb+57SRxL6SLWd/cbPb8NXz6mjyuC92VjuMZrvPpZnMVihgzjchTCdUplF21yRMV49NKnbe0BoyP
FGan51F2og36CLvQeAEDC708FvYp0SZnD8j1RWZdumMPY9CKSMK1JFVGMiw/wGYImed5EIDtxlCr
1oj869A9G3bYJ+y1LWtHwQfrjkGo7d+3dq797VanthHhM/Ftr5M5gK+YE2zYgGkwleP0OPTqtZxb
nB8nzwH7kkmblGt4hve123ireAqvKZ2Ds0WM1l2uD9HrZCF51BrVHz5a7h8nLWr/Em7mb3urCY7f
fM9fbzppUNLwnGU7xC7o0+VvJ1aEswmhQpD3+Zw1ubIGq3l2EQXtALpPSxzY3Z1Zld6xIO3cH4fs
wZzHym6Y0yR5ZQ8RCr8C5OYaJ1clP3///qyvt6c0pGu6MLcs1+Gx9ut1qOUlJKuJLUGFu+DkOsVt
0hu1CocKfuygGEi0ebCsI/dPulZq7c7B3n1TIxGZg4eG0u5WUlGbuFnnX4pgNt1Tvn+coFGj+B31
Yvvxsi2eI5CJlol8n+ju4D5w3+rM4nk0QJ+DvebtopJOXSam6OzozoHixD3TPfzmUje+bIOltEzD
JSDVYJvnfq4DJdslnT5ExDAr27NAxBfpV96ph+QcX0d8WVs/KEg2b/wzNKwdMUrNwZr/s8GY3jHw
vmJpYU87pLdvvouvBSoVme5IiVpS4OT/lKUKggFqAe7zhWKacNK0xgOajg7ZIt2Gu9NcaaEYjtyS
084DaLWsaHm2+ZuewQoivKQ8htM4HVWvW2fUNDlQzEgsaumKEygj+zSP7emEOf46p9LP8g6o0TT8
iFU3rSQWUNookX0/NA7WVaDES3AgsGMcsr9aJm6//13/5eEubduigrJsi8y4z+miVS1Ew5QlWjim
XBCBR6O6NdGlmY52Qea9HlTt3YcVtE90joch1EKAMq9JZi1VVDZHYtascz+0eCMyhC4IWEhnNSL3
8vu3aX79ShwCxHWKMYd3S7X36+2RhQiWuCrn+HiMJNQO1OP12D5PPnOqjDyNYCzMGwMW45bGGRv/
Ilk6LEp3deI/UBzRIyoKKP5uYtPTgnEjxmmnINGCNuZksyGjiStQb3jEr/z+zX9Em/+6pnNDs9ux
WNep9sWntUeLNILAmxHxO11rULNIwpUaHlvPEUcMTn9iOALvgqAxrYnOY8dvnPKoIqQ7xtX5+/di
fb3p2BAw3+VpJ3Se6Z8/yEQkniFa4E31KUMqfVek3vjcB+gfPNvugXxjcdSKdN+4RnrpAtc5wG19
1n2PHmscmcekcu2bpwwgIk7wJ8AcbSfzes6bDqeVaaTA5Cp1/Mib0yfuocKUbzBsj1nHhi50uug1
VToZdxYUkaSyh2OWyTcgss5JlTXMWXSCa50cxHWQNoyI/j9+fZ6sXPPubGHQP9Ve+M6StKqzdFGb
7l/TZDsnoor9LRtmA7qL0OAheuW6BgBx8wpTkCw6dC+GZKriKzvaFGXIRL8u5yRw9JRd6D5o9shA
3n4jzik9JbRGFo0WgZSaX/ZR4eyjxFL30kDeOOmZc8xcu97WKWrIoDFLZwV7fcXWPhTGu0PmRT/q
R4GWvECsK77pBDpf62NK43m3+VHOU/b8eheNvJ0QJny+8BXgyKm8JJUTvGKjSo9WBkLf5em28W1I
WXx1w8Isi1cwTO1Jnwo0Jk1KwlVInkI7xNGr1zXogez0FM7tsnT08BCA6rY1bIoJQZBYQaItv+xw
EK0/wUSM1FNfIBZrSiLOzAWL7IoUEgD+vmWijg2I1soM75bjRFjaTumcGy0o94RnBGCjlP4gMly5
wFuHddDbLLqtm58D0dLjABWgk76hNYH1jL/pjajxx87ySYzBp3ZXFU2DNtKob5FTllsXtV2vmtn9
1jxaeuLsEshma1Ml9n6EmOAUofVWWr7cyESR3TJmGXuxkGEkk8FVHCbNzs5mDO6KyPppxQcYgvnw
OlwsvXz2IreD/mBMD4ZWiiVefrn5/SX8b0uhdHh40zm2aLqLuZL4r+2YGhMCGE0d1i4RlXbpy1ve
1X/qOYa+HMHNJrGv2WSWmyYeEmyhRBiIwbxBUrOeXAZ0Kq/3WFb9+wF2PoRm75oSVHQoXOR6PQ6s
j1c0HKe737/vf6lwHLyhnotD1jKdL5UtmE3M+AoqogX4uMaHYA3VQo1NsEr0EiwjX8U2B1y5Mwp7
F4ZQHpqGaU4DjHaha9I7zC+d+XtMOv8v3+2RcrQjiV61ScY5Zr9FPCoETSZ5DJ3eOhvfwifGKIOa
j6u9xcx6MAI3uTID7ueI2QF7gPnDitKJKUVj72uBc+X3v7T9pZk6l/G60Hm6mmz5Pvrb//VlMToa
MxGB+fR0wrF72A2HiETgu24M1KohKnDH+Cw+uT6tE7cPb0MnsOjWzj2THX35ETFTzomnkHoi2PHw
1IlLjRduT2pzxJ7tkHtoFIoWW/MC3HO0knqRnCYbC2eLT9FZmUkd7/rB+ClCs6F/FDREKC2gAJD3
Hm6bIWMEAg5vz7Vc7aquq1CaOs1mHH3yFmrdpCKBoOOFVJRSD4nqcrubZy9KUhFfrW6LTEZ/0egl
0W3Dv4WoU31zvX88HT89PV0TlqUrbJP62Pq0I7K7BmKNm+cLGUcWTxCSFXQjg5sbNuE1ymka9rQC
gLb38He0RD0g+onJge/y+0lN5t0YlOPW07ro1pvYlgzUwexNEqxzdezQBCJ/YT2Su7wWRV8cTDNB
KtB18ZNb1/Fad73p0HVASbzKKAz4ZUa4LgKGzx/bGIyc3qr3cxNWsOcuDR+D90d7ua5EsUUt+f7x
qo9Nj4BTv1pkzpy5UevGloAH/Ftz4yiAyvXdzfYv9ZLn0F8VnrSA0pqfFonYQ+fITByCAcE7aHKf
VNHizDARJ3y8zItya0eBulZez6quufZKA5+7k2UmV5JW/DbvwLWlcPZ/YFMWtY43uwD+ke5Sp5fn
wE76SzAd6BhDJmACTy+3uPbRGOAlqVdFDCgNgf+wCyZyW2LdQeJjffNLGl/37hTnpst0yHaEKz7v
6TpfyrxMLPQdpZg2YZL2OxnJ19Eu3rg4/rk/HDHeR0U3LAWwoEMg/WHvOxBo8HNP39TSXwdtEga0
h5mBShVb4OeG5KAVVcT6xB5ASzdUU8WDEYfRRUzY45sQoVVs1VsxjPohzKq30rZOHavCq6aGoz+p
V6XGYy0HwVPZE0u7q4hsNQWCBxqHjC1H8nMJPG/6vyAKuT++WajmC+LXu8w1JIUBH6Qt2fZ8qlEl
QXZ4Jkc89gpmN8osdw0Y/n6sesC4YRqeR5KTzzmJzf+c7KDuwZ6W1WIAC4UzgWjTEKSCczEtq37h
N+32FaIwmEa8jCwbs+HkAYo8tIEAvk9M91rGufM4gYctgeM96CkpN4OvVWepGW+139r3LYEyd5VX
pxfvZiNFfqGSL9bSNA0cLFO7bFpud0TNpLUGGV4W75EMgv4cFfm4SbWXKu2KXQDlfZFYjaS2KtWi
zN0WpKgmbwmpukHUEk7PuP2bRUt+LbMZojnzp8n14OAG/fUhPdiyLgdkY+iCQQ6D4JjRptqe/od2
FWAsVnroiEWcC6DsNQ4plrXm8JFV0kAK3fgjnlzlCJygehVuxxjU+9yM0KY2ulrTNdXASWtGF7EW
yf/kYkapzI6Z3R3IxGr+icpENkyppZE0WFBLH/73NFp5TwzoTTEKuLOyrH9rYyZ1lYMnpe0j96mN
2Yti4XlzIihNZMy9M2qh/2B16X3Vg5kmfwNjO6KhGCTfAaZ4tUiRIW00ywOI1QUefWD3NKDbjxOn
Xem1slaJ6WK5LsN8zTbSPEH6ZlWgemsipopj9TCBnyXyFpjDNyuF9S8rBYNkUyKesuj0fR6xuFru
o+VgOXRnU+VoxTjUlNmdrWjoVp0zmje0R5AIVkrimgMFU6q+OmglIQ8aXxeoJmPa+iNukykBjtz2
RKc5xsoUAyhO8mXxHHv6kb83W4Z12ayL0QxvDpQQu57iS2OyFKJsDh4IeoAiiSq6KRyYERNUVDCp
3/W6vvYQ5x6SzT+uzQL5uUJMWsIQM3wNKI699Cbd5mecuc5bNetHwsRz9lkZzW7PZMdlBtkSqfe+
dlWzd6y7oVForC0Vko6jnNXvVxn59bHEU9zjzfFUgppqf9qA0LeHY0Tu1KLq403Y4fRqWm24t4lQ
PmgdjD3If/cffxQ4JVTRSJJvlDZUFlFw0kppkO2dWhc9MC8DOARiVqKr4Yq/S6RVsI9TuU4Y4N0Z
zLbvah5e+6p0INHG/qlKWuPOmjTv0ulGcRow6i/CKZveaaruSaxLn81e07ctgX53vpu9E9Y73Kz5
5CTyB7TPkIiN/jnRwz/QpOYXmzQAIg8ZDaX+kgQvUpHKBi1l7j7VpDjsyT+oV6E0im3edzWaUjc4
FVHr36WNvknLYt4/K/WDSWh0hjK2K2OJhC24aEbwzZafNsOXtd0zpGMLPglEPfLz1c9N2POMBtzT
jHW3xQHFfqwOR+1Uw5MKIvPkJl5+zDACuISQrMSkjTtnKMCqi6i373Q2s6a4qq4H6FxV1naYlpjE
oNLlnVwbRPn9aVXGOwv2QBWPOWQqAzSabm3CSFLlQ58svQnM0KAr6ymXOJ5C5el/Wj3Z3UD+F57S
aRhIRE4GE4CFnI0EGUi1jduKbJWauAPKrjI2TZVhPR+G8r7h46MfiLspgCNC/sbWmHzGxclERGMu
IES10OWPjN3n3Jj+1iBzxf/g4NzQ/WZpKe+PyqOai8ta3HqfmXBlHfUAjN+d6uY7IoIolIRAUaZI
H9mNInvyu8I/FWQNIZz9KbNEgry27XsPiyKT4wnW97gtbKXTeSWCmDEuvBqFvuSUzn4OwIHOHdne
tHZV7G0K5rSIPu3ZNGMuIjcW2Gh1eF6wpXAZ1tGqgfN4ZQzUrzNipvYJDN0MtRzEUk4y1EH/6syj
jaZlRoXF/dlV+evY+sYJw27E8LJRm4xVfCHpI17Ie0WjWZj8z2pzb8PSZ/FqY2DlcTrblJC3AOqB
4zglyyg18r2aEmiZjV6tu3K0NwMWiI3IjOhs5tWWi807WvMpmiPaB8GlYKX5uI9qu3vMta3U8RUM
IDIfmZD8dBQ9L6G2SlHx9P/v1OjG6++Xl38pwDyTf+z5qauj6v9U9epJbcZNJ9lWZtaJ9HFYIW3q
EMMykJzaEIZlx2p4Rmz3SJYs0OQRDY9WVX8X1Fk3QdDMcmqgbNl2/hQF1h5RRvkTgAtRvFhobf+5
NeG3z7suUYpvKoaP+duvBRjzEIaBNOcE+2Pn03uP/WG2CZTNImMGu3Y1LpqynkUyVApLFbN0G5QS
c1Bxdx93w0jR3oTY2nIPPZTEScIDSJF/uMwJZGHm76QYHpHdR/NPWtBrrDxGujVLMz1V+QDLvHOQ
OQ0jI+zs/vdfhPEvpbnn0FKmNGf7+3WshurWNujG8k2E0XhyrdHY+SFDYLwF4WLw3HxX56K+0WzR
oYHAIcQcu+tQrJyz0dgrL3FuVlfF54G54YKYkIlZUxK61CoEr86soNp7V0l7H4bddEYTPj3KlO2V
K4mD5v980ePQOpC9Yh0SGFB3LSI/LDy8lH75F1iT/CCzSq5CLVKbKSz+drBgX2v9XOsQF6syxxw1
BEd/NLNrPNWs8IiikMJiCnAN8ycb5vWkafLNHp57lQ9bu2rctaXJGDJEt8n1uNlGZkKSX9+sWgEI
h6lmdiEO0sL05kATxY0Hh6qnxQq9qdoCuVEr021QgiNc3DWhiQcR7UGBHJSEqKi75pNrwbYPNCpH
I1talWc8OEtddeODMf9cdXmLAqQ4ltmU8pREBkJAZ7In+iR/GCrgAMRdoSfTsjnAQqyIJ+le8tnQ
xADikKAjX3k1FKBCE+xliz9DBtFnQrbGY4pnf5FF+Qwo9+rVRCzfktaieaDxd53woG+QEQ0YIQxS
kaxpeIcWf9f1NuKAMdTIwOiZaGihAhPoxE+iAer5+6vtq1rVQZvAHtDRTba8rvv51omqIq1M6FDC
rLtdn8OnGKyXCib6Mk3yoNpgT+w3o1elW8NJRsY3XfpqzKir1sQ8WQx0gBMQCXeFDSC6z/vsPUH7
qKNe+iOo7UOK8PBvzYXcE5egr3BLsSgemjIYCQEekMWyzi4BC6htU0RPNgb2N8Rdwx2jOftMnrd5
s5Py6mRn+CLTXmd0jBJk/jGs2mkvUl/CddFpUdkxyV0NTXmP/usGFFS5yTNJ8LasBlbeVL80VTMR
0uN7Pyx7dmZONoh7skAmLvq92/vWvsDGld/ppDV9U7x5X3pZfMw0FZjaITKZB6m/7mlC8Gexcnhg
F6p4ol+crTWna1Y2XS+aLHl/NFoSEIuie1V63TGpHqbjxyksQixZ4a0zr4N5ber5rOprF1x148Lh
EVRlXPpzJfZNcHGMs2ecA0yX10bCjGARCyES2HDUqhkfsPc2MnzXQg1+ExCcld3W9d8YDA9+5mHj
CRNJe10TV/7r965SSKfzsl/GFVOs+ZDGvRU+iHY+zI/DsR+S7JGjGx+j7DHQ/nNM9ZPvPzbiaaif
KvGUp88chXjKxmeOOH2uNbwNkMhecu2ZA6LGnVZnXU9EEgxDD9LDzQuLDVFW3o8sQ92Ise1VijRc
Y81pH9W3bR9T/7LvdNhkIJhFLWua6Co+NcsM26QJkaBtNyQCyT2p4HjpIEr22WHw9hYfkjhwbkFT
R0cfcxk5U82x0Y6kc9kH4gbr8tRM8zF4J5mf6bFzCPfs5+cuR2p4cV2MRBeOCaOodym9S1Vca8rq
6Tp8HNN0df35KKub7/M1wOO7tfxs3ALmEquUz+RRwnGB6pY9Nm0mdmYSHDW8VZCXZbULSie8BEWC
Bt42NoW502jI7fUZdrfXur1D6rwPK5Frfj5Cwkm8vZ8eONz0kKDkJiRCHGRFuPgx8I+lPh8W4RT5
ychPoLBGSFYYKtMzBzBdMz0reW42vXXwkkslz2N3cZJLKS99d8kJnJSXJL1yROk17q+FMx9hf82c
a+Jc2+zGIYdbnd3EMB/k27XmyhxuqXfTh5ss7mPv1hqdefCI60iURY91lqCy2hCO54LdT7S4IxbJ
ZkFy9GAD0SW5mRqKjEDV/QaHBXml93Z+b30cRn7P4TuQy+5d58ZVhtIPM6lwbiK5pf186Ml/jty+
/nOk9tWLSJm5Oh/nsL1Y0VVrLsIiEeyC4zGLLkl7TqJL1J45gpbd8VmJU6tOnEt1apL5wJCDgEr2
R/FxpDDJvAPtQY6kPkT1IYwODInzft/n+7Tfe0QDxd/Iwr+qZNBDoRowaP6xlfQ++xOyAHZYHQpk
nWZYPIRF4q66Vu9XAyaOh3FU9dlvPH6d1H5ggk4M2az5q3ulCJ4QBMPTUzFQXBw+/ujjRACQdRLW
IRptjxR4B7k41AsS7LrpFnpuc9aUWlcGIu1whI2YQo4BIFKMP8KmXkgjcV/imgEGd2a0/jAizX/u
ZKDox9aVWza90T//vU5hHcpmH6C8XCeAi++EU3aXj1OOTe8SdSLYtGYj78bidaLSPNdWlV4xgOGB
Sf6Qokpf1NDUuyb7RvjwtX6eh+xoxKSFmtliTvNphW/I/EXsXSzsyX6Mk9hDMDStxYxDi3q2rvoI
FmaqK/xP+TnMu4Y9PDknIylcQzY8mNJ+cm07uWF3i2w2uFaiVqJUNqxjuF4DgOILujxSi4tvnk3G
vK79Uj3zzhGDG6hIGHh82eK6dIILlQ1QflSoNu1U85SszacU+8pKCGwcSVbKKxktwJO94NlGjQ6G
g96m02UtjZ6OwN85Vtsx8XG1Sb2v5iSB39cp5tcH6P8Qdp7NbVtdF/1FmEEvX0U0FqhYkku+YGIn
Qe8dv/5dF3aeN7Yy0cwOhqKdRCRB4N5z9lmbFhBlGQAPTBnYvzaDcmvf2FEAOxo3EMKNyYCLkdhJ
OMlwc+DSWPfbRBWONbK3yHUOuqTZToVgS8MmkUgq/Gx0VR8syqRDm5nJW1iqW+7gTle3+Avgmoex
2d/rv7y16fDWUjjDN0gnAR/0L44BekvJPvRadcrlPmYWDXygbZCLMGgl8XvwNk80XpezMV7rAZqb
2W2B0en4QCtru9W2FPaY+Bm5mYhZXrgv/veb+tbAwq/HwkTHQo2D+k0TYGccmoBJuG3pFLevwL+J
1lr6nJJBvHj6oGFHZusXxSaRhgyJ3aszncV8UGkv2ttvcjYBe4yp6TW6SXsXVEboGDbVzlV9Z4f3
tgjJb+oI1wW37cOE+cu3qyL1au3he6abuMR2OJCdAWeeVRg9k2l6X97Z1l75vTKq2NEIkGKmihn+
GRbprorrNzYF0XxS3LGdmXtLiWTtnc2KFF0VbRgbhMg041BIK0X2Kmw590lF4HYhGxv0HemOTZb9
kRIOLWolVp5NPdfceaPNpUqZQxSGUftWyhblnY/oX857Dcs/dkMa1jq7wp9fuFy1VE7x0Z2oY8/X
qcltoi5HCq/yXZVp33LMwj5jycz3zJ4R82rtEnzWf/8S5r9cITQuaqyAcBG9NTqV2LjsUqkEUCP1
ZZXQGgj14Wj0IjWlTS6wPSlJs8Wkbki2HyOhPk6a/JUsiG8pccN/QJq4DMSP3AYZ7uTCDpeKMNRT
ddS/NmSuPGHq6x5E4eSOL5J8XRPsSltfLc9gtXF4jy7Xz9Zrdcpe6bDdmGZu751kIkixYrZ9E+WS
sZ3IlICSXJRMPqQdcxvwms+2PcqPWqk5L1LX5ncaxnempPP4xbJovAya05yPP9XlMfem+C4fa0xb
Vkx6IoPhIdfGPEzIE3HjVbMe9lS6JXLbfbQYl1GqVBYJM9ToMuUD3phokSEtbnLVhRhJnA9mZ27Y
c0ms++8PhIGPt9dsg14NTAgqH5b+a5kaGu00UXBqQZ9hRtkTJ7J1/H/Ho1afnkyNZatQOWMPPJMx
iNZRaCrP+3ienXB1Qs6d0VeJFB+FFi1w4mDThFg7wUwlr4FtC+M0LWl7Ci4OuAvK00bBmay3L2t7
/S45uWraxThUEHI3X3Aloiw+a4qQoZwJ5dlGxtxC4a5VQhSPYTKFdkxxmFD4YNWCXSOEKTCHQB8C
QhsbKyBBcccKw0Y+C5l3NdYw+1bPAB9JUTqjMT3Hxnlfz312sQ0QpBezu+jdZd4vbA8rW6hA0zUt
rxnpStN1SW6ldkUYZb+r229aK9Tst2q/WdBZyAWFSlJFCDxJDg3vnY/wWA/8cte1cWhy5+XCJvqH
P3+x6yFv2w0KLY7NYX1wgL/cd8olxXXGaBgTVTmtlCcq5QyvNfZfw6z5xQTuPI2z4sbcaXPJzZKc
rmTMnvP4Dz3tqoh6ahUdj6Sy3K6JanEjj4uL2WRfJGZ3nk1ywNzUGuUP+2ZobkcmS9ixonhqb0wv
1nfYFz8xK9c9No3VPW6D04VpRkXYKpfuMUn0J3kD5a07IjHUnkyC24Zved7uD2MmyY8YINI7y2n1
LwyylW5bl7iFKvZTe7avtkvtQ78bebGgtiAUFnpo1eOrCrY2Yg7binJrtEDE6KZf9Q4cBwyI8PaM
33OTIVOVEQNXI4387nBuKIz13rFlH5+IJP+LQG3nMa96HIuiWN0wcsfoaW1gMgcWPcxqHepPpUze
NaOXtRQQlTuczLGwYBI6A4gGeAtDpmo+Q5Bwy2Zmdwttbh6VSvo47mb1LbPbb7h9oYepMW/Je0tH
+U2TgRlT2t7cagybsYbDBPkPpwsALUmvKoXoHTL45CDJia8LFS4iXYjhYsjOIwlCQICys70Jxdu5
tc4Msdv5hVHrdbjsw6WOL4NyAcje1dd5uQ41u1ZmId0yv+3LlUlf1JJwlt9m9WYPQl0S7eoNtV00
JUI9hvVDc8fFTGg7pAnIfGTFkXocnZjIpKhq74FuSc6dAv6kvc+lCA3tfabgR7xf2vtWilB/aJQi
NLN1MwkW8gb+zqFFidBGnF8aYd7U08hMI60Xx1K/xceRHgdyFLgyfWs+WeR0f9msXD51ztA8VQR/
ET695c9EfKp3gPjUx91oP7UaHK9rTS2zvU3JzWlvFg/2m4HJ2LnxpZfsm3NIrSL50LqIb/y8CI0L
+zWhwYzW4p7vlwgHMqPKjMbiPl/AVpImHNXFfWZGiQlWRegJ66JtROYhKb8XeZfLSZkj1Yj2OVoP
bUakWdyyo6n8odW6oa6MyGEYrRsWaRWXdCOUNrctvqIlvpaKUNxf7f5qZQTSQkO4aGwa2SseqprL
DvRfOhfMG2tnYzoTeJR9wqeCjiVouHPNZcpvClsIodyttUDXAmxL792ixIbn5wucJivc5iymHliz
/2pRX+V9NnJ1YidnWpLL2PaZwqZ8y4mlOpTCNSCojUEtMYMnRMJMUgmtcbDHxAIEjRakixBD1hJz
1llQQFKThczR72t/63yN5FvX1Hxd8yFxfddQghwi8xk+WUAKu2UGXRYa2HbakCjiGrijgX8rzFJM
mUJp+0NY6BA+8tE4m+mFObxazx1/2SUgsmoHm6JWzqhVzhCvi/GcjefECVMienk5uHLBvoxhq4Qb
d9QyXOIAbXFQcmfTgoQX0gjFaQASDg2yb4w+GSdQ8DKCoX1k8EJ4WZrP2Nx3TUOAdu6FvKJdoSdh
L84LDOrUfnfPwoLuXz441pqGzm7LwiX5i/+iU8xZlwigIwaGCvRpg1VCljZY0MSF8IC0zk3wdCpu
ttDMdIkdSLiUJvAzvanyFsDSg7dVHvVNpOjeOniaLmQcsliY6V4hedWhhmheQGaHSL2auDZIngVR
W4LP5JGMh3rDGw2W4d5sCK38OJI/QOHCW2hvYJ4GDM1utfZSbHxg50i6JdFYcxHrdLQOPzRnLoLi
5ugn1Tl1Mj0cINAnBXbUoQSieyJEP0hqXbtwR1moP9RKpAK6ceHVZNAWjLgJ7Z23UEBhm04CxeKR
Z0MRC222B5S25UmowrY3HFLof2QYSDzhf7A9RAUGZYcS22PGHmmHSAvHPThCnPLgl5KMiNTcmzHB
5N6Wew5Js47bYHna3Ep3obBoG9Yet2zcjNy+3M1jlgzk8J4qSDsi1eUEqL7cGA8+MWYdhzYhEgQZ
8rkm7l66eueCCcexm8N6V1wARkBmVbhwlqsnHsksaD9Ed2YbvPpjge98oE7gEWNL303bPDZMJZ/g
xlvkJQZZOkLMuIsxdz4yPm5DqDtU795ggC33JsMbRqFxJzPUg8KqHNrotjHZm3mj7WaZB5Yn0YQU
0gVXdxloWblj7c41QxUuphAos7aOM/HUy+Io/F+bONYWPggSjV2H5XpBtKibz0KD7HaEqhlCjcQf
cVq6VuGhjQ90EccFqV6/eNNxXPkcVX4TCI/8VkL9IcpXGR86RSzbA7KEcv4mKC3C1jPfVDxd8RzL
U2bPAvM2e7LCCoopVm9phaZDe+7ZjgtSEgt0rbul7uqbS7L5OLo9AdCs3/hc+XRjpsxOypnqB8PE
k3xy5neqA4cF8JcLuO5g/TENZqupaKk/r1DbrS0r8Lm41GKVKV5dTp+ZDU+f417z5mWpQjIOUgxn
tuwxeMLyZFC0z5L1lGDDiGNWX6W2P9EcbAJbLs8L1rmgmBOWqZDEsKanD/9/KJmHOFnWZ8f6XEyf
q4n/zOc9+dxNn5Xks3aIDDDwpwcB9ZNUfjL1j9P+Ses/2rpQrH+0eBy/onR7dS5l+pRvr0P5Wm6v
QGwt/QUNA42DlzR5yZMXe39mCNCon61DtvUhXYTy5YOmPw3FB0N/ajTScQAdt01F5nJm2s/FJhGV
0cR/5mZWv5J7GPb49x6xqGCNmsb8VDLH/OG/b6X/UrHFeEUb3WH4Vaf29UsVSZ4HwJqxqHjV1oPe
Msp1HLaSvJmmxOrTLBic1039KLcmiZqjoVy7Lv/SO1ygCXnR3IUVkqyAlhxIbSJZpsg/b4BfXJuE
snOZ4VOBZt6rmuIbMYzzvBHpgU0lP03lzlLMKa6VscpPx1MDP95ZMCdJdU0dmgk2uSYSji7Lzuzn
bV2Nu5FdcBnnH0lYN66Ehv3zkCluLcLc9065m9WFdSgJtwxKJJd+lOwXeyI3tZx7riFQ01ywsqEx
tNVrj7v7nRPcelvWoGfCNC8teFwDtOV+PsFXU40Lud85wTub+5wwaTbWsJ0J/ESrc66U8+6wPhFi
3fJdCdRfh1knIZYuiHVLXIoj6xak2+50z+JFmn+sXHABZpbPygXp5OIcKxcWL3kh1i+sW9L1x7pl
jn3WLeOh7+sWli4NG+AsnNZQa8WiBZVGmKP2nBxLlzj5sWgR828QWLN682ENQmuy0ttxaCQMsLHX
Tdjr7E16mACBRf99llpvSxIatURhEmRAymFM5ud3syBaewQN2ZKJBYKkpKR6G7Du3jb7ccYRCOqu
3T5n/Y5x15qDhDAWyM32fj0OU1/SBsmL5dTBZwt7O1uYE8JnNpSq/vuoKqcW6Ker780UWLR4aHoy
zMj34Y+0FFis/z11PN/3fXxqACd7xx8QVPjXqm6EieSZPzg1zP2JfA+bwOprzcfGbPKGU/+zA5D5
VOXrRyfJvzWDkXt7vsXP06KSoJHtdBuMxb4kUF5oQZuPs4oFpsjl+lWtJf06zSKPt6/rVxkraGR/
MwfqY03nFL+RWfx7PG3Vt3WMbzN1+NceZ8FB3GhrPF2Ss1uhk6nYfEf1VRnU7skZ6v4vQ+7ku0LH
IVAYsMox2A1eO1bty39/dNCT3i75sJzguZX5BNmC/vLZyRQZJcLs29OiqC3laJ1CmaU2DwxFTI23
0wJw3M5k7eexlO9Jtj9UrWSpegwpo562fJR1TA/6++KvWK80oXnxHce3CwaCAsvxSfTSCxy6gdYH
9iZUmkF+aEnD6ZBksEIOEY0m4rWXJTSaUDs0LCGmQAYq9yZslnBtwpn87UUcsyUcmzBZQj0JW4yD
DUOXYdnwVQkAyyyHUiNQ10BpNxiW0JzgpONzH8oHg1+vDzSApn3gbIHaB5UZGFtQmEF2aE7D8VCf
hnYj1KbhvIRMgYwL9QBm8tQmZKC4XcKtEaKwUjJf3Ajl/BVeRBJKc6gloTOHShKC/VoxvyXhnIgH
iRGgWBfasQJ2ARQaA2i82zDFngdlHoC7R4VNoLPQRpBR7S+Tv6T+lLKXeKct9BYRQlnR5N4vm46l
qM6vpK2ytMp67lRAzSM2bLkqCBHIq/FZoX9VQ6UNSQewn00rlzDe7NkzPQaSJJasCg2spZe8w35T
qETX9NRvf4MQeB1MQCbpSOrZZu3KQ5p8ccgUAgu53bfbPN4o7yRRunM7ahsn/SwvCx9QSihlNyrj
KVbA3M0yxAeol+aDjfX60g0jdTFnLl4Tu/wm/pmppJ3oIlkPmI2Je6rZMU+yAyp21i+q0RKdS2Gp
reThKpu/KwJ4XY42MRkJF4I93YiN2RLtS2JIfzBsMH6lU/q4VNK3NDf2D03Bv6tPbfEIeFV6b073
bakfjoLD7Yj+LJacowfyjyqQRTxKaU8yb2dhzuFkbOllxGcFCjB7NqDPyunmd72zf2qSrKXKA9iB
KOUZa3hWkF+EtajTTC3EJbR9bNIBBq8BIWs2Ylby6RwZhUS63KjF75Sv3o7ogs7VdCa12O9DuT/8
bP/4vVM+zJYJEQxqugVab0v001rR7ZS0rruACYTtsubnPDPnD1i5nEBpXqkH6k+kQErvcG3eDvhh
23Ywb6sME3Fb/xXApRTrrhdLIcE4ZB6jTNsmMtvsG34A2zdKrSYkG0pt5oxdmJckmQIAr4JsYx6j
BEAtetK5JrK8p4LAFWu/g9iqwkQbzHNuGhlbr935Mpb6k9077TsjMCzn3lyFIcxxFZZ14Ljqm5Lw
mNTlUK9aclr2WO5OCXxNjKPS5tpypzCnOQHfbIQVYtFVSj4cJo19Z2oSt3z8QWPg3MsqcBJEC/rK
bJmXfdY6cFqN4+Z1VUNuTSgwiHE2TRwwlA0PU7b/QY6J4XeDNV61hWL58WhSls/NMoyBOZL51Jj5
Jyyy23lqCBxvW4ypsBuvXTPH11GfAYDE+eKb5E5T6i8d0K7U6+6Oh7VcDRfZ8rFMV/Zz0zhrEySt
JHv0MAwykFrjRmBxTWu0oBYygHg+ntu2vHUZF0rdXWCI18ZkyoJemGenvXKf2zFg1s0k7SjV0scO
5PYp6WeSOHBXPx7PTWrjPDCeKw1/P5FTM8CCYBGIYY/kyLLXjW2utAqv050o10OG5WC2xR1LWlJd
9tXLc6t9kisSmWWZAMW8GbizTcN9z0T3NdWU7hFuOdF3K0HmpSP546hMoR4344uikQY4NzbTNcaf
WU0tpdxBvvdZsYaLI1t3THBqbr3NlLAMZYb/CUNf0wSCdwwSbWzIfoAfb5UknHIRu6yYdYxk15+r
WGM/ntPmKk1M/IVE1J+IByDtjqS8SVVhazqsTcwh/2wui+WuKkXkia4+2FBuk4Ulvwx2nzzWmqR+
1J3fdcOsXit41EkWa2GhD+llAXl1OR5Rif/xqK06h6vv3H2fibEqoA7d2Nrntt0Xrx4YERzVcb7C
X5iuE+CXawWUnGyY3QmIErmD+5f/VjJL4s/OuJ33gtUVBLhPTNtFVZozUxvPGp3EIQYzpG/FhZQQ
Gdoy9GPCmPuvskPjc9js+y3LMelU9XhvsyA5fuq2anftDqyUWUojTTpFZ/bEGBUcjfp8l/YYuSW4
JGOyvVgyTgrmyx5Hh0lW09wJBDKHhq4226eG7eesNcsFTN9yYcf745E6rculdjiJ2btyw+XVPs1j
uz/Zk/JN0gf9grV6e/r+fDkwHN84t+On4/mNepOdjcSY6Ds+LPa7o1NujxnjMBdF5T6+mQxCcGd7
ciwL5LlC0z3RuvhSJDNRjbu8k2BQQui9y8Sz2fFsSlBPqeDYOia6LVIRgg3fK10YSCvfD8O8+7WU
gDBrjAFjFk04xtVw1WpSDKqIgrHMpY2+6EoUdDtbawAl76GbqyFyZLZBzSKHzrjwetRPe6zzxpnq
KDDh1qXrzscPk/wX8ArjLG+TroSJLpb/i0L0eLl96ba0epXqxOdGbn/uGYvr2mw5VxI9a3aUedI5
V4ai8vnueGoHHHA7DlP2W7fYEJo7fU7dgyK+CLj8QA+wFkleC0E1ztT+ONjiR9sh4aYr9CWY1r27
jl3zxySIq5yZtTcQSumZYjpn6W3iaKruodehftPXUYM563SsJWRtJxLUahP79d1otgpeHKDqdqol
5xGDwR19qPZRJjI6K/v5npX0nxbwwA+dRrw4kMvhVpAJdoFw8EyTYgDsZTEMW4PsygcJIK/GxrhK
zTpw+B+Gu0rumk6aW+TUeUZhThHnuaxtd1izEhpXClVKLWHksZv2a0HQ2GUn/Q8YyYb/MKeTIR4d
ByzWrGo3badSZn2ypawOCRI1IlvqjUivVe1SN/OrrYz7VTIsBm3ZxJ2YM9qv1hFAae8NGeKm+rGt
qk+difk8HdWC8mnMFqzVsZOu6VVrhv4ij3Nz0gHcuDDkCCEdY2peo01yCukQrF0aGRRUJtdMoGgd
1qyu86axJEV9YqSrNRKGOoDNjQDx8XvDMKJaYbnNul20irC2mBie+7mdm3tJL5J7i4azciLkfNql
1kupOvmxM2A1Xeb2nFv0Q5mescIUmOTdrCsOoav9j8NEztcddg0A98Z+Wu2kF3eKdAybqvqmi+9C
ThD93di0dUgi8PCQGBW50qws6KCk+DuS/Ku16n8yx6F/mXVzIqVhSz922Tlu+TQ229poqpX794NU
xb10Mir7ZPEdOCdJmxMr24r05wIe3t70V0iV8W6U9/jCJ8PVtZqT4mTc5cX6u5OlKRGVQ/qYUEB3
Msm4tMYSf8CQcVMGsLqKNBs+pKX1fhUg+m3bV9eeyFy2d/kcWx2cdXtdTlKh1z6Yqc7drGajhhtr
UZFXZ6WaNoqb85+OxGZMb3PwucJhgXnkg6Il9B1zPb40CcNIQHe8NWe+p5gIQlP0JHuG+U4zSUw7
1OkQP2O7+SoXufXVSGqgwQnRxbNDrp9INdHt2b6pkD/dbiVubU3l39rRaf4Yep30div9XMbz5MUm
k5KloZ1UHB58wARfVJXEUND/Di0ZdNe8NWQK9bnpGYn2bTf19llfde2saKRwNYSKBEy02tcpkyxO
avXDqmCHbTILhy2TPSHrzeSuGPItfGe3/LZbSwCpbIFhUNkvv/FekEJl2uNEKlOKVes+7dWQt1R2
ZdiTdtbQGJmuGuS+E/8uyakO4wNAeWriXAEZKFvU5flvhKJOp252nptB/U1mHvyddfDhHvi5duuw
EIaTZ2oaNZlf7XI74JTYwn52YpVMgV8q702j5mSLMWazd3td9Ty9LrC4QpOzfr6qKjGQmGgcYx0e
gOB5G+WCkzazl98ZwPVSarluUZKcl5EeBMgxrdxW+ZCsAZEpMix6Fv1V1RB/lK0635T8DxhosBW0
5Q6YZObJo/6H7cRgWmdRx+9y2hiqitF7gftRmre0UBjIcZjd7qyUQn27nXB+7+HOBARFhqwJ4Nrk
gW0y47UNasCgweYpbaBmNMCstP6cOiW9Y4MzEOg23CzPHLpXJV6/le0mh1gFtIsewzRfthqK7QLk
gEG15/8+M9S3C3h+Q5MLrmZiqmMN/3MJrFH20eauUbEvgwIXW+VvUG0zJgMTt6ZFYGg9Ln6t+zTN
dcuFYR/u+c45QarVdInKMvlcrY5y53u9meOPhlt7Ts3UCmRgkI+Vs70qOkOyRqKQVc98WXo/lV16
35ad9Y45xXzTu7UpBDF8zTS7SYlU/6UFqNQlfPfCqk/tqugvpG/u2l+ZY1TPuUZslVVnRdRm0uPU
fGPZWdyOg6qwjSZOXAnNxZ4fu/GvYq2ZQhqMaF0V8pOYCY0p1febUZ6dRXUtkZcE5ofRN+YVrCaT
3VIbiUraQTaDdD0miBJV+UKMmvxCnZntBKPGX7fpMbW5jCglmUg7dPnnvCLRhcofzohy/ItJkMUf
5lbx2i1V76uB+B1N/s6W0DqbBfXC3b2ysuwF0mnQNNvzUBW3UZqbS6pm60eCvz2mXqzXaim+SIb0
mA3J/HLM5M3xX2RdDu/UWhTF+HXrZ8sMHViWDtQSn/ObXoud6IlEFOJJ6T2415Ym5BzKYHHTF+6F
qt7fdH+WfFn3V8nfqmCXfI0g0pFMRCGLjUMRVpD6cTR4ux0URQgzqSpCZnmRikWzD6k2EtidDoz0
hJoV2jve69DMz5YVJqz2rDDOz5IVotQOs+Kc2yE39NUtbVYVYW2HLXHOMlXacJJD1od8w5A1QFgN
nSFkVkgaQssJpjJ0nEA6pKpBGgfzLMTc03RoTgPk7L5q+ril0TD6QKy2xB9p5AJ+8+ZuIy90lR1I
qONrmhTVbR9at5mD7lDdBAhedsd/y/SH42hCS939tpjWuzQziJa19eGPLbSIjHvnK2+8uRvgzIRY
YXJLoPKt6L9QsRot2aRkc4BOdpEuRxqYQ1nI6iLMMU4XxbKwxYAMS5QIZ0xxqJ3vhsGvgJX15J5H
bR91mGDKC6a2NBr7aO6jDT9MGq29MMZIMNHTKNVv03TLMXsy8zvdNh6XQiUgSRYjREBtV5hjW/tD
cgu054oVEOWzsAKirbp8dwOyTDHpbxyGwIX+XHnGCKiQki4MgUMlNFUhhkApFm7AcYHgFbQWobdB
bXHhDeUsLLvQXkNzDXdDaEnPa0tL8qyuZ/mQ010s42xx7C5Gd2ltpmNxgl4K3HiH8umKaFyU+Atu
0nidk9uY3MxWqE9uEAHb/VYfsu0bvCFTLDOE1ipS7duML6eKxirqq6jDlFNFzRLVVVQsXkYSzBJl
S1RWpEtEKV4+giXnyJ4jqYwcVsfAgvkyZPptYDlya8rlxdZuSsrExq2fbokujiMp9DwuhRSLX/um
Wddluxq809uV6SxMo/PfTkhskAg/JGZIbJCEF+OHTOIzTsjvZsiF7RfZaX+bIfe/nZD/NEP+zwk5
LIFW/jBD4oSs4FEdTsiCymr3PyfkdzMkTkiFKLz2hxnS/DczZL9fmFnGCYkkEkk04YfECYk7Kj/8
kFijuuQnM+SOa8q+GYeyHcRbpNg3NPG2b4H8deBd5y2HsFQdw+NqyjTnf3/HDkrRT4sZvmIWlUWH
OiOG11/Bc2DOqxEmXHvqqrQgSshSn+vKSe/StbWuRLjk97ivO28o0pZrz0rCosrQ8iRC3oFf6Q9Y
wTUCIluCjDRqeeSnrbCe1vKhdjASQDpJfCqkBmdcU/qDYToPW0oe1tgkPeMuXJETh3xrpp71qyWt
GCrIuIwcKu5tEWOE25PZlyWgQPLcNK5ZSenH3XIgEjIL+s66jo7amxsFqQKCX0YoOAM8tvjzfxRb
MSj2XT4OBJ3M7ndt9GVMt068nS3K54T9Q+/Fqyf13sAo/YanWcgqfOcQReQFlvnGPsCPdZ9WoSX5
lK1QDBOAaMCaWk2Q1UE9BbDF0KYEPR0AJVAP5U6wTkHJKKES1E5gc7M51DuBMQUJm2knAGVVqEGl
Bux1hX/es2vmXQIAByhpgjQNWNPlacD4dZkGnenvXPshIux+Ngrh5VcOdYnPDiCRvZKRY/oBstcw
23sopj9sQ0MUqognHITYMyAytw2JKhg7J3EEtI2IdUWN48Gmhj015/6IKFqSPtv6be6/gAwgfU5j
k6T6iuNvBdCuYCmCqQjWPpgPjT0VkqDvg2UTmrZgOI7MbihGkPfBbgTVFqxGUGziQfa3ko3hDoLb
Aq0TUrpgy4O9C8B5IEDFs+2j0SZszd8Uf6EbP/lN42uTr6VC8LM6y0O54qWo9eLJkxqh/BMJsaOD
EU6oJ4t4dAnUhtgwdK4yu7Td0W4KQRxHce/lgP+I/d08ItPQHHvrobGHIOmD3lh739F90kAk3U8N
IWZpkoTubZDWQZYEOSfLoW4K6joAnDAd6uuA+cOFtbkSbFPgKMFaB5IS7JwGaqBPAbmh9qFNpWl6
Z9UBcg5JZHTzv+AMOVSb2O/81iQJz8d2fp8n/sIKofLz0aeu1EK7NL3M9ArOkkkoO8QgkGW7HCXa
8VjA2A5vRA8LrbOry0Il8eKm20OcPES+V9Z7meZJi0fSROl4U+6jIad5LdQtvqSSeek7qq86vqX6
suOvnCSOP3OecEr0wcS5wdlCxhqXhwBIPulDXCmbPtCNoN9+qN0CBGppMYKS04cTZxNKD0lsq7rA
WQOVTPEukOkG5sHWBTPnSM6IeTDZBHD4XGltButs35wYNPPrBhIjqSdCcurDx0TS5GG3SFrPYd/N
aZILEbOC/RtJgxClgneu2G8shBjaGYTTLS5SGluIX5wV+VatUr8xxQcS9mIBGbm1aULOurwSlmC6
5tgVt+PpjPb490dYSdfhjnmXD7vaTCd7YEVvLMnHbujiaFbJjyxJlf2siyH00cxoJRiSfkolC3OJ
XffnlY960ywIo+X2Ie/1674m6f2RamWkU0J1w61hMV2GJKW4PIz2nWFKX+xCnR4nJ6+ftVLQ3Pf3
WutvATK2Ygl4No09OjusEn++YDt9nJS5ZJHjraYZAHmFW6wWL4FpmK+Z+Ol4SoV1CWUKFfolTa/z
fGn0i10JEV+bqedZRAOfrfFslkKWE9ZTmKghjZgCRp8hZJE8nJ4tOvjtuTXPvsZKLCNtXsjeL+Z+
2e0L5eelvKKpvM7TVdaEnOTWdTcruTWd0OTcqu42OEJlHWVrlNfRAEm59ZM1ipdIMoWK8j47lFDW
mu/j4t4u+pRwc0uCPbaqIGEp7riw7qT2GifXJBUq9cs0X5b5YlUXp2LLdZ6YSYZPmrlaebbHM/tD
0yEuQ6iBfdIJUcexDSGTl5eepVWoMc9KdqnMc0WH4tBaXgndnnmB9mWZrgqLm4nSm1DL7HBHafem
7ze5u+TAem5VDcjnhtI1QlkdSSKn9p1dwr8YLGw4ZpCTuGPTsXqDxVa2eonbkvR5aly4EGepYJFS
6Q9pvEju3LTa8zpIDcOt0BVYAn008U3vdrY/xiA5PzREiGgJweal2g4BlcMRBCVczgXSvrcyWfow
JeqlNqzhhfrl+DJIXLq0Ybw395orVoahmFHSsLH25pPdlX4+6X+OffaxMZ3kBTZjT/aIqBXFI2WT
7M+mmuevNX7FzYTcsTIiJeAM1HaTTvlalMPZ0LmojYvaPbZA+E773EvM8XTVXSattVsYev/C19Rk
3b18bKzxlQAJ2msqNWJKn8w5pp0JnE0b73ejbk9ZvRu/23Fzn2ofQWc4ItFzunRl8qTaixVYKnvC
qdaMx62SFrdXsk9F3VsRM5RYr3smfFsJv4XVXLf/Y+68mutGsi39VzrqHX3hzcStfgBwPL2nXhAk
RcG7TPhfPx9Y1dMSq0aa+zYRCgZJ0RyeA2Tu3Hutb0FvwNwwqg8i0Y+gv23yAUugTHONsa9J7C+6
glsono3LWR20U5+o09XHm6wlqLCh07VxzYhAixz0YC+qUzLP6q1stUeen/E4DyUDz9RCSy+1M9QT
t5M9q1AjJNhY2zV9jaULOZ1YpbR9eTRGQBZxn4pb8W2Ygf+6YICuPt4ocxwdjSAb2yXoI3M50SAz
Hxv7RAVsPtVd1Bxna3IRdsbpF0Y6j2pTFhddMl2C5GxYUkd1o9MSIQUeioQ6iGuXluN1HNFBi/IW
IEkS9UnALqmT+aSPdXVRRnaNgwMrY2PW9hP9q3dNMaq3qZ6PhPbEYJqtc8/FVfHzzeBvTsi0XlaG
qwo+Tsc++OMK2DmDYpeWJDYhnvXrtEMnEy0Yy10Ank+Vqr0tC1yvRsksjEaKeptRPBZgkDeEWyj4
I7xd6iYxwLJr/mklqkxC0AcaKaf/vOnWDzFJM7XH+b4zovS2qDXni5ZjCq4VUqy7sfeuGYe8j417
Hlv3XvEQzQ9O8ZDFj8nHv7Z7NGyA1es/ORKdvSvrp7x+UrPnOXs2tKdheu4+/onpmd2sYJEcZX3h
DLW4lZZ39fPnDcj5X2p9ynwkn3ieASJC3f7xiRtb4nKtGdvloCqXwk6G7awu9m6wtPHZhd1KJjZ8
5XzQYIxOBYAGhx6oNhz77Eo0LjweQYS4ZtYbSMpQyToNXtAMxD1Jk1fDlfFVk8V6ECMyu5S9Q4pj
BeNZqDAULcs5s3VjerZGw4a6o/tNy/OROGjFCY/sbmJH+eKBjqHi4OSa6WVHuKr1HuGSDRYbtqlC
eFKuyQvT7timjIa6shbG3opK7UaU0e3SZcZjr8/7UqnUN819dVUHTLG7zGRc86ar2/msLGyHbHW9
PGQaeV1znt6jJ07uvfi6S8uCExY53nqeBfYkqkuvRwxdEbAaDHYPpsKyx3M1ncozpuyBqZfvRHtO
d7JM252VszUyL6r3pqvEVxr3oQ9lEV2YiUUbvOzJ6JvlrTbrL0MHcZK2fkeVl9Bp66XcidVbHCZD
E/QKetUgKyri3eDB9838xU7HGvMCjbQJVTdC2o8a5OONremZn49oJH91qXy+UsA4YB7Da8NcgvTJ
tb343amQH943oyf6wLSndj9HyoM5jN+SBQgmofb9OYqImoi9Xe7ZY9D0CDN+/gD+Sj9gJEKtx0Pg
YmWv+3QsjcmZlBqYh8BII7wJsXXsnBbjYCcjQBxYDiqLZn7WUJa2rFyuM4ZpzxkZIlIbjnocDoRp
ozFxN27/XHb4HAvUJiZl9hi/wcUs4WLOzU2/lPufP/K/tO940CxJDuUZiivns8otQZE5aDj/A4pU
pGo2EKG0jPzeVS2O2MZX1ArzudJjrP74vf/1Nv2v+L2++qN9If/133z8VjezSOOk+/Thv3bv9cVL
+S7/e/2u//NV//rxQ77pzx8avnQvP3ywqbq0m6/7d8CO77Ivuo9fx69fv/L/9T//8f7xU+7m5v33
394gV3frT4vhvP7253+tiWHI/1dX+H99/xv+/O/1T/j9t9vuH+cvonv/u+96f5Hd778ptvFPEFOQ
nxxq25XhNr7/+/MMLhxkDesrwZiA16iqRZf8/pvm/hNogrZOU6ie0MSxd8i6//d/qRZUJYhvf2im
fvv3g/vh2f/Pq/EPgsmvamBb8vff+JYfbiGovzYjb9OybLDU+O0/30IRxlrXnOkkGM5rCh2Fut2f
SIx8slxw1hihtWc16bepO28kJBPTIZo9s30vKfzejtDgs0YOBCXelnPpR8V7GUOXcsmJztDOM4lO
v9U6udDV/eIQQ8klljg2qC9zI8yEkKgYq0wWCokWCbG70yO1nP12jgCrWrh5ar9V6fjx01+Es2wH
9X2eDh5yJDRKvldc5/FlP4YVQzqIE/6c574O0GEQvuyqVbTgJ02GcofZR4OCXMH31CHTrwXoWN+l
cFPwwgPVDvnBacpXdzSXZt9RGGBi/y4dYl7F46g+Fsm7jgTBQ+rsAlno9Agji0esSXw/QB+NbmB+
4wtQq0D09qWYrNd00B7ortKe86Laf9MWOUCc72gEEaZKtVeEQ0QAc6RNJ28iVmnUK5C+6jOBJjKo
hyXzWfT8KNavEXWe0BmiPXtvy3u7v7LIkM5j1N9zH3LOCtI2RyChYeG3AkN7AJK8RBub2Mzafu3m
MjAtEYyj7pv2nYfgxMIMNVcMKx+lfTMSWLF+0lHfbYenjC9dGE6jr/TRogfVwjaYKP6cCT/N3psB
Fni585DQCFpWbfeOvD5E07Qxsg3ppPvMoCc/cZg5CsAqqeTiKEjHGl8Fh+JZotfL4a3Yj1Xx2LhX
ipkeAc+GEdKPCT8te1Vl2SCcqJm8/Dh33EiJL+vkoMOB7gctGHKEJNZRYrbTB94l8UQZhZ9Ews/1
adNCiGiLa1iuIXHOPmMHyRFqURE4ADT26vt5eU15JtoG4dhVT7c0na4MKBPCmX0T5bKQj5wZzYpQ
RwWaTyWDKUPD4SpBVac7Htx2TtYMC3HUx+XUT++LB+REmMHmQBavj/EqBtMSGzdV/Zi176hrzlxQ
fuMoH9PqvYvf/+er6Xn6JmpZf+t+XD9/XIL/td/cbH76Bee327vPX/DD+vz/x4LswQv4v6/Gu3dR
vlTz9yv4+g1/LMSa9U8MXS4LLlp/aJ9Msf9Yia1/sgjaOis9dnSSbta04z8XYovvQUXA12vAgqCk
/WchNp1/rqmBBG8x+AZLzMr+P1mIP83Q2SFwnKKq+MDuwoHnMXxfyixOVDYGevKgxyrjRQXNrAH4
p0+2O2a9hSIE2IoMi35uzhevX1VmnLyWvKquYk09GJgO2gy54xZZAdO4KN1DIknONEVrfdXDi/nx
IWhuurpi/PqR6rAg5Ai70e42ymIcvnvi/9xpvt9ZPob+300v1j9oHehSMLC52JRpP/5Bzihz2AH0
fqrGefnQzHqrcNZqvND1+ieXLDF/mZ38NOv04jzqkTOyu0aw9rkKoDcbNm6R7tNuFRMyhlaZV2ON
kWddUpEcVWAYaDQrDbtlcAK9TtwzOgXumW2q7ln7VjIRSex6q9mMvsq0boNIL+nEV8svTivO+mf8
+GdywjMQrusmymX3L6gjdm1zEHUdeA2mr7ZpGUBMdfkVVUm2wxo0kPBJTF4sFRTKhkkrfGZmygDm
vo8ccdkNzNWqcjrvJvhijTdffBgO0UOdoby/dBuGkn2pTFeZU4rQbkCWMv+pykNBBtHJikgXbZEe
926khGqqJq+NtavMAxav+HKgVbjP64hO4SzWUBuVBTzW4LZ/QCWGaj+i0LDsqrqQF5ljG8EwevXa
PMj2vWNMm2EVtcqiOjWjyPdqUqHf6k37NEVopKwijp/kYDPIkBkt+/XDqSKnp4kK6yJJK/fkjqXp
FxSZOr0KrPn2Y5+C+cWpFxkHbscLZU7hpXWFgujBhO+RD3++SbVfGfP1TxUv16NB8g3FLmGfNilx
nxqSnSkb2dhZTWOnA5i06jeKpuDXp0OxBzml9uiN/TLTz4UN/lbLMroTCmLaPM2MfTJPL+WMdpnr
toZm2Mdbd5jVGzVqiWQAlaBkCqGX6zWQKtQZcVGnB44gNGddBKZuKrWTkxvL1incIvz5rfYZErb+
aVzXkHUQ4Zh4+z7das3YjMtAYFlQqGtahBE37ZoLfTGmTrT7gA87k3B2Ez6FyHejGS9xWU6+lhj2
UZEdqrgmWgLTpCvNmKhGNs3NwuT/qZyT6EIdmRGjpC7OPPoJP3/on5PD14fuUPpiQuSlIdZvfdW+
O8ENKhjWdlayoOGsoxCidxhMMJljXRt+Nbon+Fuej0o89d25Ybw8rUmnRB7+/GGsVfjnuxjSlkUZ
bgJvsD6TlCW4565X8bWNovV2XTG4CFSL7qSN5n2GQeEsom15lqzvzfB1d7JqHpO0cXjJnVvPuk7A
dB5r1wQsub43WUn0x3ux7fTMoWzXH5RenGkibcPB5vXp5chkm1PJr/6UT92Tj2fUZPSgqUxsaZt9
OhPLynZoIGkExSsNI4NVjd4ZN7JItePHB5xK+cz66aWuiRWr5bz/gMv85w0BrtZpJhCG8j3Fe7Um
ABUiZj4kTpVJ1jfA2V+so393IXDHs+8xNuBxf3TTvrsQmr4z3DkHGedwFkG4Tc6UpeXhQCIV2GmN
oRXiulJouFMjeMO2+U1V8l/sWdq6BnxazNcj8bqQcw1wlvnxapwWtbcLgwpuajByL238Zrk5IIAK
pTjrvHrmxXoLdg+MbNSmVzR0f+U+/8ym42UzVZWuITUKq5T5lxtiTkscBIhU86KwTonWrdOqoj5P
swLejBqd3Fq+2hmuvdlT4lNKTT0Y47XZVgQxpM3tVNHPty3QQW08nNSxzme/9PpfCYD+5qki7pLG
AbxuSh+Sk398qipD6q7eTKhBaX+EdFSdc6Hpy1GX6zXSt2etM3ih2fXmWVLeilpLfgH0/Dxh4pni
OuFX4xEHjse87cdH4ChaDjVTrwk1238IdqekIXBVfciLvH0mKEYPZEuDq+7l/WwnOrFUin6wrN5X
3FI7c2ReYStEAB6tHPTOldzzxMpt1GiqN8CqOcdaluRUZd+oUjgb0/HAzlp05fEM2XgOnhwabqjP
m2nzsaGXQJlChNyPek4Ogmov5oUu8DSkE2Dlj2V4sjv5C/vUxyDtx2sWci9lFs1mFeW69qlwzF01
pm8+16DGgUM7pFep3qheJNJRLwwHjf2cDABxCoZPEnaFrd595LqhGjwthSiOyBFrTl6IOdgE4nO1
M455OjmHrivUIMXq/gtCDhXzp3vMgabHLqxS7ILD+/R4l1k1k4nt8Y+CqWuJJbDphCGmJMjBzbyn
sbMDb9XDYzX49vN1/sdmBx0VuiqsMNSArPOmsVbz3+82dhmZRCT2dTDShdsZ2aik/mIoMTy8vrzj
IXMzqZixf/5bP5Nl1l/LIABxLEA7jYL405+MfWyiPwMjdUwVfAUvVZ+525jQtHDyUrzStlDPRFW2
IC+8TdGDMolNO0NypfqugPZolBJBlZWSdSSN/XoeuZVEEAnxi934bwoJOtk8Pk4T7MZ0hX58frpK
xt0ET5DINF19HeEGxonwW7237zMjKbcY7W5ovsvrDNt0MBqqDAR2/35oV9CCqK1AL+H6FOny2tht
fk4SbHnZ51LxZRR1t+oyLYAMi188v3/zqjok1hAbAHP0r0sR3riY+DGblMBSLbZxOmS+nRbExEAv
FHqZ7JcCMM7PX9O/Vgw2Ob/sFd66XOu8++NT1TvZkqHNt/y81Visted+5YbThIDfHYNodpwAiojm
22RKukWMhz9lpO2qDaRHmg2VW1x1aobTLX71ctmxveD3K6MnI487v2uVXY+zFDIAjY2IwAPFsn5x
H9Lg+8vZBY0zxF6KRgvbKIOGH/+GjJen8wT8ysykbpzxpoopb3Zuqmz7JWO/d2HoRGiWCgNnP8Pb
cDaV7AZs9BRLxtutHnbmRjXKamNaUHRsReY+oPkYUE/ihrTxzpLEsoNEK9E3VcUVNly8H7ZL79sF
n6vF4npZOMZag7c1as07p64+II9GjmYq71YD3gYRvWKjeFjq/JR7eJpgyd1Ik1gHOvO+cC3SKw51
Rk6WxoRSRglBLrPebfQi6pjQPgil3LTQDk69RTPbVhHKsnH4BoyyMkrlSeufBjviEdemvkkHEvnG
ZjGC1sj80SQVAy+tL73xvhKm7htN8i4bwhPlqPkVNXeoxk676ZT+mz1SlThZdUlIiCm9eeN5ymls
lLOqBc4i5e01R7lmU5NGuuGu74JRosFxYy1Up6U8GHo1wxYUY1h4LzFx5+hn1LUvCehMjXJiuEcj
rCsQgnK0n/QU0pDsuPpQ45VaRkAUv1bk8XQyF+0KrF5zWwWEyRpGdu2QlEZLykDzostHQx1iQmZs
uckFcJep3PY1U5LMIVNGo9+qRa3lK6aS7qTWHIe6nIKsv5b2CK1EMxvyhiMIG5Wm+6OuIrLJBsVn
NIss3UM4uyJaFW96pIv7OpGDCwixJ0WjygDM9ayyzouYjQ1TOzBQOTqtGWAllNfULybwX/D8vLzF
lKFcTEXOiA5UKqlQkU+uBdaMSnnLx+ks6urpMtYKMkII1xLt/CorPQ0VjRRw3Pu+02e0ppOg5HTn
k/GZEoWiNEFXvXQRhRskG2beJQICHTabnJh4ExnokyPShtSENFsoa3wppHtsejAvSM7zluzoBXlK
mjJ0c8RTnhB0SDv5a48x43KCTUHKCLInrv8+zFyG+71+FDGpJFHu+olnvHuFe0NwKrO7vDr1J7fD
aD3m83UtBu089vgBXTVdYwqjsT20r0lj+dYUjceFvqw1VyHRIEVQ5EmOEIVLvCzMxzbG2SL6iOYm
qT461x6wISvIy3CaChrZlSXX6Bfhl4a1Hlbl3krTIDbBAOO8sMKyat7ijOfe40729aIYggpLDQoF
FJMoN5Rjilep62OxMXt+TFr0HgAQZcSnW72Vc7uHF9L5jYbc0UK50Ojc5TqbIXr2fPFXDPqOXBmc
iQiQglbkJvSyctyn/fUo0pOUrCferJWbfmPJRN/jXtq1xCIhts5ve0KLNklCZnhBsDhtKiVvbOyN
0PzyqQtn3R326WTXoYpnigQHA1bW6OE26rHpSbP2F238WjrkuPR+nCX1RuPwTwqGsxnyFTSnJw9F
H63+1xozhWWhOHK8GdyuNdEDaEw/G+WKcIDBZmuxP3vqrVExG3MzhUA3Ta8JWi20nVKOd4n5FnU4
K4T9lV6hFniueteyIgXYhhI/J/ZpDzXIV1ItCoaCVyZibp6zwOyIuVMP7vKsapO9NbLq1eZP0xuI
Y5AcprAk8yMTEcQyE0krxeYdCtzklGcdIcEMtaXQ8g1MTOBU0VmmtFuS4irysQykrio+Ld3EbpSa
LaYPNUpCuOZfPToQWB3jUFZYs+zqStBnBwZwh4AjBUxRItEiosupucwU3wUuHwpFqX2vCZPULMKM
I+8m88Y2TNG5BZ2JmiDvMBg2xpMweEfhwi2J9FA9N92TEPPWrStFze25xIADJyZKykS6F1WItUnn
5mVumD6kDbp+s7O/WLIvt8m4fEmSb0mWt8RCp3PQSrvkiSS4bZbKVSlG12csVIHBBMLhTMjZILa6
dWNe2U3/MZZmQO+pRGMismr0JTtyuEeRSJQT+0J6IzX1LKpcb2ML66nL0BHx+rIO4i6cEtqSjpVD
4agI+xqfi07a101BvrWRpN5WqWFxTuSS9q4LTm9QHxcIO0zJCk4PWN0iwqz9orhRbFwfGfkn/qLk
t2pHuAk0sC9k4qBApp3ZJpfJHdXoe+m48hqz0BlDhb20Um3rDK2+0XtiZWqxcDkVzEDikjy7uhIC
ayJn0RQgvV/Ujh7aC/O2eGJw53b6EkqzeBysawMNZWmpZWgWJs4KRx5E3XNvkIJkeskUprlL5Wbl
tx8cLadloJRFub4pe8DVBnENylD2cIi/WGCz3IQIUcs+KzGj+omui6OsgSrF2aVqVZemnet0BYuv
ptcY1/T3aCoqSLPnlBxbLo2213129Nq3etV6TmLDbw09PXhaf9ZnmdgaVnzBVgmkE/9cZ8YB4sen
RBMZ0z8Dc72ZXFpmBX10tM48x33huGKFfZ8LrJYjuQCSdHBLvWCZKm9IbKJY5XGJpgJsKAg2Uh4T
N7rjsH1o6InzZQ4yZyPscs/c55O2zyEzBcIcgy5HkWYYk+03KTVvPZh7ZCHpgY7huVZY5ZbxGBov
xT7Le8BWmqCHukBqxqf8VgnYLh712mQkHXxyx/CTGmzE3CoBAv4U73PxotUQjjUP3TGoq8SKffJ3
XipGr4euVkAotICWgLGLpgNZ0WxyCU4x0nrMT6XmotkDaog7c6s5OBVj4nFQX8xIiltl2EAhfZt7
8gvGyVvZlfiZdFrF3Mj6PVCaYW9yK52lRe35znqNqrO+J5DnRVe+FR1+1VJKNiaGwJAnCzecRAHC
UndvKFDPFwKKMUXD6ZyWxPfWR1n0Vnmt9MnGMEh+1o1ndjySw4aMMqIdwtEB1m7aHGIoBcMOhpzf
V3wvnb5NY4zHGHHaltOHc7obs7J6FUN9W3GaATXfuww4HLrMbctgGIVZ8VQZ2m2eq0x8gWfEW8qR
eDH2YrAPlp69p6a+twrlJZb3k2rF28TYzw1IR2AJWlh6yLuL2A0sVm1ft67SNAphtAFjzEsLx6Xt
bRLM2IGan2xyorAD1yx3E4ItBxOyqjITzPx5trt9O3EFY6FMrnSS4KpshYpp1bCpLBxC0mU4SU3i
JXkd9BriHl2YgOS0+K0DEhsaGXTXuL0kjInBsxudUad9ycbSQHXYnBvx+DyIXqO3hLBPtD26SGpT
YcXBNPCaSpT6ampTd3ZhCQewN+f92MD/0KbuG8rdVy9LHEpU5YRoCaPnS1TmCLHzMd9MJpxQCbAa
XspVtaIHlCYBpekQn0QYvDUmtwInm9sUBGUDcyqtBgJD6xmPnBLv9BmcTD+tNGEbBKpq72COZk7x
jAeF6qoCSq2M2bkxYXhQnf7ckdGztd4Sha5dsJhWuzyFGoj3Xedc1F0NfRmvGoIb7CfuTe7W92aq
t4eKugMN3dWYLSjWLRfOllud1GahTvJbQaE9NumeRRaAZm7MN5pOq4JR+xjO9VXpSu+Q6QZnJ9OK
jvBVFa8GMqutzgiju0WXSSIorry4gOraw7RlUq085/mkXkKws/tSpcpcijNb2Ai3WExKupDEVpTf
es7rU4GznQNk3V5kuGnCBCa/zxGalGZZ7equ2Qp0jZ7uAwKPIVp2mBe67aSKMnSU5W40zddJUy6N
rPFtTUCr6A8RVsyA+TX1Hcu8Jrtv+NBtNXuXrNaqvCAjgGMN9aDem7tCYKTX1bNcg7G1GFcm+V1N
e2dlqBZtcySej6E00gA7m09jqX2hJ7ZWaC+eZvZ+/mAMzvWMoFAbqoOu087pu4YK3lBu5jQ5J40R
MYMAgWo3S4CJ96JB5oQZYYC3k+eHqLKvqXTS65a6qifOlszT7pFDST7U+VbhKOUXcU/BMUbHwVgz
z0sNUEjGeQ1SIgV9vSMg4YvIWoPrCAxdbuDzpIoZrWMBlGhjkD4cGjJT7mQ1niJpcVVFLunrEcyA
9ZHW9RIfPO7pQU/Csc/VgBQRHm9UP+Kd3dqzfpPoGoDvnVqlV4Wpo3ZlulZ36tekNq5rqcVh7ror
dhPiWKVpYU/Hjj36mWGrGeR9jYXNSu7HIdRt8Edm3ACNap06UExUc9arqk6IC9TI8LUMoEutEPTq
VSBBYI24rdeuYqTr0koh5afDZjFd6cvqscije+6Mwq9s9Tl13FcT8EGu608mz2xJJZaUigzyKLu3
4+hiVLB8qumVpPSn/13vEwxlOwIU4viRs+Us2i/9Mj+nTXPddTaqGyFCUk5b+P54XTgYpYe8LMmb
XB7ApDyWuX7eNo4OS0OkLKRWvDENQr1afJYQE/wF/6OmcgBuiFsvVc7ElSYlu+VlmqLMaQolobmZ
Yudpc80XVVP4pd6vwE31CAYe14qm0a1QHiSTGGubLiI+9INKirYJk330AjsuE1/Vk29VGs2hUi8P
s+6hJimxseveTWOUGKtiyGNJcwYmxz2y525NXeqk1eWc0JUYVxdFn10vgTp4Hn3C4qWVyjN5rdmm
7Mz3TDE2pcG1wzoX1eZj7hGwq/C8sl9fzE5L4Qt0hyYjR4+Io4CSe6C4aqLvCPTA4Z+C2L7V0Vfv
OYLfGnl26PHwBySkAsaCmhQ4cTqRKd006F8odEqpHpI0vZll95ICFFt1HiMwkAgAZVNPX/RMow2U
QfxPau9YCeUsB1YBTeOLomBcTHQbcrERKRz4OtJiiWGqTfumLXWOcZT6zR6Fj7vh1MmTB9XPiU8w
MVZURUIodOcEiwPMoKjSGzenoRTrzu3MTHlvp0wfZngrfivTPLBYZFapqB/lU/JomiLBNVnE27UV
s7GjChJOsRAlixi/nXMlZNWEAU3fhp/vG33qYssqyaJuc268aLjOEcHv9Tx3grGC5ZDoC3uRSwYS
qZokGFcRS1G09syV4coc9omVENdbpssJy6djSoLjIkYlMH9JNuEIDHdF0YeDBEen0F5mXgzoRu/e
I0G1hPgcHZfJZZo8iklQxUmbqAWXNx5xV6FVOO+Eu22Um4Wu7q6J0JO2dDV6wqx9z0hH33YHbGDN
mo6wpmQW/XVeD0dSTvtd29WHEalUbpEhZdpacVKJRAryhssIQo/tK5lBSNFSfys0MR0T2w5jl+PC
LHHMTIn5bGZMgReN57mIHlpa8MBO2GnGvM78ZJUec6HYJNSH1HD7TrXNNRG437pV5xyjWW6dcvQO
Rj+e5718m0bk7yQ3c4rQRp533YbRLq+Ie/djaLLbiBcHP4H+mOajuiNO3Aj7UZk39ldXtIXfjmay
lbmhcNqAyyoA9M4KuFNGisRUCS9UzRR4txXfwIRy74glDSPkVIgHXmeEgH6V1hAasrTcSAllZ3DY
3KaJ44zQUz9XDu3aQ6rIAEjKkn4GpAwAShpjUbJKs+GsSLMtlPQbWYGPZmUHeGTSl1iPnZ746sU0
+3on+mIY2NFJYea8a3+tJJqFEXSi32fxNSz5h2KCRqCa62I2sVGVDoQiOfVfFFBiGrEtsz3vlklh
GYgekqU77+ti5w7OiVnWKzVNHKRN/tDAM+3Kglen5yU0kkdXYzKZWO3Z+IWBMsdfC4N8gkewEWRA
JrYmKbIbPZhYpByvrkLpuFj8m1d6BlDtSfJiPj6F6EzYRKG4UXwo+Ua0bhQYFk9IBKwqtZgQFISb
9TWLIvkdmR/VtMnRPHDQa3q0XwtymiK/Jzp4Y4BoJHahgjy1nh0ELVI9bTB4KkC5x+U42ZYMgLzR
412kvm05c4BH21XEcwSYfInONhsK3whOlybC0qD7VwDz2quzIfyGinSIVAYYMdd+bgmSiPH9qwYM
8kq7LTwtxj8FFD4eeqAsKgXfNCwPo5N862zzkf7IrrP0L55O0AnMvs43Bm6fQVMChqOEfKfl1yIe
QI/QuHPGeQzGlpBQOdIO1RMEteY7ayphvTMvGmod/VLlxFrMqucbFuaYsn3ox/q6qpjXcnlgb878
cunBpVTWDeRGGqtSHqoImEFi3qRV9K7MY02SUuX4FmZ8ofRukIB+qmYY00VMlaPStygM9O+inNCV
CCfeQNUMudnpB5g9c1IHiM/U34waUARPa+8MgFBHjnrxaYDhKhpr7aZ3EJzN/jSkVRbSws4DrTBo
QaTKpY0TSkcFORQluV4RkWo9wJKsU5aNRXrgdpwdokUMLkzAYAfAQpM/SgLGBW0exbuZqiVs5/pG
cbGiTemzqBLSJCv48B1+xqmMWCDGhJVkJmJXefTyR7u962fUTsViXjvaSJNFRRpu1QeCuB4R+AAD
IabmULfQZ6c12aLgM7F44kyJ+H9IQAm34r4Vhp+OqDQJKT5fIuXVkHEFkhSOLwGHgToi3swkKtQ0
dgSZddBhHSjEEuysxTi7Nbr7ltMY6CV5dOqhZFkYtk6Vs+DpKv2TVoey/oiGWT2KjG5hDF/UofOX
9eqh7DwOldASCtVu2HjRMwAoPGcckwdEuCZB4egXXYPFRCRfkdEPZLUrFleHYR/Swgot/Itnxkyg
lpZcKKW8rSM7UEizKrLl3rDqc08vePkjY7mAAgwcsiaKa8Qi7EoTgqo2bYySaPpshGCH1loyTGve
qnkGWOvnWyeyUJbYheXPvja0ORbptvOL1qzIvabUU+nrVtqAcMZiWFANgAXVRe40wAe2/jyZpCTM
wG38ihdoW1QE/lRrR9JT3jpqhbZEkAdJzvXLvsBfMKwFU1t5fkEKr1+2w5N6HhVIU62YMUqZ0xVQ
se/nDR4WahmypvPLbiniIBlZiDiUM+D3YLZkJoYV2d8oOa0eqy02rC4cvUuiF8yU2Wi+OhKpFPwk
KSa/MId7elmjHwkLMoGqOSCXyjcl4Ve1VXcNok/hEAHFti4L6du5qQbKJbciddJMe53r1x07d2fb
2KJNSY4AqJly+VrzCgStBtuwJW80TE28p6Y1IcWFiDEudw72Ij8ZuoMZQbMEJlATmBBhAdPRcwvO
BV0HqbJWX/SIaOzS0yJup+xEG5MaqWIDboggVeaKaYRBv3VqhhvwR1t1BHU85BiJQfE0dGA1wQhq
5JYl3CQv6CY641IAT+6SQGHijgAHRp9S1DtHHV+xhcX4p5ejAW0M3K4J5Lwm8k6z3a8crFitTeNc
YEzdZd70lTF1eTvHVhgn7FWyydgCTJYmkVv6g03XF4TZ2BVdEOdY5OjmuodZw41B4DYLVXEUnn1r
dc4bmwidhCGZT44ef/VGcT8g6z+kunJEGejTSyuZKr3brkNbsn40XeriJHqQIvsqFQVY0igDJYrq
rS1P84QNLObP4IlE9WR21rJNXOQw7HMtSzNH76ai8UcueIx6nEZXTObo0myzgSFjH1f5tiazxRrM
8vS/uTqv5baVaE0/EaqQGuGWOYgiKcmS7BuUJMvIoRG6ATz9+aBdM2dqbrhJ2d6mSaC71x+tmeJ0
e/Qw/g8flWRKsOPL6HHF6SFdR2ntvjhTxP07lY+DhQwoIMVcu08es8ia0Khc9S9zpnZJkocnVrW9
kSb/Yp08FXLh0CvGwCCyLRiP7rs1EFtHsdxpw/mVyv5EhOVDU/EFFbakBx0ZVJTMf4vp0W+JurdI
w0NpbqlVTGAPNchv3EicB4rveBnYRhsXTRmz8SXIDjcWWv31uCtE09MVBWVBhaG3sVr3Vz8OnDIr
ViS26l5FlyqsvueOjOBo8P5OoBFRg7GrFM5lHvJb47QNiQI0AM0BepoM0HEJJ8QSIB6acdyZbRw+
uKoKN5bkrVfjm+qJ3pJ9Eq/tAX1Yya2ydsiTN5W/baf+b2E0r2XU0IBDuYI3xifnatrHMfzry4Z/
R/QCtPMM4V/vIm09RYP7PkSszESKrkAbTxPXreD7yibU/llFYceknUdz/EPlu7P2LNp/dRhtSGYK
C8E7Hz8qiGKLkg8nNEzQ1SUBafpyp555GOy+CdzX3haPdjR7J4iMY8TdsM5qhI55dhj9LH5I27LD
/8BRtSU6o/R6Foyyu+aJ/hc4LFK1YXWbSPdPgiwAo4rgQ9Rb33J/ewhjyAB9SQK07hOP68oi1mye
LECagJHJz7p1OrMqlmOeE8hQ0tHS0fVWl3hDw87cjh5QZ5BcQ0/S4hHIDFZC7yy3oGhSdKSgZcFz
47UALSEBvz7OrswqClo/ZLhSiU8uHtp6c+rtB2JGsbayX0qNp1KU3Vu0t7vkD3YsvXdTbL12Tgp7
llKD0kXlsxwxibjAXWvNrGeN9Dh4onl1cr9chx6xZUVtNCtp+HqVf9ptyKGoYbExJvQXxUA0eeFN
lLCV8igzyHyUT1yfBBAI3BvbCOyKA017q+yu2vaOGWGpKt9AXN297ceAo4JeFYsBfB3VeKswyZFz
X640AxqOlWY395AsOA7sFEg8q7n0iOW6+h4JtxR+GasS0TNjg8nlX9kfPke6jVu2bLghxxUWNwkY
ot6FZs1XvoH7wcj+ejPsgWi0XnVNSYO3z1GxDdiQGY7nGLYUWu7o9fa5KeGpip5YaFtTlRMPEr+J
40I35nTfhCQPW9Ik5zJwT3zpX/QLHFFy16sqYxQask0S0w8lnH4rKL9Y1TNgca+RXhTVDTZarjG8
wj517j+im+nyLiR/yjsQUnwkWrbdtgmoVbbBHbJ0T0q1sk+l1jR/Ks0f05TzMD8I1yC+vO4gcDri
wHODdKEW7GJKNlORnchlgPh18ivLAaH9wl+b9Vzy2XFVdkgDMBZ5QAGHzAUHjsN9K4w3t+u/BGgz
IEE4Q3Ea7zFjSRkEr4MRXYMqGtBAmfSudzhJU+iy1g5ptBljb100A3wRKe4rbN4PCdttapC+z1x5
Tiv3ETBxIgxUzyT6rWbaBzfpNHyNsMkVGJae/lo9q0hrMzhQGwLhxmjbUroKl32xi1ivtFmUaznL
dxx6rxEZRTix/mWh/eZPOHfId34lqlQfZZ1ba0NWGOItoidn8ayjtl77Cf4tkfpriXPGVBhrYCM5
o/hHhNuX0RXV2vbMEzcdTiaVcbvUBaG7WfcGBH0nrO86go2vTE29TDxSAGoTu9OiI5Qj54QyCpdq
UgJwMAvHY/3lieyEIIBb3fcfMtQ9AE9EewT9s+LgWRXs4sTm4szv2t8fJlaaialvH+RlTa6CQstv
Zi9pHd0nT36kLdabLKrUysPHgfpoQK3n2neou6W8NmBuqsaRZ7m7SZL5HZswo1IdfCn6SjlnqeOo
wr9SEQJjdW9tF1nbInXfG1aRrd2zJkUyusrI3mSM0bF1L4qWJB0G8cyqGQ8VhQtkQRdvUVc2p6D+
1zL7r2f5YpYz0sGMjgslEfQF4gH33osVGu/I5E6NssNVK1iYqw6AXY0ex89yvBO6dLFb0zvkA1Cd
KsZLySWj5IsqOJ3A8aKdzzEr8HGua+D03L0DcnmnKC7T1RR3JPCqdhPZUwJkM6/yYPjuJ42UIQuf
7AzUzCkIOR1Ujsyi388xd7gm6zmz2+8gjs0NDMG29V0yawAdOhJdd2XO5VYD96J3I7LOa/fxKJZk
nIwt2p5X4Ux10USAKFeqt7X1h8jtckvK09kqrG4V5pxPa1zhdd7fVUTsU8d3tTMi96BrLNBkQy+j
Tbxx6mhi2XHXvoM5CioO0cDUPlvmk8yLP6JqD31X/SJ+cMPU4bAc0/SHcnodtnx+QcrZo61BdRZO
ajVYfnhsSvXqwwkAFZUjG6VmOWQcGJEsrrJAHfHBEGtomnuznJBBVveog3KyLPlBuhXodoVATWBu
Eykxg1VtTSttz1928ldBdRxyaM6YDOVkaJ4zT22bDJlHySAQMQEY1lMb+YcMrJeThsexb4QuDMwH
xZgnJnaNwUj/5pWtVqAKbAt5Cjg4Fbe5uzcjE5DnX0RV3tDBoerBfOa204oZYJ8M/j5MzCUo2DvM
JlwJbRAvVZS+Z03HxAhuFboF+JvvV9vCOVbS/zNYzGd47z6EvyN794vW4HHVWH226fLpAXnMuGHq
jNdWBp5dGNMv4jPMXQ5xKFX4gGmd3qxF8+oa5WM++mcnrp+zDj4/BHQg1Di/COCSg+sRL+KmjAsN
3XQ1rG3mNIih2n3m8NZqpfp1l6Ps4e9rqvjsqnifkzeBkkO+qtRrt4nBdmau85kNQtCQoWLln7rm
b0qtV80JC+5CvHIqTMjpMSfKysRxHAoAhsYMkNPxnpdoVBFV5cpipdmkSqHk6FrytYS7q6P27rmj
uQKR3hnI8PmQr13dLjHwoHZd/TH1GZncBetYkSW/Bk8ZJ/bgfNNijrEA0paG7LYrnctEFTnH5fm1
KQJ0/cGLnX51ufVk6bpnacFH6trAnzXpdLDH30kSZWvD0+99xXet2Ns75smdV2UfT2UZcFTznadm
MtZe5NAGVXXvyhx+zTpDBvGKvrQuQ4YIhd+GNMu5SLd1V1V0oDEOD9GDTdWwcmCP2sA9FOHEGccx
MHh2Pp2HE3lPocnEOVArQm/ABDuzkn3/GdORvkMWxuX611dAQm3vu48z407aEeqd6BMHcZP9izLB
pEhfKe/5iEPqDIRhfevchJzXhNLOQfyvN5oZ7wuCODesWMTYTrNpinb+WL9PVvZt4nVvfWJQYkmJ
5lC0/8B6SG95kmZ2ykfOf27APh6a3q4OECnMYQXAAvu5Mofq90DltWthUFXUFA4S+iAvuB2FG22V
9WsOAlr4KEzxmmIvFIoKKw6ha2wkeAOTul1qoghb+9uMpv49n9cenuTI7QBO3ed0Yv1JSTtSYngd
suJd5hwf4A1emnw20CChkB6xwYHHgNhyvEg8P94LAi78qdgFXv7HH5GUpCB6YAyvZtBA+rB4b2yf
ZbMk5brLqho//5KLVwErELOBdd+n1K2xi0PrpF+iun1TTAzMSdhWL5DCDU72pkhYug1bxMzjOeqt
Eeu0T6FLKN9aYrFZz+gMJigEPSFCArt0FvmRs2kYo5Zb5F+TNu8WGeirORtusQKl9/N5n0v1PEpq
CkdHUeeXcwdUpEKvRHc3x4aUsGUBM/JiE9TDdxT68I8Ieo5d4OzNtGOFREq2safpdzibZ7PwHwLe
zGVMS3sTZ/7vwbGbPaEOJzMQe2v8G9SuOKMy+pQzGWZVWMuNOTtLU3yw1coPVkbHuV615ZM9tZz+
pq8l2wNMnS9OAUqOgcPZWtFywRmeeGxC53UTtRiUQ9KxBoP6dnP8tJJoYTymD21SeTEjr1wDq+3Y
N2kTtzlfYXfZGlmnbpO6k7febwl7jpZYnS+rl69m8Zl6tOA4nhpY8SYkDLoHv4GXKms0dhmSgdpC
OjXMq3Rh8ADi0rPlR5SmohuisooGcMGXmoma1NdceyTR0jUW2p+G1eenzgzmW+VV5k05yb22rNfA
DOj5KnT1PIr5ZShFAQVmuqg29ansWuNohXgTEp1drVB0IMEodOIMmqekGES2ILZj5FyHRD/nZka+
0Wzgte/vNcmAs5ibjTPnMF24nSKRyMc5bx9SssGgLMPfQeQlGP4aZHkMNbvW4qTXSiKkUaeWUgxH
G/wJXBdlsfDBSAMxwEwpuY/NqgICL70rmeI+Fum7ZYCNuvFEAEgju9eaLxbbYfdACRg9x01+7+ol
ek6cTWjlcxLi5E7NjPPr/GZIIDP6eSh1mJBoRR64bDTO3z7H8jEznpM6f1A96X15AKobpM7JFBmi
Ht+/VLM21nWKBCMX4ommnHBdI3aeBtB8NcXtcfa7BtHcXK4Bbjw2bwVQ5Y7X0Z/+FIN1GW0Mi0M2
k1kTyocAKn+t4+zYp/YnUQGbpo3sgxcYZwJVFkytcNZYmD6EiU2OWHI6lHVML8+2bUm948JHDlhR
jlwTmmumydnNv5RigZd+cfXx6bAGZ9jx7Wmpo2QlvaH8jLYAhMfZyZN1ex05Ep8smi5OolFqDe18
xWqwYK4pKXwCjFPwL8xYSXV0tYwMHbgMenCQZFOTmnSpxv6C0hu9i0uctB/u62SqEdxXWPncQ5er
ixlU+XWY5UFo/97TxgSf6OQns2139BtcW6M1z+lUkj4CIs+5MjqVzehvohRevZHEKxdgxpbHIiHK
kPL0P+OU96fyULbt0UzjF9mHTw5b0qruQ/BVaI+Wnkc5x6gFJkFnSnlu7P5I5tFmyqZr4KpdFJEB
iSdPHkMD3KzPxVsJ+L/KvRrNnVHkB4k/flTsfSWtYzQ6Ob8sm7p07VfJv5z8SW94B7YsVwWWhLMe
OaopXf7TIZ2lZoZx0kZ3sqIMKFlVvby1o7QPlkHTqI+alA4RdCkcrTYlORtrYl92jSFi+DKEyaGI
vsZ5Pg1TmdzqZMy5LRLqxKe9zyf7HbTWU0CvdhrNHV0ARvc0OH3GBUZlxM9Lhz2ePiek4iKqjbMd
m4i965ivOscd2pSReXN9r7s0ZrLXXWPdhuXhv587/q3xh+ncOgG2HJfmXoKSSS2us0M81xXQ8Jg8
Cxkmz2FP1ETp2ele+r44cIIiscu3y/qxqRl9rISIRbG89Ecz3hkK9I8FyLC51YhMCML8wrrtPP48
9D5gUeBSdORDBD00wy/C1zj2xkl3HdN0RCvoNE9o0BtX45UYg/hsRMH8ihXto7ar6PHnVYF4T0Vl
fNe9ue4XW0we6SsbuPuYgpW8BLrJWbcHb//zi6kbV8dMXOzKDTnUtuK59+b6eXAhLHgRN2zNpaQx
PEs3Fb7SJ8eJrCezKc5uLOpH00qKY9TV4zopO5foVcTJpSnGW/tMrz1ZoOlEKIfPyXpKqt/A4C9K
S38zNFG4IwnOAQd3k7XN8k8V5AC8/eNyR65GHZ+Y0lVFf865WzjNn4dcT7CbshHHrKPbeXFkmtpt
H6bl4eflz0M5uBfTn6G8zAFsMKvWBHmFJ7LiAMx+zGNSUtfX+NFXo6f2bv/2PJHfhyhs7yIg+jvT
2L7s35NtXukdWjfo+d/HxjVYr+Rw0kmevqcmJ8egV+g0uoSItyDa8u/udp4golA48IVO0nzqyqWC
HWfHr85qP4fllT/N4Wb0qH1yZ83U7CevJbzCWdVBhJw88O7otZdf+XmQXeeei2J4Q53710TF9jIN
gDRW4DmvskjpEIb6uxWN7vZeZ/6K4rkgNRy5He6ieucCCiygxWsdxGjMMNGtR2o2plVL//QcXisA
hSvogXt1r75F6xRmuX7LEESihiReEXeXc/aS1jmP3vCXOhkgZAFw4dvyJSVs+NHy2/qxG7J1FQ7h
uaRDqyOauJ8oGiJNp3v6eejy+lSNDRj1UmozUi3f2kG6LaNe4OEy3N9EseIEnP5gEjR2lSSO9ufH
Oec7H8WYMMx7axX2LZ0Ao8JxJlkMRTStydxT6LN62lRcLhiMGGsD0PFXUFMBQLNP/9rkCeIFYmXY
iteox4mLrMr8PYxOAU6yo1lLgtSaqj0qjDNPxpyeMQlqgG0DQsUnFLzw9E6GInsy6D7aJQPdzQQA
cHqEJGVPQEqDJnTJoOneLFGF/8BpW42BSZslW4Dlq/NyLFhhHpqBiTx9JdjtG7DCpce7IzvSqigq
XO40zlviGfCkcK3h2c/K5lo3447zs0UIJZ/36ufpz4OTu5jRpwLTQ5YTahy9GUlgPzPlJ7/sMcDm
bUbXuraqXdnTvl0QAr/SmjIUt7omif7rSjs+B2octn7Xl6em7r9ME64n7zgdEjPg2GS0v5ShNywe
FY7yfi93dkvenqtF9kCRCJHe7q1jR73lo+fs+f91B3fQwzPKwJWR2DvahOPLz0M+Vcl/z6pa/61N
bAdeZ5GOk8v0E28WulLW1qfSyayT6qlcjysnvpHAyDkp+tDoZ/6aYcVSCqzz7CFL3HuWSVT2ABz+
sw7bPlmjMa6xVWsWBENj/t4aafwYt0o84faMbyj4v0fEK4866UNCsRPyeHV59jtWaKq5POYJKp4h
LffGxPyWjgrFa21G+5/FQS+rwqz5EqHedxaKHGECsOPOaO++aPO1GsPuRFwA+tKsfbUrgYgp5EBf
12n6HplJupOJ1HvDU+m7nwa/RVGXO9HZjG9LJ3JcNt3ZWZ4ltG1HeAJuMeM+XHXz2/eJbkNu7+5C
H+1hN5EikgfwiENPkOIE/fX08+D47puBOvb88wofEbdznGwylr7/fgMuhnkfGF/dEtWDBH14NJr9
Ty/VT0OVlxrBIcrd70ZWJ6Osv8omGaCt0/QX2Y1LBoJ6ao14XNm9350NLPiboM1GTgcAQ7oxnU+T
zhi0TNZfESOgp2gDEbt0x5ubN/OjmmBmzLD+I5Kp3YREnW9l5v4rbFKUEgWhuBYj6o6oLzjp+q23
xguWXNomAmGHtNt17O9guc5jYyrzUi0Pdg5Wtfp57eoq2WHRc/57GZZDtYPXJIdo8b2ruUmgtKvi
pMRiuvKbJ0xphCNzwNqTI5mvqThBsfN/a8JthNCrgOi2848pWU12ev75LWrwi4fUQ6XC5VB7b2Cn
b3Vgd591UL/U1jmDBLh4S1GX40qLggqjWId+5K0chEbbWYDq/KxyaCbQU5BQ3aBjbpInu6+Kg4Oc
5pC24RLX4NBT3d10UkxngHJNu12nu4f/nupR7XJrdPBEJujPhtx6Lf2JLuekGzfUARqkoVrGtirR
FDeFsF4LI2ClZd3MKcZJKpMA185/gpjIcIHBHVYlcGlHTh/APtRxSnsw5z3veQKmeUT9dwmjlr6a
IHXXsZ0PNzFmJ22yIygqZAsl6m1eG8nWIfkqa4fHW8+NseS35pugaT+z3jb2xtyNaxkEw0Oi8cwJ
Yc4QRMPRD8dXJ5T0WBUYrC27+IUgxNDGLTMmd1VV0wwUO6D2Y+DcOhU27ZDb7zYM1qvRCfBdsqe4
6AYkMl0iTyWUvrY4Etfa/nYxL9Mw6Zhn1PDmuYDu6Cy3fFTGSB3szMkkz1r6HtDbeQaB8DV5pw8/
D7ZRnVWSjvuMJQZyJ+p2k8reraJll0MLB3oL7s/5kRLmBmDdhKs0EndbYH1aszR9tzhr9rNOKerK
2UCEuM6OhH22jXOjzGDVFUW0bU3U6TaJJPeJiHnHXKKJNRHrnt5maJMvue/y1bHOOahz9WBlv9q8
P2hk8b+LWFCZZfro8KB5/REtok77aIsFvLngETCP9dgQOTw33aNUuoHWmfKXRC9QWmGJx2pAZ2sY
41sFNPJZufZ/T5afGGS9MfFg1cDYZ+1mNIAH1F3hS5GMTwP2M8TqaCX7WReEo+DM81VA4Vtp279C
j3+DzKNnRPK76b0VTfPepNTYdkzTa6+hRHt0zaPCLkokGEp0WQX60mb+2xADDTAFEH3pNON+TltS
5GROUIS13MQ0bj2P1sgOaZ1c0RlPeee/utjGmCD9Z8dLSwAbuIjSks0Nm97vLgP7TFX80nt2f216
fHBchc8/D7hV7tSskrLtRwH6whhB9v93ePw5Qf78DMmkj+DgWyqruePmxI2Y5uVXroKDl6f5rm91
v3PISdN0rL4mi7I4tPiU2USih7S3fBrSbUInvGUAUCwXj7nZf9oWHTDhElnw8xBN8OxTOBK36egr
NWneLnMZgsJJiptBAs82rO0znUfJuZ18dYi9rF1X4HrwS2V/mDCPPVtGNVxY/wQGhlNi9rSsKOYQ
eLTHJE6sS4hGJyI35k82d4ek5WvZwrl0B2pbp02KAP2PtGhVKfLwV9ll87Ea0s9K1Bc7Yxc2lbKu
dkBfT5IAYGT99IgHNtxPIxl3Y2UvDQfDtI6ClB2QVr7jz8myMcj8zQg94GbT/MUDGKCHPv5GyAPt
l7qLVrHFSbBEdnTsTaBWe5h6BiFMPlPbcARbwpByrj9lJe6hNFDOdrVZUzIj64uQcme6cjr9vLLy
4RSaRX6Z5DMQjX/LBju6G77xPCLettPQhwOYIRJFZt3aMom3YT54G7m8/PlZqNgytFpMydOSt1U0
kpTlrOcp48pHY0/V3oXQevh5oM+1PmneQZIEhI33VyORHO5QY5ynobdQPQkLLWtAMGADASvJztoE
0eAc0Qxx7TcRefHNMFVvfDzw4XT3UkgouEuL6hgpDRnqQSZrGnw3/E0CEWzvv2SefviJaWXwsdFT
KLCVAqkQwV/xJaXXTq+CPkkuPglkZafT31WLu8K0KsSaZrnvLU07ve11zyRfc8fmg70RDQIhow7K
h7RxTyOmbTjJgLZ2L/dXwIPJLu1GzDSVLq9zd45wTr46pHBjpJj+dA7mrrghnzcRo3v3mvBXim2V
5IE5xMw8eI9vZRgimrAExONPpi2Y8ePUp9jVB08Xhzzyv1EkVrvBie0zhrZ3hEhINgr6LRCxMa6q
FPCrm83V5Eby2A1YxdugwMlqOfQuleIxHOL52y0E7PcYp498KqQb+9I8YIG9Vb4bXywZVTTBWdW2
RpexS7zCP0scJkA1IdWLy4fv9LD14eQM1xxG6uqr7MnVw/BRN9GjNeXNH2EpNvIgcJ9Gl8DcvJim
hyoCmogCYVPli4Al6RuTAqsC7Y4Oh+vPM9J51DUJ5xdsaPpUS+BO36Mus13WvW629UPZvkdp7j5K
IMCD8NS/OOPVDxbw83OlTUHjiIfneaoknBxyJrOGl+YaIukDlU/VYdT7P79kaBVuTSJTcLb7NrVx
3vonGcVYVpifZ07qqD1JDK8dnZDn/32YVfP/vuxywRA5kN7z329JUUc1oexW//vWft6pt9AkSYLY
5ucXCAzX9PZN2VnLpWB5Vn8sh3Uqx2AF2ZOn+9ibk3PU9tPD4LVQ/Lh5UEBN97mIxns5E3gph+Qa
9aohnP2jlr2806g83UdH8FEa5frnN4pEC65gmxwX36ZrlxC6tUOTMkT9Q708pJWPKO5/X5coAEOv
uBqY4T+swMe7QH/0nYLH/GFUlHKVDgosaiq3xPH9NWmOS1Lst4ptdJfa+hi47m90Mpj1XbQpgWn6
68zFGu/QwpImrNKhoHfZTtMd4MGRPNnnbLyLOL4PdqJeOmP8k0JR9G2ESlDuYja0iy/Cd+h2Y093
R9/47iX0snhPqFGwdu3NAF29btzcOJTFaL1MtsL3BoEsqS/FblHQLNLUD8w3y1EsYyzLq/loaT75
gORnXY3kRjF3HOKeZhXTa6kvjPvPOir0U5UNxFlmxdG0i2C7Lg0E1Sh3qDCAATibNafFMEAMbaZz
RKFSEz2EY8u4XeYk//EKIRWVBv5r5CM1IT9EUFXCwVXrhiKD+NZ0WMUbKzE2NrhfsvS/NhjrSjPd
DRJRpTmSwtD6Sbd1m+AqvZm0m9pYhf78FgjoQOHAD2btCZjtn2NCaLtFP65EH7+SI2+x5o+bqR/Q
UPp9vnFiAkAzNP+MFN6ud8cQA47vbIhQWvfgcWuMr/a6QItDEYwxIkVP8JYbENpZcSoSinz6xcyV
VPVtsMpz0oFSlnbZbRtbHqo4//SH7lbikjay8Bo78i3FIXw3qY7qQ3UJhPTXygOzYgvDD2HURwn4
QJAAWiW6tdoJxz6ydIVqy9S/hoVCcTtkQDbnqE1X6OYhm8UJ9nRexQgEl2F9bcpJvzA43mKS9Rb0
DETd1M9uDY9CgwBmHiM0+8PI6SMeH0SGigkLanBOZ3YsYQCltUW/nVsXed9Q0KKavrV1+SrnAFzC
RJ0mTbHtUvOh8uL4SUqI3Qr2BjjpDA59HSL8ArUVaPo72M5xyZDuONGwk9GZEwiCxpNebSKPtkOm
GHMra+tbir0nkJKNXU8VWVkdZ1lBaZN3tfXN5tZR+jgbcX+Juvar7tIPA3vjeoh1dSAl3mUAjwME
y2O67lrvc8xSzAqqbbdq0vTSJJm9ydMdCmDJYFN+xXN4HpoURT+6SNSQEbaGBFlAmXM1znZwCIJ/
npq+2eCBDGzx3XzIMngfQcnwQoG9t0u9g0llRx4ho8L8ym7kzpi1ZMZI7PEuzd9xTHoGToHbAGGC
dr78Q/TnhMJTb0dr5pAft+MaQVF0RLCyNeTwVw5mc4c85X9ItxrKjzXHpAAzgIQnknN3Wq6gyshO
hmz941Cg3qyUOLfc/qhtY0Hcgp5KtaqDBO/2AF1iSZI0c5ohUwdRyOJU/hVo+z7mFBpOqfytqikj
LJjQEbePhg0a3XoT0aVjB8Ej2Ylwj4OHp4u2H7sxv8IeSANqmPlKF6Rq5uqA9b7czXG+HSilT/gi
twZV5sQlGzvcFuQpDKL7yCVxhMjY0bzMb61d72lDADp5VZUoDugMQ0RGjUtHT/UstOiOZRY/5orq
ZJbwcdO5UOR+DhUInrqhRoR1UT1bduSQKOxt6mh8d/vhHKpyr9v6qDqio6ueEkizJAF6zDCmRmgI
shD1l0lRNnkEhnGPj26flPvUyFh01TgTlpb8i7BLnZBM0WrXYRgOdLVViekccxN5B0PbFoDO2cW6
J0+ix9ZbOC/JOBvwo97OrlsUNIk9bD062ArbZMhPxa5xw4tSxt4bS5i6XqcAQ9FNNla0uH4EsjcY
E6bVxyl4MSJOxc8kbeBYDzucf+HrpIdyFVd4vQLtrb1w+BOajGddeHY9tz/EHQZgqlTxJFL+NaVG
j07UWzfEYJ+sODkWGmmBZZE7MfocP+gJMAkMSFAoTSi8RSjOQaQ/EM3kqHfde+M061jHIVxTjwvB
hrPDVRKtoj4g+c9It0XZMbliCxiQX02jjUzKkdmhoMob5xkLIiovBID4ljNkAyxjrBicLr2UyNqS
C8JnJuEmmfAPTHF/7ntxmQhxvdiDopTN2sb28KpCBzyQvnDPbYiJkDXNOtrdWL4Y6UWlGdUpUxyP
C6SvarihonNwemuYXK/omZAh7tYsF3g8OE+grcQrN6BQ8uL8lCgqcCDv3vtJnaeKNi+jbz4CuBhZ
sdYte+ImB+I2cJvCY7cxEj/N8Py7zLM7AeHw2HNAE8z82bvkgJdNUG/8ZviMNMrrcqrOsOb7SXfP
TkB8tBGXGyVcuZt6Woyw8OQTyDMZISSGt8NLXvrv9UT6ua1emk4mSF0oLsLjBk3UN/dgnu3tbMBG
qbL5V0QF1VVGtM0tZbPQbaQx4TZsMVoACdE+SOIAZDFnumkhRxhzqIK+9tpXuCeluQvyRUeReYQ6
2JZ1E8hjVy5GlTnVkKbZuPOFjYvBzfZhTV8ahVOETeGTXPEfdBsMA1QM2jIqzlb6d3JQ4hg4OlRl
BE+Wb8PAY/uoZ5NX3q1k5d2kdB9RUI9lLpaY+vFl7iYxIYTjwFyFzDgtotayh1KlUQF9OvUY28aL
iVhHQxsHv1KDU+kIdsZtEo3HKuZL4TjWjbCldWL8aQuOkxntg0c3d75TAe702CRjdMnOHHU9ossT
xN+k3rL9PXWyZaJN8UyUYkt4GCIwslpNABmIAPTmaSAlguClYM+Sx7zWMfeiBTBeLB0X+q0Wsn3r
7OqlGNznZDCgsxUBv5Xh4BmNr0lpzexk03moUDCLDA49mPoLbRrNhfOowMcYdkcDO5WBbRGt7kKW
fjo648hBwg7BHQNt0br+bMy5uUsLg16fEXMexikUQAWQWVTlVi3zsRP15CtQFNFb6OOFPX6GqfWU
9/2jEh3N6874pyXreMhD5+An1h/v2SYW7eaPIaoHjywjZlJ2Hus+Izff+FLcjdxejeUsoGWJqEgf
7GbOTzLmmuradOsAna2LSCyOeuyVyfA/nJ1Xk93KlaX/Ssd9hzoTJgFMtPRwfB1X3rBeEGXhvcev
nw8ldQ9ZusE7M1KIERSLxDFA5s691/qWuILNsiteGlVpl2zGuC8tWADBtGCix7GgqNQW1TnKtyuQ
rsQcR7ilR++haPrDWNrmHk50uUxl/caj9N7FT7HTVOtEA3Ds9wAUYF6fE0ScWOWW0RyXPro1DmBi
3ddpXjG1jteTaycribZ5ZTqt4CkcLFxrGcMJ91PPtMcUVPy2MutxOZjejH1iHNRZtGjxOroEMbXY
aer6GLZhu6pU22GW6z47VoNDgpapMIjmMgXT995Hz67VKKxaY583OvF94ra3WKaU5zkzDMheh5ji
8fNTrxlOhfdGLo0YWRnKbGOrIcxz1YAiGcIYirRsk8eZeSjM6EVqbJ9ge6aRI4opnhodzEVkXnpR
8IAjmsS9Gc4jzHoV1DH53QohmWIoZGJW0yyMXuPGTF1wkrmzp4kpMQb2SzPxq004kvPpawGBNOyr
DcaIJYfft2JykF5UTJhDR39BLigXXdZeijGwMWDBOlQQwJN+7UTMIjWBNnjobvqEJ1Olo1xQHTmw
C0L33rWW7FQFxTGiwOClSwic6aPuofeSXZbmJNnm3bNTN8sKmq/PSGfJ8Yo00QbNuUdCPdKfdEEr
FuJ04v0o2h8gLWfjJO/Znjw6Ip1+yGr4RJVeIExD3Ak2bWIdzo1t2k3eRRdOt+hfEN2F7lPkaJ9N
NuWbKHTAz0C99iIEH0Xk/BhVzJErvVFeMKtoQ8xfcXJRGcll59afNHfvA1ZPzIietykPVZFrx1KB
nkiKH8Cydx2JLW7nwu+wWrlMCyoPMdx0xdRs6jTfJ2E6YnoMt7Ck5QYLQIp9D6FIjB7IDtRLiMpw
lXgBjY/uvp3Akxa+UaFJoLfR+qStTohY/aLCAlMlMI7H/CUxMHD22P1JMhAFwRrF/YQsPxsRJo7a
3skutNKRW9POdXwi+eNoy+sSz0iHtvLQTPET7D3CKnQGme44VQu9tPgqZY5HDu8cXfpppT9PkPvY
CxElOzHfUeCc6i67LDWFlUUV99QwZFw2TN5sh8eWb26dDfeQs/qZ1/eCTkC/McPu1ddw8AobGWVI
uJDFCnmRdKoCmEDkpphrYt0qjGs7c344dYoysb4M04b2fdp421yzmWEk4lkN74K+ciTVYySxvxqu
81rlxQrs7hfb6q4v21kr6985sm8ucBsyPOixhJGxxKNQr+uOI6qWGheOGG8BKCyA3V557LXLaFYd
9o2xDJV/a+EgRs4FSFDGiKg5qRQNEsXRS6NVb/TWhsi3RWJDPTF9dK5VR45lwgM4kZNG8yPFUxjh
JGkwLnU+GbxdY39KsgTHNrltC/0rrvHcoi6QdBWxQPtg4oB8A95RR3Xg89q0TJsWEZscCAxOh5pF
je+i9NXzFut8Tqi55BDTxnlJEEqxxkt+qzk47LCXMX1H0VfRm6VyE/AJJBIm3YBakodIsOgdqqjr
V06K5B/Db+pCHdE8rKz9cMC6suLb/xG68GeGNnrRWiJYfeiCNoY0Bgv3DAXXdsqBrgtRUBfTKyfc
ZuF5E3+/SvaKRm+78vlClg46fQ33rRW+9A2+kzjcB3X13JScV2ytRpSaxG8QfpxFAXGuKIOz2xx5
uLd2m//QW5xbTFGvQid5cRPJWbFBLdtOpKsicmdW8ZoO5d6P22Ntts1iqLsTFAxqZL28nTRzbWo5
2nHZPfq4Ucgh8T7DadjFAWuTo3Oz4DOGLk5WV/HYu+bJ0ynYA2myUA7HtjP9jdnX89r8ZgfhuiuO
k3YrKlpFup5R1CMqH+Kboifu0fD2Uwes02rzu9qyH1ISM5fTQOk6v+qSEHYFECGlnRS+0R5XSJN0
qE9a/lAMHGtK815rGzyHOe0SXfRb6XY1k45uCzqEkZHf5AhgFs3A/MPRsxsi9voV+8MeXvi6NC9c
6iSfb3clEDHsxmZ6kGmVbQT7JN49I70emdfx5K+LsksX47yAQIaJKBXMhVERPJOhSNgUOOth2sFg
EwnWusy61wKcn7TQFm6jw/NmxT62YC2NDK6hLajSxpLOZDp7whKsnSdTa5oFpW21bPyCxrNdXA0u
WtSybF+KQHukK1BuvHwQzFyNd2XfodgHONDyLWG8kOt5tchgj4EO96tli3dutlFlqHQDs97RTr1E
T/Q+6218iBKbzLBA42lIHO3OX1Nv6IgnMDJWg3ogDvEOIQfANDu7s2V6TALv0i/Zj2zxagSftl9H
q7aieR6kwTlmDAyE5Inpdb9Mo3Ovt0c4FveG0BZTP6ilbvM4YTia+zPum1Zh4owq/G4V7mK4tToD
Sgf6HDM5W5Js5Mjw2sADRG+h3zqjeDVVczfgdpg4m0T0jDUzvwl82ClxEKDazSBsiCp9dbTa3fWZ
RcyBJV+1kNFMzMR5ZRGVs3B78502TLHwDFxEXlQt2pSDo82chlvJ5WPIe/YbKtBMuwkyNkE0Ovna
4DiwkHIC5R1iRuyWaaOFaIS9J13gUPArDDOFba095NaX1I37JOtOXWnutJTUi8S9cGx650X/I63E
JdFi0Qq55BmcxZXRjis6S3emizMuhCPCcTlbF1aH1VFp1IYSDqDupKx9oEOWtWJIqTKkWo2hb951
WIxrx4AKUyYol9uRoGfKTH1CfmLL6hwqkGK23+7GhOqdGnLEy1y4Szk+z4gZQ9GbVgNKRorHu8nP
3jGq0ByNOsxniaTAYb7fAOgyYX1RjCUfFpGZMmnuONTBYuijFdzSo1fVGIw1nDyKwx9e3QpCCHe9
Rpt2kaY8ZgLc0lh71jnhUJQzvwCwVkiDT9/W6JkRthmvXbwdV4nQPqfsJoZgue1NxMVOH9JPbTjl
FVp0HSEhGJ2GJoEi6NUazVWdGVd2kb0xLChWVhfc+sgXfcDkLELhupkCYqoc37io4axEtf1YtfFz
gX5vZKC5Sm39JEeGzS0qm/5E/Nah7wEJwVdy11UO+sZBpiQG9MAhdmwQcxAhx4LwbzO4q13LXIqM
BzHvbKoZdaPrVrCuWigNgRM+hF4WH5qc+GY3hA8qeptuYnkZukQKG346ruOJGzIhzqP3cHSMAEiy
UntjAlrwz++0wNplbhOcSivlK/HYj0OvJwrJY2IzJkuzJ9pw4pmjYLiYXJ95kuYwM4zbR5Hm/hE1
FQgrqhdIg3Lm/ViDbi5KRuWVrV0plAd7ZNYzmrJmFW9Dd2m4DyEdqTU4k2yRz7ye0v0RVMhuOTjQ
yh6sD1T8E5nZHYd15W5QGC3FRDavVhT1Uk00O4ljotvMNAnghORHK/fFFKgjwvwK9jqZXzaKaeC2
EC2x761Z4+HlIDpNvDSEg8Zejw9rp8tuV+JCWsY2aWieOE6OfpMBTVj4yt0GaCp42XaPpsjo5jiC
RQadAYIERTNiH5Y+QlFPVt0/pgaFfJuieccMgik7phcwhrS2Ssd9R/QEFqasDpxGs32aj3c0/gp6
ovoR9O6PIhsZb1cXhRy7q7zS9r08lTw7Se1Yy2YSsO3mx7Vu3WEvWmNtyZb9pg0efLH3zOa+H7j7
q6Sc795zoKcPVgAmrantCjmygF0Zh84Jj0+3kDiT1hRfD3nTCzi048ZS05Nv6nQWlLfpWuvGlj7a
PtIvuhQUqCO6/aSJg+ZU50zrrIUrmB9HI0cuQZc67LFkjJTYI9ZmAnoCUmLFq9dxpma52vMIoAU1
25Ns8xtd6Pkx7fwdZ/N0QQvgUpbRi2WUTMa0ZsbiXGNPKOZX29Do3MdIFdaN6wtuVnuVM5A7wz8O
MDdrr1VGbeM6a8RILhtuuBgqCRgLlqk13vc2Ccv4ETxUassIGsyq1iny2sRnoVaRubJa66RwFwDX
zOkjq7vqXouy2c/jDMCr06NoUQJpbcet5g/ryrWY7g4gz30b8EkaJ7soaTbz/6o6Pkelo59iTPqr
KY7RHiNTwdyuXyMOcxC6D8/EJFjMHzcgwNZZYA4kf/Ns6xaDyoGmJS0T1tPYStZ9U9Fy0SB3lTWH
Ey/ecHbboqe9sibtM4vyda6D9GSzifDf2fMQITikzo8m08KLqgb5BcpnoWs+dFAbhb0RuCfU8AGD
Zb5pWqIbXeGTEIq0PJEKPjlHZNeT2QVL4TgTFSx+7iKgGWH7JYfuFj07hgpj05Gv5E3NecQnZWWi
AC1WP+aw5ddeOEuLtH3T2Ad9GNZ+xZsUAgtCJLVpX9YG+lJ969iNf+04HBfLkBIrYq9/QcZ4Ofjk
uqfdNTjq6iIwnIM2V72A0ecAQCYOWtNfuUOYrKfa3OFFaknjpvAnUlh2DSRvXwQX0pSf44S8Rlrd
ctBEw65aHH3R0CRS0IRdOg16s4xz/13VyoOBBzLF5Hlf5U31ihyE5lzEAItIV9Ox9i1WasfPrqRr
PM5AaQKeTMmuY5j2sGzOARFTS4tftlMjd10dP9SOL56oAH08GN5VpfT2zDG+P2YulXlSxQ8MdcUp
dgZn784AIbO/NaziJe2xfw7VO6QaC2kAsSsW3R7meQwM/IAI7/ZJT6R2NIPyBDBabaM6YKpQFCze
erwWMUuwO+LCsCcsY3GIdCaCuz4+5R3Dm6AmnilC2buSBVP2zMhP2Y1omvgii7tVw0yHky3YIVSz
03YY9XwtCOpiXVkGPsE79QCUAYrnIU+qDyPrMmwlfTCzlHBMQvRbO8K9C2Gd1GXKHmRq1U44OCdQ
lazdnsquM83bIjS3oWm7m3IIty5tx2LMrcsEUsctzxbg2Pqp0lAyJzRM5VpHKenmHwPLvi5oXVhS
MgnsOR+QQIswMhtYXz3GyKVvMQkFNQBy9zVuy4eic09G92oX4lxjdvbHMn1SoNs4jvWcX828Y85d
Ti+GT2fBDDcglcal3nQD7ZBurxNte4ith6BR0d7yc7Uswa4sG/xlQ0RHBLxrgkMUkMcII2rEGtPQ
anIKuQ7raj2MLCNi9O2VDIJrK4puwZCrbaUQeg4YIpKGhqbt460uq+pR9XWw4uOk7oyLg1bO2tbi
UEeBedv7cBFmZ40pojUhZ58atZziUEcI9rFmOrTNdfsyr9xz79MQlt1oHMLOnC4AmtAfBm0DdcEH
VdZUd0NjUn82cbTtL93JyC66PP/RJ2ItZa+fsTDrK/GFurSo7chWBJvhrliuQMHiadoWNc4SPy2v
YrfNH6BUPvsrSdqj4hiEAJYms19M7AztfWC72Ay5ozhnvyof7lQzH64DlspAkqaj9OAkAZwvG7tf
6nvysDhcjCDCFCaOhhk/KrzwMrQoHKxK+kTr5h+xsp+9MrqKZZ5tRoYRcFTLO0nnDZFDsoR7cOEL
ZmzUABx7DB28i7vWqNjpywx7BiSqurO9GSowYlOAAABdpkaSP66sZjRxrQO20PSYvPjqTiUfTtmb
l/TVWmSW4ZSwDyIAPPXCuUI4e7SMsNzU2XshXGtTt7OUhqUkpczDyMdqZuU505SkoA/sXUV98zz4
8p7sSFqQHH2T2D5q+NF8gKZlzbx08GlVUw+BiGRGwdq4supnJCs4xFHjr/q+e2+B+az1NHlAaDuA
/eHx0rv4fiIFCkre0ktweQ5Fsivzfs73pGL2x2TXtMllpByxropZaoWsBMRzG7OgGDWfUIhuheq4
2IgsuujBS6VW7eGOUXdF366Y7z9zEHnzW0rYqVbNRujjtqpL0DcDvAmDuYXdWOehDsFJDI/mrG+s
S/eNuPUPcxZb2Cb02ooeiKhER2sHNgX1z2c+VbfdlGFMp71SJInCMYpTI3A/0eljFWydaSHZHW2h
bXImjso0r4hMy0UZbi2TEt0pnlO0VUtITgUPzZgWL+jk35CsbqoRFKngzYpKOuS/9mgkNeduMOWP
tNPeZWnuQ9dqTt2wzQr/xraHHT99qXHqWGVeBANND4c1Ot1TAf+du8bS4EYwuPCldgdyxl1O2rBx
KkwqfUeWWyE2WHSOaFAwOjPgQuOe0gqDyNyhRDCa7DPt57ZPg1TAMT49gpU7cV/Bm+sYfmxUBdo7
qMmuz3rM3pUm390YAS1p4gos1zSskkn0FxFiAPcjSm/wJTzHRlLT3jnkPUNaJxmjHWGmBl0kUGAD
hwOTGm8Q6gT4tkPsWlbTHpKFYMxDDkcWP3mJotXEkr0AkPM5aEh4jbSPl0ja7+xQPJmMXhA8mJcq
idi8mZJHAShTbCkB+RHjsAUJs8j9JfqZy8CIl2Xxmds7uNjhRlbxG3mNjJTLFinFZFdrt7FKBoAc
sB0o+jTHA1JgDaDoMWfgFlCIpkz0Fdl4L2Jx6NAwTzTmt4GLJU0HyuIj70ZUF74z9DpgD8Uirwlt
2WvOW0k+FQBNfGZ+w/9DqQn25VbC6SgG6ENVO7d0TXsTpT31afBYKeeGeIjNNDrkyTbFZYbCpOPn
lrbHlNQHWKDykicwCp7Z9wduwgl5CGd0aIA9i0EEGM1xH4AI10cvYAWXlfQ2nmteyZIiQ6+6g+4S
wuCE5eWEVWQT9gjhXKz1SitWogtYfkmkMRL7RVjXqFr3qT08jiFyvhzrxSJktMLcvKxAZKP92AZ2
ufL9COiggkqBnBoYZQzpbx6EtfbsjSMtUXeiA5bjJos+WU47xsFrq+EeiNre2AYmVtMsBK5VJxzs
DdzPbTCtrB5ytcdBCBr/rIPrXmvAtRkOGbZx7znO8FjYaIR1opD2nb/i+O+um4aXqDqsMJ7xmQif
LIByfNBaPsQS6TiAoXtXDvhb8ypjBpTzDzrjrunjKzuhbOxQnAz9iCTRZ2iLonvlY0s5jkOys9td
Id2Y2YCxqIsYvFLcijUnPR85hPyBhhQLYdg0qzghMSkgiueQe+aVQikU9riCGsN49wo6XPh5T4b0
tF0/4T8z7FSs7DHrr2ljNVV+cFR/UpH+HjPHbX1/R9dmWNh0IC9GA3Ih852960silO3A4lyQ857k
rRcl57ZAMVvw2jM5IiZqjWfDLK/HttfXGZ7Sq4nYP5gZFwE51PtkssTaHKHO4b5upLgrPL+lXA/6
zTiUL6Vfp7sQeaEquc8pq18Nj5wCMWv16+ySkW25n8L8xQVkjDs92zqB+4Ft/mkCdxpFxtsojHFn
j7CUJPdB38UOI4BpJdV4Xekd6DBaBHlpxYfaSi+8cy0S53rOKu4ryz9ZWLvWGF2TVVUk7aEorBv4
0PWNOUN+RrtiO5w62uS9mo/MiAsoOo+55cL6kaa5cWSmr4UU2aHKyVrTMA5mGSsJ3oN0m1umtR0o
U4pUW04+GpYJHNymCGavPMXTdihxfLtOP636urNWha65nKfrg6Vn9rbDxbzWuN0XhjZXTOZ+RtqR
66AfAPkCm8DsuGxCNPmNKLZA9d0FwuPs3Nf4AOs9n5u71DSdP6cXtqSoQ2JvdLs0tW5Z9ZnAM+Ow
zEpcZKiXF46S0PPAecUec6o8C/elwRFMIPhamDBA20B/rniR607QxNVkKA9SQ2elT7F1LtAye2HR
rSbqRr6TcxDX3kGF8UNUD/sojWk4pSBhATsQrRHeJQ6DwyFKXyGZbYau28ZjehMiWXcCbecm9CJa
a8gvnRK6khsse8WjDWMKJ7Xbjxsga2CBB3rYmQnfRQ2fdWKeogrOdodssPKycOt5yXWfg7ATPAcr
GTof0i+OvRkYMKmTC8vIX3Lw4EuHTjXuPIbfNuoHvZFvtqf3ILNi2iHNJpSFjTS809dDa4NvLPxP
J85uk4kpWTUP1Q1KHWtwH9wgfPUsonAMibrOHXgqMhGR79OGKF1Yb4hvAFgW8W1CXGcmztIYaxID
JWcVDX0NRsIdgQXAprrIYqEQp9pgaaPYBulSCZrSilAnHJjH3h9ve5Mk8j54cX00u1OcwtQM1gGB
SVubAp6UNLXyUN02SiLGHx2172Nc47UcTiIvD5ASUeegT20ZGf8+BMz8tyw7Ihpt21HGHERICNgc
6vxTaCVdmU77GpRnVFN3LvfxaLrTy4jSeoEt/pCTdHQWkXIPzKqqtZzUC2VCtxt5+K85htw2hcyf
Gg2lUqw7DKVnmRXJNwcTvgy7CWYUraF9rxWCpzy8tSpN3IClVazJVX4yhAmQiigRzP4ZMtKUtvEY
m1eZT782yyEGQW95sCIjZ5KDNLtAwLgIsuFSM9tsmQtZ7pho1ZeFvf5nNmzYYIrydcKxF+YYX/ce
irjSHe2Thzdy/fsPz/i32DZbUPPaIL4N3VTG94BogxsbNY6Gds4s1RysY6+9vHX3tcOwHtQPuH8B
MWeqVmNRI3koDHeTIaWlwBz3VQyixGCghxbO38RawEmMUL+lXoa7qooJzPAhGonQvIgKwjmigaap
USNUW7Z5UaxKgEnXVltimJbD1k1N82DkCSHAvc1cNfXdO2fUVmh6neuSmPiNAyD7L/LXpPtvkd82
DRQhDF2fgyyV+e3uQbMIosVAqkuaF46aXMmr3AsOUaMFjxZjb/qFPnO9lJl8gWXmqUqCj74eEAeF
HNdFEpa0rjKOSRpg5DVq6pG1KRvPMegWXEA+rqrWQptK7/ArQnqCL4ZSdR8QObPDKF9fB4pf9Br8
m5mDGIlJtzlSWbwYVfZaV/0TUOYZDFjrq6HqS7y7THJaPbrvXYmmryHHLW3UyhV1u53GXN41mlSb
WZ649tGwL0yDzdUo9Pw2ifxbTu0c/mjyHI1AAJRi6VuEduHvYVslnGGA8WsQFc+qX9glIR1y/ott
D8usiBJxgeh/TrDBxFPENcw78DRpA+Ro9BpxST95uhg6i2Ikz/plyTl5jmbumD5ADpxanx51QfGX
Ovor3F/30kLm6pKJcPKCcZ8S/rArJdnNljG4KIH959wMPvWuczaDAy2rThDZ+TPhPdPJL/8KZE1i
M4a43IF60TSJ7U7KcyWoxSoITfBVZr/S7itnsjQApI42EQRe24YA/52rwQPmA/IgPwcWAxxgrq8j
kWDjRs0M+gAGDn4Defz6ZciUPKauuBkTO/jBiwNR3rKqGv29Vxdq1SewgL4C1su88w5580Ikz1lH
AbUj9CvcMsZxX4CtUpKPyFWLCjnCVG/0godz7du6eG1BlyzN0j4ZxLSemQKhh9frSybkzqoPrD1y
OusgiwlFtqqzq6DT0fi05qud9zaFPbOYcR7o0VZ/N8ZBbptODKsOOtn1VL1BTD1yf6aEFmTTSdf9
Yu2WiAXACYJ6y8vgOu3EY5iHMWwX8EbBLFqo5tKZ+R50S0iZJ0ehexMDA8zaqO7iqZyhk0VNHxL6
ONiQ8odgCYmj4VzOXuhpRAoda4Qo0nJZ6IHQ71UNc35Ec72aApiLljHVFxDNsqu6Axpd4CheVXYk
OOR2Fsp9DIOe2TNa8fsYP0AZb74Wv/98G/6X/5Ff/TOftf7Hf/H7t7wYK+qk5ttv/7H9yM8v6Uf9
X/Pf+p+f+sevv+Uv/esfXb00L7/8Zg6XaMbr9qMabz7qNmm+Lsfl55/8v/3D//j4+lfuxuLj73+8
5W3WzP+aH+bZH//6o4v3v/+hWLv/8+d//l9/Nr/+v/+x9sei+f7jHy918/c/DPU3x9UxiLMTscZJ
h3zv/mP+E938m2J8xRjGUHjdLYO9lX2lCfhL8m/KNiVYFduWpmPOyb913s5/pMu/ufxHctD6iunW
9T/++2X98qH/ny/hP7I2vSJdtan//se31G9d2Tx5UinXJGBBkAj26/ZdEzCQQohC5poQ3DgHLp71
HsgvjGloMj99JP+69s/XmjNef4rp/boW8aQST4/pGBBrfr3WlBc9qUJ0h0Sa3XaUnGiY0dL/v1/E
ltb8uSo2V+Nb0Gxr4QvTJwwRAV2RdU1+51H2VfcX2ad/9lZsXeeduJAn8Ib/+lYC8IREdLYaZ6Zg
3OaJz2xE7xAe/P7N6N+SzL8+sp+v8y0bXmiWQG7OJNrwkxHFG30dLCioQQwHYEypv7fN8Ew7gD2A
+dQ1uRQ3ZmPeO8FEkkOQHPsuOwRhVKAYoo8kZEuqDD2mLRxsLGvVQ5Sq+9+/5PkVff+SkQiypdu2
bepfodk/1YNtHRQxxD5SZezkFZYwQjL56ITo4pu8PkPCfQ1S//n31/z+bdhCh9pjYVkjaAgD4bdv
owwoDq0MhVRajfD2SxcalImN4vdXkca3t2YbhqFLk7xtE1kIIau/funN4PGMmWRxulo0nHI3TfBQ
ReWObONxAZf7DXzzsLJbGARqREoIAooQxkjvV1Gfj9uuRwn5+5f0/cP+ekU4onRTYkjgjPnrK3K0
rhyc2f3T+yQkET+yFXEI89yiAZ+le5cNY2PQ4fv9Vb+vGfNVrfkZ4wueIWbf1gzA9YFvz335ug2e
8MJiQKKaWajUaP65R/yyRfy8Ysyv/+ebab6SyzPGQ8Z1iLP99f2N5mAH5LxoNOrybCdmUrgGdGAl
zVHbhr3R/sXi8SfXI/RZcv9KCefo+zds9ag2dD8MlvDNd5MFpQmXn720q4jzaGjrf/H25PfHm/fn
OA5XNAyuSL/z1/c3vwgKUXTTQ2VukPHXF51eNQe/b59qgM9L6IYrvQ6Hj7gdaDmGMPBlj8fr99/n
9yB7fX4ZrsMmMG8FOp2OX19Gb3laSCoHKbYGpGwL+BoN29CXrykJLQRJo/BuW+wRtde5SxCTck/A
8V99GH9yL7PbAXw1WLrZ8b49xLIdiT9TwEBc0H1ogsgOoceFfqS4Lga1apke7HQcXb9/73/yjXNz
qfmG5r/S/nYv27XQOiMSMbFao38m1hKWpupH2JCuAhnp09v7/QW/nZf5rHludKUbAocJd9r8gn5a
H8ssV5WYuKV7OqdkAjaLsDNupy5/GNzwycksFAJ6XW4aD5Xx7y/97bTJpZWlbL5sW3eERYrMr5c2
JTa9UicKYUqjK9mraVsHIUNsPJRiJMk1KIgc/P+4JGuEpIpxFUrLXy8Z4GsvTYd0+agSnMV8GZ/U
aPZHuxuanQvgdh9I8EK/v6j8twWKHA7LsOX8K5XA9/0g7kEqlBMd/SkYdlQDp9JI2hsop2/6QNiC
3oUfTNLWZQB62Su0YUdsUELCAfTvtHu2yCLq3Eb9RbL8n7woKanoHb53NsbvL8ozpzSJudeWHT3E
TRHb8DlMFDFuD63l9x+Asv7kYqa0LN3mUWJ1sedb4ae7TEHaDEsNyVdSwpxHf8BaR9cRYAdc9sgU
nX054A1tFiZ8HAxuIAkJeLFs2lWOOw87mrFhfFJhSESu2zlkYnBqYBtfQPhKp5tcd175Zvdl0pLP
FgnnzXdD1BrkSO2qVNon0K+oxgtTrrwKSpLp9oo4bxUfDIcelF8Z76k2qsUA5h97zUM7DLdMHFZN
bP4oNLkts09vugOkt0Yjuh7N7JQw4cb/sxSSrmuhX1sANrJd5b6qulyj9WNW4R9q0jYT/P+LKBac
8raeXq40mMpIjbFXeej/+b/uc31EqRBvO6tcB3YOXqPeFW13q2bQbpehPMXLQSPFkhxZbOJyL0jE
IYY33ZPEeU0C7a3ToMBUiBfw8UAhAjIAwzcjgCJn2E8Zj4c/6A/0dM7YEXee/YA2+Dha+bEnMbjo
w7MabYO3A8fZn/GGGjLD1kW6nYfRHR//LixwewDknLHyCrFUquTGR9c+1t3ZF7SssOp5d40Cuk4W
TBbda5qtLvJ6eAsDMBFy8K9zZ9gK9i0HD7Q1+fgyquqIAozrhs0jS8XFyIjbVDXPww8DcWEWhmtk
ppiyyQ1Ff6JhDR6UuY0Gf9eQXWbTLFbC25Nrs2ir+ICFZBFpGjaQGW4D+8B00+seBv6oUEkaOZVH
/0YiC0oxG5fDXLBqr51xyk1EcOlba+woahchHkTPZAfEJ+nAOtHaXTyu9Cje9OA9TRQHCVhEY57Z
N1cSxRkglzvHb/dOEqLpRKPYoZeLu0dH87ZlTfsesIGTbJNyb0WHVjEASeHERdfDcO+1+k2rouU0
qccerYyqDl6O2BwPCU8i3fkHo0qRHrin3iZctiaUMPCv4H/QWUO3WYYcm4M42igmoHEaIpmbOH+T
ZpUDMcEtm+rjvmBsPinmkl18I0TJ+7ubxrsKgWcg8FtTJPr6ne61oEiH56QE5+4xLWkMJCFeuqxM
ZoUuGCJdLVwAeKLr19A5z5I8+bFZoqNGQkXv3SsfIySPsXWR+0AfiBwIK1pGJkYxb9lC4aicm7Kw
kQTFfop9ZqSzEJD+0Igct2aS6xszhPlGpgYag+5q5FCwruoCjI4ZDYs4YwBNL2DjqHCXGPIMn22b
EJLB7sE8Nn7vAA0TuQph67rFoYzBooI645hbUHwQjbjfyTw3fRBxdIEWWudck6B9CSX6Mq3hvWkS
/pOOo1zPrw3aJgsYjfFCut7b5DNdBSxG0bwnVfSYFWdgQvcMq1Byuzt70LCvDS4G+6+UqI2gzObo
vcm66sUsBm+ZhnAwhosQsdjovyrHXhcIFDvh7VRw9i3zMtR3OOj3rctuVDA7IHAihe+Mue6uHFuy
xO89MrgmBBHFziSqO0SsAnPX9XdTeYcMWvQ4Lzedvqcf0wG6DekuEXuAJF67NbmfI+ctp4HaNofM
PhFMHMh3I/GWGdSigiYj0u22Qg7KrCaI1QJ1c13sMuZVDDf8c58dyuqBTFV2iKY4zPygCqb/7Cvg
cwyCrT7LULJho6ZX1csXOaa3TKHP/fz5gPoqyRntfCb+dXk9jcCE0DUNrXukoiBHiGmi1ev07gy1
qQ0WQRb0J1bzjTuoG3OOzrbfJL6ZEO11b5Nt8YiLQW9GOojDDmMJ40nYfk8ZQSaevK7Nk6LPwSyn
34ju/X9zd15LciPZlv0itMEd+jWAUBkpI5nyBZaK0BpwiK+/C9VjY11JDsv6Pk49sGhWLCIDAbj7
OWfvtdW8b7xbWuSjYqDv3prpQ+NhQJrgceYY2ShcjWfDu0ShquWfUKgZF/oeMLZG55uDRT9gxROv
TO8JlIB4meDiTl706NlyjmZKd3Y1JvNvUiNcgEn1uDPbHUvpX0zlsn7vZn6++DwWO9O4NnJzW0JD
K/Y4YznCifGrX4d1ZVCWSHUipOKTvgPXAIQKA5JDZ7POX2Kyb10SaQmep5vYqR9Gj64PdRmwSe4Z
ELKpDmQ/nBObdNPBfImrWyY8TJ69K8fNj4kZ793mJSdimYPktrfrq5ikvqUemO2tCFfSr4bRdxTq
DuuHxSk3IZuwH2Ko+5ADHN04GzSEDXkb99eeMjHY2wfEhgRPPjQuiiutJe+zv+kn5xi1zlOjEFlK
sJeWd294zrSru6naiCa6V/QVyx45yyjOSqbbFBGNt8AmuLer8Zap/t4AfFHDdUgM6AD5p07K/UBO
apyjpJDDDkDNgSy61Ve/cwGQx/I60r5EG15CHNnhTAh0opSztLou2FZrBwq99V7mNhIiDx16uq2s
kxe/WN67VNOlsOr91PHu4PfMdbrFXbcTibrRtBxiMksGoFWIN82dTXjCQGQNQVxsZuLViLLTbPUH
5SxXjphPWchoOLMeCF/3Y0JMPTTctVzP0F2HdJNkCDQX5Tspn1UA7xU1rTZ9kQz8UYMzDo99eGH2
eqDsejvpxNBpdeEjXIFVauCPWbKTHMftAvwml0OGNUhdSss6x+ajizJvwUu95LuwywId0FniROfc
wFzesRSFHoK4OZFXAA72Q6wfo+HDLvFSjqcYjwu6gSD2mreFJWh0nowlfsqZIA8zQTcgICKDhHrr
uQIZM+R4yXMbK5sOpbhbsitEfg4yBP2tHL+Yq3OwsNiwORUYu7ntPij38YBvevpcQIdZ0GH0DjG9
kiAHVYNusl04qOBeaotH3Khxl+6MMJ9jiEDKCfXikGakG6p/OIH/UsvRF2CuQ1fGRLGmy+/HTwO2
J01XKg1H8os9JZuKXGxgvvXJ6K1zWo3v5bqW//nc+0uB8+2y3+pYLXEM4a4eE91SXERp1Xkhx/bJ
yEacgJ5XjiARnOkf+kK/+bCuoE53OEODxPO+Fa6qqMzQqFB7uU2LzLPnjIW+nETRas+0nWCfwp1Y
BmjvrjoakZNI/ueP/Wv9Tsku6IAJGlOUzva3mtL1Oiz0RpPh0ivEUevaLzvTL6uyulIWh7i6SbbI
39a41mQGoYWx6c8/wG+qDdfxGGJaNpwS4Xy772a6pL0XEyM5ZmhWS6QsNxmSzV0Zk/D550v9Uq/z
UbnbVJQWk0Pjew95bjRTh4HMpRJRbeechYBxWnoJ8g5/UaKy/f/meo5LEenSjbW+fbmN2SSjHtOh
aQlojTxtJsINa2CSND6YgKs/X+w3z6/rShNykUk7jyL271VbQa2TlGiFQZ+A4AHekAtwton2mnsn
uMXlP7wuv72X9NXAG6xNAf375aTWIPunFVH2HswZk7pJVh6dibm7sTrU4X/+dL/2T9fvjnVBCD6j
JMDg7x9PsE8lbUv/AcH/ZecN9wzpjwlM9m3XRJPvsCf7I/SMwyILNtpY3eMkvQTUQyMst7Uy+PPP
87unlmJcCE9wDqRD8fcfJ6RwY+DJ3c7VEwOJLhlvq0H7h6p/fT7+1sFcP/N/XET+/SIJrz62Onql
Ri4tfCGFci5pZ6X/m9fiPy7z7dZ2Jq0dKj9t46A8DoqcXAmEJkoi0WkZVv/5xv1uwWMuZOu2x5NK
3/Lvn8lGciYiBlm+w9wokzQUEH1LxWlWO1czZ7Ps/c8X/O035WEkwJuPYMD69qA6jgKIMbGb1aSJ
o2kwVtvQYHj5W85q2F//11fzeDoFE7m1T7eO3v6zd1JmDF4rF8JSxPK9GRoA2Q5QB6OyPv98od+8
fx7tbWEIfd08vi+bFrRLXrp1HgZ+99S441QevLHKPvAoDCQfu2Cr/vsr4g/AFido3uvfFxgp8M7D
1ORpRHiEeeJ5aJyJ2oJTe1g62z9f7DffmkdCmWAYtI5nfmno0lhiGOjhY0565wDQ07uaqNvuuqmQ
N3++1G8WTs9lwaSLyy5kf58T6Ok44/3k8ec+g20c6TCVFmGSIyDlwW3uRNf9w4f73XfnMnlxHZgd
uAq/PSSLKMoIP36IgULbDjb14giYRpSJdZAEfv/54/1mEfFoGjNmtD1GAvq3RYSRca1ijDmbWurt
KRc2ROuUDOk/X+XbRzL4okyPIRqjLVNI/ftzT76GV3XtFBJ+sVIZbHQcOXY3lCq07qDV/vlqDIz+
vjQaTJ3ZwTlBu55hsJisz89/9CiVUSdIZ7EoYiBVaNX1KUR3GGKKSTY8UAVacS034DNMznhHO9dy
wyZIUvSeUIRbwscVZ9ihEMVhgQLCiVapsOR8O+WKfA0fFb9thSf2okRsx6i2oUrQzsyKu7Y3hY4u
wi4ey6HBkpGhcvKxAYZPnQbGcpMrD54+FRX1/KSZ5kODX+LdbdxCnrR+WqKtlbmR9K3QAckyeJQO
BKqV0XDvLX0st445kJiqjITLxFNnAOqfPDq/CISIPe5UkwPSTxdvR3jdqI7YoPJ3zRyJVLFH4Ovt
pgmhwh7jJbHEp4Djmwb5GOUEV3YJP29KFL1DByMEcz910Wx8yLEeKEXGlAqLOlG1kf6kAL13m6wo
FNotaEbJ/Rxnc30gFU3M23xO+vLSHU19AVKgI9bc4LC3l6+wB795VTslzICNuRjGdF2aaZschF6T
UTFiziGsSUcf4E+zgQ9bl/BdRZE32i2RaV66KzopQSlrmKeD3FpohuixjV80nNIKNndxaDn4GxYy
vBAu2xaXBB9h2XJqJsjQi+Jb155aed3N2RzRhy0rLVhnb5JpBc7UwAPK1a+ZBUNJQUcgA/Eu6QCC
BFVhSOy8wk+iydapjjNs7WAuCBJD2SMUIrM5hIcqBRpX/BFVurSvUHTy8sKiE3JBh5ma0FHVfOWG
jj3d2MAccKyGtvk1wfrbgWarL11n6j6WgSySjZJM3jeLUt64U21jHTXHqK/TbOmf9IzOvi4wECJH
AH2CCxb3X1Fw9qEsoXpmSwCzYC+AM1fI0RxP3oNduzUNi54YxLKu1EnxclhQK6fhp5rD9A1ne0W3
tmiqnKaC3bR7LLD4LmY0a3daO/WfYWIX922oGVdJlC6oWe1ki+YMxneOJYpuIj2dsQwxQxqJnlRB
1gnnIFYKgd/hdtwp5PiEQJjkzElFZe93Lsoiuk6R2GF9jm4LnDodDBXNScBHzF5+igscK/FYpe+u
4z4TPcwofCrBYqgKI8o80Es21evcwaCnJhp2USXq65D9YmvoQ36XptFA5Dxs3eQIgWFK/cQCLEDC
ev04dv246/T6nW7+9GHBoKBtVTKzqeHTb0AVGvTuHJpnDLvEnTUp86qa3enFKktGOlUpDtNgk6u6
6h/qUjI/aMroHeZLdxpLB0dTTzvVYGZBDzYLMWckIgOEs5Q9jW3R1HHQDYIYy6Qfn71FOFDlco3s
LnDuNMjGYbzXkh4fFrg+2ua122XAO5Te0hfSTbIydBByeGszALSzdWhsPBrQ6cmyk87MI107m9or
eY+MolgQkeU0N6bMSd4hbsTXc1Q3d9FUgoVse5LhDCPPj04tu7NN+Q5yk0zUC9LPiUF2NRQVdhhN
T3EVkyKLtbcK0iKMb6lB031RtiShSL43E4fSLTB+nU7fsrwrLW0u9Nl0b/RBdTrOrTQOvLpzX7XW
S95EaAw73AM4rOvaM16jHjcNHcvV96eNme5d2NBLSWiO8gofKsC33rABJ4zz/Cp7si43jqTel31b
niq2gBshm/LG0xesBq5hwDMzJkIN26zEcmk1ZxIn3Ku6knSzddpItNnzqv0qMxlDwK5n1oZEQOGo
B4J3t6pN+x/2ogzFmDibcGdnZL6oeb5PTDO8TxeWZyIXCHgXpbctirkF6cN883Fopb6x5yShmY4H
ri88+UwCR3lgED97p6a2z3ByGFjkJT22TT5lrG9bF4W1PE1dRpjZAi6LhF5ANs+RBfiFmNvEEZuE
QRyxPMPEJ2vTtOStrzRoOJbGCQJAMfbLk0UmhEkDOwfXEpskifKON6Y4GmXk9ock65PrDMZEcyux
gJdvMlrDfSedHvt9zWiAQUdcsROnck5BN7dxqB/nIrTaG2F2dXh0acYA5JkNq7jCrgruZ9Dcqn/W
MsdmmDRgnfNeJZBAj/DC2Rsnv1iowdBDF8Q4N+xjY9D11ij8yALmsU+L2aH5Sdp8hLfEMp1cPRp0
IrEaz9gnLRgrizexUCYVAmE2rfqjxx+Fbn5EiLNtrblsb3JDj3wVWrVzNbm2rjYoViaiDA0qU/qq
RGLctEPINACOReQdM9SdnAXKzHuZWjsF+tf0y4ye0py6L0/2+XUVaavlieei9bGSIFWwupje4iDm
mwksY7VXYiHLkbxukFhZEwHuH7zAi/UFBgU1aKCicf6picER9FNxe3iVxbgvE+QDbnqYWbt5wUoa
z0llY3sTjXOenanN6C/AEmYKYskoO2hZrF2gQYcogyad6PVsYN4yCrBf+0m6KsilCXuwa9gJJsv5
S8wsjbn9mfIhmHDFGabKrGa/HhqQAHAHzENqFcXV1DhVw3syYK/N8uUmZXucNkxn1sSbtl1NWlby
mssZS3sIA8dN4EQAruZp1fUe1xaJPXwFy0LInxYjp4e0z5xIcLCRUST8yu5yhjWh2Nd2op7GTrpM
4GZ5l8dOvRXVFOHWI6vC1jgxtYnhwXLO4K7MxcoJDtFPrnmnepCVxIy6FvAdOLmgUytVfujkdNyB
1uiurU6vrgdVGC90Me/SscQpn7CVs1gR0K31z6abwWjT23m71Lp9gWT4beJ7gRQDXX3R0U4bs0k+
F+BqmsT4ovcs9dWutF2DHb8ygijv3TN+Tf2M1RHgdGok8DVtVxMFS2xqkYGAZ9Xrb8DX1HIHaH2B
7cWkxuuAUooW9lKWgM8rignTQD33oFj7+mcbTS6i7GIODJt1nvXvw1BzfTSWavjIuqJk4pih7S1S
+115WHXjbq15m5lRcOcBdqHDF8PNdOVT0uTY3lKA8s2G+8/C5oDbfS9QNe37ZF7eY7P1zk1cM3gz
yTG/UnZmX2YyIYKw6J29AQc4Y36CTYbpWF0T/mGG4AtMkeTEeXoagv4KTyw7mTXiEaB8WJV+SnvD
4Od0r3kpkuzWrhbG10MV4qAwdVKQM9pLxy7h/p8GkZTlc0xEkv1o18msnXk1S2tjj2akP7aRo+qL
tuG8dAVJsPMuyBCeko8wMcI06OtIFRP4onExzhb2AOsQumyQxa5paS6vGp5eJ7QT73t7NJhzxxf9
kPVMtkbMH6mPpcuzP7EKmuG5jxTgD1+bG0JrgaYgO7/tpsgpl/XdEcxR+7qz0HxVVtvFG0YqGP+L
xFHdCMeJE+dOOpVTnfFaOzA/aGnj+nyGydImlv2oD5FtumIHO1k2hbv7cyXzvW5CyoNSV9hr9qNr
/6J4jPk2LDKKQHC3gIU5mRsYPfDIF+euNPvgzxf7Vgoa/76YpdMAldL8pWfQoflv+zFCTekkS+2H
WpWmKLSasP+Hxue36v3fF6I8RxLlEEb0vclDdCU56h3VuzW7xuUgSBWN7VleY4z7J7nKt34Sl+L+
WQ6qKI8S3rG/lbdLZKp0jntioCJqe6boCcM/exj65xokAa7QhqdwkliKxx7Ayp9v6K/fnknFSyeC
lqTFff12cQdTFq/WejAnF7Ej/XI315wuSdcDAmq6hz9f7devj6tZFJ42wmuBb+rvNS+FXpHbPYLN
kmiZs6sAZNqx1/9Dbf2907reUSTlOnJV3Fkm7pq/X4aICRDhzB7WQbCGSxXHeuEMN7jp7r0BALFQ
6gHAhT8YjQbGqOKYbWsg1ar0R0/m4V+f+f9Xob/Qkez9v5X+h6GM3tr5P7X+f/0f/xb7S4nY/6+R
F98yze5VePVvsb+w/yXQc67/WPSEdZP/8n/E/qb7L8u1bMtjUIYbgIXk/4r9TetfDl+loBsjdYxS
PDD/hdjf0J1vj7uOupMpDYJafofjwPz2ABJmiLG0dICqsYlxIjZqso+tZ9OWV0Xd3JRsMMccsfYA
xHcj+2LaTk21y5PhhMMKCFBNsn0aZhdmQb9Bt+nTw0aKgDm5tzqJ5IQOD66vXzelWHVD07Z0IBZa
g+7nTc22jvkYzmSo/I7Md7eiDDdnq/V1u8+3Vd9bQcMfEFr8KMysoEph6C/ZEEZVp5i6KSu9vOq3
aU58dEMbBafgCpFeZHOMFvAslUXNB+J7084mNlqy5IOVD+tmIc6obWMN2mPdmRfl6Oy0BINL7Jmv
SaepQ2iABUKg7QaFkJCJSRsOymxWfqKp+wTlkAkOIoog6xjeAw4nwpjLLWhxK1iaejNN2NBgDpUb
x4N9vbJQ51po+4yza6CXZAMTgfuajM4lZ6bxZEQ6CIB39JLiwqZ5sem18TC1s0PECfiRaRhf3OUO
Y2V4ObrGtgJMhygA/WTorBC3rHwBo3Nw4+wr78cfBr3PTTUPb06Ov5U1Gn89EZ3F9OWuoEviVEFD
9W8FQseAfv7PUBClCqyFjO/5yIIMx1+iG0+RYcJjsXwMb2lQW/rLYn/kBgfwsIj3RmiVF6QMkkPA
tw3sWw8h7BOnkPu0tlI/jy9EDUEL6xnwHaphzMbJBlPcXZ0nOwMSsC/IKsCW3W6qtHeOkwt7F9Cb
31QtkDGMn2JAfreQ44m5IRo2U+zcGQPV1Tgr1GolwITGu4xsRuCLyxEgilxaENWCGh8QeQ0migBm
psqt8dNEE+qLNn7oc0kg/AuCfJ6p/CM1ejZpzsjb2gWkGkIsAUSpawjl+z3TGWQ1g9YHyjP9hobW
Ju05d6jRfvS0ESa3d9vX2Y+0gWKLjR2Q71Dtncl4zbWB7NaRErDU261co38ySeRA27ewRuCSeIMC
jhjHw8aUM2FqClf89JSUrjqWyrue2viLoRlOuhtVwZAI6bwglnEnalcIs7FNmdRZD4SZ5ASWgHpc
k/du5fCeQkmKu9U7R+ZxYELxKhz0RbqDmGy2gYiaL/SLiToq2otahz2jTdrW4FCI6BChw0rEnDK7
JcJAPOVVVIK7JdgauJ8Dx8Ip/LlvDoka/Hoa3yn6biUs5kCkZaB6SMiFhEseNwSMap9e2CyntMMu
v7Q6hW/UPJbWVOwKwVRochYAW3EVtM2kB5WCJphM8F8FmVAHkMi+KJRJaxa02FIkhQ+u+StHtNj0
YR7Ma2iO4WWEskN4h90qiHZHnO0vnv1ueRl0gtrd2UTIofgDQeEiMRk7t/YVQBzfnmN1oXsBU55H
syyzIzk6G1ZiuR27li5bod8hc33R43RLGHfCo4QsE98iDwayDtiD8SNRAwBHy/It1/KXMXJTP3ZW
Sc7kvGV1sUqSnuoZPmVFttumdcBYw2RE51PsPOx3QVwOJXWjKDZ1zF1eH+9pEYFcavg5SF58MV07
HQJpYrO0g5EGi9USkZnunRjiC/nbcAcY2zNmKIEnq3U1Q97ZCN0vl9Lj6WzWrPDxaCbtKxBy0ycG
kyIOoFArEafOg4mKd8xNqIRdG4ya/aAZ/SkbSLGl/eMnIQFdLrjDsYI/pyfPlDvWBvpCS37FKpYF
mTawUPih5KTiuPWpn9TlpOdQsFTmEDFy2zvQGzL1kCVrD0HrLV+474h0UDfBZ9xMVfOZDGLbls4t
2PUXJ9aOnsgalFbmMYbWBHITQl9MKbW3gCCDwjGig5nED/RBIBh4ZMbiC823d7huMSeQFIoQSxCc
DpZAqelHNLAGDGPKmc3AKE4dy+nneko9ABSJ9DZENzwYBanvJR5RNyF3ZIGTLtbAXF5SeMCQDZ8V
SbRigEfqaA4P7Efoon7s+yN9woPW25Qflk4/q2CyhMb3yyNsYJTWJ9yFq6RXzaZzuutluNCkRXlm
AXnP9FwifLyuexo+RciwFECSiUYIPZxwT4zN5L61JjNY7OQuMwD7JC5kePXsAgaGAsFbPUf5bSVZ
FwyLHg02medsbWi7atmiz6wIzkD9Kir3bgKc08zK3g4GESYFadz5RPpkTX5A40YXoplO7JPPJo1f
LDufjFn0YHRfcm1RWyqAfS1BNcQpspA+jC9ag+cmCycPFXFc+CVEHBj8z2Es7t10iAI1AmLtyo7H
ke4yy0kOwqs+y3ksIBetARXQvTBULBl3jOWAJ3YqHl27/4wsjNoesir2SjyxwJJgLaMlnqUfhaG1
IXdkp43A+lyICONAM8ZjTyeXjONCZ1qbWqOLWo8HkL2Nb07g4+2huxIefyGhaJ+01Ld9bbcw0Ogy
8Qyjo8hZHK3wOVoIYC2ii6TO7iRfJeW6umRi86CS1AtsXi7sgu1F24fGQcsdC4litZMCF25DxCG7
U7yNKoC4NmvsACazLNhlLQCyDBPAY1YefJaoZNzijuHOjWE/GwmKMePLc9LbGokhR6Mr9Nc0PXDZ
6JInEef/udG4bzrQVDp4I+cE3gIS5GLmX7SKseyUwbj0oQ/swrZMdPY6UvGMjHV/cl9bWHqbKKfD
6eXxO10a4mo5Mi3ojtCkInnFD5+EgKBpBG9aMqCCsU4RdJctxDPTHxVDKVs/dgOu4SmEVInx6NxF
BFubZDhhUabposglX1EhhvPoEJy1qXR7X8Ugp42ZwUTcrmUaYJihO6sxUrsYS8sGWu6xkjl9nKFB
elQNq+HwFqIy6z/GoXQo6430zAs9CVOU4jw0ZXIuZm9lw17R06g3nhHC4IghIU9N4FiK0RoLsmOT
8NPn4X2zDPy9xqoaHkAWjNM2C7Vj6UKGX++jNXZPngY3aWmJOHPHO4qaDeqngPOwHtQ9Hu1woZ/X
72JGdX4yWB8V9r3GHTZZmIIODN0rwKfVxiOzKE9vRJdPG6OxLrWoWmfmzOIwV+wqq2NBpCNRsqb7
vU2ImolhJ8wqhIZnk23ZdxZV7zUUpCqCS6IBkuFUpl15izw6IU/pMj+DjOyh20ktMNc7MS7+ZE7h
pYPEYlOsXOV0zsGbS4eYgQrSybHC9cppqaXrbsBjXLufpvjR2HBMy7A6GHM83izaq8lKBawxeoTm
fKzJCOPAMcBumlzfWyoS23z89VSHav4Ef8Dz2509BMgy5hhhhV+ZAbTRYg3xyPayNIgt4cus8zND
RryoNKiwpgJbPE3kK3qivg8Jg6rTNyIQ0FEbiwrWY01qp9dlnO/bzAnS2gBezLF4ET1GBAueWjz2
Pz3ZboEh8bplOqaO6WT19jtHME6tcXcRjSKC+Ce4m+60Rbh8OYWQ6VLCSs3sbSE6DgvLoXPmJ7ia
VRCjU2eRBELbrj3Z3HGYPpY/4Ajlxtcc10QaJE4PTJkdByQ0Z/ddGtr3Tk2SFPyEMCgrlxY8Bjh3
TbtzwIqltnbZk6l1wN74bGBFYPwEBbrmvY+q9MOTNQq0+DWrmYJwkOIAnZcbA2okC2H3w6iKl3wN
2tI8Bld6A0TZcLbWUmf7xQCtVtjPukL1rMA76DVCf8JkP7Jy3TPrgBiWzledeDOz5T4Gurghf+Az
fYEEm/hEvex1ptOQxzB49BZDzbhYuWJ6d2VM4anrmFuaXXGhwsjxG5nR4O0JTAutr4lu5yVxHTQA
R7bFbsLHwpk/x+VT5ywNWvUBtvMTDyB24xSVdUGc9xzxx+Zw2NLpQiWe5NdAcZJdRQBZhS3VJz0m
3wobuX2tcxurjWNqAJ9McvJAF7ALVRliJM6yco5R/y6A/auchrsuBSp9COZe3jMGC2YoQ7SdAXyT
1XpZec54GBZInu7EbRpM2n9DR8jcdIKUbuxlN57A2oIUNKxpb6b1xSh/pJVlAf4gomToVLXPS6Io
THd5s+aK03XDebEGjpHqImhG9wlD2pOVRLfjivmuZ6Y69h05uT+Lor1HagShFayVLUHbC95Rq2D8
1Kb5DUQpZyPXX0YG+Mz/xl3tjp+hZtZbuwhBxWSEK3TcPPQ1R1I/Yfe1KxNu8UM7gVoMO9JvJpBw
WX85uyFixhUN6noQqaHv+QbFJa7tu7TK71XOWsAYrwic3rl3zek2boqHDPzITiwEKyIT5q5fTgsz
HShR00ZlpNIiXcaWcymL6EQU7lVaaz86p7ypluQVm7q3Cf06BKUk4kLbkX1zgM2ZMu3k3SBZ79JS
tr2xPrGA2hvHLj7R1pu+6yz3jO22ILx3KSVia48fFL6s01n1Y3ENsbOz8L0dnffJpaEuM+cBWRPc
/aqnbAPiaFN1Tx79gCFkfJLLWCMH+mQ13eWIfOPgubz3CSEvRyfDlITEgI4j/PuAsKyA6lQeVlh3
SS995/H5QFja5GbJqOCkm+8QNBlbOJyu3xbo7GLj0q0HZ2cSeLvtSMabanXbR+1120LdTBPb2o6N
yzqD5GDEOB5q2JMSizRZujd3IvPYCDrYjWOxLxUbDxECaDbWgIehFDemJLC6SqPXQeKYLMeRogIQ
e4wfOnBm9SJL7z16MowRGU0TJ8S0Nc/mwAmns8c7sdK5nJaBVDGr4yQpJspx0X1a86RzTvopEvRH
1GKVmz6zmNqVPBFlqu4kIKvtEp8T5ka6QWuCvXqRtt+mzzzwV3oSPZrGxLh6uOlmhQ3nhLsaVHd+
1VaNTwt1jM8Sxgz82mRXEv8BdRzf8Z777rP+nY35xnNhLuaBSYnRTVsdpLade4d2sg5XRE1huyht
neFYeOyEdtvgbgH+cjfi8evse0mOXEOmSmQNP+1h6ybo4zOa0zh+o40tkuMyQqesLlydho5d1cfa
BeFj291VC2uoSEdsKEzcDfbVooqf9al6DyXcNBBIuBRoEmjUQlkqc+bd3nszuMZehIxCJ2j/lMNy
w1u51SW84yjfNkt/8ib52jfM5ykF7gZjOuUR2LzU/ulxtjUXYhmm4TS5xV0JiF2rSbdHi5OxHRqc
CRevv22ZOc/huXa052Ywboa8++IUeG05ZJ057q0d0ntqs+LRJkk2Ga88jEbSgJ6s4j3CkLsGrTv7
IBK5S9a4mSE6wT2RvtxYztiCqgw/TG85TAsHu7o9ZWl0bNj4g3zqdszUTH04kRl6ZjZ4sqKGjJYp
eisq50mY8V01ix/tGp+UjocakNXK8mVA52qMtqmRC/wzy3hiSodYjHlPe4rF3lnTx8LK3RfG0G5G
k+MRYFDBPJ1AXYljLdYQehURrXBMorvKLE0mdoUNVZ1FvcuAd/M7jtTpSYRjeqhIDSmuWPIZPDnz
pTmeGVfRgaAAd6r+wrOdhzQS5F32FYUB2xYeNaJosprHqC20dz3RPkfJfmrX9A16lrzF/hw64zKq
JgZd3g5jNurVobgcSwn6JgKgKaOX2pRYH+Ur0+1NVRJbWxMeMefzLoZtJJv+y1GAjkAXK0JWUq7a
xCFzuuLnotPAcSSCJY0f2WoYnxKRYp1LgZ7MleE9R7VT3ePslKQ041TVZwjhk3BJCda4V5ygiO0M
9wXZa0pL7oDYfiAruBaldqRw24U2EUaqMl90UR6tAbj04hd28TCZwxbn77BxNGNrlP1+jpdb4YoD
TDdJV4D+fPcUIV7CIDgeNLem9lHpQTOJHtW+lvzZjc+ZYSPmdZ5Q/4/bpFTQI5n5Irt0fZUkLEG6
ew+V6UFXxl3sWeFVQ3hR6g6P6JYuZ/u2IPUFjmiyTWDvXuRAChcIhb1bPC6hViNtJbgD/TxFdBEU
BMDEgkAdgypLB8HoGs0m8so7mWmPqiPhYd/M9a1bRHhfKkMeehpKian/9AYozcigntocqlLR0NEF
tkONQiOoDenCuNPzQDUs3I6qPJ9WRC0hk9FMdEzsUUZZZX0YBLzhCDUJxbbaZelsYleNHvEfMwjl
fF019r7jWbNdK1DNoHymm9ZxmcQRxy7tYTLZXFQhW2k0hJEKbjD1HAkiT3ZjHSaOBEHVjWcERLsK
qxumjFm9ZuFbZePQYAJ7h1hP37jE1pWK+gTolbWhrZP38ALpR3pGhR1YlkGq3rLJmjD+ZA0LqJ9g
MN+RbUt7oIVLxaGm8I1JPnSFd00UPM1G6yctlBMSMNq9Xf/R2rxmEY68yOQ0WVf24HtTMWzZxxCR
tAODds3qg2ou41240gXDATvj0tFWR7e1WHz9oGn40aqK3Juy/kT/8prSuj2wc2wHMJbkQKTBba51
Efn06Rvj21sUj4GXGT/qxqIK1elxF97cHpvUeUJpMl7p7HSNRTWURNYNnIfyRK1n1uTRcF7J4uTa
Tox1Q098KGTjleVWbsDEvwaKLYtD3HbR+nVcF1N2beWFC0WTTG89DgMrcmZ/7IkkRTSSBUog1YAY
6x3wpn8m9OSipUkJDWAnbq2edEB6qAohmC+6+iPvyJNLQiNIl+ai47B9Wyte3oEQLdkm7+RXhb6a
aALL1PssGmvXiGDU3RJ7L2sGoiYA0fSJxjxsrzVwlRyVx00qOdd2afc56+JH17FyhbZ9UZUu7i4b
e1WekY0jUEHgYqrpS1Jg5Cl7iNUhkM1tbir6AntLNA2YwTACbmM0KCIMD+1mKLZpuQ3t9IoT2s9U
rSV0tthBVNLIC8nLRJwFVQT+ThrgDS229Kv5jihrMxoU+6Ygxa4mlk7TkzaoK5omqK1YinTyamPS
RrceqSN+6HLINdRDlcWo/3jAayCVJhALzQnr9bNDds0ABdNY9UubxpBGV2Y/GuwRTa32Wq+hIQB4
T7mDAqiHWpdH9huKpr3ywnmX1+AxHfqJOtdaZgNbaGJ+DTb5yfUSLSzm+MwniJubXoIOqJMf1VL+
D3dnsiM5siXZL+KDcia3RjOjzT6HDxvCPTycVCrnmfz6OsyqBjJfA/XQ215lIpAZcDfjcPWKyBEa
bXuynN2ASc8wBI3xrBpWi6bZckVCxdtZKv5dp4nYmeC0/ZqDbBu5C7ZewLfe9OUofB+4a/pd0Ys+
kJYZ+IMCvuKx+qCiot/VVnxHs3IoqtSgjc7n4pzZkWEL8OCdzaAU2xZwnjN/+0XsMr05x8zA66KV
nAqVq46slm8JAgALjwanqMJFBLoyg223LZL+G9fyVcGTHGsGzRGPqcPb97L01amtRsWH2JHQBkbs
AvG+YZrkjmLFt+sd7wIX5+KlYm134rdp1I0OqDpI3Q3eA+idLTc1q5+QD8jQF2tjHPJSRUR5yYZT
dWpiNY6jfVdn92Y93spqoNRIIVDwhOckq1HDkQD56WvCpRXWkv5krGY/EZO9VK4PQPghuhPS6+9R
zehL4wtEjqqenRzDTFbZqCW41EtbwTP3vMPoh4UkAOr4D7JuIUwL+a4pphdS/STRZYCPIhgXt6QT
eDlFHSWhcnD6bZfpw6l2hAJ4bcZ38DwfjVSXHM+olmKZpB9bVz50vjUGXDCbFiP+1ks+qOK5ldo4
X0qdgHbh3WIgE43Prd9RS4BcpsHun72t7QNY9Y3ypjk2lfPlkAF9Z1T1vHQrsbeua1cTdiszhI4z
te/p9XElx+MmNnQctShHNChEXfak0yvPomo+TexKK7aqZIqvepfXAc6zXYnX84o7/aCEcs7YRTY1
tSpYDdh6uyz/g4Ux2tYIgLA7u28TRTcbFZGl3Ht04+mRwqhL7SSqXcJJr57CVMNDXg/cp30Cvtfk
Xh0Kw2TApRXBB2uDjWnaJcr+7Ft/OOXL0PMLfcYmW3i2RdOB1t7DYAhK98SMyjfxI5n5G4kzilNp
WRqWV1gfVFLFjcHG1j1YmolQwEW8qafsLq+AHmOxqLeT8blwkluPBn9U50wboYENkugVwqFDdPb7
+8yiMTQbVzN6zYZ0ItHvJdNLJdcnOUOgchc/SHn/QhKs8Ls2hyZlFLc76iGFhlXCwTmJ13vtzcEx
3VbovIrSq5QoeGe5/RVb/g4cezJlEuzqqatIIVrKelONWYXLQjnnagsv81kQyGzu/BL1QbbJtzKl
FnacwJo8/VMbBbCJ5ogBHpry7HLIsxA/oB5isoq1W5rTUYy4WoWjl7zELhwqezC9fV8JqCHW4+x0
9A5iKucYbuyjZD2cpa6HaOh9KDLQmzHiUqKFmPyuqy4J5OA9kiQ734bUbd0FlkUJiuTETrNZsvbD
BxWrBIpegDbGUUa9FfJ3DAGZ+5mPknJGqC78QfVGGgZJg1xuaXKI7DvRntKm+110bE3g1PosbtoX
GVFB1OrxShuY6OEaJn2bMGihGKNTYgzNzzEKRd4Sny86ij+8nq7XhKMA12ygKYtroeJ0AyDVs5sH
E1aU5dXv/ph1vxqtf/boGW37KN/LnuEpkZZGxcaqVnP3guGMTlx1sBjywuHtqoKCWPCmr5AkRNaG
A5iewM+hy4Ju1/do0mgH5J7hnFEYb9Dy1WjaySl15yoq608lkyKoXRPD7ByfUlk8eXHrHGrD+xig
TWw8G0oHGPAdrnUqZ+gnZankvrcMsKNXPg9ZdGeD6duM3ouRIlJa84tv9XdzoR6JETHW7XNjXGEV
/U4MkY8UxYNfKzW1yfzlRi7Ex7cbu1/gLfG2QzYFHiAfFQNnXrM+QUrheTHe+/5ONkx6CWgcYN/U
F5QGL2e3/1227hF454vyvF9awaIcBfil6oZzTyycurVHYr7XvEz3vp8c6raA4pntYpn/rpzhh9jM
96zX76yn8Y8uT4B1Inpo2WlZDj2LmIouQ6xn19hkNVjZsNirktQc1IZdbegc3DhlMBN08Bt4mutI
aFDP2Bs2UoRmlv5Ko+JBifjXtFSHxFNn3LWUabYjiTv9cXX3sAjGyJjN/h+X79WYOYMSIkgwC5J/
qEU41DfWqk+9MYsDVl82RZNm8HY21aakZGE3dM6I0EIorKar+wy4/SDd/kJ7nHcMfFWU7GSgYtCh
7dJGhKHAyCDpJ2KYNq1M5HNbG+GA7HIyc6ocwc7TBsVm6o48lLEttcoL5DR3Z0IAG0cANyBEv7BR
bLyDVQ3su1wFLjfp3lKVOhc3s55FqfJDzqsPIkql7bF9+XBvHKLUnH3wy0DIpUi568ZTgSoZdv38
nC2WfeMBEZoODQR9TEGI7dNvKyni5qfpJ1zgEE9TVe3X5kcWtYzirpnPl1Q2S2gnVKjGo3CurngB
KpLrc+jM06s7Mye1bgRNv8wfUYmWvVgoUY4W6+CgZTCUtnsq12DvJ0049cM5k1UNw0I8qoRz/OiO
j66kbbmwG+i+stktqSOCrs3ABPdhGyEEsr5HpxpZt8z+gHucXUHP2WHicpI9ab2q0T5TLNzb0Uze
DYYjl1YWNu3cPbi1OE86W69y6GBpLHM7TEyoJqb/HdKStc2Yf4MJo8vOoJuKbAjlPyTIN1IBR46a
TO1jr3+jHDxnj6hx8cnifi73bJCKp17IYw1uNtDJXIeTDrPATyaKBicJKSnjA0t4kwRub/uhQ20t
2unQZHtH0lobx92rr+OFTkcgwZE3PJRyiVkWTc+IMqxhEBC8glqwpMepk5X2wcnkZaxFAQbImc8G
ZEO22lVIgVT+q4z/aM60AJMHrVIvdaiPdLLzV2MjqMaBI/TCCpaGmIH9QFCPlsF5llijw9+3EV5f
H7w5O05Nvmt4Yx8Jb+3dqHe3tuZCQensfaNVx3iKgDn6jKxNbz5WWbXPWrcDIg+8o3ITbAsYuFin
4yoCsxbtqFlkHzzVNFfn+gb20HIz+xIafB0ZK6uci6PX82NM4Z+ZTmwIpvjixeN3OqKnaQvZsDLs
leGuFiHI07rG1qVhOVvm1NdOZfUsWrZRNuu3Ez2ZgU8GibdfxuYsg8g/4jglKJLus+WoTFM7VsUv
O5pexsh/MXsAID4PdT02/ccY8nFgG5EdjE7HRqsDbeVY2rVndsjSloOJS/ADPpZ+UI68scYewimh
g1xfODunMVpS1STV3l6ioM4YJnKDXhQ9j69UANoHC5X1Ao1oucREa1iqCJhQkVpOQ8nbX1rTpcJ+
S294z1qqRTF3C5EQ8ci9XSbGt3zFZaVpRwPhcE+sigdgS4GUac4vY4MAEdXdk2H+gQxIf0eflAF1
TumhXXuWC3I0maX9AsO1IqnYKwKVfld5Fu24r/p9Osa/nJgpWVukuGQAjZ2c1z772oPP1XbQXzXX
+9XGTnpg2wv+cN1Q94Y8DmvYrp10VhhsfWa0Zy31jH3D7c/g71BaQe9AVg/YjEb73o4Lmjh9Lcxi
ZbFE2UbRYGxno+8pEL/jAZHyn/GDa5HtBqJmPV3bDLCkFcEVdRRKdvrZrYuebSqofCdakTbubhHO
set5wyFRM1l4MwtlDbOeKO/dWlyisfic9HZnzs6RxMBxtqjM9dz2UHoXk4kQ81X7uVSr3yAxP2Ni
C/y82k6vPay0DNzrZAg44dW1X4Fgs6WyL1OsppMJgCce6nxPMKvmUsZ2QnQItoKbfJFZCMcii0OR
9y8WJ8qKPbhZxveeBvhHp0+CbvsH0Xg7x11LHinObjPay2QIe7AP5tGo95k9pKeYl3NSVCZ6IAW/
TAgvbVrRFAzCxOlNSgB6D5AbKr4oNT9EnToMPe3q7lvKk4EoDa8RPkKumm25CNgqaZIffU5Qi4b3
z5B2HqRDgzjtzSjICYwjXl6GhSphd5MHBQ/gD1JjCJsljLC4BYnU+i1M/d3YsOeySliAEmyLpr8z
9RPqoO9FZIUXxq66I6nHHpxqlmOq1fPOZu/CKq7Q030E327rdEaIY2feRwVXqJCs9ZYKa9gQ+8EE
NGej26zwloUFRkqfiq/SnupnwHCz/RSp+dbM42G1sAPoucN4E2+bUtyZAgsONOiTMnP21B1pk6i9
RyZiWKyI4TRpF2oKKd32QZVN2leGgIH1hx+gny8UaQnmNlD1ll78QPR7HAqay1JAJKQemEHn+EJD
brfvO0XWry6OZM3wafJ4SJxX3c7aXwk1y54quSnEZDFOgL9q7NC1QMJpRebRiXprm0xeM5TeLfVT
12lA483bDqi83K1QMuIGR9PKaODrfVA9JdDJxnJffZerwDb1q1Ok2saGbnNQwO2URDB2Cg9LSlXl
IY+fexGX3mZh9ls8DCgZ40TuGMbJb/RiW7JGZTxtawxPDe14UsMGgzTigT/OqxJc6UaVnM51k7Lj
dtYeEiaKwBkmKlb8X/k6t/YpTUGuGj594n3bXqHN4eIj5pW8eh1Cvmh85D5itNghAN7Laa+3+p2W
uMNxxDlo8tQ71+xLGDyqWz8Rg+2DaFIZkb7008uoOY5SDrqQcSI0tvRX7it5cDsScEwx1M6RFUo8
5xb5eB30nHWLYTW80Z34mbm4CnKTOr2qwwhAHGpjOfACjORbVK7EQ1iG0vgFc5lOORKsCFsm7of6
cR7EXcYTdY82fTJZSwXK19qdSzlq7xjbTvhDsAiPqQrZbcul9d0phFxO+J9lpN4aado7hsUeYWFl
VbXEpfCah4PmGxClsJD5qLB+Q0fi4vMSp6+nCSmSzjYj52r8GreKTSGGBna5lY+8lrMhKET84MAD
DIsGlpzs5IteR/Gr9GhhJPfDLxUAgJoAu4HP8Z2e1ijU64WT+M6eeDR5SRGdQRoBRzKp/Myc8V0R
UNkkmbADvnxSQ4k9bmcmQhj23GWl0ghg+sMu92nsysvlEhk8V8gfnjlTnhlVug19L/3WpzrKzqoB
iGSQV1jSKJO4dpYa9rQXk4KIYC+Bq2r02Amn0d+1s8Bug0yg+m5rRNxrlY5MTX2FvbNKypEzWpg3
5sKbYqzsG/77bEs7ErQHM0PKmPIbg3S1zTpgBVn6pq9G4xbLlGP3RAyjq4ZXe4MEewcXklYzh6Gx
inDVgfi3ASCXn4UWzUEaoi7ooHDyxkNq4vE3Otqj5Q4D1hnziXSbvaXPLGGhODgHLad0ImlQ/3jS
RpVDZU/yPkfUp03R+JEtUga9wmRKKJXdvAx4GDxY8U3ESBvF5D8MDqNtNhq41QTW7cYkD+qS1NTi
jr7pX0WS1xdXsiExh+xO9SV92jTrntiYSGXdV533VSqaewQVUxVMha3T4MGdCcFt0lwLkeZVSBEG
7rLaYP9g7kjzPTfs2HExFaxIuZY2WQ9qupvj536OOBjrMUE1k8i3ozdh6ev31kpKjuNZnq28Tx9j
p3qoTNzDsVT0ttFvN3RadStFZ6AusJaQcfFBNmXeSp+OJ99ld0C7mx5fhy49ztX8RqnwZ8uyn9xi
cmKF9tnWs3UqG/nMP495WU/vRfLj19gY6FZ7N0vYiWbrcan6hJO8on9ecD2SXS4tZYSdmAhPJka4
FA7+ZD543Jkbuoi0IK5ZBStTbFl4cfXxDQ0Y7oDi2WHhJHtvWoB/gTxdVkNTo/0YpkJvY+ChwsOv
10aHhbAMJ+6ZbmNa1LeuPn13Dq1TIxWlVAz8ML6+E9HCQMe+G942nyvpR+GdKOA7zKb2mOFd4UEQ
lUGdjrh4RrSopkadyZCR8ugJeh5GQc3Y4r/41gZYexQ+OiLlzlqP9XplHZu83pkT0MR5iOoNOxWS
+Y1/INbLQx+jdGmZ2mmWhM6sZIAECUsh6V+0bMGupqcZ3ogkoS6vcR4ylEhtWnUOt7tb3J2bWOkz
GryPqZrqMm+p8DrgMHB0itHyWQKSmJky8m4FzCZ8Nq1nDOFoONici+wcKede9iyl4zgH49bnVwvu
EVZb7cXJ6n3vaDwIZyqtRnygbD8MbC00BPlGtnUmnoR8RHqDTcY0aNoGKsLeoOYRHtv1pXSpiRIk
bIl4vGkaqU+IhdupbL+1vNsrl1QjQfuPpfzUKvvbFcxheYGmM4rlYI4xm9+kuc+d4aNs7LsOgnNA
ev6xtdbv1yc3vzpEZiwCTVZQeeXAk8usQ5+/dIPgNU5avovxK/DJbuwUZ207979jus7wGA5LWFt/
CDHzKePd5g8AmPKGsQgzBn49MmGStodL4NIDTJkVjye7r34AHJLRr+aDsUzMB6q/t0hcHr3exXpA
Mn/d+LRjts0Jmqp6OdCQwvttUE/tolVob+ZHxN84+ubL6K2VoinCh1+086bQeUuCF93UviV3FvAZ
mzjNUXGO4FdlyKEN+Jm+wZ1YkmvMqX4sceTrlWSeNN1DxglIWEeuXMima2VO5TRUTaH5LFN3NNec
IHIjnWd6/KERY07wACB0mV8RddMDHoG0rERgK/Oc1s13VLbtpuejQ/7Rz2mmv2A2cEOvyl7gBpY7
W5tOeAAk1AHUby2CI+ll88myl9dOV/F+0MWhaYR986b56GQah7tYPnp2/8vHl7VVms+uYJBVqCgH
akacig1VuXulUFGVJp2g9+c7ags/Tc0xcTGyolaThg+Cu71OnAc4rSKERlsfGqN2N1Fi4K+3cC5W
CaCUkhuaQGPMMysVh3hG0oPfshVt+u4a+q1iVwNy0vmyOp2jRyX/WB6FRaa0wzZn+PLGmjPE8ix1
L7niEWXXWFnXwT2M9HzSbb0zCdZqY7M2KKV7in8aWPiEatoVacKSDYnwTCa5RuRlJzSIMDaqIzHO
/TxgOZ/pc867GWrobSoLine93xVZtZPDxVLy53Ye2wfkxvW4Ta8XYP+NYX6M5JlI0PuvFM2le/JA
vMzQnWyp3fgGsKTTycx0Dhy9nj9dawBHMX34rIrw8OAHte1p29rOJdawUye5+2nMw8nSXOMkJi/d
1Jo/HeQoviqrZIqc/XgPlyG0QA1cuujDSOyFKsvlVc6SVR3QsVKP5yO1NttFuy5swkaANDvPpMJO
wrVLKrpyCs3NAoUMtCeJfV/a7n8zef7/zc6RN/tfsnNl8d03n+0/w3P8L38+1z4czTP/pUP5MvGR
uFSHwFb6P+k56ur/ZdrE39gerFlRb408/k98Tnf/RX6UjBwYNxKxwgQ09D9dObrxL7hQ/loF40CY
gFb2/xKf+7euOxvQE5HNv2oSgE2RNPo3DhnJhB70oONgQCtCDks7q0ZVQ+cYp7Cd/EMRo2hXcpfm
7n5Iy0sUNWfE1IOVn9Gp7jqRPsDpuSN0fSfl/CvJsVb6w3UoHjDa7lKxsQWnbS+9zzFv41l/7cfh
3cZcT/6J3hdMVXn0UenLu+WzzVTNV+n1odssLA6KfWtQCVb8kjbOywocuWvv7Tx7AE6xyzHndcmf
ZvoPvEKPYOLf6HZ8ICYRQtdduZdroNVfuVx/QzhJtx1JNQxxKGeU3KRxswsDJ8fh6iZjYXyjkoxY
49BiOhFfF1UU98JmHaL69qal4DJ0K5ZPttJ98nnlXVI0vyZj1t5TYZNxI7HE36jDt+mSB9mnIFZt
TtciGZYzsv2dG1GdynuOvJVVN486q8wkG09mUhLm+GGzOxxhEd5nFMGeDaT8WSf7N83+M1TziPq8
GbRRKY1H60QTGrO4dowcNs5La6ZhY/OT0++OUqhGc1v4s3bCbL+rUoZVn2UIW6EIb0rXUjQNVucs
GsSRrnf0R+R7yYtY8681rperWUBwhj5142e5UEJLRCLu/FMtaEqN2kYSi6r2/WI1N3dycNyncUKZ
D9Amp0IaZNTJ7xZ9+UywSVwMh3APbBYVxmrQ74Zh+bYn7cN0Io5sc/cWv/kYLM5afYFa1Rz/dq/e
/ze08O9lLNY/gV1/fdvOWg8CG16AzfL+DdjVJo2ZgxVBspYtsqD6KJO1KiXCrFEJMNKTnm95GU9B
a5TvnoGco9L8w++nfZeN1SMDCt2juDopdI7PfqE95Zn70mZ9e5+0vFm6rnDR3pY/w/ovpfS6mz5I
Aj2t/+SNwtrpuV+TUSRhR2nqo4xiLezJh21bg0UGKJx9teCqwSpAC7fM92XeqNASJQilha4+6P7/
iTdr/DO5/tcnQmmIzuPnr3+sT56/X/8JtGhgKhK/H9uynYdnmyNeG9MS2O41jzJ2Oj18/BRzd5Gt
jinWt34T2pW3ejPu09TNwrJn/IBuuFXktjbdZLPCto321WIpeOkt/RblzUuj6WsMM/ePo/fbw4l/
shuuZKep/kMYXv+/bmiLpL/4C7No+wYWoH/+Qk45OZk3pfbeJOyQqekMSSs+RqO3cDKxVruQeVjg
+W0NLTUCKFjhqKbDxNoniFMqJ410IkDvz2+t7ukXvTNucEyQiWu+9v/9ajRs8c8sM5++RTsQEBWq
RwVDsfdvj2MiSHhL8fjs81htK1M9sb7IQ9Csdw53TLi4xnDWF+SnFUM8nPPVMwfIhUizjKxznnoZ
L3F7A16PjtFpinejzRYyKdiRpEQHCAAx1jUGl1x3J7pxgJmzoouEu5Ol/2BBr2cgFYc+mcutXdyB
r3kanZxoQ1a1oekOj2n0EwvWWkaWPYtlCH29O4JSS3cVjcFFKx4RqEVpvBgmJbd1i3CavUQz7LpJ
x+mAF/hUVbIP6zHF1hyT9zEbbBhp2h781CDU5H0Jx32qIgVmbCodlvnTU5KOL42sHaSm6Hlwvisi
w53evkWFtU1YBnoy4pGWPaeueyU1J3dROr20oKW1NnDIKEgYuERXTZRAQSYnx+Mvxy/TItJWxBc+
PcKNi7UE1ZB8xV5doo0RCfe5picxfCUtoGUQrhQK2w/t2KpLFHf3fRJdPWnpB6/DASolZwXN+hR4
p6dBjkfdzN4XVkxBTWg4IJBZsg6o0nsQInM6vdWc2r4w0UvMOuZXU6c/Q+l+0kmPABnJoF7uKgpj
T02vYUQ1hzvV1ncWVPnor0wHfnNqGeTGGslu4QOj2FGxIbdL8+r4qGfCnJ6rIQK3mbUfVRqhj7vN
ajF29tSMyK3VfdlWVxxzj1BIM5TsDzdGCqHe07tlR0PAk7WG4HkanUeWbtveKAVL2Y6zBv3RuyGN
MQaJdo2FrWz3BJvhAtAm4/1yVkZzthbx2bXJUxEtzUkVunm/NHG3HyZxTdL5AfIaeUzHwIEzbgcj
eagZ2oPJ0N7aQX8cjLLDY4Cg3DLIWlqO6YHJOxJ3efIgJjDrflfcvHq6x/cSb6xOKH7POjvOvXll
ITsWMN/50xEJGkZ3bnPgV1wfRN15jnbfnaxV6BHVn1IxBj0oPE5cmnuGMJDv+8HDHbNA9pu7LoWq
Lh9qOuFoB4/nPdC1l7TLvgvTabddbOtHLEQ/UU5P5pqWqY5lE73ZAqMUFNKqwuxE0PDkGGNIxiZH
vmEP0q5ZVDv7GhpWRfPMlkGkHZ73GIKF6dWExPzI2SarqbFlPTPRN0+QLMTt8DUP2r4xqdhcOv9z
UuOD4dvn6C/7hfuuq6y4VPQaWKXV0l1RikMBIaf+K6LMmX9JxIOSYABoYXAzlpYDHoSrvT7T7ex3
ITmJsOxO+RMaMlqpEziGYgTDjnhd5NPxAAkq9EDxmG15YbPxYPVrMMRv7428uieJTpu1bT0NbtmG
M1nao9bz1btzfxqrZMMFFO/F2DzVeuuf4QjshrpBIuBQ28nzbNBw3Gc0ffCm/pYTSlrd629DoZyd
VpC8jJF0iuZeH6E6JQZineJMu21YMDjji4gISFBw/AFF6kGV7kuVJ3eeO9ywixOxa6p3O8o+pzE5
0RtEUzlsmH3akqrlqN1gtdk1g94fpI8ZDWidDHxbA3lvHXvVsCFXMX7UOL6yeMQ6XhEQqkfSgTaq
j+uVXPxT/E5XyRMun4/Y0IirD+pYm111QMV56TB+3FRn3lsF8nTeUyGfz6SB2WhDantwTSJ1josL
Q86CAAu0zXsI2nqYmdGpWlgWIvbne1FV3d5Ylx9DQYDaM1tx8FEOa4/jOzCKaw3fa1v05O60zPqY
s9Cxulej50ev0/6bM+CjbRDHHkX8QdXaU24KiP42O8XE1THRpKu9RHQ8GwoH0ObCuFmh9RXR6s90
z4QMsV8sRD4oF/EmnELFKsz7GoLL6I3FFsVoseQDugGruYRDad7tiILELVviYQwiOLybVOT+pm35
opepOSFQjbtIywlSduKKBQ5a3NBsh4buiL5Lf3yvCZVd/s7qYgqA5jANL+JJTd291ntL2Cw9O5OB
UJZVChTUtIf124Xgpgj8pW6z5Uf/JUb7LaG7aqPP9Rg2wv2MC6o/Sv+L+BWynqZjOsoTb+dnLJbN
rH1mU8jGn0+QzGfgms53WxlnJaJL6g+PcWFg3XVwtvBEdClZkQ+2NTK1LemxWk/ZmW5eNfVRlNia
FKP2btpqcgv/mBGJMECtT0EUX7U8G48ge34ALJx8QRweHTuiom+Ll//Tw+YQ5d0VMt+XGgdydLZx
JM9LVJ0HbWwTWaJC194zN2/tfnhv5G4A2XtykuQhLruDA4SrtakEUL35MjmX0eTmK60ahtjQDPuu
Mr8sM3seaA7PtfHHdNvn1MHIY2sQGYvxLnNWqwYb6cjFA8xi8X4wvnFOAtSx44tj9J9NjKDYxj+N
PNcjDSdsJ7gt0d4xsk/Kwd/X9XzRsjtgqD9yfJtm8VK70ociqT1luGgx7g7fKbajh4F8u0VYaRmR
Ylg8vfh5HQWIMEkwlj9TZrBqlqicKSH8VOYUhmaEXBw0Qb0qsAPDlqwd9W0jU5AIfmrng+nWX26d
Puu5PBUG6cHeTPB+AbZzndfox19mhB8iAuTj8Zn7ovihROI4r8SNjv905wA/1srkMmXsrj2DbJZb
sp3UKWxvuJ8gjMaPmpmjbxV7x8VjJp0ETb0td5EgQaDxjmsbHJqqufrxb2De71Nn5Mg0OTVIRLxP
BfHf2kiRaMfqB3nwk41BkHAjAwHgHVwp/MOuteFxIDZFXDy2WESJ7e8Gd/5NjXSlQXfENawN7JBz
dCIy869Ajp8QgRTYmQijT/JaN3h4klc/xUvIi7BEqxH3qpyZILqDaZZotfbAG9jgNWDYZWi7Cjez
IAUcO/2r1GeS0ZBDYwnkxYcqZ40dUBox3Ou9hK1JH5kueHVSjkchUut8UGpPMnfQmr2QyzPxiq0R
c2gRS/w6aWRjB8s/d8Qkd0190sRNNKRKGXT3bsHzsk9rEwIvy1TbguOXDkdeQ48O1F4WrHKf1v1h
1Fwiwc0ZXFYSeF2Gob43nB3n8E9NAu5kNfhcq0bbxm0MDTEK9D6HGNiIFzFSbtAW/evaE1WCPdxW
rM7u5uy17xt+yrpHK48fXZJDm3nGth+Vj57o2Tn0V5J/WeD4DDcdS9wN578jYs6Buokv37XvfRxw
YZ+xaaaJ4Gq0y9PMjpPidvrcijr2N1QzbodVs2qwdgfE4nGpje+TV9w5pfHTklPXPQ6AlAPoQdT8
Jr/qHdKOhqBymva2SB+LaDxPPaYyuRDgxcSJdNWFSXvEYOAGFuzDPbi7mAVujuBQxAh78pkMzNZZ
jMc2te/LrjXDFPvUWK0Oa91IDzhtwdgY11riDkdpxUqy7LjpFJhhWki5Fm0kCMbVXazpZ7NIOHfQ
TUq64wPz435p0yIYqoTbXJpfawkAOZKI3KAqPmiVW4jZpHIZ9jZsI5K7zqctCo8CNutABxd2sKzl
a9Ceo1G75NrwKkZudW+qVBC505PqonO04HyQDRJbfZJu9qKhN3BceqljZ17zvrsCCb4K6yZ/VQn6
UbImpiZ907m87IzauK9a4zqWhP3GocVSy4p1a5Hk3fRTd9Mw4xsVv3iOKx0ZsvkTNB6YlkW6H9Jg
PtD3XlX/GVr7UKRY+TUywHz5xJyatrm3W+2HFpuPJUlP6I1BPBZv/TIjajs1iwoQwXr9Rnn8jzez
JWhUe6E/BIWZl18XUc7oV78yjn3c7SQ1luQ7jwlW09qjmYRlzMy7pi4useStSNsTUovFZ5LvVdf9
RoYiZ5XfZifhmdV4zSbu+zqwrSVU6aHqqdDrfGJX9uB9mqTW0kLeFXn3wDruqUw/YoBHQd7PT+ms
n6zhllvyw+3ND/Tt0PH7byfRP/A0vEkwMCU9bLkHWTnDdtRan5lb/Jn4FfO6ucN+DAFbMLT5oC0L
MjV4XtFWh9jeDFqbrrY/LKaZ/eBVFg4+d7kp+lPI9XQkLvzuPHtrFCAf4r2eOGyY81OLZy2kK+kq
3FXkrhGM8vaoM6tAHta/siJCfPd+Ma25QZzE4VzhkhlH/ucuWr4miml0NYcRvi6ypWh6GmfzWfJ+
GIi2/vU8GTkCB8RoEBibjQc9I7F1vAhJfpEJ7sAu4esfcCn5aUcQix2UBavLIwAAsAllfqpw1Wid
/OH491l05C4JDV5qnbZq5bs31yr2bFWTIJ/VvcK9ts1gtYMj23cuh6oxr15KbTqaBlOmYczPhK2d
ba3Gn9KdfvWrC0O4l0EH5RTr4tHE69U54EBVJp8xpjyh0IVeDoKnNMdTWgJIXuBmbVbbp2XP5BCa
mkVdqocqY+av62nerx1xbY/Z0o5iD/jxVy4xA+tD+VbP6sGPi2GH614suFKMbYV7HG7VthDj518f
+uA2l1RrGUrUXWV0/db2uum/uDuPJcmRbbv+C+dog3CoAScZWovUOYFVKji0Fo6v50I3+Xh5jaTZ
m75JWnV1VWVGBOA4Yu+12dARySiclw4y/cOEPQ6zl73ksDjELvK30OTwNJx0XzjlGkrGy1jUgKQ0
+2w6bNZQQdCFRLcs7p9aIxPLOjV3XisepWdGKxJUDxiUWNeV3AVZJp6jZg4Gt85ZB8qNNYdiikiT
h/TXyIgddJyrbyaXwNSedZebLo8U7Tg6JeXDKu3zSzmDJH3jpSjkHZLvV1PAOoLEuG0q8reUujBv
/0w0oENqusNHvoQi23l8BHYXHLIMOncHUuIBkaI0q1NrPCYKXTMYos8iFtspRjfh6HRsuQ8nzNby
mzdR3KDjWKkkueWPLuyRycDEbggNtQZqHL5fz2U0JcF9gNVdy2hbhvZqDLUC+D0yvDD6JdAsX0Ij
YEzadq/KdNLtUOI+qPLvpp6FMyXmxcSLtj7NdOYl9HLf4QytaYNs15fEcnHSHrMYAHaKQIXH0iPc
OGcRO9kN8sML3BIIiTgpLMN5NF37E7jyMpq+kikceMYD8HZV9KtN3qqbkL1EY/EVJ+hyWabFw1hs
M5vHBaiiLiP1Igie8Swvxjw724b3PCjrnGZ/WgtIMnSp3yqUG4iBy0ImOxf/ux3SYERKvMppfEPM
6WTwBXBq3aaOXaXZ6ms3e9Azew0b/QhOeZ8MOF4MD/qZ/lOY5a/sXDqZbjgybH/ngY9UIBbIcvOs
wqeGLF1rkTWz00oLfjvuiThjEVsMs1wcyxLb4eCnJ93goR2qxzYebnFmPlpjNC67ZjRXpg0pUnwC
fEZEX5hHWDUDuv/mpiamwIqWxQuTRZRbn0WO4bzRj7XoX0CZQlTSOfbzZB/BGuNba+kIcb/EUG+p
vR/PMh6kxJJ6YPzs4dZi7pV4G/orFgMb6rB6aT2LqRQ1bpf2b2077hV0r9XUNtu4UccWycmikGo7
KtJvLKyGYYp1uHbCRTcITOHuj6fzRzIruUmva5ZSJQV161vs6u81yhSr9zaCsSVPwzUwo19G+7ia
mJYwIPF4v8JuObTWWSGQX2QpmHsz4zZ0/f7mvytcU4vExDGV10zoyXhmgAvXBCjTMgBNw+KieR/d
4oimZz2V6mglnM5WignGkAEaJ+Jaa+MmVinkGTIoS2bgI3OVWLlrpzHWKuLNI9ShWdmhPJE2RqOH
TSfAyOgOevlQNnjsJ2tc1xEZ8zRya1/lO8Cta9wpOF4CMitRWkyBOnut5W9jXV1JZuy7tl6VMDDq
qDwS1fhHlC2wNE88p1Z2rJCrNLB3YFobm7rT1cL1LzmFUUMwwy4cPlisO1vSSl7ykcrLcLW1X2j6
tnIyPDIgx2TsJ0vTZTlmieiFiL6GwWKYId+A/Jw4Y7luJ+EtcmFc6d+s/VTnxtEGX8W6VhAs6mAZ
nlxYWeiI65ndOKRwv/itR45Da12HBdqawLgmhvrjtZ53jMKuvWeewSzot0x9+YjiX3FTYnhK+VSC
hOdAI+W2x8f7gN0mfi2EQJQM1OehI1f2WCpebpDkExqcsttanZ9u4U3PPRbilAWpPN9TPs8CCsk0
TmfEj2lb5tcwRn5JP07BTx1SWdVTpVfV0mulvsm9qnoqi1zb+rJcuWORLVqr0v7w3EWmksXfkAyX
RifEzk3d8ODCNuSEBIoQxMc08tWd/AbniBTo0VsGqNzeM9v2VyMLUcYmpCAjie0R2GXnMBiHH5iV
UNvAYjwkONBir1XbITTivao7zN9++enTpDNhaPU7EwaPaCOUUjJK/SPsfOaZ6SCfPZMJ7DhF1tFy
8LzJSxWzaBqMAcBNMUy3qjfUNvMR1RPLq91SDX2025jOd8DzRlP//Em0MiRNTvdQjoR8oXxdYzXv
XnA6XDhasi/d0whirQKEpJhS4KGFm7Aq8EzoKXBJtBsVXsIFBPnyKBLb3zfMyhm1pCdj/vL3r2SF
ZpseEG88U0ciXs4DcAlAEIGccIJ0zlq3XFRB2d0quuycZAOitPkL0oGMlrw7+HWTbXvN7B6cbDDu
ZTvVwHPi3ygsTEz32nsHtvrYjz3n2hQ3u9qKuKg4H1FaGo9//9ffX5QtoYyHv9bAIHnineQ+6Sow
exZ7QR0EGr6e2SFQPtahl2z1wWuecpX8MYcSWb2hTbu4xW/MtjO4pZ2SWzeZL21eS2DbxSMzSDZr
M6XQR3p/8hQBICr3w5XmAcju2oFzQfca1PyKvzIQx0faKIQRL07MS510w0pT3hwuPcPMwrujbQrz
sSbo6pwlg76qEiweOM9cVpRTvfQGd1xhlF6GvpldNeiq90kn2WuKyfbLTH+dFkX65sbOd4Qgfi00
Ks7J5jJqqgaBuYtlbmrulVZbB7c2P9i9LNhdGCeejfrFY5xt6c107mcjiWuOMc4MOKuTi7XeSVv/
GER1sDcYcrugIg62HMgEINMMBnq6YSIF9A+myhm0kOu11VGRUjOU0EzzIgDeUjCg5sa+a9HYRjib
VYtFG72c4shsNfI/24nIT3doNmnB2SwrBtGj3Vy5NgPAGe4KoXqy92XnnW2AUYX+Bq7C2TuhsPed
6+tcTNJfWg7nJW21t60rtasYjB6QH3ib0S6fELRbz1QdCJua8WxOeGLCUAPi5praubfVISbEZjsM
gbmNTZuLRfe2k4eJTRfit+slUrFRRhjTSPvtJ+ZoXTgWZzurfiWf2APZIT1Sm1miGFdqY/nRUS+T
6DAm2W6wWkbzFfaqJKzOaa7BDApJws2ok8sqMe6hff37lqvGsTtViJFoKJmgE+CR7Tmldlqc5Su0
LchWs/RO+V9tZNVNB1fCsY2GOb4yl+Mp9Ss455PCaiD8fZjjIqwHrSTOOY9PI1tWxQTzENZkdLdm
8M4wa+9H9KQlxEKsjK4GL6ZE96nr/dkv2hevluCJhvqH97o4TEPx0gKl2olxcq8WT5Kd5fHUL8dj
WAb6p59275NbF2dS2bKlMeVwHhs0hU3dsIbzmIF7BXPIYP5iJqk6SNqZTglkcuDXtorA8dvfXxI7
+4LL6U56vpeWFd/8klvA4AIuSr8+Dk68Ckeho+OFdMtmdg9rT1Sw0/rQe88g820YoMejbyJG0C5x
zZjWiNyjjfv72MQm8m+P8Pe4ZkvSW+jKhqY0rgjpL9lYn7krONSHwjuBcWgXZeYLClCOXJhql6kU
WC8iq7tydZBKkFVM8AhXWuXxlFwaazgOfTagWjDEIdKidF/WYIymPlrbY3vUMhbEuqFBDBHqFinm
ueI8mFn061wc0eS7JNGMFe1asRjtcF8F2Gz9mvAy+q+NYxhPUkw1T38qzQBC2qoawECaZmls2NfQ
LwaTvdVa47czqq+SodFaWEin6aQdTK7i0fQhsGXmXcdusqHP3zWpdmLxcCEGQC41qBpwxRq0iHJa
FzsWuM7GL9gfg2ZFZDeW1l7w/bqUDaiY6ReumRVnUCnrqvGjOyr+hVAWt6BlwDGDHU36xYAQ1Iro
HiwA1A56u9Jo0OpjkUdE3hNRsnNDxjtujf9maqI1aWYhInLjyn1Xs53CHjxKKz2VTfRRMK/YyD42
N0XcXAM7qzFQD2IZD+0d2/etm9L9vuXyx+hjvKRQL1c8qSF+uI8OGTd1i8M2jFvAwRTZsYTdi+EX
iDXDJMECiu8f76rq1GvUVdybQ5YwkenKfQYxLQbOYjkDkjudNXIfqduUNyzM/Bm6lVHqug9Nrx8G
HcW51cN4g0JHODmj4cr+SU2G1bhD92aYHk2EJUca5RdH07G+Fj1jNxg/x2RKWfGKobwDgvsAE7pM
aun/NHX8JIjDefVrHU5DgGrSxYyyTrux3oa44QfgHRsc5fJepYyK47BNjllPxk0lII6IoT42pd4h
lDRQKEJdcbrRwTvA9LMK0yVWwWTbapk5x1Blr4PscGt4DVLywLPJN9HPWZkQslVCHmH6hgozeMrT
EZVmCek3Lpia1FPTnAQB62yENh3lMNs8P3qbpm0Pi+lBE0YCOCv/LWNkFlHpYFiqoNp3ffnDy32d
EkO8DK24l1wpKCmn6WTDaXRYKK2N0jc3hqkHV9eSzBdBSjKKnk6MWauUUDQOyTRcwMETWzDe/c7H
3fPAMTvcWnbQrVGxPhur5DRo2jHI1HRycKNNHkLRGg8qcjHgQSWuSz59RMQt4EfQhFqnkX1UNXcL
JzMORWgALBVwNcRuuHQYOVLDel+YRH6IiaHKjNF3czvvMjO0N4MPzVwB+lOS51qf0aj0cS/2bgB1
iDaDeZt2c/Dvey7KmAo8HYd3gLISOxSqf4YFUMy9cbj0frupa7fb+mMQLCVxTQ+uhZQTJsOlIGEK
BAkosHrsN1YMg1HvBxLTExHtlGJWbXT+n1K2K920KKcsMDjQxVraM+MBLva3wULXZrq5TcppA/b1
y9HzNdyfnT4Vj57T/FlpBMLREknrQQPogv513LomLXVT8ggatGwAKerMzpMwW0MrprIoy3RNVmx4
6An6WoTUV9xEEerqEHBw3cQ3wt44eHsKJDHm90hxMtWyb7eMQrkF0dbXxGD5w6vZFox5iQbcTNI6
BRgLl0z/3wfm0tvYoNyKyhCQlXVzRis5lkStLCBdAQMik29tMQhoWYZUBpTsEfRqUiDygg0Fj0vf
dxinFni7T92Y5oi38e6N8cboMY6z71nVeL82AuUqzT6z7rAE3qvXv55v51tG2B+mazYHqaNbQD9A
ZV9Xj46IkgfXnp/Wqw5R30tiNzubeuZBgtFYDCWNMdFkVJIs+Ud9eO7SFsNJzjokw+6WEd5WZ+U9
x526yDsWdl7VmfdMV1jvTLmBxu1B+PLfNKCxj66Md0Im+rFhZgLK9Z4M34Zf7Kskm6vsRQjues27
QyBAHizrjFGDEN06dQRyJxlfFOM45N1Fc7YmMNTJ0E7nOArw4eWImPD27uF1bKE2Y0GAXlblX6Ng
4KrrF8Gg2MNqhWo5Z3/l5Xunh1GnHO+3ryL2BSSeVeQTu2V4ZcWETxHy5dLkHJ/DIBd64SlY2Gx0
dRHukUi//LapCIE2mHhgSr9gPOBHvFv8McNnhQzQikutWSTv0NMAbj90RRvwmGG7hM2WWYgi37ZV
mUQ8hzDTFVO3tWkWF4UNKNVLo1tDqg//BM6egqDtRd3aObex/RFX0bsdIT9gdBgcLTd/0UhmojHn
YYIep2joPxNd3wlWa2sdBmPQAA/uBve3NiMW8WjKBwB1HcOCgMl3G/5wDvU7KlB3KVyc1m501T3G
1j3DCCvIn8OmtxA+RhyreJQyo3piss6o3ATeSEETt2gtB9XciHyfJ9DMrlqyQ+Bh+NuAQcXK7VlC
FSbFceyUdxn026KebAY5jDh8NPmzowbPrizwABCtCXOCuj92VhIo7jIRPXviAgnGM150Zsf+uiXp
yUAK5g7BU4h4tR9REPTc0ct5/5tUcKWqFJRYSnREgVgwHj+y5GRF9XsZzFkKVm9BIixJdOjii2MB
kQ0+mGG+RnpbovJ5JLNlXGeufchm2wXVgftYpXXF+nPRGRQFxtgN+yDrnsAhz9zb6t0eTbbfQQrT
BwWnBg5rW0fYI8bOhwfKLoktq9xaPlPXkPYpNUr5HGAsYariHQbT7NddVn57yD8Z5rXFlvfvrfYw
IoKWqvIUq3UWCJ7DEeERkTzJqBD7CWkEA+TsEJEWta99UrxCkADeaGsbirp6MTetx7rkIoV+oU6O
6cnHKR9uTvCu6XI4AQ+e0pgDokeZhbd2hRn6IdWrHRcYm5EAx6IzT6I0nmJF+D164d+RhLsI6bzZ
BbtBegHChfRd9KzQDFx+hi6/vXzbpmuyicZLL759PbsNLZueJPFeq+DVnOHdoqmAKGnBTSWS+W7I
qi2G1N/W/tFlsb/AaVNDrByvyWRc2W3Cz0/RreIN2eWN9Vj0vbhG8weS5gWOIsMgus4z3ju7UVzA
4j0pwhmEwBKEYvBXt0Psxj4hUS7FUxPPqZkmGRqzSzr1BfzqdFw6tu0cUJVhS6YyzEaPDaoFtdDh
baWUZ8Ux9rMDYt/bE2IAZhJSC++WPiJBSTCA5dWhC61rVMaYjN2QeUk8r+/MYMJBwTgTMQoZBgHp
ehZeY1n2O73yNDzC2ylq4GSz17RrtzovSDZkZeP0d8AYMMIywEye5HnVUQZC3+d46j7TBsVp1KDI
qOJ3thjeAt7VM8pgpvxZtXOn7g2g9hO587BFrS+dAaBGe7ditXZCT/pDwBY1D4B9wdSPHZaxTisX
zaCdnzH0p36WchLpb4WDAim2iFOt23bVxBXy4RpuC3ky6xKBG5Kch0qPz7juB+oEsXNyKmI5mfs8
7O+kFq8HHG6Ec2YPsfumCthcE2+PWxi/jJA+hs4wV65K04N/1RGj2YVjvo2eBtzWnZn9jolZX7Pc
U6Q3+6qxwb9NolnjiGRnmZdn8k8CwkKxvGAaW02WvZ3b56MhpudmKEbKS51pN3ztMmn+lA7orMrV
uElmqxtJYbQkU4BIo8y+vVL3b82szuN2RHrNMAiJJhRkS/vqdMpzx/UJmTAh6jDDRZdtGN/uYAJx
cJhqCAg0QVEoggvgh5gzNjDWsS618TScZKJd+jqwdyrqqG578mh9VNmGYbQrDfENuLMWeHvHyEv6
N45/awvtUD5CqlraKepYdhP8WAI1XaRDfioauA/tGF/Kuv0poMIkgKlJSQ9PWKdXYMuaq9aIL0M5
mJu9msb63TKD8YkNekB/tfHyCPyoqpplqWP39BpjXPksJkmt0S3ibKpHWpzo2uXmW+MMww43Mmqg
KHEvk5/ca5vswDTadyzGFnrmFCsJnPWh1W1EYGX7WUhYJ8XgvypXN46lWU7rwcQG6aNFmvS2WnUw
hJa5ke0JifuMJDuyEKwIKDmGJ0QKH6Iyh02v/LdkTphFLf6IhdZcT24yrVnlDp63L+l4ba9Xr6i5
ANYV/yST/Vf1xHiIxv/flpjNT1GH0Z9/dcTMf+EfQ4xw/kI65Tm+R/vB4GGWa/+TJiX0v3RSOg1P
YJIRnjcr0/9XmpRFmpQjLNc00dkZlAT/YYcRxl+6LfCt2IBCLcI0/lN2GPwd/4f9Y/bpmJgv0bQJ
R+i+af5bzJjMHUFfxg6BMSpDAdcE7od7G3yimTvlCN0hCVkANAln7dzA+LKqSGEic7ijdV9xWP7U
TRQPD6n00G/UhnjqA6lW3tiOm8RH32BLpBAqwInIRJBDNqAXWAaDg5kmUBiyS5oOYBTchI2B6d2x
6KWCSu5tGEQ4UEd9nZLcuUMiEa1cB8BXHxbNfQIt9o2vQNsVntesfNPx1wHtCiE0LuGdEb7lsQS8
b3nOz4SsfZFxJR+GQrnHJqRKlUgLgTUqlKfVSDnNrP49mZisVkr/EwOLWxpDQJoNeFNgE4n3HeNe
W5YudJCo0LAv11AOE6wDK8soIOnWSGngM9UPscLIw2ze3yKSsdeizKaD0VnRoe0M7Yw1Ntm0lZaD
obOmtTMCTjG6Ijz5KgrXwvUxJOXAN8pOtegGQmtVDmg3rRo1NYQKDEFIYimf44FE8KIeb2UxUNL3
BCn5hQyP0+jGlwEzCYkwEz1/zSi0CgQVoN7P0cWD8YhXHHAhPyVMd4ztKN2SN1kUlHUJeDFhTu4y
SoIE9iw9o19StXBWox01Mg+STQvxBPwDz9oKMpGJExU+zMhkjIt/pUcsclvbQzMN0+mn6p3mWzis
cE1ANqdynIKb5Rn0lyQgDgcZWBh+x9a1DhpbkLvwA58jEg7BypMGTnchSEtq/elzCnJ/K3X7uzUL
ByegY7FYUwLbaMyz1g7rNwoKCpyUZQY+5jww114NEx6K8ocjehT/MAzLZy/1cVFHcUTTNDBbR2cd
f1SdmK6wk9S11zSGBJhZWOJ2ZlJd235It3ladrvYlPUxgs3eP2CuwP6VQ1auQE4ex86u7rFeq5Pf
muQReZOQ28Svh0+BVPKHbTwDpYzUg6nJh8e26lBzNZX5hmdAP+Cs9+ROahYcKod5b1K7wZ+hCKw9
nIlpjyw0XmVEpj9ju69+JzbjV6+0hgjpOSuWVBI+1vlacVWYk3ZgyqZdaqXyqWK4spntLi9Dz4Z0
Feqka9SgNG9s32KSClCY3WcI5InqVj8no8cKJ7XtPSth68JOtD1Egddd8I7Xaxu6UPSQcB99B2Lo
iVyx1bvIe86Gsq0bZp/JdCzigNGXrKFjQPRQvxEw9i1hnti/o4qOpJaFs43twH/yHXZ7eYSWkoou
ek6bPMCRZfXxFwxi1H9TVpesRfMyOsd+JN7tQlX3SNSELhmg/9BC2lSv4OBMCgmQrNWfzLGSN89W
41Nv1+POKAwEkskojas1iursB03VL1DcmfVSeJF16ioULkubFwQ5bUijO26c0Sdyu2SH1HfKeaod
Z9jR4GnXTMxqf2ULVexrsjHYL4TxpZlNggpX+QeeIbT6Ov8sKnmMwcvalFStGZ/ruk1aSqMmaLkk
DQ6lfqGxkKR9cyT41tmU88DiH12mgBbbPCiyoQ8FkSDsVqBPBk5n7iIK7k9BvvK+KcLuNbewb1SW
EFgLENY/qMYZr/381DbNHHCvnEjyXfgmmJANV8m4H2r4N6C+Bq9exJ1dDKyqc21ZWUm2cYF3H0Lf
JqKvGySmrra7FZ0b7wl8FyfbbztSlDRJuA+xrcM7+0jnBCksdNes3sjK8TTDwtgPd2PfyLy6DIlZ
IH/lM1rniaXmhKeREzoIm18Ep6Anp8gs9vg/gxKFKRySScVIw7QxQ7HpWegSVy1gXm2hGa2+jAFL
7tIggPE29U66MbQipOSW1UkSdyMBALuOeMCX1j8RKQXgPB843sYMiqhdBckWs1/wow/srawSskZq
gZrF4KOq2QTl6qiknRAlR2eQ6VS57WJwwnaVDRE4zrw0jqM/avfQqMyd5jTMz2y3VQg7FSe4PvkV
gnhpw4nNrW+/JJI6kqpEntDmX2YXjSdfOuXVC1LEbWQdLr2smb51F74vDks0KFn3BlB4XKL7sH5h
SvJejaFJJEVuTo9wLNJ3XrHkrDUC/Q5iI4RdXA2/ppuobdia2ofe+eZnGFigeMOMLZpTJsyR+iFG
ha+F0y+kNkZ7sgtJyDPgzNBFqfBSp4m+8fVGe7catJEPMO5IkWdz2hLt7nfHoCuqZ1zg7AsbTzsb
wFS/UJ+opTm2zbOLoW9lqsRcW4NfXKVCL84AEJgU6qhtpY3QA2QYssDUzMa6p4IAlM5wna3rxvWm
d2GH1xU08mYWh42D07WLimCcHjX9xFin6T3nJfX87lxnlv+jAogvjlZMV1nk+pozgPuiV0J1CzOa
X3JE3Aty6UDXlpEm7U3k5FQoXuj9DGFr31zeyxv8B/HrlJl5MgJX/3HtCVZBBFN7M6LvQYPlJ+lV
kSJw0gDBRktHFebJRQ5+gPRVggGX3bAdGtP7nawGnKeKnPbVU13LNRj7K7uOXPBvtX9TvuYTat82
CkGgI7SLF5uIEMdBiIWGnusiyZ5cp/lkl/y0nKI7s9KB1MYlDMllMQbAYdI4jvZNUOfVxusHi/Ud
7KdPVECJta4GFfUg5Qoj2E41PFI8tzk/YBa3ZDn4oWegA6k6zA1MEkLrZWzK8Zsoqe5PnFnTSY0o
ukk86nUXVpLH6Il4LBKeEjO6MxkrTrlKvc/cd3vwFLRSXOhy4hle2gm+3Ngn03HwWOYlhs66sXeQ
Xhw04fg70aeO+Z03nbEJQmgAXAB9E++rXljsR2jOAgaiOGod30Yu69iPY19abOvc6nssa0ykjVc/
d1WJ6IUuSMCGyOoau48xikvK9K6DOZ0Ri4G5EtayAAFTYoXxcljxHWFsGcIThNQg6IBabnhLPGcD
AA/J/ZA3PZxBDE6mKJ2T09rFwfRaZmsZUXeX3BfVJ/X6iPSAsnUBsbo5FVFr/XaxnsNUI3McL1MQ
ov2K1FtfRtFzDREDWr+RMm8odViPIrIbB7CmaSGRLwANqwTkfCNsKrqhJw4EafCcwQTjr1oZNUVW
n6UEMGouKsYW4IOGBCkBaB93vCzc0nggSyzBy8F25CVWZX5n5ozBSlP2wh8K+2tq+vYbBliNJjKc
tANUCe1Z1C1E6cyy0ZQBRYE0EnT7TMIfpYmIccJZEWELrrLXEhXw3jObDFSyU7GM1frosRpadFEB
wnBfuoSx6lUaI1WiDJ0MJ2pAG6U0sJxW8KeDqOQJEBT7HjPruB4to1rzS/FYgUhZFmll78Jcx8Ee
VM4fFeNQ4dLxNuQxjCAX64BgIRUiG0C72LxlDOa2BefjFonyuMLFoMr9RKvyhKQlfU2aHIt+p9kd
hh0eRgRZxh6OncF1d0igcuwCHuIOEuGj1qd4lxD3o7q3V3npTSSENObNcbwK1aU2HJxW10AwmwKd
tEtoRvtA4z7AQI4YQqxtAfJjE8XoeyBipPCCK8+e4G0whNRXiS2r1zDMY7TFyG1NQjA3ypDpe26Z
0YV/Kz0SQzucGh7wIEchKn5URdW9Bm3J2TbFnbZyRBYD8xkbCnc7h/z2YNax+QgdvD66qlY8Y2J5
a1sLsCG7O4entIp5m1LPe3JJVrwWPECugktAMvuzONp1VkE319bnbTIFOw9RGX2Uekxa1IBysY0E
PZs11IcpIvMbXlf8mDPJkw+5dJhY9eVcFQxl8KAIvv9iU2+g+gfruS0MuGCyFd1RZ9C+8KWl/ihL
eKfASWvWdBXHgCs7LBkWptzjRO0tFiVsLGICCdZ8pC62noH+GziBYgIIH4aC9Ryiwja6QGg371CK
sFy2BQhwkvhC7Si4nzcBNJMzxmroKcgOhnLhI+e6IfWrUDqjPl6XQlg4bCYi5djBfCHIcepl0ud6
ttGkCSZyZJVaPdSdakjb6ZRSlOzkmfZBbzBQRp2UovfWWekRetOGbfSRIO1eZFoQLhNZIfBPupRU
miFwl3Jy9R3HrHwuu9C/dx4E/INg4UFKkF0SdcC7joPpkI5F95WENZYI8uXM979HCP9VJyT+/xca
sq5/8i+Jlf/P909KfMDPv85K5r/6P+EhDsMNHVodhhLd54HgQAj5Z1ii8b9Qh+t/zyoM02Bw8h/T
EsP5CwO/yXYNzpCNaO5/T0sM+y8A8OxfmaIY5jxl+U/BQ/7dre4bJj+V6wooIj7EjH+z1ifT0DuE
Hjbg+/2nvq1OAbk3syb7PM5YDL3mAUNIMCvXJUzJT63jcE3MzMWyQ18lJm1rW4gqg/FDxWJh+zUb
R86SVctqj4EcdxGeZlJDIspCaJhhB2jIAw3FY6QShGbnIdCGBJSohnVqX1YvPKeZW5r2pS/BOtlZ
g3aHuMYyysHwprOF+gDm9ruegwSIwlmIrKGQKO1dJ+3zv8y8/m9oiTnivCxggRf57vu//zcUi4bp
OwYNHDsOnB0uH96/khQmy+hTQC4whDvymbWCYcgY7GcNAGejvwg6osJHgi4sw/hMGouiHAlUkXnR
Ijd1JktlxLHPJoAt+92bNPoWG0mtfesiEn+yP45J2FrEa5WS4UETZxslvHFD0b4eqJ7YO5avXh7W
HB7iUgDttYf2zQycXeYC9C3dTatF/iId3oBd9riY8mNtaVjJ3WlhRc6jMefulHwiaHYwJqDGtlCQ
xUJ7m22SsjdvfYJjIbCwhwCeZc5THMumX2fZV8jeJ9LlpZcXG8scwHpcljrFdQZyU7B2gOObsSB3
aPPM1t67tbaFvcCPrBVLYOT0bCz8p9KHy0dExkhEmbSi31GIc2LZN/SDHIvivZjS36AEm4UV9L1J
qap7/yh998pK50krO6LQh3cU6MdENm9+U1msSONfMHY3e7Q3FqoMBPd3OeXHWOLZjKrHph9u7HOO
PQMWVlp8PkYxIvF2/dfI54dtQuTslSwXNtZdFqoDbXJ/JelvHcX9a6Yjsg9K9rFyJoCiyShQ7efl
/Oum34D1U6xJCwI6c+0jwpKQqsDDxxr+kjr7TTHW0WPzrIO4Sg8/MzSc56wlbmwyiFziQtGC/Ig+
Cu4ZJBCVguLXexMOr7l14uRZQ6WTojemGMJ2A3wTZXllIV6UL0UToxdzpmTR5WcKC6BqysXMouNg
joxoHtwnRJkE30WJ2zVVoNUG8QsLO9Ec5nHsNKEbcB+1hvaoVPDJfjVcek58HBP2bzo40AfGPGvb
LN8opTKyKqI1ReYNN0U/uvrWzblKxgq0ojd1al1MxoszoyOzrt+plDpDm6gd4ZMh8S2IdGrZe23p
VLhKPwzD4pjIK6SfSBZ2LnMsdEj1Nmt146DbNdmBTBh48frSdThZxkw7h763NWm/V8RyGMvawtFq
qjpgP4jNCIHU1oVPBFgnQemAlVbU5yTgRgm5mxDr5ytELuXaMYHQz9ybogV/gC/lzNoHoVU7bcFr
XfoxniVbJmpY75KHE/yDrL/AD7gVhMMgP3gnD3KVVH8TrX+dpLprNZlsmfYmB9Q9uWvSQwKUyFD/
1NBmo4Q1HfFAddpLqglyzdAakevMPIUXAb/CVQe4QGz8GxyG/4O6M9uNHcmy7K806p0BzgNQVQ/u
pM9yl1yzXgiNnEejcfr6XrwdmciIqM7sfGwgI3F1rySfSLNj5+y9djz1NxFFnWWd62LRLGQ1tN/8
kpOFeVBL9aZ3xucEAf7K7EcWSlpAmsRIZqP6WDlx9BNGxrtJJow9jpmf987ZnOmPNoq3luZnjo8b
qd/iMS/i79RKn4z0x2g8XK9LXsqsuUdNXbqu0Y/iDnqgUnr5pTleTNfELZcTJGHpehZ4VbEnGSQY
YtKTSs7VkmzPyJIvCY1DwO/TuiV5uG6xzPT9NSYLGWs643Nu3i3vB/Ts+Yjb8JEC84f4XVcCAFDB
C5C7Kkk3MjF3IEEd1zWkuLUo3onw5FcVzjdtXxS6j26LtMwKtTu4/F0gCwPqd1Uxr2cIG7cOput6
iqF8HkeChHEEJj/cAMtiIw4U0o2fymLfkKS0Km3CLzj0rlQLseQ5bpj9sex6a1H3mzy3vsBbexsa
DPjVWvIrkGv6tOd8cpND5EmNsckRg2f029D60zic8Tg687Ax9IiKTlAYmog8l4CfzN57hfNKAVvR
pkg+Yp7Myt5ZclKDcGQ51ujzpBoT4GhaumQlK1WTsHFQprn0ZVjl6MYR7zv3rp+3LN1acj8b4Xdr
mXcthgzyLV8YWKqAxdbxlPscJttNJ907JefYrGWS9UnDlsQVONISwVQnWECTLKA9gdQjV4jVAHS0
am2A+bnkLXX67kEw8OFi0VkVCXhKuuhi0npd43w4/vNt9deu+eddFWYaXXJVN6mI/sTnsglXicgu
6/x6pE3l2TtXDhtroON9m7VfLpqMTpR+h3d7siAQeoM/qDmKQvTHCPaa9qPJxotR6OfCkHyu+WuB
TjSdzSBNxyP/0/P6picXOIRA2OxzdFY9HhXT4HOO1cvS1mmb6qDTBJvIA8rSamuQSawLIB94L9X8
tk3qfZwaBzo4QYjNir2YyUV5iJZ2VLJtMJ1MHCqdcUDBQ4TBoF4bLV5b7jljQVMgSx2Zj64cOW3F
pgrtuzYp/HJGvEwqRIP7wlUSPPgGiemA0GsAxpNCyGD/L7hJ+oIa+ssb7Zkgk0AOAa/7EwgqZcgx
AZ2kfOmtk2CGnWUGcQPztve45HoEih7KOetcGgs59hDDKerIASkjNjbUwIUk4KewdwYpeA0Jl0Lr
dv/iUvgzvMvjGrBVywWt52iW9Qvl9g+otpzUFGR0ACKblJaoE86MEkCNt8oosVpZx5zG/6awQ7jF
Zv8qVCvI5EgQ7xIqHmrxSyfNgoySN1OdkgA2oig/ETp0fghWKdCaGRSsoAtqPuPiX6ZP5IyaBOzZ
JVvUrGEvC/s7w44KP59z7j0jvVQig5BGOVUygUK2E39UKEfpbhLvHTXQ0j17L1CCqg0C36oEv1RT
UkhD434CH2SIJ7PQXpWUyCSI78kazNMQvjhV/T2oyIcIW3lpiEJbuR3bZWjdQMElismGPhS3lfT1
moMqD5zn4Ya+Vb3OCzQn5hKoBK7lXA6ks5Vc2AFY239xX2p/rXaNZWZqI/LW+M/5032p51OvWeh5
fM/Q7+B6UWIa5U9GVoXJqkVDPmM9CZ8blRlqFjLm0h/jCXk0odVcWvP4lTMDmcZ4k+Noiyf9ZNQV
M+a/j6H/p5J8Gd7+5ZK2VIbIuktlbv3pOXY1RD7LJDc+q750uzrnPZpmkqz1erpMhfGgGXKX0GmO
ImeX5POlK8rtrMKCpuShYG2afse8776pH2soiXhyggoVD3NgX6QDjB0fyzjjU/sVecE+0bWVSm0T
W+a+Frfg9B+YZF2E9a2m5Q16iweikH6IU8MEpEM3UtUvM4QK6uqf//xlawzO//qybZBiDoQyCwwK
//4P9wnCsSZLYl425yBwsf1G2A9ZSmdNhXNS2LBOgBvh4tOF4zf4+B3p+u7CWvDYWkktQE+9zlry
K2Dz/3pq/9ap/ib5bCl7f7r/XH7sswKpDoC0++///MNXu+Aa/NNvuLnfPPz5G/7wC8V///rn6Lvy
37v3P3wRlF3STXfyu52u3wIl6a8H//07/1//8X99//otDzgZ/+s/PokB7ZbfFiVV+Y+n++XD+fs1
uzyR33/s/F7wY6v39uP9qxJ//onf+wGW95up0xHgWGng8+LU//d+AP9kg5NDY8BZE9mCzVn9bzBR
4zcDqKWx/CArubkwQEXFWfu//kMzflu+plXAzzEhsq1/px/Ab/3zlaZbnkdfAUGvanqMHv94pdmK
XcezSjHWV4RdRO89+fMSR6VsjRMLWIBygaV5plddLdkB6xa5Qc8YRrdSVkrQGWOhfZY1Qge8RZT4
rT/CWIJ6Dk0S+wDN7k2ta5/jeOxnSsiaPKbaeooK+1vhAbEq0zOeFKIf4+/MUl84OoIn8yOFEM5K
qgTPUxM200ZBixECFp9zJZgWc68g17aB3xNROczkvk8FY4h+KzEuTiakegkigJ0wytV9ERE+YD17
HX12NIpIa1Fr0H2nZzbE9Brhj/TJXnNyHzbv7Ux30rSqzZDlRybBgRqqwQyhAI6R7zTqqiPhV8u1
oB0datOo2QMC6Mcrk0kb+7s8TXTec4GIjuBvTc9eFXEcUuVoVQX0gc7v0mxr1TxZ196gm6EviJOL
0RJcnFXaaGzdRPoY2ZYNaG2U1T1fr2zT2XToXHN1Cby8gQOxrkbnGa/yVvPCj6bCk2apF4FSr90B
HrrUhvY9EahkFjDEBo4uWbqhor9rgHtDEMxdZwcw/5JkGQAdFxEbPD0yql9NuKDCHNN1wqyZxZ/g
y5pcXQ4BpE40MDt+UpHswfWTTu2eqlq7MtU94IqRCNaE5yDoUG8jcjt1yJCgJNamo66giN8vr9Q1
P5U5J+QdMxPz41CJGSrkGxNyFgq7wGmLc+MKTqITrvSao6yFXanhTIEC4TWF89M13ePymmVpP1OA
bzw6TFKZr4YpArfd27bcqv24kZWzUdXxvay7E/snGJW93pM2BBnh2IS2BismPdDlXcGAODb9fBFu
sc2n9KmS023nuWso8TucLtcZBKPGtUOE7QWa1pOysMbVTUE5SJ9ohVx4Q5YTQu8nq7ltgGMWrnU/
N+IwOlgh7XtSWte1cjbDR4E9vkerKjCAmh3WCfx4pK/d5HP41oxLZM7VlO4egfeFuB/f1YfdWAy7
LsqPovCYQooLPSvcMAtKLl8tj2HSpUINAhWqCyocj1Ol+Xid1rGK1r7dL4+txx91dBnxG5ABsVaI
Syl6jRMS5VJkHhSa5+2Cwi8zpk3jZigfauiQ0CSCkKC62M0vs4JyLsWZi+iSIZuxXE2jC2Ou9820
2JmOvQmjkOqKz2kWhxYsGtFYRwcC+YpQjbtWR7/eJuEbOFjgDd526kiwqe4rTz1FZbnG/LUkHR1a
Yp0663UyNB8B0qrFcx9Tq5VKuebeUoiBMDRSk6ZLBmNDm+tdqLyEOVMxk1uW8KvoMDnxnVmOP07c
75ApHjVnPBpGeMzmhQDOXujZW1nju9f6HZXfzpZgPNT6rY++LDO9A1yz6ypJcuJ0xGQHKEk/uAng
fyYTMdT+qaaY/vf30X+5Q6LLW3YZ8edd8g/77P8v26jKYeD/vo9u5fReUh3+ny15acdqyw/8bRtd
GuQu9mEPxSuloPaHtjrdcZOxr+eivLGXU8/v26j7m7nsafTjgUNb7JpUl3/bRn/T6NA7HupFx6Ss
RLr4twri97KU4oO3mYrifyhTDVBQf9xHbZrzHGoYoXLV20xPae7/Y8XWWgP9oQhbAgqyqyiNoIJZ
QZyo+YG8bUlMziW7I+NdDUY1pGRj53G5F0Ijy2oug4mQoE3UnodMK0HIoONB4AQHK9vVs/LsAq4y
D7Wa/DRtgzAuhU5mh+Kk2Po+Us1y75nF5zTrl9IY0m1h1BtPq34sEzktJ6NojU3sEEHGz2MLq96o
BkO9+GnH3i/Q+aKz2LYV7GME4uzVuIVS4JDpqfear7KKrtNAlFUr8AfMiryf4DI25YA9wqb4bN3h
XTfob+QG20wsjxw5bqxQLRGYLNtvVRBsY/AG2DWN/0TrHmXXmT6z843TTmdGX+fYYituQSLqp2ka
Ahf3Cjv+inM8/hsisFa2ATbXdBHw2c0h7mbaQbSJYNUesi5XA0TH2ia03MsyL1tN+gB6kfQuBHnt
qkqXruyQ/zhEZ6sxii+UIcjHBC4u0T2alvPatLiqpNM9z9NMJ8Cs11ptvLm58xZ5+a0r9EuO1m+F
ZH1YUUF+2lgPAyUvkVeywTU67XuaZy75tr6RVm/IIVHxqfg7o84my8LuH4y6fTXtyKfVgDe3J5wb
PPVuJpUgqV3034r+7UB+EjkxwNVrnYRYQSat8uOh2LkxeZPRQDBnjKBVE85z5dTnucW42Yy6PPCJ
BkToDugRnQRoHoVEyFlHJZ69YEC1Yot4rZjEA8hu1VViFuvSnVIf6jBncF05mhbguXH6YV7M/GbU
vthPToROjyu7oxSTH1lSccQwBcTcEl1CMRbxpqFk6BJiw2V7k2rqVtVLcjAJfNVKhHZ62D0Ubjqh
Q8IeXycpBDRGzAgwtiy9Wwib0LEqoBxOmW/hA6fHvn5QHRflSdiMfl4imHKLBZKRGnSEitOMesuA
Ui41bqpc21b0gRkQmeND5m7a/iHpKQYbHf1nQWhehmUX6+3Om8j8nfr01Sq9ZhOblLEtvVKXGsQf
ZdSti6HN/CHJYQoP41rzIhgEeEQJiDM2nW6KdVSY2EDjwkSLRVaLJd+b7JnQZ3Ujw/nGQR1/aORX
l+fecXAVJhxDvLOmNPFnh7iOeKbR3nToqBTAAfWQTmvdWWzdqXUfxxAEWpUkb8uU23Ip58gXJRJF
p3jVH6rcnXZG6xxSweVIbsnsw/vyQTIkUENwb1jYqdYbZFcIMCNyj5aoEiVrNzDT7VVl4OzEokg3
sCc/OKeq3KOPCUyo8l5KMkpMC2pPLcrQqtDWqtB1n6hBucJVJHwj5yqNYlPZTgVuLEFT0XPx3omS
tlrROL5h9TTPeoLuoyEhOAhtL8Q0/NSJQ2GhH7QNJPTiQoOFkURo+WL2fsWuXLKlG5tXyG0p0mEI
1PEL0Aku0Um1tjo3jNr1yKI8QuIrDEwheTYBnS58bnl5j+mCGI+btId+1WjUygxawQNhZjUk3JNa
1Xm+s71BXwwTxc3nNTQRkHGZWDn0e1YRA4JAq6oTHxu1hKlj1Hbndz42dvcxv8qJNQpEz7TD6XQg
7JxG4dxouP0IqLGuBAP1p2I2H9pa3Y+e4+3R8TJj45HWg4yRA8fjNcq9gxphwUhNqjyDEJ8SdJmd
qXQaucrGWQm6DnyZFZZHLaHK7jrnMLkq7Wsvw53F+MdlffTEjq5zfIiazt26svvAynWbgI/21aUw
MzUWdIr8VRhi3i/UYnm6nbVCLLRCefo5hbpHqElyGxEjuJtMB7RMSxJSkRZnUIcexd+lzOElhxaR
eYqOo1Fwt/SduQ+52beK+0E2jJ9IRT96KWRDGsYney5OXseb4lUaBwPHPc8GpF80g5nbLijvG3VA
+DTiwcWVgySBuY2yKiUwRZsxZ1/DWkoyV8DVNrsVTToc/MrcMEc07k0FImzVgxhIEZL5GpS3ocPm
60bMp+41b77OaSvPCqX5RpEWVkHKy1YAMhu9yQwqhQY6x2WWMcHqYRubbAAW26WcVybrRV0gGBOb
pkZYq9+XM2HfTv5TgfLk6lBvybQ2OI/0KEcsbCjoQB/HZ9POIY5WLRvQEF7khIyW00oPg0NtvJuZ
93trG/Zrmrf3WV+Eh1l+GWPpbSLYCSujt55dDW3YUOHorswbmeN/iZDrOf3GSUflEg7JRylVZPnC
2uRFXZNwhCTa0dIU2o89BXktNgN5l/tGn97ZHOVatW8tlucXPSfg0xp/TJ2UPruiqeG9E2rI3K+u
SVNcJMWVsJ+mQfrFDLwpa807sfjxWozp5Co1XX/QDAf2Gb9dFY8zuvAN2ioUOJ0h1m4INV3t7V1T
dFcn4lhYExC98kbieyfAgfswxjgEaCrAZ1WDyHXXzHfrDa5cyGYIyoJRQh2YonCP4xvCdMJVqfRA
j5l/bSVgAJQyIrDHLRiMZlcJiVX12LHLojFl/NH2Zzx/HA5Hnq+62KLDQ1IuTItBW6mmBMIyF74F
F2ljJZt+rk/leIlszoBMbxjfY9itiaMr5mvqCBXrRPmmD+2LJojDTKIH22l2at+d4BfchlHNucCl
xdxhxm71G7Vvj70znJsE/a/p3emjRYhPcTeipzOBvQH8wisl+yC31XvS0R7GgSXWI9yrB/9SU14B
36Frm5+0qX2oLFlgBibquZF3WsGQV+a3qi52kaIg7enanYcxBU8+V25YyT1D7IdmOJhG/eIN+p1T
E7GRy9Ocx4PP0WeNMoRQcuOM5OLRae3XIam+FZuloAq9lxAUMxmL9X0EbzgtHAoft/pUDLjC4rsZ
RtOvSrFLG86OdTvs8Bj6qRdWxDpJNJiyIDAy1FaRg6JMHRUnqEqgcVX13QA+YpZtwI7WOobp+CWw
pmNSH3Mq0t660rINGE/Vh8yM+M5wOKj5rkVNwJwJAWMziqMxL9bji9pPN25KlkgFCRir3Xoia08f
3QN9lbU5FmuFVkpLHBT0A9WPGeBAliHnFkGcFBNIgjxd6kTi20MPoqTR0OtEZ6Y28lI1KQzygTG6
dIjb5lpfEbEucPeck6zFmpxAsfEIUCv1G2l6l5xw6E4hxbR71Mpl5Bc+7e3YQBpoTLCFyDFQ4ScM
KSw7kT1Gg6BtII+jPbFAlp/aGMJoRZ65Stx+A5CWctSmcU/Nzswn3JuPoGbgXEwE8cy8Jw4pL4OF
joutTs/EviupbTwz1k8SF2THCHpd59lnE+bf5LTSMSuLGbKBuCKgOA/ibdLqdq2LTx2JXqFgoG3H
l9y6cRiHrAY9u/Xi8EnVwmujMzWpq5SWceSyJSOF0EuHgseoUaP1T1ZmPpAFnoHQmQF/OB8L8W8U
moVhgWGkkM6PGd8VbnztY4+88vnFi+zuOrY2EZXtA2szcyVenxaPG0ek31PG6pE8FKUrg8iKJu6l
Ysc3IWkQ+NQL2MpURDMQQoyBHr5V2q7WPiVtqK89LEiyoE7rSZessQiLnjxCamq6FIi9x7l1EbFo
41Yp1Rek+tOKgpIMSPN9ucSyaf4AgxjoIyLjodB5k6vcxxsO/W6YDoqe3DKk/axAIdQgcEs9XnYm
lAqElc0BinxYGLV+q/T5QUT6I9diHmIuhD7/UdoWGjzz1CrOtopxz0JtIBGnI9Q3bb+hOpwjfY+r
dtwxlhgDCF2en1zLXr3il3pzFbZlslWhAcwMdQ0JT9VjpBpXL0oCb5y+WTZYBEDP0wG2IAlTX9qE
HUvlpAFpZ7pxENLnennIq/mxy6D1xwhaqwbBAzLNp3IiH7jKnQ/saGjvR+9ptrj6px6FQc7oriEH
F0sTt2EZbW0zu4+M4t1g/FfUuKa9EYElKafreEFm63MEvd7ribrRroQEHzB2+FaobE0rnVc1rF8g
Txl8j5cBfy6FH8VOyTudjZjCzegxZWrHp4TtaR5gdU12QN9G0257u/6sc9iHIiNlV6UYHpPkzeTS
SFVHCyxvUcETSQ2CkrOH1W2QB8RWuWoN71Pr342c0F48HCtLzjcdUXqsFPoLiqFg6iCsW+ekeXOd
4gslmM1TT8+IKM4M+NV9qJJg2GvbGoWNXwtJZCUn54Di62R70/eQdfbFkbeQQMp9ROOysPDFJkq1
dY1oK5tI23qZ9RO78ZpyVUWNsB3EQB2tZPsyKnS8aUQR0E0ugxmTDDwGjSMDHT2jsYM5klmQN9BJ
K41tMFLi51SEd7YOoJyEZ2I7UpDZzeAxbppjepi6L1uXg22hGD6T2OZgNffebBeoPsCsdHUwpEfH
yqaHzpwP81QtAZHluu0LdBRhsu0KikwlHWE/ld4XUv8ntPTJXWL2nFMV3VvgpxDekepnqb3pTVAT
bWrMa2R+cFebdkPOMsNMbExYfU2Ew2EBO03OJ2+y7qMePoQVOlSkmOYNjvpbNcdvZhjlpsAg+rxP
htqj42ZSZYEqXCNUmeMewwr0vykuJwon076MYfQUZxRpmpFMACPR6BSW8xwDi5VZypAOjVwAMJB2
a0vlohLnupJNiVAnNg/pMJ0l5eYZLdhGqKq+0+F0uBkMRWFXG0ZDM5Hr82uWTts6gVPeQIr2qcbx
kOhxuoUqtoq8OLuGoECYXyYvQimMnYSUOOjcOx1xgW+ZgS8ws4fnsUSj7aiGC1+3fM/jces6+ESL
cT41Y0t48EuXGipdFxAQRkVQtjDkNi5NF8qtU/lllXOul53B0sLnOVC88yzIUfm1I7c2uJO+KZ8Z
juLeTKNx247ac5Tpmh9imL7W0TlzEgBHOlHEdm81vLWDja6BFF7ii4ddyDLUGvQbaiDn71qt7MJc
fuhj2JyayIQ/tXzYk/DohEjprG320j7TU5QqrLX2PJzDWa57I81f24HtftBJxDAJNnRtZ2VEyhAM
TlXyUcT2cQi/2X5Y6yoHHQadCh31u9KzhDBHduB9YNamc9O1droXcmZDa1PaGSxpcznjTBnkuGWR
LRl8VHSsgWM1gnCuzMIrQ3kNzM2OVlM229usguOqsLNfrWlDBnmImQ4ePEBnsU4wXKHb6n2Jis8u
4pH2LcFnEZ73iiArEybPui950c5Y08+o0z4wXAyt8ViDq3EfjbYpXigeM0/RtpFlqDsdZQ8sdjgF
tpc9F3185XrDDzrdFUoWTCmXsE1s06rRgP1VXXlwMwwgndNilajsZFMKZUEOifCctDB+MaYkoDMC
oabfnEgA0qbxvqbEQx8evVkhkbaTBkgnj6r3JvWqrW23HmAwST2cY6LrkMETn7HODVzLWVJ3+w62
pU83/qCEIvZdJUIOZALtKRNC08tEilOuXBRT3k5JzBlAfebmvVWqNt2FNdTn1gTIHBWMs7Vx+XmC
AWKTO05l3EZwAXs8tGNkOPV+Cjt3P3I0QYnbDc9dCKWn4ZbVKxY1DICHCXF7kuBMMkyi4RxOT7Zk
oEPGBcrgEleEkYc3FvD8ecASw+RwP6dfVi3MjbTITaonx58g9QZJ2m4Nw9Z8NceA53BYgByAly2L
FIQz6FHBCoh1G5Iui3aiZXin4oURTC9iEg52NbRqX1ngS15+13QOJUw9w23Lm7uQgdEIPIswQfCz
VY6rZdJ0llYtEojFINugcv7GJ8qBsrfJMCgYdAx1vU+VqaTAaB67ij6jMjIbAlaxvGRUMrM6QO/1
c+nc5sm49KOYsJPGCS/T+UrZY30lqwgyQepHGs8vqzFH6D6vD+oMQHqZ0cuhrm65nGFITwGeF+dm
jPN+l2k7VUeaUFqPjMLy8zRiErCL3PbTV2VOiQuqsjjwpLgkZvqRlmr/iHKVLFk7vutNoI2UpsHs
NOJllgp+EbY1dGfdq5TWBGCH4POyE9NGdXifdakl+1iHtz7gL9uoHsZRdzCe0qYXvC3iiJCOshzu
cUtgAIx10iuI6ZgQhwSRl74X7LhtTykfGg0PRdpBqBsN01fdWWuR4WxwYv5ELHsPalCP5ZbhkrwZ
3BiIJj6SPcwTeddjARTwwdRu9HhMPaWcac7YWMQ55FPRVmhnDFKwOZxEdf5WdG520qfRueL+KxBM
onAl5du5milVUaWa2Q5uD2FYZu2+YmC+5eplsDwUFGtT+AX7nrftOTWy/qsrihvJ0OnFrMoqyMzR
3OfCZYI7eWeboyYBtKL5yEq517VK3NZoN8a8cxbwBjhCp3gwo7E/mbH9FJNrE2R1N4BSRp3D4f11
5AREWtXcrOvmiN1MPRnDpJ5KO7X83IgNHIKTzimml/smSY3HX18iV+bMbTPIGiLVfWotcsVlUXk3
sVW4T2NZB7Uayk2ro1byEFRvXZdjhhvO48XDhU7HMOvekrzcEWP9HBf5RLMzBPBTKNWVYBd3axRW
sc/rIjl5Y3FN+iVHZK77Z8cmMais4OdkTfKdVji3Q9giav9FnA0JKLmr3DoSgphNtbLS1Hm4GCWJ
8GNCS8bH1e1PXMzkFlYvRieztV6n3YOel+ydLrpnegzmrZW/DJNTv5Ie6u4g/LGTLF9Koo2Gbnqn
LT5ieQdMjMYIOrFTdmzz9Dxb6uhuNdsSsxktzUMFPGmZ8Dw7Rqruo97hrXfLxxb9yw3OJPXUyPHB
7K3x2mKH3RgtTIGY1YAq2NnkTCy2gJUF5lPYPV3NvTxpe6WwmyvHVDOQkV2cadw/UzPqQLHbjLCL
WXtDjmtpavjkdBi+oFSEAIzMOMhbQz2x8byw3LtbGCftjVeK9kbD9rRS+MtAb/ToWNZKdKyX/+tn
orCMRD30XRXxsgxJgFo/H9zuCpdy3XhDviI7r79VNDIoM/D+gWYp7yGExcewF/F2ytyZCJUqugMG
Hq7moS0+x/pQuSfscnRg+ANxl8OvP4x/+Zu/f0/FQONVc9yfIfp2R5F99LhjfROv/3lqoErnhkOu
eZa3weIQ20ATiHynTctbIxkp3kbbxPGox2cgtGjlntWpHLFi1PNFSxZitdH07wQGfiCftK6VQ6+x
sr2gRjJ156LLXWuYs97jCXtnPYufRXZBbL39piy3rl5G410CP3WrNWaNCYvlrtaNk14wd7aTrL6L
VaicQ+eOT00uaWHBKFrsey5YxJj4w8xdQNd68mKWKW3rvkdY3cWT30QDSgY6l70czTvEPs1TVT+W
VhLjKhQn3dNdOnaQU6kM53eiCF6yupH30dDJAz3QJsC0O7+n+Z2LJftN58SG+l1/63rmR0bZDa+o
AM1ROK/TXPUsQ2G8+fWljNV9FSoYCgkpKS1bf/BiUh9stRlPtHqMBzMvYr9GTVI0BLGj/Y3uB40u
XVJyipFG+gzeqlk5WTRycBnse4QavmRI/YQltDzPPZ5TCvnZj+J0DAReSMy0HlPCekGRigVHiauF
rKXNXCQuKzZLgut2x9CeV8Ui/BSq8qLO9Q3+VPZu6ZBgl+EOS6uJ5oaSHUs2LmjHqbJnEz1NfV/u
0jxclAYLl48DHh0SeOOM6rbsYWmQzwm25OZcEFfNiqEfupGhkGyDnrHXqAAwjLwMk6Va78qQcXxi
ERLeg/BDpe2nSKPWhARWK7sfk63VTM6RiNzNL4wv5Pw8CGP3ZuRwitDI2mmQPTgjoLDAEnrRq9jc
OlO4kaPlbbqG2L7iS3YzmSAQcLc1ce4e53F6mNukJ/AJRvpeoeDNnHSTU4vf6EN5G7pgt2gZaRG3
UWda6C1NckTtVFxQZWSU9Nh+AsEx/KYS875xtTOkfZ0qNaFxXpFaoFnVLTWEy8pH8kRaSGOpB5h6
Fd6pi/SDV8jnaI4ZEUoNgPmCk+o1mCPYh60L8pp41ffarsuoWFolHkiqkUhcIQZoEOO2PT0u9ajo
WeVrbNv6BIdgCMf7+aoLF+7h3PsuisCFRnmnzyRzKfWzoXOj8BdAdG2ssOBMmSglxjp17JOHtmHd
FXQTNCs9yJReN9MqPECwnjWpfltZey9RbAOVEBfNiQ42hyiSUk4ZchMSGpialGrzIhKtRMs0PWnC
GzbhIAgdBoO/MTcxwJpqjNu7IeZkRIdp6ZRQFbG3MpdI3iOPOA7KGn6PFt9ISbHbivaHE9qPh0T/
TCwTjLti74zWLe4szJhOqhNrvNPqtD4RRBboFQcRY/Y+VYbpfHAvaT4flvnCusd+r2mRRVc6fmOI
HB6HrHgdOptB1OR+O4OfjlntW0kBw1B+RLZebibY0Yvg66SS9+fta0gMEb0tx/2EBu0xCOsujtrz
BnJEb3TiTePUus2NO8MbvICpqtx1ZyNieR+jatxlRfucF8NLnLBVjNEHTB4/0rA2qBhx1k5MC83y
PodU0oaDwGy1JWUW2pzJdbJNvhRs/GmZn3MWZtYOLmNezR2TcroCKHeU77ro5xUS/pxcn5KpeeKs
bNsIV+Ae3uIwvhltgWIg+jKkRkcjoZk/wDWFCWHnXDmOxXitnyU+ZLqzmiQtMyLxBoJGlQIpazyL
5ulk4R8as/veUDfqOOtrMnNx10HNAb4B4UFld0w5ETsEBzYsjKvEQ+unohQQAhhSq6JrCLHgZp+t
E39iYRt8Up8vQptxpiWod2THqcplbW5Z/lFqmyjSl8QXm/OK0Qz2lqbJvBaCsx4dL1lRhtKoYayI
3SOEX44zgmdNfsJVsxncqNxCVRSlh8xW1l286Mq62lzqnzro6DGBzsAD1dJe6uwRvikujTYDN1/b
UI70igYmyYG7JdgwTHmuTX9btLTe5oRqqCXFzSYehuGnTpOaJola8ii2Tn1BWBJHq5habMasnw6i
WTcJWm7Rc/dDRsFrj6EiSZtLPRGKF3YF2CYYO4pm7citvcbAKUEqkHOY2oLVUYzfmh3eS1K80lwd
Aj0zXg0MLztaDJXfywe1TF5sq/5I+35RCHprVDEX24GOJg3zDOSvJv4nfKK8JHGFpk5mzRyMWA+9
CPl57On3o1LtnBSeS0gI21STheNM6XYi22c0sKYY7CmUo+6b3kPE4pNtG4XeQraPLPMLFFzGgrq0
h3ptL+aa01SMnBqEyHHCdZ4xUcjIc0GFAAOd4Y0bY+inD6/NoKl0cMxgCbs2/JyEc2uWSnWsWQPs
Mdum51zktJnqi6uPgZ2ohHNKX+vdDc1wPggmKtt0foPPf8H0xyPYnJ0sN39rK1VASQAGbfaYbmgW
KlHRrDmtIs7q/jd3Z7LcuJJt2V+pH0Aa3NFP2ZMiKapXaAJTE0Lfdw58fS0wsl7eiKx3096srCY0
kopGogD34+fsvbYDRykAQB7FtJpH7SViHnWEVk8eU7Y0snDbDra+mEAk0UjVtGVRdYsgcZauLJlR
DfWmNgta1kG+CUtMqloi3mypnXjjIefG23Cs8TbTCAYVZLXs1K3f4XcqCuuo4fumlZI2WNitm065
4xqqIvhZy94p99yCvVv1NXLPCGsnuWbmroDVsDCq9jkg/amOQox66eihbxnYIzCQrjJIY+veir7Q
rMfrjsjZBXz8mZWV43UKEaCGA9+sjHuEEQ7fEEGAq55BPRPMlNZxUYD2Nlm9aektqx4UZGOoBz+Y
XsW85/nyXpraC0j9C7/354nmIo1eulX9cGp7yTwuluhKdPzuuTk9qiBQG+60IyNpZ9UjosSUg7Em
8XK6OZ29lDVhndAuP6MOnASlTrDk1L2UaD8C8EtLYbYAWLEGLg05HJTREiAbvE2JKheRXgQ49DB0
BgM3aaL1K73Q16FkRukuZK+alQPthXuY4j7eacWYba4PTlWcjbD9SIT37SQioOuXIx2w7mMyastR
AFbqWUBVdqsLJv19DKMyy/YlgAEczUA9ObCOPmGJdTVBQKFEM5NWrqcaO1ljh6yD1mitQWptRIQM
WqJPYgJE8KcHhzC8Ad3y0FXqq6ibfDlnva4cGW67CWqmYabhOje3pnqV7m3f5WBdgxRqA9so0igr
Xo0YPqyK4IW28d/1EM0xlDe8uMMH8mWsmna0RV0E/qvaKX8Uy6Bw9BWJ7Bs9qrbQxpt1Ftg/JkE6
IiqmJ/pWyEV+ypTwcZrEPzETPLuFT9QpM4jtrFg1xK6L+AcdRUJkj9lvpAPSieRn60zsKzM/KoYX
wN7DdYPdmv2jIv7VPIJE73Fv9zfoq3dZll1GFzMVCw0frrYbaBLE5tzk6o1V5cL1r+pdE7pHmasH
hAD6MhDGqsmGW79Wh0pjPFqYwRfNqJzWOlIAUb+TCvscxeh9a51MQug4IEViC44QvTSCLIW7H00m
827BGF+WBpDau0YX+r7MgjvPl8PSKhA1fFnUenhO8w/O9xfOOXTAUuSjQ22ANvaYsaKQDRl71iJ+
6pPs1p/Y5uVILeW1KJd6H8cNiGrAt7TzXKYdpD1WTXZxMxoFBryJ0gMz5/dIzkNacX3Q3dstUzrT
Hbp93743ukfXtkhhcucgOIxaYRCf5yRFZ61jLKZAvaclYAj0D+QRG0UL0zMxFp0aL1FfH1Df4hsd
3J9+OTwbvv/aACuZaj54kT7ZonkqDEwphTcYqz5FUTItRU6NQpLnZ1Hj1LFH+2OWSGc16TFkKdNu
T570iLhqfL942ZZgSPb2yIyq5RaLqUjp29GmICd6pbVNgic4/zYwRCm2/G0W4A/PkvJN4x4+jhZU
/cbdTHGlPU+KHu0MiFowfbIg6/j3mW0Dvp6ajZ05a6gi09IWJIpZdXqPE34WWUF5RoS5KK0C8q16
tFL649owDGewSsCxkDHuWqU1l1qwIpfE9f2wi+qCU2f4Jp92GTZ29jkNfABEVuqIyDW4hHEYHpHN
WTd2T8hyJ9LqgWM8cB1YgB8Ok5rrXzeleY4rU/0Ys7mrgcPpEueTthX9bNd0MVVnPb1G+rX9c6ib
WEzG/nvc2d5UfcfuQJZqFWbPwiWvKpNGcOY0qO0bVgTEmYl/GdCdLzmEOD/qaTzV8zecFTWxsX7/
MYeCMyoHouzmDrpqEU03pjHkRxlSWQz4zB7cFqViw6L4GcBfvf51let3ObTMV3g/GAgKoCkDv9Ud
0L2FcpwQGnrwJA3bWEiACSrqTmXt/uQWDjejR7RXFHULq0YuNun2jdSbO04EISdSgknshq2hR9dt
Vw27DcPZwRRIt/P+I5LuYynS28Yy2ru0H6KllnJBU0zvp1xHM2pKlnoioYcRjl459vs0qA8WqGdS
0eLvlqYZu4fO1Ib4xsoymhU18mgXAzaCwl1ZY3BJPGR7gXEolT0hqYPbklgCOby0l7DSNo2IvFfA
al9cuqqLkJP4wHCnZhVjXTKoACBZrouOiEPujjXNr21qtmRQOcanBftx6vl8YO2Z21I7jTJ5Twbc
vGaVfifzZthlDGJlkZ4sovuKqkUf36LCkXV4T31R7MIcRXrbMzuQ/QxX9Bj99w8aTtlFG7O3ej61
Ts9qo8w5QNvlNM20lQD5+FJyqCaZTgwUOJlBDAaqzoM9itvYQHEAv3gyEd0R6KEt2qkn91eNXAsc
+0LD+OwJbXEZ8ODEeI463QMLSiR6hnIB4Vj6GIIZRZzfrXVSYbwkHNZNMkcuRuGzrUMLsjMrWTv9
DwqrlyE2rBMm9hmuCTFsMpdoelaugI/UzJVuphJMFbn5aCMx8jTSY5iBbmlbIrlQUE89+r1bN0Ua
Gem1WPi1RrspQivaZNqqtbHx2PXN2LtLQErNubQxkgeCIL6g2sZzJ5up3NrywRZkyA3AGdyF6EmO
XlnW6xYPNgFJpBcpeRu5HL1kZYM3hZYUToaxdjS3w5eapgcReC+5Gtr50moWHqwCKBPPI6frbeR8
Tz0DysL1XhRLdlZztKzT/iFTUbtPCv8gO1euSDAokc+RVEnM2x6gY0DsRa8Nx6bztyBs7Z2nUby0
mbqbNxzgE90HzJ4lsMMcCa6K18tE0/D9tWJNdP02MDgF5mOE9CiaWjp4FHOBWaxVzTm62bupJIa3
SQ9Gi2EjQ8zFpKgaViE8CBpGC9qSc7og6y6GegsBsujFOidSYslQ2GB5cBD7ARKF7M79LaOPQhJa
OXRWumAycCdSynwYSjrTURJt4/I2yDU23B4YH4zAXVroHMXFBnlBvaiiV8/pzrO6x/aGi7SJCCL1
HUc/UlEoz4f5hGL6NVLLRD0MTOeXsaHoe1BMALoHa0SLkngxMh5b6zyJ/okOJ7LP3IYfobtH0+x+
2kxpl1WSfCVIMzOguIwgOL8bIeehyEJXjRDx1rXNh2a0BjryxlHY9Iqtz3zocMNPqE3Tqdp65qVu
knso/YyZKwSqA5XR8CQIFIKHeTQj9eDV0xHG1KltMooeYFcgWBK8yM5Jh2EF1jR/E415kk36aBQl
YkI/0ZYl2XmB20BksgAjap1HxV/dBDTpBxyUS07bCbxfR/kvhKUoxsxDMlLkyXVaOI+hrv0MG/+n
544PjGJ3lZdqHMyjx9CbzVeZayPokJBbKHIbMRx9gyUmIrRvhdf5CBoENIHnP8lC7tDr7uPk7I79
S4TEB7yfae3s6BY81hMfBBSmFDHLoLwXMqPnKRBJjwQMmABL8Ftnmtppqj7ZgdxatLQpVHTGq/1G
L5Kveozf6IM9R3nJ0bnYJVIiKqovxMvTJsi6jwaWIEC9+G5y5Jx1UBkL281uUA0vdOM4DJbzWE9x
u7a6Dw8+3QL0HfCN0Va7aGwfbMWal9b1N9rvD9x3LZADjrHsqeNE1iCr+KdvesWuh6y2LNvgicPB
B8QIdzPqKP66iUm9ZsXvBuPCpTcRg5Y2ESAM2TXrjt/RUm/DgyslhH/DOJHdyIVOttbeFCSKMJnc
0ma7nzh+9D7dkMKxoIxDj10MXDm0yukF0SdnqD9H1TnlwR7MewTHCqIVpx8bxwHC6mrbKae8gBte
DdnrGPfBepDau6S3zd2/0FZyRF5hmO5n0ToXYREKpGzy2cCrRyq/rQOgHaUe0MRwTjRoXb57GvJl
eMkZDMR28FF23Y2Z1I8NGovaHt6GlnQa1aYwGiUHSQ4fWtQ/0G5lrx3VEjD7gWEmKT95eYucNien
Cxu1Dn0zZnlICPZZDN50GAfxXmK7W1eDOS1Jdzbb5jHn56qE90gNMqfCUiRl+rGgfGbDrVPSbEck
RjJqlk6J/2Ak82VlcYBy7NXAGIYmEA1Lr/4KFXKEqtLWQ0pBEspuN5E7thhTQMvGY1WqD09R4ZZT
llBlEXyZMu4GRLS08Shgc8fC4aFpScsvDcorZ+0J97uHKIrzXWYVt4ZRPjkTu0ftp1ugdZLEjO86
L4kWcWnhJglLd2YEt1A6mI/34zMBrw+TjGwqz+4o6p5aGUdMC+DNRwu9bWrn1UuDfdMyaXPKgew1
tMrzx/petoaxsr2Qj7qUbBDBORisZ5ACeOmTXC6u5AVtpCjIm1PtPWQmYOkxreSMAN+AEOCSShI0
Uoa1Eu70FRT8viWnTjJG3wFgkhmCNpEvE1/jJ98x/M/JoWFORtiFHOu5nwyRvyMOvm+WYUjyoJM9
pZKfoJmGfq0xCYlYtqOYuB8VT6dQI+aHXCRaR5M8RQaVvkOFRaTlM4hu4xBWP8ees9Sg8hdwcYy4
24HDX9vfloEOaGqwz3YXQrEsO8WtyYFrGC3uBsqxPgn4zBoy23EikeGTj82yyiw8HawW0qcRhR7t
BtTJsnJH9s5YZOtEWjh689t+JB2llsnbKuC28/r4K3cmcjBkm+KPJTREGRuiQuhq9vFa44Sfz9QW
OFCu5Z8tGmuLsqcJ4zTdDcFkj6N98jO2lIlAvjUKy3lHgf6Q3NTWQ5WY67KojFXrJBIVjAE6xcxu
h0L99PRyb5XpU+r0DwMTV92SP2n6M5REMtsa29y0tHXZlk8IXdBUpw8WPU/Cipsv/D4bGZVvfuJW
iLVY8GWvgxKbpUh2oXHoVqu+BQNTowxoLY6Tekw/K896SmaflDtkEKXpjytTFMNCmkyfLfuSTdpd
lCcMEsSMWresldcr8z7hB+yneyyrO8Oo6GPm4xGeXrOSfndxcnyMFuE3VR7uo2jWjjn6OhPjawdV
QEuRayFHOo9jfWxsdMl9yXmyQf7rUK6BM2aZ9keEjArqEgYP9s1AErh+/Za77D2s82IzTbTcFAJY
KVqTG3KAd541L53v7Ho8rIpkYPCSGCYlAp1BwVAOjA+rpH8o+vAYgULGSMNQmHu3C8xTHiWsPl30
VPdIWx+nSvvZag23sRfdMAoP1zjc6nVXRihUZkqxSmg4gXvexA7riKpCsWZiMuCcHax8Y/SBWral
c56l0GA2Y/BTGs1QjXG9bxXrSadFSGML6zgBk05PEIeHnGhJH61ikw/PqBSMfWh1K4DGGmLoQa0K
cW93MTWusPif0/ilBabcTuJA/+Mt1D26cejnl7Xj0mkvtRUhjgXdgeKuEXNsckj/OTH6L8bFI6OI
AtUM93NuBS+yKY5u+UOfJ1+uttYNE/xY+IUoLts0TkwAnqLeQpdwhoOzZwZDsi3feZZEmFHKH3Dd
yLJrXhWJvYc+K8l2jHcRZGTcClyIMGMWEBtCDmGkeyCYw4FS01wdTI6b6T61KiKVRfTm+5CMAhzc
zFG59YnnRE+iT8uiB31ehNtENg8gtzap7X6yBXCQcjVnWcNc06voeaaKLywPD3hCoHLeWZupKT8a
0RArSKc02HOWCEA9dk9m5JxA8Ty7E+IMa3zwuXlpGO3tRr+NMHIZU3APaI+TqiB/bzTTZUcqMRkD
1ipUHR1tob3P/0bVUqyR3rLtWaWtxDtpfvJWRWgPNSjHiQeQXTsltP1vzL7t163Hac3chkPxqJzp
1sfykSjafOzySgTnzKy/47GulqTebAHYIUxM62eph2ed+YhjS30J1jyk4TWn8A30SGzGAbkOblya
j6qrk3XiD8y3048m5cgZ4A1CqKfhz6b53fYDIjQ9JnxXpZusY3ieaayFo21ly8jhKNVzOVrB13x7
eqrdFFqGeNGGfjJhKcvrFhAyrSHbs3uQ89Ze6/t3y6HaywGA024vbrxAu1dR2CFL8hXng+DJqijq
hcs3U3fYFi0rCm4YLBGsnu4zy2YS4RyLCjdUo+n6snPVqZL604hnCpsx31zXq4OvEfBo+UBJkA0m
uXcgVgbWQY1lr2aGFjFuYW3jFoaedIgD1PR19iWzkJzUXB4THyMivO2VXpnhKo/tk9YrfFOAfrFr
WyvGc1+5kd7zxzh9ksVWidmcpLTHrBgAqP9watZBMqjST7vxb6Mhe6zsHgEtFUCF+DCtfLr44KAZ
hzIMmhDKaRqx2FXB1hPa2ZfeJyt70tiGs2Kvlda4IjqbgFL6z2JU9ToNR7ho4k34fJQuY8GVH6KK
VJMBAwztytLq4d8N/GvC6oDv5NGDZYxrp+l3JmoQRoUJuHsyI6kHiH0sASsm5ApoWkwhv2jgoaST
hnUh1CALDtHnwPgRQWcYbBy/WMo085cjTTkm0sHZdjtvS6wFYIX2pxWbqPchG6+MKTMOEQrYYWL+
aLCm5w3dSnA3cz+jSw6hre966aAHwOa+TbKTZWnf0TjSE8MLIVqmwr6fDjd0Zegto8H0TbqHbVYU
lK92sdctCmHPNpbmFBDJoJiOmrSVRppbQUKzedDdzVyZ2qb16ZcGp/lxBM9HHNxEmh+iFbLq1mkr
zUU3dhvRMPIvKiDCvb2MusRY1f5MJeD/LlpP3DMLOqSBe0H2DGKJMAfOtNPPwgdbYdgkGGThzaxx
EJkF3zubyB/WCfBSXzk3A+BHhbxW6mvdtF87jbHX4D4yl6npnqWr0qg5EycNEGFFNDfkJH6i7zJk
e/B1DrPICrn2hbOnlf0DuJKqZXHmJh6q6qcxiXQ3dafEi8sLtfxKNswL+P/AIUA2z3Q1oI70fmoO
uwUpU8EEigr5srl0wWFUoqYaj7VH2fC52w2aMpI86jdheGIfJNMPgdGz87I1n8WxofG3SJ3wKQ4t
MlkSmsWIkzaxCsrdUDinwCVHwZa30kffZRd8TJ1HuPrsKUHwhLHHrW+Ijodr7RRfuRvTZcDMFg/l
07wJkHqIvaLILpHHd0i+HAIMTCOQp6oaYv2aZNongGMnX8tXpAEIJk0cpkmtmxgAJLvAmeTaB90R
Tg10lTR/u1rn/0eQnv+OHfD/IGEHutP15/vlt/83xM7zext9vuf/awnx56+AgOtf+wUIEPIfJjRb
z/N01zSBWcHS+YXdnb+CjRupj2XZbCDwbf5PRJH4h6c7pus5DnjomSrwX3QAc/4SBlL+PFcq/Kb/
ER3A/J3L5kgBmU+CIDAEO66tOzOU9y80p7bU8MoqnOiePrf1EOrf+e2776MAalcNJk2yThic2JDq
d7fwcO696JamM7IYScpHguys3BgBh0uvWrj1Y149G+WzNT7ROdEn0IYXPHereOtVnLDU1ma1c+/w
BrrOOVBHx7+3xMP/19cXzIi/u772+VeR/2x+z7+6/p1/XlxcDjoScUykTCug6sN++HVxedY/pA7f
yTUcU5coormE/nl1Wf+wZ4QwVArTEaZhWfyl5hfCSRM6l5dl6iyDXJcOELb/CXzi+v//hRbmuK4u
pQNhynJcHOTiT6oeykRRdm2rNkVQkUZHKu5Wd2P3VCgyKH49y4ie9RuNbEGZ5BfTUNqhHXBJzq+y
ejJ2aT2xVJk+pIEKmYZmJuMlxIKCe13hRjD0s2dpBBhOAkk7UaaBHMf7pAt7OouifgXd9kFTUfvS
Oeh5jcsMTgu8lQqa6qvzum9DtNYLydUfDXOOJB/B8KEEx89bA4bSmZD4Tu9tmsxQdzJg7gv43361
gvA5dVoU+nYB31H6urpJbZGtaqMRN6ORiYc26e+TaRjfEpOaLtCEuJkY+D/oYXtvMQJFkOH2PqLp
lOwZergRWTYbC8E5Z3WnZuLCe2Uhvz0j1G+8MTyHJql6o1GED4GgdV8yG6OmSkKYD7HBsTQxw9P1
mWbW0a9n/3rv1zMsB4uqBCOjYIBukt4b3/L4Mzal92qRULq7vt1Ioq7ymHou4AiAxDI9aYVG6vH8
bNSMfz67vkeQBGtH1HnH1Lp4cZ884EDJHmuSIuijVsHN9WWT6fUmaulRCwb0Y8tki7MNTQNCOd+u
z7TB1n785Vminp32RySH5jaYHww/bW7bShuWukNWyvW91C2Of7m5/i+wFDFHyf1xveKmkUDHHM/l
PAnC7Lf1EMh43QIJQtsfmdEuE/VG2X7wgzONQX2i0NOWgXETcPjHvjXewJxo7vSixsGZKfrfnQZS
qyKfuJ2flZOk+ZDHHJLml25uUmxaMW75zu1jupjZB+Vj/Vo+ZqY5vgboDMFEZf42shLtRJBit+IT
Ej+GGtdzSiWMR84nsH7A7+o10b3fyZIjjXdPsoUkuaGjcWNl/3x2fU/N78Xze4ESNCoTMF92VUXn
wq2sVV0l9cuYtS+DRXws2RnHfUd76bPMZwUWXtmT6rLx5KPqWDFryT7v//gyhmXUJ0WGUKcsLfSV
Lh0SLwrO/KaqdVtOw2NKmCVYqwpUKpP/sI0umpmOP2hEbtXkme92THypC2/wPtMTYIKpsnYdvCNh
aM09ASQ4V7Ow2VxfXh9KQZEcEx5OEmVNerhwj9bUyqdI0imdylUc9Khnsrg/IOD2VqbzgRDHTE4J
ywY4KrN89OM3wyvDGwTc8mLEn5JZFCHo4meXJ9mLUmDk0A5llzKJrS0RBCg3ZaPvOCQVHA65oSfR
Mr/0+hJdr4Ql0RhfaWc6t4QRfveQJ1/rJg02XF4LYA3unm4VZGopfBIqjX6vQSw50B5l+mfR83WL
1nqApPyqY9350LO0RyYfeRc6w2CrXYYok/JOgTdhwpgfjFlQ7rqFdpjfv766vl+QLDsBinOwEfoU
7tx7olGPwbxQFnjmbzXU9MwMY5odg7W+fp8cSxD+Eg2wBjYxYd6q7lrmZS+SYL09Zim6G/NLkn+I
DK/ybd0FyPcqjjprvYv6XdfNw435u4q9Zli3GrzfuHUw21mh2qeHAqHeElh2BoYvQC6S6I+153N8
JpltPQy+vQjMqT5eH9LSq48WncXl39/T5owJ/Benky0I/hEF05zmKAxTzMDC30oc0naE6EHhDpnQ
dhkk6gPDuwf6ksMNhopv3B/bwc8AKefRh2C2/DQEsPhKetWHBjHjvOAK4e0UDbPb6xqcNuTFYfXw
ufzyu9q0wwe/9LM7EJcoprrwwdBI7+ti+4z4HmZaHCab3GrqO9YzeSnMUV1kVMsLDKjmQjPUdzPB
WDIr1sWYw1IzCNJeODkospSuvq8sdpi246wSzJYF56s0be321/PUMzZ//3ldAZ6/fV6265qGzl5t
zjmY3lwy/qUkpMvpEbpey62OynBhyvIlKf3mI+m6X0/md/QB2xzHJnX+r6/XUfOCIxvRoYMWcoEz
gxlNnqkTjq5kXJS+claxwZS/TYef7VBlnz06EhnrzdMYqud6EHZ/z5n8kQEqe6ZdB4yDG3P79z/d
v18N6BnnPFDd5qogK+WPnw67VpOYvmFtmbNIRpBdB/occrWhpugzWBvzxVrmebwyVTKdmsbsTr7O
JHGk2KCPJlvNOF3Xm7AtvsyR9GMbjz36V9PheshdMvzooK+0wCBPfn6Wjx209oF76fos19v3XzWD
U+MyiSQkomzqbcI045+hzBRSQaO4M9LxQOlkrlJryIgXTOLXzC5vsOb5xH852qWQxtMUltFrMwZM
ovmNrrvZhkCLBMJB4sbrv//gXM49v99G5N0ytwVCTxAFh5U/aJytxmwGfRAi+evCm4dQtbh1uidR
6jexV42X0rK6J68oH7CmZrd1F3lzEcM6koV0OvRu3VoDccJ2ok7XZwRm4szWVXxQ3euom/Vj3/BT
ucGrFmjVNos1a8lMB6QsJ2gQPCm+ganYZ5NVnLUmS4+oVKBrk6D864oZjfU+dJTcGlZrPA3X/Pa+
ecCNSms1Dm86swlvtdiy9zGmjK3ZFNU9yAv6jJU5fTYmMvMYJ4Jd5mjaS+RQ138XE80tJMzkkXEf
WmjiL2+YdXh3hWT6bTXRo83c+bFyqs8urAlQaCer2Vijb2xY3rutVgawdeZVtDRxe+jxII99gTNi
Ivx573gNTDMJsMquBetDSp60b89BD8JpD07FJnEtoDTO/PfIbpkm4QULOef/h7venQub3+56h1EC
U3CCXwWzTjH/+v9y16MBIPdIBUhCRVMRTk0HxUHa++tZnsX1YbTM1b/eKiXksToOMmb1QX0qkKhi
3eLOnczgO3UN+9b2v64WK6szgh0eamA/8/KFyL7f12b/bpv0OuAB2CfU7d7onNr54fru5CJzkAHZ
hUPrAJj88j07uTXnGjCeq0HLvtMiglaaoGwPo+1h4rg+zcpCgCHyxQre+zFljPiO6HA5pJP3xSye
UMcUn1roRMbG5VY6EEKgnRmpM1OnbfgWBeYaBpj3NYXjl0N0IZggtLspY07Cd3W1bfL0Pss0+yaZ
Hxh71fXCLiG3lyH5EE6SjjuoLWJRoEm6m6d/GJA89es9vb2Epd7A/pw7YRgTXyPMDMs2KouHcKrK
Neq54DYq8LVkFUycMHfMq8H+P6yA9rzf/fGbdsiQIWeHQxlqvD9K3BijjOWIOtoK2cE5wRP0ZPU5
jnEdkE0m7BElwFxiFKKGkBE7GLV4CRKJQxjb+rpojfJSNo/efEqpaGXvSzkNZLEoy9nUHcUApkh+
BsWuqDk3nVv5mzHQ9SdSEFakEo6vbTJHM2qk1Jf+cOsVxgCKYWyeSQjgTBCo8UuXBIM2IapncqwO
klh2NpI6d4dfD/Fgv5Ja122yuOtWVedUKxhu49nrcOc7KCeZuOr6SctyLttiBAFlQ7FQCgCXJ5lo
5ROCcaE7MUGpBgOPNEfWmE2fUT543wIv/4ib472gNUL6uhXh3EI0mCflcGdaZrYx4qY/4fXzdngg
o93fL7R/4BqpVxzDoSXjEatEVpP550LLeUuTftInWyC2kqlp3dwyJC32cee8x1PALTA/XN+PG7zC
z67r3Wutabxg+Aj2yu3NVTcvOAW3+aJidny9L5mbYvc0tBcvoFQPyFnZYK8Z3+b3pxIejZckByes
xbmaAnFmKqqfs6rwFjoxXJvrF67vXb9q5Uqe0vG+7id97+jlYxMERJ+YOb8I5CFnR8J4HeviYA3S
vy8qggyFG37Qk6VnrwZx18XicchHyAu+IB53zC9TQsrT9WGYcrzjjnxMxt7b5t4ESm9eWSxxM5gd
3fhauVt9Ph+YDnRoN9f8zfVlbFrjHndgBBl1xhZFEbKIvltWdOPPVSPLc500LajbYPwPN5U3MzR/
v6kM1zCu3Rb6aKyivy+f9ew4koWItxlgzHNXGSFqIcTPIOtg11/vj1iP3oIcIOW1KVB75WfXP5bz
SjHMK0WVISVmPGhsjDbh5GuaJ/ar4eDj2FoiXwlWOHasG0cUjCGaOsIYKNq9P+K00qkTGHMWL4nH
+BddJZkReVe+cNB/G8DC3VqDoOFRohzHPx/fe1UIJR+XPZNhXl4fRpQyfZEx5YaWiLASaWTpTwEz
cx5IXwxO24IMcrdNojNyO2jCBLiuqtC30NZ06T12LWJvHaCTARCzp7ptnn2FOkeTTnZbRRMROFNH
8cDl/SKxeEOjKpqzLbPizKS2OFeGfmGoLPbXV9f3Y4MRSd6mYAgbz77YbrCmsmA8Umjmw1DkbxEK
NjrmowfYD/dVk4jpPiEekZIiP0NNNJ5Kw3j3JmroMIC39oGtz3wnPrpby0lTqBwchR5Y+8XP/e+R
q3PT9PeLgbbuTHcF30ob7c8VVgZCA3oNQtKYcJZ4zdtErt7Ci+vhHPsimZ5TXfHam4qLxvxtgRsc
wpOWhjfQUEmqLFT1wEwXb4hNModRoWmsQQWyOuv5RQcrnJhecJKFFzFiIvh3CyXHbDYaLa0zaJz8
Ap642pQ6yacNyv1j6yKmNKe0WuF5N15ah4jmmmr2oOLSeCH88Sbyfvz9Kib0f68X2erYZQSNapNG
yh93hIO/HNRbWG1DcxjXvVAklBq5fTQz+03Nr+IaZVSa47o3wwQfQtUyS/UH6FTXvYOcQbgTLrk2
Erxr5RJfuqDDPuwse1LziItYyHquELlUGYkwvpiIwbpHWjuxm/Bsmt+7tj1ymDgwZWuHoT4kDaPP
L4Zb1LdV6o3rISjGN6P6tJrw9Voq0mk8+eg6CfHyA9bIujibMXdY3KT68l/3hOdB9azbSoFSA1I1
eqr8AeO+3DZlNxJc0pWrerKMc5eRjkQeqHlX6d556PpQLCxVg1MP0H9MnnfC6wAZqUUEyYl+3JRO
5Z7z+WHMTzn6n7iqNjAWyiO8TP0GDRBtP1TWlD/z3pB1sJUM1w42egP+1QIAz3xzvqPAMv6q1Q3i
tpaW74MEiul+kie+JPcGGZwkC3Z+Nbms6guigoBAlWQ1hKiwzx5zfBG6DzEjrccAWe+qYnc/+zH0
T0bamGdNajo5FdHqWupcix5LNdl/OHkw7vi3+8k1yTDmxCZdcA/XSIq/1KaxbAY1+EmxlSnjbR8J
6KZWhFxr/VjeXx/qdvrWOmRZeUDGVqvpX5rrs7cFAExhBUHntBzjbsqYaAbgK28cOmznstNZfLjv
1pOvWzeSBFi0Lu37RCjbOUmBJUxJdbxWnU6O+rXQ2mrXlqSzYHnLw1XRjv1GDYUGbpzzFvNz1DVJ
TNDYdb0HjLMUWYXFNxf55fpMForRuhsxIO0iRu899M8hMH5cn8VjZ/wI56AYVfdHQILFWYlR28H5
eb1WvaHXmieIW3sJO/5U6a4k0Q3RhebqrOYpHcVJhf7Gj5PX6xcTCDdrm1TF5fwWY1xjk492Slay
MZyGPFSnQNgXgEJzRmCQn6GwIiehZbFWhBFcCOjIjsqHJUR8uLmEHN8/1kabn32nQkHBq+uDro5C
q9RDkJIglZMovNWGFmFEU6QPKGwZCyGis7cGzXVm2/3Bt2lbRRneHgE26aUq1GtAP/TAxN1fE6l6
63XosjkzEkQw4rgbXZqKvQwq7Bn5R+T+b8LOa0dyY9u2v3J/gAC9ea30laa8fSHa0jPoGeTX38HI
PmqpNyABG7nJrJZUnUkGV6w155hNcab9qrPl5ag0R303in1iDWDSVa8q1p/12fLvPWgBTxNIIJEA
WWVngzkLlOUJsVt4gxC7egtL3dimEWWkOqUTQbZccGYr631ttZBpg8j+q8Gs/8+zwbd1e2ktBy7d
FV0VEn+7lu0kipjoQsfxij5EfAYLgGXyJvE672xplneGQPLrSL0n7QDvaw4purJeSOn5GApruNTL
WTtYHw2EwWMepPuxjdynOS1oNzWD3NElR+NWGu0xkDNSTrvGrjV3qE1jeofYqvwNVx7gOclR2o8l
yh+8qaKN/u/IL6Zj3AzJriyqDetJ/zH04LK8Zk6OAPYeZoaeR+E44AgR16s9AhEwLVFd7Bbof+IS
9osH/KCw67vC2WluK94Wxf6NCbXn3EAYeauJjcDNX7xgOqC0wW4+952/IskwupR2FZ8pHsgVyDvU
Fhbm9cgvXvRhcL4uB2PmB6Cq8VfQkLxr5354rOaouk+r+VvR5dop0zuIoUwO9m7uIBNbWreB/g5h
J4GPauX7lmzbFrf0JqT78MRTTNxApvK+Swd3UOr4z1I1dYK0OLaaV+7GZgRbJSvrCO3jBc1g/ORM
FgADw6USqxpOl9hfkZhv4Uxmz+zJl9hMIYNj5iGRU/r/UWk4f1xNgcmFRFCLgyKMkgNq9j/Lzqip
7RJjUX9r8djonlLNGJ701neOWMzFqkdw5vUNbq8AZzMCAZZ2dT5oYLlby70Mlsufi3pMUuno32Vt
tm2M1j8S3s5jaoiwZ4Tl11jE4rmUBKsaIvwxAXGQlS6/MetG8dv4RFMQ8sgXYO07vUIzSdAXNs+5
+IZMW5vi4lNP2Ty6TqkfJdMX6oDsUXND7QW1Kv5gKzqHXUblOvoCBBUp2ZDTwNQ0U4cwMdOMg8Mn
NzZWsFf1X+yRxE0inL5Wp4ittLv67d/rF/XJ/a2G45OF2G8zag08eoWO9Uf54swWKEh7IGyBFRR9
UYM1rfaS/C0Kh/dARNqPNmCEk5r953WBy9BaRRV8a1za7sPvI7tyHuIweatCnY+/zi2MbfqQUzX/
9FFL3zqx2d717ISRKBUaaFFjJdyBAUM0YrFQRzHvRbGerWNduNm5lyhGYgfSrT8L/dOR5I8s/dQ8
xvcd1X591w25dzRsmLDcI0SjGkDvZxBRoU60u3SsvRvb1km9xDicT6EZMaOygoh8OSb++F55qrj5
c+GW8lTXonu05KSfTTc9G6PfPjb400SR5Pe1Rt1gdOFwlFFcnbzUg3jpLxrIycsemP/42FTLeI91
sNsLmgtr9WhRL9WQ/wQdOxzYOuByYpnZZwv2QpIiD1def200EZ1isg7XFSSxrR4Nw1bAQltHTqcd
vax61aUYcba11muR4f0k2JN9CIJa18sC1I5cNQ7dSfTtRnjqGzguXR4HJD38lQVxf70k/l/ZF/ci
AVa1ZD/8z01o0ZEnn8iwHAv5sL+UL39b0sfJnQ1nSoxbNoHxXVa5SCSDCuNU43U4d3QrOwtLe+kC
Lb/kVPm4vczpM66QK6dNr9/jXN8xiBGMHIr+HvRqswJ1H38Lm2+FTj6n3hn+fiqS6X6YA3FbNsGn
0XTTvbW8tJ1t4B5Z6hEm5quw7U6pKMq3aOjmbRWAU3cKVE39YN+GyKhRNfqEmLrN9xThU2BU1S2C
SRSqfk0RUUfang7AuFuuQtgdwSWsqMLFBArbKZpHKTQP5ija0agIqo9sQvxWldF4GAIbumtN0r3U
kaXnRf5md1W5refwZ2k0Dk8hngO6bIK94dew0IBJEXKjFfsWCffDNE0AYfKe9OH2UM2u/gIEoryl
80A44VKfL+8vojNy7b41VGeU0d13GgaX1uqCJ9/jo2wbzEs15ESs+lQQN2PVE19kBHdJQnM9Y8f8
1W/QrmGp+WDXUmwzSx8PvoZgPsqZ8ncN7pAeH905qeb5cJ2ug6uAndz17J/wxOH8j7uCBJ9vnbms
r7U5EL+VyP8IS3T/2UygCUu8M5popp6Gi8TH/eOCckOHKbMbSKpRewLDgK+8ChbSS9aXu75rHAIc
cijwefJEdE19bwLTenXHfZm10avjdOaDrFxAOpbzKoDQnvqWcMdqOTXNYtpD46N2rrKDaIP+bWSZ
cUma/1nS9cFD7X54UB6h+Oi0MMFZklk30ekNw/BQd35Ja4fClO1Ct7K/TrVDn7cwCadgvf7rrC1M
8/eZrNuPAUDJfZFCcyc8dcE8ZdM7lBiS4Y3iZ2QV41EuwCVai+6JbvhM/yIuDmwIaiafTUHNT/nu
LBy+ykvdV1vDQmhmrvzqFEDD02n6jzpN7U5/L//qK7B9B/kL/ucA4cofD9ZwxGE2FPO0zUXww+vi
+Kxe6Ev/OqJDSJKJv09K17P3g/UShQbd30wfHnENEkiLuvd7Aayspib+nDyU13HndmfiHhnr0TcB
yxI6rMrEHQ8a4QE30kGMz/Q5Oo5zjYUuh3lTmmLtmnG/UQW9nYWvk0W8brvU/p7jvTId8S4Z8IaT
P5KvMBOPbscTnGIfQ8BIQe6mRBbUmfFYLy+mOdADSG19G+X+XIBUe+0Y2jzQPdQfO+yD+0mbIMeW
Y7f6j1XSXT6xv3+ijq5bHsujZ5gWw7c/V8m+Iqu2iGpn24i70jfnN+jQeLyW27zkYbybWgwSKSLn
taVFLQzPCpBQEH7EvrRIHI9Z4/315BMv47iMze0ADrfqpBV6tAsxgL4ODqCw3+/Hnbad+uYQN4hu
Bj8nxMa0sltAdKS4mjI/tM7T1LvVU18MJKFQ8WCUd8ZTbHrDM7TmeV0X+PzcnI25CyT2nOQYkbCD
h/d4nfwzf4lsFQ1jSFyObUC1TPNd4yCwEMKlu0H8xD0zki1fv0A5irMDavbwPNTuUj6bd+q/Cjcz
Q25vm4frqSudG8MoKJN6+ehBwcBulhMxbx/i2hHHkSEx/mKuDKP2m+sL+7f2RN4csMquC+5xCy8x
YQGLdSVPQV3fwg6glutsL15po5j3I7uwNX27fG8Orvli+eGwrqspJShnol7skNmXOa44V42hpZkl
J8s5qvk1dEPEU5KO2ay+swxAeGKG5zwJvw0USy9DHtyHvWwPRet9U9es+vlfZ2lu+xvXDa1di5Pw
bnLpsOPomD7Dhtie0ZiSu3Y0zTungf/MMlmt8Xu5N+Cdst04UXRrcbIN4sr4cJGsbO2GAIsx8vQl
4ngNY+t96QbcjVT6RzcChYNlvPoIQp5tcWvW2F1ca5/5iBIYA0OXc+oPZ8gBH7G279WfTQwb0+gU
PTape9Cgcd6SUsTgetk7yCI/ApQvXnyneGxncKm1VWQf7fiq2tMiiMxtKMdsr826ehtgWnIIdGvc
uH5l7WubcIOETdS7MYgl/RjlGsKt+jn0jV1hVsN/1LDen88RwklNNA+mgQTPR4L3Rw3bV53GXjAN
t9BR4XQ3BpNm/h6tPUVbe4zCvWvk9lstdQJFeB9WzK/3yyxKcUc5w851mSH4ZmQdVFOuYLE/pVb8
1qoHoPppbycNJJT21rHc+V2C0lNDdG4xMuVzBGeiacMjxhkcA9aUfGuJsy4KHjgyxDVoQ7ere/Co
suaqyANZgo6hzBzEcK8uIBzKZ+sfZ/CbSzCr3Hn0MyDAkVrN80wrxaM6Qk0iHhOZGOtyhEWJY9xA
W9dD0wg8uVbN43mOyQkyJ+egdhBJXwZ7O0OiL1trH9MovWeKG9zJ0rj93egoGrkO9UB/GJbeB7qV
AftSUh5LIob+Y1/HF/Tnamnw3fmO7+LTRbey5I39vaYcNH/oJ1KadsWQynBLc3E4RW7UPmTVtAtB
1L2XBMWsxskI70Te1Mcy0LZ1VWvNJg4g7bH/fbLpq8BKygIguLd9W4U/uK1xAaFIu2NU8k0SMLua
nDD4UmGPUXu7MZGPdNXFe98G3XrSyocp0YmxSKev6ktFGfYWN3b43DuDu3N8cLg9BPXneBi+4nGc
V44TFPuwLoI7I6ubXRBNbKWFDO60BOsqUC4s2IKtF5E4UG+KuCrPIg8vyOvqZ8ro/DgzAlmrwVQa
R3eC2I4JyeZ5Wj5zepAmjq/EvFWncStt8H9L7KbqRiGsvJ1rxMhRydCHJZo+qRaD2x7JbtDs5Ee5
LMyDFdMZmcWe+AqfFcjCZBkIhJhdbKQXqN/tzrQAzXdaqW1dJnH7Ws0de0AqTdB5G3XKEnCgQ9E8
aWnwpWTI8+Wvg7JOvmpso7Y6naAVHzSrbwN1b9OijsxMMKteRZbzXIz3rMf1CwMBc5/j5d5CDZjf
a9Zfo8D3kbGrPrl2WWwYnCS3dhIGLwRY7dVaNJo0jQIneGxjJziFTuSSbY/SwE5F+zKMMMItU+9+
oAxDhmlF34YOQ6ZgS/RQuWW+7xtYhG0Rjv/Rq/X+qZ/0CXGi5w/PDbCk4yC6+qNu6pqmtTATiZ1M
pb6vlq3jlHvJetRjAkWX0zY38Z17GutybfY852t71eEXu2uEyG/73gxIycm+W0A7N2rEzIDcvE+M
fRHobH7ajJ6VJtsHXBR4LCekRnOelWdXq4KlkcEHGwwb8Af1uze78PNdbKM+HIoZdBiPvdZ8YEBF
vOtyBJj0AbUF6B+dyXwqfzA/dj8Npc4059J99oAfNcAy33ubYWbXdycIpeMzHvV2La1REjjKPCvO
5QWCN+pbYS1u8PCLGTUAe0a72aau1+1iepDY1mLwShKYsj1U9L1KfYceYOUUYPpVxaxputyq09J3
APlijFqPHngK1NoPbVeg/LSak3rxe63figoesTrtE137j2/yD72P+iZNtNuIy5lqOuxI/rkCNbG0
9NAliUWItso2wqejZy29ikyftVvRE1MruFnOETnYSIPH7iz85P+OxNjsxMvvn/8+Un8yks6jBafi
dcDInGmx/2H07HqrHoA35cOAj5XoPTW2zkPj3UBmtF7CU05tlMD4QCdZ2azWWjjIi5EO2hlo/hIq
SjwCVJ/HAYwGjPkoPsFsFCeZ9j6XkjZCRyQEiiGgPKseuBH5cHTpunQHvAwToUyefC/ydAXhKHvt
ht7eZJ3xRZaIPMuakg8xq38AfBLv/TJs7ssgC1cmd9F58uv3ZJFnZ0Rh03er8z2Qc1YWNayJZ50v
avmxgPeVm2aEDMnAE2sKd6+hHbmBPWc85BHpW6PMIhKMGF3bNY5zH4O5XU4vLF+HEvz7+7+X5c7/
PGc8tjhqk7PEUVp/NhCLIg9dLdBnhrugQbKmYHa+dO6ipH9sba+5LXFFLxJU5Dl652/rLiVWWJrz
oxssjCdKwaCE1eqQ2gHUoa7sizfCbGLjaK7tyLuJTD96rHEbPDEnGZd1Wi3WjcxfPCJhLuqsiG4R
N40PdaN7d7Hl/SQXxXtkWPFcuq1zW0ZDvC/9ifo15Mz35sMfR+zi9UNZLEWjD5UE5RXt8drQbwA0
WrsiI793mRw7aZhw25T1hlYOqluwQADQkaGKY+255V3oDO3tv3/C1v9ufLxFS+44SE99D+vOH4/y
ptarKm5TbxfEXnSRcDxL3NT+q9rXA7t11vWAr5tOkLgk1k7onbzpaVPkKxNmOjNPWR2U8rnLSfuN
qLzkSzbq2r4FUvM8C21jLatNw1zpUI4x4BWwdWpcYMch2XNj7q2FD5H9Bqj1MjE0E93ZM1TFv4aw
cMtkpqS12TsepJp6jzesRxqd2ZeoxVcbJlRY9OppMAeJwefGJytZNrZmBNWu1yexGRjTwBuew2O6
vKij3y+t76IssCuSPd0Rk3VE09ikR8qwKBoxuP8+LNDycKvi7Aa98MCcJCO9R99cbRIeTjuvNd3v
LfoKH4LSu6xI4fNGOzgxis3QUTOSHOEnPrTs3G/UKmGX4Q8tNiDwQe2j0SWmTSYqBnRqEjK1KdAQ
GRKtlhX25opGX061lNPUIFiSVa/eq4Fxn08uON4+2ChjSuhU2WkICqTWbPDyXZiD0Q/d/FFNZogC
me6qoHyMvGFa5RIv81QEzbFxTVIVBMGXYcLC15jsbyQKU2Mh3XtMis+JifQ7KfFGqAEmangGM2m3
++OHqo7//U+N6H7cZHYfctm8UqOFF1vE6ZEmKsEwWWruRTZ4x78fkWQ6KwXz9e+Qz5XBPUuIBr+O
fmIhR4GMoMXaGBrszb3R41S9IbPAOWklIkGzFmC/OuLbGGW9BleFsl4/qdqEQMkvziQowmkLwvLA
Od0QdHl3/SJFT3Ei4wlhsJG3O6SQ8izctt1Fsfh1JPQc5315GKTV7pwolWdURO3OWo7k8l5L7t9E
qNRWXY6IbuFoYAk+tqQbRI5RX6Is0CFUWxXaIzS40Sh+zWxbAo2OGsmD/U1P0+OU+s64J9Xjzo6c
Z3AK+mMR6gSUkNl1hECakXrrN+uwqDyiioiJPsVZMH7SYzc3VkO03dKwVi+p534uTid8ASTQhWVw
acX8asa6+ZJa5rwNfOeuqMz+QbecvdrYiH+cpW7dPzSZB1UMtymzuRcahO0RViXQ0uW51A46DlSC
nAKwh3DGcRuzQUCCy/lUm18o5gsmKyHGJWH/1OGXxeSqg/FKxVHNpnhsgWWpx/mQhUa3uX5pDZuE
FeWlcWqXl0Ym9bYEIElmI6eCFWfHIB3lSTe/DORRP8UiTU9x/LPHAkkgHstJ49SAvNUloMfDOmgk
AWl6Nn+Gabyrjbp9ZeJqH9T7nekDlNa1cavUAsz81wVKhIs6i3oG2WNQglHn1tglmp+eYeisPGfu
aQmIwTkLc3W1G0xhANuP4FSzIm+ELp0tb9NeQgoYrFVbe9mTOc+kH/kzWMdlI8AVROZqh59k0nKC
4ZdteJEgwK7GYX8Vb5sFPmy4+U9o40Kix8CqqA9OBt7zdbupDZAEtaiRuxJN+BnsDJQMUd6JTsK1
qlt9q+Q36kUaWrYNaBe3rovnd8jqG3U1KF0SeYQzm57+zlmEjWpHUeuRvxkaXNRj2Fc7D7Tn33Sk
1Ht3tQSDPYxBxG67bqh9zeI+1Xubfl0TbXOVZLAobPm0TolLcsHIeslo1flUU022hDwMxpAUhI/r
YDPmAz+oZ6WTo022DBEcfJ8VB1g3ezWlSh/N+SWqpQZLGOty4T9FouEuXGooXTeIbCP9YN1COL3T
IQ8sv5IyJqiXDDHuvz9N/zQUUpZiouV/tmfbOjsNfxnG/G3YQjx8Y3dJQ9RkkeAmNaovfTv2qA/C
4NBRKDMvqMzPGUB5JPCud0BWM0iUW7OW464aIoNWkb7ysiJ4DZsOha0zQskce+Mjneyf3gTYegzD
5hhOTn/2MdUHph5eZCZlAFgFTl1WsHecZHjRoEvtNZcod3AHGtCRfkbfauc7kNRkyy+uEOHVOXxS
ba1cIeolGapsLYVOP0tr7pNR9y755LubZJY0G3jG7mzN48lnVXO9cTNYzGYl7b0zVvVHFv0o/dx4
8yuKoqL0sN3m7XUNBAKv7+rBAb2x6N7cSH+IHMloIwl5gNW1cV+qMj4l8i4eIoI0Kprat1mrnQNo
8ZfeIil2zDTnovs+HWlQz0+euQBVnYS2pnSyVyMsH0wiaE+MGXF9OaLAIAyfxdEQErZOn+4FQKcH
yHifQyIQBCuZnzH370p1Joy53fsJ21l16pBIQPOw5yvM47eexw/BsN1Lnrv2uTljUJzTkb1AuelS
v7gflpexJuHqKnS5/mXmamRPHpVkA/dM4Isy+6RdUuzUxLLVWWxlfbkOLFOtvZ3bbN7HCay6SPPu
lWKUHZp70GvulSEe3f9Q8jIm4GL8R887YOekE78OIyZADrc06P52sValOxQQIuJ95NbmtmLMescI
7MUYXPPlrzPG4taLjkzwlspuM9pw0EYvJ/IisKfnSdwPSYE1O3cJBVn+ZF0gG+taHgbXR7c2AKgU
oI5KkFexXZSgm7mNs4kRbuvZl4TR8HMOmE9ViWk4QHg1elZEq/TQymN4XMeRqz2qoyzqfx1hSWKI
net7zA47z5APxF59S5YOlGpD6SWsb7wTFya+1T4IHJQhVflJv6e7qCuwdqvP1ihh0y+PwOXMaWGW
l9jG1poHj6DhSfwqJZ00JbkYg2NuOyiAyhypqGo98xDVT9TBD1h5ISOMQ0FjxMWKaIUafaBlr9FN
pCaQexXvcy+0LuXsA1FLR5T+djSYG/X7DoxGAP+8+G3DkzAD2a+ep462sEOdxDyazEaW3Oo+3Iq4
1xjy8dICnn/VvRZWS3dsdAoy+Hg2OrwiPvujH11fMg3oWem39qZ0K3aV0g9uCdbe2Is8Ma0osbss
+5bVebFrWS5WVt92B6s36f/TF4YfiKAgm+r4JR9sOKHlXLNHqkAdqXqrhL6+U48g2wYv7+Xdkn01
gL5NgINIXAI3/WDTRM5JwcTUvcuCNn2Cv8Hfn13xRRUmquOAb/NoVxMOl76jvE1GGilVQFDfchQi
BZ+kf4y8dt5a6C5h5Iz1hxmFmxAy7Qu65/JU6Q7ajIH3m0zbEGNSbDsCXNCIIDVUcl1robFdLy2i
pPkV6NuNTzFxK6gpUUmUmbGiETLcFz1bceA54Z4p5j22RHGYOrr5NHOLizaCUYq8cXd9Jv/748N0
/H8CD3xwCvRyLNtEmIvEHkzIP2/JmU2TbcVZuDOpcA6Bh4ERcUq8DQYKQ/XiSx8K2e9z2x7XSLG+
yCz/qvYIWubnl0ImULdd787wbSbhPllQNOG+liazg1KbtRPYWrmyYc1ertpVv8b/TTd23ZGOhfHQ
h8ZHxaw677XlszDwkQlC5089k9g7xrj+dRNjJUB9l31NkWgr1RGL9Jpg62IHHoqBvufYEHMzSLFB
pL9oJeNRAv32qtjAUd2vzeVUlR2RSyPFB6STaViCLZxrG7sN4hfmWQCLMgdxD45kfkfdoDvWGB6+
W7P54nT055fMqwcH6tvewVLglqSpqapNaT9hGoNicSwEGougnSKTHE3NtvcNOr8Kwf/jvDyW/jpT
v81y5urLWHLZVP71s1+/OLUqWkoSVx3zBvM8be4p8TZK1EuvonuUzINWsW+Hl3hoo/NMu+eGsVeM
bFM1Xbo+oK8zL7JcuzLdd3PuboG1ut/72H51F/dPjwtjbZZLZICw3O91X+C2a4Yv/JPvI3oFyIV5
uHXJxHsqSaUhcVn+FE4IwGKKTuxggE0GTvqoXgqd0hQ+KemRLdv5lQ5olmgLPMlG7KFWTp2DcKGg
1qJtHzzqUzR9i3/ZDHp77eZjezsBUrxxFvdoYbKdvT5CyT7eREUX3ChBlBcZ0TEe+k3iOeNZ7TTJ
pbr4iJnps7TjAaVr/UypuFlw1m8OI9VjDDIGanvzbo8+bTxSWtq6GE/A8y5XQZh07Q/8AMb9pIXl
pgeUcECIlLx6ebzv2fUyKVr+wShBGOSr1Q+g0UGa0T5YlsGo+nq953kEgXQNumEnB296MbzymfmT
tpXpEK8R/MOrwTkxHMncMBjFVtHEnbB8Rf5O3Oi08klav5ESYS7/X/rlz9bNIaRPQruZ2gi4UjAF
4Y59PKEDi1fOdN+u/2FnLOdbPWYWGRUVz6tFCOkSvUjIJQ7sBrB9i6QFv7g3YmMpf2plSQk2Fb6x
uv4LTAHEcJpyeZ9V2quyzsR+KPdmsuSXRFqzi1tyNPEVTUij6Mw7yyUxhX36oKXQTcAaMczDsJOp
Xj/RBVhBo0vqZ2y4ujp81eqoPpQ5OD+ZRDv1C0LLIHcGyuheKTVnyw4PUFZiE/KytYiGlV5YvfB4
ey4jUbB9EM0BnPJ01Oes2c5BnDyXAYuuNhn9w1UDNA4fohHFA8gQolszO9mOFZTqORQuKRJYrqgK
izfgavS8XCc40gX/uPq74g76hMUUliBMHIxGqsUr8hsMdmTSviBvty9OV/56qUx8nQVQ4LQ9iijr
7tqlr61efGc4DlgoacUylsJqwiCkI7WopGDNYCmJHCRt9EP5znJBF9RAwAggRivfNCt0ATZjIhr0
vKONywsZjd9x0NZHHp1o18Il396mDOf99qSG5piVzTW79mKnTr3K8fal8CbcmdVCXrDLnSpZ6s/r
R+RLaoFaL06EgyQnVwBzzBxhYeEs6RLMwt9XWh92B9FHzUvzploMzICfMJdFmwpt3Jsd8VhDwWJM
erxS639DOaZuB6Mlr75JpLtRp5XU491VDp4bntVuZQUdLF2mkbHfWy/CnCpUg9pNmI3xc9Ng6HLZ
OOzUc0bOpAzoXtMfIV0sDG5pbZQApfJ81Ht8lzrSyb6rjte/2DRZJM0hp1p2hyRplNezOOuAnaTz
q+jrXUYM+21bk8O4s+w0WakaS734S7XVFQZpcdfy0EtWqjSDfppjybPRwOFu74JNjCah/YBgmq+b
PG5OInW2TCDCHfYf7F1ViFMly1zIyJq5aKvpGi41YLxYcxnP/cgzLnuHS/KQ6FwYglhd7vN+fB26
8GeNevA8RQUxk0OPE2H5nEVC2Ik5e8/RFGXMuQgyadNeufj2CDP09zxA/7VYxNym++Gq65fAAfKs
Ihb3fKGc0A58QsJ5l0exDfI4GI5eT3RznlEbDoz/j5g0DkproVX6my7q5tWx72KvI99lcRJAy3ol
Rw52IRLgcqF1ZGX7NoDke2DhlsQStsBlYs43Qw82zp11d6+7ot4NiIteEsjcZhnqzzi3nEvjDm86
qqjRKh1cABgls2T6lmWYm2Fl7rpFPuVVnr7CpCQPI78iLc0SUgA5uEkVfS6yrEf1UhuzteqFw7+M
BfomX7Qm4zLgNOukepqc61KlNw3CKQG0XYmYLK8B3NlkzrmdZHxQF6q2rOU9wpuTLB46sy3OsaA0
gpPMjsNN0Nxzm9+g3YrIfbJw3RgG3N5FmhdkcNpA37yN4DKYurg0No0kPmNfja4vQZd9tfuyvcVb
G/PM7ORe9bPVC4kBlcziXY5KZ9UvRjin9Kq7lHAp5Y1z2qp9MBN/Xl8vu2Hxt/d+fXWS2po5HARG
LEyqS6WTaNWeEOx2F1hUOsFYls8j4ttLlxiMZrBOi4GbvPDt6TbgcaBcco0rqlPhJYjYyYJ900Pf
3WaTA5DN8k7MmoJ7ZTESEVoJdcQ8GUZjxQIbtigP8op9TbWMF8BpiJOlDT/oX20y2Cmvht2Oa2RD
7ikrIFc2eR1s1eftpgOIrdhstuqZyoQAPVhfrwT+oAe9gcj5+0hvlrAUdVPOwHXI5nOf0+UjLpaP
WL0gknvX07w505Df93FcfvONWb/p3f5LlafmESfFSNhPkdx63MKXlBAvAo3BN7RMq1cxT2gjDsd7
NaOy+4nemsC/VM4xu8moSdZJMI33hh0lT3Jqgq03cUeNhnEfE6R60Evcy+r2CwtrR4z4vPY0a9gh
urcvDEa4BRfbmWzdescmK96OiJRulj3CbRwV4hajF7VW21sPUfw9iBqUAP2H2kSqk6T5dGb9u2DT
fFK99zHo3RMKM6RZtXm+Vnuz8ZP7HyReVlOgLmPKmn3MdeVlcheuDDp+G1VeBZ1Wn2PL+FbDR/lW
z3fj1HnfwQVAjJSTs7rOOw2jrY7BSIO1tpOHq/iFZv4WQoJcXw1qg/T215VqtG80j2nTWHjIsxcb
ijseOpMcVYuexaV11qPw4SuCxD1pbuM+Onb9pj4xPD88o2K/Og1W6j0Wnbi+HzDl4ncmr8cA1KQ+
v5qAhNF0yxchYueubsqviOd4cniive+j4VNvUUb6OrEgYasb50YHDZmMByk9Ddik5z0y8wduX+Ty
2yLh11gQnt2EaLrJScY7vAGwaovJ/3Rz1NjpvBn9QjzrGQJlS2SvjTdYb9goKbBc+yWkits2LtVP
szhREjIG96hVanoCzD+NREv2iptC2LmndeZjNYGLQ3N3zhbvMp7/paLFjqpOkyDtySubGmo0Gk5J
lL7FOrmNdmB5O0mE0GtfNbdyIAZJl+zGlRSNfZO/EUI2UAttHhQNonEMA+GB5DjU6C2ieMoupvSt
xzgr6lhnOrNbfsK5PWnniFjEALXSkRUGDftybavLPzIJPproLN3KhfxiWrk8WssfUT+tory/ZxWl
kG5eMPXBb0mr4KWSb+1iaHGJXLhMIitIvYqLu8RxfvSFlzNkdudtHVvTu+dHH2FcItSLAvchK0o8
I9X0zjPozz9lT3p4Tmem3tJ2setkjnc3/3UkRv3Xe7+Pojjm6Vz2v/6cCLPqbMV8KZZV7ryKEdiQ
tcSoGux7qqKu3xxjeOsTVI06D42zX5M9ik0nJymlLZHSoePclVr1QGf5ZOuFeNN9LkY5sHeU0zfe
7WHwIglunOmNuFN3b08CsUvOX2bFFjXaKmNzklPjtAxyoeywvKtVnQ6kcaNXL2kd+Ec/Q0cjp+JZ
3RF1iDs1DF0CHavKPpYedm417oocYpKzqlpu+RoydWEuhgsAVCnQpAc50FlUR+q9eHmPsNJio45S
P9pGcWjcKJ+8w4ydwZtf3KrTzqxvhxRQqSujZp0uOCM0VGAn2AZtwzymiwooGD9FfIulGYaAjhLV
n4BF0xwXW6cO4qc+Z3W6rtETiLPQi4enonCHJ6uWn43OBCCO++FJt3t3V0vXJZ2TH8KJG5lHTNaq
Zo5Jlh+aYTR0zEsGFA6ThzyYlK+uHfrj0JPS0YjAXuWVYewIjWvXVqO390VeM34sJ5sLebLpj2ba
zg5lfjeQ4bpxfLN91gODPJc8QMNuJg+WN5pHZnTENi0yA41M6jxIPhh/j4stF3APGWmzyV8xc+wn
s9CDo5vrr7o9bEbkVLe/LbBmPBhr2RtEATmoQWqdaBjJUUrS3YPmmD+bRTk1NXjaWc6Zf9i1dYJ0
exMntvsF599KcZeACBA9Xev2Tm9DtilpS6orTujF0FDeq5feQdWZh7SSpm573bdW1ej/2sAJfSDG
zEs+QR2z7fvrnxrBs61nOwGHwIUXD1jdhDc36x7UEOOz5RwEKzQOn2eUnuj/n7DzWm5cybLoF2UE
vHmlE728VNILoiy8S3h8/Swk1V3dd2JiOjoYAMm6EkWYPOfsvXb0A0oJP9/2oKINnDJpUe8Zq9eE
w+kIqcJwXM1JKb+hHBuopDz3FUQBEOIuxGkw5qcBqe370JP4pKSlFEb7OYm9rSg16PnKomnaDvgT
gqWUiZ7UK/tZzsGTJqzxLPXvyuhJK6Mm1DIM95ExfCFPMkviYjSN4t7Etb1OraZdLi/O7qsVjrZt
zY9JNyBs7BO+3f65pb00VG7/loVkA7bxkxp62XpZ3elJM+zshRI0Mo4+IoLd2KMg3gCWCjlQlrvX
Ji96LfIFB8q3c5P7tqQ8lolgEbUsbbhq7wKjbI4BzPJ7VubcnhbRO3Mxgge4ZeIC9VKCjAdaZbNF
DkMrkuxiTF5zX3lSrExJkkYa2qzFFkKzpuXpPWdmjL2oe3WXgQddDx3ZHBQc7AqoHRd4CLbyOz3y
5UvlEOGnEVuMzjN/UeuFYXYRl7PX2kYIvMvXtvY08qXJNvweIPYiP8v408XJivMQlTwhABthENWO
EeajzYzugz9hAN3bIaFC4wBcLgNZ5Hj02mHPj4Gx6LOt/kdfYChk+EkNthhhREy5Obl1dE6NxH0F
ikrIRhiDPNeNnd5T7eWyF49yMsO7OTOTE+lC9GCmLNqRz15uvb517yh8zv2ihUayA/cJjfgxNhkK
cZxlq0Tnll0uAqAwxcwRmX33juayCegbpANBiNAVMkLuOrosC8KqtuyLjurqDcmttROxQGkXOdRf
NW0yCBzmucnHPYX+pgx94jVb4/d/b0SRew4G/D1CLNWknrdL2LjgJEjiI0yUT4cfcYJ20T4FbdAS
m1tAeqp7xJOsBoPYaY4Vdu2dWYnm2+xke5YW2c/cx6wfCRVdSG4JNxxCnBcE16B1d/OyFS3PqS31
XBiiw9dExUnb+/omkMuVanKPSgpi25daBHzEqn0gwUY+pVn5EDV6f0FSD5F8Oet1RNaan6AXML35
IbffcURAUDdC+9mriYm153L4xAZ57/mZG67qmok58XArCs9nWg7BhugtcSDLKN/1SQDAeVnoD2np
Xemc0kKwd2PHhX3q0K5KafbrKYGpYDCi4JLAWDbpzSffzOOzajnwjfvbLsJaOjjkkwWERRwKXEDr
zGvA5fbDf1RG+CHKnWMRlGHKbMeMqvlptRbJhngw7c76aDvHf4sq93dn69PaK8bpNmbUoTXdo30i
OYvwleXdWB5+jE43vvkzxFLOm+5i4eK7DRon39+kOZKquByXOEDatK03Efvu6PParHqi8Ybpmal7
shJ2kz9R/DrH3EP30+Aa/zTsd9N8HUIj/chq0tpJJTF2qmTm6cpPso/aqtJ9SQWyjslfPpBNMkXl
NcsMAF7ufBSRUxwkjMR7MyfnNpMi+/AFFq8q7S6kUrVoR7U/PamAj2lMRvIc0p/mYtPtR/JzKdDY
mtVWiA791rtYBierqGvRUDGb+VOMbYxVOSyf3N4RB9U4DUgnIMp7Ko5uii7TzioalwTK7Cy/mG+l
p9caZP+kS/LbsmrVp9o73G7xEfG2e4qFhWvXEMxJcivrjVVjJJTYXNaeFzKH+lOWfsOJmFa/FTOu
aWWAnz8iQ2wZAQKibDypgxiQ9r6svSclTYwMxkZ4XKt1SQIw4M68O6ktdNPtvrVncGL4jbRoX3H2
vyAjQxlnpS7d00Km0SLyUu2dLCHUtCEFozYmYui1Jtw1A/q3XBv8VYIX52FoI++Ux7G7SYMq+xET
H5cJ/QeqsJ5bJhobIiDKe38oQcarFzSXA9KqT1HT6ZvUnMJLqslqW8VtsFJlbVIw0yON82gwnbqw
YgNq2uzReZV/Sqf6x8aYyX3ii+BsdUR7t0RMPVgSYQ2pVsTbIbMkxJnbyqWXzp1DULNuFPOlVZKT
5UEPzOokE/sUWsDWvTmc71TNMbuEmBu9PW/UbmZ64XPoTavGzuRJET5umsYJvBlt8wI52nLQm4nV
nNQutbJ+1ActXqvnkk5aKF/pYOFkbU8EGRDiiQiKtLZJc9dh8qkOj8pGrLUCvlScGpbrFMB4yJla
VzMT9ZUb86Xndv+UWDgfFRhEPQSL0K6pOu9E0b8jW2fcmA1Bee7Ufi1Teg6a45cmIG2JHcXUrnor
f7ssdjDKVWDp3QGi1bwlgErQfqT3IWNrOMVOS9qCan6w3ENi4J7FdhSB/6wVeviSchyvhrKl7zdF
0UtcOuXdvHRP1KsMsOP7LBVnfIr9fRg1AEJ1/VA3MJpKZ44fxhQ0llaix5uK5I1EaXGN63Ra50X2
DWqq/zzX2PmmCDFMTh35aespyququivx/t6FVPXHmj7s6m9HqGbevXHStCWizO3XBSl+76ZbnRru
lG83bXatp9hEqvKkLm9eMR2NLM0+6YlY3Kqiiai8HFowB0lFjsDWNLLpdg4TfNbcu2FyrnvbOA+O
N9yxVIZ8GqX6XirGTCXMqyGwfAcL3yw2xiVxqNup87cvGw3fiE1GswDyMrYtvRRIBhsuPdVnS0JO
biwcLKXgcJVx3O/pdaAhybnh5sP7PFzisnavtwVVFeGJUANaWVXJlgSZaFXJ7pC40U3m72Eu2Y5d
IA4sU6K35fl+btYGPtz3KvaKrd0T/lkb4vZax0gYCwZhvTYXC/6wOCdtcIuFkyK0agZKwdh6cMzB
+hN0zgqIe/JrylqCt/mVX7DpkGOhfmt61euZcdO9skzoE1RtOyPUz6/QiiSZeIlJPtiVBt14ZZuy
RmcXD3H1qteiO1fMHNZBab+LJPSfRDi+isS2fhRD88+Nujwt8Q5IF93fBdQFq04YUi/p5wnrn19i
LH6UQ2l+M+ykZLxGGJxloIsxfas7FYHYF3meIz5vHMx5AuUNnxrw9aLBWbbC5bl4efWf78sHf48c
5zVh5bUL3CR4qOKg2RAxHL06BWMS0gO1j1KrPiKtNn/lLkGhaONgdjcnwlAg+A1WeE5y0e9sZGj7
0Tco+mpqTheA9J7Vhb2PmEs9DAGTUGcAdFwkFjVn0v1mFf5ZywklWwUSn7VycD/I4pupmo8GnoJ5
6sgXXXaTGiNLXJE2FkOqwusMi6Uek5+xna3bxdAjRPVt2UFMX13awSceJWAs2tgV+dDJSEmNUH/v
pJRKUbQIPXTjuyFogixovSpKH+OksD/qEnAA0gX51KZOtcuoaqrwpda7185r5+8z1LhVXBbR/cQN
/er6QARk783fm2AiTLqM167S0FP33zjdhciw/ZjRTxE4KChz8mXbmZlSXSL4ZKUXnWxTJpt+clk6
j1a76pHTX4PGqx9vtus+zJ+VPoepgH+pYv2k9miytk8sAy9ZLU5dWQwpOd7Na9976VkHJv9UdhSM
oIpWkPGZS4TRn4Dh+L2ZxukaHB0YYqKuDa8RC6mp3jK/aU9Axl4ysCwnmvfazZoDk+pV6zL54nao
3ftiCja0dK71QDqp0pFLsm1O3jKmVbsmHnK3sa21ojH3CwVFbSWNQVlTlP52SpFVtgRQEhcGHkW9
kNKXZFaafRvnfgBoiv6ocUimVVAuROATcVkLxLk/QEn0X+yBMsDtPHFWw3Nz2Y3nJzoV1SlZru59
h9Gwscx4p3Yzr2tOrh0h3neKC8rS8gHU9nxyyOTFKAMu0AQZt3UK6ik7OykfSVJmdb7pvSg52FN3
oHBzTnqrmVsSyujHcIae1EPmSue2xddfrkSRa1sRBHhQ597UT3Xf/GsTNjpMZOQcYx8UcJeN/uJy
RyMYLBAvE4F7uHeC8pdOhpHR9b8G17Xe3C58mtxo/sgdAJl10uZPeo01Juv15Dx7eY9cpO63CiKG
oUM/uZXBwHxpXmBGM0jshjCqDhg62SAwwIOoIycqJnFXBczfhGPcxJgxQXwnZM7sLhqE2CUmZyzw
pYe0FFnHED5JXv0BhaG3hUVufprl00CE6Htrig+CW/CNMLBXD44bzOveKPy7W5fZzsN72WcHmTVb
PcScWIHweGr8cKsEDnLZq3xC6JfFh9CCfCdz/O2EkD2qOt0cI3lXDwNzLocVR9E0GhFpOpPqzCjR
J1DWkpRbwcplei2G2NzrmW9vSUb/NEXUk2V117qs/5Dk5E8xiMUPY2SaBaFGPxj9LLZeeWDFHj1b
S/8q9Z37NhwPSr6hHjRBVHJehfFdK8391wxzRuaCDtk8yAb6pWOO/iXtNWM7kTz9ZDt+vba71v4W
xfXnZAzh71ZHTtVVeGeXXDNddvdcyEgEWprGtukQcGCYLWG/tJx63RZUY5Dcg4lJb1SVjwVfynlK
6AooAcC/dymggn3WkciJIc85R4ujuzZG8VpixfHGCItylLw0yyp52Rv8NnnB/3243duKzP3o6VQe
ylj6m9aD2iVJQKbR7+iril7YJluqWi8DGhfJ+Xe3TNvsNIFTCxJJI6R2W3IH2MY3nk4ZoD6m0Mjw
tu7Ue9UDX8ZhkEl1tSVNxQKpA51Ib3xobP1g0WxE2MZeSjziQ9M4EiukU69BAl/lchXXcmciPWV4
qPTZbdZDkexKD+8y99OfFhJGcBTLwE52NLjasHPJSL/91upnT+7cLoVYQoEjh8vtmhpmpv7g63q+
tqAOU3HxY0ID0RgaFnBdpLcRK+HiPccQ+tlb0b06CpS6x2/r7lyP58xFNLRAeOOlLRWPZ2FQFxm0
6a8pSp1uWe72rZafepdIoVSyMsQ5XHww4KOJufhPew4fF+W0WbG+5WtLtqErgbIuumElYI4jncpp
SOWmUfad5eSgtUDD0oCHqM4VppHGoULRr6dU8glrMjrX/tKj48MQ3C5Af5H00TVo4XzcnK7vJlvD
E9VOeX9jTYsxHOjfaAe7X5iPYTaIwl4kDIzwoiMF9LQqSqt/EMlAjuu/t3CMDA8h2LztVKVrH+j7
F28xJUoxduFgZ+VEtxSmIyseD9XmMpOOZb1yrK58oDLvr7TkejRhdQToPdbKXT20813hBsTH5a2+
qbUu/wzx4/ohvTRh0bnFC+w+zTlCXulp+b6Zm+c+FsHJY9W5tvqp/Qzt+pwtluogxMTTeuJbNhBC
XrIYtgmCWhqi1UI9zAYfOCLEiSIGWzAAHMa9DEV0WraExR0lJMYPh9y/XlBvmfq2xVxFMNewbP19
dWlr3v4Dt/d185uO15c+ATLRwBwJg0+i6FDS1FvbMV9FMvQUddSr3d4OSmaA9Bz29CN9ktKYeVvo
tAlcCZ9CrRyevxqbIyNn332wx7m7/sctlKdE9WTIFJNrWLOOaYZvVu/UDHx8JGE5giER1NYuz8rb
9bnwZhvzxbxuonqnzvp4KMOD7uNv6vty2Jtpn2xU9ErWa88+7SqJ7YHexxA2f8alj2J1D3bWz790
31oCqduv3ms7QV4dpua+XPppPcOTd7vFArNAVSpS2aYQzrWOFiU1bXM75F6H9gL+3GBxrMf0ay/2
sksngLIin7d4xeY7p9OavVxadj1su1fD697amQiOaPZ+DoMzXXqzOatvlmGu3HXMw9bS6Ck11ZNa
UWx1EqEv6fLl+/SjOe3z+JJM/ckP4vx3mI8nzvD8dxO0p5Qv7aZHQ+O6kW5kHbjGwGeT9RusMFJ5
aP+81fmj+r3HinCWXuYIRcIn9cV5eahBXQgemeIaG4fp4DGpsBgZPjeIdqIzSRBovrX91P2mt4iY
lj5xxqnGQi0/iSSqngX2RBxhzNiLNAPMHzJELS4pBMdN45KfoX6yltCi9piDCT8e38yJ1XOaPNFl
/a0NhHM4S884yCiQWZsl5KgV3Us96AcddxMMLv1lJLniSB4EFdRSz1d1FB+9gUWGurDEpJsPPZHZ
tyu7bmAjk9kAfXrRmw2WS6w88bKb56DzjfeIoOAL5hoSiJeBLzQ/dyOjeOtbqbYPF+ZIaY9/1Kpz
WWLmpMi9oqHp7yYmNCQqGoivlztvJLrkNDcIjBm36BubuOe7CdjQY2SBKFnuYWrP4f7VGYT1ukEP
fsOdwo1t02lMvfTHYsT442VMntGWrXxhPsgk8K5WTQKoIGNiiasWZ6/V4qs5MG+ORjv/6Xi7ShrN
D/x97e0NI9xxincGz//7DdKMGWiP1uEfbxL6Ls2y9v/+r/zrDer3gNIbXlovOlFuJ+eBTjHZdFJ8
jJYxICmJFrm3Nj9bHWrP5fkEQMU2NwvzkFT4rDuyhtT73YTpTFOTbshQuF2PpaHDAND9x3HO7tQR
Gcdz83Xjg6F2GJC9UToudeJYEl6dyvpj1gRtU8QS59QFDeZPjn6y4phld+BlZxqz6msXNtR9IRaD
3XIU4OT9IWyv25BBnd+nGQIwucw3RkNeo8I1sdtYNL3N/jzpYXBb3JHbNd0VVf61m0OdvZNwRqc4
WMgyWoxGxQvXhjP2H5rnv8ddNP4GRriuA1qlK3JxNmnNYiqexk+zE+apcUmMnGxukrVeepiP44Bq
GF1oYef+e6/Zl6q25S+9c9+1LPFf/Za8AICQtEk4Ge/TmMlpigFjPWaABepxluu684on27dho49u
eo4QKp4wy+PKCzz7oUvTM3BmNExqtiD527vzpx71+8Bvz2pJcKv5XIfz2cWmpBEla1dW+2Z2Y3Ws
F9gYVXBzJTobyO8yUjJrM3ikegkhtdjptltmkR5+4Rq74Wzp1bYv3PHSmfyHUp8YlCLG34nUnrjU
JIve1Balfvi1RcXN6r8k2ZbqXQDn+B4h8Z1VoTtjiCWesvll9Ehw/bos3vA+ruep+tRUOAmK6/4C
nDARJUAJUCjwIO/qRpC/UnsP6qHxvRs7xCOX6z7X52M4EsDZjHTn1ILfFYOgJvJ+aJO+MBWXVx2K
BSw1qdPOl9pPzduxMtNGFa2w3uM52E6Cw4QCCXuql2f31gi+J0266nvejhtnMbwGLPhWrpVoLyH5
TTsHHVHuhSVGR5S1aEr4JBnGtLVPObvL65Tu9aLaajFoH9SuzTRwLToTKP9YPbdxmv/EeIfLiwUH
RKWQ+ltO8TGwXXm7EDpOFR/BOX7t2uD1b3eHWBNwLtL0UbP5hcUkmV+VLJ1xDxlYCCIHQWx5UbcO
fMnBMUng76ordwl0fZPa8e0HRL7x02N8d1FVV1DPH+UMH9LD6gEP/mJNU4FWirVThSkI2nWMGbWY
7UNFkQVWkzAxbaRbe/ulAsQm6UhnVF3EtTzqTyDt/nM3K2kwChIawiqKP4sQwYNI5uhrq/Qv3IX6
RyBU9SYH73hv+4m+H+yqOLSFYV5VX8xCQZDUInpIjUrQK5i/+bPRPKn1dmknzpozDbEwXgEAXf8P
i4FUx3+ifICPYiVCcGGQGOppnv3ftoWGdgC+AUH4vCPsrT7W/ksR+N6ukygOIQn5L7Hb+Aep0wxS
ryIdntC4BN/VizCVnce6S2//Ur2hgXY6A+fc2WiyNuqpmeyWqXbM6+3f+IR4O0y5jupFBmJg9NAT
3KlX//509WpLLNfBItFn3XmQpeah8ynh0uEpQyM16sWzepBO2m24+bscLDyXjHRjE1JPuYyWt3cY
nYesnvSZ27+qjGk+pzL49ve/MYBXY40j8xM8w/IZn2RCBm05rdRbxi6hKirB1HXOc2zU6UXJdizk
OodaS0n0UJq2rrKedWd2NgxdrW2fCx3fre+ehqgw9uayNS7P0TxbGvPI73DdHBD3BM4RiEKG7bJx
7iIGb+tuocBGHfVDH3jVXpdaTiWpUaEEivdZjgj2hDQOaBGax5p7VN8n3QFl3nghYw4OSJwku2HZ
hc5JJlwpkOp/t91g+O4ljbkJafbTKpTTkb7xG6qa5qQxvn+Ui9K3MZpjrt2Hljl9MnIJVgr+CsFs
XztIE1Ed6e+NGF5Vn1wz8U715YRvJaS74Uu5KoPIJFzAXA7bjKqbyU+5lQJOolf55Z3y9eRtk3Eb
AKE5+QxnljJjzvxjJzT7U+vR5LhghViyE5II9VPssrwQ2947em6ceHcywBXZBJGzsdzmrXAGEs+1
Dvh5QTrt3y2cRf/rub+vFoshuSnbl6ktiteYAPtwwCZ8YyM5TszEpUk35SLLzbiZLBeZAWGtjQkb
QEB6oZ6wmdyO+xtpXk8GDuUSDg7qB66DdGUf5yHqL1z76xt2xKhwqWeO8610vXyjJFrYnQ5CG7jm
FlN9uBmey06sCZPK15VOCVaaaKpMpk2LaFkT4fcEbq6sPPoCiQGECiDxk2LglF7wjb9vcFJPWTPp
UpF+aDxCtdRwcggncZj7uuV4MMzXYqzEoWAUiuVb/ipTvTWozqEH4vcItmEY2/d/t8KKeV5ba/1R
W2aMdidSlhCTeUTffpN7i2kGvMXyaddnZrVS6m/1nEvQHlGN3xv6d2AfXf+jnrcAVbB/Jz722sXq
pfxeSeiSEcEVPfSodyVZ0ye19fdBk+54EF57e8ff5501J4g4G5L82Lax6Zv+m60IW0nb9DNBF549
udeWDGYl/lWCMSSq2PjpZOJFLap3mE6ieAf4X923ZfkzzZ3y3e+S6BCBq9rUU1auUW17HNQaYe61
11CJTvUHoNCMw2QMWBh47XtqFLfnqzLwtiyKN8qZqQXvUIGbF7WTjYh+w+zahRXdgB4JiRgnqAVw
CP+ehmbP8FE9l7Zuv0duUcP3ZfAyYARZmUNN23s5w8daftxcm4ne5quyIgS1oTf35vrx46xX2QfQ
YQY4vg3qlNNxlvX00C2D0S5qvSttqtVtb3mqmkp7LXzYTipTQATwVkk2sVa3Y55qor9zw0l/whL2
Z6Y79SOdWP5MQSIeVcM7j2hlGYa/vh3LiZj3dV93oFB6851aeoO8fUJmEzcPehC8IxHsrjbPbTqG
LmmWos9JWnlnktOFNoI/b2VoR1pVxcvYEDCdCkjQSYV0x4EVJOQLivL5SSTaop8Y+CQWYF/d1uiu
0g0so/jrNFBnQDY67ykS5FJNVZWgN6Wud8EnYl9gsGdbYteWlctop6l2ICCiDeuEr48yFWjSWZj5
UT5/iq7HzW+3/sYmfXQ/ZORoO2lls1ZyidSzKixxae1CjjTv0rzu/ywbUezcNpAn3DbUS9EgNoZe
r+Tw0+rJK4TONV6c5SHtUveQ9ZWxCmQut/z5MECrhKGm87m6Gj32moJQ5ahLh4PyZ+Fuu+/Q/j4G
YMbAb7IUT8ZtWzve1V9mj1OaV0dWVXBaeld7IBpqJ80QMZZLJIUSUfh1II+3A8qKyweMJNZz4Rfu
HiIcF/NFquKghHrOxV7WwlkXcC2oIvGLrsrQ8Q5j7x8HjVwgaT9gw0m/ro+9XjYrJnnloeX8ZjTL
5SeRSfzMzbI5B3P74esGp5h61dYMCDS5Y9U/6FYRY7tc5RyZeXssre5KXe/UQ9AtTFKYGpvRHb9X
puHfG3Ae72neGycnr8+3vX8/7w82rVgRSPQvxk79xbTUi3asWSQTCwxuvmElS7S9fW3DwtkC1snu
iKJvOtChKWCVa5lZ9L/VbllyOy8Yg6pXc29OcJ47zEnt9E59thEn4MM4R9tgDMF1zC2aCaODoIpu
5LfbbOEHBL+HmQzAWnea16Iwv2WJNA9xE6/VEemQsHLoWwI2lCPQueLzDR7VdtGW1hGMBPcaO2Jq
5beDZKAoADJWeNe67pdVZNHBLG1Upz73lDFLoOkUK4ajbUpTjv9LdxcDvODXWySohO+Bk4/Qeoyr
RgbtnU39dJssdMtunfjRNuoZfSS9d6/eoZ5Sa2Q3M7/+gRN387kZ0EM+qShTSF9Lb6KWV4TM835C
cKHWGe00Eio1OO1WXQPrXIuOkqobZ6Yxv+SlxqILsbFUID3DNLS9WjrUhikvYfDQhwl9amUKTg2H
rqvfVudgsuwN/dL6e0b0noVAu6hd+uhjU3IdrnuHlan9CsDBumIpKFZVZoYUXqGPk6M65FE97gxP
2gBpADHqlfi0U7Ad9Th1xxsIMbeRW22KwHpvMM7RbKsfldJj2TNHYjwys7YP0qZV5HgoDezWlpvK
zMLtF/4e2SxyIIYCReJs+yTTD140Os+Yer8pUWNvw4AcHWACoV4MB13E8MLqbEtWnP9eE2WhDEVu
mT/ojPavbiD/IBmsd/os5aEr8+pl9EIIvFS+1QTrFZl79wDgptsA8q3wAelr/hDRNUdq/aDC89qF
9FHNNr+T3dz8SkQ7rEI30X6A5AHHypL3oXf994iRzF2Mn/CmmkwTmh1Fw7QrAEO1GZqSW32M59Ip
tf6XFmbrRg2LcjjhpTc334NucgmirY3nasjgoAmoVHY1i5W65OmqbNboymyGkU6Wh6RvrVS9LuWp
Euep50e8Csciil1uzE67s9LGO/h+7jwCZekWMyzLuvFFfTT1gHmkeIgj/9IL7NKRBZpLppip4wwV
hasl5iOkNTT+Du3yUU70JclyalKvBIHfRv7RHuvXAgNDsLLyZj4uNudVmUbpU98wdrJbPXkCA4Cy
ZgEgWPNWLcqjNCnvNYJX1S2bSPX2zsINubotyq1YP5hmY6eXKeLQGyzycvK4heik+Ele7F8U68NZ
JoFTW0Ftmdz2KEbUEjOyS2UWFbIFsmumyZ1yZ0XTUkNWxh4EyX21mI9JKNs6BBHCTNAF8/sy4FYb
P8x1N0Hfoh3PydYewoqGu9qabUrkGuvS3exXP9RhXfhZdq2DcSUFato49tN76Yr5frTRQt4+cUVV
cUnCNnyWfH47rsS11Pj6UFAUDJjG6v4fW0C41rlDpstSqJ+coMCcWzTonPLQ71ZZZeDSWAbasNOT
S2Ul935gvimZrmZEzq4bcrFLjd5/LelylAbRAmE8/Fk2aJONf8IURy3/OzBfldvannT0j/gP1Ofp
zPDqGZm11tGFHizICU+tTccQG3DzcAtdbYJ0SXhGSI7lYPzZ6uuq0hMEhgQkBH5SPhjSzrgaeNOu
LgzvlUC8t0ayskf37/VPbpJOWE31+dFZOsXKniHL6C7UBwxDoQV0TuYFeTteTbsqf5n1eLrGSfv1
MA/mdEXDep3TpDiq50F1fb04IX46Fvp3SZ6jWsFaldmeraaXKz2sr0qkCyGAGtwwh6cuJREUKn94
TJcysaMdfEc8Znfz+7ezdwkTfqe/7J0bgIdB17pLOtD7afP9xhHBKnqdjO47RVIKXhRt+9Qeazyl
z0U3e6fINX72flHQe6ZzOEt0n4Zr6hsVB23XIHt1CfRmnBt9ZzmF9Uo1sVbzaKpC7VBX5pNhdj//
Mn4iqdVXlzh6Nb4bdLf9CgC2pIAr7GIgC+i/3BsYJE4iotOH9KxZd2GQrauZYGTX8ux9H5jRWWb5
IpUSzUGLs2uMcuDGGcpp+2wIC5x2jiZyZIDdfJ9oUjulos+3EO3fbrkYIZc+XT63AE9+2p2hA8h3
+6ufl9NOq1BmdsZzi4YZQUqlP3SzDtzWDy/qaMUM45Eq3iCMswgeDu04OZN68IvgWe8iJ8ihcY1e
xim+jTruidpOwa+EgfaYMDPohRNuQdb1d+YiIghgb21uIchBCGWANdp/8H+qQmfR3gR3peONB9Wc
8IBN5oFvnzVSWKFbC4Qki06tH/1gVWmBsesq82zkFkmmaQopqNRWdSFIpC467losaFfF4Nxb6Q+/
a5ljhzbkE//J7+Ege0Oyd1gKtEX5HOv+GaL144heYk3r38FGOz+NdP2cvvQ3Mq9PsJk5NEKkHzqy
HtE709YcuCd1IyHuwxkRv9hUMR3WoYJWxGw9a+EkyM70iZ2yNlA0wZD7hrNyPH+nB/zGKfqXtdFy
eltB99zKZMTFoOP3a+9nw3c3biLTnYauMEmN/RTrNlYRprdth5clZlzcjR6RyPyU85jyc70cqJY3
P9NkxbJY+3CCwg3xXdY+Gzp7nbbiHYrVY5oV6aYfUxcxZEXqblj8Km0NmzIm0TrycXgzBM2Jr12F
sUkPBpaDViCubqLp2fZb787PWxhag7GjxDgOljkebOkgwi5o3cNlXWu++RilQ75qQb6uo3oK1yMg
pRUn80s+x0wzyuZH2SEwTz874xO4KUSCdGcU47qy3DNhRfEG4DXp6Qx3sRQYHCNBiRrE/QTIsHdz
7X35exEXDGAw8qFyahN1F90Wm4XZNrdZJDX0MQ5uwD9F/ftoy+xiaV2/y2ywQa5Wbf1SPnPj+Yla
EtoPsjyn+Im4jSRABr0BNwoMjKg4PXlklvXpSedK3PUq4QjQhxx+iciPCYCbtZiH77TNVlWCfqnJ
Xbmb7JmF2kTIZ2OHJIhM7gPdgJ9DW7yXsftQLyZ4j1uVqWfGNjUkHWu3H+AVaw++FEcyEcWl6qdD
SJOExbOO03nq33sK5XU9u0etyn/bFaf6YJob3bF+dEX1HEcFYORO3+Vz8CLmvNpY3vJLmTiGgoUR
MsJrtrL4uaj09cSFXuhmCHs6rvlD09it0D/ZBtLVS1NzL0vmCQxhoqdrFprF6PtrF28R2cEZvHNL
D7B9y2ec6vG145LWYKTsWqZEDFiB7ojAxMN0CZqJasgk/Fu3XoseWqYnGa+Nnpail2uMlUt1sQLF
+GHDQjnjAIUU5q5IKM35UgPOXT3+WZXM9VOmsUEV59tMj45G1Dx7RoMmtoNDyeX4XQ6IofKBoYmk
PxCYcJ5j0vlgPUvg7NzKY637NDMAyBEtgj62w70p+3sUNZJ1UfxUmEQJek3yDRv7DmfPtHbiekK2
vnQRfzI5itZzPPE5SAVOZv3bGFvnbpa/Wcn0d9INHy2n54O49L4MZH1NVWPY8lAFBmU+b1B7dse2
sE+aN1Wk3rTHbqL5aCxx1XMWbTMX74/hnNuBRdU4id96PcM/mKoHu+1RUDjd9X8IO4/mSKE12/6X
Hj8i8HAGPYEkfUopbyaESlWFh4M3v74Xqdv39n0vot9EUalyUgoOn9l7bZccbI9Io4dadfClDSk2
jHH53XXq745gVN72IvKwSByilXS4rNjMsbvOtpJAfoAwUfXQmdXslYMZnX4/I5hk1FG4AT4bKpgq
/BRF2x5SjCteHjUL13IebbqshLWlJrQioMtHSi0Sw95SpheIKAwKWmuXyubecfIHRdM/FHsJaQeT
1z6jhIYSRcZQ3jnbtCAgZZiNF9gW6SlL0p3du5RcrYLiUkF4i2c3SpYMwwLZEDo2PE1Yu6WRr6Wk
N1EipKBK9LuIx5RGFh2texgLk9mReekbfEahXr4TGX9v9krq29wbg9G0QZwRM6RLkA7hspNdm52N
6L0LQeSgF/EXknt9iIleAYJwlQ2Sy2Tnp6o0eRhOSupZCV+HMzUBpLd70bXvOaTGTaNk4Iq4+rNn
1AnLy8qCi+s/BkliO1y9+SaL2xHgwPTHjYxks7TXOLa+eGebTFavyxKeSYTxHXMsAlXJeLB0T0R7
PfGz7I92HKItiJaJx03x1Wk679Owqztm63nM4h1v+KQ94ELSHoDOIuAL56Dt4o9SqqM3qcaHac3o
48LwvYscuZNos3zFYNzXZvnGsAb1UqPnsk2VswfEHJF/SJxJY8JsQbsDUoYpgoL9dqMkxujPYPd3
SWLtF5V0r8rdzqth3h0ANcCxP2UNHiBbjE+ZeWnGdNiKUHs1pN57BXaYjRFqnd/PylYFAI6xtx/Q
LvTJfVbGwDowgitWvkGqzCakvkozRCEXtQ57uhauojFx+TV/lzR7WHIG+cMAorDzMhzYG8u2L3bb
P1SZtU+1mfloZb+zmRsYwX5poGsCOfYVUTIJmxqT7nZUnvVUf1dljP8Ej06rYWgUjSBWJHSetaUm
isYlzSER47EfqMZnMFNDPQ9nh/fNM/rxIw5lMFs4FGksWaDqDKKqUD6FoRe6s75NmB16knDokKic
sz3mf4D/PJaqOQZsJEwvV3Ffjq1BXoq9RL5p1I/ZOAR9Zl9d+hUOIH5aWUvIjKZu3K7KL2zoD/Sv
0altQbdgO9C9LlW+bWt5LBb9OqqIq9iRvfYIS493jFS/q9K4Ejs5XwhP3xD49YVpimvHhDtASiGM
2tdkbHf6zLrcCvnCbOSGXsQQ8ZJaH5Gunpq6zwMb2703AaTmDTi7mAwWzfHTkl5utFQegpMEVVPe
qVqNCZQcWt5LzlduIrBqZ7fifpdEtnsWHrqNY7kf5ZqOXmCp5lR0n+0sfHBUJtcayKLBoBFEPEcq
cXTNevZgWYpUomFAhrogDAaaNeB7kc/zZE/55OwRcz1wDxLOBayNRPLsr9MmT30Slpiny9YbFwUY
JQJQIGrTNao/6nKscPZl5GdP6oBvwCJBMV58EzZH0ESS+7QneTdK802ewMon7RZYtzksOBiWSyGL
j6KHQmUxZSpa9wGpZaN9RGHRwEqlSKxx/STdGGQD9N2Riselk09hDxpKM+zTXoM5pWbUH+O7MaYA
9LLEuWRTe62n3iVmvX9leDVsloksBfbrJJi1KogyndI+GiLXmxvX2DBzP2ZgFVjLRYlnIBEIGAdm
OEWTfIvdKVAQ5ARuWJKC5pAqKGSBpWthYVmXFfbyLt7osgDBJ0aeBFr+q2Mkx5YDOaStVJ8Rb7Cm
yGczUSRnu9V7gIZNap9ip5oWraQRG0EGfz1cIIe2g/GekFtjFlz6BkKFZwzK7WwHjhJnnFwR7k5J
LSCNv0khXOZuFk84JpITG4XNCPcpZ1JJLc5c3ur4yVe8hbWxgliROqgpNi6ewVw+7XgY4yBz0isB
Me1hGCVSnLSiaMbUO5k5kU+84dJESGsq/caR1Gp6mbCammcs08vrVLfnyMl5eM3c7YNufw5udFSY
up9TkfyhrSE4b5GSCB3eOdGbTwSxPIt4TZ/9NVU4dUtbSTemEFd3pYsxcsPdh26kq0qezF2+SYg9
9NvFgOI36BUgHUVwj+M5pRrPdTXfakR8+o6LayN5zUsctY2ONGoykXfUXUF5FOf+hD4UqCgessg8
IBO9mDb7pozWy5vwHjOsr2GA8aDVpN5x7JY13DRK4hwviqmgcQVB60HfWm/MNjUSnxhmBH51fE3Q
qb/ZuV/itu3RDDCFq7DQDZf1bhn49jr06mpLXrMSvcAYeU/nbFvxY0110hj0UNs5MTB7Vg0Irqds
p3XxlYD3N9PSKRfIXfLVwZo3aljf0T6AiT8pANnol2bXW8g9zWTx203ZUOl5+5sBhnvqjd+Wghbe
iWJtw2TtREEFX9Is76J003hknFHSRES3SRNLRKnd0RSTy6q22m5k5TUaduK5qPh8weIHCR5HfOTN
o3NqTbvlk0K5i6b4ty2KCwGxbOUS9UHpEZ81irwoGJSIaRu9hQzEDRv4X72Dfa2YuUpD0E11eWi5
FXIB48SquIVt/cJe76nMH3kUsAygLBRGUh0HlulYqluiHfInQ4UJOfSJB/sDVb0YX3NmF1W17e09
wNZfYUSYq8JQfesmpkPAxrPeLmTC69ys7N2YZ6jX3oYQ0FI4dIGVOC82tH2/R/fdOovY6VpmIby3
NpxfXI3rjay64+95LPYkpIj92A3bwk70swOTXJERC6JiKf38YUWSgmP8xBJ2dNKF4AJqnsAEF+ON
0V0NieA6NOzJYYjr7GKDxhZ0elVnHzI69Ee7ioJ5QKG80Fgt0OC4ZhQNcRMhtLSB310IHrcN09NI
zzc3iNGijv97YZ2R1eUbKYlPoha2byqsDeexKXy7ASg+ZlB1TLc79bHyNrPd9DKDsZ+hNiO1MyKe
oqiMdZjkHI22KrZ2En/YIyMoW+hXgWx3dRDJoNOOMH2gFMky9sMofBGm+9GW3TspGL4uZbUrrOQl
xAPjD0R2eqUVfdrSfURIUAOHaKfNJAu5RYh27kDbetAoLxLgAUUJhS8itXQrsJUhW+T8H0N3ixYJ
QV57h9ifa1TdZ3MaBp0x4l2JjdGTLhJ9wXQ1aMo23mYhbTi+772ah4QorShK8iOANXJGUqWVJLZa
va+FQveyyaAt5fASFiHLeVe/tzFZSYkzshdmnbUfyonYzXD2wChM7079m4OUh2zBgdXSmTku3OkJ
kx5OvXgkyAYxbR2zyx2yHHNKw3Hujs9d313JojFxzDkfuAuLfHCDLlevWawU1EO/m2Vgrw6ZEFUp
Ll3oHV6YFtMTGDYct2kD84THZ59sKs2p/QTqzkWNX90J5N5iSBbDyP3MAjaKtQr2wgFn4rQQGJnN
7WsnM1jg9IdZAf6rVgPT1ANMOhRTRU5v6YgnNHrTIVoRE1nhfk8ZwT14O7oHOHS+GSJ+jJAymGZF
kdtFBxCGgYbudcb5GCcruqCw2fKUbzm9hodV2evX53gxhx9Osl60qqVCQeix4pcMtm2MuJwXC49B
vBVlukKYvLbvcPVUNuwQJXsQpMYYVrYlaUbzDbxv/BtUFrYyeEZr1BuRV+CQo14cmMF0R0SpfzFR
HmXff2GMZ21K2+uXN437om3VprT9NIIePQGYP5igET38Q84qS/Aa0fzFPfWtwUPZlJp5JWctP7I2
OI+1zcJ2qJ1ACGCY7KRNrNZKELULhJHIYZUt2r+adaLBdA9x2L2hU31slBi2vCmvOKM2djzp16Su
dU+rrNJPiuYbOz5DLU3FAWLDIqu7dMvD9lfLMm1oKmyzaRyQEG8wLv5btqOzoYyPYLXV3wIFqRPb
D1HPk2htg63GjAK7196grrKSj0KxIQHqbM/qyzI60NDBgEYADRnlUQIXynOT9y9TUjm+qs/vOgZZ
bsz2zlGq/CSI+GFOuzyUc3IaLMo6aWV/JUPWE4I2zxVWQS2otsc+TND6xNEUALsEBMkmAwmDcqdr
+eS5NrpEfSx21Th6jm6cS+Q92wkqkq3b+K/qiGQwPTxNk3zIldhEI6E+D1PPc5Qr3bOUKWf9yrow
yiTmVusPeerHvH8FvyQ2Lsh7v4MP5QJh9KH0lZvUoIVGt8L7MapPQ1sbWxhCaEDTTaeOx/Vftyar
3i7WkeM+YwhVcKQO2DR6fEClQi52y8PW6rbRNBhBXXefrvoXdxvTIIwEXj+DD25GKtYshimG4dOr
++lPNbQlJBMi3tq4j5iEOs3BXrCxqUy7N61BEYneyNzMLRGo7coswPlNSyPmRwB0FAoL/JUlNZka
9tMLAvHvhKEp2v7O1zpS+HhagJQ7hwUTyLSPIEkwJSwaMovFFH3lKPB8vW+4nIdlh97PC8V4z53S
8PSUMdmA2jMwOQzgys7W2he8+hgNNG4iUzFfYMIaNGrqY5kuv+LVqWsXBKinHUe1PoGAWecxZKbD
xlT4+Ss52DAr9nBHxwhBGYMJuk5Htb/MTswb6dRHZyRleu5SnjzCJivRnp5Hxri0Id9ikJY3iXbY
WA2uN6K7HSG+0Ul3NOAPzHfYYkfaDmT2tG/svPVCQ+MLt2uH9SIXJH+C6RUhclC6v4uRmQDbCcFy
fhEewDra98gXpK4fVa06scpeKEe4MULYIeRXT6dCq4PcimrQUBGBwHDIoE00T0hnNzJN75haLOQm
LgsGCPtQ4AoTxXJNs0gNpDDua4vR2IQLdNFVndmbMDx9ih/RAJwqaMiAkWwmh+LLdvqn1qmvuQg3
AGpx5qaV6pujyhyZEiIm3zkYKvUbbTxhd9KRONx4l5Uy/gRoEzAJYCq8VCjfgJlA5ao2OJT3S9VA
qnRiPGnD8IS4lv1h3RubnFoa5RPSaKMl+aJL37FaFLQjpOdABP5K2755MPud2WD5nKsId7q+Tk30
gYhHdgJ2gT4hHw9o/1rftwVTM4UqcazlvVHSDYArZpDtyG3oNujXGpsQq0w8LMai+Yx6E09k9PEk
9sUpRp2JR6sBr565yvfgSpCqyUuaLIFSrpq0FqJAVCYvxSzjvQgtr24ousjALoNQTDD4/JAYR7+x
+ekkInnWNNDIycQoQ50e2KOvHESq+rjsXwbcQcc+ikY0hhaa9CxTg8kh3XzNVENsvFnlSQvPTgF0
a0cfPJKV/bI4xk6TdX0Gte4wgsQAMzW/LCXB91NDeCPzWfoOj3ANQ0lQpfnn0Cpf6iRe2pyAcX0E
u54nMkQCBRZDhHjRFSs5uQVRmVP6bmXAhytoIHCodtZix3eRRl+nSTxXg0uETEwC3tAw5hqPA6ky
W5JJSt/Q6VlxsE6+RmXquSWG37orA2MW1Naa+dA52Es0xPPbYkw+8yb8qJ3uIQXa1SaVHjjp65yt
vpyMYmle4q10++h+KGuieR1f4cYNmKmUvqDa0St2sKqWXZC7+mqbvIiGi9rFbREUbTj6jFN2iWlu
m6ivN5qr/CmW4hpLHCWJwdmnW9nBDRfmyQIoj6O25lauqYgkaFNwVfYfhPVy3yTjuxWjYzEiddXU
lkQYcOaggfpbrHp5qn4455tR65RjGs5bhpF/LNiTfhs29+E01yctSzPQTG7GIGwHggnfklB7b3Kd
mRR1uBgiD8YMYf0UZ2vaC7WE/pY15B0iJLc3LPewwpZyb9RoXhv8q7NN9dDzrXYq35hpotU2XltR
HiBKvSbgB6i6YnJbSnb8mYWUSITv5WJ81LxZ3tC765z6Jctdy1dJzfVxpFr7ptOu4zLdlZPNA22w
tF1e/1FBtJdjvcdUqjyGGH53pdkGC3g0rySSO4mKwMi76UgV8BHNk+UTMJwHbieRDPEzLBdmXVKB
FmPxorW/+HJPNpYz4MPZJhbKicdERC0FQ1mu/pbos1t6ui/h/lVx0DdoOste/91N7l7PomOOWNaE
DnLEpXpvN6Q3uamZbnXtHM/Upm5ptLxJaCrG/LvRBRc/iB6vKTjnwZNunIx9VUbgDCTCctN0/Z9+
AzVkABEL59+ttLVgss9VWZF/N36pSLpwpeSnvgw/sBpG/rLCp5fSvJoa0tDYxDQdOlMgWxZSDDZ+
4RYjwabFS5JL2IruFF6WbOBExGLv1krCRvcadgbaTgnbf0lhjpJuRPQFso4F2KDlRm88juOp/jvg
kgUWwQiBUAKfeB2NkqdiyhEuj3XGFKNve3s72VTpuoVmyhZ44SOeZU0zmNfGDr9d1qBIQgbGJ3Sy
oDal19pxfcAM6qAeZDsyGmrtm9RNFJrxtzsWwyZKI4VTrkWmZc5fWSy7Xce3NeITMhBwOBnIQFxL
zNB2iTr2O4SeFkpPBMcTW2wvQbNGLX5OML04YArRvrA1axRrj+yITexI5TeG5VaeypyJdo8oMWVH
91ywjMKnzDVL77sjQPvQt1zFfR9W6FW7X6ob0QsI92ONRaXcjPbJMER+1XJYLmF2ddBrwSbt6I4G
qm8nAK0PHVBxjCCstQunWrlNwaXNzSJZEcaYMyhSolzdcdGu96QQQZIMD+hQBzJdC1CEc/oO3gd8
vNHis9N2C/Cvg15mpyydTjOCGHXXVLTlRm+i+q6yJzvdFhOQY1MFBMdj0F4MtmNRd8apZB6WkXh4
Cz02436Gq0tWevVYb4Wjv1oyeklVPyW7a2emxh+z4Ikn5/3QTbhNxpgNAFwQaWgE+iFJM3W9DhDd
P5YS4QH01XvCzYnmy5K9ZHruS0cn29xxfastibCzgCeElu3AgNUYKxiAvAudzM649DF3MUnv6DsG
5rBTO7b70B1YqkyIHPVxqI8Gsq9k5lTXKxcQX/06a/Mf+VbHQ7iHl0qTlemOp9eiRKpelhfMxMel
UZ2gW0tCUiu0lgnuEuUlhSyiqQVPJopEVKi0vXIOg15YqBIIaNt2zlGT0zvpB8QIoIFWTffb6XBv
kxiVuvWXOenfyEK2ELsXb5Jy506Fvc/1kA3uZAXQvApQavZOt8NnrZ33YaeaW+DUBSODS7+scRnY
UT1tCA+Nqn8qgtbfdc9Nn5BQhQIPYKb1khXNcqLP+55QaMokB0k8j92hNQt4KHzp9I28M7k5B7H9
V0/Ed9pzwpk65X1WKHdGzUi1tMrPuotoK9AebxPZHzDOEsYWZkiD1WjLCJym537qse0D5XI90QFq
iea/fc3SKhWdupnt4WwKyhlLjjjuUiSYhXxpRBhvGK181hWLUvTQDEmtbMFC8QXr8ckG47tJVUIv
gK8y6G2fGm4kKgedSsnIi83U/7FcULZwBfGm+F2VESHgzG9mjcqyG7gijYlxhcb8c4iBkkUw/zZD
ar5kCFLiRn9nx/BVNXXD4EQJEDqYDmkLnpjB69GwXJq8fLGB7ABiNwM01MhTk8+qTL4zgohXnpCP
mHVBzML8f5qqeaPb19IGQRgXD2NJ7zIqRrzVcP0bFakuvUQfBpjmFDKT8ouUJU3j7pC0F7vCVncD
ufBIfVmaM6pid88xZLKwA5Ho1+UKyxB5FlBueknMTWFW3HWpzbcnCgTphn4aOobHes5h3LG3Thjh
M9hs5Krw3ypKstwLYwEg1cWnZFSCAtLoNqni3y1bYk+k6xEPplYsjFKjDECHijjHIGviNLHsAMa2
EgP1i5bL3i+EfeyqYQxKVnVKZn8VI1nATLPelYbLSXO5aFAeAiJSKXgAK0W6/q0Mmrs+qkEqsMNA
W0d0hV6ne9rdw9SCMSyRa5jUjZtpFB/azACxIHzi6k5QH6v1mZPIbusYypfuVF9CN/6W5pcB4tzX
RxXZetY82chkFICFPP97luIw2BsWOV7H+mfX281TKNT6UCtqYITFsG+iUy/z7IBGiDGn0lhM8F2C
I9Twd5JN7AnIAGnUO6KB+11IpgLS2YGfD2+EZfftdi665w7I5hYSIrdWGOSF/RVyR4JmMR+XFJ82
Bc3B1bXIj1v32Vl+AWT7xbbavgDvCTszwprRP9qpUWwlqnwt5oTRCvyoJCkYw31OtKXt8PyrGy8t
XJ12EQcnDaZkpqnPOzOxd84aJebKFi82xWC2dPk2taojg+eHunNSFBVgVnvlj1w3pTVoep7KDLnD
gu0NSgJnoyjKuUHpDugYFgRj6oM+NZ/6ajetHLN+qu9izCCnxoHqbGmtHeCxM3dWF1kr+8Xw1Sku
P9wweSgRHf6tUhMEuW3dsVwOm6DlQNqurRwPu/GXU8OxiivtEE/GIWO0ehmzOrrc4K/C5WYy6pSl
iGMD+9dQFFJgVPhUZ/ddj6YarSWdmsVio09RZjc3hX+TTduyXtORyjx/1Npug1youkM22vnZbNRB
4SglPC39BMyx3zu21T72EXo8oVAy/rxcIyFkgSZ6LLOeE0BR95UMlV0rVf38r1+5Yf5hqy1aiNWe
VQ5LdMfs6E5lorxKT1FMRKJsTkD75wuxu3sRh2ggHAe6MZyAYOjW20WfjLd5KlPEBHV0hvpgvLl6
5uNTTJAfr1YUyZa2xrFCNaTrl5tL+Mc7PunG3pxT9VKgOuxha19KF6stCzOT1WBMoAzpG0+Zfc9Q
zEBf5LDCyLqu3NVyvG/WwOnRRhvp6G65HQyzOUC3lxsHPz1XPLRu+vbqfjYRgt0Y/Lff0G28fxme
getUzOjgQ/hFmUXMoIU8AVkyAay3/4fAJftCYC78fq0x7ucFee8PIoTNmw7bD4U7lyyesSR5rp3k
5xVjLr7B9W+mLGyU1E32fUh+eOgq+dZZBR23YMa8ffnH+5sow6HsNG6fKvlz83liYvt5dROh3zTp
4ZC/JjX+45vjvEwNjz7E+pSx8vrzz4yEIXwVBil4mrb8kqlleAaPqKceqQVuF5e8gr4tTwgJgzl3
TjldE6tH/Le6pNQii9PcGX17yU3VejfQjWRtgw/G0fCkxaNzbvTCuEcVTc8LszKo0whhthb9boR0
HsrJTDnQ2wGrEwib9fN9ZlwJ8nrDqCmCmznfGkYStciB/cnwNhpq4NHIPspe0+4VM18fwZF+z50L
Ypjh5t4iX2nVvmfnRZJmw96U10Uo6TRvuUWDNZw7xnZ3Qzs3VycE3mcJ3LkDs8vElVVwS05BAk/+
kzI+1Gl/jib9U8Xq87mYk+aHMYERPZZr/wanikRRBHJoyh/8yWKqBf2q/ibt8eMnKkydYEFmIl5O
Ua2sUloou9DwNXTc5rFUcepjL263ZUZSyo/CvxFiuS5UEgkpfb9ng62ebjj5S4NAFzl2ol6MtMiO
PAIT0JLucV4dK8UtGAQ/HW/9PwgcC4TlgDWqvWevOL93abqLC8CiSoyJUjQVS9c13C+1V63IQmmh
VFa47RTDODI8VS+Idcm2maX16urUVMU8n41kBWmvMZjAnYcwvaazdF00V8o66+dRGFrRfEgjc3Pj
2zCsOamq6E56NopdVkIEScZJuVYWd7rSov5kKRdtVBZVDKGhtI2qum9m5GETZM0fLtFQo8WiCJZB
6pAUbgxOuSE0x4WB6EZ3VizjC4oXKAwAvzw2L+FGAq/eZ1X8dWPBODj/dzQcaBNypbhaJJuPTlzc
Leur26eK2fhTDmTLz8ybfhglGI9fFd3AeYWX6Sib3N5qYhmeQbKwYg7t/llMFqd6N64YKTSFbLt0
MBUxTN4uDptdsr5ETZ96Go7/XTYua6MObicy0nsiotPrDZSh1cjp4jX3T5vzYStbdEU/Z5zxz9eo
ZviOVQJA5ZIFt+NLs/XqYDuYrmTb1Oeft35sxARti3XbKtFNFUmXwgr/0sPtZS3TPLpZDj8+gykP
KrT9eztRnAyRsyO4y/BAq15ewsz5Hwikbhz649gOZDjPVCNab+4tLeUdX/ruORxeB5wZ9z9vxZzw
Tw49+56IsxibAL9KHeE3WOD3N/pPsyKAJLAT3xjR7Px8DqPbhq9S7KoJrk/RiuYezZYROFXNHH2i
gLmBWdA/+Jzx86ehvjt0/F06ql5ldelvYf6+mYfsePkmZqJ+zcRcBiPgF5ZNLGVuwm1jsj70pBnu
brd3H7sfll60fidsOqkbVt8Ok/SgWJwjtztUccuHqZX5Y0ERfXXq6qsTr21kaNeb/R/LyAZponL4
OfTHMZkfmKuPhYE2kTgKHce61qEyaLTiDvCn7TNyLL7n/Dgn6ioi6ebDzdbUla59lPZy5SxH/xcr
rnLobLpCnDbLQUQO4h2ZDE9cd/vbJeauNsCqqk3mrlxiuYoWaw7pu8ECR79Eri1fRiOfiG9un9E3
WNhELbhl6+eTu1TK7ivFmBAouT4fqpllDSSA5mCtrb0wIwNgy9yyA9TUnDnReIZsRuRtVv7jA5I4
24OENzJj0HYrHzsAGzf/nIV0d/2j6n7A4bGe8miWhyGac0rY55Ks6S+XiQSornA6j5HLRJhCaH/z
u97MTA2iXfRvk5eCGN3eEo4VRBLAtIhNuxlK3E4zkLenzZ3CZDk2NZMBxPCtR7M41LNUdwi67Iey
qUl/m638VxWLFW7TP4yg5byUCApfoo06d8QfvGL889Khn95+HgtWwmMszNOUWYtsd02B2WIiB+Rf
cKd2GGCD2TjSbrynmY4DRVVP0iRSl6A1Xe1hwKZOMJv1tKwfQoCSFAalc2wHds+AlvwbJ+8HnSfS
c5fy+L69mugBycpusGg9L6Z2Flmd/JpjNPw9Iu87AzQf9JmBQf76G9mS7qSRGG8qe7odONtinyhK
9rr+zdsfuP3NUiAFi7vRg2WXPA6OcrkZT5XWVA9pwTJTqYXxBjMd1S2+CwXX3aajpwUGv0Jz9R7p
ZZLIdW/fm3eanqC3pWbbL7F+6VdPlZHR5zjJqm+cm+GC390iIkTYr4D4942WnyvOjkc8l82jzJfz
7UB0mtw5jI1SbFzGAUHd87XHDfJBdmghYae68gShYW9JOdOPNuRYqqAIq9U6IhROMYuEpItrut5Y
x+Vz3bGfz/uiOTdGVz7n4JGCkgt3awi1eC55B6Dz0vOZ7icLRuuJCaf1JGeq/QW88I1oGKtUdetM
1FxIiCXOEdBudFGnpP4oszbjax3r4JbXqanqR1nn+WZk2HOnlOJ4cxbVZviiD436OvXQpxYO6dAK
v+JaIv5b/Ya30LYK9ECjGM0WZZEkajsnS6ms5JswnS8IWubf+rU0reGvZZTPOrvut4K+fqMaYrxU
9N4nSy2Iil8RND8uv5/ibY7ta6RAHWqYla5y9OU5TF1wITCMfhVWQ1ZiDLBozmWQ6HHz7bj6Vg0t
9uzAfrC6mdulkwshMRwjAwBzL7YV9cKOpWK/D/nA0OM+MBAJAFGTAAXXl6TkKMy3mX2hdIiOggkG
PhGTeDYzW96L3NLJToA0WIjUMfe21M4u+sgLPNmizZqfF7fPlBkDxZ/vQ3doDjI7XVPiB5B1VZhu
bi9vH1RL0Y5QScd9WkXTCa8s5MAM+uhIieemMzrAXiTb5VZ9GOpIRZpCQWLX+U4WgssyTuaXRsr8
zODvI0ztz+mftm9nzrK9UcYqOgCazn/9Bq7ErGXPLXsijDASoxpZT+eRGEW6lygOpta9/zl1jbxG
aV4t6V3UEixg01a91V38lnVm+KfBOwVazTlCQ7CYLcPu10JiwM2myF97oe1uGJbb5x3hHvIFHw1b
HkIrhpStXsT47VZl3tB6NtCchZ3uklRfM6elb+phciX3AgQXINJdBTnXn/tVgbdYfbQzJLA8Ospn
4bDJhuClAto3hwfR2X97w6aKt7EVoGAqx9MNVdkMinV0l5Dd3UqudKWJV2HuR0y5zLSYHA4q5D5j
9WOLwiw3/3t6rFghK1U+R1V5+P2f/+HarulYhq06tmpgFccG/u8QlkaTldLLuvhHwuhomS3j8SS5
j3Drb8t//spl9PrzuY4bSZhL8xJTEYgoDcG2x+U9Cxy0jLFVPMxRQdJdVaDLGt3wtNBJBeYyEQxq
Z07z80nUktphjY5IVHe6KkN9VdlKnn58jj1i3EA1a3PD/Kn3VBmVUPjG6wSI7364fcizhYIXvVZd
iPvb5zOiAi92LD5d/ucnp9KyrTmoOLCrsDo1tuFuU1iFj5i8H6sseTUtEb64swM6cv0VW4jSHwtI
Kx2Syw0hJ8DagEmuH5IWlWbUOM359lIPVXtjmUVQhWwslMWILrHKh9uv9Fh7rbF9Xga1f8vU0bob
zEF/YalEllzFEeoC1ijok38gmK6KhdK0uodmBF3ZjSzB7PatwlSyJawLk/D6IcwT8852Vb5jJ3vu
e/39ByPo4ElGq4IDO1EzVkcN2Nn/T9y36f7flwdpw0JTCaYHgm//P4yeHrVAkdjzcLAG077T05VB
yMjQKIz4avY6mc+mtvr64gwBQWIkMlDWNWeM1UuxenUjyYDZgGhk0nTrBGuZut5P7VdAjj79FBlh
5w7h1ppoHXut/tasVO4pFSEZ6AryTwvT3ZpW0NCgkKwGN3hglvpTBFqIdoNRPrdZujze8mcmpxh9
lUiVfbom0ZREvZEmUmyn3GjhUULVkFMENwC11jFZX2pj/ui0o3u1WfE+/e/3l+as4cv/doPZuma7
FnYnjfBRzVzz1L+/HpMyav/zP7T/01DJFpop7IPC3e+raQWNWO0kCw18ITi02GM2worPtyDShMf0
FlELa1qB1z/HG4dQhmQ3uTI687cbIsDQ0mnFKiOAj3LkOIbaBk4Ld8tKYdOjOtY8nsrhryV24emB
tqnUR54ZFhCMfMN9PLJB++/S8r8IO6/ltrFti34RqpA38MocRVHJll5QlgNyzvj6O7Dhe9ynu6rP
C4ogJYsmgR3WmnNMVe3xg5fNm28g3haD23+n2EKWtP2DZT0CHTYY6wHz8REVAzdfc3AAwN4K4/9J
B747hIe0n+VVBS4pf3qQ5kOfqINVWGT+jT2kQVQG3ZiwMxFEeD0bYtwLt2g+wNYyL6aOd2l0k69w
0ck0oICyPCoci9ugmR41ysG7yW+YHuMwuSUWHT3PvXlR6APCHsybqcO1MptN1E6vuEOae4M+6Q5R
7G20iZshs1Jb5ZWPTrwWLgY32jT7thrE1VYT55pX9biNPS2e3uq0KuiMp94F/e8FtVN1j0kOWRmm
GV5G376A+Ayeq1Y3byKlewGyVLWHqywukQnpPkzd+CbP2JUePdHXG0I127cpr89BK4LPQbEpoRbu
9BB2LUPUZF1ktcRG1HmBmMPUKs+tpnxZeJ0QKMoHJR/THXbf8sblP5alSZhRGG8l9C9w68/W1IK7
rSrho4/OfKVPCuXAMPS3rGID4rya7lLoSnyus9TfdyAkngB8scsLhL8PyFY9hF67jYeOr13RfimD
570ItX/x6NOuPdhTBztQ6y8kze+mvqm/mQCYNq5rTWehDQXRf8D9oFp8Y0GOa01PtJsx+d/DKb2q
jdtdkAP2F4wAw9EjY1llLXdJMSvNbmuMmSv5My1UW8uo38vQO6Epy19FZfanMOYi9ky0EQsY7d/v
Tlv/+81JFRExLuFwqjBtTRP/fXNqXS0KJGPZyfb6/FKUVvgymIiWjaZ+1GVe/UIiyQdNnCXWB9Fo
cE2sNuXLRa6W+OV2Mc23SWtRcRtpNUmycxoUI+A9Wk81oCaNHe1F2umHmA3ZGMTdbkihIuhNOewR
CmjHrgKPrs/VCnnazKeBGVRrVbGwNM19sACm3ZN85Gtp+FTPqmZNCx6LwicvrahYPiAneSSzjBpm
gsteblGrtjPXbYhAjFUhABE75+/ElnspBlLsyBz+gfvOfU5E0R7SMkVH3qN/8OEebhpTDx6COUta
0mXtLFL47439/4DBWfMg+F+DpDDoCGiOq+u6pSOb/+/vgYEzJZQwyDBn1sGqM9O3XmeFbuonhh4m
ONvJiQHV428F5WnOvPLFESLF3kDep2dlcFC8CGN5uYHQ66AWp/KWsmpgTiyASUZuesOKupFUG2SB
H1mSBgeZ5GZqSnJcnPd6ZSnHMTRXjcaOpIf/evBhi+2Ebg0f8/Mee78VpEvjQObNT1kq9URmUOsJ
frHHhfL9/2eKF4u1TTjECZujc546dFpyTSkPQLB2sOy6879fzcwa//gYhakK1XI0R0cY94+5JtLU
ih1bRjurmakuaW3Z37Vc+206LwbqCF1MkGswRTP5K4hflos3N1Hb5L14tsJJWfsTHUetIdI8qzpu
Zar7K7kd7OnGkq5G+no5+W9pr5WHtrU+85Ci+yaYI5Dkc27ofHJf/dJkV2IBl2RsBJDE5tz56T6Z
ey/yQFhRcKWot6oRKj8RM/rVHIT2YHR0ypugwWQwW+bx2L8YijLiDg+Ga9IgLbQCx9i2mePttKAQ
+0ZPnT3lFxzxsXqXjBI1zNkxKulXgr6CrY8mbaPUeLnBvgbPaUwnFLBgs9VNrXhyxS6TpVxqZQjc
mivuljdXKfC6pRSMdWR0sl8kW0Vj0WYH2nqWecA1AOKLj9LzlE+IlxWl4fGS2Wq/KsNsRLSVoAoN
WC1f5AFpcrRbVjtE+Nr7EfFjzShYxZfsP4eA3S8fbbhdLsupVL4ZA3lactb0bQHCc/BBozORhzKv
CR3jnI+hq4jbVat7KnPVfcy6TxQL+A7nYaHyEHE2jYOoTEkf4rJ2d0FhE1JiueqZlcoRO4TxRUnq
+qTW6BxI2KNMoXjdhvHOp2QdhPfa6RG/IEi7WFP0uqy+lkUd6+O3Lu8qzA+Upf9wFCQ+oXaJIKrr
Z1o5015C0eUPDPPP41d2V1rf+VeCCv/yYjC0Z0Cg0UX+qNW6zvrfbxXjH+ta4QhXNZiOTDY9ljrf
SX9ZldHpjSH9q83RVcxubYsCr2w+uhrQL2aDGvko2R3JXg7Hgzu5d/q0rHLt6XU6GM0ETwMD4osf
ROlKViTg++OrSqZ7y7hHVyIxjzOTau6vJ4+i0PyN55f1V7OsXtPMNH6p0WvrTbeQhZW8b9S5myAf
2f20BUrYb/pYRwOpieLdi+8lPqJ//wjEP+Y+B0KPoQnW9wB/HPNv+E1K4oFpRd5wLLT+6naa9ZYz
mZ+q0ujWZZFbbzau/p1fAUQV86t48MONpZJDIV9VB4c+NGKBK3UO8E8WaGdr1D8kKMc2AgRpifve
DfCHOkx7KFs1d/2H+uOUaOyTQZkjBGhsJKX9+77wZ18bUtYv8aQZ72zj1vMJhUDYAzwwCovPGP4i
Hi/ENIaT3spgQhfKxfvNglUeaHWwpZMaoEdNtYvRjQ49F51oedTqB7U/ohgO7iYrUqTZ41z1mYsm
7B6DvcwYmSrkpN2suQtikb7EbmhfYEN9r402fSmCmQzLPAEipm6OU+mh5PCMB3lQ7clcHlmO8z82
YsY/YKkUjFmsuOzVDf5X+t8uWLrfepIhLzkZvZIDk6HD4Cnmh5qGwbo1UrJlgsLfEVnv0i5SipMa
oL9Ts31WgjBntJ52kmRWlHnzJA9JW/9M6TIXSus1R63txb5X6UG5aNqXtZYSKecsTZwf4aQdE9Yh
cEwpJWNrKsFLjquqSQCb0zsKU6PfZCmtin+/RDVd/8fCwBGAUdFSoFLQrH9cpDEKAO5Tjerp0IUn
DOf10zBFW5uGFjWRqtjlRh2gruagD+jBl7Y/MeD+tm/J0JqMNGJXEI5fod4SMFRF+t6skcI7Fmmh
iZ1W7/mAtJJM9E907fSjXdFdvFaPH/kgaMYlvv3V0W4wDoZzz/ahKrMK2bTDUcfkcJYH3ni+Jx/x
h2TcqcQjFRRZbwg36vs0wKDTSoc23SB71TAvoWEEJD7i+Hcv0Vyywv931Dp7+jC8msSVyhkfc427
L/GKxwYUz7rXlC7YtmjpdvJ8JqrsYFnju+mzHFhCia+kJbc5APynzNFG405SmuoINShDd3iRp5AZ
iOtUMFQVhWtvisosT/jcUTB6A87qwIefo9LMmtTi3U5xLUyNZ10yb4qOy7TleDl2I60Nv2GxJuwA
8HLmjy1CoOi0zInc8hNAEae/pmLId3GLrF0CtuRzOGPsfuOBZJtsbXyUSXaMQ3gNuiqiIkQ8dRWo
zRUVxJ02J/Wy0tL+61UapFcrsykWKpXziOZgPBkK6XR1pBVnJ6TJedXJBNmmZpAdJxKf96zm3acy
wbJWlI3+tvxHomn4CIYmZYbXaDfHWnrIY9PcTlWNji7uzyKYqnPfCCqkcz6IPMjnSXw6/3nKgwy+
LHESB0cLWAqYzIbAeoEge1w1sNo2whzDvTOJX1WReC+hBvZHa/DWYpd1HzpjuC5lELOBxu+6NI1F
JHYzn3QnL11dGZ/hwDrHZbqXMz+r298Xu4q8R2W8fnJceGZy6WOZtzEiE71lLUibeKB9SpPz1CQx
O1ZHa+9m77bXnOUcBi9wkvIFRN/BySjN4ZGOgLi4ZT9S1Z0tXJ4OHUvmxnbOmLKqVHeSwxi1APfB
EFPmmcunQ0zPPTStPUAce7NcDKll4ES3Uf6z1yJfZvAEWzmrt26KWNNJeFlWLEGwmsoJ6S7C/FVe
jzSySVNw/fZQFYeh0MJnyRhrHAvDcBE4B3kxpyGOkiAszl2MUx5rjcHe0mmfOwElxQKAwSwN4BVp
vkdLecx2pnC9LwY9uFbGTqjm3u+qa8E09MNFfDTfiR3uHezgzfSqAmDeqsXoU8o0v0reVQWp9OTp
xYc8g+OtH6IyhllrVApUhCbZk1UZvY1KefcLhUu3TKez2sbuEfl7u7ZoGN3HkKLGPNuH83oZFzid
D/dnoVFxlG/WqGBleB1/exjs5r3NSvblCrXHWg+HV11FVCejn+VbCFW7oGTGOkaPK2WNF6zeScCs
fAGVSHOUibFMVshQyKTeW8U4gsPIxgf8ic0mDUmbd1t3gGLfpfZGFc1VC+wKWY+PuUhMAHgwP648
ijeLXKip3kruvDe7t+2H1vpZ5P11hA9xkQfKKb8fGf2oXqj6UNisHiL+/5uo93GOCtMSGzyh2Zk7
Zz1LaWW5RAc//jSfSV2VPEPfsJHVU82lgjW/1jMWrMMw8Pad0lYXedCbjiV2DODojMWTWuWqs6Hp
amFiHTI/j3cJsQo6kZqja37IHbhE20GRACTWbvI0al4mhXjKwSBWPNfZ+k7zo2F+Tr7qF8UvEiH7
Wzfq5fPsb9Fl0mlbls86jS3L79eK0jmPcvRqVTToqqpDmi46Y1XK0d4fCR9cNgOq3VZ7LQu/EoeE
17lXk3bVDnG590adZE29ts6ACCkpsyrKtJpYW1/fyKFTHoAH0JwuPWVbmm14jFv36c9YpI4JvKtR
/GV4eoJ4lkH6BXOcuH69t4SG3dKtvumRXi8f4/IJyg9z7M3qIviuJsUd2EByaZVHeefXNEfOy+za
uHGylhsGkovhp3rRvbFU41kFOyqfFp6GJT7y2KgYvgKWuUhX/qQOtxEQ5lYDNvUqEvWnjujl6hbT
NUqi5KoVQbetCUbctLLtU9JmBzIyW5TKS0+e/RchsLQwOhpTjVvHw9MHZzjYIHcZv9oU/GBnm+XF
ZZPODIc4JHVCsSXrPjlS+QquNcEgJHIye4c2COs+yXZUWw0EQtVwIZtN3zpIf+8L5UxRvMfaDZUH
+D4EZXaN8kBsoLHKMvUmAYuhY/lnP0C7NWhWj+MXweY0PxoCFGTykXzOx6y4vDq0wt/OwtbNnx+W
j4YwdRDpdzNNMZhJS8HXZkjMQ0h03U5q4VBUr4nMFSi6Z/Q36lcFRd1WDgFyMDDSwb91GPo8PMx6
qV7lCCOhukEqiIZiEU+2wkx/nw3w/3lETIZGi69DllcO7IXVs1OO/fLbml4rv9fkSZCWBxnQWgeM
V9BUQH5YyIJxaYaHMg1/8sHWT+Sg+fdc+ZEFJSwto8jsfT3iKQANinHT7B0iB5V9o/gbOfb9eY8+
c2hfalCY7U45oLK1b72PikXY7vReDcOySCqJIXXtazknQbRFptwMYd8814N4ays2LVUfoUve5fso
ooMuT+VhwA+x7cRYX/EN95ORfI0cKs5kM3YYitR2H0+Tg5HWJPqXuNVrU6CmshkD5VO0DlfLZjef
sEX5FToO9sj6LVY0ZYvlIzSj8EHM3YoSkc9DWLUHP60RVMdwtvqxeGbCoSVIc33eQVNsZ4ZVY+O5
sQ2iOQh/fVO5zU9wp7GeC7LIVwvktYt6DDHzMCAPqcugrA8FcTLzyOBZZ8e2+nuS9HvEGOl3Pmlj
xcwD4LFQvskPOHR6DJRKPXdcrOTB+tTNnNSxwSB7uOAbwlOvntVu/Ca/PUpTzVOFhHAzcscyr7fN
VY0wIM//z15PaPVMob+rs1LDrT9jaBUjTK7yLzlpRcq5E52CHm9fEapg6SMhLql5UuQyyKmDPZvC
YhNOYfd1BqUGzUC2Q2YYa3kZZ17CDGXDEq+0bZl52VHFb7czCat6S3zCv9G5HZLe1xapmIeQWC3B
D+VNbzxkKCEjeLzf07z+hgUV6rRuaDt0lovQk0QjDTwohtJZBBoGgfaco/EJTDU4kniosd4V5vMY
1U9eUGMwmpUkflmYjEehSrC6+WTIXhcBj9auHEJgxXajIG2wtpkX+S9Figsqx2zD9QTqcbkSS0A9
qltT1gg/UhcyGXPCB+vTdDtl2nRW4CWgPwQpUMwHp0WCuZziofni2JQaDY91zFLD9fHYb4wiHUER
VPp7pqU3WUeoE9Ikx8H4HhQRnpNpzO+aCmksA+7QO03o7KcG5GaYpXQ4OgwEVYYYv1Gm5OJp1XQo
CrBfDSIVFFt0mMt52U7oh+045lWyxO08WdMRby5/REOSmW+AJNoskPWGUunWwUdLHzLQsDf6br6h
elxt0dJTJCuV4pOylHUB1OMv4M28EhjNAMSeaoRZE5nB5yGc7W9s+BAuGN41Tr2YsFDTunaZ+ljN
97zQO/+Umv6ubFmZhwbK9NIEAmrNlFpWjg+LNiBi07byUxfVneFRZ1zUG6OF6TtGH/Vb4EjtXdlV
qgCHo6lfUgVtTq4IzNjzFWLVhn7Iw+mjJbB9DY3QPTSjGKBVGGyx3enF4Gpc+02I+3VIk71jWOJq
MjQvj5A+YQiW/c7B77z1DBB4rkululZG/Wb0Gptp1xivZbBaSqQ4tM3HlgzELWg382xC3ri5SnVf
XkUm256coMbf6M0xBy5Wx0tEyBPkCJT7JMmMZ+JigUYZXbfnjT7Ksz/P/zkFnIrccFJ9tBUTpJNK
HqGteYQdGCClsnUzkhlQ1axy0CXxI/JFq3Ax4Y+ld5anOANTIqQZ1usRXqyDkRy194M81PbEpBj4
CtBUTW/2yzmt2KOHqg0aD5J+vMdnmcLYeG519+P82fZH+6yMqf0Y5wc1LczjmNu0a7HAf5CruisK
r36Tz5sBmQ90aj5Kx1JOY6KMLyLV8UlYT1Uz1cc/17HUTDTxwCoOvEdWOPFtxON2BDLmg4ic0rtT
IdPWQHd8qyDRLmqWKfMfg5G251b8gMdSPnpmPD66kwWgSkvV1aAc7babdrJYV5BbupTtZAHPjiBe
y1fbMvCOalEHpG1oKPB1dNqTUfYgLXLnGTzN0leq0SaogAzZB3gXxJ5sd6HyHfIgtsvPHF/mY9Wr
B3lXjhJPnfopy3xMNTip+cphpnLD/uUlnCQFHCmeVKuJ6bJwyV8RIr8qdRKBR+mMV7Dc2KWqzDuF
jH/wIK0jDeA5Wi1jrKvnKt18E3byfpxKeraEdE3bIMJ/U/Qd4kRhglpvjzbUayKgRnFNFeuuVFFx
D9nUDlVWvoa99bwUh6PBwBIyVP2uxry0/pO1KR/9eSGc28HyOYK4ntq8KOBru+Kque1psp3sJJKu
pQAz/z0LjvBVd0S/GsfyCUBxQ4/wP9+S46soNZBqz99Z4nXjY8hm9GJEzc0wrL1t9+VNjhmeTzVI
mC0r/gFCyHoMxB5+KD3WHAC+aln6oRrhN0+zDAm8svqUl7H2NPYIX/LI0k7yOR1+y4OKtFC+aIWp
e45H67tuAqEVRlQfxzHXXnqwy7tQ09WtPHVEFUF3zPy1PNVJVbhRrL4RIqexNqVdlPbsNQfL+tUZ
unGKZu6+PNB5Miz+Y8H8jNNb1M7DgQw8h3AGTaHMiWVJ3W0W2dAynhfea6VD74ORw8jh2dABHfAO
O/khJJjCgEIBvVjG0cLp7jlIjN+fEDjE5b5IQcAi2POR5EJHlqpqPAYfRW2/EF8STP3KI87zrRbp
Kmx19WuN1nP5zS5o3K10SzglnRgL1tle/r48ZZHe7jGDt2d0WP7BN7tzMPoKiVtq82RUenaxh/FN
liwB8Pa7MQI+9peLXwveqnGCSokeGS0N80Fp6dY1zKqbYnvGJQ2r23Ity8taHogY3zqV8lXTjO4g
f0fTy+lMSPkvVXHGPerLWX+VlaB17diMCD6ygj0O3PKtZETIVcdY/Z77EmGfA2RwNx9axHFQlfdU
JBqY+fm5ikLQuu0nfcv+Hs9DUAXHBCRyVM+Q0uqOFS+7J8TQ8Vg+W5BJfR9P4/wTmdFsPSOB5Jk6
r/LzsjU6OHnd49lHGPMWDskLlTj7h4u7OqrU6RVqxWYqWKR1qvAOxoRctSkNmKj6+BGrub+bysxH
2TmPLuDlbDADI+wH2CF3+agM0OlXjb+vB69+MPP0d8Q4qAWkWC25HF3FFzivFMA1OFgJ8V/Kayxw
UXYJ1idnVdTt3hVNtZOI7XnyL6wUy3JNK5vCJtNyp4fRyfbTLyhY9UrpvxSTn178gBBv+Tte1W1h
BBYnknM2fxti5bAb1G14yYCqA+GptgXBx9th3gWSDl4N4YTRf4gvdu48eHZzXzLloHtAiejpJGE6
AGbBFmUV9ErI3p9ZWHoELOBGy7eawc46Oc5wr4D8XJZ/gBIba1rffaFmbF6LBlOxGXsHnw9pL3NY
sVLJS2mg/nog69PE2nbIsOOBoeMJs4aWlPUHJa/sn4FPMPIsvpSH1pqYkGWUhJJZzUFeo3IlFJse
JtMYdyENe2W/FJDZcGen3oP2/O/ldoQPf+8f0zQHB4eRwdZd29D/3hJyrcIJIUMfJyIWP0kYgDdY
j23zMITchx2SpJ2BvWUFMWif4v7DKEy2lsFS/+qzJJ73QPRgCWxoIgpS+ODCqmIgzezxkLtctrFI
0qPqF1edduGjfIpaYLHTrPK9Ht3xpPSJ89iBr1/ZCII+jVT8kP8quCkfmTVsSCtvT3DH6E/PNRjb
hi4OtnOLRbSl6tGUaL1wK2rcM1uSaRBAlQHWxFgUuCNZQleCvhT1B6JAQP0VKlCUzJoeY6/41pV0
S7XQiGb8+A/FsYNjpPpiXlSnj0BmD2SaRL+YVHgAfoaqtLPll5tTpijDXsnYrcnyUpCb78QTlUe5
vzXyYSUcOhMxkAA43AYDtBHg91XhCGZBOr6Ql/DiFFrwqXg5pR0zs7nN0pFxHO28KXxyXwrUIkkB
mWog3v5LHpEFoQDRzn1REy7AztvMuuJxhM+oVKNyyfr0xQhU/dVs46dWccebOw+8ZUxHgayajmAS
phQqlOZz0xDLnI/jT2eMP+Qb7pWCKEcwgusiFx8jUKVzAy9P7owN6tp7LwKCa6FUDLN8/FBMJ9z2
qbqtMPZtLYpSeA4LAvtEvFu6A4n6TQkHsXfsjDE0N9vtlOawuyKStQm0UNeZvJIGOBFPDiywKNfy
K7ybr1iLzYdyrF02TFjrnflU0J1EkBtUK/lqMjffTC8Dq6MkFz3CHQ71DvnvPKRN4Oh3XgBNCTfc
u90yS7DDhNXT9K7Y5p0K5Gpuomt7yKg/01l9m7NUvqtWCMk+eO/gZVFVpuBR4THFw+59J175YpB1
+6BZgn8N0Ojs3UBrnWduMb9NUGUqqXxa0n8h0BXSW45NvSEaZ99NqrPOHb5Y+OUNtiAHU/7cdkpQ
na6iWBUnvIrQESIj2cCYbT+SaNyl1IQvmgqkvIBrkW8UlXA2CsU3aWEoekelljoQttf5+g7ksbru
5o5FrNnaLFXDZzy3LnJs3QNrNCwO08mOHdQJc8EeIfaeDOjyYNd4nRVbzV7ioKlXFNL1R2cijaPu
YAtEuO99J8abOMfFUC+YHn0StiLaEpTyjelFSuE1g6TdaZzKo2nn3GXl6O1YzMBtsZjCMfbDZMIa
EKnhs+9iGldyE7m/467yHmP2mqSW+GHpBhWVswLZsoL5L17dbHzyGQsf4riHnF+Jo1Dg0fq9qHck
MWCCmRe78jBSCaqr/yGqMdS/j4n0aWjiaSqpUqop/q6pITyztTPgLcdMWO8urF5C7EIgttgzqTFN
K8umbiMLjDmVqQ0+du3APvOkqb4NENP2tgVM/GkPpg/ucKROeK/FLz3Kfyn68ClXWd0YO6f5rFCG
lXSNKs7wqeiBeTAFk5KBjHsm3RNIUWbh/1Kouv8QAriwuRnsDVMninfpwf5FC+HoUJtHTXePy5Be
6PYz4oZ8hb66f3fr2beYjN6DHWm/vyvqDTTsNPAYezRwg6oVdwi30zUfsgvZ9eG+bnwdPVqvsz02
cH1WJekKszpCKbXnMGzCL2o210tVbOsEce3pmUGLmMYkPANEYCWKo+vmI4Vf5fPLoYV6RfGxJBh+
NWLxv7cDg3yVKNF9CkYaGElNeWuo7d3kde8QsK2NP8dHNkBOhzAO4alW65FkY9YoLFUvFQF/lt2/
qMmX3EasCKEDpsWc/qa7JXBaSiYnqyQDDG9ssZVpMENSPfkWRDVUUs4lGlQBs45HwX8eYQ+L1zgs
nmSBTlbz68hnQipgWJaa/iDFJL2o6sPICEPg8g9kCdQ8iHlRiNieso2hULCJu4psIvcXHAs2eDh8
8FYmTg0+mbEqkHKoyLsAExN7LJy4VOeJkAXxdFHdby51dZmRmBGItVOJylFbxd76AcRP+Ugh9PI2
ZJa9NfTiCyY3Is/ns0DheROg2FoLnR2qLHRW8x+k8O5vqHxmO78fdrLIpqfFLG/CSKQi+Pp/f/sy
IlppkcAUUrKTp7KcizH4AzyhgF90+YMT45Xj3T5C50w2JfHf5INy652hzXLht677GtFfXwdVRnCx
LpxPDXU3hRWBgxXK8haQn9gu00VkpsbVUFhTcvmG38foO75yc9WX0y9aq9ZxaFpgX7pb3ygFRStq
sMl9eYuxhRh4qTaVcdnt5EpD6WkCZN6b0kcpElAdg0uGOHKkfH9AozzeKB9t/5TArAC5D0P4GeSW
fDbK9G/FUMfnYe5gkyl3SIzEXDkTmiclpvcCN+uBTdccRLKX9Zg/B1moyXUEBkHdaSddTi0DbEsK
IuQv//siz/qnSNBFRqLZjGX48AUCoP+WPpEcCJm/SYKTNYrOXVt2/LsKpSZZu3VSZdj6Y9Y91s4E
BbOtSTWgUekaUB/IIS72NLSL3QS5kPoO1fLlk6wCO14nVgz/gGQCsM9mm53lecfNvJaCc+iZ2k4Y
BURX1Kc70wKbr2EQfC6TyFlPKbqztC3I+oaHIA+W/VkkfXi3amgqRoTrqXZKUPtERh8HLIXgz16o
VmE7yX3lp1VelSYzLhryZgpEQXiqEh997Ly2N0ST05FyndeYaJIB4WOAsWZr12RRi8D4TjZJ/Wqj
XsosfTqZs/lOGvKK0KwOFkpU13Nh45Xx1RE2u3GSuolwbksiUZrhW5TB9M0H76ebdOBXFMIKiVym
ZTv730yLmJ0Aj8E5ncDP8uEF5yaIDTyE6Dbkj0yaAvGnQENf9ni+ojE9APF0yBSAr97VuoFmLDnY
rnEEQNV9yRv1J7zr7qs330vFTDOYf21sKv1ix1GxEu1g7rVYhNvMLoYr1rD+WqRvI5vYR7bb1d1R
CS6bLH9jgnxZL8LhKq4xcHXXyLTYomXoAFXnIUvDDKYT0a+9Zr7LO4Vp0lrb4KQYMWrICV19L6vm
tTDb4fyfpxejSKwCsQCy4mvmW2BZ9k51x2Fr9dkxnIcxKe3MSmvuAMxLAJOEsL+UoQ2r3iumUm6y
2Az4Q2Bl+s/fUw/9v7EYnxdsgAW2PMO2SLCX/RjBrxuqeHyIzBicncNq11FG0I0EuIDU7iYwc50+
3/YIoulK4hu22wGcVTwgiPjMPVus8Z84J6dJoC+iHiP1Q96ROEOZj+atdOSOEHmRTAd0i6+6xg1j
hOrGLK2O9o4bPE81GhAvf02bZElcdUq9uCVZ9MLar1vJ3VWXOwY7DSVnoyr6tRZFWrdRB7Nrd1EC
I6qJxadRZcNrhoBtjl0LT2mktXvZ/irbGspkWFrQhsQqgzo3xG3+lMatMpOejM+eXY+rj+opUqD7
KSOBPmOrFMeIlimsEjbwlaWWV9q77qfm7qapRm87Vwfnf8/UfMR2fneUSdLL5JzGNuQse0IqRNPa
EfSAAlNsCPyNID9Y7qdDKNVRJkc3ORmgAcI9JwbyMa/Q5Vrdpyzl1Ixq1I+qoxJ2L7KhLd9MRnwO
2e1TSaZZ/NBOFhme8zoWMaZCOJz9nFQ2BbYEk6vJzLYSShuw3HXbgzkV2jFXHIhsnP35MYWF2MrS
8+6kwLd57Fz/gkcHIGUX/MwJZhlivweUDVRmqNt4LWcbN8+cazmXdG1RPfZF3CDlnSAa9eOj3GYR
2ycOKnsIhFND8kkKmQnKeMv1EuEab4nb8nIWDWadHtGRiI2WRd8L2hwvFTVYFDHjVrYIZTe+9dmt
6WN1Fu0UAoIeGUMCoukW90AUVWhCGH5RrvncvysMPeFDx1CARgZnk0bkYl4O6bGPvEOFJCVFv+0Y
+2K0rHUd5fEFh8b4KDSYUiptmU/co/tlC9QVSX6Q7yOhJ0vTfMBZYkOFn3daUi1ip8SrNCO3pIrR
awMWX7wtvxtF3rfJxohezyUrpxL5qWzL97hwm2sNqYWgDsw9bF6O2fzm4BqQuBVZDU7b+lPJ26MP
lOqNHLn/f1r+QG9QFRHQ15azoXwualI5ovRBLo/lgcitdF155doh5H3vQOU4cA04K1H7e9FSKsNQ
/6ONIPEkbb7SuZafVP9dbnOkj5PxCVAs/fpN17AdkuVIFB/6Ohd5tgeE30dr2YHpk1w7RRXSgWHS
iyf8B7sqdzv0cr62kxZNnwLrHm3oUW6u8mAOHUsEmY3GbdLmXkJkfWhj073oCiQK0wav55DR43SN
SgWVXNC6i6wdecHVdikREAkClyPUtkY8HWgId6CsErAfejISFDhZW9lQDN6GqFSApQJJSaL0HDoq
QlcPoAIF8OqxzMYWleTQ77OgajaDVxbvfvBDnae/hv38qhmz8TJiWLJt36p3pVoNe1PLht2o6qwQ
ydE9jHO3yira5phbZrCWIispvEp2tRk4vMmgwqhm5mcoYM++N+zKzm/OsgVMsHixUaPOBFaTG1et
J4Gquwk0YkdvXgEFoh7OWEHfWjXDoDY3dkSIVck2/fEgdfXyYNedd1k+g0WFaqOXWbmWkhHdUphn
34zLC0wfSiACZqFNSabV9PgkF9cWVh8Gp2BjjgxQsq8sD6YBD18+J9USog0f0NynZ/m5ijLh9nKH
4r3yvfGIVRC55dCWRxit5rM9KtWxYmvHXhjkIhvZdzMKDlpVVb/mB5jxHDQbPQ62BH6hkeN+7jBf
bNWpEJsWeiAbWZbT+zx6TVBtUlRmBtGI7lp5hFOnbqy+ETC5d0Lf/lGI4ttIdec8BNR0AexAls9U
m2z4KCie5aOs9L/mqfrEuD6dTVNLt5nh5B9KANlOfymmkggwSD8rcmL2CAW6g5PbzUnraHwIu5+v
LLO8CCtwd44XsPY3HOJ5cxcpR+dpZ0XTLLCIlIwbYb3S7myvncmyWkygVHNkATixTSc71xVv/H8I
0pk1/7kTdQxHOCoFSEu1hfW3pWnd5W03ZKF3XP5UnM+fEjyee9OlzSlH+bUzaxGthiwx2FD/H1/n
tdy4smXbL0IETMK90luRMiWp6gVRFt57fP0dmaw+1XGi474wAFBbu0QCadaac8w8vVuO+ytHG/kJ
qjbb6Qv7TnWaZ/rTKLr0yS9HHfI40irlJRjdpNqGEoha6dOPXFTggWUNvKILuM9B+bO/K72NCfhh
M/ZddHHYlqkS5GDEz5Mz5NeUQtbzYhFoLMkGovfzV6Kr2jCi9Yep56iWrt0QNc9O+1jHGnRwVjgX
zVNrjUBsrag7EdZpbwcqfpsU5fcBLlO8iUOzv+gdimWKSDh1oqk8PIrP5TA4K4JYywOM0hRoNNyg
wi0RDWdpuVaPaKXnNSHkm2zI/icMlkoaDbdkQsVu8YgnfiAVDRiNzdana5EBAHW9iDxAIwdsotZ9
cSu+e7r4ZFNlHkZpozJKd191VGEG2rqGtSxH0xhB+JJ/IxElyQa9VfYZjcs7/T7nJdCiT9TOzUW9
BG7WPo40M2i3SIC4gxhqBRyaZFx7mjtuXarmcFm1AOELgBbVSF1Abqx8uG979DbkQ4ngT1AYyF5q
gLJ9ledHGr/5nTVcs3WMmInKs8rr4I71sTWz66J15TXQ5qbfEPkN3beOq3WxDCiPm7geLqb5Kd0Z
+F86jSVdr+cZ9tXUgGyKnVxEfXCi8/+szv69ONZAfD11rvLmLeU56Q1/lVkGMKdOiDdbWxYMu97V
AGrzstiL9WIa2kk5dltzX3Z2dxspt5J606cH05Yp4dJFW4A6uHnWaXagn1Tmwjw0JBN7pNl68dMg
e7agjL6KpNubgAQ+fFynIImAU5vegEZE+YSpj9WbtjKmjRazL0PxB79L6W5YerdbhPs8+EVp6DeN
uwPXjzu8kiaBZnZsliPCiFCrQTpLY1ShKXWRsykKcUlqUdzzChuEjZjY1gIEgTJl2IPDudfbqnsy
i/obMhvzSyGWx5lan6r3MvHFwCKp+W+Dhp/YScyzCXnnM/QtscldSA80C42n2KATKeVRhd94Bzeg
5K41/YMZNPu6TvMY1L5a6gcNO0h1OsXWZ5709gvonis4RvcLX0t7yGo92xvklcOas9dx9aSczIHd
/6Z7nH5JRrIkMUUxCs/CX/uD1A6BGyXhJLO+eY7LM9Ih3chYVKgeHGteLGTlyprn8YD4d7qrl85q
GlRjERGDEmHRTzDFH1qNJCJ6WLVZ1YsrG665l7eMI7SM11hIg4/QMixCa9HcCBKPrw7FkIdpqi5P
2cSkqXxTJH4EG91G02ehQtjmlczDoChwo+j5Ze6Te4iS54eBD7eQW8+2aN8oO3sfAXvQuZQ7PrfJ
T93glLBJyO/xWvYpaqzTnbm9PyZXxJCYmseNYXdfaSxa9Q8EbW4WTvtsmepr2RUT4Ykc+fJa6QUu
8R5IGXTUP/uQVvn13w9rQ5LufeN//fy/H7CdEntFrnXHqd9ouUv5t/LrW5en7nPre+9l2tRfG7Qa
sobuHmj0D8BUXf9k+Tbd2Cb/KRLNXPmep91Dyx5OHVDlbRfV2sWESrOa2A6uoRjMT8GYBeAPu3mt
eDlZXBzMBQA+bLnmUHbtZ5jawe8ZfX6Pf+UnTB1vlQd0R6iuD3s1+MRT9QsFQM5yaOUGS/fb1H9g
1kp/BRGxKJkVtVTOCUirp+BZ1G3yNW8/smWcv1kYdwGjl9kB+PPJHioQvIbUDui423IdmYD6/MmF
68hRy6ZDJcyfbjNYx38TVJ0Ym0CnS5BMmn4z0zI5NnXbHgilMe5+zN/V9QVzk0VQnkJNJk32TGlg
PhK/g/O/tvv5wmaFbnxtI+EibGrC1AjmC+2pA/C9sch2BjSYTMKmk11WTxQhSTuiLGDrAy9urV3T
rjWcPRx6lzRH9QvIgEFyN+etecxN5yMz0+3jC/Xm0SOXj5JBpg1nv+upaJoaWoECTrZEhFaniGry
5tHZzTzaQ6MwL7QGsJSB3Mp6K3kthP8Sko64iY1Cf1ZHRb7ozzPrNi3rTTwqCzjTBmUmgkUQK4/z
PC+SrWtXzeO3/5lKe/wMGvzNdjbkzSryqfsGhAlRKx7mb8PgXyDEGNdHw52wjZPlGr/CbATc7Nfz
K/dO89u3EVImc9Y8PaarMURZUY5xeYRN728iWQ2hySgnD/GXdbLkGm7ihWQbS9NfO7LNdpMHCAnL
KpULI2u3rIm/eXUW042GDeKI8oWwq+klW6xzHDnjF6Cxot2NyJMYI4nQkJgol+/ykli5DzilBh40
W5uGjelfpVyBs/FYjc2PRhfRRYRtcQmEBaV/Ef5bmAHWCwpQ++aAkmmh8r1xrSw9qTZ5jfxyqQgd
0URevY1Z/hGbWfdDG8sPLdFx91ssa7U/KXcriYwohB3cC/vOL74sDaLWup79lajS/IjSr3gy9HjY
UHONP6FabGdcz2/hotFzjCNZio0/CU7VdsvkTjtLnhqLe+y1HpD5kgNLg6SmWh6AefeVjTg08oW2
nUuzP0VYPZ6xKv+xocB4yjgkquLWV0g6rAnZZmJ6PRWtZjrUFb14uofh+UGfySxSDFtPbP1E6CvL
bVIiY4zCoo0KFirX0Y1POhE6ndNVrwmMQVGBJXP04NSZ5k1tJpoaO8viYaBZJFxVaG6Zbn2HijN6
x407O8YXJNkTQGKi4aqIrEjhsP1UfW8xF+g67WGgam5sl9D/Qz63e4fdWR4AjlIAE35/8zIaRoRf
UEZxB/cUWgtjkQGgs5nN8n3iU0ZqSmI1ZM69NTXsmtpuuHuGNR7YrwZsgHv35kyTvxaNCNZxaeas
gdDam6X+SbxLJ0le/a7pSu0QGpg0Lb2f92WVBxgIZVVUniY+DQa1S6SK1MQLaTMYQGBam9ZHI6Ry
OxfatRcLAeUVZZnS+qnPs/dcJWZ8LRy8D6kc+zBU35160c+VlTZ0d4e+Pj2eH0qWzj6gJvkljuMd
1fjqK9Xnea81wbKzgkq/uwnyD4Vpm/WEnqkXG4dHf3NCktwehiwoX9SFMi2dgxtP3kpbHP+qEd61
SSQajvGouHsaBNOi68iBKYAx1HmgS+5cc0Jajf1ZGjibtK5e4kF/nGkU2x7/SAdVrFrPO7pOIcau
NRhA0GNIqkCnNbNJbkqxno2uv2GMyU5uiTjZ9kzvMpf8eR6ZuRt8Bdl3RuFVPMgEn3jSblWDX8qv
A2LkGt3bGvVYoFvh1l481gM5VniK4s5VHRFX9vcoMbDgNgViwIqc5azS5if+ayhCWf41HCztHE7W
gc5EsE5oT75OsF/oLC/+q7oWTgBLAVSx5NORuqwHuDPlOuxJdgnHErnlWA7Q3pP5M4kzjtqp2jgJ
zVs6yBZOum9agzViEVUJb0jPv7R+dGsHb/nu0GFbC590hmiYaqZ66W+L8wbCRR8DXg8D7b2injwR
G0lPuG5f+kKHp8Vlh9jMC4ZqczV0cbszW9x2cxpC/O6t7D7Xc3qme0P46uiNX60o2Vpyzv+vnxAW
f1jhrSJ9yL9JkHw9x8aPbgANG8WGe1Uv2BVtFNG84dg2zjM/x80KJ7hxKOv0fTU+s0XvVuSBXQa1
lhWEhaM2WlrW7GlwhVp+VrU+dLBoh1FskbbBoxfbkbNXd5m63/gzShID2sOI8fEQEx9xJL6nQmAK
ezHAq/SZtc0NYu33aRLTq6HFPb+nMt6IHJu3xrIU15ZB8NRnVGHG4J1ALGWDGjroO7XhMWEHV0Qb
12zW0jcar4yatJxiH8KdmbvnyB8JQbEoK9V+pl0piq5rEmToRPvgWh9rUUtbpp1uTxGJOxSWHuRK
bXzPYULfB75qRCSOuY37vNuGjW3di7bttrE8CuU1daSukS493pCgb+ZcxjNK0a6S7wJnTY/qmlrY
RPXIN2cGMs4FIqpGIu/dH+qQIjTCaapJ+pc+bj5TA4Ao4PM7sDESI+zOPCvfbKeN6yRlNxQDMty0
lp3gmPVepMTgnXV1sUParJ/wxxk3m/bemtHJ/VmQlUfSQk7ozFFhM7t86SQtnRQLSTkKk4+InKUv
rsF0QYX5oYNLjSU4BMBHIeDo7g7QAhgan6Lhxbh1Ex4oL4RUEcgXNyEFeZV0FI+jhIgFN43p/1QB
5UXy0qiDPD0Qj8nCiKMbGepcTE7O2Btfqe28kPfkvIRj7tDGZECvhtBAHcSzObh9g1EV/EOQUvnX
Gkt7v6rXxjDKu5WhGdXT8KMde4HMGYtthdZwP/oiP3gZZnU2nX+MQNu1TWn/WTjI5BX5VurBt+r8
ZbwkMYv7yGGBUAejca8RGXAredGPvCAvSXu1gPI+O0HvvfT+fE4d4tTLJsuIc1jsTVJo8efSLySI
uF6Ien+kR0AS3KqJyna19EX5hs+22IE3JktUBseb4K+2unafqzi+eITVPzfh+GWZwlc2Xfgxmrq8
tqw5r+ro30vTe8UxG8RVxPnxsXSjupm/IwC5uTT+f7ci2MnAtO8UdFvwSeSXB+nWLPMYzHReXsGP
uRtdGIBiy+pkoBE/6No0rWL6zhEw/uhQTVQUCHvXvhFwvC4rI/k1SL8s1tHiJRFILVwWenu6kMOT
VrFpKgLvUyMy9KG+th3HOZvRApOJ9sM/F73V4WNdQHfsA+7AJ02PdouyQCIruMzyhUhERs2gxlbT
9jILOrjlqHPOgTdRdJGagyjziPEghfNpHFmxsbKRHRvhPHfsjERso42TOyOiCN0DKxH7NSY7ABzf
nhC49t0IbHFMup4SlFzj1iNMvf9cN5Ls95g5b9QQ8awsSkJuQu/PkuqKFfx3MdnVPs8Dse9Nl3CW
JXzQ8L1YJ1TVrz8ob5EHa6QfRZ5XR4O1xzafdAixlFFg3wJY8FWfrLOG31jwiAFyaedr4j0efOuu
FfPfl6n6SeGgvzVmKR6Xw9GuVyDsUM31XX9URf6WEDx0ekG5fQiyO2Jmy2l+UbrKxA6sx5u0eftN
GPojNd2SZmWoD1AaJ1RqyoZVuYlxDZxDJxVmTEHpdcpHwB6cuZkWHKtoeVddJ4UDwqMfXYnLezTF
pJhIXXb0/KeRliEtSBMmVy7xlwWYh31tLHj8LKJ3NdokbUBaeGcn9bZHH35x4oGm4YyjE5r9mTCb
4IwjLXgcqVMrjMqzMUPefg0lZW0uEFO4IvNfWIhZ+7RGbvPYm7NiMrc2hci1prfBt8bR9uYYBb9j
v34CJTjsg4x1mtKZhC6OEnZvy04BNliu35zM0w6TZpQHezJoR+X9eBsdWHh1OQfPke7v0ff7N/UC
Shb+tGv19On7v9ewuXbnx5p3mbVfUVS/o7y2GEw9ehQdG2Z1ioudANdoptgfaZdJqjyytsdXpKgS
7FL5v4YGFI3c/zEV1uNg+J8D+VZksw8h4/Lb//1zEWFqX42uwVKbPFH6cX4tjf0MJLr/EHXfkN+a
thctA3vR9gHaZicvPo0+exojHiqB+AdmnTZt6NCVp1wXw2eWHTL51Bl+6h3yHEqI5myQn5cfST5U
m651umPXVxW8xvxrpfk41Qcd5njjVvtRvJt5an3EY2xflC9anSYs61Zhr7O09nElp+FwdozXXJ78
Rf/42X4sQvi3ITfnC7bjCaMc+RIm0dqSMadeerMKT0FHSFMtu2vQRr1zAREOyoLLciucZpztU/0A
zlTiMHgos0Tr3ZV0Ef8opFkzvLPwmjcDO74zXrQQXzdpP20/ihdarpgfGgiOLkqXOpyaczrl7fNU
jWyESYRZuelgffUxGCs96jRA1PP6orj4fV0eO6lYbOl+Ug1jcdZhsItiYNVzXWrEaoRv8WTnPxvX
+2NBO9/hPSw2hh5kyOrJc+wGAlF6u9SBu0WEMNJ6QS3v5y8Yu0pWdjeqE/72v44iMn8e1xJ1RMlz
UxlLe+BhO6v7TwytBhyaFE11aoQJTq3im1P71Xf+F/tIVntAxN5iJ3WZ25xD0WcWMbR2eEjSkW+5
oV3IstO/Lp1RfpBGtKKJHb4V/WspxRM2zdfrMmU2giY0E6H3AiCPMKhqvCYz+0qEAJinFOh09jIN
aYc4Bc6knfCzo8MU4V7vIhiW8swqu3mTF35C3FtTHksf+PSj3fvvPLHbEsMYeYzG8toNcX1X31Fk
6NX+sbVtJ2R1wXAKHXv8LQ/a2J7UAZ7Z4FIjLXygSZq8YM76D6RkWXzKAVV4UdfRjxzpJbRXNZel
xFkRfGl5G2W7yOc4g8mtk1oE6hjpTdv/Dtp0xYjU/syhLq5jvXKfB3wae4Hk62hV6MvGorXWc6qH
+3Ew9F1miT+Lrlvf2sn9M1b534O4sLgTm3u4IAKOSvo6qvjrFL9HuwveB+I1L11IQom6TDaPtWoK
rFhehlxFCnMevGx16E230Nd3VVCzDCVBFSS1nl5E3TFiA0gZNvD4QzKCWrb1wYBkUe56s/+cBtD+
n+c+2Kqynz17y7lY9O0DZ5b3FiKMfkGqQI6i6hfjImpf1ZkUV6eFD11BhNn0PA5m8RpUPkl1hYG7
t7LIhKO6vxUxSu1FBGdfvqijTgzcNYkxj8dMVdk8f/iD4PB58bwYCXPO82nuUyvcKHh97NB6FGkc
3t0CgZjhGnR+EdGuxwFifOdahKkop5YWw09u7MA4VrM2r2fT964g4haUWxG1Uak0NvPuPOQV65KQ
vr2clzSYe5uSiu7aBO/++AeqN/zy2a4DFmoSHKAUbmNFtLITktgROagM94nl0AaM5v53k+glyVbD
k6ub7l6kwjj/e1nszqpXdSVp1QM2a+UfZLv110moTg1TJIfAz54a6IVIKAvsH+b41w0WyiOz678U
FTvPx0dGts+wionj3VKD11cKIqdwcr5FTFOsBAhZY70W5HuQg9s63Opp81ZY/WuPjf87my6ZTGRY
JLr67ZNG0Bp0UnS83VCLp9ZOfzhan7wsANQu5eJgusW3u6d3N5KawQwpquTsico7z/JMWX06K3RP
eeTgIEDzOav+bW0S796ViXO2XQEDMunyFUVuv91Vn48bx8gIYlbVyATs3Lapaen/swe1hkG3DJTt
VjUjGmoMndaIYzelw7k3u+Hcyhd1pK5NWGTPbexRewbzTwborW8CcVI9i0l2KhY/GnGjmO1BNS74
BFktCrNe9wsfJquaHtQEc4/hVd2VCWev1uh6OlRYvwji/LdkV0dqLe+7fnrOp/ZsBs6R6L72+phk
TDvZI/DFp1r81Kvg15J4LiOa8fEYxrqlc35YqITCxfJ/9qPTraw+tlBIAa7s0iU7ID89+kvADqZ3
MMrrxXaORPMWOE52IBfE34cw5d7sxvpUTwot3++indEFBJl+6Wu5mtJ0ax0rW2WjJ+RtkTAUxdDK
E0MUWz8IXn36PV+Cvur3kx8YhzijCmz4pB8FZp9+Y/Owm2Geqt/f5SFCM7ue7pVOtY5sV2urEQnw
Vf6EPi+/CjfNXviYfELX5/5kRnH7xZqnk4XaD5ZfS9Yg6zf8KhDKyPkcX6syNA650ItPh1lVkXiw
lhU7Hv5jr4/GbmaX/WK5MYKnxB5vf4vatKlXYLwO6l8VpblBAbWbyf2p4QnL4jhhElut9KtjbGeb
JGnAVUaAVUPYpDXdiZNTUyZP6CWj9kinWvux1OPvoc2i9zn2Cc1q0Nv1i5SnZV18VHvzZDIJqZn1
eZ1lMyk0Scw4JFKj2Qhdr/d1jTInlIkqZo8Ev87rameNSPFUwpSuEa9Is46NK9AZMIObiXKboqVI
C/6rx7O79kL7HerGBPamrd6YWr+3mt89Z73+aUtjUUu4hBYN0vBCclZaUf+ocv97WVrOryTu9j1a
3Y8RXeYAReMVnd50RIFhrRY/cw4WS9zHCr2Vy3R7gI5lBsERoEBEQGQz7oc5yEjuRkdZ151AAjg+
q/+tEkqBvefBMPR0X4uxeYt7B6y3eetduNZQ0OGBSnd4VYJO1cLsKcsWUi9sEr2UmxwYc3pVpzOo
jHNfx82aGSLc2oFenxasS+tFyk8is0z2XWiZG+BHwVopq53s8ncRHqXN1TZK/1YL37sVcVnvLSgQ
CIpG7IZWBuVLD7CfqNSvuiZ6zMW6Rdfb2gEdsV+Zattnq6EwKekGfpKEp8dvngQQ8jL0vyWxZ36X
B23fPQ700U4+CWzHM1LuTKkzX/o8f5FnNnmxqLXTlU5e0T1g6l61dRselDBMLWfVtaYfql0y5Fv1
RY9dGdzBBa49dEj7xx6Bkrj7VA5vzoKtw5DjqdqEBEbbHNIJAcxkBcYtG0mx/S38mq9LEf1KbWi2
uUPYs2MUz+ESlsdY2oVprbjXTpqE1ZFREh6QeJ6x7uqmxZBpWIcHvMLud7VvM8gbMAjx5RsbYEfp
i7oGdrsjMbo3jyHkrjt1l5fcGpx1HeiUE4BFYswR6VrP7GmLZ6e/jX6E3cmLh8dRI4/SQDBhdoN4
n5rpKadj/YWhrT8gXE32SQFs+vH545P7Tgy8DK2uPhy7cq9Ql4mbllavnLC+PZWWGkwpIqdg1mB9
2YWHUwYZM1DdO1ZKcVdHyaK9RAVkBHVmLaI8uFNu1j90fPs7hx4Fe9IX1eRPRHVuSXze6pqGV18C
RTTSS+922WnXxkDx4hjwQVhz+uuMBQjSIbt96TLCp0thSxs0q4a6GH8WoHolRcAGpcBQW2f9tCnG
AM1TxuTBf9+fw4Rgk4BeEnrNVPpiK1QLH4/vALyY2P+rOjBSu5t57sq1r78lC3yHJIIh82DfRRVh
TlpDt0gWI5OUXOsoSwrS1zkq8764T153SMZkWSlBAm0N+GWVyKQMFeIJtG3jqsacjJ5F58fGRZ+h
hsuygKoNdG6MRsE2jkAHln3bZyyn5D0jhLBPRqL9dKVa3NNgANrNL5b32qoC5w55MiU/Q5rpLIPm
kOcM7oGaJfYq2wr+slwopdBcKZa9qece0WMLFLSyh9Pn4p9n71V2b9ZMLrAcRhoTKbFqNj0w/42w
mpVFswRlL3vPILeqnUdSI9XoyfqAtVOsCoPqsuJNEIltrwMpZg4dXizhjYe/j7nBr4GJW19JIXPX
hawCpo6z9b0Y+Q5k5z1b0kPTxgRFsVpxN22hkX4d1x9+OuqEWkXTVnWCW5Hw+MeCOoXSEcuSSesa
4YVkBuqkrJqbDITeo9jkR2A5msg+Ko0gAV/NcYJ6A+75s6bYd69SDX9XGzyVejtcGXlD9i5S18Kj
hfQtyK5K4OJ0VoCfk4k2TIp5j4I1XyupqmnTK0LNZFAvJuyuhDZwU0d49OejNHStCp/oZzGYX/Q5
Na/SeEWzNL48Pq+2fqPoNBxQX1vPc4AOn66d/Wvrtd2fx+eml18XabIW+cB2QB8pY1CSId1j3DrC
JwVIdp7YjeSHyR1YlcpTnFG7Rwtd7xnAKifeqK/WZpG7NnqzvUwlOVUPmeO4zB5abRnw1/ramkC9
P2mtV1fAXQ3gq5hqZU9UH6POhz8hI06bpN+keRyvGLndE59pR6JFPd2QR28jAIdPj46hU2AjYkN0
icLIoN9eG5dy0KZzUv1IAvulCKwB4Ay7Xy0s+68UOWTNk+pVr7SwnV37p0cmWUAqwQnNyL4qWkCA
Oc/lo70EGHCdtHV5wPTSXtRRWM3tJZLXFnktDOf/eTf1g/Wj4wJzJHr8TX4KLmZIaJXOxI6KUlSH
Hk3u00jLcptVtcs8RUhp0GrO18ya3kQx6X9M/62rMu01Y4BfdxrN097MPqw8ZPxRz0AUThdD3US9
KEE8pQ77hsCznjx9DvYRYRkr0RXiyYbrd6Fmue7haUEKIr97+xAvnwpAepd4tppL9Z8jkqn1Yx+g
r61eVBzZEjnTW2i8tFL/1E6dOlHveMNorpylrA9aUeR7YXFqZVV7gx3T3iJidJAqyqayLcb02cm0
goDuetqKWu/f60FLt7YRWXsYL8N7TBjTOnKB3ap3O38qVlW4tNelKPr3RGDOziKPDPTGRkrom2ub
jv86IY32qmVY2Lsg/aOHsf3+kH8SMbAzOpO93jAsW33MfdgK/VuRzc5FZy7fiWznIZ9GuAx8TB+I
ZmMPNdaxT5Ow8w8GS6yX0aRM63b1TZ21oz4eyhD+9pT/+Cck0QIaF3ET/chkkamqUhQoullRsYw/
WvC5H2HqE91j2PFTE1SwBbJxRE8VQKYb2pcUpS7OOMv7AXlv3Uxj8DtK/f1kIl2Q0r/cSOl2LXl9
ISmW8KlQ/CoDGzN62AzrXtYhUfgva82qrW2VALAVVf7rX/ogEvTvD/1KPJdo8qrSM3ZaNsSb0GH5
py3/E+jiSd7/XAM/caYgOQ1NbN5N29hRhqIh5+XLjThx3EK184X1wnxS+XoVVr5mCJ7UeBnnNXkx
QY/VPA/Igc35bJW0WKWVZC1Fbbir6z6FGFtOk7bxRzYJoUyeCfp0Prm0DVfAjlFxtptZg+/vBMOy
9kw8PGmToouuDeQ/IoeT3zsMFybOy8cN/7ixjW2qLwaBeA7manZEmJjSHHZr0U3XzkW7GptJjFd8
AQuDuOkXComVV4ThZdRqd+OSLb4Z0pwGjZxv2lS713E3EGg0wlXuolJOFxW47rDbKFhdPbu3PG/S
N3U9k9dzjQSZIjTcbebHCyv/ITpiqBNvVlW+tuMUg3YOsT4L99yhaFad0Dgo6aGWxqMvmhfgttSm
+rEJKnlwLuA7ehItinevhH707wXm+v8+VW/MJSGBdo5OsgggmitrejuAtUdJPANDa/5W3Z0Ra/OQ
JNT6kA0e5sKP1zHqSGbGkkKoyS0tR/jHMD/Z62FELKoGVzXMjq+uvQxMhTjBLdFGu0EPKGTIZ19K
Jw9UmopVZEIwzZKglVkn1hdgkFjBHXO4PlIO/3Oq3kWn+vddcy5ISh8i+rtGR5UjDj/6oMqfmgrE
BEFl4QdkiPQ4VORyqneHrCCPZzw/1NTYL4xDV/dKbBsKrLsz/xQfFFLYEUIic9MIg/qzWAhm+gS8
MAVsJARyRf6vzGEzWays1hwPXu3YO4pAgM9wHD33htyUU15TZyCuDqYskqkzynkHn8aFkfQX5YZE
SB4d6ybHY0xI8tn0h2yjJjlhU18NtelVXafVhhW+1N2zCVmcGlZRP7P7v1kirj7idppPYzTra1ue
Ji1N/sRtN6Jz0DoVEHVWo4yKIgoLWVbQPfEE0dsI+34zGEG4z3x/BZg9+oHSt0W/xEhS12Vz94QB
5CkT2sprtMbptiOASUYFVlOplRLLVvckZCPMGTekgIhLVbxG+DaPkxvaq7AGtp/PfYGBwsLFnkL7
rebgwvgWvRoyyEhYxYsQfnTyUIif1BG59vj05hviaBrNUkxDhgNpE4yATwYk4FtXdUSl8Ie9Cac+
qwznqfO+tmWWAAzNPVRU4Sbk/jxXUd6t+8RtLpaROzgevfIjriePnHUWbarLoZVDvg7zgS6mSW5G
kcTt3otgEKfIDVYGremV2qshPR7ootW0uAUziypV9l7cHdndBnwhFUYSGe+lTtVL4Dsr9z2lNm7b
VwD7f58Se2yzHUQzYuN753tZaTpr9kqc/JKJResma/WYmYLUy56wstXnFFMgTybKxZzFMUnBVz3u
To4tfir0ptUO8aqJ22ojkulT5a6y0f9ua9ToHrf63yVMQ8EwkPsaJf0Xbl0cAIEOq7S3f/7/XbX/
h3PBFwDadZPsEpst0H+lPKGw0qjbUVtpi1dcLeX+X4s4huiNbzm5q9K6AC28I7YvWgd6QxGGDa3q
G6gOwn/1Eiy/WHYPJGQTeawtRUB7bWwjfG7ln0rarx+UFXn9oTubkktD8+ZUAb9wN8sSntuJhdxA
Mf5pTFlV5+lb2XB3QSmaTpGFC48eqretXAbnPh+GN/BB88lOfPaF8t2uq+/aZJ8W/PLX2lymE9us
vdpheDhPaLsq9lMRN9pmQnW4VnMAeZcxWod+TYcBwKjP4N6YMStccCgYGrud23qQEaeJpwix79MD
clgHCzr8gCVjbZfOiuJk++w0RvPshsO4//9/Y0L/b7OJr3NNGDigdYd0gv8m6utNSQSEYxGYS41k
j94Qc0SQiHPgl8s1HmuDUih8hyQcYnBiOmK8xTeOylHm5VTomrkoiXI71a3xXMvCkRji7Cmt+h/q
bChE+qR5448iCd5QOJZfW12iIxirOUjrZv5Z9u5Hm4zVPUS1cSZTmwVZge8KgXiMLR39amZ6MGPQ
XSz19F0j53sTd6F+qmU2ZzNR39bMHQIobzcN6XSMoSNs3SF5mYPKvejW+MBstYbLVrVtAdcQAHqb
c6JwbfQxrWfaRyV66zoIhxBMarzAliupYxQ4lkAKBuBJJmPxlgxavDaBpxyFmRRvRmqnuOut7nnQ
nHDbDNXAahXVcood4mqDf1ohuGqf8s7T34xyYaH7PSDa4EV5TPUEh804Gy9SdUTjFN2P8mUxt/0k
0KF6RS+to4R0m1ck9+auafr4XHl+ciBhwbgMREGfCsN8JUOnuEMgtK4L1GZJE7sGSn8silLbodwj
u1ROa42b+GcRRWgWAS0V4xRcEtNpLnRVZKG01U6mIAA+Nuz8rtRd+UQ6RCqmlJpSFK8RisgNS1Re
WT8wjEkIcW6n/mrBeUMYVNjQCU3NXa8t2nPR+Zjc9eloIibexoMLQ9HMaa70Q0/DxbGC8+gEKZtb
PgWNeL1rYY76/nGkS+FgYaJX9/FwHvzab/a58IvV2KXztcm9b37RNld9ydpp5aCDvT7O/a44ExCx
UZfUi/n4EZzNMP4vqovZxNN+qofplOTzH9nQOrtLqT87U3pQX0tR9vauhAKzCscRa3pkma+lzi5l
8uwfj0oPxHW20CS+6v00RACIKPT0Qvt/hJ3HkuPIEmX/ZfYwgxaL2VBrps7K3MBKNbQM6K+fg0BN
VwuzfotHI5nVlfVIIMLD/d5zf/pl/Ba6lfkxJZD9kyQIjzbDi+ukNW8OEt8fSolyqkU9vNKLVQk/
KVqJPtymut399HU2fXesEPcIjAFe3L3XilKt8bsRoFK5n2MSR2crFhHzFp7pEQa0yHcO06yvkZxx
yR53CyfADDGb1KrS6/Z6an9YkT0dQhmjHbYWvHc5QMPlX646swrWREdmM9dhduBqFjDQCfpZx+J4
wE8GT26WXcqXZmd3m45wvVtkmR/S5V205L72xugdVTXrtyYi2u1Q9Oo1IkZSdszkg5772rZUI4/x
d/YqCRpjQ7r5kH5zJuoiIz5z1g6fy7FB8Oa1/QrSO0ulLtRPJ7WNzeSr1ll1aCeXefZhGWrDdIMe
91g35kbr2kNrGfg/lei7HJkKh5Yr4OSbqlTFgwiS9UjMCmuMlYFMCCh0S7RPnVO9+rZf76x4ck+t
E1cHGjkaNyoTGQZd10HNyv3Q6xNyq9gDLBUITJY4kDLRHgvQic99Tcmle3XYHl2S0ZHFxiht6xfJ
S9Hsexci1v1twsyU8KOOAP70SfdAAYLquGkQ+8/PgpY4g1ZpnFtoN0+mbfR3iQn33e6pL9QOmxNy
+gxr3Z5evHcK0wGyn5m4W35z+FI6+sT3ibht6SsqyVBfBN3wvBzTb1HNikd72bp3BaoJbUqeNPC6
a38k+ESW3E3P7S9f9n1MBrA8mwfjVK7k8Y+OwYxpmZgm0GlbBwInU0/L8WAOZXpx2/6YE9yCSA/2
PVzq6XKTGHyyIoP1ouXRg3TayOmCXVC8aM1YXeW15TBqX7VmisQvy7dYaNl/wuBnOsOoVCEUqFmz
aVMZxfxRpjpCFoJEAi5ash28W0IQmjRWlLj39oMFrFNMlnV2Rf9pumtR58UPELbBOhtalL9pZh5i
1p6lPjKaPv2gKAlhUKLQ4GvBOjaPWuQDqkH6MkT/oc/q+1VbpOq9iZvkzogPs4ecWo2IY40OQPW8
cpbM5U5BUH0EKgZiMtW/SeiLPIvLqp/oXZrQhi52sV8GGyvIvX2cMXpVzAi/mkKrgSiR5H8AT8x/
7/OuQ/Y0qfNzMJqmzwGdf8EbtaVOpA7+9tOQD++jtDuhSzI3eZrtUhAl5DYF9jPuNOUxLbuVOo9H
sEFYz32lfo2cRz0enJ2aDCpoVt+8ZV08+BzP/fgs+eASjCafuVXMQNqso70UWokkyj8qVEtStWVb
8UG0xNPSLHmZ0KmAnKC8oT/qnRJv+JSvwvbTIwytJt0sPzjcWUtUsUYG3aym+e8KCLzTP9BWHlAn
z9Nd/u/bquX90247j0gzKmrjpBA2s+3JQURh8eqIMt51bYewTrP/SK14XGbCyKhvuuGl4DmN/HPU
xDGOEH5J4R69+fixCJlGjU+W8+RoIcSypiUUQ4zatssBtWi038FF/uEIVMJrEgfR7dl1dbYMT2xr
XfhfPBMgi3ZI87AAbdICNSvy6kSL4y0XbrGVVZVrJBkCHXfC01vHqyDUh3MHY0tazHG/V4h07eY6
Vfh9aSF9H3iC79WTT4Jk35YhcrKkIUbC0kHctXGwZneglZT0GPK8pOXqNF2k/n0vznFs+giL7IGC
NyU1T9cIjx4Q6Bi46c6k1RnvCmhMLiD3hQ8TJowK55xeGSdBre1eurC6Nao9xxK5yl24abUHCH23
JbDa1HeZUnBTBXEL3xgXlR5P+V1oGPrnSepggNOC4GOt5axNF9iSeuSFZ7kyjn4OE8toG0TtHr66
Qg8zBl3QgcNGd54LkziQ4FRrZr0ftA6hvptRhhEDVn5MvkOyIYkZu0L1/Jt8FiQpY2sHn3Jm0ENE
W9kcbSVxH5rKvdlWFr/HlnORCq8KSFkxaq94MZLPITDiFVsu6dpW2ewNGNvSCecEFzBwGjCpaIA4
q6inJGhhhiRT/UA6E5xtRYh33RA/msns2JYxb6JcrR3bjVc88WqlfKbN6HGe2Lt0gt+LyGrnn/z5
R8jbpAQp2xBx5vwFyglWP5UG/x6+2mUnQNTW9FX2nXSDr7Xw6hcntMj/TePnqOmdlRaN+MT9LnmY
CEFdtSOyALfwEKtXtXoYUloBcsyQRW14cOCkrZeEIj9RV3rQ29CmabZmZmvvYqlTgbU/4W/eLK19
K6i6ber6SzKAVnvWxdXosjn1r/iXGfFIri3BF37wc0QVVTud8a53Plpb/GEbBJvGe6YQFBzNyAZW
k91vvWAXKWR1g3I/Sr1gQamDJy334CTQbeh8YuHxJJhLMGhWzO3FsjzI8bga9VsRA/2TpoApHU+e
plhPlpoGT4pa31qNsKwaHgncLTrWjlYOa5w0L1XoKOdhFvxFqut8DiRset2xy+P2Sa4DOQLrtVNP
9soysx8ciAtaK3Ps8NKZJ4cuXPUD6D6LxW0JXff1PrvHaXGG/GLuRtNxFka05xftITaAQllFCEDM
H6sDbK3qEpIUsnVI0UGNa9ww56H4qOx6x4iILr5BmM2hhwixHtUVybtMqKGn5JmS7ThNj9s6hOdY
YXmkzCqGyxKxq6JeeoK0oR2GFqghd/wPK0rM9y7UO7hk3XiVn1P4kzMMx9khtPg0MEH0jaNDrIGX
4NFYu9j98JlaIBaJQhh3iJQ8MJz2H5HuWEdBbsI2xm27qegpHjLVbc4h/fZ1iB16HY+2TlQbmz7l
CfF7HhLOMi9+ytGCYmMRml+VeqAcenIe9lGEGtlJnR9hm7yY0GrfbEu/90qA8yrU9OVr1QDYYGTU
7Csuz+BFcD1AcA1XipbpO+lM9mZ7snzAd/wuKsO8JIBYVo0Z51ekJP1GD0znQFHcbadOCRYPSTeK
b5XQzXspjB8Z7YDFs1/66NqUms84tNzv2B/9A4eE5H/sWta/IuGIK1QhXDuq6li64f4ztxA5WSmm
upxOQRT/GNuQ/qY6TWsZUGrUoQpdzPjiu5q/lYhY+r4IT11oHwOBdhdHupA5QoQnSRYeion8qFS7
Jp6WfJ1bksacpkEjHKSSeV/2Qdpu0wZzRIgoAzT67we8uG9YJQ+LLs/z0mEn6cgSPU/6YrG1jTHb
ai7WeQuM/3VmWLwQhnTuRoIdARTwTeDn2+bdsNPHyQNAHIqzG3fW2wR/Ux2i6sOvUXHHBVhnluVu
pfXttLdFRJe+jZhiG3nI0h3pMG0QcmXt0CzUiS7rQI9kNSIqorHus1K00JR2ozLIevr9LEg9cDpO
hQwTxr/U4y3gf/k6t7nfZs3hHBfyZ2p4BSTnEE4ms5j5Pem7adl8HsZIfyqtSjmBj/C2jJ0cEAOo
Btxejz6DHmSmKG/xxNUl+w4B/cQtNDZSRao0e66Ixpj/vsQ1v+au6h3lb/QLk7mLa77JsjTog1MX
eGR6e2m0IRd4OrA0eLvZI3gETW4x+mOPG23Ie1OQh9u8rd2zz9p9kz9ItJTpjD87FwqdYZJ8s5gz
fSW4IEqUeh8oQtvmgeXfwJ6gDjbhi1gGq+vc5B40mKvIDFDjzw1ula9gE84vQ2HfINmR8yTANNWJ
hj1Bza1jNVXlYyGSB8knC4Zc3RjOVUrlZdVC74RhFbJduIeKiX8XUqD8AVLk2CcITvo6bAX+R558
wuFR94FRpnuJ0OFtxsdU/R1Yrg6L7AGkCUzxbORarZXuO4axjk4wesbuvshXIpcoTFToBiqQo+RP
Z4GCbgE85BbwOWINa3y3ezU/SgSefBAWKYJSpBREXXGUG0zljDSfdI0rKn5Sc6W7yOMuikxxLhz7
exW2AoB7ggoWQNg6jQdvm3aVvzdpU33htHGJdE6juVZbZ9/0ylMz8xU4EHkrI1P6fRuqw8M4qxaj
shD7qtnKEYEYkdSpnjVsakRz0hEA4K1YBYZtPqstbC4zUPJ3zqX1XlgFA3WUhrRX4IopG6Wj99aY
fbFX2oq0FtRjF6vUkfVzKgLD9q3M/eRqxm1/WnZwRg3Ttut6Yl7HUD/KzVdRrfa4lBdh/1PWRJFp
rJ10TD8tD8dywzQpHggqLfSI7rZivDErdU4uCLUXK1Muv4w6o0YkBGAAmaWz2FBLluYF6CmLPFn4
oQdhZKHr+aECORzFGa5lt2f/IjtOENw5sz00vegpH+ftVjQqRvk+q3cSXTx0nbUxTB/+ybx0BZ3D
3uthiJdSt5I8G8+iaygPo1Oc2TtnfskCfCBOybvirwnPPpb3ZbaXEweu0HHfFjodNyrskmLLLT+K
US1X+Fl+Fu0wzpU37+skcjldRu+yNe2t4o/GyhvSQzPU+FqRaG+lJGQUNblTjesfo5P0Ffg0+zZs
XbRBqZU2aaCoP6Ym0feLeKCLQva4YTrLD1G4+WskxmYjRrVZqM+y4aDnjb5OyANZ0cD4lL9Ict2C
otnZSlQ+ZlXy0k9OsVi98yR6UarpA2uT2Mk/LUu0vAyR4s+274BA199qFy28+yTEXFDOcmSfYVqU
rflTG550V6gf6I1cBF4lfUCcXdsabsoGk8RIeovR3mWhuegnB770o1x2GDA3aGqS8pSmpb9HfViv
Fw1WBDKRgQXEweVfYptAAUjrFHsk9RlTpLEghQ/9i113GiFqTrwWTvsI3x5C/mwtGRvNu/ZaxTA/
fmm9PLrKu1fPVQMmRbyWK578RxBeHmOD8g40u+NHUjH7jTsF6i5BJn9OnbxFNtGqu64uUb2EPpdV
2vWAWfpi2wivv+BrNi85u+y2HAg8llFnQaK/FKL1vhWj/VIkyDZyC+XhRFrCsXBVTAzM1XSDDgVn
iOSYal14SWPkk3LYrA0TetCeNUNow9dfcqiUCwdhxu+H1o/n4Prqlk1ueczH+FWnyvs20Jw0dAjy
jNDKlcDHtfG0OtiLedN05f7ZccjbLh2WAItOaajOJpSR2iWqt+2gutWmyFT1XFnJHzItxY5qTnMl
+axJ/9MzS+WbHrosnnVt3EkhkfDtuA7muwdFZl7W4BwmLpCcQ9rKNeyL3OAKWODQCfHprZaBleuo
3iautU0egxj251wtXfkiCxQJXi3g3Z0LjqBuhI69cgvr4Fjc561vvAnT/cMMh+xeQkdMNEc/yfrE
ufRe516oKYaT16unkWMQAJV0V6QWQrgoge+RKsWaeVhdqq8eM6kvhjo2KMP6d4XjJK2nAeFxP9Tb
kf9DvZeYm9pEg1713baZz752WBRnjO1YcavCXidWoa9b6Cmr0a/4V3BXrek/EPMNQ2xjzkh2lfbq
agpFPvOv6OqFerz9764GocD/6mpY3AS2DarbAiTmzUnKf+n3hCnzBvwGZJ0Ly165I4tdJLPB7O6Z
XVmc2pwxVV0aM16U2E8VkdBzRZRwyHSDCUPbvLhlb+FJfuPya+4MhZ5NWhsW1DW/1PSX1Gcmgb0U
ibcZxveSHADfLfqvzOnzKul/xK2ANDpVxqFtZ0xYGr+knRVd5QWE2gzDQtR+gzUZXNR8anadGXeA
EAC1A/JBtusB97NdGhkT59Zk8Ne2J/pVDaEPDhx9qbpA3+3nerCTL8EZ5+t68l7kpbUUaQzjCjuf
rtVyoXF+2wFFgokzF2lOa6VrvE06cRwp8s0hTbQV83OwIaVOTplpusuzcH5vMoZxjY5r1Q0BMlLG
3DupZSOI548I6N9+6XBSlTbkMRLpmeRTeA1Clb4A+hNiB7WKHkPt7KaGYCn5G5HbrKRQJgcTsXG1
EGZeR5RsWMdfTRXGYywm0q141keV/dEmOs3+v9tqDeiPm9KnSkE93qOctJzlbG4kz4v+zSTjL0cn
t8XC1jyaTRAhihENTROn+5WeFDL32LPNwYdmjduRkQsPuXLIPy4pp6Tg2Q3wRYXJK5Gw2Ws9bIAL
knrL03n/DOmLe+GtK5r4ffAbjr6pyrI7txfgkr8aUHfWfkpWYBmA2Wl89wOgab/OLUc8KtpUczT3
tVM1xTjMgEE2HUmmU4/9XD4ULjEbbqF/ymujHqP2OnZ8oLVrY9p3/Hs+Qqmk7V6v/vsesv7dGHRo
mVoIyTl8sBT9o2Wa+Q70WmzIJ88N1W2Pb1HYufp9fmL4+vLEiuvs3WzLry6JDtgUu1uq69OxDUpz
bWpherFyn9QSQkAqlsFjHIKsMyz14pozX3XugI1lyezC9n4uFRBr9lYSiEjNCZB9FoROgG2zrLZ+
ll+FUpIPo0f1c+1QVaBCxf9Ujm89Ddpv9f9/kijdW4gPf42EhyDf+a6SDiKRTLvU6cVFviUf5GJd
8T5QGXFhvBj8j7XIcv8ZHuBpru05Jt1/h/Mqz/++FjEu8lNS5dNzXA+/QOGB0C44plYyXc9a/Mvp
vDS3VllQok/RbjBqDRebp+MmhJjAdkUyVb6rI9az2suVR1ia7rWOlCOsQv/RmHr/MZ9Q9xDvBmh/
fk8+BPSi5wSKU62ME7M4Gxo+zsdtBayata0GsTpw1TXlXfZWnTF+meZXpeJULAOOx+koxkpn6fCQ
fZ3kZ4YvF7cxogvCIGkmlwddP8O8IE+JSWmpj9mI9sYmLuGx87T2EJVltQfwuyZPOT4TYFbdpqEs
N3XgJdAYGn5GuomOdk5CmOWDHRIsFCNtXyCLOGqxklrhYzcjF+mYxBtn9qjmRzkJHyaYjq2TvE40
06smSY/pVKlL7JGrll+FpeWEcCCLKpTm1ZhHwnmTJDfghOvGVtZJiLeegbWyboyYZ4kebGr5bP6p
kTnf3CKEW8Hbyx+Y/6hpChNzjVGROarvNC1rv9aOqNd5muOdI/x27zT90YTK+lDBDVw0AX6WrwrO
2DA+shu2iPbH/GQiW22vqHbOTlnwPaPM3MtRntKCGiSJD1KFe3UMSIy0p9qtnf+hn8hbA2c8Wt06
MqF2R4JqoOwaArPdI2ANYgtnWtWQGGdrwpDUocAIc3rJQZiRErvRYuNsqtNPVG5ikxXJH8MQHp1e
+Z7rlblOQbMMlvM5tVVOyE3r4rLwtgGOp7TMvk4RindL3Sh6SQFT6286DrsYFeIqIn3Umh2myvdA
0yh75pTdzA5/QOaFmpBgwexG78Stq7ChIWE2ol1UGXtTDPyN4IVGGgV79ClQ6GICJE2y6RHKBJAy
271jwlouGrsFiaSe+hGeN+ziZOPgy2p2pc0JuqjS177xniMGB4ckYMKPe94S8VnlIpsb/bR3HbJN
s5WhVfvG6W5lEOzGLLJmm2a9TfpXICHqJmnr/IKTieuAypu4WM6fKSn0rEB+qo2XOUp5lQgRPHG2
9sGPcJqZRmZ45ZOfZ8Gun8RFVMQeD0GhHy0LckLtXZza8FZuEZtsN8wwXUbxbZIPJyXLX2xbx8fF
6Xpj9va0npnxQQuhPs6HDfCdlZaxSZMOeUTI8aWi9mNtnS4l5lC4lQdAjT8mk6bupH6a2gNKz2Sl
g2DroIJljkDEMvb7sXF+tLnHlR63zcGFaB/X89zUmZ5TLyaPMySvqtPMI2N95NABKB/CPNqXqbBO
Y15Rmdj6VcuVHwBKQFmFqxFm113122ua2WcnJnIUd/il6rifG8r8Va/kfH7IiZq2OXtKpK+1mmxR
Fv89qh5rNfMe2XdRmw7QZN3BBZHNfetW4srA5Nnq9e3kZY8i/0NlHu4bSC86/WMaE3s71Pi8wvzF
g06L3NcQB9NTST1q5n5QG15ctX7v/wyxGOdnDZqyOaddKwlSNtxUfxNg4umPfY/q0aPppKa70p3U
PUVT9xzn/amP6IsYbdJstXkfoysXk5VEyeh0zeuo4U4L/aJ8bPrmzcv7W6oNwem3m4VA++Ispmad
qGl5C+c1vsccsq9QfRTZLe+yfNNM2Z6fQCAEH2V8ZoYFbXyCTtmgu32nWN3gZdwoKJI7kiV9vrKB
jysjdDwGMjH/b+yeYXkRZUbJObZPMBNvsBnXvv0Wt+mqGScW7ZRjBfoY9SGKPksDDbcBKbq5CIgG
YfnTNC49DCMzv6v2QbiHAChUB+YnU3fDgJo0WqUBGBh77wRXmPemv0qjL33rriu4OKY6gBwCD7l1
Eyh3tMhiogyi06jusvqk1TjTXB8jkYIc/g2whrcO1HdEkt9yFp67mzxJcW7b5tq6Mn2E3qXy5CE+
PvstnTwfqaBrBSDE7fSs5bOExLgY6Ukd3HozETdzzgfqqd7Mfgat5W0A3IZ3DSJFrn0aPco1EP99
TPKo7verENffGropkbpmgsQkaLDC6f5T5/vr0M1AzaJDPSXdh2uhG2xd/6UWfral2/M+aipT/4Jg
mrR77fqkuqatgqvZdc7cfeoxCvFA1vNwY5wKNgnV0DZomw4+HthzC3lInVhGxlKkx8GGEZDPITOk
X7ikVOzIZimu9mjedZVExwqNb5t8L4gNVqqt12hfHXMkegSp4yplIrNr4SaN9TFIJvOI3u5r4r03
fqFCgmi+Y0piXt+l3oPs51QhcbAu+3DSrfs2QgOli/LglmqFoG042HYSXlTf+SLbTPRTkUu5mb6G
v2Wjtuzyw5R4lG/4MrZxr+dPWVHiYpqESkuRmFC7DaBIGwhGwC4aGDRrpsGFY9wM0Lo7JP6zlZr3
5E9ReRUb5n1Wcu2N+GVQ+oviURh5dl7dFgGoKAF4pCIiZSES/Tt2RppnhE1LlPnyn2aeaA+aVnku
3Ch2Blh22IuCrSe8EEUyrqBp1iCb5VjTztP9g+m4iKJQw+VtPK51hGVbqigV+A0MRDlda4Qy7rzM
NXfRrK/jKzOWKPGx1QKQUda0kzYwkJYhyKgY5ZY0uNlQjUIcgHtriA55EDWLoIPhIcfA+WWREE9t
4F7cSu2k2aOYrUl4E3pub5dexn+X7ZqMbilSFMz58cf//T+Ul9osalRty7Ndy6Dd+vdyU6cKtgmd
Tc+NxYGNWm+4um5jbxI6mGvS4sLzMoeTtTuS3INguX+rG/UDnQwwW2+cdj0Wg2vv9ZsUX+hzpzbP
+eQoB8uyiSxkIb22svnYh/GHJaxNG3f521Bq1+W4ahQ/tPBJFi9h3zMXg0519gB9nOHmJNDiIKUA
ZvafMx1abFmSOjUIj25G0p6YjjGnDtRiJAVUeWkGbiLDMr6GVknTADzDi0F81s5R4myTYfhjXYIm
Wgo6VvI8waU8bgLH+95PGK5oTk3Pg6pFm0Kww/XZBnxc9a4480w3c5Jr2JrG+1Qcw6pybmnUiYdR
B1M6n7rTKo7XSefy+XT5YzI4KgPh1t70c/nZ+4Z7M6arqIY97Gry7oAieFcGX/sgzwlj96qrbKvX
afVV6VuSN+ZMoJJdZefBk2UAE1ZrG7ThtQ0a7GGdK0BNR+15jDgIS2NeW19LB9F8qlJIxZSyuHKZ
mocX6VR02yC5O+2rMxjitrRF8f821wS9z30Yo7N0lrgMIJ8yqzs2kw1LrxIZdpnBfErTYruY3/77
8tO1f512ECbqjqd6ronRyJSTu790XshL6OugY/Vf4AZRATbAH8F9tXRjjVAXdy93cJA57r3Nhm5l
lEr0o7So3VvnRzcDe4aKpLDMqoejHPbQOuDKG+JDURtbGTUj6QSqZhAXaqsPWLauBuSZgNnjTU/j
4qJ5tb3pYrIKlr4bXzlqd2PCdtxE62B2m5fICXC2d3Q+FHvqiVoAHJKB8LpIekgIKOzIrPtgJiHi
XiRe4mNpcYzooak6vHIjk2vk7aW7FiVdmLVbbgZI4DNRXb0uTb2mOi60Bxsm4VlyINpiEtxmmL0t
32luUZ+Ks9Zpbwvl3ZhacW58okfGT81U1sLFY+00+gDHN0Ht4QrzPJhdv5KfJRtMvR641BmeYVOV
D+7n8tHzd07UgvHOGqPoywDGbJ80ijiUSWS/ghi/TZ2GcY5xZcO2uMrskQ1f0ouc+di3SEoMxb8w
8SLcm6nKX/hYHmMmmAzsYitHNSmzw3Ljy2Th+cGdH7TBIIlx4St2BZmc9Iw3ndLWl9YlKJHIwpPR
us/LHIP9lJG8X7kbUYVIX9PBd3+xykw9VXbyl9gzIZK/2ek1h40k2le8/aAr9U/cx9qZg5C6Y2rh
rjwDvKokIqWDel2a5kxiP+HVElTpW/Vtgayb0O7Q5YdAr1pYZouGpOxx8C67UUSVQsMIr4N8IGga
w8M8IpUvrQgQU1anPqQWkn3FoLV4A2dJwPwg30srsGZN43w2UB+O2qCZd9/R6pM1kh8/v1KbwIJj
y7NJt8g6R86ykS99H1f20hTRMeWuf08epqpr9hHn6aWPxg330MaWTWnP4ZrRc6kAiyKKdZgtcgYi
B7gTWbqRvjdVBLR6naYkGopqNqY3TsRF8RIX2yIx8r8IaaWuNlB61AN1ZRNGodMkHILkQdENDQGc
YkPSweuw3Bai4Z5iFCxAA26Qoxz/e1mxZuvE3zY1VD6G4dBK8VSXze0fPRQ6465WqLU4GTT0kjCr
OLOH4HfmZ65iitvENHPjot5+aSpL35gpI1ys2PZL2oTjfiqicaPNL5mx5Oexx5yuFq3NsSbU72mT
XeV/6sRDsy5AU+r3kYWzRpwSwC9p2lNPYPCXqh0fZJhWOkOhTAsoFFUBVC+PmqPsmx24duOViJjh
PMFsQ7XkqB9oxBE7T5F1j/tae6iVnqiysNQ+UpT6KGiIXlgWYt+tuvdem6cB0CwUh7KVNE3xbBT5
+D/0E8acofH3j9MyVUJ+VajBpolf5e81Qh/OKdTlWJxAFj/EISc919L09wApAvYlI74XE3B0QlDS
VZhZ4iCGlsVlfpCNkz4NQJAGnIRqp7397tj0NiladtmiAWtr+1j3JpGlmq3sYuQzJzsznwplmG74
y7fLphk6WX3k5GaZB+R80wNwnn4fToqyqaPYeP39UmpgxITq7r8vLM3816SA7cq2PZC1Bpmb7Ft/
/yiMQMXCALjypI3S9m+MT2ObLLKRuot7ip787MPj5orRx7e44eOokmzj2xkq1zL6CBLxMYxF8G1+
EpRNtq1Tvd7I4MS84XynZGS8ZYMxywYRqsm8maI3B2rf6knxM3EemsS9EyEWr8ESKtuuIljSyOlH
qK0XPIE8LA+Vpk6Hpp1xljm7Qqrl28Ak3TLSkYTnA+Lcgt+1txC1v5dtT3XuuDZTNLxfocVIKcBJ
OvWQbFT6rZNneW+F8lMmS02u9VAkaLtIqQ6ecTp3C1xOWO8CSgKqtN441mJMd1pvG4dAraIvSUrL
QSnLizVnL3dj2N7aIf6ETTAcDaNydzie8aAVlbPHT9c8SYuwN3y1NNNCNz5Z1P4EPpLqwogY6Y5B
vdwqTwnc5DDS1C+6WzUHFTKNN77GGpNn/hgXKfwbhVN/+6QQS/pE5TBsWlXVadIgH18WoskVynay
6a6pSvA1UJXxC2OxdmXl2lNBjOWbU7qPDK+z70P/okLGjP2JM7Flkx2q5OFaMuLHjuaQjnLRK9vo
zvCGhVQ+CERu59imUdyT97s442s1nLZYlSaGClb8oIzWhyS3d55bHPywKbcYOvL9YLv92mbkzejw
z2JDrb4BN7OOMnlIYZCa+5myC4oxuUVh8Ndn/dSl65GTENpkhIPj/MDmp/6Prr/tzdf735cGx7BU
RnIIXD2X++Lv9wMSsoGDEFT8yDGi01B0u7Aab0HUPwYjGZsWwvMwwztggB+zm3x6sGOEn1mpWjvd
a30uJYVQCApzxtvTh3xWROq4PAv/fE/+dKBW/cufC5L8O3NS7ex4xXgZdKta13MmBNJzvhgrL669
orrnJMI0CylhK6nSqTWCuFASduIZMt0V3nSwNV/fyJet0Xsb5Dk/mhr/gmSCND1WT8Ke60Xsw0me
lzghYO39SOHc+MgpG1rbVZzvETgOD/KBcxzZlvQxMHswlsIy4t392UwK8AIcj8AHniQR/PD5pUfE
FcgJXcMunQQwdAENygge1+yDY1wXzZLIk5vmh1ZHxfCYA8r+R1iOS2f6UquWs8XV0Suwe4aTLvL2
qgy/YGwY9Lee3bbEl5PlpylCh0KbTRsYlslRlQ4iPdDcFZ05hpshCmO9Hh08PS1nukA0j/DjVzGb
LYdoo3/mZJmsJxHEy98n45QzTmK/qmhtjlbNK4gAYGmTcwjbgaANp9w4XkqcaR7qW5EJf9tWKQNz
2hOPctobeumv92DTOavRCFBKoHa6QgL/60MD66Dxm+Ik348BnrCsueoxnAQd72DGU89snFRX55zD
oDz1MxunaqInNWuZ56drXGL0I0K/Piu5Yb15DDglaD6N7OJAIiehfDiQmLkQBjXM2JzMpikc9+6L
okRms43nawg7xF11I7xpIDQ30qn127MlLVz61Exn3OOBhYMSFGcuk8bEXSvSt6ZTYURO1vCgmMn4
oOVev3VtrSQ8F/2rzpKCF5WfTi3dCHeMjorMNKu6RL9wCT/YwK+nafgaOiXdp8RtyIIRxpPj138k
gNMvKHvVzSDoENm9+FLgKN+wbzq3TFX0o64QJheO4osgCXkn5g3UqEUGzz1Nd45Ihr0XMu8WhUuP
hyCHm+KpybuJ1X7WG6OHGlawRzipFpFxTaGFb0wjrj5o/p3ovKu7PMtMSnImk3YYiWU8KV+q9DxX
gx0T0yVYzZu+5jaMEcT11cdgw4MirDvbhUJoJ1Up1U0aOkhPg+a9ZrC9r3pmoPTT+y+miDauGatf
21adNuAm1PPYIGsbjISG+ExNS3vkpUvpPvZZdtHxLAN0ziY+C4CcGNu8tZHmb4k38wuwjv3iLxc+
cj+haM9RL+wNpkjvIIX7ejE949hBIRFwMewWHRUQ0eDE9JmABhoSkhUmub5ZTsyeTn7sVvKt/CEB
OFOLYWtTTB3Tmb/z+wd4DoYtLQbzjlZrRTxNcidwtcaZo5Yf0Uj3wmlLPFdl3b9rJUbDVvdWXc0p
xmcI+WgmNDg7W38drdqeMartqlEFWnUNCs1W4mk6GKQsg2s7VYx3t2boHvqqOP8/ws5rOW5k27Zf
hAh481rekkUWjaQXhFrdgvceX39GJhitLele9UttAKJ6i1WFxMq15hxT8oGwmwNb9asLoNdiTXkQ
bSyRboQJhAQYiMNMwy5J3Ow63TzoaPHODmqJh0U9TYgiaBIS4T9Ke82ez67hoDgjtCW5FsqcQXbq
6PaDaTkEDgzIgaDHg0flYvY66aETiI7EepLjcX8iPShxCKK35pNOujBJOPOd9nq5MSrCqpDyk1iT
qfkt7RyT6J+63+paqn5uWKrkI96qmm5XBGTzbPBV4lCesAvVph3e2zArH8OKL1jJMkWx0r7Q2ClF
/dzWCf5mrVGvXmNvl1yzcGDIH4RasTLD7Owgm1rJiRxyU/dsWIizMhcyd9CQPV8ZxVXGTSEzVc6+
yqAA2vxC5lRI3HuccIdm1OhmWpR3mcwA7WNtRG5xR9nQrWqrA18qR7thgzRR78IvUhRqmO2nweYW
K5S7RL1XWPVUuib3gMnDfWAc2wnmu2fkwJA6DyEfZeDdHtBrYClDuVWM58DRub8c5wozoydFggyM
cy03zvTS31PB+UkF9gd4NTfCpLhrWqXGBowfqVtCYu74fXsZp/HCNPehsLXu75ghpDwo7GLXev4m
TfT0Zgh9a4SqVSVj6AZLM1q30msCkxqLCKlSfxk24HOsuO89TjQSjWHTKzn7Jsczx3VKLbZJsDZe
JzBAlxQV8jZjarxjEtQdRlvH0E4Z23DT7WikzpDW+THWTeIZPPB9hNJc5bZi6uz2bCsmkXhCvyJf
sLc7Z43Qc1zwCpS7iYiGsqnWUhYYZtqmR6jwD3EXaelwjznKLQ0Qy1pom+9zNj2LL9vnIqvadZWT
16ZU2PLLRmDuVabUw/Su6yBvpAqtYpy5Aq5fXuSpuNmZKfbrvjfqR1MjHszN2vqzPNJS5+NIXhvg
7fKY/cIzrX/qccNedZvZeih+b9XBDIWTD/BQUB9J4HAfI0tHK53p5WcJrc6MujjpQzA+LIa9PHM6
GGsAEzU9JdLDdR67Ib+VmfEhyS1NJ7saA5QQ2Wg3I+LCZpHqjUdcuw1J222H0YIXhmJ2I7UWve7r
NwtxZT35J9MK/paswEDVhm1cKM62mR3zDvoq3n8Ya2NaE1HHjGoRE7d9Ax0O2tK6KpoGr/j0DZeh
MJ7Q6FTYNdPToTllieZfhX/z4tqOdlwMlYHeEhdTM4H8l5ESIHPQXf0kvQ1ApIIo8L7BIo3X7mx0
mxQFBmxVdi1TbX7uyeX9NM8xzdSh2U+z0R7KwJrW8t+cpOw9moBvqOMc8RvOG8LLsh3kjepxtEo6
FZIVNc7Zl9B33nRhJf+fYp+BIwsTnn/7pvI0hdc1MfX1nXyrYJN4J3jmBgeEp46RXf00Mh+gSpsP
WoDFG3vtDtC0d/GGYdtHk8ktHxDmihJxQLxnVX11WAI6amHVzJ35L38yk4uV9B8vtp4mhCpzzTXG
/SixN141f/N9ZKhynWVTS7K5VBYWnXGD4rT9//43auIRu8maHqq4qVcyTC3ozQvZvc8K8oTXvIm/
TkmmfxUHgaprzBh74ygDPppi49DQvsF6wSkflOORQHqs6mzeJg4KvXlaumWJxajMtlmKp3rwPyOo
ucHVbwJMgI+zmYff28n9S1eq4aTXdUkkDuWzGoTKzp0aaODiNM1cymdxNJhmtUpEwW1kdfng+ON+
TjPvKitLdawVmAEOwlrT+CoLQ5Rp2TFwmw5hfcDY1Gb81mFkOZgxASmq5VsPZp1/Yjdb3bQiVl9g
+23GuMRp5fNEEiAuLzGqM/K34GiH866HU3o2o246y6MfL3mV6xu/C7//RytC/70V4dLpMFThZzHE
JuznrVdLn5WWDfPHRUfDQLZfqwXx7+EYkQaPUHW9ZBQTRKbvZX0O2vBEHRCcGtOsNyQUWhuzbt9s
zWjP+WCcF10rhdtFyb2coaPzLj9T+S6GBZf82Xv3mRQd0ayQGkUE57HrYfEKHf4ohPcSEhyh7yVU
074WZn/Shih6LBpl3MLfjC5VrTO7jG0I+io+V0wig7gpoVuOKKd79dw3rr2JwxqqNuPGNbLA9O3j
6J+lhyn2b/fEL79YYTO+2B53OBLwYxNX1luUgsUUeWtxGY7Hrtjls6Ze58j4LgOrSnEGV/M7E3Dj
NUkx06lhYJ31UDtbQm6KKJgYE0G2Z8Pr7eoWjH1Kp5GZr/IcN05AKzGghhd7qCYvx4JZY4FUNcBn
DSyXvX+yktoBKSUwKz861b39HCdJcrSQQm5BwFs7N6irrZuqkIgGNmiGNoyXKM6forbNHxhvzsc5
dBDFhQy70DYwYw4AdI2GgY47b8+JO36l6K02GnqtTdWUBwRO4NBEQ82zJ21vQQD73GHfJ6ab5iPZ
myUbCFStZAtzzw3Vo5Mg469I6Jpt3G1BN37RU4BJTqYKbxMfiPO5yprqPxAquvrbt9ZwsBDjQTV1
hILsZn7+1tb6YCC7QsJYlmUMgXE6w91ldhGVDGHKkrAeu3NIpk5fAjzTmVJWZznXqUlN3SxDEjYo
zrVnMzMIecpow43h25O+FIhJopzEylgdWII5SjDorWfkN2vNDKJ7neGG1+u03fkhuWlIZ7yr74gm
m5o3d2eC8uwmaA+a0HK0XSfGHPQHvEtiTDuyJKoDtiL6MzDJN8ZcGMSzzPP70uwribzf+jptUBsB
MTuBB0vwAiWJUh65SvqMb2XYm35/E/XSZJrqs6yXxFmLC+BZfifFGfjQvRtbexkSLYWMagveJKWG
wsEItgxx9A+HQoJHKpvZ1yUKwLJY6fQLLgGQFi7L7n5pAEFv5r43D2P04WmqxzXxaepWNjl4m0x0
uslBx158qc3yb/kP682BISVnOnLb1TKbsSPsyuBL3b2HMeAY2KF3A2KJ1Stk8cX11l1qTUf0quJe
l/8VeZpg+8arEc1vBVmAu0HLQDk4zXlwR8Tfaq1P5SpMUFvR0SuyQ6NqD7JmY0lpd83odwDWqONm
Q3d3yyJgtQyHDb2j5Zjo05ExpfaGSmMnYUIW9Zt8VC57tDGezVU1jeF7GuRHGW4fxTASq3lIH2LU
ZIch1lAbG4N7G7NYGDipVOPB/9Q0k8WoInPWaD175T577Ls6MjuVFmt4IBaaqtXuhp+5O9821A1b
SfWgxKN9UOoivAWeYgNCNdzP6MDU0Tm2SBb+idMG3BI5Y/7YGZR28Hz42n/SHDc7+UNwliwHAAWC
Mz+85Zn5KWVTdy7qCIy1n7sHK0tjqDR9cJT3ajHnO7sa6b63xk0i1doMIix6uGcBbXkNeHgxCokw
D9HPJU14uATmDEZexP+UhfdpsjzqWzUZLqAazLXqBBSb2AlyAF23TuNhD9ItarLqMNmw+SXhDY0q
HZqsqyFWUOBuJ4xJ8j+o6urfpR3G/zGGcA2Whp96jRjXsfAB1mFU7Jma+PP/mRXTnEUgr8BR1waf
uzdBG96CXmSH4jCbyoOQB5b3YNRTcGkjTF1yYUnCgBBBP7sjK0Fl+O91jMqvqhFHx1LP1KX+83hS
Ywbus5PkXeNoGQ9mhiePHtOd8MqvDQfrfvbc3eLGSEC9XLipKbC8YVWmc/bc9/jTrGmKPw8wwnGY
QdswRhH6wFmjJx/XU6c0nizUS8ze8rceg+BxaC3oNuI0p62y1/3x4UcgUgX06wAwmkJahCSBGzag
t6AR07qSWPIWr2g/R0yO1D46lH4xbSbSTzeBACkv+GTuBuOBaEamCPsmrZ2/hly7woud/3Y1plM/
HRDgtVzROHAMGgmTGymboeNXpRFTXBSzrQ9KgF7/P4oa+zc9gKnbfLFJ/XKAJOPH+PkzNgBjNiPh
UieFkNgjXlbzTOb4Wg7OI3eEnlV1JoTEtH2eFTvZuFA8l1PatsopQK65UjqUoG2DpSc3XjnJ4NC8
ZihOlea6CEY60l77+JNjdoxFW5NWkRsCxDLb6tlIipvLU/BJN+rs3pGXDhkmedEIWlb4UoKF760H
1Xbdjd+Hw6vKXoWwEX/45tE69sD23osuq9ehTubRDLDxXJh+tJvLbny0rBDwQ96wXIijUcnLdW33
qOIG+21pQwB3bzCbfm7yzAKOPq1Hs2M07rje0SOJ9Ed3yVf9d9jDMLPEHiqZ5uDW05BGcvNI7Cwf
s8ZtWkvPujTxeR38UauKoVgNzaPiu6d0DvqzKcTuWNKbR3nUjf5JN3q0MgV7s886WAydDgPzIN9Y
dz3Fw0qWNbLAkSOrxKc0tzDYJnaWbqlXCLDBBbi8BJCwNkPoPGl5Oix/U/6l5a9LSZTuzyIGOAx3
gxKevBIE7Wgq8TPBQcHO5/u3SXS/S9ZW23WrIs3mY6+ke6QCw50MCZ46TJouluamMOfXOp6d8zxm
OQ06lTsia61rlrfqc20WlImlyVhBibbQYQ0Eq6W6JxZ0XOJFpIl5Vv1iB/IpWMlT+dIlaAOX7nid
QFaXpfDkTdrOpHexBuMAyFxvo41SKOZ9HKzrMGr6g2S+NXYvsljd1aANyTXKQIEQn5hcFROBEV3W
aiyTV21q/5Ez3Lx2tkQfd/9xT/0+vYVT52DLUFXmlZbjienu/yybICI0rqrmqeqziya6hJYxKDu6
Ut1W3iKdXSo7RQ8+ToMk2YSEEg5G65wJHAKNoPTh9t9TggIOga2DSsgYXMZOS4ymeJFHkx47yJxY
UnprJS/PVv9dKDhQc8LKD00fOaYZP5UCpC9fzFEHnhGyo5KnShkr1z8vK9J88tOTwzQNsU3imWFq
+m+eChxLbaPrvndKySLblkRyM7sv/qmtIKYp0TgvSFbqHZPS5GxODtsWVdM2heVCVp+6B54DxT92
21zxelqfwrKfNlGUhw+OA9+baNTqZBgggQRfyzD08QbXdk1qe3i1e/rN4LN8KMb4U4LEyvYC6cpv
iiV6ZQaEAB1jK+ZbnKT88dBtC7fSblS+a5CshH3V1VHvnJQvPTqYHy+aVpubnmnTGkJl+ljUmb6P
YZKu6NmkdCQZnK6Cmgei2fDXxLUpd5FuGP0EDGWqHydF+0f68YinNffAyvWtJkBdHpwOQudrbzOV
KVSQFr2b69OeVJEq/Pw38yqDE2KpCK6dKN9n1ZRsPNtIDbbhm8LLEM2EYL+dXqMHLz5svRrGIwzm
fvkmyGvhkE2b3DLCnWUP5uHPH7um//40sXiYiGoB7QIsp18qhqHV0gHms3datFsjORoXiGF/O67p
XLWw9TZKopm7cJqUNTKwmmAb1F6hht3Gairiyudg07Mo7Wl1lVsL/+tr5UUfp/LegWvUrT6ScwM0
96PpTKib2VumKtwPU+GTdMboifEgMQRCKGjzhO74bqhl8TVPgc2nvq0/NoriXojmhtaIlP45G4X0
PA2SIynU6kuDYE1WrbRHKVG6Ynyc/Rf6tPFSv2NDr/dgh4GvIjNQjCg5yxlEnUH0JA0vWp4jnoK4
emnL61a6xBtivoR7BGJoN+GJXc+DlR4ACTKQFE7gLOmrU5a034NArx59DNOd5XR3eKF4NzVhLhGn
PRG2F5ABX5YzTOZ3I5zeupmdWcpIYW/OWf9CcHi5Ab5h7m1xCj6/ONQ0V9fyT3W1xvuVp/GqHMii
0sjFBnNkOMeqHNN9WAc+m4KEub9h93BMwho9Ee9yB1P6QjwhhBxxWrbGoa9BwEo/azlE0G6ssdhl
Ie5Sm2G5RM641BC0iafHCP4Ng1zRzSFA9XnQgvGVpfQoy1ha3cEWmkgFTls//vmrKYkjP61IFn0b
GrdsJFUWp185Woad0SN0jOGMl3Yscv/chZPLXGYndbCqQ2gNHuqV4YgUcrmYFOYpAYF+cTymVgFp
tCuS7wraiW5yn9Wp4JFSpMQ5tx9HBQyTws3za23BrBjmztstDnUtwWYBQ3TtR0791FZ6eHK6Jlot
RrrBzfClxMpGNmeZyWTkzSV3HD7KQfX8AD8VVYcussHGmB6BM2n3DI7CMcDasitf//w+Wb93uSzL
MkSjC/2RhWNI9BP+5+lVgQtvQR5U5yxk/DPrQ3tWMk3Pzurg5CtHoF49PwpWasF7RwRc29k59khN
eyWjdjvU31yj4usLsYQB+2ZZfXkG3dqgsfnAXQwPQt5B3Q5TL9iMzNDhN3ZFP726JznvCcLgzTIx
U4c4pTEz6cWlY6R8waUS7kKfMDC1K7yVR8erLp4i1QZIid4Bl6vchKNhSo6jAHaYc15d2Ktug8J2
N8CKQogklvoOEm2FFsT+rDcFguA2foNIz3TVTeA4N92TXSRYI8LBfG6a5KEqY+0wuWq1sYUjsip2
Y9h3z6nZNIws9Iqoytbfouvtz1E7u1f0mwBzG9qjpYmRQ2dNO+vjSJddbP40xb/GdpEdl011lA/H
qnXzB6ca6kNQDH9Zgu4nM1Ll9dTuvy97anyksrL8AbPz/Tw5LGuhMSBjM9w22IAPQIdcNFtHRKGY
sI3CXe6Tg1aKmb+UPrIpe6IhCRsUL+KFsNOeTIpSvcmjWBwVfvmpCpTwGKvNMRTZM8zq8pvnWPDl
Goaa0AOQ1EXaduQhGW5N3fpO+5YB/WA5iGAhtyyZsw7E5e2yAs6lNm0WlklVARaOEmsdBazHc6jy
B/RPF+R+olIsjZM/bqREujZJPeuMCHRKQSaFZHOW9sTvOXfnJZ5o9lFxSKLlQALZgYQqkhGIGxbh
olq5dgei6Z2AD0SJw/FSGfw7J9XGkEdeli5IQlmcWKs0Db+4fjTuFu1bnH134NftFwxEnacINXrN
3g0jWA8nK4nXc7uXyPCny2I28AmoXi2oCXTj9kpW3lVkWdvCC22CWNL2RPbb4ccHHAUW4ai+3q9T
gcmyxYx3VNTqmnOnyUsasMm1J+wB8r8WC49ARfzRRqtJ/NFKvdkkk28e+2FST2Gmfxw1qULmtGks
8yPWc26IWG3pk7EADWX4qHiZeZSWB9nCtPvwM0jnC1uH7lYPcJjcmd1aJYTz8pQo1P08BUfZ64ms
llQMY0Bmi5nuXvXDi9MzHgXmcAihYIZPGJE/9/AxDpArt6hyAiL9+vK5Tt9JbL5L+X5fhsTIVDHZ
As0aPLMPVtVvbr06gOyNkCwtFQQ+hL+1gupWbkhxvSgXMdbL/5aJm2YPr6Z1q2hpSVTk+h0BGL25
o/6G82+XKE772pFCQkt2DGyXh9kANUicWln/CRnV+OA6wIEQsKrHMogLWgMsUEJJiRiQXZUdN48x
ItS9V2HqwgU/YYmzbEwjg9ZsAwFeSzC87KK4OTtSOO/bm0V1MthadGGiy3opXkTyXtYxeaZ7qD3y
6yS7tI79jTVnxqXzzHgDcPcgF8CyqLrTspj54P6RGRO8JzkCEoM56OB7q0J/soo2X3nofw8OX/dd
PPXumcZze1GZI2+RbSrPg4MOjEiY+kWJI/ZGQzMQHeLX6xYfPanjxryXNqRenLaVpeGk7zYSBeqz
v0Sibp69yQp3fj1oxBGLYCiSw9mv1NNFYoes0noIFUDvtS6y7XH+qevMQNeSdh2PTBbIaxJG4yaq
wvCC8Ua/aSRQLVj/njB3hcJcUUbjKzvwL/JAKfwvudobTxqyg5VEn9mE2M1VPJ4GKC68hWmMPjGi
byi3V1HOnjRX6TyYPV2fFKLZ61ysGuJPkhVygjjGcExtv0rlwb9/xBDWSpsX9mXdSzUQix42Q3MM
gjh4LzRIcPwq4Eji9ORXOpRXUOpbSTDLe1xmpYdLGQaRrGApH+0zeXm1eWsV9zoJ+V84hcUDz8Vy
g5g03sjvCk4b9DyxexGdhBgPPF6YZroYgKgwiYQ44tvqscersh86AfcctIeyGYzqr9glUEzy7Mp4
sG5psVMG9F5qZmd7ydhLYewaq7ZnbcNrP+55N58XI1E3BfoOj45171LIvrXffBDSSdyOVnbV+HsL
xenaAhC7kWWcfDGxosnnqZUyzCKIdC3zceUyK3Nzu8Qot249vtY6RlgRVC1fMOq7mNx1Igr+vRY7
TXpd9vSKsCIFuGf71IqWUFf5bmUYy/CW/PsnkqvC1k0/B0V2FeDZfY4x9uMoUm9zHNgnKfJGCx5c
Cx/jH+9YAxriHkCpWJtY0E9Lb5ZkluUUA2K+SWeyYTRUp49V/+YJvZcv1GDyyIAUs2JcAx+naF7D
vjefZx7INDQ2lN9hvp4t1DftOPboO4KIc78++eT0PMifTdJ02NW2vlNGEkZlVWu7MM01rLKNPffn
H9dDZEQ/rlctSj3uToSHMOPtGEu2r1TJTv77TXHqTUmyk81lH0HXth2eSKfncyYR+Uv8j/y/0jMj
xzhgjfsiy8XVtNTwy/eKcUkjT91CXBYJRf+FotBkk/Cn4tr2bJXJseUAq7Us95fJaJwb5mQWVnoO
mq56VS1UaqqWBG/yqDArZbkmjwKPKEU3/CrvXABfrJu1ay43Mjqs5pwBil9RnF8WdxD99hhK3YCV
lj3FXlIhZPIsEL3klBnRXRdANLkWycBhD9nknkE1w4p+BsHmcr/700zcqKeqQKqLcfsDrEiPS3NR
R1NinUK+iDsS7erXenK/BQ7J3QV8IBTPn8dosle65YQPfhNOz1rZvMjrQCnzbdxHHZA2z31lfwAP
w9tPzTjee7SxTwRBPEv93gTd7thF2hNtkX4lNx2RWRsro4kYF4qlZXEFLQWzEb2Yc3kIZkb5soGI
ghxTVqxUB6rwh9rR6AkPSveW13dbUDBrVbcvUQFBgCCn3QcIXkLLBteq93aiQV2o4ocfDcMpBdim
VU2yyZATGHWIilvN/HGnJQRUy5JUVKJ93kMTwsG08pqyWvmVZ7wXauTuprzrd7WUJgYG5G0S8fIq
RLWbmzV2cF56d3q3EBasl/ovVZ0vjtMVt8Idcd7ngMNkrFAUR3jz8+iuRO3NUAZVEHH0dWE04V9q
He0LIzLeS6uoEMCQQB955QOau0CkuHSx2l0X3c0YYQdUp17j4dO3zK0wz+q+Q/2dl+6jaZPzuAhu
/rxfMn5zvgh2iEEZCzmEjeWvfjoXfIeiQh4+t5k7fptLssyIFiekhSMzHPi87SFf+4Hx5mpu8pqH
ZBnhaGsOdU0M1PJpD4VmXUpT3QBCooaE270pG6be8mi5Jv40l9d+/jnENwwKlSTfZjnOAOnDiMnx
uiRN//jnX9X8rbnjsCXEUehxn5DG+WtfM1R7cMGG25/ByjrHzJmoJEQiXtaoyDrxWvVRljCyNadP
mcAlJ67xYjEavqjFqABAc4809GPoWmK0JZ4NSeXMp27o7lTJH5eioLhx33Mz4lm9TjCk2PrW0yet
VwY6vuyac8W4+RpdZTRp9gWc4nCphqTcTnWtIp5wbi405AGc4SeWU3j5Sf59InQyt/Po5c9viCUo
VT8tew7bZyJlMD9ZtBZ+XfY0y2ZwMpnjucTaTBOqZlspthO+Mx4BmSvvted+acbhi6zqWjc+JG36
PGlx8xRbtXZySu+73FAbuRUdx77eJaYXXH/gCeRRlsdARrU22k62Y1dbqzeQq0+0veqhQXfyr5zZ
1Xt1386es5LXpq6az3Wukh9Slfor38veeJWHhyCvqYq8Aq+qGEXINTXopmPURMZZLq5+OfX0S6P5
xIbuYoutpDo3d0Z38XvmjMOWWI7/ENi4/4+30wF1jvjFsRlZ/to89P0aqx+k1tOiojFb1UcyQ9ZY
nkCelqYNiCifIohoN0x26WYJDQU0lh4mZcCaOLtE17lpKTqKymNIBG7IgOoOWaO8513Lgm6/K8wl
LqWRnIq6Nl0Uu7ReiHX1NnJH4efzCaJ0fg2UDnGxo7cARcrpEz/vz6P6nuQgXjt9PMmtVN1b1ib6
XCoKLcrSGz9FYfM8Rrn/BM/k775CR8njwNoPOXEmbQfOTR7V4kj6/C24/8xp4E1LCQ0YQj5f0yHy
yYclkSKA3Pqa9+YBZUREyQzObJ3ggf7muer9gMkHGzTH0MCmCCeRk7f2VqtU8kjEKVCACSZME6B+
Y6Pg+O7E/CHaqGJMF8C+u4sz2VXlIwkemsDD9G6AdpTj8LzT3POyuP75vtEMUQ/8fOPY9I41V6M9
D3XpVw88ulZ3UFDcnvmh4shCOD/3LanqTuLtkKs0O5cQdtEtqT0mfhDX382Inn7eT+/N0H4rsZ+w
xfAfJKCW9Ixs6+G42ikuz/tp0Oa1xElVuoqxS1Sii4zF1LyjMjO/lnNq29IeWZ+zF7bOxdkhkadU
/Tsp18FVvkgfvV+n7ocIpm11gA/gRghZhjH+A+TGlOGjUsaujICZKOk1yovsWwlqA/R8falDwcoR
nbPO1ZHbzQ3P0TlhBlp+DaY5PdWU1yi9TISJgX6c0ga/HfKKjx6Rmg/Rk/Sno1i6Gf5AvOVo/dVC
DN1GbutDz1FIGIwMG5dJnu7k3d+Zxq2zcbGNkf93qpYhrmTGfGU3TU944JYhX6HZp+URxPS0Ocke
A15M5Twb6sq3DHPYEKYcsI/WlG2enlIIEc8hitx1UOUPRUsktBN64RlZHBu80vDfi5KHnevzyamO
vQr0uV6DTIa35uT5idQmIl3E11i++HkEfMCyzyj2qB2Mcq8Uxl5rAwT8avmURNMDYEzlbc686Yyd
FA63Tp6epqjxPujQ+RMkFD7HXvm1mEeC09Dr4p+uNy1Usinz1bc2zEkYggC/fIsVwuS38puR1y4p
EMLiHeSleWAVf59FN3smdPU/HIy/Bzh4qu16Bq0xz9IcCoWf+6l6Frmd6cLPrUcvfYmmDGluiegy
1iCUZKb+ZWz5zbSuSu5FTJZ9NbLggr5kQDu6zoc0Hglvvxsz6KeiDWcrR6N0+0d/0rOb7M6R+MgU
RE1D9prFSZrEMY2jqbI99bwEd+UDeNkkeFHoJH+TB0X70sN0fiZ1xloHhRbfDD208NTX+kGqZoRE
Bp9+DfqpbJ7AfRn/MSq1f1vyPQ11CVMqx+F/7V+XfGoCrFg1vPpCI9yqbD/lA/6v9TirIXZGlMnL
ed4w+FM6Apsod4aL3bVvbRZ2WM0AkcgFLMAhdG4raCTyFAhLt5xq7p5sMVAzkVqvfPx2N9WgQzJ2
4vkhzCwWffoEjtW7P+TKXonRyAcDKcuaEmB7VdzchniAt4FGgM/+HlsDtJv+Zt56JrT11rYCUhNz
8raJ3/yUFWmHlBK+CuE3FlYyeO6doX3rdVN9UvpM+JBj5WuqV/BXiUtN+Ith6Xv0WLRklxOYK/I7
3boE0eS25kqaR4yWr8UcZvXeA6f357VY138T+dCGx8BJSacjA0EI8vP3M4bQVrS1Elwmk39eGg+A
jB03vSQTor4xQUWOJDn6i/f3TXEZKNF+huUS0dGiamlPlan+I8/k4zNIy3ptlSrEUZ4xpmof8Tvk
T7Xt2qc4IuxnwAmakZz4PfeSS6kTLeKbxddSuRYowJgITMZFoef1dUDbRTfH6V56SrgtzhblErkq
dVBJVmylR59bTyTKUm3NHonQrlJi6lI65xQYjNJRUiqbSUOAaQmS3A9rtN6ljFtEUqHuuCu6Lfyw
P0aQztpBO4QGyxrsnSOqpeYJK7i7a+NSXcu1ex7nQ2ZU4VMedEBmjPEJwbW+UiXceelWgm3j3QRR
hajr1Smar6Ew88SzznPfR/Hv6mRTWnFFcw79+NlH+JFS+j4PdHu2moNJLuyG9FjYLeENXUQJa7W0
yhLzSceE0je68coTdZ+MrbnE2WUM99KsXEd1t0LoWT476mSeGCcidhW5mUfNiJrPQx5AhZxixz1g
iG8eSytlM6mwpU6cEI8iqKVVmmBbpP11Shv4m8v8IZ+MfVCx9VPyyls1be0fJPK6drvj6PNkpE5I
gCDB+HOmjom4rvnPNnvCVUta1mrJbVB0YsuN0XNpoLnBsQKneZscgETqgPNqnj395o7nQeGNGodQ
eBb4gcR9XnzFeFZGRNaFuYGN9JzySZ2l3EXuY70QhNrceHgKNDXYzA7QXD/rdw40pO+WbRzJmEu+
egxxCFxxmufazg+RABEmcWce0tBq7+UYM+I0udWkx7dNh1ttTeV6VBWe1lD792XkzkctmJUHI6+r
TddHNztHJo3EhDE7z6gfq3A+UXrgmVWvKkSyXaBG3eOPI9etnz29fmhyBJi9o5KfPPjdse9qc2di
Jh/sGu9UTkSziJCHr/m3PSfTY1Vr/auLyNUy0herNpeWltKwLGtg+7caEs4yy3ciiP3UiFma3oNd
UrHDnaQPIbcwkNZA6uAaWDtp35QvPTTDbW3X+urHNXlk1l11ppN61ICgXWN3mvZtntrnRYX/5/XH
+E2e7JFthBjG4yEDJcL7RTFQunZDSTZ7Z7De+Zb9kXVnD2ycjIxEMVnfyWtOq60859ikXbLczfKW
blFjHBLVZG4rbnMyTdGNuYRvOW7TniO8ZIvNarRe3dLVlytl63zq/KY7LeO8xrsEMyJwnKXKdhqT
Cjvf7JA5xrxE+uKlQx4uGMHXSoALJzPzw+Ro7P7+Yy32BPrpp7IY3YTFxJVIS5uJg/vLUpxMcFRL
A70xJuWnKe+xQuKrOcodtebMtNC19hUHuslqSStLXh91dNxlPLXHrMgRzbZuTye0co/SrSV9W16Y
zV+ElYvogvKTU7OOwY6l22MTxuZG1vgYT060g7k3AlIO4528FmQEXCYusz7HaUA96HS18uzu+pn3
zPDr0HRl+c441z7TrWEulyfESsytDWwmK5gZW0DDw1nfMndSTnmd5VdSklfh6H4P9eFD/lbHhInC
Jqe3iwf71kd2/AANZ00fIcTMxiX5YrZFuXUssqx/XJM/kkbaMY5nDGniZ9VSXWEd7a4yDE1LnPFL
kgAskoloMhvN92mqqAOXooRtuk68JJ3Sd7UhS7MlTFutLWQWYuYjX2hpMv3Rs0+eO6pHHVjfkbMv
iWE66iZy/ukbjBsYNPR+PyJNRUgBSMyqauWqRNXpzzeK7v4GBeG7oWqWocH+Rw71a7ehjxhr1FMC
F86HpyihqnhXv1tW4T4a2Zjw5mgkZ3r1u1PBn4+NzCOxujLfTb5IZgq2MGAsfHcpEzfyaEhpmRU0
lhKb8Z1p+R/Xf/zEj6OELFt8C5h9mYoViL4uzMgvraDBJWY3PNX/HiFz/riGpfFracTzSQ7jZwL8
PmRBalt8nulv7tMZHr7r2OU+FkdW9SKLcjvFcB/5n/WUmu4n+TbhZPRYIPPqQDeA3vjnhVYlDWy1
QeG/bGfYk7nMf9hBQg7cWEP3f4Sd2XLbypZtvygj0DevBEmxFSWKliy/IOQOfd/j62sg6bPls2/F
rQcjABCSJYpAZq4155jJW9ZO5d63eh4ycEb5xRUXdpnZFA9hmOvnmZzNh8J3tHOhLd1/BVdp418F
kye8va2BV1PHGlH70NdKnA4NMs33bko2g1nAe1DI8phK0TwYnRttZL1nTozmIcUii0RiSf+CjhZu
6jp56WR05JSR7ppMb2Iox0tlOvOzFlVfpSO+GJNuE2Ag3hVFoa7veplgJhgwyzBZK3l0lXOBFPC/
Hwfpg68IgUcSSEro2leNheRzMfWPMgrScmbmT9IHj2uRqdECxTY1fJ6VqMS2iAod8oaCztK36Ps7
9UZmoMi9Aku4mRL5JOe9VhxGB5AdpDIN2gnmFnEWDE7rv2KUR/Mj4flyTC1sjG6mFA/8xFSN9S5/
Yh43PdLJdFZ1x69Mrged1ghwMss0cFG+5sUITU4TpcFhReXA3LmNgHlJBjVP3rTayEDjmd9+TePD
3DJu5IeQMCjv7qmm6Y6KQCFKp0xtyvBjvQ9xvR9yTCl3rY3GHbIJytLxJF2pMQHdQChQvCFT3yfX
V7a2FkNn0jtgLAB+n9EUrjWnAx6hohn0q/KdWVV5VkTK370K8NAr5kfaqF9kzIyFU8jT207bW4sb
KFKMfptHUbwWZLu9/Gsvzxi01FGhaK8/9YuUseMPcAA8+CFmtIuxgRPWUSNguIuyMXEmOqAOFiVf
NanUs86ddrOtveq6f03awvxilymStCw1d1XImzkGiIDn9zykyiKhV7mJDGliRN/NBPSC9/X3/TQ0
5wjdKFnAP+QjsdTsV4Qx/fW+YsbwIHaWvZKeB3fMs2NSQh4O84Lua34mor350hGYKkUUbp2ScUJe
7vLjM4UNzvInr1hYE5uEtTtcxmO5if/Zs4YtEc/idP+tpCJBbkhlmR90u/xlZW5NpIFiedOsBeNK
EW1xvu9ClDvkFkNACOxsHWpK0OEcezJdpV73SUuJXTIWCu2sJSFOZUYdufq34mdRRYknY0VDuMLo
bvjxysx4irPSuf7/H9xUtf57WMerxiPbtnXFNUhGY5n13ysslvJ5VHVCO94XCYGCjNrqCtYfqRu2
j0ZgUdSmYLfJWkhEBhAVXAmIBPW8AXOZ8dfuA8o6KpRx/GSsm6y2Sk62PSenf7SQ3dhNj0VlDHvL
QTSt2U3xDE0fUBrQtSM54p0n583tMv9vMcqsO5Rmm5zq2Lns+rXUBXVI1AiG25gpGFmShp+SJSew
hse2drKhOTK0KRsm+kTDwQ9ezYEZ7OXSyGH9sQvMbMa+XzwHia39AAjwuQPdkaibIgFWE9OUdVsb
41uvmq9x2aK3yfN6W5WF+WpliU2OQe7sJy2yXpfc8pWY6LoqlQ8vrFXNQ+I7pLCEavZl8p2fwNSR
bTaEUil22j4Egd2fi2rJF8JWZZkRwQKp3j5IJ2Ibu9g9ar99kHLRStc/8NcWuzarfsF2wtWQuUW2
DgniTkrMP4ZWW6fPTZEaEXkPrMw+z8m9Vp0uDUrBtY4Bb1s46IxkW1qj3vRAEpzjkZNlrK1Zad8q
3XlN8D/88gl60JnDHIKBaq9pwAtczMfxHFarxgqVlzRrqCvbrP6EqX3VyXmphzH6DoSXGk9juCcw
IdnecnvrGCxRwE3IiqqOS6L7ZoBgKpmZsqTVNAZPleVQtpKDhoiVLJ8tZnrdLxjz/q8USbzZtz+7
EIZW1bbvgw+bwVkISnLjL3u5UaCxnlQEnaqprGomyntaYvGVoPrkSmqRV5Z1/CRP0WQvvErqecni
+IAAOr4iM/oN7iP9nVpelgzGb1i332asgDsiBfQ7BhUbxXjGIYrepZn2YiFd530feunEb69Zjob6
otyTyMowCjlrLX+hSKTqg6YX0AiXCp6TzNX/kRDw/zDIuIF1GtuKZfK70QPT/7VGoSLXtiIJ7SPp
6dbD3Yo0iX6BdijzRkwx3aUuCunPWn3yRN0tALahI9djWnK7t3VdffwVK0a0g/gTQPWtlBsuuFsC
mdIXlCubsUG33IxbWeCTNT1m+zGe5+hbnZLm+SnCs4n1IXwsWoVzV68bSZXoqczsk8TOblVByhMa
meEohzGgdrDTw2be1Jnyo+gDG32LmQJPJwjbkYIlK0VqzQIdDnhZ2E+1RQ8thQRvoYmQZ6xxtp/U
qcKJnbuHz1NxpLxNmTV6QY5OJyMfsXy83xu1dmKydCBWbk+dpyADZP67rSWAUd2hj6xbeHAvD+Yx
LS41o4o9gFWzte/3nnFlhu9Z6dan0CAKQW46Dc/IPFokJFtBtcmWD7700szD0iLXleEltvCIc7vB
YmvKgN52pK1bE4pkVVvMsrrka5j6v2gYio+JkHOQOSibxvm3CHiELDsTZ8RQtI/Z0mZzlzKriXE5
a9QSgjgV2KQAonTXJyhWd0EHl5wK9MunFB/QIVfoh/9zypyxGeuW/twX+JSgiHePNf7Ox9wiAbXj
GfXdR6laYVZ1u5MU6VdG5FwmpleKGVINNWLd31EoRdmjftwppN2cRDskzXgjF5al7VbYDiJCTb1A
1cxNHWOr4PE6zv0ANCTNoNpp+huTsv7/KG+zWF+CRv5atSLPdg3WJbQ/Ff7p/1616og2goFJwxmb
4xawQsyqNSIpbqjLQ79s5OHnRp5zgD55U0aEVjChNiNHoiwOah4w10Bw/vdJowuKAzGGIA3l7l/X
y2O5qQrz0pnDtJXf5/P8bOs5OYcESHqfr8x185//8f7N8s6KmR/AlNP41KJVL++bNgqrQ9Dq4L7l
SXLNqoM8KQ8JkQUzD3IZbWh+iKY5JxnsP3sjuHFPq9rS+zwnL8GYyP/+efW/vvhfh/I6ee7z2wTU
vx8aVjODsKqDqKY/m9FswFprBpNaQn4Oo2lirOxrO1nJ3azC3b9KRZUf7rt/XdCK2HhQ/PihQ+LI
e7VcZBKyMG9wuvEOqm+YMvaZpZ1c3CyeHzq/+Dggn+sNc40ZlPyNvVGnFzOqF5Vtf0mh8K1ayPWT
A2WmNKeHrLTXZnQzHWhbeXTJNIaRJu5QUgbRSUn6X8Q/7KLcxR2CPg7X4caw/GPTOtl2KgQ4CjhD
pCIMrScaWCPJdPPtBJ2R3az11tRBhuXglIxNX1GCV1jMVfm8gcMDpWIqzJUzR+8TbvSkwD6G7i0t
51dnXIKIEft7Zaa+FGn75oaC/kyoWRut0tZ6EJ5GUdlrp6ACX9TxqVEnUta+Y2SPtoStbFKj/563
+TeWdeUqTpnxAA4ZZvdAGstz4/bMwQIU5vD3lZ7Hzxh8K4Mw2iy5Wq7SJyu/79UVhbtblqvPvnU0
OrNYT7WPxXHvvlkmBcfQr85N0e99lyw4xyNghhlE8ct2NRCAzAK5L6JWu2EwWAG9uNUOLWumTPm6
HxiPC/VUkuq4GnXtGKueiMQvA3unTilw3Wfhlzx91paOhbmDAH/qspfEKOoDU5QXdE6U6wMeZbP5
y6qma5E6BC4GTwbBIrYSxp5NBdQPQEiCGPQMg4Q5RVu5PhVO3laBPhqwnheHFhLbZtgPqU7UyJKO
UlFGMPqrEc7VqpiJ/kN6CDwhqk55oHhuzaSC8twuthkN/fpbCwZ+rWTErXQolGsVtuzs7wjrC1cs
MsjiUJnpV8I+9a75mNTuE/elwifTVvEJQcqigI/QqGfp0Kp4Esh6/7BzDINV8dSN5HwFI/OPNP1u
+LG1NsnyzMAUgy46ZA5xwV1IOATpEZSNqh8zaheG+KsfRy/4JTe0tp5x8oyYQm40N38apXox6g8t
cXdJclRo4+Dosl4dG3VrXu07Y7C91DXy1aypr3ahrLOwb7aZXr6Cd/vez/O8MnRIn4H5klm3aEDf
Cp/Hq/tiq/dd5HFfkyLb4GDXCY6om2z04iTaRz36VTv6lQ03k481LJZ3C/vdppqCl9ocr3HOuFFp
73ksnkTLfHRQ3jHJkqjVag6gapIj/X56JX28WinNjMk3Krwm14gWsfGxu8Z7ketkFmT6eiJKK9Wt
Ay3ZfF2V0SPdKwrW7TsE337VIfaJ+RHrKVoRN/grF/VPY3Q7yINTM3uTWw67HDafXQbjzKo7LyEt
+8XBCeadGMX0MDRpdUCWUR4mSB/p6vPY7emBF323lc8muZHPRvl8knufL8jnpTxkXqgungMCYpdH
onwuBqrDI1E+B+VJuZHPQjxQqAbl8V+7MWRJP1P0XWS500SjoOjzg9yE7mDxUU5tYvUMF6mxmuUH
dRly5J685t+H/1xyf3U5lHvZ/Tu0JEnS0s/W8sf//EXyjGy/Rf+XH+TmPi58nmQaRDqqfAnfBr+F
fF8+L5WHrdFHq2wMgg3IT94DffnfHbz697FC7n2ek4c2PwLS6X+ukS/fv/rz8i43vxuoujdlw+Lw
aC0j9kCCw59dOQhD+grpvqCYHaDS78walKQc0sI5IkrdoyLt8/gntl4IHmnhMh8I+ylreSby7eRx
0CZvIf3i1Uge6spoaPCAPTGeVaXs0S7iStDQY62leDEpCopAstJHEpSzQk3ROdXMYlchjDOw25Wb
RTzppoDHX92Wu3rmmc5MYMQ73sykG0y9F5RYjP1qUK/udGVhYMKA40weZjpPkzRBf8w5q/qmOEX9
aEbuiuwzrPyLyVtOayNi4lcE0ABVW+aDk42kXmnsPSsnQLOO6VgPIiQcHXrkvO6DAPf1kKYH3SBN
QtbcorbCVQbYfC+7FVlPNgc68RfLnOzD7AQ4w5ZlD82OqB2/pJBPvgSjFxKNQ2tuVXwpApXFAmIc
1gTpH42JVJvIjTznqgXijeXtqvSGB86MDttepJ/msgmsxgBCB7MOLgGGr11VAnLKMqt/SU3FP7id
jv2qRJXpOZF6rEKwKGOsp2djin8bQiPXCN7pM8MDkVJK1Gx4l5IPRkcbMt53YcfN2pnHCcuC213K
GcESzpaVnifuLesa5bE03Bd5pIgsehnwT8ij+wavBRUq91mxB/fmJPEHsCvrFINtNyfzlroOYXQN
kFLyQwCPBxm8fV8sjVQOEeZDIUlq05OHNPopTnV5tELkuaWJkpHZprfPOJa3Rt9mRHhRQcemYVzl
d7Oc+h2MrXmW/9UcWj/rMMQuMIXPpJjyxy2X5UC+bAoRUc4104Bia/8tGBvzY9mZU9v8GMfmW2GV
1sfMDprx8Z1s1FWc6R1mhci6VLHrP+Lm0FcyStow5j8vNMsLRqfv2kIcWsvGnJL7FoUjCqrdUq6W
IAOsXcdJV9qnIn4aIjN5jcowe9JmyC0LnrWfcn0/KSJe8Eqrbh77iySv2s44wzdFwq6R7/Ykz/Va
aR8iy3+VR90CzlaD4lZU/aOqRuKZ6YZ9hbxxwH2VX6Oq2QGmhLnWh9qhH6vTHz8Tp+zcmXZDyAxi
pAgAQWF8wzJfUbObhwshdArQyrDY24zwhzjvTlWaxPghFAKHNGNGGzP7m9TK3Zds+agalWmDYDBv
rju36roNVWs12/zVfCZtj5ZZZQpPkzTkJyGGIXAgFMpDtzfDx6GjJwFN5xz6JGtXKgTVsGuVlLgq
9c1oumbV+K54GNrUeSryjMpO0tcfsx4xHy2M4LmzTeWE+RFP7fJCqUbHrMMZYht5vqMfQR44sb9h
TGNSE11wnGKEVQJP2A3fM5/3jOXZ0Ji3vLXV2wR0kVeazM0pzRadhx/+ojIlfWwTq7uVrtZ6g7CT
vbTzunHn40QkkGsaYZVkWh6sNZP8mjRd8hCWje+6ER50BujlPMTY0Cty65kMA+s8Euxzx9EUfhWv
mAlh25pr62zBo/VGm1vvzhcdHfJLZH16Jvx3IN+Khfc4bt0kT7Yjz+az3KBbeK/tyn1oyJm9n5Ln
mzjHFBT0YNeRDbTkJlEYYb5Xr6A/sWi1+m/KrLY7LGMCzL1o1XM0vEmOCnSQfdM42J3dMPQGLAjn
fuzna2O6N9Ho1ntqTe6adn1wUMJweusQA/H4tN9bpWkf+DyCbQ3aa+G6xCOObfmiOYJoryLv905t
G4e7Vy+ATby740uNwKQSaqMXbPPxoVHz6vy5pyvd3+fMdEBF1zaq9WA25KvrJYFYWQuqQCagq4V/
bq1kvigR8CuSHzDqIdxbFXWXrZbEjPW/1AGfOoECPetazxagklvh51wi1u8562bZnh193soQ9j4g
SH6ILJ0ZJYHkSLHzW+Qn/aZufeMMK2jaMxAru9nRxSOSG3ONOH5VDMa8p4LS35yaIJsmSdAzLof4
fhOiJhyyhTu1v7kJDeY7TtL1p+n+vpqxA+MstZ7Lxqoeqx7bhny/Q9IDvUzxp3OmR9rVDxvmrvwd
YqtSPWqhnjWH5omsrOFYRGkDaphwIUOQRwGRsDzqLjLXeXSgCSsONBcMEcmC253HqHq3Aq3z0ML0
e6VKsXpE2RaHX/Q1r4dqReuserT6KXhtWeOU0Gu+onepjsCIKZ50ZXUVYv4Y5/Qqwbyur52HfK6+
zr0m1lbL0iZpmMXHjQMl381/GFYzPNS5M5wlbk4eRmbxW56SmxnTze7uNo4brHX8oP4zGTSiSNPn
aDnQJwzyZmQ9y5fciEdj6DrTg5KTZZJY2o/SicZTUVjmy5CAEsqql0EPOfgVG0DwbD91T3Ey0Fun
8aENQXUzktZiZVmcSQsqrnpmGdV3x+nKfQArw7IM/bdLTjDuu/GHYKWF9tFtWAcW31sxxOgtEaVH
wy+UZaiMq6K7TeaYMJIb9nGa+eCSvOMBbq7Mg5kll0HE5b7KXkOlAJzSDWG1ziV1PaURCjmLtVFs
5tNTpBUJTG1Sz+oeCa1NaywS+kZR02lnD2X1nrg13sSyehvHYdeYMWvcUPuJLCB5coqqfKqdJ1le
vlP6Z01YtDFNpfuV+Il/C+bIWglYV88zZ49Bp3/vyOlby5YmEQfCq5kkHSQlup4x1BPHmZRTeBgW
Tqk0qY36HF1idWVmY4p6wEw2oWb3t8mZtXVjZ4T6kRV0i5IRu9rcTohLeXWoG2ODypS5E4o5Tzhj
8dHWoLaX6ryFI5rcsFG5xZABsQ5bDabbKbkEeQsCSThby4jKtz7t2rWKLX5vLIdunH3A5x4vSdIp
j6HlvscQAAw9rM/BIjOTHZTllK3WNYlXwOjvwnZduDQJqBCcPnOVw4byDhqXD/xy23F4skK6VrNl
6U8wk8naGfJ3taXl/nm+0t1uTY3a9e6cej83n6UsTQTQ5AxtfrerHjebAu/OD6x2H/fYQ6dU8b9P
xW/wpfbXhewn9Rz6yH0FOMBcy8OUUVozwvyvUNismwGyxtO0mYaaui/yYY96hvYw4o9hscrnehqo
/GSWZZ4Yr4u3jDF3Uur0ptH32ZYVkQNp1k0b1gX6CfX/xN0c1tuAXsEttiN0bpTKTa1UoRCX+Y1A
9Z4ki9DZNYOb3WoVqJ7QF9L82G5rVWRvtQ6tAMqucoXVNRyKQuk39DLTV1GLvYQPmPMcnIhDGlay
OZ5p+gk1QLSyZVxUUZYL/yElqFWd0e1mqJuDER13uOzNy7nPvWBo0Nr8cx0lDsqP8e5fFxQWKTPj
mBP6bqjHxsbArCnZ/872KcQ3is3KMUIh71WK7rI675kF8lfmbSyLHknb9AF7JjrLBkCMfGpT9aOy
lYejTvXXSrtqb8aDcZEbnjcfCqDTv06pFO4uTrXWl4vskfE2gBnwgNgn83oVm4mqi+YKZKm9LsGD
sQj2oStcrwn0+mDj/MeBUWuPVp0XG8svbSw9QehF/mC9V+p4owms/HbBPLjKBZ988tzHbv1UCPUs
ly//HOkm8DzaIPY2MCgkaBrNAGTTBIvaNjyAWJ22/DnDl8RVI5x05kquiuRKqRyBIMor5Dl5Rd6w
PhekY9mEre7lmqFUgpPGGvhJrhk0HXjEWLawf5cVRxJxz8/Cnnfy1bQe421FTwKsbto85ANGJ4qf
c/stsCaIfrWiMsFTxWtT1tZDaRi4kJbDLM3rtbUkSSpl65xNUmNW9Id2+Ffzd3Di4YY/Q3cqcCWe
FXdgatC77jejdrzCihyWQgzWNIlHUgzb4upmGWVmQeeJCY6KTGDhTzd+9NNtop0xRcXW9JkKFBGq
P34u/cqdJjYJqbWwxGzsBFC2dzEVo0fOFZsOAPVGRLELTSIXZzupLnXQzftJ7dExuaStr6PQAde9
vNqmv/EHF/wKE2xiJ0fA4dOyIj6ZHkwaVdT7Ond8zGe33nJvsghpSWbj8b+d+3I60n35s9H1APdg
HusjsmzzEiFPPAZu6BBTMJzuoAF5mCftadandV8Fqtcwe/awVuEjN1rNPt93RfpIA3LV1VF7ghYb
jivwO8VZbpjsFOdmToe13ZmKFwGGmkJDXKSGj9KWujHnJNxIXZ/eIiqwFu9pPdfGc59DcZ1b7UuQ
6cbztEja1A/6+dgJEvso4Z+S/9A2drfttfAqmGNfpMJSMeJr1oC3mSkbPhqJ/zoo4lm+Xi2CzJGr
3eXqOESmM3TmzRLnxhDKqyHm+ZGFacrEbMbQb/QmUFPjrSuMYqcvyNvZysxhrWq9ekjlbFNr80ua
NhtluSEhijLBHUGi2V1N42U5B0ESAz8miy71f2ZGZ59rKy1XEe3jNbJ3PNJKpb/etQiRCLZGaJBT
ThrFhAOLhWK8ScmSrHxXecZFlWKyBKS7eEyjfG4PZKO+B7P2RUBvD4rpm0H5YEurINvKn0X+BMgh
VllatghlVf1oF+0vzfXFBtVjfTc0Z+X05zCsvyVKmT8ruTE9B81Rfr3cVNVAvozsIjuZu9ZIA1WJ
3hmJIXFI45W0cin7yhG378Om+FqYQXsZuKUYpCCOk+KdjurNKe3hWZgVCZ9MAr3KrpFGcwr5hHpr
iHVeUduExAazfVUWinioh4byICnpRLGg0tykTnPF1J7hMKyyk2lOzrlDl4WGrq4+qjz3REDgjkMT
dNU1Jjz0LNK2ecGKHD4xJS8tAf+u99g26umJxuw5o13+1wZxQr/JcS16edVeeNIkP/9rh4JAej8z
LMxTJeh3aCJQPVU6QclL9YfVFTitSohdnPbRqcir39Zyw8pNB+DzaFntVpH3qzzX6s70WNbEkauF
uKi2EW8kUNoa1OkpoOxx9M3m+X6qT/L9nWJ+73em+X1925OyrRnHEHnZV4ORKdSnr20ID5AFPxIh
5p/bPkyrhzEKexYAUX6UNO+MnlKHZg7/dDVRGhPmjojbflOMkeXlIoWvMZtuRFgRtLyYujO8jxSr
hm1E3w2iiQtnCN51bQpQqSzxkMDId6UJrlY6DpSkdvbysJry4rHRWBksDdI5Q9dmt+ROSpzg5zks
audOT54NpzhKS9c9uLar0a/bsUbrKT7ScqWIt9Acamdabh8buoMSj+EWd8uPSOqOkm6c9rJ56+KV
f7TFuJX4PXlqzhUG0JD8sNiEupNgfzx2bdRex3L67ghzuB8lGKq2GSqJtV9ibjaQjRy0ci5XyM3p
4CZ1f5BMXp+F9TEcy+tEMsbTnyLnWDG9V2OSiysHFfy8UA2WjQy6oTaA69qZj03U7+6hhWQdmjBp
3GJdNaIjSoWZWRIE7ylhIBcyoJFsIO3nsbBD9EEk/PJkCbvqFyKN/CiP+jSLL0TzbMW1d9r5Ayij
tk6nEMhlHcfXnpzGlXyhaJJ2pZc98iqj7VlutfVGWs0klvIzAdyddRaorMq3CL+qY2fWuwFq23ve
gPdc+MCTUIiVdEV/ivo6fWy6YcWbQiPBoltikL593/s8N5TIxtvJgsRgh1eSUMgJnsvgBFctOeKX
KB6aNhBP9PWxYiNfOpRKjb7HFl7RldM3zY79TdwhHlNrN3oOU2MHEiNB/RLbT1Yxi7NWoCTNK3ja
WaG9FMqUrxwDKZCswFlynqZkLo0UMxe72ahOhuKrX6MkspkbZ8WZpQXuCvyjiCVBKWdu1N6c3mak
NKP+F74WRmLk3KberGfCuI9Rpf7ZfB5WdtcfGDnEhIgIOAX+6+oD5tgPueP0wV87FRa0hGqR2hKc
BtmuXeS8OXwY7rrAud0rPnrnQmqhArAd+kQh5dXM9vd734zy4JECHWT0uhg2+HjLRwypZ4nipI0E
XCKrLxLFSTyQQB8zvKYaChGpjyyHwN3UQuvug0C+HIagOrZWekbdnb6reo2ls0Ca0Qa7KZv9b44l
5tVMZcs0FPspEBg4Es3M91pQ9JdOOND7mjRiQY4BPhB6vpqWEqrcE4ExvrMkBU+77OUWGpWlhuTB
hQII6OakF+Gu8SRS2upKiAPzUB1bZwRl/wzCdri6/WTdIYRRWJarpNdUSLxKcq59lo+Km107tWJy
2ruBvyr0Mt1L42zYICk06/mlU+oLxUrKiaoJatJAa7vpYkc8B5onr0y65QOpqZcM8+T+nnZxvz0z
PDVhR3SMhJHrQiVVNvVX7hw7+DCYMymt258IgAzIUVqOs1a0m1SwtBqD/M/LZWDfMHH2e50kqosE
0AAv6+fyAsl42kTCt/eJ8Nc0C62fQWWykJlnKpVdSG2Mm0s6xudqcLfpwKJJwgWcTMeju/iViEvx
sojRSNNmqED2Qq9KfeKZNYMFs8vsd2jnn0U3GhfCP8O9GFQSZWYGwbbhVp0rd9qYohs3cjyM1Sg8
owULzqppUh5pwKl3prFC4xR/6D4VVkh7wUVJjeGAuOobsyjNa5QwfRwmx9/+b3tFqv39avERGp1Y
3fHxYzVEh5CerDSJFNhTIPvN7VnLUvtRLgrpYX5R9Ci9pFHN3bokLEQqvcu5S7VLGznRnkI4tnRQ
309F0H13au0a2FGC04S4e7mXw4rxSlrc57lvz9JTNtgRb182zXdPmSwAyHOaoAUV/agWgyGmtOZI
HFu40rOeh08MXWl2reZhDut5b2hB+kQdoPOaillJO4uEiDCfMpLw+qWSZIjWfBnT0f1TwNvJ4U4K
hWoWgjunLRFNLjS40qj6810bnsIl8UYz+s3/OD7ISB9HU8udUurqflhS84zIyjyjbhT8ITwwV/Kk
gu5h8odD1uKZl/97XU/Q3HTSEfOlxpV2wCjK1qIXxE8lNyFKTZ5+3b4SrTi1lWPtkL5BsIjT6qt1
d18b8QvyVTAWjBFnah3NzgwwPwK3pHmGcvVBRLX1UinAo/qhzwEOZfWu64EQmzCgT8x6+9feHFZK
R+nMz764BZLHRPDV8L4y8loM64U2BAkI+s2JAuvnjByXhWD+3VSNycvg1iLbnLWVKBgn80Kv3uQe
qTj129DzvBSxTjhA3WOGXMZZl6997OHQOdKMrTaNeb4rsvg0OZCps3adNhgpgeauYt9V3wfixbc+
ZKWtOmmbO6+uakMLhqJ+1XM6HWOF1FFowv4KxfNgibImuF3/4URV8AUwl711qkTsOyvKnzpbK70O
ofcPe1gF5WRsdZ14afpFwwq2cPtV7g0aiIl2yh/lVMdMwLi0VIqQVifZqbWgTdt8S/RbKW4SC0pa
Qa7bUUnmq9LZYhsZafdaKdal1F2xN2fs1YYJm21yQro1BiwCTPW4fqp4n9YILoQDv5TqW/3egZWT
fv4xM7cCH9VOnlbN//X00D0hd/efc6W49WkdXRNl1VKfwh6paCgILIpKFtabcRbhs9vHMaUzYgdx
vYjXWjXEJmNK+SAPsWrEXt9V/dEM8gUbHz51PpRc+nvWzxQFRoI47MMgtMijFp1ceqdqD3kz6NuY
kPDb57UacVUM1sWHm2o0m6nVHsclMj43/WZLXUlb57wf9Btp+rjQT0nDIczQJRtpgy6NIKrW/gPa
CKcY0rx5nJf+h4zqq+6dkZnAwTrvH/9wmzWEhGoYYnAkf5CnX1Vvxow4QAqfC5rLnVg1DrZbHoUh
KNIuEHR3cPpjMDFmVuhwDnIgrvW64eOH3oKwZOauwvqWmNW1EI77xTdCTDj1YO9SLSjpp9H+HM0R
i+484lmd1O6J0gY2x/+go2eAd/suJvlAnjNNE3xjgg0lHKeFH5TQ54ljakAJQZLvYVieKEiML+WA
KgjLI2rmNg3f01wr1x0LvIMbFtZX+8mNzfSQdyyBlEwbrkC6PGGJvPdcFroqTuRnzDP0zLSWcGaC
N07N0sEFw6ChlSHQwS7i3xJiIjfyrTZdLp0UZJZyTUHCwbdK1wTTB+0wJZk4/DVqLUl7MSmBK5P4
vx29r/5Gcbl9YNqOtGc5jJbucKQ5v+VRMJLkMBrjY5PpwbpWLXtzv+srvaoOWtZ8i/Hqr6cMTRS6
dptoJjS1vmePpvFkLmpauWkt80tpW9Hx81RGduUCrU50JflZ81xfsvLyGZtxAwh0044By6UIV4qb
meW2VZc7oUwdukT60tdeljrCyrRj13TvTsKAPqbzcJaLxMbxAyITRH+WEDGme39e/bxOXgIOf7hf
Il8ILBemlV7Zj45OXcbpu3Er5y74n5LnHCGEPCpKEjH+5CKB+n6IzbexaFu66UXlzVNc/47q7Gkq
aXnHZcHS3K6Vt5YgPG9WR+tlGlMTCkvZPDl5PKMiJUw2xdy/c8Is+zOMja2SbIqlxLIu7encmFZ/
GO0MQYC1ZKCYk4pCRyPGc4nEy8RUbimL89wws5faJ3Es0zQEEmP+oiWTJxqTyeXA7L0lBNqrQ1vb
SD8IdWbdu8+Dh9l/NqoEaftSHdFssnXBdQf372QDlr8f+vB5X7o68dx/TskvkFd8fn0Q5jxeXSwC
bv4/jJ3XktxIlm1/Zaze0QPtwNh0PyC0TJ1J8gVGJpPQ0gGH+Pq7EKyZquK0dd+XsBApIhCAi3P2
XptIMTr8xY7z5SWtCuIDbs+ZhMXu5BJIjhI9fmTN/dIAEfvc0MLfDB1YBi33a7ZoKLfGYe3A6P+q
ZRzN0BdA70KE/x0JtvuqFdYT3FzEPm7mvteqPUk7ij+NJLKRaZTmJ6ztO+V6w841ob3OINh/ho55
er+Vua99ijEKbBJsI1u3KDCvMT31wU1Yc5OGRGHvARu0PlfDKB+kOxxv76yRKR5CmYXHyjS6t0Rj
8b28Yx8NCB3KVO1zTRRynQc/KwrpEYGWeoosHVpYZz/c8OcI9vAWDNiOYk6GwMbQ8nuZo6+B9zEb
7W9fcbQ8TJS9q6jJbJyFzdtVtK2zGPz48uh2Q1wFAby1Vm1/bmEQYqvAy436TTjT2qaRQ4DgzATd
UAkoLefj5nC3stiiD+196EM8nRxr+nYrZf7ToubtFScWV6MVKw760mzmEreWG2CELPwgvt+e+mMs
YHOzdnujBi7M8KB3YUY0Dnlc4ZB6uyQy9AMJA+G14dReR5YcPkF+IXHnh20N2qvVjOpoV9m8uj1s
tKLe9rZnbm8PWbDVK6Qbzh4tt8QoJqB+hqTWLWqemPzdwDHSxQPSUznM6mdokyMmVlM+Grj5LqLd
VZ2PAkgv42M7ts4T1jtznw1+twqnODxHYni9GcoyO5lwMEbuPnYAl6yS5bFt1fhQvGgKymnCQZm3
P/36f5j2i3D40/O2qV0sJ4kReCHRqBTkm8KzX/9QaNBVyP9HwEFufY1W4ybsuP1E0niAAQipXze+
onmUJRLvsAVnwtdgyrtSPyZLcosGyeC+6wkuxLv7Ixe4oSqjr16QmPYrn0no573bc10qD+hDa8SR
DXUhOF67mc93dG0K6pHMp41yPOMZ5ksXZAQWv5vEMt+IA72w7kStjZ9RCc4rLROEC5ultUptEsdQ
eaHsW2Ij3RqeeDI47cnQB+dVTn5gb/0bSc3OihxxpJvsbhUgyyN2NTKdta/mGNgCy0TGiomkSb0m
mHMKAaBU8/H23O1GhqQAhNhJNLvdWiUV8NxwQQNlLPKuYZeSy2iN93FUTisvisejNdnvE2y/pw6T
/ZGup7WJDPZbUFBTvtIgwYSzY+p0GD+I+SP0il7s7XHfDcU20hprV7NxuBYZNCZhIs1TVTTvbg//
eCHBr7Xk6LzjQ5kIxJ3K+9sC9HZT9yiRTVZkObG+t+U+AfTRpR37+lQb1ipa6NODFfXnAXDp7ZHf
MQ3maQ9xbpnxoiY82IlPO/V2HkJDohyMsUTrCIyHxoWd9I8t5u2e15fUvUzYyreHMULzTivCY4u4
gnwUeb4Vln9WlwciURKopUGEAm3lZ03yjfbHucxE+UpJL99n6SB3jkO2zE+rTxerfYsQkbnHoNpn
+V2zL7oxvOai+P1GFlkOmkwndpYGq9xKRdRMnKjHgUbL+p/dqxr4IVoyGnuaqXVBUqwP660pXyhU
LHXuJEY7Q/iVh5aHO6lFoHpg6PdyjGj8Rq44TAv+KR+Ht9jskVosj0SJtCSZqZosj0Zhfvi9mrZJ
0thnWOj6T5LTJMQX/Hv1o9VGRFLStkDPT73l5x69KUS4NTqlEFTWmji2hhncVra5Ex9ggI9PGVrx
rYUFcC+MzHuTvlzdAFzF8ryxPA/ykWhF+3o74Mpy5bomDHN9q+fHLhXh3zsfjdtg8OQgNnb4rR01
9/fjfDu65Clbm1JvO1BG44/IM827gaiPg2eytr9NyBZf18+HTeqGG4wr5s6gCrchziDf3RZJt4f5
mAHn9ydrVaeh+mQPikJWy8JlQVbmaGbPkauJe6mQMzX0Xr6q3vrudLb16EjLOmolB+f2C46x7OKT
l0KWcCjafDv4TXPIqBm+kJV41ypv/ir8nm577afXmrbrnefOBOA6tLgToYprSYzNULjW9+WOZjc/
70zLM4OdXMBk2d8n7sAqcmiKZp/j3uhWBgTjk3PTHmTxBaWoeJgxnD6nEwl6S8+9CUNxLmEzBtby
U2ZRUAmt6XXcfimJx471rSoIvB7VrudrPbi5HR86z64vMCgaCoOqfnCLLl8P1PdeVMnWEQlM+KUC
Sz0R2/KjY3dSozACbK69+bVAqGX78ymNxum+10kCLgulvmVte+enpvcyanm4s4mC3OWo3h1Ygy+O
o9+BM6oeTKUXLxnYZ0VB5y1qk+jqgnX8+VCl15tf9z/fx/+KPoCL5lNE3PI//pvH71VNAl4Ud788
/Mfuo7p+LT7kfy+/9b8/9Y+/PuSXfv+j66/d17882JRU76eH/qOdHj9kn3e3f8e/X37y//fF//i4
/ZXnqf74+2/vVV92y1+DzFD+9vtLh+9//80w8GP955///u8vLh/g778d2q//98c/vsru77+51t8s
WjuOb+gumg1riXcbPpZXbPtvui1MIIwUqwncWDIiyorgh7//Zvl/E0KYBGC5pHHqpgXRS1b98pLp
/E0HhsrEp8PW8V3b++1/3tZfjvof38J/sCm9r5Kyk/z2XxmBAqTqDQrjA4dZ3oFj/vaXHIp5dKrM
cVFEl3PyUHX0+rORzE/EPjkcr+6jt/xx3bX9xYmjOvDGtCFsjyJI4tHhqxWOWCnPGnvy1QygIEjF
HMRQ+WtHN9YgOs6IuyCjz5ENAVj7pqv2WUdTojSWwg6c7LUYCAIp2zzZ/un4//5B//zBfiHe8MFs
EvWAvQo+oWW7vxJvcr31s6ww0Aoj2VkBRJd33aRhTc7Ddk2zt993PRHuptXPJyeeWXRU40RggRW9
IrLfjhEGHU1gSoiBFtPeJkhVd/InnM3Fcg16KzhSajV4wiD6Mi/WDrTurWk1+dY2DAhaS/EZGefB
I7flQEcst8ZiXWpjey9PRH+4NE/HHvyUt2iOl37CrbwbekP6b46E8Vf2D0cCT4Nh2aZhuaYNcOuX
oKzORc/Wc9QZRJpmiyOwv1iVOwZEswzHzsoGlms1uvJ0bO9s4R1KF3Ut38zs0eRlDETLQA6Ugve+
TcY42+g1PcROWmL9r7+yX/jWyxt1dJtz2uIN+3xlv5yLqpnAHJahsfb9i8yqdwMCC2G5Uu1dvdsh
9aJFw9EXSKp2vVnz1MnJmuuQUmAyzYm3V5CXPrXjupfhqgd7fExG9xi7XXya/GJvWqV/6Hp7pTSj
vkuU81nm+ovnqPJZ4OAcYUzDglvqf76iIS0YSHOAuMGt3BGLZEcoaH/QjJA6UGppwehFiC69/OfQ
+JeR8c+n7o0F94fV83YcHMMFjGIIa7FW/EIyoBCO3NAwyHTtBoDntBcg25+F1pyURmSBKV+h1jlI
M9x6i5mB40A03Tp2aJyBdr32Y4yaYsoPzVJrjdAoDtPFx4S0KctHPRUf//prM/7KU1reLkhmy3NI
/bEFaL/FufqnKBunM4ouGbje3ZjgtLILq7Uegj+fdXxUDS46aOK4Fyp64DHr4R0ii2jltCivqToX
19R3PplxqZ28yLL+nW/2F+7e7c3ZuuXqlmk4bM5+Padw5XWdl7gOBSaNXXldvKoaOWWZNTQD9fTe
VcO5TONiT95Qi3IGHpcY7ZfbCplyI8ucOo/2o4KDKbW62qRcn7fgXmkSnJ7M/Rs01GY1OF5zkiTY
lyBSgx4N064kX2Jtz8ANMts4QWUaArOUF46kvyGkxdvZvhp2UYWFTcFP9elaauDVYmz9h3KsPrFX
eCTCoboak1zrDHUnK7WrlTP3xG71zQ9DueYLvPiDR2Xfjiz7VHUN9gLaBxpj4yoDoHe0/Luih0oX
ccYjGHKyoJY2H5MZfMg+Uy2vHqwsxcIzyiBuoXJ0hN9RYDS+Dh2dxbZx3O2ks6PL8+RH5S3WGwN6
g8pifV9XQ0ked7KOSpkftRHWgt/5ySe3zrD6+dpWWGiMPUgWu7gWD8UY15tYH5otIv6BRDiwpFUG
vTSq1RNL8zaA3N5W3SHGjrRzK3tFvN74YHRZuSqitj84HqJ4lDjtijnNRN4M3nG27AvYBQc+cxWf
bvd6Wx6tvhf3fSFPuQfxr0jkoRljk9z7lCt62s0UraGtzodqJHlAF+hW+/GelJPF55qf6djBkECi
sMmXDVe/naa+2Bb6iGMlajBGernDoN+WO87pnpwr0z5XI8ldDdKaoTcwdPZachyUrxFHaZIPwzmE
pVzshLT1VZehuYhzI5upEZj63mow8dYSboWTmPuiFN4nyp4rBCsQhByNErbWfiFtghQL/uda9Vpx
pHVwV8Qe9e+BvN+0jertEyqP6uxoISM0WpTOsAYqdWh5mxTzRK++T6Z8MvGyfEZqt0bIbhzLPOE9
eG1+RKCirxuXt164+lL9LT2I95T4Bwz6wdB5MRZC+P9dhpKJSEU07NohjFX+KUzQcMFWJqRPZWKt
lpS02i9ndqwdMiwY2GvltS5pxql+J1wH6wOhy6HTP9D2js+l55kPWP2cy4w8M07NQJmD/gpOpLzk
FYlesfmkOdViJzEe9MZ07rpSVtcm+2aG3926SS7DcmFTbO13cZfmbMWtaYeXLKFMb1b7UJfu0Roi
i6zVrL+E8I/+9fD3T0Zr10UXY9iuY9vw/3/FyTl1pdFfF6y8Y875NgmvYHkec2wI5aKMsgQJeDbB
B+jqVNB6JfrXYnpLTV8dSs67Xd2YFAT6xNnk/qqWuCg95PtH382f6VerFUX/6N9Mtf9nWPQM29d1
QcYEnD6DldJfx+ySoIYwMdyQOJnzFOri0S7IboFIcvD6cT5WRLCYllhVEfzNps6gh6mHHAABixYd
flPTBTN4cEIB02cxM+oALdzI2p/Oco4D6ihPuujsS1pO8t9Njr/ONss7XygkAsAQmJ9f13V1G8bR
soAgI773V6Q0HwonNTdhbD5ygMc7iMzwPFo/3MgZlB1jE+iJ2AjXTTdsCfQTgT1JfRXFst5CeopO
6YR00Jr6zZxZxa5LplcQcA2GQT3ea6j5NxPqQ5BP/w54wvFm6f8npoMg/w1WjevQ4bV0z+Cq/Ou3
QLgnyKU4qjZDXKBI9OGvVK39FjtN9kwzKGjSWT07S2QXYMxXXAH+Hnv+c+mM5hNtprURSwNxl1Mf
h9A8zI38SJEnVV2eHzLwueehxOcuwgiQW1HHSykUVBYg08Aaluplw0Cp99HaKqdzarT9VY/qnURu
eqyM5NrXIrxrs3GNrcwOupn8aC0anjqXRC9rIuvTpgOtYq57I3ytSApfG175KKu0Oo5DuWM7wpkw
Wv0jJzoNh1BfwdAcUIEm2YVjy1RZ4EUnrI/nms+RV+g7UszFpZ+/wocG3knhQJ46guuPctwo4Gv8
ipnYR04N6wgDcKUGGR0Jm47Pf9z4qBgPlCXWt6dItukxFYhlUZ6C7WTqGmVNQldtWRtAQ6Yl0z1t
B4rJWrSZtSTfWb2Je7wZh+OcyG/DZOH2K4R7zHptl1dUEZy+jw/6PB4MGZsQze2Xmjl8L+PurJCe
ACmi+a3sYxgifJ11NvmuzwyrkQSyoTmyoko3nM34warw4iRjvkoLt7z09VBeNAm/sZ5Pfg2LDOs9
Kl7Fws5tv5fsCHd5nNgXgjrROctM2pexwqXAmkfyfuVKg5B78etCv5NWPe+ACxs0DcW3dJrrS62r
l1v5KXPUsRxz2ivk5KytJfOLzBRnb0zTF9XGzqNmv9/smf6sPUyDnr9Eg3fK/DEMQnrVuwr58sY3
JRi5bjKPKKvwG5h4WzjLH8KR9n45NG6QArpGJ4OPOh61ei1iztZQvhut9bUbhs+ZtY+TQh04qCh8
O1WdUAI+DhW7Mst2znqhfZcA9vckCTu7Nsw/urhy+JQaaaWx+c0lvR6B20xgdVR8MfipxSG1azoD
ZmhNW3aM4oMS1ok/Lzepf2nyWq2rmGWH0fiIn3S1t4k+2sztTsEeXPlpIrd1ql46tRJxX+4cuzWB
vGBCTgYwV8ZDq2ICBvroUNsjAVh2AaIkq86jiQOz62Nr20f9W+rnLHwwXOlWuXeBMt5NfmutUzv9
wjDUcQSL56THy+ZX7lPWkTIHTU5selX1D1wa1QRQp1PNVVWpe6omCXRKTctMjugiRfY9l/pL6BWw
FWM43INDerWjmiyYHPQGzbi4Pd/COe2PXj8xE4F5KQ3cmJxjFXJnmtcuSa4t6hy/mR9C+KQtEGEH
1fFZV7WNZmdWO9PLiFqMoj2t8GdKeQB2uzCQXlyeEIcFWR/SZBr9ZDz6emXRjoizdVuJ9KCMNSMr
OZpZR5K95a/Sof7Sdv0J+tl72S8t1Xxo7gU0SqZri3D6dp5wWUPUgNxIKphr9+zVuClj+0fWOe+K
3eDKhSpuWqA62PJQEpXJ18zTZLkyWq4Otr38L3NLSm9/ZlX5qR57UM0iZcgcYqBDfTVZAUi+1UTs
zUbrSG5Fe/G9ysv5ms7jfDWivN/ncPpRqIWb0KNPsbUAxO0NZLWkeBHmEQrEDYm0AbyAwQTjW5lA
FiQIBb2S1N/Q6iT02YcfIjSBbMhQ25XaQuhrfFoBtbGbarvYJ8W6IWyFLbRL3wTsoqnNLZyIxkLE
T3BZloR0fCv/OhQc8nSEGGIyMkZR8cogZD4IUx7gM77ZVVHc9Sy41khv3XXSReU5JHQDCUCWrxEb
p8jFsOMGyi22s2i0u24AIWHXz1o1ucTT9ndIxOojq4Jjpo9g3hf9u3TMjjgiO5AAnMNkbg5tR2XC
T5yCjXQZb2VvzscOMEffE2Df4OceXM18jJ90hSTKHeujmRjZ2inVi4NK6LGu5VedoNtX3i9p01Rn
DSRltejJqC7ZguRhmG/z1CcFw5buSs12cZzKKTwSQZEETVXrjyoz9Me8VOd0KL8WBos5CyXvQwr2
pTGjU11rJH4u98y6VaumcMKVb2TW2Wt763y7J1SNEbX2Dqwpv9ptpZH21ZMnGppZep6m8XPR1tAw
CPhjb9Ym9QoKWmKNG1wU7V2UglpwKMGusrzXLyhHiUzqBSlXebIhd95bs1bwoBcvhBmc4aiIzUjb
Q04QK2ffRrI+QBF/cvrGubA6iRC19t8mHMiX6CR1C8WQyNoc1VWcXxSl8QWjeap6TZ1m0CqnKPP8
Q6sErvqQfCsnWstIYn1ocSdFzQ6Cc3jupfr9BvMl0SfLc1nnyU2ux3agMiI904z4bKnTN8DvB/p+
bO5N32pXJLJ6pL29xg2cmlDprJ5pDa36ArDAlH9D8PiQDPSxK3M0jkk+Lb9fNvfszyygrEYRGKGd
7nBpiXNUefl6DDX8zC0RB2L0oCC24Av0uFUXWt+flE7YvOEQGO6PoD0GfAk7ymH9VcrpIlJnuvRO
eErgop/T6VsdKuNQWTP6H3rwDMVQ8/nrxLVlQAzD4hKV6bjROedWSme0t12lNiQTjGcZv3jJPN8Z
RqvuG2YcPfIBxYUuqEHZXFqMFdGU2zt01/raErJjS4z4zBuOaJZpjDj2F4OxF3egYQCSrRCrxjXz
2GjpO9eGads4mrenvYYkyE+qK05nQCta+55FVDH13nnEepft7cJ7b1HH7kZsQhTfhr2rIMf6luXS
8DWSS2c3H7hxta9CqecwaaPvIGFsqjSI/5pPXV9wXYe0TQpS2wPI0ZC6uijbAUmYD4DU3WmCEwTG
fcUubrHnZvPVol0djNKu96MD6bKS0vxuGSs3CxPUAz1lz6aAJj/OQRFbbylroifitO4G2eItlMmb
EHz7YsqnZ6KWPgjgZEQazB9zr+wTie1sJThN7HgvasbdREfLNI7fSWuaV6QyKGwRutz1NrU5y9v7
MOHcSiR7fxKw540csOEdPogfS+Mqndam19nrCOfRZFnlY2NH6X4ah2KNCIoN2gSMktSBPdJUsRrq
FwuB7iaUzpZ4numJhHjmYzufd66qSLTuIkC3THl3pdlfQSJEQVOb+cEoYQUkY7uLh4TkDU0jMAbw
bhlKexez1GvSNiQoXNkX6pqfdGz1wYSf8t12qi2bb/RgJYoaVg3xxyiaN59LNPfiTwpPwYpLO3ww
iCbMcsBRo6H6Bzn6bLRREz8XforYxh6nVTdWxrFjFZ5MNhGubvS9dxCEVrHxQ7Tug+000eeURfbK
FgNCA2P+VJouEISx9oFFkME4ZUhOEbvpLxQSwNh6MvtorRfNluxOUmUd9VG+dL3bfZoZi1f1qKp7
w8EG2adwwgpN+JeZD7YxSczW3M7ZDNagn5mMWpSmZNgaI/kTUcb+SFksEWYh2zsySOsNaBDvMfHI
yZydhYMFCSzwSVH9Cirssa0xcPZmMz3ZE4wxSZEvaDOAZSkUUSJUkfqq4d0W/ruGWuOgat9GBeGJ
wCmr+iXSo3xtu6nzYFeEp0Jzmq/CzSxcxZmNf6Z+zDUyVm26rxAUm+HcsHjfySxp7/pQa7kAHfXI
vo7y+2yW69qj6OR0Dmz+qCQ7QffzTzZYvECPOuOLYzufU7uv3iHdX+Yiin7gm4AdguuFOilmi9cq
jPuUCsgBhkCLKA+mmeXZxg/PSk6VKcp1heb8omElE1XufI072NxOMqJ9J9Q2mJK6f1M+k76dRZSN
MngkESEKxMyE41NTNmqtabp46HxB4dCqyns9SoitiCbjqskEySglePYiSXVxtT7dN1pKDqHOBoIW
i320YsjLWRLph0Gw3DMme5PHhdzEca4jcp3kdhTdphadRoIddah0yNVaSDHRb+mAXiUAZ7LYq1fY
EJptWiNmmB16iZ45vbI2ZEFsPRuEW+9VH81nnbXOqhrAMoR9GZ4ToNLjXBiBbnbgu2avV8RdpR+M
LiV4KrRdeZmMB0yUH0NuOAgd8FXOSROuLMe3SUGTMauYAqWn0e2QqvXrNsIhkqTZZkQeset6a1xL
3++uThTJgNpMh1cjzXduX777fJxtFDa0hltyQcJS+DiXxLgy1LWnBvRQ4CuZ3ep+MBaS7eIjb/Ev
8ZwoN5qln8tJNWtEBM3BNO0vLfETe0JBntTYO+c/bthtTls5Wlnwx3NSDCwYESOCrB7tMzu332/E
ck9hNWcvrZvbuon0s34/RKF1rpafvN273Qiz5HdABJx1GKECeqYpWzcYvIYLptAb63y7aTwqidoc
YvNtnhLe63qozTe68VjaECSaZ/m/N26o0UOyneM8dTzvFdnGjEhwznRn1+uadVC6j38JWcKhNy3r
eruJc/81HeatXrvlthG1d77dRKpItsqAjmaUWXvSjerkZqbY4yidz0QWz+e2NFSQ8OVtiqTIT6O4
C8OUQX+Oho5CxHI7zAWV5NovkHvV6bnsYCBKmz1o5VZHkwvwyOYVvJT0GLbRzhEb3B28PPYeyM+l
jKep+zkpAoDaeA2WR7FqcNkvUhoKv8329hyQ5HHVp3z32qT5V4a2+lrFhzrMLYsM8ya8+svzfP1L
zzpjUSyK9RTZ7qWx4WTqQ1vNgQuA4UD6zrlL27OjV/EdkYj5iy+G49RN0z3Fk+KlsHAtTIa43F5D
rjQHhuFI7Hm8CJlGXxHuUaC2BgKEEwUqjRfpdzku5cJ25oubmPPd7SbH2X6pWxogOe0qthr8mIs/
g0IytmcpPret3iOY0Pq7273eLLZS5jDeMoo/rARBi4K9wGFsuOauw5v2oGeegFlovFjTSIAR17mp
dfXV0Pps5cZGehgB5R9FNS9iApcFHZl2e09R+tL7fMUOXH+SYwNfzihMtDFxj3GvbvdzXeT3pYXh
o2e58snotAeBkv+HLlDf6Kb+rtFCCvTWi56x/sRbVbotjm6fNChGqFU0tE9VI5zPmn/nxMS6tw4b
L6ux281gGiPISQCQzYTFU1bf4Y7FHZdfpDpnhayc1F9/aTKypAktAk01UzTbbJq+a5STtiKvRtwg
+QeTRrvqYSNuwmmMTz9vGjG4K3904xPuirAtHPC3eb9tuMxFr8zAnUu5WfKg9GxKr6P6LqEewIhx
zb1JirlXO8XGqtrojThnLMl882esM9Eb3t3jBKf6MbZT89nMk9Xtp8aZbJrO7V+EXhFQRJAmMHFt
Z0w0A7Mc6U3E6EFumm8Mw4Vebn7NKhOMaavfVdq0fDTWy25DoQYtGjB0cALeTnHcHwqK/Q+ZB+AA
lWd/vD3384WGgN/Ol7zp8pPbkmAt7AHOrrXky4JCUXdpb5YbabdPSCKAmNAVkX72po30gcqE3rWD
X2gbdyN2EYu0jNn6VszdKymaSzQFM4S51cubl/dORnAkcLiyoChJcbQdk8qNrNbK0I+26x6Ao1iH
ATN1+FjYqP7KiFSScnjpGJfpe1TuLh7ZadfmqUTTxeooW8dVCWlCkJU8pJ9kWmP3TdHIY3FGl3el
onsFUhauqQJCz6vSb7VB7mbiud2m4VQgFMcMnDp5dUY4cVpLQu1U0hqyHTcm3yAad65DnEoECMDG
Q3maQxR3Ouuo+DvwE7oXCStrRYPWZyMXUHzFt2nsiRL8LDIv8LiKg7RsD9IxPmHvdNdlhP6odQD2
wbixt7mV0doQ8qKV/Q+j7tjhKHu70FqJRfbGTQ0uvHTjPYI0EDL+NSytzyQwE6lBDkTq3NHxP/jj
qH23pAf6slxDzRHf3KjF5Y6cXNhhd3Cd8lscC+1A3TdKdPpo9YwVc2LF4eNsYAEJCpMF0Hquq/TO
lpwAkT++DZh+nweVfMihefKpEH5N50UZJVyE43bPt86EQChIckcHstjQcVBrd3Ca68TebdKZZ0Zd
UOslCQgeETzZvLONXavhvNUmB1M+QTSM7pVxyqs4heBJ0bWL54fCcI3N3LTXsinkkZ4ClUxBZ7AC
XuBVr53TI2tgz4kcbd5V5fTNiFqTTbHpY2/Y+W2UrcywiTbuOK3JA1rrxVLj8g7ZqBFLWCIMxoAf
BwxdqO9jmCdYE+8acYriMHoKy0YLiv5sCSu7+m2/Q6SfBnN4R0pHcWfW902W74WPwzq3xVf2ul/0
wtr1UrxRHnobHI16hvXdLvOHzCJMC1O9i9YjCCvfwcDHTEfilUm/LS7EO+xx0jvH+JzE8gI2/9xG
7udWKWJmYovZbdo0ZeUEtUp2eabeE6zIAaoaqKrZqsqts06PzxlkSL152s5pkgdZnqKdFD1p8GzF
PFWsQAy9dkXGIpIOoOrSoCyTH7HRftdGveadMNPkdvROwQ2nEY0zw1hXhXMXwZUJUjS8WjYfwqlY
LAlfiyRl0iGay7fC/oB4aN8is97oFYcMtf3JsrrjUHI5iWH8RL5DHFDRueSxwICBuy4oCXBcUf94
glzzmhGK1k7qs01AYNdEu8bMnzlBXhNbXuXCN/Kj9ptXOdqGDtqDQl7PGQQRIVrBNoCVJ7xkNejR
ozmYjygWJc0wqKlR2L3gVrhoKt9mYPoRJD5h+fqB4W/nMcqjaAa5zuQUidQ9YBS+aCYnzxzRi+yr
r1wMVP62qUZpkojpSHlHW1CF1cY9AM8wSHsdX8ZkboXsQ9LTpquF8TegPEe2QNF+QWnySCEsqexr
7bGAzkmBte3PvW4+squC5UT4QT2Tsgs5MiAp1QjY+vUsnOMkoJV8dnBliVLMeFAZ+zJrCTquxXvq
iwenoc2au9GeloGxwS+CIip56x31BVDj5zQDHlEUe6nTxx0n+VyHNpOWTfvY3xEXLtkrzt/VjHC8
V2G3GrPIeOggWZztqr6G+ZOnIZ/XGr1gN6sbq143fvQk8ozioXIj+IhEKgZUVOeNqPaQp2Qfkzrp
tOcIyCTzCadOmLvxhh3Xk8l+JJVGTmM3MiENZzBHZPLajhwpy/6qS8PY6Dpeh3Hqgd1nCmU/825p
K5j5LibqGRZ/NxD4ihA7IUmlKNofVJADVRBaqMJ+XpEMMa5tmF5Z6qKI9IpHp63BMTesAOuOkqgT
f9SNTRBH4cxB1fhPYlvVySnULTDTqXVUTKcojYIpTaCOQiVIqTaQx/dM6wgedjKDz5pHoMf+GwE1
+BXc49hEpybCuhO27542VQFS6XDx6G5ljV4LcCIZEzy3lqWaN6GYOzaniG5j7+og542Ne4p12mWG
dKSFyRvnhhcUBbGKnjsm+zBu9k6KQyQNDealMjAHnMmRG561sQah6HxkA0RTqjKboQON4gFp3AiW
H5QMzTK5uMVMuF3YV/DC9G3NBYRNafiRVDWymCE9kTZy6Yz+cwPPzVNMQN0nTWOCyIZqBYuMli9I
OTs2P8eRQnXn7qktkWZia+M6oqLDMOVz7cpS4NNP3/w5ZuyMPghT/kI5vr44brIyvJZo6THa6RyF
VdLNuFm0aqfHExWBPHxpaMNU0n2ek//H1nksNw6kzfaJEAFvtqAnRdMUJYraIGRhCq7ggae/B5qJ
fzZ3oxDVHS21CBSq8ss86b2KWpwwUNGJ0XWvugNu1KYWjnD7jcKSla3DbDc63CzCSl4k8bDFyCGm
MgO0CzRRorxQEe4VLSlUf6DcPuWg1zX4OdnAfw5+RTGLF1C7lBkGuMNTXWI++4bbzPCQ3adPC4g0
MugD5XMos+wJniank3xa2Bjq1jpJuVEbggOMrQzodrdqFcq14Cl+9lD2sIsspYSHl+NcUVR6NHF9
F6i++DGwtCfJI0cuKOSIUg/uRcv1f7GwGARNy5I+4OMUwCsRko1KI9sL2NwvdSJZacYXQWZqYWHv
8KXNr48inJViDgwcKAQQzC3WltmTUOAbBfk7k06aEEL1zaDAGwT0p8rUgFzZiQi0BkFKhfhlY8tH
7qJlouZkktDmEtCywBpdLyJLfFqT8m1mULimCfNvlzlrnY08kBUO/qSTl5ifd0qugQ7k2m/qo6or
hwp/RFhY/+C/q9DDfvusHPCwcVb2hP1ZoarhSGVbxfQiCWB+ptEBF9xPULEZ1YmjLBX7U7X1o65J
cCp9XfBI8loMN/JedAb90MJOd4H13JkWtroovDPCfBVUXc49Qx8pXd0azqUyRVzmkGKAcsuvpqwb
1E7gDxnZ39gzorM1IXdMdo8YMb+vodqcp3bkaB/jsDTNjHcgHh7DrPSOwbeYj/U0hh8dHTF+QjZT
k17BI5MrSC1I+pPj21ENljaf8RqB5mvsPIs4ehNVdu6d/imOgyWdPJdGIzMcBZzDmyJBrQrlAfKA
5OwxcUP/73XUgcIYdIpDy768kRr5AJswrFVAWZLtV6sdijenFs5eU0MAoHTELcx8bA9JUraHDlbR
fz5zbMVa8BsbFtX/dU2HKoXTyC5DynYEQ4GzGLIM9jJ7a6am5RCR9lbkPjF0uYf1U+17aB/+oBop
apfU9i3YxP3fZ38fKBPhEGAmv4qxzbJWX9Wx4y36iqLKpjGuUXbUQyjiGj3YJ1nYcEsN6ExuQIMj
3bk3QjP71GGO13XRW9wysAjzT2Ui21RXhOGouFG7WiLqWsmNyLtYJnkZsy5p9TqsbYp36Lo4aDYy
qCQeQDgta47yRzgTaQJZFO+yaxgYKupTF4h0pY4xl5pTvaTeOJAgk8+Kavxmupzoo0qZuYXxOtGQ
LJOasnGJ5Atg6zsYqvQyujDDOpzQs1UJKBcbWABfx2osWE2a9mWo7HOg2PcgOoWhSXILRQ9Lwp1r
50nXfkItfUDd/Fe1LluO+jgk/ZpO+pXtKPdIrX7dBFoKeYqlntKyJXhUtS41QCiwwfwkXJdOjPsN
TGdvf0CIP3WmcRRJ8dEpzouZsFkEZtYyT7arulmZKTctJiPmdVWxNd3siwVq0RCQKIsSQFE5Ogsy
kHamzZsmg+hBMFyUQctXJmx/LflnZ9WB/rHdkP0okUVG9zrhGs6LYQWZdy2B/IOj3yu5e88i515u
SQz8tiTW/ClN4Rjrq07I10LBMtJal8LEs5pHhH041adYBZqf/NPtOTfzmP81CJeNnJ0b+um8Un8h
r3SUpM6j2LswpvrKKYEIwoh/qTxPhnso9egYFe49Daxvhx7QsS+3tRP9EiCdk9DZtSEQQnPtQNcD
Ls8sH74Ysm3rInix6Vllm9kKn/vCF1Z1SbThXzqpJ95EisooD1UUSEbiQSLx0tEWgI/h3qjGPysL
TwVS83QhCbrnPcAGaJ4Gs1+X0IqtibAsT/jPgg19N0yPQIOGLp/Zcrq+VBGW+I39CljLoRu8ylCK
RTr/Ouq2flXcR++6bJcxKhjhR0zTn5vIJ8vOb0clUG+2EjOy89auwTyyoakptNl+1d/w0i9Vz36T
UPNGH4hEZ+6MnCbBPsDwKDiZM8iyWOibezhURzXWJh/YK+b3MF1Fg9wPSUQKrTkXwwPAPvWINbEh
HGFd3740anLGVwKZpuFXGHDlW2l1c6Nio0uuJInvHpsIuDcQXTLdjA6zH5gIIHxwk5kqgROg1s6C
U7Fqmm81PYhsZsKJFTPEj/KtmckFW8upyYwLroGrm0+fie3hMbK/UmBdWUVJc9nuaw4RcaRl25Z2
LdUdGt/kKBgazjqfuGNjy13lur4xVa5pe0B0kv+o1r7YuvnjZcqnVphgleNHqUOObqftoGhvZgNm
Jyiau6q0B8eUe8db6+l0onvi6uTNsSug1btficGKKAQlyGavYd9Ov+NslBx+woreDW8das17Wnr/
dCX8KZFZfA0yoLURUfMLaCLgiAnorm/fwYbmHPmbDxEWJ6fGMa6Fr1E5PCWJfR3U9N6Ob4kLqTdC
NHXUOT9p3lyD0YXZJC+6RjhNnRaGzN+ZeW6H9MaGf2M71b+0z/eD4FBvDZ8WfrdRe8Vt+1t7KDuT
nX4E+P0NFZ+pLd5ik5WE+V+wkGn23DWGjueMYGfdTm9RRVqb7tmyL7JFbeDss3SwYlH06FG/MCFw
w85fdYxK8VlvK6Uq2L8zVy1Ggv2GCmrV5fmiWQxSy979HVFcJyMZyNjFDUOcW+qqgudlFtFoWYWL
hlbOZcQWsHVz6qMEpSy4Y/CkGK+TXRmrwM4XHg0TgUlXbdGwhNj6uJAe3J5q+AQk8UxhIgDCOVcf
o+JHNlDVSVlibwJ0WwNDsYXn8ys0fc+zvnkgHBK2IN61aVn6SBzwQ9flQx27p7QmXJdkOydyttRA
Lh1RvGj6WsQ62egO++b0JHm61job4cbdmqDegibfKNyKro2C28dbIpNyGjYqx1bSlk9aNmDj6mjJ
7N/J7l5sgRHAE2gb9i6gsLXkNly5Sy8QP+C75TJR6ierVPYdxyuMgmc1i1/1or4LvqWt9Tui20CU
+FFsb9e25tGd+mvPYdVuKtgwFlY1dnbrphEWb1vFELzNDjje8hXknXtdvAiANNsSARdFrr9WxBHX
CcREfGvwHBwbnKhl+JlhHWPS7GjT5Ll0E262grhHxVgBOUDzyZB9VM54zirrStn2JYCxJ71o3eiY
D7yofsdxeau1n3KmthWcD9oIAUWXIR3tGnTRW+hS8VBdXNY0S1RvwJdJcenKPuq1fxGuq7Ybtsyl
aFLoCSKTLMAFRDDpvezEh+l6HKztkosPnTt07U9Hx/VN6SI7Q8O8mLKBms6srBnj58Z1H4XzmpfW
p1sTIi8ZSGHb2yljDSpYefHYjQW6dsL1zJAxaNbwbqHNfbuiPttKde4gUEF4X0qNG7AI3WVuxMc8
4pHW6t41tO3XdgxvmM+D9FWrp9divoR1+jW7QVsY2G4Whsu7EP2OA6blXg+BfjMw9b0X3aFqUhnD
f1YdH+qJn01TYIdUQvKrZLwxRvGi4IHkIRx4sXvSbG6n0fZ+HNHdiimk7NT8yWJqcJ2BXTtS0IUR
PYrhBtKVKKOTV/Svju4XnvNaVVro5zHbLTEQzC1usjOZK9ivvYI4rCpc694mssA/C3np2u6WOzYO
b+Paedkv9/HTWP0Otnvsm/R9glTj5y0dHVan+K2nfyp6eYgic2CO3mx1ghi+RLNbOF3+1nbdhqaY
tVCzB7slG98+IDYrQnMomtcKO+PKsni4WM5TkXjbfshRl6x1G3SvllHScKLtcUs+KXKAGJKEz8Jd
mYq3rKr7ODgXKsgiP5T1a2z3V1YzPxyDizOSG2wS5AJgNju7TJjN8A5AvrsmjfqpxupBgOpx+dbI
Lu0Cu0bKEYouzSUjzsy33Dpdal3TLLutETo4++eFytQZk0zRNkxOuZawK47Vu6mkFI3QfRQZrFBt
wV1SjMojcF7VwP1QjPKEK+ozbVjDiXHBRSFFxkkN79eAFVJeyaT9U5SCQE+HQkIdoB8lYIymIH1z
ojr0EQhXYZOeZUbac2CpGgUejkAfbhFGJXekrqhuLYbzAM1UYJW4mhVwqMGvMlnfQzQfCiflefRa
6PDFh4oTAiWLtylOPwfauocJHHKRRHCb+gaBIHU3fcilGevob3bc/BrdeGvAR2Lq62yWAnHtM2wK
uo0A5rTf4fz36kjpGZg4C5xFnFbawlg2U3kqPQk4tK38+TvHKmZsrf12W/Zs2oSvDijxskmZy9Tc
uPZU/TiS/bMT7fj5WGqE85u13I+luomy5mtqBPAb+Bf+AOXVTxU6Xvvyi7neooKOhOctpUJFVDsc
lox5mEP4KNgbzSg/88oFEZuT/cMqYPT8N7RKGRbojauaUJCfdeR9BQReiy2Z5lGLFmX5GxY+3guC
1IZ5rqWLEBlmvzmPUbCwIdNwyqqCWQ9mQ5CkzVHLpmuW42y1zStaNJvalE1exi+FYROoKg+doW28
DdmIdR9Mn/itXiKv2RtxdWBsuog8eUwIb/lxwJQ6xXdbZQVV0+OJang/stxjF8yNoOh6Q3af8A4E
lZgrk7H/oc4zBBd0RioYmFRZ/qo2N5ihfuJOXYZ289GUUMf1+kVnXquIZF12PO8aDHic8Wl1s1JM
g8NcYlhLxy+bWUlgWmONP41dsbPJ9FcnrnksN7R8685y8LqbDsXHNwQ7WwVuWkIr0lAzHw3PtlPW
/qAE9YKExKZz0jtQG1Ex51DVkEpCbzhIJzrYjncdI++M5PLebhR4t55UvlDvv2UWf1FLvnEBio4d
TxsVYDMjE+GDAy99rUYxchrlLadyhxnuWfckwMIA+TXTcVcW7/bA+JGmtPck95hvkVxsZp9EcIkG
VoSmNLeg5T5axQ656+oPHhmZqz5sHc3eUcA1Rsk/D5ctV5Hy042khPrhkJpclHU5bKNo2ls8xzu1
edUz65Uj1C1yxqXXTMe2sW7czP8K72VM9e9e8sRK0+aBEDNo7YeHh4B+N+RdisN/AtYt3kdOvTy1
uL1mWoJp+VJnuBqH436o+dVrc9jMDCkjiEh8WWcUra9eMO4xcPe2Ls1wbGYUTb/1F9Vw3shED35Q
dg8Y5mtT7f4FIb8xzBaIqOrK0MiOBYn2Mqrme8rYw47EhU6Er6ZKX+gtubXAztjxPMt5mVA9g4lA
wabPK1+8yXuG2eWiGvQvLqOppB5IjyKyLqo0f0/kBiNPCKN/eK+N6ICpbdRpuW7k3tCQ7GX3GXHq
N0zWJi3rzqNB3UCs35zUXtkRI3W+A2xSpKP6uSOUxG8t30lNXDPmE2508BqWQq+I3qPB+U0lnpmu
enZr69QxoTCa7HyppHMbZfKGenCaDCqK4xPD3TuNEmdyYZfaky8W8VY1FIegcD6wP/0mHPtqStGw
1CzsnlGDbYSf5EVeBjYZuP1wQtZsqhseDEtcWZT/de86mFOG7h3Nw9NCC7R9HXXrNFZqFHs2EGr3
IOF6TNV+/xP3YHdSTJegC+Ppo56vZNNkB6FXjM6wdgvP/Rj1kkrRAYsPD2DbuCRquC7T9BpQc+OX
VGozK8NSox/ndXiqxYpypSXNDB9hIPZEtqE3U7xYlCFvlaNtxzbYJy4SYhgflHRD2CxCoCbgYEc3
oXs9gO6EZWm8dJbDhD5uKp+06+gPpuqTHDLRxaxqEYuMLL76otbhVyyCcBVZdIroU/+dG4Apg/Bf
2iaPviGhEHqp4lP9tMtIeqo1d1BcELQaC9KCZr0apxmQqtcnccPr+5ZVDgJ/1L8EqnroUpq2WywF
7pPnkgIdJ3Jg9nmqTFxr/Woi7N15b616L+p2mSrBPpNYiK19aRmXkaKduA4PQ9yQdlA2cUnnFZcM
dI6Bur+e5FijOYSIq40Io3XsjrthaleqKReBdN+aOj11CpBq0BnZ+Gjx9/u2TerUdc6haH+9inrV
SMcC2j87TYaxlCtN0JrcpcWWVo2jntiM9VOtglC7NZ3ua5T5b1UJnOwBx+X0WxXQ0Nn01QtvUncK
HRd+Xc85bi9/omJ6aznpZXbgewPTPEVjNwXJDPd2DtM4liyVsCYXmKx79zyZ/SYJOemmpfotc+ec
skYrmQkVbf5nTZmsKkrHeqWmRjJzXskSHLSog5XUt0z2AaI2APk9bG6+m+BYrztmwZ2zVIaYIryy
wW5Z7BiKPexekjmQ7xb5MCXq7vqofYu2exHSwOv7YFR4c9hCj7pFyDnZYynZaMxqMublSpm/O5ry
nSnWixuIQx2ZSzj0K3zpz8bwlLm0PE66u8bPtfF6lVvTWXlRfClN+8XGqjCH7HMMo/YqGQZGRMO1
z90fs/V+rGsTah8ajedBW1bLok/ulO/eDJhY86DdXQwUqGWW8mhA7yFRilPmDgfTat9h2sESgfnu
QX3wK0PeEgblXqBdE7P57sbpQ1baJzmaZa7RmJLaJAitLtv0JpT8mvREmPSfrVT3WRZvUB3vWq7+
4B6vCVqLC6Ea9vvMrDWbiiGzxRYd0AFCzVJuPUbT+7UYsjkvtk28KJgkFpdaXtVvw+paNI+USm3p
PonBXnnkuhcW5KdFO1CDZMbmYtTZoQvZnmjW2dhe/euq1U3QkkO1xzK2qv1gdL+IYbOAlFyVAl+3
SK5aC9AAiGvBTGJEMyw2GBN3o2O+uMY8Je5/c0389oyC1Oo+qCSwIrc/WpRjWF3xjKf/uQDt1fzn
n+BQVwId8F4xa7YNmiXzFB959tKEybOpdOxdrLdcja4qyQ2fJWGRJqSgSClnGotwn/20+cReDfKW
j4sdIw5kXLezJNQgNhIdOBEgPmewLeyj+MKgxN8t7jp/6sqPZv5ZQ4Yof19NGOY6+iXqu2LmyHJS
AfjOEgpWtLqnGAUWrEa4a9V5O4kX0mSrDqtEa5kM7WNgzDYt7diGeXdDnFrOaD+p+iyd2jGSj8ac
SRpcXrUB57kXYtWA8N46xfhKgiZY4JNnoPDQwq7el78kZ8N/9TKPAmaKg54/tzKx1gZ7bwsA5k4k
rnuJgO6IOvsZe6mRU642egHiqWfbj5HQrZZDV6usw9Gbo9Ymp5hQ3cusTJbQlU5hj4CVOBm+M1We
RxPziUI7yXJKVeoNix7BtjXXZhtkGy6SbkU4qVtOrnkfKrE3Asfg/2wyAHP6R65/gK/Fkq12rs8Q
8ayFymlIZ1+2ab6YDDOYTeio3Vl+zxx3hRD3xW1MG6sW7ACG7SyhtKuqqj9bkO5Av0wTyVWYSr4l
oHN0KEllFxZ8SG94oqXVL/PxTKX7rhqtazTUB+qrgfUsB3bYu0C4AksH0Ba9w3VgI1Y33b/KMd9V
rCR0gjJudJx2pZUMVkFiwDIbIJ2juAw7SkOpfkIgqtob5N9jn2ivnozjhYJN9sUpmVMJSVGClSlv
A9fbRu/nR1KhbVsrv1ZCuSnonY7dkzlX0kdjVM9qNP3GEQDZKsow+Ie7esJLRDNdNppQh52XdjDe
rdDcMghahV3woBjw08mLRxtQ4RUq95wuAtVBKUcdqUIeDmk1GX6ELXVBung16iZz9oSWqq6lxhbl
NxpHdl55WzBGmFal7d0Tk8eyogzZClcAQavwXOnOgz4kaFPNc6UEX5TirO3S2gqbEP4YRHikmHyX
A0ePWUFeSG6rLhOvKTszA86SZmklwj6TuKSsuE3Iih7D+NpGQfNvamhkjFP3zX0GV/7T2vTZ9Drx
OmMqVpx0xBK4dUtyzfntQQbhddgmcXj/+yuAaS3UX9ZnV+IpgYi1qHsuhYSyrDizboy26tpDIRIZ
QkdXoRxhJYkmjRtOel/IF4UvcShigajmCdCU7JXy78fdml52NwKb05nNdLQIEMKaja4k7rtSdmwv
i7OX52fcYMNi7EZE/sxhjVRlq2zB1G+NUS2e3Lj67wdtfgmgl7H5RE4k0Lj1PIB+GZqEVT5VLabY
YsgAtHLMAXiEsSds1QR8hSGOfx/Y9IULxDRvMzEuPKPFnPS0IidSuz72Z9T8Luq3BGtwaqA2bsTk
AvCvcPIKTWqERIt0kbHiLv++JqOnpGysJ06Ur5Uri0VpR91ep2j+YHGzHybTBoFIcu7v1f8+qPPf
+N9f+/sDD43OtyroFW4SwKCYP1hFPFHuLjj3/t/X0H/DOYgUPv3/vkbEJFlUmVaTtoU6WYctZqcR
kng7J/m0DjmOmQ9/8vfHUuutQ0RN0lIxFJf6nro+8TirVp4TdwtljOvT3wfm44Pm13mPQ8Do5Kon
JrxpUhS/joMEai2U1aOh59YBJOFiHDAIY9/fsdHDIz9/UM0MWo+KXWp+pdRKsBNdTHZ7fmnwJG47
fryE0pye018EF4eIMJoNYDgHJfbYC/nfz9r5s7+XAeDApTdhK4+wX4ablskK6SnTyFdaFaFZ/b0O
O4iRPEAxVUTKKtELd99a40UazuybURpzVTs8kP/zuqzW7NSSRRqSLdUmCtE3ls43CMOZ3vDXlBoi
O7aT7c6jJ5cdG8f+QzJ/yJgB7gyQkChjbbUmuQd7XGQMRMxYC5exqXW7xM1Wbg62BThMeXKE2tJs
APhBnxiUSUdzdv95WVXlyTPKw5xuS3NNP1UzUNaeCZOcQ3uNiU0SInBYtSHWkd7XZ5g4zSYIDIiM
cxnt34chCKe9Cae7KL3qqcfusSlz571zU0JYkTlVT//51LONtemE4QEsWXxqpv6ZDQs09/nV35eS
ePrvZ57bPBWVe24qvdokiTTOZPaN899ntZT4k3QixRKJTEtT5xBr0llHbdqvI9XR7xL+vo85uj4m
88uxW2VWFd+bWK1ObIZy/+/L+aDSREGn0rrpcuVk98NXETUFsl2nbv46rsxONDse99jYhJPdlNQu
yQ5hjBDusDVbO3+JW2p79fgLmYfDHgiHF8d9MMN2nv/+GGP0tqfyj5xwla97o9ZA8j3UUqFYS2cY
qqpy2gd5z9PfK/mF0XaBc9Bk86jpZ5dTIvCUhNzoDHTLIzInTVNDHpzEqSvB6LleZO7sZGLMVvWs
wIEXHqY0ZyCK3tElLJRuGYmdMxPSEc3UnUE6yv9rBRxnoLuNq14BXDvp0R3VJ1lT0i62JFTCxaBE
FN7WGZZ4l8P730tdr+ajK38A5yrE2CHitVVWswk0/NWiItv9vTKSltG5ReizLTAMp4QTGd1FxQpm
8NWlEGUXOW52MCIA0F2W4RqavC1sg1tY682JQqf2pNV5vG4rTWGMVK0IiRugM/GoOaER4xWhsCIa
OVfR852ubCPVAMxZhbMn5WLvA21w9kZnHOtMa3eaQ6dKTXz2dPn79K9v6e8z8s7tcTDO+HzCbTkL
fxD4SrnK6B1qhSKPajNUF4fIwHIUZGQRtXwja/oHrt1sCz6crsP5JSffI2h+83lE+9p3kbm2Zuo3
ib3iQ8Bpwn1sf6O44bapS+3GbsRYxyDgfW5DFjcTl7WY+pG6IoYgKCDXye2tp7+v5xwp/Qikwf6P
5x9DiSnzPGCEoVX/xOgydDJ6BjNlavBOa9GnmtJYkFFGCeBiT+cYFEa7IFfVhMskY6MaCx1dshgJ
nCsOwRArLVeuDc4+CS11n2Z1sWUBWNehaA6qydbr70ODg/YAGY9bFh6Dzc7qaA/H0JzGp78XHkUq
LJ+SGWmVJetx/qf//n0rnPSDZ3zmlpmRbZy/3qM8sLMMONIKbe+BGz6X1JL7qkmoWWdCMjojGl7p
/nY8OyNg4osM3EGquoIzbfdIA2/wTWTKBa71EEq3hEZmMgupyO0aPAuoYMu2BvYwit4GLn3vg4T1
hzRxHmLMRPRWf0hYZH46DHTuFeXXl0c0wtdHBMXUdBkGRvrCHotrP4BnGONjHZW/YQabXRnMB2NJ
ul+JJcsfuw/e9eEfNY8kDNF3fLKG/CEPetAU9zZj7pVScTQJmPddYr4ObKdw+HzS1w1oTjfPujLv
gXiqVarCclWLCznGS+4gbE25Dd+j+Jc1uOVHg9VMDfPvVM+unsEut2d4PXY3erFzTmfyRQvs71Lu
syr4ydgzO1n+zgPincJnr7C+ctv7ULC2+aMHLJzSDg9BXR2e8inYWTVO82x4wUty71vnEavBMbXl
2uqIE8RHLfGuUx3/61K55gHN0EeqX16IuU27sKragrW0gnUHg7m62GrwLD3KGsxLycANB3u2dHK3
QNkRzwRAlnjHt43geGpFqNpO8qzOqsYgOgsbdvKWjsFaNuGnnaFspT2bLQNGgeshYhYkg5aNTmRe
1d9LK9pQ0XgwBUwZMPy+mQTXsGmuXqIs26Jap0X1AVRl39vFulH7bdgUd0VOD72FvxnXw81SvU0B
io9l4VyZ3JmV0z9zljl3VnbzMu2ETZMc17QqjGzN0ObsTnujqbZelnM2rrHqBseYSQDlOys6Ci+T
7C6mBmphSg6IUyeS7UtKqlcOwf8qfCmMtzHdpNJYhiNw3jKgp6XEdpC89np0GHlne+bbTQT5JnNZ
k7CYFJr2GkXheUq15wCfDTa/9KWwo3Pc5qgVKv6LnsF1jKmVem3vZ2C7JUblQlHQj0T8Y5l4CuGP
T7O6lefLpJ1qP57Gj9xiuNGEzdLqCV2U4hYmyQ4667czeYgN6qrCaqAozQXK4RYaFXZyJgmegWQu
jAggsdofqXKrdpkZnmKvINLU6e8FT3+/6CzX7/BpF6p8Ts9oqcxeyFlM+rvac6GoAkseF+J3Q6hB
TM1akj/1M64fXzgp00wmfiG1GyrqU9MGePhrbwN2fD3k5Xsh44Enl3sPg/qC0/dc0u5tjtONkwqF
CGeAit+6p13hXH06GbEucg92wsaxtMbfMAgWLMdnJaxOKeDI9nWsul3clqe4H1/aLoz9aaQwVHtv
rHHyE66SlLORavX/zKznHNl3ay6FHc+5n9AuJ4js77oDi0/jfJiQoFgaKgSQpnsxrNZgto3fPbFg
0kFKWoYJ550Sb7SGrI5KjFSmhRa2WjrEcfWFMudMNFD92nq33sMlBMuDVA88bbaUaH16icu31V9y
FS3QkfrS8VDSg7ymLS49OUGl7XXSE5sS1u6iD8onTWWKci1CDuC9ZK5mpsfa0K4wrE+dh6w4MPmy
AbWzC2JNYHnz+5zlLWVf04bhP6K8v6Civ92EkCED0rjCKpYo5Tfqrn4MSXa4lTaSX/bjLpdPits/
V+TriF7GVpMvnNwylgxvYLsFM5lX3pUxR9vi+cOIqWmxnyHcKvnCtFiF26bQ/C4S3BrVSzmlzyI1
0FM4LxC2ifplobNhVRlOkPNun0FxM96NN9KtR+bV9UoS3phGc1MX4S5txNcMDV4Mg4lEaz3TG1Xv
Bw54QaD0y7iW70aa3Kk0zHP3LVZTvD7JPh2in9SgStzTEZtnBaRiyxLDlQiUr4nzPw9OdHoIzKGf
aWKV2dmTiqKTCcqBmjdYXo+6lj96b5urFuOYMyXAdBjY+smk8982K9p3ss9+0C6lXj2cged7GImj
GTYPp6KwLLA6P0kEww9nWBsWBvi4n/JNVA1rGTTxqaC0dhW3nqQ6jFNjbjyP5KZDHAMhU2EXMxtj
zLFfAFJ/yrGlE5bbRiIHsuMxKP7TBtS+XiSu+pT2AC6iAOQj0/IVSSjskuNsvlw2HgECz2NJKybL
xbiJepqx8WJsiu83A5QsOJ4G5UjwQyHMFqRikRmgCiDicCewLvQAl1d2smwdl7c4p7FZNHjTcriO
3BgHB7yS4aUf2OAiHIbGNUlMYxFNzlFN7Vnkam4jpDfikXwvad3JefmGI2EPeXgMASR/uIrHrFE8
Mod1ryEEHU3j7u9FFUcY9Xmq4I3CyIfuk8GYR0wW732Q7qkOOAAjzlgxMUCWU5fC3sCSVKTOglHZ
Npb1A6tkVDD+bG0aT8I8favdcdEV6Y+tcp/U6efoYQ2DPHKVTh4uxPzvT1TnMHRGsdQ2wZxZGmBr
LSIiKb7WTo9W+aVD4GcANZMVpL2t9jAojBunSrFRi/pN6k1PIIlwmWU4JRUT02GgDNeg7HecTu0d
3x62Dv7OyhxeXIJmOAEvUdJ7+y5phi2A062ohNi36EFlLJVLzzNUr1Lz5Npik6oW5ui4+kzRsgMb
w3iqB3fCgCyXTg9SQyEV1TK6eXaNMVtoMczC+ffN3KlYccmla/JZ41M6NF+ypd+l71RzpcUYu2Mt
q55Eyt2C8otbwEzeFEtj9l6660Fl5jMRbgDZMXXbwK2Hc6D9aCBnuZgYSyie8iqgcRyoADvTips/
mU1Po9PcMTcK2haxDvvUmmsL2koEQ+TAPivWuglOiVqNJHLb7RjZ0xLjwJHSaOBQNiFcL8mhTI2e
jSPCTreFQ6+lsP4xa5pegpSWx7IO3urIIYvllP2mVFJ3qVc185ZqS8EiFmirmEeYBMCSX8JM/LNK
8leGa27sibxH5NmgBU2P2U4bycWYqKjnk0MsaSQVNBrdIy4JyiNSpK+Qgfz/x9F5LEWORFH0ixQh
b7blLWUwBWwUQIO8lFIq5b5+jmY1ExM9NBRS5jP3nlvOr1l1cHLrTQiVb5Mes9MA1Y6BFtgj0kXm
QjXG2OFlO8Ta+mpUurcqunoZWSzrBdnXKe4ssJjiqzBH/W54YjGlD82s+IiAWcpU/8ynqeZooHW3
qmnVDPKAmnLBfcKOhtYfS3h59KBfGSMxvHVdMCAfi5ow0ipAVcGVoTzCi8PskfSZop2T0ZXACx3j
0Mi2YwffK9oG+OQyqiXM/BeDIpmlVz6uan18b2o8RJb8TnTl3NxZRCWGCBS5RS2Te7pYjlgf2BWP
jDp65xBiMlzBQqW+fe2lxdEASxnJDGyFjp4GDYd16sAu3nH7obk7Z46pPsENXYpc27EB1j6Cpg/W
OlR7+KM47MvaOlgmtzNeoocwgh876Kcl1I+N2wAeTtr2lytkGZnROTYcRE9NPCynooGLaOfuSvSU
5bUPI9fsbonJUMiJPqNJhSvgygP23fDEWX+NYs06urQgKyLChlU4jr/9lH3mplJHwrbOpu0Yq3aE
jVCFbvMcNTaqIYC7sc0zZsDXnKLuX6JHzwMAr6B3iW5AjI9tTa69Puk3xoiuYKg3QQpRNGmc3VDV
8DERZciBzx1TD7Pd15BEqHVdR+k289L3UurvnQz9lYh6TpfUuUcWsCmGYy+tQ53XKT9eMnVUy9jv
ftvcHTbYUvhUnQSfjbf3AhKSii76VjLRl/0+zRFuFN63Y8lj3aldosd/mPkPoBTCFSJMZt45+Ocm
bYjg5npzAi+/2XqfAuQslqbSP2o16XcQr9sA+Qh5DFbDld+XGSJ099babvyMygrAL46/Vr46MjjG
tvxMpIe0rLvI3uZPc/Bw5OKjkbk9ziLCfDXW+GZS7EYnneUff9hMUptkrxphuafvkaPmS0m+9irM
qkczTjZiIutLMOFrc/p5fDqPCaXgDgzli9OmHq+rOOoNSSIc+rCPs+eYuvqpRkCV59o/UyMc1dG2
KhUPTqt7nBA82kXFNWk7Uopm06pwfkgK4ruT7VNe/ivq+ux88k1GDAAWlmkSnhMk1lHjw+G59PK1
hsF9lTZcxR1LMIwgXonGAf3DkpVjvJ4kRTJS3leUccfc9H7RuRPaS6gaOX7EjagobpZ2ZT9CLN9s
qN4KHVpMNvR8PRNkTCWwYVU1SbjBw+eW4/7FBz+Qj9PX8CgmQPxjnRz6NiHZVSGAyqjfQpNEX7aW
2j3PuPRwfG1TxzV3zTTw/lIsRNo0bCasqfQjbnWJMZ4sXSv21tYcBpuM9KN1ycq5LU2QMQmmrBY5
wt6y608qvGnp62LYx2WOyafoqeUtIpxsP7wPY0HjZKeUGVCR3v2KoZXBYl0B6NhaBUFkWnCc4Myo
FDhkJl6yUuuwzz05JhamT3xGn5LYnF6K9FoN6V9q1N+17W/VMBSMJ5G09R2Ltl4zRhhetg2e49Ky
UHgBD+IfhDCQxU3vwlAQrkJ47NMgaby/6gncC0OIM5LI99DFTN+wys6Ks0XTsAh6ZmYlKJM2Tr5a
nSUnS36gTzqskajiMkHD5apGAh2hGojJk1ta2rFwm3gLxOpu4V5dN+HwJ0UAg5OFlD7Vzirzm6e2
1QCpaOJOickCRIuPQ6b/oE1ApBW1M9EFpg5uXFnRin52efRh9gX9OsS4BZY0TxmXkCGTk/j/BJgZ
ega2hFGdr7rRrDctst71aAi1M/veYTckP13GWrvG2dOljFs7JzG2S73tGO3KqK4/aLOI9BF5eEk8
LdzVeAcKLYWsVHn1VRvNcsu5wavnYKCP3L9E+OnaY4Cx6HzmF31BHTdqVbBVAbGSlZEyoVF0M7n7
wlm06yr6nCj1sPrN8fKFswcQzRKHon89UcsxO2LnZQWZ86T7alsphM9cS5zbmr6ZTMEh6CY3utMe
pVXDmK+6uB1Jn/jMLkaTP4htzPcuZ8AGMjUuU3Y04MZSc0/KvdiwoXlEVQsVKuqsF2dgf6jils6p
snAjhc6LdIbxAJz5Zxirft/L9lzJbVhGH4lKb5GQLw5O3BRqbTqkpED5H/EUveMZxiDrpPx1ffPi
O10/exwXvYsuwifoOZPoELuIuqfJlQ2/ERR0YqAcxLG3QvaPaX0E0ofzluZp1NMNxrEz6JZtbBna
yoySbyKznloYIiXwJjOMvRVgZth2frvBGw7VU/rb1nLFVZbyxP4GY7zT0Tg0iA/mFX04gUZjwFcv
2rm0dPqlboYJmP5p3JCB81Rb2Ae9+IXs8Td/mAJ2CJKbR/e3YdGdG30rgp5Io4wHNprGbD2FVCiN
kQOMCQKMbj6CIcP9iarwjSzpc6azva0qWAZO623UNIqFtnJT75oydsQajinNCcsVa06CyWhZuhbl
ahKqk4NBpQ3pHGTubWGCc20XQ0V2JTr8yc6eBonbKguM3TS7ATnFwbT+QItywBmgixy14q3l90oE
6961cWtF1rrSIUOizFlZpixwg8I3ZPoCH5CEPhLmkC/X7XbM6zfUamwNjaDAbwBX1vAVTlXX3yec
qjRJJWaDSZXU/PeiGGGMuEW6GkrdX6fz9eV4sdjlIf2s3hJkxRFW6v1MaBuRL5XH0G7La+6bB322
OWQN178ToMnZRwj8cBgfHd1nTlA3I7NGsqEioU4wqpeYtPWVLwXNphvf/AIOMbGb+RIh3ooIjfJU
Bma+YFFd0v96H6qOV00wc0rjYClHIzl2xTOHCEdBBA8H7RaupNmeE/iM/PJoM98iPogqLQVC21p0
lsJSxyqmcWAeji81uiKO2lnFD6ZqEeXNxiS2uRnbaynJ1kNNsG+JOWWQ7awMogZZHnLjqaR5pGKT
Fh3Kr4D2SguA/bBZXvo9I+qs1sx5zslQYwLOOVikhnbsuBaxxy7AcsTOCMhTGxncUk2FqFu6bDqq
PtvHhc3Iww+SkwkqIe7DlRUns7aR5XGvjHNTp8+dF/ONu1P7gfspAFu4jWQSE6t74ZoJDpFGyDYp
EAv3QcbLq57KR49PAErWWxwZawx6r3nuyqUXgjYqO+9QZJXYaYxafZs3jcowYpWL+6EoN24Bc9bn
fxaTRbcXwoZyoiHYJGNmMB62DKBEI4ged1RXHEbpfqwK0LSOA2EVz3pWuR9loP+JumRvnXS0RvMd
4t8DJwEh4DVq4YnkJ51ukooNKtNnRUrOgQi+N8dKk5VfI1IJBx9yuIh/Btt8FMQukwRabMKZW1Ou
YjxhC9uKPrNqxF9tCGczmknNwwu7VJczHKet93bySKb9yDKzUd4z5Gx3radwtJoq9UAEEt2XMNPv
yiDapr5ABxAyIEgx1HP7lMaGeR4PEfybxG8YFXJeWrmm3029/6elgQn0JbIAZbCMtcMM2meyt8f+
Zax8fYuyw2R7VbzyhMBV7qSLDJt0z6ru2bbEC70ztHOAXfCpGoSHstg5umVzx8iHuV6n+RitU2Ok
36nLpVpKrSaK1Zw4U/py1STq7gU06LGRwE735GsmkPPJ7HN0KF4xiZ1K+1OEVyOpPhitlgejcH89
rwCxwSqQ4pfnse7WbJ1JZfHqlcvHpU+ev/QNOo7cHygeevR7yEWsgsFajgJnFriz/qq1JxS29gID
wd7XQ3QWAC5WuZJwJsPKXhdj+cR4HZ1Q6/7TI+cJUwT5n8I4EyQHsSyqw1Vsnet+YhmCcGCj82A0
JNkvcutZ6lhcJCi/YJzkYQoOrbD6vaH6774vzIPEAZFGYlWG3Yg82Ri3+PQMVIXGgGMJRpArUwNB
piNXXIKPyi3eTLeMyHcwbr05nJwG70fYz7/icIQ9NVIGogeTFv2Y23mfuSPwdrAoLL1s7Rv5TRvH
c+cF8FIeddQhfA3rDO+9h+xiPnaeTWVQ7KSYXiwz2eWSDHQt9vcsCtEEotDz/S3HwBugw7XWIMjr
VMN7Hxtbo2bgZwN/Ovg8/yLpwnXkDtdYyz6xkeL76uvvULaUIZwNO5Glb1mUKr53TrmE8J4Jask6
GiSuxQEnGHDz8xB1+8Zz3NVHk+rZ3qmcEicNOmwd5acR3NDivZQ1ydFNhvZbrAwqohVy0GJD7Y6y
hwN3cBumj7zzoT4tIgsiJm5V8HfG2O2mqD6Z2CkWjuRml7HrrGuvPqPJWWoezsncYWmEh5xtB8m9
S2ah3wUBlie0Pj+TlRDI7HyJhPY2cIJiZSoQMioZWmxC+asI52EP4khmtgBdsqOBSRkC1/TB0aFA
VGoU57XYdozbjBbJTZtms4VxekP4NW3YRe77ejhFkbK2VQC7C/rYjhLiqdHuGCpfOnwXr5ZoYTgH
PH1OaLzlsTaSURYJRk0s+1HmVJ51btlqkB1e7G3pMRyBf+J3XkTL5bzYqLrQ9aHf4/TEwTu77IO8
PfLyMqdM4l94jqxElAbJ0ko31JcXPY43I8tq3hU4Kb1CDePxsVieuYED7u+axr9NzfCBD/N5Ym9D
T4tqHrqP5ovhqbINGs+uXwU9w/soc/5aP7sHya+fNl+TTLvnUOx6BF4rWxhsHTx5Z073gVfpOGYM
2wdf25f2EwdWt9VYf1CNsetACLeBxjus/+8DsF1VQf2lwVvYQFA5JsKLLxqbYII/0CEV9puInF/U
pnSSpv8YjXQzRWBrGrgce9k79o1VV8Xg7AdxGET3EL1vYz/p8EDHrvpjiDEeYqsEwx9WKXUBAMW+
fR5cW6xrQiV2zqAR5plAagotPAx2aUDPNppuHTd2waF+b/OqWrdKs1ajg5PAhovhMSaI/PoQT9M1
jRtt3xqnQMFK7v3iufLQMTWYH2s/uvRJiDeHMFQ2qoRppwh7lZOegkoPT0SCXBisMUi1YHw5Qb/G
l/IYtN7aD8RCnRO+APnzw1sWOsEJM7EUDIXGMqyQN/ksburBQ9Sl/o1egxcGhVmo0nsQ+y8C7s1i
6ClMQgrTohmXhoeRYhqsnyoyt/nEELtqiIgu7UtTcCQWNJHDVCRUwzCJJpJOgjT/c3MuY8d7osiu
Vr2r3gQTEegEKzuSSMZjSHGtrMAmQwleNDI4a66+difTY900cUXq4W9oJ/U9h5cHwvqdDE5jDXwU
r40GXQq2ICio0gOkngYXLVZ42eWaYLBibaZIY9OKNswIUwYj7BeXgd2yJSnKVahpxsrU67XKje7U
Qb3hKTHWCaAltLAYxUT71IYaVXYL0F5pFG1FV64Mmb51VPvLoPAxU0ZOizd5eq56i/YprAksqdU9
KtXRqkjX89nsw6Zb+RnLLT6wRdwX3H9l/aBZn8cKwUdk5rsewz29zJdVDOka1mcBb45ZfVx8+RZj
8JylKxLnjuIuAZYYwkHt0MazkOOMW8qKmlj3ARwjLmk3Wshch7ZfAmRxftjgudKcjm4/7Swhgm3u
lv2ysqFhlRHLMcDj70kdqG32kwRA6jHrvbQe6kCcxCezo7qamD/o1g6slkHZLHCo2s5nXMB+n6ZT
nE1g5cGdyB5X7uQRIhtVe5Dt8W60JjR2Oiz0Xm/mctTnXIhOmgb0ox9ZMBU4G5cKlU7CvmJpQm9a
pB5GsngoeLvJ1YEDj0S8YvNFu45IEV9hOlIrpZnCAVn2Wy9vfgb4eth/yW8gJwCWgXr2MkDhehWh
sY5fW7P+iSFerEo3ObD2TZE0Qjhgv6stJj9fZ32PY7kNArItHlWEPdvxqZRG19JXMgr+miG6yyJ+
1J70191UnpsqeHdDGREwGaykkPjIep45w6zyrXDwiUFDzVaq0df5mJ9HJqlLFPfc+AFLVQSkPaTa
bVPbkO6C/q1S4oPIi/qYmWpcB+k1S7RzkYOjGUsCkOuu8JfoeqggK/4tNEX2GmTyZqMvRvrDzTvM
zHjMYNcEYepmoi1n1jSiKCjIJO+Seh/adMbapjDGcO54GKjCnlt2Rv3D7nw+NAzad2nME3moHkl2
iPz0QOqH4r9cbb6rZdUkT30H0yBjPeg57W5SaXzulfcX2abPnWn/sRcAIxSHIImDNV4qeqpGC9Yx
AUYraMsclfQ/jQbjpzZPk44Pxcq/u3HOeVh3nbaCYnMR87oDRfIzdrnbMKTnLjb3sDGWXlBc7aKh
5kW9atTmlzakm574UmqBl7bEB6ZvbE47SXRSMvQ7YqMumnShdxMnboMHXrIh3ZVTxsqN1jhSjz6J
Yd06B73lR820jcpfcJKvtdjeluAgCoQOcEoPkuE606pD6sodYQv70o/aNXRJN3sZuuTU+NULAepX
r/ceZAG9QRWkr1GHPF2no4B+wrKQTAhqZ/vg+4S+mvUNPP1RH8W+G+R3RlPYok2jxvyBSkiEtd48
uzlzWROLUXma/9z8HbZFfJIeJH88NZme/PNQwsVejsBeR9wcZJ/K5S+S43strBfAqGg4oEQoa3wZ
cD1J5uwqo0QppzcnMF6CNK4XY1n/ku2xK43xGYXhTQ+iV1IJnrrpPbPqk2+UF6l9NFZwct3irufl
n2UaJEZ1vMb5UsfoFTJeZnec9vFV88ajK3DE2foqRV2NDu82TOE7qJUWJ22isv8/xXxGnjmS8B73
2GBy17MNId1Pkdm8mAPMwibZ8amcQ/zzJeYJrXygh1hxpFygVYNivEOF25VNf7Bx0IcVxiUSgMyg
+868ej9/HyibzgEWiKFMkPdMgPard9k6jMrqXZxXP4PFMt+vEEa1YCVw7Y2sd6fqTO7pnoApcN/x
xa8YgLlYQcvefwHWeht8a90ZCTRy3MU6rLs++sljOmvbXHq2c4wCF2AE177DNyszJwOzgBpB08U9
KEi+4zfkBO3FchEhExZ8KybzhFwudtPnPNJOve2a5AnmjLHTa1GzvIbI8hQk+XUwTQhK+NINsoCD
+FAnjLX5FcUtP16nDIC7/XNu4moVqf0yIyF6azhqv5wKx9j1rz2vFEaQjF4tgAcPTkhYPr4nv191
Zf/ERfPpDdqhEOV5YraVTDGKmPZjKqwn4V/5XI5Z7D4ZZXCVZv/T0SyVU3fsQS20OIv82dqt7m7D
oNeJGPl2SxcZVGnzlEQDqqRVTQcldEVcnXg1u+lqe0SnOclGYvaIW7GvXnIrf+kjuZts403Ze6sQ
f9lcVozWLmVoysqTUO5zljn7GM2C9C9hOZxjawRBYD+FRqHPG8clpTkLTwGxcZ6jsxDH7UulnYwa
YAUxLGvm2AurDEtWkC3DAFSkmQmfWt/XKSrOaS+mEGdCHi9ryQagCPOlWX9MObOzMsjcfdt3nJK8
WvuhG43DXIRYVfLRii+lOvRhPkJnIC/U0voPURyfToI+hRVoltkk+FF7xp6+U7O3sQjru1PdYTQ/
Vemwodu/Nlp+KpziHqEgJZjbslI2q1F3BzbrNNZWKCDCpnMeLYN1uvdIbPPQ+d11cMobXIvPEAka
apQFcRxbetIdDPN0YTIuJVZwoduYZtiDpTQjqEtcIl8iypP5r/M98YFRvgysfTMZW2+srqNWv9iB
dZ5lrXgbgr3wgwU4nNEHCajLH2U7z5HWny1/7fEDNZZ8bUrmkna3HJS8do1gjVOgHTJJKTWMR27U
uxZFsZI3Vmcr3EGfZsu9HJbhn5jna0MBFL+aqExpL0vrxqB/0TflU5sb10Qr9xovxti1Z1tLTiEv
HnQ1egQEF7l5L2IkUTnsZjvZJI1xzgyU19BUSs4TrwjY+Vc/MQtIRv0hNE8a3/goNOdN9BYo3GYH
JelMz4w0a+m3fBxhj+mETI2ACe38IaSdtcsBlY8sW2h9l4geuckNyF5oIfgMsh5BHd+abx37AANp
k0wY1T1mRO6nRrIXlu4m/UAEj4wRPzvyQrYEfM5szebh82vEz6enw7ZPvQvH7rPpGHsfUpdhuivw
eagRV85ocdZix8gsspvVvujAl+rJuSnvle7/+UrS+Q/Z0oh1iijqVjdXW3JaxtS8+s14aklf2TN8
I1Y1bm6ECWGgbrJymyWvKSvBdRx05lLa+cbKZoeH2VRbx7Uou1hLdUHjLRQrpOUU1O9+JLDzkGK2
cgiNdlOW1SJF5MSUtH8ThXuvBu0CES/LaCsysISLZhxAlr4z8Dh3QU+UEV9Iql/ThDdRF7z/DGyk
B7RGU3eCaLUlJEtudsPrl1A5Q28/jZesb/W10Mg1z5T5aCfzohsgJyhexCYsiJUwerqFSkFul1I9
x8b0NQpSu/QOU0ERUj8PxdP8zxQwV1+hz9OLDRYjrgZNOchVpL80mUTrvvUnPboAfjgN/AHvqWMF
zrpLtPc4g3vm2PHRZMOQNydSMBGR5DflOi7P7wTleNL7PYIlfg9mQl6MmnDx2jnr6+zLqDG4IHsF
vJB4NlafsLubprzrg6WWJJJ6ULg3lux+GVvfScTSptE6m+q55wlZCUtjYt8i7bYYg8djssC4Fx3G
ijFV5H33IFcXSQ0f3qzhj3vSwU0OZrZKhqOq3PTBFG3b2e1r4zVHAN/90rboQGQyGSw+CfuoUv8r
xsu0cNQ0S2mrCMBac80L7M2E7QJfBZJvlmzdIdcv9IcnnM/WMz7oW0HDZml98NU1JwB34Yr6OmSx
2AhZ3axg5qP6kFsLI/jwre7fTFu96c5eJ6qNOpDJKukDvyausXPYFk8wh15Ro93LeqL9dsO/EUh8
OgnwcYJeckj/keqFd5CgU/T91K79+xS2gHdo2WoYVXO/tw1FUG5BsCIdbL1TYl+HdvZGKuhVIvI3
lkEXWDcQVSEIELBgNMshTapTkXSHMEEs0LOsWTRYqHBpNYSG8atdk5PEUjMGwZBGD6+GrGu6sKuh
R8E9XYUBwlxK+Moo/hwj+W3dMNr6dgkGSXV36WTjgVSFv56vtExbUp6lnZ6jiWPA1pmCu+SXcC9E
n0XFLcZg+86+pVzKVP6Lqhz9sOb+mKlWIWeTT8Q7Opu+5uZtpCDxJLsm9Cm7lmZj2bSRvdYwIW1w
Xxc8UO5BGl4Ghz27Y3s4SZoItpvWE7u26IAXFJpx8udotrvwP33NlPu5VsfvCOa49tYddeuhxoO/
GFKkfiWz66ueQObPkV6xobir/4VzSt8aEp6bdQgn2tMIzOLOQqF/MnPjpcdVxlwGj2pbc5T4SiMB
obDXzqhv9C7s17HkgyuoH6VTrhFpKiIAInrHrtmTKEH/XP1jrreEHPMlWzdatUleUUSyCcPKnG9G
NhpxYYHVaYpPfvHDGvTDRUxBSuJriOkci2CEFAW9IEJxC8IcPjdixDi/KYWutQy3HlxUMPmvhDgb
26RYOrlx6w14iq3oN7ALYO+gOlpzi3PXF5O/cDTOvMTNrq1+Hup4ZlWaEAKXjl29BG5TEg/nyS2k
sAyKzoD/mAOZ5rR0l6bBYWMb2cbKu/Im1VdG07JUcdOsvRpnduWyJrJ67Q1x/8GyBmdnm2jjy+yH
xIX4C2XdkQNoLsEjHfM3sQaRYjnDVJc9K/I41ESguB3DRQXNjwoTq7gAkgGxUzKmD11Waq6bjOtU
DUt0iyv0bPUpFhxAhI9/Orn76nfliYhP8WY66g0bGc9q76dnvSwIRWQbr0bbXDFMKxfKgzKS2O7F
Yi+4tVuU16omZ3y8jCl53WlmR3DWe2Z+aIdw9QejhC2OeI/R/slS0tqU0RdXr7XqGCO863nxbusV
eQR9sbNjkqNG083XRWZ+1nWL7ztYY37rTvHWilu2DLH57rbyUdhsiKOxOAsNsJXqKpMlDi75xEzN
rW4Y8UoT2aYaeR3+t+SRmqyn/8h/NJd9FnRrT4QnvSTSZWwN7W3wWMwYSrSnbC9YRS8L4V1VY78U
MBzHe9xxZUnNZx3ci3qPfWutlJvtBs3eRoYOJshmY4uq2XFy2BuDc+Hr3SIMDXS8ryBdvus5g4vg
ekYKrY/qyh2fEaPDYohCrt0RTFbuc8dlL3Hn3xiAt0V7ryWbHHsa3lN9RNFPbe21RIDRrl84pF8g
C9zCPBDrMufhGcdbJrCEy6G4Ail6JAVxRXBEJe66RVR4XOsmHKMQjYLboe6b7As98Wmwq43wtY8o
CNKlmeVQT9oB2o9L4+qKsygEWVfwvttZz17b2QeOgt+520BntfUQXibKfyrRnyyGISE/oznnpv/t
G8Nfrr97hWT30W/cgBlid+7LkiuxA1+gwCYxrzqoHvXigGcjGhDb5LPUv+lQUxHBWIRPDgTtxBrB
+8dXZCrMFz+9xHptaBSYg2jP5RxCmxSvKNCuTPxPuVNfmu7UZoyM+jTfg9ay653fyw0Jb0/z9KJm
kziqu1E750Jydockh6H1nKrqPH/BOhxWsacRLtrcGHOe6tLF64sZQrX6ceqiNYqptyYw/hL3jv3q
PdE4xAVERKpG87nT/QfCM3Y/IoEREMJu69AXInqC051PN889Yh97MfTgWxWwHS37DLzhnFoT5pPP
YMQ5QgRh4Olfepx+1Za5scvwNYwRwFYQdikhb6kjvglxQn0k2l9UT89a468keomxbq6CIKyaCRq6
Gxaslfq0p+I8jO5TM/NzMh18D76k5Bf6/exGmIdVafndKnkvAv+GESRarFC0/TBN40ks8l+w/MUq
TX58viVTzkE8A8r4PmCXP/zLcHRxt9b3Ysp3sCAWZlOekKrsUb/BejNXKsA3HKgZV8Lz2epZuiJe
CtRDKfbkbNwJQyPCvq+0G0tZwBbuIwK6FaTTCtTqMwyIV/xWJ9b7LN/GFzEqRhbaUmpIMV39oRuY
J/Rs+tSaXzR+yzFRO9vI30bGYeGnETFkLB16nshMGQKCtHPdhlvBbj6aGDZZm3DuqG0315mDe/Ka
/GLGDKc8rjBDkgH5Oer+tUyLXz9zflSF1TVFwl6mxy7umi2MpZ9eMUnLY+fuxBFpAM5rVIiHl7D2
EwH7/sK+V9L5LbLsFcXFe1nv/TZ7VDh/WL/qX2UtlnkXvqCd8wnGnH4rIZ9ygZx/rKI/WLq7LrDh
pwClaPzp1Wpd0iNecm6MBe1GhQaT4SnDfp/HuW4MNhrdbUD66bTZHXegWo1J/NqXPh7NCa3A+Cuh
ZRWlCU5ZS3aRaV5kN+N8EGnHdCMdVfsCaeTWzePXKqOkFkX4Gmf2rwVr2fDDrQ/KT+looe0O61CW
qGtgAi3gwx6qQBGUYeAEaYL3ICo/QH0lqViPBIMhanrEMUqL+WvFUIoD6ujK5wBJbXdY9gOryyQI
z070LzDZMjn/w+zcYTfCGVkDMCBvyJzpGYGxqB+g5Z+Vg2DPAPFfMJVukQfhAqh54VjXhIgEhU6/
VxacIBFtaUKHMKu6aDyqB0jn05DTxnsJ6nWNexLLKRnwlfVsR/FrgUolT3jbitZXyyaQLNf4P6Ps
hfbDwLyF6EGlFEW2jWDUqKN3XpD7oLKz5eQ2jwKfQO4Gdw0ZeqLju4qb6uhV2UaDtNvZvIMg4p6S
vF0XclZaOgDj4pTPnepZb5lOAHO9N/MyxbC9Tedln5CNl37M32iFcEymaVx3DmQ9lbJKjZqvkkDO
JdmBf8oLtkZqfoyZ+W5X9WudxauOH3Bp9ZiZ8nQL5eKERNlA0pR8xIzb+N56PjPN3JsRe8FUD050
lfchVkgjtBIak/M6RAcnTT5Kr/z19PinzceDIcUl8vrnVS1n9RgVLU4yPpsyRN+vJGKcFukF8KlF
7+EPlBbQtSBM0F7FOy5zPGGauBVg3wmBchaGsGOWE9yVgEhHFwOrZ3ED9C3jCveNc+WN0dM1iljI
BgEK/pSHrevlrijr12CQy8QDSWrWs2MpoC4JNCgzlvWURru48h5aUHwkXeExGeVH7fl0WcsbNQJD
ZWjvekbF3gIxtMvfoJmxFdzwXHKvZT1iUEQL7DU7V1sbhgYCvDz3ifLIXUgYFoDWifXhMZXmwxvq
W8posSZdQU9dhi21MBaaM+ddW0tujXeREWbrjuhecjRepmX8IbShWYKvZrMrJEPdPHbIOLuU0edY
vSfkwKC8v7qRg3+sie6wLjA0sAkKeu8wCmQlSU9ruugSea0i7TsedVYsxtVzpmvgZEfNXdtVcUlF
eh5kdul6HWxGuRGwokZrvLcGaJDW/55SBHBxEh2yvrk0Dj12k08nO4LMoPrqOdKB45nrqHL/TZHq
Qblhk4w9ejAJ2wqaAXqTOyywc1e4f4FtPmWl/WZG3ZvfayeElWvkV2tNiBeHZblp9y+dDcGLEW8u
2ivNFgK2Xn313t7ui9uo93ddi3Zsp7kyeWprriMyZJXJb2zkgU9sVmPHbGLHG6BwZlWaaQXzu+lF
pvVerxo0T93OrA4c9Pego+BvJMsE1ZxEKi71jNFK/mPszJZcRbJt+ytp+/lSB3DA4dipeghJqFeE
oo98wXYTSQ9O33z9HWjXrcrMMstzX2ShUDRqwFm+1pxjxlD8GxjQJXEc+LOyF9Nzf2sT+9c61p69
8lsaIfm1ssewJOYrDnbBKK70+f18nNcoeTa26NZRs3ByG6o6cgyyT6OOP8EjhJAm7V+ZvG4tc97Q
6n5WBGpbR1flDyYuobsBMpLdY4asy2lN2iDa4f4z0rzFqeW8K1ceA1n4LrJERJiHzC63A/umCIX+
2Khroqb7Ki8hLgwRl5FVwDi90kLGHRzN8zml4e94yXtERPtd3uibGYccx08LxpKxyyNnfHVnm6A4
beuQl9NVOPI4pHT1WmIQmtl9tibrkhnOc+LoWzeyXohm+ZYICxNR/8qgiULNggjYa/aOsnprttVj
x4sfFUun5eoXh12c2S6WZ+9cQ0mBt5ST8qel7x0AlVYg0uXUylV+lh2xE1KyB58ZzHgPqHzRurUV
K5T2MvXWc1VGL0HCgFUqATaCD2rs97SjUAfLq06Q0wuKHkwTtQXmFz0j5BjaH0HLQC+rnmTUbqMC
WRdLm1rbcfc5QzTfaWPzGpXCXKkeQY9dwcHrEm3rJPHzXEMP7GaXbCZn3jZDcG/KsN6TKberiozu
fZDlPhPVx2TCRDUyuSIaJxHHGpGFqQbjm1Ua7p2lon2gt8GaEaLF09aqbdVvhWYl6ziromcr6qJ7
VNrn2z0X9MFT/kC3+STs2T4L9dvQj+Gz08gWTBHZF7e7bYDTugFDxPKVhc+yxcVRSEIWgdnrsUeW
saU9IdjU2UHY7SEZGu5WzbStI+DC7fzhhF11sP5147GmbaYcMqDmvQc58p1/P3b7UayvqMX6JS8a
psQ/fzWcYr757/u3h7sIvM0Isz7BYUBvuFYH23a5YfBH5Ld8DeqCq5qmQD6jlFPgXhb48/JzbdCy
UciQblTmWB5uNy6BY/uRZN2lZ0ITNYIYcyCXrT7gsP/nzc/vATdGRzLsbt+/fevnb9zuUw1ka5DH
vCGjiz3/9w/d/q6I0dLNJXB9qpHRooobmI4+ZQl4pZrUF8MQP2ii+7IsyFKYTHenA0KA1+kxjL3v
+hqpeYVnr2dbtuq9sQedhA3GaesTFBmkWBkDZvd7w8brWJuJOmZo+1cwjUGVP8mJM5q5ZcKVb+kG
U3skELXoLll7Os3Jui20a+6G0zqIPMR/5AesZYfmPmnKxu/otj4Si/FdU9NBDEOK6IQulUdw2jEm
VuWURx6jZk3boJRNjgOZpcc2UUjm+OWYPD76jWS8zI7P+V3jCGNdraY3cgz79bQ0mibGitsYQ9o2
6hosnzPrZEgzpoEEp2Y2RCYzNzSwxBcZR7OnuaAvTkOd6LgM/ehWDcxnlXSqTSgXCWgnYghRaA5l
CO0ntQt/UiYSvIW7isZh2mfdOKxp0aC88DBvjHH+FDe4c1pFC8poZLauWHROVNQWR0xtVuYFNCyG
KKN6T6WhTpIUhpM7EUmosacISRZ6QKxnXEbmrNKe5HtT0S2z30bwvg/UUNrWQ1PHjrh0z0XhsOFv
YJgugc9kqFmNn44Mtl1hhJexjX7AL2QKaY07jkty/WKGPVnb6g/gvryNwsWMmUoHKkMzY+2YSfGs
vTeFEUeYHlE3we3iE4mJSeIt2DRW5K7sheZRT2SjDrY86m3vbDXiZQ/KMoKjF0rXrwY7OzAM2YH0
iI+JMPO1W5P17Q1uSPIBE6wpQQiGpJ/yNnPcrwlijak98YGdlGeoV/KG2KFEZbJvCJbQjJxDZaG9
ODmjD5QUgbKzE8xB9EjDZGBswxpjp3Oxcykj3h3za868uScu7LHWaue5CdR6asrosWs0+1lKNIAt
EVS5rt9TlbUvYaDd6Wqjp/RNxpgpdGlFIaYbbAA1XRzqwqZGOwOaNTCcchcZdv6gqfJF/ICpr52N
UnjzXZsKvoytd4dd5URL3xYM5QjFUf2dUI5zGj2E16aXyq0+ZCDkLOWiNx21VWymBbIEJh1B2aR+
XjN0tueQgk13k0dH3JJMkt9yaZHq7II9YL9OpIkx2k9BOXM9ErmBcIC7M4btbRQtuUEkkz91VmY+
zLLf3B5M2viNYys8wbH9iIvZ/iqZzHNYOwmTWVqimUHAXMBI9Urn+hvtFc4sIpjPQ5iEL6QcFCun
UXJ/u8uAWsNQZTmbiWsyW4+S3DU3nY6VO1zcuSSUlrXrDp/R9GtEoc6aMT32ZvKGTJ+Pxh2n90GB
fXQIxjJDAm5dG/ELfo46U9egL/XjIPQz/YL+mGpJf7x9xRSclQx5tIoT8dKQi/OSOG85NVI6m4Ia
i4hRStcfWc+QOUa3cUmlXRKJU9kE6wm5rwe2cXUwrSwzK55ufyWBo3e7pyliwTS2QxttAMKj4bt6
un1VNGX28ytN06y1lIjoJ7t0/MlBISpcpmbgXTMuxcXwKtmne9Fw1cI8+bGIFidyMN7wZGO6EPqu
N0rz3C/j4Kmcc5YTjRB2ey4RPyCYwZXxbME0BixlGB/ayO4PgKZNSobp0cjxXp3aqK+dFb3VpVMd
NTtsrpHDzZykP7+lzNpeD5Tw4BxQG68tORnH240tpuJo9Vs3HKgDQjT2XtFV92jjhp0WEic8aKZa
EYklXgpz4qtQjx/oQHcMl4Co0MnGBGS8RJGkFZ7JzDcSRkT2mOibIcI5FNGX3vQaKgc7ayGcz1G1
eA6YjRenwWuT58Dto2NXY1Gql09PSjbPbcf2TSC7WY2ZBfcNG+l3zAPBih17dfT6bLkAX4MoS8+6
PXBqtDLBTFdbO9Es6OHG2XQ50olBKxDcOf05l41+zZYo8sV+3OvOc0nC2Z3W07NKSTu1tRiiLduF
0JubexOnzq60+SxiGkh5GF91y3S2NUEde9E7F8vSxgcn2cfx+CDr2XzvcirEsG36VVcBSM0sLwTP
QsK1habD1wPm86HdZ7tY2fqrLvBtMUWZj9Vo6duGDA2CdWzdJ6FUZwypaxqvXTMoGLApuYBvr0lV
ZxvbTUlpolKEQdkFxybv4JJ7Jo2s0IsqH/chhmovUNuIGv/NG1o/laJ7MlwiQ9WInff2baTVxBYL
moRWlb3Vw5Rs5yIP/SqZOe0S4oKYP1y1IRu/F43784vw998pHPOS90F/7dol2iHAAYKH7lvfjw6a
XgQrd/lS/Czkr01dFOMO5eW8q/pRewhbrvt1rqZvCGdX5YwyBx36b22j1RcrFwc7Lqzz6DIb7Elj
WlXYI9ZDWcGCI5Rsiw17XNc6APKY+TkOU5TLFriYpmbcpwtHQIPJ3EOQadXGokH9taR8GDz1TQN2
zHZy6Ts5dGpderTPTjtapBjRBk4WglapatqdxVcsKn5OONZBCmtGvAFhbsVQmRDFPtfxf7XtLuwI
VF3u9VFCeGpd0hJY7K5jVg9+IHvkPKqqT0aM59R2Tx2eW9i8An44U++5j8l1zQexng2CdHvNx05i
Ytlw5xW0DwQ/S17c3DMEQIu4dsu8++HF04+p0/L30qVnU2iheKRKFyyJqXZees60dAO/cC1tUwQa
HRI2UE4d9t86e9hOiwpr6HF1VWI4MkHRz7mhc2OXxvl2d5IC55ERIqack1MbMOboy/rJbnC0TnTp
b/f0Gb1WnmoUxXZAiw6xiM4kgWjbPD2oNkpWSjjPgVMh9sRCgN8NhvPtLhyLaMNkDDgbU6SGpB8c
85oC2FsviYOsBlYq96MZBFu49dkSTDOQRaY/Q1Nd0AVpDQ5Ta3zl4agwVRVtggTI2wi66YT3NPep
o5QY98CiiKLmQ1gFveEysqWEoLa+8+wAXR7JXeuht4u9OatibTuV+yticYg2jfMszarFVKPjFfLs
ZNfzV1E/7OIx6T4DU4D4cy3zhOvqbRyq/mgWNgLNWWhvaP6XbHckWTQfw/cRKK+pcxyJ0FFXZP5P
gBLCdyvIq50xutSkS3Rdw6UdSGCk8zZEO+Iiq8eIOdxjQZyL31hBtL5973aDwYVxi25lh2T5kRAh
wd4yXHr+NOeqxb3Mjj16MhFBoA/CTU3NXR3DhmkI21e2wExBUaGE7YsDaf+cWNithso7ViEg96DI
WRJN2gXFnM/rzGrEQ1fYE11LbC2cJS4XOyO02JyObwKk/UbSG30wgUU8pJJWHpbRO2uw3B9UZe1b
r5cmm//YOTvduNZtIAJjosQbSymNSF7EJRi07hVt4xQuu9Eh/Bq1LmNWk6K0jhttbwucXmMIJmNC
UrJJtDY7TfS814MkN0d5NC8GZjV+S66xD5VTPoTYIXm2jOsoLiq7yEEQuMZRDjPRuXlXk2AOBJpZ
ACrcHgV0jQ7ZT0w8ysE06xAeeN+8QsZ+i6L4W2xG4bmdpt+MQmZnq2Y3ixrIt13UO0mZTE9Bg5pY
m/Kr6Ai0nnK5x8HHGlzLXmfFofEbDSj7EkHDbICx4sRC8/twLC8MHuY93aAnwETtAzAEAUCG2cLc
We8epeBHoE33UZCC3mmxNzVD1+69VkJW6Kdpzf6M4OROFjtjFmrL/vmZEM4OqHGRM0M2oM9ALiov
t38FEw1GtoyEfys8Ta/7lnT4Jyhxs2Nbsetpmyp+N6382IleXWVAY7nBd7urkDPp1SQevIariczF
kVkNDRYHMGYbDd91OQU7dA5fRZGPZ9wAJA7nph9mBIwqob9q7RDu0iA4pyPzTTJWL+pHDnkpYJb9
KCiOyEnXHiJ7A+k3/exAH3UJppJmgIU5ybq5F160b6N14BIGeBfryVZrXVLkCKsJS6xOVkehZLe1
+xp2ZIgy9my29gyLfBqcEyOlfKORArodDHvD7vBFWrJ8UuNQbvC4FvsxWzojjOInigdTZLjKE2At
Q5jbO7cae9gXmrXBSsJ+dAjEmZ0tWVdw7laZR4w2mPmdFitYiZ0xnYfa2c51NT10xgGILjprmjhm
R5xoVqHlKrMJF8+yMYESQ4eqHp/HaEDkFFmRX9etP1s90W86FbKjp4vLuZwuy5Sl0MWLuUg7Vc+o
MAKSDynkQVkxzUaUNTjWteZY18hcm6xw1/M0GDvKExr4bnxfRzVLlL5YeVN8LrL2YhDAiCElvdrT
WBPFUwgS0+Km2RieEa9BpNOKAPWyrqZUbsYiGs+iTMFGkDHDtcSWVy/1znlJmWwqRWj2jEK0GMct
Q/DkJIKhQfSwSPXBn7wJuGimMrOzbJsM3RjzqEpm8tDYLgaBWRy82HpsgXOcbzdSeukRVLh1HNma
dh0bCAs148rx4M/ryG7Weomfps1dTkXCi3KpTsqJ66eaY65fdD9lrSFzgN+05qqabDLsIF+5svV5
6Q9Fz7atxSjTFsmApiPz8R0Zm+H5B2Hz4hJ0r01Ki2hTWk30ATPywwDgsAK1FG+GKiqexQxSxUzM
eTs5JNoptzpORvutD/C/lQ0XzHy5sVg6tD7lw9FI4Aj1CEtt6jRbRrIgCrxcf41lK8+MfN2zI7N8
1ea9t4ZPWJ/YhNQnTeTuJnIIGyPrqHgcPUYnOlcRe1lVyx7Xx+1v3m4sZf7KDFgROsLSC+SaIIzs
mCWzhmCdrekwxs6RHBx/RlqwCbVmWNddw0nX6+MR8ypUErXVBic9F6ZPbNFrLfJXqp74WS+leydL
DNkDyrjOE3TX5y6+ekNkbu3YHI5TXh4wc0M3rwyJDzCb0dYJKmvDnfdJMgZnKKIfYS9GCEtts6cF
It8iczoToLGIQGckokZxqvBAUDnN19uNsjqH3nV0aQcrvpb4sZkuPcRTlz8Ie52HjtiLLvy1n0R+
vt0gcsKSQKYYHnDU8cTujH6RsIvGYpnvnDZ45V1MT1RJIGEpUe5KZLjDXBWXNCvHbQTpaDUbKnqI
LX3eOzVHXe9cDY7u1wRZ8ArSDTM0fDp+WmBpqEbAylbegnx3c/4d7qUtehTrgmURbTFZj+FkHeMQ
PapZjowXkRnfV99KGoHnuiFe3REAkFJbhFsljXbfjaRZ8JbSSU/bjdfqTx1ONl8E47AVJF76qqjf
c5lHOEFrNJJRcrHbiroyvQusNLyEg/Wqk0K0MUaN9tVoVBe0QekhmrapIcy9VdCRRTtRb4u4Nzel
k37nGMsPFn1iesgvgUYwbDfi6tX7mdXRSg/WjDq6iYSzIgcOiYaski0OV/tg6mayAfGRrwG4mQwv
veld1MkLxMd+P47awo0YsHniXOgAv5ztbH4frVRR00zNOpA5MZguAAO07xV22e5I3864ztL2DkOt
HsOeiFdzGp2tF7pnXDTDSRu1Zk9QD6Y5EWgQs1k8lduHO/Qk6arCs62V2nDNm+rFjCF0ZVjrfSm4
BEwmYmi8JdgsDZAURSIOU58qCG/6+Nr23l3P5XrdUtRsRq6pD5qlqpWKPAa7sv7EkTU8Bs6EkiGO
1XzfjJ3fzVRMRWaxM8RV0RKvtTFd+eEgj73HUEbaUbfpEmgm9H8O4EXlnaz72o+xQocqag4IK2Yv
3g+QSe907Qzh/ZgPVGPmUEI0tN61ANMoIq8lkimBV4yUZYUWQL9WXr7kIQbNfVxntHfTElLOQPhJ
X7qPpKMQOsTsG7aGiQjNkd6JUHYmecwiEMaJ6DSjxq2nS1EkxlUw8oTAkJ0MUn5EpRknuyrfgYvG
27Art0jACFLtjXOlN7xF4EivePnu7ea+CwHjNy0M+6np70PnPncQwI6JhUsjgHqCKrLdaFCajmBp
tKNBN6nMT7dFzWu741DN4HyXCqEqluwF9ms7sCdPbT7lJ+n9APOYHG93xk6RQKVbvj5CdWUPeIw5
nvex3ch9lovvfYBbrHKNTeegh04YP6wGV4u21KzVGc2vd5flqPaXKNyoNlokXAAQDBos+yJHkjHk
yXwXjyJ+1yzKJC3hCMefUTz2RbimlNa+W/qqmAvvkIFV/tmr07zC2ztzfzZBdCFshqyLConPSTHR
WrA3s9k632qoZWYnTuMCfxKpuFb98KtT0VkoIyvc0ApG7SJoOiT7siN1QC2VGxnqK4aG89rtq2Kd
I4DGmrAOEg2WUjRGvjZwBOcE1ndDsWJ4OGBD9xBtNnuZTPGmwHmbJKeczt2VvUcE4ESWGyQKXNmY
xhB5P3mnoVSkKbaLUC9tD6M+50fdQ3l3uz4Tlb0dpBB0LGournE6btteQWachmEvXQYCTSAVKjOn
eOfKcRLMs5n+ZUd9uagLptkrR5KpHJu9OKIqYkSUogLQMhvVTG3aexpzD0ZSdxfRajizMhWyVSOD
Evtzs/GclhzTHKp2ZPbYibR1SvvtUOYl2LMXOYdb8F3VQ9u1MS3Z/HFkWwXhj/DiKqWLHhSpP+UK
O2zUTui3KhipSVCGq65P39oxpRtYA4+LAVRmJaObDDcZPVrcbUOOOo+O0T6sqe9i9qAY5ZlKAgy6
97T+yvy53Mdu9ByGqLGbIKDtV1n7PojBYk30K7QsL7EpRS2wqeqIetiAhm48uKZyDx1KR7/PXLGu
kiLZtCS4HxCTYKvoWwsoJlkKnY2eZIzmC03C5GFgejqa7KXGENgeMJ37shi7fb9cP9qxP7iqpsEe
AFCuXJ2kkOUjdJPZ2RGv5M9Z2B6N/OuthBnk8zwAkzbHfEumz65zJunLoRBbhvDIv4P8R6KA9U66
9wSgA5KdLPeK4s6QE9aEGYc+I5SG9Zj8xaBYgPi7MXaJk8KN74MVjzZW5aHFRrCzdozSuw+pfE9W
HPp1b0anAXIJhsnJZoPgAaRdGt7SYzc0GFlw1vq9o7Pd7vD4rlEqTMfpNEbKe9CnT86PCQ+GOrsy
co60F3Gg2YSatkAlNoz8MF3RgA4BsHT7pGb0f+sjhopBTVN0HwKtsBOMxTkyieP4eWPIcT226IVm
e7rktdftHc81zqGnf80H3BkWo3FIVK3kkymDvVGDCDMZTtwrduJcb2naGljeAdgQcn0rt6jA2n3i
IGhxQyKZ45AxDoORdq8x1bnTYkLr4G6jN5NskJfLtJBvXaWmk+mMV1MjzRVtfL2SlbIuDF6tSyfg
gpPwSucDPsu2mQn3cbKheigWitGcP6J7G0+3tQ1TnS1kfPfll//6x//81/fxv8PPEuIDc52i+cf/
cP97Sc5EHEbtn+7+Y/tZXr7mn83tt/71Uz//yL/u8kv//KPrr+3XP9zZFJBQp2v3WU+Pnw2K3Nu/
498vP/n/++Avn7e/8jypz79/+V52Bdvsx08SLoov/3xo/+PvXwzDvb2+ny9v+fv/fHB5AX//sm+/
ZtN//PwnMml+1f2brQP2c11X19nxu+LLL8Pn8ojzN8cgNhWevy0My2MO8eUXbNtt9Pcvlvwba6Gp
S9OwSFayHO/LL03ZLQ8J+2/ozTzdc3THE8L2rC//73X/4W3/98fwS0GVWsbUusuz+fKL+vnpLK9L
khYkbOzIDEZ03TalZfD496+PcREuP/1/Sjuv5tZDizszH6JA/Jg4JhH2ghnWQ/RXfZGfaimeLea0
hSRSI1/MTY6zlZ315nJhYKP5VFvzdob621RJtPrdG/nPJ/xXT9DUXc+04N2bhBU4QLt4k37/BJMh
xGaKKPWOVoJaZrjJThau2iW6kR34wlyVJjphQl2xCQfNgXnc96bI6G5U+bRHbFr5MkAwmAcTcgyq
/1XIH9mj/vvtr5+pzQf5+7eSJ6hLNmWOjf+Rz85Z3urfvZWZvnyCNk6v2RvVRxnKD/wj47l0mmYb
1R3rR1hfJwWuoKQv8jZjrjo2E650SOWZ74alucNUFKMn4SyGb3a1M4SeuG02FJTTr7TPdqb6CJrR
RNlqN4+tUM/0Ouyj0bmwUbEsxNvWm75VIr5jywFdoYoYFARRXKyF1nQ0dt91y3GexyppfcysZ2mR
8RKAc/UrEZK3mtfEHHNZ3cSFSduM8DWADPI3Oh/dg5312PkLSHeIfAml0BKq3CqboY569bXtsKf8
9fu5HP5/fj89ev+cMq5uCo7QP76fM6Megx3EdKeUdj8skVNpquiRlRoePhdCQowbJKkwmk0FeJja
fp6iItklBgGIQeJMVyC77//Lc/rPz9hgAiaE61hLE992/vicqrReQlugX4vKGh8G9pZcduZXNc7t
BeOUdi5GwF2z80jR/9vM+AUBIMPFvCRVr0O899dPx/zT2cshBw7S9aSt644wdMv+49OpC2b4fc6k
CDe62sg2is4A5gafywyOrLb8YLAwP4g219lRDI52p9hD4tUuLELoKvWBytk4ijQxaDnb+9LWP9xh
8N5Bpy58zPJ7oCwokaNurNwwz9b5nDB8NtNo3/VWuWHiLXGANhnuA0Iu/vq1Gf/5VkMKciWLoCdZ
gOSf3uqiqk3qIuqOplKvlltjhgDRetdH4bdy1vFnjf2O2noi/+6rxciULQ1UlEK00IsQs6z/+unI
/zgYYeHrmAiEa5osR386GL0pcHBUMeoBQVkA3+2BYXGOPkxwG6DaJw/eSHf6r//nnxdn0zAllwBp
mMsZ4PFB//HjnXpEgyw2JQ2R4kWzUxYTUSFLwmpX37ULrxa4L+7eOA6I0S76pw5BsM8+DHdm9m5n
Yc643JPXyjLeTSMK9rj1Fleqa/0vq7S5PJPfXUaWZ2pyQpiCa5Mlhbe8fb9b+xC4x4ho7RJlNQjB
NEY7PBriTHDnx0+dhq60ZlsNSrwQnrIeQy94RKtGeGbXfWg62c5FYw3HbjbfiDNE10FKCLhVlzOq
YRbXqb686Hn96KKXYIlnW9t66T2SuFdv1JuLnSN9wVdSvk0WcO+//hgc688fvsG5ZTvStGwuk8tF
+4+vLh7MeExFCxS6Tr29ZsotMjtMe8wKjzRpB7Q98hmjS/HUaCVJUFoQrvVCfepTbl6Xx0bCrJ7C
wtSOpSyjNfksGgNpUrKbuq0e9IBUqEpETyDPPrvJJHm9n2ltGcGMzqI/aDEWFUp3dwP47T3wymJH
uQi2e2iee1du53Q8Bpk+vniI9P3kVI+0z3I5eTurw7PumAh9YZPYh0rK4ilfWo70nXdNYJa+MAeu
m8Sg7SId9/Vy5UqdcFzn6RlLNvFeIVMbbCjGvoeq/pzbZ8MLxUsG/7TX4TAyE0SSvKxxNSZsplzs
bhtjAU41AzsIZ+DKpEAgs2dR+2qs7admcp9drfAwhUI+hjQi3gj42fQpRaaqSlw4qZzvk0DtRwOd
riKifM1KUF5Up5cXaVL2p6QzjH2PE2tq5AKbrHeJPZqMKhiagIBpV9NiQtb553sSqBhwoyfjyr3X
Fm2PMh89oxXnTmdBjFWq/LLOEuZ2SMNcB5Jf51jJpe/pc7uxXvr9cvCNy42Nn9Nz0+a5NQkangNH
P01h7jS+YWlo7WrN3Fkakb4Y2Iajmsx3bRmQm0RdHb3C0f2KIKg70669+9tNNY9o4wIKmrEqonUC
lGtUZF5SlB0K+0eYhr+WZotLxdNdzITEP1dphVg7MIm9q9zi1ay7eyQG+t41WQFM2xTQ0ZkZ6Iqw
xtb6LHtRfXQumS2gXUME5xRQeqmRaJHNfN58VU4NloSuvLbJRzN4+XNjDt3m5wJjG7T/vFjW12KS
JKjirkBDb8KzrIz30I1G7OP1DLgYdzm4w3iF99U8tDHmdtmbg4+EslppU/ajLqz6Sm6Xp4psOywH
OtvinA1vTeiAYApa9R+WRdUivFajywwDLel6RYt2+qZK4fxAf77JmC/fTgTXZlDXLJJzMm8bnfbv
yCHcGsplsroUQjTCJSEW0vaJRbB3ZW+8ENxDl2QMC6yuhH7Zie5HYQBsIYA4wXKFxrkkLikdqCrc
Fs5U46m7Fjzg1ilc8yR1q/URrqd7s4bi57mYdSlW8cYtNdztVysp5FVzAwFAM8IAnmA+0hz1GqOO
PnXKdvyyChyc5PN7yKzyUGttvx0zDt/FuXCYSeTYCC+0+TH5ofQJlB9F6jLKh2qZnqaIaLERzccJ
+9q2aS376fa/9dZxaLz1+FDrNt5qWTNA1HQIpBfT7DPD+zRci1PaDZ3VLIhWbtyifuGaQiCyjTDl
9luFUdsI4ErngAbmMzYhVQRQ7TbxQF+xLIGfumUb7G4VgzBNQpxnaT31MwQezOBby6aPj7QEHTAD
bd8i6xCdSsyKYjSoqGqYjKLLn9Ne5E9jfB9aIXKatLePt1cQdt0Tzg+/Xhp0uQbQI3Z0rIAplpHZ
DqLXIiBVBVfsuBFmB+6RIJqmrxv6zHF0VhXoywJa5GwWxaqzUujBYeYC35maDUwz906L6D6qeFsW
+bewtK03T00fVRjvraZmZNYkuNEIPySOsmb8hEK7Kufh4NIjIZg7u8xlofsJ+RHrmCEgATrUnp1X
7hpt4TrlI2LC1ut2wfcwG529ipW8n53FGFPpzEO0X5OeQKPRICa1H5LxPp2Y0gy6WEPoc30ZEtrU
LARE1P44xkK8ArevAB9BsZz6dyPeZ7qcz1XrFhdrAvTz8/Lo4jLdtWFD1o+EauLMef8sQzInhUhf
lB73j5x9H9KeJr8yYaiKGE1FgrjAt2yXkRbZQhDu++BYLzfSQCdfx9DoA9vJ/Z498p1JI0AX47fY
tkZGqpr1RODuxuotb3+LFosrwz4KJchWugkx0/DQzrl2YGtUbCfo+huNsQd8vNE7CzhJdw3CuK3R
qq2ZqmFPy++3Kp/VIUwmAkBiki902jbAotvHVOtfdQojdOGDeQjTnPXFHcNHBln4XDpRvwYyhW3I
Ut5Cii5tJqG9WFxutCuRXdbRk6HJjQ5BCKdx/+yMICrsQz3TV/LygA6tJaZfY+1+7IZLUHYPNSq9
kzSbaCvR8NCjn0fi6yPgz8ueJ9KM5nTbcXkIt+/ikCiyWA4PDSYFIzGai6nHwzrsU3fXt+7Oq7v0
I6V3PjhcgBNRLACFGAK2uCD/ra8RV9S1nCT5aRltUlA2k24EGzV7au0FjM89Ndj0KTHhOAZDLC/3
AL0fOCG6h3jpVqEIan1XL3dE5nhbwkrjNXKD6KDiJkM8EBxC2YpHxT5pnYVGv5kS2pqdm2GPUbtI
klO4TKZuN4OwSX9uA1T0URYBmszHnfBUdDIEzi6ZlMfZZayS6YSj22nsbUgIHM6HIonQwC43ti5x
TMlx9I3BbR7t0JN+2e7ixM+1GvVI0IuXPFHuLhcBuYQtlZ1HFllKmhbSV+BHKelL0AkvCfwgDkPv
fkho9PMEyVdrwbsZEbNkUIzEzxHJZnoQGARIxeUtakZHbBwJXipiDneqcTKFIkLIFubpow1JmtEa
ohRkd3czBLw9kZvdKh+0Fv9tfh4gltHvmIdntwogHdSMZRNDaSCmRX3S4QTtU93cj/bEPVCbBDrb
36Oizi+tAcFMdNZTM5ThGm1vfZ218IWkcCTZsL0eVSsHogKMFEcvJAdiaBkqIypgQFyNVHkLuU6k
5dFc/qwjbWPFFKPdDmOjMaDmN27CwgZ42aphlV2NUdAdiTou3zihfafs8sdFk+RVbX5fB/ifStEs
q00SXvNYcBygXHTTwdhk6nGEhXmddVx8ywDtthvos/9L2Hk1t62kW/sXoQqxAdwyB5EiFSzJNyhZ
tpFDIzd+/fcAmu+EPVVnbliW99RYoojuN6z1LMDsyFkp1odquA0N/wRVzLTpqo5F2yinH7lh7hOi
3uNHI+in371HNUVyILUNBS8W8zUZgAXZ4PzoVhE+oa+oPrADcA146FYnKSAm+cVjMPUvRtTH2yiJ
QuTsfnMzrUdICztU1QhRRMN950B+R9UaszgP1gYTkwdDBkQ+zBknDOBbjNiBxvM3xPvEnt69RP72
XK3YmUgKyJ0u22Tfi9qmByW/XmbNtk55dA08Xq9TNjbbNo9fx7F7t0b/aVHbNfNt1EQRYxjQ4D7y
a6hr5zj2wBbgjV85bBmPHWvP/9BHmPo/myRBh6Tbrk9b6whhmP+7jWAPklaWUdBCx/FJnzxzn3dj
+0SXR26GNv60mlGeCfM7SYm8qPeadPvf8aFIqLatY4f3pqvnoJ3qI4pN6yQrASOePSvxFP9h2PFv
PZ1wbeYuLiNCk1P7n/Msc5AEJXrgL+SYITyZZaTmhFELmVFzKePgaveiv6Yeq5XSVuPt/+66jH/7
56G4CqZ/uBwMgSPxHy2lB/rAN10CztKq9SDgx9Eu9sN+jd6yXle6XsMuIHMLrUB4TmK/ubrdTnr7
qKx2qLh8BOTGdOg8XGh0J+YGASwtpEvOZZDE3v7//matf/vV+mw4mcX4jscqF0/V//7VhkFu922C
spPcH4rzdMYyzMDOsj9brujPU5Q+SeRtM1qmfyWzhCCxWQxOlfOQFkAt3R4w41JEcmTC4x6g7pp5
OqK8sv29p4HXskE9noaq/z3E2OJyuEtHjc3QLmp056N2fS7JWqOGQXbhRXiZ/+8f0fj3H9Gn+bV9
3WYybRrePybFA/C/kTwvAkDninJCLYxDQmOwRPZgue3Kov1WGWlug+S10FCE6UFy/g/fxT+Hgobv
2w4fDM/hn3ENd54a/Y9BA8h1mgnbhe1TG8aqQ3WPB5Q1Vdwn3r32YN2tlsshmXxzpTHZ3gRWLU8O
7tXIE/I3gpR5gx0X/+ET8G/jqvkbE4IxlW0RAWYu//1/fGOTP6/+OUVheOXZQ5sbD6XZFQglMC+F
YfxcGtlXZ5izGYr0b1iU9rFr037e2YQX3bXK//BOMcT/x3GDLsIWhgs202I0bVv//EyiTBRNQEac
mTQegQP77xkDwlXVzjKMYDhJo2v2od3oH61Xfem+2z83Xd4dC5+8X4V4ugwZwOkVLEQC6U5aBDYI
ESuemVHb4J8p7iiajIsv4aFk2D/BLpiEo+n+D3JNTmmHjQfxz3QTQfknbkR6wm7x3EjkdW0eghKf
2yfxc5EKJiWR5ulSIYDJYdXeOrTt8FUS5FeH5clYGi0P+T5tKI8HCXG/vodL3zVx7CFzjmOtvrut
/8F7+5S1jGVLIxjoNc/oQvlR4th+SYX/uEwa6qnN7qb3rm+/p9tTwWK10irjJRx0tc1altFLkwJt
4Fc9suu1nNZ6jYv0VlZTcwzg0z9gGchwQOx0o7Gv5vxSmnTV/+pF+8g6UrTBwKXT2FZjywC7Hgnr
rBuSnrqY/N9KuOOXXfxt6Mr+gHqE8UWkLc1wHp/LMG3J2OQ4Eb5+zKauPKrEyd9404FNrOJUb5+W
H0XX/EPvBeZJmJwXJDlh4iWaZhNbTnX2Wr9CshH8JeYMmbQTlMdCK4ET+rqEcKMz5u8dhFaBG+2w
OAQ71EMfyLeqP60FezZ1RygquU1UiUk+sTfkl9qvn0Qm1aetEhqXuPPfgrHN1mGdjy+Dj0bdGIv2
jtaV/DHrgHsi2Vphrd7hZxHxMwLm0ScRIYLkM6TQ2RJES01ueMWLyhl9WBPoyFRnWsTzbVL4UzFg
cs7mIqhziUAp3eHBUj4suMY7W1kkzy7y3RwrhNtmAHQjvWXH49cPbdvZGx65cW0Z2Elmuf0SU80i
6PtjA3uefWthvc5z8AeyydDv4zfzksgnGCCmIjO+/MqoeFxt/WEsQeHBasSTHY82qwmBVBAjzxKO
rgs1HO06uRZOU99jhj213xPXohx7I92SjwpKWN9sMZGUDLTZ7ddfUvfM15502Ot/fdWSGkqMGTh8
ONo+ktKeBrEf3R9e0/FgmB7hQkZyWP4RXTNnjWjZ8kEFSINZfItW/Y/QYHSmQRyendF6Wjr3gab3
tOSMC8bEm2rqtF2tZ/bOtstP35yKTWxg0w2sHrJTpA/HSEJgmjpngjFNZPr34TqVXrx1desttezi
rLzo2A9a+JBT+cx5fZgauQHn5xO0A27bbQ9o/82phuuY2vUtQJiwHhLzd87e7zkiE+BQtahU6Bv2
2WwGw8vB7eUbv2XivND429cQvBGtYfyGQR/PJ0FfylD6E+Kf5tiTNBFtjHqOBariB0KEEVzyEagB
Du1cv6YAMET0AoigObtFS9CKQZd3jgOxLoN0Oo12pz9Mtvvxr0+CdLsrq3B/XUZUEnHcruB3eOdq
Dr6fSWVW5TyUZL0cdU2/tMTH37h1cnYAgwXapePhCdGOINRs1p2etU9RiAkHqHa4mezhPnZheVle
mll4iuydT5KfmUdd5PEzbIo8F/3zqEjgimzCtpb8bS1ngms1lQMgN/yLy2a8sEI0jwYhnzSf66Uz
93Cw7JZrWbQcEzA+9qLX+p2uJXgV5u8+n/SXRJb5YfkKSkka+OtkvjOJOk5qcCO26Y4/PDM4VRPc
qeWonQbw42y8SHJmTnfq3SHbTYLZqyeumTUqalXd2NVOjfBsXkgSK4ooGJbT92kdKXNlF5a84csA
5NGY++Ufx4GDN5Tf9kpa1vRgERwwlcl5iRyXkXfXncQ+CduEKYAj61ApuUX03d301J44tgJnVVj1
xdPjet22udyPLNewgAq1Z2Gx1UOCcOym53EPnU9nanHfEVp1VZP7ObngKGud6F5m7O7F5Bm5ECEE
R1ZP+Dslg3MWTMHZqTtjSyyEtcmCihx2uy4OrZM2a4sZycZswgr89hwQUSBUz7LRwQikIZpqYrXh
c508oaKgDVmKkaVSn6c5cWZpt6S1pj3rpeqjcjnTproTK38ci7MXhYRfjjwJslVED1NTsx+wnnXC
NALq3L10nQLXvXVWXal+FvacHDh2By0Z9a1WRljn+/RTZ769HZtC22dV+sMhYXvrkSO5Kdwk3ctQ
ZBug4uaZkfvjUiRFoP8PMV7fQwNPCpgCQIrBTvc2d+wurCoPcwHIyVAOXxbd+h25UbutBY22nQFD
C7xAv5uMAFEd5fLBz5JsvXSYVq6nGzykCCO97EtTdbZ2yjE8LJMNGCUdRgduTr/q3k346CvXIdgC
n3+PceM9lCNJRhGq+z7/5aWR+pONL6rvX5DxtZ9aMl274ndRsQLUZYEnejkkLMkC3I6L5gPPBMWI
0RS3GjScg5Nz7VQ6i7BpFGvLtICId9aTOiRyDJ5MLBxr2O7mdFBSPC7fVcfPfTagSERhlu7qUMNu
XhblOTErfuRB/3IJLTw11uCfGxq3sjGZxmB4P/cEGJ5dmAe06+62wfX0rDAlrLkDpo8iCV9CwPmy
yO+2svCyszRBVUc+oeuRGef3hw6C7a9cDQcMQuZdLV5DZApyt8izzaxv97kcID30H0HqxG+61RwV
CtltMRjGWbND9zDQUZEJagCmSOz+ZJR2yLs0fE4chQxWjWiPYUjP1hNj8kYh3JVGc18WOnZBoK8X
nySUooM+lKlaWcg81i3YdfSZkoXQYP/N+vTSmiQshawbd3kVgKIhPQC2+lA+CDMvr41I8mNs6mF3
5HHIvx3RWA2YH1AJ75inkQkaEsaxtGLwAuccApabFKuQWsfoUWVe/Vi09pnf8H4YpvItLkMUXjyY
MEDAuVlCpU9d4L+NWdp/qDwlmoyh8Au+Wrm2yvHV0ZmPIReLnssqkHeJ81v7CzQu45amIGVZ6m5s
gpxOk14OB2MGr36bbLMfrii0Va/c6iOroI4AKCpObeO51hZWNVM2Fd2KIGUJVAPQ1Tjvjn3eRdC8
z0OG3X6aV2N5OY4rt4OSm86HCS76F7PzWwZ12ZtGqOapcwZwynEIvAPzjAmZW+sH+ZEzgF72b4al
wo2YUG67ZLysQ78fjkWUcLikbkhGrmT4Yevpx0TRsKNKi1dt7ab7xTpYdXyy9E4+/N9tF53VP9s/
ugk6CZstGc2X6/1zeIFFJ61tAwJoH5eUr45pEyEz2BRYaWMfvz39fd2BUzUUWHK8umI2GnKSqTPS
e6f7pTEU/0FO7LgakAZivcztKyQx/WFw3/WE6CqkluFnqxfbyF4bowE7qq8J5CwqHAGhEDN8sD17
uR4fGY1j2/ZEu1m+hMb9r/9Aj0zkktH+6CTczbQz8iMZ4eaD3Ult1/o57KOcUpTIypStAzGvZZO9
VMAID4vTAj9agt9jrc0h5NZ8PxjzC2NdtR1dEn18wYaKnkdeVen3NzOvSlKvg+pZ5NHP2MWj56Sz
1IMK1c6wXlkq0md9z27S2vLy3y8wK1BZKV3u+3nEhTV/2LWdr+G0QsdRHO1OuV/+QDzgqDpQwW16
DGjP143r2a8SO4EL9Hcf9oWLyZeFmqN5/kFHHI7JPAaLZYxnK67T4zK1KfiJ4pDze/In4oYFBN7K
7YwXWCreXgvUjbAh8tjnD6E/QGute6Zohcg/87QJrsuLhrj9EpMyPswkX52sNngr///tYYv16QHI
OCwngCOjB0l5fswVXrveVz8x3YkjXFr3LkK1tqJy68ChfPGjdLzZhDp/ObUOI8wMynvZO/gWi8Rf
aV2FWwm9ymEZ5bGVYtI/woyv43PVWn9U1U03FSVf6cAV1eGOf3T9MfpeCzEPv7Lpmxvv8QeyXjxJ
DqTKud6ZRl1co6S7k+swbnHk5ps5SekhQIl8cuvx4Fhkktjaz6Z3bYTNabAhkAtWm2xf3MT1fxRO
/I4hnYiAkuUwK03mqH6P3Qgs9Fok8o2AJvcSDS6fG2zfK/Sw7lHL4+mQ+GRyLL+u7Df4+uJ7ugeX
We10qFIbEg5BrDKTvSB+HrERqJDAbd1+9hMoUXrtp1cPBOyyKaOj3iBPjciMUWzxI918LZzSXE9J
0B1ZJfwaxxY7hjk0j+h2yYcswFjbWrNN+i69M32fFPNdrTfVW1V3ez8p5dbAF33lD+vCyJ2vniNy
5QATXvQYygcpvzRU0WBDyXZs+FYEf8WPWBixCGS9duJAvFi++OMjJX3TRXwsyvT4vUtOh2l4rjzx
PsVAq4fI+JvVlv4gwho9hZ4fNN33XYChLjl7sIbPaahrh3r+E0su7TA12O2Z6xL+oefeuVdRD2ou
Sa9+DfPVkHgitKk5606vdgv5g2oWd3BKODdycOeukN6/4dZ7zdpYcb0Zzt7RgmfABtqbPgbvbqo9
+1E+/awd60wYefwaDOCA4pgOuk71A1FyxUtp0+pOVBmPkGGKm6acjd/UrxPSqT86622idSCjGGw0
tDb2/hgCVloVXMxSxLdxbPwXrd74LrDgqW6m7dAC4B3wHGP8briVyiR6gj/jHZwEh5+aMPf7RMJg
SRBbGAqY3mqCQnzLN06LKy317AELQgBEQah2YzFA3FiBH6OW7gWT/9zbweoqtugFGdll+EIwwlsI
iA6LCiPvLWpG/NsH227EqWxdsSdEpecx5BYnyTArfmVEc/B7UO9p3iD9E8OPJJ3VofUA+p6S8tZ5
sdgu4/TOlcRO5iySgmp+2FJ18ydnvDGWaPe+H5y1OPmsxrp9EjohnFPhPNUp1mZCCYCT6ppHpzmZ
3e77sm0kVtrFmNfwjH1b9GLTvMCSM74rCmuU5rW0jiH3x3pKQ5C1Ko9u3eSGt2ycWCuYpB4vX8YW
1MaqLPqjgYUFXYRiSDy0L/ZMiNFBNwJrtYMN+tGeHtePDhSt8gbFMSDNUhGB4LYvpeX8UrIDhOk1
wV1v2q10MPbrrVXQBVT1sS6QypYN0gudUUTAvtnxxwNznOQaYyf8COr0vRRteGGlH7Pz6Kx11eTG
Dwgvlh1XbybMBDPFn1Gjt8dKFbubkcXrS8A+vKqS1+VyX148xYpbuhe+iQi+ftO/RCH4Ly0GzdGY
/hsNTXZUSwEnLJuwzRrlgx3GmO+R96XDuO0kW/XRiOS2dQkr6+jYiRYlDMa1B/BCloF3ONA4Dc0+
o3j1cYBg692PcL3uXQYunIscvt2sxgnLZxNA6MU2gPxakXoqFPwhIuhWrT96ZDZQ8iobWqjmh+GT
od7qwLTRPgzhxvQQ5YgkJKswUNtCJxIIKwSQlJgIMA8g5qMRaZCJeutEx2FjkyfurPMqrGxkWu3I
mAHAUZfpk6sZLvAkmW5KFn+r0FEa5mMYjq6NrCypIvPK3Kx9sANMIykUxd5rp0/qd8i3fvNRC8Ht
LLy/Y+mk29DRq3OC1CVAciB+GyZgk1hzu61u4WRB5Aak7aJHVfzOJUwmFb3ZiWzt5N12oMcmjOX1
OjgvA6ZxDn1gLAzlQ/fCDUCU/CZJXl4nNKDa2Ln3QOTyw2TssQ3lkyzHfBPpiccz0TqnPi1I3MV3
1uXK2saJ4EfBIqo0wyOpEVF+kWrTWuTNr8aY0HuYQpM7i1HRapj1uHaq/zUB0cFUH05QCocrt1L7
6CE6kX4oLprZ/UgK3po2BlQ1DcRg5OAxgd3jeF3rY642Q4YDYtTxZzQIl0ntZH8iM9Z2NNXNxh58
Ur+dwT8pM3rulyd4oJ5ZIQiLyfqBUVXm6XRZ/oTChkewbp1zFLVnQcf2NubNTnZkxrlNkOzYn/iX
aBJBe2wdR+7G2RqEjmdfgTi8mIYvrj75wJkTmlflp+/mXGhTlOFjL6I3QkbuVWISS1pjf4VulNzj
maPham1K+ey89kOrbSQ8haflpQFPaNm6cVu+aqXA9hs371InObg06mgLh6SlMWdRtFaDY+y+vy6S
Ekue2f0sh7qlcmgg5jAyZWkISkaXCOTpmx/RK2mPy5+knEPMimhgsVpH+2CicbAdy3kePMqCIfen
cz0L4lRGbG8xaO8lZrB13sYa1i47VRcxko4BVZ2QIOvVJGP3CbbK913Pc8SSAf7sipzbTVUNHp9v
Pi3Ly3IjC/h1RskNxYJzKQ9kgKxphDZlZA2cRACl/EZvgxVYD2lnBnjvA/dmyOcOBsGBnFZEdPPp
Uhssq9wG2GvGtXXQw4TsRD4kJzMAeLi8g8UAmtqohEKwSZZ2GfxpM7qShKd5VJp6cuE/XfHC7b7F
ci0hDlOmkudGdEgepl7f2GARD0ZhAGRqXH0X1rFzd/3WuY8m41h39MmAigz/mPYVeQk5nVkZREDM
pDxMCFTgtVS7JgMVNugEe9udBiK2dYjMmZJ3VkTNvR1dZ+0IKlLdLZxnonxP5LRyik09OWCJ+pnM
W//lJSqsc9J2TL4mK2KeFApobBYAOlfeB8y6KwaR9qV/M4yy+gGodyPbYngEpbwXM/9imBtCZ+aP
dtPkP0rb9x6lr2Gi8Ni8NND0Fy2PM1+zKaNXyrw2xtvfGUQa8WJWM13TVCeRTerUEeLYABVPwwnv
vAxawETLXKkzGZnEr2hZ25Pj6QmEU8kxkLaFva35bysa/avtaurwPbaeJ51964Iv+zs2bkcwFDY1
ITUik3LnV4fy9Fwbjn3OO29VmcA4eiM7hNqTiZVvHxs+q6LBOS8v4K8/ncGrOC1NmGelzBh5UgMu
nz3ChIhdV1pCpoDHSVLyYULeTcZR49iHpOMOrTRHPpHhZx7cHjM/5vx1nGBhmoxYXZc/eZW+i6mb
mIaNEhYCh8HyYggGc+xNSnxj/WfiRZI0tH649k334bdT9iy5rChv2ic35XiRbvqY1WLnVmlwUiEB
XovOMh1p8oO5OkHvkm9TsiI2TYuDs2nI9UjNiqFGDTCgLvAdjwSpkGEd9i/s7kFDmS3GmOITo4H9
PpdW6w4TwNpiU7UZEuY/ppcke1UHnODF+G61urfJBFZeV8uHfWTlA5JF/mOsAmfdRzRmAQjPbTRV
/VugGdhsvckkl5IvkTxBT6kZKldMInG0jE/8Ks/JvDeesFkyZZlS0iOQuoe93Z0l4ZNFlKmXPgpG
bGo47F0nt35g1HhoiYzZQVKm/lhLA2nrqk45ddMw+iOG5LUqffen37Mqb2MrORO+CnuKe/TcOgnm
v1lP8q8v0UgsX6Zd5B4skmylRb1rw+r9IHrFYJsZgwTMiv6OH/BX0JJ5ndPrwTlJi1tV59EOz7G1
Xr70LOs5tp0K1y/CLwzvcm9QD7/0eNlPqDZnWl2BntCC2ZPPwhkTTh/j3enqzMOdStqk6rDF6hNA
yEGs7KcxAwLOAv5dU2PxsPxVM4UOuVv2bLfNne9vvnYGec4KSHnLz1J6jkSXrcG6hSVuxw5tsE3m
ej9pKLEnFEwRcN4w95na1jm9GTqxkmHJymIh/hIAnrpzuRJXz1dxPqUvDMB9WE6da8NHnRFeNtOk
x7CIv/yZL7N8QJsq6E4EGF8nNZ3dxhS/k1xsRRsDEiz6J+GxsM7JzDiXeX1SVhk9Sz05NP50yEf1
R6W4ZkGVM6WLjUHMdIeac7GFFqtzLiwHdzhx/RQcNsAmudmXKzMGBfFAUQPgel5kZlPvPIwJGp35
uO5ikuwyWW3LIbIPjPQUNvphr5yqvg5E4DpjHl4EDfiadl37yMVIhmmn+seyVjWNPAjSJqFlLVkI
HSAU5QQxcmO0OtGhMKUfccmnB2MY2jUFnf9gRCbfOKGKn8IhUyYv1GvXdMRARh6bHbOGW0khw6Cv
vlN5F495z/vaFGSwe6o9LWctRga6VgfAN8ZOaAUMK/7rxWKpsa6MT6drNS5wRno8v/vJ0PPXOusG
QIcuSQhOrN0FDN2Vkdi7RWscUo5xs+3ioTA+JuZTm0jMxL62ES/2QN6fawAcoBpaEZ+9wl5T/bWi
+gWiX/Nsps0NMAQySiLH77G0+0OVS1LVMLDdZDwCGy+ibZNM2KfnByKbX5qwkxebBU4HnKGVWLUn
IaybiHL7hmozQp/tggiaE4W5Y99LUGT+JI/fd2mM/y0NVHnpBlqhVaMgZplW89WOZM+ykdLzdWkw
nNCMaDwG4RuJo+kD7mdIDpEH2bHEB6oALBKxxJpHWsH7SJsMAqnIbk48AC8J2seF5yPi7JIRF3vP
qxkR72X3KK/avavJ+uxIPNbLqClTfbhRHMrJWjLPbBMRnAsDQQsllHVclgMuoo2NZWJEmYpKHV1/
2uEBK1YSMMSfS9soG1d6LXcicd0H4JfuYCZPWt2v887oX6i99Sc474cw9MzLcjArN9DWA2GeYAi6
Nf4lqHFzsVo1hXsgqvvO8JF0NzPOL0TAVTB8QCuSabrCXubf+Ch2G5Gr9Pw9qdAbL70P8+kzch8d
SzWXkc4zDs/6UA9znEhCBGvuPti2khda9+BuhkZxgxK7KtClMbXQiOOejQyWi08xqNp7XlY4WuKh
/sySGBs+O++4S0h7svtXlVbd3ZpQbGsdammRW2umgTbslvFA3FZKJppv3SwT9lM/jVfEvO8FhKmz
Nk4Ye4LCvRdmuCIlsTmIAn+SP/99Lxg8sEA6Lv+r5a8SlU4ojNm5c211SJJHut/RgIKDmTrw2bTb
TKzDTF5r9up7lMnhehHuL/VTLHg/Sa9A4y86pHesywedeqtUlrb+btrn8fuyjLFVB1+LY3FF8ckx
5U7VZsqV/uaazseUzPE9RlpfHRiy+BJqciDRL24nxObbZdraJXgNAqbfPGZrw+/ELsBK1Mwmv1FK
dsAFn7iegGgWgdJZM4bsIWqlG1IvytMimY9A1h2SIfkZNFZ9VAqMHWTN4CiZd62DjMGLQ5zYxhbx
l7K15ImcVu8BX9+tRaR5Gms5XOoBuSRT4B3v7GeRoTVKiBTZLAP6tqoeF+2jptcCi7ldom2kGMZB
pq460mduozw8UfZghBDdne7ob5SyRwkQce5Ns/qaUsN4DKPsV60xmHErI/plF4r9Gncju/cfBbXn
ugBdcipSHIUF8dkrw6m5TmJGvEzuQLnKSGkXptqBYPDyCX25vxYI5tZ5H55yRzEzd371Qjm7JDWe
7CFmshex32kFuz8VwfzJdwGkEXgEEeMfAzK/p4/7rkcjXoQkCHtl9I4YMvXtR52ErbWPvnKy9ASn
QVrP5v6bD3XHYQYvOLWrpt6a5eAecrr7de9UkLW0Kd76oItim5siGHz13CvS5ysNq4BDEtl+yqt4
C06c/+98PzopmYxhzEQqygZi1cwJTkBGkxZ/Ao5y9lPg3GsBtMJMXbFS5DVw27H/LyPzg5IU4czE
gR7V5wA4Cbn1T96xzdt027baO/sMdA6eeYjxQsKYTtnedDFSdL/d6LTuwtc2LJjDtaVpvLXUlOPQ
s8O12lNgFuV2iJNTk9XMFIvst1FRX03pa60zHLYYAG8R3oysr76igTCDyTQPzgiIYuglfO6qSVmF
AGkZvI3Uq/HGuAk0dPvKqvW9Houf8UiWZqJtM6to8FkajA/7ryb4U/jjPYi7r9AiuJkmQ9JMxhs+
OfkpbB6huJU78JIlE2C/OLbT7DMINH9HAw3rfiDIO9lIFR1q5G/MSYprHnurLHtvBwCNZHsx94oT
F1l+6jBkxWU8aepvCpDm7Acu0VaQ8swEzGtXw2wS2hN4WEyhBp6eQgIyHQZPrmotZ5HoZwOFYxqu
IJw/eabbXdyIThDdULkea5YsJIES2430/tw4frlnVzGsXBm/znP2B5JBq03HliBkDORZ4lxo8E0s
D6UHmL1+1/skFU1xzZB/mPK9yecsi4OtkD4zwp5TRh8Az2JGNkAZH9EljV7ubwCG3PuYiADSQUvb
+yo08HrIdgRVdxlvU+qwaYLHF7P+d/U6XwUuTmJr3Ba5Jlj/NnwHTzXBcBut1j4TeG7o4ujOA/ez
FLm9Yd5GvjAASMiT9WZo1G+/Ec4W15WxCtEz4E9jXhU1SUvIARpwN0z3YazPOlTPPYnxMDn+uW59
VCWTmx5Dd3wl/q09jIIqtuRqQEtR+ZhICjPwkbrF+zAHTDQRCJBl6k8AtVWRpbrCQ7EOTYfhpjbh
IQjss9FxGQvHHi7FMdRGAqC0ItrxsSkJwOi7W+B0Ry+aVeM5fr4eu5obhcD9tNjf6Amr41BDPcP0
6xlHCwDrpNi3WicpndjMmJiMuomQv9gv9DWR7BN8tg0a5Ixw5uqSkhSj2gKhuWoI0S4cjk6kFYbU
nlVVgdiNj7FsTk3I8VRJh9SkKXtq+YER9HIymBJ+LPPIg2Z3jzopNycrP6JHYYiObTXBR9+0ZNg4
TrUDSWaEObM5ojgdPZfbSfKODcJWO4PJ1KQ7vx0vana4p5qVYpzJSWUxYhS9tdZFmmw1TcIHdJ+p
AEEl6tVXKQS6zAExiynqm9H9CHQjIkUHwUmrZVdEgz89fZitNPGtI1YVXT8JcJHGJsXIbhM6Q9+G
dRhm7JPUCkfOb1960872noqK5Dp7ivJDN5Do2XGzsihpOnnuKmedCXetiogcp9HCmpbTkfdkQZRW
4qyYGD9rc2BZmiQ/VIMksg9tslOEjHc1K45tV7tvKOPdR4ff+YSAZeic9IHfeLEXVfK3Gvts6wpQ
Z7YcIYwl/tH3sMomspdbVCVYSJO9neic38Cxz1bnPojUeo6CklGVUVxn5cSGjX639kGwrtsuJq8w
6iws5L8Y+lymrCx3gFPQmIZdeCYeasXFUB00D/W8E1CDFkCxCsXjOvlPUcTAjjQTFes1lK5Urhh+
PnJm6XubX5BpEpKpT8NvE9MFPVsDJ3Y0/2QspTdJijKz1IqL6SDsYyhdgbExZhYjmH8ALGLbEtHj
VuXc+zDF67ChluxdV7aniCxVfgY5l4UNrWnOXqTIkekOez1jylWyDdrkGDVX4H+xZ/Ys/oOwh1tp
uBD57brbBsEQ7wOPtBtTZxobFtBZ3Kq9Zi0PQWAXHKXlztt0E9sDkv9AvKY09WpojF0mmXyGyaH2
CnfTBw77aDKa4hImcY54CQWNt84BwlwwucnwL6S88QImB0cGB9JGDma9syr24VHg7fJsmjE4YhUm
73rMbVybxp4bsCNWnH12XLcf2PMeXUu8O074Axl19eh7OZAJPjjUyxsjgnwBEga10ofO4nfFLvCX
pTnxugkpX20nPUahcO5J/wn/V4egWn/mRkakWkS4Eh5F4Ir9VzHA4FbWyB3bzWsPYyL8nHFG4sdb
xyuecvjAtHhDz8SaHKAGtVCAzHWMa/Mg6uYHgSSTZUHwGIPHKbMVrD12yoDHzI0o0Bczgo83SdsW
28T+bfUUGNTIwSaa4A1ZMVuulEuWiyRbWR2Kli7U/ji1h6MzMK6oE4tdqF1r2uADZiWyNMIf/Nhn
29THXZXQukwMRZnadRMt3FDUBb+i2ATQBcLUMD4Ejyh6MIMbGgmAKVmZUHNg9BwdwCF9x6+WNQKm
YTD7JGCtpeR+Uw2TkHBsjzlAjHWbJL+QZKH2JUF5DPxP5Dyo9sTAO+TXJ5k2D3nPgdqAFbKnTyem
iPOEW9Osf3lu/cYn/5ntfrY10JQgLI1wowy6fauzlgQH6jSS8lYoBHGTqvbnQIW19+gkmUtyjSKL
svqBaI8gvgmv70HlV3LdhnmxZRX//4g6r+W2lW2L/tBBFYBGI7wSBDOVg6UXlCTbyBlohK+/A/S5
dV5c29uWLZNE9wpzjik2pFXzVoaFcYdCHklQ81IvEUMhrQwmIR+MbDwLJPIvJUD5HWUqYnH3C4kT
6aHuVuj977iP+VTTxWgtAZ7Se8YW6/hI7LTTVNvWJiuTi2HnJpV4RoQj+i30TIPtx13e+25H0LqW
Uu6TX8I8vyJ7rpiyi1aypOxTltgEIBt5XR/d2fmt2upDHycVhDUb4nYYA/IjEJe6g3kYmSziPOwv
WLzDmSFf6Nnv/cBFbs3FuHW94brGEom8AY1MrI5VkWou9EdE68bG4rFHU72rHYqCuKKGwO34BlDB
xgVZlxtFchYfElJCRKzGHSm7vwwu3CStTvNMrQVyr6R6D8wsfapVTnyW1FnVY0yrQ5hwg9YyVYVV
dafNx6QzkNZVOdbykHOR2i9OGvwSJmAuu3eRn87ugdgSuT4IsOE4DQhSFp33aEWr0zc392yJP9eZ
UB6OPzV4zBD/6KTMiKnxwsJVgpbrRmpxWO200WHGhmuEvVdEHs1OngXwOX9yHQ1mZWgG/kR3N466
vWXfBf7bjh8tMUWXwbxjJZHslpKRHwlCDPKL7kTH5FF3KVzftfMVliT1pTqHqZwbKiOdb7ZsH1sz
eiNztTma2k9cA/ncNmrN5+rAuMUTITu2deiVeodEnu4Zg1N65YSVk3K0Q3JQw1Jpn2fPJOQXI0zS
cn1ba7wYQFI+LK59sse1os697kwNrBHqynPLrZ5GtPW8U7Nf6A0mevIzrLR/mcuVoOcYB2wR2g6J
sQO426MxpjVfwMUiXViT4sSOZVt2tHuwvcnvXhJc1BjO3mqUsYUKh4lo4VkyMt0+NH1/xHFKxF/K
UVAtNqgXgxxLjwqJfMLylIYOxDA8buwmm7sOOTvTC1LSe1PsppJkmd4yz2wSGHxmRLJLBlGtPvgD
qT2HCTcTycq/9dh70it73uUVvFwAcoRlNr8ACTAIE1gFHNMxfG/eiwUDuJN2J1dz5NbwXAjuziVD
Z4VEv+2fe8lhKkoh/UL0n+CCtaeJHVoCN8N2vsnp8z50BxFTn8ARHWRP79IPfli0cm/lkQP9jIhc
l3TckHikImH9EoUh6aMrrXhMDHMbYmuGeA54rCv1bJ9pZ7sn6zsTieeX5JMCj+QMJH3WtpdAhDbR
hJMRbVw9jIMcDZ5JxIOXIFGyCrWHi0ih7XlB2brxjtT4mNiN7jRUSb5xV5o90JqHykFm0oz2KfEs
2OBjVWwrbGhqeo9iK9t4RayCgpM1BjcC4HD68jqz2QBIa/eJ94dCK94Xk/PAyH/Tk0a4Tap53KRJ
ASvDNR46DuW9yyadabAW1FKdeLkJ9SAUXRI14E4oEPOW6Gmrl9u4DxbUJxuS62PoUwsCoWaL7wRs
wCB+1y6zi9lF+87Ki8QmmpKZD0IQxhTqUJo2MgL0qkzsvksrbaoOV/GuHLNMfyM27ICloCTRJhPE
RMAfUDU6x03eIUJBBJhtEyPzEwut+Yj7d9tn7aeIMTixEL23MGztEZcCsDdQbzC+N12eRxS0UdO9
lxg9dzQqKGxSBn4Y8YMOlbFG6PzBCgdf9TSqg1uwMeQ/8P1NXzGsUYMJDmnRNqxgtt9Hi6QwfxqN
O97B5aDmFfnqvUoqvyP4XsDo4bfTDcd6jS9hY0xYB1roVbPJyievEG7mmkQNxU9d5gnnfk2Fqavf
SgjySjqOM3PYm2Np7luo1RBnIkIZYPhmmGfw8c+Mfq9dF52bYu4DXbPKh4bAWA2f2Rr4gxYjizjS
ABBEeikufVeWgWjrP1VfPlaYgTgfWJ445QfavnQPhPKj4mzhNSN8IrVXMTNvm9lxZ0Qk9ibtkybN
ZZvQznEVcgZa+szoM94DY6Lfd4QVYM/bCcc6DMiDr70Cm7kiuPyEnBtiRDnSz+gP3YM9aDN2lTVG
zYjJdpta5thfmWnUnP+MZjkgeqYm9l2y9KPf1+V4jhbI8Pr4HJqud4mT+U0scg5a7dHQ4k8iEh6d
Ui0MIeNsByARsvxKPkxEYeAzMJFac6iZZB57jfWTmXJ8rDX7FXmfOGuLetbbX4mF4dpBcMXCE4lH
q1ihayGBeC1W8iTmiiWwAJEWfFW9qDaIMyVHgsXCHtAg4Q93stSZiM7NaTBSh1xhPQ48SzAjS99b
xL4BlS9o1ImurUEWsiM+jgKPhAEgbHdkMIyYcul+HQCZ43TDCyRyb5i8lUPOGpQIVq3Quwc0cQi+
iqraSDM7hbFyAq/oFnba02dbVs8e3/lmTFA6KaTQrZQkJv7Kk2IOIPX6XZeY7AX6Fx26wB2+4gPb
ygR5X/ya1EgwpNUTjG3ogFfQjDaWCIZaQEvQznPdTD66q6eKaXTQjN8LktggLnBoFmV57prhMA7D
cm+mPNGepBa22ifWP7jfXKC4iI43qnUBWbrja9LCvXS0qSfeCE8duJmtbhRcLI5Y61pUD9hCt0zN
0YoDuc/7r7TOnIvRbsiHaXdLOB07FP3k4HhNwCzgbol1Y1vL6GQPJkqrstvqdh2dEitB4LXM5DA3
H/XQvVktke25ydNRpMPO7dp7J6o0yoP5yJlak9Qz/ApVbBwIxP1mkRudmDGLDSx/v1KjtVJUSTeT
Q/I8OPYJmS2MMY/Ew8U5J0BlACmeBkv9yDz9A4iaJ8YbaBimYRPm+NaT7sUrKxnkCJ4DL9f/5KP5
xJi33NLNTfRSDhrv9NtGPr0rSIDw97nFPGlB/L/tgY+1Ubz4zcgkY7FSdZJD9lqlTISqnNgoI2PO
n7ZauAX1ziOArEqHXwyQvT87zXyYDWJ3KJwkuR7eQxqPBJAytrKdNRA0khJvRy99zCCMElKUC9bo
7GMpsi24TKaEw3LVi+EgXEnyK9TVfagYNdGAsu7Rh3Tb1k61J1OtZfPIoKepCeBSS3U0e/MXsjrS
YBYyDw3xk6hEO4jkeXaApzvp9Ia87zcRrHyNRLNkMSdJegzntvkEKOkKmBuv9VIY/twvyD9nb76b
W2w7d6LjjR1QsvhxznsEBp0ptcBILsbvaenuejZrm2zEjdBrlH8lolrsZhCasNVv7Hw+9Cx3N2CJ
H0PkEZTP7lamRBAwFK7xA5x1p/wy2/zi1LmFiNe4Dkr+7Qg0QvWQ3dtD4zHU3JQx07gyzMMNeBrG
dWzioDN8TsWl6VAh0lOqlv427hh8OTQdcQZbeO7DHaO3fh8tbDTJ1LlI8ixG9VKXCRbSkfAVFbJf
k4VEx14Ro0gSwlUWCD6MIaeg4PmEJYBXMajdlLyIAgHZ0Gp/ZmG+qVgzd/TfuLxwKLo1C14DO8JG
8Lcjr7nSQxKgN/AZ4WP9GYftIcp58qGrd9UxNRnuNY02nNJ6Hcxu2AsxG3IJ+tCN+WvQa/00uOUX
wxgdcAPT4tKYwXeUd0jqXqWni0PVpp+mqGDDDNM3gS6Fz/yXp6Ab3oZSsy9uuhc8hin8GJIKBpfp
8XL2wFmjO4nfmTSagBpBo4QJrIOW8fwe4N3fGPTwwhq2MabsHOqoEYbMqXkftbOjN+pdy9uDXpPI
OWqqDGwr4XHBf8ch+YTOSvO1Ifoa9dE6mGWEQ5H71S9BaLDd0xloE4Tc5PpjJlVI7JVgiznnnwmU
DRMqhJrpXJTA8hMCEEwdPotNaTykQ5kHXVMOwSy6q9bH94NW/ViI8unjqCJdiUawmH+PoY6xkJDG
aGal9R47PRD6TckyJjJbcx9KbK1g2kd/pe5uB6l2bTdtRKvUsRBoxzBYPudOMcOfFu+QO2eQJePE
teMPGV0ujQ5DkmF8b7XuQ8vLbEOSg8K4xQhwzIvnSOMxVcZ0LY1T3cHZWSRGEGWi5bPF746U5NVv
+uiGqIZakYBM90BGCDMjyI4JnfKoThFb2DgKgZi3kMtPg568K5Gc5yxXB2kmFHwpQQ9hvk67M5U8
uIm1IRYNkD7b8XPYyrueZBpeNVKnQBhmzHya1c7fRjS/Bsz/Kvwiqkn5wKiwx4VacpoW+2msUm1X
WA7wnRoTTWosT2aVPLQFmT6mlT5m7vjcO8zhhvltVkP9jO90V83DB06G6oKm9M3GQTUZ4XUqw2vR
Ts9RhbbIbsJn1hs0fuZXMjF/z4iNJjSl6WLmUyExCMMvZeg087hI8zihG+gjPejceSKzuyO/AOI1
hegagJFnXK90u5zX858mNLZg+cWFJBeWHe2n4c3Mzjt+Y5ECclNG+Ltsk+48prxS3gKNJSOklJju
Egh8Hmb/fuAl3vSsfIJoDpf9UEQ/lZuuNV/8G8Z3vreSuNsMprfTLNdB6kCNTJ5UhmKddo5V5ijb
w1J3vPNZsc8EPT9SQKCw361Au9dKLnkDIWioP9imXvplZX6SozQxBNiMkW5cu4FgRkATcoMj83sS
6m9S0PCIGdFp+XuO1ij2kcFnbtm/Uo+GOzOazShoH1QuPstYuPDpQDg3rJlkGTFVZA5bz1SBWbqv
tM7Y41M0eZrg5iHZCJLRig/kwTMNdtIAWevgu4v9AsMaFbRLOx6V+lZFjIAjle7EMHXMgUf9UOeU
UgsmXB1VwGYZGSHykI4W9xx6Gm2LJd506YsRZbuHDLlQvfRW0LXiT8+2wTPE90RrCcG7Cyjg8/uB
GSnrCkWNv0RHVeuMuhAD0XJBoGZSxZR+4sJohSTFSiJCL9+EiN4sjUMtbd7hg2J/MhV+elWQ5bBw
4WuCbm8w0du7Bs19PZwcPf3Tx2FOCHL5RWf35i5OckQyC/RAdU+d5zb7lkF2ohuWLyaX+aTFYEh9
zZbCNsGJLvPpdZzRKJl/Ytn/5jU3tk7KODxNouazRstsTiT3cNW1W5xye29K5WNulVstXnbJACxk
qfeslKB2di4AeG35lA7LCyG9d4/jqk3WdhuJlqn9TSc0OH19wrkzcA6sKwW7a49M3z7cmiGzNOmL
h2YO1MQHT6cJ05kGxnKwdo5NjcRRmUP5yhqLdHrKAivHbrkwHNrR436Gcw8nrv+EuzwFqAMZgUig
Y+FEf015B1gvSt0d+19uGiBAkD4C+KbVtpMVVwcBd6QHWpcsJS1qbsxkm3TE+bkMSdRMZ+XF1vMC
Vv7kGtP74MZJEGXViXkaqa4FIo5GMT13SPQKZ/vastw6M+rZKsRagWEYKOW6va6P9RUSF9uxYUss
IlFrOQqypltaXxmcNTLOXxPF5ARc0gmxBWFBObu3qQQRJDFkhfFhoYn3depdcyIjiwybbuMpF83A
ApsNW8ZRa/nUdxUXkpYwJCDchUEYi1zfGas7QzAqoCYiFNKMrxk+n0Cob1N41qqgK3A8GdmW7KUI
qeNMJ2TET8Qb7dnshjvV4FzoKRkTvTDo6rs9MRDSz0yS/Xr5XscjMD103kIgbMYyeWTvgW9iWZ2o
9nPZWpUv3fwI1wpLpA/Zr/FBBv4Z0MR740dId+HpTnE0CvvZjCsPKYbBUJXiowuxZ7MsqL8bWvw5
+dXrZEs17tyyxeWDGHGc6IrilDDRQ6GNsw/mMihiiwsASgJRrej7Qyz1oWQ+77jUpUPFZH1cDKAS
I2nUqCx6ZHUWfx2nAZs0tcnYy/lgjRgL9KRGZS4dWzeLRyYjKO1scoSr4b1APlnJMHtqq/wwyp5U
jjak8qnd48QAgEbeo1QDhsWRlu2H/LNe+FSmofkRSVGcvHU2uI5R7HbG2TE2FeIulxScCftVTeRH
r6orUBwsEfBgty4BHzS7zdaBA7bldT+6pZZgs1SJHy/FRXWSPPCO39RCDu1ppfyqYNLGHDCeSDx3
4boEc8Wf5Di8BhhIJOedfNLw+notd6w73ZV2hDRIZ1Deo2xJCCKgfJ5+ijCfDl4x1L5Vsc3vrHeE
F2g2nSG7MryBtCEqHrKiqfyexVzRMycf7bbcerL8SXGg66QbQDGYwUuhaR0S3nx33RqhECiv6Mi3
jZgbfndWMrXDy08jHfGL8nHwkvdx1Sdb2MpMrcIEt0cd9ehFVvho54JNdr5c7cy9dJPmVzopr7bU
ViBY8zf3yM3CncwD5RCrUEC0KaKSkbCnfUVYK/YNcKUNWREHXJGMnlWynGUUPunkojE/4h80N2sy
p5MwDQq5HKRBAVGHkE89igjdObHXrDYoxzeLlw3HEZqLjJmhtZGLmHkprY1TfE/wAoIQ2juNkN5B
1002hRYy18RyUiB138/UwJI6Gd5Ei9cSXk2vTHIkw5rdhcOnSLYvCHDOhh3Z22UBEwbw0DlUIML4
3LineehWUAuh6mn1WDexvdVKSu2oNz9tEwt5+kQao7ajxJE7TrlNqyDgEq32Ly15lcC5s/vKfUxc
BKVAKxrBms5rzwsngugpgo1ITmSfZnvC6f7QyuWbxeZTS3eiad108cr5jI3XDho1B8To0RQp2QUF
d3CPK4p0HuPO6+pmR+bVi2jsqxDucteOUJwij+xYZpDHIiUnLiFrz6cwATfE3CPqxRNpiZAyakni
60AHK51zY8XzBoVhYJeCQE+r4FGYsjBwx+lgqfFbHwqEmHVVoWGy7xk5Um8yM9gWk7EN2Gcvl4VF
25IVYkcZjHYCokpvp+KwvOal/jniCHoOV4vIlH3HXl7cAz67a7OfKR8fGFUoMskYIQG5xyQ15Vhs
GOogvjlVgLN3jXQsZubxrxTsDRvDjxEkJhLbNX4ci22AHPMvCzXJwCO+t+QU7u1eRNBqjFct9a5Z
WlwNEdYoOHVti675McL4k6RJe7YKZqW5brypUffdGdRK2as/Q9IVO6QhpFZP/KO6D7gzKFIEemrV
fpYZm56OM3qx+QgTZ42pGnxzxLN0aFZVo70IBAsMq4euCsxmfulc3aaXoC7JSvqAkOyjGBODWUjU
OKpjlIiBK4pkBWtweQkj4lpmkIrwZ+NeB3dbM5F0sexYEeMZFHs7sox8bqCE9jnCQZD/sYiK91Fy
fWpV1W/DxdhJMFY0xNELzlmU5XlucePjFtdVgMurBZI/SlvuIuSpbsyiwXA6fS8TDAOhe2LxtstX
8f7MooPMQtK9NPyBukA4EnnOSVRPLYgYp99nDiI0tBefXqa0jbs0Ft5FfVsST4YGzViVwOklpaJy
bbET0988Y/5rDs961LIQ5uM8NS1NlS6ix8zWmT/c51o67xnFXXSELxvD0+ptgiB2V3RPtVvOTP+S
ZGOE9gkrc7jDNLEJB6M8VIbc4UmxD9YSBSxorK0odAYAYg7kenfbQ6Eurk63P9laUKXguR34/OgJ
R2gyc6EVgak52TaenE1F08vmDImH+oZxuBpk+4oUG3wtFJx7XHBjBI9+Tk5J3oOpYYPsKrJhnBNE
nu7cSP3NYMwI2TJC4kM1SASTdcHJ9ubZVEYcITvPw8/fGmtctqoep16RhWgiZ6d8qBlCIQGOr0UY
k3JH1w6/gTHGdN+XAFO11UTCQL/ZWEQtHjRlfKrFN5LnkeF7xBcz+V7jjgsD2CzNCrnsm3zS1F3E
zPE06TW5qsVe4STlwGu981T1D4bR056KusdK7XxQTjeoTy5NhmfDzjP4CCCKrw3S1k07qzutHuQp
ssjjjez+WuN92znpg6k9GDKG9qgzZxOdexDUTpul1iIaRlfH4gYMWE71zJ/hersb56LSR6RaLWHw
mHwlkUMVKj8PAsVq7IMUxNuBKg5pEnydiQ+cmBZQvTEosmrN/LnhuMpMcXfl7D6Z4HkNnn0oyPbZ
0YTGIEajAYL+JxrHJnOziDaldNSe5gmVpYOUs2DZz9Dl5aYLNUqOLkhC1h78ObqU2DvHKOn9CIU4
C3xGerffRnWYnVEBu5ubv3udXa285T4d+RguHY46kiSxK4avyJMA0IJ37TBPMRSEIc+rSGVGziKm
qpTz2YteqtZdKxf1PYEYsjR3r1PnPnJvdY9osE2GbDH3ZWG0/u2FEHJk5LogBUT6CicSwXqGrNke
pisBiQRc1saxRfH62pXY7Jba2kwSakVFfu45iqEbxEh5XwGo0A8s+pNS5ZM3gDQzNeXf/mZDEgvY
tp26hFXqcnNk2DJVXL4o7ws1M4XnVHX7G3WAujnZAjyRQcyXGPh/qJpZzzSeeG+riAhaZWK5Tkk5
ub1jdlJNJ4j8D3Ia58tNkgqrxPJvKLkRCQQhHiLa4XUsgCX1DL7R+d4Dk7DusbO32xAqC1ahOUHp
SNLQlsR70zcb+fMPv1ZYvfViUzKvo1wqHap5nMVrfugqBPqn4WaoQQbH7ubxvf1QLgx54l7sjaF9
WNilPE/evptYOo9pqR2gbh91QkieKpbAPkEV7DA1bMF26VxvXz/kSAQ84bzJCc9ihA5JaPneocZR
jNiDGznGmWEajdUEqx1g0e1fq8hchWlS8deYE+bDWaWvmDkhhcUZItMbv1dXGDFBceDH5aKmJiVH
L2X8daCe+lNW1BAwPbjKKjXvI41ci8iV6YUcy5exq0dMrF6Hww4jTuZg8uPhEVxgHaa5tnnhjPyw
Ol0/ygkRFTIQ76Urj+1qs1tD+W7ZKAXRLkE2RORzL6DYGdLUm7pwZsTT2dXQu4lgR6oUq3LA085T
6Cc95+OIHk5Tlfw95QKnG/PdAZTVXHAr5RiFt4ZR/lkJIOd69TViwIEbscwpGlGCUwGL7+OuTu5Q
KaI+jeHx20uePY2Wu5tTA87R4jwbNxNlVzT3JT/rWlS5VVhC9DEX39Fl+z2EzIhRK8SPpTEJZFa8
danNumVKeiIWUyq+YnwoY1W/ztCpeJGm6JqVvxgLj9dxBebnZhkigx0eptH50IVFBzNMdeEP/xgi
nVFc6nCeH9KGMrtdIkw3xXzG7t49thbF4o2eZMT2gFSvQlmbkw1vEVC74+ixz8XymxjJKphxS2LQ
5dOFhOPZgQSwjWOvejOrahuGqnowzayCK19wIfXKgSyTrhZ3fKpo7FhjW7V70LQIyey66TZXZ4wa
x/kBFj/rDHz1NzxMopBT2XF6NfJUGX5xI7Jw+yZn5GrtxWSz4Cfgx7Ztr38xbSpOcywmwlfq1xtg
3ZkTkI9rZmcbNgt3F+mPsuQcEEZ+njuiwkuGN/McI38k7hxj2GgwMlU60/CPdpjoH9MBLg1MuxFl
4iYBO7bLc0DM+OBOtxi2yvPynWUAhI6suPWtyEtPsqQk7jmAHwT74tUDfXtRkSYEdZ0SKw/0j21x
jJLCLe/aGMaBYN7sVzyAB3ce1QElLhGj+MT2llXMl45ZVbz6KyJIWYZw7m85fqDJ410ocDuPjmYG
eh7TaK9vSRh3GNYzpvL8PrwhLG5Jn4u9XbniMbGCGJNdX0uc4ruhDdkkz+Opssgju7F6KeyITh/H
8klLW2dXdujy/vfVka5/gztw7tuBtQfNc37IRfyF1PyYYXtPpqrdW0whg6kywMEDA7/jf+wyrznf
cNXN6tIoEwY2RXlMdPlWxf3uhudqLRT2NyLdVBQoI/plPTfi56k0SXGHgnM7EDFUgr4o853d5UgH
atofYilokiuXmRUGz3GK/qHUqiJoCqVfbpdtlVg/cogVJI90vNxCgQcdDxQ0buOQdvesRi5c0uv5
/v8/FO6HY1b6fT1WTyOzBOolfsmyw596BCl0+9ki0pLifSQz9EBHQEhq6La4rXvkCDUfAjlb4kkr
u6DpW/VZ9tS4iAnFNaqK5IKGgV9QDDQkojXqnrfeQILgTvMvaZ5JBfaOpTOERNIW6a98cFjV2hqd
RWsbDCXWiJZcEZLpio/EaS5K/zU1YfIHog06DoMR9T9qUFdJeGrhn1uqXW/jACDd5k3TYIgjRflg
xqucBldNM0U7I0MFYCE1vDFkegQCG4PJurCbYcU7mq9yNt6yohDXNnm7HbRh6OWQ1LpfTpvqPmeK
dz/VId9EGT1AU5RPJhiLMbMCCLtc+mNDgu9AWd5D/bZExD9upXdqRvg5YgE5YYAMDyVIv+CGTlDR
+DCtJrc0nevjrDnxazl7TzMQ9ru5MZLXITGYsjkpQPf1F8Xqh5Pc6P3UUKovHNy91NKzi9r8Wk1Z
zewNV//SAW/WFLjROjRQ1DrEpvR5O+3HdMweu5rDuLOY6M7cdMd0lk//2GjpCAEgila8Sr5HIgKN
O2REkDSKuFas8pqB3mDN3VhK/fzvwm9c5aFsZ1mF0U/r+VYmoeOKNnb/3hz8UhVN8ZoAnQGZyEsH
1zZoSHIOX1OGjqjcJu08xThW0P52/1JWk+x6O0+0qJyg0TkWjhUQhBpVyIZoef1wA7Qvs7ccmVPQ
OAysGJ2sSb7BGTw6nFiXBtPgRu9b96jrWROMowMdBdt5EFXtdG3yv7cKp+Beo32F+2SOvbPLciM7
/7vfq8yZHyq3flOW9Jjf4haOLYyBCD6aQKTGU036zp1rptZTyu51sWuiSHRrpiyNTIY1A/mMLdua
XoR4GWaH2eMcHvlQtv7ghbmfYDDZsjw+6Siq7vuwYi++8rfZJbmP/74FRIUaeh9VH4QT1e8z4sBV
bAfWpavrk5aumSqoXE92bL2FWkiGa8LeEW0ATDy4QjVK+4PXtemBK5bBEzAjXsv1i4haeSA5Zg1Z
qB5tDSNakYUISzj+8RGjpWqLHwsaQd8N1UvU6lckgDYzIJufUcD7pM3WL+VIb6WlFja3urukdtnc
43qjZ+Bx4CyZf+HxhsO2/pscXFWD0mjWsLvvmBYYl7qyt6Opt5cbN2aQ9X+RPv+QZMJM9Y1FcL2f
j6iY2fCzvpENk72aaJrY+ulYCfBYBTfIb8ZGSPTCelRRDbagkEdkPndpHtf+DSNjqNR6iFSM6hWl
H1r3vwBFeDr4j1HGe1zTYCpaeX/7VgyG7PVe4VvjWA21IB4w5jJOQn3W6fMHAd1fqui6e1w48tkb
XyEd7Jc8jb+ivFJ+ZhE6byW2t8t09inwa/Y3TOqgkmI3ZOKhGgjdc9bYAQN/ZIMBGxhqutrl/9uy
YJ8hTBVp58VxJud4AxjfTn0ZUys3kXM0UCLhpUxA8TQwj8EFAnjsKCdvfVutTNNHLIFwfO3UEFNF
QZcn1X4NjsD8kPzVQfpV6P93U0FJi8ZPHHAho2xfwfsqHK1jOir8UI6N/LDpp0DZLKPVjTtgpPlx
zKAoojlLgs7yUvoSSmR79RpDGmCh0UzfnY6opcxMn9AkonDKEMrJv//UcIYwf2m3t0xy4RIK46WJ
PKBwkG/Kjdm7muVn2TnZpQRhxWk0VJuhtMXWWBGYEsPSOUyan8nC+3SjTc4tOhZ97uH/Vq7zPHe9
t23bv+QyYkk1c36oTdaEIGp9Ro8jSxyFlhaj384trPSoheGLhDh033L23OKckaPyWxVzl4o84X8p
VLw+lOiIQRJM66kjrd1MhYhci0pnDFES3VqC2nX0I5Ej2tIjMR0n46kMLSapWfNdN7PGGh4uhwSn
uWm5cm5n5e3U5PSsy8FkJXwGo1b5NIKkv41QptyKwcHtu8qN+IyoN9r2NaBs6cBKGjXhwboyD7oR
/VWMjXf5XLBcvSX7jBeEKMXBQ86znz37ktR98lL0Fyr6+ldvFdQ/rZ28AARx/p07Fh+A9Sv71eqR
kBG/cyvP8nlsnV3rduWp1koeJ1s8W+BQmp5cLCduf3BlXgydXXmCkft+DN2/mM5MBnH23xJS4UNn
q/clsYYdFEZGA6EVvlTEfKrY3i8IWXyU0cN91WuHCYweAHA2oeyOcHrmCdzriIaMsHCk2gMoubWA
13riSG6HSqS73Bay3/LoLneRubBI5CQbHT7disT4sqGomlfTs4yZ+JalfVQIZC6WN31GBN6dHbm4
Z85I4pIlO6+cM/a55jwLi2V86UyaVDe33ji20t9JPjxaReGiDYlObNbmbc1U/zDXRnvn8rHdZC2r
s6kanO3ttl+X3IzZ5svte57759Kd6gejbZhNG9QFt5QTAfv+uPT68XaZydU+3Vo6jzGpZSYxLWsG
ye3/zk30QVqMAu/ojbwgjhskUftUGaPJu+x6J5mPj1ZuHpo11qqpzcdu1DAB2OqUmHjB3eUCsmQI
UJ8WL3M4L4AiqKBy2j+5wkUgHAk2iwrKPcTFJwM664kHBl3UMlCjC3JXpK7ax//9QpaH8kCiGmPJ
Jn4I15HCnId/kYvJHYbrH8arYteOlczJNYFJKXHq+k7huidayi+F3IbVOGeXJjKiquoQtd9aVcSl
e7ITsAuj4TyKMn3GD9fDm4nc1SzGcdLZ8ZZcWtZgGFsZIKvWL3XytqeOTLmBUObBQ17UuFn90Ees
ZE0ujd6f6k5scX/+QlsJYhrLti9F83dBgHDM0QZyb0UunVy8vcWhFJ7G9pesquOSYo3kfoz2kniA
a10qyhy2GVgSIKXXYYxcbtrp1TQftIaIt5XVdh+3xf0/JLG0vN0QZ4SsAYJdG+isZTQI5wcl00o2
hrYTr24FGmtQV2xVUjKUmubVzuaUIZznPGpGeuKFgUYx4GW9/a85HF4ldBpfFgb5XA4dcucln40q
93mRvw+sOO+0Tn5mNnPBOuXcL41ntIHjq1QA4qphJYreDhJG1ndFz1RYr6T9kqX6NYnh+velhAJe
jMXxPzV/fMLs0tjEXtNQ7xcC3jpE6v/oZlw6zH8k1711X0ms51p+Mkh6YPgavU2RZBixbBvKoAlz
YULsI4rq5i/on2RJjqhdDkygP3VvVbG2gPm7GQJm425iwexhJPmoEd0bAZAsJ2McfSjGH7reekZM
GWCZ4jpIzedx8r5r0w7KCtjPUtWan0Xyoav7iwndg8E634WVHnIMnFGl4NU5stiwTvxBNvRKYCAv
+RpS5JbyKJwUr7xpIaLNxqd46Deezj2chu0znR5AIla5WJZ7r2JjgCW9RoPTJj2TkDnQ8E+jQR7D
DKt5THgQ+FLDZd3YCNZKC2EFVmEE0f9xd2ZNcStbFv4rHfddpyWlpJQiuvuhZqCqgAID5kUBGDTP
s359f1k+cdvmnLb7vvYLYQZDlZTKYe+1vmWgNEdOqQmd6C+Xa0q05y6vfxNwan4OODV1Wxi6QcfS
MhzD+Jwlm9dV6bVjXFFqLlYDNajjpD4k7k3SsAevrKmko8QHaZR8cOSfn56/FrTEUeoe2pQacfqB
kuqlCCrIA1qeErMgdPxAti1uv38o2XIWA2eRf/x/TvE2DSIySCn/X1K87xBfvEBXev8xyfv8f/5M
8tYtUrlN6bogcFFe6yTSDu/njG9d/GF7hq07HqwlHTruP5O8jT8sCZGflG8SU4gy1gk0UTnQJHkb
fxisaQbf4qNjmsL4V5K8LedTNIqL6NxTf9xzpYO/9zOhN0sg16D/y7fDPB99SuX4p0AwsMCWPc0a
iLFLr/YAa9QlluwUjykU0zu3mK8a11qNSpMiWCs0e6kEx4XoVszRe8rSqELQarZEBWB7yLcB/SGn
SD9yja3NCIEhBNKrEfNAL8XZxBKwRY9xuJDsEowUy+BAS6rI1YHcZaG2t0SRYh3M8PDxpyJEmzAC
mnomQiw5VTRzhlleZPVdAk8oKbNndyQSQ/omZiP2HKFm0+13L5r6lXbYcdIod5ewSLOAI1zwFjuu
RqwXSkyZLqeoxLmSBBsCZTatdapd81b4KFlzbEyp3GBVX6mXql5MVTmblFMEmsFDD+6gYV6o7Gzt
ciHtAIUgKEU28lOG1HG0tn1u3eJDfnLS4i73ZvpnQbey0FO2gBHU79KQU8omfe5LDET6iyuzNY0U
jOfGbeD3B2d6basMF3KqlKEEVBxtvOC5/DJFF4E4tZpCGzcci09tvbInZzmaUgUFEE1g70brJGz/
Mg2xLM1XZujf64nIt1WNaIR9O42GEGX6OOK5d3GEWdZO3V0Y+m2ALM230OG7GO+IJaipJBcUJgk6
aJ8ifIVRle9DVmuVDfa16V4LKmxcKc1AFZv0q1CcdI8dT+YseZXqleulsTQsDq20Vy2CW+y4uOlb
gpEnoC32+dao/zj11jbQra3RpGv1YjSmVZcEo7YKvmGRufX85kn9fK8FYD61p0Rj6a/aQ0hNQour
cplxT2edXnqM1lJzm0WCsm/y0aV2r45p7ahUrmwDlJh+SrsTrDzy4dfqRlBRX6sBoReMA6kt83sP
t4HQza0zSgxZ4ZV6TkyrW7GX2UhwIxbDYWiqrbS2kWTFYcR0iD7DkTGcYYIesKg6m6qMlmNsrh2Y
WLZ34dTf1J+vc3urmfnSwHjNUWsB94MFiiWmRn6o8zdqRliu4ubWJqIeWZqLuT8FHekPCVmlY3ZD
BeaYx/2h6vJnC+lMA+CjG+U9cZdXU9WuLHnlxd15TCSVoi0xJohuYCu1VuNjytIDiz3IxE3XQi1o
o3Vd+1tBShY9oh1OXrYidDOnQrvUabFkWA5z4kmdNtvPLudV0Y4HJi6EA4g9/HGdurzXXB7bBGiu
8nzyLj0fv5Dq/3DX1B2NWn9dmWI7YEAcmDyqBpqW2R/UE1N2HTJrh4I3mtIUeSPHVCaN3pUXKfCF
gh6AF2rrsQzhA1psNni2oQDwcHSmGj+Eebr5HVAwTpccGPXu4DjZ2rC0t8xTIiks9IWlYch8qwoe
bZj1auzwaUGuXdKdxISgrQg5jDqEvh6nBLGxzPY19abYqjYRDXlEmBzzIkcSd6p8uomqfykvaZdU
Cjwgn/0Olf+Y2fu42TEzfyPYMNwwIe8dL9tjUZm22FTSFSrHVeplDgmJ8tmrAyyXuOMXIXAYAbUC
w1eYM0rrDWHcM8wU8hIKNmkUSI/x4I50ZaWJya8gLZSOJ9ph6ngIXvHwXmPoIa6utXcmhpR+Fhel
gf7u/LOIyNh8BdG9CibCERdudY92lTlMB4iwpzwzBJaryl7ZA90g0g4OUC6xurp4hfCzYt7FOeyp
dF96OlRgOYIxN+HINnd9w3HA0JGalVKuszLtVhKhM1Y5NGfqTZ5fJ7zSytcz3qfJLabbhlAuXw59
/uHkKF5SzTykxkBfww4Pge5/Be6RY61FedLAgoxt5ONF15EWXZa0FJ2Vi3B/i0zWQ7QQflUb5lgr
ok01+B/UOyCtCFPbRrQVAZUL8syHV1AYYoOGDBvC6K9i9k9cGmZgrZvfjLll5zkHj+TodKugwapm
5+Y6ckkVFrjw3NHblJW1wma/wy22xAW1KZL0LasNZOnJcs79pzIl5C4b9zpgXglZ2KCoWlGTMOff
hASeV+kfktS/r+KmaxuWo3s224KfA860iN1rYA04TDjOTxVTLjOILDIWE6aK3LxNJxTN/WtgIR+V
/lrzfpdTCNbx5+Sw82sQnHkELjtLt9V25seQNUEOjSS8tdiCtNhSUbksfdz8XeluwpB1RK3HrF+p
/5KU39Q6ClFyAwsVEHptHhIRv9C/eYjJPtdAqi20cHwY0ttywMlg20MI47NT+/R3c0s2Dn0JQ1w3
mP/VBM1jK+PqRiL3dFQ42izhJ1uEG0oQglSwsvteB9LHbiFdqFVfTYrBrF32LAQzlnk1lasLZc0a
xEkkCGV+l/TuvW29ZphC9MeWcGACJ8Dqw9e1HJoa9XIK4DTlzwOzktMwwHv+PxMdB5bN3Er0Dxx0
ekIGB39djwg2IlQQeCLV5zKBeuG+RIoPxRwYj6eaBDQHzYZBFG00yYs+fUUBs6q710Cw/M35AjjF
DZbD5WCcBrXpYjlQBgL1OyzH3vp+uh9cY0Gr546w8Q+tRPuptgqGdlmLy2CEhdsMx4pRCw/CTro9
lJcdop2Rk7oHA4pFKNPWTZJ+DDoVI7FrJ8ibE3swzM+Tc2FQBTq0iAo7ULsYGzHUTfJ+aBlabvwR
BXm7jkwLAIW3teb5QW2kKrrzajWD1KJI0+vA9tfqrdTsDroUfyv7Jq6Uzf6PDgAOXjzf+WuTZcqH
+RVX5tqyXovZPmouaqnM/c1Do5LsPj8zjuHoZGrywDJwfx6vWC8bWOUTJ2jQGQsoWAvqSiUTOvAT
Cxx19PrDueDm+2/+N6oTN+QAtg079b97QKTOGmpbrmFLW4Vl/BD2pzdR3wWzW2ydQh4Rul2RB7Qg
mmGH9/WZKL5bayYkNoHMybKhFj9ozduJ5Yxd8u2vX4v9KSfz/LBK3XWxmpqeabmcSn58LV4TWDkc
9mI79jmeK6X5xKlOXWVASDt1RIRELIkuuwTnUovu0lC7pFyli/bBMrN9jEvOIikBX0wTMDbdC6/4
RnwzjprNULK8qlEZvtW22DoDjKoy2ZIbWKbyWDkoiQ3qf1p96YrH1rB2NRHYFczQhenSVkSkzGOn
mXLjsKlqWBvMyQK/lK0Fw7zhOZkHOCHUN/ucRya4YoyIsborvUu1eVbYm563oHbbv75k4u8umWeb
kiMb6aYMmp8vWW6YZtjrKhGRbV1KPyUOy90QjNS7SR0qHxnWQ/o6o6FRD6IPYuRJD3toNOwifZ7G
+pUHXXrZenRwcvP8jrEFNj7Ho6exQWWXZ1qb0V32uAubp4qklG6q1yOZ4kMzLEtkzOoPJ5o8miix
NdfaUhVf/eZN/t1DoSJUHbrGnhCW+/ObHLwAoFnHQsJNUCeOcbK2Drqjoj1TS5blAPqkpKfG0azL
s3XoZVemTeISh5TwdeF6+U1stKsBzTHWwJQddDLyqDO4zrewPKlbpk5QadKskfeUk3859nKj2weq
MxejSy4t30UKuJnK391C81O45XnU05wmFoJlCprDp3BLAVslH+yRUR+nr1TiaW5fuLa+juquWgSh
c4Gu55L97EJy0GL+Y2x19rtIjGuUnusqZkqfNAUWWZkdWDOR7isGqJq0i1ENTHlVVtlvKj7naeHz
PMUNQaZmORLqu3pTP0wbwEgEqVANL5p5Xx3xaBmuXAenPBV1NW3Brlgl8INmY+WDpSpprhAYvCaY
8yjoilrpcbCiC82SnDyeuogHsHMO7nU9vpJYAfoz4mLPnLRieLdGc6LEuFZPvzrLD0l48OvwoWDV
nGZj0eMmHbEPtjzUDgfQWexCyRGaH9VDrBOR3LQM0sDga4W9mYrmST2Nvx6kptpJ/OWKSGDr1MCY
Zs7f/+GKpM7sJyJLi626Cuo4oLblQADYFJiYt14VwR1KDRv6YbCXdY0pIcVQorYDvEW9+Aq9WM1W
ygpDHPGy48z2m5f4qUz3faRJULIov9mWuZ+eI7ssW6TsvMSSADF1HGFVWHLF1bFQnUFLrqI6A01j
uo+j/Ps+jTOnsK/G8RkG9f5cDiCzgF5jShVVHZJGyfEwSNe/fq3nUf/z5bR0SkDUAg2b3r3+aeM2
c+V6n9ThLajquRWnounWGXdUAsgpWOyHYNqZ+rCM5NZwtbXA0iz87qCm2KQ9WoPiSee/WZz/ZrHk
RXF3iSbhtSHZ+HnUDxjciYCzGfXsuXjjxARTroG3XFE+CIJsrc7bjFY1ce7nsrhxaPlog3P89cWx
/jrWfn4dn2b9ygwwgRgslAmepjlrlpZrQ9VjZwXpD54ZmqMiflM7yJwwS7XdUQPR1Zxdc5sAgxQ1
IjwabWq8dVGHXu25SPZZAyHCuY7GA2P5Ujav4zCs2umydF7Vs+QmFGCwplUtxrpGKu/wWj2C6s32
DOmeDUNndw/n9/rv3yuXf+5QmnMl860opzpCWvnp0//avhfHl+y9+Q/1v/75U//186f8pz9/6eql
ffnpk3VO8tR0273X0+m96dL2x8Lp//Wb//Z+/i33U/n+n/94K7qcZ+X0HkRF/mORlVPGD/dSvZI/
/596A//5j8uX7CV6e/nL//heltWk8we1VR0XIzMqElFm1e9lWU26fwjAvByjmHR1qqPsjfKiPhdf
3T9skyRrvgf6i5opr6D5sy4r/5AEDYHO0XFxu6Yu/pW6rKH2X//zTAKdoChrE3sEmc6xHSk/DX9Z
z01UN02Mw4TEYyqsBLxgoPxaJTPItbAWi4spb0+97E6+NVK213uwRpl1kvFwBERELlqJnOSHC/g3
O9hP6+f5VRm6xLVmqpL1X7bMWpc1zujKeANfiz4xMDZvkZnymEod/sV4Elbw4nTxR+xEBy+9Henl
Bvb0Mo3GgzkOD36UAuxCHlnZwYcZJC+W3wpQJrBcR9QETuqSnWrD2wl3v37hWMj+ej3pVgmOwTSp
THZvP08nhKYZepEL8PUugCGoEc+pk1ygeC13mTt4JJGTzRuEb0Qje+uamGmaxuUxrjkWId+Phr3w
iN8r41VS4vluBHuY8jrpvKfBQDiE3CrOi1XZyv0UJVdyEBuE44+aUe67EnRxZpOtOFEmkwTyrbMx
f7As/wFKJFYQsoqwT1VLmPP3MwsRSV6bdsDXx16UaArRnbwC5JUXf9gQAb7LMVKrYam3blP/0u9S
vPWgGqnoVXF5GZYg77sXnUD7Kaq3reNw+AOWh2LBusA+TvFdf+0DudJpIC8Cl00qgmH4Qd0RUQek
ayovXf4AkvTCaJVLldTYGFznpWkBAuLvokZaCqK7tdBdIrkj7jt00YuY+MZqq5lWwTx9sVO8BvRr
jc35J6wx/aiqh6nARxAB4Fo6XXPI3fzeh1S21jDGTaHW0ppjbHPOfR4tuJa+8p7p8bFLpus41K8s
4nNsHW0FKsOy0R9IS/XxiNM2wDUV6B20Ygw+E2EjTnlPuTcJnW8lEYtmpi07Dq074dxALMIjPBNZ
YFUUZbv5jOEDEi6Db42J35jSnhtfU+faNW1/RVeSbNYaRRZSr61Wt/UOjx9U8HHyKfCB+8rq+UuY
wR+Nh/alidFoOw4Hqsh7NOZwL+32GaYtrQeMv7ODATfiDeRBdOEXBk7k/GUQkFRDMWBDpNxdahLM
fcwrkw6Jen02XmGO+pKPHmVgqCAGrVocY29SdbDPv4uLnYC5tREvEQcWSIhNAyomC9MWWjd8qVSL
dgTevnvBcG063o1s9WXZ5y5TNYID6T2INF0ESYoGqqYhI4LonX940HLfK8f2KGlwTwYTL5aXBHhb
EjJTyHXOlqjyOA5i2EOEQ9OVceCi0l+4UfoBuAfBX3DKdLKHPMj2YDl5pyPZhYVD6rJzi2mNNF8v
vJJTAaN2mC4K04QxEmOf0UJhqVSseFP7430+osH2fDzFKb+sIxXch4i+i+NCW/ohkLQxDUCE0l1A
vgYnISKLIWUUuqzWcsIt2UN8Xnf5VRCAdho16wHh20NpdIi6QrmcAQrTz9C/znZlLouSoVhOVsr5
g28GxU0pY2+LsaBaCG3QN30LwAwYxqaneM45DtVczCmiK6/bvlH+xYciZSC7QR4s0Nf1GXa5uIY1
Q6UmRKMbpt2k2ifwucjodC2nQELFOxmd+tbL5aOb5+hJoSPPcVst0pq9g3C846CT3ejl/DdnmB6A
9j0mKfklZe2uIpcRVb1Kpf/oA/UTWvKSzNND1mN6nCxgeglKPmow5k3oRgfO2ejgkpMmpwc9BsDb
N/JQ6+20gCPLrUUXm1JoE4K0EtUzC8IXfnxc8+AQ9VLQqdDobmnGwzxk9c5M3X6Zg6hJroNaEysS
gVoIcs4hroC3AcSD1RVF3ZLNOkqrxIKLjhlDs6/rPHsJQu9bQHd5Ir2W0nBXk4gKHocBMrrkkoLJ
DCsGmpQo0ymvexIVC/Uawr5sZKKxN1FjK6i7ThyKvZSalFR0uTD5mAlbCCN3QqNFXJ3l+Q90JYDy
DtQRChYcPGl03LzqKZzIa2EpktUMPB0fFnKZk6eaY5nG/QM160TsPCNjeAjzncD3jA2o9xeC8hmJ
ghGeau+pqExWhYA3jqfuvp+NGy2gbRcP9rtRly/pzAPUku2yiOm4h110U1rcTYNfv0AdeAo9biBB
UpvSYjRzO7O1b1zZBUp0E6s4EkV9eZ5XtbF8E+Sg++GHmzFPdBVvd9StXd/zF5KUz+o4uocBChse
Mf7KbK/7mIph0A9rNAKtwuZXC2Sp0YJC9ffLTov/YJsK3yyGk5H1JzGgcHXaEz7ryyI5zphcQZZQ
jxVmQeE/a6H3ApqZiORjnS/G5mSyMpmavw7G4NVIpwc3dY7WrD+gK3rLIwtSLq8sHhhcuPG8RkPU
qTjUZUseTXsRxElOkXJ+8DOK8lZvXrb2tO+oknKHCHkOHZP0Rn5D4A6E1Hb9sXgPSu+ADx4ha+KD
UWwgCGPiJJDnC1qSehFmguBfa+tHpA6GNQ9SyYOZp9WbPYO4E8kLvhS6b132wl4PlG8yPhhV8GLp
5iYWzkVNqsWGelNc0+FIcZ9j1UpXrTnd64K3MEaWwCiAwNRrwCgmXJYyKNcgO8BpsMnCgAsIrHex
YcCPQ65244y8EN9x2+VQWJexCI1VPHP7pw7ycUCz7Dw8gNIUqyyjU95y1JtzCkXRhZlf55YJh1cQ
X1SEHRKp/HJ2hpJ07iLYeiFp4/CHl2nAviIYlahbP7Qxz50sCnflptFHlJjkUZfvmpotoyiw0MGw
xSoZhOcBIVRsXam1+zau17oFKcGSDsbkrioXJs+0XzblRutj5cjV4kVs2ZBAy+4pHPi7RRq9wM0/
8ceQSHFLUp2HhCQgb41ZipKIrp3Of1ivGLLw9o2CpoQawzJNX0Qj4MsjnG+HlVk5eJTsgWcpmrZ+
BSzFDIioKIiPYJdCGEkW7SolyBSdf902hscq++EDqPt+D5DEfEknyKlqS9ImGf6s9B0ddXQMvHfJ
zxPmwFiWnr8fWn2LiQawvpvdSJ0apYheIpVmq/5BA1DFf4JEGhlISa5uRjvCUx0W8MvEojeqahGX
3UPW8Jcmp6IpjlG2asQ3jqfBsolhWfRjDOlXExdN07qYQMJ4ZVXD2ooneTmNwXEcaQn22AoDUX/1
XQCeRR2BGciH4mIYG/KtAvvKMztY7CxABs5SBFF0rywsvCEsFgTx4W7E870witHYGEBEFmaHC8Ei
4DVg918zDyISmtISUw4HD+5sehfMXY/oj/eHsv4WzVdIY4vju0thCRqFD3EWzHci7JMOyouy33Ou
te0OThnzi3VKeEK2vqPtJ1plW1OcoLzXa68FeK0JpSmK62ADxHrt8ErTgTOLGvNYE8jCSyA1oENk
iyK3au0xCSQDiGwNC1JCS5jBJIP3TQN1HTx9+YJVs1ukRJ6CMx6QZ8fTKvMYQSJ9jEhfh+hG43DG
arbM0qpY6aP8Zr11QfPOpMH8PLJKmDF3jOMEdyuJWkVTpT/nQoEdEZ3V6DQMDiB+wCs8P4zDlL0M
E5lpefuBoX1YeKZPObBmekxZLUwY6OnwIYDs5Oq8YI/xiyQPfKEl7r0E0eQmAw8dg9oCmwzpRb61
4NAnn3tBB9+EbbrJaISsK1Ezj47uYxFiHOCR7xMHdwZDM5J8B/8ai0xFI6dPr/LGijDCMWvbrriJ
+/mJR/cmHFTZir0H64f7xpKpLTGjMDDJp6hAeisOBS8/MiBezV8QRyKzmJlB8zndJ+CmRMG6PquA
GyQfgoc/smGmVxIPecUyhBO9ApQYfyTqUfZr2nZKIZBFvGvRsEuVDUjWCf+STj95jBADeRBUNTfQ
Fw0RerYoag54XJmIqX0yvXHtBQj47OHRVCto2hnlOo0exhFSl0BBHHm4Smuq3aShGRHSkjnwOT+p
yn+aT9Am4aSSbluglobhSSjGspxTImrbhBSPEhoc8Dz01yyGzNiY0ua1Suzz2/Dx/NvQYyMhkPg+
1PHJi1uM9DoNj9R+JIADRT/YgJhYTpzrOSLGuH8mnQiwGoimRRmyiUJ8hDY5cq86xP3gvLPHLL4+
b4TdmLQot38bNM7j2cBhQdhMvehPBHL/yAs+GlA8q8Qrb7wE1Mswzi7a4IDwVe3e6cc9xjBQe5bF
0+QxWi0NhuBAsV1LIEz35iHANhW0ugERQTs5AaAgPXoJsAsuhVVs7A5COfZ58B8mGxlJUkrc0ZPh
YNYM0QsFshffbi9ZCyG9lMz+bpK+Txb43QB6Ap4Pd+3p6T4caAb7hHYvNMnmpiEmlDUNxDrltJGN
QPMEFFBD2sJ+ig/z2LKsFvdWxTJy/krfGcZGQ89Ml/9p7FmpspaAnxHVeOY/ArZkBuwKToYitujm
wIPl/AYJCeZLbb73Dsh0AA/g0lO+MiLxaantEiUsH3VdeQ88Y4SdmkQ71GgxgU6zu4tUB59g6esW
/KeewEuaSUpFF8FWC+Ry6kw0E70Rw4+DV7BDtWYSlQxGdZguW41kOKnnl15aX5RxsukiKPsqz2pT
E5VH7cfdhzAbWCFxoFrhUnqmfRVo830AzKvBqUZzhDUxyPp7O8Ii56Ut0pmmoeaSFMQIlMaq9zD1
uXm0jXoy1jQXw4Bbjk+e0VTLyUblE5tgA5uZdaXJ+3srCq6yShvYH5u/KZYrteLnSpKB9lBYjkdX
/i+V6FSTuD9hjsMbEQvdKB8nf1jVwub9x4ydItAIDQRvGQbtuJlqTBBzQoY7MrLRBAcSzB59UQbE
uSLz/7fWSAHufxeBXr6UL59qk/z8nwJQy/5DdQBMg5oi/YofBKCm+Qe9V8tEMSEl/QyqiX8WGvk/
tg4rXuekDjEUddQ/C42m/ocwqEBSmRQONXvb/ZcKjZ+6mlI4FkdIU+ByM6RFS+XnwljR20NF1KS4
1/Aw19617ecd+HGXthByo+vz184frBQcr90M2pZDWBqucHN+7eFg7GRuQoLTJpkdhwLsZDF6116V
edf6b8qP4lNTRb1WS9gooJHGqjrep1r8FDZsI8Qg7lu2NNTaI0qJZxfU+QOu2a4dtn0Hn5ae6jCs
E62PLsjaU+IO51uUIVDsemyVWTQ+ZJXKGB3sN0dZJHwLMRX7dbT/RIddmcPs3dC1YWEx3PA1ibKv
uhd7t1QcOIwNKftyf7yeC+wKMg3Kr0buHVJ76q9/GER/U2/1fn52JVmWnmdQagZmbhl8UN//odEV
5yn73DxKqTCOc7dqohwYR+Mdw3jO6DmgpejGET5jUz8DPSgvJOkpmzFIqY4V2g8/ZUxzdlKbK2+0
jtgiwisAI5c2sa/HQX0pdpOQTY5kC+wZ8VpHvLLTfT1/8pP5cpayuMO4Xt90TvJy/rLQkITW7CpT
wkyW3694VTpERnXhldeG4UELvGLvmgcSK0kSuCXQ2XidteAhGIv22Hd+vgb/7rEX0TH6yUJ+Odvo
3EDcjIYM6fsX4qaaKmbT0IlIsZxoeuRbjshsR8euuU4cyimt+lfoxl8BW0+boQmJRuYr5y+Pofji
5YDmJmo1a8inxCWxRbkrAfkAiZBHHcvo8fwvjITa1qnQLWQF/JRWoeRbS9+X0GI3juOx8QeIf5vW
Yt/73bw2y3S4aOtRHqZ+2Qi3P2QE3DgmEmD1RWmJdmYtHxtqhzxHvx4Tnw0AKIeRVhm2ayL1ok1g
fXoIhomDWcJqdGNGEiawJqIbJDMk1DUhOal+FN+cv6abhXct78Bfo8pom+HSKaP6UCeZdsEW++L8
GZFqjGdhlBdDaclDLJsl0Goe5nP+cJQ2/P6oMbXNr9+CUM3P/2luMKwRv3hQh0wq8rQTjE/FeMfE
91E7Wn5b48VDrVxqD60mnjvfD15jxyBXACFI52OckRllCXcO9pnrEzNKqcQANLXoSscDmkIIgmdj
M0lJf6TYbL0kUwe6r2r9Y0WsEcGNCNDO39A954pfHz2UYz3sCq7rxqjT6glwuDUNxbUwDKQJ8eRc
wQn4WnlleVKQiJMWUAjArtjR9Qx+0yMWP/d4zpcBjTFKOQqpljQ+38lp8iJhQh0m6ZG87gJkxpU3
mN6ih8cggil7Gz24N3ENWK8zOjLrYgmqrWPyO1nw99DLDOEXS4NNyfguCUsmO/2JY1U7sQ8jUIFj
mQmYYZJVcmf19Re9MGlbFlO2Ye+HeNsXYIHVv6YRHK9XVy/oHjH1kn/ZRuRrTmV0Sfm6prLr9yeM
ptPFrwfCX+c33r/poDQxGQSOI9Xi9MP8VgSRn0IEyG5bsDhALvIrs3UfzThD7+dbYXH+NDamYQfP
kCKmQfyk5XNQ9Ty92+lpQ0qgjsGtS90rB18acVThne5WT7MCQzcm/ldp2sblwDH8hHkoXKAmWJN9
1OyqzsEFlEF18olm2/u9Ue7gQSBHzWzUuj5pOEmgazur1oerMHC1HbqWnuL9XHHchGYvK69aWc1A
bqHv5xez5uRXfas9IqcFAZnb12GB0HjsE/sAgb3bWCh6biLLlbt2HLUL00mirZ3q+9aszI2b2Nbd
mHXpJu/tp4Y1eYtggBYAFbEvVfaMED75fl/JqUctUMMI67ov3dh+kMnevllk/iC996ZqeqnIPl2x
SnWc0zvrQlj+0zSifz2741ww/wAxaoPk4QGcXZIN7QJdU0ZB0wd0bnpfie/jkOhbHrVbZYdVn8Jf
9RYqgswNPY+47dRaW4L+4qB4LZNJ3+7XI+PTrhXRmxLoCBZ8OrTMFJ+niJIEGMSeaX3Q0grBrd+4
B4qMx/PtBnTwWpnO11IZmqnIX8YFJ5yOYBcquGzE1kPWxPtIfBmKaL789QtTe7Kf5i5mXUuwItPq
NXXL8z4NWTMZXaH5I2yImLOwRUK20Fg1TIyyx6IsumWUzNVOFybLDMlP96ULSHysPAD4TdXu9Vpa
qG+jAvzbKLfAui4yN21vikba92md19RDeufq/KkG/oEiCDLqEdvXVes74RH9fevGnOfUAnVepZog
+Bay998M542PWU+EPoDEzUn52JL+M2/zOUofg4lTf8thvq1Cb28zMdwHXz3UB3f50O5/fZH+oi5U
KmQh2Ouya0FTIj7tW8ZiHJp21t1rP0tWs20XX0HE3Kq98AddzUXjIQYnI8ImpYD12ioi/RKmw3hj
6SX2fLNIHuuRHKhhqKc3ozQ3ckwwH5QMcqd9bYg+SUmAyerQ39rlNB1FbyHiBxEM+4My+h5gSHjt
lEwPIu307fnT8wd6vngq/VrATKql2Ax2Z98PZXgVDllywzxv3weNaPnDxnSF0o7uQ9+ml1xdKPT+
HFzWfomlIzSKK92fIFKOvDWZmn/+yzv/S5jTAkhiuwZGWx2wN+erlLrfqx8sRAEzzxtVKs6vr/h5
6/vjkqquOMJEplIHTedfdopI0aDqT5N9TaApEe7KW+yk1KJhqV7C5rPoP0JnS7N6T4b7wxn0Aufl
I2ryAZxsXa/YsJm7Ri/3gIDBVNUQAaMsqS/csqe/Mg/Ts2G4tBjyar6u6im99nwaLwzFdSwDOoOp
Veg3xly9wwwwbmPFeysh+JNO29+e93a6bzYL2RXuAQAnsVODHx0BvvE15ZUdBMhi38vKddNCHx1y
5K/u4AYHN/CjVUr0EKRMw0sITpRsgrPY14+BHq9bQl+DRLfvGnrndyKbL5uuVEK4eOqZEkbYUW3b
YhANoluicSk+UvbYawPhs7++A+bPCgNmLGmbNlsa15am+uzTpiZyaojP9A5vhlDpT2XbXlI72yQ4
gw/fQXgatSGPqmtCfYWGRRgkJMeSarhT/OLD3Ad7aWTiQovIRApH++VMG+rL6ZreaH44Y4dSeuj7
oqx5L9oW+OjlGXPjCmr1VU9l/dfv6S/rMy5EBC0mx1OLs6ijf1IseyXZWslAvT0PsJxhiM1pY3L0
SJPwWpdifginBnla2LODxM+GvpD8vcYvqq0TuOJSUgbZB5LLkU7mNibo8TkYvhSNSL9GdpPsWome
quodKADp7F9NwwmfRXKVwF3Y6rlpOls/FSR56VjIl1HI/uP7WNNmQj28dsbjYnZZQZB9v9cmDRPu
lH0JRh/HIPLqpZUabDEVlGH0SroIlQx2FXbrWwcN00LSddqSYJfu15bdbIagmJ5ThA1rZ7T0C2gY
MaS/AcG7O2Jf6OP+VI1h96w53uFs/04U3DAMqZ7P/nAU1ZTfhP2X8+/PhxVV5vEmUYyQQY/Cmyg4
Vnk47Ds4AgvTL/p7L0ap31r36RBKBMPUozlIMPL9KSKu1+mnO+jGrMy5/qU1Z/2mLMUdtPAG8QS1
b3vbuwlimbijldOJ7sKK8ZxoTmTtkqQg2STR71Ne750Ixvo3+9ZPKiA1tvGKYkCVkm0raqhPI90j
+qusysK+dqTG2XecmKChITwJUa6hhyVfbJcJgRaZiRtRx5k4ZS3yDdz4rIX1pm4MDRaNjSolJwJo
SnIVCm10YIOG7WgAaKHOOj1XE6xWG5IK/N9hez7TOQV2vV8PcQPV0ucVnbehBF8wUaFOsyH/eRMa
5D01Mhbcaxqhy7TyGlByQ7dtQZZf08gkMRNm75fRYFq3InoqEL2q6wzFMDVxn5zMMS8fh5w45N5i
Q0UrOAxudRHOdwSQCIS5Ht1Ev53JjK2mQ947d+dvBjlv1P1vws5ryW0li7JfhAgkPF7pPVlOZV4Q
Khl4l/D4+lkANT23qyeu+qGCLN2WaIDMk+fsvTYIp6VL4/9Ba3uXUYr206B1signXOXYhPEGzNxx
5opU9kOTOeJxLOW58ut2NyKsJWQuEHvXG2GhMeVfcxP22zFu6lNv+sayssR71NoZbyjuz23wqUXk
vgDw6J7imuSvGK9Kb4fyRMoKkQAi+KHiXHN8alNa+a5yrh3/PWktZESE+GxKu9VfCxK47+80NoLg
2eSIdlWL9lkhgmrvmUaxm6tGY0ATRfArymR/MruRvIi7kclA04ftAazVpzv6OtYC7QmyAFEWevHY
Bb337CF2I715iiaYbgeXDjo23hY+kO2DSDMB4kw1gwkGcVWosly7KAemjnG305Neoh6n9TyM3P7E
i8rvRu5snLSF3cCweK06en4elfrPj2zy0MchgTVjPxBl1qkfdfxSGk78MiTjE+KeCNObWa7Luqlf
BmmfpJbBAK6l4a5bC+9MJaRxY3VOT1nVnJvpWdL4f36kXgWtUfPO/+9XxLnty0Y89FFY70PEZo+Z
ptQPlnptgXnjEBsVB+eqoiLoIwe7KEHNcfoMbrh011pVnzzL8t+sVg4ohU1iYTK/vygd1oJ5Ew7R
9ZOHouRncufDo92iIChGbUtbAIsCxdrClkI+NEgb8KoCy2JECUpTus7GnNgVIRwkNlDCNyFcLRKy
Pz+SlHC0WnPCbVArpB8qVF8uSelkv44H25pCMJEwic5TDr7rtLu+Db7jeT+PgR0dMTW+oo8YPsjM
BTBVD1wEjlG8K7RRlqQVzEzXJAKYOhr05CERC6KyIRP2KzdIxw+OYhdRBfbCJL9tzYmtPzeo33Gy
GZRwsM2Gi2AK3gCHc3Resab28fb+UYjc5m60IQ7T51eflcDIzowlKsDlqcNWM2YXUQObx1+Bdsjr
8Pi33lH+54evB79LHct4bvTyVpL0TlK8XErHCg8l2Wa3UIk+Y2GRFRSRBbLLzFospvkFgHNGan1m
7EOuX4dXv44xnJ1drseV44G2T62Bo6cWYvB11AhIPCAVJgaeOLSITvde7ZCyw/qQrNSp1iEfw2fA
P1YbtfB+1hVRRsJ3nF0dIr4IyvGcRsiN5iWDT9mDgMVWvg0Aqd9E2YN2VCF1VLma7pCi8NoShyA+
GtXeIahRSsCs0EgKf1ZkbF5CPXoIs8i9soi4VzH9wOmwFMFkX4bYfMytoj+H48P9Q/aTJ6scFbKz
ErKeogJBmTy0um+dO3Yi0oC0A4HzhCQNBds0hcFRn07Bep2qVGdEH90UnZncdC6ArX5ttLBDeUFG
BiutdZ1XLS+U6a6uCJ5XODZ/6CyKO45EBP5ONKC+TOhZ9Xq509ktSztxaGg5eruNy3Z7/5yLrI92
EGPGFhazCyqn4yoNSHbdexE3T6/upznuOqLDcPLqKD0yUPc2ml4yoqpqdTNRMU4ZQJCTFxBYOCZU
ZwTfpXBGEaGdfCStFHYrJSdJIwIYe+TI5R2dtjTWkrxl9LE5vVVbgHMV5oGtjVSruM/PeacN2zxX
62ND3kSb5BhTWzjmEWPIa05dvqJ0EQs76PRDH6fR0RrCd73VHkxNEWd7evdl2X54EgVgCujtsQTS
2DAWjEzg4TJXH41aQVsyymFJnPoVsz95f9f76YfzaLQVMtNfRI6XCk48NkEQLaGBchdqr78nkKXZ
lUBoVy5Tpcl67gED0RU4KK58oNHp0aMC1h0mJTzlcny+X3apTH/NBEyTLvMCv75yNLGEO0OFcdxp
upeYYL7cHrRmGdQ+VgjujMw2/LPiBM+FUPtlhbj6BX3Fp6lnDDy5LXTi3/KPGQqFLbx5yRk9kkSq
5oee0FQkh2pwbAKrJ8CbusEvs0urTx2W+SrLMFSRqjUsrVCl4jxU2IWJKZHKi5kjoguC0UAKZMFm
nG+O0LNuETPeH7KzHo00tHjBJF3wt+htpm6wRHXIYua/WTNkdxkMmqRgmTziV0iv1RTnUhY1nfjR
bxZZ6otHM7AhT/rRNxf+zaamm8mF6AfaJWk3RaKS2Asmj4wYPXiKtOyIGjk+zp+xNWhTY15f2iHV
s5PkN7vQy0PCBORMox/7D7mKgeW90akkYFatJQEGnnFqSv+aF9Bp6cgX762v6ntwXNEiC7vwRI/E
4wTcGjcY3NipZZh/kxMhoyOJyW3dV1mWh65zlL0rJWnTc03TjfV0lC6q6/wDZQ/ii4y87R7Y1C33
Adv7ZsajzuFENr/DiIXIA2wFnIIvN0o8eTBJsvI20CspcgvJu/WyXZR3b/d/wy+p8hTcc+fOTSA/
GKW5jcwVqj9kZr77O8MeRV7mVGIxqHwb4zy+km/0EgCuyKbewVibwBHt2j4LZE/LgWjwtV9n49aN
3VffogByyDHd3tteVCb5MgpVFy3BmJyTqmaQEJTGIgyROqqTWjCOYth1PugBlKkz09AMlQPQ7WTv
VxAhyqzj+456zMX0H4Dtx/WuVkGHJXFUHki/OieuRA5Cj2uRwlR7piWAiTGHru1UIAbGbBuj78Qw
a68K2yhPhgCx3KUOSTgwUJrI3M+VlGpBwc2Nob8VWkGUl2sp+Jk6f8pLxuCrBeI540TIcfu7m+dg
7x1kw4nqcQYCKI2yhvK6KivkEVw5J+LD4JqzIcsixeecj1vTMcD6WRrLb1WjJWZCzD0dHLPO/hkk
hUpUtFagBVTrN5ixGviWM8ZR1LG61RDSw6zPK8sHEGv2MnbjbI+oFOV0jokOc/F4rkLsQQaQDDoE
4JlITPQ2XDXqCatadPB97xZ2Ub/wzap8m5mVhEuiXrSI85Luej4CD3FtbdAvAAMu2GQlGpnXalQP
9wunjzJBoFmT31ytvIjW0l46uyF6fKT5j2Xju2aVxmunFO3CGp3xDKlnjdoc5cZogqz0FOd1LrP8
LHXhOhRQwnxNByMyoZ+murnwIyTfflfuCpmjnIWFzuigv6Labq866ZFEjVE+0+j7XsytpXHwNkz6
gV9X8M+rNNFIb/YqSDWDuxoVL8Tt6UAoJhJv49Dof0zauF/Nj1DusYxNbzUG8n7MnU6gcU/dz7pV
VuqgVFDZ25AzpVdduUUAnMiU4Bba5UBmMSK06ri3AhKZYpmDhw5gYmBjWTRDo/4UAfTONo5PMTnr
1VDF1/k41mltexSlth9dMD/z77tK//MIDlG5aRXjJePLu0z6kaor0x+irl4UWqEHo1JYyakwCgjS
7asfm94vc6iWTkfl38tIHLF3yZVF4tGqmysjPbPdPXyR+jG1Y2IDO7/bFm28iVhGCMHE0r9E0ct8
2RzB/kWGKI65Jm6dm8YvrRdBbhtRxGo1eZttr8cHzprWtnNif414e5qRqJinM8LSUWXWwbsizLek
FtovHUeCymp5GDoOnVkCb62uGjgOADGeuSiNA7WiTnvDNJ9bDhwrRhNg5El7WKoasa2+R2zeRNsj
pii7CfpHObhtiWE8G0fgNWpSPwrA1msVEZxCJsIhSelI9JWSfh/dLfheZLeqJvf11LnF6jRuEQS/
z7Tamb7OeqKtlSiDE6qG5SYQ3EG5Li1eZqddsYIPK0/aTAP0puI2Ij0jtKhWas8DIekrnKGrXK5N
azC388eLtKs4mkH71ib70s6IA/EHMt9oXB2V2N12ZWs+xLZPxcqk4YEeNstQFjDxJhX16qkkOSe9
/WT6YPrMPNgqNbmfWUS1iIQ0vSZD81xOO7UUYXaNeGZV+5QFql6Y3UchzfoILI9zptmfPb6xbwJw
uih5E7THmkvJtJIyWrFW92q3Sjx1beYVWTPTx6vZAg1d2zCusnQPOXagHCfg8oHSFfMhI7Vvpj6g
G7OjZDcPVgaHNISOt9WGKqrFsKSU7YcjHfUMsAHRPTF8jpgD9Nrs7GLJmta8q+EUspFTTWW58o0P
BQk34r4zpErAyG1Povx03kwLm72s1LNVqZurTleDpaCI2M5g3b6jAXlfiGiGxzstLbMb5MZ8g71e
QX/pqKeJ6xsqFekkXnS51w4p2S9lY2Q3IH3fZvqvWfX4c9r4MW5YDunmxq+6Gv12A7X+lXe/9NrS
1q4T+sSHsgiJFAFXIcKbZaXe1UavJuwWzV2KSuGoEn1o2bF3AdLOP65zkUxH5tJtsr1qe3QK43bd
xU6+sUY0THXXKXuFDKEl3rZ0UwY9abqhpYCo8GAbRj0LLaSEaSCHwormwDp3gm7lK2lyJafR3dH5
1da9DE/0VtKXron42A390cY6uZgpl52j/5aSeGpLxON+oIaieOzRRNkQLejScsdojsXQvCQOcSFG
2PFTciTY2ygID37MB2KEPRnQrrdvpomTqwBlr/MY8bZiuMYeQipfbOvq+86IiL4TdEdTySruZDI4
I55Qye6sIZfDr8ZaQPAQhXdxTCuMHWWCSAAGl0fSjn9sYbqP1ohwgRXnOXNqsRrGTNkU14ETL8ss
qKkFoZYMC+eRbNnixZfh6BxElrXnJE+gAhOVoyO5OiPyH27cpdsuJPXIkiOxZpUv92WcmrvQIxV4
PrWZYGR32rIq3H6v6hYy4UxGb4CVkXRSa1eanl0CFNWq0ZTHMYrJpA+ymy7UK/1WUj6t4mfb0n0R
TcLxjsSpRaL1+qus2aXZY5oD4cSwoOe67H668plYxhsV1ee7OZE/G9aYS6bah0yVDZMzJ911acQm
5A5Uq/eFlTHuOsgH5QKwXF+Ejuyfizr7iYcBAS3jgYQgu40fIDLrFNVd0DcuXpteMJP32mte1tY+
KRHM37ucQnPIuypFhpAx2s4t/cqw7PP9ThpC7UcxsoyYSgbmKQCr1Or1jhhnWC15XWzJy+uXxWBn
+NMYHhjAIqWSj6eWkQ/gmDz+i2IBc+PXJiGNcJvpJ4Q8lS7h13lkbAcFca9ivN2/dkI2uUbvZ6l7
USqFi8A3rR5Su1dPZT4+kYQ8vCli2uQiiQ+ljYabbwQxzMoeQgYn+0yv1KPvdQ91EZCfOlp4I6YR
t1+GuwYJ0q4l//gefBMjwS2QxiyL6YyTOjEJfKHcmQmRS5VjJSSK2nKr2bL6phW3wov386kav8nW
HevgsxPRZ4JHIJNK+8OlXsvT9FATCzELH0/jtE7JGBVpUxjcwqCpXN186lzzrbfLo5xWerLuJSJo
be+hZz8STQ8HfHq1WBOu9xO9UweE02RUL4ZeuYcyGtvnPhHjuo4ZgtIlImmFQOX+KRzz9ikPJ6VV
HqLXrspVPAcNGYNyNprkscqj99o1+tM88I0yVaD2lvq+psIBLkEOJe7WZlzYpl4t7RiLl6r+aUt2
3a+BrGM8U9pni7OFqX1Lt4UwBugS+WEOPmnKgJRmuF5zvonN97hKmi5cjB1ZpzXqgxeqX4gQ+siA
GdfqMgCl52Tdd3/SolKHUXdomzZyQZ/m0XiM/bhaCeKMKiFsYstcWiJsuZ+yyYF9tyhqMxsLuV4B
UNwmDSJQDqMe504w/KoU5Qtq7m4vCdzaRql4T21r2BFK9ikjf7xoQgz3H13iFoScF8kmEeazgaji
uSnEJMXF7NCL59iux03iTN0kisBFGTX9fq5tbX9O9ovXGcvuvjEK5awlnDrBUpaP3POLIbbMDuAZ
6KHIoMY2plXh2qRxh+YKxIfTUoi2uM+AUUfVQ5s1B0X38vP8ewPe7I4iuwmWSsw3NT/vfyTJmN7C
TKYXrySVqc3C77SM5ZU6pVwhthYstu1ymP4+QpyCdeS2MQeqSfuRq82f53nhuQdE/e7BF2lz7bAk
NvOiSAxQU2saZ2YqjgGmUhH8asA8XUKpG8f7MtciJPRxLx4p0dIDmF6T1m0wrtA1U6Hj+DsYZOSC
mBzis9p8WIp5NmIfNixrHbEx09ZdMZySAR6iuAqL62j1Z8nIfl6264q+g6rjKE2nplhgpdlmDuZJ
cYqto6SkAza38oac/t10ec8/BlPB9G8tSw5MNFjHaTzLLV+TAIqyEFI9GuxGTHkKIfkeyyqsnzPG
fqvBBq6rlnVybjp4AV7uP8+9VI/QdhNTAm4bFGpk6MIzqVS/RqkeGxcRm8nxT3PYtW+h2tZnxMI3
h/QDZeiXkBv1m8e6t7JglW8EcSdYzYlfnRfWoXER4Sek1mWuilo9Djb3lc9O6v4mFRRnTQXJxuQD
uIWj0W15WXIhEQAsZhVSqBnnkoyJAzGg8SJ3pb6xa5MseNJyL47KQXLjl/3uvjdJ4U/agLBZd3VA
/hwUpaNDpumRAjLf4a/wFpnWmzc1IHXD8FT31bH970EVhetMHf37vBhkm4FPYTqWNGlBsix3wVFx
hgFY0PAWp1b+ypig29sFubuKxTuo1NqniBTGooNOeFHTUF17ofnYiNGSIILp5tkhOnTu75LpWx8r
q8HziArhJjmbarUP2tpZ0+4KV8BlGOkqirtBesaR1xc262FlHDMCsTt7KPQlaUu0rpFMDsfQxyQW
9b2xTmhR7YZ6hAVm2DsFxf8H8zecwbFLzCEd741XjQUipaJa6bFXUlaPb63ibEYqauKdMn2dTutX
oPj6tjDS/BBbEhhkYtRsK8m+1jK2q8QzzBVVYAyZsTBfSPAmx9AiH0Vn49fy9FlJfzt1yyEo7eQJ
n6D/mibJgVs/g4tJ1Nu9do0tVPKtRvUSwX8Gu+cV62CSYTFuR7A1tXY7ldaYKPRi36alTiAFDvP7
8a8qw28ME4wnk01QTmMuN/epsRyUbsIv6r0UQbSxbSP6jrknL3XtgxiIJs8pgbC0p1nLjUFBop9B
MofT9mlm7WcpuFDtMrevuatSMjgY6xuJ8c0VuKYYG2xdJ+csrDOPlRzNfwhSsdNhsr8aBpONpibV
0UujFWuWc50v/SBDK6NUTkDcMo0ECHvmM9qL4uzY5Y+8q9CNqFbymNFHSG2XiVaaPjaMnc69Qbp8
64SchrGubAdgdZv5aUMzFAXIzSgZPuvkvJGtCLdWRa+4gvCuYP7zGmr8jNVxWhSVwiaWm7YYqn2e
Ei5XrBKzNrd1Lj9TNaivFZFPr/4l4SDAwW7Ki0w9Zg4YQlMIl7a3KY32d5RO9C2bLfP+3TD6QCKb
tr91H3Z5zOqxD/ForfVQvvmxZ/00QUGKdp/neM3D2HgFjWEeGRzCF0hbADZA+w1yMI5jFWhHMr2H
QyB+5epoL9S4Qp6YVqt5mK6m2c3SeF/guexNBc6HzStHajt3+XzO7CsZuTfd4EryQz3Y3tvCc6ur
UYl/lGZ7U7NoQ1Cb+SSj5M85SxnG6NpOHZDSezAlt/ugWeM2cPpw00WDeDJKnMKeip2hGUkInHRu
UMKG3810Rvez4mkk9ZXWp4+tuEAmrWvmio2CpJMpfckkVrXKop8+EuQXx1KLpRkE7/eJU4eSdtWb
8l2ETIA6m9CY+QenRCtUYKbGinZ0QpS/Ra7Zj/Mj+m8XWSvD0R8o6wwRYlK2iXskyqk4yQjoy9jq
9r0nVlKs7MvoQRbd2pzTJzQ3YQ/wnfZE9bYjXDjC/9gVh3toxIhbUhmsZ8V11oY1ZGsdZMlu7oGF
eS6X2lymRvz1AfkaR7cdqlNnlSYnDAUMv5J7mGs5SwQ+bp+/DNa/GAsclIwq6l59koKxEf2PscAi
mMtWUnElK9TeBriBSCEfuoxFEsB65cl3JrpMzpFV7nOEUyBqeTqYmrUi0mzcuR3ulDmLo4mTTy92
kgvxm9qLq2efpV8MfyvxMWj8t7DPsQVgN9t1dRUFlf5F1ZAyEggDaYgrGQlGtRn1THtNTAs/bgeE
dEjd5DVykAXgD1hWtdAfqgHtcun2BMqOzX5IQ/KEAq/j6M3hJDZc4rlrVJNjaUHP5kS2SwigOhUj
Rruh0ncNh+RrGOXuA/YC97Wpfe2BDEFor9N0MBo+LeBVWzUpdnpYPIw2+QaVQqR0ZVCkaZwHgdNn
8DWndlJtvN2XV5EH5xxJ19ypKhhZ3IaevPXBYd7kyWL/UGswUNomaxlGdfGzEK36ly9e+/98kDAw
J9oKqHtg9V8UkhCjiN4buvqapqV7bIvCOweCAYptF7ywEOmQmEgEYS9hWPCs7MWWWJpi4XAbP4Sc
cneuWQRLs1L1J5Vj3dol4F7K7FzHSnaeH6lZ+62P8v4vahDtq+GCi3aS1dt4LlSBwOWLcBEzrBNB
6m2vfmS3O8MAljuKCaUyxOWlkIysI4QQrVcpuI5ZZS3U85fxE+96/VPkYp9Qxq3KQoLw9W0O8Ph7
JEk53VvRqi6ATsJAR1/tnqoyJkmhwBRBxbVuK+dvRNhZbvZfgkDHQZCHdIugNL6EWa72D2l1UtAY
8WrLuM6uutgMR2a6jAIcNvLF/cjqxFK3tpbJDK1DIOMATl0UsfJUq1r6jHuu3pt+WWy0ip3YDNTx
VIAvNolPOdxnZXDLmpOJCGPhhZ78ZUC00JLH1k2Ziff2iADbGs5hbBFM6wWavWA1hjjssAZrCSk4
SSuZlbXmpVUHGiNjOn6nOfCnq4+3Z4s+vf7p1tT3Rm78rhv3AR3o2iN15EON5c0N03pRGDTg2zA8
wlbWX7I4+vP/9whaxDbCsdUlYw/5/2uv5WzGBi5CqoWdr/jXeZfq7YJdmbHI7CgpR7gXhiqogVvn
z1/V5/qP1ka6QoCw9xcw0f/eLMiOEPlbaGS16Vjx5WYpgs4kZ7vNroRtRxef6AXbK3/FEx5A1p3z
AuSGTGWpJRdCsl7HzOIt0zZYG0VBAldZ0VeIYuuSBzJ+TuoSaiva/0TLmfAP6TcZ48KeQwerJhJ/
UQeKWcb7z2vMxIllcFdO+CzHxYv238opvGmZiQgouo5lTy53WCMLMYl/zikdV5HQPoKIsHNiebub
32efd2mEQ67ciiwNfzMnzSUN5Z2mV5e5yAl0ASXGLdolOp5brwfWVZsCR6dnQu+AtqRkbBvtiAQC
a4hSIwSMuKWX9ys6kK5KfKLxA9GS82gTD4p7W1l1TqA+VKGvrGwGGpBvYVWLDv9lohnfa1Rfem2w
r86la6EFBlkDvXkNQ1r2rsjyEzSm3/NZaxjg1ijkWZ6t2iW8WHUNknTbT8Ow8TJpZrjBakksILFt
JC/X3ketQbBNGhpgIAlN2aIEwGHzbMhMbOa+dTO68cXvbCqpwnqcfTemwLkTmbW3wTnvk5HtJ0uN
avQSl1U4Ye/qbdJ28nKfZLo9ofMRsabNaDxr0/SLJ1bu/9DqkK4QouVzVgKyUAbG1+xbxqZmG9lo
SapdDCf9bnBm2bT6SDYpEa771lc+6oH4bDDitN8NnyhPo5CLUUbNI53T9FlrJq01TSfc/PZUMGmO
ykDC8ehZBWp/EwOeCh+M2FK362ij1ageOKRrnHy84Vpi3+6kKckP84KFSRl3GrqEcbJVqFel1IhN
IWn7alTlLWsie5G29LfHtKdxqBAEPV0LSlOJzWgpv72ooWzFBXBGJqP8RVE943+/XNw4MgG50bWm
3/d1K8DG2OShFmIl6orhOFe8OFHqrWW46SpPiwuazevcCIg4QN4ApN+fMXkTU6ix2Phxq+3zmJjL
oNW1fYTKinIuvqaoI9EerclqRQvRJPjqKe4qvCnRNlUN6Oj0eVUc48d6emQ2GSztolaZrCCiURtx
SMENnVIugGVPH2cNMQNqV1mN+zmPqgvHbunREOLzCvVljR3r0taju/FQw5210IESFPbD96TTdxDx
nd/d57/XfsbXEoCFAZuEaWPy0mxbd7541GJltICVOOYFRUEIBVZXTgpcBOzgjfXmOLWytI3MO6TZ
byfXym9B+YzIuHx3R+ntqipcqZnbbQbdob9ihyoKkjDd9hqK2jSk12EZ/nuB9eUxzd36kff+W2/J
dYynZwkN9muMKHn+D1jhgz8Tf8M0omXuGO4BzPymsaHyigEkakCJvMoiqJqQACvU54a/d+hlrfry
e5644i/WCG0qI//7srJ0amMU+vTtpv/995pZDGbeDHFV4j8M3ki4g4Nku5BpSA7341EnwEl/8n0/
/jE9CFIjfIwKYS2GydkEvN5ETZur0F34YkPWh3VbwuELxkhSRGfyipF0Iv/QG/n3rxTF9/++cIe+
uKZTVhi8hS+LfcF9zU3uI9Odj5tTJlhEu3YpDLIIB79+zzF8OAucGpDm9A9O2QAUytb+VjTMouNg
TFb9NLupDH03GwLCxDBYqYD8YPGpthaMh11CACCjA7V+hAhNGzNHtNkENuMEJHfk22vtOim7dKt4
2RI5vsOUOEBbjNHmgfCCcqFiGYLJkjYLJzCNdU3PBRk4wpWBvEAQV2g00saxoYoolGgukRvRGOo3
oCHQdqyOdrM+fFSFLx491Jju1PWaf/SFnay0jphFjow5IyoT1ufU9AKesAg7hD5IMlpvjQmaIIip
11cZIGjmnv9928NajDFt9CEFc+afHwW3eVO5/3kyMmn33GZfjpb6olS8SbNOdyjISNkIPe0hs+Fl
EJTpvxMJ90wEyL5GQ34VvKhrHGm/nUHEf7wtCh3Fvcu4DUfIqu7K6qEhTadVq/gbLdw30Y/WdIQf
Xys/ZU6Zjd8VuPHAJejdFV4UHFzdiZezDIq+wTLAnXYpgU+vc2NpWYO4yJzJeaLRQLIEnxMJYVX2
MGtsUGP4O6vAdwRVztsEVeo8jLpjgWwdnAe/0NpFSbICyStB9uhaFu3a0N1zv4DCwUq9nj0f4QCq
F6MVaLXJGaEhjydwOtxFiiU3s3eFLsnDrPrxPOU092tqUHKHWheQ/K2xX5WerFlBuGnqoZMLM1Kp
LEVv7xsmyvuxruxpDMO8udSHiR0Xh5duNM7UftgJ9XC4FqZPoEWFZK7XGvDbs7ig449IdFDrLdjz
9ux3brQybefp/iwjFEVPKjLAetPap8poXwOVrhP5C1gZrFrSRX7K6yp6//d78wvc0oZQzbGeQtLR
wQ3b2lfYcFzok/CaTyowfka4L751hSxvaPdvRGYW3ySLzhIjxUPja/X/bY0nbnJrXZuWicYcKQtC
8W40j4T6SNoqMAH7zCdWOndaigMZfY9uTjU6H4lHU82xCgIexlZFM+72l9Jh3hmpI9QkG0BmRbUK
AcjPkKrgX4vHIjmnJF3/8JT+qUL0xoHD+5UG4y3GTHkKrBKer1Qfa1TkT9lALdDDUKCR5LvZfm7Z
yC4sNlIQr5TIyECn0hfvUUbQe6oX8KCy4MDCLbRRrlGdMOmtSYiVWaMsw2i8ebj6VyJToME1rfEo
y+Iq/HY4N/kqKnSXeZ5Ibv/+fZhfjb3T9+FwArZoDzkkwUzb4z/OXkgurVwPfAIdE9d7duP8ZIxh
f/WF2IVa7y3zrOpN0GZrvqLobGv1bwWz9fNYP4lYaa9DUP9yGoDW4XgWtswvIewIbOVbAAj1Q5OS
+DKNDPpQorHCaEiyE+fKuBHGi5aYH0MIhrx/qcag+sD36hN269gLKxmCu+5ORKa6JJ8cqcdQ5msg
BPFFk/5Pty1x8DRBh3KDROX7KNYPetKzUYReoaAfukHvjvQvL/daOQqDYQMzD+IobL2I0HqgXYbD
aZ6xtRR/6dD8D4rZnJAP01EWhxVNmtkD94+PVcogi4vWY6IAWBYVtaYdBpp0B0umBFqOd5fVbLWy
I/F694HlYXcIBu93W9fRNdZddNhd6u7kQD5GV5D6Em7bws8fZsWlrpHEU4TIpIQ/NLs6pRaIu8q4
wgleGz0p8rMRzk+097bP28c2cgb65A1b8egGJy/KVZxnzVC+l7X+60+3nOjejV4ldO+LRsFrx+Lx
75eb9uVyczVHYFt2EBJqqgrn5Uu1FXhWpOsB/qCuiLX1fKry3bLjTQKlD+1U7q2egCkz6FAkcyLG
ndM+oiv+xzNPAR+J0IBsyky/FprnnAhGIeSDnrXFqJlZb0+bDzceGCX26fmw3BWaXIp6xD317+9I
aNaXCpL3xJHOQslD2Jju2uaXMqlBvdk1KXOCabusMhwZ8FO7ZYJC5v5o/p2YfiejQgN7uOjy0jwh
zzyAQNRr9ip9K2VankUILmER5n9G90U2RCcPG8dNTFodK+mASvVuhSSkKuJ10burSE6RZ5qV7aqM
kdSdbyF6tJD3/+aeparN7zxXxh/kJRFLJYKjPm1XFa2PcxZt5xvDTZj7ymgStHj41xpTQRU9Akgt
J6eBpiBsmp+27DcrmsPtUrp6DyKYNHYzU/UXv4uCtdYyMMQVcebatRoCGDjjuUHOkJ/wlhX6cful
UGqO/CVSOKK5fauHvmZm+TodUCph3HFXCIzsTTpE/Xo+Ufu5YW9KlDFA/pKnwIyYqwgFZFlW+OF2
nrEOMDR2mBSDZdTmu6BU89/TgzyOi98BD6LpN9OD+TfTH/ndWSVr6RdNjQ2TH/npmQ4Znb5VPUXI
T5FXevEm6dL6Z1/FKGZC+pNU7cpTJaLhSSeDoJke0AspHoIhffSa1n4sw37PNCM8qtMx8P7i//NU
lRNxbEyeklAf+STM5OBocnxTwWN1RfnuC7PYqI3TwlSFmLt0KqdFogpQN21E+5ypUYOhiB1qesZE
mxGrV3DcbhpGxUqxtmQxXqSfkx87lYYOUYh45j2yeP7zB4oRtBtSBjUrX8RaBvMvaG6NjLxHjxn7
pSgjaq/BLt4NhRA0xvP6KvMidclsGY+Iq6lEwIbU9dOjcPqdP8YTpOPJU6b8ANh2r32vbuBlh5/E
jBtLpxn6cz8VqMgFB5wHVbDNtCC4QMUaV53qD+cg0shDqYBCuOgvvg9OsYiaaniP+Ac2cFX6nW9r
0bWvmcpWIePRN4OA24VmpeaVglBFq2NGa/KLxPtYuy922xWPwuDQ+38IO48lt7Usi34RIuAuLjCl
90wyfU4QklKC9x5f3wuguqvqDbomDIJkKlMgcM05e6+NZQxMZ9don9L1f7jWYCwoxNBG6IrQ3ors
ZdKYqLl8L0pd3/WqTDazAShDmeRpfvwxvx6kmrZKsISp1mheDE8uokh459pw0TanYrT2ZpncgU6C
pcJytfRpk1z02XTR9fl33oia6D4D90+dKguf14Bcg6+mpN1fvLIy7oU/3MzpArDp82zm7yCoPWsh
fFt5izOgFkiXS0y1ufeO2ng99lb7XKdB+1w2sCtLXx4e97fwiHcmf/hHI4Lgp1CgfAofYoWTl9iv
zEKsRvwHPw3jGfif9pX4qbNWvNzZR22DSiTizm8x60HUeZkfsJyVC7bF6XE+RA4vNk7nWYS9YKeT
dV5eTOHf5jf7KTxA9YfgyBTgP57hRtDu+bSC0Ub90lZUocno0duVMeTNJgBWjxxhVPeRWcsb1pd3
SKnGsWeIuM0vjfZb3efaE34veWus2JhTYOe3rLr11ohh4CVz55/Q1B7HuGfSwuwpn2Jd0O5IqNdP
R6If5VNWpBAkdCRBwOpO7aiEb+k4kNQY1V/eSNgB+z2dgr0Wniq/LNexo4TALeQpL0T5LcP0M/Gk
9jqiTkebqQCTno29JjInqzeUbVd51nM3kKwbDShThdmLjakPw0YRibUGhqQf8rrTrn4O/DTtzs2E
3/E7Kc9Z6QGtnI8Lwy0XBst8LlubAT7JuLetmX/gmcXWzMgqMadDRen9i1X7L0BSUejrbQmO12xv
MABRAk4mLHShYo/h45ddhu2pjdwc2VJV0HQe/X2vKyriTFdedTn4K0AE5odZwozSi+pPWhrLFuD3
L5Sx+hSPQuBSSh/H7EguYX+Mhlsr3Y9SzdeBmug/zaxkBSwFxXHZuadywIdDt1Gj/XoO0rb7MbYB
oiIv+EEL3V6LUZOvijVuinGUeKvtjme5uw27WH6GxQvK8+4jEXmzj9BvIwngU/4gr/UqGIzyabbh
SdU8u0ZdPc3tw4iImP98L/TZLASaZS7/7+P/+sD0cUcN/vnDaT6cBt9Js6szJPhE0fFbwo5vSWi/
OqPon/714BJV/8QYh44bTSerKPutmPdcNSRlkMGsKHWKXafBFE/ePFsJqlAQxZGs/hsJTAW/Quib
mCCagTyMEKXWJIk1bw/dHnVJ861nmNl0MhcUWCuqr6Mtl4GRe9tsjOSdQhW83cpqfnmJRtCJB+Es
SZR6XwzhYS5S90ZY0gvH5f5QK83H3MNICPqSQuWM7nHj9INKJhbEyXHJ0hodMs2hrdZGyU3DejPX
FR5N3vlpEsVvhUw0htj8nmDIwuilUqj2m7NPTcW3sDFuUdDFa+GbPcxHINY+e4sN0QYfltrXu9QM
rXrbRmm+8DU8rrNbVrK/OuiddnvYZhWfCAHsB6wkVtCbE8YXe/l4wiuTbMO2ummy1JyXFJkpgPLw
1DJO3Ge2TlcGCtBIPVgPQf7byZ1kizAq2CuZYu8HNe9P8eDEzWJ+OoTFs6cFyhaRQH+aXyql+iOM
1ezYmnIdw/x40h3i+UpFJyJUpNWebe5UYi7OOGmahR8H3q319WwdtbV365Lu7zPVltlareylU7j7
ER0pyBPLf7amvUjVrptuaO/zAcOCWAca+FMvMqA/C3JTs8buV/96ljUl4AGB6nl+9ng3Ut44afRZ
puJR6EySibTQTpUYHi/Nr6dkX5x7BQVZpaJpsjvi07rEPyqqNeA/catPAQXeGMrk1/wJ+gNWFoUf
GuFywISd7lqWdniOxxbxG79CjZ8i1oUXfzqYf4NXeV8QViSND9RoE6Py8ZAEgbGS8OCmG+Wg4hb6
Rqf1xzWC5gXQVLVFEpru7dDpbyZRgAvfq4aNCgVyr4bxbWrYPzt82UdK8fkq6NkWJYUwF4qG0Zpo
r3Ez+9HaeER8UBv4qyfXaeDBrhFVqsB+7jfB5JLLCA5cpF2jPmGOPbEsnRqfEcqUWqkOdOy4bRQT
cyiyHJOdZquxPsCnFoxUKirjDcdO9Sdz4k9+U/XuFmBPvd4yL1E+UAgDRbjTKPav7YHU4RRuHcKS
vn13De1Xxy73t4jJOpx0Pao7XqWqDye9QNCETMfeJi7NWqsMjPesQCyv1xSihzRFCTFRhfWhYLUh
a1aq2gmlefQ5psEUmZyx2lPN4kBPzt/qVVg+g4noqB1MGiIqVBszGccNgsNuFfXwfJejSW3KDvxb
YBv2xRrCHesUACpVs3uw1OTUzhkiUTIOQcMJhVcdwzDQkuOoak+jxai2r2P3WgkrvNciiugfExnr
KwYOWAITFv5giR/OZXTyn/Ry40tKDjOBa1PvlmuIM1xhOFvmNlVSe8ystWVmXJWCfI8ViwN1ZbTe
ny4OX4kYoupgTnt5mcbeYXptPvL1rrp2zVnxySXUVZ+1PpfyAgFRGq1D3wTjYPDvVH2uXx11NPF8
q+jzhNVSeSYZF5a7nxxQG4a3rlI345BpL/NDHWWU1kv3FkQaUlWDjD8gRtUpAJW4JPI53mdIEVYZ
dqbt4wdyt942nOKVN/1ETvviyLqUC2Y6VFhy4krJHHDk35FqOflSo8y8rIp42OF1aJ9HIJdHpnGs
Nl6hX0OtOxTCVviFGcbSuB2+Sl/5OVBovDsAQ05lXv993azsx+uaAzcdfoBBe14p1qRbhG9ZE/we
tMz9rYdvNc7hb1zLNLAYhp8rSlAbnfXIkZrpTAsIl7ItDhWt6I8enMkiKQrzMqZ1+1pLhH+MnR8i
1NyDIbB2zoeqhLOKh9J3YWuhJE45hXZ+9TV2TAT6Fvw/eEb+aHbEj3sG/l+sO0vJX9LUR0eU3UsE
/j9kYB3iflQ9ZhwkmE1a/C5K7T55yYpC1d6lpEhUh2p5Syphbmg8B4CSaE51amtt40jnfCmIY2EH
DFXy7OU2MRi2Vj6PqQEG1guq5ywZ/j7rp9fC6d35c54w6i3mj4aUQ+ZRl9DOPfd580SdCtmY5abf
/kYqefkdStg/csQ26vW1ti/pymx7Nuwvg2/9EVA7l/itvWM/aBJOWx/R0bKqdx+dejYQ8ThLJplp
j+MIC8O0SbLAu8wIqhvvlBSIPqfDv8TdHOw6EZd3kwtkEZH+9jPsyGe1T+gWu08X1tnWLwaKzJNz
oU+wICs/IJIn5QKJdbqoUhYPG6w9yTYTTHa9aKvt3FxNOztgU40w9OF3DvThB3tQiwR3fHG0w8DJ
VcUZciQpzJObNdSJA1MpxWzmw0gFAMPGV9s/6D5q/anHrjzOdJ80j/kmvBArqoTjEETJr6SptlkR
RFdgaQgu/Y7Q4xHcOGTL/KVhzbwmVbPedYUnPsrE3fS9NF8qz5fnxCOvb34dKkyz0uM6PMyHRfxi
aHG5Dmyt21Z63l/ZNn6aRseUZwXJIU/ZY86HHQrfTWZgZ6yiyACITNNyFt51vkMwWWj3m9kQ7E3z
VTA9zG9U/uivVVmvmDvlmdavPJvTw/wsNlzu3z6jVyMT9cBS7pyHaDkRTWfHYipPudGrNS+4tKr7
cnBPgjWJ3Nexy35FTlX/Vtk7G01IcSHI8qVVRf4NkSWefuBJu1qwHLYbkWdXtWuoegi3ORMLamHk
HIXVnQu1J9XWsR3vVOXh0mALsyo1kooaoYf3+SGsetQCgX6ajzQIdRfSOCbJScCO8g3nZLDtcSXt
XbV37vWoRIu5VzJ9ogVisQgg/B3EWOuvfvtDhGP2UsSRQdfeKFbhMKEQCjNlMaKAm584pjO1NKpr
Z9db6u/5JYO1QKJxghQzAG06ne9Gwu9QZ3MUpUQd55xpvFfxi0jUhpnUY69AOWNRok4ifHGqZWVa
WBzb3iOsWKojnRMlYb1Vp9dc/bJk7aw0S8/2Jb6jD6DPaxtr+j6JsmoXyH5VTrSXbCi64+AXxXI+
TF38LdWoWZioGjRyEx+ipe2FnNhjXwI3YkZGWMSO7Pu0/8oa317AWxE0Z11xzMxxI2efQGuTKJTy
9xwwaZ66FCLCrYkwVYYmrvN88MulmluCvb1AuJbDFdLQrc1l76YayzMVoje/waNGFjSGGgn7vAnk
ozjkB5hvjIpZalIL5HG0pb0Ukh1UGO9UBu9Bnyc33U2057JqtjlF3tXY4YauUrcE+RC5P7X0D3FD
3q9kBh0LFyLjKM3nGgbuLslLSjcTcSwJ42HbBFkXLlkIj08JQ+5aJthR5yID1M8JQ9x0p/mwj5t9
ZhmYRO3gkAc2ofSTw0wzB3WjaT41vslKbtpBcHa88UeeqJOjJGwhQ5C52JiiP9FXDCDcOv4WqbJz
o1WF7wOR+34QaG4btL9LrLLhHRBZs1WMIjpksisulZhiY2D+Cmz/l5h+7YHaH30dsw1eEbUfK8W4
ggmIz7MeGwU6rABrE4RlvKmc3tsYoqYwTHNwQ9iAhwab6glbz2xbE2WydKy0+ertfp/3HX2dLINR
Q3CZKhqJcqlRxSnTwL0ViP/8cqw/ABIh1U5O2gikaqtoZA4ogjKSpjg/nMGiZjJfIUVTh2ulKMYT
XaufnYIwWUn8bYNL69VDgm9N2yoxhNoljtxVP5vzlBBFsxc2X/NoOg+wCjQEsqqGYZcYXXXPK3NX
Ay7eOBFVa2MoxnfSNw4pCz8S26c2XZ+WLFc9Pf1syudyWjIknkFKfCnZMwbFKhCxehCuVyQrv6QH
1br+L6DUOA/tGJ8RFjXnaKnrBD7CCVTONDHZSSyJrnHH9XxIYAulhCnUbWxidRPlynk27M4PeVGP
ENTKcG3mot0+7mPbllOy/ZiDD4DsOP/H5v8ijZ2rb2Xqptd8snKg7L/nsXgyvDK6MVr4rwOp2fPL
dCDgJLTiNkg9WszjrBPH4Xm0BYe1DJ+UBEeCSAd2nKG3E5mr4XC2/GodHzKV/UokLOqKlpk8uVHx
LWhVvxOgvScKHUt1hrjXaJ3y1Cu/HkcBqKD5zRYI239rD0xag38TUbA/mTRnFsxyqQudDts/GmyB
h32KWsd9vCq83dAdlsGaZEdzVbYOagMdEGfX98H90agyeqmv6jS2jlGiGzuThgNy7LjcpuSpKCUh
gMzr4o29xm6ul4YlAWuZrkP9sKLqQNDxdlb6VLT7b9ORJMMaKqmPXj+A3lWrfbIlnwOWzXQ4tAy5
nZkX6xnWUReRtTE6WtNIKPqz0un0ON2CgvBkCay9yrwrIQNKV6g/VC3Y6KiqL8RkDIemihxkQqP9
/jA0GeEdhYJCynBW3xUlaI70M3d+oFLJ0G4GlErUt9oBPpx6cBRfOwAR+ir8djt/4cAcfqRxsiXy
rX5KLPSdPQyRZRnVYuUiWqZzjplSpmF4VqsW49SUk9fSoF/YaDyRN4zbGIbJoTKNA7Lz8JMwZQ2X
vz+chYfpCmzcOuwFHZlpRilKm5wVJVwW3E27UJtISUCys7WId353xWJSLtlfIgjxi3OuQYNEhRFs
nGQkwi0zPh8YMqyIBKkM6PgIoRirIVunlg7xKsSt4umfMPLqd/L3CC62muRgTRVCfKtsa5rnoVS0
g6zpffZZ/jrQp7sViL2Wspm0qY52cEqk822EAdHLatLP1WjVQSbzFv/lcv0H7toxaP9oJINqQrMm
bfE/lDMUEw3RwU68l43wSD9vuVlcYQAOJr0zh8X1TKF3afiq/qp3HTUT0iAzDdnqXP9SG9LXpn5v
TZLdpRfK03zEjJD/F7at9g+Tq4NgG2QrshlEPqxq/qkZZh+A+yfkInvUgIzUZ1xGi/8861QesyGU
ArzE09JUE+lKa2P1/b+crn+2/vgrhIawVAX8y1lz/tH6qxIiIilRhfd2nls9v/hoRiv55ZismyYE
o/aOypg8zq2Sae5q5gWpZnj///8MHc7lP0YZ05zCXyfGr0VJCxXgf44ypjMYzmhZ2c2xo+Du9O3r
w0hnB4q7x37Kzteu3A/fzVOT0BpGF6wse/gA6hemJKrZ9ELmMxeltBfVfMgvqk6mQIIZ5cPAJ782
yHrcRn6/olmdv5Mj/k5eU/ikWshbmlw/IvANYRdk7AhJwjSEFT+PwThsucGrPdqx5gluKrdRIGmn
aNGw8R2vPGCPdZbF0CCuUREmBbpmrMekUTeGP3gU6KayNW3AyOkCFNMeOlaEXIsWPtkix1m/n5+N
UAn2rVXex6ELTzQgM+iaQXBoGpaXfmt9e7mvP3m5+zX6hF0Ztuw2CQie1Tg2w7J2VepzunUPol57
SvPqdxRHxaeBnovNNalnauqd6sm6kOc2Z6lwXwyJWnkx+j/ThAAXStQkfbmau+z7LISKFNOKHsZT
QCPjCXRAv3/IplpKvSSxiB8oQ8w/xVtiafnTQwzM303zJXDBiI9mrF+k6p8SbC+14nm/QqQrC1aK
UEcnOcmDYxKXowJApKTWwsoRfEn2NB2V3m6MYH+X1JXiFRlzAaj8iXlbe+ZVcX5Sw68eI7gHVcw3
EuhBlObAvk1jXsSXvHwYHLEQs4XXPQ1sv51cBdTuZYMgf6EZSnVP6Uhh46MVFJSEBQlXdQ92HegE
KSqk8RWOCO9A2grIyRQ9SynNU6YW4JByfVhmSFlfMr1/cQoj2qS1+m1AdTMWzZTnygT3WRNp0/Cx
aVMe+e7qMaGE7K+2GDKL7dzepAQacyGqU8qTHTTb3q/LxzuEJpmKeA7j8ja/0xCesx3rwrhJoBZW
1EanumxWFFqDg4PW7hQDvWBXpPwUH7MT3Q7VH7USf6tq0+3ngncejs12QIYyuBXu4jHowIJai06Q
o1T5QXu3MQY8ns2v0SC1WXmn7WLmBWR9sK0xYlxJToJ3N3+NVb6yE/6SqQduOATKlQ7yPD2vNy6y
869Qyxe1xI0t7bAD4Eh6Xt8AUpoxH07yjkIZmrliqIsioyI3VpRiqbA9AzYkQVe4567qTwpX7X3u
wplNoAOBK5MN4SCnv2NDlV97VPcrm/lyF07Lv8L0Lo+zbxOkqdj4ZYOoLA+zzDHRSWfs3D5cIeCu
CYgjDClwMn9nuSOQ6kpvDmpg8Zt1Mop0NbjEXV4fwgmbFgrgGY/1jac66YL1/+RXpUS/M+3ukjXj
i+sjBA7w58dBFe69Wr70BBosyBfj7pycZfMXATAZpJAWErmI7wwOwvgaBBrpKKOHXSS8jJOIvZnQ
al7XL00NDK2gPXySRbi3ZF8ebDX7MIB3sg5PCuLui9BBtYkW3O5z9zooG5n6aMxGslK77Ecx9s1P
m4ZrvFDB/xBwxlrKsmRIJFuBWzTgDzgPAgELnhB6pTijlo/7U5KLtS/cVCIuCsTGiKS9nA8VupE3
AfYDEg40SjQF1yG1lTNLk39/cGNkjWpWDOvkTzd21mkWC80PM6bZtgtjRWJuQ/5qDAevX894niAr
YR5KbwqTJXx+PmeunWgnOkUsifr+fX5JUV1s6JLrU9L3PLtV/Pch7/nKHjxjWwCa+U/5B6sUnNGN
kWzi2fkl/ey9xpePhTD8EwOTJF37fx+SgixUWioWdQt7+2iDGXQbzqbq/D109RBan3CsjZpJa6lM
130Vq08jIZR7OUWz9B5Sj57c0U2v9NUtV7poWaq68qpMYYpD2vgnPdayHZ1+c+U34dOo6g3/Bjgb
M2/M5zTs27VJLWXyCWP2FQW84QlUGcYaVh/VIatRGscI0M9ViQ3zRh7Btgz86OwJ/aW0Jv4egceq
ipdlnhX8oDeWSsPPBAR8rYKGrbJZN/reqlet0fkX9rPBkSZrybZKLiv0FYfElNVr77soCJJlrZPs
kabYeh42TXgst86mRB9OyOkxBMcS0vfSZzdk4dbk+nqtsoslQ29pdd6TEgZL1rIayrfO2FR9vzbb
Rjl3ah2tI78ZX6OYSm5H3gB60eb2L/7zoOkLQ5PNsYs4C0Mnq8UYL0Y3rt8GQ141rSHQeQaSN0px
0b1y+CDxLXH0bhM7GFd2itqRXDsz3aRsiX+wRLdJvTqbBPPcM2rGX8ZabUX6b7FTcKNTED/nGJo2
Za01LxJc0MIcTAD7SC3MdtjVoKuv1tR0aKF9HrOxU+hQTIaiWTg53Zdr1eXc44UzUGzgXTXi16qU
0SE0q/qqattMJoz33oQB7lwakWQdzmgTrCgDGU9soWMGfkvQ7GxHtduzKQ83LrN9TiTqzWRqemq6
+lMTZnP1JbSYUMdzCunDf/K6iGcmC33XrX87BE9rC7g60bEdwbLN11MYTVUJccMDIjbszMURS1lJ
MGOnL+flFCbNcDPvmMpW/04cQq9tN8/W5FlCU56E6U2HPjkYwq0scTbPDBGVH2c0Vw+yJ8q4oDT7
sFX7aekAr6DHo+UxmSIeURKPG5GdQbCeLYuWiZwc48Uikc01FoV6SgIDzVDonh6tZ0yQxMQpSrHy
i9BALwfH01YK7zW1KpzZ0GHVpvqlmJd+Zh95emaeW6KQLmFnfFlj3u/8pP9tI9fYE793oKdQnRu1
u8zfzmDzpc7gQ93ia1NLx0XQwgYwVM0EuK2CO3vq4Axqr+9aWlMbMABYwfHKJiocrfmcteq3jXgD
9SNMfXl0u/F5TlxgKY66YuLWYJ94Que08Rrp/4RNu5ZjkXwoqfunMNiQJBgqtigosq/uj+dmN1WN
lHc/okVe6+obEIocp6SE5zOVsdCqS6Tx8SarO4XEwP531lraNc2ChL58fH509hEtgzlxHUA4oFfk
2O5mb5gIQBCEHcWXIT8nY/3dxknCRE0STzVpcChPqeVkEM66dBuOBsoIwrzObBbSE0jPeB0rbHIR
ugHxE5617nVj3GqhR49BiTdOOFxpo9of8HsTcnjz/pCHSPrFgLBpJqJmoulWAciaRY29czk76jzj
T0bX/zISnEq/c9QAZlHcd/ImZkmimxujhgWqk78A+QeMc2wHW87quIF5SyzmqLvvKILRD+J6XLuK
UMi7aORiCJ38lMcXs3DIILPDmhZ08eSG+VfuWde5XsveYzihmH6QxRqLxXOY1c62cotjPubdniQg
7URiuwGtelv34y88cse+Ku1D7NoG2eEi2gIqz7dwaFZdRC7FLJyHsUhs8MQSbSugz0kCqmCqTiRx
4yw9DGoQoEBRqrmdn+BKGlvP6g52J7MzIYeA0pDBPMeJ+lZlanZG2v73QQw6bbVyRVLa5P4wK5xH
bc2WtX5rE/+ZFkuyz2fAJkhlsh+g7O2h9FWDf551J+S9f3SA3yOvaPcPw6prpSv6L+W2aIyNPxEK
ElPZFhZNINf3n7qssk+P+6OvCVSmZghjLmhP5I+aF+k62ppYR1z8Q8ZYo7d2fKip1OMYtMq1hu9h
M6blsClNNL5DNRpUtYkdawcvXDVKSEnPV3y5sPMgpswdvMlYMd5FhTg+hVCqlOPmX8JgIsGJPe3M
+u/qWhBZ5jWVsUJPGG9niWHnqM4uJChiWfb8/jGXpJBI0VMzbICfoOZ5bUMmLptU27qLmucmNNBd
VV71E12/GmtFhhIx9X/3nrrUgtcml6R2uWX23RVOuKsa5SsTVvNS58GrRALz09ItFn7ZN5sX6zAr
d6gsEaOiuRzCTZpBAoFHP/hh3KWuplK3A9pqo25hzkyGna73UyS9Ii+aY8CbAM9D7m4tfgwQZZF9
+W/5qHTwZjN9Qz+WFA75UiYgmxvi336jw2oL+3dZuunCLkv9Oo7RoevTdu9T4lshxhg+6qlZZRQT
2Lhor5rrlpgvxk0ai+A+j2TTUcPq4D6w7znUPkHcamtox/khA4zHTzfuWhSKtZ9cGV7ThITgeuGl
C4R37PweX5AD7tRGAYVRUZ5GXYbvA/BxOlztuK9r4uVkXd9z/Wc8BNlLpbw9zohn8Q3oCDMueaNi
d0TQq+u5uvPA7M++iUZjSDI7L39qJ1eFY1JhbUQWbNjVe6es9FkReQbaAai8WHQmfYRaK/rJhA+P
MLkS0cusMWs740PV+vRYCw34c9Ex6dmA7WaYOAB+eEF4l++ie06Vtr/RQ9PufiP8XRiVr3qtfM3L
HQFYYyHL2H7SA0rLrfltFZ1yQuFnrqokHZYz1DSpInx1Xr90RtfqVkY6stbL+m/dxCvYl4m6xaaj
rSMzWQ815+6h6pgwgrOOyPLTeoMqKF5yBogOb4dWB/LWuEeT++ok9SCFz9aLVQhC4ZSkHpMMGN10
bPllUlrJXnFH7AjxUafUc5/Bqk7UgFcA27g0exw3rZUEJwitYgkylSsPtd2xKcyp7GqA0WnqcavE
gXkhnBV7asPP0uD/cGbiUhIm9zlShJMB1N1gnNeJv0HysrDyUN+XU5/RTwK+9ay+aWbU7WqsvUsv
Md8NQT84asP6OmUo0kk1Fj0u3adKYxfkDSyda01505zyt+/hvPYmTI5aIz8vx2jRepG/LFpf+TYm
0Hk0sAQsHHtB/xPcsHOZd6mPPZuNsmtDjbg5V2Q4KMA4ICzG/mWONqsQeC5zPdJW9OtCCjdYnB87
CDXx26PgZCIvoXAx/4Ndr1jnJg6bjT7Gzon9ARrivicYQoQ7pDcn2YjozYU/vCPTj3ztuvwuQzUz
FzV9aXM0mEv1vl8QQ7d+bGMLpdq202Srqxa5ImyML4Uz/B4w1QEPaA4SmMTXY7lmu5qxR/YJ06jC
ieyP1yzCjesrGlcEoi+gjnwttp970DymqklYecZWpY6ZT1VN4BcuzeLRYTRLlEXFZvBNKc4pCFVI
o0iMTL/ap13qf2gxuOO8jyMIxyjzFXTR9uAuh7z3Xx2kDlcIHr+kj+QuYFZZGELU4yonsekAwPeP
ZZTZtUT9RIaTRhH4arHSfk1iP9gpUv3ZJG37Ar53JaLYuEEr4Eh2zQLc418i/WOKyY3sXeXmXs8s
Eq3svKWvFsc+ULG4Md3t6SqQ+qsBtzCVUd8PmMWXcduYOx8N0SqQ8KnNXreZhBtIr1P8AlyjhRq0
cqm7FStfpsuFpFv92MpkaHaeWGEQC9jbvANkkt3bwAJ5wbkE097nyqZUIrl1KfocrEnpJgKnhgKs
53vbacojUXnxwm8b5DLU1i91i2SZZFG6pl7+XuWttanGpADdGInjfNUaEYoktwFhOv+yJkoCqhNa
huRreMuM7tVucwpbMmKrk/hesif1cxEm4TINEvGBWwytcJN9YRDetFX/uxWpdXIGpX0pq5b6oJH0
yA6seq3GXrSeTRhtP7mRytRbVXm/KbROHE0IieVCnxzX86rQ9Mbw5qZJtovbMd/G+ije/2+5Go+4
+UPZ6xusUuVhnjFMFD4LO0qTXVDHVMLIb7rHngKAFcQudUBz3030QjW097InnGdFSSFZQakpMTxO
Q2LbaqeAWt5jFuhRby2K0K9OvulxnU8PfYHQgZIAkvcgU2+56l4fhR6Em7+hBzg/XFjInD4ykvKc
fqAnV12MGMVzfLLapUBd4rqAlGyYKJWh02NxkuXfXVDXhZ82+AzKYzSmmEe90Pk2I6bATEU4VYTZ
ystr76KrxmY+iSHyxatFv9etLomrbxp/rK/m3KkMkmFbRcM7kPnikuqqco8xCHq22Z1SkNOrwi7w
Q+qt8UzGk7EuNK8897BFlnYLBpHxxOWQAhSn2KMs16w9Sds6kYQUaF2VbMKybUC1Lf2y034CnytW
aPetk26T9SFyma+gR5Ht4476er7qoMcNy15xf2Ykt12ADd/zqCw+LamiZbY0/M1dXS0odXGtx07/
lYK4P1hR7ZOnXdgLAluzcyyB2szPxjReI5Vut6WZniJ3+Pty02FeowAaL3DiaAcyhQU6eh5KvbYO
7vBJf9CCbCfE4yHuLWuHYxSebFWVxaZxcC4sEvSdJ8/De9hJWvA0vAcpwDiIKTyX0oeyhMrqgh4m
Rrfp+CydYsqKudKfc0C0gIXzQD3N+hCltL4kWQFoCKZO6dwv9k10kxULqLwZT31e9CCDu+Ejt2qF
QghJw/Oh0/ZrOm/+6zQTrZVxdOt9nTmfIOaiiclQGw0PZhcuPNsPT/NrMhyIqvWT5yQH9BtReC/h
T5xiAEBXs6Ucgjsy+eVSrlLAc39pFi7zic4G3lXdzkoA9qw2S1db3bZmq78yT+C3zvon1XCGpT6Z
p+YdCkQXAJGZ8uQL1gMP6Q7f5BPNleRFdGyqhwpG9eOQYsp1jKNjjSPtYMZkttAv8Sn41xWqkloW
tzF4raNwvPfT3VlZbbfUGp/2vezKXa1UNRk09R5+mvbKYP6eRtYfehg0A6PgV1AEjyceTd0gPwxx
v3HqaSE4tlm/gyr9bs/92RDSjBU8xdO+Nxx+aP7Qn/6qg579ngRBvDI+l1ntnJ2UYcyIEo9pQpaf
sXqdS6Hzy7g7MDsH3VsgJMCPFDEiYR70L8MmGD7SAbKfQuDCrkYLstGJ+NjEAzkgk0Uw28ARJObE
7UhmVMIbE8Z4S4rqpctiG5hpYG6Vygt3pdliT5v2HGPL2TVqVR6BK+NocLtmiXwYv0dLEC4UDZNs
P32wadRXAGjhJmyTIQhX2URPUys7utUovJnq02I4QYpUT2wmGOE8XztFGtv3xygY4NVdKrFfCopG
iofRuSMypjPc3YBflkpn9kxhL7wRl6yht4QDTZmwWznmcMA7nJ2KqMz/h7sz2W4b27Ltr9wRfUSi
PkCOvLcBsCZFiqrlDoZsy6jrGl//JkBnRoRvI152s0OzkGSSAE6x91pznTO7WA34Fe6XG3WGpeVh
cwkyTRyXp8xOPAJdKTc6WkSxqh4MGchpHQ1f89Evnprpy0+rdatvMykrN2PcQvydgVYL2irQ6t1N
etNk9v0iiIhkOziGqvdDM0ZofmMqX/RmRLFthc+5UUHpnu/VukxgIKEPZ70jyGtFGdT1JSZIOU/F
u4QogJwE3XzvECSxi3THOPEdnRbdcZGTN1znO4MNtEsZc3yrA613ij6KzqnfU+2JkOMFGoc+keN9
6gmJjaugbR1TEINkssnVRgcZOvWsyAZ1jVTf2CtxRaatrh3pIxKkxjJuDYypIhctsZ9GM2scXLr6
Ny1SXbtXqrebJGRSEeGkWfWx9Dqaqm82ZpTWW1sRSLD72DwZVO2sAnoKBMbw2dQmdxGMBSOHTG+7
UyokIpDmbU3X1ImDvmtgh80GB9h3tAJA0G/ARqq7AHz5ahkAloeenyarRU7QkqC3IxeBFrFabm6p
GYUp9asO2hnjfHUy8HA+Ir+e85C06qFukmKLxLM8jKHl75A8gNyLJI6/n+mNg5Kv3MpCQTW1NH4D
GQkUPlBcj4UJulbPc1dVS3lbqOBAk5FGz5D1xYFVMitnFYCKhhJ6HXp4+0WASivQFeNUI/pG4GdL
jsUVcieVbekssh6ryk6mZINSKDXt0BkeGd4C9nVj3xPRkO8yZVIIHhLtVc8yKjfGDnMZ5tCpzjGU
93ZHMWV+HBDEgUzurC15ZdqkRlubpSOa9Eock87apJZvXwBZ2hetZUsVkT3hLs8tNy31+yP7xnug
v45saOPj8l3Hnaup1yREOEBoZuLc7uV+yhuR3yuiyW7qxDgOqdQ1sDL+0C8i9C6dgYb3ftaB+IQ4
Nqs+NNs1/crS1eZDDvkc67NKgrvf+ZinQ8tym7kHLft5sbYLxrU4slATlWruNGX1pk6QwGhO6vdB
pmj3xpAIJwfete3YN3ms02Joix5N7y6METmWEvTzgPTPyjZ9x739Mz/R+V38hdY2eDcfvz/r7Gev
qYSLEopG5Ai8Sjf8xxjYP0cOaxutyfQWmBiYUDkKlsCt1EDqHwf8EnLkXwrfIxaxk4pDUhsHSjT9
ox1DMUhVEmSXinuKeHXdBCLZdcjoSKurH+Kx5AqJkw+tbhu0PYmWHfRA0Q4lQl9q3bs+8pInvxH6
uUIiCxattfdRhFUsTEkTINJR3lWzymX+2UQbfv5sJjBaLs+X3rOwWaQvjDGEsixCQt+4j3vaGbWq
UtQvSWFZXggpk6/TmZgRTz5i0LKqLx3glFVLBOFKCtrqPGbvHTP1I2rlYW0WHtiX+aEmZ+Iiunzr
L6v7QKc4yQ4/PrSGaKFcIlOw5jXM7eU67DZh04T3kT5J17rKN+kkc4a2wBb8Ydr7GadoOJvdqIlP
Li1vukEeXiArpr3r+pbqSGGFjXoWylatiE5aMz5r8ZBve6zcG9SjEOXjoXj44149xtMKEB4N2oTY
juXUhk6KVmtqmtuyQiArWC9Uq64gKWrwjXE35X13FyZT6dwotEzQO6kO9NU47739ltQKW+/qHdpk
iZOL5LSmTPe3syxHtWSUZvcZN9VXlj3hm9pUKvkoMFQCUdpOk/U/bD/Wj4XkC0bdrNvkAiFvRmYR
gVSZ/lH04DpoEDSi12PwI721STxCCuPa/7Zw6lC/ITIK2vC+TJT4bmwBbLThpL5JsF+LOmJnp+Zo
xnTburRzP2a5l1rbWFbyixcZNBcxkL7Ch3AHffLul8NJ4nSIuYtC0fKQWoN/8SjPM9PbLt7uoN60
FiNAEoVguRWh7UMtvRZGgq0jG/DBGb2Zu8v5s5xJXLf1ZXmhNrycrB7OriZK8GQs6mBfjfp9ynib
7G4CXPK27N0Sqr3QEIy+fRmkormlUdnWcPWHslj7ft7vc8+0D3mvc69ESp5TeXXqtAio9Xf9l+Ve
nwc/7ynzc5FVbElaToerNWHH902/5u+1uaMvAfY2/P3NMsViuiEkWpfxJlXHSSJPAZXGeqk/6Z0m
ISpHiOrP1FJFHj/NuKfOMarpfZHGT1UTV+deQTfcjC0O3jngbBn7u6680xWkKFOVqquOLIhNabCU
ChSSRo7EUpCoPbcVq9BMVos+pw6tyDXs/AtBgjqK/eExWrYjehHq+yWTcEkonAzxfTSL1xsYgPVp
Osv3UJgrvRjXN4+AF1AdqWa/P+UeWvTL3eUmxlw8dy834wSoypab8AlNaurQNzS/hzIhjZJ6X49m
/ihmLHIyDaR9yp7xqE3GW21E1ZfbtxdEWSc93g6r3HbTI6u/c+cn0bsx6dFqIOnkMpqT/VNPulSO
hlY1iKKnoicVAEE6A2LZIkEdOq9DJ2l+TbIWxlYoh2SvzJCHPu+DB9p50pailnxbBCwPY3LMKG0M
2qphymWhSBabKvvmTVoOwtQd+XZfKlXNofuXpuP5/nRtAoptEUpJOUkxgYs2u8NJAa8XYuRXoxxn
jHj6hTaJvlYHFg2SqWYP9latDE6aqG4/A3VbquVAaZsurN8J9aEOgOPpHSGKNquJS6eZ4UrkffJA
efCc00V0/EkuroM09UcwPuZKauZml3cxVCk+dakcu6lS+fejnO1JaqSy3hjSUavoZGM/GzfQ14st
a94FYaMQte1Yplk+jwYjstHhPBAS1/4g8I5BhqECCzF91aB6ekVyF1DPGurvDUE4vTlPi1CtN2wb
HxHZjk8JPVQ2T4q4ct1PWzXUPWJ76HrU/qitOsVkzWHVD4vsN44aGxAnDOu2LbRjG2UPyRKfxFpN
OflYQBxhteU6rCIMRKX2bTS/0OL2QieruaM0rp5a473l2bmjqYgQNcBeYJZnz0BcWNVq0AhOp1/s
sTkc9Mwx4ylHjj6OMsLEFrBnpiN6JUyx9Ezz1NFpvd5+OzApPWvJte/w3GXZ6H9XR2QG0XTxvChm
H0EuN7EHxmeG+WNjmDUM99ISRzPNiWfqTPXZwEQ/zVTd2FLUI4kHxm65J0u1yXjfUfnTy5VnGEW6
Ir2IZqnhraZgEtubPtFqsJb7igrKaxoxOZMcnci1cWkqg8uJ3O9dBOFCc/LRCk+T6EG9z20iYzzk
UxgdOqRG+zo1z/qM8igb1jZZp3PipLnf7OwgOSENg5NUx/VDN4yndE5a8Qxi6/2iMF5ymthR4WMI
Ude55ys/Yo/Im5dmLKbV4qDIqz52DHaiJMQE44s13Uu13K0acg620cwNa3PpqnloV5awAK0VTzmx
EWni1AXjgTUTycBAIY6Lhyk6tGq8/WPAt/Qm3hQwA29j/fLCMgmIIZw1aNp+LCuxNufUnzkrZq9k
x8TS2PwEOuFoPIvczLhHz7ddHpnUCV3PLM0tTBBjVViKtFp0PU0qIe5hLX4MG3GhuG7svcB+9skQ
PmoxbPDl3h83y3Ni9BR2+POUajdjTIvWCIeNbxJ222ZRfzLVnszE5W4nG93Px2M3flpNS1BxQeXE
tLpL6xMdHRHyvVpm1eVmMVlOHQHbMm+qSzK8TmL8sVi2cA2S5btYOaKyMHf0W2rkc2Qf5woFMOBS
FVlKVfA42r68r72Ygn88kvmRi6R+h9DqSjK5JmpG7WHZ9Ymp+EgIhd5QJfHdzKira1wE9pFL8KFW
p/RM14ErSc9JjF5erVm7bn2ECu6NXx+kQbJpmlOpY5RorHF6ayFLW4h4LpWBMWY5JScx9z2rQl5V
k6Gdl5sgwH5t9LoHFzMar6kPyDbv8/vBzw7LUN4PCuXMxH+pm/3Y1vUH/AbExPXY3ZONUe2nRFcc
hvVvtzcSR9VzrrfDcXmbkdWo27aCGkMgRAkAAfSpRCjSSZOM0ZnUQnomwco+ZDgs3Wz8Qi1I+tqH
Hm6sCQGmZ02IRiTrQkwoKU/0fbejFoSPtlr3dOfoWab1rtCa6HtGQdGR0CJfB91nI0869E6oIrvG
HDjAwMX0TUkel18Bv1FTZFa6x3SYKWaG9FzJU36oNQGMxDOmlaLlNNdV2Fl8RZ9hra5F5ykfBFyU
rmyE6VUu1WhHNZMwgjwaLlnBuJmr/fBu03xXkn5r0bd1LE0drmQtGluv7LU9eoHwrNfd4C6jUgwT
Gcqqeup7X9ogGiw2YVd1r6ZpESGWDhmpmzChp7bXz2Xlu8ZMLC7RTkECad/bSJZd861DjUiRpPGP
/nyz3Kug1vPTotvXvn/WarX8Yhd5RvpIgletMIv3pVt/y6/F07MTuPypOajhLoUZNjptbz7mRFde
dISihpJET/Mz4AaeqsILgAshU/ClCXF/VlnrErQTy1qwt2lubNHUa3cTJeWVP5FxwAYQsvg8CKP4
+z7E8YsBhwAJDid4ZE5nszalXUilkr26Pbn63OGyNElcYNIxpSssHr2KcIulJ1UmUXPTtOPiVdZy
Y5+MKgFksDzUpmk9hNPaoATl2jUsfAiwpuqm866+QCR0Go2WuS/00OXwha7ksCBwt7AistrQRQ1M
BOvMy0A82WG8HaqkIYePHDMUPsFbCXL4mo9juQ/MmlTyNrtfKhbQnEg27pP7pbxpedWOAT6988wU
iQRtzoMVYWtFQfO5BIz1YY1goJHK7VLn9GP0ByXeup7BT65Ht8esvasXZU6S5uEFr6E+r4LFru3i
my5jmZALRa9cA/vre9QWMCapaPhZ/RHaek2fGkFGAHHXLUJqSc2cezNDO/TOFyj4aFgvD2v2lYjl
40ddnb5HChrOpYVp9SEDyfIOzNF6CWWZqWxQXwHNq8/KMEyQhpgqMq9rNhKwTrLf7WaTgTKxbLM4
EELqnaf4jFjEPuc4Nh3FCJWdXhf1lepd7Hh5TlzQPNjbKZZ/Bcm4G8ZTtJ5koe6VnKs1ovn8Epj9
Kzkgp5polZdpfjqZn/Z1/1CITro2U6QcOcr7Igc3oXcElGCmYwoD/R5XZnQiVrolioBzVS3TZG+i
kDr1qSj3pGSDNFuc21K0hpvx3Zy/yHJABNcxlIVd/bWOAe7PIHBsa6blLnpOIOT1LjO810VDoo15
gzRToRIkWJqnNYryCF2aGRfZWi0CejDRceH4VEF/n0lN8ZxVHXBIpQI970mc2WprXQg8tlzVLIEp
0YE9UQlCVROZKSm1mM9h2YgHau1IQLdibNVXkTRilRhTegICZp2Rn6GpR0OGtiJsphaBypEWaPNA
UX9A+ljwQWJ9s+RfhNaQU1BGj+OTqbiKwkLFCpm0h34KLELdcH4+/dSgB+NaHkE+qQQAX/uBivoC
XJK98DGrjH1UV+FX8h93XueVr02ZfYR1mJ7EbJ+L0HRgeTFIkcVjiJvN/s7Cath5o3YmETc4LsAJ
q4pX3YSX1jLjh76u7wWGzseSwt3VTnSnpamEC7yDJlYVJdLPVtmJ0kAoP48kOl2knQJSb1V/RDFy
07o3+jtZnr37LQCiSuibFrXxKTIlUnPHOfnzdkKnumnMxUf4DEod7WwTqTuWnq8IfMuL3yTpa8Gm
BexeL5mUrJaAImHLOFOV5+qbHnlvURKT0hiE9amxvf5Q1z7uZSJA7KyWICKNb6XUTuuwi0h2pT6H
GIjC7JiQJBYmyhW9pbWe0S4s6jCODu1OXfL1jBbbpTFXf5vhdah6cmsWT245qPRUZqlwR2V1ReQV
2pb50qmK/olVItmC1Hj2mhrWpTPS9L59TPjNtOVKpK12VGEpWC7morK8FyaEkxIM5Wvv68MGimn0
MwCFxBR7t6Dm9LY/jJ7WHTLV8/c3XQEwjuzNh5zgph0CyiAcPxfJhjYrPSO1JrTiY9CRFAN4wIq5
fPnN7MSQYumiFUZ28K0UgkIwDFg0YsrlRapVm85INZcoKGvbQCo/zvUNkmlB+OTwiE7EZh3ZVSkX
PPNILOjWhToMnlIAqVmuR8v0qx35ohu1746LiKvopAslF3mtqND69Bo0bmpmtFfnhlYsxcaKqPCa
JWqZITkWX72y8c6BSY1Jlve+2gTv8gigHNMhuJ6sAlLBJo5odZJfa1y8q0LO5vo+LFDwd9orOkMw
6j0VH2lWiNbZ5LZTHj1XTVKv8yrEK69IqHZTBOxV6QHD81TIToHBoDgq+evtIHczlHQ5iby4bi/L
WKTRzl8tGtMUarwVKsyp37qWBWFR91r51Z/aapX6uTkHxqXUewhjm7L6RZ5NHyKCH+GLLAdmCh2O
BijoLvbs28SqAoqrYONsYBgUALxeP/JegYJg6bgFQ/rKoycXxV6dGjYurf4SpuWzhLRqHyVop5eh
T8mNzrU1G5eQR9F/mF60Uo3piAw/hE0HZ24bjSECzyHo65UV0X8Pe8qVQAXpPgvkCtosUhBy9TlY
4vsy7digejhTLR/pXGSbB30orOPYIUJoaR85XiUTSTK2j8snnMiL5cJlpJFjpb7Xk+m+nM0EcmSS
/jYbTG5TqECj7XTzYAK+WHG7WfcuhycWFOZR8D1ucjorj2B9FXzEevUtwcozyhBk1aYBE4f8yfS6
DBMkCU5BgxYHTcZjPUzqix4FO7+sqle64m86igDO0MqifzSk9wGJkeiPrZNSEwRF5K2OziICZ9fD
DvTtHJ1JLq3RjHGZW0G1Ifg5eCxB+HUQuIjszuMj0blrwKgoRQNTvdmJuhkyvCzcdL5GCLqxv5sr
wY6u1N3WTzRri08VQ3z4wd9bL3Y6ScOJe7uEl7CbSkvbrR54vDzE93h4OoRFqkxxdnwXWwAI6uNt
i0gEgkH6GPI29EAsnXySI9JcWUkwdw7L8UUYg8z0zm8mIsqyhouzBVBE3idRoaTxUBq0pO7Bs9RL
KI/izex4XgMcuxy/5aZp34veIgtdhNaK8Ti7N0skgymEF2euUk9lMzxbdqHcpZahOETJjW+jtst1
IkPN6tB2/es4p48YsfixQHw1AaeDUbTZygmGatZWBNfoAtZPffsKI+LP6BP0DwbusScBiiAs1k0c
Dg8his+H0EACi/5S9oLPsVAaJwyK6MzefLs4M5bpIEiaOZtXQ+dalI9qZtAWLCA/3ka/HjSUI5dA
WHovkFbBGOTnJI3803Lc/sZM+KsFVDcUzaB7I8ix5f6vzkrCVPDdxI10JaAbxp6MJF/MwMxAoxBG
m1LZTmElAzsUCgy5AdKu6nnEBoTtLiDuad021ZwuZh+avrIPs1tjo2fDa5OMoKGQNrk+gpiH1rIo
7k4ew0KumhTdMuMJ0jAstCmyn2sSL130Qdr+bz7crz5J2xKWjccVwyYO4X8L/LETQchBn9vnGEQZ
o2X5UxyxKCTmG85M1qWWyQTCj7IdlUg6HaOPRDAZ3BqHyiCegWd2x0bHEEUs3ejKAvSx0VMZABTh
FISanCmbFTcg/398G/7T/8zvb67x+l//xeNveTFW9LObXx7+a/uZnz/Sz/q/5t/6n5/6118f8ks/
/+jqo/n4y4N11oTNeG0/q/Hhs26TZvnv+O/nn/z/ffEfn8tfeRqLz3/+Bt0/a+a/BkYh++3nS/vv
//wNiuifjs7893++OH+Af/52yKvvH//+C58fdfPP3zT7d03G2Ms3zSHD64uhtf9cXtF/tw2b09OQ
UddoaP5/+0eWV03AL2m/cy1aQnCETWtOwahhSPKCav+uWLqiyoqwVMgIULD/+2P/5Vv/4yj8AxjF
vBxoan7b+CVfQBXs94kWsLH+qjj5xC9JOJTC0dGo+GWIQYjK7pj4lDicBjapupaJBaiztam0Hhzt
riZ0RllnbPo1hjk/hEFGFzMqVrZvKJU40USWvOSgW5A061UIQKtFZ2tJudVeYOHAzf8h5zA0CNEd
WVudYxBHa+HpTc4KJ/SrLyItMDZkMP6kR6rJMcVBdcoG6xAJ4Wvjis1+FInvbI/0QNvr5ZxjdTYr
Aa1OCE14bi9SNN0VxtqTN6jhNqojPoaiT2TG0/3LfQJQ4+JOlppJ2QhigKd7oq+Nfg9xgVRrSVMl
xYEn3e/n0/ldTBF0rw5MyWnCIAwLRpLa3M1TQ2FOKWp8UCBki7vEapSdNObdgSyXfj10Qt6Zw9Af
Bz+1HtGJnDve95nSN1RsSY7capSNLazMH0h3aggGGTThzoteCFP4IWYHlRyHZHu3ZYr3rVBdFlVI
76k8PiuAN+9D3NGOScj5mhiHBAo2VQS9qg3HLtveoU7WYaJglb2D5ERdBqI/pdoq2cWKTwJB1Bpb
oZTa1vSYJJvUBrLNGs5RM1tlOSS125B+ybXLfdzTPaTnyYxG1zIg08p2g24s7GA9yikMcyH1DxXm
GocWAxEiyEswdkHnaNqkX2uirqEd5eHa7H31lKOyX5f2hFQfH7UzRRoVMmgJR0QKwyqOe3OPBo2K
bxd1+64cuo0VdEjygxz7wTi263isEbwQucQBiJNnemTSqusb+yWPSu9gF8Tb+aXanrBK206l+9lR
BkAPNARUi6aU4TnIsnJPAqp+RqZEPRx1yq4KZEI8Y3U2MITRxoIysaZUkW0NgkL2oZ76a6mCajzE
iuVkKL0d4D7oL5OsIB1bru87qjOO3RvBGmRQeEgSu/6UKXR8tYqOdEQ9tK4pllNUC8p0P1Z1yMFE
zeZpEpI2G29KJrJmFQsMEf1oW1fJ6tJDVvrdSdhZ9mzJqgBiYYzggBrWAHU33lnF6F3ztqPYHrTe
rm3QNgH61U90rklOM3ogNm6Gv3EgfiAmlb6t2Tt86acOC6kXakQf9bR1P4KiiTALMEd2bu+nUe5Y
UwyvC119j7+mN0x0fJEWG47UDN7BALV3iAbVP6YjshiYO0r3kedJ9FEKv4JFa3nXrlbCVyWw7ZVX
Vaw7FI0dcJ8qGzNjta7Q5PGQq/aENSlTDc7JTP0P4HFjtSGYuJvWFmGsP1RtPgo6O/h8Zfkif29L
NK/rWE11gjL6Ot+GloGlt8E5T3OxPJDEGe2VoGIVqfUagCQJwsXKS7Pg0sbsw3TT2+ltMnwFcjac
JYliGWs1YBxcwxF6K9F2h6qOdQ6fohF/Yc3AnTWZCMlHxun4RvnTeGiFKOFB0krdUmuiSS+TCb73
oqod8FfUxvRJ8aUJizuJul8eO8t88n92vtSY5P7jvyemf5svjx/TR0xqwi9z5vxLtznTEr+z74Jc
IvA9z5McqJnbnKmbv+tMmoIkAhu7gDwHRv6cMw3jd11TiC9mwWqKGTf5P7OmLv9umKZpg7UH2m/r
hva/mjV/Qf/DE1HQTQrZZvpk8tTnSfVPkQiW3yJdsdJhM/iN8srF5a30w6jK6TsMz6ExzQ0m9npD
EcQBkzRuuyGT1wm7NTJuxtsNhAC6njKicC0BpYz62InLyTpoSFFrK90R88hJSnQXbUmCAmdVn0ew
75++9Z/LgT9P/9pM7PkT0WcGo4D7oN9hmMLUFH1Gk/zpgwRFRWeWwurGUnFpBb2n3UXzDex9olSs
5grIqdlNbOcQ4irT3poJEDWOB0FY81z7Qb2iugQPSbvWy+4qOOVumfTwAzVvOJTFGCMHK26Gt9x/
SHAcAHCe7hhXsxWOaM/ttAALc2FM7JNMJyaSABmnrp60UY7+BrTy61pn+bS2rOLb1Sz2Q78Gtgy1
xsoCnekmIIuOggoueEruROWperJa/OERXDTiccFWqnYsrc1x8F2iR++7OAEdPengOGMfufyolE4/
yKZTjXNGOPYZZGpRfpa8oFsTI6zsAiT1M3jqjNqncT0qbOsFrkmOIy3ddMq3yI+WmO3lBmE3yLZE
L3CCsPmnXhbgDmrdBe9HyK/sykryAiKP2DFjkFDDmpcSDfhOgARyqnTQdpGW2S4Yy3Kn2PFwgCiD
xJhNdTBOtKkqF2G6eRa1dRuZ/rKQ//M5JGYwzJ/OITZYpiLmfYitWKpCSMhfz6FCl+NAaEm8CU0s
FYlZZa4lGRWRaXxJCfMAGH5lj4cgohnyXSOfeIWlpF1XZfNiANDa454gi6apjkIfw1USjRmC3Tpf
F6iBtyjCPoFHWDS/wUwAoiQYyQsfqk6mFZ7nq7Ls+OQdSNOxuIB1RzYqp0RoRkQIVR4GIZv/4k7T
g5M1PAd2gts1x80Q6vQMrPxKXz115dlfk8RgC8P0rvH6yo2gDs/OhHBb2Jwac4jfJIf90chgKIwa
81lMP15eXCN1Y36Nui/49OBcsiy+2mGErqUJ7K1CHM2uSJpXnwoazCOkjRNSRQeI0Eta0LtxZCnj
/x+052Yw8AKMtfQ3oR7LWPSXw6MqCFcZKxkYGRl/vcR9MbX4VKZsw1lZrks9jMmYtqmdxMA42BHe
xaNg5RtbgCU0dasp9adHB/akt+rM7fe7bWqi05nwXMxF9SM6IIOGiV6uYfpzRHR20SFC2DUJKNn5
04yap1LGlYIe1HBL1adhBGhj1S4l4CLxt1NGlWgavDc9atSPMeEym6OJ4m7AIXqBJ4P22NJQ/ntZ
eUJvqO7StPs2EZlBoo73NyMgFnD9lyoBjBzNsFWTV+Y9mFgiCf80CBqjBIa20/QtNi6UFnESHjrc
Qa5aN+/hwGfvyaMCLAEfljyvFECILQqcj1a8H3AHOHnTfVp6SEE9Ac5P8JTIqW5ZHGdYspLbFOb3
SjMKp84xtRXx8DXATWoiETcHhe4f6d0W0hWEAvR/grR0k1gaQH1I712jZFBLyhR2fOL/0IuTHJES
kIOpMRXFn+tjPqrX6UHL7UOAYOWcSb2rR36+9fTitQpSV2C0bsogJYQQ+P3oy82mK1Zmk7erlvLj
DkoxSYda5EDFQU/KGsixRPJA8t9lMrNwT/mnXg2Mj3vJDNdU9lv4Qj7tmCx+6kq6iCnKOd7/IJgX
AKzVlBNiGpWt/m2AEy56sz34CkjxUh22+WwyNJpiXZtWSfnNm1nZ2Sbv6DFJ8nAglkaQU5a8NsSE
YhYy07XXhjTNsmynTd07rJSALLbPXi0mGkLdKwRjp1LY+HnU+ty4kp+Y6RJn1ItrxsizQhOjrCkc
oP2wA1Kdi+xiW5B+sCu+WzHUAj+Y3DKzs/v+GzkxKKSq/p0/QZEyM1B9DO2mSnPmIuHtCisWd9Dh
vmGoDDL1gz65d4iSunBa0X0hhdTcEOwdoPEBAR71tH57WFRlS4tV74kvTeTUadnsv0rVqojDl7Ft
xYdc9l/S2G8xePTfutzI1ik1dgDSE2AeUK6BZxACPJIqg77WS6pmpVt1t2OzHzP1lp3jSbT/0eHc
G2Xmr5UBdYmOZseRtfe2q2VW7ubkaET2HnwbI2rWNdtq6L/Hol57MDeEyFcGS5QtkI0X0443tqkr
oOki+iSWPOwBajl2yKa8tuB9+xPfex8XsGbyTHFNy9/LwljTQ5J3WZfqOAAJFI4wXbBAP1K39g/t
+MWivWMZIsdmRQvPLwPVibDLYNZp2ZVb4WPVQV3T1eTOB9AM6CkMV7SdsGUJ/IQZymBOArFFUKa5
fmjxx+rmJWn0H5rVe9siNjGI9Z3hdEFy8UBLrsYgjrexRVfMDLw7zSA5HI10uJO3/mSn56F1Ik/J
XU0i4LqIZIRmdraz1WE12Z9m+2J5uoEKw243Skskgi1plExJtY9SdW8Upr8HsGnL5bsa2Ozdba4X
op0N2f/MKhnOQjB8AVBUbRkeCEysU45R0OzKKX9PrTZaZVZL/DKi3KwKDtgXAhAjueqoNtfzgFW7
jXPq8SiEOrYwoXaNIzu8ti1MmNp8E5mVvzG9qA6oEGh2MumklnyNwrLcAZj9EY3KSQT0kkalPltx
c69PgOYbVGFHpirZrZXkwYfKjvb4Wa3ap872H8mW/O5HWnFSKSc6QP8sd1AxuWlThlSIKIxIxRPa
k0akWl/oY0vbXCcvKQ4Cfy0jDcWsh/w8N7OtQtuOSq90NyrGxZTMFrAQBsp8plSGkNixPvWYdHDb
OsbgjacxbcTGNrqX3MPFMlXADkj3WSV00ly/IppABPadKKxmk0eShT70grVjchjJ61UhIS7Q1Kei
7p6VYmj3OFDBMmnVZ6uRAEn8dbBGp0Ia7gR0IFXY1RdR8lhLmv0M3dXs6OCrmpS6lWpFK0uFNmdI
cH6lxtvSUEb5H0suzpBrbfsb3gMFi/kbz0BEO9RP3akBx6ap8d0wGU9F1skbr7Byp8T15ZRJ4QGo
lPYsyM4dLQ+p77SzbTfGtRq4nunzIlcea9IsQAXTRUvTU6jYl7YxMrcVuFxwqyExncytJoZ6PWkq
9KYLoT/6yqfpTNLWo98Un55VSs9DlG9kvU4gXKUsHtUfdlsarmexYoH2u1KBDd1pl6ZEPml71VPL
h1ulKhE12lsdsuKWW2k7tjZ5RopbFoXtJJ3yqJLRow1Yeme7kyOLew/q3bqdMma0pn1CsDmi8e9/
DPlgbWowpg7Md7Dq3keWK2KlE2XoZtqwNTu2M0JHyjEOyPk7mildMYzrvm4xnpLT7BeoZzIjcsdG
6wg1022nzNLkzCq2vrZR8tlnpIRUyOD2kt0/YFO2UcYlzxWtYcn+AotXO7Fg/G5p7TNBrJLbDp/m
oKVH4gKumM4+WBd9NRuUMCY4O0b3llmYZOQsYFobJ1+ladO/VtLEMIcCcEh10HUwNdNDICCQYgpj
IcPS8jnsqy9KYZL3k6sSPszW2ip+Q328vlNrWNaeDccEZ5dYyXXpOf+Po/NachzHgugXMYIE/atI
eam8yvQLo6oNvQHoQH79HM3LxOzsbk+3igIv8maeJJfVbfUnYedln6/8kCcQcDuG2ijE+f6kM94u
fvIS+Ka+edMY+R5Pg8cjEcuR0B6GYAdNrcTUvJxrG+NtGD7PY0omKSUdMIYO0RtFJTa7oY7/7R3M
fbAZxJ8lFw1kNRimtWNGQ0r90BD+OIklOKGHI2FlyDEpat/khNPJxpPBjWaWG5+WH6wBS7rnEZ7P
abMSrG47O0r+NKs1b+b7fmApATFZlBM0kvmGXbo3CAoJAloQGaFP7npOEvG+LurJcBITvCcIvpH2
Kl+yYRgTPUbmwi8b3DkvfDCrxtoHZvpNqOzXYtUUAJAdOlT0rkaVDNudBXZgmitxTUs/A6I3Lsdd
m+snK8+XQylwByaGRUrEnu6jC+pg4eofSoHa41SOJEISGatMfBkWA0taMGf5tXMiy4iQmxL098su
KlomOTbVhPDLjvYeE8OoxXXYNf7amEE2a38H6q1dE3ME51FCXMO7yGWQL0HDnFOVPFGQkqHdhyMr
W5oSZN+K2E98Ec0VXeJoWRH0EcQ+ODGCwhXOGCrAPNuFTM+CxaGLY5tLZv918U7r5Hsn6/4Xldfh
JqzaX2xef9Ki/YNazZUlxY5Qv4tp9qG/1GmUqxWmU3/r+zYk2+OTiqIJtVuL+VD54KhHVR0rj42m
mLsHh488VXxzeaUwCm+hg5mHgKtQ3LjvBDuWDS4MjFurd8DeVxNIcvxNxydVO8WJHAj+ZoHVOPca
/MnFc90tFPOCziFIP+MQ17xxM+HmDyycEYJpW9mHAdZUy+J6ba+6ZGxInYOpG1L5xcTPpoMKDUyO
0SvdiD5Jdu18oZHXOsre5UdCBDLDtPTYt4CQ5wVtu+G6B6QGprNsT0nSk52Dq24ZU3bifP6YG85G
OvuIlhk7z8FFFaywuy2i5zmWyk1lF9PB14i6DIwynro3Tqpx27kLrxUlbh2lAKz1zVgjmPBw8XQD
LualvQLDS6nf2OBiRQvW515iRCUn/V0m6jwuASjOmvRlactw78nuC96NfITjSAFo4+3hfsqNcJxp
m45FGvm6eS8QIg7ttBsShYpQ2XuWfNXNR2nZDCrNttYCvp4axIe5ZB7Q2qNqi4NgkUOwtW2N4TjU
P7yk/DdruqrRtB8A3vdR3nHghgMLnPSe5PZOnK4mGlMwbdlNJId2qIY7lixuhIHvLeNfx+6aF5uj
1D5Rmkr5pn7Xw3joS/FSF52xqVOYgGx0tk6g6oMeH1kYHxKhYFV2ej+N/BL0AofP1tdE4dVFoFJV
xtg9mZQlkC50SfwPNt/S2njP6H0ynIZKalds/7exYGWhiQB7S48HYltPgoKXJpkPoWvlrO3bad9J
YBbVp27nMKqNmRKCjSv5wivBdRa7aXZUYfAZtBMdXpASIxuYUFw3othmE9ORtvo37XcUn6R+ue8s
alZGIi5gHKafPsiTHdbrP6s3pfQE9Lc8d7oDB3ZzIur6M4GB2Fb9HB6oMwKPHDxXxLNIQRhX7PYu
Qdc7CVIvcUBOBJRVrTdVMD03SeIfrILPonMjXwzWPqORMO6EePhj2gOOBVAlWGQmQNGm+BFBducx
LN+sdqYNtaLTzhBOczKd4aLdBnabYjUCt7xNfH30iEDvPVe/JA3xz0WRJWhHdHFEUzLxtvWMp96O
2cSkEb+16VFa9fRYlGlMEIzAPYb9Vhxkq0B8FuPE/TAzoqDi3FrcLDn9/xffRWbPLH65Va6bDtag
6EI/Csue6wfeyJMKzINw162D02kLNmubmHX4OiEBhbN+s6geIhUL3JIkNeJPZdAQ4FbZFvlt0/SZ
iVeAVnDP6nJg32Cu7Xb5ns1bJcA4SWOwT/WK+bmFpTCV9rMSaqtbphS67/RmkirbjMv/2pawIuId
WGJU/obBcYmb7mSFa/thd9kR09eDXyTdOc1Ifjj2BGmDv1kUuGku/IB3PW537uSWsc+l3jUAv+iQ
buDVR5cN0n47502+nabB4/MpP1AnBYS5R6DWzs5X8FVSA7CXq4N4VD0EjHIRRMzWtzqs3lZywndX
i0DpIyGpcGZ2db58uKwxgqHRWxCKDh5ycdK2i4loiHpS37gh8ctxW8Xju3anxKi5ebr5eexcvTMn
qvicVVQ3NhmbFm6QWdR+vsFvEr4v2ptf3bz1d4Wx7hZJjNWw6Fpho8LYxASC/VQO8JSm4FC27imA
MXr0FtY0pjFaT5k6TqORPErEom0Q8I5KqRmbLRNfqJM+r6QRTyhBf4wRB7I0GDl6aHsc/3FWAUku
8258WaXvPCqjitSszD1e8efQgsBH/ddL3WCnHXBuBlaVgvbtDsyW/SbUdhgtwQeWLswJqWAqlwQ9
Zkm+IsBrveB6ne0G1KvOrzUvjMtoXdtOkgAGGvk8oGQW5jg/sPL5nvxyONq879tGIiriWWSH5VCE
SfPSYnLjSXELdfbCLjM3uVojiGivaR7gvVmwiucgdpJw25nQiUtICfxZO4O1NJSlf56/fMyWz1zo
hNe1N6vTAiVvzcWDKZ8Y3aGjDHU0o98dzCpjfr2n69IR+FSgRzMCe5huym5ZT7QX7mftVGe1ZPX5
/7+z56k6y4oZ1sifKI5FfZfQvdviHetO5JW62lWZCUq4XJCE6eZxEqTFkBu2V42CUj4MlQnlfokA
HjDd1aTmm8YEjmqLIltp6Ee/+nJU8LpQ24X4NAGMj9KwbHgZMYSJpSCHA2axuoNtnYorkc+3jS8r
PXfW3yqtvkPcnMwXP+ZC3coYDLB8KCmh74oFN7tMZtMon4t9bxhlnM/TMZ/+jGX6KLxhiKEzQD6g
rGDs5zryCr40wJeYqTLyHQk3lgZmgeuoBznhdJNMBUP/bBUD3BLB1JS29Zs9rxSd8TGGfgOveqpJ
0Rtuj+0o1Get/I8pFPQxGkYMp9k5dNjCuOuy/skObljIiJaauA37eg+iYesG8PQSHI4k6j2WyPJv
QL775Fv9prdzalhXvGjm+N77GJO8XmPVXJLXyg//udkKqnBmH+pOAvUFsLeTcile6y42HQbcblVY
TCmYKAh69ElR7Yo7kEIYDktjo4gHF/KMi92v9+sXRzmo8orHal3P6To8pI8+kMuAOdqBIG1a8yEh
+ruZum+x4jOuFlS9duBOibjKezR1t+z3WUwewYYd9Cpfw0VROPMG7nPZBpMyOS3ag/I5HoJ8sKIc
RHDdVrcC/gWBUOdhMLMD97BhI8f+FwisJg7WjTesZ/9eT9qnHSqir2nZmJxTzb46atLR5pjI0YFN
9ZUuawn9u/3J3fWU+6sT6SX8KyBAXOp+iklAW5fV+tcuBgn4SfPYglsPtX82vbyDnt1dPCcsdk4n
fo3LGg1U/kbAIb8nQ0liCVBXzCFjCIOl+RQuWP4D/81rcOxNXyNzKTXSeqMmrimDOc0bCtvlJkiI
lU0ZUTH5im2gwOZAhHbsWj9yZ+ahrExfJPb/S2W/lK6/nPwJdmjCtys2a3tCL23SjTZqK/aMpGaI
BgQz9Bpq2kpCA4Z85BFeiYte7JlBd2WQ+GhmHQwTeIBl2v/qYc0Xjv9Hwmw/dkOFr55NzkZRaXWw
dPggRse61K2qYrFgQ5DEXikJP09Mws+qq8E0r5SWcfhCYvHrqE9DzJhG8EmjGVDpFeOBzfqbCEse
bgy3Y0q8JwXAKbEJhdFXeuKQWum3d/fecagdhvsDOoLd3C3AJBTD3ti79lMtrJ1ZtK8UPwwk9KD0
5GHDLRgHZlwP9Kgjsd48O391M9Hf85nAnFV5lHl9nJVIj72RpJckZRLtPbvbGm3GNW2yvljhGKe8
OAQyJKFsGm+Qs1vKcRkONV8JraecnWALWZiYFL2Ia9SPTgKvshjj2RxvXmr8JEP63lF2RlzbODuE
zy9yG1b5xwgW+mjLecaIkDkFq4iaQbp9T6zOvbCh3WHTOC26zh7MZmA80/OvSef/EqP/8opJooGE
Tx3IzSP7qa8l7W2Ak+kla+VMRVuPKSUDOT0O3yhvUZH27xqb0/mdmbri+4A+l4XBjnDG77wu/7SY
iPYzXIwyKPERErHy5/kDSzSJV25Vje1lB5PqV7OeXxcrJLuPr2fjqCXcgBH/nSp+fHRtcM93sjAy
wCBhaSVgGI7HHHDNY5kgJjqMKhu3BhBNJYOIplGeOTfHA8FR/7SYpwQB4OQ11j8CCQ0E4Bks70Bf
V23sbLVcnc5ZN4snzP2Ac4UOW1JwSP3DPKtH36mJPbod+BVHmRsT0Mc2KZeaCDGKbkDm0+D5yavY
Y9SInWwH3mpr9+CQi54hovVZFi3evFf1PD8onuTNaKEpG/IOQGP832AkpCE3uF/ce/vQUX93qqGQ
nXCPXdk+sExG+UldFj3Wu7a4jlml+6bILBzJ9X7OjvNdWvlvU6oyCuonR/ovLLasY9tXQWQSmCGu
Mvvb4V64l3E/4+HzOZVrOYEMuhE+al+6O7yLEM4RsER/Kvp52mVtcjOXQVwSjJ4jGQrEFeZwl+d/
q1VXAsWiArjS3LAH/2ZPobELqvWacH5s+7wM77rgVwrckUBdnh6kvK9egM0PNAkMaxryiuq4DzED
RWUpfEhoj4Kl+ZO7Ls0hRQjlH36JMdlVOfYy+HGNO5B/Kg+S7pxoBcTVh8EbdchtVOCk3sJxrDZB
WNVRXeO+Rd4vmfMTntxRSRxEo3ohIkvcx7rYNfV/Ce15vB2y3xzd3s7xF2Mr5pabICzYAUQS4tTF
Hu2zO0v7ahVw6Yx6frznznCMOZEL+GHTiPHZCZFTkKoyWEk2UL45uxidectL3t9jRmmjh38y0tYE
JauYrc0SMCLTBW6Qu8/Q/RIEynE+eLXsiF3UA7QfAQzQdZFefEnqmmQXDVKUqKXJHzViZ8f68WJZ
nnFEEnvHVgi+mTUC8st+wDCeu0kXqUYlxLRubWjJZ6OFNiecCbFp+Td3s7WntQP5XADusNnuEZYK
KKS3GPWqJGRbIr9DBCQ0JVB0Sz2zhKfwumFvBgnzCXQG/N0+pxljKPydosHvAQjEdgyEfy66hZhV
QXNOEP4q/eEAVCrOgyHddEFvXoeBeykKHH6u/meFf7kZCtHEQH+6FueXKLtvjBfnYQTLNvjG06C4
nheeDxA19+YtWZe4UEpdskqWEQDL5S5/DjsXek9EwDKH7lBA4S/XA9pcA38GApvw53XTh927MzN5
FBP1oAnY+tp7B2dqxIbtPLoZdW7pkPCm7jry1orHYMLAFxfC32tpslhaPhEkm6WaHlj27pol7E5h
YJ5TSBpbI7E5BJuk3dKdmR/WyrvphdtSXmQT4Zf+5t2HHwkOVKDwZRLjl2OhScne/Mszs8trt76O
nqwf+yzKKYiNW7zWlEI1pNp4I4ShJt+2JFuBV422CmFHUk3P+TB/jbMpt4VtzI+dzzgyzbU6ubW7
tU11FR4N1cO9JyQrbPiT696Fn2NXEkC9V3lxJxfI3Q5QBwr1MAflB8JJK4vDvTFwSwsYGb0lfW8q
0J4ynD+HMqCpq/+NUaI8t2YPATVJlsg2J04dM3wG7/ThTIbmqOq/LKvtH9fBOhflwmu4a0I+K5ei
JgH5rVqT0ySoSS0c04mdRRTnwWuq19HzPu3hMUgG4LwhgxfqlCqNjZdYANVKj76J1HlNwoUUEYu8
Ew4T+HUTYpDv6OKhp65+FJkddRkhReGeIdIan35BJeBcWM9zJxiBAvMFF3h2obkVc53B/jK0YDSF
wn6qQraPre9OJ0u5L63LFrUZbyM47+2yiJPXT8eyN38naOAo7tSqpsLe5+wRotZYrF3K0HiXfao+
3HpCfjdA5OPSeqVvikoTAZ+ga94txwCUKF5Sr/ur0+LDo4Ey4mKxMpwm6cnQXGuLdTrN3cfQetxe
51YBZznYS3Hze2E/eHB++oSQnJjUc9qvN237Oycns6I11PaktaIqk+POTLTe4yk5YULw0YeQ0JQg
02ewAIzBHx9kAz6eSyEv7Cq7Sh+lsC3C6sYR8JIbNQsefNn7QNcPQwOoWHDntv2cO5U93uvlzX4P
XeolE/hc56J6qPmFMIbwJfWnekt6/e4kybeZcG5TRjRWqa76YoDc6LuQo0nrxmWGuzXLkQCF7d3Y
NsuzcqvdEqijaHpo1Z4z7k38lZuqAWNohhMuGKF/1ZoDbpq2YZa1byq1fix1HaGuvC34kbFQFhti
irw0FrbWpu2TKQLEFhH9L2hzpnhw4jOiuR17RGtH7NzEyQLlc3TXhHcgDGkVVs8tqLitj2nAUE1+
TilGDQO7gxMhhy22yyXmph3PNQuvtcwQl1hWdY2fHoKBsxkjdDRlrsWidQFlhjc8XdG5QIk88djb
9+Pjw1ZnrWv1GLTDWzs+mgX0VrvPzQtgprfcxAQmgWgc8iorj1WGCSBM3pKEAIyZ1dC/M8nBGFjg
UYUfee6axXzdvw0xjGDtsza+q937qTCQTsjAKi7pDI9Q+RTOp9IYjQiZ3GaXT9c2AZvDKlMW25UJ
SJzJdsRoZbPPwJqUWAaCm8eJorX9kDvixUW4I9cGkTdnrWG1NmJbh8dV/kbMG7jPy4jKaebooC02
MnHDjYM3GrUo0WzCEAdF/zH3L6FNqzuK8VW2xU/oIG6NI52XwS+nabPYfZ0m5Fcj9TR/nnNYJNhf
anu4L2i/pJP8TQgH5tiLZwETgneG3LtJBgxzJnpNu9TGM3pxrd/X3HnBZsILp7TDTWflNF507cfi
MBpM81pshE7SuMOHe49WPRca5MVkJdxCi+xfH9ZHkqgMOuJzhAaE1BhuDb51GZcdsS9l2fN2UeCO
0/tFKOjlvugmJ5bWJ2KNiW9+PDb3K5i8N8I1DNuHIA1+CsWavjI8cNvk5MxAUc01dDeRQiwqqync
dd4Jau34kMIgYUNPEZBCEBJ6AuaySmjX1R7759XNlyUqk4JyxkrucHFVe2vKIYnPRhxgOhjWoLrm
lCkiENr5031mtGz5e8DZEA9dGUbEW52INfEvbme4WiDhJHPWvLkM6F3g9E+5Xv9MNNgmY+qBhPZ/
E/C1t2JZ1Z7ZzKeoqCIzXO2ocrfYwlj1oy2JPrjC7qM6XbI4rCnP1qY+t9Kn7DuzvkXONnsVtbsr
q+DDkbR2KChPeDPY5Jf3vp/hhejytF/T9jIQ/4NIOCbs6y2IhMA3T2750i0B4WyqnMyyO/nOXWc2
oU25Ae/7FvGRztqumNgimPyjvGBHuObdkUswjcmGRJKu/Y0n1/qYFUWc9MsfE+8y29/gc5kRkPv8
JAbqgmSyMjfr6pDU+q0X05O9JiwkVvpZ/dnYGeX0bnvW+Bw06Y0iT65EfK7pyIlgjYa3pSZQ7lBf
2Walx8VeyEMPJIlp2IvEwgNqd7h0Bht3edsGHpcq/AG6d2euHQVTO+CCvqD2wF7+2su0tYZARMrT
1d7NPG7ZRZaDJxRfzPQ/MuzE1TFtkAQWUlWVM+RyEQof594nflmUaHKjaE6JW0N6TnV5LJxxB4UJ
ekdGtQjY7ocid0XsiNyP6RX67UgUHSvM1dnoSvQZmAfvLhIDw0x5zzCzlNLZ9IP1mzqXHdt3c2vz
Ba6t8FpxRzvOVKG2jb6RxUh3I/POTtJrVatwQn3sN/+z0MH0YCMnEbwre/J4lsvvsiQ9wi07KLdZ
CubR7Is9y/5bLdOYoXnZGUb1roKJnnnHk3sfRkvq9/N27JJdMXnGnnUgeNvWyDb+j8OFKcaDxNYi
z/nDFwRucyLYIxE8ChUw+1j1sXKDBHPFEEvPLk8IKNnWJ1TB2ZWW92wfrgLNEmP1qDO2QIBhxiyr
fdO46UPq8TYyK4LUTTsSQpxR5snP2MfCrbbweWgAWT1O5SzfKrVUrEz4vQ1EdBtPlufK1JjcgjEF
IRV0VATdD4LgJ0xDExEOcw6EzOtstoBqh/rJy6Z/Rr5T1lzh6SI+OawsmUNZbgeOcYo/h18G1wc6
CKgVByPRbkqnbQ66wirMzHDrnImZcgRh7fftv1FgS1LIc3uyHmQzOICPBf6YuEzb9gXm450mZ3z2
3oxWea+ZLQr6ZEfqvOlVenVWjactm7FeN8AuAlY5O4r+hn2nHfrRLGeT2MndmkYGe6QnV4hFbZO0
gRvG+NUoOivReE4GxH10pW8MQd9G3k6X1MuyjZ4RSWsj2RtdjUN3dNg7aKTZHGDKtlqN7yos//KZ
rxev2NS19cLs6kBRKBtw4uWDZyCBuuEuE8rYN+BoIzlISoCxxEgUHY0JlSVNi8BsZSe/oAM1wEIi
Er1GnsMUCVDpVyFbdup9+B4OvFlSibotEFPiNm3vZxmXW18N7x1bgLLMzt6AoNQsLyD+9U4KpPMB
ICeBkfGhK+5IqoGbEVSCctO53P3aDmW3Tw2GLyJWdZ0dy9E8TLlbXAzdjORp7K1LiVpsYI/IvaDm
DV0/pR5zW9hQp7d0fXNiim6KfokhzHkwn/X8YNJHPq7OmT3QHGfOODH2c/3BFsqVgMDJNKbriY02
tmb+cJjRCiLUdI9W67LxAyjiJrSSWAKXoSx5tkj0AHatSzda1MISsnC5yXb5xZuXWLROrHuDa1Wq
Y2fCL6GlRxWqbF7MlCwJ1y6aCrJpZ54sTB4b3ps+xIPuVQFxPSz1P7+iPYC5vPgKG3Xj9McqYLF0
TLP5H9tc59GZvZcsZ+kj8QlcBl3/JQw77LU234eciyLFVp6zoFpyd9jYYn7kM4YKqtSxU6kb1cV0
rdH59gTjBJ6p/jsTxuNSrD++Mz1XTm5cS2FeZkucDJE+kjSkgNKBRUymOI0tmLm0naarZX3J8Cuf
uOYS0BZxU1TruXZ2IZ5r7OYdualVbhOPRx3L3Qtdvadqqf5YPYtm03lqDfE26iI4dPDeMN98GkEZ
W9LrmDAvs0BtKQLuuCxNdDQtI3woO9iZkBE2E5fdEDd/BDMk2ZhBCztQvwIrCXcWHPFoMMs5ZkZa
4bmBCUgmcRs6bIpYKNxtP/xO6+R34OMXVbIMcfR5F4ZyuRPNAj5kX1fOzP0AK11OYsFyp92MxzFy
vW01wslXd9VXfS5a9eQS6Jm/32kQsmI1GgvL5+Qd8yVikPszZO5bU9/lQc6FTgUuMZ+KHCJlvFi/
3TRWeMs3pFXw/GTpdejwRvXOIV/gnDOF5Bc3bN6CNmFfDdNqUjYapEdDwjT+lSJIn9wUYTG17i6M
Dq79rPnve7iLoyqH61gLZhZRnnLGHU+23UG1Ge9W+5ef5LfKHNe4NOpPjMC81Iry3fTn52C8zYTK
YtpZ8EsER8wG/LqTGZ5rfj8xnW5rLEZO200QZL9MtLP92MLMomDLiBYhP8MUFr+FRMbpaUIH9PLx
sVSBD4yBPYgfDOyTreRlzWH+2Sz9qWVcWTO3Fj9Sxs4g5B7Mo8poSUnqPjRNvbGdiQq3viPLyVkE
5PwjSToi6UUBil8m30xCjNBmaT9gOjQj+IbfYcIms1bl16wcbM0oVwV4XwiwbHhrxuzArcKtQ9IG
ySJpkTuqbe3k6GCjNq9y/q7T4Ymajq2tmjeVMyAZOUSpLGj4TDgTbUudpA4/Sl8gsBZosV0Z9LhK
cGFmYU6Fk6OPuUH0r06qc6/Gv47hXwQO8S09C7sBKTiy0nqNwQRTpGCbRz+Z3B3/D96TvF+hN2VU
jibp2e+LJ8qFGro4oT5Y+U/O+obbw3AJQ+oWVfY9+0g+5lx9qryaYlEMB7vM0csb82WiDvVVabGn
jRI3C/LvsHR4u7utI2sK3el5JSpf7cHD0VDHAMlm88bmT23d/CljQ/PC4g/vdFE/sNi4mIs9xgaZ
viMQF97samLrx8/B8+XzrOszSBTOfpQNYbbp0yCCKVJW8CgN7JmKMuo+GJlnB+vB8zRRSo7evqns
rVkgsHAVIivTvk0KcJSo83HH+ElpUXL21E9KqOBxCP7JGutBOFMH5dMHs6H5GlbKhDarGL+0o8FH
5LgNnDl/LPPHesByktLEAAvHfTZz1fMu5ueFCZ+dOXL5Nl0P9FRcbEqJuOb0zb4TIMYkE9g5x/Uy
jv36ZHsJZYK//GX0L2BjQFkvuTxoo6yeQCXe3CSwabUcIhRaV2+KLhyuhU0NFrlmTEDCwXXRmZdl
tHZJnSl6B75KkU6H0Zf0mYdfnuUlP6ZJZJgb02rl/DkT3zsHocWS1ZPFl8X2COQBZQupWr96lbm3
iUWnrm02o5a8mk1yrNPglvTTesKfhhvF98ZbQy9EZAVFcpsDKjJ5kwzvKWS+TZGbB9TeBn61Ue7H
e+frPXKc8ZsftW+d9ci1QWTGEw4t48kS+tQ4ljw79xQvNq0XBRgiqikRxEZET8noeo9mH66nEn4U
C0S3OI4m5W6Tz8+HQEJU8YMXjpVesDXRBoznOrvW952wQUEIUVpeF/f/tEz9fSxifhkTdJiU2gi+
FiyOdPAIlbA7w5kiPXnfIbovrvTVca7BOfmtSG7unH92qmaHZ/gdP2zLjeugfMEWUERTze0/tJ6s
gABc1QTf4H/UwUjY9VAkYx+VR3YIehRib6KM2CGgtWktjw/EbIsdwU35il72CdWojVzDHNEE1XSE
zuRwCNOukioHxe8igZtabpncjKE8z0AIT+bofg8d1pDCHR5LIibHCR0Q46J+wtTvop5rFw4waKJE
QjTTawh0tIGJiiASBb3j7BFjnf2yMGYxJ7/PHd7RDMd65/Tf7aL7g19MX2xOcJR2EWks+8IW2TzS
tXkgrTCe5OpzQc2TaTt6o76aUKN4gXR0VpnLO/PJir9KHOtQJzdbeYAQc+BEZg3Id0AAmpfkjTQy
S2067LZyJvY75kpc6PX9BT/gnzn19SMxvbs2MkcLo/4ZcqVzFn3XbWy3ebELP3vWJSJYYRUvZHqY
1lGiL6Ou6qMzBaeQhDLM/dz+dLvsb9et9ZNS9l9RSSID2zHVDb1Mbv8uKdN2rbvNvMivfWdi/Ics
UrZlrMCabGy/w1E1UL9m+HwNkbEvkK9Ky+22fnWvwKry+sEZ+vrh/7/DkOpsyhZwKvJHFc0wi154
x+SHdOV8WJX50kkNYSDNjCMac3Hw1uR7bkEWmmGJ4G/RPFUG4Ud178xNcgdBA+jMPmm5zqwLJGJN
h1yYoNZbvXtZB9D6c+nsi9RbGAgxngaV85EMCpEik98TEKENa0mXIAufcOpbY6x5fehy+JVmuFD8
om/ZEGGkCVOYu9zroW8PJapOVfne3jeuxerwKDQ1jKOq0vFU2GDGi/7cLriiISyyRFHJe5Ngx1zd
KbgG4eRsGxt8giqT8khsH4adNR2G9Kduunrf+3PsuukQZf6BGumefEW3ETLN9jpcLmtijwcqa07r
Mk54farpRClCElFhhQ8WcncPvY47368RBYtCdzRJ7pbPQmno2oFjx6QdPmxa207AZtaTmRk7J5yL
AxGe9eQo40VX6siN4QPjN25kvX4NiwqeTDH2mAxzeW3H7IRSFVKlFWIoJJ2IWCmZDgN7eVQeybys
ByzEXo34dL6TmdWcxrxjs2gn3MfHrL6qruek6la4s+1obhRL7g9VeYclt75X8MWXPn/Mk7C+Luiw
IGwqwNVJjWKysNbDMLQjed8+mai426b3qL11+KJhY/VxJ+Cunfvp1aFc9kB2V1+BD3Bl4GNBa8Jp
k3akDFQ3qX1V4EywkpVno3iiguFf77JV5ZYE5Oe0GCGScPWHXsUF/NmQx/1IaGFEHQ9yjRWLJwWd
2q3PBYMerP7+WI+jfnAFdIEhL/bs397CsEb9EotzlV7gXBmN43EZssvSnLEfY14xl5wqIxJUtiZI
q3gZ7yzc/ljwU7wsuA79Mg6VpEoiHCv4FmOGmGkLeYIoR2NnDuzY57mPFgZ9NiJce1LL96M8b+NS
kclY3BJDVOu8sGTnz+8PbG7T+Tdrv/W+gr5/dX7P+TJHDVIl+s5KT+4QfuYm5AZ6MMeH3kNNTDz7
9L8yp7t13AUzUQhilm+1/1asfk+BHJMSr0ems2Rla+ZtVZoYB5wQVMSwkqksaMJFPVFAWvhoUpLT
jZkPtHqxXuqy/xQoWO9c7Pcjzh1JY+bRIBiwt9Gfx+AJTBX5DLhI2HDoKb6b0GT/x2NPU+7Wwisi
28eJzqdw8wqYRUo3DLL1LCIMcrTQFnO5TWfK3NcWSqJNutOnGGLUwXWU//F0Xstx6+wSfSJWkWAA
eTs5j6IVbli2LDNHEExP/y/q7Do3U5a8a1uaIQmgv+7VwCGJxVgMcIVNMNspHvV0iyV3rYMvck7n
74m+H9V3J4Hd5dCHTnMoenUcEobWqXzNhzE7VdZ8QoncNGWZ7YGm9Stv9J/nOqiO2HP0KrDt+SGu
0heWZ5omAm1sZ/a0QUKlICd/sZtyaEqgGbq1C2MiyYX1JDLSIFR3sfK01t7SPLQNeBsATHBVJJrV
tQ6vyjRp4Byyu+CMeBhLSj413OTEbXZDzFFoztivtuyE2rC3zlP+3BV0IeYFOZ/APtJOQ1MWSkdu
TtVKRiC3vYqIApDw/BBAcjB7ihDKsTkHxjgeMEL89dqMe3uo16xYnIuGGGxHEgzHujSJisrsjQTH
XZB9QQb3vwkTEWBGRSnhwx9lSbYwTz77IaluxPhKIs9L2MCsPplIV/tq6t/V2Lz46P+e7Pub47NT
sgS18T3d4m1CAAhzFORUgI2t1pROWslSAled3VA8Z61mocSWevBY7I0pKnZ0IPw2HDO69DJ9iRob
D1RDhDpn1IAbPL+l5fzAnuo7icMv7cGYiMuabkUmp5s8WMKLsn9GREVWkJVcKRNPdNgFR0vF4ixN
SAC9x+7N15vOs8sz3cMceHDd4U2nTgvLZ0oNZMQtbBGdY+Gu17FrQp+Lg+9gzorzrMdnz0jlKq2C
cG9TDLDAR/yNGuMXUQ3TXRCqg/OWPRZheWjGiK1t4ZR7uozOSmclqFrjhYYn5uFUuxxUR5/y7GVX
qvK6/STtdo1VkMRexoCON34t/QjpyuRUAc/2HAmOgrVBqUubupcplvI2D4OEBQg7jp7AdhVmicTw
03xitZuY3w2Ps57yE4esL713yUepBqls8ndVGXChz/aBg3RxJm97LHME/oHjVpN7wQNNPeu4MYJb
ymf7UAMj0rMsLzaJePD4Z7IkDIlM66IMBCwvMO5mmSYnjKaUGvRQZAqbQtXGNFeJYzHHBlagWeZc
YYUIstG4Vz1xmoytFkzz8Helczzj9vg7turn1KSkwuE+wPvSf6u5WQ7SRbz3xszflFaXrEnBbo0h
Tk/SgHszWSGb9wyRl32fmbbjAXSbd+WAcYzlcmwe2vo9yLW7NXv2SFbu1u9x0T4GPT7gJGneepE+
tJnX71swAAbilCBmvsmxgrkU1KjQtX9rRhwr1eYPfWldA6dsngicfKX5aN0CFU4YOJhBzjt7xhvk
hLG7qSr9NgXciySyL7lTLVYcXJY8U5M0I4kx+xOOmTm4u0gc4B55z+JePlv+6FwMjP0ud/vGsese
Z6/OXtH+4zmb8ATLpaekOttAAxf2ob0pW5Vfppb/fRma+bZevvTAH18aLEUYR+lxknNYnWA3wtYh
muaBZqNFwurpu/TfsKsjwrR5Qmk4ZSzeElYKBTQYyjccrFvCLupllGhtleo+6AH2qULx2ZTGS14M
xs2pZ7e0xxXwIh2EmbghYz5o6/hDr0yr6jddsWoH/pqdNY5PIK7eBipXigGWToKm4zHCGpiCSEzp
V54LmO9012WmcwARPOzdEmhuX5DWxHZTYPTuIqM80mv9MXO8cu2x3bz3PXU7pdffs7hPN5mXxU+0
9uhkR1+LvVKYLreua1m7uGYQh5GlW9eQ7thgm3QfiJ7GpiV16LGdwnLH9Ht8RNEIUnUjDuOuVcIV
OBP9uuQETJROooWQwaBRjzTgJf6q4UeCzE2BWyAwJcah2phgVNC8hlcPei17Z2I/HiDYYKA1Kaby
BzjtfWyy5MbSOOwRs9ECFU/NpGcvANFrCImh+OVnlfwFfyEeRYicLYK3rsbEK8F8EdfgXEev3N6I
PqgO9DfCBc5rc38w+6FwOO2dl6AQuFnD0riDK934fvknd+Zuy1hw8uHTRb3+EzSMQ+YSezQt4Zde
ZwLWsvE9p/Ey5OwZdWFt6L22u6f0HuSMzFe+EYsj0axfmVuxtpOL7Jsa2p0X2FuynJtOeQyWqqHZ
+5jBejWecpvdzgi5Y4Ut+DQRs0XwpcNFsKAIiMbnssmeYrO/KD34ezOeD2mvqoNZTy8OT1ZUzs1s
u/alcCBkyXZ+6GNWZ4fgJhWYPOYFTq+AaoCHgh/36vvhzbFDLJ/u8AsCyHxPy5K8isKdC10Zjn+I
C9SI+CygSsX3NkvezL6ezl1UoChHCaqePeyDqnXwdsEhTvzpnhs+/iSP39OdKMSrw6Y66soRz5Og
WJ5c/m7uBwuvTlE/IKB80OIIXSAcFkC0es6F/y/vyO5jshUboyXIDOF4RqpVT1PtBscIYz5jkcTe
mMFcrq02o7Nl2RWXZYH2MVgnR5Y3YwQ7YFf+Oe3N7Byr+Oa0C+ulZp9eQ4xEyBFTlX0asxo3dQTb
WvZIjGNrb6McQwBTwH0B3herTbh24zzeteV7JfW51jTz5onG2FQQGOPax54PWx+0rfNYhyC+KMDO
6ihApN+Y6B0bWyN/Y3UwMTHxrw8hPkPZ61fXdW1YxpRoSJF0G94r+1COoWCZ4ze3jJjeqLicGUja
X1BTSQhb63RIXm0Ta0GOlRZZI4UqPQNzStFoS3Zv69m11Rk9YEIprO9+es5Uc59YAOCt1P+0z77Y
D5mAesVH5RXCXRWcljdZE3EaGAu5Aof2LRuEXuUZ0z40v12rPzFTCc6VWgJ0DpGECtwVQDLORQ68
9t3s5Csj0+5d+qfIK8O9NruPNhn/al2lqITtHnUFpS3tokfDIuLfNi+MZF22iqThrHY/GabNTQXn
bVk64OPNhzGk2QqXevVEfHvcjKkk/s4bgsXDvThCNVduv6tvoYlw2oUZ38lHL03KL4ekfFT2+l27
QK0TJee1pNFxKzBKntyAfsd8hCEytDy27LpgdjB4a2Hu8DdAE1OuhCyhuft4qNarzDHlRiTJ0bTJ
hvez949U7vB7pP9vS0c1yzlQ1xVTOcKlNalr2/bkkb7eiahJPwV/gDt3h8Ce3qAYWWCSozeLm4q9
qAi3cYy1cdIhF2c0/0GSeUxoAOKOpibTzxkjjLq55zzCbJwyJxHoYtcCmL9k5lzvMVdwCm2z31aT
jY9Z67SHnlTnZmRIL3+xHlpUj2giRWFf30S26E+u4vc39e8Z1vZBcJOTBxTngGURI7UfbDNq07gg
UDcwb5oA8feFyd62i6+eZdAhhUq7nxeXjbW8SJ9+bNq8VrnOudToqpWVDz2EE4hm7JxV5ouyvmxN
rTGbxOPgWMYDlN97ssiVKSaRg68d/4hX9cMtwgVmj4MEeFmxrgaxvAGQBWaefSzi4pSsddoNJ5Cw
0tDJFeZWxQJOzFMk4CFCbN9xwsY16UV1hxx7L3yoLa1h38hFHSxjCOFC1H+9hC5ECZl+/h276Q5a
hXiQMYSIPjQygHO4hrkQx1WRbt2GSy0iH7nuirZaFxmDB2D9PISyWO/ph/+gdrMPq10W8YjuEPxN
OT1Pzqz3FlL52g5ZDnTj3Bsma8A76C/grOhmrThj6cafRJPymXDUzorKdKtj9Ggytt5eSG3RfE28
GurADny/dwYYR4aNB1Y1cETHLchxDJBumdlPnduYh8INPuG50EaG93DlwhckvUs5rbMyWzJRheUR
gAmLGwEua4XJ7lTg19rVPRd748IUN8uC6EP7ZsTxdHSkf4yQ5HBYcewUknjCbEsuDWPxJsqPtmG8
Hg3HPJRrDlQ2Sr1jnEYTELnX8fl50IAsc2+kAnhF4Jb7PJ7/zh0ydBi4/8x28ce8Q1+uP9X4kthg
IEtHHYlW+PgsJbasqadtBuPnJnHJ6E2OZqQ/42uwrQOkgHSdefa872wv2vQVwaSkAhhojKLYmGV8
87QPfaxPsRDyb+5GizEB48T6zZLtRiseFY4ojDviG5RPYYldRUbu1R/HI89RuUmj6dL5zo01puIq
bruDqzyTmwNBNXtJ/bk9zDh2LgkGcSeZbhFlS+Tm0m4NlhU3rNWA2QSiGVCXwSr3W8o5o4peNjtK
YjmFyubaYY7kDMyaz4AUAX8yxKrMWs7uImKuvASO+L96hxLE/PJkutiqf6hSTtXNMD4VOD6hYUFj
bgkUZ80QYYKEhzGx42cTbUGVimsciqn6FeXW09Iu8YBCq7dBEYWbvAtJ/jugAuxlxfx5wY71PU9O
iHzbrHpYOlA2rjFBWwxF+Pgnw946EuyoHNK7TMmUODaLwFRasDGUsnjY8IKzKNjICZ+0RfNV0Ek6
TMfujnYOO6TA6EJK0Tma7FkXXgs+iGz+yAbcsx3OV4jw9kHY/tHso/GcYkAMbQw+WpnsjEWKeV+o
IwAo97Wb8Py4so12mfQ8oG1+sm+nIcfo1d6ZOrhgbZgHhgXMDqYjFHO5bJcTifu6b70r+fV3zwH+
HLVVe6im+IxJUJxmaWcbM1TY9KL+hE+E9z2MnGM3KftJgQBgkRLB+0IWGHRyyZOJEI+lXvMG5KIP
Xc1hGtSP9fOkxZNV+cWrjIj+sqDj01PBianKTHuB3vYZtp6qYTzh95bLQhMNH2NeMefA5157GGDU
9GjY+XDAgDpr7NXWaDzmPlNRaaWfoy7If5tJdlhKFUdrfs6rGYwd63xRa4ADg2aqHQ7v2L71PWRM
zpK/ivlsv1NBRqKu479J6TMvTdBL7HQOj9Kt1K2ejZZRMdXvZWgzC5WQrLNaHrysmrac5PBoYoRZ
cCrdOdfJk99J/VT7oYJMQnqgEEQrIGKOh7YL/nEaNraWyf1H3u4B9tZKidFFQsBQ7DjxXxPyPVv5
kSBMopjuOlXwWBdATpu4w6gqgvRPsafWLTpYI6Qme+KRrEdPbpueDXUfeY9W7f/T8FK4/TnERTbk
VG9g9lc3pJvGqsczVFdHYTT0WWhIm1mfQ8prUGlrUmuYQPs/LfUOfuK3B7u19EPeCfPWz9QhUyF1
DSt1GLRvHI00pk2HUdy2Tgn9dEV6rLm40taqb7Xv8lwNdXivLY//qkDp8Znu6dL5Sw3hdDGFe9dl
oM+JYRManeFIKX49lvpL39MpOZXZ2xeJpYeGUflRuM2mabzwyJ7yYwIHvMdA7Vwp9WuxrXCk9UwC
mAgObeD+diTkwiTPaGeh0JOlqh527cCzPJF/GAp3W9tTH1OHszRa+OykBjoSo9Tnsa7RV1psBk+J
tYdXg210ty1igR1m9OLlrSTWq+UHVlMG+VNJmC7NH6eEpmOUf/fZUNbBtoz9KF31WksYXOIZ6xf7
HBt0iIOrFQPnOe4a75fnH4sCRT9v5b+gy8qjPX/8bNCn6rHOrPTcVsxYs44xcZWl9XWi3ezs0vde
D19ZXHa3MOcddImOHfvI/OpnN79NH046qZvtUP0SEWRoM7zIgx//S5laEiz8VtKbz3qZK/VLnhlF
dxN65VuVLqu0+Y2IEZA5anAtM0GSEbZbY0C7TFtz2HBvlQwa4hKKzAen3Qh2b7GO7a56xiWKc9M1
XwI/r59/vsWxK5+J3ILrT1cqErugSJoNjhDc8UvC0TDeZ86rO1NiBML/vHPCOTg6AX4yWY0buA7y
6om4QWhrLoU1zJsoBEsRxGCfE/FmhIY+k0rvz2zgV2jJBDtKkFhxHyM+gL1nVgeHpoJRXSt5C8tM
XsfseY7q5uLNTEIrquS2ierCtcpFuQ4snrnSEPrnXHg1XWIhHtwZDocf4aTPtjSL17KrDo4iJijY
WR4KHRhHH7gxy7ZN10kZQe3oeGt9X4ktLdXon0tyHymm3VLQ9mdofLL1UDSFEgMoevv3WEKDmGb7
WKf4cWZVv9XO9BUQ8bzoogtuiSivYIFvYe1yLUUQ5YAk8yTuGDVMFqyNOB1Qsbrn3nHUNoOodsHh
d+lbTDx5qHA4OpFBmlQo71w0R9+3Qqa1H2RzxTWWkbOxZmK3fWe+W2qydzSTuatapw7+1qm41Owt
uubglO2lovbpxDRAnZKay4NyUkSbPGmPtIKejHJgG5aGR2BgioAU2M1i4oKhU+m3smS3nQx/PcSm
vfanDv5K373QJDjfWKbWY8/yNtL4ttCMANaYOYOVgdCNxOrVc+nA3DnMbV3vfIdCI0ETfRyG/WP1
CC8s2abJaEKjIisAYZaondNvGOqjCADiDIx/xFIw3kfdqQn1wXcCZw9JRJ8sv0eAxcOGqQxfjweI
oFsod0Yjt1SFNHfNcBVvxMGZo+eo7eqjdBoseb6JZq/gMNgEXU8/L7XOuJcGj8i/Am4Xcmzr+p4L
RGAhkigObf0S2T2oDxcNclkDMM3GBiVGZxocq4Plly+UqXCizCkDLrTcYSHiOWwW30nJtccRNwJw
sEPzThm+ZsOjTajh6g4uZO/lLYrILPjuh0uwGzIcrMwcWSrV4DXnpPmTxJTNVfgoOP8B+rZjyUzP
mk7mGLyqxB0vfjDvk46jxDzf+T935Nk7dq36388GKQwdTkF8LNlUrjlDGTeTk6u9SggFHsog3Lgi
/y3y6pwrBKKIt54whHe0Kw71vjNzu6bv/ajdy89L1jF/Rfd/q6P5Vw+7j01UfoCXKDdKEMzx3aw4
oP0xLzLiF3/SROjKaLxg2kHNzB8Yy914/MQnpamOHOPCAJ7b7rKeUwNJvQ+g80QcdiMNHYc665wN
jZR6yY2SnhDqWss+3YEHYLc+NeD1huGe2+1nCF9xk4yoDbVp9Bi6ew8PxfISgAL/709Q3VdBZ3Yb
QZ55Czjmm5BKuGoYx6DgO8Z+aIn5NkKdxeweWT6OGlcB79uY3wtXnCFkYgDk9LYTrvXbFV1JpqJR
J/yVel07Qb1zegRAhJBu07riKRXgAHXlbgYi5isYZM3JBliyiud4AC0A5dG0CNdHNk652O+vYcw0
2l0AeRXnqZ8fHBMyoWZ60zDmBcfQanZlaf8aAoHvoCnUyYp4FCs7SjYmIhTERdUciP0/D224V9SY
BlXVnuq0glKcxp+tmPYTFxuehTe7dbPTz1LBSajGhimLo09rRqPL5BCUFFl6MaYTrHuMN2C/7KLE
YjBfozQRnALhb0IZs75mmpzKoR1PkROwKaMYd6Yv8pBqjVoTVKTqBBNGFRXymJd5AELMwpCGweFT
IXphCxnyLcnKahs4RrIdzPcS3tSNdgF9NMBNHJCR6ktRjkc09RjgnHPBaE0wfOSIY7sTg0F2LQcO
dxZ8kG3lB+3ZC0zzAWlbrBQz6D+NC8CwxQiWxM0nkuZG5y4DQhP/uWkGxoUkYbNEHPSvkHAX9m7u
QAFDHcMq4Y+Mc3FdgyWBgLd3lDNfG3wyGQ2Ta9Nwmo/evZuD/cx64r16rZPvC4Zix8GuxdPgL/qp
De0EoP50ramNhQ/q/dZA6lYtiQTdueMeGBGzVOMlmD2HrLlR7GAFp79q0b8Fw6QowitgL8acURVN
1WftjfxpHkwkC/DEwfyUpWn45vugOgYxbieU270xhgdRxDh3qT9ZTXM406VIa2Ue2AI6qFvBygRS
kBQjSlkyfwHj+jdQ4fesGpKEBZVTRUeVD2Lw8FxkJsw4d/HnT86Zgh3vLXQ6Eik0aCy2BXnHzkk4
Il7LPJNfsj45DJL/RJoatrYqhhuakn+2JgxpSjXJO31AQZYe8ntiKNBZ0Q2fKoMJdzUU1Kzj5YmP
4UCYn1OY7vKv1gYU5OV0LMyxRYyr667gBIajisfXUWLXjmPWrIpqzQ3FMXvpWuallR3lojL+Msup
fQOhVG1AePv3oOnzQ8pihpVFPw5gwy86zR45S/0j9rqEv96pZXPWzlj0t9Hwd7QChRjhOr2nw7s7
pBFNU30ffHlYPVbkyMiij/geNAjrVTv54q1GE141oLXh7JjNrlPjDRoC0Ne0ucKDeiEKrI+dl6aH
LlURUo+cjp4p35oYmccRpnotOBxb8+D8E3H1aLVd9Buy3bjyEibUbU35YkWo4tFdCFuNJfKVy/H5
kssThwJ5kBg7qFdIy/PYhfkBzD+sr5pGQKAYO9dI7IfO6PDUSOU+Y8ntaM+Os7dEYv1wAml/zkXz
i22LsxP4u04qq8lwshdbTRBfyqqqv6tY0hjsRB8hpI513ZGZm9qCjTE4TKv3F/JVVF8MwG4XOyTa
PJSm+zI1FX9beJy/2UvJ8U07OcijCdQs1hVc4LsGRssnRs0bM8Ty7JVevFcU+rZCw8XIk4+Q8u+Y
9zWAb774G7ib02RK7k7qbnuvqr5dbuvJeaYmL/7jOw0shxbqtyY77I2y5YQPHk+nsX3POBvAINtG
W8VO/Fl1FBC6mbAeTOU/EtRgamN77StQuHjFJJ9GqZSRDCw49OdGfoc9xuKQp5VRtM0NLgH+zCJ6
aOIaJB/2QyZSHYiPeSkj1kdGxyU/tn+JfMbTyiIK1E7jZ3wPCglMKeQ+dPD8fCUkasX4InrX/iID
cjOQJr6S5tVuIiT9xvkQ9WvdQvqQne1e8XfXd9BHJNwmgFbMF3LyQxkEHqstzwaK4Vu60J4D23/h
aCl2KTfmutXmH3dS7htBeIBHUG44c/KlIju7wpPSXERiOG+oWqgtgfGaObC5nFzUy34FFCh+h7ch
9kBSkBwLZxjp3k98zLfGQyFsYOBWVL9miqSAo4nqOGkiANFhtbYSKzybVEbihIva17Hr38LCE+Bz
T/x4jGipC32GlTs9xhEt8BYB9i7UJEQ07/PE9ISCK4CXiK+v//cSHSIGuC9yobD1Nb67VtePrm7w
TAISFr1jbE3EUD8Khvs37avxa0hF16rHVnpCQ0pfK7wRm6ybKGpZviQJlEE2ZiowwPXZj2RHYCq4
6cExzIbmyuWfweh0EliO1gFz9oc4LBD2Y5O1I8MXrWQKiGMa737W3X++alXrPZFpXv98RSENLpbG
yE4eMXCOGXo9s5s+xaqIroFCumu8oXhTQzPuY/ZHnOzD4k06NG81FP6dfv7WruwnwADVSqi8PTmV
RS0rc5w19XgbRzU5lLGJIUqEcZLhIoCoKNv4XffiJbDpuy588BwZnEVbXetuadug0BncLODBIsQJ
Ikhsn8kw2dvRALTSYrpfO/gut8RdULqQOsEKL9idepNXdC0aqbmvSodVOSMgwrH4sfZatc8j7zJA
IuSZzxORVvO9MdeHsBHxMZ9xIWHe3eqlqrVPkn+j5ZN5GH2bTIE4BbQk3qxlZeEnWHn8lri205A8
nf8sM9d51tNWOjQxTBYBh9yMUMjd4J8D9WJtuEm4bcErEflg6yGjvVkyHwI/MbAAT92yHd/bba4v
bUZRT5hZW1hx/o69ljjJOUetGl45sMxMrTKqIprFQTfrW2JXVBYzgn0qj1PKuHcM4SfDa4CWz3Py
oNz0t6ySZN9UwA4TxzxYnvlXGClw6JmIzjCXr1Y1tXtGYwNyuIKiEuE5wFbXIwEBdInD1TAM2b6M
PfMq2wZrFUmiwsE/BCunP6JwAVZO2mSTOgRe2tGMIcjwg2auFW6zkhMqVobBz8tDlmC4RGqjX8hj
0Olii4SVqDF8bbPRqu7Igy/8Zt5eO/MOQJD7+PMy14uVFJn5pEyPAJVNElmMFTTCr569GKlaKqQD
N3JxQk3rzhgQGlsr3sU05rH2pigsnHFtPhR8ydu2tuqHqUmfDMzrZFiYRrVLoqk3zXLL7Z+fkaUH
no6ewJhj15sqh2tadUx8MNlwvw8JRETKnA6mOjEvq09t3rsgSfpnGj+HHW+TyQo3GttG2b9LIcdz
MUzjWbntybL1cGynP0AWpksIbzlcjs2qC5qDxTr9oOx0hO0bIeUO7SqDPXC1YbMeC48Z43BhaMSR
t+1/Abmh8BIH7NAU/3ovqg+TE79hF4CIMQnO7GRPGkJ0eF5YrR+Y6cClxLbGHnr5ppuDhbXmmClx
nbxRYuQfdWbD8Pj/l3Q29lainV0sk79JmgwYP1jGzzzKL2C8fdwaTlpgCHerjYzJ3DQ0ROzNhE6O
FbaQF3Pw+1NdgYsAqJ4c2sntHmQUpIfZmiay05l+KMoQwkzcI7hKooPodWfZDs29M0PJfCuRSyoZ
E1WPQmj6v6U/6JOW+lI7tvkImIshZ6fASHlXEabe+eerph2Y9Mj5YxrzX4afFCsjbNMNtqvmlgYA
3dy6+agdJh2IpmRTOG5ftNPCDCAZI9No5luetylU+VZ7OGlqciBpmhg35YTPUQ72uC5Fv62Txnhw
6yJ4WJqkM4lu3ojdMKjgGWXWO9MMy4hvSD811uZr7QzOvQ7Ge0G+ZJ8tTQZky4bzjC2aAgx/Vzru
d1tVX+lA4ndw5+HYu7NP7rhhI4RBZNWZzXQealljCTSjTZHE9stgTsPFoMKMeIL0DyD3yKVA+WGj
jn9tXkJz4l4YPlkFmHKrrvNvDvria5kC4G0zWzBh8KxtGo1QL1T1Iu3K3U19kJ2dqv+gzSIAn8Fx
MC9KONImqu4Q08fp++O9M6qVNRJjdu3qa5hb+SQS/cnILllHMQznjGS3NS7evjnFOwecNyrZTqlc
3xqDMELSAEMSJgeiVAGujZxmJxmV59nMYzRPb35YvvQc0ld53ZdXII4BNDj5N5jMm81vdHRcznFV
k15+XngM/vcn1G/IdRiTCaHzvdIIA/Zw0Vto1dOjFxsfgjDtKgq7cqusaXyMxqq9cEL85oP9xXOW
bg5f6nuOdVCl5g5+x7lm6dugEgyfnVuAq4uf3Hyqb10+UG6XUSnF3LP7hDvzrGT3XGPip8oU0QAz
Mb7CAs5C7w/RvZK4EEp7wZQNoTh2QfRqorTc7bG5VA6nl6rPsrXHdVkw21iPifZxKJGtI/VQd/Ou
/AgmJ7uYwx/H4oirCu8FxcQ7maQmIVCTGegINJLGuWkfGjjFE+5wAYacXGF7xNeg9TsaaY2DE3kv
Ldnkrc+j9jEbwRVTZlqsJwN0ttf17gF2UoZy5n2MXYwrz0hK7EX9m25nPDsUn2AEygfCFnxMWYqZ
jZM2cAjhZNefl0q38baJ6JFLGRf89z2U2BaZb4I5tQipHA3pS4shNxrc7nk6n0Jv+JvbSf0LWQLn
ZlX+VVLtXMs7cijH+pegRk9d+Cpl6APH7jB6qJFLrLHvQe7YD6PTbiIFecCPMONSqsPTdnmRTT7s
M6setjnxdnzzIH8yymJJseIq07a9kfjVzTlIrj8vCmY/spR7a1M1P7YlYyQXhCRJ69KkExmSKLAN
aUI2ZEV671uUfjQSGuCUzF418LGf7y9/KFx0JM3k+zr3TMB1nW2Q58Mj7WT9agQBALBleGbebh9/
MGMVI+Cd0fhq0wTvgyvJbRGCPST1AKgyXoCSNgj6LnvQjI22WNnVqnEB0/lG617nIgwvTf+YGjah
r4aTHpLItxu7hyBftoG4WNtABTugy/42tJz0qqrKXblwFdC/26u/mLuDnFA9hJaPqE76VZJw7be+
t++9Bt0TbgHdDJ95pElzLi++MAG8s4pkRQ7b2O66feok4DWlsJ/NuL4OWVad++yDd5ISxMHnIWPJ
tyyTBxfUOVeH91D5EYJeamASwPCr7KncFwo/RsDEi50IQ3NdMDgKOe4u9AeGt/4/BlWEMuOB1HmX
vBL0LFjKJ0Q63PexnUMI9Aoc9YTt7AKMszmH7plCBu/cTywhFXc1Nmhr1xnyy0+lc6k7XIuKukEa
V/1DOnre2Rxt4xTAjMgqjCj4EZsnZ3mpbXKizovpa0YiPXdpivC1r9nD36fGIN6TNvjGQuJvZD2D
lZrtcLtEKa0+TLaJDtG/S7BjVas0kR+t2cFuhIGuh3uwO6ObDVvC01A9JgeEpFuAWuniM+CIlasL
dOSlUKHHs3UB6g59xRhfcxqywJgQJu6NisiLCPMbPUCoVWh86ygSz1DufqEPslktiownbP7O/j99
AUf8pWzzi7Zt8kmLedJI+dEKQz6GkMLPqss4bnjjWzp1KD+ydZ9j4iZZxRlVkKPb8QC2sd2ttMGU
IA3tQ8c02CMCmkV02wxIxJ7AlxW5SOWlfLXC1l6Y6v1+whN+tormkDlRuPcHCiBy9jQ/2y5gZBnv
4lTseCZ8JHgFznGMY74v1FUmzP6DYhy2nImD1dAvxkyHiXERu0uQccnfwT1Bvjujw/vbgQ+RrUNF
4WbeDifbWru5Rw3JAu2KO7u6eKGboZ7TmLlKuo9cgAZTkpRd2lX11m1NbFWqPeE1ZUTru7gDazqb
Cp/h+EM78De1sZjHdEPLCUU9HOdbSl1yG1BRaL33gceoO2IJ8gTQmI6+5RmwHi0c9SPZMrWPxt7F
toBuQYjDOGXLSznk/72orlQMcpxoK2IicxU82q0NiZkqGkB1bsHhIgmcX76dFAdVL2VcaSQOoo2u
hFqGa0qrSOYggC5sNrsTw0VM1nsW1ObGJi/H5NHdupUXHNzIcU+qfbLquDnx8Uz4vMLzmJuQwbuu
eEomMvWePEsp8jOV21eRTP7/WDqP7bqRbIl+EdaCS5jp9Z5WJKUJlkoGHkhkwiTw9W9D/Sbsruou
FXkJczJOxA7iYdRxIoMr7FxxC/gZoXoogNWlzfDDwRl7WUhR3nOwzS2LQ7I6E9zC4QPCPOWuftJl
e3BhGFdYc0AZsb+RWNtXdRI/j62CQJFw/Otc8S2novSUuk54oHxSbPswK3kTFDyPXe9i/EY/pi4A
Uw+jMuz89JBKaiPTWl9LqthJik5/Qt82t7QYDWYB5v0wbF4dURPnitjLhEEocDDGxy4aC1Ic3UfH
r5/gtX6Om+VEQiM6OyXt81HhvosKHaUOHGL1MdY52ENca2SR//cl6570egRgj8ly7ct1ij+9w8ka
Z0S06V2MMaHzmrpExk28gggrSRgfcyeLlzsbUSx8fg4bPh+w9fPs3yCZhK4YbyIao9u//1aySg/Y
iJu637eCoKpTUghYWvFLPuK3HQCF7zhmRYh9c7snMb+SwngM4FPkNUCL9Cj5gNyYM7cfHepqviKw
mQObvuQMle0nTvlXL2bhFNjBH49943YMe5wqGU1fCZfjpy3NuYGiaMfB8KpkXTxpzjXJzssm6z2J
E+tV8qGXbvzHtnP0RcYIgvwQnRZv/oZzSV7+ffFGXxLdI74Pr/NSo4knuY1hE/PQlOLI0LXVH33R
5IQ40EhUEG9qD6ouD7/nJcIZKdbVPthzd1d4yQUkCXddlpecl6foWxF+5XOQrM8XjyuU2iMvrC96
ThTNQHCv8jY781w6ovu9+TlWqSXsXdje8XduwPIFJ/9nbA2XsC8YW2f4Pj2GiRNkuV6Z8K4TkFBk
Ox1SPTjhFiCcy8ClI1k/QxH1QBTPnXvBJvufnGbSBLmcz4BPKWapKC7xJvzNqEoLke5lenHbb200
Poem7y7SqU5Bturlg1W96ZpqJwK2ewcwBI8vWuz8WlPxk/X9TZHI7Dd1SO0xaXTWFEEfYgpLyZWj
6V1HRXQtd8ahQyJrLNDKaYAFJJNPHF1ynHJET3syHaHmeKIAGBnvhaM+D2cQAdSCYzmpZrO1bJ57
aoqLvTbqOfDEziTAvKc5umU9pkeYNi/I7Md+k5NiuiUdd3DWVWvt81RcTFD9zTz5bXFsuoNgpGHF
dsXeiPEnCIhhH9QRoQffuWrLfxcGbgLmv+aA9ik3664NBwl/kj9BbMHK3cR99RQMKzSVriu7DYNN
j9sJ6kx9T9VIlViG57ewLJgiSfYunBgiWg5kUayJPOqlzH1q4SXrFmwhQpO8dhSvuGyBKWcb6VG2
fuaID1faOkj/MmBupka112Se0o9w4lU85zixXJ8NQxaBrZlstoFpeQxCqa5l3uJeoFQm2Ulg20zw
OthB5tkGTvO94Jh9SFoMKaKwGXINLk+ZoNzx4rqlCifYgOzMdbU8g9/608ikBUWdoinn2JLx2W/8
IRTXvPWLnZIRSwUDSiXNvyL1RxrNu29y6g0KNwc1BV3GZR5kqVPdpZfiUPewqPNK1Zj56x2Lb71T
PLr3GhySMKq42l649X10GreGx8KI80z2eaZvYHkRC9bJQNWv/LLbQ5NBe6vXq69aXCgEpXxqeDme
2NuRs8MeuNFh9bcayDOMkwWnN1M0PpmQkGGjrikOwI3vVfrRsKh84gNIWJXXJE4htUgbM/qkwPGo
EUdLD30mq8aPMA2xYCQxEb+un4D21DNKRp5TBjK0Dwp8zEXkAnHdJlyGmeLgsN3r/Aiccg361WdP
mwrWg5RUkqmfp+AWBzPYW57YPr5mWnvKCPx9SNONFV1HHIY7op7VblzxY/0qWajLIvk9u+70OkFo
Grn2NoMPrNxeyh9ORRVTZP0iyqcudB+11ybNgSFPLfuM7xD8iMzAjYJuzZvSt3rrKzf6N3/yC7Ns
+kYi+49Y0vFDheNnG9hHgggYfp0a0WkU4jAa9d5IBLg8JlZvlGLrTF/FLlT1zrFYSzecX3ik+5eJ
D+eamabYuShkHPLiE/WMh7qTL+4SZg/N76yIz9NI3Bzj0gC2sbbu+O+e5wSjgmB3MWwmwxiCO0ad
iOL422ap6fpoQv7MubznicF2tGArm/wIRJytB6rGo/qEgw0cO1WcPbZ700T5pSz7/6LJYM1KinTX
T+Mu2bXLOF5IyX1hN7SOsEiAexP2BKsxzW8py8K9A49gM7XjfDBGygvYJsj9pn2eRmKRLefxPdvy
A6ZtczRV/hwP4I5iojLGhWdL94Z/jW1J4nJusD1Br779+0KF2c4rpXsDd0ac8Vuje+sVczYB52Zc
QavDWdYohxwlV9AUkN2l/8b7dzwlAs+tiH4yoMkL1PbiuSaQQ7AEgyRtzD2YCtzjlI+OXF9hCZFs
tuHeuEFyqxcQtEVf3QNfAr10lYsrPVB3lz0teQSLYkyhsQf8nROn2dW4MTiHdD+KSZoTjD19bxbq
VAp4zUc47REg5bNbk+iDOk+v/fTmjwaxBHxA6UfiyPuChK3Cow5e5hgqm85Win/akkW01BxhhMrv
yKv2uV2+4H12D6fy/o7qLaDH4If0+c0nGWRU0LGM0nniXMcC7mUf24zcNVCbxSrds5+6uzx/nhgX
kMCx3wyudaomyxDJW9jkmOKE6lVTAhcvxLuiPYWtBvY3W3UAADkBu3l4AMCPXArQ/Vg7B2nWfRnL
OK9mT2Y3aXDSEyU9Me942B0YaaoAXYqgZ3gvLVCMA5PGXtaJ/WzP9HNYGZwjO8UclaVxSAUtQM0q
5sfs3BGzZDKeiwwvB4mIYOvII88W9qZBPexKVuP/M9uOgQF5uFRkrIOaZVAEj9W1Vj2DOgS3Ko+z
jesl1vZFptkOK+z4/M+dKLGI5N50ZcyHCDg67JNVI65Dbjg71Rw+l6VwnoLJdq9ZDe6gQnVtF4wX
kTXU9yry67ukoXW3UK+4cRPrzWooFoJJcaDkrX7B1475Ay9DVBOAh3aeAgRkrDC0+2yVH2RviiPr
sbXgArQBxx282NGRCaHLHpXBAMbWIjzYOtB3Z5gufRH4xxDN8diP2aPTAkZf6ls3YL/bzu3P7hyl
Fyi5v5Mmxa+UFnc/ZOPejNwMvAgYXKf5xI7Mo05t8HeehYRUITuPHfUzXK/YINkOBmkWXJG9HtHo
fwReG6KZz0c6Cd9MiqKVlc226CW9bnn6HBMERZgjzSgofVqgfr/54fJs7B701JwlN02OUEVq2S0y
xfYYEF11neHNE3RMKHstriGhuQvsxNsHZ+pTg7vAKzo0qrk0cfUYhTJ4Rd+SOia7nDb9qY7Hve+1
ILln778koixyyqIfXYtLMNPxMcwLIOpzcI9Fj5XMobpCpa9F0d+WIO2fKOuiT5oam6I6DTaWA0lI
rptnvD6aLEZGtJElGu7HyY5OiarxbS6CWfLdIjh9SNlhbSgg5S5wBCO/P6I4o+bSgoHwXkYEWigv
yu8Df1SrEIXpyit3/x5pGblcfsrwJOcgvFQk5zdVhgXXFNBnFTXhG12ZI/wZxqAi+yqhnIBRsu+O
8rKngm/ZYOvdppWLLwH7LHbV9Mu1xpc1xeZZsKDrb7nxEDqld6FncthlQ2G2vu0B2LNpSXI030lY
4+n0sQgn1S3+rgfRnpIkiJDmk7NQ61JROr9xKB2cBVieazHM5yogxsS2LS+CC9HGB8q8fbatKEJk
0yyD4pjcm+X+konQl9B4rC341aJMeshxjEddcKQe+swz+sDUc48oyiy7eXnYYeCS4o7/k2a8mrSR
P602QjS2HnGUY8NImyfSjfaWKlU434qiISYikNFRc3HsbthxtC+2Sxfswmbqm03U9OHl32PfbRx/
mzvmzQm6Hy2D5b0RHicSNbb7X9Ygu6v9Fk+93hs/gp4Jge7m5NYtlmn/Eq5fpjDDGIZKhxPpnBP0
CeOKZQ4pt03SEPaAOUBKjGcep5SZ66b6FXuluucR4MMlqs+J4OQ+OZ9NTpSCnkK911aa3tjEbhrD
3KIV7SwJK5OQbCEMqHFZG8lS/EdejHZD0PSoimEBG+g81TR5Xfgen0I5z48JW8+jq8tyP+eIIbYH
Pwh15eZO0Q/W9zy9vfE+Q88CW56dO5uGmhqO9s6ZCBriaGu30xiD1GnmG6/Yc9aXwPFGOdCp7Zmr
mEiJFDVbhsZL6IN1aGL3nUvfL9DP8HYT0b+ymvzdT1l/8clZEQyqvw+KUtOmcH8EuCMziFly5g3a
+pzQGE5pfhOkguHunah5HXGpFfvcrV/atMtOVSW+CHQkR0Gfg9vU2CTsCq2AMoiv1gdAN3C0aRFb
PIxtMbW9xtn1jKKYLtwN7s36oWIKpJbQvbuMOgkiZNxMZIcpVLFhVfOti+XYOcmHq/CcItidtDZU
nDgYn1KGhmagWw/rIT/KyPV0BawQoyaKz6V1/VuYSA5xffK9aqN8HxJt3pYco1h3ht6FEg5/n4Xj
m7YyziQowdwvJAjKkNTA0thE2PV0ByLhr+uWS5BP/bmHfnR3Ujs/hE38/z/rvx84zFt5NymXwQyb
GdwoAYX1O/j3JQ176Hm1r95lR/w0cym1IC3OEivilSOG9kBTiXmy2rVLa+h4UkfN/JhDUAJmhq/+
7y+H9cqxRDLw2l5NuOtfzoboMlb7Le1PoK9GquxbaykOcx+wz7cCsOxuGrZ7FxPVpFNxszwCgdJU
J4sh8Li01YcuIakAccSLU9v3PP/dZ6UF2bFj+h+mjy6R9W5wIO61M3YArvp3Z4pO4UQmbMmBL0zU
S28bWtzN+gSkYOylttmTCHa9lO4tt4HUa+4X2BfMYrZN1SyPsAyLLYuz8WjPBHkrG4Kvblp0YQec
dt3KrWyme5KU3UGxQaNASlZ3z0uJjQqyd/Hi3tjXs5WZJ032AWpH06L0WwXg98C51xUTVxVHhMgZ
FCYnUq8h4D2sdVDRSEoebM5lpZXYd6mQBoDfXWPOjdc6OQWDle2pHmOmzmj9zRVUX66ErZFEJyx7
7niBYTZrE2TpKVhe+eV8C4ChnSaL5jq/4uJxynHX8PcYBtyj29MIXYT90XO898aSXwN2eTxYzU7V
PKsLWABwrgExRwFTXmR1VzfsaWAg0S3op4GNFDaHiJXARkTFr1xQxmfVTXT3Bc7s0LYxiTXsTfr2
QinYf/hlns1QN7s+wfHdAQgZ6CR+LpjmGLZoOKlT9dzHqcf2ri3fsP7r02xXvydtveAtdg51wcsT
DnyNx266hPi5X42kPTkPw7uU7YPGmsOo+g4d2ZkP2MVOwuv/5GnUf4Mixct0NsVuDNHWYB3Hp9rX
SKmR+vAJr23rNqIcK6dKvF97JTJ8VDv844ycwnDoNuV4TR06EPuO5zLry226KvfBUKNRhzGQqYkB
xndfMp/DSEovyGXivcnWBYi6RO/KWigYPqHoY+q9oZqIN+G09lFMDXWW/CsBDHn6EIXzuqdynZOv
/L9T609HZ0leZ1PDvCuD5l1hmSAw1OG4eZRuXbw0eZFtSKjFx39vopHTEu2Bkkq0/I+M5ldzzoDV
3EhA7UaF+dsv657is7dootwRL+Mo2Ay2P6piOlQejgYWR+eY4qujIP5RjOFys9i0Rjp6FMPPYIkv
MUuAXV63X6KER1Wrb42PB6KoE2ouhuwG/O8RMfBvcsD0Kcg/d73f6hVLGDX6CCz9D0iq5pDN1ZUM
frebiebsBlTGKnjLDKuDvKbVNtnBO/iMeATtFJ0AmyV6tPnkbf3O/JzD9D8DqJH8Ep7i3u3+Mn29
0IbO6XkKclhjy0qv9nF4zxUGB/vaxUNxtiVLFMlE0RP7uqTZR04ZwZ2LYuO0ePSLzufutXkpjFp8
jbVlKE8xTCxWSMWtoy+QWQ4tleQX2Tln4pQQePI038tSYj+kyE7kLFsyH+mBhBkIhSy39iNNniOy
ME8WugLnCEJlu3BTkHM/u4aW6WBVTfrwO7nLDa8DXmmUtFK+V+wYxxnA8b9OyfxcZjSucfT+cHIN
XTTLcVOyNdtqasoIUwC/tkZ32Po9xtaEJ2za2C/2VD4SWiaiknUoeYTyEOCuXF/U9pr27mEceOj5
RU3+UlQuXszYAp7O4bEBhJkJeVAJoCDuBIXGMK4S5rNT0PPADDJvZ0rtNjHwFmdVAqzFXJt2/K0M
XvS6KqDRR0o9I3e9NZNceGlNMJBsPFfgoH6oiFteswjFnszVzKM+muL3cXCje4OLAacwe/6WAhXH
jZtbzDMxk8BD3bZkclA0uxrEXu3hPQo9DDKUEpzcNPL2jcd84TobS2MemwXkyM4ebnaBh4n75mwC
9/soaaOOahCi4DnaYzLCmxcEJj1s1TjsHo5Y6xQFkKSFFCm52VgfWb7kp0gN7Id9doJdtesWceoq
l4wpMJabo/9gpGBqFC8qJX2nfFpyCgI3saRPxnbMbwawkiqknsV9Wx0N/A88LS43Psa6El46oHb1
Su/5RObXxRR0DAfqFdhU7Biaf482yQmmQ2/jQZQzHqN/ApsXheWHV7Hl0Fg4oXVGLW7ogM+0BnA5
If01KSAJoXiF9bGDGovFSp4y2rnXC15uMGIQfet96N2VRQyK2rBjilt2bvNj6Ic0ofTwWGiK2k/S
js+LieLrp2PZdBvP8bNHPhXm2PJhWbV3hnfy2noWlQPANIMOeW/ycDVP4hegc2efFYz3MxutziKm
6ZFk4hiDWdHLI5APvEnaEHVDkp6yC0ITVkgmOK/S39GCsXDup89c0UWMqy/di5nOYzLcB7z3+GX8
DwbVdtuuHvxYUDE2Vn98Q6QhvMaGfJUmX3xI1PzD8VF8IrsGmu7HBO3Kz5EnB4QZMiygR7aEFAXJ
Y07zbkTmN5avqMnpjhpqegSW+B0LEv5z4lzTQpW7W6/+U+ta9+Roy2LEPRKehpEKerwNLCgc9lW2
gYU5ogWKVzzVaxEsxaHWzEaNPCp7TmbNQLYB8ZIaYYeYAcNifQI4+pPv/hcL6PaB34Gea8+Debd2
m6PXLTgvSOXhYk9pvpqJb603kdwHU49viX2nMYxajmbjpDAVgvuX7xRzDDvHKf29Y9X4jpYJZ0S6
cuWqpb4I9xuNpsDJLG1/d3AsFBgTNpnsiLJdoBWD0+yXe9AGrzbms6cl6NJzLP2/cIu4r71G7atJ
cEYO6Camc+zF418LtooXUGa/0uDTfUi8ZY3+xTKVGEb22lGAsdHDHOwjN3kfHCKNeEqsdRmwxeVj
ntHlSMcVoOHwNJ/Llf9Tr1+aSZ9ntypOLsYgFprJDnPCXzc4ZxM7f9GxLsx7DMuS6FVPljycCIuw
VGkk8kyCTMAhgW2iFYIdc9PhNHjFX2XP+ADI5tfs3nf9aaTbhvLmAKcjzQB64KjapPUPaZUnmB05
QYHp3eAx2CaSo5Sah18waP6EWA7xZo7PLJvPGqbVtlsiio1qdRjmuL7pqv7MKsI9TT2TFWzQjufG
/ePMDUlP93cnTEhYbzhMK6WrDrvskoOebJHqL/HA4xM8W877wmeCrVR35C2Z3xpYsdUEn1eGyb1q
sw/mRt5WQezemjb/O1kkTWTmv6wDqENny9HLgbtwRivJ/bsbv0/EQZU84DszHtPV9laMaI78X/FV
DFmLwVscaVZ6r+by0I/Rla7t/kx3Cx89kVMvW+8nmHWx1OXdCzJKnmpBpAYSEtm1HgNYwHZ602rc
Q2EMyWaq0oMRg2aOc8FMWfo5GtQ5VqVzryiQrwN4ac3EWdyq3YK/BTdQS/W7XswftzMgSRwPhUPW
5SnA0zyrwNu2sZQ7f8ZbOS3Juxj+VMhRG4BflFNk5hh0erlMGsb/wL+cSdd0SHiiPZe9uItsJY8R
Ldhl7S8fKuutzw4pLO0IsfAZC/o+ymyXFRx3wxCX4YvHPvge1wRqg2+QWv2Tb1NeSEJ8ga6ADpFo
Fm4W3d6In5g0SwLDc4wiXyDs7Jb1cGcJ910rse78gxNTodwRJsbaPdQfSTayzgytT22s5uT/smOd
nrTqwt1IDojFk/gWt38r27vhhoeZSaZ/O7EKcBp1QNjE0AzpEmZNwj4qmN7G0XzXgtsyQW7fg1iq
znOvd1OraVGWr5zG5Z6KAVaqA62g1XzuH65M/kr9qoOSnUbGXWCHfn9qY3Ns8OYdymD67orkvbaW
M111axXrQKyWPqF9U2YfER155IFUQ3F52N3GZN7XMdxFFztd5mHyaDP27rHuqIxrl+zSO+95z208
JpN11qvRzU/7Oyd7eE2tgwHK5c8FO0JTgPtF8+qFz2xbq56qYiJ+AahIOsBqyCF4dbgDKUa2QSEP
IDudLkfpE/nvxvFsqtSrl39rqHVQV/wclrQ+uNzKi+v/zGwc0Rzt3vwpQ3aOguaVh+C2tPuUoyiv
SQvvCi5Ea99P7PPz+okCLX9bZNrbKgXU3Xe9XeVX3gGHYgYQLNoEOhKnws1SFmcw4mdi85hQEdXR
e/alwu3kNISAa7QpwqgFFWqgQO4VGztBls5M3d8oiuNTVRDQ5RNj809VNQqc87sgd54m5qutjNkV
w/jbidAaWewf3al8pj3ovWEBvLXhUGxCYRhFHed5kVAPkNEJVa5BxK6eor2maXTDb9mQKcQRazv5
3/WtdHDJH++04CBrC4IxGCOxkdDMumd4dkHjD78GmubTsg+4kzS4isH1j6CezkMgrpqT2NEuu60Y
XLYdSaWQMrjKJa/cTVnh9FnPStBK188543UEZQIhP6A8Yrg22cyIXdXepcc5UilyFmLgwRQL2B0h
UD6Is/REodwS5EMX+cwDGE9q+YdfkHhos/HSa//AlKxPcUdPZZpAYtFReFMI32eUnrOrYY52ArmC
CF/9aDx5DHur4HvwnBumrV1FOnzVJAiJWfqU1zzqPDA6YAS6Sz8776V3ju2WKJATH3PjBi89k93J
zSCFsPgOGx8ruwVQh2uGj1LktyH/PhRADXV4x8Q84Y6wzXZFswp96FSc0QhbwjhGkLn1sfvhNeCk
Y3zuJlfNrTafNjTwJ01Nzhk7/ZeP/nGuinib34gEJvQSpfPOznihOR3Tuo/reWE0PPFeQdkY3Wc3
cTYuVRZwu+2N9jNStkxoxJmaU+tY6bXzfbHPLU4qHFbtU2GhVdZLtu1WyF3b9D/cCtPibZzb4whm
ECkrRrp2kT/a0GoedquaR3CYWW9mlGY/QQkcNh1cA4C2tHQkPOJwBYEq1AMzVZvaJ0AOZtND7wIK
JaKN7Urr2pv2MWbQvSD7PuDl/shaGFst3Qemzz0q9FiL24ZG6NCiNdSnXnTMGPDRefWJbI3hVY1R
LjEK0lRIU/c/9F9JrWsNCurcr/GE1d6NzYz295HupKHGaxTUTPtRIMWxjt4xgfD5WEDXF9j1Vetc
ZmTXfUqlyDQGGPqycl+3bIckxBZbTuUNht6G5ZF/SYXywfxl9Jv7+hquGWvY//ug6Hrs4NGnpcxh
3PFKoII2WFt4wRN0euDly2oOa++4dwvN3eKQy5dN+mqJTuGgzG8eEk/PKPLULq9xHpkdOFVabjla
Om0tNrFa1LNt0ulEuQFLQyobhpEmoLbV3KzYsVSEWXRaw8qsT5oTJTMh3lErObh22D85usawnNPb
ls3Uj3ZDWiPaDdV28H4AHqBLVNesy/roDTUZHR/YPt9NFO35Qf4QI/Ixdayn3LUPoBDM3bMLlJs9
0DbRCn61iQduZHGMsNqZxgahVw39OWkzDvUEyiIxwPv1WWOF7ZtbReKC9i6A9xqaipDSUt9HcNHr
1IgNCXlXqaNjUU2tU66pbhzWBUZJt1rLuD3Oi/WSUMe4CX8ks826tBAwZEmGWT68hOA9bPGT6gBB
hZnZWuLyHTP01Q6pWfdi+Z+jWSgOgOqf/N3Y4LVmzv9VBOqMgQEmtzOY3TCCSlJee8cU1G6d4Y8o
OEcP0FA2aUVhUBmckhUx2RXEAWoC4KQ47DJ4j8rcHAbnN4fNC2mm6FTPxQ43Z3/OW7j0aXIImqz9
KrzgrEesyT2yIxppRDaCgryi4lze2cnbsh4Fq3TC7E7B/bGwLUSaGEdThFyDl7eMv7sJZ/pu3vUw
Wyi3zk6esJdXBnIy2W6gWRpMH7b35jjwdlrL+qROWN3BlW67kFXBXBE8sAhL5asbsGZh3FkpS+E0
a77DXe+3zHRR4i5nfHUw9jgrMt+X33mhRNfKVMEl4Fnd+Pg6Fkn+GuvCTvNw+d4vyX4uQ3auGQaA
rvCrCxnia1upFHsQQ//AmrDt5Src+3gtwzE8ppr+BNsOLgv0LTM78jIUgi6SdZnRsRY0ncbRmEB1
HS3DE23xcVjbxMWQ6feaeDfIJZgX9HIhg2LT3TWrdsSrYzNI9Q5UbrlPxAOSBbMtHvg3r6Qxc2Fb
MWfTH2kXn77ne+d+nD+z3L2W0k8elfceVyG98qWNTUcXmkhzfPbAr3Iya6ubVC1ZOy5/1Bc33i9l
dY8nZ36GIP0jaqOQ5qufJQByfn1L/4ot/eamcbKfIo6RKiYvKcSI+2bVHCupLjUQI9YSYO0yCRto
k/1tiGnecgPpzfb+FhbvDFly3nEZ/y7TEkJTj2rCP0HQXzsSlnuP//kwjGV4xMXCebCDKgRBiXvE
vhX+9BR4yUgSPrZvAmPlDj8nL4pu3FfkvKAZfZpYloepFIjTsQIAEJZkEu0YPwUY90byihhY2G9m
VQN5xEgJLXzXdxl4tar1dkHL9lnZfbPNV8iIki3p54CO9a5hDxNlPWeV9DUEzMPIt+7Beb3S5ENX
Ryr1voMpuG/t5stml3PKXbK2YUwYBzuZtZvGJb8mVY+kFrnOu866R6/mC8L69K3VlInPbX2wK1xX
5byYVy6cmyW8YxYjIjmhM97MPHJeOYbdh4pl+1+b0rSQUOewIPse03gM7tqDyDR65imlRu5C6Bd2
QLbRkT281lEG2cj4/qbl5J5G6KQY+EhQhzSr5sFHJLKtXJslse4+4Yjm95mE9b4NaAWZtLk3Np9Z
GFyb2Im/dR0oZHxHwOWRfoCyPKG70ewl0tOAJ3XXNMHB8r+WgewPRS9bUBJ0KpW4aezWqqi27/MV
FfvTyv1bP3TqbMAEnuPBOwOwgyhBidGW1aErCoFbUqVnaSNbJ0JFp6EJXwoqiPkRhu7MdjDw8/R7
7xwty6u/7MSJL5xv/8SB/9zBsntv/X4fJJ2L0dwuD05RHzH5wR4VgtrOye34+9UENDK2ryTUUGki
Fd26vn9rPXfaGEkXRdWGHw0noH0UTz/ltGAdxRViaIs8y+4/dxqRgqe6uiIO7cfG02fEDO86ldEf
IPP4N2PzKlvAJ5X16Ts0WAWRuiRdmOxKzYoW2jfZ9oAcJevvUznjXtPgF+hjj3g4GAxkDGcZAb1k
2S/5hx/14Uu2+pWZkApCHkT2a5CYg6oigPT6Adv4txkGb2Mt008vZhsz6SBn+d6cxrT5lpOzp7+V
dW827r0SQ1zsl+o1gZrwamtOmMJ7zNXgcScPxTdcvLy4BOZ1oCT4GuMHyartAgLgrpbqKbRoWUDp
ev33xVL6d6k5elHugsGJaZpWdxbzcvgqKbM/FBECfl+RC0mcvHlgPKx3ZFchXfoakhWeOWyS7WXM
mgNUS5iOQA6eXCTVBxVL4MEzWupiwc5GLTa6WuFg55I91NiYcqz+r9uznSpDumhisoyT1F+M0nrv
8VDAOsUljiFvYRKL1VFXARiAFlM46up/pmHrxNIi2HrUV0Vt/mDLzpaOaX5v12WCUcNP7i5AzKWv
rANMimPsrCYaiDn7OVnbSo1P4e2IXT2qUr1SZepL2Y1UNidrz15q0oPrt39klzaA6fu1C0t7l1zP
K52Jo1S3p4zCvbQJvyEKjqExsI62UbxS3eNUaIfhgDOQCEpEhi1LSvkC0+sYN+53zpg91KxgPsfP
Vra8MWMgjKU1YF/KRLjwGXSkoGyIRjuZ59bB84Lv8XCXOcBZY/jeq8bhDB+06/k9HFiP0aqSCLlL
a65kw+d7iZ3PtsrN0VfjZw+8aSJlxSudB3MnUM8dv79aEzVSiys40UIKRlxhLMzW67+d4F0xqvmx
d+CFoF+yUXBeLGBJozfsiD8Eb7x8oEA48pSvdm7NcQi1Fy8l9qhgX3eraLA444Zu+mKP3VgcqlT9
1k348GmSfoZDugVm2qtMvNqD6p4m3FjtkvyqSDsfRTT4m84Y9xhAO2Vum2DzuS6JY0m2DFRxEYj7
GIfi01ty++hZebifewSJkIDxEac2WF0XHAaHgm1JkQkmPfkd36vznEXJO9Zo/8RBFnTj3MyfvPWf
2alcEqKRnDjBh1s12A6QOyagCCD6EXTLS5eEx0wZ2FheyMmb+panPKup7+lEuh9Sj/rdjr1O6pUv
U8AHx/d+ySwB69ueWT/kZxl3NmR1Vb5g3YGTMen8KKcYy5eEZB+s/yBeQnSMUzcl19mxr/CRYgwS
7jVQo3+OrJHIsg7ZtE3hi7Rqe9tiToNG1i2PXMDmZ57L91rsA/7zrCv9WS0EGkdNaWC9VL9WXuTF
kZ31RD4a6JpT+eA6eywHRMS2IvDcA9xUttrOgyksfQobpz3UVEWxeWZBvZK1x4hgsvJ4DsWh/zPq
qIdzV/+ryhaOn148PfvrF/oR0C3cV1qrKlozVERRfZGqCzDAJ+kuCAlVlnJgmdk2gCY6aMiXJ5NG
h37NJizuYJ8z38aBVGhv0/mSIg3yLD5uBJxvETdKTP8nCIOOSYTl7NyiCQfjBEE3+T+Ozmu5cSMK
ol+EqkEGXkkCYFYOqxfUSt5FzoMw+Hof7IvKdtlriSIxc/t2nz72ydYsKQz6M8w2P4oJ8bjjXOtH
70V3ObgaGXWMdCdXc4dzrXWYxjIcJPhL1eXfF4M++B23EZsMCt6yFMvJltHmFVrc/T9JuOjZnBqY
YwPLNX3YdQyxiZnXh7gE+11+lNyWYVqZ3P90lhL8HpeDnzrDLi6naecCumRNWXzQWg9upvxv9XsS
QIxQjwmnKsyorZOXiYEIWmikxvBEnTTOPAmtUfI2ZKw0XvOeEQxIJpg0OqTiCuXBOZEGiRBbuifZ
VeOdo+VACZK4al6lX1cf5ags6gjCCrPjg0i7HlsSyR2CpJGfLxO/2Lh68QlaUndNCY1u6iTg2iY0
XXh32bA290bXaS3r/fJKCvSiEDbubvVCH938wa6cKaWb4AfmxV0mcxopqr+oJyFw5rVC4kZK+r3Z
guLr1SXVufzkENrm5QXaT/wfVbpHLOEbhAcyiQ76kfgQ902x8Kiq1+xUON9VMliXPk/CxtSZhjsT
T+2CmFT+zUtV33NGwwtcn6gm4XpVQ/kfmBVciDpvIL5p6lurHCeK5e/zvn+ZAE3n+55UlQAXy0Wf
1KG9kieiB4KEFKfrXvN49nR0ABEGkkAVti+eok3DAquHSFfYhfnQL+W35n+VZkHH8dqWz6nX3lc1
vHjxUrzaOpAJ4fJQWny8ZRoM/R4XYDSb3dPqlPrdhuiB7g5Vc63ys0ffH2+zGLK4DzfekcWhyYcH
QnN/0GvZKiry/VuaQjcopvf6Lc6VFNcmX9vTJJ6lwrO/puYBFCturGn5ZuAzrzSRsg3bWjMKs5kj
Za9YEt3+woPKPGvDfSEsRVN1/tZo7Xpat7+z9PmXXjU86XLtv5p8yJG1lGliaAJ3+TV4M6XAXvWd
lJ7Denr0jv48vjm46p5KFrfMWD9xNpxtWDQHDUkuMhXNabp1ajKTq2wDrG+Mhy7oMGYUoGGg2EMd
reaRizocHsVxvDc1TScNA/rCybxgpViL7bxhXHC4fLpsEHql4+cH+XIYpd6DXVle9TEZsEqytR18
9NgxZa9DM20S1vpZj2kJSGfo7LYJNszpWElkHuIj3TXGsXZt5CfaSQD7HHGounssxheWF8m+7T09
wBJ3yZVfPlgVL+OIiLSWpMkgEmZsb8hkJ1V2quoqsEvEtyoVTjSIZNwLsgD8eTyIcmJjyttqzcEK
Ism+LQJ6vSbxoWJdDTKARiab99dk6RKgrw0A6rH6C1wF9xdVLdgp2j0VHcD+tdS5TuThjB4X+L8w
jV/0XAtKCAek8VE+k4WMP5nxu9uw3QKCcfbrDRaFNWTNLeKBMHXYWfzWOuBRqhmdV/xxMPNgZ+ua
kdJmG7qpZKfaE9aeF1zjnf9tTUx4BOxuENSYmz1WnfEnY/BDbiPMM+6e0zQGOLB+tKb21vDf0gCh
/10z+ptnn97IYqL2RlabEJ2pw2i4TxXy572YwTTXjxqEtAjXKAmpdHE4vrfiIcVuqEVgW9LXfHJa
dBIKMbysAQtATrOxgUwWxqBHlr/+FSLOTiNrWGx+Dq5KQhuV+tU5PCmkCX9KzzDdiYnwF6F1lpQb
rVWOv32R4UBPW9Y16cz6ZbTvbq7eyWN4D5Zb5TjTmq0YJI8cYZ67ur+NOZUmKfq829GzbCQ/8IcY
y9EI96wHrz2fGIvOJ44EDeLNYHOh9qcwk5tObfSUg2Nr3vaWxFKNcBT+vG+3bM5NMcmy/zLEDvkM
n9NwWVi8HuZ4vIkRh65XDd8GgMkh336kkbHUIvfAx+DUWvgwFy6/s4R1LSmVbhzpXSzH/sj7MT4x
Q4ONZOaczSW5OBUrA5u3R6QhLqyNS3WbToahNYnb6z3pT4vPbDjbzgfOWvNaL4Z+KPAbtLZ5jdOm
fMSeRRbHsUl9znK31jpDELVLsY73fkiZF0EYaPsscd4saS5HGtWGdiZugRmtsYwf1SGrmhC7Y2/U
L9QHvU4td5PiOjZTzmrYJvc3UOJlUO5nocMRCUqDte2HMGhyhzxmTdgQjGUMw1rIEtlg6LjWw8HG
gsOOlzjGdk0gMsf/ZosZYS5k0T01cNwtWsmpAQflobO6mbfVAATb5bYQD24LC5ZC2SjWL2v5Yq+V
xg2je6FDls5ZnyE66X/MeHwuvSfVdmijBYt83CRckqyDUSqBEODL0KP6+6i6og8EFRo8zB5xm9TR
0HQvY6FZd1cJPeKoCFvyGQd9a/LIO67F3OiRVdnfGwM462pO955Lts+b6HEbN6yYIcCc3LsR2g0U
dbnDK4rNUTnDk2mjBJvD3Uj7/KGmUsF7UZz9F4UMhj1hqqLC1f2gE5jxa2hWEWbGBX7gbB/qChag
LoBExdRhsSzdCs4pAFrBJ7BdVdnmmqANckOwDOyhVjU/sk/ErxOvfONIhIm1k7NyLrZBDBCJqn8n
BSob5G6fYoCgojcPLGsOaqNjhy2E5h60SX6PU99EDtpQmzgEb+U67G2CvVm67gTdsZ3sf/N/tCGP
eD/9Kin+0duLyIe/rFSXQ9mPjC0WnmV9s9/UH2bVpPcxzU7AQV95vTFWJF1Q8zOdcncOcR1G2jSJ
1w0vPiD0B7bOOdA3Mj8WZXZVYn5LDYrpm5jrYDoywVNopb7qbHxaE2MMXKBBFN6wDrdIj0blt1/R
bW5YrDdkijMUUNd9anVW5IgQw39yqf2j5nfWfqAB3S++gJx+jK7xOWKZXXg8HZRCWbZjjL80NZCh
DJRuY1gfkgOcNJqTqaVqBwoS2h7csFX6h1TSuTA62wKOp80h9jBDacYvpmxmOtYVpiD36lkGVMbG
sq+1yfohH7Q3SqSeM3PMdgm7rdMU0w63GtoZPRWNF1FqzysG3GNd7kVGBUmP8axBRd1YC73HZsS2
QD/V9BMfE5FjrxsiSy7Tg4MN+ECHTR1agKkuuIOCUcN9AW0mMBPCwtMm5CXk9jpWwmroo6VlNZOO
Le4VoJ8vpd7Ue9cusHZMUxkyeYjQVn2+B8p0NJcZjkS+dHgxQDpxOJ1GZUBCwbjEJuNvHnMrbSRt
dJWdbVwPjhWzIcHAu+Sha6HrqJjEWj0B82ox5qeFqV6Fj4TOytMHQH9zEBrfgcnw1rPojQMXG00G
9bsJ+6aodHjKI2q+sd6iqc6z5KkDuvCM3bDjbtBQJEoR1y4D/HDHOoIzqEfaRrmYX1Jbu8QEA0+1
szwYxJAJBHMqS7NiT+w75D7K9Lz2NgSD9HulC6CoUNxsMJ6sh6bnMUE1sRFk8K+8LVOGVaBdSSP1
kh+uLOe7DY3iyZjt21zXqKXzBCpk6i5tPP6nNNgMXH2cnYW7KJEI0lbr466e5+WEU7Y9uFQ+JXs+
rdatdOyfDLteMaDrM4clpywuzsTCuhO5ayKJtkXwWf2xUsTNhYc28QfKeyjaSuhxEXRhCQ7+RbYs
3lg7hG4rfhyuw086+XXI+vR9a6nUD5ptVadCjCrsk6oNy2rxT8y39hZQ4VLpeerYJBn3DCnf7BS4
CO874fjTZ0rM7UyknqxJPESy88on4jhkEyzvN1PCLy/F6iGIrl+1iqCfKYYXV2xQN8sk31cC8YQn
MbSiOOEw6092wla4BQK2w3j3wA6MtJpHOggWGcxd3kiambLSqARzpWufHF1vn2lTx7miIxHFBTl5
Xa2kfRDZg67xnldLfTuO/Wta8Xn09oxPuJbnZS5tmNjUvFeZFTi4XhtiSztz6v/GdvUxs2k+Lnr1
4IqMdUFnoO/32Qccew2qQJA/D0s9B6qBYmvzBssh2SAiGNnBSL+HmedCJzjghGIuEo3H+mzmX5AS
nFj6oTIN94yUfzCY7VaZCKwW1NlbVqVACRSPfiGPtsP12Dcz/nNJMoE3XYqJfy9xojGrt0sQOxjp
kR1APu6g1JTQK+Sx8PtfrJcPxOjwevjFZ91pe7NXw24xlHgvZ74/3jRREUfCwzG7sDH7ldbxzRLp
1UlH/wAnlouOlTs3mJh1VKjhr1ivdqnPN3z39zRrzaidMo4GwvP96lQ/mJCIwgwORYAdKn0s7QIi
Webt0kWiCNrEY6mZY9sIpPtKCHLvdJ7zNE8aplaHfIsEMh3Njkbgsy+JofpcK7FgQw7KGsEqhOdA
7bIB6ZEAubYMG3qbw9fztBcuJjfHBUcwC53Hu9aXrAsSAjuLA+QnLqa9iAm3ACj6WOKOo6eFLKOt
P2v6yzKn0PREf8/5/+9NX/+kDCAuM/HsaemPhsVppa5zx4g+hBA4PtqyTV9lU/+2oRTUpkJT6I2Q
xBEeZACn4WCZ9ZMna0wSs3iw+YP2lB0B9PDcd/maLfhyGKAxP6X9U1kZ2Z94ZvaobVYk2fjTbwoh
ssqzrZlvs9Hfra5gw2czOWRZOTKHJ9e0gbP17wvl7P4+HumE7KD9VGkTxmtMvdfSJ0Dga/so2Gfg
ZxfHJqdRm/0ixjYeVGmpIaR2cmQe6+9uVsuXqjX5YZVFHjKxw3Z4qapaRf0CkDFmBxqNTYXCbaM+
HNA9eS5KhKua2gxwE+9QNaHUwMVBONzwAWBjMc7/8kbw3kNhfqxpG/SG6wSKIlJgSnPevcLWQU5P
rW8vZvnbzs5LLevfWWJgItC614y1DlibkQWQ25lHd3lHiL+NXnwkEMRK/dnxosSYxbGLh9eM3e3O
HYrPW0dI4WnwnS8+AOGSeV8YPz9UXY2IjO05Ht2PxOEhpjVb35JT/OEPr0LH1LZmg9QMFSMgdNeP
pLeJ2vQslrhqHOTmc+v2GfUkO/KU5wxxtfZCYTEymW3rsR3DOJTEK9yA7QupRlbW5nfaOCoo3fad
kdY5zDPlMewH9jyCpjsWoWpHUd69tYjkWrq+n+F9Haz0efF1YHCrji+M5DFaRHxIwIdky4SZRv6J
dRBYa+6h/gFACUrmfNb3cPTXEckeOX9s45PjeoE0PSMq0uzFAfjjOXA8XGpnUZXTnUmQTsEw5NAu
WUOnxGyTIQ0Gt2oD6DITwUeFbp6md93htmNNr7TfbEHNwQwym6eFdH4MGhDShbWCZeHNnDR0/VrG
sMAc6ywTG3vrlBAjS17WifY89+p1tcdY1sCfn7IIceVPT3dpiNZFjRMrb4rzjsMCxELa+OwFTFw6
iFxuYuD9hf1pQxNvZrr1GLHwcY3Nxzzpb/R9pGJic57gLYjBjjb8Q07msych2vJj4n8eodjM2mNh
x/nBRQLboSxkxDxAVHqMQjT6FZ9FjL12Ht2zSqZzTz7fr4YsrFYoP0nFe9syRxliQvtbzSVH44Kl
JJ9ulObyVmJDs5sN2lM7NLogrZXLbh7rTY5wavU2oklPWHfUsZa1QMmTFgtpWfQPzjDhb6E29lAw
nASDWjfNHwmzdBYCOXTqrgaQiKWpX2bdqg45k+kBMeo8cO7wLzUOVUP116zoERCcMGOdgKO0/07Q
y47Sw4qakDcAf/3R1QwjmRitPS4FYkMOXoZDV1gYbZ/LVGcv71HvM6TT06zPY2SRWtjnQv+kBcO4
FnSedb297CVe3R2tNrE5sc9ktwvIhSG8c39o32YY2bBHkKEYJg21hoOgoUL5lJCYdvnkj+6XO2nr
nn7v1zZjUBkXN1pWs4qqokKxBntD5SszQ6zMzQmmBxbS7aHbUurumj6hbjBZ0w7YE/CqttLnkTlg
ZvSD12hjNo1f07J6rXsTt0AnmSVa83e1klXM7CYYffcBplrEZuikf0Moq2ECWEWIgpoeFjvCuZRQ
MdFs/QPdtUzEB1MTiHVvO60WPo5GDNXHRGiQQWLbFNfL30263h1bv0+J6x7o0AQ45DN/kUPYj/Fn
ruu3IlkbMLefFqmzgF3FM2Tbl8E2ILlb6gBCnPrWFqIfl1FrLORJA52hvOW+TDbymTr6GsI9V4l5
57KWZUg9TksReUJ7r2tviQABfeh9/2FP2Q5BIbQqCqt6t70ZBldyXvEkEAavLaIDvG5npmJ+ch97
kw4vV+m4iHH/+Hn9Kav5XNuvWlGbQYcJk3+3+wVplqLora/03tUYluh9OSxzdXbKJN9RCIO2EaaF
9YOXKLXtpzLeIExI+0Zb7Hw4TTZknbK+9hAqbIeydDGK7pQOKClc2W/4amED7Yp4xkGCpz2jTiDo
Bbc2WRGB4B66+lvp0fxpSv3LAh5/IvUJOmq5JAkfn0wt/5Ulg5g3FPcyVfvibVOVNlbCgbbNXwo5
XVsywGExaFcWIO+M+e9jvLPVty9GM3JV/mCw1N3ZuqLadTY1/CeH8rHOMetWLcfa3HBd8H70QtSX
cvbZEXppsOXud7Y1LqFe4wfUk+EesxRueeLsgRqygSiwU8pkfajmozX6fti3rnGEpCfCLsb9W1D/
x6JXZWc/H4xHaFHEZ/1ZEB7w+P6Trx47ZISZdHOyVP7DGNu3CkzSsaQF6Ejc/NoJqi6qBH+Xytqr
t/IiqwG6I3rDhk6mCBWNImRxUJGg6wLwTzwmUo0PG++1cEI+NyhjZYLEiEC3xAr4iqxF3zm3wp8q
TPIkd/nH7NG6p7HARVstoHL6Bg7iwgJj57Sk1YkQnAjeWvRxG8OVieXNquvmSmr/re3ZUGxZZNzO
wSwuLanliD6Iv3lbvRouOgW/yfPkNG8qTvNNkO1RBAJZOxaQ6iGmsmrhYSZVsLjqzRt4ntD1m4dI
60XIp4XMECj0g26q58ls3/5BzhwuaDzPaswSG+kMdFMTZj1CypwDoJx147vH+LuvwMHcjcmLeRon
PSthrvupaWhRWtBe0uHADgATX7CYqQBq4m5UlU2iBmWM39CemW34MbfLOzQRokS6/tJp2BxyH/u3
Bv4ObPcjsdM/g2e4EatiMmHJHy1J6ee2p2bbodGh0FZ/Zj0BBt2BV+Vh5x+z1HgRNbUiNVPX1MXL
USEtSO7ZvAFz8oI+Gd0Ec+VpXjx5nmfxV6B2cN1hbKeD671UvnHRSonxzt8vdraeqan7r8sM9pWE
7jVgTMsCL8JLBCLQuVB9v5ei5nYGysklRCGEFQwNMUdkNnUUpnUTs2pvPoCT0Sg55vTMffRYjz2m
tfbVJuNEUdtcPQw5Luw8PWQYn1C++p+1R4bIuso+g9XZCmDx1g2+WYcSQWcv1+Q3780TN5DpWJfF
NWkbdpTAKAMWr8RkV0w03dJwihldxmi+mfnAZ7GtVICzDTld3KX/mMEMhn7rIHHJ9nXm+Nq7qbVT
1NrvOiKV5Onz9JLBVy1tPFZ9c9IhZQUaHSTGTFk06+JuSpKjGSdQr3GGjbYFGWzR/qZGbCANOcZR
X+H1rszBe5N23z1xhvLGUrC8zYPiwK0QiDLwnqtBGX2Lfy/XkDex2i+GdrVxMZs6GRuYuPhBEvZx
3InO6GnttTRdWk95I7MGlYHMp4e2cP7rM1J/TAG0cq8EmNokvtkJZbQG8Xm2YRPRlGIL8JSgQTRB
fH+dlzk0nOW/OuwoaL0aCyUe+jSwmZ0KojncXgMMgk2VPtBxt8PHIx+bIhV4mdHLcr+Rj6IZrnld
+6GRgyaa8p679iLoWKm+VZ6WmHSSoIz5s2FP3lwI/hjgKOCaHG6PlVN8j5pr0Ae5fBBDsY5kgc4A
bQ7aSDe447HWTj07v1VaQ6fVDETTg6JIjoVNR8d9SOEwmagRqqWVX9l2/F0bDK6ZIbtTxxytlgnx
Bl2VD9ANesLdN+b/usnV73XaP+qx8Sg7x7qTseuCvrNutVPLIKcSDEyXNtItaEyR1lbPtIGIk+Uw
CloHac0brQt3PW/KS5oRDQTnDt+K7OgOk2ByKM1IweG/YYbw8vk5mZo89CxuZ0DVrF3JeJxI7NGA
64iNTibxAjO/Z5NvPeAgPFKENB4rd7mZxL7Pa2V/txYZyHF232RGda5hgYllUbzw2CFVh6Db65JO
LpDQNd3ap9Ftjhmr2H1jcrPSGvFYCdzgkEwguY/8ejqE2XTSIprc5FkfGO3nnvHgHyIBCLcKxyH+
pZmM0etWE9iyY7/0dRYSJWx2Mx6PYGtIQXer4RlghOAeqn3YtJCI0f4wcsohCqoj+Ei+iJifty65
I430ShZ6eUxgy0VL02H3pVYCdTBBJScsva+LposyvmP6r2qBddo/Drlf38f5Zdo+lFU6iGjKvepx
zZ2vtejbyPBQixiKp9CG0n8TQl4wXFLsWq508wk+Yw3iywpZlt1Kb3p31kg8iVt5+/d3Y7M9meKZ
AXQWdwU+fF/F+O83elMCJnqXj0LdMrPVMVJYeoDWMGHXRDqIM3yuc+PSN1dh9lfdLWZVvE+71nlf
PQi1xFFTv0muvrXKt17QAKO4xRgxlJ0OFCbBz7ENyQdo5361Q2NasvO80YlzdwRRrPMwpb76rJTV
hqbRsP5pgOPk+WLfnHHn5GZ9s/OWVhRpwZlSQfxfOTkPLA7tJ/jhzk3ZWaRz8t/8gtuGTc3yvtH5
TGVVFuWSwa62k814XPy1CUueDJKVG53TI1iKURCIAcVksCw1G2i/PQStHlcXq025eNjWbTJ1Pkq9
EEFC1auhPup04aI+II26srxq6WKimTZXUSQXlzPxhR076Of0Q49V/rsX2R9JsiFp9execeG+9lEF
2Ga/6iVmP6VT11zjgyETsIM+wH7XMG5DQsallPkfTqDkiL7zn8kqOoDj4+4ojNPPosUGMs3AruaU
kGbeQPy3Go/5hM7sA+aeS9tS/65mjNXECB3c3lN8laUdX//9FUm3txy1jF+TExFYwPFerhqZDAql
+KQu+zIXLwNIsohkGWvBmSHFwejw6ru1CNtRx8PfDERt8AEevOWD7Ee3r+ulPxoY71lRktxzkRh3
0mOfw4vozbYMq7hCb198CHZ4nTNfPmUEUy6ZhNAVM0BTxqhP9wm0QI6ceyJ09Na347s14N5X7vxm
GvCnyyo3nyyufdlW0iWNZT173fbh5/DgaAH9MPb6WzXXcJ9L5P+WbwSax2QdeM1o9fJzN/RaUh24
ZFykNBKuw2bxRHmjSvi9ZKTLe4QLveqBLXTxF7V2LGkErMF9s37HLbCdzqOx0M9UsevxbjWiosSO
NsfjAubb67r8Yuf0+FG4dZb5+pu0dvO0aBk8KKMKC+l6D3nQeEp7cI0cUXOkvFfza1o/qU7nhVip
6EqbL/jILggqgnsOSbzDAg+WdmgyjZ7dXd2qCaTMobkUnFqVZRUnmzqzswdf+bJm9XLsxHz0Ld19
VMMasgziQ6hSI1oM+2kG4sHUVkaqzp/iVJLEsWofVbdj0QhNgv3MIsKRGIA7LFWYZ3wI0cTjCxh9
79COIAzdBkmlGBz23liU92udzJHbzE9xXisymrI8yLpf9+yE5CHOe+L1gc5j77OFdxDEveccvUrM
vyY9AjxtfmJHtE7uJAicapVFfwdDbIojrMPpENSjhj3SnLzHIXG9R3+mLROB9NfKWnxJq+rx35dp
+yuqPDAq54DUC+5JwIzpW27diZBUS4XOKjbkEVvqgOaDp3TMyGd4ZC9jg3C3nh189S0yG+s5evs6
z5x9421OANwa9Fzxys03SmA3XDAZcumHhBqGQ76CSWhibFQZiAcNDdNpv0aPpzPooV3JpRsgWFZH
ifCvmbboR8MaI1ap3qFuHMpvtPxUNdZyn7J1qySv6BdLvv1CfKQF1bHrAr6KpRH7g4LkvVP8AF1Q
QZ/b84WZ44pSMD9n4h8V6NRnOe+sxfoFenANM3EeaXo4oJ+9LguWXYyopDEpObY0LtheqvG0oDTz
kdYt3OyFc8AA5W64mK3wsxJkRib3ZPqbwWfEwsK+mkBKPQWZShukAWpTlfBU6PGxp0DPwlxTT1dD
tx4M6Jo7w0SrJEqxEl7sIspWtuBrBR+dNU29Sghr5gsn/BLkffyQV+MUkDewWTQRLZqYOtFklA4Y
qj9Kiw28GUPCBoFODZ1kEZLAu9kvva1u0sGD0zcCScv0n4dMhQDPu7CUTnOKlWKz15Z4D8cI407P
ZxazcerpTx7SVmSYLuK0h53eAEI3D953q6z8CX2W8zP1WaK425rL9wNbiHOFIuTwwNsjV6sjDkUi
HXPzoFmFepzWutu7BWpW7PoF056FDbxjqM+m5rfnD2Cqsf1GJFjyKDcBMZognltfPTg+12nFZZ77
N6cz+bYRkyqsInvM8FJ3FEaNc3a0uqyKWmcMMkf9678Yj5Pt0SOsZxZkrZH62En+gFgwcZ54gA76
LnDbEZ9+mT3BYZqOI32FfgZ0a+3G38WSY6iY9Ozy769odX+N3XHAQuPBrZ1ghHaNGRAf6855tc74
Jq6tmR4Hc4S+PI6npI5fOqf+QtUgKDvHr6s5BJVdyE+qcJcTzhWu6rN+MJdGcqFhuB/wXT2NRoxp
qE2NRx3RNhCTE3Jpn6OxWNWJdiwBrMN+tRMYtgmfQseFWOA5yxcOv0OvC+0HeiYBt34unxcbSp6h
uwdpS8pMrTHGL2rae3LEkAII8Eh3U10KP/mytPhDo7v1Oe2nFTD7RgSEsUWztv0yr3K4Q/64WGXX
HPqsB3RVDPF9MIz43m1fkrFNzj6rXLvRj2B1q6fNRbnw0k2YKEuw9dGgcR9vfWON+DZjZMdym2CJ
d6xRqW/dic5wzxyN7gi9rcJ/f1vLSd6xJuaXhB1MWFnieRGTj6P9XumZca2mweaPScdQFHTfzpQI
YtTV2WMpOV1blfHTahPtOj7bpBzi4VjbJyMfdy4jFULaYt31tPdCHkygUGbZEe3nSyX0W1yq4YRg
+pfVKm1yOLx0OngfXS2jUUiAFZipKLtbRfOqWsMNFqNaD/1UsFBPx+mlcT3Sog5vA139sROMUH3x
bU9TSvPZ4B4qHbmBcjrcNpn+2aMweSp3McdW9AL1XLbSLewR98YnvFpWRa3RHcsJQbAl1DPYcHeM
gUJAamFF6LgYy8FAm4ThVuPRrkvKJuuWPOtMISrK2+fStG9eswxPRjtQ1YJ9EyHCiPScvo8VdN8E
+Y2IS1pgx2ZrBJOLALNhHB1Hix8aAMKvPG0SqBizG7Eu6fbSo7zZ7uT8xC4YdbRZj6NixYZEmDzi
pP1DxeheGrn1pekgnFOQdyfwfPY774NQjZN43Iq5WdmPJCvLtDmwiEne00LpUSmzJIBalrznttyS
YAMWez8hspDF7zPBzOey5J5loPkZZGi0mhjW1KEfZ27n/GLSdd2c8i6VPflCg7yZZHjbEFW8Mf+Q
bNkoP+H/TLw0/1i8gkPFKnn1yJo8cPZ95K77GhMxwSw05ZGPUv5WoWzjvjHlMw7jJFgGb1fgvzxo
RAWRUf3+TuDWX0z3Ifbx0WULib9kyryHf1+YoCFP/2vPU/PNSn1CZU0MkHbU33LIVmNCPqSdyod/
3S2WSXzUWG0vgLjComfQ/bAb6RVI6EgLit6gxHEA3taVf1YsnSE8jASNzo3a1bkJk2IFlrS/fGFc
KRX+pS2j9T71dFhhWoLUOFTzxSTncbCb+rC6Sf/G5yWqbVYP0tL+4JbetzrR/HIcn7BiPDpGDvHS
IXYbd8OnkXsMvy2Rk3Wobg7wHriZG2OUGqomWe1L2hlYv7VEXuU8XHpH+5NMzhQwHPKKubF5J6WC
76+5L70w7zaMqjs4tKP0O9bJ6co5P++LAhjTVA8X3mHHfl3qG+HS++gCL/AVA7TEJMO+thqPTH1F
aNXc4jF4aEFFEmzHFT8l6Cfeio1HNeUtdk+Q+gevdvRH3aPIvOUpSB8imejFEQPrfD8/Z36MNqMz
yjqDeR38nOiY6KyvfFvVdvIDy2vxVeDm8wxkm6p36yPdhzqnOzGm5e9A+nGfAQLHA6CdUAN/DRqt
I12bqQecVWQt+bUsjvG+LPmb6sRwRGpcT1jkTzF5sUi3V/cOpd+hC6CAkJL6j43tv7QmbWMDIZWg
+SArXr9maZrdsqX9ybNChAvXwkNMCuQJhWck+Wa+uTP7oZ4f+Dlj/boiiZA5Ac/keQ6GSW85tov+
q1hou/rC+6ae5nr6XRZSo+gq6/Y9TVXhv2KcusMPqGXj0aI7m0CPW+wnvXtsQ993zha/n1p9mhyM
iAPDS8Zzfz9Mo3wV+d4ArnmnaqMAOjLgVUBCwljG/aZwNPOBpD5p+hjd1K3otlwXFiywQf5b/nUl
t1ttss+0GOQ+jMsZlms8S+gGKcLf1DMwrEtBpVls0eqSgrm3vfZsb1/0dQ0pidxZmYAgNqqStSAO
e6wAydmsKSUXwzhzgOZfi2tMl8rrhjOeGC5pmjjkGyJQIledFm94iPOpuqS+DclCuRwirommR3ZV
kDGPsIpfRM+yuBuxybmJoLGXLM6zTDhYadNN1IYOzVgXOqn94bpNG/ksbo5GHz8t3aju5bq8kv+n
2NL6Ss99rW8Rm9R5ym2e16kfdUW8YqyHr5I35nsLtp6q0jFL9Meq4PuNGXYPhmZckgztLWN/nygv
fyDSRtP63IyvE3coUVUfFRyj99nnRq04ZVwuO5/OCMZodlg0+nEUs5g+9TSfrObLtIJtIZ92y9k6
PniOdm/1MSNqwRSzjq/Vqn+ueIFDVtAQF6TqL+xdQ59VAS22hkE+Rvl7q0qpFIBUyu6haS4JEa27
VeNZzUHHhi5ObNy6FhM2HY4RQyrjIBI50Ne8rwO92ZcUyfxP1ZktN6psW/SLMoK+eVXfy5abqvIL
Ua6GPukh4evvAJ9z9r4vhADLliVEZq4155jMNQbzxUHgtnX0Fk0+VMNV4ar+OzCXeN37BmV1EhBc
K+1/JB+iMH9545jfgy5x7rYbvIXjexjW1Q+j8uNNqDdU/VhnbFqy/PamYn0jGjLtCqnNoOdfAoQp
XkYvJ1Jy5DtElqw9BOry1zU77U84C539hv5MrFzzakbFtXUJAy50LyHeI30qYWjYEnVgEtCnxUO8
F8HY33muzQy2Do6NKe+tPeP4ZDYXRFLSncoQMTB60Q0TWwQYTGtZdLO2alODQBxqwPiCToY9mo9c
d14U4Ayjj6q31uwiFFXgG/zEP3m0fFehI3oUNLRvWfK8dr057CcGnouaNylMkt04RX8F1Hxg0Nha
2s7ZOmnzSZkRVXlOOjJfHJqJoU6PVJhQH35M0hluOdW4dd6VUKAxeYWSz7bVg5DcPFo6xKGtGj33
r7UOxzeHzrNNPguXUmctg0MemfoePPEfg9ooyQz5e6O5P0Uye20GvhIZomDJD125D9tbN/O6VYZF
EGkotOPGaJwdXXHNKmlEBpmB7FGdEt29IVX+dDOF70JPYZpkhDczvVvXDXeQePqsQvKDGe0RjOCI
NzIAXpPZgRjj9ySqA6E6t6aw8a+dNIVN3w+7vGBO3msayvz4FbUK5XhTlWt32JsdFh60HA9yl5CQ
htPFdefExsp/gyTzy6+/l2WvqGYxt+1RVuA22jv2nboyHfqMGA9K8gAEp99ZxUerh965x9i7GnQN
1rwenyrtZ1uZpAPW6kNTv8gsD1YxQ/Ma3fWfXmNGmet/Y20e7h02bp9hblC/wpKxJUrhgoyAOfvm
PmqV3EJnJW5okt8tbg5cPqLfMucfLLfctC3og4787LBgZmiagMVFxRvTZlSbwvB3WQ/YwCCNAvd/
ahhSAHTNl+1c+ohxQ5eBvwkC1c5ko2f8LagzuPSetXAwIGOkGxSwyXOOvT5ch8kR4yuV/2Uv0qEB
O1N7Tebxt6BEn9IROAs/t69Grh9I6VUnK6JauRwKJoppIEmjYB9W7a/lhDGf7RtSSai38jRoFfiM
Kk2j8sMu3MIPwt29HTmhFHWTsjtTbG/P/+y2bTEHcYgGKiINBHJ5W2AHDgjM/OtJy8+n8jYiRn5y
8N+f6FX+rsEGPBN82jz//0PafMj6708te8uPRkX99USMAAYF9QyHIdiWlyDDRkc3sELHzq6HiuU8
2Onfr5PLTwTWz8EyyPZkIfvSZuowYBSmZOaP504kLLNGyJoF+a8/g5DbKllea2NswkdgtO9MA4cH
uYbnxEN2DaIbJRbeFkCHE9lN9pzt5qbP1A/9p4q4gjfy0bP6CMnNfg4terY0nVIcr1wbkDg+leGS
llLo9bFmmNva1pReo4KFs8UMYkce1xltYfjR06Ba167+CymxftW8OfMRzsk6qp3sYbjZuPa8oSYd
j1uu6o27Oyr12sXlk1fQSEor3YQE4Dn3qNTe45qVGOXzg+6AtcVEWx3xaZJFkafvdSNpejXi5NMv
3vmuS4cEkeqjsjvs+NZP1hLcSsnPor5BQ6mbelhFyn3NdaKZCru8eXZb8UamGJQscay6TlF1thTF
lmgkd4xdS2nm2sUpRprDHd1Z+UMGQ35AqzutPGv6mRV++yBAg/s9tQIiBYipt7DkdBE0Tzv44wzx
zcwy93Xmpx7xGfUdvKeVy7uwmQtmO6S3eY7CT9Ha8xn6AH2OLnPeTFU1TlXBVBluy7IB7PmXEUy/
1qH4ESN+OiPxRsMeZjHLYDxboFEpnjhRLu9anfsvtqTSExUX5n5wau3CPXmxT/64Ls42eNqVnufE
G2ssKmepSTw2+Yuj91sbU7tEpnPqcAEaTUy7oSuOY4qmDRYomTrDdGzgYjg1fLEoDrpvIO3d/cDK
kdYXv2kozHTnUd2/lTSxbo0PycIx8n6H6BWxZ0RXbG02NCLhxVHnadFl9WXBy4B1c2hHFJZx6TQP
v/jhpP5+GBoWYA2udseGJxtF2XZwQSiuKhyV4I0RzaUR2mZsivW1iPAwWJp3ARsHsLswJGSXrLgC
ZneRsdPJzOcyhPHch1l6/To1n898ULH5ZF19xssNGqJkZRsdAKqo/56ExfiIGgRKpTutHRuwodVq
8EDpxK17yDU7ZSbfhMimz4lPXiPKyhHT1c+LIwpUY2dbhXs1vWrtx5ZF/xEAGAUbhQi/GaA8Gf2h
mrRbK5Phsjx5Ob48Wo7BgTIPGQAgkhOMaEdYS3KmeNPy9QXsM+ke1fERlkcT3sC66Ve04h94dm0E
mP74CKx4XYvaeV0OddNEObAZn5e9ySTDfaBPGQ492mlBE/1VWJGmX2zskx2En+9ear1LQnhCZmpY
rcf2L26qX0Xbl9+AJl973h8aamNx5/YSHy3ZToc0HH3glB56+hSZvcj88sf8kaxDZusQq+t3B1PJ
NdJBxfhTLehaoZHFpqzI+I4LkEiqWg9mTK6Gi3TbMFwDFWrC1LOotkVqmesWRcQp7Czzm0tAG2nz
1baTAVkr+CqvdiwtukpVCeKTKXkgav+ybFDNgwoQvrgKQ0Q/tVrvX5jge+uB4WMVtUUKV5MKgUEF
9zHovbkC3PZjxIrPOw3V3Pds5vuGOnqNhp/GnVD3evkfxbrkQh/9Ezd5+1I7TGXK5BoFHSF4ReCt
hYjDF2XGGvzV3nlDLVFN+qfb0WxMO5z8Q9kXtzDN3xKFmqi3gvEurUmg2nGx3/jIlHzIRCNQReqp
zVmbIxQnUVYnvfnJDZx+DRozFm2Nme61TlfXpBgcHNIEr4cM9XA/pH60bHUfcuneUzpPksojvcYM
z30KItYHqehQwr9v6rDLucCSujzwDomzwFdwroqe/kR/DtT4q07SGscpFw3hWojRLR0/gH+16m+Y
c/NnNHqKoikkENfPa3qg4fCgOIIeb6qKQ2HnezQfN8/Qgpszb4hlik+mXaoDE5wVIMeGaNTSOtPZ
DF+ganxqYiBYz8RnZ4bWZqioHFDybc5u8eFSCzwRZrttpkq8DEb58EbdfbQJkbeem4t973vQXqlu
NEncEQ7hbK3AxaNrdnwjEr6Az8vGB5K2Aj7mpjK+WyELfWJt3ofJ/rSZRr94WeEchEBYvk4KOvXL
iL+M6mnnriUkjftId2AdQjJkFKRy2Suz4H7GKgFQuHS5nKkuLl/asLBuNZiC/bI36fTiSQOK5qpq
9u4VbbP2nak6mWLM3rNEoVIWRkY0AmdlCRIboO7KUbhwpemIu2P14k4SQ7ivOoyb5Xys8nXnkjXF
ERb3dKwczGng6+F1JLSScPtPl7x7mVh2HpM+erXRAfhuXV1gNeKDHGEp2vgJdklNcJDD9Pkb1wfY
gdk5JMOJ7k3FlWrJtYGB6Tx5eDnaQA+uRR21yIa4shVKMaxgQ/yR281LrQ/Ry0AhZ09r7jgIX7+O
MOGIV5+Kb2nIuEPtod06BfK+jBb1pbRMVmJNDKYxYwauG1OxZcppv8Q0c6VfRc9hFd5DWp5HTLUF
Mwuq8akUh0CQYm/aBFejHrP3MpbluXW7P5C09WMmzeGqbPUAqOocWru2mBgzX4+i0jy0ofeGedHZ
2mgk5nxD/06f3oM1lfPfxbF+SVRxLSqVHwvNPTG59C55Uv9FD4atuabmDoK4u9UjoVupmzsXiPrI
RCPMdXZnjMiYwSflhL3cpJOsm5gWpmk7Ph9CQrxMD5WiIuu6mieTqsppyQm4FDqwB5BDT81yuM0y
iir1Y+4WHQwuk7dQf+9FV1+k6/+mYWvtxsGqma9AASxotHSrDhHN2sqcd0QtOTcn0H+g7s/LO+E7
s7kn+j62YQsNN9ZfWaoTTeZ7al3PNlvgedarnBvTeKazb16Q/UhuPnZWlhn0tHz3LDUPkU9Ij8fz
43DnpzpJbBUIcWHxL2QEbYCdq8fbsgnIE4BNhGi11o5oudRnKvp3SHvNJ+tBv/isGjR1TWjInRah
XaPK8uRblXGJkTDs0jDWtk6sZnIs6zmgH0iIo3YNtkx/Vn4fXTzS+dZNHg3vOqAOgJOxn13lMEak
6NbPCM9x3zkpeEjlabvJ9z8diLR3meWIVpOJeQJuFaPvgxWzxRp25lRfgpy5VwPrdo/O9bHsoeP/
7EBDPpA4rE3YGs1tqo3iSUjiGmw9iC+YRbHv4c0/tZWU3ylGg/Fy3yLZDW/5SBUyktSzwfEwnwQh
4M2FmSYc8XVVMfQXyCZ5U344ikCIum3CI06t4nuPF3Y5LhsHrFLeOPuupQ+q0wsAkd2zfj5VQ1zs
W0eCOfFF9UMvfyRO5H8kfQxSytS8A8nu+Tc9HLZOVRVPfeAjnRzwsmgaQlpueQAV4WTufEb397Kr
3+JCtL99N70THGt8czPypE0z0E9MDDYdc4ltG0jjNZBaf5oyMHflzFrKSGW5a2Z0RZJjdGtZPUOu
E2fdN77bdBBZ9DrmPdTb35Qoy+NyyJyPL4+EfjGQ06IdEhdHxtEDBUF0tcC8LHup63ZXxegCr9px
P0XZirPSjfE4surICmxyDB42dqFk43u99cvy1DFRCCcaSLWHAhsUSKDowhTDOOt1Sw0Eh6JmY6Fs
uto/aB7axma0b16rmR9Kg1dFmOTR62T77ONJXtPVmlZIL7DZWp5+pqKLhEuAlAhHyraF/U5RwbmB
L/5lZlCclZ4FV9ETi6eZtE5VRB1cKqACjSKKoZs3JHkZIfUfW6v3o9v0r9yj9pWy/GMRdtSaY1Qm
dNpMe6+b6rm04fKUvbOp8JWL0UmfsJgab3bp3tA0ZMD+W+NtPrfsoV1+LyMuUU8zmv0QDuVa2g0s
6XkTirTd12ZN/cJBDjSOmdqJNPBOYLc/PZI7t5WNRo9iE8KZleZl48mYNwlkJM1hQrwcSt1qJyCE
XsKcyNs6jpx7aCjjEOFeWS27ia6kCx5AvxqEXaKXqbFhq9rHUwgU7t5o4kda9eax5rZzdx9I5NtH
PaIv9AxGtGzeXY6lWUiihxPcUy6wh9PJ5pRVwCGJMgZpRumFe8+zmRj2dY5WuxrzZqBvSExBhYVq
PmHOOuLlEVSsPRU/HC+TiyN51Ep1wZSiLl1LaRkCP+P7fCyJPIArVoxfvI8l9jk9/u2Got252aAf
FZGyfMT4uCyBlD5QRHt3P4bAr5+jpNwXMhHXbt7736ExBBICtJoo7yWPqY9i/vMM0zgj7an3J3kc
KyYYEyzJsYMqCdUnH0Z6xCRLfB2pVFbttJ52tujgpjq6vIuKRbqrbP1e2jkJBwSsELkZbPsqkvR6
FfJTLLkny9fy1yIbvN1UJs6m9Sx+eUqmRUSs7y2Y9WBDPdtnvBgff49+vc8l6nc9jp6XzfAr7ir7
SYk2epZcaAEWo4PfJJ/LRdhE6JeLMP90PEi3GJEc8sUHZlIqfRrdZGcVdoPNwehPUCmfFZ2Ji9EW
iNp6U5Kbpfmg6lhqTmYZk9MaPM/X5jZMUGEJJ3G3js06k4SO42TTyxL29NMM5ex5aMZ93nlrVxb+
xsuN8kdmwONofexero3BJGhvTVV2t6nXaM4JY9pkekAWMsCKTrOmV5+aLIuKt2Un6J8EMVQvQLc3
Psaje8Ta8mvl0lWa3BSDFRyULZ8Vyq2NQ4x4ijETWnEQm5g3CAcKLcaNZSNLv75Q7YhWju5Nu4VW
GIwADMdU/Y3crWSR81TWVnrQ6p6Lq8Q0ufaprp2FKvIHobr+U1tbGjD1PLiRq9lvCfaG8KQS60rb
zdtnVfmLn68Pjqa/ekD9z8ttqUgd5iHkFdbSG67FGAAMDIGlKbzA18B3nVMBqaXOpdwWtTae0Y7P
THzM9Hzd3G9y5P9smCW4KRG1dkpuBNIkInbddW9BwU4i6yLKzt/LUtOPdPv3OkDFH3UFudnBzHaG
bQdbKB2DnW6j84BjjyzZbx4a33pyYTXvvCKxYY7/mMoftVGJb76OaKTzh3s4BNremefbXZs3d0+R
LoNk7cFUhqgZ/868CQIqIIs1NdrVNLrxc0TE3VOlA3bxR/fqzUtsclNt6K/IxL55ViPLzWAnBMbA
eSbNSnggSt3KxZpYK22eR6PED0JnF8/Ji878fCwU3MIYzJhmw3WCQZa9QoQb1+6U6q8CoRxJ6T38
fG/Ef+lrwZOFsGGLtRLGH1r2aTCqnZxMCp6WyQtJRt7SxKfOi2q8OTfzBuRdc0Y+jZMAm8KGIsQM
wTCzp66jtReR3nZiEQ0/FB2dGSfWU+SkydYvKntjVpNxqqLme1x11hMrHqLyeqCijxrp7BZu0SPU
5M5OI/PQYetgShdK42qSb0myC2n2YAw3DS1Ycr7E74Au1VMIZvUp6jBqmC4yMuqpfNxK3qmzYI5J
6n6HAY7yc0+v0TIy/1JqnfnUNl64wg+rWTS5157uqd0wUiWALX4p501o5hEOAZmjUsN4OFW839rc
o8bKDsy3cvtL3VjRLrOVOJf2WF5CvXC3ftpoVwfQgp1Wwa03QrQfJNpul/XicmzZaESxHgm0/XAp
9V56KgSSEIJXmH9zxnra/am0R9bWIThCQahunFQPxCX6Pifl98igN9xJ+f4MR2rk9ojMIu7i8btL
FroeBPq7GnBSMZvG3RxMHxOg5mvLfPYY057dmrFd/Ugw4AKgC54qqptPOq0rnMUhjbY4gUkmB+3U
jri45xY39Gu74qsSRVdBaPVVBd6Zicih13X3EHTV8BT2bLoh6fahZQTgRLrXDKfTqaBVw1DZyHAz
RnySnr4C1RhvSllaLy1EAoB1cgVeimk1FlHn1Lb06FdI6W0UDPhI2rFT58oEIyoz675sPN95k7nd
XSIyf2MXz6HpcR2GIwQwUrkGWNeWZVFvnzf1YDYs4M2/zugWZ2/ecLcqduWIfcMuzIqKI7Z5WFAx
kdriN/Bb+4mJqL9jtommEAtW7qj6AZlibldQkS4m41qTnnvxghgHRk1XsIbqt48qwiWY9cqLK4V4
mwYKR4MTDNes+tmLur5YhCYejQLZGSqpX6THabvArMrjMIFBYNYTXxpraNfeBF2hTUb3vmy8WOir
irEyaQDyNFOPlLRhyiBAhPe9iacSXGA8EepJ4fUDSfBwsWWurg76OtBR5MPSB8Z1+11lw/i9zD5d
vpxPpTU2pK5mH2ZdZ8+5XySUzaa+23M7gsoUot4kHgP4RdBPLhgZh7KNBov9KO2StA5v4LXP5UaA
hDRfHIAV3JDTwz91yFFBQ7f6Tlxl2O6Bp0DgtRuIz44bvUAZIps5FjPZL/7usqpYZSWMdqM13Ovy
SLXqLepIK5MY4DaTcLIzcZXmIzOsT5clyU8gIxbVnnREXuc6V1FDPrPh7lXEVj9AQRUPYVm/Rtqy
5+WQYTGO49taIxhxwFuIjupFVz/D2n7JZJJ9H4vMJ+6ut7YOMRnfyxHrxiS7T8O3mUi56OYsV1MP
ZAQVvJZoeMkNBO4VQozXsvKxrLpO9waraR+gSFprbtZgArTEizbHQkpkOdhYfSymLIy2ydBgf+jx
6w1AC6mATAItXdwj2qAqmPZddzUQNt4nVeCqY9IMH4eqYt52+i2P5KMtyvqYgAS70iwJb8sjn1Xf
uoqAvERIfilwaGFxzIbO4e7oiUPY2+U6V8ZbTi/6nb9YHiyzdzd88az32G1/088kX6729Z20IBTq
wBLBIvTgDYxrqhfTVRb1G0ZH88LKr10nQ+b+CKOK5KIYuGjHN7QviJRuKMhs61qWW9ttiwN9bpdC
HB1vONpP2ei8tGiCTvz5YYO9OflRjXDtvQmUgdRuEbx0agtFumOyr6/gZ9oID7wT9c+QlXIE1FW0
7zKwccejJ+zioNh7BbwDL0F/N+AqyLhQ3z14eNtxoAXT6NzATAN1eeIPH0zlqDTiVijyLDz4AL3f
idFDGNRcogRoqd16zZk60weinXHXpkR6hWmD4qfOUcujavF6sMSswv620npgDml2AEbTR4bcqqCc
vC+RhKP7J6ww0ViUpWKIH3yhqBtkZXc0zJByNZQJhLXDRhMQ7mKXW2cictQEUMSa5IbACg8+1Zi1
LSZ4lzVT97oan5qGaNXOIR6tLJnyQuS0tixlvg0ySY/Dgs5TSFrL8dpRW8TJNQKTsGJGH9yGdkHW
Vtf2mA+LX0FYDJc+Gz7xCmDPnjMqi+xvFGTynLp6SfGHDcqSDeaK+tSxEKFBOgu952YEboxqTxbr
N5Dyl9TQzMPo1Mei8MejsFr3wtomPM+ZIq03h2I4lCXKChmBqD6x5goSTHAFGQSCYx50zJNrzPkH
GpqAYUksibDdTzBbzMa6pr0zL2ZBy7gE4ORzMi+M2gKfqKnT4QxG59L1FhfpLFKNbFpVLlDtLVVb
wsfkW2g16dY3PUbKF7uozcuUpdpWEeo2kOax1nTiGrOkKfbQfNK71bW3OLDF3kpt/OMlPvTaaWNS
ZISkLISV1dQUjvxUAe0zGFTNug+PGCJwkBQudBRtojSLRf5YRUg4ssKbMPQa5l66WnIpoIM4KSHe
cxWXvijcTn0GhWnTgWA4+y2ci6dzLOnBGqo/OgjUbUW2OeZdnZiZcAyhx4N2KyHNQZFUx0E3qd2k
kXfWY2F9C2D3jUES7CqX1UFfifiVau9LqeOGLSsq8HUYJ28mbNsKQiIdv/iaDiQk9n2sn5lUJbn1
XMX9L1qB5jYtAqI/Y+3D8WR4LLpUYfLP8cckRf3su/MMKCHlJvbq/CrH8SqpKp2zwsi2fUMsVmkH
cj+ZuIHcXFGK0phEYh/YB6VSZ6uL+90YqKvVOk91Hjzq7HdXTMWGEx1VDwjRSRs+kQ5U7lNYevgG
rWlVAvyqpAG2pzD3vmZfS5c80popK6iUi0qI4bY0BMTGLMqm1/CKVoJabiUIcR2rnigZvPx05GCe
TCiKDPQpYwxDsdMCvEJZcqrIU95pLhmb+DXIfM0Nlj04jopeExdShrZDWT3poox+653/fSDUAsp5
9mIgOPI183dtVVA+THOg+yVPbU6axuC8B6K8tV3Ag5EaWrrxa1Bd2GSzTsHDiUcLXMZAndJ58z1J
zdR/h/LYHHpUZxuAx/FTodkZgR/N++jYzbdm8livQdiVLTPXrKeoPtD9NohNu0+upAWghk0fj3tt
fqdKuwpe+0i9B97UHGqqkJj0Cf5rUrJNWgUf0qb4HWXDDQPMszmZP7taA6EVjJ/kFRP8UYtiIwLr
MVo+wTt9+MtoQmh/zp6wO5db0Jiec+gNg/arRl56HvKk3fQ43KZkzkIsVoVfFFQuipUS3GRYfZNS
URV0TIf6NwUwq3h4A0IRlYA+MeLfYZzmF/S0VF0Ya5MxA2/ToC2tD3nsNYDN8Zq06OoqyAirxsDM
XEQjgsceYbMPYiSdSkH1ziILG3DZJvEOqZHYzx7XCcvKlkw0igiTabrYmbQncAvDIbfJKsygWmpJ
hExag1ESizg5K2GjeZ+PxVn7rmuw/Z1OFyOhPr08GaIgf6ecqN6uAGCp/OCRhXpqZU+OLqEW8jTQ
75hQSKH3XXXL4+UnlmcvP7DsLo++nmXOz/r6XcvRZfOvg0NLGN5/ftXXL1hezvLwX09bnvGvg19P
+9cL+3pJX4eDaIia89eRr8f/vKp//elu+dN65I3/+T//eW0oUf578F9/A5X9LPr91ytefu/XgeXJ
//rhrz+//LmvP/T18J/3bHmCQsqyaaEbY/tVt0lH6O8Gs/xYZ0JqPzdefbbMkW+KERy1UUcYAL6/
D7F1MI0N8veYqN4dktNbKZqfUrovmNPBGpX5eUQdEJeeTxeoXQs7+ht5QoLnIlK5j+1Xc9LXegDS
whjjlCZc5BANBaNdd6Oj6EiRwaQVOYlDIRajfWj6t7SuvUtdj+s6jMaDG7V/dYF6scaYQuCs7ZLp
Wr8FrcKQQeQolhgmoJsk1gbSI3Mo7nrL982DGhFOJCihKmANS0NuSB3MN/re8KqPNhip6GlFhFox
r7ubEhCRtJVll6infRwZBBt5t9ECulj1NyBO0R3MBfXPKQ0PWX0wsZzxTljx1UmCFfQq56ZVUIGH
HMJwSibQLdTm8Wl+tJxNQKnR7SfKZSzEuk7NAceVV+56QoLXAai2rcR9vI57VPJ5Lsgf8Urcu6JT
6mBm+Z8pJJ6DJJTN0MNjDXPKOFNl5MCvi2c9tq2bNibUqxs+LE/rov1yzK0dVIIh6WtWpSFGt/oW
s2DiXovmAZTa/np9GIeBk867JM0rqoAkjy+71KlXttYkV1Dszs1qPXqZ5F4AoMcLX3f43kvYkHZH
RryKZmFvRzuzJA1l6AV8NiL6bkZlhudC5SefztVN0UQ7OJi2kRQh19Tr7KhRB+zwKd7otmK0QWtr
z68Ez565C2DaMkp2NBoHQgkUjvqwJ7GrM9tg5ysNv/PcRytq403Ku7I987DM4KLG1aj1MSErYfPs
vK6NLjmXyJD35Ypu0sC/QCeuH8m7XN6nZdNb5kTTdGi2y24C03xNPke0o9VKB94eUTILPBwlXyTG
eua0BW45VrchC3ObgXAXoihnknVJ5suFqMTdpMD1VQFX7fwGdkX9Yogp4FIFdSKp79wp5fywVHgK
25Q8XjtscSmRnDyOGH2bomeGC0don5l6ddfSooXiWHwwk6M1FPj+SlBDpyXDB+Q42UbOdHUDc8WK
fgLw7t4/DutAq6onbYTnWThMA6FbUsSLxVlidEQlAs9mmYpTMqvoETI1hoKCtFIab4J5YGDXb8vO
NKxFMBVfO/G00YYoe9MizXgj4CVnefOfH0O4gvXwdTnTUzMg4Pd1+QU5UALPMb7OpN1TPPjjq7H8
gvol7+3+60zQvxeG3nw9p7I/RPibWDv3sfyOYvhNeFv2yrhQ7VjGMZ+m5eLVQ7ebBpni4UpXkMqC
pw733xquy7gP5iALvQKGCN74N8VPsUFjbJ9HQgMvkvpxV1UxUsx3jTrmvcbjRVMk7q5uOp5yy13J
KopPCePWyhmm8c3Az57Pr6c08vEN+8Ouxdrz+DoXpzhBQCgu52oYQH4U9U/LudxjuhTpBiIMnheg
yA1KKW5f5xr1YZBtdlvOTVr3N5MY9Jdz+gD0FnaKd1lO4nVktlvk8ms3rwhDM8p+PH+dNdC1NUkS
nJZdK4AWn3Ze9bWbOWOP/LewjsvZTAOUyBoD0vv8ksKpY3pJwPPhP88FcZsC0j8sLyNkvr3x9Hra
f51NomKbAkXYL2f7EHuRrbCxLmcRzyU7rQmy3XJWqFztyoJk+q+zoqBj5IN8Wc6aZLbtozIPNstZ
s4mw6IUglpdd6RrDQeUoYpddpA3xcYw9dw1DT72NCQrcKqW9tpx17ESezFQQ2jH/R6OWO6fKwYr3
ddbrOugjDQD6+ayd9vFFsNb4+lxtnXVND4/k62xcZe3VSe3w66zXFMktrJyfy1NVWjo3s2zeh8G6
+e0wvZc1Po5ZpvpijQnm1eSXTHAcRJkUq2Twmr2w65FGs9hUVRl+i/4kMoF70U323gmS7rJsItV2
F5AjvxMhEWzJ9Na4wNB1RGahRHaVJ/Y3RkwLxE4Pw9v6hpOxe7U8768omcNCqo5fy671t52ItAt+
DXw3M6taDvWZlWz6TFFNrMeGWChdUlDTe5THRqo+LP9HKYT9l779q1s6xvd06r211dnDE+5S5Hwd
WGjc8B/u8MjCMj24wjgyb9V2IyMR+RStc9dsPyGWetoFrv4n1Pjso5lt45hvAcGVuFqm4KM1szt0
UVyTVqHuISJqncEpFWR2KLv+IMHtJZwk+nfHfW47Pgq4nB5qYkQGQ9vw21D8nPTOhl9R6xYRHAN5
N3rw5nnlcPVnLb6K+upAxd/c2iy7eq/0sM39ceT8dyrfOAFutX86LogVJiFn1ejtk91JxtHUE/cp
ALiLQI9Zd2bzjQpL/5S5LkAiWLV3Q5kBHSqte+38nDRiLjva6eHDC5cs1vEEtU17VYGmEEtUbxn9
ilUwTQUWWsLYclalbkmuAyyOC3aHmKBYbto0qZJrqGKCWOfdGgce0AA8Ea9Bb+YH6mzf4kZFB126
2TXHG+1nyjupssDeHI/+hR6mTamgKmxU5fqv0oKYNgVYI4IAO3sOAx6GghDGZpDmhSTOn76eMOAh
cd1g+PQvkCr4ZHl2J0okgV541lL65N2CLvjfxjB77NqhGW3GvPJXrZ+g5ajTre54CAC86THBeTsY
IVO2fzahm5jA1G2ojPM/iSnou0XkPAGExgQTk5qL0g1g+xXkrkvTBdOxzYcjKPHmKgWJnnbgRVSS
8U2THqhdNCcaoDS1kJ896hPRGLOEmZ+6bAg1hNuHhB/h/PSzrNy7JwP06341rDOs+peU8u4lnzed
Aw6hjtSBGlzPDSAEA4nNBmeHqbaWK6m0zkLflsgvUr2/HqbHzE9PaULbP9ezb22i1m41pGfCmbKr
mtEaUU/fWwMX1Fues4+z4F7SLjqrVtuXY+Ad+CJo58ay41NLYzAv2gi0y62yI/NMcB2b5dH/Np4a
5i5p+HdRhaXzYqoVUsHewd6WBRO8ebqaDsV44neWRmKswpwqfbhtsWCeh0hE527epG1LiGdLATlx
MFmk4P92fQATtCRvGxpARbG0jbx1OjRHzy7rNV3G/P+YO6/lyLEsy/5KWj4PsnFxAVygrbMeXAtq
MuQLjGREQGuNr58FRlZ30JNiJh/GxqyMxQyS7g51xTl7rw3Kz98WLVvdIfY+xKIaDnWLUC/WjU0d
TVuidcwDhnz4ifN3ljTHfZsj80PUPenZOfoHRg28YMAg6R0PCBMWo9VBfY1o1ykNZwnuiEMKahzU
iSy9Q6/KnTEMigVac9GR3HrkzrkvA+ve14I5DDtaC4My+kS5q7YiEB6pUV36FAPQjlL6DUKxrdpc
XoeD+wDBbVyTzmoiGIUXwXXMvVHbRaFDuYfkcbpe0bqOYCO0OV3twSBYZDkoMIAR3hEwgMQv6g5k
xFQ2wzY38/g6MXoJj51Ms3L+T6rvWBlaFu+WCaMMT9tmUOA2SvrZKzPRGL9WWm3dlSL+ZJo04rsS
bKbpUI8pwT3WuXYeN9Rb3cZeKR0+Sk1+7TH345WPDfiA+eHp7LbEXVCpgNkGG4uiZlSuxzmpCuTI
p8lCRjJXMczW/NKXOMBMosRBMi+IcvPX2AW1KmdFhEN9Rb6Evo9vdbd4VPiPr+0kb9EWE5iBZto8
I0Obvb8CiCQhQZfJ3QzFCE3fRYKEf8qpC0j5Gr4J34EY2C4Rc/ZfTAsNpweBaZFTTWND5IqVU7I+
cCf9ytdcPAOEy+AYR/7T9iNNR5ugL1JSzQebxQKi0pXpBNPRo27JQGde2Loe4pRiZyYKgahOIzzQ
AvveFXpxnCqWAFFo+F/h1D40MswvXMjNIL7Nc7PuWCqT3/DVD+n3qTSbroxqJAIapfiCzvsCuEd5
9PCVM61MHXFx3wYUR1fxELcbCCntqnOx3g2tez4E8aeRAKe7mky3uVqaHhDq+J1T7u3BQSpMygB2
RXLxSt+kPdiNJOQB/ryNAguW10QQVjvZm3rwmmNbx9tQl+oWFE5C+VyDwaWxXptqUYL6c2J2suXs
UIGuVNjjcTBm2LNq5ztLg3l9NqWERmaxOtd9XV7T2dGv6/XT9wk7BBtd2YUpHRoXguKOmRjXtulH
l7ghaTeRazN/U07tPVt4/RqpkX6Ni20Wcbqki2oE0dmsers5rTZa5NlUH0ibbQ6YSmjsZHA2jJlI
kOBCOZjzdz6J1IS2XyUNoXmLLsaF4zdef7BQ2IsYQBf0HLqTTj6jZJCpGH6wiYzh49w2Xw+J+BEz
0x5QiSZweYGJNE5PDIsqiNDWPdBvEOCrg0ZPlQI2BBbdq3sWc02zGwaxVnYmNxGSg3XfOpcV8r51
ahLHFsCcX1Ikx/dYJ+Y1sTn2IkDovaHZjtc21g/Av5nZKrIKMhh7TZsjJ+JxYeEan7kRG6+aYamh
BiWzFCk5iXTCQJQDxz1BrhBCIAbUZ7XBNS0Kdu1GO68EXALbaMNSHtbpc3NbeUgADAtyJffhuRRw
5bs2fMT8F2xs7UF4jto7+nSd2/G06bYT1YhD0wPTMXl+kMYS0u1JLLDmQ4UJa8+id9XWEq/RzIEZ
puxaw+5JRAoa+L51SQgf74eh7zaKVEsi5bw9elCXZsG/v7hdPO6ahMJoZj3iKm82M1GxUcenL7S9
1G6yHdCAqXZ8+tJNnsNzUtvob93kKgUQRr/YQ92W6ubOAmH603PStQTLd3NZPoto+lkTCxoNnHda
Sf3s57ddNntZUO6veWJ8gux6DfQJPyZ/Ld4Xnjrg8C3PUkdL6HiEV2DDE4Ba3kh4dIrjCQ/eIvWZ
lqsKjAwAarV++oMnyFvMILcgdrViMd3mZE/xRbPdkHDdTAWHYN4DuspedtBBAIPz06g6w39dHRnE
cLYFEwTBXgG1chKLgSwAJR4RoYKLCmxR+3nk3Bx/fqEy+fO7EiMluR1FsRznf6txSBxSYk8EVv3j
0xdIG/HP757+M1fJjwy1+0afz68qXHqz3ZwzmmcgdOfJXPf06Pg0tz99CTynXlmGC+lmfiUK74dO
GvvOHuQ6p1hz9IgJnQvNJMu0oJFl4mSHrm5yXNc13AOOf+UEQJdgH8kV4effVGuVYNrQdtFmMZbY
zM1t6bnXGRIVMmlY6PrEby61pGMFl/77y6hJUFN1+uu/eeYhicLo4IOllsuIIKgD47/BlrL+1KMv
X2OJqnfAG7ZxD7MvNEoseivNtuWDG1007FXvveR7JK3yHNzhVce4et7mRQFAFXBJWCfO0THBbRVl
9qNsOpeSSndjxCmPtTkcV2k7EktT5Qu0+KQLKKmv8DpGLlcjl9btFKUHI2dtkrnZQ1wGP2Bfppuu
zh4L4bRrs+mZsky6orYbbbthfCBaRDtyPAU0O51wOj+6Ss3hJsqxdlSsuWkq3zBm32mugSaUlKG0
mxcUdOej+CP7qpua5deZTptpUwBdnCWmsidLGmOqPhc1muAHVHuslgh3F/hWtxU6UtfyPrdRuSJW
7wxm60NTzCxsPbnEpjILVJxF34nPyC7P6s49mg5CcaeoaGCWVyNRmImVfk1ycFIezkCDNPb+E6eV
Bm2GRnPAdhLVmExXhPxkl6UVmbQj1heomxFauay7WmcvYf4sg2rGXMv6Lg2wLAKgcUPrOzb7ph3E
zYhMexFN3aKAQAPWbFmGMFQ0SJw7z0yTNYKqEF1PP11Oeqkh26bBHfbtSlesibpKtAsjRIWu9f6+
S6vorAjstUTZv7CqAU8yJpKVo5PsQCK89dHp1Sos63srSH7YegyIaLKiJe3Xq5jWGHbYCNMLxumd
MvOzitmbbDZ2oTqUumUDh/XCNjN9yR7W2FXsMrxqTL55QSwWXeJ7103cOztwInJbR9qjjSBu6yRZ
snDB/eIT1b4qP4MNmPfTplLVNfwjwumqFvqKDefLbKLs1kvD/opqAK3Rm9yd5N3TlxI9riP3CfVN
fgi1m2nOSyWLrYl7Eruh3A6ErsDFpHtnppAf6JTli8j1qVyTs7Qs6O1ANDW5KqRDDLk7B0IyNDHH
sKovP/rKv2PP6jzJuxdlPy2ISwXfjKZwrZdMbZXL1JOYVwWIseWoRlQKLgXkqfUPv//2H//6r/94
HP7T/55f5QmYx6z+13/x34/I/6twNqM//89/7dY366e/+O/fOPmF7ff84j79Xr/5S+e3m7vTX5g/
xn+/KG/718da3Tf3z/5jTRpQM16336vx5nvdJs3TB+AA5t/8P/3hb9+fXgWAzvc/f3+kggOC8Oa7
H+bZ73/9aP/tz9+F4T6doZ8naH79v344H+Gfvx+/M6X+7fe/39fNn7+b4g9XB8+oSyGVoStd/v5b
/33+iZR/uEInKljqyiaS2XF+/41tZRPwR3/YpqOk6wgTyITUdX5UQ8XnRxo/cwyDx8GWtuEKSzd/
//eBP7ty/3Mlf8va9Con/aD+83eOA4LVfH3n49IM3gABOk14/v3x/ibMfH5J/K8GZo1yGsqjVmTd
DQUwS8/yv+QOLpDeAIliWg/dgMQtnIgE++Xc/PURfn1LzLqvvKl4/qZ+nLGjsDFK5im66INulZ06
uAPPFcYv+UipLtjDt8/hDgTWivzd7NoNczLlQjIl62KEtWJ5/dmYOqQ7RUQJNQ0CXR8VOI+MUyPK
GbtVAkB+xd5OLonKCxClYAMIgLxb4S1b9PK8Hcdu7aezILSK4/uOdcB1Qnf3qzPY0I9MVOkf09Gg
SUreGX5MK9brDSwpEeA9KdphHwwsdQmz7/ttFJKB8dkzgzggptpE+EoCWQGch/ZrAX0g9/0tuTYd
Vir2Sd0HFQ70mkeGBhj5LdYpsIA93dw0zlPSDckkabWWdrqD0eS6smgA1AiLEHtwl/BngSEWvaPL
GyY1a98lLmqjKDT3RllqBBSXihqqhX8VVQW5fIFoMRVG+WGaJrVIcAy1hHz6GrOlaUTIqFh5a3jP
cVIGpokmf66muMXeT6n2JMwWSGEWZu4eJHx80+of/KbaNjL4hPTpo4meZMAHGiThQfNDAocxCViE
IuCsCA17/0TwdZ1kPwJaHxtcTp1aNqB9YrZjDSCFwM0OWmfdtui2fVab7ClgaBHp01GeQ8mOTZjU
Zs1e4z1k3yMhcAv8C+VR+PAn2LohcQYxRA+ZxeZBG7StPkLl601E2KQW6eTyzAsO37vLDLWCvLIP
2ZdxtxPDki0EAagEWRF7ZWertHfXkW+xTk26O7Psj8xms8sKrkH4gXLWDOsJiQ9B4cTC/5uIMNaO
cmman7ENEOVpLOu6XFm+3Bq9WMNrXwVYctCSrqxhYodMjBHkUw4oShaDECiw5JLsJ6DK3mbEjkMh
D49GPhPF0QPGi3FA4o9ZPkxvFPYHKmHbFOYCVa2tBmdzHOrbRI7wUvxV0OZLHb6inpK4VAYfmt7Y
eU1wmXHLc9tfxCA0a3BSNBgAPttbo4UtmfRrBPuwbqnw5/qBXBIALA0UKFK8onKZBsM3gMAsRvNi
V6UN2xr4I+joKI8eHNf6NFTfEl8tA1Q8TddvR7NbmxEXhh0ltuGLBOCvbbmLIan3nj1cAwQ4xHV+
y0Z8HbN8k4Pc6LTwUPGf16q9grC6FDAKAKBeRMhBITuM+4rIqfu4aFF60+ICggoNra6GfZJM7KVo
c4z+RJYB0FWD0z8aKxy2N8NIF8EpboWvyEGPDaQbeXOGt2oTdOz1RuMGyxWsr1peV77YiHr6FAls
qXVKEwfL5sLVBRGO4HPn2uLSqKqrZAi2Q9pQBnWpFhELigaWKLQvLkXFy34OVlAG1RLNX5sQmzh9
+9niPkzxOi6d865NOIMEthPwgIee+Eo4r3p8hvAPacoPrgKwsztgkWduXX1NPbIAI/bQEx7WJtO2
vi+Wuj18NMp+m43RuXQx9ERUr7AQoMTYTwolXF2dddQPF4GSl3ZLRDg3LsbdtaeBO6XAmvsNKOpk
hYNpFZOMKxxQIc2A6UYtGfhJ/fY3BflaRhcdskqASfehaICarL/p6FHA7a/Ib7oWgsWoyf0+AJXN
e0TsiQeAnX5MPEYPA+h3djBw9qVPQyFt/bMhxg+yDDLiL+m4KIB4PZlvt9K38o+5ny0parJ0ySVd
A0HvmVCFftEY+XlrJ8gJcWIsI0o660lY26iV3OZ+C1Khh9KkJ5P4WtPgxAhF6r2gX3ne+Qw+STjL
12XwWPoiWg4toTJLvD8Ux5w0Mw5p1DoXbhK6VIidsTiXXjPDZ5Rciow5Ibe75oB012XOyAnOA4lu
fRqd3PkSRUBf7L5gCyUDe9sPRCfpGj0GiyBOtxl3OCpCzErAfGgofckTjzGPDJHtNJQPkac3awBl
KxNS/8IMurOwNqgLF7gygk964+8n9nDKtm48Yh9cfKuB5eCLcu5SX/vu+iPjtfU5CaN9ONW4HtHx
uc3tiMh2SKcfuF43ymAlr4nkBkfJOZL/bJGGGYtHoQdb5TgjxK/pBg/MDtsMOcptujMmsY+Iz9SE
8SnXhpWAMLDpIusc7eLCryDbFBIAIKHmVxBUzqJQw6YOkcAFQRLqV4zrn6mJXYnOzah8hTdtNLHT
0wb04d4uSGFXmTbH5RP8HWagJwVhBtNDTLQkEVnxwZ6SuzgoP06hA+ubhXRpxddh3x9d0nsKyiIr
hsfLKpd7eMuXrYutIEIeXpcMJoX9QbXzMKv3aAlaMp4IJsN3WrXgoaIb1Yljx+yaBhRYEhq1jcYk
aXhL5bnJjk/2pYE4pKXNVa+DBrcNDXeHiX3OnZYYC7kuYbTzYzrAxfQlFYhxx5JwBNIMuGihT7yV
F3S3k2fcqyrb6R1UqhpF6hJa1TY2pk9+rqibWs0WJNbeZes0hdj6+z79ikED74z1iYpYRkgMSouY
Db8syx+S9LRqsMk0zK9TsJNYh+Z784Kk6KNdB0coQiv06rDrWVfczmvGTYUWd4UNIwVG2/qPphYa
2ySm4Qg6vftiqdJbtAUoxSSE3GXlLLm0DGB1JFNn2051tdf0vl9lgniWtlXfpIy0DTeBvStNundT
3I/0oWxnJTKKTbpw3LWqLFhSqmFv1vsXTU/1xe0i9puQeiCq6LC4c5V9Eky0+BEWYc/6YluOZXYe
510PtlP5W7MX8UVRGs6WNNfipvbC/MPg2fUu8yR6SjpxkKVyAZaINBO2w83tEMX11yAqa3qjRq9r
CN1zYF66j1/P0zsaClqZYZbx9HOS6cctbE/YuCWpN9qyKzyJi9trD9VYROsGbdy2buiTWNaMZ0Q3
uLQoVq3qscPZ4cdqwIziATsg1J4gj5Hlh6jZpUUDWG+kkGguHXaZC/6cBqdjoofSGu1unN2Voq7c
lR5L/6rTXRZppKxsckz3Wx/4+SIIKGOKlgsAnQwWAhEf7We/r/sLCc/AX2Qd5TV7iICJG7Q60PSk
G2na9jYty2pZazp8EyKEJC63PHkMQZZfsZbWvgqjNfYQtmAnhzZKZjkOxVob+O2wHosVeG5jaVFZ
XNhj1c2Z8oHzBdVLdOhJ31qi5G3WGdiGXU8Y+NYvwngXq0QQj4H0qdASb0kvidJTXaotyLsIPbHK
l11TFxfalNKA06dqqFl6E0tESBO12bELu4PQvaFjmpHiVivhacACm7ChtbND0a2SrZokFJYY/TCW
L8MZw1WFHdWikhuBCO94cuPV5CsR9reiDcjuPFduSDLSMndpx8Z3GdiGcloqqN3NtzKS/gzIdsY2
/4zy2KQ2HNuVYx56u9QHazOCkuIBdxXV9R2suaq/skQyr+loGgto86GH7rT1ohq2d+KBsEgmQ0Jt
aFWwq1MCTpYqopd8Q8uyxZ2FMzrrvlp2ENKK0EZh96jhhgZUIuk/BC8Q89T02ozVYoeO5bnG7Cv1
3IpuAzMlhtIvMkPuwnYwyS2qgrZ21lbdgktru4yUO1UgE6N8CeZkwQdsw4Rry7Lhh60aSck7JfUe
bmtoJiZjc+swtxQhU/11JFrbRheOYaK465NBOTytFmsgFkFkTpjNkbVXoi4AMc50t7jT/I2WuZyv
eOyJTkLTAAmkk7nvnBPtS/WrqSv47AybmH2ytIMpUHiVCxMnNAjP5ebBVG/qbFIWuaMZ5qWbewPF
RHIh+o1Zu2JaGyCcYRdTYmbi66eEmFQ637a5lynpnXMrTYnrpmtNbV1XNpAN3TISc1HGsJpYqruh
d/AcWGgHEE3WeEmPgWWugcYcN1LTyfZOUeqXZ5Eo51xJf4q06SNsDzY3k1OpYeX0HMchDawmRPhF
JugHpSYz3xA86LjXCtynjrgQNPmOwtNY3OHmqPt1AYhWnAeJBR41Hyz2cX1sjhMtCCxOV0Nul8Xd
OHUuIGcrExST5VjgCG8AsMdWiCLN4/n5YVZDQ3YWRJ8CABfd1N6Ip70Nkt9dZEWfkfGoBjauJbas
7tFvJbgAiHXKOdqkvgLYbESMtDcddTf4AWbHwhfUlGVcPloUBczNgCmZ45wS+nTNBKlG+yBGByYN
nqISvKq5qHupZc4clxfE0XWpoUhjSq89L0TM0BK7GUMzr1eVmgYW7J02puu8CFx/hxmzYo6sSn/Y
pp7ZDBMbQ7DyQtu/XQmwXqkD6M/rAGFIvAuFNe7/WuAgu+upW43B13/04vpc8filsqGlGi6RiVHW
UZ+dnDXuADSlsJdvv7r98kefCzO/vroJw6SdhwZsFeqsqKcj7uvzdKgvTGFv3n6LV86Ork7eAsuW
8msykoseIz7y6/C8c9gdSyxy7xzFa28xH90v5ygp8kBOITEjTtb4a+JEHqoxwIdv1at/dgzzG//6
BnZCyBmax8WQjSHFB7OGF4PfAtlioOVkGPyDt9FppD9/myiYKLjN2RYZmHFS8BZpLZcdDru3X97k
Zf5WJOPlT47CAZ5bq56LXUOzmY1z8GP63duvPV/Nv722IJvq+Ud3oz6wUsFrtzb+YFTzBkqjGDSI
3gyrWnx7+11eKfPNxcdfrwMxDiQI0UlfWBKzFnEabrQwybQaxbTy4lkacUxYHL79Zk/Fw5eOyXj+
bkklIz3t4YLpel8iR4p7cnyKlk71OrScBDUxwu9l2fUa4KLeBU1gsLaC4d4nE93/ZLAetFgW5+98
nLms+LePw+U7OcVRJHQM6XycvsLVdKgqoDwLB4wt9R/HDz/6kU/FJe/g9i6NyaY1Qvc6vw+oNNLd
71T66e0P8uKYwec4uQhR4ht9xGPMwzDIlSz08JyoNgoJU6A20Viodw74xffhljopr9IjGyu0AsEi
FwzYRA947tIKzxN19vZxvHYznQzbAtd0b4j5aWODcW6ZPMxTan3Q/YD0ZtAxma8w+OpDvGIFffH2
e744UnHuTkZzUF9OYNcck6kITiNKFc11QXFbqTjc/7O3OB3SOz+t0K6jVwH0kuBFTupvmf/j7Rd/
8Zzx+U8Gc811S2Gn6G4s8EJYFb9nfvsZ/8tB+CARWiZbO72kqfoP3+7kCSxS+P9TaxL2k8VHJ4r2
BGGsQ7ZElAtg5K7z6Wgkn98+tNdGx5PbLWvGefXHe3Wle4HIkqpJun37pcV8S7306J7cakMKjRtM
FcCc4ZjhacoCg3VnTn2XBIzygXjkfaqMI5ni7wzHr9xnzsl9Bo2v8aAzslshUk2fhTpzwkNTvDM0
vvho6qQCPx8Zq6kzpCt5SfIfR15bnhWu/jWxIZoEKn1vOnztXU5uti5xcCiGPKCFqM7Y6QDGj9dl
jzEsTbR3BoHXTtT83r/M7CSt5uTL87TYCb1F5XzsTXnQB/OdK//KTeWcTLn0fWF9zDsc1za2bVzt
R1d+ePumeuVRdE6mA+LSei2oOTumRxQwOhJM41Qo9vgbKcvlZ5Y2HoDMv/1m8yl/4QZ2TsZ83wS5
Ao6I08Sb9LqzovoToBt2xeVc5v9nb3L6tCO9JledNQSKBRQcGSEz1pjoSzdGkdEicSqJjnv7rV67
7CcPu6wczZmQ2S4mvWLBSLfaJC9j+Pj2q792aU4e9ylCrtSgAGLrZMS3miuPhFnShgEW44aXoVdc
55pJ8K0d/pOpUnfVyeNeEMdEkqTFvWA5lyOCgU3TlbQ/aBbPCZX/bFBRp0+9o1NXnJen1ZyxkDz6
CRQ35si3T5p45VlRJ4/7GNppTNwh83Hon9v0CwqAkGmS3vhpvsTp+T0N7B9WTLnbLFv0PggNgI3f
KA/8inCv3v4Ur9zo6mQ80GK7M+Kae7CcnGODCbkva+qBIyb7R2FEq7ff5ZXbT83//suoMwaN6SKN
YBp10/uuTz40ZnEwiFV7++VfO5Pzv//y8vSQ9Gqc725pfusiNujB+M5Feu30nIwDPXwtzTLKCPqP
r9ZSg33akhlAATQ1d7J0gpmObr9zLV47jJPxAPU2TH6wH0iTUIht2W95LfGHPanob5+n147mZBTI
ehmZGtQfRjWanQFARLkZ8JzYFoAGtX37TV6ZxdTJYNC6mTGiiAgWCLkFT0tYfY3dx2DI37kkr5wl
++TZj22SxvN5C6/z/0c/sHqiDKLqnYHylVNknzzzdoHOf4znCaz2toPod0YnFgRdLXJiPQDRvH2O
xHz/vDC/2PPb/3LHeqQDWHO9B2y4QwcVboAWKIPuYLXvsIOJUT9rZfVBQhEzRu+61n2aXu20rJV7
+/ZHeOUy2ScPvmIv4yN+ChCzwWagyUdffQl7Cz3mOwf52jucPPRMOD1J2bwD8koEdFBiF1oJ+x55
/WcXWNfbx/HK0GKfPPuuyCOzHbmnkW+QrUx6sZ1tncz6hy9/MgBMGOz0rqS3XKejWtOjr7ZOHw+r
IErKf/bA2CePvelaRUg1gXthdulnhxHVy+BcaAAH3z5F87370s128tgjdUsNI2T12jXyGtnKLaKO
j9Ip7sxAXtYZ2WYhze+33+u1i37y9JOaNRHMy1IgS83m0KnxoJNl6Zb19ei23Tt31ivX3DoZAhzI
9GFCj2YhQTJohzScyBoaHd2st4VdKfedY3llLLBOxgL4Z5MZNEwrgSQsGIUezSw0JuTef0Bn/86Y
bMxn5oWrY50MBXWCuQeNC1uX1EW3Ql0f6MW60YbrLBZfqsK8M1rviz/qx9Ag6L2rVnraXriOvyEU
96ZUPUlDTWTQMNQ2NCWW2OqWEFmvn67n/xvN4P+PkkDJQIFo8hVJ4O2s1vvtmFff758JA+e/+ikM
FFL/w0UQaAvKUEj9TH7yUxgoDDR+umUSBqA7hPjpPBt/CQOl84fNjyUEO+HqpjHXE/4SBiInNHS0
hK7CUSUQBrn/N7pA+fxZV47ko7l8OhMZom1Y+slzaMW4IicQl1eDaQ/odKOIPROmqCFHuuxLd+fn
NfBUQ1/XygwXxVAsdNsnH4epTnS4KuBz+FDamou4hw4CUXGkaXOJTg9zKWmbc2/rUKFA3NKsCjcY
3zCqNijWwmAlq+Em9Qp7h+gmXgeqaLbBQusKuXKKLj7odL5cFWybWAy7J2BgIN8pN4kXDt/RDRPS
mKXb6m/6yAqFsnJhAl7pBhG3rSC4WmLSB1Hi2RvS1bvKWYsJxVwQh+JQA3rJs4GF79hUX4DOHWRk
YNnR4VRiUtILO90aWji8M66I54PkfJGES/CHdPkft8vTkPDLKqAhgKUxFTzfOA/pU2Jt3ZhujP9U
9Ih5yvADgB9jkfijtqLjS95uGm3ibvwxwc1mFzfdEwFY7YIqMyji2NFPmfDPO/7q59Dzq9DTfD68
zh+PGweNKudw/ma+w39dpAThUJc+1vWrQbhkk1mkt6uhf0AUKwgXJqMcALa/IsvqLOfkXNpU+FxP
mAeMFLCM4XsAwfLPLRyvF6ORh6gZEKnk9dlUFP5dMTSrss++m/Tvl0E6/IBGNKCbVxG9mSElGM05
VESSHzVvbenNg9nUzjnWCuuY4Um7gU1TE6VGgjxiS7UUlhquSbZD6TaqcquDyl8iDQOzNlnWsY/9
bO1iPNz50vnxy7jwwlkSzze9T2cJXZljsPdiqjZd4/lZApmILajIkqus6sSF8oJ7VXf5xqAjuOvk
WC5j0GC4p5N0ZxUkB8LByj+6Noo9GSfZZnB9+tfk2dkq9ggDBoFFTAFyOlu7gSIc7d7+uMb8cf5n
mvn5cR2lDNtk3FLmaTW71hHVK7fOrvJU5nuenFWv2YR2Q7BDdkGT39M430mxTsdaHkGwtK53l8be
D5GIfNc6H1jUOZ+IpT6iFb0aIh/bM5k3+Ec5x3bnfjKliNZvf2jz+QzMh0Zjbeq2hSHbNiTq5efn
GIWVi1gL2JOS2SctpW0bdpFzXUvze2WX/l2qoR6bNOcYrzNxo7d2dNcU1Z2skuyCMOMvFoohUs75
E4d/Wls+0sjSE2QCwY9Zmln1EWz+dN83VEFHdZcAsduCOD3Txh4/G+a/dL62JMfTpc5zkvBmW0Ct
zuj0wdCfxmllRd4KpDfxWUWU3tUh8VttfaaX9nhdqmrbDs6cuUF0Gg6jvTNE07Kz4/c2LSedm/k8
CdOmEqkj7nGUfVojs7TICoe2cS7LQievUAziguiUdY1tc92PvtoI0XGJsz7fIy7pLvzC/pTro3VE
gmy8s6A52dvMH4bPYaATsVwHxP7pFJQaKbkzlldf+kVngufp8b9W077Va30fksZK0OOhmD/nGBkC
Q6P/EfkPbh5BYpLS1OPb99BLH2c+K0yIBjMs8/Lze6hRIJEwuvaXo4EMJHe1c0/Dv1xric6AC/TX
LtA/hKI2lh2Qv3VGJhZKs46tIN9tG6197wwZ8wD67FnkFBmMq44l8BYwFzz/SF6Jh04jdxNwwnhT
YEQCQzEdFIyBLtiSy1NunVqrFw4sGll16szNG1j/820coYNt4pJ5dnIXYoToD50P2m8OgMiiGEYc
eqHMpYObfdFocD9EkFrvTV9/G0okKxWkwExccO31J5/AL9MXwHK/YA7TL9U8AJiEaGsauckw83ZW
TT41W6QQNNSQnBcxomEJ0VBvanpN3d3b19b420zFJ7EtCSuRjGdhnN73wmp9Jyeidk67ic4skww+
30bmwlIGVGRBuklYw1YqDH86pma2RcaZbvLCo+ZmW0tqOf1l3AakfPYXPtqQnRblnLzBifcB7oaw
CIa9Fk0XaIwLsL+W3D2RmpNAvndK/z7QcWtKZJES65IhxMkdQfarG/QlahzV2ACdSLZYT038bdLI
2guxWmxQ/uzGEdKQlHdlaVcXvpfuFVqw1QSS+0MmySLtfQJ7IV2JPclG/eqdc/23RYuU82mWiI74
oKxxn9+0OvpeGxqtCd+zIqTbTxdp4za7rkQSHqfmofIelIDdi1Um3E4ByXN5kZ37Y4LmaPpSVeZ4
PQzhesx7ua5qYs87i9yNcsrnvDsWl2npsPvhYTNDjW43PriFQUGGyKr31A0vPH7PjuRkX8zWPkXJ
EpiXUEI/+5CAyPp9Z3UgXzxbDIWsRAWz7umdyWAWQd5wjEvD7ZOrPCDrGhkli7rIRM8tvGpDANRM
Yy4f+sz/HDvR96d/JdgDaiG8XcwosyO7R383aH290/0KAmfcLuu+czfk2m0jfwAYhqiqcz1rIXoL
zZIq7ucHF7OEflGaUXo0o6rasGjaDb77uZHySui5dlYqL+M1UDOlmnznoTypaz+N/xbPos6UxLSt
n5bS6khObmdH8tI0ZPMB8P8tOkV90VVhu+gmoBW63ui49KS+rP3qwcc9fNHYYF+gpKKnwLAO+rMy
L9++f+ULYwWeLNdgIwaPHwDB8/tXs5rBQFdlXmbKOSv7Qn4gCAwUEMkRx8K5xhFkHGXqkVUAZeeq
jCvUBbpKiU2TW1MrkFYieJvDyPQbyZ/NQ5+Mp4fEbqMrryaYMS6cCpxSlqwdaofF/Bj0aMaXuvAs
cOtl/3NRGqm+Wpn4E3dovFl32BliBuW7HyOHxUmTXr1z3C/c7exVTSGJhHphbTBZrtVbRi0uDcJS
qTEU1H30/qwpdQ6gw2Tdwky366lfUPVwNsoP4OWNnUv8rnURaqQutASeLILeohBu1JeuV0xLPZxd
GpCMW0MQtWJOUAIhNcOjb+BPJtPP+TQqyYyZUw1FVuDZ5IxFlUHcgZZd2GV0bVtasTED21m/fcgv
TQvsfR2T7a/tkll58oBPzkRQY8whp8VHAH3EI4D42dGX0i6gnWmLUEND3nk5wU758BWl9+Okwetl
Q0tOPUG0YaQeQ03tFXaRo5/0H5LKdNYd2WZcTBZSnd6jgcvFWh/L+1DAcyoK5/j2QcjndaGnx8g2
LZP1k6UcruA8wvwyyyYwN0ytBC72tJXhahHzUWrpcYh6f+1TF6LnzXpOkDq+xNNPqI5OBtuQ760b
zYxHoiXgLOmVJ3YqtNU+q9MULjcZhkKKGwja1iJta/TVMTYWhsR7u+mXpQw0hiijgdYVdeiC2Ycg
NAKYxq7+7eP7+/5JznMd5RJpGorDnLfyvxyfRd6mUWaJuHTVtPWj6X8TdmbLcWLbFv0iIuib14Qk
O2UqZUmW7RdClmV6Npsevv4O0Hm5dW7cenHUcdWxUyRs1pprrjHHiw1wmt1Z/UMbXNd3bTzrgP6+
7lSrdAK1K37NywqRH4b2LFzAzNHwNq8ekKm3ElZgPOeJ+GfrX76K/6O8NmzezvTD5lq4/bPVG2zy
L+Bj81Hr0bponVnc9RxozWS2xaWPci8QEVCwgiROtu1h5atxeiuSIxA6+98+y38pHFw2zK14RVXb
9sx/NuceNkYgixVZqrYSNtoE4gQQrq/l1ols16szmXGYrMVsbOZENOpNFuAyN/dzu6yYy9Y7NvkE
wXapokMmHMgq5nTQerX4tw/6f5077hpxxuc1Tc/+x3mLi2yKFczxj7H9I6n7NFT1tA5nS8X32rhP
22dcC82L2rP6XuXfm6z3nvpWH9kz7Z8S+e+F63+/AlDYNI3ihdsOu+0/HimnZyHcmPTlkcRvTHUF
QYoyqr1Do65UIxf6lJYwqIBeW+7z1KSJUkvttqkImlJYJFrAaYgXljYgB/2bqO3+d8nApyNKgyEc
H9H854DLGbW6cypTfSwLMkbKUbLBheng5zDEWDH7Au97ZhBG7kHohID80aGm+d1IT1q6JREhLVQR
VmbCru/qEGyAR+pqHo5GZe2HEQebRR5omLER67v5m6FooLZnVbul7UMqmumqgm6XhqL4JgSNndGO
I5z1wQ4FSUk70br1z+2f4kmjLDH0FP6AbAjdbRyK048E6SVMyorJHEeFA10jJLTiqtlrosDW7CX6
XRmFEsBCgZ8X2wr+PiRKM++vktMQ5OIZtMBL2r5EvcZq5NKT7LwS5jULsv961EltzO9pkj15w6jB
0inrn+5SJESDsMuvjVhI8WzvG7DhvmaSYsrKabtT6jE7KpJ9B4W4QSj/SjAL7V1LU4fdFGNNQbfD
7St2cfrvMizxe4AfcIlYwWmtJg7//3NPt7bb7H+3fyZfMs+FxjPMNvg/KumiwrMQ9+N/TvalnpKb
VI+mg/hgyV+tpYIzhit3ciqb92c3G0FDoiOO9fqHO5V7O2MJZ5L2Pspi5wY494cZ8VJnBZlaAwsn
Zn2hMiKJXVa4JrCnpcNiRMXO4zSati9ZZdnP59RUCb309JKrljwuqfepG47cU3+SnFlJx89dMEhj
r4lTW8t36PXiotN9Cv1aU8vce8V67BsTQYFUkdOsT8Ml7gp2sOStAznxRBjq3hlZB9RYO0PeHHDi
ZoMGurMcSexuadLy2AvYdO6v+Szrk5lBgZHrrVI4CnuRrEcE5URcDMupHbdDnkEdr/d5I6JAHWpY
fq78nSLA+WM71fjhiz9JwdwZ/hg75OQXH8Z8qJhG5+xENNHn9hrV1XkkTjwma8yxVCKBJChF77fl
VfdCsf20gEc25d6+akr7VqEBNBa2T44kkLJlXMqbQc6FFVv5QSEcJ6z66s5iZLsXrpHsvz484BVa
SGga1vwX6xIIezP9AOu8RlO6n4qrQHivqlcQtOfO5k9uM3aIN1EO1rpf1eTsebZj+cRAJX48jVfQ
hjyqevGni0jnMmX85rBCtTMcR7tv2oXu9QwRVW+462bP2kOivpTDrcNE+4NA5+9j35ArOfSfkMnS
A5GzKH/zR7lk8Ym96z+944H7QkyGCN2IUyfh5tmE0x7iVKn3WavAxVebKXTV5VRP7SlhXfGhJCQC
Er51cUH137QWQYXXZubb5cLvTUrQsxAENaup71YZVHLqXkc1py9cj9Zh6bSb6+0Ixis/HBGHgxiC
yawGvjHExO1ZV4t0ObQe27xWnR+grKk+8HMPNCTNwnqnK6Ju+YOLZs8e+86mgbrJQtdPmHXfbXeo
CLauJ8pQzk+I0gcbjvvcTNNhKBrixRrWMwXbzUQV69aeALmiGZ2jwx4H84LYPZj5Q7xQzNftU4/q
qBYVmoqmXsu1xJgkRJsOYCfQqdTcJxnYkkmzLsQeCoZx5GwXTNcjjC4kbNQdAk6vkisINOa7JJvI
T8yIiJuF9WvPa/asuzasy6bzzVE9wKXkXhVsDkEiSkofEcAM9ExRD92KPVzLUIPIMx+nLkkanTa9
GXfXKxME3S5HGUp+GxBFv01dm5wUURT7kuTxsjeti1WrV3QHRC6VCkEUeR4mudkS/0aawi5ODMcv
V/nTIyvTZxPy2PAe2SltZ13SQgXXM2ug5LMlVMweSqSlvlUZu3RT5xJbtipotTmPYaQmH3rER8mr
fPCBJGU7FCH129Jl34xkuhkIRIeFKWoQrWVlHA3RsXE7eUyybr4BQHhgoqDdBu+Rv2p4gYMB1Q28
+2gvL9Jz6j2B00sBAMHjHl9/rKTtFFDY7OpPcmIccLMir3+DiMha3aptemnGGntHlGidhvFk/3Ca
DIjDQqgrj9RjFENaWytGc8Xk2Iuxwia9C7Qr9RizbbvdaplmQsduGcSyWHfILNMMyLMDcKNJB+zC
L9H/8LC5xG5cHLcuB1uSGuYd6VXrjW8VOWsOm07uEPIYuMXw15WSzUY7hfKZndtMGgTZMeLY6ssh
yXgIyiY6tLU2UVrq3xOOJlfpvyc894qpIgl53WmydBEUnHtIBX0ESI1Y6I5TdxTeYTvsthavVKE+
qml5VtryRibcdWyc11zK+jqxardGyER+EpM7oRug5PypKHTulfnrO90exWWpb7CgMV06hvMkVdN8
avvqbft3o0vYytgO5QNOeRWsYfopWZi6giC+TLX6mz2sJ7UW6fPgcQ2qPG+eqzIp/GE0zEcj69Rg
+6RVr5A24NKoEd8E4rpdwE3yJlDblMXFojxv/1WUV1AB3PG6Msr8fAb4bOr1m2pk1hNoiT9yjNDz
MvGJFB+iUS4kLEBhG/Qm/bYkgC/W04Ul1N+lTWpK7ZX1zYPtCt8O0XLTMmnam70LuoC942vjqjO3
jnYkKEqGZW5/1tKCsUKWh2+Z9V51mv8Uh0miXWOR5/eq78KKNTBiqBg/eclSH0j4Y1RQat+323UU
7b0utZ0mOvnDWpz2mrYwIvRF50U6z69qZdf7qSTeiDV7301N+xl2in0eDCRu+oq3IlG/lywfXLAm
6zuVVdYD63v06LpinVBtwXiod+EQ1ZcomnZxiVvhyWBH0MdsMJ9NTqRlUedj1k0fQvToD1m5hEla
/kb75OlfGxxTskReFytde70Vl/xdk27zUCUmyLPumxMv87kxox37YOmZnaeG4BCAisxVq0Pb45fg
SZ13RHg24VSpjANz9tC9MiamvF1D8MbrAlLwSVGmC2VFc+QS8fKcGBFbgyZ9oSVvRJZyvyRcyruV
iWvlWH/b0tLOW5EUsRkZsPc2HfRCAIhXvps6iPD1aObhBshhtc2Ts6aejjbmqi5+yovEvszCNK8w
dG3gfFlx1tOG67rmopmWDG0B1WBSFHGE2qnsayvv9z1c7WD9ozNhJWFDXhJ7rnO+7+bpjdXn+Fve
lCethbOKXnoqKwlIOWZJVHJbStcveXugije/o6bx1ozbh9QiVmSwFir2FGKru74Q4fCf9L/cU2u2
7cS2bFqfhyYPpi6aDm0OimykHToChz/VGlEwhkUYy/a9OJnow1g8G17Z7ju0Nt5o1MhzfAPYEPkZ
EZe2oQDKlnCv0qwZP7rZOQDtyx9KY3yCNpb4yObzuRA8Tr0GekB1j2Z/1byJxKBy1Nk3JR0TnfDe
iMGXRVTsvg4nvX+q6iZ/YKvysHVsOB561hq9nmz4Mn3fXvOqrG+zBwTU7T44C3SfvXHOj/W5pvs5
EVoSBZtkvz16NqOyu7IQOz6HA1k0ZlSgNX0dQ7z01v/V89t1JNWrZQmyk1tBpa6mI6F3+D6bcfrc
Go3t0VucpN+xEdTsgdGlR4KYiAkYf7H+2z642y8WjDGt3ieVVgZk7KXH7bRM0sE56Y2Kc4kmy5D2
TavzU64OxdWN2x18fAInejGzis3uLwyF7tGU2h51A/iim2u3WWp/Ck8QkzASfFjxZaa9DfqjbTjJ
jSba215nhZQswVC/swlNtZSIZk/tD1ObyTo2ynB7ceEUjEGY0ArURu6XXZwFEvILZ1GIu2I3DEyM
tsmz2nXnVHOFP6kwNSU7z5cZmyewfCZI6+NM5hSWDRaT4ZZpJ2WIO+Y1qJw1AZHrMaWZI6+QAUZP
QRDOsTPL147B/07lCD3Y8ZSwXxqXl7Jl+3ool553jgYLBe0o1sYJusJPy1CYcs4eiVH0gcSO9D+p
Jz/MibddtA7RojQ6kj5oHTvlMWqTl9xlQx+vynTP6+KupaXYRXWtXOPiXBPbcdTz+HOxpvrUsny9
JzNQD9gOB7PCpqyfl20cRN48M8XtiYZZb6iFKA+/WAYYTpns8HMcu3HUbnFXX5jQygCV9jgXyfBt
jFW+qRFShhTdN889dhEOwhokdwbCw5V15LLzzBDCrL+Vg02GkxmlYUVaehwt+W+yTBetHAhOqTj7
FR4KiHo0oJA/eoWEEC9OzvFoPqmGnYLEYHsf5kH2dRej/5NGAsJ7Weez1CL6XqQKXf1aPYFJ6Tiy
aeYNV/tjVQrYj16au1qfFuCAZ5twwaehe5asBgYsfn9G3EOHhMCfnbB4u3ul94eIhRNuUvukjn37
1boxJbQBxAYdU2/QL/EcDJb+TEWV+57w7COVeX/YdPpR4zZki8ML28LYDQxQ9nXVRwdKDtIDVKzp
ihhhGnbWdLG8/FB0o9hnGaJwmqvdt8UBabSYcJPKvp5WK0dyyBtwq7Whe4+Z671ucyGCuaBaZiyu
b9oDCbn7tm3Mu1qMPpQL/t8zWPpW9mR8qPrzUiy/yi6lAAeG4ZMs/jBet45jSb+lfTYe8iSGj6zq
MHdyIIXZ/KnMyWcxl94pn6DplDAM1dhl8KsQhTcoSzA7qv41oyLyrgEuCPccEQOOYzmc4/zStkio
XOWfcaY/Z7H5JvlEt96cPh3TeUmZHZ47ypiwrbyb6RXwIA1VvUSl/SYnKB3oc5hyDLPmQhM3I435
XrvpvM960OAE93VQ3D8BUvehodZqUEHV0awfjUeGnGUfoe0qfmromP0J4MijpX5V0tdkOFRumb4l
RluRzlYVzx3jtcWz5LetamwZne1G03vQ1nIgzsvKX3SlDLYrbjG0u+W5GxAJn3917Nga7xYJfTc1
eUq9IbsoaJvsz8NsZA4whzNJLUFXJL9ZiMoOhFyS2DN6THNjTfeZWNWhrMdkX5jaeNruHScqbBb8
e2jWjW6GYMnQYogGOkBB/yCvYghjCxwYKOwnaALGKRU8CV2l/6BuBRe6DrYn1/nDrt3eLibQ88y6
HFMT95T7ozEHsuI2l4mVv6fTOPqukuenTXxwxr4LIGDwyAvuBBC3qT+bVfVgJCyuctH8RMVSW0/5
EyMoAozUOwd6jFVNCam3DBq61tzjQKFqYLkz0FwTnSvpYPJKrlmX1sNZL+vfutV4j8KK/uSmhTa4
dr5jqT6TCtqi2ZjxjdYcLIbbI1zW4OAnB5Cn1h5LIMGHKEufayV+tyxrvvX0VbucPFouAML19gX2
o/VLo3B9ir+NRKOHitJ1J1BSAxk4tOxxa/ndXM0PznBn2g9tCPxgqPX5z8G12j2KWAeHnHC4uIe8
pDurEAeyrTAXYvnA+B8Btj6YPcnNppyaxzS/ScX9U2Ru/qz31U+L3A7fnLv2wHDyKudUu6mp946b
b9e7mviVsFiz2PE7M4f8xR09ICFyb9lpRy9A2h0X8KZ09uXr/bkATWMHL0iaWXvOmgm7QuGR/9Xq
CCXad2G2v0W+xE86UgbGMeJ/y3Leg6njLCpaBA/wU++5GZ3bUp99Em/qpzbOMRip9u/RHKmRdN4c
UTe8IsnzfQ3jQoxZTCCD2gSexdK9tAvCeQCOHfOYNTF+7OdY7+ReGQHTkPJQ+eGYTNGjLJwdeSHW
xQaZRdydQ27aH8sp3m3eFyZbsr9U9QdxsodaGPafbrHfm8hzoT0re9eJ5FHNlDQseaj2S50MCF/F
D6RP7wRVI+JEKX7guMyPnPV92A/cZKkeCpBx3DdFGXZZ18O8LckT1Mwi9OxyvBiz+fU4ta0yhFMb
s02leyH8uCXAS1Se8yrxdmJ6qnMr+SO0ydglUdhqSX7qMJs8ZrgJd6U6GicIjXQ19Dcvqlr9WYDn
LZyID6QLHCCC1E9m0jv+LCe4Em5KmvnSfc5pzM8VzcR/RN27XD1ihH2emOTKhyjFDiXHbs2e9pxz
3qAxDVNxA7jyN4Jdcyw63ABu4RVBUsSPzphp+7TviwcnZW+dTNN21/bz9EclhI5gaHunD413HEfY
txTyBW4HJjqlzl3yF/bjncCr15QYbBPwsx+VXQQu432URk5IYUryvK785sLwlkDS2NUwk5v5t1OS
qUWVoMTiOBuusbeBkChRNNA3V1mAQgxXw/zW4W8gNbgPifb70YvCODAsHjFRdj8rELG7yClVolAR
W/U5JBWUfKBSA+WTdyiVwLJ4Ccf7PmpXZBzNczll11lrvpltPO1Zp6XzEeT8Wvr3rCQC0ozsICrH
xyXWdQ7j9JVgr1e4citEMp8Dg2TpDjGqN+hWCsQ+lThSNaeKIGV91zdOGrK/d25ds99jCMU1MQYj
erKfVUzpFtDifVIgHebQwQzHfJutogyIskiChrm2hQULFLQrgrmgb4Iq6GcEpPvF9KuF/8OLvB64
sGREJsZfdvqpZgN1ktDeIy8chohEHR4++HXLSzV5d0con00rE3h4rdjJuAyJa4n8gRdYoKwBDg2W
6FOpMvXnTvMG63lCLfaVSQfWw940oGdMcKitULm186B7b4XuHVzoSDt8D+ouXVvXmQhDNwMoPCSu
ir1JvXkz7athf5rjQGJtpBE4TYRDVDDVcr0ptBPeWbXO9kpKUZaRXLJO0wuaLnwEDY1Nbvh1krxh
Ij2qDXMThaPH6wmXQDupAtUhnESxvBMW1L8yWQq/HqIhUDoiHOfZuSzSfM7rERHPqSq/cJhIkkp7
jQSKFKa+8jBYK1e0fIxd0kcSXIoOXDlCoTvhYumMl301emSiZL5nRG7givGldL2/qIRretsP2/X4
PnLSN2nzTu2kM4AdjcgHAHURMsKApkkqXTd64+uBLjTML1aavy/O5O1Kj++YsIDHmMKebjWsuHV8
T4nIXfQmQt3VNrCt/Lltzb+507wnsfYcD63PXgOcSzX9kc0ICpl31/kvIQHF+j41tJcBRyth1qzR
EG4TeqP1w+6sZj+rOoltdeMe3YSMs0RJ+eAmVxC8UgLK3anuMmL5I7NKf8zV4tDpRN3NP6gkhrBm
G+zQTpVPBhlZQGoKNGb+0ZtUgnVFVWYsDunOnbZLbimF6d5yoxEqk/kqJrVC5oELMjbtZ5G1p24C
0a623V97GKrj5AxXxYsMPOviPNnilWyoJVhKfiin6wHiunnYzdqTW+aPjpHWp2kSfltVOy+nnp+I
k9i5Zn6K2OvnHiZeJFmyQ2TyATUE4rNQ7A8tyYYzt8K72YNOaICJaCDyGRQd+rE6WN6g+mIQZ7XT
wxwVHEofZB6Lxx3beH/wcXWrQeZNJ50Gdh/rdhd0tuh9gHKNzyqHc4FReKpJQs118xTxdjwy8d6h
sZEwoMbUwOQWphOhhyVU+4lHK4hM+6JUSklMTF8dM+9ZmUZaH5DrvmyI88L9183tSdHTx4HEph0X
0++cMX0YEuvRhvIYEKB2scv+MnuQKLPfMtFB7mkM5iL10Lb2R6wl4A52ha2gypex9yKJ693pFqnd
nh1bO/iOxVMh3fOsDT9zQ89vo7DI9qkBoQkxMlKuBQM4Ig16S5wzFAqv15tDanfRXU+78a4wcxEo
e61I9WPX9sRWKtE1U/LkUBSCA6vmLuZajOFQdsUuklq8F6YR+3UMI3ZMjD/JNEQn6SVUCDVY8hY7
QKsrz9bYqS9C5/QUua5flyE+2yxrHslzxEc2F+5DVI2/J0WUN039KSP7o1Nkfm1JWmXyc3YIzwqj
spaBh551JOeLWGs6f9KunxehAsUFm3BoLQv0mtmw5UAQk2swXHCg22GcGdMgKy3nnrhExNaTitDd
/NSMZclYzImKdWNCxXTsuk/bLzWBPEGfmGroOZX39XtaZX7ai2qdt99qoqoL0mGZg1ivrYftF4ee
/aGrI8DtbuSEoyfJ8zC9X0Q1Jw/IsbNfI4oE9sRkrzLNEcGoY291kOmOMG2mffOcIXlDja8bncHc
VOxGR2CTX6UCsk4QuOmTmWwMvxOzH16Ytnlj/i0uhHLZ/LG5No/7SfG+xd38jLvytO4K7IbYdncV
48BRKf/GdouAFHOmefPdWjr91RXTe9PgSSOAi6kkDdlsjONV0Z81LakOLEsU/qb8b4brVu28o0HL
oiDM5v1S0Eelbw1FtUEsrzTADqektZMBTUnfdr+1VO61hlBkl7R23JwOCcq8zdGYNeTTNtsx8Sy9
avjuzti6zWUvxrl56jPx9TcgNT57NRZP11JwHdrWsrNabmNCN0MBYK4WLrZv0jIyfWwf9ab93VvN
cB7Kdld0Oj5wy7j11Xgqa6QV0xIvm/erjryjXQAx3n6KaVQ+HVdp9uoAVSSPOD0IiHjZbMf4w4wr
QTkYgNEoLp7Ojkxjv5fKoKDqz+dI1e9mNM2XbiTJapuRVX0iri6ezy8fGqMUQpvq5xkX+o4/Kf3S
++KUafBMGFzFxCrwkH7OVdEBxG4F5ETPQHUp3OHB9vhjc2Rdf42WByy3TEcLBvnOVdrnLF/EiX8o
DlIzSLAZ17E8A7J+cS5Wz7AK0Q/geNOJwse4iW/eNOR59EYm+WI5qczsjHWybdf1XlbNG3HE6AFa
fu9JyvNtiY/Mdjvum23011mArHvNfrBc7zZ6OAbTqmnoTQV1uk2YIWafamcMsGEl9wTuXNUIFGE+
UVUX4Tatqd38R4v9b2dYZEkoEAie85b8hYi6szPVc1VRwROzbh36mTn5mLBzU87hGNniEdHobHex
eykGVvLStZKpvC/NM55gskUFoT9x6ea3RvYz6Qh2FI496VJaP5zYm2AeY4/PpUv2BgFGYC/nVahc
RxYxLbzeXqKsHi6OcXUXERqaI8+agNRJG5yEODnENXHki8sjYht98qxNVaiMjvngGPMjV9TjCfZK
X0sW3Z+M/JMlRZIqY6HzzmWyETukWyx9aR2mxIyfvq5ekruPVdne1YVWrE4z49Wa8uO46vrsW9yS
UGH2wIvGkg9p5dQ/mb0nF0Wap9Hq68uUo2Z0Jsj00mxNENUYAIhTDZ2qnPZpZNM/F1+Kbk0OIQCW
V1mM38ko8pjl0Q+v907ViEejnj7nQZ0edFBOXRb92k6bZancSwoznNyw2JcwzxEWHJbzeo2Fk2hA
qSX3w5vaB2bz5VVtaqqruHuywMeoMbhsdyLDIpPoG1NQzd7OS8rllyvm14zoIuBi8XSGPq9SS3Mw
6dTjT50W7al91wMvXgod7czLiQOmoeXRQwRPxZj5fWFOezw4uDRV5ylad64GG2EFmimhdTNyTriN
wmZHGBctK94IG0sPHAPWpeUSgY1oa98lU9vfTLmpReDQqA7B9qxqmbQui9UQpYhZRbZg8l0yzBJ6
8MjBqjjh03tOOtzp1ZhfccPGvpE4fLGWjYMA4P6uwMW3bzvyZKpiMQ6bIo+UUB5RvHbbUEpK9Y2R
RRtu3r2R2oB40UoLttsEsccNIoSXg8LJzPxtyg6pOn1kivhul8YPW2uAInc2/ZMDrAGZd9Lc6WsS
6gjB8CGSRNX1qbYHjFG80WTD1k721BDLu1HUpJNiu/FsCbacMIvD9lNnZYsbdr1Li6oaj04c/VIU
DGjrDdJroPTzxasfaBzLPSOD+qcD0jOIF9LPKVmeZwtn5tx/M+g2j3k2VlDyG2fP2tLvjqtITurC
1zaprY1APQwvGr3ZZgZ0Uq0JerV5FFUEmH2dgXCf2pi7DPr/jBmNyTqZUou11LXvztD82QQtcyln
P45IvyMQbNnp0AF8lfxln+yy+qdk+eGkGqVBt3V30LH8KF6SUO8AJ28/45wZq4z6UrWNFeiwUKAa
Styvi2xC+Kcji8VzGVpAQUMuJUNtbo91bQ3K+DARGUfK5y4a9BpfZ2EHpsawV0OLRi2cxFGBo7Hj
x7lYrXZkaEysfV2iFllqwJHqUvBpHkJuwM8TufixYGTqL0pZP0TWcNo+epwiD4shmQ9sQYn9UKb4
BBoWncjB1QJHvvL+0p6tmIl5YsUnC6GUEmqu9oMCZnOV2+OF/b9B146Z7kUwrL+czdgRPuxm4hhF
WN2GOqmm/1KQF4LKls762BWnVIM3LWcYynPq3ra/1nOzN7bHKZCRjfFpVcOZZbMHHaeCz+oFaGuM
YSGi9sx2eROdKoRGtnR2fVU/g0YvmNQCrDM92b1Gbf7YohqBpHazo6OIe5+ooNlN8+5Ch89c8dbX
y1/NaNE3Snv8GKrpo1vzrxgR7bZHeGlKPDsAOyc7Nw8eY4h7hlH3waoZ0WpwLbSIVClWRDw7fU8k
vg9ljV1EXmDOkZe6/zXhqjPOr/iK12tn1I2NuRoUrnT6+SxJTH5M25TCa30gBt1Un1oeD3Y65UvT
33HeabeiuiCTtY+42dKw2Uf0RzryhCBxi9cmsXeSqIOyJ7yhX9PP4d+wbeEebaVt/V4nJ9rirXjo
MQt/8B3RmblLdCxi9abk8pedt/AS2vbABuNRTEZ6cduG0eLi3PTI6XyR9MOBbfTQieziIIrRDXFM
LiE283YXjUw+pa59OKXeBvy5MUGafemn4GSOZYIc585/s9gr72qD/mrpNmOsdL6Ptf57dIv0QW8x
llQyIlss76k0NiuLKItvGNVAp4rMwmQyGstx8Ub1pq2/GB3x4Mm3WEWKd/PkMma8MOLYG/b96rCf
Iln/nBfGB3qzuC8Lna3m9tkbQwyyRybMIRqP7B47knxOmqnxXY+2r+XpzZIf+lj0QWuX9MurQ32S
TeHPcAYCR+ECdaBrq0nOBzag66OQ1sGoe5vdXLs9sWSwx9nM9MmYj1PH31Xi29l8EVn7UY69OMqe
KUnByOLkFGeJZ+xIOJUVkGtB/J2BTyYWHfxCUZdBzIslKCOv2rmJaR30hYmLJehTa8eDNEktihPw
4urDM/mlmI10CIxq7SJ9LrCoFWLYlaH9vr2K9Ii0jiUu7JOWzcdqmdxrXu8db2Jeon5PzZoxR9Se
xrpjJr/WtFpnXUWmwfUfhsxPBHnqvdDfK5vy1phUce6b+TYtw8UU5M9tty3GMIacRvpHSQf3ya76
ZVckSnuzI/fdGqtHyP7EDUfp25wY0x0X6mU2zEsmojs/aI4jKvLrvtVuiIuQ1yn5mLSzLkKzu89o
w2uHWXHHz+8vuUapZNmnSsHnkJekxW5Vc8s9eINebV0a2cKAihFEYvZbe6EhtlpEN5C2fGLch21K
cV65WfMDA8l4N4h6reQoIdlTY0pctlOgJmCkbGk8d4ainvTeCISd3cpKUQ52h0Ay5Jo8YLj5WCS5
C704S6I9mGPI79sMNjFM0FqOmYXw9fEcVq1ymlJehRLT5tmm3PVRTekrN3sFKICLxLAgp+TZTIjc
IBMD4LRHD7ucXc17M9RBvWwvsKFSqa1Fc7Jn9+uv2oppT2QPmIbkoS4JUiW3ixKIb5aZPc4apTtq
S8+QRD9VkW1eChUzCBahm/Nra+BEHShFaR4Y22Vr88IBVinZWvb7MTH258FuaJvXKf2gfx8Ei8ls
idCMRWsuhDOXx0IUsCcqsTYnT1IM0cWOoZoTxYklqhpeLT3WdrI3o6Mc1/idWrX9vuRhSS2bkIa1
GyhFNj3QAH15gyPXVg+TowOJxL11VIRjHEbLdNiBE74UCpnjZdEEbFZ3PJF0pAXsbd/WhPfItxfM
7AhetqF55irpyWaZYHVJKWGsDm/t2kNuRbJ0FvVoWFeDRRXMWp2OkcMY2HM2M1YWUeQoujzHSfeF
JVs/i+uTMKRBeTJ8a6RenbJ+xM8yMG8UKGbj906L7WPrJvPe4fgjsqR7GHs6uUJ2y65OojIcZRFf
uYVM8iZwjVkP0RSdmJCND8uEVWlwOZw4oFuSwOlNLC8AyOUXipeda09nX5Wq0tSAstfksexGtTLp
SczsKVXJ7Ivi7sDXewB5cLZSGV+SLPuTZ+20a0E/P2JRiWGMUUskH3HtFoGgbT4nE0kOuaGeM9ki
8tYNOdX6gzLM62WIfkaahjICe5WUnurdJlBm0dfUM288F7PDIxah0VvtLXLUZteqsj3MMv5pO0v+
0NrE3HpOCav9f5g7j+W4lS1dv0rHmWMHXCKBiD49KG9ZNCVS0gQhShS893j6+wHap1uk1OI9s54w
RLHIQgGZK5f5DSsbi4OdyVb7QZ/2gFlTn9GvxqtmXSgd2CnPBukBkFTNtwnkqhsam6AizNs0yez7
uY6bTCUaixmuKSaIjZ8/erGP+3I/ZHvL7hiyafcuRO2l0XYC5JuvkWXARdVJIHaBznwFdMppRkC4
vZKs56ilASbbOZ1brrxCDFwVZoqM1LSlkWkM5Ax6OVHgIBfRPHDmAFGGKE9jIjZ3cbjHNmph9O7n
1GiCVaBTrui5h8l0NS7Hct15Gftm7GvcKeJwU+r5hdrVmWw0sL3M8KNpxBES9Ge38N3Ve6ByyDJv
IOVQ5W1b2JohEP54AykvajKbIau1y4w4jELPvaiYJS3MQxsDNq1bCjdbpSFRaFTAuuftZtSBVkYS
Hz0az52L63DJRCytxJEHinCrlz9Zg/7UtL5yX6uBBncspRHDxCwkSY+Mdwgjv2FtwWaxVWkI09IM
nFNeE4KavqTTk0fjRdVHCbhd4vMRZPnZK6h+xhpPK/QUGh+0rJu32bkKw2bdln5GsdKbO8P19M1Q
G/2nyugW+509MHqSivu9keHFRYfji6JY+UIovf80tJm61MPwHWi/NvHKXj8FtFdQhNGlg+Wy/VZj
ISidrm1cxf5B2UoNN1u5pUttqmEuFKaOQ4UMyhPOAl71BhIMblmbi8jM32WYT/JUb6/E1jCaUw24
bfpbjcG2qtowx4jmMleHSmqWjymDocFI2xXGSgUQDgyo1R6lVCUiC0i0no4K5erRlj1Tix7AqTYd
oR5Q7bL8HAd0xyKrn5BB9bKdSDpoDiCDLzGSVUX18Of1bPz2+oWpTsQ3TTf0iVz0EzmMWp0+Tz0q
l9zI1wPx8+LmhbGw9V7s5oSD3s7KBz5MF4Lg6fiKsp6rfA0C6IJG+EER4puXq7idVeaTWpLC6CvM
y/KntGkQppVP2NOUm6FzsX7w3WDtVGhZuzlRKg0zrHg0LV13IHf3XhZ6YEhluyrDmqoltd8RrflV
msPA/E2ljLMtGy67MfHtf/qwbixSq5OFeWECRM0HyvimC8fDOBXCc643P0QXVR0aB9oeh6pq7QR5
vwEtNCPtUubH66Yb9waWMcfUgXQRgRztUv/FEt/mekSt7Wz/zkP6VQcAaS1NlZph06B1zDdBh06m
jgOfbmDdbKjrIghWMoM2D870wWB2s3Br0NTCcLaeXjSbMAmrdacwMcMUiW689TgDPwZeuk915pTC
jFBzg2i1x3JmKuZKAcKnmrAlwlWXPzgjc1lZaQjnyUBn+qO5JxIexGGm+lXIUllTc77Lff/tJ0Wu
QXVglTrOWw2JzGT07mNIcakI8ohzA6bCaOibHhboVrSjQWUELTTs3LXtlAc8prqNp2HeVQnct3QL
Z2q172izEPTAxeL4PCdBM5iVLq+5ciJAWzFzyoYZyDtP6degxFMSyCNAaLH4BG9WF1pEOSKj8Knh
bJ/ULKDJWGJPEg/IoDTx1KppuuSEB066rtEDxKxGLh0T372ZROhlzSpUy2ADdEacwirGk4u81mXu
BjIxpnaJjfsxMT/lefEdaJVgVgerMIWDvYHkbyzm1VeY8MUymDdV5xzmJPTPH/I3ZFJbFTqMSKEa
QqAz8HoLTQofnYebEvDvmm7LWDSftDjy1jCoaoa+pns025XuHfxKt2+9iXDvS4xpsPLNRowfEySL
D2UtxKpTgw9eOEQrdOzcRdrY/TtH9W8OCZvnMAU1No8h1Te7RlFbjUkI7K8gZgtHDbcMMlwLtgIr
eqJ2flBMTju9GPAw1xmGY6+IDVynZst3btqvdEiuxBYYj0gOLHCFr29apxf6qLQxPDQN8JzfB99r
pzLOxiavcGQWsWbDQxurvRHQxGa0dIw4kItkP4d/q7KVBbcte4cXrP8a+m0VciarVZ/E/6039wdG
FgyPlKjSShq+yQQzBqiMW9y4A3pvLeatpqVyBWbfJPPsCiQ9THaXYOY7+OW3rIHiCL8vWmVKg/QC
NkgoufVnvQQxman2dyjr0EXIQ97JYLTf3FD0+wVPdZIlsdQ3pxZJXibUrrIuE94f2O6hVYHfOzk8
t3k32S2VQQHjmrmz85IxDdZyfEDndDeumods4srH2btqo78JAYRpCQNrSkygML9+0HC5MYLuI3GZ
N6Muc+gsUvvej6azNGp4G2YQmrc5nlw/NG/mHp+WUvz/ecX97qTjPBcqiarqGBx7ry9EKTXVmUYv
l3gMh62hcOKGxj4kKWPkjhwGFRpuZYyvcWIky5+AsTgNclG6tQQpJ9d2oruc1zmCc57SbkNX6JDw
8/PcqRBFxyGSybNZSe+9S//ds0XRSApLQ+5As948WwM5QHIRy7pYZqEfZdE9xWnm2NiZlZCAyDEQ
aGIU5Sdf0171j64NOafqdHoIMFcVMA13aedrsDD4dhxMEwW8uNsCmjR3UfMx0TMTUhYK51WhPaQO
xSvGP+ph4rb9+8+AGy9M1qdOrHybWuWmkSieIe2LrzoKkn5Ke20q637OnlI/eeps/+J3SNGYg47p
F+JRkcq0KDtnHYSSuZL+oZOUtbt0CRsMmqkV9TfdUUJu6frIvf/zFf8ql0dShKQfaknoJU2Yt9er
pu4zkxZ6I/A/IntuBdhIM6JfVA3BBkwJg+3R+gpDwYW4lFzmxat65jkR9MVsA/1eRx3CGzOI9sw4
o/Wfr874VboHWTWNKGrqpoPp8xsdg6bJM2sMzeB2xmpmLgNJ0APGWol5e2eg3uol0BxLZsWqxByt
SP3dHA1cOTwyQezODbILD7mlPelgfQ6ldQe8tAPk2SinKhf9UqUDrrpk3DVqe7zVj3FfhQJbFYnh
TpG46mViOxNgIqf+SiqLVWEU6RPiZt0Fchto+MXLCVT35w//G2WESelyojPblDvUb68fTSw6U+nz
OqRpzfmg2t41hWlJx0A3Vz6Yl62vNh/s0vOP9qi7+3n4gdubc+uF7+i7EGh5r9c1D9dgWShBSa6H
BOP1tYCC7cyx0v3bOa/y6I7v8wQtD5wHmyhFh4pmM9L+Sz8aJfK32JxyuvhkcsG5z22ISVBhWktD
n0+deJEhfJr6k8teBDt7lzdFAPSjXzWF+hjnVre2ABZu5i+jAVBOqxN/TXrBuKwO7lOTZq7E1OOk
Ka29HAIZLecsPhvsht4qsOEoN67GBM6uMNQpRmtAFA3KThO09ObdfuGrsoZVR8dBZSjTE/KUCHFK
KHO6GB8T3/g8x5LUir5goEpDYjKBrTLtxvdwii0aBU1hbJW8Jq6WUXOUWOQ0LdVcwwRgMXdRVBOK
VVh8dKwBDm4AinZEUGIR+Yl113fykXYK8Mnw4tV98i0144sCEpdiqaLHmp6gSBp3HirCM5I/rGHa
hiZ+ypA+jyMjXFpko3dKpH3vtS0pPE+OMQaQ5ASS8j6HTwpJOA8OgOy+C7VEo9GlEHX8b0HaiXdc
L363TpGQnHjTSNKp5tuTGSZHBA+PdTp3YLXEuUlMi+TV17/Zag+6KRpo0mjDsJ/nyXMMsZsKVW7A
Au/smd8EDIccVUfSULeIwG9yVc9hastIPbjtPRSf8bC11jN3P+/UAzyidjdfwizl8qLDT9xSsBbL
MtL2TjJee9q5q7KqN24E5xQmzvhOwfCrhqoB7lAH6W5NQmS/dDFaURlpVwo0kOi+0gFaekmlfyoT
aItNXpSP2uiu/R44fYIi5M4YQYf7nLe5GaALxJhymdvGs19D4fCzXFuibr2XbfhuUjOr+Lze786k
76OjRobalPHWnGVoXafNOi++9S3lBKwkOynTF6kNt5VqgXfj1CpExsWapXL0gW9A5SiWOl6ky9IZ
5BmiH/xXbVircV0vnQbxxjlBmhf0XGgqyAUtBF7zCxVEpxgqZCfiRn+SY2eeDSh6dwIxxchRV5me
W2vPwkbQGoJi4aTBY+Ik9lFW5TcnNV40zvWtapTROr+12gcDKMo6d0fvHFv6tTcof7ucWsNUKkDb
bUQqVLE4BpqZOKQFeMsHpWnvcWR0MN3GfJgNHwdNvrea+nFG3mN/eC6VAndIuwU8UIQftIxhZATD
GvhzmZ9LkW2l4XR7ZA21ZRbGLT3AGkpWnrtHGvAvqD74k2dutmHmzVTFt8qzX3Q3MO25CX2d3Wc6
wFLdCVG8zOEfF1AhhN0b566iv6Ug1HrbMPXZxsqQb0ZC9GoiM/ZxvUvz2xJH7IMNzn0VFumpy4AD
xyGExdHBZaHphvHGTKJjWdfNrvXbcGPyFouwl9rT3ETO28g85+IWtXplE8iq2mti+BxXoCz7SfUh
yat6USYR7eQAkqXW+8bBLp27QUVYPaTtjBPq3Tzs6Dvjk4r5txLFHoaQT6OKRSOaD8fabSGfkhL3
zN73dLWwZgG5kwHOWRWMGjs969aeGAdo5qYKasnLmbq4BzvwrG96AB5ufE8pWP81c6ehqCEyayNb
OLVFX59pXpfhGGrG2a3nK3TCjcg8qhgDLFq8j5lzHGq/EAt7MI8MI/RL5hUqaDUH4gZGzpsgsxgL
l5G+TXu8MRLlwRld/DDRWwqYPOMSjFpGx3TxnQD3a6qM1JhKYamj/oZ+wptyw6rjYoyVsLilo1vT
aM9PBVJGx0EbQDNqaC4LoHfLIg3AI4BeNnMV5gqnFJhUlOzKD7qojQ9D4H/483UZvyj2MmJBPckm
h3R0MoU3mZoPJjROmAvfIXMITM2uFrrrlBurUg7MssF0Oc2tEmWLeT+1UcnEU4coOfVBZrUiGec7
y8yfYuLIRp2UVihTNcZvXnWcXwWWK9mhouYDEJgkhFzprpuI8XOcQAb0zA3AioB5rY6ARlDeW62J
RoIFDMmNi02NWg+glGGGrms31ijIF13akxoCT+8UAdrs7/Jz8DQZn0m0p+lEkC79kixJ5vy5aIbm
MjfO5uQ/H8SOen7Zi65d28XgbJQ6+9jUYEaWtL3sk5cz55rJ8mkC8qKSwV1TLgrtribqOoH16Pvx
j0bcSAv1gCfpZU7FVPNjZtb1bg6uvsucViuIA3j3miscVUFNS9EfarLgFRwc3Fu/dBj6zulsK3yG
c3h2b4WtkLakfg8RFxC4AHx1qN3kjITgtmFk9kAqBxcyRIFyqDG9hT4lLzFFmJnWO9Cs1k3bWd4q
Hb2vnT70D4MuH2fVlUH9jIvRCSygs0xEw4w7zj7phvnVEHD9kC7MsCbGFDfzms1M/AplTSPE6CFs
tORqCXayND6zlSOZmfoYwJcekEWMOvFrtAewCraxrdJu6eQHTdGXFIDqh3l9JE6Rbii9P4SM+aPW
0fZBYBbg31gk86DAMpW9zkDmPGd6Q1+CwGnKk6RLF+UD40Zf3jEkjHd8gGBTNAHDmuKsSpDjVTkY
eBcFL4q8eoZxqACSoLNkQJGfpsVZlTBbNNdpjVSrlUq8/4rI30gYccz8K1Q9cQzWjb5b6D52k16H
YUTlIdNmAZKL2mhjT/ou818p9LxmjFwWl/lDDS5Zo5d2CoyEDC0XVn9b68VDgFrZVKJp4NLIR8cc
0kP/BW5TvvZq0DR6mTgLxKCXwO6D/QyrMHF7BDkV2yrXW3DWkLyB0QXM0g/xyUTOeqcG/kMvfW2P
ujVCN/qtrjXmVpb1fdOUu7lO9YV11VEWv7bBC4gNdWMnWBlDEYVNk7KfveakmBmaeX16SZF5RuAk
PqVw3Y6p/l6D6G2JQh/WlBpq4YaFDtkvHXPhdOkQaqV6cZsOm2qJ7OkYgWashB+x7+AUG351U2po
FHJEdTs7rv52aPu3DB2ufpBG3Zfy5T8oRsovX+v/fOXU8F+vv61+fO+9ZKsv9ZdX37A+gnq4a17K
4f6lauL6Z2OF/98f/sfL/FeuQ/7yz398xcYTifj7Fy/I0p8tGAT38n/3bVgyWCiz6u0v/LBsMM2/
OJCFTlfOmCyoftg1mBgv6BSMjiDrkfQZOS7+tmtQNO0vY+rRQqRUbV3wxP7br0HR9L8QPka6EPF3
jCDIlf8dwwb9jcY581prbm/QFJvkSY23jaU2UUc4hZaxEIyhlm2pwJMKn+q4PFRgh/LRudF06Guw
l1ok5cNikY/REbP2T47f3g4diCw0eKrFaEXPgpMnVpHRamMHFNRkXyU8rMtRStKGr43jY8eQO3Bi
RxrzKABhzR3tfJQXWwlvxa2MahICAtU+PAYTooVJVEsVCchjNI8M654t0w+XRSOqBaahLcIeXJie
Rc+RioddYPJqaA9PSDCf/Ij3IViFFNHjg+sIrOSjlT9xAef/7XV0FvjNNthEDi6RiOJVi/nHtXLM
HJTXUzZHlvAnex01E+LUlKX1Gz3swoVULGU52pIGNEblOfT3EOSVhgjZMrST5zotbypZXHoX7H9A
kKXcBdlm7aGG3kwvGMFoLHz+09bqGsVvPktPQ3tFP/lc9VqynD8Qh4C3rIZPo83f7Selm0BUqIRA
VZ7+yPzX8YV50cl009BD/cpFvkRpGXsBpuFSzPycgb3uvfjZkowvU7ip0N2YjCXKVSbWsg4albtt
Y6EeQrce82+OFT4UfvBcWdgjVBW4m1409RpK7XOI1/dGi+S+srsLarZrEBbPlsUttvTSXpWFKhdQ
c3YlDIVVquT3tAEHIEdquzQTlYtDO6GbPmUjHLwGTAZZ00VlXf8x76j7q9K5NmGLK0Mul2PbAAjE
42CheC10D4GkU0hVUGj2cCa3Y/3kHSb2MPmhVvlLQIi1MRnIr5TeMNbmtJarKn6e36LovEtXqtdw
WiZm3ZzsqS8OR356SzT+NvRb163NUu56jeeI1I7tyG1i1SCX4vB54OZgT8dEe5s5xiEJ3aviecDQ
B9BPWoHT1LROKjUzppUByUQ84WKwCFxubGKLG/hqz+60FqefTuoZOmPtVe7xSz9+c2Thd8pygLFL
u54b1jjgDjyeFpvMXqUlyiNtFV1bE1VxKEl1ayJ63uSg/aL2GWKTgpdDd6ZJdjD9kq3cTssxpGwK
64+xNbLGnGKV9wPTZXVYTzJB8x+ebzdawN/jjlJrPDnTkDtK2CTzdUETQT9rSC+qeZmvdhY9G62k
hxq4mV/iZjWCjQECMG51FW1fv5MpTs2I/8kTp+hEp5jOJhgCC2yGfJPLSysvqFIpMlpBkEHmYK8L
8HCdYl/n9/8paN/++Ls/W4+8ztD/fjcaNNo098dv9U07UdNVYpBGua0N7Fxq+2fvGEc6Mpd5t6EE
PyutvE6L5s9v+7pg+fVtp5//NIAHW1nRuINK2tpyzz1/nkEFNbv9nbs512u/3E7JBAbVeqqjtx+w
S9KoIDMVC8QWb8LWvUYiYGO71yFDuSDz8xo/C3a/wzboTPMm8dqlYUbX1HP2f/7Mb9o8Pz40CpRC
TL2eaW76+kN3eVV6mpmjauoiqmbVCDAWB6clbE/Xo0GsWkyVuqZ53+No30bVflLDmK4ucYMdBFwr
Z5E7Vf+YqO/aiGmvM6Vfr+7NSuijEPaGyrpLIlRQUuUS5S6bdDrKilDsGw44bzrFwnxAv+Rdk0Fc
nX6z8CmQGPeAy9BBZby+Pc4oc0MFaLuwK2tflRWaKBEUsL4aOCmnbRpO0YWH+S0oR9D6zqly7G+V
0hGyQkINJn+wLlLju5HaV2FPS9j5FGo1ISp8QNDmqtXQv9wc3jp8R+I//RCDEzvSOEh65VM1Qmpr
ovGkVubR4KRMp2NiOuVDC5emJr90Ps4ESWMsvNSAYd9xdUnR7FIrO0YB6pUSHZdA6qgWAZP2NR60
193OR4rmZPZKnbbYdNRooe3z65/wHEIlNSCIjik0sgrVWdTOL2aK6ogDPWWKot10D6Z/NNGX2iw/
Q6mAFjcddo5AK8kfNnasfcnNm/noKPOXWLPuk7jZtgGMQzkdVlHfXkcRX2LTuhb9i+4aMLZpcU4I
xPWQZJuoq/eqaa3DRLnB1+RZZdDBRO5xEETW+egZscfG/JFvo/mWIbWmWl/9zLpxTdbE/DbTIp4z
KgUhfepXZPWB7q6mnENOC9efbn0n7KvlbBqTY9ipWpTIYLvO6Y1oOUP1J/qgGnLhARGBuz/H9mBq
WKXV9NvArkkdURedfoszxKLMmV73553K+PnXtcgmJRDb0nGYP76JT7ZbjGMvEE6YM8GmTajvDO9u
tEm/YOmzY40CciyXlKs24MjwmbbOne9mH4vp5JpuRTCOL26lbOXAgpluQlo1t2YaPAyGNWIXQHJZ
Wjz6ee9fvArpC/QDWof5kdugdyQdSHPwtGfOjTLFhpo7XavJjcmvMl7+8atT4tklw1FVAMsHwQZC
Cf1RDtQMuR74oTsrgas4Bb02iZ8BeHkLPQmOdN74Y6AYF0L0nx21XwMsXU0viae7PV1UI/MCzkJ+
q5IB9Rw/c8ZYFpyVgTst/YpF6AFFT9L4Y9KylMuOPCiL1fs4q46EQJRhpsU99NYaTYCPXb8xfI1s
h6drT2FP8YrPSiYYA1RQqcvrvNZF/oJoLoRQgDn4Qd/POUkP+nFRWPexzj4ZAjK1zHGugyqu6vRI
piyjNFid6DFA9Mp0cTO/vcPhJUXIJ21zFD2ak+lNpxz2Qtt5M+qG9zxFiy4jbbPqu44rWRgJOcfA
o1W6rzkgx8W85fOS29J09ucKytj8TR4SWpK2v6alf5j/xx5Y+DW+lYV2bHMcdiKpP09RB3BYhZm5
/4xc1bceE7FAVb4Y48fAdh5QTHwGK3YFWEvPRcE5jWl8msQAquEfZg7qK4DVuAqSMZquvGfZmsQl
x7+kXbswY2Wk0cHTRA1WLkX/sRZExHmbZojvgtpCTUFTbj00O1GxDp/NKceMptgWMTNbopqJPF8J
633aSH3QYtVWX+qyHqgmTDYprwY7RrzLSA7tEvEmVXuxDIUnw3GdV9Z13tmB0Z/KbHyp/e6U6GW6
oAZ9rhselROHj2VpPJTSf44zVqWVHewiS0iJ+SbpHmVBA0qjIJrvA5J86RCd54S2RTJ84dI9Vywk
d0pNblzWxWKOCPOe/7eq9N36fv26Ep+r669ZPpSB59f/tX3Jbr4kL9UfX3R+2FzfvuBVtf9/o7wn
0fwpKk6Nhr/bAtMn/Oc/jk33Jah/Lu/nX/i7vrf/MiHLgnEDz6QJyrL/rvGtv5i0CSwX6XRqP5wg
/mXJqP4Fms8xQRohTkgRzgGPeWHt//Mfuv0XsAiyM4uEE9V/SvZ/9TX+zmG5Z/+rnZ6Yw/P/JH38
bcZ99HpsAGrM1Ix5kPVTeplADwPDrOf02BqVLmjaH8hvN6NHsQaevDt0WWloy8rSOgBqqlwZdQw1
mwaifqwg+KgIfe8A7aJP5g7tQaqyhcX8r285eRDERsZzgazapDxsmc0hnn7843ty9m3sw8ZUBD9I
x0IwUarT5gAmeq80H6PWkpDE163Rjws5ONp92su9kjaAJ6wQYKxuXp3C75bRKLBDB1RnWmm/IliA
Jw4SdYHGq4lIqJsiKRRmu6BEdxmTghfaWdEh8Rp72V5ViE3rqICx4vk95aR9HQwlXRlB9s1yO2+T
5GOJrnY10N9LkzuR1Ge1rXYlw9K7+cJSx37sPal+aiC+iVI9oDwjF1ZeQuVhtIbecGxtRSwiIp6O
DKkarpD6q2/7PKqWwGHOYRqgK+hVdz6aTXtvGKKlGHSU4lU3XSU5nnuRcsUkG5ZqdtaQGHxMRgS4
yD6RS+lXuua1J1FD82yVnqy00+UtWJhFD3cbNkuPzpSeLKrQjI9+KRKUM8t4GzeuiX0FPFHhtUjT
TOlXWy7Vym6Bnw/2wnfG6pL5+zDJ23sofkfdGMKtiXvOgg4hPYs4lCsZxf1KegbiaSfLq9ACUbJg
w0z4Iau3TgU+To7neIiNXdKABHGqYTy0FbOdIGjPQFAKZ9yJASMpB9OgVGnuUd1uPCgutkacVpCk
3qC3SGoL8gdiOiInLXJIqh3tYtrAy65D2FBGDmdi1CIkyKGq9NYGP4xzWSvolKqPMso2NAqJx1az
rSoRr/TeUNaeG38gF14WIDZQDzUmr+nilIeg34uiLfcyjFa2ZcWnQeofx0HYG7eEWDzV1nZcV6vI
H+wV6lyfvCzbzvltNtbjxkAVlwWWPGLwhT2PQFXqxyexaEi0HhQQ6rlmrbqHyEGfIEs4POfcQovp
kLSINJshNBFk5WBMe0tugrpBA1Mj99CAOCC+kJTxrhDiaUDRlp4QkjxZUR6NQOgrJD2gksAD3AS9
Q1Mgg3CT9gD9+6HEmpxpxsbJ7RP+RQlmc2rFKwSdGq2IDrEwzxqbequE7W1qa/7GzTh8jUHDgMNr
FeRCKjT60RtaYhw1PnowooNRXlvftG4FwPu9H2Vw6oriktZOdueWpgZxqW6R2WPkhxe6crCHUd2W
0ntpreYwwHA8mJEO81xDDJkBqohr5zR/yQtnbaIlQgdsBB+UowQsEmvXqo72gLbpBkM9EJWSFngs
U47EGCq2WawR88yBqa/8fC9C62sRujWuFJ6xt1o0y/RIwidwlB4KITWFnenjDhVWRMNHFTBkZce0
SWJ1LTQ/2Ebx1wCJpxXk2p79hNBTXJdXFwrzip3XLFtkezA1Zh3UoUcXsyZFj+phXbdouWoN4Cqh
f4HDxChP6+LtKGGE6TZ8yaQwT62NjI6JYP5SWlyOXqCcpsbqrQv+85zb8j7Xs+zI1A+2o7vR/YLb
SqByFd3blJVHIuOVCMCaNkPXNNyO9L/WZrdmRQ6Lui7uoCqRCIVGs2wGm/JCpXrH4ZGEIE/9RQO/
umpNe9tlXbAw0EtdSJChm0A4L0NWPLg88jvPCZmwqMaNFxQ1WmX6dyMYuzsjKPo7zCoDaiAbQt30
f04afcuSTjuwTEDTixaWWGi3d8gYg6Sx0k9SLSpg5351wBsmWsnYUtliY3Vo0kgpdlZjHTAjLbZS
kdUhLVGM7bTo1ZdpSh+45b3Ezgqta91bOhqkpjrX8ls+yqagmk2wB72J3Ta/GUcdrccYN0dTIjpb
Wka40lV9B2dRnFoZGPso9NEk0RvYnI3GKhT+skNeeZNTcn8C3rQK6pao6vnqrurglAqwkozLvhZm
Hd81XZTcoVpQLF0VS1iRS+2oFeEDzDbkJuTUSnOiD2Wf4nyoN+JzSX9Ct/UvRqGWa3ZKe7CV9oPt
h9EZPq25QtsdFS6E4+50xUe22YZ96dGT3ua6fWzjVDyFTXUexyb81hj6FyHz8EPU9wANPC1YMM0O
lrK01LvRLxNKrMbZgzfdkvzGNwl47kWdjSG4RMcBAEaD06ut3eBUkxrSpWLQc8OngL6MyERLAPuY
l92Nrye4zwVIk2Rgo1oR9hcF0ZJ9Vqn1VtEG65Tr9YdszIbFYKrRC9m7YQ/Gt77tzYWlZMW94fVy
q3jwEjtZyqWseXeBDglCTXKb9aXgrJE6iEeTSZzQ6SGiNlXXaNRZShld+cV8bRTijsyag6EoT6E1
wMueSXm4KbjLBPwSJkJw9DCAgdzrQbcaoEmfWFJdvZj/OX/B8brZq72zdVWzXpJR4UkYBB0jckdU
J7czSwq/xF4nPgzJcNTrk2e0L5nhmpv5v5KYERxoOGsXQYz1AEdNveGxObVcHyA8shPo2Cdzwmlg
2IGgmG03qAMUaI6r81cz7cNdZPZ3QKuGtVbLnoaMEZzUdO/Jwf1cxu6NI1iiWAh/UnJpoYIX1Ee/
aHLmxFm4N1hhyOqN4TlsDX0Jn2rRh4r16E4SnX4wuCuZQLaPWnq/8Grbc1tVt/SJITjm3r5QxugG
siVll25ubfWkcgNPtUDsPA3iYVlDCjuqFdJbOKM0sBR7dS3jrkc4MrtV3alnngKtTfp2NVj1jdtR
vPcOXFXfVdjet4HWamsfU4hL36EpF6S9cku2oqykq1nvmT+/7ntNyapFtiochlK0fM0ZkfJTsqri
pAmki8uklAoWjcXsT0nu6tHoOLeyU8kG2gSJOBAJi5XUsaXMPUTWVUA/G4yLwCJ2XzOlQerFq3dJ
7HtrwLDBopX9gXftdmabf/T96rMypCribgkA/g5dl7hODqEk7zEt5ZzXo7etq2IH5bhZO+gsr9Cj
9j0m9GpW3pLzeKtuxAN6lB/HpA5XikNL/Kf64jetaBC8r7ou850AVkbOznhQOli2vu4Alr0QXsCE
ZqVj2nxqyfS2Rmapq95RNmbucpqKoFuKSMGTwcb7rrOyZIUhwbCiru1xcVJuIrK0VY/AwqX2Rs6Y
Ttspiap8Alq1RhwFhn8Zulslxk8niFDjBBm5DQPjc5eF5s5DHJ92YPZlzmCEwUmYAiDbKD3mFjK0
0r1vYvKk2+F3EjF507r2o6oiu9mM6ndhGek2swP9kOn4MxnoxLSaOHhGfNGLKPsUYCmJnCjQb4pe
O2jSG+YoT7KN0T4NIAlm/tBeBrXZWq0WYLVTp5vCMFF7qkE6V86XGsVLBkrWs+mldzZKMTsM91jq
kTtJiyCsghrwRutQzsq5R4wKFqnWptu0tuGzqBX5RXgKjKhdFKrf7IwhtxZtpSGAhZOgQsMEtMEG
smWNXjqGkYPKMBI7Zdsgl3CiJkat191ZoVUuFMVADpSugNVCBS+TKmLW2eB5YODtLkNnC4LqQuVi
LX2nWeq1GqLIni9NKpJDqH9ISwsQXdaHKHwVD8UQii1y+8i0Z20NlcmpNkPmd4ST4jbEnxJpzegJ
3aN0a4tiRNY0GFZ1PlTLUo29BQAj/C1k/1Qo+XMe6VwOFqeKnn8sBTHJM+lbMG+5Ao76MPc9ulh5
VswbFAKB9Un/3rewGPSkwezQo0/U9fZNSofhnOikO27wSQ7SvKYGEkWGp+NM+KlT47tE0Vdy1Eo0
Ysh6I6k+RMNLoqB3Zbpl9DiEyfnPW+OtgRUxwpbgQzUAoqap/yh4f4oRsZVHkK79ZjXUGhhUl1ul
Sv8WXgxcfP+qJ9GAW5INydVlOZAlwHvZBvZItQCO6Cja8VFRIfVW0rwXTe9uskTc57GgGeg4K/H/
mDuT7bhxrUu/S815F/tmUJNoFZ0ay5abCZfTzmTf93z6+oCQRUnpm7du/ZOawMDBAUg5IkjgYJ+9
rYMFHQmB4oPfpQcdhAgv8ALSnOBjOuknmPWhl0ExbpXqzXScgvxJL7Kv3mh9T1tWgV7vpisNar5a
HzkaReR80g0Wg9lJTcdqNZQsiMn02DRgXFglqT81HgFwu6E6S6qhabQkVrpoV5Quca4OZTIjMUyg
y/pdHNTP52v/VaDn38Vx/j8M08CC8+q78rcwzYcOoprvr8M0csA1TKOQOPMvYiGsB8jhEDC8X2Ea
zfsXuGwwgITxpfk5RuNq/+LohbR2B4wGp+gi7e85RmNq/9KI96CA6NiG5pL0/t/EaAgFvXnYk5tD
PozNP7ajcn+Eft4+7Fu7McZGmVS+AzwDYeOZx+CxrSvyzAu1uMjaUnDCy1PyldXy9RBmM+Hfaz48
LlmBrPRvhi+zWSuYfbPrHD5roFOrtBtwxfVVoEJre35WYIU8cBLGVnZcbVK/QrahKIdxqu7Ymrus
3RIIZQ9KCphCKFzAT1BlG1lFYQqCGYv8ooNHN5lpNaIX4lLXgfNU86rV9Zu8VYoV0VLjk2+V+nlp
sv/Tz3YGh5Lsnfv5uRdeKh3SN3oX59+Nlb2LsyumUsWFShIxEHOpgRCQK4O6IrtMS58DgNQV50gK
WsgXX4eLULRSxzeQjqUmm5oCb5Yc8a7DHWFmLqFvJqTxdXRn+xbCR/MOOGUAPXk0femDwN82oET3
UzpMX0C5nzMAqY+OHph3Q+TCRSzs0k2D93svR7l/d4s97/Vs0k3MVojZvAEONo6z/HUkeKJqDsN2
dVJ+la159tHeEMXSlLWlkC5LU44HMfv1nV16ZAB/TqM9tSPCFQaL5y4oLqMobLQRd76ZcnyCAvKl
H0W+UFL3AeKLwtAo7i2A+fBw7ZE2OVDWjDyL94PPOlg2ZXEdnGpNfoFKYbDVrZ7DdJI4ZnCpwz64
VCnibX6B7IhoLXa7myOuLfzssTkgSWpAnIzL4pe9TCLdxq47WX7U/N6tnef/kH7Kwe/bFbDJg4nT
GDJPwe4CyiLb++2jIIWQyxn7TvkLrcxPrjdlm0lvvc+hG38pY9P8y40PFTInf7LlClcDUlhPU+oI
ZmhA5fZgdwfTBsQOy4J1J0eXaXAdXYvRSv1qNHBX66EhJ9Kr17EC1B857+/GVGc/7Mn8ojaq9XHO
Bm+vhkZ6QypD/fGNg2Ll1kdyHm6djPhNkjjZRyWsq6MCIvzadF0j+xAaHJSKTuCH+cfR1r6oudNc
pClMRnvTGo27k029jf42PGueJyPOkq2DNicmQh544igGXwpqCIOYIac6xK2MwAKNQy0she13fsJ2
7RV+o+lkn7pe+aSzPjzXjbNpkDriJCtp/NtS1/3bLLK/DfYUHqSpbyBLZZkYzdthDFG1En6Ls6LW
11mkiaWbQnqVmG+c3W+WVYUHOadNusaZxJTcqXbJlBPVMzjwVkPiGR36OUAv45OsyULp8vg0d9az
TTZlh7Qtzf/bYY3NPod17/PV/u01fnfJ5RqkiKEK0t7CTmygLJJVNyN04at50CJ3b1fRFw43U3ij
fMvZlLNf3ky2YHXWi5CzS+KvO0RmIs64muRWb13idpVnfK4MYN+OOXc72YxDwpsOpJYX2fSnNTSA
KK69HQQ++3mQblfm506Q/0ecFlpmfGt0U3oa2AbBYlWm9bpmb2BlevkAc6tFIKwMN3rqo9XZBPYj
C/P01OrwuKlObj1Kl0wldgw918Og+T9hZiLvxfSCSywKWZOFqTndSVP4nk85QtBvO6WtEMk2L24E
WZNhtfgtw5Rh6k5EMq6dy2XysX/iicb/ssCga8gvXNQJDHgbEWuWNjDy4wVoMhs52c5VjZfaGCNZ
0OnFNwPIP0xkYfGg5zPBXj8YD9acx3clLLGbOW71L33W3cNo7//pVfMuhVXve+J61bqC8+o6qIA7
6mA55ORllfHHiCTRFnroDtUcYiIrZQ7zez/QPtRVphxDlZYsyIksUFnUf/lJo4sf3F3K0Z/07OqX
V+Wzn/RQ+tlx0ewzrvNdryHngvSjWzmABs6jpe0hOELLTxSarXEmo0C0Vsc95/zS6KsFgQGke6ba
guK4zxWCPK0DZ3pg3V1tgx22uwZp+vUrY0MgazUrqVA1fPF8mWy5qG3oP4oG1prIbz5L5XNfcDbK
olPLG6e2IOEyUUS/mnwESYMkUdnw4Zb5Pelig68exXC3h5Geo26cxdBg4tUUWrR6AOmbGUWIrRsO
D1kA3ERVum+ISYafUgC8e8iyskM7qN4DLLzwVNqJ/SNTwu2g5ck3ItIOKtzFRBQBAjKIO7ONXobe
93DgaSlc7WQI103aDfAV+PmxMfp2B3RjfhKXkx7tMF4vh7xxAUe39Xy5imyU5XLdu8uFOdpEJcrH
hPf99gxt5Z/yz77+oZFvbRKQVhdpk4Uzci7PnjPnfaAXZPIqs33I1Pw6bPlv9Hxzk/rknMn/QF52
yTnuOHUMthbpoYJQ0zWMfKcB5FqVgtZAdWMgmbIqi1wYZY2FyAjmOPdfu1+NcqLCze9tIoiTfYeK
QrpJ7JQb85CFAfTRVId46PnQvGBWd+hRdWRKuvQHJN/eJqBQSQkJmy1IYEHBlFSH7DpcuKue80Gd
rI0ahH+EVj9871v/e1L7w3dS+74rJhbRFeThtaIiV/DQD704K4NfPE7q5ilWW0I8qojkWUPHd3WE
jzYd5pMOAylBl8C6T0c72pDTFnwGbo64AMkxP/um5hitdWDvc5ytpXbDD1XN8pUa+vVTZhFbg4s9
v84J9Ds9IZ/2PGdiENyVc6pOk+8zNXRuVDPq1T+gy3M2QzfrbI/T5EOr6nej6fvniuDnh0odwIy5
4Vb2SdPotuMN1GEemhF4yA54v4nATCwIFtt/nMhz+cJkMYcvoefe1yaaiZKLeU6CZF2iSnFZOiLT
mL5NqGUSxNBedwSiQxUdcoQKhcqFDBN+rVY+3xeQ+ZF996aGijjY5Nmd7oMgELl5b3qXEbJ3Fn4h
2iCrSokG5bGyjX3CYZPclJBIqH/QOmcjtzeyNb9pib7F82VcnSYGBGo8TaYJFPVUP1hN2TyMqpLc
s38YyC97kGZfrdLfWBjVCR/p2ItRb+bxIe3WzcDb+jUa2EhCmJ9St0SeSQ3/ACFF6o6WoT6izPWF
jAVxkBBFf5i6svWQzfiiE9LYY+luoPYmo06vb6WDHOkEbgq2L0EW1cnYcuXQDWu+UXD02sPl2YoE
WVuQabA8hVghA+8iTIs9irxnj4HbXKdaXILiZ4DsMFwbrhOjUP2TwVgnhKEWDBJQs9kJ7rspQy3F
sSqAT7wTGtGUNtnL9vyn6aT9YTF5feKcbCRZ4EcO76WXLICXh6Sca+NWzrFMHpMM5qKdfrvMvVzv
3SSwdf5kn90dljkUcT3ymU5sBRGsDuHDkZ+T/Bj5iHS36UJOp/hQ6+Cr/ITlR/jrYw6tmEM62XKS
L/I7sXwNfn3Eb2b8+xzvvjy/nUdO8WZmmFRfXfndHH//SnIvRKVLOC8Ti5BA5N/Lwuv9raHweF9M
/H4Aq2XVfBhf3AjsgpqPx2Qn/QIh8QEvgI7wJeRxr8aGbnXM+vDHYirzwrmtddABQWsiZyTmfLlq
kRve9UaWq8rJpdtyVZhiLYXjIYE90ctvyRj/7aro1by6akdg6jZCB+d6I61ukGk1gzewOv/yfCcv
f+d1dr0On//Ga/vd3ydvK2rn6iiutNz4y9+3/Mlv/0bZQqTr5wxB08nrdmrYOx+UoOsfpxiybwNF
ir3vhP1jzcL+Avz3o1JGcLs5swUYuKvOWUYmeQXN/Q3/5dBUyl4mSgPH+SBHLhOFUDo/DmTpyYlk
y4cL69hH4zf5lh2iBDpZ1XiS72Rk1lGCkNVXL+5MHNeE0FTvzVJ7ksOki7RbwTyfpvbO4l39qYoQ
GBMRlFaL1UPWQfYwiOZEqB6WXqW/vLjJkEmj1CrZ7Ya2merkxhkzvfojQD3GHJHS3ZDH4pxtUSSA
ki1Uf0+OqRnIenqFcyaw16JJ55gWtPBJIo6i7LOZTr3Xp+Cdxvm2JMnqtoSLMwyL9FyLliAP0Amw
z8FN1nA+Ncq2aU+o3toTp/xuxE4oC13y0qUxhbDqkg6Pci5zKOZznGQ/PDdDMMSuWb0FehLeyDY8
/M2Dx3nFQ5o1IaeaFcsT0ZSF3TWQ2aveLNiRfQ7VjV0AI0GrfGjKrJ+e4FVm3UCm0Lqy4DvNgNJ8
thL44QMj/hRHgXdnDM13K1WMz06cJfAIec12QoXv87tBbgW6SQxS2bzdDbyd+XSyAG0d9vHlnRu7
02OGvJH8ACB7L26CRoMORXxOnB4kKzcbn91YqRxlpEt8OupkZqdx7kTsrP0u1S3MPGNPNBRsfWRb
D2Vk7bm3rAaPQ1Lx0vWmvjooGpSkQx3oe62ylQ9VbParniv+LNLPReIXPzQketY129D7xVWvsuBR
urqzOpygmCcw8vwqn5rIh+AhLE+AqsitCFX9kxWo5cmBMIgDcdLJZW9DgvgKnn3jUwVj+KkTzVk0
/3ksQnkgoGMgOo+D5VtnYEQccNV5f19ourIvDYO4qjLYl7YPhQxH232aexSR5lqxfhrGXzJqNPXm
Y6h0xhc5Os1dqMneju5KIits0pvHMNOKj40FFMAnBXZLmrj+aWnWQ2lcm3PmIJxNBuOr3uZtc+mV
znKsXX9sRkD9E/l7FxVe57OS5+O2curwM7Qoj/HY2z/VqD/nRa9+qcyKzQvykZfSU6OzW5B51k5+
IF2VMP2s+fymIRWIHlU/gcxarJ37vtqnWWD+FcfeDVz37fep5tQSlQX1g1vUKuoI7EyKDlGhfNCa
3egqr4cXebkvksH8qy6BUnRK+52zpcc6Neq1n6Rqc+uGChJZcdbu7bG02T0r+VkvEwKZfo3eVcRP
c+D4WjPB8v7Oow8vjqJygDdU2Q/XDwgmpdPX2qqHLRxzyYlgQXqvORDOvvUg19jliJpPoD8m+vS5
NWGpY+MNwaAkwgZfopxkM89bZJhUvqwQXkCWGIQep5WRLK916QY7Y7ItMjYIhT/ct+bk3Fm5Slgc
6jqYjt07uegUfbIll6dNAK5R9MmW6GvQPr+2/j4OzmXUTXTDRRcZ2VaWegHMyvJX4ELFv4dTNdzK
X8HSXHpt0bs0pXMcdlDcXqOWaF7Ma6krE6PEtDWyONjLputlLZzLiMDWQnVmaS690rkBqXHt/a/G
al1gbTz5m1R6P7iRQJW09MCxZIqr7WRbFhY63Jnj2IeOlS3CA8JHdtRW5974dvDkhyh0A+SpbyJx
NoDK12HoZ/PRcGBksDwoPKXdiQFfgIHCTQT9hVuf5+ZjkY/JHergr93mEl37Ub7x3rhdZxPD44BE
QHnRuOq2TZgXoD1rJPkGb96HSsUWNolzEtQhJVqNdcXeRRoBP2mBFcOtganLlPG+LXN3lYphBUsG
XjW9kt1osLCuZDccyvNKC0J7H9c6qQ9ZrB9DJTHvXXJKiKQSbO58d6fwU/vyOw+V1EkWGyoKEB9M
32wv9VTfliMp9tJEDGzalg4AYj23VOhB4QNl4Wj82wFxZX9UQw2okZ2TLiRC0nGZGsfBiWa21ISp
XT02P0TDz1A0pCUdmj/8pvZ552KqJyvactg97WRTjlZaIAaN0WUfgeXI0ZBijZc2TEArsG9hO8Gu
xhnKLwgfdzevbJIxMMqL4KbUsh+h2NVIky53MLL9MuxqGzJ2x6Wh+CRds9btfJbOUmeqctlxEy04
ILNL+FJITwWZ+mNUhv4s1aje+ZdhdfWXnTq8XAoo8iMichmijl5uA1Hi3EgWHqT2btE3R9m6uiCL
8tyLghL0nFad16tliKwV5kzwO2OcAqvpq8Pd32BkOKR9c2wqzkpdgDLwh3J2Cr2W7H+FBIDxOkrh
pS82YVOQEZgPbb6KSNgUp5KauVbVIw/u8NiquXotxsx6ri22hrjZsRPFO9vSlL3Sz4cbT4DwOKGb
8xp6yJK8Hs/gdVsWQDoa0FUWHDiiqo53YZ75O/CV83EckxnUfNRlkJ9RlUZZgM2feZijb7uS1avR
zh4LTqB2Ve9HrM7FCQBYZqRPRdtQMlRQHadPVmz1HYSHiUWNxdPMSgvi+2o79uZ+zlT1gCpusEFa
4y7Qi+8pKcp7WJGPYza4j/Nc3zU6unzgR/yzBXkwx6rmGlXDeWt12cbzwR5Ftv1U9p27G/ReIzLp
kyznu0gb1OUxsjUBEuuBFibTPuzJkQXNtAFNhH6tQi4eMDbyZTZO7vp7UPTJxkjzBuwbdKRPIRkL
4uF2BwHTwVM1/ogS9aNAVza6N3120XXcoMfyI41LVJBRX4fXpkG3uLuHmGrLQwSyjOFpTBt/Xbv2
hnx+MiXNVQtBSJyzHO88EhvrO/S+NGSU+EWRQBCOHwbLe5hHe9jMnX5A7XzcKaiRKHaoblPi1bXS
pRulgq2xRhyFs+VqW4eExfzcCtaoyHggf40N2mTfA6VV1o14cZrkZhYGfFp55tZwLx6GBgnkBpB5
Vq8jZAxI8sJn25Qjm73OOOheHWyToWEh7DUkNacoT6n2RzsJUgR2a2MDOk5DzaAmfBl9Jw8jXCEF
RTIbTB1RC0bezHZ6AVkUqpHdMUAGC050YArbbMgQwjXqDvQ+3whEN9BwRcxGyO2UdeaSd9EezUr5
y0cY4xjqKevzZFy3cYkCCaGswZlWVmE9RmgvrVSvTG58xbifE+UH+tfkIMENFLT2k2Uo8KtZK9Zv
n+GcVjnMNX4kRkRGR27xFEPXz4nDjTpEf6p++SUYUn/dwoW/s7W5gxvCfnAy5Ia13t911XgJJy0h
7pgmu2xQHE7e4nsd9qG1qXwzfdYwyWR9qDreR4biPfLKVc51Hlg7hKhnRH0/+J276lURyOZJcNGq
Bl4dtbmZgvDWa9ASsgiTN+BuQG1xTSa+6Y3iSS/n4dCE9RM0/ESHlPLB7cgzKCZD28exA6RaU4Nt
a5RPwK+sm2oIA6iaUxJVrRBgWeg/BGoF24ULC5PhpcrR6H626nfTqlp0mZXDVPjxvmrVm751zhrk
ovveUiHP0roz2t2eGts3alWXrE3jbxye3dTebFKAX2+QxtnVU8/63TbcbS2ARpwv9ID7+3mNYoi+
SUxIvqeOLBzDmvj6Z1ARF+DlQ+jI1lUJcUWV1Dyg+i7d5mW38dSB7OqY1IB5DlaqDkQ8vINJwd6r
Ra5s5soL4OcqD2hrEEDsyQCpU8DjIN6HxFAuPQuaC6w50JLcwUg3njt95METcs4HnK2EthsYYGX3
Z1+Pu4cRnHpQkdTWwqG76Ye8WoNt8W790H3QtOpshe147Jz8UlWjdiyN+Vj7AXjerp8uuQvAmbVg
f8nneR02gVBqM4ghEuZRhWCzkTjf1HiqIK7VPqE3lG4qaNRW9qybKyPkl9N3A0p7nPX02gmdws3Y
f/Ls1NhVFnTjaUBUqCUR06yggYcuDZE1yO4OHCl/0YTcvBoThc4uczTBYxZZ8aGoIRv0rel7b2r1
OR9RB8rnjQbX5U3F1209TKl6cdhOWmb7oTIL7eBoCPm2dQ/kQXcSJM15onq9tnNJ5j55LYQK5lRp
KteMmxsXhUdei9xvxPfDGU9+6oRncpais6wpbVzA8SDaSm8PIFjTGzvPv1rGOP3VuWdSFPgTunjc
kQAJH1Rqk+Mt0pT9EeK8mOz9hyxy/tCF3bP6gjQePTl5ilBELcmvDBvva+r1sOV5en4j3QZE5uB2
+lr4jXUDnZANO6Ec3RxBuFkfHbtARiRGjFeOrti4r2wt0e4NF6HFOKx6iGSYVjcmkh/UMLj4MKA8
6onxQN6RfUNKBzwHlVUfS7Rn0mtVtieRPyBrv+3+nc97x3dTaNlNUBhkTKAuEoF21jU457RxM/dJ
z8aGojGs7s5EaHOtjlOztZTYBRcljGGFYjTKadXuatR7i5d2YoEKRwywngf1QpJZ8mRY5UcIrqc7
cg3iJ4QIDrFXzg+qaCHpsEYN23q0IP94Wkub3ljm4wA3l7SROFTdaC57y8DL7tLMGtiiRdG30CQ/
jDDQeHFiJUEcVP1uqHq7b3MIYoApxvNe91WQAqLoPQMF1KUt8Oc/27msT2HnKGdZTOoISaVmQ7Kf
81vx2NxCemeZJ1lLyS06BZ+DMZhfGeDGjuqrq3RwxoS2HIVU1j0R+/imKDg2a1MQjxJL3/sGK+sq
7r7GI3yPY5sb+s4wYhvCNEiAkslYE0xAY9OJiaUDl7zW/KzfehXKC2ZctpyjKyRMi0IXzXc2+IDa
U5WtavJ69qplnUwf4kbWurASuYGyBlYDECTps5Ms/JiaHuVkgFsloZ8RaQ5RFJP9XKteatHQK9xf
zLGj2k1HWfglW/SV5qbTUe/V7qjeEsgARMB6vjiBEyfIU/lk+NXt4dqBnl1x8isejCtZBYoQIX6j
BcQK+F/zFbI5/nkZrL1fBYNBtARCXFU1jVxPXTC+vloFA7qOFDKjg20ZKDcxSULwNBgtJ3GGQkoc
VJ2mwqN8qpqbAmrVnROhE9SOm6o2W5RXNIM45opl5Jkj+X++Mx0Y5Gv+Fke1BbmVAX+kZjlCBkJQ
C7y6tcLotQF24/AIOvvjPIFIaBDAPC+F4DQ/x0722gYbyjqGwf24uMma9H1lc5HV/rdzvvKTV/wf
zgkomkebnFTeLfoV6wq48P/rPRLJA5msB/dKRr7i5EDvHJlq+EheSnEPweNGM4PoUZpY+6Qb9cXD
D4dvdmZ3k/8xCCJlHfP1KiogL3AIIV8oa+FvbMIvYK1/TroiJjU+MaqVO8zaSRaaNc4HotabVybT
1U5FBGnt1e/VkFfVZChfDYTWUpC0OzaxhT4A3qQoo3OCBqTeDSrC6NHUmGfNieAPBUxyzsuG/YM0
BqJHJ8EUqKUd7RafZYisRWwt+lX8FwxR4z/M9OqScsC7WeTVpO13l5QXl71JxZIU2WsbLP2snhIF
slBZhKWQ24J4RjGC13bpVquRWHEKZ9k2I4229FymQabuWx6q6k6XvcvU+ZgjSrzMuwy5zttYlbvp
nYKs45fbeTXH++HLbchaRTj+2FrwH77c3jLNu1uUHa+mXoZ4uvN17kNtt9zm9brSRRojw+5XXpxr
K0Ov7fNS2EO9TwfbPywmWQuE8PZim2AN3Q65QvTo7fh3fnLEfz3nu0mWpgJLVr/6H8w3KOHzn7FM
+nKPqA19/OdnLFQDf3vGwptJBERTQZGbkM+/fcbWSTUbqm5mx0nReT/r4iHgFIBPyJSUNaC55a0J
W8h5GEdByfzaHovOsbGME7uk7eIv7XIklN/ZiVzTvWwtduk7Bp4GU2B8lHYtcGJtJatdXadHQ9Cp
iptZhraGMa/HLNE28mE6pjUMF6rvs9jiTSBtRenyESztVLweNq+ewK+q7yZ51fO6OroGO8I/K70P
H2PSkvfBPJWHVEmne8MBeZCrIg4/f3FAxP7MRh4wi6tlkKIjXbsJiJiu5tABKvpAUC0ZunwXs/66
byLraFSNdpatCjmNe57YaLdmkXv1MNjh3TctiZu5zWuwUlsCeIo+dhcjy/fXYdImpvKhiLxOJTuW
qTJol5VVaxXzduyQvPduRkfvT63QHOZNrua7Tm+f27Kn8dTCXy9OQQxbcHe0SZgsV06lgLx8XVfJ
cD88R+urUc12DQn3d/500+mWcTsASQLAY98AjjNuPVKNWC0LB0xhlpi3siELK9TluMUsLb+mk+br
BIbwDObrnIvTL/MygaoP8GHl9atLxehhnwMrc8968WmBMNR+W9wrzsd3lq7/uEAhbDeSPhKiIHEM
0vJrHraj1gHYSLr65XjFVPya+lUr5GTcFHgLxMDllFcMxK9x8iZIPoKinhDXNm6n+mSWrM5lLRRN
WVs6SMCsT1MJ7y4UIft39nfNZSbZsUy3dMjpZLO37RIaDHQI59I2090yBLQRWnyxq5CSuowstJb2
c5/lkKvuE0l4ufe2gTBSU7xdNYXFzu5zGK1RiQMKLgCwaAekBP/CAnKGNAF7JxCwS5EqDglzsjtz
eOvLMUv3dQo5myWmiEcPBiExr/R5dR3Zlj6FmMcOwfLuF8+O38l1tHSUHbNF6DaFEGgzmHF4Iv8K
whNYzMKTbJeiJpsN+9vD81GTp7lC2G5ewyfmstfITPZjaCVsLXcs1rMeTeFJdI9k3z53T1b53G0U
Xsfs/vPo1ByAJ4VO61ygcxawpl/zqOirXx3lPLJXV7m9zq3Yn5wTa1aIAJYT7I4QUcC7BVHWSitT
GDhlFo6kaI6V1NFQFzTrs+w3RH8i03Bkf1ooR8XR44PZT3D/G0Nsrgqlr7fXti9UR1xRyJosFh/g
eEcF0kdC/UW1h6jP/RB3lnOvE3MlEu19kCaSbaMtsiXuVjZlBwRo8TC2H3z0XD6MmdnsgiJRRfj6
eRCS1Ntaq5Q7OaYcXXdvsPVaK4qFXiQ51XedUhmX6zV9bzooGervslmbhMxSjlBMSLkug+ZUR16X
B9nyetW+aHlgX5ZmO7MKnsJy3MqOUCmMtaOMYG2StDxlMDGf7KJmFyfbdeQWJ5Vc9I5gvWxI8ysP
OUL2QHLBMFldjMssCGGxEs+1vAC67N9Lv2XGZcRiW1xMeUdLW9ZKcW+LbXLRJi/7BzTmoXFP++ET
OW4/0cXVL7Llomq7qtPJOMsmcbyRKExvn66+cHwQOZ78Y4By0T8vVVDFfr9U8eDhc8lwc23TYaMq
cl9ebQdJKA29PqyUY+/Z6u76nofP4msNnSrqEC9brFdVKA2Mfa75n2fOeLydXBW8G9hXQV9dlxOy
24HafUdiByqyiamdSHpPN6GOMsjchKStVg47Gtkj29caII1n47VfdpGHnm5M14d2Xky0jLn6eEjX
7qsesWwzKzvOPFWPMLPuA7SJlIfJzVTyUWd321qV/yA7moSQlwDvHmVTdhQ+PCNwfd3JUT1C2hfA
3CfZJ01y8oZkAd77vyaSkzuB7W6XifoMdZuwnrJjlPUoXhQ/bDf1T5L2XBa+wAksNrfvVLhleXy8
65BNOWJxfmfTBLAA4rFPLiQTYaj0t/lU+9oqLSoUSQQHeznwyCGg2lkbafRV9aNa+9Uh4thFA4Gk
9rdu3Q6XMHl8ZZJ2H4Ew0v1ht5NTy/GyYxCjvFh/nl7aZO91hpdryA5Onot9UOhE7qEevFR9HJ8g
Vd3JVisi27K2FFDjf0xVX7lZTIsb+213I3Rn1r8b/zL5MuDdJGLyQtWfJ1cKNf8PjAEONGNlkU5B
kR9+/u//5cCrrwl2Rk/Voc4SUkNvf1wwmmezV8MUFCZwGoQPiuUMHI1Y/Znjw+HciMIbiP6urm14
vE6QL8vGO7ff2cIQKqvRbGDc0YeAgxwx83W+3m6Gs2znaHmfauWLbCzmZb53NiSdniddXGTt2tEP
ZuNdQClyyiI2gdfNmWIV58LK4sO1KXuGICM+c632Wb3rXaRzZPN993VQkeRnBbKZ5znkpu3dfm0Q
80w6QZV3He+aJswM/+FBaYjP6u1nqaPMxIodvUTdMN4nAfYDEub+NEynSKzIYCjRj1pxGfIoPBZZ
qh8TxJ2O0rwUsfCSTbgxKmMtq++8u2aGHUyO1syQqnQqg5R3gnS9VpdJGznglZesXscuN6FOFzJL
guvVXw2Rzovb+yu891zcX92cHO4kE5n+TZZuEUy1i9Wsztmpmys2pm7oOCQ2OZdgcGCySs3KazkW
pz9trFi5EV15oY77qydsMQ+203zMRaJnKopQr3IE1wySIabIAz8UTio0RaJrMcomYhl6cwQZyCma
8BwiflPEdknpMWF0WateUp2C2C1ZRBtGQbxN1qVZV1tnm4ccwNVeiYM0tkFXnd63e2GU3WwY8Lz2
X+slsiJQbmjcgLiWOeu7JjQFw1SGgE2sdeN+Jtx+M039U5k2Lf8hvdJcrPjoD2mZn+ALu7Tghw7X
zk4QX/DyQVAkNaNbfnQWENhqKremmBDxn+gWeKqtbUy1tm/aon2SjrKY2q5WCQ1qcn5pkgN4UDCL
uJJiN/f//MswpYj5218GgA8y70nih8CHr/nbp9zUZH2hJSSjkB5r72XyoiyWzMR3CY2xlytb1TF+
SLtMapQ5k4Hvthyb/LtcyyWv8nfT+54YvPgkeads+9H+sZiWYZBz/GHVob83AW3dKhEb5XZEjjC1
OuikWDpvdNGRBk3JSkwAqaRxijqfdKHhIRiq2N0nec+O3ew4+hHefcZbki8sPmKeObJ+TS07lsnk
9WSBnjgwi2wCgECWUvyhM6OQOKBY6qZ+WZxcHi8HC4H7KshZokqbLKTL1Xtpy9r7KeTyteSws1y1
uR0cCk7VliHvpwBm5FtriczWbJT8TG/6OKBeeeug/npNgeeUPdtCWOjeSJzwW7chhBBj7PJj6czK
Aahabl14N92SkYW6mGzC5oeqmNKrK8Ufm506RtVX4i+3fZh0j32se5eBLOaVtIcT+lWDNvgnRMbA
5ZGdw26s+jqCitrL4eFAM3Q5ExfD/SIggYjfzEraS3vUYYRSvsaVudcddo7vIOoSrC5tErEum4tt
CIzrKMXUf6WqST9zJkg/kOOQxF21AYFG3mME3QMYA6T7cj/1dtIoi6x3jANk/MC+8VuKWhyCLE1Z
06cE0gjo/bZLRy5jb8ngQLEMld22Uf3JBtiuhKdrtYv08CTbelBE15psyiJPgIg5MflWDJAFRLxv
J5DWXvRnJcyKAAle5pZVBGl+WcmaW+ueyvmbFqdbBXLBVxtSuT91DZKFQfrQg7ivu0o8KKMddn/F
RnEzjdP1X2Nks2azevXxWhb3ECfhI7e3/9ZR9pogI82+3yS+na9V33GOZtyNT2DS/5y0ornVYIt/
UgJlnyoAE6fAjJ60AY5NfObcmR/CIOVEEx/U3bWLkVQpZ7h0Wk5XHB2NqKzsrWEW3o9QCW5lM++M
cOuFSNrJJpj7fB07iYuOE1NlifPu4h5Kc9eL8+yWPvLiCa9CebUWmp7rxTW9r/dtavXbRA2yi8d+
KYNO4f4553Zy6vVE1sTVKLNxU1NPpZ9sSWdZy4Wvg67QjvQxkoBf5pO9MEdjkz5yvmXwy3xVlnws
FVPZg8V3Tk5Suqe8bxPtYa5ZftVV8FfcoIh3WLpLxQpJV6nTuwzS3b0zwAf7hxz4MgQFQ+hhi5lD
5+dzKL+GdEmkCcgEAVlEKifJUOch0fXLDs4JydMaTZKL7A2NiKykl7wC+8VR9maMlTMt9iSc03Ud
WMPlq5sHZrJ6/ocTYNnMn//91dsAPf3TmGGqLW7ipgjPrjmG6NxTm7seajFftJNibv4PZee1HTfO
dO0r4lrM4bRzVrIl2ydclmeGOWde/fcQ1JiyXs/M/59gEYUC2Gp1s4GqXXujehhTZYPelrnWqjgm
TzYNFUEv11cgPUhbHYtExz5PFGtoPfrVlHL/PXE2RuZtdCbwcRVnVytvs6u4Eo2caMGur2Xq7n8d
+OCcuOGx7Urp6CbG+/mLm9wUwS6HeG21rP67NaeVKPNlpenlLPOX7v/PazJ/rrTcC6LybG2H4HVE
CFCn5PVcqX/4qJ93c1hyCRcKj1wlhKcDavsZb5zNUwQzXcKY773mgOQSYhRXVWjDEkW9gN5LwUkq
mu7Bjsce/Rc4cPmxOhKutV9Kcom7Dx682OoJbtRun1WadEKggEr5Dj5YoKedDb7OohDZgENyLYYa
vXVTWGY9jx3e3/6i+3GY2AiTqDmSTvMk4T/K6Dsi5KQDAPf7mM0b47Px3aVYa7ZWcfgf4mQfKJA4
vhpQZRumTq0YaAZ4Gn/d2OU2wYYgGrwLmg6kFeIWJHIB05/m6W9XlpKDxRRGMSyaYnJcussUx4BU
o6Q2dKtx7khXyzrC+0P3H9f6eNNlXtFHf5OnSJELKtC2SXyuqWMJqLeCJNZo/kih0j6LJpoAI+Jq
UCd8ZWnyf4cxH+syJMbnkdlLGPT4e0Vt9Ul0ujG9eq0PFmcNbxK6RRGxdcmzKdLlIHApmykt7o4x
INCpb6KNPhshny92neElFIz9bRPe+TRFXIlGjIq5soIiTZu9W+PDkkvXbgj+i1cBOi9cu2lDcPff
t/6K8j8BDhOMi2KBMjHBfKsft/59UMljEBHScp0OAjrARwRR5uf59MQWV1lUJWsryyll6u2/68Hm
R3gxDRnT0PK8fvdwHwvoZcTM5fdgHhbuoZvCPhO26VbcZ17d8S11Z5eRBdTc2oVg5l5G8HR7Cjay
Q965/rPqeldRL91AIrr2O8e5mXo4XsuM8Kooh55mxpr3vaBoa1dNiTxAnls7t+JjX0Er0kwmYRdX
i80U2bul/8GnnhKB01ISccH/WOrD1H+8JdqcW/h4Qor4k2EPQbB9EY2cmF4JvotEnA65qqZ04V79
OWqM5CBBdBQw8RmQpIgpjmzYFzHjbTIk9NRv/ilMYjDToTcGejEVS5YPHHxfCpggkJqdKoynrp85
6dmdU29/d5dR4ZyJmvjI+4/Kg/+NtZmGSV0syCuC3PyHPgSyY0dR46gFLpdlgGzbMQ72KaTJawUa
r3vRuET4780c2SIFDYgOXVhwypNfk5bBGu4h+kU3uOeugrwjf6TQitjBRMiuxXl1ZycjSc3U2LSy
+2bqoi7gXTX8gxVZnzvArN+gZkAYxzbCi9z4wZNt6Z/TQh2+qZ71o6/ii6TZI+h1lL6pfw2Rm45c
+2RPjbgKM8U+iWZ2FJf/Lz6WnzrzxGUdsSyFjdMNf95GrDi2MVz90/1F98P9l7U+3F505wWFj2ME
zfbfnynqR4Vj2eJRQkmi6mhkHICoffjV8S2j9+TU085pZf0BV+c5jAL31slt85QZIeop7Ng3Whs2
TzWkwg8q4EkxKJo27CYqT6jvIdhkgpoAmAq94J2L7jBJ742rmAAHIP9C0y83YkLVKfqjVaPswu1E
g0KEga6hAvx6suUAAS6qP3wN09rM11VYf4XvVb2MlascMt3i9IRGztnrkphfETk6L11xJZpGyVsq
7EDZf/Dz/VB+W2HxbqcFl66YsnTF1bJM4vWEWalweLvBB0exVljrO7VXqUCaZJUVW97EPgUh6lT4
qgSBMnflX7tidHH+j7lA5u/DqjskqltclbC2t0qUqfCh0hW2Eb7XSTwApmenfxQm0aTw+c4ewO5B
gDv2AHheA7uPTvMoI+FN+sZsInW1eIqJNYENzs5vC87LB1Lb7mF0+8tS4UQzpqaB5nyv5Hm6Kmo7
vS0D4qqaRpuYPY0YhYfJh6l9mqeYJQTfKMivGq/Pbh8mf1hVjC5+Yu6y6jLw4Z7LwLKAWLmaXpFw
Xgbmq1//GrGADpH6irrOchUqgT8T6YW5VkDteC5Uk/CoYNQTzdyHRb249PJZmEIwMU1H0a6RfSXS
QMT016tsQqpRXpp+FVditKq/FDLsDbA26Z9aNS2owPDss+imRom2UQZNfSrDdAt/cryHdN6CiBJn
CXHyk6mjqSVGByeF97wzrmJQNDpVlLXXUsXHbN1SYGyxvTsx5NgQQhl2255EN27TiOiIJf1HGsf5
CJm1yODoDs8lA95npMKnXdC7HKkSJn4IVXl+eavzdXvlzonSvS+ovYIhid8IvoxRHU+eE+9nW9K5
nF0F9ZcYobp6/44OTNCDLaPTisJkwBrm6rl5lCMNeI2WDNrGT6xmQ7E41U9h+wIBTJ7swEZP/56k
mr4Vd3brwhkMdqo62zBDn9muVWcrrXERfVnAt6sWbW0EZpbs45JV9EUpcmnAEtwo77KSZdSPwUb4
9Qn6Kru/XQIEAlvUk3P12A0mhOSALVaGOcabMLeTTea0Y7X3OI5e+8Ld5NpQnf1Kl6v9CHZgn0GF
vtKVjnNN7VHb5RZRvm84fo/sxG39qvk8o9nFFGenSpC1mBZ3HRabL8eufUoD754HXk2JdkF1zhR/
R/a5OIurpRE26LwJ/1dTJL8QQXwxLgVTamBxVVy13sI1McluGP/BkjwfmH6JlFuk2Q3Tsi1LNmRN
7GHefZBaeDhqKfIALQyB8glSyPBQAxvdWmFcvch5r687q6lPUTfAPAZTodW6w8NoJdmnuoOYazKH
hdFcKhRBOXEyKVZUZUcNSQerKKOK7bKHYWMMEI6u5lGJG7ruUxjJ1oPTE0MRXmEunyDZhW5deElZ
vUUWq95kRgY+YUipMEshjnMzd+u4kbkW3X6yiavEomawLeJ3vooSvPdNrP4zyozeMQ8d80Adt+N/
9ycuZUQHEWeSrzpIpLtQ7ao7cfXTLkxeYHXGqiypUfjpm4EMxOYZqyyw2/NMCDJQMTlDkEYkHiCT
69DxKZTqNGOKsCVl2B+XUIHe3wII3br8q+uG6iWaHpCpQh1PN8hbkVCaTVOmSXQXm+303SmEDgN8
NAcIy0F2gWDaVkB6UlNCtD7y2p08IXw+In6E0bWhTDW0BLmCBRZU7agh6z+zp4Hmo7ZuKhWOotc3
4bte3enWzRjreQz6g7cxRIZffvUUPVKtyuf6xi/mJiypx92HKSVY5FY3tWV6Cnq6BcXlFcXQPlqH
IkoIPa1/QjbhmzexBE5MrvfiKhtVZPpiKTiGInIo/AjxfqtGQoBvpBuSq/Xw4MExXHWyfmyMeidZ
8ai91FE1dxVBXly4kg9D4Fqb/vu5AUlbHTrarlWk1t++69cWG+zJZ3Hs7FDf8Tl/s7HXRi413LaO
ax1GpT97OqBDdD0Qk7Ds0VB3bQlvcFLxy6LUDkOiGubdpeYX1srp6wAucSaZBOKglod4RFSfGE1o
U0FII67+0VY3MVpbgVus5MTr2DZMpSvgL+3T3DcoEP73DTKKY/zc/PIUsQ1oKS3FUEAYQ1z94aQz
etTDKGqiX+KEzILIqxYiBSuyr6TqkvOSjBVX7zK0oi/miKt3w0Mf/Kg6L9wJGxlw2LvSIlslU8Ck
gNfpMFYQFEy9cIqRiKulKUT0ZG4XqyjKEe69iLHM4yaFQqmum7eIiPeTTHpl7bhNevAInz3VWd+f
Rnfo0flTKNhNqF7V8mQ8Ih7joOpTshmbmk4NwtOgNdcKXUM0OUE8vhsIu+4q3Ba7mDrGJsU22XCN
1JxvQgH96U24iOViZi13iJGdmNiNmiE75lSQ70e9lpCRtOz0Ml8SxD/JgP8PwjYkbRpvTApEL2+X
UOdtPYBsJJ89SirFkGiKwTIOWt1IB8oOu0szITfEVRB8qhROsYvZENiOpd8IaEeYl1QKIa/yYWBZ
yfdLc+NVSJGPVvoAcaV+J3hwEit+603bfxQ25p6g9KgBSP37x1XV//fjChESdCNwjWsGf/AHEIyr
IFpTQpd5kfNYXidUmaO1KqfxRU26NgJ+qPqX5mS0RQrPTwojuZy7m0AN2uKlC/r4UqS9f2i98L5z
Dc7GVPA1aS5/Chx9vNMz9+IbY9+sNTSPeBw/mZB8f0IV4buHnvlVeLpOjjxY0A+HHsQ+MINA2lW5
7G7EaJk52TmDmWMlRlvH0e4jH3Gr6SZiNa9F/RzxyUdhgp4iWsEYVV6Ev9zDOpXKtTFPQNtI3Wem
Um3EaCxrCVkCOdzVbD549jrXGTMtUNc/bQJZvQCtf9ozw6vvhOtPf7WmmDTQXenS9Lm2t6i/R2OT
8IRouik0YSTB20Ag+c7WjFrzVFu+skGBqN/OMGnRl6b+DJSm7FjZIJ7Zb2fgdVk096VxEjk4nazH
SjXrYdelyhDeRP6tJwM+G5eMXZuTKjJ0tqUdaMqvVaqXD3oYIORhydlB1DKPSli9syVpS+RI+Mit
/eYjHG1wg+/mibUo6zYp/amzg1/Y3U4Zc3fbEgvagIjpLzAa90hnOfIklZH8iLvPNSD7779z8JB6
hXXBPhr+OALQn+J5S9RujuJRo2TsQkN6nruSV0/A/H8M8M3jc7BwcHx0RWAa7crwaqbwgK+0CSBQ
jmD044REsVpLhJ0ELEAYCTT2MGSEV+E3T1m8zaoO95kH6bbblZwv2J1rbR56MBJwiXwR6ElxKRpf
KvWTan5eLO+chVGLgE4uw+YQXZKmfQk111/FRh7cjE4Znke7P6i2XzyidOo/y9lGWL1gLB8qwtOF
EiDa0duwQGV+sZoHM50fJNKgazGaI2W1a71K2orRYfA7no6FehCjmoY2vW/4O9nK5S2gcONSTU2p
qAHY0ekyHaCNJaMVuvAGwclNsa9sjCjoWDXKIppnRpP+tXHRIMSzidQyZUitxyqzksMEJ1PHJDha
MWLEJzHo9BADwT7xaV5FzBU3Lnwz/K8Hn/rx2EgpALLlPPtk3XaU/0GMqbomxS4P+kMXNy9K5ebb
oKkhxNF170GzCu+aNCCv+ySLr24Kh6Uc14+iqS272r6boOnufQf7wTyhtsAIKFViQVQOrgjQ/k1g
bGc0rqi+EQ0CmDEIsn6YEbqywCoIz3l4mpzx67eYZhCv6M+XBEfjlYYQ3iqqbXP6Rx8gek6ydVBK
2tpHYXLfFJr/ZCh1fjeNumK0LtqHyum2fDgiSHaz9jPvg/0wugiehaiubUURpUnR++NEvzaVVfZa
5j8FloWgYB29OeiSe+PJGB56w4vXHCPdL6hLgfYMqgkzPKQvBOlXKoQPN9mv0hP70/Ys9dq7shOn
ibuzg2mhvRSmyWthyvxpEoUhoiDl51rz4/Kf1uG09+5uPyeJpcUtF5OIkcvTS5xez7tlf7PGb0zT
K15KZX59xeJ2Yulp4uAgL9GHBZqMXpRc/DhGNa9Ni03Wm/FFNBLC57CQSGFy8VoNqSTwwQ950Vr7
Nh6heRFOQRIF486WRjRno51Ya7YTfB+u4pIAbLRPvfCrWKqXK/PcKvu2MfxvamJyhEWWrm519lSK
Ha2FXRqrbpWlPhjlPKrvHa2EcWCaUIWQaWSm1F5yN4eH0G/v4fMJvrmShUqQEfonydf9l74KNsJf
6Rxll2cSr3ma3vExH0ESZRmsNomCXIti5Jcq7qhGSsKCR4SRIB2nOf4xktWjsIlR4ScaZZqxTFts
NYKwqltlJDX/Xg7eBW+QbCDuknGr0yTZZ2ieXCDGZ5dBRoxS+ig8KfwuHQFCaedCloMDXAZg/cZO
21WW0975MYpvUtAMD8m0Qem1/hj6kUMuotZLFHsrsz5lATvMKpI09Lad8jkz1YBfYU8qD23Zv/7H
Vo1C8A9HC3ZoxCZMHlqc/g3YTH6NdKlyFvoQtuUn0hXKXZhB2hkjyfkyNDKYCNv+o43yddA2yKGU
dbW3nEB6TTKnWDV+7352TRlADjHeO1C08h4ePvfEg8I8W0Mo7VSX5x7nX5TaZD15CaPKB0XU1n/0
BUgKFWLDlW1GOxUs3Y8yJ2dBFiDcD4Gab5VxOA7q4H7pvcGHuq6HN10zs6sXIxc6mI77tXa6HfVB
+R98atF6ciLzCSXucU9yKzhGbYc6cakfi4kFiqIAPZ1EcJ23S2EV/Wwa12006JPEMw9I3HmPjQkb
fozgOxsA7zELYhqv8U7jwNlIePSTWywThgJJBqvF1BVNTDXiKmL4WKgk0tcGSR/LGIY7sUphui0M
iuElE4Mtqgr7KnGoifi5ABUw3mZIUnW32MJQfgEiY5zFbW0Z4VBoRMay8SP4kDT/bLowyP5comyi
eNfYdr2ZXwO6evZKq53+IP4e4ei6Ez1cUdzE61JBqBA2iKiImbTbPUgyvtvJAF+AWz1XDTR2gO/8
va1UxhcYyWYHLdZaALuJcybtkj90ErVrYqY36X94gZ88dgjHnLugczbEfPXvnQ95sJPZX63Y63e9
qrmkbLz6s6qpN+GghE62TpuBOIbVdqhaqOl8r6rJ72rVzD+3iuYdnYCIJMVP0te6/UtMzCvNRQ1Q
Cs+eJ2WPng3pUk7UUi68lzFxrU2UZ/21bYLybClVtusCw/7EyY04h56Uf/bgNprGhMoVrqN1TTT2
IdHG9NDnmXsoer29j924nR6pHDIUxABjrfgzNiQILStYtPJM3aqI2l6QtpJpzGqrhp767I/pF7E+
clAUdVXx9zLP4ehVLffOlsfiOPZASjujCh61TrFXQRuHX5DPfcw45X2HTBvQfR/6/N6tA/hTvVWf
jA+VOZTfGmOA9zRugk+9At0oIiYqFLVSdfCSFg3FvG4vLbSjZJsIbxOLJ/b4WvgnL9SV71npUz5a
A2t3y7G8T2XqR4WD33QT00B6VNwShY1uHFdZHbZ3TVkHd3yxtRUitto3veTLHxtacW/4RXrrOXus
xUDtwrbZDXb6EMPEgWaCXq0baPy+pYH66vZd/Oi3KcKYFkFPMUFpyufYKqKnRHXu3AoZuSFuq2I1
2NZw9iyjkpDXjcdzPDXiSjR5Z7Y7VAC2VUy1gdl41Wsie4QBa8DjIYkM5td/eqbzWhqp/0VVAw35
6VZ5mPgBKYOUi0sFcexJlmXv4CZ1c+fkPZ9/yb03Vdc9NuTDLjkYVY4bgJbqVa2pK1K49pM5NX5I
NiQNSqC6U9eYaE4lLy03qTPaTwO0VW2gJtvIjfsHvrnyehwT48uoJ88h3KIePJJESVdVkD+LAeGS
ofT9UNgNKnhyOZwVeI7PemuRujKKm26c29xU7iFI6x56yTPvIfsXndniqcVdU6NrWNTdgzDxTXCu
pmTvRU/Yk9geL7mi3AKNiBy0w1Qgu7L2sqzTWXZ8SoD/rBabFZdoEINfQMZXgWoeOVD/gLqMxDmQ
I3pZ29q2cKfPp+Z6z541yqs6rvxvRmx/MQYe9K2d75O2jIJV9RwMCgTwTeHtFK/MNpnqK6AX1PCG
bG94y3p3hEGRQnRJrsKbaKbUnrwyonDYuxJ6OcIovG3IpQ6u0rDPQSFFztTqR+rBZhPq0l8Upayh
EHIAAA07RBt51KRoU0KL01JS6KDQDsn2ExqW1pOTo6VN7P9B9IwUTl9Nlty96PZWNsXMnW4lumKW
b71WsHk9Cgu4hGY9ZIl6EGOFA38IhGtrM7CjUxKXEaWX+fCNo8Ihq1Xjs0qQbMIPRdtAkbt7R1Fe
SUKNK9Mz+5MLn/+nSG6zfV2jsS66fkIaHJkp6JsY9Bsv+KTH9SWpy+ROmCjCKjb8u5q9GOTAWJxU
3lN0IqfV7KR6ciAQnjqikXq+XqE6FrASsVjq5aQSqtCdbycNlncLsxzRHbgNOdClB6oSonsxle2c
s47CLkAljuXMsRmPkYP4zTwaSMUjp7r5xsLUg/4E1+5elcQv7vlU1OuGX+QXrUd52TZL+RWKkvPY
S+ixFfGpdnQfnexE2kqxoq9c24n2dlRmk8rURCapp42pr31Dfbg6Sl2/Gh3HQ6eJvlqcL3Z+kQzH
iBPfE3XAP4SDYqJnr5VKj8SNG5/UaqD0ozTjb1RjrhTXXdlDCrLAcO8hY9M/D8WLPI7hi1KW6g3k
EMUdUzdXiYP70dBsRDe2bHfD+aM8wNd4hF+cBIfqEH6SKs69KeHpNO6VT06uOaegtmRotjkngYIz
1yYIJXjHIl6FA20wGa9auQ62plzFVUqWyqgoSFhMHaHHa208lwMEZAqFx84q88zy3qNmOBt15ZLo
0K2NGRIzTlOzsZ82/+KKlFJy0UO9EmR670bFQFw4jNiO+jZlmdcRPwz93DsZsrTmMeh/KSp9WNuF
190sq3NJhxL7gsbQeS0giTfl10bLu02ro+ZRpjqECk50Vcs+hlK6Q2/G4Tf22mYJjNCxWW9noxSB
pxjHmxI02bGi5PMoO1lzVRNb2rpp0TzCntitlVDPv2iN9wNsvPen3w5U7gcJuurQQdpOHf6hV/w0
eoXRvcgSnwxH0vSHNIpJr3SthaqMZx7DwDEOjm4Etx6CHKgZ3eTJqqp07RIm+DrYax8kSC7tgy5R
TqGPeJ5oKq+MzxTJvu9qSgg3ohVGa0h163VbJsHVrP32kXPKFxKQ+bc+t6KNhzbGmUBZ+Wlw1Kuw
u34pbZREIyBRqsWz69Y7YfeKiVlQs5wDWw02aIoUHYNIqu8NJLu9whwugZPV96JR7bralsZYbnIl
UWDVNK36VijxWkwozbHaykpu79DQRd5rsMbHMff6U6137TZLXeU7aqlOVASvhENAShmGe4Li0X9U
FQIGXmP5r2Jm2fXuA5TqtbxzvbA4jENABUiej5ei7YNnJyz/iOw8uTng6J61XHogYOrciTEeGQdk
ofUHm2rBlVS72S4a4WfeCtYuC4ZgAw7zHn7TqvdXBdX9N3cIqlusUhTmNGOykkJEKFbCKBpUc8rt
2POI9d2qutl1+PdwVNiU8HdVvF28xZVwzEspXxkGSvc8nWp9I0Yavb/rCss+JiNR4tmm8SwMrNi9
LKtYSr2NS/hbM9szT8YEehWN6KqVBSZD9AfTTd8uG7im92UHEPLXKcu84udA4K9bOD/u+aqUD16d
6ytZp0okFiHRpZ+KfhjXOgXsGhrNSz+rWvpkVx941rL37580jaQpuVDtGGYhh2iZpF4X+Oo8WtpF
/wSBwxZpyGuFttc6c+CnsbVKQpzp70YHs3xdukXdBodB6z9/sKe9KrExohG+VttHJ0cmHPCrXQwu
NjQA20ul7z6Yl9strg38YI1j+mdhEh7L7RabXmm33CEFsyz5O19DhypUign9i0WW+YuzsLlF4PC5
awuek57brn7niBS2v5EmmhwxWTQf3h1hG6S+mRi9Kej7+e7+ztmKrXBfl+lfv1tksWUEUNl/QcX5
m7dY9mVeLbI55OpgoRG3+Z3fYmuDi9FQt7v8hb97ew3LO3RIRh2XFcXVB1/4R18Ss3D2//7ueqZR
r2xUt3b/8u4WUr3WyOpsxI1Es7wJi41jjMrhyyjf/Rd+6xxY6c6byEo+rLK8FWKaY+bgOEPn8we7
GFxskJeMWzWPHzkwX4suk4dVoofKtclgMFp5du3v+jHleKQa8lWMtEFn9xv4/+q1nVXedu6LoWia
iRzlF7chQ6J3UVPsxYCX/BnZfFUUveJEEWkuXFK9dvy4aO5nHdsdidpvcROxnlhAgkWfMyrbaH4e
1Z1jEoiV+wjyRgjnzkYj2dR4TJcVvMXJbhz0DMU14s4o4QEZ0t0x3Huy2a1G2wg+NYX73c8i91XV
slcqQf1PWu7JB8SBq73mjdFzkMf3QzK6r/wCINK0GWOr3Y26lz1KwLsfI44gckJCTvSCrglulAOf
WsTdIeQcc2nnt42zDkKbOKGU+9NWycmOqqekj/rUxIjDG1PqaOqUiJuetKSLVmI5YRtH+KvsJPPm
u9reaK/sVh42HrAH+FnUEUBDoAACWmUZmZMIXYYGLIlzpU7UfzRUF80fjpqbSh/9R2GrE0Xm97AN
j6IrBrqq22iSVd/F0yx91PKrnJdXap3SCLahoN+jvNqCF5367oD6UCOV1T6KyuBRLBAH/S2MshCx
VUyOMsp35eCsPcOVd3rk2yuDA/s5r6z6LK7AFNfnxqtVfsamEdH/4GPabrhJypw7TlSci8u7yYvx
w9pirfkGs7ueoZjg8E3++RrejQpvSwsvaRvmMN+2MvzysWaf3dZzzqT5PqNtm+0X0zsXYeRb5pyX
YXFlFiXaI22d8YFllWXU/rU7Oy/3tICiH8wxOoqBZdo/37No9HqXwK+2chrjbkTv9Azk0L6Tp8Yv
FencRDA5Tz3LHOw77m/dRVJUbTtjCDeLr3CRovCrZ6HHvfgmg5tdG/Z4wmHxT6Im2RlW2VKRzuKw
tfbWqg6scDXq/BGLY6agRVSZr+LOy7oZ5Ur7iuJYqsyZv/i3BZr2fRWae2Lq3g4+Dz3jfE2I+B5F
zOZ7H6pKfxj80oKQnL/IisLwGKmw5ad8OlHfnP7CEdLkdV1Z0nZ+YeIebhfuDD9xL7NtQIb1FOTy
c9H0UrztVJeCzliPt+/+IHRELroBciMdMyfhuG1/E1AogZESVws8arF1ahmd0zRE8qcpL9RIIMpR
SONnMlbtLpqi4ABUCYAn02U6BcSB7Rx6aayvWRJ1j0l5RFNKe0imjm8mymHsfap+3FaK11njDEiM
Vv1xhI/oMbSG7h45b/jbJS9ZI8vg7CY2VA50HJ7dyqzgpWm1czg1FdrHuzSyZflTXz0ii5jc20as
rMtMjnbt1O3RUYrZLR+WSWLmUCcaVMC6do6oAOAc3OsbMSCaD86ZBAkLUkxMEcNznwBecPK1ZL2s
JUbjxiDkNvsIw4dx0dUjh9ICJOc2H5cVU7T0OerQkegFRYebpxKcakm01VUYPURDMoLKZh/etEvv
uBqVBRAqLKNinpfZ+ybUx3MTe8ndoNnoPdQka6TM0HQ4dZT4zjN5B2P+v2vRFU1tFskdRQTBUaqz
19m5mlbIeNQRztC3nut54cE3vvSK4XNaYyHhIO6TeOl9FabJSncCAkxVcFswPGmO2C27t9o7TQML
/meGCBmB6p0cNOxmPzFP7q1wG+vs0XrAt0R4vDZeNQp59vlSWO2JuB1sORzZ8+W/+Iq571zRLwCr
SapFNY8mJ4yVpDV/Evsn/z/dRTSj5lwHL0iBeAbZrg0k/VtBFGdMxu+V4fVbRAniE3Wp5hM5cyLJ
2NscqTC4WZFsLOAfU528Xo/ZqPHVs5udYWTWSS5TxDfE5W/7qiOZp9DWUIFokekVPopiodKxzHnX
16Y1l5GPS46wC0BXV4e7ZOzU+0pCKCAteoszXqzeC1shme7ByCFNEDbRpAi03XvDrtBDaI+ECUqf
v/pRNY6zDUROuuX4OG7EIvxzmy0KDfla/FxNe6b5F6+cfq9+Z5sHymTdB6ZxXNzElfiVE1dhLvEj
+2G9ZXiZ1xm5sdEbnc3B9OO8DIi58zIf1haOjkFqT0pk9lwVihAQ8+bPRSe5a9fTdQK+lrdzh8y4
5kUmUwnslyegEPo5z6lHaTy9uTNLtL+aQleeTIvSWWVomi/m2P8JT4r+oy6UvZ/BqILw3UYKhoiL
gq94m8OqhLgXu9/utR3VZq8roX8ZKi/dOuwr1w3cmOhwKQMhfPJ3WoQ6lOhStI/GUDeaJ+qhnv0M
HVMq/oe92rYJnH81InaBA02oIU044cl5bkrITMYs+2OekSLQrTRDeptnqGXXQhtnkFnOENZdqbEV
HDXbTlZyWQz3cEON8zK2/V1vveJudrPV2l/3hEz2cz812C83rjdQLTy9EDEvIEkYNW+vYno9navK
fCZdwpTiZiOEfXvKdqDnG01uzhdkuIuVh3nNKNb8C+wW56bR6lUbltZR6ezqUYKf7V4jKJGgs/c4
m8ZW3btF2CH/QGZEqlJnp3qJehaNlrXqucthMydIcxCmGmwKVRETF/Pi8m7GNCCmLTa3vIM2yjkJ
c2PI8P53OordBpSi1ti7qyKRG3WVx+l4SyZRw65TXiOtHQ/C1HKMUskiFTAeh/Zu7oqRSCggmiMH
LAWyarMxqAjxI6ifSwSY5crY2IPCh6NQP8eKhlgQ+KxLHtRFNV+CUwkuDSIHxzA6DDLb6DBXIbHu
C/9Zt4a/IAd2rmWn+c9lHX9SYF6+q6eeajmnOASLKHqGIqNwBvMPpZBa0Ev3I//tXeB3A8G/eDwA
qRs48wT5uWxNae+S875pdWhuB7u3H3LD+JGPxs5MEQ63p0Yjojo3qVTCx2gXe2ESg8Jt6YqrcAok
L7MWvw/LJV7QTCQB3EMs86MDrbvLhyi/lHKX8m8rpJ3ems5D0lvFuqQ+5lsxhlAiptZfUWUjOGD1
P1w1ofQCkcdPkpuAwsvj8grIJjvlXn7rLGPcZyh730ua2t7rep5yFpLcXTHZxIAKWOAYeQbJIltX
TvzA6HujURL0CvXM2UCAmW4S4MLeNrDIhplB06wdU1G9LYQ03r5IGgTsLT2/M6UcPgQ9MKHvzdSL
aIyfV3lD1sowvUMREJdt6kG9KAgDIe4uXAagkKTyXok2jNeBqqxVZqjZM6Ga5Jyhx7i2tDx7dkli
HnXAPxvNDNFriZV4P7Ztx2Obb4xBzvmUNmG7HuPQuVHQT/HR6Oubus+H73r/orpa+MOvHWWNdkt9
i6tIvyhTZFnlw/Pq2ggt4JAkKF50EL5fixTVwsoosk0zHVG1k+Fm4Y+2BMhSqsSSx6ZWr0NkeoA4
mDgAFlXb4VVvYTvl0StdakOJb/BsGmvhUI23HowB5Fam8n+EnceS20i2hp8IEfBmS9Dbciy3Qcg1
vPd4+vshqRHVmp7bCyGQDqRYQCLznN9clFLx16gpwyxQsxetL8qjXSCwHDT2myK1yoM4+OhePIwY
1/jABdAeoV5UFZZN8MfC+ymce4iG1FACpDVsJvBf4z0+8ATjf5UMvsbsNDf0mveAkh4R5PkFKqrG
HhheRWZtJa5+Gx+U3S4ooug26t5g+0sjg8shPllUex1zEGai1laMFA3sZaO1ghHIb98m9fmTmE11
FD1wC1Q9NnnpbppG53gfWnna6I6T0q/vHzo6ebWdKn69+8equP1ccPgRIwdem5PvKAdBtDANtkFO
CnRCEC2E+NeddyHOYF9FS9IoeNFA08QPzmy/Erf9llRmTzBzaHa4A7XQX4JmN44TOf0O74usN+Oj
16jTy5DaIBOmYcBni6JpaP42lsNkKYqNkRjQObW/RAk4iv7U5NztJK1eZtuQl6yuZl6cfRElRye+
2syMM4xxHu1Cz3ZkkLXjjOQ8pqWsgTNi8am2ylrU9yY39VKcFuxEWthqDrdTPGFvP4/rCvVNSQEU
+0muPYdjn26LOlWRE5G1Z1Wpu6dSfcWESH0WHTDJgxPDgmB3669Y0a5oifyLohdzDemE8ejwnDhn
WEDhUhtHwPVRG0xrz+7R/4FAWxf+eJi6YjywTXsMCMlt8qrNeT1pfoFXkjgXne4H0V0UK6uV0aNu
VmU8fFFA0ez8wbNsPJehx0MxCnlzsjMaZ7aQOHOG9tbvXqVgLL8LezlcxDl6HHHTVadqkncynrqn
wSJGqCMpxu4TBpg4iAZxljradAC0u7zXoye1x1BP3WA9pj4H6EvhaGZpt2KdKO3BVAM0FqZSexZd
fFhrSqwVD1JRk/JJmSjgKRQzQ03dVVYHb8XoTk7SJU+oZ8lPcZNh+OZcjKEadm2jy0eAbwr471Zm
iqQoDhV+NYekiBf3KtFD9BV1ojj20basu2RZx34EqjfJ3szyHVkDb6kbKKLmXl4iEjl23j4ytF0l
Rd62LzE0SkIrgB9ExkuKw/alAui+sDIj/Ips77Yqi9ZH4MtxU9kLv2cmlnhkfZLXqCEG1nsauAY8
XbcqKqp7XsbxqdXyTwwgpCNzd30FLKI32bWcz+Ueu5W+Sp8NVqxXqNFbQo/cKLD5rr0ZPNpl1mEU
R5s6FN/UodVPYpzXSySW2iY5ikbYgRLM3UzZi1alR+uhy5HRS5plJafRi9G15M58S3ttTTbpg+cN
H1ntfdeR+/uahCO2xor6o+m0lRXnpIPDGl21gYkOqzuSiTWafyPmYW1X9d+jTHtRCqv+Ypp5spiY
E99rg0TaUOXa1StUHdBMmDyPtYxvhDJpD4NiBWs7qPozr552M1R9e0wly9+lthYsmyR5KSJbPYpD
bCTasZ/fhaII0EFdQF9vV9nchRRFvwJnGgKIxTI+ip2PG1lNMNt6A9v6XDZ/r5vNtndTrH/0M9Gp
nOKSiUBbo64UXsTBGiWgYINx4K8KlgkBIJWIbOVvYH4Z3hI/7WFlpBhyid4BOJmtallWtu3tKVmN
Wf+KrFZ2FEvVcPTZALBJalOeOlcfE5selbUUreLQOc2rWqkZizqopqaRNay+khlkDAgwLxLzXNiK
iYtyF38k48vgVfw6RaSce9u8lKMUv4jDqOqbzpcrzFKo6iV1cOmlbUX/JDe6Lalj1RWtHjPmwxT6
O9EoqmQrPKdZIZ1FCRY7vn99qm9yLUo2zMzpEvbkcB50KFtwH3XXY3I9E90ezmT9IYTXqfxVlutx
K+rEQXSp0YQ+yePXe3WSQwQURVaoqNypBfbeDqJMC1EpPmfyYPgZidetxUVuHyFOGxTLKvgp79C0
8IjJowYUzBC84ud1HM3O+dKoEVCUJGvPvh4UZ1lFUTVIAudLGZmHcpKz1ynti21jagm2B0r+DuVu
hd2f8yW37XBpWKN+zDPdYoNjhUCcK8ssFsEkeVu1DuoPM3Kbqjc/tNho2dhU4VoUK8/YjQh7vehe
5xwUDWieqI/zEZQLsemHaBr8ByPMZ3ybZ36YY8qKJ8JxOYhM/aUCF9GiZfVBhMRf92XXb8V4wP1W
FnUfhM/wNnAadSVGAz06Jvb4ww5lZeOp8y7CDlJzH+Tmuen76tJnVnVp58OELeIBN3js6OZuoq4d
tfl1NO7L1stnTCfUkaLkZoHGEeCxp2fHwAo34kpR0nesc0NtOiJcggPJfy4sWtsp8U9gj5e+rjxk
PZSqYmZoTs0Y12jzweSUJVSbeN99QaoRfalqbtazOkAWf26O01LajIr2CinJP91aRcd72YiwiGUv
9fTn2NtlZLQjt1JTnUXzID5ZnIqDAUpwFzr2XnxaZkl8sLj07esUHQyHAABVo5O+QGOAbyfGxTMx
NewnDC+pwq6Rcb+dwhciUmU6kJrLrHERzQAtAGLiQe3t6oGNInl1B+9VQASSI1WubDbqWvSK57oW
uYQ9zMk3UXXrDJb/0ayT+hDBiUTc2nbCdVXLqFOJa8XF0F78+FFcsw/1EKkZ+UFLh+i5kRXo6QAB
1HGMHhXLPIhShgDHJdfVV332W0uRZjn1BVxv31ZxGrY9Y8XUNu2V+VAIK1bhtdojIZguRJMoi/Z7
8dYsWm6DWsv7z3jRVTT9Y/88Ua+hXgDSsnv/MhWpDwE5s84zoC4Ndd6Z1IiDrCvBwpTGeqt1Ntyb
dh5Qdx3iVWZpgF6ieGuRM0nbE649iXGlMgQ6mzSakXJdIxZdbXKwdWoAdVDxHW0rfEei2aNkYJmy
GtEHX4qiMCkZ2hEMb9lc8VoHtVDocKlmh+pOmo3SQAnE4GPSpVT19TEo6ubnaaj34y5D/R+ICM2j
mdZk5xNmTTG6DsJmm+gjPs1znWi+9RQXKllj/gtPVdX/5L84uqOYqs22HgyUDrL8DzB5k+cNCGjQ
bHOAHYCT/lT0hf5kNOjnBWy5REnzgDlpIXaaooc+d+s6oCZSLRP0nAd0o+KcpKY8iUbRrawISGfk
PJn7AuNp8qPpyQOD85/PkGNdXQcyMf17XWSahwqZpLO4TD+ydC07eH/TyPwLYQuoSkiahrUkmBFA
UfVCNzTjOTONB3hd6dkvsG8eE31aFaqjr0TjwIx9GiPlKYr0mEw0pgv3vkmEcW9qR8aqGrB/Fn17
+oqSOMimBra8Tc+i9L/6m1OfzM+vdru2+GBCv3yPsDSQowz9c5d5j3qTEnfxpyfRQXzbX9/9jzGi
8dd318X11b99F3H9bL6++Gp9NNonK9WexEhxtX/oL/6vovHv/bU8N9dK3ajLDAGPODJ+/pj3//A/
DPr1A937K14yrdq8//1LGXyp21csipGAnQxBQeqtV2eoz1EdZzOStnhFLzmeaz2CyQ84c76IUugr
6SGM8H6UtMh65V+yqcvGWIlWJcX+16r0eg4Dsl+N1Usc8KYe/RrU1pDjLF73HtojvFNmTVRcJ5kJ
gRCKNnFAcvlH20vjUZQcjKFWKsTj2+hGHqJDombEz+aLdY1aPsus+udCpRUkhbtgIOjNqlpm0LlQ
G+XqaZVLRjl7LzFk3bfhBER2Lg7mSL5fK/2DKGo8QEkV5K/ZpJgnTZd6KMhe+u5bmLOXQZNunXlU
H5UPzDrBU8o98GhEWFxjwv6uZom1KdhwrMTF4vkrEDAtzvZgKtepR4d6vlj996/QzV9BRcwF0Jnn
aUDVzXrOKU2oIseWp53JPV59wM07UWrAHqsggPFZd9BBBlg9l2Vzgiip6/06bxEMUrDTDcWj1YdJ
NSsuhAdhow5L3AAS2ktzDo9nK6ibx7nzzXZ9rhIDhqQIYfdSbO3C2FQBEc/7gCYdMBcpIJl3Bno5
3dxZm5/5INSaf1OQ1/9wBVNkUzdNTddUcLy6AfL/7/OhkcdKHnqTc54QG1jLXYg3e5OzJOzmg+kZ
xkELFSrF6f0Qe81bMLL6F1Wisxgmir9d5j7idhl8jN7Q+/g5TrTex/1TsfDsCcBx3257FV/Sus0C
N5SNVj0PufWZRYO66ZRpapZagfQsKMTkFJZ+cxitzBWlVvVBZuhVmt8G38qiab4CU6y6AVmu4h0w
X+F2Ki6hRJkLAaZWzxG5tdtoMe637vdPFV9Hl9TN7QMAo+LtXYPLGX+pb4hc8j35fM87o8acrMib
6Ys/Ot8Sz2JIcRPo+NXzfjFrFrm4F8UZ9t7BpplCZTuYswG12h+FbkU4q1UIyQq25Gsvb/qjqBKN
/1B/V7eY+9+vI+rFyF/Xz4QairjQ3NeIcn1PNm/h61N1RNOzYLM0nzoe5O1Fi1m7UcXaPpkXEqJB
HFo7oVWsDxJzbJtFBRlAdPytD7PSz4uJ0WE8/PX/085QpOHG/03QQiGLpVg8HioLBcfBwfjvD0bl
c4+FqTNd0jk3mNv5cK4wPhdaM+IgNGmCZpTcwQ4hGUzQ1xZwxG792jne9Ee/Mii0lagTrbLqDGwu
f7+maOwLDFkJfr5hJKOvhQ6EOIjMsRCCGMNzVdft6Y9q0aHST6LtnoC+97Lqs9+E7T9qUPyPa4rB
/2m7fTgO0W5Tts1KuE6NBMBP4Ji6DoSmKNxcq1RJs4AhAYBq69xAhJQ1ylK034bZ3IXgNPMgaaeF
qApmiytHLX6OuPcVDberzoCpeZioun++ONOwEZCt9uL5wRs2zN5mEL4L0ayngyWBCKwHb3lueZvY
Kck/CGkxcZiHiAaxldGEf8Ovy4gLiG6i9Te5sl9dRKvoN6Ar5xPli970Eu6caCikMvi3iftPwRVy
3Jql6aiJGdAltP+6P2ekbAcQWj7m+Tfh69cyV6BXzMEqZ7++ezkO0X41wyJfiY4mAN+fzaIsxoje
f1wH0u5b50jt2p55ieKQzWREpw4hK4qy0VU/JsICK1GyRAOiJN6tt6iUBbVRnIqDnhBFvBdFb3FZ
UWfVONejSdW39TrXgq2hskCzE0k7dJLjP/YIEmGqIQMHxz1cnxLlGfE2YxdZlb/2yf99ytWn0Ev9
nwNVW/owakP+c6BkfIoL63muLrHK1g9JWsHHQHb+pgIvJCZiG8nrGrPouxI8r1c04m8S80Jtfu5j
Vml6ECNERyeo5XaBbaS5yHmhgSIuG+XrH3P2zxmesMg6p/U+raOZtLYw892JAX+8IsRbRMXnYU08
7M9Lir7wlJ9SmKdLrQlgodXpI8L9JUIazeDv+ip8rMamNvYmScV/0RswtD9mUYiRijwL1NmazE1q
zbPsb+JijsZtaioFgJmmaEbjgCBL9qQpeb4sBvh9VZBFsEkHWf9QYxMp3LF6FAc1n1lKZYiCieCo
e9B+Mc9jtXQrF2kduvq9XZRFe66X3anplE8n5IUjJ4H/zdiH0ZR+q6UgXA52Arh11OrTf7WjOwXk
yuv+VzvgynDZg3L4bfwU9/43zKrm6ztO+l/tFQH1l395Ncl/EKIVlqsm6n+m5qDoJSvGH1pLduTF
vBoS4rJW6226yUhOiuFgw4LiihBbEWe/6vOmRqXMDp3u3IVffF0bP9u0OIAzTK8SxCFe0qAzRH3o
c9MS1bwGSGz/Vp9M2a2/b9Yjlm89BiFBOn3+6i/qC7skgovG1XvjyYOUrjrJLnkSQu3Nkr12JWVj
sBVFMq1f63EwLhBLsms84U84ZzjyXna4J+oYKtJ/BulaGWxF669Bum2m16mqbr06y/k5CM8/or4q
FiEh0c4V2+jxvdF4NslVFue6QdpRT+s1qsvju9RJ0hbX8WiFys6IhoPWEtJkN/GrmxgOU0fa9jlR
Y9ks9j2GJaSBnDT/Xud+bawLZ/xhyYO+cwJPeU4b/QOydfjVN0J0tcvMf5y0QT+YZqgu67nBMz77
ZGw+B4topp0XPweip/UBs+X3gXDd9YNUO8pymmc7T/0iBhoYfa2N+RPjNG3+ReZWd1Ttj3tLM7i7
8AXjUTVUWUPK7u8P7NAONSFrG6HWAB05aYxd9HUicGhD5xYYi+0Le9cGWYbMS9i5zpg++gGcSi/X
pWWUasF6gpy10GxfXpSenK/CdJVr+alJe3VpmknjWroBAsSxoHnKzzHw7K0nOQs1xFcvcprPosy+
lFLarlToY+RYujXBnGoZyBJAXKNcBaOKnFKP32Kndm4JFnFdqNZXywTzi2MxKrONg1BL3r5YFl7n
hdQVrtOC1U67AdADmlxMPiRhbeSv+jhdFGOyGszQJ6ee7/E1/ZF5JmLLraW7UhxoC09zBqDuylYe
umAxGX60DGztAgwe6mDftnhJxrsys9oTgrvWBsO7q5JGw1IhHeJ2VoxJIiZ1mdw99m1PfCYqYXwA
xFo6Zp+4xH/R7ykkZSHpAergJclkkK3NNpLKq5ZW3d7GwVzTFmVrmkxmhrfpvXan99FXu5eTpRJB
vomRtc2tONxnTn9Avgt3QduM1iFc1sNYxhr7OUiUQ15XbE3q6cGwyUZBvg47MFzGZKdrDFi9xPvm
DCk8sEZ5kQf5y4TJ5dLsvJPcTK6Z2DDrJAOik63uQnD8bOTjQ4kRhgsGw1tr5EavTS9P6zHSwwVO
5gF60pr11GXG1TSgpqApoJOGQ7QqChdNNXxX7YiIBT9/LekeEmqNtm7aYdugK+lZ6W4MtJeobORr
6GuGW8ZKtisTU756oOTdtgqeuEaynmpLfxq1JD4ZZfgUdqTK/fkwStgXQJJrNzDYSZ8rlfpYWI+i
TfQaERBfo9p6rbQE4FwZ5ruhTaqX3PCukeNFX71+GBdmlk8kZAMMNBToEnrCD8+ibxEmU/HZBQZE
4a4ygMAk47Nc8HDDRv1akzle1AjcPyq60xxI/eIIOF8S6Ukt1tMvUVHJK4Bo5R4BLONJrYu/xJXD
BpmIoQjCpwIANFvWKV+JBjEaqEcOw6619wHZiKepzbBxFN/UiP5ynNp86iTmqKTTUI1ET+3L2O9q
dajfQ0NaIZcaLScM4y9a23W7BDmWjVyM2H+OBuIOMt+OfOKy8izjB+/ya5nr3Vuc1yZwrMw5KZh7
79sok9ZRLYfPuuUoRJei5HtpvFmDrf+ILemv3Ki9mXsOqA/RV/hnyofe1keEnb0fg9oRsKq6z8w0
ZRep3e4BqEG/NSwkFsowsi5Dojpu5RgykmntURuz/DNhYxhFCvKaRRPll0g3shXiPZ6b+0rurxoH
uXgbcOIC+HV+EX3EIQPst9WS4bsoyaY3wfNQl+VkN/uO9fnWs5WSfJA5rsbcd56YgBpXr8vpqTeq
GkGCKX0mA9Y8dj0E0bkkDlGIJsiYSfkm9aT0uZta6QwnYYf+p5m7KAxHbouk+fY2glni6LfT262V
CCBOWciI70Ur+Fl1b2hTucCUfUUUq3lGGT9BsR3RVGLl+aeeTTgIOd1b0QLzkY2xXYl6IzV2WZcV
V08nzAdvvV+KescZnhH5TZ+9yUa6zywV10yz5zjLcbfQC39rybL+XGolnHMjMb8ZCoIFdSW9qaWu
r8gyBKtOi8a1GXnSgRWGdMBkQTr8URQNkdMSLIwcpvm5y71zhAjMUdSJA3Ilro1kiT0bhWUAoIgl
lUpvHOwa3CSwqJZFYHgJ0CQrRjV4VLMqeAzlkM0vy6m1KHoIeD5KaeCtKlsDnhCUie+ibT6sUkPD
l7eNN0E8ebjPFeaqLq340U8ceWkpWf+M2oPsdlnlvwLDMhcmEfH3kcXFQh3z/gtgqpdGivrvVhXs
EMg8QLH1la0NHulqNcEOMK9+LeQw3bdWEq0k2xs/c2Chds3jYXs8AGDmtI0UDsVx7J10pZqquhBF
fcyKozhr0hyBH3EqDs7cO4S8tM8tc3nvl0/mLAmkJKwu5sGifL8Wlicn1JWGrdeY+KSqEkQQEzuT
xvTdCtl6BBMpsquAYED04DrmVbzvoswgAWfJH1IdJKAS/PhBS+ziwSI3tmidxlnd/stTUSurRmaP
WARZ9+APZkfWqO6wqNajL2PXv/hmrj2bdmvtQVzZy7Auoy+ZafFm/6vkN/ffZd7eYS6Fz1bdds8O
tPXS8eM3KSitI34uI9BWmOr5VKqbeMq6VV/p0UuIXEMxW652UfdSwnffilI7W66KM14zPJceL5vI
m+HAaC09p7EvLTvF1i9ISMQQFOe3OdHR3eR72a4P0xJ5FmCx6H1LaDYHo3SyZKy9/R58hCgip/4Y
9FHwaA1l6qJ2OZsbyTGZThjlEnpC56zGddszED3WgwGP0D5t132tTq91ZoZLTKiqnSh2bJDR8Jfs
oyiOeXI2xj5kk0rfNN4GvWVemdaap6xKt9UQya8gZT5KhK7A8ekyJo8WgcVFn6KMPWvsSnH2hoav
eTYyWbtWbfg2CsXdKtOushGTrks/VRiGO36YChlDczrpLexwpXmcFJnkjyqfi9GWniMFuRzMQe21
aef+CxiO7KDOsWp7LoousnfQgyh+FgUbVSbU+gIYlXMH5lhnA2hO4sHkasiNkJ+ItY24mOhhT9rV
rwL5JDqQHi9WTqNna1Gsxiw+OlkT3D5OjLJQ+GlqyXn0orYmWOYFmwF7jIdWGpdaFsfnWBrIwsyH
qTBQDYLJvHH09Gdd5mF6iIxwdOhsOZmWvECWTmgPP4tYM5inNLdNLASImbe9EfiHzmm/FmmKPJxU
GSctUnFXQJiOaBOwG7yS0oOoE60SIeLKtv31J3PDePHxX7pYSj9dEqvVoZC1+3uVqEcR42L5PpJi
76lTWiwN63ZV2o783VbUT8PJs48q7H0oJkP1EoWKvjRzx3+Y3zILdJDOKSamR3TNmmM+n9XlALxb
lCPZ81aD1QB6+9VHNIjDP9U5KivoHPLT8p/6ieuLBimQm53jdDmao/jZe0BqD1JpTQi++NNymuvq
vGp2aHDhVi9HrjZFxYp3THNqifedxFlX6D/PijJUmPUAS4o6x8uVYdH7so7/sTO6ddb6l6zqL2mr
dC/iUNiIOuDd43oIw++FkGhStsNymgx5Kas921ShKarK07BUU0Q0hf6oLduDS0LR3wEuuepaZH7W
3F6LBkLRK8I6vRuBBXn2G9leEinOgRYU01qW1RLXaIhV6S7Xwu/57MiFPTbYijELbmeiKA5ogs8i
Of73e1U0970X/1e3tM0yV2tC4Ht2N1zgEDdr+CAgaefiGCXDRZwFoQetP/L75b1Om7voht+6id6F
67hLY3Mhdai69Sl3xgBk1VPZ3sKa0a73ojoXsZUZFkWYYUM5F8F/EnVqZlfKuUimZ6/yGnwNHDJm
+mBqrKwD7aPYjJJkfgwqaHbUDlDK6rp427UtOT2QHU5GRNGb3RDFGSERMjW1zW6CRYobNyq6CxVB
LhJ3pX9s7OqYqk35cKvLWQHCIFHbbdWPubMINEnf2an3TfSJzJ58Z+PY9dJU+21t1MMSU97mPcp9
39WbSDtW+Na+OeaDVTUN3tBleDAkXXdhBNTvLdJVbovn40G0hiXxqrR/Mxy9RydbCW+92MXxP+kC
Z4eGK5vEEVj75FzET9I2qPBK2UVMrqKgj5e4Qw7J0/RgnU2yukoDdXgP0MtRcfP7Jstxs7BiOX8y
jSDbMcvEm8G0lCvqK1fRQw39TwjL9oud5eMmUgALYQzhP8uWlS7aIB2+VZ56sAGCvpEkjdZDXPV7
RY/6B4kV2pxBXcZtG2yzMp2hPgPGarZkHNJ+0tDh6J+K1KkeRKm3jkOZWytwV+PJatMH3Sj6Ryss
5YceZwCtAy4gBXkCpTB1WAWag+sXFvjZ1HSZTHQXJf/NAEsIroIHkyRNEEUM4m8KORg3t7N6lRle
uBij/Is39abrJEG8Kk2tdUtNeyA04q8bFTMqFGTIDU9LdSK9M8TlsGglLz/C1dJkgDpdFayIfARu
FSHRn9nqnsN5iF4CLxpc8flaumiaBIvSYh1LeroKkKklr8LEOOi+7vqm1LsOOELMmGvXSGGLK0O2
CO1kcPuema5FD3oqFHDtPn9stDA8t+iG5dAhgN1wFd/3e5CIsbRA9PrdV/x4MdbNG1ivjk2LaiFJ
Ii9jBWPe5CsLEfjxpgRnQCbd2xvTX8MYQN0B/+Syi36MOzi4WohgKDwZyAz1ptKah34Cr4IY+WOp
6JeM8MDODn9Mk0JSKkVTb+gQ5yms9MkyLv5Eclwz48ecL8l65y0wD3VYqe6I/NQq0qE0S86qlOSn
tLcOra094llWuBFkxEVTvLWjpJ+zHLcEZVg3OASts9RpST/3aJh03522Y9JPWA472bFIjHeiO9ay
a5Qf5GO+ZCw/3SFVArcskRtQY3uR2mgTTHndu2E27YMgT9Fsi1An1AtAJ/6hUZEJkoYCKHXWvnUe
T19igz1vono/RHWx1cNqcOGyHnsl6A9Vb0su7kYD8piu2aAmUJcGUDkLkh9geBL2en+JOhlWa86a
AnhovYUjyTuwMvV1LCvPUgrT3OhR3I/4EdxML7YW68RLPXRvNSbEGzQEFVSFJgjELG8Q6TE3SQIl
fvTbrYbTZSIX+8Bp10HdVrtklhPN5kMC6WEZ8Lp0h7jeeGCdn4ceEK0TkcoYsNppsx8WXOe3wpee
Je9klan5KBvg3IdGPhQEqcoqZMYhxLfu0/D7LPFdGc2R/YWyqZHPXrUToT2jJEqGz8RuRH+MKI6Z
flhaumH3v/e8OP2LXKaUYnPtyPVT5fE3lSbvYiFI82TEdY5i0IutoWOpp3bIM5CPR0MHh28OebOs
Gzu9aMOwsvwpXVV5JjP1la9BGfsufs/OFnVAadmUkboM5TQ4xACBn80+5Cu+DlAHXjGnqNGkxYTC
M77xmdpHMy/DoqplBZ4aoRupuvfSquPKgU676VVk92St154bY4ctjEnMpspWiRrD18C8/KFp0Guw
Q1T+Ogf1R9tqTrFiJGuCBvIiGNTwXIPnPoCsOup9Ga7y2Wgg9Vt1Lw5B8iNCn26vF0WF4sOEUH7a
LgZHe8FeJdzKsy1cZbHWH9HgT/vkYuvhXjaYw+p42YYJVArwzm7mZOEi6s05yBhDRdVcbcQhDidl
kBjmbLSA9h2y7ZWSYXquau9R0j1ZQ/jgSFO5anvVWGaxVC7Q/k93OMCmi9H3efzD4k1nf5dbWb6w
yil4iI3loOT21kyZ2sO9burOQ4pIIFCI/iMJOvVIHNRFGa49JWpSuFPR1ghaxiHhZ+PJhlvfm2Bk
tUKZnaJl5RBCslp4hESyNpddBVOpjZmXINrNZVZHPjnSHOBMRHIpLuVpocYGQKoC5YLY5DbyLaYr
mLebZs7xOQWfjTA9UpyeBNpBHHDxU1Cx3xVaPBwy1SoPymdTfsUhr95p83PS6yTuSmQmmNnhoqVq
dlaDXFmhEwWusEJqO3bmJ9eUcWyJB8xeCAniR2VJ53FodZfAIDuj1HzBJ8GDWFE+JaakXaKB3USI
KNRoYn9gdu2zYprZxcwKBHWH+OzzMK/Tvn0uZ509lWdERwgT1ss+W7VK+WDbUoyYFxx9L2y3VpX7
B3VGXmdNgaQVCrguU9cXdUSyTEm84XEve/jutJWK20TjprrcuNDzkFasncjNJPUvw/eDoz9F2bYb
taueRde4Vb1Hq3WSLeud2s2HIl6aFZD2ka3EixFOV6xB+MvF/H3RNPHyTL0qXb0A5x1serstt4lj
aqdu1HfmKNtukkzTwzhE1yQxXtUU2sPMTscIUxsRvotfo6D6IA+7M/u2XOACj50hIagR3BdhigVQ
92xr9vmEVleL5oLtEabjLiTs+6YlrfKtMcNTI5Xd2xynQfw2cGXI408EB9Nl2+TaS1agFCDJX8lm
jmhdqg/kQ6NHU0eSAOL0uDPmYgLdzgLI3Ee1vswjGWVyH8+4cUJliXBI+KDvsST3l54M8lWBqIfL
dhAdMV1eqBNp19hKDlMwoF0vExq0QUR3kRvmRFuTGTolDrapnEBQtPvWdvJV0JndSq2Tv9oewC6y
f9dZyy7r9WZf+rNIo66jWAiTEEsIjxm/ihbcub0rlfV70qvJUtxPxrhM7cZjtwRrCp1VgnNG9NKX
PWEjP4cc4yknI+FVr1uSzu/BCjcJguZqsZRgg8F8agffdQVmwWAVqC9X6jKOKmLPVWdAVEC7Jq/M
LTccvonS5MDbGD23Q1eclWmWnYw4z3ZhZV8qJe0u3YzrQO5W2+SSs26UZGEMvX2c4MQgpt+98A51
1maHpWvQhSwW5oOdafqqrAApi6IzTi/85vrOrybjzMak2bBmXPAHJj3WyvpVLef4g//dNEn9evl0
xRonv1gYJSDRvJan9m20fe8yMvmeih4WhEpK+E2vBoSm/dl/C5DjG2EFCGSFzw6pGldyYsvXzPih
+f3VLs3uCYnhBi1oMv/QKBdsRswPdJ0RpJlUbavo4ZuDFcZFMqv/o+m8lttGsjD8RKgCGvkWAMEk
UqIoK92gHMYIjRwbePr96Kq9mfLO2h6JArrP+SN/m0no6oBx1tHXa2dp3zk14e9C2yAaU0TQdsZh
u+qO/iJ0gu9Fl6xnMavpLuaJ+4RAVdtoVsCNOsxQzb85FZG9QOkHu6mwBDrWcpvQbRNdki3xWro1
P0NP7VPiUd+KImlPLd9VgM/yB4y1dZ8Hko6X/EHCVF2GxX5pocMnl+DJEdYnm4GXrfkT1PmWCkO7
DQQPxMOsuh35VRdTX6qnvC+snbM95sVqYIcpuTMte4ktDokLF8eQ5NcOJi8Yk158muVswa10WI8K
tWvHxfi00Bc2VHK+dy1DOr2cBWY6rQwWb7TewTteKu6l8wxnUClFIqiWrseHpQYUchwiv8u2qFGe
u0v77q1AqHO1uukRZE5gQsow8QKjyxbAaD0M4i+hIsOxrWgV20R3/vePtDBrzC69F+P0sa6IKogQ
bSctKKttDH2bEU/65udYP5wueTwQffzkFlYWIL7Jnj1GEU51ugix09t8+bl4EnBeyvKBN8VrJjwv
1iDjz804jwTcl+O1evwq0Qs7sr2BEbuU3yXVFPs2TQgveazyg238rVefaR3Uf1cnbkK1i3oA6A/J
XuP/gBwvH7m8AUYpCBfzytOlXXshkqveUCW2MIcSOKMYJvIfylD23dRU9WrbRTBYhDVyoiiygqv+
jMe0ihbpp98oQ3/1fPBV1c3RtOruoWwatJw6rVNOuX3Q1n0i9SP9UyFzrpLmt5gAHLI1z59dP20i
92EcHZ1ED9zNfltKZjx9dNfjNvgEKxs9zdEzU2fZW95BXxYydBdrOXpE7ZyoaylP5uxe6l5/7Vao
ggz/9JyW4ln5w3K3q+aUFFxzrZVZoZimo6Gku0fLv0t8dZbVtpACL7qT1TXmbi4k08P2rNZi5BYu
vGBYBnShc5Kf//2q9Qi93/Qpml28b/M0H2SZ3soW9BYBO6UE5jZwagGMrc76G2vS9mpvbkSZ+Bqt
/H2XcRn5qcPlUktD3qTEmzxZRrOjiZgosHGReP994+D4bnshATm2Cpes+Yzn2Ha3l3RkzkKuYZ3T
SiNoZbKbc5bzk9maNZw3b3guk+TNkVsZ9I2U2P9t9ZKSgnJqxMhVtm1m1Dmbx8hdGwcLIDpc2TSi
YtmRhz9//VmIAnD1dYyUqxeRlvowxK6LOyT3ri5BrDHFV/vctEoit6rbmOYCY0bdxYlResEyINCh
3rqOsgLQXKUzHvb5RY3c3y7z3cWsYAUYfDjv+4O7ztmR0rid6C0qdjRFg2Gp88EsiXwsvw4i+zez
GoZD1pAoYBaNZBEnMmpel2DJ0l+GCXTtWZaMagBEYwZeNMiKJkzEx+bjrfFUj1pEBF9z5TjNQh78
GaIl6SPTdj80m1D9dvUxlaQuygA5yZ0h0KxmLQwWfseXqiWRB2qIu5x2uBgjwnPpa1wpoLFiHVU0
0LEy9Orco6EeMalcNZtuiqS4507ifiRWe3G9ztsTKbvtPONXK12PkDVYbKq8CSHlJo1pt6yLXyoD
mXAk86ov9eqyjm4Azt+GI8FIcU4TSGvXVB4CM0dtsSK/fCAZ2+MPMb6WIWXp22yxbX3TcI+9Tcep
bfVLHxDfHm/9SGAkaupgASgnqjOL5zSTkYcPRaDmDurum0UugarQntfRJitNEGlIkwMZ4Qbgu3tD
x66OXvn/uj+5JjE6TQrxOF5f/v17MRNXZyHiZhju6bpFZ8kRgthyo8e88/vjYAw7tVpsI6AnL0T4
ei+cITVxk7hW62mfJ3UPAwGhvHWEBQwIvV+QCy4vlO6ByFf68lXpOPsTpc+nwfDES770d3cl6T1f
FjAMOiFqNZZAD0Yfp9m4QFzXy74rWX9JjmUi3fIhWCQzQFbOBNDUWXKe66mPNNUgQWqT4+ANxr5q
siKsPHE17SkN9RYSRUderqGEP5ZNfZNo387ERN+UX5d7ejFahvQHrDUV/fC2NjMIHrlujq6ce7kM
a6Q7TXWztxpd/dbJcNUXdBSe3ZGdJv4z6BiH+9++NnbgoC9zK5zmKUFkspVxIfihuZBcjC4s5iw1
pFSt4Llts3nUZdbas+nUvJFWejUNVEcIYhMOabO+OcX6u0qT5WkwbD4dhMeBBbcm8fAxzq/0Unlq
iucexGfx7ScIz/bS211ya9Ks4j5MvkFvyz1hJeaAAK0yiKTAMux3RvPO5nKEkrWOzZQD2+blRa/Z
oVNcb0+Zs+g7PyWkPrPrJqywk58w52dBBXdCKhQE8SwASTYypODBt1PZFeNx2vyQXBbrvSB8GSRo
w0sMALbWisXT+jEpXx3JtPQDM+m6gzY32R47GtXI9S1ZFxPoZvxqlF+9etVM3LeAGnKU9r3049cM
3/JTuSvo/2CFvZOPV9ArmlU+WDU5+e0iPTadh1W6xHYou2J+Isr6UdBAqoQh0/Fp5F4b/EwLJh6G
U4mLclfaVUuuGXi4ib29KDVIZmQgTyrJadt6/GrtuQaWotn25kTMdDKeiTmkAQAfwY7Jd+buWf81
ebhBwusaNVUpTsasv/la2x0suYWj3uZPvcfXnDvdpWgx8FeZaYMRNvGUkY7kOjM+9L7fzYpN2ejm
ENAme6qlmgFr/K+xyOtQnzQGxZ3lFx9piXoZLieu8nelCT0aiXGL+1l9LxOhVlWKD5pgdF8rPnul
pZdHsHYEHAZPyPx9Jh74kYJGwdnY2iFvWR6KgR+pAAJdeFnMNswMJyRiOD0AwqClJMsyFDo5IA0h
yNHWD5ExdE7QqSo7EiOwnjvmxkk29m2jfuwmyLgn6HbdqHRzxV5YejAPdnKGEbz6zZxdM7PIrw0x
vCyg07HeWjemOvLT1KS8zMKSF5STa5x2U/Y4H7VTbgFitWPvRYsx3/tZqEs5QNsryl9GezBjwvcz
JPOxj4nh3fT6j7QfLkuW026QkK9M31KAOEDfteDDH45L5PrUe9mlsJv8AEheR7rteA9+NkDkWcbe
Rji+6zcHczJ0M2itTjuUTvWz7U3vOk6Dfx0qSsYnckk8e/CupKccFh075NSzhAGpphd30F3A/8IO
pd0QyPnIkPsnP29t8uZSi3i0UpfPaUewg0nfRJDOthbUyTzt4RW4BxU2QcfttxeCM7GmqccoPtbe
riDDCUd+HzSlXcdGslkB/RN3V5SHXHnPC9EdFFgkfoBOZ8ebxt+8bss5T+t42+idFVj0yArM40po
TWw1dXlozCXnxP7FGWwcKzMhfG8eX41tnWJz8ayjWl90QukMzkWiLXmymI4X4G/9hacWwKMYeGvS
rsLT5HWxrhV/KqD6Q2lUiDLAldmBsuppxshzZYz87kB6ebh+jRnAaMbKsUu27bKBNh+szj1QrGA/
F7Ao0UPqREjKwxbI91tURhepldXLs5vIT2ztuCAQQuUBUp0QcGzui5ltmxQinyktXUPCMQRvPuEc
xqCHC7vvuekfANm9GQv/aRWH2enQWxftfGZKPpdeBi7bWRfXXKogk4y8eaUdU+e3YxjrPRn3blsx
nI3Wp4OIGHFYe7RJVSwfSUqJyzM655vOxY+70RvKl3qTcDCirmKfvqXc9J+Ner5VzuzGpVnIy0q8
Nqk9pheuhHnS8XXyq9Y6uA64d9k9D484P8OOBLTTfqqI7aLhKe4L2tRJSX+aq2yXy648TzX8eT9Q
JmLrR9vjkM/x++djQSyAkzGKcWC+bA257Bs40uYh+xGah2hXr6mcXLRAbvNbP0scyvNQxXhZO3B2
f3jqlvLHlv4ZJ7EcGQrr00I7E/TKQ7cn3Aa7wXPpmMOJi7lhGtMu1Dt5u3Zyoy6HTdIG88/AIRYS
0cJFUTbtflDrnphYEj56le8FJprApHEmEBRehG6iPpkr/IMAiSB8aUBUV27Herzp9fTbWntJHV2K
ZOERL2/Ubon3E6e8LjaJUE0+y9Kqr6ZPOq3S/o62Ne4NN/ciNUYakeBHl6Amnk2QUM2+JSNBFZmx
NUezca2Ld/AfbC1YNUNw22mBOZjBnBmcxH0XtNTjnBiQ0ZeRLTY9mgNr3yrpcUZiDfIR26LLw1UN
gOFiy0i1yMTJXLcp0BoSDTbgcmsRnOUOMZyyRwU9uQ9XuXnUpDWSZqbaXVfO9mmdPa4qMtfDtdT+
NAwwEarqN3cuH0g1ipCuzM2HLptHo6OC7uDDcKOx1LaDB9hP0AMSaU+inUR7ukvHDi9jS6UhLVYO
F05SVJ/ao1LbSyGC8tKVUNMyCeqp/uOrnvHZXZ5pgo26MS+uHWg33UQ7lCtkjKo//G3jEbFzcUxo
1fDBB2yDea3WGbZhUuEdiiZQim5cP1NluDSoTLNHwiZqXBH3NXfQmOMSARCdDpnL9W9P1X9zm3xR
ae5G1VoljHc2bROPsEcfOYlW7U0DCkPqPCEKRnUh5vG+PERW46YTi5dndtS2bAJ5srJsPEoC5faX
Ki7UFsaYXKeJvZwsiZ7kHas/90VK1D+u/H3S19sPvfNvbAn7Lu/6I4C4dvKlfOVN9+JymrQT/57P
cX0dcrM99AQp8wyL/lQlowzdASP+v0yfLWt2tdm8lQUTW7GR5EROw0lr6r98FEAqeBnFcDLdkScE
9i7sNBGlD1vduimebR8Dcdb8JoeCrObiQDZ0/apibWZcSWU/RtWUPGkrRTorpeqB0POBqyFbQa+z
cmfcidl0T7IPuqZZiPwjLLgwVTQ59kTSls9tUaW/e0zOJoleOA394tEfSZ6Q1u8qWWMKJ6NyXxkk
NiqiPO2cjWrzFZIXnFdosqkb0PkFXOyTJELvUCbDeBgTkBMecTabNMTSXbUGw3bWp2cvL+IeRe6X
7s/pTgqyJspVOYesam5cdOJQdWa/7wt4e1GGOMlRQm4MZQ3d8CH+SXiofrhmxAwcJ46AhRonrGE5
estuO/rrnO4Zgn8n0M5BVbRl0FJWgkyXd5Q4JLoPA3/IvMDgkI6M7PecBC2xKHJMTGgzvGHOWNVY
T6Kks94733iS/sO09Ery1S/F4sXYK8hvVku4LY4I1mw7q6oL+gQjsyp7sO7xOBKF4ejLJ5bO7bFV
HZou3dVe/7MU+bRL2X51W3eDSYI3+El6wdn6hm7i5vEiHAH1JTYCQHQhDqhg6WU5YaqQAaPNs1YW
bL6Oe6Nt6d2U6KencYiBfl4GvnQoNaYgwIoqM6bgZvKJHWtr/moyw6VZ/odtUvaQ+R37jhPZQHBI
EXvwZP9FToYRmu5EBbn2U2FmZjXuqSja+gvFTcUugQ/X+/6jWd0DXTekElC24+raO+fcvtT058pa
T6ZfvSA3tplC10M9EuKExYnKStrVvOGoCWRteveW5rpz0FsvSltyPR2Z3Hu5vrZGD3ljttR46pSB
FetlTJAbsCEnXqrAFgz2XIeDPDfMa51t134Zfzq18d/SF1xUOzPZW9SFUUsCdSK3lSmWWIyQKDi5
azb7/nhuFpuTosgj2sQMypy1v/ovWZJVuEksYugTEM/sqkm/2qX709oEeSLD/FH2zZvo0h8ZNZOh
eqAuY3EoWygY01TkhPCyJqpAnb2Rf+Qxk7VZWgc1qTDH1CTcpJbtXucX5aJ/lUZS7SvnwYVv4uK7
IDdA3+Ey8ee7LM41iZo/J99+xB4Q9tPih4O3faQ5SzqdA78zi+e9L5mmZAIRNHnT9yRzli0EHRGS
tBNynfkC68OrC5qg6b1+7gqD1FrusVVOc9Di5yb8aK1t7uJ6BlQoIMG7jcyczhwja/wvb8ib6gnN
C+isLnaTok02n5znSphtkNc31Xff0kHKWcKjoLUlGcNPEP84hNT6uGCICf12K7K77Fz/0fj0dtIp
+FZVpHIWGwxa1260mPgLmHfGjmy0rOqWsio81qRLKR/Y0dh6tVs6J17wOiLKsf2j0Hmje1CuXNQp
mMh8kaRFUUOOCm0tUWLW/J48f5mWwQ/oMyKdJEs/OfkJ1iBmLRFVNBYVwRCJFpmrKcFOi2YHSPxG
/ucSC/umtgkvCzFnCDW8GwLQE+L7kmbkeTlXNWCXZ/EbuxyU1OVVgaLWYDt2IE6gDFhxSrK2ppRu
l9xAjLUSestflK2x56/PFdP9oeTolNJ8nv2Z3cHz/qtZawdt0qNsbiMCUPT9Osd+YZAaWhAZhZEn
qPhkTmPeFqGrrfeFfORI2JwMy+j81hN4dwITZwVj38rcisDf32hdi2apNa9YSEJEk7+lI7w4q6ed
0nkuLA5Zrh21RkKSLJ3UGOm75qVUKBkABm9FhnwUEJuTdYSuyYvDZDXvY4a6QBv5BiaKczxntkMI
Upv1WYvrafwvsfs58nr72SVWAk6CImp+YMS8TkawjK9WVWwkys5PbPp8xiCLuqmTbIJ26iwGeZI+
5I4lUnkwcnJ6UYSjUv41NbCxmr9Vl3//EEu1Fy3HBmlgOoyOfZHpE0f/PiehMCezNkCBc9Qa5321
ei2A5N6wOZ11AnCE5hanyhpfIKr8o0HaGNIodvChMvYOA+3EKKvqatqTQfRRK/tbWuzwrvHd0Qd5
qY3qKSSv4BMZ8k/L6ffIYt+axdIJSjhY7viaKAcM4UmOsJLqvXKRH3V27ezHfr5WWvfmtHbPK1r/
9DvkD0yDY0OPxWrxUTV+/ZbPe86P/7rUX2l40D/gjZgsl4PuL3tc8/vRMNHjbLXYMVZWNnpV0bi/
jNzNQ9eNltnZVQ2+KZDZLfQWaRzFDEKK0oJdoLzS4fonQXkgknz4opTnYxp4aKUoz6jeeG78mji7
5iXtm/Zpau+DVC05gDbwESqB49BmhO2Zy3ueMC7yhfDCjmmHP0V/xHgb143q9l3dNhoTljoa/I0D
RH/nIL2hfux3NuUHf2BAXtcsf6P4rAd4c+gIwBEUpEXzd3izhdvyfdobYx3UV6WqqH8gWp2WTDFR
K15kur2IQbLRS2XbbzJ6iLNzvPRtTmM5aneFFDhe2+1BQjWBrsvfs/5pFXp/EwYtPQ4aIaO/EkRD
Sqw5x4RndjildP+jyqubU97avrQ+qkL/hdPht0Lkt59lve+GzXseKhsU3iYuq8na0BjNjGOn/pKe
/9PMNn58c9LH2JQYrHRui20G1ejeyx6Mf7YH+UoFCTzP4hp4VVoKJ4ZGu/RaflONlR8qG/1Lnaac
qmrcdsNK9jwhbvIoO+KUaXJWiSMOvpjn+9JTgTrikordYTH3abtdExtfCksatWcdQXO4DzurcC6q
3ZbQzSY/SrviiYYOBVa+GtdhNUyEW6MDIbqgdioiLx2Nd6tfee8h6YIbkSP4W00dN8SvchwO+iMQ
0nbABOry1Xe6qKKV9AjMxeo6wfVX2XZJWvPaLE0W0AK7MTAJ4JcCGxKT1TYBAKPAxJVGbEQwfg3C
tPdbIj/norqPi5WFwwR7XpZMV9jho3GhG31afiFlpcfX0AmYsEG0t6r+Sy76ENa8RzpNT5r1rsl4
cZHuI1H2+AlzxgiRItdwg1I0f+uaTCYWDy+0c7i2tPFDVk/70FvTaXRRh7kW6hkury8eZaRS+s3t
xmIHACl2NnmOHmEh+L9kFhv+UL9MjLeWUuSpmYj75tnoj55evXB2RbL6HhoUo9X8gFtTHZ7HSk0u
JFqkemBiosqHaG77T8Myf+U0nvOVQdYOd1Mm7kWrtHn/8BNFfvVTls7PuqUGVdVGea693A30TH0i
3/ahc1T6Sj1xrLPICG/R7r1b3Lg9qp2+cs7Y3fBDeqRQdlTyPGSG83kCn4ksomuO1IWFQEPlx6yk
OukLuTHcrpzPRa8fWBbASUyDL37ZzqD2ngWkYWdWQSciMcFunjZHe6rDRmbsPXo8OQMRFsb2knck
E0nz99R1xTVTuDPNv824vXeLSp/TyoZyabMWOSv7r+F8gZ24h4q6Nq659ob/bT6jovsNofMYAKuP
IbetA/YiYoBMylwhq1h/kvqemQtNGw3i5nntwq6wTx59p3tT0/jh6ALK1fioRCl2KRagduwIvYa1
4yrqtOeijOcyA7pGxMDyCjWIq/Sdqhl1BJNPr486COpaW2RMcojXzHdemVunna1J2oPIfPBpIxjy
pIwQVmi49hVFcGIE7nZpAOVQ+pTW6uw5bB+8+PplYJh5W2u9PNbpo2ZzINqqIiklzjrCyv10ihzW
iZBczqDvCLXSDZoGSbRfEV/I5lrODNKF6o5uLZi+DapGRYiazKAsg4HBlHgu3VSPfVdDCTa1qJUf
p0jmijzsScehlydqteWnr3c3uyZXrl3ChFDsgnb3mzHi5H6ERe57VanLpDchd+RY9OZ5NNLLYtOi
2GzzwUimhAraNnL7+jzlljiVuWOGNJPuE7Byug4FG2/N9+SDInklaxWTgekbdwy15NQ1lv1k6xOF
SjrQZTpqRlA8iu/Kb81jHQDeziLPxWCXj74ZYp/2o453x2vWPyiN611fcAg4QxoZG7Id6lEFeyb3
3fZnnTb9jhviHXLxOLvi0zCLD+XLb/5PN6zug6r9A5U8f8r8DkOleMFLH7MCO55lQtDPeRMVtXPd
Uptubqsrdg6yssjwcCDrst05HvIAANQiRG5AtAbh9kGa6einxz1KO3kmKPgomy3fzWxbgSVLnIW4
d7zXxbGtszRXQBRuJnRNb8qTRxL7susIQYvMtoGRchXnRdf+dclrjxOz+Ri2MW7rrXvpx/6ndJJv
KtKQmznbHez0q1x85hLCF4MhMYfIymDZkkqyM+oVerRJUdxmtfpuy5HnjiP7rOkuP/51T86eRvBx
XsBO+MRzZl+G4HLtMv0/k7H7pSj6X8lm7xarPW1ELWOEfThw9HZPMcud3GB1yowhArnOyL7VhyPN
SHDGZDKO9XqZRqPFAND33C8cdYa7tnv5nuVkAhpZXzyXeAmPo+t+1lk13shD/wN4QZKMTRes4ybX
hGOLu8HH5qSPdjD2BmgmiqLEIQ3ZEciFUer1UdP2P/tEftMw/bW2ZTzS2vrUZZY8UqnShlb9aL9G
OkX8IbblBzVv5Ln9bGdGFxhUf3Mk+2ZE1omO5CwyOx9Ye7nBl1MxPsz5F8KtyG7Bi7T22IrWeCFX
vryrzvhRj0qnZwNNZDEjCa/E3EXeRulnqlTgb2UVDbX+S/NkwjRKUpGmpXOgMDvGZlnvG4O8Y1SR
hnSZlZvJDYcEg5UHh1x7IDQQoEmO/n97vLQPQM52F8njOO0w8TOWznVIesd6sBLBeGP/s+bSpbCh
RkAOT1MqbuM0NXhzAaldVcQpCK0xq8NcI6vth+KHV4CUAJcYUV0O1TG1+5UnkNt7TB00B7DdRVK+
lIvNom33Rz6SCakAmpHK/0j9XotTs1HnzrRWXhC3DeZlJWvAcFifrGaPqp6XylQppdDprjGA2CF0
0vjRFYIcNm1OfvJ4gd0xGJTLD7MiUtRcyRQez0YzTaeelpmgIfudCi4/xD4LLW4uFylW4ODSPdoq
e/YlupDVY4lIR3ol8+I3s8O1cU0RY5q854IMYG3YZyMchoQFp7XJ3VfV9krxVx7KlcXHQkUO3Qq7
RKFTPvv3aUSHatrJbiza0woT7qnubyOK0zhBeJl9t16quveOxFWg6Cu/CqopIyoQUZt3CXr/VP3c
LMpwELI/bbNbY/rF5q6I/47ZhfmW5JfoIX8VzGpkTLfJbKonspl35DgInOyl5OeNC34kfFw25aWG
6glUOTzE8OVbh5Pf8M6dWA/V5JgsLx1Hk2N/EMrm7plJXxwRC0+Boln+rc7XyGuHLVZsy6CEhn3Q
upsu3b+104/0iNQmdXLXzKWDYqhPua1LbOD+c5tyFmBNqU3aIFi4py3pqE9BAGL3ekiew3+t2Q7B
lMdWpqbXuWURJa9LNzLnrZ8c65K6y0VPxV5rbbAKy9ylhlWFou67fZYuv5vOba7rQDxd21ICPHmE
rWwNJTqj9LYzWbcLVwtPBsiSg2o3Izy0oAPd0LRo8shq0KfqLzNve9Md761RxfQLAnBnDMPO0uAH
Fp1wZ2vNf9irGacFQiwpwD8aqvmoHJDl7F2YrZy9X7dIAitwz8TI2GOX93L084PZzowJc4rGsHd+
rHNnHXMaiuaaLcFn+Ixo0dmLml7wER1gBXwer8XnYIzTWdrzRC9q9ugZFQdvLNNzNWs/ChL+REcS
Q6UpMo9Qf8lsykCbDDNCA8nC0JX73nPLqGP6DpAJgJksnzPo4Nlc2gxhTu7tDI+8U00zwsKkfa6w
y9O/pGHamiGaiQFe9KWAW3wIxhqMMIPkMKkEvo40M5l/THNvdVuOD284UfjVBVlSX0n+kncsyXry
5GUODXC1U4eFYo/0GlzSuWupg0KuuuZutUsMDJ6KkLSIL39GVFF71wY6nfcfiShVFe7JM6tjTmjc
uaFp6OQOPAFOc7LAwil+dw98qOZTTeT/LEd2hsVpAseSiPv11zXp2iOJIhhHGWmzB/pWDRtHmmfu
vR6an7YKEUK2Ky586sEHFQ7rqq+B1pXd2an6CGR5AJN+cmHMr6nlGFeSp4UgApmF3c7MX5vLBj3R
WxFzXanzug53Y3W2UFgTcnxG7SDxvztV/kLCtp6sPP8hxoduzrP2BaPeybNGcWotH3GA4uhGC3FY
xxcAs9qh8Enr/FimmC/8wfvPsDvvZlrCuon9sD0KPFBWR305h5jg5NXEOQ65i1a3Sef6nIsmmHV9
vvprK45lv3Am1gcTYvkJ1asPerLho1ogJgva5nJLO2uqLmKCvbOgHtFo6iWA2Dr4hEi7Q5TbHW50
rv+7Unc8S1bgDcoKC01fz1AOaTjWOgtkPT3pqYZuYO27Aw2McNpNIa/VZNchkxsV9ZnjchXdc6qi
70NbrgH1PdQGEwxOzy1Lh5JlJOeN6pBFMw6TgtTVBKNNI2rjjIGI0+4hj9iGleLsge632V1QCCr5
hBOc2zZHnJV4Fb3TDzMbC9tOt2R3oyk2udpH5IaxVcIlGIYwIlTO5TGDZ7aVeBs4avEBdQIB2HQ0
qa3+mW9s11IiEURzjcASc1iSuMdxs9x4K6b2x7Ko7yHdlmfWWbySOQ/TyHSxFVl6KKlrLmvXAT3u
Gyje4WlZJv/cWSUBrk6jdoR7+WdBZwQQrN09ov6b81RygTLvpLvFrGTcGOWHs4AjptVgRJSnrOd/
/1gz9V1UboK6YxxPiTu4sZ04NwTz1lPR3qY1h3iuT0J//AfTcXtCwy+Pq+EAEtImpunTSw6GHucm
UsQeVoyI/kfjnJkNqAK6YJkLyEXToZBBlRl1LxQNg3Q4x3T5/tcZnCSWy/dUVNGcosxdC7S7pRkW
pSOu+MRgxhzEGCGw5KupAIP/DX8TCXov9oJdw2o6DfWtA73m/iQdxYr9PMtezGRqwaynq88T9Txl
gjc4pRrt8b/UUmtH2gdebfyq6DURRWs5jemPguKSIO6dDif63BO1FRuu3xLCi2tus+FyRwdlqoWe
RNfw8Jv5jmNujpxB267O5psnY9NuVLbmnrWiR2Gj9ovUPnqtOKdGljxjqz5vSam4nZEhvCrIqzQs
kjl/SbR7hXfutg55edNWzY47SdRn4xONkuxtpcSpoO0USWd5G62xvFXIsqPe+a/I8ANBsW/PIw9B
bFQiQVWHiDElmcLSdJ5H1z0nVeVA5T5c61uH0sI3aYAv00YeO6/CfYfRCeuTPZw8oy+ilk/9KGwQ
FOkPKYUMFfbXbXnkjS87jXZxv1+KVxjr5VX3Sqgy+yJStDRSiKfaBbce+dBIXqwfxDv0h3DPrQeq
6/a/JW2LR3skw3hKzU9LwwQy+g5xHffUngj718cW627t7hmd6ATlOJ7WJDtS7n2dtlnfaz6dVqx7
BioQszn1uXTufEXjYd4G/njxZute/+INvDmVaLiLBkABz1FjaI+Ni7OPO2hljXjEc5PGsbGIpGKF
eEg7ysztGWd/+ir5vaxLixMljf+qJRk+zcGlYyMhmANt2yEt+41xogcbrBnyV8WYZqTZ/3g6r+W4
kSiJflFFwBaA1260d/Sk9ILgyMB7oArA1++BdmMfhiHFjEZkN7pM3syTuziVGTyI8a8b5ekOw/7e
nTkweVFbc3PILu4QB6EEMkmBiBdiUnzVs7BOFs1D4UKCExX7RzI09Xvg29YGl7F9TjlsEkYbxhBq
HdwnDuENTt8qb6sjEh9MTE13YeQZF4UPLTQD60WjAJ3ZccW2jDmeF32giOdJE9M1nade2Z5rbZZM
7Gt3le/vllbFpRvw7vgrPYNzdXnGh4sY1vBjFuzQ/EHzAiIyIqDvNqcqi56xfnT3XnV3JDuB4U1i
aM/uaTHG545aX1S1aLqqeuIDbaXyQ2ZyOErSh+FUfHFpIB+a41G1SvvW4HrBkbin+EV/uMIdIVmY
9lHYZrylzXC42YqKytF3P7CJUJi7MN+E9w9DJ8FNR5xqw/jqYayYPIJhFe0/aYXvyooPhFv/xlh2
TjH/rlXZcM3IoosY2BtIRQxKKqUet4hf/n0xeVexIxcP7JMBG/JUbxZLB6dM+R9GLpqjnqxPAjbZ
u0fxEsIJqft+F8HEfvn3pS9FdphxwG6LyN6nhXgsTv7elMWR14LMwPJnLLsXLnUUGFbj72mJvUPt
FK9JPGDzr2CHMbVE7pbJKyGKeyc7ehJjLNh20aoDA2u98cehJXAbVOfVneHKERtArx1+mhHrp4Bl
wUimPztD8yfBDWdPXFYjwqYxxCQH4+Q2tuj89GZZ7lXi/bbXN54LxXJMDX/9iEdnJhQup5ehZTDE
NGJYul2PwZUgZdWGwzA5oRuHA8P416hwLwlcOZzL1XfM1GaXaz9hTOG9i973XvGbX/uyJS6MnLqT
LXPcOmPDd5oP/thHnS3z8yiw2xKZZhjK7YJ1r/wocEfsqAUIDjElr6Xr+wcb+09Y2E2JdBWsXpXp
Vq1llUlamDs7PbQyKG8SRNxOT2RBuUVtg7KczwsdJVd7YVbaKB9Q4qJCr/yR4zthyOPIrEMJLnMi
DWTfxPwEgEmHrtkHoajhY6N7qNeMp8ugaIFT6xUvJn+dod8g3RFtSp304RKtl2Vw4QSFEs/rGCgg
zGVxKQnhxmX9y0/Jaw8o77c6bk4ACRBSp4drm/1Npnk49U757DMfCAV9uthRWPY537yUxSeHXMoX
ARnQ7uO9lEHeHZYM3XkqA5ouxPSi226LTx1gWT9s0citc0TyIBySls4Sy3wrF/uIWEHspude4kXB
U2818iJ7e9y3ItknTQWiLEahb9FpwqSbWRcc9xKxA25Hay9NeqCoBsJUO01y15TNLyJfJEBL0dPv
3YwblCbjYPj1X3cm0VwOBK/aOfurJGNdZkeUGY4jyDHPWHNO6RuL36PpmDylURKarc73osqdjd2q
3UgT2iaH4LX5h7dc0mHA74V0CzlAzOOveWJ1Ru/cOvxUYUWK/9RqECVjxqWmgQq0jW1LbG3tqXMm
GNlA8Vxv8N6pBtB/rSmoPvaIoGY/mtw8kuQLfI1z1gLzYzOS3pkwDVSz/5Jp4Oed8pNT6XpvyTKo
a1WaacgQ7kE1rw8e0TcIPGfGw03foWm1O5p2nX3BheC9n5L6wGjCxToYoHSBFK0lli93gLm0qDXC
FFf+YbDsy5Tpz24R6lQ6m7Zj9eckQqqBLijCHCxhiwo2umpuEHSWG8L7G/dfuelTCSEkmTYLHEKG
aMVnRxgC3zWDICNO3r2FsRaEx5bNVxvwqgkAiJbdgk4v5sdVzfGAONTidJ9yZvRuxfGz3bkqNMqo
xxFet+E84rhSTcw25ozOfRZfba2nW210GqRHxTkXg63qZ++X0XPJxY2MV9jb6Vkfeun5dG7NlJyg
fnF+R0jBtrS3MPTtjOWki6E4ONDzfog2Pbhy2cuG/cNX/b0ZMPfOHel119rBy/Ef4/BkmH568Anq
pegvHBvocawY93p+mTw1iRMibdlnH7NplyNyeYJSIp1bPc9uA8NrqDxiK1JwJZvsnYF6ncr4bXRp
F6MKxt0NEm4lsAY1UTSUKMxyU+bOj6nsfy1Qpuu5905EMnZMhsSeETuIJRMi3FKEc469r+R7yrjL
x6i2YYGVc3a5UizDf8zIEmQrbl26MI+F7kDwVf2tt1J98KqATTVDax4VZiuVc6GdNZI4CJdNYWsK
w2xLHkxSty86iD9qnO6Fhm1kAwFue1Lpfjb9hLt2mz1Do+tBMKcmDuOVt/V/uuhhO/q+xTPfx4ob
qJ2DjfhugMV6Ae32OS4mVatjd6VzcyAUPvBd23YOpaKgJBd76sY3mm4njNegxYBN3vTKnwU3n0T4
8nDDEfDGvB+8wMOMuQJH0T6pScObOv4bzVb5VAEKmI022w9Ffi6BkgFjJDalpX9UXrBKvMWVKht8
Y2i3BD+C19oUr60/gy4cCKSVY98dzVZ8D02Fy8Vogujsmc29bYPpagIB52CD3GnMCZqZyXzYZxw9
di6TePDfc1PrI7fMhRBjUB7dqNrEEZ7fwo7/ypmkcDo4xbliPkUU/zoQ/rkI+EakRJ1Oxfj0sj+x
MljDLKYvkKnC0fUSXANL6OvpT9RN+26xPyuvIa/R2hyOdH3K2SkhSEQyLDn0EHU2pndifRjbyuWr
jhqO4CpqjsEar0W7QUYChcr2JiImdM6PCEbGrfUgcUmAr4zXD1MsrnFaqDvn1I7iwQPjvSvSp74E
cCgusbA5aFriGCcZ6rss2KH42wbb/DJBEVwXHOrIZpwURKnCqUYEUsiBEGRS+xipXWd/Y4sBeDEa
3dZNmAaMU303rUZcDMfFEl4OdO1gqyARZR7JOza7XtlX7TmKxGfSb4zIMW82yVCrle6zt+eKzAWY
CDjIVVHdOfBhftI4aDKnnbdfsdHv8DoYoV3OOKobGSBJ0CPU8AD5BKrvmcmZw/Gco4j8BpLCS5K1
xqZzMEAHNZGmuAWxOTpPoDzeSTbRNNnL+crEgBIyd++ZtoNrlmIsS63Vyi1nFIsgKPLfxWTal6Si
uGeUBZ5rnmJQHjC+GqkR1WoyOyvLLu7jZwpoxh3ovpVl16P6uOa27mu9HTxYYkW6BVmY3aCSMORy
iIPZothb7FtJg+FozLGQTZZ89mfWXhClclfYLHXUICrmEnGetP/7pUQPtpbu6JvGQqkaT9jEq9zP
g3ld4uZJMehifu2XJ2s2MzrsxhIXAOwAzuBiR6jLuw4uYBaua/Ou9glaRvVPDgXTSZY9rl7SUPXa
C1V06R1rB3szcAUbpxBkO/LOebyXo0I/woJel8jAVmKBBcPE4tXDLk+rHxbTjW1kOj4qS31synVQ
CGZPVna0nYHaMWbBoSysadUljN+yGQNm+BjUKnRxmuF2NdDIPb16r4lXw6VQ4y+PVAkMCys+Yos5
q/VMJK21stNrmcs12tj7Y/G3NUo+miYvhrt6MnEmjtsOgBguzHYV7GtNteVqf2LrLAdMI6XRByh/
5RsXuobABAdcm42shQLoEJUIuXh8TdUK+AoeQeSjLmUkzcqMs4vAx34s2uFv5jKiIqD7ak8Wxaq4
FTdDPBdHwos/eAmr0E+n7lq7irpS3bzykrjnws0fXu8zf69a8nxjnL71KVw7Vfl2WGSpx/UNKmnS
OKxH5QM0xJtSxieDAo7rTrtZRDIewcdcO+H394Ji3HCo6tdRTTo0cNCljOLga4gPAXRs27nN8yRr
+xjn6KpzJGM20hKhFCRwaLAVZFY6hG3TmLtqtDb/fjfaCKMFQLygAvo6j/EPv5rP1OJ+ZejFoaj8
fJdWzG/rbv6hfKt9FOjtXFUZKlHzvR3y8lhFqXOO4ugrkX23tyisIiJc/QXyqg59j21xGIvuWs1L
t/F838Buvnq9IF0MvJkQ0ZDoPR87aXJDev8ajQrGS8BtulTmmbAG54oCEJftZV9Sfo0EJExiDTT4
ztzcsonIUdS8zE6JsqKHvyIlKmR5oHtx/9sbN1p+cEl8LZoo27dtfWmciE7pHh1ODZ+O49X4yZZp
V1n6TVv+61TI+lV16WEa2N+JOJZHyUIEggiftByDz8khzpABut2irmYbT8c81BDyd4vrMNgx3kZB
GsrDOMAncr5oKOy7GhTK0OBD14XX7/slOdiWPR4JB2MLnJzj3Pnv6ei1YG8U860g9575IICJ7DQm
W+riN6PyOWqL7NrU+YuUQ4FKOLxOXeZiqAZ9R7iyi2Pv6HSwV6eE24yyX/FGLOc8mQ4TAyU+KgxK
e4gjHWJ1HQF6bIKmCZkBlDueLBOTPVceZdp+mGuV3v3sxJL2I+jRb7M0zm/M1A48uOUpxzqW68k4
IzJHXO4y6gZwUkKdCWB3czOVoOavSu1IIZNS8BjsYe25Rv700NrmltR9NZi5bypn8kIgYlf2Fe04
mTi6pensmxww4ASLIuFY1PjuwQBLszEnGTFlczt2wZgTGwCoPvB/xHUh93Fk/Mzt+t1hPnCZE68J
zc5BVZ/sq/TyR8kIdOuNrXW1SUAyIEdEzj7iin4tbnxVHOxs0sqY9ValPV79O5Y37iLlEAcuYsRn
P0mOpqjQwhGtWX7TMwN26FCqx9jo/bbm6kcdu39qpoSE2wh15Zn3o0q4QmEzfanLDh4LoKBGWBBJ
ctZMMUFDWZ6CeIcs5eyBqMMuGnO0I7TlHI2NnpP3xEVeNixEOFfsjTqX5Nd4PQ3NCEHKdVGNnees
lWRde88ky4ARzgWIs964sLrgLmnG+dBelnVDGeXb3EI5NiL5d8QwW9igBgIDcxvQUcKa0wN1d1/Q
Ck8jVPxFIojQX80B658unA8c92pnXztAiJRbLHu7raJzYgG4Tio7w0jEHAwj0TDOFLIrundb3Z+o
gnfAJDW/4CN/l0PafoAWztiVjIdRzc9+TizHXV2ySs7IiElEJAKIYZ9zV8Ilggo2LLfERbw3jioy
63eDXjIfl6o1F8lnOxYZ7lkKWrLBC6Bv+QFRZkYvvQtQLpG8RV5vlEdSz8bD192hSqr/+s4a0Cgs
2huRyzx3aXY4PdQGCZy87JghnXKxWBL2UreVn02UX1WLAcKf0g8mtt/12JZHq4qCEB3wN5AN1NGR
qWeHN8ZuBLmxkeubIZN465rGi+82V7JYHxM0eMfKCI4WI2U/QrxVBgzsknWCQx4rSlVNR/AzI35q
3WxIWCHjEzJO3Wa3zHR0U2j4sg4XtjDf1YR7suMSRMSLZ8bJjUPcIg0MyIoGp+RqmgoCfWBqmb3u
S6Zw+9i70O80bOo24ZZo4oebJQ20HUBDjdnLMpsP0ZMGWDqkFN/5YjZthJHtyy0f+Js7VQyrSvhs
bAmSI26YZbssDWgSL6hWTyqOZpi5rV0axUgOFNJo7f4aB/nFdPKpJPYDYwE8iVQ/O5B/sHJPkiTh
RY0nf8JT0ev6Rl0xsF/ZLXsoWgg16xuSeF138NPyAPGWO7BaDkaBbFCxpGxMs0BxC1C4FiIVE9If
r4aCsGIUZpi20U1NjAciLQ4AfHs6NoHFD4M5HRoSkvhvOAh0mAvY8zJ87lNWh0Va/c6diveihf0r
In0oA/EmMyRDXyXI/LZ6yJh/SLuE9ZBg8VNsXW6GCdHUFbis2MO1FHHNcmIWmgJPI8+eOhPzfBpd
SR3MlB1V00S3aM4/U5brZaHxuFovBP0RLnt8tIzuYPr+LvGD87KIx+g2ONgdgeufGtbZnP/Dt7tL
OkPvKJHF9dA2883NeDkG9tNl9r6MA353rjFDgzvckE9Rg5dAAy49WiT/oG6rq8MeeYBb9HeRwdmG
gkw1i00lIHNru1Ltmez5fz1dvHRWNudxtPzb6N95f/ShqlPqOoNfmRLPs9P+7B0UtGHwXkvNwNxu
DRLqwuqexrLJ1uwrcpRvzWETMBpNOCwTGATpSeApMi1gg27PdMx/dfrsB2gBmsZ6pVYG2Wc9xjtD
wstIEe9iyY9eU3ofxuPwkI4BNQqjAgpejPZDbXKQ+8+LhwNyrIEHzGW8i5vxNUuptOfcuDrEOChU
flByycQK3rBEmRPUuNyDQuQExhP9sFiYA7L2PuFUIUE6G1QLCpcpEdkPmZAYqXMn3kkpmATqL+22
Dd7Q5WO0LHs7jNi7iki2pBYQupbEPqDUrbiCtjiuAY6C6SE0USpxlE7XXH4W7bGp/zGyLwguWWgQ
RcGZ2M5Pcf0EF8cjiWfyZNUVOGXpfLtOm5ympn6ptG+eEGU5u0XtLWD737W4EIlXYjgzfFJLTBd3
oyofTsuWCsnreRAREqT8xUoUbEpdbZrrECXfnrK+DZu8IB0FJ0zAFy/LyA5bwafrO1dpTu9FjVOy
w3MSlc6v2XR+K2tNqvk9infsrsld8cdyiZb5ef7hQoTYZPOEVqE8Y5M6z+2s77FoO2Lqq7O7wn9j
kofOenxp7d3vbSNsS3FWg/FDTUN6bsz2ObVsie2aEVifo/YHMfKXbnZlpveqGn4WeMQN3JUTfXIQ
rQiBNxxWBhBk1+KYsyxtY5bTbDGbvZHXv+Meq8skcJP4Hj9on8wZCXplnBLGg6JuNgij9Ztf4joj
G+5wKTgYBKvCMcZ+sGQ8WHXLgMW3+iE0I++5n6Wit6Hu76MJHVDGmLVFzNm+SeRtSRSnW7DwG1WV
8Qtw5JORjMu7W4wnT6ZsRfRZbmTSHPBFf7dATbWd+sdxJanVJc9hXDk+jv/GANOFvTbKMaPWnU5v
UeA/NRg5KqfnMDUBJ6+JfxAvXaxjYwb1tnbr8b1l6wx+M+9JKCmojLAUfxgc7Sm/uWcepVbJqg6i
AIXKqoYX7rdnSvfKR0XLY+jmkXleQHJmtfMiqrS/qRS1ngOMcdSVrrbkfEyghJ3clz6pcRJ1jK2K
5C6Mot5wHX8qohKTQ+9kx8ytDiQGN2AFhmvQTf4tn7qJtzqCpMnBaVVjmaMGkPRkQmJ+xLIzAo/z
KGMmDb01FqYmfYlL0jaJgvkDFAysQVvPd99y2iKS3h+2bLFfMls+/aBRocvYaZsxPnZ6P9gB/YlZ
A3D6gRbhkfiRxnh9fdcYNq6lebKWVJ5GnB/zDDuzKNId06mnLq3TyxqcQAF7+CXW4XHx/8Y1erli
EsDRFjRnhm3lqtOh2GQJxnoHH0AI+n+0uG5GOuBA6Ac3V5BdtyRdM1ZRBMAQAs59a/UsRWTJzkbA
3Vqqa/eBQCG1F0DazfIpGIoj75Iv8GS+ZyKICTyIjR2Xg+XuuuV3LBBiI0hNFd7NXkkFdWB6F4J7
AhllcrVQVlKGT1UBU1GkuWJXIqs22s0povs5HExX7oQUbDb5+BHB/8YhgnODw/oN5FKh15dfz9HJ
GPce79W6EDY7j++Ec4bVcy9kS14AduHZT8q9Vw4anEqmbxxBJwhvE8dPMnkxvJltCmeE5H213Ikt
gxaPhT4Mtj/f1frF7ASnVDzch3+/bVMwJ8E6Rfk35Rg4YWyrmv0rG+2fMaoshjFsRZgY0etFS1YF
sdIhQsEX0U63VMtTowaFu3xubn5a/9+XuC2vmALUCZmvuSlVJevMo0Z3087ZQvgQhnU3J3JkJL+9
reziKzar8jh5bR3qzEIJIA75zJvqV10PSamwj/AzC04D//uXm1WzEVy2z6S0SeXi8y633CaTEG4a
9x88Q+Sukn0fBz8sYrFVgaNH8/Duha+/s5IfJ+3oogmC8VlOKYuj925ObfQYXHnBNsHsUVuh4Day
aXT7S4y8S8vIOHhaRMWcgDrXMpXkJExKlq6SGAp8tAubN+++mV/9n7nKEdBhb3iT7I62DXKS4+8x
XX46K381KJfT0GJcgVO5+vp/BEb5I8DMEJY6L/ZuSx7MG29tYs575VCYXfUuMKIoxbFbQdpT6jaX
Ayx97AiXOOf79fEPcZT57Lsyfn62o6gCNTtO63ybcubctHeRbZvE7ckvtdwYBioP4Vew8vF2tF3v
n8WsPyRHheO/JwOXY39Xv+ZEqHtyYlI+PnqgMyG0jmpHLiLg4dq6EDDVtBy9AiJYhPjQSec6L0u1
G0zKMLxq7rkuopdh6gMGTfAIlOipGVf2VrYEh0iSJtfwtTgqTwx2p+XbkwuHONhbtFeoZpfgBeiy
hANWtJTHooAFKpt4eE7BMcN2+Gw8o392VfAyjUvPD7vcPAcrQiXHZ+0VzF9yD+7tuhPZhDgzk2Hm
GAOzhhZ6zv//S43561TDw8EP2G5cH3rK3JXnaWAqnnVgBlNu6Zs8qcDTBvWD7q3s4beCtaGglGiJ
1fMi6ScACDpWjfEm8r44UUCI14jkUrE4V2W2zcZdWrUnFoCDcrKPkM368/BJCY64MdKzNlW+NPtY
mcMJXaNpp3u9gJlEW/9BMAZAMP7Suvnjcg2c3OrMu0+tLC/gHporlhr8yYDn4ncxTjev6g9WTxzU
93qqeLzePsv1ixpbAlwm95UhZW5Z4h2AfnEQkY1mtuW9ANJnB/PbGofl0GVvEhflE4MinB+tbl4J
ky/2+qdJZ18M600+A2/ZXGW0N8bsTR2+CYjcDQHmzD9Xs/B3pQx+Yzp34Jmh16EBsxZO1Snyh+4+
8PxqmHBHxyG4qUCPGi6RWwJJiIud+1ok+Cbw81MTUGGJw7KaswP32vCPCabC3Vw5axxNjfsxbem4
jvZwRwVrCTUqORBLAbKIUi/nrtW3zheIhonzcOPe2nYov6FtF790X7WstRb/s9n+L/bpHWu0snkh
SV4IABOA06aPDo79Ppf2tJk7IEXDnP9MCkIOtDu89kaGgXysjUPSusGuFIkZ0ps1vhIw2kBsIWrh
4uCA2NaTR3kVTSyPhOXrbQVk45XEAbFXWrtFbnYbUx/yofH3gepxi0gGTyWxPD9ZiKc4zh0Kt3sp
Onw044AZU7cG0/A5Yrjq/vQSvBNZTTeR22c3ioUONnrspiwMelNipHDSP3h52990QCTnOV4w3dRf
1PdKxtNdFaZUJjS2Os8jmBLVLkw9etnfaqDEYRkje7rMUE5Jl7+Q6l8YfRpcjp32Le2q+dqu/ocB
/3qiSDZWkcumXgeSQE95Ua6SUPWz+ghxzOFiz9yPtDEUmZREnRb7IZk8vbaLfUuaWY62/y2cygLH
ZpiYOdZKYodA5kVP9Qelwc2hWzoM19L5tDpzfIpwgd8cmw+BsvPj4tGl0dqyoU+AHwoWiDh7Npj7
WHj/KIIILWVAEJYPfzCrl8mmlrOYrF8EENpp6fYTwzOw1kGxb+PVu0kJxA5qfxcG4+yROeo/Il4z
kv3DEIJwMp4KIfCkGwlmeRrNblZBTGtYWIk8PrGl4wd3D/7ZbgVX4eLhisYlrDYXc99NJkTe3Fu2
47TgksDyy7YcWx9aOEeQ4zuvboqXtMHQR23YRRrvTQSDKJi4v3A+YqwOMXbjGu6BqffWJAN34S+H
1CA6YEspLqHeq17YTVPYjACR1crKKiyVvy7x9FGrv5ntjw8yAddm6vTew8OzqXtbnN1hHBBUy0+6
R10QhdTdqdUK66J7wX4A4ZGpWpwSiaHQCbzH5LHScnP1q2Fmm7BeDSfLwt6CMyUUfsIqG7qdOeP6
K4i4b/2078Jq1v+R47APrleTlBvm+ThAUwyxCRGDA9Nycj3zOgEzyDnKXROr7Daxbr7NOgsOC7BV
PZWQSUDuB92Nz/BDe7bNsyAabi4ONnxkscHoNVfx7CUOKv8cdQxvod2BHGGExBP6O1N98mgM37tM
3vuyLvvjqLEcePWffy5ZzdDz2lWUTsGEO/5bw3BBfBFrZTxqgZ3D4wXqdzqALD1UArBnWiNAt7p9
MpSzTk+xCNQR+3dTkQlpZfPLWlL9p2XGSUcKleSLXdxyoHxAGM5x6A1gfJFTGJm5HH91+58miXdW
tfM8EbiwVpO6GheQCIJkfuyxHsqGFcNooEzGXnoTKjBOwBOgkpLiLhkhHmOTBROYEn/UKvRuwo6x
Hzv5lIzFT8Ox+GklF4CGKz2hZADG2Vg8YXZJ7l2DW9FDsPeHgOluuYkxB4cJCaWHS2omydb1ooOw
3GT6OVn4znWHgyTBwxOW+M0Q9wZ4PS79iLZAUuhqBDH0frtsd4HrrHVaHWg8Qm7nXAzPbuHr0BaD
+FJBD5KmJdifcZ8i49CdedGIt3aZyaps1xdpTljISBYZRQXkipnr4HjkCkesLHnDesKrBraXwa6s
yKiMxRoAbWaCSoh2polCbGFhugS0wwGt9HExuWFf4iZu43g5MLUlT60Jkg7keTbWiCsys40TZ3oC
9BUCvW5na6/z/CfaYPqIE+9VmWSAs7G+T3GiOYJ02N3LGe2pWplDgWahoxOIVg/Zf4x9ZR7qfn6G
hkeLmdHWJ52vRvwU/vAd8mb+ZJLyhSVTYXjHPYyZ5+qZbX5uaj44hXB3uY17tCqhCsoKS13PC5Ai
qpJwWl2lrZy2+NKAuBiqQugE4h3R0NjKnI4LsiK0PGWhst8QK1BxXW5dCONyke5WjJzV3KUPc25L
UZrMSJPOXXGAOv0LG5UjO3tqI+xHHqscB2DHNs7J8LuJ0y9rKW1StDYUksTZZ1piWKrgY7UWM7YU
ZlzZRPBCJiabFd1H82CYz8PAlMxyvKtuGo4E1jery3IO6rKiTzsK9q5Z/Uha04fh+zPNU3eDDzP2
vXVCPG/gZnUHUAuQSaiQ3RA3+ocguBFRHg/cx4odqZP4g8uF4r3x4n3vrcCPTpqXDncqIR0jxqXm
M3AOxH8gChoEWt5xEbR6lzVyunHnYx/jcds6ZsAkqzD3AlcQEAiUx24sIsjsaF6yEEzieKfiJe9D
d/TpNHDyhz9MG2EDNqh7zTVjaH4SLDnjxaepGLFz12GU2Ohgtk91KbZBRwKiMplCmGOB2h4PsA28
tmCy0hFuE9leNXSlVoX3TMavOnkkPo6gvg/a4ymqWfYsG15rZ+5oFkZT4rqBX+TJpikHvY32hIBs
Tl6L+WHH9k9XkggZF/eZGyTQMQR8zV3uiSppDqtAv1Flv5yKurrBTNzDvwDNiK/rgkl0ufz7bewZ
Bp+EyA+r1atngFWEUTxcywTV4d+Xwq7/6oDkEOaSN+qHGZ50+c33ZPFeWWRNsLYfSVAyVPOmpyLN
vo2UkFyc9l+Wxu810/9DVmfqtijxCzlvaoET8dvyivjJ48a3MXKpNy6E2t042juPSQQEYnObG8u8
dyBfAxa4jkAfUXRh0dd+jF17POe4PdMsB16GtZZRfLzXoKQfMVqrx1ub1cnJ9umZGOaIyo7RxOIr
viliTago6eIb1+g/pHp97mV0fPDpa/bTYp4al92dhjYihYH51WJO5hgt3IMa2RGpLTgwQeEYvtRq
k+J5vBD6QzlNGb55xZe5xO0a/fmwVvOB6anm7Ky/Gomv5maZnBUSPp4skhL10pPRNK6JWafvdNIV
99aIrxYbXlFn86ubd/iEzPwNiAueB8Jkdw8P2n7xAXCwJ4ita8g/FsYywCdwKLjYcyilhzVo0DCA
OwAXI1JWO97DXLKTcHKTS7kV7+E3x/sK2myJ5QetWlAtRzHUZq5961z7On3kVP0adQTZHC5K4iDm
FDktFNKaMTDgaDm6i3hi2PPsxEV1sWkQwfrQrTLAHi9edJ8jGq/mgNcUj+dGthVEQ9TlPkLVbEuT
MxXfz9x8L4weD3lbuuesIls4e7xNMKv7bRcR5sPW7G2cqPQ2gQ52fuu8GXmRhHM/gE5gZoAFrnm0
U/sx2T0XHOm5LzFQ5cMgG0b9enxTTml9jZqKFbv4DKazh8f2UtvEAyeezZiSttwn7kloSRKuwUbA
SG+/mizugljpHi+9uzJmEwZiYCtl6wyPOl0/wJzFv9uhesVV+gMUQPXGNRFc7V00jOPtiXiw70RQ
BisqYzZB0X84TQBvrKlM5P75ZR775dZ0nNMcW/9UGQkIooTWLusDDAkawgf2A0Zncw9sQeU3w4C7
6CbJt4kOi/NwKF9I34T0+UTA8ZWxi4XKL5MODjWTkCNGHffMhgM5scU3iQYKonneOIOlr4ZH22Zf
pGTV8AuorH6hVZdjXK6XTW/w+VR0xh4rk6FgXRBgL/qBChxXHR0mJtjUymGv3OGn6Nbb+ziK8z+K
WeMHbHK8uvs6t+XRipkewbtzsJ4M+lLnvIVCzDah5YEYlUy3PaVU5L/isxfwnWmR7odAVSd6YkkI
zLNIDo5jUmVaspVyVNlk2IK2OC43Ntvmef0F5gLIkiZ9JLAPATuBi076Orn2AvnaMZzPKhhqnKPK
fpoSm/8SyipNTWPBaHe07FswjMnJS7GG13X18F2zuBo8QmfOxcC4XfvWGwPRR2Jc3NRzxF7uufs0
Nsezw61Far+7DYPCwudg/5U5UgNcm/PovdZNNZ0LDLi7geMT1FnHvoxOa4cxlXS7hFrvMq6sa+/K
m4ypGTKMJ+SOsQQcOUYxNio6rMTCetb1Ld0GC1Aef3A+UrNEBZk+h3mhZdbOuREmbFcJPr+N0/OS
Bu6KQbeNX2gfv0zhu0+dGe2MNoEqMrlQzTzvAx8C3Exj+U7HqP8fos6suU1ljaK/iCqamVdJCI2W
PNt5oWznBGhmmvnX34Vf7sNRJTmJ40hAf8Peax9GrQK8UC3FA+ww+EijEbhO4m6ll++RnozPmSLB
TnQDrkCFckue6XSpryvjcWr6U1PnD6s9Bl/02B8MOouzzUd9iBKyx3RKdgbp4qqPbrIBK8TsYIFE
lA0QC7HFoVFggs4cBB9e+znhikMoJLxb2sQY8AboyTxoe36rrxFKyXuJku/JtkWDPpiLlL8/BL08
hDnRQGey45zzTOw4vKuzL13rMmbVBPeOeNe0A87cRA6XHL/p9+X3zzgkDkn8ZERFxOwjkhwB4M/I
iPRrjnw4OsU3irxgXhyKZjFuIHn+y+xZvNmGHkpXgTFg/sRhN4c4EVoKKSKXS8Z7l1IPR8csuR0x
w9L+q60ybe4o9x1OVQpCS9HwZ5+MjcqzXpdXnArWUxY/5Dwdn9n72CGYcJKzItI8K8R6uBeMU4lZ
fJtPKGF61mIi0p3QEeO5cYE8Z4icacWQxeQNQNbuShQjHn3UV1QnxUeGpisAC8oCvrQtws8a+9z1
ziFqc2+rp/p1MTMrbGz7ZEjDvrprtKKBpoxNFrYkQISUv112R9MEHzdaCcq6c83bwd8NbAPZT30o
f+LfXg9y77m0l3ket9sKHUbgS8ZlWQk4wjKrNIjtCmWLOJc9vbqF3O7kjZz6Bdirp1gTZ5vB0MdE
ScgeRieaxDeLj0hIj7qAPACfTibQxtG5ki+BQxTlC1LHjKSj3IELj3p8Wfz02g0TGUOyBf0/e4cm
LupTO1So5ITmsPH3oEFqI5tzWuM2i8Gvry9Z7dxMAsWPsdUd7GrqnosmYV4okLEg8D9AG4CJlsYo
Uz0EdTGsF/Zk3lE2TYNp0uuJOVh05MuqukbT8pdyagCilB9yyUXUdghBh95tDzpj53KKrYMjxJ2I
i+yargjswRjfJruWh99f+n1xJ/VEYEca+B454X0EOOM3QKegW0fU373Xg/M5dgl+GXhlbGgiecxH
HpdLPxUhySCHpjVO+GTbx7IEVdnqGmtEImpknKJmN5Lr6I7zsSjSoyxL84HmnHDV2ftLlY3rCeo9
PjlQmEVYL1820++L+waTZd9PuXH0owm80OgDmi49uXUsxmGIlcRm4ZS/kf9MoGf7UFfIGT2NjHSk
8PFtlBpTeGHq+7qrnhplWRfbQROW5MktsQy0hHEJFLcdYdgMXv0AP4UkjUZ/BvmmnglLSUJF6vnM
OuPSjUbJoGR8qxmoRHUfyMn9tpYh2mNznR5BZpeB1VHm+ZoNXI7s24Prp+9zzMC2NhZ5SWElwEBk
sKNXsI1+f+33R5ZyebxGIIky8s3j97mM/gKTBYGUR95rW5MM1XwOapAPbCCSl3Syml1NyDmgRyc0
0mVP2InOSYI/vdfX/sNsX+Is1k/NkAY8lOHtT0hXPEZcWDrIlXS8akNA/XxyzOon7uG8kHn1lfjC
Pve+E5KeBvVz0St2XRoJZFpvbHUfe820ckSyfOUSM3TZpPGUEv+69CTTIf0D7PJMLxsqgqa+RM1X
h7Hjw9I4oCp7zBLwcqk5B0Yiuh1C4GfyG+uHbEb/mnbeU1s4dJRd9pVKa7z2/Ll9Fml6YBOQg3e9
MECRRRJZq1Ee4GBjWfkPodVybGLQ+KtnFLTaf1Xseqwn//Xd0r1mbT0f/BKOktaT99exaascy39u
cjnQHk3gmbXlqbakhluq45YvHUZD9q2ybfeeF95Hlc45S5Py3Yhy+HgG5EqzRxaO3mVrmNr4wo0J
vlO+kXS1fBt+cssbjkDbMW5jQiJ3Wsk3rzE+UzHS3FeWuie0cyHIYm/jS7u9zNFyiUSsP3JvIAwe
FPvm6nP2nHI3j2ReGE330AIyPcFUam7YyJZQrgJfKpzrArb47IusvwNDO1bM5y7NbHf3hI+CoyUG
EuMY076u2SnovgOt05ijYdeSmLRjk8gkPIXb2viYZyjCVfSQLHfdGPESoBHeJJ5u7dFNQ1MAc3v7
fekyYEbI/LJ965sKK+waZgeyaD/bGbLE0clT2AtLit9p/blXDfpFCjds+/JpKJA+WzJ7p6kBwOpR
q9XpvJ10Bgb0em+5NTJbvjgcHhdDGDTjMEKvSuGTdWAfFAyFow0aQHfnjgRawGk7ROOK82rFW2yN
zGimVUIxzhOcERcTPQ3xgFb5UC6+fvLQ9+wUZOzNL384j2Uaylp/o41rArYeccBInV7bypdTatDS
eICH9r/KTGH4LaKgFqdkU2dbzWotQgKIaNCJBtx5cDIGsoaH9L3CRUtv3b3Hsg19nQ/XcJN9yxgK
QScrZrbADsFFOLIme+tPw9MvgiA1bI4s9ttgRpN4v9TZwB7ath8ZxyQ3wBS70tXLfZFrxTYr4/qW
IrymmANw02JuNVvnYWq8YSsZ6SKGLQ+Z3qHtwJK6kFk4O3ZzwABJimyuJyd7oB8CztTukHGKwIrS
hhEVQxyvAMu7uHgLLWCKEJXSmyhYfy+qZ2ICh7KY05+OGft58nq8QJJJkJaQt6FJnChy/ltX9KsJ
VYpTpWnY2vIrMxr7IEYk4Xlm6QeX7PUUPuOmrKV6SkxSHZo06h/GRh5SI5u41lZlhKF/VoZVBukA
GA3VmrzAWESx075oVpzcpgXWJB3SyhNgn+QvuHd63Sahp9jaXnkolIoP09R9U3DQxzeMbGYMrg++
jcN68J6aPnOvGO2GbbJIRide8dPlEEkHOEmBmWVEihjzkRHGuBNckRi+7jlEtCCqjDTAIKXlpOoN
JW8wZSxT7uiW5NMDvdeH1GYVxumD7a1YSoMlA9lnA1wQW/0rhgVzM1kdm4ZVWSHU1hQWhmrLitiQ
TRMFAEYuNmz1M+AmNbgMnxos2nLAO8uy4Wpbrn9WJJkJihhOG+ds5Qlhp6Rm3gvsn4TSlx8OUosn
R2PE2Q0IAnLHehGa2QUGJJdNW6yITWcs3j0mPtQwZhf+cstMxH2bLG0I9ln/70p59rWZZ2SF1Jpc
L1JTK3GKxyILWc7jmOrs6r5IcS7SKntFHLY8L9rfXLny9fcFwhsgdre5e4BNfyc1GPyvA/XH/fdn
RMj+J3WtIewNTfjAo/ZCPB+yo3EUJ4aA8hWzEvTiKi8OOpENrx0YRbaHU7qXdgf3XC/fpgyzMSWK
QRMNL07q7FZKJvobzGrFmS8pmGMyI2JnYVzdUX3XeZ+/Vqwr77pPkzqXxevgsVVTUc9Wf+SBNLhM
yX2pPVv8lO2uerbMo184RqCU5mwJWW9eSYjdoSapnypjOdHginvbtqhslvSewWh9Vdrw1Zgj8hHV
1a9TqfEJIdnWCMU8p7qLh1jezZyoXrcf4qM3WDMuJJLpBCSad0UoW0h6I6KS1LHfV6fnRg15d/39
vyBlS42nDxczSrY4EtcpQe8q0Xy8jykbX39ys7AUxIwBrC9Ioer2WStmot5tljuChyE3xBdVwvhI
u3F3FgCCrb/4z8M4wjHNE/NpcJKfKtd+7DjXnm2N7WIX8eWbefrjcuQMQ/cfh9py16ZffZQVv1mz
AfS+PiUst5+WfCyDpln21ELxfVpSc6P3jR3OVdqFSi9vmtmYfyVPF8EE9Ny2Op6yvZ76xn/NxDOv
cR4lb+rXaOWvnu+Vz60qv8cI2g5TwlLM8gtkdQDUAD6LURnXke0/5gr0PMOPyGq2ifJx6ZT9xZb9
sZyh0BSMKydYwwHf9q0uo/rbZ56A1D5zP9Sal4hCab1ZovKsMsaueP7j+7o9N9FjmR7cJT/TDmAY
jfeJSodJwyyeo3UZY7QTjwGsyFdQrlXg4qN6G/PhhzKSk4NFCckubFw8Rngq5jRZwCPpvnD/1m36
LYQUH5Wu1WyYzAX/WGzz2Ofa8rO0uLs5HQ/h9v2VR3R/ALejnTDNLad+qG3008V8LmBCNnHt7FVk
eywPajIhKiWf87xDlpGdHVrpV1lf2ryv6M3j+jvLsovGJJgag7hKWdOYx0V7mFj6/2gx+GWzg6Ja
Y+Bh0TNn+2bkHZAEagP/mpq7wnUJX6d7yRnKPS/T8GBmyI0qMhBYrQXtCO8gQ8n6EDVuEVpepjig
mglZaARGYFno6ROYP46Bsna0uj600oX9FwW269L+5C2BWcRF9TeLDtdEruD32T1z/Png5P2j6cLp
XRQE4S4e3D/+ZJ0NZAzxBpHqNjGLBKWApl+m2kp3dLNnHHLRcXQLtCQRQzdZ9rCFcqQuifCpvo3o
gid9q5dV9xdpy67Ph1uyiNVpAsrALLQ3m+CXTfK4QAvKGlpdCnHvyu6vv7j5HO1cavxPmdtBohb3
Z1oHsp2nVU/VjM4jZ2i40XFYhl6zuC9aL7+g3pg/nZE9SQQkb3I0F+5Wxz/mHUMS/qMfLmwbhVC6
/DDggZPglPCpwV9qRvcFcKLiilTNi59W19khvddoIOYuQu6oWw/ZKD02h+zHs4WDzO5nAm+XJ6ue
56NaVyyRD1WG4WD1nreAp9x621LtXTFZ8TDnzT7HkbSvEK2w/2svRuGjzhDDeBiB6LNl5nrpEYxY
o/7Dw8cKxzQl5SUvtX2G+PqYsXF9MkYaQsjf6qfN7uTBHYSyvRdfKWena94/wdKHKRLuhKxEqgw/
b2uNGcpNRNZXy+4gNKa3hYiIu+6V2slgsYvMjTdZO0Ll27bI939qG4eYWz3ZVjK8wr5LDgkbwnBs
R/e1bStiEzdxLbtDA/H0CDFmB9ZoPZydS+pykE2l/ojROgqBA+t3rUjtbQ+e7aaV5V8VDxTUJvex
tBDZ6O+TYj4KNzYOtc/MLYwj4mkGfpAlzoSs13g30vrglOmWgAb/mFj+DpHKxMCs2kGavWcQbcEy
iYBx43dUdQ7XWvKmYtM8UksU5yZJQFGJJbS4woI+gYw+2okW9HEK7aBO/ZPV2qzq9Pc0Lbs9tD9q
R+hNXDjnRfgaB4T+ZCiTWIglGNC6HeoFKs04iFUcNEaEyRXq1Iw9cSue+xY57T5b1/xatBL4BYNb
r5SUxNbJGdcvDX4FBKaJed3yZ0gTWRGogngp8AMFEBnGxMj9mpNjVXeO6x2gO/tQxO4TZVi3s4dk
Cvwqa+gzFLJdP1EnN18L1nL5MmviIIGUKszM6xO+dp8jHtkFBBgE5PaxmavurNaX3x/1Wrp6q4st
mIVH4iMWFIuAbKvR6KH1O8vp9/v+/dH/X35/rRP0JY3AYVj2f/JGpw2bBzo/MmP90pB7weO0lo08
z477okvL2s1dUR00w39rC3RSDAIBvDJ91nK21ITwbP3RIvbTQcVgKgoLz6Qv9zA56FOsX2s/ZmwO
fBs+L0rPuhsviWP9KV0y0x3FwWKD4jykoPRxtmSszRj2LE5mX+Jy0Y+9mX0iHD2Y9fQoBx9asTvq
B0zFJdMmAH1s2wpOAwZU46Vew5P//+Ko/BWyh90MOCO8pr+3dgn61MnAUBKwkk3iNnFxVFwYnlVn
JxKZ7N3o0afE0p7Oo25SxHn3hJ35ViuBRtSJNzGkEnt9qqodEqocEeMnwbrod1xFimAJYgy5yFU1
nUldQysjsvGxAQpcmfUNcuQY2H2V7oEF4ClqoIzZk+9suJFfUJrCCsOPi540dNEPb13O5MzTIRe2
L6p2K2pb/dp0wwA+YsZiqU+nWfCmwRVirGVbZbHpkvTiD8lwLCPdv6I5xHRciHdPqmvcx+0t6nip
mXtvUdIs+5RRZqi7+DxsZ7BC3yJYY0b7QgE7y0ATa5ZGN8qwbCWXuraTRoy4xxjJU8Hg3uH/hdu0
LXgCcbjiQK6e4ygaHuNR+55yiWHO78ed7EzeL/c2Zhj7cqJgU/TzVCywD/BqBKR5mKtwZJuLXHtJ
LP2fXejG2mKYWybS5M6CkP1NRIJ/fygrywr7NHoZ0VxBp/UQmpNW3XSEJCHdSeLpIpnKdXpBnJ7e
wHjRXHWCzmziMU+IUNbSqb4M2QJOdcX2VUZWUc0yr03z6u+o0PaMNpHdfj6xQYyjMCZh49dAEvkL
FaqNEMZNbGODWBhmSoVyybJUYC6rwjcCjtHTWGZ2CVdqnrMdBzyTIzdyd7rH8gbvG99Z90quoxGC
2yZrDQJmXHlr6LCH6xzRKcnjKJ+QH5FISigh0MTORfrCsIp0tghS7jS6yBTKpt961mrEKI13X0yc
LaZ/17Hcko+tdGCpPQ5zcMI8p1x1bflsN+0QLH5tPdi1F1amv9wwx6Po9Xwg6WX2ObACZYOF/4IA
V6bKBdKcckVVMxM4eKsKyc7Nj3ylTE4N66pOMd9DnwDF3d2PQ/wWMflC1m4ZVIHt0bEa/4pU+uZV
tQyX59KKdGT0cGWZ8WxtGx+7iYptb2TDy+KSKLdR1ArY3z4LhxSpcsbq68ZomCH9O3n0MVqEa+pa
/AeFWI17ocqeo6tv29WzwHz90BXtScfLt5UoBTnWD2hP9CBLjOrosCIxbHNlXHTkquZsAorWP+nZ
f8TA2afIhgdlAiGbFAzWjjar7vRz5Mj/IpPNASOyLeZyCJwEyfYmCScomDTWYP7D7xpSskKtU8ti
+23YN2j6OkNe/dBKPgQgVRRSvJgzPEecZEXQW+MUjotCKps0BzUXmABVv88yfQbopG387kQ1Zr8v
uvxDg4dvPV1vzwZFjeU8w2plIavLp4JvDWqi4TTzD4jHa5mVj7MN1Bsz/Aie3f1MzLWmbBG/MfBK
twAltg34xHPG5IQgvpkgBTmeXctartKj/fDS/L8OnJ/lqE8U8xk0zPYjB9uOTpaszRb+R6V5IaPF
8eAi/69JVj7Fy3A1lRx3Vey9MjW1rsaEuGewPUAO2ML2pgs1rATmFECkJnND/zT7Sns0DXZDfb6w
6U1BnLs+RH3j4heTEQDJgXuj5HzpSuuvLqCU2H2xithg76E4JQC3j25EuU9HsuieYx5Qe2dEyUz9
KrdRh1bMjKNh33srdNZPy5O0tEOtAfFnzQsMuslq+DSJZC6TGVukoPWZZhGFallrl4SM9qyujsPI
zq7TZIcTTZ8CtBHAPyf77kQlNhaDFjIyH2ON7ZbWICevUkl0U8okMCssZipW/49iTH7Hq9F7sh35
5MSlcxpiY7UYFEFbyfrD/RSqLL5HE324iQYLfIF218lNSTC4nstUr/YGTmYY90QxLjSPyTLJEMnB
gu4Q/bEvimZf9LV15OgOFOavwGTicbEi7SOPa8G95INTR5WeJoP72idaE+idg4RxgjeRa+30zHWV
UVzU6SvJeUeqjOtsQdHUfQ95+Kz/zdGN47EnUr0p+ns10LXwBzI9zQ45tJeNJaJPz8JS2bFIQbeg
hTF4B0AHhwzBVdmlJHTYCatfmylXPH4aiNZDBzPvUlUOArg+yOJ5eTSUf9LIFARTNafYni33RD+n
gn6qnxEXJjt3rcQ7oV65Oo9uY4iXbuoYgIn6atWj+OYW7rs8+Sa80Nu1CzTQGCr/xu1W3rBXzHsn
R1tQQukZorOuSLxJey6qaXr3WqbbSrGuksQN7eFTGsHUiU1TO/ZOTwDlWMTTgVVMIzib892Ctbjv
qdyA+Sz2UwdhRy2j3LVuzxpSY+Xs12Pg2ohap/7RHRd2aZ7Csj7mpDwXPdEl5HJrY6lOntZDJSB8
LhRpvx3RRbwrZMYBxmOFNbp/pTfDsOxJNu/AmIiBspAReOLJodc82BQgHVTszoZTiNCbvFHU2B2D
rs5ZI22HQAiv201sbLZlnGIHLBbjWgvuGzLABNaBwTtavpOe3Fib4eCM6m3x2GmnRFrPvYfDoIed
UlfxsSDDYhOVDsCLcXqCyoEuf2jvMjM9pIUtTV6nrLBL3H9FNHyCMn8EYUek7gDxqNJfwEAhdO/Q
2LoNJ8IysRYQzd5xl+xS1t+Wg25ZCHjWWqMuesqmJtamx45V82kYBFI4P78nbsxw0x9A8sbybUrF
kyR3qLFoYiqb9ts2HZQd7kTphM+cK3bDddGcyT/Hf1NB/857WX2VCFLpZruGgoIW8ugtXbOfUFgc
HI0JEsIionNw13NS+8NBTeMSjii8ifvTD0W1WHuDnLQtKeW4X6R+92fqzYYVDgN8wPY+Wnz8VqDk
XpZ4qf/0DG7GlMyYaT7OHQc27BSAnaiMd4vAx2Ln1slL9W/PJMiiwTRXaOSVcHMim1Fe0Ojal8m0
EtX/n7wAAWmvc2+PZ7AdE0iLoGDe8p5vTc72MBGiX1XHJHAtQDpI0diU7TDs2YDBm12V9VHxoCiQ
CKpbldg1VqxZOeeyoHLxHS0Oir7hPkNXiW0PPV6sTNLTZGM+zNCvu5EEECY9y3423T86IqT9qEgn
SbwxjOZy782s+NHOnGr81aHD6KRZbPMBl675MHitHmawcfNFvLgQGBlq3upiYXaXWR+1RA/d6e78
jGVsI/n+tKzeNzNGWFT3kTni/3Gm5cJfDqa1Q8zaLOOH4QB5jLvsR2EI5ijOWL8SfFEVwNkhoCDi
S006kuULfQHtI6Sf/qxrY7Qvu1JsAEoTXem6PwBbHauL3hokxKRXmzht4EjbXZYFWooritPcPUx0
vqlNLvncjdcOpWjY6AygpTu9OxGPBtpdmrDJLENXyH++5nzGcnAfu7gft8BvrI1jWrAYhJGelYvU
oPNZNajih1y5F+SPOEx8k66xiu6EnODqBoDmsdNZHQdvMQJdypaxOLBth5VKKbOv22upixjejw5U
wyXfLjHXUjJqXyARpMDyCXIpk4rNotF8xCxLA0htXLEajrBJYGdvK6d+GLCCbaxKA4Lhtu/lYiao
ZYdX5szySjswPfruKwMdwMKGaVw7ImHhLRvcsTldEhS7HYOoW6eKgqQl5yhd8uFoYMutMf2pkXze
C9u60+JAcIJShWkbi6Dl19c8Ww3TStWBFHx2MiPtOACS6YGuJ1wnU+MfxJ7mhrWpv7FNKukeudvu
iXyGf0QQsmcf7MCU7CQQY0QM8FCLx0nM08cGyMIaLMwd2AUxIqwhYpog8IP9FptiauuTkVPczyU8
hBnmFogONukDQ7urgWpvl861923+k8p+TBSQbETAM9UTYV2UJKNuNNd+6aoj9fPJcieM/I4Nfggx
0RPeF4iZqefthnz5m5BizyIA2AJMInwhtjcj9mhewDfDUDDt5E/Npjli07RdlMkove3/onz61Owy
woZ9Iqrevs1AlAACzfvZEP/VkR6FEMpR6bGMwVIvUN5cPAtpxN7CGnSWw/DmGzMlqz0jaoIq6FQO
AVq6291cb+xukfuJEIW5KAikeqz/ESSPFVfLyZAC+FNk6a5BKO8O2h3A/3NPEcanBFVXUEXNSZGe
nfZxaaXGcgEZB42bXrjEySLi1tGcb0fDqg7p0J0KL5uvREZxVcYJ3lfbxlL4FyL4TGuTuegvOx05
eL0yJCbYc8BJkIkRIe9gJo0glTjLnwZNOcFiqBYIWszSfjlUvY8qsTUe80y+mXKtSlOWNTq/pzal
F0xtgpVeUyAZOZ+3rLtIARMLoi4D1ThzlZSBOWyUv2Zr0Hz0q4twkum5OgDzqQK6JXdj8gnvxxgK
xW98Jk2ce0Ia8FUBNQjx3CBKgZRuYxC3qvxJj+0OXYS+HJCpJoHr2v9QO7c7x7J/Klbpm7ybPqOo
qDEyU6tPBkbfzGHYGImnCtDtEWMIBcyS6qipWYs7S4zJtsmWQ2sXsMwWLUCIhxjDXwIEEoh41hIU
TPJ+0d8jzP6bpYSx2M9076DhfjyUtVTSOY1giTWRcp+EUG7phkgD1RtPQ4b7h0lwfFpQY+q9jePP
mp/qGBGWVg/+vkjGr1gk4ZLk8d73IjTTpPeVEu8rybJnvK4cUsIHVNlD5ionSO2Zcu4ODr4BBfWG
eA37yFDYAwfhiX1cxg5DcWD4ujkaYa/Ss+hcdTYmlMNWf1F4wuZ0yY+jdABCV9day/8bWelgRhHI
C7l/EjRVmayvQjI7anpjDrRSf6N2heiJJDHAF4KtIil3mQntOAfzfeoLB8uc+IHy0uxhayIpU8C/
p2jADlKRfee/4mhniINZatcsVhoKnXYVyxUGEyhWdr5PhWsFfwwNgAd5DiTAx1pglVF2Mnje7noJ
cWae3D/SX8fj1XQdK3oPUrs+LaP6tv2+2suuBbQ4Zmes1RuL5wd7e74dDHoMfcDKMYrHBCiz+qBN
40s1TEDcZhQNKZTjMKunhe1BKOG1HX0AJTsbARtW5xJjB0m+AT4+Qkmri2P2Cbob4igRE65G3CyI
ZtIT3QXpY5STaYej0CQPZUvXgWVmASk/LTj8DW2Zto4OT8ARpGgi4EU3FS1MdclHs+2mvUbSeJ1d
FRDkRv6y8JxD42X/oItVkGZBW3StPJZTc/YxbB6zsYwvvy9CiW+dcLy9Nr7D0wDaAlilixaK6ZYA
PNPTRdB5b8gqONOmItvpQr+nyk1D7jkpcgxUETlzWbG8pYBpn9o5P+bJ8myn/PtQ7bJmEEQCU5mn
WyizmypttHvlV2e7JANWQ4VSrUKwxyX/JNL138jZxdP/lYt6xj7pb9oG+2ykdd8Z0p6zMirrvrjO
tyrJbW8Jg62zz1nE+2SFBK8C5JzjJhyG4U+xVn1SKmSmjvYk5AwX2JnALyA3hZgzoXBgsVo5nrsD
krEFs5acx5IvmWMLCYgsY7e9SQw5M/GedkaUeVvLcN1tT0BWvH6ms07GI1upP7aBumtGJaBIWoNv
+UZyj7HNM+Mja1w25oFhiJMePUjP8okuP6aMoepcMSGQy1PC6HMr9OJfnib/5nZFX+bIl9pGXC0V
XYxpsb8GlYa1dkoXb6SQ4OmPqQkwou8SnkdCuE/mk8LQglo98dGu6ziDahCzDAVHdtTFtS5muIOv
+I3dFyeNbzp2CzmiMTSristYINbo9C5wyYYJVYp7H/Tbcs5JONJVfGxaU4YGAtp6MjQWS3FM2iJe
+NnE9ztdp9SGkkeTH2pqCsmerq5e2mUbr4LwM9JcA2wX7HnHKizniRonToPGEquqWb+wHyGCx4aO
6DKTyMpoA02JnAmd5BMyBJhCDBwKZV2QIF+1rBLqp5hRM3iOsjrG2LdcXeT7zLKYAQ8uiniZF8ey
JrO6mOY1BShJeN6L0xTpJlaTzGQqBD6qj5HkuJwyk446bzYde8++YNpzPd9Kr/6wmTzf+3EEy9oR
H9uYmr6L2/5lyid0C9JHLSqgfPWGxqBgYdbUwtw+IvxyblpKepCNSki2JpjNnGDWrJDntAPH21j1
xdRhPS85lQfDL/aea4Y3kMRDTT18JmKi2K28DRb+00hqdPSR57Y4wqsQYGaIMsxf8pE6IZqqK2zn
nkQVNLLgd9NwrHvshEqEzViaT67XHsahOMLXXgJJKAZzvg20mnwzQLrBj10ep3J+qFT5Kawv1OFA
QieGxItKH+KEdCXiiJ660uHGIjgrXRTrraqnSLb8jVWYACS16SvBkVFhCD4jJfrMez2gJoJPPGnt
hRJ+Zyw2htohfTOV/w/LsEHRnH0g8/K2TB79oOoITNTT+DT19NoDnvHaEdg/Z7ofk9hOMx3GHXx7
vmSREQuT1SxYlWHvQQJ9DZmpXaXKkVihKbJN405BjUncaq9e1xx06Dk7PR4RXU/Dm8OSctNmwEx4
Zz2cI2fC0vQT44F4R6gAZQ10gGK1MGW9Q9o17IOgqF0NGrXw8eKDRRWD4YYijs6RzTlQwarcEXV1
UIUk+aOKeFdIzMazBSHGoSEGpWUklNiqRqPHrnEf6y52i8Xvrp70scK32UNf/CVLI4PypQQVcl5d
m5nVNaWQ4VERKxSLPt836hfnLLKIhagXIzWyxTXShv+ydDBDhCvOtddrtN4w32E0k37cBn7bEpRA
HOY+9uwPX0VnrX20o36+pEZ6KJH+XJyTaQl3j5OTkBXVecyTxPAME/+od9xHVemJF1wp6TaqTEBd
6ymSeQ33C0kpI3Q32Ah6sh/USeMQvLA1XW0HeCgNEOoej1FM55CVIEcM+6Kx/4O9Cv+1q8dw4tG1
aaZIhFg/rnmPvbB0DbjyJpPmoftcZSYPU8Xqd6hcoufHi8r4unZ8oGo3EUyquIAhM+2GFpRLxJPV
TYB3JM1HwkhyK4AqD0xFN2VDiZ7Nzwi43TDBCbwdEjE88DALQOP0j2rFySVYB0JtzlD6u/OLixCM
HskJCk/+tbHmBQ64FLRdTuDcNUz9j7PG4jNBIrH405/UG50tJk4MHerDz0nFUJY9cY+aawLJg0Qf
v1GYXyJOgm0/qDfRckzDaNgXJDaeiNoL/ELSJMLB5otity4YznETvlhQG3madOrGtPChMVrYmpZL
Qiz2HH04u5mLKdCYP0yjfhaL806IY3og41IDtU5j7mIVJdiZkBcfMZEY8mNX+2ojNIg0PLGIGV0o
nDMd/XA3iP3kHtOoXICBoOAEices3BrdY82hOLvIkhkyRzeWmoxVxGjAZzTIHdHzMyEdw65sHd4E
HlQ3avskwK/BOh794Gka6uQwJNUJrYYJcytnRVqzyNkzHWEE3mTTYzX7R5a95U5lI7H32HxcnVvX
kfgM2sKCcR7XR2/9mVul4jCO8pYK1roVtY8RYcIffOZEiwZqb1L/I+pMluNGsiX6RTALBAIIYJvz
TCYHidQGJkoqzEBgHr7+nWQv3qJp6mrrEpnEEPe6+3E60bKPgLcHuzru+tJFgQgK3cDAKdutonxp
tMKdqfDyyfFfZhz/5PN4acg1IVBH7A4mjw1ZCbCVPDE5YNu7hC75wGSy5QNlDavX+auIlO2UN7vb
hFwGDPusOiVWM+MzARMVR3JXmA7bxres9KCP148Di4+Z5urZ3jEX1OwJF7uM6rWzCvGMrfBOYCkd
8RbCimZHApmh4Eqm+KEKtiadf1n87lmMaU1YPHzpgugzlXQ/C1sRuWVqPHRjB7FpoJ2ojPInh2GO
cEzO8YKtMM9p+XsZyNGF5Z+WjRBCRbicCm2Pp+njG9qNqy/Y2cGVx9R1Mf3rMEHTVY335LbcgNjj
wj2+KcybVuO9AekamC+4PU3uvUmUYp9Cd5pW8p+UBHVbUMCwmRX9hGlZv9Ld6j6xeSPOR08xWiIT
Jq8ow463S7bfAEhM/oArMyBgyDH90SPIFlAnfcYTgv9ZmS3UT6fnbD6niN/KdiioZG9xdHQ9nJqw
e2BZ7/SgeutBo3aw3buqzk1PWOx2voW0VJJp2SS2zyY26e7p+KiryOe3qggwdNh2eUF/Yp0ySlo6
psfi3v7JknKBMXCk8PHDUBLj97Q79rx/MJm0b3WHnxlThBN1WHl89kVhkFDXTZVWZS3owpAtUkD5
MmVgEkBlrLSejn7L0gjUrbNJk+wdnrHCPpNThIjyyw4nJpCWtCQQ/MaDwt56TGUcT4Xw3wgKc9ic
sErjXGQISINzHxbLPnK5zb6/sJm9LaHGLcW4GLn0j3eFGo+yPdND0VZ4guKhjshpInennDp23MZ/
lkCfqeoJoIuJfUuYdugxYS+PXglrV0eJdZ6MgSU+8HzvfSu+JOHIdQUCkogFqYgUOSCMzj354tVI
kWLVBs+P/5RF/O9hKmuHaL4SR/80OlM3dIt9VrFqyXXubGiZwnQNR25vjynRVf/RJqya/uT1oj/V
SWEdaKqn8yDrz3WryT89/iSsmEf2tPR75GxuI17+GFdv/qKts9srrNecX/zst9HlxnVEdRZxzJRE
o5PjdD9qgRNuGui1yQN5mUWyX8bpzlPua2YXzfmqT14rBJqyava0TbGJisG6TihnayAKLQx/gASL
G7O0L8Uz+Mny2tAlKFvJIwdUIB8dNimLwSiEeIydwmUfS2Z536jmrpxHoji6s4WPIUQA1rap4FjZ
bkToqaEscwCttcFyRCBKOySpIxbvflYd9Ryhv0CuiItYgsFiGG+XajEPjmL7v+F8kf1zTARgr5de
HDqNCl2E+zwm/jwQ0joudXdEdEifJlu8abL3Zyyk7Tor2FIiG+CbyP4mdQzKLUUmmmQrbqWbv0q9
/KFCzN5aaVyfvr/QPkJcze9GchZJvLUVM4waW4IadEisZUZovZ5YZRkqhHvdnyk3kBA4NUSCYGAb
45lD4wm0FhfGaQW9y/Hggc1s93ijmQso62UnyuCrWXAIUVxWb+0Ytn1gCc7ZgKx3kkFgXxhvFRa9
fwxSM5wLe3quC3YXYTWUJ96XJfRw/pTGVXMY6OL57vXyazb5riSiOcZWfK47e+d0Kj4sFmYeZUXP
YD6HTVDbP6xOWxfo4fM293qK24rsOaIKY9PY/gP90i3rsG2HnWZ6QrpgodNkFufe/2rXqQ/0E4e4
0cbXqGSqKz0vWGORK/aN3XJKYHWzGZP0KmpdHr0+epLdQPVEltpfUZjMRwDrp/bxrylpSWUILjdN
GoacYk3ztFCz8zRcYQ+EVCpNv6LErU6mZz8FPwtCR43HFyRBLCqqrV3rtS384QnrDGNWPrzxksPo
ntbjS4bWCMN1YSFpfseJ3Vz7OoM6QLnvytQgDnjR8zsx7Wuhfjd2XuwI00BOiJ2vRvgcqeOWEK1m
H1dhiYMJU/3ssugNWitqdU8bbaaQtqTT/lLS5aHZMMhZTvkvbOkiGIHrr6yOVHouPTJnw4iB8bFV
TuLxNivv4AXNcGhKbpiCsAJ9sxFmHXoUr+6AVZXOhhns6Y5ETnr1VQVrmaqTnT3Hv62GuuP0kXf2
zIzxAbzGN1vJfQCWSBcOx4x2w3ShWGDAasFiqj652VeVa/ba5QDrerTaNUsCyFl9d58rh3N3T51O
wjITeMJrOvPpsrKBYVDO0T0SFCWgsg5EGG7C4LoanPKmg78PIWTdq9aFrI1Z4nuJ/b2/TmmjWOfG
VtD3our8TWjOO0A/hsCvIpNF2VU379pi+Inq1F1BjjPxW9THR1O8C+3QI3dSxE/fka9aYUHvEmAB
RYHzPVTmvQ/5iw2VRdGYz+tU4T3ASRKtxoKwil9UENc7wjR+rd8ik73TS+AcW8uOnxD0gnUpekHe
iekNGZYmX5bHkIRUfq5EtKzHJhx5Zg8HgsWsdgNEbeyfdHVFlHz0rBz0Qje3yqlILfaj7x0Xu/Ze
W7gmKxlB9jWzuorAII/X+snLRc8+vUMed9BnJm98yo2ajn0//ZeBX041Zw1XOeNBTij5LvkdsolE
FZ1jiNNtC7EU6yNbm3pQ6wVM7DXp/qMdsDjxbRyIPI4nZKyPeXjsgOPftHIbzchdNuPXGDHtaL/D
4ZDU3DkMZ+vAlwm4kJlIKZGzrTcqsr0UpdJk6rG/WZoz3iyYIEn8s+/eG4klJ/HZ86TuWCG2Imcu
wFbY4Xn0WZ1RZJ6dQs4rkaIawnOTmCOBXTsNz24EVYBaHPh46aZh/dpR+gn3vkX0Y6omOEKF9GOM
y8teo+wNGwdHHW0AzMvkp8AmjxgKiZGOW1Gqt6WO/bOvcXBlbniN+LRXUi7koIr+PSFYujKJi4LJ
glmpWXzasd7BC+u7vv0llwUDnhdXe2GXBz9hh+rxL9jU5bN6FK0VI/3Pbtzj6JiHo9vK34SK7WcL
F1vBuekAORwuyNQ/4bdPC3e6Tf4FqE65ahq9DbWiZUc7N/SiTS9t/0OkxaffYyQLRyc4BBFmxCUA
9qDmZ0+4zt4Aa+eQ5LBUJ1x7yK349xK1Hp29zM0ZPd1gQVr4FZPc5B5Ekykot3EEJIoLcDqHQbSp
3faxt00OJhEPZmtY36BBEKBz2FpWPB6vbUDdgB/mzy2HoEM89K/4+Hll6gjYrEQIr3oXjoKfRdsG
euMt5DR0HKbqt5/7QM/o6Nsl859pHKzDGNHRwNqJ+HE2wnMU/7XQjuP+0eK3nGyfJzC2YUZRvVhU
nvb7ZuAxbZnyUyNq71s3vxtLO5gdwDcrt6GiEJvrKsT5QwVtCjQZNxcXFUFPr927SeweuUGcVT2A
irLVy+J4y8sINhugdG5xBTk5kqDsnpwFUgS6jP2oBnavYnKO2Rx8QXsvDhY6g+XaP5FZFfhAPOQV
oUTLieR7o4v7MpDnUxVGGoUodU6rT69z3bept4m8hRls1wexgVKSABF7TDHNWbL8NSD/uHmab2It
9NUnWw9HVLJlHynRrdy95wO/iaEQ26gF6ePnEFO2HmuJy63BQxShZ7FEQ1Lx4DRtm0z+npm9Dg5J
7pGI9r4nTbc2Nek9eOlYOW1F7gB83J1qKGTEtA833JHezqfmiXMdVscV+uTAozt5zmYvPsGKrUgm
bDuHVCrODW6+hMo/kvpoN+Ys3VE/+Ke3SNC4mwHH2PpzK1Z1K19yct6zrsQhKwxq4GBeE+/RHVPA
BfKXexLxYZGHba7SK06mWANQiK5AM+wNvnx8KQT/pszeWDG/TQXLf1V7IeU0ILRnZaU45XF8+RMp
EVTKJM/XstM5/NF8PtY/wJRVvxJ2ec0M3G6Jl0cLWg6JohbjwUxtuHbnxX/DVmo42hF1A8RJv2S9
/BjY4HSsi4dkrJgeW86yePCAYs8/Uz07ewcpi4BTkm4DT+Mtpx/b4lkOjan+vVSk8bJWESFf0nMI
fYrELMEUilu3fWDz6iMEsArBjzxMCbdSlBcn9qsjBrBPS1K7xIL5L0llLDxaeWtnVuFtpGpdUG26
bulkO3i2Je9jMStmEXhmtYn36FFUoavEuT4S3cJrAQRpogqUIjAcyeh31ZOCmYX9HJbOcuk8kj+y
Di/5/OUK7hY/x7ucWbgtKQpnldB7PIYcI7ZenBGLsV1KMO2KQ0jmLXSsZDfwsza1zEJfqL1x72FH
WKso3F/TgCMgG8HEDzk7gZhyl43iCGP1SfU2dxGlVybiD5gnupEeUAP0CSPWC8tb3vOqH9aS4I+P
yTLGR4sHp7a3ggTYvbdwoZXBz3mQ1SECQyubAhxV5n8meFFXdhtZTwN85HPEb1KzQN8Ug0L/HtZM
bgQRK+PsBp9Ye1+GjCkKCQan0p2ExE3QB7dp64IOwwAbJpw5cbE52uRR7qKEzIC5AgfVyjIbmcRs
xntyzAnlLWn/Otfm1JnE3jSM19s6D0k1Wf4XtJQ2eqUUhwKtcD5T2faPd5XeZBUTZDPz7Zu2OKRR
QT+YT6n8ZKaDT1FLZbJ/6aR427gbloUhcvwCsnrLxTpvtYi4DBLpbPFqNCuZFGRruE4SA8VGzLLa
ofDurUT5F47TfOshJV14A648nNHP/iKcX+J2s7gRqMdatpi6NaWhDI3GfZd5ggAY+z+7yn6VverX
wpAgGpNqD1ty54JuQVWAeRTUHcvOmN64zHtmVucI1ZEnqKNXk5dv+QRW22VBgUT7nrUd/Af601ZF
PKFedC9FawVP/QILukG3E3W90zbTNvH0hBcwmX5AER9w3ZHC3MTes/FJqK5ivSPjjxGn40us0o/M
a5lgcRhom4Y+aMsnr5FUe04U0EDF4hAPZ3NDXpTGr0d8fn40fbhdHx4Qio+qTSAATOnJGqgPBbCI
DYJ/qdZwKMg+gmYKcyARI6DiIGm2Lgpkw3v7IIS+TXBshrl4TqwA973Bez43EyXzNc0llOjsO+Xe
ZBXs8ybOfvmw1GLYvWueWD5DTfingh20sisghFbu4MJnmgyw9x1VyK8F7zv7cx/inG0dKgV+pTC3
5gGm0jEdN8SXl23GjG6kUM8wkl5jcDVXrG/bMFuwOQLOtR0vPPTO9K5GhxuT+NGFpxGnCq0hAxfy
FSBEtsIZbV8oZQR6/CiXjOedXVmaomsis4Vpssv3l9plLKuXlunEYN/RVXqdhd4+eqAPQid/Mmlb
VBYb2M0p8MnFUWhvlNANSTWsA36za7esqvtsB0/Mo1L283ugnTOcX1Lf5l82g+cd544CxAKvRp6+
yrgk3pHrA1n+4hUso7eCIzMes8L5UdhOux0NPRbGRQLP8Jqf405/sYt9JWz/hvO3Qa2GahbMKrvg
WBS0dsR3NIxpg6VRE2rkCgulALiSaSJL6Wepk/Lq8sxGwDxPsV41Xmlt6g4W2gy9Rg0X27PLe51J
tgG4G1Tahvd4rM3WKWm6M77zmxYI3lPu9FXP1OAErOqiulfPxHPtZ81vrAsuqv/hAxkEVWm/zFkf
PIFVMk9OubOadEHGksvFQnwEW7hm6M62VeyZ5yjjrp+r7SB5Fbey/YVdzTsEDBd1OCi2xe9ekImT
bT06ESkONgDNZsO5neDOzPqf2bS2nKOctXekXBumVRtd6ECO8JpMfBbeRAApiOINWY5jEDg9Yxa5
5wFnzyayaTBKDKz+AMilNfO4UtBXecbC/EuoBFcD7ZEdDbEr95HDgNTsQ9N78mQJ14Yc0rqxrXkL
d9I7lGr6SnGJBmEi3tJGAO9+2PLLlOBLN/Rrmt31DfX0DC5qjcGXmwwW3oGD3HPY0NJXjPwyYEVw
mBUFgOpi4tjoJj8zhx96JFMdga+mOqzSr6qO177xam5fCOz0lyVJgIw+HCyXLSqD6OUbB1V5OA7c
ggbXAc8FUoWzayBQXjlTh3vazF7yhH/kquWeR31yAbKXXNSCM6P2CJfaxjTnomYz6BiI2UElwosb
JNO2maKbGaKbcJNqnYT4j8cweYA/AWPMBa3Qrns29uieHQ5YkNkS8LDIsk3fUB0u9XOHefUAIfy3
InlCR4Ubb1XNIy1MrX+oefC4UwzjvVmmDZ49RmzpPLfh8E9RYUji/ypjId8djoR7Y8ubZ2UsWeYR
bpyw4EQ8kVSuyd52yU5F2V+Xw/hRU+CzOKOPgvMjpqJ7FUwdQ1cSukz0/p04z0cAVH8VxZzqMWk3
CUXbei75QPv+w+uk2HJ7D0jI3t+ZU+hLQVNUl7FjdcrAB+LU4FyqixewADzjJz2tvEyK2zz+qUWf
3UtNjWePzEQtH6O3bN3lI/AzqNSRsK+tFjCf2CBOo3iKq7pkLAlT/L5+uLZGpOS42lFFqk92x9bf
ErI/krPFUzmSkY5QNDzP3ueYJrE0Dlf0KDnRuEvLsUMBvdS4YvncJwcOmnFw/SIA4U8sOSFFQ4ot
v/Kv1Mqo/WJacWQFVD4lDhM5lu3VYrdmp1167oKij7n0xhdvtF6cmp/ZRh1mZYDVCAQc4bDmsQgt
9mnRb4ywp2NXXzNerLtCkQNVYfg8jD4ExpShDF4Z0ryM4e8LS54SOiK1ozjWxaR7VETh0MKEnlLB
Ktgn4Hkmc428Fq3zBTB9OObBxdTdT8AGtzHs2i0iXgFvqPpv8hCXv3sFUrVV8JmBRzNORDFWYIcp
ZpUk/k0KQYZkViyoo+0I1eK1yyruwHPIAe+S9fa0tVOegA4mY0JL+DWmuK6hpY1YOyL1IAnFiFnt
PuS5f+CMf/B67W1dzACrqHdffXKtT4qn8GsmaLIYU7OF+Mcdlp/IyAhjdae27nffacR4dt/tqseQ
SOWTm8oNi5XuwjOQYV+19s7GxHlE9jFwaDp319XOodDmR1KV8akWwetMbf05AdKNJYrNJZhToHcT
Z1m+BAAV1z1TMttdce2RgNpshPdbaebcBIlSsG0g8w2QO47/NDWJvThRT46Bdc5bt9gjhJS40Ml8
m9RZEQl1Dl4Wv+oa+IspKR3xDbT8KWjgZgd/26Fn1ItF9pJVHzZboVsGsGCP1X4VF7SzhBWM0mAa
s1dFLXfOnvyrcQOigh0mm5rzIbv97iqjyjo5Nn64QohrsqREHDGlbXSqu6M/upxnWHh0vHS1Fec0
CP2dAA4wFDXtOUmr/ywRp2c/AFQuR+fUUyiTYwTcewNL+tGjyqi1T0kYUB4ZNDzSfWKIakZuafCT
7GpXNK8z+CTQCpzShobnHW3BG8vYHQNLy7mM+jmZIrErzCyR99H24BMrIDHrsq3Umna2M/zN5mXp
H1HpupQnw2ZtR2uCaP38pZ0zajhtsa8yHHd1UdNhbVEAmZfRG5nsl6myirtxKM6sv9qW7TpvIPqZ
LFW/YODC/eF7AS1HAzGVGYuaamrvatBRtnwIelWT4jx9Ly+r3Gf4mqhETh0cPgKcpPSn5MkPogte
quPQe3KPUKq3qmpSjGHXxrTOJR5bnncP9TonMWLQN1MNNYoYa3ZP+CE37IT+RjjgNrlbvpdhHpw1
zL87n8I/xvb3aZkhgGUznazTgz2VCfCDtMv/KTDM78nx4qgXAz5JK/vl4SeFYkY1pADPYWcVeEYW
zFktu92iKevK8UoDyrDwpmfOi5R+ewuQ6PsG53wkKLJaNOKVD3bCr4Pg9C0NfP8paBOFjAvyDxzf
cqTayTqXqvbpHsaHZ0/6BAQ1OqnxD1Q3yM5o3olAFhr9eNjyCF3ZuX6gpuM154jpQARgOIvZeenk
UB/82R9hfNl427AfNH5HlnTW9IhyQxYzvsOR9P8kCEhPrr+jl6QI8ENHEy0adjJQHjihXw0OGRq0
3D/WzCRMfcRahHzYMP3xlul2ueKA344Bz1bUDZYgbpG8hm3wsOoDQPz+rx2/2JfqKxC49W1Wj/v0
kZVqZxQLq8SJw3LwnxX1QKCkux3b8eDAND4svJj469hCAcVbdRFNpoF6Lo2s8UOW4kLoA4eeCX4r
hXhiA+xLw+F9lCk1ySr+wSa12p/dHFMRpYHPdQ97MfxdkNfaS8+6RdhRcBJSDtbT+nUvrDG7qdrb
iYZ2cqfVR8tPQS2ybox1ThNNOKo7ARNbjMOdT9whFLcJIUatDGbSI/fEWmsLTwTtg1CaPcy6I8FX
EwCSDlYDRuYbzkie0Dm1bHZDymJs+L9V+smYOjryJCU3BzBKwmXbqmzxmdooMkU6JRfVtd6+Kgn0
5Q90JmQjttlt9Ew6HA9MvHOyAW6s3T0LlKATC5q3rhByXQhM9IqOvhWtQj9qGATrtilDrmrMkqXx
DzYiXpJ1n7FBbW4shAZljEXOsAou3VLCoeNP/g5Pbbzq3eV1juxgJyzrFNcFj22bTIbfF8ODxbYZ
gzGGUUcZMVgVywoh/id/OxsWFtnbG6eA+D6FkeaTMNRIeICr6jYqn2zOXImmAw3m6CVKw+LUCcs7
EkAfFlKEs7NLM/USFvwkZaUrlqJGv8zIjy+Gb175jdkLHAsrpE/nhinR2Yui+gKLMJ/qwFVra4Z5
l7CoOPcp5Xo6lhw8arq6gkYi9GWAgOA10i6XIt7b8yaih+sCJml5HPYxVKjua56oDhOJdesrJ/+0
MnevsTOvfCxiJ7+u9PuQMivUwVtuLHVuu4yGvUntZp+6yooM+dof/dc8qMa9l7r6yHBPMKIOT1Fu
/0syxxxqkTxs69BdmqVsn2U90OMXy3H9/xys7z/xiN/HmssOyf2josCFI994D2wOfwkIxiWJgdKk
ouaxREXk95ep8z7Lka4lDebqVLf/sRsLjzgI4nPr9xs2yDkxq4gmNonvCo8IaIjaPkZUP1698TLE
i7UpcOLx8ozXoEeGG80xztH14s/o4RsL5ghYiUc+O/WQuzpWAefK1gFMORuzqC3AEvf/vBoBrF/I
Q09cKSkPYMz5lEP2FotqsixMetOfoPLSQyhJwbZB/gN61Cks/GnHjnOlFZWAXi2dXRthoqgJrkKs
+vIw17N3dBnbO4LGsio/Mobsl2loaUSbupumLjl8BMAX3mv01BKOp6/d7AaFA0Cbid2jZZ7JR/2a
RTUfEk9/5pPdHSzRkiccB1z7I+agvg3+tLjebk6uQEM9vvQN3JkQuKa0NVwr3IyA4AZ642hd44Ar
MNBgN3Lo39k281yfzcYEIETdHlwRKA8uP8uQibVdrmp/78+BPjag8C7d40s/9e4l6cdTnhX+UQqw
h3b3MHFqwVPB8I4bVfOfB0fl4AHyYjbVE0GY8p9fRt27J3X6RB3qazos7TtVbO6zYzW8RRxDT7OX
3zygHMemnyYq5pz3snz0IkwuuYi8e5sklasA4QrMb1a0a6q1NVFI3HfJRxlFIZkbDhh1TzVLK4Of
PRyaOmFPA2I4LbuDV6W/4nE+E/x6lan9I40buZFlDiwtJjyuzg55VuJ37bvfw23gd1Y0cGOHzt3M
RQNf76YCCnYnhd3di36l2dKDaoqPMDPe2oFwjJQc86Novubu+F9myIE4XflVavNB7QoYGdncVEOe
diC8+GGleKRk+B4tSF0cAy2MnJhXEoDDK058DqNAdSeIaY5JYN+dArUl5VPk9RepdfT4uCbwLbya
c+tJ2EzFnLJkF1VbO7RZsOXj35qkko1ZlVMB3v159s9zO7/kRQ53DFhXU/7kwv1bW+WrbTcUNWOj
MOE/CxLDLozqO1Aj5xIwmGmbCPSvxDPJyX3Yjloqb1HgP7gbOKBRudBHGCF4/TOewD+2lms7sw3v
Fkom+rR4ZiI4u16V4Z5pH6aO7r+Z4mdWyszBQ91QlkvfyH7mSgKhWF9dKG77MrQxKpWggv3B2XGL
J5s5apdDP0goVXQttN7gnqJ5K2ozHCuoPAq6vTVWITvw8hc7Oiy6EpdIyRvOLsa37vEksDvAZ/45
G2v28A3b7YCJXbFlXFEk9smiSW2mFvAUHTwv4dwN73nqBHuehKRXDOOi8SpWymWIRR3boiPYM1GY
AGeyH8It92OACWZdKVa/EBeYsJipApgd/gJXPCLKF+m8JsEy34qsiI5jmWz8iOcxcXbOjYF8c1r8
ChM7lqNL+LbC4UGUH9NS0dQEdtpbQQ46cUX+pyyaD1hkz7w9k0OaH+U48D1lAYlybnaf3S2k9Ceq
+chCbQ3dSvuBF+AxHiqcnOLkUMR8UGEHjHIperJa6Z5hKzsyiOwWUYh9njufJYQx3DeDvqZJuE1n
3z8a/LlmgKZgL9Tu+Q7WggGWUWqjko6lZ637TEG4yZg1GwnMN08R7cImW9eVv5CxmM3aT+u7GQZ2
u4HaBbW5oQ1Dqan1M5AFCG19IvaOltvM7vMDm56IamlePX0PLU84VAe1ddBc6dv6bOvKHGyMeFwZ
4O3LFLjO0gZbwuLRGXN9CXz253kQRu+a0n6fsOs8JRiXnxI5tk/zOBxbtnJd+oB0LEN2WuboWYGC
iuaCzgHFY8omi09lHfXPPfe97xnaqEp9wEiqgtx+0SQvpcVIV7hFdSZ453ERY2IZ4D+hY7QgqFhf
Jl1v7v2wwxVIp97kyGcfQWPP4olzoGXhyUuhxYEGWqXXBEvHCxjbdUKSc6Na31tHLDnOukidfTA2
L7X+Pk/RwFQYTmyir/Zi6QwTIAUV3vKQdBZCRWVB+DRJX0uxxPz6peAytbOnPuTyW0rvlT9o0jXg
NaMK9wtPV/5T79L2KfSm7jRP4kbOk47mpvz3/Wq2luhK4lQBz+4vceEGuyrsurXi7w+seD41iNKk
UN9nYj2bmikok0N+4i5c6akEmZ34WCwc3O1BS+rLNR7DkgsuqHl421x30EBJGrUJTbjw1icOKWB3
XlMgUqtMAT4B3k3svC/HZwAhu9KZhqMJD/5Qak4m84gFJ/kqRxeQ4Yzaeq8Xz1ySkvJBNmYRzjGL
t3DoTOMTnXv5uWeBLqX5zHoq4Gocc3lO2B77QIiO3b/g/S5fgABwUKJfZ+8HCO5dz8mMBGc18rIb
rTt/GenpCaqbJltrP751mj4pZrrpAu9vlxKtibngd+wTf0Olglr3sGPrhJ+lbxhcgynf6gV2UOMz
TbXSPgs3Y5kc2mSqUL0odhbO+Rs90fRvPimTuRThCcOS2Ua4OmGnjj8GlCk2oT1QVvpvMdoHl8ap
vG3A766AiXRQVAix7wUOOdnH2M9JzU7cwp6TnwYfsntgOnhmEyKw8EiuzJn+1Ud4MMEow8ZWhqvD
1fOpwx3cjqF/orpYsS85jlJcnHRub1YtmOab4o2dQoI5eAxOiUOqpPURBTzDdoprVUzDsvNwEcKj
xTBm0ABwQJGt1dW0/1YfFmcgqhqPuz4Qd2HbhvazrT0gkklKjP2KMOkymuYwaw48Ks3NCUuz2fgx
cBaDPX2TGhu0QGzI3qbL1tQs2Io6OLcUU56LFvgKPq7mko/TvAm8YNXBP/zBIuarV6o8Kryp6Hj1
HqjLbeyAsyTUOFN+Xf8rwm65SugFa89F6c3SQ96yjfdEecoc/mnVsurRDjaqSrpfoaTuKgz54YeO
S3yAo4lHuzuyXVTnPmHR34T4/dTDY/ntthzRwrm0oJMpEkSBHxCOfUXG3jZku3yiPzKhvzGPkX3g
t/gb9MWS/QSZrqmnS4XiMVbrZQ+RHpA1Zwe57MvFWg5c/x6W/WyC18drp6LaWJHGOgP+x1hsqwPt
mc62XWCUOz0yyEzUpdj4PXtju67xtTVHJNz5A0PPrsV5SN6bo3HsBNUxoVtinII/HWvYF5tmZlgJ
sFRFHT4iigzyseU/MuoV97ROIGFnA47Ztn/y7LeFFtVryxsP0v0AFwKPjPUo7sb6R7lXhDztt/7F
VPhc5yRZ5V0h0f0Z2lEZOrfYWCTsk5IQZ/Xg8Hx/AUCesoJhHenZVOwEycyrSLbpOgIEu7UCXE4c
uukw4DG+dVxrR7u4c43qdahzEidNwBLYHgRoCZRKOWNbpjH07vl19JIlEV3b7fgV8ZhrKZ58ortL
cySmONlKMdGIjKe9Spfdt1eEPZs80eh3HNUIWQBo/1x69gUjhsQSWU63pJrksbOz7gSbCIewQxZy
YZA8JGFygWbwiTxNZgiYBdwvSqdrIcRuZou+8anYY8zmzD0XLpbiKTvBsCDgWJ/LNoLXMEDtc4ds
L5X4hX/O2tdxma3AIIGXbB49pUzy6bpxuR5C+QForNn1xrHW3Rg+JKuhfaP2BdXjxP9inVObiZpN
4QSBiqeyTekz6OrR38Com8hYNNGTSX95voKiPfV8K9p//v7SNmRhMvduJ0V3UkT6OJbAPRwhMyQz
Z+y4JdHhYdV6EBJQsiz5vy8hB6xlkrc6w/tVpmhQiQNptB5/NiFmODKMHJIo93iUSExlFl1Gz2JZ
57ySdK/xo3S0LhZYdbkpyOlgN6MR1/QQPL5x2NUQ/MGLenI5fq0cn4tptnj3AGhUx9hgmLJc4OX9
UP0Vs5ivVdyzeVqscAOX7li08UuJc4ElXJqfOm9pMNZ01SH02fpiH8Cm0Pz0WQg9Fw85mOc+5A2S
OasmKp9tj1BCUxK6bUaWC/UjL5YyIV0nV7BHddmCdu5MSneF0YzC5YHkSux6KM5Dc8oWxUk0SK2T
4uhJByqRf6ygjG0EybK2aLCcGf6eGDmcCrUY36FexYhHL8BTIRWC4/uaaHGpBsJFRNXkiRIRAFs+
8bi5WH7ndvVLNFi0kNEvfb1Ee6nZCaASelvH+0qtFEWvqjo8hWpCh9q6Fcf32ETzO6GLXWC3nBMb
N90ysLV3PYnPtuSig7BWXvpe1q9eefs/js5ruXEjCqJfhCrk8EoCjCJFKu++oLQKyBmYGeDrfeA3
22V7tUtwcOd29+nMhUWmFdad+pkkmoedWc7tFc5TrStz5xvTj2Eu3q6uAEV3zgw2YMifIO/S5STq
hJw8d6Bybv46YF9bbu5r5RwNZGyr2pb2FlqljQjI+3KzeonaucS3YMC2MS4zGRpIi1hyKvXKuqyJ
OLc2ac1fGHbSPFGc+I96bfdQqEd7md1TqzPLA08/YeSmyDuNj246/YGb/I3xb7wxVA1NMHEJn+qd
YQXQitedg0lMCgN2coQ5szam6B+eyxIGVOhBl/guuRIPf9u0DLsm6N5rjEbaJs1wQgE5MHHFXBb2
w9SqV1zNKuM0MfJFs0yvju4hsdEajsK5z+e428fWMm48kpZFxVWsmfagS+QuRxsP21jL9ilIB6oQ
1t9taQIFWca90cqXoYFuvfTdRTG0EXnv1/5dsZamZunH/xJXYDMGah49RpOjvfkyOGhu7K0ewK3e
j/HeX9k6ca8wXpXdCJC2LcJcKFxJuv8N12m4zvnHYIzTWVX80zhbHkv6HVexHGBdgCzU67V+4jM7
wLXgZSvm9DhJ6+q2PIlUMQZ7iVMZ93gJSNEiQZBqinxZqbrDQmXX/2KqrglYQTPriXWHD6JcXGq/
FpyJpb/rp868LtIwuB+V9zmlBLcxkt/SYr+SaiYsMWe8DRkNUIUIsps9Y5AfkhQJW8zZzTFisU8q
0CSL6R87MwYkjdE8p06cZ7q7YpxBHa7ey6IA/Y1ujUnTjcjWIC+aWbJXM8v+rO/zyMsHKvF6/+YZ
0FLmIvf+tRUcI7rfYM1hXIYHxF6GXdtWS1LzPlTpK/HDv2nlbXgEFQ8lf4A+ZW5H8BEjk3WxzQON
Got1SbG0lrg5+A8d7SBIW7FH89t/STXSwoJ5KWQ96+8WTl9s5u6DMQ5ULoju7A3OBZi+vNaSbego
jjH9Jyu4lUGHumzc2dSAF0SVRY3hOOFSPNGwtSzasYcFknEZ3VmKAjhKCtwLoxEqK+J2Y0/t3pbl
J2U78DkneAV2v9WIDV06N6guppcxg2TD0ZgBIQLx+itYpUYZpx0IVezRaa/MTTdCgQJ/swGmSwuK
wtkYOGy1/JqKY4jFLKlbK2oXm5Ffr60ziVOdrHDXnblFoHCbtXoS2SvY1rWmGm4dbRLH1gK9EFup
2mYoUuDN7ajzsy/i+gTKyVukKRV1K49ztDPveZCgZdh8OAfHwaNsdhRDqbTSL12AkNY5H2PQBYeh
X4pjN7EnheX30H6AXwHAm1J6ZNbeGxGNnF5pj3I3jTyGzym4a/LTCJqTL4kYjwUKTE3TToHCcJmy
GRxRiQ+XDNdyh7aJMatmz/r/3wYjJl49hTHVFPpX42QxC3Njus3Gp6t15g1G9U8pMf/rlArAo4Pc
qHSgWVmzKMxK2bSrRgv/3dLpFzmToCutq2b79TnW+z2Wv8eqz6bDMPEMTit22Kk6F+Dr8J1NdNm4
rMvvkuAOcAQqoYDZXtQEtQmqy/reb79qIBQYIaM5lSOr2PfJMN07H+ja/0J5rR8Um071zjPODe/R
V8uZJKtldObj6CC9q1ZrD76kTX7sjBOlSXwRWspwkcndXSEs9j/WezCPxms+GOmVe+s1X9jf1bO3
hRZGLKtDD0GC6rhH5s4ZCOi2Zj9C1NC9KNc/qiLz7pTdxI8amq3KvO5R1fjWbHUl+tFh7O3ZXzWA
46tiGQ6szdZOn8XHI9A8cKnsHXaxixVy50DKG+Am0i1kAhLaJYb4tFOmk9RV+45Kn22ruLyx+BhD
6g/8TY+8cvr/CkcvRbLaNsAJVtT0mPNTbSoIb8onnSmxIZhZp+5QbxbW4RbeZH6mPGnM1e9gHzPJ
aqwlMZCm1nIZzWy6K73JbwtdlHjuyC7UGw8PwrVzOjxFBUuPouEDa7oU7R8TS5q+iI6H6H96YOlj
cxZQTm+924XEQ9pr7LIVFPyJNEIrbqBEDtXE3svwZsVisn+CnYcGU3UaN4bxahQk5HzwABlvy23F
gPIQk1YpCo2wjq1zNUzXgmps1WTC1U/VjH/iVupHe47sOesOePoUKI4xSnqLhdBs8B2bOkHXxcUw
AEQZy6oMOqcpib8sx/ww9BxzQXNvx/jHtM2Xquqg6ZRYuRqmRkZ7HIasH3WhPSHaXsfe3A3U4anU
+NfwrQ6DXn41+lRuy6zgzrb32QbhPaquqq6iRNe+lqyKN/QyXFFdX0ayoZFfAmOwY+zHupm/jvqX
XugP8cjbvdfYGHXDFKL318S16pOGyoO8bcS7sTWfS6iqi+P/5Ek87S9a+1LQILKdGZSVwngZ2/pO
H6pjXhfPWu28D3AB+G5j+OVG+pb0y0icyntVLVVBquLBrYFF5TMFqSIo3C1z6L9Jbwp26rSuOfTT
xDkYEtFRh6pcGttnpDOhclBneUYQb9ajqZpfaRt469Ji3gWUspOaQAYxXL8IVVd5+9lZ5VvxFjc+
aZaBSG2aU3mjyOR5SvtXZnh351rb+o32bUHbw+tTrSSE78QXVWRLAWhCBmDoJ3NFrjTYOrs9K8pb
W2PWnqz6zzQMZ2JwB+FqDzj5TjmeRIKl5RPB4L2feYq9U0pYNmVgGwPk+FhsUNjzHR2VhF4999U5
+hz0IOEWaHQmdta5cLhJ9C8NpgA6fS8eYPdNbTdEU7B7we17YEvOvoFbiAHGoInXFix3fa2M+HLG
hoLDca4JxnEFwui3TWV+sEw7OJpX1nkJkKOB6zEXK9znELQGaWP4Vs2h8XSOWdXvukH+nduMPS2+
IFP6NyobFHEb52T7wn8A3Ona00nLuL0BYD4VflrvTEOCszdZvbmdZuy12gsOlsZSu4gXaABm9e1S
KhB6pfusUgfvCLnHyst20i3PVoOx0sJsUEu8usHEjE9tDpaRbVcv3oGg6d1bSzldurC52K6xJode
J2nP/sYuin3s9L9aqsN2BEgR5Py5pvNgPzS42Ok5wIDMPZ7FU28au2aA96iMEjtUymVEh9uhcSHg
F7X+8h2A3hTnHSpXxQpO/6MtvBWpxIwsZcE3SIwznSL0zJUNXbwpMRG/6cHNcQuEtG+RVdXQQ6bA
vBULFc3J8ugmuXiX81+W5m+2MZSRm5OL8FLZRF225jrlU2drf4uMjJwEYZ6iHjIoO99pitqOIeaJ
0gLugm1XRGXufToz0YIcwXmy2ATxvvL3GWbwvHxsbN2j4Gwu2aWSbMBQf2mT/s4SYNZQxdPB1DbE
wFiYEwZAHFmz9s5z3VFC0Y/PiRb8g01fbBdBXsJ1uOphuQxgLqE7Zj9zY5w1jHGsc8SL9Gac55hb
abe/VElK2Sa1OLj+An+fQ7sqrd++b9NIK71P3+4+fLjTma2dyXU/1nPP4kN/c+zuOKXuPvbjfYCm
P424TKQpienXbN6GN7Tdfe37D3xALxdRVZScHtuEszmxzilkM9BM3js8rmMRO2+xiClhhtzfHaae
2QMKJA6PIrhbU0uEXTxVrOp7PTkKffqsUxtEw/KiMkLhojnUyP0t83jTq4MxQsb32webL3NXzRd+
ki1JJap6ZiEegkGcF688V/QA1fW73pVROaG/pFxXqbn5MpvXjJ8K7MY7K5jHInN/yfJR1XDG/Zig
+TZfWj3QErC4Z1P/sens3tqUSkKnA/Xv1AEjYfPceiOPvThOog/7GPtknd9dfASaiA9onduMSpMW
DQtTyj+kzcdSGkfZVW8kdv2g/HYy/0/XN48dIiPG9lfwu/fVHgBxe6N3gNEl+TfSO/FnPhvvQT7W
G2PnjcO+9uxLauL4ytbEu5vPzRb8J9RLXoO97/9/EYlF+210xmubZ+NO04JdimfhPKJHafapAVLs
aDCyvUGAIfC8yJFWH9lDYO4HrIDQNuzOskKb6tmdWhtcQjbr+jnLQFwJbJq49HH847PdTVgUWcNA
SBVsNsN8FgRGZ/ujaIxuO6UTXoQFX3uQcrI6JIExP9Dw5ElKs6AsoOqw3nJJz9HC0jOBcC2TW7v9
QSeCSr1YXbi4h6an96wtCRqI/hiY9u/sNv9sI0Ue6pJvS1JVqrGFmhfUVdMeSBIu0wWsfjiyXmg1
bsRNwm0214bnWKOSqqzehT7fq0H+Ek5i8dLU3GictVNnZnM7t0S4hie+XgjRZQyoY5phc/uoaNjH
rl2zfE/gGC7Y6qfQ7M2nuMtIMbsSbSmz3lyk63kA9Yt4b7G5Yqe9dA+tTtyoD7pTNqunxhjsSBBz
RM2fy7DgR0Q7xt4wwzAyHfUEb/pPplEeLTE8u0FwbJFXWLZahynQfpJmzXOANWdhShQhHvIV7Bmr
DeItmB+L7ISDG0XL9aehpEXP11sOE236TCAcU7iF4GTdHaFEVDaCnVRLQN+3gJ30INilTI1tvLpd
GoR1chzqUasAgzuclqiEwbfeYEkrY3m29fYlSXAouyt+UaAfFNhw0JQcNsI1jeUjtRF6b8DWInm/
GbWBmAwJi3FF2iqbdWRQ+xTIB/NfyCqvVqKKsCpLgGiBE7CMu5YJ288xL6i1B17roMKBNWOyAHCA
mGtZcaSQKXsyXbGpXsjLW4yPzPnJjKt56GnFkJrYue2oYaaKo2KcvJBXkrP5Z+Rw6/lqvE/d9Kmt
aacMXFrvTpemSt/TpL5UQfZsCvnhCtve2uvq1qbsa8Oz/xQ71Etl00fsYDeFr/NZGbm/wZR0cXKB
pEwgdRzKf2Mc/3ql4Grt/7XhZG9yfa0stqpDCsrFGzvt0BvUU2HHB6RofpqF/S4q6zYtsb9305Kb
Is9PIp3PIh1vC1U5k8nkF9RA59HYefu68cZYBa+i+q3QxDZs5O6Enmk6nYBLMojx4xLRnBSBNhs8
gq+4uDpEgUHmllsQZYgWMaRTVBY+j2bFxDDCs74DFOHTDO1OFg19zNxdmQxR0y3bqiRpGnj6zmR9
uZ0qrChLWoBc5PcMEm+iiJr/uFFFt128ZXkoe3hfpN6Crs+ONJuqSFnWqUqmXeMa6TPq5GNAoRZy
ulWtBOkEvE77a+gPmpe2e3qR9hn8vZX1/sCDfM0cXERGc7Psju9jaoVmqzEH6BQRzmxpRXWh0U0c
O+LaTok/CpDIS15pwV45HB4EQFiL5ZfAXFhlob5v5gD2Wb3WpdRVsjVqbXhgF88LldUZD1l+pwVQ
Ruz8Q82F2GprbKdsMSZRktbP8WK9jyhw+xFFhPdAsMd1nO7wxKAyc2EpAxAdln7PFGL1ys5Hecmw
WiTydem0Fvd+A0BYVKe6J27dKcZiE1tE5jLnecXNc57iFkQJFyrAh6y5WEHGbhAhIHyXGUv63lc/
k4Y9twiugVCXVdI4T2n8mQyjuefKzLskmnqcriuypnc1lqvtLzRY1InyQirwexqK9y41jlbt8V6Z
P0wbevfovzsB80OKZZ2feI5yXtnEGj6Kki2OspxfReAsrN3sTtDhVIwZmrtD57Is3IsZ6x+OIge2
lNqvD/rngHH70So0Hvgle8+ClCQo4dRcLx5n484p161sB49mlqoq5k1O7sfKqx/Xnr863flh2Pg2
pH4m3WuI+t6b1ZWyPp+YJO2ps3pty1xuncL7iuE/bzPzDsydwxs5Ex9WjmktdsJlcl66yThkNm9T
XKWgsObkDCPhec7Hewuri6h5xTEEHlwEY7E1wAVHWXpSk6dtdY/zKwUKb416xCqSvGEp+yOx4UgI
tr8edE7wy333obvssr2E9lC2IZHX4XrI5/yPO/CMYfIlXRJPWuh6cyhytsILb5ckI4G9oB9FAmM4
u2+wpMKIT16/LCwiXcRVrBFEiJbNv2CAJuP7DbQkFewcIb/yZglurgnhCqXworOVJnrUEIp23fOo
99sBPBKXB6xSU91wJx7st3K6JpDAw4G2oX0P3fTkD5Sl99r8pJvsJkCC6l59d1ekz1JVYOQ4cs36
u+XR3eqL+bIMpJ5sHPCS7S+seSqriKemifcvdldtUQ5PnQcIQBYoBMIO+mN19TQtufhpQFFVf5fk
dA9qIUhlE1XaTrNHb72NxcFIvC11LKtNQB6AnEY5zpJe00+9of/pDUHLZYc+bAFi0s3gAfrEfXDL
ZsdF4yut0+dF4xpqOl40rJ0R0hmyZ00wgXek92Oum57XQ722rMsiAs4pu/+EHPKaG1w0l4mxO4ZQ
GdpKNheos+cx7W6ZiF99czSPtjnG20RHd+5L+aO0gCpRP0YmVcysFp3M3lLtC7+vj8CxyNtWBKhV
u6nsHBCyKfso5oXXaZP3FMwkkLrMiWq3/GyawjkXulLbYBlDmhth/7kl/yYI83w001edClIftstW
qlFDjun19dPRT/X0ra3NHPEqWZMoo8ECNNXHVI85h1X6WXZ8dMbI4770O5FV5l3SsjX3pvY4fyX/
X0ypjW3oYqry/Jf68Hpn2b5x7gztGUbXsC+sCWJrHINqaUlDa4rAwZyqo9ZIJt4qYwyBlK967QG0
51UypIRzM5OdLrG7T3PRhRyOu8l1qsPgjl1IkfFScOQNDmcnJ1GDmyuH1QShDZtH+9BnLidg1T4A
QcTF5OrmieqHV8Hrc2Nq+U8/Izhw38TpSfXjoo52fdX0pDgpaT2aUzHc02Au6VtrpyNXuVLj/EpM
KSPjlmS1f0iz9pnr/I8lnOZJ35bd4COC1Nq+LMBP4hUCb7Mkx4rV9oNjT3ed38IVk9grFcxvs9t+
suKbd5QFHEViXtHJ0QQbdUpt8ZRQBLK301U4DhiQzKrFel0iCaTWwPMiyJa7pvaXIoY+yvzmZ14u
xsJqAO8OqxUHcHj7IEveyyDa4HEhfQdIRIAAoI0YePwSDCN7xm7EAPtCUjBTqXWRcUC4fqGuSvFm
23Qlt2Gtna5+JpaoKxxQ3MOxygwj1PuNpa3w84DpUiomhyCH0TK2hFbcdLVOadukJLgqVwewYGDa
6TKkBQ1kls27D/uQG7YuFi6+312YmLhanArAy+xemnyksh64ySa1QYC3BApk0RePpZ8ys8ZelCou
A9MMmT9LlzLkAjCl2a5ELS87Yay1ChAsdA7QJo8mpVdcCdjw+/YEkzpJ6NiecLG1JI/3jd79ps6Y
AwWXX56vPVQWPUmJjlE8x9MyjeNDW1tl6HfWl84IADi/v5Z6HjFYrLmh/GPWKIanuwuXFsZT4iPT
vh38C5bD50k95jNJPpDRkcZOE+qwZcDRpNCCnf4snq1MjwKq4B7WWgMUxXPqcRzKuWf2yK5QnJ2z
YzEXDcnJkAkjM+7LwYJO4BF0zPJ8jLrWHnb+9DmM4FitTn2lgjTBgvtwVCYI/pGlNy+dIa0ITJpn
F8DHVmI7gCo7fUKrZByh6nyX1o8s4TvAcfVMqwl+m2JG95BF9iGnnDCMs3zOnOGFs0AL8spbL8HG
gIj7SH2Y2mDvWLb5M3MxFDwuLBlasftge1xIC9zVO6wUB2m32h5XXtHzxcmy5U+e4HcGzCp5v7pU
seCFQTIYnD24rK/FMa5oXhvoM82p8oOLvZa0uD37I0MudIpM+pocy52rV6J+uiUdllhlKRJpk9M0
VObGGhgNodUoarbZ9VmS61MayLMs839sLr69eoY0LHEZ+YX+7CTQCQD2sZkLxpepoIW8REYqK0iD
gPyBqkLhAoC+kvhq+xmL4EvqBgoOcYAzPB0eSUruOjc3Hs3lT1zM/V7EuOQ08pYgJaF9ePauBqvw
v7+9iZIEiiWHPCLj0bSTF+VLIqcAbSrhqT3fhg0kCjSlkpISkovjNpfkMnsHYycZjQeMN1vPF3Th
wMsCeXR3WE8+0Hj5KnDabbq0vAM1NS5pJm5iQFXmKrOkvBuDkgsToo6Xj+A+GhwzKMwbQzPcUNU1
DIUiJYk7wS8Q1cjHRueVPWYNN+zgVas4Chu7eOf4pUabrPuhrdigBc6XglZEhUNuEnrSRugadB5y
Q58DCUpn2DTtM2diA08e0N2GRcEmITyFLXrTDgQKe7l8+IP7ubgzE70GXSUDx5vkMDtH153uNkYS
s+C1JZuCHDMLkJb2F1aTVhlxOY3pWMP6sr6c/XEXLApnWsrfaZmzL4Ck0WYCf1M6fUZdVSLDys0I
LeBZiGMvYK0Hmd/LY+1c2ctzOsRNmOjDPZNEIB3QTVzEeS07fl0ciB/vKsI2SWxyuS39n4H6qY3r
gfOQA8S2oDJYc7UV/ELJhMT4X53VLcM9FfoBS343X/7UiwRRYvFkYwWBBtc6f9zclYf8oeCQZR1f
OVGfwQZtSW0cW2JZYcE1YGcS7fGgRDhJcE4dAShWNzAt1nxO3DLiHgJmB0h4q0avPXjti11UH2aV
sAMw2ZB6jv2mk6rdGea7XhXxpaB5PT9qrsP3sbP3ng2sobESRDBaUjNCVjs9DfZeASfdm7JrYvHO
Zw9BwKH5o6vBP+YrIXtQweMy1zR8womtOnQSmm1Do0agH8s8tHLB59mCT+ElhXd7ZJ/pV0isHDXW
tSU3hbMAc0fbOWEaDO86AZUNZS0EarCqCQsCgavQagLLPsj7/zC4ul3bbdqewMqRvj90zGeX0vFo
qQW3Sad8pfLS37xxHHhs8WDa5ZKZtmhoIrqbBYzqLm1PlYKH13mS5wHCZzf0RFRpvaUUAVkn72/E
+K/M1A+KAfo4WH91GC1hxd0rXLlKgEkRDCadEvDK+RUWt1ddxzSTZUy+PTF9y0j/ygGsCMIJGIHh
O8+Q+h2zg5AzkbbK/8rK2KfuMhOVSMZwMph0/XUJ51CU18qFKNMg2YMGQaSX6YfR3oUX7CwwtF09
Ejab2+I2NFhN/f5W6SgN1hhq5Kd1gAmhcvUZ8AGtZj3WpgRO0ZJMXBtWQKeXc4NiDYNrIqTgnpo+
UX0FHonj0f8e4yrYchP9WFqf3D/x0dCBEMU8FWxFULXMIUVYjnC7GoG9OVsBblY88muYnwUuaUTr
/soxB2mjES/FgmmB7ITNUESbqiW4DVRTfSr5oVkK4iwVYgAiaswEp8gjlo1x8kmOoz6wPy4c/zeF
iIQDiv+xZRKjEUilyUinRa6lj63TCIwJPDy94DjAGJxs0N8f9LW0g8P9ca5Lm1g+8RKHAWUvAkG7
Y7WAG8vqL2pDX916vHjknreYxkggNCn876kZo7Ya9jNCteGu7GAr/YTvaD+KqTvq3jgeRm1hmU6z
Q0lILhxNkMDSK/KdJsbpFMvxurS8fxOE0Y9x8N6l+BlKOyCzlp/rZLB3mYfxWMsYxpNFucC18tfZ
v9PqcCboII+Tzjdapvnf7GOQeDpGpmBNDrwccwV1yJZcUiciIOkrjrejZfYpmWd/fhBTKKnKmhXE
hHFVgWAR1C3zBr9dQQYIKn5vA+YmK3Gu3f5G+wtbqXl1wWQue2evey0a3pmZ8JYHaQASZ0Yw11PN
ONkqbrdGi9kZbwEKUKLCHOfrluv2TR/FvKKQjS38EmDdvfmnGd8ZQUORAAJU0NdhGjbGQspBXAPT
fIADMZ29TsHY9vUgrD1sVbqd0w7Kzu4kvE+jZqDMY5INrbFSdeblo5nAFWH1yzCKOV1Ua82LAAkV
GooIjnSMD3vG01VI4oypdszzegiNjgVfD55zmbpkPw7FUV9FYDZQwS5w1IMy09OkENlUWd90ASqZ
aOO9SMzTTADIaVlCWualJyASBgDz1lRmfLdnHAEDgbgBnukxhXlti46JOAbeVsTHbqAWabAhvNDx
hkUQ7/3oM88RCwX4kvJ1H7WKmgn0t201ptPWlgttV1Bmphw4VQr8B3Qhxka8D1iV6LJc4oqG13zr
QXx90esieMnQqLOAN4yDT4jKPPuvoi818mX3SfZ4TSAD9eJG5ES2p27daiJkpzmGdKbTlI3vJAJc
mIc1e/Gb3dO/ULlvFu+641QAE7f8LKyclVXg5b8dAxGk6GaPcEPzW2xD1KrGaFQL8y6TUeDU+zHo
kahW421bw3yhSiFxsSllLEG1Tn0mwnFXuBAvgJFEwVzVH0mrvJ1DjTH3rzNK+XUxQZcteo/5Y+iP
ZXIEQ0KM6G/CA+evc4Al+cwXk7oTXsIMszrHo9esjAqWegVBdwOZhEevP/cmz4OV8vQqLYNSlz5w
zqCzeD90Q+zNpbbYdE4YMEqD/iidIcYZWWTIvsZZ5j9PCb0XORZKAC9jaJVsDtdvXaMpQBxe90zG
757FTRdZ9NVs4zZqJjrFqGcndWqM/0qd7YyU08REUNJwk8DmpvrauKclHkJlvqFgUGTn4DmI6Vbp
G3M4eANvmB6IrwBMso9T61evFqyBgispRVtqHLlxuMRKLXTnAEMVXVIA9kAd42Cv2NvVrnkQ3nTB
D48/mp69kJGsJbkjKLEf6WpPMr9cof/4F1zmLznXwBc5A0HjPJkUDtxrIlsAROV2cJnLAPsfhtyy
15QrFerJeHNSmxwa4RHLeRRaJS6cuEyBTHlt66LDNz7wIdopKjqM74uG2K9nh8CMtdBgweoFU3eo
ShR1LY5a7CBhB4NkC78ApctYnSZQF8yGQRoGXlA63FpN/gR9O7+lCHGx2VG0N5LyJr4B1NyUB9/0
zZ3yvXP/Su6vPshEvrmtiV4L5TpFGgp6e9u7PIyOzy4odXYOIjMk8HXO9TknHIIzWIxYOPEiEjKI
5kJHX+FHTMncJ4NEW1HLyD8G269kvDHbqgsH8vlb33H5EiuCE1rfH0cfy4nDMBJmFfdFi+0ze5p2
b1WzA+aRe2ausVL3R4bpLCf8rgeEcvXpTca46IdlySJrouSLsocQdY/al6kVe+UZbeRqzIytq/7Z
RWaEi433hZ+Qrj5Tso4lHufYFT4LxPp5zl8KuOT8Ic9gp7145wSEhnlJhBSTEDVPCF3xS5GB3I4Z
MbfFXGMlRu4StChDIpVohjEUlTbtj7WRsunOSxa6IGi3XZ/7+8GmoWowwGkrc3pWTtad5ERsbrDh
STAKURlG36yamzIUdfmXyPI7mxlAhCK4NCYUb9J/LLCbv5Y3POgjbOQJpjblc4hQ7DMBuVlEg+RY
nQcbqZNFLaDdkegKNknU77feaWc+eDbaGgYbOrUxnxZVG2ITMZlWEW95qwhhfs2py20aF/ZGeOJ3
wKu/XexqW2K0f5wJL7ODxEiQrl4UvTSPTv2jWE1GnJpLxGEfRFViAOiugEPRqrX1vdXjUtG0wU2b
iq3h6JYLBgCv6ADtJKSZChxR1pB+pUTAYegFdD1Ahuwc/BslVsnNItFoenxoxVzebaHJo3BsuaPN
deIYmzqKfxquh5U4ebZ+yL1mRAsXILxBZ3BzvllY3M+FhRen8ZlmeFNuTdZAK6nzsbN55dPd9aTr
RXlQFiXQRS9umGI4InKdTUJOHLx3PksFn4e5MgLa+RUY9rcZ1wwoFetQaWshRpm/pY7FAzcIltFw
Mcmwcc2mPW2wKojxqPTAxcfTkkAuB9OZhDDhn3XeDVbnDifWP5AWQCVFVPVW5HUuduMU0USV0WYm
Jx+4poWreyE552FjiynBakat3LOtafXfcmKMmzNV7tOpTDb1DzcA91PRp7pUFoJsLa68+9nJj4r1
Qs2XX9pHuj+aUEM0ODbI97lPXq1tSNt1wBeD8agH7loGsKcsoCKbrbNbMvJHEPtUhvLfqBH4SJJj
k+Xd9KYlTIPsfRseb0N217avf52ZkUSDIgOnebnhlCCeyNYWMXUJQXJeqe9gqhTOvNUcGzpkiQcJ
v8kWnAiyd+/tsEcp3M7pDTzEUWvHclsQmjpgaEk2XYFKmK/UU02n6rn1vgPcQGGWJeiVWn9daIBk
5+orupLJdXLhKoFOhz710SqbT1DlsMylHEnpCdgb7w2k1b3flm8dHJAjtwk8QQDkdoyjHykdGOR8
J8DHM7XppcUqA/Pko6G5DVkksD/EM+FVTtGETkl10rHS/eUflUKFWZ/r9GO9H9/1/oXlEnU4A1q0
WxqIsUGJY2LqIq4x4C/YbQ3eiYlHbCdvGLa0MJvEEIsPnjQ2mAM7i9Kof6zGrnejPn5SBwNMMCCP
o6b+kA3O+zxPXNQC4Wz8maRcRQ+BJHPAqh3UT563uHyKc6IBk4PFUZ7lQATWNtpdYxMrFwMywVBo
22GcZ8B//Y49HIcV6OWIdU3IJdEmMLe2njKhWi6PSweHnYZc8GGit2RU8nFZGNGYfps3MLr+pvXY
S64n+2GwueAvuYUPEc8OuoIaS9i++rwi3qjN7UV1bZXTRPLHq72bg5Hl1nCjNdTFeXbMzIQjrjjP
x4oIFwqtzOut9IBPJl6KFpQBQKQbPhwNk8Clz3sjdpFc8oyOWYdgUmCJ/uzJ/lnZln6QijAeszqL
hIk9VRa/mYHxZRROfkUyZ+0tPVamtMGgltrNwwC0cbaM4Ta7+7bBWmHbvIRKcy/L/qnN6C7NOh5C
vzH+2Z3M9lOWYuao/wnwYTumk2O7Xt/UQKdwRxcZ71KR/ak8Thgb/hgpmphuK/yHfcJ+qdbvs5dC
IEQlLuCXXee5fJuBIKyiioz8evkDuLV6HAPgsaJ+TFQ73nrs56fOoHumpZa4bwY8k3KpL0uljnrd
A08fkuJGi8PHgjXlhQ5lGFI86fvMa0kGE4TfmHq8qZLBPztNSaNOQbfFlOnMumNc4hrTDkshIVli
TNoSNan3pj44Z5fQCN/tYvKOTbAaSYv/CDuP5ciVbcl+EcwQCMhpasFMahbJCYwSQAABrb++F3jb
3ut+PejBPXaLxeKpk4kEYvt2X85Ot3PFv1lpWhua26LmMWDNgPoyt9jXVpqup5H3MdDDTZu40zm1
7H2i3bumisRdsWAJyM463M5WZMFzvK0QUYXlPc6Rl6+y2Atuu9xhozp9Kx/rgLKoFfZpNIwjWMEQ
ARX905/SYZ+ah5E49jZed4pC5kLkR3MgREIGBDcqlUPu8Ah5aHnFeLtoVHqzTWNntV10I6MSaAX5
5KD3ABQvlioXYnfqtvc8VG2ocTWBu9L4ZHV6GMyK7ktkQewdNvdCfYurhNMzgCd7bI+1Y0f3Y9Pr
9cATpwYjg8wHlj+DFG1pxSQ1y4c+ttt9j7rrMeJi5MOdP/p71t6PwIokXVSD+xjnFAf2BkWV7bax
zGkXuWbLLvpk8zC6bfzFN4pVV3j9HVIfAcjUvQYLei83IG9ziuPlPEfSuZtymoxdWnE4k0UHxFUS
jTaiArPTAlQWK7+zLVykYbqaogUYaHJ+b0fzA5dciYuK/aY7ZPbVV/InVibhs8DGOKWhY3FuMNP5
joLzZkfS6AOrGDARx/oA0L3midzdzPwXgHWeVroYEPOQHzn/l/gclSEPYArp2taMWr6hjdU8W2I7
BzccVIHwkE44TZ7E0xNyVVTeBceCv6YoA8ONK06hCY6wULfhIIzLoif59DyyQCCkvkrCsbmf7BlX
reuSeW0fPa+V5xyxfO3Y19AGvOZQVUtwGG5OMtFGMCMXkxT+dCZ8UGNwsgGEnAZFwIHe1GuTEi9G
ShlNMR1QjDdR6vzrm6rdA246lazZbUhZzJHVTvYty6pGb+Ys+WaN1JCZzNOLVxgveSJubfpTjhEY
PQ6ZtEJE4S5w9XjxzJmuNTCVG/7GdHvo6LUuAqQMoKB0JX+nEBE3+dCzsLEV58jxxwgBizczFeI8
bHYwSdhRFkR2wFi0VrqkXspbi1SdKz0YQSrP1orFjp6B+o10LpOboJskIMLV1NLfda39WJl6S88o
P6nq2CRSKFvFzWUayycfajhk6Jl5Blj4EErImgIQRYNDYI37p81qarFNl0f11EFvi/NnyzT8U5fS
h1wEb92is00DJqUJNckMJ5T0VNqs5c0LweuQDtrufZyWPR4YRi2q6+iqeytvmzVT3T7ImYngz91W
0s8OIU0jphf3J52WxGsEllR09q2IyxvIZuWJFSznNyqiA5tjXVSf7FDywU09LEDQUQkTbIQb29Rb
YZGlt5zMfrkXRbPHnmA95jem6OsbA2OQ9qP7ujdf/ILCxLD06KdjqPWBzG8APoebrB++6Rr0tjwB
b3HLfCiLFnEfVfQUlPLDsYFx1V7zA49envLFBQWhRh5KTshTKU/s7D5CdtkYe8ZgBYP4ORozeYE/
gk1ziHfZWOOb0t2bjHinY2e+g56AziG4ZJEBvHvzIaLW7obKjZsUnAaFyZiqpH+ci+bApLW4UFjP
93QOEzLeEoxD81c62peIwCgW4VW70jk4XelDU1/yIcM3WUUOZyWcNeufpqYDea/jWxrjarBaZGeG
PtRn1XUyurubLooPHBbm95JH/KpuhkdGCOZ0ShoooCiQIAUfKp3HR7prok2gXWdVF7HeM5CqVdcj
lWe46m1SshbjBmvYyBH3AaIikZZynxCXWFV9N+yoXcXhPTUFW3uuOi+Qw9EjxsB0LZxNORtv1AOw
EkqZa/zalodsSo7AM6tDI+OcHlPEoDz9otwmPGfEaNtoGjcBD1hpNN3dYrfs3C9GPmMt7fnVFe6H
4CajVfxsE+xuAIucgri/SkO+Cp8Lpurw2ePvoUwQrjcCFfmgxpQ3NT4iUB/GPm6ZAor6i3gb3hMz
7bdByQlhpNAB/+NPNOGrKWpwBKHM8GQvmzIQQy6uxvLSU4ezTV1ml7FGNm5ZEuq2/6Tx64ET8VPb
JN42MsjgDyHR87Lh0Omn1Ihzk++2whbfQztHp8nS71GnHssuAqlsOjeWzTAJleNfKamCGGh2awv+
yyHbk4knhXOyMxJ0XNc7eFFvUQ7jNSmJ5mhgHTMBqr3qDdYegk0XEQgYgT3ZNu6qCX0E8jagD8N0
gjdzor+dnMqWZS+6XAtZyIE1QWSoPRVtfaicergkI5A4YkbjBhKCEvw+velfAOqp4vGeRDd94Dkw
GQZIPpV+BjmoX41KudfJN+/5HPk7vHJnX0Tdqu248G0XQIifDmc9lV+1BL2P2T/QUbWJXbTeOVkE
/qB6CPtG3Xi2QxeRCZeIgST0flgbEZ4YpbkcxDYxIDIgB/0rj37QVAbvjlQeA1v8lWDn5LRQfse9
VlwCQBUWVlcZwZmlmobcPEkeQjP6EnfERIMXI6B0xMD8tFjwN0QzvrJ1gAp2U7Q8cMYO1AEUO7DY
YxPvdQybSpkGhXiZB45OgZXW0ZWXn/js0G2dqeOuF5g3ow9irmn5LFgEF0udHCMP8bJCocrl9CMi
fhhklx3jZ3QwJRBfs3QqbO0zibs4ZTHvVx+0g7JPrRt9Z4UDsZheXujHPNcCoTdwiqcgxvORCy7L
3lZMfuOeJdEzeOHxFGQ0n5iJeJ3bW5JU9U6P7B9Sg2dPHE8se2wG/D7Bj8KbK+Jli8Hidxy9eUXM
RK5hTh+HFhBnPxBdsX1zR4pE7wyv6TACmggwgPr37hzTqmgVF+XLYW9b6T3wPrzRXsLGhdoXNjk8
5zprvjola0ddIQ3ZeYKHZ0B6lcQzPZEcM4/VX21yJs9aQOFo2ajVFemErF+ualIA696PydUYPTfh
rGSz0xZsmcbuyKv3lqWOeVvPgicXIhWGj442j/eYAftsuFFCFNrq1078kuZwEurEHyDsMh+OBeA7
WBZhzWCqPaoXC1JFMWfsOEnK256BppoyYPUhtkdjxh3DY8lO4wPwqgITi51ByoaIZCAPNrXBrdwC
Klj55jM8TdIMoz5UmOlPifNL92T3ErCbQ/9yaO8tcT1QIbWv5ZPtsZ3Q3DNXdLduZUp4srWDmU4d
59QWj0MB22XkyD8AGcKNjEV9KpjtcCTJnUcHw6nWDZi9RX6o8ciFLMlDm5Myo9BWlZJddB4QGUFq
jfzkV7alulHWkfthtinMcdvTncv5OTvYOj0aNBdvu4loygJP7cFuo+KEb5N9plEXHA0x7Q2VZU9Y
6e47wgGgObp/vpryK/GaehXjd90aQ0n0bLIuXfw2dosBNSLMj1/zwZ8HwBBEcv+xsaH1I9jBGgig
hTQj/7Dvut5Y+CcZYBEOQQmdb9uxpBGVF6hFYEGctGZ9nWYYqQ4SHPEH2sC4pa41t8tVAGOSA172
qtt5X83j+2IiQmcuH1RSXGRtVruMal0ULLUa/VcrM3E/MVG6tZs89pPxk7Jn7EuV7h1aa3ah8qi7
GNrjFMCEn4ZEH2q/pnY9Ja7mFRmvTB4+0Jw2HHgmvqRhjeWUcoYI1eNQ2eSPRPZI96zzSdp4Xpcv
WZUMALiMZO0oMyGBtdIcXAHzNFvqVqjTsJMH26aKt+BWDz6IhS2jlhvpl1CPiK3vNESlO8OVJCcr
+GtpJM19KZoHcuivfVS3h6CEq4lbP6fyYoVH5Oi3Kn+ISxaRHdCUitbXg5vhv8gs/w7f077S/Wdt
w14bFQ1UVm6gsAVtd+xThA/nMjV+fFuEgHWx3u364ZLFdncZ6yzhCbkaor9K2nJ+lKUXwOqe5AGG
8TPWLxB+elRbpgY9XIdm/OebVNBlHW2VhoW/J2BFxX5ZtJcsbe5SEc5bjMz9waPiGm77XQKX9YDq
81JC42jpzRmmEe/ahGOanSXvTcYnjv4CuQGnbZLx198me/hdyo8jl0pjVcoO4BKZ0b3v8Fxy2Lkn
WZ3sHTGgwtt9scm0F/Ggw+w6uRpNOe6PY8JnPc9BfQWquRmV4ew1iMuNksAc5yxCNs6XAFuuH7Sh
viNdEY3L2xekSIoMyq9+nhewPcH3wqFCK5NOdUns8Xm0S3VoMpnQAo+o3LH4O9MF9WIrsm95m76Y
lHF18I74aWTvJZ3GlWMQ5m5xycXsBca6qbamIcUp839FRYyCYDXTtF/316n9jIrwUiSGBhRhZpQg
YvKkmwnBKtxiUyph9/bWyo6qZ4XxcpPEiXycWts5NAbYjTShImOM7rF7TkCkEal4bm3Bh5lHlw6W
c8Rtb2E5Z0377gu2pH4ISTzsuvGuKLeOr9trM8eI36m3R/jbaGswjhOhkLWo+owIRp5vgLpsunSC
4+dnb07ukw6PaZjqqngnU+JNArodazwWrBGs47BEcmzBDK692CXaoZM9jITqyB7B2WpyaG0pvsKl
7q0OcFyoyOv3WL6sdSP4UKazeuSZmx4U/dfAKMWuarGCUWm4rQeKF/CehHuQhiuC67xr0LhR13zz
Gr6jnj5QW+scPWLzXLj2aS5RafMI8yFmXZq5OngPVe+DtHUPPfJ5r/NqV3bGrw5QGeHq/gvJTx2K
HFbyxIS5F3F7W4usOreU2dFRjBMjIry9JrWzWHdMUJBWcDIi6DnKePd7w7tnlFb22pKhekyVop9a
csLXIZ0CxnxiZnMP3gBZlcnuAPakpS7Je2kx3P2wUj3kkwzfYCUXOLmq8crhU2K5j2mMcQGdxYnp
Pc3YQpQTj9s4G52daZQ4QFBjPTBiDh5kggfiNiJ+t/VGlfAgMqw19nsQgC7djFPnfHWgAXeqADHA
XvLSZvSPBP5nUjZY4n3oRmZTNJS6eSwvsDrysGCeRDLY+8JBrOpgAVQySm6whF/GMbkXVhDjscGa
YLHUhq5iMYjYFKJVzIMF48As7UuIm3Yzhk67i5sY9O2YPySZgg47luPOQzzwgsI7Ux8HZFgHLF5o
pV6niYpo7JmwuM+IA9ZgvswDmUlAjOFqkDgB2tR6JK1X8+GYwHOqBh9SCPyNlSfUFfxwcNWqk+EE
m6QK3ryclLsFdYx+EM5xOWSdnvWwGNx8P5qZwRGp3WUWt94pkNZuyULEJS3NAIg+4Pgda5EHRMw4
1AjNgcPO07VlUFSVB+S45ln325nDJJdF/u3p9qlMK9z0MzG/yIp2ZlbVRyfUn6VRmusmLr6CjMMP
YJcP3C/Z1A0buBzFzhptdGFzNHZt6gAn67I7OMJcAC2Jt6bTN4UcFss7s5Af7LBGP6jaBrXiEIbu
KZcO6CWmE62icpnxaBs2yVaFPKNHQUtIDDmV8Sy4xhNrYGtJwsazS0hIMhpZ0RunP8qkBdkQb471
vQMkeA2vuqFlTEeb1veiAyNWsKZwrmkBOdpNJGmQpv8PrhWr5tJYO276Kqxw8XPk+9nSF8fO+Eba
MbusCjFot2+e5CX0EnTiGp2TRVnJzSm01lLWh2iWV69gW8RQM2ztLviqwjsdWUwIQprrSO/lQiIx
l3LwLAiPQKbcg+rLaq2rGKXSiWlstqoNzI2KBcSvoBeeDwclrBbDj8balk2KY9Bd4I3oHBqkQALZ
wm16YjgeayULvwqQ45JcJtIO4C6KObUmskvclnKMic4FJ960GmAStnzyEBWwAKu5tcLY2WDmmDaF
BWllGCkC56kfb6dwO6nsrk/j/EaYGapYRxH4gCcjWwhRVqtO6UiD9Dx1/SnTmMtrPEeg1C4kxHEB
s7Hd8ty/4UV9tAqDt63tdsoZD2PYnQTxqkPKgd+mk4aXqNBHSHanOihOUeXTi+DMkKw0SX974k2K
ua12Q/oPmA80wI6bS2DVZAvHcF8ZIzHjNnvD+uLQACEZT6BCDvGQHco8PwjN2XcUlrnus1rtEh8k
qiOXCtIoNZipSupk++a9R6nAlgscolJISmDwUkx6MYNv3Q445JkZYAuD/0nMm2QyhmvAdrwzIrI6
YMQRV/tdUy9vGf31KxE6HFrYiJsBMVPftzZm73FzUD9+6Bn7WU1PnCTTZnHWtpLbPqmsoKrGHQ1r
7H+T6iwRyOvaO7cG5aMgKVcMfuBmA+qh0ECUQbW4dqtramgQ6lJ8dUVR4p5Wt9j61GGORmprK/Nn
3Lo5kmrW4eXkIUKjmU4/q0S+zzQ9cFUw7LiOdbu0DMEdyN21atznGmPZigjLx9RzTFBkOyY3+YeZ
4sF0/Ks3NYeyiIZt2I3hjvIZgsMcsfTZgevIDr8BDAKmeK5AVrrBMBxF8wxsGHXB8A6e6wXHADvZ
BA6MhNnWlbo4OY18xAx2wJMao4uMNraP8NqhD6xBqcr9GOffneFTsGUP+2JR8VU0XGYDbr9OW2M/
pPo7DaYQCr7HlBi4q0w7dDHLHHOUK298D62WWOS5rcHW9aV/UqaXPgM/IHNHw+h2ah2P6NWmH3pM
JpDz1mpK4CpFgrE/zO/CEPJXR13Je5pGF68SkPCHCkPc8hcaMMWjrIi9ChLFU34UaAoWqXM8+rPp
JrzHtXkufD5z00RUy0rqAtEag3U5D8vpSpPqHi3+U7mT64S2CZVi3hwbhDmRuWyWMOTsaMfDyhUl
J8JsH4TgMixAuO6z2lo7BuoefsMdSIIcEEGTGAf6YpnehZig7pnhA7M8Yyz2yrJtrQtnBTQ/h7K7
iOHvAmMHRNT8a7TkM/1AFvsodM+Bhd915rowKEU9iiT8hgdXPrDmreF6E6Wucr+69ANBVRGkH1IO
WHTt2gdfRvTKcL2nxXu/oR52WM8JUdd6aL4dJai2n1/jTqKyuumZAgzsWp3dbryGVgC/Ss4UuTwT
quRyEAUdPmCj5yKaFl96sKmTRcaR5hPuO+seF0lYssRXOQalKCZ9QTpAUiuS4V/pc+t+isIX7K8n
qdTjBEdr7Wft8lTrv2RjO0c4paBT4oY7r4eFj6OZD1nvKeq4aFsuM1n1HNvoEqOtWG4CpjdRBNOu
CrCzdhz3Vn3a8wIXGoOLHx3HxZ4amNVt2ZSEqwGPb8DVYVgiPUqSfzrPoSQiPlsfuT+Gp3jglCOM
eiOyLiUhwe20LCnr1VV+jGx6DOKgc9YT/g2kuDI56MHnFFBlj2lI7wFgoGevNcSubiWgqZzWCuHL
cuHqf6QNdF5bn4IZlLJHkevZpyfkhKmNisAW4S2X3j+ss5yYaJF0kvjBbzlVDXG/S6HgGkF256bp
SHR3hi9JVDOxzHmnK19ue3cOCJ2Y8zOiy/cYyKsi9HUSnGmceKjXU+74sKQhTpchutVMSfza68ha
cSDBs21MjMLFTOnnc5HBEsZJ41x7Lew9MyVYAcPlzpTXR2Wlv10JG3IEVEZw7pgst6mmfq0HMDjD
7MOoSW9VwwuH0/oxTYMYFpONhbggWp9h8Vq1FRCWyDDfejXy9DaAeZIbpeeYx0UeTPSnd+GVboXN
GNjpwQoaKJqZceHOycl7+f1MBJ/Cpxki8CBqctzrrOS+9TicRZ56DU37yVH0b2mk4EZOx7IFVZdH
Y71OPIoscaTTh919muAeQU0OJNEwDQh/ekjbolj38y8tW995PMHGkiGAuO4+SxcigEkVXtzF70kx
ENOPt1xs6sgcwylzxr1KkuLRubdHtgWWdI9TQd9t5+EtCeP61M4B6HWHgD7AiA3IOsRGj+7mLk/6
TdQAJU2GHvxeafobFAKz2mMwoetO4j/GW06curwVRL/wGyIjO3Vbgv6KnrvJxFoqp4Nqw4tRoXdz
2Y5AEdU36BdjO9nxj1M8tnVTrjHgHbFV7wrI2TyH7BvTYIMoKtKmNoQYine5rzoJ9mHfeVIh7S2G
rrAf2BRE2MY+bRzi9AUgwFZgJc/Rz31P8RhcPHuCHkWkabkpy3+std0zndtUEblMFKEHqBOnVBJ7
36MdfLuYA/B6ZlvRlzfL/2QK57WljWJDtr5bcfOpV2Ud3CZtvrbL/kV1iG8ueFO7qn8UPowWYkXs
FM9Di+wRRMnIfbZjBephpSlQF2v8J1viyhmecnuFJRy8psEZEYvi2hLwsuch5HgzE7FKYvuVZAIO
xNbjLINLXfvTK272y1QRWDJLyoPthCF/xiEqrfyT1rPlGRZHW48HFjseYJIh80s6UVExCuMHXKo8
1jUliZ0pfrLchaJLoL/zXqyaaT4KKMdrAcDItufG7+H0DVnkpkP8DJ2bjdHycmtlQWNgmi+GRG4Z
6REWDepojQKC0ty2OzsAhBHaCD5Cs1QUsfXcQTcCfP9iNzFSNBYaKNF3sWW4KKI+auN07xoxdWYJ
Mx/v0CZmrLAD79PTTgq2hpgha9X3IdyxjCI3VWBqGklON1EC7qAZKTUzcbhPNjNraaWfHWSgtgFR
BSHCVj7eB4Mkmq1wmeKTZZBt1JGhHmUw1V+aEMu6FArvvAVSCmLBTehFfDqqQvIYT05lgn8mFiY4
FXUIPAsJwusuZAV/YglBDbACjh9h35EfO2SKDeIUs3SDNwmoICwOSHA/wxL6DZb/mEihcVegZ/z4
u5twaHLR31rJ8ITYtibs/jDFfkMpcu0tAdyASyaHU5s5K4jqYnlQzL6Kt42JNSJL4Dz4bs8yRLQ3
VZk/C+bylahNa9MTNg9qroaQdC7dKj88JjWADk7x7LKRlx9cD/02da1b32fdMNURsmeenl3wpJqm
eeRDhsWeeIvt3zfT7KBj9Y9WaT3aIP4stgqgrHRT/SRW9Tl2Dn11tUOhQUFHmhTeJiuXroc5faJo
D8Yy9a6buRXc2z4muPkm6wW2W6hi0AmzGRuknewzy6Wa1Ib8reljrMEGWsYrrfJvPUvhlaBOAOlD
u+aJBYq9zhPjVQfmN76FNsPyaeTCwPDYEMoa1cdvERDyprEES2QtrnSNM8inW7/nypEjRif1YFg8
obxBwZ3Bm2vgRjW9+Q33wq+XjziRSnEOp/A2Lz/QcC8hjES4E5DiTb/bjVZz7/jNW68zl3gzMkDk
DP/QrwSPQ8K7STNENB/QVo14spqD/GCw7GRWZ6FAlDiYeA+xzu909MzQzw7dygQ+2ORxVjj3+g5g
p7DYHnfithlhQEq7JzQ3HXJ3vgoU4DnmZrr8tYY+/qRAet8O3gsmuucA4xeQYYLq3VeX4QSu+kdG
9iOebglVtHtiSLqPiFaybbe+h+Q1zaHmL97J7jcnJclH0L9WqBTHPCg/UYKQf/CvuIl7Q+Bt3O7N
gfkelyD+siD3rtqb1YkY3d3fr/7+wWjSLWsy8ZI7HmekRLHCMAzfu7KkGXZWCiHr//ji35/xvDc8
etbFXwLigbL5E8USq+h9xWI5HJBYnNYvz+XcHP++57//deHyR0YBlK6fRHX479/4+z5vdDuep9iw
//Pv+fvRf/83oTbet4fmhu0VHygLx4YTDo/CJh7kYlhdLb3ja3M5gwyTHojfsb3gHDjhpymeDCEw
paQzYS2smBG8jbOVntF28RGOEn8bzTWbIWQZWYZQPErbLjeOzzmfg3d5lAukLrJS8lUEhSaIGFFd
kYLqfOqiCOwy6EUr4YVsMS1+LP0kvJHNERVquqgM22gfF+S75j1ZX6gwY/s+W4TFg/kZmXQ8JtZY
3iz9zBTtwNzrunNR+w/UrSy9hpwVIo/YrxU8lWAK7jtWvWeDqM568rml5mLJSsEcXSVRdUxIg+A+
in1Kt0+cU8U+bcdf19DordE71/svRM1NmYfNZiILuSb4yAYsxMFs2MVbiUS7skC4kAHziDVFXNsy
qoJbY8QN4jiLNVE55H45WhEEuZeYmVaeSQyXVA7c7PapH1mfLaeXxNihpngEgdoN7t2TAeD7vi1e
stl2kHP7F2KlqBqUWWwqn7N60sw4bU3svMT/UW4NQW85jwgsgu/lcrw1ZZgg1wZEXMqBeuXEmFZD
HrMjcdmxmS7GYcC/7r7H9ptLmYJDD1/8Ce69NDiqWTXFFrQtQjoaMRcN1UPTR8w2YfhIQ9KujnNr
RYncLztZbmq6FMcG9q7vfGWYsI69oDJpHo0f26ofuhbNeHAnNgUDVZJ+NT4VdU2T4qz6tc2ndbIm
tjxAzVXuAm0mstpbBCw4qzGCAXoI30hNsEuD2o6ZvPlV9g5Y44mHxXfeY0t1/fgTT8m17g0Ema9Q
86q0/EBeg/iD7Bx3qohEOXGk5wB/3xpVMtxJ62nS7rhq0qpdKRt+YUMwdEwWUzJ+Rtv+TZXbA504
TFk3XHQ2WnetHI+xXd5wRMcmg9q69vryacGKVgnAFfwqSHDmKV7+tga4UZJRr+w3h4vMr2HsdXcW
qkSqCJHOdhYccoLVDEHuLlJ+DW8PBZf97aZMnOBkaeldXAZTe7blMYaLs2Pzz+fO7I3D5LYHVRvF
R/roL/EKPKHVerIygpoToLiJO3JqYII16XVNxrO0HQDvygFR0rwqjkAnLvjwrlv+MXU8z8EnFvu/
X/79xuCGdLaNbb/5+xqOEVownVQcxABK8O+XRthSpRHOr9qX1aUtp33We4i4ZpPKu3AazoJk6s08
9/Lu70uZTJeCZobE//7aFCfBntcKr+byp0zcZnfKrWnuoWu3LHR54cOxw87uXFo6eAZVcsepWRj4
PeoC3FkNiwgvUEBV4coPPzvpBAe/MB+oqSBY4LN3DmvBngjxj/HG2XF74infhEuIGe9L0C+zdo/5
rhUZgVEV3Vl9/ZXKEaNvoJdOS2trW/p5ykh/po41w/DoHpLeRMCmMF12kcVBLiReH3jNoZtYFnZx
9CC7T8Wya2/24lG5UfWEHZIO0oBjDH8zuip6Up1duzFTuAmJ4/5rgkju5tYwaHUzcu4Z1BKmbDY6
kyHBULvKL4nBJt0jIIgngMeAwLLhVciK64i/MQfiCH5UnP0Im71irkj50nrtYpjgc8AaYS14t9a5
X7xEUcw9vAPxE3zIjrmOB9lUs1GsQqhXNeEawfrNSROCj4NBUBRv2cotcYkPlbGNsuUytZNjqKV7
G5cJHn8yHJsB/5MYYMVL5cYbf/Ae5kqV91nwwBoJiEJMskOEyWevyn+2HNK7sD9RZlGtSrpGjmXl
PudDnh2Grv+ye3nfVfnFB913k3Gj5e5VsGNvWONiys0paUF2a23igQlwggy7foc3Bz/kI+r4fMCS
e+kLl5S2zTXQ14G/qeonH5e19DpvV9pWc5NmzTpfNHms1idLIEeazMpY+pstfcjqUAb8a51anONE
ycNYjA94m3/07G9zlD2Ub3NvhN2ZhAS4P/Gc6+nslIw7QTSAoyr1e5Cyi6rCvVBefZKpfOoI4hCW
GzQqzPRk2JKZrQsmbrCYaYsqeLbbrN1QZSA9RkFNi+4q74cWV81mGBDePPNFiCShyyzRu5IAvPT0
++TExMu5/+JShAJnKZr0YrkE3Qu9Qbwv8eV7KUxddeC+urJqBcUzIJBPQzuTbcyJIRKEtalxxtBO
0+aSFwNt+toFLMKLbuI82lx6j6EE0B3TCr11XQhoxKRwpahTxlEPA1m/KK6j+cAt38WWCdyxNci4
DM54dHpkgLSLb2t7eukdABKd4krODTc9FMa7qWALjNL9SWUj9vYAjswZPX3QUXBJRezsh/CjT0fz
QjUU9BkWzudm2UOYrAmI7kn0/aXyRIcWheIV9b+iMw+8q5zkfN7LPFHGNpmL23BEfp7r8JN84KOV
0sHat+64a1TqruKxwvZg0/KJ8WgX+XBVFGgtc7D2rdvJU+uwZiwDzGJuDMtkyho8ObPn7WARcm+u
mMdzVhg4BjqKQMn1THCktzKCOVcMrQWrOnhL8TAiuyOGsjLoVgM+wKDNnW0ioZME9R9ZRqN2oX5g
ZGsIw6X2Df3NGOooGVG4k6MMXIQXYq1MzeVZ2QKFAug23AZGcS2KipQdXla0WpA3JcgtABqHue33
wOttymiTd7Av2P/Ry0wzBo3hlzsrpMtorIuBl9Mh28DxbYpmqJDqVMKB38Zp6q2j4EkEL/PUts8u
UGuu1mmBB61ExyjiDE9pSf8QV8C3OYyvcwpI3ee1xA87v/g2Oaq5WcyQhJugplAIGVZg+5AWI5tj
mzk3LtHlnDNVAd2wL7MjhhXiwRyPQA40BIpwHx1B50EDKg1Y6/XswVHBainV1nGuJVWst8HAyUw6
9bgvRn0X9SyLTG8EN5R/zTarYKPDcFKp4HfpziUXgJ9M97/JSBJOVM1XQXgcmUmaRIjExqkCcyMS
dTIhxGzNblzNPGrWYRO7q0HwEZHAJNe5yJ6CiCrP0qeZK+3q7cwwtMYwcjK7mlROPt1V3iky7c9i
zuxjmwJ+RuPJMMe5Ef8iu3m1RfusReH8DvIJlFz+Exls0VnP289tWCfbUbnJtfqvP904uf4ff3qs
2ult8MpXm96DW7MGvWTVmeKqj6d3YGb0jVT6Kys6BILlOxAwnLORwM7H9uefE4ps4NuEW8zU1rNN
hcoumNJ09/dLAzsYWBupdpbTymc0gBx/R8iOSNXJzhUp4lvi1fcjscE6su/SUTf3f19pij2haPtO
/9dX+v/9PX+/PcVMMa7BjUA5kXVjlEW2U6HjP/x9zQzy7j3oO4z49J7g8fyyRmf4aVP5I/xK/8N1
gjG8nfRdz+l7Pw/RSMcsP6fyoQsSDwoeAgVyAV9r+3//HLwp5X0L/2dtJu29lwsBVae9L5T+H/+H
ZcJ/vvL/fs/fb3lxff//+54oTG5DRfgAJFHIZtyY26+Mu6XrROFPqf03mjz8F3PKaJOmjQXskEdn
g+1G+6pwnYehRIr4+0MRit/fH5os582edPCS5bWx4YT6NpM+dPcze4iRqGeiie2NQUt2z+Oew6GN
e8B/fW2KS/sCVHKnAupq/vMbCWSSzp/Dy9+3/f3DFAwpmVl7B9H9L9LOaylyZunaV6QIeXMKNLab
BhoGZk4UY+Vb3l7991Q2Qw+88+69//hPFKrMrBJGpipr5VqZfye2eCFnFfnW6yXEoUeFeRkssGtI
SKSu04ShJZc4DNf7XIdCY6V6BEAMukongZXrDH2iDK6OBE3DuOY7MKIG+XAwznaGxnX56nHNPFvb
GdDDtr4yxxrEchhe9klirDv+jWs5c9uEDUxfjkaZ/BFz8AxpWF8d/hGeudMtrX2ws4m6cdilrqqp
6R68fl/cR/Wz+OTgdXl40dVgG4826QQKZ746hLx2MvZpdr+Pvu7hhNmaMcDRuSogMomgImJNNV0g
fpLsFGPMtnM10E/Ka0OKRPF6waNH/RRrCJAOerO3noZU93eqxbrLegLV6YMHbw8t8ZnRq09aymdQ
SPehn/h4pf3RT40pkWbjLjvEc9FwORn0vHuQw0KB/YWmhz3EOR1zGDOEimjyWvuq6EEisL0R3v1b
DxmAX2u4Y7sX2hP46loyWOiidftH6COmFTiM5HxEIOkxdvvuBkggqMNALx7LkWqB0gOGREPi7ZDM
3tCxpS7x0r1jbnIOJGn/iETla/cEctoLa8/Dg7hDsV1c/dHZ6xbqpeahJb/sW0v+uG+twx9X9Ztj
61Fabz7p1/soEasxj5Fvrfz3Ff57Pzshr9lzI9Rod59b2lw8oEw/nrJ5pr9YPL8JlIy/Qvclmju2
v71hf1N6nvkVILLOhM11HlkTaxACdSEqs05zuThjem1qlr0uiqA6R2KoeNBhvfrniB5ZZcDVfn7D
/kr9nLMcBW79OU6X4jvqYV9AKA6Pbc1eeE510QX/B/PxXcAEt+IhoE8s7YKyDvOx0erDCPbkfvkQ
YE3VYYSha8KtnbbWaTsmFGnCen2izozGez072sj+/sP2n+P+s/c4MoUp5T0MOMjaGMavnMnERu6P
t5b891SLtLixkfvjrfXme99PIuX+UJEIhFF2bMXVKrZnEwARCXN255HIYf4J/GNsi5uhDam8mXJz
C68Fe5z6GD2F/micUF2Uf7Xy+daAYy8+Wc7RukEqyiqMTWe07dfIB5nOBLN42jeufkamxwP0XI8X
5sQOFrkCJBUp/b0I29Hc7uvJOsvfj21H+uvYw1lsWtF2rvX5LKX6TPfa8dFH/PuiTKh/LyG1uUd7
zSGB5KfU4rTQb5fB196ELcGsp+rW3fdU6ycoSgDMbF5i7tLM6NIfarCAco1HJlfoUIcdcmB+Mh4G
89ow+RE4LVsmjv+VNWV6SindaZtUZVaSnUmeoXG1QViU++su4A3Gts4V0PXlSwNsgdoc7E7Ojgpp
1IO9U3ZL2ee4P9hLpD4O8TbKCYd4b65hMyznL63pJyvf0RAQV+OrcY7xMj4IaeY82OGI+zPeirvs
pi30r3y3KVNa3PDaoLjh0bKnTQAo6gu156/2OWr0R4iID/ZlhrWiGlrtehrgdx+xR7Y1H+J7YKsH
e1MbB7uM3yq7jPM+Xq77fvxjPAQKA9XUXXalLg4FEwT/6of9y0Xkh31vr/rq9Yc6XuTth/rLLyfj
/8Uuf4y/XNdsoCEn95uc2C3IHeQA6lvP7u11r1Wker0u/tbCDqfeRX8LSHIt+jZo/z3AZRPq+2CC
yqQ4mJVaDfITESPyo2NvAAgjrTebPTUvI1yhZup/JpVofE4MaGFKR4+vfaqInzv7h63CvcRML3s/
qc6lN1iBayPNlkcYX7q1jCq9SxM9r7+MCnL8ddQ4baMXRnU8qD2pb8h2TRWyMKCG+DayPevWhqnn
1Bi79mtbNi9tZtfIAQQuuT6IDMQ+jTMAoWF6MYplvhjKEbHmvBhfihB9DPbNvmoU+VFFFqMP6i7V
LhjnF5tiia9tnZCEf3+l5Z9XstWVpMPblQoqlmG/0nf7il+acnxgHl78DSQGPLMp6w5tphI1sKg1
8D07+ZaBCPGRffyMTAeqaHObX83cho+9T6mjCkhHmJQcdCwOPUGgIkbPx+Fk0Qt7u+/0m9BHd/Mk
6AAsAI/9EUIgw/5AOX2KPbj02Yo2tmBs88uksJJrH4WHDVXdEOHWMVVyE8z4DuwTX/8yUjyxSEN5
bvxjJG1PohwQMdpFgW9dgQKjbD0qklVtefYTBKo5xLbx/qeRPhV5af+idOKJWlkQFYkSO21Yt6WA
4C8/9NaW0gHqkZMpAvv6M7IefbeP150d7fkTWeWGqma4uhrnOuUFqVqj21Oqmvk/YnIHYL1YQLU6
+UC7mPYAC1lCyTpKbJMG2ephjQWK7xAntkNIeTHXnbadfLO4yRogPEUy31Uiyd1msODOYbcWm9F0
LEbHmocP70pscnADwOllqj2gmTrfSZjYJ2t/6E5KKAHMO5frSLP2lzULGsCdvvlkzNprsx4rpqrK
6wDzO2sKR1sPVvu1jLJu20bhROFFDBDYiCG3ckqn3bLtOJ9OqeesLNUMxHM06plFJB/V4opEyA+e
1+IOwMv+bmoz/yL3kZipIQ9SOhF4zLnb6s6+v5GQD3ESYdXmZZjalA2B/ZefVtO0cIfMwx8t3dwf
WmXdajsVKb+mRL71E99bpPhUCyGya003vs7sYMBC1TOp7hLWFc++nxQPYsiqyb9kowMyHuWSQw5L
D5vX4Xx5tNVfjNzKD32muL+0vc6rv9lm9Txai3VXlnyGdWj1P56J16og3ofq+b/FZZAZUk2pJctI
hnhLCWu9g9LCPdF6p/yGSNG5ZrLxoTvuVeE46dcOJk52qbwWjQAf7uayIe2p+/kaqfgS/Pm77pA0
nUtOI68daG7K7Ktr6NTlONBI525zWdVl91CMU7/22+hJWnLwzUhD6C8F+ZLp3YPY+lpfN11sb/6t
U5EpWs38Fyx30aYM0cyGfDdjTdkp2LRpzafikZoTOaPoF34220GcoFl2urd3dtrEbncEhfbZ2Ebu
zh1LZ5tr5uXBmerOjhfVj5nk7/pDvKacWrs4W3c2+O8ifROUeQB6MnA2fd4p+UjNeraoXkE1IzTO
HdVsocU+ceET2rAPYz8X5mQ9F+PibJpp7KBqpelxJ52ni0UPpxvWJM7nc39P5eISlNSFIWoHQRFN
l1pbhDLUqT3MMCXZfvKnH0yosW4y8PBuUcHG5czaTeek00lXmOaTNOsqohkO1lPJ2/HgJQPYbKl8
jeFp0ftzttHDW38BnZw39uvZ0QZK/U9b9b7HMQ451nBda8mo7aouNMDK2j/jxLc2ML2x8J29n1pM
q1Ut5SsgMD34TFrikx9T+ci4KcqiEGZ2cObAavSdzNm9WGmE/G4lohjyu5X9bskM/q3fpJBvsV66
2QaViuGWx0/L75dl8a+h9iyulty/hYMtRZ7QSR/Kysu2gB5WBmg+8tj8ey7bydJOxOstefbAHpZ3
Ct5GOxebHP7HQUDfPkRIFl/G9tKsiyrg4M59dzK5RbsWYwqBBRRNqH1SsQNcSIzHgwQOZE0RNR5z
SKYRTUQ8+UvcAgDUnd67sf2iRppHrw+ZwfcRIBI8sGZ6d9r2/O4dKxxLJQa7zFgepKUSgdKqFZMK
G1ZHn/6uJf3Q/NQfVKT1rl+eFohPhrHx1DuACgbP/F5RBcAejx3tgPYE570VOtdeOU8bPp7JKgde
8gmG769x5oQ/YT9DK7l97eQwiTh00vNyvIT/A75whJHkklDJVheuasrPWltmRW6apvywx6Z4UxV8
7MvDfm+OwI3zOvuzP2QhjK7+LB/6S/NvF4tiJJAKDaHiGrYSN7k0kny8icPkvM7N8pY63BKkJcwr
J+KYipwSTGyG15S3LaxElEMF3nBTJNnBUSVApNgQb5D1S0C6RaUfXZZoNa/lTAeBdDiLFERpH2du
Da9Omp4CEJkf8gkudNQM5ofIcyi58PXpcBYoW6q8SM67fKa77qzOh/lLRp0l9Abpi+lN1qWZ2/l5
PqBvo+zQuTTnpW4HZ87SfWJhVUUnn0NJ3TIRfULj0X3xNH9hu92f7ps6h0s2G9GpLPTxJmxScmJp
O9xXFIIzc42tl38MU4b2k46OxcdhFvZyuzYY11NdB6eOORZfuYvOUq74ow+nGLi0bzxmKCWcW0nc
Xy8NVGoSa/2O9ZPoNVaLIOTIO+d7qeVq9hFCOghQPLniU/J9Yq/so00iYpb521QdJBYwxrelIU0C
3NRzgwsq/eM76iOQplErZuPF61r3+5TBJ9d7mbEF8GJcxyYihA0Al095Zz/IKtyOq6c2jXJ2ayjH
TcOhvq7UBt3e27ObqdbpxVfe+s73eXbR1i4GfbtQiXYNqKsAWVreR37rr4eJLVOHydduNLv6DERK
vJuUrYzNeKe31MfLmcTJmXgbyMW2DTm7UyrjHxZY4pDMQS964w56OrPbx+YfXN8PhnigUx83NXpa
dgFC6JsWlxQ9jBM8Pjb60wHUey+Lnt5Gfe/9QJzl3tG87lnpvK9S023WEtr1IUhOFYoY5W3Xl/ot
au+UDQKcvbFRQD8rECr4AqH+bQTd5iMciAl5LfBtbrHAQGmxtPANL6FImns3K9zy2ZsqlujDEqKt
3JbPcHX/qFoz34oTWogiyZ/h5mu2TWt/g8qsei65Pf46gHj3cfoDLbF86xdUj42oyCCDogGObkr4
04Kl3UbqYOVVuz06Bj2kgMgjHTyO+mU3TeZqX+Tp5549lS4Bk9kXFOnpujbe5XbhXduG9UdECbX0
tR5YyI1QtQ+ku+r1EirymleGHfK3oGTaDMNl/cFuJlTxlzVVfqxKwGfXVvUzJH2KPto+YTt+Tu6N
Dg4hzWFxiXYsAitZ07Dv1c3IIakYOfgWM5Zp0XVUEbBNez++n00juzITEPUyzGFA3YnXmq1BquUX
q9S379NxDwjA0rUbOYxeDeYs77TTcLHDm3Jhhxo6hwDKrSG8qdRBzo4HsbkgAhr2D37HfOh3dMhZ
rnlUnCIOtXJgGmcDdHRuksEoofzkoWAhscB4gU0O+z1cCYAWCPTeoo/9qCojGQUVOSLJYBFjTWkJ
rG1ezjckS8GcO7O3joA6IMbIa0Kefzn7i13eEKp7V+qAPhChjirN3vlxi/7taPy0HcvZNfwXdp4B
DKZBtk9aEMFBg+0htv0+XpxsWxziK/haA8fzmDY400UOZxM4RgQCOtP4SR0eN1gYPg692z0dA3g8
/NtwHFAfGtM1ihz5Okwh+zbr1nvMbPibgzLSfkJIp0/+z8ZBYImaY/uxKyoNkQP6aHvm/tKHCkTv
ESwcaye4SulD+Sz4vMG/k30DY0rnizmLIbWUbYU4BW4wOWgkyKZBo3f6na+Nh42IDz0kQmxu9Z0d
5K9WE883kzE5OyvLuwtqrODKp4p/F5exexf1GSJPubOTiCDgHpMOYpMOc5OXZ+KNxta9G1CVKXw/
R8haBc+5Pf0xugRLXwlWo0vX4+iL1k9KaXxYpyPEEUytyrBenuPSymBUhtIU+roZ3WoT1s40dK9h
IJpf9jOIKHt51vZEea1DHR7lDtvYMoDy5WzLQLtHfX06tPdwRzX3YpsHigKlKY5jnNh0KtXuwdmR
bFF9pXns+6/jmWkxxqfHsYwEyr5Yn54pL9cCJ/wRNw2oPyYtj5TlNOeNOUw3igufXBh6Z1Xa609Z
AOpO/vF0AoMY/ohs6HNrI40e2zFszkfwv5fmCE2b2mmKqLVeDWbcrA7/Vuj/HwZvvhvnIdlIhEcJ
2cbS6jtpyYFVJEXejlcfOh0cdOorEniuN1w7VTW/lNRHsm4LdpDVRdu6YFEudktH7CUZu/4ysDOo
vAlzwjbY9SpsgYQRgivsrY6weL43+ssaqPuHMBlN7KkOTgLsS38pg+ekrJuJS0bONz9Gkyf13e9v
J1VsHSzMaQ4n+q9mHB89Y189VY6q4PCz4bKpumA3pOYP5l7F93gInlAzKJ/mRH8NMLUo2Nmu/SEg
aDz9IsmD/vJ9ANQ3T3KJw5pGFjsa4K81ckqoDqltRRcSl7U3UAMkWyII2/7DC0qNSiwV7Kvg/9xX
azo2PdQ2pIz8/9P3OJRcN5/5AiQ1Veh8oGcYei86ynhWMPqUz6HlsM7K2/xavJA37xJPs+9Guxie
SAxD8kInDbmxDWirivuUpgdQ5DCGeGWM9t0Y4+JCCaehOlOnywB/mQFmftxbqHEUw+OQg+AaIs0E
TIJXM6j07m12t8XbDmazpYZtI85g1oZHEwXkrMqqBwk4jiYRx9HEexzNpgplBYVYsEpsPd4lYJwi
x+UxV3vJfqEEOUYDKQZx/o6g6Lm7n1Ay3u25xxHIGk1qiujwfgxpScRxjGnU2+t5zr4Cg1vLVLUw
u++xrrmPXl3k6Ektw1WU9sV95qb+iUSU5U8LUp5vBuVEp8xL59uJnOWNRgXgqvdIrMftfBhLi5q/
jrU3qXyXsRxy8Og7UVVqpIc3HeAnSFDyBIjefqBGB024ElpiZkLHl6PE9D0q6fLSo297LzaJk3fg
0QbA0geMW6ZNh7ZmdReZ1C5msRbcQEQQfZpnqCDTuf4c+Zl7ATSwVZQl9efGTG8hf+p2QCLCjW6w
TyZ2gJWv3QfVPV68j92bJnUehqnbadF8S3lWvpV/8uhTBei6eXUl9wcUgx6YPXZ5xavvbR/1Ml5f
4rVne3iYkcsUp5hQYaLKI8q3hzsIxtm/jibespv6awu5FlJROxRdYKvL2tdDo5rCUGZYvNjf7HKW
RfDNBvEsFPevHaR/Xk4eq6RuJ2FsbzoWJcaMSaHnJbK9ryNJ7JywJ9cjBjzvo/MqHs1dlxVkRQf9
2gKI8wxSp7vRMjLc8iymI2sXv+zD88ODOzb8qRe/W0tTjdGR2dxVU99SO2QennrYtV/HkCHBguUr
bd5RfpV/qtwfkkxzGn1ZGx74Tkm/IZTir/hHTopMyHqecypMFB/Cdmj1DC73n8dOJTlPuHBUkg6I
ITkRipDJSD9AggQnv+1BJBW7qBNA4JojxOEs5zxv5YPEBG6/9iq2naWVGK25SQG3HPqPbflgmjq8
XREFd9JpUT21vIJcDMa0K4kTxwsyN8WDnB6vexzmb9e2s27tN2xrv7+2XCKCl/1m71Mc3NQlmm2Q
gY2u0520cAFuWHmVG3E4oQmRkJwGE3SpSWxeSUvi5Ox4gOC9Pg8KGPDDLKWbxBxONX/Ib1pYsXly
UwfSgrin5Iya62zdAE6FlaZqsnUCYQ86oQGMn3/4j0H2Qgmh4VQOzNclQMBQyQQGSibwY5sk0cZG
uuMiLOfh5hhn60lF0anq4om8oDoc3f+wNRt0SDsm4PGjrjQEvXF5PXxo2hQcKS713245kxiyqJ8z
14Vv5M35oe+xyderumoq7skYyglLHSidjEn1gv8WW1s3rw4KQ18dYvtXx2GU90NJcOlEbMyo8WQo
YOXA3lsk+2qUHUhRjWUL9bqargJpDuJxfo7UpFYxFnH/Yx4o+j+liJotS9VMK/iNgteoujJAQ7Li
WphLeuVgXVlqjTRLBkUvhz9sicqboGfYbj2//Vd7tV/8c9bgjDM452OOFJS+6IgmHNsjfGf6hZtV
r/7YDcBGHNtjRlGdlz95kTZt7TCqC1jmoN0Z9/q0Tep5v40LwKlw811aQfyUdMtwcbhF1S3oTmY2
baStvJl45d4VW6ViKLAivxJaN4Wk8abk1mrMfnNoxSqXV6lMX21vHK+5sxCNU1+yfWpdmFqs3Whq
XYzkIFUVc1WvpHl0RHHANEiMcqjVkvjoln7FAO+IODp7ALetmYhcZhBsfQiWAYDthX9cU/qK4+OV
PrbLFtHcObEyNo5GdJjhvHR2pToMVflc74tyI6bFyorz1kLvRZpVsni3sImsj/FRmD9XaOYc4geU
ok78JUrRT/v9oyXyW0v7cHr80WFBh98r0K3DX+rjTyl/Gvm9Wy5AaWTEJIJvCSmk2YK8Zm7K+SLq
3P0XzEOVgCFxKuiC0vho/hCNLpNEp5Pfnk9xkZ64cdKueS01fxw6asNIuOXUmiiH/xZidAO5+mO0
dOaFNJy5JeoBVQ3ZhROkwbVMuYsyvx1ZQd7JnLpK9rdTXKOUqfBtqgXXCtJKc/NwfP7LGuK0SFvC
s6Pt8Cop6j8dujmS3GxTVsISLTEl1ILXcTaOVXzf5nP1uE/CLx1EDbeGSunbo/clRPz32IpKWgIR
JuPwRVpvkcd+yndsjekjD3HMjWPnlCrJUy1vBjnIqyB0EEk5Oo6vh8jFMTetf354jcg742iUQBnm
6DgOI45W0V4F1OLCjB8IKNebCgp6TQDEBtnR06xEt69Vn8SiGdgRm/qI3XrVZic9vFHlYGKC5IIP
3CFG3I7ZdTBGwZx2MM4tzM9nMLMG0slJGn/tIpKsXrcZpZbbRp2hjgjx27TkF3Y9Ui7ywSiBcrDV
+7sdAGFItNhkLOlxdHwYP/Jt6vK8+KpuWH1XvT/vLEP71SowOPpBj3AYLE/cUD0Igsa4/JcAN+4g
DMmX/yEgU6mnJvV7ryeZZ1KwMnf1UzV4Z7JUjqehufIRpD80axN4G/yh3sao3UNYqRbeErYszLYh
SG4VEzmk5zIAs9XhhFxUfuuXoQ/1AuzzauHvmktyZRl8KmWFLmEJTMa3QPvZ31iCS8dYm3U6blyz
IGVaBGym8A8ub7EbtTNsKERqUTlVJjbZdBV6+H787ghMe/V666qcyZndg7lO+mR+ifJuE7ea/2Dm
jr9FL/WXmNvWjtDA+TMqaZrgwZsh0ITpF1ltlduJPJb5dT3fHFM2yqQrk6xbJCpPm6eGYv0bacni
R0WJ6dgx/R11NL0fS4PH8ur1zU1lG5VhRRxeFNoetVB1R9cpm/pnMqUbHYqUq9CjOozb/3g4TAlN
qusuhjH/LI4/ZnrHiaEagLcJkE9ziNahlpW3QzWUt3IGLvW5R2b38miflBNOx13pL19gKyweUbRH
yMgwSearpj6m2qYfpkdpdVYPcph5Ebs7073ER0CyT7Jad6/EWfRldRGynX4WjPv9o1U74bG7lcOa
Saa6g3e/6Qz7BG4wxwFg0diwN3XV8guh7fI5Ggv7si0S+0ycRgxsgNlMdQW/dPXcpfYXtgF16KRs
9xP1q2J9G0G6yAi55Vtn4oQCEr07sPyLv6dUMohjIJyxfY6iWbXrHEoEEm1IfmQsQJhe/XTd7ns1
hc2nPfTbK+ljQx576BPbTc2eJ4Q8mepj2T8HvktuafTwDBnfKVjUPi2GM515wNK3zAcgPMp8n2RT
m2+1MUPNG5XuZ9imvwnYCWaLxjZ/ve9b6O1rX0qkgsvSSYwLa+bjNvh6flJ7g/VMvdqembaXn0sT
nhR+vSCMIEEJrOc+2uzBVXyKqmW+/VsniWpidFsNCwY6O2jv5P4dXW3aJDXcFbL2n383j0/Fm+mQ
xnQc3uuqw/H2fxvjaOq8apYoeZTk0IMMRGNJ71Zwe9/lQ5M9zLaWPhRWZKPkElKno5ri8DKWkI1G
ZYXY5DAF7MCa7YhCE2Eo1QhJ+P880N4GPeqYzoXgoFqWttshpS5iNvbe6dHmuXV/bebd59kadt5C
ATGalM4nbTfBj/Rpgp7xLnftp8hMomcvqfRrrwNlLk4DOp/zMXOXc2nGcUjFk2sE19J8G68edZvx
EjWCb9qJjGeEw+t4RYjGCPSH+xt0eUHtgla/Na38RvK4kpKlNC9YUbjhnh1tsRl8KqDsXEuEdHLq
PTVHqsLA1YZg1VlUjSfpgk6KMdXnXTAsUHp1iCQqWJyA3CgRf7VNCgInjqNNQgQ0JzY/1v/s+2G8
Erlcdt6c0w6ueu8shPTnehrtTdDr4MqqwCU/Oro5ONJ3bnPu7dsh1DdtqukPfmBQcAhi9C5JB8S4
Q6qdBbeMXAh4MuXQOudPR2DNCB75/NeOPcLC6T+1YcUbjKJmpgHRAJhPJbAOt+s4w7SE6fjSb36b
JODwJChTbpEnW64GBJJ87zROEIhWP2+yryLU3FFqu12s+r6NtPDq8HuV4365QCOXtGaS4VUhh+ja
bu/R7Q6vRjBpZ6+lYREyZCDOUABrFBKg05hH9Wb+PGpOeWUqe6aQAO/tTaZZh/gw9D/Gyzhv9r03
lVfvx4cV1lvrQ/qzU7S9/RKje5lQ2uWWlLSuGhSx0rw3NkLq64JVB6qk0ml+/EtaR/uUFq9dHXtk
CinjvfWvA9841ymfhimOsgr29ZIz063tZ/7UNTREcBkcXlClv1n2QfJg5LP10PHeFvOx06EJL+UZ
rw3jyiooUqvYKa+QfLzOF6e8DdQ3EHm98nZUB981ruLSoWT9zb73nYeGWuDrrLaWK7Drw2pUKHan
rs57P9U/DdHw0b5Y5vLJQybsQ7zYEzUOIP5hxUz2MM4xfjIpUZXxIQGP7O7UsYG87rt840P3/2Uu
UNyy2Zy7H+KC9dIweNeL1ThrJN3cFRPJ9HEZYpQ+PbYsirE+Q9/H+tUb6SZlh+VLs8DgJN1NRAmo
f6d7bmTVmdr7voghxAakkTZns5oeHJrAUuD5h4H0koReux1zuHKoWZy/pGzSnIjNtZJ22ytHrRxy
JjbxSpz0kL5i0/L+RzFQ5Oo31snxM5CCPt0qdqMPJvRhYUZTyWaJUM3D18W0LLQIfneQR89Wpr+M
oa7kuyTRDgVn2gDbsuRItG40TzvfqW6aKphe/BeXuq+Xxjb0myhG/lLyKsFbkL13lrsgG3fL5Ny0
y9hsMoRI7yk8N+4N6JL1PD21IKdGIZ561ppVCRxUTnOlu2za7aFRupdDMgVwpEWIryZBBK1PVngb
pjrLpcunbdVYpvmslxPicVmV38Aybz2DS4SA8YRnyoC6rgyWR5N6+mvDQEEyQaz9CwD2C6go2k95
gVBTwbtm5XkFK0S4usG1AOGAqPOyh1D53OjibNuwIKLYjNVjSmWWpLDzGRmC1jbrK8lSQ53onNsJ
aBFpJlXEVip1Ioek91xV/UNjuSfilIPvAY16P5oTUOR3HM23WrAnav8l72Oo/kf9JQ6GrWHwzCuV
rv1dRaoTVTWoJaXp5vP+zp2s7kbF9alf3B3tSdJCSg0aF2LSQza6YA236uCLu5C089yi3+Pq1FfK
zlRNVV4yRu0TKWFqMYPhQVLYXkHtCjUeUP6q9LfFvtMK3lZYC9R2lqXzd5omzdqIN6TOD3Fk92IE
lnnWw6+5o1wHuqglzG4mkGq7hmqcq2jwQSEq76JsGXq/3cDaQlrsrPtnAPM73pzRuCP1od+i38oj
10NCke8RyYnVcBIsw+1rgL7SlEvksGKaMK7f+xOy8CVan3AeoQucJE8R+WXWpWkKfj9IXhwqW6Ge
3nvnftSkL7YNG5cRsnSFg9l6hPFgBRd48uLB4XydN5DXSK9Ia6HstmC6Eq8aPEFY7ElfzHRbIR6D
Th293KD+c3Aqw2EJ2rfttkAT93KI9xTNJ0+950c7KSRsO3KEkAkEEHKousK26M/50SAFUs3ZSe11
2JQ/+srz2lN6Uijw2rPsWAqVgYvqkio3lJ5MlIoVStlfIDXQLo2SLzZ5jNeDt5RQz5lRtYrKhimo
Ohy9YrN72OmcqahWR684ijHkI5E5KAjKCPGkJG3GsY8vLLv2T0Fwku+u6+TWnrWG/Y68vDCWtnto
2HFDOA0mgy6lYBNmf1YL9XNdZw2bpHSa0+i1k4c0w8WiOvEiDE4ipAcuUoOvXRe3P5dmnh6j1Kov
sqZQC5touPcMte2iwGrs058AAg2/IjgHL3KFPqVWz87NFMJx4HlW9cLjdKgEA1h6GAwipPrCGvrq
ChG//o/B8qGG2CnVvrICgeM5O9UHlMAydgUuBNCSzvFy40T7/ESaAoox4Z43jN6+EwCMQWEplL50
EOeHDl4VufwpbePEtJHQQPD8B9BGHnYDttA7I3V+RW3TX42WS9kAFdLGVRlVP8TJ55oIdQjY7jPc
5zhP+ysxhHsDq4p2quIQLab3g865VtwdQ9XAzACZeNSeiwYtsHo9XfbPcjY6Xfncxj1EAu/PxAvH
cvnsQOWFkkpXPpQwPp+U4V2OeMWt7uWO0s60txbkN9ed1TwfTWJP0DGHurqBp0pzUsiVVXBmWcCA
vQElosaHGO5fhkNT71mk5o9jHocTW6lk05wpvjkmxiXz7UJA0J40Z6U1J3Bgqn2d94cPtj+aZ5Fb
/oRp8bLKYVzLvNC61d3FvpWzLC7t9X6GSPjN3lmhxmptwFhTT7H6I1jFZL136LEvA4RWUvSVrT7e
LXoOqjsxbizVElMSGO1pnZTVpTTDaByYBxs30pJDpCJaFVHb7h9jiFMG+jAGtMRbV+FseT9OwHXc
EEZ1zehvk0RPH0LKYza6Wvuo1qTWiggNdBdILk6nYpNDrpMM9g0SM6CG+uxUDQIssb+VHv9xkLIy
nm1naB+aOKBjsbe3Gr8WLD/7atUz7/oCwv6UpVbx/UNEO/TXzWGDboDiEzaU/pu353/KR364tyPq
GVAWbleBZmZUud9LAOU3DUId1rxenK7flhSUAQQuh29l7V+lml08G4ldsLkxT5cFQI3Hzp8fJcCc
DejIy5hXDczZ13Zc/OvQMOb3W3scr5AihmFcG1beMCEbqMcwTg+Lp2jzf5IxD25fW3kOjUnfvoZI
nBxAM1ES/6tk5noiAFCTqQmcmLF3JehQs9SfgjFu7uDFCZ+s4UmsUakXtw3qYoc+wwxZeqyF6Uq8
1sJbsVVDyIispN8PYQLzgdwkih7GeN51zEq/q5NsNBFR+30yFPrBMv0+EZe76A9grJk6d5A7TjnV
fYk3J2dRuSzX0rTTxwoigec+K9mF2GdQQAbB/FL53WtUwfIcQnctY0oL8RiMb9MmT+HljGsYKPuh
5tNzMCo3kizThu2i7MSgBuFCHIeYWH3RZIijO5cPl/QRz9Ft11Ny8cFxvIqMgNzF6wX4BcOboQbb
qoBgWuLtz6CeXWBsBSsmttaClKthoiEtKO0KtFPNn9L6W6c6BhtgoPWAgki0SXTjVB4c5m/zOhr3
D4enykQQ+rwJ0L46PnlTBLAjd1Pv8rUHjymafqeZIg6VsNg0/jEIRHTpmXRwIoXbiM0d/J8IE55C
egjNKK/Q73X8lY+Y+2OwQMYhKZTu0GldLjzNaq7Kdh7uEIsgAZlU6Xdt/nIMbXQmOCQcrGwDjmIV
9UmzkwNEp2h6RLVi0Gh2ASBDIM7kMI8RyQD7llk7YCKJgI1xWS1GPa+sqW92Qw/2kao8phc2LDa9
mzanTE7my6Y2653dFM26BGwpXaWDuh6EYtVaTCW72pc2C+RTcUoniI0O1xOT6/rzqrDGeVUmcCnZ
lo94VZvfTk7Y/VAn8J31P+Iuvx2URZ2I5Z8xRvfNtmGTgIvfu/TrsAhPXG+Pih6p/FNqoPbhSRk1
+61R/OxBLt4dTLVmV4cuYpSDdNOXuTiNEFkLWSF12UlXga0f7eXw/5V/IzLGyHhmAJqOt0YVJSFC
Xcl0ebQtiG8AXKgOXRMj1db/LwOF2ngzwl6+Y7/qm/5/pF3XkuO4kv0iRgD0fJW3ZVTVPd31wmg3
dKAn6L5+D5JqUVXTc+/G7guDSEdVSSQBZOY5XtF8UycOUN6/iUh+z4NMkuSmykBt0orue8bSR6Aa
D59d20IbhSnyPfCp9UufAt8xDuL0x//JgqP+9CJLFLb/W4zZQldliuCQezTb9v5zRNga3tVAE1qY
qKtBI5/HHrIxcXdorADIapnED6EDsIQyQSd9zpHXsfO0+86BOBjLAn3AgGlfW6Fb/GgEXj62HZaf
5kg5d/ETEFqxt3uJxl3NAS/RLRJ+IPwVa4uHtEt/1VHFLyj3sQ6s98UaVW3WNyM4t2XN3zjWWxu3
j9q9m2Lum8bihfShD9RtgSn/Y5tZ/Gwn2IckRW+iC7wD7CaLvRx0lmWyLQeknbIeOFkqMuA6qlWl
a8kJTFsefoLg2Qmz0fqW46OU6qNgTnf9KCR/91H60sakNKuG18gJQFYMv0hTHDgafta5aO8/Sl1U
hwBP9FXYYC8sRDHNa8p6UOqF7iXvauu1TPGakKF3phFaRQCsDUj6vRbB1GhR1uiJqp48665lOxQS
2phuCPu1jqweFUNYcJEvH/Pi2Y3aDblO4fLhP1+q8UdjT8HmS0let4/oCT7VaPA461X+ePd07SoP
JXaOO91qpECdM+7N1ml305OatRlobzgg3dS06T8GiWO9TcDZgAAoQ1BUWZTgcUEddAYyLfasE959
L4mKBHtVcaqD3y1z3jKQJoPTwRGXygaF74jO1WMb+OVpcPDw6pjfv5Rpai6YFvfv3R3wmkzuwgYa
voOy08PYcfH0y0fn8lOoZikpr7MnFEMAgLsC0qlGk5a8D9KnX+DZxFIEoIXJZkpFd5U+PoPyYdPF
Zgwq2NtZosdXmTrrkzwBzttNpuzANJV9zltgpdWqr5M1UbdqhzTdFaqZEm3o7TQEsvH90DKBuDy9
YjDLagCTigJ/Iw7cLe1RZQG4r0ypISOCZjCAxQXgC0S5z2xGm1bKzDb97ME22q+A7BLrlvHybWzl
kp4mKCwHsmgbAx0p8tnxvcWgjeKHXaAGsNfN/s4icePqbUBinmL8yQKsaAP4ksE5jJKFb1y4SOmO
jf6p1+U3F5vKD7qqSFa6eZQn9Z1lidF73TxSflkD/NwiAhUFnq/u1sKtdiixwweKXTx+UABafEI/
h6KT4+ynqEG0G6NrOuLuhaEt4gvAGZ3l2AbDE/IL3uTeAKzxzj3NAInsJYXzKUEziR6CFzfQjWbn
pIF50U3wTARausKnNi+osjQvEvt7a8HjDv2Hpnkhs3QYll2TyScaATAg33UpaqYnpfIKwuRtRHvV
iZwAH+gcwTn0jSKSVYs3zr9emCzAQwf2Y3VhGlIgdWEPM84nCoSu/2xCNx2Cchu6vD5aZaWdUSYC
1qk2lu7SqQKGDQ0ItQa92gs6FVbZAPHPeKJRYpjO1QZFKOBHYOzQ1GAd2+oFpmN/jKAPUbMfK+sJ
DOp4FLveimkW3iet9I++bVwPHOywx/8sq1HFvAkTtXX13piGFEpHPd7RGV6p2asFBebWxh7Mgtq+
6PAnxdwZlrudsQXRswQDwe9uMWoea26htDZEqyE1jmFRdR8f+V4AvyNlsI4GH1itad0dSpE8Gv4Y
TgeS09BVHApIJZ5nEck7wwdgWxTILSmQUVPPNjaOa1kEw/JOaDIP4Zvg8UMEGqIoZcmLJjp/uDaP
gW2m11+YJ+pdDQyBRzpUA0CHBVIF6BV88Bim+tjgcAoUB6efZqsRaPePtWtUoL4YI6RV37kbPriq
Ke4U4F3M2fZ93E7a6Myx83LtyQ5V2OqAfdKFFaUh0n4Yda49PNBZNZbJLjTcAN196b2CtKiVB1GR
ZQWb2YPsJm3W3cWcA1PM2sGvkWRWbDxEKKM8ggBueDLsAdzRVlSuIzUMmds/2ZhhHItmfKHRfMAT
+FAHXXeaRbM7RaMYVhomxwzudlqZyxYX2OBWqJ8NI6zOkR4eaBTaEGEXrTwXKfJeysDGvtFkNejJ
gUazKINVj6uHIHK7xinz+t7pD6FVnAjZLrBuqCvRELx5RzBdPJrYoziqJuAc8HfqmEUp8g9KOh8m
/TzGHhHgSDVgbZIsSHykVTsR4WdBgrtTGtsq3BR+Uk3nbcjAqhSzr3lgrtGw4LyaCpeYdlH/xnTP
BaYViKjjKjRfJUBO1npiRadKC9ITqJKR47659Dz3f6EYNbSdXzley4uoKoIdKNKyDdLvKBEqWL0A
9G0HOO+8uI7pITH3i86KyVDXeyzlgxTJmBKQQSrR1evYp6/zcHhysjF/6FMgjAcK8Mmr0b6UDJG5
cGKjQdP7aKArMzAOhSP561ia2Vp3UGNu1g5/HQBltms7Ez3WSssjYJnXmf3W+JmOqTPYaXz5jVR0
CB37WPHBeaSR2YNlKyxa/S50VCLDMznktQ3uZY8v6Uq30Cja5oveR5EXAJXEpuGesXNB6vQFnehL
guICV7NAXUJj7gTYrklOqXSSY7/7Tk72eAYIdAf8Q07xKQ7SWtln7oB3pf9r/mtaQI75DX54JOIW
wzNP78FOq/4VWogdssYT4/TX+EB+2MXjyKZ/VFnkI4A58jeyBetl/YLQ9IeSxAZxo9Y75l1ozH+v
oUPk1e9Cj+NTilXO0qgAilL0gNSUaIruGTJzsgmtV3Po+CYLgIrtg3Xrsc9qrNJt7Lop21bz7X+3
jWJUZN/iku3QAb/Ds5k5xc2NtDuEJfocUMp6te3Fm+H8oGKlgSX8ZGuoSqTqpypo463XRdGGtKC8
KVGlCpgh0tbY7AhAhH6RdhK8YoK+JvEcY6qGUjE0FYOGOeoQwFsC4OccbX5LM5X1Fs0BbxFAkk90
SPMASJ50KrCJPAnJTgT52ywiCweMtCs/FjF6wHP73Lb5iUBiCDyGt9JaJ5rvrUimdy42mJLukzbI
ejL7g5PLmQWUQnCK5gYzNpJLELK6A+f7rCpRIxH5xYJ22ZrBrda1XbHdVO6ng6E7adNXMjOKENDE
qjpQb6N6bab1BmDeEbqOQFBUbQYXuSw7UUyPKutX6oDojYLeOFLWr0m0nT4K+6LVQ/FSWMV2an7h
VnxqarDkkJOP3OkGfEfNhpzA9HONQcasD/amioF5xhmz1eZIdR48AJ0u5qanJvVRGUKyMipRHtCD
R28SUuXIVBXy25pGJM8qT9+NBSsWugLzCDWwZYLtFDixqkiYhrHWOrvx/XDWkvHsS8ZURPy/8E2Y
zXdugjww1iaxBIdD0r5wTBae0wDJVjUqUevwUgZRseylbe5IlrTAhWorMJaJvmtfYnWIyhGd803x
QA4cDNebvrZ0wEZAWdvdFJKUFEMUaQEa8+Eako+dPPYqpI7tpAnPBuSGwDxHcn8xQVlR5RYaycJd
zfUCjYio65pArT4IJ4gspZ4VUao/GhZKFED+bL003jeASjQX6jtOYxOUA62QOxr2+EUeTB00IjQk
e1ti2eJd7Y1+BHa/zvYhiJ52usWTlzQYf0zAbsCwXui56J+xbqzAZogEv6tw2/rm4PRN9K2JQWdn
Au/mIMzij47YAaqOlQ7SuKp3kfYB3GsXM+2QJeBn71QCFe/g+EWUz6Sj7Ks+xr/sIOYTvGuHBv21
H6hOYWUOmGHtgIocVPqqYL+9SYfHpFyDoAEVecK/JpkCGfJtKqoXSjnNcuop+lfZaICL0inQw6Za
j8jMKFIH22npzxSPpnPbp2COD/1n3J1xtyCZD8ayenXTkIwOsm5Xum64SPwYKPjffAkTPKixrkPF
utXbz2bpN7tcuKBQB07asz+AqL6oAuvnnaFXe/YzAGWaXdKjkiDpzBj1R4F1FJgSY+ezsI7ol7ie
xTcZaT/YkZYr3w92c5Q6NAGe1MVHoJgC0bl3sfrUQCimhWn1y+6eMcEw/xa9+CxQ0fbFF0m0yu0x
eiox39i5gJbZ63YnAJ4XhnfestXLX2b3jKYO8+8hiz/raP3DlpZ9TDMOnjc9dX5a5r7zmP1DjyOU
GaAR5zkB0gBYDFx/ayZOfykUi0mRG/Z706gK/J1B+CLgoA+AJ1x37Hvq4u9IUOe5cHP92EiGKf2t
bJAzUIqyMjzPiHo3kW1XmMt2wXhkuX91IjNgXdzFccMqXajKmCVKabvn3h/+JmBR30THKcqB6jMT
uH1Y0v1NsxPe8ArMdkFzvtnPctTW1WcDHPcf7DUV52ZPs58hAkciL59N9FQpBI8BIHGseJv7JLBZ
jOcJ8hx7mWRvLceSEQ2NGN7M5maIm9zUPQ+pGRQB0COYaeA1BBVDcaYHdIIKokVfoF2GtJUfgoRB
aekBTVqG99WkJV9btD+F1X4SlRUDbAQAqmwI9qx0zE9o+hAHZCuv8kpoIBoGTOIsp//je/tMxaG/
Pze9XZBw6xOKbK5xbvaZilN7/hJ0vzEaX9UXqaGFExwprTmh0RclNpJtDYzgno97U2g1Bw2w7uxL
7vKtJh2kMOsMJRkijL8DfXctUez+yy5S4LQHyZfZqQb6Nnoe+b1TWKrCK/olJv5BDnnKwTbXhaAl
RWXP0m6CeqmDaPpbzZ3NoBYIvPOx62lbX4DUoxikXPE4jr7cj2UW7ixgsT83EehUyEm46HBRTkwG
T+TkN0hbRs6p8/xLB4byF6N2jCP3WnTsKSRay3IvI9g1X6JkMNDPiD7UCawVcv5eTmsGFQecWs6m
0cEYhzogdGWk6AaYMRZLo82e0K70QzaRuZ/lLXr790Yl0TmgoBjpoHV6/BQ+dVjp/F0n1fZ2Mmrm
ncQC3SpIlMByGIP6ViycJj8RuKIckLYA35x3qhWGJADGgaUoDfdEII2kpWFb68an2Xj2tfzS+2gM
aJz2yU0CbPk6SbhBPWX56nqVf3AEWv7AyVu+WklZXPoaFSNKSSKUXr5YjkwfMjOuXu2+ilde7Hvb
yT512A4/aAa+GGiHOE3RwcPOpAQAlXj2UA26tBlqi1ustFApTJlW0JUolhVr0esNQAezwF5NYwKL
yT0wd4eGba0mAKkhkudiQu0BIXOHVzLoPcLK187YEorOPoDOV8CL6r4P4ZrAg8peeGBFZigVBuX9
2fFq0ANl3MZ6BR15vYNb2glB9zBV0/Aw23o+PgeV03i92T3pTFuTkkRAfLo6kL/ApsQGZOygXMAz
snMDlCAOiolLO8V1KfYkmg+zGcmY651CZVbyrF8UVtuiDjG9mOAk2Ld9lbLtbcibJPzZuihXddwS
fSC++7UDUMbS41nzLMCdsx1khqUnSuxPdVAa66ZI6te+NEDdVjf9DzM1lxOJRgSw6qjxvrI665ZI
8zbPLIvqrcUAjUXuugTmNJKuxSIfzHrfoyDgc2QC9Eg9v1qRok3UDLAd2ebonwCBOj2PAmDTARbp
t72Sk72fQ65he3irah9T5aNi0bPqg88frkHXVrEIfPqD/e3a82e62VN81MteP9Ptuh/+htvfVjSu
j2UN8/e+loWoTq3bMwEpGmATR0YaQ0JgnLVuzcfHcASfKpK3HhhisY8OWvZm4wQxmEIUKoiXW+A/
Vdp5iJsKF7oZk5b6GTVl/CffrM+/oP2j3FoKBpZmzQxpho0JZMPlNGGe5s434TxhnhXjMKKAmXBl
a38Ar2pmnJgcz4AlYj89lOuxQGc/HZyAyBs8mlDlmTHSCalyr/2DjSlQJ4vt0mDTo299FRsWHvhm
wV7tCgHUD4bkNou0QwvC8VeOhnv6cj7YK/ls/z4Offkf7FV8mfO3HktsLBuxqAMzGkcVJjUDDKhZ
jABf+njtfAFCBg3nTgFgN0+iqXsGhD9LUJTlj2Rxi9GOxpvXyDXXvPTNBPWdao/NGFgAkdIctrnV
pm+g+CmionqWA//mDqlz7DIOSi2VY6rBeXkMEomhSiqR1uA9it5Vyin2WuQY1BCQe1ct+QJ3Umyv
rwGwLJlAHsW6IwGnwnOlzprR4c/gyPBB19tdz8D3w5//33YfomBa7v3xujlvtmCPlzv6YesOCheR
v+tPNAyTsVx0ZjSAMhk3BeDB/6GdjZ0U5a+Jte/1sTzSGsYqwmQzIDs3VaJ6ZVOcUCGF7R+1+iET
VoEZjw8vNAC/WoVCQffefWxQ0k9LqcRBUQa5m3ZcnPD0/6sIhRwXErj5ey2PH67DJHLPkdM4QFYC
mSC3h3IRJsi+SqWYbEhNfkEsHmg0KdoQ9HooTgEBOQeDFx20Q5gK74HrlgSDO4t/Wq1u7Zrcuuon
S60dVkGaoqlQKUw/VJmGzNN2VpB8793ADnbXQJOOzG7RJlmeat7p+nPRXRDOpAJrIdDr9hvs/9qX
3vM09I4N7BtvUrSfIv1WSH8bgrrlG7DmtUXsYSJUoiphU3DDPnoACLpzH5W7W4ac3AHx331l0jih
pOIFrxEPi25MzlH8nSzRbwUck0Si/FCw/qE1+PhcVP23chydr7nD5CqJNPNgYOX8mckIjDeQ1/Zg
b3zwBW5pGKboD8Li/K+Ca9Ze68DvRGELG8hF6nIlw9qBLhd3wvnqA+Jnuhz6MabLURxMRq6XM31/
upzgfX9AWw6AYgjfuB2GGFNiDdXVChg5BoRJfbCHBpMas7eWlrx2NrDWCY9BMHydHhUGfhFHo2vv
hyxsvs6QOzeH6TminkrWb6f5CURWKg6J6Nl1Cz0/yUhkwQrJy2g5KpLtUbXNlxWyV3f99VMbfWix
dazVirfud889n7vq51Z7aq3v/OEf1qQwZpert4ob9EC7mhv6KZgEJsEamDQteKSQxO9qvm+F0ZyQ
GFZ5+7DE3qaO7MY0pjLDxhtRYRzI01x5KML+ajeVKJJGxfpgR/EGXiGeutocQMVEluaTZmjuOg26
5IRSfrAnmTqKZMSQXsckbKSVnLIIJdKeFX0mER1mt1lW+Z6xAiFavKRdDJD6mbugQppfbYAk6tBH
GTY/Yh5hDa3GiqkB5e/uZDLounNMAOPeWbK/iLSol503hl99w/0MsNXxb6c915yDg6bh+klYIClF
dbOJsnWnecWetlgjrcKAiiHG3ZBJZz9qRngeUB+3afzoPqITYV6V9sPfrnUepfhHRAnQPwB6Z+xo
agB3VN07LjakCGpg2p5D3tq6gE+bvTAb0z+11GjGnL2EqvFeYdnfdLTQoFEjzAkOXsSJ/wA41WUm
kTxBqZc9MTrZOjCY8n7YzSBcHWqCl01YIdWjMLlMZVH+tsDEMnqhGK2yIJyupgIqVCH6XTZiX2NJ
/nSFLNFftDIon9wKK7qq5d6+VP22SQdapYbLC4pxq0sXsJOmGm0LgTJU7oImkoZArP2j06A1LmgK
0cFLRdgsMU1UwgHjmfbAaDds3kMj2V2xtirqJpPMc+7dZl8/jcLdqIH0osLCfKsVmHWbGjahZesB
1dRw61emA/9BWnX/AztgS3pej3b5YDSY8weKx8jKMOd3/bCe3LMUc36s9I3JPc46/CI9Z3Kv8/G7
W2jVDs0m2DWrkhHH6VzjA9rq2wJd8yRNAcq7kqIHEEgl83JB+smUrD6O49bk+wQAQjm43pmdJL8Y
c4+5JeL3J6T6s8171X+xMSMjXaSe1oAADr8cYQLZvLfrbE+/Gu75+Rnl8JeJPCxW2tJn2Z6Mu4BP
WrL94E9D8u8q+0KjQZbuumk7dyP2QJpq3uw4bbe1kZdbmqVme09J3ZuUFkH2VkrQ8qG5W25DTIq2
NHPN9kOOwtkazWI7sKRjpZtVybDuEh/sT9i+mVCGCGTkg2LGNJoVs4ygi7A7+49QBF3kKo5oIczL
FeM2j7MvpYIhthRKcRWZv5zU7LckujvkXX+mobJIta4HfxjsScQIy5jGqWP/Gg0FxXTTDqQFTPUb
QUvY6OM9tHh04W0K8EhTMZqGSdqf8EwN/3KCb2UILAuykmUpVjRUXZNACQCW+QRtgW6FZAfkNHYx
0Cx7BiLpmUZ06FCQu9LystrQEJjN/GINFShTfVAwq1HcYIraZL0ADhNi0EHDi2IR5J1/oCEL+TWu
rbF0yTrQrHd2V21M8MmkIM9Fib8Wg9FUoIePPCLkpVDl2qByXF1jDhrdggKL3Dh7wr37sL0TXz/s
7AWCVACngTRujuvXXCynS4N+Ml5wgQXV+w/KIhu4DUkJKvbCBn3r0N0fUHkkjy4A0vLCxfuatG0Z
tEC2VtZJBRjG3C0Bt3DzK9UZS2JZAtulkEdHB2Sbkk0heFdpx777izgTMV8UK1b2zpr4DUkW2MCZ
ijown88khwMD/2rHw4kzkczIwTDA4tzqzeNEfqj4EJ3K/WUxoN3OosZPxApsN856lml4c05XoUCk
oKtongZoNASqQM/yaHAQqambCjlDZEiSgm9pOON8eeA+vlNMYD+zcMb9+hCGIsz36xyfFIPVOsva
9hPwRAPdGjCrzaIaNGMbqhomksXqTN4UuNEKLfxGD44CVbuLykyqBwBnt0/R0OYLes6AtBT/VhdA
l9TtpntfsYeb/ZQgtFrotd+8oCqJbxpLi49hz9Ozxn0w11h2+nnwip9UfOFVb/UffDpLj49BYQTb
K+BJDuzplYbaq0WBF9ya7vj53qch3eymaMCD7VRXE1JMh9uzg0woyhzg7uFBagDNuKsr5h3XhuZI
czpPVYUGpm9jDzJstzTFIwXvTO+IltgTWczzP0yIwciSd+12Vtxs5xkiqr+yp8yz0VKG5skpLml9
J/TnuKbsdbQmoqUB/RlnWhbMh1ADVyyAt8rCaILtO3nbeZ+7cciftUjUGw2b9qfMS8dj3Bd8Y2NW
e3GHMloiXVZ9c2W8JzyROk63pR8E3/MUXTpOUCYgbEKWb3YHku69+4Bb4CHo4p+JLOU29upsFSYg
V/HCzH0qR39FVCtgZMC+ZiTTxQhWwyPJyAFbl5j7xIqNRTmAPn1FtgL8wFZYlXvdSts919NuW7h1
8VIaXr3o/NT+OQQR+jQ693vi9tgnqfvyabbt0ErwEtc2GpZ0szvqoP5a+tjLfESZ94X2qMco6R5r
077QPJJ0akS6AOhCpKPRTdfivb5CQy0YqlQeh/Z+dUscorIcj3fkA0WZHaoYbZFkQba0bazkZEui
aT/55j8RFZDHzX++zM2f4naNg7xzhEr5hbIFSuF4hTdX4WhIDo4XfNK4XZfBOtdTf402Cr4FFZM4
01kOKJ5zr2SjkuVu8w8ttpfZ9n9hN0ehM/LIP9ky8HYcu+OoKOyHJ6/QRzyOakAF2dGekjfd6J0w
q+m+DnGkgXU1NB/tNAgBK1HKHXfc4WlAKhyFgHAK4MTMRF6aEkjnQZyYD77CwahGy3jIGn3JDc5P
s4jkgMUc16aDbltSxASuQRp/4GBG0sCyo/w5wEsWltlqQwe8slw/m+3alUgHtXIY151gJXAUgNbe
sPJX3fXRd1RzounC7c3ngMfiiOk7UnkRC79bfG1oqE8mx7CvykOpZy45jmNqnGs8Q5ZOL/WV4Q7h
ZiadClF3h12r7IE4pYR0VdVr/4VGdIgCBlzgf3Gydcm37TDyJf09dOh7FPACz8Lb0H9rVrSJbx7Q
UnucRfTvITOBcvYF4NW8DWkNBUoyuv5DFzn5gTxraRxRCx+5eFQAGJSugJoqy1ndAgPAxVDAuom5
B1Y3KodkUDUKE2F4znGvIpeUvIUiAWJ3F+XgmQ/9FQ25n2JjMhEa6IQ68SlK83Xn9sOXAjm9fY7s
ykqqYZqBRlNPw0MIsFCwwXfecgCK1zFOLbWKqf0M9fF0TuKw5L915JDn3EOLHxxIQ4fEquCkt9W4
uu5b+fXfniJosoirSTR9dAAhy8YfRnby3RS/NXV2Z0KngW9Fh8CLNoCZrY6W3S3d2nwxy6q6SKdx
H1Im5SLsuvKr0VTRqgND0VFUAB5x0BNCckA2dLsKJatrrYVZMdgvRq+Vkzug9OWC9VH5FWxf0QrL
8/hY2di8ytDcjX8ZNupQZDjmF79lgMlDJ2sb6DtZOotMpgaSTiY/xplIAmSkQv1IY347I1lQOjrW
Y8qyAjvZEpmzqyPJ6HBnSKfgEIhWKCAO1pmTyFVhG8mWaltCR7rH0ZDRVOpCwPz2UG0MRzZPRAIw
Vnazahwh7hyQqI8WA27Gp1ym6ILV+ideOGzjoc1uqfmqEwy0G+yh4eFyrMrhCfcZqvWVXRSHCXAS
03JPQ1L4AUoeydel5rM67SdfMvHd8QRIB++QjKb1AKqU6qENsKOVu+6Wp9g7qFxAexpVhslBATiU
k+Gh6VnZTrIm9I2FXwpjA1QF+8GLpPXArTZKY/T+AyqiNBv3EdMw9yIcByDmQdIvgZ7voggPssYe
HqNGY2cSCW9ke7QHAupOWbRgtL9ofvsLBEvDkey5b3THoY7/Jh1Z6VXJAH7go31eRcRGwXCusujJ
8wWYW/s4AAQUN4Id+ctBtx4tg69pREFCt+pXvlV1G5JZbZxdZL+1XQ/uI/PMtQaksPX8iWwwaQYc
HavxaGqqjxLbyY25NYJUPpjYyXkMCwc7x+osQLZ8YXo5Kp9SLO4WJERVBnpqTJauaDhp+tCpsJkE
nlrlHGAH+mqNyKzu5MOdqEjLa1QKQIci15ZNr9nHUO2Yx+owcDluuxKoE6Beds4ZYM/HFZ0OVvWK
snwHXGTKTo+dc05b8JXPry7TGDkg5Ay0fNE7hvGEWQY7lYN/SJtI8ydZxUIg3rH2TBZmFJtP2hiH
y6Ef5VZXQ1LEdQy8cGHXSxqSAjXrU7hZRGcqJOqW2rMP5lINfSbZcgjhWeYp4J3iZniYDqZR6IuC
F8fGdfQDycbOuGoL2SQHMJdPtsHspc6KsMhWFC6hICOPhgfyfR+OYmpa7eyx8EIiCmt1P3bWQnZo
LlcjU621iWRoHlqBvS5RjokGPEVBRCakpQMqKVB9lHmHoXcVQRFxE1Vqnn6LPFEX3dEUKQ1FnMNM
3jS++d3JZkN1PfJFvg9dwr71jIbV/IyVaH6mMzpYY68v0zCTqw+K2TgTQX/Ks9PsRKb4jq6BpqFf
68uiqOVqtqsrNAmJGExagLY5pMhvHDodnVcLGuu97lqT6k7acCyIvVAAr3c2bewUXmDw0Q4meZWO
o+FLvkmnUwqrVb1nLelid1aAjDVW/hB2wAGEayJsbXeFP2ht11nVsVEe/Y2eA/OAeUk5HUhqGkZe
oJMDwkSTnru8O20CWaL9DgcSZqgbCrMjSYF15brL+9NFxmvnUU80d9fyMgYLpwDGF3atvUd0aZXL
KvXkhoZjIr1HOvM5tqisLgHiGcxInqXGNUBGAUhIAcBAKtFh1hcnp463BaUlWk1WpyCzDBR6uN4S
DS8AkyYhKM+BJ0aqAc/y5SQUnr4cM123txYI01caWqHQZ/oAYioc1Jkd8JQt8CT7YgVevyOZJ8Gi
OBl6IFxYcRk1qw9+smaI0AfJztSqH3M8ktdKOeqNecYFvSHAFUg0OanLzhe8fZLJzgY56N0FBdP0
9bUqhXWHDv83sGuqfAAdvKI8VE437GcRnSUqbUBnNQC+zsqsHPJhP8tnh1l2MyOluF0l0P14G5vW
T6JEzBUvYovO8D1oZSeqxDsuRBAv4mu4qScNKpbQJeKlA8DqZI4OGXE9VDaQRsEW+ntMZ0gNvxMW
tdMsNGEHa7z0gmLxX2Kk6hIfA5NPquXVKpYiw1JqZBFYc8v2EYWZ2ath+xlwc3OJdyHy8EXToPw3
j15C+6ExQutlCaooMBUNObqQGp9VexMQMy9645b7sA9RCaeGIivMl5cg8JKrJcClqn1XRui/nMhe
QYcFrKWCTfVDroWK8sI1q6e8Amc52LTZGimM4uuYjncWmY/tzrCp2dIJ6h9W1Fm7tOn9h0r3TbSF
9LG1jkssnoGPgT4FLoR10riLJRpWRLgpU/BHKHMPzoZyJhGoKa7yOQAp6NBVBrak48ZDcjdpFgYb
5MNQpMMr6tQ3AdOGL3HSO7tEjgCWovl/HTaArPeuZl2jbbrMB6ugJRlQnpFNX1ga44+WHSJ5Z0Uo
c/bi50E64lObhtZO8tze6GZmfDE7FBMqA/A+Y17tJN6JPF1dADpMLc2UJ1OeQVxYePOH9ob55TcJ
NLsOKOaG4QFNnxl4K+DQdGO/imzDXtIQWNkoUYnoKC0JnqMkBzoCDCcZOXK9k4eotnaFHLUBO7oR
RyrdMa+BfFQ4TsEnPY2RhrsLloOKISwBUE5TEpqcGFaa7YbWePs4VaEx4C3fyIJGd1MfNaXBrnC2
UxazHAXz4UnnBrDHvOrZ0Vq0zokGlc3dUD13Smb9QWb2RrLra/wjrbqon8n4g++HeGHbIFmhl9m2
5S1e84mz9JJUnOuhqa1D5AC5DiOv+ev68hldgd4GarOm3uvaWXumzx+pG5v6sjngy9aejqkqyWZF
km8if+SPTfkCXJsKK2zFuxkHoE9B0WeJ3sjwStU5k3Z+0M4K7oC5MwgAWRMNdrGcFYVnBgswfWob
7sXxDuTpwa40dP7qcflVjnb6AxVLbyh4615nA0+U/DUS/Ve3RsdXEtWrLBfoQPaBorV0WOKvhkbL
1jNA6iybSmTRzoquFk8DroJuoL1IrTgNIgymxaZtM5S5Nwmg/NRKlWQfF6RNBVgdgH8cZmNavbqN
GOViWtw6tMQlAwBsoB73Fo2uaIKw6VrUXMi+3zQuxx2W197RKJLqhbvZKxWpDmg8Wkklt5Tcjco7
eetF3rFruuql08UrFcGKTAbL2gWXmmdbz3WTuis6A32su2IAfAWfIc4+aEEuCXiRMT7QF0tf2Ki+
NUC+JMvCrwx8db+/8em34OUALusscdXMXyo5k9ZSr8tZQRFoSFGl8iXjWUFnc+TpSvOVAeiDUmUV
lT7cB+cPUcXEIav+ivnT1I6M9mnhXurGZKegqYuTry8108EOgFNH6LhCUR2w1Rw3Is0kA+dtsBO5
DzhHmzmLUq0sLWRQStNzH+kwGmN+NEtssCoIVhYJmGk64ytXAgyfhGTnKPV/8kcNjdh2vhxWWdlG
+P9zZ+r6z4OtA+Sp7wy76qsoRCr4vxr4kYgeGg8/NMINQATpy/p73wfXCODhaU9m4wDLG5wabjuw
S6wSaA3e7ygGiJM9yVpWao+WhtexUpIoiRtrbelgf5y93DHbBwFgFUnEatS9Z5Z3jUuywSoAXTk4
8Z4iUVwdoNGkpAPWRtZ6TLVfdmamg/0YWMP/0PZdTW7rQJe/iFWMIPlK5TQznnEav7B8E5jAnH/9
HjRkUda17+63W/uCAjpRHksk2Og+p9+AJ/GbWc/aVsgSj1KWfIDo6jojmUYVIKShtT1238qu0bZk
d2fSMJFuUB0PfHGZv8KhnHNCBbpzSimzJV/00JwbAiUQMjJZhspH/8ay/JWJ3ZoSJ9TfkZmXTagq
YfPBk5w3zpiCG+dxercex9c8t9ixra2Er0lBgyEpd2hWxBOySNZcfrgierj9X6kXufhPCLU172z9
VQ2+eSgcewTRLERamBXHtg9R6JZ5OOucGmSuulyLDqQOnSl+iXFkUFapofzbpHA3oYy5yFy0ukRN
dx+zsoGKeHdVt1qHI/A2TYksqcVoWO3S9CUZC2DYM3tY1YPu7EkJNnOx10TirWxpKwagBw0F8NPM
Eq/kN1eynSrAdwugxe773ihRuA7+t0xC3LGqtJ8scBaD91uftiTDixH6+UTo5SezKA4ko0GY4FQA
ozSsgcQErAzpjN2m/ZQbdh30UVrue5nrsuoJCVG3dNcLYtLkuu7Jm6uniVJiEl6JlEj/PYPQ2Dqh
sxj4Szi69tdumbprtc5HsEvVXfM0jDji5GwGjCXuPUGdN2JnyNewFDj4btDn+9zIgJ8kX8No8LQ6
3ps4iw6q2LnKSPHgv3ggRqqxAjWWCJt3qYUejKRA5jDXLlUEaGx0h6VgTRcrEtEAhHLgSzQR/3MG
xiXYHmG2aGnpZKguEBGAUJUxqX8OtbgBegLJ8cSMVTyrAYDf9Ys61Bxfh3AOT6lpFmszQYUPTvnC
E8loYKVPJ3ThyWqEWwckXGwWv0WhDKtw71ppI0/3/u2rAZ1kbblxsSK3POS40yk/NafLko6GfhoL
sM/hl3rlGo4iFh+XtMNDJsOf23KV1DXO5GQCJMap8hgsNgzllCdDswPSLvKHeKk/lkCa5dcouTC/
NczVnv3Qd4MZjcjPReJ6Z42X8ZoORPiMnEoy2l9DoTtbU8OLRGx32Sffzz6QARCjPNQcVOZzJNsR
ybOXG3npKWo2HfBSnD1p1j92EtsxfkHXSVpcJ1BhX4JjfF5w5Lnl7P/UKG39D6imNb/fB7td5yHW
7Tq//Cy6B0jfCIfugV1405veOq+NRF7vNTPDD5SZp6gv5kUecu+XchECK1FMjXUCrtiww18Tf0kE
I+L2UQazysQ6/eIi5DTGw93Ff3GRusZBvQhxdj2X4fxclDEwk5r+Y1I7GEZ7lYAS/UPS8P7jjA6g
YABH0UlZtOgYT3ASslVaJEcPuK9mK9KilllfoqF6/S4aGfC+RHGJjDZ4ziFrWkvlEClXlzABqgqw
k18TgjK5SFlB0hJ3eRmHKKWHnDKKOhPOsCa3m6LJyxFw/JLoXMrUkqIkvulReBUASB0BanO9Tag7
3tnxeu+s4xwL/3XxlO/HonkzU+GdDcF4vb5Tu8LbmFlaH6vQ08DRLh1psOQsqd161ZWjvlaOFMOk
uOaPuGTdO/3YB3RtslniFJW/0cC7fezmZm1gZ6EeyMtz9eFZqx6zy7MXlGe4Z4Reu1kM1UN6CaF8
aK2mpoajL8GtdnP3PH/0WuKRpy19UulDCks++JdLiN5KA5RGRWP5ahbWsDN7lx2tOnWPLG9dNaMl
KUg29SHekgxpg2PydwPbn21fd4YNfATI7qa0dnKAJ+HADnEBRqX7OKGB1Z1UTUlKw+OVIqd5R6o6
2T58IvoE6sOIlv8higkVM5HWP2X46j6Bfcw5Ob2zoRXJJ12/KkUHNAoPVAzBIGWkoIGW2RAnq4gV
ofIlBTpkQR4tuIabnOYekbJpnfXtGnqSdM6arkShkxSV5fmEQ4pAhUW3WdcA3TrsWnGu2JxsU3B2
BJpvCpTfmyiAuJuSEa2Vea6VQd2m7maRoQsf5JikvnNX5n+mWaid4pbnZxLQcOegpkbbohJ4BPiq
T9f35Uch07tPslywkh8CRF1sQ4Z3PmTjW+67ZyNn5u5Eke6XfHCsl3vcmLozbSJInhgVTulj7xPt
NBZ5VxrJOnXmZvOguMVY5JGMwerwEzfG8tDFjg6ED9N8C4dU3X+9IQVFVjLoJy2rlJxu8u2MAxWS
3+wXee2Jq30+i+tDQdqXUn6zp/s7xeds5fgMxS8SkUHDTm8FDj7zYKHT/FNoJYAGaLv7pWOb5p0x
af/bd9H+yteSOBHCZL+57k1Lvo037hMAY1wiJ51eStZ+CPncnsLZGV9oKPI83ZiNp4MTysTJbdmU
4gwE0TNpNRteNMM58AcLZYInZTZYbrIJ0YO+zocUCOglczfM9UZgS/vYbGbFPJ5pHXMn3gz2IPOD
g+iCRGpITcOy7LGnO5po42/I7i6OEpC5GMtvPevKHfmpiHfqSS/Hc2KF8SYxdE99ChXo8bPR1azI
Dwq7009h/olOyYwsGoods7S30nMMUCbLx5wc1JkX2UyNe6fNynHCM+2H7JdnajKeIyoD8Itu7Ryz
yVcBJnpGUnyKjFqQu8gk992UDWvp0UWTsb87QlMPYhmaNFHPNNwqQa9EhWjAgeN31WhuCgLfts3Q
ByEbV5ZhqVojD7KrmihS5Wydh99MsNiQ34PNciWR/aPxUDtMIdp6tSRHPuk2y1P9KltmMV5BtnpZ
r30cbz5bOlPVslS7mg32iKwZ8ACX4tdwnnaiM8EoLKtodRSEHYa2GYI2AqL0ahgBi6RpUQ/UO+QW
yqQdKSZQp6CNsRvfoPigvLuGjBcbdfxMDr79p/Dx2+2rLECeUvzpNOIFRQL1Z9GxaFdadnIwR+6/
/sKi8XDE33jD85J/FW2/qwbmXzQ7QTbxtlwyuX3a7VwjDS+U1yX5L0TSsdFB46m1yK2O1oiaW9us
2TnqDHamWcNNWYY7H6PZzv3totU5gD7TBs4kAz5mhS2UdA4BGHSd3rxJgTN5f19l9SWUOUZNJjTV
TFbU4DfjHGV9xCJywf9TrD1pTELP8ZA/hgm5alSH83MkRsnMxU6a+JTsJJcxc+e9mfnnTIuTkxfW
yUmEc1sENF2EE154jwl+TDczMmDS4fdeRqijnufmQjOSkYsTRrjQYoN/2nCc8+MiWT6EH2rj4Zpa
snyGzJ98a1sGekNLPZev61Qkd6fND69uCUgVL+gGvx1TP4SgZWNl0drN8Kax2HVhkm47u28CSkot
aSzKXZmxyPbc858e5A+2upeg34k8UCOEM09AHobNzA7ZMG/oANEF5cz1ZHI5UMT5867MUcBAB4qL
/OF8EfV1O9NI02NNgC+kXQZyG3m5Q2/KNdJDuAlP/gFgOtUutI0UBLlyuRxfLqFQVOUPB+Zr4tDr
Tn/uYAh2NMxQFXqd+QP6QIKpQ6FyhtQSoCChZuYA0MjF/G6d5e4htnpxIG0jI6oQy5pmgOEAel1u
IKK8lrL5TXDgXjDr/jOWRj3k6yViK4P93348CsNx5lG0WYbjiNb33h0A5hxNX2PH0Bgxq3Psyklo
SY1Sk3BZk5CGLM+GHRr4zouIwig3GZVmv5X1M7ru1OV+a7OERlP7jw9HwodPBHD1fpdZyVnZuY1m
AsFgnlFA54EJ5HyX4q9YFq6TyLJWlN3PKX+vzgakhluutboXSg7peGZAjls0y2kDRSvqybo7b1oO
DNpqRtGbbwjwqnIfldA5mIHOU+oiFSdn2gB4H5oNP8tibLvvtGTHf5ZNg/1eWL3xXKXglRJoZgVQ
5VCjUnyuN5ZedF9QNfiBwO2bMXkCLk/xFcyZV1NUj9Roa+zqTR2bxfaahepkRoDoPFnT7Ku0zV+I
67Nyy37F5t7bk9IVQ7rPwGi48gdwfZY4mMWRenopE7y2rKTrnNlANJGkoW7Z9SvDyK+ulhjHoDaj
4jhZRfRmADIZtaZRtKNlq1XovwOHJq1o0NtWgCm2v1qkvgZWZhfZA5xNF6tf+UstUrXR21gUfNu1
3bguAamFZimJtGfE7ktEjSJJgX6SvjoAJrcDErlU6Nq8Cg1Xf5rAQPMyyAFsWxmKEoFQkTd9qwVW
Fw5rNoC9kmzIbQlPkUmW2250QULsQFHIlgYru16CTIFenG+srAKZaTLg0yGV+2eKFzBqtdDd9I+B
deNnx8U23AIPysVKLA+P0NQFZuGQvpUAqAtA/qScCE+zLuI/jNAdP8+5NwcZ4MoP1ONFbSUhWtUP
Xa9/HeweEJm0BMTcddl62XyQS2pLQXXr1yZC7SGdKNJhYowD+zAb/MNDDS1ZPBxj9pFzZ9vkKMAG
uMLa1G2cbMkG0Bb89ida9nZvfkqL7n65aMk4KrKrtpatpA/Gy1Jz0L1fK2aVa7Wyr7vIfSdgF9ND
q1mhV2FAtSeWNMweOKdT2QF7Ey22ibSdJHVZF4/iZRS72u7RtsGzTcmN7msMpJjtlKX6PgK58ydz
9HAmh2qFMtaBqc5yFJqYU3KxIxulSTItCkTzDcoqu6+uP4ZbQwOcYTi1yrPlMf6TR8vBuyUvTpWn
oyCGpq0dY2rX0XpszPpwJ3ucgnen9laPUlMfZAVNWBYnv+do1Qrrw50sTLVocz3Lx4F0d6AMtdsK
6+Di9YxWlPR+yGGTzEYjfgxYfuTEpxhlrAVLlMfi1uHmcqrx3yKr9cdGT3ZoZEZdOZWhg2r4MvfO
eCStKvK3mzbZCdP/YZMn4Ei0hvGo1FTvzqRNCVxfFF5XCVpsf9ioanYKUUs1gG6+9vFYBgZODbb0
8sz80No0aapv6bU8SUCoSctFS8b0Lr0Y21VnfsQTmp4VzVgiK86d/cA5+tXkcqxsGyjiZaaWokN7
t1qCYeET+jVbPAWGwdZACoqOsoVvfC7Yq2MnJaqY+b28aLxXVLoWd3LylPaLfAl2ky+imq6Ets2H
+LakOE8hX+IMafmG5ob+VEVuuHd6cH/nTlN/oEEDaZ2SVZJGu5GDGddXGbggmjs7jmbVgEzIePFd
4j1cg4xDrWb7zqvioT9Po12pU3t6SNOfnB6r3EGVYRzlskBEPphlucDyvCVtxWdZAvKTgqIkfV6t
SAuMCQ3JPmSSl7QU4NnnFcdpzWP9olOO62Y2uwvlmsihC/Ez0T3wk92qHFUgkP6qGEsOi7xkDH8o
UHbNBVszyYqlNamOIk4gl9KSBhwM/w1KEBT33yx63y/vLMAZ+ndt+8ZpiUEWtaTM+jlG6Hfx2UaR
dPWHw1pt94jxAPba5jimAHONULW0QDzghNQ3tmrd49SL46GO4rl2mtB91LTTp5iJdSnbbfu5Hg6m
5oLKfXLHrzwGq3RlCf0icqbMSD7FOgMCVoo+yQF9poPE2PRAHPdW40nqAgY5A5zAW23iHA94a/xA
S5ZU5oHsyZScftjjjTo/g6XQQE26ta5LU/vqT1W1zW3wtaZNUrzlQ/gXkWZpuvtP1gv+NqMW91C0
sdjOvCjfC4CNkYFRNqgrLVPvIiqGOoZW6CtS3ELbCWiS7S7/VegUmZVX2wuvoYuq0U+zLKUxy3cD
6IrfalC0b00gTO/9dOLvlvVOhKm6EelbXYonzqOfxU5SXcUIEknUaQryk5iCtDI2iRsdv7i2jMCe
y9AGrrOuQ408u87we/6X7P+LHSDTACpS1xqAOTnzdJRYoJ2U7qqe1ZogwnPul2hBMtQtGFuVq5bu
yLT8b1+6X18fWpE9TMekS4FAXdfuZ5oBO8z9HEkZsjTXGckWLR84yIx+tisaZDkfopCdLGE0uI5U
jzZaX9DzdtZbnDUDQto1ti6a3g7Cj95C/PWxxYmNU9v26QfskNHGSA9+rn/jej2+1Ry4GzqfQ3AZ
yQPG4TNtDP7T0XWs8Q04LA1wc7i1ArkLUAxrARRDJ0UZgyjq72mCjchP0IeVgWx34QE1D9RS3SHB
nvvO6YaX6LOm/Eu0z3mI20yTGRmaeDX7bYocc1fG2HIQVt0IqIIPNbiuCaWOBk/euYy0yU60XBzI
fwZD6IoBO2Lv+7JTxPtgWFrziirK+OCzyQ5oSUMcj8kqqeZmb+UOSMr/y8EcLS2YtRid9InuHcGl
8ka8kAsdJM/0NgAGSrVXhJGSY5Js2Q9bkreVrQFYaZeDRouanWhAPg1bLlfkJ1razmDswHQar6n3
CTA2+Qfp0NYp6oJrHXTei3FStUiaKfhQN57exhoVwd5Yuh9iI092NmoQT06W6+AsAjZcZUT+29Di
DoYKj/CPBqVyPrgX/mG6OBum2X3zOK9XoXQ39O7qLtAUeNZBFr7RwtZ/S2IB6k2Jrgc0aralPlHO
Y+d5mc1aE25INt5mi3aZ/bcdj4p+Y8weoLmZt0Z7W7xv5+xtYplxpmHOPPy7kMrrApqSkOx0K39b
RBZKa84s85LzCKgQ2Vg88H5jidkE1g9nb+bslOuQ29WO+oodVLAhwSdhHWVfMsluDuRe22G5dlKt
2nmTW6ziBiwXKl+4ZCHNXGN7JwxVDlIlImXW0VO5xlt2kuwKk1/+N9nJEskfikd2ftTgX03TXh4t
8C5nq3z0GLbp+EWVOQjuVgJ57Y3W+O4aaFbhBxrsMcevoC+cvR/jzJ5k+hwfSuzGQasJs1pz2+eJ
lwAwlUEaoPofbJ0hKJvdZBVG9qyCLgHcsr4GbZ0q/ODK8uDRsIs9umU/9OOE+mGv6UAPwW21XDLO
qMNVoiVNLZ30tIzOP4soDhLMyFzfnCJHJrJlWHJYsta3GMrh9jmo5pjMbjHAVAPsDdwzg1miyDQg
RznVdpZqKzXt0U7Vcn7ME2tE0zRMCgKWoameVYkG5p8fjuRCA8nqH84kSk2gMOL7aW+GHoQVGSrC
TxqYA/39srbrrG3PtC4dUFzOlQfGBBjS4Axa5a4W60cNrUldeMWw0+fmdSkSMyThKmBgenlwn+FN
R9aMkRpEOt1Rm63LXTEZTXXdAy2ttKaKso5YWdG+hLpiBsIyWWBGdp6c0XKJ/6D41TU888v1bXkE
j+vWkYgJ3NGc3Shb56jhDX3HwzabjVk1wVGzXMjb7GxXk+qfI1saDHAzA2hPu5NTSPx0gMIkQ9Kw
hKQrUMhxSlRIkFM0KP0sK7c7sSLR9sQ0rtuoQzKF/1Ikcw9GDQdNdD2oH0iZzWi8dcI43JC2asfu
OOS9E5B2zFPjBWTvO6WU/qXGQJjuei9EW07RUslR8RDNYDoPkP1CZ2Xan0YU955o1silq2XJDtxM
byRvzfbe4kH24Pr/Gm7x/+1lK67F9Ol+a0v/iEX78IkXhTFb+ooL11lZLoov5gntAbIviwYzkX1Y
ukSJU+umUiZ3DVykaIFKWuDJeTI95NKoXhj47ptm8Lr32ccxHM+tGFuQIn9ZLMwhAwlNOx0cjuZT
K3aKdG0ayG3iWHDnpD2g2cAJPm1pylDjg/ZuOz3TEsj2ys6Vdi6IYzbmULQokAW4LvI3czBa6FB0
JeBuwRiOM0hDa5pZM9AdG9Sxb+wIwBOBQAHRkJmomwYaKdiuN1zP7c8ZMkWH3EcV48CL6RuOOjcu
0vmfpz4dDyHaSBa5L+WDlJO9lw7tOrHTYkcn6U3l7YBhn1zUSXqLUvS1UebmxgfXF3j2mJiOlsi/
uvEYNZuWuztDd/9tHYaZsxVNaQV3bVrUxIWnBnLEHd513Rzvo7SkQTVxUbcXrRMv+ljVvn1wksF+
1iWxtVYD8zJuOjSA2ZEbkAwbLHtb51O8Irs2T0GDjSb3eGV7ur2tLDdMN01Y7LO2rM6/iKVEfYdH
90OsKczz7bWLyvErO2B9gWdqmJT9yarRL791gYq1avC/syKhJzV+ZnpXI8/iIAZSXne+i5cd4895
fYsYWryhgHGyfZm43r50NY/AYGUZa0C+tS+kYDNnFxutliSqDIFnlZZxHIGlFmpabnZDxNkedU1F
QKEWBYDtdsJvsgtIoWUfWCSiDQpbjTVQyBHLtSp2KX22VqGTVGtfsEPoAw/7nH2U+ABMJLrrEWlF
HGt1xsmSvf6Z7QC+qZmHNcm0UqIAKHVfosj7UUprDnB6YHF0w5pikGxgBTyjvmY/br21hu3CNHEU
GnRIRUvo0jTo7CndaU46XmR6+kIz0tpoWwsilz8DNxqc20Uk9kYHDC7Uew3pKvVtc9VpptiROuvr
9NUJtTOOLtoLidII4DFhZW1JR6LKLcTerrDhWZweApWZmIGBMzvbxhX9pvR19NT3bmi8lp47nhrz
i4fjHn68K/OYa/5P3HVs6ye5w49LyQneh3q8mo0oHqJKEyoaccCbkKOWC8UpFNFPvioRaUluxGF9
/PHq61cDdmY48s1QYhv7kbMDJng0qvJcVbybgPIOO7/863Kki6r5NN0ZhfutHpmN7gyvm456l4l1
ZXJ9ZZcVaorrog9PUeRjakyWcxWE+IAn5mUodMZv2uTIMSobkv3Lh8xJmjaRMr+z+Q+fW3SyoTC8
EJ+z0Kh3HY6PzzSIdj3MjJ08HZAx2H+64tzLgceimbd9HubbpDWToA7rFtTT0k+pNBsQZsWEhh1y
UkLST1nhp2sEnsuRne6ikZasaYaW+Hw7Nx6IFeQV73xLx2mC3J6cjQvs6XwdAo8bDysAE461zrc+
CT0pVFMfe5JDYvRgS2c4ho1cvT/jZAk1NOQ0Sye1doFMdHJtQCMBKzBwyqk5cWBzosEKM6AAoNmn
i8BgvqiBi4KEtA4sIJTTyik53RncTSlAgtLyDcVbwk9WCHKp4nMtsdVsVqBmA8l0dqY1atCSoEMb
0XYmJDbS5IThZoSpBdhe9+lORlMVY3G39MjYkoYGUuj6BOycKhfbFM0U+GbaDA3iCbMBdYeHf6Jl
SIfgZLI+19S6XUh9L/WjCfYTu0fZQb3SK9A3evpfqK1hn8GKPq/nYg6fwoLHB69Ag/FkesVzWbeA
I8FJ5hdjYt9jkzv/JM9uNg3/mNl052sjRf/oWyRo6wVAy7C+nmymDRCY6YHupHPRoO8Fz/8W5XZB
W6FYlZY0aG2HQgKaFuYrClnjwLd4tF5eKOll71fLpOmdlSaNl5oXZSdLZWThzLUmpM/jb9yyyour
Ta/66AMd1JhRKOeMtjjUNjK5BR5leEigkom0E2gJgHFU5IcaQK9vs9MqX2MycAiqS60weH6gBPAo
tYvvryLL65ItDWRB/kmXP7MJvWvLtqBHJ6hYG+1w9BtTU63faquw2BjR7O6coXp1zD1aq6anzI8B
bzHLPqdKmPPWxqFdQBqSEWQFLd0CfA0uniI7UihEC/S2hBfe77O5qUzlpow976dQN+ALAy/hP/6j
ce8t1pOmmduqA5OfFr5lsy7e/apP9nnumFtKnTb1RxKD5w8NodKaxJH25hlCvFeemeyjbkDLmuB/
Vk2rb1zmNK80dP144Vo5XWhVg6ftbCfmW9S1yF6NfRZvFodOz9pX1+zvHMAAkAYuzjqCyfw05rr5
nYHWbw0ioPEctd30ZI+jvmqGSvw5Jp/ZnJnfIxullFoGA68CvoyT6uHWlncXGvQxbdWMlnihaU6z
HJZlD5jWfRbPB5KTBSkflg/hjNrEDe0hFNkkVvpWpMkfBQDn1lT4t1T6PVQEgllcw1YziZQdGaMa
Thbr3KoNw8jSgAPn8HU5pNhjL5olGMUhGyBdt2cbp+W9wV8JGN8TXEfv/nXFxr/xd8y3pRnPz7pt
g3NE+GxbD8VwVsuc9eZTlT/fWSROBHgPh18dSDPXAB4Gh3UX3BnyupddwH28zvK4xXHuYKMJ1inK
rVoDPv5vN0mSw3X585WrkplPlgcKVGt6bpuuRaOiawOUBle+xrOr60XxYjA/x33+jzFqmuuuAKKr
7ZcXMprR25vGW+x46R2Q5VN3ChYjVmlQ0UudmpJKOTy8+S1OgQC+NGo2nHiN3Fw4PFV8/N6zEK0A
hY83pFT+x5kgem/WzjQrjUOGxQ9DdKcgkaYln3Ow3wLcrEYvhsVr7xyD1GKVAjRsxWzdO5NMqZEF
kW0YRgl2nPxEWhKRyTA66LqgKQk9g51mNovDYndn8tsrtZFAGEN+ELKpRFseMlaccAovzgCeEobG
T7Hd8tNsmvw0yoFmNJCi8PKkCJb1gwvZ/EqWpcIMfK3o1/9z31/FI9kSCrCBSaDV07ynPXk3Tq9j
HuJAVe7Q1Qae9ung23rFFozta7wdnl2jXeG1cDqarLK/hE2193qtAdqb3n3wvOIDIWDPvicOWpfq
Cuoa1B+OcgJ0HoCw7frBKRc9P6VRauF0FbUTBnKOm7GoijUtaRilIk6+APMtea5m9F8FNjDIlJla
98Pb5FTNERDAMwPAeBIDkxRDkhUZ+lOqZkMyGgzhFuCPleoZNTRX8zvPamjgXlmAJCErpSLpEk/p
SWhQFMvqNdDxjN+T3rdePNzWnyxTW9GqMgv7hWag8XoRyLKexMgA+YRGNrZy/ajYGnGKdYtd/V6k
aBUh6yVUN/G10Q9mu5ERShbaJ1LWrGwvhl6dSnDBTkg2fLRduzwNyKitCcVVysHckX00pdyXCQTi
QIkH/1lMVvoRVGLwNtHBTXCwpu6oOLnTP9qXMs4Sfxwm1D3jXgvYsR9w3nfw3loSA+Qi7Ao0NyPT
eof2rTC+FfL3oluCkKzrAdX44O5E/ifPmNlRdKBc7PupAqQA+uDRC4OlHOryI1L15QdacIEj5170
E2o0oSOnKuuqVdY2VyeScf/N1Mz3EBSrz6jYBtJS1M/qz6f7JmDDhvmjPYA4cTDKq9wx7YubpfNH
U8p/ts9FnX7UnYBQ5/AkHlbVNE5bArAjWexZoOoCa3OgcOpI4/JyZfrF+KRkAHYbVnlhT1uCtlMm
Rn/1ozCRl/2RjGCEcBKwS7QSXJpee2loxybfFI5bbdLE7FNsNeso6LC1OpLawi7xtd8ur8n/HWOJ
a6Um3sqaGOd7+fxi4GU6dPLusjBQ3EREJDHJag8pqp2xQwcESkFIjgPbR9HN8edY5EhhyPsWyzTC
ft3GebY2qTd3lGVFqWznTbq4wX07B5iQXJJC2fx+/eCD57YI/CYCkK0F6P7Gw13PkDN0Zk1HL63c
QyZnv9L+j+woMkWheH3P66BFfkttax53OCFyVDjF84HMJh+rv91HkZ0m0OG97InIg5aLW12lM6Aj
BnfzeKXFj2KRzRLhV3suC3BlQYw7FF4x2lf6vtI3F/x64JTHl1t9r0lmixJMZvLbTF9kGkQYTsgN
4lu/yOj3IH3JSwXA8V7A8UgyzRQccXMcAspRoulIqM2oKFEhn8zRCVvm4gtocQPC0Kw4G/eaodsb
tXTLj21oF8odNJlXs8V9jo3yS9OgzNtLVqaZpOC+c63zqM9O4GSa9QWYZNqmcd0WJzI448+4Gwde
1mOz5lvVZ5N/nUDp8iXlk3WOO+veyTX0dtdNg9h4OJFILyJxrSfAbLsrK6zEVzTnvlujbfxTouTS
KxoeeDx5i/yieY/wjrtCjQd/jRJP3/LR1NAVWACVNikLUNjY/MMSR1Tte9EX5hLH9UBj45nNu5WU
K1aJMELNVgrgosJ2DtjhTF/bvFl1rcZRFaGXF1BNMbmLmr6KtJrWhs7ZAU+M6NO1xme27NVQSfZ0
La0ODDjoJ1DQg2LAM8pxlYjh7xnvmgfO2nRXjbP/5kxjrkCdmyReeUAj/iPUUQPVMtN+ttPSRwmh
uLedgdb3HdwvwGyK25VGLe14OXEAT5u3K1+uVfPS5Fkh+JpRMqfrALC0oglcPSgb1eZ0U3jG+EqF
oLeVsDv/De1Qqwm4BCVu7oakTMMiZd780Zlb89NcvJBGlzRSWNQmOH0iEH4HtaGxVeUM7XcBbH4A
Zrp/aakWB6khho/4o7Jt2zDQ/oLA+pls50pTtm5jMmUb6SnHt2ew0wuIPCtQAKOVpkUHQ9PV2oFP
t56apTeHTNikG5u+A1ocLZWhasFR81sM0tNw16yzxLBN0LTgZXRLn6my7OcoD90vXmhkG425xlnz
IuAMAYEbRxaa/QV51ReC476ZomPzaqq7foBDUvGcVy64tC2cFiwdf/ls5U9osQGeSokjCeoCLMuZ
Bw4Alw9kJ8IenYGW3oBjONGVLynId4BvJDsOM38og77H+TSBXqOHI971JqpDZhwWRRtah50JMFG8
a4DOCkMk8buNhMc7Uigo7YYl6MvK2nTwg8qu1rI2WgG4KBSXdkaysbUEFU3fKX7f8BLJ/KQdDmJL
EShgmFv760WmnL2B98Y5LcOk5Udv4tN+EdHMCZ17s0Vm9DHasEmtdeKoAUjlzpfkOcu+xvgbD6hX
c4DD2vqTewEg+lbX0+hEq1qKLI+hlFFv0RTfuWimBKot0FLj2HcvDAW6lzGZlYtaObo9I6FpbYrS
zhXmambjZVNBrc5VCMZMwA7dyQjSbBgByO2GZbyipQJjNZMfgK1yBmoIoO/Ct7eb/CKs4YAtdLlO
+hi/cL/M8JYv18UYo/8/muO10HruVlvuXxoc3OoH20iic1NHYM1i3lSuJ24Wq3+pyCoV77qLtzVl
3cdtdMbpYqofhF78cKRAqE1Y4TmxjZ1yWPdA9L30s92fsNcAsWLGss+usBQxtGXlh1Ifxncy7XzL
uzRdfzUtRS4+c0dfTFujmd7HPr1GXUzjXBefQ/vOlOnheGfqFs33xs/1/WxnyOeU5fS16GxnHVtl
d6Bl6g/r1BP9p2oE+QdPUSlEciHNkiHqDsSDIs2MmHXKrAdgXEByy58eo4lbtDBBND9mQP4FD+gq
rUsg3nla6pzb+OPYOdallwPNaDDHxL50HKWxHBu24FFR91fjasAPzWrqakceWmoAeI+sDbOj6N3N
lixIp2Q1eGMpuroY0CSuaY88ynCGAzLvYzZg5wxWRXwyDLgMeurSBOcqtNY7HTeKyjQ3DzbLspJR
ckQhX1H3QFFZYtFMm+JnlLF0+x6PfmxB5GmpSncmAqAXJuiMVM0fHZTit40k+MBNpfGLWXgH8lHu
Nx+lIR+BBGsbkA8OyFYAX8+cCx3NkvrmwjMet68U7CZTn8Sd/WhbeE676cFLdKSh7Vs3R5vDjzXL
emSVgHGg1KSgJTJjB8ZnvCvdbElODovsMd4Siusuu7/SEjpeNO0tOKkbrzgkY833S5jR0dhBb/4X
ZVe23aYSbL+ItZiHV0CTJXl27OSFdXKSMNM0M3z93V0obkfHueveFxZdXVXIsoTo6l17Y9OX1n1i
MbeAVN5dNOVISzvOKnbrztkNjeigKnaybZJRD7sEUMVgQgDoAz8G9By6zhk498Rt1wD0rllPaUwH
MK3YRzmks45l9nE2tGFj2vol4kNwrFfsYlXQgIRdWCCgrSYZNjkwgRs+Nd2jJvCNc2I+LOoIMWVh
KkGrcm6n4g4y6SgNswao9VQEkO8nAZOByr0IkA6fBYGqfL0KudFVjK66W+GTjnhZdJWpBZTHsGKG
B0Cw0BEVnQL0127R0x9kmtDeju98qp0+G5Ivj+PVtyuiOSxUhmdaC+zfnpfFG/pFzsQvMv0sR3jW
C8GRoYRkk7/XNCEjyJlcrlL9dWJEOfsu6xN/rMvyWDG81yhq5lmQ4sEpnNFEdSqWhJ2wTGCnNIlL
6+AMo3mT6mDbELM0kdTAxD5SnGY3l7iWJbF2XnJBQLFU4TVTZwqFykNtMPC14fdtJRaXfJ3FnHJf
10CQKkk/JWGnVw5rLAXolmPtG1N5lpegs9gusOVuKd6WhuslKN2f16bf2/U3mWYp7uraNEGOf17b
ziG+u/5tV5ejiPWa75f74O0xFJ2UCHK2axOSm5f7zna7/TqkTqMPrUQutLegdiM6jVbrdSsSTb0n
oVk6/KfbqdEmULym0z+N6BqiQwsUzMLjdJX9IBMpXECBXUGvSFt80M+gCXJhINilKCk7gj8K1A5G
6WyNGbQu1ZzbW6JNJAJF4k4s+n+whaqtPIs0F0/LsF+w/PI7Qy/LDejsAEloG6wNaGy7awQ5gw/k
O0qo5Y0xdi+ECIpsbIPMJk9Py+JlT1hrvBCC6Mo+suZTu/CnPJ2BrRKZR/h/lj+3hk/tIk8Budzb
nHcNenQcZW/URRcQP55hZd29A1GZGIIh6OO0lDOWR/HdIJRypzqJQ1AOx3vybaosPjAv7gKapVAV
klo0SYdpAdF2Nf2TaE4RqOLuSIeSdQFoncv7Wtwip2nhN7PnVX5H90jXcc2AVUm9+zOit7RijTBM
NK8vVQtqfWW6zVy0qrC5xpajOHOELVZRz1INSMbSGfnR2Wezf/VrFeWsjmkdAaczFT8rKOOd6DCy
SN0XcXuk0dzbE0RB32fJWDpJfuJCvZGGRa+re3vpjlf2vMpusZZ6qT0re6xZ6+zGVKmDdShsdlyP
QTqq6LNeivyRJrpSu0GDo3OmUeRG/NZBJUQGUSLFBAOuDLpKBMo+gU8a4qBBIx40b5rHVvTqTia2
aTnUs24ybPk/K2CT3oJS2kWnDIaxh18nt16+0ogCcj754Cnhj67oA7Z4+jE81WxrC2IjN7S7WQMs
KLJsvp3RInMjF16N2qlgNOsrdFRi0UYTK80mna7rtz9ZOBsUjXzURy4h5KKhj8mPjMHc9YbdhrzH
4y+ed7tkA3rJFr9WrRVq7YBFJc3TeJyHIQEXDLhDB66Deqj3Agc6YrcQhgSBvzkVRugkixfwzq1u
+3hit3gY74MLBstWoAMoABcrrGIu42C2gCYm2wB5bajwCGhGailOmLL44k3TNOFGRcdDOvUAT87s
sliDyUR+8mBCjBWSLi2WSkB9TY4CKc8aZJdYTv0GeNGMxHLR8AMUjMZdU9t4mcu4oseufaA8jsX3
2sBTJ0Db/A1PLeHVTQt0TDfw7FPwNWBXEAiV3jKhRHHTLKheqhDFPaRBsg1UR1DvdePZhwAo6k8k
o7fgc7IjIzUok43O5IRsdaYJF0ROawToYpCGpqX3X9PQhKqPs+VL77Vn+u8pR6W7c/vkjdXG8rNL
fQ7WjJ+Wi/bxqKizl6Yv7Q02v5pTBxbPo2kl2dYDyOw5scGjRUHzL4/FyhpTjG76YlbQ44jisfr9
TzHc/gNcr2hQ9mjGHqJFv6GAdHb9b5VG+nisKL/34KuPjBzWc6CbeOqhz39ajdEOrHyxvw7pO+Jo
2N01IVPjr9+Z9esjPMmoLarQchTjoS1jfx3LoMsXC3dYbPs3mygyseRyImUAc1ezAIYH0YF1yUPL
oHXlZHfADrRinox0eBxS3JAJIEXQK0JJ5YvmbVy07kPZElgJiZy6GlIEgbHobB0S9IFOk1zAulgB
WHmFZr1rgBelNVReHqFqt74LmgosVp05zpbeD0vcUzRliTWfZvQocbex7aFP2DKhKon9Zxe94GKe
XCnoQ46laCAbLe5BMlzlDvYTV1WDCgWicKWlVwSrPaQ82DlqNqvJQ4+6KOJHmICq/RZssbP/wUgh
dJiVBrujZa1sV158MhI5ftKolFH6VlOsC+7orNmOSg+hGKDzXGBBnA7gVh1bj2c6W4q4/DCMrN6v
eGMcVeFBble+eA39LufWv2Sn8M9SjjoIvLzI7oGy/n3BwXHxYybH4mLmrBpHaaIz+ZqwCRBBBQSb
D5Y5e2D8LgRrMfQhTsOC/+c8JZ39rROnNJZOqJ037i9818tA6VGqkkU9WfxjTt6FKA+kAdnw43cp
A14VBBcqA8o4OqPgEjzka/BcKs7NYr5R2UKWM7BtjOJHkbs3bsq0g5y48oNsKd+WOr5bcmItfsjx
qHs3UINSD9JUN2mQlqqHghS+PvSlWb8LH74hLr6xh3xg4WoTqCM6k8MPAMer7yf5fEirKQZINuYK
jKlIk1a1f9mVmJc6WYEvVoI12vYaztJ4KosCwq8sDRDGVqUdPqBdlnSGPAYal7MQsBuIQjQQk+0W
NaT1QU3qd6Yz1EFZon+EjFJ0L/WAZXRVLJ4+6A8K7UL7PcKuQBXvEyvBe+o1K+VKCrXGT25rbVYj
+YiMSmP1h0uRq9XnaS2/fljhKboVLB6qFatNLizNvGs2NgDwwfWSkcYiDnyS9nGdnXtQnxvZFKIr
GLj2kqsBx37OtmvwuE+HslfLY9MWj9HkqJ5PNivrX1kE0gXpViPx1o3wTtWz1d2vzooDoRNNuSMT
+dIV8FfWaJrGBemq6Mxbr0Ae0i6ukg/KuF4F0jo3xWBq58bF80Sd9tneXMboIVPy6MHEMt2I0YNO
pp6l7T3WJb4uHMgE2vDlBsirxI+AKMyASFULcGqObUjTdKj/TLxOIDEE2nFDEqmGpmvvtaH0aa5s
nfjWM6GzKcCGKzzRxAPX0qI5LM3eoY5zlYEExKi/k231I0SjbaBVFLB4LEJFhjWEcI0ZRM8ozRUk
klKNWfXdcL1iO3YFqprOUBytpodEAmBVdCAM1phzALEIkzW45rVLRyg78ibHT1xkKpmZ3Oy5Qxf8
MPmD0E6Jck1VbxZlyDbTCMI8p88W9QaojQqvCrL3bdRMPsruzXlKlXQIHd6/2UWe7lfH0tCyTcrH
Eh/XUlfxP6rz0NbipwYoeF/hKcQiTN18iOwC6mMQfgPO6LfNntw56E2oFQxzjILPgHUiqDz67oZC
6FBW1Q7vTnNLI14ay33kvNCAEqE1gJ/SSlmvQian0ox9LS6fNL8vBRTp5fIyNaiJlmAx2t+X59zA
xwu7QOvlKVejFDtzNJ3z5btspMueiPnpQPz9ugGutzaFYA/ZWlK5lD7Skc5WkQAKrDSgiUE+cwmU
YgBei+4SXrT13s4U7O+17LVYXBBzjo0FUlbslMeL5W2HRANUWwyjvK2CwivA0SmG2GS98Yy0fbSY
qz9V6Fdqpqp+zZOlOzmoJK45gF2IgPR2SlRdVe1lNKOHqEih3ioO4O8yob6Kw9Coh37oi6M0kUc5
tOp2KEBMbjUDehxl2HuEk6YDusqrZIFaGrfAUoENl1vLtobbMdnakHk904AONDfpvbKHwNKb9JwM
DniVo6IW6BWQ0qIZPMGBgDeKy1/94JR7UB2Dnvd34qQyQFj/fqn/PfFguoe2au+gDJ0v3pemafi9
XWXPc6cpX7w6tW9Gq+6CRE/jV0UFZZCOprEtzU6t3Qdtmhg3NKuNzvNogUqIJm1/Ae3yFx0I63un
K9Z8bW9ZN3XZ/ydfoQ7TKdXt72irR0/BMqDdp8+rOjDQA45+D9GgsE4V6G71RqM+uqKdgRodFG8B
wR2N11MKH7AcDEylmJfHuWq5X/c5JBvKsgJtYAKpqPdDAaT+7eA+OUzxzmSuhIXM0RS5IEpNpy0I
TSBORUYGcCc6Qn5nIts6bbPnFmvuM5koVaqgR2CJ0ehmSe2KK8rqq2E9Dv124NZ3Q3BXr3TXKx/2
dYqqB2nINExJoJmd0OJplkq04FenRhwWMkYGXoFmJ2DJsOwInIfv8+QOeEbcrZE0Zm/zCCkmQDvY
iQzXXmuA5UGRi7LSPF2PMi9ofEINzC43KqpMqp+jFdnnIJTc0lO+OTOIINEqIEa/yjpzvZIYJt2C
Wp3Gto5cH5CxKdJ6TbTOyBxpvIyHdgENK6AXfMxFnX4wjkJSDILXOAMI9nKGpWvEfTJWjQFcQQ6y
belIE3RIRJwckkvRo1tvDU4K7DRN6XImF8r/IfWn12NKg0ubA3punQitGeuY4jlN0TV2qIqVWAgy
4AGPrIR0rc8G83HojAmsFJzdlo5S3Y49boB+Y321KwOwHGHivcpu9bZLDtFoWUGczN2mEVz/SWUJ
7Fz/RZAHHgY8jEp7rc0Xe/duV9EKRP4lJMwOI7PbzQPaYZInPjHzlCIAhG3JEx2mYQFP2wzOfRoy
4ZHDg/wBKzrM2DH2IVSfrdxoDWjyz61pfhzSLFGl0WwGaewPzsWfQ5ptBV6G4yniTLGVhW4rUHqi
I7KZ3jI21fdLEqnPWN2FHZruXqs0Go6RYXHI3WEItY5yk3Ruu48603i1x/at5O4laG4XoQRjvKLw
N0I+coqBopmUXbOwbSlEBLENFZ8zIUlIQ3mo7LIF29fFbQI90uiTH0WQH7nogPDLeE4soTJLWqDf
ToULWhuiQ4VukUg03MkDGAsvQ63sxsBsWi2kWTkhh4sJxR8+f/8sXNrQWTrirSm10BPJ8041TmiR
4oIDmgsVVDob8eO+tQZn8gEHnVBDFkKqNENjOU02S/jQxJpG5CIXN1YuGSySWa0MbgWpPTnbopgO
RPWXoBtXSXL966BBOjpxTeeug0TPvnHKaR+Bseq+THItAGSr/+YBXEGkggoUp+xs1r8C3uYFuZW5
d8aUAFsfCVnQ3lG2FVSqvkBs7g7Ar/Jf9BKC/xD8G4+2x0ooH6rKdo7wNUlc9Q5PgP2dUo8oCtGb
oBfq0ZiGwCVmavlH14O7HGOgZtd3g/7e9c+aPDBsixD5HqzB7yGUpSF1CC7yyzSLlnUnI5p83Arq
Oy/NCz/t0/mNs0GD7nHK9qnnzW8QQbzBHWF5WmyH3fVJAnpFQAnejLyG4DtQLXsafuJG4TzJLm6U
vIAwo5MJkRBx0TVbNP1QiR7FtOcH4Cj0+oUbduHrJVYgQBkfR2e27vBvUG6dZTHQD4jOJLNCgQIS
ctZd3WfKrb6AyyDyQSZnPUF/qnywwCLVLo75RKa8K2vf0KfqSLZMy7SdCXRcKANsNQkXQapCB2+p
IRGgoZekzF+b0ckDFuHt29lKZ2xo7Ck5u0XXLLsdixSCqvi53kjZjsLmYJdpjQRMYOITvJKXE+84
xB81v4IG5nY1rg5yCvrH2KYXXwiy0cHi8XC8MKGC+1+FjHyS9eCaFxUrvjDznIkSFR2UEnu9zDtJ
c0LijbYXs92YgQ9G+l7FJ+C1923gwbaJSMdJzJG8aZxUd3M5eycZT2YaLo5V7fCHop0cOE6rmY91
N2p3plGWQZIt5b981oPRzatvXWpV1x5YnCT7LM+XcC7HdI/NLMArBdCwZ0q6Z009h6CmNT4MQbdr
vGA77zJrVepl2OmQZbuKpdlxsL0dZCkrzrMNtJcULAXbj4eoSIz9mNhfruzSt0RnMphTu6PKDIgo
ST/N1YegEImljc4oNi6R2NKND4llTqxCykDv3XlzqeeKjRIqVxqFvtfV+Kssa5JdThZZ9pVG9HhD
Z7TPgjq9theT61PQmOnbC1JMQbPQqo5WWA3AHXo7QaMISuXrympdNNHM1aJKDtfllQyUgmvRlDkB
uGlbfHoK675YihcbtZ7XFLSc+7gto7BYdACFoYQUtJ2THml2BhpnSdrs+W9BkKQ0H3MNyl9sLHaT
3WrBSuHT88JEb3ye7HJB+EM8PsvCXz3omB2JwWe1b1hrOWD7AqXP3DVg2uyilzWDWtV/ZKzxVBJU
3QxOeiINyprh1Y4n80iJgHVQdxW6xXwjT2PgG+tsr0GR4db488DaOsCiYDpJu1pDxj1zsOIvFm93
ZachVNTSXQlmKp+GFOA0pan5nLM4RK+tEZKRpt3J6W5pWHLlVzJO2f7KTsNMZYFbeJdXIl+r7bof
Xom0U1ADZZYti3+Ylgn6o3e6Ge6p9nlwjQ06uy/K7jRpFeYpNqf6NDgmlOFB6TcFhT6g1VT4rc54
st5RutWnsLh9bhVzQwlWm4M0kYE0ejPzw9T2/6ybv39uDYOdWQ0zDhEFuT/czRX2kOV4pD1likYp
/OIOVcbxeJHl6Vn9hHWn9jwarL/B0yRYr8TQGNPprqpaaD9jxJxee7ahDa/N6uqeN91b7U6Am4mp
zOFTYDdOcgDHjvaMX5h+O3lpt6HZLon/k7pA6ig1VRSiPKz8kTbLhuVR6Ux9p7jGg3xUko9W0lZ0
gKcXxpjtyEbPUFd+DlbK+9nR1kz0pJaQ1pn082Yz8dE8ne1ylDt6QexFSAJjcaMw96CAuiIJrHQ5
DUVunglIwJS4Pzlm9KwTx9xnzomyh7bzibsVmpbFYSlStB+D6gKS46COCOUMCuIXH4fxPfrXQazb
e9OttLetDqLlxn1ck2Bjmum+K3aYr1JRUih9DRum8QKqeb9Vvuls5cYvPU/dTUn1jVjxP5DuN5oF
5oGp1Pl3rTYXf65qI8BdothxAR+gg1nn4Llx2jNWg/mjaTEb8oLgnmw5OohULDv2VaGhWErjYoai
HyXQrASMHX8JHo2q3WbmkoMoHbCIKI37Y6ud1s8xmejDfD0m+AM5W80HeASZrcaAVKM1Psj30Ozy
ejejMOFfvbn0nrFlgLomoMxbiiAX+R/Cn9Eldbn+I8m8enEPTxAiJdnWfw6dqg0DDqFNre3UASXA
itoFwgIVFWM0f+VMC01Q9v072NDyQMkTbeLR4m3G2tVOBj6CoFHt811TROaD5xoNiNDs5luFcFeE
W6V+HZ7pnbexG83wZw/k0yP46HczKsRnOqt6JYU2CCgY6WwWs3T26azWPinRgId0AQXnBBEnPDjq
eU0IaEwakpGmwSHgoMltAKdRN2KX1ZzPH0zkQmEG78ANJADk3Qgtn6J1hqAkpnyAK9GsXzklgB+C
6tjzIFXyYYx2un4XZWbpzw40cVVxSAQZLx1o9oO3jHazbjzFZR7EAk+YisMCfqdzBpFxQyD/AXBt
7+js3U5e5C/tJfgfaSTztAvu1sJOpnlEpzB6wC65oag+B405K6FcXNKZXJMuEQrf4HfBbtzVKlSu
T3PshW4mAKeCvy58yVn6yctV+nS0usrY9vyuqNPxFoB0TT0Wc2+GQCHjf0W4fcL79+r4AskXcy/R
/WRfPcbe2E3l9Ev6f+gPSLx5DV1tlQLymMIsDi1QkpAnhcq0qFcQ/YRpge8/1aEcTjbywLr3ZuWb
qBko/Yt8zAFnRL3jfZa4KSiAPGQ89Juxw712sU8obYSSLq/F/gKEVoGuY+CBeCfV45nepmAB+s23
R2fpfG8NVnMTTfjVCsjUU3j27of9SMvbJ5BxO1h6Gmhin9l4P7hisxgqEdjLAK6CRjSpim1qGjpZ
jU1kkC6awOKjSiZ9yFHmo4lF489q0zZ7meDKDQQni7zYlZv0LQCwXy+YlmYaZAu+Y0SrqmMVEzZV
DoqtqbGehizpT+qS/MBPHhiTxQFik/s6QbdVLHhbkzg3r/3TM6jlkxDqPeoN2JvmNzN+0huvfi2Y
3pwUPmF9I8zDBN1PiLlfvJz2CdAq0TK3nEaQYkDe+lDyCRWtukieTFXJN1i8uxuyeUnOHz1zPxjo
kQryxUW34zChhcuvLT17wcZ64+a4xXHTudFAZHYcoMq7NZe+fIAUnBco3TS89nz8xfrR+hErbcCS
Hv1MhlvjDpMq35MJXZRVlkcvLObguZpV906fPKh8fJISa3RIU4iUwF/KlHPC63NlJ2wTT0Wz6Xna
Haeld+4iFy0ipOuEFxRW6hh9rVWFX3vkXEO3tQZWSFv9adZFtMfio72jg8EsoKDTebU3Bq+3dauV
Ib7Kv1JHRfEBshL7xq6h/MSr+WVZyudOcHz86RCr6bDzcnV+Gbv8yiEdM23/FwelNqqdCxhKUJt6
9BxFj06+iNIBj56LoUJLnNvdRRlGzpL2ftI32pEmoUAVhzYqJmB397xnt5lyiIRp9oZmme35SRcv
wcy8TnkyexNoOGzQ7jhEh6LzrH03lab65vGx2gyLBb7OItbubJthQShksrxRDYbSrr7pI682aTfO
YFpoIfZV5zxI8LtpjBr2RytWfGPG7J7Q5mc95W3eb0EYEW8qZltPXcnY3TzGR5qEniA+82a1+o8W
Wt4zRUVxV9H1+b5EG52ttd33WPXGQJsa7EsPqnFQMii3JU2uQ8K1Ba4gj+wfwldxvPaDL3RDsTqY
sBOyFEsWEA/54jn6U+GDoA0vNE4jqKQVZnsgUvIp1etDng5ZQPTkqT7oT7ZPYRZrgf6Mirey7eNj
AsUdAgPQoS8jqEdPOeRIIIiNr7aAOEvE8jy4ys17BNlXiEE3uYgwH3HDTTeSw0tycTWCHIwOn9kq
rv1SgbPb1sLNlnRiNKYwgFne9DY3ocWprRuCs6oMAEsAFkjbhrMWofyXOTnuR9gurG1wtuvewtdN
RZYkR7ce68eijqwnkYOCdHseT9CIgT6x2KesgcDZUY54UbNHHaQu+blb0PMuujTnlKEO6TX5gfo0
FQb1bgdtngddVFNodhazckjOMlY6eyKWZqXz/z+WGknpZVBssmQQu7XB19hZ0ChI9NYJI1Ow38px
F3nNwyAOMXjpN4oGHxrSxJWNjXODtT1ygbwFhENiKG2UX+YjP2zPgg6YK/8mtledh9TSHyBp+yNb
xvkb7kpd0HrLxW7WyncLpANK3LzMoIpFESeBChyrpjeoPoeLUCsZY/RjonqanNWeTXcKvuR+L0jL
mxIdsyJyslJ979q2u/UUdXorFTckh7iylcAdh1cw7ZgPoG4B2+Q0v+mQf7/hdcnDWPyuVJDhCcY+
t08TK7UvegVuQmHvBre8sRWnDrGDCXKukuuokOharwdVPmNx0g/jwV1q/Qm9JoPyhGa/3o+5ws6N
MxivXrRR8yJ9ndAeecuVgmGHLsUmBgQKd+3g8W0k2Ek4WEX/DMKSPXlFH8slKC2rBs2QpX7Dl6wM
Sy/Vj4ZpL09FOj8SRP8TO/rP5m+f2AmK31berTt4KPXmWH9bUASw+qjxadiUWfwAKP2ORnSoEyWY
Ejd5ZMWERXkOmWyzTMYTTeZoAQ3zyI3367Dpmh2aLLWQhpS8yECaR8PWNZT7AckXSwNOWSS2mzF5
TCBkgl2pyHeH3nkAEEC7XTwVy8XeUr9m0LgM+jYBt1TUd8+FHt3Mk6Z9neeo2BpuVu3JzSzeklgv
3hTL8rD7wL2QzN6wvMmsOnrCfWWotP89K8ttZTdYbvoAts14EzN7fGDRjPZplv3nLDP7i614P/s/
+Ln9ePCKBrwqrZ48NsOdyb3kqRDPL3HqxmDjW+ItDROzSx/1/I4GqWV+XfImwtMDts4NzXnjtdfu
aBTFIJCCNM94orMrW1p1087FPZHsdm3jw/qZH9lE4l7p212iTpCFo216kZjOrmyUGDK0r3zkoF1J
F6BIofjnUethUQMi25IIwbBEIOgV7HMZvqBg40103GaN9IcV6YAJdqJd0hZQPQjAO0FumvMM1BWM
Cx4AUjAiQU0CDZVaVeS7yMtZWEFBKuAZSLbD1MvMw1gtZ5aPxqktWvz0gwSEaD/IlHX8rIMfIAne
hzRJ/B5kMsDxSSM6dLZlnEQQ5UEH5Bh2XlOif1urLO9GIQnKWKhYQj5hV7ddfGOIhvqRZCrplA7k
4uWQmoDCiooNEvh8cPwsz3WKoWPodcm7YZMpHtuA0ygP8WANOlodpD53ccQBMlOHYe9ZmNqo9Sv6
trVbmqTD1JrFjVsVX4qkxUOxzDKiVptvPkkAyiGgKp35KRNlXzp06Re86da9K8jgSz21T2ywsQ2C
+UQcUDqyd85QsUDG2BEa8eaZdVtpW3T3x+DiLaSo36m1YrTuW1E/1nPdPmmTuaam+eI9dWxh63LU
jC6kopkOThhUQtEMSxW2JFraR8MK1BwvkRycTIkPHeusS/dOwbH+jaKx369ltlgLoF2RAA8jfuIL
Fyx2qCvct9rIYz9DrS2CTI9vdPke8Ln6Xyxu0MTR8OHVTLFvaXQ9f9QLLDHw4GafFfTd7hW3j2+a
uG1A8aw4Wza4872SRG1YTtX4soCuzDdKLf2nGuL7zMQzpN/PJ/Z+GTvP+HoZ6Mz3r4POLpdZvOpy
mT5xXBCgD8o8+qCwPPRaEQf0/GCmjX1DQ3rYgODpf4aNlsQBPTCQcy2GFFsxNQeWU3/pPF4+Ax9R
BTNg/4cUcjnPaaEau4jn0LkTs6g9qbfmUN1j5VQ9rybI1phon7mX4YtS8QMNr8LxbKuGTu5cIOdD
PndQNMID54q+N9F2tdX7pQSOHyssHX1AENjk4EDrSl1/qeLEBkZbDKPBWIclKsxHnmaXITcUMPrV
1XxSh+fWqMaHmucaWA4B+Es6KJIAF6A+godGezSi4ecMtrkjmeyOgRTAcu4TUN2WQEVqoAIwoQFD
s5QEqKqiWsYHimaQVNmbJr6eNEdeIqPmGIAZi4tkKegQsfL6Ettx++BBanfZ1J3e7F3ohjtui5Ji
pA8hCXnFvLgMSZBGzqpCqlsOaVY6/zV2gMoWoF14EhM30cbclm5hnCQIe0Vn0ziqXI4npskK5DSd
UWgv4mn4O4nEYEt/snFv4qEyAt8rw6WLtP1OJOeuUtIrApmXtb566deJHwE5/J2IwmcnPqozTw+Q
ouhP2tj3UI3Cgc4aZrjHTt3pbOlBmyA9NGZsxtbs0TihWtBmEREtVDKARpdOwpjncQY4vgXoXOVx
ELxcMl5HeNXMjO0i8s4ib4xHhFNdmKbPQMFwV+VABGSJ3ZwLQeMT496AlurXlPHq1nQVhl353HjV
o0zZGo3Vbsmr1ZL5kyCAIvp963AQIBnT1sLS8pg1+L7tdAxjo23R0gdMkeYq7U6BKMxGV8tHW3DC
9I5xTlKbv6GwpoS2VYJtnrn1yeBxt8nUqXkVrpWgmhGumXCF3KwSmnVp+KCg9XZtByht29fFm+op
j1FmRT+VtNx4sZZ8T9ylCHqeGw+tkuk7dRKqQm6i31JQL4JmBMX5Jaiy2+WNtaPBv6uo94dmBXoh
1zX082dnLuR+/j6b64D1YbH/78DcC/S6wUYbG4ECJ9OAojnu9tqRINQE3k7Qn7PvNS9aYdU0wUfs
cwPDEm2GgoHf2wKBi9/UWn2z4rc7JDX6OL4nb7Dmf0hKJtaCenDRrcg3JrvbVF4K8h09gthYqvGt
UZrWer8EnSUL7Eph6/0SjMvmDm2URRiLu28EDNStoib3NFpvyAiPovYSPiTLJZw8mJNewpWxemKR
7e2rtUetAE2sIHIP1rEWZeWhzHoDjMedNprYWOlmKDK/N4euvaNJXg8htlGKDzuC5CM3UuhM2lBR
KXa6V/5jTN9sW8MngVWluytTEw8yNJ7dYUQzEdrPiYC2Gp30IY//uXYmAtss0scb09R+GIZV7woP
39FE9jpQ+aHrDYBBvXqtYchGaopwwQ+2ajvKCapo2LV1C1KbOyXWTdBPNWGludDGdIFriSf8+qeO
o99hO9QBgVSXfJ/z5sEDIvwFNIbWvpq5tcXvvPmmMNCJC4fc0aCfZ1nOKX+PBDvijEYn2wlJ6XCu
QJ23LMBmvSspktJhx5xE2kkeUfrPkKCUiol6CaLKwmBRSMnEpEu9g5TyzwtQDgp9v8AH3zzDerKZ
u3lDOjekeMOq9oU1y3Rcld/fh6t+Tvl7dh0mSr06r9o5eco3PPda7NtPXUjtsVLAuwB8NA+pF1Yl
3e5ENcVPLDw/GOmUIjsVPdfoYTGDhrXtQ2rwZZs4mR3QL6nTaBB+TM0htL1MOysAQdwqAAtiGc9x
i8LGxG1HRawcDVZnJ3khEwDX5m1Kn51yKKNgFs5kpARgmIl3TT+0waQAHFUVDZoXBAgmTaPCV5sk
PhPqhYZylpxplpxRgrs4fxar5eD3W2E40aQ9os64c1DPemsNx0GrL2rbbsvse8ezTZ8Kvn2a7eJy
vnhM3IXqlpP+O1ms28SLiY7NTB2eLGwQ3Vl4rqDRJEyoZE1+4k3NTR9Vw1PPNfPQloPlJ0Pvgfax
1DZmkTT3NovHp97Btvon6bRMidCnLVLlrIaAgMjc92brG1r5U+Fdd9crTRsC7tyhlKF8U0gkbPYB
ZeO/ol79iQcp/YsRO7ilD4N9W+JX6FANvbFvl/QSnLnOn8Fx3F6C8chsmfiZcNXoLubpnmTPSOzM
a6afqgWAYRx51pOhq8621nNtFUv7i7+RGA95Yg4PTM0qH+Ua5afjK0vq/kThh/m16hjPRqYrmwqC
uydLc4tTkhvephst57kzBVicTdFPz4/47P4sM9DsWmpvgpe3wscUENNTpN50gsukJ84ScWjfz8hG
QyiykCtZyH8yGu0E1Fkc9lOl7bXI/aY1eFdSC29uXuKdmgq8Zx4aPQ416CBuE9wqQzXDewtpj58j
Hn9+6TN6OiHRVo7KGjzNJQiQvfYSzDS89XaKf4IChCZo5ZXmbIlqdaJaKaQ9Suc4Gihvm9Dk21lO
hu5AMasCQnFfjcWWRh8CMtU+MlEAH5rY3Y6RafPvuWYAxQn5zP/h7MuWIzWibb+ICMYEXql5kkpD
S1a/EO5um2RM5gS+/qzclIUsy773nBeC3BMlqQTkHtZKZPI9bzVkzNWqQ1Z8mzTIoJAybGpxD+2R
/nbv9r5ueGdaNcpe54oL3BqyoDLxC6g05HgzIGs9ysEq9qC6NvbICfYPWZ6DHdvr21+9GaRDz34t
plmmIT80Wsbedtpu24ZCHCy1a04Bgw04Dq3c0rJOerDCmJFxQme4cQJ1ooOuU9hZPfo3hGNuZguS
SWzGdo0FtNUPwiXgB+EXAb10AN9m0R0qwVHCdBP9B+gcA8L0y2w0lufdJJ8KfLydLhqAhZlacl1s
TYABEH4e2dpeDBREgN4EVFxLbGMD0nH9OpfmfL3CdlaUaAyy8FeqpHnSQT4025LJu8Ncm0vYzaHg
9d7pmnLeVKEdY10jO/5IW6ykMtbMHuxH2o6p1aJTlqQjy95MA5DWZpdStbTbXGGERaksLmbzEtsh
utxVHzwp6Yx0cfFKi0VXK2/SOc4LiZ3GiIN65is2HWtEjc1tjrjd7jPpAsgtMcZ5ORjYXWI0ese8
1AUOWSRePcke5djirZYhs8S97rfWScI1ACfiixsZxTkPx24DUvfZlKtKDJky0IjZRFbrezUyUG7W
nHNog2Lk8cbAjflsSx4aWzp1UR9pg0/6su2bc9SG3qEa0juuM3vNZZncubVfHYs8xtuNXTaPyIEh
Fcqk92MEqCX+DOEfoZu81h1rXr9yYkjkz06oZVYXUVRxwHVeXO34lMu8u6dFbjTYsYsx3wAhv12T
LBzN/EoKmJZiuJniSQpSyq7bogU4WTENAJDzA98E6O8aQ7jG/MZA5HwkS7zO2DhN2TwssqrIAR1a
e98IuLKMqvUMXFngbuPpmnwOsd/a+npdHWU/FPf4n0fRXMTt7wVs6Uve5KjTor+qfKorbrKdXkXZ
/eSV8dnl2bEHUs19qw7MEP690JtsExsxsvp6brqos0GoR8WTyWLjmA/hze7dnwwWOYawgC7pFIBn
BDXiuefa1UXn2D6xZXq1MOiyws2Yfwcl0okeHWh9O8b5lHyPMhf0Ie6YXzU7NPfkhInY9JpLZKNC
vId8t9WfQj07lFPDL3Wd2n+wScPA8xj9ij2gvnKh289ZGA3Ai/XLC9fz9lgKPu38gfGH0OLGCruj
/i2vsivaVZw/391R0Lq5h2E+bDJ9Ki/tKOxNleSnshLto8a6Gg0iAodUbx9JZtT9temz5DKvdDe+
OOV0pdV/OjkVbw7Crvb6O7+mXWDabyberKdsJtScZQsH56AZYCDrvXiNLoMKb8yoPtGXhfUjKiVf
yPoqq4DDqUpXdQ6eUFPZzK+a5KNFKM3M61bpyf7GH6li0tqq0WvqpZ6DgaXCPoNzzz4LdaAzEPWw
dd/n2KG8yxY7N3Hts6EZmD6Iu+KFS3Srk4x8F7vFV3hopxi7br2IPpnpTQlIBZCn3a5L8RabT5+P
FL5Vvpiex3adFOC61KfBbn9wEBXsFtyM1o92wEKJDpbi21rky/IDEMuMr0GqHn6t8vsgI++RY5AU
mVRzbwyN2GSF4YP8AqU/+sNZSgbGQX+9/NOTbLGj7cQnGfku8QS44+8xq6pgUQdvCpHRdNmI4UCd
/QRPLu4TwvnVOCMqTjiZJe8qv/yFh/Zsk9GJW35hU3i988JQ3A005GgHrTAfuEi6Zw0EGWjxAGCz
0UQYZRJjkKpll6OChfQj25A2LjH6EVvcA8w/tCoGaz3jIbX6Dv3UYN5V4syLbzHarixfmRjrdROB
wqOt621d+sNvmiZ+6F7eXR3dLx870V9J3NRDt9PctN6aCvRYNvkPkfrdVXhD+TiV7ZXEi1WBqghZ
1dHYXStlNcCKxItVH8n2aAE2bi1q54BarfuigVpmB8gPa2cAePGliPsD7XaNrOxWhanldzYSLXeY
XW1XpHj3ZFPn7Nq2sXb4wT94VoesG58/tC6qBlNaYpMCgOW2FKh5oA9Vr1pw7YCVYrwbHW8DBEx2
IrvF1+R1ckjN+pVEn7opl3BzOySpMavgYIzWS4PGQH9WbHLnRR9bccgcL0eTUOe8NIAL3uS5yXeD
WuaVgXQoStMA3YPxaFZv0jWbe1LKCa9VSeg9V31sPorU2ZGRKWLMiABwbb4AJojFoVAXIG2WhS6o
EXw+G7eGU69KUK0fKaS6gOfJcdOAtRr1TwWSgnmbAmVjTCIs8wTzNCVpDBlPGyDHJPou6+xiRes5
K16iajmvPwDZLOHQxA7coeh7luGJw+q8O9foOnm0J4GkHUrBJLccNCQXnml8JTe16ku5/ZecSs1m
i8fgEp/z+jfXdJDl8cC7aaj47/afrkvx/25vFpjlfv88qKjr6yG2Ugxap9IDx6CT1fsUle+db/Lw
FV0zWyrqG+CrQ/eO0V8Sb+AgoEF3MPUJmEK/2FHi44XjPzwd0GtejHvacblxP3VBFaXFIbXHI23O
vCYGYbKRWSDfI41V6scGL0lnM02yXy1ezHGjzb6bkyUABW5Ud5OdJicZafkW42b6t7CIf9CbTtpX
s2lveWLdZnV1BzDvB3ANjXe1+5AUKFMx1dJYhFW8LcZWW8/9i9ihxl57Uw7FlAXz60+rmVL2aCfX
MTmKvBJmc8Uz8H31a+PlL5Q25qHQ93o1oTdJJZeNyO1WUSMwi6CW/+Xk5k9x4YG4XLWMYZq2uce9
CQe0amwyGWNAgpaL9l1hq9Yy8qCDaWH6KG4LkIc0SbHtrLLeu+hfAOt5h64mvkH1N/lVYsZgVctR
4IHiOXvUzpN9xdCa8zdTo2jS2bQd/HtHJMl9mWjNEVRMBTL1XvNIh7blbOUg7btbZGBlWeHVLbmS
6JMXJj7aR2w38U6nvIou2jZzeRel+yGQo2L9ctz0zkPf56sh0TGIuRoUEtuLJ4ApR0tAd3TbrOz9
LS0/OaEq5CAt9cFJ87zDFCf+cZIRxtjt1t7EY54BgRizapf51DQ8FiTondqQ0E3M/NhX9be41uyj
YEA7aKxWe+zKGNUEOzN+xm0bECjXwOPf26m1XqYyijc1mA3A7iico+MDZqG0HO0Rbx4fnBLuCrRq
1mJuaAaVqbd3RfIn9SYXmLnHG1OpuSSbW5KpO5nsgMz35yzLmJ9uNaRgVk6koWYYo+mWSq9UkU3c
s8hRLaPKLIvq+gA8fj0gHVnp4MFbWZjf++AUotnKRNFuzAHMf+usKXwD/0DjccRw0CPPTPOpc6It
QCvK11x07XloUeOlZcF9fyvyrJi1JcuKVd5XqPAVXfkaWXg9UzGQLDafDEPbkFPCrPbs5Wi7lhJ/
bzRxRQFKQDKwy7I4eJrTP8fCfq7lEP9ItM4Iet8RV3QlNudk1Kq5TSluOIauWvnW8grfi5zfPMue
PTcO2pUWTwdZ2yP6Qv3Aj34WpQmsdAUhiExcek4pUUqnGeYsZyGpYVsJjaPvGuLFgUy92J32g9Sw
e2jb9FEPXZCyWRgaByjUSp+QzdZMnj4aQ/g7DXe2HnBDvpCbaMVfjcoemETGKrUnHbUBZt2hTg5i
qiGu3jogpa2BuJKD9MSPXiP85kmelVoDAFI8E5tJL98KM3z0srZ/JHcp3D4g+eIeWRUnd9zB7ZNh
ZNWqaswG6Wwfr4Cqm85qm+aSAGc6oCK1oZakpRI2aZkyJu1/+1ZgfT2mIGhZa2j+ftZDHR1dzdj/
kdvBaIjwD2z+kRppRf4tYYO9SSx8rZzCdk9tU6fbkLntByfNnZ0Yt9OAZXULGD58Wwnv2JcM+bO8
YasFJbkoMW/QSbc9EvDy5BQxwIFMxU+PWxhhj468wHtn8dHLAv1BkOXy1IioRo088e/pYAzRgKaB
cDel3U1Eclv03caXYFj9pEAz0UsY+8VxkVMMrqOKZ7qGiz5PBE98vGmzKro2ox7uqLBsIH25rtSS
ys4MvVNr0lJRmrQZ927aSRn/ty8ZW1w3vy2hKDL5LqFIi/HpcOcDJPOSt+L5M3KGnT1mmnCPC/QG
nX00iyfFAiEnpPWG1KoC2T007nBzAbSJgQRmJA5h6e3mbJ9K+ZU6i7B3TJr1IqOEoO/h11PpGtuT
wjMq0E6rTGGo7cpapreMIaUXq9E5SHSpLSHobIk9UgfPV3HJ0FBR/i9xlwv+a2xSAIn0f/2Zsa2R
Wy9jqOINk3vVq7q66OrenQ2dhsqocK+WVa9BC9zckQWJ7BqkZnEcgTmUhS72PTBDf6SxnqTaRKpI
tjq0nV7veYwOPTJZLtFP2d7QGfjYKUCHLKWRiNslyAypv9sl5o8CqJVbePIgG2ZjDoLCj/Rxzb8+
/fIJ6Ez9BJYKP5uVeYrxjwzIAsunmsPnttjMH4s+OcBc0flmFkBKpV+M5sdop8cPnIp82KIrAaUG
e+BnsDE3yTozQsw2ogKxSjH0evaVpi+zTD/Qmg6Y2AZ2zLjGjCo6KMmkjge9vZA2zpNxhUH/cI4g
+tJsL/4A3JlYM6KAmJ8xNB2t7TC1V5gPHM7FiDHagOigGyKPptM8k3hSmR74eNKimx3JnLQUh85I
JmvzPGKGZU8iOnwIRcZk12gDOFQw9Lci2YfQH0456D3oyjNZNUWbtCZWtHzgQGiRq/Z7u0YPkCOb
ZKWJsQd6XwEsPTmGYtvn5U8NSA8nOwnLcPUfp0S+Tj7NkP+kFSOqdmEOzqFOGdpVnBtHBFFLAElh
ulh3JJ3pJxYDfYrGbTv5XUCmi2I2tEujDoZysLek+UA0cQu6EEvM/BO0LkJn2MYcmaZwdMGPpIY6
0cmKvv4klju8pIq7ZcvougYIDvK+wZgDCpVRVcodaW1McmydsRmDokmeeqGNpyEqjvRa7qGDxAni
XkynWGZgmWj7uyQcf42uBPIvkSWD1AZJ7KRBc2Ykk2ldmMAsn9c6yDiPGBi8DFbUrtN2RBZduqhN
qbNeyTiq/vMZyf7VDrALR+n6ctPGtXwcDNYFWpQnv3gv13lk6d8F43Idu1l7wcZZx8gyMk/aaA1v
WpftRGkkvzrQEAdIi7dPI6CAd8JoRzT0af1jmoQgs1YmqAN9Ga2uXX+th2kf2EU/3E2dfaR2GCmz
l6GT04slNGtjp6DLTlmGV2gddxIDKCRvwKqZTTNWzKZF443r0un06gcae+LjVJhF4LByuNaijne+
qJtAd0DHQFvkrnFuWmxIxJ3lOBpINrA3J0VshvI6KcXigfkkwI4Pk1RbmJsH7cKXC3n5ePOoxD1Y
gpMZiZ4aHSqUmrflWPIVQT8CXkavWAnIcx1okGVpbQdgcZyqprfdNdlmBlCoqDPCcfAVCEstxl7c
sV25d/70hOhXajt2wStSsbN6f9jp5VR81+PASN3hO76txqrXQan84o2oJU5M1iu/iTfojUuv4Ol8
FPZYXpiTZTsttJL1aAn0OhcjGAR1gC++m3Jb50+mbaW7tPcemW48u12BREstUtBe41ne1hZmgj48
1un085qcKry7Bbhdm4pbG67zM5/WnaPlh0qLpfYEOBY/36X2IM5yKBTafF8kZ2CJTZtOAQ15gO8M
alQ3zlwhCqFEEHQscb9VhS/uDdH8SVa8Ss0db0Z7djLMNAyYP35wattIPnpTLI5RD7Jt6dT+KQNN
u4E81MnD6+zJej8jmQukBED7cgw2ohdtPy/JUNe0mwstuWbG29DjfzjkMRvO5xKdomWQTObREH26
pyvkjYZW1SQ5A8iBB1pWTjjDRH7J43TdWHmypyV6VMqdyV0TeELQgvsRRDcDGDZpqeXZBdBq1TkF
OzZJZjHGI0D1mj06jWs80wXsQRvnCxTqAobAXp9sdR8T1OVk3C4Q8n44VeoCKSv4swHkTtV5Tshx
gFaR59Yw7TX+GGji/buCTEg2I8zRukLjlV4BmXaBmfsAQrdEAOvOLepi+CEMGabSTjZuO76FfW2i
sBLVeHDl8WszJoB5xkaL5JpvVYucNlqFPny2X+St9B/QSpgcP7fAZLYHsq0kPpvUK0PqhTSMge9j
3JINWO3Ocz8N2cyaxbzBOMzesJOZU+xTSw6ZkSz0dAe5N3Qyx+mGKm+OCTyAJKyQj5l4uk/j4TEF
s8HGx1vPg5Zgqztnw8K5UEfm0jRL1IhZsk8a1gQREOHpiTKFznc9aQGI8PkpE/berMH7HEjczTDP
g9ttR4yVPBUoQIJftLUBhoeJGtt8qVMx3UXc/SHTzr2rJhajGQNjNB63mh3gG6MtWZKjrhzLm6Mr
ZI0UmcVOt4JDVWc/DSQAZ/T8OQtLD1F81fFipzSzcD7WSjop6YfnMB/ZVhOZnCHH0aZ+c6x6jW+K
zhQHcFxqK7CFVa/uCF7FKBbTL2cATg/zGUCpTHTlWmb6sy3MMtAsm7+A3qJbh6Gp3fsu+jhH0O4e
AeqPj90kqBt1oLfWRB4/tDYLV6YtPwaWFmqE74F7K8t+1iqwh0wVONhGudVkFl54L8ZVrzISnV3u
MQlavTZWNexwf9Z2suPDi9YlJ12NXgFqrlwZPhKWptmHlxBnX3lmFspvvoVuyZ7VmFNq0F2D2Z9H
au4DEzBg7DohdiSjg533K1Nk2ZVWYMqsj67Vf+3VxO1wrycDAHRSo7hYjgFYB8AmrnHz8E6uOpSa
wztQOWjuqU/RlL32WWliwgCPJteQdUAaOrSlZxYXOl0CYV4kNh6ipP29z503CZQFbT/2RbUTGcrK
2L+A63PSp/z0STUv7RAcZ1Ztm4ccSKQnYFX9aswYU8aN64FY1Rf9kUaQ37W08lA4W2OosMOPgdFT
E8idZ921zbPnYiYDt/LwtQJYCv0zull1RX8+cH5QBdgMtYvOdmXaYr5sA5ZI8cRKfk0cDEAThpNj
IRvP1ZJa0Cy1NHVDHAilKY1QIxg1v18lMfr6M6mDaAUkvd+QAOvOoWNh7F4B85UO686k7RvT+ub4
sjomPHYuWo93iQ4tw+vMDdF4aQpAp9Ip3tTQgFHeeVVpg4l6QlM/qkI343lNdsLofHChMBkwFmLD
B0Jh79KVDSAtotHfFgme15pUw1qkmY2YFu57rxiObWd6F1LQwekxdeqljbUtfbwXT3oU70HQXNwv
B9euGvyzuPiS/l0heu6vo54X+Cv85SFYVdxrRelsu0gCuObvCtT5+cFz2A+SGy5yJkFioeZaAaeG
ZJXypyCyzMy79uNFSUxWZZNuPJnp50VEctfRniv8Og6f5G2P/JutsX43X5OuojW1tcoTCXAWdVEM
tniYg+15vdExJrKigMvBTFCQAJwt4PXffyY6E5FjHKRvv3yST6Zoz6XvI0mqfszlE6FhyefZNfOS
egccb+s4qAOd0QFVU+uYA4nn32WfTGhJvuS2LL8K/5XsXz+B22McFo/43RJz+WR27xubwUNFXkzS
vGqOa157jjurYeO9jGScQabpOVrIJjQSj57RXAx38De2mWxarS13Q5wmawulpA0gpvLnKvPjM77M
4OdUywS9hc8ALXelyZ5oMbV9GQBxU55o6RuutokzYwJfPEydMU/OdQWy4rBXLEdwTUV1czV1vMst
ribIXmdXuhRuV19dmdzpo326MriqInzJywnpLjAokfuHKzuoAHzxocmWrmyon3m5MrmS9q+f+dMH
b4HwcWTDnV/hCbYTVgkelZprAbC+0osNuJ4LnQ0OR0t1Mw0YyZAs25Y9HySYjg0cyaD1S2AGAaHe
SZh3nM1noyTm5qHtk2OGW2V/JOvlOrMlCedoyzVkAXpfjDchsDWkAmjF8ZMo0FfjZ4lx7FUHrcUA
h+9Wox9E1EEb+v0aXBXWtXPc7kkATGFTmTrf0hL0iSCnnUBFTLaVCqU3TJ9DpfgvPGC8yQf5m94/
Rbxp7wsZHXiEkJhQTI0rXVLmuAHpOmgcMGH9e2451cXSdWC00Wmlg52Rc/1UOn0FMlNoB61N+nXc
+NEqTYDB/8HaTkZr9x6GrDHX0wzB4v0ecETBr0eOKqkvjHuXeS6jFGZ/nsL4iXatoCwDHrKFxL3X
ZsPTu5yVbvqV/JP9IBRmpY/yV1CrD6uoxReId7D6yvOYbot3OPlFt5j+ZfUZR36xwP5iOGchIAMB
S7+IadlWst5OaZYBqbocT0Tyg1FSUQVgIPmpg2Zju9ACAbY3wcZjzFeLjM7+nT+I1Kbb/+Seiy7T
hWcoQ5MuZh9KgJqdmB9i+IgB2ato2gfKizsFP3AnwspprW9lG846SpK/6yj7/k8/ikKWym9CVWtt
VXWL95a2C2SbhL8s+9CphkLDrHjQCqF/Q95w2MRyAjgcXjhO0eDWW/Swa0/ohEGyEAy1j8XATeQB
PnhGhsiewG7ZB62Jhq7GqI/9wkc6nw5RlwLAGXnOed0wvjY4UHFnxhzh8DfbY9457d8ShYo6jlwe
B8uGk1qWQKxaMZnKMwBL49fCf5MKFFX02Zp3lsJUFL+H5oTt5GiDQcFw+YaaQyOPoRFa2MaWGkf7
GWFZ9ZACgwREM5Gm5vm6EsjBtbunxv+s0O7xop0elykBkrsN73YAlWqCeZiAhGTz7hGC1tEKmEJY
4zpQFy6xaqhiVnHSEzDJB6WVFSdaM7srTnT4SkaKjgGQuwJc82oxHinMHGyJM0Upglu5CG+XIId5
PesA0OgaKTCT1GXnIEtQOrPfP9CiINl8sc/BAaHsrUwDbJ1kTj8EnX286vIJG+Srj8NouBs0dACL
QG5Yl/tvLuazdw06GneaF47fsZfOMJv15ihxIXm8+8sa4H3+W8SEhSyQgNgCCgAAYqdtbKGSUDUl
24A7a/w+NMO6KLCFSQDqcpiy5Ca3QR+vu245y7+wx8wa0Gy5HQYGY8O21wbxxr1uRfueDr39uIvp
w9kfwvgKNDQrwKB3/KPIjSfpduazC374A3mirjp7koEDNJh1ntbDWTphfRbd8ByK6LpQsJoo+W2s
zi03VPcjReSg/DE6mC9RpcAGAw4XsCLdCFPJocfw4UaiuZgMBFDxmNkhWVz4+hljuE/dVMcYPs6N
M4k8k2MCMcb/uM8btLNo44RM6l/GZTrFe9RRdcC/AeJo1pLzYhe52RyUkckc9ZOLsskFCh59jt8P
YXoVE9P3nSVfZlwwKTRxZI44Lhhgn3DB/Lwdg05z2+1iQmcEAjYq/wnUpxTcT0GAajOwZ89kdyD1
qbIPefFZqpBd0QOsVCSYmatm7NYtiel82cYbdlSi7SrsVvVm0X/ICNyifZSoi3TbCRDFdykxjVGK
vt70OXYyBbbhgNVYCQ9NRbZqUhh1jBwwWT040eg+13mxIjFay6pLZ+JPwFV3glb44w5cIPqGtBQj
f4+hI4Y7AgbAGFpz3bXZHIg8u5aLQz+WU2DLHFi0U/oblUPmKgcVPGhNJRQmDZTyK49vPqitGnQ9
wIKGNzrRfyMX/SDwNDjReewlHlIUqgRDkUZWheikEwD11NKTn3H/yi3mo5Ci8QMb81PoGd7VUKPL
yoBWpnqivZubqgpswzLyYfmuW/yULtOrDzq6DPkBTuWrK9D1lN8S5e/Xe/eL0HFlJRPyKLW2cT0w
c+iEKOlZLnD43Ek/zGtm/B53rnMl/kqr1Y0T9/O3hbny3/3Jo/b9+i7JGRgcLf4UljXHYBaIehzL
v5AIXyRzn2ltBpYiKOmgDfJOgL/iMpVa9CSt3tyHADWbLfCHfyptTP29xyGfUVl5yorCum767fZ+
NeS6XDcO7t6NXYRHpsjcbQ+DlJX9GoIxDghrAo2L3Bp/Iyvuhv6xHd0Bj+A9FgBG6G1nKx3kq1Re
wLIwBJ8ib0xY/7SySh7UKoXgRn1MusVS+ZEODSXfDHT5HTzpRRc6uFXOkU6YypU+euBCmZwu2iXW
GF1IIxyrXPWavml0n2FIFR2tyVGMKP4QUnwENNiK/eHzDrRwSW8+t+gi3ya+x5EuzIsz8A+8jRdn
/rNmAA6SfAAp9O7j6a75nP3hlbYIeMQNlGYj3CvpNK0t/TyfGRWQQ3NHbnKA0ty0SraY+FGUbYeK
ucDf6iIbDOxFVm0cfTzNUFudHweaxpwToXDVUZkD5RwsoKSV44BGfACST4OZPQxJOouddyeyMrm8
OVXIbwVTk8lj4TT1A/JALbiPMXCLIbT6oVEHD0OdK0Affi0zMWdxLR30dwByzQzxFKRcoOnq96EV
9d+M2pv2jNnh1pmc9jcvyjdkIKsOteY2xw5JedrKkx55HFD8AJvovnmDPu1dSwu3CXYf69Tr9Q3l
l+csNjgT21WE1ki8u2lFup7z1rNOK/sM/W1cQSF04FY7l6xvV0AcytY0QyoMBYCp9ZFbbSf2ABBC
7UII33RGQOCq+xQvqtGxeAcdX8xsYJKvO1Fka7IlxWJnS1keu8I+fkAdXwJP5nivm2I8kAh9od3O
QxH/CAxdP6hd1u7EpNszx5Hl8wHgw2gCJmQxjk4IPxzHB6cOh2fU/FYkRn92gu89UG8IpQxEVbcY
MxxZC2w4ikFaMGLMMcIwqVegla0PIKJckQ5btORSSzWeSaRJKpDRdvaMjbZ8GMI1M5vuruuK8SH1
qpE+DInpw6QRRgIpxvIDcat2n40KG1c+AZrCCS1n3XggA5d+dZ2IrDZLQGmmlonG/TsZ4WUvau5p
4phUbsV25VAEWukipRfG+ilOumJPEwazbD7O0wckttQAQ9NJfD+GuphpYL82InPMBgaYn3H2GILP
AU6Am1vtA/Qi6VHUkkMUvvjiF93N2tFvjp7e5mtRtvYBvRbjumKoJaHUvZhSBNRDbqbkSVYUsHfa
EKQoHwKKAUPUdPNcrP66LN1qvfdYtPynVcZ68Bq0uM0tfEYVuM02nm1NgDEFj9HMTOQKswTBUvvB
rhalYwU1F28p4N8PSwByK2rcrRUmH0X6pOwFhmddq9sMHfCEHW6b+6rqADILvIi6YOaK6bnCnP2L
kmYGklATe81o3LSYWL0R2Sx25NtHHM3MynhRJDYDzJpr+WeW53IXYyZp5m0uUBa6S43q0fA6JLxc
P9kURpE/EIPzVGMEra/KEY8NUDhzYNV/5UpKPE3Ku9LunibxO1X1o052CmA9ebLqaULGCR2oNViY
rznwHtFDLpOfMCWQi8U0RufwbKrHibxmTVOtcPdJfg7/iPrJlKKSacq+z20FY7fVkG73q0YGxijr
fZ9rw7VVB0BfdjtmGJj1qzAkBtwF37tHj1IHfK3rchAMUAnkSjLyryVog8l1sfON+B69SsbBGnuM
LBfMCiK8u8u1VN3FWQF0CjSK3DS0zOKuP7VmsyGsSAD1t6t8aK09PXCsTmqHxk2cgJZ0aMxzbvkV
2lFKf0WSr5y0Ah3NMVohtAYJ/tJgNuA/gNHsZMm0QssECI9SswSZ7CKdXIAwFwTfXGUmduoOCPks
Zf9BCCgmcTf4lrmeMOLpGcaKyAondBzciA+jtHmZgOx8yKYGyOikjofaOvGk2c6rBIyIkyI6JLfK
xsNNSHYLtcQjk6Tr5nCLnM561/wTuYp+Z6PvTz1r6EFEZ5peh1MAODwRTF6fzWrM87k6knLAJC8i
A+3P7z4mkVyge7W5RMNuCfMhloUiVmKFPyjcHAlgtz+12nL3yC8KYI9jMydbt8ETGSjUdCCFpzHg
HSmcak/01sHzmtdF6cs42U8oz/JNnMR/ONa9DRaGw4yyLuMXhqr3lRDZ0e0wnDLRfF8g2z178jZF
bpvI/CiUdjTsNIGji/8P/wxcUkIkzomXLr8XsV4G0pXODtSuXbjWwrzaGEnurGxD8vshd9Gd62I0
91g2+SPJyI/O6JDisaJLNlxmW2CftBiTFGyzhP7ksVxjdqEwYoyNfYJ+6FPdjd/0yX2oIj06o6u6
fgjxv0viefVPkaP3AMgcC5CEohBo5N0GII0a3p6AFgq8u9uSepRDcOzMWlqSlkdeuKXlv/pSuzNe
6NrNWNTjNm6N/JsmAUEZJW7+QmdF3P3jLFbayMWeC5xKbt41P80a2w+g/7g+cumg4fEepQitXZU7
+aFsLPOKzqdilQJS8KehzUBBZNqwyXu0pszGiyvSLP80nYGCug6YZI52i0qm8RRbc9S/PkCNqY12
yJKXpimB/Aly6TszS8TZ7AYGWplY/N6hJ6iRwB5eLBLTKc5/WqBH7dxd3hjWmbZ6TsYFhjF650y7
QlrWHth0lyVpF2MdzR7/D18fk8AgRyfKR43jTk4dU3i/LZrIuswNU2kigZrkW6C1klXi7Rj/Virt
bNsPaD3pTMzh+QFbE004tydgwhGBOJ3SgeVWti2mOg8WG6EQE+eM6WLYsKjajDU4u5y4G08Oq3/D
HdDaAgoBCWuMwY0n+X7gYQlO+2VNLrMlCZV3ZHjwJhcKMdu8h+g0UNf4TWcdM1m+dZWOll385h7A
y/RI2dneafKdYcfTFrUCMFrx4o1P2s3KbpzHRDFbkZUeeyMAAJHSjbX6TapYzt9iAYI835EVZXjV
FbWkyDcjq8v1Le+tgbQNKIOUE3eK24p0UR/tSEc58ffVv/hhZFOb8+zvll/4hdiGUkyKUjdsC/bQ
6kjdLC6PMfhv16kHDj70S44Y/o6B4HScu1tGCT5mVCbsLXJwdUAjszG+sNsOaf8VDcXSFCzJrGaC
zGCYcF7W88QzrRvl82FdMA8v/pMNPMNGIKnSFOOx6LCrGJPSeq0x3bJ2Y0ysEAuQ7mrXsBj6B4ZO
RFQe5R5NYNbr4kRWQh+mdaVFxcF1Y3Hu++lPA3gm8DQAF+D633yWjsdFBAjxaZ8mfhmQbMy0fLbV
R/cbB6fpbAsUhR03ouGp1lZ1WldvmHxrD2M9JEix+eX/UHZey3Eya9s+IqrIYZc0QZrRKFiWvENZ
DuScOfrvgvHr8eu1VtX/b5iim27AI6C7n+cO72mnfJipJVxmUU4v07LEdrU2W0ZVYjrdxMeoCrW3
Gsmg370zsfnVm9DStTcr3SNsoIYIjlS883aMVf0uir18KJYVjDAb1btpzD/EwVouvdmNF2Ocfhpr
qzDuDHeMFu3wqy+DZP0+r30DAWLz1ncQpR+tULYu7wLiv0WkYcJDvkpb1xlGU1VuJNflsV6DJ+KY
21IMAWtrNuta6FhqurypRVq5Waq8DWXe70NUB/bV2CEEse6ZQfJrD0Duf9T9/7e7nQVZ9PawgAjF
l3pxlZVeHJelBkBVYbZhWeY6gjj5SigWjFY54OP9q1k0pL+aJcKMUMmw5PdzlxGZ5PER28g4Dnoi
OVsxFAXVnQegGVuxE5JnCPvpo9HFynMj5f+7U91Jn8D0J+4W0i7mxXoUZrfHmIxAV1t3+wJaJdbG
BMS3FnMaMBfIlOiwFeVcsB7F7leHaQhl7JBkN1s7bQ3+6rTF2av1KrdOydxBPKTD9apGg+iSnhO/
3BprkTT7jTYwex++bzzNbZOEuY4w21z6m53E1OXiIw0YnQntrWzOegh/NdiKJMC2Bn+dodGb0lfX
9v+c4a8G2yW2un8a/LdLZKYoXUaYREqXZY/mEuKbOhTP20ZoZ8MRcgUUmVSUzwKqbGdo7+dbC6kD
5Rd0iX7Y6jC4x6tUx79IUtBncWZJ+VrCHr3fjuoEuw8q7Lk/LgEW6dB1U0hg2iie1VqKd7EWly4m
L79uQh5epECOn7ZTVGiTeFIna97W4L/cs7kgAiJombTbOsjAuW73vF1ku+cqMrS/73k7uvX6L/c9
zUnomOXU3ovqLLplmV21bVL4mJffpXgtNVJyPZY1/fXYpnSzHfvdshTaj1TAEmhTETYsRTyMGaJS
N9nhsIjekPGyTjqYvcvSoPy3BrzNtQQG+FqqFj5Ja2mboGwtG4Kjt9LvflvLfx/7z35bEH2qWeD+
Z7/bsbXfMvTKsxB+67esbbhOTop14hF1A5CtJTj+ceAq17wpOf8+nIFYdJVNNrfScKq5ChIH6yxd
U6XjL31iI4jOYSuTel6Fhssuj/Z92ne/ylGoGE6N3bN3Pf67tzxBfrpu/jnD9YS5wvgnRItCbm5N
XIm5SRawS4/XomwkkLatNUuV1JanLWl6DNbMVwGmw/kVRJbElBtaTddqsckvcuRvhdvGyrC2X8g7
ZV1MiLMqoLz1lgX2tRpClKaijG/iEqfXk0ibV9sS3s601VxPN6fXM22lsMh1sJHj86hr6l3YDa45
h3g8NK0Ynbt102d1dM6U6a5gwn9cIkMfdxgDZ06TGZO3NdFCiS7brplmkh/1TOS3IquqXoK5xNoK
Sx487/856/XA79NuF+kX/jLb3tYX66LMyVNp8oJ6We5SHHD6sK/vFrCJ1027Fv9nXWlVmHlurSfm
qKY6BYettHXb9ra+f7S7neuvNreihPCoU+Qk0jpNEEEjT6VndRYxXNxo8McukCq1t910icp7K4o0
FO5ML4rCXDtsdTkTm8zduueaUnrx2hCvNSr/2P3dc+sjtUjPRx1LXGBI+cws35ROU9J+yvhy7LdS
FRbyadsrtr0AU7RBOGilAsLgWrV22pr1siwilRr+vB7FH1Gd4QVwGBqDAbBnHN1r5bXB/7rctY2i
YlgcK4frrUVCGuzm2HhNpiS+q8c2BlLG3rbBhSj6u25rUpdVScZkbRj9bp3o4V41I9zi/sup/m67
NpFy45+z3Lps19yKt7pbcduTekYW5GGfxgLsTbYCf8oVnrPtAZdOx2slXyPFF7L4V5vt8LZJ5yL6
o4ucZr/a/dH51vDarw3k67m2zr054un839rc7umvq2yNqwWFKEyDAOUp8TcBK/a9LEnJg1aF6cO2
hzUbf1I5r7zbAWM9aml54FuzrNi3A9vekI3ZXTPUd1uz25m2g3GZQIXAe3ar31ps9UbMl1sDpbyV
bhte3F+Xv7Xdjm6Xb2tigrfGW5M2bqzdCEEw7Vgz8nbFb9Vk5H7bLM3ODJvkTcnar3gCZhfwBsYz
hGjMBmgVBIV+6NOodUNjiN9UYZkcSRyqu+2oZvIeaGP4alp9c/6f5w6U/musj9lFyhLjuYyt6yWL
WdAOiKsA8S6bD3HO5cdMHL8LSq891vIMOCIgWV+y+wXbn2t9u9abg947iZguBKu670Gta4+LXv7Z
fj3PrX5rv53n3/VFVGBBGTduVePioQTl8BIJanfUakOz814aXmQV1Q0LCabt4FYVzIqvtoKFeGc0
vsRyj+KF3KE8trafs1LzxFAJvO1ozsz+j7NNwSBeYtSltra9Ec1PV0MjkySjvrNy+W1cjUsWsTgi
kOSiMhU+ts2oPII/fN7MsUqCJjvV0llori1BQr/dWlmasf9Fdcqm7kFJI6TmRANjI31BkTyBrnOS
5wCRNHUCWwOZdluozhWq+CiP3ZUNeW/ZGN83hJqQm5/UwgwfthLaD79Ka3Yfq6NraVs5/z62rbHX
Ut2lgZPkTExv0UoEUYpj1bTP13hkKOn5VtxalJsSBb9NfkT59jlZ45nbgS2yudWvXW9n+3e91P0c
Owz/BDXM0KUlQLqFShvUNrZrjBJpOFTj/jz9tBnw/T71tcnvHn/c1b/rbjFYOYdCr6ujv97xrTpl
KjwJgmE4MwzSsLP0iyiJnlhI4cswR9ELpM+3pZ+L01ZVw+X1srCJ/a1YxkJ5n4UoU9w6oHBkjwJK
MVsVts+5o/cTLID1lE04DnvdkHC4Wk/+7+vhwBu9iP+6XjNKvYcSQoQUShe9NLP05/XkpCsuixa4
S4hOTTqifrnxh7aNeGMp/V0m7C24SkXI4o9GNyLShGsEahgJgpzpZRz14bzdmRBpiqvOi3n9v1uJ
nNwt/dLiIcmtXX8AEHya1D9vBbGOcS3v4vq4Fdt6pbPoLES2/zpggOEhFoNjE41JSwo2vURWOp63
tn9dSk+EX5e6XmX9nYZfl9purdaiu5zptd3MWXUVZZBWGYZNWmEqOgd/AON0VVXA7jQhSqSGV32F
X1ILfJucMW5/db5Wyn3rmA12lpsQw7YpuiK9dsZZFxHqOtYQe/h/7Jw2QnLIDRzqbifc9vQUVcbb
1eNIT+8zZpu5mkznKdMdwhj6RSmBvGyb0AruRCMBjhuNBYzVOcYENuH7MW7lcCW3K1Yhko/OS8Ge
1HBAc358ujbfTtZIn1q5kh+280nrmclLgUyTMvlwu1DZmaLbNnPp3eq0TNX2gSTDo/19V33Qj+eJ
l8gM8Qy51cfcqESy7P5WdbvZ680RoeSdHJlQbpfYToAW8p83vB1ohtdAsnSS5YdbFPUaOl2jr7e6
v6KmGAhIhyUXEP75V7Otw19B2q3ur3ZbEXEg8kSW8m0zPNs2m5Wabma/vNOiyNIb+1auTWHeTcr0
tLWTZkVr7L/b6OMgu8aI0KEGWiDbKUnhLKE53Zl9sqBvpQpgyTWyL3DSRfGYSuRk4qj8WsOzNM+/
W9dt0Ex2Lgf1qd12bx35eAE6QYvSvfJtN6rtRrr9o3zdVVblDUObydxPQUCqZuXn/kHN/ZuqO8xq
44qWooIB6qU+j9w+SU8SzC8Nj4EwvCMfITDO9sJxK/5xBIxSUNjb8WJt9EcZXL2AovPaazuutMN0
WCr9j6q/m1zLW+s/DmUaI5sTmn2xy6Xi0zZETbp2LGNzuFu2wWQbNH7X3Qax3/VLkY13W2nbILFm
Hgz8TeQiPZVZah41QWeiuW4CfJIfyIhrfBFqww9FisIAQRXPYL3wBLguDjIUg2pvLRupVPcMKj/+
OgO5khoFNcG+nfTWYpiz/bym6a4n3g5YC8g4sVWnncLDK7hNQbxNxnYW3Ba3cL1kjgrdXq1FLIm2
W9h6kttv7vXU8LZ7vV1l69dVE1qJjUL+J3FY3chHA8zWPeT57H7b0/tBbO2tbMmN4vVL39jAXaXW
TqN4SBE5/HdTfpbaDVq9crb+2+ba/nqqQk2kgymlu66VNNUlbkMEU3GQMRbtWWtTtJsuOA8Tv7aa
ncS8zQQIgSmZmy0CBhqSlwM+HlfdgurLlNjo099LWvm5xbA4nDQgE9ZFqgdfaiJPzH+gEmCDpUsA
HEYFtoRCc1TbPd92gmT6IZ3zvSpox7Rv/DZeXLP8LvemWwkHYkquocz7OQMxFxo4p0ZnMURfuTW9
SRN8Ahteu9cLjKk0DTTfsqvkdFcIeMjkyrdxABMfhPtkUO9Gfs5Wq++KoTy0Se0btbSvFbSWIlSO
Ul/Uy2Nkqa6Wq3uxJe++tPukKg9hr+6UmfVv3Oz1KNlHeevpNbSQ3vIyZwEooITy3WK4Av4H2vJS
YHKQjHiMddaBWdtpymY3FSRvFofDUiBCULqPhSGgzrt4RpP7fTo/9+14So0YJbvIV/H1UsSRh4Tj
XeUZoeGnw2IvSL3pCRDIfvEQx9hDX3TnvPDW+yEZcxbSZzXR7gOoULW2HPiQLWjpV7K6b0uTH0S/
1/TUZ563r/m7RZLhN63hIUcLWgivSCYavZb4mSF6Ix4DZrXsivBhUAubTC+Qa+MQFqkDohb4ku4o
yeyLBrSKdtgNerUvTVLZcnzI9dGvtPCwmNoOzKs3DG5iDs5YLYdOHoHCAZiIIB5kI/q8AW6GxAsX
6TB1Jomh+LDopLyDE84p3lKq7pAoXllE+9JYdqGI12nLIKvNd2Vo+UIy7LMA8zgoaJPRu0ZNjCp8
QRXWtyxrnwahbyWTGzY8EJPi5319CKLlkWHFT7HjChhRk5IPHUrBOraPamgiMbUL28KTAhQMDQ1i
OQ9FzRUD0YfT7PStvCtzxgOCaHUs+8MyYMEXXFpr8nBN89NWYOBuYOe/TNPs5xNkf6hSGIV5elcf
FgybsvYDqYCdqeu+Ukk7EzOYPvMGQ/F0DdOCpfHTIt51EyjcTPYCTOACfrFWzt3V793KdkgK+WKT
eYFS7UzcX9sG5wZj8BR5dk2kmpBmc/rJ51PMQBEBhEr8roHLPoQuoGovHQUvE2SXkKAPQzLmHTdC
rwy4BwgDXdz63RTtsPv08pDAfjDz0/poLTpDkvk1ZBGR/IKSdp7KifDF8vQE3ZX+PRKxEZDdIGIa
3vt6hIdDFh0BWKNIKWHFJriGLn5F03InYdfsVwFw9YWViJjjOsaTWEbtJ/jMP+ZASx2lUA9BJ5/l
NgtcHcbiYiXGrrJCt50miacZQ3cl3iUieRuriM8mMn84zNh9gSJdqIV3GDN8imJrstuIsAkYrIvQ
pT/rWHw1J+EkzotrmdnXTiXoDzRTRQkNA0awsQfN0gvnKbTSN1mrvrTdFKNau+z4QqbDh1LiJC9a
KsbyZQeurnioivGOpZSn6fjBlekZn7zjaMoHFd1wFlk5+D4mnmo0mbZe3C+q9BbL7VOlSB7wmwFC
//iu4X1TdpXTLujzKdk0O1IXv8nr+rPCiaZojSdjbEi0Bdr3ciENobqBIR/wl7JDNXoA0LBrUiPz
mJ84DGJnLW+/iLLQekEYO2rL+IMJYeel+rTHcfSx15r3OkrtqkvJyA/NWe1EOxu0j0Z5QGrL8kO1
eVyMl7EFICo0bxHqBrYR5mdgBzuSTqVtWu1L3Ki9rRSvKS6NdhTDUZSNtyTOTt0EprHqDqVsHask
ukyDVrqV2Hpo32W+OIxfAXncqWkXO4in9DZGMfbSSfe6JvpdMWBU/QDWETNaxcd81dOD5rQkAwTy
fPWBbzCP03mc4T4MvllPZ00CJT0RKJMVy8/D8IcxtXe8gp9njBPzVj3jsI4XrCuHyTlcos/TaH4D
CemqaBZNw/SCC/waO7d7I/SXutg3snKfitFxGtOTFuDvnY3LWdW8VpqOvb5gNRTeIYy7K8idIImY
+DNS8klrnMO52NXljEtD91Zi6GzDWnGrYnI71gtCd0gZ9+XJFB29m51Ifiz7/jyKfGy/hnVxh9TO
MS6nYy7V71DwbLh4xI7toMw/0Jx5GUwrt4tyOCjta9SZALhrxkiZv1UpnbJI9w2tAjJc+JmeMVcq
PgRBCflIK28k+SvsW6SdPgzvoYns0dxh3TU3AbZKGL0v80uahKegEA6Fjr8EXN33wOjuFCwBpIk4
mDglT4XgkXHsQZHFP6t4+Yi+9ouGjaNVMRFoulepSMy9NX6piu+wgeW7WPiCzKRuS0RXnQrAlTKf
Kjm5lyVhP9TqYVaG+6BvD4NoH8yivAxxfhmnym5D623uzQdTt1zS2V4kho/ZSJDXsnNNOhU9T2za
Rt/aPnuoImSps3xx9QqDxI6BQlw9i/G/5rc656XsiWb4AYYwRljVbuc+szWDo2L8RVhONZ4pdqA3
Lzof8V4WTgvDRxkPj2N9CpjS2WU67Qcet7JU7+ZYO3Sm5ldTt5tTPMqS+R6PDzIf+bupmF6nySdR
y3x51p1sUg5pP7yKVv5hsA6Jfob0bt+y3jxGWvpZ1Wa+C8Z8GOSZEQN/CmP0VMa2oLPsDLhgWsEf
XNozqEyUd2V7CkkB74eYR5ZFQiDCVAFugVfCVwhvqHKGXlelsrdkdexEk8a4bx3nBkGNBCwOWnPt
V0LL0Eq+RyqmISG+l3aQh7yzMmKlaSF6Qzi/EvB8qAWw/4KmXlAiP8NNTN0wG+xaEE9pr3xpA+h1
SPAf2nQ6BoNFyocrok4mPVcooCQ5JBv5TppeE1BIUmLBR+gfDMPyrMI8Gqtga6b+2AlN4KnN5CML
+amYIDBk833Vofg/drsxbI75LFzq1E94ZHSzV+xaqy9ROzyXs/nVmqpHpgdo0z6UcCNsvgp8igTj
AFjhQedpaYXWNmVmi0w6kbrBi7NADNWurSejbXkHmCI3F+wxHpo29xJiDjMmQQGvZZRZDhorWFcn
r1UwHEdNvhRh8q5WSBpNgd+vv1es8E0xl08FFuVihTWi/i0p0IdQpdYvVUDqquhE/JsDdRfP80T2
PN9jRlGZ8nse5F+FLyqWLpE0fqmX5ih13WWJxLOOcW/KfEIGHGMXY5WjYDY/Vx0zLln/WpgVU80I
XCByzozuYF3vk3zRbRLmsl0EwyVAk0a+77rCTYtTMxNdQX8M+7DRbaSal8XqELQIJ18PmH9WBMMW
N1y4p+mAmc9RrC3mzpcqkI6NPvtFti9bXWLYWlzAtAh2pJ2NxOEHsChEodWfwVI+BN1RDJPHrK0f
8GNBe62PidakKKezkFXERz3IL/WgfgqU+VGxENMP5wuDhl8v6q5njLerSM1Ii3nq1J/DznQ0FX/V
cZULa4MvePt9VufpWJQhAi0V3nf9PtPKc5DVu06JHnIVI76TKBexTd4iP8XcfjAIxWdF5esZy0i0
TnpNOjZHezUa5n0O9oRfdxV6yBenysPxkxHI3UMW6HsVk6w87bT3uorzXWEFDtIDVFnDw4A2ExEj
APMj0ZlW/yrnPY4NfpRXO6lC0Sc3huiYV50/dSq+LbkBpwb94KiWv0xQ6PJqaHbV8Jol1bCLRr5b
IqnUuGn3pdAgGQbQ4JI0Q+VrUj46jaDEF1RIOtPOF+neMmOSokKcXLZ2bQmkX4nSHO81jRVUEHBE
rjuAeYOJJwcSRCZ+iKWGsft8v51r67xtykhA8iFvnWTiQjelkCiQWdL0g7CHf3VaVLfOhw/N8GZN
wN9els1j1pdozZpjtB9kpOqtuGLh3ThK3O7Q20u9SledNpEwu86m3TI11ZGJc0pkeW1ZRLoG7Lc/
ImNkIPo2PpX7BmTKPgyDprfxjlvuhXXTRHPBDQayk83x8GQN1Y/calirjRo+dNCX+2y5mOS+7qY+
Vk5WhTt3MSlwFOXqq9yIT3UzinYp6PpO4pEUagBGaAZMr5lClFwYXC1Ix7cUAM1uGAAZLdbS3hXG
hN0IH1qzKtSvSTGIOKOrzMVj+Tu+JtVDEeq4HypJeww12Ac9iE9yjvVjI4yeFQcnKaprP6ySgLWv
9NErAua3xj5pyvhdJ+Nqt8OyU4y2exeL9ier0+WSPkh9rO4BGVd2Bum8n37k+FwLxuepBq0VDT/D
rq2PkhhrD3GuMEIzXxyqdyjWol1gEesE+qgx2urJuyaNvEEmYFVRQ5g5msL0rqmUb2Ufv8DUE940
FeI6xl3ibgqW4E1ryNJLY46mWVA7RVx8VBArT+IUiqdolJfTOK8zn8B8kw2N79B2wBqbctcV37ql
SKC3KeppktO3sYi7/bSWYmT+0KRZdwX4JayCsv212Vo1L7gBJejueMIAJKIUA/1UFOXkKOEEtnmt
ux3Y9kxdhP8Z+VvTW4NtzzLlbDf0MkrUBH3idA6+VwgC1XEMjS4x7EXCt9MYVbxeIpaGsClif+7E
mvSL8rMuS+kYjXtgxbXfhBlSP934EZpy5aiTbF5EtZb3Mq6cexnm6GM6DjigGHrwoSijPRRK9UNs
gOQt0mS9SOB4fa2NqzteOvGkdUzr+1zwxbiMnrYNAzQUKFmEe7FET0G2gnzwcHPSFeytA/4ZQJs/
oWayOpYw6Q87qQGPoQcLlsNzvTMtN66BUS3YIj3NQXsHcEM9tcTon/J4OvdLIhxqVd13en9SwhH3
VFFC3KPvwkueRx8m5CtdaJoXuZjSSxAuXyZtMT8Hk8UY04+KJ87l9Mky+oOQYmoWt+MLLzT+Q4lJ
jfgDl5PhYKFm14gpfhoz+P1PqEma7zKEDh8rIaQUjJD8PzPepDcYvBAN3/eTpvtNHjSs+4vkqJXo
XveTPcF5iKanQQohF+XuOh+Zh8jV17c6tvli24IROAbWvFODHjHE80R18BPapSzGEf/yDDE/4jzn
siayh+xnU/0Avu/MtUkap0Hz1Bsz2a/gW3OzTt69Nf1HN0BbJ/okJghLcAVVae0YU7QAtExGQDNB
TNQSX2oAjwYO1k3+Y1RyF8ayjTeFa2rfRjFFPR2uZffRM8uB8OZWpmhDBrE7ggF6cNCqr9jm2jDZ
2wA1/LJiNo0S2fwQjz8BuiJ/HbJE2uviWVZ0u04/SZaTNp4afjPUL23MV6uG43xJ9Nxh/sp09Tui
IgRgRnvkPHKvYYn6o0okIj0kQvB1X9CPDaSfiuLr4tNQ96hsI3WAtmCUH5OCqYl5WEd+OAhz5wk4
dAglfvaIyJXqF8AttiIsjmDUzgz8SOCZEyvAuG1p67Joi2TlGnhfKCrp+osgPJlhhdpOsQ8MRuSD
SmivUz8rTM6l7kntCTczlslTjJpnZK94wbgCLslEjHvtu/ewYuZSP6oa9nMLK2RyQ0wmivFF5Pdv
g9KVmtDrkavp+J8DcneUGoXuQvEN/o9dvuuI/aUtuj74yWZownMnxFlyJyA0Uyuzg+6eLfDwiPAv
9RDTTGIRnf6A2pktI4tbjfcRaacBodG+/DqYn0tVJuDys+sQ7ej5pDMXHppnLLbskkBBOjFFqnEB
D1HIEF4j7A6U+ixIp+gVpwZW3r3DmIDjG1o0dSwccpyqp/ZDLU6twGoo5LcZBeKkDxWNwizzG+K2
BSMfdDHmIazzfujj+heenGAhFAESYDHgwitOr6NTVYZOJb8v2ugWeAhYD2HMFD5PESTjC5TLXl8R
NaxVD/6rIzCFHervocpM38U/zrcyJOxa083Hi2X17lIrHsRKNwwkAgmDI1r3Yqej03IvlaFnVqM3
B5kz85BJJu9NLTq9/CqOsd0puVOhLqYap1y8H4vWKQG/xoKK9k7On8hyc9ktxNLrGpi7/EMsmLTh
J3N+DebPM7gXUXxeEQ/YnvHrMVsKo1Uc1W68VuXNklK/y3Q8b2R4DExP58Q1gX7UGvm8CAg/lI3K
qa3U46t1HkQkfwxmK7Is9V+sRYxwoqyA0JooRK3cvDQcHpdEeuxl3GOgxDAt1lDYm9F2vODsbN73
WksJTwkFYt17gS29M2mjco9pcP8CY+J4rSci70dRqu+24ogRumGq5quhlqdaewpHSfXnACk0yPDj
e44Cr90NgsVqoFLJ/Go/tvoKdJSLNEx1XIIlOYRtYNlxwMMw2RCYHVUkaq2F7QfJWiIoQZRhCxd+
yqv52RQtX4bcbc8HLD9iH7g5st6RdEqLtngMghckBdqnNp8Epwg7A1mthHxv03UHCQ05pwiqNUbd
BH6a4q9J/Bfg1MDfCSF1e57vkTLm8Wmljyrhl0bII+F1qsKfxRwfhDp4A81RCJFqm2FxBrL4s141
K5QkUIjlWi/9/JpKtqw/sOb2LEtzcQsI6p2aPOHWqLxq2kVIPMZ2L2PeFLIsNFjt1DKiaGlGvDXf
t2q6MppXee1I+KIkfGtnzqhlcn/oddP6JFjmAZW06GsDZsVl9jyDvopyTAenp3ro380oTL/Cuk4d
aNvJZCHTCFNCztY1nHpYhpoYdHhPMNUxYfoX5Vf4H3YcnSsQBD1/f/VVFwO7zdHIUlKnE171UIOC
eVGVxit0i2VQ4ZTCBOCsP5ZC7NXCNO3CKoN2/ySn050kxBE/9+z0cBbTqH8cBd21CKpbMXiQlFz3
qHyZCVGG4XtDGH/SGLXF1cGbd5QBIP42m71LFCCrEeFrLkLcwmpFBRsIXVZ9LBZDWv0klBcF5UGC
GIQ7BXQzKwa5kNi/asuzSvBqeU+N4Qcpjiq9DEKCGN5qwVGQmvSrZkocYwSxn4mqZaNbGX7OSt2w
kz6QDgMIIKfSl9aNkBI7T4ulEywT7gHZlbsk6rSjVMSJHY9mBCh6OJqZmX3KBPHBkAL9wqwgceMH
LYjuFPS1ommR9l3+IbRfeMyilb/JMPrYikl4xogwv1sy4bUtSbRaTRD/UNXDKGvRERa0L6GFgJcK
prko66JMsOA7sGDzngG6r1w9fSHaIEulm2LGMqWSF0yEa+o3tY3crvlmzaItiG8iOtaFLHppwURj
kTxybbucODo/KojZUH2tZmZgpDnqKbDHYZVDImuSwcl7lDPl5xhrNl4Q76Qggoe0LI29KpdOuUSL
Oy+FL7MERd55kDyzLd76pNRtTRviA7qDUI8qhplGkc8l+b2XzDKIVGX5eVilvw0f1ORRTvLK0cpc
ehVZ1cadFQPwaAi+WDW4N8J3zow2OYmMFv32SngtGa1HH/YuNm5Gco+gNQqTGv/Pip9HjgvNKdLy
0UhTW+0I+ZZh4qxDIMKqqAUQhlMSKJCVfiB43R6ESvMWsfOJ1TEqjtM3fUJvrEI4vUQnChFbFiF5
Y89FjnpY2TyWbQPmDVGFRhI/zUECTuNbY1VMZfBZ9Y3GOlWacQz66ayskfZcVUYXkmZglzN/gzhF
UjUNlsbRikDiI7sOGpqEQghuu112TgMC0XNGDiwuHSljYECDyiW+sh+T8EcrR0eUXFtnCIbZ7/WH
mvT0rmBeLwkWgdTguSE4NxHtj7PwB9IzzKym6QxMgRhcykQlkD05ivxUDlB+taVGIM1s4LQotZig
IyeTwb4KtT2J/E/SUH+uAo3MXr8qOigoZotm5kGuTH3NIveIP+fKRSakKuNtnbzUBtFyDV6nHIVv
MWaRZHeSfDWUjtJX4wvW5vfq5ItSZbhtEvFq1YTItk3fofkdjeFRlwSseuJvLJ/3SD09jJnFixBO
JUoAbGBBlecG0rMzlVAXt7rtBARpGqYZCOcErCKmfZaGfjwSawVsgHjGqlIZxNl7KWgXFpbHuEpZ
qkoyI6UxP8sx/g9py0s6VgLqdQrQ5XQEUDZ27YLWMYoRSigCjCueJChZrxAcE4IIsXzqS6U7y+TC
ysZ05hTZl44Bnb+cfkCitrTzjGhWQMJL9UcghEY4f1J78ViWD6YxoOzbQbgrxhGgrehPYrgcgjJz
w4JhRmx1rI+bxF4I7OzgDayWEVb+IlVPIhnhmDk1cnCOZibpHYmi6jUpfqJdbH3O6kS461UtcxRL
zh7jFkd6AOV3rRG9WjhXksySrDsFNeGuFsonPtGNr4/h6EDf+wEoc8DeqbirZbPalS1AenEKeA8z
pb4Xlh7LZVIYoDWIzWjDENhQdLr72TLMu1LdMSPXT7pUMCgHykvEuKOnbzPLs0c9iw5iHY4HT1NT
gGrIAH6RYt1GYzV866QlOoSmJQNKT/rHWQGEji+ILwz/x9V59Uaqrev6FyExyNwCRWWXy7n7BrXb
bXIexF9/Hrx0tPbe0pyW29llivF9b9SDFsatR6Q91V0Ad0opQ+Cqlrcmb2P2WLuHMv9NBZUvY8sz
5oph7CI1mFjO2TyvQ6DnufeRnTmvpIG5B1rojytBJ3455UWwWAxRssvkY6Nirmxp3g30Qm1O2obC
/Lw2ZaS414PzpGnreDCIjEIk8+cHEdpA5qru5cMPuEQlFtQ3/EAMB0sSf4/MvFq0XaMub6utdy+N
eqD+1XqbM30+VDOTvrDpP+PJY4lpvamT4xsUox0GRR4UoX4DqivvymJwTRqD7pNkLDxaN6BTVfwr
0p4/Laq7trGJAwwv2p2ZTIswOWdkLWgjkZEdztdDEtntzXTSU46WP5Q1cpc4i8rTf1/Yoqz+8891
5Neb8Nr6MGhno0VdkVbiGyQd73OThnSnHjpZDXi1Ku7Sy8wat+SendLgS/IDlDo9kKdFyi+Tno3T
QtRrmGjwd4AhfxTVPs+TeTWXrg3cUXtzOrqca1fkcOnu6i30ZlzjLCY7t1nzh1HKf/P4C2PHQlKx
njr5u4OH0FfcjOMejcFJT7PF6+0WYekArtgIx5uH+tglcKETVU9+67C+qCULw9Kqw2FpQFldNb/X
4i1XuVckdTdfR9t6FZZb4WXO1ltB1/iUdvpVGs0L/B9Gm4dGWz9I0yQpt7H8lF626tFaanngoSTX
PHd8RxLtTZC2NNqbBR1mzgz85E8TTiJd7RQ3jRPo1kXoXb83TJYCLvAtGGXU97FNnOI4Z3+ywU1v
K5HRXrxOHHG5leKbQCPi6nX5JJVDZMjh2PPMeF/xYLLFyHs2Wzk7ukgOM0HkO8NCK1zR7kTgUHXR
84IXmZ4yb22hbmuybzaxX7e9KDPgriav/3Af5ew2ycJjLkUKdjVH5s/SJvSrztz5rK92KNWsIUT1
Ns9MGbmZm4/S3uEw8JpGR7cFwUYgJPd/tqYa7IZ2h0epKo/9uor9uLl/a82ezz+vlU7xbUeORTyX
Tsq762wYON2sjZ5UIT52+uRUh65k7ezCiuwHLRJX1+jr/SBH4LFY+5Uk1lGJD1ONXNhR1Q9tZePU
7GHH8yANe1JSduC9vT+NYjl3xks+WsC9SVu8UhwTlG0jd9nolo+2PjR0Mj+U5QIMkKsgbaI9mzWT
OCFmKcXRXeLlXfbYYo4hhnGwXjXKrIpaeZNrIm9cAb/tMbcODWsL3xyQxXFW51g0X0tu0EqGLbNl
y3lCK/ZtSC1/H+tpn1tYoSJHdo+NzqfVTvsoIrNV4SXK6IznDWlClj4spTBOLABH7SetpVrm3U80
c08BNFNBwuaPaPf28zZ7FIQ0t7CI1CJ/zvZ0HxJKSUfc0IE+lqtn21l/bIzmo3KLU2OuyPPmHuhB
a4YdwxJjUxS9RTQk3GR8oPla8xKSVCCGS1ZQDP3Ukn8kBXumj1EpYhAxdgncqF1iYbxPKpHkNZKJ
OTopbBVRi0phujcUNUZxflTpPe3x9tl/Bx5SsuqRUSGFAwRAIdHoz3NS73I5X0j1eChJItQ0JyxV
lx6AZrfUNAckpJinWbgmfyNQh9yln8IWe00v96ObhK7yZcXyDCPyEOXyTPbkrX3HlWgz1GKvesEM
K17kMnxMrbE8iL47m5OS3Lu2fzU0u7khPgNE5qQ7VbOLH7cbKm6Z+Ytij5dplRHLnX2SfXrh2N6X
XXIaCPBySemrcqLm025Xt/tVmfcJegWJkWGuqnFX1fhMm7mcPTcaOFUyUdCYYy9+myyP5gKzPtkQ
BeZs7imhisMiT+0A21R3VVqSZEy8wqloqiAjEStYx1/sItwfU5yok/RnAxgDlCHbnBCoZ0anf8gZ
5gUYYSkfREM8SD30559/NTYTYZ8VCMzm3ODoxK4YTbZzlUL7WxAVA2nSIi/jLXPZXedkzWHdyeFe
FfNipIrDnWnZmWgjwjnT7GOChne6deUnyiKv1gp/Jhku5Qqo+tLX5EtGZn2tdT7EBcvFU5z8kvLW
cL04lr7LFpXNoPB69kqd3qoKrYeBJwxlM1Adaw2Wd7XN+XO/sAzKaJPioFxAfIDNmogfJ6BxyB8m
14fH249dEizRVt4eFu4XdbY7qm8C6rICp58OaW0fDbYcVBi+2TXEFgNPIWsXg+pTqbchI7uUDpsM
HMlRdH818/M4Rad85J0yWnw6CcSOk2a90h996Ah+fnP408bzX1X8qZ14B6kacBDy6HVThousomqG
lMOeW2hlvxdp1UGx8mLiiQoBdKszShcnCE3GTmN6sys1yOx+vwp13yFjN7MVcuy3dqgFzyGrCSjN
3IkkvWDvDiMh9u4wnCNdHnCZMzeg60JppI6TL/mNnI3OTs5V/xDRKeDGzyNMx0ZQEmLnE0vltdFz
q/4G4uG/pBOeMgLwZe2uaagV7mgk0GRA3v4RSItMDzao3VRBfa4eMB23gCHo6zVQbJ4ShPBkml8q
lJJlkm2n46zLfIyqO9ERU2JV+z4iMUpHgIYwh/V8N7NRqds1oT1RadFVr1QKe0mGHGRv1SBPc7RL
y/icgKPZK0G1rLNSq0PHzC6rM3sGUswq14IR6+U8qHvJIBNnSZBV+EG5RjY9YUVp4ag9JzZCg9Ek
WLo6aUkdaITbSeYgVcSHyIEsVqojupFd1rY7a5anUl/PrYudnYjwDYt1eURM7nKUNIQZj0FpoMOc
CkewK2Sw5EOhHgww/tCKs12rgnpYor2omL4G3JRUrpOOAWLy2ptcaIA6tHKwcrQHFH9k0MSetVHt
Tr8X68kRXvuY1kfq03LCkKr5YA2PLERMZW2nHljDwU+7Prt3RKPB8xbnKiP/jmKNPusOqCg8geJD
1gPaxSp0SwCi8WrpR6dD29YQXpwRKS13K+y3ZrzVhu6NynMkAJdq9s3UDFQa3RwXRaGBeutMHjqT
28di86flXr49zuUQ7XoAYFOhnbCIz6T2h9ogjhFtS3mitDxLWCEMdPsu7F4oJ45+euJUP2PAOjrq
4O4RjdnXFmmgPw7Dc8Umvsz9EmhzYtym8Udequsn9PbpRZqdQTC2vEL2IgTSPlk2PKdSfAKm4y02
AF8mNgHHfXSryVcNlTDmdLtw0D9ay9425XRrtN4ImpU6XBrcj2XNft/kLiMYSXb/1CJUTPQ76EG6
oCtdZ29o05fhGuJtVXXCBnIUHh3PszXr75KO8zWqcFpRUW9LkICh3M8ruIHVIfWMLYIh2G1FPF2j
xLI/YlP6g94g7VnMJdSsNePgGcLJOBA0IDeRF/sx+bwqSYSJ4d4sbfZYdg0gGvNJWiSYnGIDQSId
2ARp+K0euAUb3avpE3SHPFHSlWB5E4/9e70AEh3tfMe9PxpCMXml+Wexv63ho+xuJPnpbUxyy9eK
CiDTZoLuPm1V81fBUDoWXt0zKS7can3W3aXbNUaI7CV1X+Mk6Jxn8mZEtMu0kzHso+5Qc3vLzCWo
18fRfW+qh5laAr63IkP+XDb1z/QJGAQq7bvF2zB4R/wzxPOgu9yiniP0IyUCpce2P2nuNUVuk4bD
+M+CeMiZyarsbI7HbDmNHJTI00jAX0LDPU2IawztfS4c/eYk4kUkjfZtd397O7K+FpcRnrqe7nW2
kwYosEH+aDunyFJ81V7Rs2l5kFij12ixrzw2ReqnPNqpU0i0JElgi1k/t+yvaP8FPzQqOPTUWiC0
E8K6VUdVzfkCN7EEpqQCtivtcKEWjGs6LhZ6UXrlHK/rgSs/I5CT2+MiteFAB9a5rzuiP3pScAuu
WKG8KOpCfnEf/YLr5hTOzzEth2n3mMtKe3dX7oaqMw9HNRPXRSb5Sc3jjqWfBrRsBBLTxXMZq/ND
l5R720iuo5OO78usy1Pq1KavC+WV1Nbh0czndJeVeHnS8mPUKLZ+M6uXynntk8mblxEh1V2ox+2k
T0DzHZ5PmxRD7zgKwR9T5Jn9g8FYJuwWpbjn1HHuC4YIT4frdfS639td/jnN81etq/QOJeNLpfe9
b1STE+Y2FMQ6Gw1VJUqYdpgptTifgwxRJED4u6geVFaWzmq8NhuUPVwV4wiElObZibhnvcK52CPu
VAGKkB1kI0MHAoxRvSIgYzxoh2wONUT0NTo8XTH+GLnR+7gldslGnpXQVJ03Eh6I2MbI3pZ82DlR
l51TaVVe7gz1rrPrNixbiDQTHcZIN9wZRZcHAhFuP5Y9lPThZadIMF0t3gRnUiqfTfmmJg4yj85/
XuGmu6vKipqD3hlwL9IU3spNFsGfX6efyTryt7wPsJZ/BzV915nnapUULIoQDMFSa5kyVKVSB5Tb
Ec9ZRV9rR+Jm7qjzm8MMsqCfGdvo0uE3umMd8KOKH3cu2AbNfnLRDK767+3t5MvkZzNVhZ8oY3/o
TKCUnkJfxM/F3Y7j15Tq39boibV94KmLcUMOvlyRx5TmiqpTj2+tyUDvxmMYl1V2QFCJHj1ZgVe7
pPWRkEH4ZA31glC0ekTGL5xD35+yzPWdZoFxU/yNcczIO2g6yYKrB5KS+nXEgAh1SlMh1w3Ytham
+M4G7lvVC1Mq8AMSE0O/2KaD3qpRA2mdh2ARSny2l+bSbL953JFCO8+uCM0x+1yd/F6hnrspLldn
u7bApdOEughSzu0b4RWDsLxZN2zS/pPhyP3YN7Xc9hr32YTSnsdXN5J2WI4Ajb1azq/NshyUSnb3
eeUsMAmEhSisdiPn+8mOMp4qzeAejZxoJuXqaN90W1pB2j0Lh6GLOhf2PTR/EaflGikuclH9BeGb
JbPd4sT/1tFc9h1bp9s13UnOwCHo47yUFQAPKnOvn1cipc3qD6nsbF4dRZetVF9TnvJaHBt01ivp
HhYudKf8T4rDEYEVf+NyAWAxvhQm70gmuyi5pDkn31yOxZPUXvo4/23aH333IrUupAAe/diImAxh
7xp7Cv4Ax/3bti3dlI5nWN8dMuY2zkOSIw4R/ACIk9kCWnML8XOLM2nVb1mWfdHWiJB+w5JG+83m
1CjjsjwlogZra+c72a36mDO5ozpWAfr5XOtkrehwow3WUSD+jmJxj01WVHu3daBvzIYlgcDcMVeD
SY3l0WpE+dI5IAxJeamy4Vb1SRYS2+/uUnXq2SXemmkbhUlAkX6EnA9QNkzGAGlswK1mV3EFrkMO
MQ0ji/pAeS0h/lXZenZmbXZjf6zWc9UwIw5bXW21i2zjjUVTUhXYPOWGdneVbggHMXWnvrXoKbTn
S9nBdZlFT5t6ZtjckmnRURgvYKial7XK5SNJNkD5lfoQ9ejh1NIYfxnCEP5Ay8/ZLKzptR7n0NyI
0Hj6kDx4Bfx9GSs78lID1Fs7uCBmdtXXECCsTRcYHSLYhy66KC/ayD2ByWts8CsUXyYEiy/m8TwL
HsS57n4XqjsTRcW0U9jGLm2t9yhCTjLa9dWtVz+qE/uoobwdxpLbnMPsOvXGr5x0z6UBfsD59aQk
3FpWlTEDxxLJnk1zBj1GsQMjCg1e6xf8MOtyX4wMeuWLDNeDblFRLWvgWwZ9V7sWUoGYnqNfi+3i
H9dPdvW5ImSN4XStW1/fclVnddPhBFGKrOm6q+L4PbaT6d4BT96TKunZfQCg2oW8XDsqFYSJk3Un
ZxMpbmJJhBLmR6zRvartqrXy+mI+oG2tz7m01Gs0ymOvAkLn+ouuau2b0ak8w4cnRR8R2k6fmmZ9
KivCaiRmwu+qr7nSVigQFy0OeXEI+gcV6csGJMw3tFmkIqCo9dB5WjOdLAPCNbfgXIGBl/m8K2Uf
cA7dEI3fmqkJXdM56/OfZjLvzTq86M33uDrnMa1QYFSHuU0eCzNE114cXFSxZk+IQDvEzilFPhGk
uVL7KU9h+q/y6p14pFc9dl5obX6uIASsiGkZSaRl04Y74P9DVas7QZaouMHWtLzJ7ZYEsllS9u6u
L/ZS8ghNlxUJtJ0VD5qdtCe904gEmcbQMtzvupy+UEiO4TKOFM2ODAPmfKcf/bHqeVSkuby2WnfX
sm5bIoiigCUXy/esNkdrs78uxne6zlfXorJTZOtOBwqMKzs060H6btf5isrqLklENfHVwYPcxlEi
mjPOBU+7MJrLhkDGEeewMFc423Y+8OdQ9rje/MykHofnaxIPGNjFmxjy15mf6i2WxrSPypnROZ+g
Egionolgp8dzvyQATNsjlLAvxvGFtNA3Mns8Y4UZiUxoYW1P2oS+b+Q6vyew8k0iH+NuWG+OCDKz
lxgPiMqeqqH2JVjAFb0mWRWzY6HqnvdVB7NtJfTFGgv9t1Py4ZrWEFZL2RzHmhnQfFA30XSnnBbi
nnZD7yh+PekEWaRac1Q6cm+5pLO9Mg3TLkUMwxa7PKbO5OBQGuncKHeA94I1NqYgJxkt/aFtWUsy
hfllPajN/Mex419rGf2ZXRcZy3addLF6SRunRgPc1kHVmuZL7iDGSTjXddX9m8kE62H2O60njmZE
71yxlXqVA3exEel/RuCNxOLwYd0M5x+mTp6tCeXQD2SgBQ4HvhNUy35N9/EnUIc9vqAy44H7ii1B
GRyXvkFoMLDiSg1c9DzHV93yke9T1eyXFrlwDO94DwjzdvDHJshT6cMMXbAzbWH0jNMabgDk0XFd
Ty7gMhV8X5ev9WlmYknr5aJpiAC6lHXIFg3DkwvNpjgmj4fNrtPFlX7qWr3fTQMpeXI1P3D5SsQE
9N5JKW3OOM24Rgp37WlZNK+c22WvahNmjXWY3ousQ3L+88+YKMnzLDN0dujK0YbQZogLBsGNOa8l
f1jqcf/zrrU01dPPi7iNnkCI2pNCGsh97OP1UMz4U4xRye/a9gJN5nySq/gcjWiJgZVM/VIbQCrb
J/x8mK5ySmrtsPxzrUWe6xbpOt0ugIfxbUrL5DZsL35eW/TmU5pRdPh5p9iya39es9JeDYqR/MD/
vuPnE/RiaY/0nX/8ny/082GtfCyI2X/479f5z+cAhXlDb9LRuX3jnw/9eU3pUdrBAxj4+v//T/Tz
XkUa/Ymij//xsf/9OSzqCsRYOpf/vunntWSYVY90Jux422/680P8fF1uUFmoyan0s9UGN/9549gN
09mdU5iY//WI0D1dn10s3gcdbs66ES0nOHpm3Tn3ZqydutosdP/nrf95tXQ48ZNqRBTTjw9ubcN+
m/OMa6ufMJvOVOnosf1StgoojVx+5Ujb0ZaM2v7nwzQi86uxsN/iOv2TRvbfDBHwWSmEFfbz8Dsl
JbPz0A1G52Ky8cyh/o3Oy/bi543/ebF9imVW+WHWouvPm34+4udj/8fn/nzpZplJEFGSq1WvmD06
vXrG3/1hKlH3ZykH9HX0xT3YjiPg860EdIZ36JbzLtBFPE9mbZ7cGrQU+kXcol4Zr1Wh2V6x6PGv
dEXtSSdJfZY8Vu+m8/LzZlQd87E3czf4+Wc/QOQQwL7cqjSvniI7ef55O+L/LpSrjnoxz56NEhXh
7BYIYy1pnGVeI9vRRfSnlrsmbsVnpHFwSapVGabS/KbObuX/vCN1+9DojPFjLBh0Mwo2kXGAZ6Vm
7atxnn46tNoFrVGPFzH2xeOg65zANP48Ddb0OZZ186vAXGEm+W+94O9EopYdwhk/GVYz76BllXsG
duhp04yBoVX7cOBkJ7tK3gigJNmLrCHf4ptNbfKqKTCFC2Ulgq2JQcTd3DiFRc72iKnbQxoC9pKB
sQEp6I8VnuwdKuYPzIi0VyBgonFpa+pBrpJUR4XOF1+jJgYcA4jDmbrRK/N7a2eUQXVy8lu1/Wck
tB3U61u2QA/0gJm+0HTfUtLDSLkHww10RK7sRWZGSNmKsGy611aYh4Ku8CxmnK+NfzjoEX9+GQrt
ft1zgzIIVtUfLS2YFONCx17YTBRkafQ1WJCsaDv13rp2SfHEYW4OaZCN4IFI72gurEJcAa0ndy1N
ncEsp5AGg26v5nMfTGMbzLRoO12yIovoPqukeRyqCm/Szcjdy6hKHcXD/JfpEk8m7Dpb1lsylNmp
dFC4VGDefpzXXjwZNLSXkFYl4yfzVd0qtxTHKgsdrNnQhoPNrbRIHs3OCUxhJr5RYrSPQKFZozCj
xDxjl4csbeFgp4TFxlZDxRJ9MPbRhz0wC+USbR0emg6LeDb5dbXe3QWYvlk7j+z4wUcC6du1n6sD
WwjuCxI2LwMSi1DKsP3REMiTQj3JmiexB+BBC1Y77W33IcVE05ZrjWrWeeowu0Rqt4PDDmPLfUkV
uKyZ9Sl35kAV6613C89tGU62LkJpj1MIH3+IWV6RlEiPutDDwgKgk7OwmaRHZwRrBmlSu9bvnenn
/7qa/7mC0iYd2Tcs8raAu99ZxFbXVCHB3i2XTvFcLeJUu3+VLH6vOPK8uNY/CktPPZ9pCRXiqD+X
DvpEIXGJ6acR9t9qk8Knk2xzAPU+u9wdrYedYuwnrkhv/XFTHbutP4zzwW4peTYFs2q6amx35ZPW
P9MvfdTL5a1e0PyScL+002dn2b/GxZ+nw+QnSJWnJMOCa5fCayBF9dZ5H7QsVKqdVSGQZVSkD2pL
EO/FhuoixuXAfUOFJU66w9D1894y6e2DSOcKBor3Fh1L5IhzaJdNZvFGtBNhnyo92bThKTDtW0dx
AurETykPPx8yoEv1W+y6wIvbl5/OqmDMbJAQXeJl1HdOG2v+4swFD0Bu8aOu+ctQ6BIuvKbscvmH
lhK3Qa1vT2gqDZEyUl+4VPPK5O8yuW3/bGVRPeCuvv/ngzlCTmbBov7zTq1wmsC0ymFft138QpcN
F5LD3vfzXjqS2kNuDynOeNY5txHJyTF5dhkEnh06x20v6TLaGDGHiDKUIjq522tKT0d7h/2bhFw3
TfSH1KjQyQAvIO1HiCg+qQstWMlTOrXdnJokVVQhfhn83MPd0iM2zMxEJOjq668kln47qurTlkeR
qcpKZJrkDp44pDIuK9gTl8dap+cGeWcjnc9hMj/jTUtcUIvTdiWxJNE+UTM8NP3jQroBLrx9rQxX
cUkG4BQTNV1k7RRcD4JmLPex6UmjyKqQc+yRbplHUeYHm3Q73BhnZbiJPL+7DodxiUO/dawtzeKX
xrRMe+qfToycIYyTJB5Q3jfo37n1hlaHfBLA7dy38Q4KO0dSLZgBWh8p5jnrvmL9FY2VL6frWiZP
g2oflj6/dA3PLRd/8ISf2UMj/qWvG2Ip4kfK455pZQc/yLSHRc6BqTxpJZVBL7OePNYbVqem3dFe
0mdTA4iltGciOp/2vXcdR7pSVoGuJmx2afklfGcWDN1olsFi3beC8Edf9pjG64SCduOx1O2MM3sK
ZuNsDszR3Bmo7Q5apLectgczty6rrv111eJGvtsZkLZAlh5paAKXX4Vy0GGUqOACzSLX2Kn3sdIT
N3GzdX63qM0SlI+ScQnZYycYzD+MhHbdcT11JqYt7hqtCjWlrMvzTMrMEBGbynkWNWtoZFMwxU+a
kJE399h9t5QwQi/JwmhfDDPaWW3jDY317lq9H2t81ZYg//k7IYUiy6BulHwHgS3y92xe9nHyRyWd
Ls9vekmtQ8dCEr0mGeaGpjqDdh5xrPydU5blElB3QWtZkrCziXoRaqN1lF861IiLLhzH6q5Ozm70
vaZxMI7HiNM2JQdEmO96vjxZyjEdKwNZZW17Q7dF0PZoZZcgLVXiDgqYH+eYE/sZOgLBWsN5ZObP
dRMTkJJQTN+Z+m6Z926Xn/o097ibeIYCWwJeOzXapVsZyrmHCbADSkEUp3kUYvVz9AHDxRJcQ2Wv
H9z12q8wH+QhQTXnlbXjDN7PYvBXfn2JKCeaN9P6bpbikApWmBjhT1WHrv0rSjsmYhTHTKtK6wSF
eU5Jaq3jb1fh76shTeDkiPEAxWZx2qB3qyGuFfLOIpgAZPRpUYbDWHMu34u8wVdpH1xCMdxtronO
ruV4KJViakN6nubmUx9/svOQv9UBuMDLMB242UmTzU3FgFDG8HYyCTb3+yAQc2f0mk0nxT03FvDR
xNPf9RcEF9mSYmklybBpnhHxB5GsdoMLdMcPR2NBCj/EmHhxssxXluLeASC3bKt6M4WVRL0v51Os
P4hu3qnRTXM+leWpWh96x4+0ZxMPSX5RC0IOyjkQiOi13RZTR49QoOLDKWPEWFpIUFfQdJhrZ3x2
r+lri1u2UBW0TYcy+XMq44Ac1Lvz2hRGUHLYJgNqctrdCeV5MZJ/TfpuaumuQobiPPUAYHFKP4J7
mRv3HC/dk0MUHllxZMx36e8ov6/aAUyBkHwYtHHLXoiPBUj1Yrihicw6jqJgWongRLeIDm0hMD2q
CMOznMelTt4JWLyLSNyMDud2G9aO2BMTgkDGfTDUR0zfO2fEx2fVQNbVTaQ05CDTQ7+IYXdFz492
spyLX+3a3KK4Y1BWriY+n02xA/+VNvE5n5LrpOW/VOSRulk/lQkLRPSO0MGPMFkVDgjOCv9k341i
JjIivmxPCq19ot02QJlM4EByMHIcAYIGNK9BC1JG0ykpKtPrDftjGsrDWi9Bb+ho2/EH8cej/oF6
2D7ds5c/kDzsqYrGBQ6jjgyk6Bsg9phWohmRSa3KcyXFHqQYOadmHYB74MuU91XR3vJsQcD9mGO1
kRJ2OumfrLj4tabFOWoRerjmm61Jao3mG3gVzqXoKi3+vmIkBEb3XdZg5ODT8xJrRKaoPK1zBfRl
9OY249Y9+5r5N+FOkjnGH6tFcauJzx52q0Op7TbmuZsjPxn7MyY2sCXnGs1kAWpFuVOl2mDpWB5s
NT6W2F0oUQ3Wwkp2JvJSVwW1rIdwsUiX08VD79oXIpOJjnL44jFNSbCm3b4cq1eSV55QY2vj+Nng
mB25uwq+ZL1ZZMQkAOVLyHvLrxLSqbuLMzUHw+6/FzIrys2ZZdXHgdqxZoUGRELQhRnteIpCltMi
HuquyuBrPkR0wVyCrY9oIz8Vi893bLLxardfrUhAPAK1u4JVee2hcUDywS92fXRzVg20KBIP0d/2
TLnelZ16T1rNLqHfc5ISnqd8zxEddSXkclo+myrRjYi2vPkVODWwj2Is3vsCaf+gf0hsiyqBxdAh
xW9L7cggoU1J+UuW02nJmI6HzfgHPReksbNX9exgq+ImSviwBVH8zLEDUkflCxxv3t1nBbUQF1Eu
VR615GgQDp1khhJUPce6DqQ7aPuiZkMDhjbclyr/HhgG3RnGVcOH4eszxBNzjm0M3xqW/iSuvjIC
DLfH0QSpxRjQ59c5XW7UBYdJVhBH0JFm9dTjxEFNuh+mt5a1ulWKg5owmGEPZsw9ReSX6RRNRxDO
7rjfjFUNVeQpMm8t0XZxDb8GnlIqDJ7q+5xjaCWGIGfV1ZvZd834PkFcKkpJgd9ptmNUlfDrLUqC
6piTQ6HiXYR3l3BCyhAoNNaCCXpai6wupzrAL6LoHZPPa1Q1DZggNndhz2GGYqiOyzspOTusd3/J
ivlw8zMALuaY+LvWgF5UMFskGJvF5NMtEGjheDmhzk/6F03VbsBAZtiiBnfZjUYtRuheflH3G4po
OKgRtmcYwJhc7chK94k+BsJdcqD6aytYR0Co76YpLmq7YitJlOT886LG2Wcp06ZmXYOpXLl2iJzI
a/IvkscJsd/mLOs65jC9fh5z+72z9QMFIkFUcMPPlS3l0Zva+eSuhNnqcr9SNIlHqN61yCWzUcIB
IXk1WQqT/pQsR7uNwwj9S9nQ2qEgsY0a30lL9IuW+6657CqGlqE2a6a9JnXdmxu0wMqUYosajV0+
5u/d7NJ3mhvwIoRbjklKDdzyh1szoVpdiATmsTFgRwo7fZvS6iPBM6Zmsn5I+QZSiZuj1jv2pRp7
TAlKdW0LViQiLGPBJBWvPYwAgG5K8NAgdEziKCVzZxMmoIZ39czCL6XAdWurEnaVIT2tAUuMJnxU
sU30gcbSiuD5NjfaVZCm1Rfpm0p7QNtjeyuZZCzHLwWi8CHiWb6sWkf4SXp0GvWLdtNnGQ/H3GRX
KNYwg7Hqsn9aOfqDI+5Ns9E6vxVunwR7WPPvOSUbwFa4rqzdgFeLOFOUjAEmj2Ct94kyvXbd/+Po
vJYkRbIg+kWYAYF8TUgtSssXrEQXWgYE4uvnMG+7O2s91VkJccOv+3FOOv9RT7itGykDc3Rxlmin
THszRROn9dEqDV7X7T9A5ikN20G+2HvP+y4WfZM6D5b/6UZuqIR7a5S3S1rabi0RTKv8rPI4xJX2
pE84PsdjXcFlShRBa307KDK3PMatHpOZa7e5+1VlFktsVFrrZXZemMIKpYFL+ci98lbZn8b0M9cj
D2j9POr2wfRfmiUOO8R9kb+m2UOUNAEF5Ds6a4McN085txuMmcGAar/g62aPy3XZhWXBUoQWK6ZW
SO8NxDN9YJk0xvsm++muIuWsofUyMusnHETcCFKQ0fVzVADomf1z136D1E9R18wg7srzWIp78nKb
fEhfjJhzGMbvvl0w9tqmCrKqRcXQWR+50oOMykZlvGKnf5Iu5Y58Tj0nb8F7KNOenLG9jf6PQIAa
X0uVXfnZNi6VtM2G4pv+zeJXBP3yPM5PPQDoFqrexHw6e/rV93jr99fKngKgDRfbv5i5dzDMwwTb
gLLe1//dCHNzrhv/avTNW0+5noissEY9G4vprKcF8bVyq0nqjNhI2ulBxrxmrGYXUfkxZ0WoNJ62
rWF9LJJrYHw2liIwmQ5aS5LHGP8tU/PFWffqa+6LueJjxgFXhZeDJFiWL9lw5jDv3CNZBmt/9YCE
HD9q0YjXqcawWoQjkwDFn4G3YHBzLtgcYHwY8pYJY5/MOlqjxfGjCPIQcpHc7vmTcHITHedf5oz/
pm5npATc2/qHQwYIo7Ud9eKQWOsCNd8vbfZWVVPAamZrkNQbxnebg8jX/gykoKh9a4uLmkISrkHL
N8jSnvuxDmmpwLBr/Aq3PklKBwFUTm0c2p3zaacx8WCTBSNEqZn3VJSWu5Z8KYrmqgBN3PuJ1q2P
vUwfPX9txQH9wsr7/yX0NvJWJpezb+0DS6V90/3OFZlY68kxM4hH5pMq7xelNsma2ur00OxPRmcd
fdboVB/8iTXL76NjlGxOdEpXGjo21M0ej7LgeoJgh3H31I/Hedgr1MFxJl/G7FexZvZ7d5NgkB/m
/rNBrcSfHpAFvZ+1GaMAq5yEY7sSMyijcecwyHQZKCvy+VnzL/ZQR2V5sWP+z1CWDr2NfQxpX9tH
TrRVvU/7WCWdJzk1W9H92u3LE0kbIJDbIvtLNkTNJCJN3p+6giek8XInRMKKGYnGvzrZFma7BFZL
KGrQIdG33Pq7xDr4XKhPrfEYVyDkkq+KF7wxbsnFT6Z9px74m2wHB7MeujtkQ/nVKOdqtRlHM4bO
ERMnEcgh5ppqBqwTwn4kg8ClxxMC/TE/pH26n4rfpvmnxg8N1NBEl67sn+u0CA0DMK7pHOtxfI4t
1FqdA9XiFetA2eJh4Zzu4OnZdKpikHufiuSGdVSa2bBZ2mLLMpcGUcZoWQI9I6felKFTozcSQFFW
G1qQoEwn+ifIS/BdzbvmTcw2AcxpU3sM7ThkS7/GO++EMyEw8WWTHKnonUK34nT4obeQUfES80Mb
3I3HTmyi6UODYg/Bo6Wzx9vwBjr59hCUEWBhHrESYoLdEKEXkHXtAG5x+9f1+I2n6oFjk8Yfa78u
zOLaf+jYh89jfLRGf68l/WbVMYiKYlghT+47m9m55MvdmPFby6zlMGf53gaypIBEpH5/j1b6YCwL
5qcapZaXvVaddA13Ar5SH0ao1F/yaPYOuaGhqNUPCd4LUNWM7PWr1/Q/+Et2Y5fcA9gyw9YF88S5
/1DYpNwhAG6aWbIlcHiZtOrNSLT9ZGZhUnpPvaZFW9/m9FWaHY5RT2hR1Kxt03UD+F1xN9HMClnd
6e8Sk2ojORA4aVcYkry0FYWtdSLCrJd7x+VFGBG7571jFa/zsIazhqPHoIdLZmdP5m0NMuPuwx/s
bnonfeJNsPES/8PSipvOXTR1jZvWOTyD9479JwvOQcM/uNWj5y4XN7R9PhcpL7K3nh00WaMeA83L
DzYYtx7XJlkiLKda0BZfLgIATKW9jxNct32qmhiZdNLwwzmrHz2ebw7/wKFWQ4ePmLJjgEVyzKhz
yAqGMrx7i72ryt+W07Gvvm1xdfgE2+a5zuPArK855MOiOrTFvE0JttIuujE157v1ANrwg1g9ApG2
5ePZSgwBIvJ3Au9rCkqwLRb2Mne4r/EUAexhAE3ZUmOLldZrYkKNwRHauFmQZMZOjSwIZqKby5Nm
C/Kd7OTYPhfJs4ujGg55Aj9gSLFpl3gc+uilz9D8YMMNcbIt5XvWQXdkexTpF+qyN0q9dua9keb7
wUWTNAiP2fd6+wzHKNolRfg26+6+Ns6D/JYVa7b6x5spunQxuA9fXvWYVphrh+yWF/kusv7p4xLK
PD3Zmvky5OpgoiQ23P64GWbuW7YWqzavCvhXsZwW38fiR2Y65lwbxNlGxMqxLQ04cWRahaMIPeVd
28pjfVyGBsBBsuL0L2j7GfsxuuQMPs7+6cSfHHIOQT8YWm9LTgF1fmPYf5YSl2SeHj1sNB5rMLX0
XyW3QJunoHqTfXomhnyAzw/y09+4cL6uc9qv/AA6T1QQL2gSRhzo/HoypmbhcsZNCuJp9GLZzFM2
oTvr7HE6VBlmLQIjUUwmm5MyIcyZ6QP3dRSsKT9m/Qc+6SAeyw11248ssbF6zUh65dHRqJmlyTM6
KaLdhbpk1gy5CigO9cfNbG2ziVX0owfuuDQ3AOPCBlksV18gmElvmXwCrRPkBR6N5Di32U4n9CFd
TGOC1c2vxclrWYzd8sGwStZDoMrIU0wY1Yz8xwI9PmMWqvA/QBLoipgg76sBC2SNFVpmsu7cdgZm
Yg1u61Bz2eQ7+mm6Ob5TUulEzhb2In5kE/km0tHQqlEY2r3rJiVEEusDS8876DnrBJ6T0JXD269H
89/hwcwfqAt01gheHEBxA+wCBrPkO6ApTBsFInGlLZgRrDA1838lHhWums1daTT20eydIyWf+1j0
D4vVvfWjTux19ZRqQYle7sc/iqzMmghDgmFWswJFOilaeOkYBT987Twklr1zqvRUecXzMGo8gWIb
K2ojNYyHHis1tiKO95zXh8J9ypbpvH52ORYT8FQkRdYLOqzn1HzK7K+Fd6SDHuLl2TODx3EgHJmQ
jK6T6VCO025ui2M0ZQdHex652nUkw6ziU7PmU0/2hg3ZJinq/ej/MrkF5XMBn93HD+3URjDp2PbR
Urmmk1s+xIZ6LScqx71HvgdhP7Do8pDK8l90DexD4hpx+lBkutG4SI2s3ZqoOugO9wqGYIf5IVpe
tbIDa2aw001YibPFLuUxaW8qT7d10R0qn1Io/0833Y8udXTsnBufsnRyE6D43ISLXXNnoGn2VnFB
ASDYUu9b855IP/aA73i1bhEY4dlcKGeoE47cYl3IB/MA91ixmPHY7kr2OREaFV/eXgmWAL+kIt8c
viVeVaDMi7DLfqg82ttJDQRzJVA3txnHgLURAEza4b1qMC3Tx4YtHWf31AGsgbMc48Ietd++m9Ho
WDYSadJM75eO3r9GPzcLRRlYIBUNT/64owQs6FfIDpxwoeF7z8fHoW4OZVXfJdOL8OyNN7CwznHC
BFo8//ZeRW3sFD/NWF5rQyOqC3ZnBCUgGWkTbEfkYlOwlYjQ7ppv5+BfyGb3jxSL475TE1229qlA
6WExqs+HkTST34ZNbLGUES+5j2ot5PC7INnhPcVPeHI06kkyAtKsm8mRJanammq4H3mBoWKjX0sP
bNChKHUwI4S7ijqm0HMBCWq5jyTfAKA4XN4IRF4ra4JR2+yshVF21uPvvhueZed++bP1xKIuDbZz
hod5hfpUSWjOTxC0D7L0/1IaMBtDXTTc9jFPbONkIdvYizb4j9UkD27NbhVuadi58gMlzcBP3yR8
JqbfX1lfHV3CyrVbnFfn8TQ1hz7jFu1VkFSag4i7kI+ec4nhyBh3U3uzAFkI5Hr68oieqfex6wOd
9FmV2jsXp4DNON32QbKyg7Rfrsl4ZLY6BXcDyE+zrnfY+/YkdDTtrwCxpTQiTl3B4McybjEX5jVm
DlK57UTnQ1fdDQPibZXU10zzSBKohh49xubSpaEsd5+dQr+2TlHciKgTGTXjEdtE7j6I9gtrB68q
abGGMkGYVjiX8mqeSU75ewzX7Zl/hf1kQtiKEKTOBoJEUM6oWlOmHYqRhXvpiOd4qctnHdiSns8o
j8o8zSknMP5DDIGt4ujXH7tCS0Mbj1WoGfN8Tpd8PGX296Iv5bkqC3SKlD1Rqdfd1bD7KkB0rraS
xshrr4+0sGlPmEokbxROItVn4WI2BygbgDpyZ9v5OutyAO6p8HgXojvBFzhRwXrRQKdqmVX9RFC1
pdMfsPB3Z0PX8h2jD75f5oJyNHeLhSxqd8kDQaFrN3iCplPFrGYlWygB8blTidjVrnhmEfWXV+3A
w18+FsKgpIHoWy7nZsfdz+HS0r1ksXOLh+HRa/t/PaamvenrRjjauDp9zuYZhCWqev43u4l+Nq3i
zA73xZm0cW9TsFSyBwQJMsen0iwzAmzV08AaGk+PjwikB6M5FRctysM0adwjfVAnVWXQTsvk6GXT
BPgMFX3g1utbn9TBvmDn+dF698GP5o34mZziw+w4YvFIs5WazTc2R1vYw+W1zggIY9zD32pgjsmz
CLeLI8aL23PpF970m4zuSZ/0DmhA/snSH2h+LfY0YVhc8s1vMbvRtmoy9i2wcOnI3WcNnuDIiPH1
Vhn39vxdT4kft13zUaWqOYxUbV9EhdaQkqPf9vPcXeVo3uGqJrXmDOa7jCCuiqb9dKT60SvnS2OJ
ZihSxS4TFhd8ofRLPrFcEn7GdslPUUrJU7QYxoJm0OwtdqB7MEMvMUx4DKRCC72JgJ9Im1+3JdPs
YgzU6+nNBwl8KSgd2mTWkKFWu25YLdqnJ15jOn33XQ0TrJTcbiEM8QJK3cCO37KSfO+mmz8c77Or
v1PjZ1x+k/TPQhbHvktYg1pzDPcOwwf0WjCBEBx4DyeccKmKv1y7iLYRCYyAFc5CniLs9ZIsBwtV
Izde7Z55TmH5oEqiOZYJK5lhFNcayaBu8wTYB5vjSM8AEsYxqV4MVrveLAlZ+dPN9yY7GHPuTJHg
Z18avdnz7rsKLiqHZY5/HQPudSe7U4yf6kwx5Scs1O7QpgV//MJHWS1oWJCP6jpaUylb2dF4aJa/
vUN3RqsDjgEn02BjN7za2CPKJqNOGVLruQD78WqNk0vDjPeucoo7ozhSIV8DHDh6nm8zB4Rgl5zJ
G56dvPkHfuFA1FlufTgnWyW5SGrNYy854i0SpWZhWLRmNFzAFbczQ/RB3IqW8cTZa46pXUxExLpg
KNZa96Tp9bLTWm4leG3I/Zrtp7nMDkwKtRFT+WCYb0C8jDVCo+8In3MwuyNm2TbLwjJ2b5iETe54
6tHpSnGlDngkmhYgrby4GX9dnVMkpjd2q0pea37mJyeRk3uaSpaY/lynB48K0m2x1FnoLq3JLxfH
hJhTeSQPFkRePIcg+tqwq6GGFI36qxv3PYntOSiEoqSzn/BJxOe4Sx9lF91Zc6QOr1jwaZDIngtV
eVsc+4x0fCZ52oP5nv0gnpKObmeYepUwj5oxuadF3Jem5x9L/XloWsmCYeUJC55H3hvJdprgDxAz
ojnUfLcTYNayQw2eeg7h1tIe07Zw95Zrt2FqOTDDpvZx6uCarAyapravQ5vJQ5sD0nAgZZ9JIRsu
/EvLMj+LaCF+ifbM5//HLm7flMMzW7/fAcL/aR5RLdYIdFpN3DxIw6lYIGHBnYPiY0cPHbvAgOQq
LvqcJyhahelhaIb9WEbcdigDsTzWAyUBrw6u+tQzdNYcY6qQw71WTUddVP22twnbaQl5R0L6ccwU
bZC8DPBX4M2MsPsoezqZoxlS4ECIkjohbcFpY1TttWB1SFfAGNpTt7AU1tP9omM/rBTQkdmId+7i
LefYbnboiCjs7cwlO20QK+J2BLf0yU4HSbmpLWYk5u7U6VifZVXYTd556XAVlLyv6kikBx20xKK7
kC77F8sqnx23kbfR5qnjNrnlQu8EWOT8XavtplRCPrNqXrOx+eiXtQ6nv6TFiXGrcXLo7l35FMmS
aoR++Uzw108aqHQ7MU1WuDCoJ+b2QyJpI2F2eYoVmphl55fRMxijhLX3FwJazLd8NKq9pQzb4bxo
Ax0t625tgjaSxw6R4whJyCz47ZctX5UMWEgaQ+nPW/yEMrHGs8kuZZdbeA/6TGNiLmD3KVRtnotD
gh59Ip4IXD8dQqeLeYoH+JY6OXSZC+cuoYu4sNy1WEPeCoMJskvTg9WQmGSuChsH36hmUKaaDckR
DkQglQYBA5Yg+r//SnyiPnvtNesjDMQdAqgO72JanAOgZfz7Au8p7xTuZiSwrNmxd/gUPUiSy0a3
ynuhR7AzdP+hnLDjYdN96xtvuJbuq5w9IAQOPyb3QGYiW5RQXZBpJBIIZSLUpjzTC9CHwC4oO1AX
B6A2RU5sLOtk3yZk8lUywTupMg2zX3Q/6uOXRw3UKhvpARd2pr1ar68RXdfs1/nmM43dqUao05AR
sa47a9oW6wKNORLwv2PdkrG1uG4sPHt1yiWqnJ6mWv8y4EBC8mBZBI/u2zd4/8MyYuh0Qbcjcw97
U7kPJSGLc5sZLB/AEAV2g4o7N+mpGfKDmZZegEWZhiEmUjg0ZrOcbcp2DIMtP5BNuUrkzjUnya60
7iEfyuJuMd2zi9vnZkONFWPf7Yjiyo1lU3Lc1d4DzxYBZYe+77Ljw8cAyDojzrI9uDl2uxk5h4KQ
YREPNIKXDSFed25JW6yBZLt58yI9x4LUMGBar5WoT7hAD+7kSEjLRReMnQoFIKC5nKPjpB2HpLqQ
MOtCKfpDiqLZYQCDymBZRVgJte1LNmdr8knHBFJXx8FDKSm4P3OwVJsxw8Kt56dRIs6ZUWTtKlsR
eYSvAr9s4UsV1HyYHvvdeP4fg2lspUvuwb+D1cw5lZSBhCJdDf5rpuivqQEWkDPWdECuMm93Gh2I
GzSGBbJ+3iEYrocGhoV6P1vtKUtGbMya/BBYrgjJnwX/YM2NeQj9cT//1Ro54trPgyEz+LnLs1VN
e28c6h2be6582khMPrl6BYHvlNk3zFr22ESydVx+Mkr9UC1s86oMfIXjvGSLgXFj0l9sN7k54vK/
2RQkPZuLNHkueI9uPJtgv1lc7V7EF1BlgJLST0ZjRhnrCgsz3s6acUhy37t56nfqlHEap4z/dSXG
1w5+5N70/y02RiF6lSZGcB+IZmEwDKIUlMDc4APOIeBuVMtts5apqMFApEuMFHsqfoZBH0ELYFaF
HnEvS1Rdy6i2AKYfWp+eVLuoH0rYAGE89lupiQkl0iQtHp+0dgIoZWW/lKuqcPErlFHroY4Vtzck
C9p2yCknpXmnozjtF3Pgdsy10Vm9e74m+m2UPetDdi4h2l0sj/GlyLSrrMMsRt5F7L/9IimoWwUN
6dljp8ZqHE8fMes90QH7IZmbje9q9j4r673I1ZNcPypVdcmuwzpCjTxeHK+1UCnl7zJgYPQL691P
WWmmJDbo+UARieQ19lwyZh43TE9/ThQSZYlrKeizVeybEgM78AoT9pkydZ9PUY7YhQe/vBxSmD2T
WzHkLBYqwogkWbopbUcUynCHBxyRiqYIE33Ajd0LjrpsjDCH+xhDIA4edB77jTNgtWs9Wia88odQ
8QnurH8Qs2KfOqq3///fcXlJvfnd9nIYp+WbWdOFZbQmlmd/edEGLsJupq1TGKeBOObV5AAbXPXf
rP6qa8CScYOS4lRkyqucZ2zoj3TwLKd2QKkrl+6Vce01M1j6t0R0fWfrwTM15KiRCOjgxa0rPuHg
QifJlhFBwVUcEWwrBIi14bykHlzmNGInZ4qQPoTzKPE1zKYGWCPxA3dduhGj4/0byydqagA6NfkO
t/KKtPDoUVz/076eon0fw9da+vpNo0AH/QyLjX+N8DnRaTE3ofKNk6Fxrru6f+mTHp2+hwDhR6+5
WJ6LDhU5yS5OCmhdu4CMXn0047sfL08OnBxu+x/OCHbBwe8c2byP4iH6VfC/Pc7BsCSER/CKd3Dt
7TsUVrejHll6XNVdcxn2jT4tIRnUDGNqoRcYkcacqg6k34xhCBwMhwX1C2/uwPttkefEls+kZNjF
pj6BOJgRznTra+VhOkzgX03Jg3D8m1jsMuw7UKbDK/hABsfEKJhRnNDRlvrAFEWpzHRMsvHZp3Jg
OxnoFBFtJ4eYZdJQOwkLsfwLaYirUDO+Vb0Ocqg1sQTDmN/Mix+A7B8fnRKhaG2MNFuinVYe71PT
vPPVYcgbN2gCrUd2yXu+LO7EV1VzcdQPNUlGkHYviM3t3uwtnjUXozCHzRql4B04hfOQQ6UlLeDH
kAiQOd80oT11HBT4EsiidhUvNS8q+fjJhgOlGFPQhuXaFeIup8zgS7/2bLiq0C8Y8APbxTBvKCxD
ieffhgTvHhu4kjto/+mz5iH/zkvMqziGMau2qh/gOFvMixNpH+ztF79M4BPCzQYdFzP99H7YtTWF
ndVMPg113ypi1j7cnJjmLG46lH2jAG7BuQqiCRmzkp8zQ/F0NUsTFglNJl3KJZaykEOlGemF9Row
LK/p9hK6TiSLDEdVSemvZ16NlNkkjvkXx+A2sAVJNnVedRq6dt0ws2yS0glQFNP7NG7vAZbz21AE
I0F/VTnddYoarUwn8d8TaqZVAIOGe1CLjZxcI4gpVg9m1VMfJ0nMOp56L3XawyvSB2GCTrFUU7cV
ek+14FJuF+mQWDfhfQsyF+xs52/Ko5B3Ets6aVNPcQt+2I6L18nOQuWu3I50fnB5n218Akb7lpYf
2YsHU0TxVhD0CvvH3EjVmbXJp+WprVssaJcTyfl1Eye6tjxM+mfsoAdkfRfxMgL1noRUTKI3myXv
B/FAirsKOYspIBgxPcLYZ5S4qOxd80vM6q59jC1OwCjpUNSJorfxV1KGowGOpI+ab0flN2hfG8ol
72JVXBptvE+E8cfdlG8Hm2I0IeL9bgsLPAV33i0HJ+6IPPpPmWwVC1G2ini5g5ia+S3IK5wJHWAX
DfwUzjDAAaVmgNckSuDY7Y/VEgxw3XnLRk6RQ+UgG0hwIrbO7lZMfbH3TKI4YwI4Rbe6s2plHlpA
0JdSxPccSiwpBUVUsk0vE5V4fpLKS0GDnrK7/JJ7e7eusF4K0A6NLYo7P7qNPbfNrMr23QAfrFrq
5SAHIsMoPayJM7BcBCoRnHtQWaJHOveTL29Q2G2TPN50CsNB3Tw0ES2LhKtbkPjmn9MSsGEZNOJ3
QEEAo1Eu43MSk0dzvGNvD2xVBUIfLbH3DdfdnWoxzJtuycIxwc6J85+Av4u9L7a5DcoIkjTn7ZwX
w1Hx59MZggaTNNF+AS2vZ762t115z6VTajXfxPUf0+G8id2FtxZRS80kJ+BAji6cFlVTEXtr01tV
wy4uijyIBgFUg6RxULirKbJvgNFMoxNyczUDCwptqArN3+NyBE2cFhZ1WMmekG17bD1PIUc/crN0
OI+QBwjHGYxf8p1LihUavaC1smalPUG0xhE/Djf0g1PXts256Wrr2FXFqxa1BxQ3J+TJUg30Dd1d
cUPWYG3VIj6mZvntKqT2IqVvqKrQ1QdXnX2tnMEzRj+8fUBR56B1RGJMW9swuGfa0jsNNJRBjV5p
8fWpIqi4hfg+bTAFXtyx+KR8jsKf5I+LAysEmnc2IFh3YuxCr8cpPGOSk7wkrjxqd5YqUfAX2IAG
WsymqYzHfnYxW2TgC0dj/Ofk7TEv2ChI5mI6r92LpjGC1ak8RTqJByZzfO56ANVAcrKgwrkN5yLX
DUbECWSnWauHMstVCIT5Q6ySrzH1WLMScz9m3YkxkmO/dP4pBXJYzMmPZq29amAE9r0vKSuKy/t+
pSbWM5GqFluDgfSj4Su+U6RbXMdqz853rTqsgmZ8mSWDdEsZImxUEPdNhDMtda19YUDEzKryKZkK
DiEfCwBWqv4bUqy0p29/nreeRldGB98OYLUIe7fpD73V3psZVjW/zK99NuqUsrKkLyaozz5/OdVr
Lutq/5y7k0u/YPXuNZl44IHOhrWrVEE24XY7mPw36zvpEg7nehwCJ7MPacTSaLZqoi5t/koJFXV3
qWzu8lxj7saEWBuWH+r49rmXuV8iK0q6nsFLtUjM4Pxp3/wFEe7cL5Z15wx43hsQ94orBmWZvJu6
xfb2yOM0UH23ekukD9dQUebAltqdAqDlmnh43GK84etnRVl8W2bbPE5Gcpd7iX0tMc7NDUHQ2hCv
KwM9rjIwzxnFE2yW2p1sK2ivzVuu2fnO1HDQ+czqQQTSKTb4y49UKzhylmizw1s8ybcqFvM+yVg+
GN2nWdSQuDGmBSA6iJqz/CAhNR1HgdCIAJWwQz+6KTv4Mcd2E7f1n15MbyTQaPoEbWnlLKltVDDH
R2HTO2Q1g1YkP3sGRxKfA6FTMph7CJvC1d8Tj1DE3JOP8fCi03jhnQ0jcQ9cDW9EMvXQTSJcQN0S
1HbfU/sknI3yXSMosuifFCuukVrYqdlVwwNXmUsOkmPvR7v1UcFDjmUWy6NstJbiI7XlGj0c7Bjl
oWF7SL3RcPGiNYzKXNtzwliz9lWm7WvT4gAwsIX3C64v5BtQpj2tJlbdQsurI7J347WMCCEWDtuz
2phCqzVowVv+PBe9BKsrj1vG1GXgPDNMkLQE2uILcaJNPWFC47bM1QxqZqBXEbaumrpMr5nMfVwZ
AyZZ+0me42mYwdi6AmZwbZIawtZRTCQWmN3Hcl22ZuUndq37Pk+ru24xHnAtnqtiyW5VxTo4iRB+
RmJzoeNlT4VFkmewe8TxiWOl7PoXJ+asXvoRO7Qz2Vfu1NexGPP97C8/CMUaQrD1pYBTkiRjjHPw
F07VdKrZk4RSun+JzRDm04d2QAp5Ke36Vca1vvcWLEddg21NWlAR5HBKY+MeZmd6iLllEYHgd68m
nWalSiJtJRAmEMIGvk1Xp3EvHH2QPacXoouAA10xbbXiA3YIY2ZdpiHAjHTnxLrYWZH3NIGSb+7l
lN/IFGCOcOQ+z6Zs687RZmiBjdHF52jRO4/9sjPjBuAO5EJL89lpQPHG58xuXce2xLedJrsav3xL
Bn2D/To9zDNLqEHU0X4cOw8vm883YzkCAO4CIo7eVpfm+ueM+UHOc30o8TvqLY4qFzdw9xOZBW0O
I36/EqLTZG2HKqYRC4Z+647yqpFRSywrO0yEvGncxdE/VtVnElWwWky69LQYMiHxH9RByDAD4VA1
sxzX53LvgGuVixvj4CTs3jJ7pr6tgcaDF1vMGQDhMclpSTUOspuSne0rKh1k3L2M82KxWZLvSUKW
M8vGe4c9ZThIDjku+zQUkF+ROdrxgjSu5vYHLQTj9Fh8WTaWq4g2wlBoXUmsDPeaKOwPQngobKKG
yeqchX6fCxp5ys6i4MFb3mbVEWwAIlZQhiNHdKu8QryhxIigS7uxxYivawbzgPl3I2TRhxF5ABbB
47qb0w+W1MUT6djupNUe5Az/2jm9cW1du8dg0hHiTq6R33CeAAhZsMTvszT+HbRao7jQRSWLaagq
EjaBXi+eEX+MMK8Twuj911K4yMyp9VSBUM6G7D2xZy2QiedyQU6/akzQpCmumk7e04tZmnpMlpvO
HH38DuLOVFbFn5od01G6x8KCiev69k21Fe2mSewj5AyUVSk+er/y9UuScwDIlLcPW7kQBkh+HjSz
DYy8+xW2HgUkfBGmF5zvBQxtaYqF+1pJRaOVkN0eMMGXx0SkYmtjAAtsZ+a2XWXMDfwjOjVYcSck
Vimxk9vCntJwAE4RN2otNDElss8AbTTSHo2MjOsYx/7RyMEPTdSj5K4kEsz3iubyfiMrqrxN04Qw
XVBxO65EkT0NCmT9xswMbDv5KIcSZKfu26FylruZOMYLzwlOX346TTLga/NkUBXB2kHzzQdcOI+D
BI0SC4uUJl+vIxEbJOj1sCTSkQN+gTDDZ6BVCpsm1stFxCQdyQpv9S5NoK+Tf6ywb9JBD3hS07iz
AdPbpAN2Qpog9j5uOFijKZd9UZXEfg/mYontEDPvdz0gN4rk0r2vPXglt5ORr8VOL+un3u1rbjPo
RUvGpQIcx8o96Jjr/ZhyYkkVUje7J9Td+T6Z8CwN2pJuG0qHDvxWNY0Ra21G79+qF0wL4qyjuieC
v5ywDJ/QGziqKG9WPofmHxwmoFEW8pB3VRDPGGO0eCi39YzCQ9Qahceqz4uQ9pV33H2MmTD1W+xx
uVZsHXYaDDbmnUraQ9Qlf3MkiENU4lOJtF8r07+Ji6DDcGBuIrc79Gjktex+fXNY94g3ntBHqsOt
u/8YO6/lxpFt234RIhI2gVd6L1GUrReEqkqC90i4r78DrD6nbu+4N2I/tLpIkRJFk5lrrTnHtDBz
UMJZHUo0raegCXy11TKlEZs14wuC4AYIw92QvIDpceKzpbUVThNKKbfpzl1VYbtq6cA5Y38ePauj
5Dd+xBLFpe1p+7aNy2uJCRpfgRBhdOyj8Fv5NQrPrHvT0yCDiz9hnpB8oMClY6dg52WARhOuieeh
yINjkQIA7QYC0jhQ2fdXq6fAaQBZNbodEbblFxgLEOfqOeZYqzK6VevWjzrdwNocvEtYZYThavZ3
p0HpiZHT2UWuVj15ZB4KuQo1MTS6dm2m1cFrcda4mFqBpH24ZW7/Mu1bEpsPdh6epegMDLruLoMY
2rrlgT8rugSyesFfh5uFAaklEB0GBMkfVEIOau+ROlOaF1PxqpTCeNU1pT8WtW1dbBOHXBImF5R1
4x5gfX2oOfhumJx9+V7GDuy41p8vVQU9D37fQE3VAnpg6LqJ9Gppkdexl6mK1olGcr031tfUqsVe
tzExdKXlHe2gIg4mWNHNmeOyrQDDDr2M2TKcMH3SysDbReZLORSAnSdyLhQDB8ssOAD5awZ+5coz
kgtAfHnN4+QNMc+rVzm0VB3ONXxYKzAV7Zy08g2ACfwjxrJOpsVqMAILq82lzt2NUyD2tBwv3pKe
wqE8JSit7wnim9pXhJj9g8VgcYV6iYUu67a2yGiTxfFr0zc3SA/1kvyceOVJMRy0SDyCOXChyypG
5RYMBQ+gFaUMjVomO2b/5qfwpqUF8ZzYHLisUDJ7ffgUtaneyskuZ7ER2QY9WcY+BbvN+rgDLANu
JbGdfUTf05yl9bKHPF046ql2SS9GccBMwXThQL3lafDoqgRMfeOeUvCpb1mAY5zabS3c/APw/9ky
KZ6Lops58M1T0tQlRhu3f5UE7KyKVD7ZVDdMW2abbze7AKj9M4V3F6aSjQHaIPsa+Gsw52jgSsRt
mcCgAGA3+Gz9Po3rmkFpLMPkxIsG/IgWMib5p0wRWBTZ9DwTVC2tNMQy6lLkxPnCND1GjP1AfJKp
7bIABGZS6Gqd2/TfkgaNTUK/fINsroBJA9gz4hPYRFN96Ru/w6g+fmudH3wYvsfiOJlHaeb9OkhN
9+jk5WdQocuJ8+JUYBY61TE1VwowzClhqtWA3vuJJNnjKAbt1CFbO7o6hs64poeCb5ZD3VELogPY
jEWQNGfSQdxTVwGDpgLFFLruUfTBph9dBnII6AZGXsXO0rNoZ5t+ivsL2rZTlMQ0pJC9pxfy9JIH
w5JfQSNq5OQcchiA7jkmf2tjwfsQK00AHREJUwnIz7AO2dB/JnjUKZoJ1AHhvDCNmTfvITBDdoNs
DJp9WCXYm3N1aWPUjMJkUKCHqC9dn6LInYD2ypIqmbDaq4/YMMdMsYsiNS4qNMZJTbMW1eRlgBND
UPy2PKWVT6wS9jziDXxc20GyU8WB4AjULfFhCpryYEGXHxOPPGEiNLEp049xFQJV1D6gy+HZLoyS
81NU4UjvKTdLm1ShX2imzjWBtXu9KVkaE9daOSnC3i7C8dOn2S/ilcnmxje8Nzh+rUovlVCyG+wJ
6TGI8n2ckfxldaKG4c16Gz00stlXGQSqPgyqPdwfIuSKFAeU377Gstd2SnM3LrLeJCvNd5aLr4I8
4V1uJhUU2fAzzvxqSb8B6KBxM403VG/JBYVqRD4TCm1fA0VA1tVNGXa2GYzx1YwIYB/1MdtBLsAg
og17K+PPRWkBkYMeApvjJlEDqY9upjaIDaoeX2SHIvggNQhnVsQBZDZq1a5zapouXU2SYLKWkYuG
q3WBuqpmBOhOi04X29a2wN3aAOVLyrhOHuEYYCRtGfT0FX5js853BO1ZkF/n/k8gEEF0Y7BRSDey
IBiXQg+d5wHD/DbRc9ID7Giveqg1qFTFiMyXNv7FH5NVKfr4gaZDtLHbkIELBHoan+qUBj1T+Ia2
uIxRQkTtmyJdZ5sl8sGYwFO2WvNEJQJ81jZ/SYejR42Ohab6oq2rcGNq0Qt2rYZXjuZKJ/2tIVFw
T7pBqBYRZENcnEgzcZ5QD5l0oOC8soZVa0PV8esgwmxDOOzaoanA+6/ZmCN+DzddCiXmjM5x4weI
9mUH+Ac1jcIJBfO7VbveRBeEf/yXL2W5mXpMOUsOoCnkdadd0oG7NZ2Z7YrckStrxI6bDL570kyo
934OSjcJXJbgotbWfe7oJwaNSCOC6QW+ZktfLxNXWMAhegbmFMoxIT7ZsHhJP+OTPsFroPtbZJwO
tDwDkqEIAigr/NcTAHEW3z5DXE0j+EZf17n4RgZn38B8b5GDcc8uX9Y1exOUrpDJSfkDhDBJX61n
g37OiLSMMGdKJj+01rOTSvofbOnDU0xdHtF9eg0G44XUrGkXfduObtzgb1VHt02wiXht+Gz55oaa
l9RCSYhVG3wfE87IlrPx8LafCp/2EjY/gJJYHN0Bi3cgtJ0M2kfpwa4qiFAx9eHDKPpu78wgD2eC
A10OgN5Rq5wQ8uqLVseKanD+WFvgxBeOydoMX7O5cuYnssl5V7J8tvrqO7WF9VgUpr0fyrFdmg8i
o/CgADZ5koLgsSVFcmvWaDCZH+brscH9FilXkZBqxele6BzBo8yWj7oT5GvEoSxRU3lqUCrtI4eF
xarVAXSRhl3Fg8s0qh9sijlJ6Iyx71+8hpdwAjK8DrijdCt3p3uoyzUdHQjPpDwm32jihwOA2n1l
aO1hssJPX9e0lmJ3MWiOv4MR0jMtL9Q1dZNt1OEC77uGzgLsVjKERmc7eUiwuqhu6QaonzZcuI1s
8KwiqZ2WWYUQqsexrnqpzikrP5/vTR0zePMqX1/DHcUXHoljIqaPzsJKk6Oomzo7Y1LBAo2o5reR
W/At0+IcqM5AK0Di5hDRgWEC3qHFpf7vQgezzvzFNCj9TOk0u2FOF4p9XIQpDQPg2y+Wm0V7r7de
hib9zVCyw3hRfQJ3OaS6pE0yq7D57ZRuMu43yKzwJ8hmHVnGJ91ibG76iPV3ZJbYh8IF8SA8kD/B
uwF7gEmJth9L3qUhRQSMOACXcLTpf5rpSdqje2b+Tp7ikKSnPOewlQc17cAx/U2NMcJl6bNVkzli
OUbjbFAh2ASHsDgYU7sa6M9ePbJRnlHvtYs8CR4LAwOIyDN8XD7ZeZVN+7sjxnnl+BqIB6fbMBAI
niXCWN6/GDRR33HUSziXjhuXbPBHZVB462LcYJAjgLk/a65B4TEY32no7WsxB4rE2qHH9IWtANT4
iFimSN6UI7H6Ds7SyfDTCzhd4A/QajXDQ15yEvWAxxybqt9BrQM67HrBNrP6rTQc48EtS8zJzouj
p8e0o3JtFSIYlWi/fcWg1WbR29bZ9K30DsmicvHysy7GbYovGQHnQaCxWoZ1MS8pTn75OdKPXHOW
HNblnD5YKnnUXdZ7wAATQxifOBAbWl7bGJcyZhmF3ZotUiv71KCGpmbsbTM5ug8mTwy9Y2ZJ/SbD
Qw+NQ6K3op9NjCHDaM29QBRa2GP3Y/DloYJvE1gVxt5dyzYB1qk9llodXMiCTa4jxA6E/hx+Qpst
qIDTgPAIefR4SSRQ83zkXBo0zQ8wx+i+Ma2c7AwHCyrlfhOkExoXOJ7w/jE4g4yxC0dfmQalSB2Y
VGROnl8sGyewDDufrnaeXWWvvvupDzc0DwTVPVJz0rpF6f/sYrEpVXWh5b8nyJRBq2+mG2d0oktK
U3+jucpY922H/SIf6WrRCA+crDhnFcdNz973dqI/1ZE/nGKTlohXvGSuVm7IdYTmRxpTp9EgqDj7
rlVBuq4VAWxVOLT4jOxb3ehJicLMDcb9pdfracMAENK5wLmcNoWzrN1+4dNHPuj2Srk/piSFODQV
/o6JFbECIRFwpX2rKzVtkQumK61VCCN9ynPRo0abX2O3SRG7Ng8DqSLpjOJIT0PFUXzQDAoMCt2l
8GPrlEnjtSizvRTgev3QRq1vUHP5gTU+mypz1uM3GkTm1Jq4Re1l6IEpprj/rYrDmoXS7KLmVLgw
S3/4mvFgCzLatFi9ooPlgPPoy67ZUIsS6FHLGWfDiIZoJmESN+cHOGvLICIPl+x1wYysH4YQpZkL
z7lnIFzlQ47gosBwiHhmO9PlmBL16RFw+zUhMmtSTnlJ+3YiXSp2jiA9tsJlZDfWgimQTbVkef17
npcuO2SZr6eKmpDhins0qQ34FwbzQjM68lMiBv4OwL6RaVbPWQFEWX5EX8dBV49pDA1QGACI3YBA
4KZoiVC2mQzndUzRDAiQc6vD2L/MrxUN3gVvVt7ljfYOBElHYgWSTJNldgAmf9apsE5ZZ20h2Iav
k40eCaAx4YURUeihVJdkURemcSrDko/rDA+0LKff57gECr+tL5xgmY/jijPd6Uwma3HzQDS16DdQ
Z6f7pIHNJiTJJpov4WkJhbkLlKFDW1yIHjJjqpyD0ZlnTwJubuIDycfmBTa6Mof03OOFik3zETv0
eygncXUYOowUz1kIz8k0fRrscu6rYaie2g/Lhv5gEt53Yx/U9zGz2gVNYZrdULi3bavEA1Jtax04
TUsxY/2mkNa30PLpXAeDxnzM+yTPLtwwHnuNRmWSSSqiZd250yd+8ZsKCZAnBgDc3NS717ac6Ofo
LyFC6r2X0Ek3GbRSEktynzv5kNqeWtlSstfh++OvXWTI/2h1ojwpMxomqDC7xM85A+C8NQJgxZ6m
k8/QEvhbukEBcZbaqVfd61QU9CNqByJTY+GVT8kVHRLzXClM67aBOCTOmcDDYWKiI7udEwrM4Vnc
n3v3QYDoXAYsnc9IHVKcp3WD0dKejvEItYyFN96leTUSRUS8UJpHX3Xnw9wSmH2Ar0dsNYuYFmmu
sFWSXsassMIqm9foiKVtHAOVwkMSkGcwpoK+5FDcWTNEK+DJwZafhJAGJus41KO3mhw/Xhe2N5FT
zxQ+7QSIIKaakLlLZINR9xTXhEwpVRkXen6BrRRVgZWuO+aW+xTaGpH3n5LqYmUHNlIMfMuuHq7L
/M3qv82wJFssruQpFFgc+FWQp8LrgD4FsbQTYmq5jQ1y4tIk2CHE7Z+nmdx3GVUD6/oHydmHZszh
1Pgv9hDjRU39Kwi/n8k4Lw852PEEjUpqND8BtJT4R+uHDLIuPwaCBbVGcQ4jY1+IcTwPQw/i22lA
Dk3+zkeU/UAmY/M2GWZ2aEvKJuFk9luTZFtUpR8yk/qjE01vXm/2a3QDkLYBXB0ajp2a05xiQhKR
W/fqMA2IqGsciH6gew9g1JqtwLR8tBhPrtq5X28yFWgoAcwe8kIWEL5MSB6GSYttxurZ1khHiWnT
/M8XI2wfFDF7uzpId7UCfY8Wig+2CiRTaILYyOcylP0cS94Bug54V6M18CIwbRqnCKclvu7a3hWE
rpGTCLVK9dcmNkihkZa/1cMKuraH5Rk3CXVz6h1so9qpUhOYRcNPLxb1yoytzwIpdwGaYKMiRFxd
m9QLWQ00OMARYXORPE+ducA+Qlq47awTgW/PSVpOlXp5GvR46wKTQpCEvqp2OGJJOktgEYelHlE+
9o6mbzI0gbxh2YRcdqvOYP9wMK62xJlTjshPYZFelnrYxDpN+iS7IyjF+sI6pq42Xs+1OxpHRlqk
gwzatIbUwclXy7FrkP164qh9gi2BoSBjP2jN7ruSxtVtrW+0w18jqkUf4fhofJoNrAv+tGTrOAgx
hN1vBJDuXekzZRsAHEryLYoae2UbZochiG5OaThLmbR4U9L+q/XGrz6LDAQL3qUxumdh1t9tx1+J
EW4DXGlhTNmBE6RPJy/hQ0jd6cK3jjjazA3/DHhGMw4kmhZyGxuaYBBRtQSrh90D24wJAc28WA2v
fMAGAnRIGXPWW7bMrf5DMpTmuOk7M7cfwRaKphoB5jHknbsIXdqPIyl8ZvcmHN1+bKRrnKyg++XT
iUG0J3Zj2ANnVqO1YYdnyasJ0AkgPMTZqz6xzrgudirpkQaFhf7ZR96HwdyNFwPGgVUwgKjzO5LW
XIs6WfHmh+o6H3IpZALeYAfVnq2ActVBt5pqdEIlMSAEG0751u7PltW7e+K/GCyBeuDpglM1lXH4
FLk41aG0rnqtKn+UjDWjoaKmTLvpZiXqTGCpZ0lWwnibI7IHcyfMRdvBb4mmjoVVLGyBxjBH9rQ2
mtA4jpHh72uYLAay6gcyWUmcIpslNFB1u5n/2LAX7rKMGag/MBIzm/lMq0Gzgq5NUqi+FXTHQGCI
TdRNOA1iUy1LS+Gc75qFDrx13QzEKhia314lyCruk5yIbIfRg8dWF2YGFHX6Lc0D3j0PYCEAquYx
0bKvPjS/0hxEgte+1E4yy06hGBpedS4KMKbkm6wK5nQID/OdE4c7pCN4dGGhlDw27CmAtAx1bspm
V+PCXSQ5XQIpo00eAa0p0pBBeSXezdT6aLw2WodhiwKND+TaCgm4NU2mEr2m37TeNajgBNIRp2QS
inqgRuS8iMd80cYISYJajqsMt6w5wLgMdMs40UV4rjhlXNJY/+xKtL2IxDlGqk0xWj90DZNVXjXn
XFk3DDfY3GdLlQI4Xdnhd2yYWyz2Nbw0D7Za6H2G3pUtUV8JFzgRBpYZ9JBe8YS/ZSF4ANLePpBN
0VgP9WWX1Vg9vjnWcAZydLzzefAt5nkiJ4ZfZC6QwDean2j3a9JjVoFFSLROGYgCEvZElbL9d7p8
HpwYhwr22cH67gI27sD9JKAuX2hNjXh+oBaix+WjT0OCMQ63FlPmIu7QIFoD6x3PEgrInGoxHX8O
LcctR+E9xmdAQANzI4Q6vDykbHIWekCUdsxSIHtBaKxMi6wEmUIeNwTYAuJA63XERJJxqPnCNGjA
siaIz3JtiLqFay2bunjO+9bi7ezhTorQrdkwQQ3dy4igD9a+wdywgoKFpOjCfgShqQ2+5OT/tvTv
rBSv3tj+hsfwySPcMk64lZWR8KZqTwkgpLbVjl0QH6rWOrFTRkgZ8lsch1ctcR6Ym/0w6uYJad4e
eQSthFuiLBYwke8L/cukkUUL2n4HhTcgdRx7NBK7ehzRR7MG7NLK3BeWj35WyYgCwNqHYGRWbTQR
N0OuneZNn7DykcyhHK9unQ5jogyam6iI1WDkotL8JUl0DH0SrEMIch1soD+fsdxiVaGPYf/q4JDT
akh9QW8HO32Z5ymLnrcfM/E62O6jnzsc82LsFlOAOs1CqV0Hm7iCS0D+zEeQWU/lzKAMmbe3sWQ3
LU51jzNDAqKGwwdHg4EuklRvH3sJr1htDNhSSqc43P9FIku9SRuwDWhTixL0Z6rbMDAqLyIsiRiO
oJmJMgb6sYZj0cIKRgwLFpHtKKBWpjL4M1Pv2DYXunIc9ud4VkGs/OiHBuey+Fam4h19abz2OsKb
gqiXi0abECp8ysIkrZyxEySVj6h3mACMTbBSzB9R/syQBeot1CG6yyLT1kOGYZUM4QCjgVOm+3lo
ZpghMY6pOGgjme6R4YZ4KHC6VdZnVQUSNI2kZLNcuY8wj/gpEiRbQXsgzuFL+Ryw4Sb1Y3zGUfts
nFwKODZ/NnMdx3DZk55q0GGFshYhmQ686WHGL+UJg6chlOMCvh1d7+kapzA5oxHdiJPYL3yql1HO
JoZtyVjqLWgCO33FoUf+m/WgF1Iem0Z7AcwO0MZhVGxlLJ7T0NhbYRHAUBpvld7pIBlm2fA4nZXf
bIoho0+YRT7DODkskaAAh2TmughYjpFByvjc2sWlcOYDF1oapa7x6P1CnkqeI1OtqYktGC0sFKSL
vfW/ECuD6IvwGXaJaazCcY7erCFVJA6I54pTYwHqcOpqdxlNOnErQ3P0e0NbTAHKq4QBw1Sarz2c
/KXh5W8u5hleA1JR71/uFxM/RGvO3mJiYtmPetxcWZhr7JNuBXoo++e6NsXeq6M34L0dzICNZK+V
8TkZmQUXKBbP9+vvX+7X3f9lRnWyN8L0jGsggYfh9sSoxvMPuH+bUjUBiR7/ufT3bn9ud78sgjjZ
D+iv/v6O/7zd/ZfMNwkimgUUynDHh8p7JroBj58bciadL/qFhbzXHkuCHtA5mKqHuVJ54Q1jGVVY
3wrcqxGcyBoBWj2Y+TXuFChl3YyRAWfIBOYvFfSLC1qBR8PPYCTMV+lOu8k4xZz1ygyuo/NTUeE+
3C/cvyRp/Fh2AKrmp+/65yrB1h4WgAjZLoLr/RtGTrQQOIZ08/eu+gwL0zI3XP29rjN1Y5f5qCnu
d7v/ALN2tvT+zyODSOaCZXUkjpsGvFV/eg7TiM4JoKHcrwu7//mu8PVmG3Ls5BVp7Sd3qPamadZv
xlA1SBMITHLwTb4lpeuva52Z5v27kp4WM+U2P98vYiYAXhhmL21TWo/R1N70+WdwRJF7UdfR6p87
5fAP9ZCqc/6RtWV/iaIJH6CU5G+IDea72GMsL4X5Zer6mjTIJUFZ8cW1hvgCl+yff92vywHGc7gF
lkRPF2Xl/avRhr/Nganh/R5/rrvfr9Q6KLplQ4rH/GNirb+UTDMWhIasUitUPxxLI6nS7oGItVP8
LrDf3K/XIoTvejbj+5Mi+ZgChILcvBhHf0MsvbUtgeH8qL+soFc/vDzutqbm59v7jYh7cJPJ+Ejb
KCClOrWg/3Nft/92u9Z4x1cwAP6dwFbPV1c4blTuGW9ggJI9RgwYdAKJkz5yPOjCVi82dRIMx3xI
GKjE/ThA6o8qMEUBJOP5OxmOvCPBXt0qnZyBsRVCd5fp2kG55LzhEGW9dQzvV2a+ZkHX/GxDNC2I
byoajr1/FIaEXRv13vskxp0bZPCAO5ZSs+3qWzPB/mpjUe5cWSa3AOPZotQ879FNSww9dvRGtes+
NnWDNNeKz2hs83eN0ffOye18rfsifx+JMGDTrsozkmn/1c5uJcPNd6Hs7oi+q1sWLi6OXHMSIElD
cXGM9Lep0uQ1RtUBuiLCsDtftA38W56Nuux+cahn0luMAdpRY/KaI3lCoH2SaphgQ5ZLK3KcR7+s
w5tPm5aQ8VQhQudiR2/rNvEOJxuLRuG/b3H/5v26/71FURTGdhAcxuoSnSdVCsOZ+V9/v9yvc+Iq
zYC9/us799uEk+Q7f2/+n5fvdxclqIiAJv3f2/3Hr/p70RlgdN9v93/95rHvyuXQJt2JolVjpO/W
qCqH4MXwkpEeXWBsTTI9dfnB6n4KjOLBY2j3Il3ED/g9hJD5Zz2/JnpGVxrmzq55sMuoJt+ZLOAB
E1lWOSsUy+cUANMFY+2z0IioVnB8Lg5tioM1iGOvZL31LZKSW3WKYVG8hLrjracMYqjWDU/2qPcv
ckh2NZzhDAP0UJvVcZwm19nQ7PT3QCfwjSFlzPHfplXKgQUacXwRyOMgXpQSvSoX74PzYZh4AG4O
adFBWLT6cxkJBidwvDj9JqroMN1v//dO93+5BPYyG7JQEaQbGHfq5g6O+zClxVevFfU7ZQLFcMd4
DZ1j/e724k0Yif9YV1311Az1w/1WcOnCXcL5bn2/OCHAWTSmmi4okKaDsNOrkuN08DHqIuVywptt
qvAWad1XVfTG8X7pfgt3vsX94r9vcb9TP/+Mv7fwusI6pH79aswtViPxwA/MXyYX1nZTVoSx/+dl
vIb2FDEbyYkrBKX4M3aGBiNzUBG405SXenSAnBe29ulLg3AqfXztszLYDY3W0Sod+zdUN4iuuSex
kAaWkHgCzpWHD30I1vd+T9KOLoV09JeBVsuO4VywHYyoeyfPYXW/gRtr2EOckJoD6y+FVWFfAkOm
xPYhUstoAqHy4DqtmuyLN38xbeIVc6ZUGEL+9Y37TQwy3KFV+McWHy8D1PkeggHPui6LgQ83F/98
537nynxoU8c7//1JPdrItfQxj3eT/+Kr3P7ZMKJeMOSdnmTWm/swVKStln7zPpba5n6LKJqTe9HA
PiSyjk9ulWCPVHn2EzPZ/QZajtuzTYQ8OXFgXbKMyt4bLOunr5UrTWndR0DPZE0MVntA425cU8Nj
7DH/9insH0vcry9poIltJZ0cQZblPv/vwwOSxex4CMV/8fCGNopPtVP+Fw/v/st9xGoRqpH/4uFR
aPzz8PAwe89F5f7/n71Wq9v3LvL/PHslaeJ/nr2/D48Qq/QnPpP7k/T/evb+/fB0oDwkU1b0aMLc
g0llYlvy6aAgz0lit7tCuRhOAsB2ZScNyZIOdA9VEqIeJOGTL4pogzC7XclqhOWMnFxODiircQ8+
5imjq7DI0QcsRqWRNKCaM6rfbIV4MseURVDqNGkAU2zYITEuM5wKF1sLPrQUc14wkbNehPbPuHb3
zjCdbQcSLfjQ32Ndj9sxsXRGptkKbSOyUaN9qE1TrAdzlSgyNzrBY9QIrKextTWN6iqwr1HjU9OB
3UIEh/MECoYFibFgNp5+qMasVrrwH32SXJZRX/70m/JXoY0vwu7ojYzsfh0GjQhmWuuBcIwyHD0i
uFUZ6TWl3bxhA6Ve0Ry1TVPQdrHmfSH5pWkwiL1jlsspYF+GsOAxaKFFMoUAUDQbT5Fq7/CwZitb
Yl/TFOV3uI0ZjK1qcuxJKGGiO3kHV3AIGo1fPeTUZdbS11MwcOkv0Rs2GKs75H8V6GPWejWPH52J
Yd9wZSCM5z0ezWVNBHrti2whEmWuKsf+pfPyLREFtis2WwIjxK9cM6+ZtP65obtmjhHRRZ5ylJOs
HRqG/CLwoOTjOlno/kzYAIVSdvF4CHP82RNYEybtUNQUPOkMmiAEk0dNY0AzAldcwu88VxD+l3Wf
f4VGiqSPyrusrKvRupdMjcwjdBe1jP9koPCfjyYcIePkDGxSsR/hEesm/sNwaA9EN3qO/jEgZVgE
mTOSnUMduJJN85vRrHnw+/KcUm1uynzEEhc0PkMYZt5A8bCHgR5kUh0jlebh2La2a02MZ2Sbzr0L
PHOl/xZmEa+z/B22Dk2WGQblRu0SmOPHJL2vauIBIikADeSGixy1KdgCwlwMm8G5IfDjQ9idNXpA
r0Bt8bfw/5rk8/orbRDdRLbzbji4l6xuSDfCLq/RkKxgbvH0anq8citiLDxvAkJQUHKNODy0J82q
nYX02ejdBKh8Ko0z8+KF3Zp4l0A3LPjDaZcJcyX9mbTUYCQzuunTDYfvuB3YqQTQ/jQgzIC2m1N4
7bqeSXWMmc8903Wv7QKEr/pZNP1Sqi7e0+JMl1Er9XVEl56mNQr8sKYj4rFOgJ9dRal7ga/K0LVy
XpUORt0NjffKwXMbQZQVA+lIUsUbxmH5yo5LZ5WmOdM1OndukxNAXitmx5EP+UQHkmq+jI23N2Ko
3f4Ih61sb6XIebNPDE2aXvyk48ia8+FZQ38sHBg+HGn5BLScwhNUY373ZUxoYhIaC6WZqGNZvTti
eBm88CedspAxDISlCkOIEupjaptXV8gfiFZidrpkV8lQLdnFSJqQ0QGXCActEl0nh+fd4wNHKPkl
tOuUjxvLjD1p49rpfxFAuQlsHFuW671Zis/mqKZnRwMIFIVoBe0Irl2vWIEMEqUip1/3YQ6GG53X
IvGiXRkYS8XQCh0oQ6gieFL++FA0EsMQJ0bbMPZklRGIlwxHi54nHX2GNxo8tjgST/7UXg1GHdv0
3Pg4RYlhJowbCR5ewX7tBzSXYgBFS0a/i5z3zrbsQH91BQi/iYQbgxFVkXwOaWPvVEsawGQDAIDI
HkJGgR8bWi9FS5+vLfy3yWq/nZEzavHL1qtf1Fe0FDEil+519D5CkePXI3sZvwXxhGWDW6Sf5RFp
4i1q0/7WIufFhB8snHAbAg9b6S7yLdF2rD76cxVzeIxIZ1xaeQf+ZsgFHxrtQxC+jHsPs68W0EbF
u05DnXElEbYmfyf63FyAOS15x/QTgXcDE2QZZQ1TnxGXdaufzIZLdQ9Z6T0avIbMXV6gCuQqFryV
jZQHCcI+qWb/56wGhmrxFe7trP5ZTONzJTr69W73JDsLF4fdT0v7OZd4VJAjM1py7G0kkJsMtrHF
Qv1sdDFRwcDCUvkjbsYvDv04mkhFRKq+G7WCsVMBAHxOnAvCp64hm8LIH92ifbUH/Q3i27HMxQMQ
gq+CkIgSY4vf+4jeec8irpl0eNHYRhiJlz7BO6hv3GYMV4xFM6hnEVldUGE0g+eV2XhOHjoc6XBy
1KLX2ivC/B96kHKc73QFWQkxtiyRTvWXyNuBwHj9DkT2bHvN2zh7b2bgBSaYTZJTLNCjjzBT/ajr
LjjbxYvZpis8xwQNd8gN4f9H68HCDz/q3o3xdwov3eMADUxMEQ29CDp2kaQSM6oeYowvvXjjgdJL
g+HVKoj4wiwabi3MPEe3n547IHwry50uoxqfet3/oWrevopx3aHrs5/KnW65VSBqIVmnJ87OEsiA
cytEOwsnfra5ELiCwp/YDr1HyaaTr9bWLMg1Hrd1GZGa4NlL9DanoPSvltJIZ5mWvSVPCfW4btMN
lUw+XBTTgapHGrzlm5fXZ8sINpFnhHtEq681hP7t0IzfpdP8jnXFIC3Lroy8dyJJv+pZzh1ihC8H
iOm6bEZWqOyFMctC9kSAtej5abSb0Lu1DLcoNTchVNRdoQPvJYEsE8IhxpHX7bBpscK5AcaL+DNy
pFz6bTsuCkolVycgIAGymYYV0IjYClcNhoO0RDRNg5ZAJKKsu4T81kaDbqcsb2tEYvYtIk4yh/i7
03G3mFWCBQj31K6Aj7NmGRlIJeTIyyL5bDHgVlAVXrBFJYdIOzrUGeuEIaeY524hJuOlCShdoY9x
Ovf7/3B2XsuNK9mafpWOvh7EwJuJOXMhWlGkvFRVukGUhfceTz9fJrUFlXZ194lTFwikBYsCgcy1
fmPniodPBnQZC1N11XOBBrThlT7XmITr+m0QP/YOIjuKh3+21fvIjmSCk0ywxjRPZL2qTY9JllIQ
P1YzYElFG//EyIVINg/gVsT9XQCshM0R5zJcx9pkGgYGycD3Uusz+4jW2fvR40RSbJ2pOPrlifrL
4We1Lma8p9L+1BYjDP9RSFhjQgMwt7ztE9RqLG89WTx3tAzt2ajjxo7Bf58GI/illU9GhRtDNVYz
UW+e4309Ps/ZeNlZRHXAm7CkA1454oTR5xpSv+N4hFqEnEz9CJv8q+FFXwctuOsTTKiGABUg1ybr
rvXoFlS4UfXgS8A8Ye2LF5xXj+ymh+Hg9CVUTRgDsOmgzqpOeezg5SOIBrEIUUCCbOvAqnn1aDGI
oWh47nlVHkl4osjKfupLbdwNFcJsHq4gGjiYrLDwnijgIkw10VmWsVCA7hrHuHE0nv6WZt/XantU
/ZZwbAKg9etgqjDvdHKGSlz26Chii0HeYFCyz7qn3edV9Al1cqRFNNz6HLfHRs/91bl3Wa2CDSRN
NUTNLzvFLSmaNu1IvBYZMtweE+3ORH8PcP8GYVN4DC0WeRaS6JpZHCx3xLTSLVY+WD2Us7DaQq1u
2qOvzu0KsnhFAnSDTeRz18NzUhkfwSm+8GdoBT74FtYCWhduywgfiqb9Fukh1uVobIzT4G47Bd17
0gUuiElwIhbOXjyQgxzhZd7S+NB5qzhL7m0jRoEdSuoFJGL+Vn5tk9Tpv4wg2rn5y+8xf5dR1ZsL
A4mcix6iataiMI4aN3FTQKdeDHarib/VTUsMUIn7tZO1w6leh92uhny2asz4p4m/50WlkdsDi4pH
nQnwmufGPqz0bUXmbufaLJZmj0Sy0/OrG4ZoQK5g+qQUId9YZ+2rLOqPc6rcDSloBF5538ivI/nD
TACqEb4Lvg4lXGvWGdg3D2J/CPzSIrl3kXf1EWAParKD9SX2cmD8DUa/fUlyyiHmZ9ehs0tbqAhj
GV6hzHowPKtdT2IVD3nth5831ZZIcXhUwka75LvajBVyMGZeg1FDPJx9h78WGKV4RI0/cgHxWUa6
STPWwIR6r5EAR1NMy39GUf9NAx24DiNU1gYgebOvrHtWECs9LSPSQOqv0ZjrG59H9IWjN+Q1RbF3
nU/gDGcE2wZiWqS/kxrUuuYcPRMmSNMTwPWavcJG34ggEA92166KmbsHui22yuH8qDUegfmySDcO
b00WXQWu5Eh5XRS+Cgau87ES9MynskFDLsGG0czZnJYhdslZIZgwebJFF/mz5+nOhqBNRASiInjq
/eRRq+1Sh1xvhdA8FCN32LnlwJq+zevbauY3gfOjdRBu5IiLYwVcmtqhUbARAvT1nNakXEj0kZ6t
25AEJFlBk2UykDT2eLAfWK/nm8hy0dHLu0sfIqmrilCIU5S7Ifzi16mJLqFun7Bz3wMGjfcVpkmX
/WBDFGwsIBjhhCPoFy0Bnd2WxkOhjeDiFO3RcFB5Mxr11mmUxySNoh2Ev7uUZxeL9CrHj80TPBLs
lnOstDS/2UEb5PPP4pkKt95t7GIFgAvp4X7GpD5trwzShVZhrOZUfYoq8CNBOfN/QYozSQXoiF8Q
WP0nYljwdFV0Q1IgB2bBghzDkGMSQMkHd8ivK87wm6hQk6hxE0XSCg40oiQ2Pjwh0vkkpfCtYfcH
wyJlAWzDH5pcgEIVmphmk9u7IdHwBHaUy8wjXgZXTLv121+haqr3STD8LAVILvPJ5Kc5TJihj05s
YAY44wPSLEX8ySJHF5q6jdRZCz6AOSyUT0rLnBDeH0O4rgpP+fQptrJqNSe5jshxtHHr4lgWrvWl
y7Gi9s2au/ZGzybYES5CCyABIfwjLbF2wGgg22tdGYqOEYXK6g6UQg80roCmA18BN6cu/IS77Ben
D148leWsCoRjxSvfs5P1pGIqnyqAjUv3Ou3ZHbVR+uyZ80+WhTvTbYihVeUPdy5dTO+I9fU8yCZk
i8Ig5pbnCYtG1sEwUBVSunl8UOGA20Efn1z4mkL5X2n3mpF/S4aIoHOibIkWPeiRLRQAr1IrjA5F
DFsSzVeNJC9/Vdht/LGH5gHlA7hWSdxC9nbjTZ4RKK3N/NloglubLS4uB666gfF9yEgUXRaI465M
lURpjI+8gtmA67oXqg6YIJnhmc7xJhYvas3qXmoXSaXCgtddTwU7WzDHVpKcjFJ77h00uk14ZRdN
D/KxHEFGBjwnlNn+YpogvSEugKhL+FmaVfbLn3Jlb7Tuzqrjp2bAm0jXk6umbDkJeT6yJ8Sffji1
bsGGqiPWo+GvoefVVRRj+2LE7KLzbxOxgjVBUVYh5CJ5pK2gBdtwc/bJJBTQDZaoluX9auE5rPpa
xVoVNNBchRXgSO87m8Eb4dhWYPIU5tN+6tk3pZZ74xgAycpwAwz1qIGJuCAMS3oiI5WkYJWet5/t
EYk6xYeMaIf8GWxIWZFKXhaljs+kr3bIoKi5aq50tOp20GJRdXGy73ZQfE8s51FpkUTNYVWxq9oS
/3EvWhAurgqVVu9ekgDbLM13f3DToeukw4WOk83Ee6SOEPqrMFFdzXF87ydTtOqmfB8L3wrwJSjq
TB2CyF5xOyPUVSH1MGsOCZ4CIHROjk3YWpZTQSyKT34CAxlcjJ3RQjjjV5sWT22r4/6jNd9AFrJq
7jZEdZ91BVZQiLAFcho/w8j5lvXW18xXIQKbhAC4Eng+/TRBAsqKr0S3IYgN6VNUI42QeqsiHsjE
6hdMZaORiVcVPAo10I7cCUnGz9HA3DZF6BNBpWTeRshdhpP3OTHM8ICAVL0b0nRt+fhEZPVD2wSf
49n5NKEUve1QULtADmm4gK3Oc9S+xITQ2brzfK24YwrunrcBCofQIZPcQUzw4HU8PUC47voEVhQI
XHYJkZ+hXMILO0UZ0GvxkA1ajJNxjsbR0FvZY8xrDlWtwIrw0Zl2MaF0yA8WYVCCPwHPwLWNZjoW
yd5w20bH3vXKzZgKv7jAfHQGtiVxw6LdjT+nMFFXQ6T/MliBgGZ59l2cqGze36qN/cKMyAcBhcar
0YCO95raQy0uOnYQtnNlo3CB0dEvxWSZYJRiN197OLbNWbEtFAg8BSR63OJD6ECoCmb6F+xtDwZ7
pd0cq9DiQEwkDt+Fq43JsYyCxwjlmTWvFSTsEMdsBmIvtoPElbWaa57NyqTguFzrRPWRQYMUxBrS
9X4MCH9Cn0hgwrJJ0bA3njMNcY4ucWGZgGApk1/OAFG2mKvbOgheIIZvI7YSR5YP1UodiEEB/77T
NR5XRto63Gd7hMR5bFrIRPTwrmofSUSTJXc52c/oK3M9aCmznd4TvUDAthb6BWFAvDiF2gNAwzYe
EtMwb2Aul8QPrnMyFUDRR4RZ/Aegk79aSyOTEQGyJ3g4jCCYENprwCD53/F9OgYOd71tH7qkvQ0L
oq5TzutU8erHTODbWOLNqxmw5gXYQEUnDRU3PSFeFbGtpvqah4iza6X3Y0zVF9DsKJqAwg2RV+oK
EPeaUBx3nPIlZKPk1sKXjkXchePOxkrConBgMCbjR2+w5u4sE6RY+N0QUFuVBNvkiy0oMphCl/Vr
qrWf7D4/srF6TH39e+Tx38/gS0KyyzdVGvPu1+Cr80vrDcxp2ZMQvK6J9HdVjz+Mnl80gwhrBPVX
1AviPP5qZAUyceiIEJEV5KWVNqDIgQPIHsDedTZgM6Ha9o+mqKZjYislQhbZLySd8X0NS3wBkA4e
3E54gWhIankVu7Da3JgRSu5RWtsnC2DKgGXUVh29lWoG7YVVAiHXWnw/GtU0947h4lFTE7gg+Q87
LgOZVLs6ggMsxTW4jQBNSe66ITTUeNUpRzWZAUxO3j5zyueZHENXmccsG9GwgSvHmytAgzQ7WD1m
cQkkY8fHFE/1WOYMMyEWFNdB1rqwW4ATsSjOmh/oUtcXo4VPbpBG1roo+FPCuzYchHoS3hxR3N3A
oMe0FgLNOsh/kKYRtDuc6QoLU0i3fnCyyAGGB114wCIJfvZ0WWs1vpt4DygZwVCLPdtF59z5Rog4
wcCz0lPY2Opr23B/xakj6JtoQ5l59ljjHHHxz3/87//3f7+P/yf4WdwW6BoX+T/yLrstorxt/uuf
gFb++Q+W0qL+8sd//dMxIRCYBvFSAPBghU3NpP37V+H1Jbr/L69W2MwoSEuNgRLW7RrsYXDZzrN3
UyduQzgI8WOt8G5klTzLBxLg3EF8xN8beKJfK/y8r5b6LkBLVcyBtLJ3s9TLOXK3J2w/2ZdWZV7i
dufdzEnn3eDqFGAzE/LIp2qpd5Hb21gxBERZlzrQKi8GrXzhTUzQ5a2zHG8zPpc95Jxy7ORM6HCz
E3dUvDR86xJce0+8goM8C1n3kurMA+SYRWXnINYYt2Jf+3tHkJiw3T4MVEPIo06GmZWY5tzFC4rh
KMvLBSa7f51VNpgdCZvICBLyYqxskYgPTvJMHmBo1FchZNQhqd7XozxB4mXpIiyMPgyVI97ViZnA
v3/slom9KNmpMTbzY53jqclGiVN5CJpuq5oxpKQyUaAZziFbgcLgVDbLMruY4mh4fQ3Pg/tZ1p1b
Zcelj6zMZCWwjPO856JskfPI3ugOGLt/f59zP//tPve4y3UHJplpolb/4T7PSM2GsdPOd12dpWP5
BdXPdFPObX0ywtg7zH250ZD07BGMjGsE+DjI1qbUnyo3qPe4mFWnPnOxc126KGWIQC3cAoDWby1y
nOzzNvW7VtlQVUCXsW00n8LcqvbLhGqj/eJzhAe4yPneRzGNjXxTZKuBffGF60CiblplvHfKRgFZ
AMO7qKd7WZUOcNjiKEIaTY5QCC4Q1fZOsjU0U4zC7PqnHAA/fyJ30ZP5iNR+J3vIhqHeupBn7mSN
/AwWRqorWZQHz4bmxi6xPcj+b59j6dGow+vnWOpg8hy7psa1SiUtxRrZ2krueUR4ic2IdR1JZrqK
Bh+CpfVwiWsAzHQWD7cWsn5rL0OtVtadhzl9tK/h66JmlsJoH324XwNPEjniXCemjpuOqQXJXY7N
0b4DDh4Nl+fLTQOI3yDX+43sg80Zm0DV0pDTs1ge15Augcl77usp6hKcqoiXHs6nsgOSvdRiZK8g
83n488hJjJG95Wh59m6Kd9c4j0ct0PgXU/3HYXLyScFZuWxcYP3iPyGvf/6g8vR8FflZlo8me/7t
o3wc6uclXjfvZvk47N23JJuWD8B3lMRFfViu++dv688zfqz9b35ThlGFB98jGzaXufeAama7rbyq
v0If0T66Tg1tTQ8NYB/kmCHf+z8j/arsdfvHrLCYrXhvPWSEdfDJZZAyx/YxdwnTyNmEHdCgzwM6
oAGBdmQkNgpAApZ/yHcEExu7ij0cPLf+NtFKF3NpfqKOYXQ3SFH3AfjXwTsJWuldJA6eA86847cC
T5qiw0rhroVSe66TRdmw9IMRrG0D3W6qgMfXiAafJqwNlQA9yypDF4Og2JB990S51eCldh32JnPo
kXaeCFzpXmCQFMF9bpzL+iSLWUEka9CUiiejqj/J4tIqO8vW/+FYFH8rlFzUtfwogIQStH3HEdSC
+GiyXEGNWxPDKleyKBvOfZZyNmWvvWUdYiH7EcOdKHSjmxwlymel+5XOuvGpiCGYT0aIi2pcGp/w
qXI2ZRGAYhFF0+LOkIP0pBaDuAlEvRylCQ69W6rKdha4jGCaWNGbem0frdqG1ziCZw9nM/e2slIe
wk6zjxEhBVR4vMN5iKwDUQghAa2d8DxQ9h6DrHqdUkfG5eDM8aFN7O4R5Vtw3LZX7GxussfIcU2E
EgGXyFacvXukY/t72SgPbf/EMjZ/KGOIXRnIKowxG5YzYnRolOpaNfRiJ1tnI7H2GG0BWxGtU629
Tpa77Cdzk6jYTYPmHJYnnXPb5F/iWO+TVc8K5zK3U3RCIjW+lwctqFCZsnECQCEBod2ot76QKpmv
RlOJ7/8af26rEMk9jz+X0XX6puU6UpdOS+YwyH5KYLc8JMH8F9AbKAYu17L2b6dvIyVWfFzQ4e96
WrGKPm+cnsISIaV4wk5b9wx4YqLoxol+44sDwkho5iYG7z9RlK2yIR/8exJr/WGpd4USRXRWZlpq
CWaVB8KXj3bvI7EpZzADB+2jcW7wVYW7IuvkQfX6EvFn8bp9+wiy4ffL5TmrgLkvBluFq/OzURv8
UmK7vWCJkz2Cwa4e5vxq1smBrhp7+tXk/M37KswfK5Y2G0vFPVF2XUbK1qCq5Ei/jxDpEyNV4ddl
ai3YyCacd5jnFKcB7xXjeq5rhcRGjQ4HPpgeu47Cv5VnqDqwx2rOBUe0sVi4R8puFo6Zrz0rqPsX
cVobULypk4fJjAtsDFJjrU7jax1qSN2+wOIQMt5fF9CLaTgqcXtcppMD/rrw0nOo4nuiv+ofLyzH
mGgfXqFXiquaWN8qHSHFJsOnUC48zytWsZSVZ2S0AyiMTtDto244oSxJUbZ4rUd6/dwJSZTzFBY4
IHR4xLznJfTbSM9FIUZzrUPizz62yJ6PUTFnIEr8Kx1ViPpiKctmR0EjagC9stR/7PexnOCQvgzJ
/MAGk7PMHYkLthowmvO1ZHdU7s5XkJcBbODsmqm299x/MMiHPBxPqQ8Z3hSLW0BJqHGluTGczgfR
omQWLbL7ufJ8KppY1MJXFN3lRAFr8oH0Lw5gcrpzS0bSbbdcQ8chDRxOFQ1k07RMOwEdaO7LrkAN
gXXwpSwSMGBtaq4Ma1LTFc6bxIhKaFrncqFBevjQ2Zoho1Tsx/KVXyqR8/U/bCzUDxtoi4g3WXRT
xzeOf67j/r6BrpIalF+RuPd93kREPXRgeeiLsPFD7G84xh4ablUyILdFaan35LbzD3Wos6k4txjd
Zukiz0J1RDHvbZg8myrLgb80guYQu1gx3Z/6ysuGPcGZWrUQZUe3/oLUSH4rD6M4cwzMEgLNvFzq
zcioL0edBNhSJ88s+pZuZIqIcoyKFtqKlSfI2WPX3MiDUVjNDe7Zrw2JMwiLYaBRtsArTLOVXWvN
NN8WMYbATdpPL7JhxiDnuiGTfBs4IcpyvTe9gGolrE2W9pqP+bcRg5jKEFOFCm4Vy1QfroHDtLkq
ippYVDe295qKcHXkjeG+h8J+Lw8dGXEL1pgs+IbVXVoTIVhZlIOKmnxkD67i90E6XHKcGjPkc7TR
4nmMTDEGYzY8Dc96aOu5OsI9+ZkQY3yQPVAm39e5797IKlWrXvvLxsR1qyO6zz/r4Ks11e5zOIYV
eSMV94rQmD53ufZip5l+i89ehNyrdSerZS9ncF57Tenw0jejfqvCTb9PE+MO3OX8eZnLKsvzXK6Y
C4Z0dF/mzp2szlA7BkKLWGakCChOValbzZ7N69TxjfNBm+v0anAxP3urt3CPM4jmM8IOR7BFS2fR
R5us5Mq09UulBoaESkJ5BQ02vXOCDL6QN31WQrj18FiDXdxF02fsoB5xBZ7uZK+iKYjtD3/sNdrm
dDeMdnLHPfxJDu4cE6pSgP7+21zI2jPXgLJ9EhKD9wrwa6yNp3Wduzzge5WnHv4AIyKLlKcZvZ2R
aN25mejbeMoEqi+xTW9T9YJJi1Caf4UF/AoQb3FwUmSDUbWm7t1pJ5+6qLDjROcjVCue+nLcuyks
OVL0SWu9ONjiHYEFHLPJU5D1PLghXfPwjusXAdz0ox9YUADMQCfshlU96hrI724Rya+eU698lD3q
RH1oC6V9NiIPUfSkHA9xnFs3ZiuMOYkQ/vjzVPDOG1B4ffk8xc2jV0zqNURAsPwXk4J7rWIm0+2A
BcTa70kX4uU13spD5jfqwQpV3J8UQDOyrpyx3LJ09LtFtxDfEoTBGBoMDJUznbulyXlobqOn3VYD
pqNak9+GapjfRkn007DDGU+qkgSkM8N28VPzp2w81711kXVy6FTjn2n49k8ficLzRLL+ret55Fs3
OVIeHHz0LpqZNDJ44yjSoVTm6UklmHiSZ1aNxM9UJOUuB6poiJKsCgtFG0ju/dWPPST6l30xb1Rl
IlchO32YKyGg28Iku1rql27LhVIuJEtL43IdWScv1o/dDMMxUYGWEbjzEBe+ntMIPYh8JIhpICy0
rYiEvlbK9i7FJAvRL1lvlciIvfboi109sSsrxAC1akuAUuJ0SrC/WqYyyKugvSwGMpVWu7wJ8uFW
bizUlJRJZs/TlSn2GfgXIfVdzjPiWhQt7Hgvi8zJzluaKYXCbmraecci9ykpSLzAd6PzLkfrCMZb
czVdycbSa/42m2353CDNUXaQE8b4suAm7WPCy2QlOlj3cgP1p8nSwJ63slXP0ukysRCjXmZ6+2iy
R5EjUShmW/6jrCWnXTUZ1v689Dovw+Tqaln21ar/nE52svtQL5eDS915rBxmDDswAZ6NJygWqF2k
DXeDPbK1HaYXIhIss5COOZGYG+8gPv9C2nV6CUD7nevf+ndsWV7S0KxXnlk0p6jyy6vG1sC3ZPYt
2nWtZqNiH9WOddtC6bFiYScg2sxwqwFaeC31zqZFLfiuF4e/xppN2fBoRan6rxrZLDvKGZkDBVGk
+KIk3haRVhvrSNds+AnAuFWnLq4ncQBUiwDm1LMUlS09iGN1Z0Xea087g9yP8dnfR4ZTWFyfJxKj
jeHQejWxlQs9y7KNClwJbeO2uep7ZSov5Kmdt5zKpvOprJ0V5bWrLBJObq6SWH8x+g4VpT8OkVPI
jucho4dVAZLG8XSJrFFAzH1CEN/BG1Z+RfKr6f5Q543k2HkP1ezz//o+l7Hyy5QTvKuTf7MUgcWP
88u52O+jYKIb2K4jusSWv1KOkB+HYyMsVaXs03KQdVOqdutZxfXmQ8NSlGd5eSrFRLLQvc22zDuI
iTQxUWIVhK1RrF5FOqDm842FfIy2R84QXLv8L8hyItrl/1D+X71ueu2zfG2yn5znT3Xym5UNy3xV
q1hX/37Fb1nO76kESzM9cgi2jdo0ynUIuPy+4lcKh8CMMrn3LMHyq8px86Nu98WRvcwEJr6K1pYR
kEfxqqw4ymZ5UERxqZuqyLxKla2V5uwdz920ukjXWZ8CVjZTcspyAlkp2wMDHtNFnnnlQVFnYOc6
PhRdCU/JatzrzjAcuKSRe+31uYL1g3I3ipKsko3yAHn2wcs983LpL88AFkZb12nQhhCjZN0yfjjw
piYWIJpkrWz3/bFYof7mbT50V8QnmPkEHwbIoqaP50+wTC+HR6Cwt170AnKSDFzMvPeRiY2ZSpqw
ySpsTL3QHIE6/nUIWjvDUkErnuLEN3fhALkLwVGazy28w/V1P2IJX7ZBpJ9nY0Gz1qHwn+fh1jSD
Q9unXypSprsPsYBeT5R5m4GL3MQFvI2P6Sps23Lrsh7CfYppwzkAgBR9cZxbFkcnORBhMrRuRWhg
OZgu1D3DyS7Vvpyu5KFOZuRhRrd6UhqseDBCTZXVuxZ5ahoBneC08kqVpzVGpVdiEDI/APhlHbkd
e5+6BL3EN3H+DybdE7HQGbX2ylVOsiETiU3FngHpya86N1Gcr8fpVzxh0/75rxHYNyr5uuq61y9e
fnWyWLxN4DbzyIq6nNCYx0foRtMqj42W5QxHbUJ5vCmCclMPfrQaEN7cyT2knU75rexiJvJ7QGq9
a+3XLtWsstaLgh4UN81yBKhR6pZpzn0Q2z33ORdlTzlPY3UQXVBUfZ0nRIRYXlR20bRyuHY950qB
CUAU2Ch3/SSsIDuKjT2CxPVS7wj4lFbxah3G58QK2f7kJf6a/3ZQVYMkqNhwEQ3AhhW9YfF208Qh
Ei+qQA9vIDk4l7JeVslGWYxt6J455hYf6mUPMTJqNOdSlni2uVvgVEQ4xFZHbqDkfkfsg+SGKOOu
utPM+VFWN76HIVlR4+IgdlhD3J57yQ3UWy+5bZJzyQ3X21yylz2Oj3K3JjdqSYleneWgpiZx8rkK
iScoTeXdriC3fMFaCL8tq3255O9mZVNy35zkpkBWGX4NBwjYMTrXYgfR5ToyCgy1K++o8kj2SOgF
JOtqbCwUhGEuKiFiggZmcW3ilXKKzI02qywZfi8pWoHnhr9pWpRGz21vM0jhE0Jhxj4Zmvg5cey4
AyoyB/GqFAuaka+YJTU4lk6seGQdMkLupnCw0ZZFS7ytw759rSP8z9JpKQ9v4+RcchyCKWDPhrk6
VJ4V33dsk1Zu7kR7Z06R2xN17Zzt2H9q17Jku/Z4Yu17lCV5wNyl3NUN3FO1qYjO/+dJJrc4hGB0
P6t4IwVq8hP5EHL6ZZI+FrNboO/rq1euCf4ch091M1tt9+S40GNxePV/xs3HQaS2CvYTjbpLymw7
oNVxZUUd2uhQcKsLWUai6mtTxf25VVaFfskjjNRJovA0YMwwGnSXI89lUSkGGrrbbTvZ6rrg+Ago
DOsvzayWXwCo45QcYNmtjVH1xQyMn+qI5jcsIHJxiKMHw1B9QdQZkHaXWZetVRVfjoRCqvNQ5Nm8
tZzpbeiAndYBxbZnBPGAjiEP8n1E8nIyTfNTGlfVVu+qgPB+qN4tPYI8PaDeYH0y0MMNrUzbz+b8
VeY+ZHokiFprM825hYQV+RBZN4HgvoDWyy9cpFFkA/gaG6zrnazhTdNc/at5ljFynrkgRIfcVGc5
3YPZw0iw0W2Upd7P+wdE8/CtmM3TFKv9g4n/0la3kbmVjRj0lPdD+Rj0nYe6Zg1VLhrMei8bncTE
BoTJZEnOKCbrR888tWJqOZkRVQhKxWAOGshjewPl+X2iRTz3yJg9wFk17+rRQT1vSGroFnUHXWqy
DqzrrYcPne0kMu9KOttd3kOsmMt91CAJWY5YdymJfwdDFDqmNx/7FFuJVZjnCFqhYgesF/BgX4Ba
cEuwAkIhdStHyDqksaKLNiNIIvvJBktoTYqJz0PboTqRoDgugzo+xHlyWSe71Y3PkgsJZ1iML66V
Pw5lEPyaeVJhToy+eBpDNexy9afmKE9d1oQvmJ6gFIkd3BNCc/3aSozpVgnwtYNwrx/NQRsvcTSs
L7VA9Y66U0+owvcOYGzIkigrVHAeOrjK4nrWjDx7OPzxet3kPbW1/Xq9qKjCpwrZyfP1wjFuN/9+
BazZ9ocVMJ7MBvgz3UVV07JdR/19BRzGdqMPGMY/juET7ZEwvGjyE5tMtlSzPyFcpecnWXdu9kJl
OFi4FepTUJvX8KwbKMvYs8o+kQ3jbJh1UqyZh+lBY/T8MSBI2TN/ljWpX1yHwsw4ohx9ERvoEa+z
yimusezTZZ01FQyTdbaQspKdkQyCEijmO9dB5lQRLMOLPo8u3ylJndOGMoMos4xSWSq2kWBqInTm
ta4oYT+V1dW7Me/yk++Gv+srp2v6+DzJOXvJJv8qUvQMjmHtQKJw+oNSJ8PBEwd5Jg+yIYpbltyi
Cz4HAQqJb32W5qW3PEPWlI5L5TKFrJMHOY2HTyD+MuIKroNUPZhLq9lOeYvzpQjxyIOM+8izznly
G9JBsrCEiCb0zXeIdGJxIgYtDbKIGpp7EbZxvZUNMta09Bs7IOX165SyWl7OKYv3Uy79P0wpZ1N9
O7qc7cTfQTlRj2xpXg8TNldkYuKDi+EnOUvRgKEMkaUBcITQRDw3LyOct7GZE8zrDOlAgM84Qqg2
KwVyEuqFLC4HR1gAL8VsTPeGl6UHO2yB14aFBTnQxy/zRIiby73NsIwrzLw8/vvfpSdSTe+wnLbl
6A6KWq7nYkCLeM2HjWkNDTlFlqJ6SQy8mkej1o7ODCbCD/tDF0XaUVa1rakeZVEeGtEgzyp2Rqjo
9QfZQ/ZFxw9vDSeu9q2ab4Kuc37ACQou8rDxHvklwvtK/Okw+KZ3nWO/tIrhVrx0WoFegm+jVI6j
NXtw97Fq2xknqvY2xnWjRlcVFb0qJkembl38R8drWbIcQJsmKMjQ/RaYQXKrtoULx78ed7DkzE91
lGJVqnrhTevO8XMV/pIr8Tgsp6M+CE0PsTBfBsnieZAzRTfViIwZ0TOssNWbbhwQURGSWU1VCrAp
rsmyKHWz6GA5QmVFdCBvCJq0/5Zg8mSz6KrQ61Xj9jpVUVUgGlC+zCZiauJ/bKjmt6brhifIScid
ASa9wu6kvW7G5rUrMm3bKMzbA0bc/bpMdcT4XCfaVQXmVefgmAxnGU4U7xpRGSEv/R8e4Y5r/e1e
QfgXHKSBO5Pm/A0PWc/akFjt5L+0wv7FNJzwBKsM1VzPuF0OY+7uUyKpp6XKzhXQiLOf7JY6qGbJ
LgyJ5SKpbJ7Hj2TXlikrvXit13E+WqY814uRwKNfBviG1xlS8bXq6k+Jneu3otQ3unEuGVF6rAak
X43cVXe6AR83drNbdcJ4SBlKlKnFtlLu8CpDa45W6F7KHkv9PArLkREX3KVhhLlDTKc7VmNtPZi1
EILOB+4XSrpauOvZdvCzKBTWND1m5LjAf4NvxJqmd1jHgVS/MSxMBWVfs/SuXsNuqUEwqGtJBMws
rI52iHk8PuQ5pnOi3OQw9GSzHuOttZbtmG17+NH05muTETeutpX9kdSos/XSJPu3NXST19yzwXb1
Ur7t5DtTnkEa+pylhP+W+la8UGWRdfG7xuUFKoeLRg2FwL2sj3N0PSelrnbYXMN/KaYW2o6mPVpK
GOy0HBtTHHK1Rz9rUqKt4OgVrFjR4lXbW9vLLmWjPIT4vXntoN3L4b6SsLnAz0G2mTZ7SDm3LMq5
AxX1elnUcqxdLDG3HPo2t/Bh2ZKstVeFSVStSzTYkY1/LQ9941uoo07eY66YGqL/NLD5go1dGzBp
lGp0IZ2ii7R+G3weskwxWcq7waHWZ7u6xrLErFIk4LI2La7CaNT3Y+tspw5xsACRh6646gJWmUcX
5el9pbqYpcTtJf4VO8RQi0qfXsAcYapSFjPb8jx7SfWP1W1kpS9QGPE5+ltvJnFUEFtRxqpLl6Gf
j/EiWZ60YF5pPcFYWfzY511MaWk/D3wLTskpIrwuVpFVqzDawmErwfzykOUY3SaqdpON/ivIX9aL
fNTarNmELeQB2YAw49GoyQst9f9qDszPAS1oxjqfnfhTG08P8sWSzMZxBmf22Ugad+1FI+z82Y6P
auYMm4nv+feujTnPn/W25tNUHmZ+qX2VVG1zk5ZWuYKnl32vrXBVO+n8wooR8e/fe3i1Z/CLRQdi
qCyEJkA+rqwkwqnRaZ0Txm/uSZ4ZiuGcZuxzNvFMsGJp6Am/z2sxzNXN+HieRfbWaoTHPTNtN8FT
kMW4rWT8MBBRB5StOBhgdPBiyyrR7qfY+9x1eXKUVWOidnCcy2fZJquSGZyci5TczvRmVO+d+5Cd
3b1sQ3K630ExRiM/deds9TaZHD6WgUFUzoWO221laCmVqRh5Co3IOLlo0Yr41YdIFmbxxglPsA/V
sijHMR9GhPbBK/xL00+bm1AfmhsIhg0+qunRDrz8StYPrdPcyLMxy9mIgWr7V/VL17f+ch45taz6
ff7lkm/95fxynkwNsFdCaT4v6wQnH+w3K0NFkl4U5SEVZ00522v0zPEP+71hKQ4dQoTvml0MJjCZ
+9mj1bLF34L7Bv6BcwrlAZPhg111e1iIzknWn7vIstG7OlAW4jSys2xeOirt/2ftzJYbyZGs/Spj
fR89sS9m03PBnRK1UWvmTVhuFfu+x9P/H0ClqFRnVfWY/TdhgMMBihQZAbgfP+d1rt4V3mF0sxZw
INFkMgM5KAEtNGAMeYs6nW3naJVRoh2Fkpi/kzYZouL8/moLZfJPzjv7WDGlmhMFZPtaaXI1WkEs
bG9AcCXAJgRiQkIkvIoipg7pgu0JVSFgE3LgBKrQNdhE0tQAS2mW2p4nNOlIGLA/h0178HXT/AMZ
hxVvN/ymBpCy6pni3/dERii4hUnIrWz/gpt/sg0a07wbI7teIhNRfxYEDI5ZEPgwtNN0hU+PYx8M
Q7GiGlQiBwA2OmUb2OV8mX2ADgsIsgQRy4vqxkgsyGaYk4szCNCfTdI+2pwjAgf9Fxm4LKInfcy6
G9mRcc6igxrSytDqljZ5yWHa3pmhW5+gEdKW+f1E6da76dJcQtoE7YKRQnUJX6YxhXcSNCIvEmJy
wpXIPlT5a40qjv07m/Q5T2kkCuXcF1Ogq4UMsEEoqFNDsHRtED6W8KWJLVB7dArqgCOdGig5OEWi
dm9GFkKj+OcoL0kR8+Qz2oPs5Z5W7RpuUWKStMh15ESwNP7q3asgiX1yeXsVI4f2Cm06XkU6ywW8
EIHOWkGHKzcp9ILn7v4EOac3a/10rwrwOiXop7ETWP2tByvb49s8TYNWVRsVBZIaV7PybWZS3bbn
FPVV7zN/Y8o9Vi8qZuDAoqywHVRzT/50m2pbN7HM+1Sgt9wMNnlLy+09onHWvUKB9o5kXLWUozDq
xPduC18HY2f/oFSQOhPIsKFDoAwKunYbI9m14z58V9YuryZf+N3f0FeUt/RzcpcNbBCotUumPWj9
A2JN6UNk/NB7W39UEiMRHa3OjVPHyf6w5pZ986ubKtx+dlpwC7sGujJIKJrmDp6MWyUNywPiuPRE
pYEw1ent68c0T1WBGDWKcXOpoBcuzkEOMttGWyd38ohUDcm4UVt7OnERS49k0hYadE0Lin/BgKvh
sRWMbwqPtu9p3FExaWRfmhwlsLhrrasJ4rADG8lkrftG8Clhr1mUWvy9JKIID7/t3ntupW+pvXV3
TRdERz+iqF665KxmEHv94tQoWsvVel0pAD/PyZrTobqD0YxytjVYUn8VFUEG9UWif1Ki+R6kKaWf
lDXNXYoEr4oeUjXb82ddRXKxyHXnPs3MljrvLL3uKS3a6Unfk6LV+qsEQot1483RvdIiq+fHuvYp
KLT7doTn5bxkXbY3hVgyNUAhtEPk3vvkGOS9CDRHAgN+yLmvHmA5HsuD7MmjoGxJJIMy9ksbucPD
CRZxdhGzANmUB+l2tg9zM+0aJdvXwXDbT075qfVhqQsdK97lvVF9Ggptadfd+BSlaCAXfYOUo7C7
ukKJY4qsctwY3vHX6aVfJDu5moFyjwEu+DQdXbPtmI3TIhEgzV6Pn/l42HKMU4nsWugua4HqNMPs
ZBfQ/N/Zz/5OM1fbV6g71CnBhYtizV7K4foCc+YJCJm81F2/GB3XvQY5X/gUxZkVdfmavXFl3kjO
S6i+AW3AvPPkt3n8efPqr2Mv5r/FXlzd49/huZ6pe0RhRMj0XR2tUTVB2kM59MWJFQ3FBshBEHMx
QXq7U7mCNotKbdGtCuBestWaPejvcx/uOOU0Im1ynm71+fLDgOySTx7Wpqohomd345XO1m5tQ4gN
q2lCfbu4eDOabys5Aj0fd1DhiNrF8RVkXUVwjaSZ5W/RuUx2lKK3D3AZfWmjJPsGzOvTYDnGg1VU
UNIq6jsHcBHV0oc+mK/2X3+Kuv0BW2HbqqrplkYgS4NcwvyIps6IMKVl5ddf7MDXWzioY6v8xo2k
EDIm1qNsBUlpP87CFgqbbEnbn/s1wyWHtmiH4IcQBoZ1KmrU/qYWt0K3bT61UQeqTZQ7GegGLmI0
RWHpFI8QapQXJgGqS/nsAWisQ7BAVz58OtGVo7+bK53lUuzMx0tPbxoOchS5+xNPUi+KlDsSUz5Z
n4Yof9F7O2lLOt2/a6k4LfoW0LPoxZmT30y+Bb+uGBOTGpp7s9fQQ3pbyKq8YW34PG2lnxwg+f66
uLSdFmDxIEKPSK6UEQxZyZIrWWjF/JVd1fDzvG2TFFNnS/TbPqU0aFRGyl7OPbsgNd9tzJ4zstz6
yYtBkcYBGBYMTtn4E3Ir9o4Sd2toRnRgN36aMI2kAQUcCliunKcx77yplC25DGn/m9yIUYh+q06g
jHO88k3xgDAcd9VRpvFa0YDIB2UNwrGHQGOpieHzPDl6qnx4c/ETHS66cRLb3IrTvWUCIROSFULu
yZUyIGDsLvQqXp+qsUURt2zZDTSeqyGvtYuyik6jVvpDm0v9M/+FztRWJCmHbd91UQixe1XtUJL+
espga9pY7XS6Uc7r6zYcOsiogclMUiF2zNlpCdenqJ8QfykKD6/G03s9vU1ZjiH9Q8pyTuUY8qNx
gDsMK8Smi7UcOb1vuZxciS3vrV5W3gvfOjgJfC+9M/yA+JRnVhDBqcN0hSoBm98/KzfwRDGCLFew
nOEyGSOUBP/e10ADe1N7taAN/Tlftv50risShUPl786lEVrSI3ElCzGG7rs7eBTqaxAa7rXc3QIx
m/imqlZ/sOC46RbEfqC9qsA/SmObE5EGX4aTnEOQcTtMc+xfyeGqbLRVlhh89jYsmloMiLmzm4FN
MivKye/Wln3dHCaE25DxFEuf/QjVA5/7je13f9EH5/NLvv2RcmE2p3+TUDD0D8Uttm1bmuc4qu3C
BmtZ+sen2jQE8UDl+LciQy5VRoUk+ki2fhs5ksONmZLeh08YlVMH5PDJU056F6j6sJwDfxFxvWFA
+9ILQuj5BLJQ9yGbzBtXXf4OaCgRiNKvd4koOO0Jk3g2y5a8nBc64xTPo9KWZXq1Kaxk45MU4WjZ
xt+79gA5T/DNLS19WZRGeIOGRookvO+s1ULQiKnZTe+5bG/N/pPjBt2jrQbOpjJsh1DjALmZWEt6
QOkp14I7EaEmN4w+ruUMxY2plMXydQ+eFW6/UrQ8fzCjb/Jx9LMjH0Z+pMoR+Sj62ZEjP93knJ8j
rwekJtq9Lp9nYb92h+6SXTABsQB+y4WH5OaFZbV3DU9oZyFZNVA+BM1Z9sEaMWbvxMghB8Rc5L3s
y7P9bb6k3dAEnwfEZvA0AkvftlXd3NTiEk2kNXxCH9KUzME7+0zV6ZU0yYsZ6u/8pQmsDMy2kK0A
RLfsk690k6Nv9vPLvdkpoXhdW/4ZbtEhWND0o/9YFMl4HZIgTq66SIfv5XuUk7IxIi18aYx8D0dK
+k13KAgK4Ha5680uu1BDDcUNyqVfTCfZS8xIUNjPr8+Ips68K1uoZBiZTxWAAxJMduWlfEbFyz6a
b+MwOzZroyPfgx6vWX010jZhgxWmZIVMxV24hmJtWlFhRSVmc5PYcXNzHjBFwZUT1RDCB5qx77Vi
26mm9jI6hruGlX+6SCl8vkVRAxJXucHzym3sVu894F9z/88ePdVnK/R8XyT6+R3A+oyLzgNklOAd
sUkyF8GXU1cipqXPGWktW9L2e6j1CZ2dAiNQdO/zTPhgM9jsGIKw6+/zvBqOXXstOx765fdTAft2
qoQFTx8cInMKD2ne/vBLKmIgtXaO1HrMV3JC1HQRWi8AvdLMfl0sjT8u5k9lsTv5i8UgmvyBFvjX
EdopKrr+5JYub/Olpuzcqqr357v3+fb/waZ0BXR+OiRmHwbkbf6DTb5sgqx5o9tAgeQDDypAfzdO
/aESuytLbqKsqHny3LLdWWLzJQfkxRBdabPN8kkRHtJ09uDdia3Yz1E5cLIFOlj311SX22XIP6Bo
QSa879y/4W+BjejXfCWZDM/haOB4ANa581gfICckbCKTgAU0kzFVYVOxn2rQwo3fojquKfUOSZbP
naqn49YZtOaqbS7kGNq10bVKxEBb5Vp0p4Rjtz915UgxUvWd1B364cIxNuLo2khNGMVFK9PRpU92
RoeKpGt2Bol8PTwEWeMMm040xwhiUHlpXSU8oCrBhsHobuWgpmgV/FKlvq4he4hXcrJljbBhKtX0
MLV9t6VCElK4hDSyXUcgTfOGJEpn3fnpGNw3ub6vnd54HpWsuoiiCDFi0S3gqF7NWtnt3ybVfmTd
pZkX3Gs6GUCx1odJVom88tSF3T5SDTJjY/9ok0ncUiCRL8KcDMACiTrzuhYw7yExjyh5mftYDkgb
2ySTOzhkuKUDHGwljWFhH2uHWBlcA6az6t98khYGgslVjNsCeb9t5CAOUovErezmTYMKhsjxnrvn
UemMlLt/lYNdg4HNdDaRrZfXqCIDEEjC6joSrUDY5KgCjeip9Z/6wW/9NxGAf6PScnQItFRTN4Bf
8B11zQ+bpSA32z6BKv2pqr7HKFrcJLntLNuibb4IbsVk7O3vgQ8abZiV8aHVUPWoBJbAMJr8xlSH
d76jxBIoMJ1J36yvLPh2w1ffQssOXgcd7swp4r5x0NVD9uPfWq6W6H8+WqBvtvITi9pAESaZnD68
gNn02wegLkHOtT05+tUJlKuSaFgWGRncycy+yWi1nODV0DKK6WeTbKk9Gg1iuuzJeLdcwm6SaCNt
pwk9Nd08RD8FCtWoaZc/pQXS2Dpn6z3RcJRe2goRV0GpArnCrZqE+VNTdPG2t+ZXDxHEOOE2f+NR
kME9Ast452HEavbxVX5dw1NAFXS24y2QZQmuYmQPr2TrfPFn9brQdA8JMIj5z/YPvm9u0sNuPY8k
OikCeFq0Ta7G83U+2K+ts+13rf/AT4Gs9K/DMprmCHqsd9Aix6CulTOAqxuabXgcRH8Nb/W1FY+w
tMSPeVscUNeK15wWymcAiuEqMStn33SQ9HfV9OjUSXNrgMsiWPOUxm7xrOhadm0R2IFzlTmFVuQ7
KC+TtZwjl+jTGRCrWMILISEWS/gmu7KufqIIFgbyNPmaIRe08EzVfJjRUF7nRLYPSQ7desTnuW6J
Vj3oQtiEeIb/o1j41eT+kHOGrDAfJqsHcS7mGIjcHAo2h4sgKL8aQT29xE3+hRzEfKsoSXr00voO
pdbpJWwRgOPw3UHmg1filyevqLSSY9jDrz5M/acmrPJVY1X11dTkxpVjIR6kQ5L4TX1OFMX9GiZ9
vqqdoL7SYL4Fz9dF7Os4oqJ1ImBpZ/gaAFIrTarDGY8mMWpGD3QbQRZQbnhUelsd4k5FMcny2ovI
m8VmEGlk2/GvBl9nZ/xmo7hauTLSklr8tkEHyIGI86Ptbe7JRXoLm/Rr80bfJoB6rgYFyC/UTw/1
0ET7wJymTVUN+afaG6DZqqOvHJDylQPV4cFTuuhWDx1jkYqBOpnezSyj5nVmycyx9ix+Nh2SyQt7
QjEzH6Kjw1bme4MilhKN5UuoJsHayWblEMNuegh6tVmjKlY/C9fCSZ3vPKmugAC8uqLOgrDnyFHu
6/xaNACfL7s8ew8LsvmjiIwPjXE0T5b5Z+P/7mPBwtxBCr4Ym3ApaaSge3/xCjV+zmzLXbmT7wAn
FLLcdpZsGw5jxwxdBzQ6i/xbqCgn7qnStV8qJXs/iYQUIsBZviaBmD90WX9lqV580wxe9hDOnr/M
Ky3adaJLdY2/c8OBwFc8Zg9aAaVnB/UGLKRF+eR60dYuYblKLZ89QtILKEFSI0IywqtYDZ+ysMVD
2M3WTS+n/FkH7YQ4iDANXZCLhDbNKXXCRZlN1UZ2lckkQV513xR11ADJhjBh1ZMCtTeoLdmF9UqB
eYLHva9Xr6ON2AycuxLU9WHueVTOLcsUekFbKbahl8GeqevfsyDrAqS7wvBKXt4GYDECYQhjNXSp
QW/zvWR3GiCacN23NXX4CnIYU9IVR+KLCgcu1fgaowXiKIHyw474rFR1fJaTlIyb1ygmlU7zOqmM
eT884O316agGhrtZB1mhlC+K8d0tM+PaLOtpHUx5fytbSTV2H1shlHe3OTfhv/EzG/97NZqxU20U
LUk2mcFJPJ3JcI2CqQqdtycrrrRbvmz5Q2Zpa2kmsoWYDZLWCCrDgnWehJ6r8cyx6Un1fPU2C92c
Ly6K1MVGZnm8BJZ8FdTJqZsagmI48+6jziPJX7newh7K6pNtzd2Ssjm4KkiJPfIL3ki77qmv003h
NkT2u+mWVb7EvXnZDFX2jaqITasqzktXxAg7pKp+kQ2RcesZLlzLwiMJzZMH8ONiPXXw9w7+lRIk
MaLYtIagfm0BKo+3g5/6V7J1Hp2ETfpFcDjvT/+uYdbs5xwtBy2a/c9kIZoV9IDzleKCqWnVLFzH
iBd9Quybsx6JS4DOySLKfO0+1XV72wSTseOzLo6mC3+3dGksd6lqif85gOtphR6UeqVXNXjCqgnX
FXzqcrVo5N+kdZkLDMKJd7U1Iucl7t+muEXLi+VH6ImKgbNNupxnfBhQS9vcoIXn1NwLElH+ref2
o6W6IUnoCYzSYL7aVewDxE736UgoSvorrg+u7Bf72d8Y3I/+cn1hl+tHfqWi6ROkO8sYDw6KFQj7
Oc7OC/X4Vt6gPIiIyetPCESLG5QapqT0x8w93aD62StvxNRKm6Ghmjr73VQXlCJsK9SJBZp5URS2
dW/rMI7oGmS++qCl9ZLyV0rgm3tLacmuAxxCo9yK9pBkvvrmKmI7clRe8E+Qs1+gr05wzmgQGq9n
t0Vqqe52YRp1t6Fft7eZk2i7uoT2WHbPA3Bqobxd11dUwrS3nbiEuu6tgCpbK+krB1o9Vq+0qV+f
XkLagtxqAX7YvI54CXkBoKrtWvE6p6XEgHQWrxNWpbF3S/uQVWN4n9uldqii5JkUT3gvTYCstEVu
WcZedpt+1g5amz3L3gcPOStJIVf/jYdP4c1pjTz0RLHrhELPC2lKwm6qO97KS9I41JhB8bZtEpek
a9/VBjz9DWE84ZNa+XRyjPSXIeDbHAuLNLe5ARjG15KtdCW3RJjRdaq9b6cHQ2yUomloFsjDRcfZ
NPS9GkTTZqCW5Pk3HhybEWSDGGzjED9+7tPk4xpnj0ms4fIq7VwUq6LqVBKz3Cq8hZUa0RKJvPAA
+wp3R2SKmkZrH4NyUG90v/0mzWEU+/zRyriWXZiZIhjuoujPJhFCX5enus8AriWP5/GVg+ol1f/j
JcU/wZVbZeGVtJ8v0vbmJu1nNzkLVQe0Pn51Ofv5LfoYC+lY88BH/k1fD0Spgfol0wtVAgHyRJF1
E1lDeN/l9qFzR4h0htDbTnDLr6VbOVmvbhVk77eAz5dsKO/LwrC/DyNAap7tLxn41lU0e/lVa2Uk
62p3XEcAN/g/vbrOeXdy7RWY9XvXdS6Cnl/dmDV31eTPghhL35W+So2klkaonqewYKKM+UvfixyI
L+to3sUj3zDoNin27Cm5uHaKLN3oKrrnsgt2uLiWraStYBNJ7D8KlWodw4PRMgYWe2oJWyxtohUk
LaNnv19tf+NnIUVreaO3OId+ZFxntLoUVmRNUMH6jrc+D5taHB4m00ISSjZP7iJwZKI3t2s2qNpE
yW3d9f11zZPrmpxMf52EaIjqKBLvOGMgBDU3/kaJJ3FsBIOoN9GzbCmIWz7nVDUtPrT+2i9CPwxN
OjTPP/rFfbXz4qBX7lXQU1u2cPHSQvXwySAPdmpJmyFslrDJ1tlPtgpTK54++FFp1O1cCAm3yUwV
TmK5R4ljin7pwXf4YQzZdu94wjX99DTV6XPbeN6l0RhUkVajvpEVevICPulLh5LHpaz+kyYkiMUO
+E4XhYKzR10AxQnHwB3smCxPOWwnIcty6mfDhFjdhPrTeb5YMm+r6vJcIBhq21ksWfuCGz0vx6Vk
Xoknd2urlKZYc+3vUV4rgALzSA6xh1oWP03Iv+1hjHu1J4Xzzh+9WPK4FLqAMJL0Jejc+Fcy3G9V
IxpWel7shtzqoRB968tEgAz/y9Z5wIXkwFrE9Q/iocHerQrIy8xef2yTKb/wf+1ygymXMiDXjeXr
qOxK59dRFeaAEiA5wktuuK2UJgaQ1+xhwTCfO+QPLiaVbZAvSnBGNR9WLifKPfBj4zn1zJvCgYWs
hwDkvu1rqNcxe7XdXBid7y5bX9TZhw4MKNByh9psPSiGihSOIORdyWsxoyrj5oH94NtojGXGmBwS
cWkTbmKxmOK9TZEzZLef9XSnlWO+VQZAZSkYs4uujdqjm+rU+KQ29Rn00rxrj1NreJt4mANqg30A
icWkRL+bIZ1zDaEGUKfTNhhddF3DoF6n4lltike0D/y01/WjtBDH09dpaiMtJsbmPHbW6E2P+6BV
vP4pKfmyEZDc9IYNw4GKSCH1FA27RA02uMWYKtlto6mXEGOFh5NPGMevPgE3yz3CHF+VONcPodHs
SmpXbkudm+9iGBUkyvXB25z60meKupNPqFnZbaQn+W1fqfus6I+j1ml7+TcWuWEcoDYWorIA5fRp
0PlnMCrfUO8F5iFtxifAuQj7nL6s6ehujGFSD0oKL6ba2ejKUFp/kDZoyVQhPcewNM52qh3iAn3M
s6McCJTB2gforo2w3x3kBc6K+sDBsT4kWtzt29Y7DUrT79zOtrcJdYPcHyElZRXPHZQQYVN3+6Gf
/9CzKr892cwy++63jraXn7i8IJF+ckM0OD9EmXPZWXp81GDFuGg7A/0M0VX6KDnOcxSse/Sh1tJ2
GtD974GuhqdZNUzEd8a8lu7/6Trs3sMLCDQF57YJXQVcvDsY0V9bCoDiy7ybNXjZaAWlo+3+Az9F
ybtV0QxG9dVTzHk9UE2FimLcb7NImx4J7T7ICFbRGn94ujbfnx20vJgeDb94SBRzF+aRtnTHNt/K
m8UQRfkaYGC+lTeauXCzU1eOUkr0viudbTFXOn+Yex5tEaoEpuweqlghxDqqw3IIiulzo1TfEB32
7kqvIC4r7I5ujWd7nJSkN8hOt+AvD644HnGXGz7zG3vqFdOmts9tDllgW0tFQ2osbMZwG/iqe4EG
jHsRvbX+1BaqcPBD17OVE+RF+sqp8BuFSz2OiI/OxrHJdP3RzNXhRm3mYxy2+aVrZ8g5WbV3oyRe
DmDQHXZtGpJ1j2NVvbbdb5kb8HCRpryorU1WonQijUNgCKzf2zxpNMRarlqq12HzXVpMq3HWr/ds
cKyQWVe+vbcblfCFOI/NseA2mVNSM/R0ETQKvfGh0XrlSvZ4hiNjpEflVnbl9LExieaICUh0vpsu
V6z0/sF3ssu2JjRRRez1YEF5hJY4vgAvnK4lKlTYKb4zj38TppZ15++j1JQpGq4hSl81Az5W9UMB
bKMHYWxxXH6qqBNNhZTG+cJTLzx1ZyP9Go1zv5WD0l4I2NY01hFw1hLKuJcsTqsXy/bUS75n49Iq
y+mlctBLgIqwupSUm9nTBErvpZtV9TLus3GpOBDcOS6So+1qnhBiNuOAQ04Y3MX1kCwL3ze/NfrF
QOb5e6eiJOQo8XxM68jf/s61KC6V3pj3MzyqkLvA1eH6vXMfGaa+CWvPvnCLxrvKDJ0K+QH9q6YP
j05Yjj/muNwVXjB8Vk0q4kBBWzd52ld7VcuVbTiVxp0CFnLpwDL3DXHqhZxExPRH4Ybmo+b2xnoM
y2GTahzc8iSzYU/JmvtgfB78XH8odSW6LFNOnxJrMiRNtcwsmDAkDuXclXgT01SrJRRIKFcO1Y8g
dq0rZebsVkNLKjd10B1vFMUKjxKt7lqwA3IwOG0NCTKdxiTGXfRcMfY271fPIFH2sREWjyjZq8sg
Gsc7Ajzepja86TJB6P3SHjV/kyDSdGcnnrpMgt548ZTiqVJNwNs8PAuCA0RSHwMztF/SNFOX3pj+
xTLoqSJux7dgoRVNcu1q0AJyfHL28k88d+V7a5OmR/S4dPZy3ytHZVe+O9n1SA/vVCrn28kZX4pB
vWjRvL5HDry+sfkOneyuhYpA2ZnZzhZfSyXU37npFYkySwjolkqzyZVm2NR9BayhCQw4hWz32S+9
C52b2zG07ez6b36CH/WEIFal0NXh9wcpMrpg2oc8fWAhVtg7ik/cPkbAStkYY50czVYzjxZ0DlvE
ehS4dUrzKC/BaN14Lqqssjfq0ER4MBQu5ARbzGrSRkVnT5/3I9oNC9/Su200wdC4UDLmXRaFNxZb
GEaWGfuJTZEDPuCvdB76vn0xRMZwNJwv1OpXD0qOyCwoA3c7pM3vHAA85ju5wp84eGIFT64Q+uCv
W/eYjuqFl2rzF5VvA2WBCafjHEnFeWQPKAc6v/0ajJ53NDhW7Kk1m8TmB3ECwU5QDQgTTB13xizr
7Y0ckpehKGd0tDsASbnLL66fimob9LWz5hdZPOdljOpymHgXsktR+5U3qcbdFFtPftfYG7Bt3b5P
EmXnFG1yrZdht1bn2r4nFeHBamyPnymnvMFMCYTFp2m6JnVqWbNxxfFbtexxkUYZxdri8G6pfX0H
NhokF1UzO9n1hV+tJF9S+DQSEphIB0Vzf5EgFu3FKN8aQ/FDHfJTw/lpEUNxonpPmhIga0bN8h+z
k1v3dRTkx8mJgMRzdxFiZSh6hnfJcNuo6GKcHi9R4m5ddLlOT6w6rO1rO0xuqMLJH2ql+LsnivEB
j+6giKWqtiaQ6LCL/dvXuaFMo2itEeU1uz/2PgzmGRSk60nQ+chLWDvf0zGJLlPAzkfLy6a7FlHU
t3EUKLML8dZImP+cI9fh6DKt5aT/D+vw00p2U6nD8ipqUGU16pCi16AU8bUmTO/ssobVsNGyRwbD
g+X+ZxFrKasUSQVrct65fvU8WdqqCZlBOVcOnMpZ3cm1l7pTfPI08ATQbrii2EEHwJC1KCz+7J6q
ElyIHHZDHNrQRMeEc7XK3ASRM6DC11IIGnkK3J3C+KEIdMqRh3RIm1hNfVeUuQWnsf9F9prcrO9g
7zIvksFB3xImb2l/M2V5T5QpmUU0WQ++ysF63oeUmCTREj2AnjIZs7pXq2Lj14byZLtNcUUGmZuO
6MLkDodnEbor2SUCZpJXqqad7FIxDEjIyPurOa6UpyEc1krhzpAJNNV93ZenJRUFWYVELNmT1oT4
+q+WVFz9dUn5CprSnZaUf6VYcoQ94e9S/cbHTD9E64Zj2ZZuWiZYO+MDn71u+A33aM/5Cq1jeTlH
LhU2QAKOmZr0G6fgDFJDqHapcLvbGJVqHWfiRcsA3cIvnVXusiww/yhTB33gwPwyhQHpNVINRyWv
oQHzu/fT9SKwjyHE7L2qk+RPCYeDTFeetAm8YIr87VUBheOTB72Ul2jmPSSs2T0MOjCRYbaaMbni
8Qgto+iCMi13pQVJEwSIwTOiwfqqq4nky1G5pOsl85UcpcD6tKQ6WKclB2I+96e0sd4gT9UKWhTF
dKYOvCTN0exgTRHUKW7goLpqU2lYBMTCofZiRPqkiv+jSoG2jrrebXQNKoMzUanVl6+2M79rEg/d
xqHAdXkiQpV9OY/yBfFlFePndeIcGdJRnYJNCN5mMzjseOo0HW9jbYyXPXnj73mwn/o2/ZZEDhI0
lpveAH0ML1Ft8dekbLNn6IJv4NUgq1WMLw11DI82RE6ntfTAHm5BjSJmLDwKE+Vb1po1RZQfTOlN
rHJOYhMnmZmSo5rE03UBe0EpKOvkReGQtrMVdKhnSUuH9CQamUR80LGB2076NIp1SS2aeiV7qmJM
16kyflykRB0XgRomqZU9buQ+5b9/ET5spBDiN3gnub+G7Yfu/25/FNdfsh/N/4hZb17/+2uXSa+L
rr60X37prHMCQ9Nd9wOptB9Nl7Y/dReF5386+F8/5CoPU/njX//4VnR5K1YLoiL/x+uQkGnUTLZR
b7qOYv3XQfEG/vWPw5e2jxCuOK31NuHHl6b91z9095+6qQOY1EAfmrbN73n4IQfUf7JB45dlod5h
GLpQtuAY2Yb/+ofl/pNsPFs4h/SVqhoeanrAqeSQ9U/WQP/MYhNFwo2hn+8b5RehK3n6nH+vP2kY
4p28RxYh5anDdWkZrubZ7By1D8givkPtBJuRverNeRvmXXlZKym6KkA514rRBpeqlQTcboATZuXF
7N1NRrqigG+Zulutnog37gnlgMw9tj6087W1RjGu2hA/U9BRRUK0oLoKgI+7aKhmSTyE5YO5s6mZ
huK/SyvKgDzFBsv9kJXZbZqm2lNm6zcmXL6zlrzMoDBXZm8Em6Qb4kXUHSaFspkUadxObS6njuhm
NCMIH4S7pgzaFdLS1WR5VOZAYE+wfkIr77KKAQYlyr022vwCIQDsaxfF4cTSoMgZDn0C1NyE999W
qhWV0ld5AGuyDcRnLMyNVxsvjs1u3pp0c2mr3bqt3SWg9FVWeF/zqPgyZ1/m2PgemO3GbIqlwQbM
NBBsVwB51uWeIpSIZIJhLQclIVec3kWmQZ4hX5V++iPTPo3AXZelN/eLNLSWU4F0c5P6X4KwvLTL
r2GOQqniX8P6f1eAVDEg42+bdNWUz44Tko5pKPDVV4njbirT2OYIPLvatLWRejVm5aowi3UQIRM8
wODWaMSx68Ba54WyMotgR3Xu1rMflcoZ1yC27EWdwP7f2NuYk8TC7782wSal0naw640aVcWi6tst
4kdPVd4+xQc3Vn9ETnErPuQ6NJFCnr62nrVqw+mi88tNro2Xfa6vk2leaMBWFMP+ipDVrgKnHA+X
Tm9emZGyGhxg5OHoPKeKt4dgZttG464n6NaaAoNL4Dom3BKiTeuSTYe1fsudtzMXs+/u/Ag2NcOe
dZTSibB0VDMT+eaODv56sjlez9Yxefbyx0pLVjPl3mF8S9kx+YbsMkBWtqcWjAOOso+SfO9lBKI4
7xfmS0BwZqEN87TuJ3sZO9DORvkX5FA2TmiNK0FoY6MYcVlyyMp0Ktmiti8XRQ0GxzQf+z66mFH7
hE8p0Rdd037jwLZynGkx1V8SVd0DR/1eP6Jjf9k240OpxiRIIU1jw7tSyhz4jgHO3p7jG0vt/vCV
Ym0moUI1WLHQ7WJct41OqV4abVFWg2LSShdmAJlAGMwJquAehPtqgt7ImCxrzfzcWJpF3NNL+O2p
h36sICs2LRU6maj8fxyd13LbyBZFvwhVSI3wisQkUpREJb+gZMlCbOT89bM4L6q5nmuPTAHdJ+y9
NhMtu4mGuiLmnagCHHFN5S+IU2scFmPjz90UTIJ8uOnLEH+qGHjlX8iQO1aB+WFKbfTdQj5IFdvD
7BIID3hkfapatzuo1dAgMmzLABmIiwVMRuqinwnRuneUJHf2kF0vdpm9qqY0bzIZzJcRV6Q9Dic3
nZ4GQuHVDsgTvv1Z9Rvt2Q2p9YMU2UNZ/GHh3luQf5TitIwkLKfFbRwNWIHp91Q/p+p5yIlXJ0VA
uPBxTGtv2r7qxP5WoWPSltekJ/Q4Lbx7z7MOv62teqpaelYO3mhENju9CuaCAsc7aoeHXmn8btbx
bC4E7xreVvkozGbY26t+1ODyE2knbfVlmpagjCGqiq9Y7aIRaI9efFdVzQpog0yvk4Rch7EJtff/
3Mq727X0Niu+Tv3Zauawq7OdA4EbXY+3dIo/yhet3XZL1e8wLAcU7GGvPy3VB4IfnoA/Rr3XBza5
W0skyG3YTk0RY7tgw6Ve4kS9btVT/9TH7U4t06MYHLbRr4qYcDWyi78YQoumDCe9puzsVN2RR3vK
5s6vjUfXAOpl4IfpP9NF411bn/gx+dlQBC3fX5aQUF8Z+43I9qx5Igvlel/lbhqLfemJTdI+otXn
KKjeq3a51bByhb1ECxqqbjACJekibBkQ2wkcV9Y8GFyTzJMyUivnCELBo8vMoPdBdX+D7Dq1Cxiw
396E2khI2db3fps3h2VALrQsXC4fdUdd2L1n1tmRqZfzLxYGMHkEw8Fbs/LiOFm4OBmWwuQtmbNr
sbiHsg9H45gV360TDja0glzspBA+HkSv2jSvxK7cZ64/db3PvehnTkvChRlCm/Kgz6IuP5QD4WLF
PdPQb+X77GQvw0o2vV4Gm558yvFLtmAnpH5g3JMgDyBVfmoCw3xI3A+g57spmyIpsbNpf5L0t11t
fyNIbsi/W7Yz62Lt5uwp0+wbnAn/ruqfAGl2k+YtsvYmXfP5wePFqj3Ok36WXsESDzpeYMrfzdi4
AcROqdbW17rxggP6nJLV7qj5oe3rp3xWgiW9Z0DzWGFDX2tv093fXJSf//+au/lqC050zNurNWnR
3Z6QsdlXcXWqa8zKMqYDkqaT+y1I1agA9a7PC59U+jZtRK66HXHlwFSgfeyHdfDVpHgRZUz0dnGZ
WV0t1p9Y+4y1x0VChK3+DkQ0ZtzB29Yh8Kt9Z/zbZ2/V4PjbzJRE5yQV8/3s8PQRqXGpkIoyDB7S
/Tp/mViquIV46PRnifNelm9W/sEbFFoYvwsEZiphc8tBi1PkpqsHJfFvkTY7UQ2RdMeA8s2bsrd4
kA91toRzxsZtrthNxw+kKtoMmKXKR5t1rMyg3IbV5PICVY8ZPriNII0YVLNC3IqnlcwCbKYOhMje
9Z5JwkVa7Dej341DE0lreFTXe++6hI7FfPsH55mXtlxZ4l/FkVdnInJ6IwIEQymxfkg4AZ3eYdtG
b8U7rc2R0+SwVZfQTLqgVts91zs4vXpH47YvGT7hpqNkE75TNwepT2cNXABHafE3NnbQTT7F4N6J
Xq1fL/0+mdznGqpea3EHSS7GbfJbbs/8Hv0m3V/Exvs4fsmrNKiFGlhSfz4rMxPsxrRegJp/pet8
s6r87zzygKdaG9kYv1JDZzpeuLuZAHvy018AX7WIwyFzbpUsfCnVP9QxFJJxnqT+0iMKwbl0JYd9
CmlqvGI2RxShQvp1khxtINte9bPlyw/b7CQSk3htE/Mau22w8AQ46rqXG74IJRbHEm49Spvcq7Tp
OcnAr/UM3l2uyAS4dpeFZeN8KFBOPELZ9x00ioSotIyc71HLXkanapEVrj/l1Ce+O96rOTSRrvuq
5+0j1eM+qdZnW0VBUrpEimn+tMw+Qmzis3Lgd0G7TZeWfbGh/yaG8zNUU2j3hOt167GblZ8u4ZRs
Cr9pkevB3lan8Z7FBSff+TBn9vbUNSzBNpiuVmilJLRNcb3r828gUAHph5G96tBZ2ner+AEOtjda
iwX+4us9KmZHUC3zB4z3PSigxfJkQuJQx96f0pq/3sxR9Liwrkadc+carc2OSOHTaJYPiI1hNDWP
gCtTr2cf7cWGB+BgYkQXOFJ8xu5v7dYPTAf3c5GFg3oR6gCnoA/ylGfD1jgSOxAab1mqn2Z+abM4
sppmzyHNWwDCwGEyiYWTaLLzfJ8Y8xdwCn8Bpd6Csm9rBA1oO5XlzaY+jO0YLGiwqoQKgU5Z5vyc
IhIe4Y46OHp/srLe5fPs9eu831r1mKh/WqSsJuZCW8GLUOyXtjzE2hrVw7ov+TFKB/QaKBmnLW8W
58bKM5eJr7oyX9L6sJmcrlpsBdTeXlWWLA6XkwRGU+9t5wbUkk8X3INegZdn0rya4TQrfpfVt8zM
j/zGqKwtMD5l4cVmR0u/kg5iklM0BK3ZfMxCwbL/zWt6VCoFQnfuj7O6VyjjUTI+Ebiyk7F5qLSG
OBLZPOrqmPu5XvwrZiPIneVZGsJLZi6TTDY9MoWNsfESGHT8GDQmiyLTLp5IFpiiDJi3V28cl7kw
zaNVKh9TY346dipDLvgrMUkvudUEcSww4WsLj2IJZDi/Y3a97XswS09uj0lRes1E6WWh7xky33UV
kMIo0OI3fLJeTW1dpz/WAhGILo4ix11aTmyVwEcSOueKYLYnYdZ+Mut+qvxUxetgQwNoUn9r82gj
U1J1UDtYfsHtBfKaLKLkaxigS8Umd5LmuXKvt89o9gdWYqpjkiDJ9N1cz8LEgcH+qzq5tXOx2mur
FgcFICMKZ/TW9TNaZE+x0d0OlC7FYcHwAbDvzNMe1hVvii383iIejBmVu4IN3076sNKzTeGI6wV6
d7S5M2nZ4KpocXUtIWe4erRRKWWTGm3ZcJZnZ3jksuRi4R6Ks71qJadFfR+se/G7n7fhi4mN18cY
/lbETkJ7EM1vkjdeHB8nqo2aS23gsJiq3/KL4FPeftPf8tsSJ3tDEJ2RS6+p5T0A79I38Tlxg4Ik
EE7zfakNe419pMzFqU+wq1uKX1GkyO1oz8ap1N8yK9sX9rtGs1TGfyWr96GY9lotXlWVR3UGhlj/
5mURZXV5SSsMHtWz5nz1XcqKmlAb47urbE93vyrttMbODlx1Sd0fwRs2bo4qrrnUvDE/qFlBv4nf
8q2hBhPioWD7xf41jMXHRNLyZnFj44faBj7VWPqj6aA9zUkl8x2FXcZwmyib1bwncdvwe+VFrNAd
ZvpgNDnaSuixwqfbu55avm9twaXsBFrJlbp84kmiPX1c+fnkdhJtqr0zYzcaGiCkPWyeIokwhe0a
FVaoc5aq+3faKF1KO1irLSyqfU55pa/npkh8C4rqSvyucR6rv1bRcZ//AF6PlKrwUfRkuBXsLDus
1RxtdhkKFtudPvvOYJDy/Jxhwy+tUNTkAArXc/QhWLdhx4vB/Aw+lgJLTvP7haRlCiy7kntgpVSS
jQ/o+Sb7/sFyKQw5dtYHp3oWmbIvjMqzwDGY7rXr7KDVjQtiIaTU5cVN3U+EtN4SF1zJjldSdqxK
41mLfkE0EhX8DMd6PGwjtqnyTTd/u3I7r/jOodfumpTsL7Om2MoepnGO/Xmsh3Co84Pudo95nVZR
18aBMSl/RZ49lUqzW3Dm3sWKQSxMLNGKEoeZdF4AIgZ6quyWdnpnnk0GFp9gicmMzLbWn5v5Cc8V
/KPc1YN5UB7XcYpUtf2W9ivyb2U/OG6IkfKpSOKTo7TUh+prXK6BJcROo3tZMPjHxm831x6FadTb
41PuDlciGlluOdGWFzulW/fzUm6QKh4XC56HxcU5RA2Hn+n0O9IfPDG7XC3KvrXG+9jg6Z4o2s0Y
aQvq77V6Yl7mrd/9cNiYuxj3Ne0QsMdkG8fpXGvfjhi5pUoYgBSHVXNI+IQ8d/mcOVv1xCFUl2NK
nLQt97bt2ygdcjvk0Ywld+fXwrOh8rk11WmgrU/ihQCDBeytcVEV+c6Z4HXrQU+dfzWou9lsA+Ey
vSKvQwM7t00k5vXyhLCNF2X0lQawmp6Pnr4d1zK9xOsHqVe5N20iqKoPdSjpecg+62cPeHGU2CJM
jPW2kWWTGl3IJidwxK10xh0mb2+eP13z31r+rGoOwb3Y90I89WPBfDuPxNgHle5PycQFVPv23F5t
pkF3BxIqonOmjF+2i0eeIZc3rUM4P5eq/QgHWZ/DGgpqNn/NdK+d9owauj3iB9iTVZN7mDuieXbJ
g6qnzYd7HSvzb1XbSVAOrRVUqjX5QhtJ/UBud8444H4nyKyKerhZ7Wtu/6hrG9YzZWen86koVhzi
U0VUASrukLra3kqU1auN4iF12n+G+c/INc/AHmXTai8sTGpjDbOEhReASNINNqoR8h7Wzm+p0WU+
/8lqFhsIAGr04wWv98Lt0KkGHf9unA912R9Z+oRF22C3OTTThQojVMHpWRJt8KgeN4UZpTX9pklJ
vU3Il34ktjZIkKqpDENnBH+t+dIaEPdMhIj1XrN+8kLsOrEXYGrwgwQMZkJn+oRBgcAo59Z9Kvvs
2eI9WEwueXAPSWJO3mrVl7Gq+D7wdVrqLdYbIlcpaUvX+bO2SeDGRxXBjGnXyBO2H9p1b9mqQJ3d
Wxf7bc9OAdLU+KC02Eg5S5Vfq0KPFX/oShrRYv9/U6pt/o7QdJeZNJwqRpPK4AamghB/SZdHz4mW
ZP6XLTkVo02VCBQs67doNH+X6WwpAMS0WQsyQ9tR21+W7j6QpUWzt4+Y7pl0Tk8jkKHq6wPtkFf3
z3pJXJ8eTvxBPA3XoSmYqaXLl1u0r4kyLRxc/LccxX7tiu4NOPcXyQz/2m7wjI7OjCQfJtiAg3wh
/+go65Qd48FAjxNfmk2kaihcs33LuxITY50RRlFs8jiLFRXf5OkUHoxh/UZgb2zcs7k2J377Sc2L
t5mWUdX3OvoBy31YCUW3V0bUw3mRAiG/TkGbBW1X+8uWPZnxixTZSVADp8N7EbpeRTnd2oJUgvLc
zW/m7Jv9DyiWy9TdZMzdSU8rTcple0Oub77I+azTbBkpMeVZi0a9ahvf0kGAx2R7u02615Mp3Tta
8dqj7EykuKadPOkFP/FSZjhT/pJ8clJKN3Db+jYt5U/DxEfR65fKJb8esWR/bvPvkcBfjemZm9qR
VjNGYgJQHdJeDZGR7FxyQvggglFfTybiYp27sWclp+kUsJZBL9v4ef5kFm+9WnuEsAV6+1an9j6u
2ttSz7wb31L86YHsN+UnH8dpIEyyehPma4Hmoc5NBg9fsm5DgHdUCpanp63Xq2qop9M5EQyt3eVA
lxzP48tccE7UphPMjo9N1/JKHbnw5l6c2Obk/JNbT3LDgNF95ww98q3kCB92ttb+IxkoMMvjGi/7
GRi81btR3zkPQst8jR+R7j4jRw0zZX41ph0c0YDo1GCgOCHPvEmssLTprLImWPM/SfG20XOk4o8r
OPwc7Qlwvt/n/yoWCnm5RXhuojFhI+KkL4huf7I5O1jDCHnE7ZawQnAYFJbjA3fzuh6Fv4aqeize
0nI5IiA4U6Nfex1uW5lg3SJyqfYAcx3ZrtPk6psSlSWIGsCSlqf1JZ71wtGPK4vqSTPOuUN4WeLg
S2ULQSPO2yfNx66kVlOqcz31SIB7x34YlaQ55Jb7ruUDoWg5J0NWgRvL3gYSnDhfqqtZRMtKsPZq
r18zVOGtQ3FL7f3UL3fMdZ6926iDQqjglKPguWVpA3Rfl50BUdnHykqmKf8BmCv3crJlLFRSlmhX
peZEHsl7WA9z2h/LrvaqLttV2Xj/3aHa1WFlcdcsybRjb7VLnPVo1rYHKPoomTgplRb0tkEDar8z
be27zfLQIUULuWEJMz07/1h15WAOeuMpVcm4otveG6n4S6qkp/+/ME2NSQvCzR27T5kB5MHUH7CV
FfvEmALXynYKxWhil5EWbwCwxn0xpRClvmdufNY00OW7ZjcidYwMVX+EEXqzOFU6HKotgb2V89fq
TEjUWHfpQ3x8R7/5xJtfnBpZfXSZ8l0Ma9gk1D5McHVGogmAVk+mkts7X16Bu7wTooTqe6IEXPXK
A94ZVC5Dp6Hfj46I1LBvU2+pDqIdqUi5WI006JdjN3LNdfkptTiC8ET08UwuR/mwFm2YZR8VGzc3
F35at76R6iGBj5gjubV5Wlp1JBR38aapCLoxWspUDYQiaH7KmmIVBkTAiOfckYpxUJxReHobmA3N
slEUyX5d0pOwKuLtxPSktcpPrKCxaEbuLyWN4wc7rsNWHdyH2FTL02jPj4PSbftYG2pPK84S6/kN
h3YgFqvaM+4XQSMQizrdjVw4RkkFU2FtYvFW4B1Tkg3puMKMenEZcVkxb0Y5W3tFGs950teRjmqq
Bp3mbTbfQEasdJQgZY/xkRXjshOkIuer9bwBFmgL+xsgAU4HNkyX4jC0CFicuHpYCSnBwAExjKyj
NoYmG39ihiKau+M2b216946kg/sXteZ1V+AHzvcsezVTSQHb5KtZYGezyxfVPrT11gQiEU9GauY7
zQ0cSzsb8zTtU2f6HXS45oMYD1IrjaAfbYFPzfSaeUSQrPDzaV0mRpYguJuHoDtuvaujj2BVsbLY
mNriOE8rKTdOFWqkPx0LYPO+bcvBTwZjPRYDeWPOzGmvExRRxdwCNp+Fb5p8hAVP+2I3ryLFEOji
7y+MJH7QDZ231zZ3ytKKHd/a2ziMeqjm+OsQAANSJ4NDiXNc6BWvdUlXO1qecCjAZ4t0vqTo2qBb
N2YH2cqCpZ2kt01FfqrleCjtpYxc49epFz0c6z7z4sZi6rjUXzbbzVxWTTBtsx05xvwoJDy0uFSy
wxDn367LAzn2fBD1tPDn8tifnMb8kC7xnu59CFVS8A2zSXk1M2UAGJxY1EoF1WY9jdt1q5X6kDI8
j53FDu1ZhUBiuEGn6WqwQGDxKpPnekr1fW2n/OR0d+c2bPXsuWwO1v0t7cLZMsdjk1fCw5xdM3GG
JjKM2VlJXS+vtu10NbY4veRy2+X3dVeWZH+txTUiPDY/k/7Fj8J9KwCSspTWfSepqgcz+QGp4L7g
AZwHSfktu6iKy4/J0OFZcAMUWOLRzO/cNP/MJm30ezBUgW7yDeEaGPg4+UZb3NtZxzlrEo2yLxw2
l+NSZbvinNJ6SoYYbm6/ZXJSyOk5TZgiPcvQph1J3m9jze+LVWX2e8B4YV90p4UgvL0Za0FRpT91
L1+o9F2fcxnPtR1fEzf9UjRWku6CUNJRGMzhMAxbM15ppNPHsmJx5qb61QUu4YsFccBSp6+TMaLR
HQUyLRFfB5dw1g5SNJAnCgB4Chx25EpQTFbXOOmbyHXbr8x2xj99B/lINGyp7aTZD7ryAXJfYSJN
SWnpBemu43tlF5E+TpTufcpbt1kvhSOuYLZzf662aEn0EaQSZlc7YfneyTT2mtSSIXAU5mCqa7H3
WX9jbYtMnvxD2WyBunKypKPxa7IipxKdr4mh1FHTN5yd9UA7wzji/y9GasOjXFpmuOZ11hbzhHVi
Y2FQfStJ/7t4eItf1p7VVJbGx64D6InXdqGSM8hf0tf4OHJvM50YdIQTgJc25FBBXxtPs8KsKi4Z
3y7tcAanMKLeDx0g/n4vcc84Tg/Z264fJNtXDWM9xyFt7Lj6UhkSP68T5aAUMBIG0w5jAoRCdb6b
pWwPHkt2MqRyrBcwnopV/yNK1mYoV7XPzqgwf2yV46YmPGtprESqRfhqWgxvRhe3zIyKY4dNa2vH
FmMMEGjHpikTACOtgXFtAyVrJYi6MgX3bSaTnZMnFCoE1btVFvC3yne1sr3WgvgeMKfcJy1RK4p6
mjqSmYsq4mxLwnlBp4lv+jiN7T7v6s9YFXMQO8lfNkvUHBsPAynjyQqmCp3Il4RfHMVOe41TjfDx
MWWhtoEZS0RNuUQjrRvM0DGijXSAxtFApBMQh+lG3CHDLu77zpeN4+dIf4Oxceqw69FFFqWA159k
H8rQACFVukPXOe8LoyYPRG29H7nJZDzGjxoqFZ0xRFAM9gvEk+fElIzmmvmQSFRZtlHRPxRIMmbL
itzaUNmE6F1Udjnd4lIQg8IqfW/jMSggojnFcFDTe3Bd1ovQ6pz7u2toN8uIyWGd9YOZTHApTPsF
T9E/Bf4VTBaxslwq+EjqBEbOauMqd5TqRc9i7VnQwPjtwHpg1vH7oxDdubjYT/BmD3yCym6NJdoZ
d7rgeHhVcmfYV50EuVsJY1+6utwvnLbIdaQ42pulhH2Vlr6sbPcpvxMq0eoCn3e0W4cqij6weGx1
1QyVfhMfECfyOl4+cS2KvTRQ6kxN/Y0xJvnccvlHqX/sCS/RisL3Vrbl4ANOpEHLxBsCNvtmrJzZ
8ZQirLn/z2Z1UUivsOMUM3vJpMEJI3NKo6xv9pMmFEZirOeaPv3gbep23do4Ua5a1S0DqU1RzApN
65ujVRT81QvU/ZrattdmAQBaCCSIeHzaKxVykNncs7VuZucUV9GZYAmY+0o6+9ZatcxeGGjAqtKO
/3+x7/+UWVI5OOlFiNo+ql3FjFibGAvGqRFpUv0r9TolzaZi59KzAiBc4GJuaAgLk4QNu86uNjaz
hbnzMZGcBB2brTBrNXHK02Q6odABBjDb1Xlzkvas3b/Ifp2gOqjZPsYMQyu1Kherz4bbnMZRarrr
bTaR1wjry1Dy9BabJovtWLHDrDHqUFadCLA7Mp63au2IIoGA3FUsu1l026mq2+ukKfZFsDZZhiiG
w3FsOsYCKzh7L0Mk+KSl+q4dqh/FBcRUFPkR/k79YutFMFjQLrIBN0K+lvtuxGdt0t3tjLb43Biv
xasur1LrkWupKeFhzfIrm7QJkpK8ElAR1duWgA+Aj2rzWghYQakzhlKPDCIaMo5yMyTlqbtVrfk5
GzWNWyWqw8A18iYsPGBWPmgHggERd8j6ucPBd3IHpkOOVT07sKGeWcr6sNRzvzPVbp+Lxb453EuR
MYoprOyK4SPA50OdWUHT6Q7ZUmkboNgaozKDwmAxhY3qpoEealnasTXK383M01M+7jPVrB57vSXT
cNrOYKzXyHLN9ki5RrbErEdLz+3TqA2rtnpKL879izUZf7ZFX8OUtVRPAMcjyeTKo3b/Uiy1wDJt
vua0Bv5CCXXtgS9f9dxi9sQmyTTc+fr/rzs27uNmwrRTrSPorb6wYYWQR+iphalhxXMdWnwBmckc
TvwslifLmpYn4STzSVfMN6IH3dBQuUSKxh2IkVnGc6PpaKKkzHYkkPrkDa57EPNMQxqScNRi7FkB
jDLUHdEbfj4aBKNRaEf/owpdazWYEcd6ZFUqe/th1d86I3aZj8k9bgr7aqzKP5uFKbdWqT+KxbWQ
6eWM86b6z8oIuh07esN8fUjBxTxobUU/wNSTJZus92qxlaGl9uNFy/gXU5m8s2Hoo1lflc+Bbjbf
+ksDBoBBTo+KrYP5l6EPaGGTho2NSWDp8+Q2dgIR0SpY723lWS0q10N5wFBtFXmgGKhynF4/aA1l
tjU2pPmqxsf/UNjaYc6VyMKiQqrmh0qw02iMBBYZAkjb55HZLq0x7kesMcDv8/mxB7Hoo3vLHrFg
BwV4oyDd5PaVYkLn4I7ft0RFj1OgOeT9/YvCljINQnFBrMCbvXGNcAPt4SV0rHSFfV3dwb66sO1R
CCsM+CD3sz9Q5S0xCD/RsVMXGrRdgsZPwnWdW5Wb+0IPUL2pZ9EPVGUIxHyrn+6pVyXFRG2uDPQg
ZPqK0zpo0aYiInpWZyY8tNd1mtuDEmOja8DwBpxjNR6zrvkAKeY7sMXGBSHlJrP1ahdMMfgj5x2h
CsZZZsuu7/vkmKmdtusM8odiwzgrbOjCwiajWHdz+fq/u4WS/JZkSnMa0K1FTdwWvlZ15W5BQ+bF
I2PrNY4fs5mStGRmsrRVFlpGLvdztbwUsPoTBzIRdiz2vGZhfmSZvsvx83mrwD9nNiWjHj3uWIhO
P3Zb2h8JlKU+th4J/BZeSqwGyoCs2A/LqvmEiGUR3moaxxA/1Hp2JhOqpDpF6eD860rzWYohj9qt
tNAjToHkSvfqRVxnd3uXDa2rldhNOE+xgzFLdkG3sLcZUFB4A/dilM7rh7rM2Su/0etq9bHJMvPR
1Ox32NlfVax+ZuP6xgeUkcMeq4zjjYfVQRiS1KzG6nK+VGrjvlpyCFJ3Nv+sk3a/crg0l4ppOawu
98lS7XAzFDsgVVfxUMLz99eaA2CfB+qRNJqcjNX2NH3q9bgdu9jUkZiJW2pPBAYTjcaqzDrnfI9Y
J2EKp5XYlUrC4pV4qKKgkGpRjcf9bNEXMbyQnAbqGE/0ZLQfTWVu/tCp6Np0VZ6EKMtddVd+FeSi
e+5ozlFv1PLBnNxh11DPmqzQ4gS5uiZS4pTHzm8KQwYLNuKdThbWKudL70wzv+wUhyJ+BzIlntLk
CyntW2+vBGyNzsOq1tOLO7boHbg5YbSgblENCtRTh43/SIoJrsNlSa+L/lIntdybM8KDuysHCdLs
rVs9HBpHotAdM6yZhl+4DBEN6nG0eF7XMSpPXKaExUDUIGeFE7/btKe+CnEhWuG/nHr28WGpMuGW
E9HKBcYZRockiCR1Z/h6zMxXgLcw6nwLCDtltx8fHCRmZ0TDz2nba0wzadbHqpzDPLVJgnXMuxTE
6DhYWBk46a2DhHFekAuwP5Ii1MGZhmo6qmhe0HA2toErseRxXrXsUa5J/jg6l6HlB4AxEx3WKGIK
8sb1anerDhn7SlEyrhHmemk2xwmXzcY0JiLcG8ZDpgFUNcjGaJSvUQUrjV0y8ZTZ7kJjW52oTLO/
SzmoRzmsB7Judv9H6wzVgz27E/0ddMOVgLEdEC95cJPpaEwEm8uVBbdpBVp7qJfmC1bTcHKWP/Vd
NlO02j891wW6I2aYeY4GcsgGnf/jo1qUzUmJ2SI4Ril9nZ3Yg9269wkfgcpKuXRHd+ke1Ml9lLX6
D+RZQwAIi/yBgeWyupfSRMsnUi5G5HEi6DJWTJAwdhaDHG8wR6ZFqfOaO5yDBIozeWAkUgxDxfoX
cJ+TQbGqtVV5YfTk5S5IQVGZJRqB+q45KPoT87MBHTDT3FnRNp49ym8mI6adsVnD2+HJasz3fUU9
Ss9+6futZdtjBbFKDulGG71XFsOKWqt/7Zb1tx3HhQBUc3lQ7l9cXYmaxor3bQLDsaC8j5p8TcLU
xDx8twpmZdYG0jJuk1E/UC53O3O9+7xkw/U5tvpl0/Tt3BcfpivDzIzzaFGLZ3YGC1KZdX3s5oE5
Qd6bO+zOQ5hjAfcBiE7gLs6J1pziJO73eHAIGoZDGTTm+muWiv20idZ5UupZkFJHwuekLJexz5LD
bBO3wY7LDLVSdXYMMv7n9B/sRvUXhptH45aomwrjaQxrc/zU4XyiCNW8vPnHQV5FrdOj5BHLV+6w
WgfB9yOsV2zzLKOccXvcnEM+fABhxA1XODLIegqSLtPCch2QZYKKQB7p5lR3FbJE2uNFRVYB8pOJ
OFd42/QXjnMP6e9yWNmhFxb1yRZ/O2VdH/7j7jyWW0fSdftCFxVAIpEApgRoRRlSpNwEIbfhvcfT
38XuOjfu6UFH9LRrUgNtSRQJIDM/s3441itlGKnHfC3d00XdIutz3q6C6MWUr7pFaEIMOGm92oiO
uoFEwosV8fG+fsgVCYglnTiz0gIhK8jG3oIOWYxaQnPamD00SPSNJmiJcgAcLskbMnCL0bx1fjfK
tiZHZKRrWSQB+iYHHCOrEXbbLF7/Y45v0yRMVg1Gn9oo+2rt6AKYPxi5ehbF5Gy7quOzzZyNO0Z0
M8wqP9b0yrE/AwqTibayQo5/ZlweOye4VEoHwFbwhzhksP5RBY/odUOySp66715u0NPFfUbcBdHW
c2ybkry2TPtalaAu22w7ChKaZm3iR5HLEN1tkWbjXiwkKcsg5t7KrOlYiPw6dPIMqaF7lONwZ07h
Pc/+D9EuX7G+xPuAfd2UJcf21k4wWsTc9OZxp6VmcMN4vKubJHTijSx+eMxq6zqkbZENqtpxqD+W
iAqHgQ0LsWdMN2EuyEk+nYGG+DY1SpbsWxYnuSOsnVPhnNYt/bo198Dgz7Fa6U7x0xDvY6Cob+ZE
WWTM8m4MTKLr+m1fqWFvZeE5GxsWLyNH/29bum3sFAOOOitjLnHw43IbLsdpiaY/9vBe0McnUpt3
9274G5YB8mIzs9OL6CsvIt2MGSWEGAHEc9l/3g6ZMx8ZuX4bC2F2rdpvnVOUZzE76eja9AFn24rb
9fZtPCL1tmyP7pDij5nBbyxyy1cjoH5lkMxJNtWoXIrI5uR3QfszhhGJDUGtzJa0zIj3ats238dJ
v3W6mKSSsTS+EWuJD3jYWI82XmOE7+TNcpnZ9NX3DXuqu8Qi/0DvNqDL4MnkUsd14bl26FI+xE5r
FR/+NNsUqrXE3oztcDFqXmBozxEzFquPpqPxQBLF8nXIUA6emT9WTUqnpS8hxoS/A02HDEHkIHVj
LZQkjOBWzX3bPI8OFzyidrTJe+tRVypbjzrZIMV50IsU+QunuwYBqVQ2X8NKvw3xqW8jfUeWDedn
MG0GIsko5mn3XaXMiEhqghc4HZy9Y9c46gtDPScjvoVKX2vGHf7jIeAUic4J4HaeRSyOmD7kROVG
P5QjmZp4mS9xubhoqUjKhC/GVS4IPTF6eNVWnVfzKGY8PGJfTpfZNJbXYIDW46IScH571yKz2nbh
b6vC5qhpBsHnzBl9qQ97EQ9fnaGqm8uj7+azKMVtAlk5elGH3OtkuIsWB/AQ78keh/LQjwNmaQv+
nJv3Qxd5t3ZKs/WC4ATSmzajCHuECD5udwg0fL0+fwicjpZv2u4AHXzqoqVWVGmuJ/qFO38uL/So
NRL/Jm/Q0BoPNmE9aX2TQ3iJQTe/l2Z8L3Pb+rUDbe+az25Stk9TG9gXhLuvUZTyGNIamMbsBO9V
7rIwP4g06PEgx/Q5qsennhaAb/eR2k7tZO9QxUJaOsVXlopLP8U0vC32QMXVAW18UQGug4t36zWJ
dWYER3ks+t5HTim/ZFF4dvI0QafaWSGfPhSigXV7JPrIUdBbpIUxzH3JR4Js50Jv3ZhKgx01KWMn
muwF5rRzZyjN2kpmWniiWUheGrwl/919SNP9t33I36/P4l8alLfv+Gch0lR/KYGlxa0odSWs/+lD
mtZfbLsty7YcpZQLROb/9SFN+RdQGXqPriFtV/7jS3/3IU3zL12CmqEuSTFeWEys+w/6kAbjlf53
H5IX5tq8PtqXug1C418n4LWcf0ubCeaenLVDFJl3bY7XGrvlfW+zbUvsgnJNwKwXa/IYIdD7OPbp
r1s57s8QyeKuUaFxF/VFy1k5nY7UQv02mF6Yv2N7dS2dk9PmDeAyE2FRC4kidqq5cThROoskrjdC
05mVoYI/Tch8z7hAIE4188Eyyo8o5HcE+hlyReqPfZV7Zp/9gdeLUGPQpGm7eaSkqLk7IlAP/cRm
qydfTnn1DZzYwRXlznG7TWbm9Cls87BwqDmVhlUdaKjSqZmyJjulvdJYOZbrpC/VeoBk7VdO2u/5
2a3vaODhrKS4t0vQuwY+z9PQq3rHfmPG1cl1hnxmk6eXy/d0S8+2EOLI5NV80TXuAmFwSC/rKHpM
Xbt6mZcoe5yklT23JqXIKKzqWxx38QOlfehLu9aUXtzFUYfwNloXPe6CFyPqBCV3LPI2EqNPr0ZN
KzsNyn04V0+15v6Kpn6z64LfIQvM26W4twz0q6WoVrz/a80aiScia5y4oH4dxXjRwnAIHti0hJhA
7uUYFL5G0WII0pEYovY1FrALI+0y6zQZ3IIoZUHq0I/G/Ndg5MJkJjNTWmlpzk546urhSLbdR/24
JmzamYkQMdUW6GkdL/bKdCXSKo/X1ZR0z5EOg4SxK3/aSqNsgZMGp66ufIPQ+94W+vcgTWjZaI7I
quicenUmeW9wZEzaY8t7vQeU/z3Ey3SJ6oJj+hjuLJTtHUT3r7LQYBTJW+g1vs6zLTiFWPNxLBca
DAYR0VCMn84Qz+slDfN7EzV41Xbq0ygITi5BEz91VpKsFyz1+zm9RaZuC1KC6rHSXeunmCuN2t8U
rGxXc9bZ0A1484jSE2OvEJOXyUMub/ZxqD/MWntkJOh+1HVtawn5rs9xfsnx7j+zjC5LibKho7UK
59i7S40vHYrsgcO7dY8zSWhtXkh51o51Yr+Ig2+X8Jw63VpnQRJj1Oc0AUrb8ci/gVyM+urQGqO7
V/XSbtmGjcSIpIEQ35rYABg5/VhT3szuuFidtdWNy1Yjfn1nEqDzGRPC262q/uBYNjJunYL4sRJK
x8NGmGXErsV4HET4GI5u6mFwk91tYRG2YfDV9Q7FnsX87YkKIDhz3HUBD9zli8lAeKG1+2oaAf9w
GFxys9maiy2YQoHOTKaSQYMmKBezcMeD3YjfzLyNzYv9TrezJ8ti28zusHsu6xz1wSRyD+N1pBHE
ZFvIekB9NK+eia47AtUxGdPFk6LL3826s941sw4PiR2fsX4KEgKxRZ0S38KyKA4wSvwsl+ZjatPv
fiju0pZDYJY9DR0BqUgb3/AwT05k7ueo3xTF8li509UeLcrCEtmcytrgF7l6omD02UaM1oQ/3Oug
ZYRzFUEAKH2srJURB8ROG+dks22Cv03JVuvcdaQstRssam850wp8UZC5tmr+Pd71hdGD136U2n7q
U0kcsqckNc4nUQ3Cz62m3SVo2ysmq0brzJpLXNRsl3cVIb+24GMh1LEy4xg8fte/TmzMfbudk53A
QGuW4m2abDbVfU/OlsSxZ+nJOm/US1qPB0z68HZo309EK0GIvrWRTP2+LhVgcJSfOhQnd+xARECt
WqGoBd5cVD9VZdw0b+OhK7WdLhADaCa8JE23p+V4Fq64Vrb7QlFjwtityaPnrXys5nlYYS/Zm5xO
7bYzAzY0Gdsrw2neSFS+NoN67KFU+LnefoVFea0Z5GmkLkp18uVMCcfFAGDLACyCYIOGKGjdk5s6
dn2J61yy62SS6eh1WXeNBnM+MjPR3KZufurcZFgpNx69suF52XcfRUlzog6SU6inWxNaymrK03oF
lJUOWsPPTzsJotN6nhwirYtWf04sRoTQx3vi1c9MrSabkIzXbmS6MYBn/rCesmAvmUlPTCbeMFQa
iWoo9lUH6F2gbHiR5b5W7KPRcKOKHJviH8xQQlNaZQuQ/6JBMIVfjkKZPJhpxBMz4hRMYDGP9Y9m
0t+MuDnHhdZDS5NXp26/ZpaooHd3S6zWi27xLjavSIOfeaaY7N5bppeXUJAqtJg5e5dTSjO4CLb1
TLSgrruTGOiwu4N9pqq8q4NoTYU/W0H5+GUY12+FwZ+F1S/RWs4w8Kd4ZOSwhxjV0RfROp77+7Ax
xdXQ3Jjj/yTOSmqxX7X9Jg/GTT0V9Ef7fVrr23bSX3RGPPvlLaMCHuw82c0AYdFJ/TnS6b2HF4T8
i6tZBy2MN1NsH8HGPLlRsZuG6IN4Nt3XaDwZKiRKGl0KG96dJZ0nOXAm69txoDSReS0g9hIWPtkh
e01oHXOUUr8o5J80g/O65Pl9WhRbS4vfKgURRjNIIYwJA4vZvZMNbhTVH7G28uitmBEnx4yOBkUn
aaVbrEdUsciThrVvaMDg74dahog20TLpHufCPUjWwQYPR6p1lJNzKs9qaDw82mebWNNKb+fc7zhc
UbVgNyHJ6qBL042Z3f1t9p5CbghIo8wiPi0TSX1X2/T9RTWvszxXYvawwHINPbb7yW5J4J4XtJRM
Y8k+0y556juESUKpBd3RYGRw7JKvjE7eUmC+SUsrpXTZixmu8y/hMnLbIe21B4aXe6Ei67qE21Qb
Lr0F61hCvc9oHFshSirjYO7t4TMfuEsmSR7vqSTk3uSvgEZXU3U3UsvWanTj9LUrqUuGxH1yB5lx
WA0uyRAM8IjYgEuUVWu/SupVFJR8tyMa9ezcOq5UO0oc7Zq8XiYvcz5lLIwO6U9GikCJ0QwHgeXQ
jeCFYwhmiPyMcFqEIEXceq48ZcywG4IXm4oWLq83OO2mJ63M7bKxC3r1dA45kG+6zPGt/FfPGIei
PVGzG+v7HjFfJTiUNSkObGKrvuuyY5heXQO9K52PuUr3Yn6pOxaA9oRsTmHzaa73ZP1FBTepIqTH
0HcSFNtgKs6pteza8tz2yOcjPOg5hHdwhPq0qngbdBIsA8h0u/lxiGPc6qsLZatFj7YleD6UGHvj
ZjyNCvN9aN/mHKpt6005VXvnq7Q4+2HJa9ktlWesuI4OC0Pa3fLdKuIHZO0rlSUcDyDmU+jJut+q
8hRqd0Fub1pigtAN1gjIuyk11iwXa7v+NnIbV43PKPqS3dXp0YgMNv5kfQBn8DgcIVlgc9mgZIhy
snXU59KH00zg9tWZv2LkdgdbgXSCN4ywUm7FNQr8iF8sDz0/IOEi5u1OwiO+lFdP5S5uETmzDD4A
QbcJFsGCmhf29yYYSbgPvKAgLRKvlZSZiQoEEKKIYc4dPpYLtIJO5BL/UZSSZ94nZl+uuvq7jF1i
CBQtKalSyl1lfKpj8RJItEbiyx0/WVXms2J4z8SS2iOg1zz5nKbYZoiPE7rQbLN89s+cqYnUo3zV
bFNQ3rVJ7fKmP4jhz1C8ROmLLl66+d3VipN0R/ANNXFwhnVG+bc9YAAxlHVlzWhvWN0AYVynPUlR
ec7yMrtyOzh0O2mMUMs/xFqwTULzO2HyZ2d0mxl0UjumxkqrBp/5lWE2UxKh60zVoqZzwmaaArha
1fJJ1LofyfGhKb8YRMdTCKwrI5siie7iOBedqcEwDD1FNzGuuJf6t7hsuJrpVVbjO2fMVYlHQ0Cg
Wug3kiNrubTmsvUc83uiuyWQRKW7K9zHhEh0mdmPs8p9hW2iO/cBL7HkmauRzy7VsZqA0tCwkMXy
VOXOZliiD3B3q7bJf6Py3C9EDehyGlO3zbNzREVvrFDoynLjEhKxiNcQSPQM6pDB8tuUewFwwoG0
PVeXrBTePN+HSbbO8pRblzNWeWC0+loZ32mgUaZLt5XOeUTfTMRlatPeDiSv5qK5uKRbRjI6Xfza
5fqTbVzmxMSZKFc6E9BshLeBGcz54+wOQFsG8OnJvkGkzoOPAAlT5Z6eTn46N1+NzLYhSYjaCnYz
0e2EzVw5KubkVR9ld15s9S6akhjTUxxlfk/NxFiMgym6rT7TzmaR0yZPsbrUzsU2hW+OH6RvvXga
uXqtdaT/0SemmpTlydbjNVUB1MX8c86Wp5T+fTUTXlqq5y4RW/P2Ni/mHyPGRi5mzfJ0iSfHzEdh
LbNn99A5KOgZWbBRdQHIMgz/THZx1RZ1w0AykqC/wYltRVUuPBAzoFF3I6iFFeXTEIQROfXWsw1m
7OQL/a3W+rFitiHwfT7gz+84qjKKqTu2lfU+N3+cOlrrNSkrx7oTSns2m+hN2TCSeS6xtjxYqXVy
W0aZ3No4DYMxQPFgfu9J5X91o3Z1mWfGWJUja+p1dqikRg5bVlyQdDgLu7gwjHmdaDaPAHggqyka
txa9qagUT6IJu01tx2ugyJT65g1c9x3O+fMIfXnHye0pw1o9QlJ61d1y6zranV6NYKv7B/Jiq6AT
Yu1yOUyWuA1PuXII+zIT6zUMjUNZ47ca+Y/Wp5u5EZ+5qW8KoW27buaIFbyhSx/44ZuQQ2nWs9gO
wGvJypUML7bM6s4lWJs0070KYi5MzlEc6pKbNslgBldjBTIacZ1MLPvS3dCJqOjnqFTjTyHWVekr
4KIe2RqP4CWXKovVbaNNBnjINwh1T1D/GTYLnXbQx3u3VXjkybOWfwzMSbLpyZrZF4vISnXAeuJ5
m8JvY5NHDCY7TKQrmVS2KnXtLEYcI/t3cHS2aeMKjvFhKSGoIR4EJcQXDCWowt4NrFjof0D4rhhc
i1k0IeUycKABZh2k9ucgWyZzGFsVNeeQmB6rBr/LiV6HyrwHBOGXUcj/E5hIFJMiAmeZRXQT3kpp
v41OuFuiOXikS8wjKMopqaRrmjvfFqSitkJnJvlmquAwOwU8uK4HANRu5fRTZTHBAWAYHaF51GQR
Wl6RNGuGYh6imdOP/omgvoqF+Bw7a9sbHXv0219GH8A1Ht0x+amRJzqElaV8jaZ3p9TPeUVazgwG
r3TD54CYuLKcY8VJ26MQepatetJGk+6SDwLVmIRXiCzxjaT6IT6947Du6orq45/c/LztQzQBVjTo
uuc8vTKIrTLAapOZyIcVg9jOM0VRNyaxXQ5PcXINg3BjhGzoBuLZhEZgKrnL1aw/XPWqR+cpfCa5
2C9n0EesKuNLBnSlN89DdqZqE8mL2f461isGkdVglnVvAJ8pWj0M+XbqiU+iZ7nXhKfebUTx/Gow
kbl7LKnUNY/8jqQ0wdEEh3gp1iaMjzp9ckJtF5RHgVU7dRjzHZGGlwX1CP8105y7m8NfkeuVNG8q
QsfplK0dbWtUnW/io0iacW2S3NsuUZCy91vt5oTiaBbBwcrpW7ZHu+Wcxe68Yqsq+5Ho19HuvmT/
x5G117kgHHVFCN1xXsPW+MJ9IrF+65AgoSzWqx06L4GWE3Ei0bA8hcUhKhe8rPdC5QdHI1efRxQm
ouPoMHXWFO0Dh5PnmhCHW7w4YkSdWuuM2bUulbzv0j1jkigfDGsLIVAINHNelHG4eW3O2ihvLoTO
W/Oo3McweXcxssy+8qPs0hb9nUMysGq/a9hNRRd4DYKRMROe/yxTNA6aXa14u+XXgwrUz+Jk+9oM
uOHI2aTu4sfdiMxakEkQsEGChidkoOl+NhKXA/OzOJYX6nciiDYJzfQRGotRr3tR3ScTm8AWt5hE
3qqg5Vbe4uxiv4C80hMWWclKpcp7jb4afeYtI4oiGE/ydTF0vGJtn6WMtXTVM/WuO3dpNtZooMK+
ifqS2JVPCR3Yjot9DiKke8t6tojOUTf1lXB83d5hVpO58iZN7boGuACBEK5lA49mP9c7G+RVeCL2
sxIpacdsZZbWoXRoowV0VNP5MQusx9JpdlNG0VEF73rn7IgikAtbDSMlrOQTiGUIniMA2BdNVNzr
BTRB6C+MuxQ8IauA7SHjtLI1Ee7VIk4ieYvDq2u3lJLNO8ndzfiDXcFWv261k51mJ9QicxXPPEud
EZgKgAA0WgMrXBiFCUuM8R2RIBAnqSYbSMK6aM6maX0aDRJXQSTKKrSPVE3tvlXRtTTimriOU68I
gb7UIt2PhcljdwD10pEEW+6dpPSbjiJhPXU/Uudp2pnpRdq9X7f8VfFMYaYYcv3TmXXsm9yRa1Nr
sl1L/ZX0kGSORBhNhyjWf0hqbXKvbbpqFykWRMn0sZbKFZEuZg/FceSRVwuOtSZ7BPt4kwb6yRL6
dJqksdzgBWd3euDB/VlGpI37pHmTtXYFKutgXjr3qUYnYUby3sxR8oj2drbppayGlvngCf4V27xk
wmef5C/GBSfkpgn3g0Ljxl9+t2NF2/+mKDtlsSf1uw7rlAoxOTbyIVZaHSlnGN5SypCf0ZDikcRc
W3kLKCTQF5CWbV8y95HdLWLWf7fhJLGJ/g2AM/79jrrfou1+438Bd/J9/7Sd3L+UKQwMHUtXtkG6
F9T0P0Gc7l/StsFfSilsbk5xQ/L+DeKU9l/CNi2pS1c5Qhk2ntTfxhNf0i3LwayiHISNLO3/xHhy
IXr+LwynQXBOh2HC8Grsa2kBA62+P1Gtwhb+6P/p9dFVeoMSUAmSgb2aW2py5kYKuCtlcRoc7tyR
UWMb5ge0a6mH6J+5oIdKXrKTNbGFqTT8BIVhWYN5cTle0mEYMzZLSI57s/JJoxFlTxiKXpYcDJaS
SE8K6kl04VfMXEC3H9Y8rhA4ZIxDy8zFXAGHVykgFB7tSZceOcOsNEdau9AFxTjF6lDk+Su7ReY6
37qyzTIdEE3BG1njvVYX+l1ODm3HdL4ia9sNUSlEvlSkJyorK5XZhq910tkAhnbOzO/84wRyYxgL
qYGhfcK9qVEfswBUjkZukNVn3w/aV53pF8vu4nMq7D2LR75SNlJ0ahUcJ8uWQuK4dZxMPs41RJso
VSXQgunJPWgaHWxHx+hNjXFAQk9iJGgWWrfXIXSR8FhpCbnKSttZWnmMCzY0M83RLJwM77/89uNy
/Xe3Xxf1n8W/InD5nr8RuOov52bsYt9ycdi6yVf+eesJ/S9XOrbiJrJsTGEL+uz/MHDVX1JixmLM
/G0T/33jWeZf3MXS0XUDZCY39X/k+Jr89y+3npSGqSzuYGRRBx/yxqD//249x0DrZHgMRMRUSQ+5
Pmo/OejxFI/ks7D1I6jmVUhbSi/TzxsNZ0ppRolJ0KZGailbqznkckfk/CIZnRCbFSbuctQ4x1Cr
hq2DzWiXdHRvKMKKwsX0VJpABzr7xSFizamW+BV168b+XgpnX5b2gwtUOxofmAa0ofV0L9nUADc9
DSYcGZ2j0iipb0kmcTz1xV1PZGYRzbEwcQBHZ1eOLZEbWR2Gaj6G9nAAJMim3g5WtfkOw4aR2gbN
8Mx8YwWGaXbSaBaWcfBZj+0Di/o2yThaEEJLKg4qgBBDO65XpvM4GNRfqQ+l3BSd+2M/CgT9kMNV
yZ+vB09JdB5K99xhneUzhFPEArtgm1WHDyDbVl0Res5Qviybm1caoNapBeAEMZ+6NVdhk+z7mR3f
wGF/CHzmIeyCdlorBUWAtHeY5U81fcwiPMxGdyq69HEghd8Wii3g+MUR4RK1FkexdF+/GHR2ydwx
9SXISx4dPQUN8+gM9dqZqxOKE3MzoQ03ybxJC7ouIuseomybY//1uQp9mWZ+hgxTpi36MrKBYb2L
qNuUkBaWgdwOPl1F496rCDOmeMGFRG8L5MXO3hmb+1yB7kJ7Awzlegv9Wb+Esp84hHwIM/DWW56k
CGG52O0DV0AGXRLIyr2VjVRJOFSao/1TWswOyuOryV+xAHQMLd0jZtonr4FcjsoB4Tg4FESYiUnH
Pm76S6ecNak8BA/UZMKhK6LCTDJkU+Fq+tpdXFpz2a3XeRii+qmJsr3ZJOtZR8dcXmMreLDYOGNu
pYb7aDcVPY6GiXFybQXdGm3jwEQRbwZQB0/qLjE/Gyvf1tmIjPZJu+QjmdjoiQHuoaHtNBMFNAbi
UdM2FWGzjdnpRsnZGoGiabHXZkgPZvjAxIdjydOXFRGwrNwsg7XOWzA2i60RCU+6+66zngmcY5AF
lwEUbdHUVHomSIUxYcqaY29M5Gl+nutjhLni9GHI6YmmH/SPbsHJrcI7VX71yHFFS7RgQazVtOQx
Mq9u61xlNh9q22UnO+TnSPTXFj7aGN/V4a5hiuuqzNXeZaxWC5gWseCupwmRZM1nZBFTttsnzo6b
dv7WM4UmZHs4+GT3gDXXbfCWq4FE161rkdjaZqybPY4YYEuBeDgzrt1jrP11IgvKZFdz7zIfxJmv
ZRevTXs4mm2HuMAnq1uZL+f2gBT42FrTCRWYmkRIqBUVoG2stzKvdw4egGaHO8EuA23vQ1QvLVTO
RmFp5t1LraIIcsG0TSpimvqLWrS7zn1kBfW0hdKw9hvl87FGPitpQveJAfqbLneyc7Lo7BqC8lRu
bjQz/NL75b278dBU+Bupjk3JUObAFTJAeMO9Fahrp+oRitiBokkEM8k1/IYkhj/3P3FF6qwJd6Sz
vwtltVjmDRlfHbaxCJke2HzGGawprVYPsqy+62Rf2epO1zRkdVgTkMp3c4b8M/TW+9K327gjXW3q
ESkVC1LR3O84y1xgpkFwyu7csUAfdcLnLigOdf1jBhgWaXuvyw4Q6YECyGubpie3bs82w1j9wh7O
ElcKlupGTuV6weJKmAq4pNVzmlRXhsScb+gwM8m2A2YslumZeAs3Lpg6BpLrnbtrzLXMh09JQzhh
dxORfrXxrMze9s0Bm0qnvxFER7PMfMWeygH7PRHin6DK+cA3TKwOpeBhG435UzjcBumCpD3fMgZ6
DYRCo+MYTlDZ8MFd0n31VxH+uAPjlqi1Y29b86UYL10ab4NhWmu3Una5kFoQd7VRHHQQYoqnkhDR
aQTQvMprbKhEv0uXEKIkHUDQqoUnrBkux5vOGbtIPgaebBan8giddDbJLkc9WhfRVwLXTYiVscBE
greirOrYITWIZCZQWVlvtq0da7R7xrYfpk4whGPptwlmNEOhUC7mP6llPrScflZMrCMgPoqtHeDI
SS5lm1QAy6/yqmlDq5jZ1G1/L/LgUETla45hacxiN/Jkc+nJQRnrJSza2dhGQHiNESHDlmcTUleY
xw+4yryNzsYMKtqCU/NuOuUfrcp+Qzt/S8biNwC2hgeQrbq0ftbnFpEqyj6MpjrQNAoG8xzE7EQz
oAKyIaZQAqPoou6zDOsvVziGb4fDTsZIMDHvceXE+2WMaHoU7yb1FQFXW+8iv0u07Zjzgt3oOtrG
luAlb7R5bhz9PqjaPz1ikqPngJovKcgh/BxSHnVAHlmnEKlryX08szeoo+++nZnO0ZAXnr/y8b0i
HTUTTZEhlEbStyNudT3BEG3r5JIql7N88TIihROHHRTwnLo5lMnjgu8Js2TCe9U+qaS5oEWijGln
QbAdi/Q5NACeL+13YWFEhla9KQkWDGXI7xnXgiQ1MX4svKo5WHYIy6vZoe6B0Buiz1zP1lU9n2to
i/DUoFGKT2AxRyGHVxIsD9pQ8Ikw90vLjDvdSe5meI4yp+tuEHZBf+Nham1sxqTgW32ZysC6ri06
HgDwiMFgFFPybDvb9phGulNyOoRmGPmVoqw0uwTPa+uZs//OKcpDYZUXd8geG91Em8kfA7vhOJPb
RyAD/tDQ0VhgIcgA4krXy7Vz8pW9/IaacyiGU5rsJ8GA2Jmce93cqbzh+g3mVRWTcRs0miipnl1u
D3J7fBY9LhPTsfwqIeuSRL9O2O5RT3x7pFA/nhk/94La5uvB8MBMz3VXcxknEt90KcW9QSPSzd1j
IvJ3ra+AJZoXM+0/Ihd3MC6o/94ek5EWXxUxbfBvWGU++1n2EcB6qQgGRHUK90rJF00bazSLPd0F
Z/+rnGobO7Enu18DdJmUOCSf6D70mhpWLoSgNIA8qi+PxLofZcWozyjYUe3krymSl8li2okDRAE/
VwvXmXut5/Rq0ehQQF4bYtX9EHCVa1uXiymv6fvyZizppVbioc+Tq4RauljiThPdqWIhaTXa+Zl7
DwP4EB/m8Fnrtn0d76RyzzUgHsbQ+H04h0SpLS8un+g9vsusYP+CGKzYStlN/qib0Xsbop460U/U
te2eoVZrp7ddTzraGhyQq+U6D5ryq6JMSBcS5f8fs+E0nDVKoUG7Bd6xLq3qg1vDbtIrKsBX3mKw
m0StNbLbzOW80POsASbUCHk5SDxeFqtoplNpI1kXT1e3qq+qU9N5WLpDlJq+JEqFLSOTtdmC7DHY
uy7m3MNpZqwWDCZQ9psij8OVXdU7Xa+JYTIisKIRmqmHnA98LybIwKBDbLKRWAyQFyITIGRrBq8y
INFl9P5MZJNoeXjJ6KQ14JwIkJz7zOAiKM1tkDG+wpzW2YJzVMReF/rTPwd6qGoNugSUNAWFnuZj
PSXfQRF8paF1SI15ppaqHQh2LHfTLD3cIsh0HiCiaYXq/9xnFsgwaEleHhdeaxjbwhL7CWPZrGII
YVrEA83u14agfUSNsiD2EDwZ/5eyM1mOXNmy66+UaY4SAEcrk2rACEQf7LvkBEYymeg7h6P9ei1P
VfdqIJPeIO3my5u8ZAQCOL7P3msfUj94wQNkbCvl7zCS/nS+idLNynuhzpjpZEsS3Q7PU5w8LOBo
A7bGufjT8biJWWc0Uxj1K473tqPWj3vOjTfZ3+4yYcxgTb1pbEAU3by30h7PRf8epsUZoX/Qu4T8
VFbuY8bMa+OM8YP84sIjpXAKZtL3CHTWj1+MoTmVE/atGe23sIEt8UATSN0ZH6IkJm8QzO9qZTLF
t9Qu4oThVO2LCYyZBioqgllifI8FEHyOWcZZ8K8w0UX01J+h7IP+pckxILlvqu6gKhjuclQnA/cT
C371CaqFoXw51Rm8ShLAFDnyjCLQGAc7TdfUkruaic+E7xarqzH8xq1+KeZo7TyeR4F6LSB7GzMw
1fQpc0ysnDIyMNUgfBjbvkpesJgeVrTgJX4E2Y61aljRfL0VTNKQgfsb34cUJlwDbzUofhUPSdrg
nomLh3ZkAZ5b+bMTrprAPOUbXsJnX/ogKR1vl9lcyz12leHUSQRKE5rwybW+1to9pMry9/PsHvPl
1V6bI41bQ2SH3mM36zGfUD6HXFt0fxyqUMvgkHI/cpV/grXqr9nGUy/00h9VmB6d4kkBr6AOg2D2
2EdyhpRJ6BvN+C4gWDdW7b5kxUW68obLtTfVjgJSHE0tMFoveSir9dhD58PRfzRZrPAZ9H2WMhdF
ChGczH71rVtHvvag4MKfxeUDQLTozzTmJ0Lx55gLbrVTyB8VeIBLN16bXt3Y3AntWDcBsOl13yQq
m884OxDACfFeuhQe6qljBFy7kL1xl3ozjc9Ao3zvq/TNk0+mIx2SpwU+o4HI7QzLobUYDkoqvkZ3
mybRQrqpTdMniOvUT+DVKZZbChce40CyhPOjgU29UxTbwD77XFQro4WrXjlE35SthJnxW7jhPvbb
SzeTiJ3Ti+eCck5KawRC7Z4ZDEpaHBjArIzb8UifX3fFQbfnT4vfmT+rQ07qIi2+yGTQqiZwkRuY
AlOoy+uRbqiCWT/essZvwVj89l3Fo2E6V513NwvxUbXh3TRXJ1/Vz5VLpdCKvcptul9W71/ctN6s
mORHAm53iyB94VUTj0GglbyFMyhjyZu4jhc3N7fjSDurK+5JiDioneLOhLtsDk2MzZZ9J2bGzn9G
J2KFa2YfBOuPfTZdhxAOiD0/DrNTnqtRfZED5+2uWKuoNOFhUAYgTKytSWzXG9j4KQFhS4kXw2Ky
Vc53rnM1aXssHfksvXXruKvJxA8+e+lY4pq/vCzfdsrZWkSNwrwAYStw8GQcYLtdGa57y1sPTek8
edZ8VPdLFa6RGas7oAhnq2SoneeNGtV7hdrhguW8oZHzOxfu1pbiF9VCB3sdZ8yj2RaczWNXKUYJ
eS1TbkLZrB6aeqWdoFHnOIQyqRnoytmQ/b9XqihYFRn3PgMBkdyY5VZSvE+p/Yw/npHH8Kq9w4YH
ctPVrekxAfd0Qh9wtkEfv4Sjs8ehfEhSE+esx9SvTuuMH9oLRHKWVbPg1jDvR9T1Qwa164JVnlX1
oFFvd4Iei7kEVM+yXGIMqXPdSVtajGjnvsm/7Ml/Wpg17KKI+hJzpsXBPyurq4O17sZnV+cG1b25
h0DGLL2KW38dgMGRVazDn8Iqds5atruCrfHki5ek+Y2D+1awSyUQekjpA3WD9sPCjNhCjIEMuvcm
nljAQhgfEaiX3/AUtm0TkDu+SPVp9KCmPeMxlFgBS+81XwOuY9SwlN4BMA1qUwvrK6fjLQNWsOHZ
T3jM28oU7W52v/tZSZLodBrY1fAc9iCLhH0cBHcIKtyuhWl8sjdrGUaUBKFDgICUsYhS5VyxDGyt
9LWVy5YoMz3F74pY2E3FOSfLWFe5EN4xvk2XPEx3jP+RB1osKN/b+KM133CKgiPK6qe5sHfgkbcU
sG4GuyrxOZmMniZBUu7W7m6MT4FISSwnAI2zyrLZKL/IsS4id+whknMApIoyUi4ImRICYt+Rwu6x
Jdneichfti04TphWc5zi4l304Z2M3wwmHA7jxkuR0mqftf2ljOM/pD5RLIwB9BSFZ+h3xfoo7PQ7
MIefoIVG2uUOzIS8IHjJfavta8qaATBi2b9Z2iW+WdP1TyEThD5xGdp77svUhdzTob01OoOiHNxY
Pcdp1NU1ENtiovrI7+6HzONevHyi30YWP97MFck0678QgP4qsW0J+0ZU2akIEpzBO+Ebd2pIt8OY
Xgs3eHby8raCikKH1e884/AbMNUQkQaCmGPFG8zxPLsZ8lzuIk926tBysJFNeso6zkoKusnqko+W
b7zFVwP1oRzHbcY2dymaMzNdAP8Uxts+S23cq8BTiSYq3O0sdyIXh3ZSsYwFeMNKlGrHTnTa8RuZ
2XfB/T+ncjjTfYMhYCJOmBBnBnASpvWEWgOklfsGrodonCiYCmcSehiHVyTIBJ2PR2FBE0aJqAG0
BkppW18qnN5mdVcZ88kunR8CwcTimX2hHwHQLIprjKZsL/NJ9Ii9bcJ9HVPGpgrWXTOLny64oeVj
OwfvQRHv11zz9e2jz3+yoFNgokmEk8eTUscJgHYY+AwufdQn6lDcZivXAzb/a8c5TBUtbKNJw6wx
HefHphcHk1mxo5SY6gqjhUr+MuInoZMoGnRoBpZLEy19tBTyGPq7GGjUCnVGbZopZeRvo7o40HsP
2zjeqnnahr29afEMTRn256HHQRejKHHHSYmoAikb1vQww/es7T4iWQAUbtiveJFZUoEB3vZ6EkG4
Eu0TEZn96EQd/sLA3I9mHcnptUOR4Im2Fxmkl5KOAzoP4ObBWnihjoIL8uDGxjkxvY2F37Knw0tW
034x72fzYeA/C1+5UC0OK+LjMVVfLkYjSJ1u+BWzvMtrOB1TcNeO5zigDK/fLVnPiPGlsupYelAb
16y6ak/F3NsvadnTe9Rdmc6JH0XtCEp/hNkGkIJXACfHvK2LYk95M9ceH6NwjixNKBN/KISPjOy5
z4NDUvsRR4xtjQU3SV9My3/CTtpiCAR98DgJrG0+hTLcTKo0PJTFO7XGECM58mHNRMfO6In5ctZb
Q710Q3FF6gI5cE8ofd9Ry6e89RlIz43iGTWRNDEBMzvcmYuDPWYbYZa/6qA52fNHJRdvbyUFlXDo
3nUpqFxyrk2NprPWz7Mk2umLe/rzbuNCXOIppgXWmMm9FSGVfMI+JfA7LZs4QdP1vywvu3U6097O
A7ejdim+HZ9HftJi3mWzc43r5BlgyqZD6pIMYzBab2lOj6NkSMgOUVV/Y7AAagEl+Wn8usTD55iC
tauWkFy3V54qSYx/1Ie9uPqevIyzj8fwDZEYd8JyGOmv33bh4l04pisC8Djf1U4FM9wxcHRsjdaF
bS22ttpdHwldEDGOnWj+rsADhvNID9UHMBAKQapdy+0jUYo6qn43j78MdQ0mmrOCYu8uTHqsSoR/
EOqtoc13bU+UZhDWJZBA4AalICDAsyHrzI386qnH4CNz3xkjjiknobGHiJ7hk/EldmSUANNI9uva
bG2Upbx8MJNqH1rdVoOCqVkoWitKsDK5bMlGy9+Z03IEoYSqWd3V2CRxC9JfEE3sp9jH6m5WKrzi
nBosrST66XJTCeAa0uiu0OzUJR8NCskM8Rp4/eM4TRwypEXPikaJ+2AHde8kI/sUjQn7K0tzPiSX
uKXjt0IHcd2/kVyPcG6pY7qCvK4/E9x10EgAbbMEkDrWy3yFsa4jVhl3oDNDHf9VOgjs6UjwosPB
QX7vkhV2dWi4Gch06hhxn7tIfwSL/b8RYx02Jo2ko8ejDiFDZnqeSCWDeiEMoIPKgY4sjzq8nJFi
XnScWehgc0XCmeQkOzIdek4FZDdC0PQzfS1/Y9E5AelYPAXkpd3Kd39aEtS5jlL7ZKpTstWEylId
tQZ2kfCKEb8eyGELHciWOppt2bwkGDA/Zx3bNshvh3+D3DrSDRdzz3UJy17qwLcRPwAd5Laoo+Cg
cT+qnnD4qGPigQ6MpyTHPRLkoY6SZ4pQ+ajj5UIHzdfHRcfOBx1AFyTRXRLpTNIaGI3XXXmkAweI
BixA9y459hgHImqE7ku034Z+jZj1+63U4XdQFGzmWN3Tc8vCVHLI1VF5wmnYZvvpGRAb5S3HEAzo
jvbhXofsdWws1LH7DgiH1EH8ikQ+PJsTCQ2I3DqsD1SquBYdAf5OR/nX8duxQ5CK2jS/qt9xQMmh
mWOxJ+uSKEyHsWJeL9KXTIMCfI0MAAeCK1tjBOxJ3A0S3sS0AJxU8inVyAGh4QMuFAKYkdkpj5P9
6Ie/TdEyiLW4sYuCFJvpjY+VU7vIlIANPAgHqUYd2Bp6MPfjMzUB/o5IJk9sjUZwNCQh1rgEqcEJ
bv5saJAC8Ax6Oml4oBH8LM3myuuzcDtJrE0zzIy1CiSDnQFnmCzshaEGNuS83ao69hrkEGikQ6fh
DrPGPAzwHqyVh0KnERA5LIjZAwrhTztUR3cLQPEn1tgISwMkhItfWeMKAEv0GjHhw5rINHRCBQ8r
19o2gEYR/8VSaEAFW6lwk2toxaw5FC3C5a6GaEF/joksz7IjhuKgoReNxl9QcED6d/6TrpcMOoat
MRmVN483reRGki+0S2mYRqWxGh58DTtdxmNb71uzJ0OLWsbUzSlmgcqBT3ezQunI9LAkDWyVXMfR
ythsaKRHq/JzrSEfjuo7gmiMKtx6OQl+JphTNpMNGqTVkBATWsjsLS14TsqOMt+PmQ++jZUDcrVi
0RMbc6HiKoBvyo8HwtwUeL66IkBFYbilBPmILv4VdtWHxHSWhOpc9aK/yzv7UQ5aM6WVrEmJM+U5
/S+Np6IqRLQSGo8iJ3vTLJgyixAm0zJVsPHkfKQoFAMt7rvUJeIVCOsK38f9cKleuJcj3WlZsa67
sN7CvNOIIPIJA+yWVUNc6MLYAyLkZKUBLxLSi6+RL7GGvywaAzPAgxEaDNOysQYEa6FtXTIUxo1T
ccGPc3qbjaG4XyyDKsUWhvjEP+LT9cNDlky08aAr0SGVVueuxXw9TTQ39M4OFFVPdgyUTaGhNo3G
2/QadEPanYUl6BsiBAKDKv4AsdJioQE59gwqR6gnn59DaIQOhhG2wm+zRuuMMHYsDdsxNXbH1wAe
fRMINZLHjL/Lv4geWD2ehvZk0Hs8cDvjbG6NDLiZAiq+NXKAib5dbUYN//E1BqjSQCCh0UCdLCPY
XtU2hLWPsv9Wm8eWl/bOCum4CNVLAWWo0LghW5qfXT6xgImzZkfDSBEi1AyLiFpYRR7MIvQ280JY
awBlFMA0sjllHzE2HVOnD8DArE40GaTMht4zINRMty437w08R5e6HrhJybL6Dyoe/ywhRjAVyuTG
7mwOHLCWJg1dautDoSFMrcYx+RrM1E8gmlYNa4r/YpvgN+Ua5ORCdFLFu6kBT8MA6mnW0Ce0U7zm
GgQFLfNSe+K5g6UCgNA9qHUFOqP6JAryad55E8npkPPZwaX7SWrwVKt/8TzABqMY/7Re/xJrONVo
GtmhCm1rt8wwXLguHot0uQ1qmjBjq8oPtYnp1dXIK6nhV5I6Nw3DIhdFOEkDsqir7c+mhmZ5Gp9V
aJBWAVGr1WitUEO2QAdiTTZnhOURBJcBi4uDXbupoXMNzKooCAC7Wo3u4ggTDQH3NDxtK0+GgeWK
7d8uFvvL2IVN7OBotsf5Bwr4XRq0l3xuWGTJGmCYBFYcd1VzCWac936gGcxZ0Jyn6m7QyDGwBnkE
XwXzjwaSlZDJGjtbMEd8jNhIzo1Rfc7ZMVCrt0UCY585PsQwzloNOwOl3JIrQXrEa0urc33pSrox
OMHta1hpy19oGvQ0R2PUEqKg0aDRaqMJZK2EtrZq7FpufXoaw1bAY+NiOYedjQMdUhst82yQgPNA
ba3hleoMmMexyCGSidYZFyTxbgeEobvFTe48jYPr/oLhEhBxVjqYN5Xq/KhDDYqsjPm3HnjohOlz
oSFzscbNpRo8V2gE3ahhdIXG0nEcpt4FUl3Ifutqwa7rYNjlYcizSjT6JrhupqVC+SaKFhUT+7HK
LQXEbiSuIOfmkjn0jBc5lhhTERvp5zeTmgWCcJcJz1hEaIITTZfTcYudMV+5zy8bqw1sQt8ZgH+V
AOhjnKcrIfevThvuJpUAc7KfRo31KzTgj/ujPKn6vBjwLccKDptWOGYKCZcxGJ5K4V2KAAa226pX
a/5IZeY+mNNbmNIsF/SkCT053Fale8TDOO3LjMCqVwyYJSETGgmIQqbMTQez0CUEQ4YbjGE8ADQM
BsAa7BjzbenyBihLwoMKsR+GJkgDVwcSAwMb/6DKKO1wixsanrhojGK/Uq9Q9pcUg9cNthRn7wcc
y1nCEgtyrvnKp6gcsQ7B9H+mF0Mzjcr1RGDil6xiKJ4js0uFrwOdvD06Y4OWWFIsXZKwpFc2wjkT
PliQsvUEBgi4ARpuzZnz0eH7knYQvIBcveVGX/B0o5C1mayLkPhLxrZDo8+hkA7LLws2pbD8t0bD
Kmu5kFTP4HLl2YvKpncCwzHdHKyhRctrnROIAbBAntvXKMxaQzHnkIKO2b2vJfoGpPdt56Y83vs6
30EYo1nK5SarwBpQg4hxja0R1vcmfbQyP90W2rTHxQ19CfaVR/J4AME6JPxSIukqPPusl7tNX2Vw
lzg0bQFiyBMR/fcRyf7oxhZ/J/6ea+oQyx773/BWptYfWArWMvgbtympffGqx3UpMtQURKV5GTkv
8Mhno04hsHe0B9+EJAG0gof7FbUgKfx3RG6MQiMtL7FoiCKDXq1g64LwJhadNCsloeVu4DyD3GY9
0pGHDSDju25xiVGIyDM1NchBLGyl8SDVHjEXmMKF+eSlbXvrOf1yTbvzQlR/GyQ2DOy5sR/ShV+4
LXDmKz7Duu/OHaHGF0/kt6EVcxeG8o7RyY7vJgspV9Li+kkZDR/01KCke9Rl910RH/ge/X1TU5ok
XAEOfGlj7DEkVOLBjrclOf5LWPrphbLxf/2n//j/OCDN5xkDCi/YxWelzRvZH8QCc5Obojbf+t1y
ni2eFfirN4hxXPiJPe1GMS2Rl83W0cKJY/T4q8zRvHq9U2/MTFrUu24rctbR4FjyQhPEZy3JQ4Ky
yI84ZEy2CFdl5vmjySK6pxHNAFjLIEwXrejcmXRCRnq6wX/mWi3Edxp2VfASzoK3gvm66uGO0vEF
cnPrrjb9GwVp33jsS+zD1suaLx3Ktf+hz/h7J8MC6SW06SZ9wjdGdD9MxmsVSGbtYVyuYIUV5OL1
1HazdVJQUZxUzSfT6mA3Bg9SzOHtMNUd7dccHJwwa0+WN0ehnQ8PrTde+qxm72my1aZ8B3SfPXMh
xet8EbZ5l7BqMgLrOhbCuI7KJHbKaMFGbC9rRz7IsTuOFdvxFQLMtrUCb59QVYmmEawY4hwnSHZt
NR5Xqbae3WDWQHolrwQkN+mzgd0cJSVdAFO/Ei4VV8swnnJHUiNq2dvA5Yel/wH/tM7CGFkcEE1b
COzFhdoZBURb4foOQf760AXlR2EwUaeL9A72cgjkdFmz2DnPVR6yZ/EvrYIO0sQ5FFlCQR2zeG9+
2sNvOywNdFsCuwbJnZ2Zxg/F2rg7Rvv0pp10kUk6uazF21fDNBOMklhym4DIXcEQcTOOXfcQo00w
br5CwJ2OMpWvs/D5KyMFpF4/d0gvw0fQMw0khP3N/mB2vf9agUO44sZHhhkQp+ske6znh65O6GTO
E+NiU9PRsn5in+A+OoSEtg0N34vDlYzsVaGoIWZTrJksFhNmvl5dAJ1ehXNyKL0H14L305e4AY0R
Y/sat+/rlP2AKQeYw7nYhsUP0plzpRTfwude203Zm0U40RHGl9F7rxOaH4TIAiKP8R0a4n4N2+KQ
ugmw58Z9cph3zGCKXAj/bLfYpqHKbMJuInnbGX86pTRvG4RA0csb5v+yiLnIFQb+scPcai8UyHme
iAxuuRtja2YlEe8YM63vVGCOU56uySFs5mwXrlhf04Q8ttPtnFAAUpMV5ZIFTBXmleewbC9mSPN2
jh0Zth83zN5gEm4VhmKMKNk6UWb23gLDWrFcjb04MnUT/CYnN9dO5CDeA0Vly5m1BsTR/tMloR4P
PRiUGgNijSvzJo8naK1Sr3c4rdRxW25d3gbp+CukUjbwnTPvRvoDRW1B0BP+Q57Oj7i0JxhV5NOw
NiwSBBUcBf3GeOvG752bySYdFfDsJZinYdevcWneSXTuPh/uFydF010bskV29c4Z+bsXM4+heSKS
R596uza/03zy2Vxy9EjrOysbzDvvaZ6Dbe7hKsgF9myvDnSqssdudMPxagHRLzGLWWKLdDntGOTm
vZ2ON6ln0Q/QtVTMB8YudjhHj/ZokSkbgl3qea9BnAG7G6DfpgsKywi7AwRo1KAsUYTeYTRd5d1U
TcFTqJZTAaV7b1jQpHPrzi9DhKvKNGlTIoLP8ceDn3JJkvneSUL2WlZ+8qE81IX8xdvUYkHE6tSm
XrRkbsDHZzp0Zf1UC93onIV9hA0cb42ch42UE1jaFEfFrLdsNZAhI9MqGWJVIEGopbrDuQlrhdHt
IGtahSmg6wiZ2Ht7gq7c2i1QfpfbcGo0J3fAoNtJ9hoGQAEEvXxXDilVQBy+tyK7rzN3QhG1Xnuu
QPAu2Q0xKp5WTU1nHz7ioSh/ZNERPO3ddU/d2hb9fT7J/MtcKK1I0uJj5PtnOZFHuBOoWTeyuwSP
ZWNQBQDhrUffHssjsRJrH9h0fxLlol9Ptoc2Bqo2BO2VbkjtUbcBydjzlrxtxua/7CYs0FQB8hnz
7uqJn6dm2X9j1xyCMPcAMCuVv2+n5DF0bhesqY++GKgwWssLPxyYD6K7kd+OzbVYklfKsOYdw/DG
CnJS2DUdyc0Sd7dYozDU5ZcxBw0zrax1KB1wo0ZV7HcBDlttOx9rw+SU6HcuzSRjBLXHe+JDcTMH
Rgjp3OcSrPHmAT67IKxkhRHuob4c/FUGe2cgqiz5Ye56AwP28gaAot0bujck86p0NyjkX2qXRizf
3VE49nKfy40jy+Ii2QgXPKx+u0hNfQAVaB2KAwtFVft31Cdwa+9eFL0M+Qrc/1drME6zXosXYyMo
wZRPVs54xL3UoM0cLbgjhEl/CrUmnzL+pNs7Xe3d1AfbgPO/Ef6JS4xVc+SHI704K+Ptqai8rbLp
D+D9EP6fWD4Got1MzQ+g/puignwZ07/KG8aLEYTNcQ47nOI9PIV8l1bO2QPfH4zFqbIGOneyTZf2
x4eh4flfgg/hBx9jNigNTtEd9gIPZ3a5PKvG2ZjetfJFFOLwpy72zsH3kf2ynQ6KTnPBZRTFif3h
k2/VHXn0F7BCa1/6BE9HbtwGrnlPpe9r4rF2UPSsVrX7bS2oiar4MoQ8JcH47uEiWFHj8zH9XecA
y+L7UTV3ycAmajaPK2beqmievBB91ZU/owTZ8VqU3ybpJjYhofMqx/PYUjAcitfW9wA9sV0v6+Te
Al0epuzBgV5rUgykijLH9owjWbAkC96aITkUQ7zDAwH0p7iYC8Cigt6+LtjwTRpimw7GTT8ON1ny
7mOE6cFIoWdvpTB2YfAzZd19Ug4curKb1rQOIutP6AAnMjdXlbLyNPbV1Fx1iMJhl5HNrv68wOgO
iTbgOqJ5Bl/Cbc84OucPdf9e+1+rqSKb7kVyaClLFju+SZEMLS9+KiQCsDKxswXJETXyvi/bk+NA
7n8qZ4b+ztVLaxfFcCwwcmeHYVH71XLR/HLvg+Qq0e4b+zRVxm2dkg+JA4aIwai0+eswh7it+hUU
cUAbpM3+ojMNrBNe8FuQSMc5vOXAR8nfxWQRrVhlrjRpC3GnbOvL67hlLKHYM7JsPTGeW0kCLa8+
Y4zfhnp3GaFIKAd2evUcCO+tRXRF70yqHTBvahHhUXg7Wjd2ped8zDVGZ/hCHW4qECF0+A1m/Q6N
6XOql3sxmZtJjyUcle2+hB+Tn4KlvOR9eKgsPlgjntfMexiZUBO6le0+nTdhhgEpcw6T4QcsSrnj
sAs8Yx8aGNZBjmMaIvaBJYB+aB4RSfiguhb28IoLWwnIPO5EJpendJCcZkz7EGTvUGl3JS4wt1ru
+zj9MMPlJSAAjOBBoMC1N7OU15Q+5D5g3NOBSIj0B8l22gZq2QJwbB3jzQj7P1aFYVRQJlSgfmKW
1O4W2R1CQI8eDiw76+lhySPPNfCtsuMonENP7B4PgNqEGFgbaRzrsYaFzPmWaILRvFTeCf32rIAu
VkNyJOHMMMzKdijUfcYEXI3+q6iZc8OYqkQ6z8kkvxfLd17HW4D6kN5YL0Lnj63nWE5n08GYuxi/
irlCFPQh2CePnEHfBW2oNxkdVXszzS/YHTdV2ZB+HqPZMKjcwewa0EC5wOV3602ReyeQoelmVOOt
ydNxE9Bg3jafamZroFpwSktlbYI+e/9PSb77plySpv6neqjuG9wEOmpK+PUfgqmOQyYVTCpUB0GA
1tN//p/ScU2Z24subtiylZoPJVAGqI7bLsas1RiPRZHRrsKbj/QbxgGpteEqWr/YSFgFCZTH7d9v
579/z/8j+Wn+9fvp/xJcv5sWzRx773/57b/sf5rbz+qn/5/6b/37v/Uv//hb/tK/ftHtp/r8h99E
tcrU8jD8yOXxpx9K9W/AWP1v/r/+4T/9/P0qz0v787/+23cz1Ep/tST7L9hbUsH/t+DkMP9UX80g
E6KSf7/e8bd+C/hL/yc56f2zawcOwWDb9QMsyOLfabnuP/uCwGLI/2zhm6yn/iM5af4zOcuQpZHn
uzAFQ77cv4WWyTo7Hl8r/IvRtYL/r+wkEc7/cnFY5LLIKusQpm8Glmn+48WxtG6aiCHRuj8b6rnw
CFEquVEVj9aZRovMLppDjg+GvRL9aFbDZBqi6U8VTW5xH1Vthqc5HUlWQFxaY2AYhQi/jVi+Ud6W
43pcmbpBkSKXl92G4NltzPJ7hiStsTmYUFZcEyGYmsHvH6ZCwSrDFLxaE+54gTuCtjFpt/uuNX9D
l5Ubmca3izrLCYchWKRd4GZ/ahNv/8ASuFBNZKWtIieJvu0EX1ZMUZJt2Uf8Bg8t93EvnShpTyZ4
cln/0vtsLzEobuhew8IRtxGz3VaW8b2vMdojHJShse+QZn+FfnableERY/Iem9+hqscrmtMJp3l9
p2IvImJB/3RNlMeiDm3oaSqh3YSHL+UtYrlxkBBvMF43UYass+GTFw4s2UO69pjfIO0kJoiIyh6i
tsZDEpNTmVt6EtrG/23NtGEEiWVimWRojpXzlcSwrkwaJg7kML6goUqySIVgfzbhAnGbR7pu8MD8
KTOSk6Z8DhfzKxXOtJdqwiVdPIgZyzSboqmDijSE2hHg0xxjpI0gNYJliSXC73KYe+hFlP+YEx0B
0BHYLC0vTj9dyvyWbj8YbbXzXnqwcaoUfGFHkWTS5zjC//i++ZVwa0sN446cxqXIumdszbRZWdNz
P3uvZsWkRA8TDlpfz/BJyVGNHxTw5LqbBihH1vpbxrQ8Of1BMpwDybWJIkaeYAXYVC6Uby/4lFYU
/w4HDoS9Lh3z/WdvFr+NhrggKkC3s8zgLXPkJ8hBXh6/vccggleyRfp1Da75yl6nKw157Je7wHkM
GOFvJA5STEILaE13uHC6BsmhOB1kLbSeyX+pTaJlAQkncjo43In27ygxZ+8rBQcfM9+sreyAFY+Y
Yn0r8khlUqT2YBofVvHO07DerWp9ZR1oHFJYpnoFt6NrPsEqz3HwlC04tXq3xf1quRQQsUdRzbaF
AcPObdzb4dhjxJn2a8PTPBkV85Lz0s19tXFb+SoWTr/jiASbf9ft8uDb0yELuxcgx2RGIIeVBC82
5uC+ekPzbKLlbtgcnzr4nMFcPJbp+GrTKBdMPL4N+Ty1FxymkVN8u1NvbcbRSXbIWJnlMDXEWM0c
27uOdf8W4DH2q+41tBXRW042Ge1iWUya04mRxVNrfCOVz7md5YRjd0+9hZa59ONVOUAE02K4oG6S
Y+i/6lYHvQYdMwakpr/tPCjBlYz3sTmwcgy7Xz3K3SwuXZfelqakmXVkK1sW36JavWigyIRwgfpI
OADz8mxXN/ssSPgBAUrZR244cS/mARbUaVCCdXWy4M4JrS85kuwImOfmAs50Ur+4oJOR7TBIjN1+
GXLYN7SOlLhH65KFPGsfkxLzTEaLr/vU1vDOKeS7tGubBlYc1s1on62pP6oVUIijB0S1vCeTi2Q9
F1RbxHBuHSwLc/mZs7DB35a+kYOgFjHI+yiUw6+iMU8Y9cmL6aFyvE+cdeca3XgYWVt6o2/uiGZw
H1nWy+LYp3RF2RchVtzM0PVhk3M1nCS9swzasdHS6bDn+sN5THqUeswQezQvCZA8ttZc7imVVsdp
5aSXztW7cc34OEDhZVXbUdWKg+qPmtDbKadieet1TwpxduvgIy9FdpQthQKxcSUngslgnrF3gO6X
g8HeaIaDNREokpU6WGuzF7I/1bLBUWcdQauSr56aYKvaP4uaGf5qTmwr6bMYbkQ2Bh+96f4qkuSL
584l9rMHDhoE4qf1uSdIw4u58KjpaSFmEeLsipWWVGFWcDXi9mCYhbHh+EAG2xFwGHv/bLTNSqjd
QxsCyHjZGBIoB8L+iKuKLsEb1vBPdeiF2xF/LCKEiXtK7Nn53iofdbSCHoW8tsEK3x8DUkljyFEv
59DN/gkiqBk/qpQbsrV+Lvn8bFlsL1VG1nweplSbqt9RO1DrUyyUxbLuuAPFuyAeMdXRJqHvXIiF
7a5xsQfExNXQe0C9Blkz3HJThm3RZReHrr6tYcljnOag9CgoVCvzriEKmCCQeDEYgA1sMei0bNNt
P6EkfIYmJafpVlR+cBIC+EhlBgeApsR/g0bClbJJEKHo5Kyh7sj2uTi/QntrWcvZtTCMjibiiKBZ
wxz+N3fnsSQ3kqzrd7l7HIMW2xSVorJ0UdUGRjab0Frj6c8X1XPGKpGYhJGzu2Y0GjfdkRGI8PBw
/wWqijCEG1E5UnM/BUBEY/7JtYPHABEyZPfzb7jxfgkxMt8UaeXtCi8+qLnzi6vgXs5Ewzx7dROq
2QEUOyAnEGIVHTaF6nz30urBDHzw6E0Zfs5i9xah1UfYCj/H0H6qIyTuIKIGgUPPswm/egLfqXqY
iAfN+MmKeQgM+UHIRMUCDOPZ3KQW2FEj1/4KKl0RhnlbT6Lq3hnN8yibyY1b45Fpw3BS+geHzgnF
f29bVumvLIZkZMclT23qYyuJpuJOtdy/oIMbmyJqETwdvoOHAXBEHr8P/V+G533N8RwPW/OzJ2n0
RwGUu/TxVac+ocUAx8lJ8lXmVOhtUUhKZShXodk9x416+v871TavSgTdfY9/Bu3f1VmiLf6TfxJt
S/sfqumKxqVpOLQB/t+/BEosVThPOJblyAZKQLpm/zvNtrCrMIVTogzyFAyOcIr4V5otyf9jyYoh
40eOIakBWkxWf0cdSBF59D9vM/EgsHTGR5xI46eoKJRYJjIpHx9hFXE5RgtC3mj2uKsz6h0NqeVL
iAVE66IbQIYV5Sj/N//4kpy9ts5ef+J/PB1YkxXFxg3DQjdpkuCnkYWnIi2mTaN/dXrYTnICfwf+
gQPhi957Q0EwR/SwpjDmI5kuhR6ahsjSAr4xaoSTneOHB9K/3n9nv2huKZC8NREyMFjiqT9Hyltp
LCuKI3wdqFmwNLDtHn3tmEIQsinAg2UDQeAfk8frI6uzI+uqrigWOaKiTj4CPboq10fWQs1oM6nH
JrH2fS2Bms++I9zxyZV+QfS7Uzz9DtWVbarqR2CEe2BWt7lKEUwf7ga0a2XQp/0Gpap/nsb/8VtN
jEve9wgmNGjNGajiIKlzvkckzYFX7TUy5WqU+V40GU3KQL2TCwm51vTUSMFWSBxdX5TZnWnIfA/T
YJPLhvhVH8oDeQS9eXQZFUf7dYmke922dB8eY/1rVtK/oAxQIS/o9rf/3cDmZGeaDuLqLQ3iTd6O
O0RccfOO6wcsPE0D+y/amF3e38u6/do7/vb62BeHwlbEIiPZpRIUTFW8ij/MWUVdAmiFhEqhjg7Q
ENInAM461usqk27+u6GIMR+HMmuwPWHNUCXoxswLtmoEIaWUbkKq1deHIsadH3VmxZlBfQwVJLGb
zoeC1Db2MohgdL2QgGkxPYWbG2vxP9fKf9ymykTpTEdq7eM49uTD2W1Dgml48mYESJs7CLUaMe3i
5nYMgAiq/SqNEfJHh6wZeffqzsv1aV4cEzE8Gm/47BoG+NbJihq6nlNmTDkmtHKwqhUaLdng7TwT
tgRFLYIohVx9f31UBaG4y9X9MOxkdf0WzruCnMhGPcZKv5KscYMnLnwt7FWpTFNByWFcwOHOUZFp
lg6LmNRZGBeT1hDeMokPmmZM1twMNakzNL6ta32l27U2VQ2CVX/fqdLWU3CHNo+ulH63k7fwbw8O
CyIYO1urDrRRbmBO7KFFYsG7FMpnP4WO5h4VKZUS4/RXsU1ywFvypqp+kNhhCEivS6JCW9AxjsZj
0R8UmZRY0pD6GaM9Cn4iZ1yNMG0yI4GGaNyFOLcA3tA+LXyv2d/GDa5xgZuIl02+l+MPnofVPDV4
vpT2Lcm+pEgDmzn0xQZdAlRoIAG5FiUPG/AWZMER0OsANNhhyQJJRzfd21KAQFH5+i9T53YSRUGH
H6WSfkyv5AZLU8vWuIYG2ta9225la9i142cvB0JsNxjV49uq2a9s6udMyISvfFjtKarkTogSb2IA
jEtPHNNP6u1Qtw8jvcbkd+8i9psmU/UH529w30++LA+ZsUPrXqYYJiEAU68ju72pHbJiTIHFKlmR
eqfpSxtK1KKn21wnGUMxjnok2cF5CDN57GP+yNJ4pXOAoPkQJ+5L1jXbpkIpIUtP1D62XuUfqRYe
FBy5246f4bifw6W9Pbd9TAswjmxQ5KEYO/klneHyem+pmrslRh1oFdnes+nWt4Gt/BVQToCUxrjX
t8blZcyym47GzaRzNUG1PB81kbWodKgNwUp21iivabn7irsLDZ/6wYWJJAHZUCS6XlX9sDD03K60
ZIQWyT8sNPQmE25jCgqhAmIN1aevbdPfVsMr5Qj01oguCFC2Ib3R6oD++lb8An1wF87FbIS1FAsD
GVUV2fIksKOHYLuQtcYNb+pby4YgmPD2xXZHN8cDMG61R64ER05Gj5C3l74urMDc5rNUwhkUORLl
90bKh6wgRuU+T2zGH4dkXx8QPijxOQLQ3Gf51kr6e8fuH9wUEmXaYHaRn7B8WhVpufQlxCafHgLL
cHh8OAqxa7r1dL9olRCeDIUVb6c1gmKl08aXTrbiP0uZe6riGBBacupLb2kNJlKK73c7wUfhzGuo
SlmTA5hbMo/inFtOgu9aCAkZIIQ6TQG9uY3ygaZYeTB4sfII3vYK6viY7vbSwk6YO3sWgu0G94pm
a9OtaCe0UKHUjXhg+dsugf9nq8fAizeaCXuMX0LtW0/7zfXvP2mFvE+dp6AqIxf7rnN5fvbk1Og7
Bwdc6hUu9Mtxp8IKLROhW+wfOylYSAwVY+Yz2xx1noUKrxFjst197DHUWNJIQgGqBNjr6MneAn6e
onYu2a+IhdmysUuVPe51a+63k+o5r1KUPVIbuj7z2YwOIVxL58MT9Kav01TzKyNzlHHTo9BswR4N
kscqV+/sykM9vnqg+n/fRK/UPk+DGx4WRp/bczYbHsdG7kO0eM8XXolHqY8zNBowBYQmF+xgaB3s
5K8xS54Ktf/L06OTWw4+xE8a8BJFtZbO98LXnwu9HH2cK2WNoiZyCOe/IsQ5FRU0vQe9Aswr2RhO
A5Y2AWsjlM5RgSLVRB5+l9KnWVgAMcHJgT8behJ6MbEe8E8ifcWPYitS2jDz4VvjcuM+6ol2p47G
sU29uwCqXNn/yOvmtXYGlM+1uzJ0XiD8LG2ImRPIUqgyKbZCX/A9hfkQCiNbpR+FAd0/D6Q+RGAi
2pfweVM+k6ugWpmYd6bjHa0If5ygOoxWtK8gYwMaxlWg2ekjmA6F39bytu8Wk/GZEKnbFsUUCx1o
1TQn92Qohe2YoEW+qYruBrc0gb7fsJE2keP/MmkR4T4AItltFi+J2ZFthsRcUla4K8+3iTdonpeW
KZsV9UDsqvFTc28UqbqNBvOIDOXWter1r76s/rq+SeayRtEs5rPolmwY+mTKKnC0QI+Rm5USXneo
Spc+ZgJoE3kGGoShuZeQvjC4vw0MqyrPhD3wUA3d1tPDfSCLR/yvvOjuUfH6MbbSs7YbqT6GPAuu
/865WxzyJJeHjCavw7/OF0hyOl68DW5OtBm0shxprIDIKZQ3R0adaLQwuLAYXBleO1QkUI2HOba0
f2e2ryFrlmqjF66Kq/T8N4xVPkaxThqFP9LGkIUxVPDUpi6otGZvw/xwXfWY2sFS+jqTQxnizDBt
mbbX9OZGhMNMcpOksQjgikLnlr9Xin6MHZVCko7k0bCjTLkeC+rJA4pV6WIWNxNLKamJ9BGuFlfL
ZOZaVXWu4aMT45beDeZKe/BgKGRKp7iL90N3qwrQjqEDOdL2Ke+MoQ+eJa9ZCOnq7M9wyJzhsWHC
q09CuopBnQ8ohQsFNJkO8Qf93W2olGg/+Nju0tv5ZBXwUBzOT+h9xz0WqyWAtMgm2Er4hgTsTqma
bRAUm9w/xrLzU0op2KPSmYGKQpSpWEg55m5jUe5VKBVTLFWnyZ9BcTaNNJntonkvhdOdKsMAhF2g
jNOZ+NLDWhk/0S4CIAdRGQVgWGAjaKQEId37GJ3OhWM0cycYimJqGLEKWIYxuRNCIwo6xWErKcJo
qRxoNycPMUyoVaugaltj3Og1zS0OD3dIE0FH69M3fxg2JgpUQQwEL/WoA1V/ssPZXToHHJTLxV3d
hdA2aXGQmgUu/V99RKRPj/ajbd8MEhlLwamnQ7MavfwpBU1pe9EeZMOvhdWZyZ0oNxjEYHAwVB4m
uRNN0W5AnRIL3yLZF1pysjVkSVLn1RQgzpdwRMpxlNr71sm/h5H9ElbjyYm0Q9x6X3tjKeaJ0Sb3
twFm2ObtgO21Pr2N4gZjVEeISGNeTiOw3SYoEfm1tVbRARXhpsjkv66vwNyQGm9kUcymWjwdsq5s
q4vUEWAqxIXKkjeiapt0EodspyNyyC9a+vQzZT8DQjTrbqvkye9J5IecoMydHKQQ/V5Jsb76CN0o
PT4Ctb9D+ugh9kq4qwiMwVJadaw+8oZLR1Rs+ekya9yBmDbI1JqsSdW2sO1RqUt+QJXCRIsi70tf
CIM1zkgknSwj2usmrWEdyw8dwTnEX5oeoIOpPPXfrq/+3P1CWwgHdFEIvTicWaao7dBLA64I6zx3
NoXc3qZW/DTa986w7xF4p6i0lJPNrT8FT4SSeZiJr35+qamBOmCQyMUakH85Y/WggNxFWmulFdYv
YFBw6IDYQqOL3X53fb7KXDQyZev9OeaY5sXTHEI9RFSUuUIIeN6vzrBfsrq9reruFhbe3peMvUWn
hI4JmRhyznXxgE7WPpPwJNfs21x6XPhBc4thAmczaK1pvBEn95znmGXaOQqldHT+5NZ/HtXqARHq
HRboD2ZYPaS5s86H5JCq0R5kxf318S83AM9EOkmiaWhalj1JxsKwk/vcE7apRQP6YAMb4Gh47gvc
/G/fI6xag3x/fcSZvIohbVkl7uJqfzHj2PTtbADKicBu9V2lj7mqvIMDr7AcNB5qRyP3blQbqIOl
3VIVPgXqYu57md7wIuD0cUmqGh1TsUs+RACbElDjghOhMKHtReTV+i9dgvgI11ScUXBm3XuMEEYK
1LrxGfOSpUfaZV4h3iToAGM5QY6jTW7FEXJRbOfUIajG7USya3UI673XdSPMmVAzypP9eMTIuQDZ
l5ga7JRhdf1LXNYJVJmsBqVRPjyJ3uTb07AfR8z3ery4kr0g3mVe9BQ4COPmw7YiDF8f7vLoqTJJ
IbccZXbSabEVPyw6JspKRard8yClMgayoKj6HQIgK4XyxH81lD45VK2ceX6ZM5SKECeAxW2YP9Yo
0MqQc66P9P4KOI/lzEqn6mGRbPGcmQyVaShUVCpDKVg7CJsCe7Bu2hIGHRIu1B+8Gnkt4I8SLOMV
HskoVRtvYWneS577dv23zJ1lx2CFKX4YwuHkfIGpJiTkhRh6p2hupE51KEf71bfVO/85b98skCBy
tFjjmzlKJE/oCJKi88SeBpAKGFKPGCIu4pDF6paNpHlIDiO4rqMdBS2jhMOAjkXO9pXzFAC6++n6
tC8zCEIJzRGTljZxVJ7sq4xXulInRr+BBtBnWIbodz46k+qXmuvLhlR3fbi5L65ya5OvUVsFAWGc
L7NeFWWQFkEP7imBi+wfrcx9QWc5b7EuMPboEt4MiAVFmC2UJqhKLX1WAVFd/xUz35pZ8x5hwrTS
pq0Xq2pNrcukbmMVKL5p3nPcdre6sDuEolEB4DWG4Bu9tbvrw86EDAKmYotOFMnTNJlPi6butbAA
0kw5BKGhVZEb61JrtilugWb9L2+w/9ihnZsldRHuCFbctKalAixc3KFykNIbbJSseHBavr9tTHhj
WCCnyW1Gz1YpoqUb6vJOVkUGrHAvaw6lxMmZHtOcEgXYsU1Lz6jpweEChA2jHckabmiyDK9efk5R
9YPf8vuRS+XdK9sOZQfHnNarHCvRa5wIYFoFZNtqfMJpa9U0WJr70UL7e25xDcKwwA7wPpv2FVEd
dPQBF/gNJfp1psW4Vut3shwIovpNCD7e78x94/cLGcfs+cHaDg6H4jDLaW2hRDlLyRyr2zg6Kk8W
iwhjpii2vp+9BTQDMus7kl6b2PJ2fuK8dAp4FsV+vb6R54IGiAkRs2hMXCQhY1EFnp7hLoo6MqJQ
xqo1NECiNZp67Xp0UG43l4oqs+sNpR2+nLBYs8Su+3D/qaFe9GnCvDtSX4/ebI5Qc9Q8IUi6MSya
k9omh8p0fZ4zFXHMrKgu6lTobbbW5JLvTB+ulaZ1G8WBmdu6MOsVSI1qs4mkXSRq81G+Bt5+Qr8D
DKNaHa7/gLmFNskwyfnYYqpArX2cddNalYmYOUfYbfcyzi/VAU3DmxQxePO277SFszsXoKgrAvMH
bq5exMVRM6q6tBsCFNbHBbTBKFTvLPmTn1CUoeFyfXIztXZhFcbamlx9NP0niaRp+AjLGjLHtR92
dmHti7+V0fxODbcZetRXhfTiE3DhhZv+YlEdcV6p0PFKl813KODZogYZbasMxFGJ6H2B/mcaIjmj
17emJyBA3Za+1+/O9H1IW7fRRmcTT3sbRucFjVYMMDckHZtXDCjA9946GcK19Bhy2zy5BcpvqKpj
1N4vQWXenc/O0iyGJxrybhegHe6e820kF4Hsmx3lAUlG4FUNv0E1dmpkg7mM17mZ/Br66geOho+2
vcMU7IsrRz91+MYWvEdKlLCD4/6Lihjr9WV5f55d/C5SDwdsJYi3afmikjAlJI6A4VGdn34svSBc
PjRIr/quvNal0l73aj1sFCSqcZrP1kqI3Gv4kGJEt/qCz5cTf45bxCo7/0l15L8s2cX3XqnvQkvb
B7TwXJmbbnTA9leRftQQ4vRdC69DxHVNa6l/c3F4WGRHWD+KOoyivDtDfohQjRfqXVwDWqjQxW0i
UCMJfmJVd9PLqBnk3VJsmh/PEtU3kU5Nn2G1XpqDLJfyJkSKukBfLxjxP30R3XLRJE2V6qC1/X0a
v8ZIL/a2s+2ADpTg5OPee4Uz8zk2lYUM57J+KhYBlCnZjQAqqSKMf1gELxgqq+lZhEh+LcDA43gQ
Jid+/S1CbbHa7WqvudEz7Wi6WLx32x5dYAWM5VLd9OKFKH4HckVUxmjSXARuqTWGunZpnueBclI6
dZVXyZ3rVj8Iplu3GDaj2d6i+vGtauxP6PufjFjeFMlC+FZFNjvd4GAYZJsyAWiO6bnX6qbtFENg
ObX41saAvMgwrxhuchlinap4nxpYpIGDopWHhUYuPaF8TUW5ObjwR1FBvpd4gDS5jLyE89zy6u9l
87nzhrvv4eh+KhFiW7X2Qmajitfz5EcL7AN3LMt3iT4xUJfD2o21o45w67GHoBEYn3w9+FJW2JgU
Ef7plkbDjybt2qQzHoROjglzdfDJ6WsJWEBvn9AofEOof19mzQ8IZMEGUbwtQj8xWqLSowMzicbE
QkC5rI4IeqtCZYJDAbRzWhjwtDy39ZiGoA6bISnsb9CuJCW/M2o0i+voW5aq0I7RhegTJNrl11Jf
xO6IWHq+epYMfFdAByhP8MA4PwFDETmGldmiPid9Umsu7AR1kqY8JF33o4ptRCxOHaJpKd50Mm1D
f6lAKwaY/gABVyec4oV70X0yW1XSEo0OYTDoLzZouzE9GW53H3VfbITPKzzLpH6jh+bP69H88lol
H+Twk6ApYrNPbvPatypdbpm4ryKNX9OJ9CWsO37UhsdDMtloMNSvj3iZQHBpCFAWJVjBXZ22ueoO
idhUD2nw+epftdqf7EJ+0t30EQGtb2g2ZmP30Bn6fjAV//e3GmMzLtuNoG9M71TXy12EX2mBwDn5
WXN36XKFZnVUrGMT1BbA5aZRD6EfPWkdt2hd/+Qx/P1PFkCgRyzL4lNPN1sRRg0W8Aj05eggmehX
FG58Gmrn2bhz/QbyWX3Ibo08er4+7kUxSlzWJuBFahZgtKZdMjxNJENzrWHToDsh2oq1am0T6ztQ
gKUK0dxuBosCAJG3DuNNMuChd/EJFn1kvJ5Qk6jAf1hO/iPVHzJzAGm6CloU0TP/W9oG367P8vKC
ZZYOmTdJG9trWmn3EMLqcQziuYFz46DRQ69JK5RfOJfwbjYXcm9xM06PLW0sCpuOws05fdhJMMAl
3SHE66CbBB0Bz/V9UjW3Tu+eRCuP1O6uWSrHzB1a4hU1fbbw5UtOS8N+VEYObehm9F6Vv1JJ/W5j
hWIan3NX2VT5TdhVX/0+3pu9tPF6FyMM4Gh9S4L1pCrVA6SScd2g2Pn7i+/wuqbVpNEBnVYRUH1O
Gz3qwA/QYOi6+qHr1H1c3Bvkz02zVJaaW3xQFVx2JsUDsuTzoO232hCguTFsMNw4gPwhTb/LXch3
jrQHrIQ/nH8owL1cn+PMdcUbiycIDQQg7JT0z4ft2c0yPFjatXp4HIP6IGX+ph9wZAwMQf6wv/Sh
iydhTaloLB5lrLshgS4c5rkoCoKFdIkkRZy0yeQTenSFW8u0FEr/xUi8v0vvTRn8p2RAYBdhn9TH
shNpy9pUF9qXysy6UwU0iF5U8rWL+ueAkBZSayGbPojWXevdaH2/62FBVda952j72Ox/RLH7RWDd
0Rl/y4r6715G7q52+EbjyccnCB7tyewfBT1n4fNcVLIECIDiDvAFxcGAZnKVZ+COxtRhDwIA26Ob
1bXR3y03HHJy9UNv5cckwBTXRCTVSAfQLc6/VDL+YwVvJgKB3tB4JNNsA5M4uVLlUq0GM0OLoErk
e+iaPzvUoqTxhntWSLYubISZqM7NTaED2KcMYn6yG4vW7VFWo5vl6eYnw6gPcdTfS6HypobKUhlL
vYx2tI8o5ojwCnNgMpYPwBkaOWPVymOu+ScBtPTU4JhDEc9wqiQmbTQsFvzyE7BLO1rKkuY2Hnw4
h7gO+Q/w2PnJC/MgS7A1YWULXcgaPvSljrw+u2wohF/OfY0qNH2G6ztq5nviXAEgCpiAStNjMmu9
N7ilMKbZFBR9Xcwg6waHqdA45i20VbDs14ebmaQKgp5KIcUr8KyTg92jcmVLOfyxPqkeDAUBmhdN
8m4cr7vt1W9ug8b76PxBTvZOraOJwp+LPSt5FTDGAtVCP/TuGgUBdV96ldrurkyOtXJwlWczBlqZ
ovr3B7OFLUClm+vCsScVQjPt2rb06SVpKIWOzdc+P46psuk9fZ+jmelDmvizFJRqN2wceByk+9P8
xNUbbZQ0NhLUaikaD27lv7ZNu1X08hAdcFpqRmTaCe3XJztzb6vUkQCZcX64syaRoVNKnM7SjJtD
0Kw17ahRTM9H+0UIUzp4h0m6sbC+c/eEqgO4sAWXhgKHeOx+eNsrZpJgNIsKWqSGR1f2doz3GmBa
pwE9LJGfMEP9Rgt+Rpr/9Aez/TDyZLY9LH4pNwnEIQ/QcPxi06HLEAOOjV0/IJuKW9L1AecOKu8Y
mVRMdHin4anHUtg1O1rcRttRRWmORlbdGBithiYXk7aQxs8EXgiINiACQBVAJifnNBhKLF4sgWhB
SDfrQeyB6eylR7dqdtfn9b4dJ1kmZUAbZqBt8yGnPaGg941UhU20qeUAwaoBrUpNH7d6GO76Mug2
cjkcXQWdbSPuT4bVr01JPRaGAQO0bPdKk//CGX1l4L62jYbc3mTjbzfJyIFBDIJ2I0wSKicxsjWU
KDUGFiNUNfymgRMgG+BSLoEbjDDgUl9hdlcLJBFtOVDE1jRItuEYoPnMeF7o3QRGchrl9A07aYyj
sZGgMevfVOPnsecNd/1bzB1hus3cPbzcVICy58dJtRNkxv2ADNcy3svQCA6jpgqYwSyQ7ehuKnhW
14ecuxAw0+Hi1XXKI85ko7WjjaaoA/NUwxBAHYDE5PiB0Icd3voe4bJiRAN5CSgxN0+Ur2ii6Aql
3mldwCv8YjAAreC9mSHHEu8jPX/A7n2Tqu7abvp7iw98fZ6zH1UAlagCmfplCass6tItDM5vHYGK
jqAjUmeRGoox/RfFq1Z9CNXOKtnI9sLQc0sMOAvcL3V23lWTrzqmTYg2i9MTpqKdWYNTNUR7DP1T
HXHc8CsqyFgXLHQ05gIIPRT4csgKUGycxse8aq0wYNA2D46i8Et2hfspGqq/32Jl+/BSgXr6Tlqc
pjD92IRNrDFUl4FtBlGF8dXKE/4YlbsQ9WeXkoEoMECRBHF4fkBiRErCHkXwd6iADG80b7pb8RId
5HrN4vP1vK+DtpQGz73KVB6d/x53kht6OSbascSjRAtPcfZNMuvVIKMsHD4MmJ+oCdBS/Aeg++Ik
sZizzZ4Wjeo5bh5wQqdPwjrU5NCWKVAXbYL7U7et8IKIwgz3gGckqtYNndY/OSyAPwTTbAaW0LaR
O7YNt2s7wOrMlWAnRR6aFOVD3KGyaWkHGPqot6VvWv5H6SLFa/AC4tlBVDr/yGNUqeh+lVQNcTPB
ygj3s12ejrvokNgxsqXdKryDaLrwtLukUYhtTLeGigs8p4tCsSbFbeMji4UaoopVNY9fHDjGraul
G624k1yJznqj3hkJHtV0Kzy/OeCHtBGdi6FJy1U1uKioxndd72/srsKtN+rLdW7pSHIp7o0Qcr7+
leb2BbwkCqtsCzgvk3Xyi2JQY4hHG7wad7kn74wx2bRjtwvK9NGwNqq6RMScHZGuocBVW6INfv5l
PNDsjtOoyI833o2CQn8Km74mEzDaN53B02CJtjCXdVExR1IJrhG38eTqr7QeEVEk3TchzEu9lO+V
KtlYg/XqB8reXdwEsxNEkEUG9QWKcNrcxwFl7Dq9oxYeGCiANQenTE9tXDwYOwNzVc8sFvK82flx
whiL1hj8nfMVxTEH+cCY+ZXOXek6azVpkFhkJceHeFwCSc5FTxJK9E2E6s0FRJ/idQgViA3j+/AX
lfpQEsdC83tVqUBxHuTEujGUpYt3blCxOUWjmwbS9HZw3ToOvabkCxrQ0lXvGf+VjRzJK8WVt1nq
rJJSfUKc9+b64ZgdlmohX5G2B0HsfGENl7Zj5TNsguFYUERPEpAXvxt2giWfRvEbxBIzcQ/XR529
KICyEUrotdDkm1y74xB6RqQwLMZE2DhtQ9xqxxdFhTEISx3yIl2PFjtG10RKs/+D9NEhodJ1ajW8
7ydzTos0ClOZizj/qxsxVNA9QoFDjRrsZNSt036JlT+3yLgrEaVprF7CfvMk1tVad5ktoNsSGbg8
3FNLuitk7ZhIn/rIWmGz+wfdLJVSlMyriH1lTrNH4BvwoD1gmcpQH3DzRn4M0l0GBdTHslpuDmEc
vyn238kY/34PmUz5w9DiOH9470ZJVUtDywqP8IEiTGA5qsOw84m0sRXxtbHeQSeHPEjzDpGE1y/U
u4UtJnKc6XuNvgdoL7pMxoVglG20quz5eP0p8sgw2tFwkwPPbestEgwLMtvyUz16j9Ii+3o2h6YA
L+hHQqpqmlQOellDEwMZmln3UdagbtJ/Lhv5S1EWBwAZxxRIsJPhfkX4/LIwbRHpL6YNpp5uojaH
DMoVEoPRA/oxuC/pkD4KdpFI/TzZ/aTkX+jnPiCi7Go/+zFYczx/DkEFH6Fc2AMzVwSRWmCv3mto
0+xkqHwjctEw3KgGXYiKxkySnlLP3RcOlkH06PNiCYM1k8szJCmR6K1BnRQ/6cOukx21wNJqJMEm
3+gj9+Q06aq+D9Nqv7DI4rqZLDLFTygkouMkXwgtYPXjYE0n/EUsIZsY8/gfV3qFfi+SJ56U79Qe
pUrEDXCsXljXSxgjeZdsghMRfSeKdpOrPnAkyFm5wix1VxgrHIGerZCN73L5bxw2EKr9mQXeIbb9
Z9BST3Wb37j2j+sLMLvSFEEEKkponEzOt2PiGEuVC/C14n9FUMeJ77I2utcl7df1gWZ3kejRoquh
czdO7okaPXmpN4lhKH22K+wbNnKL1ryC1H5Vh5RYLFx4TACE14edBmwBgxDpDX/TZrq4FeNSUW13
UFvkQuSdqG64JriXGJFmdL1zJdwNCDfJpFjXh724Fv8Z16IrbyHrdCFSlMhGgxSuLCSkg60n+PKB
v/awMNELgFAIpA7Fq7SrqpySd43anLG0uabRQ/wAm9IKtzIiMs40CynlDl5kq7WoyAPnzu4zD6Em
Cdco1KLwZDUPKUYzSgFCKyKiI6Rvx08mKILr6zD96u+/gl8AepMNdlFqKwNZlewA0YzC7LYSKOGY
K6KUq0NVdQelMG4KKi/Xh7yI2e9jQoyxTZ5SvKjEynwIHp2GBUBW2u0mxNNWYFYHY61gv0wfaR3L
2J194rusLOV3E7B/xkXCXBwjGS7H+bjjUNKkVFnxHiELbfS3I9YklYbeseveCzE/GxEq3kq76/Od
nuD3YWFesclNimjv7cWP00W8PrVAbG7U0jgKOcMGzdC6+uH/n4jmf+zEzW5qChEwOxnpssSihkGm
FTGCzL2KvaiCb1ST75BdeBWU00z9mXXybRKh2qSXD1pXnaJisXY7jdditu/Ef4W9TSSZLLJUR2Wp
DV23SX96UbcXA5c4mcEAelWbFzU3q1Wm32n+5+uLfBGr38elREm/SiOnNybhi22qB2kJKtjDFySM
klUXFzTq4pNcfxtDZ0e7YC0j4GjQP0c9d0updM37YOFUz0UzXob//hWTaB2pGEuHKk47glT/zmYo
xl0WdYcsCzcekAwh2iegcwuzn111yhOkguTaF8E7gvOda33ZbUT0jACiCt2wErORGCf4LIlu6XGh
bt7v5Dhd6KXNTFmjQUpljy7EZW1EzvGQjFCpR7sAd5AaZcxgjeW1tnfMVyNE7VZbqgWJRfyYEvCp
GVHguIBwAWKbJB+jVUVkhH63iQchJazfdQ1vKmk7Ws7WCpbC1exoKAzhfSUwc9MHeEPyJ7k5XQch
ith3CJzpaHbgpSp/zvHNuv4hZxcTNCh6ZgRGCDjnIaoJECj2MNvZNGpzEE+Yova2vRWsASEg/4nc
qVt8tXFUuT7sFAH6vqKIS1L55hFOwel8WAVVeMsoJG4BELqRYhyqTOHDNQunYy7yg98QhWcBgXxX
vv0Y+UNJqS1EjNuNHnk377QMFHQKKzhGKIiHBsgwnGRKCbcdS1q4dWZXVphYgBmY4Rm5QzhmGID+
E/zdBp+bAR5ocoKzljDZyIZHECwJas7crnQwuOUR9qB+N+27So4ntYD/EMgH1g4v+VgHr5bZHOA1
Ceys80dZhZBE452PWh/cpkk5OiGbzdwywkFea7dGlq0EHKwIssewP9U65tsKvpKgLrnpraghwRLO
Kvu0sBaexLMz//A7JtdAjwx/RC3wH9YE9pha/9lXvJuw/tynG2HKe30Dz4V/JAbEnWcg9XBRBwzT
kkQdMztSp/5W1AFbgAMCyh2tJcV4zCR/XfvJLtTBlSJL5Zbxp8hUl/a3mNU0MhEFaQUAr78EqrVY
qxlwRdpNHQa71Gi3ro09ampu1UxC2D9duaG0DciuES4uICI1f5BNgyeHfwSwF4uUaWgkpYU305LO
WbBEPKlDgIPHd7WWlS8BkrExOXyK0dv1xZ87WgJKD/pHFNSm0cPOPb1Ix6bdaAijiwehz4vB3g0a
oyeAh++iblyIkxctYhGxEMgGkmWgTkkmeR6xRrXAr7Tl1qE9+ThkvMXKfRGqGP912Ki+9uUL5Xwc
v7dWbB1Q4VvJZr9DE2LrW/bKK+/sErvbdAmwc0HFev9ZMFTJpkHdAlc7/1nYmALDDIx2kzYQC+xD
oT404a3etjieQl3lRSO/CUaj0ES6/hHmDhxep/838pQPLWehEpsBya3omgqSe+H97QY/fPUNwwG8
MRbfLzMpBx+A1rdDj964uIV93DKRfel5v+DXpXW3Qnes6Xg+dVun9p/d4QtaL6smWaJPzt3H1Jp0
IZdkCrbQ+RLrsRd0ZdK2WL6B4EZSS4A8AlKq0q2flci9ub6us8OZOgpNnGjxTjofzm3CXu36uqWg
aKw1qVlnyK456pORxqu8WaqHz44G5RfvJZFHT6HSkVfiqoOU5wYP151Uo0dmqEf0pwAPk3wozvP1
yc2dXLFjgOyKv6bhwhqKTMUrne3a0n2GeCt6GUP9DcLASoI34RmoC+ZL9ffZUwL4X4QpgiRx43xN
w6YqJaNTWrBeN5726iJ84v90fINnrrTlVkJhbyfru75yFqAFswmIQf8Osg206ot+Q+M6JQp0nM9O
pu6u6PvQRQ+OasMYuiftra/wg631dWEviQjMHE/ScuplYEgRvZZFBvbhEUh+o2tphRKgp+IDaUhb
CWHYSsb3FPOZutKPggFw/ePO7CW+KUVwngRCYls7H9Iu6sDGk7XdGEqBHzBMmTLc+lgVYWnu6kt3
38xWAgTNzQu+DIzsNCCnnt5XNSbHm1SiCeeDQxfpRWiuhU6WtqNZtsZ6YmGKs4Oia8ODC10VkvTz
KVpNlAwOaK/NnWXhxoiTzIiykcdTvuxRJpSKm5/X13RuA9ESe+9l0JCjknA+Ymm1Y09m04IpOrTm
DwH59blKND9DjOs1lF8bq9uB9vqTYaH20kaBZ3ARbF1Pb7Xe48TILRGILrgANbhdfOrDL1J8S7Nq
JVqPlvnbtX1uNPQeaSBh38a7ZFqmckK7lmqbiKSo40boZpfuRu3aHeWDwxCebJxGnG81jkN1tEQ2
mIsTvDuE7D23vHwRe1GOtsdU5vMK5RqRzLaRwbPkiyMlWxj2cNN6XpqvIShC1El/P/DrFFIoh1oq
YK8pUlOqtV7Fied/OTuv3bqRbV0/EQHmcEtyBgXLkmzLtm6IbrvNnDOffn+lhXOWJiePeHqj0UA3
DLg4i8VRI/yBUNykB0Urbrlh7xBTHlQgMumeSM/mwaL7akOrEEzJ9bVmp6GDq3RFfQKjuArxAQ5B
bMOIUpbPSfobYocSz6dl3OU3r4c34gUzscfvD5EAwTe+PNHGPIwhHF/Y+KV0cELcNhbhpBHfAm1w
mdkLPW8hBCiClIWK2//iZIPBBQcF+Irfv7oL6FlMptQ0nGzN8MSNF48gvkjgjeg7GBMk9wwUI/Fc
H4w9SImIDqtsXX+/tIjZ72KyWphsOJBUXwiFRg0enfbPsS9do0VWuatvMbU1QdnZ5bEnw9H6Ox3O
3s7PF9nK9TMwi8ZlZENEfHb6utb1nFOGHJWJREApFachPuqIaOtxDK7Hj3D+AmFiYspp1vY37OBv
bHzWPn6QrUgqhLRR/aAVT6fyci8U6F9DpZe9nyXDU2kNR5u6cZrPtrNgXZrfxzWmE1K19/M3kkhg
9XQCoNfTtVsXyJOmpVnh4HpmZuqt7MVyD+/3T9kWvo4lPFokZAbdzZLuhXGRta22naNO898QwgWM
lS5/LtCmFJxa3/tJb5w7DeIEBNLa/BKG5jmO3Y4z/1dudh6G4udc3usIb33sF8uvTp7WlUqdmNjq
zKlxK1eAo6GROEDwsIdzxs9zzyXWY0IOau3j1/zWW7/+4WKSJGplqOCXPzytHKsaWxpmMcCDqoDs
yUW5wBWpD0IULU7RaZWkI6C1Q1x9Hb/k0pO07LHCxWFaP4SY9dAMh7SCdP7lQ2TxEC9NEmDBm/xl
23+izPRyTNH2o4vYx6uFVCGRTheGIeJqn+14lFNHmnpf4jULcfgAx8IWgSbVilzxURl8Zjs7vHW0
cCpluANO95rZKhWNTEaSDL5TRQdjMlwhLQMD/DzM9tfxx+RZTYQvuzsmyZn87cvO8htfFJIrGnU4
NYtzZcxjp2j7Zhkfcop/OXrv4ew8l2ULw7lGnAp9aLvhPyRs3Udzd/GNKALAhWwBggNl+bqeaBBW
yzAa68EFRj+idsDvL/k5xcWTVTvPQsSiw85sWAJXlorHwOnu8ty5VxrLDReFdrWBp0V3Fzl642n9
M6J9e+HmOiWmBwfJBDKCqOiuzkMd6uOAFaxv8hps3bPQK03b6BTgl9DjkLzoxpehK16DAG6NaX/B
yog/+1Vly0MXSi8i/DJi2SlKrg8pabMQW2JEBJVwXfPJUL3zSVNbvyl/9gSBMRqPKBKF+atqpbdJ
nu7FgM0FwY6CUxFNyTVFYpw5o44ytUL+IFZ+Wl+G1nAFstEonnC1ExJ1JB/+4oK1d5kBo4AlBsKD
m2BVHgKl4H7cObX61YcqSof/PtL6+mGcHQfj2PpVq0MKNjHq7Kl9kR+oDdfG3ypv6xtK/+cQownz
RxKhCAKoITPz886TXH8/gIbBNgCzp6lxpY8apotSmZ3SIIZhYC5YopTXe0nBU7RorsRI+pQVFuPx
gSB63Fn7OhUTa2tgXEUxw7+XcbErFhOXV7Xxs+KzIT/2wz2KBIp9bGLsMy3E1aL7Iv5HcvZo4tef
LQrU9HJIPKGpXzXwQtDferZ0je84iWshR9qUdMcafv/wuRaOQSGl3Pi082uvjyGrMq4Da8DY4cpb
DQyYqbQ6dut2/B9vtS4H6QosfNTwZT4bweJa2JmLU/B/SAcjgg6a03r2QDivISKE0UHr9q6njTEq
7QHBmge4BepyDYHUZQm+WhA2vkTyWec0kyPs5bFNmobwVhQ+JmFdrGuV6fltSmP93Nmc6w+CAgY0
FaxuwtTVXH7uJGNWccL1LWBdcQfP4jZBpqR8FY+SI3sxKCmSM4Yb0MkXeZKAdknFrk7adY5sAHPF
fo7ARHL+5sn9Lkd2UjyY21pr/ERmrNp+bbK/ELxmwFpjWIooeOh2hKwvSXrQnZ+cno+34TpeszoR
kUrbIECskU2q3GdBldqNH5kAy2hsoiY6NQ+WVmDYu9dB3ciNWA0ZcC4wIF3AjS4/v0xOw2qO45aj
37zxMUqdSRToNTucT+L1O8qt9Alf6SppUNPOzoqV3aOjvhcMr9MjA3KiACnQlGPGuXoO25j1spzh
H75G6fIoQestUXBoLIDNKHYKpyGBInDgR4kUxkLDeQikw5AxzOr9Px+/gSutHADvPAX9I4FYxe1m
lSnbhZGnQRrWvkZHGyiy2z5gH4rJz4sd/mPhClvWtZtRLVY3YY+Ifu+qbrJr+nGdVF0+hYgl747h
OEjcvzP1R9vfz1kKQvd1mJ85mV8aJHWLpwZD1EEyfElP/Hxod47hRnwU1DcAHNitIIAhPtZ3q89F
oCyDYlUwuhtPtHz0CGcuxmh5bHgqms4kfMdA/fbx1m+uqjPEM5GdoqMm9uTdqvkcJkXZGZUfxads
QmmHly9EwISjTwPBUUKytjF3pvkbgzTaLTS2WFDMsdb9HrsaJPAJxD7b+lGfw7/j1I+jW2eY3bip
EB77PVfndHlOMR3rFWtno7c+QdBgtCK4jyA+r8sT7h8DI9qK29cGAUZdMn019FdxBYh6cG6Z3lXY
nGSvI4P42UTuVSiZU7R9vPWbu8BZB/RHFL6+AUZA47GWZM0bkEYM8brBK7iF4Z14Qj1YgMTEBSkG
eejI+xUamUmz1yh/6yZe1i8IagjZAwbXome9OgKJkxWmM8WNXyo6Fl63FQAWgMzFY5V8tiDzm8HZ
Gn+VqeSC00SN9iVNWy+fH7pXU/JGzXLr+GuVTQBf9t7UxuVNKi38PUD9EqRWdeSk55lkQ6H2HQYT
7fKqnhZbYcz5StraoIC28z42LgKRIApCIHkKV9Hlt8AIXRorpaz9cag/p87CeEIGWpw11t/qrP9a
FgMzx//c0SJHyLmJWrWg3JgOUmrd5+VMUhXQNRmVvUfbSBjfyM3sIaUFVcXloxV2V8n5pNZ+oy2n
ccRNkm9UNL6lmIZpiaN8BwlncEdzj0u+FZvFEBTtMOCxwoTucmmlr61lUpeazn7nLl+TEgJfxU1A
l3ZGzk0UnpMuZOUSz6GjIQ5r0qKvF4U3RfW884o29kG0aUWeANiB+vfyYSZnBmlZm5U/h9NhzL4s
Lc7winpr6/NDH9LbA30U18W9aewRRq94UtxRYuKAPrMQabiiHTXljCVUR3xWLazKW6EIeZvhhBRh
gAHUQJimyhjTYjHiC/AOjW7PKsHVTM+amR5MkkwLrer+byk0/Twb7pp6dOke7QWVjXudiCJ4UaSU
Qhf9codIb1sVolzlO5BdmHG5Wju6UQgiwH7seukw6zjfSKUvxw+D2dzMM4T5mEYoHqEJE6NZ1/Y6
oBtZ5sUTiSvo3RVjxhO64LPNFQOj16H3g2WJnd0WzqtJ9dNBoxIBT+wVn/VsvrYkn0r5vznHkIDA
C4Lnouxen+NGTnItiLndu+bHUj1JnZ8Or0IDryWSTEPniZMs3pqA4tZShjUOeVBEG0PZK8G23hFd
KRRVOMdAlVaflDwGeZrIUe13esqt63xrSHqTrHgo+8940NzIU/xdPMk8GF4fvwocjR0Ub1YGgnMZ
7vbHxWezugKgzHIXE2jJTtdGErMRj9FSpnzjCAR3sZfbsFgyNWAOckIYDtlv5HTNP4PpxG6FM81O
lbYR52mRU50ReilD1hoDPem3MmZ81UJBeNB1RsKGW0P1QOr2oKeaH+3ypLYuXy4W5OloC+sQIEVN
8u5UtrppSoumVW+GXo71lxW2noDsjhhFVY3p2RWW9e39GJVHW6lv2E2vaXbIyhsAEzjotABACmO6
fhVbh3xp0CB1Sr+STQYQp6hP/NqdF0Ip8LvW/NrAsGEo4KUmaZneHwSAWGg8BAmmk/HvKu9vlKDb
u202vlgeSzBOcDW51tptmW1CPA35YovuprO+0W28RWAfnxNuQ4fuHl2Kror9qf826Oob7Yl5jrsf
dLfeksDdcCgFguCKMd8gTDNJaVP5mKB6Wtd5kpWf2tPcpOdS7w5V/1wBtSlw9UqxlIqZte95kG/V
6TwC40kOCx5n2uqgqEs5kexnla+rg9sU+VlkagsmtVONFhUcMzOWqEulY9z0D8JuuYLI8PG1txEv
aHPCwiRPF/ME8efvzqpT0u6sirjy5VIgUfo3X/pJaj113sO4bXyKF0utEg2tHKzAyljK6b83YfhJ
AG6E/LEzhociJCAu3//tb8PDgcknnwGQQnpil78tVXtrhrpZ+qINJmigqiIdURHHXG/na7veRbGS
iP9QhwXQ5nKleNDlfLCM8s2mAnCmmP/B9vakZO8D2lzpTXWdYg7KyfrISFWall1f+gVBJFLV23kB
9093Xh/3mhcbUx5+leggMd9Co0tfjzn0Ss/aYi79EW1N8rF2Ck+2kd1WwNECLg0x0GWW75aW5H78
5naXXh1Lc4qRnOnH0m/b5o3Bu5Q03xvwcfJfxqS7rZa5peJ4ISFjZ2lxDC8vLH41jBbhS4b7lrHa
4boyEmWoqxLH8bo9djPtKqt28wk4852VOAfFfhi7U9oMDwZm6ALXZMf5Oc/pNuIkuXN9bYQI5pkC
ts0dBkR97eQgS+CbRgxafcAa3YSudJffS/GpR5VcVJR6JfmZgayKgFfVGFfvjoNEs2a9HTSTBVIN
OgGf0+XRTsuss4M+4COavjg0r+uZL5YbJEm/6nEGFJbhEPTEimg19nvqLVunHf8rcZWKY7gG5RiR
XlY5mtR+k/IF66TE1Kl0E12ZD2znvYv3uv6hoNZJnARYnnH+6oemkTOqoDHRs6Zc5tRL7a3gM7UY
f9OVEYlkgOJzoxCtbE+hIpqSHTDB1c9VNfCA1GGCAUN5ugojM1cApCqgOOkQHiI2WTQOGOErFAAf
/1rx1i5+rFgJAQDsMWDJa+sWnZlZfaklZuG3hnzCmuRRD/H2UfcgClctIJYRaimgQmjDXU1r5Ylh
3ZSzzDQxq4yKm9i0vQzlqkF27gUopkY7TEv2MI/XhaVYlz4QoqK4il/d7WMbVlHdWoWfS/qteSir
lglx78WmdIhIvSXa7iqOPnWWeMgw3Y5Rf0cGf4jUHifuvWn51b0nHgbWPOqf4C/R57k8WFIEjcyU
pMIvwkcHllhBsA4LVMTdPH/6/0ixtt7t+/VW196QU6iETsCPb58R3HRtPk8QE34dzCc55VfzqVpt
5zr54a2uFYOxKD446UErd47ZdZLFb6f9DToC/gCnYHXn11pZou9KHDcS3RVmLEXB6lqXPCnzUuJf
lp2tOTsvGdSQalAe5yG6y2T08stkT+t06+MyiOk0Yjn3nIzL19AkTUE7ipszoWJti/ggbGwjvvWh
1Hd+9s5S67Y/2JdZR7S35Gjj0tEmXs8ASvS6k9184MotzhY7DAKKn0R/+0qIui4Qd0rapqR3gD5c
jhkMB6srir/kGUEEvfgSp/UzgQUrW+0lszrbC36k8/wjB92/RJJnmdFO///qAhVPhCsrnQKBTrJX
N0akBI6xFFxZsmR4AprU98nPubd+LyXW6lg8fRzKts8YUw/R6RQ6I6v1+qgtkn5IuCRUPvM+PlQd
gsw4tKFpcKi5OMaSLjdnz3G+FH14GEz0hfbgo9cXNb8aAS66NyD9SDdX10cMAccMTNIGSXoVTKug
ObbT4ooobiM0ZKKmFOSFGxr3xoS8gvJlZxeu2lfIuDF8hZqExPC1h2mbxqWBTWUJBrm/qVAimVor
cJcyAYQXPOjB554hWBNofhgtLx+vfd3mBVeJhA1aVSx+Tb1WGaNI5RDkftv8wjWG1iWZPWiJORyP
qjQcE8EVkvtjBklJMKRoxgC9PwgqYzH0oMGYBvEh0v06D/VrHppuOf7z8TNeYzHfnhHNO+DT4mCu
ZiApDeqpwBDAFy1OoQoqOzANwZNILZ14SfeEmavg7epGiuXNXkjYOh8WIrPC8h0UNd/HZfjJlrK2
2449muJvWEO5oskprN+SpT+msBtUxPcQOz+FQXSS7SepyY8f74D4DFZXPnMRZMsQu3WIGNrlA3RR
OqeVYfEAWu0xk3zSsU7UsG/6eJnNH/p+ndVGq3Mcyp1Yhx5DtYwoNUGqGRkvjAFNw9RrHTyyY9fJ
CPKi3aDs3bebr1q0PhiBmvhSr0mIGoiHKKp05iyM9+pDmR167dih89fZpHM0k6P892gurpnvOQlv
BH4mXVCkIZKyzWsUYt0Z+mDgqUddqxzlMTpnqeF35CFFk+70PjeyCubryDkLBU2mCuJR3hXuiF3P
JiGJuB7Ln0XLPqRzQoXG5851TzsjLnZWfLus1yfIppskoG9oAKmrN7sEy2xFNVY6al166BjTdU09
a0CYBm3FBOirSmtVzJl1Bc/iMKBxEt8KSDmoZzHij3V0zfWdem0jxWQf/vtQq+i/6FFJAcRxC+gi
tVPvtfPXiE96whfmDXaKWr5T7yx6XZ8STd6vutp9La1yYxFbUcqFa9gAjijHl+9K/iMNZhcOrJss
lWt3O9LG2+uSSaLRQ8foCt2TFqmCLTCSA7X8WijG2aQEFXQBfcQUlsFEoL8MdgTnZQ9Tshnj4bsg
uUjzH0THap/NRu/NUGLlhRl6yAYXWGTjvxCQSzsKrGKCeDd2njWj1iNTTDSK1yU3JpSqt7IJHvAQ
6WcD6EMbDwiw0hVncPFx8LnyQicb4sv/71Ou3ouqd0mqa5IwPfyLqV4pn9VJpUuAnloMDoIhUmCo
fnejzqWbpzIzzxcvnCJkhoJDYEkCvDpJf8r8TpxZwVNekp3saCth4xF11CroETMjFh/2uw+3mqE9
9kZc+JWwcWMzF9Cydqp+MjEBFeV0DFKlzzJfAIWE14tAMM0TX5bGl8eAqIilnbrz/7FtQtqSHgPz
4tW25XqOs52dFr79DYPtk24ytgB6OZJRgqQSDyg+bVkbjph5yUHtZ/D/Fpnr2oxONBZdwdELa9Nr
jIfaSH92Ns3KUQ4Oarfz5YknuYxBFuZPnH4Mf0RbYBWD5EqrrdTUYlKNe9rLvq6XR137rTt71Jzr
+MpCiFxDd1KEMPzqNdVSMU24wMa+lcnI8va+jONelKCL2TA0WLwxsHYO78bJEEr4jI9otfDr1uRL
IzHtnkkJJj5m/ikGtherpj9E9Sms59gNrOAlqfQHO+6/pE3x5NAO6YrxLNeRJ32dCwXfnz0630bI
F40/LG5oiqAysyaRqEUbTVGa80gWw7xZPqRVdJqX6sUe9Kdsks6mnJ6zCLkmhHYU1W2V5q8gCr+E
qvwrVN1gpkVn7+XaG6+GdgLqHFx74IzWk9oayZ1y1MYYvm7sRtgF9nLuKdNzV3e+kR90aW/BzTcj
MK4UsbwesOeX32w/WFOfDEnsE1xg/C1ubuOwSd8Pyy8zAU2UBLQ4otMAzqmzjIMu2qOmMfwGQU7j
I9SOSvjJGoe9XOs6p0N50EABXogSUAaugnJPKSGphhQhm1Hdyq3+PVHkX0P9vQuLQ5l0X+O6Psp5
eYvzaTiP/4DH/emgjITHwi+kgj+OvVubJMwbhYmjQFS8NWXeBTaQQC2Kn5ST8sLJjJqHXGpPHOjO
zTE4jipPr2zuxTT1TOX7tzopbxY1kd02YdoQ2cWJwnEPGLoR2KA+Ia5NAwapS3pBqxfHhGVEPxj5
0HK4yWQ0ZoV6X61+b1KEXLo05NvOG0CjnepG870+LD90B/ebUikOUtLfjE3wudVvWs1+MSmnGxkw
taRRV8N+oOeZqqCd9wD4G8cbfDclvfBqBhiweqnDIE/yENo8c6Xd93jcD/XybVaC21EFkB5rv+rZ
ulVy7Y+jR09ZnZ21J6Q777qmYBg//+7aJvPKeYxguhmnnXe8ceB4NgBOEPkoZt6yhHfvOO67Lk8R
R/CHQLkvY/XTcy2rD2k4fYOk8l1zoD6hBoXXmq9OWD0k8c9cvxnl+h+kk/da41edafp7QpIIQV1G
Z6DbLt9thgxmLLXIxi2Z8y1uo2cUOl+EQVrbfrYa7V5OMkT0EfOTg2cBtdrZCvHXr26it3MFpg6I
61UCrhqZIxdVghOCnPuIEiGJxIRZxWWD4WEa/7FQzokjbk0lOc51SN2T3jd293dvRDtaFRtZITtB
F9EyqDsoQFYdP5qrMEi6ENlaVBOwfL4f7O6mNaPnZCkeZZ0WgBM92BGdt2KWXnb2QfzlV/vgMCMS
GFcSiFVdGQKlkplQoN6HPJSFRbxAnLYq7hBpfyQTi/D+mJuvsXEqNG3nJWx8KqC+dfCFwkTmarqP
5WZiSrk1wAemqguz+6UcXafAtyWZDyNExHbXIn6juqSCp48Am56err7uI9LlruQS5Xh/omkgdFHS
Ai9IDKDVcHZrBx6rdRTdDE7lOZd2fvBGdc3qAJREkmvh5rNKS3o9N//j5upg6OLaQdXAcrAGd+gR
8+1nfNF6E6ldvCkUuf5LzoVYRMH8f96JBNdll+hj4GlOr0mgTVaBdWiTSTJyc/TtoHwE6vI0Rp0v
B8UhtJtble4bME8A/0azc8tcY6X46hlcME4QEBdK3Muvng6O1siSPb4BnRabFDMtD1X+KaWrG2LR
AaLlTxvFX9SerNR0nrsFNVOD4U3U/VNUqieFmVe0asynMOAPm7zU2fC3oU0PQlTr409j63Q62BMK
mUkhF7QK5IpU94stOfgaN9RERIcxTm4HBCUyjFbR9TSSdCcmXrde2Zx3K67yFOAoWgPsAhktHYAv
nbeeVUPzlw0oXKTj//r3cXcC5KCdBsl4jR0wO1Oa4hyhxQS3w1LVb0sd/8zcheN9UkznXicWf7zi
1vF/Q5Yz0aZYuXIV7pJ8GZUO3c6w/VtDDGlIFa72GHrncJu/KiFpV6Z+tqrybtDLZ+Zmfz5+ALGB
q2AHmJzRMKotuCzI4gW8u/9sCT63WqCouZTxLbnZXWgA3rGqc2aVx4+X2jg9FIkgp2B8gSleT/rz
umiXbEYZ3CoTTyguYFF16E3JT5v6EeeBJt5DDW/U+BBoMWcjd6NLSK57+etkdVqiYWJ3HRhLGSMh
q74pUrvwhhBNR1TZldA4l+XfYZp2pBjSy4Q0m4dzi8sJdye6vUuFg0dsarRWezfIdePQlGHnhvY/
/35zEOwhEREt1asBX1TMfYWyy+hbWFtwUM7KoH2qaT2EbXpr0WvPnV0zyo2PizwSToOGooB6NSAO
ByeXJJPIU+nLiZL5vu7022pK3TTIjpG+pwS9McTkbQDNEYUXS66Z5ZHcYfFbDCQY2kuRWMdC7W5G
tTtqKEOV8/AQ3xjjNzP3ykL2MnytFUl255jCGwb6TtTduvTeiNV0zoXo59q/patsGb3rbEKaOUGH
unzItJc2zJ4m+wZLCtCp6qHWrZMjdX9jLPPva36yG7JN863ZuSYSYDhlhKVFhlEqya2Q5Vgk/Hqb
G73dI0pcWeWJCe2bHjW4LLJvazUkrKYhLlshRWylxaNTT3eNqR8au/kmmh2SPRxVJ3lOlPisTdGN
Wg6fqi78bHDD6umxzMqvVhs8tBDQuuR3JWc7KKOtA/ju4ezVnQu0MyqKYERKd4wPkd0fgzgGVSuB
mEfBv0h20kpxPa1jnS0MC5EtJsFe8zqrsqRPVaM1k0vJG140sHQP0vlO82krpNLuAHOBiCyUoVVG
kzRZVbcTkoF03WZLZxbTMS8FgsF49uOgsbfS6uUi3xDlSUe2KLiiggXmmLgoG0hbGztbtxW73/2m
9QA4DakJxoqVhhI+Oopio4IorzYA5qCzBid/Rrn14x+3MQbFuUI0qkT5De9uFbz1vGIymaLdJvAr
ooNXqolnKP0xUZ1TDYfA/jPNb/qSxQyIhru53pN52Twx9EeEFC/tzbUu0hiTszkJckwiAodA0iel
P+y7SW19BwBa/+8yqxPT92XR4b0MQ52+cx/906cv4KHooR7j3WHSRp4rtEWglqJOCqB69c01eRgN
nYVejphxCDC+xdAoq6WjpH3qupl5boDoyL/XQyUOkTQibaLAp73iTjk9GgPTgGpNnA93Ol61Yjf7
ub/T4uJVijvfCQtPGvRbdbC/7hykje0FOk78AyjBP+ssAAp80ASxyU8WohJwCRhSCorrkOHO2X9D
J+k5qf40afbUOuP33NJ7aDruGE//SNJ8R0fqJdLTH5Fq79Q+G6+CNJPukoDCIdcvPu93uRc611Zd
TBTcGQO2wpmfbOk+Q3ahToyv2G5bSeC29bBz91wfaQGeJqVWkJugvhab9W7RNOjpwiSIUKnOcNSt
F5VYPxf/fm7IMAm2GnUhjDV0TC5XMRJ5CiRd74E7Pvfjs9MhOyh/T/WdCd71m2UZkLCcJ1G/rtv8
s6SB9lWV3geR4LZS41blL0ax1fSprvZ+0kZTQrQBiTmmKFMBtV3+ptJWqtFealSy5+RBzhryw/5+
cgJEDX/3Fo2z0nG7+EUFuPHxAb4O8yxM5x5xAFq1KJZdLlxoVj0FA4JAfRW4pgTManFcPTtmu+3F
jf0UBqMOqQnLKOuZ/iAXajioiJGUyk0yBQACf7TlE4OxJs93zuH1jYJZD5KowAPF2G+NxW3KAmz4
4lBjpw5sn99aji/3KLl2f47zGtusPaWVrQUxH0dggc4K0JLV10aDXW2XlAWn9NUOP0/mzzDyISoK
f5vk5eM3tnVWVMSJ+Vlv9Ct5BZHTnEXH+Mnu0Cj+8doET07/O+9u0/RY456KJFv/8+MFr0MJB5Ku
BREdUggynJdHJJIyUm/AUL5e/46n5x6pKhmvgOAcFPDCoz9tsJPkbJwUQTQQH4ImCivxQO/CSGIM
XZabIVJNSctkHmHzSWCVgpO23MBG/fjXbaQCaC+gy0+X1tJJmlefXj1LTlU1SH8p2CgXTnoqzBgp
9eZs5hR1yTGY6LgbxmEx7Ls87h+mT4P++L95BgjXZHUCzbqONV0u27kaIiMTxc9jdz9MwSnK5ZMV
BydDzd3FSY9yZR3lOb1rXGY46h5AYiMMQLlkTii6VCgRrA6wLtGHbJKk95uicOvs7656iernhZnm
x79069WKw8Q9QXXErOzy1RZ6oyl1sKA81dhe2OY3jfZNMdNjXpTHsv3y8WIbBQrQRV4qyBb6j1cw
s2Aq4snINRRqGstToQqGytMUTO7SPpn1Y75oKGz/LG2aEuFPmMfFkh/GYjyo9i+VNzCeR+enrsY7
EXejPOSpiLpIBgmO+TpLSkej6FPM3vzJ+K2U4zO0i2Me/rZT6y5wJnRG27sFFrBkv8x04j7eko1A
dbH2av/HcG4rZSYIZ4UYR3Yna2iZT39Tuuo4wfQIsz30x/aKaI7SnmFAvOZ3BdZS1X3ASBgHVbdh
WkT97sYlurHDvdFi4V7KOxu8vSIoWmQ90L5aJ9Zao9uDAzHU16PxxAte+m+4yp4GBJJzZDWC6Z+P
93QjPrKn/11vFUDmJGlas0FebMmIFIPmYSYHRG9Bhzk5lL8jOvtT8dfHa25dArSTMdhE1kchRVnF
yI6kd4EKS7hX8RPT/s4r7UYOUs9ofkmadhxNNBMXwCPqeWdhcUIuC11EXEWqLQQqBY728gvWM6D/
EiqRvkoKKQMhmioZ6tWfbGTqXiE0lQ0MfAlRmYVL5l53Y+vdam/9RFE1XWHG1DZrE9rErF4lrpm9
FMq3yPkOjLXLHhJt7+xudJX4sTQUIZUgWASK4vLHFs1gW4Va9P5QfXbQAhkp7lvlNdIOWXmTT6eg
4MeakacOPxq6+CctfZi1m50d3zpfvGt05RHkJEFc7fiYaokMs6P3remxURUvbmOch+G7vaRqgBWW
7svVs2kidj24WSCLB4KBoyA7Vrnm2e4bN4Qhl887x37rykB6jJEGz8bkdbU3GX6kYVCRhsTKV1FZ
pEnPrFoBr7onOb4ZMaG+Ix5MKk7mv6orlUgKi4ERJg6vv+I/AqaP1HaSwsykm87Aruz8XH6exp3i
bqPFy+snJwCvSx8T/eLL1+/EahtPIbdiNHh9ib8lwQMG0Vkdbwrztv/Z/zLAr5UnSX6lxVjGR/IU
56vDBF++jUx/r6ZTN7ecPF2I9JCMrWcITZwaZqHHVD7JbTEorhI+QrHDSOjrGLy06j0gRzfTcEA5
D923ZXwNpWNf/wjKTxh09vJT1T+9DGXuTtPRzE9y1bla/KDPu33BzY+UhjN4E6RkSawut02CNCSh
M9r7an43hT7y0n254D4Q3WeFfI6tRxVqVOv8bTrLcYDlnNl3LdJsARaBiJJWR3sXbSFWvApa9CgV
KKxUxOvao6O+0hEXIr0Rs+VRuzen+n4iXOPq1rpFkt/I8kOofGvAySRG7iZSfptlmWsuzs4FvJlu
coRF3YrkCfrJl5vTRqqZUbKwOSGKk2Hry+HIHO45jXK3KFsXq2bfkFLP5qrslcbVbqtw58u9SsLo
UqJnzF0sBG+pOi8fAb91BkP53Pm2roN7YN2CiKGnnsyEYKeKvv69YjHEnOhFECxwO7lcbA67NqzR
G/OLyJdooinfnfafOrh1ZlfJDi3YtMi1sIbWGYXJO5v9dtVfvPfV4trl4irm8iEmJPxS5baPn75a
qSsI3o0/Rl8W69MSebRsvYbdlo4oEMTyp9E+VJmrZU+y7S3nWU3wmv3ZJaNnha6lUmAF6NaWXvG3
mkZebCcwHJUz5I6jGj1Wy+e6+5o6T72cub2OdnOtukP5VdZyF6cODxNnr4gyT1sqT5mflPwQWofM
/qn3sluTahtoII6aG2I1h51A7ZrREcJ3OPzGyMo1UgvlJ9R43D5hdnju8s8t6KCP75qrq4b9IsYK
wjlMpKs2BK4CuRQXXYelxTfBhBIqwcXsgyVgVI42BHEuNw8fr3k9poRsTCrBoJ4cCsbB6oRkktQn
iYQcoOhQCrS/EF0CoeFW4Dfpl5Xpa4KYyRz+jIydwmvj9zKb4hczG0dD01ktXeSpMzul/SaOqGih
YPrrzh9J013LY2bRp3twJXFTrQ7kxYKrAykXDYV77LR+SSYRwyA3O+zQoAgX/H8o4WjBZ4GltxDh
29nmqxgothmNUNHvIYuQV5eok4UF9yi/tTJi1wrv8tJ0Eab1BCBbaMvJ6p+MzTfMzFdGVPiE8NQ0
Huq9fGZzz989x6oEaeSpckqN5wgWYL2YeGpIvVXjcJhlxIWkCV/Txa92Qt4bdm298YBARAHicHmu
Y97canJdxGbnD/XPrv3SOOcu/Rpk3qx/keyT3f8zkL5SfSVd7BunNnCD+qBMx7Q+AdMWBDFrr0l1
fZvzQmiqCGAuPSNuylVwcqrFQW2DptF0VJqzZZ2d+c5skLn4UZ2lhUveTUMXKiQd87zzNfuhkf0y
du3vpXZvnKwRcSqv/m2MnhM8a9nNx+flrQy92rH/Pt5bBfKuC1M2eBgMMW2fJPLr5WDkR3zWmsck
85rPzYwux3GqD4nNd3mf38tgaFqdL/ZuKc9LcXNftG6qIaHod/IhUkAAeGcAAM74pFg78eMNVnv1
oMQqdAOBVcGfvNzHPEmyYFHYR2XWDza7FiEWBWPmBS/F30kI596e8htHxgLQUnzmk4dpVG8ypy+h
2jQ/kLtzsTdx++BPk6SnpfqOrtahHsj0Delzav4xZIgK1jljjGp+quKaGb4fy/bZHsuzkaFKj2Ie
lQCWB6pzLILiDIDoxjKeyAE8SX3thoVZyA+0FNvqW1rrj7EsH4G7pVibxn127iTlL0xPhba9KlwK
X5LUr2fzLuq/JcVX07xJItI445Oen9Bud1PpPpLqQw/uPZAfQ/lPrz3GHGTwHSlW2pn4IfVtSWFS
Wsu3qEyPmdbcaBlAHoSXuZA+PibmVlhR3pJkoBd0NFYh1HCCcJpKlStDPOWx/Su8q5+M8VihDcXt
eJf05wWsL1Q69ayYwNqYzBzGydNDJF48GBm1equ0ntM/3uB+IiepGynoWxW/OeAHwzjGJN3NDV+f
9qR86l7z49wRmw4O1/Mf8z64l6QHODzJ5DU6Oig+zR7VOFXJXdV9DuwjymjZs/JQH53HqAJl3L/A
VR+S084mXGW84lMG8E1mK/CN629Fr6Ux1Gq98+e+PBQ/+uLRRivxfzg7rya3sTRN/5WOuscMvNmY
7gsQBMn0ViZvEFJJgvcev36fk1WzLYKM5M5cVEUoUsoD4LjPvOZ7eC99bdklvYWl6reAytLEonrM
7WulOSj6Vs/2NViQ/s7qDob5KSq/ZI5fxx3ctk3bevpUuRXN63onFds5VDdNQRmjA8JxcKJ7Far2
onjEM4vuw5jGIOFTZPhWq7kI5obPYEuMeyv5MY7XRX8XOpv8Na++qs64SZXar8M7I8CuKuUIpBUE
YuVeC3YTqn9qGHpl/wMA400cXmo3nPtQoDMAoiJFTPlgVWecZbUMbHUkGoSMRUWOLRluhQmBW7Rv
YIgvXHrnhqMNRqxNP4qkaZWJpLmmJJJVULqOpi2Xe9mbe2FxkFq/tIS+WHoJ/G6cud9BO0Fro/1F
U3IV3TtDGkmjnHVeBZlvrt6EXItQuv14vV0aZXXiTfh31HQeqYJEnD66c7NMb7PSXApWTtJNVjWR
ETxVCi2nhYccjb6wygRUsX+tYP87cH8WjtGJ0rSSTtf58uKE94MgoHONKzOkpWm8A+Sx1RsSue5S
x/xcpEg9lwgRkQtYLWtFbweKbGIUiGeThXO4jKp9JaGCWtjfs+RLNKgeSWUYKF7tKJuge/z4o5+W
3NB+4JqhMSFYJ5x1x/dMQNBsRolGzWGsXRG7CZSiIOarwa8AkEQWIasGnKBsnj8e+UzERP0HKDnG
mwj0rBdVPzr5kCQUau2YMBiRQRV9mVQrNibk1PKH4xn9pU7u2ZelycTOYZYpNK6WWDr3OXFU0kId
ws41ehWsMOEXImJVoXUoyl1sAezXuguL+9wsUzmgaM+BKhu0eo+/c2yXi4xDAK+bfq6MH5nkzu2r
+M5W8iJ393YEq0sCQ4mzmpReKh6fyY3fQboAQ1AIOHHAMWfDnCjQI0LsBG463GeiyoRCoDG8GVZ9
6VXPpAPQbqkw4ZD5Lv58/KoVys92mkAASIDeW02+V2vfUBZsoe8Fwa5tUVG0YKeiv/rxkjo3v8Lk
h9AT1wK6pasoPEstZ+wdq/FQmtqYw5tQhbcEBjz6xGHyrpSjvAmhnAvjinBgFawdjbsKF/AiVnsY
k2TgSM2PzY9Ov1HGnWO8Yb3qBgueuXz3ON8IHl+IVcTHw585OIW0Ff0nzjP67ascqBuVZiypiNKD
Ng/drO+r8WswxZdeUqzQ9UuihUQyrQue0ZoIVqRxwSnScVLon+b+yaAimpLBRknhDXrv4/3jm8gn
q9290BYvwtDvJts15aeP3/ZM7QUgBnuI3i1ZJ5XT4+WVSRBTlBk9P5OyQoI8j466pNF8LonW7fZR
FN0Gw20ctM5t8jBD8sZL0rGnZxePgEuE4HwQGa1b8UZQllZm65UnmFQaoomCBFDnkCFj4j40L/oq
vlqyC9Tf0118POoqzMAxuEljIU+aVfkeAwPkCtBV1/fglG/qqni48J1Pt7FgeQNGoQzO5fBev/4t
VVLsNM+jFKZngK08psRu0yiboYXhl9n4KGyaFhcp3JEjwqsLQ2snS41oU+BUoDnTqlirIBn91HJa
0S5cnCsTVa0E4BW6Cb2a3xQVasnC/Bpcmc4STEBkCh1xc7nkmnwaZh09xHpbpVVcRYkRNZ4sh1hR
ooQbG3sZOo+K73qwgP+65GV42pmBR4E0DfYJiKZQxxQ7/bdPXg91V2jKXHu1Um7TENCgKXuJ1h2s
WtoK8atKCPNK2FwYuluqktePxUOXZfsIA0ntEk/5TC4vmJ+ovLLSRZtzdawR94xpE021NxgR/YjS
7YbE+56B7i3QOgtbQIakxyEy2sbgC+cncY8KvWATKzucf7w8vx+BFfXoBtsT2g+mBtDyvuyxeatc
kKwedaKPl867mPvxKcWjgpVGah9VR+p9x58wH217VuYO9dMp2cLRQ2EDwjqFByFA79iQM/XQbZCk
Ue1+Gy69m8kPwi8iPhT9N32567ky7O5lGrBQ7K+SECUQqA2ietNE0ZWZ4gqo1gfJbi4dr+LYOnlw
mnECLUEesVYtr3GUVAcLldQifQuI5k007kaEoJFoFcIVZrtbUO4cea6svxQTn9nq1M5tmWxPSGWt
703U8HtT0mrWHeeYCAKFfEu6GJuq2qk5yg4atoRF75vthSPt3GF+NPJqieFF2NPObWovnrHQQVNA
CKII4RgxuqVf2TlvTxTKn2LMeFQo/NaPj5fMaSNOdE8EYBZg/xm1ot7UGqlrhsrTRqhjIh0A5Fk4
o1/26V6mmKhTS+/SeZeiXmG8XBj99NszOv5hwGQE1HpN8hjSsiitROVUl0y/XfbGg7QIP81kk6S3
fbDHVm/XVoP/8bCnh9vxqOKy/+2kyVqImeasVPQQmOX+tv3JFlGM9pCVqddbF2DrZ6Lf4+FWBxuw
4EmrNF5yUSMXuIw7R4ij4AmPHu6AJC/rTOh/hinTHLwK3NLHr3t+jt/DFnjsJsio4/etk2LBRFtG
6pXctU1e1NCX09zLMnsDnzsysnd72kEJbmSqxhcGFx/zeGvz9r8NvsqxunhOYCcuLDC6LQpoCvQV
cu3WCeht5xJVEk5zMc34Blxlrb6PcjTHseQs6kvH45kImUcBDgbHAQiRti7PWiGOx0M3C7nsdAM6
vF9ey2VAGq/Yj7GwWn+J8paj8BJE6jTrBs6hovMOZ4oe79o8ll4LoMYFRbAlrHfN8nOJHLcGlAlP
6EKJ98zKJrUT6TSahiJePZ7pyCoRR006tMCwG1LjZjPXOjbldL2qHYXNq3T5fmF6T09uLkhkhugL
E6wgQ3Y8ollZYY1FQQmpYPIN4hAImrtpuJvwwzXnxjUm6mA00iO/HOzXjwc/87YCW0vNiXD4VLI+
bwIlB7RQeJj97Kusv40CF4WlCN/qsYx/Tc3Pj8c7s5RpKTGRtOthQq17S7muZqGW24UnE/3KM9JG
YXPhCn+fodV2AS4IzQUZXdCDJ9AQroTELtCzk/TJnzXUoBPjNiqMW0h9/px9RgVlj6Q39Fb7VYiz
mrn9HE8ttcnyu6MPP+o0XGg9mboXpKYXOriD2XehnX5NDYQI+sWfI+clGIfvPcYwm7ZO9oYxNK6N
JKMHDsePEylEeEN9HKI/P/56pwIJGh1BUXsi0EMIck0e1DCqhkKGRJsEqGjp8n0UhM9NHV+Z43Dd
ZPfzOLi2gmrwlN8IBow4FKGp7Fqzu67ILyy1vfC1T/1KxCMBb2dfou1KSfF49SZocQPMQ7VuDlmu
lK6ziUh7Llxt5BZGHQ3SF3oOdLGSAoh/6QrBxHxWd6F80dbtzF149Cyr1C7QIzVSYB2h4UGcOxGw
ldHXFlUDM8puzKC7DjkVY5zh7fAiHOfcyhaMFXYw/wfYd/wdCFuRGsji0uuQB5vz0NeL0R8x4qmk
vegYCycl/WsZGkS52vsRXUyVv8jhpQkRIc96+dPQA0qpUGsyjdVdWU5weJd5LkBGQWI0rmlxUjpP
UbYy3lXUKnNwF1OmnoCFCKJF07S/sErPPQFnmY6aocBSrMHD4ZIpy9SWCOXJ9xa5vILmkxDPn9Gi
Rd5jE2CzYEzhNrPCnbo38Hv4+AHOXBacLDD9BL0c5KSYqt+CEyXXY0NLDXZjRPNYg1OP92VCrtAl
1YWhzi5/Ek1UG4Uy6IkoYCQlRW+NeYFFkImM17BVnZuqorFGnE0nQ2Q0rd5tOjmmE5a5k/EA9tYd
1W//01emhAN8RUfn+Z1mefzKYyNVHapKhReo8sGyo52DGLvWhtxiF9bXae0CQVwqJ0KzAlrpuga6
VHJidQn8mUCX3Wy276CU3TrWjyy4blGnlLXkYRzy/zlghlG5/g0FGx+0B1d3JNc17bZOQavOhlus
T7slqq9pIuXSVZ/HV07RbApn2CVFvg26+FaTjEPcjxde/czxy2oCgi+kYKBzrfPrMg2tYligSkqT
4vXFj6Q1DqRDeJ9LfmE0dBLZ7fOTrWQHbUm3yD1Jirzr7QUhsGVfxvnnj2f9TDgGf5kdBlePBhL4
geNpL9D8lgoZ9RCn7a8IMjw0ceAk6u8V6bbBMQmxNMtAIWyWdx+PfbrJGFpYNArhEG6i1Vkbz01p
VYsKTILlPSpEKc6DVUdItcUPH490bsWxueB3or6DE5s4bn7bzm2lhThd0hqLo/aAHsLnwpp/YZns
9e0guZ1lx9txKS/1cM9/29+G1Y6HpVMXyanQgAQPU1OlqK5yNb0b7SYFftB4g9PeBHJ4Pdo6y23y
P37nU9ksDi7aKUSgAqN/ks4nhpqoRoNeW9Ud6q465HP5HeC+LwXFn9Ew7w0WeXKbqtFXBUc2CnvX
TdncLKbizm5WvfVl/vTxE51GioIqb4vQA6Ec7vvjz5FkbaPMMSd5NDVXynzt9MgDZbihUJoe5JIr
xrhwtp6d999GFD//bd7LsTXMugKIo9Z3qMO+SFb2SWr+HAMg1llyGzZEPtb/akf9e9B11a6fQXuV
C6/Zml4MHT7O592c0vydw51kVZshjv0uiW5tJ7zwuuennIXOnUmzlOvr+H2HNDWsYIjA/2TTziyh
XbTdTZ2DMoltfH7MqzQv/ExtNm1VYkpqu5Y1e1r1CczGD9zr78hanrXSuHD0vmtyHscTQhmZbU5z
kSN4vdFtY0oDKYBjNxnSTRgPkZuCTg3Mh7Byqk1VtMVuiYGKlKjbE/7FtXOog5sGrpejht7ShJ/j
0MTePCg70tfytV16Ezen7IDa148lkTaz2t5DIfp4uZ65mN8FnWnVCTIALgzHX9OuUx0jeXr1DhDp
yX6terezdyG4WyunuTN+r6buzlLQbLxOMbdMaNBmkfP9wlOc5nbHT7G6t6K0K6Gikl/B3NoyX+6X
9jEwwCqn0KrQlrXiZZvo2Z0cJpdOkHMHtKhUwMOlo4Ge8/EHSK3JzuoSK4Dabctml4XGr16eaVCG
5X3YZ4dRc/xRtrdy2FK0mD4HsuNHyl5qXxUNCltx4fw4e56KqxPjaSHpva4GT0rRAtJHybbJgNsx
WJYCc1bzaFeHnF5O9ZI1zsPY2xFNl+h/yp4TpTFUCJBCsbFyXeeEsx47ZtQTEobyvGtsWXL1qr1a
jM530vZOs8voQqxw7rhEi0ChjCxsM9eycao8Wlpja/S2Ju0eoy6/NPvnwDBu8QzcS/P81IbF4ePF
JjKM9Ub9fcjVjQxeRLNmqvzoq7L3ksjvlXwTFtYWJRMf1aMLn/RMUU6UG+FTC4Neh5TneIHR+J6q
1lGowofGAVFvd0HAVx6U64jAHvRY46Vt6eIO86vB4jidM0Bo0Xgp3ddPkz4k2+kwQJ9lpZ/0FTtt
HnMV5xLPQPMy0/qdJSW3QwmIejTjfaaRBPY5cVn2qe/ifVJFX2et/0w5Ff9Iun+RpPxZyxTLY9ph
QaPXXlpnwN/t5ZOV1b6ldTa+AvGXxPgyqSCJqt4f5vFLoU3wkXMbLKg+31QWQDSrjV6yLNFAKRV0
fKbmJkn0XZaPG63K9kZlPKBqPLkfT/qpmhUMHFHw52bm1jgRkQtwAxzHKRMJSPR2Gy/WJzvJd2br
IIEu271rBcDb7PlrMnTXSjju017dDmp4aKNsAfett5vkqepyRGCIqgKl3uzzMdzL03ghXjw9kIEv
yIISw0QxS+vrLYiXSpVSJfFmbd61couqVPq0RNp9VjTQj+X2S/FdUuptlKe/wrn+bmrhtxmrpSW+
ZO5xsjfFk6CMwLVAzEwQe7xw46zvdLviSazR8eqmP3Saeo8usiv39aZe0qs2CC7coid7UwwJu5Nr
nSyGO+l4SDUIomEorMQL4H6QDwRl4+dD56d2sjedS9/63AuCUBFkUmQNAdsfj5ao9lLEg5x4qfKW
0wCd6o6u4yenux++jd2Fkp64R46OHV4NdRcuGoYS2JjjwQakquu4RuVYUz/pS4hNXOdKZbv9eJ2f
Xh9iGFocKHbxVljCHg/TGqNiYP2VerPVXqVdB5ITyBM8HS0bngq81RIVStKS3raK8nxh7JOrlLHp
CPKCnOSkoKvYt4k6uc5nIKiRhvNxMl8nano1ZdaXuFDuDSO/taGukA1dz6W9kQRWXEtv62m4J0vd
R1ZAhzPqL+2nsw9Fv48yKiYZRGfHH0Qd8rCR2ij1siS7itu7GTCFPKBG2tvbJICPtfSHIqhvZt1x
HWl0M4dK6Dw9ZPICuWSuQK5ZF0RrTtsk4kOB8GOJk6xx3x4/k9XmWWRKEg7UcrtNzOZGUqedrdEV
iMyHBeapFcgb8nh0+5drFKguVQBP1yJ1ZRTPoGFS0OYyPB6/qBSDVLFKvIkGc7lUWyl4MEb5wlo8
/fJwBgQLn2AGvqW2GmWaHaNSJ3rZcvWpr54qmyx0ucUQx7+w7k6uNsoa4Bg4hQHNAM1ZrTu5kfQI
VcIYq8PSbegy59KnZgxcGysSKO/d1nrogujCqKeHB4MKcWSDO104WR1/w1IZEqOUrdgrTEDibStU
MF1Zyvcog13nuuXKwYVYSXyv4xOEEWHWgAyFZH9SQ5sLLZbLMOY8rpeDaN5KavWoBoufm/FtPgQX
rswzRwlgJ+IOEhr28wkDvkXLsDSyIAH2LlISlOZN+RqPtId6tLYzW6hz6q2jNyEYCePThTkVW2D9
smipChF80c5am4QtqE/2aWMm6A8GXg5oXQ/kezmle10vN5GtAmFufV1brmM1dZe6B0nZpxf26Ulm
zboSagPwe1hbJ3RlOR6KsJB5hmiu3YYLb7b7Zzsz76zY3uL28z11pse0uRAwnhsV8hyZiMDPMvjx
wsoafiA33IFQj+DbLG49qZ8xg3vuIturIvkhz5dPQ/Dr4w9+dlSDAAk3W/vUpLPsVS3izEi8tvhl
BM02LqZPijo9JrmN3+/0hB3yXXSRfnFmksHEcjRwX51SxiIwqIYd8IH7xvaVzPGmYflkk4jmEhOr
969W8v3j1zxFQnBBCRVbQFcmXJ71dRA5KWF3DYiH2u1V2ju36Don4t5B2UE/aN3wMsvtboTiE6a/
BpkYRInGx6L5X9wB6KkrvLxJm5YnWqUFSFnmUZfAEczRdNLl6bFZzB9mmd5K2vgYDTJWxvodi/11
UpJvk3PJpOvMHcT4pkDSU6alNro6nVW7JS4aie6WtNoYxrIxyj3SN/7g1kGwqyocJ5EXNnEHA+l6
6WgRL7fa3cRCwi+UhthpOyB3nKSBPkvkRZQyptNjld44mEDGZnarhNq9Ett+rkZe11tb9uWtHLQu
Ohy+FF1U1BDn9MmjkGqz7El9T+yCDMmorKicibfleY/mYFFFe8pOdypiw43WHtJeBpZnb6OivglL
59MCmLgiW/x4XZ7SxVmXFmBLdgE629xjx7u+jVCPDyOh9700Wy2bH7DJ8yo0EYVXbxrP+zZfntPA
/KrVNqjiofYb87qyN1odenqJzYb8p5HJb7paoNRvaJuUX9Evy4Wz6b3Jvv5aBOdwkIVVA7ff8WPO
dZyj3RZEnlk793VsPMb5+NCq5t0QTncRqMV0VEPQ7JFnFIqMUaeBrT2NELd0mj/tVgaVUl4TPOLz
WbX3g1TdjXH1lOTFbeG0Pq4623litu+dLniSlPKn3geWO8/5tWIiwWKDfM0j/cXkzt1KfXpXqDWF
KlpoduxcstQ7c8HTp0XPnpYBcO71qyrUVSuzw4pA4EDLEVhxWG8NPK2aBip/7HaAjj9eBGcueK5Z
OCeowTkwT1ZxTIhjQFHYZOR9+XMu00eTk6lukieyiYdxsS7UQU7bNGLJQavG2wjyLCpex3OZ6WOa
QpnFeCPUHoes/WY5k9ct/b7UBoT6YaAlvb7roGiEWNiVc/EydSrshVqBoYw0asrKbPDK+PgjnLmI
qJrzNIIFQ+Sx+ghxGZSJbWEHkioS6+ctzasrKW+2fY3619BsA8iDzSUS1tntB0sCCUAqJCL7Pv4W
qhRlzYRNjtfG45VUBb8QvgZ2mX8ZcrNh1ue3XltcdTKvGjv3u2DadJG5zfFaCLt+L/7TUh3Oc62a
AlJIb5OOcYnzleR9/Hk08STrHUixlBIOD3uq4zAWXRtROIy9Yb6TrfHBpjftJEGzCWZFvtayNyqY
r3bdtbddHcCibJzX2UIQszFg3/QONNVQQkc2rTzLeZmWPtpGvRQAbIn5OzLMo9KCJx5r8KwkdOYL
Wwhd4sGQBlp+5SwJ9Mhu+WHlsz8X6r6sP3/8fud2nQOtQMgNA7RfM43rOG0UtJHZA7xbxNXgGeny
Wc/zT2lfXsP05rIcTf/jQc+FuvQG/z3qqhKAfXutteUUe1DbMdd6QHj+CqReMFWb0UGXA2dHq7pw
lp67A38fc7XkEmlJUJ9CNGKWs9s4lajghBcCWLGDT9aKQRlFhLFEPKtLBT35trZDXktBYyVUlbey
yzd2UDwFXXPpAjtzeIkeKxoAaOchMLsaq2ibPpVmcsplbm7maHqcA+m6GYsUFm9mb5dqebDV2vbr
Rv6mh869huqLZrhplvp9Oe0drXrSMCfBT0rVthhvPEZWHW/q0hm2cqnumrb81FwNaCkkHm5Rmh5d
eIHjhSdYLBpy48iKUTQRLfvVuVMW8zzXHUlkzEXzHEvPOEPBcVc2hA4bO7Eu7GPjOO44HU+cg7+1
7YYiMKrJDii/5i0U1OUVBPXNGFaUS0GVqVINiHO5lpe4cJ0AsHdRDk9mBbE8gFQe41YVyuHTIEeP
Gpk8Ure7JHwd+9mb0JsRav0Jnml9BGwrigDVzB5ubdYybANtuLYr/CMScOOLCtTJfg6nz7PVfDan
6Gty13Wy10vjLg6zr6Pe3eVmp3hli/qFKQ8vw6gH2JGT87VF860Hqt832E/m5lVO2ju0PO3QX1It
1E/mBilsoiKMBgHgcR2vbqoFGRC4207sOYXjV3XkW/HoAchHwGhTWPd8qO20DDCfm+sqUm4iTb97
6cA19GN1P8qYihdW/2rIM068+eMUYqpOcl4nJJORBvXVfK7C+T7BLDRuXN3HsXnTK1TM6AvM06+Z
Wz+XriOpuI265loJilsNE7F5dq7x3vGUWvbaytrV5WFAmh6W336cFX9W95M2X6gAHO9n1oxweBb8
QfJxkBzruo0+JXrvSKyZcAFsGSJBNz/m8g+7//Hxebiqlv81EP3V966g0GlanYcaplNDqlJqWFpI
GFe6Ym0ifG6sovUrOX5y5ptZte87PD8a23k2pfTNgXz8Ntl30uBleYYBg3ZVB7bmlhriJaMCxO6S
BcOqUv7fD0mwxDGJPMO6WFynnW4uU0p6Dm5bTrrPZls/5xlluwm9YD2AjGBmrt7fzQhAAvMtUj+Q
q7tAqi8A+1fRw99PIvxYEcYBWbQ+Z5tSzQHVFyJ5DgiNxtu8aJ4XqflcJ+PtWC43am9dTaFzJdnV
wzDWT4ai3mtquZm1Z1AKrjqqPpYeh9yubhNdvVGn6EpR4AJ9PK2ra+7v53TebSQoaIASOT5zTCOT
LPq9pF3zbaxfKfb3prmqrUNv/OwBJRHWR8PLx2O+O2P9+w46HXOVMWhVKE29GFMuiGbj6q4ojZ3z
Z1aWviwNt+CTcdSq1OI640iPsxosUHUXLU+LcjsBJlAzPG4CxU9LeMPxbYN6Tav/MlIVncPpAbrG
x4/7XldaPS7VNYIrNJkpD6zrTmDBwqIMmMq6nh4kvfZber1G9Tzq1c9cNq4rR7/Ti/BgwR6YZ80V
FA7IXTtttA95r9323Vu2fCrHBq0B606blc9YxfSzulGG/mrQOxS11Gtif7KIDvJ9jzZQSifyTS6N
r6rWP8hpuDHDfKNNDuSMcGeH815tzDs9ztyFsLyWvNL+2oybVoLUqkhbo8cbIa2ujDnzxJ9BtW+V
/JNkS7hOK1t1pF4Y+lpTIefVewpyZwCFdlqbPspN81T39aNgly2j9VVdhodwjL6Gc/ZcJogmaOOb
M1zKOk7uPcjPosGM65awZly3mG09DZrZZD3U44Id+o0jbRZgr2O/1eqbGCp0uTwkOQIVL3KJiE7x
1xH6n39O/yf8WT78NZXtv/6LP/9ZVnMTh1G3+uO/dj/Lu2/5z/a/xL/6f3/rX8d/5B/9/Uu9b923
oz9siy7u5sf+ZzM//Wz7rHsfjuHF3/z//eE/fr7/lpe5+vnPP/4s+6ITvy2My+KPv390+PHPP977
f//5++//+4fiBf75h9/8BMck3X5ruriI6/7nyb/9+a3t/vmHZMr/QaonwkB01SBfC1zS+POvHyn/
oZJxIeX1Xm0l+fnjH0XZdBGj6/8BiQB0nCB6UaYRxjpt2f/9IzpMFPjRSUY/ncrhH//9lEeT8O9J
+UfR5w8lClAtv/i4hI/esuj7ETkiLIbeF9yJ45PJMbpM6rOg8JDdct+sfRwoqECm7jC9lZiNQLt2
Sw7Kjzf7uy/Qvzf7X6NyHKIKYIIio09xPGpaJbkiSQSdJjqQ86ulPinIEuspJZT0LRr2Y4+dIJpb
BRIGNxG2dKX04zbJq52csFq3QZy4apS6sf6zzV+V1HXiZ2f4pgdgGN3a2s/tS29brlG/1tPsLs1P
O/pqXpRl1UVkffIW8BJogIAth112/BaNJs/R6Ajv4zLaFtWXWfhn2oovyTcpwUugyLgThQ92CwwJ
iTJj+dSaM9KbAI0DJFRjPJQTt3K+WkG3N+3SlyghDb2zUfWK0+QqSgu/rDmmv6vJNwMjDC2dDrUF
YlqLt3UFQbPj3sBk28i+zdGAgs5T+j2BxmgHn0skHvVc32r9JZvc4zLB31MnWAu0GwFYrhk2cZsZ
YV6bhdd3SMLGxaZ0kscwnLe59UvA53NcQ6XQ8D9eMSve4/uwfGG4o5DZUFRYR6KRMcVB3INXMWbH
RS9nNuRN5ez1oDw4U7MNu9iX+qs8t/ZdnfhFHR6cWtliHQk3XfKqJNrYzo+xfyn6eK/fWFG0ySU6
SHeqtbhUYIzFdh20Zj5+6nPrnKcWpEcOXZX4cbVCxmEG8igXnpT6BCrbTim9IDuQfriT+auluAzf
fLCix3a6yovcNQN9I8WftfIL4DCqAt/IVlzC5Hh4iPV90xNIt69diF8O+kzpZsF4vATUK0m1O5N2
tM2Lpb3E8I6kqrnWmkuNsJU289+zAIsQFgP/A55w/D5DF02TheAYkteqHyJ7RebmhYXujTOUFGFy
H6k7O033nWoe4mS46XWvlX5MxWelpnKj+hRD9ks1YY487j/+1udOMoq4/362VV43lubYyy3yZL36
QiHDd5AzWWTFL3N7E0BpzpvbLrU9GYDghZFFUL46B34feR26tPwQnguzrDEHNPa8ZqFKKTc7SrBI
CjV8Gw2UjR1qm8AyL+SzK5jTyZys8Y9yMjRZ1zI6jO6t0xLX5Wh1PsuNtnXSb+kAwD9BMTIOtuT1
21yJLjzAe7h/8vrwOWheAT+H2nG8KLq2Rfa84sNr3eiOLQZ0WN2EAVKIdeOmzlYv8alvOsSCMq+C
5q5JKiLDfCHrrUQSBAN5d7hX2B08n2fFiKbFX3CvI37dNFbnx2hrqmN4adK4QU8nTaPCLOrpNGRW
eI2hlxxZMgZIGFmCciJZVFLubiUZgjJE3KRb9jkBXWTN+xwfoqV9s+iBzgFFSs6TCwvoODT7awop
Kr6XQkiy11jQfnDUzJ47MFK15pt8hX58RQvMamSYMDE1Bh+pHAlFpKptvOA+mC6hAd8T2PUcQtuC
BA8wwjlhSWkOPsshLElMzd5pZbuhHL04aO6iITpUy02yJA9NlD47RnlbBPmNFF0tjYTq14glYrRT
8sav7It0MnE8njyVgcQ9XXdhE7fa0jhUp9WogR3LjXbbReOB4OmgVo1PW+3WbGq/UsprdTbRIMGe
pagfIcRfKBau2nV/zQ2Akf9+hjVQMhzGtrEGvoyqhleVHiEc1NxRv/9M3rkf5v5eM8NNntf4qb9I
xXDpVEPR8vQjECEhJcQ9QplsbZYb1NaMjg/cvWpyvIIOcTP7OnH6PDANk3ZtRoo/NODj9G6Xk4uE
8H7jJfTDSbup527XCyqulX2NRwVRNpiE+kFHdo3BNiQebvn4brwTdq5C8GQ6PwOk3hA42Kk12UtP
LYsfGUmzM+Pc62YKh4tyUyTDboAJas868EUYVJq0txfEnMnJ0vBQKdJeqvN9j8SDRZiHzFvuUQ7a
9gP2uTY6IhbulKQcRm1DxlU2IFGvMFB+cGbrILSxp0z1xVj10HiNjJRh2CA/H9xMeIBWQlBVk/24
4sSBsd6oARhhGl2t7GPQDZUJ9RAsek37OViC7UwNxAqUTRVLe6Uz3ByvqlpBfhsd/aHdOTIxl674
jlM/xVAqq0HadpZ6bcTN1rRBc0k/B73Z8C8oDOT7hLaXrhwUO/RLNO1A03niW0XRjdJ9ltMflZmB
T0weRSap8+ulxTyEo4wRhLpJ7XyjSvkmGIkN1bep0zYZrufKwryob4rcbKm0wxi6MUNXQVlW5ePj
jb61MUJqw8/055roDXlEN08VP5lzSoivPfRUWlpekLzVyHiX+uLHsrTNsw6QiLMVZdQRLFpIHtxq
+UaKuLbTZpsgxtfK+XW4gPaLRj+yh4NpJDubqzwve9H4+xqMtw4MvCoHHGBtnOTzPB6UEKpDqXvd
WGwczuigoOtCbdThajf5Yurcu5i4bRrxLJztvVlvxVcdbCYABdO8UzeTgTNO5sZDvhnIMmuGK/If
aVLt44P1CdS7G6nlLSXqr2PZvkC7cSfY7BPSZbdVacBpQbNRaA9mKDTK1VVAJLIgW1/OfDvzy4TE
Yr+Yu7RtNtqfxlOfWdso+qKgNp9MT9jJ4WPXe4FWbwoZTpZKMJlMO0MJ94GCwWav+CGauQOhoAp2
1rbvFOyQgpnlrVxbg7VHuRzEsW+h7F4pLGyYNXX54KQPpvlCmX0bVs9OqKGSl2/ygqsw7l0Uf70c
KZsEkKNyjZehJ2mHqNTeL0PYz245P0BSdceq5cO91HW+mVgqDTF2VFNqtPKDrUb7sH6pcsQpe9EO
g1xhPjXjF3oQm9qJtmA4ULuKNmlDzpAFYPfHbdSCM3PUjY5IcldUW40osYuSrdEpfheWbmJR1YAA
O9Bgs4ov9fwYL/gb9tiEV9u0pVJiqFsp+mbJ2OuiwFhp9sayX1sUaewOJv8U+MKMWB6+NRqq29Lk
bspKRUbO3nQaEYfOxEYoFWXfyH8hpoxAeAnDMbBK5wcj24qZDFksQXZFbdONhYSzQVLE/KhtsYnq
cWPkxcZayq2cqCzzm7ya+PKW5/T6No00Pxj/L3PntRs5sq3pV5kX4EbQkzcDTDKT6VO+VKUboiw9
GfTm6c9H9cacUmpDwpmrualuNVpFH7HWv34T+uqM6QqW2EYVgtHsm/QXeV6rmV/ItMhTnV/S1Ff6
/ItyeeKuBo6xavUX3od1pj61eg3swYS5N1YkHYE8MwWobfB75p7hjWiN13sdbNs+3WhJ7xcttQBi
4i74qTKyyKgvI1XfmpQLbmeve05stIZDjntqGPJzWm7HJFmbTelXPSZSfYL7qr2ue3sdW9y/8TDA
WAsGLlVn4tZhDRnOnj79EQSvt8x6A2CunhVNaWffKdKd2X7PRHNgsLwNZw2rB9xTq3INtMYLJtYT
2o2I9aNpG6+day+rG690epSfKcmZmBlJphDqgN1H5Jmpu6obkqTzdAV5G0r5OSrtfeESttmhhI0v
fSfWqv3YhA1N9H1sfDGDBxuBj0qQQYCpQ+YQyD5iQB7oW1XpyFfI9yVzz1mzvUH/4ZrrsHb9OHd2
hWqfymRb975Sx7cj7kLmaG7TMfcwNd+WWOENUbnt+GqcujzHuIgW48DfJffoYqrFB3NSd+Os+YjY
94ZU1xBtK4R1ReN44Ctri/GNwUhvIEAOgHFnVnJjMMuGe38aaFLdKtu25Ccnmdhlme5JUe866a4E
VxL1a5OBrd45XjU+hcGzb6W7QXL1m6pLMJKbsJR/msII67583w54kbaO1wHeuXnjVdqj0LZ9jMcp
BN/JSDdFLDdNHW8rlGddZhKRM/q0Jp6b3gHKsiEREBZu20rHEU99zptqU6TdFg3TLiTfRcOOB8E6
YyBnXyfaAWr2Tp3XRjOtk17zpXaqWIoahQ0aIvOQiAeY4quGlxhM/kFB5avNt7K31noWAESyR2co
HkSwj/WjWQM5s026qX5UzGDXD/qhro1z4ziLDH67rFwzsHQzCX/ZhgGfDhkusIby3GTzRmdDW3bl
RjGOaoG9EDcdUdjRcRlXl+qxB2ZhugapzNjXarqrgLoHu96iDVtpOdiO0A/5XG/1uN1KOB18detc
48SpLFQqguW/hVWyWnYMwZkva2Tp6MSPpzuDwB9uA7XnGtbL/vXXu3CP++Kp4VCJpvrLRkR28dHq
hF9PKBPZcEpbPQpWiSwTnvNHo/uunM1SLVFEdRVGetHaKbZV9ZzrtTcsu5ScsVNQdobJ9qQpu6W6
GfrQr5RT6+jnIlNP1UuLZn7KVeanrPB6vR2Z6rZV4am68EQryEJQNnLQ1lbPFgge7LhnABq/lOY+
coWfmO5N1ro3XW/fdK1yo9bBJoxfhKQgotAK8U8Z1pGw9syiTtgp4Oya7hzJTTfSO2jeu3aw9kS6
3FmDflx+jlV9PQziOBjuo0ZiQ+zuzSrbJZN5iOpm1WniGEYKhaN+tmt25loe0nGTdIDYU7ABW3lJ
hwbdv3EhDHLfQwMax1+hNO4q+FZNuHMa3pNIP+qJesI7cvsK+3BOS5GkOtVWdMYxyKbntrf32oj7
fPOgMBqcKTzS8ouRGWsLwXMW5XcqJp8WMidVbbaO2m6xNfOiWSNDSW7Kwbz0jfNYOuVjaGanqdXP
deA89jbqlDT0tco4LK8ESTcYgNQbewp2Y0MpxOc6GUg0TPsEourR2J0Yoz2EtfoMiBEhNkbYVhf1
QuW6GKATFfWpCILHqkx3S+EHYkGCOkMEXrw4YRsuA/JA2IAtEK5QpWxpuOfVs5awFiQdeR3975jK
V026Q0VUsgpUutdlvBs0PKEjGP9b8LNzOyTKbswHm/gRi9rpa2D1zgqM6+g49b3Vq+ci5OC+MZeH
WAR/dEkNqohnusF9LK3NhCta4AY3TpL9pv8+dpb42aruSQtHPwFGTOvxQtbJCxSt+yYdHzIqMy0P
ytU8Gl8VTKS16CaZxSaGo1Yo88sQ1feGoXyFAITThX7UFqQsH07A+Q9tkbP9UpezZZAGY4drZcbq
uZmME0jgT53QnDVs8y8tNDJ2OxRFukeaNg62UFSiqH+phPoQcC9HDDen7g+WWrdLVLDRHm1nftES
8ZypsNUgnYmqegozPjypn0pHYyL+IzGwCwmmB0Jl17GtHWi7H9QA9loTGV+MWvH0PL2LguKLYJZc
291XvZ4frHpxKijSb5P4Zkgk3qw3DUJUFqjMOJcm7QbfZzQkO7V/aPkMua+YorMO1XQftfAtM72b
U15XpjdaQifFC9Vq+qHN7YMIVRgT8UtGweU+JjwdZCwns4z3ktfUDQj6wC/Qj8L5eRTGcXLAfC3e
Y10/5oo4OzEyKyHOeExvS0hLy1q9XFyZ6DSz0OwgVJW9te/5YmELrgY19Q0gEJOXxeWUAHQ8C9c/
OAQDE/ExJ5faerK5kdUBfrhnqzi7Ks9WANKS+mr1YpDonFkhCpD6GCTZdtdl+Z3V5t/GWuwV/Aji
Yqc2gHSIPTCCN0hjaqIfDHE2RvunJ7hgGBUgs3gdhBtwKm4RWw3yXZSBkxnfDTLdLUtIMDEOa4qG
LZvPf1qHC3Fy1ACDubX5yzxa+2UBVMpuuxzJwhZbozdcFqloZhiDogj+iSrWg8Q/82tHWMSs6wez
hHsZ6Idl6c6Rv0Z8MpF2dHJzLxN6hMTc9ym4Gm3F0kEtm9CCJE1FS5tHk8Y/scP1UkmBl2TrRVC4
7KM1Kdpz3m27RIHaCTWjmr2ya7Y6K5Bb1VttNs6pGjy2WLW2Q7Dp1XCvpPXWRAWi9XIDkuoTSx/r
M9N392Ys3b1Njd8odFlsz65+R4TKBRL+RdfTnUXR6hjJDgrYNrUKP5KtbzasVzLfMZrzC1vZBcK4
6I22PvQ4qA+d3GQzpbEpfPT7EG5Dn70V8ktKlMBlKP8sjeuyg4ZIUuq83ZaFeurpqbBijXRzM9j8
yC/XdKeMx5niqZTkdJ20eXGsr7NR+FIqj9hE3dfjXYf3PWqfR3cu7rKJqU6Zt0R+31uVeVhGgUbZ
bvGPoO0u8r1m99VCgMFSTMJ7SIOTVWDFmVNCPi2nZPJC2TUbMzuIoabfcrwI8xjUl2pr1FRvxup4
aeM7yYpvt1hx8KjLChEzGxBd8mxzlwwfbZZfNQCEarDBEf8VYVgACcHHL22CqWo6SIbTS4dp8jYt
LX0pCy9Z1ro62CE+fP1/QuJ7iYXda069HTR7j7rhrKTKSgyuR4DhZqk9whagGoRgGc6EbCQqTUIZ
Noh+VE9N1eNU0MF27RbWqyGdtTFp6JaCmzTTT1Jj67aUXZcrXls8ga/sVakf60rznYAqx9TPFSZr
GSaRratditDaDz94wyiRMFR0HqGCnkl7AwelUuBb0TX9aKfOXp94Sgumw19kBeqR7bATzprP3U6U
24kE4sScXpa3SO1xU7JNzNS09XJGtgLRMWIvrtYYdq7aP9JJ6Gm79WDsFXCYqMHCVH0MZgSmebBJ
05tWzqvlFsa0d8vXlPCkOirwUmmW3XEbARwpilheNKJMeGLcYqFk3vIF5iZfQyX8pWq13ZBmHzyX
DxwNEmFEgEJ8eXB6DlObgwBhes/f8VrJgnv09HhZcJFzfsKywl8+xLqMtkS0rfLe3GNn+bL8Nz6P
jdIYB9tK7nT7NsEeFcIlXZy5cfOOtowz40jLGS73oQnrjQi0w/Iu0bazfbiblqsxLPmlMHm3FkhO
gZq0oFbhP2yFf8+db//BIK+m11c//u9z/LMum/JP+3Z8/f/lNJvR01+Q9DItfzPNfvje/Yr/1/+p
v/+Iv/89yH79tX8G2ab5L3wKmGNhIemghlr8o/6ZY+vGv1DUqbCjsMAhQXxBaf89xta1fy2pRMt0
dMmG5fv77zG29a/FfAkxCEoEvHFs+38yxr4atNmL9woSQ9Qci75vEWm9nUHMWZemxsDWwMz8xULH
fuxLsOBJbee9OhvWzm5ASQZzti99FEdn0yglfpxae3Fqbd4ns/IrHBQFFyYt2UhTO06zsrWjuLnF
Niy+5UXw59k1vgtttuhjWDTGuI1Owp09d7BBFIupIOMpFeck69j+rf5Hao6Gn47quOk42oZs5hun
Mofbvx7Uv1/Evwf4VxSof67cZILOQkezY19ract6zsqqYEU0BonpOmY+Xj8r8nayQ/jaEptql6Zl
X8TpCX92GqAksDa2iiFRFI+1r4Xfi0ZkeznRnkczcGIz9PVJb0a64dCdbmPISysTgt/H5708kP+G
9l9Pe4l44A1DOQjTf5mt/8XCzAhwmVOiKjzk6We9leqhiPP92M3UHGmg7i0MJb05I5Py4+MufIa3
x8XqmeJ7Gfs4hEhdjX3aRCmDzIhLb550wx/wHVNTZ/CRGXbnZNhhxbf5+IBv4fvlQg0bfi6WKUu2
KWlOby80BSthwBtxoTKBqaisteouUrtuJY3gU8uD91dnQjOBlLfoJuBQXX0G5ugk5mIuiMsoTDaB
Kc+5aKa7AL4h7IrSYjBIJAColHiiEdgIrI5RXpHIMmhfu0QVN2lOl6ToCjleKehCLj8zS3r/3Bkd
6ywfALfkd2lXZ8h0P7DaAPi4lTLZW0plHa28PBh9P3r04KlfAjETN5J8QhV8nRW9ffBQcLC9Q78J
4RgKzdvn0EsBBx8bcQ9upGaMz+5QFI8tA45H28BlQe+MW9X5FkrFeHBV9zlArLcy5672WqPM7qtJ
Gyjcq9R//bHrRXaPqukx/NSv8P0jpBbEuRRODmZ9+mt0z18fBvp1NwIHyz2yyUmkrfLyxJfx22UI
tRauJGlscgWl3EYhDjLO9OKuU8S8qUFBAGUG18/LQL1vf0uzfGyS1vmMiPGW/8H7DFHbUPE6xc4C
0uW1G2hqqCNzTOqUUAdqG5QepqB0mdpEoJFGgUslX9c2DNpswwX8LuM+fATpfSqUKfEtmpmLsfxR
GrCApwokxnbbdAWcNO5z/KBXQqZAdbVJU6BEm37I/Uqdpp92VWWrME9t30jpAZuwq45NMf7PJrGv
VwffeZEfQQCz2U3eviWlJaRrTQbYT2M+muPDoITNL0IuKYIb7HvFPkzV5jcIgMY09CU28y9FFSiP
ydScPl42rl1Cl/uM3PTVTQAbE8T9b89Ew549j1UQ63Rk33Ddw9wK95AM4pFlM/J0uDBbs2RYpJjt
KXGLF6PJbgwYiyc8i/wgMuQ2SPX0NnHt7YSr69ehHdaTgw+TMSc+BN4B7RrwV1Q080EOSX87Eg3v
N6GSb3DOE7le7fCTHCERJJOnWTkdiMpsLzO0T27666W8+TS5VLYvFTNETFGZcb691KkB3scRL/fg
oZPGxAu2N9xqF1jhfDSaQHlQmuF361bGDqTCL5dgDTqffh8Zc31yxhZVjR7Z+1rLbwxnP2kqsEMV
7CdY2xB+3c/O91UIfHW+r4ZTiJQpOKhf3p5vjCBnZtPIvWKc70pXJgc17e9VQo4RDMrg0vcYclW5
neymsX10ZRocCU5QtxpTnq2Yv44TckIwb9dnGjx6eqwyQYkjEA+z8nukoHEc2btm0uU2mwnDytXK
XOeZIc9NmVqrzLCCGzusb6Sd2EdYkvaxAQ4ibi6NnqF9A+H0PMHRFvkKxst8TIai2TgFpKy6jmo/
qorhMTRGMhuxGTlZkxt4o95gAhlFyT6JJwIvqdl9NY9oCjSL+Nk+O3VN/zMHPYSsLM271mWwIpT4
IXKwLyhSd09+hnxwyG0rxfAQFg5AgP6pZvQtaYPPE+4XhaRJbgN66Xe7d1OYpSnQYHhOkRv7fA7W
hniJKVrKvO9/9Jlg4mMOzDV7ZnNURRRFk34jpAMzN/5NTqZ5X5K0vf/4W30l+v31QqCYggjHqq3i
5cWJuVerxtSAW4yGyvhtrlxvLDl4p4sZcx9dR8IygDSohcOcz9zN83QW7arOh5n0Quh9cdf/+Ph0
rrbY5Wyopyg50Ftzo67PRrpJG2kddme5JOJ0KnBEiCMkobUPGLifUuVn10P9/vigV/SrxStAw2ZX
t9FI4K1KBfL2ozCdOIukqzAkCdTwLpj7cWOFiBg0hgpPutJ/Lwct2UV13u+rIjy6y//wySm85WH9
+xSWE2A5YWm6ri2sPORNDWTsxd/VKDynkxSPg72MUFty60dZbFQrMte9HT7aWr9DANB9Vl5evaDc
BShFBH7ji4g6AnLt27vQmHY9JJMMPV0ZfgU6KyfuTr8yjc/844u92oaXA5mISA0WTljuWPe+PVA0
xarU6iT0QmLqpjT90qGsKSZLXdVt51XCpaxpfup98Ilv3X+4wMWuTsDTh9dsXBtkD2KYBGuZshoD
JGevV5gpSEHc5Vo/vkTzP1zjEs5BeBZ62aXoeHuNePiZSaOT1A5xfiKXNx8xSzGTfRw+i7z/aoyV
dq6YgO7CDPkTlaUDFsckV3ECZKOaAuQaZT8iTeb7QdXHOwbEjnuyZFyfjWaM1kYQ2ruqhAGflr17
UvDIAgF1PanG+l2atem2MZbYXtA5p5yOAyXgFOYEp9W7tmCOFNbMz+IqdC5Jnm4kOKfdmviMidhd
DQ3z3AA/npd6hKmK+/I+bSVOV+nYHdO8u02pM7yRYfddpbMUa9oceGWpzJuA5OWvjWWMKycid0Rz
0p8OldTFzKz5oshs/uSJXhWcvElYli6qVtJ+sBy5JsIVbe/IpCEDB7RTW4lmvLNri1GA8wXiWwID
HEPRTx4sz+3NcskRMdrj9eGZ2u/eoXjOorGIKGLUqn+y4br1efck+PePD/P+9UHnsOisyfbBa+r6
wpI4MWQR1aHXqgl9jmo8hhbzm8LBPr0FtAx7T2nKReBRfnKB71ZgLtBZBOW4EEOUfZUS/1XDxx1K
oD51Qk8qzqZ+pVTEc3BBazd6MbpwkF9rNbXOZwvgWx7hq18L1kK6y/4IXYyf334w82Rlaa2pXDE+
e6BkxL1ZGd5uKSyeo9WOFno8t/fylJW4iKpyFdduT4yVzLaUmyp4YnP78TN4tVu+etbsiWxCCB3Y
I69rpb5I8eZE3EOcUpEfqmVsT5jrQSjQuGfLuZ+SWOwzUWXnKEKnNNlmv2Qo9Gts0s1tHCimH87B
MR7suwn2Hx6jsGkdLf6MaHdtI7p8BjjWa6RcoshgL79aULHoG5xK0Uk3Na302OU45ofOMP5WCIaa
dHFR4wF2WItKKEpFsyrNfNyx/FXenAQ/oRgF8GXcQGNC3UEUKpGYYSZ6wu+OLk2xtN0chuDjpDph
NYX5iWB4/fGtfv8dc5uxqFHFqwr4GlHJ80x2rl0pOBdMT+rc72MkUqvWap/4tdxLjE/Wjfc7gWWy
3eNIQfcAjHf1sqnJ4IR9NCkQAsfXr9jhS/5/+YqR3OMitmAFjnjH020l6nDL7EJoLEpEbnH3PE2U
TYOsizMDs45wIxS5Tnok7PmzZPX/cImABkxOeH+50OuXF+YcnG0VWI1d5rAsVLmID59f4vsnxztn
UN1ivsCual/dycw046atDGVlY5F5aOudQkpiVAZYkRjFMYnaXx+/Ke8vCz0v/daCzFJNX0cimJES
1wn0QFgjdQbDT+C4YA7AC58uwUu58/brX9w00A4v9t/vj9TiVhDjKkFmh14UDwW5Zq/lIPP4G6w2
Df/j6/oPR8Phb0GpFx0hgU9vl798KKspaMZgpZnTcNvlm7IBYiPgy/Ezh9y8j4+mvV9twYAI6SOR
kDEfwPjbw9EixrERtcEqISUvGwcW1gC9iSWxaqiZOd3VVgm1k7CZ1SDG7DLG2Y/MEherCepTo5Wg
BnZB2K+6zN3lT8g4J0FkRumG0VmH3DpmU+5rRWPdly1D9o/P/v3myBmD5UOOokwlSeztyQcTill7
0SFpLdM1BKEod2Kk3NkwznsRwcgR4dgRB67fZ5b9aan+n+4d5pZ0KqCVqNiuXnm9mic1Clis+qQL
tjYEhdeirbDCwUvwm5QkP/ii1h5EKua9EeHAORjpD4no6NZoeueTZ/nuzVl8aVXbAM8S+CNdg25p
nrjTYLnKSi+7CzcjJpsF4N61j3aEj97Ht/5ddUBz8poeqmm8o+ar6P6v6kCZ07rHSgPtTz2TAk4G
Wm9+kSRy6OnDYFGqyMn57IZfjwlI/QDTwp/y1d8GEHF5IH8dtJNJr1h1GhDLahLzAdd0zVUnJ7ec
hk0ucORNZhAYp8ujn7Av0YyE7HSO+7Vqa3mq8Ks9xsXjZDEL0ebwzslXbhfAERgj65yPkLbmGcnR
xzfqintP/cJJM1diCX59Va+bnLHTG8cKK2h0kaxWjjHcjS4ja10vYdO1FWZIo7R9mXREZ0z5atQf
UrVOPkHi3q2WnISrYXZFqYo7xXVhIJIEgiVm1AuxOTonwXjnCMSKo4s16sfXez3FWq6Xg2GYy0tI
Psl1cxXQ05dJVQYr3GG6ffcHLnRphNZ21pjBzLmprEcWnfs2HX73UYOEDQDnkNh9dHSb9ty0MBbh
iAbw+ttxZeRVS3BiVNxKVTuGPKhblhaboX+3+EPlBOW604uqYBjcNNB7i0LeWKkmLpEMxKEGojKi
Qqy6Ni0eohmwij5NPcwJ/rwfX/aVn8DymNG6MpJZZKi4AF1LCieIqtKI8Y2cmtbwqeUbJg/9eqT3
vbFCdT9KuHZhWkzrQAWQpMGNbgtHvyAoSu+0Kb6VrfuJHy7G8XwQb7YuTmppG1ymNyzx1x9MEw5D
oUQskF1d4sCI41fgWC9OB90LW0ZnBZh3Af4O/SG2nBWQrHqSPjVsd6t15h0OsTdm2Ild3I0lNmZR
ec96ix9rk14gCfh9Ejz3EJjW41gO0J7Udm0meoHLLz1YZrk/0mnS7kBTIpLdV7GZ9Lu8YcyviGEn
pyz4Gg+h9oO3dtjldY89YftgVG53PyrK93YeijUWwQajjsgbJMU+WqphXZtQr3PqpUs1Do3n9Ew4
2JwliUOuvJk0+1dR4WSU4VIk+wnPhDkwNmZgEBiZl/o27ml/G1k82co5s9t8X7t1BJ8CBq2QzTf8
TbCJT2Ntl9jBWUbtOY9s5XZMRArw6fbrQoIsY6d+1pCGAaE4J132yaF1xI2FXPHXeqiG4+xa88Gt
M/eYy2hrNAniRlN86Qfla4cxw11fVfHdPIZ/7OzUJ+V8yFK389O8rCECWelN2aAUmxNn9NuFWWPq
ibMXpnwectT6+VgS8WT04cHpkww2AZxaS6/rk6p2T1EGtK6wy++UMjNxbUmnp6ghx3PqtLu2aH9j
mG0+wIkaDpqE627odgSz0ggPEVZ2h8RFHhboMMkS0IpbTUdMQx7crzxsy31ZoUYQAFAXohFOetUc
NZvwE9syjXNmlumJRRh+fqbBL82Ux7z4atVzjgcgJBZH5rdOYZt+2ie2H+hBcHKldZmR3JyBHPwU
eonXqJWAmhs658RJH5O6nHZd6vzu2sTaG31CywKIMTLhW3VFMpyS0Npos27eDJ0xrUK7q17CaZ32
7XTsRX2LJxeu2/GgbyXExV0T0QuJHiGYpo/9ugT5AhuG8p1H+k+liqNHWNS8qWNcHmUVVMSry/5G
j8c9WSv4LLTufOxnxANF56g3up18090JIn9QJ2SCTeteIabE6dLqS1E/RRX7ToLJ6tmpCVFUw67e
VZlBz6cG4cqdsxQ+TvOCMKC8cVPrj2VG5V3bkLVYtDfNMs6Thfhj57F7dhb/Kutod31wKlq1OUfq
+GCXibttOnju+ix2vYBoODtKs8m6AGdkLTgHk5P6WVS/KJGbHXJZaTifnvX4yLChv1X7sL/Na8It
KuQFq9lxox0q6fRWuPg9NIPyGc73rjJxHaYMIMuMTJfx1FVb2lC4jklnu6tA1fehSr1eRQibY4H6
htP4bAt6D2VzvKUvwKATHoV5DWAGwyyFpVHUNjoYn9sJUK6eCkW36p2bCnsDKQDtDJv/ZWxHRBoQ
w1wz/tKbCBYLpYBf8n9dFW7/WW//pje8a404HWpUCCI4NzP6XG7PX2WLg7IAAgGbb2oSgDdlWXkU
DQJqrc5XVeqUezsVXz8+5HV5xmIL4IjbEa6rgEfXA86yHjLM9UxlJWWe42ZjuKtE6/UDpYexDbRN
J7VxgwfK08eHvX7QHJaqkLE9U0doEdcMlsRRYuIeOOycl2x/Dgv+Uo87oOb3RX//8cHeofUczcXQ
mAEz1QbjzuUm/HVfgyzWOqwvicYpcHdzVVaVGFtQHObzaY31XAWHuFW3pUMVrOlAk4qaxJ/s+9fP
djkHHc90GnsILNTeb8+B1NkumPT839s+QoJog/WwZ0SqsoQ2GX6f1p/B1+9KyteD8nJbmGjyPplX
L1SclG1JGgMXjvjXD7D+6soEoVfZDxu2XC8yU7IodB3wNcxJNJKHoimzh09u/3VNuZwFo11eXQCn
930xaqpQmk7HpVtzssEDbGG1C6RcYc3YvE63uavUEECReGaFU6D2G2KiL4k0Ysd/GAr8MeZONVFH
BNYnjeF1SDfHYb1heLHgEcSzXNe7cRwHzlTiNvbas9fS6W6tId2QQwAzH0dYPPmOhpr/anK1fIrT
tdPU+5l5UiQV5VlJ1BmKnjLcfXzHrtvV15OCEYF5DZ4o73smpVYTpaoDBPVOdA46eAazKaanFEfh
XWpXeIFAgKbEvBncTv+kO1xexL9LweXg1OSgMxheLQPIty8q0sQuLstOWXUDo2f8BEboo67xyY03
0DS/O5CGsznWwOBBDuSoqy+iqaEPR+XMgQqdpSeRh9J27y07/a6l+0CI33paRZusmJKzqxe/oywh
TCvUvoGP/Wyj4jspaxd6S8u3yfPGk+CrbvbzDh76Hlf28IxZFqTNXr/UCnKO+U+YlWhWKixtXWxF
tjG95zqLUavKCF2fRjTLPnQEPDmzHPaMZp9cRftNC035GkTuOnVVnIvHIFmF2rabITDHuYGQLVAY
c/DRw22uLihGA2QVzpKb/iuztQYRxu9EE/lGR17uMcL8qaZtskUFu26NwFli089BO/xRCtkfKtv4
GsSk2xqdPApr+taKOTzVUb8NII2EDsw75NdkemqVX4JHnqwc3/6sOfTwoI5tFHyrS4hFUaVhA5Nb
l86st07+VQoDiyH51TRhdNeJAZ1CiZUtg9oLq+Uma1CPSceqcFa5twYAJVIDU0/EwW5WnV1fzZnf
d0Ay5MWPKx3m3A5HQYi/hrgYboJJjb1v+8GB/Z20q9SqHpAIPMaxJbydO2hQ9RT1LpYTZiSu387O
SR3tclOmhr6dHOeHVYX3Ta3/smanXFVuc9Ea+TQmGCnEk7vT8ouJwMwgmFOfEebWAv1qqZqJ14xA
iLOAAxv0MKfxNAD+n9H5da5DpaJuAyiQOcY7q2zQ90TODl8IhobQTScL689CZl1QG1sSQZ8B7cDt
WhS7ekow+xKLamDZZ1f1bhTgeVHkUDiqIS4OTfCQSardAM0AOjiIBzquh6bMLRybgu2sTEhhtazG
idIcV6LNkm3b5d/bPPm6IPF+UYTbLA7zTaPZT7k6YJmajIp7qqLwD41FsUqK8lvfTzG2lX250cPq
m1sGz4ZR5EiIBBnbab2aaiu6dDPmL8M3LTCaUxORaK+STjw3PCLTurOd78U09zsKCWyc05WpBnKl
outo9IXUlUQo33ghq1EG6951mpWFKAGeEZBlUSF1tMOVI9Aqm30/ezmmtbu4KCA7z4Mnh5KQ8eIm
TWLI5JAk1m2sPmOM52xKuz8Te5/5UZEdYJzBX9aTyyJmnEuS1BB94uJionx19fGgmZ1cpUb1MFli
uwAFK9deNaNerhsaM4/P8DGjURzAM+NSPChpf1eX6Y01UMSXfLZxq9teEEEM140zwX0bLibmJq8D
Ubh7d2oPMc1cm5rreQYJaju5tVL5JEPYIrWa+aYZPcHOYS4Xj4r3wxi0aq0UQeFpcWHugla5pIlo
fcdUfmt2+qTUyXxr8CUTORjdT8V4a8vmN5Lw4SELjZeBdSyjc/0aEjTbt8MvRZvcrZkgTSix2o4T
AindvmVQUg2kw4/od5GDpNuhpOruYAlEkN5l+zupMlRlGJuu0wBFShd96yv8rnEykx4jVDUR3bap
LQUt2Th5mRnlt02EdVWkuL+1SCBh1oP6zp46FM7yZ9RFSL1JeF3VvZqfjdjPU1FuezNFGIrt3KON
RcGoAo8w4sXi2hatB7nGWZn4kR/U7sZifuhNXW3uh4GU3oQ7asz8dZg6uzTKerjv+wTxTql8rSVh
sqPUg30azc0qb6lek+hLYkYJCmcjXfcW45O+fFBb3H46CzFsUuie2mco8M1AW5mTAQmTZgaTwmPJ
suLXNh0mEpaVWo+PTdNtQy0ZPFARbwRtYB/u/aoXzz0WUetm7EwSF1Pz1GbtwELh9ocpN3au3bQ/
MDy9lFm2W8yAf7Cdn6LGCb6YLFvrPHGeMd7cBZRmInACMIghQF9v2QeUE49xRmBxP6IHi2u9I+rQ
Et9SLHRRMRuwlrJqOOkhgVaN6h77aDZRC4t+HwLYe1Mb1DzkVlln7VJWO0O/rSKIVGYzVQd9+aMy
ZHWwMzf2RzHJVWXY8r6WdOF6HD6+/hHWJp1AiA/WmLqXugn+i7HzWnIUidb1ExGBN7eyJS+V7aob
onp6Bp94Enj6/YF6unp6n9hxbghBGhIkQeZav0kipkv6P6nfIo2ie4QcwuAw72VgAi4jgS1Ak1Wy
s0OluPGURSayCwgqs2ciI+XWoQIhudKdwyQ/9RBFdc8/rgjespQnpqm2KfydOHzzkIJdtK4aneJR
D95yMW5GAeF/JJ/xFADC1LPuB+ZaxYPR6BJFCDbzJ2nX8uh1HmIAgd1ni0iY+earJAiD/jjXmY/d
K6ZjPG7JMbz+duyrzty3MvfYNNV5yJseftZ/upkr/3Esh5IJdjPdC8tb5SP69UwymsO88cSAA1eX
a8VinLdfRfMn4QiE7ZFpiBHtZq0ns5hwUlNp61roWHV1uleshlw3j/PmXu4a3T9Z2/ib+Zj8Vaql
CKJVgVpukzzZJWqB2p7KYyyJrOaWJ12y520hNpomvDcNVlGsmeIvJQ76RRIAusvA+uwlb+iNG3j6
m1EOeySIxF9+WHeE1X3z5njC3Uk/bje2ncq3WikOcx9up8EZG2r/NngFvhP1h+uOpv8sNWntsaTA
/Xk0nL2DY9k3p+a/bcfBaznwdjEbDbey6XgYGfp6yNXgYd41SuVmiMC82VVv38oAAMVUC3RIhLR0
xmI9G8U3pWlAXvunrCz7R2zYy1Mdlo+yNMInlWzHU9JHJABjL9qFZRU+AWkZTkI410rNknzpT8oV
Q5x6D3Pl2CqsU9K1QNtoOncCRjRZVrC1mZ90N0xc1Bf9Hyfu878Dx0a3OazEk52pYhsqTrDXJrRo
0UIYrOyq+BghF7laUPyNMfgLAZ7sze6FAPDauMcestOxyzQcEZQ+eLWi8PvcbThAVQys4dPCA3TZ
Wk5yjXo93/Wx7m5hjyePkVM7C2nk4oet7+fukU+p8LccrSerq5Fc0rtmn+Mye+b9TwS6T2FyejWM
UIbNI/ZWg5J5UxEN5l3eVafKU4cDs75wE0Z58wJY536FHprxdpkX30evQ0NjSLWrzzTlQUsU8ZAk
FT+YsgyX4JTr51bUJ8Wv+kVcMFf0KyFe4hZtCgwYQZTGqnjxHUVboaaobudSpVfjTQwPeONOlTN4
A1vT8AlGT7uOMNUdKJ5mObfttdo89BVfNZpG2Ys0eNv70fA+FyKKpl0DLdvPLQm0dE+8Ehbz3ryp
3Jdh6P2nufbYtujkIK4392TiXpbZSneey8ouZmbjw+mY28UyzaH/K/79AiJHq1d1PIQP90GUqFKE
vYF7wjTiNKrhpbGU+3kBlZvu2hT25FzZjoniqb4BznOqbCRRfyri6kduCxN8rtGunTRm6hs2gTj6
np7dN2RQsiMYzHKR9xX8kq86VhI6GJNN1e9HlfwWV0WNasC/jedu5hpMObOjG2MxtLgXK7mywS3h
87cO7x+/2tz3ywzQnUKeZjWXmL3HWf9Xd9Mpu95ej3Ft7ubSr+uYd39rHBlB9SAE39/U6qv0a6Bz
wbz5uhaR4h7rEDWfps+8Vafrvg/mq/ZXidTGc5ur+UPdhOco1stdIAJI+kVpnGRpQ1tHi4CpCG4Y
WwW7FH+PfWOBo/Kp9uq+2jZMebaKxFmtdkoJHfdXa9WPimWN4/n6t5K5uNWNLeRXbX/vonQMhAa0
4ugMdTesvOnUcz215m9Qw6lYxpieMtv/1fdcRxmDd6+qeB0MCQDXLk3bow6C576r+K2xHkurW3Zq
eQbc1x8zq65uxZQXZ0J9AcDNJB35wBDR9Pbqj6U4pqCTb3O1ODBuok3CY0ciLFyWpf3o5ql7uO/W
fvBcKp5+mBvMXcZx9SLMtj/cu/RV/dUJibPPvc2bQITfmh7No3sfhuzeRzmE9xr3YSX2R4Dm4f5e
A6ec70FbGPt7l1UW/MAVcfi5W/bt38y/mp+VSVMGTBFL5q6/LtMrDHiZDjmOn4NKkREeiTHvvkYl
EVNfqER/0dyY7kUfspqFSKfu5iHNFYkK5AvFjuTuPjBNwRUrcLLqZxviWfXCat3st34Vi+R9yYLk
fmy+UXY5svIh/v3w1XeaQgNOR9d8uPfdGdiLYSKvPpDmJcPYaq7O2oB10318VkbSKNAkLKF5vLFB
RlEMuK/Nfd6/waYkWep20c8+WUErixpg/Pbrug3Wopgcx/b2fh7bqpKlO0pt+zW21kEbxDSafnsf
m0yZ8WdJ3WzL+dwQ/qplZFXFb/32QQKVXa/T7X18iU5EYlCCcMu67+ePi8Qo76sh8VjET78uW0H3
w20K6+d+HfYmJlCdxpRwuge1xzLby2W/uffZqhlQzWZoNl9jDVQ/QOQJi5SfY3NxuhoskW3ma9Y1
yCSNem0bt0YXChPYxkR2oDwYIYp2UVG1t7GymrPGKn/e64am2g4dyPY2ifyTXsmtbVcyXHq+4Z3M
/+6y5t96kVPd0NOpb4NFNlT1hi1pXBSh5t2pxr29/Lf0vpt0lnuyMnWS4qlv2bSZDwV8E19dzocg
l2+x5erXhZdqKzwJqptHqPbEsnSrTGef64vMic6GcDZzX/6+khahCEM3kaVK3VNj6fd+e6Wvb3HZ
uaep3/nsc/v5kB+Zv539V8O5zVyrCxznNNX6OpRN3f9qeD8uzZB0VdAijZltNY03jxtVxa22OnS9
GqzIfh3yKl899/GnhwzNkEp5I6cjb3kADb9XmnVuIW8TpuJlvmwN2flzETQbBbLnUko33WKu0dAv
d366QouH2yIbM7GbR+sOrn1qVP+3a9LawT7lpffvt1Lm9xo/v6RpV/WV325Vl/kWmVPl57cqpxrT
7nzn/KD6xzfb9NSVzF9lHX+QtNY3Q1q5W60M7Vur5p8gPY00T95xeI12cThi7J25zntcZSf8KIxz
HkeXhufo0TWhWKPkYDz4buOtM99FzL9Qb/2gpAc8MiQ0I8iBVtIo772OyBTzeOUIiyV9Gtz8MdRc
Yk71qJ/SNvRXw5DE+0K3o7fQ8JZGUwQfeoKRTA8KdTvvKtbWqtHwUrRvmdlnOxUtk3XlSv8diNgR
yEL+LF0nOcaRaSxz3QsusUMCFu3OlNnGWF1DJ+8uTs/Efh5Ti/boMmr64CQQdnkiMPFohK21iTD7
eGh6dKPRIrNeXQ0fCwRlx2sXZAINnyTetVj8YQtT9McU7hRadtPHeZ815c9Php6+NXaDJfuvQ/On
qCqndfvUYm5m1IhWuqGnLe59ka3uj7+1mU+AC0t5BCD2dfzezbz/1WLeLUtTLsxeZUExn+qrzXy+
+1lM4YltnOofX43/rP3Vt64gQFF36f7rEudmpRdz8V+XkjmCJ2SAZ91vt+WP08+1ldbBuM1xH77a
/rz46V59DWkuxlfuqRgVd/vbAL+q3Ns5Y52sTbN37ndoPue9+tzFb2MYB/cg5f63I7++uz8HXfRm
BbMS7ci59tc5v/q8nwO/VmAvQ//jf13Or+9y7kFElb3Lk9eqi66pM+TvWqUzC1TL5prFWYZM6DDs
7DLtzxgPMEMFivxaCOV70w7dP1xgbtfm32EUJ8hV5PpLlEuxZo2qnkRUl/vCJ8Lbu2YD6grB50bP
5cdYB4e6jOQ/2J5s48w3Pw05/e08s3k0XcA6UAzig2cW5nE0UnPdltX4LHrm1UFrND8aUn3ddPIw
DF9dNF6/eYSxV7GCnmmmBei1gVd9IAzQXeaCuQqLnpefI55Ynmb9wxIhHAvLH57HaDDXQxSYx/nE
MolQTull+zgPax5gY4cEfjlnPMSHsrG7D4WE59JsmuY2XyLc6XI/X7Y9JgKJis54QVEEwUWQR39r
/kodou6f6b4hoeu8DkI1VlEv5Rn+ybjrpZ8+5KbWXOebX3tJ/p73wfV+l0xcPcsk+ksJSU5kutM9
VUZTbqJSeIc6sL2DQ6Ji0zlCPrUVZOkKnaC/NMy+5hFP3ys5A7IOvBehdqTlvoI6d98MRZ+nmN0a
OwKZ8U4d0KWwhTgLLQp2oweWZDTaAsU92b+6al2s2q5+cENNu2RVAr2z4hkrkpGXqO/DbnWwp1DQ
uQjw6TugF57sE3TMLO+p17zqM83jcV1X1jOiWbQ1veCEkxXaVx1vUdGZw0MzyHqDUqWyt3lg73lh
fQCcB76juOG5Q7TwGKMyV2JvxxyoE++jU75HMUv/pjKWjlTTLaDFdIfECHKhml6fkA6UaP8Ve9UG
PzTGiLTFjtmfLD1HmKjy3I1fqwbkeR8NlDE3T1FfrnknIhrjxSraHIn2mqHr0WvGS9jRD/+D5Al8
Ezo9Y7mFkj0+ipKURgxd7rTPE/9Z70cQiEYkCcKyHG3T6lW1UBI08cFZeIP94EZw3N2uiXihJC9d
gAVT1Uz84KF4QkH0L6XLrJWvePVJhGrNi9Yo0HPMu1U15EhBDeUFotCwCQyl3ZretoI/HZATIvr6
jmabeBN9qaEjrsgzqtDJ0ppEhxiYgmJsY1/7JFOXddsFHy4EVK31y+dcGPVGk063N6YNwSRtVbnW
YXIOOhlVGpwGG/VayzjNR8CB/RBOZjOz5ZAqxd9aVCsI8GThQegYgnrcVzxX0nRjKF1yS7tr4yE9
09bMJDUUcZG0Ff03klJR7LzbQV/9NaKqNZRO96L3k2prWfAHF/GpLfr4hAywvtMi6EepO0JDcKLk
TdWZBshJ1ksvjllbKUfLUuQpt4ue+cAzSrBY+aAh8ZbAB18XSV1uFaZDjyijRnAzliNJ07cyU5UV
lDsLXdTce6uS6FZIRb2FAg66CXzW8vNhWRlxvOvL8USaGEQD9kaLspEKsooEQk8pgPdGKPFeVwf5
F6Fjd9FHWvwW4sLV5YnzvdaQYPNLPV0TdgWL7+jmg12jnBtYmXbhKaGs2tLXVg6mXFfgU7bXjcFS
hTh1k+hYOjqqXo7tf8d3alkmJYwwKwH+ZjfG1e1786GwhobgqS5uXRQ/6Gb4oxwEFpdebK9GLckA
25jJNhBIZsy3qMC0akEAON9k081qFCYeVeenh7QjL58XPH2J529S0YyPcCGX5ZB677DElYVdkiwb
Rz9bQ8HlO2yBlRRJdgsyr3gfOzTswiSqiKCZ4mhMMqaVme/jchUPRnUk7r3uwXSgd0dCN1Riax8k
47nKkd4J/aq5QtpD/yh37IXV2BsjK9I35lPjSg7mnmWt8+gM4VvCovfDj9FoJQZeHHFa+O04kdBv
aZP7OxWtV3Uluu4aDJXYCzWHMlfmNbJMSraRLjPCGq2FleqkzT6JLbH3nQktHlRXu7WPSmD0R10N
hiPmOMYBhw+dv+/FKwmoFsJz9qXIows8dsSbjZUSyLVmZdl72TvedkTdaWNMu+gV3bqREOUohvxB
M+r6IWk7lKNwXrxhVoRyq/qm9EP1PG/S4dkemRK6Q+Yciig2XsBL8NhNiLKVGfek3/QdUqml6nQP
DblUJMaK/DSO/aplZrh3JHp0JJvcdjHmLhIo/mTG6L/x0wm2Q2C8QnjhhSMyZLcVhXhb4WBJmhXm
Jm0D82q0QHA1W6AWlvcHvdLloegVeajD5D3I7W8FGaDWNsFWkrN71FU3foyJW/JzviJXZu/Gogj3
pZ3ZC/w37UfyNswGbJiy3Vg5j0IvnnAcHy+yI/QzKO8JiQEoFYYbFOTglOYxj63laMfFxoS2vmHS
Pm5rLxg3SaGq585geSON8bsBwHBpmqNz8epKWVUCtc9GiG9WXdQ3nvvkN9/K6d4VEzBU1QpuVabr
911F13YdCeNg4t2LwuPZZ1XIwrtgGkm6XI1EvQAhLESzboYwfCYrXdwyY1xZgeY/8uZ4akYrWcnI
UR8VbIacuLmEqd6frUAhTlxeGCviVTy2Dhq+OxsrtUh/teB0Svxrlkoa7AnNntNQOO9RwQ++qMpj
4YscBOspJlUL8tHqnvs4eu7aciJuVu+D9TbElvkBB1BbQ7Rp9pZf1ECoDR5ChZvtgXYa64bs0iIG
q7uJecqvS1txDvOmjwVksOg1CvVlZsvqMpaobwylrl/9+sKULtvWLlJiCPB0j0AXn62ske+G1nRr
SdhhN+8y+TCzARdV31Wuo4FuqNWIb0POEs0IrGRXbrnGcTemvrsmNG0thJ0TYQiEfoJdo53sPEwI
sJN0MTOtOGiNMaDqaoWfKRnvtuycteMi2xf3IMeUEo/BPtWjleXV0doKfPtImIJAlEaYEfn4im/V
t1cNGKS95TV4uKTqrhnzYVMj8nCqjSJ+tPoa0LKh6xc34mGt4egXoBr2IQqwNQm6/9DjumduJlzY
MMt2sPKTrUBF7+iTXoNyjtJ0GxvazqrrdMMLmURLEH0C6PafHbvYouegHAiwh2eX/CkZX7dYVJ5Q
bnER++ThB4R7E4SWetmTA3Kq/JwbZ0T/kMCc4KtB2x4qr+ba3enx5oTihWD7OfBa7eAXKZhnPQEq
L5KMHJzcqEYybFtXzz7sHLKaJ5ZKJoLNiDLkwcwlSNCm2aDW1pthiLhChbtrEX72/KmZ1QUPtQzH
YyTUh9qZ1A0ThJ702lLPRXpQmrp5EA6zfCfzwfaq1rJySoRCYg0yNpbQG0AE5T4J0RmNreZRqaGe
56XWnf1Uy58jYqXErpz+ktlmvsxyRd3zHhWLPEekNHJDxDD0vjsoeg3zLSeRq5CxLwvznPjlRm1G
wPwByiBxjDJIjarsVpa8KnkNFjyw3IYMGQazmHwCX2hqGxoxz85NWX0A2ByxdS3GDRFM/dPMnO9p
lFwQ+RueYutT6r14dHxmCi7ysWvNDPLH2CFxbxPwQUq6AQNjCsJ3SrqvkSGRbjIcLCzN171vy0NM
KHiTe9GnW3T5KYsTb5WR7dUMLEKk0in7QmnRKLV9IRZ2YFokowZ72YI2WcnGqS91VSD91qIBiTl8
s4aYGRMOMHAcCMC22K6P9Gbn4b7YEeFGo/Xq60RtzEn6REXwap02incdvF1cI4icCABi2gh2WBaD
sQxwS11VMBIuYRd95rVh7joMAxam12HAKxx32VWVsc0BK6Hpito8wLtFgJT5qcQDeZlF/XiofNSi
ASOZDzI0mqufKNYyCRFUd+qBydX0dEpjxViilefbqNHW3moIyVmNml09+Vl6VqQICKukE3qV1Jmm
sjxQfP0yMAl88lN0HdXMfbZ7Y0OsATF0SQJ7YKayQ0MsWWvx6L0PnrgJHa66o9jDCcwG7lmVFS5i
nAmuMDYvRYfToTmq7jLmpQrlYPzbFsRwHGc4IvDL11GP6brZBHnVn3ofvpeR++M2K65wV/dCx6MB
iPG3RidnPYLi3FSKmRz4ovXVwMAHtf8ee3lzbdQcn4AyO/PNMxtHXO2DBNANNOvwGZotKO/ilGDP
cIJca95a/BiXY+SC9apS/aBU7waP3ndkGD27nVR3y2Up82FdOHryQSyOwVflGcK2v9a9V196xXeM
sGAqOu2wSe0BUx0oK6CTeU8nnV+vIFV3yybtSFC1GiJWJnaYugI8xSKodwLy+IHBVvnKbAR+dOQF
Vzy0WGVoY7O2elALpXCzQ7kHcm28eJFWEbMgwaHB08C/8REYXOOuEtZui6o1dn0XpsYaQRIbAIIJ
fs5s99Bi230vQ9YA0yeB3BVTEnXqGt2rVS7Kbj9OxYo3dPuv3YREz5Y3Pxqsidz7zFF+23wdq3Kg
WKmN1HwSN3Ivybiiy2NrkjwEMsgIUW/sHpMaTWbqg2H79h69D2UVix41SRmMaGlaziXWOo2X3NUM
fWWHnNSDIuFXj3ZzFgD8g1zTcFs1me0V+dWFEUiAolfXbTziY1jLihVsCx4lSodlGAxUQ3XuiPxo
WenmFjfJfQXH7Sz4L+5KFWX3ur6CHOxOaccazc0QZI3b2kfRZiL0xor9ajgObCQDZU4xxidz0v2M
mxyhhxJAVIbS3iEoHRs7uCl8aYGzR04yRP75QxM7pTOio944/cJPx2Gdmv3NEj0qrK7bHqHDuQ2q
D3ycN3FUdhuL3NiUPE0RMWbaUbRHeG7MNIo0aI/zfgq4JC0M+6GE0UmB4Zub0Oj+rqKK3dzMeE9L
YkiaZ9Vw4+LmWE+beXfegLAvVopqNkut97Z4y7RAc7IaNA6boJZ8CmvZLLIgbjGpQphz1jISCNYt
kQX1l4k9tBhhTBMtPyuhizbDOoOSeIq8ZNgZCehHo0DCbRHL3jo5mdxY7ehfc9BKhcUauylV44Cg
g3GYPzU4/G3yOP5n3vOczPx5fKr2Z91fx3SmQFhGTPuJpx58ty0efKFB3/mjCS/V/6ObKmTwsSYL
7EKmxv+/p5+HP3ft4VgRREqy++O88+4fx+YGwpqmIHOJWdreKg0GbfHb7Zgu6ber+3/189VtUmHz
rBtoD/yfl/nbOd0UGUEpod8Xg7hEpm18N5VYLjQzLW9WHrAey+xhbSVD+qH5CknCyvjeFMDPUT2M
zyC1JGv2SlnOTfXwB1h15SMRIl+HoCEPLC/Vq0yIU80VwsY7JEHjvbamg2aJHpqo+nrJM6LqH3MF
5qnBgj8l9qKDWnMX5bjpm1J5I9T+MNfQiAssTd54lzFwFOa+gMvHzEm+O/nK9l2oZhGMUWFrxjGJ
c8RcQXveRxeEGUDfMXwnThRv8JYI934oxaNwDCIF06WXWfM86nnygiEh9j92gF9GVrgvWtTiakcF
FzeDRRihUNx4fr83h8zghW877yMTz/ne6G0/LhVYwLjP1OUpVJghzk3j5JmHT/EZWCJBgr9rD21M
CLBWUut+ci3x9oFKyJ71Fcs4QqMPI+nsJ1w9v889GGr5dxYNzZNGJGpnOp6xGZntvzkJP7fpe8mq
AByc4yiXSXjoIGQJ9Jk15qfP2miqEAwgNFOl8o9WUhlnjIrxCZ+vq5WrHuTrexnyAhtrTewd/lI3
oCbMd6emrRc+KYWoX2DqBQ9hrjrbBnX1l77yb3PfBDQJVUeFddPjvN4rfe6sk34c3n08g+ca0gHb
1yRdfw5McOFogGUr3vQrR4+Gbx1y+AJJt28+QJqNl1faQ8jr62VokjNYQe/TmWTMOId+TrsqBKpS
dku02b1PBRV2I7K7V+ECf6vtvNhKLJ+/ge9fzxXKAs6wya/lGNncmzBHjH3sBvczscQr86r42WqJ
U3huD1pHjtqH3VzmcmDa4TpA3/lQ13H8mE0y7/eGkZ8sIEC6NyPkR67KjLXA1KNevKR62344kZls
LLeTu7Svyuc+DV/mcg+YKez1xr6IaMSnQSNShhqV99l2qJgFvvOW23a9rTJcdCI8N159T9nNFVy7
71Fxy90TPBTnrEYlcNzpvvDFXFJ/bF+IyFkPTmgYzJvr7D1jzjm39IKmXbV9Fx2tsnePrqs8FZl7
FkWVPWVCSZ/KUaBE5KG4Ne/CNvUPjV78mPfuG5tlGZLk3eHeKgmjfeCh8KjqnZUvY+HfhM/sqpj6
jJS6ekjwEFq2lfHzFK4ChEopmOxNNYjRA/zXjWY19z4fM/3HNq+ix7mNWYtu3SbmuJ4rODBgbm30
19eQLYE3CsDgSiv7A4+L5i1H4DvqRfokARQ8QgkiPp81b0UzRIdYEL2fd7MY7RittMErTqV+zmwU
m2kCmCS/31rx6CYNxshOaF9qW3mfe+5akLJkk8fV3AZwS7GqMaHbzW2SRnvJlLK91hbSQCynp6dX
8wa5uTiJSkgQfJwIwka2tUoz2PDIaPAXMBCrzlVm6NN5S8vaBtihPpX+0D22RKDnRjYMgkOQYQA9
N3IaH6MKTdX4edAo6Jhrlw04vbm0Mi9MRIpXaWrGpfTHj7lS3xJBR2JUXc27Idq5qyYPh/vYfVu8
NHDVr1bVVC9oVy7mWrqdC17UrDSiz0jqI3nvfzfwWdXT2NbjyYqcArVrrmMunQu+6s2f0LqXy1Ya
GAj96iDVemAc8347AF1O4yTc/nbw/rFUiMcVqb77ajjpMBD+is4Jmk/HYOowGTxsRucz110eHTLs
4JJMg13z1SzM6uxBK5L3r5HfeyIWaq3hzTGd+6MJbtkICsdDc+8GtqS2cBMCakJDKzEglZBNS1Sh
+xtfy+t3QsMoeo0FPnWZerS9ITwRwrGZfJv+GVcQAOCDWLL6VT9QWwpohBi81rfD22R5TtzUecE2
bG/kRb6oC4xy1TYZF5UVNJd548uquUhThNuqBZX/R0GS4Cej1BYerP9tgZdSuYkZ03IuIPDeXOau
zDrHbhQzs3vBfGyuoiHPuvYFMvXz7ldBSOZljeIQukHTOb4KvDiGpxHHGYzt/xSUA/C20PXxL5tG
P5fOG8wsWsinDqnF/xaMIZL6FjCX9R8FcVd4y7zAt+aPAqXCMg7qgbb+6n7+RNSOZw+6eps/CtQe
gkfpu+WfBVoD7keblO2/Wsxng3CLgqemce+nC/y6iX4KT6cp7OZeMJfOLQbVYUVXTXCh/34fANAI
l9Tgj74qz5/qiYBtjMb4Z4Gs5A/HjsLdHw0SUBNkY9r78UhAkwqsEEAcD4AbWN507Sl9epMRxOzU
buKb9DWx5mcc3rwYizKPBdxV5Hqx9uvGu8pGIQvGUuZKVK9ayzyzrrg4NmuPpeVVZAluWW6pXWUY
dWvPFOM1ZV2wlpolrwExUc4WdldZ8u9LS6W+Sn0YqeeW10AYKmeTxRUkrEZ/ZnaVWmCsYYIlVzmS
7ZWBEnG2BOX8OEcrQcdMxm8c/6IEBAs9M8F/SKruWjamfSHN4U1nsy6CcBHXFhjwwhXsUsCBXIIu
DVHP8YdLUEOW8GJfQrHr400K0e4iK97I/IsaDE3MlNKhuoiMFIGfoiYhJbZnMhbikgZNsZGpSDmb
Ct1M6eOLqJ1qk5ZDeIHtWm88c1DOaVm2G2nn3pkq3YawsXOW6Sg3aaBZZxk7/cYLwKoEWTxSGurn
oMHIxfciwtsmRoqpb/XwJl19I71U8ok8vCG9iNgMMRvi6a/IJAADCnsyviJ/1Uuhnv3R+ZzLHEDS
R5xYB7APVEWWJtynitsv51Kt9eIHwnvmam6KsFm9ka2TbebS3vW8lUJsbAufXduHaTXiboeBHNHT
7qD2nv3CWhkCFN6Ux3mXRFGJ7ZY63ndZqk6UNi89eW3pvIgy/cdSR+s0103K6JNVaX2ey2KneW3w
tL7MZYZSPI5hoT5g4Jlsm9QRmH6AyAcDZfMkD2tUEm3PGhY++meLvLWjTaqR9Pq9giGqVZIb3QFU
zr/VI2xEWIYE7c5V3PPcz7wJhrFCOMEnxdmXnb6c691Pdt9COviLrIC7navn87l57cKmwhSUr6No
T9gcyWUmo+xTWu5jgRDncx6F/b5IcXhPpuPliENQYsff6gkIxUXBq/My511rH8NQTT91zXTWElmb
nYIQ+osdIKs4tbONMYa1VAtoCL59U1ERhq1Gg6HITFi/RnVJYSScRwRjkg6DLmmq3sFyZHs1mXZA
DdOL70E83grXzl9yJ+nw3AM+popwePNC5sJzhU6rlsUwDuccruUJNo217CtRfBc4opILIN8jjR6t
ao/oOLr7z1LNv80t8wov06Jo5S0QKaoCScnzxE39zzq6n7tALWMlU0+S+eGFV1QReOWwKU7kvcrT
/CkhrH/Ea+yPw/fdX1XDkjWdLbD7nAsCRaePqTT69amuR/A6uUc4guOpVmX94o96FtdCFFrZfh2/
n+fXaOpSbzfGQDwkkgod3IvnYfwai48XeWrBf/qt8FcH8zFtsodWjE65X9WfY8lHYzjYCKLcKz/W
Qr0MTp7f1GmTaiPpdTs7CpH8TZIWTxnLJLFVNsSJ0npXG+AFAjdF9IhVyQpRyDVxLQKCahM8Gq3S
INU7sMpTwuBxPlYgkbaKkXckP6e+IJXSS5ZhPhQxLTj1nvHDYg1xJbmoP7Rjgm+bM/pPulXuFEQv
txl4CgBGUacs/ESuCkiUK3SkXnrNTzZ9JP7yMs/dq2PYn0WkG7tcjrcKRICKuxy4EsJBhQ2+z4py
CUMWX/g8SNVVw2rlo2NKlFToco5GLh/aqDxIBd3+MOmGW4CZfDDq/RW+F8LNlv0YRJpO1it00eRQ
ALaVZBfTNsOkp2zWWVLiexsgaRBj1IEBYRtvDb/M17aeJusWP86Nqyr9k+yU4YyU5gnr0f6pGQb5
qBm3KMVbqjXDi+J5xWvb9CCCRfQ470XhVvknHCrzWmtDfxvdIb1q5d8x6oSnKg2f5WAp/8PYeWxH
rmRX9Fe03hwteKOl1wMA6ZNMmqSrCRZdwdsI2K/XBrsldUsDaZKLLBZNZgIRN+49Z59DoYj4Ukk9
D/PY097iYTqW0yo7s+PuoCtoTM02FqETozFXeXobmgB+orrT3c+DpMNxi6v1Npms+s2prWdEBKRC
rVljwroIqkmUto57VFSVNEkzmfdL1Jivmr1sAWg+txMKR7rgaUQVGZG2mcEvOeTtaG/Ya48JU8QT
lpK6xrQzuJsGO4o/Kk3k1xpQWHqS5j532RoSagEO7d0CKgI/WdHimZPGWwI1KDQtGqhNu46wkUvg
d2PK07jAoywsoZ9o5G8MLc2enP7qmXZ+myWOPE4V3aG6zG/ZW3duriS3jWdlD6rSPNVGVpzb9NJO
j4kzpK+4iAGtiuNkYQyQdfwbbAp477VpqI0LuOfRbM+qu63irHktiWA7ZMOFcWF8UyQ8L8n87pnA
2PHkLjXEV8/DW+qqWCw7Q9lZU0kUei5QBdP/3Hd91OD/x7fW97MTmD0KWsGeHI2pehbCGEMkg9NL
zLwPUkTgmXH8bZbFt+YtGlByxSZBOARFWJzL2YlIr6qnw9BGVtAiE9vggXA2P/Cpkn4DRp2Hbh1C
l3TvS7OO71spSYeqh4f1X4qeW0+1+reMpvyNQuuKSKOeRNHc+jU2mnoumsbEy+UrCfKSpmzAbcZU
7E5j8VMSxWUV1Gpfw9V4MRguq+lcf7jxaPsDlIFj44pnT8nrWyEREYk6woHclWU46rRuDCK+N9MQ
P2iOUx6dhBAr046TM3Mt9xCRDruD7umLdfrdjS6rh91lR2Vc3FOEeCmIJDRuqox+3yV6uY/TdlqD
yfAzYsZ9V4v2eXGnARe7ZwCYqcZbPfG2Ggucrix7EjqdNydVyPzLhtRXl2ifDdrRYc555fqvgwqY
EYPauNinRj+eK7Uq9vH6EealgtnvWByUuDwqMfORAO3yeFbG5mKpuTxEdT8CODOc/dRxmC+EaPG7
Z+NdDR8J30FfBYOZZhemM6AxkEQgguI3mgt1opqPy7GOCGnl0A/ClfFUhE1gJxHAUSHoOf2ffA4E
5IGnhKOh2YvmZKxuvxS6/3nSaSQ5buEeTZglRH6XYp9N7mc9VGdJnXxjqF0byHXwW8m3MWkPWt0C
zJO/qhyd5Gx5w+VvdXJ/6dmM7+JWamFJdEnodYuxyaUnDrFKGFsh0jcs2uPD0Jyb2s7eEAJqe92i
wrXQRfzC6bX6CW3Oio5Lm03XH4ihsQMEEXJHhf2iMR14aBPntRRY6qlVJOf+Ut3MuTODm6+ta0Su
Ya0J9UVTZ+U0mjjo9ZK4BWNUnu2Oi3TISRNHa/mizI317KT6m+Ug/lS9VUuiGKGFrmc3GIn12K7i
/cjLbhwHgxaj1NuegM5pLPWzZxNKNw+CGfCs38zovu1E/wUEK9+WfdQfonGUAS9DuVfHHMpvUyV7
R1NTHAqDce4Ki4cyewC3ltx0ABYfS3GaHDFcta4+wLgn2pFj84BB9PLz4JXt2ZW6d5rsNNti4YZq
v6TtncIBInTwxx0ch/OnW/9W6uyrJww3qCL9A1RcdG/fZkzKyRu0Hn8eUlm+kHdx1snywAeJCkx2
YiG9vLxKlZTuKSW9DUSw3BhJGu+0H3x86d5XfHQw5rY6uuqQPZgaEvCEGOS3dFA/OQq4H92Y306u
ESHbN37HiVluQZISPerZzsOklF+qjVZdrGqWYqy+RJfMu3LsrvRsVdRWyY2KJftAYVwcp7Unycas
HcAz4qLzxJPZJdbWarg3khw9kKFa+nNEqBvcC+VDcSD1SYLDURKh7vTjJteQwGjpHUgKqWQGSjGx
hK0rdPycRDjoc1d+CpQgAM681yabrM3qcnU7Jo6TojMHGK3pI52+ul6TB6fP2gOe6L2RePmLqTfY
NQBdbBB+buWqxBgSL9ugFYIG0ZMYnHfFzdGyhdjojEgRYrGVqnl821V5dmbZOBB25yLBjRz/51Ya
Y/NJrEnJ0WrjoIsIy43TQSOUS9kn7tHOsz6M56h9zK1sX3SRfu9mkwgTi8KWUvkuxQV5nIUtGPGh
D0LImt8M6hT0nDewvNwqMNJfa8MYgrqo8ochTYHOyXjj0G7b97iwQs8agyl3H4vFqm893dv8cEhd
esBXrRqRtuXRXYL0te+7dNMXxTGlP53PRvxmaduU2dJr3rXOMTagcC01XdJoUIcTlbflF5VlPLT1
VOzidhJHV8bjHuQ3+XX0HH09TctnbZDRUVObLBizBjtUNX7CBOLQ7/3utYHGYtHuBH/mxurH+ADX
gaGdK9yXprs10ry+SXSD+Dp7RIfXVv4Ue8t2dPRH6EPxCX9+tnNjoAF5qtFlNOfubiITJJwHBMhu
2tOvHRp7X2S6tqHBQzagonh7QnGgdSOPQ6jlhOihqztRukeZ9nS5xZDsFV0BJCKy4jCuJ7xEVa8u
UsfNill8HPqj5XhHk0TJe2n3zbNBFjq4LJSG2XZWFPutNJ2HBE9fnvxyUBcGHVyK7TQ3q6RXxwNM
JlbWdEjK3ApBjxhHQqnL/Mar3rukap8yY+h2tQqX7echMYX2ZSn7nCB4Xh4S17HOVNtlvXnZ6KYw
M5HA/NzLP58OdWduwMydUCsXb8LuQsZL1mPSOMfFgy8klYbsZiUlVDTGQ6IQU/gy0OIdxs76Fs4a
vO4uoTKIhgJaBQY5O7jDx3/8AK0PUqNpRy6BwFfFQzEqGfybhVj62V3WXdk6/HxUwQ+1YtoPmZM8
GqvmlcmtEqKgREHTald7HE8cXrxLbqYPXGb9RkZed19BgVz0Hh9tFjlnjgjmoVfKjADbRpAGX7cH
Eny+EEKnD47JAM7UdYu3RaYPnH7dW1ECdSMu0fFWtkgqi63UFOJPLZoXTsl7bRBY7jfM3VPUaJEr
2n2ilOd3IuTTVXmhCF5X2eUkzSf4gptOPZKZ2H/Op242x0PUwz9cBkM75YAxdnEXPZqrwHeEkHxC
vU+6dV+f54hI2Nq2HtNZmS6mNR+amUy0WCCIqIdYvwEG1RFBpDiHNfky9aL3LNbjjcGuC+yv0+4s
hrq+E/fjh4iyS0F44K7hCg4KEFYX2V5tDP7bJm7EtldNBPEj2atzql6Tn/QNTituCEp1pTTa0Qkn
jxKOsaO+MQ+joeXVz0ZPdPuYKzdSX8hWx5f0lhX1hpPr/Bm3o+4v8dze61ECgWaysp1XAwmYEid/
jvp+OjodZUrJxqvrUDMli2w5OtarPtLQ61nPzwzX9JtpGlD5oMBekIc8D3IGAdhgUipJ4gm10ugP
uY30Ddg4AeoKvKFkkE+9GN8pqscLYDcnpA/g7hhobXSp5A+gYrzHPEroZsRV+UkP0Lj9eYAf25+B
miNUYzMAjtTsBPYaxEKFsl9UiTQsNnF5o1LZAC4c0Vnzb5Yx/uqpomnqRRDBCudZGUxlm/Uy3zPg
bCOBpnZ9iBQHNO6gWpvEm/rHnvCMDiXBLQ3PtcjSbpwxe5FmRxtj1uTGaUzC/ZKIbKLaJJE01S3f
Mdz25BUZUbiOy2lmsjRu6sFifu21Mn3N6o4qrZ1kIAx93ma6J0F3pGT/uPHNz8OoVK+ChJ6NnnYd
/MdmfomVdakwmxvTm/KLlUfGVpexc+NKNjOKn+VsNrLeECMMO5uZYThWUfLEqfK1lnq1icrKCsau
bZ4FYYehx6brN1J/W0SUXiJzSS92H0/7ce7e01UrXWWJODdG4/nxiOomrrP18kPGUwpl3M/Vgjdt
qm/Jdsz2SobIJB7gWbaJZoftyN07i3vDeuxn7C2611r37PRFOPWpucdMQ9YJTVBzqO4YAc33tiAH
xbWRleW2cweWJix6qTxUmrZRRFHfZCzhmpocqC6RyrHpbEx30k+WAtsF/0nwI1VWm0I5mCkvqmtR
M2a2Pt2vST2zFUOo6pCDJlqUnKRqQDMySnZ7Z8nPfVcdZM8NtSDg3OYr0ioiG5y4ScxuxozifXw3
1MZ57Mqh9EtjxBPMFvaGpSFBR/WGJuszznEiaiZujwrv2E0FVTVULO63WkMIYDUTQdWe8cQLOvll
WxO1NLyjYomgvKXOZbVWHVHzPLWTsfCHEuhYOhYja8KJbr0Z8xtmAe92mWrB/r3iV2VD2lQOu4k5
8XyHAOFQr9FfvV6iAl9V0QzIApFgm2nMWPvgXMUOVvdvmEO+Yolaus07SlqTM0SZdQ+tqkYHWnu3
UzWO0GAA1Sp4InyTsuFUYvhLNYFqIJ5uyDGJHqB8b2dvUr7GU5/MdxZL2DNwa7hoWb4xhri9KskY
3Rn18sj4ItsM9IZvs3k31UkPfjQd70u1tN6UZW5IrkTzm6tVt62Grj+DOLbDKWNQ7l2JsvAuqhUX
fhExNGD3CSJNiyGlVf7cs+qM+kBuL6qCo6C6Yu0p5gdjYMaqKuSwL5GOtNFZrGvbUJTEi8cir8yG
P2XWFKImM3a92td3TqR/TsU4v2Z6enDzYkBpls2vKRGKUCoTMJI2J44fdeZiogwHpwm5h6Hm0Kbf
aSLz11zJoi2uUBXooVcHtdUJWHEDBj4aRrigKuuBTSO+wze0MysOHJPWvyXRgD1reENozgmpVj5M
IAWhF0X11tLxu6TWL0IqnYPmqpbfa6b62NGsATwzrZC5rgNi2Fa/CKgvufgbuYOk+tWZXfpijPSo
+/6l7lfqWYaYPxNJ/+Jqk7urauA7dankAQpney8Vl4wQXBu7nt/5UCX3LAOMnT2xU7V6uYjWvAoK
lZq3+RdtmNNYO6ET1e1JsegjaSldwXFSX36g3l0CS2ExxGc02fVJSWs7LDQlPk2LrvqmEmdbwfT/
MuYSnOzQrsuq+7ki+p2m8b6F6/hL8Vm0U7JCmJPHcmBp9roZI0esnvT+0XFqoLbzAJl7XWY5WNNQ
avu3sVHlXWykvxfdJvP5mXBuTnBOIu8LC4t/v+C+lRI0kVb0u5bM1I3LJGzTRDn9P7d0H8q5bMJu
QOFEHnu1BSzBrEZpcUwsw8XyMm1vz/nE0dt7svuWWUJv7XJ10o/NsrzgncWmDUDmFBvts8KuEJQu
SoranZVLJlzzKFxtCeBHh3lu09tRBiuohfmcpyXijaxuOaY8u2B0PhSp3wydexc37U89mh4nU9v3
zhSffh4Mp0O+5DXnyurMW0NPv6ex7UCOT6vIZmJG05inOrGbu58HjW6toSvNrRMhWXJidws1L7rp
FLXdRQkmBbsxlbsIpc+OwU8P4i/UZdK/kawdeF3vS+XZUWf70UuX/FqlRyNf3iXx1OzdRnsTteld
2Sb1BluJuMud8TXujXQrlb4PEDctF2qtU9t1TljifFoQB93NiTHdjdHHZPU9Nha2Ic1AV8RJGCRx
zas8ts32p9+SViR8/8z9lIylE+dMGmgxcIPOzsqbpI8E7KpsOaW2fSlBamA7KZkoF/3hpzrm8rjJ
pSFPlSHhMOKX4hBV08oW6ac92fa+XqF8M8Yio28+SjrIYSdbjVVJaYIcuk23pDsFLwQlnLVrSWbG
qDNa58qgHWk7ZbV1Mns8m+O2sagyOlUHkjNnm6IrooBerfPgJTm6CcZJSNnpX6kzAcoFEYcEXpUc
iSr1pGTVfrTxVlnGDQgh8tctJzvBTOM8N7lvqsIzzid7uyDK33K4zs86jfBR5ybEsBBtYp7xfc8I
NEi3i9G53PPSuo6d/TLpHniBgp2kXLDpx2R8Qmh4i23+koJDwMGWILeoqLe4KaP9YHW3+MSrx2IG
1acPeEeqev6gOMeZ4bU3edpywRIqyYxHPIo6Md8ZQYCJQaAA/SX9xn0RYZVREzhgq2aoj7wrNDBc
YpQhraqXH6nsLjBam98JMmPy5uN7NNhZWObNRu8U+V7RTg44imV3InKI82rdO719XLwJk4hwzIfW
aT4gIe5axYr2tVa8uyUeMQVJ3UP82K9YbxEl/bmFLXlAwGtuseQjeVNqisfeBL+C0I0oiuexwqc1
D/2qwVMr38tBgIsu/yoS4yM1UuOcpKDoHcG+7XRRu3ftZAldT+RbT2PYQfUPGsig22NWT8MqIHJc
oR0oueDbR/qxGuf2k+TdLwMG01vltI6P/bQOiijqdlkn0ptoyfHmYYkYzMTZlNBQYF71/jpQDkzV
9hibjt7ZSgTSEeT3wlMCNel0TIjdtAW6RSQ8EWzIF4HZET1i3SWD0u1Sujo+JwBpWvgJXHdA1N12
BBTLtKOhAuha7xXeL84Bbh+LY0fXyO9bGEV+dBJ16h1rIePTz4MFL2THzC65aYaKuaecvdOcNt5J
Wz8S/YImrtOqLcu57jfTywIm4DgQWsSmacTXokazrJZEa6Kjnx4gX+PzMDvqmbx3926dzyd4xWao
ayV1s4IexszM4izd6TMWuGciz8Q1y0B+kVwgBcp7hj+eFBsy0Bb8QTZ8n9S8oJhJMGzkGywcp96b
0O6X2p2YvOxgzyjWEaMlt7mlFHR3HDSq3syY0a5D15icbS9ZtToKgUDpWDR1vTeOJtVrq3DXVwJ2
QeyYBhNK8Uvvy1MmjPjRyhCw9U6hbGaZMPKPtHmLCNyCqI3PlAoWtCdBjXR0tHSTVX1guVSArDLy
IecsdUiG6An5N1dmUzl4CdWvZXSIFGOsaqkwQBa1Ax1Vtgwrsnra8ZS+jc45N6Nkq421byGBBGZF
Ne1VETCB4rpJdQ3sDo4r1XnL40o5wbw6DDGGiqnltmZwNGyGMl7vxfU4mvDm9QAF3c7c2iL5NlUJ
xayeUSPgEvo/gh/+N4ab7EyDWbup25YD7fKfWb+zOsOVsCrIzOtaNIqSxnViAsH2QC/M8m9k4X/9
nP4t/q7/zjcXf/13Pv8km7YjBkL+j0//uvuub9/Lb/Hv63f91//66z9/yjf9/YeG7/L9nz6BoprK
+b7/7uaHb9EX8ufX8evX//n//eK/fP/8lOvcfP/5x2fdV3L9aXFaV3/8/UuHrz//0Nacnv/Ct68/
/+9fXJ/An3/c1MUX1f//+o7vdyH//MNQ/6LZhgNHmTEPYFYLKPbI2//nH7r9F4I2SFmxecEtzbIJ
p6nqTiZ//mG6fyF+S0MioFtEO/1AwgV73Pol6y8glHXbI3FTM02wyX/85zP/pxf+v9+IfwTNEwlo
/A/ItGoREujqZIzBD+Ced9ev/wMUfRmnuLFbMw0N0J6nPMNYrMtBDSqFNo3KUSjETEREsoYpyvJ6
wE2G7YRTkwCQbUcRGhK5LR1TrMireRcvBafc0hpoMi6rcpJ2L60in2eELNUZHzwVlkcyQljGh35j
J3GE8kqE7WTpYTRLgercueuIlZROOiNAYCLdePKme4Uhbx9jrDi2W0dhhH+L1oxPfloVutYIbGmY
DqhT2qNqOVtdoV+NvR1YiuO+KI9LsgBPyR0rIFUUJ/JQtMFE28rQiQssEuxzvE8HTyrTfsrbA6o7
3x6W/hYYzDfLtLJV8JegffqqkRX67tTsKzQruWMT7TeNb027kMfJn7bIqy29e1uTz+lQ+Mi9Flzi
kQbL9LZZ5ldeT6w6SucETps+ZeRcbfviUZFr67nw4o1iuvtYb7YDxJag1eMkpPOc4I5FnqMquYHh
ybzDenvRXQE+3RaNz1F+A6NzV2c0IJL6zc2IDSqVgShErQqBOdHzUYfXoenkFh034JpiOZJtt00i
6J3W1IKTHUz4quyIzrdJwueSAAClS+33015zu2fYqI5PJou/eKkZVDpmGGVQrz11775xcr8cWj3E
DAgFueq+wOo/Tkr12zBAptaUJq0r32cxf80UsZs+OTiRCmWKvhWCI5dABzEgFAB67XerN2icA2vh
xEicB1s+yx2tUT9SJ4Z8kiljpnRViMRcdZtgMKYiGGqwxQtgnRDMWdJaBglaA0RhbfUMlTGG4PSw
qH0W1JV9Uxi665dCSL9QB07j+nTA4GMckhkkb8aMewPmINvXMYxnklKsjcAKC4wWvR0BEfp+NhTh
69kS3zoN+5bn7iVO4XCsabq4Lo2QdiR9cMnfBmMhpsVxt4pZdztQCkTO8bQCuVRboBTE+S0fFXAu
YjrJSMaphMYRuFvAnGMOoQQ3G/QLOXLEnrJvTdDEE7Yvmb094Yk301NTVgvtuQE0ayZfxmX6pCfH
5ILi2Mf/HoWc4rKTuhTdgxn1v8zstl0gPeGf8muJu6/EoRfKatZ5X+FWpRMiQ6/vXktZvi4ahjRV
M4IIFEPASPylK6OXpes8TE/rAQaBWAnyc1CPeKk0X4U1iZqp3scuDCVznKtDOajZrTHo9+Rib5yo
fNDG8VnPsRsPKYg8nTl1IR26N5Ga+Qmj5dCujTPG63PX1r/1sX+0LJnTfbfputo5NwD1uwPVAp0c
PWKLMPc0tY6K5VYHlXOMvzgHzEnpLa21LdqIa8L0elNE7Jig0RCrkJQzCsnZiyXKdYrh2BRe/7cH
SavOp485B5FJXU7syF6v6idZJc99DXpMrTkjGL/7snkC/f3N4Lrc0RlExYYjucHOvnFHi0GHSmxS
2aG6w+T4C2HCcewShl7Cwrzg7XvNMbbYKwa/HUFsQmztJjJmzUmGhW1cloaDm4uZcO7jCucaOTiL
BbSlUuwwKe1fYqqoUbQLYVbvigXoUp3Oi8bgOSnUd9zQwaKAom+/MqHr/lgXtP8yhSanPt6m5JAK
xq5R33049vzcp8gD5z4/OkyFjo5pHUyZ+BGrhyG1D30JjHrNUNdXYVoCL5VAmia2mvVM4YaaEu1L
tqbAdUuVb8q1IOLsUBSGymg4Gv1E8NSWJj8TBnvgkktZE3pYFbV59FbtpLDeB9Qn6KYsDaJzkyYn
a2J6KK3ymujpL6PBQ1rL3/j2a1awnPZaCFiEsVBq9igoFjxq8oZ8KLQ47jMbEgBtjCVFwb2k8ff3
5Nz5Rva5ZF6PJ4BeZlxhe6Qf8xvZY+abcjjrZo5LgahBZCJGqpxiEM27svfeqDdnrGjoF7PSEQym
sOiQnHRHE56KiByCTZPpaOhjiM5xOixHkMbjhkPuq7B5NRaiBoySET+WPQnP41N6Mrkq9ZPnTTW5
QB3f6jIuQDfhZwvH9mFgBmQslh8ptksPvfzNIPgaGXvbm+IH14Reb0QfpmoI+h36uYxZM2XJYLn1
0hBmtIk9u9jPZX+v6HF2VXqEJmOJH8AUSDcwMx9jFz/DkCibHMLKVjQgmJAaBAIvQwDb4l6rWaSx
slDoKe6hreu7/jseG7B+xehslN7QAmQ7SmCnugxmXb4pg54GQ5tf28X6dGARhHUtfqG5JN4KNLKd
pjJs2unaNIQTMGn2y8JpdlhJXmcN54Wgr5KOzb3suyfbY1Feq4VIou5BopFOWeCaxOoNrBJ+k2DR
N/i6iYyQDjGA+cRjLLlXpLwbecLcm8PZJEWR5uje5snvUYVwcrSQ63grxjI55cnJQRkVmMY75X6H
QF99oUn21mB/DgbvwS5hFpRogDZfGZyCQzpYH1TczM/IA3MThpsZAicyUth3kzsLY/Cl9B5Z+svL
hKrTVOFAjhBCShseA1YqKJMGOdLwUIlu5Czk6MnjPOEJSxLnHrbLxTIiiNoCxUlznTtN90n4iILe
A/g052O+8yQnMGOCZkObtCGUxoiCQTGDtjPLM+puyFPleC0zuM2MJUA5rQiO5GCnmARiY9gkCzhp
ZblThuY2M4fHdLm1uhR8E1RoKpoZ+QDeoI3O2muMZpCuJ/y4xmveAOmwa1EfxNwDaurupVx32Dh5
qdv0Q3rI/TQIkXHkhbQHaNuz9ZSJtx+ZPu+RS6e+rS/3sb0Mm1xDSJ/p5B40BuM+rlzfpGmhzRpn
pgpQATob6jbtSr7JlVzLcpNIh6faYM9TP7RU+eqW9py7wx32kS+jwyBk4u1ClBt4aXdRluahtlYT
hVx6JkW7nIZtmCNPP8R5gxpdhFkk95pc9nqRtIE+9Preoq2fDbEZ8NIKVEFTMFTupjWzwk9itQ8M
zaa87UzEYM5q6barlWsPsD47L84TsBYHKG3y2+tqejF05gnsi9+aaAhLNfteHIpLzFC0T4B/xXNG
3ZPWMzP5hbOnqZkho/f2zk1xAEQg/vZmlm7Ra2xnV2wQ+uiH0bO2dtRytVpUgrBtrxdLMBeZNPOc
liTAjPGFTa9jS4MP5XBq3PUVjfZcz77yIun9lJ7J0eo410tpYxpg4GNXOIp10mH5q96q1FvRHzW2
IgTXbAPUVjpMiqEGX54pX3U1EUToPPWzuyVJjaus/fDkc6y7aJfBg/iGcOgAmUCHKvxbZv2UTySH
dqPz267UhwXt1xYxDckYDlEJVYxidQV4A9PhIhDCry79E+LKq0C2KPKXqaDgsaaGVB9GWa0OtMyo
AsRZ30t1RFzo+EWvNgFg8C/LmZJ9XXiSQpcbpM1AxMT0+5vc6A5Z/QkioDh1mgfWkOs3mCdxLkoN
nQNFjOirI876k5473iY34MgRM7s1B0v1hcoEV3HuI71r0LwW7FP44ZFSvvT66n5OsQgOS3stFEJp
1ApmP0ovJINIH4E7DZwPlrzXQm9CQedVmLtj+9jTytcHVUHq1L8ToUnT/qqasGUxEVd7e6LHE1me
b5lzFIxuudDstpAhQv3PUaG6PAc092lGD3JU/Rh1DcGw6abto09NN8rTbDi4DfO6C8cpeUWY9jjT
LSM2TjJeIZ+m0wlmmfOa3T1uXxUgglvbyZ4iYZ+tmEiRSVU/Z/Nu7Ko6mAT43FiMLxmnNNZb00aA
3h5Ku3uJY1djDckvuEIPFmhSWiUTnfInzYryIM6Gm06wf0qX41OWZfT1UAHWffwgJ8oWP1UoL1Nw
BXGUrrP+Jiz1+TPF7OHTmd2OrZZvIoPXe4x4z9rSHAlWcw6qwJA0jvM1MYoFcO6IKd3LLwpc7dZg
6mg1yTPN6um4WNoBXa67dZx2onK2QR00Ggk6fBsOB9OvBkqlPp229pD/7r0705s/Zq73einoFGc4
oxxSX4gBelb1yIUlkSlhC5yGyBOkRCKj0V4016zRme40BpkpLgF9ohcBZRbhHebFMDBhyWo6x7Hx
WAk2h5wIa8ZUzQH4HLdqf6PEvdwsIxK8DpGt0SfVdpWkpcXk1x3VzrB474MKymzOUYIZiz+Xab5N
GXupsqRXa3HS063heWiTu9HGmuYW6+VQUrOPI0PNxThZmdwvpVBZ0Kl/6/PP/9C6EVUdbrRxZ5nt
Axrk5yguA9XTX+f1xyzMb/gMuJsBocgx+jh0oafsenIet6WyIfeNBlUGg8JDfBRa83fv8XZ6DcNK
WgP0R+sYdFVs0x/KTyj6+l0ZazexXisBe6uBQULYYUVeoUeUUejahCjSybMC1WYVNKxLPWoWecMc
3GXlfQ6u9tB2RhKOvKGwSqjXle7QZLHFoQJbQuN4E3nd1r6o3Two4OL5sh6eYOJQObvdjXQMKmaU
LFyihT8m83GSEgEQVC6UwCLHlqBTsfleshyzYbD8LALfYJTxu0o7cfGUAv5MTRQ1HwZNThEUmapf
TuZT32ev4EZMuh3KEZ453sSEpwIv8Wxnv+Etf7sWkTVyRDpUQtDJk6u0nfvJYtA+9genG/deEX1N
+tVBhIPe+L0i6ZqcU481t6jWPiTHPveImr/ZUaStBARW6EzJLpgJ1Fbv/MjKXwpTQd2WWttWg3do
OzNwCZl905BgcamfcaO4gdFy2tGg9QvVCq3ujcMo1MixeKiH/D03lS607B3EWm67ZDC3AnpTRODB
5Grf5MvYQTJmgO1quVG9+jN39LDXbtyoJErFtNPQHbpXW8RVILLyqjCoDQvH20VLRoWSK9dGLk+2
bSt+0rxpZQYrRo32Ta6OB3ewSdJT6SS3oIi7wtmAcipdIlkxoty1WQXII+u/ypIECJq0TI9d30Oc
LtyWCw4PCceY3AsIwMQqiJivGglEiFmjWsFIGW7tKngBm2dLc00pXvWL15aFPDCjPCHCK9q6efSJ
GGyN5oxlmOTnYcEzmV2JTC+3bI7ISc0qtLPuVcYUkiv0GwfkvWKYb4zfCANsdlIFog1krPKJQSYW
ONXSMHPqxHeIUIE5Qk6JNHxrohx3pv8g6ax2Y9eyKPpFlszwaigXYyr0YgVOzMz++h6+LbXUupST
VOy915pYX3Ohap1xqKCWooOA0NaBA8xdAbk/xUQYDqJjqCgPQWFlksls8pQDCztQ9pz8BUv0SMrB
i1P8jrJYGnaVbrWJWvVSIpiIXdE0ll3P+4mE/iJgDWU7RgdELsBbMBJIKLZ7Ck5OWFfRnM/UPbRH
a5wI6WxlDjGxQ3wkVeTQnCJUnTY2rIvagGEkGdG6/UTJnnlphIz8S7EA6WkNSlOIffNMKd5nibPI
Ro4PLLgpbTjj9mpNwinmzdQeoqjSEQPwSjPz/+up6CzoyFNKKdxkqUioiakw/790BaPjaMkM9pXy
JO5FTWeKnkZE5k37AKnRNhINOO4Y4E4fAbLsGEjKCVIUT2mxn9Vzr0mcfE12TXP1nb700p6xC3iw
5U4+ab9Ri0zeyionnJIHYaqiJ0b4vaQQSlFjl57nSnbXcHJRFAl3Eavc1tPMaZfitUsU0VfVGeyE
Jd6aNfLPjbxnore8IVMD38woeTBDpByWoV0Z9HUHDmixEwX2dNBlqEr9lM/FH5bkGpJsPinN9Ed2
duMN9XREbSLhlLL+CuknqEilVsSvSl9+pCoRnLxLX+BOt+GC/NcQMzJLMLamRKDznYTHqqMzKdIV
zyi1H5LrEoeUoecsElGR9vtJFq9dTtYNA2JYoXcZcwvmL4j2Udqisgr0nzhgOp3ZoPtlNdWUo4xo
J3B5g+zECO/9qL5oRv6eoKLwJc6GODiECbb92qApLR69moBXBxOEHwT6GoTF7ptrxq1ImfTzgcey
a24qOqQSomBu5gAN8KqikGHRWdL+cllAz8WOkq6CkCxAwhum4Q3lm7VDRuELjbXvUumX6twXCSWt
HWbjO2mqFw3tLKSY9Kpz09t6j2EgT4c/4gD8NNefo9g/mkKPNjPI5gYU7x3giQBV6s52Rq7SPMw9
i+UImZNsXIpSeenHyAM3IRxqqicnmHgU2d/5keitiVW0GgDSZPzWwcboGYHFRlkLzzHnSp1wGSTG
rJ7zN59ma9PMBcwzjp9WIDF/oBkXQ1bqlE3N5NvkFUqc7rjMiuxjEsnI3i2/VGTk3qSysrTWqHDl
ABsiMOBubajBNvHYkPSz1QPx3lcB4xUvKw1//Y6UDtYeS9po60Q8NRzJGXbAmqTifEoO1AieTMgD
AnPlmxh1BBUm5AhrgDjO3JYHfUINTKvHdQgAO8kHBfo1DEck7MtdqNzYJYt2GUJglaSWbJmQ/8Fk
E7NmgnGZx4MDsjV0ZsJHjp+cPLYyxmO/3Md2sbupF28NP7w35+LgYEh/rwMMtgkopLdT8vxagotj
XAi2oaiQ/NlOJTuRqrgLhA6wjVIcJJg/EnIs6t4NBcW/sUpmBP4VkGHfankZUmH8IPKAxrdIpyXF
MI9qMyPQqEN6z9AVo+1BvtFNqi+03AloHGSys9kEehH0uIiz2g3otHU1ohjYnCpqYKQBT5uY2ut7
itW3PwjRJTcISuU3YzpjJx2hG5OdQLojOr9xH/MC1dUsIKLodkmuFjuTzkpgxUJ2heqNCnofLrA+
l1ZxLs0M6AVvsyshBcU6/lLN2eC2WnOI8uwuZD5OYdOm2AcQL1z+5DQSsYrzeWQVgZ0txKsdWpnp
wz9vCC8Yd7GKgaeKal+a5NoZ+/V6kPJbrGiSP1sUcwvle6NvajF5sYqudodeIt5DENh8Uhp+SNIE
zcruac0FMY/1AajC8LGj/HD2OjRSWN7qfGvGprrHUnkfNPkgDss7x1HhBoX4ejTrVOYy1eKtKjFM
RVEOzSNS0Cqv0MNSpoJTLtyOovozqGKx6xv1T1Jo40Z9c1ikJPMmgfjEds0WTI1pPuL7OQxB8Rgi
ui2S1U9W5lZkT8Ec7yCwyAmK7hLouGfWgcMQVZPKVZfCzPCtcOhHFsGKVNyhr0UTgAREbnjOkdVs
IccLVI2MmoIwfKHihzgIP+oZCKcSOcHVJvFaAsvoLDf8Xi8vemWFhzyumD0F4HwlJLd+VQWGun5F
f3g0egqA8tQancyQDpN8swqL1jmF+AauTLBC4PAUR9k+FXaVbEwHPVkQ/4vypl6sf0qc0LnRC4SV
y0a7CcBthT4iGWD1WJXxNifClTMFKaOeEM0xxharBNoVzZzJLe0Z2mZzV1QAP60x+cukXqueQ5oi
cVJqOhrgcUSSR81SQggI5zBzqJjThmhhXm/qyNbbQMBK2USwclx9ChEKfX2lYQ3nDtYVukgPWldi
dCZRREw0gXShpHUXlf2wU0sM4Aa+BqmflK2IGikQa4W1iXTm0LQL+SLN8p8W8lsqjYKlYDJUj3LI
E88/5E3R/xNp6/My6P8Ns4Fb04hk99BZ8UYO2QE6KYCckisFKU9+SvPY0UgI8lRLTx15VQPi13Ko
g3T70GxwF/D7HvMRhrpvX2mKhJtCAi/iZ9p2uOJhUpkU1+nRYgen/1HRarSrOgHfi4JakNk3raFI
gq9cVp9Vi6wk8QJpDBHXcakDPNOlu+j7RdLe644SiQoIzWCZNKX5vcuV17YwabvssCYr5JKiRaoe
UdRIrgnE42T51xT9lA3xN67WXUzxm3rTZLik6UVVM1AAcBjzw5IfmGUwSl5DGYH4Xgn9dDiO+TkF
KTUOPYF0+j1AtkkE/X7UH4V0z9hYS2fUHop0N6KjATWgh7eRConQ5y0YYJUk7W6ajzmfbat/i8qn
xMdcwVTQsJMvKlLD2IEpYZMt3GqC+6pBSr+t+o7Tduk9pbwV9C3BLgCIfJiRbMtZa6ev4qifgqB1
QJU8AvBxz4yR5KgDSEOA+eDeAoKOj7kgu+CTIHI7n38I+7Cn5V0ZXwr1Yc7HXn0GCwUdr5rxHjcv
ZYqlaPlEM2YH+h1tf7oc+gGRPX6Jo94dAqu3mxgHL91rIbLuA+KOID9YzXuj3kWMBHrdMZGvGf/e
HAxO0u7Ejl3sLRqJVlD+VekzMUnNT4+E8crVVdTRkfyI5ash/SsAj8o69YhLndu/vnuW4m1R72H1
l6ivhYamhFdkkc5d8RmFKKmgWhkgKBxyUiLZR+inWef/eaRx3uTfIlnt8ncABBSoT1m6K0hAZcBK
Mqv5ofH52CmslpTKLLxOzCEV5/gYTR4z8nynAhhe4oOFJbAEl+PEJhUAiI5GoupTai0cqs+8Wn8S
3jLG8Un/LYRnmZE3u5NNIizZ+HH959ggfbW7191xtq5ByQN+MmlR4HFTjwS9moJT7NNxw4c5KG/d
eNI5tVNChKxoZyYbI95O8ZY0okI981+m2t4wLot5GUCIAAIGqnERnDfbuK634VC51UiALMDKiCSf
TVSSKFVKLHuJ2S9qyGzhU+N0FwH/LUrVCEtwVOBrdj8alfVDZ0Yb2QxcnODOknEVgDnRPQCTus3I
+WcCtjv9C7UEEymPdP0xDRZWNOyqjFJ42b2Ozo4VbLcEw8b/akN+o1EPnJqXj5fAnKlHWkIwZB9j
VqSiLaY1HPJss0jvnfweMWxcxBTh9jVrPkMx8ifjWJe7bvLq2OuY0GbFS/pLkhyG+FzPu1F6ycJ7
rvGSEscp/FiD5GIaGcpjRNLi9MLvWashtR9brcntRH4Xm9ItQSWiJLJxUIaWjXbWaQL+wT5IL8Ut
1AAo8B0s+TeviJQc8vohVZ9mQk3yX579SfJvCp1nJJ/NDMoG2JApNAHP8D3OrNzm8WuqK65YPhMu
9BgQNuculuInF6eEGWL+NtXYIcoDMIo8E+QVuv45j1cTQJ181ipyOfjk+W9ilhbxa6rsK/Kd+80e
xZ8CDrscWQHLxbWKyYmVyEe5wv7TOSWZRan0RBdqvsTy14iHno8RntjloxBF9BX7FCxxSTCtIKcn
3bKjwjQe/6En8TDzmUOAyzzYq1XsBLO2CdXN+pRX/JLW97LlzOn469oKUfvDlwYEgzCadViHht8g
Q9n3NOo/zXw3xbcSr139Ws2XSnpJinM4vanBV8NngT2RUf2tGuVDCW7XB3xhNw4ZpUrR1osbjztg
HUk+38JHixa7QAqGYc2ungacE5HcQKCijTR9K7OvFxa9yOj8mpwyHPZanQozEok782vsvuDgPbAt
m5FAvc9GZVeg3VWkwvVMVJj/mJh9sYmJgs7v3zJfauXQIqWIFoK8eOd56puMyE+sltixDXNlDL/i
7o/6bTuTeHjq74FqAFBgTW7/O3tMjb5ZAwn9ZPkR7qt6vnfEhbC9BO3oKHyv5HAD4o9wm4y5ieri
C3U1IqzZuEkY/FejB4FeLhVvOA9A9Dl2ihKLlVVCbnA1h1hmtVbxSt4mlSlJ0Csnm1huEYQxXvDg
10h0KiYZAvzYGiOij8olwKvNtMTHV7cEYs+EbmznCJECaVdTMG1WH7QwCB6+Z2JbSV9IFzSeg6v3
C59dTfmRpUWeKD5nggfQs/LoY5aB71e7mZtNcXu92nTKW1rSMkmMFtWgG8giT0exrXOrUkvnRQFQ
PH3hLSEn4BOEuXygK3niUvGIrCJM3NMIJEr4gg07D/6zBMifdPaOkMo87h2rJkuX8uE1yTuORpRO
H0STc+LMXpdSLw0IkaWv2sjqTIz1Z2rmzCVcRVJADQPSlwfORVsny3L95uSWp5e6pJD9Gw4w73+t
+GAYRzG5jNqnwntcDr8zDAKbmiMgNVmYmGa128zLx6yij182tbITlmgLmufy8IepRC5U71kLqf/W
h0LpcsnSM3DRihygSFWZi8Cb2m98jkSnIlHRnJxqWgpKIbRIalWYvTgesyRzrazl39GxHFpOp4PV
9NFmpAJdAaEZQAEbOsx149zyiUzWff1zzOydHk+FN2X9eLs5JKNN3XY9KtkBaJbBuCQ+2qoiW5BP
4XRVm0fK9JowSllYeD/MkXNa5aeGGqcNHD4UfVDKo4UDwuKR0qADB+W3qlR7Nl4C8VtUv1rKIyue
Hz3kkQj+cuRNCkdzAIzcczsAzzGGpq7CAx6zxWRL7XeF7MBFw8fnpBWCgysh5xXNa0F/E6m8COPl
JnBVQJEA6mTOAouv4sRinD0iqHqM4XROs5Xtwx9Htig3DssIIDGlr3uxFQgkASRCFpGRgoh+H3YA
MDJUXTVEDJ9UfrmMp17XrgQl8ZPk5pPyFO6g9Z2TN52h+V0FACajftOwygi8wFK/LxFAiCG1vQRI
Imt21BKd2BCfBKM44t44N5W4F/NgGwywq9J7K38vISIJUDdZxWszxYdAEl/SuNyXI0/RTF0g5EQI
XEMvCqGhFCjJoqNV95DKDVFcHEPa6HHlk5a/i7TFHyj3mEFow4xBR1ZPZm7dzIokSoLCxn4+CEjh
R27snlKNBT2d2JlOlz/Y1M9mPF5MNF6lafgB/CTVxL4xpPd0qE5yJBzLML7WgafKA+TwIO6IO7jr
luQbBDl1cnv25Eo6jeB0uZpsunbe9EPi9tB/2mI4cYDISiw8rLW2WsxHKTE3E9U6cpMgtKOfPkdn
EJfPKhjvnZgxtReds+TSMxL791omlzPPT0VL3nAdHoza8BS1880IvNdU3mpJ/BD/q89WH+giz2qh
+WX2GWf5t7ZsaQg/19WupX5eioSDlJQHOQJ4ZzDNxHx0w3x5lVXrmhXi30Tq0roEnFRBugrQopnU
brN919SfjZD81RqhmCPyat3VK+xauoFfhis/HEHBklMYzDtJQiJS6/VXZoEic3xkwICo1HQki+vZ
PpofdU4JvfSFRQKmXXIlhd8zrbvltqy/CWYCeFSdLDlPxLyXxDQnh6A9BIubWxuiZBcLwNLcFxmq
CVqfd23kx8sj7mFH/Ky7J/ILYSi0kTbpI1Z/YjxSdVnZRXsctPeG1yVXSZAKgQ60w1JmDrCPWX2q
Nq0r42eoksbxSmq1HUMKZwKgLYCa4MDCgapMDAv8RSNfdPMk7W3Jl+QP8Bk3V3CoR/eh+FfZCNog
3HOsnvJs2U+mlekqDnvyjRLlBrfq0JuV55d4A9+gOyssEf1VEz073FKuknoi5rz2k7eag/ik2JZr
iBv5hJIbsA6QWzlb8VX3QKb8sD3zKvkLU5M6QpQjKEXz6VFhTq0eyn5GBRPdkoIWQwmfrbxVjZeM
AziXEN0rT7nZSwCkZCTgY+wpFnT4H9YDXUvA/T8rSdyJG9aR8k9J35oYbadXmltkB0tCp/Urd6Vd
1KmtX8z61NgjKUxO5RAKVu9HWyTs8cTpYlo+Zxp2oE2Dsk76yYBOEMNSE0/yTbdTCi/xSncadwkd
PERg4oz/5vJyicnpAPAI9s6qk4K0UxoelbXXYaxlNB/xjDXBcPD324XhDZ0r/Mpg3pZbtBV3wbcy
3HKrsHPjM+W4iG8rZNDzVNAhPU3PcTnowc6SLpGHSlG/MvGb+ksz7fOIAsSHOrzWC3vgSy58xPor
+xF9Up24na1nxThfSKdmcvkBWWe2MPv2VN75zjeRdsVQT6tRT5zQpndi/WCW5069V1VlGyrdDPNF
dDqy7l0WkXm61JU/iIdxeOU/S5XdvAb2XQkh1dqNNl96LNQuYlBeBOb0fJ94mPflTebz4BS7ODpO
sJRVBrT6ky//BPJFSNVznjMirH9RgKHpHsV/DOuj5SvRLe22s3bvmaWeofo7zvQ5PJnD8f1+6NJZ
131heuEwFs2b4Qo897+VG3giVsldtxGKi1GfQr4XB9Ate/A1nc6icvpfzP0nlR86wPi06VyI4tiE
BQZp5sruq59RfZ+7f43gG50rqWdt2gvJYak3ZHc5POZ9fup7yqlvhfPMtcwh2sbr2s9KY7raVfG+
638GBjWju8dBRolKZZvDAz+iXGOS/uLz9wwCGMLbJO3WX4VPdCHC5eSFIJAsXdmhg+llPrkFuI2c
FF4+SFOuozci412zuC4MrIbNeUSKfW248vrT4Z9p9H/F4CO3CRkWe+rq+9oZhhsGaGYg5JhIkgR2
SF8XY3uoj5oFobyFx7GN6rULsNJscz1Ftcdd61d/gRTbNcRRBD4SD29B6+egEiiXbeNGEDnn70XK
thrhENBxej4wldGTIhd2Bfq3NK9Be5qit6L9Wp+0gmglEwc7aAKTOwSXw99lKKnqT7k5xMoObMzW
7F9U5Swm74V6Xdbf2GlUL1VJMMB8s8ZLG14jubcNwfPk4CtsTqxE7E0l/9htyThoz1FHNI2tjcdS
PMzWvasmSMnabhA1TuU2H3ez8GegxWgE0Pb4dxT+xX5KpB/lPOvBcu3Kn/UH/LiK8ivNlo6GxHJq
71Vxrck9gW33Jc03LUjLQ9O8tPW1YWx6R41NmDdxQK3wiknfZq0bTuyL/MTngVM37W+tq7qL9FGu
BbrvSG7Q+9kdun0mF46iM2F+fe+P5jOwgbeU17A9JaAHfF6O6M5s+ve52YGzbTLW4hoHlXDmU4jm
r//4aTg92a+DL1M+KrDxSfYgdiaYNwNpyz6K0Oy9BGsFs+oOlCGK2KcDL94YHYN0fA20fbySMuzU
TMl2sYqy53sQv0jDLeJ80bn3egRsDNwMe6W+j2tv0dwczXWiHsCnFXZBFKWlvuv6b8Kt6n5vhbd+
Ocz2l1h7SBtYTvYYGXOItzl/H1I/8DhakZtvWggqt8xJRmI+bP9aDw9pVDkEcKLMhnZtIT3l84Js
dz4K2lnXdjoG7X5fs0WO6i+7khjdA06Drr+boV9R8qdCHh6MjNqIY6m9KikA13Yq/Mk6a9FbJO1F
NB9UIm2W8pCUPpp/abhkPKGR9pY2K329L6aTxQdfCgexPRCOZCfJT7j8FMT8CCpB1D4JMaYTujK7
+Bunc3ojlaxfo9id9QfAjuUz3jnaERc0guaNhhx1MWlZbrnBpYw1w3TWT1N5MqCHsUfylQK7O0xP
cl1iy//SwcSZ2nxrR8nO7M6c57r/++R3R4/FgPy5uuOQ1gTPGJ8yp3k4Iqn2h+raNgSC7sPQP1/5
qUOHC73biNmG9C2jgvveVxXv3apioOnUpzrCLVEsC9uBbiE8kMtrre2s5pwDKVs2c44d3QD4atZe
Wys/IWhgiyvXcKXiZSz3vLgdVJC279PTFPuUZgw/CKlsLBBYI+3J/jZdFdL1whjdZpFN3cfUb0mz
HdmorNfU2mTZNeHKCZ0g37RH05ZtcYOqA6df6ALWsVsl6zDRXyXjSCSchAKLT6IkHC8DrL1MBihI
SeWk9tZl1344Kww8xpuuMCFZ7tBt1BojLuMsWLuP4OT/aEjLlGgOr70GCMtGtZS4dNdVlhCbHB9g
elFMj2MxezGYqLbhRsHN0bI9byvNUSFLEVFtGhRnV4nTID3o3YMQEBZ2lhjk3OdsuhnVs0PahaCK
VeKb/iVkyttS/pKi4GyCwvXaXoxfzPnOAT/OrshLrhA09YqCceLEIGyM8lZGpfGYKyM7+6t816JD
IBJ1xd3G65HXzjpq9Ab2/0PplfluMY5acq741uaE0/lA9IKLDZRHMs1OMa+vCW+L4NNJyQyJ6VaY
XoxoL2S7iArhV+YYr7E8Hmm7MI8FCREww+JG7R4Q06CAipNTcpiBXogI6vQ9AvO62hPllXI6YVLI
zxS48UBOSDCuCqOvIB4i+ZEz78g4dJUtPhKGXkv2eRjTfIPeZCgPJvm41n5xUkAAH1EAD2fMJ2sM
vKBm7YbTrzHtLeMYFjUSV5yzIRZShOh0KiNp5bHAJETIUY4QeeGgqlXW2exUviFBt/QjLZEplKiy
VfgiwZauL3H6KQivlOF3SMDPB0K5NqFrJL1Tdwelu/QD7AwqjJYVq/YCpzH/KcHPJL91Mot3bO7R
AkJH3fPp0m001NgNviuUVXJ+QD7S8DNkH7lQ2nq5ryG5vMgTwl+ucl3z23FT1Bs19tqYSoTEiYYv
c3wTGVeVFSiDOVHVO6+MM4a+2ewWPKdTujXE0/Q3cZpHX+30EJaTkbyRiehq+WMd4pbPELNkBAWz
SV3wPG+u93J+kqXZjsaLXrxzXGrqfn3h9eBD7IE/9M/1hSKFJW4dDZkt3np7vXl1nZeFQpRseLOi
IwEg4nxXtc8hXWfIWjzPItHNey086eYF85Qyb7PisDjwy8GJNcFuK8j8DgnDW+gMXHvUyfggnia3
WbFckobjVT4hNmRMzzx6mxqfadDNgLk5RpRdoryVrIwaJE4fX9bdygB+Z0lIwo7J922kWKp6TGui
1XAyp6PZX5Xk0KtbEKoe/Um+6XizuhHNEl0rEso2fjaLBTr4m4dbzBNGYKpc77RbI1zTtTBtu36A
arDBaBHStDAMH9Zw03a8jTLVGIQSZn22a/t/K3Qq9B/p8tMTkpJNHxBMjt6fWXtU+VkJd+QKeJR4
Kt3MYYLGjrReDopyn9S7rpF49K7KLzJz2lB8dM17PX4mwm7pOTApFEwu7XjmwGXGVVhRZDeCmZ9p
w70G4T2yHhZuutkp7IGN6DqwxUtHlsE22BNxQnjjGyUdvQuCC9BeXJY9OcdDdyzbHRi0Uyq4KXKX
S2M9gOb4Mmb/Tcgk5PKAhhlqfz6B/o+ONHsLlyrDZWtMFa9SuOuyg0jUr3CunMruhZdwQ+BYctaZ
SXvhnYWXXZkyVTdFTyHsTeuc4eurb5Xyq8IBZPAEswTEh/BZth5qeZbL2U5Ggoa+K/WaLkzUb0ic
C2JWMk8rgPV2MaF5Io/u65Ts6x/dppCo2YkEdxSHVmNUwpUgKv+AEkdxYtzDx4tEwSr/5dq/Mjxb
C6Zch2UNJxBXuRX+M6JfHRMvvrNhn1UA+be4udXp8bmypKew2zbKTcNRk2aXNQq7n4/xcLaiX5QA
4rfKDUGCt0VEwUpBcklQWHEx3N78WMjhncojVGKbIbO4UOYxMZIu2ZtKwJrw3bZcXRyZ5Z3xobYq
cBQEDuVRbh6K+M4VVeiMo9NWbf1Mf0sghwXhvt4yaAZaAprZ6CEPnoOKCwdNuAiULUxnQTyO9ffq
vUtABidInUq9q5OyU7N/tXVNx58mv+smY8IpsDaUgAEuc5R/KTkqam9xRhYfl/wGBlOKd7+W3FcV
vsl0H7RuZscOfiYODXnZGNEJg5dXolyLHlO4kzVfoNWOEY7QKtvkQRJBUfF2wUg8yQ+SjY2eoHk7
gFZ1/Smv3nQLnTp6Xh03N6pOO1UHoJMPyjWINUmhTW+xh7bTIp/yO62fffdpdpte3yThQVH+xuIP
rdIAucgcqym/68KWZ3vBHtwi8LP2NOb7tXVhfqTtt1a/t/3rKD35hSjhfkn9iLhZZR/TPmeEkcNy
D3egitcYbUL9WvSYluZn3N1YgcIS2GQUPS1/zavdQgwOiVXyFx2UmHpQjR4blyFN+ek9nuPkKTtE
BwCVmspNjkhlkAQb0pgcqNAe23/ycMTrCeH/N+YHFuNeZzqdU0I/EWqNv3Fjego9g+n4y3blLB2f
iP1L2di0QeUuv06gIOFW9y1rJ8fk9sKLhg+Mpk7IeuLQF8F/MFnuBPZDXg5vLPcJtFj6NYHErt8G
vw4povoItM74XsqPULiO0k2TjrQtY+krwZw4Q8CMJWr1cMgEq+gmu0bKRhpR4H/rZrT+3AizvlOd
9+FtmUCoUiqeynuKhmdd1hSZkzWiGa8jVNr+k8Z9yrkS8Iqd++HV5Oko9dwOSGEhpTYsngK0RXZk
KUAGx7V8m/ULaz5DsjtTELo+STVsYB2/5OrJ2ibVyQBcZAxGcKEjMoWUSYC1SM6YKeM7pNMv72Ux
vQgAdOzXmnGdqev9M2mV/chjf662rbbL2pwEBVcjxUI+U4+3/OVrXoLdKJTquJK8b8SdGVw4AzgV
Zgwa0ppsWJ8rjWe2/qEn1zAffXQ3q9Oob5vKz7gSDfW9AWrV0PCwypGqB0/1bsJkjeUlmA58sSHc
hPp2ZperGUHDvx5cOh5MTydJtTVOADb1ZjEOM0t/de6BJIm7IHsAX5reSYCnH1V71RWcQLZBVOrJ
uglkuPW+MIPtQ3l5TXP874tj+Jpew/wlmU9R/lOP53VI1kJSLNIRXWbqTOVTG/0UCjgq7hYXjEb+
8Trlw5L3DOuGP87bjtmm4ZCxQT2MxCYEhqxIzlk+JmGv5n5snmOJKXfbNZ9yjJyFmE+vHqjwfX4t
Tl5fOFEij3Qw88YWSfDRdkzfF0i5grPSyL7Hra5dYDFL3UOXrKS79EXPNutnDmERm3fMLE4kDgzt
tT1vi/ChD/86vlfuDYfonBUEiHQu0Qrv+5vF3w7xnunjU0x3ZArB0OufNDeaHZKZd1mkEwvY3C77
LXdole6gS/Fs79anWZAPzX54FT45zbVs20kXpWXIVHzU0xzJfleiAzyusCZpHQylRDxQSxZJH8wK
0ryV48NcHov+im4J6vY5OKyKzXev/ZgKQAlcyUpgoF6cBEp7b+sfLMIfJMsHvxlSUwzrCF9MlPuk
3CaRxi6fTwTIZT1luw2KZWRXnwaCnq775BqcjENu7WhJjuB/vjKsWLsSnQGjqktVEu6p2Ym5WHLx
rtIEVD0BlEsDZel0xWwYC5d5Bo/z5/xY+cipqHc0byuEVKfvgHWkwxI9XUofUvERnKiHwUqWRcZG
QhlJ4m0CHys1L2b6JlgXo/Pl+dRQFIGTgwl5ROMTT06uheurkkWnpPqdVWosCEQEKsna7xorpwVa
SwszwdWOzo31yS2FUvGNXzvBo+uOl53JOt3M9du6OU/gbcwGEVgjWjLMhPIOXRnH6r7h0sunzzbZ
5kAJQvaVFF+UqtoVxpyePdjYE8vOG7cdphvXNV9svTmpmvQG48myg/9XtXuSYFKS1ELxsh6PWkef
GSUKi5cSTGM90+WC3odkZiLzdWzWw4YAjwqJZPpvTnNyYo4r6qJF+34lA4JTHn+0vQ1pJjLrCF8N
fzutP8z8E3EydOShrC959K2jsJqSUwFAQ7Vui8JdJQlU3JXCRYfai+BRmFTE9iTK99j9mqAs8dc5
bf3WBofeMdwgvAxk8nMn6KQOgQ0tvQYz+r0o/wLtPQ7e9P5p6bta3nbZdxcyHe2n6nvpPwUB8S8X
OZk6XPMTw5r4qQWPCMP5ig6k0tu6yivqI6z3TfgAanbotWY/9MxVpvqFBMw205aBkrlC5OLhts3H
2J2mB7h8mdOa7s7EXdErq9XQ8zw3MUf/uabzEh+qk3NSZ8TTGDirBybdANzDyFfJxd/KKfQT46D1
FOc3XSRwLTk2iG045urvMSJ3sHoSgHTtqr0cobbJXgReV0S75N96veB3DerMfykt73og21rBe0Oq
RBAsThLyePLlhfA0auBKGznb6DX92/byOqDBJ5D4KbFyrM/brH7SWp6357L4tYKS4jIwzvQhih8a
fr5Au/GgTYh+5JBvuLh36TV90LthTFzh4JxbGqpx77jRuvMgYUDjFoLm88fTeBZvgEmQrXPuTT+o
maFVgTcRLlaJr0rPfgWKRDTTwxvKLsaCixHdYxEn4Q4PhJcVt8j9zgIMIgLELBYAjvjMa0QCx0if
mDJPVULcvJajqUQYqV5qOjgYpugKMPQ/ls5rt3FsS8NPRIA53EqkqBxtOdwQLgfmnPn059uNA8xg
Bo3uKlsi917rj2y5pnPI2Lcbk3F8xFBIMMd8UqgNNvm9pkNYfog3sZTPsgOEx67ZApmm81vDsdeG
Zz3YiZVbLAlcEzyI3PkAOS3XSUzVQbAKlA+n3i2kyAXOWvwCKqioCd08ClH4/Jo422F+IFWmBPSy
zBwaSHx37AV57heJpxARZx9zMRKgTaj6i8lVVar/tPQb2N5SD3Vxyo1thNFRVgdX3A2D6IuJdrNy
n8AbbK/w2Q4L+nTMo/zZev1abe9Idz2HobbCkZPzojOhWSYBc7vKJFMK/oiPP81vWvfUaBNoN1l1
ttU/8UlY2os2vhbhO/GcZrvKRq5oiVrgMyeVRMg2d9BbKh0AJ59/U4zN6zYHVJmPw1qxWDzCn1Db
Nnhe0+x9KY58bgnMUa/CAKxGBJZHItxqGlrnDZOF6TBY+8p4tpszvkdUfIRBkqJEDhmOwHODybfb
TNJ+3s8SaoaqWduY0VOMQnp84+sVKY3kKzPrI1CCRZDfQ+cWNA9IBtdEuTxsB1ILTvbJab2WKFfr
J4/fp5eaYqbwZs9bY4VBkf+aJhn7ph+m12INECYDwCLEaX0mJUdlIpOxZX3m3WOaXwJGuGRCc8Dw
WrA7+/V25GAX3zviQoHtlZaM2vOfZWHN7G6W8ZTtgx7/let/hF6u7Rl4YcKlfKrlnSH8eqRB87kQ
oqewSGesO1Z4CUzfPgxzyfPzbJYvSfvozT9U+cGwV4N/WoUrZAX6Z7ypy53aR8HnBME78LBmwrwh
SfHKRzzsEzKH658KjxESd27QRkckYJ86B2k9R5UuyLzX3m5c7uaA0uN40zPAB4cguaG4E5yPRYdj
sJ8900fvJhOpor9M+Wsd/2lQw2j/HZ4QBf5mgQVJG15zlu8mUonoIIsS5L9Rjj22beU2U68ae9lG
586jmgIJsrZ4pgivXxpGK9rqP8ThanZfChfMeFM73qwCsQHm4b5VmRtD/Kp32wCJllddgm62Z1hC
Ap1KHAtribzIn27DHZH+WVhYl85x7ZAt2dza0yVSf2prpfbQPidngDj4WiKmKY6uOS/dgezKMPhQ
yE8wKgmlIcGEAJbajNP7NQxujAyLDY+BYwo7brejRWwm31Kq/proxRlP/NxQfADL4ImPadO4Uxrv
heNlwCSa83L0JLWE+7Q7pKjpUvvEmSjja59HA8LgW0XeU5ocXdW5tVqAN5+gRQlKUiMxmrVjU8J8
Fjju+Tq0NxFZHwu9Cqg7ogv+B1LMSgDtgE1lDbHJcicfI4DNGgy3mXYZaR8FgUF7hQYS1k49+JTq
f83CNXkcXZLDSUPlUuT+jjdcKMZ/uwz4l0F4TJGc0+EqBNpB19EzsKvN56As4LbRWp/esuBtHtjh
/xzpXcrei9ozSAk0tlQzpIvPyLzF+NoiXpp3hk+SHvJzxBjYN3gF3r44dI1fVIBw5hl52wBbwkY1
4/6ihnqLJElv3ogPc1HvGfO72AtxJjrNReyddfOv/SPocmUAaS1ohZryojXskDwsB6m8K/Uha34N
mqdhKUgFKi66uLrFXWvTyIiJobbu0G9KfbcR8XqYWIEfAKosOwOT/FZrkQQ5bJSpRpaOx1PY+RAt
dRqSv+E7kL9s5xBpCia3f4V55pNhh4k5a3EAk1uM4jE4kYCvOq8TirSI20AkGhD3zyeNg0V9I1lP
1y5Vf6KKgxcPdXH5FuOhL4aSGADGcZlbjLZzVeQ5l1hn56Nu7jX1YDdA6j6iOB29LE53kEQSAs34
VRtZ7cxvGCpiI35f0aNa787wFRs/5F2uRuOHLrEVaTD0VHB/wdwba4kd2Z+3NpZ/ydcz6FYPhJLh
itigAQm7Ia9Oz66v3QqMzYLTCYYeRfIDO1NnHedhA02vYNVDf9YvZzO6853aVIE1jEaJU9AResoI
wq0/Ck4s8lX56IZNPf+aKGIyUNa6vzZs/T3SO8WGiM2+mvwS0JA3nwaGvIg0ig4p1DihXyuGdbNc
BReWvHTSn1Z/LaT7cyEqK5xjxFhKKePGnHkJKGtCviXdudTpIqmteVWNaR0qgKSHVj6XL8xBKaIS
+dEOECvVdpQ+lAgGmf2hIMFDXFRJycH4QZZfT7NSWFCzSKlRwkmd1UwgpJoSKklyDUXA4OpkcUXK
lnlKfBuVdhuilrM9ZP1gdxJaWBtNJYSzqB1fW34c+IVNa9hnxkGyCvCmacR4rWdj275MrLT6BoDb
MWig3Zrx1cKvtxgnGiDXNV5xc9xLy4rhbG3VB8AVk58FV8wa/SmDnS6yTNgwgvms0GbE856R05HX
LzVffjmSc8NLUAU8Sz5ffvgQ97LQm8BdqfNOfPl98NaSghaXbLLRCEJBCALIjnNQZVb2iK/RAtRh
2uGqNp0PCvG06l5LLyVxM/0+KD44FDTNV+PnArfRMnmRUCg7QJhVRKOExf9lxA1K7LQfZCOw7CEA
BcwUrhcctFp1xY7nGtlBTF0RYf89P7PFDY04Y72QKSZE2GMjrEn84iVBNyMkPbpL3H70Sm/10PTk
2AEel7aVvvi0Ivl6m0PIClIPQSscUEGWD60HS+qqnbpquArElmX2zro4YkwCGKsk8xCAoTrMTNQ7
yi4HPPA3LAicGTSkpKCMvpP976vhoTJe5ATdw1fd+AHDTgcCih9rVQDW06a77iLS4cRjA6JIJv2n
jRtILX9M5VYvJyKbdIOZgnI7IUrNVL4jVNC1aFYiyfo4JD7SMJ3gmhrSeMdfgSO6ya+Nvl/AdB2Z
28/8ZnVArWTx4g72o0v/Qq4FqAODesprp4O5olHFyxRZnzUWfQ1DijP/E7Kosfc4ndmfN6W0Dxh5
eSar8LLk23h+TM5jRpYYDVBp7APXlCMAuyrCvL9l7XAiHGbl2RAb3zTf5YdWvxoV0hCQNHNiyEce
aCzZLhFvFbCYbJMJkfKWJ4U7XZsIdig4DGBmAwhxQScNobFgZVRwfhrAjqMBfg9qau1pB8/7fcG3
jLG4+A0yGfvUVqHCjcNU/KDul9w2EDryWqbwuqHaMeFTFOqqHI6bs5Q3Wy9JNfoi2NSVyss/TNAL
6CF926Q3ue3aTq5z+tSVywzLLOwkkf3XkY0gRVcuHIJ7qWb6VCScrc1nG2w0EXX1aFF4xATgyOMj
Fn4C6H4bjQTI1tpAEi8AsCZuVt1a3VSZz5BO/dEpgtlv1Dde4m3tnHvzvUGcMWeMcyHqcV6R2eaH
TGbeuNhDa4Ai4U8ymeH/RcUXBESrb5kepABKicMlk3cURLT8EMq6Zyb+qgVkZx20kKWrWY+sEiPz
AvCTbt7q8Zs3Wc5cbNUqnQ//UWuvvXWjFcKXiWapMNY1OsPokgEDjy5uQkJ8MHbB1Vk5vMOptYhz
Qa2CRpegADciWJwuFa9xATo7f3TemoQloTUIWj4b7dYy+CTTT4bIeNku0bU0TmEOGcXToTHROEvv
Ur/xHSLItvkG06QiovCH0OFNXOyCL0NoKQ8d2DIfJ1ntQvYiWxJ4yYeEvpiyufUYuFvsCeteyncV
yn8bP4pWwmxr3DAwBKPHGpSXK0BKpInvnIEraXkSxaICmF/JplvcaTOQiMRLDqVP9qvA3A7pzH7P
iqzICdXeGYM8wVv9ye6fHb8qWcmcRpmisEI7njFLngIA2NYSZQ6ZmxCcvaA1+VYp8p02UnNOcIRI
3JzZdDcwO1TkH3//Nu0VYpY/6yPDATKUz9k5pTjT0keE8MpGvWH2e3Faq8mG62hFJ7GEqQSHuvOn
ETVE1CXDejgTJB78lPKrQIeUZmayauiOV71e5ybgp5OjtcKlQClWVB6tARDwNhYytOZmVkGiCYf8
LSyq0r12Q1NScRVHQRSdyHNs1khtnM0w71VCLKKbGrtydBYQGx4LoY9BGblVtBXzmBfnPrhjxD+a
3WE+1NZ7CwRsJgTXZHsHjbZdPJ0CRQJfPpKm4B6hRBauj+Kk2jez3JXZXW2Kda/cU8uCuEZ/gmh+
1KoDgZ5rFqHoovsNmvOt2h35ldhUvF495RyBLfOkmv1p2VdArMZPzZUmvgeG8DVmNmoWFIUPMyd4
xVUY0cuLODe68uHUR/HBVqlvffC8iSsg62+5fOtUClpGGjiWXVSVO2uRvXRxiA5pePcoyeXuWv0t
qUVTNCEAtc7QhCJQiE71n9mbNgkaUByky2+Diswydm34HmpUzAFNdD1y5A9Z+0R09t9HB66E4tWR
ySydd+xtWvlVY04hwUICmY4DaDywpcl6m7tbjMmopD7OXBOp6w3Vaz/8SgiEZo1xqduI6nOv91LA
N7wkZGdBl16qSl5N5p3u7FXlXEaAjPotCf+KnnMfHQlnNFH2BS97Rhbm1GASXZC6K9um8Gr7tWz3
SnKLhj8NV3wZdmRKkNyj0KS2TVg1hjVaJi32QWhpyaJ7TZ5YqhDnd8d6RLuy4OkoYMtKv+iPw63k
vRf3o2SToudC1wCJtx7hH8qq/6vbjSnTpOTZLHP9Okpe6+LHjF7C7H3GqbCAHw3jS0L3SzTfGB+c
X0X+lGfqxQ8kHJIPhFpwaxPu+qeHfvze27cfLD3aI7RuJPVg9ji3871MbwRT6v3k9rChMfryoZU3
tQmmsPoxmO5MHCnFkwtAkfbAfRwWG8g4bLkH260JGuMlZt1Mlz2BGqX86diXIHlk7YWOhBW2Zcwu
bGcyQqxHEOCMV30j2anNToPyRyWPUDXVdxa/eo8N1pneDRVHAhSYeLxm29jrZJuZdsi/i+JCbLwd
M2khpJAGmolobcwyYmryrC5gcGPw0sBCVx+6dBKYFV14M/KLpLziYltVROO3HlJMIReS1E0YkQlD
auhNnGBW8CmbLqr2VSrsHog0WDMshisTT3rDEZglP810EwPxlAMgNgPQQ4oL+AMu1vmt1q+LSTaO
VzExLSgZaAGjw+wQwq/V+k+9XK3iWWB+rOVwRWfGauAEJNUeJQJptpAV4domRJUUrZOKm8lGd8HX
IrGu4nQMfDUHSjqgnGzUvYU7Cmah/7HbD0h/B+P7iikP+L8lbv/L5sw5EVS16urj/A/M1tIZfpu3
BmuCrq1m5GomZTpynbszZJpYIs32L+I3Xlo4IMmhr2NHBhUWOLQxXK79dMUWmt21HkcH6k60gaTd
MnCSx2BBCBsfDfStOASHGnMZYmxzzz0TJjtHfS7uslHra4DpSESaEdNeV99qvo20h81PUgHf4m8M
mtOgnbAGcrvxriAFRfijVjsWwSTfdu33go1ygLwlC1D7dnAjm83nWNIPuyUE3HZDj1ZrbsQC0e4m
3RUTwqIZoOe/04yWV9j31pMw68V7qLh0Qm3ZMwwpL7V9ifVr6KnUkoQbuflSCHjJ2v+IVKPcm660
7mEKPEqRSSJqwKn5Yz1yyMAPqJlak5iHWWdFqBnSG4Yc3MngqhMzyc5AVpWXe+rCy/TUUtSg7Mfx
SBgweUmvJOOcgvg2cazW1dpiYbEZ0B1chIzypYLctccQBomugHcfl3Yzja/Y+FcZbH7U4cWFhtjE
iPP1tZVvsk3O3/vreNEmCj/EIsQWRMuB5hseNUtBcmyljUZIrs02TVzJJgLAAzKCEJV7mEeOLdiy
0vbK6OOpAj+zn7DtdfGzrt7y7B3csJC2YtlVPC4+E78vqIzS8KvUcE0mswtJewOEqNAvjwwXWfP9
auL7LDyw05E97GsYv3LtzyHSjSbcyxwS1LWV+t8WEi8xPvlNPMKl3CO0+MMO74AvbmS9q/a2WsMr
Zp78BopBQ1sT/ZF1sx7VdFU/Ir6POvbliBzlv2T4kRHTgwHl2qM2rz2DN5+Im2m76Z7rHocaoNFm
krdlt5WbG7FxpGu+zIAfYlZ01BP5vOu0fSAa4W6k00Pk5sqvhkZTxy1hBkKTSy4v4clyhIIo+voq
2ME93fxmewWZiiYvAy6Lz+FfB0W7SBNfCkYyNA3Z/J73m8F5Rskziv468yGN9yI4zjKj4WX2pU1t
HCr12OfYLxm/yEBqgN5NNs4eTkeC39G9SjnGWFO518atNPtVejX1iyrfx5bUoGsV/WnOEXCrrPci
6PhfXfvEdmGs2zLGunC0arKjAkNxq51l37ulxVVurIPsPA930kVs6gCto0bKH4QntBIWy+VZmS/O
tEXdZhgvBiCXUR2M8WsGuK/VKwWy4hdnHhuLm5DykeBb6edGA1S4KxzPU/SjQqUOqMUcL6jISYCX
WOMMt1G59k+7eKGBYvAaj3ZJusxnlJSYxNi0dZ7TmMDWdCEWTj8tE6HjLvEwHc92uOpH30lPcNQu
XkR0SBPp2hQWhCyk4Qq4ZawAKS5TtkUjxVNuxFeBxi+EAzD8adFZ7WdsV40XY5PXD6p6cWIcAXuN
iBgQzu5OfCwg7yMBnVjUFz4HV4KPZsL/XbpLFv+oxDwN0p8zbBFKC010AWBjjz9BDsJsfE7A/WgB
SdvH80w4jfHpDB/KydBXDqoZh3jBk0xaK5IWiU4Z8ZasF95qpk0XWA4pg0tJgqDuezxdSKgS6S9j
OgCbXVvOD81xdFj1OunMp0qm86N+Q1GqcmCIWLzNHH2V0Kwo292QkLQxfdXsdyCSWHmLP+Z5M0qb
sHxNSENPvkfifxxtizvRwyRHAukvKo12U21LpGLGO9gVurDWYTaNTgXcGOMOuWZtc0KIygszEb6h
I4niBjflM/8fmRpjzUS2SyjQrb6S5SdZfnn/XKc9hECfar8F6l3TUTZvRP0IIwA+UhHanm0F5skr
lH3KxmnAWs5WDF+XEtLr11q2jpiuQyEmVYI1+StIEndq9lI3HJk0P+vZJe53pXGsCWBxgvOi3fjx
lJOFRB7NQezcZBh1ZXSOgvmtIGhAIsz6oMJMcKFFAgeqnzpMlZF8Ofa/cWBsxjxDV0WNV5pMgtUy
nJBiDsZH0XFVy0/Sola0E2lxJO4uRfXH5kSIAFLFQ+Ejn9d39Tbxodm7k6U111Z55XGB2U+0vRDx
G875qlTXSr7I2SckEuJziSPbSg8j8H0j/c0y04+ENZKLRUFnXNsvlrQj2xNHNGbjw6jZKKMHBMbf
urEf09tUrpvU1TWEzxitpvIrO2XMzcG6I9Yhu4sjYE7ehuDUmu9OszMczJCurngE2ICJ87sVzbV+
sfUfAI6Uo6fnKULdgqJ0bWR7VgXhQPOhuJ0P/nU/JiVwQMdbZqdapYZ82KX4DUoeIwABcrqlDKxy
Ia3XyH1rx6JfbhAd5396eVX/Ao5a54BUco5vIHgrTWFPcm5p/NtmBy32wtKHYQnLZ47Af5k40Gum
YxBfpKn0C4Qg2tY3bdpYHLE14+zVjQtJPpGf+Ase+g7pG+J0RCYuFEOiQnKrw4aKsk0o3wuGPm1C
aTZuCIRUwOD4REN2+7s0PBFWcBO+oI10Ne3T6bkXVK7JVWv8G2O+4By0WNqICWOmFIi3rP+RkQYK
GGP+tvia+gC7Nuwl42zKRw627+JJTzfMQH6n/3bAAALz5PrAgd5CiBMmCouJAj1St3bw2gxfTvGT
gssb4KNeNi+cA2idu13F5hlWu3n866kJGlEBkPGS3ojnipgoGCwG1AwL6mBcPTqh+HIHFhk2/qju
YuIt7Vuq/lPsq5njKyZO325AgAP61mLQa+Ucym9O89fbq347b8fpSLhOKvvjchrcAfbiTp3yWmOm
Gwg0kAvRhMJxY6AfXlyA/UjxDV/V/uIfSDVB3ejBZWFYzB4ztowQWMGmQsfLujfhcwlzFP4h+MBp
4qcGGVokhHDn0YUyaneDdcjqQ53ck/B9GOEITI8OWOhDrqRjNyJOiTzwb2wuHoM/00dCDCMn1Xho
zP9sIbTz8QdJwPePArYZ2RTXAJ852pGTsxu3CPWyxJP49IJryrMun5LxjSXQLj3JJIADVBDMpZzZ
NLKdZW5QUyGqBrXQFGLJuQql/gmyvjbrbefVWBoP8HwDxuSUdYio4Q6xQ9hwgpWKG90QxvfdIYMd
NT5SboRIPkzzVUgcE+64qJPcNP+Dho+6Pbn3JF6Aq5bFTkXg3JPgwq4bUyc4E4lZIEVHTdNYB9na
ttNmSgqhTyZUrVt2re2b4deMpCKWTlwpWf6mxncAeGTxbJcoPHLmnVVcP+wOASEZyy016JD18y6b
3vP4Ukn3PvoYsnPCu9EuRxCOdjtuW90X+0GZuSi9hvqkrtG0F36h/dqsMmX31Y3wkQ29WC75REG7
NQfVM9uT1fPL1ZtAOnB2Q5HzbGa+I2/eCT1eSYDyPJPg7KuIfh5C9xVvHJ8jcNc4INcILyLLQjPP
jkks3D4lL48gzTmgalb9yOAQDU7AiewBavYYPt66+VNt3/WN4yOUEqIVsvkBOtFYAZEnymE29kOD
ftHMPYO/HjstvDLY6K1hy17qEPPlNhz3wB+WdMZrDMjFI0dSRdISJY6cqjs2TzxYBB02HWriTaqd
255ILA4uf3lyF4nhxwSdpkTek5sIUuCXwQuXcvmW7PivGjf6qWgANQIYVwRkWGocpD80JxvC5Pgj
TExE/uenebjG/Vs2fJMZiHkgBELkPUNX2coUVnafSfc6LRqf+Cno9szxzY287JHLboRNYWyoIP/T
1V+kocbjWPRVn4q21cQOFuZvIecNgxsSd1IqXhMX7gFp5HAtTHyr0jZuVyUIGDtR8mBoJOc0wb9o
Pzv29PFFbMDjcNWsK4ZAUfIS+brx22V7ykJXChuF2KtzLFCQaUSNBDMELrKWInhGCifEso844/AW
dZ81NlzNnzDIc/fya0TAk/l2HrxJ5Zdj4SqJqL9GlbdMXihY7hVvoDdNcLGwH/qDeg+h8Riy77pm
KI/OPOajwjQ7TKupndZO9xmij5EJkP2RjS2709ywqY1u72wZE6b2FeckxzMvACIy8uvcWFpHFTw5
XyM2yqqv/cw+8ieiHVIIpATIsr/s7uRQAVtZgTtrVzYcGQYRzxWzhgAFw+jo8BCI0ZBUR7dpuCSI
H4mBcYfyTo4gCSTnvH9Mn13m8+vryZ2hQW13vM91+SGxXA7Nvzo5Cn7KRlhAgv6KwSCPDjxfYrdW
+3NqWoBFfFzBb/yPbhMhwZJmro/qNun0zgbRWkIQ3l/t8Q+LgoRII5n9KPVfQ8sXfsql/VTJESKI
tGe+t9F7MzS15t+gUQlsEXnALiRcAAy7SYow5a7aHEBECLfxhxBwfZkxlZfBW+5conRv5x8TU3db
JWgb8AJmbwJ1KCCL+SSMBDNq6Go1kXhjD4f4LfM4cHHVD8BjnPxZ/Ea9zmp0Uu4xrArcNTFuK+Wj
4fZqC9aQkFY7wpxIqgoxl4uRU1BgSCD1ap9gC1YHYJV7Ur+q6qtUH6mEX9BcaqrLWJVnnwUT98LT
nxv3ChKoLD7gm2kglB0GZ9nNuJ0YRBEZVJ8w/Mau3yr9tnQOwGIFEimw1OFHq4EODIqE4MYWBSRF
jNlRdY4rVgBFxwzcYI1lLe+fptu3+drmmalT6tUrHg3zI7e/qumzgDhbwUW04MezaxUWmhBYYo3v
hNMzP5kmXqTxJE55jjxhFi65hub5CL/FDENMEr0+6iahfk7bc+a0+i+mTeGZmVTdbW7x9Nsjk+R1
JfIorh6c0WuN1vWBzzdy7tg0MP7ly594S1CRpvavYY9c/1xWPNw2qT/opRsm9hGX+TodD1FDv9l6
7pApDYB34Fki7HUWuXoebebMbgDjmXITW3qqc94RbhWDxoeICKo59UIRi4yaA//Hmn8sEBLxpQ5P
fkQmxuAftzI8zdztv1q8h/6E6ARYJaC8Ld0m5kHmgaCN2kRSoeFy0hzIP5ra2k18NRCBKzvm5RHj
IOoo4uXNYxnD+dzFnJOA6LwIoaf+NpGd1xZbakB19ldU/Ig6CdhLXOQshg94VCPyZFiZQp8qWsLk
O2WzxN+xg7OPg6Y+o0ORsR4h1C5Kf7EP0JrjsI8wuQlxkUTLz1YsZcxeIAiYEVmND0VCQuwF6B+W
q/ChCnrZVXr3o30vCSTRkJOr68h5lxqME8QyyKgcjQkx5ES7NZlCkszjf02sl56EufgnUv4FNunp
GwpcCaqH7XcFoqHG5356py+xNplBkDWP8OIfHKVClsyTijVSHHGS5T1NOgY6/pEIrYufCRURJqhb
ZDxM86K/ybgDFO2QEyKVkAZUVfeIZzM54eSuJWwsu645OLVJmFTv5bNv626dXM34AJ5IdvJq3NCd
KG34uWBfH1PxoL+deVxe08g1WrmrJyK4dBeHZxPAbP3F8Ggg36AH0HpJCNEBJjBBIMl3YPwgFafb
qOZdyv8Wg80790h5IZRipXF0T6UP5SniC+L/vMkL3tXjOO+cRUP0RMzIrYdxY7kAxfaGfp+I+gWT
M/pqS1fZfA8g/p0LpACFKc60HznOZnkNRd/lZ1OGk18OnG+hgdhNFmbGhM37Py6Czl3ry6FXKxzB
uYmhqfygPevcrCxtItXQVaozTanMGbmX6wQVAeVhYUYZwqPx2jjSNhspClqOCSLumAuOaDeKjetb
GN27Fms0TQaqetTLC6sWsXZcpFTC95Qv+32xI5hAPGI63D5UZTVwwBr9urG8BJwmiDZSgo8QEmCv
+6YH4GpQuB1sKtI5ErCQhHi1DGIiv8sC6OX8HZuHDMQXIay8E/MVSsww6Q+Pu1xdQueSBq9t9K8c
WorZNmdq3EOuEMm4FqAsaUUZAj9Lv/C/03eL2Y0ScNSoLR0ALTtrjQKc7R57X60daTtH7uJWPl4i
2qdRA07/xMHaUesQ1ZdCwvVBZ0XBiFgiXaPd5Yjn1iRVoKp/Uu1ZYz9+muNbbaHbJnRDWz4CKDOj
+NEsuGkaKc9qp6ys+VMsqhU9pI16c+Q9+Iblpzv4jm6tbyrHXjOXGtNumj5EbFuWsiMiKbc37ACI
nnjhnmPxDPBY5iarm8Jfq2WbiKQEiVlX3UajVxDmbYbrmtmt6D5VyyJYjF8x4PDdjLKLK3BiCmK3
n8wcWQnB3h1lsyhc1hN/KHf3K48b/JKI89LGD0N5J5yHty5gyUSLghStv4Ncr1jyOCAMUrz4VVom
jA581eJVsAmpmT7/Q0TzRyJRxvUvJwJ8PpnWXps/UJnW9g6nv2E9wjxfzSGwn9gJ868w/tYEshs+
IySQfevgyYf+zi95f+urVUufQEmChfij8blgOdDbl3RGPcYsOHeEtcSoV94d/WGxOJnWi9D5OvlF
lz9G8o8sv65JLiVmWNlow4kaOknx4Y1i8zvjTJtjHX75lSBdtCz5ThsYves38wdDvU5afxvTEMRu
PYYyDw29sDMkP1gSCIrEuKbI77yHYiYDwED3wf1EMBi1YxUmVNWChkHbtSSflfpHukjQHNu25Urb
LsVXDuFkaAP/DTAG0CGSdspq7mBkDIu98JHuBnoDS7p3PlWkBrHxbSafQX2bZ1S8jFc9c7LsDw5w
Cp1s+G/eYvbFeiRpeAXx2btEh8LeLBwJenSuTb766m0uvypa3xJ0iGpXXZThOQp+ZCtORwV+JxqR
w1p/wCi0MqIGiVftvxRff0BcbJB13qxSTIAbaeBkPQwjen5mrfMbDdKuhtCDf4sbBTHsTakOjbyu
wGKscCv9BDUTDL1kgQscM/llsyskeo/DbyrcmYkRSSHo77et6wCMngQN5pCT0NFUrf8qE41qdIrp
gx+xowcLrGP9ktq+etWHW6dfykJafZeEUfU74WNSyfZ23gDtVm154S231JvZDETmgaE8zGo/Sei+
3K7d5/1XTVxbnpd8T4SHo5ukVK4UZnJPFpLYg9G/YvgQHub9G9y68PDreJqnFRJAqORQ/4SZIG7X
EeYrWnIJHYTAm75rFMGB9K0UWwEAA/5H6WPeaH7IhPVCjZegr5PoNx6vmXMY/DHB32nWGGzYhFaD
5YEPtel24pRNTEZ9P1ZuqnPVizMrj4a8BQEzEQuoPnQe39gOuLRBupA6IpiHCiKj2iYjkEM3WEQc
GBN3fFEJ9qI9M0XngS8KGU36OayIH/kHpBfUbk25LlM9Mi7NZHFtfgvtvezAd+V+M0uxF+PwQ9BG
RATDGQMH33uP86wR0eHVQ2LrkOWDpio49hessU+5I93/IP0DhSdEJm7vYflNOyV/FR/h2sKVRuYn
qFp3hiXiz3xW+Q8COCQGtC5JZEldQpQMPEzMvu2DFVwQ0EF3FfxpCHAyxUcn+66Wl//jfRG2ayqB
gWIJK5TSf6a2C+mPqrgUlA9G5WQ3+9Z8BjF1IH8WPzL9NrsWurPWKO4GVl3AuBit/IjtVGm7jTOM
rpmRZaFesbcBeucAYkIbJJijIeczv6K1L6WAuRH9Vby3BfTLzdyPLd/ei2QfpexM2gWspzA7473W
D7XyUBGfLkCFTdV5CYIglSckpBN4J/AaVrCed+A/hnDciPoo260IrpIQo1a4M7taLEhrlmhmIGiD
REjPpW/CchHEswHBBufI9CybaT89ZzcC+DMyQlKIzvEhdHzgOWpKagkrB+exMGC1cFhMwKgpNC7A
5JavbowQGu038TcpMVzhQ2oh50SdThIUn6+YK8FaqF1zpdplXPXK8iBwaVoqgZey4J9a88L/Tssb
6biwQiRpZPwgdf6u1K8Ke11LgcAiLGFc3BlRWzCuBe7Bo8ofbJ87Equ18rPEnFkdYXSn8tdoMXL6
sCZtsGyC/DOV8TKy9MHSWbzR2iKyMykLM7EWEwY1TAQeoiZVCMPqSm5ek4UV+YrKxfOfABM0M3pj
Cecs55QgkWuy5LWqM4vRtJPC6YTOV1V+xwyR7aEzT7lPgFexox5vM1gE8fmCiwOKUQBfxa6XsxTM
hPcUPKFIBZWNcOYYkp9ru6U74XrHJwy/Vp2Iz8IDYpZeIaKeiUQ4SiZSm01fE2KwpzZ9JRv3CAcQ
aacISp31MDksuvea1AwIU6C01tqRQ4Up32vnQ//AN2qzhmXWldj2VdAfQJcMTEg2Z802QbYl/bZj
u42qdE3PGLgOinI8GlgdyjsHS6++xOZ7kdk7lS8wgSjn4QQu9PvqqMvABIav8wRYqJ9U+xljVXEg
nu+c3WmcrzSL82T7uqyn4R5FRDH/s0nTLlrVpdLLq1VOO+oOZJMD5n1ut+BOsX3RuNxSsgya8lu2
L/LoSwoybze13xuG4b7nGdOOpM9tarA7xsNNQVmrx3u5cfpnUj2opCAJr1tXJHouCTwMWTfbqjiN
joR+FJSTcK6ao5E4550jvy7/qbjEjaI7F6iiOUBGxKEqmHGEpZZITlUPIY7YZQYGLm8xEal2gxsX
6zROEPnUJFtNtnjAflJWQInUmeZiTu9tQbLcO7y2lCDI1v8KjWobAEjgqTh8H6uz+hVVW+I2iG/n
GmAXKYnG27RSBBB2xMizCobDBzKB/3F3HtuRY92VfpVaORZKuPDopfoHjAiE94ZkTrBo4b3H0/eH
zJLUf2ug7qkmrGTRBCMCuPeec/b+9nswnhgZDgzOK5ZGO2BaV52H/GhF9876DNuPTh5XhANwWMtj
ZF7mRfdYBwRYpoPcLKmyE5eDOfEhGo4AJCu/N5iW989ld5TmXBAQBsJKnaia8zoUC9fycRadG4fT
nntCCR6rtKw50zN4UNqvBLyLn75nwasEBK58o0UKOU4nvjinm3A2nz4H6wBRzRffOhmu9jWUx3nQ
/9Rhn9d7yf7Wm71ibBQ8Ae7DVq+q9M2FOqaXMEL0s7Zw3R4VZYGRUMUfrszNzlurMYcAVIiE6c4B
jgTpUTVfPcEdjopIHjbSInSKcEkhOW2oU1XHX44ebCG51xHhRtXiyUKvr0/j9vpFlpzJJKFIG2b7
Cp0aEQHvPUpnzL656BmhvyTKTjYR+oDU2OZ9x/LLWAiBEkkTTHnXyOmCWfaqMJJsfKJBnywmJiVA
hp9ysNO6pQoaMgk+hYoRXVyMsmFghgtquPVMicZlvyqWiDPyFReise6Y6wfhfWqcDRxGA8aeJuW1
PCKj1aCU1U6ONBiUbx3T7Ag4XBo1nfc7jOdZIA6dTBOKJqPdQzi4muwEGZdKjHeOXRIxDcdyjlv0
euz1sGKNnmogNXVwRk9gzYpOCafXfMOe0AYrmvTR+FxVwCT3qXqOk2sDSyDY4b6RCkfncmecs7CX
VOVTaQTMnpNElV8TKmbCfTDOvWlphFZvlVNuCy5KZkBzIBTI1Xv4mxR1VXgH7tJn3z1dEZM6Y3Kq
1ArdvmRukZ8juP90tH7qutomw6okjw3sT22xdjM3cev3pPpojYs/81b9+On7ZKjgPogWtv6WoKIt
b784d1v0gc20AXHstJZuzNlji4iB4AcakV8+tZpF1mVzqCiqLG0V5S9+fxFjxp23Kbj4wnYnvJfR
31svmr2WR39nKOXCHojEeq5g3E4DaibJLLQTLlGuUFMaB8lGWDuR3HiRuwn8NAk4mWmRIMUxEjKn
95aQXlYmnG8ag9M57w4ReiEDCt9hWqsTp0kvO+JoAWoPqgDuf7ww7XBqUfFnTMTyckXHSFccjflO
0pRkZmcEK9L5rFZ3uKDNgrcsL046Bi1o6eauQX+u8IomFPFye5PBIgQo/IZ6j9511lKOuqepeoGO
PMmbrXY5TVtKQiFLneuQ/b8UOW2i7ilChF+h1LWZyUYSNya4J9qBo8NLBYtAq9YaEYXZZ6mBzZAQ
XrF9jVwSqsl96WukpEurDzrctJkXICB/Y3I0833S0dUEcKAnoQ8d1deIw5Knq09U+SBWZ5WKQdjD
RAQXpOkRYFCGEJZQt68qiqH+rAIM9wj26PpHCb4/xxG8Vh8Z4LHwqiv04YaTkp8FNXjOUSH6OYIM
ROPLuRMNd/kYydnhnEOfWmVNt8OVVi76+qRNg4jpgGi9nngwFaLitmWIq7za3GQ45sRqGhxEbGDg
Hy39QSAk8+Yt8zzqqn1hETc/L+CFTp0LV6OqpahTh1usbRk+yCRb3Lz89dfiIw+oPXceV5I9ER4o
n3mnwAvGmqOENEEBLHZr91LiyHdSeYvqtpHPabMeTMetYUuuCpdfN4cHQJdJjTeuGS31/JBTi/Sq
jPrZof06wstKdy2vp48XEHsIRbeYyx8xVEEYXhC+95NkQ0yAel9Hy+fe7Phg9vuN3DmAdyfcC+JM
FBp+Tk7ks8cJxj2XAzGrqwQpSrEa7/RnyE/q53TfWY8o5EL/2HDrVdG72X0E4bzFuFXRdriV/l42
LlX+mhbopZYT5LBzOK01zJ6KqgPFB5KsWGaWA6+qyBGdO667pxnSRT/VyWsdMGnGfKvKLHLfen8Z
O3AbEkO9d5Xhh8AYuo7M9TTTdkCgxv28UkqODDSv/f1Q3SzMGrDUSTx1uUwAM8RQJDYeF6K2r9gG
F3A6/TeaQzGDACI4sAwh02fR0xjnToibfINJJqhvlTgM2sOEVoG3D3Vo5C49btiWVt46yzdjv0mD
hzbEK0P7mSl3rk5FYK9CyTlVsCNSoYK93cSVAqWmH1dgb8GVHJk9sZtOJdeIF6abkRryNCjvpcDX
5TT52Sa1OVCuvXhT0JpU3NtBMx+NYGZbrwMHwYjQpJXrbmp/r2qvwjuDf5XdTa7tY2MTxnsjeNjm
DQFbA6PidRRrxMi+f43o4wvz5HEHqBsu69y++rRVPJqi+gezoqHcS/VO5+gMT0J215iZi5EMrUE4
qYf0SBtoiaK6lF4solN73IkOjS4N5lFJ2O1coyCKkcto6qOXTuO4lrQXBTFMTOdKlujSxq999sip
trIt0LSomc4Xre8tGD/PynuPXFjuPnlBpYYUiW2KHEkGXl+SBWEFkMCymy9/k9cNwrEyNq2/cotF
ps0gVW/AQsao+zIUnIZ8coHc1utJ+OUax6A7jAhN9GWavQ1iMVi3TOMkPmeTZcJl1RtL7OQrIEyl
elWDm5LdR1BcDFikZaAtYtjD6GUXPACH3cYDUv5KH2qMCfBr3GXGe53QSR6Q59vtu+tzJyzGmICO
VwssgTGXE6czMCXwdxYt3j5QDnS4wu7il6ce7xRKzRYlDWUksGFj2PWEVpcgR2isSg1GegxX4Qm8
gdf0eGkXtvkiYo5cez/CsYVHIoOhYWFd9N405Tvkb+0w4MnmO60WInKc6Z7PTRh+pxiFEs3GhaWu
E/lOUORQnwA/V/qeNtZonMhQpAOLlwrW/S/htv8dd9zMIzDYt2z4jCn4jISoDPmCfBYtTbNP3Xo2
r6QXQEm4RNLsIsM5SR6N+TlyFUic4JNJwtjd0ScEAScdsSEoOVIek6TOAq165yHJ4YSxzFCOmQBD
eiAsebsAsT53u+M0tkjUZBYqX1NOSCgeg39DS616yHOhAOxbcSxj2iJ7rd5INSftqVeXfSaYWzjo
G+aKxWEaaTUBwM67DROVl1qML0n9ZFcdQUEMaFi/fZ/NwKa1a+3ceksODe+W1iynol65HfwERgC0
f35jpO64c0CiuLAajxPnCiRWPU0a4uKpokEWV/qsZlsJ9QMdnh7okehek1B/iicwhvfN9gfnpw/J
JkkeoD+9MSCj4WDE51h+0UYgX/0t3Eg8uW6TkWDLELskpH3H8covTgO9rJoiNzM+bQ5XnXf4deHQ
+qu3wqORzy1P3OUtRoreu18pT6sDYT8NuGvpweC+QDNtFUhbqMjps7bKUy9aGg3AK66JU/b7IiVN
yqGKY7lqOFr9avM184a+RwIMDxAusJ1txHSDWb2brxl6kI065qeyQ8/PToj2Oop/4v1KYsTYSzJ3
XG16swpvp8GACPB+T+udxyiJV08xjkKsFCo2fNKYTkqYBiwce0X+mhrBgOHK8EW1DqxtFRBRGL/2
TwUrZZW9+BLtdyDt/UesYTQE/OavStrV9lZrXyz+MvEyjSbNae3Uj74506mrjW3CaQ37c7XpFNa7
yXF54DIZozXTJRY2ICKcaEjLpZkzgNIkzwaRIozhB4Y2YJ8CopPFkmPTrU43Qt7ygmf9g/w0pEA+
r/pLiBae0/1e697GfitK4hoXHAAtmUYccQ+M+sqO3919Fx000yVNHrdAvciAbBNxYOi3OlDt3dij
U+D4TGuTRomNyHBlrn1uufaaxV+6uPbtAu6J/UXn1cy+iuwYBZfe2A7Nsq53KO07NIMVGjBp32s3
mzYoAXHVTeO2wJMbfguZBmBG26l6jOnV/dC7uRUwad9Z/omOSZuuYs40DU2TgKSg7IMYW8bUMXUU
cyBNQ5IIV5rBRgvHCmUj2IFkHRI6GPuOkqDJ3ISkl4hzPdAucsZ0iemgkZDgQA5EMqXeU8Th1bWN
TkH4OiAdqSIaDmP7VOqHWkIUdEuRPQD0yxhQXqesF9o8Un0phu0Ea+fQ0xNQtGHqZ5pzq2Qqfgy8
iys/6uK9Ui+B8ikFsNIR2ufbiOrL4SH98CTh1yvbxdiuPG1VmNy2EbT4vZuCbbnHBYpJbJr0rNs1
NyTMMCbgIIvB1w7VS8+BvgTK0ixxZ2CP92b19IcYrb8pwVhY8qUFk8NiNNCdObg5ROS1QVY370//
VOOZcKZk39rtVynBjrSIGEHShMG8q+xcUh7kfRCgHSWmxFyZyi2Unm2Wf1Czk9xwLejqVT03Tbcc
CNOovrUwd0rmJcawYs6R4DrsgAOtFPfWZ4tGJnNnGXUSsJ69GXyN6OHa3OkHLoNZns84/+ElyuM1
q69hv7tMJsO7FTsEtRjFhth6p2YvDqAIwGFEbosYjOiNIHgroN1g3O+KfdAsNYNqcYcZ1UgufZXg
0pqkek7qOznVuck5ebjXyUensBGbOlXThIZi1s9pKySCnO5rtjfbq4GDvSrfJXVh9ZNOE7FLCfPC
aE+GgpImPBQal5aF3xNj1E4AB4ggLuN9xFoNeoqbzkUL3yKp19ZwNCkfNHIdWgSSWEHAukxTx+Qo
SSEZjLueCUmDVzho7zV//qjj45zDrWrvYUQQKq3ACkTfaC5bCNrFsu03wLi80InMS2Nz8uF8IXCW
4AJsYYj5iDExteh78L2JuVQhP7TtTlJvefOe6ABD7121kYaY6vyFgWGIO4b9KT4ghK3VvY6+xrwQ
Q8CApGPthDyeBFxqnEm2BLlow0eZ7yw6zCUv1rLrt+q4z/vjIH1IU6r3e2w59O/JoB/llRa+odUx
ZcAm2LhhuB7tYZmxPqaYDFQM3PajqK7DNkhfOpoW9Khluu9cUEb9DRPSAKxZLthA0W/QMYohyQ/P
PCidD0C4gUzp2H1b2Qt20oYOmP/u2lzomxhAhobSy8kNfhMcDQ6W4YH8TJNpR9gdzf7cF/ese6Tc
MVUO2Wh4l0wojPjv4+AjyRcQa03eM3/j1itJoTVjfljGRaetiI6ckgH5DPGyOYXsXPEvY/OmA24R
4kbiQW1us3FrqxstrWboZOVqPkM8RJSMjPh+avkCmNetI+AaroYUyQVBLzUiiUMOqNejXZdT4Bna
o5OvY/pB3N50yunUlcTmNGEFQ2w5zK9LxqI8JcbvqXcborthvk+3LL3Y8HnyURP/OCuoVxgW0WvX
y0upb4VyJvhrnNYIPDJm5gTBa4PUKmGHb6j+Y5++aPA6nUJxHVD8wjjzGhQX3y5lNpQLcWi952T4
io1w3gU0WXqL0L2jzk2cLXqAWnECBPyU6yCKrfI6DBeSXRMCPKJ33gF42gQ5dMxpegorXHGoQmCG
otw0ljGgbX6KGxu5PuNaOA25RZjuuiPWmANp5L3bSPE4jSJ353KlIOJNKRX4MKZL2/PKi06oG6dn
phwJz6nRmTvrU6TEW+WeIfMmFavdOrLvBaQtKDLKZ5k+csYUJnJa+UbdmAOBZLKerbnAc+2Zvz4O
tqSgc58W/RGOdI3x0HtNiABzoSgzxb7ZHs53XAJnFbc58NtpihJ+VN0XL2PTnUxrGyR32V7SFOW0
aQWXRDnxUlnSngap7wH22Kc2VOs9dkzJyYpzQa/X7baNdKSrN9B9sspF2rqOVF1A/DbUVtmBpZhg
bPrAiIXLahq3YHaeLhwPWyBrgPrJMkiF7RGTGswrHWhq8dQo+bZN3kZakliSvNXYgVfYBfpD0E5p
GDB0wHnwxJnsYFDTDn4EUuBFMjaJl9EMoYAB6qsyaWAwtOAZwWiV6nvXbsflGG546Li/T6cvniAM
iol1wkivALS/VrRTSVhy+yWGnSs9cvM42Lsq3xntmSECUNRoOAXKlx7V3IHnsrqE1UWRH3l6irt5
RJ8qRdI45x7xejIivoX7MJJbx3bnL6VxBWS+zJ+zqKXsYqzlAe/FRFIzA1TvVnYZrFNOxz9Mzgo9
SHS82rsP+2nEQ01bHs7+z3ZcRyOipRXVD76dTL6GxWHK5NVJmhvpq3GqQs0MZVmgXm7hja4a866j
4+VVZjmNk43cnxRxIODHC++aOy7tPHeUKCRM99ghXVfpoIWcFHgMvseHKNYVdB8VtqJgk+lvcWLO
3M46KFVPZbgRwLHVtV78VEHY25q0Nhs68+a5YPadY5Zj96PyQutCVC8rCVPe7ruVLoC7NP84IDPB
5rsoymvexXOpthh8N2varEb7CbwP8VXUOg298Rr41zICuCSVNRKmzz7/zFW4EE6tbmMcdMOAFetb
QwiQel+o8iUX6/3PNn9tavrAPHVaskcO7jpTLZRy0dL2X2T4fArdYQ6TizF1ynBXQ9yyuLXBjJoG
hfXZoyodZgwoejjJ2loWFBcR3Vj3DFNTjQ7YAKpyF5vvmk5UCjrGeDfm6844FLSiZeUlAh8Cew9i
p7qI9fe0YopFdxExlA3jluN89NrHD2FCUcfrpnHKH8i+Y2wiQlqyyOjFxe9eO2Vl99RC9+gtsxBp
1aw6PrCo6kNvOLRIbyOmYw1NiTkBgbotucSImawS8Y4T8CfrJft8ifDno4K7GmIe2rEA5TmqPzSX
LDLVePCKcwYkSdIpiaSfSfQTpRmFSk7HAskeXRib5AFmcxjsUCUU4UJmfiQXMUvXpiPVq1vVqjM0
m7x7K6beTY0Wr7kAOVTtlibzjr3PpXEdc35r1DeXNthI32ZWdwzgKaP86DHgyXC3VrIqmxXpKmyK
bKrsX36KQENF4aFwGYpnfeCgGF0aiDPsW4yWPfkwmRRTpCLMarnJFFrsRKI7E6CbfXNaXz00+5PO
PtHXPskUHCDUDTXypTMekytCXsEKg3PDPJRn5vVno9/kxXPGwURqEfn075O0JqwcwhTp/rM1uOja
O5r4BgLx1p+Mvs/ShMmQPkL326SdlaE/2mfty4hJSqKb2rAcuf1VUx6mec1kuhm8doKODAsgyaMF
QjlGStqBrOIJE+DysKZdI85BhDxRkggFiF8qiVy4dZg8J+Mzw+rDmKw8PacUfa21M2cqVNMVe+84
OhqrvQ+9gvaPbxMU+jaWx8DYcDFNYnPh4eI22HZJPbMkMseRn5bki3PRqvUE0ihouX133s8yoHWL
QD+hr2w7NgEAZDrd0ayFw0vfbyjcLO0odedu+CyLNzv4cqlBCoPsAnOT5tg7rhlfJz+ktQE8y7xz
CFenXcwgoGJZB1uvPsjijTbY1BMjevpJrLPp6646tzWPmLMIkduzVApkP9SaPpAOiWYRMxEmVuHL
jz/+9R//9q8f/f/yvrJTFg9ellb/+Dc+/8jygT/er/+vT/+x/MoOb8lX9eun/uO7fv+S//iUH/r7
l87f6rd/+mSR1kE9nJuvcrh8VU1c/3o4Hn76zv/XL/7x9eu33Ib8668fH1mT1tNv84Is/fH3l9af
f/0QuvXr+f1+etPv//uL0xP468c+S98+sv/yA19vVf3XD/NPTbUNTZY1XRiIH3Xjxx/d199fkW3Z
lGWh2bpqCFX98UealbX/1w9N/dPUhU2uq62YjPNl+8cfVdb8+5f4P6Ylq7auy6Ylfvz7E/+n1/0/
34c/0oZAeUz81V8/VF3+8Uf++/2ZnpmpyJaiq5qiK6piy5oiBF//eLsEqce3i3/ptUL4SjtMKA9q
CwPpUUustsnaP0e9X3LEYvE6yLidD9ILbeuawgsTJ95LdOe+432HMY50OvoQDOeJvCCwBfneE+VM
vC5JmZ2X71jTdKrF5CuoYCfi7orGc/4cP1di3lvoFJ4k2wEElr8L7U6366Dvgo2IXn2rnZs9jQV1
5kFJ6VIMKUjvSS5fKwwdViiDaGy4Ebl7M+UtxFmEv1fUG24CCjCvetK+QzyQ5aKtFinIys2QYn56
yg/qmi3cLhzjK5j0ufADnpCBFvjN0CMVc1ts3StD0R2Cfmg04Y6BtnEkxpw1ivUZvVVwseHJTIFu
rOvYVGZTo+iWf/dbOAkIFhiTQDWYhTfQKPIdKcaSFdEHq+bDjARG9qRf59E3USekHvD9CtI9lggK
IWZcBT35TXBh9cI5hhJupa+GqJy1JO8yBEM6TzDsBvtJTvMezz3l6zP/VQCECEdYs2r48CvwJEuA
oUskIO6VgVeZLOHJzy3jjn+QKgIWNbX50WAWHx+8V3AQJ5qj6Qo056KrmdEAcpiZCM1wt6Rbizai
2E+sEDx6iKkYthI6ctReMMownwNZupVv+IN1nhcDxkW1rm7N5zRTONOa02wUckfxzTJrj1Nw1846
6tlB/9b5BHmjEe5s+hS8foLTv0pRxNY3a1cjTMJr+dyuZDDv5+hLTRZoTWSeLp2+JJkxFUUDHhZP
3yldAVKZID2WlTNuGkc+dahiQAgC1pvB/PIXqIk5ikLxYRvA4bIdjijzFftN2sgf2gd1BH8Rz04g
Pezm7if/7L/7hVQ6jKt0JINTXGy6YNL+HC+9q/QKBG8nFvTnHMThprcB4a7oD9xQyKJCf1Z9ZOYa
nn8lHlW14qCqxU6hPZC8uvjpQhI6sTs5uX6iaxXrpx5V9pptLwJXAc2AQITJI6urzyP7qn2zwEvo
Pj3s+//wRVj7bxZhL4uDt39ehvmR38uwEPaftqIptqoLSzYMjXXu9zJsmX+amm3ohmH+Xmr5mb+X
YV35U4D01UzFUvlBXTP/cxkWf+qGaah8wVSEYdrm/88ybLHY/vM6zEJvT49vWqYsFE1Weaj/cx0u
08awUdQkoEM1yGFdjsQMdb5I/eKuggmPKzn/LBr66SFkTcWMxLGwufrcFIVGrX4rQTksRCAAJfb5
vPBq/8PtuhQ5X9AcozGUthlVWW/V+EervH7LpOcyEv2pqqgCDW2YgwmTdlFpawSCRMjN1ao9MsQ7
0ygH9qzhVzf7xp5JNWJBT+ovZloURK2YwLvdLDsNdnWuc47dfjMWu1KdwjG4j2QNoCsyAnlmYvYC
lstJ1yQlWDdHZJBtpTpKTQB95VJQKMmiHfpmXRpacC3MZi1ZJiq+QKKxhshB0Qrp2GPmLUM7o3Bk
RElX9DpOH4KOMUalJmJL7PO6H3Tt0Ma4nq2OjYjzIinFRHiEOj3ddnALyKTsbLzS1cmNaiwi078k
JQLYEEQ739QYGNYuGQ5KeeqCzHO6FBxNFKctMYytQmNUZtIUW6BMiWJN0/6tT8ppWIItKRsxehT9
l2kZaDvbdJtA0754g66f2VDjPKban/5P0Mh0eg1/InwEwLc2eS+GK6M5FXYvqrOimOa8BdEBoS8j
tKIhovuY720y48Ag4GgALWghv6rTveoNVOYM29uxXBBA3MOijIIzhw4Uta3kLhnpuLV+VmLJPEtt
okI+tY9um2VO5YZcLiqQ5UxLxCryPMKXpk/DKDYQyhjdwhcATkK7rZGCUuFFPn9UQiYt+oNB26vT
B0/neehjqi2qMdP2QsggP2MLv28nmRtEtWpjGDu3ktW9nRfq3mdHd6QsY7OUoU8U0wezJIjGgDOb
2/TWKzuP9lwJMZBO3PFFajZ7Pe0bhj78K2tHnqMlVEzCfDqaxUmMhb8OjPGam1axDAjX9jJFrADN
oEYVp8xVi4dk0+dLfPcdVMEo2YDXmdIEI3bsYTAqXh4PKnpTHupg0GeKamdLUbUqgvNmstaNO6/r
67NbNbSO7SRyrLR2HZN+j5IPFZJZIkKFlgbH1m53oafpBAII4CeydrAs9tZ+UHCA7rENKTBvPAoG
a5qGcsi2FOJD/XYwCCmpJiCcF2zsqNO2yTapg3STu5mFyLRdelGbbLlQkSX7gXdC7e9vgkRQh9Xc
QHIs/VRjPCpRQP9/7HI4NnaL3VErm2NlZuiX7OIdlTjTLqOkjAlsyd9Jq17S1kM/2KshdqMdutyI
G1j++0NVQgkJ1AAysn+G99cSTcdKRCPjyRiRPGjl0G3bMTeTtTH90+2fStl4D7QxcgzP67bW9MEj
WdaL3BIaXGkzJl03SRThIaWl1MQWyAOjC6Cg6tnejqj0JN0nldbjC3hxOQkoKLoN4TlaWRh7kf6C
LMvG/tenUWIwDo+Lew4axZIk66PLklPjaz0YAze8ea15qzVmC1whnDLUQUfj1FlOXRPOZlAdrozC
VDci8DnARD5d6KBR1joWxUy1T6bRPUhZJ2DN6hjTJerSMON2o6kwqKMOykmlQ2WXexMJWA6r2M34
UIuM2BN/JFRHzeisTciQeiD9Q7XLuRpPMkFyhZMyk5euzGAqVJmNqIPh5HWN1tMOdnnEhEvr43CH
XNaY25HC+UtU6T4vZFgOEbEFGlPcwo9IdrbhhClGu1R02N+SQTc15hrb+xKBX20w5PtazNsuJqdF
Q0LGb33qaq4Z3sJr2DIXLX2mN6OqrBSvzhdm5qs3wRJkqCA9rJT+lWU1q7xr4+dYgiTq1UwtsrDa
EYYUgY2DCI2QtxtJ9xWU13VXOKJVoqNF2rAGVpcEZ7N1dLWqdn5ithy2QWEqgw5eLwKpICbbnD2Q
aWg3+K7VKOUoZIp89+tDrxhMxRUdnn2cgU1kdNqJlAlUe7YUQQRAk6vtpuYa+/3BV0nw4299dCMo
tjw/BWpsbjLMRCIkv70usQXl0s2vbSBAPm7P6TO7jz/0EHtHq2kTIwCuQGrQdFAlcoeFrTfMKPR6
rdjNuhmAYNQDfqgmzuZKE0ePssfpUFu9vtVr+TFafnDUkMGndoRyw9NPcdi9Cs69A0xMs3BJfoB8
va0CndmRUrwGjQSzR2Jj67hVcOFYQAna+kNXM5cEK+z9g2pEm0yV3YudyDovIkVFGuWrPGeZMmqP
FpzbUZFkHIqHCANLrxanlLZ8HhU5CJcuWqiZPGCF0EJ89+qishtaoqn2XRclsl8blbLi0dIyMo1V
qVP6vQJaJ2098arYNXJTCPns4UiAYm4SOw6rWxCNi65t4Jv22usARBrsDixvWZG2ymSwiUcDilPJ
gJtasUpFsk45mdEDLcztmOSrVuGY44I0G/KJkDGa8rIyQ2vfYPJJWpnziIWzLVdcmfFG92mnLs6n
ILz2DbhhhRPUeSwrNPCqTBq0HdqrkVRiBbBSEukbr6FsU2vmOLaPn7ryVd1R4zY9B7qOYEDGRpHX
NtaT2sYAHJi04tT6valN1ItKfbRDP+AI3kYMHml7//ogScW7otfawivNQ6fcLEtBc6G0oKsikmjt
Un70lhEwwCC+jA18HqRBT0Mxv9h1SeCgpXogCVBvaG3hKNpkhwhjGC6ysrdHG3F0YdubJpwkYmH4
2kEJPcSZNau9RRKwOtGt2rWRb7zohbVKfQAaSkdQmTzl9JWSfQvi2tp5NkJ8zg9Aqedpa2cvroGs
riEBiIXy3JGUNW80iA9ZXiQHG/2qXLqcdnTzZoveWih4xpSh9R2Oz+05wvpY+C3gGXOclxxIZ0bZ
aI6Ow7zMmdeLrqYv7QKWbfSJ2uypdA1LBAxDhbjQS0NmwDoWj1gm+aGK4NZqPRSUrDCJtW4pJEs7
gIzKMSs0A5BFhT13VbGVisAiUFYwNma9D4sOim+IJNLoFKzLcmo9hdTxRt0iLMIbmoTyUoy1mPlS
yDFRj6eObFjh2MrAB47IapQse4F6Py9AFCo29XTZ6TsVUss88oOFEWq4rFxfOXQDDoYqJwHbNwlN
qlrmkZasN6uuqr0D+keGLlQYyDC0Ztu242ttAhZQ02Rf+4StGI2vIHgy4jv6+pdssJDAFaU30wvf
O3SRKu0VkxFdLScFQFtMafn0IfPUZaPDkklqZpIenYiw6pSfo4H0S3XpggAtyjilrHp3bGZCDONJ
KXx9Zap0bEKFmbkR9OHCimiJW4lLInImBF67KN7lLluc5PfzQrgpy5kBYL21X5PBW3IndlhBiqM6
mBd6piFMToY8Ziuuhj9m63rocApEYblTGDibAZ62vlbpv9Z0y5vKTOApBNJZcxPMrrQZrCCeZzZh
pb5d4S0Ix2MTee3Odf2Cy0TRFoYfyhvXolqXdTNn5lUmpMWAma4U0DNmN17Utn8z2xJDdROKW9kg
A8fKp97MFNhAFflnO2yibZzltH9HZDpWPu4Lvb4Xgx2c6zG/Wm5JCG/WDuughAnWjdWWcM1h425s
Jd3y+4az1NCcHjItXSV2n27lcXjNdZsWtRLAyMmT2hmrMdpEfYuHyrL8uZd0mGg4d+wb3Xou88TH
vl51nwLApyJ/9pNxJC9JGiW3lixCPpQhWeX2JJt22yLfx3rwLI+WeuTlR40UVnvV0nAu54CuBpbe
bScp+0rUd42F93UovOeWg+glN3ESN2q4qQk9eS4gm3Q5IEWrgo/g9lRiZRCWD6MGAKfI614q6N8y
VHLT2tgaGcWY1rmXYIi3sAiDRc2BYBtq/jqrEm/d8zLlIULKaATXqwdltut0RtqKDNZDau3Nrw+S
GjzYSdIl4Ix8NxIiuypLYkeZ0qK0sGOcI32AWIUMoLgogYJNnxauxkXZdiT2SHK5sZQKBOK0QiKr
b9tG2mSlbi1qHdV7lAVzepX9Rk78jSFL3k60Xgt8P3rnEFjPDLPKFobbcgrX5H7nauZOYozhlNQn
a88UXypGyC8teVFlNJHSwKbhNgjwugQF1wTYbfAuiExDtFxpB6P2N7lcKgdRuM2us2nkDPIndGfN
McoQCaxpBCtDLlm7jKRY+YrN9LEwxB2XnK8G6ySN72Er8PyZhbmQJYKEfYOJpyRfotA92/4UW6zT
zrRCrwOvyFm37VqnlBJ165Nm0jR1sMRPg/Q7IZQ3MrRNM5mzhd8D5ffRxrdskDSzVNMpKpO4iCGm
t1eqoeMWsslSEILjw4AAZIKgY8SrQdBTp2sAICLRXSXmn6M5JEs9pcONBU6zmIGOpxhZ1HbQUrbW
otsFRT1uylFG/epzypTLbvO/WTqv5sZxdYv+IlaBmXy1smRZDt1u2y+sjiRBggkA06+/S3Pui+t0
n5mxLVHAF/Ze27fz/38pFdh/3fnfF0+0aG9WdHgG4NE0sHKfVSjORjTirDpkJDLI0f2uiIDheSMI
Lc+Ra9+Bd5jPtFviB6Ja4MfoNdgoSBsTwePdALhuMmLPIflQyfCiHbe46bp4riSXp9nqmT7TaUdi
VWYUOIVTLbyEJrhk5bRZ9yNN/i9ZY1HvIt7ldkCS60D500HNzHUg27ucsRL74IaHvLq1SgAE7zqm
I+tSnAa1fHAgcVhD2X4cLGWBEl1xYQIPE5tGcnHgBXHpMx/2x+RCelgew8vtu1wfS/TsY23kYcyx
vLa9XveO7RGMsyuSJZWyYrqwi4f4Ll8AOV5YV31FaoCMkM5vYqrq0+gN/nVMByI8+SgX0zR/dv23
WHTLR4jqYc1luG9Gdkn92tnXbpJPI8ritQxJGfFECsSOlIiojFFycgvupE+Rzbxdq+at4RJ9XYr1
RysEJXYak+7Ces6Wdf9BLkRCRUHuQ5zm66EaMvLJlx9A7fZzHWJaS2Sz9wrSNPxpUc/N3O+TvGc8
ZPF5OfmK+ruI8ICMbYUVnbLNBP9KU3ePwkMPmJF9PLsUYBk6+t7D/Vl1wL8aWKqkEDG8Gt6dWEy7
oPRpItqof2qrY9MD1sHc6J3tmIuXKWkTUuny3//9yZtiZ5d50tkkoz/fkoFxaZkiga941Djf9EG5
crj2kfcJNPu1ZomNikviFtAz0eVjds9XY+ebu9hRwziDMTjXj3MmsEs0KfTHuX8NB6rFGEmJWTJJ
tiAO96VMtnFdVJuhgdhCO4YfZTASoXLh7JO5nb+UKj6QeQtZwlDBJmybKN7OzQAqsVXlKRmSrUai
lycWkiviSj2O8aElGbYmX/Ea6YYkUh5U2h0zXqaYleQUzmo7NZSEQcMHViwGh9f9S8xET8o+O7LW
zu64iR5ZB3k3pu8IcZ9ze0oj+9LL9neeGUWd65its8oVJHotrmO8MkaZ95HqqrPjkq8HpIA0zG0S
aoKLw7GHitNeTMUEzJv8+DGcn/qRE3jomabpWeJFyVJ5EQZqiyjmmJZdWfTFGqIvcQolYWetstOt
q5CBB1n1vXa57/rJkEvg4wvyph91Twed+mqFW9myaTA0N/E0jbvUxOyXmOy1g78vLD3JKE14LNPu
W+TrmkuUBWsfCTKEY794lC7boWCWn1U1ULHGDRAl704ESDIoqmhRk6Dnvm3J+s2HQ+cH7evg5OrW
9Nd4it7ysSJSPRlpkaM6PKX+uk+86l9UBP5OQPVTEOUznLJjVdaXaKH2UeKEmnxL1Q6EJgQWnhn8
6UvaBdci0YgBsOy1s0at1U0fZJ//KSg5MDjr6iQstT0nGZaEwr82pSSZI1ph3fROt11jU55mWyMM
I9rFhsdxbHGlN+mRAhJ7sV2CHa54hZ5R8fxX77adno0g52iZlnfO2t/Gi8B1OUhiSjrRLEzAN0zq
V1KJiXpSlrjs8/y1R/uWUUoI3wnOtXufxII1P3RRt+6EFI9euKaPAi9cLMO7bSMkgSscjtFC1qog
cVC7A4u3IMJTRUovw4l3L8yd09zKrZ05CNcl+RuZKnzyK/2Tf6ACHLyrU1SPWofD1Q+r9OB3kXta
J3H2Zoa6RcHozVaROUkyILqIRpC+uP0mPfOmsIB4tft7zlye+KYwG1W34Wmc499LxE8TZC1Xedq9
lukwneYAnNFaYVFfCaqfgms0us0tyTM4yP50kAz+HzzBnATcSHOBprFGHQhaEyFd5F7fNLPnkJKN
PjlHy+bVBbMV9klpvvzoGzJQkJln6s1J5ojBntjIzHuealPvqFrkwfbvy5wRBSeDdedotXe7DiFs
oudNtwT6PCzOv2HMD60Fc5uHh3WKx0tSQU7H5Sc9OZyL+5csXT7bOa/3M+X5ZezxiLmJOdZpPp4s
xpE6SFlRpRlY/RCtUjmKikaZN7wJ2QZ5toRmmggPGmQutjHDQNSE3mkRIfbaJWog/8Pfm2uoi2XL
4dLO8phbc1iYXmzAA3ib0CJU1WFKQ6WnhZLf8BItEyYIoy+xGg9OC2CCMkeR1PLkuvX65cxsECfR
HevFgJVHbBVUAEAzOQxkw5CIphMwFV1cPq5WSdraBFIjTngIVuhKVgrQPAsfrOuH2wUb7OiWl5pY
1kIW+UF7k+Aac1HEzlFx6SeNSIEEN5JM4bZAW/W6Vu2aHp/mOJCBYkRPn2NnZuYoIf3chbZSaXmu
ig5Gpw2eqo51WlK78w61fHAoHf+XF0viJWL1syazm0GsJf0YqOiDQbMl/dGHSQOGqs5lwHiDpUlZ
PrcDyXhVLPdoNJgSC0XhPtRvftESjhewfhmKyDmJuTsHw1xfVVHxYEDQNMRBg2ZYIimJPbYv9Tg8
cnHc55nzeU1yi+3T/vBLyfnjrwQu8BDumVM4D60mmbKWyHCt/l6ny1eLmSeaEPKVGUVGH7q3MbZI
XjANk8bWoWXsbHji8Nj37CIk1cVplKF9iGM572M14J5N4HmO4cc6ltOpWVH6pm1fHdbefLVhV+2m
zWg1As+icCiM/yWr884oLtxHXrbpYyfHD0xQcHFvZsyEYrKk+91FAw6MJIoBpowIgJ2ScOSsypJz
IIDh+yWCo9UIXINY7tP6knl+eIjVY3ibiKKcgny4FVh2K4oz6AiR2Q0Le4opqPaME9gTs6BBH45W
2LMfY9SH2zaYg/vUixQv8TAEYfjYoXyLfDd/akr0bCsfHZDg7fSog3ylERbJMR/aT2XZqRd+FF+H
u0xq8LizGuzcvISEVIBg7UTIq0aE3eLPz2bBRxbDhNv2yehs1gjz7zANr1Gf50CKK/Cj8wALM/lp
M7h/LN4YSGlDPRsnwM/wZTtFP+xp9QkjCmcqErJrJ7boTk3TVOTD2aYp/14QMC1xq+2EQH8WBrGB
2oS+TzCWxDG2tqgOHYVHVyzpPnJjdIZzEeIkqLEcjdcwc6/2jsZbmmzmXjTlXqxNT+kD8EAFnBfp
6mxyYgRbbAa5r29BhKqaRmMa7wyLnHmTAzxF9/X76tFAW+H+zTSi+CmkHtEJrkmvHFuGWb3LT2NG
Nh87b1rzY6C99+7+5lrJL2sTMPAJjm1Oepi3GAq2TuLR9DD63cC2GvypOwKsU5jBom/+s+O38nle
LDEdtQO0P/zt2HTniiI8zU33z3UYJ9UpQQtR1FumhtCci7xZzhU/qFsUw954+ldZsToXM4rrPDUV
MlNJdehQYec5TBDkXaP1jyJIwSepbqH+OiQ57nSqoGpXAXARUfMi3/uGQi2HJBS1qb9zAuwlw5Cz
sRqZfaFSdNV0XlwTMCYFwGpbBgamG49KMmeK4lGfS5dI6JBH2++qb17U/5y9LKduWY805gCDBT+b
f0/3c1q0CA02a5ENl7h1PZpktlEJalUQ9XGTgTJSEQL+5Jez9vi9og9Wk//W3q5vxT3Fr1B7O6OX
pPwCndPX5TnEu1L04fukHAKISV1oPDAEQ/5k+JgAn5YvbVnHx6j9l5nebpfVI0zuXnEprU7TvYL2
udHo3+pvqRzGM/fEr3tfJNzWueZe8Mc2AriaH9/8O5ywrsJ3zk1oQXckY5IDGG+pzFTYbYKElars
4/57gb2GccqmSVz11M7Zn6wi76RMS0jkJeSlFPC1bJzkNiffvaVdj27XYIdldp5Wo7mU8Ux5wEb8
VJUItIfyHvHNftFQOqPRCz96mf6OB5W8OOoj7yiH++p5zMb00o1Zsw1U9BgrByHx2v7NrNefy4QR
Nza3nY+jIBTJfCkjUBk+xE3PUzFYIPvhtYRrcevthhL1J6NA0JdU8vivY4yOXT4eRpOHGI5HCJS2
hCRZe/7j2PTPKgUaCdFaB5K4IIVNIlmobyv8XNjZL80o+O9VzT2RDmiVj83Oqno4mqx6G1dGHstM
B9o+dQtV45p5Eb8iBzt1OUFV3ZYMhCNtvAbpl+G3rylElJdsYkt5RFPmb0LOR5AbxS5JU7FrdHYS
uh8vhWQI2XmCDqRhCFTBl7ERq1VCf2P6QuhXpIYy/TqovMIk3ep+oySVKCz98ZMLg6gZ9r+iF+5V
Y8xvE0amhcreVUZcA+erZLQPCiRFg3XfPrkxSgG/JeunNOunOytnX8i7/IvpGw4ZC5vHq16jAWJQ
GlbvhjjfKvK8c06Q0dGN7WM+L/OudZqe5rKH1KiccCNcC3EEY6dGIg7BVLJ5GG5Z1Vb/+2V7snt1
W3/EM7P1IGTpIFaCgWaLyCphX6VKVuMt/umJoJmNS19INEguN01bAgZgok+WBvGZcwfOM8+eIqk7
NMTIv0sWJWfJPAB1hfwLxFueW8fSkY7fuobvpYmVKLPwn8j/yHnqnyeQsKxD/V2PgOQhiFATdyyt
KOvlX31fmDqsFKaaFVdURMzO2IHwogiECiNXS9B3Ea9nQEZJKh4Chnp3gGTuuhTYLFEYYHnNJqXx
r4hq1nOsj9rwbfJ2pvKLZuzedNLePIGdi623YxWPSNWM34p1Ono2azGyzfe3GeoCr2VOZbZkSXIK
BSSQ+S6n519PfQRmcZ+ey6C8e9GmnAEb/nOGlBhKKBKL4b5xR/E6r8FTHNaQFcXyljaORzIH4ru2
oj6a5zCGuylrzLkQ3wpfvww9navPWGWjErRgBJj8VkbEEC4ZcTkxzrFg9n5k/jruigSrSesU6YMc
ggk3NqgYGcvjGsnsNGnnwqdSPGVtsI3zOLk1efJlUdPxvDSnqEmf2R0AxhABHnhY1KoYxM0Jb40A
jNLOd9yDJzHTpct6i5qlP8FN/mPC0jsUpU+mDiPeJ4eXNbMCR8r9T8HMcezUb0XoMhJwJv3oVzkb
OOaRRDtmO55tbHFFCdzKEGxTJqJ5WZALb50m/bQls7+0ycVbNs0gW4PF37GX+qA4tE+sgT0yZ5km
0g7Mj66lBtBe1B4qRxhialL9Oxi+wqJmTxV4zCq8CRxgicqXYA9Sh9ffjgO7VRRq5zS2u7Zzm75w
J7wlgvTrMW65Dsr8UMwtsMCZuYyXfszJRKbskL10gQfxQrnn/77kanTPIvs9VMKlIuy8M17VYhid
0zA2IFnX4V/us/4YuuMQ4ueviQw99M2SX4ZBsdRuYGpwtz1Ezj+HEoScIKt3VU/iyVjjgymffTuA
8WQyBXc1cP9VbGaYVwUp2riMrDCDWj4seLeT8K1PHLuHf89DABd5Tll2eObaNdD+kRUPpCUXAAju
Jlj0DKGXPCcTzgRHDj6J92QQx0MOnk+nu7hvyn3sjj8DpDmPqYyvQsIZrH3nia4H3B6nscuhjuOk
/wy1DyTdL4/32KEObe2JVwDAOixnH1bDXNIhFSv5A4b9EisnMLxedPGhoIEHSSjuKj0epTMeewMf
qvcEXjILhMFv8HwLRAbPyn8vVIQC3amyb5qRryJyEUZMnj+u5JWpkf42Tux1KVFDFcJF1Y+bOiiY
otk83Sm/cD+D8nW4p3h7vWVUqdl5zT5cU4IGgh8pMWepA/vUoHLRCyc55zfhzBqn4womFvn3kYcz
epwb+XtW6y7SA+dEFnhnnQEcjwcWGywSg2N7l+nr2uBIdVGnMxUxxzLn50AJxy5UhtFziSbgYUGA
PhfN9EY1ZOHJ5R/WxQwbWyGfe4N3n/zPyM+6j3RaTmvAzN4f5nhfscn9LjCBTlpl2yQow8Miouqj
j5vvqWIEbEVDU5+A7VznYsFdGoz7NnSK04rbY5hS/RkpsEGIE3j9HDbmGvPji898/NIG0/cuvHuf
41DvljkJwBuYBBHtVJ+CBN46ynRWtuCd0dOhD+qQn47RSMIz23tv6b2nVD/1aw4rY3JR9jv5Vuo0
Pum82oNDrI+ZslC4DHnpHpKHi6y7+dgqdWwdJ8AZhZLAFqLdBvf/00ZIFpaEHGfqn0+0UwYzqvxl
x75/YTOMtvDFG1uYWSmueiZcEP/u8otiysojInx1rYgBq2P69Oo+Ixh99yWXKzmEXS4eh9ysj26G
MbwreuIdqu1MUbhrfOJjZBcXN1+zYOybddkt976fgVv82Cy/Rqf/b5nX3HiUH8IQZdMQ+gc3Y6pa
K/sjzVISg9zubkwGYVVO+kCfId/asjzxEThPQZ+fg0znx3b1t2Uvkg9f8ugktYagT3wNL6x7GGZW
UlPNzTKXImT2nkF3a2V16BxyQtBsQezg7wundL/FWFZWF+WfE+3LQC4bpduTxqS0FWQb7PPUCy9z
MADWNrgqSy//YmB3TpE0DW5WvBu9vosYFw3G6vW7wFTbkCD6oORQAlWgSzSihpsJEwHYLp+RqCRy
LWKwmo8S9GBu1JHt8fAyCHh58XNAKUCT7e1dRpibVri8jza4mAmuEmVmCqSuRFyWOt94HMHfAbmQ
SoVfjsayrNf6XR18wbMbs0XG63lKc+NcS4YL6ALIYp7CkESsESpQVLBDzrwmOdUBzlYnS97VOuHn
7VMCJZPKmcgqHu+U2pw+PujSPWtg/2p9DJZWvPQWOt7cMtFSy/Q8INA6RaA7e3/sXztIUSVrxIdJ
YBPCVxbirbbJJjQkENf3KIfKcl56cR3e0oGAx25UAXqrYr5NK7PUJGTC+d8fozKvMMmsdYet7bzY
yT38b/5+H8IrYhDOOiW3qWesUSWaC5JQrLTqADIgCEGFJF9nRsibUUTzDh8aJcKEiT3Ms+TY42Z2
nWk6Jk7zq5PKObnZcvpvXvS/L5XFClbTmHsNMeGtZSvM7PfJeAE7RxmfRrybVoMLtnemVSkieP2T
RH3FrP7RyjWlNPXC5yRbACOPESor2YQndwaWTlX/JUKZf0c2O4Tj58zU859ugOfhSal8dAm+qZhP
QZZjB1sXxfRTrV82YnvSdp387hoE3EXuk/quPcYWw2jO4WD0oxX162Kojosldp9jJxy3blumW6zY
hOTI+jEqCFJIvaS4OYRrKFx3+dRjoRj1Yxk7y88kxngYgFxvEvLcQtU/tGDLWFiSygGhEmFDF/jn
wK3Doy6uZo6GHYKbV4SjlkNqWNFoeBu3WsWPIkmghc5htGNBOh2XBkqOwEnHJ5a4CkVGAgGYwVG4
Y7N3uhjWtweQaMXVnois/1EuPXBQF6aG6sN6V/mt+mJz/MjIlNg251YVY3SpO0b9zXInO6+0rJ6G
k2LW9kXrIruypYDlqchfWvwK333JWiptvPlgXW7SCl3wU97x9s29I75WHdcPAEGW21z+zOuJ2FpO
sYe4yqovZw0h/edJfUDj7aAwK9xTMFTp0ZuW/KkMWFonUXhjoNMe+XagI1dCt0Iwcus4fIxU7HCn
SLzMhHG/RP8n7jA0ake96S5JzmVjf0WD+kq0Tn62VQZoCbZO0Spz6DvCqZvZwEwak+sIN+v7WKB0
WO7TMd5HdFbYtvxQnm1xRWcCfbK8VkWVXBm/A7Vb1mt5zzZhJ34d50mwL3z2rFvti6hIv8L6S4b0
ZCbofpuRs22xQbaRTo+fghnK7IuWFk+NL9JKQsVd/Yf9c8RwGL+IscQMNENpj4FNbizUD3mYcBT4
T/PiRo967cW1MURNrKa0e9nCAVpEN+NWySk1ZdXTlnrepnWXv7HTe8+r+3OYXYsLu4S9VInfLpDi
U8Za96Fy5friNj5oK13zvt3/mNZ+ekQ8yAclFeLa3k3wI/sh0xj4THjIguiURNyZfgNKmHGsv5sn
I49ZErzrgo1sVbVYP753Euxj1EZvFbLSE4kx6bFPvA+EvfvUiYGnDOxWDEUtPscE9F1FXTiPXvTG
/BWFKXvW/czH3gSswRswzJruaxLzKWt4jOsurvfsB3G3s/51rdNvYvdbFsfTq45TzMmi6GknVoYu
Q+ZdTDoDD1aMYKchCXAKOsNpZmNfWERRZoj8OywUuYLFEyeM95Cz6Aaa73KmuyLfxXnz5XH+HPih
9ImxwnGIUnXNs1VdQ6ooG9fbMdNmG071zy6w3aHNbfloIVeXNg6vMTR59EhpuB+5lxsG6CcylgFa
9cT1NeqSI14aJXfK5EPxbZNmQWqrtqk1I10MSv5qekrgNxSUFxfP6N9CRo/CVuHORTm8N6NLTA/D
/E2ddL+mWfNqeGQ8RmYr0Eg+I+cgmTuFNZI51caTnaGabEpUjeQpiSWaX0ukyEMWfxlVfM+Lwnsx
Nc+gdjjUM5dWv1W6/NEjsl8rGf9KXMprxsbU5xIJ/UDK1bJQZJcePUnF4P42NNGOM0lAJKiaY9qp
H24OGmMW/VNlgF5SIQ4elgfhJSeGDihO3Yyrb1zKZ8P334ZLiFUUgcGzKRPvvIbmuXS87qp8/Iud
m/9bC+KhmIS9iHsppy3FXWQgTfDa0cI0OYLOpaBNTKBqOqPcqvv7IVbyKqauP/IeI3602chODb/j
hNxkz2czPUQVl6jiv5iPaMpXuFCnBW/8GGfruWvZ2kpDW6bYI21Z/t8WxQtoXGMvq/yIs0Y/tSL5
U4387TR2VG01xCOuTZhY+Dd27mCyA3rPTR5n8REJOG749F3WHKChXlHA3hXtpZf9SFTTbfooBDTC
HgMQ69pekwhdcCHtt7TUBmaDeGuicIJckoHbyoLy4LAp3pp8hON5H6YlQN2hKWYDO9rGcvo7omgP
DtsOkigOEcSdMUCm81+PyOFiy9N9yAAV92pwb+T0N6PzwGyHl7D/kSLZ9rXVX0l5B+UIXxyRGn6W
1fKBnJ4tt3SODGCJlIlqQKSZwMk2tM2ehFjgbozfp1A/l/P8Jy7sZ+oV2alMyZ9nv3x22RPlAUs7
rW7I4qNj18tfIS3Jazq4IHpXbOUz/+O/3zad0EB1eiQJKRPjBl1U9izRHqWTuzyvsyNAOLIDm+Ow
4NoNdmnfxiQGElhVqK+yblqWkYDc3EBh4OiL16XBnbaW7DOZusR7kQ5/ZdKDtdTwLRvyaRTu7iXf
rdKFSRPxaqTXjLiktzFlB101BGRxUn72zqhfkGfJXahrcaihRrh2nb/Xsmsf2PKippwvbRjrb47I
SP8efiEWj3bWZUZntc5JUdHjI0/xNqzUl2KW8DO/l3PVPdrEZgTeuihCkQV9ttTsv6RNFdkrSwni
DB5xWxaXJr7PiynHqP4SFuED21xFoYMqhVjxlmTZwIlwxaRsw9KsO+dhxPk0UoLGnTttfxas8aDN
WM1Zb7yD062GdXdqqLITYrzqftl1lpQ62iQcg5iZUS1Hp6wmSDpZY/uMEI+qotnRs6EyYzZEyi1L
C/euX5YzQGnVOy905KfWCbNtO/QYhOZ+uWZB/WegDt+4RR2j+yLvF90TMRijYzDbAPmt/Q4mQvTb
udt1OMNGKDXRSnMLh8eiC1ftaelNQzfKaLH332bepyvydFLuspxUZZAJgkgDNEX1fsjMj7iYgLmD
exiqINuxW3hyXFTtzLkwDfClkD2ykWhhwy+RQOjqvvGpBiAjbuXfJnLYTKrPWem/VEtwVbUhBSDS
rT2XvQdL6lMATbl5NRsuG/dEYazIu7lcEMe48cTwA5BEPJfOZcH4Mfwrk1J/CxdiojN9z8VV/oCG
XXyMYnzLk4mUe9qAduuGLldJweNWeCxYvWb56sO2QmetoJqRZO/Yrr8QFuHkCEDKxb+4Xj2xS/FS
ZBA8ZX2KBmscfFLBbMuMtigGFnIhAa/YQJYGAHsIfqC7q1NCJ2bjkbbeKVZPHcFtZxhcTURo7tJ8
n4MpOTAJPXkw0M/Cb4cnbuC9S8WIjywtKer4EDY8EwAEc33LFSl3gfmldTBQpjrOy7isDknp5XlQ
2Ksk9qYHT6MqZug9XTBq9gyzruuS7cMiVrtYRsFmjTuQP+WiYHZikslK8lFiF0zZZBlMUUXJU+en
6+2/L/KOEsrhTSQGlJrfocZyz4UkUmNm7m+CiOKgksljjVzwWA/mMfbxIlQ5YNYxLcZHMYP0H+Li
2iNPGQp7cwe70XXoP7I/jR9S45FfqhmD6i4gqFjx0JNYHZIgarxXmBa/l6W/uIvbniLlxqiJcYmm
7rJ3nHj+qO8/KY1VlRE3lhfbQnbTo2ffhASoMnBZo6w31O2oGvJktbweqtzcU7fCNZjeRnZHoMf8
lf5qXA9m5iGesLMli8shbzLC19w737XMMIJ4FNVolST7xnDsNoJMj7G+R9OxvI/eEivSU4f4gI0i
FIqSpQRWoXNIlgIjoxpZEbYVLNY4kUJ/MKdpGfeTiWJQ1joh00UigfDCXwkCMni2PaAfP2a7EYkG
ro77GlakqjF69wP+Fv7iep3dnqP1Lhc3wPrQqz+tyH4OgRNDlyZ0tJf+L5uW0XuGp1dN87KtMtJI
GrYzGxPn5aXpiRTrLQbkFs/KFKrvDor1e+mXbzVLp52zkCeVoyw7LyGCkybmEafTbqlBxK4YfPNW
83ZwS95Usry0bDD3vjCvC/q5J+BIB6lhfXH4lA8Y48YL9wFUxHkk8g+BDHPDCAwUv7v0BRKlKT0n
qNdvzaC+5YMwJ2Yb+mn2BMJacichzZmJBXmYQn/I1+XMjqC9a3kbdMTzfFhBjLn0CRvMW5ghOsAi
U1KBEIkA5wY++BQcfxuv6lwSUktSPGiUnUwcs1jutN/COprJqI7LdFN7dgWGiVW+TPAruSS9+mYk
9K8BRpi64H7styGEbDj0wr80QagJa53KnY5j51yV2F2yMjmCtEYOUul6R2gLGhWOx75l17iEA8mu
K0GHdYx0SCJ2SRRsIEjwT07nejdy0xJ07dGM0rydQiDQZnJeumkvQrZoEDzSVKVHy04eXFgKejiJ
GshT9jUeGeWCKiShqtcpuePBo+91nyNXVuuhzHL8ebqRwAKqinNkL7ng2BSi7nns5Eu4/OKbmeNU
lQjoF16usYl3iOfWsaNiJtWz7pPx2REpFGvGr4TpseHWkXGvsQ4Y7xFBuK0qDmWTITbkWScFy3Lt
IB6Kd5keiJvwvWnrlrBSkhngp4tVm/RbEnzRAvZKsg3Iv9OjYQ9vw/kccMxNM3mNbscWP5Xm0UEY
SE4u+mzW4QCFm78YZiXgIvHkRLM5V/pWsWQhP4l5TsEWrKUApK6MN00ZvNkw7U4SgNGtbulhZGbA
SvqvrYob0Jv48uKVkY8qEiybY4uNcyFarWHNFVQ8q+V0h9vZ7rVJYkCYBjFyK2D/y34pt8hh0dF6
02t1XRyYLzVD33PvOCdmiAHiWlveFYzec6ASmppxL43tXkIsZGBW7WHqDMsFj9OeZjzCT6Dai+8k
LbGvd7g8lPk1fO/QY/BxIfqnR/pA88RtcY83woFyKxZFtXtPAFtywJJjdbZSwn+BybVO40l6k74x
HjU33GX6phv3OyqkeE/+7o9qiptr4XWsaFgBtDJryfNQTMC8Kt2avu2ODTQi06cESftefhgta4dO
K6wSZsxPtWvrYxB7u8qW4iDSjsCmPn1O5bweupqIcxntTQICOZX9i4rZH0PuQF0SYgcLJ5YrumDy
zhrtMFYBdLMGSGHlkiYxKec99ZEgeSs+X6PnnM5t2TR5nRIZwG67C+MrxkPzgHf30+cmZr8yoIQM
q1PLzrNdFa9dxig7yGV+RLqBHoP5XjoVpz6J9SFLdj1InkLVN8rOTVfy1lfphHoXIRNdOQO48ji2
d5ax+Viws/2m3t+l7KGWaew3Sc5ZwsRwF6llv1TRfAp0lG4iT3xLFgcrkZfDCkSo3VTYBJS3POXY
ZU45Aop0tdMxAxqtkuapbQMie4I6pGuyAXl9bPMpw+j/SGeO3LvPwRzEDGOtj1rY1x14haKmuKLv
Jlx4MSOE3fV10bn74Hs22E5T/dkKcvTCavVhXCBSqyVE54jhE7HNLDKIOiWNKHNXYpGXZz6ExWZd
m698BvfDjggjHw+0LMZTzk7KUeG5jZmlj3eSVq4hFc24DTRDTQJeQAdmyDiMidIDq+FrlE9EdyoC
jaZ+aPa88dxfGEBRafT/nBhHL3GSGFWr9jJK9ezTfrKPC+eNcWC0Ib7xcGtStdGQ36NjMnIjRG0/
eh1DmmSzKyMIukP4ZTEzbrKTrgf/0QEBlWdzue+zv07l0Yu7zKYdYHWm/sPG7wcbgjBxxi36+tco
jS59BQKsmJjnlkTAyNH8CfVCspYBcx1BnXBdGvShdm4Lyxj+QZ/GaEYEXRnySgJFztH/cXQey3Ej
WxD9IkQUfGHb3rHpJZIbBKWRYKtgC+7r50CL16GJecERu9FA3byZJ/PIfjY6rc9qVs8T51gWCCCW
6xk8rWxm65guCetTJ35PCjhkwgJv1/J/yBzu8IYNehXWH16vf5WMXfTPLn89byH6DbijyzB0TO7y
llZ0ORaLYW37NXt+iR2dL/5s3THVfOpk4YLp3X2etOcIFS8Zu3evJqwYI73LOOX5rAitjc5OGYjc
cfxaFuKaoaC5szlZPtgwCnxVSTuqE/1sTVlvR6fAsZBAbxz67CNhitt3NGQ1VDkmosDG7SjaHsr+
LSUXRmNpjlTtuO+dIUARBj0F0XZQ3t317fIsXHN+6D+R5eve7aF7DfEOPrLY7d+Nx11bhRMuMWm2
IbP1iV3F34C5iDOpYPXU99DfmYYP/A4Ss+t4GSbj30zl0Qe7vkQzC6aKDHdm+/Rt1cvVimx/HxiE
iSaCpxtuh4Gj++IkCRIwprM2F4KgAWkLP1ioK0zJKhuGRVFwjnX4lvVxn92ZZLJ74eY0WDrBb2M4
8MQcerdtn+X3Kej7U9P4n3OYzKesz780N1Gc/eNx9Cz4aWMJoDGpKuQhdmfYw4iQIqwwpfb3eUBG
coP4BbPHh9NP9dnHRI6MxvIlKfSvvOmJFcMKCBvHPUiPzphyDrCwSaq9wSf0UfnDckrQ1lWQQzuZ
fs91+zBY3XyyB6IvRWfsDapwuOPcjo8RumYm2z+9Le45U/++tkN8DpmTwuBlsRARPgdkKLkV9DY3
rSD9tFzXPcumHO4RfVHspDlZpasndbxhyjYPU2PTlQmhbnYS3CZYjPD8tCVLcDIYoqJhgezhue3+
/ns0VyP5c0r6Pks4rZd/LzIXzVZkkFdy3ye3Dthaznp8rtkI9yL4yMKZ/9qAqk508EpEfYLXzJ+y
FD+c2wyAYhfdPdl4XLatgEyZFyis3Ar/ZG4TU2qI4k3m4Vw76cgwFbyCKODo6TCncU49cENbvXCO
d4VPKt9yelz7MHgXA5eXdiAOtSHZwbYuP6WK7o1FhtIrWqpwOO2pUbJ1qGFZSBwLjk82Px8U5W7Q
A+LWIZ7Z5hBfU05mQ16kh7xu7Guy0G4+K9tj70lmB/vuqk+4x6wMnHtREMT1/KI+RgVLg6QOX6BC
BC85Hoe9mVhpuInzEqcAPTTzEyVgxCBRLW2F/6C5oY3Cm6RvMHNt9Th5TPRtkS97m3gK10KeYl+L
7vWgu7PIcNuM0TllXmD19FCxcTwBb+FpqlBHbIvW0kahiVnWhS1uhJVxeg35QHnmOpJLUTDVTRS9
5uvLSDYPNR9LVKnBsGZ281mXrBVlgIWBlHExQnBqFp4xkR/+8Ehngq/jt5nQoLft1LzZoFQurt0/
5WnVHMM6OTT0gS52mjz5okm3wLZOY+YXW1KgAY+UdoXDrSyqChoBox92RbzqO3SyY4mN8jw1/mNp
sM5oglwbL4utQ+ZwaUI8uENymRJnoUC3V+AVaZmb2IRhmzb3aaRlMFmYuJku4Bdy6bGpd8Q4UDmC
ljN6z1lYVo+sZjBJ5g4ABwq47NaDGBkA6Bsp1NFu/9zbWHEQkDniBxY+2i4+Wt9EouqjZOPTa7x9
HIMGlqjGeveIDl753d8nyq5GF+JV5Qbyu9fjsSQ0fgu7kcIrzPIpXkTp4RtE1yIzB0PaU0Nwmrrx
1CaOv09SVlde9AcvE7TmGadnERv6rQQ+8Fjghal/mdwNXgpfZa9pN5EF6yJWCOs/FghYlyli9vGi
cl+H3fJQ0Z28ZTFewDnArWpEBf/B/t2WYXEKahpS0wmouWena1K8JDscgKT15WEWFp0Ocq9nfDlW
pIkeVuTVVEuGcOEGKwP7R0RrN5uBoTnZs/vSeXRf6S6ZTi17W6ckKZ5QuD3JFM+S6MpdktOAyRHg
wR9/u6OdXBJnCi8KE2weMFElwouvXOTzOSXyWs8j+xqc7NEFD1Z0+fenrtIvIgzpfBd03SHODIcY
tprryA6mi/sShdR7Koxb7MpZwJSN0x+qGgOcU1T7UMTFi9KDtw2RXRur+FJiqJ8GKia3NFIUxyTt
fpec+k9zrRI8dRz2GdsolQ5l/d4b+4+02+q5iiHRK1+/p5EzILuL//Kqi7l3F8VzsdIRG95r3IwT
uRr8Z6iPp65G6mep4VdtfkRvghxmAuA+WXOOooSA9ZTx+UIQdvlg0VQmxLpS8sjLJYkJulZJ1oSb
BvL23m+BeiwzPrm4H4hJySCCbRa7+whs4ktukPD7jiAzje6uRwVfZalni+SyAnEssNztWtUQAcJT
SrpeEnYsFdDfSr2sg2fZzUxio3PRPrKmk3btC2m165Jh9CU/GW+l7estq7CPMPLs3Zyu235nr9cM
e2P356DhkMFdPr61FkethQmw9UX72hnwxv4c0GEupwKXF3GwPI7Cm9PZlyloboiLwEbd1iEfbZ9D
8lYX4YN+FA0uM9n8bRK7uwKSsDdx9WfgWnok6D1sq4Y0JLhdFu60hI6axowlJwTCDs6ze8B6SWVd
hrZ/aJlpNkE/E33zI6pyofQgmIOtxyjySqibaiVVRxu+wpsSKg3OdfpAyupDpqJ46QfjH1Qb/TdH
dFLX2lyYRei47jgbB1X+uuSDe/Lq3IVRww2lYFON40kdvZoYfJpm3uOq9sR2/lvLGEgLd3uSmxRu
cK3fu8iPb3Gbf6KWiAcTSSZbCZqOa4L3lJdxjrf4DNtTPpjD4uoVFEo1G7bSiw7rH6ZxTyFxloNv
wrWihqmNraC9WsFpBVlIEwR86/Iy/elAdNzB6nmvGtVdMD7jincgAOpHHy+ns+TP1pjX2Io5UPd2
+Br5qLpMXK+BxhgSGuiYwVCfrEg0pymi4icMknvUuDB5OebOLIB3E3fTrVeH097JQc+XhnyJlaTi
ZrVXpoInfGPmlRbTvVEz92rB+SWTd08jSXKcp60d6wf8Qqo+rIniEL3cSQXWR7FUfzNHEhqNqVwI
mKuapv9pjWV0U4smekmUeMsulQqckahvEXdHZyHS6ENvttO+uEjXS49UbLzr1V+rZcRRLCABNdUK
V0HszuR9lvjJYVElpfY46D2weJrOA6KU143qOOr6NVakSQYY8r7vxxhU6TQKR+slluMLLqj0JH2N
o8DGLzu1HPVzF3wgM+CjqDtxFqL0CN5V8iEd8muvDc8lku3XxgXQPrsYJJ2qrXdqgtthmstvNZF7
coAAr/stH/WCqhn76CTDBYERRgghzsR28Gj1TIy6auBGVQdkMgoteurRyLSs5LxGX+dRPJaEgI99
KO5VgnU5lgwSbucvH4R6KD21JZ1Foe/sW2EKFIXfYeGIu5zWcgPjN4e6US+DaJeTp/mVTUEYTEt1
XloX+10e/EeGni7J3hH7ZDAfnPqGU4eceoO4n6add4xzLh+lvY+gkM88wzkeAkh4ygSfej/+EO4o
n2XbHANJYaWfFPTRqOywhJjUyT23qWDzO48PoVW0m8Z27t7YOEc3Fc67Lh/4KPShj4c/juM++X1M
zRy7lt0iw/lqyymimVb+SQKk41ELJCrLrrd5W34bYu6nygmfOk6FO2ZyZgdaMy4Lx66o1f61sUf/
OkeXODbVnrzNv8YB0u9olVuOq3cki3sAlGMfVyK+4VhCtG0atXPIu13bgBZXf8mTfboU2e3fJjXw
AHnWM3HOsnxRGTR/Pev0weLJSY1G/semO3VXB0jpyhD/r938lgRk1lcjZRbNL9hH9rwp26iG4AQo
gwu+Cl9TNYIx7+PH0m0o+E387KfEIH1SllDbOLROeuytg9V2yxGZ8ol1UnASEy2TLb4mj4rX0qlD
9sD4xKucR0xR59sCJNU5pvP8raD8jcjErzbWwYnT5LyfQKdifNTebd37pEaegw4ygQmZZ/zBxy+d
mfkqqokmAg8bQIJ9OXbdp7xWFsWSSu1HL4RE7vvFcxy5FKxWFeFXdP0yYChpIxYyCS6rW6u65DbR
IA52g7Mxrv7z2BOiqYuZ9U2Inp/l31iWqQOjjDYEqAEx4b2NB+rqKMlYuiA4cQ/8wtbBQlDOdOsW
z3Ua1E8OASdy4bD9k3znCQdSWZcvN08funasH5fCRI8OiGusyObsmx9d20c34ihdbT+lOE2fYt28
tjNav/SnX5OGF9VI99vTJS3qY1MTUkKZMyE3wLYAExXY+tnzhtvSHNueD6MLtMWjcy2VCZNrgK2U
tcoDd73PeeCkbdBZRUdQtRdjSIklDWiOtp7qLlhOfjEAGovU2jmat7t6TN9ar321Pe+X1ID2e0MC
xVtQaYw7dXt4uj+sQQ7nMqcSR4aUTKI1nBx+MwDg6esYF0fPWPKzKIEaZcF/aVwQv9XOFR7X/D51
cEJDglFSP3Mio1kRx/C2RvECmgKkNMijvTfiASkajOhSJb9JMpPGnjAyTOmDj0R/neeyPAYtoCgV
psXt38s48gH5qOmbnlagpFfP0sZQVwhf3Nxak75J6W3AqrxHbghv7Yrtwiwa3mIzvNceLWn/FhCq
5bY9AI/nRzzYQr5GpvaeChVfYSMsVJoJmkJyuLBzp4EwetgEKKDBlyhBizHVy3Y3mSZEhkkfQ3/h
PISfZKs1QJy5JVmb9PKEp2PB01HQLoI3gGHnmEbuvcIoRgswjfEjK8kr7hBudRYjOGQAW4L68An+
TpqeQVaadRo1rMqbkUAyni41YrdcWlwEbfrhKJbB7UAaoEuzCxNEdJJRjAnFoMv3LknRqslvU4OG
1+qs2Q2ywmWF4QkM07oNcwDn52mPp3PeFBbNXCU/dAygJmLV+jnRyxIjqeGvDFd2WkrhSJh/yKmj
3GjkCrPcjr7GomgOGm1uxUYadlyPIn1RHUct6fTeJu96yEFavi8+2bFiKjCd6TdMr681XD2HUZWV
V/DUgrqSTc+2IsSrbTsBOPoGK0Uf4iKsuRcbWuS7yn5NU/lTeWFxWBL3ne4gzpHkx3KcsS5H4Q3D
YN3nN+5t83814HLngfy93uJo9oliGNq3OyyX2VhRZhhQ7LRWpTtDce2xYQADhz9oeTIEY+7Ne8um
9xJj5zPnNEK1UECo45jSP53G/kS2e5yy5GANKfokTmYuumkrtUq2Q8fWi9vpn7mZrus+k7nstUIE
jy35i4H4MARUqnR1RuieOsHMvKYwrjBCAx3KUkXNTb2zI8TFYsIZVySov4Jn+uRF4qYir9+2jUI4
pUVtVw/BfWHr9wwSG4Ow0TG+VPupYDl10DCvdz3FEgCn93xUpEIALsMkqa6TsePHICsn2sL9T4Ir
5Y0k1HYO0QqbMPjZW/FlwTP7HKFVQI4v80PYiJ3dUOntmWE7J3V9qU3xUo3enSbpiBWjHI9DnbxN
fQLBlDDXm+t3QG48CsNKwwDHvMamtcLysNp7o977E8eV/2wlIrwRqrC3ZV/cuRQWXDMV3iybKKyf
Fu2+cSkfImiFi8vJ9S63nJY4B343j+KCfTH/mp0mpqBKnSPtLrdgFvbTej5CY/8el6khOGnb+yWA
9zSURHVtz3mQGYDpvstoYll4YIzMJ8AwnWeKe/Sp4BtBsgjmRmLiO65mgkUT1wnD6n85t+BNOTmf
Dmd1EjlQEbL0juRY0JonkQ0i2zqoZBn3fhFQz+Wp12RkCAlxmLy4nXVPRv2dL5rcqCJZA5PmCJk8
24eDh9kc1fnI7fenY/XhveTAciR3ypOn5O8pp7M7RDNhMW4K44hvpdF0mSECAhTTmPZmBABO/PnV
FQbANLvODTHdo98m1Vf2Bk6WYqxOlMcxIl86SLjdVX4dcPJktPi8MAtsmt7nxiqhjCWZhteGrwDW
xbQdRoA2RWlj+82Sh5IQbEMjGxmRh8bDuV+Y50pD1A5qLqi+1a8UbjfHOU3FKQ2YjGrxwk6YD2T0
qJ5pgRg4LV1AM3ifcKmvjRFo5j778MZCpzSs5eul0QSANqicTCmcOxwWDuw0eBTbPI2bnRtOwQHl
JGbZRBFM6fTRc6RtBPIcJzFoQwKB6OrbKpijY05OqRmFObnT8g1yx9oPDlvxVLMHFpxC+RY6RKnE
BIMQkEgSTi7jDGudomZiQJOLOI4nsfMVLoF9SEIRQrfOy51ZyVOO/qoG3yaOi60Re70pFsxVFkVD
kS82Wdj5bzr48LDtXJMUAxYuE+fRCornVi72e8IvmbDUvbbFeiMCw/aTZwj6qDqJKPjVZc45iZX/
4MUUaiKK/QtI94+GcQCHmUXLipOzfQ7N8uJ3L4EeqPrB0MwHT+a3CbrjP7tI1vJptjPfFquZ1nXz
wgzSQh0KG0UMI6Q33i95iFb1MWn0ZzcQ9x9awxS7wLQIaYl0wB3uoOZQK2omeC6/mAT+9m5B/Akj
EcQKiirHwTrl8++lTqZDBI52P07VtzXQPtM1dJJT45xgaPJBITqc6mWYRJu2oU8LC9Rrb9Cqo7h8
6qPKPdUDXmxclBbLEUD3URc39yZbjYxA/4hMdSj6CRWNCfpvwsJFOJgvUjVvnNnG/cNMhvcFOIKo
xoNWJRW2vfUV2UAcw4HVLo9iuQk4Sh9tf3wql6g8xmCKrBETbmRGZ9PN1Wc85tEHq1cyjf7dCsmI
dS2yS4SDd5a3QkFzae1vv5jMoyYmhQUuYs0ybGNUsqcyWL7TsuHgRKGOmfMU/kxIPEY+ZiADCOlU
tNI36hQTnDgq2ed7Uybd1/QXPuBhdAvxOZP/2UWze54zXDK2Mu8u0dstisoaF6MQN2SBgCQqr7b2
3qSF+caMi392WMaQQy0lxzj2pNqwNdYmRPYBvYXNv8MIBiXedch+k13F8dG8sg6PWDZI3r9esLh1
eWaYmvN4iz8OCkwo2H+RTnnCQLBcl3bbLm51lab4KvyxOoHVde8dyUZiAO9Wlv6MqQ7ZlrgIrxPK
PeLtyKCL8ctMXgN7c2YNJSlFYiBD25Wl2lqlpkrI0XjQIENGKf7k3NqP7pJ8Z+l3U7ofoe2MF3uY
T5r1M0jQv4KZ7aFFistkyMxQ0JCMF34fJC5AgZGIRQR3DvtCgLPjVOBLwdRWfg9m+sv3YzrPwfiI
Y5IFvo3PibASAMHOxx6QmGvpOw/xrMtDMbf+xiLN9Zr0/nm28H7R5mLXPbgaCnVKkiu7Pq85l8DO
2aYIikAbT4Spcduu8eh/oaVp8siwdzjh/AQ7P3ID91TfklTNt0yn/eJSDZK9i9x/izpdXoUvkQjL
Fm8oIiK2KIBGCb1jW3KsVyJadAB49btWTN4mS4ND66X+ZpBj8jhkKn0ERBRsomRizWCxK5BMggaQ
+UOvhp/x2M8HX5j5Imo6VnzF3iOuK/KuMOumefS2GMVYkE5tfbFLUV/c9QWsBmgEi/+wjP5bBlff
7ToHkwXhrTLxNiWFLoguPnts/XnLlm7XZ8VrjravcUtflsqFAFaanvKn+YRTpeOdGogrlaHeBsWv
lpMNi5xuCzZdHEo8+sFs07K4Spfe+hIptcvaJjrBMvAujHr6AEnjy1esGcgH0ezreBmlg2lymO0b
sj9FXG2XP5iMdQDLEv7yftc+N4p6qoBSh0aZOxHXmqAIRirlsPDCqAx3zU3onOgcZGZ2kEOLucB3
OMK4bvdVer67HwyVEtB7MzSM5E1N1c/aGcvjHGL8t/librqVw21S99cc9BRd2KU6aO97qrtXpFWM
Ro0L8rPv+I/iluapa7f4Pb8rjbxcGhCTAgDny2gGQyvo8Nb5moICJYdH6VuvmeAGXAFa3I0doMex
2DeGu3QKt+zCw/ArGQipjw8ijdWjndTtY5fDqXAc2vEqSk5730Vjr6jKwcnHOGf/wrHUYos1ySO0
MYKHWf5QF+TNO5vUOoRYdcToGvFZFdPWisbXJY3QEdcf04Z/B5uzedKEa58W56uuGw5D3TPp2LLF
f8DhpFDFkwqwLARrYi4xoXVj5fkjrLGxwLh/HBq/vbTYLUiI2ocJevI1QPPbRvjNIC2QxRvJALtt
0p5ww0OIX02R//40Gx6FGpj+P8uYpZAQNDcrvi3BsV8kTFhh0fCXFpR34KngWe9L9mvBL2ugqVk2
Xc1ZlyscZjiAYBYDUzm3xyFlwz7P9Qk33tHtqSuaO0ApYz0bZh2WU5jjXe762yanCoVI1CpWksUg
2wlXLNTjXgusfgm89su/lzpK7b0bLr8rv3ydOXjdLaCa+IHQ1tO8+A8eLUslYOtukZH0W9yEGWd+
SwIbh5tszygS9XmKcn1uJcE0PVxdXwmKfOGicEk++SsF/d+LaJ253vz7I2BZRNBOsOEu4g/IhNji
hHOaGrh7ir3UZiSNvSvamkScn4ijo5DeIEBFZI1USrFc8uy78yPG0ecELtKRJCjbIQE+O5GYVlah
Ll9oryalBcOq42qZa01JqngSPlelngnTYzbqsLwo3rTYpccX6uhmIfXoAa+Y7CB7JTRQn6Ko/cVx
7DmT+VFFzm0eKKxsRWFvMAv/COBoyEXJXeRHSExetRuM/vZ467ikcMiE1lV5yd3G+r2TlJgAJDRH
myjkJhgLc23xEV699U9hpuF3KusUri7Lf37LVnLbThV5jdUFdQw6NhVTh9Lb2Y6kfnQ82oRT7kmU
fAoDnNnnVLCY+L+xC5/W/w0hroiKch6AdsgvFieHqXlq8znZNA3brMFJb9PqbmMcSEkJsZNKeOvw
AIwGW1pf6q2YxDGveeiKKLziAf095LNFYyf3I4Q0Dt6Vzb+bn93uapQ3nlMfYbAfMjZ+rK6WZblX
cQauZ32JUdWOJBauRA0m1gKL3KkUiRVBg4NnmFDw3QXnWVI43mc4NpIwte8cfzHwNzDN6xEposiK
9yUOCOJ0tAcmRTOd2bkTNMrNjdUA8I0UpnmFfSWpCTz2dnZhjzBu7QbLkMKFQa8MMZg3x4X6VVRz
t7Pn+AFU38dAKPC8wBBslp9+tXZjjTwIezAei+r0TatovV/Mb8iZ6kbSp39ObTa5wwQ9R1kY8/AR
4QOj3DDgcY8Mu/fxC2IrghdTdji8suHCVzc/jy5EkEYBMA5TbHGExtnKr19+zUDTqGuQcORDODpn
LOPROmS3KwWUT9kDdi1KvkCFxoiASaDVZ9VyFsdv8UiwBsULERU9ilWdU7I7luXPqEwYxhLxgH3h
rcpxHiUWgB5jtcHbGHDW6ORCfS4RvK3fBo/jRHmgqLEcy/5hWh5Cp4wObsN8Vv6I8368eJnD9n1F
fsbeL1fw2CfH890jEG1DxVyAbRf+52wXj1mUXOueJjw92e6pmJYaMALciXSIP8QsXzwX/zPqMcHQ
fP5yQBjsTeAxDMU1OPS5/OhHB7aNj+iPf3NixeySw4pgVvkaLExDk1znpNMD2Fk01wwFLIWGtIWD
xbcTf8RhpjIit9r5lPpFdQG4RoJddCydCQseavrVuYSYPnAWGXjpOyf2UKFR70SNXtQa1ucOusu+
GZAEwoHmk9qVl9kZ/1QVs6EXHTwXRCZujD1CGYklm9hFtrQhpqe22KbFR0TU6uAs670smu8sLocL
HRQ7PgRxmUZYRXgyTtAJPIjISX3ulHcJ13+S5I9OjTfdZcCjegoCvR7SzsDLxueF2XjTN/gN8X0d
5jCjT+kYjgokcJqe1Po1a6JF0+XqpntNs8Ij4DIgBW5Lmol9F4+u+2SP3BN40FM9mcWPS2gwljX0
ua15mHNXcYU1Yc1PbzEclcs5tilEzi0Y59Khlcsp87tjyX5raiy7nj2Qr4/0PQCqgqGaIREA6a0e
Mmtnj2l2onbkZzvrV75TH5wf7OeOg6vRyUOd+v/VDsfQFRMUWFn3OFpiPEeDeYN3X236GYe63ZDo
EWF5Eqw0yiwBqpynB9E27UM/dD9YZWPHIOvD5jMmTT9w0PN2Xc2bNLmca5PgwyxwaFLCEpydOXzM
tI5bLdMwMsczvq6C9uWY3bU9CbOPy/Q/o0inDT7PS3t8C2eqBWlpoy/bZnqNY9k/YxLY53Yz0Aay
5KR90/C4WMNrHiSXnEGBo1j6ljiSB1vafAQpNkmau5acZUrV7YSTNqwzVHj4mQ6w8ATdxyMObb5/
c8W3s+REdB/7T+XGhCsxm22ViXzeap+CE5j0dpLnzFjUk/TwK49mcv4MEzXO8+rHLojA71NfJOCs
sAx4tD7mitt7mJOj6mnchu6/LSv+6qKtvvLQrjbKIkHVCJNt+SDtN9kDYqWy4LyYengVM7miuKy6
zRIZEMQUQiDuA7M8cUOeb0vyzF79mhj3Y8my9DCNKoYRtu8b+jrTdYobRH13KjtAiBncIzb6P8q3
HwQ4WfAebgBN26btnZUwN/dkh/ubxwPognbeDUNZPeQ97OTZdwv25b9jxPG74C/kC9JHleeC/kqw
khdp++6IgdTpoH4gIS89WCyPQCleK8ICUocShrNzSioyk3EYRQyL8jplsFhnlgHbfjWO6Tq0NqUl
xz1+7IQ0mT0BzF/dW9BjHWat3dCDrzwWcqgv4OCLKDnO7FIwtvU/BIEQEL7FvBP0jJvYcG229c/e
E0/8ktYe4zw8KJcSX9V/B/D3Dl5eJtssi+29sEBA5X497tq5OUFabBA4THlcOKJiofKJnyUX3VPz
OwwrC8RmXKZA4iPsuPDZe/9dVPLD8Whtr61ml3Jp3wy2HX5HCtfG9NOraxcgZHVM++HbVWQHrIyh
WlXmM1268ZgY37t2Ojh0ffNiJdhw5i67JxP29ihEtRXet+70p92N96hVZ8KKzj3pKRH3YzJkQ/dn
ySl88NISRCc3LbZ2oK8F2gz1Cm3d0j9ujRzj1qxY7KsHNbrptqqBGkJc2WB8nIKRRLcdflgrsC/B
KLEdIhoHgVkRNLD1yc3SZYNR17pY4CD2bZgDA8iqW2Yt5aFUyIIlEGyrIulv5IrugksN9jJ4dPOC
em0fWJaycSg5vo2ha6XL2GASj2PRvTVNIHZFzyIZ1XAt65XNUyXrj8LGc5GLCQtC4GMOwsUJI/Zr
SEDbNDATDsDmQESuAOGstEkm8q1SQ6+gb1IMGyQ0hHoD3yOh8bZaaigPcAgx4cT6DJKd2zf00qql
24M5YKeInm1LkPg8nJjjgqGwOHBA3O1y80BHAb5EgfNEiBv2HI2tMkhJZdIQ3tVIAqa2Nx6PMept
aJxZ9RfsHnxxihEVVvhHdHUiAWJ4AKrnXkIMoyvxNELdxYjByr1182NH9qe29GdTquXaFXTaudUC
6nHu9lPc+evqFKrryPRkjzg9s+SRY1341r03CmpdRNFBMZrxKcGsyQFd0GhYKBB3wmB8iRq2mhgP
TRQ+uwa4Se+DZGxie8S1ccGqwYm68L8hnt4GjhvIU9TYy3EkE5f+FUL9JbA24cdZXqqy8yClOGDa
6bkgYl/QOsuN1drlDSb4onA+4lg429qdfhQGiMtMv17gyP901X0toAG3qUdEjEly65O12LpxIQHM
ThRBQk604olT5l7pkfZZxoJtnjHlBDwT6wDVBllqhQUF07b0J7pVg+mERKAO5Ci53DsmqiQy23EY
vtRkkXtgkbvLDNByqir6uviUIz+yiB609n6BSHafusnIq+oYLNKw2vYBFQW0qzzVpn9Pan+DkeOv
63681BOm4iQIn5BLk1XwvCJOgW+GpTQrmn/6nMKffsKTRPJ89fqs/J+1n1ZRRq6WHxExfmL7JZaZ
jvVWCG3emZ8YZYsdphFra+QPjFE2Xr0Ar109ckVQN26CzD8s+U8Iy+iR3vxL5vSj/XvBPqOY96qr
3eb5OQ6m3bA+RbI8+zt4gsV51q5l6y3UdOfd83lKx5l6bqKxQHFjZsk0ZoAmwhGohoFlVJf0u6kD
HRt6Zjqi/eIAHEg3zyb/Sr2uPpqAPkcv36cuv5/jtylHGZO+UqkQoUVuqn+faUYdI6t2GpetbmD5
VRXnsWFsmbAFj5jYadgh4VoCJ25b82ZR9JCkXOahKEgXxjxe7LxpDgl8xu1Ahs6KyJMlHM1LQxFa
latfvu4/x4akcgOE8KHgGbJM4deQ033hGvxpvo4JskbRnvUEqE/BnAZA2/b2vbVXXW3tGbWyPc3i
p0xM6z0RLkjWYN4noj0vwKiQ2g5FlrGOtSTPzoK/jp7m36onQ9p45aV023hjtxLTBdxMFNV5b9cs
wJdo+sEyZcaExPtDXKTmnkH0EpBsENHD2eHLoHrcgUN1BLqkgMMDDR51a5+4UMZD5caUdgSLQ5ip
QZDg39yAl//iy/Eyz9Bbgu6XjvoGHpTiWywXPHOwk1lK7CHNiA3mk59jwruLz43YAO8KcJvk0VR+
dSjIlh9rCdmNR/h7jOnvCvQFezFdrBb73aTYpUP4jrx/mDVHiEBAGYJJxYjBgbfswr0C94YzjfW5
hZPJ/wIyx5ff/wCI5fwEZPwAZ/PRFoR+9WL9N3OvyiKsPLzZ48aJFrWxC3TrjAU03WWAugSLb8GP
EiSQFCnxyu8eA7kgL8fO31kSQqjT5uz2XQOeaLA2XpTdmwDDScQ2Z65Y1BUKDyqwVL2p/Z1GCKNt
u7cIR4dpEpFYdzM2nvHHMpFuri3nbaAd7MhuIQyU9QLvFjtT+FwiG2+ROlMsn+qGb/s/aXCjsXJ5
Tk3nf4g88ze2IVnABF7Cl1rINFS/CbGVT+X/3J1Zc+NIlqX/Slo8D7IBd8ABjHXWA/dFpCiJUiwv
MIWkwL7v+PXzgZFTFVndU939OmZpTDIkSiJBwK/fe853SGAnBMJY9VOVL/vQF+SknbJIm7uuAS3v
xplWfsxkICojcv9iZkR0p+wOH7RlsMjUSQMFkvOWvzCsGJD2Kd0yI892Tc0uy+KcXUwaBS/ug8HC
wRYS+nAeCvO7lgfRJvVSIhZ70qtNrVjgBkBt5CI4LNAi0XzTnjnDBoplY2W7Z4CkxonIjYWKJuMc
2+UxDTLSxioyp0hMO7kISsg29wsIa1xgaVGi9qfnng6SQ2quVG99L4s5X9uA8mNk6Z1hBcWp6Jx4
lcrnrmLFYe4Mgg6OFlfRcSl0vdpNcsSB7o53qq/iXSdDRm9JaSNph6jE/3XT1Df0lTd+7n4VVXyo
IjaZbd4Ga7eF1FDyzveaBimhRqzfl0/mY6GZ/AKtZ+Cl9A0t2fQQwjk4FiRTVPEQbX2DS77mjd2y
tIx2HU6odYLKJDOCJlhalZQdsxamQurBYo39TKFjTVr/iyGrvRH3zBCmaee06K0ttvRFzBXS9s2X
EPBZHuZEAyAe2bZVwqKC85xF1elXeh7hrfLdLyWOtRBntSaIai8QOBNjRQ9ZUzTtHOQ2OxOLJYMd
i+hIl+QzOgSE+rBdzRM8tJm5Y+mC2wGuf8Q/w+7+1JSFfaJLX2wzlzNB14oHofO2CeDLgFdUAR8r
/NaEM3jc0T8zrSCaEasdmTzC2dKDt0lu0uD69RHATWN6Iutt7fbh9AwR587mhNtSohPKVKCCAPlj
60dN5ukhc6Fi4/iHqZDEG58IGW9smFaS+vBi9e5d0KP3wjBsRxmhip36SiaVWHqRjg2knX2tCA2F
l5yG0HLXdiAQx3b7xi6ZZJFX5nCxWBP60roG44g+uYvC8ENZAsuVSk4VOYSrAqf9Uhca9swi11m0
vTvsiRRRo1FscnKDewrTAvbjvlfmrsE3n0ew3tD61rvCtsmRzvyL6QUZNll4JRillhp69WObkExf
MiApkR0sKMSZTxrWQ5BWgGJCtJsee2m3vBtzaSydEji9zLmwRVNRbotqZPmWQ3eyDRMdvO/tIhPo
rMUlQEQw74KmB1LHqCE1JXizbAof2p6xsyLxG28Y0EIqGOIHu+JbP4uNXAypcethUCfhdWNOFgEL
2c4Qpb1KAg0LYw+bDpbbLSG1t90OQz0Lu2akOMiKIF3o0ikRVvrlvcoZAcjyTkTsTHotxgOZtbts
sN+KGMA0IPBFa1Lro0yatkYACNKF+kLlhA9g1L3vhochkkRdxNTNUEFTcg7Mep/ZaCc7F+cj00ra
OBU9ibbqUQBYkfEZ5WC+6YX26lSFtUMHDaSUbEp6yz1RKDSaEKKl6BFpPjWy/REXwV4ObMRtoEGU
RF/RnOlnC6HKooprIkfi7IwjYwcWVvERkfqWUTWWKr884x09EAd0Z6T29CCa7DA6kDPDktGmoj/O
x3eka6v80yBRRRro3Xe+3ezSUb2mJn+fOQwbTo37vGDvM0Xjl2goty2qzSLFNxCkA2mtBWg9Foyv
WjR9SXxKL1Gyx5k6DCpWIGraREm4jqAPMHrJln5FkzfuArpiuSWOWtCSCMoGJI9hBpWBGy99mhFB
a17l9JZMOrkaWBV6HfNPEfV0btW4Ep0Bc/lamV4LiIzUUY0WzKFpki0NHmK4hoSPXHMNZytg3Jp7
3ehp4ep5hRzxWxMXzMVyMtxRk9StcI++hobCyKfDiCyFRvduSpt+TeIOCFOv2XQex8ccOet0LSTV
Sw5PstZ/DIPWX6PYeDR01My+bXyxWuktffBpqxGjJstBI1dy1ExmQwq3Ex+BrIw+CzpZrgx6hE+r
9lhTE+1KoziFptOjw8tiUH0V1JfogSTE4E4VTbuXs9QzRLmEdtc8wBNF9u2Zb7kdeWssOrT83G1a
GwCfRhRgLl6CcNXN5tEJOOQZyrxEabLgoMNj8Whr9q7GVCKZJxa2sbPclxBW0x4vTbdBKsJWj9YM
F+fkIyqLeSoHegQkOQ1ZnJY4hjt3Vjc/a4Z8QpuFbWloMT0jo3VVOaz00qAMV4J8977+Yit6RmCt
F1U9xFd8TAXN1H7w+72yIpLJXYhujd5qDKYnpsNIVzTiAY9mY1xlDqoqd2lEeWN1bxb1xhqc9Koa
D7a5YOtJSc28HqBglyOzsCeHpnlavvhEKpJsDoMhGppND8F0749DvtBy47GhO/4ImolpfALDAXDJ
NrV6pnAZNlaWRvch1gkwdbB2TJIxy9S15aPN4HYY2D8qhdQiJV9sbfv5QyJ0wHPsyWY9Cp4O1G5R
X7+NNWypEWntjmxEFtHEce5EXpCIE7xMLCn3KGDefRv7QeaK6KkfyB1UXryPB+vie0G87UVJHZ0x
Betk0d6ZHCJ8MdXRxCXjtO2mpW39nEh93ek5W9wsv8QwiI+MWFq6gNcebeIpcT36Bo0VMLEUG6c1
7V3ZOQzTQ3czlsEP8o509M9au2wndvpURp+rDkQKvbdL3FNQpS3vMhsEJhOUf3yndbbxG65y+eqB
kN5I2+Kk0JAMh1Ekn5i8NuspHvO9hssRYkzIstHCwQ/Z28XK0VbS0qDvGGQXuZj2w44BnhajwlO5
tfYQpW2MnNgXRjg/VMbEMwzMQzcxPnJNHyB+/J0WOsm1yj0bCUUKE+cTDWS1clSPev6tlkQVVm68
GajGHXdrovd+Dpgb7BOM/IvQeknj2nx0yd5Y1IHwNnjZYFdYEHSUaX5BjrqvdKFvbIewCAKGOZPI
3KjN8tJESCqErHEVGtc0SXIsbQVPhdjMQcqhNKUAf4l7oFARELzdoVtPWnovYxuywTS3f0cTjHdk
QlwVj+5D68UQKtvwhURY2HMB22e2gge4bsEalVX1OIT5Cz3oz8HQogaqWE779Kord96kaIyBAUBw
QtOpAVlAKA/hP5IAg17WT55Kso0t4c2iG2e6X8IEarnMjEnIyWOTbwgjyqFInPqDau1TOiTzQcYN
45QFCioNc1mj2ruqLAJkkfq+bUBT1+a0aOKXhm48+M56E8q42Wma91pJJ1qCBkA4aeLSKlAvrJ3+
80gw45KmqlgHDn1sr7jqveZ8TsaZGg6Tjes9Y5QCnclqJMKl6nSmECI+aliwaa1oJ7MdrSOzRuMY
Z9o+czNSugekRZ5t/pAY3861hQeRj1B8lY11kDiOVkF4ygTbor6C26qVJFn27B/xWH0VqR+9sBC0
Tb8vE1d9AcaKS9AKmEiZH0gwy51fV959VyWfY/ayLrIyjmCAH4Hz6wg0GgkGkW+tb16IgaMHYE/9
ztDa13iCFtaDuaZEqZtTShjKqSVcZMmmH/vORL+9zqyrk5OLMBF+1rjBZcpnFksLfqGr2XpigCcp
CZpTnsVbMXr3Q5yYn1072PVz7oxLYM1YwdGrGPDy0KKTnpoZggYQ/Z2sg43V3ScWzGc9wyiE5H3W
6iK/dUIJw3grEwkNqiAVT9gglopWQHhx0GOWZFHrqWLsXWKgjBLkzQEFmesjyi3Q1irGCkbYFwtt
or8zVbFGk7W7VJk4pBERw0YL1p8gMp9vBq+c9LRawV7hdq913JLE6a2RRxlbt/K/90SKVhV9RvTz
mle15yl3n000/Uy/0AXY5kALKGLDLzOiPHWcxuZ46rk4olkmhY3In4owmTJsVkLHYOU0XHRYHkfl
2ouwrdLVKKriiEg4DYHPW6LYAQoOXyJggJGLUY9hk3bPJgfXGSRzh34XQ2X3DiU4G0AzR25dVbTd
e+1rgFVuUdBh2DjhlYQCNHqNfIaEA7bV7iFSSJoPmfUoZ1+o3dGtw+0d0051y1VJrGxh18WhKcKt
R3LRxrXtB/JEk6XGVGzJ6IKWg8E6oA/I8DX24X7AyRGGpzIw7JMqyote0pBRE3UZwHlC0ZH204cE
uEMg5R7RDEcw8YO1M5KwnDO4BsKhJzSFcOIrPL07xGyoUIYDs3+iC2Jrmtn3IWq1kj0MwuHO0Yka
hUnEWxqvxi3bQyi4841NeCV7+/nuWMlsWmq07iPq6Z2Xd9lhGEfI5kF8hc6T3sHseUR0rhBv3Fg9
wIb9JC6f2F95h9TVEElWX21igSDoq3oXC2wm4Iu2QGPijT2NPwbGv2ddlv0ex+tzaCMByZWBeIJZ
dY9FuwsbWj1AlWklWXjJ8FmNx2hk0a797tgVaPuk9waTt1/GWYA8k7pkR08FcCa0c6wFW81s+mOO
LJv9hQdYK0EsEwVAfmg/BUvXE+lKj5PiaA5djHadoTSHWtxbNUqNtmgO5HTKnzeZMOQB6SPD0ds/
3h4HOYGIQQxhdR5YBqqO1oOlA7tNKTRHfDI7E/coau3wmHdeeLzdExHJdqJ5joYoPFKQw+AY8wYQ
cM9em7Vs4dFqe0rR0y9bGNp4yCd66j18bVk6zBqSrc4OKU7JI0e+BC5XWQ+5RZISBJZFpqjB6Bw2
OGO6jGSg8FIaWXhRxZMWdNnaJMQZ2ro69bAfdvVMS9LsmA/J4ByEJZhn8PnOHO3JNePqcTLJG5yK
ht6PsBDldvFO5Nqs2k/ac5Wn6GoGqFtEn3GZ6Q2yBAgPXjBFSRZGMZEfKABflFpEZ7BXkB8nPHfA
zKt1poHOCbWT680iEKZd9Qz/tKgpz3b0fVJOtdNnN2Qz2k9ayQhYpTiSy06bJU7DxQGeCVDcJygj
IS5+5PywJxdsTtXnRPWo5z5V7LUDeTcmVn5NXWZhTRy9MlO0MJcP6sL+X11GukSbTtfXwxg4DFpb
UmVnJoSpMc8uACYV+r2cUpTcVsTW1ihm/+W0jC0lrioTBGlZyPs1rlDnyuayQVkBOEqgF2nuy6Cx
PttMwCD1RasigxHPNydspP1xX9bau5wfTZAwe7M+eubcvRvjd10Pm1cvqF6z+OwUdbkdiLrbtNp8
1bPcAQXhI7Tg9DIv1rUef+20gECNc6K7cM3b8SkvzAZnd/iVghxjoauhj6/oXtdcbDQIXDsVc1mJ
QlBchcxOrhL7PEvqY4bmUfjkV7sg0GgC5ITOJRbMUEh0dR2xupKkMvQ7veGzOabUKE04KKak+atv
DfZ1miWsoz4am6kmndU16SDQGX0DsjRdYwGfxPCHZ2S2yJARPjMla1ahJiGqpS3Mosj+Mhg11Utk
b8k4dsBMvdCnMVZgbQtGG6hOJTLWhQ6HgxmR2EJ9eSxHfH2lCPfULw9uh0ctyuQ7sjpM3W0bP+D0
MGeBFbQKw9rG7ALPpclxRVRFQi6E4NFL5d4L7pNuss6pT7POnvOociMgbybmghLmrrlskAUH0KA/
42q5awyn3NLUXeTt0Dx2VvoA27zZ1uz1Dwi2o61takD32CnEAn98M+B2hxANMZIiT7gh68K809X9
cVeZCtSMNevYBpXcNTU0otGrd94IPaKMO3TvIvPvVPYesk1dysYo10xx5jGAcRkze1wM6DdXBLHR
7vRku+6CCEKlSWUCRgYdB/bwZpw+QM0t7Vh6a8EcONKAPc77R9HdFdrFy6V/zzukE5z3KFDsrBR9
h3XuXxqvV2etCpJVhAtt6elpvaOpscXQLvhcYeNANhjd326MsSbgvKLPn+BNQHBW7D3nwXBRaaop
JIQCSQVnMazODlUAfgn94NTNwW0G55TTtEUmcSzQI0/4uo511ARH3/FYFEA4ci3sV4OFQKMd3ttG
VHcE+G1p4uyLeoBdSxALfUggXE6ERb+L1N5g37c2WmwDFaEu1aACYDgOXhG4LztrJGZpKO2vludq
l7CIdixY4nHKtCNQlf6x78VEiWdWW0kS2cqXEF5QjJVbz+XjAJIB5QL6CUYiNMI69r6phb2CMawQ
06NZj9jlPK5NlRjVt4rPodk10bVPT8SlVwfYIwutAjUBQSU7OA1kmlTrnzwxTqAqRXQH8mqVU6Qx
qzLhSUCmysNofPBMTtmAWjCJh/IF8ZfGouN056AwrXuWCNhJ80NEWzRyQiRfjMHexwBOlHRa63C7
J7Jp2NfOoRBfbC74pxZ0oZWH8rl3acE8e5qgt2Z6473s5qZJ9KqnZsfFAIFb75q4Y6BtcGVmDLJv
6Gpf6rwgxKOxLVJ+2GbTsPGP0iV4buisx2qIsx8tEvwoJK0HZhOxDenwtSzH9N4NwQsPmK+aAVtS
hqRVqStxvQs76ds1CXgOUHegAiGrF70MjMQ5W0qzCKcjRSSOoBwLQGcnb03hfiHQBmmhRjpPRZxE
EC2YIxbkLebZWxluBCkxUjj4a2AQbnrbYkdW9tnWQhoD1xG4lp5A4hkG79RLo9pEZk7zPqoiYla4
gdixLMHAGZN5zJoeQyIxUkjMgue6gF3iGuBr0Fkdutr5JnLIexQeciFHfOt5Wj3FM55lHFp9yaYo
XrLEHEd98g7BDMeJfAvIxajtWlDzbKjbvd8H56IJ8C9IqzzVIebGnowj9qUaAi5XH++iKPCYSDSX
McltGpk4cTWGQydHeqcJ4snebh80GhtA9851xbE2YotJe9coTljDBYsyZSeLN2APNvwBiITC1V0P
B3BML8ICyaSDnhET4MCYbCholPU92+RlbdXh1RYtnEDB8C8j4jzSEpJ2ibTQ4uTCmpxc4FYsu0yv
DxnBJ5YeNJC9mRX4Pn6ZMgVrVOmgySarequjUt8EjFWJIgbVAcnnzlr5bF2PcLAAYqGIXtdaxLvZ
PjC7HI9Yw5o7gFSCKpJoKg0Q4inRUGYaZg9Cas5vl/A5V1YJzkiI3t5UOroO9LfZaaI/Q3/No7mt
u5eWant7C3jEqV+C2swfIzfMdqHdxicVEHROpsYWZkN+9NylpmS7I2JsY3lvCFjMA1HA0OInVqdj
AxrxUNCnMBrR3zVzsDI67WyD3oAIPVDiR/12k9rfBmx0G7twvePtZgp6jUsHKp2SBXoVfkfO4e/z
OvxitF50seTw7jAxRTOJuXAc5p64H4j1kIJiy7q0Pmk2GzwAptvYk9dMx7lvo2Ea2CLBfEH/hxvH
IJ2O2WhKJ1yCsbaQmFcRV1/CFZLj7QafWHKEGsLI+3b39o+mP3wDLAST4IZRAqh0dDEOHoXYB5Mi
rmR+4M3/fPuGoFnlTm6TL5aHDo3UGVwAw/U4Mhs7jg1SnCJU17RJ8uPtLb3do4xk93J7nHlVSr+N
AqlFNJKi0hjrLiNOpGbQGmK0WjqTuWtrKAY+iEigr7NWL6m7rzRG36CgE7XiJD8MAhd2gG121exN
CsYKpbrtfNE90R85dyiLi/kLt8d2hbWpjHnz07IYjumMtKpKUqmVNu4YJFIYdRZB2m68i3Rk2MaY
Po+x++DNcTYjuXXM+epTUVV3Ag7Y3qu0+hQzlFkTkJYtadWV55BMBqso0nVu5A9ahSqGRk0Jsaey
XwVbgF0R91en5I6LgsFgFHriFeboVfB0RATm3FJXf0avFh6MDujbG64I1Cmxc+A0LI7kEQHaMDkM
U/FQNHW1g7IwDqrbWcDJhsHKt30FzHw+XO4OJVV0TOZvvz2nHWAtLm93ZRzLA2012GHZdECZC/3F
78TORoaXypBeBYske4n2GsYhwKTg2JUs1MS5aqBIuDfOen4cHYykZ+H37SZQ4s97eoc9q7PLuTPi
HQTjOyDcTLU9U/JpZQVHEccX0rp8DGNYEqSdEJeky/FgNu/6TKVKVIKAju79gqi8Q0rZtgsGinWA
ATtCkvGhmFlrMF2v0AMgy8SmRZjPwg0bsQ572IEGTUEmzjY9Lany8DxlMC4ilJC//JsjidVh505M
csGYnL0d0BrGdUGCEMFLM+f0jxu7omCZKF/WKkleVNfTa0rcU293SGLme7ebcX6IUK8KZfHzX7A3
o83C2rdgo/5Q52rb0WdH77ix3D7fm6UMN7w/BPOocCuzCqTt/JuQbk047WzeR9upr9PMEkqZtwOD
Q728uP2eKjMPrW7FR85tEgqR2dQArFFr19opUel7ITvA/rNojyLCn2nx2d7vflRV/SxKuG1DmXzX
B3M/uleU3dq3SdERImjrSbkju9PeeasV/EDZhO3nWJUVqr7QeaIDJ1a6al8gaXTHpHfg9aqyfshK
4zFNCTM1wzoANCO6RRfgZu0VPsbercoDYYTTPrO6+mj3MWbVJMHnmu/JPR3OM+P2oLQetxM7Szkm
FeFiPzoa1jtndgrBaUOGnwf6uXdRxzV5JmlEmvnGlRmMRK6CXAGbNNnNbYLQ9mjvNBtBnCeUOFtj
9g8hyuDdP4tHrYJR7CV4tqA5hLx7fZoc2YBYWwLvGVh5ib/T3BqUSeUttUz/mn1J++gjzUgV6h0Y
kC09nEVbINLFPAv3vRjzrTkED4aUOei6zkBHg85i5PeGfe/AHBPmItcLF9Qmzn+9jFHYNYDj9N7D
izOBS1dJf41JWcHX8CTKsb+WvfZOX9vh+sSXulkY6TGQX0O02pdVPF51Zwp3TB7I6VVyuFKxxWS5
p2++FXmbsoyhE7K1eVD6bEKvkm2mA07xGUSysnJTxXmI2j3StqjB9IdsvmnhMi2GNkvQXAQj9RJj
K11WP4zeUOvSILd3Ci9NbZeX0W2Kh9sNGGtksNl4f3sUZz4fdk9/pPTF9QFEb1sr692Pgp6LRwqM
J+3rmX10tczcPpXuaJ9u92431JU4rA378o9/17leD6TC3wUTWzyCIFv2HyUaH9s5iTD7RtgY5pb5
hClbMXFVIc6Q5MTkLGg379kenfME26XwGLiVYdIfRckdsygPtxuGIpiS2zICYF9N9CBnN4mhG7z1
ot2m2TvjxfEOOxFtGMfovIMJVpIpVnDiQhOtG2HihELtuCpa3HGh9iHGyDoHEokRhvW9YDd0p+sQ
pFuF0w+QenDKJxpxhlkipSoCBsbmYC3j+QvOsGYzc3GcQdCjNp9GABtbpR8o6LOVExBdnMn4Cbwb
aCmB5kbUry7n0mpoia7UJXN2ZZc1yrG+xUQI9Mp0ioPthd8Ll6Qp8oD6I9rd/tiF+vtg5/Thp/Ex
rjO0MlrXKxrhTDmKhjAWpapqV+uKGXTrmHioCDYZ8yDHsDCp4s4if+fODEyTXh0LqUvvJjYF1SlL
kd9UAF3mduHtJnDkn/duDxtaaBgSdLnMUhDn1LFYzWwr3xXYkFeuDygYdt7GU/p749bant5NtCL1
bzM6oA4AEL1qCiO0h5YinczFp9/+7W///m9vw//2P/ILKgECFuu//TuP3yivIaoGzT89/Nv2Iz+/
kpF1e9bfv+vnD/n7Q5705w9dvTavf3mwzpqwGR/aj2p8/KjbpLn9On79/J3/3S/+9nH7Kdex+Pjj
0xuUr2b+aT5Q9U9/fmn//scnpqK31/fz5c0//88vzi/gj0+PH232nz3j47Vu/vhkWb870pYKXaRh
2iYzzU+/9R/zV0z9d7ZFLEqS9o+pC2l++o3A1yb445NmGL9bhunwJEdnWuw49qffiH24fU2I302d
AZSu2zzXkpb49H9f+1/e+n8cit+yNr3k8IfqPz5J9em34ucRml+bY5g6jK/5p7m6wV/CT/uteHt9
BIPAdxv/Kw1tPZomf9YAoSLsyk0A1H/ItZVlf9eY36FrITYpwRHzBECbiOTm0aQPGblcD7usBd8O
JB/lNeFBGQpTutMVE6yyV1/LmV4Weu+xf1EGy0UcPNtNSjidtzPtnh2Av8HDcIQ+Rl4bKJVK/947
/kaB/PrlePz5mn99jY7+z68RzKspXYP4U5M3W81f/+U1woysDNyY0FJqVjonfVU5dAaZPHp4rRty
dKJIvCeyxvEpavSpJUWayvK1F8afSRw36TRwEngD2SmNS/3Tm1th33EJ3Nl58cCUeUtC+0bLMScF
9ZYQpjVpRWPEDpf1T9kCHIDzlNNDLZsevwSGmWnAxls9jOzss3GeSYhN06UHzCRIvI2ZqkYRYf+g
03pFp3JxWuOQJiMuf6Dz07vhi7XetNnCaYplM5XXgrYsmpkEC2FH9FwZPtNJADgXfvPcV6o7aJ1E
sh+bPP6MI4gYLus6afHzPPGIPHUVCZ2s0c3Zz82p4giiYI28ieElLBvGejKv8c2HJ5EWX//1kZGc
Sb9++oQUtjK5zEtKGT6Fxvzp/OXI+F5s25ZBVltSuhvhGSQlTHtF9zCx9a+UJJuov+TUx77VbSz6
CXq0Lc1wX7mAHoppJQNzradi5REhwa6Q8Sh6x/B7MBD2QTiRvcYKwOgyvzd1E+x/tRXhax2mlGrb
XaBLuAbDHdXk1q0Rq0zmveZ0l3/9Cg3O1P/4ChkJW1IomykrZ/mvrxCNKojLkITsEtqoixgqa3zE
pRw3Y6Ye+IjlJAE4wXJswGtsvfie2aMb3PHfbPuEpvbz6vuXi++vZ8PtPf3ljBdcjFC5Gablcr5z
cZuPyS/v+SDQXMYurfuhqA592ewaf9gaabQbXRkvIjzDeBLWhrhaRMNSkrTrCud23oeXbFTXvCsP
//otEtb8Hvz6F5lc62yuPxaXNcEfZ/31L/KMLouNCjmd3bLD6+Wwt7NaXzIufDe9/BxEyVPqOpca
PSe5QvhjQreAG9/gEayshHV5YBcM4QUvTQKMpXiMVdusCxdpDM2tvS6l2IQN2heRMGMpQI9E1nDE
HJWSMgLPKSvY0qGY+IaqudiCmjtUsaVvAz3Yi9FOVwSEqZUuGEolmg7I2W6eSvYMXovYFKQHmII8
Zw47Aw6HiUDQULwOI8pX5R4nDx+71sEUn+ITUBT9nOJIQp4HWzAklF7SxkGpRe86pxfrwOVedK45
LGJI72gFFQ5HRXcwgUKfttrVZK4Avbg66XnCldN9lRXyKyzXX8SEHjebVl7H5szUkPnSt8cMXKzM
JF77knzr3GcqJeJg2LoNw5IOYQGcW16U1e/Ghkl4GY2AJSbky5BS6gfUhG/FQFReT2ecbiyGgAnP
AeaYPr7GDCckAuYYzcRRhEcbeBpiKWRzlUw3pNqbC8J3JfuzeE5g6uxlqDmY2YIXUeaEdkvp7DS5
FeKcmi7TpaFL92as7XPf3sDy957wO8Djn6CVJ1V5L+vvnvLLZ2VhXI7VBy8nICN3MXcLce9Ts9VW
s9aGIUAyBY7PlSh61FR9dYM5UXb6FuMcgUND7HCGXWbSkav7of0q1ZPNaAxJM58mPSFKlWfSseyH
44B5rCvZhDBv1HvMjQKOzCqz1N1E5w7Wg74UqUczTxnnqHQhnVfvRqZ/UeN75I9vczfZ79WdMdju
QSdZd5FELB4G6LC2mUk7KdQWy3t2vRfRkqCrXbJUBdvIbYdFlZRq7YpMLTsSkxFj7mUuTgFRtkvU
5XAgEvvJqGJjCxuhRK2M9AXASRkzhJ8T2TUjeyeMswSVUj7Sfrmk+YTIKK2IYrS5toJKQA27s7gQ
LGAnMHtCvZybtHDnrYuqh7WNTHWNTJ585xI1PoOMDZETDOg+D6HtLo0aQMaEiGaZMbt20Gsq7UuN
VGo1jajyYNHATK75ZIN9QfiJAx7N2GYorVME0mDd4JNcNuEba9I9zUeonPOLNkeer2m0Xaxgg3MX
HQYGjwj4LWepjzqsMKG1sPYacfaOT4wgPIKICD1sNyrphkXRoWQ2aDLmFjaFHOyUtHXWVRpJiNUe
b1eIyZr2gN4RyBFp+/95WWuz2FK2/z/K2vNHE3zA+8ze678Uw/Ozfpa29u9C2PMaolusa6S98ZWf
pa38XaI4RIModGHYQGO5oP9Z2lrydwQy1K4olSxbl4b8e2Vr6b+zSrrCNaRjONJyzf9JYWv9deG1
KWhNE7eV61Dv8ePmwvvXZc7AqTGMWEAweMhhY+iZs4D98qgxk1mXLi4Io8UeMkL3mWJCsRTq+HWu
pmDfg6xZ+ulHl7YoTZk73NUOYV1lWMolm/ytn9Xu1k/aYJP7RJbQfHCWJXONuEYdVHiMrjrk3oBd
trXZWCsCzi5GKfaG4Z34rObHLBjKRWvNxU2OJdQwtK0WaR9Kq8ML5Lfh5Cf5xsvtErx5OJJ45zRw
2EsXCI9+ZHKab4mwwpLViOpKaiMtdFgDoI7swxAN5qIPLQCuzHDcAqdzhMxwSnDV/PJZuPxcm/9S
RPwn767FMbJc21Esn+KfSmrdBD4tHQJ1IeZdktTQ1llujWwc6E0BDgLph0CiLNewIuYY9OiLsEAR
jTW+awL92PRG8tU1EvxH/ctgZ8N/8fepuWT4R0lxO/rsm3RUGRZFJpDAvx790SRyqupHB7/JZ6us
gkNgAS6v5oni4B8a36d4dkNtZ0Vcj5sSc1gco2ThQvPUOgV2sb4GoE0fwo7q/Gh90ajWC9MX4CBg
wfl4pWO3/DKGfrJq7Pl4h627LYr4m0JXt4b2d3/7BKTdBN50yjYtM+rtJIqvwCZJvkWxNUI7OEzt
xfdDzAMJqXkET2w0zFrHDsMVDLIR/5XozoK1cpHTLvY7lTwxZTOWQREuCmtsHiYT7JdehD8YgWpn
JP6okiN5IrtW3Ke9DhyKzCsftZbhkbNOa4cDZsdMW/qG9uf8AclSKD3/+sNhz3vGf3rz50JOIEs1
JYX9fHB+qTAzSHKdjYoKp1+8KizvqYidZK9844Lxdjh2BpY4SWzQztCnje0F2sYvxytR3S+gYMwN
Ea/FusaWiKGMhCwLKM3SSAdo5lGGWm9SqxoWwmac9nDjBiaybkRzyPE7ZhK2XMsaQ2ilVZStcYdl
2pArNTWIgEn+ydsJ5bGDdRGtmL2c7HjLfhTWU5BdAFTtFVHFe6ZV+bkxwe3DOMbKhUQRF1Veb0Mz
ZVwEyIiTusxPhBKUaO7aj2CGDN1oTeQUfjVbMlG1vHnz3azeFt7knwDy+YQE4QA3Sxx9SSZ7nk3+
SjH55NgI2tg15k8sdwbUVvs5UJO7U+4gtp5FnC/iuIYMaT38Lw4UB+Q/HCk2A2y7XMshv8Ow/mn/
1UuzSwzyGhZ1HvQbP0AhWOcRIJPoAu8JsZsrL2bXfXb9/IzsxF7QhkUrFjkn5/9wdybLbTNpl76V
voAfFZiHLcF5EiVRkzcISbYxj5lAArj6fqD6F9XVHdXR216Uw46vbNMkmPkO5zzHDMhSxkO6YnkE
3ltNWEPklxlgQKnd5hotPtPGHLpNPXduqGGW28SaJU98zDSbAvHSzPD/0HA6hV2gdYfBMo1tbpCP
IbjY3wu9PalsXPzobreiUmoOfgrEJqVYOEW5dvdtUfETccS4RdRj20lsXODgU4NMShJTGbux1Rl1
BaA0H7H01HcMSHvs4xaxIGBK4+k0O+hCyrxjvsvJ3GcbGibAdXV+rb38PQ/GnqlYj0mMgDhp+38x
gwNxjA3jgNaaLUuJRwTh2/ekdwi0veGrdgBid9GMuJq13aqKrgInxbpp7G+LfWKod6D0nEzEmwC0
WFSbJIzo06mERKSYD2O48kmfEk63iesRYztsro3hMDbAmophdMEqlm4x7oWQ/rrRhBbihw1AeNHL
eIUcb7QZPOS0M128J/3JfkIz9ER78hUnGthq/kvsam9Mqrwtf0MCfYVRfi6ShfgMxQ4uU0aedLtk
P+UfqbASWEyoK9FJEIqVot0H0BCmMX9nZXbsSCPzIzcjzPLp+KftRAD9DvDdEG1wHMzrn5cZtNoC
FvyYzUjtJun/0UlZ2Pedh/gvao9my3DFGzCeDsa74cX4GUwAMWCbFCu5lXSUfpnY7B2t3gEO25PC
oZ5doT0kVrrvB796jt14SxOPuuqjS5HFWBUDhSJjH8W+QTU9oY510OzKzA112TCmYhMVJraMT62u
3WsYYrtauQACBlBBcTroBBch14sj/aA849ga9BJ2SxY6FnTwflAOqWej30VfnAeZoIpp630urbMr
iYJuElguunG1ia/BALBafANhRgXvGyZZfCyWBIrjkBT2z2yybn6BphSUFJhThAE/iz1Yt6YtvIdm
uBt9gsYwwSPqDt92hPVMkpNQDS62GzATBBQCLaKgblcDsLMVzJl+1RMPsibggPV6nbBQlbeecKhV
TEHcaxOSnoYlcvq3rI3mAD3h1QbNaBc+tPSq+O7t4C2fok0cYFRwrGM1fWYpouQo8O+a6IgdwC35
n6+Ln+vgX68Lg+Gn51q2b9s+M7p/H88h3EJK6UxxmLSguuFtAHWwyMj2kjLsRRAcKhnce/xZJ5lj
WelwumxyL7holZcf+sblXm3jC9te44hX87GoGnFCboN8DvyIZKMfzTvqo+GEXg0cStSYW4So/qmw
8BwFYrxm1F5rakjjYmUlLgDQEYAZbAem1eAcmzZGKFCaT0TIBpKoeDoltZlnRgwsGIOdRAsccGoT
cnEee/mnd1S//c9vkbEUq//2FrkWgxGDiCLX1n/O8X+9UYmd87x6gG2fcOJisV5Zi87cMDjrEhnL
kF5uWPeZOe6ZUijAK3sQaHhW+TqzLiHFqP+SpvM5p/VC44nC1HaInSrNy//lhRr/hxdqO5bvcIcT
0/fvdddo4fudPYDZ+iNpmO2GuHjtbixGU8In47BfRBw25gqhkUmiSlVvQK/959ewdBf/9mZRlaJk
p1jmMDfN5TX+y5ulG25sar1Cv8X+V475cGoie8caRJxKRkhXr36M8vylGrpqd/pn9dBywKydJs5B
1MV0malGrlrkOCdtWTzJrHLWQ4fo9qeoY9I9I/qIH6ooxlhTwunNCZLd1VUQ4ctI8IwvP/z8jCde
4F3NLzpzn+O0/DAsbBhoA7QUA0Y7fbDaapWNYC5n7WgmWdjapFUiuUMrCjl8M8Xr3A6oHxqPzKcq
OyIV2mgBsxzoAMEOy9XD4gT7IR3MDIR7qAC7//yWsnb4395Ug2qfcp8NgQ5OZWkD//VN7dgDVqmG
blpCHCxJ2FnNXbmdFTwUj+whqyK3cKAbkcRPyx5cL3txZCBG/oaAceS5JfWiLS+eOs4zxOu2pHzQ
xvwMvNbf+ex0x6jYj9nw6jEOCsEpfrZjxR7Uv0cO66sUEwPq9JVXQg5HYJ6E0nuafbjDOXzelVCM
bpx1UuQKrEPjHbpcPeQzZhm3dz7dzqToGmJ/JVPzGy9MH7YejVFNvMukCJq2Cub3XM0hBBMDMVhw
rElC27i7bBysBQTPUAQNeKCI6UxFvpe6TR4UilXRkzunZcmrHbsPY5keh9J6t/APNmaxMbV629rZ
Z5OTTeP15EJGMBvAYHi4sbrvZOiBYuew2bTOCG26qZULopTVSsXqVfc2rsf1gTaWQYYwn22TPXzs
AGFUFWMQrkmfoLHVgPbgSIx35+lQNwLxF+MHMMM+7XnNAqx6S6yrkwREjqOPiwrFx+M4JFmiowzZ
0SY7kBTvowpoIQCRN6Ozcnx26iaU6UWUWazdnN6uw8llWkj7AoE0O2IgvORkJA5jSeztgP8jZHqR
sccG0W36/B1g5W801d824u8QKSiOUDaiY/TqZhqjGnsw1zG5MrYeYupzd10RDLveYMVfQyguyHdw
bFN7CL6Bhe7dytFvHuVWkscOr4CPL0rHdOO23P+elx/dSylSzFHCcTbktQAawgviMhlOUgt+Qg93
n9nb0Uq0g5kL95a+apP1Cw8GChd7vCTW+Es5DIoLKa/cIk98DF/cSkVoA+mYIzu7oWma4OKy2SGq
NYzilPX9wNDRjUjXDkq2QLZffNV6hS1l5H2cywglH8uXCMw/N8kuBi5FdSQO1cwHUjP8uwSTRGIH
0ou9isathiyvNOb9gH5i7p2DJwpB+4znfpzdZx0KYV3Y3VvfzW/AbVH5OSRXTH58bzNxIHoAjEBJ
QCvyQtIICC0Ki9K/gJadOAbh2FGU+cFcH+v+qcywd+XsVEMEHmynz6A7I9LnrzgBVeD8GQIvplxJ
CbEY/F/IhyWzt5bIUJJQrRLK6ojsfCokFPzm1aERXMkie5MoVjeOwzez4uuBi0nz1jy86FVnNE6T
YPqdbLnhuyWrkz9MGdapUphkTffWzDqIvwhOgEmmrqo0/yn2zetMK7c2099oOQvy06p2ExNtGVIg
dhlj6IneF+vPsCYdd2fFkA/9oR23eqrODpNw14ClZxnGDXs2Kv0gB3xvMB3HAuKR1pF6D0rVxqqw
szu4I2RnVSJX4D6x0IxdyArFWTXGWmQ45/JMizZlVGxU2fzVNaYFwTybPIqIM9zCI0DOaQ4tNHDU
CMO9oUQqSrT2qEtGJJEn4QOVK0360hbYSqu1LBvicm37xOoo8YyJbUcS6UlTc7O1AvXFPgL0gs0x
2c1fw4wSWad+XfV5AQHgF1KfXd8t4LMZTlCGJsHEr4f5AWM0R/EqiwVo6SLeoe85lbF6B6TZnjG/
58ekr9fjwtfOGXLnigbP5goKnQJmS6cggOfCitd9jUXmR7tnljgijIotJguucYu63l7HXX1Fp5ES
FqCR9E6DmJj9q6WbSMTUdp6K6NJLB9B0LKm9DYhODoZzsLn4r+AOrauFxeZ5jCa6rNrbV5I+eyh3
EDNy08K+hZ99PyHW4+TmKw+ANy+BsNPQp1Rf/oO2xNdRdPNWw8Fca3DOlk8Vr6P7yJGUrwUsfDtw
TlwU/LYanbjqKn3FZ06moAFgwCm7FLt+wpcmno9DwCIspa2qUCJhw0YhqHWLkg2HRy6Ck683Fyfo
f40LE1CJ4NkloYzJfvBqTIkMh7g73+nKpis3lSeSh4E7iPQP4gpT5tAI++LHWSre45GGxnPifTBq
F9T/zjZfAt6ZCqE87TcG4EWeNZ8exNeOo3DuZZp9xwUmLd8hCKmLtQ0ibFoQ6VsHH+4SNCQ/BNiJ
vL3REwAjWFOVN19aDZ92TB7FTh1V0MZPaACmvdViZu3LdEVLbe7mciBNSZbGrhflRFxgvfDwcJj1
p1jo71z2xNBkNgiH8dlo3efBgL6pzwBKdQ3Wl9OPTEBUu4n8hI4gkXTxzXNuDjZ9A/dq5sblPnfr
V72lE2yoz403Z8aWXrR02t3wKYdjkRAnxeCnouBJWyKeGXpddQICo0wrtwSO7SGq1nhyGmwdEqiI
1ejfWmUG27J374aFrJnm2SdXeGtFVb2uC6cnVoihmaomsCdp+4Hrq9oFyny0xuBFbUhrY4fGVCdJ
prPX8L2puwLaJigy6joSCNKR1D4BVNA7RWzlFyGDd4CscPTgOruaJ2gFZnEcOtfft44IJ58sLWmC
0/K05tFLxt+YOLmVVHTAsDWGQWXPYYa+qxcJIP2kIVbRBRxtiZvSimzX++ZHxyglzotrxHIDQDjz
uTxe4rlnMGhW518GH8esrBNvBf7iPfjGVfiHA4CM72H64/l/zdn09z3IDXyirKJYIEJacBehMskZ
yRyANym/2XW0mPVQwGWQnyfV7cYBolxhlUYoO/crGsY05AHw19L1EToQprfPOlgy7Oc/yxSMb9TK
i0/sxzB3twBOCJB/1o2ExB0Y6S4JjmQad86O4cAfABKgZVxZ7jUogoCOIUhlacxDMNkbTtxTUALe
ayDSHIcI2o/RdQ94mU8euKOJcokm29DIPZvOLZF1g0aCKr3YDIINY7H+OvaFddE7zjqrg1rrakgY
ZnJnYXv5J2LBeO/G85TCDKmk3FtihE1SowDZzrp6HhnvcWWwi2rqlKk8BzSeA3ifsdjWHnvZiik6
e+rmjO835TtQLYEiKDMnT1doKtCBt9Mk9u4wRStvem5ZWi/d2AG1lrclNkNwJbPqTMzxYojykjEE
eMSK8NZrWfBQAX7pBcHq5RdY9b05C7FJhZYw9yhPzBxvyAL9cMxA9Vny6IPRCAO3qMOu1V+TaUtl
GsSLC7YFSKeqJBTwkNeJCVKZpeQW6jqBWDG7Bd+TFKwFBnDfnNZ1WRhM5uJXi/EQgeTuvNKm+i+E
2+5oWzvOdZ3fMb/hlV41LH/5ovkPrQeoNq/9ha6E0hJlerot/IeA6IIT0VArzFvauhYiDSFw3hKl
Gmyk7j4rFjRuawyh5gev8Nf2RjpHZ46b/DTiVJiXX+meH51HDSlEPhbUV2M9nIQ9putKa8xwq0dk
QNUjOXruxB7GGdUTV8mX4UIgrOM5oMgnuYkcoIkRXvdrRK97qvthPighpqPFaoTivTlnQvCeEMJz
dEoUoq2xQOMD477QDPd92c2MgdcAVYMwcrOYSZRHDta4aaCH4Z0L3hNZOBcCoEanDA7ZVGylNv5C
tDjcXWDi+fgYe9azgXSOgVMK7xZoZNIK57YkOFmUG3nvAKfUynFnSt8BE2J/uFhYPdtqtqDbitAw
7LvOJlOfk5nDr/i03ETu42WlwigkzbhS6hgkPwSUp74i533Ia+exmoIQbTC2FRVVO5YNNDYjEmPd
ceQBkzNxVc8GjVeaMBsZyYNs4Noa7EgOYNfHDeCszVCBvwLkSeiuGMDy6bhPM1OJh3pkysk9+sfO
rp2vuUSvUUHJYhSXMp6wWzpvkBHNIwGFj3hzqpsPmQmySXP8eQnO5IAtSNyDzZiKnYy/BtBlQ/Vd
aNMexs+0RvRt7xEcZlB+oKYb/WvcT2xC6vSkJkhRhvFXC+qXAOkylDt4Hq7M4rOTC8IHS7P4+klJ
y0UJjCyy3a3TYDMzOnHhXsbv5FigL+XoPmj4JHZTumx2xJPdADEGJPjk2kO5N5OZxffPHxjMaGtG
4cEXXmYElVdu+74N9ozZupM76OYOK/Cj9M3uULvdPZ8H0hrJBjjFFeemx7u+KESq29RfmqIorhlw
KpHgLYoXg3NbEMw3ZfUbHGUnbPT+O9WTT6f404rpVxWJHlJ8jqcgio9RRf6V1Dh4Y+72yYgfxKKO
nfQcIHjt6+xoNPf080Nusuyf9LQFgpeghJDaS9EA60qq4t4mk3apvApyLN31Cm40lCe/mq4J8mTg
CMxSx7FBfAQz5Cnpm7doKquTMbLb5J+NPFmbvtD3V0cBNemG+3nDfWSto6alUQzc/kbGKOPYKDJ2
UWV31x6Z+w4DebaqMs4aj1Jrx7yS7Zil53tR5HD3R6JvMUPcTTmFlOIPdkDLrUMPMbrKehkbIFka
TnPbxoSYJrRuhlYamASpLmPNWWHzbT5M96nKkzuKHHtToZlZdw7z/okFWB9s8CQx6501seOk/KvP
01maS26aKccHBSxfwVwRJre8INNImyEhi7w+SwRC9y4e1oRnpSdEMqCBmFnFNZITksrSfZTZ3Wmh
H6HJbyyAnWSktKVtvNYR3ScpMeMxzwB/E3HQX82iew0sBW5PtOJ1nPfzYAEU4R9Rmdp4GwwduXOH
e3eY08PUjE/tsh8oHAJaLGfmWvYc+PiuT9x2Is/twPCEQCgiVRYkVZkleEljDq1YL//o1qtKvPFM
dmSF4YihaLD5mbGbQrIeqEFT49Jp1irhlzOQ2XGW18wGTwIilTG+TLC4al60mydCZeYCRq1PzpBl
RMWOCCFvPRsR5hmYRr6NuKnXSLLyG7yuvatvhLkmv/WJ75liXZ5oxSqemmCTS5p/VRkXwUQQxU7L
F9+6gCvB9DbzwDS6e+5q4ubVUF1oZ5vU5lgNzHzTyGq8TwIdArrZsw3EMdTIBTnEmGYgowXq0Hvt
xXO04FbZOmAa3xHbjApFBpN+yXyQkkHs91vMQT3qGJN+uh8ocyXMjFJpb60dZIcsKljOMTWFDAco
xraLh4jDi2FVtKUPso8luqjVYA9qKyD8b3GmJniUiU654qL4qxKII67s/bWKkr+Jmbj7ITLh4gQc
4TEI+diTcLGqliatGyAlljY5HBaAar4ZhzltrBcLa501AelsZ/78ugj094D+IHMMXPxDWhPOTYi7
Z5mM0bC1bbXE29vkweIQLeNnbI3EFzo1tB57IjXdoAdEF8MHUl4BW9GzyaR6ZQjdI4P03ztWVQfA
lP3BCNxgV2TE27W2jdN/zraNnMe3okN1KJWbrjXivPdVU+S3YBC0SMMIwKmefonGv6T5NN5JqjqO
Tm9v2jbzDw2usbMwzYar6IhVULuD0KBtm/QPfbKtTQocUa/YwA2Lac+K1SOaiVc2WMYGFhvPjERS
nKpji0toFzXM9UqP4qPpZLoLBvkRx0T1NRbf8EZftEoeIIYpUGI7cMiHHdbhFVbLF8/O5EHX+Su8
mG2cbnZywz7qjPC9xtr00kBejR28inptvJWx/gSUbENoCQFKedxDJ/IOaQbqcBwDLNsE7q3RJ6Le
JXSuHDvUCGUNXInNYcf+AZF/gDSPrTr3MSGsOwITXGIR2yMC3OPPEy+J92JxA2SmMp1l4j282VE1
nHPSpBedByNTzYcu6rFh7Uov23Yjc650IsxhqmjvBiinkhGAdIZ0p9CDbJVeNzCTSGH5wa/Lon1Q
cFVOrd1++8ZKJHlwMGduQd3DP/DzJRwJflrxmSQ7jcQFctK3KDBcjG3eO467EuFKpR/wn83dk3D5
NUfbcDO8+qufgpe4YempEpzs/AnnxCiIVGCtAn0OFAE0Pq1iUUXHiKwLfwgkSQ85bd5bOh4WSKN4
ildo5JMTcZIqV+muXuY2fuas7VI7Nzn8o8ExdNhNMyi1Xj6ateL4nnjbNKfy+cpI5I+sz9xhZl8e
+Ge/yPONY8U99HDQ7D/rxtFnTRvjWf6JdoKThb4OD+c2KkmxMAv2PY1o9rZgKsuIutjh4OYdizCi
WMgJoqHj/xr5LYAbPm1fi/fQHRWDx17uJvdvVSf2wamMEmtkAtUWQXrUVO9NrxsPIkiAntnJdnLF
gZyZ+RCPmr/ue2Yl7QjWlRw74pO9i2EZH0ziIq52BB0hlCdwnOQ3XRTooRWLyDaEEhVmy9M3e++V
a3UPOIDbjVW9VGYK7aaOri6OLDo+sYEiEJ3U3sKwtVYOndK07E+V+kWKa33qtOqKsxuwngVouvWC
W2yZ43q02AtDsxyfqC1z4oRw1ZTxhRuZ/nY2WXJU5ki843zJZthZGf76vd4O9hZoKHWV/Qgt4sy2
v8MM1qckBoAndfxp3tk6S8ueyUcXPGU6LyC18FK6tXHM2xySTDfEIdji7OijFJcKm4qXWL8ZMXiH
SEo4N4vPKa0YyRRuyNrXZxDEcAHLHIOnmu8qtNEU4kq77LRHu3pNkwjCWttRPI1Rvu0bKHkyd6L1
LCo8wMtOVOrBsVddwOOVMLsP6JAIy/vd1wixSkSHmGXmNQ08XruIwyMCisKnEHzbsp9P2AaR4puH
ZtC+8dGiIpAvUx27T64evSBRaq9BpuOJ0iXyxsymOSLgAtqis01ossKpyBi6OFn1KDE6rDJC5kTH
gatF7pbkVBMtChb2lFgZMSCN6Cfj3c6J0PDbHJOp5Z+aGiMdEbgvlBtuPDEUZhSzccYPS0z1ZeDv
EShWAWjUu1r3byWkF2ygHey/yVZbS8vzy88Psa7DeRaKgKEh48HJ3BMKgXfBIu7SAd1OT5gyHoxg
7rediW5ITdG7gZM0dH1CbuzM+Z4ZX6xqfAMSPuMmZWW3mhAj7MGatOyoqA/ROlDM+KioDfOX3asj
ZLL5oiXWM54pc4+RGAgi/1JsHRX96hw6Fgy3QMP7RBo6szeeFb4YSG/MetrqowcKQD3nnBM8M+Rc
GcqaQGy2n7YATTX3hs+swjiV0ajCrAbWodOOOo0pV0hHsUdDIdk50rx6MWkl85za4GhwiVUz2d6c
AqETdfN7lJuPXeRdmqrsTrp05Y3k6T92J5KPTkdgYVnwoVEGfTuxNdHnZl+mTuQ2eglgoDK45sgk
CstnTNV+4NV/pSf1ifSFVQIpLlgMVbBOTmnudusA0DrRKwhF2izAu1gm/ppJt3i3LM5229LeSme+
T0VurwxnnM7GwECk4m9DRWfcn1UTo2cfxYFYsCzMRq1aV/NSEBMC1DE9vZD3x+662JNq5YcdmO3d
GP0lCKN8mc35d1Gn0I8NxhS+z4419qHDKMAwpr038oHnEr8UEhrUmtZmUskAPqAlXajHz175gQV7
7vcU+Ag9qITWsoGUHdtwvZTR3ttZUiHaLs+Oo96MmiSSkpRBgiYTPMOlQK8bPU9IES/k8wxhPXbO
s+0AQ05QJa5bIC4qd4lYS99lbMXbmDDuVcr7vj7xllVr+pF+i9x8jvxDjih47+fcgd0o9p1FePqY
iJeuioZdUvvAqq3nzqVeAFvU79qpgaxZg3VE2batTJa2y7psQ5IN9lTEk7dW+hO95vjWOybsmQnK
37gxfErfRL72ZnqVs8N40EPsrPKnlISIVWeTYTUzjlv5ezBkORLBZAoH9Vk1lAotPNuNC74yl9VT
wyRrPagA+EsawMwawaMxc4NxDHw6EjRttsU4xhujTe233wz+ILc5DxFczcHzSDFxvioeDvDM8jWj
uAsKm9vXKnmVOLEtK3gm0+W5k+46Z2RlARiERmmNmC+rt7LwHsbZHnfIS8ewT4Jmb/YzwPs0mlZt
rb9Mdto9m1Z/7dEcOkuVKy4Aq5swd5sOgagH6FwjtJRAdfJcPIRTWd/+Jdaz2JbJSGBX1B/6EaNB
kUdXqMraymCEr1ScHw05f0Oj5cmRDBgFZuchZdyT6MatI+izxk9yadyTnnufMnXeq+TQqtzfQVck
KaYdpkvr6te861lc4NQ+iOk7dtk2ZGX9QiwJyPxqeAxUHB8KWCv49aDQRf42rSwi0zDJkJi9lubS
ngyvHe9J71DykRu07kbvueyid1cQ4SGSgL26Sr81GT97DIcA/fjVlgQeyuz5Vus2y9ker5BVg9ws
GBuBvifSijAzNvlTshUCagx17xK0wLlYR5X3yPw27HzrprXcBVSTgLoZnYvZh8wVEzTDjpYahKZ3
MpnE8A+MfKY3mn8X/qr1+jCt49OC7PovflIruhgHLkf1gUjwZgsU6bHLCrPG++XAzuOrG8AXKdOL
eNr5lkLrNN0qYHNwKqJVcRzPxZLPZtJSz8P0aebGW1rbr3aRrBu/P8vSPOjzXxs3Wq5lsH3zexvr
Kvwvncyvoi1dWuvYY5HHzLhp3GciX46qyO4Zi0KAVNc+IhTqR0Lw/6/p0zX+o+3zulg1/8fl8/vP
77pKP/8XjTx9Lr/3nyp50/oHeGuslZaNA8zwFmnPP1Xypv4P20VnF3jILQzP8fg9/62St81/WAhX
gsWyyCkQLL65//Z/Yhtl0I5tK/hxkyKx/X9RyaPT54/6V7WMafgoCFzd1S06Al7fvwk7eiOzeNyo
xeluNgOVCM+8dFdALRn+Mozvbn2EEFFlN534JqfpXhZ9SV73NNoZCYPUYE7twD2DKg6Fo3/oteSX
Y14heb44cn5HSRevAOQfvTi6ytHbIv/spnFcA19pV7nhvvtze2agI3Vyekt6iWpa7qJoV5SRILCp
uCjUsAGc3BWRFWgdcxokd970HvLuIhivkEPlAUTbZ5eKuwJuutEJIduaDsug2CQsSZtLGmSXnCOd
s0zLGKKXuXwB2fVpTdjn3WS5mHvymS3HW6HxhNExBsR5obSejG/UkBfdMf82gffYJDBpyhGaAtPJ
LnqKLE+u7Jn098AhFsAG4cCCYeJPIfgYcmjlYYPCFOt9qIbjol+Mmh0sl5XzzHpTrLD0fKQKa9rE
0bmCv/RI2JpqOHQUsKfV/B3H2QC1YLykKYAHwPXtyOJe7zRjrbV7JU3m+p4MmYI+UKSsOwnK2oC/
zCD5ZqFoIt/YZ7fCQBoOfpUON+Jz5w1DaxDNqbYRNivwrALOaVn9L9cbPnXFajlSM8lL/Zazu14b
Y3GGjnXnkgAKnz8U2i9DMt4nlYoDbYmmeuua7qtN47OeqOPoV08l1efaV+S4gZ115gvDSGatXfww
iP6s6drZ5DBHh/DXbpyTspIr7jL0qn7O5lUP7k5rYltwv51oeOW2ou+3CSzTxpNuDOzedVKJaWq0
5dNEiXNjw7FPbPtVq6pHJYtHqcgYoUwmVEl9em6LkEq4CPzikmIOnZLs6AYQc7zggXt2veKA8A7q
rtiVo7qlCR9R1Ohn0tuZQo3yuWE0qOVcTs3S8spkUybkvkTKf9ardK9C8FsEaMyQwYUkNFzBoOCG
zE6lbiHu0IfninlHmRq/wArQ+4hjV9dOSBZgup6CZ2NG/FlFFGPoNxr81h1LbfVmKeOthWeAVYBi
2d1FotzlZX/vU2LAQOTldIne8EG+J9YFN/6kGD/MNQvMzPS/qsp4IRBio2UjKrF0uDvk3jM3Vkdn
GHbMNYH9SR6lmNoinuETVdUDlybM7db+1kbJWzRUoKxYVqLBRfLU3Gpy5YqYJdjyX5k7Nythg50V
jMEstdgxLYtusTxqqqBPrPTfcBZRREYoMbFt2UJBcvIXWdSX8sSH7g9/fbKCUr7+Ftw63HkBKw2v
O5j1sXJZbtl5ecN8A5vbHx+cVeThhEEk7bAumzu59RymFYPLPwK5fbKycr5tOk4wiBRvUzBtyiE6
q2ze4FV8RE5H2GmCByg5JYv2zi4/mbWI1Ws9EySSmPl5nOzLHMeXAZaEXaBYYoBhRMYroE0mWWMT
sg9sQUMl5L5OWBv9mMBCTDZED+E+VtYbYFOBeKR48wmY6BkBlPPy7W6kDpQQaKhdxpuu0LJwjAF+
jTg6QaavbNIMfDKSusnbBZEN3hr9Kdkiw6YNyGBCnf7SOAnYiJn8iohZ8jx0T5mXuGDEpnpVyGNd
MNkcev01j/0BXg9ZkTLSdsG8wPaZY2VFD5bQg97ZvOCTQDhV/DVHNrnjyAxGUBKXrolMoo5RV7XE
gVTV3puJo3azv3aLVCs32nPf+OyBSr0IZx2kRm6AtIExJMX0p56R12dW98SWyWyv5eBSpCH32dZ1
9lCZkp30wIhnwuHj0rfvGA3u8pkwLdeK36qm+TXb9KRmIMR6VuAjLbj0YxxpYfPRl0Dux/ajirw/
I3DZVfesjWTpEMr8GQtckLZAwCLrB92er7AGkhWH1WmI2SJEY/ZHLqF+QdOsSL2BrGzxBTNS/TXL
jBPanQpNYaSHKgsemcxC6+0INhjd/dzRlRfChwlV61+T/SvKAK0oHUmB1LKT3Q/agakBTT1ZWRrv
LhrzUGIRJYRVLCKS8ao3fO3TSv8T2YvItHj25uH35Kd4iWFCdirjmiTwJSSuh6EgZ4tvitdyBqVI
fuwZRvVLwQ84vzHwainhN3P6FDSC0ajO+DHo+B/Jqm4C9Qe8vBPVGwibXTj0UHz5yO4+waYwFbMP
o33UuQFCiEsqFN47VkquUHrJNsIeBqqXfDarefaBtLAB0Nn7GA9cfhNtj+fipf+Cu1Gt3dH21sJl
JoK/lHl1dK3a/Gz5PDEQZzatys4dY0Ff6p9a3H73ydHW0z9e+yAt633OvVs/5xvFJgckbPsLLwOf
ilMCbVV3Bw65cD+kM792TflBJCpj+SKN+PphqcNrk2vNvYmK32YQEXNWi2TlmUTXl2xDmWWds3za
0JWdNUZIAFG4QNXQHJqGGXHMzocIQkJrxPjKCmUPv5wbzRO/XYCloVtjdrXIZB84M0O+AQ6iDszE
SJNgzV8HVwHmYvC28lib4vom9rPxPxMxv2QscFdmLe+sE7eRwcBwtO1rE4t861s+coHCvvQTEpzW
VaAZhQwV6oSCVGCeFOke4sj/bWp051C20+Lk1EZYOrCUW0GIuh+g39LJTKcXQYzWYUJhUyYXUeOD
J0BQDh6vOXDGX9LVT0hE3GS+V+jbwoBI5khal0F7YEcOeQhNseHwhPXD+BqU5h94Vygk/fIpToYL
x91ujF9Hoe8p+V+t2riTjAPallqJjDVuJ8T3kI48vCwJXHFNgMe0X7K32o/kqmnolZW7aIGLfBkM
HiHpsFLwYWvlfl+t9Uz+T+rOYzlubO2yT4QbcAcHmDK9ZSaNRGqCEGXgvcfT9zpg9b1V9UfXjX/Y
kwyKqpKoTODgM3uv/WiZmIrGXEUAUltOgtlNOLJsz+pL0BRf0b0yIUxyZHHMbEYS44aGebpvH6oM
BxZWLdcAWGW+LUVZtqr6JtzE5oz0E4QpASnbNJbnAst1ZvVPow6U2WFC6+fjj8ZNnyu9fAO2/tON
vohoQPYT/25ZgK76MRzXRsnYdWZua0VEZ9XiYqEwe2AUTaRG+juO+cRxyqszHzVGFbMC9dGcdYEB
+NmsztKsnqouoYY0tH4DKo9TtioPVHkIp3IMzWgFuxwJgFZHkLw6nmXBc9QFt0EXl1SlY7d5N+Is
XXc4ZRnB2O/kRT0abfCbJ99DXCfIl8zyw0etMEzloyoTs8g5DMJBTsjZA6iV06Mq1g68ArgS40dc
8CD3uHgTFbLIv28zpeOrHrJErCV7ujqaWZohJJ5D52cbZV97ewYAp/zU4fyLeQrHF9lveQhjk1zq
dAfc80mrKXFL0qh4+KLELjrxNPf2QcM+vWL1xgOpjL9KHuxGfozbPt2ZXrdvEhL0tLn6NU4I9kIH
K0TrYMdObaj7DP1WwAuNlU7tu65QZeO1QFUJW5M8myxig4Sfvg919l9N8WhaPw051Ku40bxNOns7
ySYpNvs9csd201HNyWAO141myU0paOd7PL0EClf2lukVw8DV3IpTgjv1obIdyBAtIRKxbx5qiVmq
Scp1NaBX0dJx3gQgDYJxZPTim+u+hVVVBpzs3lg+AbwnU7QjY6Yxpp9o1om2TMerM+u7PHbnfeG7
F4+Se51LxZr0sz0uYYCsbfxKs/5LuiO8z6BcWUQ2MDd8z5g7Ib6s1vlIEktNhYL/Pd6zmvdWc2Y/
OyVgSfrJZF20gfYQl/va7McDfoudf5YJuF3LvBOK3q8mbX7sBzsjCYzKwjAoQwLO8rqh8hpj/pJy
BsTdZ9FqnoqfQPdqdB/ZukZwSRlDlhMBWPOa9dWu1mXHsPBoRhp6QotzWEzasbfiism8fgpUedrV
U4un7jL6qgDKRugCZbnSRjfc7HSLNR2KbRR2vf/axHnPIXKL0R2QVYzbud2NtUsSyWz8bDrMILhn
CLUjwKTIoH45HShpcmfYmUh3hmDIOB9longX1syJVHPPtmGxLm2kq0EX6pt4Nl/NmScBNo9jlj2h
G6O/kQ4NIqFbdme/zYV/B/t4j8IAI3Jtbmx4fWFaM6Ajcp7LiqKjeS6G4nlizTDbMNrsis/FbEGN
K6MYD8ta/bOCB7g4sFq7bjPXeDENnVzAwOHndVUWEIamYdUlpVhV/qStQo0k98hyODfjoN175Ib0
QB+qKZJ0qM7Z6uS16pCPFJHe711OzcSwL0Oaf/G7FCFAdxJ417htUOeBo91EaXVIBk7uXs3SS0t7
tSLEyUnNR2k/OIwf9TAlfMpK3jS3gxnRo4tErGHsprJhvmf/mpnq7ScREW7Z+tSWpPEddNbr2bDp
Zqbj4QDg3RQjMOne23iRUAHPTOb0tra3FnFoVtF7j6kroPPG8akNiXvJihAbJtajyHY2ERda7nXD
ZpxZFQJWZnOWR6+580balQcQInsMc5thIxmpjzVNEzKv6VS5O8Dcm5ASHvobXUrZ+vhcgB8xwNLv
Y0zz28BFWVXTjejp/gx+rU5eDbIUwFXUXLthF+/cnGYkMJr4urzMsVk9SCMO9z5wSrJpWzoVlUuZ
EuSTZ8Ob1RtMFm0dEUL+tQriQQWE0Qdpw2qFIxpvpRejOTVY0KaZeYGc4nzLWMaY3FGlvLY+wcUT
XTbbXdNq0y+NNXzw0cKxDsZyiwwdO+ZUXdy2kkDWINXpbIOCXuwBmsAqmT2MaM003YMuqI+0xTmL
Uh5AcfXTr+6mk5ev5lBd42jyzrIVv8IO7bxmRv2D9poEMfZVHtA10fCrvjRYAWm/qqp5iVHisnet
GAJ01bDuSGfipKWd0vVqQ1IOG04VTkpJ15kIocvgawPbjUVshIS86p7GCVZ2L17RXb4B8Hxq9YxY
qwhZYhXcmyr7aeXRT3uQT5krz60lLmPckKvj9ffMZnpvjd02MIpnEZivBUcvozCiMehprYK+r8K/
XZraLnC1bd5qkCLRnQTudK9b4kmlhOzNHbVuLI8isS9ZpPflLQidd7eEVatl2riZbPmUVxERmW2s
r/Au7HOXMqnuWA3qdbqNwauj2RaXCBnrgxWDI9FH820MOb8DvFXUePF3F7X7Mb+b04gPQrd+a4J4
9dzAv9LY4BYN4kMF7WUVpOkmLJJ801o9k/r6aunTRZriUa24KtM6cuXh2OcgFMW7LUue8ulUbwGX
fSTtAX0zQlXT+9Em2TdTdlf0bj8mDSky/GbFUf0daIfWL18TeuaH2voOp3iXs9JuGN97SQbse6D6
KNVpCCaZ8fjwazBStKI0WXn0WPSc/C6pqZlGFERcvHgVXOY5/9nT4njeiERGJVqPevQewHwwULT3
cYjGIMhn/LruB9UAqy7sFznIIoSEBZW/VVqIxVgQaf5W6x5F3n+jHaQYHRK5ZYKma9oGH78IkaU0
NXDF1o8Z8oQMkPSaj759HlP9ObaR+lfdwBzRleDlo3ktK4CbBsHGPuDXdW9PzbqIs2rv+/JVEKq3
hepc4xMic8K+IpdbhyVjmKmIvVXWUCZJOySiKIzMbdaghIvUjqeQ9sEXznc/TgWwWpuwr8xmK+PS
5rTTTwiR80kHeO52fX1MAu+F4M2vI5J8UsutNRMntvVO9T1w6t+zKW+2a20Nf7bXXsKZ3dgRWVSw
L+n9ifcilatbt3ICrkEnNWVHeunU7aa1BmqIb7Wh/FEUHGX0ez6DzIcQpdVDBH+qpvobhHHvMuhJ
aEFenE5+M5q5eyhgxq6IEaD80+1DAsC8qeBVxckhr8liZfmIsgz5xgN0ObGTEeA2y/kpZw8sjl9/
6e1wU1tkmSeus7MHhClNJEj+G7N7SlDNVvbmD39CaZuL5iUKUayKARoTMAmKcb/ejHIkNRC2z/9+
uH953r78/0BzlDAQ/gF7U9TD9+kv03z1P3zO8i3jX7rjwk+DHIZQ13CgivwBc/wXZwDGRN2jrzFM
3QCJ8ccsXxr/YsRu6B40EsyiYGn+PcsX8l8egBqsqqwFTMs13f/lLP8vo3wgDjosB10X7BT4SaT3
t1G+7Cwr8+kQ1pnXf3PmtLbW5g6P3YMFlOSxRrR5H7FOPc4I3iSyvQcSSLOtG0bNOUQpehid+VGv
EWY6k6NSyqruZPSO+fnLGR3wJi+5DUpg1DwYkEihEUvXsy1uVmWPGAPyK4oLCi7f8RFzOCyii+LN
TBr7OGNV6qLIQF3UMzCv2/nmNgFqhByl2vJ/u3oETopMjS8WCckQlCnpCPoCchw1p6TVYywqEFqi
DOqN6jTxIOn7trfhLWRZiCPB4LHk+sYxjnjwBBHQn8jWw2edbb3pgQrrSLh5jtyM5jpJ/LVh+xZ3
7Jz9qLVu5/dl9zW1vpe4Wi8uXslzodOjOPFHNIXFNY/RwYCuq1YCX/WV5/IT02wLorp9HkqhPyul
k2vgK1Ckj+VF64KjFQ/8eIAxCAwiA8LdtGCJAEjmIJMdxeVFyCgvWPnsE8f2RLfxzs5uxeo6v9ZB
GBBaVWLLj0nvUp8DqeXy4Bp5v2Kv/VgXQ331fGgYejH/BtZFASALkgDU5xx35srqa+w0ZR0+kwV/
cVOAJ2Xf5ZCPinmXdk8ml+Z+JudzUzfavG5jDyGJaWq3Cvoz5EWY7d0ozUMXuJil2KX+F/wIDcj/
uGAl16vuOAbLMWnpf6cIzSrAbwoFJItcXBjkAhpow+YUZ07xNXW9Y2gjCWZA9f75QYdOqm99E3om
GvhqbSe2cVpe5iY0T0bCY5LB6LT3pvoLfIn4nOKiOmOks1/JM5zaX2OEAR1/KBmbponpI0bte/Fd
X0n6UhtlL6Mvws00BKEjnJ8WcI1/Qhzr7hrgFo/9jzJtjDOVvHWQYX03cNjckBdXG94dBi51Xx2W
XxZ4LQ5BSNkYBEWHB6P2D/M8IJSNApyoywXi6xOybCer3mU2o5NLoUiA/6j3kPd5QPRFjZiWaXFR
UBQbqhPycLhCgxvczSKfZkEXumWxcenzyGNE78X6nM++8FpzL7oaixfx7vQDpRVvFzgIWtt119r6
uVEvtOkKIZHqu9GwrjBSmAjh2txBQiIfKKrDLwVou4ApI17PVcLFRUvquscerZ5BGKXBQiS3Cd6A
+hFMMF48hWTmpwosdmleGCTMprzHAOb9prSn8dYsdyuq3+Bk1JOPsztkzBc/cb+B1yqZF/hGde3q
wttbUbbpp1EcfFt//tOBfvukJvyZXWWaf6UpcE4aHOOmFGw9aaLwG3JZ/gkQQCpjruGU1ICi2j+W
Y9FxISIC/8pBMemU6wYPVWfq4ltsJI+mOhInAyGTxRC8p8fB+rwcZpasXLp959yq93P5FhB/Uk4V
iFTkuvU6Y/txDf1lOUdFumpzRopowypx7yEcP7UugpdCTma3sizHWnl0E3crjZAHewLBDTgwy+uq
HSG/RAtgeI5s9E1lVbRPTovsJ6MQOxc1jWQ2xQRdBwzlKJpvTc7MF3URyrNQH29MCp4aUlpX+uTd
+8a0XhHIYacHUFy+y5KQrUQZ0XUiCV/bRMU7wo+UIxpGst3OMzrnJ392rki/H4LQTX+EJOrMI+E0
nz/6Ap7CwbFJhT0bbLU4yEYKm1Uw/gZJ7n2ZQV6tPj9+LRjQKIGkxXpPYqqGKxgXy6qP3ezWKGaA
9IJSicq//HF6po29rwl2QzHHi4xbuW3oKfZ2aTIJiJicMdenpcpvZpZYX+u0vEoOSvswiyg4LLfQ
lEL/sOL5Cdv4+GThS5JtGF6Wlyob9p+3pvqzlj+CxWjOXqQm469mGOyWPx0sQRvfmiVrbUtX0tjR
2LF3IMiOkexFz1Hzto7xAraTcZZbz2tXaODydZkzrmNTgBB3nQ0Gj2N1kHfIo+g+SFFOZh56IsV1
TxzkqTKHcQsQOaUANcNHbUJnaURfKiWr4vyBxGlL5bSfZqyfyjXiT7MOkkysuTvN43KapYwmH8yO
xqpVkCqHFgxWg2KmFOMQrYM424UJ0UXGPHzog8nDpu/eQnDqbMcn81bGHubwCNdm4k0cK4kIXrIh
gv7INcTEGyTFgxWazaOMzoRlzNc6YmwClnHaz0mOlsVhjJB61RehcBWKW5HX8XiItIHNtrqPBruB
CzbU52CIw40/Srm1Zvj/TjRIekXAL59n/XIRBaT37brMp6bQq+En4Cx3O2kiY6zZW1+tIE5wMmyQ
FvarqFRsUunw/NQ0Z4DzBJSPQCYUtHGeQ0mJ2s0C3jJ07BZFIlnBShJ4JpEzQ5zqr30pmeypO8Ca
jC9KXXA1BYmUgl8lBsQ2f0RXuMnhZa0kkyyyFXjRIXwQC0EwwT+fUrY6hP6DfFkOKQm2EBwuWg/L
9RRk7U+HlG12MEns0YczYbR0AUWxlZMeb5eTRANJ/vnL5U1lJH3t0gTsXxedCbuUWxxZ331XspRc
vjfy7qDVaElpCOckOkMam44dmv+SDRkZfIFa7dczYFQtLdet+qUzE+uBMVwjN+ijytPoYvg9TyW5
0WUwfevG+QQ4y3ok4BiaSd0+uX362pcJXgdpyXXdDB55uilMeX9io67JzNxOCH8fIjckXFFiI/dR
en52Iv9PujFF9/983zwBbZZdDeW27ajf/9P75obOmAuvl8Risd20GA5fokrTN3Js4ZE6xD7B+ujc
gTrAEea7kydiT1wxwmsQXk0Ukdhmmj53fZdyx2Ipq2qXC8svEMUMzeCu2YCLQ18yGe2jvGbaxoy3
t3lix1quPxs2TkAYPsZzUERyV048CmedJaVZeLfMzs4JmYa3gZGmNqD6qmrCiyieD0XUlo9TGFQP
ucEytPcTlvBj1zzarQT6YWEYXz55IwhPujbDzlB3k/qVDSLpZs6HMeyTm9CAHzml8xTDUGIAywvK
9J8MZIstkkbGmQZ2jeXewjwCGcp1LxgwnV2napqRM3K9/POXd2R5Cd3+MWOMSktdYfdESP6tc95w
6JUnQ0krlnfYUG8zI8rgONQugo7qraLsvztlWhPTpbTEQdM+z8k35rM33mxMGeoFVSxomDgTu16B
I32eA3pXR4+pN91dzzNh8HY8iaeGDS0PCEHAR+HzbLM/urKMt33MEha2GYv0TJ+OCfG/MHuKZ89N
y2dL8UxqDPKn5XtGk0akArItX36X7UHIkjaN4dfGX/Kuqsmt4eg76mWsPXRuSpcSVRAENEPDmFKr
I46uR0/adl1Z/M9rIzRIB89KqkSiNs0ESPFyAOLtP3JxXZempq+i7tEqvCvJkf2LhHmUAAVEHsgM
L4AEccO2PN4+ywo9pv2qZBYp7ll0A1ua7yF2PA6lydweI3GtLodwSPrH3PPGW5Q5w4ZElBYwgAbc
MbTCG2O7P14SOqGqmqOzmDCKkCQx7pMxa+4VMmZmPjwi1PUT+km3FsIt9svFNbuIqDTtMsSZ90RD
FT/ItjjXumu+Nshot5AkgWJ0VnfSRugDaDmBFhY8uDXjy9J/tZJoQuA05WYRoi8IpV5J0pevlu+B
y9S2YWR8/fxNkl/HGimwbvowysyheZzitjswR+fzmQ37KRU/hirMX/AFp0eIPT/S0PP3s8e0KeOu
LZ0P11ceamIoHkOH3KT10MT9UQQKT9SQV468LttSo7Z8ll2/xZJQrIMBgmrpE8BZs0l/nqyvZQ4F
oEIR0svL8tHFbvBMGBxYL/W0hNyXQhMyfPGThGd50C3nAw82siw3dLcCVuwxE1T6n7W7l4bfy5IF
FWK0/MYyMNhgIP/VKamPSUsHnSd/aVJ944aldY/S4gawZ3qTfkUoFGbsdd31/bVWaa1+MB09Z7CP
jkNs6/J9LGxiS/QC03hnEPuWjRohZhhMRGPe2hHrtIQvtC4F6hkKkuxlqMrpoDNnXhUawXSfdVVT
om1mTFTfp74LtnjQR5aZQryUXrpOldikaxFqayJo7iGrPYa1/b33PcpT2bNC8T1sz4keHxMDlrlu
ac3T8lXuhubRzLmV4aFQWCK871e6G0/oWWYyReuarnTW53HDiSinVZ2lwasbaPey+GGphi4A2PP5
YpbmfOyAnc2qt19+Vto5w5wGdQbUdz+sIuzkiASd5HG0y+yn+oIA8HofQj8Fg4TKiX7Y7wgCUGbI
tmtPuijuNFOsh/Cc74x8sFYDa+177eXavQXnTiu4riFFnv1omE9uinEv0PpizS1UriaMW5ya2KQS
zcEsIPVzoKFLiBw73mN5etJURTbLXqlRsMvaeqYymQbnoH40P8POnzQ1luh/v4SCLsjRynq7fK+H
6h1mxdkaLTgDjj9uaOEmhnYOsqugiR9rBeQwHUTClSyvkwMTvHO68ZK/D5Y+s+vAAA8nqiLdqjJ2
ZmL4N+F+xEyEB9zhRTVjul6+coyHaEqyFxs0x2aq4hbodtsc2lyF76rGc3npJJ4sFQ6eNjkOQMUx
xduBxkc1s6UyOS+dpZhTi7bJcm5C8C5ZRfjshXO9m+EFopvCWwcRCoiFx6eSOjK5ScxeD2aY2Ve7
SI/2HAXbwUxNRIywhCHshA/E4tzjAYIlg2XYoxm3DjFJWV2uUn/2eciR9rd8VUwoeT47jwF0/DqT
eKOyiBaU8+nUwC3DmSKw03fhjGELxmmB7q+INbSoQuJSjgye44T3GpykgK7mkpheMXnylYTw4NxR
Oq6CgW1V05Xetqjr8lA3UNnCSAzbfKyoBNTVn2FpaeVgw3rTAuvY5saunXFUjRZ/nBvUEbbDuj/a
xfCCMdV9NHOaks/30evAWkIKMXZ5CUQl61zjVhoFTMvBBeGol3cIGPVZVOIi/eDFVpfv8pJxzU5B
wzpKfatHA7QyLUC4tTdswngYnj4HTgI1/34yY3kx1YMakX6AqmhEGuaMj7Ky0SiAMhLbzDCueVd8
2NUwIKjQSwdv24SoHNMWg/9lmlBL6ax9+lYfKwji31ZN9YzALbcpIqWH8rOZCcRZAxXDSYpmGH/I
K+a33+F3inJtbxNxRKxXYBD6VdhsEUvjeUjs4ui0FksJveeICapj5EY5WcN5cUHdIFZF4qF4zMMe
3o1XU8H6sTKv4wBGptMPH9psIQlVL1K3XoAL2dhg2U1KNbCzDYwOjBLEuUu+RaSjvkftIHksooZi
RAW5wkvyuxXVb5rR0lpnIS6qOch4lkX6+p8re8NU8Om/lvaGg7pICl3aaK8dJcn+U4kKnoDHZN8h
JG3q6ZipjGOk+MUB+uet68pflZ1ntOuYczNLKK5Ez2bAxsXUGHpycGWPn4nwgp1bOhf8LhkctgZO
HWEn7nVWL+hkI/n5pZ3N+uazYhGx+DKG+IpNwbFSqQ4KB+XeLIt3HU4U4uyguvk+kKGiMqdvmXmf
J7BnSWwU+JqoX0hetXe4KUtFmtR2lmiYmKmmz+kqcx2z6l0BM9aIoRir7TKjKLC6HWYpiLxxih9F
bdkHu3aNR6JrETyiZVk6RF8ryQcacxyYcSnukeh+J05YrpFauM6RRAE4A5H7UDuivdHejvdhOLmN
8E9xmz4tz4YGO+wVFeNRYqhaBVy/13hg5rtcBmQo+FuPxOy1Vxjp6+elMYWXsCoRtNkW6bTqXIv0
GScwtcrnbKsJsE6NflW+W+51YHEMS731t8utu7y4BqheX4+fUAMQj5DK7hizjwRi2LZkPdSw+7qS
RmniXw8pnulKF0bPQbPP1bvL5nsnBtPYE70FsC0W+TFIvWIbztVjXXrjGzHy4B3L98KMcpTNbfDk
J69kJTUaQeaNTB+XqUBTkl/8z9en+CvDU3WeJnsMNgnCkI7Eu/DXy9PWUjQbjUgYrkRH0mfreQPN
uziSLLHMYhselScagQ+obeNpYgx+EU34lkOpvJo0XjKuHpd3dHlRoh80KCgESy/YuWNnPCxQkOUl
RGdGB8l8koE/QlYFeaXvzU4ApRzsPerLAnT5blKlQ4dCB9qSZfYr32xVbJR5XJrRMhzgwkifzG8+
qE1d2GqViRWxq08MwvTNZ+qdGrZ3ZtafQ3QCWAjsqwcvmNp9AgUeufXpn99I+6/WiuWN5InH5MWD
ry31vzMzWzuohB5AS5pa/0nrmalVhOZePPUV4IhfqREw2VPfWn5TeLXF2N1G5fjv8cLyVeNV1A/C
5ylEhNM6930eQPh8u9C/GurRs7yIjE5Aj9JVp7uUi/BCLlYdWbvGsFalIYqLJspt4/tsVhF328wn
PXqmQRMH4qV8/BeG9qXzISxWijxIaNiBUg6c7jSSV85y4J6AmFsz/cie8o59AXiN/mkI4e8Zs2b8
l4vQ+ls0FG+eaZuGIw2LhDIHgNTf+ni0VvzFbehuwqzZOeoQFwpsg0krJl2xHi+a3fNThozzJ+S6
td3fMeIO3NU4kfU801eiDaJN3/jtvUgQl2GFnztBCdTZxJDa0HEpLiaoFdelFeo5Dm5llF9NJ1bp
tDGbB676K7cfMgsWtEmF5UV0/R+7iOUT0CcCAOwKEAUzbOpu00Z7lkws22rxFLFChPyhNlQW1LWt
UGMz0585aQ1/h/HeXZt2lcF49+1jLfcwQso993OLF7T80TYoMj9HpijC4E+3VNCWwtfA2DxbabZn
g1UfjLanVY0dRlq0XY95a2d3+86t+nnmK8TuW1lmIKxUa2Q3GpNmIwD7aAYWF2Xg/G6GKvuh0wxo
PoQ66MsT5pbXMjbSLZ6mcJ2lbYLUuW/uSZSZ+3w0N5jsnfOIUZ9UDf+slfmFKO/omRyHZJPGkC9Y
mU1UUBvUReLhP8PxXM/uskIaYEzsOgrtNKtJMQbdToktt/9psXukwD6jCnEhbhNkUTpMzCg1gCTc
LEHjUJC1ZXgJQMWWPdD8okIsVTgUKQXjyK1hYGSTZDACBIkIu+G93hcuWYmjdGhb51FfExtm3pYX
K0BR7IKS+8+3QjNWYAYL0msbWp//mRuP/daulASFVmyN7vMXB/94cSvb2IYjOLRE7+erreMxdMNw
a5fl9Na1+akuLP9FiLnZa4AE+SMQEERz9GxEk7mKurQ72JD01RsRCpVpYGCFaNmBvrRtwcPwstTX
y5zAZM/8R/VEp5ysgYdeh8pB2qnaMpdzcV3Xk7UZU7ZIpAcg8m5mW7XpEDzqxDv6MZ++Zgw7E/vn
1iHZbY25kImXYjHUQ8IAO5K3sURjU+l5vK8GZuB+gZw7G8eLPjE+mnG0GnlrfVKLoj7ut43MKLNH
+TsPhHu1xoaLQFXofuE0+96OzxGJu6fZ/rbgkvzJzG5TO313/QmoShh2u2W6v7xYU50gdjFvBr4N
fWBw3LU+PzJD/10epYx7slEDkZs1xY7bKfjA4fJKjxF9UCljDNKnd1KAIYNrVAHFjEtH/W3L37u8
4MY5l3MR7D7rYog02oH5xIFUdETcESTbOXHsq58qe1Q/VO9OGkKFDEAEBr0WEA0d2I+Fgw0kea1a
p7k4vR6jEid962RRErUsTd6k2f0S/N8rE8cdRlofIBlgNA5cDfxBl0+bsqmOgTmW58YjlzzUVGni
aDsRmemr+hf1vuyffS/4DhAx+qjjHq99ibOqST6G0CXzG7nqWfMABfbC83aZ0eQ3fTa7bZVyK4mB
6DAbG3eWWfM5T0MTqakZHienYH7dWqlzzKUNFCJzkQYsK+pctM12aV0ly79j2xl8cHb4lWElsvgk
sx+mMnsZnUwM65F4Jmw2IcItqtemrf19EeFo84mJI0iUKePeGMqNzCVbjQb8zzoEG7eaaLKIYyUZ
yraUSlXvkQGW4iPihmHjWG514jQ28VhkLzXoDmRN/jYv8+ELqVnjRp+fsnwCu/DvJmb5SvbA2Ww7
PrJmfjPQJGxsotXOMcyoMaun5z7vnActq5s9y//8vzzfrSUe4y+FvClMYZGeiebDATT+txl9gSq1
GJmcbP5YDMrgW78sKxiMQ5c0Qf5YJTpzezAk+FxPP+n9cK4EuuwuCZK1PWjdsXNQdplIvnQIiDSb
6QY+Ubq3II9+HZXbapjH7kjwwRYg9nhZXpbFoGaIepciagbVy1ImmLIfLQhqp3Sdr/EQxWT2xTvG
lODl9LR94q217p+Po0DTIoics7V1vCIi97oq3mlCMt0P3q3ZS/gx1WibioDrFLzRUuTrfbvrK9cD
bJO8gjr02dbQgo9T5Z941BUbq0oPFqFfrRucrAGULPKJY9fn4uQoiQkkq+Lk6+CuQ0l3aekQ6IhW
QZZoWfK6vMwWPfhQFt3KZLzCqH2Ord3Yups571hu6t+X67YJ++CSyuBV6/xH0iaaUzF0AMLi5uZr
87fPz2JGwvMaEARJMPk+bZHmUkD9slxm5iRDXN0StbCvo2vX5rZ/dSw7wo6ASDMf8LGi+574GLr2
x+cDk81PvSKDV0BjKudzTypJ47rZt9FFPOtWnoeIrDXO9oQV3s7gfQkuXDYD7JLG+GWq/eEqBvsn
mXQaDqPK3Hoam5xR93XSU0btoxjJ/STU/gpDbyTCuPtu0SbdAYbMj44k0dwqHWPfGQ4JAEZBvqqW
IdLXfW07FvJ1wB/4x7LUSM3pmUHkJZYYRx/CzjhopgAZlHfmoR2McRMIUFbsSB6XhSvB9/mNI2RT
uQbh3qaZ75duvTb1jkVHaT8EafRo2G2xsU0bRlhm3iJmEdSSjb8BgjAdPwcv5N/5KLVn40zz8tOM
x+wFNG2xgXtNWEbWzld+yLe0MtKTI4b0tPwFftTjNstwvzrjmJzKFOlNhbGgLZvxRTkGWgcOfJIA
14jcxjqR//KlygIL5qz3dXl3l1/xIbyVrN1PHjSMB6nNpEJwgq4YzJVHfAVMk2Pko7ntqSFY9A0i
AIWUq31xBiSPk0k+eSU67QtaJAx9QfUFEMu8KSWKuhVd4wnMP/UikU/LqCPK+Ta7YXdHv038ni5c
iCVCf+f4eGvcSN4TOpkGw8vZ6IbmYt+ymtlzMQtj6y1LYdY9Pz/35l03v+dZ339ICEpOFH1gPAs2
rV0xGHLiEfCtGrOUtTOdR2lZt8KoqYFKZk/LLwkiQRk+RfmujrIjixDnZzKGXwk6AsgMwWkz6e24
GpedsTuSWMt066onLoGjTd5sP8s0LKn0I0p3W52KJqhOWvd/v1q+J2MsZL3RsfKwMsb/JG2HG9PB
ml2xAXn6/B0BPXHvq410Nofm/nNoZLcG2o6kJ3ykMHHdPISR90cKeaNasaadoz9OzjjSTliHVkst
atb+HY7GriaO/KiRSiuW2jcHwHNeCJDLV3XFWE1LMJU2OjQ1CBjNzpIBWEPeX5Uvyd6I11W+PHtl
nlw+34hWiCco9/S0PPgfDAsTYOfQVlrfsKL4py6sj/impX+aOlgfs7qHE6Ir18yN9Z0Z6uYrmhBv
TVoXwS+m1t7MDqM6FhurevCYBe0BUn1WNPjqUNUS9PKDNJaDyHpSaVUfs8i7KC7z3efDd54wQ7eD
BdCky5+YrID5yLpL45v20TNd4yoTiKB0qausAk+NjEDHSwhJ5VOeJCYuSMzXESiSAHWOOuutof22
1NaOovcFtgjwNzHIL4bxbSkl/0unq4Raf3sQWjbrao4KwVjLVhOvP020kpH4pKifcgo/rHUYE6s7
VB0seJVnfSWw6TDGk7EZEfOul2VOBLVxMof4lM91c8YBgSp96AU3wOy/SQTxWwqM9qB+BQcX50ag
Aif0lO6kalNqu1QhLDgXCsz0aLk6msKSNCHqhy47AiCF5O6Pz2Enww+Q5E9WyANZs7s3rXfb41Bg
h0prxz8HHkJ86Rb3f34//ucIxaThtwU9v6uoCn9vXtErNGZeBf2G0o7pdQf9f3k+ByUhPGC83zUD
G4v9fwg7ryWplW2LfpEilHIpvZa3Xe2wLwpgg7z3+vo7lMU5Z9PcgJeKLiCAUkmZudaac0xd13By
pnTeY6LK6Buxm4xg4oSs0hsR3ekNhVF6YwVkN1pyRtRvqF8TZdBtVf+90tAvq43RLSlsqrw+Z+aP
hMV45YKKu4Z2OG3iMRIbmn/9NhCg/OulUvZbm1JO1adD1HckSRvphkQgCHVkT+3uD3FGftV6MGl8
Zw1lBETdfEtz2N5mINS6egkxhpq1jpZBV1UW2b2S+fPlVLfPr7eXIww6AjpiLc5Zb2+vNLUTN/bd
gWd2GbTXLpTVNuHKdt0SD+Q6X5HQ2We02eLYdsio6gGLtFcwFqAreQxzuvq6bQ0IAyNQs+b0HTvn
lkBbFxWlbYPCkv3WS2Lgpcw1u8NQOi/DxFkkdeL21RlwaEm58vjUqRz6s4yyjZqXizSwKKNysIJ+
69NXktQXVeXrqE8ikoM6FN/Uje7e0WcLZdZYEss3ZfucB/+SGsAm/nyhhP1ba9lwODjpNEyEZXPj
vWktOzZ5rpqlq1kFSqxY45/Nui9B6kZboTnWTb3oEMFvRHECAqPvEOmfwl4AbBCJdA66H724pN0d
52Z5ZN2sfSKTFruUTqJaHuafQNcAo8Y1cWwcuS2asnsKMQHQIoy+JnlEvC25GvcR6gLpjXKcdCtw
Qc+5NeBd7eeD0lLWyHrOjlY80W0qkcTL5slIPVBBELY2gT6La4U358HQ5qfBaVBPVS6i3WUHsxKo
RySUPxdZCGExh2Pdx9MjzCpSejJGpeqlCW3rpIXGZ9+upmPWlONaq/Bu5ahg9ia9QSUG8maTPJlp
yDe15n0jMXF4MIa6fKzLuMLm9c99hY5GpDBm3z3XFDcFuuhdQI19KjiEVXEDTTk9jm7tXRo7EJsZ
e2zzgEAVh9siC1RHhyDRl8ZmtW6nvD6SSsVNsAzxB1p4/qwj3f1vHy/BWnf/ZwvZSiKlguJ6vzej
ZvjQtvgWyWLtdrErk3fgBlZ4csEWapF3xVyTnUE9JiTB4Of0JG4/Fm2Gb0p3XINVvF/CAOZz1GJI
E1FpggYNcdprBoqTzKxeqh5+L/be6lCGxILlZm5sQhdcwGxo9t43fHguHft9VvpoQD327U3UFBGC
lj2BK8QlWCib1Q6fN0QjlQL+MvvGOu2MeacmyOTWIIuNn1lrMKeiHTt5NHT3eI/FLh9oh7LXfAwR
HLg1gkaXv5BOERuxeltZ5T9/fmyUJujN+kK6Efp5dPgWz84b4fxUTVM/9czMpN6hJJRde3Fk/mlE
zr9T+uK0Ztnrw6xfqbehLPX1aKbBpijdpcArHeeCWYem2CLqhSrBySLotIe8JrsTUnh8c2GPgndq
95ZdFo+spZjQPUY3xZTrh3GZl0JKC+lBYc3syhDjbXTEh4kxnbNo2+PRBJ7+zktq56pm+k1NpY/Q
JwU8Z/cr1Xgw22o84D7Odf5idXtjG8RA6RrTNpCAUrxyvqrz/SCdc2VP3bn3wFvrdfbejxLrYeGZ
YUwxMVeOwEM1QW4fqMsP4hT1lFNGTNSLT0ApwQnOupn18lOlQcWGBkJ+fT8/tgaEgT9/N0L/TSRO
+9yTEscrGcPeb0taOxVVysaGzA/PAtMARjVqapSAwL7qTTRvUevqTJUnZFqe6Vcberf5Oqe9hhtw
6aQHGUKPiBv34vic5UNIFOQDROiJksiSF6dDJhrOwb7O7ZgzR752ZEe9EFmvaZbpZ+V30Dwb814N
zZVvhGByOqCbVPropqOw2qo5kbugdgx9LlG7NB+AUZwQRF9Uczmd2pcK/hEForkzGfySdddZj+oU
3w1edyEn/ixtwjQXGVYj6Jp2FaoMa2kZmxM404AIS+wAiwCXZglCKCbvNJswkSdMuv0wJTQDw9Wx
5FOv1TGzwaSg5jW6xLOexbdSuClrafVEyFfzrF7qkXFZ6n+oHDPZUx7aL7UVEljfXNwMF0WHX/wd
O8NwbqSBWyIgQIQwj1fS93wIGfqoXbRWajwsurcRIAiNrfSNct851bPmU8B0EAJeI1SUKwM95Rcn
TWCPtqeR6HlMptZrBGeT3nI8Pg8Uwhv108KZ/PM95P4aXsYswUSPw87oIbVG9a2/OZ5K1o06gyy+
vZfzTUQ2rfIY+OKphBP0PiIQ54g8J96GhJw9kVrM+XRh0lguVuTRrMVd4j1nsEo1zhQ8/fyak9AX
UNfeTlm2XGYPtLiKms4ISvuyrpJzEZveV0Mn04DFp99REWgbBEndISMSdT0NGfiKBL6w3YgNZxuW
gTZrbnAO9zmSgwvVPltJN50HN/n3izYP1MkdSWca578j2rFJbPrwIxokbph7Ty+yvjlZ9r1enAvt
8qKhcKR3mdwmpu76IkQGNgDKZJlQuMZs7rOkG16wiECPas98/Aikb8vwLa63LoTExVXiP8kJuSIj
XhKYZNNdkWufVX8I7SkZRXMmDnXdHltEcqhczPqxmTGaJ8AqgA4opgVYk3Run/Q8d/dt2yTrP3/b
v8v7zcUCpeO3IojQ8haX1r+LES9w/Lm1HNQcUz2tIAMnVmljyM+tlx647rlLyeO7j5tF592Q/v/I
NN+8xLXdv+YkOMG8h65SIfsjOCJ+yGcaV1j6I0kGWtleWz3fcEs5WxnhojHLLxlpGB9DMV2FQWCC
Eg1PxJtvi874/JfPtuxEv+xUprCwoDFVXGpJA8fYL59NIloJE8Lr7oYK8n5s/EF0BSdcM9iVUJB9
BxeDt8j6ATPr/Yi8LIzLvd2UqDFjc7jYLnpD8yhoRT1zgqSj1ZgHpyIuL3bkeGqd+euUuvqFswK+
ICREGIbN/C+LuvtW3IwA1uOZZKri2cib3TfGH8vgSC7gau0Mqyv25P3iZGTlcVj15okBMlFerp6c
I8Jp6a5ndn/l2leE1XmlY+48EacnNX+j6ieTiHbQq2dq66FKymcxVt5r7MuPTqn7V/V7eTg9+Mm0
T3VBuPPcfm6oRtdTVWTnUQJWLlsjWSsFXifh7KPzV6HFK9VXH0ZGqhBncXH5aXOLtQYDJ4DP7V2d
gOXZeWGofCH4JTwlVtId7y0R4vDCh2TCXGs0nbZXgrVJB4OCk/vJzXUiB9SDd+9KWH2Pfn9mwmgR
0nMl1c6CgqJlaxtAmi+i/pjHhB8Pvo5eyzmRFPYP+TDeGQ7PJVhSKOzowfQf2wCasAGxAVGXvrMR
pX3CHmYvjXjmXe+yFyW4wXPRP042UtaYpoXSEQgR5vvSwhRNJsqPP9+08q2ggK1E6kKXcjHduNbb
5Texx7ItBi3e3S0FMk30Gx3CJfWSA1bTBwWDzv+8YN3fGIX/pRSDf7F7S74KWs01JNB4k4lYfrSQ
Ki20vngv83YqV7n+jpTG/qRrKCMGCzWw+nr6mJapZnj5oVxCMAzHjQ8QIcKVU07Tw8A1BUpdU4KE
3jWZxXggZ+1BPSdqv68EcNucG8YILVJ5SmOUGz/j8Q6iRB6N0oX1kBwsxvs3YsYHpO3NvB/ylMEt
vJCdNjrotKPOONXAE5c3ced6a47b1obJxDVIE++iZGODX2ID80lwk0TZgO6Ul3uTvnABles66HtQ
kd9wrueoWGGK1oZvYUVqsuThz9+T+H8eS45a7JGsntIlKOLNPMM1+5Ypi1Pu7jdljA9gF+rfzBII
tVfh7xGd8+SlQP+VayoYaWVLwSEE+VfDTlq61tEkiXJXmsRkiBo/nlqd3Aojp0qG0COOXsooVblo
Pe7/DvwFvF+yc7lt62jlQeu+4gJ/UgNzZTaZmE6TrrhuC6980BtjupatdvDJIqeMhHDHvVSNpKIo
X9v/qi71U+k3h0ZKjxeUncQiMYM1rJHt2eXASHQLXu04dO6PN6nd9UNufHFhau20gcicSTb9a9LN
wRkGPASm2pt3AAeNzd1aQIl2LSBQn7MSjELzfJ8+BBpbTO7K7pGRLXBHm/aTt+DvedjaZ1zY+U5P
8Zd243LQUHM5FE7FQR3ajWpTMR26qoiXbq4P6hRXMGx+vMuL7ZlSTakzQ8onYL/wSZqRYaLu7qVO
COWKQpDT26BHOOZRLqnGtboYkZ0BY4w+ZXUnn3yNO55z/4dKZHuHbLwr9ZdvxUwZKqJ7CvRZ/tBo
+zFfQleHgWWkbMT3+/HC+RTSmL66Q8Y9MkC9G1QbtY4TcBiqgdrWICuXzaleRu+T5t8/Hr2n8cgo
8wfghAqv7A+6ObhPJkM/oCBCvueG5tqGSf4pnJqGk+4sDrYfT+sgN++nME0rCS+BpI2skpw2wIXu
Bu4FOkT1ovQG6nw2yBIKwuwu0Xv4CU4lkkTdJUS7s5mfEmddYBRQMxDhFcWqGjx611m8GYNYPii9
cSlSfc2ADgbxEdymugazjfQZRfCXycvBe0UgJep4yKBVDajXK+1LWI1oz5eJPiLXcUOduHz7hbYd
UUeuA/q/WxLK9gFO5Qt9HGMv5gZG5bT58/OsDjr/PixIaQjddXGmmzbTf/NNWetmNbY1TAzbvjRt
61B1iA2rMXzprXfYeSUAUbj3DY01XLdd+Y68PeB9gy8/5Hp+88DPpSXssnh56eJWoMN+zoxZ21dR
bL4zOXNCybl7qiCxyTNHWIR20pm8dXAZkcufwTxiPuhDmrfINQFELr3pvEUmGtQy+rlRdoHRoLdB
9E1wLyVbGtA5GXWRUo17qPTTyTioM1VDtJOZ03svS69ZNe7kPBDlhjop9qtd0er+mekzD5r6HT9j
khJ4nCusaH7f9ohp3Rw30aEm3W4ntOZ7tszAlWVO/WQWLYLkVDrMwrqvf/4mxG+T4uWrME0eQHrj
riX0ZYv8V4PcjGC86mB2t8ngkhhLlPeD35NF7S4vcsmSzh3jqH49NOPoAQQgOuUAvwKyV4L4ihRY
/CySs0mY9EF50lHx/AhpgR2CYBw2oZ5XG7XY1hNUZ+kk7O55mgSseIG+nRLx5I/kCTnZ5H5W1WNj
fb7PRrA+IJAnqWHHDVCfaH3BDM+GHz0kmLPLSv5gBvTLCVDd6AnW8bCv3fdwC8G7lR86MWUb4lY8
6lLtrNp+M54Y157kgxPa24a+9SbRTPfIyU7b3w2nbMurwv3Y1x3JoML3kVKXxcnimBT2KdSkrheH
3HE2s+mu9f6fnjSXi4cn3iSu4kHtI/eGVtZ+yufS22Sq9i9t57v6zZIUkp2SoKiXeMyzo6rQu2xK
Lr2tk03gtEvzK0FJuBjk8yRDhAm80WLQfwYnEG7v5lAnc3ZupBiLiMxzSzg7v5lJGaW8gYawNMDk
QHeBMsbbitZvToEgrDBssgrrgMGuYiYxp1yEIHPGKKYpHXBTCWVHRml8bfppiyXdu4VTG6wqFGCH
Ii4G4kAHIOQQu1W3RsR+vbuvuh6UT68U8T6sJv8l7xE4N92472vip1wH/xWrTvkpZXW6KPWl5gUJ
M+2Jae4yA9UCTXy8Hy8akiM38wivKnOD6jZJornjCkKlUlQaUH3uCrJmks9IhoDkaqP1BCpZwM1r
tG9pMa7rGuwqRVbBf0fY5zCphx1zn3/u/ikd09Nf7H2G8mb/sqa5RFBKFjQC5CTL15s1retTHyN6
C//J7zdqJJ+ZVr72izk85qH5EYG7c/TTGd97ijRWA6qel9pPu5xPKSpsNzvaZQ/QEwn8tTd50Bgo
OF+MHz7ISY/pw4+5ENdaL6LPM7foaia90C6IksLNa78EAq1+2EuLWWTmP8AJK1YJgoa9eqs1FWpf
Z9B37jINJXdxON3vVQY742FSe2RZ2Nz3te3RRs9irPZpulGWiY6t6ni3rjShO+5nLLg7SNuQuBsU
fn4QiGe7bEGRiRz+oymtsxnG27ZqQ8CnizjWTRy8ZqB00MIzkjl2TdQ8CsI4ZKv3e6dhslYufhJr
GL6KNGkfda9mQDfjDlwmOPpo0/q19VeHzMZX+jtg5WiRM2xxuteqQw0Y63n3EBYRHp4EByWONvoY
3V4BCUB+h9uk4tiqnrY+wbb3v6OHntt3U5xGZMZJdSXQAAUna2GHEAKVk+Bj5YdsxKVmzJNLXEex
LTOr4NjOSk0HISTejp/wpBKPFMqJjQjV1/3BaDtEI0tLoyZ3Y4U1HDXmSG9FiuQF41sMc9X64TH8
QnUNyJbuGnRctjpO8hoC0Np4RBYAXRCgCQBo5+pHX5o5LF9zSvxOknJPPfy9IUfiM9jDdj2R1wNo
DxFuH1BHdXXh8fjONpeRQ4CqFKOSsf/9u3d6uiXRkLq7fgmKUL+tkxH08/9uO3F5ATb0KDRKEzAz
mHLi/BG74CWOIIx2eVn8PHs0RMcc8AfcdICYHDsIX+3mmLa6ialWXR0xxNYGmku1Yl6HuyEt2O0V
YIAYOEZ5fpsfh9kZ0Au2UM/nLv4n5hxMVbklPQ1UX+0nWzaJGNhoYB3ifpKn+6E2JQDlQmsi/h5Y
5VcDzurKuQYZ0VrkIpbGRQnrR0bevpuJi/KnG8KqN3019Xe7Ov3v/phCoFsi6KKgu6omFFu6du1q
xkmNfVZSxjSarEtZJte47ZFeLJ53O6qPdqvvrSnkqYVZ/4jWpd3HfVecWUp/vtBeCyG3unAv2Uv9
HXdxs+4WtEDVxBYdHrJklAajMcMn8NzM8qbomGEzP8Mc1DaVMz7flz1rNG5zYaWnZGnyZmFhXf58
JvjNqAyfR7g2NmWKLUeab9tUgmqPNEEwWKU9yKNyQ95lV2R7FKumrMX2bpGMgVTGlg8bRS1rk3bx
xIROY7b8s6GF2nlJAstwy6pfaYoZYGNy1DkPvuhWGGxQmOw6C97YIrpQxBlwhvwZAMMxqwvW17Cd
ptX9sObqVXykw3doSLxGHjgMyUNREg2OdrTc611sbz0rBDjHqPYDcUT1JXTs7qr61iOoapGJAHOg
1X0l+BIvM36b0Zw5B+TV8DeL/Nu2LsMAkx7f4lKgtSzeXkHbEHmCAHMmZKiDGpm38qRe7P/+pN5a
aLpyQNGZv/NH69HvidFSBxUk0KRiITTfwaEBR6Knr/eJSuGCn28cHDmxlnKhovI4cyRuRDmclXpD
vdTzNRpo6NwXoBAw7XOfpenaouG1vf9iYZjloa9AqIxw5nY1+zBLPqlyvnRXjbDe5cEpW8RMi64k
TMGwzJX8YPpp9rda4LdrtZz/TWZbsJtNTvtvOm7SayubbcpdL7ZFxt0nT/yT1yHEwqonsbjSm2CL
rrmBa4QUYYR3jv1EO9zPCpTlG5/MokfTGb+rYWtv2OXJchsSOPWYXprfvWQizy+6nRe3dpiImx20
NYwzex+UmvVC3sJtoPF6DBfpvtGX259Vb0fbue5K6LBqjSon/U6oUdWq0Sbeepik4NuLP6n5BCij
4iIs60OPbXxtogKiJCdQql1emrpw97DG/4HXVG9Doz2DRGwR8sOu3Pp485YUqvkhncf5IQJYrwxn
RIU/127rru+FIlPK7qoeejvARuJ0cHT+8uS/9YV4Jh1qqduUGw5ZHm/v29itxs5xIWLdLeeE167/
N9FSP6mXfOKPxBpAbqMdLsrzoA746sX0G2sl/WZB/frJZXCSYuNplG2g8K7ziOABVL63b9F5q9Ee
h2PzJ4/KnNtnVZdXZBhl3JfgaxH5+TQx2gmWXe5F/iGkzlMK7aR3kvcoFZFXlIN9Fm7yJGi1fGID
dld26rGlzKFcF/RUnjrHaOEoYJJc3k2OyG5/vnTmW6ERl06IhRlluJS03tvbOOjNeRnOWWtYn8Um
tDv63w6+MxLn9yltw8e+gIsO5HXv0BMB6/Wfvq1HaBocwvZJKQ/ZV/SvCW6Xk7aoJfUqzS+CjLir
nxnWQ9JkDwCITlEamxeCErnPes950PJdtOzurtde8DFR0Yxwgv/8AX9TDvEB6esvkSwuClVWt18L
xaTSbOwgDeNl5GP37hkyHZ3N/BjIsLyh58p3TW6Wt8EmDCmO63dDrBNuHWcDgPPBA1EFl9YcyWRw
VS+IVEodwzuNpijoT8NiFSjtetyQfRrvPOg224VPd9CBpnyMpH5Apj5vY9ge+ya1IT3JyMLQzIso
QYxB7sHwYyIRzMj0VSeueSTWKBfWC9JP5GU+lj1WvHsL575+hC3pm0wxiVXVTXSilr7N0+FFJCF/
TMfvqQ5yf76Sv+2vHs4hIXUWLQofHfXlr1fS7cXopXm1pOa13zBZ+i8WqAzokUh5JpAgL0Frti+Z
RMqnO/V66A1SrSI/XDNBXDifPohaFzUqYSHNk6xFTfGTgVA05LEugA7XRSR2jl04G+i6JMO5VX3w
F3yThcPg7hxMUx3hIPCIUtjNB9E4e3XMd6swO0Dq7NbJOOII13L3hGI4PxRYlGFrA+dG0+ocF6LS
UqiAfGJ6M5KTxRMOV8xWHTqPCWAW+wgZW/OfBP3h458v4HJ9/l1pLdePclxneKobnPnf7BhGxdEi
c8DGzsLMNrOPg3bKYf1U2URyq/ftz/+amlz99s8x4KcW5lBkmG/8XuBmjLwwWEnumJ0uLb5FmA7w
y1v2zjet+TZMt3zSnFfpRU/YNALybut0D6NM2zEvqnxOiU2EKbTnNJ0U2XeCj+KDUrrJxn2dh2a6
vzOC7mi7kECm0CRSY3H0A9BqtmlFTNefP5VcOua/fipuFvw1UIBMJiDKCvyvvs/MNHFuyF1YZ4Ah
T8rzoHHgYJyI+wH6g74BQmPf2+luugHJ5z2mfQ/UjcPUhga6vxhqiHELS3rVy9tCkMqapQ6DDFF4
N80Zp/1sQV1TbzE0ku9QVhr7AuBAwFPgCIifFciQjB9RVzVnLUWBJJmGrqsB4RAqD+9eORhzCTjR
xBFzV/sWe2WAGzTzXI+AbcPKeWcjeaNdPsinUEMsYgUh87n/ygmS4Mt9G/c40thFirqlZUyjlqGh
ij4IhnMHcEJi1hN9r6BCWvEtTECp17ZW7RRM6S7ccHNBZF6CMqpZaETd8oIzoTqrt+qnqfnLHS+W
MK63X9cSraUjODHI5Xq7ZiAt8vSki31OaNNwngerBjchkT8A8s7i8n1PvOc/rWWeJLpyWC4LISse
dLmm+i4elEuREyS53pWnrQACPNUOZcwm9q5SKRft6LOp3O8uAKoL9djK6fznEtjg4Q7ZokIn6sco
L+rbzFOSjvIgJFsi75vDCGAHTScY6NUkmGvPDkpDYwpJQUrtiVoI2o96GcBY4iIh1qJllKrmWSb6
tnWWIltPzfnVGSVZ2MuhsxnGVyKWwICaNc41fRiIvU/GlarP1YxBh/5GtCY4FYaSMXdOR/urG/VL
wgq098zIP0WW/3onGWhJ/woFkeAAI0iIp5IUwz2pincxaT6MND6W/+bYoiXq+sncR8tbgnDsnyfA
2mn/yRd+3lzTxFAbTLq8TYR5A+zgHAGeN+/YxTdK89SIoKUwRAytJG64/DZOrmvGyu7d6VQmtMUC
Sz+qprO6UXvIzRvVnxCyw24HSAUghMD7KVLs1719Def8vbIiQgI2d2oSca9B8V+Yxx5QwZLV064a
Tvx74YdfI5l+6OapPalJbGx++Msi8tvZ3QIEhtCbNViyl71FgQVF43r97A58f1jxIXnt+2bu3wm6
ec92oK8x6yQb0wBnoiA8cT0Px14uiQfhmp509op6z3/SHJ/0Q7EeNAECthXe1a+tTS+S9pTVbXtS
P6kXq/bFvu9iUNl5I4gsmbOreikd7+dPkcPxCxaUeA3ifZyGxziV5cVuC+sY9B41+JhVjyLruqMj
Q+vA5op10Ivcw1SRjdlwtLvDLVs9vGptRk4W6v5dSxDQKrDC9/aik1cqJrjZC2016PFycFjhrslH
aqYGaJ+c/b3woi9JSSW7d+u62t+PG+SFk5Ixz/GW3CvSFyTtON2mQZQ25MdNBjGPndsgHncnjbyO
6QknnHeKfNDbf/7mfjMxe9R67KMowenaOPTjfj2DdISlQgCzODbFpkVx5LGHhj/0CHB6WUqXsN04
OBcsFITmJv7KI+z0Zo4Tcs4pAZre1y0sqnH6iIEq22pe4R7UW4NaMuT4uLXbwT+b0riGVrRTq7WC
n9ADYzT2nyN7UITFK0lQ0Y6QjMuce+4aQltPu3baGXXVPoaxA6HTacBQBDp3Elbov1wId/mgv+yD
tsDMrVsGvGPDMK1ln/zXPpjkjtVaooSb3i4ITTTvLKiVllz8MO7vLKrKQq0T2m3PoxtWj1Yz+as8
GLbtnOZE7mFqdnAwkKGMWNKz7g1925LDoagF5Ek3xbnsk58bVS5+utnsrjZtptUM+Ifgh+A93V6A
8IkVvAcCmZE/irQ0zMntUTMxK7e3o47qeYj8x8GV8LlK3dsbsNjatIRi3wPB6VPhHSBuMfHs/GjX
xOU2IMN9n7SGfnOyp57z83MTdgefbsXDkGET1gywVv4zArPy2rjh1ybwuE1HgxhpFLrt4GWvU5nb
a5IM1kobS1djWpdOTzNq4V1yornMKdg5t6hI9+nqi+9rX/OFL5tUiEWVilgbsu48BBmsGYS9SUz+
mGrG1Via4Oc6xa3RNgRefY6qwH1gPOL+pb3wG+oAaAR9GGaNOjUtZv033y/ZEhOyb7j4FOo5WacU
+fnsIN5RxSoBQvYe1+O30I679TRb1QmJHeABI833pKpt47ooN33qihPq9u6E8KqWCdBDCSkeVR1e
GA/SSzpo70a0TeckceUnvpZNERsRCC6Y7NAcdkNQTJ9l2LfbEevPsUENg6J5aYWX0NntxJHHhBbz
tpjGbqMOhgZ4mbVBm44eMxOUjjyh0bQwwsH1jyv/FQVHezGIfLi/pSA0/tLEct+KY7hyLpILMkId
AZj2rbfBKTOvDVnTiSVoo5cyIwHHIA/2RltXO8dSfMW/pO3ABiSort2dNhfz2Yqm6DD28mNttiUt
TFmcEaaxj5mjcaia3HuQCKsBgzWPHto+dsLprEbjdtDiAHZvTuVmt7IyofOlpMwXfgjpAwnVoR21
7JoYSc9MP4LRWSWP4TS0nIds3KU0u2DOa58LM/xm1UFwYECLa8xdPOEy/RHQsT+lEqi0KaKHZByM
VyP1q7XmYmdti/LJ8ZMXusjdlu0zPM62M1wNGL950VtfhiH/zKCqvcmsRD6dZQMPTuTwZMDhPfcl
+ScuTx69RfJjlpnBudC9rxNVLOzYRNtypCPdnWizh3IsQnzx/GTgjSMCUO/WXdmDcqj8x8nq69NM
KMuGzvY2WOp5M6te/rzu2791eGwBWJj6CU8UetO3hB+z8SQ43oLrZsxydSdITlYabeLB2qJK0DeG
U1kfSM4mAloQpFiFTX+2tdYmFX0CxiuiR2Ix7RcedIIUqAhwB+ce6Rd1RBQ3ZsWwx9vWmhNup8XK
CNDyk+tO4039ZhOculCL38cWeeBaONPO0dA3JCERUZ6WFNQUJKbrH9Psu+pkdi0UwaLp9K0wloBN
z1nkeBEkh7yDTGuF096NtZLAbbNbxRIMl+WN8qOdiTMHWf6oKW+okCMOKQ+FSV8Ohp/5Oe+rPc6J
7nsh59dyxrL/56v8e4VP48N2HBpoBjsspeOvm4o2UcqbqFB+9tHA7lZX2UEH9OeG3e2L3eaoZ5eX
COUqVHFkAhi++iXg7jRHdXQKUQys0lQbb9jMMNAJ29yaghn0MHv0KRquNuxHWpK2xXyjzdIHzW1m
TBzIEf3xmjgx0lo6y9fQ9I6LCAcluKO/82r4ZTEdfg5qBbu8q4G5hDUPU2p+L9maHvxiekCPHX7N
oeSx+E/00+Z5Yza2h3MtQIcchOJiBx8aaAWPnRvHf7GoGUsj6dcdGb86jXMdVCqKBGc5dP5rR9Zp
fk9ah345qSgglEO7buocPTn98MIjncUYAgJARjkdoyaBR5DV3Mp6J/b2xLApc5AdiyXbhpQ3PqJ5
HpOJUmDSOXtkSfbUNdDWeg403nJps8I0/qZX+61a479P1AETWTyHdA3eiGG9LMbMGcEmV1obWw6E
6XR68dCXEup+mvvv28FO4X5R7Mz6OGwrncZLMDbTpc50yd4QYdxsXXPNk1wdXK1CBN5U4iq8vCeV
7PDn+9X47RzP/9eVwO7homEpe/v/rWMoW/OIZijLGZdFRBLfOIUPo6E9qDfjkDk3Urbgy+W0L9pq
2uoNyUs0cNmAvAKXfGbuC89PWDtD/6ReXN1MTyFGdlUq2dESTdtPzlaLcmeXTlEMqskXf+lrGL/t
WnwUjxE8h0y01tbbR8/zzVICj2nWaWI+SU5Dq2oZKxMl/cVOgpsblSdS8zA2l35J6aYP7wLBKC4O
4uwbnVNgWdnXGazGpuvQuMSJJ45xS49VaXc0R8DsJTX5z9d/6Z/+1j9m2uagibIN6vvf/XFGNjlD
QjOByLWldu9RGQNMDtge/WElCLxcGcYcfQidmATXzGTLCJHPLcV9n3rvYnPtEmDJNKNCIuNGuDer
gMDnwdEOqmUfe+m4vttyqYI/ETl8UJ2BrPW+lnYeP1kEwRIa35SvY8ds0y+S5NjY8Xd99NtDgol2
N3TFt5zG8M3Pk29mgQWOaAHuzTB+suv+YY708KvMrBC9HXltSfcqGdhshBVEL+2mQRG/44OFT0ZB
uNwYGuUHtPcB7hjGvna9BB2A8mEb1zICmJtAngs7PTdO5j1aFT0l3I+o4vovCeOLd9B2h8de6q+d
DJ5EX5TvSqsi6jjM21PqS8RMslwNUWbfs0VslxklB9qcgLr+nfK9gHBK1m4NUh+gigLdQa20bvQ6
4NIzcnGKpLyw6bvPVhp8SKasfAGX9xhUpKFlUYGnZaHUFgPuRdqr65TCdMuZJ3/NbKGdq5JDkQ/l
dt0VfoYCguOfZmHO8CQ3lePXzU5UoXvKDQMRjNe5q2miubrp6JvpI5QJK2tBp7ep/TJKLcQSAXQ5
X3hCARfu0a0DsS21sNq7CWM9s5fGpvMC+xWXk022t1d89h33ZTac5odZ3AD8iKmWXwWfbJ3is1xG
ZhVhVUZDY5c61lNElMlwHxmZo31N80flj84tjKUIICB9GMhfizIsYTGAOz5UCe7MuBXbSstMwlSk
fhtRmOFaJ7RMwu8rI7LI7ZmZ+2h9q2Zu/FVogVlciFQ0WftLQdf9MLcdHIQGLz0jAocgM4FdH0Oj
3pzEIplQb7nI51RLwUoosPTyJ4hE28hWi06erKqXnHR1qG/zZ4mPeFM2OTD+RlbrWBCRZI2TONAq
Yx1YFK51TGJwmLrfvWVIrebS6oU6+ws82PNg0M5SAQkEN/ORJYSbXCRXGbV8armIgIsG6OjyX3FK
gitzxk34rRDc/O8l0cJXRtjNxndhGt/diLDw3YtH2PhPanftA8ZWAoI8dmnvWMO0tdKGpDwLFmyO
CGdbtkP8LCfvHCdD+SHSHGNLaot7C2frphEf+BAvDF1XpKvJ7wd/FxC5dD++aaW5jnJp3qwCm52a
vNlt3e8tq4xhU9naV9TW/8fWeS3JCWxZ9IuIwJvX8r5dtZFeiG4ZvE8gya+fBdKMbtyYF1RQdKm7
ikoyz9l7bebhi84/Nds3hQb8aVHzBr6kOhqWIUHeRB7zHQLdXbnko5vWqyysx0CEZxTpCDOaIH6J
NRyoVl+ZOGmSl5AK5LshR1CaLhKy2b7j6oSrL75a1ZJkVXjVdDCaVMM+Gje7xHCKR7vs0gM3BSys
IwzFbuqyB1rbcHqV/aKBTXpzm/5hScRpCguB8aQs5CNCPmK0d2+OR1VPqAZMZhoNq7Cvq7dCr0GD
Zs23tOnjTdVoHUBrMMMxer6/qRZ5NhEWCInzkhKzuTjm6Jb8JE/degkBuKHBINFbn47Kd/ofjqX9
ZL3jfZDAQKIX95gzmKSCSmmq7XOJrY9Yo+w5q5voPAXiviyR/wkhcropAMF7aJJDT5/yG1z/dvWn
5EC9GgkERdClsioUyRzLowx5k+OxphiSdtp5JpdFMaQy3DlZgwkqGoebWTnxCkXNVqMj+r21UgPw
HFrwPmpQKotRewt5cuy84FSqACui0RioYSz90oTNyx8US0rN64j/9jzNLOMpx/yVDK5AkqUlZ7Lw
vlVp1p+aPrNWoyX6V4QFP6w2oCuRhNFfVAfwdnDEV2pj42XyCekjYwXRLHKkqO6IHyzHu2ZzTRKx
oa0sarkbu82in8AFmoMofIU3P4dzPlcT+jQy1p3tAN5WXbxb2ltcAv020+ExLU3CjK+OPRr11mqL
76OthWsdsdCV+mz/IAXFmdorTp7qvLteJ7/l5APZlH29XRispZuOu4GCzRrDqPWO5oJgY5okl5AJ
WUZ3HPlDuiPf9NX4g8/AwvljgJlwzsqGwbV2SLGSpo8lLbqlFHnJNicGAedTS0osSTV+av2yswwe
ScnAFVU6JLiZpU6bLDosNAK6nTW3bu3V9X0qnxRLrrmVpyeNIBPTctKnAjNFjbz//Iethwn4B0pa
iJvz64x8RGcoMjgMAhHd9EglJKX6R7cz3Z++HN5lavLNYXKuUGE+JZgXWNHRvutpm520fIxO0Vi8
/+EigAxGXkMBchHu5khdwdSaNpnJSVb8UNTz9TmsktbYizH7nC2tupA+91B2aryyqBK31gyeB6p3
y3+fUNLVGhMh5lJMg614WwafzJoiKCf2ehlixtj4XSJWxVKEbIcWAR87YmpjDcztLdR7+54Gvx1N
wWadaRBaguJa0CRbE70YXyicVpTGAMXMQ2tJiSa0H8YRFjb5IrsGk2zsW4RLVvfSFf7ZJ4CvUPVF
r0y5G2Xyg24JbTlT3QyIZ4cQMIWHqe5omEQCpq23tZFkb2p/FmUT+RvR56BQDVus+91nKPCV1n4b
SY4lGddGT6njZvDFRA1H/VI6v7GyYd44VGmEbqJAJZm87JBl6kTW5FlMNJQsL01ASbAzPGM7FfMs
dGQ1N1ng40z0NdRHDSoqjRFvJECqTTRUBBfh+EycK3Tnfd2PKeUN2mpxR/asP0bRvjHcEXhidU6x
DogE1bVja8fQ9daWHb6poRlXkKWJkv7ZZsgDaXTEO0l6JxSOz7yoHsqx+EWQLDIVAgijxzJB+d/L
Q0AygVbbDzDOGq35dAF36vX4q/ZK5svZo+FF58Db42A99mS5BeF47t34bpP3tx2V+FIZZa5CMdEy
RX4vSkVEtkHk9lgPq7KBk2kUqDzAHDC+nfKAZ5pnFy4QecKg1y9axCI0xEelO7GkbbMqe7JgKulx
Oxhv0iDjxmuJpWhzeyXdnyHN+7UIQhhAM8vcVzP9rsrxQ3RQLvJpNxH4vSqBwNgdCY1hG208SVPd
t0mHJb4Qgl+pv8TFuugJhTVBBO1hh/2UnXkE+ojrUjnDc56rJ4PFfO3GFzpx37SygUse7VM3o6KH
3yjmolGZUIy+/WNMfpsm9Tc5VA8SdDpxAsdgCDa5qFkGVg14w/6SZNPdEtkx0o2Tm3nfJqtBAsHf
H4a0X6d56cjEjVJS8IsImzVjFT2JnntTapHs1Za8lMi/27o2f5oaqvEuA9PJOxYqE/7Tuo1RyzWN
fRjG8l3yZ04aIa5681MRpRBg9l1BANNp58dvjVE1O9vODgo+1Nqaugg5qcfHQoyBnvfjWng1YRrT
k+ub76klbk0a+XcnLj5bBP2bSQDiCiiHrFCZ4zUZnujtbdErUB0yD52ojnpVbsbZn+5iVycuMqJF
y1rCpytA/PgGTW12qR8tu37xiOpd9dxOVBzc7WpoV0cKfRNonVuKLupaCFaeVp63YHvw0YO53AvT
jlEm1LOxwPj0iRATNmHWsUmOMhWNiIhrneF2DH4PxPei5efqG42noTR/klP3nvenwHk2cRNjlGUa
XROnQEsQZwLCbcC0GrYHuE7dnN1SX8ehMFcDnUlgg2SNmHqdbY2krQ9dJC6xpk37StO/D4vLL0Cg
ALKL0QziZH2ji8lXqX4jBvGpL9MfpuGY68Ho6lU6nTONWBEGBRQzcSVXDXMW2Q+vdRfla8d0v9JU
J8pBP6PgbICrWidQMmMBqFDRj0973tCiJpTerR88u+fznxDW4SJ9BDb7HAXmN7LPspVKnWtoRCGX
AsGDHb7WsL91OcB+vNzJTs+8denSiRhDeQ49E4xJIPVdECfT1hgVTd1hfCWlSQcjkvxKYg2Rtbsy
6vCI4eNI2nUJBikTODrqNzedgNw7JJ5EmYtQwMCcDO+nni6j1ONV6zQmpYT0EqPbma+FltaeF9+K
aVti/K9bqHxmk315Tfo+1ASG+mTlGEAntnmVPmb5FB96t75bWQLgXb4Y/LnbqZ+5XolGagCBUxoR
1CsVE97oaIe2SX87cfABfg81JPVsjAGbAPPmJreBWLmQUys8xQDZfgu8bOsIbhw+kCbYB2n9wr9q
n6kqniXXd0VASO7Q2USyvFYxsFKoSZfCyRvIZ7uGrs8mZ8bCLAK/S1ioozLFHCX+THRfdfIrEuFD
K0Qj7wdyF+UvOj3r2Gzjk+Bc3cknBnTPx8g0XQYUbVQuodFYU3NzHH9bWwOYfwtRShPXr5WqtlVR
jhjRwFcFzg/TzsytkxAUiGlMOxk/mhawpXC89BgajrfuWcavrBA8l91QbrJa567pAdNxFlDExpMj
rZ10l/w9zFDwYIAHVOFYcAEn1pUw7Xd3wvLLDLQ8DG7S7/vGkBtEqvGpvWdOfocjXr662nRPY0YW
AOvJWjIhsoQz7LnxHx0j+9EF43TNiREOXL6kgtCQdWJw4kBvyqZ0yqVSutvRcTcTtqETMHUk42JQ
awqvPRgaeC8sVdZpCg3Cj1kseC62Ed71CmJAgtXWSLC5liH3HKtZm0E28f/XOOj4YwpaBBvwEMjE
AxyjMHq3Who/2HbzG7FhQZZGjrKuR7vDRzW3P7xVFQ72aeJTWelpdUCA6oH2N9YBhIh51Y7MTBdY
v4YcHVZfQ+0O7QOGG/DBAACJXtT3GFTyMzC0TWBk3aFw4SSHgMj8LquvSJhJCNC/Yp1KbE4AMqWi
344T/VCBtp7s/j42+sXRCkLm5NUR8euUe7TA5XPRmXeq9wx+dryHQgguzyye4Ybk6LZxLI62dWR1
Nq3TMTc/TSTZvplqr6PLIAx7+mT6YXnqTPI3XJfOiiqd78kkim1MkX5nZsRsSzt6x9tPLYROUOCi
6Her5nvBL7MLHeuLDvG25dfHsGPXqwIZkGtOlNPiC72vr1gQbZbJlz5EsDrUst6U08AXTn6wbKwu
TRnzzmORx+x2Y1bhbaaCtBA0aavCNrQ1VoZ+Y2U1K+HyY1Sl/zwMQ3pqDTulJBJLBM1mejPnTQaG
dqN0vhWMjsE1qP34NDQxXiP2FFXHIU3GYx+n3kHnso1YfgO2ZDbiloZ5CMcBLhDvaeAxALHe2WKP
KY9akuRnMsumAkSr73XXMnSJumOoJ5tL32DCJbqsNr6GxG82vZfvjZEEONEj++xj97tw8i8RjOdA
r3Ejxt4OXZ3ZVD9UmkUQ+UaCt4M5uUqbkXgYz2SmH6ZoPIxFmWyAMx3soCRlxWEtZBROskMK3V3b
uLs7M8EZYESyL0vN3FnzrlL1lgSndRzWzitLP+Nqi5h1mZW6r72YGryueE2WZ1uni65OhD/ZdU3n
NSNLldWeZZ0i35Ugx1rn0zXDUxQOzZuGXvmA3yLZR2RxfrSttqY67HxSDGZYg15+CZQeP0nmPat2
fqJ0ot9lXkzPdgaIKrHLbLscV/0j9UAJ4QAgjIsejbqs/OUTanEeQ01QI3PttZMj5MzR6p4tIlO5
IYaB3KRu5W9sRMUSzdIrvNXu0W26N3Cbw7tI6vKYBTj5YlUP77bfEgHB3eVYzc8WXfPSjpr3iA/J
vncd6sD5sCLi5WJ63LOWHyKQpUfgwdx+wqRBwM8YPw2qaG+prm3gcsRPAN7ip+U4ge2aqSiB/t8R
6IoPvuizS2CGGZUB32AYqAsyndBBrGIrUk/LxhX5b7wwEv599/eQaTYPnorV5c8J8/EEwayvcu/2
75CGZDMR1VmDMsQsuP9GUo61Jj62OpgqF0dX91p+/YlUTUIJWN0bCFz18st0MRdDw02ug++XD1M6
E+YZvL5KL7rkdtG/6QJ4NXliNkSXUL0Z9NGWEzTZZ2tR1FvTyrRr0eg6sgG6aMOgd4/xoKm1Zkbe
9ypw9oQk9vupKnRWAVDg+1E5VwV/6R3RAIDq4h1aAcbIzqbZEeT6u9fJfk+RJ4C/qktotAbtYick
H0CJescqRrB+RFXhlIUPuT4T96BzrcdIz/d9qI9XrnASTq3pHAeB/p3R0KLe17on+mbG3QyQm8zH
4UwwGKQyP5ejUdwDoT3w0h2LdNrHRdgVa1kn6ptK23tXRQlF6GCX0iiLVoma+JJH2Wc0DfbKrn1B
p73KtsJsgbv640Ai34CXkVn+OCOPLI26TcoYSRmjEFdQPtpO84hV85082qV9OuLewpIGH7I9ZhRc
L3ZZc10XqvnZpe5KmZb22xTerdHN6SJ0BKzhSKVF5GSqhyV8v9wQwYvTuv3GaLC21rZt7L2ABMmk
1ShL6n2N2tsfj2PleJc8lnJXGX7y5GjSXPVuaz7IOOhvkdU3KzQp5YfMUfdUw+TsK1FXH73RvDhm
973t+0Pt9cZd6Ya2ypspO9nd/J6KkoTC1it2y7NJ4e9srAuUJ/DtxsHQb/whDl64xct1RHPlzdEx
bylSow7dpIJ1CGll7/ZUzfum3k006d9Z3TWe+Gq7xpuHUOucMJd8xI2KmXB+Ap4s0cKG88p6zdmU
kXo0UTLtB2PwX4esfeR54yvTxmGlNUn71FKkPlHQkduydcT30kAsOJ9BMcxbZ6hDrqPm2oQOKbXL
3sJIFE/T5HZk6mChsil0QWtn6UcmS2ZG0VOFAPtRQ8F+LRRgls7QHrtMhDQiqzdbutaD2E1p0cas
KdP6oOz2bo5FMN16J8p3NUBsTF6+ti8chirAQxfQtBpTBd/gL2E31GMivcY571KjBbYvM/WxPFHC
eZomi0BCwmEv2ryxhaOdl43goutWpe/Pc8ti2GiTiA/I51/HmXRVeuXfjTYzr3CWBjSQjCw7WZjL
l1MWIta/85ZjvSjOxHsUby1qbpKdFPEe4WcHdgJ1LkZkc7KpdieI4sqK3lCgN0cYcuZPYZXPQ6k3
X76qfmq+094mglU2WThtWrvWmElQ5uCqHS7jngUftOH5cVK5A/ex+WGd5hHd+mgiwrIEc7sctCyL
ujJy0yH1EC+NugsftAYVujxsUQhcYvu70wCBj3ukVZXXPHr52Dz6YqY+me3vZj6kAgdvZ51Zz5Nv
xufljOVc8gOyPeCLeA2LVqu3lWBZCvL1NqTCX3EhmZsKl+OuN2zzVHNHvcmqKze10cbf0W0fTCYr
v6zKfadqOr5RVqH3gR7kkuuQTO3BRMZE8NyHFqiH5VQAkreyzsWH6rnO3cRpryhrvY1lSVaTDtXC
AuTJR8lLZ9yQfkjyTTFeBQFhdcDyMkHedSfT6F5HdMmWU0h8uuReYr0TXu1v6QvS1C4G/WGq2249
vxAe1PANQ8hZ7zz7dUBCdswgWe9E6pWf9cV3LPGZO3GyC8lZOXYj1dwhLq9EQolPWZbW2lI+8coa
bCyn0xEQk+NA24R3hRDDae3ZQm4zyGzbqat4g+dNTyE4Qwb7AIrFek4aTx6iz1BPBhKAuWjKTqvu
1Karu7BISQucl2VHdnBRSJH97tdGc5zQjEPqShPAQxVqkOXhskHFkJyhPKwc6dKbiYz8umyEH/59
tOzintjbZZCd8tpFIIUPgPuaRR8jRXSxGu1yeGUREayrqEGnVGblmkAjizmGBoubKfQ3vjbVKpp8
60Gb1zrASZ/oKsgVZTvSaCmenHSjYgk7ivzRa7YsVPmCCNqpyCHz7hh1nfG4bMY0dFjgyhRldWYS
FJIn8aVsqJsNBG7YTvCpCkc/LRs6p1R85o3lSIAxy0Hh+XLniOjl3ynLo+W85Segi/zvycv+fz29
7C6bnjritjaJShsaVT2yfG6ukUh2VRdWj+Eo04B1LMScJoIwWMwHl2eaAHGf4fSXZW85vvw8PIVp
5ZpJjG2Ql0sJOn10e4pWedK+Lof+/UCegsBtBNk0yzHNki9FjbKJuyBvuN4+qorCcxFbW53ghiPk
GjDQ0fBaJBT/Bzn87DOv+bB7G1FQvRusIHitBVEeNTMf3OPTLWp0awNvfCID2PrZDh24Q3/CGJ3N
nHinQWtpf42qzRnZQ/OcZ3n4IsfO2lXjnHc9e25ye+CW3sEzZCkTiKR9aRqzeWH10VMuk7Q85t1E
hc8BOJRd3c7gmrAcXlwEUXFIExT+lrHJbNgRba9diBD+OUbm2Qyr9EdAE3RVOrjUiQqtDh10XlCI
SXvAMZM+14pQtJH18yvcp28J5gZPtuGHTVrHXoRhv08qVXyTSQmcJcs/BfbiLWkeETJPnXVbYcav
YTXedLrSn54JJoAMCRZ7RPs8aqVq+DXVJ54x4yXrzGfRTsxXBQnbIvtupI37PQmNimRK6Ol1hXlD
m7Th7si42OkWwo4lUE01TnhqwRnNrB590+bcPAcdRoqeq5+44evzspfpZOI6lN3d2WmxHEIPrXZd
1Tw0AxUDqmXV0zi55RMJqMbOH1trHc8IpjIojnpCGTqxANCKKp6bgfND6mzwfu0G5FLg/+ynMvrR
e/VHS4/7nrNmOkyG5+0hBeWvcItelxP8OS4hGavqZeJ7coQDFe2nWjPe/CK4SmlGP9LW7VaUjfyn
yCQtZWinchfFFfMfiwrS/J+4WcPl7ez8jnJBmzvu40THkyU68gdtDKsnmPP5usvT7NVrwE3DFjgv
m9i0YDeI/FspJYFqcl7MtNT4YLnkGmh5BHlbr5lxYCaBD10yvXJfy16CvAN+jEnRKCeiHM07fspx
/n6WfP2n/mjF87CfcVvqZKO9TvHI1ZBGyc8etd1kKgSSPtKC2DD3RT0Ur2MFPSqgRJYRoEY9inWj
FfwgfY7bVAchs7PdM0yakClDAelbiW+xGyuGyVjfJYHVfcsM7aQwityFX+fXylVcu/NxVqQvAWoE
IC/1Q1FGfzcSCeQqyadgB2aBeEih9RD4xfSwbFDz4hQHnr/lHnvsEKM/p6BYnpvqsWMeAIc0/z40
TvA0ehZRaYX3OzNF8LRsaJCPO9zg6ebfMRIfT/BM7zhK6QBVLm1+V/bHkJh3kmFZ4JkoFbys9HYB
nX7NlGTriIArqtbuFCb2rW6TMGHZzZpV6XRw2v6j7fT4FueE3cKFZh5gFdl1EKz6h/gHt4yOcurU
3ZZHxvwoGQGhOL40NpHUniNPyFsgUnkLaVnclt1k6FvKFdV7DipvhUdtfHDoCTx0BUnVLpknm2kY
cj4PdpdjstV+G4GLn5OSllPiI1lglp7snCuK0lPnNOFTYbXukc6qveYyJIpK8/trRXgpTKo2mPGn
9TFS5ApPAFCArHDP17wxveh9Tw+LbAdK1THZXzXrVM1MLWZ6Kn2qy8rZjLb4EWRRcWsn+StP0+SV
4hhroFKgZVXNl0Hw0hpQXN32xq0OnRdm2j6vXqmQWr9jYyaKCJiOCWnaQI8o13po25tc9phjcu0A
x7S89vX4n5u2Ud8HAPONYeCQ0+zGIx/BN1fdFGHyyS0HRfXycFKhfyGduO51niAA6YV8JefML3/u
Co1Pa3Dks56NpPLp/m+0x2UBCh3Xaz+0al/GdkUZj1hhQYFPNBVNIYpApLmy0ayanKGeiYJNs32z
PLEcEyxEeZfnp5cTRaRDklj2QyvHz03p4QkRjjzUUWleTaI76UNakutemtflmAvE7u+j+diYd8Gq
K2xrC2LIZnyZD/47p2Itp7eGfvr3An9eZT6NIAx5MgqaMf9+dHl22WQTCfXBANX4v3723wvQuB1X
oUx6snT4rf6/88wxWLchyIU/PzWfpsNEQBwvEFGW1fTnb0GTNa4Aacu103TBzu4a+yqQhe6Z3Tw4
kTaeCtolBF1qo3X2QsRWEUvfg2GF7raU/Ujkmy2OrUkxnzYWgkDlZicZdWT4dRUAZFDRSs0RAxVj
Tah5sFuz9o1FlRdX1DeVIKW1ecKo+NUH2vtgJ0gZ0hy4tKzTcNf2w3DzCBe1sX+fVGiEBhAILIam
UyR7vgwTi2hn2hbhrwHO5YNOnNzTsrEhN4mmby5u49DciTeTGQ3PNODKS2wGb62v98+BJ8arFQjg
dOMPR6bfNTBEh9pxjcesJU7SBpxmFJZ79np73EsMigCRLox1yUff1/7JLOx0409Zs7UDlcyurg2Z
bkgppHPquqrdMtpZa8Ps8ocZid/WoKkqMXj8f8NT2zbNmiQJk1l4796Ksr+HBNP3vWG/5Wrgc2qF
8e6lryn5ZogpESdhmqqtTB1Z2OMRmQhXNCiR2vq0ESqqdqi31p5EPoWJu1t5uPRNm3iuAjF8YU3D
M6ZyElhz6iSZ6Wt3D1fIPu/tbhM0dYRUsrJP6Gpc1so8W7cVENqm/EjmvTYjHiUPou3yXJ/4yPOg
9lBHkFW+6iz1y7Qs6H3LrrlsM0be07L5j31InQz28zMDttDTv13XSz0SoOdnQlsWG4uQhfWASeGZ
DJv4ubb5g6qkeyRxIX7OVS4vLG//PLechW9V+WSVh+jd/myi0Ow3YR8D1v2/Y8sjLFrjpWzH/zge
9IDDvGWjhYL2rdnSgvjfV0pkVDAzc2BYmHQKwzpqnqIB5UkylgaZTHp1Lt8tsqm2y5U3NE3yNI4k
aBTyAY1S+Bl378qyB+YhlM+V5TkbR9LcJjun2lIDoYUJbRsTbP2cUBU9TjL9ZXkEHBCA/BQSe/GU
yghii5vvQiZZq6ibpidaexN1yz7egxLMVsU47Tu/LuE6852ElE3miTX4j8WU+Ne6Jhmwb4tzU5UP
CrDYxUtagBapREpr4anzqkrkm+WgPul/n3bzFFuvFscOppYQ7jA/8m+zvIxbvaekL9x1lPxkVJGD
xx1vP5l9svfrWH1DcMB61KOW4YI0b6PYR+fB8TSl6auFMKctO0GBCDn4kiKYV5HxWhALuIfswj0M
K4Mw82wVNXR/zXEaVnqdA/saaEwEZaNOHk2+ddU/9mZpbieDSnYVGdO7pBiHBWu0aEKVE9COPWFq
3pvpIWaesAaSjMtZsPndPRQCWGTzbgK3D+/vMJ75FL+MzOx2Qah1b5qk+CiAKIlSXrsvaenyA7hM
dHZGENqFZ7gfwrWAaaA9ucAftl9ncAlkPXGgYlLvEecGhzBI5apC9B3Ty/K7w1h5KEyyYQZZYUct
hUEDYt4UTbQFtxSdw1b7e8gfDQKuykvgFLW+GhWE30aNLwLVx7EHg4b0KwhKev9WisGCtTUCDc75
t8mbrN1mM6Swdhrj5IU6UQjBstUh8DG+z4eXBeeycQymmFmIFTqwoha22kimdtab75EJZyxJMCTY
Ztq+0+FaDhPfypyBHK1kDo9JXM3dEbOBnmreRaKZPSwJMg7dUtoQ3eN/HS8LG6bif56eoTihXNqe
yjRXZ3S56rw8CqZYsALK0TpNxTkk6eTP8TG15Bn8bZ1oX5QjsShb0S+ifb9gx6O2KbI3dyDAIq59
a5umaciNIz2Yfp++d/n4kXYQS/1aiSvjoCDokzd+eaS7laSuLCkpLMAnKXDkRRGNOUs7CTOBNNQT
JweYCH/qyMBvMz+ixgd4qkl8OrFRwLG4itEt88mlsZ6fjULH0rc8VKl7A15eMFwcJqYelDYr4MG4
zHFxMJIP9XDWXQYxhvpjp818Q9fNH8x25EvEaofk+s8wMfptHnR3OWLgw3JBd5+y+Klwix0TOuOY
xJG8DHotL8ujZSPn3T/HqpH07JAoH9gcFIUqkQYX1vZ/N1YugksORZFWar5rhuaSFzBLZh+KG3o4
OBt4aWjmj1Ujf6fz3nK8LIgEMHB4hSm31olwsiKwrrqngm3fYzitmio8MPMlnbCgM6Bn7XgiQgxk
tVxZZqkey7r/vbD9pM2bbLUqIMV+ujdT4Z9hj3xjKmgDvmSt/4kpJjumjvkxJjK/OI6A5mhOXE7B
cCxQ1ze6ph/bPNlnFZJjSuinynD9U22H76S9wDPxLWObdD6959Gt8Nj0NOADAXkWf4qBlH01A+5K
m2Zl25boPBIouBqhXcfY+5ka0Uvc6vJYaFT6UnM6eOaqSpNuk8ZGsnZ682sc0pcx9YlSSPA/d9rR
6uCh2bV+4bo4tJV5K3zubcUNgtIs6eFSHPQWSQ4R2TvlYuMxCEdVlnpoDG2O1pE3rUihwIWBuZ5c
00Cy91UxD8RD9yTKfDiDna5S2NAjLl2S0eONmTFBKP3jlLXdRlb3sSbrS7kdpm4n+pW1lTimadyt
CFbvViKCXQqPbtUTO7FK/fIzaJvNhAp/4vuURl6ximP3rkfS2/bRuO9Ba2xyk1zYYgyO8chdWyP8
cx0xIZ4yas8jTRRf+m+5U3VrvSgeQcmTk5V07tpK0mTTMTuCvko+KYk0F5WCrwv8lFtiGJyJSKHE
Z0BQokbx0FRkpQdJee1Sy1mZ1Rt5qePOhLhalBRf0yIpN24NaTKrab23QMgTN1oT/vdcoVPesOFv
dKyTlAMu5ylyt2ALnLcye/X1uQaOivsKUq5/klFPXLa9zSxyKnzM/eAvPvxOlO81XUdmakVGa59d
wEXPAm38Nf6Jy9w8ok0iS9M+Ymx4kZjKIfdukybo39MO+w1tz3VRIIosPF3SL9avTlBGxxqrsEUW
uasoGMjSZKrcRuIQxZ67SjumrlC/+5RmeqA6gGi6b9JYQOGaU5qZSlKwAg+HZNHD6IYlsM5Hm2iy
EqkrtqDnPOkvekr1f2iLjWhY1vva+NSL7tWKqmbdZJJUkYxeAB0vtKy0Is5g1NYTyahF0uWnJrZ/
elHWo/ICwgJiQWNNJ/ZQAM2s/0UJ/CgBTUdSv5ZV+FunSbOqaP/vhSu3nUFVhzyONRHe2TYhqgU5
X2asEUvjeUb4TmhTgzNgpGYxovquK2T4uj3dhbTaM+WrlY3Vx2Uyi4m/LjcpaH0mweNbGwcaMIX0
AEpFu6UWlTdnNScKNh4eqw4HWO9zQ060DhXqoKXIi6On1g+0nYV8kOAl7ki9NeAOFbTDfL/bImuo
nvk9kuClmgJ3XTfDtBkS1kOejyYs7Q5mpNqHySU3hIRiSZvhaAwB/Aw7fqFMRu/X3lUxUhhADedJ
owtJOk2+Sm3xvWd+Z8n05irXOWsBIxWivUtZOkCmR3QpNYrA0IEEr1E6Czst3DARvLP8vYXOBBVv
7PtLrzfTKUyCdVeVrMBheV2wrhCBkwZHoFCfUpuRE3JOyELkmCas9ImKJp077MtdrnvD3rGNr5Lm
yjUY+YMUiam7DEbGnZltoiPjCnYdjZ5V3HTaGV7DTTEYPyS0AcN8FfRUU4WWV0952pYPdAHXGGi3
JY2Ih7zCm2O0SrtCqFyVtQgoofTOxhfM8FphKuLj00/aheLqNLLb2dpM1YinV+FS1bGKVG3ki8Vl
MQs2p0tSVOoi0xgA6r/95dGgMm2TUXb988SooV8WVtoQgyWMTZvoZFir7mhYyb5rWwWPA/e16IyV
gfD2FjJUXHwCa11KXSetd7FIBfbeoIRzLBALoLtdFTKDRKnRDjUj4z6hU657P1kxxkMwsSk+wNAr
cu8YZjrtee7124mb0coIGqxRNFaJZtpVSTA3aFzEShgXOm/nD2NwsoHbL46CsvV/NB3eQTfx41VY
ZyDEYrnJ61BjDAhDjOwTIoxxro9lDV2rFpJsSA5qW6YlaPe2fQzM3NqEM0RDA2dN8nj+WCFyQk7R
dTdlqIc2aZ1VBFCPEErNvpg+6XBaRJm3jY9dwhiou0HyjeF9b6kWG4/BV91qPgad7wd9qv9h6zyW
G8eyLfpFiAAucGGmtKAVSdnMCSKlVMF7j6/vBag76g3ehCVKlTI0F8fsvTbC9JZNGTruvRE0LtDH
4pJ0OG1JvcSohSyrTnknlyXRLp6lVU9eVF9G/i83nrUdaRICHYaHUnDuT8zBkabXxEjhzdLqxOGI
9Dl8UUYmBkHuwL1g3cmPGu0g2po2Bw2GzKdlg/AzqxmmrttWJT1CqTblWWIqOAvV+8I0hU5C9+nV
AuMlkMmwZ5WEApSrKXs9k8OEMyRGvq1QB02IgJr0qAzaFRO/2Hfo0VMl+9KwUe9gu+Xb0UcHypwc
oS8cPkyqx9z5XbBq3DGh4CFLBDpb2qVjqxR/PS+16Emchu2W41wnmX23Wn8ZGezfmdYj4kTctGqJ
aNyk3pD8bhr5sMsxcmVr89Tolf7gUKvWmaclbkCayl2nb/Md8xbK4m4EFeRzTyjQAZDxAIhh3q4S
7DfWpIXP98yqL5+aIbSQjPAuqHwSqjqlRhceWKiXSuzXlgVnu/Fph5JgX4rxqc0T/bLcVFWnX5Sq
KNat5qRbrEP//YLJqo2dwPw/jkax8yyq3OV//vffLh/pJYPUSCd46//7pwEMCITrWY7JUupgbZCM
/3zT5XtZnbiWJkDW5R//nx/Ju18cQ9vc1KX/HWZZv6Vg2PqE1f6pIiNeCQQaH40D8baG7j8bO+31
IHrjgcEx3GqBkd5EJ5pdO6nMV3xAguA1Z1lW/Yokfjip6ooAIPw8o/Xeh5bNeZcy0xnVlZex68Mn
cUUPRPGhBdVTwNugMdTgWBop1ugkSX+lGYRtiQbxJMqIARb4yjrZaTKYnkc1YTrT9PJYFuoJF5zz
VPSqeGFJqyKUrZTjcrcwHWeDAzLYL3dLUyHNrsLVhnZgcNVZ8OljHj2bVfrNfr5/YQovHjLd58Fj
jO3kBYJG8lKY8T92rXTn5VO1rjZbnK7JzpL+vSQWIjXrlBFf9w+M5kNLYuM6Kf1kVTR/ielhpVbM
voIwI/G66dWN0ja3uuytI/7htQ7T5K4AgEjIENoCa0xWZlmnt+hCRky2sZ1w2Asltu+BDwqmzJQ5
xBeLVADgFlzKp99jQ4ijotvnHcVZV+17n3V/KX73WpXTp/O26RvjmhTNLrEIrlHBv6z8tNjDigXb
c7Br84+NXXBlWv6b5VFTEhmNnNFjPY1WsizSPW89+Qsz8jqobFcXQfuU+E3/OgOJWoslJvr+YJ9Y
kzu1MWGbeS82ZYF5oOop/T2K3vfSUW+GMidSCGTo+SUz0geboqe0rfbDVNI3d27UlpsIh1IeT8dG
C97N2vutaVRAWq4c8hw8aN1fwT+QDIOGeYzrVYU3BCj3DlfvLaqg+0r1TkjPa+nkt8p/TAxPa2Ky
1lNCcKMVAsrM6yfbT+5CHFvezgDP/wHTd+Dp+2wpkNNKr1a5w1lSm3SGtZsxAUp6HXPDDdvuTi2U
Y1JBkpoeWjZBfCkOlrfBMwxEf8B9NrIcjz2UUkF3RzlCPcCovuFJnMRZeaB4RbGH9yROJ3NV98lZ
H2kN1EuYQlHK7cKNhPmnBGBLMN9z3hfgoC1MF3Znkj2Z7eCKXAHE3Uomkk4y/fYbeDFfaV/QLchf
Un+YQ+aaoUDknpu85TQaK21tDOiIrIaEE7NapZ3zpU4X5OqHMhGvSI3f2xCAAeaWXZ4inmuTX740
blo3HFlvvxkcmHNzgsjnHIbz3q7cke+5LbHV2kp9gz1q1jC4nUffrPw2OxeKdTct52YJ5cAsZU7Q
Yz4pYVg7h64Yc+bIA1s4s3nC52EPxT0jK87ph+fQYEShjnjzPEr5Eju7cus5+g11z1wab6Q14VxI
jn1YvPbUXF7lbU9A076J3znyJj/Ca9sSr/ekRmypAkJgcT6xqA7Tj5zCGXHVc5eUlFwdnb6tcanp
1YMdMwqoFfm7NFgtGGQrohUDNV9yeWFdOUufA8ZlVqm+WRkr42YeBs6PF1OgepXwtlrlqvEXwzOw
hD9ZmqF7yRC9mZw+LJa3SkaDMDQo8ilz+4YwjCSs/4yqc0i1cCupAEEQbUhDIfR5MFFrUdlEnImx
WR8LrLYpfbufAOhyKIcdcetJd5RAGog0gnIc4z7xvaP9ux/MA0sAxZwek5N+1sbwBmTtgApuHZNt
M4zGBcPitmAF7resvuQ0P5kbR7Z75Lu7cDTZTBjsfaoNMDQ3HXEw9yq5PMNdtZiu9wEjEx0bd/vC
RYTEbY8smN9saKd1rdK1hkKDODK5dhd9YgHcxgZEr5qvWoVEsMLgFcsTx/m0yQNzW7XJE29zOJ0c
XAnrtBAOZxZdEjWEvTmiBSFyu7WfKt/56AZy5kLa1yy/ua26knp1GPTu3JbGQdMUNxfR2bIvdE8H
2Tf52orRAo3Nn8xM9ZMm/hbKb4lS0C00zsaq0zZCKJBPvhqhfZZ2TO+Et3JKdihEH1LWhEiOmC67
7uSYyS+2FYgsdR/hfnAZTPWFOnsHgnIPYDyiQ0bxHyrDr6nF2yXQGjE0/kB4BLevyz6Rox8Kkzdt
WaG9tNiN6wiiyaCfhYaYQFeWfLMESg0/yHgVTC+tnX+iDNPwqJAFwFPf/BrleKywhOVOfpJf2Ih2
ftFfNS5MOL/SJMBJwftyUBqUR+c8G1gpKBujyQk3ifuPsZzQhOZ7HUYQPpqbLECA0+khOYn2EOQA
LaIfSKej7+/SfrqanhFiJYt5IoJj1sizWuJGsHwuEmAPQkCE3fAiHf7rs63s7a9gCt51P7pODpPX
4Z+MSgnM/rqp3pFVtKfM97+F5+3iISY9QPOJlRquEj455JFsMNFG8HprGG10JaAopDQG7autaBj5
0+10LTpU4SYqCeTB5wwEYg9QCldgg4Xat09a1/+hZUFoojVww7x80wTRzciVY6+TQW7n7ny1UWPv
Q1OajZ1ijbHUt9HAcWQxuTMTshy4tuyhCV99EWODU6qPriadwXpBrnVXB83ZlfpT3MlPveGV1wFL
gFG9KoIY30f1K0+8e2RSQiDi2Oo12HQH0f8k0DEZaf0bEMy1QBGHrz/ZCjzSClc7oLkrBgeHjBTv
Sf9jePKv2VfYKWvrkTNw0QaUd7ChPkQyjHDioClmDYMrQ94Go/+FGIBpIaOzQNSP0dA+ZHamCbZX
WLp93Cepq0+8mjqGIiHLbiuPr4YpbwgjtnnWnxCuYV9vQKgw6RU5g0FYL5/RHrbCvqKypa4qfit2
/HEH/EUcraLRdiE/tDrV2NQGFy7bTv7E+DuZlV2xp75VWfbP5IU3m1iLFU0GlYBuvhoVNues1VZl
bVQrC55DFl5Dla1hR59Y5c62GgbNhc+zGZ3I2svE3tOmeBunEVeRzbw3GTNrjL+zoH5VLdD+esCk
hoIKJ81VDfUQJ8W0N031j1r48IXFFrXhOsQuIynGfbYVXrwyFbHxqT+bXxJClkShqPcMUmKk0RAW
xq7calqy6/pujSFBJzgHKOBOGdVtPQT7Oqx3bcSyFWNUbPnbKIx3SIeNZBfzbSO+0QQ6Wa+CTVAn
21bEu7iKDrH0NqnBSHxc1wFqfo1lOFHDNWv3WFpsPAAt1ykq8AYpS7ZnWh1PYHgMLrB1sUH9tw16
bYOFd68b9a5MGre19G3dpTxTRAaKPVrXnZZ7+8D6zOidQjTQJrLoIe8PIlPPjT7tgvCVn32Ogbyz
8Nmpygge1r9zMh5HGJcjqFa/N/eepu+hsHBiil3dj7vBRmwbWrsiync+vW9BfLHgclbbGz0ft3E+
HEhMchOcux1jjDTS7i0/XdONXYA+ACfbJpnd65Xi1hL5Tv2SMcsduXx4aNMZCh/8uGPNz3CnIbOQ
K3iuW9s+puEdQpddwlbNDQSj4dYvrh1bEK+PDo0KTX/SDt48aMA74OPeoM3bJeTrITdAb6GiAecJ
ZN3o8x2I+dUIU87MfheK8FAA1OnNAolYt9esZmNE404JzXUGSyTISJ7iBT4yiKqYGljlE5HJ+6Ek
8s1St9ibdiPaC0mvDDZ3U9cWQ2Gw/oW5HarBBZ+xqwSCitze58IgitneAtEs5DRnOW4NQqIjRixW
dA3TejsBSsmFicrYcpUWjHMk+C/GZJJeMiRSjKcxNE9bQ6UBS4gL80Nq9XDb1T16D/XZhsg6fz23
lM1DCcFxZmusOYdEwfCcjJtCSS6xZx1o4IAkg7mW04vfbmYrt6af1EZ3ZxPurJrqNvPvYwWRy1LR
NZD7Ba2xj4v8YAA1iRuE+ZN0fXLZadCPnZUQRBiCfFpnunAbImXyLqdjqE++kZ7jzjjlRej6OFdI
bPvK6a00XryBOu5bKfdmMmyoGedU65G0sNrexoq6Cf3gWjOrhe5wUCLVtcmwKZVD2lkbVX7F8biJ
i3InFXmMSXQcQvvA+3fTq26tVMc5UzDm0bEHyjp7Fet/h1nTkrS7jKoz781NjFEXIPF7nddn3M1+
+XsghynjedNVbZtOyhYJOo4phehJyXPqVPvZsMGMfJIQIkF4KrhqET8sN7goXSVPWHR16GbnJOYI
zOChoOsiNznw9+y4frP3MOBNFOoWUox1MQ1C0Rt2qJcGSZ6N1AkkloeYOLIulRwffd39YmmEw2Zm
Jy45gMtNpcndAuFolCk4JzhF6jQuPvrerVqm/Alq/yVTqGFTc5okOo+2SCxit8gKC3BU4Q/IGK1q
pUKvOwInx6K2Cr1KO1Y6UQhDdhLpH3R7mMpyMpO60YuPMpk+MReOvxnWK0924OQbTQWCQD47fhNm
AIc0UGh0mv4zB4oR+QNoeecaWDS90XwzCv4qvCZYXx1S8EhhKznvHfWsAhg4G53/XvaF/ioZayNU
tjea8CMyJ1v1vMQ+LJlBy10DKeNcKH41tUIIBIHXH4k2vkhjqlhbJWq2M5sLq1CCP5dHISsqnoKB
1CQKxr8pC46zP5gxryEnRPfEsYahIT0bYaAeyelyuFy0TGTSYE+xOezAVI6bBUtDgEPgckBt9dIY
bllGTgdIBwrwPMzWnD6kzGnQC5YkHwtOCaP9OYEZwRKXHDJG5j92wW4z4F/XVrL5ofrUgRqjVfXi
PS34U6HQ3+BGaPeYEQ2OCpb4HiP7n++VCIJ8Uqdc0+JjPGgGj9qBGxzH6LA7lvEc1QkgG/CyZFwq
RCn+7ybr2xFLcTLE70lPE5836WLOjp/9FIbM2LqND0/b0LtkvtjVLKuBfW0Ur7XXiRJQrMxRt30D
vTlTuer//EJjRykeNEdPG7+DtJDXCONlZ2Ntmmc2waExAC7P8exLjOPy0XLTlA0WHLMe4EEAdFv1
HRHpalIdhFO1Tz8PzFDZ39J6tVtyb0dDiahkuDHudPXdRSS+C43EOy03w1h6p8wK/wwheUuNNtOP
wvmr4qoyzLtKE/HJctMYHBPsXo7LvXIWMBWZeTXwnLpLcM5CjinQdcLc9v80iSj1zf2HfBGM2q/S
sXKu12Fw0SZVYRkWG/RO/KRq+aH//ko/9+1WjeGEDv5u+cryOxH0cgfrFjLPYM1z60aqDr+obeiv
zXjFUPvd2Vbljr0+b0pV1PIgAFFIOqqyNZEjXhd8WFkmj2oIusNyz/SNr6Asexx9zYBhUC831czE
6gzjteLBccNwdM6dWf5NxZjtl3vLjdSIAd8sH2IpLzdqXq1be8QaEBX6O2RMYugHsbel390Nce+r
QVwdyaoVGFF3RqVPQyGKEqelTxYZY/zl8/zuB9XDKjgwttbGaHwKugoJKvr25fFdHmlem3SxAiEi
7gZsvKaodqNHdjd+dwMF0XzTGz47iiaSKL2QweAa9ppNUAqdnGBcC8tN2WNVEKhLN2lEcKum6ZwB
XsksPJ2aaGMCeIF5VUnKmTp85LH/EmfBi9IEO6KEhNsxC98jv8V/WcxMn/nwqWLEV1bHHE5VFd6o
ykDqFd8bhU538JyOxY8zuIwYwtcq5Qw20D79xATFcqqw7jAeanlwbmxFo50B+YvICP740ENLb0ef
4fxMT1pIBjVn7BXD9r7ItfSRTYgGis5XcDeQu6x7ZB7aLdFk8yxXDJFxYXujXwx1+Ds78Jmb9S9B
gxHVpFR32x6OQCUsBsvF8qp8NRNP7FgQMcKHZzfWer8vlNZrSOTlwMBHZR/z4M0LDBvhe/SA9Hls
tWk8hvBPudhmKfr5yDl6XfwU0rATkYDhV59v+tKnzY5KMa0kiZMb0m+xnM6VjaNmsApyXN/DxA/R
4wCbekgQa8PM9tynBtt+xES1HpzEDLaxszWynGDYa05L82YVayR11umHkGWKhBjgqqXnqDLmamrv
vdSt2WDiHQfExCHstznCqh07023C9N1BoKzOPDxdsIbtjCh50wP7yoSpMqfwgk26vGS8yC81tqtT
3CBNqXM1vzBz0TcGA9VV6hTnMgCXRyiYup91dOei3cVhIxitIDm1At6qhl41zIjEEGzxGzjYK5KU
pxz539EsFXvu8cuvetPq6B+shQFkxwj+7cr4pxzBp5BiGz1FjQ96qpqsp6Qd+NNTHra9mhnZqagL
57W1Z+Q/OeYWLZKvk9UnLF11GwSQm94BFuVIgMhVl+hoTU17r2pas84GvKpRQ5QN3o0bD1fE7A1l
sBLfQgiHk18/OUZ991XZHpFswVmODfRy892MS/RFMCKzqIDU4jb2g3WYf2OQ1sFYBYjR4B+I0mAu
qUfPXG5Q29WNkrNzqq29vclFbh3aGElbOF/xdUVn4E1thiLaxuueNP4xhsrTg7o4QbPc6LRH82SL
V0li/7Gt/HusnXq/PB9tkuRuBy+L0WYUHEAstm5U8xQI5C21hzJ5eRYDrWIJMw+nxuhT6xvq+Pnb
+REwRL0IuguvxmZVGXlxFCpuDwQPyfnnySLEJjtCBCbHy+t3Qx8f/dj2DnJJrCUovtuOQCFW5jDv
rqcSuTMm39PyUe00rAVZOArR9Su1VhR1VcVpecwb/biUK8tNMa/p/DR8N9r5le2EsMO75jlHYoZz
P2MAWtrmPUw9fSXTtnEzhF8eexkYf9l4sFS2iEu5YiQObkxWGgnF4HphemqdZrBSHfdWYkVoy/Lg
WSvNGMMkkMrCMr8jXIpY2sBpSTaIc43Qm559NHofTNj48ArtfRyq6EktSFu3R/L6fN2RzHBHMs39
zl2AV3Zuab9V5qBXEopKomGtYAdT+jxUZXxsW4G6yiKZFEsvCkZbwP4JvPDRGNSV7CjQb+Oum2KX
8EfEr+ltuVmilWfJwvwadUT4lWgaWgK9a/dYP8drmZB3uRzCPweqSqTEWkvQiyzn6QCsTxE9srq+
Gn9ez7100j2AazzfoidbYq5TgBN+Kw2OKaVW9Ysz3yBAzM5Wp3S3nvDU/XI0/HDYChNhGWoT/Tam
IX9ODjekFLnxE5yRpqM4xIDhC7u8LdgDgLwdLKP5GFQK2V0001XrKr5qlSS/K8SyROSb+XAMC0hB
KLNjFQ3mw/MQB3DG3chMYdBkl4mrJam4+lin8NM6+rs/tgHb7Y+SN8dzB0gideJqlyRI/SX7nm0b
AeeImbJuJmR8e22Mfw1G3h6W4K6YvbRLMsjofKIJ85/VrA/vZpQjPyTbDtKYv2pT4NArXwnEBVCg
eRp7NCYzpcHqGVEiHiANIFKcy/I5B8jgZYgS3c0D+bKUbwGwX5pxCmtABW7EMUKm5HhdnrYqTNCi
m4wFaevz6pjGtXc1dd26YtebWamBLT5SW9XdpYTxQfSoXkTqKiOqJ5WycmdEFeJso+uDrYRSjgWc
BUWXMSr/7ycrJjyCbJAYAMhycsn5M5UiuQRh7LhrulI/yBAhfClAmsVKEOlKkpMJtFTec+rN4Nna
yTJfliNouWlD01kPJQuwcCRjbA0x4dCYwjpWihY8xXXFMM5ikGKlFdIRPJsvlfzC0dNsu2lWZ8xB
vRD91EsXx2sZUmNDjI1X+gTUW87GqMPyY5avAMFOkTMeW4Eta1VCx+NCW3pHLWT1NhSEAjuK+qyC
JT+JMDJuVqN9ByErBLc35rxLWowbGmIc+sNl4bNR2oBjtL16LxvxIAvP2xsjgvol4hhOU3ug1TDt
TZ9GKvvD3DgwF7ovxUcosVJ1spu2QSmPPr6433GuAEW3+uyeMvDYTSMxmurkSWo7na3EfHw1fV/t
fLRBeP7KFtkSfJ5pRMhjOz68/TgpNykFEKOnMnlrB5zDZZFbNyHRmonBybhOtiawE3gstreBSRvA
bJGf4Rjk14bVwgGb6BNC4PC6HA9GEXwtT15QMfptAsPfUYg6NyX+qOKcxadJMdwkzYmt/BswGzoI
v7xJoRg3QbLRBEhlZpmOjORlssSOz79wJhLtVAIMARHIHM7sM6Zc3dtC2bMi7TSKPsHDFVanTPVe
9PnRBu67Jnfqaoa+djOn4tOn2zybqpPs9ADlLi8OiDnzdW25yRtSL5s6Cn9CcuNQvxPW1O6NpXEs
u53ItZsV4aT9eX6GCoF0alZ3YkvUndQCWK9zrEMQAsQTDdrRzCLktuMqQlWevOUtjqG+nCbyqbu3
yvSiF3DK/O8qySY9NoKM5D/cJMrdD76C+Vcl1T09BlFxwgGhXo0pUTZaoHkXVJZgIcmMIHxDPg9W
jrNK8y95V0esO6T95sf9HQXL9AgiuUl9olU4NNpcfV6aYHLJbaY8qbqWBRpF1Ebjb1PVEgZzYXYC
Hr8mOiHeWEafvPkGqeD5G9Wt9kvHQIVJhU2ZUrmOGUtm+XZ1HszqVdWd/DoBXnRxhL3rZfquh86m
nYmRCgLMVRRN0K99dur1XE8uF1q71Lh66vU9nM+25YDDjUGqAdOENYGh2sXPHOEO/cDQWxHJJqUU
BumZ7kjfdGuNd4EVN8EGDfmRS57sMYp0vyd0CK7QSMYB74rSz8sxHnEva6vgqGO9TWAQXO2oYVQm
rdvgNBaXOA8Lf+6pn2lg4P7o03NN3fvcvHTJQAhqWmY3q4jWcQOpRjwPrZ+D/ivzS0d65s8/rFML
rut8LKZmANBB8FSUwaRevdJCQGh3aPQgP2x8ofxS1A5qif8RqBpPuIYvJwXHQ1Bj6B3MwtMOgW1m
/LWBB9eLGy1jK5eNiV+AFrBQ7Xvxc5pJ+UA9Yz7qPAXrNICNyObrF4rWo2cTQQ9j5ysvw/DVdmL7
VkSGiyg6fI20fq7qKNG4CLLbC+QbeM55WS5/Lfcyu9Chgdo1kQd8UWqkYJUFszbHyHC/IDrySxxM
/560KkZ4jMrEmEylvXGq6bMF7ZXo30nQPvIW1dFQfBkz/5q6A4YOy5RzN0GvoXXFGoaZ2y1GwMbM
6ZjjUzUHIzayJVB4Yh3kQFEviWdFWthGG9k17c6XgfJweLcu9U7jV7+d0dEfNWCMrcOObbvcTURW
wz1lywfQydmHTvpOit+tTMvxwvtCvgyT8xmNcXVp4yLYjpCn92Zl8+ThpDiNqIVdoyEDxet8/Si7
8QVJScrWms4I7+uMEQpZgPvJuQ6Hemv6GXaZqcv3VfdaDUlxBl9wgidT7eN5HDTKL44Erj0JjqfU
V5JrOAc+DUp3rciikUQwuFy9WfpJhu8yDF68SKb3ONE/ZF94KHkt/6Aq1vhuB+ydbLbOnhirtZzH
kZ7RiDMzMnCrSucakS5WkzeihpMj/4jsPEGSiuai0w/2fd8lZGjX3/zC9h0DZbovgzjfhhLJ63KA
+5ZQP9nQWnCpTejQTIWRAquguxORlgcOZ4aMYxqfJ2xCez1qUCvXxZyTIPKdYP7mpkLJmU/XNWoR
VLMAgcMjh2EJKCINj5RCAyODp0hGKd0ZttQWxY5Zhfo7emPcqHOh2NkhCP0aHTBrl++86Nykbrrb
FKcAjVv2KbRV1rpSkvIg+ojNTqJf2yA46RM19vK60EywxEuCNZDbbTVJMk8ZZyN0Dh5+8B2Zkdjn
qpftBQ8e/j3wNBCqw3Uq5D91PuanYsoqd5oDU0U2vhmNntwzMDE7DToP+B3jNPjEeWQMgA1fcHnw
wEm2Xoq6RTfuemHF6KGg24W68YfCojoTvVafl48UMyKat1LF2gp42UQJxkZntpUjusUPrT7xbyeN
ri/wQN8GxTRdjeZsKO9Q9rb2VIjLUgibVocFjwmtmJs2fW5H7SGOIAEzD1KtbHqtBeXZz9FhSB5U
H/ocuxP/3WaKQCiTYJeWqt/LwNKsS7fF38s8uWTf2JAu01PhND1CF8/kKamlsu8HuBBVP0WbIgQE
NEQKMa2JXttHLDxt4pTvQFv1I3yum94AN1/A3/0MCU81UaFqH2xCPnB52kiIrj0g9W2npt46kzVo
mrztt1oTtOuevqbe9YK8r6Wr0HMr302tjFBS9tFJabOIdpvNIpNRlMIcu0NM2jHvke92dL4WErxe
AxlLVQrJySKL3XvLbQMuvmpF+wobWgjqe6s6Gmnc4xCcEJr894akk5Ctiv+ZZeSvCmhvtwy/Cl6E
LoYdSX0QpsywMxZGG1misl1qY5oY5g0FKHxY9G7c42J0tBomWtRxhWuSRxiYoINB7C/X2yGt/iLV
7wgJ09BI14a3b30I77Jq0VZXsAsi4ovXqUdBt+mVPOBgze21yPTqKQENwiLjmsS2c0aAynVOFFFU
b+0c5QIBHjUVDAd2Veed67fDuVHkmRUCZbfePfzSeqkQjcPHs8/dEhBJeyyRc5quUX7FhgUk08nx
hHJqasjhSfobUnpZ1ZRwCDoxgPS4B/3Anq7q7tR+78vMwMR36xp992wjBup5dm96YfePWCj7ieyP
N4r4OYGrp2d1WhCk8w1GWfJWNRPLra3vjSTSXiTTqaMxl29Vlrum4eTbcsK8oYnwmdif8lA2uFCx
KTU/7wFePZztqm6ul++oxwZRNqP4/hkXiCH/SMKOOnrIBsC+EylVHJvgas3+LSuDW8Fi9yjyGBYk
Zd7Wi1Q2GUWIt3DKT4mV/OmsGXBZpvMms/UOoayBZonqETVNePMrzE9zC1okDP0aJgwrpa9g09rY
gUtFYYtq0oh7ih8emTdod61R+VxRXRwTGzOsufVS6HW53RxMKP/VUMlnvL0oNkN9NbTZHOxWfzoZ
+QEV9ou6U/t1BLiCBWrRX2rdZjxkGdKF1sm6gVRbdiPebyCWnwGVj6axInH8/J1m8zvhUrsap0k/
juGgX/1IvxlNWB9jLbK3pUFnAOMNce5c7k5le2ZUrL+WnmJeo+SO4rhdpU2i3JKJeU2lIMTVCqw8
WUFykWgH5WrG/sY25Wuz5DeS2PuspSLeBFYXfsQWTTbAQPtoNzh9RxCggVXk659hUpCiBZc2wypR
KYT+5A7E5iTyD47DPjvo2tnFgStj6rUvlqvpi6Yo+aX1pb0nRbw/EBO/beIpgT8TZDegOEhFQlzT
jYZr2uC66qHas7X8t8jS8PHzMxHibdXcgYMK3/cUwJp4ov6OX2dUosizy1Ipa3ECLnIglLFLNuGA
eEFRsXIu3U2eVc1W0VWb7Q2zTCtUUOPRlm2Wu3VrPMVt/NdMAXXalmJemqlu7kgp/3EO5UbpmpwK
O2nexEL+hlCEvcF4BywNCmH+ABQ0gRPTuYl15aLlujMhj2At1AQm5Dk6Rv/TmtcKy9vBT8sE/sI8
mNPzDJtF7FivWar+xg5r/kX/AiVK2i/WWMsdssmRGCVG2ctNBQYbpqTVr36SPVswuO9TRuDkBLLi
kSbDofWpzqTXfyyvTi2I2TJl9rBfzuy4qStK27H4uQt3lDllAR47H/iDCgw7PDoveuRtjRaTemz3
73zP6BgxL9l5nJfHIIz+kE3RrAm70HbB3JsT3eo8Ufg3K+nIfA9vc6qvhhHSU5OO4GTBpaInfSr1
kAmaOfyNCiFPSEOD59gpeuJ0YNgqyiNsg+oLdthD6frqa+SDPgqrdR0COMkKH8qHj89cMZudY05M
LYZppctGf2Vxi17OVPmc0gyAm/qN1tKXIclaxhWyofOb8N2v7X7STprBfGL5iIeQ1JYw+yw5BZiA
oAj5d2fcx1mBBQsCkFrKYTPKFMt/RS5G4C9ov+A2SiVn1QJSvopRYmUxDtl5BLdM36IBVc6qNqYB
20vaYSYnLoVYT9NVwLyexkbNwNxLhs8jk/NcMZ6Jv023FXZURK5KycCrfyy5poUsSaNEVO5GY4HF
kkw7bxVb+snwhtQdsQtAUmc3a9K+L2/NoqiyWavi4KOT3RlmFDwyLsH9uYAMrpnmqdYF1jVVI2n3
f6+uZVEy1RRxhR2Cisw9Dicj4WUOa3yNDyzchEXRNqswGr57k5Nn6Z6pFe0VvVW5b2Mt26lYfDaB
8wxQS/8KXxAsyb82ZqmQFAMpInNvx9J4NuF7nETRwI2eO2IoxPkOFbmDxw0zN3YNpKrLDg4c00GL
im+sn9WLqmprdkn2fbnH5WYC2gAcb7k71Yz1AFipW0RwHfBthj/AiOo71hHpSpOx9E98N+RVEyJM
qwOkMgkL+d+1bfmIHTt2gOVAHFTIX/NkaumcqCibc9sXP59aPh8jolo3bUceg6lYp39vzLhAIV+X
75TVAX8w95YvtuofOf1aChc188GjO0qEU8jwjkuHij86PFUoQZdWFSQeHlnq9I2AwnzOPDLU4i7O
nou8YxjPC8E4EPbXrZeV1783YVxvkgDwv1Sp16DwrlpVhB9FCfKgVjGlE5lpPA21kPgXwi+8fppL
rQ0q6j9cnceS40qyRL8IZtBiSy1L6w2sJbRIaODr38lkz9Sz2dBIdt++VSSQGRnhftyy9mHnD+FO
w2DIyUR+10CbY9gesbmNXf0+A+f4ro9+ewSguEGuPaOb9qFddVPzkMZTdz8kD9/vqLeXEatUNbEx
0tkfNlbCHK0xOHIwEUHUbDn2wR17fWfXgX0I0GZtMqcDEeEhCLDw8Wzg/EB5rFKIcv1oFPfGI7PU
lp+FcruRzxpPFPfuc1ba3rVEEjgC1diUGI9RvKA8pklmX2MNuE3qustX5VIfR04bniyNdC61NSiF
BHkzGVtCXgj6N14nDgYn70OQeM0jDulyNxVRuuFSQ8SSRt1+yX36In1E3RCHYJXkZd1Usb1xY9fa
0SV0nluba0bY0c/gVd0qNlEkxo6VPEKnPsR3WllUj75TrysHIrraMTufCW/lgZcjZgRf5phetTHo
Hg2tEm+5BHjQB5taOgG2YznPtUM3D0gPkC9XdxjEV1PN+HDwL2ZW+MAYyeT5fpnU0GOJCzDWsJcI
1VG3eEdWzVF18wW/9QmG1B0os+bSplN9QeS/jOmesE9+KuJhaJ6MfOlxnBv0U/v2Xh3cvGAafniV
TinfBXeT1eMMl4tNLxef3kUNO7Q147PQBbkqXLyqTuUxwnTSJzxcEESJTlWvXBGC84zOaqlq1T8h
H3JagHjZ4EyqPyBrFggC08c/k8XyRG+h23RVmfLPArPdlJgiWbUHIgX8EMO7U2If87s33+xlpj22
raaynmAC0whKF/TgTZhtpxZIrLv0l8yh6ZN7TOcWulaUFgwsjYFjftv26V3F7BJ3J95g2ECUXYAm
4nszLDjyxS0UbHSf323wPFk+q+5T2HyCKvNUn+svVErTOU+d7hr2IW24DCkZzQGytRpdhsZ3b1FM
Kyka7tKpKl50U0cIkUAq57QH998x7pNET58ESpGgmB/7dM4PhD8x/k5MVG0cu66V16YnI3LFNoha
8942h/d4THG8FEN97Yvs2fWsBQ3gUyoHOfQRxX15jzg64FemB4DC+3zTTMkyqYJ7fVnIfDURczkd
mU8kyfLZOpb44eF4b2LTpTtLnvmUIo+3zBaneV29ynZi5UXTC+PBYT23xk8UIuhF1EI1IRGaEK37
QN0E6TCif6a+gtW42Md0CP8QZ5jcTpghYTpA7FDlR2wuSvEVkacsCTv2dekGwG8Z4wRt9jGRMQ0t
XeQLfpcme3sRET+K/fyv4GJuVrQS0SH/GttttysbpucgOKfrbcEvDS97nNKlPppEJq7CvMqPtmQY
qJ51jcma+MAsWav3TPkrzwtjz9Fw/J3q4GsFhrJYm6mhhUFDnyW26Vx9nzb9LYxOHTyp9QtsUzXB
qTriuBG9/5MR0ZQAxwKxwwPtLsziZ15pEPJ7ml0hOlEVULwshCyLIum2tjw1LW1sntWzPO8XplXE
ZQqmK5eBtkVidYeO2HTSBJzEOAxIo8u8vg/lfEb1WPibPlP4lFAqaKAhs3Izuyuq+llddyZg9lUU
jf0ql9FfHCwP3AkjJyxehXFPtEcNBFWJQKLQr/ZZsrzpXlPd6VaLu6eqa8TkWQ6OLGOgYTC2SMHA
rkKlZ/GwY6pntYVfOLSCPckhLu7S2j74pU7VODh3lfCWJzQJ29qcr5CNkzWclPq9wd+/C+0CsXxY
AE7wyplAPuQa6iFxDQO63WJtvt+LcSJ79rxRU4rsqHsssfoCT94I9fQMx7jYtItGhyNsUoLYyG1U
f6BeBiFNEmoipeALIBezDuDhGJwTjk7YQ/LBZ5R0e6ZeulbxCUIh2H+/H8Zutk4XLd/PHSZ2HMvk
p7sAHzq2IRug1BnuM6cA0gmuZKDW69nJvgig7O7UnSVfOQTmnT2LJHUpg5qlEsutA1Z8DYCtNsUZ
XHgEYNihogM0yJdudsp4E8YIlhfcKcmALt9lUHZhTENwsAxaaomYWRugCPHCyDVwMMdXbqn6EDFE
RXrJ/3E/YrPfKeEhaakmZGPPEFtR2s3jZJzaMLHX6p8KM6bPUZshQPSie28iYoTvM5nz/g1TQH32
S/+gTh+e/2ynQ038Hnm7XWidHS+PHtyujy9Inu1VXdsDNKEwxb8WWne1hfCgbXoYNVn2e0hBKAO4
cWDAwniWY5AkwqICvGM89rTVz7WB/zWGbb6aHTEeoGWWdCB5KKvAOA200wt/elLLCCCapxTNcwKv
8+qLkMlfZGWQG5Iq2nm6XhJQ6idECJmoWWtOLx1dte4lyYKEPFqK1mgGo5AGxnoKRf2pBfhgaq6L
GUXqtbaGfRTXPhjna2Q2wYvKhbIz/W8fBg0FTElQRTMg1rbL7pC6drZ3zMR/6rzRzq6LTSk7TXV9
NW2tBnNheF9THb1Dfb5XF7HWBfdIhrLVNF7DOJs//LI0j+mCCXSMPP2Tn+oN/c7vJvFxuAcRAkWu
je+HPHVH/Bc20WoxjeQ+mT/mJP+jvkpXVPRVc7s96Eno3muOnsP8E/4J9LezpnEwn5nB4EbcgKCo
HsuqkRwiAy/l2BOFRl1DZIf4SWx2+WMYX+gOGj8xyXN4ztyMHlG63DlFDISW49gd2SrhQd1buoV1
wG9JwlIvHVm5QxZ7nEMTiAyJKCvbGOP7qSCBczWQInPO2bKF1nj7GJb4CkIWO2Ze/5ZPWhATD6wm
ycrrM3Foycldky0k44OJ3quS5NjqkfbH/+XbKXqXUfsj33NQ3qxc20me0TIfMvaIRxuQpsyMlbEG
pDSEDTeg+ip7i5iG1Lb/UuGV4Fr+RGCCVuVDGNMbX+fJREkC2mBTufGvySucz7As2eNABEDOGPa3
+LDWKe6Fa+Be7vik/bpnfuRnu0Rk8GAsHFVG/LgsI1cmOGMMUdp4NUMpQYpGWIJMak7o+BKgHhMN
myJGSa9Vzikdvf5UBwL3EmCZwOSHFE5KUK0Qb6HZIVLAS8osJLu23Hf3Th2GjMWtP6wL/SGpPCxe
cgyYm4aHJTzmdrLTIycp/w4znb5xtKx8GnAx9lJvoDZX1deoIRhtDfBDfP1ac1zs8VEj86e/nWYg
Ook81b9C09LuW82614ws2Jp+w0yOk1lezcOPuphLk35IV/4YC0dm/uhO9cT6YN6qcA9oxMVwHTLk
wt9Rnb5FOFNOsUWPkBKse0SGWMqbf/lBRlK5KmxGb0kS/o0xMT+Hk5xRuGzJSsbDuUIJpBd8cFdd
m7DgtWSfzaj9aHlb75UfzNvRhVWnEo6pl/GAsPvYTrUmWcJ9Cel6P9yOS/aQzg8+c+YICdRsr+CT
uvslYjTrx5a1JROMRagKERxVMBY78toRojJC0gwzIGx+nQYcrQRr2Gr0h/l96KJ6D2kVb3w3mWu1
DZGomjLL/8+D2qQ8ZGR63F41QYtW6+NxZ2iww1amHwXn2xIOYyi5CYPhCeObm8HoZyK6zlNCVlxE
soxqVwAQQzRuYSWRzQs1NUMM+hVktbO/qYzdojoGGhBgIwbLwgQw27tJEqNZsH8Pc9+dChJOVwFg
vJpxDHkjduLsSNrmGA/O8wHuEFZTBmV3t8sZhEGyXzKUTWXqO2/NiNbO0+P5oA49Bav+quqxaZek
aFSk0b7hwMjWcULicaaRk4MEl4QgcrEMWXGIDpibi9pbZt5yIoXitClFaqxTv+2PHBvcVeDrELPL
AEtn9Hg7JvAjka9Hx/8BfUv0EP9QK2vaZPWJhgoCRBQmD+MSh5sckhaxPYt3Qr7GwqehFHAH/GiN
UnSJArjzUuKc0wNa9p7rtE/4SP37kMQNC83UIGNCGYMupNvWzAh8ACMwlFLrlRSEh5jTLvwIj2ST
YpT4KQ90HBIvOk7q68DobO8rQkpuUvBBDFtNr7pds7T6Uyp/XebaRYM+mTlo5l1MsRE+zlPsGWen
E9mFKOkjwNbw4BjWr26JBZa8CW83HYDhosec0Z78OHuoE6MhbCLGFEtSjlVX/iWd+/waJp3OGTyr
vxISM3K/JIs0Hr/UrymN/Pck6OyyTszr23fLOMSuF2TW8UArWPZ3u5mzt1+TVhEm/kfQ2cVHqpcH
zyYvSoS9vrl9Qjf1tx3k4Md8DaOi3SPz0+hFTUqXY5bNWg2TTDlRUs/+52XQ8ZMTWPoFIBLUj++k
2CpMq9yqGV4ek5/k2XSrvhXSmgzJJWvyGA2juE4cG8nzMwXwDl/jMuA71ZLYuTddYp1lwe9mxJEN
wYzVpQzrbQF0Y+MYuK89+VCn/XsrBPZwi3Br/ArliSHNmjYiPgF8HLcS7X825KkGVLHtO73ZeUbe
74cycY63T+S2S0wttYT8HKkVHnunyc940a+aNmUv0Zw8Abue38ex/lUwDQ7i4bmSIwkxhtKdS9iM
jQVPyYPAqnsP4YJ/GVINacFSMhTZYYSRNP9UAo9v9wdT7GwviGMr0765VYuLdGiNlotwyHpQkmId
+Qn8Hkw4Y5D363pxbLTGT+oAnAbi4DmwM2BP3Gdg7u/tzgnWZeVxaoB1aoZpeiF/j1jkpK6IowHY
0NpYVFTZZ1gk1gK8BxilvDGaiSG59pufZiYqMKg9kzk7aDfVki0UY73H5aX5KCua47jkxX5wcHB5
Phji3ERmLAdQpovA1LWoXtPK0nC9AdEBTUw4WGU/QUnu7uae3kBL7VYSEZdmBUZhPQOyK300t1Z9
HflbRx+o3wjtu8xOS2ZE/UOrw+IptHXnMko2+cg891/vLGkYAvX1AgJFJETgsnatlUbbLkJvz7pk
HaeJr23xSucZW0ewKXJr3K01fyLDeXKKXynZ2A3o0q5q9TsLRzlIuYiOmdaIbqP6krALtiG7EsNq
RN8r1ZgclquPOiC70mVENSUCdPpjzvFdKj8ZxK3plG/Lgf3XEPVTJSzzKtz8k1ib+pM5GooeF/Vf
26IfzXKKV8/vnjj+6l/BckXrLmVbgG/VPuqmffvEIpfl468qxLcblX39Xkwtd7VRBoesNMLzbeVC
sPiRZMuDq1F60e4AK2Vq566HKQ38AGXaVOwnCk33ZI1kh3BOVTaeYcCMM81msR4yVvBdazFhtyvd
JDIVzwCD27+e1l8Dp5sfSRwl1G+OX+NxNk7o27NrqUnfh9GA2pQtdjG4NueL6dMuJ/znQUUbrkC3
vFogmqNPc0Bmu1m7HbFErV15U2vuNO8XuiuYpnmZtcUFMDIudPA0lwnD/NpmVslgmWmkC2rzQQ8h
CBDZzb8pTx693FM/vGYhFtXzYdwIgjL7JfnFjBKAyH/fAtV0HuFronJrCvJBwpH+lSAyldyt4+38
EUMSSgemwLkHZVnNFNIFDQKTttKmtV4PAYI4BsAtBJISzB7Gv1pr/EsbJ38DFviXJSRTrQFHXKF2
f6my/ETJEJ3U3Z+OkhoyEClgNN5Li7b4dLtBEPWgtOfYBQbwtFS596IaIjApCGZLnseYtdIg2YVI
u5buuaPDwJ+Scb90dvKgeXp4f5taT3bqHJRFYqHmA2Jo2wTx6MwlSz3auVqT3toDvuwR/E+jgGPI
461fGVuef0SGcG8vY/ioHvj73l4QAgVmeMSepuZqA9f9Sln6uHeSVQH45hQUf9UguR3Ynhvs4WLg
ehnL7gQEnunSNDZbIZfPLDGeY73KDn6alnBH2xk86XxU5YaNJwHOLkrMMCUmpwxYB0qO2TlVFHi5
sbltyaqlrx640gT50RSFqtxwSDnjpmTSdutsT9r4MERQu7AkO6M0Iuio1HHoT1tlu1sPHP0Yv/Q/
CYd+00l8XuxsuORT0ZI/Ou4hK65u0h+3ZCce8OjPNSGYUAzemNLhdZKzQ7xqFkCyismOnPhEi9et
Wh3PFy6wjzJ2h+sokN1qFanDdqtRggDWBjgwzROy8STe6vI7Uw9tRq1JLx0yjrzeQ81KHoDTxnTC
mFoBiGLsFFrpKpcnT2PQ6osWHlmivBNGUO+knqmHwJj+vTQCDSa5/FP1Xl0R6OvVbbApmzjH8g7D
+nTrVXkDaF9bL0nJkjcWMjLM3SWeZuI53VNax+eltvF7jMw70w7BjjV7xr41/BRyNgqr2wzIKXKk
9Z4BZSfVf+E9vB0StDwXd2XeXdTalnsbxHAkp5gko5Yd5d8QQh9MMnTLt6ddyqGigzWzGWLt4PSA
hL4foNNwQNexpljFINhePPyJnEQmy/+Cx89yEBnJFwKT/th2OdG+oWNs4OpM1b70jo75EpjD/JPV
MY1SdgI6chy5DFLiAj3bVV6XXj2SSTYUr/NPa9y47fQjYms9KEXF91hr8ZCGJAFy/7AD3KwH3Ndo
tYb3lkiNBd3aU0vZ+dzEBQGzaXC41Z8uOUOY5ofoqjSxVtU+VxF7eiY9eQUAhtsBg6AjXAdSRBtE
nrYVPdyN0ewfG3PEH6dzogkqFLEhzcLVMljpvgZmr0ayg8030mekdi1VSmuWnvV2Mc3onNiYt9Sz
Sb6caace4sA6qPfx/ofEdbL5k1FuGXuUUiNNEOgvdWW2F1XCVwU9bLdsN7faNq0WQagOxnj+Cw8P
XvAfS7BsbxvFUSuGbe0XGVJO+mmqvVbaDBzSBXsf3w61O3RWMCRonNPK/brdHXmAnZScBHVzqdss
tS0ynPOEUQkf+YEineY2nZx1mY3WhQr5WiRuw5R0ohNHjp9zddMPAwkH5m20wxE8WB9A9PcZzAQF
mYfOcEzm5g/mhnmnTLZYHQA7yOJhsKp0rebvdeIE9wl5HgyzzWyt184zhPkERy1aUxVb0kHbuZAz
f0ePq48A3oDdRpyqHXSOzdtsQB5kkgOOaY8zCN0icuTANamenevnP7Fb1UebOcieeKd4fTtCtR7B
hVY4raZ8nD9Yk98Dn4lmri1kweWk2OhD4W4WL+a3NqQ66rYPoJ9+VqWm2nbwhlJ0U5C4Fsm7asKo
5o3h7AyEazQjY3VY6G5jNI91Yr5hJM+O7SLM4zhhWIuitrxXLRmEYoLqfb5a4OS+LBuVlVb68fPA
FHGXNs4AAkFqO4oJo6vXDi9FABg+sDkFDq14iByiKvlu2mvoxyTkZAKGUuZVWxRB7drRhooIc8Cc
BMIi0MNyAlWv96f5IyWfU34zK5ZnRoW9T3BmGxPuaQzHNh/mr8iMfwVpUFysMru1jb87w0430FRz
Q0EUK54tDtwL7O8XhGEHMQ3xFYYVsn8muOtmKut3IJ6AK3H97CcPUi+OKFRduo0PBD6T3y6kqWcp
+33lHyNN1A+ZPcHHLvHkB023oPbBb/Xv+EsjYKfpxrBfHDRwVB9MBv1mVRZp91IW5sZIjfqEz6N4
qHKO57cabi4WvkRGm6UViL072/UmbLMfFYG3cAC14sF2Lb61pKNQ9DXyhVuqcQ+0wJMDT4KChFaF
upHstBKbySqJScMA8dIVLQHpDGbAeNDCiMT4W1jgIFQvsNbdD5FyCkIhsJQ7dINrDXrBpTWQ8UZm
P+wcF6WHell1ho0YKl11CaW9GsoueeU9yjx6dQ5H54NZ0jTu1D6/ZHCcGZqiW+DkbhAUkUudbBcX
04ZVF+IY0hHCI4ZdJ3pIDsIhkbqN0ost9XyF3fYHY2GktzGijRLVjcLp8QtU1qWdJ4QBss+emDVR
QOWXFmjVQchVB8agd1VC4FguR1oPAxF/5w/1fnCBN9TAuEU36GIZkK5/zgL5uvSdk1WgTFIfKEli
LR7l5mAjx/lXYc/RsxmBxo5z/JwinrXrnHQIkTrSQq+eN3lwmVpODvD2tzXJahc1P1fjdFHN3drj
rAFm00eo5gOdRso4HM3axoDo5A6YLgMkl/zR1XhQraSZ177rpffixkl70Ys+ZrhRYTQPpm5Xue70
VM16Ta5YVH9OjvXv2e29yY53sWk6gHaX+VxSVHlpgMMMwQgTpS9u+mgD9NI7jxPimUiPPm6F3VSV
rcx+mzYxW8WFLIRhm8TMH1o5lvDJaNmnLHbrCfIn3TZ/oacSFNZadSz8IVooauIIFV74Tk5U/jqg
yffswv/AtQKAxQGDPDatdXVI/VsZooiepRwamlz9A55PfM+YRH+L8A2jhTSROE7ixc9SPOo1UBga
jOcuYEwHKHsVVoR7BdIWNcRNeOL722s06a8aTQjAGB2IlhrR4n8f6sT/9zJCn7ND8mBudPrKhKgR
iTR4MPDUhmL04bSlYViuA+xnW5FBysJvvngHL0IrqQwzPiBOFgEP3G7jPuGXbQr9Wc0t0gjTPeqR
TW9AhpWZide26j19Q49bhpHbGL2sPn5ezChY3UzxrYmGcppprqUWgNrCf0b4O9J1TSioigBb49h4
/RVq+eSl1l7LSV3Ly0GOAmD47QUeofUshWajCIIbt6NqmmcM94St1YJDtmQOcPbInooJsRESh2AZ
wXLS2lIPrTQPz6aLXUC6cenXCty4XbS9tYaoYU9gzSmEp9TBsWIhs1UvfaedD29WglJTydWRpK2E
Darjdpbw4rHZ+xxb+ZbG6iz68isQ7lVtwcMQ/EQ87hw7jkVYO7Mdnyu6wikeURsQc6QKI1UPqWde
wb4+Tv6wstpu1ZmfPp39r4BW1nbWeufY6wV5LgloQRJXmh03Db2eAAjbgs8RwS7Ek3l8VxuuupC9
2Cu2ZMgkq4wQSWaapv2j9jmUpsvjaJlnThvFSz0v3sXxil9u08VXZuLxVvgOzEirGwBA52tGRxEh
kQOLUiVRNiFhtA0KKYdBsrzPy7r9qWk+LSv5qvEFivg87Xc9KE/s/CEHF+keZy3bVrVzVMoH5iXJ
m0Wzah1pcLtbH10lJ4jzQkLMrTOU8wq7rQnL73CDhdABdMnuIM3Hb0hikW3XzPX9u67/o3qE6qFy
omtK4hqawro4VnpSn9NhaUBkDD9U0Ri4VnuuR+dXyE24vpWgrL8MqXGmrAlkdu9o/29JRpQ+0qgC
W8ENpp59P5jYxUlGwtqklbP10EEPW5MJ6O8SKQxuDQb2OHAnml3/KSudpTNfrYVT8PR3DMv5UYMb
c0h8ndSltnzXhwF2KOfji+UAgFkKozp3ifc6NoN5ygui20OT0w3S309MR5wydeN3HNMRT1rGFBZB
ZEeP6PgnHFVHTdI5sW+TwiESWnBAGFZRtvCFyGlLpNOCVa4d1wOxxrRAfxrmqnrwA3utXhV0mi6h
YdYHte64JW1wWwBUwpd8xwe+X0RtHlUTarKaf7QA9bI/3a4NA42bsosKAhY23UwHapq5lbdD0Oeb
yHcwjiaxIINZqz8Jd7A3ATvjcSiIJI4CzDu3fQY1/Nv3WZ+In0qsElv8HpCa7RsLQ1phRn+EdLaq
hzid9JMaQGK1R5oEQTNttNcpH+JdbwKD7ZxpOxqt/6gjCqYrUuf/hMuVrq20wA0+azuh1ZPU4efo
6UejasHhtcmlgRb/2k8/btM7HRFCtbjd3xb4uB7QttbqWrsSyYNc2Zjd+zZ5U4UcpPH44JHJtBKj
G+DYzw6NjWBV0LqCYQHLrSjWqnPH6kmDSoZqc0YPRtbmXidJsCwiUAopu1jR51t9REMpR/eOPGUo
ksoywQ1cbLAHXYbWMLIzJAnqbhP+1jaCzyQbazi9o7Gdpmbaj2jPrlFYBFeipplUgnvyhCkw3DTR
OUcIwqEcPUpkFuNRuTVYNMk4sWg8WJQgwVh8NGNtvXqiPmqR6b4nnneJQsv5jZ35UrY9uUymtxmi
tNlMxTvU6Y2Nj+yqy58p9kCsOJnP0Em+zPRBap42aigZdB1SPuyVF19bOrgT+Xyk/+4It3ptLCZ8
7dg/mCSS4Rtz/VtTpstQHSUGXTVkq1B0/jOfVt1xNaSiJ7yNY/1ILFcNStwAI6AF9f52hnBNrrSE
dPWDME0L9Zu0ZXPkWSmTK/EWJskrfLJFjDD+32CCtgX+uax8GOyg2cYOWZu3S76qlj3KUTg+UpKW
OFZ55zbMpeeAmEXZ/mUP5tetMC2NzT0EQVA6xMHd5XrdHTypKC7OkeXBV5bCYjfT2EETjDKhVIc4
ZMuTWjLT0c5H39wCI6XkbEz0t4NgfrNYEFjjAMgdCUti4DgM3WACUGybjXsxmu5k0H46KLnyt3o5
Ezp9Gd9O2CStNOKzDv3N7aPRxhGRtZeSKR+P/TmoO2N3K4PcGUwKU6n8UDkyIGmaS1x0Qac9U8q0
6/83yyU5mzQ+mizoiqOzORn2vXoQzozi24DZrl4OeLsK160vsyKRUOWRp5F67+FSY3fuEI8eSvuh
1k17/92QUM9qLHIrY0ZTpjq9amagcwISE/8/JcecONtsbxWf5urp+vvv5Rmsi9ArjupaiTN+9NYg
AqYBo9OGyL5tK8tehOZuuoQas2WTh3ZHc1ynE/eunmXd0OApJMBolIbwWTdQOnqW9aAerAFUa16G
ofORGHm00XI3Z3pYv6MGBnVjG2l8GZIuvoyZ/TcHiWVs+lxvzjq+hnVAvfVIhqX1osYevkCfw1Jy
Fn5e7SqnNM9pJyMa6MfRKjHfnTjuXrMs4cgyJeZL1k4vvdQg0oYatlk0cowhhD5e+xowvqqNxNkX
ceCvi8yHQO4jvDXq6En6we8Y/xUvaflUtqDXSzMcPkYLpegMeev2TL1Hp3ZYjfK92zM924wG+GLY
rinpsZfbFBVRK1GbdMg4RKchxxBzIPg+Ca/N4NgrcsvIMNei/tJO/ksL6efYmbEBafw/Tlv1zCGo
lbIStaBJ+lIU98NzSzjqg5OI2yvXKsWak9I8I3Nhr0P8kYEnVZ3DpsU2PptIcNQRSHTcN4xQwo26
Tu25ouyUf+dSGVOp5cjUtbsgFeAwOxRCCMf/6J1XvrWoqjkj9TPT0PmPUQq4W9JC3ocwObqFyl4M
GB/heaS0gpZ6U2fL+xKgZ0cgVz/pMfKIOCWm1KPbwdQVpTRT4WjXTKjbPCtifiaXCK+1vjp1ebDr
g4tbIBWvki5qcSJQtTWkEFgtA0ElAUwjBEtqH28tuzyVoPsh8y5VccB4h5WWLdgGkHO07ML1blgU
LF+wUSzzoxudmtm5pHNDouQvzpQzLEkH05+s0+1jiXomBVTA864QsAmNTpi7JbKFv0od27lr6l/4
gRImMW3yUMtnbUCwhFusnMgwd2qEMwOJWUkd3MUyQmvTpQgu/opmQP7oCOJT5cEWvSNhNEoqZSyw
rlNv2OcF+bFtApL/myrXaJOH3wKnIXmbTD2i4yBzhps5zc4lslUaxz0/Vbv8ZO5KR6mJp4+MaIR4
So+3FeBGZjBxkFPUQj0zsHnvkh4AJlO+V7aweVPVnXY3TIazzzx/yzYpeVsoZdVDkeIXaeG4H+3m
o6048dmy2eVHLvnB6ohIncPJJK4J4a7mL8nha4gkXOezX2zM/04a4iyu1ksWe/tamBhjhWND7hYT
k5v+NbaMTy31pgd3dH+zhq344+mZYyHDuZhQmJbolkiLpmc9WuwT4RRPNX2L8+ANj2oYK2SelHqW
iT2zAZxR2M0HX0fkF2tnNatOZidep6QV3boZ5LAeqnR04KEAYxrLloJjXOCpZwJqGDNjqc4yrb67
qlcB2YJoo6WKCdOntR6DsoQN5lG+yhNf2fmEV0Tzjrnswzh79WdiRy7ZSQQnOTbrpNI8R8YAE4mY
uazISC9RwxbfC4KLafkXYDDVl6vbZPNEoKeFbYJbp795jCQc09Wbd9PFRn2jLKbal+rctfT0wVpp
a1Vom7OTPlQ9/Yaxvyv7uP1dm+2dzoDtw/AR6PrpWk0qaz2rD4KpHvss/eApNaZNKNX6qZfYK6O0
rsKKaM3YdloDojXbe6vwD5PvcOSL0t835QkYLpgDaXu6ye0D8asnffNuao6JpsWXb9YaWJzxwi0U
7INleqbObYnmI1S9ciqGS62Bz86MIopTSDWz4ZE3zlvf72fmZU4CsaNZNG0dk4hbjbb5xkdC+bvu
9OzIhHc8GGn+XkWL+5SQNLQ1+xzpF/VDyO1Gaduaof9JzxXu7pD4n/h4kX81lKdz+txm47I3OuC6
JsNtIDP+sVpQHBipfmaYD2q+n7on1QlO4YAxf1onzHeuiw9KIPEofjWXL6HOqQ09Q8LjvemtjCHf
SCRKb9QD81w4oBgcItxn3fI88CU/xIa7JbRheY5D3qqlCChaMJ8DBmrYbpvkErGeH/7n2TiRIjDW
kjTWxTrjRjxVPWb0cxoTVpy7NNpaffAuskRvhdv/Zdq7p5VIChxWw509eXgqQfm96ybSG4EH4tcY
+DsrTbQvr0xniDhczcFMP7mvOFTNPWAW13Dt04iVaYXSSdz3ju6sxViRvq7GyotuY0SUSp3OoAMU
h5lzUC2DePJeatR768Fs+uPiuOPVAyQ3dv5Pq6Svx31nR0G4yWBmn+MGDm2t4cATIQp7vXgjaeGj
Hb07f5h+qfNDX5FvXZSzlBNS9CKykAzuhuEqt99dPsMj/++y1btcXKRViLVvkIzRpWH93DZDu041
9OsacnU1+MMfURxH76eDrZbIEtM+RYIusGeWDvBP1wI3A4pCDS8LdnkGLmcM5E8+BddNkgIly0Gz
3Q17LYY5VQe1vonGUXza1CwMJV51P2/OaslEo5QSq+YP2/hH4KHjVk38DITKto4Rw+IzYlZia1fC
4MNsPdMc2A1pJzYWAv4nw7Y6dOuV8VrOPVJxpMfw4+rIJD08nex7u6FpXQ5OtsrGHNMB/WcMGjSx
mvyZS8I54g1uH+YNCTMB8AZw1jluf+alwR5Y+I3bGEVwFbhTP5o5szBpJ1iT2FaR2Q1vo7VYD35v
QdOoMuw7/De3qpeUOVIK+dXUy94XwwnJ2VmzkxAjvPuplk/VtrBkSpIQ+wXINwY8KFih4Jxg2Wa9
64gcXNm2e8zmmiAKI6AHKNt/qqB1PE6HPc0kNS8rDOP3FFTOrg/9O6UgTqr5A6OH9xgneHMlXGGY
O84f8Xybz7tTi8im6F77LJL97cS4ffZDY/wrQpMBvnFUTO/VRV0XgNTva98rNx627BdTa57iaPiT
pY6ESFKLUQx1YB6KX7SC++lrKUaQwH+LMdx1bu+xlld3TUxCEB2eVdBm4Bh6Q0CCl4tqH7jPo1k9
OqoOg7BAjFIsV33YL0kZ3jGdTfAUWBhlEi/b57Z28J8XL9MAs0/t70mMWFo6g5ltlVkZyCjt1Rn6
lyQ3w6Pf9cDAnBRmtqoz7IwzNWcNdO/UNaiCjat6MPo2pAucEx6aRcvvmn/vaufeeIz76Pfczw4J
dhy/rWgufoE+d5qCuIOECYqBIwMYaYQA2S/KQ2OZfxAz9Xff76uXmHtfSy0DJiKlU+rBzpa3/+Pq
vJbjRqIk+kWIgDevaO/JJimJekGI0gy89/j6PVXQ7kTsw3R0c2ZkSKBQlTfz5FyayvqlwO6MTdXR
TxWORUajdZHtzbBDJR8VKz4AA8D1j+IZOSUQdzYccsQW/aL2/pzHLlqW3Pmxq7euZmohlEJmDMsf
Bg1gB6G3jbbVgTI3BVeOdyM4iBObT8LWhM8oxMAj03QDqdYYMkXRf+l5ymVTauFRn+cf67lXPrRL
0yi3YTh/L3Wn/qLjUW56tMqkPmKZYaCLQ30bAdewW4BedIfoey6/bg3p/3d4SxIn2LdtcauXqbrY
hXMhoH4aeiCQmoJIBC+AKdqgUL04sswTuUPjaOqs3HpV9MTd39xUIbybeLa0FOFkcEODZUanH6Cw
/3Tp9Mmzg7iMB1tX3nSqFS83jV4XKMx44MSmhqr2S4onjx+98L57gJtS79+W8ZuY6nRPD/IJjvTo
aLiJIkpmkneljl/UqJmItbVYB1Rlvg60dvpyxzEMeG9BxaFQ9ex6yYflJ8Zt5Qa1W9sXuqZubQ/5
CVxOslFnxTokTj5fsWJtbbgJdxwk3zhpYpYNRVEmh1+MU8Q6jpDa6o1qsy3uW+vTrMdRLPNUSjgq
8rlMMKqj3t1LlRB7p9EezsL2hkGcsViVo1IKrIJL9NnneP8DtyhB/OEx0/1EHRkYWXB47o4Cnemt
HLx1sEZQ4ZRQ0Hkiex5vodrZwtFSQhfBKbuYCoHrmYmI5YX3AenwZNQNz9bR0Y7kysPjavdFtDr2
M7168hEVL5wCNaCsxwyWLszUNHv2xfJq9DpBv4xQX1LoDx11/MKomFyKRaNYqtlfbazHJOh4cslB
3Bio+qUzs8vYmLvV0TRWKDhDbE33QmvsbWDjjq2o55AbvLhxN7U9dd+CLDvrUeUcvLGat3KDzvlz
MxpE0Lm+/rjadCsKY/mD7Ft+taHxb8fg7SKnGFg6jHM12aWvUA3mt/H42+sF40avXmvk+ps0HAZg
m7FTdNNLotHkLgcAUwGYSMMwuTUN2KpRVx4DLj4ZfnEJfpxhE0DvMOwRPHdi7EPxrlC5h6VlPMNj
u+k9xztOVha/FjZKljg04ex+l6ykhvFFYRXZBbyc5atpbFLsZGWnuDGrY1Y51P40VKmuAg3bjE2p
mRTglGq+l8/cOcGxTYbHhBAQqixIib1VW7KnboxxIMyBZVJe/cKzJyKfrQ5nmcfC5YjPLIYib7rO
AY5x9DUk6oLrfWwPczCw+Dt6/w9rwsOpSsxiUVHscgUS53+LANZTbC/LEmxLwjw7l2aMY2xAiieS
MP+c0d5Mi8wR3gx9l3K13gqvqXxrQPLmOk1O6mB0foC57agTL2KmJDC4I+byms0ze/OIUwWAIWmf
K+2wvaxG2BnPfN9RPoZ4ZD5bjiCcELufy8yasFEDrOcNhP8DVytnGiVC+MC5c81EAWBEb9zVrjMm
GBNdXeKTEcCqsh3a7QkTvZRGG33N3eD6RMm6s1cutzWZHuY/AV2Qp6XT6K81u0n1R97QRTg581lP
KYEzpGFKGaf6TUkMHTde07+saF2pXWiYyhuyzAdjyHtEfS17I879WhYa3UuN/tabHZshEZ0YgSwn
gmfDeUXlzi35u8iP4kW+68FU7WIFj11UaOmrUhiuz98g+ZN3X3pbRxceHhgqBI59zoL06jR9Q3xD
OLqox/lm4RfexYYart9eowg363e39oLpHgb3emA8kZTVCDgco4o2TLgVy+SjiFRwGRBvtHDAUyLG
EZI4ieeQzWdIF5EI7DcR4+e4mpzVC8ksuDwPRfdD/iw1rRZl0BgffYf7/xjydCbzwJlqcRd73CYY
vrncSELzXNysXzPxIzZYUR42EA0JiM9OyKzBfqiq6H3MjNyfg+QfOvLi96FXUZ9VjPu7Oox+rsc/
KnyDHb/W0SxTjfwRM+IhHEn0yNOVYl+JtoDYHKnlcQbu9E2i1oeqo22vtfTgggxTvANdpVo9IIJY
xMk16ukw04nuMkyp5ws1DA/8VAtTKHDYf1PVPRWtS+UZZ+QKMsYm8r7bpX99xKmWHlox2wxJqm0t
6r82Ui5bNTPoXABAGCPrZAh7Jcz9rkk6igZ5UZI8uGLiO9rCaya/tCTLH6AIGtas9CEfZ0xbkxf5
KYMku47dcPmM61yzCkMGz6ICQwY96pJpaJHNJbcB0UGrR01N2kB9ynGSaof/GJESH5ugtO9ZHuoE
vviL5vbw5jmYzfXhm5sa3l16Y1kSvEc2jN+rirQtIV/PX/1sqEfWtVWuQVAtq6H6ryTvLf2lxC2B
Rrlkv7tKOzD6ym7KFPTXYbCeE+0q/5hQcoJueOcOxyZRD5+Qi4rDMkLoitLioDQTDwV+ur4+6unr
XNkzXVr2UT5e5csYJzhqKlKfaflr7rTGl9sIDEe4LqWfOuEqk6ZUNSMOT9+uO26aDu+dtDvwM2R+
ytbPj2INipgQOeWL/CFqGhpgpWo1fXHkqYdYAzgjOQpZjydOAnXliz55xNGT8nM0U5irwlrjYKK4
RwSgHEyzW0XNiTolMdx/JY73U4E6JAO7UOroOZFHcUdN6i0aXZzO53XShkRMXQw26xIi0GoEibqM
7DCgeU5VAr0tsOTyxaHeCoo5cuBQdf+GgvSTRIlCQ9s87z1B+imX7ndkbK3Sakl2YN63ABrvHJ6F
INfcaOfWKEJ5B84DZiJ/0MZzrrFF91xXFRzlwzT+Wtrloz6EaZv9Kvv2N0OI6tcSVPfe+0d6S8Yu
zi5mHgvQoKddEyfkPKN4hIhXg081F1uDjMolVHLrpnxIi4J8kZYWCk8xtzpU35XgdbfJHLqviPVE
jen5JhLGsx1X9BtVlQtPipnbvfQu5ZTFtFyrV7pVzG91Fv4e7fBhxG53VZGxT/Ey/ZF2c3lei6hL
83W8DCdpGmmN0iZU0w/bBla99C9hWAgOCVAlP3bC5CukaBZLr4DYwBmrM6wRVr9NbZosDWW5jklq
vISDuhDEyX/jVLQuZZjfZKpjyZ9SQE4Z66nBdxbX+dB2pnrVHJ6KlZEXq46pBTTVpBaauNQHPDwz
2AdESnUqQFGx9raQfrZyt2+klXooD8j585uuO+DQYufZ58Oxr7zwqdVacB77KIeGVMY7w5sbLi4q
QPKRU1w4j78w+4OZUepfUxpekrEGrSAm9uVsadRBssOXm6YCtdbHRd9hnqIuavWV6ZX7lHMZ0yR4
AyGI4axV+Rpu72vYLxlZcOHIaUlWFKlpXiuUkoOb1CRV5CAlVLuL3g1ovGAy6IjK4mMx1vYGyUij
rmyyztNCHxlhB2ADOctWPWO8x0EnioDm5HVhyEbSu3VOrSjaqD3C7b58G4qimXwwUXJy6ol8NU++
eLCg9VBb1AS0CrE0KN9Ms+foPqItyo+xy3fYoUrRFntxdgx4x6/yL4jR6U8WzMluwO21Ru9MQZdb
FVG6q4ftaFFz5ajzIwhM8TeKkoAyZKBjcm+RacCp5xpvHxQyN9euodKCgNQjY4+HN93J/WhHVWoA
usj3kNeP8nIsJ8SW9XdZnEbbufTlCoU6UdLgVVuwQNu2/TunQ+I1UpZWRDe8LU173m5o04Xvu4Hf
r64ec1YSlTGXY4z569h6agnWj8KrUMdx5g2kCOWLiy92ffff1xzxb9ORUEYFSWr7378AX3Wkp/HS
TXNJVsB+jtI7EGfsA8RHuR4DxTQoorVZHInO34H2lS55cpb6xjV+DUahPDW4UX6hqQwbrfwFshQI
0Jy9imJb7FUn8sel6PwpEhUjRlx/LOL8illJFfhRjPrio8ZhoXGTBjW3nlGUKd2BHroJe9oU9KX6
zXZ83Id5m37DKZcCRUyBDpS6wmALpPi8H4/23NR/UuFx0fDR+Pg395DirB+FDj9RijpOnzf7JcOk
Us0mjlp2Fseo65aPjDTt76HrkFICj2grQack0trnMsQMlUGjn3Wc8ZtIZ6zu0YFAIMvGEcnm6lZP
Z6kUAqfWr2Vuf5NyZtC2f8rAcUQbFdOzagheSpdH2dBwsjCnxjnlc06JEfpd5IZAHhZreoEMWZ/b
OM18xYBCjxTzmuZ8e8HfnLRO9xmqDZ+WCjI7mJsB5yyAO7mCsGE0rgFeodcenqLf9J3LQZoxqFya
upJRVZZGz/9mPNXII2dU0mkf2ul0syIcP4OeroYm0aDyUKGQmt3UY1v2psPSOx+1q/SHNfZHxv02
YOB9jGZ1yaomeJMv4HWeWI+ju/ykwBIANwkIqfMS5a0Gt/LX1WknSe9rneO8VkTflcyrPnMyNn/v
xRJsaEtdV81jKhzxPnLpKPQliedOwwAycUFxaQDzthnZvp9TDbKxo9Q67539/8MtNB1GzNU8Blbh
ZwLe612nCLg11fnvqpTT8vqfn0G+QwmoS+9qWdSsqAnk+rCPm7dWg7HXzJhymlqv3xKPKHLlKe+q
a7rPHJak8MPVNR2OJiGaVRbG8NnuB3anWwrIBFG20w5LnByXVvd+hgpYRI7bhV/pzQjwUyQ6mzhe
9k2NJ4G6QuLVau0Q5Fa1Y14UPSemoGCgXUQHr/emu4tAifs7Zp8lsmJLIaq26MHKzLFb/Jh70Tea
NjsUEYbbnL0xBiERN0K6G/FaRLMPGrp6YGVhTwncWAKPJ4cpcN+S+MJpWhab+bdZNfMzC6YnxTVv
q5Gtpw24qscnAAcq0kZG1DQyP22ErlelQ7tatfnU7GiZDqzuoobFN11xUVYsp9jkI343Jw/NXcR5
8RU2cgiJTKGE1e1yOrT4/a6R0/yy5qY4yE+qp6Lg5BkKrPw8UJy47aFlbtDo5qv81yaxckvY4uer
szjWIWa2meT5sYrN47CcqIgEL615urtfgibdym1z3yrbqLD2oL3haulzuI3Ay55Sj6qn2Xg4A2MP
TrxZfenJvMnTsZx2//civzZCRwDN3Tzl10sxKWirRTnrLeeurGfEUrtDumtNJgF+1NvE+j1op+vn
PBl/T236b1DQ1rbuiPhTvttOr5+j0m7ORV1HV5o9OM/0lUlC3Ii3rdF/Y7nT3yw7/dmQP/NzYnNX
acg3DJz1yf8SB60IFcteANiKSKxuuX9KfaGhmyHGNgoMCLtsEt/XzelQcZUugX1Q7RzgN6nssxEY
7T0jHLIFShRRz6T2dCyG1nbB1nqJ+4zi3ZQu1FX4CJWGA7ue2j6P8t+9N3zOdZbuLCPwANZ295Aq
rzdnid3DqNIxQAnwOdQ0+ztFHqfEzI3bCI7lvyCLqsCVnvLnKLo8FkZ6/FPdGTmSQ5F7iiAhyuoS
mLJE0NNTQJHqGnYM6SsKKaObYmNjZhUlXa7znUemsjIF//PnYD7mMdEvOTYGcdc4PW0rZgjf1Xbq
P9Dg2P6YyqJvJLBo/W86kIaEyardWIPEZqBgfDeciJxF6Ow71zAeWX2F+uDDcE/YHNOs1vmDUfXX
9a0Kk9LXTqHLiWt1AOh2HvBzFZNelTS4nLcGg+KckWNAxCIgOobi7T0XJUeWpHjQ9I5tGtvrR1t0
psCyJfFNVHfn5Mln1uGNPBiQeI4SGomhFU1d9rhYtfHmKrNynaA1POE/fDUy+CBazYkznJxp2Kwm
VHoSFup9MeExZsD9RKFbtU9UzkOMVtmldFO0kSEz3QjJDMm3SaVse8q97vMAehy8ORBTaS4Ofq6C
VdNQJQLz5xFMAwAdMyyfWNvKO5rhSX5axJeSkKstDMpLaQ3/RDyDOxPJT5zsKqfK/FqbdP44NtPK
ii6UfIgsKFvkNSg1kS+BS3ScGitr99/X0KRT2inIhgyuVW57DGLHFo1gt57D6pCp4mhh1aw10FNl
+lMm+sY6szetA767wCh0K/KFRAOW4o8C80diRy+T9lifovhEDqmeTvdl6pm613l2TxOA83ybztrc
uftiWfKzhdvvZND4LHO02CLoZwQwD+1ErM1zosQHCrKZlJqe+/AMDJiRF3JhijxrkcEf8azAPJuL
xTKttogAwu8ahcqytVIK4Lgy/pgBXSTyKsL6c8n61t6VwUQPrcgMa6Xo4LaznrRziu230L2zrnFA
MxuvpbM1VXcCj4o0puFLEu/KxbwmeaXtsgpqBtq0/oL5FywhsEZ/Zjb7GRf5S+5MB3lflfGs40QW
7jo14KSAzYPHJVyYRBnfDTtXX+MQ7YlLedHSnxRSOttotsHQG3+koRoT176vCeFVRmjARxOEhckc
XxKHyIkEcnseQd1EuWYtyef1HuWH0ftypx9QQ32xZ7qw6ymnORstdrDi+CuZOlyg6Z5eikcIBOSw
2vObjFBZMd4nt/FuDPLLO6DaO+DP8kVB8N79904ZOwz0JgSr1dbi6cxpvb6mBLwy1MNk0y0qTV21
jo93XaCyTHTQ25F1dXsHzqVn2OeZU9OLhS+NiYz1TLyye0ES7l4CQCGnjLXOd9jsSUeHA7zriN/G
2RVlN62bPQRNMMKLF1PzolLRa1l/wMfxxBn74KU3ynclqS0O9Pl8LNXlB2CDel9j1KJBtwh3bsCS
omhAKCR+L2hzjHEe5JQqL/ZhRiKezr67tyTfwzFWXgk254eoUue7oUEbJkLw5RB79TE4c7GS1CAv
yXI2EGGeoxe1Tv/woMKoYM3WO8j1cYP4m8HQVqz30Td+2WXxIYfylup2B9bK4NDVLSslfPFjzhRp
vyo82NCZ3WTeEd7m9KnF5ltrV1VKryr+lDpGGMT/nhYLfUrapOygHE4XoNVwfZb2kYc/EWOag5wo
ePobeTHoaDrnDinvOjTGdObAVK0ZjFvDfoUeV27Pi44doP57tAmd8N/CzfNHSdDPHjUKDgl4kZk2
x3gNibjcol4T7vPes24daITXyoQ2CQP427qcxCENJyJGIS/qscY0wNCqPtYuBYU4Vg3+92i8UFuS
b1LRYTByvKJLeX5WhsKsREwgNSbj547vIWUynMYZQmQHz25T8jBed4nHGnvD4CClLzCauACSwwjt
ER8otcqRKLTnYBUp9EH3zUsYK5+ucNwUDMb2zhJWxzTJOVmPy3CRR7D6qwJDtvHESsy6Y70pKbYV
rTE9ek9qupwXnXml3TcbPSMw05ZLT9g3I3PsdmN7Y9TcQikqkA6Mk/wgv8xpUNvXA5A/R+gecmSv
aQr2W2LC8kuxUb9OCwGnifaIUxdAibCtS1HAnrQrnLOjcAD+96IDKvMZveUH0xR2HqgVJynZ5WDB
9m09GpuQUgkfaxj9ZUEVPNiW9deoy/eMxTW6SXVrawU0hqpCAEtF/0QHThXjKiiBYaHklEas/eo2
NjVMULP7U7Xj8bg+rentIZwbPKxIhXTIOXkrf3dqcvAayLtKSkSKhetNYgwKnWKfups1WKDle9nX
Y8j3l8ZmmQv9G4xoknCj2YvJdj8E4upRMcoZg4TWYKj2/2JpTDAQJGB0wuzWe1GyzMqLC2lLkIUx
NlKbNG9YpbNXc3KfqBXKu9hbsiX1K8GwoU60Qk/l764MU/WQ7+oF45E5HrpUa9Zsjwz4dJA7YGvX
P1bsK5vyhE1/Nf/QUzxlSB57EIPaSwjhwuf/nH9HBDFXnZ4fSj1Fb9XSK3uaMH2i4YticP8y03kL
w4Ht9HQl/DC9dqEWEK1euOZLUZpNHZL8lnkunXcSxsFMmk5HuChwPofwMIksqEOm5cSqwHZpDnJf
8CbOKpv3IWuV+7rbmJAXJ3IWQ0fRpzTjyRcNPv0eHhZpmFa1z72igQKY7eizbirMALX312Set1Hz
yDN13oKWc3ZIxSc8wzD6euAHwAEyji4KhSfiS44X98wbxDBOmYzhpcy5OXDgxieQQ9BHkNmriOZk
dKybVN4jC/jBennFij0LUHGxXSbVpoUVigFSFZgFD2n7RquzKPBik9+cbXv4d9XCNMX09tkVWo3q
gzyF8xr0yT9W0eh+17nmnRSkeTeCitq2iVpEGXJ0zOwr1boE3+cYcPQfvzTIwM+CipTQJ4ozY5FF
Py5quhi0eIFxU2K413rySDLFZijD30AwIzT4V4b3lz8VDDxegEBtpHpLMSq7May1B8mEm23bQ54r
SrRYVmzwwTFGs6E4yFk5+y2glvKOUdg3rb9CKuqehpqhjUtGmbOL7r5oCvhF6d6R/FsYjx+RUO9V
elBWdkreYA2cXErWmmF+rw1HEBJTl1Y4eU4QHt15MXBFyan+jGx/Txa2byME4LJ0H3J+YjdYTmM7
wQghZiqxMzwLDl8XrXP1Q+2Zus+X423Cdj3dJ3T8bnJPezdqK7h1Rp+/U64IeNwbnwO8NNImzPCl
jWvhmEVr0PLSJh2byzafjoE6J/cwNZ9yOdRdUhWoJOBuxB6nV1Q6S+nb3QYc0G+0Bvbcc6/s/Zx9
VNnaJSOhc0ElIKwiv3tklI66qFHyODSwQGhQUCv94ip15WMZbES1HZP+cvw1tRTCc7u8SIm4BQxM
KhMATa3s0skqiRo09TnWBvbV1DNQkDSACnRb4zmF2Yj1a7g5EUnfwNQJVY85AZbVZeqV04OqACXU
nBc9wDjRU+p+jpMSWviQ3VUHfk+jGwsz6KncKsq/CsYvauCsr3XF6KAkiZ96uu/6Krxy3jzOoRme
RotBmGzRoFV8WB1cqXCp8B021/rlQPndM9v/aBrnhu25fw3dRf2ovW8BOtJp/flT9R0cVll3GLOj
XHc1QJ0XqpGjbeM49lauvbLge6jGixSCbHKr/jB+lnoW7b3Ybs+LGsIhAde3URD9n5CPQKHkhbOV
H72JdnZG5jXfywSAtfhZymMjXJL5kLMpumWbivzsJ37h+FThwdlZgZG/qcsCRsfTKfCw3K0cNBAE
PuGgJm5cFXCbIMNvbJHMbhZzOknGmbaogHzS5r2fbKgaE0O82G2+L7Vm3GZ2QVhB7xY+kAMk5cmX
H+WLYgLfSzBD6Nk8nxxwV4eoduc9GF4QGvWc+2WlJX9sjoPh3I2fKu1HTDEexUyN9CQ2qoN4cexk
OuvV8D0WG9iliILrQH7D+r/AlMxPmU7MrBJTY1wV2SvDi19S7tOWToDbvSsioX0s1NE5xowJ90VJ
73czkyyJneXpGBXPGbAkMmFkV84j1jjjLh7HYKmtq+ZEdad87nUpGqc9w/3sap4SUD788BOd1bN9
O1Jj0b8C6w9n5fd8AldWQ87e6zGGfEpBQ9M27yV6xr5FsRZO5moTN8q1RB//0/fl2xR5QMaqGPq/
ScVNrsOhiskcxEFR3bsoRNIyXPvq6XrwhID5pDkq/60t5fd4u87yKY0hkVl+eljnX3HuGXc9tme/
Er1vi2oNGzA5P5NwrrdySu8qxOc7I3x2LRdepi2/CBVW2ylyKWqdMn27PpJ1LQ52cjKZDjRU9DG+
LjGn9GZjekCP9RuaeDa1SNTRD56fOvkxnL4bESrxLNanDAAyEdheOYRmMhIea04y+puS8/Xr3Fvu
ylLt6ED+zEtSorQF/VxwPsdd/FT74QGwRsfmx8bDZmwrSqjCW94ybaRxu93LYoXBSGklD3NgUx7w
fmYl2iXqk+romOVlsEP9ZNbkYAX1q86APNHKop+tefFt2zT+TZPmVXpk4YTAtSwc71Q4NiivTFcf
BLPpmSNGmrLWHmXVS9EAPO+iQt1jL9Z8g0JUX5PeAZrbq0PphHQiVjWP+3nZNe1g78fY2Mp9cm0i
UIMst3AvoZSBw/3woG34tpLXTHd6diYhFiyAVXDFQmumKy9F+rf4uoWKaTda8zq2kHRaK4GgAz57
S9dVdzLYqSdpijckRwwuLaR2T8lfPUOhtctwGf2qES2NDl13uvBWT8NA7bv4OAdBSgEYmx2kh6Y5
NUlZbq3YxiDvvjdxhoqo4ckTza1K7+KbqIKIgYkTfdkUelQBMOC+QzGXaWGLKqFNSfZfJEENMyif
9IDinQ8BXGqUsH3P2Ewf1QD9CCNY+N2O2EkKRmfYwh0tZjqzJhtMKdzY5JiaFnkeiJHKZih7jecU
Z+Yq7k7i6i+TlKnPbGj3TGkoqwsJxifh6O0hKXf7Wan+jJp5Dwaaj+BpEAUKIF/6mkM3TOEQSsiH
ia1XD6WteWvazt2us8YVuEjCKsPOPRVnEDbz3nSqpzKaMX+iJUF7jrpNOtP3YfMH3poEQ3ZDPS3c
hbhGPEplt+vjxtGK6sNtgmthMS+yswUqhQC2EjaPfHNJlc8oL/fJYjrvwIWmUzBhgutNrgHN1anZ
TYQMmbw1vWOcyG8dWuHvdc0AlGVpRNta5XyAgEM/FKaeW0R29xyG+Q+JG5oK/ovGKehCFbaQerZQ
AyYWMpahq9pAEBnYdKw05Mzp0n3hedMLjjTse+NHYJli1tbXDyIn+c8U/IUc0UZmMu8lyVBlIAbM
DFu+7VVI8XpMukSr+o1n8+sLLg5RN3+hC8UroJPJ+XRbN8M5z0xxgJmaczlUyb6oF7T9MsfCi0/a
xu4Fg7rMrpyyfkniEr5R07fjhr1oYYzUSY5fUZIfliVxbw2gmMtQcgnN6tg/zRrmETTA4NjG9FUO
WRj48i6zotDYdFZc+WppfycXaP9hK3dSlOUXk3rcFhSUn5racHeFAEgrabq1muVWWSplQe6knyJM
ypvayf8ZzEH/wHxCXKVhIjqE1MjZTcbmURjU84IlnkD+z9XJOPQcpOiOeLTddFuHnnhE+10weds2
D6JzEc/9BjPFXq6eeaZ/OUt0L8fWeoepVhw6gM1b+THpR7C24If8zmX+4iUu3w+BJZEjT/KbIXBz
k8OcFScHfWKAWDahCQwm6i4IirQD0ej6Ghr5pRgVrCTiU1x1JX9hWipB1xm6KuoFBcbFDca7XToY
vzzrbTZC9VXG0lKF026cLPlvBev3ANCD5vebrKQFt7vcmJ0TK+fWcLO+/ZDv2slcXqKFtct05t5X
ik7ZxPbvxFjCg23PFS1ZYmY/FzS8y40sM3VZXdWB8DkCb6P8Dbf9Tk9b2pRNHSGldcZdmHbO0dOS
5Q2D7NOIxuk+6hkZldw8OwzHb5XqamyMxCxvInF/XGuamW/Epc/ViuON1rytPkGUD7hUDhE6zphE
lEmJCxf7ZIXERgGsYhFEEHOWoqUYLhz69IKXgKS3bl0d1XuEBFtewmSpmbAZMLst6CLyKk3outhx
lv+o6RM4ZxkeYXqI25ujGu/ck4xNuvGLhj/tWUV4/bHL2tQlgwGA7xjzM5gaVf0AcdDvpHcBfkm4
N7pi3MZl5d4C9s8QkIbk4tCvlbQMwuVzoVKCs7UAfQ1HQtQOhWObIjNeDHjoP3rnokYj3AlgKucg
rr9yQUkccVtaw5m53ACF7+46I+dcQ9e5uhdl6yDT7lfLYtO0PBiH5JS2kLHFm1AtGZvM4wv7OJMd
tEmDYu/c0wnedld795JU4VaJJjbbFSO+C0k7BgwcCPxWUosUt0ayXKZtmdHZI1NI0Mc6wDfuFSCp
qD0mqyQ9gnXDjEHqf4qW52fTViPfUdTlQ2szSiGVm9o/XHsozzUqx72csd4DydgkejF+yHc4zrDI
TACJUk2Lr2Mzva4+GSVR82uRRwRsVDd5KEpxCDtjYH0t0oeY86iLIPnMjl3vM0JAm0HJcVVW28Yq
xt9uGVH8EQgWejtxw7nTa7IQXgqM0N4g06WHuJ6DN+AAu3VUGeA4H4ZbWmv9J0upcmCMk8H+de+s
sri6x6I6Qt5gbBmGJ7mFbVWEooBn/SGevQvYX52JIWMqo0AYZOOosK1tSAiMlL3LHOoE3JT9i74y
w6Bivw16J/zP2ouesoEXfXAqxEx8Kt7QcWwH8Ff1NJn2TvyGcJjuzJJQVd9Vb9R4G/8qaF/8U1Ch
ljFgVlLzRaFl3Ndds/qsIifbubCLT1Lk5+EDycSCgON0bEVNq361qRje5nIywxIwceQNXwI7/DYJ
OhiU5GbTgIcdwcqcWpsOIqXWNb/CQiURZrOoEDNMu8U7oG/buQm21VBgb++d57pjKQHLKfSEpFiR
b6772Sf8kkMzx3AqUSWXHjADD9TYj3NOVw7JwbeZfSRbuuUXypBFpohGDyG6XgPPif1WyedzLSL/
Yk9wVtv5l1XZpOdot5DSwNg57SNrOfAMrQl1XuyE3aQs7jCKtxDB0KKtWL8ozlJhyMSNndDAyL24
vHW22TwKRmJbinCXXT2goJXVp2XhXcp1zdzGXZe9WO07QU2wHnU7kwZjKOHpzYfC2O3Q0ISTugMW
8KG4OrManCNa0HzddBuuDCDjMrBRuFm7fkyWZ0KnycuKrihCb9cHCcaiVtv1An4vloVoKNnEzu5n
PLstplpt3CpDHuL3bi4oE8otK/ruWTo46ewhvJI/UQ/DMv9BUlEzIgNiKrSGJsSGL+2K/DylRvAY
m+bsGhtmTXnqY/Bs+07/Vcf1t14QsOphvLSW5rzVQYVb2T6Oc8UwXozpMy07BCQKN60x1NfUbaoL
E1N3T72Buuug8WBPmNpr0I/dZhBxVA0uNLiurTYXyXfN1r55jJ9+95OHhQN8YJFZ11ioOKF4cWca
G5VC35YRHtrKbc1HE/G7Lmn4EyqRfVhXO8L23aEeIRcgQ2SCwpg82QDkfasec/wJZMoRd508Nj5M
ih58HOPXQdD3nAqhUV55jvF9cYrXwM1qyOdCxyBsiaKeVxAMREIsbFTrHDvKPdU+kDGcFwmaGFUi
Km3OfmhSmvaAmoidTo7J1Rzq9VBs6GhJD6nwpCT/OCTF99NAJHj9LeyYSq1pKZBQRaPwUJj9MQ2a
HxIwNiAIQ2Mtpl01GjUmzQEomV1hfROMujqOVLhKxhF/YPOqwKbdKVU74wECurvyqsoMm3qdXYjW
98ewAUjimc137OhY6gjeg9zsURrqkYeWaabH1vK+hX3+j4ydabpBM4NbWghQHhJ/iIk00p91QLWy
o+BQZ1LVAxXFB+datGkEVVrcMs39riv2l3RXNrm7r3H/1ZjhTjWTEKRmy3vIdQK3bLfFoZYzWSmQ
j/GMsJYW74ZJE3VSM5wWh8cFc8bKVczssEJvgxfVKaQv8I/IKOw4isq5HENR03W/YPXR/Efb/Yo7
wnXCyIEIa25MTCHFEVS8aEq0sbkXvwWm42e3sNWcX47CE7RPG2yAZNp9nUSq4WchC5eqw4OtI2P+
0XTa94U/XaEQRNP2pGiW2ypFO5YbPrlE8r+Mc+blrsDkmF8qdlMOMyKQqrfOJqTi8KY3NZNco7+q
sXaoSfp0WBP1mDFX6/0PY2e23LZ2butXSfn6IBvdRLNrr1yAYE9RVEdZukHZsoy+7ybw9OcDvXKy
VpLKPjcsUaRlEs1s/n+Mb6wiVoty+qoJaXhf/vJff/ufD/nf4WcJvW8Ky+IvRQ/ILy669rcvhvjy
l+rXr/c/fvuCTNtxdOHawrRx7mimZvD6x7fHuAh5t/Z/MqWetIiVt+8yaC41XRyW2Dt0c9rd5nI1
m3+QtWvuSYw5iCIgxy1W5m2PJh7RlRw82wyKcyyS7792FnGLh9kh7sKvS/LgR6AdrHVdl0SK2xeW
UAbHHGMLYdyGf9NK5jauucG5uiHqvonkdRTAf8d1MJw1lwAoz+T/L19c/Tdf3LZcZh1daK6j6X/+
4sC9DMMe2PwlVvN5+6oi0Z/y0plPdYa9pxEYDuwqGI+ieTZt6k9ptrEMAhxLi/M9pOp8HJbfNVWT
b/RIZg95SHZBMoYbvGUkpMXRDiplf+9qsXWwabexgErt6xDLBzNgS1+FW51idwQHIGy2//nrmc6/
fD2XADhEyAR+qbb6z18vnon2qMe8Y01DMEkYZfKhDsOXW0vGEVDS502URPO2qrT0VTVx35Br82AV
2WNz653q+dEcaBoTbYD3W4+PuVFnq1pv3v5BCXQH0g9do/FvwTdZbD5TtmdIQbh/88FSwI4PBksR
Q23S3+GzxCfDAFkydggSlXe1kj7drFOgD4ayS167PlzbXTW/uk1wV2eEe1QNXN1gWVtWS6DgWBEP
pZho6P7zEbPsfz1iMK9NDpVuEN/laH++IFi5CYaEecCAvKAFoqoH7oUGwpsac3i8PShSU7wGkenu
9hS2wHwp9Os472/0X/Qo8dNCOWFm6Aiyl4QVt0TStmp0vj2MbmPiNlNz3zSU+lRKOvJObrsk+5gW
INvlQbiDB+e5ANPUBA+/KvYIQudffj1mqHzVpHW/0drOXbe6OQIlijIvjfFdlXUSe7ShmvdUre+A
Kx2L0mzPqMirV6082+qcX635QhbLeOmL5fstRMW5HlmwaX15LCrCAeUyvOrUT32lISX85iRpwwju
7twAZVh0JpgCNhH75tOUti2elVTCRm53Wlfu//NJuR30Pw9PnAoDfprhuLj4reUy/8PwFMJbRFex
EApmQfR7ag+7YND0XUdsbNtPz3KMXDjU7PbyK9sxOhlsBh9mW985laVeohS+cwZ9jMMdXU11Dvem
4tA7cMt2qzbWuO6xka46m36za9tkskbj+FiTkxMHg3O5PWNVle8HFXK+EV1phxn4Y0vz7vYTZTJ1
JdMek0rk1KeR3XNHQBZFDX1zw1K0GiLuNJocX46IcCwvoavm32r9Q9zkRxdLZ1pF5WPBTFZWUr+0
4MyEE4/r0TD0OwPq1j7USn9osFKxJ6tppI/7W61Udrg1qkE73lQu9uRYq9ntvrmz3j7a3ftAt9OX
ZIWcQyAKVCoLIl0kIhRoBvPeSUGcIOK97yv1evtzwsg6b2IWCl233KMnrS8q+ZrX2xn9rz/NOO1t
BvooqwnLddT909O/bT/L87f8s/2f5V/9v3f97c9P+Ue//1H/W/ftT0/WAEMh/vefKEk/2z7r/j7h
Le/8/33xL5+3v/I8VZ+/fflAId4tfy2My+LL7y8tE6RmmX+4Ype///uLyxf47ct9/u1f3/75re1+
+yLcvzrU4W1XcxCUUudjZh0/b6/of1VVBIuO6rjCJYfC/fIXorS66LcvuvVXwxG6RYqQUA1XtfhH
IOaWlzTrrwzlru6yhTBtIrrdL3//2r/P878O87+f9011md/+cWfZhi0gA1DcUHU+jGOKf5r/IPK4
kraCQJPAbKBEWbvpcAOF9CcOfWNDOZVq4Vdabe7aWpLI0MYvdE8ptsb4P3ulVmmomj8apTa+9QWo
+jTb5WQ9P85NIjeOzZCXMIkoYA/wbDBAdUX8gAmlf0jaO9V8KxBQfC9NGgeVVe/x/cf7sJse536p
4asUyNTYNTf6AM2S+tW+5H/0VaqzR1XvX+mpbeKy7e/m2l2LSnSLbPE4tM5w0lL9EzXgUmFcvGIu
698p7CjpOfG3iNJW3ukHJTQH8j6J5yACo2QlGKh3PY1WD6NmSE7OYKyGESJibKKiZRDACZo9242J
kKRb9g/SKfzGnRVyURAmKkjtaoX2uanv4Ad/SLqWXtikdzJEVDxFbMNlkV2MPvne6tGPKmvwzgQf
GIaBeHc1C2CLiqbhyH1UVJdOdftViHyrc2IygNrGrx6bgoxaJRAPpLktue4zIzelVGoGnQvORa7U
qsZK2RkmvZ6e2jxA03q8V9qFuxMW+mq+Ua1xMHgI/nw7fSP1Nz91lfBdp4tg1P+oJk3bBlbV+0Zl
/uwrM/El+e8rEoHh9g/hpk1qyglzjpDyayAKdZU0YG8K/CjUPxNtAH+DFaFxisAv7EpdGWUQwLAF
fk2VCraki7ZeEl0piUWeqZ8odknaEVReGnT18ZeLJ9HfdT3PNwgUmm3nWltz0mjZ0e/22JX5KMTd
o3AQnAa1/dyMxcpCEeITiYbqtaAh7KLy8oYcfyclPHbAdIkLZuNUWg+halKnKuNo1bapdnCjhqM8
jJdYLcHDpf2PRkNExil1+y703bDHnwV1AAQ2HtxZRsuyaNiiOGF016o3lXv4nnuIiciFTJfHjK2G
+aAG8t5Rc3vVJKlLFpPp9XiKDq6sXZr4+i/angjaZ3q8LdJnDAdUlVAlOOisGuNi53S+2BR+J2Qz
PBmG9oGvNyO0bU5ImerqTQOb+zSopLxFJnnE6OybHcG4OzSflCGoIIlxPZFyslaA6kYQcIzmNTYB
5FfquA0NFXR5Pw67qZxn9DPRRxkntmdQIZkqonRTGpO021HFpNoVPkx8GHrI3qNj4O5Qkq8iCO5o
/JhbCz56D7bIyHA8Atn0jVLoGyo/BIGDwSPUj6xmnDyaNzsC2DRAh00ShLQJGnmpkSKvsImwQ/09
f7WzTwrePQQTVLUwqaLFcHwkVyFUyo789UWhGDUk0ETdorFx9tifysbIDg4DpacQmLlNK6PiErQb
9s26tU5Vd28TCnOc6cwIlY/a9alyKrpMo6xnaeeSdQvURz7nSzcY9/gp18YYpcj8XBb3dqX7hog3
fQ7zN6SBvkqf+wZzXDcgEO0z+Ynx4UwHREMEqh1j6binOR3Qn2SRuXZG9TksVTSs2ZXoPhNB5UDt
PG4e45HfNkPzU6nCnzpssaZR2q3VLkJ/Q1xcY5w3ST9vR9eFYtO7V6mb6mEez2lgTMRHydlLKpDu
I3iEwg6KE/wIUvymFMRP127B6QQQxIK1xsbngAaQXPTRTbaYA7JVos1EghpIwcNZ+NArUmSfL8pA
q5e6dkWalF7SIBH3UYnxuusL4zElEo0Uzjf6ib6o3gc2KlxpUQ4nonO2RYfaDoMsqMI8bjwDGQO7
n36v9Gp1SiCbwobOjoU5rmOtHLfU6s4V+LQNXRrQmKOT36GdKO7yVOanHJOWoYiNYceU92rs8q6W
4f90jLPpVMalyHca6JNlZ/yuqJnOyMv/BqrXehJ5/ATLC63JtXdsqIUCn0OkWJtcj80D6kqqRBJV
YyJXYmrBGWeoGVBVi50OR/vQho1zTGv7s1ZwQjhOah+VIP5mRfd/WBj8m522vuyk/zjhss9edhW6
hj6EpZvDwuKPS9nEJHizwJHMnjiMWaorAxJscz7I0KrvgfkSkqUWKH9Dq6e8Y3dH2f6sJzlyupRV
mkL27JUR9jbDvPfraUO5LMwe8d/Fz2ONJrdZlpZJfp6nITr8549vLNufP3x8U2drREXecnQ+um7Y
y9f740pcRDk7SjvyK8k9FC+ZSQVNM4qto1fq7oNTdp8A7Pa2nX1l/UBWoLFcHilQqjr77qbzWzXe
2xl2T1EnSBiK4C7PQ5youGoXjvwIvYupisB0fQAoYURvXRQfmfZXXQiHIiEZJnkAo9v9bzvlP1dA
7OWLkbbJGkgzDHfZ+f35i7FS6w0yqmKfmt1OC7LvRuWuI9orQOCi0A8yOFUte19ocPPOAGIWZQBe
0ablG82YHgEYa4gNQbUbjuYLyyEgKpN3Yd1Vfos0F9dUzVJophgQBx1luch3EDVVS6VNwQVE6G+L
vb3sFLqm4DwWYlKmCOuuGcNXhgOSF3KuXfVn3BDa2UtTeBqp6F4/5VucE8FG6NpzOlE2ztBFI1pZ
/+cTr+vWv5x6x7EtG4MJxGfNde1/Xiqig8c/IMFQk/hIIy0/D1EhDlXauIoPQLCgCS6j3a/njflh
LW3pNBPT9lezvpYZFdiISMo+X+p0i2Wz6FNaPqNaNSd8Ns8zKvxKdvGF2956nmE4URYcsInDGFS1
KX5tHcTDTfTO2KttrZSezC0juFwIjvBPqkqPOUtNe29gNr2P9k0VvyYB+IqZFpzmCTXqzmmZFvsq
bF5qVArnTAfQMOdJ4CeDS3eNMsRGaREGakE44UKx1VPNEHrq00WGGCqPZZ9rxy60nUvbNfoxc6cH
u7QA0d1+N60oetoXlSHtIKX6zLnMerZZFVUfcJ9DmVjHvIUZStBZSK6w0h3DpOqP9VydrDFtdghh
QuQM9gAdYwJ7VM/tIVanXgUHi8nOMUKdUUM1TgLVaKOWFFpI3YZ9v8QdGOcw0lyfBClu0KIK72sS
jjRz1neZgIpCganYNORdQtpQ1oztMyma9bTBVtke9TqxdvmULK7V9IEQiheFwOKdJbPkxKTrT6JM
D7dnboOvBW15ur+dpsEll6ZFiMuOcYWaIHikgIlorymGTYEPk6FWT3Z2zTIydamruUMyMlfY3zGB
Twi3YnGlYjF4Vld+TEM9n2Q4YwKK55qGI9twnQkuY+9bW/ThpgQjXMAxqYQtdoFIiSxkCbkKYkPH
IKTUe5t4eV/QJXouFTbhAa7HB7dkdlpk/jdbV27qie9EpVjnhTgye4ttqSjPuZqG+9Kp+z1mEngd
IHQ1glqGQnnils2P2pTmxPxlOJbB/e/jqmTVmraDlzgGGGcBmnrUx2uOlb5VSJ8Yy2E3NO6xCJfU
p0qTtHvKb1U3jD9azA1Us+BViNbGz0TpyE5qF3TV7DKyAn0ZxuIYKdAnhWEJgg4XkWmvvPcsCbBc
6unRjgLhy4BAbWuKykPWwjkvk+JQ9WLe13oGPWOMjnpfcS3i06X18uSOlG9Cy2ie0zl6r5QxxQeT
RfsJMINHhRV0k6z5U3HXw1IsyqurmQ3lHNCr/dwVVzdOdVaQwFbyKLiTQqgHq49Qic9J3u3oZ701
SyDJr99hOAKxGI17cppsFRCMax58daimI+Gq0xHI0ZtSderGMY8Estro9oroOcArYGC9vnMnSMFB
GROtiY0CDTgW6J1VGCdMGvKONYC8u/3k9Km6NbP0LUrLLib/KfVMqWfEMgHtkvTFSEuC795iDr6L
muIhMlHQLEpnILagfgdAVMbQfcX4Zn1oWveE3q68pkZVeFKjp3F7J1SX/VSHLhWed8dM1G8WoX/r
pKnUQxJP+VNcjO9FnCbvkar4Rq5u3cUwkUvC20bRuejjJhzdWbjPqp5tbq/iY1oeaomWkZwWj7y9
E+8ez13uNk9aniqbQpWtb9kZDWQt4wAvHDi8uGrv9R3Iz95iVUS+PfwJ8GU9YjoKq1o8brC3wNFD
xXFOks7amTKjZG+Q6hvUerkJuhZ5IHV3WFC2+0oA3w+oJNW7DbyRPKiLE010B504vtiwQwxr0r/S
obewM7HsGGl7fE1TLFe2HT73MTK/GM6fd3tbEbjhWjO5SkXOoI1aWOzjwjXvMlmtUWmOF81wxwtT
73hpCNjwGjMeQXLwArW5bt/W6tdajWXtuQWv6ownXpLjfukQuyGowKksQmNJSrAcXJeawei//HJY
Xm6mBueyM9FRHBvzKJQu8I1l6dzms3pMrHhCX6Rf+pxFeVyCg0A6VB5uDxPBCBgDdVkefv14++3t
eYMaes00+FFObHOnMhO7rjdH4tlZ4BMh71mMMcfUUFeVlMPejGvFVwxTX4fucOyzEA8WkPiAiK46
yCDd6S7q2Zq8s1AP4ewjPCY1ly5Rnh8bWCJ3oKzSTZNllYqkr9P2eES6l2QoDqpR9H6sq/O2Vufk
Pu+09txmx9uTXibyKHr644uSO6JJt6KLL1hzs662UwqbjSTMh24XxX/nJ6I39jycha0+5sQ2GfH8
VpjfSMUd7rWwe0+NKbxzRweJzOQUu7assZo5xjFaHkQ9d3vHyYkfN62rVqShp1nG0XLRrnVjuJOE
jfmIVj5giCPWt/J6O2pJd9SGbhX31Yk2/Ab5cHCYynqpf1fIoF3tPmj0+t0NmLh7O8ifuioVngkd
d9WPFvuhie4iJIhZ22PPu0I7WNXlWD4FsVk8Tbr6yS7SJnWYZ/nojnutnCxP1kQ6xoVl06bquCj6
/twsD1AJ6o2qZVDGl6e3F0QT3Vt172yTsbV3twe3ZZzUU1e569cZZZ0XB3jec+s+OVKpHuI6Kb2W
vbgHAyvcEg3fbCqnA9+/0Hrj8nsXZWuipLE4u3CU0CT71E8vPc7zFy5KzDlx1pytqEBmkeTYAVKs
la2dJk+a7UQHEK0IrzuFUhrbzh2xJbBQMvXRbgA5p0M3HW8PAxawTRPykbP6LqSh8dK0ITLwEPNk
O7EwBJQxHPEaC8T2RYY0OawucH7GPUDodhXSMdwGNZb+wBre9RS5T5NQvzYoWlhq8JBmnXVXM7Ns
oNsTJBPhrSKmTlLrvDpKutZD0bzTTlTWLqtRswqOI7GiJypLRMrmSCLa8k6IhT4sqBdVkd5/I0fK
o75VCyrRZJr1YEle+xY2ma2RPeZkwkf7cldHNlPLgKw9GVUIxjP5Sp2s9Pup1SjlqsPXUbq7GxlK
b6goTXN1dJjomScBAhsz2Hw4apRoWHw+aHrEcXBBxsQExYusoiIhrLWbohwrbU67glQf9RrB4LSr
FXBFEmojyvG0P7eO2Z9tqbHHpH3fRpKoMzrBJ5G7+YYWCLiWRNUfKqaBfcE9KyE2e6qMsiuSd/0A
oDlfRaRrXyPTifaKWyU+sKdxP+qNRD/RuwdN1PugrM4m1OdLkTTQPmLaQYUr72h0s/cIwo/QlfvB
abvvZZYv1cvKftElR5Tcnob2hamtgi5tNha1sbPawPfrxOhshigkiMjNFB91/fht6h/TUPqGGl/G
rjU3zUjrwA02REkja5tVsjS7ITirWQJ/0SZBsjBNljZEDV06roNdABtqFxVNdREOPrkJWvi76i5x
bqZcpaEr7i2lvJpVNn41O5ovrtaIC8aZeJ2GRBuKhnxVqAG7tlLbY5w2w75LtOlgohw7BENp7SEH
hMc8V+M9KGPYhcEiF1T6cZ3ZxbCaMqLXWAYX34TNpigt5ItJKuo+Uht7zVxbfEvUSwsa1psXRaoQ
mP8Hy0o3tQxGX81ZJK5An8AfFtxfjhtZ+L6SlkHFkURpwk+iLp0HXfFNn5oJZ5e7bNaUdUXr+lHp
l6VoRXiAZohVAR3sjRUoiskqe4qw2p30gFPEPI/RUhJdo7vuHkXXTialfk4HbTvhSn7CTEqKuDsC
fTc4/eB2zZ/drEwPY/lzrobmK5zABw7Re8DQ/65wI5Dm05ivpiRaiCIUDsv5NLS68VIG7i5BX9mH
VfymacyIMFOHq4xZA6fKyBZnBg0pMsNdl5DkdrFtfhi2q6IdnSHS5uG1LUVE7hx4SEdvFH9mNpsz
UX0NVAqialm95GH1XQ3U4muSSDQ/wAEggkzhqQgIZDHmoUftykirkFmyqWgDr6j3fWUd4zxbpLvR
cNhWyZi9trVGO9DZT3k8XW4PWN3ngzlCnJxn53R7mLDlA8IU61AKwOJmQHHO1nxdNMgx0dE7YVdt
UY4yo82HKbDc4yS751zE+oOlJeVOCSDstNS1/Wi0523SitZPycc6FA1kXsfo2iMduV3rYNW9sduq
KscwM8M+JWk76Cf73CvwFiBT27NXdPPRCUdxaaKELgCFrp3bqs3JCsNnzgdVbpjW/i3xcSHIAN/q
tmM4wnEHfwAVh+SPtNeSUy7sI2xsot2wHZ1GnDGHsEj0XZU71bpAwA3EzanvNSPuPdkH1lsDLn5l
T0B6RgNrDXV1UI6Y8b4rxox1ZYGoW49GMSkvMEZi+Yb5CAT0OIQHnMSqX432p0nTFzV2kBLj0s77
jkTBDkEcFQz3yQyluraFi5JS1xJQR4P7MuNEy9o5fo4oEumaGDewxYejQnPwVA2UZi1GdA8FWLmN
RO5crSpmqzUbmZ+PBXD0SGfjs3h7E6uFn+qMS5REuIozTZJQ7KQPJTZhuhgOakYp121cvcrCRdo0
oeMiarP0S13rLl1RLZIhtzo2CbJIwvP0Vd5kx2gKk0s/afFldjzUMz1V1LLaJlHlbhDqWF4LIeAw
D4HuqdY871RdUj2YKfDW1vy1GPnqIi6ya5jYkrxwrDEW10cUxLrLaZ4sH+pz4FH1eTayXvsY1Eel
GIzDUKmRXzqme8iXB4S/G9WAKKUqeX8cezv3FFsvOCLR4GetQSqPNebHoBmIntGgKpdO4LabOp5s
rKqAiduqfRhE9VAaABvr2tkJO07OZdreA4hx/DwccNI4OrY+rU3O1HPHAwFyDPm3CAyVttWoJxOI
aVIodEgUNHwM+Yzfqr3X4SlVDdmmU0oTIhlwmMDToU2ckHNn6yWYm2RtaGrz1GqT+9QbCOvUqA84
kGxV3MI5ZCkxx4lSQoKH8oqp0c6gMaDJI3onOoh6sGsWufPWULIO+Zih+lmdG9dodsd1QKFvm82P
YRoZj/iaHIkz3dq6Q0ZuGLi5bTGE+3hQ2n1TDsGR8DudzMwpWDdk5Z5DM8zXkB1g9ltiOAPlrJER
FsYecUF955TtS0GLCBlOMj3llf0q4xxWgVIhTzXMek2pggiO/dhW2qVfHm4/zdIAi5RhkvvHCzkN
f3xbYGNuvxPEAF3KEMWhBDANyQQWihOmu5umMhqc5CxcY3MzpfYG7UTTXAzCAk2gsPXxUZkElaPc
CLc9l9q1yvSH1pb1R1PBW1d7Z3pC3yN3+NoJT05praRJeTaVBK60TIunMgA43YhQ+SrH+U3L4vFT
LxeZgCheWfiDzCtXVj3bH0Vd1kxZbXZBsxseaB1bbFPd6GXKiw+ans0PqdYHBBHW18h0SWvLY3li
PVq4E9spgBNWGRlvUlFyH+dicpyZZa9NAgm/qsQjNQQqt2aIjUfEr7iJuiOU9nSVwYw9d6YuV26r
bFyjjr61SONR4nUliSvmPbHiMStDlFxm1XUfQgvWUo3bt6wPOtztSGDZLBAoOer5S5oASm0MbqkC
R/qLKemoppM2U7Kp8pclnXPS0tgvzM7cxlkFXbulnEJC77Svi6S8slW1PLVr52NI2vx+rrRyteS/
IEYsKn+ihxmtCMFK57nzgfSSM9pkwaOruOYj7WAzNdh2KODn3WZVlJBmA+PDiGgnARuiITPVHkdo
F3fDg2wDZMii3Rm4hxH5pTRwTcXDe7QhpaDzzLpHJKgY7135Ew3xXT9TG3QljMHJ7E8pg8qsTpNH
Szdf4Tn6Hinuvt/XXftqBDDHYS1+mGZOlAhoaqBY11QNn4Y030trHv1e9i7l1PAtRzi2MnQQHiax
9EhlaRPfW6HZeey1Por0CY4sLajJXGMWJ4051UAPxn2PI7zYsjxrabRSf7Jp/TnuPuvDF62b3hR9
sFdt07ObYSUMh/Cqhfp9Pzhfi/aaqxbbghTBY6Q4+u0dC/q2YealHT94VZjHviZ6b5IEhRvYzfHc
YMtHFuVJ0eTkCEMdmWgF5HH3abqfpZGZi19IJYAZk0+dMRgnBgImh/bA7KcEKgo1PYA9zOM6XbHb
sZB5Z/dtIyIaQW1Alcpc15MTe0alXxyOTxaMz22h4yQKtU+huysROBtT4/8Jeiv3wy4+EcOWejS8
dOoFX5O8oFAp8aRm3RPgRPbZr3SZ6Yc66lXY9dmiUOUsmM0G0ag3M3PpGru0ro+NzSjzn6Tg7hIK
Or5I/KphKJxt3B32VHmdXt8R6PW9yh+s9Go2NEzH1pLbbNQ4LljCh9GCaDLLx05NaVJ32Xs352eK
inJt1SVOxlY7anhzW9sR6ygfnFXTls22CmnkVKKJVxFpgugvi3fBHZzI93GCpVC79YumUfOoEsJk
JsmnhjsGlJw5bO2Q/YuHR1yN8kKPPF9D6099rehO2ahmfhGbA9aemByY1vHdxsPrxzUyGtM6CR+0
Iu82uWH/qPPoU+QjkiI0F13DBqmNFRu4L7lq9iErqHtLcmc8Xcm48qz5ToKv9XXuX3qunLoofEXH
1q4Kq/pJifqoO6lGv7Bjusmfg041V+RtoZXWu7vSkusUf4YH8HPyg+B73LAANBojpXYbvGvt/IRb
ttjieDqLWLoe/XOWdiobViHftZQJtmyJnVFn00PU8pWgdJSH8UYVcCaw9syr3M59w5xhHKrGmdCT
B61FqlH02Ws3ZFgiWy7eSpYrVoQ57SvzGFgIMtVwTV/uTariXjQAAJTCTqiyUwbAOQlqfLqWfYUz
TDE8aFi6X6TNatSjwxzPGkVtAYxFYckU9AYZdZq8UjyIN0V+lEMYrjvTrb3hHLXUg8p6bqh9zThe
ap3UuZBuN6ufVQ8d1TaVcIfecJ+IqvW0PAxXIj1LpW581BcjuNxVYDIMujpWPNGDJK7DAvaOYq0j
HAXeENZALuYf9dhcHcjJHR5KxDw0YUz2Z94qr9rnUu/CXQi1n7hztYKtD1+ILduL4SrvZs8Olv55
uBmJMm65o4qYShWdXqa/zm/bhoaFaQ6+qpZEoKRALtF9eU6v7XOWiCuLnfSqM+LciyJW7sCZMgfa
aTXSLVCaXax2H2aDgFNve3Mj7eYVnBhie9tuaN647AOCud8pas9ysNi0tvmQjXvKcxzpbAkhNIxy
BVRlTTbXOTai17g3fvb2wY76mJxD924uGHhtB8G0jpZDzY12NaGiW8W2u1X7uoCsm3HSbNQMUqWI
RJJ61pBE11E7VYy+9rKJ2N+K+zrreuYIDSMxQRJtrH2PMQ3yQefJfzXMpr9XHIOkq4j4DZuUJC22
z3J5MLshOaVhxPbLilmU0ygcFtULvnn84j0tppZ7iQpasqJq/iQRuRD9U1WrqubwCQxr9VBC45Dp
STVSHRY7UUWmTnOjZNPlRNVqIh/Ihy5EkQZ1bWNzW5lTkq8CWjdyElhMEk4SKLT4qKsbzOSENcbd
unKqZF0qgmPfde84tKJtohsIrEnmCfPsIGAB+wNFpFUTygfNkvtk6pH5gAlZJyJ8gD50zVtyDpxC
fsMqoK+dZTqSA/DXMFxyLNldkTaT6MPPGvLZ2lQejJJAJYtQjrWcuI4tNko02kZRnFKCatcjmtqV
CjwJoY9FT3cVT1O308Mchppen1qWYXNMInNZYw0w8iH34EsvaQpQhWnF+gm99ZW2bDFypFtw5nzW
0z91WZkbsjXuxKj2a3AzB2Darcc/0L1IFD+snZq+Na1qeRh6XK/LaBKk+WPLdYUCp0APIBZkdbIP
bBV7RKibm+hxHGLu73EeT1Y/AErVBRUvUPmEgYntlKnbjAL0bnZxjCpRTOuh26V2Xx1k1K1RlU87
o2m2cw8jJS5jbnPiwVi0oa0oGfSlE1KhA/GGHKo5dCRirkJV/5FlQsBVyED1TnJDc2uky6TGGzZP
7cFp1/bQA+gPEpRmusS4l25lxSzn5iQTUEVf913+pvQzSSeKrvDudF4LR3BC7GD06HBnjKwj1II+
Vu7NHLWTNjFVUVDV87O4QqZjTh2lukeUv6pzkNitRVdNF9GJtiJ9lqUnJhI4aywcVHQkYQGxcZiV
z2wZb0IVZUk/jKC/RsczyuwhGJmBhpbyipoEK1oGhEfHWLyM8TkttXSHTwYLfpq9zpbq7LpkMDf2
T0WlWkaXq6Oss06M+r4vk4cRP9NKmyFERDZLkNr0Cn1IqI+XO+TWn9gtsAW3ZcrSpvyZU5lf10JL
NrMJQ39AF2Nk7ndbBJ+hk2teb9TXaQhebZkYlCbTnxoE5RRI8lgg16qGz9oizpDS6QpCB+RTYR4B
R14AePugDbDGT+G9EZRse0sYL7mpfLcZIFZg9p8FcupVUcFPLunZQWfjooMod56gI+3GUntTUk2u
akrBVaRyGXfxeGZqqCdiO6awxnc2cYlFPfiMQj7mTpo+RZ0MoYYFNTnYnfJmMSt7Ic3PewRBzcUc
CvJybUqhwPnCe+Y25IsOFTOH9zyHo3mqnTF4m1sWJJkp871m/l/uzmyrcWTbol+kM0Kh/tW2bGw6
Q5KQyYsGZKO+7/X1d0rULcBZBeOex/uSI21jWZalUMTea82lqN/0eu0ZO9kU/mOfxnKncnVul4e+
5iDCMMOHYYyjA+R1D0f8JC991Q5mas6tDAm5gH+oXGCAw5c375MmY6asJLtf96NC7kkhbhJMUyv0
hY7L7EWD4KCINTOYCrJzeJ1QQbhCAX0Zprb1PQwm4t8HP9zLJI+/2922EfmToPp8MySVvWuqXG6d
vo4eWwQkjt4ml5ihf9tzv60V3g73sXG5PDJE9/IUqYkGTSh6cctTBDS+/NXyaHmevvzpU1QGd3RC
zTfbmv9KUDS6XN4oOy8lbRkbWNATaCAi53JkQczJid9tkj6pkkjQDKVKmXHG1U3ixCyBFHHuQEvM
RzHRfzTwWXC0qSAj1lcfB2cSV0JV8puBUOebAVVonCf2m6fqAIjBYOFLHKdg8/qdWkOSgWZZL7u2
PD8/hY7duiw90THBZyf7+S/eHBv+Ap+w/fKm5XmT1uXy1Oum/35j4HFFZrZQ1+3+JYExwEbp9eEL
RJWUuOrGZynCHJsG8PKVezSZwmqY/bLduOzsSyfw2mCt/+/Dl31T6Y4ury77sGxbCFSB8zF9+Qtq
vbtyfvjy/vnV5eHrl5n/YphbrS9v8KPu5eHrJj1aAp6nOZdhYmPqaVO8YKbS3BS+7SpK21wtj4Tv
+PtURYMy0uLu2x0dw3rtVKE4psVdSvLJDeITiHD2GG2Wh/H8HJWYYttLA7LS/DAxaqAeJql4qRF4
61pONfG4UwEpJmbxufwNDOvyhvBslf5KjTdhfsvLBkVobMeKwv7rtlpJ9KGOBevlueUzuSb8XU0i
+8tzyx+zMCLEeIIDuDxc/iENu9jFTY3AaP6M5XMhhKDWsL38zWfkfTrsAExBbvj7O8RlQf2aRt96
edvywhjbxo4VDH2r+e+Wf+wp8HblgHSpGsuGX7gCCuJ1qbNa3rd88EKby2zbXL2+DxNQdZa0+G5f
n9McDP5Al+TLe5cXsMqLsymqCY78+zgZUuhnDHvjy3uXF+zComFmdf2b95YRnR+Lfsubz2iqOUxx
Xha/fm6veuUe7xPTwL8/I5rMbp9JFWn438dEBTkIe54F2cvvGqO32DOhpoPw9/HQqtbby7QGjPH3
c1S3ogO6VTrfyzEC75ojOvR+v25ayKQ50C359fouLrDxkPXOj9endNrwB+aWz6/7idDcPrST9vj6
lDaQETAFzffXzRc9RpPc9B5et5XRaDlvKQu8PlWN8CgUUt2XbS2/H2UhCXgRXvvfR6aGUn9upvrt
6+anwEKq7ImXU2J5o4yD7EJz6uPr5vFB1xczTPV1W5APhovIzK80RpE1k2JW6SjyuZTvcA8rd2qv
HhRnvsEVI+R0QDEgWztwj/OLedzhocySer+86jHVcs1K4MCcXy0Qge8qnPGb5VXdMkGqCMVkvOXV
qXHiq0CRD8uLHYDLW5UlQKs2TkeDlHJN2tVflj+VZXsMGye7Xv6U/gwo+noQ58uLidQ9XGvacLa8
GoRUqej++S/7kGnZQBc6VNbLq5XHCpmaBZ3heR9CjCjXTiaOyyPHLKsvVIpJY533IWbVJVolvpXz
NzfS8aHyhuRq2U5f9CShRZ48LO+sgrzbFE5k7JZXYaVwCMhtcpdXVVQeezPQu/XykHrZeDEV6A2X
hxrr02Ofmi9bsiW8e1v8tQu0388mOyX6dt7bzIt+NwR6XS4fEjVatg7gGu6XF0s5Bq7Dim+3PPR8
vUIgTlt3eSiKJDswOaLpMG+J32267D3laXkUBWV/U4fldvmiy1NWcdEgOmCmN2mr0iTorqVl+4gY
6tqUOU3elOXr4LAa6DLsuUYlL/o+DfaarExSsSSyfy6SAx16lQJ57QNHMs073Y/UTWSk7W7IW/Nu
+Z/S5ACk5ofL3y3vWB42Q15fqw2NUTUw70oh+ruS5O75wbIxy0kucsu0r5e/xoeCgV4Y7fm0bHry
6k0DLm63vGGg40g1UqLNm9+vkmB0qLDmvGxuClXrSlH922VLiiKQGiD8nbeDdf0TBbIqToWcmqpb
ui6FgS8JY5I+e2LfaHidxq+UMaEjPGpIfZZY5CG6UP2nrq047T3zvLIaItaYh+xwsnoGTvMIqXlj
5uNPCaWArBfrh91UzYVf5/KYipQMWzVFvGshXC/05gzPEzKbfigfrFqSNdYk14FfWRsb8vO6hRSE
8gy6Yes8GjOESpG2RlpFHtwBE7+348p+aiIyo3psUtcK9+aNpyUhy5ckdUUfw3TzUvp4w6gfhv63
Q77RBqxjt9VlRekpK8CMhmQ9TvT+tnk1xnuhsmOdNV3YVog8IeoM6Djt9Wg144WnFa4we+7eUWAA
SU4g1yrzJS38AxPVcBWnRnWlRbq4mTKPtgUrtqz1oDvWtNkVisIXCT5qV3R9tad0Y+9bsNakhFVi
vqQcV8kzaimBvqPJjMpe4jes9HikYIliK1DJcbCVyrik2QsdmdL20TRsyDpzkSmxpIT5TZMVEZfy
4KDYqqOsBZ4kxcYmsR0doF6gbfAIarT8Q1YCNMGH9WtR//6/tes5nNJ/+9//sOsdn+KwxvH/zuE3
v+XFsmdZs2VPRe0ssUyDqEYK/mLZM8V/bEtD/25bPPeXWU+z/iMsS6KHVnHzaZqBj+8vs57U/sMG
mJ2h97akgRH7/2TW47J8ld4rGP4sfTYRnlyuLfQcFWag7qaaacMgRiwOL0DZvjkE/2BMmH0Hf24d
dff7wSCjs6LpLY0FzGWkRYV0WcTq401zbP5x0yeu3daXMupjNh2LS927pwCLguXs423/227PNu43
YxjWdWzlQuoUknrXbjBQU8747zZtvt80mKYwa2uT412zps9QTNbd1ceb/rcjMj//Zq/Jjan1vmzx
BrW5CyKT2WaZ3E6Jdvfx9v/tqMzPv9l+Y+KTTLIGjSsl1NYj+9v6jJjwb5s+MX7gTQN+ZJacJ7px
Ro45NXB789/t9YmxQKuK2AKoS2/LI0qMtIAEPNDHm/63A37i5leKdEjasEDp7T30RNIZtE/d/27T
J5dlnzdjpQlE5K3ub3yTAt3wlfD59cdb/5fDbZ9clkXQ++bQaYbrNHWubZqY+fCmqhrj28fb/5cD
Y59cm0aahamqlOhqYiMnKVQviOfB+IkqRMDuM//Lr3FymVJw0xAQkhQQ+v0VTJUvY1B9ci392xE6
uUzbAHX3YHuaG6iC+LVZfufTHrv8+PjAP+Ga+YeB0T65VhUNByPFYwNNRz9eSnsMyrXVECN5FowE
WO/CllRLyNFkx8/aBbUiBdinKUMEZDccMqX0/DuN1jAmkrZGem4JqElPgyOTbl/QYpYo/PohRFXS
VtkXwhIhpdU2TPWLCXGfeW4YxugdUwQvw30ARMc+0BOYQ3eneqgRK3l9VPubChGic4n4UJ1rFjl9
ug26vdmRVdcJcxIEuNqZAHJk3wW8CrdbyckhXk9JRUoAebvJsA3xU9X7IJLeU1gM/a8BObl1Bp0n
zY4EKtbh91qJoKIMA+B6isZKKp0vtT5MBh3H2pHhI+Aqol161IX9ukZJVeH4lMgWrsNEn6xzooY6
VtEFNnjjGrqg09ynwEqnnyPl7+IITbizrnEXUjCW4aDBkfJNe295BsHjtCxJY18R14iYb8LqrP6a
cNOSgJUoaqm0bioqKW4zkD8dkSrM8fBoqSmt0XULSlUlNcUwmwuEPb4gY0Cv1GPWwIW9gnuU6eew
6YV5cPQoo9JbWHAy4nlF4dBkh0xiIhUeDEiJD45m1aa67TR+CvyBgU9GMxDs1v8xG5AAvghRjxG3
oZb6+FdSerEUrJLOj51y4yRxQ7G5sSDG3PveIEW+DVqH04vyLQZ8V5qNVx1rpD3SzWkNSRe1fkfe
T29hx9UTr6MKNQxk1miTNdSrkHzP69aM0EXWFQs5NyhlS7Wh7jNcApXRIcqeEp25bBcPayJrjGot
nIYUvlQmRK13Ysa5h51Wb8ohHpCjFSP3OouV8l2vBHH11c6m2kTM3aFzLwQoJhecslVv1HCglOKg
zJ7Z3zU9pK6rBYBqs4sayEFpUq9Er9a0SDUsHJepOUT6Pk8nWtnIwsdvuhdQtQ7KjBQYywwa8vsc
Y8y3gLoV4VZN0UyPCtAX78weQr+cl/oVUtveKKJbxqihgufIAacUPynWroY4aK/sKJXVXgNpN17r
Wtt0a0jNtoEorUYYWEDWhUBFkQQyD5Imt7ODGFKTl9eaS/tZ/9WgRwAf7/eTsrXtiV7/oIFBoLPy
pBN5hVfICWvdJe4bMRSIfhadZuFFsOH8fLD3+Ms6+0tHy2UAcUQnHdEdq9CzMRx78wzWHK0cThe1
vESWk5I9o6iGvobBFP4i7CD5Wkm1ewYnVd6iEprIK/QQ3FIUcGzzgHYlbi8UREqc7wbtGvp9iXIv
RkfaD4Flxixns7IXNy2e0isPB6VKLomXj9dqAHb+SEt3NL4GlW/7dziNes8FBqBwQOe261pvRd+5
dOdtOTcUJ0orY2U67dEjENiarXdK6LZ1z6kNDVJh3822iP21p03VRYQlOL7NkfKRFG4kivYdkYbX
YpkIqcnoUYI/VCgO3kkTCJF+ixGrwsUZx0bmEk6HUwfj2oA1vjD06DLClKU/9naY3BNQ2QGYVKWT
7jLDCPqHbMCLvE7K1ikQrZkV0hxSOYmdVoupeCorksH3I0k42VbzYryJFqiV8VDHSFXWJadefdCh
yhPzWYAB9Ok2e0Kgikit0eGmNGX9HbaLoP/Jb9Q5Fz5XCtS2WM2QeEop660VZJg646KA5duWduxt
o2Rs4zuia6ABYGaFGyx99Oic0qMu92qKRpha2xI6qcPj1RQyurihaOs0SUmwFKVXlRsNNn9EQ6pL
jJ8FSggU2VMbd4SahUZCLioXK65IfKE/OcMK68KoTNasGtw1TAR5aOW3Kfgq2Eq1tLQzGJYEKjSQ
A837Lu/Seh1r9YisPR3G4rpqS+0rDkVB1zeUwM0cJyPrQRYZUY5hpvrfwNmAIIpKELKu40tqR+jh
gCQ3mEp/hyixEdKR7Wdek1pNwleNvTXdpvjkQySFvd4bJBVFhmddB5qXygvbNJTjFDL6bvSxHGgK
VrFCH9Xyu2IDE2UKL2OCJ5Gdwd2gdzGOUXmmGuz/TV8FQ/iF5AEVUmLV5bsmZeTclR4i+CtNC3uS
nGHAZ2sjV+HHknrixAd1cvTyoeoDf1bXkMbpGg5W3YOopsRD0jc1xVaVAA5vbOx2NrMGu1DWPvfQ
6LrTm2DYJvjTO8yKZodA0TDRn3nCUS1UaNnYXA0g+Mb15AeADEAAqdgnwsZmvmoVcGkxaKZjssK9
mCpfqPIbJYrBtu2/SJkk1dpm6pwz4vZJuStzXcXWxklLd7qgxU5KVzfu+WViA50T+SEITQYYLDJs
LFy+uaWKMzVuqxLkvsjvIHSTm7uaUlHqh6w24IoQUUmqUZoP/l3jM1wTbD1O57meUG6wq7pDFolX
BV32mFOo9kYzjPfkGZY1DW8sJCTxGJABzKioVPKh6LYzny2Uq6GbkJnF8aBRidG7mn5iExT5UehJ
jQM9hPm6jaCTiksHUyNhyFY1oHCvDKjSfkWqw96uNfxRMWbc4i6ISC37gsAPBW7QThHCHQKVcA3Z
+vdCgxK/C0Vgw2np20nd8GfNgyohc66ZNFQozy2sPaSGxNHRkYJbFmpV6VJ5UpuHuA07whjAY6YU
VQKvPDNgSWYuoYChdTRMv9IuScrIukPHHXly1dbhdll0djHsCynxnkutKYLnkZTBbqOmfVTyIzcx
igSzyWz4FENdtt0zw0aeEp884c2vYCiRJG8LEgPQS1FiRk2uXdURCD7ETElACJKFnPXcMW2y4HSt
7+cUEJgSK5+yHD0siIRmurKSgH4+/CQwzIJNyl+FU1fVWVdw+zgDfpMPbgVbAw0cbkoLHbyWThtM
KHPty4pt/cI0cT7dtErQyXPuaWW5bgEgdFsypmzi24SePU+j0dI9oSEQwVaAhjtPmgtjW3ij56AT
HtPmQgOz4J91mkgHYC1Ro3ALL5LwKklCp/gldIPEz9ohbotoi2w05uGQRrTeDhPsBkLVMUYbrFTM
XBStqymZvlNgLz4oIB13gT2QDdpSKxtQFBNw6mp6rJZbpUtnfxy+qvpQWULe5Y1aWXfcXwb/diqa
tl/7bCW5yzLSyq5UBaonMAG9vEbxMjQHVZro/0HiluaXFoHNcDVCwZYPnOJN8DDKArkjKj0M27I0
QZViTgivQWTN1mWjQDs9IfL7IaneAOYoew/Vu8w6b+9PyG6+Bn0Mj3HVmRi+4iY2gssAqWt1ngL8
J4Wxj+SwAWeIMMAf2qG5kWVYp49kIwNiI1rcMo5aOWTTEQ8eyjkRpMJ5Tsgmy+48QAgSGFI5xg3Q
Ja5uDAlN0Lp6NmhNuuoqNcu+01dI86NVNXrogvEvux+IZkznp8TGF1B2lj769A1DHdkSrh74eERS
6TdIBMsKFPkPA4MAYT95ZNVrgXISWowJ0jbdCa0O9fJL2SFkSmaPu5GVByaeVXWr5r6XaFdtVVGY
RNJvWbHJrLwjm2HD2qQXfONej86UhIzlK/RjqrdGQRFx2WDYas4gphr2Su9IRFyDsDBUotoHE6j1
prK0Y9jBrV2T49GE95ZnO3YxyyYZb0oLv8TGKyi1/qwDZ2h/T6TYRYiEM4D4bRxjLhv9KUMHBH8p
VW+NYpjGh5wctOqOcv+UbBRC6ph6Kb7yFGAWGtxgHCq+OG2vydW6Qs9MwAMd/FNsQp59OQRlnW06
grFKrKoTfv7IGMCnT+C4kBxNreZcO1VM+kDmlCJxjbDzCR0s6ol0K+lgNw8HrzwUXQ2MogpTmfFb
IA5CjQVsfFyXMq2UVe2n3jeVOGF1rRmi/iUSJZr5SFNGggTKkWo7jgqSdtaSCVAFFc3operoyIA8
VWaBqzNqjswrgHtgaOr8AnRv2GyC1tc3AC1Zx+E0c3U9IihLzcKGGvkwu/UTapWRWxLEntygGOkR
yfYtmmdSXv0u075MIqrQZDqCabteljk+IqMnEibxrBwDmaIq3gagjq889xPRUW7c13q1CUNC9nZh
3Ir0oNkJdip9GAmGlxJb+JlJDgByUKvD1djpGPyHfBww5TSZgmUPJeVPGs8zHQtNJgGalS9j+0vh
wByqUacybcEqpxI/0ZMF9dXydJHvMUySV7gBR9IUAJFhUYK2qst62/uxFx7TEAXOpZSqfBQFIsCt
WcSqdhgQN3GmeAE9GdfEplijNu4tnGl4w9CT+pX3PZRdSUpcWlTfGKwt86IvUWXiMJp2MTxEGhRT
D6zKgkYRHYCG+MZtouvcJdaBT1QDZEC/mQC4Dyi5PAVpzV2AOSJ5Rp3Xx08aQ4ySkr1namWOAioK
CYxQ4Qd1TYRCNXDyEftMkATOIQFs1buKpXj6k1/IRpzlnRHmbiwlvSu6N8wXbVaNzqVesiqWtTep
SBQjdQ6kyWbdpOjZK/Te37iAWf2CJKnROREo/R3B+VNUkiKM0aVG704mHsLu1K/lFnufZm6saeju
9RFwzgzkT8MtOZ2QV/Vc1CR8DA0A/wGe6dqqG0td2ZXIrXUh1ZbQKdDo2W2var3thownSJEGxpVV
alZm9dvHzxCtmo4cWGqdTki5IjRNkhcGFHoXrCUDJIwyaZ9p8KgYH1SZl9yWpZe7YWmn5YpyF5dM
LTME34kmmnBVMnPMVj2yK29rwabJNwCT8L/VwiHq0JtRXi+Vvf+/XQ8Kpx91PbKn9Ol9z4M3vPQ8
FJoeKk0M27aBDgpcsNR3X5oe3AP+I8AQaqqq4nKR5lwh+6v34fzHhBisC+FImiLSVKnv/dX7YHu0
ROgncBo5BsAg/f/U+5jrka9VOMPACW5Z2vyP6Ui6vCc14sywnFrHdjHrtMPV6NuI9gF6raReHErH
6s+ol/7Wie3F6m+Wm9oYcaXTdPc1pq3Yu68dy1HwtJm/ulaLzlmxuwnS1q3j0D+oNf2gGOQRaSMd
Z6sjtVIh8q82g3YXjQWRFl4XMzfPH7DAX+JcN1eyRbYD2LakZ0K9oCWR6NkeysENFXSkGdliq07P
sVfacp8QJbkKOhwruZ71DEuBXIWEP3Nx6zP2yLyjQ9h/UvFWxfvC6HLI4EzNnV6LphQH7X0zgDY7
9TbP0Vxfy4sV9IjbMURbkDXG95ar264MTD7NlcJQbOspqr+RXSu5bdO63tUK0yWn6aezQfYasCN6
wLT0xRoHVJQ16nrAyb1Tp6Jfl55OHQUnIh3gEcPbCp/NEcfDJve1X75Q73Kb8Dqife7VXP6SQBM5
p3axeZxrB+dtKjaRjUOuIjctxVKyVuy+WMX4/zC3RNGuNJsfpWl9USNjM/eXx2Sb+whYe7N91A2l
xcdbNFsJTr20lW91SZJyGmS7KMIom3aYDzob41pl/nLU6ZmZOtkLNm14iq1x+SiLTjnLh/acKK5+
3SB12YwR80cgZpuQAISV5gAjdggG7Fexh9JYWAifR0U7hMqzcZ+tgZxlG6upi1Xl6JdxbW9bgUql
NElBVvRN35W3okuRQyUUwcvyzqiiZkvdGgnl2PwyxTEyiYixkBCRDpkaSKF9MNhqhdVF/fLmcj++
XCxvId8Lwur9NSTx+0Ea1S2H+tDpCcEqKs3bJOaEyMMKEJ2Jh8gPbihm+usiK3Wc1jERTtMX1rQo
FW+GrLfXyDiDjarEEUmL+H0qk4Jkw7yNJBAgXeiqvTk1s0fgQoIRfpvMb4gXOzK9by+wFK8++Q7z
df7+O5iMT8C6DdM0WVqe9C2yJIMW1pJ5YCtYT8Y6Kpif62eVXT45uXbrYenGK4hmmAxlEAL+DWa+
7ZCUv8OBNs0w3hhFw09JYvY6MYkC0QzsABmizOyX13cPPcSYj/d4QWy/32MGLhsdCDoaqK0aA+vb
nlweFA0KJ7txxzGGtiAe8bj+rq0CtA+8z1Rkz6ZCeSSjsk87yS1zajbczMJPjtz7Rs88GqDK0x0B
6MwwBWkM73ejI5mmbUqrmbGE5polz7e0rG5rmzCNT77wvKWTL0zDW2LfMgyoLqetq6zo/MyYTMTv
OeYeJbP9NdVeKnHVY2CEl31CURaQWL6zkXqFOagBjMBguwgCGLWeYQNDXgyK0HV6rK9KlX3WjFL/
HBnBmHHHkJDCpanN5N23Pwm6kxrfRdu4zPjisf4eIN7CHlMWbowWGSUzM67at9xEVFyw0++gyW5r
dbqnpv1LCc8/OV5zo/D0eM0/Dtg5jtsfvwysKDP2uqpxTbTfbVnshZc/DaX5jXUStzrTO+OG1NiQ
XaKc+/vfM4B/GBL+vKsyEgiJRkubYcKnV1OosKADAN645LM6eMry2V2kTmsgY/iJnKZ0J8/Yp6b2
SVdNfS9Bms9GW3WYGKjSNhyV+/n7X6Ad9BpaDDVGW9bA8Mpd15b3fpZfW0hpmbdfBy4t1UNXJ9ea
Wd99/K3V9y29vz7d1Jm3mDoiMvWkdWuZPTPQ2qhcSkbXbd/eFb19gZrHhYR1tHX9ZxBO1Kuze1WR
l728SE3viPP8vgT0aRXVdsrLT3ZJzqfc+5PAllKnIsOEyuagnIxrVPBQkGjs0qCKWzwGq5ruhAaW
RQzVoyWaRw2gEGnUFzTIwG20l8oYEfJ64+B9n89iGjotaTBdV9xp4WU+yj0JNryhfR7r/hZE43Wi
DM9TXm0bjng2kdxB9e7j4/rnEPP+O5xcVg2x8J0HGGZGDRxk5hwpFj3zS599/DHLUPXHsaIaJKTG
eMrN4P3JYyqpPURYDihT43TLx1s7mQ4k4aA769Xs3iidA7ONn3oHRbeb05DHFa0vnbyWnE5LMjmH
2BefndF/jnp8ee5HKheTrknrRGkQRg2KNfpTeHt6Mrvb3aQQqYr1mOW628jhNqLIkwTZtzG28GqY
IGXau7HjNQAIWKfHITsqXfHt42P1D2c6e8WcWaiqFJzv7w8VtZ8k7RHnu1Mkbpsp/9ZqKhEc+TWw
kpfV0jui+9vpxT9d00wygUNygUnDOr3RRXriiNJoKzeM4dOrVX1HMryNIx+o62R5JCCGM62IzqpX
kqCim0GwCW1mnR9/5eXqPT09AJMyqhkaUM8Fef5GBONUKg62qK5czfGOKqVozHfDnWNeKvZ4awbV
c6Nbhy7Qfn78ufLPcdwGiErFyzL4UN06GVVKxZykNyJA9kfjJ+XnR+ADw9oiiCdty29Knl6PpKf3
HobAzYQuh6LNI6Myi3npsbooCbkTQTCthiH6XYdU/uvqXg60VT7eT/WfhhoNq4ah6bZO2+nkMm2R
3YoST5Xr+c5R1ek9qsW3It8D2vLoIVfqmijTn61qHn3hV+gMxNdKEBttKr47NfWPcZi7u4SMOtaR
yuVz2FHn+mQf50v49DfUl9uh4LYonJNJU+z4tNVBDhGRnn/Nqg1thNtRlZej2twVanEvdc6bVskf
K+o5mEY2jhl8MsycZOIsdwmp67MMkCkz5P6T35PRI219uMAuhagfVe8Bpy3GmJOXmNkStl+nQjXX
ShRzWX3eGNnWm1JyqXy4SCl92qm7yeBI0j6HsNNF6rZEKJLodUIWlPrbznQyjiFTMVNajyy/gQN4
1xgixEqJQQoUO/DZFjpZ+vbapvJnljjvRIDhUlvVNh8f7z8HL2IIhGYwN+R7qtr8c7y5ZISdWcFk
CNUtev2rqRrDPgd+Cs0Bq8fYryZSO9cff+KSKPT+F+bOa85remuuEp+KkOtemm0TJarb5HAIAlh7
oTE9+Rr0VYJBmYvQ45JTf4OGY9hgpnC2tgxQrZfKyqIV9vHeGH/euhi32CG6RuCZaRu8PwBR5IEo
jnXh0re5sDAAenF4Fdcs+CBkjP7VmNWs1IDeU64Gc9utsmG4iq9SXQOcUDN1EuG30XegPtrXRvcr
KGIddX4PRjIxHug/hasKJnUstC0h3zvsOM9JaRirno4wVQYJ9meNL/4H5em9HTbfgnY4do59nsXF
RrXI3hu624b6/kpMc4/Ccb4G/nVRc4jiqo9JxbQ7yCHxfdBL8tkQVShxdTlh3m6xi3VxBW41uk9K
//jxYfvjR7QE92Amccxa53Xl6U2PfBMJ7KqcXBojYBmzguAVQUwYWhqDjMtUwfpXFkRDmrH/MzVL
40woyU3Rxuaq6z8T4v1xA3rZG2qxFtJ2aS8FkTdncZDiGxUFUWc+tLA1la6nosiCVZg3LVb/6NCr
DRkIM6tF1Yx8M8FqWXV28+vjgzLP1N6e2PNe6CAZkOpyPbEMen8qJSAW01DQc5AeXYmJtqKlpzuf
zqij5fe5jlehnD65ftV/+FCNQg/RIKrQWBjPF/ibrz4UBM8YKixlNcm+WhXMB7OCAThQ5YDd5DX9
zlTDs9G0fpCIeMtvxkX0Q23sOw1M3FoF0rx2CuXO8rWbWLXDTy52OQ/XJ8dkXmpp8zpDp697ckyM
yG6ixrYHF3n/NfoJN3T822T4YlXeriBZeN2T10mpoaJ1TQ8RTPA6HZutp2DfEaRPkBoejfirk5KU
6vRJEc1Dk4MMpvAfrSK9vqgKbf/xz3h6l+RnZAXLsG/pwkDweDKfG6hj1BmZii78CA30a7LxBl/f
2xMBbI79YIfXMU2tbAycT2bRf8wj+GTSEJaFOuYMzToZjGPgwk2ihIPbGD7BEFPmgy1IvxU/Iy29
GVPG4wGHxJk5qU+NU+7sctjST3tOM/B7cAIUExJ3bXjZipIH62v7KoCYH0Xj2ccH6I9p+LKfcGLZ
R5t5+HJOvjnn2lIPjJ5KmUsvjJzs7hoE9zbqwxu/ZQGda+dKSGgBqGutrAsmoFRcB+2yJlskUcw9
636d9mtQrmDet5/MH6T+xwmH7YXFtGlwY5tXtu+vByrSSFWGiBSMOv49QH26as3O3jS6uKdhpR+I
YStnRtPWVL0n7of9SkBq3eVEeOwYpqKzwmJQzgjDqrRdV/tcWGkBqT1Iihud6mekRv65YRbXXoGh
rgiSzw6u9ucVzSRShbROW5Ab0+lZ0CYlMQut0rk1CqxO3Xq1obAkz7It8eXhTmrx7yTg2ki8KtpB
ChebcKou1apU7zwELx1ZNe6kadxfwqI6E2TfMA/vz/Og3YC/HjeEuPZnhkNuNGqAuiLUs6vSFnvS
dcZdbd9pxU9Qy86+bJIHMx6t3TQDzZJYgUzp90wUysAlg3c36MlwQUhIxTWCoKaqwr3IB2sTptTN
RTkiHZkPY5Tk9kaU4jiKwFnlDrGSoG6mteU7YhdqMoRvIPGi67kDGhaN4diHF2UGqHuG/dMACzGG
e2cUVw/JROqwWRm3wiAPxRrpDRV6/B1l6GUi5DpXgt8GPMrJaYOVkWQ/DeOYW3a1VmVKEGr0rKpu
JIZkW2B0C7z8xrK6bwRorbVIUwlGp0s3Ie9aeUCw2x6gqcY50YTOsRgiQK1GrtAigDU+Eq66xDkP
QZ+6fuFcOZ4CYaTRp41B0AdVP8dNh1JZa5AAFLjoB4fYG2a04plMhNtBT4kDS7glGfpw3jpS2dN4
PqTSvio6zlUzRh9KQ6wCQy1WxC0YsyIVJxTaOVdXAnaPEFc318mDkXWw90vUbkYkq1VJhB1+YZGv
WzMPXVWOT+3E4Ucalp8vZ0/TjngBO99ZdSFI+BZP17oDg+7UcAAtP2u/fTJWnNZ7LMGJzKKDyobu
WH/cAMhmGSOjhRvnZ9qd4etfh8p6zq3i0aDTPZj6T3Sst1aExF2BcqX8+OTjT5cTfDywX5Q2fDSR
PPrJkmcqI1uPEygSyBZCgps0JnCjUZ5ZmL6sYxrBZqgCIz9PugkJZFOo2wL0OYIt6xPz3VLHeX8n
ZE9sYdJMQ+HM/OD9wJSGU2YHZkKyqjOGuxQehl/sva6T62WmXfsCi89U0S7Kohsz6R/F6IJowx03
8vcA6JtYwe2F8rLjr5L59Gp78g5m+nlZ1DkwhZjuqdPnq3II5cbOVU4eR6HVaxQKnVoyYjyh/KrN
uRW0bNgemivZkmA9yN1yrdJ/Z2jWAkCl+Ep3zuC2cdJe9AEA1GoCRdcHR2CJ7ZXZAjYP0Rv53Y5M
G0Ak/0PYeSxHrmxX9IsQAW+mQBVQjt5zgiCb3Uj4BJCwX69VlDRQSBGa9Lt9475ulkHmMXuv3fuc
/Oid9po7HjcWwg8BKHxj9smUJaNLBrJLMo/n1x7G/P8p4v+PC8nmYCcKh11eoAMa+5/vLUXMGvQz
itbU6NK93SsiqJzb1m35+iNVL0z/X1CIEtKbiorZ/Kczxdjbo+tfyq3zd1YREgq7HLUZRXQzj/P/
M+i1GPj/r2uJ6senEuOnDCyK1P/5E6LMBd+BbnDfkZdGEDhcBi2tzGsV1hw2a456zX2Aoyturf4Q
eJl5Iv5qTqZ1nV8cBCCQ+XXAj9Zy51FM2eiKbpbN8ogTLBNz7Ab4xVt9Zvke0kBTIlADGoROPc8K
6WVgEUFcZH5PJBNXQuuoGK2vjHWqiZC0F+uw1uVXvm1TwvAxD7exhfvG/xr1iuzA6mE7r4Lso2Iv
FaAUUk2v8UyygLicfa/biS5nDQToZMnEZ05VFSNKRpG39QckU+zKrlcw4Ooa2eWI1HQF1lRvHDoj
CY16Anq/uzEXyjoUX6BliZmNoSjypSkJr9flfOu6EraUJe7dzZ4jU5Maa0zbBC/ezHF1/QwN8Ce6
2Xr7LdCKnWipj1BxJM6cp7ddaR8yz0JHGvgX09pY61Yzjzx5Db0oadcWwjKR3cNzPyPDkBEIAzhQ
0n8VLtVYuQIITAcIO1JOCg+3+bMNOyB6xqWp/Z81Xax4guOzdQ2v1ywYmvzp+qB+RlvZPAVgOJYy
IHCpMG6HwLmB12PfOaPM91ndvsjrnVvTf6L2IugLvVwYcMUdB6evoiqrqn0GhpFM5mpmiZzVyJ3T
KUblAvOYvw4tDxycQP8RTq8lYAbgNmT5x0Z6Dti9B810/jTDsMLJWtvdqFYjIvlrihow8cQh6MOB
5Rg9dzYEe/vaJJHHsQHpJIE7774Z1DUv1eTGejXcC30FEy/L++mwUAwc66pa+Cbow02xbqR55+Tl
1a0HyncjAnz9kascfoBE8S1K937GQ+Vv5h9vKiAriey8+fZ8X0OsjWxtvjPdjV7XBXSOTbclTTVr
Hsi/i3zPj1xHr16Ns2PV1YWFQo/zIUAHmW/grSk3h9lyvkg1ILTDK9TeIlIi7DdhXgyQ+yzq0/Mw
ZMEFWuGQu8Vpq1Y4/aYfociEUF/Bzi8FxARCrmeWsuBWtStfWlA0dV4k8jR4hfiAnv/iVi457LaJ
SqjdF0HfHPkDsaizrtjXsLuSmsQVyx7JLHPy53r2x3Pf6I9F5z20zqo+mq3j7wtufTfn78Fb9Mgw
m/pCRsXoWs9amdkPgF9uRHbVDFp1etHMxjqnaBnJu0uX5x6SuOpKpIeolm7SsV7O/fVsBSQl+fq4
8BDqat41fg+tz9BrUq3AnLtJuZbax+an9xgY+KDcQbIGMJDhjOuHsRFv14/adhCoPa5g9JM9bldO
NkvJwhIXBGKPc5DbHzzjJvzQuEthWAo8HkRQFAJu9/RRaxLCIzK48zIMCdCTIxFr9S7oNnhRUxxk
pfNAklVsXDs3PiXxQAZruHhCu3Vm9vxkAOcmaoA1mAZYsds7i3vzcZx1Ojz7ucPjdJzT+m7aQFdr
M1qigSOOdvYiqmI+CN242OQNhAMvAxXqGlz7JwzZQFB/f2cM9dtQrAZyeSYvLbCuNJujxmO8Eszs
/1TK/cgDEpXbWt3PAOFbTuNHJAFHv6ZfNvz5XNBJhClr+qNuckLV41EIMq48yaGaXytcOZDd1Irl
Xms90sq6NnHXqj8ohFG/eRXV6kadgrph+e3htxSD6BXNBaWgbxPBDmoGzYE9GQcow1gJ6EaE6A+Z
JT57DaUZhBBvIX4vGwgKQ6cGLm5b+p0gyf3Os+oXuyEDc+KF6BthS0rMBGTqabYbx69gXc2LQqjO
VYzXh57s4lx/sfP0MgVLcxCd4ZxhhcfbipIc9T9ha8huAevxi1mYzs0PhYajm9tN5qnlNnX5JWMl
cEox+A7obnF0GMax48B4wpliXUiYfe3TWtzbAQKKSa8eM+lfw8rmMf797airDC5pLeEBEnJBpIT8
6FuYfXCD5yEYb6knMdssg461f+zizPABmsKrneFgUaAVlJXJJikx1GwjdQ0WrpVSaJHGHzKnyIVG
SXygOWrOrki7AOR9SHYXRJyG1PcNPms7DS4DNfmAvOwVEmsOzQ3HEumHsFtxhhBgNRIb4BdeLDAd
JDZM2t1k9vqtKbUv7rFkocPcXHygs68i9BXEFxRnz6UX8nOsYto8tTF9+QfZC6yWi/HSmYw1JNy5
sCvQ58LT0c1+irUCMkhTo+djicSI88NRhC/bXXNqjZd6xa6DaAli67XMX53giRvK3rUsKgvrChim
mWWs1SzHJQcfmo3dD7Hgx98GxZymh0q/tjR9MN3VRvXSOslve1IV3cu4NsaOeYx9lIqpZD0lyuUd
VLkw0Na5D1W3Jr5FtZYPgw08M6MN1pC2rGKgVjcsOCVuB/+utXd5WraXcgD3TH4FgniqEgTLzPuG
CwO3kuSn/GIG3SNxU0Y8O4DMKgP8aHY2+oaTwNEOrr8akOVQZpMsD2B6Ni06qoWVUeG7aHDyWVmP
wVQe1onuCssMeWcaxOnUM4jdGdFUOqXYsdwZ9345X3Qx/zMH3GhZjeOqc84ydZ1w6D0AiCy8LXM4
KiiNEmmqtBQXs6wJYQt6LZ67TOz0nM5tGzaUlh4QcE+FqVnJG3yRrypbv7yq3qDjIom0PYsxa+Pt
8eCQeGkbaVJgP0ENw7SDcBUYJL4N/tFoFWcy7JoeaZBWBzymen5ZJjJt+9wOp0nvLr3dv1VpdhYG
MrQaeY6BVsXWmecYdUpeRbDh6BsuGkaDpKz8JpZXKFovxR6RcVL21ER96e0L+83xwYT/9pJ+nJeK
oqjuUbVhFiF16QcVdUgVHcA67P6a27gyia6nmPqDBdb4JaaM+CiPUlJfDA5N9LfA9dcz7Lwjimeb
iGCKnaGG3NqgdkJoNiZljqMdF0RxLAryCiovcgKveBS++daDTAkhijcRYmP/QNBjAIcwe8+GwbiX
zpU8lwKH7Y3lPA8lyZ2YaG7B1bUlycMmXXkyWi8EQDXnJ+LOwLGUa4QDl3JUrjXf3K3H+lfuApJT
9rb5PdjXUyY7UH5wfQ9aTrpHMz2krGnxbhHz62nt0+obzyREOru2tHk9Zb0e2tX+O5h5fTTLfoq0
DairM49WJCZwsb/dlhfk19wbWMRLH5Bs6OYTKQXcRHVXQrRc7IvAEIiQ/6FqeKz019nR5H5153Yv
KQfDVqZaEuABYiF9KLW8u/w+iSYOjRCFXjm053XKEzFfJ8VW0XCAFAUv8CoNEcNTa78VWhMy4BCn
31kEluQmbOtZ7ci0eSQ67akVBP82RnXXpVhRxtGMEUhHTSC3i5eheR79XjsuAgaj32NEQnxygo+b
EMYmmbSylJV+OcWWCt7dNEXcPA7FZdRcCyif7Yd674oL6zc2nOMM+kbSL9WgiCzh3psrTK2yAeU4
zyuhS9STN5ObB5eul3ekmQPl9rS/sle8vhq9WZ+jE5D2GGOdxYUUCCjcbIz7rMwPYCJHwgwyPbUO
3L/wiwsom43zIb2KpXrp9PEsroEDc/BBkpmJUMiu7333s7NHD3RNZSVbkJ3GcsT7QfSSu4iVQ699
XXQ7u2za6oVOtqFD9HHGeNN6Wnkg98Kb05CakFEAeXWHwCf1NMcrxNNG1yHlfmBleNdq1QEq5p73
DtiQxEwQYJJeOgHY1UzdpPCcR8zd5lGb2HTQSnINaAyKe4bkISfiGm8gfxjBu1xc5fj4+w3o7OZA
oOorWLpvI5uIFBM9Zh1mfZXtPln5I15OlkoKR2/rFRvmU38NWTCaF8u9p/frGalWIg7q78zK3IfV
Jq7Xom8x4CKjUC1fLTyQ51oeRABfSNgFOYLzeOei2Yi3AdPikr4QbdQS4jvZsDg5XwOZaTsWsT/l
xjvY5Abpeo51eJX54NwISxELSyrgeVY8HFoB4f337vSbCtf1Vqe7sUu2XsuOq9sAtISjec638UNr
rS2eGsYZelO/ZRrrM+CiBakoW4bVEthqVUw93B4MazkTN8o5dBsOEqHiSUN6DnAa1larw5Nap5mY
Vi8/ZDslrJ7wO2IaYKvuM92eYtYdnJOaMPcLQXPpOst3SPCY6y8zG5qds8wtOcXGa1V7Z1H4wcM6
18euEAZejyaP1k4kXNreTcGo5qHpCTPSaBvmruOkxkDzULqm9TA0yDyqtdnNVkrbTfQLT5VO0HTm
nHwtfV9lUe5GYb0iZqWKJNPyCFmSPyH2PNs5kQD8J9Xoj8weiyvqVCIIs2XfTUF3RrP1ldZlmShn
/rJ1gPoYWkrE7x6v3mEgqRV+wuTX2vnO7eSo4jJASy6J7nvWzO387Bc+0VQBbgyMM2FPhIKN1klV
QRtvDTm+fa+TBK4PielfS+Ygf2Lw811g8osCvtP1YH661p1ut9URBA3OEZIjmDaVfxDeL6dF8tUD
NvtStasK3Wz2HoZZHPkOAjrEwcX7u3iPywtTVfPUCOpV8GuhaNx/7BLViVXlEE+qweiQLfGVnu1B
Hrvx8E/vNKXi0foaCj6lwlrvp9GE+J7rt2mgCI/pqTiLuot8+bdj6Qfv+H0sjeKIS/vR7zuSmd3M
i3Hg32+uTGZZTCej3ZZwY9IREt7znkl7IMmejJxyeG1MKRJis1AIbQ+cDSeuBj0sM1OGhY7TtqjI
NcDRTfjJk9UEM9mqKDTXVp8xKU7AZg1XoEVHytYNa2KZI+mxSJmB0oHLFubRI4N7N7r5j6zVly1W
kZisTSLDUE90ruTnYXrdVU7GZat/+k3pMXhxbgMf/z/2EFS10/RZGVRRLvQ6A4B+PdaoCvpWO/ij
/TAFjnvKAwqhUba3i77Mx2z5rovhaZhKIy4+8hVmA6Ikan7X6yKy6B4mwhaIsyTGqO2MxCu0Ax/S
d6UwIqq6Jl8IJcAoiw9XdAyLvNoi0sngCgUJLrGgIrgofHDZ94xdsWLbDCID229QeQava6evoVkR
Z9N3DnFfm0c5MpCwHfhw9KVGFurkRK2ZLRg6KjfeqvG9WUnbaSer3RV69WKCUAgVMprR/VDj8u63
Y3OPbVG2GVOtETz42H8NnbHimWJteYWIHcspe6mXOZZaXUZUmeSkXtNhpJ4T/yOgDlntnq35gLnL
+yT2SYVAppmzOD3+edV/eKmG6FHphO+mZUV2z3Isi+FDtTQ4wB0PliSZcO51RJGL6YUmQ7tw0fo9
yVGcgQQeWj3JPloL665wL32b6RigqMd7ywX/uy9yBjiTfeDOJX+VgSQ+JUKd/PzRmgyVWBljrMLx
TqlYn6vtL1rx/EGZ5W5B1M7z2caIUTmLUi5qH2EQmls8wlTpu7m6upRTZ0RfrjGsKIJdo9RNmVsy
SRvdiTRvfdxGYKfCfqQd/mzc7eLQ/vVK3HaLftCvWgGXvgXUmzTKO6f3b+jz7yoTqJkFyGLKSCtz
r0w1xP3WMMftwhDPJBFi7qb5tbGLx8xkbYuElqeoUwyc8+yexemHphwQD7n8dCvLPBhBYrQz+56y
uiaqcCoAotZt9aPZ6iw2TsLuGv5Nn/PaX8M7CreOTMQYDCBnxrfMN9K1JB8xB1UoYAm3M2IDsCQL
myr3b2qvBAidf+N22tp+r0q+S0O6gJjbvHtiAPj0S/SCHSE57eKm8aI6QNmKQpWNWagyHUBG5sB8
ywkiFniWTeUiwQAjTWLAzkJ18qYWt0vc+XmFKEDYKVUDiBe1z7nijzVQil1rr8s9eZALV9d20XSC
WWrG7IfOMG81sAl7ueG1XTUKbSgKu8HNsAIvJxyUZ73GnFawbDaSwe3EsTbJ6WmrngHqdsJKiYfa
7s1kCoin9iDkw3DYwXtmXWJoP3aW/rWNZiKklSg3VXk/EhdpWHjl0zqtuyV70f3svaro1KqBraDR
t/9sYXwO6f2y7YKJ3NnMK/W9taiB2Hj3k9HMFlZj+aJS+2AHillx3e2xQFv8w1rtfKtdExMyJDAV
bmM11c9mZv3xhuBsOIP5oMA+hvW1kHVL/ftYLPz7drwrOyayYigOLttkPBRzss1UN14pXyuLM5TX
eTOOBt1ciVahJYI6tsoixoq0T6t2fsURCg8/6N6YcQV3QlZ/F3ecokBxGSnD5ghJ/X7PzeiTaA/B
X9lFBky9Lu/wsBGg3RFj0BOiM5UrAL5u/utQ45w9T19jYTdMKF3mxzlLEFY0bwVkB6ihI2N4Lf+X
unkyyvXGa3B+lF77D+MyD1ZSTXRaCjs82Cqz2jH9JE+AZCGGdeK2cIy97WXyjTb1gQDXMmy0lXVK
sxFa7U63Dn6cJk+MVf8erTIPB0EF5VWtfSYhmMl8e85IPLB9CiNu4MmstWi64pSDUTvkYzDQTu1b
R5IJpTx0Ar3n71lRbnAAtMQnoQfX4vzxu9HWAmZQAXDtKCOk9Lcix2TOSSo5lNMyvQ1oVE/1VOix
7s6flo1fLxBvKTj+UNSQdCpvkCBRocKL3nkI1i0cGo0oJz4QYyZ8e4Go6VTTN/mYx7rh5Ju6gcaX
QYRLXjyHLVeEBTcoEo+BF7ssoyUkAt7fGRhjqZPh5ZAxSRgGmHYUo+TP7PJ5iGYmUXtEcHy0nz6J
3bstJ1mxZxMha9mi1cpejJ631aZLbVeuKYJEroq5ElvsEvfjU9FjY0fSL9hzGveitX8yZtYmcm7L
ERZ1tI1Cy4s8y2X/2fFqsrKT0BoYj6TOFx6FmsZ8/jCDA88gdmjSSyO9ATnTzlVSlNldjYemEsi0
Nd0mLU35RShc+WKjjjlZOtrNGkwIt8U9nKacdRqZY6ul7Tmxlz1KPDpJlbHOW9xk6vXLQHur4J/5
mfrXDNfgzB7mSpa359KZEM/MrHqQYcX4odu9wbyPBbt7oOTwmA2QsuNjdG2vNFp2wiiwCGhZs/U6
2GWUXOUmHRXhgr3SSVRx+EDaUePi8r4Na/D2WfZcpk0dOwH8ZKwdZ7sdurhyKHj0EaOK1VtiT4Lx
Hn3axdWTbt/XCKsLssxiKBQ42qrqMGz48sRo7ofKvK5xasSK/ABmZlNOT1MyieXdzYdlX9TVI5DM
glSHoooHjhEDOdtx8MSLi3gu0Uy7Oo/t89B37Q0yKk99rY6pXXBBn+15mk6mfV858VQcs14NL/1C
yTDm4tQRF/Ab5jX1DTrMiUaj8tlye3w69LfySCwlz5hi+tdQrPqca6Opxdf98G6yjPNSaZ8GyPgD
Us+vYstqNgWs1i3xRG6bfrSckYSTbD32Y6/vZzyrI9B9Ja2LnyO9yWb/pwbZTGeZisT3WufLdCzi
xcCG7L32vSvJRQICWP1mwNIspGRYzEbYGcOE0Cd7TWt5VzapGy8UvAZ0T13DXhssRc9WOrjGo91r
Htq2rK2qXWC22cER28tisdnAXQCcfVLHfB7NQ9YGxa7ETrfjBv+p5p7KlCNupjNldt5Ha6NuRVu3
++vQYDUs/7IZ7yMD9bisXI4QyDQkW0J08lV7nv7pM9cGGkgS2XiWAgm2pzQt88YZkNF0dvZj83MX
fXt2de1gcoMl5dSZocprC/k1f47dYgQ2WutZBiOrkxkNtMVb1BGkEfdeWsX58FkGJWFfbgQVlUsa
e+WYVU+GmrtoWBYj8rzxCOPp7KPJ6FdUa5pimiXd4sV0EcXUeImoL6Ot/hnzxacYRRd1yTAHHzbV
3laiO6ya92PX7b9FxwKmrpgeue1GKL+Rw5Q69NqjzzmM7X0GJCTax7YCZLJl1+l5+q2uaVJTCYQs
G6Cku2yQjsFDXVy3NIRvYkInVAfGGKsoA229TlIklwLBlQRb1Um5UHozgRiogRvESOz7mBzmcwj2
rSELjD4AjwAXLQj3XYO1bifbICCfJ2DdCMn/CEIX/4ecGzz7X/Y2pw+CuOhR6sFRaR7lqhB3LQzc
0MyVxSyZ0RSp7lo81U3J4M6wyRYxiEBtCdcKWkgaOjUZrJirnGSMRGlm9/iywKxZ/tnV0r2ccu2M
VOXGSY39pK1vVccP0C/Yap0Cb1fTQ9KCXFJF3ajlybQoyO5jBFVruV/QOcpAaKcFdQA8AKBQdQHc
ZtLIX9lM/dk0p1c6/CEbnQfiL+O0NvgCtozjIRWU+0CsoJqqVMHNhpWp14UdmToAkcKhROT8MiL+
KCtkC0e0e55iwBWNTrFgF7s0y7mK8tzeFxIpC56Ms6Ra9udF3FYTZbtt2HFrjO3LOjOM60n4wfPK
WZNXT+zjiwvguJmSfidsXTx1RLP9nhZAe+mfUr+MtDE/6B5+16z+GAavf8pq56IZhK71crnPBTo4
wjFIBy/hBU4EyobCcuLZEya7y4zlOKsgRln5Hlt9AnynJZC6/srtYqB7wavIS/4KpF+d8mE8OMVs
3409uKemxVgbYNdMNtJId786jWp0smjjq9Ncs9YGy1MxmOmHSf8irEGujsUUMWPh6i0H02mCRLTi
TRXbK/SB9kjp9mUbs6DkN44SelbEwJnHR89vmqmBmd8X0AeMXl1nj6DMAemsa/3CJ+reZM5Ixw0A
YyZORxb59XPvMOJew0VNPNSECrcERq0kfTQF+YPpf47QtnrfTMK+Q5AGv8dRTsjFVB0191NyBd5Z
WUaT7XTOrZbBeka/G9LjrD/VWv8rVzoeq9Pv1CLJrPANHqsSysoYpLvffkD085XVIM46eea+nUVa
MUJ9aCh8yJL3MbpOxq4ZPJbp1FEuI/7orjTn7mC72zuhqkB+zFBbBuMWd1ieNMp7UCtfDkM0WsQt
mqQrL44okjYsevtSypamt/BfGqZyST9SdqUD4z8LmDTlDpXM6CqPI2qO8BFQhi5NATV7JVC8zOLc
GlEZku+Sj1xLWbvtVKK7jYqN3k/YTjR3GhG6sdfI2zGdUhpvd2dp5d+mQ6flz/lbmvePnpieVqUv
IZvzj2rI78srHaVMoRlVPcPjdCzeOlm+Kds5r41v7hYzj/OJ7CsHzoe7lmQmZh05Vjn7WShUW14+
40vqiDR1/y3S1QCGNCerL14yu/vsnIGiKn/TmQJygeJbrzMWri4vd8iWJ6O1qWwAjeyKzP6apP1u
d97N0lnfqqrOm0SfXoyzoClj3VEY9HZAq/XFJesiqKywqawn6W1OLOrhD/c0spBS8O3oSCRxenan
FaWh7p3TwHusa+df7+U+gU4hyCxxQfx8O04sZivEIoqeZK/J/q71qAyZZROzeeDeDXbCGY5lM9qR
xcQs1MzjDEZGZuVTM3Oj6o33o1h7k/kIDcqrgwho495SiCy2dAktl+5JIi4PM4tFpW2KQwdvwvKg
e1A2PWeGvVeL969zxZve899O1iL4z+R4qnyIjQ3fb53PanaHxEpBr29DfSdqqLG2U337crgEJmYD
MZx1U42nYeZSYgDF1qu6wRX2mI8GjzowgcTt362xcm8Umdx08aDrS4TRblCNsS4DUCnUZgulDSQ8
ciuugAJs8cBpq+lOQ5IDF7S3IzfPEJetSVblkSXNhSauuBvM4FHkrYukxiBujc+yLkhAXDVygJvt
YOWq2xk2yhQpizsb/9Pu1z2vaxATZWeRS6NJdhas+xl93S3Oi1Akjhk2igTH0s+5xr4ImmHYWTyk
EBANGx34tuaHoFkvZMD7XXEcqwYViEGGEaX3DJQzsnrUPAIYgTFdYTtY/bWWwVXGiJvI3DWqNYoR
nfSSnWewHb2ZrxQCCF6h3XOKWwP7H8lIqspAsvM4dPuULMCxp04NTGZM/H00wLsgHdM9BKmM7FvU
UNk6vM9UXoPrEeILByrMJgFjhQjsXebzKjffjUedxa/Bo04VY+zGlJ+aTYMTFhaODCLHLVBt8EMV
9C62cbPOaRxcchp2TUDAs5jtgFAdoyVjDC024mImVTFlmjTGNrM6gv957GGCh0UDZt6tNH3n5XBa
MBx5t9OsSCpvDOQor45lcNJlSBrcf3mvPXZYNZB0rsyPO+BFffUXarkbWo/gXDxWGtW7hik3pL9A
apCp28yl1spUZsXrpaTtirW+/WgIpxKO9aS5UQXAq8xGUiE3M9YDTLnybLBVl5X+N4dRROwYbQ9a
B3ze9fSYb+5fbxmZOzSHyfD60PWHP65JXGsP93ZhjVZwpC4OJ8eGqMiuOqZHbgENAkqaZN81Eahs
zi8Ys54c0d02mM9IFENmptb8pifYnUq+OW1Na+6dsr/PxxYtTz0zJb5Oarbt3qMtD32m4ob9SWJe
hIRWFuq2H+VtgQFrR3AJBh/aMGMrcYeKg6jlTZPSsEx8VP7aerutFTe+s43HhWFk0Rm01g6rHK/h
MPPfIZ0diVEvE7ui7TIZeYwSXRFrjPauEO4Qro3oOOnnU7FWN8VmkQYgra9yIBN5LHA8kCBcyGs6
HEswo2h0DjdIiNJZWQYOsLVsHhmouGD+p59Bvvgkc11JJvnBy3UbxcBKZNCoNxGR0OtRlLjDkcgF
2qxhndhuyyu8iay5cJ3ombl+kMEDiYWrcIs+krRDIBk8xA6t8Zg/mVR5+4E0WACbOLHsvIlLkyId
/6DHiHUNDUGt2vMa+oLTkw1qRC32WQ3g3DlwuKjn/r3upq/f+kGyrm3Z23U6qu2gwuTTwo7h4a28
xFKueXBk1YelQVC1qdjB5d46//jc3etUPqBHo5Swur+uZljv3gAlgyzU6Rlz37arvHW7l1gCrYHy
pF9IMx+8DlNV2300nUeSJMLduC/VrSOceyffbpqBtiVFJRWhTUG14FD2m7OGCNj+47vqE/X9N239
NRoJYOkKtW1e6YY9SNic4xeVFt9Vm22xC6eg0Lu9l7G3kSO6avbCB86SR31eDr47PKuyoFg1eFvh
EPqb2mcDH6/HFnqe5Z0q7c+mKw5q2c7B2B1MfzllKWxHLXDuPZuMRnTh1w5+iAOIrFEuGY3lX7np
/xFXfFSAlEofDIQLnnQipL1JmunqvPbkTJsDokYJKNXuGK2kLt3CCuNhVG8m9BvpGTt4kaeMJxcx
Dovi4nMqg4e5a167RUau/j4Y7nN/3f5n9vBoBUijwMmUiCih2Qr04nj4ybBq14vLahlS9XWaj26j
dh/mob/pIbxRCbBKlum3nZV7z4PQVXNyQnOO5Mopwr22s+f+pdDpFbdOv9XMkrRKFqBI9dHjsPo9
aQPUS90cX2q7ue+09X2YxtgVccH7CC9X/rS2TpvnfmkMC+c1iJ3Jz694Ghar0rxJ63QMWUzp+K6p
56E6IosWKv1aiPvNp3q3yiej0xHhq08xGC/Qql+J1LlpNra2q3UhW6o8kFhyqAesATQudPTDbacI
eObdAvJoAVSr9IvUjaSxBnSCi/mvq2YwhiSUbJFNQAMmPKJqG6aACqTNYVLE4DL+TuuT21T//Y+U
+s1//Z6xXwuLoxKhudZFvKAsCU2QV11qID6rT6srKbiM+lnPoECUbvuXlMgi7P1A7azAfDPFZO3s
JgVJZ10r0/kHSXb3MS0CvUSu0ZyJQ4B045HOOKR6p083aqICGQiyH9P8k8+uhSCiyHYQjE9+X5+0
CaTKRGEf9cKtzxboao+gb6CnHfHFBlHVvd5+W7A6AsW5FqyjFg2Mu/1uewhSbt++76ibbJSKHp2M
bzhEwkzDlDhXF1AuiFJpZsdkm1Y91HbGAt5CB2MIRCOGTcv0++/4P1qOybEl1XQptn1jBGaIc2Nl
+rnwcUGITlD5qjAom7u0crvQQ0RB7am1fFBMzcmDRoCpuPunmt8uSDFNjOBtG9wqrd3Y0DvnwkQ0
YSgAbSfZj9b9kv1bl4FhpzKNfbOW8qZKWtsKNzWl4IHKPx5BmDS+iKH9CZY0Qe0DBNudOYo39Mxl
NIp82WUFDYzj6Xva4nKXujXuUQTlUUHjo4OospqWGgL9CIyh5bkDgXzw8zwBCpHoLeT0eQhWsL/G
vSX/mqhMMZFsgRwwK7nnHGJqTA5MjP6rO9kxuplngbbtouoRYY2Y9NhECL2pgElJvyFF7r9F7yaO
9MS5GbITLrmPMqNakYjRsEPq0L0xwzQYfzDLHy3I5+98OCzvzOWvRbb7XR9YGUncOHTTsntmZ/0y
zq22R5OCEW9JHxlY0GaN7R9R9v+KZf324LM1aiwTnaczAkS+7QZ/xJCKpnoi6ywclFAPGAFZ5Jn2
36lwGcU657Ll6bMdGWfN6t8227sL4m7vB/m7KPENLAusUYf9XL455GubHV6Z/B+9OGnb65DujZIk
WLsOTo49s7zFbDojhcW0Vb13AHcjNnPTgcgu/6aV3GoIGMhSNu+7KQgOg5jXHbaRIgrY2ez6sv0P
7s5juXUm29Lv0nNUAAkkzKAnoCdFSqJEuQlC7sB7IGGe/n74+8aNMh1V0dMeVA2qjhNNYufaa31r
2CrL+OET6NKwuIQrkM53FpsJlK2jmCcsnl6E0TFgNaWFJQ8UBbzBkdoI1LmVa5hJPntC4trEjTBA
hMeJbc8uImnWIdOoMbG5V2X9ZlbGahKZcdSNg3SpKY3YS+xMnT211435Ducu+kR4pmfUXlMPdIml
IfZR7P5Ooph9TiHKSRDALf7xiWF8MwoMvPBrXTiUWFN0WLbBRVUCjbo4UaeZr2VE0cPEaHVqTTYW
JjgopqDsEX1GcnkzMnGYEuu5YkFXDap4AqcaPo4dvwgs95qp3N4mbfJnQUYfZE/NsxUF07GOeF27
FxyBoNYTvP25zP5kqKP0l85b+Lx76WclH1yrrDZVM30HTvUlWtdeFVRMRYXh4s/C9VtIXONuiysy
8+i1B6XGO0C4sFLys8UwEsdyWuNpdvF1EsCb9elsxz1t6Lh0/dyNP82w+Miq4CoMUmueVmhczJrk
CUB1sh478QkB0t1MtYVZzpqyFb2Av3i2xSafo0dDB3LVM/b2bbtXs9exbew6FvkssuKwibaWRp0n
oR78KeqO+8fagaRUjOGe5fe5XorQcoPDe7a8ldPVXxPc05WWyq2Bj2yzWO1N+1oNzQ9wyAw5mWE2
RnFrWH+M6hQyh66SlFR/yXJ5kO5LquhBbhqdVmK7v+tNXNdFjODYMXjGI0/YpAIfDph6p4+frMJR
pUsGSyrZWz+xvwdeZYiV62mQxo4VCGzGmBh62ve43Ga4MmG0+Nefcc6mm9Lp+pWnjVfKr0hDctOZ
1xVIsHUyRc3OEbwjMisTpHdiM0Nr85yxxCru+pkKzYREEf7YyuKXTlE0HKfZmHaRYv+PHELib8jM
9ejoiFJ4YeflPhRLMW/H+hUnBO49c9sSoNDn4iLD6tvRa2wY1qmzh2TTg/Qmz9yc0xl060CAhPZT
jWNuOGdI2+tyzgi6uvwEXnhjz+cnSURrO2/IGNaHslgEs9z5dVs+Z4vXsuOBjqKadrhO64sqRerH
dYJMHjafFJMeCdFlGyvj70H8Zd4E0bDRW4+quOSD6ulmq8/g8LNOu59oZvbDMtzU4NxXsWwf+DlJ
LMpTnjIDLvXKjOM9WtFooUKwAKUsIfzRPYqAW1etbT3+YxvVQfKyOozOBGtmanPbgaWM5X126Gto
5IQT0KtqaOjYednE6Xb627t2tS5yr1hlcFl9q36YUsm2Og+zzTCM920wfVel1A61Vxo8yzGiJFK3
tk1ChYSKXN/BvOSwI12FwXTTsqw+u0Mdb5F7s1MzODx7w+E4yPEhKQmYgGq+6+efKCyVr5cy5JlP
q10vUxCeEy6CfObGERg60XqugEaxsuD/PQahA7agGPjko5YevJxzb+JajtQ772TNn5tHccvw0/yR
yjl1ozKOOJE3UxPqT1SxE1Ohlx1GfIDG443XBl6530FPfuxbkrrhbFJ0NpXttgUJ+JdRLQ6C4aku
AXxjgMg5NeKqCM8DJ+gs2TxPDflxeK0bK27VFnvxe0IGn7IAfNNT9qOwla9SFFosHhEZyh6Us8RH
0uDu6RoED6Fj7TeUuKjQfZw1SbDCwgIcFD+xemJVA7gQtE6HcOdHMy6vfvSApTJMtlP2ZbbjIWMN
ot1RmfIunCd8aK+oemod5carZi2qud3iBLMk7wyxhcUj+Zdv25oUfsvxZLjA4lAWG3B1LPEwu8Bo
JLswCSs9aOWSHgLlTpk4doPKtxPzkfpq5pusvVM9ogv3l1UbarpfthKrDN/7JP0DO3UvG9bOEd1i
q2gMv3uWm06dv+dGeJyZWIPhx3P0++Fo2PmZ1gXipLV6HL3yro4ZdGIt/oqT8Urk60Ra8sV2tdeU
OA5opVC3SQGoEzTnrRYaz43W/K6rmmDRUM8/JU/LVXsCsdhstbxG/Rvbr5GrkpX+Cd259dkghV+a
gTgmBywuOOVa7bn3qIeuvxyj+57C5lsf9aNl0DVrjnw2DKpsK5gBquS8VmInBTGtv1gZOda4mdIU
FsC8kXap3VL4odQ5+HjKdirTTyqaEjw06bclAsyu/S+ci02akKcQLL3C7EgvyLOwujcgqEubQvmn
tKqtK6hN17OBQJvncaWbomkt5YMrf2LEICevbrqoOp9YwqMROrww+hc4Ec6GqnkbY3m1kB662Z3X
Ec/CdWSQAWqRAy8eojrXndjOd5GZDBCr62Tn8LFHJxrnlRwVdWEw6pZXX1M8WELeaVIpyaooaf8s
AuK/oH0gYXRr0SAXk3iLtwVd5Rozy55ZImyYz0Ncibu4mF5gRlzqJG72po25z8b1z90XZ/mQJfez
3lsn2QzXFGjsZWyLoxL4H2JHO6hG/OSNirZyqNilmSWD+jAKv5YssSRepTyc19TZBMj49pUHD/mk
wn2qpyLfRxliVdS198Lsa1YttDXSNrP7K7yhJQs0s5RPbeHaBwJcaH9NMfrUhTprCkg4fsfuyQrN
1T6x3BiBqatQsK9GgIj5lwFn1LxfeoHUjsV0QCwL6wVZuc04FCHPK0SWZdWRKH5ElwVkabTGvkg9
kucF8fZY16PdzYgjOugXJ38xxvziycnWApvf1nNDa6N58ZdAr6PEPEg4TOAcjxSKbKwS//cYsPhw
RXydqkjti3JGhtRpgFSJtvHQrtYVZtM1eHb6hzlqhsqd9zbvpd9LLvox16YT86JgsovF9igFS4mk
aZ2tA97fN7Wh5bPgbmvNod6e+9BUf6cq21KA8xloIEdoJEpX+jhrmxZZfeUaPLJ7Kx4OBuXR5tCM
K6uhS9KpU3SZNOQBGS2U8MISm24wnzOWdj4lMyXXUZCnlTaysyLmJpze3DkavSBkDDmd21tgouHF
bEM3xmid5hDrzL+PbFv/SnBYEGLYW2zH1hcI1D9GZQfNJMiji3oz2IlCnhdHcyifMh7P/uCEH4EC
7CKdu8Bwn/K8iNa5Hf+OuUUstSHFiEJ4S7L0gmyyXf4TaJwm2fxaaY19piQEy5fi1hYHVySnQxOh
m2N439BltOiU8VffVMR8ylQjfcI1Dqa+vUH/sJfdkGXFiu//Ax4K6YNOuhkDXTQtG24/jYto13N4
8yfJFQyG9D/AQf6Cc/1jflw6Frk3FFuTqJXxTy+LhUs7GMzFy6ZcbZ+VRYNvvuL+U+5ajz7uSv8D
yD1cS9wA3pxfEL2Zf/Mu3yone63skk9GidRfguml8gdGSFSt8uEQZfFj44iPQSthFWO6Q8OE8YX1
AqAfeC0yUWbhlMjx9p+0sr4tqePoSTLuZz/uwj0oiFlqZVucggpArmr+Q7h7Adj8888NQRUnAvB7
YfwFNfs72IipF3U4E1/Y9JZ9MWa6YblGfvaULWwtHEx+3fJv+PcfQRL5//qXQhMCYb3k9W3XXhgd
f/eXOnKmmHZZoYT9NW+qX6UTmpzqG6c6vetkDyAtUACrrk0gCoRhccoyhpaxyMV2zAkZIApoQIh9
S7gcjXm81mTM5jM/Kr3DqKSvy0b8arXdrin6OkNwItlgNQE3SHXHtDijsZt0qIUbsPxq2znmeC2j
edfNHMGUD63bMP0KKXiXHjtipmOqiqY3MlPvImebODHZ+bojqFCZuVHrXZcj6FI8pMVk3YPGIEA0
GuOa0p2XIKvuRtej3aS+ATVz/No1n+AJEqbyttCsZl+qqGeFX13ZNXl+mt6lhflYu86ph1O2al7x
x7SbwMPTNI2IHowgER+In4QdLmkUYtekrZhI6V+KRu0DNSARFQvKEm3EDu5h55+8BGQIcoraEP66
dwbtslitQLWmh1KMEjuJ7dxdgtnxXuzmzEqhJ1fThtu2TPb0wHCDKYt3isHaddHr7kmzXses5X6N
eOm5o72KMl54a4LpMnWfGEjbW9Pc/fvPzL8wlh0JwxX1wjNYk5JO/KePjDeVQCCHuuQxgY1+LKxz
WKav7tCWbPiizncFYbDYUWthTY9oOemBaZl2YIJ4U7JObBNTRzAS6Matk7fki7K2e3dS81vF+WYe
Rutgs0FeRRqg/2keN3oVlf8B5Pgv5BmgOUJQomNixIRG+k8/guL/qWJU7o1crik6Tsbaqk9DxXhE
QPtJajX0jqj8P7yl/29h+y4Iuf9B7f5fKoabz7D/nP4Bt7/8lv/G7Uvrb0ICwvIWaCh2bYvz7r9x
+7ZYoPq64wEKAY8HXOl/cPvYSP5GyYUOTtoRElrdAuxty76L/vf/0oTzN1sHcELbMBxSRgPz/wm4
TxP4P5x+tgU9EwIjf5+0deAtf1F0/+70a4YYaEEMFdcVTok/r9P8epQbHG2ZH5Xs27V+AazSUNgM
hPF0dWK3/DDoziUhxsza1DqV2rSHP/qA+nYxLIvcY3+OdP3kRl7BSjN7nWT1Opb0SznsY9hxH5Jo
4QcNHx1xNH8YyW+ADz7yVHpRtHn4fSeCTcF3CCO1P0QA9tyc7YK4huxyzLh/skxckYnkJhpUv2Et
XtCE7wfN+oVPEdbtuxYNr7YFNsM03zIqM9u5eghN44Op+1d4hC+mznrC07Ed0VsBg9+HIftlN9A7
YD8FabgctXosJWZf0MGl8WErkuJNG23TgurIQGPGV5a9oXDzg55B/ONQU2AY8LyovZFXitO3xjOW
5IwVy4HdxqxFIJX2K62F+ZlQ8AKhlxiPHCkISlzqAB8C0idOyDXFNBV3ipSLBWlBPVUJapF49zQy
SlP61jv1vrNYJoDR5hoxkySJwgdwKWDbFcSb0BaECHcWuSNfyOrH1H6HQD4Emkn9iP3e0wTPoMVB
S9sgtQY1UlL1tqgjQxcwIzGKRfprSFxXVAR0DQUUsi9ZZweAKcT4YCWYVScvfItjwpFlcu5khJFE
fJq9zoWbYL2KT5Sd3ELHO2OPOppSe5K05tRoJk5uv1C6cGY+JXHXvtfaiZsdl/EBXP4ccTtGcGUX
+ERUOsU5ad9ovnl3S8ysAZk1+lR+unCk83Nocgr+1Gvt4PNJx/FOd8mYJ4ODKAAW0J8b9z5SZbum
8pMrnbV2k/mdJVez40HuS7eSa4PPMRtn6rFsPMUdt1WhNMOXNW+ZmxZbKEGHgeKZlRiDu0m66X7W
qKKQSoP46S5lEfuMj2XceDbfAuJXNawP39P6x9GqL0LH8UnKEks70rhVv5ee/qATVDQ+Am96xSoK
z2H4RspL6HEKN5hE3+nsCP2+BnIy8pVLvPBXci/J289xpHzO4T7MFg1OgmseI9MHJxTR6VZQV2eZ
V75Ee2OMbl1nvTjzsK8HdcE89cjyBe/3dJjT4MUqqlsc8yd41AaWSO+kePuVYdA6SanPTzrwpXJa
mh96pDuy+Q2iPH75+I0t5nkC4ebqP6PBRj/u17Rm3zUJ+a8kVNfOffRw0ftNlfEBjEMoU+Y105Fj
8vGnDgsusva2Np0/+MpfppLdcTTdqmRmr1einIUe6wGovcIWf5JZO4uhBc3jsd2nMns241dDvozB
vDZaBhruiU9QJ15oxPsw7N+qnx+RZBBVsDgrovjrfLSvnhxWGRF5fzC669iHoMVmvEVCvGl28AI9
iCE+Sn8Sg1oIQ/2aBf/DZNm3YbaZj+RrOVdXKep3cgK3mcmO6NzJMPv9kBhvMSLx3D1ruf1NdO+3
9eDaKanWTRsctRSFeTCHP7r2xNLuh8X6sAslvIq0i57jcthZ5LegUAHsLIJ0ZonhAkWx08mnq0Ov
BO9EUgeEJLBrNhm3Sbc7iSggCNPyL5xd+GjNuDWt4FXfpV22JPKSLyVQyFuSH76XSX2tqO+uc7hO
zcT2rSzifSqtB9Qq3u8/qdNdp7m7FeACyXP9ZLNNByPokHKWvzNf5aD9dG3rsS0ho3IecreObnSM
0EgfnOZY2znkUZTH/d3TneM8sad02RRPrvcwovZ1Uj0Qk38GXXCuRsp7TL4pStxse/qm7vXQGu4D
l8p7pG9EUFwOFhIMkFDUhbeMq3LRj2drrK50nN+6Fmcelt1bUhNUpjhcsluoB3dX4NENq+CXptlP
o2w+RwMzhm0055ZhvXFaIsVYD+05vFXkiPuL1+UVTZjY5hPdQsAEwwQRxqYAabDXqag+jYmPCu2Y
HMrk9QhA7+1Hlsp/0Gu/kwpzREbwZFUGl6IgH+AI594u5tewk49OyDfRIAOHw7snyd6u2OWfFjMs
MQAzWodevjVN561Mx2krdW6zrcuvVUSsaTtZSZRGKlHJHFQepqT6K00sEjbN3fKO4dyhy6zi93jo
xmmUrx2rxuyvhZzdvUvEv39NsuqDtjyU6Fjy7M0f4nG8haN9J8b4R5DoTJPX0Bgxn0/DR9I3DxEl
c635mFX2QgEkAVMWry7tlcjXmDyUbp1FvjF78Zlp4UnvtFs4Va8qBD0G5Jxakc/AtXlCpaxNR2yO
UK4gNPV0hoHG5aD05yx/chz5R7nlkYXQ1Yjcc6t1SNNps5qjDJZAdYPe+phUxdnRoztTmAsTtD2O
E4Bde3BWRm5ifgrwkGU9VDF7+J6ho/jR0FT0TKDWEWkKPSp8YjRzhYS1Muv6IS5DErgZlmp3cXqF
1q0zXjmEHxqVoc9MscYxLPfov99akO56MrogdOqOoi/9XtZDRyB9EU3K8ig7bNxpmBM77LubPRCs
xjBiMUVAskkSBpTSrlwCLtPVXUK9KEJUaLacOFiYSyBUvtEz/ZTVbSyqfVaVQKa0mvB0m3SUmQxv
uYOlIQsD1+etxMH27SoaviIYKlT2/tDce0+TbQVGeqi4ip8nEx9bXU+oGAnYwkJzfYO8IHMadMD5
o+84b0IsV3WJhyDWW93vVfmNEXxj68l7rXcPIuEjogtB6CSJoaIVHwMd4CCuRoAcXD8tKpiLevJt
oVZtXT7g496bhsODznnoBN8ZrWle2mW8ab7N8p0t/GMfMd4M8N6rDLwQl2EWv5HAz2xhp+mPApuf
OfIdc2UGylQWVxE8EdF5z6v24JTRes7xUuKZF+xxseT+xlF86kgc0/XUwdtYqk49DLFh9BPU5k9r
FKgSojN9bq44OLd9F1zASG/4bd+adK4ZFjkhip85HM+jQ7djS4G2+oa99gGd7J0k960cPplIuYXR
24dk65Ee1T6sEgMmFUo3+nFeCoznozY862a9J7//5ibmzZvqB92pn0T8Z6zzz9S7MyJsuX2Lc0k2
y/B0pg/vOI8Zm3vKttdGeajD4S4ULIuCKNwMcb8ISDjMRBJuHK/gmV64d13GDrIb7kP8/7H6TbLo
vUnHEzt+1mnmwUvbXYDJh+gADI1YHgF5eCsu4wV2EyqZOrAtyfQ+e+SPs8R8ENXFtqZ9lzYXzSu2
Ln6ZUmccXPw/XmzcgXx5dQ3uoCCDBJiE/GlABPYcTns9/+j6NvKbWnvip1+BxYzgl6hhnefG1sui
r3Boz/mU66so+bQ687kxFzFdDVvJqmBIY4Zh3XmMiuxuaJw7WFW+lO7Fmrv7TC20BjhoKnhMqKEK
WhufbrEHamGsggRI6Gx26JXpt9GMKKVF/SFUO2xGN9tPDtukTq9feqfHJGs/WYH9Eij3gcj6c9Mw
akidr9ow34yCUQ4S7DVIwg8bsj5213SFn+c2acUXF49vUQZbU2lbZoe8uQui6uzxnXZdIk9RZ12H
RB6jrMT+0j5Gdc+TQZcPocoQ/bL72AoYLWM6dYlmvYZKbpoo/AkG53mUtK/rH7UeXABt3eVTAJsk
bV7R5w6su2mxTNV70qlrYKudl7MtVNpTqLqHzhQ/WUz2JK5x6OhiXffTq1TNM4BnsaFKGqJ4F/hW
HMl1PvVshEnvshDBt2FSgoWxcQqGcePQ2fpgMdgE2YvHLjfTvXWld2+YheFadRV1VYa8MCPfqxwL
TTqam5x3ZCVkeLC0BQ3JggM7p6QXJ2AK9xgzm9nbTixIfFvHZFIG0VmiivtNh9DjJgfdwaEa5txm
0iF6YO897qmPRAvkYSgwVTC3hfrewm7ky84lUS7xkrHC3rBz0nydPs0+M7I1m5Bk01LLbfF6eNZW
N6pfL6Yz07ImZzN6+fIxL/80SbiYfpx+5bJK8bVZYgD0cqzsgWHzVa0vYdHsSKnwXxkmVCNfRk24
XvP4PnFTw7RbUouc4fU0MY+BJEXYruuX2LDeCguVrm+JJVqRdnMm7au1WR4ZcVH71UK/AWgYdhjR
OF8PTl7cQDZn67Qoi83QNfOqqqtsO6rs2EeWdsI1qZMQcGCORX2GJk/HMbshNNntPACFpwkXv1VS
7zLqc/1CNOV6tHnUDpaQO9OuD1JvbnEjkp3QME9Ngv1FWE48FXQi1MRwThmVnr7g3WJdTHaxWOG7
cag+JVEArDcPjs0gsDF7QUNXWo0BatxR3UmvMuM9NZIwZ4GW+2IcFipDbWwppX+qGEazunlEw7ga
xfijGWx3K1vshJG/xSG2aJhxDK+GzhvT9HiX7YekMS5dxXZUtRaxdHXfepwzvYzfE69cUqz42IBr
pLJKNlG/T4rlG1T2fmJ13HfVdIU1jaMxguMTZJiUtAwoJLdSAguLp8vbwTD87I3yJ/BqyOq0hG8y
2v1kwVemZQ3ljTxqvDiO17Ijue3GoVpTAuQsOaxHDdjdxohsjjhdPmYjV+o5UF/VzIQ8eTzhgEWa
wOMwkqb0k2wohn0Xjb5GlHiwqwnHfjZZm+gpxT+27oJh2014fuIoQ7Dr1CVL+BQ5eXeWWYrHqjWe
WJATBnV22OvepRd/pEn1mkgeHcCvm95CNalpa/UGATN7cP2/9m9Wg3m9Vn/mqZg3M2XhIwQ4y847
HHBAAmQvfmAWgiH5MYyRpwV4aLJ98BqdDlSn01yTHOQPDIevwkSiwMJwNdqDdPhATMZGhESy7PYJ
xpbYlrF5SPJzjY1hVVEWh6jB86cISFQrhWxdGzT6hk/ZmO6cQHySTVrVVvYQ8mzQWVnTTx7k3bMS
YMkbktWVJZ5ptOOsNV5otw+3UWo9z0v2khUxaykDBI3t3usG+4mos1lbhsEek7BNS6Mxsobg8kAv
L5p4rU6ko7F8p5QqJhzRcD7sS2NRGEaG3b6rKGmPFmRCbRtnio24ysVWsTmoXmdArkg/eJpa9eYF
GxwhCofVZGvFjxUroVWUk7sdLJRUPvJbpj5CIzT/HYwoulFqf5i7eT7BR9iDzuAMrCDnzV2Nz1pP
9b0Iqgm3qjD88G4gBEpvy3CXl/JgwXQkcouo0vCNCjoClNQR0gZ/0dqW/uPldHY9/Z0w1vdkOW+N
VzTU+4L9iA38n2GWklGAlMUk57wSIbwmI8DQsjrNdo7EorNMcOcSvxTm54wUaKhFRIcKIL2Eq3+S
1vu2WdGESaKvDCxYvjNmVxc/edm64Vaz2YzmdPVVjfUD8PYhwrmJpOgbrpjWeeER8gQoR76M4UP/
NFVJTa7BCNwG9XswinI1gaDnqkbavST20zk9D5y+BADicSldfq4pjH6BQPkKh5PP6jUhYvqtitK6
c6wBz4WYj65MsGHm3nCCknfq5cjNmNFF5jArba3c13VEwEtjZEmtlgFGOVupJMA/y1GrYerf3BSj
qUrrrzz3FuPfCEFAJdeOmpCVblhXfIzzqkvsflWl2rB2O+M95ZCg2HT2Q1jl+7HxSX3oG9jPMIUA
uutAOLVEv5S6R3qb+ZgXB7/VhL6Xz+oGljxgmwGXJHk1B/nEQ42Zqc/xiUUlKTJIZmpkbUK0NKdR
QrP6/pUtLVuGMjyx7zCxtOs/HSYwbIXLlA6Aijl4eIfwcqf17jvJz36jPHWOB1wL+LwIQ1/qrPyk
FaU/6u30KYdv3StuMhAfqe4+jk13ZGM6bXa0Hb45ZbVzZC03lhm3/lgz59gE/HzPxK2KnfeQpuKW
ds3Ws2HrCC97opEzGXLTJ4H71cE4Pjnut5Ya791cWRszH8+SUE5kLnd2gY09Yi7SJMYYrOMO4h/d
KT84yWzV/wR6m5JgQe/U4GU6CYcZEjKPQK25cGKRL5fcmtntsLJPg0Oqt6fJzC4zUEw/NdNPNyV3
F4UfvTgpXXvOUoK8CJmPBSTCNtFOtIp8h93NCDy1MTq2v3IBg9Un7p8euz7Dy5AfrcTYNESTKqcr
t9xTloh7egBu5ptdmj5j5d8ysQDIJxo3qz+VFcQ80VrS5OY7sCB7ot/cMdCJwZ65fG22E+f4aqo0
pgx8nivg+8WODbt1ACa2bofweQgt+6wnMT3dDiTupIiHO5ycUQqqxw480ifzeMSM12wiy6EDTG7K
jMGgadt122fZoTe43Il8kHwitREUOr3kfUoMzsCRmT50uvc+463j88KpkDY5X94yf7Ug0PJwqnaa
yznrNK69plubKG/Qv1SJdXRpM8SvI566RHvoexzYzBDQRJ6dAP91zutbJ7g9BcLhZGCPdxDU/MbL
r+bUYJ7ue4R0jfHMCp8dE7u9RxW5r7hwmDUIhqTlaOt1LvYj7vspKe8a6IidTi1St9A3ouk757Ne
jmA2ZJvdYse2mTpHbz2O3yBRT00gvw0Atl5U1GsLmyIMHkiUbRMcDpxDKW9wtxFo2ofBNpxjO51J
2NXbxO1wazpE5jIe5VVSfyNI2z4nOcZuQ7svL/O+UyZu+5LdpBExFGTtPe6aYF9AJPK16TsqgfQR
8bR4tv4RI14MEHiz38jJObTN9GIGKiMXOjx1faBxXbO2g46/t02xMYvImU4eOTOzWlq+iTWYza6x
0p9ppFVH6Hw/eifpLzrfvcqY+73deLu0zV4D0zTXiWZc0nAmovhejUF7yhNchEW/sZjbViZykp/0
Glck3ggcLk/zaBPYKvW7wWUEM4bLaAZkFUsSwwXnbIjtqB+fR2e012Mz31tsdRFty30p2pOWRy9C
+xMu7BCpEoboJAcmZjC0h9Gkow17R3fSkoMDgjXQcBRJxczWBGN9bw3ymvdu9dN5FS7scO2y6H3N
Ab+5WvQj6BPch9rEc1mHsyiNPNqWNaLGQFnlqi6917bv1oHsUC6Xk7yiR3nWP4hjryKGsK2IMM/O
0aUKRE/CIht3lAMv96+j5/L+jHl7KOCskW5R4UZK8wZ1Fk1D745a8E44YcB3rFvEnbW3qMn0YxLh
cajTHRASiXb0gAznrVTrieMIOI8KhcFMHruqeQq8rF0PlZzXrqtwab94zmxdhpI+mSjHXTRSPtcq
sKul1eDk+yv4Ny0MYPs+0T+nyMZYT9Fxroji29D2LLM/53kebBRcMoKj97YdBZe+P3iduM/ceVyx
3lq6FvZ6YqLJVaI5FuNcrFOzuOQllmD8hyROuasSeQduUYrmHbzUZuhTWjmwJQPUmpBCIJfWimoO
r66+i4p1IdOTlw9L/CEjc9I7H1YMngTD7L3Xa8kWTiEF9axiLLO9Qo40dhFrRaox2jvZFUc9nDt2
Y5zZbQzWAE0vWMtiX3Fd4rSu1p7ZuWy2gmenN+ABopTS0HCKVCbXU8tgprzqpYOmZsxoL9gjUYSH
CupJcdUj4+DU3kfbNHyU7YmZWjPOuPVXjQj3eoTp3S2bR/5mjGG4W7MSVIcFwGRON7lnPUt+Qnpr
4j+ue/Aa+h96n+h9zHe5v2+68t2qBi5g2p7+ERS23rlCDwNZ5UGkSQ8ChDIYvoad2pYWptzncPiV
QcoI3WGVm1W0Y7N5mOMKI1fH0SkblhIFXSNey1BXNQ60brI+Y2Vu7SZ4n9v2bFcNo3hfoQQ2+Vui
wm2aZ/QHd+N9bMp9wD+Ord5FJ5+J8XRG6C3Du8JZOxMyQT5Gwcocg0+lundqQOYqQZzDSo8dK9uz
6Cr4PmnRRh/IgC9/Gw9+Fp5Nf9ArLWT8c899Bsm5rZmr+7rq930yVvD1xh/Raic3LwgwedXblAMG
oGbMMr01hJ4CdOSw71P54tUPbIPddel9dSQit0p7oP+85GdZGlSjW5xVGDbyYAuNqj9XbXfTh36n
i+E5a69IsZDdZGtv6lq/gb77tRrt0VX1+5x7WEr75gABF/wOVJ8YZDI25GpnKzv3PVniv2CXabh2
vemmKiYNklb7WukvbuSwvfSo/KHMhZmOTQ6RHQunO15m81M4FhnaqKX/MNtUYuhWTbeE/cao5Bbu
fkxmsBot7ldUjge+w8v7V8h50F/GmqPXnTxmDfUS4dazgQpqWfqEAHDW5+aRRr9xbdXlvaesL8TV
xz5jFJ/rdl4l5O9mc9/hnd3bhvvhTS6VQM5jHS6R6yo5CgHlbHbkt1dEK6d19ibkadbMMtlg2D1q
MrlLSIsQTFd+l9krr1i4M5mxcz3t7pjVgiVKdGCha/ruXDzGtoaIyp6V8ha/7qonL1TPmXJeKG3d
zLX9GU4cDspr2SDN7y3kGERyPocN8gK3lh4BAzinYHNs7rT/Ium8lttGtij6RahqZOCVBEkwiVQO
LyhJthsZjRy+/i7MfVHZM2OPAtB9wt5rOz7kJ/8M/gtvydQCTzIZqSgUlFZVspyuqIk0o/pxp7Ub
y9I/oEJMxyY0an5PXbhUtvDeoA09uIyh0owOnL0CGSh/XMLCjJmxnbKH72oWb+kgmBNX8U1rl98S
N7ShlTYlHeiopvtG1/KSpX63z3TtWjjzs54lXzRFe8gQN/Tix0UNv1FtfWiaGVJWdIP+7Rhck51e
v4iJpaa3rhUhFm40pz05RG4g3gLc0Y8oygaNzZj/vTryKze/kbEz7FvD+dRr9whRhuNDpxJqbAR7
eFFIkfMYFso02eEW/vCchosNE3lTQlSAQBPYfXpLzQSTu5WHSwEuNmbAyRr9yxw5/OSOXMnLnHAh
KH7qY7te/MnJzpbfKXoeBKn0QGj8b0O5344uby15pjvVsvbIk7s5jddGt4aDVYl/bgySkcMmHVUg
hiKcNA98NNkQu0rXnl3Nf/T6ZTpnhDJgF8BSYz3Azj+JBFwxBASSHfv+KkE0o8c4eKQR220UDMPy
VQzjT4odaNaMyzAukDoaIgzIUKAktPHTj+O3xlJqSn/z1nugj9SGc5GQlqSYQW8XAp0tKUnuiEeT
YjzftgWjfhpfI4zYwsEapeLrf13YO1u9Rslgkgfe+mw5+t64eLrxPku0+LbUrplogAxFn0Nhvc+e
jQ8gn4n8MhkANZBhOAkOJEnf6takZ80JAEEnwaM9KFaYaaofUrPmbnLMtdYd4SsZRwDKjywPL1Pu
Bm1kzSx5+mvT4kjnWdmS60RvnHhnBi4/TV+cYoh0WY0GI9M6xjHN0+SrFwfTm9e1L35VPud+N4VO
711dTwGu4GLsPCCxICs2mkTD2GQ/xmCePdxEAjhCTBDUmPsNwzCduSSOPJtBttHKl75lJu/OxQvu
NhcoJeeT3d/NGjYrbzGM9ppEzoLrj91fYyJlGal6tyXOEcek9Eg+tFYz8TaRKd+Xv4OmwAkxLFs6
PQ48RGwbENGfsJW3TsVyd8oijA7O0u+xke6FiTxAA4LbZ0kL/V8w40u4OObG+WtPrCsxaEZBfq89
r94BHpoOg83cuuMHaE3TsEE9ep1HF1S6znkikQ2ODl9NTlmK1DGGjPzFEoKyWrYRhcvwqdvRGeIk
25zsItgr2qZ6JtSHI4zpCAogTtMmdvae5n8pn9mA0PB45lga4Vps01TeBkf+VuXffpmJ1/pbNAtj
cFiPrKqdR2OuyUJgvr/ZT/4YMTPK/qKeeaUJ6g8KwXiV+8fSn5nDxNODNngvBGU9dwp5tRlhInSo
Z3TXhXrO69r3LEbh/m6UkXeBMPwjX2i+t9vpNHcxWEkjhbFuuC+ijF9qYw49GkGmIGD0dJ0FrvhB
ALJdHBgnquH2Lx35D1TrrrY1KDwWWse6tr5t2ae4uXq1G20LuNc8MANfcNapBvmCHN/oNc8DFgqm
L+DjzGTeihF/DDl0z20iHiPXgduM9fyUtejzuTxfUTrTxrgfy1zYQR2lryiXmJ0q8ayb7s2DSBuL
8p0kmuySpJZkNbNcp8Kw9j2+R5I8TJDg9QgOlB8ZaTK7yAAiwu7NNGxnXSBxfcJ1Ru29Iz8WW4fM
b2VdXpEKkyDWFkdQOVzQAkVOwb1tZfh2EY+8cEe3u4w/Nee5sZMjcXkqqVjOte+wJJjVjfDp7S8a
Rn58zkoH9Ecf0bRp7RTefWqchpGI5ZY7BFc3McaKvYT3njB7ZKuspqBgYNYU+I/jTm+2RdYajLTY
DzkdkBEYjgSSFaHPJjEZGh1nbDiOzMvoZaotxpCAJ3HAn1vh9MKSj06nCgtlKjJ0Yn8bM+bWQYsU
xBIHmch2a8z06OXF0eusu1zaV9nxpqWFnmAAaWn9M0y7UaJ2JQMrnX8TuWg8mJhEmvfczob20apE
7ljZ+q7/Yo5Qlt19pTGTZGVlQYIOvJrHKDPXnYbdnzXV7sfU/6ApOBiD2mX8qWisbk5OOtwMPwU2
HqycOc12KXOAozUm7BGM9whuWUha0B8xGg9ZSYRgxTWR+fZrO0Sv5AB8Ggo0bYHuzlrERnb5g/CG
Z0Xky1Hvuw/fSMOWO+YbV7A1L9kxbq4aaUdQDLg9ln+S40HQb22t/NdqGMBpyYjqZxqDuSz/+KWG
pLdsir3B/37BlcQtz3g4mT+QOl97/EtBB4qcxh6hmfZH96MfiOr/oKregU694d2pMELnIuj09ClP
YL/UQ7bD5MCPuh2mswDyqsmYCz2Pm60v3fGAL/ajRb4AqQ9OCO5hw7efIAGgyXDhP1PWsKAe75aP
Po0iysHFPLzYVXHvkLuaSZNuYIr4uySZf+IMZzXN6+OI6KRNJOvIsvrUJu8M9AO8NoIslfn30mUR
bJIPtZldrWdzU/1W4LS8VUiXmBohMW50KkzvBgGOqcD8Lx2A1DkSFGwZn1sXVUU8g4f2J+y4doyB
g7waRlMxeyvm2l1j28xRnEcTSzHbtwy2GxnUU0OfHPtN4BNrTgSveVc4LLc5YGNtBAzXRFRZBd0f
+YciLC01XHJ23YZZP1cYB84GFGrwMrhqOqD9nVbqu0Q4X2Wvsc23dHFGj10FYyZ1/DXoBV2gFpNt
/1JpRaH8kg6qe9cGL8X9eSgq5pV+px+znK4riTSOj1rsFsf+MTRWrMxzHiXnx1PmD/sYMPMe5sm3
616J54GS5TCX9VeVSQeXmHyEh2Ze8EHUXcUsAka+raCy+vMzZFTW6dIicWa09uWEgtJJFepPHVlS
TvAUVCbO4HxCdZDGW1VxD0rzTN2EyJn8Ys2qX0f3ge8MdRihPI3F2+O5w7MXDR94nJngJ3j104TH
jqMMQxTr1Gaq3/Au4sVZ5pujV//qOmJVxK6zWxcZTNKb0jz5vQ641IVskXdUSNk3xt4S7hnoPWYg
kPj0Kth7sabv7bL9V1F+On766MNhiPV0uDZ477CAbfQWf1+csNZalOmj0LJeZQvEHA0kvnT6Nt/p
3xrE3u1iz6eGmRVXDAqqCg1sElMaGRlHR2JzmGbr36p9N/kL02CxiUSkbaVH90smyFmPYeqAn+Y+
Yx/cl4hMqhTYDS4jEkska0UONAJkvF2d4BUC4EqXOteEOPXsBoy53Q2OeQJTEc6Uhtg1vROnrr/v
8zTbdlZ8zB0IB1NOvRcjDXUme0u2Wb/rRfaEm92/mGCnD8DEy7Ka94Y2P3S1ku8U67tx6c3naCjz
Z4xkeGmabiutgUXE8pESjfOQUxe0voVQwJfGg4in5t3mDp1b/61vLSY3iXkZCnFNsaC9tZGoHyDh
HRzzTr1o02I9yd7ig7t8DQl2NrsmpM8B5/RhQ87FYsu4qZaEpdSkxOBJm8+FyVpAxGlzpBxmw2tE
jOWtcb501s0U6up1iCayLMJm0Ftbz+6MXbn4zTWCNsrhDWgMhiODFk4HEOhzcjI6sXVYyJ2YYzJk
7WPYGFWpPSRO/DxaInslklc+1ZhU64m0HdstZwDzff5KpE/5rYDlvTAyWV6H+pBirnpZ01nuPCYP
mf8merN+IW9OvE6S5eI0zU88Z3zZxm3Mm6PoYC83sHUDW/enMI+7mQ0bI3wmUDCAFTTF81LjgLWL
fCHuE9I1PFF1NgtLC4Tk6YmFxSe9qAzIv99CjF//G9dx1fm/X/VojUiadO+GprVntGnuJnLdnlNc
def/PmgmbuTNf7+UKbn0kttri+0MheExyZCtMbfszv/9g/8+KMuB4jFX49YEg4Tq0zH6szMStfHf
h7yUuLNLCVUh0vpztv7b1HCdY9Sh7llSnZx7W7+RAGwErsftoxKgVl1bG+Ri8G+RXus3XLriRjnw
5FrLcBoVPZrM+fa2WSpu5CiKG9pyu4m1B7n+l//9E2k6d4FP6MAi+aQ52ZLu4A5loSsghJS1tdx0
7bIYqf2gjGS5lS0gS0dnepON3XIbPXO+tYmbX/KlDC2+ZK5Qke7ZeMsHArI2Tjn1V3OOOAq0zOXE
iywEI5CrljI1T7XGJ7QzlPOcKL+7RrXqrppauqt01hUcYmB0wnoFCfq56vT26msR0+241drrfx8a
1mssi9MfRIsXEEHDcekb1hXrh2L9AyNqhlA5E0/PXEIAMwILcgzHDoudup3ia1TZ5lYTmtgZKRvC
1CehVpMptEyRsh42zXZvcNCTIsFeU1VIlIcuAm4nCht+6fqBMRANox6nO0MjTTGf6K60zkDTLst8
uJrFMFwdxNK7yeIIMeZK7UlbpEMp3f6q1g9xFJvcLVoWFEb+k5KleejBWyIuIBVAfDopsHzIWTc2
ZXfPGhZsVGRSyJ5MrnQhiIwRILBOLUYTkRvMFfVpn9aJtS9AcT65opNPSVrsC/TcD//9jrGueQUV
kYkiJOjBufe4LO+1mzp3JaJgvrRdSghS5PqHbmY3AkSLGk/W7OVFnT6x4ziwM7UDoXJj3zSD9UzL
Jy5A2UkTRMIy+I0MBICfbeazVbEZTAcpyUK/CzVa6oof39G7IFvc6oI9PmYZx/GKosYmJwhpjOtt
Cnv8YZJrhfQz6U7XhrBX+pWrV3+bzcTZdObU34vCKc/Sb/dd2q8/qu4toZR+SvR7cmfC7HEZs7UA
T3JjykAntApVvQF5XeuV1aNUXosevyt/KKRfUZjadqM9FxMSnrZlQBfF5OeMRFTEiyg/DJ/8s7EI
F09M7z5ZT1skwehlqOtPsasdHBd7hWJZ9TOZn8kwMs2Wvv//D4SBhYM1y9Az+WSHWXuZs+LNMfiN
6xLDYUEF5Mca0EO1QB6GD0ux6nXKAfxkWaNuSFL9V8zEc03x+9Ky9Ym8pwgVyVag66c+x1o2mZT3
doHZfpInsvTMk0J1cBrMq5zhMk7cQZuBzGXMEuQfzj1rFoNWOm0o/UPFTRHgo7NXX3sSVGokj9LP
9UfNcZ4Kh8mTZaEbMeuHDCEBf9wLqwH5iWu5PIFdxAMMmQA7w3H0fhngdasKt3/MbHJxJE2W5sQ4
4yP6rsLoVNiJ4iOqy/ygiYg4PbrfWDtQ2EuIQPY/NdTTKemVfFj8+WDp2fi4dPJ1im2Q0173YdmT
dYht61lX842l+DezR3n2NSSFxRCyaBs2qmjcI1kHTFPXzyNv5+wQmcWyzSigFiiZu6UD3SZ4Twg9
gbqnmccmrdcVOiEqcyLSYPS1LRxUkqxYGOzjuTIe9X7SH4loQptsf9c+M5W2qJogKqWLDlEageFC
jxOVuDYKWmRJRrIBdhn2FJa7CX76BuJWtW3s6mCqn0EZXVCwT6rS7KrAF0bCNfeZa/AgkjgXFh0F
oXRrIENRf7XF0DxOOd0eHltEEtYnG6DpEGvRsE26LNrNhcRxAcq/b4bqWHj1FdsRkk0zDcnLgz3E
JgQCu8lMXooYDvT6tY0iOmRmPIIRJs/azaEIl0ONcQM1GZG3l4IJ8uZBJUt+n6mftj75SDCSYnUn
EayMAadB7kHMNf2NEIBvwQjxNCLpGGeECa7OAt+Sw2euL8XBnLOduVTZvnY4TPuMkmLCH63UvJ87
+a+I46eS7xByCx1jrbSvWT5rOycmoYlNUuo0j4lbgPJJ5ZNV1XdbmQfX4d1JP+dU+kHet3/mCnmo
puD56TRjcOIQzCWEepqRBiGqGsZDusb1iugW10M4ED9BFoYEQgO+EGg5wbeZvx3xkedjxeo8GiQC
oE16jHZuRtR6iX6KpVCyHJCQbY3+5Cq6aj/1kRCnr8y5MAc46scxnnS7+uknTim7MIhzsMKxVk+Z
6L/d0TyX7vLPdKG8xDUdkPCaAxuUfVOQcIEmOUHGQ2hhP6bnxJP/+NFe2O5lwcLmElrU1jKEH0KM
Lfa4DJi2M9dBP+GG0vuS08TUzSNfhy0CYXYsXKOd/Z/wA9sQVTkygYFeHAVCWAik9azSg2LdmpNI
8AHC/6vDuRsUfEb4osLFdLB8prt0zPXAbuaPbGwOIv3oilnuo6h/1exViIxK3CYmuDfMV2+wDkVX
EllR/+DI+qhWjXvbwXXRpbfz7IxCP3P+IjlBiXKwIyKTc+iA21wN8ZHe/CFyi0NVgVutCu0yuE6y
q/Xup0OwwSjWk1tz2BEXhSRQDX9S0Glni+GJQrV6mHaTxOxSyg7M7vhQkIi4GZrpKZHiFHVRBfOl
+bWhbLd5+RLVyXxAzDXgd+ir98L2guIbW6dP8ET/MzTuDn3XqizXu/dsKgmbNlo8xznaQA9gS8/o
UtH3QE+wdjlQZ6VAQFdQkxlBYVY1posnBwwdvcmnnGgviYPURTgHjFHI8wQeed+M963ulzvBOmHQ
PHZ2oHmwrwaJO7HTymAv14NBv1jdTRvrVkvSVIGkqjTN6DFqnmGyksxYyfs4/227OrlX3UthpjvR
2y9iRiw/eA9tOkxkEkxvs4crzeIS5rZDkYlVHmR5xLNU9cD0gOh7k/QY6ADgNSSQp0F8GeB6U1H+
mk5zjpPFhFqgwBuC0tPT3jwTH4QLqwvm3D83RfoPEBt868qcA7SCx6xuC/hs2UdqxfHOWsovYITH
cQAgbOWoryXBlaFHKIDWDP1KvUYjPS5U7qb44aQ+cYkD7kgRuJm5Ac7avYzp8pqmpP8kA/Qi3a9t
OP7j62wRqgyAhvy1Vzufz700PpRpVcw6yre6cHZOK37ls1tEw6GeEeUD32DCUOeQITxziwI7YsRr
kMBgaxqYrWjfPxt67hDCaK9qC5pSVnscIgXqgIaUBY7JoFhqKJLGq9/A9FwijWxGot0ZgUDKkRnT
xwEaAhHw4JNcxBu0sknsoFUqpvrFc5nZ+rn44kFad/R33TDBYFb3gkFZmvu0zEuT7xlAyrTeRznW
uVo2fuCObTj2jHc930uvENTOWby8Ma55tBy1iplItEaOGGQ0nwjshi9fx8Pp90jb2B1sCA2OXba4
9JYoJTH4tfJcg6G4Kl3KLYVoo80ba6KFwrlVb6oevRO2r3k7J4RxqORMsxl1+vc064qnGG17nNLC
R4VjBc5ofM1kUuyjYcJ5bwyPQCioMsjoxkuuPvRkuAtjdjdT5x0bhxBu3cOelM2GTiNiPuuYlQCK
gKDq3uM8+nLN+XmxzYkhGNgCz9xbrSQNkP/9EYbaJeoBEMlNRx3+gl7m3agYaRpqou6Rp4YAh6Au
pg/T5WlFMgYIedFf9cIu905PAqUW0wtLXTLlapxg8YCJI2JSQe0YV0hNHOdAylgXTNsF1Kov5i8h
wNh4+CQaCXkYPyXbFaJ1VAbxVnsSuv2x7hF53Q9GylTC/nWG4bEr8EvVzXzUJEEjKIqwsiDjVUij
lrjgLU7K7BYD3Cw779SAVu0U67w0v5ijZWJ6Y+mRDx/Q1TAKN0iK51aEflS9DCnLncjzCHtp6O5K
BDjSK2bGntdqqJ4tlwWf1/Rz2GbxlydkYGB52DzDuU1PGOqtIMxwwadQ/YNhUc45AleNS27iayAN
HZHlloztsEwjg0waY5fY/hxOFbqTTs+GYJ4uPbich0blRwt3bAXzHxm60VCvQBqvQeV6qGFq7Lma
Nr1LDxi5Vs0nt+bnEFteE9b+p5/MnBw5Rzu6bpMnETWyIIS4MrUPFNlUgARiMB43rzxP+Bm9pj10
UF3srudSw7GCoxK9ugG0vCdDZR7KZQ8KM9RgrFaeea2p9TaD5r8486ygkBPIoa28fwOBlTezClvW
AM0Ep6ol+w3MHKgtTABsNR18mRDALG/OnPwWY0GaF+8jYShtMAtvDs3hURA181BS/3fFE1KZm0po
Hcn4UW1M+PBsIX0vEi20E+NqQA6PyuUVn4q/W5iI4cnALbgm/A16qW9GQRp4walTp7CVu27pmXG0
016nqWcz7+WU/9EtTxt8nfCs+FzgAA5afZo0iqMoC1UEq682TIV3ySfVj0kNbZIXYkoarotHJdpU
FC3Ech/dbkEZV4CxUlp06qpthhKP3dkUBZbTjDA3H7tmJtNNeiB0uzaE6gmCaiRGHgo1UziK92l0
0Od18gwNVp7/+5WwMzSbst0mXO2noV7glmI62y2T/W/2SRdhSmGcC7pQt30kLL66qKlpbqONrIUg
oTDtD74mBeKN7s2LAGXlK/nF0333HYI4e00+jWsrEvedhIu5td99N771s6qOUYVuUeNafe8Zpe+9
0SIIHdzde4eOk21pbT5UDjwnHa4QYoBPA7bG+1z2ywV559qB89txGBwevVgcylrjO2ZZa9Ke+OdT
05O66rqvhveC2HiMs/hNxLY4JzExPBH57W3cv9vgyM+DI0ir4JzZYheMQaOO9i6qcSn3eWEczdjT
3tyh/UOWCfqbVdSdJ5CZ1uG/boV2/Z8kNz9FLvP4heQfGQOArKX2z4wpiswKXzbj0ICUQKbGw1wF
iQme0MwT8lUoLdgw/Yg1H5moUgbsCyOsxmZKgvhKGqmDMHlIkFmyOiIPhGkNf9M0ZaAdoYiw9l43
NFBraNoIWyMCzZm7k4UkK5AG8U/UGSeJvpDszcrEuMRBofcrcHLtcUiNOtci9+D1E0ogBmHsGMH+
VHP50fvKO0vtY4y8T12QCIs14HGm8QzWrT/KOHWcO2fa5y2L7wEllt/deC/1jYpnikZWiks9I0TO
TnQZF4cxLrpa9rJOztWVATnpu/piq9U8tKTIbEf9rwUi4NYtYtcxS+Qsal+77Mz94ASVnd5MYL1M
262Do/oMkpo8S3vlYisJBYy+ebD4Jox64gRpVp1j2MGbIfeZLcbpWyqMh2laPKxOM/EF+nLqXP9v
r6PgXGYWBYmSPDQLQQFdr4mbxBQ41qS6Jqijd8z4nkkYfhDkn9v6cE8hzBwYrF/aKvThBkISH65l
ntBqGuqzTG3umHIRYTYVZzLDzdAB/BfymB5zw5zPaU3JaCOb62bvTzWzjYUWz5wOcvDivWlzsU9i
8jRozgLIfO82+0DEK/14sKHRsW8Iln7cxeyocNgzCpC5+0L4OLnOrYduVHc/yizDvOBrHLoFfE/b
WVb9JmyDienBnBCWFZOYmKdk9mVu0oViukDJ/ZwVhin8iEQHIDtM1SWPIYxFVkKIkso+sxzanje2
z1ZXkOaUe93JT1SwOO0fpfZpN4Osq61DLy59n13oVO/xxAZidim0W7LqtYipIsQMxgtORyI5pr2S
xpfGACtkiACHYtqv11uhNS9GbtxtNw5VwpPvVVjUJ618p/2GLa/j0V2ykyJ3Jm8AZMXpeBuXQh7m
onzudWPY4RHBWl8xnweDhykKp1QTw05nCMe2wIcxbQVmCb07NX+gtD7FjnUqdQdW9lJfioTqx8sB
gVf4FPZRu5yhkRyZIxq4e2fI9G3KHrxZ/y7+QriEfxYV7a0CRG8EwlW3iVbswZPVCs1/nINCnPz5
L5MnoATpilSsciPw8yd0vuuaxHxujKQ8jEiIaeVLew8M/X2CuEX1pn0zGUhTLDJWeo1daijUEQHA
yHpfJlAwiJ/NmSCme4StF6dCiFhP82Vat57R4P9LNPNslsNxxnMVOjuTMAAe69zd9XL5o/mnquDN
d5zqXBYOiP6RRxLgw5D3ZTAJLV4JgvZ57OonO9cnVqhIgOfWRWJr8ba7LrdE6ZzNnBDDyHxN1oVm
W9raCedoCzKdPfwozpBFN72HLEiDOr4b6jaMHO+fSQiqpmZmCAz9GcPC3K7ni10i4jInqe0SNO1L
TMITUAaohPD+iYNGia4q/VQBaNVtbPJ5j4rOiz7jdk72YwVoE8VlTYbLDtkUYs72rRJMf52yf7Up
GvE/sEmLxWrD4o1OPfsff3tMBajvtcmBKeIxV8GlZWyYRxymDrapPSasqDg8x7U7mWzjt1IydMpx
CKmRKKds58HuLTbiEWLBmvmDJfMfI0MJQ3jLrie/B3UBV46t79fNxrZjiwXTm5c8HfkSdI94wCTR
+iPf2bcGpRtSee+7r032aYZBK4Mn98kD09uP5befW38o+V7jXL30RRFjjzIXQMYoV8fSxRWnHRNB
gFTX0krAf98hlMIgwEFo51p3iSu9QW1VQyJxooMPR4qn4VtPPaxj7uCgmraRlK6/LaP5c54xkkfA
IlEOZNtERGnQbBbEKxfu9X3VswvMEz0KnKl8cm4WOTiGsXdqjiZMKyGFCcRWWFeIyAkfW/7odIBs
gJfvWNLw7mflOpyhbChQoQTgYxeUpdgS9YFtbaMxabDh5mNqs2rwrCn8M5Y2tOoS4sFcO1FQuHZ5
clJRX/yaurUlXNFZGehoShm4clcgFMKA7qDui9ARbGOBM9GPRBh7VgLEmleu0mPGVklYMOsFUu7G
O9b1iII4WRWiZIaThJlJ7bkvkAhVBJsHFYHmOzvuQhdnrwOBjrLLJslWdriusB/BQHQZD/0dbe23
tDxgxugID+tgaXK4/iInPvoDJD6tgumXs6JCdGYgCOPZ6REg48nJDt5Dve4dS1chkvUYVIFb3ukW
9FMz1b9aEkRvRlkeUNp9+6Nr7VFaHtOlRH8HwWKXtDXpBJ7L5nwu/saleJ5dynU8MG8yJZLCtCdt
YxYJ1W6Dp7WFfXTNsoUoqh6vmKUdi0tpLhiIalZgNV6vxe3KPZaub+Ji1nw05MXEhNxyW506sG7g
xbm84bmbmK2XBMUdSkBN8GrMzvRVTclba2H8QWHdmjY/gIHpHDkz24Lk9p3vm89GX8NWS99Uj4aI
KHPMDI41HWTq0fQToB2x9+5peEqdGzJtlx/dR1ljwhI3THJbfIRICNHzp5SUMc9VaJIz3L11hJ/Z
FcvWMGLUWGm1GX2gvK5hQZvNqr+5a42hNvxwShoPSJh580kbKOotOSDiGn9DVnV7Lo9Wji3QIhuB
isYOZEgHMPyJtytHVvEIBJ64DN8bA1tJ5el/s8nvjg46jJH6kYa92feNvLoZe37qsUvK0BiyKi9G
nTXXSbcT1twVoxqnf51SKJ+CBIAQtuzfUZ83aLVgVB+rieGxqsiWrVnW+evx38HCjNL6Dwu93UDl
E+gMukiVzA8TsxArYjGeIlcAqET3K2GNAMfgE+R00CINfkPjf4mLEaq8/phijZwYq0NA67e0OO6P
YxFcUR3HyaY0yv6ZnoCWz5OK3E0cJNLSvdU5+nYVcIF5o5+hDDFM+zRgciS3J9JpIpwJ23YNvZ9M
ncnkEbbLblxnxnzaog6ELfGcsJ0aErjC3cQ0aZHpsysNxAQaB27KsodqbC2kEyRUyrbJ213Ts8Bl
GD2O0Y53w/eYWkrgSxuicv8yeSID6S81dzh3brGdWv8ux+jOPpPIyXEIgDUgANfouNlPt2SE33VB
pe975LgKLMURYlWuwPyPm5SXNF+S3QC7DGuBsbOsdbYncWlynwnHTc8wOcPWAq9cqKEMU0udMtP2
99Dr2r0Xneyai6b1UyIRxnVa0BlvNtj8fVYD611ZNkFcMK1ery9rgt2bYvE/DD1+2aTzxxNHRFjo
Jqq99WWdBujfGp5Mtx/IE12KG6PQECPYqz4xR9Pi9qGRxFp7QxpUhnjydE4ApbV3Lxo/3fe4GVrI
0sMJHsMvr+IqUqiYRiheckbW6N/HDw7fos0wUkcfHSP5c1JgB0Bs989w/dM0tUSBJNMeisEDsDSW
VC6yNFOxJJjFztWBs9N/vCpIHad+WoOOEjbXExqOpdWf7PbXy6Oc6COuoZyUUx4XLdrL9Oa7QkPK
DaYcPQs/b3bSj0VGzeTp06UqV4UtEBmky8aTY8GSz2qgJ5Ea6emIhnTFoAIjcJT70ed4j+MICQtl
ghxOlfS4GunMzZga3dPLcGyy74mOHSdKQ8HDyC7vNRT4mMK2TjT/SWvxqWc9OgvP+OcxTdwUvRtv
y7F86Y2aEfP67FrKgD0VE1mcjFFN2aBxvhvtvSWb8kjsJEN2EgpyS34WHMJnGbV31+5r3ozYpyOP
Z/J8c7Zki/xLNka2Hw3bO2nytRxwrgyp+ofCxPwwLBJvidPAY4EiqsSNarbikEOT35Gv85JkCA8Z
o+BjA8AJFGa5Kos5Y1ryHjjRg5Jg3cXY95eydIhKtwfK6uleN5Y418SRpfq5M5L+0QTaenMxcZIP
HV3nrud60XjkBqvpT2pKA1+Vmxq85CX2mFriUf4wl49lmMzvOgoAj5jELhuED7LMQ2ZVNKzgn/x8
jVvwnDLAk0n30bqnrmRON4KYDikT+GpIQCSlxU0M3mgyivbwxGi1bL5MvYCYxPcFUs40EDVtTzRO
fjMHmYO7ynRZUUoVoqXhZ0MSNxhjpKp4HUztT1MiqSHuetj7Jpm8jiXSbRYrcwdtKLu7go1Klpth
ysrsQalHW5T51cynv/kwL3uGbKwPhnCc+JEwETwl/j2Wxhga9XTRxaSObnLXnAkYeDw8cwDnO7LO
0p018xDM67ap9CayVcz3sTXd82ipP3T8MrCMFjg5HH98oO59cnTUKW1MXVka/ZUklAxB6DztugpK
LUcdMcM1Ug1lO2QJWS3eGLXnQX9hcyq+m14981bz40ie4wqPHyg5QmsyfAnmxLCqEZpx0vT/cXce
y5UjW5b9lbae4xngUI5BT65W5KUWMYGRDBLaIRz662shMtvqvddmVVbTzkEYg8mgug734+fsvTZA
Yx7wgDS3nW7bgoudn5w8wUyp8sVvD/hZ7MljS7j9ySaYe+W283AjK0K4InsQ57a8EKNqX+phWsG6
JfywKtZ6kjtIK8yNk5rqWS7gmi499smEdKTZOVP7FQ4olNMx/hAI2HouobZv34Omo/HeyKe+fHJB
HYWAoVatxhc6RfM2ibqr0ffvqN6/gGryzxfxjkO+c2Yvd+/Rfs0i6nDB0naGtyAxSWDO5Jelix1f
jn6ZouMwNdUA/+LaptO+WDKyCAhlGNBx+HJGnpV7m+m2w0/Kzhrynk3Rxc/oTw+OHr67yD5pTnV8
3OUS/4GvdhoMjJP02mRMeObA2Lge7moLR7BhuQ8JYVuUC68/qJ1eEoTfFaLCzqlRMjvhjRLtVvcl
Jb9zF2fBc1HVeOGc+akX5qG2/EPqeTCwaGKrIP49tj7sKPg+Sch0hpcCIBCmkzD+1ar6L3Tw/79k
UVig/wVZ9Lvp/pUqyof/TRX15D9ghqKkAldsC9wZAEf/popK6x+2JaEyB+IPVNTnf6kSWSLkUPMf
piWAkPKfZUEltUwbGvf/5Ypa8h9wSn00ubYfeNAQ/P8ZV/RfqaK2I53Adn3huq6FzUQszOV/oorK
WIRGjyIOXptpLUZxch6j6tVoPTqfqn7FQ4o91UjyPVcDH+su18oMsWlTYamomfx5qTPuMvb3iota
rr8MMgOAfncPJmx6lLt3nf8lmuJzNNFHRt0j280PHNMdGbTbkKt6VIq3mbH1Cqdju7Y6L+CUQNaK
HhwmC7WfCl56Gv2r1Pc4K14YEjfbHpcocuidFby5umrWKnDT1X+DPBe8cP/EuPZsD6KrzStByJpj
Et/+b2xvFVjRaMCMRnYMrj0YdwDvz8ytzr2tj6mMHJKzKufs4riZR+TWlbctk/Y7UkwlonBePKwh
A47hps+6DOcnN9W8++Lk809DfYo0lodWyA5RjBWeUohjQjQ0rpXx3/wglvh/fhDWiWR3XioR1/H+
7TXGw5SUMS1oLO5QAazKu1MVaUhNMt1zOFJLFgji7CyNTpoZL6PyDMvl1sSG809Pxt1fePD/pbri
Dnl0q//P/w6gFv/bt+K7tuV4PAkkSVmOJa1/XW4JAkVia+m2ZkFxKh480x1eo4GE4ix+itmOD7FD
QFhQAtOoQlPQ98Oqy3Aj245ecOu5kgMyNaAKRfaFDAF0IKYdd0uYGSEKTfBKOrS7l9ZT5+T2A16b
ofc3DU61bQsVzhjdG181n8EYFwdd284mVkHzkpKMXgfNRU3mFdQlEl0yqtZTJskc0Xg7sYAeQ15l
Tn1e6qRYgmJic5dH6p4ybEggKHBV2I528dLP5klBDH9b9t/kY1GEm6Fr0MCPqqeRzDBylWIaRaX1
TJDVV101cmtInR5L3eC4yPJNHYcI47M4uEQ+D0XTA6Bsj3PN1SVkla65PzQLVUHsyKDLdoUUz7g4
GQwgtCQ2yCVkCgBn7nHHl7DZ9v6MtSps048RXMyNdh/x3QxP6hoDiT8XefcxVn5yQdWAwy9Szrqe
3xvcygfbhbBfENfdBVzOKyYUSxjkPvKs5F6TatHhOd2R/3QNiStjAOZD+ueM4WTq+81gZk8uStWN
pMjdq0CXZxYnVgmEPgQrM7rpPpoCZWtpknEz2e5vj64ehz7IyIpXYvIKfTHaHI/3ADShrcabKvBA
JQFm3Cpz6WWOzW70AZE7NZ17Yj9RDACZqyd5llN0rIk5+WgGbtG2O4RwT7KeEEYHa5BIACnQgTXq
cN5nFaH0qsrObUejOI2ecBT3WLLS/aAZ1+q+ejESq93OCn1f5HrcE5r2t4GHe+t3j2xwQEd8z12n
i1iurVKx2GCMFDUwwiEe+GndFVjR88q5kt0Y7OJFKuGbNIiwLsZ3c0QP3nRuqw4VBufB3icF7WrM
mkwa70kWIa0XrV8TqR+4KDJtCaNqDyfLouzH4eIIC+IgifPDVzuFn7FCyy8mQFNygDqje+9BF366
KyvQVnbQ/jBwXUFUCC85fVgmO6agU5cVaifUSGZvYf3w9PyKU35gQvUagCMkcDSJ3uTYMzY1mtG9
P0Fh/qMZRRoFnHgCmsUD04DP29FfkLBSr3ZRwCVCoL02SwipI546Jp/cDDv4rHODcoGhyFvrD9EB
8sB+zpBT2nNYneKS5CtXODdJn1qXKrE/JOTGW+JXWmIu7M7IeDWN332M6GUGn1AHzpXq9Q1575lk
dXAuFfo7RqnuSi2UQ6XtN2nlTzSVbG5GaUXqa/CJNec8avtUuuRdVTGmKpeYLYCj4H/nLn2yVfpm
p9R1TMnvGwTUwFf5gQrTgdpG3FsQUgSXUIQzmAJ3unbPfV9DsWimJ4RlKAFqe90YnXsvTNYbKeV7
nQ5r/BXiarXTZUKgSQlO66r3EOUF/k86IJGaukuR0m0ewBvvCtXtoimBAaL9Z3sEu4lSiS4Nn3WV
4BhFsSsx+KpzGxIDjhcDItE4N/gglkcVKcaxEE9IIe+d2b6B/iRWskK7u4QsovR6Q38xr6h0u21i
KwLiwSNlqYH0ufjQmkgX+hHbbu5ehS2/8rmJnrtYZSekgK81Fh0ffGLVWB9hBt4Z1Wm8DpvvXLjB
svt8miZT+BkcrJF1WBSEBe0CZsGYk25tdUB4DId8TlQUxOlEsEVZ3yzFAoDjUJzshO4JyZWXpCKo
duAmsKuK3kRXPR0AkIFNbquLModXP/X1pvKMEN3d707gQ/egTt8RT/DgxbTbxkwjNTOZWYST7Z86
LNTrlHtJKvDe5oYEmzQSwCfhcsftuR+UccpNjxZU1p7n1F9Wf2quYrr7H1jJj42B+o+mwSGEBLc1
K471VD8WqczejBQDm7yfij74QiVBholBnzqeDWc1pHovIxluiXSUFAfY5MtrFEtUPzX6PhFc1fjl
VuanzBb5txnc54m3xdd5G032eXbvESNdYyGH3WAE8z7Mm5c5D/iR9PQLjWxIg5AHAak2WkNC6YUe
4lPXR3vLKwmk9sTJK72X3M3yXTUaWG8CEe1FZT/ixKW1N6S0U/X4OtvWSMiq8vbBLW69aNeXxYdR
mxWbFZE1rC1rJTqf00HKL2zLy8+FpFxo8T452W0v1XC2Jye/y6zWPGZoDStiSeoi3cdBRkTBQPHJ
50Tb6vTThkCs4SpjLC4ZYosLN+gHyzGyB3v5o8tvY5spQeyFaqOa8u93D+2EE52c4uOff2j2BnF/
Jd8ghiy0U7K6+/Oxs+qji9SI0rSJ5cJ/aXHl3wZTkDw3XrNNM3N4o9DG4KFAFpQtJzb2NPugLBfz
tsrq3Ty5gCUnhDMhQSFBEOuVifCR0uSeucuzr/H+D1oPx3r0X0LPutbkkq8Y17Z7ENlvo5k8h03o
7UaSXLbwLDG9tyAy2A+yMX2vO4bjITAuMTS/hJ89lX5pbWwMdCtVDA/olzZxhojXcJoH0ZUQQp3f
Vdi8InsJ14GtqC+ix5TIznVjtWuCl08z8ETcTjjZ4llwUqKo7WSZn0cCrJENYAOV9V2rsLMUs+8D
+W0fZ7u/xl1gQAFMvyF+0avVCkr8d+dn5jpIYXwrz/zkLAWGL396vykZUb+wmtJtuWAakdxgqckZ
rbGH/piUBH2TVVvXsYlEM9McdEq3hjN7iDwSKYcmt09R8wvjTMI9YPwMel3cxX7zE42L677QvyEk
7fGmkZ6GIjtJmWA32FvtZujuxSDvkRURs9YY5sVhDt6oJAHOn1R7NfNDikKz7khKyUTWPfQyf44a
iBZVo39cjfHO/yRbq6Y9RQxmVaLAr+nCjf5X3/scgLnh3DBK+sRTBDpiyr8ZHYPMwP69qswoJAi8
RIdNzPhmTBFF+mZzhz+goP+FFxbEIDLZhyGuPoMYAGs65uXiBf7NKFPdiqF69bM2vRmZUeeDl+y8
nOgVM69u7cUk2Uf8Ez8pKA1kfYwiOs7CpsYlr21f5f7Va6pgn49gYFpLEMzX3rdihNPWYI9kgc5b
o0nZYVOJCn8zlTS55+paxAXeedOWCzS2WPcLsF6EqC0bDyqGlaADTAL/ZrAnvW+8/FOn3S7J3bve
c3jOSSrjTsd4rh1iiFGRT8HkkngrO/MjLm2mC0gnbVhwoUtPasBUroUFK7g1v40w37HhIo72KnVb
EljYQK6+kR56XKNSr7Ng4FJ2/o0xLpC/IHzU8xKG6e1dApN3YSVo/YgSkXNUOojVI8R1i7w99QpQ
YBnIahepR6qYn1WFUx+i3A3XXkDeDnrOS4oLbO8QpJQPk3f03fjC7zl/aGAbZUgukaAWp86ri2s2
MvqFrCB3WgLA8aLwLY86ccIPJaACZ5cGPszamOLLPBjJRjLBS8FIMp3PHqbE28cTtNmgqO98ssND
mNaMmxHazr6tTgE2Citwol1b9lfKzqv02+ShqePmVgTRLYaiHfNx41jaWb8zDfUNz6q9HRdUOKQa
Lji9/ISOc+Zbf6lg3G/FbDGxyRXTu3JlOQNd/XZ4LkfpQ2oHk1ZbzJhVAH877454TsTdrMIX2g3w
PHyaTmZmkALoEmGKFGwTlAUKfVSNa7dWFipzwLtG2tIIijD1S6eeOR6gijvyjN8SrUfrz3vbxlz+
DMMcCmQl9L1PYU9MB023pLsEnG7swghwpwCad+kdMjSIto8NJ9bVvvyjBF5CBvQIyljJ5K2KA6Zn
3nSYVH4/4DSKkoDk+ZbfaqyHr5SSgAKdyx6GCe6pG9eDpBvCwHTIAo3mNiNnxL4zdPuL/KUKhb0t
fFJsO5udL72VPtOZEqWkDUgyKfg89Ks3HCcb9jCSM/yrSe4jszDSeUf7W/fGL50WZzHnt4wQERsU
FGuihOEAKvsntO9ZlBgsCvBYBg/Yrh5N6tkC/KROjiQrkW6XRC/j0pagjkFM5n6EYX7NKg6Uvpsg
PJbfln7MQ9DDaJCESLZEci5236NZM6trfesj4MbNRl1jiJ6nlWsMQCaMad/Z1UtCnJsLkgNvzCox
gSHa2AnBdrQvqMejq+TxUuVRuuKVFhO0ruU1E+z4DtMqEVkgGi0gNgllGIiJDu39TI7FMiCBjti/
J6KbV6jazF1dp2Bq/PsYomKgvQ+Sqa+wXR7tLLvxRP7kAhII3eAWI8Ymjetjl4sH19DMZq13co9o
pQewQGUGgUQc9Wg/ti6zj86sUFvC5UtS8ixUxOUUBByBdU/0tNKNERR7o3CeDAsiGUGkoNBRyXJp
txOkRUnaYUXMnxgb3gvb3IXYpKHIctMnknzKvdsorNCOJh+hWz8S8UCklq6vUcMHjB72IH6MjU1V
irrkdmwz2stg/qW3127+JRLaH7rfmsa3mblwJlOMn2HiQBHA2TxW9iac0bITa1DMd46F/TzH0q27
O0MG6TFl/lYk7cWMp2PqGVjFqpa0FEpJ5smHGWEMfeyUoXfrdx+d4x7B1O8qkHF7lOEcyUjskWx0
B3SxcNjRmYT+pa5LAbnQuIHkICPQv3Vmsw9C+bGjRG3rvMcXaipG+rAtwHj8Cr0KQCx4KDmQI9JC
8rCkCTFIot6YZ0y25TUFgpUNwzbTMPpndNttnt67LDozwJkUfmUtnJQw8KlanRn9K8NdIAmICDOX
HJ8RgROj4HWVEGuZ2jBDTKgSsOIgaaqj3fIg5oYBWBR6WouetQsvw0jHXCcVQPNibwK93lWdt8uz
mms9/jU17IeuoXB0qrVXpXuz6OWmdyHw2xb5KIwfHWLV1y6RnZkX6a3A9sj0ActOFu2bbvwa5vot
pHLz27reBnQuALQ7NeqNI1iNj6FEWT7EYbK1HfiC/URhG/w2+uGI0DRkOkCS+FApse4kUcj0Q/l9
SBorAbqT0nuL4wpqhS+ecTscArP8Mfv6lexvtNeF/2L61s+cjq8lvP2IO9ku7o0vucjeR+vS5dgK
CALaACHs1qlHj6Au+30xy9eycO9rK3I2pm/+UvCK6koFlL8osGsPHLsClTE104NwgSJANdhHU3br
W+Ov3su/w5ZeTumI57HHZCLNu9ZfYj+cL2T7cOZndDv453EeKW/XOOWjV/8euFwAL144LYxmB9vL
YOrAbqznR6cgwS5yAdxY8poGhwVN/1APMIOTfoOwCe45XCzX6KaNiohXRVgUlSjZIYUA5Wm12uTH
dHLfJ1/be9WTUS7STa9JOhxLZFpuSOKmifq+8QxMRFA/SiKIV6WRkXfDgsJetpmk9ZM0IFBqYND4
bNJHktb855DpSx17aJ9YZ8+WfvU6EHnNZLR7V5b62eFrc2pOD0Umm2fT8U+Z31h3c8wcqCqr+JTb
wXvRlMFNGmQxiNgSQMLcuqc/f7UmVW06F83gn79qAEK7xCwJ7PZBABZyfq59sPC2xpcVMzHyhT18
lMhfxVSQ+SS6LbwuuXYaN2DWUl1syGyYsxIH27BfvFtsdLIMstewsqpzOgG3RPVYvI/ISwzfZWeb
REVjg5lm6AX+c5ck5yYW9BSC5M1HFXHbpnS4u7x8z0wrxEZiEAo52Oq9yjwMqLH3MJb+nll8ex7U
wiNcvqq/zELtpDROWWLMr4H1Gc2VelfQpVaI/cVaduDmB1cO7wRIPIrWMx9mI1O36JYwyThW9+QU
+pQWAbE1fd9ekt6VTwMYtgI3/CVuE7yXwtSHmdBUa3QfDdlRdkzOW5hEJ8vu5eNABt0Z+Ae+EY52
txlvE8hhjzWmJvRpU7y1EEgATu8i+FQOe0tN80aV2XJfVIcWPj0Ce5G9D6Z+Joc6uGdzpwgW8jPJ
OI3+fGioU1icWI0CjOGn2IhHpLfqWNul/pXqDMhYhZ5TqW0zdxOMGGS1gz+kx7omfB5uyQsTcu+M
zXXmKAyTd0aYSPULg5uenyaHvOHaXvvMJ6nDXW69kMDgsTZWbp3nOYHapN16E1dfA3O9NfS7cj0H
5UuXTB3Phv/heBgo+DJPXpfHywq5mdOk36ZjhnVPpxdtIO1NvDVdZZo06AbXeN+H1WSDuyat6pT0
0aPsO+gVWf1jhROR6UQQzqmY+f6KRyHNca9Uzxgl+lEzvCoL+64b+dWVcBRzVPdOWoKLIKYCKWvE
gL5Q9iWllKBFCC01lJO9xwxeAaqOoXJk3RPdXyQ+Zt89WlGwp44sz7nWt5MaPg2mTVuNp87H/t/O
Hv1a7yCr7gTe6ppBK8MWKQ+GAzvECvpffYoOyU/75AZGGmlcvtpZU46SMCcOztPOMYiN74gI+8TC
eVAgQVTKhpNA/kxGvheKGhMeDpPVyfHt7dQhoY1gdh3gDL6OcZ3snSUDPjfNZ2uaCCovnhw0/Ztm
hr1hLTq3wrc68lFpmdqWjw0YiZtuvJcoKW8NmyGpx1O4LUR17SJcuDQ+w30+Jb+og9/Raw1PfdFf
RWH+iptBHrvEpTJugLARFUkDnjFCWsSntiXtaQ4e86VqiipAAJGV7OgcDWAmzOFYYiGjBg2vkeK+
pUZGCVGEKZgoEWOTAusHWtPjgRbBQeak9qz80mtPM504t/GLo9tk88ldXNhOQPe8otRMBk4YfNLM
ow0IkzB58uioq8Wyi9HBi9w3HOzTpm0MDuoou7FVmO6BDC4YehidJzMN0p0TdE+G/0NMtEq8ABcU
X6bM2vmU05+OOuWielhI6IVhlafWdeN8Ea3G+8Fqr2Kw+dXj/yjJpzohIQ6AbSUj6K0kp6+TEWVS
hydz1tOWDjDzIkihNMbqI5WQODF/w1+0/NEqtllyiZgEMNKyl+9NO1l5Kpev+ddfDeYHxMA4qMw9
eUDgvjEAm+69Ybr6bX9ph6JYRU06rvtYlYxFeFwOZCqfxyneNWZZ3VImdoyI7guV/i6GD8zEPk5Y
cIRdo29L4HaYO9CRkx69Sn9niiuGzFV9G4YNPzuMempo7Jj57CL1dV/CYnjEtQTt0WI6n9i+Wpku
fYTAhHA7dfpdPfZ52eCo96ELDcNG+G4F88DYS5rbp7St/HWhErly7enIbKdddXp6RTEIbCCCbFWM
3TXRv4XlPbu0JaOKhg1bG7TbZksd/Bxk6ruQWNvA53xgNGm3SOHvO0lInVD6RIeHy8OCmsNURCMb
JeaqAYuBKsCBPdYhg/RGytbBGC7BjG0S4zLgfCzh6Su5PTDhhfXTi+Kmpz0MVCn/drL2UEvy5rKo
BH5tcC8mo+7g9iYOKjzyKGXaAHOzfMqXvBY1yRvg//12bMSRyQxazThKD0HsowkfLZTE9QQjha7v
dog1j95U7HWUPs1keF3madEwyJFWaGshbGQGUNvjNw6N6MxphGcz2NduUtzjHAJ3mT4JU52dWYiz
y+8PSyhGi2YH8ICYXRMdydgitohD7BUubIwyqrDAZQVC9LZf2l+gv83e2Vqd4W5lDeqsQ527ui2T
ObwfmTPOFlqtvgVB2SzVsaM9yubMWLK5wUkkiLCScGCFByVBNjYGg1QeMgk5fS4sGF3tZD8AmFgz
CeCu3jm7RjpYyArvW/UPyWAU+6Rsmp1G7h3YNfLj5hl9jNgB0Ql8+ySmXVE4/RnMQUbk9XwaKLEq
I6+f5iS+Nxc2BBYgkN80u1vf4Uzt4k1N4Ntqrkn+8nFU2/kypgfmzMD2MTPJski9hyDDyTja+b3D
qN79hfyjj8GwNSX9jwk+b5jl6pW1HxTFm0UIDrBSDNSoi6ZbW96SiaaWYDlkZOkqT51u7zbDTx4t
1p142EZzFy+ac/dU01YCXWdsix651UBOmAQjvsi7SZHvjF9hw2beKnpDbqXCZD3W+VODiTE1wKG/
p+Q3bETGQMVh5ow6dwfZ6OBn6tIkvbVl/9Ibr8QEYtcYtYskfQ65+SLhZ9YS4vEAZoztmHvMD9rQ
i5dUbHpZuBeqMfeTGtnL/ryv7aNyQf2Nx0ZcqzmgIP3zrmZ5/5+3Ep3T+UKMmUlaN3/eb5S9Ov3n
XznUmKjSg1mFVqGwdhBy9tebfz6wtvCymIMzbDwmg3//n7/eBMty9mSS7LMy5zUGLFmcysGClrm8
xXb94ej06paRuS/FfBMbhjpMM97pXrXFTUtSuT+27D80enZEwvI8UjxUBSkwhM0PtCkzWF1Ywb1w
iPaqMT69AS+L7WC1wN5+DwcYEJPnPnT4nfIqvCuknHY4TBmSRvN3VXT7umszHiXSq6JWukhhbb6V
2IfY4E+PEryJa3lbw+44kuCmsMJw+QraShhSMDDZbnf16jw5drX1liNuuIjQ/K4oACHj4b00Autb
hLO9LRrsYT7ZlBU1JQvwzh58fRnQAHYOtoix7smPQOcezDUi79THbmSb9KWnei+zEfZev/LAB65q
4qxo5ImE+SuWidD+xj8RrgVugQ0c7mCTGFXyLDITMXH9EfjOgateuJlpMAUyH86c6Heii2vOpXnj
z6ZPCEAD/d5mFF2HF27RktJDuGuWLb0Tt+tJwqCmoWpjqkftuFLuEhaIgA24evw7MM1mV02XkrLp
PLXjlyVRZjqN+gwUyxZFzEPS+PBQC4z6TfWK9+mEPJjP2qO2xlQb7NHYPAVaIXZJZpzVITepZgzy
QwzUJhnidUlIRyfHbQiW8q+1W4nx77XLv/WOGtHzsvz/WurLIv7PFT4H0bDzTFoWy5IWWrP+/yzs
P3/gxA/J7hI2pdocIIKwpvtCmgcrNautrvIDfQ6gu1MdboUFaCDWyQb1bbvRYDcxlXBNEsZQkwlg
H+NunvGzq1uzDT80nKOTD+hjBSGZxopjzrsqTA+Wz+bllQNPBY2dW5mBbJ9oUGydeIZ2bky/8VD3
EIMchkN9/aPr32SggCGCMoheQtEq51Y/eTvbZlMF9si9NkGRJyv7BW4Y1lwl5C5X1letlbkFNPg1
xliGSYhZXP/hYZhYi0My3XQMmuBy6oe2cyDnAQtjflD1O6MZXgoxw7nJ+XVPAyb/zDLpmVaaToFB
Dktez3eGv8B9zLnY6KR9cPu7Lv2k2ZcDZoNohv/QGSyHQUbf3aBYPeZsxpvQrrDD/YoDVa9TWK0b
s8vJXMuGtaUxIPm3WCHibRTn42l0Dj5M+xVP1OMgR+MUMhDb9V1PTFkev/j2HMEyRpnjgERCGcO4
FrPCMyGLECNgPEH7kzwdUVriDJfr1sCjGFlWgYMM6hyCDwZfzdats25XA2WpkBe+FNGRUD+v8TCW
jf7KGCiwmQMmeuX0poXMgn6kyW8EIM6OniBXtEB94yIKcWmmL+zN8qRLpr3+yJlIdINv4tVXtHt3
dl24uFfxKZeEek0lMol5Hg0IceVnKmA9qTkRDG066jDBdKyUnNgcl0UMlAwjhWQMJ6eRXyt+eSTD
RwPv1Srt0xEjhUtLu7Kxzlj9lmAj1qdTQGLJBCYYcBzjpC7sqr/bIWSyG6WkwJJUM3u/uPc1vAwb
ObhYKEX4Qmuj3sWaXpB2y3RdshB2dhU/p0QB0yTAcZu3WbqzY5gSlZMRbDV0O9K2RBY9OXjJ9mE5
kBxTeSdgx9RlocOLWapyl5Kitirt5ICFPN5mLfJ2gDUgDyZCMTrrG2+j3VnAEdC7H1MV/8zcDRIr
ZWsKs5dK+uo8cfcMrbrdJyFJdT2m+A0gj3jfwCtczc78ziwjv1MkLReVLE5mDIbVBR9XtfFwzOlj
FH347Urgsr31gFD8aYwnpld0aloPo+NgzQwGeX3xLGB7DOYn36cXm5Omo6kOijB/EIDg9qjfwDVN
HBC63rPz+dwlma7mELr3ReeRr61Q0YeLHRxpqcAWEN7ny1o1ocCLan7kUOSilI7kdy1QwjQn+1tc
MCnJo1XkC+g8YUYUBC8SRYQ9LE58f77XzXyuAGJAWIs3hIth0cFTGPltthGRXBDvYusjmiHJgDis
qbS2snhMHSvf6SRkxUw0/OuS35uwvykMzoT9Qg6q41uDGS72thlJASJ4JvmXmUONBMxy04e5tdNB
BrUcrbU7odiLxGiu4Cu4B4OvNZrt+DBjBOv1iIrDcUhOR/hrzd6SL4bDkHr5pzTf0tSI7qmBt5jh
lmRQKjMr4HmAueABb+v0NoZBms3JhrWXIqHiEWnqpkNPvmBSst5aDHggjTxzWhluP53dYI5ITxvf
Ayf3WQIGYvwRy/HY4gxtZu0xKhgAIlXNOc0ZYyEoxXxFWGaNNKkV9aeDbLE2P0x4hVNWPQfYM1az
xEBX0kmJi5q2dow5bI6nx4nAwaqhOekmXnNgI7R3KWE3W432qc0ANY2kGm1y9pIFOZ74AUy3ifwR
hs9kR9iEBkzEg5rhbB3GNPLXE0z+nRH+ARhBuwzbNzngqWJ8Ty7aDD2bBv7Bk2RaW1vmZzfSD7/S
BoRxbiIVlcG3LvEtmgJpVticXU1SL62uJb64PmcujeYYCd7UBFg5e3zoI7w3p+IyRLpZjUmQi2xO
czOWA3YlFzESBBUfCMxhzqBswvOabMujs0K7Ym7eHRQ5ogs+I+Jdw4S0O8ZEFpI3clHj5S4BrZi8
LJMQ3P5x9CDn8QrWDFLEW+SDbLGok0k4qvaaFHSek3xdOy4odVMY68QDfjxwMtSDTyd98D7IEBVn
wXNCqBMdCnZHm3OdlhpsrFwf+yDe63q26AoVmGKreqKnT+ZAY3ckffILbWZs0hNHfMswz+K6vCTm
cULSITKoGUPwf+uWebdGiMfQI+2PrXR+ACFYJ5KQCuLWV711K5f4I4tx8t5ZPp51eJpCk5yVmFi1
of9lOcldL4wNyKTnlqcNTjTxSVlJmobjoTJLTdQTFqNZnIPETkGvG5kjmHCxHeuxEvTLWIA7O58h
raHuamzVHvpGSehr+VMx9meIVjkzbWcgMvUcN8mPXYWMfhVPHHqoeC2wzpHyjploQMbK4C/dcqA8
Aa839kR7YabkXsOIiAH1GD9M4FEy4o5ARSg23NI8YNhWu1oWiPAg/MXCeh0bnvnYTOUFE8SlhVm+
iqLirTMJX0WQdu2sKNzxiXAQ5uFzM5DZB1oWVFl0ofWeb40uQTbBmdp5TKoHnYN0qbgS0g7C8lnw
VlMc3C55HasS6aA0bmhmnedBweNPMxChU7zuufFuzEltTGyPy1ARvXOLf4sB/BYr23DfElpAzDVa
KnM+dkRDIvu51FMG/t7lADHybWoXz2NVb+CyfroOXSGDkA1RRK+dIBPU8ckvw9DF3uTlvylm0oc+
a8VakGW3aWQoVwKGhLZ6f62gc24JOk429vQKR/PcZHoNDf9NVMkTadAD+JOCSL70aegoaRWbxHPv
yBwCGKg1yCD1Hr/LDQmhK48jVCuHY5UHLhsJmvcpleLAeS6saEMBFkLNLXZ557a3Vg1AjSKTiwNZ
AbbfvpXeE8jtzyLryC+wjQ3e2s1AT6ilXXWK9UbUtF8IrGQ4Mjv5y9iY/dkW4XHyifEKB8F9cxqx
QKMgymdGtmWGXNfVB2GTC6p0gt4NdjSTpWnXlYzm6Ln8Np0OKFs9XssBuzDpPpIGJaxtr2x/Z64W
7JOgXXMQdI3X3lYzBRm8p7eJydE6rcUdeRBk/0m0RJ1qb2D3BA4e1SiTXEeqvWjcdIfIlEeNZAwC
WNSI0iu/JCMo0NKjjAkN/5Eb7I7xwX1VyOi2JpydGxwE+uI7VGN4Qjm4nIQoI3Qm0TQYAf4aCySf
n9Y+eOv21NQhr91/kHQey40jWRT9IkTAmy29N6JIUdwgSg7eJUwC+Po56NnNdHdUSSSQ+cy950Y0
ovm7rRcxyMASIoKnnBXGzszDA4vPXmy0cLz6kPpDQ7l2rYPKUTKCMwmqS3pMQ+Ua2x8ix4gAVGbB
qG0zlNFEJDgT3RJ3SiJh4Wuy1RbpGK5cD3myVujLhDN8ylIwyTDQt4TK3fo+uqfqFMqSX7u4vQWt
8+BPNPFpMXromcBUNthxZu7ZFvyuDrlzfIdTd4vICN1pq8JP87VoprivaRgjmWQjflw2Alx4XcLe
qyBEDlV6VSRkBcV8muDD+9j784Lk1YQ5NmtEFfh9Cdk6WyUXFUPg96YNfpLEZoSCaEYN5LMKvWxZ
tCoDkPRQKdmhxKwlBk5St2EDiSRmJZL4RHFYrNA8MPB3tl7aH/W42vTDnuC6aqnadDaUp5uyw48b
m3+qmL6k1Oo2YCh53NGwrMKqpFgk4NT0t6y7CBnPUJWTAIH5/U94kqtDVl9a2H/ZFbFl6gABUA0/
ofZ88KaDQsQ5OxPMSUn3rkJYG+XGdtL3nMy8E+K4PTvGbq2FnKqRz0KnXpYNdQ7J6/Usj6fzWywU
X94gHi5HFIqm/6/pEULSqIFXqcP3LmqVvYdNcdaRmheaLSQwvf7HIHrOzunPHnxtW7vMed7Z6q24
3L/xck48qHc6uZ5bEuC10e90uk3Yjc0LrSu/YARSKi4h23PmL301/GGndZKJXq/UjklouQkMH0pe
HJIcGeIdrCuuL9Kc1uRWlbb4oN+Hq1Zya4+UoXPT3qWDi269YmMRbwQ2ckP3VvxVBc5ndA8g43eV
pZVzi0SkqKjw/EcvnhZ1m5f4OT0FUYc/oG1KdJJ/kpcSDZcQsMbcCJmr6czweo0Eqe5OriBiN/b7
4+g/bDi2UyCI2jqnSlYoY5P0XS3ZbYiK+sUjjJD5CJplZqo1E1gj5B+QFbVKXJ0lZcaKo/pvOxK/
QlbAUAtxKhty3UcUYY3Dz4Pg7NcfD0bTfxYqmzOjpNVyVTwBM+I2jnIqPKgpuY7/Mo2BXuOy9kGh
d0DjvlFdWoPRSHcI3raNOZJ7wEyhEuXb4DUbcsO207+MOncllHvUFwxE/eymhs6fMSjXpAqrBUPs
HHJnNS4Sc1oit/D/6mEtei5GEwu0yeXoQf6sPDaePsTIXKkYjnW/qhchXQorCJ4FfbZ5wVT61bYp
7jnEV5gah1WgAxZoTO3Y5Gw3nSp4S8ynFTAyxRCfpf53XsGLjUIm0HLAeoo6yuuTZ15igQMOtc56
PLK6SObD2P2O5fjMmj5cVnXgrqnyUDoyugwq9s44q5YuSExWsGu9y15uX++c0DBntV9uM1xQCJwq
Kp0RhUPpPFyjG6Fu2L9R759iEqWnI4vA8R1qwnUGDxCg23gzMMRATaHUYpo0tMpv3PToqNUrLlKq
A4XQntSmeMi9ychzko7tMstO7raUFPHFj1tj/DQlgyTsu3Sm3XeZp0u9JcWsVU5690YXwJcrNJOx
uvkduOVFaCCZ6iA7tZqA/EzllYXQZmSofhtTIezq1CiCg3H4jnvTICulvTUejpRIYB6PuZAd4hTs
Eopa6DGeIM6J8/NDA0270Vvcj+CMReLR0E6lpdJdcr8/hTTuwBjYFITcBg4ZABzl8ZucEt38eo3+
pfHNsyDKepGlPVqBAKFc7r9CvXgxx0EvWU7Si1KudBsDxCDah69xULSkZpMNuHPMn1wBsFZM6P6y
S80z45eFE4tvTx2eSZjwjNj+bXpOzJbNOd3NQoL4R+ZBGGyIg7PUjDMmYiQoNW9NG3UrkiqQXkmw
cLCTl/ziCT1KrqwdwJKMn6CcGDR3cTWvTe06RBkvJWPfWRvxPPk/Y+fTm7WYBCR/HZvgmQk2tc9O
9AYHyC5ro7LWaAqsOeiIG7bRDGA97ko0YpG7apPkEAKR3cMiY9sKvSdpesAYgpCpkDOZCS2gECff
RI5xiwnxUzIEyEr4nqM0rIl5QpTAhJuf2w29dagqR1aaZHBpBURB5jhEba2DANkcSb7Tu89cMCt+
Qr3ZZqmcl9zpke3cSBY7AiY4c6osGVHOLCIEQOOCq1PSZqtNaLuO7TSu5othhMhgBe1/ipDZon02
uuQNajeqknoXWiRg+r3YGnm+JUfh4IzZHu3hKRoYQNcamSyRNi69hHoqzmtwdslL07OP/z5EoQoD
lsN4GEmtjX25L0GAL3PSHR1wYe7gb9wAuHM1PnJcuH4sbzJHXJT0K0It+YMzjTY05K+xk1fuFS8+
/E2j2yxMJT9UYaESDvxvPU12rikAK6Y70h7blWPB7OakI6wEVrED/cAClju80NFP+7RL5jQHhH1z
WSBCKvD3uifcZd+Kc8xS44Sk08ewXm7SVOzKkUMmGlSG0kCiMuq96RvRzQxRWcO1Oi1dyAQmF48v
zWubVVAQRFnLhzfkP7x2W4cwQUxeDy8bfmOfJ1arSJ9KrWM+2p/Qe3nkuhTcSYwyuvJPI1MFiOyf
g21MohL1XLjeOQY4tUoS49Aa2VuZ9g/ywkn4tsxt4rCQG2tfAS3kXUjQwjGWazvTMjdeS6BD8TfE
7E1pB5mLcKfQuPCe9Eja2IUTKHXQp8vKjgq8SkwLPb28sRL+ytN4GTn8JkTTnK0KuF6q3XHtYUru
5BsUpGRuo8NHjpFsJDOCuTQ4pMfR+WcQRIqg8QWgQIMlKJ+OS1Aba61XhFTFq+wDreAHKMJnXP2a
imIvPQUlMDmoZO9WJ7MoN5iiMbIAFdMAI5+Hhpj4BkxrODiE8/TYNjB3F0sVHgB1LXFEGvIQx9kS
MckvoSNDbT6KcfhV+2o9aa55R5n28lokJjrDwreuLQ6aDATzupH6zaaiiyT5sXWxTQMSzj3jPff6
harvLBVQsq5S3bKrGcs/NCR32+ysuW6SXJL2PSvcRvntTOVa5c0PytqEc5/E37L4R7jPLhq40bTw
Jch/WsJKrLPXAO8CCdSRAMZzjn1oO6gOj1bpHlV7RcAk4W810DULzkZVgCvCCL4AsfgQOR9rHzFd
cKJN5MIEjp59oHE1p+E2wV8KefUSNsFP5gTbARmuZ5CmrCbxeZDMdYoe1lwLrsnPabNtWE9J+GXG
kBl7/IejmqAgc/N9K5k5+YOyaNxgp3jViw3xrvbhyXTqk6TrfmYOyYNpB8LZhGNB7/CINZ5bL6V9
0vXulMcM1rC8P2B7zKS6o3CooVHxpQ4dGS5OdRdVJ7YdJwdbiG0r85epIeaWCbsBy9EfCkxgsDZs
cNtEw8DR2veOZZUXAHaxB9SKmtoeBCVCOrFtGQV9TE76FNjdisDOc+Qod9dj/FhUpKk2f07Mq6zh
5e9V69iV5iWzp2FEwE+Vk+QJOY/o6fCS2yEloI/KdaI3tZ9hcDBxxZ7SsTvnXLkp1t7SC766xH5v
DO0xJtmuBwUBHVRb24L/5SKvokg1TjGeLC8CT0Dq3tzp2axBEJnjHCxWNrrNomLem2oQTHtHnac4
p5Jkr1bO0mhPIXFermAwWTHjEAPjTjeHyV3SX4EzapZ0im+Bw+fDTPOlNg0+N6t90u0ASojCedTS
iIwVljnk4HTYvZ1vG5YTifbK2OQsLa+5aVazHKBCjR29cOfoWAPtB+qMrd4I2HSjfBVDAeW3mRdl
/Qzoh7mUlkGnvxlxfnVwhCKhg9caDXcjzz7bwrwZrdrMw+hBPQDDsWkfGQ/LLAxvZRqdGzvdwZI8
wINFbSSWqmkccrN+En5MelDPfrb6SW39OVUwImrQzPVdvTKt7mPycvjTZ2yiXEJBaH5qufWwZfgq
SVRNuhKQ4agsgz7btnFzKDv5EQ0ZX7ar8SeX1iaxgn+udWSxxKGCxcfR8q+ijJ5kCA2riklQVDKm
ov9bK6ZzZtpHG+5VbH61WwCNUlNoPy1R7KX2hboa994xQ6yZhcMZ4yLq/k6p112jrhHF8MKGCw+F
z9wo05tB7oPWkUhJ7PzcsSRT0YBoE+mQ1Sb3UmSvLFs2unIU7AedmKVr+hJtgGwV/kwCLV5kLI3H
dMMVYC+jtvlRi/Fht/bFtZtLloqX2zUXp6D1th13iUgLQS/5eX6CL58M4hgZRlDd8zTAzkLsJ18v
9RvRAipzwjWLYmzTjBtSN59iPvHSI8JhBVF9MXvcGZb6YPyagbXh28jrFssHXqz5y5MDieDJ8Fk4
ir3yC6I6NTaa2Bo+mGWQQMY9iTBGXZZOZs4gzIc5g5IqvSXULRGY6S4Fm9fzVykxExmrpyLFlHWh
ZuW61J7ERw8L2yGOwIc6WFf5KrcQp2E6m2nWEaLN3RoRwNkiuisNnUUlBiSqzDYzHg9LGVeKngIu
q7EeFYzKXCW5sBb4qRnvoLTCpBB6NwJSrDVSPpqUlDTwaz+UcIEUgakWfV+VBPfI9d/sWtH3KoPJ
mdKRAJnXp5DhY1k1CKgULGPUYlAdvF3HTV0mj9Yi6RnLCnBVNONJnh260DLQTFRMOvhvGeilMz+l
TojsYStG7b2P8msa+rswwjgbVG0KxQCHZwF5u2dFN904MXDe0M4fhjHqG1OlHI1csnMKr5yZD6/B
ge1L4x3SCeLaTLwqOth4aCrYYrDtpf7hqM3ZNqyT6dKmhTWOwbgzrBlKD5+xfnIw9YS9erGIx3Kj
tQ04c2IJLXuKSZygigRCs3Fo+n/g2mZB4pVzE/yprWV/XL1rX2pHwRr9SFTuhSnsKQGnNcNm+BIj
+mmjVrYekQHdyFxNtQd6tmyhkwQvhv7J7hjf3Dg8pLYGIIwErKqRoFfdZXRHygN6RaYCyLVmervw
XUxT6m4oyc0ylE/eaI5llPGl0A8Ro1RIs97cH7CjF/3OVqJVLazbOGj3jHDuKCF02XRd9A81js44
5qm0o2iV2d4dhc1RzcWbTBC3mvOpiQaP99E1LCqt6T5C3s6EEqJjbAesmk1jL5N8hQ3gTJ3K3fUB
ZL/fREq2zRlB8SIs4I2e69B4cLbTiLXJDA3T3mmjba2EzGvrg6FELHKTgN2686h0oqzUYTj0I3oa
nt5BaZdey64F/Vk1Kw15bghbzvOo2kL2WbgpRvnc3JkO3DKjxKInSvkz5N0PCXaoh8BSubWt7Aro
qRiv2GN2ukO+AobLMG53Ev99gWRZlIzcc3LmCPAceKYG/ZO39HeMK5KDzHTnZBYWwzH69TL8+4Eh
FKZ/EPKK/FvUfIsjdtuyJbRWadgeKrqB6VVWd7uSj7aC1+d5uDD6ljVLjcWAAl3cNQ8lWaSxWYl8
0MiZ/i+tgosBJGBhx8rRTbKWVIhwYamYXoGaheW/2q4OALjPqLrO5AvbfG8oyEgsZumgst1h4vjw
ycuytfSu99zQPmOEQkZrkkVQ4WvLUEvuBFEdRUTVAP8vIogY7UmG7ZBbehjTZqmicGIndC44u1Cq
0w/H8l6SiUUu1EVHGIzZ96sp840CjGiZphB+YnFgrjarnPE+MtOjoWOR4yDBsytXEkXsnny7e3Zj
u7FU6zSU8Y9nES3jIIiee5a/6aSSbqBVb8vm6rjFBo3BWnVKRKZk34a9/wENHTuZsmb/DvQwJUSz
bj7SyfBIMqqG1oEQLMq9GSCIbeIy9FfC6K8TzasG/dj5uL08s5ezSlWorUFQ1X5F6HRq31qdRBEv
PAYRfZA6ylXmOKfQSc5a2q1sHz+wq/PepuWOLAI8NwqGoFpB74rTZXIRK9SWRHKg52Uv7avGccwn
XmaBzEzS+3Zux5Qr2tACHeyGN6vqMLAH3YJHjgwnzrKVTWPoBunWaDF09xirMfpYvnNpE+8zppSb
kVFNuEF4HdJxUyhIanq1nfcEEnRmXS7ywb4QAvypjx3oVdTNYBeJSnGgUc2xREzTDO0rzSFcFs40
J6RdXblq+EYiWL7W+iIl0H4KOMQohzppVY7tLv3hRXvLVJ4QgXZ2rhP0yvxF3erxj4u2idGnxXec
DSm/Bnj4sQu2YQnFOWkpa5P0idjEA3kpwDHLWNtogNW1tCAioGnJPWxzFNvdH5nK40JH6YZy7jMM
FeeQW9u46wF4RbAIMU6bhooIuIL7zD0Wg1ub465ghu0wO7DGtFwRYLZXIp6wyADLqnTjPh0KrJzS
x29xVrFMCPCOK11y56aFFi191BxzbdCfZpeTZUh/2+vT7daEK6LaSO9UiFQebA5XanstRttfwsOT
+S6AmV+U7bLAzZOq9UB8EiQtGXNvl47w0VIxPFJcDOfkJ1dmEGEMyznBvsNG1y4oCd8ReYWLZLLq
EgHrYEDbeJLcbZ6YXDE+FUO9xHYDBwikB0wtYl6F14OvrdmZpl+2ibQprRxngVXcKvaEn7ZMbRJv
jar4M9Wx28hq0al0izi4mKr4zlGXGgZFOkS9C7F4kmJZQF7sXIi6sJNDoixkternPVnXlFzRDzjX
Na0lL0lg9/PScFcG2GCiU5DTq27y6l1kD3gRF0GRVYc0zrdpKd5DRCmd9+5lmrOUZl7zOcL2NqO5
hphdtVI2TlNNTZGPtqZ6se86pBozPdfiXhYjy4EKf+e80/o332ABkTXGVx/Y4a733vNRRCtf88Ez
DCWaL0lwD2smROLY8IVHT031Nc2sO6g5AJYIWtKTuxpGJChX/D+M93Ab8ji8wBe7VK2q3lRPtgAy
hDoviZN8mcY4RaiEwxGX87I0jOI8yUzBbavKJwEABa9omh+FQ4SZW4XvFAmctpkZngVE5YVp6gAj
606/J+o5Mcj7DCMcFlHSHTK9gLHssbnhuQ/j8CuXpEhVngag03LUnXxYltd+CqmU2yQLxDxsmaEa
RfYy8vboeEP1jtXD3AcSOaon7fSl0JY6Acpwkff1dkilOIUtN1AmeveTviiYi9bUjx3ruDWSC1xK
tvUE/ixf0oPsivMlP4xOVO1tsqRmlpu/p2ZXvFCTdMDdNWU3WkV59z1124zgx1u9eDTYE7Bd8CMO
IMSv06eYISVykei8HMeN1+xQsPBPn2Sivkwd1o0GbmWbqWR+RtLdVXbpf2apvgeDLd9RGyv7TGXG
4/SyfARWtbSihiAhWY4nkHiseHu4yYbRnyqP1Sr6CMSVyqdQ7SnL178OJTM+L6N/HvqtO1zhKUxI
wxwQfqwyoFdYd7VI23Rdu5pqtMjk2U7Zx1tJi621RT1iRs+2hvnZj4Fk8jKrLIJPxt4+kk1NOe+E
b/XQVzsGfAwUCayKihpMLKsRgdBtDtHrScbMVvdQRYj41QXZwPq5f1FLbQWSgngCRGKvxExLozeG
azM07oNHSBILiGucwG+mqNqRQnFiNK8MlmBY4H0C5VlVeESpbdgHmhuBd4jfk31AyBM/692RlwY1
qRpe05Yb0A00xgqyuBChDB6mxN8Dg481278utm8UZzYnGf8AVzwhf6U1ec26LSiwKX8cHQ2aCkQw
uVga/XcfaZBULejKxThexpoSdGDjglIAl7y/YVT5rK2u2rmufyFuADWdqp1dUxKah/R00IiHztPq
klcIzUiuJrcLsOO0JG0iSE/qR0zE7lhypYVM/nUcIqanUkWw4mQYmWpY5hL76tl2BvLxLcYhzzvp
0aqu+xh6uMK3ogv0dZbBgxclfxYjoRpZ0Lyq5E+EP74g2mOGyDJbBAaD2yl7x1G43EvyYDCj2FzD
QFt6XU5hxRnhOGShiTpAGE7gGUEaXrUgXYR5yUCBwhRr1o1DN0PhbWOAZ5lS9aB+XYyDVsmQMqIC
1fJ4o+dfhGh2O6SZ/cxnbsNulD7HLI+V0p/Y+7EtN35b28femj80ha4RxvawsltjY+T106+pNrKe
gMtSRaDnqijyexO99BXBmAko2dLXFc0mskrMcUhd0hx9Dgg1BMHYx51mpeqwHCRRc9KqVk0Q/TBz
jTjrEUxZhdgmMZYPO0UZ2dfxg2EJ6X7DBa8Fi27e4AZho8WwzuhvSjNpJfJN5poPIgmjRdDnS1t7
OEpBLhiYZKMhUpnbw9dxa+jWURc9ftNkj9CQ0M6mMGeOt1KL5kvgOdqUmnNFJ25stUNea+9dwqGO
GuiB/C4NqmsO7+GSdNWWCwu9BBP+Kvhrff3bjfgk9a7GZCsvKTbdgDp6CQmBhhlKV8IgTUc9FEKT
YOQxGS/U4I2fqkLW2Vvju9EgAnPg2NM2+dusrje5R/toR0js6ggfBh1okWBX4jrf8Pb/5gy6Dcaz
bINO5Mi9p+x+2VXBtS0ME+F83LwhXuQbaAih4si9KbUHPwcVQPMfFSnBchAD0WxEePJD4q/GVuln
VI1ZHd+TzsWpAyNtK8qt3lvFidmamfjZnMPmSoJVO3fD+jNVtI0p6p/cjG/QyHlxAnAgEBi+IO8c
unHjGz/SUYNZ3pIxN7GR/ACsLBMzrvb0s8OiDZ+f8w8USVjCTJuUlvYUOmoknYMJ/k+mjOMaoa7C
FoeWj4LbJD2dk4G2qBPed4v5IyDEcBG5zo/hWfOi9hvyomlnW5R28dXlfpgZvNNu6tSTzpIWLFVY
h8XBOtb913jvNOtfTbZuiQiCmARURUq5jOCXnpR8G3aBD9xPkijQSA+eGqrZqrLmSGoIXdLLh2mb
j6zVMe8Hv4y7Hrba35ik4oAbtYPW4cxBY8zRXrWz2sCIzpwzZZg+q4XKMvJv0AFSEQoORxRDCEQ7
1mT5T8N8xbLiBckk/bKOcm3VNjfwDtSNBiOUWO/PNtY4yziiJ43Rnk3b2sJlCYGExFKQ3iIlgq/9
GWWuWLux/+573o648CfBbVepa+/WKHeQunteVR7AuP7QhIXbF5g3O1naxxpabrmUA9Ro9hHRRuj0
S0rAHq787goer25YjoJsgB4XpttMdxWRQTjNfpH5cSKY4y0eUPYmuro3IMagB1IwsYHDKTIMdiJ7
hj2wes0av82utdG/Aym0nX/Oi7SmndkW1hGd/bcbErzHfpLvR854HqpnF1RQ8wcOJ7XaZIqHRdJj
zND1lNJdgaKPxasz1icpk2Neg0LVwLkzRCnnpFUybQ1otyh4VXnsSZBeGC5sqj7BgGBM6slE8l8L
iXRDkDFXd0f8+3+K2X8GygrYxo5/tQu9aq1bApKWpZK+LPtrFKGdHoKXZ9M7xksgffwdMKTAYyQ3
UyudjTaET+6wI8XOJo5ziQUXBamg49GNfzIAbKTGuLvcEuWIR4LLPIakVZIGDQ0T2SVjZ/LOB7GF
x3Zgt3jAwb0E7bHAl0hyWoRIoIpS6LSKtuAHdrg4ty6qKoWfS/WNt4Ix5Ryh0oZh7S/DedcyJrJu
Em0S46YAZmTcHeNlzZqjmShsj3Dx1yMC+oH0s7z4SODKZ0ouV2boXI2GxR8MDcYPIt307PHW0mpu
+X9GpQQPQm0tMovaZ0giZ5H2LB8tz7tDS/moSyF2+F+5OZGGBx3NOWE52LSJgpJxcU/C/i0es3e2
K3NDTol/5B6b4jklMgBO5zIl1Qn9uPELUQ0vXAEbQoOSNioh0ABFIkjAjS62kQv+ocvWrspOuCYp
SPVtXBwQAuDeqFtk2luKEZQsl2SkRXHj4lzxPiZQlNgYnlq77+b9v8FRH11U41aA6HciF2Nvdc54
xjD2IELmn+qIr0TngPe1Utly9SsLSXKxd/Yz8s+5E7Fz9Sc+3Y3dtLdIC/doj7He0TMbpv6oU9wa
6bcnVhaesrqF5DFqfCoxgdaOVp5JobMXaZaDth6xt/fCoZ2t+WDqmrF9ve399OUgVvYJ8gsSFk12
vSXfKkX0QqpgZF8paSYPKUyhpxeXPqTNvl5qAJd6XzMWrRbt4g6Y6lhvBeMX08W3OpY0uCg9GkQZ
6wy8WWRJ+oV6V2nksNkBGsyK1WbrPhqLuFlXXsoQ091keVmqkVyUTGPjIu1eoJQYKLcUKfa4ctJ8
yisaNrmMlqJDuZ25uGWxkBLljQ1TkE/WeQJ/OTqTmJUeN20y18z8RyvcW+4xXxwwZwzUUHNUVQ0l
wxwXMKlL2qNszAdSv7szzWPyWv/WkMnqafRTUwI0bnMx3PiMIHtd2BlFMgJPVssH/EO3Agti64Zb
ywiutoHEStW56qNiOELiO40piqYk1tf+4KxtjRLUG8AGYh1dOu5eGeOD2ulPN+O/6swL0j5nVqRy
2+mYitGZLrCtvQ26/KrM5lYwoJA18wwv5c03AMYFvf8OtYx6haejRug0UMvVir9UlJFafbRYZOn1
LvLtbwg+5yRFp+4OCDhgPpRmx11fLsexQmdSXD0He5TUqbWmMqUzGM/6AbWIQ1IV3N8DSDGsIprL
C2/dVU9csmYkO8y7B7lCVE1Y7hMhviiPZ0nZPEWcUVViS+vR04fdKtdH7ibDc+dszS6dHFxGdvjf
wizC3+8rm1HiZdaBs5p8pL52RCqlz63RPgSxcpURoZ+SUIMwcE5GkHImZGSQOe1KIvkwdPYKjq08
x/TqDOmjitAYVQU5jcgrcCZRCkrzYqk7nQw1bH3sUHnBcO85VMSqdKjJ07dKqVd1jRbKJocQ6usb
62+AJyH9ZN6FKXa0RVScOwfSEZoCqABBU870ERLQQCXm1+4RultB8jalgwaWrSt+PC0l7VL71WYt
khsuj/hMuuBdYh2buYyw54bigPuOio2GFDtXkq+AaSKaBrC0OCBQ6kglabYNoa4+agVIA7AI13Zn
/jkki4OWFc/KCz96rTkUaXurTR5dURhkRfzZI3NLkS4atlm4SpUFYMRh/l+MURz9kEx6cpBpjV71
Fgr0BkWcb+yU6p9N876LnUPJ0Jk1DfMUBWUAf2TYORkCDvHKDHJObB9SaJgGjH7RxHUuVgHLq3eI
HX+iju27EqCOUgzl5OLB1h3l09Sbow69p8CE6mvDC8Hhe0adhhfAXBU42ufSOxuDSuxRqFyjOH3h
J71nDs85rBl4BPpDDx3Jn2n8GjHmyRF6PMyrbzxG48xsqTLqkIiqQATIQpX0EDdWtCo8luzFMzSi
N+IsT6VbMe7rIdYr7VwrcFGDkd0XNT9wk4wfCirrdTtQVqvpp019E0wkneruKnmyZGFDZ9br11HX
nLV026dr30Ol+VB1sGYdqopFEwYbnS9jbaUcSP0/PbTuBYlL0+8sdOUfYTlnp9i5AWehgiJw3mrl
vY+HY5faKDpjY6mH6kVEtFisMvECkqrnSDodc6nrbA/NPvgyxYiEDjIQe7ob/piDHapPe2wOrQMY
q8K3kKDT8sHg4hnr1uR5I3+R6kqU3Tdmlem1jTJuU3JZsE0Z9Xfnzgi1npW86XOPUyiohn0VW89Y
EWuz4qpIx3hYEkbvym/L5xZMmNMzqVB2HUyWhWcZVxNFgjVULIOKsxZMO3wgJOyuW3WJvZGhtDOI
hWUWZ9nx2km08zZY0pnt2uYySHWK8AwBj3oTNoH2EkgrEUlat/Dsv5a6gCJz0zosGLAwzV234sOO
mAgOnb0TerlPCX6ddQzC4rE5Kn7yHWp9hdusfsc9C1uQjni5sgrtEAuupDDKCUqRwyyxFoHTPj2m
I4zrmO6jpo8kW1KfaE70Ys2cPpjVTlsvhIkuqTDSP2vwXkiAsXuzVqYTobANSYfqOuJOOJSd5uq1
6MC6rPAIVCDVqc8/i0B5x7zCmcX8QmrKBQ3GrtIn3Qt28Lk/2o+ppKoFjkTk5qSKDybGn4TNi6K/
FQD8J/cUB40xy5UYVlvAx6Mb2U9sWrs07L7xIt3+o0/UZHSxs2Q7Il2+RqfgUIqQJuP4QSh2VEIc
uHbW3LyesULGvJFFMKolyUzaqpHW+2Asati5K706pl75bqYcf1WO+78e6tX0e9iq2E678KbRt17O
iIZO+VuE2X3oaCetoN6j7z6aYbGzLOvX58mosIrNbFvuAQihriKxi6X6tJsrJnkM+68sPfvS+sDY
tE5LZ5xrRnmOxYgEubpGtr/tAuvbjcct6bbrPoueXhUh8ldYMBMUGbNfSngyBj+osT0BAHEbY4dF
PLSnFi/udq5AAmYqBD8ZVIVz1yFsfajNozcN2/3glWD9PEg8IE5tH0Xps7Cg+o0i3eeaZ1+kIm7t
tK/WGf6ZrqcvmqGaUDLdUoj/E4SZ0zrKh++Y+kzVHm05OSfh3i9Kk30xdaHekWTVysMgs9Wo4WZo
Vda9hTCvNAH3wemyuc7mHvFSdG8bZtkDFFnWL9FyCHgOWjzwsyTV/zxvzS3LjKOGxOxaBACVpz7D
Ph/qUBBYnV8A0lwMka+9AkqoougXPysvjtk8gxJFpkpDrqlHcpveUuQXSh+d+XEY3Pd7tbQ/GiXe
TuMAeJI56AlErzay40gVzyHPsMe54Spo6pqajXbdRuREoir8q2EknL5ac6DMGSx24NH5VTpSwBmE
8SVY39A49zKD3ubCu1THpabY6XKs8qeDcroXjTaHGFSEaQzYRP3uTbqnHGj3tAp/qT7OJMi8QDQ8
osVYbUN/rQJ6Z2WyC2ia8kZGzHe8CDa16MEEJtOuJeKx97AHCOm+gHhRDybDDcvKAVvL0EeIMLmR
ZgR/fKY5CZtu3j9kCNlHNXlAC6ocO4l+JFuYReoYi9TKvhp4nouAUBlmZ/MiiRndg+6P3VnINH6m
RShAOgjdo6tdAzSLwAboJep+65sqjHqHDE0OJEJka7g0KWvOxpunNlvBomCGawlUZuxDBi2KiZlr
LnrZ3GzF/ZewZvck1a8xwj2b1PsWoTzsQBS0skP5OfjKp4OkcRC8oEPth/OMEfJssPjA6lb7/B9H
57EcNxIFwS9CBLy5jveGQ39B0GhhG66Bhvn6TfCiEKVdiZrBdD9TlSUK+eLbxd3t2wdo2Vknw+oA
f/1776/LgbPLKt2bQH+zmhLjJzAZDBP29O4kzDAilm04S9l11ThhvddEQ9UVAyu1LQqfhC7ZzvFP
+FO6s2ovZYITcYSa6+4F+NQ3bNt5X5Ze/dpbhdIg0K12AB9HH7E+n9WOUwDFeHWZ4LNvrddCcqtY
PvR9q7sFAwSRBDDoomiJbBe4FgTDG7uici8ebiv7texzkzqXiJmi3nGUosHQNJgaMDzDWUsx2fjn
7l5ef+QoKCvNqsgR6sZNIcWqbcmukuy3auIBmuqXwQXATpJLxcQEq0YLumhy3BQyCI+mZKzHxhvD
4ryfokTRsRPTRzPTtEykYN7Wd7MX5jzfxP2S0ltcy0i+Bmn8OWZoxfSKS0FzSV7K4iOutmwFMmNX
EzfppuIv02vBbh6C4TlkDYCGKd1qCXoEDHHZvq/xPrhYi4a0b6h8tUNTzvJEuqc2aH4jO7ibpbVQ
sfHThcUvK4saMuchE+G/yEUtRk6UitubbcUnqpp/gvT1hRdWAkt5gVerVbdqDO52/8j5nVXaRYcs
sAlNBQ5lo51uWWAl0fhLLbdxHYRZLiZo9NnFuPUG7Kqhr+3H8sscZPat7HMXIYIOiGim++sE6gEo
d27EA41pmYFdswwN91a3jMYGQLWDzQqgOvjSe9MZCFygkW7JgXsa+6hm5iix1sxUzMTetEKWiEi5
/zw188HSR2yA74+4ZV3NYhqMjSNUKD9Skn9z1Z7pmgnGccmMqzjViTCzFiEgYyw+rPw6lUKFkCfH
U7x96tVDzV6RkMyQq3pPY4oy1SMOgGwZji3O5uAkZ91Ub9o/QRhzF3Gyts34lRbctFnzRlJGsK7S
4Cv24xfF5KLp4m8zZ9Xgu5sxp+9ptKvQCwo9q3pLGVc12CYWMNZ57vK9zHiQFOIwW/0XaPaXQfiE
k4lsOUGxw/Rs0HtVLXx1lxFlFmMzIeeRusEaX8dsro8pgiZCHHSAGA6j0VDy5422BX3RLv5JNInU
J6xh2vGmRYjynFq/dprnL2yaoUKg5GXnxssWSOJ9GCVggm4k5L/AgxkSM/A1Jdd6kjWbcjbkp913
XNe3lljNCB+8JoIVpdoL6JsPJB+vgt3jXtikpc/7bX+qtmj6OIum7jfWUNZp8lOjxVomUbl1LeuL
z9LJica7AoU4b5IfdkghT7f0ILXgh/ysbVgRFcsTeW+Eve68+jFi6wUBGcgF7u+l41c/OAdIIa5H
8qwjwrrB4brmooJlugJhaPfVbNXg7QwgO84GSxfFY9LGq9yMub58xyWaNHhGY7P2JBsUnUopLLkt
/TLddq0FlFo2RDbVgj1MdCtfuvmd6GZxj6c+27H78QL1T8O+nkJL16ACNeXWapD9phKaCbWvzweF
T1Ncg80EOYBlMs6hhjF3dvk4GYL1Ur3H0b8JWkwRRBU4GH6co8iQCZpa/tBgGFK4iosGOTU1iY6v
I7bNQLK7mtVGAGzbN3wk6vYR5B9tpqUuedpGG19wwvvwFky+DxUTWhgZK+6jsgKnJwuWqBF+z6iI
Xph97WuJkNBJXxzbOssOWoodDAepaw9/jv0SAOEAY17JC32JE4bglHzJrsysn9EzzgWopiEOT4Mq
z1XbEKyZQdriQ5aeB61K0awSaRnkZ9wU28zRrwl1yfPY1A8WhcoA/WU2y5bsUjSJNlN+Jr4FhxCU
4GzTGmu3BAuZ+Ti0bxwMgvy6/lrFHf0QPiMBPxXMNCOfjM2tzlDPAaSRkxGJyQY5Wa+7xAmRligH
7bllIYgohEAX9IJMZoMEphvjsMixHmGmHpkNu5UIz3ItM5aSpFPClMOJKzRibgpM6S1lIztSvLXw
iwfyBkCiKu0xIQVbJknuwwIwN3bW/Bjs3XnuGAqYENABRoQnVNTbwBxeE513sMpZzppYUxzcBVre
VYj0sfaWqKrmBzadrOXfM4ZV9Ct3RyhvF/DmX74mr3Soydq25beqk+dx0vRNVVvpkSzxFW5v/SGi
4QOHFqr4YBTrAXLLwcvupuezE41Gk9gAqhy3afKNH9lEq8bDq83w+OIknLO06czsRm6YiKg52m4d
h04sZ0c292BXoDxEmVlVib/lObXY7e3x/LcsEVoyBCC99NR2FQs8nbAwUuUYyXbkO0o74JQl6m/E
wloUK2nOvdIgPo0xYcYcXJo4edKZh+G71QxuzXJDrY1BLqE+gdixZEDreiVUvgBRRajM7QhKqWEm
jMN9mYcz/rv5aDEGD2BiTW6jWhkHi4nLAnTALa3ZGhp2sBfd+F5YHMq1KLY+U4GIb0ap6qeqQJUC
FkHZ3vJnMZvxNvOlHjNSGzlEoyL8IDmX3dNcrmvO5O9Kg76TVdCowo+cchxi4Hfh8IJEqaMvZJtd
DM2LiUDE8xKLrVVmB9uhmnCz8mVqO8UqUf8hnPhcVBYmqiJEisLjolS8p4ClwzXVOZXIbKzZTlWU
OTMI1OjzgUoJBVI9Di96FW6HkNfV/QoVNWdcUdeMhNIvsqb/nvka9kQcpezrR5e6/ykxPXUUhl1b
bHP3GevMKRuLdmuzzTXCbFrHktrcmlfMLTTeQ5aGL64cWbx04bNbFtR9tv6EoT5fdkFBxguCebvY
Sx2inenDNpF+Ol50RLwh9pzFRKI2C8A6OZAY9tZbiY4yVf3mBsAomBxzOdc9ZWhbsSBsQxZa+yo8
VN3gkwHSnvHHXNyUD7Qa7bOQEVMIl7gKfXTfATsv65EWZ5KvWpGIk63/eIWzrkjVW+MneXRRdiV2
W81qJ2s1dGrX0kRWut6s/NL4UAyJmMh8kpsS8y9tu8OQg4aayuekZFRmZ7/APj0R6mufNYdeBXeD
OUqoNwSwx+TG47IbkIB3s+xHYRHAdvcxMI+Y64CJARwYLv1msx3cmMBZgZ4N6wESqJVt1YBUnjH/
GtryVasHIAgoZSzcrIMLHtgR7CHMZWvBgZjw/qxHNyK9EL5A5v+X8gJFHmsJl+ELN3u/nLtLEDMn
6sObbefAfwwCRfPexyX4grwmZtw+BcQZsdLRAbAtnDJ4kyao5Lll8cS0rnXvXzuUHPadNscv/Wsa
6Ayl4Z09YNpx1u96e6lFrGorV0N3gpzeySJuORYSTVKfiok63BjBBHH1NUX4Xgbmt+7Pp1VF8RDL
16mKP4dGO6YD0Cc7Qzgcx+yd7WzjaAKjJCv02J1lb8lKDXcOKKgBPpZEQAmM/ejwQ3+m7/cw/HXK
8zKiesqTWVk0K/UwsJuW98OshF7MzIhxYIHQylsVUEiovhYHJ2IT1B6Hig/lMARnhOJoPoL0s1Pu
m5EUh0FH7D6k/zmZuZI1n59W55KRTbXVap6TVg/OgEW5/cyz7pCS0fnFtXMCkDwziOeekwS0ckrL
24cSV3RZhTst1d5Hh9hRXcPObrBtKppXz7C9g5fo8B1hQLG0ZZnuEfQIQhjuCZQjAsl3FNfvyIxs
Zk42LYK0nmJMUWnQPSanP3Vt9chYWhaVi24v31EdPypUj+Eo7k3nY+2vGIESrer1F7DtV65eCHlB
8x7Ooq9gRJHBUUqBTeUbZa+pHn06OXgYEoNXWFrXo22MLAz7aRMb34PTn6ekKn70gSQ076jc9m57
GncscVkzrCM9+ZjR1nk1kCkkpk9zMFHIGb4A3zbiSkfnQcafOVxGka8GB2wXH/dLzVV4NC2kWtnA
otpuIsQvme/d2rSbsH5wkTZSBBvTLYAp/YrKozIVvbwhTmGoO4Zi77brOM6TW9Db480ZUKfnqU+K
dMeW2sRwbiaUNXXsp7eaLTcUQqz0geF6pz7N94bXTTdo0dPNoCw9AEB7R9T/6aBGa+PD39/EEpBU
GLAcfL68HcZgYgpe8ngmMqTNA4OEvRibfN3m+XOUpOxSg/EwkYa+5vVeYAkm0FD1+0i3z71j8GiC
clclBBoFEmmCW8gq1EBYL/4laeq8Oo1zn7zx6Gvpe5WWwc3PTIGNbmhONHvyXGQdlvfmR8/76LPl
I2v9l6ZsyHz0L8dcRRTv0b0YR5LBrdzdAMQswH7hP84kvSH1wwhSqEp/2vgMstp8cgmJwhzuk0ma
IS4nmdZfZ1DAzd419j0ZVdvEcarnDAsM4yJf/SIsXLNDDuFpHeret1ZVtmc60K9CQR/GmFtDtaRX
51iykzcnU3wSobuu5seeUIJmPfpBv3TmbzTFQbBkvYe+tPMPeukVW1Td58404X0MorvRWudQDxDb
GclwQ75F54EkybaTgWyEeGbqA68RmoljMxnEbv6ArtKx/MVEgWAtcdy96XrQwCPWWcB0uC3z+jvI
WC/VGFFFl7mXU9eViIGM/lfXHGeNYhgXWGAD1Yuau50L/RdZy82U8fgW0E3yusT4r7KWDLiyS462
TvhIA0akJT3qpjUlV3h9NOqk+Q3c7ssCQfsy5HOunhc8C71LNkiR1DWtos2kx/BuO7SnWesGd4cx
JE5guw5SInvK8hIUKclmhAk9ZWQy7yg3pt2EtfRcOvXFqHDQlfz3vfKn77DZRy5EImSC06pRYbPh
8cwRivU+9nldX0+R8+UNDPc0Q51p1eeREOwVbefpnXEPJLInhwOtkCzrJTiY0J2QhFXU0A1G6kWd
psbdUqR0Fnxet39fAhVkph4Y5HRYsyfHhSCKIBOKbCHqPaKCGU4Y6azpoHIRW3T++youHZa/Aejr
NHxjDF2uTTcdVwwXpS3uvjGxdyMkr7Yyxhw03ozA/H7E3u4H492Javpoy4EOFRDpIprqynmwZHc2
3QSCkWsBLbrHdm4mbXoJWtgxeNVe/Y7EWr/XwmvLO1LgocukM61E0IOVJZ4JM7xmoWMFL4TUpWlM
dQcW2t/xKcgL/8ANtkrmRYMxstFMceY2khAPYOLnYIgO5hWtF+M2rBcTOs07WBmJYl7b/31lcEFD
HExOzugBeJbOZQKG3BE0uKKpDtf4x5J7EdjOxSMwokLifXJ6Au1nTp1Xq3vr5C2yR1gbgNUixI0r
s1D6LgpK3sAwoL2qzJOTjOkd1JnSJkYIBUP0gC1fIsTTAO2CsIBuWiJVfiaaTF70ICJtDScUcgli
3ur81gwxExWDdUkpmNNW8mj1HF22lOp3zDfz+2FVo37JegZkKGReOlKhaKDS7AQzlVBSTZ063uQe
Y61pm+GHKnGzj/XZrFRzHmMcVwCAlh6nZ2XPA+ZJG88kggKFGSj3mZnlE1Ib23D1FUHmUCcw/7m/
k59xskwlfhRzuGGfXIcQURJmfysbZPfCD9wfc3okGcixYRugwjkKl42TTLCb6kCehMW3Cc4dno2H
tDgoA4CbzDrqAvGkkThPRgU0KXS9rRGhKEvGxD9hdkVXZ3I3eqxbAsjD6IGaAUCzv0uj5Clrus8w
LD7DTlwayEkLwcO/Eh7LZm3KAN5hz0IBNqUAuIfZlGA628LEFU0wnXHWPHRMkBVBs+j+uEplt+8V
eH2PDPIlV/dlICGdvxrdh9CTcBlhSys69K5jF26z0AHqhM8QJz+m+IAuXAN/jj6t2dkMvP34qKHG
WvRud0PqCO6VI1a3H3h/WOQ6WCq0MULLo+XIbTp8G732FTXJt4MubsFJC5iU/wPLdL9Oo/Ers/Iz
Myr0gGVk7UyR4LJqh1XH9ywJ7ljCxljWPviCvsmjjSxPNmSs1WjyJ9eFuY5TDraqoDFmLAychTCo
xmVfH3Qc8lm/1wXLlJQRYQklkdiUaSlrwe9Hjjz//VAT9efF8Swhb9bAU/Fp0xuPBdooR7aAaZvp
hleepZvPagby6xkrxcEw+xlNbRnLLoaH4k/OifAMlNUUpQw7yQGp+m/kqMnSjvpxpcavmmTdM0mo
ePK8dj+U1mtkQoYCGM3yF30Ohia7VcmMIf8undzAQfmfByxcIslxfS06mwQyaLXYl7OTiVOEvBxk
UYtBcKfKeC11wb5QQsAfJ4BclEb3CHjjZmixSySt60DuYyfhElOIDJACUYO1sS6QmOMiyXzEPsEj
EUiQq8gIdjazPboE4raL7Rh3n6DOSaiZSrr+vrJewuwlDmgLLcuZdl3CUGnOsao9/hc6sD07VBr+
ltoOJP9SpLq3Tyl5k8Hfs9ThLTJ8WonePCf4yuYra+mS9Hqy3IeiRd81cQa+v/styYhdsrR6C9Pg
s+J1dSqmaxXoOo/xwmLUbWKU6VhJZt0QAMW/qKWgSl0c7PMPVc971PQa7HOWOsuu66EGz49B5W3Q
/c5WYTKGWH9da+54Pj34F3yofC25oHox0RfH7hYzFib7VFvpZUORi814qxP5viBiw6CRZFmXlzYK
h+hX092Vq0oIxr7OSghZ9RIkORj8nKIll8SEeT5cnL4pvnA3gpOcfIh5I3rI0qQIYbLmgWLMb0D1
WRbYvL9xJQhMmRVDIBg6BoYY47V+lemW3FZ6+O553DxZTEhjoV5CWogomNDmANNZtpXzD0JIsfYg
UriFKu4zuhF04iYo2cGW0y2K+fhFL5ZMyoMny63dNt+JznRFdJB1B7xKY0CvZ0B/dpOvQFY3H2Qj
2itpbmIr7i+amZITj2VuVD35RzgxnUY/GYhWuBbEtTQ4cMaxNxetFSJUgaRQuxOmd2wifqmiTWex
e+k1zoKSoncVSH1YurOjIxpwaaSD4cJYsiAxcQ4hXaOw3jYKfVjoUNLD0V8GFdewr3o0aub0q+XT
gd6tXJX8s5nLITUeBPq6gSWRkR3wslYcKDEaDxwF4LrXDkYdkU0nsx8IKxNMajsWwuUzQ5AbjAky
81y4K9JjyOqkPMlGyDIRMcScs7A3G5eHtnLx+hD3ucxGsr7NtnrHxDjXlSgXLP6FU/8yqdbeiER/
1YmHgQSOBNQj0Q7wdbzLLW/tukQFTsGzLFMQRkZ3M8Ch+bEX7LMpQOfc6z9Cd8BUCdbxrUBjrHD4
gRnAeo5MaYvfi66O5OMewbEeaDc9NbkHnfgaGF/E/+UbULuvFuVTaiJCKHzckrCdpOdMa8bl1Efs
cvEk18RIhRjXe/9K8GWywqm5zWNnwZG5meH+HKo/RtfNE6aSqj2VF6tJ7kFj12dt/kF25pkAXkSw
eXmBFjOtNHZPSwz33cFk1pMEhkMmHkEEXfQGT8k8sCUzl1EZofIyiC7ktvPXwr0p0A/LwXKgsuXk
IQQe+VG23nyOWo1aNzyTULPOG+sOPwzfQsKQ8Dntp4yw4fbKrc7cZtLem8r+aBXIIaa79T7LwaX0
/goWNNKDQuzhCrBNK1J7zqDdQZ81LPXdljjcygApX4ouRKXRzJww9w5ZSo7VrIi/npOiJWYphDuE
F0EXcfVfjNPwzKdYzQrKF0djaR4G6QsvmaTPgD33WcrsU2jOSo9NMkQqii8ih/HQg5GwMMd1dLVR
26+Ys/5H6M13b7YPmZLUS3/PfoELiNyWvQ2koQu5O90c+IJtwP7JtRsIIF4rxBNxhAlBG4dyBcWU
U8o9pYYy2LFGbAGtjLbF/DX1/hc7x2j0qMgMJu2xx6rMIdyiqrYWjx228aFmlxpnO0tj254NaKSd
1sU74tbbfhJMKKnesqn8x/oZOLSBNaMhjH0ZhNq0GLXmo4TfUyX99DaRfJE4xsKrpnmb4vcsHldQ
yex10OJ7o4rCHQpbn2BFFuchHRy7s0DdXG3ANGjigugTtQQOji09Sg9lqL2R2KwN6PkoB42ecFfM
wNgsun9OFK960EInUhoxmYBeohFGZt3yfbMVlHjsWLsR9df8a9uvytq7v61ep4tAYvYIHKKo9a4G
+kodFifxC4X4d6v6hyt0k9qY454qejEl6U45ck/wdfOl8e6inDvqONTmheEd6C4G95yGH1Lxvm2t
Zx2tFybQlKKygkA0gitz6poKDg8nj8v4LsroqWPtOd31hqlEPKysPEUfdDdgjhSh+cqmOwWhiRsi
eaF++QyN4liyOPuLHXD286ontsMdt/DN1IdDZ3OGTl4a7popB+4reG7KZ0uEe4xb6xSjO75s7znJ
PXORaMjuU9L4Mi6ljANjMZkQT8joWs/VDqCrV7/E72qQIetqipwAVPGCOR7vOCsQkhWwFR+nZIJG
keyjTn+tStWvJxdHyKxOkBoTMz8Rv1bOO6sm/NbOJNB7T//peqpvxrZ9aAN1Jeo2JCYMy8sObcAp
EsVPxkB4VYFxqtrs0As+c2TQrazG+1c7Yud74lUvo3MXZ/cWfQ1uzE1TE31syRsaPEg5lDeniVg5
YodypJWHXlKLTn38Ynsp/j/th+EHiuL8YWiUJn2r6wsTIwjotZ0QKd7cKJFHtwPWZBgSZSH+VTe6
R8P0XbKL9UZuodwr/mt1316wGrK8WHsKaLWhJ2hH1PGv0oADz1J7Hejl1W7dbimApU67nJsKFSd0
RJetzuirbTYBr/bUtqgHEjm7YdsOxO8QeL2scJMN4P/p2helwjGrljhh3yP0S+R6f9e+C3puwIxk
LQKveh0tXu+sZMsfh+nrz0hnfJWU2T4+CphEuUl6BVNyA3UAb5HORlz/GDGMto5ITgbrJqveZiz1
wjR6IkCSQUE9nppw/hQPgNjzlLIXa80MnR/sBKi1Fa2zFAg8NwaXORpSrRze3BTLel9gsYhwRSHq
ZyXGEa1jfgFjBxRozSwp3Sf8rUjagpOfG+/K4g5oode5LOIJ9awW+jyDZprFCmwicVLz/00UHBBF
TnGs0P47/NMKFhOVDoWPbdYAxD6hDoAPk6y0/EpmPEAxT/4HFX4bXBvP+HYheC/NJjaWNmp6bkMf
/882tLFYiRRCqPCM8gSh59cZ42uN50zrvLeoET3T8ginWxkiqGrpwId2pQ3NAcTNDEFkPKBSde+F
aa2jp0pDJiZ6mnvTb0iZt/CIDpBJ2eG5CyXjo2+qRyEw5aLHggdZl4KReXtyxxgyo7B2Uzr9h7yL
BbYCvt4ZwVUbaWRgsCfxeWQmJcvquytA3xTEewSq/0pqjNSRQynjJ1XM8sJkslBwFkRFcjFHlrNB
AApNzw55V2NLmNXVaG2jgJ+wz+YbFc3SkQatHzqVSSdjpplsCmzSjwRL/Vr3V44MnsPQQREdP7Ue
s7lh5q6pmhIi5DGAaxldIHW+N1r6ZJkgnTLzEzycYBPuFnx+qf6a8FWPEeubTXtPQ/SaYaQYHFV8
oqN5YzOdEBhbe1v80O6jM+dqiMW0dcsSFllqv0JOYHmdlmA42tJjSJJetOoKAw2qrTN5q6qgP08p
I/y615dOfvX8rl0Rb//JDOg+V4Qc9ABFgUXEHoC/oTbkTmttxIWmzmRqUIh1hl2fDizs9HWpw/Qk
z2gd1sWvbCVp1UDvEEvYPDsdkX5u+E2r9RLWlrZIJu0m2PSNsynCYEw7VAK4EDdspGM0opWBYUlK
Cn9IUiQrQvwQGOX6K/OS6NzWnDejaXtbzK1i7XCUn5G/7gtW//dcjNGByCcW/3FDBap34yFClnTo
UXgOWmQy6M7ip6To9RskyL8vYlecJpbeDwZdmdV9wmfstgA6eT44biKmhseoaV6J7HHPoTyU5lit
4Q/hkLHK+BGD5mNjWgVrVAZvBRaPi1l7GoHF7DejovHvjskqk+5npSy7PyvDc465VfH0G316EnzT
uJxsKjZwAaRWYYQLtU+yOcODgSz0qQ4A4Pho6QUOkA0Pl/lS+e8sLrB70nO/5XBgwR5DMf/7UskK
wZap+azzq32TMbxWgIGW5siIdMxg47c1ikuqkaWyzP7CzGuLYzN9cq2hwy5mpBu920ZxyTyWn/SJ
hiFJ75p7kOAf1xgPdn5oH0MgHoJM2LULrexE3MEIc5pJlMyS7thFaFILo6mPWjHikhsjqvsmv1AS
GEgDShTPGnMCFXfIeZlva301rqYmrM7NBNenB3y4dE0HKqoGE182nVx62cp2NBqmykaiLNkdiEwo
NjCxxZy/+wkJSsAiXjgPNwsPAQYWxtKNqhgYpiHy4DH+LAO9PY1pdnVDpZ21rMSlKuU9QiXO2nmo
PlqYCiixBrilKJpcCuJlXPdbIKnDTm/RePuJ1yCUrL5LWcZX0gbTc+23wKMnQ39J43ClaeyionFi
DW7Y6R60HwnSgazPoy0ftOiI9UkC/FI6+c5ZkZSsaMaZ1kMZ3E1S7qWl6/tA2pxvjRVtlexDBGqh
t/JZQK2UHvIMcY9fJbCjhd7iCE9BCW3odKDFp+0+ppNjHgm0DqIh3gnT+/UJhv/XeO8+qsqt0fms
lLJWGkTjToba+XFhsnqVa42YqWNa6T5pNQGNM8ADHsbGv2l4dNeFi2228AlA803AVx0PzheY981A
Kfsvi8wbMTwMB3QUDBNd0JlMKFR76GJeYSL7nNEjo6NGrSOG5ld6CnlE1UBvUCXjJ464m8b47bkm
H2HZThkWP1JklxNEp/fJGJFdFq3c22oiv6yao9jRM51AzRlHCqO/LxqzNtZS+h5yfHwpi67qzm3k
t7e/T4tLm/X3lSlQhUdx2CwLmsq9VkE/71tDexV6q6PiLj+JsfuvKfqjkprzrDuj8zxgCtem4plJ
nXaIMJEshsDGc2XHJBH0cq835iPq7fTH6+1H3LPgiCJPnedf9o3hbASODrBaG/eqQ7ptA4Kgsk28
TZ+OtPFj17/miZwOHaEuF7cyd41wwvvfD6b2kXSoSXvR2c9zbjfCRre6o8omERMn6YiC7KNvlb+k
5kfcYDrimE8my5u5ULNIF5u/f3ZUNx1VKrN11PdZzWDeUh9gyqJ/WS558CdbbPQIPiB2CPInqgyA
2TSAmWSB1kLyhFSWjO+uQDytxsa+shG09wz2cKnHv1bL/mn+feIigm0XxSTlpO7aUyVHeuo4iMKT
90z69ePvlwyt/M9skFQ3pLqsG1Z4z+HgyQ1yPTgbhRE9T3VmnyvvFNfWI/MM971FIL2xa2Vtm5jc
XnYuB33I3IdWOcMlNBP+rPnX2a0SviDVCgcjKX1Jmb34zmASyjBjBKUHBKaGX9XUuO//frcxQeNI
lhswBhokXKHrv+sd/XTeFv6poft7Mctp9ffrhIi8MRQCzMYFvm3swoR8lt+NNja+Y4GOo0uFurtI
mhaNM0yrkSEiDNy0+sxT4ler3vhO3cJdDlPsns2ppoQAjoLUqA2xzLtiH5JWiGiWd57VWbVWdg+1
vrZhDvixtc3rIX4YUv/MoUStGwPtsZU49QfOVUx2g8JmWNTXsebF7/WgfvwH5TFdKtbVHyJCJNRA
hjkZJVCSREa7v1/HbEWpP+UM0/rxs5fGw2ib7hHq5KdqgulxipS18SApIZI2T1D9DK7AAm/X+Bd3
QYWcYWoOtcJ+SdAS6VWv3vFh1rv8AG9IXgMl1dHxvAMf3dFhztogtyimbJOMVnPyMtJlClwwIZ/N
hUL9tw04jy8dKJAl9mFjV/M7xAHloE9c2zsGApp9F3fDBlyuu9UY4Y/WjHzgpXkxWI8kqlFvtkqt
E2FXS79FGpiz+HitI83asi2R66AxjDMXS8ZdWsmtHaXDORq0ax8GzTOivedI84kZo4uojbkXJgJ5
IbRGnKfWwPINv3hDjQgHj4sfizxfktpNjI3Mbp1T2i9VTClFrlrzVWJb8r3a/qBJPrlWjL7QUm/e
jEUIch8+WtwOb5PubRy/cb4KcuWWXR6/cCNXu8YxjYtjo2L7e7rcMFzhxE8+YpYtqAyys9Er72i1
NWO2yoi/pVudUe9rL7aoYKsroiwlQ9G+BHiX2QwJwnbSv83UWY3VJP9j1o6elKSHqFHWAZdMu42G
EeNRM/Vvwug2KSh+c/DDa10TIp1qwRPDY/Nczl/5Hul9YSwcdBcVkqPcdfcxzf7frRsiHhw1fTpO
gBNXuGfrFzwCHg1sVH1YWfEjomn86SZjJu/QZ9KuI/tRT0zTy69MorKvpJ+9uRNvnxl18tEPpFm1
9yEq+tM0//D3M70N1KlyVTITHvO1LGT82mJRr0pm1r0OvQQMN1pyEObvEkeA7Xi8xOD3yJ3RmlNr
xyZtv72M2/Dz79nniGXf2oXBxWBDfG0r8Iit34TPdlQffYFyqQGsfBq7hsYw1P2r3hFDZNX2zVDj
IXGKERCnMvFgDRSruOQ3GgtdNoiJg6khND/bXN7yIKEvAOsMPlq9sdZnndkYd1w2ydZIaghH9Bep
4l0vmAuBZ0StZNeEFhjKNdHlNT7jklijt48ziDuBRSBDCcPNq7ALe97z3zVnt1XBrptMGci9/lox
LWG+5fuoB4yDA6r6PiBBRJHjONvSxq4yxALDoSIcrLaSPZ3RuPEmnM5gg+kOpmF8bwfd30xZpK31
sdxJYZovto2/HTixfsww5Nm5Es1COF51iHV/uAU2xArgKdqW5DjqGg6XsW+uFn8QtOq6WrdFYjKC
JA2K9dYrLIl6C2v1KYkB41L6j+8wUiGUGZ59YIgzvk/9uQ6gfg65bQDRI8TuZFRhu+mSsk/Jgo8I
xynhWgzO2LAKECTR56Z1JJWpm8uly99+xOHjclKKxi5NWw62fGyMdUTizS6U8xQOTe0TiU3fUlis
fKTwsU+/wOyFwshPemYBfz/RAFx8xJZ8QS/7pAJ3uLRCqWdbMRAx9UQn6a27i0mxtvDK7xgz8yIJ
gvFdBYTAiOxh+pIw4r/vIAj9fZKwubEM671HgIRjJl9VlvqfsfNYkhzJruivtNWaGEI5BG16FqG1
yEi9gaUqaOXQ+HoeRA85RnLDXqRVdMqIANyfv3fvudmFMWi491XtZ2jMLeJL8+Y4zYPfy3ildGGx
DSMl2d//pbSYIUPG0sgI/OMgoJ1Bfg42QVarxzB1fyujH2yakvljwkVYk3ztz4LmzM2h7hqrUNea
o79UBnZQMebNOYEMDWZEsrOEPhg/hXxO7iMINU0UbcaRXcSlp6HgGkNgN8PWNJHCMB4xOCt3TUU4
DJzpYn1fIdvsU0t6D4Rt9cXEnstwiK1qLy39JcM/lBvWd4vxoc9qkFlAA5Cv5sf7h1Rx4C24IOk0
hEbXolDWo9tmJ6/rbLIL9OjiYH7UauT2RAmtGrK4JMIkz9v8dTUCfug2jloga5dWvxQ18+aGhOqS
/O6b5mZTr6gPVwKyNfbF0b5Yw0MePSYMPG8IDNtbOzIcM/242oR98xSMdvOgusmVGO/h0cxHb5tk
7MNx4UanngPKrK3Vledk2SM8D+vsVDHWdcN/VguJpVC0oJy5kGFwkOGh+uG2brxqYU6sOPYmCz+N
IXf3CwlgYEtPoeZ9tuBXOLW2zrzBXyg5JbGSKypE29Ym76Uzug2yvh2RmuImYw2Zdx/jmTaeRoHv
haMmOs9aT1b3hzYA6twCvUia/f2961yThozvK5ssVkjxAcCXxdWpM2tYxp1EStFIk300MA/3f6Hy
Lxe934Uvo4yis1AEgJs+BvlPBF+j1+7GRhhBB2NWa5DXLJse2nQak438yRVs2BD1YGKgCDpJpnMQ
TyFVMSFu+7pba3oBMoiZ3ilXaBr1eEPxXFbiluTzQtWGTe6N5cLriZnKqvhKH9mf8watsrD4wJVL
IitmSMsvggfdJiGhHjL/SzTWSWvxeYyhfY4Rp16AMLw1uH5fkc6OS5XJs4FMlVW1dfw9YFX+Rk+s
mf7bt8RklujJ7kOMUrsUpvZEyYP/3EX9f7+yzcSwVlTb1nIaU75YQwHlyoDN4UQJHTdhhbtAxzOf
x32zCWJNe1Rx96+I+GVYSm8VGBHUAHt03VVHIhS0Nb3ZIc7EayTM/b0OIqM6P9F/xgKuMGBSwJuK
MkQakRTud58S2TUtPPcP5PXuO0xz68Ltoc4OCTjTqikfPLo58xxvxgUi2o3DCbP53vUvlZnl+6CO
myX2HmDp0ckj++cUGpE7N1vsVjhxvP3oXFTHifd9UqJANDh76ojWOaO68a2xmzc/Y72GvQ42q3Tn
esu0xYfvDSBsJf2g2JXTBCFPBZoyX83XTuXwyrDv7xtvfGxxRa6CrjO2SpPTaVY1sfOtY43T/SHj
yd33mSIdXsgC0dfKpAJW+kJ994NgqWWW/A4wYjIMkMWDG3x7PdyuOm+Kp8yagJPSJ7Y+IedPm4Tg
AYHctyakWuPgbey4c+N93VvRPGQT7Qo7x+VVl0jtuVOXjcb0uwcUth/ovu51PLv7+0Mg0mjfhupx
DEbjkKu3Dj/bMWrwUpSFCk7l/rj8zsoOsSNMmnkTYi2YpaWlbkM1eyG7It/4GSqBe6ulURGhiQbN
tUEB9WSROT7vFdPcDJEe7NSpi9GH3Vtn685WGUb1ENToiSsPeEWp09YOho1tpipNjiJaVTYSZCNt
t+EkCpasSIfYgnzb26mKElezFgGpw70+p+0BbL3VXJzG4hszSMuczXl1EJnQqEbTUj1XoQ+XPkS0
lbLyPDhueRBoLl/Q8W+zvAJLxq28GHH5VFSWZkgEx7Sh5maqreq8zqdmWbzS2mxY9H3XrHODxdv2
wucsyCh5KvVQVrF1yHUKtc631bceARjwjMc6bOPbmPIsegXtkE/jlXGh2Mup2g417BFW5jurVjcZ
FVf91dNr6gGE6I8+1/0q5LT05oj3qNblB42sbtkwgF4pSnBWlH44KDncvMz0+r/+hXViOHT4rrMS
Ptb9KwZjiDaclv75tSFP0Ck6sQ9QHELE40hz/4BSoDqriYPW2QMhCt1rV9PRfDHgtCwhoYu5m8NL
M0gbeJPBphrqfOn5Qt13HX+U5iXOajJQPk2peWUdL92+std+YajPSorZoFPJQb8/dMiiyiLv1Ix5
ddJc33gqq/79/ggPG2pQTe0PZLUXSTu853WjrxqGOxuwHMmb4zCMt8j4YR/ZY1QkKyNJQWLyu97K
QCySAhMJfeKbLjwH9nAIEUZWCQKJGKFq3LZrEbfxwS9Nl7KOZlCWNc82EpAZqwC9rOnhqFmniKPd
5f7IgRsbsitjBDLeVZ9cyypQwXV5xtItfeOh08uDBKnyqnZZsMXka4OD8p4KTLlPpjiGiud8OgU0
pkZEI1KU0rvUIYVp6LgvXRycmRGWZ9IA/K0hmGVGtrO9798ZFc4p0H2MCmm8/qtILG3DpuUC3TTz
7HRHrk26y9Rka2dGvih7KW6ZB0LFi4Mnu8jrhZxewTFQtz0GH1c1iqNqKNWDEQY548tMXWSClnTV
j921cPpNXVkm8jcccPd3pUEQsxlKe6uzZEApHeRVKeqPQPXCkwQlb6GY/sTiBgNUH+0TBmIGhj6Z
vuhah/n9ek1080xqj43BQ5jbpjQe9KznT5FV9ur2FjYR/iNMpfSfbdKJlen/C+wjaEtHe13DoE+G
/tyMtn+5fyDn3lh1jpnO69i48fKph/uLxetCJTQm/o56P7h5cPUnOPobcHXyp3EhaGH7Sv/afG8Y
kJU5HcC0zy3IPa2yCWs9WjJboyQ3/VPneBpWyd7e+VKjgdhEzVVzuzebDinj18DZa0SC7YHtv9kI
ITDA0NEda+c8AqFadBGavGHItUctJNW7iii1lIiNsqoiMgqSn3sRqquEkPm5PPuc2bFCocgNIKN4
sQahCD/KKWm7/IhulOnpRGC4aqlYDdlW1EnwpoyqtbXt3ABba/hvUcexKlHGd1MzOUxUdv4cum99
VBgvjWg4U2QxsMWw+xmI/3mGSafn2kQYcdUzMkrlSSftZyRT56hif4lAeTo0cpV2g10jpx7L03Rj
WdCfCWGhI4qXTygZbEkljHbcp58ePKRLV8ZEcgrXWkuf6UgFAnfvs5S+lHmwTZNReYj9SjsRJMHK
ptejqFYc9v2jrwbZJX1BgrcznArKh6PRC9nTQvY3BSEAD9aYcB7hZTbr8seyinAHk0R/ona8USTL
sy5q40kt3b0Yo4UHcnqbYJY53T9gr7RXEKcgA9sNQDmrPflB095SZqcrr0oKhgQeLZ2m+lLabVEK
+Z1p+PnDKqB5jdd+m8b9q4xRwgapNks9PXgaQkw3dtYbZ9xyI0Oa+KlsARhjygyOkTH4vGkcWPJ+
uPZqOIDNJY7rX39SDsYb10hx+Nf/F2XmrmUHoklvNUK5wrrFD/1f32V25UtoM/YVxErfn7qds5uU
vfnXLZpkFbqvfPhO2tBaKexxm96s6rdenO4n1KpkhXdDe2mOAwGS0wHIzXsUkPHBxr9yQuNbchl8
5a70AQEXCLIjyBV16IM1HErtImtgFlZXlZ8VEJKocshG0sQA4pY2DaEq2imd2nQBfSgyenZ9addo
/rkkEB3rx/Z+lM2YGTGqtK6pFVtfTR2+WxXeZxXhw5pOHrAmz7hUTpXsE3DVi4wo6FfVofEplBDC
FJrKloF9r2hvLuR4N/QJNpwuDp0YduxY/SEW4lKosX6Ajutdq6CLN0PvwGMSzggB9f1+mZlJmu9b
MSk39fSSaFV2uf9/K0MShqyOnB1RAvC2q/ax45CzFSpnJXRY/Qb+sLsOYbQ4IrG+lABNidQr6+qD
9N7iYy5X1fB93/NrH8ecL6jFw2FLIgSoQ1wlXVzAek7995FT/ikxHKoACur1QFuOzhIf1OkDuuWL
CQB/ml5vvTJ465pYh/4Xxg/oVnvcSQK+qmH4m/t1DB9ZHiqpfoYJB0oWH+WA6mrcRkkOfJZoX8of
TDCoy1IkDefMoCUSjRxX4talMVpn3WxhAvc6jUoEdm2KMnEnCLabNO5nDX0tKhgFEcXwHjckX2ml
NqwD7NunoTOGE04uCjjU752Db1mI/jMx8wehs+Go3JTkl+JC703GdwU0+PtoyKW203TPejZE56P+
egONbz2MybBTLce5YluH/lijC4UqubgfaWCXDPNEuATpuuEO+qR/IC67XIZ17V7u/8pQ0BxUYb12
KbxcM607mMuTXbT17cOQxfIxqc2dlirtW5CAUPN74tgUz2R8nMXuI/w1cr1Uu1/eH3Y9uN80n9qs
zKNmVamG5FGyHcWKph7dVosvkcsL2sok+/ByNpnEx7g6pnq4DtoANtKgx+9qqRxowZ9+/fHv//j7
v3/1/+H/5Jc8Gfw8q/7xdx5/5Qi7Qz+o/9fDf6x/8tNH+lPdv+u/v+qvH/LfD/mmf/7QxUf98T8e
LLM6rIdr8yOHhx/Qe/X91/Hrp6/8/37yD8ao/JTHofj589dX3mRABh5+fPK2fv3zU9vvP39hv7g/
v7+e3vTz//nJ6Qn8+Yvn+5F9/59v+Pmo6j9/6ebf2KsgVVvCUpnvCffXH93P9BmNz+icMF1LmMLU
VM369UdGakHw5y9h/s0xLDScjuE4WGsc59cfVd5MnzLdv6mqrmq2a5uOMATf9V9P/H+87v96H/7I
mvSSh3Tw//xla8L49Ufx1xs0PTVbNR1Tx2lGKIIJFcpw+PuKrw8m6z5fr/2brSn01By4LmDMzkpf
g5orVpAR91K7tUWJY11huQYYkrEFeRDvEm55LSbDlpY5iv95I79xmYHUpueJfFSZxrSwbjyr31iN
uWqTt8iihX9NQpiPeJpRZBjQ3FQA6XFKb4Ok1fHd1j5MZUpwgOKvoQcm7QW8RzNRNrHblwjbwK6S
1ocrUv9IX7UaQR65IsyswBZ8lYxpotRbtgZumeE5GMktjqtD3G4rfgMyRKWmHdFA40jfe7KjG2Pg
nPtQlC9ZEz28p/4jFzHhR0cdkXi2Nuq9gSfBdhOk3Pa8oNFYnSibLRHN9GqtVOiGdZJ59WjhyqNS
XEW+sTESKPbCZhqOLCBLji7uBzyqoHxRBtoDKt/Xgh+qN+fWenDNeGYs6I3kuElNQr+aTT2pUgUY
R8ZOGTMbl1Mh4+cmOEplXTo76AfzEl+K+hbb+4iEFU0+FGiduwiBAYo93dy12m+72iBSYKbb/4De
XRmK8QDAfWcGx0BiGmNJzKpDQ9k6WgsGo6hJM7g9ELdNxATkPbAZC7AyrdDmam3VM5PnGJXQII2X
DESE1N90NlHb2FI9DR0eY2dVoyjT7SPGariZL2H65RrIaNudsJPF5C4cMXunSnculW2I0k4YCGCQ
Q6o4e+ve3VJqcgohAWJQEXiDIMFTA8oPEDpHaJkcdf2amoQFOP3CxgEA5CQyOa0byMFjDK5gpHIH
j/5moIZ2KTET6AcTqL5KjiZnwqyhHgPBrHpHx7oNCJiSdFy0oj1Ox3ALDF2HntnzHlwItw1hfFVJ
HEhMTNaihqoYbTVcBZHz6LqL3ngyTHFBDnEdDY4CRMWTvIT4BxH/uZc0lojRQQAUTPhLeEhjeS4M
6F1mTDb5OCtR6OTOuAXR9Y1ZD2nf4Bxs8znyrkFIAwbV7Fap14bzbpIL7YS7ltapZOKYcIt0OCKd
1n3QonrZqxmR1M6ajL5lgX895qJhe4/6fqkSYNH0Hlw6SVdJ2auZj6JyQmYmJATIZWbgJwZ0oUAL
LgKoVhTCwbhsLAL3UPaoQzyP/Q/bWCPNqqABtEdwSqXzHJXTgJSUpqYPNkLi6X4eLXuJUxnfgv4G
s5OcUnCEYcHFy/0K9LVHnAWPfJ3oH5L5v/5UJvxE6mvZLfH0Ms3Q1mkr9o5M15PNX0NuVGGSo3O/
GiVxfeMyczeh4eyrotzUXffY1d8Gx20/6zdt+AKvDmxfsrZJos1t+aIQ45K2JJaou6Agb6Y/h9mH
6WYHtXxsiD9B1xWiAh0lMr6qe4/iXT1RTj5tsAq6h2EPm0HofibGdRySh1YaAF+6ucclVfB6W/kT
cVcQjIY5Beu+CwccJPYu9m/UZbOGkPBCS5YBkRuUsRGXaFvNlfOgHZ0odngL5C7JQ3Bev8lqmtsq
15KcBuTLLAUAU4htXHxWtgEKEn6EmS0oNpZCc3d++9SZLQeFeqHq10gtCRY8Q7Va9ZhPxmZcmpi8
TJYLX5ZrlKjontB3IHGElsEIgnwAEuN1nwwfUlIIMKw2nhw/IxxCjf3KmDs/yGrytdfBR4tjK4IZ
FbUZ3mHSwpe1TfRdpuFqaGlErvQRmZltYa2pjAKQpofyoMKyaLgxWtei2o3428k6IKdVWI9dz4hB
8+ici3y4SBnDvNWwC5FWMx/Hb3NyuOuDheNMKHgxdxCNJ2i8/qqW4VcbkrMjyDqha2TvdBE+67bu
riNf+XIDa28LP9n1xIRVlvdE91KuCeoD5iMTscnwX6htuh2UG8BWdAKV2y4dg1Jcx9DYYupJCswf
ZmUMiMNYyPuoXKlO84NxWUy9UDJcRdxDgHHCJdHVt5itqwxb7g8kT17VwkkYIDIhUoGjFbzZpUZ7
UMUsKPLwtx/BUGdpT515E6NOzwRl8LhB+IhkjukIaLy+2ZYzqCaU02R/tBy2Zn0hUOCNTbtSCgvX
3VVP4PoEcuGm+S7IEL7aEEbhBGvwbsLfFcoe1yxQ4Aos4Emubksr+qkgQvIKlgUAmaFBrDXAXigH
Mozrel2Jl9p76zUgMA4sfoImASngMcrhxW/cXn7D6ZEkpY5BdME0CRRicNNt3XbbIFLnQBvLL8yg
V3KkPwPTN69AnxEsMFpcNzIM5x2hwLumUAnpZtcDHxoQ5n3yQI7WdWVj0vHXJgzlBMNXU9q/WdxQ
+mvSwYzG9DMJuockLO0HmJQYRVnsQxfKATS9s+YhIDaqI4H1wzrUCYimQ9Yucw6AZghGVfbuU9xn
5S6xUSi13ac+pD0DBRp/zGTnRUuQRZ0+VpjrQOvq7F+z1uOOrtNnkLJPJG9qC1E6kFoZoqIUpIHK
ImZkm56IlwVZHcNmYCURncnNYQYvU/QmsSsBqu+xBkLSOk80nfEK+Nwf+Im2tmbsgkBt9sQ4IJhx
9GfftjlO488BpxWxANZfZepjGgHCj/wSgCSe/10D/tqXk/dGPos8R+Feai+dcKCHu+TjNFq6TSpZ
bjqoE0wHPT8YJz5hvegsE+Fmn5zYDE+e6Qdnb4w4MGsnWZMyWKYUSG6ffogSn6Dj5N+cC9VlBw14
1nCNMhhDZer6yyzImXK2/sJKhgzbGTZcNUVp6ccCfxVu09Bgewnp+uFaZApNrJUZePE6kqqzVkvz
BElC6mpHvxl12qKuQGd1TiB2YiB9uqnxGyGw2fRe5W+bnv2YLxsWqgzbA7LsZ8smt6Q+OJLhicys
ejW23axwovok+WJ2VKddRbVR4l1FVKqV+Y5nR66i/e2O+s0ERzQ3IyLpLITUQjFgBbpQ/aO8PbZg
oFS9Rms0kDbifsjGOelmu1akcUnqamHUUb6ikxPpG7PaOV67oDc4K6bEVjYjXc+phfYCKoQ8ZMbW
0SHcTipNvKwJg3VKS0S+hOrNG3+VtHcyyFarP0a4/Bo6e3TqWKgyQHWsmAIcsp+XZ5LekuAdvJyV
7w3tx3DPbrCWFA0JzyCooHTdFKRnnCjOEnE4cofU3/rZwWVer8S/regU18UphZgTUi9VpFUW+qLB
WqTtauaQRRFsE1wvfobS9IblizYcuBVIAdgiP8iDIUq535FHuNFJAoszbzNgLkzdfUI3I6tT/B/g
nlIu3njFOjPzlZpRgUNN0cwL7UWGb0MSr1LePeYUctxXysSnjedt7u/j8oES2u7kS07tCgV1pVjv
BQEJnnVCl7xDTSUvzCceLYbx8PpmarozSmvZtG/4Ux+C6Iz4Ck8LxOR0RZ2D32Jk+EIiLm87xKOx
xRLYBBecWivL7BdVFxzsziAza6eND3kWzxjGLE1FhShAQF3+aGr1HW1/4cS6DGCoxeh2BndZ0TwC
2adqxjxC6e6K9ai4O1VOJKUBg1czC7VDlcLO5sam9snXzIkGVbzi3yLmcu2k2UoSdUoPYt9muy21
du9sEOpcQrgvGvdQ5sIQ8I4BkXfpePb0AoPNuPTpQAefQW9zvdJ5wXnGuaLHl6RyUbXR1lGvKoMy
hgQzeEwLaX0F8cpoIN3wXiUo9KP0iId/MfbfuO8hc3LgGonEaH6aSfaOiQXgP1icbm7ZmJLwT7rL
SO59/wNReu9d1EKQZXmwE8jIcPjM/Gg769h6qdaSTPuyv47BQ9MhzWyeFPrsmSZY5Z49S8Gf7q/c
sV7C/p15CN8jnQYlCE5sw/MRjylu7LxtT5WMIZLgRbMhdDqA0wfOVRgZVNs/B3Sn2sLEm2BPcvLx
uWmnhFtOGGBC0Y0zckV9VzhLG3AaucAh+OCIGJ1Mx8EYWEucFDNKFxKnWyvARXHyxUXLL4XJbocz
kEGYeWk7i6OWug1csBraAU2W3oOXDCXe6bWLOZd57a7rTWQnMSpoh/i2byskIReMnLwCd+Powm/1
3gE2wN0g68PuVmFZUfXS3h4Z25qwQCfJuFrQzR1uVnFqzX5naJwNJ7BJVSwjI9uqTrCELQquFgeI
c8S89eIoMOz6PQFVdhCtSng9ff3K7jVrBhK4rUtMWtJQ4wTdmvQKlcjaJaqxU/UjN2OEFTNuITpA
CcXIswlT+LEnTRu3nHdy+xo2PVh2XF/+u+VTEDASK7yPhmkxp83WOhsSHbqu+ivNfir9gJ4SWbuc
vkp98oty1To578CrkC3SIfYG21jlw1nX4KIP5G7oQCGKZltwvIgRpGXmqlGPPq1Q2VHnjusG04/n
bELG3bqNGJdoiKBbuvSnDGtDJjm5JNOhAb5gx+ikJlM0e0QcDWIG2pDJaTTr8WyidZLFrVZMPBna
Ohw/8eWcdE7w/QrLLVe3RkjOnvDGOSHQMBk3ZkCezQQdJWiHQfkmpiXRFwpDzT2QkAW6NZwL8By+
RuCmSU1dE1YwjDnBdm656WWzyGhBeOjStGIdRZitLDyIIgnOvgERz0kvE5wMUhuI1jOBy53jrBEx
bBXugdLXz2kXfeaYU2aaby8HunRAnff91mDx0qKzr99w9m/soFnb1WEcPaAcFqeJp6Iftor0twPK
W30Kw1i75rizbWU/WmSLpISIcYZP24YjJNO/NlopZXUDCkVQiLZIK4DHQ4LrxN+alrwWbMyGUx7S
MgOK9YytDeY27jamaH4xFw/CfsTpPy90LOUhFK1hiAmbQE8RyHMTr2xDnSNPXHtoDQDNsfXpVxuj
s1us1QEwmBaHs9A231OHl948y0A52qyNmo/QEkc6Z8Zh6o1ja5bLyHTXJYYdsrXB3TxhA+FipRfL
AIISCS55anz3ejKzkUp71bOOnBAYyT7wlO/BUZbYSWf5lGhhj1cicGdpmhNB/BapV9+VS5F/99Zj
NZJ/YOwih6Gs+mR5v5MQk59pstrj7MirCf6xMkqc73mTX9vQ3GvD77IVK92nacEpwRf91xQ97Qz5
tqhRyTWBRAxDITvhUXoc6RII4iCPARDjVpNQZEgvEP3LQOKC2q86v0KChSZASjoS7aszpOcRBmHH
peeSDwJgqc0Y5vhLlXgky7UWhvkQphsV9w7wbKzTJ4UD0zQXb41k6ZmoHdTFs8ZkLNazlZa9RS6G
BkplEWJcrX569wV0NVozY048QU3nKCN5xCBG1INu3m8tHFEELtamvkPBxEsVrKRxoJ0CAvDoDevY
oVwFohimnwBTMRcHB8UUb1rgnjxgYLHtX4NpJ+sBeBkPaon7qzJPo9gIrCWip27RoQomE9jQnlpT
mESP6m9JiR1iB+8oM/w02dAzK/MnJ2l2Ea5OwqA0ITd5wKsQyynBFqohd7Fe7mwPpIHdH3Kb8ZQD
wbI6Kc7VYgE057Rpk8x4hTCqRe6O8Nl1HkDWh0AQcRoDcVUZgBWK4OoNFyOQLLAT1e1cIKnPM/2W
d5wVL8ZIAIeyr7HVgozgruCWewg9MMpAuVr56QbNo6mTnwe4oi4MSsXfTbDxC2+WB8Nnm8N8xSLi
QaUO4aSFarpSdP0Wlk/sozJ68dzPxv4M6tNEItKxhQ7DPM20XdpsXXSNtNcY6WsEZqBGv3Osxpy9
ZlwY2CB9I1+Rf7top0wSY1Fquy7zN1FI7MgNsC2oZweVFK9/AFsLtuXFqs75OB00kZz6tEdTciba
nRxgC9PuqDp4hR1EDJ6jZscbrMk8h26TihOGKe6yjuQvvN5AHY02QmtIukSu74yVKThfaXM6E3XM
4kHWdkGEfEuzKvQuaaPPruOUcQr1uige68Q5RkW5kGOMGOSm6nsnYPgQvbqhuexHfVs13aowqq0d
NkfuhpkxfPsuJZupoTHEeYdUbWQd1B1IU9k2j3hTKhYWcl462JZivRqra6+bNJSpCZH2tPGVCNmV
TqmSqe5X3Bj49IJ5XiRAuGOATy+4uRHjDl9l8DuJlaVu7DhWLmu5j8C2NlW7SvI94/B9b43I9x+r
8EdVCSwgCMDrAWJDshAMhHuidVB1zfDF9KjICfOZwcVgi0DKZb3ZYlgwqVlaLKvYYhc1Q9ZyOMe+
BOjKED4j/ImexAAziLkPdEncOf5AxhcgW29ABifQJLfNLsUpXTOtAlzXIzbWEOZH3G45g9mhlg8W
MBOTI2nKqNfH9PNV1/DeUtXGk1Wt3A6eH/WQVGc2y1HslPOcsfvSZVtC1YFEbkVviJq1QoNaIbJU
5i3mRCDRPmdllw5AQ6ZuKOSuwgHSxUvRri2MHZVPEZedBZTWEZ06LmdmvhlxaU5z7gZvV8UnE59p
6y5Mf0We46wvaaswHpK0fyAM0dQ8DkQQlXE7jda4EveYV2ADyU3roPAeTgUa5iCgC+l8O4iNB1R1
bdbRgYYlng64M6iiit9J/1IF4yYKmoWCOruhwxvBU4bkskEZXAB69bhLG0VfyrqhXHwD+wSg9CuW
CIqLatPqH75WcW9MITXpxi43uoWq94xacgYcFJF1Xb4oYm00CSUUZmtehr44dqNKE66ck5bVtWDB
w/rYR+dw+LBx5ZdQlqemr6uxXEwgF1b11kupvmNO7bvMHFdOsoEw2sl85g+7rj6MwIAc+1X0MQyI
bsHE303OtbVVmGV0YT7P+nIJjHDRPEcd+VYtV399SCkxynxf4DVJBl46tmBk62BB0dk5VNJF7QF6
es6qsydq0k9IUc8eC/FeTGxW/jbmeQmKl8wn/gaDtpYerfGstoLgD4K6qSqTLzN8Rtu9tRGiDkA+
8fHR+2zeDPfqE2di+EhFGGc48TohtjNq4aTahyjcxiryhmLJQGdUBzTdhKbTUmR6thxccuuPwxT9
ZWOgsW6tAK9Qboj3Y7fZl8q7RgCFyepf7GqLSjz6AgWxiCMfD9JPAgeEY1STPhRkVyXaR1DeRvnZ
ATNCB7SVmrHEH0Gf29io/auFEauuw00Z7kvUdr61Qg+2jXHlwpecRejnBk9fVlXAKR1mdbGoWHtq
mE6Wc6tJsGejQ3rWhlx3BHeOgkyteSCOhkZadm7hwfrRSFYxzIGE0Q9bbg2TFRjyd0OaCFjRUm/X
IeKnOidhycbto9XvObXo1O5VcJXQ/RzHG6key8ZJmPB8QUzF8+bMFUwtvjqsxzg7WrA5ePNnmohv
oS12kVZuW8ZmBLUE1F2+Fa49eOiEt7jBR4pOxhpo4CytNF7pGk5CeE6wJXBIS6dfNjhXCrLkEHQu
UuzchMe4TravlWNRPvZUMgb2vd4nFzl8VwTo72ZvOAU2bNLQqYKHC3C1Cbe6Hmt3aqmwZ5QvGPQ4
uYNC0vp91RbHgeyk1GV6k54HZ3iy63LlYSEySOckGXhDgxEClukWOwHG3CVxM9BI1u6p025BDCcH
V3AaPtdcS/bdFHMttEtG5En/2Zb5tnIKeiaETShIw5nOSH+fmdCZ699IvYYS5AFNngOzz1mqX72O
mbSMsK7Cj68mpejr2L4APBP2Rnv1YIRDtWn7pSWydes/5bl5S15HiXDep3cA9cFscQBh71TVS1G0
TP2x68Df7cwXq7aXEjbe2DgP/vjRpdxcubPPZXVo6WCScrSQWr2kjTu0Kq849MkiRVZaLLUxJBl+
kG+9Oj5DkEFQxJ4uIAhm1WZyfPsEHejDG0r9hYeDZmCrLXRl43RimfefI8dFM3oeujOZJwOiTwQc
u1JDfQigzi1fjIgplJW8dTTm7AAmiNECBB1wzVe3RGh7qvSdg1UAF6+60uGq6Akmpmjn41PK4DbX
4qDUe9fxn1tqfsG6aHovkiNB08t1XOLoQcdRKpJN2ydHKKPPrTyCK+V+2g1Ru8x6d8GpcpGlKP6Y
xOUQ7Bo431mPlFLv1hnY5/jRKWB5u7TqiOj1PXg8Ic55D8SKdB6DbJLnmWsYHXuNtrfmxpvaejX7
gAIy2HS2c+y0+CCsK9ABTiq0Lzn8qQg8g0nUSnis6y0j5y0pX4ArP0GN+2oQtLinTMMTSSRFZe2N
XF/SYIUxvSvq/ZjatKmzeaI/2WGxjOsnd18XwbkJipVeXsCHzAdr36J1CFTG294t18+hhpc3gfSF
nXGG/om7koKOZnD7O7arcxVn64Bs5ahtXyZ4vkAh08n/5Oo8thtX1ib7RFgLCZfAlA60okT5mmDJ
wvuEffre0O3u2/1PeFQ6ZUEC+ZmIHflOsgfTO3Ugk3iDaGpT1d+I4baNi2WC3gfh/Ukh5HXjsyyS
U2SxTl4e/9eE86S2ARICqPZIHuyDg22jj0OeaFjMsuGmMehmuHngfZinXW82NCP9Ee3NPhTvHIT7
/muhzLS3sDvrqLX662IUxMu6Exy4ov/mJEZGm8YvsrE2DX6g+jXJHsC1TrBw1H1eGqca8dytUkhu
Dsrbtc/COqT9xQj2+AsS4PXeIoPKiFLkFPuos/krRS88alR2kbVrUW0JRXZzjyM4IsMXRfYmJ8MG
iyfn+w9Oakha9V6U7Q6s+SvuDRK+iO4aBka68gGGpmLAkTvoh7uTRnJkWO8Gnu8Ke3ax6Aiq6RYj
ICCL4gNd08quyx3yOoQwxkYKse01yCGCbBJnuyw+StwF41BsEzbxdU/COcUGe8OjzsKh5oRFNIvx
JOO9ecQIiiyWDXl4jC2WuhzwRTNi2MQ9PrbQwLKDGaBF/HXg8WQzOFEa59aI3vIlV55UkbJmKYps
jtoKLsM5bhaDzrhFUMgfAeNU3gMU+wjlo+YVN8t4wBhuDe4mZcWNVuyudpDVO69uy+QAhv5q3jmm
cSMsfJNOk2/LT4McLqb1qhCbNvjRpzeqeeAd8tUkeyQU//SSgOHuwxj6C88Ci2VyBQktTe9Uci1o
BAyeUZIP3hyUK1kI4I3Ew0ra2Gr4V6UfDq7bKOt8UfGsh7oVZsqXn5gvaYIJ3g3fe0sy7Vj0GAbv
ykPsPpe4sFrkAVvc9Wy2srU+ce8ap/ifDMornJcN+oQkU3dl/lna7wVaQ+IUf7SawzIP7r2wX8fD
p60dvc7eRMZLJHWcA4Gv+Gxrxs/g3UWzeKX6Rl7Srlst/pZdtnUJHElY0moJI82R7Tc0c1z2G4FX
QWk+iCkGwuk6iZyXQj6H+W+BX6IJrjnjsNScrokQq4lT0kr77ZA5gDZaevNb6UybYDHhEqM5IgjO
83WTYZbL5vVsfblVe+cOnu8E0RNIjaML0d4z5V7vzm7/PCUho4NFkcxs2Xt18l+74BocYU7sEmbA
RIQStb62OV3J8lQWFlk+eA1kN0jCPmqVrRVpTygxeALwiORtoZ0bqpXtdBfIt9tKEkGbOfshu0M+
uNAZkn2URRujGw/SGrDX9ftOix4xCLvZcN8r7ctQwMdld5z1mWmm8lWVHWcICgJyUc+iVeXNNnS3
lpI77OpPfZP8yGhmcIGsYMp39vyT9X5UvycS75/bX3Wif9vqxwCFi7h7hQuEYcJ41eKGUurFdtly
k/6XgTpFdIFIDXB38DoZD5q0Fp/viV9IRkbGSoZ/xWuHc4SGgZU8oAauXYoJwiAQsXB7hl64liK6
+l/KqH1uVM+YJHdJvQoA6DPKC6zqYHvfYlZrr4v9RrUokY7taO6Hqn1OC6ZViA+S7jVLdT8ttR+p
mUTDeo+Eb6w7JPCusIjB0K/lsC8pNywStikdcHi0GBjHHn8kVPtkPglbuwGSO7RNeQijbB0alI7M
BMpK+E3n6y3ADQlVNLqa3yVD30HPPiQrDy6Lg+WnoQI3xKMZdicUAee6a37HYoeTeUmd8yvXOkTt
vKvswQ/BiZYYZFkSY7i5RP3J4HEWQo6vhGTwz17SHpyDSf4NlpdyAmwO5Tgo3aM3EisiedLYXr+J
O7kSLdvYHNhFyVNKNOqR/JMvM1CbU+o0hyXQqkpuc8MBkxVM8uoHybE2mYzkB5TNLbtNcRoYELJb
uHlpB6kH7TPeGw/hR5d3N/Qi28bAmUkpYZpYz2wHmS6DaEO8QTM9kkQLgXh+kiT/lDjDV5r+wUKA
EBO5ofo8VGiHFqJpFjzgs1l1cXWvRHOG5YoDSxy6vqWjeHeHliE+MC+3IcZZM8YtWSH7aqKadoJt
GNNwZ+UWst9DTwQxyLZ7DeVGcF9r/WqiYEaiRKJI5L03aJMrzvR6eBYZsCokoE43EA38HXVUJ3z4
S6FvY1rH2jrl7BULzToLQ/0bcw0ByvOSXxcn5gEQEI+Abq/ZbJlJ4GU7N08/4/zdadqBimlD3NBu
LhD7GHCZ0r74IWCZykcdC6M9tJRkWnSiLBma9qVY7ryIog666yx/XeRLRTn6zQTXE+UR4UYrB6AK
iYjbTIKr740XRH4bbLCbsSCDOfckfuV+A3h8lfqA2NdBqf6ptNxHidg4ilVr4lftsE9IchuKd1dx
NjUMoxeXYF9gUC93IzOLnEpgocDy4SjAKmq1P7UPSkWk1I2bgOtuWex9l2hVpi1ILYD3IkDKtxVC
40DUewL2GBFoLzw0N2V674hl7zzs0gbP+4w+3WNiHJy4IHci4MM9bdJUIz6gu4bBvhUo0gd5MuJw
axvhXnjou1rslYzomYcsTENcjwunmMMTEmZTOsfKKEhkDjcNGbfNqkMZuKyKmLQjCyrfivJFG4wr
pFIOd8YKMQ6PONsO6Lc86d4KevMgZdJMZ4jtbFM+1A0oS6dfyQZ6iE1Udlo9Jt20xNgzQHi3rPd4
phAF6Y8bWA58pADZFsaJJcOLpPhtesls7rIEIGZd/1Sp4tjYwZdhcReXI6wvC0N8ar4bLaWSWcBo
YQaTwwdvJnU0VerXnXY3TlRFRc40a97jOl4Z1EqrIdS3bWJAXubCG3ThzC9qYwdGkLFGPdzF7rQy
Rxx3IcMcogFTushkR8AqlXjKDCH4jgNi7WjKsjR81iAOQctE/VJt7mvsy1B2gCrMx2T+ThGwjW2/
VqX5FiSHnv3WZL1a2g/O+ZcRBaNXvLmooOErrIb6ezJ9E0CEiK6K8zOY4DV7iOiMJ20U+6mCaWvH
D1Vo7WWXkIWgYgcHVXCoQ1CmrL0NdHQqv4jeJHY2OVjEjjZo46zw0bRRioNVQjzd8d+8R5n3WXmP
BtT0CgRKUERs9u9m/RZWN2P8GAqGQguXmb7DSjYTV3YQCL7M9qGb3R+SciHw+g2lrMKCmhYfJWQh
s7cfCRk4RZq9ony8lLG2HczKn9yZeZham3Zynvr2k5SXd4H/QQyEaZOsPNnOXmNRQqbpRnq+pl1G
gOA2PsmGh1k1q4exo3ZxeOpLQkGB0JzhNsKzxgJbut7PIKP3htF6ic0XhUR3aXj4dVNPnzD+mwMe
C+1nmZNc2RYgIeZbajZ3PFBt+1HXUGK3MHTnUaFR6YM3nPPriFszv0McyqcBrX2VTViF6kecJxd7
JAeGnKGo1U+LnNElPU0pJstfPfPapjrOc/aB+ylZEdei1mm1zLsbTpqdRaVWivzcpyQgaLNtwb1r
7iFZxyc8R6E/k2UwOKP+guH4m8yBs4qi974Ny1c3HLflLF8Kr56AJtj1Xo8geecEFFqJM/lBMzEb
LRYSAeluN1vzZLgyKHy5iakRMHZr1aM+sBmtoq0pB3iAKUsPZf/rBiKQbCuHNs2bnc8QqTIH/l7K
rpipQvZeuNlOlsm918P6R2DOmp7H3FwBZyhmpncjaykfoUaW8TQIUsgCgSlpsdS322kBRaPr3YIY
aZLnIWJNCj5+ufVZpnp0TLou2LidaDe4oH45hp29LcA+IMRyLUucJAyIdipwFs5zE/ppVr1G3L9p
yxzQnnTgsB6JWibO1vYwR+lWFzPmwhcNNjDjP+vbM+6UN7GwfgthOZTjicpnu8gvjLQ6OMG0zSBW
1+xO86VCR8PDb4gS0gLDfHU5Lz2ijmXP4nshCSXb0jDQniWHNnhV47hzogrk5QSn7VDofGKY/LHJ
ZxtvnkQ4PQb9EJzycMieLBdRCkFdL7AH+mv+MlkcNhjD7yBgVBsrYV+l5FeveIQ5ozW8Zk5bkEgB
9jVxvM2gFchaovvBqOgNu0MP+rrySnWMu2yfesr0+z4pWGiO3U6LoFyNKBHx1bHkwhW26ZO2Wwcp
653RzB1QW3TBY8v4EQ2qSXnJTt3Jml1oPtZIkmvRIW9kNj6ifDRQJYl7/IzNUdTjJy6uZj+UDfO0
sR/XCNa0J6GjMBcFtr+K9BuREp8I0WVrO9dWoF2oouJpRPkyhXcxq1sTgKrqv2ZmbqC62fejdoZY
Jzj/POZrwTxtXXip+nhZCiuGheCfjt7Ur7ForZqerSD8qYBCaMk2NAnfLkGbSZuTLGQqhIKBqCHR
/2b0oU2Bos96NkO1HxQnM8EJ861l1uWFnxARNi7vVmJ/aEvSE2ueDFiHrW9cmEgRmfT0QCarXgxt
VWgDRuVXh7BvEbOXaYaEety38XG0/+WF2pVlByn6q0eTrdnocrxnkaCwd1ajjT/J8jAvcvBXzNn3
RLTSz/vJsGP0CR7Qz4p5J0ya77jaYKpnA5BQy5F3Z70V9keC59VTdxywTfWUV68ENqOpbQ+LjnUu
QdVarO8eymhceaCjTWKESo8iFrVL3NNIBuu83psQxEu9PcfyzHO7YmmXmwm+1X+DDjBVvJYMbc0U
kiBOK40MLL1hY/PWF4x2ORxbh6kBuaojXMvCyrD8wBtnex4XJ6P6pYUAfbSKJ57upKXQNjfOVXJc
mDI9YFgsUuLOGD0X7bFChjMtoVTE32SPTJwmemB11uMTIww7uDrM6vV02kGZ8UfLH+j0pf2vF7dK
EjuQgK2dSOcEuU2El4nVMuhpPw+eFmwp4teeW/l5SxwAp6PF6Dn6Ziy6ztUZvQMPfEJcixOJtxFQ
G4OdRo8VAFIyGcp2eQ2IHmGBpLHgQH5c1x9ljvGA7QVE9EonLAyUngBNa1Og2XG9G7k0RncGN1tD
XNXkm8cIt4vfKi7NaPNzeFdKxM8l8Vk9gG1EtosSk3TRzn2dGUrb4q7CtVlCwoTKg2ybCSLJnO2h
htSsgmOC0WOB98OP6n+M4L66D9jb9hx2YOxHnTqSFRJpGrgLW/s04BRQ9OjVfIM0yZGfbbTmJIMn
A7GI5HlfpOjksidC5o4pLXpUPU7D1mq+5hoZvXFfR9/El7WInNAZpcNl8n4CQMUirFb5Aq4ETcoJ
aw42kbOAUFHZTnsH8WSB0PjHa8ltWzRu3MQNnblmq53j/ToZT5eZISe4c9v50SFnu8NWEcDS08LX
xTGxiFq3nvXRDzjOuqg9BuRJBKc4eS4UTCja0NTYxdUvSlBA4rRN+9JCWLOkh++EQ355Rpgtj25x
LBm5RYE/2yiULe0w8ijp4MfVW6mhphFXk5alJcsPYVrzJkLnNGRfIdVsB4QwKF/G4aQ7O3fy9bjd
Lh+dmS17Qguk1/rGqT6I8wAkbo7LOO7oMdkMQ8JJ7/up2OUGLs5fDtqVQeAiKHlq2JL2hE9D0gIy
oLQT6yo/mOnT7Py0wEuyfzaCz/q7hHlHdAf6U3LV8NQ9mxVCErtu9L3s23kt54Ig34xl6Vjdu+VN
Tnq7Fy1dSVP3X9OAm7E0hHMQk41J243FBlrJqpYFzRad0IKrjbDGAMNoFvWcpsqHlEUfQ5YfU7fe
nVlDwjzFHWsJO3j07OtAkyRFbL1oMbnlA7N2ow7H9VBP35gD3Ze2p5MKwvoNhjiRRWXJQqDTGdWw
NS9dJsi4s8fRvWO1bT936p9BVO22yIinHLCek2r9UAMjuFnZlxf0GQs0HlWaBXnLdAyM+UX/m1fT
q5NxeiIP4x18IOuAy+k8tkHj+lHnACxp36EktJ95jcs8p1OwWGfRWMIOMDoe+Fqki21kDCFsx3U3
oJq5hqK+Tt2zzm1v8RcxwSTI4EHE3AzIJzB9dqwrGNwabKRdLFH6J4C4fVHcivTceRNyTxZMLqx0
X+r3U5k+TZiInGI+NsZvoJhpDqU/D79K7pvhCXeem31bWvIQc3nRRJPiWr+kA1JXDOEmtH78fzFS
msHpN7ID5W7dWoQkwKVWUVajN74Q0+311p3n/dPw7Wj932JxORzNbGCObG3TaMCMyb8mIlhuRH6C
jpsIAb0npoZGFozUO8lMd3PO/lw19Mxz4AE3rCuksRCkoZgpKAlrhxDVTHPFN+NW37K7BfVEelFE
bljcHsjCpvSVRDUlTk4kemkDX8X47XPyvypt02b1gH8duIk78+aErbPH8O35VMohvqVzXKR3cc/z
Dh0Rh58Y2FiBH8xwIOsSujNYnnFlVNV48GpuEJXTrxi1jX5hgEOf6PI+05JzwJqzmng4cy+IlcGs
cVebuDaHdtzheXxxq768GF0TbfsUcgom/bNrdowuWI3fAgvScXiLMyXxxbXDxlwUW3OOprSEnLjS
lHNtiBLnLh0g4cUOusKjIJRnMwyRsV5kx+04VZdsRn6OPHof1emnZyBQoCAWPjXdwZPtzDu16Urt
iZQUaHPXJsSyb9OVbRNNsWFawj/7kCbzc7JhJXtdutFae/bbtGadnWagdMnYKbEVudy2LFT4C3E1
MPmIlzK2Bz5D9/zjgHt6LkZZFe+agPO9aRDPOB0Cvlgrjzlrz1XN5aTpBhtoJsIPIslqpmAgEUf4
3Qu1igmLW3uNLNZzS4xhmIQMOXqHkRPj5MX5palq6U6oFEN9bHd01O1WphEKjCh7xIixRy9BHYHw
c66RJpQ5R38joCCp5IAz8BhanHxh1N9Po2OepZNxIcmQCRNv3xU5OnrgdzGTjUKikZ5DNtMLViVG
7jDWpK32QXz6+7FVkz5mifRxGlO2g8tLmkGIXf19+ffNv5fMltMxMQbFWnL58u+bqtZYpZj91as9
70jzMcAWWb6ckNsQmS6wMII+awg7C6lkSnaarV4A9lpeRhnM/3n5+95/f/j3f//H9/7+r1LD//vL
YDVGR7c5liYfwbXD5T8SnIqYRbRJAuaWuYY01b0nQtwK0OzZRY5medJqHRb535d6LtF2e3qjDi5U
xw4O4Anl4UL/X/6H4PGq41ZwcTYDYsUb94dq/s9LT0xSMvRogw1sOs3kyOPfV9X//eo/P4zt6mCi
yNOSPj9F6f95gaqWrg031OgtrRS6fJ4ymLVPbNRmH2l0UEzqZMDq/c8LoE58mcvL//heQBbTQct7
ZumJ5KhV8vT3FX08YyjAEmuHeYZFX0NwdGESIjeSgd0k3fsQmFAqQGCoc5eRXVyVQUEkd5Vgk1f3
UQfoyR3TGHQeJE92r4N10hLz//txNIbzKXr970/4+1V/P7UruEsC4RTbWR+1MzPc//3SzVVz+ukk
i6ZAT05/L4Nn0gn998cm14D9KET0i4V/gTxa/UMZjXGy7QJbDeBKBK2Z/Tj37mulFHoG+hLDeiD/
Q9wFEfMPLWnueiJYZpG0D5ap4iNr238GviBUYijUEba4/qBoQOxmzC7hgGm1M7wjIE0Uynh0tsOI
IsuCq392EuMDgY69ay2d2ABTMWhlgnn6e8HgCYm015A+dFV9GuPc5UsCh42u8NRWWweyMWFotJ9p
GirU0Yhl0Eq0QaltKzJ6wsCqWcKl/Umy4GJgRR1fuAN04kYD0xQsgfV4/PSqPzUdwpha029z7+j7
XM6HHKzHoQVhfnAkNZqH0LRyJpzIKeM4Eh52ZWH6tgNHMdPrZjuGmWR13F2TwCoP8fDkRK72EqL3
Lnq6CmO2I98w6NjQmgcH6cVLap/m9+yXt+bs7YQ2bgAq6AerANsemfRWSjOuYYq7T9f1YTVHWgSa
E0PunLJccAlbUljv2WXENwihzrqdVXYuQzhiyBPvy8sslUbRPgDCt5nSxwJNo5sxJqub9hpl0Lf5
o+02wPwQ6PapqPAiDPH8VEzYBqeAzZSt+idHw86CNOXvJ041Y3RBs3koDNQuZqkc386YtfYeE50J
UxK8WnPb13HNkg9qAAB5xC4NQOmKWdPDgHCLaj5/b/QEAFmX17sopwRNTM3Z5w4pvIVGcSrrOffx
/4ChkOQHmMDOuMHmd52YJjJD9n+skNRop72BNi2ak98yC5FVC9ADZaVf+rkyX3kvjG1JIOk6WgKB
LFGFPiVttzEchWQsS8nMHIG5Mypm/Bn+FmQ4nQykwkEOCxOtTp2W7YIrIfolHF/sHLBVu6CCYvwx
siqa+1Clt8nN3ZtgQlTFmmSX0MmbMgBrGQyOQDOB+zCcB8urnQfi9Sp6QzPf/fd7dbJMpQ0bJVU3
dteu1RFC6uoeYHu0xvde+gmjEXAKvLR5VCNBSG+Gqc94ziQgiNk4B8biGi3pWNuCy9SKECxY5TXn
MSaOHaovY21LhQSsaeGJEXnuE8o+soxnYiM5CFV0zipSi6mwdfPSpyTNzG3sLV0qIzVjIpDVk9UF
5Ux1qUOqiLKCdN9lDVMVCu1dq0aDAJy8vKsBSOOAshvfWUZqbVOXlyCoUfPKDkGMjX0lZFi+qbpu
PFPwxwczyS5q+TSmM9rnGVg7n4kFUK4A3K6dLvw0U+ZmodeJE7ZJjKijwX620C69Eu1Zwxg+Wp1O
0K7Fi9HprAk7RjPuxeFIOWUilveRYGsaIPbbt0jUPQyFD2lGlkfVCHy5y+9V5+ST2pZ1r+qekREh
GQ+GpuR9YeNO0vTN0Fn6QU1yfJP0TmxSJbfLs926iFJbguQsCkAn6eS9dOx2ycd+zRCis5li3cOf
obsqXttapJ3iOsEq1LkGk9Q5BB8XE2Nns+atAUl2kQ51/NYCzYBQ7bl3Ic7Xk65ke0rHaV5hqQ22
k673d1lZ93ejCB+cED83b7W1ySfCxc20drcGFeHGFb0A8KjLvWsAdmoyKCym91KpyePso60zFqxs
Owz91nIPes+zGS36cGBHcjM7jKae7lxKTxn7cRiAlNdJhr5oeuqR4p8zm+FHQgxjNOfzR+VWT4OB
CTxIdGj/cZ48eQ0GG0YmvO3pM7USiRBUEfCxSCtdkPmHWssvpBeoe5LnWhk+uV4MRgQBLZbUnDCC
GvXc30MqsBma51WClCFaknBba6/cgRYY2V+HlxCvoWym4VTnvNvdKCEAWXF6yHS5DQTKIbvBSGhN
ZSRWpCKQMRoRv5o57MD6EOBJiiBBJMBWl8+XxMWjGUN3ZPKIAnMYo4vSzi1x1PySGB3gCL72fZgT
/WrayDaL/lEP2AHriqW/U0uy8Cbt8veB8lLGYXqZjBvSKmIiMxxSJL30xPHVbutKOm+Qg/6EU9W+
5cF1bYSAw+nCVxsHkV1TErevzmNYCu0a8rDaAY0v1qKq+eHyPZfaYm+Aeyd6jXGxcDg+e9OUd2p5
iewMgWw8Qwtd7uipty5uacwH1SGiH8u7vxtuHlhjJjm/LQkxGEG09lxpFHZh70VICDxGPVZktFcB
MWbf8OFcsQjDD6T3L0GSGlcaGOMKoIBqoCA1Lqod38ksODCBitGXxsl/vmqVzSS3QwzJ2H8bjkAp
mShJdwPl8tWcWoFSzDA3MDONQwoqIIwaYz0qHRcgmMLjOPZvYxeWlyFGzOYyRUtNkCC4Z+Jlw5Le
jaqvN2Hl+mZipAxc7fFeTe5vG8nEd9wsOIGy6PUk2E3V9ONFItyI1twFgS7XjhnnmxgYGjE2UO90
Ld7VaJH3rMDuTdacqAh13O1BjooakDg9OBb7scQs5XruqbYZrphO95ZUu14W0a9u1Ch8qth87nOX
A4WJ7oQPzlZBssevnRwzG7Fym9qYtTj6iXioDgHyXF9C/5ny4Toa1sYr2gPiXQoduHpYom51N+/b
KFgPwhA7Q6frq5R3m+PwKYPpMPoDUuljHPyz7Nx7tAX4S1I2yOGuyW9Dp0nwL5rGPAqOTtCtIxg9
q8KKdZ4q83Vuml2fminDMljeWW8/5ODHiVak80O7NVj7woaDVkRTuctZYeXm4gsYtdd8VBf6z+5C
otLGqF2MOkv+kENSBbzCxfWDWKQ/w5YyNnFiQeR03StJ5ku+Y6yOQz9hoLtOJml1Zq0f8iVnhcOU
YTBgE4L7auACADHZksns2vXEfpnpF/iZ8EQkWrxOu4JVWf4C9IIhXEZcaHhz3EJHG9ySbNGEH0ZC
yFlRoyNwiuDk9Yax1whzrbr5sw+Tg64zkdS1uT535vAqQtRnlZgvoh7+uZJuS7VEFwUW+nW3Q3er
V+SJKas+1DqrQQvJbTpifkts+1bEjseKadDWuZQXnbtmK2LHOJKJJZeNEsOG9Ox57qNmENM4zj+k
FVgrZg2IvaIuXCdaGe+07HVyIJUgVmjWut5ap3AyTzrmg5Zn5INZDnet1bbn0BJ3YeE1LwMh4rho
+adP1YPnznLF886+hopx3kywtp+hHDtmCE05rRXatJyIPUDGB7Lsdi1UAOaM0SGymm7HmmNR05In
0Nnee2SAbZnS5uzZUX1HBjmlNzroQnQMXAKQzGHz0CSZ9q63sW+46jGLjGvVNPUmy9ujhukPJ7Yx
b3TP5q87JFfKNcjTLZObTh+OhdAhn+RgJQZ7foIkWDxKvIxnqraXzozgnlH+/RV9gSDCTHONT9es
kJ8MDgVsSSagTV9T1KbfLUYDQHyZP4kpRi2AJt2O4Y1ZJceem7DAysvLiGyQNRU8Nn3aGg6Yc9at
7XrOPnVVvzgR4IFAwuijQd2O/UOQtP09IVfb2KjKfQeGmPfHw1RDF9rrDryXafrQowC+CkA/JAL4
/h2A7X0VEBUd1cuwGndaBWBo4O+Nrrajgsdi41q2CQf0S0yNAmmU37jggNMntlWWN7gkB2GptxJ0
4dgIfauVn7K07JM+ErBsI8Gajso0Kh/j9rvQQ2OTlpV90TsbO/p06pLhXRVauNHrBIHZBC5tLLne
hoUxdmh+NFgMmykhwsdtET1GD7ONnitGiYpfpO43GUMrMDz94yjT2dc6RstJd49RGLCvyN+iyfgV
ljRXGaTETW4w3Mp1hPcJkvCgWPCn7OY61MUuT9yNpwQ6cj5+JyggJitmZSavLU3EViV1vSmYvH97
0z0h5l+lke07iZ+rELypWm4n69wWzbZJWHRleQMCXkLPMBp9M7uVSfjk+BLBI3LGuiBfNP1nSJKv
reTdY6nqD12LJKCrL14uEOaoEg1CR/Pfak9VOrCkS7I3MI8vURluoolprWUbj8TfsF9ut0xLdZCD
b3pj/Ih8yM4Ks7dncAzqFAZwRcjZs6vMt2uzO02AEzoBGsQKtlGaNVtV2zu7T+KtiTpFyeJh7or3
yGaJ3tsICuHdEQrOTB4fJQ9A6BvrOAXSppKbQVnalL+h1AK/SGprpQswA174Y6b5WzwBonAjzFFM
8fdRZ4VbcOMzLVb4aw3GuO5TbPCWJn5KJ2LMPIwfQmrPkPMQgxNAvpqoZBwjOpsNECdvsO6gLFAW
lOW31b5ZzjAiLa8/a4/iPZg4wTVBUmhAqSNaZ+t0JaowdEWVSUXcE+G1X4ZgQQbl0CDxmBVxOUUF
LGDIHtoc7EbR3xU5yCUShJ80hw6909m/FO0bDQ9WnYnzU5o3EBvBBoR38tFkNU7fcAlw4AEfOMMb
sTwstzr5E5aj6YcENooE95lOFwkPRNxE/JWGzpOSjk8S0MuUslSq2xwgILZPW9QsU6yDJUFsKqfX
jmkSPWupZG2pEiqY8sPuIpT5JbK30bWvi7VIBMbOtkag3EHzkBg2o7qk9uOYpFLdZcrqLeiItpjY
oAh911QY6Ydu+XvF1kFW2G1cOLrbMTJfrJnBmGOPG8iNTZrLo7esfeeKvSztvgvMINObrdXWLwnV
6BYahl8W4SkYx02TBpsh5skQmygJAc7EZkV3xwLYrsxsR03FntlhnCsnbHgGHn2RYm9sh3qDePQx
GeUpRDjYu2QqUnwxe+u9M1NnjL2Tvku16bmqMck3UcZ5M/AHus4M72FKkKXQt2RB82Utak7jQ4k+
x9Qo/6Umoh7JaGCsJXNahhkVf7U8iN/GXj1NHJ2AXxySo/R6G3bSL3lsOTl9EY584DWkKxb5fepI
AJ/RuqDp15P7zoX445a810lB10a+6nfWcJN0knBhFyo0LgDwHNkR2hyC9kAS7HiDS6Ov+4ATjVie
wmJgUBWPQ4NiQyvWnZD6XkTfYTR+5UydVlaMtJ3uk5g/JOc85tCwipoAZiRnosoe5nwCA6z7SVHE
T+S6HQaaMK5kvY6LIVubQc7pwqkEqqd/UWDyDhHTJW5jlrN6joYDtli0nSZwJ+BTTsy+zHVaE22f
Zs9W0ewRqv7T9dugqseqKMAkmA3JDJ25Rle+XBiUic00HfuS508QWHu9jggvCMpyweE+WEn07qae
vrI5pFZtW5yyZsi3efwBn9HZmiZwFnsaH/QYx4JBaK2lAVqjHm18mWR7qirmwJzfTQtoU41cpFpa
vj6qra7DWdI83H0yfSxiYqERLhHO2qd0rl52yD0LK6BzqyrUI27S/pAqu+oWNyGWMTSKFbPCBEiY
bQoHmdzDwC0QFA3ejLT+ykix2jVWBx0ieGTLgjdsvKTMxTddxyalHuoLI6eHBMvDvlmuXy9h3IiR
RjTykqPuYWcVzlPk2kTIaegcxu63zptg44geZgqxpovrz7RkvR4xEK9003o1DMiZxVSQ4FsZ353K
7pHOKQaLsO2mKLxLTQZ75ZxczQqsehTaJLI4r/wlZzaEyVs2RUS0eWhuJmu+APZjXuYKpobcAP5c
iY1sMLDi+j1JQOkjbK6hiVF/km4I/OB/cXcmzZEj2Xb+K896LZTg7oADMFNrEXMwOASnYJIbGKfE
PM/49fqQ3W2qKrXq6W21SSsms8iIAOB+/d5zvqM3nKLX5VLhAfGpULDAnorERJ492IhJQ/ZSFrVD
4aDDKQqT3giSBJIDUcbAIEY+he/AMF96rxy3jA64kevKObKpk4uj6pORMLuCezDn6XXJ7eQqPRwI
Erj2WKQkgjgrd34IvzuxNBOz5/2cNAM5kIio3KBHkYr4SKcN0GGo2LmTt3nu6n2Qtbdp7bwkTgG6
Jd/HxUdglDc8q2/VL0QPvckclw2GpozbrDRPbiBv0ri7noLhTKhutQ2p95hs2pSLmHl453iPHYYo
Ngoq3DIdyJ8KGhhwd+KABtBAJbsrAIU3bHC0R3qR3xF28Tk05Xs/uSuXCelO5QioC+vOiYPhKsuO
he1igqlfJsarXED9HjtccjlbzWbszDXROVuyTtkxqAlSdTtAk5kHQRwsqqWgbII175yGiB5xOln9
09yUz2h8sk3eUP6HoiLvfHbbq4ZdncLsDe0Z0I6A+LOZttHJbcd5xQfwhErdI9H2nKlwUwy42Aa3
hGkonQcEwwhJUFqsjGh68bA62yz0aXs3SHXRAe9fUBr7BoO5uQM4mPCEc06ZUDEbyK2QYDBOe5ga
hWvCMECzlOaXc03OBCtwSkRmnDg8QHB0yIy1qhNF0ks9MoyHB7MtHAIOOCuWcVgeElIXVgPgFSeN
aOQqTGcJwcKG/CDzDa9A0DB5TnDUhBT/M0lG22Cpeh8yUheBSaZMTCR5fShMxToeq3Stya7YAmIB
y50Th24AQ5ws2GFgww7z4D2IEEeBNhySfxs75JfR0S3aBoYZ8Q8Eq/mbmq51Qu90LTX/c9N7h0r5
AFsMjnRdTHZy675k4p6gV2pEECQr0yMuLahf3IXiI3v/0jTdW1chMSCsgyD4Ypeo9iBS9diocb7v
0gS/k+D/ntoMcbw17sem7daEo6da3tYRpHt/RGXcTuGGOcxdGQifZDwTMUmdfoqBZNLMDbaDm76w
Z3AjB55AmDlyM9b6RIuy2lqevpNVd6Oai50oAVmv33gkTYKOyHZBH71h9aLsF8WDT8Nh68fOTbeo
fYtorHfQTh9JweSklyqknj5d8akxrxsAij4imL0XSLRpmSB2ipG8cuQx61nMOxIxeQhZVmKiYUP9
VYakg9uwVqhCWKzbJtgHEcjKko5VShQQAR01DjPf4BO2exwOdk02umKvduf0gbkdNiAPa5SRFk9d
4XMiUPQj5xLalQo+M9qC1JSQTph/PFWjvCsU7WoTo7I1J2JH6OKaLl+5dyU9YjNuJxxNfb1nhd15
BpElBgpEs8PEb1jMp/1xSG6aPLtpPCafusnKu3iktiIdd4n6JrgppkOVBuzsYd1hLgAaJSKcP5MK
d6SCkcBU0ZbvmKjOVvceF8T0pvcV7jhowlSNrcLBGMj4lEXjjrNfshmC99z0Eb1CXS4k7ddiBmNX
DKAdSNvaEJHX7vOE7ozIGH+MGYwKn1CSLLikqBWSZbru5919xiYdkLiUoYGDN8aA/ZT5HlmjPRpU
EaZPucupDUEqMiVs3YAanbk/hQIDiu/AYTR1fm4T4ws+t4FvxBnXgVvez0Zx3Q7iraONti4A7K9i
T5x/fQUpsNjkKTzSgJnCxmGUsmqiISVKUq99ZbYr10G41UyYHYM0YEnXfND+sJMaMk+ZMhJXZvyz
bQYQtHDtGhT1VRT+BD2J1E2680J+PKC36Z87WV5R3OUH7SH4iW3sbbJE0xRGVrczNcpZMz93EXKm
wESvNsXxjui5mFBCqIC9cI/Bsl1FJleuC/BI5dawK/r2lniAKzSRx95IxnM0jT8rTqbUBUTKS1Ko
kwbvgO+jzi6d8TQlWMbsdvA2CjotokgkQREb03J7wG4pwdosnJ2Cck+l7VvUteOOLD2OwqMgt6D/
Gc35S+9b2VYZ25YTAo/pMG867HClpK4fLECVVorYI0bM4/k3jIoYP7jRotHGAcGy2LffphlcMohP
1w2xxmmZTNRN7b07gt7XdU5+RoXUDuJglNTZDVOyl8osCNAMQwhCxspXtFKpX1Do1Grek9m8YLKM
F0rN6Tp3E4YaM6dQNyR2JeaRK9REmJCOzxSVY0p3eBp9QTWWj/uyzw6U0SejhfhAOIG5nnUbknL9
ohD34Q61D60IDwXtoAZGDM8+SKY5GvdxxA+21byJlYPvlhjgPkJmWWZWslZkSiHUzYItPRZukeyq
Nx1aM0R8aFL+KBh5LxpAQt0BHfRxY2XOYKHlm5DGV6pBZ2J+ljyXoWmELLu8DzOvH/22Yocj7mUl
EPgRbxyezRRnCmnwMNvgK5Dxy6qKdSAbapdtbtzNRjAcpwjO0Dz+nJh4rsaucXea+cPJFMY5je3g
Bp0tkJz4ZfDIp0hInAf8gH+8CqAF4e+oGpIhaosau4IWyHAN5Vgf7TvsHg3OmE1koUH3wnC8LgU3
P997CAeUR7A4Eli3vPQB2WROWUXQCee1ZcFArZMQEd1YJKzZVXDmSBgdLF096UIoZmLh3hpZmrvJ
uU2z4JylCFosxn1gPDiqkrgCmj5O6ZAUx7p6K+M3s2oJC+Wo581EPJXsuFNhf1g+76PJIboM4UJM
tAlStcTbaCcPTW7j78y751rjKJ9zKLElEAv0Q6zcdESSFPmc5727LsmXs7zVSfKJ/v5i+HrXF/Hb
xNliPUqXnEqS2IIRZyiJKzxyJuqFphquJsKz1qJHkJV3T2lXruOiZVCIWH03NXMHXr4B51xMRzwz
N0j2EfR3RbtN8lmv2xx5L53nVSJ8dhJwgzvpwy7hvl/HgV7biOYHQk/x8GCrb4oY5CCHqx7Twjad
AxTrXb9PGQ2uVRNnHIHrRZy0/AsXj2USPIjeZGtFCeosLVu3PjGuGlcYB1nVCcpeyRbaUyt+lnWE
zjX137KIFOcKjwEAzk/sCghL4bea3SsziA0yBWjHZie2Q6I/pnR8RNCDN7LaVSS/2nJ6TJnjbxzj
3jOuGrJpt6lPszdPczTXRUmmdCRA36Ww8pq+P2YEtJ8C6vTcj6yrkAUFZVaLawAp9pxxXhYknk4B
3Ae7gQ3JZMaL8tfMpGnak4/MEtRfzYNLsW/Yw1buo4E0eb9K3EOFIN+M83jvmfEb/eISEgQc29bu
v5wSrIbG1GcOTUY2Bi3IHoIGYZfw13LE9hWWIuTkvCU6+ejfq6j46aS+B8Pbn/fOkFwqRMhDVrNR
54CT0ONsoz5EWg1UaCBqnQf5nBAavZ5tJoO6oMli0LrWJc5GyYU3PHEYhAvDDUkcF0yaXJJEJ9hY
Ew4YqA/fI+winEHPaejQc6qtOzOXL32NmLMiu4fWkFevkFqTyBIRSNsIjV8qL5C4YjqYUFZSd4mC
CjJZR/SlV/pXCl6JkbC36Q/5uIXDENWYDBDJGO5iiw/FV5oWzxUssVwa8amToAVw+nAVsgaFyHjS
qBlXljW+pnmCD8ZKfmirqo9WE7ybEc5Kg5Nw12wLExZO3Zb9QdrmrT85h6Kun4SkJc3oEIBCcNNx
3MVklH+VdTACxHJfVea9F4kN2ra8M934qQtRQSdGRShnlK6pIfeNAr01QOtgrMRU3mZb5fnn0TBx
EWGuZOA57Hpd4x5yE1wxZYyAgW6QiRymTAyMuwB7XQckIijko9XiX+4Hg6qPI7bHlBijWs96Vyu4
CePdrAt74X/fGwlOrASlsLCsS91WLhfVSddh+mH432miURs5AgMBXUoggbh/a9MB4djjWAnRZAV9
cWon9TPS/WfbIzgMy7FbO0W5Y6KIKtrbNxA3tWG9MQF8D8ye+BOaomjU2CmQxQbYY3KfUrSpPoyo
uzLI+Dii57nTQV2eppayLVf9vdFj42sN2rTBNyKQUzxCmfOC6AML02WWkYEPyUDO7ryiJlsyDatj
xspBb9VCmsuUpcYVsu7HFDJWf/Fe+8Eix0ayL/Uu1RUNkXTU7z4l/LpH35PMoHhxVyj0i/4+IeJj
XeaMhgZk09i+xp3V8OCWdU+PyrFWbUiwFqvSc5YtBPZjykPg9xjNZ0W4TskyOwDyQXyA5c6cWMBw
PPyEmgG3sBuZMWbqMfYZJGW09h2XxrqwXbyk9duY4pcfbFNsBGQWzVtoRIH3MQbm5llgzuyfuTep
TeuLtd10p5Tj456ImafOdcWp7Q4jvMOrRpY7UFDh0W7Hz6AmkFpWxGNNHNK8JY0SVT0qsSG5TlmZ
Jy+u99Ug7pLOw4JXos6s0eaudTJcGaDL2vaxq9uG5STYWJbtMSZZQwFfxQiIULKc6SUdCYUApFdB
/u7MZvGHwqyL0uHZq/EOtsZwSen+wGPz7ixt3icW3J3adz9YlekFqxlhzMTm1RgdgiUClDd+uWkb
bpvZhzJQ0kaidMRAdwcgdXpXcPU38ZKDEzVw7XODvCfm9u2BsoO+gLTIsvbyj7zkB4TppWJeykAT
iVYU1evOaEHmECoNPTEBXZ5cESceYpgKViqqEE701XdLk3gYxPdgwFXLWUV5C8ytG/aTZkJxI2vu
8XGGNoHFRM8cyuxIb6ualjyJvv3AFH1p7okKGN9Ix4pUop2bgslsekoK2OpbpnTXpcsK2+kbg/e4
UrWHZS4Y93ZWFNshG+2NpNKKeoTzebQEWw7mW6bJAx5AYFiIxnI6OwP9FABwlbuJR3dfz+B0Cg4Y
2zw2LsPEojVrOBjYbyA/0HNzkVoULYivYc5e5nkfJ8V3OzhXkiBsmdpqP4Gy4hfRfg0sBn9iiZua
mZS1/jE3vJOIMH+liLO9wNRHM5ju8xHeCLnLzcoBXFqQSkjtYRJahwMJRUeG1L7t55DZvMtI0Wb6
3jy3UfVYIycCXgHIqZ3okHXqkfPVvlMCCHyVLfyI/MRxg6aKsrcGpx/aGjihRkRXMFau/Xl+YqVp
VglJwOuYFb2JtMmQZzkYJzgRpE53k8EqYNf2sacIX1u+C78WDs6K+Nl7gp2cCay2ju7MGDNHP/8o
wtfRkEeLFPmVNDklk0jH02epm4iuKQUWCP8cO4tN9IKhGMGMEdN35vQ7j1kPz03ibpebo8QrwyQr
Q0kxjjdh8Uo+Uru2mDix71c/JN2dUuMTLOLpEqVdux47VpbBKuD0r6MQlH48fvEqronOvVtMwMPY
XAPhfq7aALZTvU0irz/MuYETlJ52agFsngNi0mpvWiF5m3IHXxbN2tJ3CrC2DEC9uz70gAZFzSV0
4Yp6j3k4fCTQ9XfljzmmWilbgLxOqW9lGv6g6CzXhSTPuLN+sIIKNJHDeW6NswE6FLELbefqlofw
5Iz2AQk7wfJCY7LxmMwPefxVCtzO6CyCpY1gVOMuFBy1Z4XkSHj0kaSEnuoA8hOmemdktjHCiIlo
lB/UwmZNPkZ6rvsmL6izBhxwfUjHNPeWFtNwiLpKAdfac2iCkiW1u69sG5xvC6J4lvm80cuksTUu
gmBT3DN0gohgDI9G+ZymI2hyqL2SkokiCsqIYijDFGdv1jCe45mVxHQseoCCoDnmi1OPd0oNQbqe
qvHaC9KHILN/ZvOpxJPicZNHdCbXdei5wIAgq+uBDm1Ie4cKG29fpZtDmnnXjWi7E9bS5aAOcJEu
/sl1rRdz5hFP8qrfxqRbWaD8PLu6HYTAoRF0T6GiX1D2+QUBPNYmnzVmptu6qjN/Y2p6Jg7tSAYA
AzMohynNAJsaPtq7lTBfQn/w4QaUTbY7PqW0jjbh0MewC+jI24KuPmVWsukcuLZc7Lo6M5RASOBa
X5kW1y4hnjt6PHgsahzPDdCFcCaurrLfdYA3EQuuxMDKYYkh1JTQlFBYoaIcONJYJSD/3ZS1d+bv
DZbs1XAwjOk7VPVLHNp7DjYPI8khpfTxxlpnnuwebRUd0tAF3hbatMGxD7p+t2Gg0yNc5ckT8hDY
PEgOzZIcqHkQZXqV5r6xJ67EhX2qNmPWn1Uiq7PR4XO0wvqYMePUWdPt06C/FVUbbauCg/Aw+EfX
Lj9HRgTGxMgqDh1EwR2mx7S/KzBmcXgfwQeQ60z9wjsViTiaFv0eyDRHqseN9Og4O438RE1H3nLN
ekCEwbaZmaYDUzQ2RR5/hqNxnxfpY2z1L7OPbICe8GfhyWLbUpiVrX1Ad/EZ115yRMq+TfHaSVW3
G8xEzcHTeitHIF5l+E4qkANvJr+2wajiofNdpJA41wU2R6j50yprca80FaBpDyk/g6ybwJyNq84y
nhHlfITQKrfB0P+YopEZQPhsAr5ddxnuDPE4TzQKbEQec5KBgG5pCQy02+bRocWXpsD+kM8mZfLi
J5ToNeJa0pfEq6wnOkL5G/u743yRCfisakp1wyeyJG7OpdFdtQkHkGLM32IX3mImXt0xTngkGfAn
dai2lR099OqlMNPDXJFcjih/3flbgQV6nWDoahvQ+cbw3ivxmtftnZVYl0ZQSPaRukJqDSm02IxY
UDm3v2OZfhQ1ap+ml2BE7XirCjSzglmCozsOksK8ZUzQbyQ9l23EB2t2VoGwIr+r2XKNMb9MrV1e
OQP/QW/oSujhLqrQf3cBXPzZ9s+xjX08AKiElQ9CphiTx850maXS2hzbZ9+jdaodtMdemvyoCrIr
4rKiENt5+P5C/N/lrqth42BvwVlGfiXJOcm2T6NrHaFgxwPEAlmPUCHgkOzsOzfvmbQvpgxZSWCT
VvHDs2h8TNNLYIPilEV4AgiT8/usaiu7s3ZIOOoYItjYrDexDyjGFYKT/BRgy+2WHZTm1xDibG/k
1pv0hdQUuLkRTaPsB5LHateb/Ca6IqjXUY7y/Fiab+tm/JlPya2XeeRYZtNtjwRsE9UxTVzxgaCR
ZGMPo0tN253bE1aHsndhgu3dz/WdGaUX55GeoHcAawoBOUa8SHSUWwx35die51SXO5eSXLHfUV7O
WP8N+6gyxrpVfDfUS3EzBU+9SvZt36tbG06Tlpiw3Y493gzRydlRfRRV/FMUyaFpLmlSvjlhG0LZ
6s6Fz0siV9zynNdSsdxUSDU3adgujeOSC6y8gy/FT39gBCSreiOGmN5WBgUpQCuOsG6nO/sRAP2l
7OAwgYne5JrDVV4Z2z7q3nSS0VAZxuu2JSubuHW5mVsEyc5WxCAwXNd2N55QP0phbDpKtQ0iw+fY
pEsriX/aGGSgrbp+ggA3oN5C/ontxslxV2dfMVP6TeQ6kiTO5CpZpHgim76IQqHwaMenLpr57Ggi
rJBwnogQnxegK47lBQ3mgBSbzFKsoM1r8Ry56OBobZsb5dB9lhMDS7AJS3aQcWzhoCND2GKs+wiI
kop859W2oCn2Lr2E3r2YtOr3pWb0WEDPusL3nBe6XKNoqOGiNJey8EicxpRmBF20cRa6Q4rCGVcs
6uTJg9BqVM92BbUEK2dnwUDpYv8qC9m3zdhgV9K2s3IpRnyFatWPmPy2TXeIlfwIhonOloI7WGG6
BcThgD2nbzDeR9FwGOKWBthC8Zoiq8IhXr5VpcMFyStCMRL7Oxj02+ySlVPoiPEex+dQZGwRdnJ9
UzCQX6ctm0Ch7M/Je43BXkjMNBuwWouBTD6B642Jp9SEqaPh34yGiTrGWQxbEnJcRuJRy0RwBI+2
IdAB01+IHcsNw5fOcvSG7fLIrjdtVGAc59p7MBQ9XgwYXm3t4UwYRFIm1+WSa8ZsAyt96j7T00fj
2M7cmsKgCz5UBJRQK5AsCAgRoCkDO8rJyvkeQcKT10NWj8Bax0icOdXzmOaUMDHc/wZoJ53A1r5v
1ZdddD9tLsSuz7S7Ecln6dLQJ7VonaKkiHy0jhwMu7XXw+wicMvqdcqiRC56WZg79hCfuhZNpStG
DkuWJo4+Y6DQ5EQ/Bagl0GGrXYsObG0EubGbFMNLJc29WTQCyoRznvtK7kUAXaGY1brtxrWlsrMd
/HCG5gY0yokMdXKanw3/J43Fs5LZIwfYCOYEvWWd2tvYjp87cqTp4kTfeEp+SGKT4CV2xC0IQbC2
AQDB6+fdFDIPiqJSHkxDPRNNVujs5BT4WMqwZH2VJZkN3M5Ju/BOq7e8Y9We0Gf1GvWcI4BboUif
g/cqQELZTDpn4BY+511z6JYFxc1ORt19BXKCf82HXsTwaNDurOwvtzTeRamcXR/FP+1YlvtemgjH
rAQ8xsyZm63jJqs7fUuT82jjC7xCOIoJ2Tep/y2az5XG0EqL5IbBGYu0h2Q89YFnh6+WbfwYOUHs
dF9ckHs+Np7Z4hB78ERT72bZ/ZQjXlBCgcutRY41U1HF0AEwB3oQ5D/66DpOe2SAMnOd+OXjw4jy
JxPkCcBrZHAVqPFID+YLadM2Dz5YvsCILxicxT35Pi9Zf4OzbMwPi9sljKeXWaQIeV5ba2AoCinL
LI8R5CQr0/swQNRVeieEEYgXg/KKOp+XU1x1mC3xtYAhBUpsrckQmLvk7LGQdOgYM5jSalngsX3O
/qHukkPvZa8VVUE0BqdpTl7FzJJkjLvCfa0lx/LBh4Khwo/EYB/6rHJ9KqP76tUug7MQL4F644m7
GtgFUxhA8BmZDHpXSGpuKYw2cVl/aGASDcmOwwuGWQL8uv7Z68cbxvSb0l0EFbxEuMndkP+oKj6F
juOA3dQnUA6Jla4zVAdsMlSn5n5sUQ+Lrcq9nXfHbGRr2yAlUnFP4fFW99bW9c8+rUwvsO5tSCW5
omBYVAl6ZATR+Sc/BWccZY84uEen+xkoxqC9p6bVQILP4ImjjuNDJ8MXuwTjQKHa8clwIn0tUF1T
xq9UJ/ehMz4FTXKVJ+g4q3Mn+y8pngVxR6wmqzxKtnHC4wl11NIPkxlwRplWoeHedvntNHEE+v87
RFWSPEpI7P8lRPXqu26+pz+EqC7/w/f7EpVqyN9M4SgGZZblKs9yHPtfKap8C82fhz7b0aaU6leA
af6PGFWyUqUWLn1uJYV0scP87XcxqhgupA0Q0BWeUsSy/uulnX8fX/vvY1SJY6V+WEJulwxV23Is
zzVd17OU40leHr/n9xmqHY1ogu9wvBT5N/OHyF6jSgf9Gax9qO0WrcHffTT//P2/j239d79PWMrj
lTuWUtr64+9LgDyAV0XxFsbXs/waTFxZl0l+jdmp5xz6179MOP/m3QnHlfBvhXRM60+/zdF1RWQw
/vwJV3c6X4KDgX4AxwVxGqzu3xVS/I4YAAtwAjO0gkALUgzMB8rCvWP8Z++dmMM/vx6bIF3pQsaT
qAcdLt0fPm0ZEIoJIRRZip4fa/N6mV1MubcO63BXStpV+afd4Gj3czJiQTJkm8JPDr45nOs2v2SO
f5PMH1QhZPto9yho9jiTuopimyebJc7WtwqCRY3KJK2ZX5G8NRM/Ui0A3dG7D3tUvfUl6aeD6J+a
7idhBKtqrraVkkhQAF065U45zGi/VcNETTKD6T/wOoNfRyeCfhgOQhTSQbl0wJUJ3Z0Y8Wa4lQSk
09g3YDAwgEXqhudnRbqPBJsUMidqBxI/EfhxV1VLRxslfV7A02yRf/IeCFEhoIrzvbvMi5iKRYhz
6i1ha2uf3Igo4XcxXrXUl47pvVHURnWKJa0D5NttYoEACMqsAVTNxS8keVMkM+IR/6KarcnvkGyj
jnOwhk1PLWmH2CDvNIVmCvIlakiwiO5cHMwOsrymQrUnLraisQJoIArjVUA/CQzIyks2mPYnvlqA
AiGHv8T7iuB9VnTfUarY1WXGNr98fkFx16I4gIg3J94641epOQUlHWyJL6TNgmqDg6g7ia3NJ+4m
l2hWiLh3TDvXBq0Qt1nlPHltceE9+8mZNXrxhKL+ZqL1bY3HcbqkYIEFb90YIvYKqKPwjW0yRsue
rIAJhkHAiJNPjy4YCITrCCJN2rA3QbiQRrkN9mL4kosdsXyb7K8SEHzhKoQ75jbgUiwvwUInPFAB
uj6wqIG6nIYL/nr6ntjsKDKjlG3L2pWB2iAe3bqWcYA7cb+83Zn7ZfaDbWKReYXsKCOPI4TPMRhf
6XxdNG9DdO31D/jjTG9VUyP6oI8QOm+iiKC86q7skDsjuc/zr36G7TfBUTYMDDOcboc7ZdzK4s3m
6uVcp8lHJtFcjPmNszEQLO5EUTF6+hZcdt2u2/ixIa0j5ro0CDO14nIKblUa4pRT6xS0eqxIBuV7
AyPP5d8t1yFqMeEhoVEdE/Y72vIMGR+4JWhYYEjwV8tQO1aktQYhXaUKi7XYLbeJw8QRVeyKpE8a
dMQTwqL1XcbM436u5oNX+gebQeA4ZCRiMbfigzaRv/EORfwdcpWhBq9xVK39Hs4v2iygSgf8tXuS
xNoU6kSBKoBntpa8HwRGNvO7Jsmg4yBPjHkU4u+amzgjHWFAYMK7jPpvUeAu+Bq5sEQvAfBQG5/b
ho+ygnySodyGwIlRxSYAmk9i9hcx4G2bQIjDexJb6XVluxdWtK0u5+fSGD9FDSe3y27aenxWhNxk
iXXDpH1fYbbzpdzbeN9iE4K6uSE+brYRrfF6l++agiYWD37tvA4lKBduz9ImH0h+JwsYOn2LArlG
W7FRiJj66iLEUoAtlK0vqkfqpG3eXtHH2C570zjeOzR6uFyFz6Ek4EUN37KlMUiTvobYGKXcU1yl
sFlUKRS2S+4FA5sFN0YvxOa+9BCk8fo6ndyHAWbVihYJS0gPWzbj9uo5JeZ8QjnOqgq7k4CKgwx0
pavvpOYyWw++JJL3PWTuUAKxSnP3I6+tK7vXtzOd75IFzy/ddd68pdjVwx9p0ZL4zQrID18eVJ4D
k2xjE4FWzUtadidRsNpJvGH0MW0UvFInh5p72IgvmM4aOEkz7Q6bZzGtvpwRufR4qcZLzUMUsZbK
7HviAXScY8yLtQZwjSaNa9ZxM+Ro2rOCjXpVjcdwJFTJCLZFgnE/IE0EtWZDjoyDBKcbsHbRozew
DhjVXUVKpAfvcyBedAUvJ+HQa+7cnBCiJf85HT/rhRbnSLlL0eIxwYDKljY/PE2TIyA4GHbu6HBR
OJ1HOE4krH2T1xpl3ybqvwFd58RFUXwwmfNQMM/u5EMNA5mbFAg2sx0bZP0afiXqiW6TcI2Hdj60
HCokGrcc63XaVJvRFlDHmRSEtCq4cglrmL7qUBotqHcvKVaFF+xb2kOjNS7Hwe0I0HiqvdfSbjZm
a113mV9C4V5u7WD/Xy97D9uH7f/471SSnwXB7FEQtr+Kt//91f67uH3Pvpu//Ec3j7unP/+DP/zQ
5n/++jY14Oa9ff/DFzwfUTvdd9/19PBNj+AfL+Cf//L/9Zv/8f3rpzwRa/X3v32Sn9IuPy2IivwP
dbD3l4XzmVq3C97T/+N/+WfprH8TLiMbetvIfVzT0pRLw/evqlqJ36QjFCxMW0mLUupv//Gvyln+
JkhpXr6jpee6kgq0Kbo2/PvflPmbiTlU8h3bkp523f9K5fzn4lIrwcszXSk9T3k0jM0/FnMDZpPZ
MkFjBR7JM135hT5yNRSzddfIVm9Ty3ui+WNsEY3QKi3Ke7/o7CNapT1e8acchwBdZeAfLoimUtPY
++vi1+Jg8fvSXiMAc13T9LRtUgJLwbX4fWkP9izKQzwVawM14i7o4nrXmKO/qlAGsHnl+M52zKoO
fY1yF+lkfF8HggOqAS63bOWVMyPZy6JFMzOuUYh3a13RW4GI/pS4UI1MN6vu7Pw4B2N4mpvsrnLz
6VZ79XtVKCSTMWENGWlJ2z4AJWIWsNvMvOqugip6Nycx3uYqDS5VGsMOWLwrYQKvUIn3QGO08oht
OfeDUrckMGx7f3hQEVvmf/IRLR/B704/fEScopTgFhOObQnxp9NPpafCsWWBE5OLvZugR51+/ZHq
Fgv2AKnSHpjd64bSMLH89MVk4AUbeqj2mtHzuigj95TE8Z6W13gKJzq6IkmD00iJ5EWRcV+Oxo/G
TqdT0kn/3jG6u5kS8KnQeG1BB+2bMYB7VpakreY5DX+XDar2wulaRC35pOHeyWr3ZeBV0AxRzilO
B+dlxn6H/B+Xn3JpKSplwmJQ5cO0yI7++hP6df770yckPdPjoOZJWyp7OWF9vj9EedD8/W/iv1XT
1GRBqOg2UvOOmHyTlPkf+uDhARe0f9u3NDA7Oz5ho6KDjpQT+YbZ6o3RESNidUN88lR70/b2bYm+
Yic6YnH8ZAxuOKHc4SZJbnTbpDdhJt/SeERMvvxVG2Gzo+USwicezXvZUXynllHu5soz78flDxq/
WAiZOB5mj0Xetvrk3qMBJ5EV/pzS5mznfXlfz+b1sIChfhGjfv1hi/KfX2q/3BLtbp38KLFu69lW
t7DvosPQ1ockLAsw2m6BIqMlXiJQ3q4F0x27RfJmA9HaWVkC2VLZgsTtcryeovDYu/Dg+uWrX38V
hQFS0i6Kr0IHMOaQEB6ygKHasspPqDFtPybBKQms29Lx62u/QJ/615dP/unAqRcgoJJMeoSEouLo
P93gRuI1KY/vuK5cQCMSw8dtGDpnPpZp5eHe3wdmAe4VSdrzoKh4G7eCfdkgDgzNZuvbI3v7WNuP
6QA0vm3dh2qGNGhF0y1ph/F1qcrktkkoE9zbtKdaK5dA5qTQBZFszG9VAGenWohIpTXE/9hO/9Fl
+XethOX0/od7UytaFi6WLBZ83uKfFjgYNolmoDwwbBk+LI/Y1jEPxxvfIuYbtN5NSB+/FyOA7QF0
+pQzLhTRvaH9zzByIbIbfnj/66/mnqLf051C5Mff/foj00sKMcnQG38y96mhInJbSVvs48TauH4S
X4ym0LgVouWUYyE1s8eHX384/XQsOQnfItyZHrqi11eVZP7x65thnU4PygkRs7AD7Mkt1CS3nzNo
oWdd+2QPeoPe/Pry1x9OTbZr4bgBKUCTcesPOBV9Lvu79uxzMrnhM07sfp+rBtmpllvDc6NXd6Ip
6v8vws5ruXFmTbZPhAi4Agq39FY0okzrBqFuteBdwePpZ0EnTszsvSf+uWG02qhJkUBVfZm5sud0
ZbTF1bBKqHwVvE9HozZNefWKj4zHf1ICF8iLl7RI43UdWOaeCD32rTSduYBTdpwsdBLFarXR3fbu
AAW7kMYKXgMYBC06362Nq+CVPMkan4u493b59c+fX/G/vMXcpB1mYMy7LPffx0VIWU6k+5iqOimw
oyn3FuBLfxQjLedT/R7krvgVTGS2OKhzv3ZpTp4fsKlhcCepB/3mMNhYCbs8njYaFd34JMKbkJ08
/TyYSSZPVmoXuww1hgxRUK261PwAItFsvdi1T1mn8sPoNsdI0TOKglztndoy3sOJY6pnnlqH5DKz
PRL1Nr13gdu+Bil+F3Lgv7NC2F9JsW+UtWvKIj/jTsfnVZXrMK71Q6jtNTzAMPs8DBOjPvkH7A3/
/8GtnP/jdoDK8R+XjGuinOHcYOjHNTOP5/7H7XzQYOuqgjxCP6xDx24PIFpQ9sE4dqARfSfFodo1
+9CCXJYLcU/nB2k8qFDSb3HnBk+trHYt3/n43w9V36xKZnqbqqEE2GFT81Il/bbgOPEmKiRlmVHl
lwMxjPRQHEZST1tunocO1ZhEwzoQ4NKlV0x3/PLuSrN86jyGyT0bdnn6QcNReEblIeaVZUo+0zO4
RDSPgDS5J6K91hfUPmfHFoqOt5muVM8Pwuz6ZVuTfeDwinsUdpRhjMFeToqpQ1Id25ZSdd3g4MhP
akIdKbFAD9mrGQ5HjZT6FdB4Az6/PUQVctLPA1XI0D218EMMs/7p19q5TSztXE8W/gMTFE/qU1tl
RzeaM6BHNPpZYHCQ9WjsPK0yr+78gO2fAGVj4f0sJg6FXS4uWUjJS+yV7Q0Ek77ySi17shXQYh+X
EPKYSglQpxcxu59KMYPYOrs/Ti6QhDrNCyYqw3tbDuo+BGV+Dj29Wk6+nX8QBHgQQOlPdTjGt5+H
YgJuG1XmIVMTapjvimM/WjCJYu2P1Iv8zz9fxNZ/XMSu4boe649pMYrFLvevHzp3Ss18BMbAmJMD
Wlfe8b+XO1WCYo55w8+iNUkje/FATxsw7zBrOzaVyb7DnnS0hrSGmZN/K5ERpQ+hRu2SyH3zc4+l
XYVfOOC0bajZt3y8FUngraACAFJDXb/bY98jT2Gcj0bv9PMADrff+JEJpDp0upeSbJGCSff2zy+Z
T/+8Mfqfi5PLxpudF3cvIUyPjea/vujKa/pW2iPn5HmtH4vHz0MKUJwOKPPeU8lxDgb5q04FQlsT
OkvlyGxvROw3RUcZmiATdtJ8j9F8N0SvEhgMbBvE558/dXyn26e2K5Z1b4Wvgw/UGVOtoONvM5ZG
+iLjENt2vW7Jv907PW2QmnXqNZtiIMTDl5BaqCAOQ49FUhffg23ZdEiw3o2NvKpSMl7Ka/SpfMRQ
3QwMMIDudkNPlTqYgU49qjgIsExUXzHgKraE1UeRPO3rMPqSCUZxLRnRi70PXyQZU+YFnI5fo+W9
1+xol+3fRpPfORCjqSR2OWg0nIbJ+DFYLGgo/suUfDV1kYwd82D8rPqItLhVbF2HQqfBghMxOfbW
K5gVYZssFxVhdhYAeZH0FEwfXkOnzphH2LzIdmU0/6nuV6zELnGTTwnhxasIFxkYY0AZkQjE5cU9
3KIzruvlk5Lk14WvoXBWt6ifmBXlYXTWMvS9GG9XqFF8URbJsyHw8HQeuyjhv8ZR/K60h+NUz93o
2vvYZuKgckpw5h7RzunftJyzg9amy7hqoDwM2iWWREhbnSolOxteYntWQeey0H5rdtMztUeLWHsJ
PaojwtyjEbu8JW5TroeAQKVR2gt2A1gKsJAV2O2Z6BTZJkPyYJDkb5WZvxHBsohfRNPSSk0GjaIa
8Ygyi9Y9Bvwt6/vSwlVjqWhbGdbGILoBBhLPt1aJHU3rGI6Ar2ysMvijg4zWXPlVOfo+oiVvY0ZU
6xlN5u+Du+/Z9cZONWxyHemTVLT62igunHm4O2Ur6cbYGChMyjx93dqwWGSbi31K49OA639rqBnY
LKRgVK8zRaazsiOYJTrtZBMZPuSCWVSLYtBTrsB5emmkdA4CNFxA2GGiXw7BSSuTI6/MXVNkhr4z
qwAV9SI28ehtOuoXjC/foUbyvDODaBOGiVpq5GRVqz+gZALnVMxiy51j4uimXaoaOohypTiEHkJ+
PDhXWY64GmprdnIS0o2xv4nRNJ7MZHqdVJeva9DQRCn4fRZEd+Nw19sJE2fWQPTZ5rC76wYxrEme
alH+6jXyMys8KlJ30OvOjoURqGn0ZjvAZH/QovydKv/YCzu8DIwNGFFxl7Zncchxzvi8mMmboXY1
pudK5L+xdmzjkKjjxC2kJpjhB569G6d4Q+yYWaJxLgcP3ZdYVI0e3ACsaydi2VjwXjVd/9TsnrUo
eEsJvY6hvuucbpE8otAgGdEQBW8L94L54jIYElzQG64yLsPS+zUpZ+tlTOJJ9qzKeaGyPmLKvUJY
QlrN8L8fy2UAd74b/pIyKX5lPPF+IEikFZ17yw4B/v1LNpLt7gndLsyKi3kUxd1MvE8nmSCr9JW3
Yo5ByCcgQBFoMkAoIqfuRppx7nSsaMVQMHLPxxcRxTvaX3DkeSyEVku6ruh186CrIFwaVvJVJqFN
cbkCQZlVON99x133Y3XzCvrIHZjzkR3/rgFQMCkejhYpRhARLUXpHae8IEUy8vIPWmDp+ivT16l0
rtnBP/SSK1D1wy6ruNLI9Zprg4kF8oFHhDrYOFHyVwKyS2muQM7I136e6VuB0i59tWkEJmSoH+OO
qq2O3KOqehM7AmWftyzB9RPYEzU8mf+BQxF6tI+LsqeWkc3fK1sP7ez1hnYeXPpcO+h3rPuRB16z
1n37QPz03XeVPDGCeeIN/45TnlcNSpRZvEYNMr1xjdbe+gFDuIO8pWdqS/dEd3adkXu6WfImeO2O
xh2qNFzIiUIdnHQLrrxatAnfBk3yHf9/s4/HagO4AO9VqJerXC90MNrNS+1Dj0jMEtw1/da6Vf5t
o7Nn3KPR+cYIFWyiiP6TQCEJGhVBI8PPzoqZ+cb2x7emnCsnzZ7Uh98nNHf19BQorlxDox+8ixqm
zxRLGVb2V8oofc8gvaF943+KpuyaW1dR5y9wEO7KdKptQPa3bm9Rs6l665EXJq6+Mnp2Gfr2BCvK
OJ72nTnVWwFrvKlVtMmGoV9pzhBcfHeY69ntvz5lPzN/PKFE47mV/biTJgbcrEyB5OK7TrGfb1tz
OOIvdhdeTCQtHcnL5PCIlbcxUyIwJBvummS7V+DuHGB5oDnIS2U/DJvW0bjTstXkpbd4pHsuile2
liTnsp5doomRr918B33MXTMA0remhvEy+iKdXe3DlBtiP0XZ3q6qU9H6zjIbCn3tEYbccCmUlCF4
Bb9Iu9TdloP+myZldWnQ6WI+5Q8W29eqQ0X1Otc6q0g7C8Kmi1L3b53p9k9wg7N1Gyd/yxDshIez
uE9VvXRt7GzxrJTq4/AiOXJtMqv4Y7UBbKI4f7F6+pDnhNMUkJGs0VYrHEjSXTFxn86tqa15q4Fd
aQjQLdazvkJzqsAmWoJIubBbaxl61AS5BdZqtsXHWivf+x4YXF57v/Wq3akY/rGf5KwPRf0H09qp
Y9KB6okAmxFVo5uPAVYZZbMRz9+UOW/KBDZg1XcJfUGwGnYFSApzPQFSPrecnpdmavc7pwkwxds9
yanBAL/n36chfyT6iG0NzcVRxHx6DOpJoC7FAER6jOLf8eRcVay5O4/2PTpj0V1Fbh89lGUSXp/p
XBwaxMjnxWAem0RO/+/BGFuWJha/MnPTk0P/2zXE4OrFbXYisMkUMj8GSZcd89SmnbhBq8Mh9O1i
0F141sqxKfRwFWUcDZA4YtE443MN9ZNFi/ojoBvKRlFx2q3/CQoDBkvH0CbvPIQeq3uP0/HdTS21
kbAqd5E/0ErRf/h2PE8tsn1XzEfcGqUo0kS+VHFSbaJUgdwYFymZ7tqDLKYG+V6Xs/3cOig3dTAj
E4fsqH1DvrYEYk2HsQ7FGFZH15b6QRUTEmx1c3DHrzv6wDnfs/A5rPVuRONeo60znjL1M+QoAKv/
ZtrnEDrjnqlGl/B04tMXmHfYwxMKu+EVEK/1wX6+A5pA7q+NdIUpZFs5dg9aBCcz0F6IpmV/LWNQ
9506lHWbLVqhU7RD4icY6yfcckyiJ6KWZQaAkq5gFXyEhBxi8JOxS1mtyX6o5y+MPfuYUbhEk6Ad
ugSt6/YrCpydVttMh4tHPyUPLIUDICzrxcOwCcsigBAk172jfZvNBCsOyhuSGfh/wwXkU3bkeap5
An/KpwaWD7W6CPkH3NTTzhiaP/4gTyH7riXwj/dBl2o/0uDVMjwIONGkNZJoOE57kXYvExXP3uyo
AHRc2lazSasWalW3YOzBU0IiWU8Tjv9SW2t+zPwKwMDWACmA3EsKN0KXhfdtb5KSoz5WkFXVTPna
+ZZwdLhDEZQlhQnbluwjgFuak/pWuPsRBDg1H8Wm0mekawkmn+1TGdPnwQQcaC1IrvBhDgrmUI7A
PQ2kM5SlxUj95gbXEAneyY8A5jkUoKXg3jDYLyqDf1r7XbwZpbhwfGWXCnmzH3GLD3wGu8AeSIAC
uUliYx1P1Vvkd6c+9UjX+tcsi+jcbpGTRe1FW82DngJZ+JJo5htCelG3akeP9qXIed9kX28l/PlF
oDMqaOPu4LBKrWvd2XJpCGptaPyyteqjl064AFqC40MQgqhsu8XJuo81KKZGwqdd8/HNjXr4B3fu
PS1KUoSNQ/SsLD45m3LDiaphZWZsaEkpA75KckJRWr2ZYo4J6ai+rLBIVgbPbpFQzd31J1i8TxMq
PKHtyF+ZwGTP05ypyJW7cFgaOAURQuv0iuPbKudJso1HbLa4jhe2kVVL6OjGKpmGG9mF6WBN9WWQ
YBVINIOaobKdyAX7QhEdq3H6zIyeStegPVfCXdce1hKpwmbt1Ng1XMIaJHqmg6OXcmtQkjPixskg
w3nZXH+KIdOPpYM+MrOjW/JcnuhoKrDT/djVL2WYrrUxmjbQfYimKWqf7ahd1dRsGVqfHjSV4YeJ
qo86NyNG1GThMpOAHySxiz/+wm19iSvwRpR9ukuNc4FjTJ8pKA5cESaEmekUmUNEHJalyCy53prw
SQVUJznThGVbYlYOIPCvs+BMJcIXevSCeLy30a0QDOLg4kcFj47oEr1m+o59/SURVgCOfXixuamU
Q56tsQexnLhM0fzbQEiVfr57Boc7Hq17F5XgcZzQ3mZOMiIvcwJ2E6+/i1zbdx6j9gR3l2F+mkG3
N0TmsPqBnmryeKfb+crl/rJTwFA4y6Jzt1UE0KwCVOdqXEDiprTwFztwTDr2h4/osxSWeElMe5d0
tVhplX3phjc5cryf3v0W5zyXhYbESMobpyvzhJFob2ieqD41toXvvLRZeSVPNX2lVK/lDhYymgGu
YcPTyMPgXJJ0PpCC2Y36WTfbkB+qBlB+IQUvbgBCbE6Rgg7vuHtIA6D6aBYjiLBmmXutS/uTKyxa
tR6nWSiF41LoRKYwp39iYWJr3i8xP/mAktmXJu4mbf2DSH22muQRQLdqizCAmNOG70mZ7sqeb6C1
nL8bjTxH0XMdQHehFWj6ioPyHTs1JZ99e4IoB18TKd93DKrJJ/s5ww6kNL3fSz99JGhmYRwe7QRv
gTTrZBXi26OzaXobC+sxPJhZFSuTBfmgOZDG0buw/PbVhl4S3qCuZ3XVfxmVeELd9bFIcbua2uxv
wJZUpRsR+Nm26bs/hT3k+6JWZNr1TZTkzZN5lS3xSibI9QZhA9he23KTRDLda1icPFL0W60ITZh4
BTOPjoNlIK7VpK8lCT6e8ABZgHueijGnt9SjVx1HrCKA859YhE3NjMbTTjm7pnNPbGqe/QINZjS7
dQ1oY90y6iE9F0cINqJKNqTfnv3pCbQ444Exqo5lD8wpgbmLIhpfEtV/dT0lGbQm0Ossw2XSsaaQ
5D6ytwal1H7Xsn+phoqGCxmR71XfITngbY6Do/P1X3URHbUMQD2Ek4bpk04plwGFLSAnuygFJRuD
s6ZC4sjnlYmARljOjM6xz54/jaxPa8w/tTJHaMAZ5blcZySjuwktGrEDgOlgc1eyr85ga0t7LsuD
LLrkJWwaotirTE4muajgDtEjXnUqfaFSBlgNkIJ1AouEzUvnsHvI+plYuxvLCAPNxMdR02tWrSv7
YDQs2xU4MtG1GjPf2GYo5r/If9cld6Ul66Y1Nr1J44R9cN0M6pAvppVP014kSbdSW+GuHedFzHz+
dmRCrRc0m0T0Szotncellz9nPr4zp4WOGfF9poLxt9Nj1gEqTVszNVica+fPCR0sdLLsuYaAduA9
ONGO7GmlzQE7Aacb1DD7EEOqjrBPzmZg3aMyuxrZq2i4Bnl0AKM40Luqr0TCiABq2bhUUfY9sJfu
nHfNSY8J7EtA7IT1qgsFie89zeXsR4Jr44t4I5TxNzW9K5lIPm1j+6zXYcWemmi9n6UfNR58LwMc
ajGq471OPsLw0vRlR1UhWU5YMltvtFdcCq+JHcx0wo6MRWqdhsbGmB6xGTWmCDCX4XHEo/5JTP5v
1Bu1MPIwPFWhT25KPBO6iq73stPzQ9mW9zKqz5qZJ8chaM7pb6iNqT94XGxkvWFeL0MHk6+jYmBB
0D7z4FEo4wFcOWrNzRwuyJhp8EX+GXnVnrTWrrSJfkZ9wupX0MRYUcHUZdllSmyAP4bNuYTT7M9X
yYCCXLtQ+Vtna2KC3BHWdIGpeyU0apokSAauZunIzBJmdEH0WioLE2gYPwKX+ncwQyaHE4yReggk
msJgq6gYeTeUN2KIG5pIOwAR3dKQTgWyX201gcWkk/j22SRbA+FSlewKSTFrQpE4/FATx+NgLQbF
Pyo+o56xEM+rWqYDvWKEjzmRVpBFnE8rRAEurVYsTMxtWRWYt6Cn70wx20AT6/CBoQ7G7GyG3nyx
HfUGt4ABsEdfB4UJc/KZnVyu/60zkuaDHUxwFE38vB2V85NerRh/v+QjcVn6bi6JJbZeV2xoDph2
QbBp6pvS9fGokspbNyGWNy1mdNE5v7ZRXbwnevDbIe+4sLT0CvrM5eMejnhXzZseNvSV6uy84+Dd
J5oUp9nVaMAUeX1CGrHv/F0WOKe2rr8S47tyg4wdNDcRi+oYF4aBTENqgDpuETHOiyQf17bOUais
orVqm+zWROF28CKwCou4DQ76MMq9qLGudHSwJINJ1GRSH9C7w9VJ121m+HPO3cwUkdacn3xNr2Zo
v+QZPtGhdWkUMxz5ZA9gFzzD4SQ06v4iOVSoi7K42gghVNNg7tSeicWzhYzSc9lz9iJosy5aqmG8
iYmOdIBmFSfg5sXSl94rCyl3qTB5dfuYBimrZBCos8f2GfG7Q3XRRu5i+cA0ieGBYPpL0kSn0Dcj
TrvQASNxP2aLY/TT0inrz7jX9WM/HwbjRmydwQB3yaCIMAMhlvA8TE26mWwa9ZRfi02uwKMPvYVL
gOmEZXGU7zGo9EbypMV+ASMfI66H7rBzo+pPkdaMiGvo1OyJA+PZmgPVjjL2pBfBxafeqklTxXY2
2RksXovCBDVLyPavLonW4EvZMQgo10lvq31sCGeRaWXHaxs+4SPsYwblS9DEwrGCSwqJvwWcdIrs
5C2lmaTt0uBZxzDdE0DcRzZxmFCvfvWaP+ybZ5L31TlcDczLlo6tdVvZE9CiyfApNAyax0xwfnrw
t1o5Hm9GosN6YNV1Z8fWX0QM0oQZpTBY4DU97biOZL31PNb9DNiTrj65l/EfI8xPLsj+TF5GIzrE
fvQcsSMZJB8g4XPn7BsuwFRhHVJGi9ziFfAcumGRkWwzuuhoKmntq0H8onLVWkzoojsxaVtZq98s
B9rCwUcED0hb1rU8qaL1toiF3402/S2ZAUJ1az8Ngz1yFmHI1erriF/mgGN4l3rslfIZEcbpFcoZ
+RVkQXlOwedvwIe9u82ElT0+Q3skQjTtp5iDVxyc8d29MrpmxFGIoxkzo+uV+0lCPFpFQHlWRlpQ
soH8cfAYXzak8kgsBfU2oBDQlGGxoaUnXlehEW8SsP9Yd92L2RCjN/DPpzRrIVg8+15LQwVnGn/I
7uSlQLimVzfaK5etELAv/K0qyHFRgeus/ya14GeXMsriB7ntZH2DADHzQqmYQWh5ybSfBhjYOlZb
faNABAuf6tdADOa1lxNd97b7nWGjVtK4iESS6VIliBaH7TLSJr6fKqTohpHWzK5kLfPf2PD7ZFCx
t/oiPbtl9Ecmo71tE5/5zXxY0epxw6ugBV7hwWss49HLyngYcbE12THjtx6QlyRndJh3Bd4Vfby6
LQzpufuT5aPZo9bzGbBDb+1TjLHEjeg/CTYuT1KfiPDnGKZjWmeyYPQoKdObJ8sHGUVK8QT2Sz1p
kqbspOeEpb3mfflNj2H0ahSiOXHjxiqtfJqI2bnBuvL+ijA+UrahTjGYakVlBw1AxD6Be+fMKUu2
7QzV14HV/db64pg7Y743Q5rx+sRQoNkNsTQoc/sTD4u4qCw4yrm+Jc4oNoBAjLMSzAQikqgrJfX+
3FdtdofotarYFd7LYkspSn1HKIS9UvTMwHIHWTouZlRRzc/i4lBCtsfs25FQSvqLbBy1ayR71jb+
bLNGXONYxffImsRxEuG7rLXo/vMQd9SxhzaHdiJa+9CJ0iefDfOd8wG2B8rD4GX7KNKRqJkB5eS1
o5CaXaMcb8T9rGubcpQwfnW4Gg5wU6NbAnX9prGRXQyN3+7mP+zTzD5oWo0a09GV3FXwjmRJNp9Z
V78WbQJHe6YhaX1db1wvqe/e/KBqm2sw7J/0RKi7V4z+kRf/njUZEe1EJ9dDb9Sz7/4JyHS8IJIT
m2Q5OxlCs1fKsqsTwULN6Vu0Bz8/m+5w1ieze87Sl1GW1Z0zdf8c6hYAznKK6IHhS32CuWvaUbYZ
PferaLnwlzpV2jIHC2Krh50U34mX6ydZ1eohc9PFx5h5m58/DJqKu3YwPUYrvkMX995602gYSFfZ
zps66yHAnCNh6BtfsgUF7zmANXOoX4js/NkMeAs5i3BXDmqqOcxWW0KMsp8ym49LUi6d92KQxbcZ
UTeJsTE7h4J8CuQKZ+XEwfDkhYAawzq8TkFcI6C7n1Y3hyhRuJaVkjuV2PKW24gcQ+d8+Zyo50XH
5qL5HNLwI4j17kVZkYE3wL3FUoOqBcgQ/xQx7lbV+Xaen55CiMsHe/bqZZV5KuOsxCBLllYp8+Fq
jn6XpEqpGNc6MDvlmG0sVOKTbTEpt7X+MMXyEQZY+2EW4B1quawH9eTGyMoNouuSZzxu+2bNBEi9
qCaonmd2m2Gc22js3grDL3BSPhEdS1kOsv4wBh5J/MoMjg37JicnmxnhHFul4iFjiz7tggMybMQd
7OQ7pUfFk9B8YqQhrXyJlphnLe32QcqPnh8KBKc+a14zTPKVOwk+W0G07hxkKZtCQ8Mv/TfBduug
C0ImkfguY3sOlRTaPYnVY+w182ApmTB0A4LZWGV4YrxyA49grnx9IEMQDeYZu62xUjGWOGRy2qqr
tMCClW+VgMlcCFVt+0oTt9FJ8wsD6M1QNSCI2rlFuHSPHVFcQSfPRjJEWnizycNsA5p0iNhkY3NX
44+QYiJ7yKI6WVMmDmQT1opWKgykIAt1Wx4zD92DHoBuY0VaiEvTznEqTx/cf/2dm7gUmEQU9jq0
CwaalxG/aYqdmjXMwnm36t7ZixKLdNkMNlcChVOG/R6zXXgq1BxByjO5nTjzb+u6uiYNBpVAhd99
bcinn4cczpdLumc3YhEk/fOX8AOLKZCVqXJ/E7llI1wSD88lUixBohOUSahYrXqihG49ml5wGJ1I
rAny7TwWPHDYfbuVDh/UUnNdUE/O3gqCfslpGvuLc02oL9mz1hHl5pRYhrhgxkDLdrQud6cJPORK
s6MSomk5Hl3NhZbrRJwFqtnK68MypWyx2UeZuw3KyvqT5daqBDKUGbX+lhrjeEIfxAQRgzgRhbMy
rJh6gvmhiPBJa8Gb6rL85maBfSeIoa1k+x5gZNnoyCiHCNDiziTzpRcunOAs/rJhTYCaGJ2bxFFJ
ImMe7EwMamu3OeW0YA9TjdURbr6TmDqtwYxiqhIEOPiB/Oro+LpcAdtWTxH4OWypT9NrvryLMfXl
PWFVtvt0LkmC/2obRMjH0U3xsChJN0tGK1nQYuEDQ5tlf/Mg343JNF7MxClffPJpWoVXXYvHJ6p2
+4NMkn0ZUXOSgmkPTBGfdY3++c4S8GFycapkLZ/A6XOJjuV5CqMXq0Hh65PAuCUNsAeYn8lCsyQE
tCEwtjmoszMgF5gRScssurUYgGDdxRkB3LlMpluAF/neyeGoCgBk5nxASYwopPjNDs4uzkSZtmvH
7MQ6sQIfVISZM8OjGFWEer9KuENtSYePt2mw9+FUuk/BUENXrtPmFEOVpEq838Tz7w9WrvBBLOw6
sa9pgZDo1dbEbB72Xhm53KJgIK3rEZyKwaHyJSjn2Xps96cxt93joExK78oOgaIm+SfpdnlNbTrh
QjP6XDbC6M+GP06AXStzaeguzNZU46Jsx2TfF2lOpSQPqR8zbMhNJNUeA6zX4vyX8W/pv7RGRv9y
5iKXcz+HBltZ5O8i4os9Hc8bw0s2XRZ4j9qpvUdR/TJR2S72JO+TwS0+n9p00w2ljecZL+Mowc3F
VvDEaZ6zYVVFt3o3oecHqWWAjO+0s6H3m7Y1rINW+BaSvnqdULm3oeQ9t1w5N2WQZk2rPDtJHcwG
9p7lOGUP2kXzY86IjPaaFhOibRcXP2lLKr/jkkp1ok71I8wGdawTH/+sHrz1jQDQGwa3jjDIt+Qg
WtXBKs9rWncmIVb/vc+hHWCPiv6zJniyND/0tj3kSOorx8+AIsy8iFIGGIz1dst3A0zqaJziaD55
cXu9W0/w2OB2Z/ayMtMY1RO/nw0+78o61HB/y4eHN7BJUS49c47mHKhDFVeuK1puIKpsIr31t1nq
juvCHusN/yA4RmHtLuOmcR9O528xNdB3zJXxGkywv2vnYBXO39Qbt9kQFnD9wRVykitX/Rz/qmtI
dWmrjyvlOhkiW9qd/WHtdPLZQ2yEISOeLY95lAqiT/haTAGDXJ0qYOXnVqflzQh2o9KfM4NG0Z4N
0lK9KzcSm9JtjQfsRG6IvsYMdoq8A6LnsiE1QQISfo6tM8teJr63DgJGR7gq1MlNM2Z1fhwvJ9In
9HchPWUGjjivitFFpA/0Pp1K8+INBCWnJrR2dhZ0O7+EFFKBKb9ie0PrV83Tz1emXxn0juhyW1MS
cygi/9Mmpof9jMCd2Yftrg+nYos50FoyXy3vlVeWd7v7whuaXzz2DWeqQ9d0pYtTYJY8IDMtJ6MM
cJQE3dXEaHSViWyO0hLXwG7vOqnlJ89P+0cfP8xQN19+vsit59Kj3TcNzIdgf3wuBflEQM7eL7CE
ew4x0KGzKN3WovJvNWWDt392QKLx/LsBUliubVrMCOa0O5DxfzNA0k0B4RIDEQx6C/dMrd9oEvEW
rhUNazumUMWbwxCRkdO60ga0aIzwL/xw3DteJlf0SbcblpRikVR0TnF76Rmj4VkJrdcsDlKGEoa7
HBUVnTWFZUxeCp/xorKODKRnw8YG371L+ffdTZoz55PiWg7xhcxSd/550AbEsHzATvPzpR7/LiOE
+sx0u6MfyFXd1fWu6KRzxJQT7lUURkcPpsF+pEzrkNUfomO5aqkS6Xn+kB/tuHnPyHL99Ed2c4lk
SOcosHASrBGiE1aWMEk3lsVk06KeDM9y/pJ2jTjCU8ctU3QYW33ndWgVQO+CIKSckt3ElgNyJ/5V
Ds0dTkT283wf+xdAh53mlrMEpx+x8BmLQsZyC0y+ecsHAOlFkuZPBLc7hnLFsNTg5d9bJsQrWjrd
zc8nz4qu0m1oqA2Gd9Mf4jlVTn5jSAM64d4GjDX3nwdpsxkjWWNuimMRpulT4TfViRrRVeNqxXPZ
AGr658/Pf5iGXQfXNbgMx5SmcEzH+LePTx65lIHO8xHa45e+igpEaatY/+6SSfvVOlDSO2w4IGb5
O3Hc9IfM4+ZmQl9Yl8RseMPijZsMMBHRAc+hBKrNTSW6ji6ETSuESgN51qc0xv5dUCrE0QTjROhj
gCuNd49I4SpvWL/qrJ7pNuUGSguj6QqF3DCsa0huYP/PL9meX9K/WIZJJHrSMPBqGJ6w//0l65Wk
26lqoC60RccU1SlWiQcqqiuoAjGoD8sHTI61+V/cncly40i2bX/l/gDS0DswuQP2pCiJkigpghOY
OgKOztF3X/8WFHnrZYa9qrKaPbs5yLLKCEWQgLfn7L0212uixfSjyJ2VXgfyHppOfC91hG8KdOVB
oocrfLd+HaTSDqrUk1XI+eJnG84tj+4ua6GTliMAHU/xc2Hk3kXVW6cHlykvSGEwK/qQZY2MVA33
FgfH18hu9QOk81cv0Q9GRisDDwrhpxkKTrpW8Q01gVduRNnTv34kv9uXhAcYRUAnETwVbHq/OXzC
wjSjuGMsaxZpUhSSvtxMu5Kpmy1LbS7QG6gDOiekHm9BjfjXf/m3f+hv74O/3fJ4Eci7sVrrvw1B
O/frXkr4XsFov6WavAyuve9I7iE4AahaYmgHouEmQvpowvawi4Y3O/VIbGwgQ/3rz/L/ehAUKEzd
NXyPWWH+fTawDGqxCuk4B2b+OdQVJ3vClDr4mQCPb9wIjJ2wp3anSvPXU5jdwnh+T7++L3bhv1qS
f/u//739J57k/y8txwjx/zmr5wE3dPV3vzG//5ff2DH+YLGxYe4gj/oHpcfR/xCO4QHZNsHxYGBA
yP+n1dicDcq649B0QtMJ7YUf+tNqbNp/2B6yfw/LnS18zJP/kdX4769fsJFinzD4x8ayo9vOb68f
+WTcuj73+gCrBGRVmvTkO1f+W0JNmDzj8GB02g/7ZDbIwQShGxSQ8PD30DyMmcFZoJMPVLdOh/zF
DqhYU1o//eU5/jlM/gr2MebP8H9nC5/R0R3WbJDd1rzz/+7GSybbAGJoV3BNtPM47horQuF55w9g
7FTg7ePJvpNkInGtDMGsDzEl0n/jb5o9Fb9/BLwmFi+RzpkwZ/fTX9xNdtLglCBvdVUaNe1T9xwb
3rnu0D2YUXBGoasv1CCTXzPkbxPkr9/c/PtJZ/7mjAofyBDMLpfz5G9vhypJ7E1FoECq0wWyg40f
wzTM3VUFuNvrNVISyeOy7DUpuWjhDUr2w76IX0yF7IouzETxZYC85FbJK1Tode7JHQ3ti+fHt1KA
l4zd6N+9LVuf186/PyzPMXCogIDCxG7pvxlUcP7Qdm1AyTleSamvaI7J5IeXxiqJjtFtl94UKUGG
D05sxFGzxOs33E0Bwe9olfNXJsTPzoydL26iKt1FpJDgYJnukg5xVmhSvEz3U8oNBLq2VWe3Crwu
UTN32ths4zFftQ52L6lO2qi2sBnwjbN5S+dS6MVeocWx62Gfpxkt/mpjIpHNio0RWrvAN/e005tu
3EwD7gU4EROZ91CugYN0rb0ZCm3XEGBMaWFvOmo9uZw24UMKpY4GHU43yrduGe8CbbqtB+uIbms/
VcEhTvRdBGRivNYIk3I3vC/M8c4YDioWMPWJtiiS9dgbiLcjnDYkgnTmUnsKa/DFPkE/gX3DfXzj
lg7ChXTjp/2D5NDkIOyF0B21yK49PBpR6VIrUOfJmPZ+oYONiVbgN88TjZCCYkBczQGiknaqYVHa
q5/0ihCSJls5hbsXDSJwo95j+Fq2NnDQlvRF29h6nJcFmmNcA/u2N56KKcFKFR1EWt6NpXdHs3al
yeJceNOuLEfSZNydMknii+uebTWdXRrQMbWQyy8wPi0EcdJxd8L0EvT2cgYpzjWOpkuWUzzsSz3d
SMPfiDDd5M7PlI5nVwV3NVU7eEFoxcytK6xHR5+Q8BHApzfkK4072TsrLH9L37g3MXpXlCX8rUDl
hGRqa8jxOSNkxm7la4lBZ4i656gsbpteFutYnKwAn7Lds3KEDAVwBfKuG+rn1EambormgwivrVdV
l0i1CbXt0oRzQu26nx76jBaclBJvgpKo1zUqeEQnPYXpInO4qBXaHRLuTW04G6z7MNyzTcUXJH8B
SxKcVL3x79JifK75s3DvfrQYo0Ud3tuj+5ikwwN3bQgiPOVez14FUpmE8hnEPnsBZhAdPc/Khuvv
XMgNITwkXYnBvs1H/uDkZ5+RXhVOJ8og4SL00GM2Ew2jsvpKUXJBmNjU9YsXjzcO5Se3mSXJV01P
YCl6W6fKZoo4JZJ2bUlvxx3IX7s2765rAey3jk2SHD1jPA7nzhdvCLxmxRwmG0vH9z56aqMSTC/t
dAwLa0vt5UBba+MZw751+gethtGaEA0HwqeHR9gaR7r3O9ON9nOwksHdt3bOiLnhV007ymA09VOK
BgO1CLFz8cpEZkRm0EhlasSXYvkAQgdohe3aiTPURWoxL41TP+zrkamXtg/h4Dy2w3gISNzUox4J
PQGjKF/5CJSW+6UH7Vgc6+auIjDB7HHAaObOBn3eUC2PgPiObr/36+5minzuNyDCJncFcYJov3Gv
pcONI/Xd/H4zSOh5SO6sfDWieMk4O9BsAqsk7mIqpFWD6pNWYTGq1zCFyzO44j5okOZTOS3cl8b7
tCmD1rR36wx3E63HKiJ9jHc0GgHBUwjdFPLEiaO8VWR3NaWZadOAjPXi4YFQ3r0GUqnRtqOACayc
rU0PpyD6EK4ji8cpUANJjZC1mLbN+NITfqQaYGr2rveDRxbdxzJPr6nkVbaW/dl76sFoIhg5MfQ1
oZF7mTH6Qsd7RYL6ZDXWg94Y3AIVYRx9mHyhFOA9+oy4sOzRxtGIyQ2HjDMZoIMq5rhq/iqaQJM3
HKI8hnEud6JwfkQYdhPPEuj0UbIWjvbWhcjHcgDfPDOEMT0hSSHhaCMbgTPkV2HAkCrJUAa7h07r
wzXHzWDHOwqa9ygULG5ksEcaPX8y3I0a7G0Spk+G5q+NzMCazL3Zojhthw9Gnm6FoDEjodBnWvIq
qXQAKdnrWBw7ErbDGHs/6rEFDty7gqTWEGhub9QPVjLcJD24qjKf6Zrtj0hPWPjDnRf3l5LQr5b1
oDSDrZbHnF2KRO5Hvz70BHmuMYOYoNpQ3OrSFksRWZcKK0IZnjEPKKIzPOMHyb0HvQPLNMSoS3qe
Hv0AsTRLbKouXPGQFJ86qh3cZrwvPJivWlrxEj1CeDWuD0mUH1P7SNPv3Al5nXVUyoSdHKv9gHS7
rBSI5OJiTUiaSLTPM2Diwl64HbbRUo/nTY/bUODyR4UkkfG9zZ9hqMoFjBEAZ0Acx9Cd6fTFxUHm
sWg0daFuefG69FIlbyP2ujRDNQLHGztuhw8T0AmqN0fea379IHKW3Ch1dnCOT4gxzlwZrwEODtD5
WMVkflsFDdlPXX8a5aEro6soy6+6Sfcp9Ax4YvLams2waIuRtc0hSNFFN53ZPyuVUPtJEVn2tCJ4
MbAMi/ySC4tUe55xpu6AoxPZdE3yNb4O1PA8qdxqmK8BhdsBH2QoGNZpxs0vzmdVIioyFDJXK3Yp
DsyPBcmfvxisYN2ZA6rKcU1eJeujNLeFgM1GW3EdTopGoMO3lPnwzBHjPq1RqLRSezFLaidxFrwy
e94BKKJyazimOfmsSk9eDQ0RdN2Oj24Xf+AimpaE5yxj7Lkb08lIEco/YOwgEh/l1Y34o7C8wugT
LM7Ey/HhHJ5gxahEoXnrxZRceyJVFq5BjnrY1UQtm+m0ia2S85fNAhxuohpNVNPnJ5HznSdEgwZn
+dBgpddcdcnHmZLoIxcyvU9Dascw4ZcBrqDaaOV1fn6q4ILg+tNz7uU/CYeBJG2QwCTFFofTrnaT
x9QUnz76GdRW2SWf3VgeGohIUM0SOMwp+aCZ2FGj/ZGH5EjUtvsJgOJU1PE+L9VysqMzHAT6G7ax
EW4vEVOFMFSuJa7dhV5mlyzznyRzJ7R0fZFk2cUfeSIe9seKhITKta9Fa+CvFDDh2/LZIuGGiQcM
mYQKvcL3HiccgrAkjvldRXefULP0aHeYhlIWO2jJyP7E1s7yfiUYXmMbAbnnWI3tyd0QHHXoNEA7
VsxeH2VwiondeHfQWFGRBD48THhlZ/OaSPADeahkwy7kZEZWT4egxWZ3cSz51hfkDfQ4UUqbT1CY
BslhxaPo+zfDfk5Ucv2en3EXnCfAxWTM3yQ2I0Ab7G4ZutYOBzzA+Pki9P0YZMuz+B7NSGGXQ5g/
RlN+jCDw4mjhuZWGtYeNj5RJnZBZXVWFdKzrFkL1N4NDLPNMJGQogfAd6Nu58bidrz5N/ylcH5VF
Ra6XVjlPWC6HuCIfuzGCgymOnY6hDERPBr5i6Yg5xz5hRTEkKdS+2pMMV2/dtryxynCtgzSh6sLx
3qVrYDgXO2b7clPEzBSMkKd3hbcKVUL+COM6bNCFI/R99Gv0cWGk8+XN8NoEbEENol36vJSXshNG
XQ4ks3OUS8FhMpZK0XUy9crbut24AvA134tSVMbeu0oJVrEYG9M8fYIacUxfvEG7RsTGAb30R1L4
5olm9XNYTO2tbRWiyUAPUfC3TNVYwVb2TxLqPQdXmC9tatzwhJ6MEbtx0OVyq3SE6BOP2Z8X4gwO
ZR2UhHt5Z9HxK02sYLJKQIjzNO4d6zCO1XvZI5SzsJMzjONlYPRstr13DmyYklmdXPScwpseu+nS
0/NT4GVXLLFcwmPuKeCx8OEC7Ug5LA/m2h7nwS8DDvv6HTZnHEudIEaG/DWrZj8xi/ikJMwOXePD
ipOGfReVcLeKI22Wm992nXfotQNVrZ0RBF96Ia/Ki66h0cOa4QJEBZmDiAtDShikL+J+VXNiIL36
8zQW/cqwTc4V/j10ecDjo3s2Y/c0cMpK3Oyk48HC78YPS9y6PPGLhlkpZRY3gzhDzzjlGdKY+fag
m8NbV9g7f96aqortCj7vc121d71/P6Z8f+yvWASReOKsP3toGKnBU5Dbz9MmLfjPuMpp55R7Pe3X
qXDPesRGBcjnYrv57LLZ95WPyIu1LUNptnBF91nlA4sQy0xsMC0yHLwDvU+cI6W5zlJ5rSv/3OG+
0wlZb/E2mMrZ6WxX3AXKozazGByGCvT7CxNfXxB6o6Psc85Z0CAnkS/f4yOt5yR0lnXqSDts2Bcg
goQWuvF1npwc3y5lGdzPkzWw2FBF9VyE9V2BNATlyLEAafX905Yvn+DO1i6pn7ylxk+Pgl0Z0j46
XFrzlXEr/fdcthsj+vWA4QVf0hqFCatDMlpn/DPfK38Yd+Zaedqu1It6MbzLOW23Vaz+ScHTV5jK
4ojHFWn0AHk49VjfE7Dz8P2EHRh8KA2zfa6Xu2wk0iFL3kwWuBXkgIsMQvyy0y4I0ufv5fb7Z0Th
3zux/2usByI/DmZ6Iu3rauU8mnn+2LxDj7WharUzVlTkYZ06pbqi4cCrBwZzsmvGU6Iu1cDnnN8L
GmC0QhplgfLOjdz3SLBZcde9lG1+0WJ+Vw6cnzqBRVREa+Goauiz8sWodOXpS5BrNzmVBpkXt2bQ
vmXZE6cnEAAePSL0tEce6uwyRrjsdW8+gQSrtPHQCARYQfxXmu+vkamTWc43+P4qqb+d+nKXO/FB
oOpbziOvcPkYwL4/4zsUvuesYwiX0w/HdN7lxEYxLx/fKwWpB5fWodpl2YiCJp7Up56Ol5LzpW00
P9Rknapw3IOw4Ldw7pEcv74nRO+w1swzU+XZex2tWWQ6CmjJkeC1dAkufIcy+kgUT01jdNJGdCvW
OuZwgO2mpvrMesv3Im50yMCidkBOVbaOdR1zhb2whbvsRXMzuWhrtUwjVHYifVpaV6PMnjo8sGCw
vvJxOlsRMQqt+zD5xtqgaNHUR3qqHos2B8miPMV+eGV/OBkci6DXrqkvrGkEbuYtOgySS+ikx/ms
aOJ8t53aWrgOMbncW+YTbifH62R0Bye7mef/98FIzrumjPh85YvqQpygeBYd/3VsDNjDRY3LigM2
qXjrwsXnGvk2x+0Kh5KFI2U+20SslVnF6jNvfT3JtplG5gJAaSSTD0SxXPDpXSmjgNhIj3qcXEMN
OeF+HqyxiS1hojfJ9KvTeQGu5tcxp3yM1IUX6V1L412Z5hud7mwVdlxNqvoDanG5Eka2j6RcJfXw
IzONdWmUb2Ab6LS05MyxRxPIMr15U/2QEh0Tmf26Q3gQJ2uzqy/zmqp4/aDMrpAQTnhHyOpmzdDL
4Kzp2lfBI57nxjxryVbBLlDz0wN1HUYA0p17kQ6PXvUaMNyqDD2y9M/zdMl9BGwZMgcWl3yydmi6
dbJU+JNlnJ/mVa+q5vfAJpc4O4o3tvbDFPkl0W7R4u0G1NCDp718j28/IOwgrAgoUtVmoIkdy4LA
JF9bOyEL8vwGpzZHjcjUIJ3sIx0RejHB5+cPvOSq6GyqzLmQDjSbtsd70qapxBIqMRK24ASMdUNj
DbqLY/dLszgiEvz6Pd/lqOFoEGqJph1nWhld5reVwDwaSzPaBHohZsX93kj9FKBPt3KJ4IRY4R4N
NcLjUqf5eQx1cnUqgUq1WUGZWI8qesYKeYWsfGnnWgnO96egJbN9PpARCcNW0uNfVt3z/IC+B8i8
mwzha5AO5ao0R6yEQ/kJn5IGpMczGBqm04gvB+QmRiUnIm5+CthQVL9qOqyZ/mygxHMBccovntCX
P9gho2sYpmQz/9oKh/cb922oR2h489KddikiO80J020K5WlRqoin6uHaINCFXLsMi9iATEhZ0bjt
InefU0ZcaK37UmWdt2oTPkehaQgm+YwOIvOtkfhgt46dxqWpxbbBYTcb16iUa/DlEywJdsEGsu+9
aDCTEeLLpRFJ+0jahTXv9mluN6yhPcIrVu0mUaiHKQUu/IKgSEsj4KqJ0jeyaLnmOj56TlqZy2Zg
ZzJRzqPcKQ9xqz+UDtTk2MRAVZXROkD3LX/GpVseGmgBi7hsCUHs+wrgS4IRlSiypcF+OZSiex5L
MoPQLnxEsfgpqYiRxfpDr3QSmmvTONc+2SEJKgkNFmSpUkSEnA9uM8rAO0tlBIVLmppTn3+1rWPd
ZmJOJcnrT2uI7Vvsy9bt4B7NKsUVOv+X0nNu9N4xVp0o8AuRiV1v/k3P5O84tu/OAc0D17JoVgih
u78hZAOiiWUtfbWaK7NgGTaFcla2G2x0vKMe7AVWevZ2evzxpvIDhNo/CfiE7G3eOp7+q8f4v7XT
Zxr0Yf55p+/pLf+v27dK5uqv7b7vH/rV7jPMP+jr0VS2Ldq8rjfDX3/RhfkVmyabzj/ID4D78tr+
hy5s/cHm7gPWNeEOm/zvP1p+tvUHDWp9livQCxJ4N/+Tlt9v4FXBB/V8QMUG5AabgeLPfLG/9LIa
LNqm29sQEhQyOWOMbmIcbcJ9nxz/0IvaWGcepbB4LrIn3TEevzQ6fmLODRjoB28yAkK1ztmGVPip
nq1QpxSbM4a0exKOd2qIj1n1JUp4TH7xCqjmoxQD2FPs5DbJm+jhIdjHMTdufzXk6iML33q3/Ij8
ElJv8jTWno3WAm0yxZIj0X6kvM27MtLffiCEgUkeLXMC0bMWAruZmWtkp4IYhF3hGsViAG+EYwJh
lp/tjELeqNLjY4+bBHA8Yg+BMTHrLhB+dv7ZDbNbvH1Xt6xSIN/zRU+SPH/n9y3mGHeDemSdZRaL
v1M8uNQkhNR/NRb/904NFpJ/MTW+8q/fsNsUKP6nDa4Zxh+W4yBFsUzdEjRzGf5/YrcN8YdDWYYm
tAe0wrcdmop/zgzD/QMeGdPF1rlD6yDr/zEzmE/w8eiPstSRxIKM4T+ZGcbfu7yOgEXs0mGmw+sI
XfdmKvhfZ0ZtlJOhddqDg6sJpKN8HkoNP34PX7J3OYBFbMuLsrd3jU3YQmJgdSkNDk157BhHDnOh
76S3GcmZTOGbQGfCxLUw/s3SbpHE87cGK59T8HwQBsA+1IVh+7+JVzRypZNew1EwaLcAB7HQknub
lPFPDu1gI8v43U+hg/lEexchpxDA5cXKU2H/1FKthTTqwY8JrbPR4uaOmvQTfSl3sdR8ruzsWTZk
B5sESS9aAhJrBPu4d66USk5dSs3EJ5L0YEcjQRVO/CPGbJbGSX220+ZnVkk0zywgPaA56r7xDU2B
LQVuiuejdQMl0Fj6U067OoWZmhN91RMxYsK4qVF1cnGZ2XViQx2y3qK+ZReWyU1cZDsLUeaB0uGI
FdQg+DPVu10feE8qOIW91dzontonTsqnAXJg6461ym87q3+cerLV69CWROO1mFzanvoKPHV9bExW
Kfy/Xpjl60a55ir16MJZOWX9GA5S3n+mhJ8cQXKlJFOXWPFA/Mtc0v5vcZAYg71uNUIV+576s4yq
CzzFh2l0yABw5dayY9icyifVlu3hxtCvUDZDhDbHglCR0Uwgjxe4XgOt0hdw45JNYA73UZ9kW1Hr
w+H7X1ScNIJN/HiTKW5fuOu2QUP2fB344q6J/B+JcA6JpzkLK5dUK6GJmC4fMmvLldS6m34ah5mZ
AhEodH9I/JbzIPkgEW2twyZCVpRssA7fuTodDafgBDM3HDNbO6BbBOwBMGO2XH2WgcDPZm7iGvmr
ha6eTEo6mHZxhbRxsVK1AzMg647yXoOqjp4Y4z56dwv4W0iH8lXvWRCdTsZsKiQFbVdK+VM2pAQ5
3RdS060/BT+0KRgWqRB3WqX5iIDz+70+1DvXJW24jcd32fjHPseQiChi6fUOJTSOhaUcl97oiQUb
MpUC1W7q3kfM2mwzLGiNSVu2GspnP73tSuXtyIVgaM9bQkyi+eSYW1Tt3BFykS1FpQDI1Q3n9Cqq
7hrVbkXbL43EJMolVKibbZswPG6MMkR2LSxQOfG7S/M4ABBHVRjc6tDuuojiofCrV9PEO6I67YZD
LLe+HNHjwnCqfJ8XDt6hyl82Hol5TkQxTKXNtvZ0dJyiR4BmVHsT8XoHpIZ4H3658N/yrMXHqfVP
rAcbSfTmOk9mLGf7Wva+uciTyduKKdxx+AdbZAC1MC3qCvStplEDoxPf2RplbdF/qXF4NMNBYhKv
jYPbPN7OgwCV+s1IWkedRFQvxvJdaAlVLpCPRRtUS7smN8m0yissMCBQeAc8KGSYAdFgEyhqSJVx
LR02HgINsl5vR6PjVhKkX1ljgi5MXaTu73pT7kLDuAy+/p7h3lzEY0rfBuf3omtw06DYwBeQkHSZ
vrty3GieDUGzpe4c5XcQ7R6dZ2nlM9aLPbvFOmkUr6YxvDqlPDdJ9+G0LgHSgBoDF5S4rz/KajwI
Uqe5UnY3GFKpyesDTLb6uXEhurd1/JOMVm5UgXxNTTj9+EpgVzHHgqHau5I/JpnDbethpM+ke5uu
oZ7c5jiGuAnSlERtnmEilzB5WB5oxvabyvafytJGvSKDTQdxgCYdVOSpM/chVZFybg+MZU9uCDoK
NqLktkvdzyh9wGaerns9fskLEW6rjlyrJGyQHNXjXIbgHJTkP+2Z9tO1V93Miy0G6KOrB6CjYqr/
ZYHzu/XRlbttthLZxh+t5D6om6MqfTAhs8y8W3u6VHR7x3Q1sDXVBMsvvMDG8h0sC9+Kt2Rc4GZR
+xQkHK0KT60iMHdDT+ex7m0KeFOx7NGkMB3Ea24nh7ZMHnw8XwulIGhwrty37AS4qPKZPqPy+yCL
hwNq6Bus0bgxiQ4SMyEn03/YIZ4MRM5o9/uFq11I1mhPoaQqUvhiXwYe2K2W/BXXKup16hlfQP+X
ZTRu7ETQGbR9jECidma/q73snfTDdPRiMw64Z8KTrGEWeCp/czDlHpQefgK5pOaWBVQt+/siY21C
BT32ijSuTFmzUH85jW+IJEkz92tv6fHnLsjYI74Msz7nxvAry2OihnN9SXIBbVEz3RfmmlBP43Yi
Mat3dXuVVDTty/6GJFI0PwEBtFONNBrLTVL5j0G/ZLt8Sj2FEATiN+Fi9RZHTbSqxoHp01bYz0KM
/h0Z510/njhKHIdOdiwURPz2XXUbhJa17XzHOAg0+Vob4a5FOTIlDWlhXU3F38+52SMyBhhVuiEW
hLCKt0luruTai1OsMqIVe38ag03rsA9GebRyjRoeEPWYlU10KQayOls4xI9QDaP1CD882llsGgsP
p3pNmFE/WMmJvhZ0tMixl7gonzoKYGM8xts4qDoATOidg7qu7wv4DHN79DOw2C9xvKyrxA+erZyY
HJoCirCKMu7sTSXgPYRDRgLFVGwdWimrGLvCCk6qeU/5ZWZrXfyyOwkRvQZx369zJ39te8zDhY8x
sMkhm3gOoZZtaG0SSJiL1nLiFTA4utRUoUah/IU0BcgkyWLnMHF0wtBRHtFujXFm27QgSlD2L5Mq
X5LYPtnQq3eJiYiiLofH1OvTnaccbH+9aaxc2YSLhGv2jUsx5y5vs/cKYcmSsRnQkYhfYHV1mzzN
v7TRmI4AzG46rHobK4i2UsPildXBXV85m1bnaqEsalxCtx5HdvbHqYRxEEcl6Ri5tZdmDILJw4iK
EhKa04lTHA30+V+xckDv+JSO5HDf9QMp211YrEK3/PQ8yJppeyoB0vv9e2OL7UgjCUMkH6jdBbnt
bwMpCXVnTrY+bYFsrk12jb2ffI2KZbWlpb/1muG9Cmgz5bq8r4brmPs7RxzIlz5aOr2jPnmBMbEe
E2urAE/cVP4N3eKrT/XtoAEgMdrpLIMM2I577w7dts/xzloQ/3pbp1U9mj8qne51NKhDpkMR9ipq
9WbJlBo968k2t+Kb+SuDp1iPEpYBGmelwWESdm7ZroMRvT2GllMbI3DxF05FGLVSPft1g3Vj0AHB
RnehrZukonmH0Ihu4fDo1P7wQyUiOsUU3pD49XgtEOqvTTO7T6N+ZSnuoU42vGkDcBO7TU9OZT0M
qMSpkPW7TEmSJtv6B1EdkQcuEf80RagvlQGL1B1GAKBNwIhZBBzQwtB08JC8O275aknx0gzoQJh3
+2ByPxDHHGF12ovGqlE4VsnRbOgiuhMXjr6+Vtqq67r7Pu92ncemakyk/RWZ+2l5mIKVhv6RNsVg
98OynxlfYxae+pBNZrBYepyxegBX+yRlbO48C6hbmfg7mqDavTe4xibre3IV8xaqSmyv3J5AYdVQ
oEvrmzIaRopW3ntT4ueLtaxYZT62vj6wi6eiQCQ/wV0Km+YR+9M7XbZvGt+RqLLu6BbxAf8NDklJ
DjPQcYbhbam79PhRtK+cGUQ380xk6L9JfcCjal/GNDdvPZ1wjL7voBn7RCo4JczjTpvD8VBs+iWp
RroMrI1SwV0A9Zp9mpBLpD5E4mFv5FCqk/UdRGoXSfIUZ+qn7JByxj0dXslbUa4NmS1+0lpSyWjk
/jR0f1sFWKdcz9mSrFUsCV+SYHPILUxRPa9yETTbLsBYU3yoYbB3ivjFjYfYF1YT2pE85wHV/Sot
DhASifWryUak+cwhLJz2FskHS9QV2nJI+7cuSrRFwirA2P1g0bcXKXVOBIXh2gq6H0OZjeAt+M9I
oj8jjV5zkdxnHWsq9w2x83rvPc7rjaO67JwHwzWsyeS0sM6z7pOaeFA+8ZR0/Ar8eMJfdRis8XGA
wnLwz4azp6WY7cs1nAGinpeJhsK1Sc+jsukGybzcGB5xppxrbOxS9bSO+1BusxahkSaTD6PxsbYs
K9tTS48otqJECJZhaJL6LCSbaDibBjwumJnkwfmCaTlDF2t36yV7O8LabsJAgMrX3sg6YftU8ovM
kF3vcRjXfBr4bhpvOx2AetU17oZ76NJ2eQ8ay2LnjPymhQuHAdgN8CJvGVf1RbiavPGKaJ36ulqn
kC+d2LikBb+LS8IBok7BeU2gNAvEs5FR5AZ2F2zFcLTHqX9GCLMwoMhAIC3RdLbQa2J90xT6PSry
8Tbj2hcV5aoopL3ElktsJ/hTXvkOPPhLHnmsZvaqG/TbMMZbD3//Vh/z7BlQGfeEqDH2NfosQhvc
l6xf5qiBFxAvAe2X6qdfltkdHco5eROiuJ8qZMgpB4KEXMkxutbDbQTo70Cr+l7X6Go4mkG0oMmW
0128Xu+31ugdi06+sk2jqsg1azFmhy7KzwUTDmRkmS+7MmvWAbKKWzbA5OCmWMuzMZ9OmLPpbTbW
B15Bc1lw/jXldM61t6TkNJ6p8lrIHnx+pD24aJ1hHUFIEF58WwE8WZTE3CwyCbIqtat8zpYCU101
PpX5a1OU+cER6bM9ccgdIBlzYCV4qShymJPEBFq7IiXuUhn4zQICLJdBSeBVa7XB0h9g1NnhAZ36
+CN0kkcNez1shJpmw5BuUY0ueaDeAdbVTShotnMK4lvH5rNqEMcb6FkDyDRUOlAzqYpmfAlK1e24
9rPIkQfyzKqKsFabT3CiQxtZP9lxd6libVUPrrmtDfqKPR9EQ+cWgkiR3k8pBjgXTn/PleVojkm7
cJp8w5T52dKbXqQJajK3mTm1url3ixFkZ+0cqHOKo8eSrxydQHYofpFNOyztVoFToY/FaGuo1wEW
5jYq8ntlhtZCOsF4a5omgKWesIRZdRNqNM7ydZ7JENWWN4JlI8irC7j0I2uplolV7bzG69ZjWW9t
n2SESGjNyh+ByU4w/JWNK6Bpmw8o8TcMiS/aYStrYmntLcQ0bk1mls5fHbB/bCoHSapucEAaO/um
JeGW0pZsIOQwLn20YPrYrynMvMScdbQWSngJ+Ax1MaINB/liZBbAkRPswzJ5CIORBAzL2PZT/EAY
jLGRVYyktZjWXiWBuQYl7eT+jfOFB6POoNQRa9G6GdCF171COZri/3U58nDDF58UQ06Ez3yKFAO5
HU3tvnDM+6S1D0PX25DH5J1K2Ahhft1ODuaDMchfqHtZyJj7BVkVtLoJR1oo0QEN0ih0iCy5NI1/
zXLczXP3NnetF1V1z16u3SccZDkKAWcDxEeu/EddmM4qS4OVlqPx9d1+V0siRaAfXGizvtDaH5dp
xmTAP47RsZ15Ql7JzYwOd96JDDAfUa2KjmSqCjr5oGOPeti+B6JY2rnWrVr2y4Xpjl+NTnrp4A5o
ykAmD6b7qf4PT+e13DbSbtEnQlUDjXhLggSjqEQF36Ake4ScGhlPfxb0V50bjT22ZIkE0F/Ye21I
SAHBMsCVQV70O7j12VyfW6JsdnkaYndFCIz4VUvCLRqckwkXqbRXF1tu75aO+yDuhr+dRTO39JQQ
csCkS0Nv7s2BOGrp7kOew8zMkRwoDaXKLNeshEU9tpmmfGHmN3sxpoMBwIo+im2wtkNFKtwxO+oN
LpSKUZBZg4GgagkG/AUbb5Q/dRMi0CIFLcXZssVny4U74tnxUIJ1WCWXZR05JQ2JgQYmAasZbmXz
3XXdP6Rvy9agoiRETNH+jcg9ed066wZX/ZIaBNjH6oXTaXjtyiPprAmeVMQrg/Gt5eDRTCBSgSXH
F9eMcRCG2ZbASAKnXP250gtfSG6xyfW+q5UIwzwaIWocYV+do3PYOntysB+a1S7RjYy+ON05p+to
hiRs4t7FWI1UqMp9AfNnq/Tp8XG2ag96DvtHOXIdgDeQPpCDQIC0XqCyFXFCaujkPYxIjXFqTNlO
04bXYombg+kYl3RKXs34EDOe2ZZVqgMadD5HNPaHOWf32ndEpWaU+uzKdQQ+udoWub4cJkcFcryA
hn6rof+Cc0ASqDnRaerNxo9d+KnJ8lNOKOLL2Xy3QYkHSVO+I9I7LHqPHMo6mzYtgMjUOSwatrRj
11GOKKxDrgGBqz/2KcjJae+Ei7cbawZ5hT3/aNYZzMlTN7EjcqvC3saEy+wYJ+9VA1kuyZkc/nqK
B/sYExpDzVhAh7d1ZKn9mohmcLTDQUl9ECFzS/hQa3R7ABnRtgOAPjv6rcmbi+pSv9MtxDOIR6iN
ATHQlafTVxcBaFoKI6JNpH8zbIkmiolynr+GhvmHTEx4/7H1rjXwi8foG755THpw/BWZbF8JHBm6
yUN9NXI+mzMwWCyri000pAvm3PbuNnLV1OV2iSwffRndSWMGvOeg6uKr1o17TvL8I3GprrpwG3Hf
/bMHrAQcO0RDXGvgnjzGAZbDngMuY+4yRDkiERRqLrLh1EwCEmp8qRX5Q1Jo0u951Lp28uXK8b3R
mfx0Fjv6KFxxetp80lBauurvrJVPQsOzhPL+B3z9DYbVFwe5fmnm5tNsvWfLg4rMJGHbFmzHoYKR
JmBjsHFX+n7RLfHmP2hOpGFk030pNP5eUt9GtuVlAZlatszCItuChNfGZxXV1i1W28nT/jh6XT1G
joPEl0dAru6QzAFFarTcklEpeQ+Zfi6kN7+Y1TOrAo/1npDgVniUDaOxDpNNFPXjucS1tVkgQx5w
YX/YC2ZDaTFVzKJsl7bmVzMaGynSezjQT2ilC+TP+VPM+n9hsc6jCCRxMqxNr4NeM5V497QRKmYJ
eipcuHh6uTAtDYkYmfE8+yr6ZCrSERQ9n1ylEUaNAEekveujU1eblvAJVoLqzaLGDFEkBwRxLBTU
nvHUFT9u6j3MjlVsjInh5gRtizm6d1hCPTDbUvgzTQUHdE/7aREiorcTD2njpuxcO5UwPMQy3MPJ
0p4ZxE6kO24qIZldTqTEs9Jg3M5QjHAbfIPvXeEhUxWkIMOlDLgjT4klGVA5u9oC1gceK+gTgCgR
5AsfgevZnNg9lQRFkYMKrdI2HqZG9j5WLaCUBkOlzPEJlLuq2fxbgP2hVbN9pnQs/HuCojRJjGLe
Pw/jWPleA8DHNsT35FIsjWl5HGQezBUeNeJZqS25U8nGdksgvMv8apjN02Jk0WES8BW6Gh9kmyYQ
celFqja7RgWeq3LmLJAenhi1NTqnPS/egM1i4v427MCciu++aiIQH90tcwJ4T08Mu7GpDHlDfCED
OVOZYP7z5Iq+8k3PtQevZ0AzkO9BYsAvNvUhDyvngantbrLskUbToZHqm680Z0+ikldVLiSvjC3k
PcO4pcKpd449m9tpcfHQEXFkWF26c9Evk1Z0BsIQBymEAzD37c8A0GEzo/dtDAIuNIfTuTddagdD
bavJEoS/yBuqFvkQ9kQZAX9+HEjNuIAw+zuDQ9uVZv5ljKTYUgmxFgwPIMJ+eNq6BWGDbs201C7M
5FC1jdr3zchoMAySqEPSfx4y7e9gLTHTfIYn88xDqE9qBKnlt6nEcjA1KyAr0wf+fiYMJvVT4Fp9
g5oDVIVTmZcIO8imKOdrbYgOnJdGgOOEbc3zlpdlAaRX6TuCdbtjrhv3Dno298BB7+1+P3fyhifM
oxfOX2LgoZVH3MTSYLLI2r9kF1zzIaWZbqhmuy46JjkYLJe3LO3ah6xu3zN2DzrrJArFfIf/i0Fi
Pz1lpqy3k5CQhtt/rLFimkJtDBQx8NusZbJfIJTK8cjEFjT+pDJ6KoYQ8yKPpLYRDJ1luteqqPcX
l1bJW10Js5EjWqlBL0xz/48HBCCnamSMQecXIl+cy/LZ1EOwlmkybVqzH25TXqFrJoxbTtzGmjP9
bdyJpaBtzQc5YSHqNP0kRmMnerl1uyR58byhAVSv770KiSUVUkElMjHcR7FsvoWHpMzhkzHA5Bof
/0aPTJ30s1ZW/cbRONu8YuDsDvN6Z7vpw2iPr007bAfVpyjbSIWqI2izWi7fWic7YcvQTpI8X4DM
g4yfY4ICfSbUz1KVUCr0f+jfqs2CAKu2Uibk2cj6Tz4ZLVVugmIvtnvAJG8NIEPnLSMjlwPSTJNL
0tj9zsgE4TDcfueCc2ULfUBs9TSGaOJI45wIbTjBhCMQzXZOEahvWhgCUm8Fk+hbFJU+Ygp1taew
OgzG1U4YNrTeMr1WqfAeM+HtefbOr56ZRI+wLy8j85pW68f70mjOrUrNP2mslveIpyYo8xBAspg0
CCxt9Tnh4hxrixw2Enb8IhbxuSwj/Vl3u7+zP2qOzp6vgkLulOJqm6TDWF0ybcMxGTfMRdR32X97
c3OLB3N4qqZ2fhRh/jeMbedDlrCdYlvUh5rRNxhW0RCeezDDwvm0Blh5DOmqYJRNfE+d4pQbAWZ8
+1tDdOfjFyquFsEGD6wpxLZ2iopIdxKpRPKclU77Y1jh59g51XuoZ4tvEIRwtIf6xctFeNCbsjma
eI+uHu/Dzszq+LWJHYttpTUy0JijC5uUdNNOi/HWEc7gROY7o1PzNlY1Ukooan7DXm1wPIBaCMqw
l5oFCH5lbZKkzhkuja3vDlr5LlXHjiHzGHIb+T9jjIAOQhjzNcKcA6x9zV1MnYCtNQYuwEE/s0bv
WU+z+lkWQYdOiJ9GJWh4HcLEzTDdFaye9q5lVS+gw1WgCADZEhD5t4xiBaBIu3kts3K2aaCqnNvo
wrWbiYvuZ3c4/XrDsvAKjy45Rnpjc7XqgcCMd9QLhPqs3uh73T99xn/ZWB9HyvwnENpazNFaoqM9
tC+W+4P7KduWXWzvByt9qiTK46TVvzD/l4yERBJYBRua2ONkJoy02QwNK6TCfsfwzI2pZT/M9LGS
VOvilL5716k6WGxti1Ar3zau+4KDItnqDY5mAW2dxSe+2Ig8ES50UDzJY8ucmCACcVw6Hj5Zl9g7
DYbIqXbctZrtX3qPQrYG/C4oe45ZGS7IKQvixem7OrPKn0sgpyL+VJ1tvkIatPe9dJHU0zbFUerc
WsvZKIEbwAKwAH2yunPVVkE2WMy3uciBh7Udwd44H7NeXCdFzEycxVeDzgkvfTxDhl1OKZzEt3lg
EgJqc46VSaocfbrbWuUjwvd/oL/OLU5Tf8xiTOUNgleu3SM0j/TSzxfglJafduMQWDxUc3eXIC64
ZgY/TKTcu3IhYaZJc9XM4ZKk8QqEne7gZTFf6Wi9kZd9WBm2dDq6oDAX6FCS+KJlvjt0s9uRpLCg
gxO0M1YFrZPTTRHgnn7SZ1cK5yqYzL+z+8cUjJPmvk6P2Ywlqy+LAxHI8RZCWnno9PM4haRiJZQE
2Vh6L+OwZ56i9rNsV+B2O0D7ml8Igzyo2o6DWEVEzZj2a60mESgj/CNHvX3gccDaKrdLP2687JKP
bDO0xut3ODHkGc9+u0/FiY7js43HnpAryHdFmjySxk62p+7t2HkkW1nYF8fJ2b7U8Qa6Kq1g35EA
4SwnNhU6r4QL75yfcTcyFKVFwDMJbJGmvZPyBMOb9Iky9LOkglrYat1WDqVkgKOxl6HSoX0illJh
r5xxrKHo9CAMVOQCs6TX42jcGbxuu35qmQBUhOEaOCXJkSIOOzmImu2/1k63khCR0O7FM8ba8jhT
+CAbzg4lgbMMV9cl44CCggqLFe9KxWUkOPWf+VRjDy4EnEQW8Cx9b5I1y6ln4Gi1vXtodNfJNlSO
V/C5vBA1AtIBy0DbJvyt9UOMshfXjgsnSTfbZ3aIvIURD6y6q2q/HcjjoHXS9qPXXpr1d6kry/99
0Nn+ZpRQ3H2aMd5FtFxtN2Kx1OmjOlUh7uVWo+3xMsr3MsErG4P9a7rmqFZFTiT+k3oBhBZrPF6K
o+kl9WmZVH2KEgXzW1NrWehaJ+IXLMzYTCngh5Df21jqZLE8YuE/x28Gltp9rq1+HbX+u7//+BhV
6iRc8N3st7lNhiLQgROZFknQ7Mm/vKaq97X1DQqO0r8cYTJ6h9ZQxWGaQZLiieFa0IjHSQqgqcno
6Oe8cM5FuPADc8ZAse7qgxB6xIkT0r4M+UOjG9UxZOca9XVMTvxCbJ5orn1X90GujcmTIUcIXMir
cx7V7dyD2OvFm/BEfdK7Gmt942tIJ5nRIhUgiFsvyEDLR9ILlGOMh94txL2wrg3FC9O9smKLhcUv
6+ZXvtW92ejmMbHS+pJAbMDmOxl7W9ex1/EoZFptPnle+F4XxksVKe0mGWi+eazoh+Ru6XBB4Vp/
qQLGa5Qnl0xUW6Up8MbpQsrZkK8LrWdHF8umI5noKoq1nI3uC/6gTenYDW2r8+YQbutr83hPLNqI
cPUNOl6PsgRNmVpy0hZs9jcwea9MmskbVstnNVg0dnrTHFmP4K42cty7qYGnzWqsnWEeI1CSGFLx
4vUmVuHOsNxjkrrPCS/ZmQkfK7xvqwL8KGGygi4JQteYfHLJHY4XNQDhFj8eKXDc4xepuYcWZSwr
DwjYYfUwF2lHVHtKlQ8iMSdA6uQ5dGGWQMVqNeNrLyU4+ywz8UnFj6bCBtcxV88dHCSdKTZehhWK
umNbLHMcGA0zsoWhTgA8T+56B/OxYS6ncpCEkWoJ+y2yhdH7jBtdteqM6SPa51WoY+nXNSCkZOum
tQtSrI8Og+UsR7uQPWAvBDu6BF4Mk9k9lKY9be0Et6Yt6dF6Cu5yZuUb6l4wY9h/NJ5NwD4B++7/
ag2XVesg2mUrFD82kWn5pYH8No3IcF16Yvq8gT6o6fRinxAdszNt0FH1f7MsrGDAwb+JKEFKVh5P
eKUvUQ4+ZODawm+lHTx884fJTp7SCc51Nlp7kBv6LXcvTZoeZl2PTqJnYJ22ULtJCbwnaMhOeEOa
VVZFwgY3FiI/ZIeGFgrmbq6Gq8mEaNcOJ518iCJT9nPCnHE7F/HR5RXfG51dwQq3cFEyl5g5Ueuh
l48zIierwcBnYUl+LGrtstCZHfXBRWNQO8RIT1xUzrpuFBMQ4cRiR5bJPSYSzFo9yaVDfR8sd9mB
LziMhPcebQv0vOva4UmnF2eKRRCcCzymC+niyZbh59uqzK3fjH58dfMqv7bJPayfBt0udkCiHsLH
Mtw1lfVgTHbre+vAy1XqYc7jVeoI3cOJKALdyoiDriCmF2LeG0xWc9OuGavpTGpiF7krzB7ejpmn
f6aI5y1UAHzBEcvqmiSVOKJ31a0EQwLHWqwtDpEZMYekCRpGVx1rD8ioYvKAvZDsOznsvlfxoyxJ
cC1nUrJ142wKuJtx+4BaQZ3KeCHtL1wOrGvNs109Obn4Ngt8HskUBXAs0drFEwHphPQgC7aCVM7P
+MiwS6YwUlK9La9lLaGQ5+8VL70vwn/k7k0HTzIQYQNfXasOD21UdbeBLng/IjkMgLfMOwIP955r
GA811BEaFWNfesZPbtekQ5ShdsgaN8DrSlmPdc0g3mRbjs7M16z7Q8Fa0nOw/VZpxR5eO4TxUh+l
Yp4oWONtPd55CkZ0NKRR+63QCdZZegbgdr1tdc/cwNMGNb+y7ky+ZoowJIggWd6ZcDMAcsp7Owza
YQQdTr9ve7t+zP0KbPnWSYV2ARXzXBW0hpDw7ql03Y1mVU9DM6JVs0E/eSzo3HDVFfMyHEk13Rpe
ec2mKX579ixRIJixuKQEs6NkyBHaL+CqwvhvNrTFbgl73mnGPC0ysJVuM+n/yx/9Hoy76wELx/lh
cepr7Y4+g+7TiP/GJAR+RyayUg679qIa83VkhcBjQtRnJ1avieIB6454rqc29POqMY8sNlktzqHP
TZhsSy3W4TYVNraYhlUSEIbE6t9k2V2WqA9si5yu3kz/OFrtbUktzlTEjLZJfuppdnYUsVvNTtjs
U5qcwrq8F174Uy1Nh+aIgzBhl8eUhx6B5IKjYE0eDIn5Ds+R7b1uHVLIPAe4ph9tZ+ovU8+AU1Gn
Eu7BVCA0JziftHWpVz15PQGArBgC4ZXubZ67mkdF+mFhHlqth8ycOP5Nr5SvXt0htm2fezPmQe2Q
OxzN+jaDBcXOlzfW0iKMCcjsbDwk6GGfYI3ox6HVvsylan3HVgnRu3WAobinhqK1i7hbLMSRKmVX
toTVG0lL9TV1Y5xlrKvsCRe4Rq4xtCEs0PDNYg4N0VpnIn74bOgyUbt8APerTkkmX/K2EHuzQ1aV
6lCERHXo5uTfpF1EvEwPms2ThZgDcm69eTnrJWwHVzeODrwLwE58WFDCTIffX9oSJxUkUmTBIZJm
mWsALNC/gH+tTjbf6qlMVMJN0zTx2oQSr6R9DCXdBCqGOY/+EhQcYsjSsGjxEERh6TxqcV7TTbwP
CiWp/Z1M6jNs5XyyBBkVvx9QnRB7Enbg81MXe2DPe6DcEbYWUW07xxhwaULnPv1+qJqiPYWjxzQW
j8aanbKBQqQciEMyvjG1f/WAKgZNU2/dXGMHS9zJ6ffD76czBVhXX+PEnoM/0IgnOLn//1d+f1sR
LnCokwgif1SxQfGeUZ2xx2LWpHnveog2s4rIWuan4O2Zij+9htDKQaJQz8vFaocvJw1Xq21xJ9K6
ZfuA5RdDJsdfw2rZoKRI/krmn7mNCijStmQMntrGfHN7WgqYvLLMh1OB5tGIIVYa8ccsE6Knkr47
usOjNCWxKvmoKEZqIG9tznymxC0LnB7XM/gNId0riUwQPUh/pqhbvtmd6IfZRVPBuKLbOyPnpdvm
1S6U5OClbfMKvd5m3zhBZI7Mh0Ebh3OfNeNe9tXsV5WDzkaC1bV5npMZIfbeWPZB2X+GcqTix4Ho
dASoLo4kQ3bUqHxCCzhV/kh0AnlZP7Wc2BW31R5gcIqXSOcsGNJjXPTqv4ENhIfpYqFnCEp9eIqF
tem5ok5gCHpALyVZOqUX6GsKvJ3L7KF29B/PKaJDSM5ILQkzny1PO6n6cYBazMTESgOeblRw0He2
umHodAazuWfPZm/dyHqwFM3rSEFNbKhPONXiyxQdIMY/2PZ6viMma1vE7mdT29U9JTZhzYsgkMbK
Lg5iuztJ68inGhKRbHeNvNbr8Lmb0ArYoA687tzGs7fTsvqjTCj4RAmcyk3qYE5q84q5yJrSIkCo
cy8ThpfZagweVjhKJCSTT+ce5sbHDKC51NmT1mn/ZHppuIfU/dv5fwE1akGGMf/o61M11lGgsvE5
ll24s4u16oPinmvaZ5ynuDwNHo4G4vxjURQ/68CE5d16CM6Aabkb6DizX+xR5/fj8tjrDrUXziem
B0NzKWHH6YkJymnV0aROmW6IV9OQWdWPiu/nodFIgfNwY1konxfBA87ErKm3xT6C+gpqFVKfwXlq
1ZKRiyYOEfcfsuGPqNZ5/c0RiuE4v3W9Rk5J713i1MzI9tzV5bkGgMz4N7mRg3JsHNNE9VI1O6D3
0B7aNPJTl3hSJHo409tlH000d1k8uz7LsG2SMHmcswi3RMIJO1ZEHgoHgwt4RQ9ck6oHRtskuOzR
JPJe1TXdY68F+ewuQa3mx2K0iBSw0bP//sDlGsVDKIjYWNwqGzd7NhXdezqgRxVOZz9OEZF7aCna
bH7HqwASbWbCSWwuMymkqOlpICrAT5CDbIxBuzLyjgNPTv/Ya+YbK/wnRDuv6KzGd5PuAF/nlOuT
tWeez9cxbj3JUye8Vk9Iib/tZsluMgPnkYOsKmPt0ajdT0SFCw6B4osghOxUANFZRwtZVRrgp3Mk
a3b/XqBLoEmNvvMeN3Q963hCTDbNUBqeBBXdBtFheXXihejN8c8w4B8igNeiBkSx7VW7lpMiZsrh
/3q5sYzQwbpIqGRxqd3EPOqL9oIfllSTFB0MaTUovYDuCQa4Wd425wpqOCF5wqfW/FxYyWxUMrFy
0i0i39LiQ45rxqt+I3AcBpPbEKOC5WLW8M1yv6Qn9m8Xe+LC6pf5QHjzhBo2r/eMp3EWTd1T0pBj
zwiK/rKDEJMDeXBNHN+Vyo8x7VrioRAjDk8QVQEamU3g4H2FZskN0SNCSUaaZ0VqqLPIL8/BupSF
6I8G7z+z544exHTWqVyYRY3mg0tthlkj/5kSYnHYMkg/0tB/WAWNZ2IxE6nS/ra2QrDPCjwVABVU
uk/IW9nzKOOcw+q4DwncffAM//ezwItOfAP1xnEJps91WikncZgnclW3+kjFly430jn/aAtupsqg
HqdiIZxNMiju+gLUMslPPlMFH+m+t++h8HONglCqMgjiNrlWo/2BCao5ZVZLXO5QRYDbYgAPizza
DTkzuCzkilN6b6Io3OZa8Uc3O/BVqHy3mjhVmmZegklyYKHX10vaWNFpbHboTckSRTMerRaFLJyi
SxU/W4PipeGV304GvtGyly/gnZ/LMfnPZlm2R7s4TIyA0IoeemQDRNUx1HB6tr415PLRQJo8pRxB
xWIcQzZvm1kHWOl0Papf+VQhePczfQ4D1yxJJOkqyLY0BSOwfn3+iLUMYwFb3p1VoXUOE5Q0EX+c
EvO4M42Kk6/2NmNzUpomjyNgG7ebo+c6epm7fgvDi88hAOKZGVedjtkZ0JHeqEvVh0elG+9SlnTh
qHAZJf1X5RqMmBlvleewc20Fad45S9xhxC7fduQtNqr/D2l1SJA4GV9KcOt1tDJ9RF5jp6VP9TIK
ds1Y/mWDeNNlVh7H8iWZ5VUK45F/S9rZdKl7hdpwnD+SllgzlGrVGZ/xE8oldewjjSVtFz0bDXYE
lykRvNIs9ptViZlEkQ5hYkb6mPZnixAXhiKkqIBq/+UN/k4i47jraOtA/RVrT52z3iV9mxovKXfu
XP6Vyn7smY+evSzd9XNf+WVvvYxGzL5UFQHD/OnaGu3VKMx3E3HyoRLgTUGg4n/Qb6vZy7aJqJvw
EIqQtbU7Z/co7nXaM46aRkM6GxnuhcAKtFUwy7CgQJksEr8xWU3nMwxyviwpw7W317x44LpCm9po
1iv5qolvhDAeF6RTwraWxxg+YID++9JIzji+x+jUxLlJW/2QC67JTgq1G2PGjKeWiOuzVyeHUJXy
0RSCesf4ivKJhJyVXTp53rUKB8bnYbI3MF34XLMVI2h1AwT94hqzdViGZc8t5BBAzbU1a/FdYeU4
McRlJlBwOEbHiZcUQt1co0PhgSnPaM5h1dg8MjMAgVgCKHY9BzmiY695oWLWjx6RcggUFxJqSy4n
k69RySGIhx9s6dWl6/FYu/GKACo/w7rqD3q1m4di9nkyM+KznTRA4rFtcAAgYFA7GVGT5SFQ2TDH
AqavB8/cDA9OSIQfrSDDyDSLLti38IRSbbH5Zq5Ycy6ntcazSOLIm+N0I92WyOUKmQY5opYYPVp7
m1uIuPXtUjO+wz+OKK1o3J1oQa6ISo+5E7izrBDRpblOKBYO2E0o3D+6GodrbT/NnAB7M+HBZ056
R/UuCTUcl89OM51NqOePRjoaAO4qcycfLMspLp660FdAjUPiVHbEA9beBKhrvcwjSVCiyt7smc1t
C0t257mqfu3Etc7I04yrq0BawXBbZvumzSDBjgsTXuZtVLckFCBh2C2p2bBeisgtsIzpSdNYyQLW
qxsNdCoknKpLlmtVEhCcENWxX4En2mj/EW5TbLui+VRIUs4lfpUQfRtVxNEadZtcyj9OO3W7xbH+
yz3Ah1WRE1weeuaBBRLmhLK6oDFiIo+NGrVnVvhNU5Egmda2j5COpGpnuFURaVuuoV5tJBEDiYFX
dQYlSzL3NKBjxGPqqSyFs2s0O3Lncol7pK477zTM1K+ZnD+w9amnQbNIpSUdoTeWVcOYnru12kCU
xE4v4q7sF/QlnKpbZuf1SUaW4y+MY1jeU1THpkT/LVVQSeQ/iex5/Kog8fBS61Y5+IuAAjLNxA5Y
pux4jU1YiTCDQ7g1ATkJBxSlLwVLoaCVxbFgPX0UsGxPY1kdGNxEzErAFJdhSM5v96H1eBztrlwl
FbxOcEawmoQ9WL8go429rClEO7CG5yiKP3Clpxt4POglOwdjBQUOR3yRnyGr5effX0noPz0nz1ZO
XFdNm6N9nx9snv1+GTGprJOCZBkQgjX/O7GS+JkYxce0OzV6MgZhe8H0xOlod2fkVvYdZ6S7jWsG
wVJ5h3HxUvArmfCj8r8sx5Sw2Mgivch5j0KnPdLyHkwBucXSy9fxp2V1HUwzfBLOUF8ZrHbt3vsL
dStnE9+alzp5tAfr2yoYDVYslhmCxISu6I9MrQn908L4yeqUONqa/KwjGSyNPu7teCXW1ONZlLmg
VEZcGBeDfsodhrlkHx7jNf9JZPlbI+unccTCuJiaPzIX8RHDfZeWvW9rVgt2xAbGgc57nVFQozdg
7oTdh2FVnHT4z2K/DIVHbtsF4kryiHv3jQqWbLnc/UiYqSA3RN2bRtpjOkm194S82aG53NDgMygL
owi7dw/sz1NQC2danS78UNl6I7RQkFiGkk0/Y3CIl61w1tBjM3nQOvXGMcbld1wc8WpFM48323wY
x3UGihYy0LKYHxgSIeISnrmgpvbxZHrbJl3eRZ7rVya6aKSxETl6TFmTwQMdWLqCj1KoWDMRGEsh
ntnRQkkmi8eNwus6gtY4FT7LTnegInK4Gw0NPRlF2stkGAkTcR7h6Pj3fIo/D5CT0UXtDEAx5agX
J/wDBdnY1gObPGTnU3xAhfIuIIotmA8uDjdSZ/EJeWF9tnLCa+xab0Xp0BR0s3EaCuYitIzZZlrk
dMxZ0GW2YZwKu3ixa/nQ2k/RrH6q0X3Ba9Jx1w9lbByWSVuDmyMXpzBHx3ZR9cfQtxaP56/fFSCZ
mNVpSOCIbscRuwMQSxabcEy3v3/y+yE0sE2l3fSerTOhqe0q+m6XmdDvL9MsL3wTPtHGGDsmSHmO
8WBqecimzpfVFPcRaempTym4kX4SCr1+/u9X+v2QrF+z1LDAzy7b/aT7VGWMx6gIT5MxP02MulCy
pwwzNaXIejMOXmo+NyM53c7Ie7ghjRLLgS09LN8NFE/CuEi66Flyr6+466kzuoIiQExSE6r3NVuS
2Xxu4fQ17yVaZLHDHMo1OtgH0ijb0++H0en50r+/zKD9DXl1LrgkWb4P0XL+/bCE6xMZnUCVm0zC
bPUR2wibWr3rz7PCQcOTiGcMCqazkDWOt7Q7VnEScNulm3BALtggqjIdRVnB/H8USOd0og9lr1Zr
W9NuzRUJzrjAL8jqaWrn3g/zwSyneA9d9hAuMAuqxjH2kSCr1VsSgMGkumW43LW0xNNZraA2XINc
RR8oBB4nOt4tZN7ncLaxvIAUa0Wyb3Pqj2F0YQ67mM/WB6btCoOR3EAiLMZChk7/6QR82sIcTkgq
NzPhkxsX9w87ML9LiMFLioccuNlkMDide3ImILTNlAVrzxVTAm6wimAtVXWyI4KGFXmNNWFoaowK
o3P2ms3UPCdeiOyafXc7aMd0ymGjchduE72HJ9ZHd5Wzu0nxv9HP3RfHRUOXvZJD9ZnVjPaIk/W8
JPXHgaj3Ci4p39srDx8caPlH1eFqnWNKynztGr2cv6cDJvPQugLG51kRCtbXi7urBzoCudS73gI+
MVnLzWnkh6njROmS4WJx1O4bYYmDZoq3WBvkJo+JmWsYMdcx/jL2RE9W7qC2NT8mV30pR8HnciiZ
llw8wvW6T+wes0LWBzoyRZ0DirVIEX4hdfhgBT6wbYuCdGRzkjgLMgFEe2ZT+GRY8YgZSQKvird0
iBhvufXdi5O/mDj+mVaHs5YTX+Ej0K0YMDb4ghZJwk61TDEitBN7w62OkLVfrdEmUX6NfoMl/Bqp
qN2z4UciU+cdctTtnLE/q+oqOhZIM3Q8EohfmG/3E5t9lkra0l50VsH7VdYTqCg6hfbCWHqweTFi
zpsNQ25cnnZ77zyC7TWjwVvt4VqQUOEWTsoZnu5miOQ/Lda8gzlk+FTC7iJ6CLxT2AaNoShPRuiI
cbm1c/upjNzwKIrm0XbwFGK1zw+WQqyB6pqAkv/j7kx2G+fSbPsud84E+0MO7kQiKaqXZct2eEK4
CbPvez59Lf5VBSTu4AI1rRwUMlHROCTynK/Ze20051BnwzC5TOrIpzuylf4HcvO/FeKj6ABj/j8Q
n6wcPtP489/pVv/8lv+kW6nQrZCA2xbhRaYhVBV+1H/Rrcx/rQlCOg4hTdMQrIHR+m+6lf0v0ltA
U+gKa8A1PqUt+y76v/9HF/8SqkVKI9Ez6KoNYf1PCD6arqz0qn8LH5FJStFksowIgLbYWqj/b2TK
EqJyZpaHfQT9Q0Pztg+DejdBACRsVX4h+tne9Xi6OTKbrcgz9ULZCHhRbMF92hdNITsgs1hcLSVR
5mamv8RpYp7Yer03cx0julnW1LXF8nupWFCOtd2lRfCPW5ayXqqsrVxw8GWWWV5V/vxVBYeUJzfk
g7WQg9518QuiQWLYa1tF7kWCCO2DtWf+jxajGsq9J+rFIph9hMXJT9DM49GQQCT3HUV9UWuLW0B2
2BCdyu83e1YG6iyzuhyfhXxZ8loGuQO0uhrwFmqzY/WM6mf7b5dPxiatsQR0yj1rR3JXV27x6kua
l8rP5PA1DYonVsSvId6mXZzpAcJWY9vU4crT7oiIVxDVqwomSn61a6Qcjh1agLIjf72xguwcVwiR
QyQoYzhH23xmST5JyrMhAkav3R/i2X8yef4NtfK7p1is0+oc2JGP58Ub8/KsZt29z/NjFhF9aJcP
MazQRct6BZ3zqFqgBaL/1tY2ZI4UVh4d8X0NovIK5YY839Q5RFwaNCP22nes7fcmq1ZtH+PZsP6e
Ouuek3OrK5empjyJp5g+pSOaQAkGYtDUwZ0YSkQYNIr0bun9VdXnR1+E3li9dszXgDoHV27ml8Zk
Bx6KP8lspgg8qJ9L5mjCGAq3z+DCmgWuPazdPmXZc7Wq+VkBQ53guFoq/a9Ron2pJemgDNFzGmU2
Mh4aSHsiLd4yJcWzcqab/SpWRwO4yw0YonkAVSfCyBQgwdo1NUWUzfc61qbsq0VdbcKYEh0pD/vN
Psg9EYUOoJ8Xg7r5VW+6Pwt2DGE0T3GoPGdhhToY2TI1OBM/WuuMaQWQWGbvAZtinaH+Ipb8mBbs
MsIQ0Df5R8Tz6BMjPYXkxNhGLFBVxKTU+K8TRLkeqdXfzNPaA8OEhaOelS3qEEfqq/eSsc48WuyJ
uy3zfSD0CmZyLWaZZXKz2DXXAnvYbWDEx9kCl0NweokHZehg4Zxj1KwgmbPa66f8pANO3sDaRKJN
NuoGm/6HlQiL5R0kqp51SVF0tofVacAIYd6DBshsE1gsA5gr4BB85HNY7WJsE9vJCq8FAniqO+ps
LSRX2EDzsc3pl5YxIA41+xsJ8ykh6nnHuufHKsvQH5PmWqyRBrOgulzgxSeNVu20VH9v1/BOaeR7
rWNnYiXOAxHpBJFS4HmJzkzL5Jes83NiZuxhY5ihjfhWogDqqj91gjMY8o6fxZhbMJZ4bTgwdc9k
hgGMRUU0PcYl/RlI91kBJUxNmL+t39qNX8h3kgaflkC0RRIpexbV/Du3PSZf9ROjMpD6is1FNWVX
WWVSrEla5JWqYJHbqMxKwfIn+VtTknXCKgx21zswIzTjvUrya4ZpQZVaX0nnyQ9FAh+z/eqF3LOe
zccD0MJPApAmVwCwYs/ChE1FjtetTuc+ie5zZqJ+k5DwDGA0doyTCfvQBs4yNcuAUToVzhIdEncX
pSdNLW7KAiB7gKGrLXhDZ62zdibCS9zXALuYjRxp6X3dDtKzEKY7aTWGzOaM0H3hCyk3+jwf1DjC
rjkXzwQxdAJ/eR2qfPwxiyfmFDR7CnHhyCc3Y8ujFOvsOlsrSh2IY2hpUKo1bO3Y5dYXG+LNpppt
J1YSGOfKGiEBHYbSGToWSqoLo4VCGudTFBSXdPyQRwJ2am3N+KY4lkUK/DVWKZb4ioJIZ1CkWfd0
Jqekbi3GCZY9HPBb9k6gETffMWcsi7Q6DPxldciSfkQXGuI71eWVZgplS9hPywK0Jsz8sUX5ikXo
W1uIhCfsCjlKpDsFs9SobXmmy6bfyHkx3IInmxlwgkZtkTnNtShBYz4cJAC/bdM4ia6cpi7DBd0X
sUNbT3wDuThLNl+MsrihBg28sE8wmBAlTZguwl8NKtuis46DH1QjclkmR7OUEWH2JjPkets06SUJ
RlYHkXqd2+SkTnAuyP9yG33IHbNcmkuFlRIgMhuuSkmdAZFAzX9OI6VoycjTS/PkGsnWmWzoHyl2
0OQib03xpCn86ZStFtduGF2xIO6XpQepFObqTgRib8iF2BkTrol5ppsdtXmrZDxLxcJiWl5TH+QI
t1XbJzsU5dc4CfCCW8RvWAMjjXWAlfcs0pQwJVQoRRQElOQr4t/foEd1phDhHy2hF+eF7I5G/N0R
na22LPgaEBdsuXV2zLI7MRrZFASUbPAiZb5exS+turiKjQaA+XuFPzdFCmniB45i/W8RoatKOh3C
FArBSjSfC0nSHhZj0mvMz7AjykbkqBu6FXyBAG5bVcNu0NiBBBnZTblZsE/qqu0AdmxrNEht2NFy
lMzhxWyt+tiMbzpTo6fFenDU2sw++LuYGjA60HlXddPAxCmHHUNY2kqFx9dMOY3beCQYquA40G3L
wXiTu1GFlzvOZ7G1g3FxpDwFVkVp5qRDXMAsXn7VOTsjJOKiVV0rFetaikMoUaLtFGP21ZvedFOT
dOquYRJcYa89DviFyT4CqlHZOmxt+KKWAo0AkhCJS511oO+kF5SVlyZpf2I1aCF/EH+2MpaGLGgu
YpheAjNhRgqNdEsPgzEfmFlteEpi//QThk70NAFPT/zVZfJHOcz5psG4RHBDfYgCDdR2T4nWVt+M
0I0VCScwJoxfxSjh1JnrhEUIFml5+gEsYPu9oszX3EBQyh3abPRQYHujwcTyw94mQwabTSkv0HIJ
gSZxkqu5v2CWBhxfAlLuq/GcEB22NWINwUZ4kSr6e3AMoKSasimOUWhcYfrPm4XHRMrn8Vwl4o0E
bGZbsgF4sWYZFrXGy6whnlb6G2vFz1TiQ32d7RzvLA8k5liXWJqE6Xb3AZfuhxVusQ3ISqbF4oiI
49IxllbZ5TEZCbE6bUa7oxssoAgECi/1AoMSzHPbux3se3KGeg7AcAlXUhLR8OO3nK0gBpXg9sD4
XfrETWPpspj6g2TmfCvlNGAspiAr1S1X2kwjnta7NOaO0uxPFU2cAym3JPfiqc7WDB7uG5smsSDg
qQ1N5FpIDxRbPCFYRQzTfrW8frDFEdTI0Wtg32ccBIr2MVlvaPz4aK+UuQlqZdIT6v6l08/R/F1h
50Held2+Ev0ryT6t6H1sbusAQePYiJMd7KyCG6mrKOgSDOQ1AVQI9lisJep3Fb5WiCAU0x2zn1rd
j8pVRlRgYwnwFBVdOlZ7MCgT+oBiOU09k9WMBydBp93glgnN7dSI28L8TCLVrIQfoKX3JmBogGat
rLRzljWX1pp9MRr7KIWRZL9L1UCpdUmQR/JnpLA44InwZpN0Xqd88yX3WLjF4UHEPYIFVx4sjxw2
5J/YQJPPbiYlTLGdAZtAjNJXJs/BVD7YEk3sssMveNnuqHxIgrqzfYJbilWcuqv8suTzGitY48C+
j1pFbT/dkF8xjrnKc0wQY+nowex11QjD4FEM4VbHSpvRnkBjW+S3QacCzZHBSNGdbwqYZ8LcPD0z
pd/CZ9h6C14NFe4V2lQc6Chk6vV6gC2cP0RvbRVFdy3xXsBjQiDK++rV1a+MLTeeVIZAqUcQj2sX
kS+46ClvMthF/GHHXAIFD+gta9V90S17NvBeR5EXmYtjYawsZCbNATJP6RbjK9Tm5/qukjx401ET
whhiTewk3xWTRDV1u3EXkwTVn4Z+myGAyxzAMgXDhtlRhVdBGGSSaQBT2FestoeRk+lB/LtSr1Uf
426ZhE6bjaPD1XXSo23wQahPfM8Y6tXbrN+16YHxM1C7qXUZpWyTk/VUvKuzSwrTKLl2cA2Vswmc
LqaQKyCjumRIDtKngkdSvsiY4NVDosMZ8ZI9PPnUQHaQ7AfO7NbFTelJYj8glSlfAX+34Xmg+qRa
IReO9mMTUL/J072MruN8ZsK2iclXSQ75eKr5nHRijGqnUVhQ8OFvDelMQQBhvpuOMYHl01v+ycPS
INZ6GNULR2uTeVGGFGlXpz4wkgqDMjeDYz4F6SGLMKq0X2FHJ+uxRCvSU9/S6TnF4lnLVc4OC9Os
1gnVHTJSucWl9BNi8dD/Io/QSEgDXsOIXkWSTO46vcQ2TPfxnfoRTGcOIqLehou7RC4C70Vl9e1O
1sjNcWpO9aeK53sjPYOtvWZgkv5wsLIXJagDuxQcLJjSHBIhDgPraLKeMXwGbqHw0ITA0ySqVCIg
HqYCrtXF47gmtQK9E0s94ehPPRDEuiMpaqtP7mSfRe23JIGKnZn4ZnFsCY+gxjW8Odlj1ZjTg0EO
6GBzTzNaRDx7kFG96PQv9eLn9fdY/uCMupYxM2ZntbTdZgCLD0MlH+iFd8SVGn9ooTi5RXDOZg6d
E1763H7GlYrIyg9lRA8qq4pD3X6lIFfAx5Q/FTc2Z4f1FGfPWtCh3/pFXN/M60+1tO84zTa5euCp
S7uTLuOqXPw0e1aVHabMNQ7shhoxw8H6AQAhremNPJ4/XtGoe+c5AyGSJ3vkKhOgQEfPsd3e8gIz
l+6hf00L8LN7Ye1AUcZsC/AIT8/YvtCorCqs56VHfnsDmwUKvzdoCHegawgNyIsdWCD7anzHMS7b
DcQ2QIQUOPXG8OhpOwm6DyEv7GYcE/eXdrfW/8sB/ycMXGSCloH2ZVt+BiEGTsdCPyKj471L3yxM
7fxP2mwo/tBfNrWj3bLpEr6GOGO+bfuAEzzhAROOgNIZuGUEaNcNC5cLOrP8ScLlRZASqJpP3nMN
wfGEBvCgFVcF+FjjA4aaY/g/5De4q69rOcczqp0roW1xswGAUnx3+R0jEgaxdeqtnOYBGQZZLQ6S
E9pv9KnVO6OT+Jezo3zNqfAbT6ZwVWhkWFfsCargB9RQT7TOyozgeOHbx2vZnszi0sXO/DmruxVJ
hE/AgkjA4T61T4a9Szt4jF5sy0AzPIoM23BBH5SXlY4M0qH1JMNFIVSbHrPyVVDVn0bM0tXRXDGx
PPbSQ7N3DNVW8SreixigqjsbTyiRIhbl2a7Tbjn/7NDJMTUBXIcS/8kXl1ZHiEAg5Tajm97DyeE9
IkWyGHZLi1RzS3VrSi5vfyg9V/zEc3CZUWijhhORC5hXhWPa+hGHBdG66iHVDgvulObVtva87ia+
BOVsoYDeEQ5G1gFwOgvmtHRXOKsjrLrmpsaH1Uu3jACIaXq2tVdVfbGEM6H5Iep0376SEiFB4khP
uopXlWTaXVu4GaErJKL3J24IXlLmEKm8ZcyT2LB1nOaPbF7Sj1rzsvkVZivCNPJrxx0iHxlkE1I2
+TmvPdzFPdfK7C4a7CYGenhs4414KzFFLRypnGXoHlmROoavtUf+V/YsousAsAqja7BtuWNYWeRA
+uDHgk0dDyhsUgKfSwewDIOTTPd5NWaVMAsHqzlnBnEYHac7XqcP9dekeAIp1DnlcM67a3S1sZow
1KLk3SoS2K0NlQRKDfoEg85WeLn9083gvJ+bZIu0b2hA9WxSiHLapntLBRWuRr43JaCvLE5nbeYz
EBORnuSFJdn6b5ekKxIGqiL2Adzcc+sp5o9huMmwa1uPjxcKjGJtPG7d6CmJbo3syeUORdGIJ14v
wWegGd93t1TdW9NW2ejmheBknH8axF0XdQii344yRXqrF7cKriqpqxNr7kMUHhP9d2j3PU7LzJ8N
YGDo456KyC2VJyp0il2nCr8RBfCagcfYSsWVLzrIkVg8c/e03MudyyCYHpzZTeTYpCd3B1n2ZRL2
WOhw/bGKCs7j8Fmjw8ogijtScmrfkvRULvz/vaGBZntN3wL5ySG0JWvdftkXQGUQpl3WttJczobp
292OOmAgU1nbSWTiKHupPzSAyzj5ksfM4Y3XlS7pm1eRfdOmBD+de2ZyQU2mVe70ZlpHneiSFz4L
IMWsYkXyUGavbD1VWv9BSueGwxfIElThPAIw7PrU57RmBRpqL2W6D5hvNR5Hrhq43Njc3uPwwDkW
h2c9p9z0BsnjnwTNZ2Ljy1nEX9E4jc4b4EaJZwQcpOdy2jJAqTx12XXG3qgA9Wwmce5Tp2WQoz8w
nnwx8tMW+v5t9s2dK0O8RmGLoZwDldOJ+Ve+nU7Zy4pRRVsvO1y0vCFUCIryrZkk+oyXcMVY3Kli
cXg/S+HJ4L8xi+izXWH4Cuqa/s0M91+NRbO5HSCoT27N6K9jyh2l16zcD8bVtE6kxdUfcvjc4vrA
T1E/dJjV7XPEX55eF+2hGpeQcQOHF5NTd9YOlnlkHEO59q3U54nYYftCeUVtkoH3pJQefV6ceLiy
0bT+kvdl1X/RZ5aswc6Vp39QniCBJA5H7098vcGhCY+NcUqWo9b5oXaGodqre10i6uvYMNSsjiW5
Wrru/qOcdpFKZiSn8SmTj608S5XDYLNGnF/gCXwbqI26wyy5uekxYEfkjLxtRKRhuHyiwibifY0v
J8WTEqqZbZaxTo5nWXF0JnB+vriEvkUdkBK6H1zIm3RyuDnjT7hDEo4BVJzKq4Fuo3YGbctzjC6W
fENEE92hxxmd+mjV4lddPlOQUMeqObHV71S2/Cp+mPzODd0QVCg7WGNo4hl02BLDrPX7rkA68zvq
zXhRX3VmsCc87iOMXr/5puiclPm3jvuKClL/KnhnRmQpZJ4zNsuYiS+tfJW1pkf/7Ck6zCcHnnI0
ekb2UvxTkVjtPf4kQ0nr+O7uwb6/sxGOIdC/Ru/8YaihO5fHw/wUeBQQTSIpJqb8Ib8yeIbQemRG
x52YBNf6Ir6Beeb3AJIi008wC71DONQjZ93CUXuhZKTJIGG+StYLZKp8szxKzWqOm+gE70g4nEUh
DTq1PdzMe0EiY9mPDmhF19KJK6BSCOJ2r20MgHZ9h8Upa9T9JFkunxgC67a3nzTmXYVC2DOMLIA9
Fcc9crd2H0Jn2NAg9pidN9jVYOHBKJBQLDBbX7ZgJ2mBYSCcAXZWSKifg2VPAAtfnq27dzjTyk/2
XtibPHfVsxzyZc64flLID5sCcxxVLVA6VKf8CsmlwKcNV4FmvSfxPfkTgE+iRqcSppgt1idTymlq
Nnwi4F1NVF1Rttd6FNm8i6sgWt2Tk26lDjygCMWY5rQ1ro/rUJ/tZ3zr/EjkUaDHm6vbGMKSVsl9
Q6aVDM9iwPyH4wFZh1B/e3Szqh6TSzo5df9QhsR71bRve8LRQRJ8eImLxR9JdpkbzNfKca5gDF+t
+Y4YG7vi09L+aVhPyOeEJypypuAqMUgB8WJFIPh+LcjgFdOrupMOpQVJj54NAt+mN9hlhFm+d+Sp
3/TQ9FppOMHjugQR7+wCyFSEyCm2yBr76U8CGQoY+lbMylcP8W0UL+gxjqxDkTVSRl4x5qAM6kx3
plCNNeUJheeThvl5lGPnOb4EFUnP1gpWX14mXL1CCdDmHu24d5lM7/s5OYV1clUaazMY/cmYmrsG
2KJPWN+zuyLDfghIVJO3OaNLGn+vvKCkwlURTne5Q/+MjdMWott3835sC0h4xZK4NRWlUTDWadIU
hPY0KxtZ7X8DpW08guA6ew3Nq4N7nOevwCW5Bgzp3Y7+dIBkKXJszGU4H9mDnRuScjdsO7pNEsi8
TAU6ky4bjMPUmXvVZA8bSvkZbXN6qiEVupghgXMkarUjpfhXrUAQ25X0af7YnLVVonabdohpm5QE
6fv0U1n5cWj6W9m3vpREj24GOjQrSYMW8WNlzLhpIa/IQfrCilcu5MSpP7KO1QxnIVWsWu3xxpPI
Xa7lj5kfMQ8okvYgew5F1Jq5odnodlk7uQz4DBINGVVqc5psy7lixxPjT8KDmhrJIzUzw9WSiLtE
jR1dRWylhrdQ+m2S+iFA3IHYKar+3PXvhpbf+h6/Ibr6rcpkUh5qFRuTuCllq1x0Vd5RJ5oE2hZI
alPkbHA6NFoetq1dYR8gPjNcDBTWy0QfEC1J+xkLjvm6pIhCFAf428zcOroFQ4dgfoh7zrE2gUhB
LWxzW1sT2Nr0e8whgJp8EizJ+t+o/Ima2HjCLBxj5zVZ6FqMR9r0kQGtr7q43HY10QEYnQBBib9p
hEhohnHakeLKvhScPTbqzaBIOCC7JduWGYJ3XPqPpGKCWhcWYciUSLqggkXIp+9kI96FuiMDwxej
vWeJAIzCzPeDLkCURdGbHcGen1ge0SfOM51WA7gmRzWtJm8K4vXNLMn5JkHA6NgmawM11xI2OGj9
VlUgNrdVyNpcFvtPpRnfhMail8royMDOJydbY+4tsZjb2BUjUMAYOPG0DyVFdVsUjK4Yu7O0qT6W
GJVvbYerba/k9VJ7v66GJ03HxdEHOsNclq4SarFordc09csIOz9P4Pr0M/VdqhBQgHwCyTrz7CKC
6lT0hIsOzKotvFBZlL7CyXzEpuWOlq4StSFwpkyIJxG/08oFDFhL3Gdt2b5a5DMSX8yNwbC06vLo
UJst97nE4zxar7hfIdY2vGZ1b/wZrWgfaPIXwfKuMaPVrUppn3YwUCUchwsLHjiJ0gIeMpHRlCuP
8GZKmbIpQBUmCrbYQGViGyVEm8qJfLQMCQ9QvFRe0E0vEF+YDefzD54YMMZdiqsTiVmqiNkJRf6T
Zgo8IzjWG7WNvGF1UzXE5W3ynhlBQVQNuevdIxgbi3qRdNRSeReWgY6JBYynCHfuplPeQ91uwQF5
4zihqeLfLqbmY8kDVzQJdzEe2s7imkuH/FXgNZhyzUPbtu9LM0ZlCIyu72pHjYR6Caz5t6/p3u00
42Zmq2yuxGZbTKwV+LAClAoS+4eZA8WMSBYzyBhopYdapj6H3K8ZN3slwrQk4zLdkkpsULfSgYWg
3wDJ7to5fJkayuQmueq5CucgNPcKq3OXwBSesYm8TabSHkKum5XN1wld7jYVDHq5uONMWL72pMTZ
q1SY1yyzo10wM6IJZn6koZlczU72ZliSZarMX3MS70aDZA2VGaABXQUKSHpBNP6rC26OTg/dtm/v
xpIcG0iNzqzEtVdI+bsZMyhgpY+u77UjBxo2ByUfpX4FIWITsdDfpCOjJt7CjTkg14xUpsVCWHg9
b0Gm124UrXMgER+JHWUxP89vgS7dpDp/DxI8oM0SxVyAVNarJUIOqMfaxhkmHiGzQfs6wgIpsJmB
acs3XVr3QNCAJucVhUXUbAKnhnefVp5ZsBmKjOjdEOuprSColKvmsczlrpOtjTylz5I2l7T2DHY1
mHSwIy1OVewFSc0dqJrjdQlMxrFj8bp0BgyYuXhtgVNPFmOaXi+9hKBrTYegP4Ks4mqVL5bJQkMD
lujo4C5GI3HlGhuN2swdOCj1WQJ/2VG8qnTdASVBH2sHEALEOac6uODuOmrKn6jrP7EeHBK59Y2J
eijX3UEjupuInxNpoP6ovTUGE+AmgmlQQyuxJivZ5cUfTTTcQlMBFmuF89MsQDK4NQUTqrTugPtV
jyg1fj7J98YSMbOlUv4UURyuFF2u2Sp9m1JafohTDsAzQqwp1LKQ8ZSc0mwjOt7J82D40xM4ZttR
asgyqKBipN+nMe5IhUJOBA7yKx/sR6jW0qFvztGaByxDlEBtAlrTlNk260ZosXyP9opFoKqdw7G1
h+JUEmfgEtbdq6J0DY0hrmE0GLcIRDWs/NovEkkK5GlPJnnT6Gp9lrdlPKEwHOGZBiNsL32gh06e
2UM+jXP4LdIQrGrGfI8gVrcZ9RB4pTA3hbZ859FgrUttfJRZv1f08LVRIHCBQWQapBeSk6QTadgL
fNwBNrSaOGnETRqCHkMnYZxso/qeRrxaJcIntWaOlYfYXPIW5zKvj65HDXwsNnxxU9+Uorstquqo
Kn+poanSDmA906Q+EDy/m7BFkS5KxY/pk/LGwj+9GCgisFsPQWRsAuzCcG9Ru/B+zfqtVgOZTt78
IE36aSDCBS7ZWxguf5FUqCxYWFigq4JpRTpQWm9rrZnwLfHpKyh/CJ5t3Dp7Rj3DiCRF0DTY4jOf
sMBK4chYb/Yao5Rxq9FusHQ/ZbL4GY0AFQL/khqcFutAOV5Sx1QMTBJixPQYaYmfG2SPYFl+sUPW
Ul2lfo0RomXRF5814iK3LRlUt2C/iRmmZWqZ5bZ5wAqd020KIKNVUGNYnxSvmZA1XzWaFx3AE66X
8rLgydlK9bdcpIPLNT9u0Qy+6ZA9owSF8QTnFikaeug8t081V5pvFIiBx7EYUT3I4p/eldQRDNnk
YsGx4EqUgkdvHcvQ+g3CjJiU6SQaEPKxAAo1dZUjRS2GTL3ZpJAGt0rTARWNBCY63K4sXjQj/MiK
H4jFeTbl+7B+wJWI9lJdT4DKKpSB0qsg2Zzalyhc/MbgYME6b1HTWOhyub+Sdpf0jP7CyS9tbChj
FJOvtjoFu4Ll3DxHYE2/9N7M8SQVfhhjX5VBOaqy9mnR96qSErvTwrsLyASdVGgRGZWNXjgW1daO
3m2FNJZyCn8qDWyzuToO5VDv3YJhnyTR1JwMC14U7hyT0si+BVZ/E3aosAt51+dMcVmM0lnqwZtV
mZcamDjXOBhkG6w549am674MWBc9nUzcvi6RIbE+vFpiZkaqwqWZQCWuobDJ4pPlyBM5dX9SveCn
CISvJaz/SF8ZfGHUZCwzb9KaxzC1J2TGf9IYJKAZnZAm/dRS545gEbLi2BVMY2udSUloDPi6y9hD
fbCZwvpds6gml1TtIB+8VwacJcHStGZ8i/6sYgwXCNcYuLolYsjnWKW71QXEmwhTLdx0u+XVSxoi
0zpdw3KFAUmTGRUYQ8L7TuJSFf0Zl3clGSoXO8mVQ/I1Ko6lmuOGAEIVCoP9fye3FL3avsaNsKWa
zjwJMGmOnhJfsCmTwkRmR9ECSQrRSkvL8rI00ymd7M5RKprnJNY/JtN0jVjFFR9Vx6IkgHTQ0EKX
KXyqXnvu52GXL6bYtDmz/j6un+epfVS5OMBXQS5B/FOaq62nu8AMEM8XpHToUvVmTSC8kVbxQOQE
zIfzUxDK5r6yeux1LFea2jrWdRawaJldqWQYVE100CO20cWOfdWctJ2mwO9MkuQytDZ3VdS4ucQa
xgC4MUh9cyLUCNuvkAJn0U0/VxDIdNwMTttM312Nxx8ZMAEEgc2WJq/aIxg02jLSrVxJLH/NvC0O
gTD2SgEtB9jaJy5S29HG2k0lRNm4kzxZKRim502DNo/PGmeStAOdgvNiktoVpX3qhwhUrpnRVpAv
yBgi6o94+0Lii80pOcpTvU9lIY5pB9W1XPZ44CtXJz9RlsbCN8ds7cPPrbIwYQ2HT4SH1RYNK870
Hj25NuKOa01YbbS1XjGm4hSSYS2hMLjpOE/OI1M6y84vaSy3pNfh0JzNkZlKaeyIIzhJdYRNtGfV
ZpnfRReHB1gbo5/M1pH0jNGJDExdxgxU0FiWZzsfbW8KKbgjjvRtpUGNykkyHLSapJpJ7w5lz6BN
1dPsHtn0WkkUywckaX32CKveCfUpobUzlsw3yXUYyiTyQ0YZYB30u6nPo4/smGi+AT+aKKSzFs62
h48l2WQx/Y/RcqDA8YH5ga6zVJFNJUuaISdW3dIW10Bjw88ifCfScb5W6/Ndcyw1JcmWnNe12w6U
inKQ0Gyp2u6fv6KYCLI0YtaRNI+aR9S3pOkL49cE3kEKMaBti2mXtcrHWKnAOFpSQALC44uV5TVy
LSV42T2lgk8QZ6UJfZs9llLDPGzXw0o1CTLU+Z1sdFCT4cAd5Hbez/l0SGfZJn+82XNW1ke8b8CQ
Z2NbWGgPKwH9N8vISDAH67MOsJ4ME1SMuEILOIYtZvsYPo8iOm7mcTgJdfAJR6Q/kXImgmN9Rpm9
ek27cq8N6aeVM75NlRy2V4/CdM0jxFS9X6OGQmNhFZni1VfLBBUG6DE94tQT8MRGMOD7cu3HAA9J
xHaAUwvqD2lC+DBD00afOFOPqIHiQwHEfBLJbtrKpRO39uQZVVG40mwh4M0C4BUTazRwR+LFYHyQ
C5skFb37bPt4V4/Bzuwl89PUGEcUqv6pIUfIGzRjrUmg3Qp4PVZh0/ERFYQwpDpkuBbFmtazv2a8
lOUzW2SbolQw4h34E3zcU+BB4UWTw669zJM8PMcFjC1wKacqQ/LCe/wrgMQ0rfhVUaT7eufLOSl8
WtJ9mcBv7Jw5YUYwCbpq7WWote8RGS2szl2ly+JoTOGBM1JHVh0f+BDRF5DDuamtET632e0QYF17
RAIyUASchON7U88gQwV0m1wX3XaFf6bUKmiNyk1LNNYQEAKrTKzzgN78EkRpuxGcFeaNFE5lX/5G
AS3izKHnhe1ej6U3KAsJtXSeAL228Hbx89ZCXyOa0P8Pdu93zQjKGhcrtf9WM8uDbVITNykDsXhi
0lDoh6pimZeB1/VjSndwosM25wcOlmW8AvOnjxbNN0F4YDFtjTkH/iSGiiAX06RfGxm5cNpC9wSx
PKnMCCRsScmUmDSHo2TvpAAmZA8GZNGOQif30s7zySeFCzXgpNAfKRG7HXhAW7Gw5VVjIJUzUuEu
Rb7B1tq0y+FqhRMrFBarDVAJzFLMNoCdMYrM3tog80GlJTJZDhnkNCeT2BDYQ3ZbwLmB0DLeTGYV
SGRMH/e9o0Tc3CZ7saBrgVybn4a8fmhlBeB9NYbm/V8zlrN9645gm/+DuzNpahxot/Qv0g2llJJS
W8CzjY2BAmqjqIJC85iaf30/MhH3u92LjuhtbxyYqqLAyKl3OOc5fPsTzUqgz/4QTOdsk+d6HZiw
sjzmplMWGyuX4SHCFctbIliIuptxkpGD2x2zGjBtZ199H8UkOR31tjaqXahaZy0Nj6sP6VlaoOnW
brRrGe15rAdn1dVbpyYXg+yseeXmyiLAU1kI/nx0xoBfnLBBgzLIhYpAVmdbzzVrw2wJEgejGP7r
dJj/4ma2EfVINGDhLtpDs9g69KlWVjrbLGIf6RV0pYnLNesN4PjGlyKewydf9U98aVTCgvgJw9Bv
3PfDl44peeDRZMDQ8cNgg1+guDczlpXZyG5URQRCUdMWBxPU76bSHBKtSUbM1BfPY7nGhlBcvAoQ
F6ANIjy6dx/kGMv1MFr1ki1eHRjYQqV+GyLm5SkiR9q4Sj7MSYvtbWBeEDQShX+FBA7jALWhhcjH
ILhLhozTkZAAFSfKyEXR1Rh/oo7L1OzJ58ps+cpxMFUzQClh2isIdiTulD5KArFxcu0iF+EuEcQU
Dg4BVqQTdAsn8JpEIcktnnmtahp1sNwHo9IbZOOIW7NRr2O+lQy70FYHmFfLaebwzK9wuQAlTYhX
nWl883IxbVgdmK8GXuyTjHjB4riZN66dT8eZLcAcgyy/g3awzvJZ42xlqxD5mF7Qfwc/0dr/v/q4
rMX89H/xcVV/4uJ/mrhuf//fH91iu/ov2xIKua5l+b4y5RJ1/mPiMoT6L+GZyycdW/rCEuI/Li77
vzzPMx3PxeZlLhXmf/u4LA+DF9Yu5TnLVeII9//FxyVJaPnffFwO6AVp06hJDw+Xh7D3/8g4ryZT
x2nWf5NXQ+kABmcTDw4HNu+pa+H/6QbSzGMEVnQXryysmkI2TzqGhMlEAp+iMc6PqSNn8cAF9Knd
YNpPXV7sOkeM9xFQlsfINM8FFKj7dMpBRGT4deNKPJS6IOewdYYDbpV2Z3gOcpDecYkEQ0mIclyu
O5Ia2AOx7Xb6uH4Vorh3MsN+6wzKCc8mtzR1F85SnJl/4Apz3xqKj6w3jLUugyXMw14ReWm9SkFY
aZ84KYhUVZ9E547ILHGVUCWmLxPM8dUsP0duiZcAT/85LB8B+owXLJe/UqX0vp1n/4w5K4BrRB1q
JaRGY8i5ZkU4E1ZQcb9UuM7Klsng4KWXuVH24obAiis9tl1d0Nr7tvvwAid96lN7PgWjEzQrTvmv
fvnaRJT55yhG49t5S1YOml2q4/aQ1wPQaQkciD4A0IY3tA+9Nmm/S3rDKGEyKh3Tvr/9e7qZryCq
ut3t262SFBhaM26NVimK1LzadVULLh1CyooknXM1G9NjlIQ4uacguIunzgffC/1pnVSSSoRWZZ/7
E3C35aNqefjP52yNxKBoVPIwG/DOa22Yi66fdW01TY+trUivaV3nAJvrXmqDhq3uLilZg1Brp/dh
BteZ5Lj0uqEwrzI82W1u9nfmPNkk5vnO8xR3gIu6ut06NCrPuTGMp9zx6Z1bsdFdxfUmRdhsjVkG
h9sDTBN2x4GkZ3gyC1bKTpzKN5UM7abU7PAt9UK0poulPZDg1Kz3If4gVdeamvyzFdyefr5N2+9Y
OULjN4DMHE1JzR+loPsd7HOoYmp3wwpMP1lkXCInh18W5qm1IhxR3d9+k/YCtfz5aeh0ABEBWL20
DTgT0GEaSUYsjnp58IJg69cdmFR4MIfbQ5U4Yv3zbbDtJGgjMeQ+GadwgcR010HuCrdE9BfCOke9
vy6kIf4CKNnZkaXPsBVOZOka+0DiVUsdpkuFkTFI96DPWF3GdahkLbAFJNOeSypBDu4wOQCLcHFq
1I6R/KL8RNMxHoKhTl7deiCqxRvpfwLGxcmcf0rKzZLNvNl40WEmn/Hie7S9bS/RhjuSOWKgcnGE
GWgexRfulPgYomO/b7Tb7X9eFaPgFhn4zRPZv94aGwfrJzv9IFVa/QJQFdwZvfqEmqEef57JRJDH
OQf3BgnGSKJdSOxl5917sXjFZlxGD3ryoQz0aFiJjYlRWMzm88A6GOP+zxN/+TRIlxj/RCeOsb5T
tS9eROm8dFitaN50dOEUrz5U5/4emS89gVX4VuOSYLc8c1KG6kaSDtufn1Rl4a+y0KPDcsu7eM30
LGyP3jIpUONm3ZefUFTllSy2/kJ5wRGGSPzBoNLd2nldXJjgy9Xco5Q0Gj8B9lCi6l7+pmEEzgO0
KOTPaY2YKXBXGGPvJ7bI/1TxjU9Bs0OQ0WNU98PvicQ/+m3Bshin0NrNRvs4iOqN30628YOO8aFb
lX85WZyi/8u+0HnwiJh9KF1/Zu5e2K9G632xgapXMfkFyGhc6xXv5Zeb44yo5DRePFkfLEP6j3Et
ygMhac4q953hrWuHx2CILqClyhN8W+c5DYfvKQljfHA9W/gsBdomZu/sKF+tSNZ56CxIJmMRjSez
GshKvF0zbe/HR81tY1k90eMhKACjQIk2YFqinkSDEPxiKJWgSXJ3TF7Evll6uiCbI5sDyH0uCQgb
UzwMTTQZp4nd1+n20e3BZIlNtpi7TZYZfgFNERzf9N7N+PRJ6iVgeXnnzNU8HWCjwz0Mm32Wtt/m
8h5vHEV01O0AH4pQb+UI9mHIWS/XUfESY2Zkh38m9SneTN0EO0nG1RsZ3GjGbNYTFvtRgXrheHuw
3AAFhvlGnlW3qO10OND1OQGJ6URxcn7sZFbpM4ZLzYAG0YdXOkQWud14SkkNRUF409aN5ePQsYAc
p4AhAbaN5xwMg5O3/R7LoaC1W4Y1y3cftsQD1S3e1qYzSxjNPGS0mTtvnJ/o60lRKxe5SNFEpxY9
oN3L8ny7CFWxmktOZRGice66t7C2qr30mcnmeNWIIrbZQvmsC/zMaK/0Dgc6dpuDkZMRJXeZ/wYb
RIhMKb+7Fo2x+5l7JFWMVgzASXvTumqIB0tpO1e2IqCmHir7tVINP5AyMTLGzaW1Bcerqqb3Uk4v
nmlNdzVJPKdoYNaUir5k2eG8SM/yoOE1+uzY6bQzRPgxVk+lKbrH24k49hCLnMBtNkXgEbVMqvBT
IheNOhQtzEuzkR0nIMXt3Nq/xij+I6q5fgevcai8JS/NGJN9CvH0kI42hsgxTR7CuZ6emSw8psBd
kfolU/NlWnszQhwQWZjidOo4j/mc7PW0AjgRvREGmZBEEI33hiL20eg1mS5ZRezS4NvbcibjNnCh
VY1dbx3DgSC2uELT+z8/CEOUo15rNRtih+HKsjCzmqBHW8MgvLyd8X0fjkcapTWbfPYMEfGziR11
x2ZMMIjCY/gzlH8KkR8YE7nv/mhQAVnaxqnI3yRGMIG9zb618PoMz4MVUdONjDTSpv5wQF3gycJf
YwfGro4T+1UsoMTRZXRkYGq1TJVcbw/Lp5jW1Tujap5YlM9rGbrvqisvVVmjB4/7ly7v+5dGuWfb
D/zHIACD1mRetS9MWCGt0T7LbG7PbJqXjqSJ94ygMXdG1XyZ4LD1bdxerUKiDFe+uw/BPO9KqxBb
SlafckeSO0SCAy4OFjU6YNna57RB0eB5Jz/u5WFwqhdIN9HD7awjxgQxcxpubqcyvDRu1Sj2u1MS
5cWbYYKumydrfvKtKd4w5ZMqTXcRFqzXuNUHaQTNn6AjNaqHEnicYYMcAwuvSVjqLfVSQyyfPV/A
av2eeyzYvRG4Xw35qCbj+Dt7GPNTSkA3fHWL1U9XMYYWyUcveSM47DrXY0LYYDKah1hVzsHNU+Lm
8+ofdlL7Le4A/gu2XivLreWbtlkvwNPODhoVcOk2gN/CSFwNpcWV7crDYKv0Ysdhv4k7/NvoSSiS
a2oM9BzR8zx04gSycdcl1aOXJs4vVbLirDuWj3YTtFe30ClCNSuF2Gkz7TdxxHr6z0iiux1K9kWD
1cC7A1vYZuKr59Mlo+anIWB+FMwNqVvwy9iF5/opDmq69nAkHqE8IBIxExCxBzOOppMMKrXmCZZJ
Ptsb+9utxOvQPSbj7K4A/OH3JCkXRyoiz9pTw5ELH9RrgcZwxH57GnUD1ajU9gZSn1ijxfn4zy3B
dNOYsUR5vN0bjN4FXVKlLrNnriAIAD3+VJz0urdAnSf4zzKCycjXq6ZtLv2ZXAV/vIwwbFdcVSEe
XTcaMCXRNqc5CPTJVyiQnIEfXoMXh/CJGXzsytcbCxSPcXdoGc6wipPOPprd/a1Wvj0gxodACNBn
PYKMylrM1aQGEU9ewu4hBVk++o5drVuhOHTKEJ5nOOjjzF3ga/lg7BL97jrGM6OJXwFLv50MMn2G
rFzex40JCj0rIN716INawVZdtMnXrNtvREbti8s9jSmrnpD6jO5JWVW+yf77o+UXy+AyOtw+/5+/
IcaDbJTaNbborhFhixSSYwX/Ck0p4BeSmJd8a3OCrijAhtm22W1v9yW2vOg1El40r8BfVFYRw5Fu
IlW1F2jHxYDVSMf66ETl/qdGWHJsflNjoJCvp0/NYv2nknRmn2ClpHm1MMeDTh6LbzErdBuRTYUA
oWYNaax/oYXpXyyTBZGbWReJnat1LeNI0Lp8LFSCLAjJBBtBjNhtdNRobcxdi1d4G6f5e1SJ5l4u
9LEBDSPJKeVpXvrEWLrHXgsyjqYle2TkN2caM2IKFSY4KgAERaQq34OU6xmV5TDtiJMmxYDDjZhy
hrXJENinQJv2CRyJPN2eRrx5SKBAymIxFfIrSc0R+eFLHPifSBE8Mi7GBpNL9LsUNK5N1S6FTRpv
MrPJ33xp7+uwFn9NpYFCDcGfKo3ic+8rvdIRMKQuKPrnKYNj61jNlvISMax44faRX/OwWP8UhMsz
Ly3XSrPNLSuoJE7XtZduXJIrGBX5jLgut0/dHqBwrCAT7pqsrw6Nz8Z9QNL51DeAj8fyiR0pXE/W
TDitbaILR2dVFLwk90UDdGt5epsi5DljX8NN3UMbZsBWOzu8hmH+m50o0Ane5UYbN8+B7bdbSiNs
0x6wWnjtKO86xo0RUU9X00TyrHRtrNEgsUGS/Petl9FPeeKl8jpBrW8+5GOP2ZA84Tt3HCAcQdm9
RmDIYYbiHp39sfrwsnQCGTDj0QltY9N5xiHrkcKb+Kk/ckLWAsNyn0nq404MtS28GAivVokH+IgG
tm+osgS4E8v5DDKPSz312lc2sxzexnfi+9N7X8+bDivuOooj6OTEZ5ewAg6d6Lh2NWwGBB9VtCLq
t3iXrPelaT0Uto0drsAHfiuP7Yx5sl/BGLwV1KxpF5mVNpHs9/VmNlxzP1nGvykMM3SAfbGehKYZ
7pqHyRuSc9K3sJVH1KvQM6cHDVOAPfuo2TYMNHI68qEsDtiNOrvu1pgVYzfUTyKFFGGwN05zppu5
gZxmuhZu/8e1kqd47rr7XFCB+uAsTZLn75V4Vkb5rEPxSgFHACT18Z3z7WFPSi3/V66y5zxJXmWq
/jqBvbJdjf1zro+1j7yR7IMnE/ovo09HY/21pHdIIrDjyky5PTdXvVACAJgTArJKjBRb1oxppjej
FUv8qKr3ujWxMGHZEEStxNBzEeSr3wlaAD9Rr2bpXCEBA55mfBEEzUuJeftgBPMx8Ng6NQOWQ6+G
ZFJBOVXmpB9MXzf0xsnGEMBaCl6Zgw/rs+3L4GOJPHOL+TuL4XrYwYjTDSFZkLvQoDVGIFzY3mke
aFNb+MgAm1CBhX18yrA9IPQ9mejZJzmRzYGkxDUB1g5kx0UsReYKRHXkEwurH2jmLTyNjJyqFO7F
MFpP9ug9xq5lc9wErIa6dZEzaipygXloHM4+GRbAWF3y4MnI2BJU+OgmDrYKpeQWHli2xQPAxs2d
r12JVHcK3Lcoi+jlhW53Hnb8Zy3T3/EcYfOY5l8h1NI7EM6M4I1w3ykj3OKQqvPAPPthJc69Yf7R
Tj7s/IosvrQPd+jsuA2A4z6p0NgQrb5JEYIcfe4Yx5ox2lgLMld5A1ZFozEJmGxze4LnPzOjVOtE
x3yz3M7aST/a7otuVHHoLDasHuRKcnpWM+p9P9f+ly7PGZJir5tcsDG8iWqbTAjS3e+l1W1GA5J9
VjAcacAuJAJ3ZWKPT1mC+DZpMQCxM7jTiHzUbF2VwOBW9CXEwWrcSYe2kSovB7sx7Hu/xs1UsqSH
qo7XuFdPGbtWpAQpAL4cbHw8X8uU+WMekBlbNzuH9JYHy8jwoI4We7zceUlRMK1lk6Gz8SUutUX1
lzGmO4EowGkA2Yft2IwwZeXDgYayIKItMynqDLt4MqbxmwbiOyHMfIW+hb1uNSXMdgZ1F3AGiYFY
HqOuoBqEBwD+aO2xH4V2jfhOCiBAFW3GVD56hbPvK7FKsoBmFfMh9W78lKV7XfjFzjRR68GjQwTI
fAN3ic02sR3kBuQXJUxplqcJ/3XP76POKwD5gldkZgkXEE6yzbwB87nDpzqMjZr06PsJut6uD5qN
qbxvO2QiGCci2XgCUIk1Ru+Var+tV7LrL01slle1LN4czM4sC9kMzgGZAy+JZ//qhiZcVU25ZEB1
+9FpVq47FyvtMcJD+7PVQh6yoT34OFgzE+SdzQKMcTbKj7ggmSY2Fta/fibO73eJ3nLna69gmlSI
N5Lotz7eXlTj1qnrqzMEF4gVzlc2uISm54+E1QwgBTDIFEV+7VnQrDujLjBXo5NE7QGSBOoSfFfG
UzZKas/DWNVmx9QOnJ3hq43twkPzQ8A9aJvuQ9V/covSd+NgnZ1RP6shhnGTILkg529beL/jlm0Z
r4m4v0L83ZsiMn7ng+b1RRg/Rg0yJ42jqJnIk+3N4Z0pfQYRrfgwTK8+VA45OXa2ZujP20HWchEJ
gF+P9nq2HmEuvPuLSDiNv5fXALFu+jZZ+IJMkEUEqaabKWvP4WR8W82UnEwLzXTF1OrUh9aTQ2/B
gMOIy3glssJHDRgRqJGSlaWNbGcpzCglGlzt4/ec7YEbOlriq7yAIHDWcVxFm6r1EDhOzpkfJLkv
HJMMiBxkkxdozL3zRPbBfFba8vdjpJ+bqprXkf8rEtZjM9MI5KzNR8EC306+AiKZ7TJhIWZxGTQa
/3QG7IU3LKb+cfSIDeDS9HRMTVia925kvQG6fWtaFT94hX8IbbQYTZKD1ZDqviFf+NQSR4fIcx5W
XdqxkKh7C32eCpgvkzuOSGSLULpbIe74Fsu5QjFF2gQIH9t4TCayy0eECQeFg5eVyT7mzDKwwDyQ
vl2th9oE0hVUv+1GalrR/JolmiFtYCmOFdpPwDwwIurpfcpJAJMI6AfVxLu0Tjva4uqStfW0mQt5
7Af33JmIWYWzsxqP+2SHadrT+FHbWsI3b9Iv5vBAfBNI2xUrXc49t7rERf9Ijfs3n9F525oQMx8d
J2URbgwB74C0U9MZxvWMboQ0nuKB2zp2AzNjjo1r2o7Iv55IEWDmQaKHGHooabVx7r2XYYaQa2fW
K1/urcgKdN2UOfR+o1hVJg7XGKnRKadivifMmQW7Q4h97BV/OVL+1FO9oeoqgdPjmDM4UFCM9f9m
Wf8bPC52G7N42iYe13C7sbRV/q5n/xjQkVmen57PWYOjs0izdZbW/Z0Rtk9zxgohbzSXvvrNZq1c
AG7/whGyTxSLHN2TcwkVJktUbx8uNzEGN5pg91CxDM3VW1L6NlbW17oqnV9m1f6zGXqtG0hMNmid
c1khN+A1+1fPjGjK4N2E4ozXKX11RV3uqzlepA5AZKmuFenSRMO6IHVr8uPsrkJoYGPKdArINrLX
Lar4lBDsdg3Jk724SPFyWc6Xqhl829Y/1xGfnQXKYmRWswJt9ZoQVhKS3IuPJAD8ovuPiGjjhzxM
0bMNzWmiv0NyefZzu13XoO1w16W/OZq+1KL87tz0qsuxWcHzgs9MLrU3wi3o7AcRd/OrDtvNCBl+
KPAeZ7nBKNVtgWv1YbzO7yP4P2U7NKtOZWrvKHw/3DMYTXZVvDOAupBa0l/j6F+CwHCW3raTdruK
G4J+AvXRR4wGqpFJHsdyRhFXwSuvQfoUKBBm4iZ2Bbd+cD/ZpumtM3GFPkE+1lo1EerS2CcJswDe
7lcTkk63DS7S0xtpuHrDIgt7i0tlF5jp62Bfqjjp9kXlFNtIaJZjSJeg78LaxzY6ubb8Ld18JODU
/sSFBhsgNR+R1gQDSESpk2CVsyu8w/gGKjCvfyNAShA7ITrCJFWDwjAH8ty0sa7GUWLQAEjUlXCx
iVNNOibaEkl0mxegVybj3uuRHtSq61bsdplw2MQM00E4Jc4HHUAEn7t/+L/dhzIqi1XfOcdo4rfr
9gMaya44JmZ5HPMMbB6jG9rlU+IGf+2E6WQWtvmTGSPQcxobksfE+yjvt65m7sJaBPyjw94mroYP
oumx0guAjSGZXXdeHZKa5XGUEHiICy0jacO+Mx1CbLMqj8hE8RjRoVrYVwuPv2j8j5E4hnPkjgQA
AITjPGQT5mwURExSbtEgaDBhvpn6u2lB2AXlJcCYCTiyPNsOoDdcFA9GkEGHUP6EobFch0XypRJd
X+KRnNd0UswCwBTmRpLdTw6ASxBT18BQn1ZopquuYIaWUfJ4AQ6H0WifjEgxrMzdJVYElX/Q+Bb/
zgH27Bj8AammdxVSG5YW0/tSK+U6wpw+tPSQsr5gnSoPnj/B3bSQApsO/Dp+lxt4lpD8mbpVqK6o
U+XOo7Fu+kltw/QvvBt0liHJh9OSqB7bj6ZkLWUAK6Y6gKtHkOCHPeNrTFvesbSIuR1iEaanJHrc
bPZyUaROebK3ImZJyoJP6jQkRs6WmWzmPGXr5741pv2dQeJPG3mBfo0dK0geo9hA28pcoqqwefQ4
wFtRPocRzxDq7AR6d4MC6c4OEvmwc4XxHU0jTgs4j1tHRRhbHP0lppr4wTyI92ZDooNvTkd2xExl
xsA6jHY/HgfLAFzNjdEtTJqkYgqHQ+iH21mmYOMMKIazYz+OCXGr6dy/xkiyLoSatRjXQZwbsFMv
t8+VauNWbhbgOKFYMMzWOcT+gkoizG+yEu/E/p5aZY7oWXlWmeAB+aLpQ1w6DL7ntPswS6lQc2Fd
LBV+vLCT5jV3pd67Ncmat6eeNc4Xm71VGQ8XfHHWmzt7cEJptu5KMyiptrx+laoIPLJVsiQvYrbJ
mParMsU4ruiv86pnAGdw0sgEOUFWDvkB5RmL08hU4SFfVjZ9NaZHkmchEglc18hhyUFzEsFTte4W
LjbcZ30/tHgqoQdiW4t8Fw9xBbvk9qX8FpVAOqLymeaxfyO8sg0TlsciwsmSqPwiU1S8voGuSA0q
PIkQYi5RTQtw9V++bJOjZUEm5fwbfxh6c9+ZEH7RUIxBXX0wwzZodOzhZAMYLUIZfhD5c01zvz/U
EKfpOJzkyszyyW0a++jNGQjWueWM8hBbnWSfIFBvuo9qbJxnf46ANwX/FqmF23poBoapeQqNLeZS
seY+HqwxOJC0MU07p/S6TRjdtjgdNA+WS9txwqVJIb0aaPxOVTCHp8nwDy7S8b6iT7s9RPgMQuQh
CPf42pZLCq2NIrGc2vcQq+vfAa6TmVnyldj0VTWqYNFkQKkq5O5nHlrAbh0rHUKSySBTKoOEiTqs
tvVYeQdrNiHzpI58JiDnqR/iYFs1Cs+sj347E3Vynwwxc1o5tOxEs5DcgJ5+J+QCfES00vFbg5Ax
9NRvjt94d+3kQByaHPBHAaVJsLb8WuxDQft8B4K1PkQ9D6TnZQ+6jiwCPOn4H6JZFv5apNjGIXa7
zFVYe5dpUmyJ7Aoei3YEyFJbLv0i8JclIeYwTTXKBrf7Aoo6rDkPQU6yr8pZXlBDjdBqSaZFEj22
2w7UMeGmvQ+hnq92eyDBmhVugCgVBCdUSwSc5pFkkJSLIzmME9l7lnOSrdWhWSX9OKzgg0ZKNM9J
jJfj56u3Pto/Ry8ZVoF4DoOAzt/0ZomDnCvGrfzgcPtefTOIsecusyM4y6z7b6+wXneTTTSDBLpg
aqruRckxM1Z0PXPcFx6yDyp/bkpZsB6moj5XmqAh6RXLVDnFe2jBqY+cbTxNw3NdiH3lD/U5uMk1
U6SuLSkTBDD2OXCBYfj0E5bTk+nyfgw1mb8jI12Ehj1IiPIz7BpM/VZePo75Mu2tJ3ddOLp56gKy
DAk1OekssO9+fuwsroDR09EfKtN9v13zaevEq5Yl+H3od+IAhJack+WjKkLq3vn4+wztkSMuP2//
i6RXPoXezuhbqDVl31x/jsDWNI+Uc4RMhZa4S0qRHIxpNo95mlJyhBAIYOyXJ90waP75KAntfedl
q9urfbsobi85ukH8s4k7iQeTAIenmgFbkS7Xm8uEye/VDN0mVuvbu6p1HNJ1GPtb5ybKv3+uob6m
EHIVGvgqcJ6syBq2uZt2B1ZYjKkt+00NkgQJu5MnMhf+WaYzbhjjx1tYtB5btxR4kA8yXtoMh+bY
NfDroO0pmuKobCN77rVyH6qkdBEmeCudYZDRKFpQHHIZMJFj9b5PaEEQFOPJbBnmtaxcwoHMlqhF
ISuqekQXmm84eYo/hadA5yCsukMxkiN3ndI1krRyrwxj+zN8paQ8tpgO7m7HaEloyv7nD1Qz/kuN
KEdlGbYPGe645wkFf+SX8qK5aTisy3uCYLeI2YDABPhg8IJ2x0q4cDXqxNyKvICuyaVHQlTuUnlx
oVZI0XY9/NsdZRTr5LiAcKyJBW5bXW2AiapXNBFXtAv5ZzWXq5/Dqg/q90EAM3Ntc9zpmwji58ag
ZR3u8Q2O97205KEpO+vOd1CCwZluv5LgOdJBux1ECrbFFOUOsyDx5n0UUiwtk+NpGV6PTgWIXLrR
U7mrXbM7GdPUHP06nn40ZjeNUkUS0EMPmKsfUHGJtu+5BjwzuB9SjlhWhf9CezTeft7QuNmB0SRf
Q1hOv023YCEW0GL8rGB8C982WhuUMDjtLmnUH01+iUmWGm/WTdLlRsWX4VVrxzOzq0Uu1OvyLBwo
qZPeQQ/DRuw1AMAVoa6mygaEqdsRfo/hrjGKK6Bl4qGXvfU6uN75dsdDW7K+/bMqT8aNiQXkvvBw
2z3US9JXagAyKMYBTMBoW799Fz6BIpDndvMdbAozr5YdkMkB5Y8yagBCJvrpuKq4KczhlD/0HSd+
u2i0RtmZx9qsNrOIxOto5dcwrfrP0ClhbDE0s+aCPRVhoKJN13kLyPh2psx+btAeck0IDdE1kOVw
d6uVJs28uk3daRNaw1+pWUCYKJtElji7rpHNr8GLNjEBk7ej1GqSC6cQ09gZuvYzY8bT7cYehe6w
tbrpz8/JJJxpxw2ugGzKDRRALjcEiHMJdnuQe1X2Ucb90zx1wyft7dqW3fh6k/aMq1ZVIMbS/LOJ
We+rlOEOv4F+2uVT7oOscJFSl8G3CLP2l+MZFBc521+w1Uj/IExfICprbp9suBCHiJWDoO/oIubA
mJZPHC39RCw8jexYG/FLbA+bliZ3JdS+YHt87Fqo/kHWPN80cSgsALWZy/uo50RtZRFthvmUcJtJ
ADJ5uD32hsATAmzY3NSIto+1M6A6AicklssqHtH0JJ6/EznJ6V1k+/tWAlcLUqQpcFTBn7Ek3+cO
DuV0MEgezwN4Z7VpbrS5YzJe/r2tf0ik6h8c4r3GuMyOlWVxQ001DyqptlCLvefGTv5qo6mf06wq
AKzY62ERQDlDRdqDax9t0T9bWczi1uybp3SCxYIsr1nnRvtet9mwLZg3s016z4cWjTXXzrZYnmbR
8DwxMTndvo/Udd9TuPeHQrkft82zFKo62f3E0ruM/5QjNl7Li65mV4xE2AV/butVl/r6oa/UEmUo
xwv+KQ8FDsOBuPZq9p3kFbBjYE8QCuexRwOAekYx674jfZZJc+noM9G8+izYIjKCsrbgcP/SQdsI
w7p2Z9sDZ2MzQoObexR9pr+eHRe87thhUwnhczkzavvaJsPFlhkPIUdTEE7l6nbDjxXJLTIBX97W
OEjpw7Cj+I8/h2SE5HbIXpgkMP1aKk3C3TRrdc41NeTReiC04TH4y3ct9pOOeqLTUCAmCwsiZUOz
SZg0nfyE/D1LkuZpwOY/u6X8JHYgfGPWIXfNoAh9rtQef4+N5GX6NUh1FcB0v+DnvlaBmxH2VHRr
TwFTIH+DbGfL35pJgZv99qaUVttcTHz54A/eHfY7YhHqWcLCTztZ0IfkMrga5JqpH8o/M/IfPC+n
Ah6Egcohe7wt7G4P8fI68uX3TRAHDwJorkui4F62AWd9PL1Gcz7/IeGWZs+ANDehPCC9tCqubje8
APqtPkSVPeqE4lwNTNHFougbCfAcivSWSxg/y2Bm7xi14YYZ4nxIlKvvledVl2b4uLULCJK7Cw4l
8wLoAZgNtUgHi8j8HG66Nz8vaUUtqmqrtbxT7VEauh3+kqnr+v3odaBbxjMR2GjZAhbhlLzgiPJF
pBgm+KWUACcKKmsKvsPQRmZgKOvSLXBOkxw6KPhsMtDC4GKx7iIv+qWlsLa0w8xw/e7JXtZLHvt0
3RgdQsj+H7txw6yLxz5cnJ+BY+Lx39mhl12c8OoKn0Equ5hADRcBpP55zNaOAWnLBj74vwg7j+XI
kXVJv8rYXQ/MIAPAmJ1NaslMarGBsQShZUDG098PyTs2XX3G+myyi6zqKjIJBCJ+d/+8dDX3IjPW
V1wtm4EB2zqHWEBZskWytJQgJlJUFKTHwXY4FKNs47sEUJgJSgaGwP/EoUwBpC+IUcOpFFH4Gqiz
nkw+Z6f95A8m86cUiitFxWJ8Y6+hb1LPJ/TI4yd0W5JWoEvoniRBOIqSBinmJX50zeJEpyIBRxVn
y882FOA6bPO37Jqvuuz8LciOU0j3N/AAZwmVgByxPvwQStv2vevuEtlzHqAxu2NTuh/j9GhCGisw
by5wrVa7wuohMNLBZ7dENNuK1IiibH6F0EUncvxYZ9GBPfFlcmk3wxCoq3hkAPcp89imtivfGpkn
t4GeYQxmUkzEJT9lbMNw4f0GjgPaEakcYkfVrwFuNclvzzAB6RvGtfWpdRo4szs21YxD7BPDwrhm
12f5aJsm7WlZ+V47RGrsvkn2XjXsu97RHiotBGYbv+ZOop2cytj5lEteBgIrZq8IfiNMBh2ZfEbj
vQD/Iuuh2Tc43xlNe/MSzdSiUr/DrJmWOtAaYmzpToJ+XjU1s+Y6gy4uGmNvKgKEofE4EadlolRk
MthrlvxJT3q4S5oshuDL3ICE3x25cyBvswYPhWwYaGHHdgkGhrjAZnQ1e42xB52ljrmf4U063AUT
pYZdrzvbuS2qZ75y7LvxU8G7jeskms/2chlwdS90bzrGI43HYUareVIxpmP9ZDrIKgzYiXo3nXlh
YFXXXtGlrBpCCfp80SreooiuaTOpT1PkP4oCXGHRaWvOOpiIIvXRivw8DoQ+DbxBpia2VGrtRre+
TvqWudOkk2NuEQZDIvsoBIN3x9ki2uU5pKHQfh4IIixzyb9VenQXlBYSgNeK81tFxokRTfeB0wR+
JrEAauSdla4Jb18A6xqWhlcHO6eKUbzs/J5jNl0nUEr6tIAHCp6XdZ7wImARXeBBV7HzEk/EbILZ
XYAs2kr5KwvFCWEhwP2dMlqGjnSIs/zqA10ak/AtZUy2xK7+hT35vi0Q+sKwQ5zWWAt4oLEbSn6Q
NH87ql68J/xO5MXlwnITf20W8XTs5L3trFspJgYCxSaxnO3UC+y8IC7k0D33SgcRjHXCUKx3fg2f
uCEOsehs5/fAzolgSvbguE64HVzwyEPevbaO/dwlNXfZ/LgApUR5jah3WD6XGbUY950Xsu3EkQ9Y
Bv+xIz69pCaQ7qOOGFSvWMAxoyEU2778HMhmjR4c0CYMEQ3SjAgY2fOkUekuMKA1gSTpdQjkLtA6
L2u2YagBVzO2bdNA0C2d34oKQbNEB2bRURFISVtNEyeKGE4mbgIk7QwYhQ+Ng7R+x4W0rjFuu05G
uk2zX+yK5Sktc5c/qHM/2O5W65K7bAyqteYEI/xGXO2N7qxuH+GLvtQ0uYJvkZibALXXNlgQ1wHn
1Mh9QeWfrqPNFZTfIjCSMYGqYz0p+SSIwdVF7W2YJLezzZUCXyUAmdj+ZqqW6n0I2zNVgunREO3Z
H5qHsteLAztdFV+RnR8rmgAqvY5ObGNAp6rghw4dMwGCtZwG+IjYEMgZk0ddNZ59sgpOyp5N/HcQ
5ksE9rRT44A5zGOWD0eWmgtNph9IyVzs+QCiG+Son2cfOFFZOmVEFHvqHmMFfA0by9VujN9VE6Yb
34+vXN/p2q3KtyjCfockSGUrvKaM09w7VYnLOs6/uHamZdswH0xIsZQOJ57SgqceqWtpQJpUNfx8
2a9jDmELVExYiqol8pfC3TY78qQJISpqSFQzkcoIDLH3Ou1kxyA0as43S28Mgbgzh5vKQFsj0L3z
beUrehswC/vF4xTo5UZQfCEH2AJ5QhMBw3btKIoXPJPumqipXJhwIEQNvapIKMMsomPP3yM7HJUa
BeF9+jBW8DYsk/GMNItNFZASxaJDwCBQ3qK9S7CzLojvWtgwIIvXlrOrIMcDXO0FDKFALkDDzYfg
lkF5kz3jHEjYAoUPGc8lnpG6IsCd8WUWy7KWAzMshXrCENwdMTT4zN0wbXXLSuEbkRoVAZjtEB7v
3TD7HHv90xqAXAb2yalnyA0e4L3rg9zpcBkhQmmeziDUQDTQJE7TuC5bgGQ4FUwDvm0/vaPk0RlS
51vZ8xT24k011v2x8QZUza/WQbscDaT6pAfVM0I1DMb0wClTUpypfrlVmF4k8Byd9XphTHF9bH2C
1l1wV5JgrfIx3Yy5uNPNXas7X3KIhvVkD4CVVY53y3yUvXuaDWi7nLNlQuk8wpw3cyi5HeBXkgsC
ZuaVnHesdFy6Hj6PSrEVsq+qpwmpTVBJgzIyWazJFgQaWI26tLhMutlHNad1K4+gM37NhXGN0qIl
akNFpGz2hT0Wezn0uG9MKsWDNaytjWUmv1MP6mrP3HvJ2g+Ra3ovAPGo0ccV0xEunsZmAFsLGlHF
GpsnIE7tAyb7p0AfXsEyQB7jDqZAHCd/O/AnbMBoKnqqif7vcxfueWc+os8AE6YrAyUMJMsA0hUM
wEKb8jeCab/yhmIGFzNXpwEQY3SEpZ/TCfTwBI/Ea2aUDcIc3qzcQoMxXG+b09zVQkPYaDH0SBQ3
g69y7CmAxUfRdpFcoUJyM/oMdsJGxSCIjM/SyV+aAhP5hCmrocTOc0Z3n3c4g3145noZUTNDfZc1
7TEbR5upPosRRu7EqNGtghPmXcUe1rgq6aE7xf0K+KP6FXBUwbYJytBikZanMqHsySrnJmWcQAtR
G8iSs+G6eJEB/rAkfQ0bqJqQoVZMv3fCcp61ifES6bSP3ocRpEXvhufcE5XUlpVTLbuOSgCwb9ws
cc9zmC/Do5N19LR4l/mY4lSIh5rtU5TonyzszUkNz77l49YfhwdRcv7jqqG5gTpHtmuczIw8tx6Q
P9JJuzfGAPk3uHdZIYqJxo2xyNeWka00OT5LIcOrJ6wLrMh2dKIX8i3LzDKBKMYePhxU+s0Uol7J
8ldnnobEUExT+e24BtVa9BkkVKWdCaV5rEjOhkUpPuqhOknT3OQ6HXja0H0GzNgb1xP8Xxq2sDK9
+NN75tuXzAQYM5hAMHNsfFs3rj9Y7VAxNYglTap/oDh05LHnDuSaqcgUQ2qIMgi18plCrL3n9DQn
dKxoRdVAreOcxLvJZMbLxT28rNOIptyk7nvNSHUbKoXuBFnHwQPPogTht/FpbohpgKlKeQ48/BRC
Gz7NPDoyaAZMUHnebNxcI+gM+8SqL1aoTUA3+nuS94DBsbktE8Yb4PdZinJbq9e0snZ6fa0yYDxO
ahTYk3uXBgCos2NtnuOUM+NkuDoBEPuuKmiVaFBoeSgpMJCr0S1/aR4/7yJzJEx6hsupFIe8pzYG
R99IgYVbLq2q/LQd6n1yfAyY6q2HUY9+BgFYJ1Z0xVYRjtxQ7isbC5xygKFlxF5pzoDAXvblBwwl
Yvgu21a9drYsWeRfbZJ+dq7tPBNwXmyTVLdnM7PS7gqONLupxq1pvk65upBLGha29GOOZNQnZnls
ruM4QOeEXxv0J7qCKErDoZbPZkJwLRyBWfNQ3K4WSBjb6HzsKtbFG6tkI3rgCLH7Nfo9nFnetKUa
RLyMiFgBfjE2vYLzUeg1ZUysUGuD9Wrn30vYksxRoWkmFjdIDlZ5pHTNohbXDOmrrpEow4jb3+bA
5o8iOmrzy8A+iXoyIln7+FesaJ7t+AtXUqciROT2ZvLpi8OESPlF02LfS4atwGmAxwSav6IsRiFV
kNQaV+3c+NARQcQbsYnbmic0QOpJreysf86Sac95DVg0Eq/sbEhglLPrXrP3zY4lkadDzoITFcPP
3GrUTrf2SVsYi1yhbJPIPHlzdzhngd4gUAZZIVtZLiip2g4JGfpf4+ivh5E7tZJktQ1supY5AlaJ
n5ypfAqkvWXUCLuEQCMQfE+P9qND+9CM7zAHNWw01HoL50I80KMC03Bswg/FibmjBaiO+ANxOSdP
apxGwRsPgnSZVU2+iLTqYEAsG0VA/0YLnxHvG0YcHoFcz1tGVtmqND2xa146zjheoQG2SYNglRU9
ZlNsxFCSgFqGTFiQa6lnkP3wI+kQ5001iYVVBWtzdr0HhdXyrz26BnneaYyS9QhMkTMmjT2hfhCt
RwxRNiE2gVbthMF+loI9jmeASzJx7LqDZ0Hkg03x1vgGo8eamDSuAlSYhTX51WbGn/CAdkKQ+ayE
YZztc4EFk0T7B53Wz24ONKfQB0jvVv8WVO2bGwukR4+BitVDHtU+e1N0OLmQwdxlPWEzTiYM7nVP
ArtiNrmxJ65FWw+hzVl4n02JQO99mWwcYH5RBkKLUX4c86g4NtVjNB/OW0LhsCXU1aCW+wRfZ2dO
nX7sMJ1+v1SjSQlCjg0iN03Ig5+BJGjJ6fFYiAGe3pQF6z4qaKJW4kr44kdo0cNJf+GlGeDt5YA2
11HP5d+M275hXmd4Dz5YKMat0d5pQ8AmyKm7FsTJcurz6cyeZl2Ah+Mp2fepv5oSQmmU7wUAxoJN
Gc8kjojBYjb2PFwI583nP4jqUjLplD/9FI2/Zqy3kJCF8Nn/7Oe9dKNVbwEAY/oCSlKjoPpYpUD+
OkWLNhOuaDlrViiYS0PKjvHUFFCspa2ZcKpzD6ndtjiVOlBfY3TppW89JpN9L5Pi2Z08d5FDM3BT
09moaXzuExKYfatPKxtQx7KizdNoRbcxm+i3VcT5mpHYcIfL4B5ZisKi0mc+6lpnhJaJQYDinyi6
J8ho6yws5KXwxx9pn7lbr5Rs/uv+J2rn6HnFputigGQGFITQKHHkxKDziBAtyP3U+yj+ZWjRqgVj
BfuldNei2KU8GdalxAdjAVM70zYYT7rBNCq7j3sMW7pd40xvnmRbexcfRFbIqbbxm35NxPLBQADH
ELDJkWnTqWU2yH3GSACTd2uORycIuTa5K4jfx7gEYiyKhs15uXpKR7otfEpx+VHZv8G8pjP0Jbxk
uB7ZwjWkYdPsd2cquS2TRNEO0G9Ea5/8Kn6cd9qrujKeJjqnZHevJXdI3zUb1foBfOxzIq8VycZr
1fEz5SpZa0aRvjkaoyXbZXcNhTbyIaMXUdhg4stqaNisLTy6DfRwINOwu161aebT5Bk/A3JIyDwK
Y3lhramrDDfRJL6c6LGNz7qW/7aBzqdYu8g9eA5zPUCoId2n3KU8ghMBSZ28Fbvtdh9I7418NE+U
mWYuqEcwhgYW6bZNNHCS9MbjDCo+LdBs7Pt9KgrMcisFhvvQBUgRqO6ec0pcA7iQNX9NYbD9C5zi
S2XEqZPYO5l9+QaCAsNoqOHq4w8rhqF+ZwPiabSzxxT5PITGS8XhFXytA98cxn2TBx+apbhJU+aX
BXPz4LEfCvMwWIja1rJ2pmk3RpFYipo10+8egiBQ28aBiWUkbN95KhAr+g1mUjUGqWiNrwvAhrnu
bCxaPcF3OsLKdbfPDlMlrnGVvbiWU+9Sv/jIugidyNeoCOEqX7tdSO9Mf9Rpx90ymv9hyX4XlADs
S4XMGqDHTXlN/JQ1j0aXyMbukf5STYhxcyBKa3bcE6igzQO6PaVncbJTY0EfQDkSitNHUMGacU49
u99ogRci1ZQ2ex6OcWMy+CsnVQb9qf7niEjH9oSpqg69IJtisrdmo1+yQ1D27n0/ghrIcPAkNAm/
d+NvrTIOIKYrUHcSOJz7Ho/dT2l9lEi9HZGVIIfx3Gne1nLEe+vTXxc9D4Y3QVsnBJ77l7Ge9yPS
xpLwktCWCGNtNyLEGTzDXDXdqcL6zCCKtKrOlhKhy4NNmo8E35ByrmBkzsigC4FNl3JhjsuKCcGU
4yQE1dMwFMLA+GMsHiGgB1f8gvPQFwNHBeY/jnXnOKvRiNbRpTK9Y+DYX1yT9VNUtu22ziS9vb1x
RlItfTh6rvPZOOlL0iybQUE/LizAuQntlHw1i3rqil1t5O4mTXEuyZr5od5wruStfeEAZ5B9bhZ1
jXfXlpjZUpv9C4rytTXJ95iWdYD9pvYdjHzhkMPzKqgJcFylu607/UmN2QPrcE26RkQb3wr1I5Lj
14jJ03SxBzTI3prJehuBNaU1VhNreoE5QRfhqbPx7+bB/FBXFHLioIfGv755b3Knxe8WRge7104c
gLemINfTSQ2F2abkMw6hmDtuu40mvp1Ywzxks4/JfH2dmyN8PNN9xr8fYHxcRcEdN66+9hkrLGYD
5x0GeBzE1wgQ+N6sQPOBHk82daP2YJk9sicLxk0/pCT76aFlMRQwdxNsKzRRl4uiNzcQ+ONtQ0WM
Q7uVdIgvwG7OdvDYaCMU1D2hAU2MbPhxanX2is1yyxFGo5gIL6rtS7bn2lAiI0UrHYjXwrfara4x
Z9Sm6j4u/DMVcCHb12d9MkFnq8c66bc2paZE35ZWPsLuoRCMlDi5eoAzQ8RUoRdciRhuCdF0r1WD
7c6C4B8jfxDIdO29I+rHWnsClPCm2cELrAbSGw5rYZk+QhQzWFZDeJM+CV5UasL5wPvw8dzbgfZZ
WJqE7uLdmRbFSkWiKNioqSUkjUbCvPZ49tfWFsj/Zx9YO82VOJczejUDyv2iO68tcNUG6sPdV4N3
qTKqxjF3MbgrQwZbwt4OViaXmuklS2a025rN1NJt+88uxMbllAMxGIv+p8GKnsN0+hgwBnON8pmW
45jUvK/2dwNLeDla/hsa6DvR5dxi/09v7Qe+3rXnM4ZoeOLuivROC3lXMNct9Lj+JXzoK05ZPZFw
fUERYnzB2JaLclx6wbAN5GRzdvP4yVXYJG65TkhcpyLx7f3/i3rePl93Y7RLE/dFBy19tKtJHrF3
prtoEAejdamqaoL88I0K0nge52UE25soL6mKCTXu9tKgTPhE0nYlrjH44pOgpQq6LqP0M6t9co/F
jVMCbu8c9w5DVgCnE4WrIBJ85zCRIdA4QT46TsJjY0zvLMdyeHgM+roXpPKGgVlqObDVCCM73bc9
HDzG1+bz7UMbcYgZSao9hpR5dkAwKRekdMIo9fEoQRZuXMcMWbu5pBq82nsvirkFcYTnVmV/UNHQ
YWsz+jM6MAWFAZE6ZcoH1bKmi6JinOSBTXaIajOFcfFNBnYyC06boumm+1HGPzDMxdcOONvSL3L3
NAY66j00NipZDx6shcu3fGxXyV3AfuoYWzxeEjXMJO32TlrFJnV9gwQzSZF5/apvgnXr8C+mVYyP
p5lIJc4SdBj3L+CSsGir6GJFGPJYl6o1axqglrDG/+NspEnnSNZPH6UNM86KE7T4OIHDoXI+tNIv
5nz5022fWlawCVu6SjlWOP1On4pkJXJlb7yJEZLIf5oB0oBO10vgF+e682gs5U3iKm/2N2hRdDCS
uVRnzn4X8PV5DhKFn3+llerkjpLBbx6/kzYdDshPmH1TdQm8YPoIMHatxPDliNw5ObhJ9xGN75BL
QxcwsE1KUTK1Mmu8qcpLWJtKQ3b7bxIKe1t9JSyEISPy40s9h6f6hFOu0oLyYeq5ORrMZ5+UqXcL
O/GmqwoP/ay2Mzh3+qQ7G56G4jfbRjvI3+CFMbF+/90aJ0vmiqfYMD+6fhJXX+/FIYjojK0A2q7/
Amm7ltkUlsX/Krr8WsZFK//1X6b4/5DPHNtxqMrRTcMVQN6qn58PMabtf/2X8b/r0gYQYfm/Dd9m
pZzEARcXEm7hHIfEFvteZe8JEK3KjKynBA/P2sFKBfUjZHvy7cS52XFygurEBsdT4iGludKiQLAu
o3vu+MUEvmQ156EpN157onBXcefk+//wjQCKq76/v/2vf/3XjHATnm9awvENobseSLg/vhFP9Dyk
S4VHjmJBp230rZnXD1GrrSsQc2vGWfV+ttrrZfjk1V04o7m+Roct9BRDYmFjyIET00PhsFWm1YTc
Q4BIWgvzosXacYxCbfHPX7Jr//1LFq5tObqn+zZ+A4jlf37JA1HkMKopAXKynlpbO7fzbVpTSikz
Zvsp8Z33pqWcbtIskuBpuC+UkZ7LQTIzVZVJPpbRzZamjhGbZBYcaAY6AAAzHqVLw6ptT29Y/XBA
eubRn13Ut5eKzlQRhFDkvSA48Ajs73D8MyE1PCQ4l/lAUpv4bJWiZ8xNHyNdmWvfpovg5rSyE3QY
3Yf/09r6Sc4vt1+J1vqwIFAAxLEZQIHyOjOW7payLcftFECcKthAK2bVV9RVEg2ea28h3eJlsF3v
rejgTmsaNfWu1rzOa1Akq/KxldoxgDR814uEQBAFpEwtpH2XRsO4G0f2tBXd4FdctNyJ5gsTbu2I
aSd56IXZXku2Q6llNf/hnvH/7Z7xXM/iYrMt/mODJ/zz58bOMWICpgH84FEfl/W+rVT4OEHNP8cV
sXljroPWRL41tSpeWg3HnUpHcLtB3WA4OI8hjU+YqyWZEUUT0YxSap0CPxDy4P72YScqkn3VDGDQ
2wd40OleizRCLcxGH+rYSJfg27yt7TU8GmxjWPc+M2BOkgvOFdGjbNSjmNz03MQOjlbFWTYEm5SP
BI0tH0Ev9gvnJOjAYDAYXm7L9eSO/UooIzva8GkWqJbx0bFpKpgCn+mvJ/MjBg1aW3X3xYNmt2u8
jMs278n0RBlYT/xe4w4ACWiD28dObZ2SGsT2RGTtsRFxvVO99zrm/v3Nf3p7wUB8Dw4N544Nfz3I
qYoO2DU+lxqedUvo43PbGNegpnRcjDkODttkPjMFKU1dBcJHSiLiFCbKWUWFU32g7Kyqwnd+erNz
r++Ag4meCFkvNB4JpMoJPmT+WcXFD7bW6e5/PleG4vzPd7f4twXJd7k0HN/z2FI7gCf+vEq0SHAw
MiDIkCv1NxIX9WnKbu2nA8AUO9J3rcLAE7pQyr1B+mffSrtHa2IxmrjCrAVWN9CJfUVy1sP858bG
am6O6ru4ve+0Kboo580VjnyoEwZ0YRCzC2s4/iTGvS5bmnBtLfuqhuzLr9QZq6Z2dDqOtGODOkIh
lravEkuuqwhf9Y2UoiTWzsGwtkncZ+shpEHGIwYUN175eHspO0rAHQhdT2bFnmUaqaJRTHGXFjyx
dTuvBTcHY6qSfD84xu84i+W7Vka4ssv2NQS6Bz8hh/2b6NkLuMZpCXnT3v7zG2+bf19WfZZ/X3cs
3+eRxnv/5xtvWVPnkIrKFq7nkxoRFW0lYV7mO9dag5P+SPRUAbiLdNrCSnEKqgD8RSE/Gztt7hod
d1eCyQ4zV4mEg++CeacbnqXjXsM0GR+SxEhZqznf2g1BzZnix+LqHtxgfL+Zrm8vQVcyTjDCH95k
kvoRvW8+g+nZIMbrS13SzRVAbGSokTc4kyLjNFDQfDI47bIXZjYDMzS09Hz1z++NYc1r018fkxiP
uBQdHpQmIGVT1/98c6ArKpp/aL4hP2Zvb9DIuuyDI847ipMr6aEPuMOxdDqG1HbZFp9pb/8My+ij
d5zmPiLQTw6+BSCVM8O3Wpxv3Prjtmn07ji2vXtQ4Ax3FdU/ntHa94NoU4rp6/AU1VbOPB2PrOq8
Eo3k/fYZl/v0iGu2XNw+nOhLv2j0+vzwU7rW06TaSLsaTvFoGAfPiY2tNTlyfvowVTeItHpC+Ntk
aPddFBU/5SAe7Mq9Y81VxxvMpdddVqbEB25XD2rnBz1AVA3AXVpGKN/dAUmh+hHbjCwi5iEv5FDL
RayrCw754GT3/tN3aEHDgdYRFwADYGCI8omEwzcr0mk1MLA86EVdPOrC+BF1bvRDwUyJp3GL/DO9
MXgv1pY0xA7FZpVJEOerSB/MdcZvLKOu1RFUJ7h1owTQ39bEBTOgUYg8mnf3vcbGJd682jXqi4/v
bw5IDfh7llMN7ILMgrzcbuCBRqYjW94ZmjFemTrLpco6ELLzh/0Mc02d+t7y8tPNr2nNpk19VYJf
O1tF5fMO2gSGYr+95FJOtJt45YvvGOgyQBDJcWLWEFJb3w4OklKMKdMmyELZigYM3lFTQ0VmoX5N
GFHiMPODLSBCLv6OoiKqRGl2VXJQ71k2XoQ10KBLMZ3BKvUf9lWG/vcVwDMsB0HNo5zEtAU9L39e
5BIuYhXUKRAXN4q22hTqO3BInCmjandjnlEBSczD2THbdpdOoVvPLGAyZWP1vQmv6NIMEJsecyse
OC5SH6G6MThZ7vDqiBA1EQiZcbzxKbtW/GZaYIDLlQczN+SzVujtYSRNt9DdcJ9IWpmNtLSgnQz5
psSzi1wSvxHRi2CNmd2KmXp+NgcPwcgu83PcBQz2FQKQP1GBJCOarrOCcnGNTfgLh2wfdFmwGvV0
OPcZ5Uth7Qv6Jj3sYywbbBVM4jVUsN2uVtUHauVglqZoiwslc0CikoEhn1AAxkorg1F/b+jLeSds
AZC7xKqslmlWDxtj/vD2OQ+hc6fVMXBR0kNhTa8uJwq17lqf22G0fwB9Rp0u6WIdDWeN1BpSSzAa
07EWGlFQLxoOU8IMxGmF/dRYzR1LDejWzv3AfPVVBEl1DzoKEGuK9/1Gx9UgNGDfILgr1JWob/pQ
zaE9TL6/QIPGx9tHVFjE/+HxYdjzEvjnEmm7PJtt3XfZqwrnb9s7FY7M/Wp6lBhDpIAA62yV8K+9
jBA2F4E7hb8AzhBO7uZyGPiN6Oq0WQRmfW8K4zKaRvLcTZcWwt6l0pNdoSIAIgi2jKBDYW1T1NxF
CzcBQDMAkSBNMEo6YFNRL1S0djPdPLZJsqyVTsTPdXsIMDFVUBPCRWJK59o7bvdclVQUzLi8zPCd
czuwaFk4hZLiqUKmfXBH43s9baOxvX6fFhpfW4bxQNpZt+wDtULRozBiXCtFczCGlvyLiJP8VLy7
bRSdby83MKbTsktiQdaZnlFpoPuLqOiq14nZ+iZ3WYFoyale01Y8CZ/AV2QD0+sxaSy0GJx9TzEU
0BSvuOPrqlaOpZFFmd3yt5chpLUwdFPr+3MhLlXs8tjwHHvqDig42UqvLf8sSUcvGouiUqYQRNrm
UIHPRHfRNj0MHQf9dUbzUuoAZKXo3TstntCO4H+hzd5/jyeMqT/n2udoOxPVtqmHq98MLk0u3GXm
1dGxwsW2LA0j23rwI2EUJPLSzDEAt3iMu0EHnWSV24HdNntZxA05y99cq82Bzbr9QAXPCpOa+Wxa
bnjXCMxwafOd3sRG9+aNY3YMAuBm+qS/x3De7vrZ+xlPBhjSYvC7nZennM0ENzPeanQ+p952gamo
zmaI3+Nyx293hzlc2/3zrsCEpP6XK941dWGiTwp73hjoNrCZP9fLaDCmyU4DXEakQTLT2bkpDoRS
PUTcjhX81F3FjJgpJ1HX0aMKrUx2bXi1LJTQIHqJcFEngoomozi6Q2c9BVlx54d0C99WEQPvlSEh
K4w6dik0d6pK2XN2zHL3oi2+sfo/x/8T/i6v3/fpXyca/p8sd74Z7lrhsLuxfOHwZs3f7F8mGgqF
lTHSXA8Ya2qb4kN5tWkqWd6iICb1eMtwBnlRpKagTHRbe6jJPM6HJr2qMTjK4WAg/5Iy4IQd5j7+
hBtxkKxtvFcQZ7EbTq89vZOLLCI4bYlfJBZQopP64/tPir7VEPuo4kQM22RG0EAPqU2wg71a3xIH
08id07ERiWfrU0zKyqqzuZhyjjK6OB/p76YPQffpfI/B4lYBji4zBvAYonw+MVFx1xSR2CdvfMwm
RJ2EPK7QWueRSMtwNm6g6zr7IpdJwGvISxABNSkMbnVW1UkdcNSUd9qw7aMW4mwJd4KaL2n66XmS
+AQ4b9LYPTjmOrIZj7fBrygNEImrod9pvrNXoLiXY1JZrz4YuSXO7uIw5MXytnQnz6ETDLvRQ2W9
gcvrTP8JMs0/9jKIQZCmVyuAzNiYTM6TJnR2tw8r2Gf/4cL2/jypuyYACcvwPAOx2MITZc0bhb9c
C04k4NWL9lc5QysnNafYzdt7U1kzAprlZUFhjHZNOGJhuDPPLnHpBzszrGXS9+wf5ttfm5jizsS0
wh2xhHeENkZLC5akPelEiaBcDx36EvPATVKwESWwENA53/T44+2JbmjZX6euxrCKOmWwNd/zJASN
E3TWoUypYb9dEi1B9TmLK+fIDI2M4bafyDCYnl29z6Y9hzXOHPRhzQ2mDqafM9HmkxD2oa3qrsA0
YZr1HESiyWIqOOqDLK9Guc3GXN4nCrpxSn/L/8ShRXURyMzARWlSN+IBSA79vZD9aW6cKKG1aPmb
ZzX49qdTbOZPAymYg9aXaJ/zr8JBUKzRdeWD8njkFCdTSA80Uwi1JVTHNlBLL67qU2Z8RdLpOBQk
DONxfPnBZ5w1T/+8gFkUSPyxgPFz9nSONC60Y8PxvL+dasCkuZlTZr9G82Ww3P57k8fhu1rxTO13
cRY1l1yx5+rS6MU1ox2oxunD6GEjtMn1+5IYYnImSdtz8pgYS9k0IEOlrt/rgDFBnlHHNExu9Y5N
Et77fZO72SdenJ9KeOmjlvXpoRop6IVvsQxZpH6E4TAuU4tNIye7atkXK43K5fPtxZsfsNDA//ld
YG/6b2+DB67esDAZG/Du3L/NQBn5xRyNmV8OTY6DzuDckfSm+nQyMOlB+EEjmtrkSfY6NfxsCITR
EmSSfgXgXO1wTpbwB9i66BYOsRhN/LMutmD0zpYnm3cn4umUZTbU0Kh6qyIeyFMeT9fbi4cr9GBH
CqhW8GbkJeFAfqFLTm+tCN/mD9T//SxnBUlU+nUomhSPDYgqEpX18rYhief9ibC1J0S68g7MSI5S
pzBwMS/cqDDcckd5SHlAiguslTh/AGFFSYd7EYxm+UmNFwXJYdicQ+Ev7FnGafv4rRudlBBI9XOo
i+7iWtoDon16KsbgrVfUeGT8fM/0N3XbrOXJTpBULm7TqTj3y6NMrV+W+d/cnUdz5EaUrf/Ki7eH
AiYTZvE25Q2rip5NbhBt4X3C/vr5ACpmpH4TUsx2NpTYYlNVBSDz5r3nfGcCUGJj2EZZSS8+Lg5Y
cMVb5ZOKndm4l+q6Bj/vt/KlCwXQvjhZUXV3B9N+o+Hwo56f69JSJXsIMeh9VMNDQml46iyMIjzk
pMgtfbJOWWK/PPZiVOYhnVt2CAA+f0jiAz8F7WwQi/N7Nf7JLibyARETzM0DaVXXitTRn4PK8Pvg
Uq1rsBk4opuzNX/h4NKccePIXk/OtF7Nw+f51vQLh4hYe3yJSJMk12r36fUL6qR/XLyd0yBv3mBd
/SjJL10d+BfSPehDpgyrP39HMjg3PYtrYPVvJbr3N7QzF6SDGnGKXERoGOE3qBWl19BkHivUUUFO
AdY+m/RrX7IwxFLfuodSYFz2rLy7Lwt7BMCWilNp2+3RFD1zFk6/hT6l+7wNg7VWO895MRYPlpWq
XcGc/pAV5lM2FtqDVGQk9ZW6zDMq0LyJd9IsncnNYKlr4SBPnKZWbcGIio0c4apC6Ek3qm4ddOBR
cTLMkILQdgL4mNBzNKnplzKv9NcJLMZBdk763c6Rky+TMV//3gLGhG+YqENWTQfTkuPFn0YC3XrY
nUIGBNw1YjoJXcNj3RXfFcsWJoXxVVAfXxu4ZAekL/s8IAPNqzzrLQU0vq2airmmDQtj5FRhDG/j
6NfQEak/rE6LwQnSgSLA9Vdu8nFouSAlwBJzrOMOrem3YIqvcGwVUF9d7RO8uzu/DfpDI2N16EYd
DVDVHAM7GS49ul5dGemjBZ0PtJbzWAun3yywVUL1xtMnili4OguD219yX38M4sj7E0VsynSNpbR4
LnxYkUmfboPem14bOvu0o2ESGhyYcLf46QDvK8+zJ70T6mFZBP+3pirNzct/CFWqo/9z9zVPvv41
WGn+K5+5Sq7xB5MIj+qdFmf/c45acrw/7LnjodP8oJ6XFl3pnFzo8P/9X+8P17KZMumMu3isCTr6
zzwl+YdnAqL0HAurkGeAsfuf5CktaUn/dYB2hCst3bN1nbMEW5H7ewXOUEBK4sAGzBz6GWdHzW0d
imMjPcQZXQQ/wsWe6DfhM4NYl+hu+huAd2DWdfY20bwdiD9vPzTJr8JrJZqAG6PE9/n7tsDSU4dm
fWpokzNeuf/Lx/vfHB6W0c1vL53t05kPWQgB8IH8vWBMbG006wkyBaggNBYBGY1dewtI6MFKXpnr
PAvEKiT1HBOUODPccDd0Cl5LWU/bpC3pB5vpc50E3t708N/ZdtEe9BLqR9nyZ77/s6TJeE9Jn2Ps
d/fL+zfbalz5Ca5YzLBEQgUuMnuZgeWitLamPt6xOqKsp3EwU0T4SJ/8CYgOah9z0xMSA4Z4+Miy
4MlUyXvdon805s/bAj2KJP7eaMiC9WIK/X/+sH6bHS/X2Zinrrph0W+3lwnIX6rrBkeHR/8K4VBL
9ONMBbCQbhz7Wj33DG6gj/ZnjQEJpHt8xKUXXXuTxpU/vxR6RdaK4pOPNHReAnv85Q1k5CitBfzP
voe2VPtVuO+BIcShn9rvECPsdUfJu3GGVK7+5a38VkDOtyx9EmY1HBZcaFG/9XySeMwSTVn9Fp2m
PE9082upHjs987B+o3dzTY6uWVuQhYwWj3wSZ5+XWfeA6TsFkSjvrXxrz0QbpN82FluNyLiKbX4q
mwes6cjg42OZjuYh68KVXmCTDZuJcU4S7IbG2+Jh7s5h64f/8r6Wqfdv97NlSsM1SF8zOP/8Ngsx
E/gzqvZ7FPAxWud+k6BSWO460iTwP1gm2i7zzqhGYlZJhWaeWc4Ucv1QC33ctvPlQEvd7WO3+5eD
usEK8/d6laWBkt0zGKHaLFgMJv7+tBHpOjT0rApE6qCIZNbSUFfjMcpdEMX2vmEG9To4OHiwOW2o
qD44haIrS7PqGFip8S3HlkzDOiLKD3+uk6cec4iImY8ZX3LhnRA1NbcmlqCeCvdmz9MvA5dt3Sh3
I0uApnoSPmYxdE+7D06Zf18GQXdtgXdI0TcPKUHUKHdogWr0s0tog8rxi43ZzXlYLowuusFl1n/L
baThWQ1cWRa+yc7a13RFR+0Q9Kj3HDeKrpaLgDmvs58ZIHJkWd10aKfuS2NX3p4TelY5xdUuUmBc
2bcuIqA9TT3jNBm/KEasY+CMQOFxcoeYBLYTka3IxImJIR8OIaMAvlG2ubUWA+YiVaptpjgTOi4u
Gjslt4F8IrXBx+hAhkXIjlegr/n/kmG17utAOyJCzWhyNPkakel2qqryvjXar6lj3jcpvimtzH7G
radR+brZjs5bHKYdMK08u+RDlBEJSgNLH+WZGAqy5DP/y1KhBlr2FFYTolusNG7rSBYEk6YyP116
Fvm6Jd1lr/u8AKKsn0zOC9u+eZRaza6Q9jcUEvYmlu2wsQUNEK1jaeRWQvQjPfohSXlE+wBFfP55
nyALfAWPBakde0We3T5B4keFv4et5h8m5eJkqbGWJSVtfpBD+sGzgUlo5AasfGuILqQrPxYcI1D9
ibtYhO5J2Eig+4HmUdl96WXdXTNlGJvl/gmqax98aVsvejC6/CJ71z/PIHs2NNa82aJRZpvMj+E1
+ZA6ZI9j2+uwIIlnFO3txqG/sCMoF5I0hJL57CkI61yB3wsxBw7ZPrTa9zTKvtoMpMjfoCZcPhet
ok7jp/VIv7a2iK+feKfIODglJ04RaP5DUtZ7BiMORC3UOMtrciIK2I75rTWp8tDMMvG6ZiYejdp0
1rQa6vA4rWINRAxO9p/kX0z7EQAt6SwEj87t34bThUwr8uDwwZ8c0aevsOjVZjSH7qx5332Iwaek
atQGtGqyNqa+hzyOANYLYmSaQV0/UYL+EsneoTl7HFswNX6WmiuhWgIdcMwaM7dD2jQPM0DkzMBQ
XUUarhg1DZesrPAEpR02EggUkW5rl7ZsnN1Ypz2DS4XQss2KXd8lMVUuYnU6K+OKq6sRZadZW5HF
wX5k3suFHe7NLPgoM2M6Gz4g69EZv6K+QfNUJM9jEL2PdSCOWstnNgWAEQtT0d8T7Tk2quwOSjbg
9JxIngbbJ/qJkdtfdm9DDKPO5dMGXwZfZxp+CDVuCHs3jxENGhAF4/flfuXXPXuiVYiiuFuicV5/
5vu4mdelQu9IiVce5lXuDfZN1gieCqPoViCZyl3Lkdk2jgVx9KvC4S8EEzW1XjfPhHEJ0GHud3SV
8z+LGz5/xJ41/CDCXWbz0hjc98QSWyTIgKs7ku34YJTutC/q8lnvLOOsBu9U6HV7V/hk25X1s/R6
BCoIo3AN6tl2ecVT0Gq7jmguDKvdCeWOQkdUvArcobfIK29GGDgrZHXYPtTwAtwgvNjOPWCH4Ehl
9J1XhgZfFsZmQBu7XiCGjokmxVfZU0nBszNqBvdSj7tzb+LL4zJfQpwmKtfKPV9IEYp3zRjLm3B7
tUM7pW8L3XjpOXJbVW9++Ga8S6RenZduG3b0jzoNQvZmfLNmX8Kenjf2uIcPm1V0I+bPPa0A6Uee
x+1GsnKsD+OJzt1sQaXsCrRIIoC3L8slKCtJiC6QQdVW5W7wIo8E7CbeZdC18442ru9fE4t+bht7
b4lfGIdg9hA6ni/QWUN/p1FEf6n9MvqUaQZNP620Rrp7ngYZ1HpYPmQ3tL77VRNytagFEaW7JJmH
zh27qLfqOBbgSQwoQZ3uqNLKuTcb4zEm94BLVHj7sJwJHLOjdyg46xYFZ90WM3QgRXkZYzRnkTZA
YIoThrIG8sXcqs2DKPxqrUVBvSXgM5swMfjNlB+mQnc3SInXQZIO12DIv6nUDVG6ZvlXP/ohDaPf
j+RqHSICgvGC4kRqUAlxzpySxxAfOEIAem9WemyxgWzjJtB2cmynq5nhSInn/CY6FU+cialsK3ja
unM0+nx8zPSxu0vhJq+SjIThDM9GqpzyJKvuEZbdQVHA3wyCPFY+Yr996jXhOpjksJ+C6odrcRs7
9EI3bjhASi43y0MWoUNbRW6kveZmf6GBgXEkqZ9TpeYFyNIhIVDUMw9z0X0SHmaN3VsoI/s9gauk
R/FKiqr+UWSqBdKh7TXTHt6aEBdwOvXPvcIQQO7AV9x20SvX0cIMGz3D0Y72khSIGxCfHD/k5F5J
edXXqf1hoiP4nqMiW3vo4ft+avCIlqw+sor3bc3nRU/a2llKYMaQ2feYpIy4mnNBO0S0s9GDGLR8
7wbeV3NK5LmuInjhuu29krGcDjz7UHSTV1vW2npiulwGGoPrPAqIO8DLYZRIkfM82XvsEJuGBY6j
iriDk+PtmxqxeQs+9ZxF0Uq43MMkbvkPQUcvGiQKzb0kdY4+4mUe97o4h+y/SuF79Se5B+EYXVVV
dcdAKJ5PG4BoVl616R3Jl3H2G3psXCeSH2lTwxge+rWd2SRoie4ezNYpstaQzDPMezyrg9l+VXGS
AXlV1qHDYx/02qZI8FgMc0pqNCFC02TOcljnD6aLT6mYYdxcywc2LtidtL6DHqQlLY0zqFCOow48
6hg7sR2ylLMLyzM4h3tkaHTntGbN2lUyDCvLDQlRr6DrqF9ke6mDEgs8ZxGhhezCrvNRWXC2gUBe
e83PN0Hpv2ECtMhphJSrxc1pKbbyTD4WdZEfq1ZkPJVV+Yi69yhC9inlPOQo2I+ST5Mz5VyTJ0xA
E6t96mXzDYT43TLt9knSwZYrn9J9Etpnp3DmVDayMzKtqrfD1Eew7npAbJ7+QNuWGCVGQMVYRdd5
NQ9KucPDkz8Voby5bZpvYDnlEGxY3+SIimsYS+fSDsk7IS7GLg15bZ4y8ge3qm/5/MtjbE9cUaO6
agQb4mWkAywL90XGhblJJJrG3M/RNCEowAM/QX0tiVWnFiSvpb7ZkBN2hZNN66p3cJ8qnO9FE/Vr
N2eahfFekM2xz2hSHHOjJuutGE42orYDYlgMepiICQiQkNu8TQ2Mem051X0wD/EGJwV4OOerdvdp
Mcm17/iv2KpB3ClxQpZ5DXQ6BjbZnwhci2YzirzbtmPzg/Kj2juwvVgDq7dpLIznpFA/e917rOVA
07FL0i2S+2hfAo41PeM9NYD/MQOlPGEQueUR8rc6qnSvYX4WoEEG5pwYRxW12kMRWdA3glcfsNJb
KFpCFQuwHrqr3bPr3Fl0mXepJEJmwFQAL7zMYXOO4mAWBZbFkTPEvLP4RkdHe4I1Ew4Co3sVRNtB
TRdP09MXiGFa4G/DSgcja+JGVByTD1AE4C430t6YOX859QGfOnbfxZD2LcmNoF+aEmBHLuQqFty7
tSaoMNGmM5Y+VmltALbifdKOYAhISkPfYFnhNLs8BEFkB0g/O2PVzacI1F8oW6IISVTdgpojNkX4
CQTdIkX6MDj7AOYJ2Ilk2GS5lW3RnuDJcbWHHDvmWbjfii47dOibnizlX8ZEz/BQXaDPQnKZzz4k
rxPq18cnKdLg0Ng4q0Y5bJ28/RYhOL0OPYNLt3eOee8QCVReezjZu5ogmT3ARVU32R4SEueJRL7Q
uXQPPq/sZBYkxlvpPpV2eQyN7DFTzpveNC/DUGGSIKymTKOf1Atya2bdM3Re/WEeINVT+MuxkvQC
zQlwo4ZPYPkV0ieixivAywVOiKkIA8nBSTF8wKb/ruG7n6OVbwgYnLve++US4UrABmS2orVcYMTJ
+yT09pSpauN6pI+roWZ4BF3vs+uzHCEL11nnZqwfOhjMqEgyKhIzdy88W/sW3X5g51/AelnniVgs
jQb5Whpe+a0rIFroaJHgeNlPfRg9BCIVWxTnxa4TXnjXJka0jvTvNUDW9y7SwlWdG8MK39e486TU
tiwlAx6x3FknODVYNSh6+mIgnqQGv5tl5cfSx4nmOF/hNhcvRd0XluGta1mvQjVLhEzrzmCHvFua
Ik3AkccY7AMDbffO4CZmy0E948LeZ5wIGtJ9ZwKtbwgXfvURWNBQIdQysWDg1KkcdhxGzRXgaZ4L
28aVmg8M7rwHPRWPMsudW2tva5DsG1KU1barjBIx0thsw0RF11bwHAwiSNH2mShTDCvaYkszckoY
n9tNWQ/mWNUHUSf5uiRPynBnh745w7uAPkOTo5COsmhtL+f6ivIiZQbQkHN1+iTZCqZzW7/BB62m
ZIvz0TyKgaq+772dQHyMhISAacNNy5NZhe/8sl1Be2lnDtQcUlFCySq5HzXqVG+gpLdDccHyozaT
3hxcTaUbR5ioKOdqtoijfgWVFsw43qx3f/75VBlH3LrEskzBPakL5jFBJ7uSrnpiRnXvQnE5LaWQ
6fflTlekCgCDXUM17jeD3eqrQqJgms8aTvJuloF9+ixIC0zGffAQ+hjuyHaSZwUkhSvmIQKxSRkF
vYnjzGZFp673VrKNfw2af15Oq6VtvCHJT26sI69ZYmTrpfYl4ppVBT3Jnvj1Zkt6HBct1uWTntfT
ukmSaWuaI/xHUgJcAliIFmNiouRdqbflLgsVwNmuONL9yVaWAB3C+zcOjGHujMCDRmSKb2XnoeDT
UxAGbnfm7WBvCmrn3IXdz4ocqLl+R8aRTvoq8SYsvrG1zQfv+4CWal+1TwitMRNlZrVh2g43d1lH
7Xnvz1wtf9Ka2j5jw2ivKYzkfaaaHfPtt6lNhkdHNP1jgpZsU4YcGUsU2Kayqf0tGvZ7FXFASkOY
NIR5En3d9gTH53XH6YAAEa5kfG/BwtqTw4VqIW8btEkOR5R+TC7B/KXJwDw2LBzbNpTxuW+w2cSJ
6ta2iW16CpDOuoCBoYeZjUZ4gqXfLUpjh10fAI8O0bqs73VMEqFQjJ164mllUvlX19T9axgX06bn
BIljZkp39HcUjDWzPtS+/ZzBvdEhulSrhSE6FFp7Vs2ECR9PQjQfm5YL1AmwAI0v04tMnWhrF/Z9
10w/e8wqIOyMdh+buGrAVnmsFUztHanu+n7na2F0dQwWbXJnEWdVWUT+PM9ubucxRFMGp3PjeBhy
c70+JoN78wc2c9/9SS/xl2XyFxv67cTWhdVOF3MOIlbL5a2JnhwOmf1KLetQWl1+r6cBPRgvsncu
Z2HBAHA9eHAX9MAHLKLT3c1T27tv6fYCQRHpXTwg41P46wQLGOa78qnAYuGWBkmR+OQxbHravVuU
wQPny02VX1ydhoYWDNYDPfhwT4FyTXpe3diUIC97GqyBZt4zS4GwP2/4+QguDhH2iQ6OxlIw5sfl
wyTDUdsHY/qzmPpz2jrGjnNR71bGMzLKmDaZBmPIxEaK4HQXiwQjbSLslZyZxal97Qc9vyThDI5r
MqzgLvErasSJIBUpBvPjNBgxNmi3Gu4srXtYxg0wJk9zQtAK+YMAw+LdVVnXH1gvBnQtNFlSLf7V
lGm4E1r5IEuZY77gc8E7x8efDTZHfPUzNtJgF/saWKfGSk6jAFIzy1CxinKOpwGxQZnikW2fr3kr
V5Z4RgZgp/ducxD4DXaxKo6xkY9v9CBlp6uZk0TROphX1H2w/dzYXw1JGx6aqhHgpIH5NEB3N2Uw
wf2cRbGm876c0zm03IOU/gGOBNe7B+TD0i2iGlvM4dbcRA5xOmxqByBL6zv1jS7LGYhrhm+Q+y/x
nXcdMStCLTYG3+/8dRBb9X5yuoASEk+PR59gGU38bx1omiYTx3+YaPY/f/zM/zrOXP7C5zzTFH/g
3fN0Hb2WR747Y8g/x5qG8QcnKaS6FCoWDgYXUd+fY03b++NzANoU7TzmlPIPilhhuA6/xuEf8n8y
y/zNTMK01LTlPB2yURVZtrd4wf4y4wIzVQjbNcOtCvT8rp1F9MQRtnewGi+5fr+YDrJSshqZiAr4
E4NneLNoWQI4J48TvgNJCIPhFkTApS7JB3FNXA4TuvUi2u+aEeJqkT7mczIIYqlpF3RatLE5px8C
5YlDRHbhWityGGGEc/YcLU2nK/dY8vBWxv0qjhU7WOA4WCOwO4EDLV/pFoZEWG+6IJPI3qvu6S9X
7b8ZlNq/KevmKbIrdVuHDzhfMPu3wZKdm94wKOBNTQ5wGki2hnXAQ9DXB+14pceqvc6kzWxIiRoW
Zr438MI/lk5Dx33EjlNjcIwb+2HEgQ6NDnJWACcCV71LiGs5DR/4qdHZNToSRMMlBqbKwovf2zHZ
GBnkLlHU+3jyFW0VdiJSMMY74ZDLlTcG8HGprBeEoH9+i3YBSzD1fWufhTKdizl/SQy92oYtYVeG
gXV1lcTFY+FV1bPUJeE/BVFrvjKn5xqEzkPomNvlO7/r9Gct4+iHuPXB8yP9uQNzuMpwqZ2d+dtw
BFIUTkOz9iBcU6Ka1ltvkqMXEoR+Wb5t3lIkH/8idhT//yXhiiBzRGsvLcf5XewYDrGLdFS2G5oo
Zjn96EzDfxs6u95nmB92yK+0N6lIcM+wCl7C2o7f2vioUYO+puGLhgb4LKyAPV0nkgbREwNwPke1
8e8GjFbXtq3M6/Jv3fytVZAtWQU5PE8oLQec3CVhQS7RcqbvY2VXGL6mq6E5JaReTLS+ZX2AZbBf
acSS52xd9Mm6LYKn1kzfw6H5NlGqnkvb4ewRwI1KHBlckE3+841r/SYP1mk3m8JEJT0vErPz9u8z
xyEgXinxLM4ULtDlxQ2izJEmqh1Sws70cJsDzOHTAh8yGCN3ZMN/jBrAzv5GFUSk9iUkeM9hE4yc
GitE3ItbwoSZdjJoRxOHHkHmro+zY1EOhx5hOjUA1HKYulfZco71dQFuVfzoRWdc9CZrD9OYiuOU
EfvgRoP2L9LA5dr/ZQ7Mu7YNLNK4GXjPjq3/9rg2TTJ0wmCWotcoqvpIj3mscuCHTWNdVA3WseaA
R6KExpAzRocle5/KK3bla+CU1Y5u8ciJGenVhG34+BkyRHskOEjcVgmR8p/S97pOH4JEI/G2qdfd
qPyrNAlDG+y8eepFAUg4ASeSR+ZwEjGJkW3NGLzLIFn982X+XZvAG3ZM7Lk2J1QGirb9myI0LnUH
jS/DKDn0cHAB+t45VtruRjeG8B/71bEPypcoHN0PUlNRebjuC2dBhoJJ9Jj2CTGzk6nu8lChnOpi
dVdDkyXaYv5++cIEKjr0ue2+VZ7xMw9H4zGKoBlognEN47PkX97R8or/fgkdwcYoTKTMyPWXG/sv
O1Fe4yAQUkBUjdKD5SjvCqQOG09ROvvRMuk1ofxYZ3nqr4XImLoWzq0jWnDx+P3Xl7Ij/7nUtHM1
D0pLQfaH1KCRNJEOsTyUZyMewwvPY/fownw3+yC4r0HFMTHqCHTnkHEpiJm+yDq61s5UH9KpfRTk
Iu+XSB5aoPked8QXugrhZYk7QBv++RwQlGhdyxISrh27H56jkcjEYe6AFuRkjegJM5l0mJ6M/JiT
3fbaYPfOVd5tWnR9lzGSwPz6tiE4rNLeysiEqWY1PyxveDP84V9WU9P+TRLCHYQFnVRYyzE8j0Li
t4VCKweSy2kNMTknBrtInWyrDz1Qwanru3UTuf1Rz4vhMRrcczWLHVM2wWOVmcmmbS3vuRVGulVF
WuwTk/jbwq8JRRgGDN5B1r6BUNDvDBFET6gh4fBM+P+i2TmDs/pZyP6F9ArnbEeAL+s5hQyjzFYQ
+hvPAXOOF3Lqr+3+YEQJJygZRqfEaNRK1Iz7F9ujl5j5JiwNGjSuS4bk7Do3wrg/NhwJ16iH9Nwk
KKkCVr8ekjDaeixlD8UcbRrb3jHiwHbUvSY6ZKNb3fdxu7b1VJ2TOTeI5BI0P8WPeGqSY0C2LflD
sQUXMf0OgHI6psILLkjykTBZ6F+tWFtj9vX+Er7DTcz0gD5s+1EYJCGA+DfWXR9802TmPVW9hxyY
YeXcbSGORXdqAFYabqgsFV+sBp/cnMXRk7K8sbFmEdpctdsmsqedgkm2V4aTzImz1ksGy2cfeAYJ
5YryvPSAw1ukuv3SmuYpzHq6MkvfJJJ+uI9rCbncUcfeG8SVte8HOfTaUWh1dvUq1Px2CL6wgasY
B/1aC/OR7A966Oi20u4SZV19V/oYUrOnxZhlCo9zR5CRmEmn/4bHDz4K8vz3xKfRxbyXpJZClqss
7Ju9JcAUBAqsGIUGinIevMWn0DKQxKs6PaSYAlcFUJHNGHkc4uzySzG42Uc8lfPMoUPYm8zWurI/
V/Of57ZTAq8Z+x1AE7/dhzVetkg3ZkM0zirX6stXvP0UObqsJS0R3+AwOYxfbPk22GW/Fo3dHjSr
ah6T0NxY/YhTiYNUVtkethaXy1IYLVHdqIn9ytc/JgiE68iygkcGQZio5aaGuvImw/DBwGy7tpf0
Q4jZG3JEkFLHvWWeqLlAsfVJd29iR36ZOihq4H7i5yhsnK3woNclVnmMPDe4Vh5UKhNnyVdqoJWn
x+hcYpy3qZt2+ymBU2B2qIiXb82JYz4d5yUNJP/PH0Ak096kPj5PDrC3oEnVfpEpt/TI6nTa4vvK
P4S0Ixb/ucO35JikMKHOSR6mJxW7T3GdVEe09x0FrY4/Pumv/ZISwpQg/ULwW7EpIyu+KaHti6T3
twX5Eneu3qhdM+dTCQeYigPthWxAzsN9wnl11tIa1vjEuA0YOqjr5uSNZoZM0KQHilRltk7F3wtb
/ekfAGHmHFXoOIflURs8ehi4bczdsoIMYbleLLtuSFw5wrBbOyGFmYwe1Bkr5q7IOOMuP4H43gTZ
lLT1T21sZ+VCQ3T2kp83p/Et/9ZGbrGxI7SGJnkR/7xNS0P+3W3JIc12aYZ7prQN+DNycWP+ZVsj
1qt1tNA01s7yaYd0pu7MHvKXTlQvlO+pe04nu7o4ILC7l6muxntX13NIgixin1gopb7o8Eo5eSS/
PCvbMPLamlDAL0s0TpmWT5CzC1L7emVtIJMg1JlzBXEyWueYQOdICvyCibgaEuIuQXCbRVNtMHm8
QGg6jdR2h0JETCSUxpRQ5C+1alS0C0y8UbJWt6l/+3wpSRVwnVtGrYPrwAcrNaaeoIEBCuLNAc53
pBumwI539hccvtt+MrtvYdTdV576kfvAIUeZlI+m0j6IAmG0FSdXI+7zZ+HTXEWLktx1Uuy0SZEi
QhWN2bCwkKCaVyYjpGfU/YjZAm+i75Gg4GV8Tj4NY2xJAcCiNnzK4uluGMiLij2PGamep4fPdVDF
usttpxUMrwD2TeNUsfN53nYhjmQVUP46rmKYvDTh6X8/JpANjgjC2q2etjc76tq75fMmzwOh2TSs
mq5Jf4zsVZfPZRLB/boEKbpeAAyyA77q1SUCh5KBjU7Y37Zou5DpcoSjwkDA0BQofYg/VTfhmM7J
iuNXMxiyG+yk73gsy7eizbXDkLsP5Vi64ui6xcOill+24zjL35KxyDYIPsQpZuHedMrELmIJ+5Db
dX20nZGODWF+lSnip9EdvoecrO4BEvywAOODO28garN6MEjXPAu07XwXGYH1ZXnOupQjj9fIK0Eg
BAowv15uGzXr8UmJ8VefbztPWCZ1c468GPXkLTRVReAluY9BY9D0ilGubCY76c6fz3LvEAsQuB7d
uY7/cV2PH0vzLe9Fz3+AmYHzxruVkfRuMVzjc24YV7J26SfYKXk+SYLGLbVCEO4pdjURE1MzRn10
SBgRzlVAPZFQFdWdDXyuFFc5f6mZkWw/re9zBjZjbwqK+UFZvtgcnnef/xVOa3GEBYwKm9JkBxcL
wrAZG5T0tN8CvXvTYneYcR/5lzyDYQBUH7EUk8JDhThkS5kJhyhT0JmS8WaMLqGbpgrfGWvvwtnB
m1EB1r1711FtoL+dv5iYgEgW3SHH8hHgYRWayiG8mibjUJ3wA2bR4lcgrauK2dQIl1lZDqYV2Oh7
x2mvdOzd83ITD5S8dwplRYEsk2TBx1ACPExCkBR0nQhcDNVRbxx13zB/W0vxUzfgX1TVj2Zy7Asd
3m4XqG90J5uPIIzCnZ8RIo0PFO8lKxZQYg3idswQ+JsV9iSMiYjYzizbJo5vXb0C9q4ZFNz+fYCF
OjGNHV0CeI2jQJRRjFfXJ5inUA03yoD4wbez6t1lNsvqv+wwfdAcTWYD2zobh0PSTPU+L4xxR6X3
Sm5Nd5Bj+fxJ43LsYqtZLTAY6KQ0d1eeUTubXLqAFdFyEOSsnEM1H2PrkQD1sf7RZdGcQcQ0h8ln
jIBndj4yYAF6CtNti+9n42iD9UhZNmzHRqIYcr0CICs04YVUlXbOA1nDjy2B26FTjK9Ajk+djKJv
mtZ+ZzujsYO8L7Td/pvWdbgvneZbrbPKlPkHFkWmVBWoW50G7C1n7HjMlGIqhdaOD0A08IYwSZfj
Q2HA7SV69WExTX0+YjJuxns5Vzl5mn4Fschcu/my7B1T43iHuqG5/rmV9Hzsn4pJXpC77vX2aVlH
s4RzRuZYBKz5M/ycpdLoXid9GI5D7CMiiTg3ouiwrlXLHTjMIPmep3yLZf9zAW11JwAjaAKcsAMu
EjN1fYiq9xH5m1Zq+tPkWdEhLsUz1lJjy4omXgM/f/ESZ5+WrOALSqbtnnEzfRVm5vwYBx0IkEh3
2ehN5yYAdwVmdrg1VtU/Wq68d0ThffEKJZFMRem+8m33yxiYF7uP13UGjLws3OhoDZWD7Napbl1h
8SrYNZiB6OcxdGgDeVNzi4ocTG0t4ufBgZCUR6mJpx5+oqbrh7wL6XDbklSYGgnYZNd4IIt+l3ho
thPoiLUwvX0keILMue+WVZ23H5l6IjCVj3ys7Z0yf7YN58hRWHvbH74nKui3mhLWWxHS0UtZLtZh
iZHWbnP78fPj7J0k2qnB7BnNIykU0/N/cHVWS45j0bb9IkWI4dWWzHYy1YuiIEuwBVsMX3+H5L7d
55wXh52ZBU4LFsw5JkXXS4NY6EMRSJWFRzvixDMyUK2jskJ2VBG/ThFa5ga0/saC8cEFwA1/u1nT
blGQGRzQ2XwoADRGLnfLGkzqD8LkbTfSn6jZKb6c1H6HT1Y8elNtndBavHoLZAAKGNjQSRqs0RYr
mcl0LzGU1B+NpDh7tZ2/g54O5s5Sv8YZlUdSAY4851r0uLYqRsSsq+w+raEoY5+1dxN4MdvedGW3
eKF3iFJgnLXzo9GqhPSaNHmMZs67/54NhQXFzna+V96bbkbartYyXANx8nclhinY2p4jcC2qmSqv
emtAGYRCtlkPEmDsiS8MSII6mS2f4s2JGuulbAQBHYMMIJqEpyJLGNdME5L1Pq6ARcGQuo/BlLSC
p4ro5yE2yqVMBhMkFStlFzvlKMaj/DchhO5Zi3KbpRntTdF1dJ5LDVn+W0hqeVrB/IUHdr8bRu8A
LqORWrh0YwEeimcY8giTLFmo9ZLaBVkXrDsRncXIv3O/oy0XzUpOInlaDdVDpc0clUu09JQ27Ikz
1w5cFl1vrhX/GUtjAYdjr5Sh89S2KfS7OhxDBI6K7ZtWE2Bn76ONNOugqRqxFW5v3tKZkzfNsUbb
rMh9L3k3Eqd9ZRFa7tEzeEsco3lTQwUYt9IeWsW9mK4xfZoQVK3K/iDhxgSMYGcndQnZmgks6aB3
5YXrnmNWaiqA1lsbW80L8V21MqM2Ua0L9k3U2kPqarAXeSiTp9rqrbNY8FCWExvB/WrXFMWA5McT
F9uZxUVMUt8Y4/jskp5M2lC0yR2l4DIFkpPxNnkXofKcs1O4CoNpBu7L7mcZRduhFeFzPpG5VRPu
syHEV3l3gcJAB+zNRxvK1b4WFHu5kTq3vhKIAySsC9SP9bNms8Al52JCg1Q2dnwLGWebIm8ph93o
uJKcWqWNDrLPf6E+EVsgrESizZXzKaqtjs4QiCRfbmuzPtsqSVzIaIp32Tys3ZBQBH2sTa4cQTRP
c4YQZi0ae10FMqAy5GjNHuWESK8twzy/yYAay4xGhTuFc5AW8Ko6N5UTfkc0l+RIV948HvthOq+B
0uuDdG9Gj9yxHVo/6nObk6ciWIQGCf9adVhrPCfU25ttKmd+yzlXvy7nkyjnDesYeaxBGfh3T+Rk
RUvKxDTdUsv+VY8D/0PDnW4lMbg3dBtMIRiYXdHhzoRQYRNl3+3u1Gn6PQ8mY9gaE0xGyjVonqXq
IzKBnmuoINQPw/JgeVTIDDQqoi5qbbhS9L7ZIXVgJUvrvZJvA4fxm1vI7LnzLEhO0w47cnRbUReg
TgkMiS7EVoGfXqZJNNrRueuVmjcC99bU4+p6P9UJyO6ew8wuXmuSpZyO7XLjaK8k4TyqrXJyy1p5
TIQsUd00+tnEKbQpo5ja2CVLhMYsuZSa0vlhbTkPiephBjA0uquM1LdmjYJ3Md+ROt2a14m8h/We
59rWWytm1N5L6WyO3ngRUXm6pxET+Kbi6iFhI+VvvyIk+VwHYpFcgL3LuyrH+CFKHDIvBoIC78On
0kMXAxX9dB9IedW76WTpi2iW3sKzm2dAYfgsmgwlelwpu/XoiptD58rLpJN0qxrx/CIjgBEFwsqj
4rXzy9BmlMXIBUkc42UGJmHTzW2805gFkJ6X5YdIAar4FSH12A2xEp9TKjsA3svTbH062mAlhjgv
D509HpXF5ZvEGfBZhZjxkQC/9WM2qa32XlYHWqnbywQnnpCoxMj6FCzaezanIBatlJp/Qkuz8aTz
s3Wc/BjGgPfKydOQ7rjmcjJQNtWdVQS0j9FJB11FwdnQCSxqob4x0QVj79oarfWBx1uFE5rtvMEQ
iGxKh0AbOhRRgnXVlKo5kLKK5GoEQwyO99ktXZRliiCNVksbNn2s5eI6m57jmcUkTiL3YPbW+Kw6
Y/QkErEZ6V7yrZB5tzVjrMhVXN3KJk2CySu6t9YxJKZ0I/nTxfW2aIY0WjhDl6oy80dUxD9ceBXn
Nsm4RMKdeaFA2jZI4Ek7WH4PuLNQyS/Kp4JyyKab/yjH8E1thgx6tveiKgYYQIEPKmmsa8aFcz86
AoT7AkJpLfGNLGx6vBcBBvKGRxIJrwQa/YTFOv1AksmVoWFKgR0RQrjs3BdPlddkKLSvFvp30Al9
PHCLhLJPXtTVRSq/qS0OWJTH9Fex8ivy4geU7/KV+XZ+DqPxYbIZCgdZTi5jp9m8CS+hvWMc/UKh
Kf1EOPmr3TM+r6AdMjCrI+wlAkf4AsJCS8q/4FYV3+Vl5Tm+Zs81DkqVGsBKXIcLfxFvB9iMnyhW
S78GX3Sak6rYQs8nhizq9cAiqnPXUtI4C5BtYkXL36g+iNRwtmmcU1uFjGMiZI5yRPLgzuFwMxiv
OCjGyFfjbuN3E0HqNVj2O/lz/ZHlpchaOKhFEgbhbIZn283Cs0GFeoyj4tg2Sn9MnDDaDbVSEgG5
Qao3/yTl7JXl4s+ICZ8rM/yQyzOK9OLdwcZBJjdvf3aaBomZZVz1MTWvXd0b14Tw871WyJ+VNlhk
diDWXp91IKSCiBTL7UqvXX/BbaYgkOlbN7AGMoXCAm3v+lA6qEOTaj55VXzSBpJZtzZCRzrBfUGE
O/MvrsC1q+SHyYSYs3LjbF0r/2koyI1bHIIbUkEmkBk2EHbNUTaGgcKwb3RmNdOiPcyakStG+6iy
nnocw2YEA+ExZk7ZQcuwG28eBLbnfNGiOlX6tRYv0+yMn1WT+IllxO+CKe8lbyZwHZ6qfNKDBbZd
wXcjX0MUbn0o0CylvLHkMusV6adwBnYryus/spfQLMi6ZfSQiP6HklrhN7fcTdOE8+N9M4AALcGO
AG+mj9TfY5YVrDSN+p3FELtTaznJPCRheTSXZyZcHELrU31on8dDCsZ0Y8Rh+stxSGKn2GSXD122
9UCxzvjcwBSmsJbnqSXjAdLKfaIcQTlGB/BUupNk2jU+pTojJ0o6tFRlfFItzyCENPbcrcME7+wt
D9O9DBTVRncKAAjEljzqepqdG6seoLt0LjLAuthw80tP4CcR9y+XDwvHmxDERNPnkEOkGM41ei8I
M7bGxw4TnHRJyIktMT2qQ/zn3pJEmvHurUeLm1OR6R0G74H5fDsxgusHOhQEyScIYu9OMcy79crh
6D+9MlI+kUoWh/XLAmsr/FrYZDtjsryzgZEoGdPu29RIMtKc4SsbIHDU6N+PZjaSiKQQLcad7maY
nXluJjp9rOHzMY+gCIkhqZ6zmrsffqfoj6Y8J66707qY3NJ/Bzhj7JLwUAENjgfHuSZzx9FC6KO/
vtQgpaUd4VaepVBz94RwwpIihUlHo8VUuz4vCDexLHVKab/cp4oDAWKo5NLsUFYkMi99DMY59GwL
F0IPkQn3br1zGNRekZM7S6HKjjSF5k4YabIUr27kvE5SmxF8km21DmhY+WTXtGtf2D6T1+vEJQsd
Rtfr9ijvgY3ct2hGHMNiySrC8oSFOWghZTcu46CaZhfjbgQULnCtqL8/a4ULo5bVHX7IA3W/+ZZn
ZPq5CQEZYzG+t3Wh3trQ/g1Q2rwxA9QO6+JyfbDRt7K+snJfSTwIHnopNut4wKiKHqWJ9ulh4Xkm
1Uit82u/0P+nPpYYg6u3dPlYUz6PBAzqXaErWw0lyXLXnKqLbGvxYve43OmrrlRm3XNcEbYmde21
NMv/9WwcQcKptfDDRjWumloQcCpyI0LIWmLT4muKd0oWCXEKTPvRGFMGnHX9UDZl9qD3Nzyy3VNn
KN3xPsa0JueMB6O8JTpGwimtCgLFiibIyPv2ZyOUB2cJQ1+bj2TpQEgg++3gc9gyYcxf4ehgKasH
EDwqwFrTIXLZNM32WEfstFbYTa7a5DJ3GTWUOyyOr9yEqTvGxyoyG4rnQnkaIpPI4tiWhDIP4ROL
9fR6n85IXcB8penTKK39u5G7ws2tEqN+yCYyWZR6me15xeOq4TDz4WbHWviQ46B6SxP9Sbih+rDO
dpZXUyfmy/3Qdc0XYDJnuIvMGiCCgrYi12WBgKJoyn3WP0/rlxyQASdLCEygdLePHuryELfpyQEo
k1uQr0dkDVzZkWDB40yOuUW4vWUgXYzjx3XUKjzYm5EpvF0UetaLN7GcQPp7TsywvFU1mM/7dW+t
Pcg4q5kn1NpFb0bQ112r7iIIYJZoTlS8QEbF69jEXEn5JB7czLCCftaYNi2bi0YnRyYdQYgTH/mt
KdjYbRvEczFimZZ9pH2VsvySbmFg0ko/wSmGl8Lr8GSREPyzNbULqb3jW5QZ1TFjnbwrB2cbgzCf
k1piCfHEB0Wfr+six+CNCcHJZabuQ2/cYQI4rINazPTldQ77B51+MuiHtji69myR2p02FyLD7N39
95809eTPa6aCO3vZP3fP+xWx8JQF+BOKC3JlcYlad9zSezJaWT4CJzZJGZy0xr/DMWFR3W9WKenj
GTsAZM+1+5DbSvPiDsxHOecxlxA5he4DaVwqrPhSJgqCdWew3i0bUrHVaTEeD0O8aLPLHCnxbtky
4ccheM67EUO52lNOt2NfBwa5adRGZfgkTZC49hj9TFog2CvljjF1/MBAZ2Mr4xYCG1F4zFzAAC6p
4pThk26OD6EyYXNadheNK3fAVGdsjxarxXXLdz/0ca8Vh/XApXKHLjG0pwL38qKvb57yKTN2VhyN
uyRWj+w/p081avAFuEuo+MidFcWV9B0SE4/M3lDULeg7xUzaXVF22ZV+T90rqW1dZlTm8IC1Tboo
NSx8RkcnmWZYmMLmPbSU2MqCMJYYXbSp/cZdZ/9RSEvMzPG1iZm+2ez0h1jgUFiosLkZcykWJdDK
RSVZDem3GknnWHc1ec517B0HBDvbntkweRuj9KXHTZJLzhdbVLwldgtGapEJ9MslPx/rXSFd75JK
/ScRFVzDMPiwR6uGs1BIk0BStzPn/ALwKPpenoxNq31EUfkSNhlY1eXBwUB9fzZ+adUpSdPkVJdN
8zS5GFNt6M0o5BuOC7ANR7vr4afb1jHX+sN69OVV+j049bxbX3nS+2ccxvp/3OmKoVHcn9ZDPybb
i15o0MgNxmZnNV3hO0MdnsNe/kb29EmoBEKVdngJEXKwvC7Z+hVKgCTgcv/QpzjW78KJ0GiyrRLZ
cocipyXxaHR2eRXim10+J/g53Y5hBLkohRZeSWzB7v7vMzNtGFEKYzhV8n3t3teHJEe0xML9IYfF
EQg3lkHcpPrGMuzsxRg4M9uwf7PK2Q6yqjafyXj4W1AKvq60CtbtgdWCkF6vaV67nzwvQ6lNxnG1
jGOzASRBK7QHRTGv8CmxRo7anG9Nxf2wJCsX21WjozLwpfvKQXX1tyRvkn1k45qzavW9BALDCBn5
y5Tp6cOQmP9gcwF50pwuIou5J6QOzeaurPTpBxczp7bjr0iX5iYj6CvV3Y6bXs4eOXfrl47obrKA
omvP7nmraxaC2lIBd1gSVQc+zvChweak2DIAuqPmZos89hBTaYch21crNpEStAZujra5OlPjUDl0
+Sk2DUIxk4go3E7fr9XJerzGYqr8tkJ44qEC9TWUoFfpPdklurBKHWysjs4LOOwOqwAHpbIcni4J
5nuyG7TdqGvZyRaVETRw+l5kX71ZyxnIfJsg9FE7YUkM7HkaruEiDAAyXTzqIeS8NNTDw2TV5X7k
grcxi3y8SkWrg8ptLG67s3a2xgUCUXnNt1doy1LVAzCQ9+Nz0cTE5yFjOUMOoB9chwXl0H6XGOvO
0PrlcX2GN3J51iak5xmfZh4LtnoJLgwsiuRVNaxtQw0/rkoYkKerp7YeLtFCmWvLvsp3HbIyZGZf
5WR+tz3nhm7/sQFvZorinnodcM595nUfizXADIowHy9zVevBiBv2KdMpbr1KPpCguyI4eznFZ6Lo
VJ/wB+dAA1o8IHPofOliJ/ZGMu9zLa2vOT6b/dBZ33Ju62tTETRJCBH5NmtPlYXkqK0KrMKVJLEN
hbFfF7jMmUYGwlzgh3iRJS1LSHOWyk4ZMBmLzvpcR55dxm3NtMdms1QM6yxaFfp0Xf1L9eDdbGum
Sl1lL+tEocUj7ROFXEIcb4wdoU7OaY2lmQilvSlOtMR7iemTvMyYGpK0uKhzz7VqJjdTMCxcLv9a
bJHzsrgr1j1OOfyBkZK/astShxden+Sv6xaGFybL+cPQ0qStU8CRy8SunNGGcAiccPvom/UmMxjz
eF5fyoJhcNfPw2btdAVvW033ERzYP24bXgT97cVy8/JcRXkAdWJ+m2fU1smI1zCbjOhLN3SEQ8bc
LQZ7Y1fHhKw6jVJA96AabeHd+3XcR1e1YhB5P62rHm6oqSY4s1nOD0dA40GyCoRYrTSnuyhkrY+y
ev5Mw7+rE3rlgS+crmNbxD0RdxIwa9LCwQilcm3z3tvGxD2bmMDerIFDCqSLE6RxSwB6D3AW2E2z
GXHDPkJWNB/NGrNw1DbRRZd6Bvq6ya7rM3V5eX/m1aofZ3G/E000ssiJfdckQrzr1NkPndEJGivK
9qaoex+/CKgqJkO5o0WncGkWc5u8XmeqTvf+cZrVi4NSiU+RUK3B7ja1HppAIQjOC9qaqdYqvSl7
eR0q2A2pEv2NBU16OT7l9TQivatAts6T9oKMY9wJzMoTpIP7MYLYA738TLDE5KQgrBn46ta01cpl
/FY54ylGELCJTGP6UTTjIbTj7iOzZ3Pb9+EhTsR00ohV23oD+AiRwkuODf2lBIM2WellPTQstfj7
T53euzGZafIXjfPCO2Y9uDHU+kl6ubHnzwUin3OgtrP5Asdwsx6oIBwNtnSslIXxPgGL/uwMFZO4
xC8kEggrckINOZlK+gwRBgslyp5gfSldHFZYSOornTkJJEXYHU1zHPdCw+9YsiQh3d5pmHjMbrCe
5d55bTbttqKkzIri2ZJ4uuK5sE8UIuO1UGjYOjEx8VRs6Sud91xZaXpOwIE9JuxWEb8WzU5Px2l7
f8nUGnExDkkrYZHR1m8EHwzbYimzRmg6e205oobl2Iphe/uhnPJggi4ROImHussyrJcxHo9Sn4aT
kotrm+ncjhxFg4nGYTM47ifCakqdYpweE4zkXDNEvbezCeZp0kDjkfx2/hlz80mvdziq43yr0msF
E3scsurVJGjDmmQNjaz6iF/ZJleAaJGH0Gy0DD/VtFxO3BjHcUkS4bZUAXRHcV/9iIYhoSGc5P3Z
+rX7dwfqzFKakIY7PXzqWtYHkdC0I0ZY5akhGPrJdomsSYNCx69fdh+D1bHnLdPyBlaWUd9caSAX
GrJRO017QJ3t+PZiT7tvcHUp/kkpkkVNM+qMvhLhox91Y8v7xoXNOuxVmbPLFP5TFGT6n87ySPRe
tyZDSn4G4hT7ZlktwVVT9crFu9tkKB7JZnNyzS9t0zsI821Vv92nvTW5gOh0DaZfbZ0d7HqhAtnp
XzEmj8SfkmmaNwXWXnqyKPeILLUTV14j8bLWDXajTwHhJe5oJbjJWUfjqs98JcPdTLIwDPguCUpU
OK9m0hv7SEm9oEDo9Sw7ippJ6R102wxBquEXrL3RB+3ENao0jpI3uqn0vt1ptvfRDtNCArLJaNH5
QE1UpSoHDhfqHiVIqOFL0NCT6uMeD8imVKWELSKfyBMn9qi1EWeXhynNUaCEJvvsvHwxZ495eFIQ
1ulWL95MqA1a04i4sCICxBD7hQFuPISRtEHp/isWht8OZHQ5sDsbJL1Xiy0WI32SiSHiNV7MWKPS
npXG00+8n7io5k1Z00pw8493Uc1nrUWNwqA5njCA5MROJu3RklXBOlgy4sE26BoVRlhAiA0ALdGU
cOM167ee5e6ujy1ftiAmdFmnvqfWM6KpmfG6spGLMD2KPGNXQlrg9381UvIaRdP91TJrsYGyInOt
VX4z7WLCDP1sOZJG0tB3BAPd2h4equEkWywUOLe75GIpZnPWEGntWNUzBJ77B7tLvrhn+rUshrMR
Vy2/+ykJhsT66c7ypxkziIpwaMYi+0PIIkm3pFiPiCa5cJ2xu22ECoDKtPiN1KpznCCIB6nddlc1
+iYKdRf3I10q9q5tVHzQ4+Y7Jydur6vQwHVmvwixmYMkaOZRmONB0Y296clxl5uoDU1D/Tbm+r0n
FhZrp30aLf2bLVP+yPQfvPHyoLSsj4xRyQ767B3n0YgvRIg8GKM6B2E0/2JfmNzcyXqop13T07jN
QM99Aj/6TdH1F4bSw6kzFYrHaGh2pkEcTFL/1NrxVpXUGNbUfPchsx8sQ3+HwiGa1+2xgptM8lTN
GwMClJ9B+QRigghpDXq6bVMqtdniepD01o8R+7FD2m6gpqyTlOZjJOeD/aT+06i5qUSqd0DUmAdW
U1Z+o3x0o3bo4fSCqJe0gpr6GLfqdCBrAX9H2rxONrJLtUQEH7o7qx218yhUwmWxJGfMUG8y/hoK
xGljqGXPsBgI+VAcNnJEs2aq+15XgwLEDRaQl2O0tRX3D5FHzm3UAvQkzX5o4OLshFRe45GPNIs8
X1P735jNQ1iSgeoUIHWYlpH4oAXTIF49FA37o8NI/Yh69AUBgwNID7RX6neSKI3RQqPJ9QoMtGTz
16VYScu2JTFKqDsGZW2gK9SvtXhs2/mdI2Q6JIibtjoglE0RueEDiD5+stOJZlU55UWvkdZdwj7j
jtYFleoQUIq8O4oSA4+88jNkjsqFGtevWsyNX+fwFRBB4MhvXWsvnRhNRDqxrtT18jjAlg0Gkkr7
XnIsOsO+MOCQNfpujjvyHyCrBH0o9lOu/mQQ+HvA1M+MMWNuWL9GZF7sxwoHmCaehrFN/TmMh60O
t4REbCgiTRE/TwVs5lLUhi8VD4cwWOIyGn/ojnQh92V/c6g8m3YYT6ArICXlQ8m9xmm3nA9/tQQs
Sut0+9EjMsZteU+apN5gEQFXHywIxydsJ4fpM6d88sftOBYyy9H8TEMLG7n5NoaD5et9n7K4oHRT
CP5uogrToGoS9lIFmKJhXoWxfkiijByS2LlmIXe6wWSraHH2+LXK553khrw6/W/sjPqZ1Thv1dK0
LYJj/agXF9SWJ6YfIY7kCV1RLUjTCfcZ2GfyC9xTkRcnpUZpnGb0ajC5Nrmtz7cyZpfReV0Hp6g1
VmFsEA/y2pgAwmKP5UdNTu2elCGWgHl1IFkGnnStbWOTU8w2dObfC14SfcdCjIHjJLCSGob96IDT
XGyR+iv3gtDHTdUHWigMwqJV0qPomLiTAcpHOBSGP7S20w6Uqvqu15FdDGb3PSkJ520cJb6rcxlI
p48sJfNZJilCni7Fa1bsXIU9pFYV53D4KlmuM3oZ/S4GJDQ5lyT/hWFbORpdkxPT14hdMpG8UQGv
YFNkBknZ65u61EkgzDr+kfK3KLVHt0GAAV2qgyzpJQcpCOxEATbuunCUpzA6dGn43C0oALzG0Kpi
2P/1eGvMFLe2Vj5msvhQshQGjozf2tT4LqvwT0Q744+ue3MrzztxJvmlrPOHEiAZieBeC31j/FIt
yG429cCmbU9eGRfgNmV7zAexA47PzVFO1kEliNHU526vW4SkWykJwbKZjlYaJTDHeCAz6G1Wkx+t
NfVfGaDDTo32tdWoz0LNLujE8mMHA/Rc1uxwrYaoJhcl8kZvDPt50dMYS2diNYLGP9E/Yyf66cYJ
dC+ata0o2o9MeO6SRpn5lvfqhAspEwFmoanDU/UGUJEg18r7msrmd1GHT3pCM40Va8slAwtvjqYg
mmHf4FZ6TIcKkUxTa0FbOMOltcl91br6XGoDv6wmL3wtjR8j5PoHbdY5j2hK+tgNHxsdqsTssm8W
daE81oycAoOamKCN6OgOWXgQzqzsWqxyUdNONweq3JZBodxHAieoSZR32UWWH2XesI8qa77MCkEV
LUrGkyv6uxdViAoisG1HQWJ4rLbYwmMSys/ZmMUBENDSbNRt31DkN9kADHES4FqxaTuFc53bR/xC
BnAxeh+VK6rf1tVbaQn0rjHFrF4U16RJEKU6sYusPyyv6jHrsupUt7hWelXZeWHHKGzILjbghEPv
9BiXOjoRKrytcBIOG9PhUoTcYrkjkLhSnKidsSIkiDntyD0SVojeLLPERmPusKulzs3KQEagokF+
7E1hBhg9cOLapXVzUyp1TXPjoHe0NGBrk/iK2jgPNuNDwocTTNUtUqpw1uip9Uec9BRDLk18G4S+
VsD9gfRb+jk3L9Scg2QOLqYDm/K3OiMXG9pHuiuGHqxpVl/sZO4PnRGe5yzKT0LZ92AsxWZAfRZZ
47QvBuNqjHCa4tEBKUvIJbFszKvhTwTtHO1m/nsoOlUF5qgO0URxLV9EHa4f49kZ2mpXMuffdAZF
raWL356pzFtlEiYMVITQ2O1LRnPVLxqOY6QTqxAvBKQRadZ+yJ9hqSGiHtCRzLh30JXDjEA/cwLv
vKXrFyxudBXIngpSp9aIDR367FxEhDuw1umD3G7dM2XLVhiFeSrwbW07CjCIjaq1TV2PXxQVJqq2
D4Mdi58pcHebpP7r0OqFZAvZaZANmvWeY+8oED71Zo4tLEddm6onKd3Ep1ligtu4e0/NSchJmx0Z
vaxnMKcdHZ2tqGEAzJMvCt3sCS7tUU7Ixt3pUALPtDgIzwzd9UumsyERdlwvmBQYyLRB7EP+DPEY
I60KtWd3UWejSfJnHeKFNpHAS0vy0+m97JAwNCNHXT0M/YdbNfKiisLyE6dItjV9gi8ZKQQZAY++
lTxwAxeHqAJ/FmYPaI/MbWlQsMYzeGZr+Gp1Ozl5kL0wLc3EgLZ6vW8YeAFCq6KzYg75FpxjAbOP
TlnaYxt0CrBuXa8Z4HnjqU4VqiUtO1Rq8UT3jg09ytwT+6yD3WTi6i2hAH1FyzTC8AgL4fJZknHa
TnCIrJRD1Ub4UthnGesABNDzbPBP5DtW2z/isf3VLfe3wpHqflK+h/SxSSrnamQpHu1BtJcoJLLN
RdyAdR205LvMCmKoprrYI4PhDJ87CjdZWJseORYoORtmqrrg2DHfBHUdHx0OT/hoegbVuS8CKVzb
Z8U9+U6GJ0/TW3o7MnxUz7rkHdGDbkpEEjokHcVCmV5Ny3proUY+MM3vSovMPkcl2m8ct0BklySQ
GhrU8qAZ7W6eZXUUhNSzQkK1FHa0ao6G7MZUDG+Dgrrc5X33YomIszrvP1j2ZNtQ5/7pWq48JYrk
nFqfGpkqT+lyyfrv5foMKGSZbdan/+N1uX6VzluCER2+7y8Zb4hTm7jqK0N25VUg/KwEN414eUUS
yyfnIhji5VWa0d4oANhObiWjN9ExLLAbyPfrdyWHGmvgfgwyqJrPWUj0kKl3O7thtSarZsNRE3IK
ultypMtd1/YAjdz4piF1ubZatS8NMR/dUrQnmMqbxHJvhfGKQUD9GOMG2ERZmu9Avrd61Lza+CFv
pYZwuY/zamsl7ZOJiffapw7KbxwOcZJkD0bOwkTtkzoo3dI65TnNsWz9wa2To8uEnUDiOfXRwuCN
Yrj6CewJtXq+M4px2EPUsjlLNeI7u/LBI0bxMc3U6ACx6Yfs2t911lwtJ0UQkUjIpbXzTo4BJaCr
ds+EUvoWyomm6qqLQToe0fHx0/rQTar+kIXfSHSmgEUlkzsrT/a9uiTuhBrv3NDG5MQY4lZ1fX8b
ZBqyprAABJsJMW2tp3zoiv3LCx8jM9Lf2JtpryNxX3b53pEtclVTtX8pZkmz38HpknG5pwVWn8J4
Eid8A/GmUEeoyAxOj3MBCnYcWBuZY06Yoc74ekaczGmZ3z5aqQ8n+H63mBnLfpCRuWSPkXZserR+
Sr44lgod2et0nZhCHDVjBnrlwKq/rt9owk49G8PCkODH/ntwkpEsruXHFPCeO9SXw2b92n8/sj5b
vxb2eK2yqYN3+e/fsn5DhQIOjgHRR8uc8/R//oL1pVZrXK9NbX//65Z/8X/80ZZgomDMUJX/92f/
+8+vXysUAw+PNte79W+gdBoP8OOeukiVxaZ2I/sUy4SnkSnt0/oaNkBrcgHmW6HBF80YEv0MHfb+
4+sPrt8Y1SQOZEteHrvrMjYZ37IVYJbjEK8VqZg2WE64fzUx5OdVaokHImbUNp+LEZ+i5+Uv7RTV
/P9sn8uNe1H1ZQYrrb663p/mpqkj1RROAFe1yvapMgW9NfwIKetYnP7/h14OxTUfvPBgmc3V7eDg
DR7QYC2W5Dlw/Yc+2lomesByDhlxWu4RPtxLWXfaTW9PskBYj4Ks+jXJBsE0EgZuHyBHrO5bulp2
K9P6d2Yklh8mZfpUT56O7KOpHgbdNnbq2GuAqwp3X3dFerFI8z5WpaOeBtdGSq938gibyTtHZNsd
TGys11Qz3F03pCSKMDo4tstkUrZcAkekn94yrLQLzcA91211JgqnqVb+trnbE0XEw9yTfu2UtOXr
12w2/w8Jh/IDC+50Y4rygyt77cdIAjileAjpNm/rS5KOnm13JKuAEfwG3ndzG82iuZn/Phvi3zCC
QWQy+O2z6v9xd2a7jTNbln6VRt/zIDgFyVvNs2159g1hp52c5zH49PVRPqi/uxpdQN82EiAkWnJa
4hARe6/1rfASpQ2M+aYR4UXW3VuaMgMITWzqaONGhN/FFr+3/zSXwGKDes5Inq5WBkRED0grwCE4
91y2l3QqEfaUOtauERtS4/qPALwOrAk8irxsbI9FtzL0YfPPvqax/g5hbxxiA3qi6uIP18ryY+Xd
aXbiXRN78K5aWO5hAfnrCJsdvotIITlnM2kOTQsUN1tZ1Mz8MigfpMsXd7cNJKDyzu6IiHPaxwjT
/LtlIH20A/RdWltlT8x/D7f9aJunDbU/BU4vbd+tKV1LkfjPadTLI2ZDuJUKm6wqvD+EMLhww5hx
xRAT43bTqSh75greBuC1jxAeId3gTAldFHuR1+QLV3n+c2KkVO2oni30rMIS5zvZRvMTWqnlU+kU
wWlwrJKUsfJTN7340UVHP4Wi3Jkxk8V06L116DskmFsqhtcKxBDPsGaVi1CL3lNMKxvla+3xttFy
GrisjJ+9Eo6cE0/FQxaa7U4OnbnLvVbei2iqgBVja69Y/qs8+NOa4U5DJP7W1SrfaEh3Dp2fug9R
LTGfjkbwx0GJPNLUfUHzE2xH2IP7EGTGI+K68Pd3uNn0LOIofR6p9tMLGUjF6B3jqXXKt9t/Ynru
t7Aq9xiHAonL4EzHsnFhqN0eJqYRbjIv26fl2C0bJyORjEzKjZX2+UOjpcVD1BB16tbFnWWlM0vW
bq5V2DVX3RcbgRfy7raLUmF5FN3wfXumgQCmb9ILFvWQoDQ62wdJTfEpwfq51mMnxVA89YzfKURN
Ow2WjGYFix/H/iiNd3AKEcql3L5zC3H1w0B/9Ovxc9Lo2OdJYN9Lz9ROREizdIus4jPrOtDkLOYJ
IpcrrMMoTo1cUB3Uk09vyBaySrP30jK7ues/Ae72vLdIHwHlxu908nrIAfDfBsOLrgbM/V3CInkX
aW2xq3WHuSIsi4Xv29GfohHHSDnfnUq0E41ReBOaWKWhbu8iuz12ttM9sqzHTM+Sb1P17pWSTPUY
iYIkgTkH5Pa0rIzq0ZfpBlwR8/3UvGRJ6j9avi/JPkPkQ+3ee/R90oDpu9L10vUva7KrZY0Uahe7
6pPWqXnRbPO7xXey0koBAoav9lKXE+21FoOH6XnP81E2O2vRJk711o39dxoFVCWD/hlLDG3kzB72
Kd4iVdS4CxAx3sMEWaYU1Vccncehmor7al6fjDF8zW5+etvnAJW/D2XxXHEFHlCLFPe3XTJzQIvH
cIdvT/95wwhER44ZQND5d9z2o8XnhCahbNm1dMcWt58EZbhxalost/fTJJVM7HqSAttBHG4bkdni
oObNP09vj0pEkczl/28/9kofc6Exbm4vrm8vvv2a2ztuO28bK3M+p77Nj2CazyKNwlMETsXnEIzx
qo99e63VjX5/2xB/3uwbZulkPSVasyYGV+vb9H7SadtSn7IOwRwlYDkMvDkytQeHS2wwRvMOrBmd
msTX3+uaCGJbaAaXZwADMYndjTLhVgaa7J5NjzRGe2zTZWVXDovcDI1ZYIjkQIN/bjin59tmDPR/
P7o91ZuxP8LNoRjeREd08//e1LCWi8Xt+ZjK8OiUerXH2P7RFnG+EGNWPGUmNnEaxrcnjq/YY+HG
6CK7Ow1v1TiNu6kpzCs+LPMOSiJiBde43jZuV/MFMDsmpcbDc+tYihxB7r2tP6CWdpv63jFVek4V
DmdVlO3nVKYY04Luuau0aj+2DvbAeb8OUarJP5MJaFSNVHufDJ317BQ2CLzJe4mtfCc9Eu5lnYg7
Pyh8dJkmQqVaN16DRp0ohMg/XsJ/7WamBlbHdLYCtNYOo4Z39SwE67eXzL+oiwbvrXbpmNfcpGl+
UglWSV+fNSA8s2+ieVNAPJmNBD9OoO60eojeAgexUGib8ZkgWO3oCEtf9yaAr9o1X28vrfnV7eAF
Hx6N5xW6oPHSOQy3DB9qUwmGpS5uyUPEvnnJWx/JAhfrOnMx98SRk+DuBnEukVfdjxAIjwV1E+VR
tsPWyw8yg3JEiwTi9orba8kp24GfIiHS+qiS0DzhvpdnBLk1jrX5IXibcq1GWkDUDqC0eOAuclMs
owBpdhGnQUfdiZ1hIYHE3h7y/benfnt7bOOVWuVuoi0phK4k66NVrPr60njpd80i8yuklcJi3vi2
s3LvQkPBw4NDvwwjCwdfvk4qQX09Hz67sJnIBu9xD/cyfenb7EitUTsVTv7vzTQ/ve1j2bYddEo6
QRx7PaIY53993e/bDPs5wIm1G1TWs853KcMlfYA0p0WUe9sEMgpO3L6D06RMe1eYNt0FWn1FMr0F
hHptx9aMTpqgcvlw+8EwuPrKynoNgxuvy+3yOedOT1AOiiY0/BD1xtpRlxzXvQrcgpu/X4ZbYi6N
3ryTzvPAvfw+aXTtvoyqmfkOpdrWiFn8z/1ZMTMw+JKEmtptreIDbozmwRBh9uA+olGZNpYtaJkZ
tXmeKvSPplPoX+hqWJDU7YdDjvpacwf7gPCqenAH4H63VzhpyXUWuc+ZGqxtHI73ubJsYp8K+7kn
pJ4CYPsV9xoqi6EY7oOwMI8UHZ25Mth+QXrT6DkbKZB0BF7UGnSCIc3OW+ZVVO90F83dgFTzhRGK
jlGmz2aoqlt5uMofrBrbbKXJjVdG+hNuCSKPqpCAltlLOFplctA4sljW+KkZ4Ro1mg/W9o8Qq4u3
nNz47ZAiOESvk7/hXsPtBSL50srauNNLkkaLaoweQtYxG0p6dA9KMYB+53Rj+c2cuknqTUtrkAQU
FdJh1LvViPb0sUPjswzjsX7JJDZLDIj2zPFVp0zZF9PItb9ua9PdjqvvIMzKhaja5pTULiL6IkrW
URcP9w6TlA1rHBTCWqZREM7acwRKfGdoNKzoUJvMYxg7OfMOiYtNo+G4XaaoSChvuO2TNvYUNwET
fYaTOkchMZswpzfIfSJwwEgEhjKa3lPWXTgvKZWEpPpg0QDdE5fZkxYVc4B8N8zSRfFBzMC5aXr9
SR8iyXdK2+y2v4vHI8bHnNBuMRA3TJp9I817iBjtE/JAYq6rND8IObRPzgTBF29Hu7ZYOVAk7McV
A5W31pgob7veml5dKnYLAKT9zPFLga4tNS8Vr0ZT2ueCvBYUDP60xVTSbXPP3vpG4HxgNZ6oporm
3jPoNKYVEAHdTDSA1dRTUPQscxEXX0Irj9ngTy+kNVnbqW2ZuVpZ98L84XR7wRijsOkQNt/ZaROd
aWyF/Hki/0pobKGRy04UOgcGTqfe6FPa7tOIVF50B8x+jO6dPFuK6kFSHB0+ghlMD22mq4ckduSl
Et7qn124fzgPZHF3e8FtfxzYwwERDetC3nPbOM2oL1wUM8t2pF8TcliRWWlJckLSdzeoNHzo5g3s
Dfsu1z/+2RMXMnjIhU+yu0tq2Pwi6UThsTGyGKS52W2CqexfdRStRFFJIm/Q/b/WzVwdaq0nGtGk
JzVcIvPuFhf23nTrkuAn3hR7hPpBoc73tzfRNH0hVKe5H2pZPpuNtYhk4a7Q4CicBwUWy3FerQCK
wRdqgriGEo4VYl7VIFf8sR0mozVG1g3D6vihuvtqlPYnsntO4YRyLcYZdc3s4O9t/xCSAeVOIoQW
nUWnCpkTzH7eUBE2gxrafMP6FW39WK+Jje+rF06ig+3W9qfmSHx1jWkekpBJDUtB+xlEEhR34ofO
behZz70H8Yg83OpsE4D6TGXhr14TRn37YdnPeMliXSuMcU5nGRua7tG2nZ+i43qSetScmdZFG1gi
ANK8kIiZhoTfAvqJFB3+cbXTNEWUUld/DA60r1JvEbYWIQt3Pf2TwviY/edOnK1HKDthFn9lg/kR
FqRUhi0lY9J2tvNtd9Xq6svy22ZRm5OAxRavY1uY6ICb85SF+ZGKLym56ZHU3XyPnYSaXo1YKwmd
ZWe1Z9WQ8mzQD4MHbBFJiIvY5xzdTY7d7/ue6r5VeZiotONoT+Hh9qw3q2AlCGhe+ejXLwHpUxfB
QLA0PRWvZ4LagbQV9zpjeIjJW2cG4T6ppWvLvtTBy2T5OyMt62k05RffI8A99Lg04+LkZuNbpkAu
lij0W9+io5SMj/BY106nvpgK24aiw2T4F2yfoPT92Fil5GZ6tgkZR8s2dlF9uDKeNj3FHoKTnVPN
LfJVT4KHINTiTaioks9siw9b9phHMI2RsJAf8iQ79DKQK8eItWfIFcdoSI1Po8MSKwfSSGw/ONtd
kNIMyq5OhC6xscKtmUb5Nm2MJycfrxAbl1YbPst4PFtadkR2cIpU86SF2jJN/a9Jir+4OvHxi+no
TyS9x5QZm6Q8e8i/UslX7+pJs5u72cSdp8faELBZomKvCVg0pGzvho5Mm7pHoJEJDnlbINdyybFc
dQOVCT4u+I1sVxW0OYeY1pKAj7poXMKz0GGuFOJT7KR+uiw0FJSFdgEi4q0V7g4afzm+/yxYtawQ
6i5BFtJg+zY8BTUDG+0yi8Oja/vuQmiUYkBPuitX88KlOc4JkswEYQ+ZW1HjNUESMjFYByD7kUod
CmmvsARK2q9lvSDDaRXqRbRsujZeumAGVokafmpvUGcWy38yH85Qa/fbAY5OyfC3jEJCBiJ7eIqh
DT4nU/yUX336AAdfY8hwBPCFsS1y9Chuv6W890oXzzgHDkWDmA8DizDdonmYtrVBtTNdqQDjjROb
INES86lA80huJU4wP5zsheEK2nzmFO8rEByL8LMrpH/QFZMecgn0tV39GfJOWwRmNCwLlaNuyZ5b
35Uo3rgqQDuvawt7ncxLNJSEDJn9cGLR5BJkECp+87j3UmAU1E+BMlzD3EREFdgxDVrW5vowFQdj
iK+mh/NA+Go/5kELSZ4+EliuFWNN15NyaQtxEuHQn1C8wshA/Ica5jB67ZNrpCFETmPaUgB/TIB1
bQOzY8SagcqOJ/8y2coXuex/svkjo1SHPJ/UK2YO4UirUIbeW1PFfy1b24kwfsF1mjDfpNNGPNWG
bqdEdle56zR9dHSfNprIn1xRhbuwwnZmWOm6dEr0FmW2cav41aySL+o6SI37mPLYOomCC/0/Vqt/
YD0fG2RguZ4Ya0uM4YIMs1M/rFIFbNQEd4s7hgiXFGRB5GUvjHXtonFkTsz4sBelv4cmvAhDbUug
1o+YBhQj/fAshklbUGVUa9CsYuM5hC/1/njMWP0vp8RZ0nOONm7ZkBeVtBc6N6tRCx89PcB8Wpkk
GwV0mVvxzsDOHcy4V4qYQGkhxyglSsGMKAYjJkEB/vfFomxu9cu8MA7oF/A5+AJnn1i1kfXVslRZ
pln7HEXxMhiTEeVBGi4bimzc6I9TV5YLI9CNpaGCP1pSPswfUqXRp/TPwC5ZBakFMZY1k20j3xWd
+tANS20xI57KLi65acfkVeY5BkEDcKplRwYMsFPcZKjd6sU0SMr8Ecq/Js8W9EXapa9JTvDY9xdh
x93qINzhtR6mb5LymNMSGNphyZNzQpAufACbUDPAaXeLxuIidTi7k0n/5MaKEtCwwj2pEvmWfJuj
kab1Km1hDkQY/M+OdRmIklrszIK/Q4XeU1sQxokhHO1h/theUguQYEGX3XDTeq5c/KlMikGJhArX
cw9m0TdPF/aAoHYmalsMUusU5lbQZJ+ug5h4bC14U3mKbSTMPksEVE+R2V5s13j1C/XQOOV5Sjt6
QBV5QiPRQYwawRJFPxeVlexKvaD934cv1sCdhdp+vNAi5ypF9T1q3mkIBQKo9FV6xq5vG7HIKxwd
aKlDH29CScwyubQ+ZmB/UZrvJlBBgIPAwzLVIIOwELqYsl9OlfzRpooQtoj2EU5hEpX8Y9Wm4wrD
2buGSIJEmn2YKJBb3Uligx57flVJrg7GlT1Fw1M6ZXdkr7609HettrtXVAUJVqyXVFdWkUxIjiHM
0M9hgoYYt9PgNDrFOUzGB2m1/ZVrrqcfJwBmZ9+QLuMtJ1CAumSZReoxRqiBuFZELM4lu8I8IN7W
PDjTxH0b3mulEfs15XDeyijdNBUQVh0oQeP5WBYbgYKt/kaFQT3UQ3dJoMg2GrrLkNkvTsc6G0Uw
FykBAeYse2j9T6bbR1duEUNyYK4QtJZhrQ6+MemwKnD9jj2UZfSeXTSmlOTU0sjjp66zkBsVrFUs
rfoajAbfqQyfwro/+jH0Fy/Zj4LlFrCdILmv5rZQOfw4mXauCULUp2tQWXc2RgibLLcsMraaHdzX
9SepNGeQYz92md2JPvxMUfGmvRcSKgj0OPhBBO/h1qi4vi3/RaNEhph5z59GiHVTQ9YtjrXOvRc4
RLBFmh+RmqYA6GgmcuRGsdbmOKAR6TG6KC10gN6h5PAChM7mnNY1mejX06GONlPm8/URJkH5BwmS
PeYYxal0RGKccMt066lOGG86YSwaRkFi0KytINMdT/8P2ArQLFIQ5ePFFqgCgLpa/d4nTO09rfxb
WsQ19dO4FK6ol57YFlWF8IK60rrMqIBQU9uDZ12VzMl2jUM3KeUub7naVzP1qNm8/JRkAVppyj5p
3K9yasFHiG9M5PtMLa3KzO6kyOuVl3feq29lL2FTN3+TgSyfrug+fo2lnaPuadWEeIrTpRprf8kh
3PFdkOM6jdl+chHbaBlUM3N2kFmEeq0kFl8crywze2hGgevSP5rdKvnAojyyUKRplus8B/Oj3NDE
4eZlyTTzI9KNrZSW+XfK252BAOqTOdYibAqajcJHX6u0oxaP8n0w0AtRgVUczfTHsKHHEeiXnfKM
c08b3K88Mmt4fpTMXdoRtjacVWmIfdPArTCS/P62GYJ+aejXXyt1UNrdXSt9dSjVpK3q0Wl2OoqV
l8AF2AQ/+bPoe4iUz14TpKtQ2c7X+DcO4uyPr5E0R+a181Fa/pvSXXMVmxIr2UzT6oPs+gtIMiIS
ErIErnSS9QWfCl7azU3wax+G3ZCfPC1/iadBfcS2ff4F+Na9qk+2nvdba6RYbEkijcFLFpumLlxO
Gy2710AFn28x4pkY1yhc1JvLPXpBHt8EhnSIvVUO4m8ra+LDxobqsa538ru0WOR5/YtbOUxmQEL9
s6n7h8kEHSNTpzjmshzPvXoP6TbNvX3goOUoOJQqGehrKSwSLlJOTcuPnWbQO7zRIMoWrI+iZN36
9ibqGvWeM/l0U336DFrgrT2dyRVR6sFDSxsbE02nnQG9fXrzYnaMS/MV2xODB4AybKHRXVbWyYmF
lLFpSu/PzVhrZd8j3kWtYb0HeFSdaAnLp7GbJLdwiPzF0NhPCJKaDem65DDrCOtjJ7L4c536wTZQ
XtkiWylCVqEiMc29NwlvXAEXbzbM6+DqNIVzrtvxidSS7Lm2p7chyNX9WE24RJpuH5mqecEJASXT
pTA7RNNB+HV5NO1BW6R4VtpAArWcIQip8M52Tm2gdcGvtimdD1Rp+y7Orwkf5jdgq0ZPusAXtSoG
Bc8qc41DKfqNcEqyjaAJMZ0g+cmSzVapGAkq52llO859E8biobOAVC97E9nhLStkrNAR9ZZHNwLQ
wIQyhqAmke9EnSjcIngGzaJm6BYI9gDZfzQ5xt5f2xzooYXbh7h55r+jj0abBHfCxKKhHs5gi18a
UYhDbjfkm7gYr2+cWX8wPrDYdveEB9bQYcFOyDMoTnECv0n3Ke74b21WmZGyrnCabQwMtVgOfht+
TY2+dWhs2v71xhVrwsh8xNjHZJ4Ln8ISnQDqcabRrAhVinD88heymMm5qYTzqfe3mKjv1PzJVqFN
34G4qth6ybt2+KKd/6L11hvevPoKbkEuoRaktFst+KB5Uo6Qjlyxa6tyeDAoX8VNTwLenJL4ew4k
gYW8UkNyk6dje+fT/L+Z0Tz/JzfL9OnXT9n/UL9AB8DavZp9c13F3S3Iw33aSu0cyFmdmHUu5FZi
Y4QbX28b2sDhvtOdnxQmvBi04VE10gCsTLhuDnPoUiCZY3bSHnrllO9T6Em0lmSPol0Cunoz3maJ
p52twP5ELOcvgIboK9n+NQrlIqGwS0QUIll3g3ZyKsc+dQ5Rswi5K47KbiAm4On3iwgGYlTBsNqP
Wcpsgp5ntNWIXFUtvtEbHx0l/ruTtuO9RQDH+heeVSOvhleY0RxRDsDFeOA7xYYaHEp4RjQ21OOk
0xw1WR0fYxe+h9Obr+QWZLt28tZiGBVAHcgXfkXrw5CfWUnIrZgTf6p6otxWTBBEe1hqflw+qHYI
OerdWy7leEUOES6YuqgXkwCWppzhnDJXGwwF2ROQIPOAde8Cfcp9GstogMDrJnuJCmrtR4FHYVXA
O5qpGDfybV9giek6WK5thKmnk722C8l1Pf2ODgpDol+QUdskZruuCBk78V9H/cIxcuskbg9H6QxU
0SsiUeaLFYIlVa4PvdL6rUEseR6MwS4PuvioaTsAL959SQzGEq9NtsnTP1NSuSwyYzlug45zYAKS
CSdafpZN5y89uzYupJVmxwHi5roaBvmidfa1J6SzDDnDujZqry63TdyyF6/3ZnMdOoDbVwk5r8N7
zxAs9CilSVzUj+SXL20XnbkWWu6hKxp9p5iVLjtM5peqIv/HguaOcS1LrnhsYxSpMCxVmlgrPrhY
OnOsUjtFcmfoOaStYSqBqJK26ouCcEVzJ3AiEfXrqmRdwNT9Ne268MDMsQoftEZJMBEuJffOwWCa
QY4QEB0ph9FLg2tmCMt5m3SUe034NVCPXLpuj8UqVXua6sFLL0Yk3+mynHztFeSahRsVkzVVJaix
UFieSp3JYJj1KKzDhEGf4SWg8AIL2KK+frv4Jb2vbY1//4K6Aon/G06K59jVty58zIM9ynFT0tfY
ATKkg6+67gnuor7WYgISAzqfCb7/OeM9QoBU6wXnRRo1ZKiYxZq8ZPzdbkPElObbL73BYAL9ATvA
bZB1A+vJ3LucR7sb0fufDTgbeyti+RnGKNtz04RQlwO0BR8ArZMgoWzx35P0Df2/xj/pDi1hxzAt
d/6n/9d8GI8zL1GGQ2Sg75UHpVFyUXgtbvZ1ge3zSMP7myECTf6oNDwZ1YQVQadQFxoNaKG43nmC
SkzmERyDgEWHGo++BtYOXIHBrz/dpN4K66mrzJD7IhvTpj5VG1Lbx3UcPSq4vKdGqfd/XiEKf1z0
eh0cBmI6GH77U9J7xslxuEga3yo/Rl8EC2mUV4W+4OJZ/nrKEnHRcgIm2nSCtm//3PhOfmJYu9ov
pzWgvupdd7KXWlfYUE0zvzMaUoXGeb9LSPZqAld8qLTmYMazBPmaRWlK0UNUF24XG7fX+40UpAci
64aP61N9Kg346/MmsUYNL2C3IfCvn3tiq8COjmXRg+Dn0t6gyCkPQzJLR+l+LasmCz49rV8XaAW+
3XH6hvBbP9se4a2G3UVHGYv8omP0WQlIKe+JEexB7vnf2dC92mM4vAQR1IdkcgYsWenGT23jvqT1
1WFHOGDeiQivDrD4jNWlcyOw72qdWUHxg3n9owNK2FrS2wGnRes8M8xCwlq6gIlY3+RMrZXMfvB/
2JZdYEkR085x0KCbMz6mJ3KumYf1wnKGoxhf0Vu1os8+fW7UazcANu5JeHewrPgQfvbZuX4E9eMx
j7IU6JRIjhbOo9/NbZ/0Qoz2mDIv9JSvv1J1s45RIen8z8RrGDKNXrIBsW1gyejce352dCjCc+mR
ftGHZLRS4G2/R/OptalwopH9HkZWD57tvnSjkKuyMVLq1U3IYjLWtwQSdA8TTI8lq3/q9jkm1A7w
dN8r1tP9CAbFm+zX0clQWfvqK/FiIgjSLnvQrABmzuTKnadHxTEqxmPSaRrdgtTejZbonybDeYkT
2X2NDqvnSsvkg4oqcRg7DV0e8X/zBLZeYezndE5s/RT51JCnsL0kE+SjsTD1nT32ERYnxiqIEfbV
LMx2KafCguNcaVQ4AqIcOof6WZN2QFipRIGsWLE87+/wDRm7svkZ4OYeseKGx3LeaJAz+Gbmh8Iy
eXj7OSz58Gh6w9/bPeX/3+hJst7+u+jJqJ1+avjv3/97/iTv+s2f1MW/LA8CjgeHyMAtZHGLHX6a
llDJf3m2Y9meZ0iy0wySV/8zf9Jy/uVC9UJBp/MmwzKM//k/muIWRWnZ/3INW5JWaRu2SQqZ+f8S
RWlY+v+ZlWJKAeWQP013+X3/JdSM8llQ6ZGBZLfHVAaaD6cjPHF74lGK/m3SvtoWzyA+aZ1cnN5c
oFllFeWTNdSLS2Q9wUeaLlgRqWbndFHJgzAWnhzOjnFlNUMyWg6hzNaddTWLXRPhfrvx+DI5FLos
7vBAzXdj8SckZGGd92ZHxIXx1vRTsa/LbjvEBXW8ESxMg7Bymwqk8yId8kXnIiwxaukR/E6TXM+6
nW1107kL0H7abrKyU8vZEtazJWsJ4FehbILMNHuNDHwmLRkV9YqBEXSWUvj2btKp/rqV2lXk0pC+
nG27NEI+riebXku0FV7vbllUsA0GGnoLnVVf3jf9oWpid5ETUUV/HYsx1upVGAb14mgYSbuM4rbb
wDL/Iivsbgh8ZnByzFd4lq+jb/yU5NGQF9nZoCieOpkZgMmRNJWYVo1Rtiyy45/e6kmwANgVWe9a
ctJlC0KxcYhKbmHdSBk9Dkz512U/sD4NpqXTUr0LjYyJtpZ8dVWpYyUa3tB4ltua3oMb4G/3mprO
NLjMCSPN0q7TTdU1L6Bx3sPAVAvJl95UzNWxuazUwI2vLaODCIkVKWjTjUlcr0kbzJd9O+1HaHJY
zRcIrhxI1p8RWpUjsP7HoDL81Zh4Z+EQ+QjRQSxlE68GPc03UsPNE9Yl/Hl3eO5ql3Gg9Cl0zYbc
Cf27HBK0oJZcGjZzyMKe7hID65gsjkw8FbVM6a5V+GXVmVonugVhI0UbFgLIj42Nl5nrCAZSpiNN
JTLV3ISlmS4wmD/7wPB3aTZwwCP90rbtU91ExhqJ3AYpsVoHb5Vt21jImj3gG3fj1sRsVnnx6Dbj
h5sRLeiFPbQEA9EJbb9FoERAxwVlgkbphtX7URgoNyi82Nt+tMZt5QTU+DLvWI643FJfXUwR7irL
n6vCZEMkoxFDNXDpOw65BePutewciPu+TUAsklbm4jPjpTEedbOEwV5iww3lRo8tew23n7+AaSsa
ctbgacIKCXrnCu2Jj7+5f42USTCy4zG5tIJLY7851vg4WbYJSMl7TrJ0fLAD509Gd6XtQpYClrEM
TaAWVWvQVTDzGg4+SDPUnhNNZ/NBaOFHpT0YeC7WVNFfjD7zT5EYHklSYvSCYxBO7UARWc6WqHZn
tz0q3waOi3wTad4s+8FDrOEQOkYYhFq6fevuhv04DRHrHf04M7yWGGFDpv9FfjYca6dnycZhorom
lxffWBjg5CrVQ5bjoUCJu/BtAzZEfdU4c2haU5YfQSxJ28eFU0mGfMrTBSIYn+Y2oJPqvZ8wJydN
v7Pa8sGJm58xa/N1UI3mqUSzvaFpT8/PCl0CNziUtQJVbeX3nGktnzk4oiEszqm7MBNiVciVXXVA
sJe5jVZWAvDy9a1pusGmzj1rpZvfJdxJDmdYHJtGMpxrtG+qlHtIG6C6HFnxQ8SskQ4NxD241I5G
x/+CorbyetiX3rzwoPcICVLBGJouth8T80sjBX0/sgHgBbAHWWaMlRg/S5CZhlsFS8cgJ4z4Eg4f
kC3q+AuUg+u6xtLszgvwKTJLAAfdaxaXXyFv2Yd+gyrtLkQMzWUPT0Ha9CkEycOkcn8UgYQe3+oo
LEHJhV7PDdYl1YocolDVV7uh6Jdj8a6iMaf1EO9EZ7xUyYGwXpA0LgJk+jn+2lNjs5GjchedIRaj
jO21nikYEvO9YeCw6a0R75zO/HZg3nD/q1aZO60dfwgPnGF0E/M14Gyb0LMU6/1YvFqdTzqog0GL
+opejYcoCzak4/CBPa/eRq4O8CbLNzTehgX4XKraNIRh4NIvgHQZej8lyIjtqNPoM5zp0xNOv07x
TwJu7NcapM1F3Y+vORQjVAYrYPlY8yJc9Y4T3fVSu3eg/y3hptENbbuDHKKILz+KNsyK/bWls9LU
2n5rMzz6aXm02eFxMqxVY9FtrIFrML1dm+wu7Lk1oFVoHyKP23jsH1Lt2FKj2SqsYQipY3SDojdg
QxEtEaLqnmNVUFg77cqT6dK063qNnsxZalnNUrGhxpo53ToMStLnHBRycSW9d1n9UZo6qKA/ZwBT
r34+fNSaYy9Ls6MpW5vtY1LMSFDPPdmTt/D4GaqO5mBNfr711dY1HHQJPi3ssSQMMm7aN9ce99wW
yYIF+wGlWLv2+n9wdx7LkWtZlv2Vshwn0gBcyDariWtJLYKcwCihNXAhvr4XXlV183mGk9Yx7EkO
Xgbh7sDFFefsvXb3Pr3vOosLDTc59wR5iKS6LpSQ41mvGXepUycrCL9HG070whhcA4Q23TafwDDE
naBsas2eebl4yPFuImjE/eprXQS1DhJmLRyCSheAko8ynSLmSnSvLf1vBBSDhpGTtzkf1LkeOws9
QjfC+UD+Enid7Aolp/2oVyMl0wiFTlVU87ISzsWgYSPqpx9Wq+7cGNpsq4z4qJPMfBmrbpUZ2bgO
OpXjY0rL2ULN4nTwJRLQQho8CMfR12roLzBLy1modw/4i/XdoPfxzNGrD7TWVNbQZ3qh+RlVzbVp
D5u/MssKxLzT/5GbzbjQDIo/TS9STHowt10WKXS8bbHgn75GEUfWfFQ26ACpIzn+XiWZa6ZN6h1a
t9c9lLoFfgeX2AfyK5SsvRsMsOHqqJQre0ARZDNe237XFKl31NmRORpG47jzrXXrpugOOwyVoJqR
psOtzClRUby+Hfz+SXK7yDNZisFA8WHlBz4Z9nin8/A8iqB9B3FLD9gTxegeI/ulY+5ZCHYH1Lzt
RNmlTlctR0e9r6XdzpsuxKqrt1RN8oR1zxJzK+qCdZpoVyMlYIXgMc0oSQ3S5Nwp9KOTOmToBCbE
r72oHQdeigugyM49pihcdRRCN+0YUFyeFsi0cZchM1OUEvvhhi+aMoIODqIANdDGTNXXxPF6nA+s
w0mVs0OwX8yMkmpXxOm0/gPQVvsd4NSDpff9Bnw40omh3Iou5W0O59IWK10vYPp0QHZTv9fmY6rM
o6zvj5aSH0plM0qiLLzCAus79lxZMt/bBiu9k6KqpTICkNwvaLwc+OQr3kWm2IImK1srA5dyv67T
Bp5SDb4FU9ksQdtLN8MmZK4Jb6pEvZNSeW09oyPrFX3kkJLTa2a0Cw1ZX+HYcJnwLG5++Rm1tnNj
F1TVMHPriwyRmsHh+Jo9Hv17ehWA9XiVAjzT8QEXQbAN85ytuOjeg3C8SmyN1D2wRUPvPGIlytZq
BjK06G6RCaLsyYkE9JNHoxizx1CRt0a2FgHsfN5SEiZ2qhzIaLJI9dKaN80kjM5Od0D3nkoH/oSM
xIJQ1QvgNLh0HYUF3BJyGWdi5sOQIpGmRF8u0P3o9CQt6mpr29rlgIzAtILiy/JFZ/FX9OchNmRi
UyQhzWeWSsN7tgxQKxr04wVHn+WgghWMe7BkZaBH4ItaMe/wh80ltIbYGuK9g1yUfZu5ValWQMTg
idKXKKh2rNmMpus8y5GLe85LnROJqWkqUU0asIBcM4xVYbo5iho/OBghdRQ/7ayNNaIasPF0my6M
hZGZ9aYszJuakgEsYO6QJQGp0xfwj6IbKZfg01JIj0i3RYlh3ximENscCI3ZXQcaLvXEtvd90bDI
pioc5HHYkKzwBjCbEZn9cizlw0UaBUu6YCrKXzRZwpaos8taTQaKqMOhDLJXu6TuG6nuVYX8YjP2
5YtDXXulGSayq3agVqLEJOjCdh/VJYXYcVeGygap725MCd0qS/IB2JVcay4prTHckrwYWJe6kpUw
uqDQdytJLTXswMQWpHHy6sxhN7IFRx1IEYj66axofX/Dihbaxvt0XGzJeC2NBaDi7poCs8ohqeVE
o3lIljQQmAXSOApz72WmJBeWxh7Ig0bRjPY+SkJ70YUIRcMOZECgg9qZmAWw3tWlI8kAo102I3eE
WZhQdKwKpJ7YB1+tF7YP4GAAhMbfA+5FVzxru/iqymkRusTvBbBS5p7W00xPxvuKYeRLFT2Lqj7g
S0gWHmCzsGNxajk008sgtWNEmOLacgcAbA7AlZDCxHuuKNLTV4JDasrXAQHPSkE1Z3WZ5PgHGx+7
HDuChOtIj2FPFZA2HPAdOQYUC+FT1XKOU/WTaphwor2QZHbaZc4+xmlmjcwkEjcT9hegqsDnWBfa
0PiHoSblBsIWO7nd8IuGNLqZkOJzYvePrdohCrnWE6a9ylioveuCQ1AKzs2LUPPtmci1KXcU9yVd
+60nmr1pq3wL7rrZtt6q1UOiGjKrOoCEhLbLn3XAniTrzLyYtAKRybjQR++pNEASN61FwYCJoi2r
lvIBszgZbJDCgm1PG5gC5o2jBo8h/m6gnvaqqMBk5X2Dnilje3jrY4bDHd9PqstoZzlUlaXivPUK
LJCmS8bZmDESiuQdTrlEM1/CAqua7VAx0KvEId5A27Ny3/vYh2aSFVVWNYIHanh0KJD1x9wcGBs0
E5B8YVPDgpSTekOVDig+jdG3ugoiLKLbwYSFDt9Zby7JhoiVbEYppF+bE75TKAq6On/ES5FE+7Yy
LvMShpsTqr+qtL2rQkzLWmCzp2qtT8VhKnERGC7xTP2iF4C0MFdXltnvusS/Itl0qk8ercwNFm1J
q1sis0Wj7SZDtCk6VTCk94lI6j3V9ec4vandD4R8QVV3W6tumfFCThpweYAn5uN7BB54m5BRhyqw
gTplmCCwWrlt1XtXinf0pJ/099Y6tBwUXfGnEQ9iHQmW5wB5cs3WiNmgnxdVd3CoeIN0GVcuDXlV
6cGTWS7tfPeO2z2i/UIMpzllvZA29jE97Je5F4GM7QXAvjG6dOx+kxf+TYd7xTWbo46lLZPK+2Bo
T0Jx7lpzRJVUaVNMC23eevB2VejTcWneBjV9cXVUmLxKUaPxZhfPsJqvci0K146/KKl154WyKAJl
pdfVfmiJQLEU6Luh+8lJOoSw5FvzzAvJE4LjZbTFLe/lJ86uYKaGUi4UB6w5EHXIe6SNe2H6UavW
G8gpuurxY1LxhOUgLlDVrjJfL1dKNe1NWayFOTbwKJGUe8NbnUbPJWgzJ7fu6IZ7nED1LcyVLfvE
YiW7ii4H1WaI35CKCMpejhd1wW+NAVsvQeVcBkOySUKmYHp1E9QxwGDVBQBz5zLBNIDu7t51QgJU
QghuIsXvFLjBsu/ku+WP6K5g5LEPeha1QHupl6hV4RcOvrmq6hatiKYqy0g5lK1lHaiH5ZQc+X+1
e6mUz5XhXPlNhmgyKuaRwKiqNzY4NoA2dcZLg2HZXMXGWwLkmH5eezBU60rman4cMuYE350w6rNY
JsZlqb/D0L/rFT1egfJfWs1Ae7SA1Z/XFFpotpJXNMtSjQi2oL2rl2o67qqEU5HwlSWEOuQM1F8M
8kPmfhVtO+K45rqDENIp78YkraHDy2wF3ecqsexnlt0PYDFAKKCYzTvTvywaHWYkEShzrPAeSXrJ
LN0GqHx7Ej3xFCkHtl1wqsCntL5IVrast70PBU6dK5anzSM1eWiNycbaji8Ehc9kKrQD9ai1gv5I
FLa7zk38d4kr8XZ4xS42FdSyfrS3zbLZNZ2hoCNMsSo1z6C/B9QSI+I6wfO3BczFXkdCHnhX7bA2
xqK9rWhLor42UuoJOWCqGFRaTAQ6tB92Sp7WzQlFnym6kXMk8D97ln96JzuCLW+CuoVXhHIncTge
GNW4DVjzF0E8yVqAO9E4rW7K3rvytNZb2njKZ6WZfyJU0NbRK6FV446yX06etRq3sOC1IZvpZe4e
fKapTIGfP8qDm7RP9mAAVFNs5lwSkoh1i8qGgCMmexu6VRztrQZvRxB7k5FG/CK2q5p1sBrmLKb2
fOi6z0axn8Hl3gQqEmud/g/11gV1HS0cH1MSmuIC2o0B6Bt9S8JXcm5cr1wbtCOuptrQrOoFPTin
X2tg3I+AapNFp9b2AjEHgmeyvgadXh8Nm21hOsikkwGdU18umeiqWeEq0F0T/y5RcEVRgvchV6u3
geNQtWSH7jmh9xc1gsMmMfZKpGubBpdt2D0GoiBNt0hWlMDl/IlTPww1uA5/jSutjjFuxLAOVWHN
/QT/hz1AmiE36ZCVZE6By2d1aUkTFeQfAIfZt3hILv2Yw7bRGCa2NKAe6ajmWNmzgjOdTSKUR0s9
sRXEhXqL91PV9aWcCoS60S2rzg9XoD+SWVss68JLVoVqeiu3J/ktBz5qevXNWASwvMO9XjYZNRpS
KDUy0yBThguYaFeakDUTJ+mubgR9qYvZ6vjFg+OVb2lgPY7QHfqhM2d1wBl9IPyXVsLRxgk600OD
l10aR9g1YeX8ovxDy6C8ab1spmVQJEsiNan9kcRMQQ3bzXgTahUnx2mz41yyVwnZ0BmroNOeEV+w
Kch0DLSTKnlE3OiDCkW/Kgh3vOaEe8xGEd/hX6EYzHank4Ll0v7se7eAzeP8IlUMhYwtJq5WOBtV
knVhdFYVmkgkaQulddhxqquRbKVMIyfb0i9RKR4w7/D0ZOrvU1K3PYqiRaPlmyayP2PgbRCMqcJj
yOdMpjyOfr3yTDKNOaYCT61+paPzbOAoLgaJ8bSkIavIp7J1V7qbwiqEJjKDSNhwOrR3fWZ9ILJs
Z0WF4kwi9F+F4b1djOzPWhCgpMZ7BFJR8cSqZ3ZAz8aJaTnWu1Er6+XIejwzzABOkEplu+sKmKJ5
R8WWmQczZT9nn1SAQwet7epzJaEV25Pl6sMKiHO7WnQtW5W/fKJtz3cz8BVhlr7VfNi6RfBLa+zD
hJSfuflOAOzIJQO2c/bKIIZfqtWgyoveSxBft6pN/EibdYhWqR7FvmsteLaUvyKQcsiiXymgtVgG
bNYML4nKgzQwQHkgKBcii+K13dkPIcQFNLasfQ5TWjY+46LE1DV0l35Z6PNYax8s1K2stH3IwsEr
L3x0k9jJ67mqtIQUhHQEZPFQJkW37vTgoSabnbNEHd+AsLqvswoNphrY0O8Sf6OG94UrEIHaFWND
g1I0pE6+GpgQtYlZXblE3ZgqTVnfbfYwMR8rnLs7hcPgUh+jVWp1yuMQ9iQYNNgYAESsMiXAJoOI
/ligNcH6KxcgzdKN3cNQwZZB/UWhhG74LeYn06LVFb7kRMt3RvIx1vBUGR31pfSUBer65zTXFpS+
wJTX2iqEhlpgNFuXmtcckwuN0+ciLmt57QEoXSa+pxwTv0FAzS2JYs+Zx6KDF0sZC8XPCDMwEQ+V
7FaDWR7r0dsGaf4RIwHjYMa4grlDlFalqZxcarHEmx1u7ejCs+HLKGVn7bKqodKDQzUJSvCdbWJs
cRtg/nmx1d64LLqQEtBLn3vdCg3tqxkJpi6pwGxEL1+XSA2RjWjzquoRVVr1xoLtG3PCMqjWFNrU
Q9KGT2o3yqwz8x1OXtwSEXVhVSWr0k6oMYeIUFeWrmwonpTHVja34CSO0mbjIDDtzKmXPxh59RYX
mbFo81xAJKDAUjpQTsuYfUrcFxek86KCteIHLxluBdQPUJmUGK2OOQhzoE3X5row5KVdEEzK6zhz
vZwjJuD5nbjKw0tDRTJW6BpbsEa/j5NNJaW3GNJRm5uFzeNiDc4Cgf678J6kQiVekV42z2Va4uCY
G2T3cdy6d0NtksIY7ygTh5mI6Oi3Auu+E42LlgA1Jvdt0HrpuozEnZ4OpB3346OwEUaWn7EoSJQv
L7I0zZkaTX+uxfZrV7xHU+EPcDJySDhuanZjS4t6f3ZB+m9f6gcdKQb67w9p1ausyen/tN6TlhvA
ZG1an/i4cQl0eLVFcde6SYfJo23mdLGhj1A9cX35gLxgifT+aD1xANFVhDLOR6tRVeCgPGQ3sjTf
Sitns+6tVBcDlDVsbQsuVoA+J6uMN5HCz8Sb0iwFMm78JulL2Bq/GNLkQXNjgfoL86JRtXYZyvzF
c0h2rXLnQiuWhqsseN8v2mZ8xaW1KNToIs+0FqFk95mMyIwH66ofs6vaIhiiAJM2E0Q5OoqvXXQ2
x2W6M3VMUlEii3ATm5Vy5U0/snHatQBvAinLNZmNivHB9na9LCaQjzQpYdP17gt12Plx8ySLcjFG
Mto1sLEGSpXHli+6VtNoSwNxO6R2cDSc+gnaYrILOGLU3eCuFMxWi4beECf7MF8BQyKuC8OPkSMP
QZ/CNr42KY1wl1TqZfuqcrJ9jZSUkr+HAH7Cdwk0hwu7rgHDK3a9syIIaYZpVISWlQrVr9vAJ+BS
c8ZVKcq7yA6WwJkNgrZVKNpGOFn5C7bGelyjrrIY+F4L6sE4sl21ZlEklPW4dEM2RIGpwjl3QLQN
ZIcm4prYDOwP7MW3pdtedZZ8GqEfNVaE/awGYzFZOPGaDava3EjCYwjK0ThSYegj3Qt7kUOUqW52
NOr9C6MfQcAo4zIQGp0+U+DNVDl6VvDRMxSghzwqfSqgdou0bEIr1ey2qB9sily15mrAMl9bN7mG
N6fRGm3p+zS93ajZRaK5VwNvx2YKVpBCQlndOwoBwWjm5KRW88HYV30Q4+dt9wgfBiYj3qeBpWHP
ZjCf9QA+F4kq5lHHCI8L+p8YgeyZHen3LZEkRQ6Ukg2sv3B1DpBlD0Xf0eODrwOhaeKev6XpWpJX
Ms+deJlyruYUk6v0ryHPQBDyL9yWWb/XlRWZtoB68ETBU6bJUmn+UrMcD8Wz+tqbWb4UGT1S2vb2
hkGxEYnCkqd4R0/R/Z3CRMIue2MMqQb3p2dvBN8bq5M3q9vygWS92yBs7kbQWYCWg9fwsUyRMkrh
SIq1PaJolTN3Er8aOs0hu0AC7gb6E/rs7cg85amIMCaJLDF/ZOhoymecq1iVqnDgJX/XTfeRfgEY
f2V8bmvHX9rCamdDge0DhwTeyhWuT6xP0rw2+mYtWgypehMpjIZ+GYZ++YzOC7EGOeS0M7v3If3M
y/jDSvp7jUV9NCT5DN5Lwf5ijGk1WiX+NtlGK7abpGnK+gZcM8NAi6ItPSBAC8WLOabpTtTph2XJ
Xd4C/9NbHf6/IoDOq/wacO33ni4pX0dUYcPykbIMp1zhP+BUe4hN+47QaqaQWLNmXt9v7Qoppe5H
xEFTeZohVfG3aqSwoFfOogFUe5npDc+M5cvTxGvr2DuY8h+uMZHnG2OhBLWzAYtL6QdhJzz7hTGV
+wfuW9YnS+y6xoxTy8KNzYiDkKFuRlOl2TqiEs0VjpYUO1EgU6KUOkNwtO7MGGuwGO1oqaGaHqCr
T9r8pRH09EVKwqIzBVl8FK3zgXY5Qn9SmiBwA5hAUpt7W7bNzoab/iwFr6gSaXRnXdqiBk34jnCy
crKZCB0lnC12EWiKph8+Fbd8zanYzqoJWwy8UTt2HWaasP1Ic/259NhbZlPN1TXwmlIZE7B4qb+8
tpl3TaHoCAEtXePQplZH47/wKKrpcE3Gdh5pSbixVZ8Gnesht45rSE78Y8+K3uFs9IvUDt98m/S/
Xst8KsvRLFCz5PDX/7DvSg61rOD9TeCS3EOWZ7dVvY+a4EMP6N+MVRFxUDIQ0YXts276W02PCBFy
iUoItQ8X8/1K9QCxmi3/0JCTKR/6CzwfurJqRx2dPlmz7PByk8uob73nkM3yoUwzWubeC7uZ2eBI
b+/n5ovaipldercBYZoscz07E/+iIHkBbMeiM+OHiABM0mbap9KyV6OkviSHh9ZOW1LwuttMN6Jr
tL8LTj9XoETGm64g7TqFaG4khIYnwrkxZM6ao4MZBWmE/972Xx3LxCtOWjP11zJYjGUXE+8xygWW
FpXKsH1hSukTtc0fxZQA8tgKr3Sf6rScHKSukY/L0EHyUJXxXlfiR1RF0a4vMaLBdaU5b3MYQ+4b
zyLDpk5UuVADKhEuOHdvpJlck0pGsdMS711rUTFN/XbVdBEq5x0F9v6I2XFGb5+JroR0GyKKrlLu
mmw5DlkDTn0kEN4Yw+XFABjiji61lknZNR+R5LOYGOotsGg68OyxtiWEeLziq8jMiNWgnzRPdSud
EUGmUz7xNy9wdskgSh+V/jqnXiw9YsKCdHj3VOpIcD3w87B3acv0LRqUCxhQR7UK2qXUggT0+3gl
s5AcVBsH7UjPtR0o72gtibNA53jJk+cqBgTs5N6KPMrrUhBjWwjCbivypXNJLYYxyhutdijLW/8l
CiFTGPpNmQpCxYCwU5iG5jti+SKpodrgQJWP5tTKj2H+uaqvsQvu4/1QFkt/KK84nn4CcQ3XLhme
M+rclKhSgnDzMXh06kZfddm4T/vWQU0GV0VHrGVD386Y03h+D7KEs94issOn1L+mgkNjZyfPaODE
xhvze2iS8Eaq67hsw3VrqMBcnewFJybuOm14GZ0mOUTeAJ0f+2FIhGKptLtQj2qa4BSM58p0rAcU
vLFl90xLJV61DZG+mTuSYlXOVb0fZ3ZByzTw2mDmNekmKmBnhI360A7OR181xg4Kor7sFnYE2SCF
h7RIsS7PjdTYmlUUHOt8fDLwu89a0LQ72SnFJs9CBc3tnTFVkMPsQGwkKotqmKgAzCBxmdEqLYG8
50x0Fd0yjzKDTX164ttrQfjMIY0Cr/kMGN9DmWFBfB1mpZqg5wmiy9rl7NlI89PUtaNCqvhGq5ID
JhfOaKa6R2JrRKRmQG5yFm6ZLEqtua5dyfNNhk3rNWi3pjb6P3MzxfHl0l5qSmQ5iuG+wxtiHexu
ae+ic7Ieg9ghKUdSveuUHPv/qrTFXYQHc/RHqueSwd5PDdS4ekI+787+2QJ5jEaLepBvoeLoYXlK
zrMMc9A1bP+ijlq6ovpPLSUcs6OpZCnhK2L7W3CXV7pDCITr8Cyxe+3shBQ++A7zlq46DiCbU09A
EpjeQ4RKml2cPakxxtz/v0W+wv5O5Hv3EnYv2d/0vdMf/Le+V9f/paqWyzZa1VW4QM7/6Hth5v9L
03Vbtwx6zPTn3f+j79WtfwnH4N+6tmuw+jj80X/re3XtX45rWa7rqsh7TVjy/y/63r/7NxQdpYjh
qI5j/OM/ireXmzDz6//8h/ZPkZQFGThFD7S1XWQ5BxsEmyAMoK6X//Ws3/r/5X/kV3kywHX6j6xN
OfFmDX9tcqn/+q/b9//8x//9CBTPXz+CslGrxQGgQDrgwpmc5gab8/APr44A+uvV4en2YUQw8lGj
eD0lNAAUXg7my5fn+JvvPt2G33137e9XrxskI0WUkQtuEYqcfCbmxR9d2OaRf/3aBBE4mi+C5Mg+
dJYUvyigLf7syoyYr1cOqJAjZePKdQFlTM8LZ9l1fnD8/upnxovN8P569ZbyXekkaXKk5AsuCZye
u6/B3Nqff3b96XO/jMdxpFediYTBwgrYWk+Fu1cRFQ/55vvrT3fhNw/Ungbpl+uHnmfQHPOTY95P
nvacdjCmtlVvDnd+Vm2riBEUJ+YPz+Lc3ToZ+k5pOWboRgnOmJEmfmMc7UpZwZW9LRXjBw+WdmaM
WidvgO9YoaDFEh/tfhIYB5a31qFyLxUCBna5QEJdhAZ14JQKN3rBqTRAoJAWwVvIpo1Wy9SySyi9
rv7oFpsnQ1tNjEopMjc+ktO4NTRCMh/09NXws0lptxB8xz/7nJOB3nV5A1pp+pwKrj5Kh2ChOi+l
V+0atZhPUZDff86Zh2ieDBksyQZ4SYa8GxwwN3GHDzX1MGDEP3zA9O78ZkyaJw8Q5k9tNq5Gfk4O
TjDIaaGQkkrKR3QNcRPRIHKU73/KmaFinlg4qLDAO9CmT2o2Qr4BQ/vhwmfmeOPkmWtjUCeDoqbH
wL2EzCNIwwBU9MPFzzwA4+RBF4Pll7jrEvJeqpkWZzMMcHOYb2Sz//QIzn3/k2lNVkUAVIGPgGyD
3u05tl6HYPzh+595vsb0u77MOYolUk6bcXr0SxoTvIWW8ibqVzle+1rzw0xz5skaJ4O0DHNwDCqf
0ZvKMZcaMgj39vtBc+7rTx/55euPUamDleviY+Ru0mZVccCq0maeuyGMeuWHe3TuGet//5DEwnFk
+y2TmEl3JkOAaRHMRlPtE9jvD2uuNq3av3nRxMnw95SSc1MYxsdqimWlaxo6N0UZWai8kvQAncnY
sEeyV7A8sxUZ7vraKbxsW9Dl2H1/L8/8TP1kKAM/qWmelvERrdKCpVPDnRNFO1N5+7Prn4xjIHoa
YT9qfKyrA7mhnqRDOLyExg/bod+/Jva0G/06FDRT1mMUZfFxRLCVGm9q/qzXH3/y1W3n5Kvnph23
la1EuMHegYzPQuq8Q+lMjPDl95/w+3fEdk4ev5I4hjmSa3ksIZ6q8X0UPXx/4ROL3P9scW375A03
lSYyU5MrMxGGt66HnhZmkb4TTqgd4jLyKEN58RyznrpCgdYvTcsq/uj1tO2TX6UhEFZB06bAk8al
FdziF+E0Wsw7grmrnzYZ0zz+72+OPZ1Qvj74MOycIOiT6DgZQBVqJ7Xz2Dj5Am1NHD+NZo747Icd
5pmnZJzMBHi/UbqYaYRYoC6vwrw2DglSmh9ewDMj2Di5W0ojWqsBun+MFX8dWukqrqJlp6eb70fC
799vW5y8IA7klroXeYS5MDYQNgZxsYjBnC1ELfPbgjbSD5ufM3dpOmZ+fSCFDzHBhrR5bDrtMe60
fTSkzQ9z8Zlr69N//zLhA7vSPGTm0dGDphKxz4+t5+9vz5krayfDqA19ukcVd99SFcpia9n8MO+d
eaya+PtXriO1pZTW24dO4gZh91SsdamkS0d3jB/u+PQIf/MKaCfjMjXc0GkcIiMVHXlE3hiPhEkd
PVtfJSp2zAIbpZfE+Q/P4NwPOjl4Sgwv2VTwPPhErmBoE/0ik3ffP4Vz1z55B/yhKHIFM9VBcBJP
qVk2iLgEdaA/urx68pBNM7T80OiHg1H6K0crYbjEPmXeCm/Ln33CyVuWxPWIT0yMh95tr3PkYjiS
X7hdP1z+3HSunrxcnlCJphsszBaoL9KumBPshrDtze9cSIFHdFWCNm0Gf+LPfs/J8oExMio9+NeH
FPiocPPl4FBwRuzw/eWnr/2bkatO4+DL++yWGkBQcuoPtUDwRPDPZan0j55ARzHhsM3+8fvPOXvf
TiaOoS51GapqTx6l3GVWuXUCyG5eRLXXl+VFaEYrnQ3VTFewFGit9sPtO/f7Tl7+vHbc1DSC4YDj
gO3O3tWxZcGN8eSvgBLIDz9OP3MXp//+5S7mrcLk3vIp0ul8BGS5S8uf+E8kC8WFbHvjWjrQrIdK
9Q8omBgpQynmWeq7cw1g0fb7r3Hm3VVP5gVViDQCZzYcbOOjkRe58lLIy+8vLc5d+2ReaH1bOoNs
mRcM3cGq68h3LSrsR9OKw+OA3OqmjlXGflzri1hxjee6NCrUHCh41E4gcsdiffTDNt3HMAAWJPoW
j4SQFPuAYKeVYdvVnrC0eoGFTdybeqHvHUniU1MGxaZVkMaq6GNelUAwv8IlTR/sFihprwA8NIuh
fnITt792nEZZx73fXgWpC4jw+99+Zuha7skrqCtlyZa8GA81PI/cpEuJ3ZIMEeneNhgN2a2p6W09
Pnz/cb9fBy335I0chkS3dDxQSIonyTIixeKP9jeWe/IKQmVQiEMux0OLJrcmj6ZS6cmgAfj+i/+1
2v37XGI5J+8aQnIlyZJxRA/+OnQe0jVIKgBfQoxCVM6QmYfBa4DSI6L3PGqr7z/29284wva/v3tq
Knucm657ICtqFuKWxQdi0zgfCxisffnD5u3MUwGY8bc3vLeI0c4bWz0UQBbz6EWN7v7o65+SM7RI
Q9BGOOJB8e5D+Mx6AkrFwV1B/9H6qRA+IT9+M81bp3U3XQHTqoDwOMDbWw1B8TB2HyaUa+AVq0hc
K6YHXIN0YIJmU+tdLUh2FHIN94B0MchZDv5J9xVR+ayxDkF2G7j3LYrL7++A/vu5xTqtcQUStQOS
TvUg27x8IB0Bs2tQEk5FbWTfhkK7jDT0maPHyyBsSy5cN+/pXq8aT4vmZCZjDU2M8NJVa7LibbSP
DRyxrafn0GRb6LyJlrmkUVcOokipoWrVBiT6ab9nP97+MPqnyeA3g/+0kGN2Jea0Qg6HJoNpgmIM
LQE0V0yeCMiasr76/maduVfGyThssjEktKBQD2N5XZSPyFcd44fD1e83sdbp4Uol8ckhSg7ukgsr
UDFvMmDdlu1Q0QRGPkTvgO9+2A2c+6iTlQrHhtTTwBsnIjWTvEDH2hTktyTI3MpELfdGI0BWqPlP
9eBzt+1kkqiQAOaRJceDVkNYIkvIgDHS//Doz1xcnGxqExKc4H0248EiNaiuczSF3gHI5/qPHvlf
S/KXzYUWE3CYmRFBIGJA4tK/qUZ5dM1g/2eXP1kVbOKXeuLah0Ob4FQkyDqS9w3uu++vfua10E/u
TTVWQ55T/z04er0MXedN8YsLEA3byi8W33/EmduvTwvDl/sjYuTsVsxHKPllOP6yUOSMN99f+sys
r5+MU2HVcT8q3Bu1UuCYXIFKXP7RlU9Pu6GXJoJa3HBwsUJFGXn1uvpnC6I23acv9wPvUYEZ2Wc4
ItwB4LEyamfttd56aF7i9IfT+pmb/lfD6cuH5IMlLAxC7KtBzIU1uls0o9719zfnzKD5q0b75eID
0o1Qol846ONzTFBzq9bzNH0hBPiHRfevs/9vZmv643+7R2M66qYkeecQEu4c4XOatLvVrzbZ183O
aVX8jz6mx5vM2pjerT98fv/Dztw1dfrBX37YSKBk5AbxeMjwqPnAXcx8DRX4zy5+8iIDqRKUXvOR
lO/73mcd2mXDDyeL6W393e06WXX80B6VGooyKHoF6zAWEfNeydBXwZsIjUUd0JFq+8P3v+NM0xJF
xN/vEtGxTgsdmYcTPWrIVfDJ9zTUcFPzs6S2Qc/FQRWR0CbYp0O70sLqh9nqzPt+eoLKx9wt7aqm
eCC1GXRebMY/7L3PrHjqyQKUVr0M4qxib6zYcDIMH9oFSNWNBWYSj6i7isOuXJcCMtQPd3G68r8/
M/xUf7+LIMl0T5iMNVDIxg7tK6CJgqyRSkYYb3rMtfoookMkBgAPg1avygZT2g9L4pkzk+mePENo
24WAXzkcvIkq/SBA6frZuy3uvQ59WHeV9DcJ/J7vf+vvb67pnPzU0QmEVEyTSB3tyem2UnWIo75C
qwqTA9Xd8MMG6ffTknlayRctzmocJMMhiw+OSYnvGFUXqnz//kecu/rJtF3XSj1OweqHBou7Aehp
1tWQdAAgP+mB/fH9h5yZ+EAH/n1UeGNiNRj84Tc0zkr6zaVw2R+DGpp7NfmYhOCFLSpLzcJf+r85
O48dyXFmCz+RAEmUobaUS6NKW11uI3SXkUR5b57+P1n3Lro1mSmgMJjBTANDJV0wGIw4n64X0BWT
1jye3MD3F0bxug1U9ZktqYNarjNNwZmKunL46exbeUqOF9b9jebnrxFTKfc6+oSDFW/903MBQEdu
kIWFdt0O4iFmNnrDxCMxFhD8Q9WfWwOcgrToUvO0miQfXEWxLMRgdcg7QYk6U6LgRx4gOMP/fjaW
wPniii95SE10+hrxvwvnvBQXenVj5ZHZmohqDqE/QZC8DoBw2r/42WcYOSOQX/cX3Y3tSWZeFM3k
pMsVtC9BBCE0Dr6AJMzOEeJXkMrMpv1ZqFSdO4IQkCh1v8R3oFJlishyzptdUK7vd+KWRZNnFjzS
yk4NL63n+a7IHzppq+ncCskq4mDhQMI//kWh1L/wtRsrTZo5KEOMOluosEC8lWxb8K8Bpg1PPuiy
3bpHwjyVvRDIo7aDhgEokdp2ku043CoQF1Y2ibgh6VKCwo3F8S3u/JfLUkRRCIRjIHuaNq5GVXgV
iWElEGBMfeHlfmcvy/i/J5Uyj3hpsdrjSQl97Ue6bSFDRaL9RD4RpWh83b7/jevjqdDZzo2UCREG
Gd/Q6j96e8A7f4IcBVXbIr9ZjrwAUh4/+9DFLv01XlqQtLkh4UMX6J3gu22GciO+9aXAqgiwR8gc
hnzf/W9dt3WKNlskcUCaqr10ysj3wD9CLGHbtD8y04o227R5oMLIXNpOikcDahWFBK2lJYtzsSxX
ZnyuCD60MhgyGaSJS4AxpvZL6ZaSja7bmv8Tqv1r+Aff0EfIVcFUSiizjGiUQ+zEf5b6oTIhKOKA
NAndb7X+dX8Gru8OpL3/O9soltcvKoeSV4EWKnkhQYXIhxySBct5fZyQyftv870GpHUsYpwEiAby
7KCrsnP/h19fOkSZTW8E+IHOIdbuKajziEAEKeOTBNmCH7VOZruN0rISZV3H7/b3Sn+sknMjfN1v
+vqIk+8g4l8T3LZipo0Nyv6a6kXRKcRaL2igFqVLS7b3+qBLdDbo8ahA0DCssatGVCEkhtukS6lk
N0LkEp0NO/XHUhLVUvIKKj62tfAk6cMngeKY1ESHHtE8NfLf4s53USbihBo9q6W/kOF0feCkeVZx
o7QgMfroVlIIkLJH2RwgtgTyaDFKE+/PzfVFJc0TgLmgpbREETpUpX4RPWF+C/2o4PyzxmfT4lfA
0ItTgd/vVytCfg8oZeybHzYu/7vRUGeK2ks1k+CUDqj5hLhV/jEBZveznz6bdS2uNEELMC6Vj8qV
PrECH+I5dCn0fN3moerz3x8Pv0eB+4aRgWA1MxB9zihEpnHPqqEqGzSfIB/f78f1Q1TSZn5oGJJe
lSb0A/gx1OApgDWB6oEKPWMithTmZg+5KXEp+HZjNWmzCW/lDEJ/ugh3DoWtCDiIxJrwcHS/K7fG
bHYLUY0mrVpNwlKFvsV2uLDXlC6DbEshDpbfCtWurhTwhqI0X3Dib5iVeSr2hJKtoeXoTleFDjR8
Nt1ieOZW0/P1JY/glo7oDMWj3pTVLF16MrxhNOavU4Uw9UIromVFfAizQ89jpumbJlrK1rgxDeps
RTWJ2vlajEHBgwnkqRJX0bchhIU1vu0RItGNpTyA75Dtf10OOn8mhIxLgnKZMX6w/LfRfAMg10Kp
q1kyvBSyjiE5h5472x6tc7tafJC/vmHo/LaNRAN1kivk+I9mb0OFh6F80OptPF5ZeAW1IH69RnGa
fYL4HHvv7ICtQfNjz9A+NgU2rRTWWpMpmaPls93X6rgaXJ959s7mrDERNrIsYY0LAP7VhL6gfX9n
3HgrpPrMFqpJn6MGHj8akEN7j9/0ZrCHF9l8dM3RsYennWUK1v8Xe90sALpxraL6fO2qvDYgjpI8
vDTePjI9ynYh+1joyvWNAf7nv5ZRKaUxabmOMgCJvVAXkn6DB40Jh+8nl+3wHm36q9RTN9CfWA+u
vP0KnHBhu3+H268suHkgQvMLFH5nfvzwBNUcU7JC5/K1ya0tzNfKkhb6+H0Ru/admfXvIMEnILcw
ftiOZmsbzNkfFObaBTM3m4U7zc2+zLYpal9RL375hnjc6uwNND1TYUjFXuEfgfW0dJDd2qTz+IrB
hz4H1RWb9OkFHzLYm6M7uXnIGMRWd2fzfLT4Qp++X+eujdvseCnwMhy2Pb7Vmpe/UPpi19idAcAB
Vs320PPFlH2yzoQ+NvPM3c5+tYHRNPEcYdn4T87Mzo2s+yv1RsybapcV/JdbC/mvQOCX1WIljyX7
8ydeOY/rbId3M2cpPPIdqbjW49mZlxgX6o6Mb2xDmVk5c7J9akami+79hma6yZk9suPqfo++ozvX
vjbb2ImYxG2Dc/WhQ/Y869bDGtB4b7QvNlcz1ZXDLeC7tpHrAjUD8DXjK75KYOKkh9ha9duvpcvI
zR0yswKICaUjtJTih8J6MZhsdmusqdB6914hKmwBh77gU9zaJv85zbJCH+PLNuk3iSdu+CNWEePP
Xr5uPVTSmktL9/LDrwytejmt/1osPa0myOviO6HXb/pNyqLLep1Y5Q2OwP58Ru5gPh9it/Z659OD
tChTYXMAYXCOC5N73Tej6my54sqQRCXS1h+eoKq8efkAQG4lb16y9cMemnKmsBf2kHbAEZecD5XN
d/W69oKDsZlMJJh4GhbcwjK7dX6o80UNSRYlRLL2g/82fKjPeJ+CMH/6Kv1CeKx5vd/dmx+ZrWVI
RikTrh74yMBgIGKYiU8djsOpgyjpvn1e+MzFnF6Z13lyBzg/CcgSFYzAaHbWQ7w5fT4/S+bO3Kw+
jAVL8/3yfu0js75EI0U2m1TACmhubWqWbp/Wjbd+pBZz0zUUxy0oE9uvDHjMmFmj22/IeskhurUV
5yn2iQ/QTQLM7ANhT+IG+mAWFouprCH5x+zWM0cmLPXz4q5c6ec8K8OfUGRmdPhUzF6S9eUweX8O
zcp7mFjs8l3pXfws+E2GFTj35+87Cf7aJ2dHsRx3QVIqDeYPh8n2IdqsvVNucosx2zQ3jWmuVoa1
tPCvu+b0v48ChgZ83eVjKtMZrLmzPqHsjb3+9tl56ZS88V5E55GctGmhw3pZkgbLzgE7Ncy2d5tf
K+Hj/pjd8JDnyS10gLIqGTFLVvy7ZO/qw+4cLjmyN8zk/F1jbEPQNVTUjeXsT+LE7CFlDqTFLejx
Wgf2q92H7PjFl/y9W+ttZojESASg6zJSo5mzBwfSq2zHNqul6b40c21tzbzyJKjLnNDvtQXRHUdi
63eNsU3lnu9PxHfF5LUPzOxC11RVYHwXwMH6CPvGs+jX44khNMUcqH2yGutZWX+ydWcysim92pvM
XbiCIJW5gSKf+aEca1tzj5CyXdvEDBnO8O1S+uV3Gd6VXzfPIyIpMYQgQ3XZS2g6A/s8QU12x2rX
eRzYodt4cF/M3FmdE9NKnytHdiHhYt4fmVtGS54dt8rQcxW+IiymzpwHnLT7k4tB+IWVunCeXt/L
0ryKdYL2oOTnCV5AhEOTv6hAIRoQkmoQ17zfh8u5/N/hgwA//vwvjwFggy5UswAhIrnc9nq+ifWl
3JBbTc/WzZBrNIBGuHQRQTWHENJQX/d/8/XTEOIu//7mKoDYeZwjM1YKT1m1VXunE1/leB9Hj/c/
cN2JkeYFWUI4kLjlVIRY4amYPuSyM+ulZMpbP34+4Gk61R1ezjweIz7dCSakvM2hOVAgznT96X4H
bgw9mdkEifBQz5UG0ZM0fqEVdH/qQEms+43fGp3ZvIqi2AB42klI/4yhoQ1d/6RFmubo3G/+1m+f
OeW1EpFJDNF8LoGwPr7148Kg3Bj5eRltWWSVXvgYFA65wahBqKSvWZB3pqps8nYpfnjDJZTmRgGJ
jWAFZ73kZdIHQOFmqeQOIlksCEVHr2XnIjiXjv2qi/2FCblRogxVmH83RExRL1LHePpoO6C/eySp
Nau6eiNNYUFg3KpaBGwgWZnIT4lu/MxwzF+9aaaG0HeCWDkYrdA1LE0acPv+Crh4RVdsknSZwL9s
UlROYpOjHN2LNbAM5ZWObI3pAj7YdgNKqki20IUbC+LbrP/1HTGTcr0Hx88DIADkYEgm+Z0b0MTV
wUDBK/vC9NzYL9+Xwr8+ExgEkMRgxGbU3wekO7XxLzVYkjm41fhs6otYJRq0yTBW4rpozqIAre7k
5f483NiJ82xLiJIR8P3QdhtUTADtPuoO91u+7twBYzOb4RyFg9Aml7wxQrGoJDlCqFq+3K6Sdlgl
uWhxXjk5HiwWPne9J+K8kECAXHhDCXqCKX8xShWwi8kWh1+ZLliwuwqEMEu8V5zH8U+jrZrS1kVI
Fqwh4wUYFKhsBKK6+lbuHlVouSXJIx3BfuwZFOAUGcr0L3F/9CFr15wk4xRKDxATqpTPOltBwgSA
5in5pYZAN2zqtoHG9gjhsOeoeAggt+L7jwNk22Ww5ZqTyKFCVxNmDF4sOJqxNcJNU0MAEundbVys
NJDFBM0etRdfWwdJZDaJE8a2BDn5ad2Nm0bbDtyr4gMX7EFBUrUTQNs9drISssJ22dpJZY0FtPFe
ExncjGOS/ZHAPaBPU0hgENdjbdhyu5G70snkB4j6LQz/9TUKFat/ZzsQChRcDDBPKuRBwffQykcB
Edf7c3t9E4vKZcr/2l0ibbMwKtF4QRu78IuWVUG5iovW7kNloxv9QqHbjRdaoIr//RBE2ERQf/Ah
iAWaefs0CY86BP4hYRvnH4Ccs7wDIDz9zUFv0fv1/d7dWLhzT4RUBSq+BLzzQ8Ixh4q/sRPU6PN+
2zemZX4eKoqK5Fm8PnlB4XtEKD9DAzhY3i+4rrean1nxygcwZCTIfWir2JrEwTRKL+8/fvbbtX8n
Y7iwXpoWz7LxODEjfYghOO3/8LlalGdTLceojUcCInJFoFMZJwSqqiC+g1B5/8ffuDcAqfDvr5eU
MQk6qG54cR3Th6hNBBCFBNH0M+if634ovGQiIMk9Jah99Sl9hV7ZaONcrN1G9ie3q7rQDPxKDyGn
P0SrCsUIC7/txoKbFzb0RokXHhk/DfLkWNFrMA3vd/pWwzMjkEAQvx3bCJkfiqGstCz0XVSp9/b9
1m8stnnVhC7pUy0BBeaVOmiyesp8sTGRgLMwKreav/z5X0amRk09iS43jkwMPUAgraosDmHcLl0k
bwzOvGjCCEtRBQ0E59MEfVYqr/EHLrg+GeS/5E0BkUqIIGxLQXOgDek0ZALiMYA8RApJSP6z9Ba8
3f7bSYBnLhpfyBbQSSmaWYSUhL6JFtLcb/RwXldR5hwShxUyBEa1MAP5WR7P92f+RiAKYon//mw1
hDyl2ONsH/pzXP+W46/QX6uQo9QuSvrRC8LRTBcfaii5BtPaWEo3uuak6nggnl1Coc+mEEmakG40
ZTi/Qd8B3kDRWZF9DQWoteIP9s3lOzMzGoARmOojvpPmCfqxV5bqS6+t6UvDl5n6a02HXVaItETD
bX3SoSkPtSbIlS/FB2+1PtvubZ9wJPZiu0vqqecEh/LjlJ3uT/llZuf3A/zyueiPCPVxkkG93uM5
pPYh6ZVqoGxrrFHShUqTW1+Yram6MxKItuILmfbOoePrt14MXzCD8PD9LlzbDpcuzPYanUhBQw1m
NsBtpgNfsIa39qOm58UIigxpc93HNgYQUwc/t6ZLkhA35lSfHYulmCcNtC3hAbWnQUXGNj2IfMFb
uHYjwIDMH+RboYZit9Hg1j/abbCR062mHJRwLaPmYQieOaTt7g/Pjakls05oflKmaUEUryLpp4As
t7JNvugArhyiGgte242Bmue1h63S1SIdFC+EA06D0fFj0NKyBVN6q/XZ1uJxiVrtsRU9DdxFOjz0
EF6dQOX90fjM46lNEjWoECpFLxEg6C+oIKgNbkFLZ+iUhcLSG1MwT8ePp8QX2nFEybwwWEPwFCs7
RW5MnYz2Qh9ubK+5AwcsWoFc61r0IN1ZHIchLZ0QsDsHuAhk1IQpNMjDxNB2YgqrnUpRu4qmvnfB
cldgDsfpUxI54GT8JAlAmpSNCiGd1JftqYzByI70pxqMQQsZMqh0G/XETqAdbg1VqNlp3RsO8YXi
XPhB55KiLM24gNy+1KBWEdVyYBIOOFklJR7sVA9QT1/GxVoEwdRuIwVUj0HzzTwBtBv4rNYpZZTS
iTqX7FYLw22V1fFW82PjArGFjiqOQ4bEZRGZaQp0zGkVPdJOUx2RTwnEGiWK6p2Or/F42Lo9+M42
iG/5Kk/IdBbAL7RiFUr7dQ3gsoxy2Q24VrIz1UG/YItuLNW5W5bGaj31E9wyP90CVmYnem2GxpLD
cqv1y9H81wkmiIlAhQqtc/+hb95qyMZo+cImu7GC5rEhCbA7vynQduf/kcCXLrSlwNnVaB1M3dwV
yrJUluoKqb6S+EfN9iIFFBwSGGOwqYhuj+N7Me7ExGv0pVLrG32Z56LHHUCfQThMHqXgB4tvvrhw
EF9vmM59IOhLQY8fymjegLhmkoRrnk0LScm3mp4ZubxM4ipUUVhaJKcueCHDwrxetz0QJP93zYwN
iKgkRSFnpKMSC+ULojhZivAgD+/3bc+NHz5Pha1Rr6ID2DF6BWqaxiEzR1Sk/qzp2dGF5yZcQaRs
QgVvgh0f4x6SI5d+wWhe3010rlhrSCVE9EasEqmUHonYnYcRsJVpWhj4G+Myryto0oZXrdJPSOhU
G2CkMt2ReWGs7g/NjWmdB917DeabC7rsNaK+liufyUFrXyyu1tULo39jfOb1BXlSA6AuKDLSdOFR
lW2tOFIJuq7WTrp1vxfX7xR0rqHHQ3FUhlyUvbTqotUUVhooiMX4KAUp4B+8+qwbsPeqBlij+x+8
NWyzFVUHGq2QxSt7iRTafSwD2JSapBwBKBYWltWNeZ/Xq2W0jhRk2IpebfgmmPJV9+f+b78W+NPh
Qc92ckqFtKzAjfN8vIiCVA7NPtD+CgpirliBpFTUgiMYXfKjo0xXZx47QFhFI8RG/tD3Pp6Yu2GL
280biNxv97tzfZz0eRxTojXUVOopBztSvjz3KsNBHTS+sD9utD4fLEEC+6EMiuIhLb8K+VGrzz/6
1d+X8r+OYD1MsipM0K6Yp2tcMu2K/KDMDNiweUJQTbsm4VWSP1C6QwAdEkVmpiwcLteXvTrXbKoa
gVdVJmQPDZ2aVUKi3gUCDtwKSZPtlPCfCPfqoC3MlyjuSoVIWt+7YJSKdqcCPNy3mZ3Rw/3hv9GR
ebadrnQUXKzG98AaASLEM1CnH8VvtPjZPVWdJ9HJZaG1CsEH/GCwiLqtIEpw/6dfN6fqfOUAkNAX
0IjWPI6fPonOBWwjoKD1fuvX17s6f2Aa+yZX6xKtT8mb3L4lQWb+qOG5yqMBcJCvJaHmCb18ngZ9
Vy2JCFwfEGVeXVaj2TJMAuopWtRBiV6CiF2bs5RLj/d/+vUPwB7+6/ogqwFwMJpAp2s6k/jYhMda
Wzjcrz5668A4zg6SbjJaFNKmmqekLqr4GcT/GK+fiqJi1H/tVciX8eey0X60eAiV/+2KDBqZprf4
XC095OQs89Mg/GjlkHlkRu6GtgDWQPNERWSUftVLLsr1CAeZl9llJC79RtNVjwqAtXFfyjZJYoAF
XCWg+dUJ4u00Jvq5A7rF7gwef/xo2ufwikzUigLqMpqXhMC174z0uYW05v22r9sfMn/ZE9RBHyJS
jF5ST2rLELCebDwflOesGelhAityYdtJxrcS7H+jfmSecBgbSkCbRobaVZhnJoWa/DoeaI6cPV/W
X4NG7o5iDWamlUGduTXrhignFbrmVqMa2WlKJWPbCIbOgjSqAZQl2aR6UU0K4NtjwIoR7aMG8FlC
X9vgQAF3Wkc0qC8oR2LpfQ0RVFB8kbthIPwubmMJEp52FTZjxBCLjE909PHemkJL75gWSTWxTBb6
0JTyontsJB69qJDANGwK4pTTgWvhikEpPEF6EZtFh9BQiXvhXslb/41zGXKnGleLHo3UvSVGWBem
pCjal5GLupMYPVXcOiqGbJ00frIKQ02EoAGpkbgbDMYzUFyQ3IT1CFeJQXLBpEDzvRuKBIQHn4JI
ZYg0kOc4nDIst3o8UU4qm2a4JZrQ2IEWDEr86D4CwuKkAuneW4OvDg3KBwnS0ARkdXlSLNLHOg/1
CiBsqd5J7eBrLAFe7MCpOgKtDkh7YoZ5hAEKeSC6RTpF0qXIMa9YAuGAdQlu52aIOiNDyWPTy4Bf
IXZpxmOuAE0XjmCUQcy4N9ggdOFJV5FDg+GWQfTMETWZwHClSh83QLgl6bYnQeiKcgxlOqFIM4Vp
Ui79IXDZthmFql/I4ZxQRFRAcg0LN8777K0hcv8eKcpoRomeu2OKR8pcHIbPkDfJkdcEaPdUURk3
6mzv46b1Kuh+PJkTLr57OYQsd4HiUGDONTD9khbg9Djp7IZkSPhRssT0pX58iQ0DghM+aUs7kfF4
k/djz1IoErIOvFzbqIcOuc1NXiFNp5Q3wGgHkF/pIkfHe8lOBlXgiPgMkvjDqcVdw/A3o+JrB58n
gokq/9rkTY79Nxr+noK1B2RioxbHUR3kl67UyzWZSmKPHRKOSClQS+jzEjkIl39ObS6tOlLT3ai2
EHRM8Ub/aohghFUqbbeNZrTeIPa9ORVc2PZyPGx6nVcmQMOAq9E8shGtL+2+xaQ1fpxZSVPi0FL6
YTLVUQYsLpIFG0jyRoUUakvMsgpFplw0WTkNE1fsaFphUERNRRWPKG9JIuerUC4U8K6R6jCmAMCH
Xd4Bp5xIH1wv011T411PQCyNiTIFY1gfFDdUKp2bCaBm+2HIy8ZBsSOHxqiGDAvR1Y3SVIUa2rO6
2Q+GIxXdSoAWrQRSO1XlXVA1bgOmXyY9inkJ8nQGmBk0nkYgPZJupcb+XleDI4dqH0kTSx0CGxUj
0JuUcCfLhshCvpolxjprAuGgNmQ1pJ01wfClaWYWQmurSWmCVW4riCTmGf+tQVEMBHqmRTwxpSLF
Z4S1EUcboEY78G4HkyeqXQzJAaXaYE5nlZdysbC6KBhtQQ5f9Lx3CDQvWX1JYhOlumNiU71HZeyW
RrYpO309ks4CVHMDNWHQnIBo7wq6EyrQuaUEAs5jaUH/wJabyiT1eQoHiwNa2yIhcYj7szbmVm74
r3IOqKFQp0iP0g9I4fgQx7raG6n/no6+m+u/Wx//UwRp3gDFki1wm/4FNidUlFXNmyaO7iUjohLA
Wm6pO+UgK5fPwyTviPgWqp/l9MeXiZXVgxVLewKtURk0QCrbRvmVFLVyxIMhKKp17Zu9r5tlAXSq
otm86mByFPG1H0s3GAKYGMBGB8BTOwOaoKi8IqjP6uT9FPswouG5SPzHiIqDq6TytFab1OvEnMkh
LEnc0xOBKLAWQjoH6YFWJoARi/JSIqC6quAsoW8ZSIKJD+orJJNrnlE36qFLXpKosvOxedGx4yZS
1bYqjE99BDZ5SGCn6uTEO9BdJZAUkeJUjMSZSLopKD3Xob4Jg35j6LhwQHm0zJ1QdgqyyoDx8XG/
nFAFLHdQMkNkfEDmkQ9Hs3v1J5RFgSIqTgdfXuXhbqind3lAiHjkWgmhLsDg/Q5s6t0YgHNscGsy
DA087yfOV01XWQk3YIL8c5HWtdPJ4HoDJw08b/CehfTY03Tdpp1TDLBG9ZYWhwTgIlVdS+G7Mfwa
KKcwrF6UwyMVn8G6HpPzKB6wXAxQBpV1AVd17KwC53GYOAY5QMG6QwydIoz+CMylnstmph2qAEGT
FiF0qwVmgvQfrWzmAijN0hPCQ6yp1h0ZzJBbXN5CNbula6Fz++R5jKHfOrpU1TYGLVkffCKWTaHj
O7oGGd1IABXHjtX3vKEm8V9EuirqhkXC76GtTFBymZG0f6g0OBBwQAB+r2YRiNO5BWwM1A5coTr4
/hs1nnp5cBSeKlBeg9hlVLmQbTqnjWEDKPo0SgdDlWxO7SFzU9VJ4RPI/HcEEXyVulLqZhoBuBEP
DNwdftdN48gQiIiFdWaIZiPjTLpgF8IRRt8pkQNVn/LeDClZ5z5nRuGE+hbIDBMula00I4jC0O0J
tG2FXd4pXwJREayMTRGS7+XwTNr6zR/Ucy5wJ8+mNXQhVgnXFROC1IIN73I7DRDgg1DYFAC6JssW
wFqidCgyZdWj23g/+NTTM6+2XAYjGshJyOZieSPFiKp7Od9XZG00R0M5Jl3EUjCAVRkWVcUTB2q9
Y9VTYzxAvdWIcubQVzaMtVQcAvqoF+BDAsMqjpE79umvqazeVHEvRDuh9yL12Kv+a5Z7IsVCV2xt
MlywfeEiCMaWw7xK0y5X1VeoIYJZXUpuTKuBheBtG+VOC59TZJkyucZAkWaNzGmEh6PfoGlv0+QC
64UhEptNUSKrLYbTMpnynvZObVg4K3oB4tztCQ6+Wwr7y68smYT0bmQjmP0jqUypxnIFGRRPIWup
skvtqH4GgT2N9lBtZeoYcWbqTYq/RZZpGdO7taodQ2UfrOVVnEmmP/3S0rUSAvfaXZ6VHBr8kgvb
EB2tXGnPRaQh38+ZBuBO15AQFAtXQvE3t6jEhMMk/h41Nyx/YR47shO4raobga9EESd1dxSM0I4H
NwxMCJtT7qbvcmaCshFpZhGz9qU5Ko1Zcqv2NH5UxU+dPkV8n5Pncm0oLs4+GeWVF9HmN9XscoeK
Wy2yAwT9kMUIDc1qC8Zt9iA86Gu8eG8MkjL+VIFzF0ElLXRE41ka3iLBkWtTTpm2jyASaHXCi+Sv
FA6b58DojpyN/i8EjYl6TodTW64TuN22km7Jk1aznu5pZU666wteWyCh3laRguifojMBd0bcKs9I
Z4Hyfgv60FsarDg8L8PTAxvnW86R6PXcQxk/MfZauLu8eEEWD/qoWx2azgC2gurL1J0qbcamZ0MM
b2bcSTDkKcxz5cQfU6MwkawHbBaU7RaPFd33gJ5GWbgOgeNtm22P0KqI/ExQFBAIlUMnTj8v4p/9
b71/HFGknX4mkVeFMciwTFcfFHQdyYawBMJ+NPAW56emvIUKva89CAreNc2gO8TSL1+ySXfEIaAg
5f84JC86VLs6PKc6CVwZDpmuta6zcW/oLxok4trpHJMndUIOas3GxtbVjjWtMzQCZloQ9hUEKaQs
/YjqAAhl0TSykdVpqDN4J1+SDwNa4hSAsVZgNrA0up48DghTx/BqzHjgO30AHjvIul1tQKM+DDge
GRttcNIcozZODShHtdlyM8Abo3qqjpPuMy6f298Kt9NVTMR1gIVMQxwCoS34q7xegxSe1Gu/2oYQ
cOM5NHd2Le8s3G1MOp61pt34ebwC6zvGkY1RDu0stRQo1hXSL/0LC4rDiPypyAttYb4P4kWi+zd/
rMb3ZhSs8dg/SSHM6kjsaNh0v8EEgCVsrOwx6Ts4cn+03UiO6fSneIxA2H4yHkU9YsopglQ6Bdg6
1z9jcTvWO2xgDfs73DYy0oMSmLwNeMAyZ1Vn8sHsIa1YOTCPg01Kpjahb7ZHP3U1EeXdIQMBV8D9
QddyJiGPVRetAWnBnavbxpf4mjtg97I+ZmVgQ0Wf4xHI1FId784Zqsgp8gv653AFMXI4XXKavpYG
6skHGDNJAZDcqbHlW2qPgNSl4csQHUDQ7i1BMb+pwDZR1uXEyEUlk8XepKxyNTu2kyNg4Ehpjtys
NX6C4DT8huggVLhYHjRpqI9qAxo5L8U/aZMXuziVoV6b6pjkXgJQuM/KydJaQqzEyGAtMtXt+36t
xS3kWvz2JRDaX1HZt7guq9U2V+iHH8WqA/jxJii7j8jPRA9s6CN04YNnZCVorFZQolQR2FuKW6ir
iNI6yYnli1GzGoPRMqJSPxphe+wjcqCQeg45SmcjDuHMmIL8QkC1N2KYnyaV3sLBp+dBleMtKcQv
wR+tCXWUNggOfxR/3EO5XsOzuAbfqsnF96iPTl2SwKVs0hAPNCAM1J3w2cpJjgnXIxMiOx5wuTKT
hzxlKi/tPKyfAaAww7F6EtQ86uGBDI9RW1fPEQTVsZVj4ugQbrMEjmvi4PvQ3Qyz9zQRfNy+Bt9M
Y3jwhYDEZsA8opVQwkEY4cRmHJkTtYirJRFFM1AbmJMCNNgOS67JQ7sYeYsdqK/41LpAL7u+FFp6
1j6PdYfjNAs05A4g/dOQcMUzRNy6igl3K6lleJm2fdr12FNt/VlkkPNJ+jhZG8gmagyEdrqw2+vG
uG188UNTZJAzUBEiKeFe0IpjFAuRqQ6lb2cRQI4tlcyQwHXPRpsW/KuacL8swqe6VU+4ye0ytSJs
0PA8zXnObehWJAwMc3gRIv687HcB9Z+AEQQhplFPsXDBb+DWRjkvHqD9g1+jisWANYpUVV7hgJ1i
yGb9j7Mv7W2Uabr+RUjsy9dmMxhsx3ZiJ19QkknY951f/x7y6JXm4jZBmhmNRkqkBrqrq6urTp0z
9rVZ19WlSljMYNYUetynnFbyU6QHJQvpn1vr059U0LsKVR6iqtewbw2RY8yCn4HKsmeArNbKJax/
hKOmqZygyV2vFSDgwvoxGQPfpKcaPYi8H1h5Kus0ExhBQe/AL/dNU/BWFK4MFWBFFYwPCP/YFnte
55ikgq4rU6s+rwDXF8u3galeusg/80KneYVo0BPOhoxWHH5AO+HAmnHL4QDvBFuu+yv8UnUSeSl4
EpRCqwr6kHDdnZ7KM9VzUL/zrgyTOMOQAfTPej7OYt8DxwFoQZPZHbfJtEdb7VOu1Ee/ZYiHRoCm
aNWuyXWmEvVsaHEDmAwF1RzETPQRaS1OA3uQW2TwuwKTirt04NVa4faQItzXLa8WHaBCDZNAdbcz
6ULQoBukgtkd+NHAGBTPkAo0do/cR5xRr3FU3SQo4xh5EB1yvtxXgmBWYa8HDDoN4iJSe3k4DFQT
q1NQ3IY5ePZqfazHN7FEIxU9Bjg/S5xxvDwyiDsBLsS9xJlq5I+Esj9JwbQvuhgiCGGE7FVkxj2v
SoDATEqg5lGqMkyOlVfeg7RXRdD+VxI8GF79u8lLRZWl8F4jQIvZ5MjQ3DFuQiv0u8ZU0pw2AMvB
vakGaVqEOjNlJDj4ojlMz5v2hc8T7JksRjjVmYCnw/1xktu00Z9YaCAvUAYvY1oYtZBdmriMCcrt
uEV7jNmmWBk+pb8VsbDDIDWLJHopZcnsMvpWZuVHjfyDFCAAE8AOFle+2+YQxq78mjoKfNk7fC75
6ny1CEuKAvlW66vhSDlhAVVMNO98hhCPgtGzniHSSDpXgwEx3NasoYp1rKmoPvaBrHFBuu+Y4N1n
OTtms5PAIeQJE7YyIsDyEM3G7/zYgYEbN6+sLFTklJw5mSQzHSBiKAw1frPHTXaXs8Jzlni7TOze
5SCyRzqzU649S33xPLUDewQ6yOGKxOKETpXqcJfQoK1o42sUF/R58McKbUZoZskRsbaiHgAFok/M
5OAXe7oMWtL5FVoaB9ijBOnPNoBeXuaf+jTd45YI20RAoEKlPH9HxkFUqTZkKyJV41ciD9Wpbjz5
g/Jx1SZlhQyL3OqR0OiDkn/jRDZrOelUr5ie+LS6s2n5UvEcXBJbn4SRtzMoBw8B06hFX7wEQ2b7
kXiiGBBrZ4NgYDfrZc/7esIzZ7DJcIQaaBMKtKe2rCdQQstqiGRvhDgXPSVGxCdvEc731vMbVRmS
nTjVVteUlVFD0Pzs47UNAPMrqw6qgCKMxN+RVDpFdeDQjWQxYelUo/wd02VO8rS4jI3AatUgn2U+
u8s9p4m4iGaDf4oh6zyEkBBKPbCNRgL0q88d45uCR+tNcuODSTYHvoa0UG5QQ66OY0VgSCon5FqD
rOggnRjvpkjPIbrL5CbQ/AEaRGODSnhzUgr5FubFNaoCaJKGQHdlusTBD5bDpUu+Egp32LraSVVC
WORVq9qmQk5l+bsoM0Y8ModBfuVKxY7Fxo59RL7QKcwi6q2Z/HdO4uHblf6Nwe0la0CNnnqAS7VV
YySZ99V2HO12YSYbaEh9TnNJYygriXdBN2oQe6i8FwihaHEHjyQBiNOd2uTAgKSD792xKI9SAeIS
PlWneNJBlJrzhS7nilOHwW2Ses9VovxllBHpM+ygi1kHSmoJ8R1Yq71DhesmfRiHRFNkk/N9iAx9
Aebgi4kapZcUF84yuMTepaFn358B79Dr4IWm0a8pov0J/OgoBZhTaEtipDJsYQlUb0HFVGXD17q2
UvRfDKFiFRQuK0GuA0xNfI/FZp7Usheh94YYkQkU3VMmsAFP6G375FoZIEIKLQSCK8rg0ChAORD5
tyy7it5nHn3liLhpuiVxnO/GUtTqKNWS5KOB6n2Un/h2n4qnpDCzwkJiFn1yQX0Y6JOQ7jLP5sPD
hPstV9F2PoL6JbsG/gff/WmhdTRkLKlYmE4Q3nOasugQkUCrSeVLItwoyI0JE9gyB+TxsDUq2iNK
WJGGOgvTlSoTrenkU6R0NhPuciDWwhQGJ7i+D+jyl98JaixbMs2rQinsM5zdXhiRyVNyVfGehapB
Ak+yAWzQqBTkbc23nL0B//NU0ek+YTydRqGkGKd9jmt7KiKXT0kngJBQahhoVpPALOylKcRD5Vsn
7TnBlFokTscIYsitw+YRUkotzDciQzWSXGpVOpWJ0uPixIB/pUsu0JMjlYisO5drYdE+jT6qO1QG
zvmJV+kydhp07ElhZMqdiUScEu0Hz87z6j1gGJOLkEkbAu5eJx0SBL4GdIyeosvIh1cbRUvJLFnM
Lkj352X3QnlGIru8BG+HhENW7qMqvxdJ3Bkhy2ss8tqa5JvtdJRGWsDsiDareBrDnYXgwuRjQugU
5InJuPelXkeEBvB2avVhpjY4HKYRtwY+M2Ye7rB7jkEun2SfMovSjsx/0Sh0NylOdU5kFBW5XF1o
EyBbR0EeVLasiFfNaRP4NxZIT8ELBWtKoH2YfrRcg6O/0poBDGhZa5f9dw1cJfHD4TkEaWThcZzt
ZTGlprjHs/mE6cyQ58u9/IXuv3rflSD6wJa5mrVvNToGB1xpKP9d8L4Y73XyAfJKUU/ga8QPVsm9
sz09T1QnIJc1GnmFcDKlp55IfKvBA/7haxZv3ApIVGChp0M8joWadYLu9bTNjhAJrCwO/7Vif/SF
DD6Z05EAa4K7Ejd6A37ONpoMBsGmgj6ZMkT7IzrsuWgHpvc8NorUribcm6NLzU/oFkw0WQitIjzT
GXUc6lxvFNlufP/Y4TceyjKjm0shkFGTmWfiGRidCBJ3/KvQsN99POxZiUJPMmxMjkIQgMU8yQUc
EehwARoXklJ6obgCevbkyGriAGJGEfcZsd0rnHJIpGR4ShUuPJf1Puxys29PjLALolGvi/QggaNJ
uDP+F19eBzomaGr0uQ4okpfWs/wCNwyERiFlQa7KaH1Ph+rGSHy5NyFxeQVRrYDgwPcK5IQGlmQd
Kx8kqa7NzC8VPUU0aPRR2yJBIFQq3+bcned4pd/3soS9Wo74HKMcmeCJG/wIJDIlYFykhumBGi8u
xcKpI5QNi6pTXmgaYqNZi7td1ifCgRqlHMlfYOVIX05IprDeQF28SBS6fwK9cEuEOlsFAd2zNeew
IwJPX0S3ZXnDTW7XZ/kWXOoxfoRjFgCDsGLqXJR8zokG2C+bJfxerrBmZZWA7LwX0vnupjdpGhht
J7otJBIkxO5qw3BIC8yU28CZomG6EnqQlnuKRtUygi6ILQNTzJIR9Yuaj89ihwRBF6V6KGSIhJqp
geFWiO4LtPmGaLHw2gqcK2mMbmRJ7xJpLpViW3Jt5JMuZwS1bOJXcGz84Vno5o1cI6LYAqgU187J
2jD5M9QjjigP59XvFf8VEMkSWFOjBg95HAAtQZGaQ+O3RQAgJb42JUGp/f6IlfZIeYm0pAHNn7oe
tCovL/v73bWss/7p6Pq/YFWgzL5EWfZ+03Oj3MWuMWiGZYF+zd5oYll98wUMho/8xoNyKQhhoEVH
jKtyHoiiEoI6ghr8M+XPsn+UG6CvzOMK5oLAyDASwzJfVRjVFjvmQzTPPEMLrGOfQiUKmnpgQATv
oWZM5BZaargBpFxp2EPb9H/BO3VYs8kwYZJK3X0zSKyC4cvRN4lDf3g0l0ARvP2y6SCY/v/sgPdy
MBptX2mMpWnMUQBrJDFPVnUDVY8J9ULyWmrWx5vhDpprnK1YJajREHWXqe+gowPhqoU0PpbvpE+q
TEbtYMeap2oS6cELORL7+3eD/8E0PnrjGQ/8F4py9LpQ4HnMd227tX5/+zAMKSf0izZT0e7ffJ2c
sw/zpvfgl8TRRlT9HWyv+iGAgyCBvvEaP2DQR6+xgCt2flDwFe7mLmhJG+1t1MF+q+oqTZ6JejM3
HMgjGNS8OjOU6K9vFeISd6wQDwFnkluqxqRWZMtrP3JO89jzz/8am6L9Qhy92XGMauL0RNunxD+0
oNU9whcTyxxAPdjrhkXIp/qsZmDRPYGsilFfJ/X1lhBMqo113fAGP9vx0XwuAHdBzSuyWM/eoFWR
yzBdy7Ca/fk0qL4lqSavPSUuYjYi6r/b0U/n/qMHLtxPLgXAwXf/N7fazCPs61+6auu4EepQJDFQ
Hju/qt/f4x41ea1sCDAqG8u6ajyLE7OpgceDwC6MR/l0r8crMW8wUd3uzC2/PY/06OsWXglXI5D1
zH5bux+PFnnVwZr3+8T98CI9GnrhkuQ0q2qoP8ZuA4ozdD2cte+U/LjwL4qg3mVK5EhyN1XP9Gl2
EQFYAlHZNtRdAc/++0sw83c8eIkf4Nvf1huBjEsa5tWrDE6zBkJmr4MNvzH+bAWPxl94mSwOkASe
PxIO0SBWQ8gVBLaXLSaxNb++hMbmcRSUAYvxO6NX3ZJYgQYyGg18w+qWh1qbooXzQIgaxVyDKQIl
g+5pJshT4a439uvqAizcR5j9/9Nbg4tHnk61zIJAhHFje65R+dILf8AOuOEKAybI1UoC/uwTDr6R
qNruz+8r/HOCPlrhxf4HLCqCODseoO3vWqcZ19i0TFOHDy9AMbk1TSv7cKnC11ZhjVoHnnJv8JC3
gTi5AxrLjY9YcyRLqb2EluNcqudt/uK+XUt12iHTbZinUkMI5R/bjSbUn17QR5O12PMF5bNNNEeZ
OGMHowPfKAIdhGt6DOrjjOivBzAHImaL1PLfHonev/+eT6LgFYo8G4CmtfodZJBv5MskZjMf5ir+
7DaZCR/vdbTH/PdJALyh3DRvlF4/GgYCG5xth6fM/N3QVixZWpISREw0RMU4fwhuYCqrIkgCZeqE
SG7TzFaMGS0g//0EWhkynpqfsXdRHv++fp3M2yeCHgfBmKpKG3Dvnxvd/5oBujT++5ieqqY8U/CY
RAN9JJnjv+8nVdA2Zuqxx5KWLAsDXYozkBIztd8P2PZnTNSobR0Zs+d49PKLDe8nUciiI2GeI9FO
Tm5NviYVYWJ6srcaHlYuA5KyONjFmI2hdzPvx71rUDocorpFEvFz5Xr0/vOs/XXkjVnrRRU3r/Fo
4uT131v9ajW326BOT+RqETCQz8fHLvvaWI7HvktSFpu+Exue6n9iCJfBcus3Bzt8I4pY2xVLtUmp
HboWfOLzpmNVN58vDq2GB3wrG9a0ElFKS7EyoQ8CSBcUuYsDCsgHAz1RlnunVYnI5rUjJzC/vtKB
9v685etX/MiyKaWNAbMOfh64T6zpPuqfhW463uVQbLiSn/7PByaw7EqBI6kBzMQnvdzdWQJDItpd
c7E6nXNk9palGS5vjnpmgGOYs7N3vbRay35/feXsgx0au83wZd7wj15ksZeSNJyEXJjntnAah9Y/
rl8IL1BpsRRzM4BZe8hiM9FyNQbZ/JD9y/2N0Y7nyGidg3353rLB+a726CsWO0rIJNSYpTLH1V00
MYW5anWEhBbRs8P7t7+pkrCS6pCW7Swl8CsZ7eW5e4dVAFD0dJbJ19enzu8qc8dseOcV3QdJWpxj
IRq4hSKZ54s1C6fTrj65Av6Iq7mn+eATpmzArNRn8DVvTCC/MoHLBnGa9qOqgLiPS5uJE6EqTd5k
UzlG1/As2/SLQj6CT886n2R4JlpLrVnwInivHcUuDd3sENFptKa2BFU2E5cuy8JvfDXbuqSv5Arw
+f91me0wsgXkotEX+QwkjIFrbWq7T4n5xJo5ufP24Lz5NvAImKJhD952QHK0W6OjN9C87PTcAjgb
AKhL4m45cW7FRyy1bISqZ4SuhSVEVmfkxLMpwn/H55zUunLsYRuDBTy9XuxKDdogO9OZYIvJQbEV
u7UAbTUT+1/1B6QlR01U0UCshBlg1OqoHlMbER2vkW4/7GMdyh3HCF5f1DIimK+MfrnQu8Ldzbui
3ftHjTa1ly3a7x+69Qc7camWg2RunsyiZ7ir3EeVR3RpKbi1yCbIJP4wUBIRdgwp1do1fSj1sOTd
gUUJarRDcUp1RgeMH3/eLxuOfHUjLfyC5wUST/EwG6RERj0/KIZi0F8zL7xaOxKWItohZAgvu52w
sXfXPMRSfczLpQLtOWUE0QLbP8QH4Fi1j6PiTnZ0eM10e2PH/uT1Hkz0knEhqyfKC9MqchtLS3cf
EHHCQQLwseHtyFeqBSS/9JuXn3m+Hj1sEZWiG0CUmAkP2+/vOKqA9TOQh/i36GQpbBbnMi12CQbH
/ZlXj7Fqvr5e7C0VkrXoYSklM6FEW7A0FgT5qMTxDzjjPlL1i7UyYgPBrZXzvrARXG8Y3VpAtOyz
lni/YqMS30PtXgzPNo4mgKy28z6SzaTJirsWFwdq21NR1FBZBHJ9XHglw2Cg2QUUL+m1UZvPhUSV
1X9cnsUe6jypSrkanwPZiMr5ML544jCq8s+GvAhOo4mJOHHA+NqLQGBdLpIoBiYtOMjkVd3Kkq5d
rITFLbQD98xYAqKDPFpwYgzBQJbbs64kV0Gfr+AO9wygeHpkN6x6JbkmCfJ/T6xuSpNEGmF2IDDV
DfRdGI3l7u+9juLFNTRRoyWFfjY66FIdIFm2V/ldAuGA7y0rXIm5ll34IzBoUsnPfshFyHWlDorq
vCKrjXKpVm9c7dec0FJ5J8lHvgrntdsju+Yf/IN0FG0kmhmsXu7ElmDaW25iJc0rLZlaJKavZK6a
n8XagANCugSVjk5DV3FJiDUrmOROQs7Qi+Psikx6hYMF6mlb8znbyQMXuCQd8EYJLV4ZHq/s0PaE
ewhIundn0aIgnUTpn7kzGoVauN5hSxxm1YIWobkI/s1yoJsIii29Ltqi7e9KAjevzFm0q/V1vpFX
Z47Todx2o43XCvItptZuGPDa2SksfIxPybIsgr8GMiG0zZsVEkaMZnnWsANs1+AJYXQVKrw2pW0d
Mz9n16M5Xrga8DJGPrD4WOIc8afN2vz//VXPqZVapSWZ5IMxCquwAKdXwx2jEc9xBv1Svetnd9Iq
xBpH7OvQnMtrr5N9rlXTcdCZptuUqQ46br2XS0Se1dSgrAhQF/K7k1ydrIUT49k+HLP5zctvCMJ1
FlboTPDoYPdea+T9fTNpv5LAk/iFH4siuWeALIpc1gys+ruAxFQJF+ZprdEa/nWWKqqN2wHnZ72j
jN8/by1dtBTkSKhyGLvZFBFHQTPMfbMcwXzfOmFWttbPpeSvfIhfJjIIfTG6tgfiAyH025VFAUI9
6TpkwvRE/5a0rQB1JV+PduL/+uWy7erJn1fqBRXQxEAo4BxohEtbepE/ZbcHRrzUFkHDdp/5P1/T
qm85wX75QNKbvBb204YvYld8+5I1p4ZiVNMW+IaUYFeOumDUxDrfZM06Youmqqnrw+GSauNuM5Ke
DfnRVy2cEUOjHZYBwNgdPjOL02IdOmaxxR6/jMwwvl5f7en5u3vdMLd5LR49bOEHGLR5oN2ugLlV
WvCHMz6wo/Uba4waZdr21hVubdMuFVVasBymaQtk52hSuLwjkg5UQQ/VL+tL0j8bfB+56f5xy6Gv
BYbcwvQSL+Qzv5jwWZqh4FrwBdeAM/lpK1G2UkSQlupRUc5UgwgkAI5j+qU4lSTTQAr95QDkSHq0
64EBALHh74u0Flcv5aSoCcCvJMXDtLtrhDp6nOzURMYFeVgLyrH2E8CeN2WDmnb10xb2JwEvl3FV
F0Gecu9OxhsA/gY5m6Q6DPr7lpLgmp/7OYr/8kRSIclcMOAp+6Yjb2ffhNBlfdpKla7t2yVDajh5
tdSAmdLd1zqLfm5itJN6PX+ZONh8YlJPrWaeCpKefFxHNssWK+6VW5xNrSe0A3pTI5d/4i57A3Ka
eBaP6NP8Ot1eI9y7LxsmsXItWWLUPInuubCZv0+LnAYBIWPkemVgYwH+DOE36yapvFFq596IDjwU
fu1I38rYr8WHS2J/Lk45WaLwmd4zkJok+jxCCwtXIlJ9/2Q0n7UntIzuOLJzCt1RL1uVuzkeeuCs
2Hky/rIZoBSbkp+nFwUbaS4wO0R/17ZGn13eo9EXPiMOGaFKYuyyl71Ajtev2+GwceyumMWPkf71
3lHC5NkYzfs31++T9vk56PrvdrC2WX9il7+GHqU+8xgPMcpo3guLM9DjdeaRkZX0+bItIxzzj4G7
VWD8cW+P5mgRqfZK5UXd1EeuQBjDoIB22ac3wfIPlAFDKCzRdtGooCkG4OvkzGtnnMlDpAIIQihT
sZF0AuOg029citbKOz/HzV9fn3QZ2DYkfP2c2IfSHrN/k5GWe/vwdd6q9FcJCUDRuED78I+8WVRa
KeNLS3xZx4AlSBQwCeUM/JkBeB1wFPbzFszmJ33xYJaXlIZ8VjUB62NzFxq1Q24vUjmL2lUarc7+
+ChaEFsv9rfPY3MHdkQHVEw1NPkN5WxWve9p8xhpHQEI2h7s1AlwZ7GMj450tuKmHYkOh5FkKoIZ
WyB2AZ+kbiWA1pz6j5X+tR5S5AUZN88M4nJehQTtrCJOayxpyWYosVKS/MkG/vWMhO/90m8xOY2h
7GQXxYFZ1ReSxbvOzvY0/gf5gWZfMjNwOUuwtuo3a9eBJfhLbsoCDIrtvNXQnQv6sROjTcQY9pRK
PkMreu813BFfBXXXE1nfQgqvhU4/Ic5f3yuWoZRGCh47y7eH0HF/A7iQUpFuL4gTAun1DuQkpW1F
vPxjJysuMQRKUoZeSoMEVtNmhESOchnuwQJ0sVHrydWviZw7gByRyrndPl8Ph92lUC+h9v2026o6
rwhCiktwQdEINBXKeAXgczX3R9TSxUH3AhdjfBj4/DP+IPYGfhIHq8OYN5m8X2gAFxFzteRPS7YO
hZXag7gEIpRxKYi4ZeBVtFmpG129EGL8ALZ+F+tnTMTn6aQW5NnudI+82zv7snvaOI9+rkn/6wVE
ZRGHTVMAIrckmRcC6FHj7c3AXyDTzrMEJXhwiImnv16edhfVfoXk+tM3R/64sPyNtMRP+uHRCyyc
fSeIckSDo2F+gTsWYA8JSvc+l+mt89FwXbzU1TqfzU/zcDg4r87pgNzuxca9X9uKfOdvffQKi+sJ
55XUNEFEyBH2vI3rFvqs1HnSzdeD/W5H5AL959mzb6VgV6rF4rJ+7zEjK8U9HghOc6T6Xe0NMNUP
QK3fjhagTs4JIN6T/gw857wLZoF2ZL/m9/iTGpK2cajTj0MRcVnoH4oWNDIC3gJixcrR3+Gy/qJp
b4gn31AfvGIXfn2dYf1AHMeIhND+R44Asu/3b8acDgk0C7sUQELQMQFpdAAA9vvp2dZv5icgYdC0
h/4wMc9IlR4t1IhR+fYJub2+ooMX8BT93b7An8RarBXPwzHS0XOlX75//7afWsCDFZUXyVpZBIVU
nePT9gApuYZrvLnum6Y9YXejEg8rt674Mihc498MjsZBpn0OBDitECY/qe+QVURuNYN+MgVI9/Mh
IPbFtm3Y6H7D8MXHN3Bxqf/RiVJWyR3e8QXvNu88rD3m6wZA4/WK2bKsN+P6dQbyzdHfD/rBPABe
9a097b7xMnsslvanJwiBNzzBSqVPXKIy6qjIgiAEE/ELkkIv+5f927UmqFRjAa/nWP2acX4HUyf6
99P+B79t77bK1T839EfrtSgHU1LLUnI9r9f95a7tX15wILwA+Tc7oC/Y2glJwNMJ0CnY2WX/dIGl
ocD4u7GsHLmiPMcAf519PQ3uwGT8eTiyYbO36fBE9GocUEfUnl42Jni2vUffuHB0ETMKTFT2oZvd
6ShWiwHmZ4Lie/zjl+k/3QHQ2/rfT0G2oONAHqU4VIs0UgEaQhWV845kT9EGofHjVI64BExEuFAL
U8cqDkrkJ89Bwa3YWIeVuA7UjP99eXZiBw/MRJQjBO+iKmvipQSq/NgGWo6OY/sPn//bfUZcoiM8
BeWdTE4oh38rwJ8GTqFDVV1FkfRm+DQ9gdwh9vdyoDdn5Yvd+ZffDe0nhntgAdLi7tePlZLwoUc7
MURMNeVeP5UqA312W2kAyy52oyEXO97T0E+/8cTZhB89cbGvvI6nvHaQaGfydfqcod9Wy4zUHc7Z
hNZqfUZ+lAZ3/f1p86CPHrbYR0HjD30XzvJiV/kEhomN+9fjJIS4xELwU8eHkLqnHdquVf61wUkh
bCUmV07+Jbohb/Ik6AZIJKO55k6ji/MFinR2cpMvaOUG0Uds0NLWWqwct9Jib5YgQ1JGD8+KyZ3p
0GStQkXkI7bEO+jkn39fghWYoygtckN9GLV9yuAhIOb4BqsWbTF6qEVu527FDSvL8dOv9Je3FOhe
7FMBT+ic6sKT5hBrW/nOtaEXDqDsWui/UBg6wkEsawogJf869CKpw/s9U04ShubtWO9USANsFu9X
/Lq42NVj7ckRlItpJyWoYO1vk55r/1h8EJdYirbhlaGVsYGZY3ctzdDtzdj1LWYkgpue6L1/k91p
q+q19iWLDZwKnRJ089J6T6KaacU+fg3Ilt2sufclxkHwe6GrOYwuHMcX/ywZOVTm42t5786V+Y+V
LVFc7LJEzpvEBzGtE2IrRwb9mqIoJAFs7b/SO/T5b+yzFV+3RAOEPJsI5fwxtN05qU/ad/AWpMjC
NjVRAE3blQjUG3eryrX2uIX5QnJS4qfZxoKTD+horG18xhx7PHDZy3o/BR6jJkphXlyi0t/jSxGQ
EpxhoHZ9o57YWhvQG7/l/1Z87bLej5a2AvdMCH4JDAn3vcuDsy/WGruHP3/Krw1I+0Cs9vuHrUQp
y+J+xA5lJZR4VnRqv0BoVhp+vbX0a98x//xvB9iCTLhlMHY2GuV7de2O1Lmze6eStB4cf+Af3ErR
Pc7oisLClnmobnWSMoyO50IH2WXMQYc8M9naKyvbXVicFYJAtwlIrsf58NNKN0azKE3Cy+8rsDL4
sqxdZxnIt2S8O/rQVPm1sQc90MPbvw0+P/SvJWgnMZfkeXDa/qjVZh+dK3Vr0tf81LJ6PbFSEoK8
Y3TCd1C/toBOP+d38CmLTo8oNNCFjXBpZXWXdeXWl/kgVAqcGwfhBmDpvgOgIdKpLR+1tgILbx6x
fhrLIsafjHgnWz6gmKHBn39fgZUNtlR07qQKmaMsGZHBCHdoNjptlX3WBl54uq5nw3DiY9j8E7Mr
HcjfbvifeYAHrm5ZrI2nIKfFEgN39/zAgKGEyMYmtmZt8IVPqOU8SbsUg9d2YzG7nPg3CZhm+Qp+
m4gAXH3/LNXEAsBc50EPXYF2FN7vHVT5prxvm41PXDklltXOpghA/uRjUSQgckGqunFKrA27cEMB
COwkIcTHNda0D0/S6XcTWrH//yljZoKi1BLettEmp3UDbTQQh7tbmfQV81+WDycJaLkgxPCQLizN
CgyyATBDlfn7y6/MyVKpSxkLL+1m+y+BDC/0LTmZFTta1vDGPJb4oMGwoI9SIT1hcnp8+/2NVzbW
T3XrL5+ZgZVj6lMMDTLVO7jqnmXj94FX1nFZHGSbfhqmEgNnlnATVf951MaPRB93/zY8+19f74ne
GFMFhu80UQ2fFB2kz0dW2zoE12Z8cQhWnk8rtAfjHsHeBlT9oIqf6cbG+amePPA5yxJbDJbqNppt
MAi0yRpuCK94QW2Qukq19iN6C++g2dyYp7Vza1kWC9toRGMOviR88exwQOVIook/oIrjg/v9bQQg
//j7kqxsrWVxDB/ES9z8WSlJHLC+qMEh3CrLrKzHD8zrLzNNinhk+zEAD98h0yA/oAIltJFIWHvt
hSVBvYoSaSaGgORTvAd5VWNTdgri+n9d7YUpZYKUccOA8Wuo3O9SCdwpkVZ9pLwu2YUqG2DpjPSt
G8HKdl622XN5mnigwZ0cVk0uHdBAwoZbXstSLRvgpUycgp7BClSGQIAMe26O8aBK+9iFPtF7pVa5
yuBM27ClFe9Bzw72r/XOEg6UTSGeNhk0So9kNNpjcg4NejMHNi/v/25CYVnnS6Yp7XpwLSKKTk4c
p9ZmsWeALHibbFoLjXjaWP/HXyIsi3jQc8kCscVzQM//CY4zHAsseHY3uSnWxp8t4a+Zilily4u6
wro44vsUAdnWIdMAyOu4dfqsZI+EZRcxrmhZJHf4BPrbfxHNcBfavKVAZsgR/+kUEpaNxHEXgTG5
m92tGqiV/r7VKr5SwBaWdcxi6HLIo8kj/AbzUZ2gG3Eor/yzJJMYDXbdk6Tz+0ivDQglaT6Y9HZb
mPnHG1FQFtEREnoNWwoS3O4hUOfx/y3EEJZFwsRvpzwdMHDiJEah5xvH9WMHKyxLY4UnTZw8YtjA
GlUPfATA1Zu/nwtrQ88//8tCk85r25bC0Om5uzXktfvaSh6tTPKyNqXQvKQwHEaegIyNzVrbuqau
bKplZ/AIIrTWC2A28W7a5baiQmTD1yqj//h9StZenP/vlEx8MySDghe/izAOejObtvbeiwtHw6R1
MvAYNz6A4jcn8ktVEWRSkHrcUJdcAX0J8uK4pGRfqiXkBxwIgNgUDs3AxIMyA1AYsxCQ7GLB1KxG
dnPYsvi1j1psJcYv5DGhZ/sBusu3uV2HujI+a8u/rY2/OKDHyhtKPsJiQ61IHf50u+mJUadn7t+u
mMKyNpawYxDKIt6fCgg48Nj/x9l17TbSM8snGmByuJ2kYAXLQbb3ZmB715Nznqc/RZ39AS8/UQQM
+MoXFIdkN5vd1VUbEcBZ6FLcPkqMaFKj62NlGMr90GP4obejTb5uQFG/zpGoDfedDeLb/lF/qAub
82uMk0vXyMI2g95Lq1+yQ68QoIIcyNE4imfjJXibK9s6DBCrcmZwK29u/yLrB6nzNjWLGUGUa0Zl
MV+rv7tngYM1vv5W0+jCSzOBMvaSUjC3KnhwbIFbsSQH50poQVdb5mBMg0rGlPVVD/YC1VvAz+rU
fqPaPKwIY1Xo9tM0zOWpG2LyEynQlmAz50TDDGOg+02ntqjUIRKmneLnXlviQSisIIkj73mujxVN
0LWLAVrWpj4KEh6GsiftCI+S7HZey0PqXo/nNZ3yraaUqaKehfJuXqkrySV1EW1r/ew0XlCT3+6y
OJvyMJwwefML3L7r0c1SjmWxdpQ656qkKCq0e6VdtpF24L90hocfGRBd+hCWrptFKZIR6FqhLT+C
N/zl9sjMraQ8pylBGCioY3nXO4ub71vHeBXvwR1wyji60YzQ4T/dnHWSGVKHHwAZ0yb2lH30wC1r
MV7GGl2sEWQtVDoTBwXKmCBHBpOuLb/KHx2KAnb+AhUpXh8v6yuoAAiYoyiuydZaPaBFyOfede8h
53nBOO10qQYCEEGjl/gICLy1qI6CYRw9kQ6v0sgannqHIcIqOnXG1KvX6jfwvB/VOfZzzvlhrQtl
qXFYdb0gY/DoCcdnpYM7getlGOakUZHQ0ExT1AUY+1W60/cQZbA/Avfld+CHu+QMNTVUtDgek2UF
dAelkmbRMlbYAvDrbWUnfY6+ejcIucyHjPZbjS74pCA+7DNc8zvr8aMo7BaNmhWUgdD2I+PGfYH2
iQVybDsJnfo4gUNs5DzCmV9G2XeTt4raLwF238U7HMRhj/VWOFSHurJTieP3WE80uiQUo8FITMny
yad8BpGkZEcIv7bC+0O5ne8/Uwe9K+Od09iuzMvJMA4e3eeoJPMUqjUOh9au0zWoxI+9uVZ5qQWG
zdCVIki0NFA5xujhQfMrf1oPXw2i5Ns+lxG1/KevsZKMqhowuLyt3qLM7lTOPjDQxhpdeBoHiMcl
JkZGmmqy84fe0d6iDaiJtiPI4d1ym4EtCMIV/SrfI1Xite64CR4VD4Kcp3qtZvaXUtvGrlpNo5P6
t7+WtVGUh7CgRRsYFuZUe/O7eDRW3YoXQbEeMirlIdSoF+ogxrmDQNpX/YLoGZpZSDitxzfIuZqu
sQbS+awfVZ9XMbk0gF0JDC+w92/RwwK52AF081jir8FPHAGUMv1p2gWRA7abTVtt28XLPe0EEa5P
cLRDonNwPlLHmB1l38v2Q3U/2LriAEwQ//7ZAlNvK2HKy0y3sAj6XnoCLnBjeVPNOVGszaO8xyS0
YzcRt6WbjuVnINi3pz8/mzfd0ykLQzUkKjwT9GPXMXSfXQkAXeFnM6fLmBAAioq2wMwLALKOaCA6
d8+8nAUjwKYLjpUeQt6owBlQ7AWqhPeQBfTCwck3POAqY9kV6so2k0BQBvIDeJZL6A8KPp85i85o
PtIuruPb+R0ABGrkHqGk8kiYSIgsqB17xn68Gw4iL8HAuLnpcqUCySx1WTB/AEKgbSK8QKTsEe1l
L5CgeJdW4Zt8jEBq+Ydb2Sdn/YpV0hXHSBF6Q1Hxg+a5Q90C5bXuq91Ee+uN1zfEuBHohslQC/8G
aQn0aBD+GfsefUmCe9uGWdc0XdPsJbXWLBIDil+qM/6R30bg2MSX4cB7g7NCZbquCZoyNZvIhYly
WHtGJ9CCDINq13BHj9pWtDMOjJj5KdThVbM+t4yGbL7dDSCpXSUP3dZEgYR3f16mfGW36YLn0AAF
VJIXXO91jzowQM58hCLmV+UbwHV2pT1s6nPuVbi6Z7vfZKv3AHVFaPc8iwcuwJR1IKi7ZxIqLV56
TGJqXIjHiU6PHv8IAhteguZ0CLpBC0yBQBi4TcQ7ExKL69tHhWFblybvbwZcqREEMkeclB6XOTKP
Ddrxbo/M8g2X8O7b0KY2pqpBoh6C7NHvn5Kj7o5Ppdfe8ZL5DMf2H+p7reinIMfkrWPh39e795AT
ZTB2gy6RdmMzWzk53eW7vg9W8n0PuUubl/5jOPxLQe3bwkyiEAlqS/YaQsAozzRntKU6zzkP3sEK
ZC6JwW8/oCalHOAhJQF0Y/gQXFnndn2QXvFMuIdo1wFi3TXascVV+vGzraaLsYYZRZnSYiMUdN1C
Hz5DPTB3gnUPi0U33g9/Rf43R16UcVLOCj4Lj4/IW2xjrx0WTzpBCfiOB4xm7TwV/pRDq0ligt8A
946TPXVPQGtCpp5jbSxvdvn/t52JsjYSZWITQemA5caT0DtkI1BRnOCxDjgLdaEDueLR6JrvYAxF
PZLtqB8aIAm2KswvuS8+yhU0MBFaokO40+178bk8FHfz5kVwYm/YDB/6p3SaPOgPjvby2vj6oXAg
HZb8+UKRtQaZznY88srSDLo8TSQb8G0legHi9eisgIhnaWtQLDzjCjkpjZ1CCAmcge1rCdkxJ/Ki
Z15Wn7X4dMFayyRZMkj4qdhgbsztAinNZW04Te2IJs/rkcN4be2Jo/32XVIPxFtIHiitF6wWtKCP
kGFAwPgQ4cLgeW1Wip+uhpdFrQkxeap07nioPvVV4UPDFYVS6Iu/S6BX5L5dGfxpmqj++0HquFRT
TZyJ9Tiekt9K5epu/gQkAdjtChCFQmnhY/DSzxmKdPfdimftDCcpUhdiqzfRIpF0TbHJ//S1HRxV
e96M644X0jNuPprXPaqGIrJqLCFuPhmtxOVgVw7HU7EmT3mRps8HORfxGHlVMfN7oiqH0MX8ne4U
XLL34rZ46/zxaEKd2CkOIg86zXBeIvW+sqpCbAbySfXXtFPdeiOt0MDA+ajrl61Kd2KrwVL3EnEq
0ZPoLevm0AGoy1kvsqn/NRrohPx7xrpKCroyx2YbxwmqE8Zsf2ofgR/cd3bwkUGkkPND1xdIpaEX
4jIVSUryi0hO5KtiHe4Hp3+aeEja69uu0hzufRzGHRikkZyAgq8TuNNJAbOL7PKQkKwtoEzRDOSu
QQOktIszdO0luJo2EPHj3BqMeE2lkRFL3FmQAMQGp1AY/Urf0zW0UWun/xTcAkHb7a1m7QB1h/dp
nddShB/pwEcD0FmJqwZMMRBGvj0+a4koy+vDRh8aUksCrBaoM1skWCouxysxpGvnlDKwNJF6XSYb
XB7mFTRuHGhGfbYbiNjy3rqM+dO91kutlgtI2xF/EEybtipxVw/2sXqSjwIavBPEztlO5hO8sX6P
tryyTlRNwn5A5Xs7+S2It6ADjraqYJVv/yxfQB271nvNDU2vP61Vk8zj2/WY9/pS9OQ5F/zK7svF
WXaxN3+mv8kd7PLC9wsFz5V9ojt1JUibVwE5BVDebfzQRzJiO2NBtyWYFJV19AaeSldxLUeU7fYI
tW9QtN6/KOfoVPoy6Bxvn0XGWTeJt/v2rdLcZUtEvBroMdtNBV2KpTok4IS5PTwDgKfSwAu9jBel
ga4HwVt/iJt68My3IUcsGZVO5yP3lT0v97FrcMrjrM+hTGuMB70tyNaZJzxcWhCoGkglqZzRWQeR
Mi1Nttq6My6LhSfEevSnMy+UuH7TAwH07z4Y41z21ox1MqCLJT7KXHANyUFcOWY00GIQ5amaJMxZ
3YZbsLNvbm8sYyloRIWuRKnR6hj2LkQw7Epf79y4kWF+dGdxi44VWSCXOCTPNunBAHXwBnGVW98n
v3gVcdZFYlApG0nSgmBqkRTMNolreFmzitE9bD7Mu/6uN3iBNrGia4tPXYZoAK9Gk7wGx631KhwH
dCD6zTrdyTsNjEJeted5fca5p/uK82Zo9IS82arStmwo63a2GCNwA9LlZ/tN3YlKZ3RJRsK2ZTcs
rmqLdt86DSeBxqimqTSqxZj+l95KwZJvfOjn6S4BcX7iWnsVrn4HyO42fCyP8PHzdlqBt4bnn8hO
XNshyqSVLjazmtxljZ8/GHfJBjRF6nMd2/pr47U75WyiTe32EjLedirdbZx1pqxYl8guRWiU/xrA
v2R5SKTjec0JHhnW/h8gTNL9fVVXxxeRS6XMOF10V7BQGH8nDvHJ33/6p3wHEdv17VVhjU0Z4mCK
Yr6Qk9t69bb4PTjNWfF+lilRaVRNX4yFrpDbLV6HILUGnklu3NTXODvKiKVpXM0MUVhFIEl/+SR7
pKUj/DVvtC/e3cy6POkuY0WtBg2tsvKuPGeuqLrhjDRf92HuCttIbHVdvnTCel7/EPOn6pQxCDoU
5OcI31ODBgfQ1M6ztrwLjnX6aVSMNv8ve5zJNioKhKi1+zD2OTgr3nh0kowNocExpWBW0LTHB+j7
4e1Vso3S1f3qzLv0GBUFleYtT/Tub3Ew2Keg5WvQM7vYBdpkDTf/1F9zd+RYBSMcoAEypqGP5Uiu
V6Avu98z5Nb3XDdEXPYVl0f3LsdNHs0hiZHKr26n+QbJrFnoCI0jQPD1xbV+37ZsRohA9y1PoWIu
Fvkd0iuorIHy+ao/bg/NWh4qagUJSKkHCQxDXi2yHe+smXsjMDwojYvpK+vvEaq/PlDK4LWGMI8/
FZlO4yJqJanOKiShPq3bzX27Sld9ZI8vtxeFkXBT6R7oWhT/oiwga2/Z2dvstCK44Ku3eF4F0Ll/
Q/CNDOmf2z936eO7co5oCIxQdSEad7C/MAWzcrp7w+63+EUz92qImXziWTt+xileatU7GnfBx57v
xPUMuZHmINzfngTjINCYGFmWgsCcsKoCqPZi8GXycr+Mw0vDYUK1C8yUlG06V9mJAhi0Ag/gutuz
Zg1OvubboytV6rkbSXFFXgG7bacggeeVmxjXKY2HyYSsVXWyKYotJc/GXXan96sodwEduz131oqT
QOrb3KE1HuQTqaYjvyN9pEiMO9Hz7aEZpkdjWwxT/uswJr9w0x3Pa7NmTPzgtxmPuRTNCwEfQcA5
eDMcKbV5dVlGhUC9kOJ9G9vqoj4IehyT0ZFew3Wwj44jVIR1F8WSNbhkt7JdrCqe3C7r3FD3c1ua
OtIg+BJxBYanVevUz8vKPBueceoeCFHpLyT0PXMrvN3eENZ9RwNWVKk3Z2EyJDQZLAV4ztH18TYd
Yn85Fit5ywv/GZ9FA1cgitmCrk3Ho/1Xeij8dJXmDi/sYI1N/v9tg2ZVauV5xtjNvYLeflKIU0bO
44FhazQoxgDnbBamGBst6lvTjd7f5xWPmox1X9CAmAZkClkaaKg9uRkUuSCU5cer0Y/f2ntedMyI
lmiS9E5cQhPC7ATYhdB123imW3kHkdfjwcpw0ZiYuZCXRUkwvmIjly310HSNQjcHzHT3ot9BZXyd
vMvHZ+htZ47uqx/TIYBQSQNy8dIL/YxnNcQ6rtxTNLF5Fc+RtKBkitRK5xqvBqppELPcpm88vB9r
HSmz1CGHN5oVfsDcj1+aXzufQ2OLfnbiWCHDL9JAnGjWLB3JFmQRnPYcr+c/Cx6N0oOxUteBA1/p
TCse0QDr2NGonKIPgzIQ8C1lhhaQdnKEQw0Iq609zx8L59Jm2OTlvHyzycYUjEAk5y61uw3ayJHK
x+7fXizWWlFXqygEqDBV8Fg1oF4H3q3KuEIuIdC3GQuQiJbkEI7XegU90uu7+XB7thcXd+Vs0rie
Tg/aPpZMYiJCbNd/UC+RZudTeo3X5aoh5bjpwfwMZUjyBYfGVbcDZPJyeP52tsv35agflLcMRQpn
+npUNvLsCL4Gb7EvOBNkfTgVaKeKUg19ShCLMrJ81j7jinuyDgF9K7ejKFYEpZ3lTu4ZKAorZ97D
mTU2FWtngmUIYYmxEQQNYCxp3kWXV7xhrQhl7GoX9npwwXC69UMHcHHm3T4LjEnTQKGlnhQzX3By
paPkGw+ZPzgBxyguEdSVY0ZzN6D1NusC1FB2kxsAXhFOziA43dGcXOuhX6lbZOIT29DXg4LnAWh5
v+LNsJacZG88xg/tId9CqSMXbGteB7/nz+aQ+sEhBHc0Os9TTx9WI8BgKQrFG/OXgH662wvCWGka
4DRISzQEDRYE74pn5VDeg8Ho9sisfCNN+tA2RQNmBgydfyWDrYQuwMzSpwlORvmtWtZFstY/G2f+
SJzBsr9wNNFbyYPSsj6LeK5vvmRo82WIDBxO4xVA3acBv/zn9mexkto0pkrsejNORgw9OoYvPKKg
D5yrgepxsRpWvJQp65xSLgFaiHGYKPiRGPKRoadBSpV30TFu6ksY+m1pNGUeq4wAm871u7Y2t4SJ
LN8Ne16ukTV1yi8sYpv1OvFmracAZowkeRogk3179RnRIA1oQm5I1aYGgyt2ARNyjAYyp29cXDpr
c2kwUmIGTduT8TW7PhVPuivfj9BqNZ3sxAP9MdaHBh9Jeqn2NakVQR10nTqgzAPf5u3VYZx6kfz/
29aaIPCyOgUW1+xSL3Xy+x/6YxplFJdClqjkzMCvxehCAOEjJ7xnTZl66RqtKBXThAWf/Pls/dIc
XumXtcyUBeVVFDcdMVPEWLJneag25CDmvr3QrMHlfxc6y5uoFQmsJ3pq0bUNZVcuCvmSSLpyjYiU
/UyLYAqlimhleB3S3SBsl8gNZnsMfROFm8/yl3WQkNNKJztrX+RwvYBMKrH1p+Axe5g3lQtgvLjV
IY4XuMK0ktIUj2P5l+DmgAGJj6Pfdb4EiO/8ok93OTgI7egxvtPdCdLmwSH94IL1yUL/9zsUGiZk
THqaF8T9g70zd5cj+mds4cHaF4fgEYW5ecMjZLp+hBQaM9RmSTSDXQsYq+J+IRU5Xl2dnMFrX0B2
/5s5aWMGDAYJc2PIFXWco3Pdgyk0NKguobqjSpgtWgKh7g7gy050ew6o5vq5VGiylF4Ly3AhvoU0
lxt+6y8eD8XNGpqyp6CZ1TS1MO87wF22oSdtf9Zyh+Lcv8tcLXLZtSTuR9+iZJub7qvweM6Wka5V
aLKVGnJbczPAmqSjujX85U7etB9gvQDTQgxh7trn5TIZaRyFZl+ZFbMUDQKPlCOU1MtVbXc7yf4U
FQeNCiteTf3600uhYUGmlgdmIFj4HpRsH0ueoAhjd2mOF7WOQe2ZYHeX3lE91Y4HdN7zriUGDB0i
XP/ucBPI5aSQTVD3+fvcopUOoaDwmkMNCS4f9HJw0RCPASGFE3R2+/ETJ63QFDCZbs5TQe7y8au1
/4ggaeM94Bk2THPApBbEOCbyPGnPohc+oJq+B4yau1ys4ak70RKaSBY0LFexqbfBffWhP+WWHZ1F
X7bzQ3zOI8d4kt6KvbqeOO8i1rGirDtOpjKvOrg6FeSoDbephJHpUGhkkhkJeH2TlUJuEyJB5xS9
of2r2iP1qDzd3mbWalH3Za9XaQBVPcRTqD2H+3TTOBGUXW8PfknJXLkDTOolquBxblTk6KL4oryi
CVNYd7v4LvNNMOGPqo1EWz46z0PhWFC3QnnkIGzqe4CW1i1YVJ9AG5Y+HwxOqphhpTR+Sc+XbhjJ
c74+96vP4h0Yfs53Xs+uKTSAKUpGQ0Y7LR4FUfD/heMUGbxE3CScA8a4pGkok5ZmuKbJ1JtdbP/R
bR45FWtc8v9vd3RtJrWskQd9s0uAmFG4Oe1LdujKztPgJV2vG1E2MPKQ+bOM/lunke+zmqgw7EVI
S+xUCXKk4eDr2X4+GRCQnc5R5jbSMYkdvdsmgsdr42N9JOUQtFC1mopUCADvd/8ERx4KjHWeKKuf
01AsJ2I6Z+jHAmX6NnGwRiy7p2USwmIow2TGyOoKnQIuat+etEKtsnE07tVOZnltgyjDF9u6qiwV
ZzZ8l72pdSQo8zwZIdQFTd+KHFBnbeR8fdsPsFaKcgOZ1EF5lByzzm3t5kN1i63B8V+MoWnAkpFp
agNhMWxCecj8+2jNy3WxIhKaCWjOFSMfIviuaEOeEQNYksARoXlF7aSDE1d298BjymSgaBQaEyU2
JgpAEAjeqacGoJMssmXNqQLnXSp24guU9nbBroH+3O3tYBiETln9aDZG1yHYQ6fmtNF3MpfDjOEH
dXI/fnMn6ShHskGiczxH9zHIXnbhSluFEpfw5ZINvHJqabRUVhjZEptYKHEbrzsAgGq7KexwN4Lt
yBs/6qfgLllVUPnZZk534pKeXM/6KDSKSrFGw0xmnLJqN+0IG4x47r5UX3nmbcmlUfTah1FhvCHG
oyxWOG3jVnHnt/S0PC05iOCS8c50xrsaHavurNrTunixJg8Xo1Ifaj9+VB9unwmWz6HZjPQ4LpWC
rKyJDmHgkqA0ubZO6lF0eT3IrNNBeQFdI5Q6Ak7H6Ci+hj5n0lZTbHlNKYxTTYO3SuV/2Xri5pdt
wz10DBdDI7bkEOK0LUmylOd2FTvGKlrz0HmM6IsGa0lpUvUTeeUTpAIhnUkyEKYF0A66vausNaEs
3RotNVRINhEN+Kn3Ut7fHpa1IpSdF0EgZKBiI3GpJOPVae2hyMp5hLOWhLqtldxaFKWDqfWOnIHT
XX7CXq6CHy4IdWebvTEmGijrdtancfdioP/H/tmSyP+6vlGaIKdGyCHkfXto97JrfnKKw6wFoS7q
PpoKoezJYi9ImX+ik9RaaQ4vDmBtJW2UZimUkNRBqr9E43q6KzfqmhcWM6AnCg2/GodUF3oS/o+O
eSq9yU9be/7qD5GvP42WjaSi7OcV9oAHumN0WSo02CqapC6UF/xialuqI/7pZE8V7HAvPgq/+l1/
j3LufbWZXouRsAJMqWd+VKJz+wgw/BuNx0qSZCpSGUu5WPboJf74WZ46L37lxbGMraIZiubSHMbJ
xLVdPEGVCHDzccMr+Fw6zK9cPzQmyzCHqU2Ib57Bxzq5Nbh1AXBxknewEatH2a9NW/qZ87h0W38L
EvJB7MsgwE81/kLO3Cd+gvf4Zy0RZd5lVi51S6xw8OM7w6k3RKT49u4yXClNMWRlQhTlA6at2XLt
jIek8HhkfKyDQ9kgIv14GCMMDZBJdD9AA1Jr7K4hbK+n25NnrAsNkkoBW5OnGb/QuTpqzXflJhxt
ZfOzwYnj+rahSly3kllh0dUTusFbH5IVZ14SmTVx8v9vY5doNzJzkgHpdoUrPaDFDH30P5s2dYlF
yPV2C1mTcXuRYKo3gsub9gX3csWeaNySAfElTcsUAru3josLemxvftXxkpNMWw393nQi2Y72jTO6
p9Gr/PDZ+qWgGodiiOwqaHYObA0NRS+3P5WVh6H5hcJaAWAmRHF90+97aI2lzux34F+uNtWr3vpl
7ZRfPXAd6/Q5je0wd0rEno/9Tr+L9p2bPpaVG6X2mjMbxtOTBl21haiEcYXFQTJ8Rmfs1+JmPh44
jukl4HFYDosj7bUtJHraZzQY+8Xe4nTHsaJcGmglykpcqiVwPWJjL66pOwNevYsnr5Vz+Hj78xjW
TLMemfEilmDlhpuO3MJFQKdvpi1CdV/i2BtrN2mwVTaB/ytRsH7ztngqt0Fip54x2MKrWa6s0dek
hzy1QSgXrwovOIgvWu8W+qNQQ2f52Ndu2KzVgzpvTEcAPmJ1+6sZUQoNyiJqP1FTYWHPkf7QAthU
nCtpz3Ffl+25Yk40HKscTA35LxVBYWMDkYA/Mdrr2/pL8Yejntg55Dc+rOfoPYSCcBs5w1tTo3lN
dKtzVqH9z8epTlf1qfLGTbMXOLkH1rOdZm/qRMUA4xA+evbSU7XJIKGqeao/+0iWo4SEefhcMm3W
0aVxWJolRGpNIHbFLtgCb/mAjunszvQHHlHh5UFzbZWp2xPSdFFkDDhXCXou/qCC4Sg9SmzDZkKx
RFr3f+ZpVQlOis4q8GJiRb3xlA02wh299ITfFs4hWC386ADU5PElOrV32jH53fZuqtrhnzjx7Ga2
q7NeQYhX9E1f/MgeFNPtj+VjAlnqZDWvu9PvOuC8JC4g12vfQ8XkSWvqkTHi1JwhQ2Gqfq7fJTkq
J9KxPoSefA9Sl2CzrEDqTlrz4fVkc5Wi+QrA6NGJRj/pES2CVKX/ktboH0U98H3aT3+SaN2jfcG9
bTiMuOKC//l2w7XJFMv5BLD65EtusCnveVV25umkwopRgqiINGLktgBdc3gCm5Ajb7TVsgIk40EG
Liz3f9/+CMY1TQPDstoU+ohklIJTfDfZ1i99zSvKMkAlCg0MS5RYkgxSXGtAIAR8X7zO/ARFzuLQ
v/xM4E6hcVwyesz/vzRQolnfwU3k8vA8jNuAhnE1TasOWozZz858ltaaFwKzYvoaJ5hmDU8FMdO8
FGaeY3gBgsPvwL+Byc8b18ues7EMt07DtYS+0eOZwBRBH7uuTxAQzZ3Q5YtUqojjrpgozXiVjUFR
94S4kxjmS/0u2fJb+wt9azsVDWVf4zHlyiWzloryBsVQqZNJ3h24PcxzaKOp9W3YZtsflgMu5/eb
ISu9GAliSgyZaDTt4w0oVcOfPT4ud8K3saEz11VWjblrR3D1u+0m53gf1q1CQ8IUqc3D8RIFO/nB
OgbAFxpOiQZjf3r+kW+gQWGZIIdjHsA3EOC5uiGVv5LX6cPwOzQarOzzUUhHjK2aDngGnaV20AXl
3J4448DQeDCxqYmmJgaXt9DOAT107KSZI+8kE9S8t3+C5dxoaJhiDmZbk9wi6ApbTy282FtWQ44w
JX8UQQ7FCblZn0LM79v5wduvEnVixr3TuN2u3hIuLcLp8rMcFc0yNSaZZhgFxh+34YOCmKEnwg8d
56XGcEI0xRRkC1MtJ+XVEGmJdFvcBeh5zP3bW8AanEqviWm7GK2FwTVkhJx6G4Koch++8RAnrOGp
S1go0ryNCJAO9PGgZwM1ZIysd8NZmevBg0yjxEy5VBONZO8mX9tNW8WpOCXI69OWaVSYoAWjFpOU
hA78dOcNW+TqyifgqbnRCVnf/3p+meaQksayEBQiEgC+swcweT0p6zi2R7d0tS+eS2Z4N5mGiy15
LFY1uR4BeH0y1ulD63zW0D92ql8/OT0yreBlaAiYzQpOvzxDMtiDUfndweI5Z9YaUWbbxqHYtiT1
K6L3SUCYjecqwMw7yTHvWk5ugLXTVNDfW1oi5yRAGTV/AosQqM+BL8zfeJWt6y5apvFpWRGYoUag
C6AWxvDBIwIgToDPGpoyXU3Sx7wmfgFE457sGQ8zJMBv7yuj+ivTeDQtbP9CpRsXL4B5n+8Xy4UR
VA+gwui/klPM43JifAWNSVMV8S8cSrH1LUjK0cDCu8FIFHjFxmhc2pyLjdTLWKBmB2HBzbC6vTis
GZP/f7tNurIThIBAB+IQ9G/1DmQJNq9Ac3n3XJszcXXfBh8KaZanEOeld8KD9akBk2t9Blv5GOyy
e1JqWnJbBxjZupdd0VfOPM6B61ekTKPSFCmoxoXc9vPX8jSsBciqghTunqe1xahMyDSXVhVUqRER
6KFia8f2HVcN1OBkb9yiNT1eE4Ifch+DaQ1X9EkGafE6/tENJ9P8WUmjT4ZFqnVgtSjQeWVH7902
hxoE5ziwvCwNU4uENBbNjLgQp9kYL/VDAtmh4dydePlL5i9Qli7O+oBGm8tBbl6Boofy32dxZ36W
97wkNmv7qXs6bbJuSclN2nrxw7IpHj+NrZLapx9ZDA09K+qgzExSGkoP40O6s1bAXDzcHppRZJNp
8JnZKFqZkRASZfUIUjUPIhFzA65DhI1EJzS2bhHzcfwiY5loIFqv/2+ZZkfzkXX8ROidOYrTTJyX
DusHKPOv4/8VuUZHhNRz4H4uSArz2hoYgGaZhqXlhRxUyoCDBGThXWba8wrZtFWXOrJkV5A6dCPk
u555r3OGozSo+7vSrb918t6pgbLSkVHnaT8yIj+aTUtJSWs0cZNo0Chc1ZW2PO/OeJPINPpsUFQx
GEl7BpL+9xEo6t7bQ+WrbtTaBpbt7fa5ZcQdBmXSWjpDJIqEZsC1OIorJ/ZbeQw5kRNr4SlrLqW4
T0PibAc/XBeiLWyrFS+jwxibRpy1eiKGBonoW92OkGC+8FZ6txeFNTZZrG+XX2+GUQehYVLi7ZBO
lo/iE09wirWtNMYMLFPZLMZYk0T16tk2PnX4C0c8jpUd907m/Ux8SqbRZXId/23REFeiV25bvzjw
cHKs5SFxzrflGcT/nZnoSfZyoBWyNTfWJvHulbiDRpYt4yAJC7kA5FW3sSQgvPTVtMlfRzdHJgqt
zG88sg+WE6LRZFoyVvI04NHQIeO70nV7qNzUkbbA8nfnbjU+5UdxB6Hh22eKUduXaYquUpzVoSbJ
I2TBLWSzIefa4v5xw3XkSqfES1NuyoRh1DSITG2XJIT4D9Akj/UD6Nj3LRgLeV2djKtBp43ayv8W
92cnXRcgbGr9CYmSn8ErZBo/1vXz31469QvR2EHaKh6Ph4hxbmkEWdDOYPwimXjl8byAUTp7f7+9
t4wlofFjRVeOeUHwDvmX7Chr8R45AK/iUi2whqcvY6mqtbzDds6Oqtthjddt6pdvsc8LHRnn5T88
X4lhzSW5BBY8ytcBZDPSJ9nmkTiwpk9dv/2CDrqUJDFmRzznZ9UBS3J1ro+8hgJGZ45Ma+FZpTYn
NUk/ViXJ7iiRnde2DDaUuxbsOuiw/W1tln12CB2xs3mYQdZhkv91gkZc53FKmk3KQ78KgNovXfnl
9nFiBBW0Hp5eKd2skB58ebusY4c0zd8emOXyaN4voc9MNUwu8FaQxH9NbtZB2ri7M1p78oI7E+36
5Qfnt0gEccWT06izJUeL80h2BS8tW5xtsOxKruXJR/0ov5qcX2EsFQ00m7VaVNsZPzJ+gS91Br+J
8pszf+LPrs2fbPy3W04XtGSOyPzVS5B9ak8yriPQKZsOt1WbcYhoLFmednVhDDhEshOij6xD2ZzX
UMoamrqkLRhdEOWYPhhEt4sLyTuQ2fCeB6zXDo0ei5SkHBISxcyoNKYn6VPz5clRN/2rtpU/hF/D
qvgzb7jFR9ZeUNkxWVE0ZbSwTkT6BVIpXnYEIsUtC5uz2wwfRcPKWogwZyIxud4TvZRUH03QC/FA
a6y9oIJsUWwLLZcweoquZuAgbQX3/e1jynDdKn0by7Epxyk2QuudCpKuhf3SnDI+bxlj6jRkTRaz
oI8JudQgowpfFo66q1Qu5TRrdCrQ1sNYh8wz9rXz9VOfuOEudSWeJAYrXaGQX/1mwVEx14uUA6qh
2OhT3qOJvFlLZ+hUA8p0e/UZ7ofm9ZrFKQ4FwlVgkCsn3IgvPHpy1siU+ZZFkeiqgnUvNpmvrEqu
8AXjwPwHEhfKeqsQ6LUCzZPkGK9MQLv6n7ljGuCmJIFYD+Sgz06wNRxhyzFP1jmR/91J8N/XmUrW
GXgxBJ130TvwLZw9ZJg+jUWb6zHt+xxja3bY2oJoNxAJSF/rR17ij7WVlInGTVChAR+LUm2CewGU
1LycPmMraQCaEOm5rpOtHJCyvAen5XN1iNBxc/tsM9aFhpJlpq4VgYhpQzZ6pfiJK1xoPngFP9bw
lHH2afeXaAjt0g3a/OsVWBxMP/v1M7CtTKPCkGASpp5Y0OwUrnLQ7czjGScxwiuhAU3ylVVmZgbQ
Md4BX35Er9vqZytOBcp10phqRkLKu8HNv0K05jQNSnG83DfruFCXqJY1WZ4nGL5x+4VQXK9Qgwt/
CG6WLy1V37yt1lljjiYd+PJX5S5DtDFuvm6vC8P6aWyWVI2zVs5Y7vQLkslQyf0/zq6jOXIexv4i
VSmHq2Jn5zC+qDz2WDln/fp99OxW+eM0m1t9tA8QGwRIEA94aG1evoGlE8o3266OVq3G9alrfuWY
iTu4klfPTnUdNkZXZKEfOcpSwkwF0ni78PKXyucl1xjHCl2QpdVmCtpv6DvdFrsGDx1eTpOhE7oK
KytTOZ+I4N5d3Zj0WqLJ8ti8XLWZdCXWukZGhZZkkhPsHJUUGqde+nRZNmvl1KU5LWVb6glkZ5i6
Vu0yTGqo3Ig3LZzxoKGLsMpyDiNJgq3Ix1VxVrvfidvqSTtNLmhoONphnIp0IZYOlNyq2u9Dt/fH
g44eR2nXgA3gsoJYNkPdoxHhEupWiE9OUL4r+zw6dYaLfmc7fzh/HhlSMf1t7i68+CUHKyfvoc3a
VMpFtdVS+orEiFrudKhplWKn2j4pt5c1wlg4XXglJUrfzARExR1a+t2vwQXu4F6WzVg5XXLVy10m
5SJWDnAg89DZbTj9KXEFThU9a+nk/z90nsxWJ8oyuYUcAWv/YwQi59T6ju7PXHB0zVWe9Cj1sXAE
gITiUVlexHfppnpH1c+b5U2vUuWu91l9nCN79ISv8mnYldtso+FPd8RZAV6XrVq51V59xSRjYXrq
/Pw28kJfCwZwMQwvl9XL+v2Ut3eTkZrjX7LTMAAI5iyHK89WekpgleYpqhqg2spTvkkyeP2JLJOg
7mClyixjkaFYDWUYnWOhAWTa8uJBlkIo727XPl2k70DTbb5uOrQWeTyeTNZbiib0kmXBFAXSl9x5
WuyCqz0J6i/zQ95EJjelxjj8RMrTJ6mJBSOHchQ73yoH8Ept6vc5iDnVcefVI9FVWpJUZpFFHieV
B757/IAZRPOXTfH8tkp0ndaoko5WcqnJTuxXgj2ASMPYqqt9WTxD+xJdpVVHU7UIJM2FJFoqY8Aj
nsqBBQ7XoA94yBRLPeTO+HGcxK0pqgLJJOCN9Tt+ME61t1ace+f8zkp0fdY41X3Yktiwee6c1M/3
EgpE4x2vz4u1dCpwntYh0loTO0uIOtBe41hBd9X9INFjBEGkmFf6AK1oH5ps1/s8cWruE4tRZSPR
VVnrHCWJWUL6QNpl6m3/qD2YwfIck8H22l1eIPzX7fqlOZR4lGqO5WrNtTZFJaX0RZMXAQ4Bivj6
MB7mbY6J1gOaLkBVu7lst6x9oRxaH8I4lEm4UXkr2ipKMHn3wVWi6XKtsBu1eSV5KTMovI8K9JYG
x5cZtkpXa3XLmq4p4ZOxkGpYN8r9dBvabdDxmOJYzkwTiaGKVp/G/q+jEcoaRXIEzEUMbUu7kttR
omnDujpW9JDcM+EReAvY4DHpnePLjJo86Z8Sqlid8rhrsKtf2h5lYGHq6tv4pTospV3cDIbdKhwb
ZRyrdMmU1Ydl2dcd2ioeisiZBDBaz958bGrvshExt4K6McUmjI0CfbOH9lHaJHfC/RpUW2ubCeiB
vPwJljVRLmAqep2KIUKi7IuQBkv3YLg8PRWcQI0BKkt01VG+9LOQWxCvYrD7FGiIuqp7eQvifNNG
Fjg8LYVtSP7l30ICq3+jQoket2eV4OmXtBqJrIN5CLlpLEZJhETX55g62EKR4cODs3WV0s5vwDi9
6zDt6VNG0+v86/LqGYcRXaoTY0aL0CtYvWK3LkjWDk88j2DphdpjUAZNialCsoHyHJHbs8SyTrrE
pc7mKZmaitTmlOD3eDH2TRBtjR3aE3jIBKOJVaLLRIZKaxPAdKhKRHkFWvLCAG12AjSUnfTKCbdo
5tiYkz3c15v+ufqVPYR76z67DQ/C3YiCkv7Ei4wZ20MXfpDyW20xRDzEXsPA/FW+5x5vfxgAsUTX
FKTTKCBTAtmKbVh29Fu/k2Rb1J3qqUvtGQP20HuMQGoEDU6kOtc9tiW63MDUomXJTXxV85OdCeag
48JrRGIoix76ZbVG1mFgJCxusFd/3Br3Q2X3d5cdhXXA0+UA0ZDFSj8vJEVTRWRk5045JcdoCxLQ
t/yVCxCzfgQVtZlaPiXdgB+h2GFugy1q3Sv35bP4UBwqXIQpqvV80Ec58f30wvllRPSZE4yuFFjG
Zsg1ojf4kxZ5mJVSP05HtXHRh/88PSp3+kd0w4tKWf5LDwgTRdPIFDFFjHJnvXT3oIVFmUDe2X2Q
8eZDfScSz/0iKoqrmjixognfAEOySjLp8vOKsX/J54SzSP6lBBjnZCLzACqc9Vb9zTs3WGc2XUkw
SGoem2mG757qm34LPgXMYzwJx+IWzcdcDZ5PuUn/1BDEQ7tkGb6i2MpB/hqC6qm3q1dp174ZKSfe
Y5zeKjHPH++eXjPzSB0T4ASe4On2xLmaGRc/De2D5aGNrRJiwa/i6460RwRfId3OHU3AuvtpDN4Y
h7jvKnxBsZNTv00/QBozx3YTiDeR04D7VnSTh8uOw3DV72kRP3Skl7UQRy0+paE+qDjmdvXAy8Az
+qMlGnrP23IMo8kUgQGPhN2vwZgzjPCdbfE2f0YXj+auuhPvuwdetx9rw6nres2qYdZ7/JjBKzz9
htdixthwGm2u0ykyrRxiU8IBLdj67RoYd9OBByMy9oDGmqV1WrtshvwFHU4KGYydepjFcXmDWWcV
DQsPhSwuAlm9sI9OZqCA4C5/Hg4Y48F7NjDOXhobtmJZSlo5wq3iAmRNwW7bPqmB+geTzPG3kW0m
zRN+qQXnFzHURYOjyAeoDfwaJSM5GZhjag7YfJTK4XUqfONaZ05emgxDSLpwyEvcJdpNs9NBHHcr
7iS3elNd4dhu0EOHVEffg0YlPaE+Fmwvb33Dxa1YIQ0NQeKXhamp4efVsjveJneI0eo9BlNrmFhV
vmevZujEGLy2BIbAD9QZW0hzXyxVVOZ9mcNINvpuzBwTeBwgnCHyWlDQOepGSPfCZ/Ry2SYZrz9Z
+e/BnNSSbklhC4MpnP4BBczPxWfuibwYinXw0LDi0BZiMubgpcBEGnSt5Rh50xyl+wgVhPugR2f6
/Tp6w8K5Zhj2SCOBUjT20yDiRW7dRPvws/bSPe7ly5pilGNJNBZoDkkz9+GMswfM5xjSSmpEbysH
2cLcNe7RNnooErc+Glu943zyPJIk0WBYtvRqj55vZPRAFqA+ag53kiA5hs/4FQ2BCZOwDnUHyflr
+IRfIJh2+dkEoNu2qj2vzYxhWzTsYyhVgTEsCsE469sqGPxm+8RrBWLcLzTso4Aovs0GyMaAXAf4
OucAZRgQ3WSvzEZW54TLavCazp5OuWtq3KErjL44iUZ8EhWVBzFxBvMu/gSjDJp+6s2NcmNVNohw
HyynBVfWJtumizvZ8p3IyRAyLk268V6s4iEbyD6A7XSbKoDJMszg0sBdwnE71maQo+xn5NKUqmJm
+IAiu2C4K4OWgyawLIg6neJOV8UlhGBCpjz7XSC+5t7nZX9mLVr+76IxvycclBibAUYuPLh5VzDD
Z2kMZ62LJJ8aLHmP52/eO/qIoVyc84ClDiqoMppa7TuykUhZ3zdPIJe4tX7xTP+8lYg0cpPCOIWs
gvDR7T+zexCHfAwoUOfx4zOCH5GGbwRDB//ADH1HhftWOJpd+3HnrJhXs+14Q5/Ou69IQzhNkkZj
RBSESRH+sILGwm4xreaywZzfWZFusJ8xa1foCZWbhAp40zbeV+6EPKZyiJH+9KBhQpXyBNnpFryC
mNgR+yCFmT7ewXjFw55Y66e81KoVWemIZWLuZ21naK+/coSSSAM4aVvlmVRAtIg4EKW34WZ65PUx
spZN+Wk8mYnZENn1Z4KGXtGf/1zeT0Z4J9ITX8ouk7uKnC7Wpqodfas/VFtpM72nvlTY5Zf1Ve7C
1smf1lte6SbLPikHzuMwiaIOX+xdARPP7BqToAHhX/495w808R+0JjSkcSGn8EA2wXS1/KpjR6TB
mkhKzUkmhj954lPjqMitLD4vFGEcOzRQI0pCkTbk2CE82fFtBl4JPOErd+BxDrDUQuzqp2t1oSm2
hOlNfVLBv9ZxLlWWy9JN9Ik64HEgyOQyJ0Xsqzti5vlHFdq8RhKGsdAQ0GJEq5iQEMe6UUGGAWpa
7lFw/iIRacwn7pSl7YlOel+wl9nGY8ru33ipYIbH0j3ygpmUUtZC+rMqeCmm0b9yKyTO56pEk8rE
9VMlqiXRCdg0v5DJWA9/0tMaqK0r2tdRbYj0IJcKrS6F/O2ko/1bcPKTeOBphpFJFOnm+CSs87gl
RjPflNvxEwM/e0f20pc1mNAWmd4YmJaVSXa6eQltXrMfYzto+Cop1GTIifuaUiA4SFJisu3t5SOH
YUd0i3xtKULeku0wbPE5bOygQBJgX0acaJwlnnLdqklrUfveicNyrLfL8VYFPwkvrcvwL7o/vkra
OUyImc4FipdHR2jtd96pxtI5ddeWyoLRbSS41P+sNg7MO16BJEswFRGHjaUNSoRF9+4UjOA1vK64
UKQ74bNxHvuVXLOLIxUg7HjpMFmCc1Yyzni6/x0ZAFSRSZCNQajoZh23o41xnDO3qoaRKBcN6l6V
6l4SB52oOzB8jFmcPQMVo9btzLFzxg+gQUJL1rqoJnElIr+NgTJ987PYYsw379HAGCEk0gNYKrOv
6m7FufA8gCF5va/BeS573aTa8rITvU/gT4966YQPyjMqeQNw3IDQ3ZWWIG4jN9c5/sa4Kum2+T7X
UF5OIgiMqtVOaHT6ffmYYBgtjX8aqi6h2hFyB2fxtHuTm/9nuDA9hCUtdE2eidHqXwlY3mbP3Nxd
XjJLMuXAuawKZk6CZfVO/7Ic8yY/xd5l0YwGUZHuiY/aRrTKksgG+VTpmov9Jwbf3mHxUXGbe+hX
t64stBHphvg2Btu9OuNbra+gtEqyjbvwNd3PXv3E+TUso6Gu5ClvMkNY8AVMqQWZJXIL4qvpzg+z
PcloW8+Cl/V54WUaWFEX3RifRf+nu941NngnNUgDj0fQmZDRu5xfRF4W/ybHRBrJ1icdIelKdOaq
zhA09wXqezB0x0ZLxIzysMufYeiNRq4nQe7NVMVXZDLl2uHxsLA0RPfJS33ZNvX3M89N7qo3ZFrX
5ygHmV0bpJxuLoZz0Mg42D9FoxKwdH3Xef2DhCkxzcNlrbCO8n9w8ckcZJUsv37UPronFcMlPvrn
fDd9XhkPaZRrT93/vTjCQNv/Ge8/L6+ckd0Tady7aRJ9seaelIMBJFxORWAeRq/wlVvzIzo0jrwj
BYfRdjigF3DT8lAlxuFKN7KbSx8VBrHWPeZ/uO+8PinWKUXDwkhiRZES4U5FSaZ4O92Hx9hpnoa7
ZPcS1bYwO3Pl8D7GMCi6wxxbsmqLgt9Q2KJXIBYWXV5/AMsfaOhZbswBmVhcrSAbOzSJg5xT7HcY
UqCHiBAu7z0jUKVxaKEfIysnAY7yYQHpGH8Pr8UjL3PG2GCVHCA/H7Cz2aYNSVOMrvWCZ/0z76HD
qEERaVTYMgHRpjJUo8YOEELlFUXnh+Gw6rhJB5fwy19WD3MPqDtCk3KtWlPY0rRbD0IBN7B25v5u
dHm4LfMLVAQYRopl1D1KVZdn8Qlhk3Ioju0+zwNME+Ppi7ERdJu2JedmZWrYCHL3gGSBO9qcgZKB
Sv+/W1wY8hKL5LlQeaKj7Yf7zAG7yT2aqUO3xlb0b+2x5NkTw1hpjFuY8igaGnysd2Nn/kSluD12
dswJnBjXmkJZa6VF85IaUFLpxiim5iUvWfcCjZ3n1ZKGmopCr+w5fczdYUKRROWkJ+sruVl/XWen
NHw+aL2azhP5yII2m2Rf/BFW27pL93XA48dh/hAqn2mW/RpGC74ha0jTFcEItkftqPrSUdxfe+jR
/daRoTXNpMKzrWZrBtWM7Oa8mxZf9StfP13WFuPQpod/aEusrXpmiSDwktDooZDRZd5l0QwTpesK
OlFs9FhGuUqMYTiF1+6zbbzh5fEZjzka1V/ErIjDFBWfy05/rh+s+8VXvDGzuUQaJJA4Ez/SCL5U
Wz1a0UuCtw2e7jRBDYjpZrTfy0D2LVcIZImjJ0Z5kkhj0kY6mr3eonZL2LjjVtkMkdMLTiTvlbt8
p5t+OPrKwAlYWREB3bMa62qkW9ZCdqVt3bHbgHAGky+RLj+Vi11+83magwM+Xc67kfnzyEn84+pT
YqUWa5T3HSy8HL/a2+kt9zHXxM06t96t75nLid0Yh9Y/cHheqFJXDYQIIvGaw5XQxfe9+2P56PEV
Uf4AsYTg0XRNdOFe9g+mYqjrbm2GMItb2HB4N5y0Td14U++GD/Wp3g2/NfCc3agcL2d9ikbx8XJH
/UaNT/W5I3ykv1rU7U+2iHkCzW391CVuvOO1LTPcnkbf5aERNM3Ep7rnEiUVg1/b6guPf4txXNEo
eI0RIbKqL0iDBitGtLxgBBOvNIQlmhwEP/bZSjRN0CPUCa3ob48fEqfc8Z5zLJUolGjRaoZ6gOjZ
F58bjMIbv9SNydlbhtnTZPNybEYDKt7wjrsbAvSR2petk6UOKtqrBTkZ1wY3HKGEaRzE8z6vvZCl
Dsruu9SMhz6DOlC3jOF99uqktrjhRUZnS3wMy6Ix6i4qpH5soZAedcs1SjDC3TRjEG180p4HUF+5
8070KzfzeX1QZzFI8kXqhGvypVXqCLrCtIuX/FZ40HcWsumJ5eQiYFT5A2lYBeQaaGnmefS5+498
kljDD2tVMIhVWEb8SFGzDdRjzXbrjRGmqfAae8/tP/kAZbOapgvCrOIDwkZ2tiqgSF5b17kInEim
YidZaapuNSB5dCX7Q3F4UNtZXIYIpkx2MctVMdqUjF1Y3fVD24wv2kH90jaosniyHIQfnd2gkV/d
KLod8n7O2VcLPktDtlkUC3ovtKReIduYRzI8L0JlMe47XkRLfgAdi5AvEEf6sdkqSoobeeiIxsoY
fJiLbiubfJ+MKCTEICreQGLmL6GMqg3DtA5l/JLW/R1/gOXjgCzvw7ThdTmec3zyO6gjdgp7s6ml
b/nWTbIXMK5T2PHS7yzhlMHGzWC1QgQlkZZlkHGYbohBrRbXuoh5ntsEymzzTCxikSin8ZqTdqN6
lWN4k589jk71wDtKGF5Hw5amBnZ9oiO8IVETuyG/IeTcEwzRNGoJ59Bkw4BozHlz9dvQrwONE3kx
PJoGJzVDzglPNbk6G4DcosvNOZDNO6N0Gpuc5qhNywiSe5wVgzcZKAnSCRnKkNoNOAbXIy+yOHeN
wjZpIFEuliaeRPIb3Nj/xbvqziYFiFjK5DNTKM1aRMfe5Givo2CLpw5ECUNgYtoMKPPxAs7fm0de
VpS1x5SNYvZVbiwtfsQEar7C0UkJxhWFKeSHUIdrZKyJFYs9dmKLuZvcoiPGPUaDcmptKpERQWzr
zoeRDAzZGV7l8xhPGZZJQ3JLntX1okN8ukXw/jh7vGQhw1xolG3sEmMpNQge3chbHd4Gnn2eQc00
yiaGrQI8G3ILO/c7+3ly5m14nEFBNXrG2/jG43RmrZ866hW1GXq9wXcwLgcNSYl7OWpkiaXMvZaT
YZBziBXs21/cggvWLlJHe7VKqbZ0kCp64t3sKo/y3TzZGN1rR2+mG6ebdScEtRM/Xf4RrM9RXrSO
erPkPT4Hsjj348TLj7N0Q3lQ2yaV0VYQO3jrpthyZwaxlkuF06oat3peQO7U2tVGu8lfRYcQ0PR7
0LA2QeLofv5c3vHSUoyfQQNrS26psazgc4Ld7zWHFxucTanB8mkoLTXrIltSyC232qf2kfqwyuOI
ClNQCmjbq3aWhtWWauqrIcE3kBf0clvmlnkxgo9/wLQ0DytTQPBhPKh4K4EluMIlWL1cXjZLOtmK
H/FfVhaioRLp3Q5vsSMJO1ruiAnimmeuWBpJy8ux69a/OsGNZF9eMctIKI+NoyECvxgUPXgYOXC1
WMozKzCWJcsCsRa4hlT/GkyAmB7lmVOx5mtEVotyTsRcQIhvL6uBpVvKNYcpXUuLXJr5Fv3uHN0y
/J3G9LS5kvtchdDFy/0Zb2de9RBj02gAb0SfNABDCBZADIMQi7NehhJo7G5BytEqJoht7IQLvLOE
EuX8cIkE8MTYkIvGsjFXwb28XSwFUH5W9GVvZRmEjq6yL22VEzoxojK6/dRqlXHq/56Y6UNuv8ce
z3AZ0ZNKuVllFOCXJqYgOvVD9KQ+SB5S0xtuayBLPu1vsSyEglFppOkktJs366Qg+208J5lzWeOs
U1+lXG8Zxqls+0I7RO8q6TrEpNM/4y5c/Pm5B3/45a+wfgblhiqIfGVRxEfA/9Z5BggARqfLfVl2
q188K2dF+jSw2FWlplhtqR10wcNkzHs5wKzz3p+OJignMfNmU9tGvpH+8Fo9WK91hdwWP1wgTgvN
iid8cHIwYQrJdfnJ8GC13UbfXBt60aBmkldyM5pQHVgvQPqronuzsrPVFo+m6q1fwq4FvfgW1HZH
0+F44TfuceZGorFNtZrSWA/xw8In4wZDlWY7ult+jZviDUXOCLblV/A87lrd0dBgdX+VidCIp1pK
vZDP+KaBOUso3Kv36UnyUqR0eMc24xT4B/ucuqIMa3xh8KQW48QLPDK5PTNMnVGemqhLKRitogJL
wFRQfYV9e6G0kaW3bPaKXRwjP9hoB2t12ny2c8wORbPECy9iZgQoNAOyhtaOKULTJka9x7ddkFt+
4vSrXWbe5d1h5XRpiuLClEyzrWURjKLDe/EH1GihrR8bzwxQYAlcVFm2yzZUN7ygmvWDqJtAVQtx
7gpJPLSYahTixUvqaHmVV2dLNhBv0NjiksbJJJWQnlt4YbSpE73VXjPZHXlKhl6f+R0PXGRcad89
2T8OiUUV1mLMIkAPbuVMLi87zDp86JZg0kK1NjPkEn8Br1WzDTfmxtoWvc1LR7L2gDq1p5pkMhZ8
onXbrZ7ay40VGLe8qU+MAILGQWUrK+u0Ioo56A/XYDHY2O+74ae2e/CVlSGQ3NX9DiM5JyLj6PhO
FvwQO3fKLKklxMq76lRvJGdxeTg6I5ikQdNMn+YY7cnfLyLUMSBBwnlqMQyPhk3TSB3SMoHgAq2q
LzzMlKUJKlwQZUxZECpInTwBveig13B5Ls/SBGVuUjELoVkTJaN47aXweWUQjCXT0KveSVmexQXe
tRUUbBxJxM4LOliyyf9/GIYBaiNJIgRzjad8dJMdY3IPbxgRw/3oPucszYQ0LOcVSd1sU2/KDZDv
Ox4dG2vh1PmaTLNV4/xY4duSTxiTei7dBGvdxOF/6CTtBxxLAEShEzAlaRucHNLORGt8cPkuYsmn
Y25NHqK0w9JB+u2DeH4Dzl6P1/7HMEIazDUy0ZK7AsLRuu6EgF94NzRLMOU4mSaIg1FD8OimvopC
a14F9HnBJo22Jk0+6zVRB0HzUDLuXeeP5j9twFpX5uUAwYU37tcgjLi14eeNz6ThWqBQmVq2kNx5
AnBhw2tt4faycbC0Qdl1v4otBpBBNPYvQCE9N8HEWjNl1VEh9KuhwKrBYY9Zv6IvuLz5R4y73KSh
3iwRBBn0iCtpDb2z7M6Rt+qtEqi/edAcI+Axach3mMI1XopxPVgfy+oY+ypAU3fd2qiidkk4GvB+
y/lbx6QhYNlahKSfoKZngCyYQHV5V8+7vEkjvBgegnrLHArSbMWPPMsZYTK8NzxL/TS6G8tlrS0Z
pI8+hrHdlg8ZqBdEv3Skz8vLZ9gO3Z2LOlHF0ImLTmiRszrUW2QIOjnZHYbF0/ypap+MmjlD4/W2
ckT/ibNmlljKkUC12Asl2UgNmJAAylde4w5LGZQjiWYsGQXRthxg1texc0uPl2ZgGB/dkCsb8yKK
5Iy1bsCauc05/BmMx49Jt+K2am+Yo9HjUEH7Qe3qQbJZToNqJ8fpgLD4pdzJrv7BS92yFETdFFJo
/a/m48fhOG4UgAq+9njZElm7SsVY+pwWeUtOXkIcoXmVy8PNv98d/+YMTBrd1tcpVoYJksF/5zdv
mBiL+SRIhrxbvzG5T8jdX7+mrbzZdJ1jNPYCHFl3cKVc/lmM3I9JA+C62lly+NeFx22YBkaFxs7K
KRGq95iUtAWfleYqkyPVnC8yNokmmFXjvgb1MkxCsZ+jTbvHVbPh/BayF+c0SXmeUEtAJWOIFoMV
nMvmp3m77nBUbwTe4hlJP5MGxY110oSEfKI+KC7A/Lx02v3it7qtPTWdw2v4ZF07NJHtIleN0OnF
imae9BEjLyW/9ttN2LjFdjmIm+tKB0y663YcVCmRlmoFw6OyEe54tQOM44RG3GXVTKNBhlgM+H3B
UPHg8gafpWMzLJPuszWsKI5HvYYTopFwo+7G2E4fqo95I36Oz0IOSv7Rrkzccvn78mD9koPupcvd
duJcpgzTpRF/qZ9Vc5rxeRFdPBj1cRI36v3ln8a4p2m0PwdHwtiO0Njk1Z/V7kPGi8uN3y4LZzk5
Dc1LeZ+vYmcuGIorN6C+yZ8w72tX+mXm6LcyCtmE4xDa4u/Lnzufs8YIsf8+Y+o6jYCc4GviV/pg
vGQY5SKPNmp2OEcxaxuoexClUiqY1csVNamEqMbwhi3vEcMSLf936cM0VZZIROsB2FH2pt2CYe+y
VliiqctJV8xY1QTscOtiLOvTh+5fw0IKr6B7UmO1UKuUmKX+NPu/w8OAkkpSmHp53QzLpEFzaxbR
iCxDumALp+VW8hbbPPIm8zBuVRo51xWQ5Vkj7r5nGT3/I3eUCUsu2YQfL+lFF8qlIS+wyclB0Sk5
mX9ZG4xdpNHyuasFU5oh2LCn9xDTpWVu3wZL0ZRZD9GY/40wVn9+nLzYl1+HB145Gmvd1NN/KMZh
bEORPMKQdMYENDBrcU5Flq4pnynCYgxnEaKTjYChHDF3VAzjFvkH204XYVpmCFYRjjwpnOweS81U
IKepuR6ttUQCucwbf0db2S/cjsdIylgzjXD39VTPeoI1T0jF8WvNWC8tGuAupHKJ1AVy462+S93+
BdN5cluNbYya4hyrrKVTPrM20lrrIz5h2TMqFK9h4sXpRPemmo0ZxbK8IBb4mu9TO+FMamNYHd2V
2kvT3OoWHBE0ZX/S58jJeIRNTF1TjijLWTMJIlY8OeM2HuwKlFP6a+lhqCfPTBhGSKPfSVg1mkpe
E+0BdLJOb5s3vdNwQHuWaiiHNPJkiQfy5m/dMChA4Lavr2i8J3tJ+Y61DoaJmVkrCp1WV3UxttL5
vHyuMmIGGoIOiz4rAGNiINS2v43dKbVlNz2OR14qmyWfbMSPC0HSq1ZOdSIffAegt3Zg4IHO7dxg
iad8Z5j7Pk5NiA+P0cbYxO4HGC7ueUgHw1r+QZXBcDGPFqSP/uxmaDsFDwuG713WPMNaaPgYFR6A
+UII77zlFIIdIOdEnYwrh0aNVbHvMc4KgsH+IKKWStwmj7x+a5a+qetMlVYjrdtSOSxBeIeqCMQO
TvSp3VUcpbA0TrmQHEutqkyQn5yak4rFg8BitXmrZ2mGCgW7tTTjqoZ0NNrAVqJbDBJzr9tNykNz
NHJ3QwXR2SYLVPSM8CJjhpnQLbFDJNRGtEBweJftJ7++580EYaiaBuCnxtTbfoVgPfiraDi+zQt7
GMUFJk3gjb64dhHbUCYM/a46elN9iDASLv1oUNKVnZK3Fv/eIlrem9VmmGcvS296buMFw0xpCHsS
9FxsBvT8YSa884a80QY1ISckdyT7TXwG02YVOFMciAnqxnlud7ZhEoc0jW9jYkBey7lIWvam5+hL
l5DQT+P72o+M4hQnUjANdg/40b82R/7NSPLjcNWNuWnrcNEObXi0PrKd7pogx3+r97MUfFVfvAEF
rIuZptcWtaXHww/fmTq/Mx05t9HBUmv+vHrRlRfRdybzx2+RitBMYssqjlaH3xB5kad5uFHt1HyQ
96N2Xcz8D9oeVl1bZUV1tPwiEIIy4AXjjCCOxturdB2HeoJgeZd4ncubxMbwfhprj0utVDUZYgkR
cnfUdldGFDTWrlaV0Zs9BOtB54wgty+4M99ZqqBP2TYKrWKAaOEj2Ure1+UDlgSBZ3KM37b5wz6y
cO16zOWpQMk0cCe5MZZKA+1K24kgKINQ0pLBL3Vh3DM0SXkiWWsfEbHCDelOybbL5krAgG6VnqrV
Cq0ZorP7eaO7YDm5rF7WkokB/lSvqkbDTDatJZzkWZBtV5yNl2WztEz+/0N2lImJZTWQbQAoFH3e
Kc/wDXqObD+V0tLGEGsGpVsB1uCdq6z1UkGOaOWmJZDtQ0ONKwW8BxlLxVRsEwFpXEJ9gIoP1W7c
zyjq5VkF4y6nycdVIV/jRoNoUKTcln7jRo/rkReostZNhTZJ1RUiCOyrI+bT+NJLfZI3vGKU85pG
+dN/LSPLmnaO1JX437qd/JHzXGKgBbiM/ytXN6tM7aQJOyjv4o9s2/gZZoY8ZcH8XCg2jwr4vAEa
dLlBIshFrA5LdQShP56qisMrlTt/1hl0tYHSq0qmVRBcnCzuNrJWS3mhVE69OCxzdcT4XzfZilce
ooZFfsUP90aHjNaqOpQNKmT7F6+tjWUalBOiCU+f+wymgenXjom23MtnEUsLlBOahbEsswaxz2js
xvs/5SCurOVSl16RF6tl1dgy/e734K/e5dWe92vDolwvrM0+7tG9gZOzdBfUh3zor7w+R4ZsukLB
DNNSLC3IHnarH/ugTf1/qJlhwXSBQhkPUhUmULOAbNmVjwqDrkpQVyUK51KEXyx21Dgpkp6DrS92
F8y2lm7qU57DC+V98Tht1D04iXvOgcLYXbpiIR0KxdLnbxMPXYXbkXL+mWLQVOJdqtbZWkJLyuBg
rFWMx3RZuP1za99dth+GtdPd8yqSoquVY4+V18ap0JtoX/csNejChWU2kr5bvy2TcGTOHu+NzlI1
5aChMvZGQU6TxYnQmsDrMj1/iSFb9t9DStdSY20LrDc6ZV7oY4Crd13ob9AN+JgyHUedjF2cvASc
z7y6VYYi6PKEsQ/XtjexYmEDbHKv+pdNgiWWuhqzIZ+WOsdqrZvVzra8eZyMN6JBt92PJUgaVGIQ
mS0NjvD7D+blBdnjdOB1WjGcha5f0MxYa0WijwGSD5nX+UaQ74YD73Rh+ArdzR9q8SQLCwyvxwDb
yefOIWecs3Tlgqyhr7GXcTM8Yzyq7phuaYNxnIcSMvVO3ZNxSlqEdeynkTtJ44PFAlMgFrtFZr6t
fd6kZZZyKK+c5UjLSwE/YmicP0hiCFc+nA26ZMEUWrmWFahdxGit2eOFUCwzp27OMlF7Oa5wVZg7
UmE6ba7yHroSQRWTbEYUhSBqtEt/GRze44CxXroOIc6HculGWDd6wEY7bhzew45BcWPQtAPCms0D
zhKEZzeq4ZbuvA+xeS2mPvS1jXw/hn9jCu1z+jJ63ecke9f+ImJKP8LCTI/FJTbwiyYvspEAvC6A
o4scqnbIpYhcxcLrbHduur/yLaJTYSz4pbsVE3OrY3LSgbDwjpWz9MB4I9Cs32GqafG4juSNU97W
BzWEKvKNcQDb/nzTJrZ2r0cu0CLTNl+6fic58+nzsrEynJbmALdmyWzFMEQIDYh4dGaPl0VjXKY6
dZkqQ0RYGi1s7W4CNZm0K3iEfCzJtNuueRmJg1AdK/T9+pjH/dX8D2dXshy3smO/iBGchy3HmqRS
yZIse8OQfG3O88yv70N1v2hdWFn5ojZaaAFmIQEkEnlwwO2qYKiDAipiTEKfhxSyt+6E7hQ5nCSL
EeAplqJTlSoRash9aU/lgwSqnP5Fui3xpOwDuZWLwhJDdr/v7rqHG6MjRVMUuW6OaQWxkl+63Yl3
Z2NpeAtun1y+qDVZqSLYRbggmRU84zLwhnYwHhQMyjkQCsWyjW5DfgHyfJBqB/lD/No9qq7+quza
3WLZ0jZSTD1mD2UgnK57EIOmzaDc3ssarmDNhaLqwelP0r53LT/1Jy//0ThZYHae7otwYRCh87B2
LB2Sk7Ya50RLNt9q7iu0A9TcPIThWnSodBd2siJuplS8yThqGxkUC7wUmLFoir4YEnFeQQW21Z8y
75cQ5B5H/1sW83fV16DwCyPPk1awIFi+YO7PObfNt+SSyXbzzzfZLYPq2/XvsNa/6eyT4Qo5gvSy
uXD9oIIDO+bNGmTgsDHw4t+CJbnoa8nE+sO7QreXt/W1ReLwkPoGuOX6FaETzLynCLMZ/dt+CXFB
MTNBnbqZDzB6u20yRuFeF8wwH4qcMNtE1q1eR/096DL7F1LYmNtJzVI/sXktybJ4ChXc+Q7VW+5q
scOD7jNiM+UKELsCjcaRirIMKN4c6z63Yx19AbycgbVwclzluqhYdQvxG5ik9uqA95zMuOxQWIZh
NGVeT9A2YBN/pHfARW2gwkX7tsyA8gAYQpmGq4F1t6fIlh4rlweBYeib9v4b6tyhGoh1dwuYDZND
vasKICJ5jD+MLJkCMsZIlIsiw7qznb63DrcxYxoUiqHC90dtE1t5FmrcVVB7RnBzlZsCMpJ4rRpF
gPgBQy1Wrm0zjI+SloulKWmNaMK2UXnV96PXO9ddnfGSbSjEH7syQivuloVl9wPKpM/mXvVCDFdK
txnf01Pm8rC5HyiGL+I75SsvykwvhA7hCu+b9+u5j2080msrQEhyZKc/TV+7A+TuEL+2x7Z2VdvC
kZi+K8EzOgswfNsonRiOBw5vzu2CZWDEoQu9iNo5S2psVb/H4GJOVGYETwriwEDxsR5SiM0wKAdx
yMEtnZN9MjoWDIrjsCajR7MZNqs9YbLqP6DdQBk+/SNnThlM+9sCBoVziFOlrLmMHwAuFL9+13c8
DDVLM5txfzp5U8ua42nTjHHuOjy3yRYGEt7WaGpQxnc5lLQwabIaL9HV4+SHFfcZgal19d/rHlNl
NFajqu9qkFVlp/gJAB0fHYraz/alMXfiiZeCshRE6jsWoMn5HNf1XfQ2njSv2FsB7y2EEawpSiZd
28GqNYhW7BjceIF6nlwdYzh3t4URCojpl//Ily/Ni/wCupnMU+7KxhHd+PKs/roNJGFQGIw4F6qB
ueA1kizZ093ynqcgRoSluJcQY1WrPoRgTF3zM08989ISluBtRz5ZfbNGZoJaaY3jPXaKE+owt8Uv
iqJJQ0mQyxGCxUOHyWI8ICRrvSSrjIzK6gSMqsOF3zpXB9S9eDdRlmTiR4aqTZGslDUuuFWA0O/w
KnUM46YAF7HeiAgmLNlCw1DzEjum7Czlef3DS4hZHyBFEMMSAA1d8YEWd8LByzGwpX4LOcy7LLWQ
c2jVhjFH2opzyOn3GHX657pLMsT+hXcBIeYsSxAbBttMZe3Au7UyohRFvJRDJi1rB8GjW+y2JGcO
eA9CjFSYIl6GeCvMSwji261VTl3Ny1zjh3DKn2/TyaarT764SIkgCirkj2C+NO4wl5kT/xi5BB08
0CXR0kXZh066Z8lJeQf+ZgNf5EwU97JqptJoJeRWtuWXxywAddJe3aE1lfe4x1I5OXNmjKo1zAhO
admr3YPiEY23LTwT6dZ1nbOKopS0ohCq3swnfEEN+m/mQwlsteG3+8571x9K0/7VxRhl0V4EV+3s
urFjTjmNZabEZytAkaoVEOA7oBjnU+KJe/B8jJzYyxJOfDZLuwljZWFIi4MUbDf4oq0/XtfX136L
YSv/tlFjUqUF3BY1bvWxI55Tm5eAf71mnQJlhrQeEwG41Tv1IAbgewoq2eaFdpbs7f+fHGsNh9iq
B+hDD3Q0Q+xhQ51t8UyIpRLits2AIWayCekbS5X4LfZETuj9Oq7rdExCHGZmWDewEf35VfUED/NO
9ryEgqUSctq10dyYaQyzXw4qaGC0IL0RgK5TRo4FLBZDJ0IfACMF0v29ceMLo06ZOCY110Yhh0Ia
MIQniO6h4Vl4mi81t5M4AeHriKNTEg61mdVaK2CHGgaq1ycUPJoTmgfd6+7DUjvxzGYFj54Sbb8A
Q4uqAD0FBx49MANqpv8FoynQbj022NKNWzrNHKEHycKwnyPH2g8HHkkM45lX/wtQkxRVZ4UfAdN4
HX3tV+nXx6nFOMOWExsZW0DBNdVo1UaZQklAG/jy7xCvpvoOV2vOsfX1aahTCA34RPBsV0C85ev7
3ONxzDP1T1LT1RyaLNtOEt0xwAozeavdPZsubknfbqOv1imKZpEFTYzrzXzwllwfeDU+RgSjEJq2
zAYMDIPYEMmvchECXhGDEcEo+Uedia0JgDeuvd9ERwfIbUjsex44lrVqcoQ2qBbl67bq19IVPGCh
9td9lCWX+Ggbla0ybDcXOXiP7NnhzZJn+D6F0VStKKTq5jiAmL7rT+gsD8bbbls65fAAH35sNDlk
z77iSgdeuGLs319QGn1RQzGB2N6tHmN3dFrbBLfPdT0zOAl0iqMJ1TGUqgyhtrCbywR2cHT5+r8X
X7b7d/21d4SU+yzE+iHENyNd72Jh83n5DjS9pfvbam0p4EGOGBGFAmvKvO+aZcuDNTuxQ4zWva4g
hiFSBhAFA6zMZjujX1NX/JH58m05HKX86Co5HycxRaULmkgCVDJvS1gogqYq2kVvZgie/dU27stj
bdfOEt2U1eqU+mMSiilRW0ifDhhZ7q6H59taQ3WKpUn7PJnrCZJFp8ezYfSs/Fy9OehujFQUUlN1
S9xKm15E5OPh7pl3iWAYyF+AmlrAMIM0ru+kV8neOqB5C2YYNGULiZZRUxIhguCT6eY7XhWUEQEp
YmbEGChDKrHeLelMvxcnfq7MUgXJZ8uymhU9g+j+V78XZlvxeGcuSzK5gvZTZshZBF1MGExhPBY+
r5uBJVj+961kqdV+iLYlbyMftUDklt5YgsnBmC2yXE8RBBsgqsKIES6xMMssyMmoAldZWs3/rVg5
8MAaDLEUDjNmU4KSDcQOXnSwuCNcGWkkRcOIU7INtoDYwjYS+2x5jZvfp3c8rimGMVNAjJxZcTmH
sIsW7xy5beAGxQMxsERvG/vpvmrk5TQINVa+TQOz0GX2fKMx09n2VVmsurCpemsU2QZs/3PTUUUx
MXmnCJUWQxkYOBskd+qRFzIYtkxhL2G6aJmybaKGS43g8fk0WEZHvA/Us3U5TJvgb3ogP/Eoq1lG
R3yvmUrT6kaIbd34yfwZO2ptSz/T4/T9uqJZyyYuKAuCpkot5AOkCtAhzwUZaqawGSsO/+8kwaiy
U+vFO16Sx1gvhc1gRGy+TlvIHzHqu0fB9LoaGGqmYzn6vFA6aTOL1RcKJzko9+OfaZ/ODu9oZbgg
hcuo8ljnpQWDnl8LLwpaL9/xDleW6E1Vn7w7HeIqtDbR9UnzI3tCpsu7yLFEk1NQ7MQ+EQqoRThu
/oLaxXP247rGWRtJjsFcz6Yi2U6r1c9d88wr17M2krghplXhQJmiDZEge+0+8pK9duiDW8UTdxR0
SdX7HOJX3/DLM8gtgNNtn28M1BQckytpY8gWxPen9dihHyfzeaJZdRaKjNFWWdebFrKj++qtuS/9
9aL+ah+XHe8LDNVThMw4WXEbSvgA7ox+AUryzl0wJ5U3MYxx5aIImUkotWQpIb56CYPNFgHW7x1e
ZYFhjhQok8dRlfayXOLpIfJCmzcyhCWWONAwxlkKfFmJ1sTELk68AjRLLHWethva1hRLlIjjc4kx
N9d9kqVi6jzoddTWSCph3cVj4zyar3i1tK/LZi2ZeE4bpknTC1hyua9QESpv6k4Eu9u/g19mDlPZ
R0qJpCyxdfvPTYulqJbSSJc4Gz/02+9am3cvZOiAAloKIV5lK8FiDbw+rVzVMhyPQljmzCz7XsVq
s/voWICJ6KF4AKLav64LxhlAp400RlwohQjpoiPZGUrM4DbjFCRY+tj+/+nkWpOo0Y3wQ80dKB1v
9A46UUSWQ1WfO4hdUTYYXB7xNWu1xOnKLG3EpobYBbEt5D4mMVIlilWRpQT8KgNCxDZ8Mglutzbi
cYmQLFU1b2pwLVB084x4C11/P9LqFJNS5kYxljGMWPMfS++6jTFUS+EoRtQaYbE5xuTNdokiz3Wx
jKV+IO4/2ZeQ9UIT9xCLkaHcqZ4soZuffBI6yVHdpzP2SwDXjswhWGMJ3Yzjs1ArGeJx/ogMoOLj
/HyWVrf/fxJqtlLVttuZJqNjIb3VYCkhzFImmL6iw65qtNtjCFXAQzux1kscrLGUvjAkCN6eOlbn
Visgp5qA3geryqFbywZb4HXLYi2V+FYdN+mcTliqsr3RurxYyxJLTrPF/H8ziJ0t0t60WgqOyQEZ
aisDq833bWxnNzIZ6BQbY8njqA8DNAtsTFDbvMsjQwsUF9Om5gpWWyx3dqXdlgPfpgXiY+MSZauy
uYNhh+4bL69heC7FwphTLMThCB38fOQ1NjJOBAqDwQwExTAiLHR744ox2pMHOGIpljhYXkjhOosQ
3NiC88zLcRlZI0W8dJYoCHGGrDF5nIICZjudMG7Nu75pLPUSR0vjIh3qDOot91LAKyKwhBI3a0NB
SIdND5U97hZOMvP1rmkUySJUQ483EFjt4BXgyWq5Df5f75pGkSxWNFQK2vC39E6y8/vbrEyjHC91
WaiFARbYrRLmRHeR03HOMtZ6qZ/p9dALyua+fnE/+NZNmb5G0StVXC2iqUHs5OloGrkt9dAox4us
LHqiWBArftBF35aDahS0Uoqx1KRbapvsZltyeHDVr1N9jSJWkk4PIwzt2CJuFAFUjtcUdEJNMbfW
z9o84m9W8p8kVzy0GNLJ8ziWcxCPW/WqsKbtigJM06Fyhgde+GWsl4JUaiuphlKG4Pwhdbs9j6Li
6wihUVDKVElDnRsfkXLkOjJLKMkcu0TvsrwPEXbe1gOvY5mhWYo+0epFEZbS2rxN9LJTyy1dMEyN
Urg0a1NKUozV9u5WzgnRo7K1P/ICO2vjNiV9Sk7FIkykHjPVkJz29j3vLGJpg5xwadglk5hBGyoo
rf+bN7Cvb8EaRZ6gu1RtshTVJ+uMsUEYHhneyN2qUQKX0mytxhyFLTsTUHxaD0jV/eunJ0sdxO1k
SdcSRf4QXfoa7pY3+jPFnixhoya9CcFmMO9ygNtvNAsKPCnTztCrFYJlp8Alm2cXjOqnRpEns6mp
jbAVbns32fm5P9oTSGFbm3f6M8AnGgWf1IkpJZVeop/3DsNVpj/pQ3LMz9Hv6CQ/jB5QLj/LjjuX
huGblNFFb2Itkrtqa75NHsHAf46C6EmOuXd8lnzinG1uiGq9yc8fpmdUon3VF37kB16dkSWeeqme
rGlqQVfRG9hGivvCs57D3GkeeLVi1gfIlS/S07nEC+LWtT3dr0d535zio7jj8doz2gg1CkzRm7Kt
kaZDP4MDov/JWbzsCBrB+3Cwjcwe38A5Glx3YaZhER9edEwzbid8q6/said8k3ApahM/wuxM8Bsc
rBdxF97z2lC/zuU1ilypO+A9i3JAceM4vw5z4hSzo7oK2mIGDss+I+5T7AqAZVpciyMOwb761XdO
YknvC2+sNCPeUQBLVItWUszwcgyewnklc5EmLMHb/z+dVus2I9FIEZZmF/UZXMx5gYmlju3/nwSr
raEtU4MV/3fxjrWPxIGbUtGTroPY1U9fi+cRc4Vkl+e+rDUT75raKQczPZQxeMqu40LIWTomqWet
ZKpebCFasxu734U3TuXU6DSbVuu1Zqw/lFGgHcO0ebbMSOgo0GQoJfjm9iS1eCO3vvhRR/u7wKpR
nEmIhtqsx5TIU/uKgQu+ZdexHf1O32Q7OWkO/vrCP5zYssWQrz5FzHq22r7J2jHELGXN7wLjPtqP
f1pHLGzeDEoGiln7CyHSlTO6MAbMEHIsy14wYWRyJRdBMsVwrcReErudOUU5htFrxC5rVbTSoq6t
03LYgHHZs3SpvvH6/xkJIB0do+uFKjYFhG98NeG+8+eguTFsUQKTerL0dZ1n8zS8NM/xIzDknJoE
Y9EUhiHKTS6Z9WBiMl6fgBW0/l49FP5142G4K0ViiOsiDpYO2bUr2OO7eSOOTaNYDBEd5e2QLibo
+8GE+Q6OhffrK2Zpg1h7PkxLqktQc75HQ4PfHyoMBLkumqUMEsbXddXjsB/Nk3qI/W3U7Y2JtkoC
edyXVmINECz/yTztcit2UqOsJ5alqKYsYPssOzpsb/XikdceyFIG8UOjKvMB43k3q1vxQDB6vJIV
I62jnCdzW5kLmBjNE95zguJiofI+7VqH1xzIiB90Fk2ZI6vvFYhfHM1vAsuzDnXAQ+kwhFNoh9Eo
jSnPUEq6X7zhUfkZfsvOzffr5sewbIrtECQpmdUYwsMLJtEE4qu6u7ENSKOwjm4BXUsqQbYezN8w
u+Axv6+9asQdVb6EHSd0s34AcU1wAYuNaED1o6thmF3srpeFU45kXf0otGNUTUk21s03g8Yuf4Bf
02384qlweVvLMEvKgpLVRhtNxmyd8sqWn1Nff2perUPsqQZHOwyyJY0SoqjpmlbLNFgYBtQ+WWfB
z58HR9kIgkvDViUMSjbxaFpwH3YYHkxpUvJilA2geawtnCE0TC7vBYIlmOR4lWwssy40FqbgqE5v
2PFu5VUCWSZE7kl5lpaSWWDNHcDgxmOJy33iXncvxqopHCQH7MuMJIheDniiP73xDId1j6SAEFNb
cjVtoY4S98j73K+He/2h9WQkeQlIZss7SXXzlPMrGGZKYSK1mKixqOFj8mV1i0tyZ102SmneRZUl
nrjwnMgtQNdQUrxHD34wuMXdiGyVd3izxJMTFujMIslnrD56mf6Ap0v/0ShO+piduQbEiNAUNlLX
ZlG3Br4g/YodEKZ5+X3LbQJj0KqALvDfF71wWEWjHCB9ltwudYRzFmH2+3ysvXbdJQ/NNx7SlBXv
KKBESke5W2V8qfWFM2b0HKI74c70BTfnJDusrSBOXIeyOBUSPtCjsb3AWEmwWR5E7tRKpqqIJyfS
mklhAksyg/VsSTZGzjnpW7RvUnTPpdwuRcbPoKCTaKrKuR+Q0ad73WlFOzwtbnE2HnhpEEv+Zmef
rvawVamWww81rb4KgqzyqP5KPevpelBiid/i4CfxTdghjpqbQflAfc12vZP9fCe+cw9+xuWQMq7o
s9QlWdEh6jn1A44a4VV3NE8dgsoVflz/DayDjU4tksEHWZRxoeMCWirulDipuZNxT8GcofO8U88Y
Wixbgdx7cXRuuRx0rLhLISxZJmpVJuKz+SnDnO3IizGuuPQyUIaCMjhVfiTq7/KRR3nCKuFRxpYy
FoRFXyL9JEpBqjoJ5oRG/ryv/eIu2i+VLcR3S2iboa0feXV0VhXh4z7+yTxqdJzGcZnop6l2wos1
2spRKOz+INyVggfC/NEb0RmjKLcdLhRi0mcCSBFW/MT2VX4sT80hmUEDYAke96zcossXtQoKNlHW
KZyaFj9o+ZOOjoRPFIESFFBa4bS3pukiOcVA2BMpVViaJxNM5v8o7i+5dac9D0/P8FkKFulWKet1
HdJDvDy8qN7srLndPHFnXjISlb+QI3qjms0mXyw97dSd5NEeH6+7qspQPzm/TFEVxEqB6Oo+9kNO
bs5aL7kpltYwiLoKoVaF1jKQu/MB3SzR5JCq0iIcrLxCTeWtPJe2+MSDk7EEk9MpnA1JDzWsOX/S
nfRedP9cV/DXVVWV4kdQtlRlPFmYp+2w0A68XuKvsxr1L/SIUStzPEcmsoHosfTVyYn2nWnzWO4Y
2YZKYSS5mMqyJgkGJolijMuhNvGEWWN++ngnd851zXztNSodGgQOtHod1tjEfOUpKPcxcMjyD2nl
dwIzfwRJLuMhNsa835SEt+4xdMDWOGIuRTmDaVCMOLe4rw1HpUiTTBPndAyhqf5VOq5BuuMYDiNf
UinWZJDntGhMCFa+NffxWbtfKme0wZ9xmZ6G78r++i4wlUSctWusHoRm+Eyyy9AQizK6YOt+DBL8
X9OOlzQx6sUq5UsBa09d6Cq+shxAPrbNeTV0V/QLP7SNE+9dnOUUxIcrXW0HbdsK8SB67XljkG/8
NriuKIa5UkhKjlGPirwZU+8a/vI878C4as/PPPo3RjahUmxKGI7VoMtYPCbRu9Hv1rQLdMKZxyKw
egD0l1OfeevDwi0+fJ0HqpQ+RSysXEsFfK93tVNf7QwvwnAVcFcJqSs9XNfZ15d3laJYkgwDprIa
OlP8xMNYi4NsF+/XRTP2mnKcrFY9z6mO5W/PSskhCTCa1Y6frwtnBG3KdKJ1fSyAUxYHrpcEIH/k
mBBLHcTVZivKVXGE2DAA4da74fT33GsuIwxRuEktxc2UDZA9YQix+tA7PCovVoCg44JKLVYLBfi0
U3Gva3a/Nx+iU41ghHK4+nhd34zFU9yJVHeRKm/RYdtM1K0D3psma/EUeJI3wxhlAw6Zxen9zI52
Hd4g8zeJS5jOcCOKQJFQwpN1EUvPTGfypkdUe7xMdayfkcNje2ZpZ/v/p5x/jVcMPh7xG+rEHi4h
Ak/PmbzNuDGpFHGioHJkdgZWvwCTLB1HUKSDcdwVv6mKEx+Ho3hJBM5xz3BYyn6ipVFSyR/H2Vl2
QJhc29G+Dqx/rlsQw7UoCUpadJkxzNCRemn34YQ+g+oHz4hYKyduuwxGHhprgsjvi07qGoM/7GOP
S/vB3ASS0/b10ohhC/mNNxTAMaW+5awabv7CneIBcvLMewlhncKUGwVzv4Z16vGl6Y+GV2jcHb1f
ykut/xfDxb6+UKgUaiIZYP8t8sk4zXu0A3Jsh+EBFF3SY6DF3CkQOnmNEwWSxwPGMAI9RZaUojXP
VQrBhf3ecxuUGKkC5UVZhimplxVS65Nkt99nR0HXi+DzSPk+Sll/35lVSpBSjK1kdNZonOLQ1o65
7CYX1HBe53dlJ+Jh7vviZ6/qaLeXPrrIoBqfRM4+sNS1bfqnSBSDaQjU4PhhQEZg/s9tqGqVThyK
wPKajZvNvLw/cE5wllPRWUL1uNZW+L9L1T3R648WeDf0ANPu7+bctv6YHDIjlr0T513X/6gkBkc6
z94ZEYdCW2qp1PMZhN2wdwGzqPZZUDyYOy5FEsM+KcAlaaVBkRfoW7+IL8Whes72eWZn//y5HosZ
3kqRLquRR4miYvUoYDo15sdzYjxDK5RKRcpHMwkL2UCM7wBN0O6ezXteds84P+iAoaYzFaNqDRzj
do4K3q/ogVdYYPgMRcpERo2FG5pxWt0YsH7e+ydLGcQVB3EREyFUjJMb7yV/uCTO4kpv1zeQpQzl
324+KHka9YtunAzbwv2j2acXzhYyvIViedZS7Fc0Hhunbssydrctl7jgWBVFHuYQOvsgEAiyg25X
vDFOLFWQK+Vazqm2rOp2K5Nc7X50CpdHlM86jSmMp5mUrpsVrLvAfEjQcJoPs9M8LXaKUR7Rt+u6
YZgJhfPM8X8Unh3D3fj+K/eS2J451zuGo1NITyhGkqhFUM6CZxDJ4VNTMXyG0qpEQ2/o6GgzToJt
ocX1tjqtqm6f+3R8RWJVdxichFLHS72V6Z3Bn/+0XBpLljqIS6J4KOrGBPGarTqFl3HBtaxSEEX1
yMUitWEGfczu8lzco4n0jHvpqTiPL8mZdztlnAoqSXMLJQsjKcVHXgR7yOzusXzvX2ZMRxXs67bI
0g/xU2MY00jTEFYquzmA03bHQ9uybnkU4mO2rbQsCZYu+d3v4VE7jrvaE0tbB4s5J/VhfYMifcJ4
zOJugbeqgbaLdo2jPZr2fCd5vEyCoR6K9jHmQhHFjw+8jfapeeARlTKciSJ9zKEFYbYOtfcnc796
ZXB9NxnmQolbxNVagX2CtYvgWdQxhuwQepV/uS6ctWbiqaVoLpGC0aAw+CpYuI3YLBUTD21TXU+E
HHaSPQqPzb5webNDWYLJidk2oyEUMyKhhjp5b7/xIhbj+KGInQU9uFavQg+LI3pbfxJ3ohbjYKCD
jMJQrLqx+AhWgo1+wzNmr93xwAosdZBTs8cMOUuOoQ5rp2N4kOHchk5VKWSnV6u1Rmv6duJkiEye
euRpmmHOFLOjTuI8KCB9hnt3tvQu7zOYR3oS328yaIrSsTKMg1yMTbxX79qAN+aYFZUojUtfC9lk
dpJxCp8tuziEB3Q+v44vvXMbQFqlI4kMUZn7dItKoDmPUTvLHuRH3mQIls6JO8ZFLia1BBt8ae7H
XX5+kF/fuKcNw8D/QuYoTS53MXy98sLDatffS9xESg5WhiWcnJVjVQmdtGLlr9Md+l59DKTb3QZL
U+kUoqGRa8vaFg6+Y7v/jrdTzrMsI5hQihcgg/Vy6hFMwAO12yb01QceSo8RrynoJrX62DJwhcJ0
oCx44y2YZd2U6SW2RJT5t3itByaq/JfobvRk23wvzjdGqo85qp9SQslKEzyjIlId1UNi93a6u+7v
rPoDhdnEizrNqgSNgEqkcpTXdw3nQiS7w145Y7rP7Ej7619i7CrF2izNUkTRAlME+9QxPD2jzsSx
F0YUp3CaWRpVeZpgLxUmu04nQMFuSwQ/dPZJ6UKXa528LXkjGFFdXKn867pgGgzxS1mbzXmpoPX6
19Z0+wAE7Y9or/PhqIyQ9XGX+7T0OY/VOAORx+llY8Ued8oOs2Ycldcywrgff/yuT+IbqTP7YvzQ
DIBl3nWtMIRSEE/VShqKdhCKMaVuyuFtYJgdxe3EwD2p4pbxYG6r3cE5cdtJn68vmHUzplQxvb6s
aBaGlqc/6249VU75Eu4XX3cHpNy3XV4pJKjKMDBo7lHx0QMNhGIa2kaur57hNhQNhLkRYq0IOJK3
6H0SjzpnGxmmR1FAahbJualDKYM3gTSkw1ydwZ2feUcaI4SLJIXtM0soMwHi1UPu9h6P/YmlDeKR
mDq2rvUM4+uc/qgCu61w9o+1XnKbNLUZU1BnrLd5BHyUe5dkrZekrmFbGlXUmQZQqtVBPOeecdN6
FQoEGlYhjOYago2dAIRYxOue+VoPCkUCNemYW9FmbhoKGorDY2ti+KBCEUBiJUQj6Iq2a2OJ5A/Y
kHKn242/viT+bS+bCoUA6YU8Lhh6idNXcQUHyH7OOfB1cFIoqcyq6XEhbHLLJ/MFPAY5eGV4hxdL
NklajRb17UyH7I30XgceJ3F5Hv617SkU8WOZWdFP21bOvnZUHxQHtbrrMYllJMQLgeQSp9aCZMUP
/wuOi69PFoWiepKuVcrB3MQiYvC6/BkYV7D0/LtMV69Kn1TbYn+OD62/+u/DY9yhv7cobdlf3PU3
D3zKmOqmUEyPUE2rqY8An1q/usfWL3Ck98C75WfjaIFrfzmp59qOL9Zh8scLD3H19d1BoUCfXMy6
Yl3x0eZl3QOgLtxhePB3HnSFYZ4U1jOpndK3DTDQq19dimANMJTu6boRMd4dFQrnSS0zyQBK009z
7ix/skP4T1vbynf9n/y+c0PFjoLy0bqILkAtU2lPqZM2HPtl6Wyz6095kQboVZ4JuX4qK9sMUtes
7fBX5PD6PD/S/b9fVBWKcZlHE2+qk6XhsrgmdvWs7Ooj6LPu1cfOk9xItY27+q3DnJLfXPT4dk59
8cm/kCnGrI3hEAJ75WaJs+7BafprctHhd8m96jtnxxgOStEpwiAW09AAv21eWn85yF7zU99LO7N3
MDdvDoT9UNi8+iVjjyhVSiePZjdFgoYirHLKz5lT7McLrxWS0VKgUPiIXAhFUQDxhT6k/pTtFNkG
id5ZrG39wbo0e9PPzqg/xnb6m6M61v6QfEieh0StkgzofkDG8VKqH+Z9Ljj6PsF7e35rB5FCx+wY
GPekqBW+I3wTXi1Me1vRZhU+dG6Hx6ZzU9zmQZTbZLH0tJWjFdQDbuENuCAdt2JiNHCyG8bNS6HQ
kkotelVKIX9w0BSj3SXB1ruYrW6vutd35Ov8V6HIktmKF3NCNnnqPMXFF7aKTuRE/pDdVHRWKMpk
qbRpEUQRKtrPxmX1FoMjmHGuU5RJ3YorIgIER7u4/VbtxdqbJU6qw5K9/f9TZKwSeexi8AycNlbJ
1nzSd0b4eJvCSdBVuxRkUCWWvTHCxtOLFKBz+rkr9y3vRYgRMvQtbH1avJmMoJzCYQijqf0xu0xu
7M2qK/Uck2FZJUWWhIUidVGOnzBi4Nm8K/WD/GNyMTLUzzWO5bPMkqRWUm+qUpLgE5iJ4WIwARii
cB0ZlJ3GQ4Mwkjd9i1CftJQ1I0gHBXwhe2zq5/QxkZ+vbzAjV6Awk1TE2NC8hvp7t/Yb4DWQiQgj
x+gZq6YgkxovckOsY9XxP33+mj2U6+tNq6bwEiXrFiOsIbh560o8UmLoxiG/Vfimqk+6XmLLaqT2
QyWKa44X8MG5mcohSWKYCgWZhP2kLLIJ4Z0XA0iYjXewdUDDEl4UZn2AeOxcmaaezR8fKA5Det/b
wRyY1YGXATL8lc7vyUylXkcF8jU7dhrtQfPeyoB7hrAshpy4KfhkTE3BxrZPUfuzeqrkt+sWw1IL
cdG27mRxHD6Wrbi5dtfuNq1jsm9j3haFKY1M3iehKJtYehis6ZPsq6FTR7vrq2d0BigUJxINYbNI
zSrC/+MnzQ81p96lb8+1I97/0RwD7I3zD86ntivWF0kphYsomiYOcy2K2zvmrtiZbnRqTooTudx2
GcZeUMxIt3RKHKaSeEo/niFmFA6TJ93nXelYEZ9CRzodbwbV9gtKIJgfclcD6dEzhqvue4eHB2bA
MRSKI9GbrKtSFd/I7P7UTa5yLN8xJvKIMsN9eKx/X98MxslOOWJkSdPUtMdXWhfYRR+d95xTkSWY
+Fk1SqoqShA8eOMeLZHcSZSM8EARJI2uRWgqaUX0cpYo1koH9BFxwTusVZNTcMab8sa2sim9ceQf
RsCFQzLiDkWPCK3SL6MMyWaAu9+JZyYMsRQwohhdG2fbgvVA2RmH2/CECoWJCEaGidygVUFKg5a5
gDcqi7F3FCUCjFsJ14TYwUE/3lvd291pDLjjoFnK2P7/6VxN820ghh4rWLW82DrQP09m45Tn4cfy
Ki9+/jjsu3NY2CsnK2P9HJJZJqreGVmY4CK6N17XYxSAlAyvhsF112RFGcrcUlrqZOQmfs4A6pAJ
RKCqq+77Y+WH2YXXqc+IlBT7UWBgvKhsKrMwVqZ6th7VfWsLe4NHMcxSEXEocVRjJWw6qAiqWW1z
ssOnsHWBBP4f7r5kS1Id2/JX3so59wGiEbVe5kCAtd534RETlns0SAgkEJ3E19e2uLcq7416kVGV
w5r4cg8Px8xA0jlnn332Dn/Bjf7ZJ7hEmT89dNUPoRMLXoHfTU8j6/b10RcMR8K/59dAfiRtJGlL
XEZoCDopQlX+K/vDn+TFP5I1VCJSoyEWDP7+DGecGCoYX/69hfMjX8PNcNKyGy49FfzLRS2HF/MO
ann67lcR8DtP4L+J4T8yNlQXT0L6eAkgPmWU1ycYI5TLx/ADRoUP4p4gn2XQq7ptz27XfRzes5df
fLZLOvXfvfAPe26OJs/aKMMLFxomXh1ALXg8Fu1LMzIHNs2/R2gjPzI7ZppMNoDMGdrHI1t3v+Jd
/GS1/iiwAmPfAK+Fy9Jrc5RgW807cvKLXxFpfnb5H7YbWpq9CjFDekUEI8Vsc41JlnCX9btfkdB+
tmx/2G6ukyQLtSJQ3WiL5GhKXfzKsvln3aAfCR4qViohNa4dvOpzaKAAN3xNRCmPqmzrX0q1/fRl
LmfVn04MJ1w3zCluEs7Vz/LskpzUbCpHGC+ABvOr1uFPHsWPpI/Y6bbaFrwKv0pO8pN5T/f8AL3d
X+AmPzlYf6R+RD5pw0Hi8hAQ/toUAHvK6EA+/mKX/SRF/5HvIZaaVKHB1fsrcdZ52jH/dstVqZ6h
7/mvX+NnH+CHjWxgWGOMwEtsuyTvvgYnw/rrX+2Dn6zSH8kfKxZSn2Y1gVYYVFnu0pwf+Nd//b5/
kiJ+X1V/Wj2hQyc0SnBpHx7MKPLKPxzN/vOz/R/1V333+yE2/uO/8PNn3Tsjaj798OM/9l/1zVv3
dfyvy1/97//1j7/+iD/646LF2/T2lx9KNYnJ3c9fjXv4Os7t9P3l8PKX//l/+8v/+Pr9Kk+u//r3
v32GF8J0uRomKNXf/vjV8cvf/xZecob//PP1//jl5QP8/W9Putb/x3//+jZOf/9b8Bu46gnNsjRN
ophe0Pb16+UXnv9bEKUk9H0/JEEahfQC7ChtJo6/Cn4L0ERLsywIoBwSXHrcIwxS8KvktyBAUZHR
1E9j6seYiftf7+svt/2fj+E/1NzdaaGmERfOvtcS/wwysMtMCSJwFmP6LaOotX5IKEcjg5503zC3
qgR/WEBAe8BkSb56ZskzqdFN9jZdzPVCC1Nn6phtGr7AYYqjNxjMA+dmZrBxXA6pV8td1goMeHhJ
dKumob2ZJIR11oXckgkjzwOVaj8GktzqjXzgLo33YuCmGLtWFzBB94+Bj/RyCdK9rFoI2LSmPa0y
PkWk13nY9MMuC7adiTC/awzquCEUJ0DlRbe0YN3ybCxmMpYKbwfJ8SRzpePj4jjkU8a4XIbmwYv6
IbeieRKVQFeguptNF+/nVfosa5tPCV0UozrrmQXUzJC8MNtX2WGp+JH26bfupaHrlItrOzuMBU4k
LmctCVOD2KO6fQlD2x67qd0jMckHKyGb4KuiiTp4VUvVMKHLvhPLoVtomy9e3upDUnOaU9gul1u9
PgzbLdFkZpKLqRgT8cWjw/lT7Mn3hujkoIYYBhY8fSVZh9zf4rDSjWUTHU7jmr6Im8CvzjzgrphV
9uY39FrPEdN1dly67W51w2Hm33iTFYkQO5v5j3OQvCzUvUKm+UDddKY+6BTE9ScHpwGmeVVIPlds
I/Ql9taNiU7eK4AmRj1vXvcsnH+HFVYMkzL5KDqc05KsuS+qz1Cscdn2imh9y212mGWki1BYtBzw
oXlYNs5iFU0tE1Rbhh7Rnsj1oZEGmHLY31bZdhcGnMGbDDrIofSLPu1f7FAdkc5f9KGqqaBhWzMY
Vj3PIr1HSVtS0XxrbSR2HdFHa9UbMFOLuT/ooppcZvFex3pmdP7M+561afUBgojPmddsR0rJF+78
66Wj427UfsP6MPvYpROoR4IfQYL4PHWOVSn6pbCAuRVQfHdNZVkYxznt2rtIBneZJjjlp/iLazyE
Ew8d77W1rFLfNGlgMLgZkptBfDOTt+t08tys8csc8ahYWxZMDINib74dhmIwdB878SDtonKvG9e8
2fxzSIaWhZ57zBZvv27Lgz/VuPg4v/PwLmpFwMaoguxoMKOqT+SDTiH89CFMOW6i06fM1H0RrgNM
Frg402TtCp8mL5FokVOa+am1ePK1mO792ouYSdzMPBuzhWIgybg7ISaWbrS7amM1saDfCqPc3Siq
gmPIDY+sSUvTQ3XKzs19QiQ+TmaKuLdJOSbIYFeIYSg1LCfICELdKXgkInlpEgmGVDfu4wGbTAZ0
3sXbaMpaaXJKRy88ict3//xRV9bsA5ecfb2ok7t8CYLuj+/i+MojwXaa/MVhWwXH1C9CW6FEjka+
nMBhxqvrGiqn9XaYhy0+CRpCg0RGlG26N1ffvwxAXna0S0Ve9TeDvmn94WM/0GHH6fYsu+CuwRNh
apq9woRlqgeW2foczd6aj5WNDy5s97EYaMEjO+TjsEaM8HQtxm1FlmFD+LX1kGcMoa7HpIjiMxY3
hhmRh+/nzuJcC+fmVMHCwGbNebSdPH//brU+jJQv/7YatZtjErFBaTAEgvF1lTW8kKflCkakDnSB
pL3x0wEajU1fMUXYPFsImomg4ucmS9pipLrOw8DHjm3DAxe9Pn3/Ym3yvi7TWgodm1M9TSHLOoq8
q8Fzs8EWsARD6UXD6wKtIHLw2mYrPH3x7aCiP4lUQrPc04k+QZFoKmyQ+WwwqShVNMKIN8RkrEqu
xixxJ6KjXRt2wL7bNM19UzOPZks59D3coMKG+V5Yl5mW8N6qxQ2WWjmEtSxaa72d8dZun67qg5jp
x36ZzosHabjGt+U0196ub59GLKIr6rt3r+JVGc/mwyqVPfGpWhFTijBcsiNcBZpT+CzEGBfJtOnc
ObTlkng8dH5Us6COhjLzzXyavP4xaHS/M4mPGolm97E1zTlqk9tmocMed5nn8bipPFTdOaiXuKwM
waILghWtA5Qp2k37GE7huU7TD0PQSeZj7PwUjTNoMvBNGEsp+ihftqBm/gTXFTEc6yGEKogcHuop
G0ozYC+bKXnHA/N2MvDxJNyYN9XaliFU6ksTpvfOq0+2tY+RCuenJrkFinhN+zjddY1Hiti0fK9k
DrXiN26JLawZ+hfa+TOrQtxeE+FhbHa8mkENTWrqduFKoFskpcvH2ETloF23i+IpzN1SIyS0CFNL
P7yvVn/Y/DHLY20GNqyCMl/FW1l11c7CLpn5Pn2f3ICjw5tlAVpWXPQiHQrVt+4mztRta6dr5/Gs
nOv2aQ3dlqeRMflm70gkbKHaoc1rC0XAza6HRNmReZ63lWBI8Gsa6CzP+g4PcRw+bT3OZ5ggR9Be
qs/QIbNlMi57P1iZ9hQ0ObZn0NSnXVq7gW1KkkfhZcxk01wkfFU706feQ+TL0s5DsANCiCVLVeFc
5OU0bGSxzfNyIhkEntsAs/BpjBI02ex1pxy9RLIFXXran+Amh1Ci232HgTFkMInKF77UBYFuDVtU
A02Kzj8N3JfovAfjnfDbZr9O8bQXYXad1uuXKUsd4tnU7FrdvPbU689hHPbnWYmyW0Z9NU3VEVir
PcP7BG+i4yELXWVuZv6liTQtunlrEQdinM1bNJzHMYry0PMet23u7wPaugd/lNdLYptXH7oNh4As
dYlHUl2PvoAQIufPk8WVLXXdaR3p/EE0KQsaF+2GZTKHkAZtOepLTFq2kMkkPU9Zf06WROaLXiHb
ypvDxWlKYdCcyWh2uxi8J2ZFfUuUA0BJsn3iYbnL2IuKRRpyk4h+zJcxtu9+xXfbsE57L55HKI6l
445mvSlmjwC15jK6S916gEzPA5+6b5EvlkdZ93CawVN86BWWJqqSufD6biunIWtulFQ+W8h6kvO0
611LmZTRVHoeJE4mMawsSjFdAB/Uq34V05Ug6XPXmXmfgS51Fbn+WfdVwoL4Pmi3humGUiQDvswH
UrWsj9YJP44yH2fnMQiZLSWKV4LYEm85n3RUjA9Z59sTaF7GeNM56ZFxwvINJDlffEQjZzvYFq0h
3s9qT7gXHTxPf1JDshZ1g0vyuO8LrcpmM+bD1PCPVdKMD1oh6sepPA5Ds5X+1IblrIY3OafBtVV+
Pqve341L+60D5ZmFs/TOTReqncDQ+JS3EItgaWA1m1U3HUVEPgfVLg696X7wyNEKuzL4GJ9DkDkY
BKIwcCUGL48nVRe9C5d88vNVLKcIQY0NBEAMxIEzHHmgsAXhyJItckXVLtvBj++jxSshIDzllM8m
t948nkgodJ5ECyJimkFyqtrScuN4MmFrVBFHkcXOCZEwy7ioq+gp0cOupvVwuyyhvdxk/9RYm5Ya
IQe7v8nHPrxSbvP38Ry/ZjpKb2g8nZtknG4a2z/QBgKwyGH7jKzXsUy70u/kVAoKFLWHdNuh6+oX
h2Zs3c6cbeIjX2ipnGvymSMhVE9NT4O7iMiXrX1eojRH+qmOG0Qfb2rH9Q0Z3HbKmsu5M5FiUaTN
YUyUt66ihb9ggpYStRwa0r/3mvs33794SXOVhf1w3DKbe7kMbHOdeTUiUoX+iYk/p/4iD1M78BsT
DgNbyRCVobS5NU6DdeSPRTzo+pCa7iF0hpdTaD823nwrRxx3o2xwAKrkJlzwLGm0LrtJjhkL2tYr
/TUIbhysms5LsO5C2r0b3WAEq7efdQQnklCNZRWYKZfOwyaVetr31pdsq5EWpt1EmG9WdxXEQLxt
iv7gunYnJ7tdI/ovnFDLqJe82jqxuW9xMHQzyTPa3Hc+VGfk+C1qpzxICI6TGUCeHNsHbZY1X7G/
8l42+TLM64nW8iXyB+hBZ5Mr2gSyU/Oa7uhoyzEQGzNUnLYKBQFP8HmV79rC95eCBpFinsLfQVS6
KeBLwrLVRKf08qUXG3YGcsRYrFdKpSD72IhZl750tLtbkfcG9BFEI74bN/+F10vDxoZekhfeMeH6
dmewNXJoJIEuD3pmN2RIAITAkZfQM0mrXTt9XuBteVNV6mEENfswbQzN1FvVemTX1v1DuMTIbFYa
4EiKIecfPamuPTStUDuN9NPDCHlRZ7ZI0/mrHNYPUU9eRdLC0MH3n5UNXoNmPZl2zXkFmamortac
xmuIQgf8XhkGwKWVfTQzSvbJ8xH71WO97SiKzn7Sz368wRTCmjnvZBodVZscw40g6Wq8tHCeeq2c
rlnXhF+3dhZF4Nl35DFzoSbKPATjkmf1wPq4emq5PQam8fZVhpq5q3sEtw5OJ0SnObQQUTE0cWkX
6wqCWkkY8YnaZngwqpryeOlvpcMlXbD2hdl8lFp0TfLVXnFa+Tuix+c57t9JuIhjcx2388ay+VJS
S28qV7PZvVtxG4VKX32evXimxozzdL2puEy6y8Zc6UGF0avK3GFyzed0hQSXngNeeOsTmdD1D6Ya
a6bmB9cM71taPbYrPkVFPyZedwuqt8yjPhxYO4771jU3UE66Nd64zypeGu/b0vElryYcWFXnvRlO
vkwmJblew2fabfn38MD5WxObQzcMc27nAjI6IUtbeFmlThRiicCJnJGgR7KwEN+4SlL+wTbbVVfT
NCeeb5nsttuUo2qrM/7BwKQJSRrSLIyCHKIu+ETW/hCskLxoaLyn0kOGMRw2Z167Ot2tS6rLdjSf
tg4c+M3cixra+SbEm+5YNPvwZOLeVfchfRSrQkqygnwutQUaQZFbxkiRnDC3EK2zDHOU+MjLLu06
cghmrNN+Bf9d+w+xXuu8cygi0/65woIp1hiJlq4/w5g3ZK3O9qpt72vSusIzfXiakNlxHpSuR+rl
urlokIumcBH1ti63SQt10WTGLm6gxHoJTpWHrbyJK9LStITyn8nXbfxQtRzA/E0YIdSCjAnws2tZ
M9/SJLydNF9QTdddGVtBiw2ISuG5dFeNo94Rf/yyJAYVDw75yuoWNhSW7jquHtZ62PMtKhxfHzpD
zpwP78Y1DMbeuHachLv14iVhO7tbEv+RzuIDJd0hDqxj/iHr4pJU2mPpEqBrwHF/olh6bBvGUkcS
kTWp+5PmQ+FlUVeqViwMici1F4idP4CGTRLDaKORv5KscMuKFen3eYusQyJqUf6eulBczUB4Fr2p
owJecMBgyZ2v7j0e3TRzAAJF18LwQoVeaaJ6LOP1uakSwoJNlH1smnwwASjSycrssl1FHH7ny7qr
t+rRU/6j3yd30+q+gB+ONLsejpBQPwKV6wsR8g/evL2GwRAwpFcHFFY4C+wTUqug9Hk7Yufxl3rG
zlTUPeqK7Ij4Qjr/E3yJa5boFQ+cmtsJy9qCb9Dp8WsULzUjbfLq5EcIIwIwVB+nsHr22q4pOzF8
rsP4EaYMiol1uRN9+jmNIYPc9edm7W2xmlSWdXhVtUi2bee/R1tkyozj5OyxvtE4qHdKtrvR5/xO
zdh/KnzucLLsybydNslPl61hROqYnKqnpOsPdV290M3ckSFAcZ5looB2LAg8VfXeVst9OK8gNiDP
SLf4sIbBHWDkYvHmT7oma7HF5C6TyyfZyk8paRq2ZO6UiOcN58E2DAvjkt9ZGyLxMtHjigQCKAsK
/q7edxuBm5tMdL5O9d0WekE+1dE7j/3XpY4/xwIQFmhLuwYM9HL0tCjXVZ5qGj8Oyj1Goz6IADDO
pMl71853bUav52mrsH23LyQCotpM2a7hQfOMEUaAi2kt2VzXWV5JyIOn7gkja89bbMxu7jCbHszY
JuF8WoUfMuJNJx+3bdcYemgBm+bZ4nf5MuG83niqkAr0h9U0Mq+A7JbBwgs+L2O+ugPt6Icp1khR
Kpk3KY6aqUeasKB6RebK4qOSY18M5DbSoS28EBAK7ZqzTtkECz1EZLrvQlBklZHX8xw8bkmE0CSe
e7fMzK8awQSvvlRrj02m5sPYQTiephbuRG1/1aC62msf3eFKvoohyFs7V3nGe7JHdrHXaSx31s23
wBeg3wcfEeUgyc7tJFklCSDduX5OEDAVCUNUnv23OduKdsL+tI1pUS758GnDeqycfUtTvuI4aO4c
RmZZXd8MtmoK250uaTvk89OZOS8ZyxQ8zqKP6vRgIn8XAecQmzJXApldPi923ndLdmNGbGHcfS+U
3XH268ekLrTxz76t0ABrycumgE21IrpZoMaeGxDaCjlHD/3w0i8osoJ5yj15RKG47avx2oSRuyK8
fgv1YnfKQRI+zqrcBR4vxJrg/QsLe5VB5nKNpmLI8GTqyqNFpczblLn6Tif9R7ny0+LIl0syXapt
vPIhzc8dym+z7IGpNj7dmBvaZrcKkrusffGgS9niHlYH68Qj9ucj6udPQhlIR7u6JN5cxqMN9t4M
3Fa2j6TqoDY1rg+J14p9szZHz0uu6iFAYTNn+lzzy2NCdrbRtC+a0L8So/gwqvglGELFeghsbskd
CsrzsDVTMUsf5Qhk5JvIveP+yjyAgxzrJsD2K1Qv6m4AyJ5kMFTAzUSdv3oUik7BE+GRYUG6Qrui
SpK8z/zbrCnQQDg1y3gGUEhljqbFe6a6V8hKv0YUu5MMmV8QM695T2netFgqoVLhkcuupNaEB6E1
hGS96TCEcVWO2yxz13VvVqcfh14e08gz2B1b8LL0G1uSWQETE586m665h4Oc9V7g2NoDLk9a/kb1
lOXJJr8sWNLVmtwqXYO0IV9UPUM7T8VXVJCYVfdJld3XtP84DfbI11jkXr09hvQSTh6MRCZnWn2T
8HE4yShaduO6FJGH3NtWnPG6efNoOt/ODqeFAjvP0x5HtlYda88g+Geogdu0nspqMgi3zUu8NvV+
GpfrHtvsCsUR1gVqY+cXfmwn8NG9Ojekf3XoQ11N2XquPUzvx9ULgP6ji8VTP0CVmYgJjkrIv1nq
8YFpaV8v8Xqb7Z1sg4XNK/DXbYpzzHcbZqPonot2OCaU5xW63vstIYaR+2mB6gMWeekZNeSrDwSo
xXR1jIZcsSwiYhwOb4UETLShcGHKwi8+Szq565flbOooznnDc0gXTwBxvQMq/7QTeIkROzsAcsRk
oI5Rslb7iPI015n4YPz5aVUrG73lwxbXiHQ8vG/knk6IYVMCD6NtDO4C0mSsXUcoK4XrN5j27Jel
dcBZUFGuNQn2Q1Qf+mCMc5csX5TRz1E2IEvvhocppKc1wNLH6FgROFvvRYDTsiO8sHXQXmOzNmOW
Xa9jQG9qckk+hEAgqoAVdh5CcE9QzK7mLQ2r8FrWPpu8+dXrAu+wRX5T0sFC41L3+ehhPmcVcDMh
w7unwi73/JhpsTzRSoJ2RMhnKRaJJs5yVoQCzAk02yQOR5/ifPDjiLVOYqqTbqisGv1sg+lpU9sb
SfHM5o1epwCXUw8VHEkAVMTVjLPQkydpM32Sax3vl6pFnBim5IR4t8siVENhNfd537t94tB6WG3C
1i7KCmNGREVofLvqLQVqC0U/zDfq0ey7xk8KWJtxZmWHeK8SMKZWerNVOOpbPj/HHv3c12j6p8Pl
X9M+XxQ2R9LgQE7CvgQL/LT0OMkQRD419UbyzZ97Fnyt5WFToPZ5tb5fTX1uJrgteSJ8AZD+1nMC
X4kNQwYxlmpS+x5D4gvd5FRfmWUuonkJSlTrVTE3uboAIFsICGOW+vPiOv9an1Nk+mVr3VRkw3gF
3HnKO41CezNZU6ICbvJQzt+6ZNI7HBhvqxzDA4FaJPN6gbo7kXDq4X18msmC4B8BgZccc/l9FGGj
D7sldtikYyQQ6sR03Go/25l6HMG+q1kaL9uxS1FsrkbCyFfZCsdPdRr0hl6u9uxVku2qCAieJSlk
ZHkXMNgD8H224LEDPHs0k6yugtU+LBJbuVXzO+m9G4mKpK1GmqeNwlJrsDVtpXw08jfCsipBXprK
DBZf8q2WfQvYUn8io2ApZAD2jjRbblOOfYSjCdzkad8FScSSpT6EE+KWCsZcuQG11BgiKQOSSlNa
HbZ0vQpH8pW44BMwMlSQMcIj3jwqZLvqXQtr4Zy0NYr+2L6mCnWB339ymX+HtlJh+YjhPqGys6b+
VZunbqkOUd++935ybYcUAbsb9n0onzGWVOW8X/d6ix5Qsz3YcXusMpGHw/iwVTgB9ausun0Axxct
0TDrY/i8+nx8JUY+tEiHd1uULEw5/4nb+Rx1IzCFiS7AJYFTobPCnMThWd95cxcfsORPEYJIKYgd
ixDBrSZIe5ralV2YfMisfm4UWk0dDkVAOCurlVG5MNVjh02fqqRQzVoxQ/AlhQMGLHcOaI3dr6tF
/wiHANItves3BEBPNPskauMCPkTfOq+gvIV8/jf+7Kc40yfu0A73AJ+D4FAKhVPP70yxJJPcRxGA
3xUVJ0lxtyM0FH0VYi1Fy8amBchlVvVQLRky9Dl83BaXBAxav5dYjs2UNmfE5WO/6TMyt6MZ0ugu
wtiR4DPoj97AAfG3b5grrHO6yPcU+H6+4pHn02yz3OtNX3bbBWYewPKX09dURBZvCRiBNagzN8BS
Ep2hYk0ImqOdh+3pwC2eZnVH0V1gBeZz1TuQrWs5rl9tU/mHJJrVuatx2vA4GVg6AtCtNMXDHBN3
hqdBcg/UrVjMtJVExVFuYDpZJmRQZbi54zwtT5jJ6pPR5ZCfkDu5yM9yEE/GH1+Ql2NsWk5YTgOy
un5ERpoBMGELJPRLlaIGX0ak3F3WoXjb0HclYXcNVNYdxOiOQya+pGuD0BZLpuLsa5gF4Cy68b5V
5Ehc0j92VS9/17P5/5fFA/bNv2DxICUeBSZhfqcE/c77wV/8QeQJfgM/JkyyKAljCvQZlJzfmTzp
b3EIkmRGkygGMSe+KMD9weMh+F3kQ40sQF6RZclFMeYPHg/xfwsjWNbQLIzgXXOx8f1/4fFcmGR/
ZvEE4K+DTRQEaYwmZer/QIo0iGRcDBjst82o9mtE3dkPklcuapHXzrOlim+TZqlPlJoH7SSwPxHT
K+6FL7GQ5DjCYKL40937g2v0F27RX4l1aRgQfOAw9lPo9tMo+T718WcW2Sg2n8+kBxg5PQdQRLn2
Qt6UQO7bvR78YQ/rZctqau39ZutwPyfer7i7fyXe4S1AmzRLEKYDPyJ+Rn+4LRuXuvInnCk1F7Ig
0YgEJYjOkgOWWgx65KMc03KM0i+/+uyXK//lgUCxPcQygQoqiX2ILPyVgJmkvuo1BXmFSvKkez0e
K8wN7+agIgCl0TZJpuEbUIXuWk8pgbubh7J3CDPscD84jUmtnz3g8HmlEQCiIbkODZTB2IrgNd/W
CMwKzKRrG472dpaQDag4dI44udugY4VImgG5Hge0kMFqStMQ/KDoixyn6NBSy3eDlygWIalhILSQ
Q0K7EX6LHihHvn8nTdOVq5izfaC9FcD5NByShZi8MabbAd2KXxwlVT7odDsGLyjVLyno3J88hcep
0kkXvPc/VQoml9y3dy5DmtOY5dwnqb3DLPihCzYgs9w7VPWnYFjzbO6/VCjo9zEHlWJLmoeGEsh0
w18odP+TuzNpjhtnk/AvwhcACW7XKhZrXyRZmy+I9kYQBEiQIMHl10/KExPxzWUm5joXhbvbbktV
RQBv5pOJtwqXKp2qjD9Dn4ZI3YbAde6+gylVjXQtBjnqAp5vuVnd+tONzL00FZwlFqd5k/DyCu4D
eUyUsGBKzR5DI9HeNLQ7bxZygCWiMYbA6OkowDW+KvnUhW0NxVH4gpaL/YZT0HhaGcchJTPl/xZg
/O8xjiQI4iROI/w0HNsh1hcsEP/O6WpeynaJJC7UqOK7HWl7SwiY8o6hCK85o3W4uQyevTPSv4ep
WJ4qo58YcjY4jJfLLZEt5tRWAL7yIf5DQ0BdGfKd4H5IyFsLTrGhdGfvcMldbaXLQfrBXfFg8WgZ
qpwMur1ArNa5dmPR4Bx0Kasx3lPl4k3dwUU18FzwIUkLrkBuxeHT3NQ/tQLvRjEMaJyH1CKqTSBA
piRtgAptlu3DMvwzrwRsSyWTExvqH4Ax0NfT+GEP3FBtBhcTgsNkdWjmqBhmiUeyVM9+eZrCVR1a
gVICMuAcDDfh0Hh3BXezCtJ99ngLtygm0wcSle4pZO0RN8R224G10xNt68+W2acK9tJ+7Gy+Oo/x
jKoTLQ0sJh2mO7FgUoEBj3RZQ58ajDNF3Qzh80Axc2tu08+qRge4g7HPx4znaUhcEZ+7pRHw5W2e
BS+m5+5/WSpx5ddXVuzf14sgSdKARmmMZRx0fPSF4v7bYtlGbplHHv+USfBULaQGcUnXPJ5SrIuZ
Efg41xfDwuWZc3YX5RLf+X7AralQwyeGtYwhUk6CYROGw3c8SwVqn8WVDng2UtlkucMyC6Emuqs5
PGuAXEevQNdAkcpHJDqPU2r7DU2mJ565QwsHGsc2Ss7VWj/NaqjygA2/VsCcgdLkc6xYUY+wnONy
oSdu/AKLFJV8k2/JvodCR0vODl4nde40lM/GHUqlD1YM+CTTmObLOkcnrV+XJAhf0ggDwMg/qyoQ
9zBwQxFXerpWYj6u1iBt3kIqYGPzHpbjOVkp2yirpqcvhRCE7d6KBLQnTOU+C5aXAczEZiZs/See
YQqk8KvrUn4mpQ6KOBIFAa2ed+34LWpMvOPtmw+rJ9zKE5yXhOApjJtcg34+NlBvt+ibn+9ZEr+0
tE93dZfYfTQofxzWBXnj1kzPpJ/PJgvCnY55IZsJ5nWDx6EJmuHEdASVZ4IyQwOuoZPiu4TgJdMJ
kCD9Z4LduskwugDK7QG+Utgo8C7vwRz/wWKxFq5f/2lGjHjMIgY/H0HNPaN3l5w89oG+ngnUUYvT
bJNiWNkSDY23pNB46tl9wke4lmwgxznMQBZFw3C0S7pbsktsouieRR19cDF0V+PZKaqhZDQ1OwQw
PTGLu+oJbNIOItjezE+THdtLZOAaq+ChMdbdQlrVB9dwoAk93Wh8r9+Al9Y3O60oNXDrt8F7GFrw
1ALhOX7G7tRNoCv6LCqLtm63dinLvejqp0n6btODdznUMFM5ck5Ha/2mi+SKt0I3x0VDwE3jc2Sx
dUaDfEweVTjQYLZRpA5VMDZX7Ae3EG7rFp0pu94TrPxVVsNaWdhunuY9aDu4ndGEkPKSfvoQm6ID
5XxBGcChE5Xb8gBegOT0DC0GIptbf1jp21c398AkJu3ztdT3lMIIpFFRcoXJY1bk3LLe5dVY7SLt
GxQi1M277aJms4pGF02KIarR9dkSzHkVACVQRqee6/o+ZCu7r9FWh+qpX1vceDpCqTx2M9U3vyrU
MsGMyw0EmUc/iE+9jABxKVTHFgYYkEGIW1X/BlsmhWjzm7Utv8dATb1S47GDarIRUa3ypem6IkVz
t2X+zXMC3WfAtFU20VMFgvFGKgeaN/xmKNQNsWRT0S4in2fAXwTdRHur1aEJLVCmJP7V8k8NdXPD
AdltW4t1nXVig2+4CHw4HOUQHI0sLxnUwKK0gA+CrgKuti7bbAghQoHeDaagOkrx22d2OKVL+sAR
bN44JtSOK3IDPgobdSAdEAjYIBKtNDiIA8ZxzR/owOJMdaV3XjbryfUUtyq55S1cy5+hCjAWxtOl
YtG0jRbyHpfxtumapwzGP8a8MXqqs/WfMU3TvYdzsenHBJewTuxdCnItHan3rR/xfDUZNhaT3Ugg
CLg1pR4q9G9x378ALgegiSvHdmO0wEsD1rxnQ/xik7W7rBHE2aS7TSF+nDYDapJi3WBwokKOn1+S
kwzx7thOm5MP7HT78kMmkWY7raO3ZsmA0+Hdec5gAtwJ/5pOSU4omEquGloM1QwkQRrzWMvEI+OE
cbsbJbkNcJvjYLjJyGM6jKtjLOJX4qd35wFTRdVyasavOGUWg6Gywx/ou8mNmXu7uPgcpjVG9L7f
zwonCT+/mxFyk/PzORx74JgoXdzbQc1FvGbuROjYbgUzmJA1685QsM3HEP1e27p6ndzPpmwpxCR8
nIauaT7mLPoMeiUuac1zpaw+6li/jmJNC10ja1y3fjfgs4+zzZe/LrBwt9ihNqG3466LWb9p23DP
pYk2vW/cWZUpO4T1CHmH5rHV35OeCtThSJiIhn2MjWBg69S0ia0VlwiCR9+EDS7uFVDCE5scGv61
l6vgrcFKvo+p2USgAq7+qDAWXwPrNg5kzClrSiD1YMyeRqqWDTiuMF/XRkM9xUNHIfXFXBzntA+O
gQo7+It9+2jaBhdJIjgJgwBeUKzXuMj8MOcG/JpPsV/2Mo43vBNQGwLSnUPq8X+sSVeIIP3U4P52
lNZmE1psfyT7WEtTVEnLbmQ8CSVsAYmPbUZ8kysB+ppxLYs+bArAOSA5z/ESUZgH6bTDppcp+6hk
Ot6X8MZBOBb4nvqcKNq8WRa+RliS7imoqAIImy2o2huu9HeBBXE/8xgnPLJ+T5e+u3qUp+IRQAJh
7Hp6hfb6sgQ2uQYt/dM1irxWPUe4D/hXKdlzTUb7MF9fpKe/5raCs7dEAXpupIWY4b+NGfnE1V/Z
lWAczgEm/y4H3uVeO/MyMfdj7acV3LdHAiAyrChrh8yJD446dcDfZVYdB9xuWU7I93UatcWzyAec
1vew6d7LMN0LUrc3s0Yo1x3mrVjX7FZbjvuiFYt/LLiyaXRW/C6n+G0FdtROGTvAQ1rOf78sqyvI
5N3Jyrg6xWN3ZQvsYT7FKGN16VHrtdoaWCzOs3EXV/xVd7MEECzgIkCoMVqGWD+naYPNH/f/RN0x
tMDT6rV0977r3T1CJuRK12CvblFf9wX4P7rr0AcEauyWwlIufKWhv+K8gpsWsiDnQR9fLJYThWsM
LvgQ/JB4d9YlKc89EZeu4ytKnGGjBd4XnWhuADOQvglgJ3JbNmeYqoCoUUOKoZ4CeedZucWWJFBJ
fljW72zpkjMEJL6dOV2PuIjz1wQQ/Mk0BExejbcPu9h8SHXigJXptwzXNAz/pB0OcQEl9rJOcS7Q
PPymOnetTSC3s8MBsieZuY1+OGKSxSmAxHmf1pBa4xYbelCD1kzD8UuNmq6oTPhC2EuYHvjWVm6W
XSMijx9V48hfjfsktN2tweSUj0MvCxab+GQZAeirJv/hpEPrGh7ms4nVuMOdQOUuiIGdJmr0r4FQ
CK3N1l4S3PMBq6J7V2O1fIwJ50VdTeVeSe7xV5hpH5cnjAPiN4lgajROslcm7LwDBreLSkRx0j6i
mxA88C8s2BvJ6PxP24g6byqh8ISCMp34JA6dne+cpc0rl7F57hGvEVkdbH09il0NluqqpW3hYAfX
RJLlECR8LIzt/9R+WM6c2UeoHdmzGEaiHwbQz3H/s2rA/U2ydIWQeMG9hFo8iCwPk7HFzzj+EwH/
y3RJXhZAtsAr+3zpS5ZnyDrcY76cRbQ070q2J2Ce7hoIBGLaoTrRuIpx/OYhXKnuAyUTw8lA6XcQ
WTsK8jIC0yLx0RMNe+UBQBEY/YiejOu5xSc652w1uRNUPcnR5UipXaRVak/S0m9VxqqnukJ+p6+i
p3i9unZ+Iqv2B09qh3kijbeC8h8oJU6O4HdEIZBceG1M/7Msjf01L3OhkwOiEM0LHvI5H1fLcoPH
7BJEQzFPcXqIWWrOHW/P80dcZuTKq0y98EFva66fI5IER9Gl8aYXLjk1lGANDqtDROB6Y8jEMksl
LdrZAkntwh4HOw5cToz8hoEhx8OZ4NAbu9yw1l4xrT9C34hz2mtcQ25AKzPAEwAugmEOL1GL86VI
K5wKNYv2SlUhJAUk4BBowKVaMVB7gFPsKNf32Iju7NMD+Lhxr4gIQJaXFGucNLC/9Q8h2/pEK3oJ
pyXalgilAriJ8QCVQ7NlIwZQfC8O8n2H/s5Fv7gGORncUgpatsb9j0kUnuAqYwheJw3DKCO5tWa8
QCbc8WxsPhWeImxEU5mryfEtwILgbq1eNy5Bk8OEbXx1eQLi+yq8K3PA4WBoxrk8NgGuLqa1POJu
NnSnYOUO/RI/2yTZtw4nQLXEpkjrGn5l5cOTXdRzDarr1LllKao1ucENtN9a2M60uwVpIq9G12/G
QxBf55VfbAgoS4ZlQUkMrCsih27yzYsMwyvs0PfUE+SXB2rPAmQBLD5eH8xI051n1S0Cy1lCo3gl
U0vOPkhUPsyBesxg6fpWvKRkeIuk4HmHlWYXVnW2nzP7CQiC7t1EYxBQSGSkq1eFl0v9SDXmxUhN
YNqHGE5oXD06OrstCx0ySspc69CmAGnNuJGunfapUuD1IDRt5mCLF6CV8wm+mitq0+OBYqPdqTGJ
jiUcdyPdSYqMn8iwHBCQKO/dGpQXgyavfon0LWDmJ6Ndc+iSBGFGvvZ5CnPtvuim3i2CfpmR8mfg
GvODEEQGFMwhHht+rLxKn8p+uEwJN5c+C19x6kOywuE8g8P4Gb0RG4ik7OIQldx1qZYAefvT383J
SIrjCbyv09rLEwqK9aP3fHlqAY9FNapIEwlY98uRt0hibXoyLjs4t/Cnpd6GWFvLjYZoOwz4950R
MDNFEAHviaJ908Ptx0D6Q2G3Y+EmNaP/BtobhnEF2mSOhg0iFdUTrhQHJ6p+d6t1uzFbfIFtS52z
4eazIDjGEKz3AW6A3BlMFDlzdfhgSNscyzT8rMB3nprU4KnGBAg+itlrVo/23jux7OIWx0JKJrww
jbzRRQ4vE19/eUmqC1QsupF8BGmdtB+CGPHkRFQEPDT7gfsSGQsGO6zGrVZtxS5k7MipDMdP3ZRo
my6TCKrI1UadOgrLvg/l9MwjVwOjSD+b1fSX1mPZHJdF5owrfFgXTa+xG3+vfK72gNhBm66I408R
jhD1gs64tTmPsrHH6etbMW5+Yp0vSIljXD+NBJvnimu4KWXbTDh/aivavE+Ya0CTowNEQBwJ67Y5
93zIoOXQCCY48ksuODLsO9+Mq3DNLamrfSK4/RhreOAf2Lvoz4BIto2MT268SaNzEvF4m47dQSsu
voK7iM5OSbfFafizBXPz5kAdbJSe2BnRnwVpBCKK8GFllh5YSdZvMUSobaaJvDWJ3COChaXRjeos
veP4c1F84YOPL636E9v4wMtA3iwMgq3iMWgDeO5/BaxiYhHdVji67Kgb9G4VGW7RalCsh6zeAmvu
2epgBUuzVKDDxVwgjiCurfMLgo3T3dR1dZb4KQt8bpDVNGt2JrHNzh0m9EJG9TWAQ3qL+UBznobY
7Cu/x2yVwW+G4hMMJrjJdvgUNBzvK4JbEx/7q4Myv0HNtIFdKy3Qc5Akgs9wDzO5Plwy+W3aGGCv
8UKuPeDywru62yEGlB5XcA0b3A8ExS1AR/4EmjlztgToXoIIT7r27pHd8QSQhVhHsvdDfI1SS65q
VkcLfOnSQYJtUU35qEiAEE/H9F5303qyUUFdo3dkoiIPCH9DBTM+PLNoH+v8vewhqCoM60imvy4Y
sK8qGZIrlfU5ox09pOC9zoNJEA3+evTTeLn4Jp3QYDN1L7jr+V5NCCauMObf4way0tIuae6k1lud
QR1CYOdhlE4PtY2Wbz3ib1m2qZxWvzFdrhtOzb0XDNWynKfvgCa2JBRQkCvggZCZ8jmFnopjVwE7
uXvpaQB2NWUIyyS4Ma3GFabvY4W/PhEV7pHsGb1Aj0+PIyIXRf3ldccZe3VsgKfMan3WCEht6r4O
CykzzOnMgcMOvr7VcQ6KPrK4RG423wG6xM+t/DBxKC6W6DcjOPaGGOpvm11KJeC0A1VHjuK9TNBd
vLYRCP8al/Lh03ya5hBpz1rE2xqQ2JGKZwVQAaFD2T2PDiI0EUhixAEqNjpbvk9Z/4QEhz1meLjP
y5ztKDCcqXHVGx2mP94ut0VGOk+uloTVo//6MldAQEKBICIh8sLMcTW1uFbg1HCCq8fzzCQMczyj
ZgYs2QX2IxwRUe5xF98hOQ80iq4dV/HVrr87xHSRjFlPER7zHaTRZRNl7qFol509sBOcGq6rMLu2
XyEGtIs69AFs79RlwSGpy+beIZWRaBMeV2fYyQTuvfOgbeoZ37Ov2/YtITCrGwf6DVLyGSvZ/NxG
8aNdOiQ2S/YdThfyarx/DnRYPieQrVsMCvc+mV/5OA6PYEUYLoFWv5mb9iVao598Bmjt4yq7JCuS
bxNr5U6PF2zBy2ns6TOCTWBQo/oPDuzZc5LMd1qv7BuQuG7bo/r36S9clKh9SHBr71in61kiV4Pb
HnIGHuc+ED9f2MrdzUBH3lZfCjju8pEH5RK6cRWonyrsupcwwLncZhWIcH2qQ1XdiI/kjS8P0EMB
Iq4y2aMciD4m3hydj1eIQgEBOjctu6iiFQ427bgdv5S7JoHSDR++PQ/WjltEHSwO17y/0mxQuwz5
inM60uTJIYMFOSweIN6E/NLa4KVuqvg16dAmQHEKDcU6Y0MxiIosS1awBFkZs6DAe1rZGdMKwtss
OfdNzQs6dkhMjeDqx4F/cZIpkjzRYsD0I+k8Uf3Khs4fKyPf9CJhz/I5ziVGuo0NV0S2snGP0ffa
ROrIp1Tg6aJQBRvkI+sBYBYjEUj7+oZqCg9qGfwJlvlri/wEVrHomNWASpagtkAvwC8EElmRDjRm
Rkdx5A78E+1HHPmS11LCYGFVj4BQLT4nTDy7sh8zyC0bhMKbi1j5zgM23Ya9fU5EMOaMld/TFIn+
SWNBrsR0lJ25eUIvIJq7Hr0SDXj9AMH4XUJPE1pMdpBdkLSz5X5dKeA+PgPqg4xwrir52+++vgYl
CKwZ1xss+lIvTm9H2/5cy+WSuX1ZahDONWjGNLtH4GZ4Rn/qWrIrMciE1SEEomjiZANe8dQI+Wxj
9YmwcFUgmuhFhvM4DkO5bUB+rg1GkgzHA/NL6AnnHRhdskpPsUbYCfDWHvkwCKGVPvfROfB6BaSb
GHCeFQ6mXQUXPULyDHaKDuoEVRLoL4smzB9l6sxxatoTODH+3aJdCG63O3xRN3UymT3802BLkI0Y
hZ3Osn1M7YRriu18iOVm6srlde3tkiMF1hdITQBVAmhcSbzAJLgnMB/2Mz5eW9hJY4BXV7QDxE1f
glyP2DGbSZ93dWYO1YSTHoyROyQNMEatQ/wCFh0WgSZ3nuRl+hmN6whmO8XvU4iOuWxIENzK0Boy
nXSFt936ihSMi3fSofyqDn8RhjyK6cCXctLlSqsbEgy5Jji6Yx25mW4S50W0uJgb+b95aaYj65a8
RtVj/8+YIc0zltmAhAdhhY7x/GE7wauDLZ/VY4GqUVWk3tmDDNxbw6r2GKGwZ+PaK1VtlONTOZ0R
YbFE7msstMgcUkRQA0TfKq2hpX/ZsA7SemQzRDchtgc9cGU9DPDiEvangw0hbcCuQ/lufP2CAAAr
bA/ycVrHm6UUNo6DYM9iiqODVTBHGrzXi7gbhIpGWbXPuCjzPvk1T3tynRFR+FbizpAhehnl+qw7
hG+9b35C3kJndRd/DrbM0zZS+2yBvqwGCGoovIs6uIJp8MYzBTHXJK8+xPZoGvhFsBXw/16GsHCa
NXgBp+/LiHIV1mfJnpg0XxJklGT/Ox5Uf1IdHkGStUGuvO+3EQbYS0a/G2fDc23ofYazV60Vutbl
9Bk1/R7sPC2QPflERJifhCtv7Yho69yKHZJO9BCm2D3GMC0LD9bWKFi2LZX5GiBVl7JFFfNMtxpV
JbKv0nPZlWaL+FmPCIQSaNtIsRF5j7eghRkQBmBOWQATAFJ8PpQvKpNmp62/xvMIPjA2bc5E0n5N
BWI32wAa2IjCGXwgzl2p8gjHkkNLlg85fglubC5GL+ByI9mwgSqebjOItrbvz0Nj0GWHnphI6hkJ
I4qDnYkzLFkENW0j/6MWNx3CVpevHtIvBXTIGLoFKjDdZRWdIzqu0G+7T2LQbbHUIt0AzU5yKzt9
Wm35QJKOGrvjkXmmSG3dWBcGTzUg5ii0BwG3+u6H7EJ4T48pxaJrsZ3LOQi2oUrR6eDldexkU0yA
MH0w0hyy2g7jAKxrVD+0ONvHDbw7hz0cJD/zRcwc7pHtvy1Dkj19HfvBFLMzSevXMYy+RRp0ELaz
eDOEQb2jXf+giFYf02lKABGsT26VzaXq0eXQlkBn3XLLbCCui0uql0rskXAYC6eekRSuihhdPw51
GXjLgSKUNGczHso5C+2xn1uguOWFx7PGmleWz133lCH5z5ImfRlq82H48LImioIgLGF3Ur2tFo3w
sJk+FzWiF0fjfFVyMuOJ9VcdbRoWH5ydUvj67Qozt0IUjH8FWCX6sr5mWrWr5uoPnr5wV5Po1uO5
wAO7ZPBnzUMt4GkH7DgFLNQkZwnFQO+q51gRqAJTfGt7dNV4qO6gaHuVG4R6d91YhpuoHVBfHg2I
PgKixoFFfqA3YdytcTTvFasx53fdY2GwIqwcEMTVO1Sj1KcWDVA5bumDBVL1CY7IjclLiQ0RVz8h
7xTTb1kcXwbtsIsjLbShnDwhTo1XucRb0Wf9FjNIj+m/OQUgcuGpm7xlqNXAgj4Vsht+1gaBcpJs
1VsyseXRku7XpGEhKKTA0L/xdTrwWOAALWfimCxo+pnssrUCrxp3a4TFxQR5SslRvgvB34CrrydU
KXyuSQouIjG5CDr1D+xwKHvxlnqabAEFIbNh9BUbuIG7N3zH+z7jaSqHqyuj7Vec7oKZDAu6GFBg
hBkXkL4KEBvFTYUmm29EIpNDs3o9Jg24iAl73pa4tbvCe4UP+SMtZ3poB7+1pY3uTW04Bs3gmNT6
vfE0fMTjwE5I9f8INcROL4ZNjGVvm5Trj7KmOzQMjbtsCN5SNgz4ZCJlLqj+MQlESWpRnyotvtzZ
gFzQ3kIuX/3X2zYGUDMksGAJ/JwWM/G2mueuYJ1DchJ5hAt4tGWHCxFxxcVsX9BoBMnDBOtTHG5F
sBYAs1fY1xyAQMLpUaYoJME1S3hAMsizdVlf5EjR5sSeulok5yiJgtNcD7+wR+td5zFqZTR+DULN
0HgV4nT2teagqgKglUe5TKDU07xQHOwdIhlThFixWqedTtSvUgOgTgOIPLVeH01Y5r4HHCMCdGKF
qc0JMuxj92KIQvBK6OgyLvanaXHOMaRXFxSeeDa/KRJtRYl+EVbRHQqkZuyBuDPEtTBYes0LIAov
ScunS5LF33Dr9tYEAXIDjA5FhnVmQ3w55TWarrZpGZ48+F+ovVx8K1s0S1Tmny4x3VNi6XzvWmzv
sRXdWyOrXeCSBgfrqHmMmVMnVrfxtqzEI+5b+ton48cga/0r0fNdtzjlmEGCsUAa8WRBIpz+/urv
l0k1/LQoCePRTgY9PjNQCiBvaGbwDIV3S1xfdefkvhsygpR8m+xCKAGYJzNI4hBI4EeAjW9jebSt
wWWxX/1IuPJM4h6YYX3F78Ds1y73v/80VfJ1GfixhBx6nlC58oq/7h2weXArW14WpkUoUBoU4eIo
HqNpoCX1zg/MHOAbLMhWl/5NK3mlczz/aAWwd1cv3SPJCFCe2WxtJ9ItXCn/o/36UoGIyfk6B2cb
cP8IOgTDaRDzY2sIbKCguZduSl5ni+AzIAi2j3Eh9wtybGfrquY0eQQr4Ybgl5Kl+OXQmZ1PMFqt
IC1zgttgt2tDgjyuFbKTf6MkQdSG1wTVKAQcyWkOqwtHse+jQZTtaLPe5mAAxfuIKWo7IMJ2kk7i
jAfDF3QCEhYlbBb4aNG9o9HPVuvyQ9kVeKgDbziES/mB5QU2+8igGA2Z2fJWidMSfU/HRH4M08zP
IsX++PcfqyRkOdqzkAiiffxcV/GZC4xgfa9ewljxB4nn93Ag6oNnLd1DUSG76asFhXz9HRXB5o/5
6YBiEvKaQLiiXpkPoZg4tWnJt0gj6I84VWWuQ12fzJqHtGnxb4LtlJjpdU6a4Tb0CWYesEQfVTKk
O1c6kdsWEZcErWf5MKVPGQ36j7oWD5Uy+dyEC+C9Qb1hVA9OqsGhfsZn4oxKBWbRj1KB0Wh98tEs
KOOhAXYMUPwmlv3Nz0mwa2csZzDCowdPU7sLumHNV7JED0naoouW4NyNaQQDpUXqachQllAiRFPP
8y2L0FyGPNUetNiVOWSOgCF+vb4c15vxttt6XJwmKNIbyUj7R/b1xdTc4zC/IsLcwF/zkBuqqZvh
KLD5jg8mbPc1/cJogn1DnSzSKayRO8vuM5vpWaL9aMwouSwocsGCSu8+6JHkwYeBoImgfidBT+89
blnfrHaQe4nI81IRnP48RwechM5cBXXz+M8vLknvKN7p+z4BFISqPYBcEGLDU6dShO50BtPCZHcJ
PP6MToILWrNMljyPJKZndPr5LXCApuATtIGQ92jqputnGsOcxGCxRaUE5PdWQ3nusSeXvUP+HQGt
+98vKFYL7iTuXkCGjscZ1wtN2AvQOGirfV8u063L4A/2yoGlgd9YZ2F70RR8V4qBiWXG3KY2jg6y
Qba/+8Kx/L4XAA+aFugXncPgrtcFwzjDjLu0DyDDz4Pi4f3vl3WMX0H7Gxzn1b4p3/E66FukRHtP
UWV115b1+ZCQBek5fCzrn1ilh/v0rUzEn1XB2EmpGk646+YZ3VTphgNgLnpEygKEuG/Wwhwhbcn2
DVbc418u+v9vYgC87v+UGOjr38t/DwzgD/xnYIDzf6UhR09njKqflP6t95z+Vn8G0b9iZAKAo8dA
Q3iCCs//Cgzw4F8MKh1mcwZynCZfwPp/BQaif6W4XzbAIptE/5eswF+U9N9RUx7+B2Fntts4sm3b
LyLALti8ihKp3nKbtl+IdDbsyWAf5NefId+Li12Fi7OBKlU5G6dSJCNirTXnmMi/fdvTdVuYHs6B
f0pNqUCn0bWcEfAJrZ4R05TLnnwsY4eZssutsstkQUqbQFO2KX3pbgcUZFhRqFXtWE/CNdenZ9tK
5INp6ug0XpvsmjK1OmcyV0dPyKzcdIYyj3rBcd3Qiy8Tn2ZYVeN49If51Grp784rK4y2Pbq8pqKC
mbA3P+vVuOu9JcUIxNnaLQd1Qx24XNIxyzAWGWloTb6K0gE35v0nY/rwZbV2O9m0f2ffbx4zrdQ2
7VDtjSbLT0sBfGXxBVOY0t3BjkDNktXMX3MABYmuf9Vz8V+CzE39O+bgn58vVhAPmb5j2Hg+/h1/
hVbJHOpWwBetJ84uSsSbquhjCD5mfOWM1e4MqMA7bZy/MpGUV/ZA8zUF+DAYQzC0TsmE2TC2HeeG
m0QEE5lt5Z3SPI43PV2KO9enrM6ref7+jTUHp5cWhTu6p1fFMVZWwynDWrejg2n9sFNFYlDXPsrl
roxVuAP4sBgO3f/Q7y8rv+4PGNB628OIsdZIwZq7JeOutMW6Jk5lgTLG8NuXQr7NTjUHWYlizrCT
7NlmTHZIgL9ZCJgfRDiye/Sqlj8qOy4uKWAajPo46XoTpba/TmAyBkFulKrVm7WkWbh4pRViaXBe
m2qniiI90xPneGy5V1h8Hvo2lO2bGi3gBsOpE+qTyZGxy98ZyRIILu7fdvAzHP7e0YR3kwq0cHGR
o2FouLj4TLqmgtsRL1CAUFHJefohrEULZvBTlNt8CVTyAeu2eqSrDzzDUsRRS127tAISEU2E9XPy
+1B4LZMIbHn71PaLA1CRhg5Q9P2XXZHBXIFZHmoOeAmHEq5rR2Ow79NjPdnc5xAUffSngBuSMf3I
7Q4Sa8mc+VucjMBuX6d5tnBu0SBWmFQtl9kOZ8bJp6ySYYW/aN46qt5ThM1XuxPxTaclJ0fbvlSj
/yEtNeGOr6ydsQozMgdkiXRYfcoSM6MidOmGfl9KTIYQL/UGvVqi/ZmX4pWBwMFtldpzVHEv1t2l
w0aNSdw1IycW4vT9suqTDCqnWaiD1dVO8+IwdG1z8dNEnGfkCK20rxWhq+eBcbklGZzPQzlQefba
Jda7mD4Uso392Cc/lbaccap4hzTz3cugpVCABwVsRuU26nakZ4wdH76/0sopRXMHoDNNgfDcFctb
fc7vCmF8bjCzJD3F+a6frdJLV1rXRPM/Vq/pUASX/YMa3edp0dDV6i6opazBOKt+WXT7Hhraq520
5KVv1TmfUb0xNKqAuHC8TLvV2SSzz6TUHu1zkorfkw4PpnHKH+tc6RdrHPfojOS5tafnykj856KQ
h6nsfpsSZ2pmdA6Qj1U8LEn75HnFz1Y57g0zvbFRzjJ9Jq73LApvM4mmvci2GZ5MpDSHlX5svfxx
1/5dwJR6tlckdjkbzHma/NfJ9bs3BhVZyGE7A/tnphic/ee5tdJns5Ovhpyf4g4ZrZwawI+8YFhm
kAGxxDWr5ip97Ptwi4tD703lwfLmZtPJxr05anVvSjha2NMu3fS22tM/WI+O3SD608x5N6+ODOpB
xVeZd8Y1HQCm8UXW6lA89enSObF7GxmC3Bs69e77G+ZdUWzzRHPDjgUEu3W6HPTaSF6k4INmougE
a6OPZ9WoT09P/NtUjhz6auVFWmd4NzYa3DqN2UEKUnBG/9+PJeXk73sTiN33L7FqdFOIg2xOdG21
Na3ainzg6C/a1IKwWc06KIC9vfi0tW52cW8285Ml83lELNg+m4yDecKs83NN1f/9v//zY0rTg3W1
9Kv41qtl/d/Byi6oWN0PrRkMhKathQ7+viL7oIUCrTMVknNz/IBnTVHhzZHfkcnSZrn1KmDHHnJE
MVuNANZNrphpFIVAFb9iaB1EYtI/M4ptw3IZJI73I3XkursLhfYIzFlCFBrWLUAH7fb9Ms71hxcP
4qgyx9qNmhlZvfaEmu+6uOVu9u1XbfDrrem1r3ArfPqtqAPX977xHjGEX6oYgoSH1s8YjkuZnnrL
3KX2EqXtG/CbJwPGsG/nGMn4od6J1rQPl2bdlLW+n6BiZ+jRXVOLWjz7bfk5TOsFOfiPxq/bTe17
YZrX28rpsC0QzJDUoO+c3YLyRDMbTuA/zZxRQ2yE929lGpCBIQUas7ub9GQnJrXLOah70tkViB50
M90uY8uA2zhoiRs5wgyZKLJjCWRZrPDNAhSBLMi5OnRZ9RgDWmGGuKnwyDZ1LWEc+I9dVhxi4W8h
Dg2zeGA5Da3OjZD6Bi5jKeyZF845T2UCljaeL+j/99IOVyRTFW0dcKXsl8vFMMXGhN6gEjTBUNBp
WqNtoOiAfZym0cD4Nx6huTJvQzm2o42DL2Y+T6V/un+I9w9idbUbco1gHKv9GKM1cZ0dUhYasxt6
DObwMfr89dS7WNE4MCm2qIqwSnFyCLKs2iEXiFJDwq0wA/x7wcjCVUJcKwsj7IgUx1w4GPPZZmJh
KWNHsRBlOOPARW9LeqWDhcQbkwrqlZ1rJQe5WOGoIVf27cuq7IdYk4de9XR5izcIytu1bC79qrgO
6jykeI3i+pDEqHoQmWPcO8ejzr6hTtpSvgHZvmLOCFD8sco4SDimMEHplcPhpPgJe6Y47s0ED5Mo
qBxqs5oTrKv05KnmMMa/ywagKbdLVWfw2mPkzQ5tyG6PLOcxszqgxBvWvK2tqhD+D4gK6CPzGjXg
eQyjRVO+AnZ2H3WwVwPlMR4TGk6+95nyp+ncW5AA2TfsMnRxDpmTE6Cj2OFPxCR/IOjl2vvckzX1
vMY35wyAJmSrdFiVKQKbBF+OR0IHWAYPUp43eU9td0jNOQQw1f5MTQfqi3fBSEkfFduDL7+qhIN1
WgFs48+EXsigw93Tt9mqmOGctKOYfvSc/KWf+5l58WHpU1S/hMqO/i7eJkyldVf71QJl8+5ZzYgC
J6jMupQwUTUa1+kuNeGWadotS8RbnvSX+3fBTb7mwDOg68gnA3LMyp2DEYtVL3kce0HxLa5zp/ZD
UtOWt7eMPCLAoFCdpm0BITNGUjrJ323v7dOpC9t23saVve36LLrfz5jNL/UwvPW6dYqz9Vaa+ZF3
vqVRzxl3lwzVEUYUZhfULHMfTY0T3X/c7/DRe825zbGKOAPKKv2S+oyUxioUPNCjhMCqV1vLWR7s
OwJUDcf7f3vdO2fK5uLdCxUwu97BstEpdjjvBb546tvJZvjPpbxf415cdaw2kkCV0luORn++X+Q4
KxnRSDbAPjDnFJLcsC8c66HNxPebm017C6TwKO9x27J6u6+Flb9cGwqL/p2WzNbipOp5/WZ0q8ei
GvejqX8sMyy4EPcD12G5AvYLPBhnCyFExq/7elae2N0e7dnZdSv8fbPCnJCzio3Yf7WNVogXDm3B
YM88IcXNKKat7qyhsmQ4m9ZNiCpoCv+dCd7RUvlplRw13zsG2u1aXO5XYdDEo8HgynREtLYNnYLl
ckeWAU99nwSTQf4VM7+toeeVgnpVUvvFRhvNtfrok/haSzxTpfMat82uMhAEmTMo3PGBRSKoKjPq
YMRqMFl5oo7Ks0Jj6ULTnR4EC2ZSg3KBF9w4T4qZ6ba24mtK5tU8MSXOtZemiGI6VzIjPfAOxXC3
uhYfUJYF3ZIgXOKTGhcUTvOTdAmcUhYsQVCvHaw4Za9vQp8OhWHAVJgxpVl7bEsfYnIuFY1SZGAm
MCKvMoH/M3TZWLX+Iwfksynb7HMd4fetOqlJs7ebl+UVTWRfFI9xPJ1Kv6TU5cOc3SFyFRQOy/b2
jmVevfuIfUD20DjveRdD/ijGc5aoj4H719Elnbf9ktl3+owGmN577sfsPNP+qhMYJY9x4v8YUsYj
Htrrur10rXMqDajqThsufn1CuoBSr0o+Kq1+1TVtm/V9zcRmioQm+d32z8ZI3u3JvhTjigul0ElB
A55u2y845lkRp30ZF3u4YYtAW+Uspn7HYL3KlMnRYkdpAeiiS1x3ayYMjnGQTk22BYBGpE3i/+Gs
DyVv/u0706dgaDItE1QyjnW9yVOI6yPLQ0vnU7Y0ZLF28fjHbP1zqztfUADB18fyF5URE0crxH8U
9dX6aGdWiiRkPdWgiTycOSAezQKuPSrZgZaT8zWr+LlXV2XLxyTTXuyxv90NjOO8z3rnJfHSVz+1
d4Uswrqz282kT+9OxwhdtfKpw+5aQSLJXZKel/oPeU+fzfq+rMabLgcI2l33Cev93KX6z6yZ4JPM
b5bLuIgO2EUr3JfhbpjAEA9XfU+ZHXX9ukNWuAfP9rNxk58Wl69WTWSRoJBkfUQ/mxyRnctNBSjJ
Ok1u+65zEyKgaHkcr2nbPavM/0ClOGxarT5mv9smPXUo8GqpqMO2fkeZ3VhvEO5BL/pP5oxDoLn2
pvdEc/cyoARBT/t7KlaUTPHfO/jb19hcm/wmiI1TM/x81sOG41nvi3PujxxSjKPSX4TeP+bG8lUr
BuuJ/yRY/2ac9/SE708njIVXzrhbW0f8j0nXyiilKuPNl8Wy0QZvDKwrYOQfYH/FwOEBSZ8yuNaN
+GjAqrs1diYF21u+t970xD3zNjTyA7PFbZrTDbHGv1clr6C7pmAceriQP62aHR7OKxa1Qj1QRuwz
WKpafjLjTwYnn6PvHDE24iq52xLj9VoYyNpbb0Gkm+3XOWUAvQF4/+Ctcc711n4PnB829u+BuKdg
LAwtQOe57Ur9V9ON+BmHUkKl8rc2V6q01hfNhacn0/MQs5gZyYWZa8TBURnHYlEmraP6Icv9C7SW
dJP52j5bIkAG+jYprK/MLY/ZKje203GzTm6YDORrjGNxgqx/XE2buJSxeZAVwkCMNjCPgUJZ/rwd
kFIF0gXYOHqGtlsHHGEcCTY66s7e3ss04/H3f6y5v9dZYjIoPXKoMY/q6qvSnRBtBoBGaOSF97GA
BhemxeYK7Mpwf/paf2tsxNNDsoXBv+uQjfaI9vQpXKfx1LDqT+BcDDngM1BbHGaviW2cJ9X+cJLp
UasjBuE3oxrYez9duI4DI/9Jv1QtzlSED2xcqLpZcC6Z8i5t4pn37B5vS/tvP2r+FCklT1PN0rnq
tKOljrChrWaM/4gWlM0Pue3CQpDTm2DtDJ0EhWgD1L7tKyuYlfOr8D0GBTkatoKDyWyakaZZUa0g
FVZSp7R3eNBS9MpLAjmHNx2thYX5zn3s6gjx4W3t1KNSd1FRMX6q+tmeRATO4wHn695Cw7yJ5wTE
2PhrLbCipA0ebPEI2AN3+ozQJM8CdzJeJ+xkXsWDEOMcy0nYYCR4KryMXebJJNUmSbQrnMtNfplk
MzGO8fetHe8MLf/bCxJrUFd83gFnFtW+zQjALmn8sFagnw6AIz+aVbvnTjyJOnkas+nBADrb9d0J
83uYjBlcjYwTgX64j7Ob8W0axXaNi7M/u5GsyH5I6h1FeJha0OhMkPL+EVTWVhRiZ5RfGpuQvshL
hr4rsEUMCNw4xHdRFsfiDTK2kCH2wbZeO8i2/YwrQ36Vc7fFs7Xzc/aiwt2BJI6gvTCxKIPeUc8l
RlJlsvzQPX3HBhVoA2WV3p+MPq4jF6favmiAEWYAk8c13g1wfiVr+66e7YeJZgwcM+ODIvbZG6sJ
aB+XsK1pCGhJuCwuEjek5qKnHsnPDmD8eMUZqfpoPhdqJFAiFa+eIpmG6WExVVd/BVetS5Ot5onO
GtusiUg1eTDiKsS385xozQPNXRDiQ5RWJCFMZaQwW1rxX5t9v1p+41oKtHY98ujihK3rq27YO6Xm
0K/nvdSzrb04j7gfQwJddjkHQLARf2sZh13RXDh36t3PRvPelAEYn7ltC4d2NvKdjgTQ8csAwgf7
mHMklQP5Wx6HWd4xkL1XX8yscq+J7LE4YJfcNgzMwX6GYykC37xoqgus1DpLmf3SnAZEorGrnIqx
ZhY4VYE0mtyDuw1ct4ajHNMIvF0ENBwRWvkmH/vsa5blVv1xu+mY5iwVwtoLX+4HhIH3heYDCuR+
ZvY3CrGd9PWy4EadsTqZYOoYReMMZFHu/IiEl6fM1I+1Y2LwFrT6Zjf5cu4+iQHUZtMPfzsjflqq
zEEVhkKi4Gt5EHG2s4Rx0wrFot3IqFHYweg7QCEUUdF7kaf6vdL9yG+9v4W8OPfdKA4wBkAZ1d8g
ze996Z30O+qVgfMYpw/2IHeF9SQBipjZ8geL9tVagSuuOv3gJrRTtEmGuOWOBurLDKdmuBFm8Nos
zZmO5M3zBgokHjg9Pa86K6MpI0qh92H6he3+kKo4RMoT6GjpcXDTzPECxFpfE1KnDsDytLb7DmT0
aifHUpaX3uhQncW0MFi1DUmMRmMybWTaWXCA9uU5Lb1pb6zN13QvJydvq+wuRJ8Xxvm8/dkPyzl1
HH2TJ4SVlfRD8M5NQaIb9baI18Cu4o8YO0LX+6c8Q44+40WxJjsoeWRK6xPp+i/lsXY66DJN403Y
qBYTPYL/Avvyd98lQZogGGjj00qMSGMr1n7nL1eRDxnE3rSWByBuXzP+DvUhUfx3rv0bl9OpH+Sm
neYNXeGwspf3ac6fe5D0bissHH12uKy07BMyHPCqx0TlkHGw0dzhR9P7yIQpk5VPwwJruw8UDUJo
0GBjLqzqRbPdYzv0oeoMmlhWvOUmg/C7H4zx2U9RSkpLXCRcS78rtr4mQgRBt5nv6tJc5klFkkXX
u6KSWcRGoOM0kW1QDpQvsfOzNo/807YInRJ7nxB+E8xiehN5FTWWCvHpHq15X5Oz1lTgQXV7v2Ji
WXLN2Nx98rYBkVUgqAHxCxlpDz78mA3xaSjny1rGO/qFn+3koZWw6r+x7i9gZyfgQhg9tPVtVXmJ
aM6L2KKPpUplkHwHvx1HCIybTqHpLClsCRDgKBIsbRL05rkom43GGTfGj5HSPJ0deWB9eB4GzHme
OHo8Q01jsASlx15P9pmP9A8EbeIakTvFR12Uj3ZDFo2si3ACv2PRfqoXERp1vJM5mWWIqUXnYe9u
/GuGNqUkebZDJj6UFXuoeSvoBrhGj5EfQ9Zc320+SK2/QBHuCj8xr7V6qe7HNtdffrajggtsPa1e
SjyV/TLjCaBUhl/xMTcweuMYbb1Lkd8fqpbubpkbAYO4vWk3OLijuYWhY56XTkW6478kQ4ZLXP6s
Z0z28AcYjkTT8mUfegqJoHTw6GjrU2fHoS8lhqt8lxd/xhmGe5zs3Jx6XEPSJSl06fbYk/cqRps8
NYsovDSwkJ8ZxFWhzV2l/ifvybScTI/9Gcfo3XvmcbevdmDAaXIn7ac9UfvZhIQ4Ka63yf/MKnCO
5cEYjD0ZC1dtzgLLvSO4bbrsut9e+u6hX70DLKdk0+bQBrzngnZgxqRoh61n01cVq14XpPqCaiE5
3DNXRuFhEWgiQh3uEi0ys3zDDEE2poKGpuzCkkCszAyUyk4UFkHCAmThUnd8sV9ls3NHDIrYComD
8O+qk8Agqo9OU1AnzmZxxiPV7t4GXDrO2i03OaTWDM+EvJioVOEZcqM2Ow0IkCefl7kHsYg6EAWu
Oz7pHZFR5z7vf/lxs+vJIkszgjrS/uwOn+VyzGdwqIzdmhVykti5v4rmt4OtfcQaPT9SwAdrRYMX
kII0yL47VF6y1+sPzXjR81e9+DnxV3d/x6Z/W/1067MVkGexIT9hh8c3yI0q8g5OtxxZilcdmbFy
N17HTAqxvO7+nFf3ObfcndNOXAabVhxUKnwGjr1u6kgmzzmOlFkBAU1fnezUx2/VXfhQuxeYAKFp
TPT+Vma0++rMvlih7I7n8ejNR3jAsFQQgxOvYKHNSN13xpUn0+CEgOTSSWmUDuYtqT8H7YfdHvz4
lNv2tUNA7Q5/5iqbYT8MqLtwproHsjeZv/3N8qRD3YjGaFeIE76kAGvMwdaJ8is+xRRvV+QvdHNN
1zmaw/BeVmqHNDvodFSzmUDc2JlHz90bWX9wWEVKssRS7UdnWwQUK04AVRbMuvblyfXmrWdab2P3
o15oVsVaoFviWqzoUKUeoViL8jqGCW4EheOEWIUiTy8eilJ7TMv84BkMpHAM0xlCbBcM5vCUVxR5
BZd/MRZM3CDTDM4upBGUKV62nlAFSTYKHKsIUtMZRhpcWEVzqRmOJqLrmE7dPAl/v/SrwbagyzCZ
SbqShXVr0MRC+z+nMB7OVu/vGUQPQT6aMdZvXjr63qYYH/FoekG1Sp88L787d5wZOJh2ScmtuLgP
1aiGJ63sjsjK92O1IiosaGc2DFzOqivSk+nlgeUIjl5oai8Fg5XDlDaAyFUnnnUjRYFTUNH2tnb1
a18/u0xKGIuANtOsGl3mHP/pZ+tMq/MHmtJlD73Gvup2Clnc7f8ytlxOsLMXavUEJOL9y87S+02B
ap1TH19+v7S++MxG8cPpjO6RXMbq5mpvyUT+w8oItFbmtkXq8fD9ks0pKQaFlwKdxakx4rbEiG/8
KI0CvD0VPkC+M8+3RzcN/6hvm3YEZ4wp0ZLE2B0RKj0ZbUbfT+IR9KZFf5Io1bD1tPssQ8JZk/b+
2a+IKNaVe0PIezhHvCaXEgzuVjSeHdoS01Elu/LqDzF2gLo4JXOcfLjTK1D7+KC5UBcENW4XOAPL
lMFgXcUgvFTfP2gGuRKayrovv/htCw3WVq+Qla4exme3So7f/1fT1o0SlLkcNJgFbJBJXnP4D8Qo
VS/I8LDBLXYfDPM071rdM1+lPI3mKF68ZKSH1dUdPlk/rHWVvWtgV/9DaPP/gUua/4ZL2uACfMci
HldYvu6Je3b6f/DSWjymLuiHEdcdyVNECLHnCrjzbk66pm2nrBK9+ptgjfiiKVTLrjhb0knOa0Sq
a9Qglot1fI/VtHIoAs27y4feoHebmi8GhXz4X97uP0OaXdPGHeo7grXfNJhXW//CuxXaOqB7BkbS
WkmVbuc1SGa5XrVB53wAD1/XlvqGnSe+FuN9tO10pONYjMYJ2I5PzjpQrS+yYJ0Pl7xYH2vU6TJw
7PZ310z8Aq+MT4gTtrPtVqBPPBbHOkf5dn+Bh/+nMl7/97+RcX/H/1S5+LZu6oAsiSlGDWD/8wIk
NaGPTZnqAVW7d+6RA2C95m02jXZVBtMEWNGc/11yo1xHZkdNuF0QOzMhmhW9CNcRT1zYoLEXcv4G
6Uf/5f39G6jHJw7RxEUZ7YOKMr7f/3/cIFPiC0y1nR6AAEXD4hMUU1t82lY+o2UqVvofmUHf3LUB
LqbTy6ovbVTy6V2/X5Ip3v3v78j8NxLU5qPSLdsWhiU8YYh/IUGNVPNGrA5EH/UG/i9DQ2tfE54g
TMJY0Noz2CO4seDO0M1j42jmISEhcFslJea2fJYHNMsY9q+JU6iLYLjbjTQxhN/qb+LuBerI8fsv
yetwUv/9rrHxuSjGTBtOs+tZ+r+S5BvALxz7GcjNqah+0KAO0tVYz1pS3slujKgNA1g39g8hFIKJ
vWl566GX4wFt09YsdfPQKAtKJzbAjGTd0DNixiH4aX26X2k8unRXqptoC2NbQ/kKiOoVuSBlperq
fYK2BBgmEZTkPwBsXq+rbfxqUv+e8dUQ/0CQ1FQZzpZOTj9lnNJpx5UylsfVqR9JmY6fWYkDtGjN
1hkHJop5f2kVloRhQM+z4unfjlnOJK8khnfxKzjg08cED9zKDZuTvjdu1NL+zmTyWSbrsCucO8S1
JyVl5UjMbI/9FXvIk2klgYPhOIfUwKEfvmg3W+9dNd+xduMY6pARB6tdUTEn4N09cTA5P1ULrXc/
1zA/jNivh/bkQNYCdLEvshHKwrjCYoAnUw8TQs4JUZOs7T+x4ZNbWZMmL8WTa8lPzVOhhNATcgc+
25rAwevNCD+8MJ/UH9MAZNdpuPs1gzIbYA/9+fMC0qpDfrvUFXN0ilMiLD/mSVLairfFNJJIeSt/
PwdKqLdgs1mnd4SvNLLW+K3Unoggcn5Mo39W2uRjG0bk1gGqMObCpw6jMRHf03mpQaEt0ppoJiIT
QP3HlPEdjWmSK1CGFa/KDqx+HA9JsZxcf76Ypv1ol9C4xkslZjdwjOWDLExtgxdLTbYg6dIlj8Uh
xYaNk8ZSvQQ1Ca1TV/4xJAJcym4ZgGOiZhvuOvXuHkRqUeLGCHvy9DWh3homxr8DMRmMMYxzM7cv
VYsIZCBYcwdhtNyV8AfTdT4VE3oGehRpwE9jS0O8UBj0cGIB9NsxP21BjzFJjP39EY1j6tV5Tj7Z
vgdgseMrbxPrP48skTq9jh4PO9vaP3u1S1WR+Qw7tLtLuzhZbUleRpLtWtkhxLMcAlpyypICTHFF
r4Tq1j8kbpHuF20hPcLfdzIuD0VjvnGY+Ss9aQbMmLpNbWX685Cp0Murl06lORy33dQUyceEaALW
oMdNYSa1e7TxM4K82lRstOGoM01w3P51ocRCarPQ6DVPDWikdnRe4aQt4IbxcrW31sjizdg55RtO
Inhd488k9wlnGraJQG7maWQwyHck3QerKs6kfh3cPn0tEicPDBdPEh29HayBG5kN+aHXGUHmbl5d
O7rMu1kH4t8RVZZI41F5lfckOrBOYijW/WOtao/6lpc5W7yrzdgAUOW1zGOM16t7T2OUfiDnxj15
GQCudsAtRxK89yxFzjCstc+c1r1gtrWfDHlJozRSuR060hXn5glPC+PxlHyVPtG+EDm+pIZ41Lzq
PNolMnuq3pm89Gvqaj1pSo3YlEq/kcTzYdbpAC93jBwDA7vnGHskVj86nSMvuqcwht/MHofjJRFP
VWJVQRbzvHmJwFy0bN26/9NLYhQYfP8dCx8LrLMSHa/bP6XlfPQWzVs/cfarwZlKjK0ZFPV60foW
rb/dPGp2aUbfBhQmMV7OKRAR5xhqK+J6XKjdlV9w7Av2Ft9blz3N5EhXbnvMsj7s7ljktFfzxiAK
BVKSKM76wAmjt3XCr5yVVnU4jEI/V1WxxY1SMxkx5muHbHOrM1oZdaz7Vm/2F8tK05uVdjcMO6x+
akFPVMA01hTdR2J/Di6i10DTcDUmWfoSw2E8Dznrr6vVdbjEWBLiVnKgfHMTkXPgh7Gp1D3XVBBD
iLc2KbsmbBZTcv/3Z5zPpF9R8AndWJ7BJOurdUAs6p8Fj87N6hHzFW17ImtrQhmDyUovtU+TSLxT
OTnPOBtR7j+DD3LDZmLG37omSd0TRLxc74iI4NBEJ5/iXeqohgpJqC8nK+VCzbR6PRrxMrHET680
kXaJeiV0kc2M3CUEXLN3q/M+kFpTPNtO9uwDsTuRCdNeMNOFQ47MRx9W/9wbJOKZrCSp+1fWLtES
phIHmmP0N5o+MglW3HTIEabWqwNbmRNgnWQ4UUmHWQsZLNb1a39PBcUtZ7Wo/JYmw2+RjVflYXhM
LDo99cQMiGDOuo2TEB9Wf8kLSnZ/SF9036LNrzXnps1Pkuymm0P1nTootIRG47FVxdNEarsOL2fT
eLGP+KK6ph1BzpZNStnMim3yRKEJumZSurc4BV87meqlQfJ4NzSle6AHUG7spL36xEp6KlGHUsNs
U2rxS18V9RNW0k0uoYUb9A0Ca7UJqtc6cbFyYlUTbDSqG9ODqH1IuD54MXjWHHhRfigau0M9HpVT
w9VtEveKjZXgb9Eaxwy1NRjvlhzh2RyOeSe2Pq0uaLMzlIcmPX+/pD66cCQX18pgyTGYx+z6upiv
qRZnRLGmH+uQiAe23zGKmwYl+ohq0l0L4sfkV4xdDSQecoR4ypHVrpzBoCziLoY7afTY8qEqxFcN
GkuIT5s8IOX5RLl/vzwQJLrkcjqUJjILxjRMs6se+ZdDPVjRJAINjwXDGPZw0Kud76YOowO4vdKr
s30y6e/dXUUeMwsP0h6pPsFv26KyzKOscqxxTUaLJJfjaVzZ421HnGQRxxeLXsI85hg8i6ECvVif
aHQznvWSZD7VJqAF2QkGcy7JdllcPRdZ/tFX/RANwMEkUiCnLl9zcyJPMrHRdBlDGgwEjYZWo78R
f5GfJqrUo1MwwWt9EmNSyzeOk1q710HaT+6A9lzrhdj9D1Hntdw4km3RL0IEEh6vJOhJUd69IEqq
UsIDmfD4+ruonoj7oqie6amRRCDzmL3XLg1HnAi5/s56tz8zdI5oQLmZbfvYyVu3anuQM29oHDTr
F+b5AAPqmELSb4KNWbaMucOEK2zUBK0lzc3ChGgmwAAretWC20XEolIC4yzRPFoVC0JwUEfXKor7
kGArP/DiV9Sd1krhbTzcOLOWtuQ9TkAiMeF0EfoYjSxLozzsD3ViLzt36kEzOcjPADkWK7vRaRTP
bH5Gh27cSRFmVanBoGRxiYdt2NdJoErsde79CdkHCQU1+bGZfQiMVj+UdGdjMse41smPyq3iZPmF
ex3B3iIQUzO2/fPgMNQXSj/yLuIBlcGRRT84gzsfztOxCxxsx5DCuwLMN8jZfYpQdSOBevOzNEAg
zVxfHGJ9Z5tCqmu6fYVXAKPCVSQp8S6ZcQkkMEthp8cqQeRPFjJbuZCMPJCFOMes+JDnxXPrms4p
Nahlet+EzTqHydYgt2HlebUDmxAVgMcQ96L6rfIeWHgVZ9zW5dqnjopswZimKanTHJXIO6o/44L/
+dz1JaHyc5RATTk2Vt8zCNTo8rq7SpNMMRNSTa1Yvc8+e4/R/O5nVGBysCKDsAmKEs5MqoM9VtS7
RXNXhD2iah/s1koBsOJ6OZATiomRLGccA25eo57yZWRAEFul0qqPU9v978vvP9bsObCk6jdwZ/n5
9ws2hW41UvNu5xYGTpZ6jPSD+c0ze/HgI3mMFrxV0WCX0ZJzWC+OQU8+bvHijad0lg+powNUr615
9MopMpylPbazaa/bOsb0Ghr5nQ+16G6AZXC3pC0Bo8KdV51Zsa5pdX5n3r78/omxTX5XzrCxuWKz
TW8y1SkWQx9qDygrLIU/NRDxYumQbXpBw/rSmbcZxO9yDK0H216ifiSBLuFakgaJ43bI2+/IEu5T
1+ztEAtr7FW7ch6RcJUEKnKTwrjOmTBhspb0ZNdFGm/DBGCHCHrckEoMR7eqLouyJOccsr3ZDr8t
f3mCvFUjq3iI0/6MO5u2LbumE/IAI7+i1r4Bertql6TOm1f2JyOZXvJW/sjaY2BdPQKpiNdTY/y4
qkSGvtQ7jJzcgdTZOaJeUUyPYVG8E/2LIlgdUfeXq5LrDWwxfG2nK3HPuQcTHfbKHVgHoCYGCmnP
1dZw06+QFKEsyxvc5iPvF1s87KKOcZMpBHhPRebtFNKeqB7ZC8YoRUGmIxm6wb5WIZsiuZAer8JW
rv1FPrtLvwEx/qaWxAGdxJM1xT/toMzN6JGVN8jiKa2dbwIuxl3XLDSXRr9CMYbnQ15sZohRiC0q
bHGh+ITn1v3MYITmez3x3SZ3IBhU1M3qLs2fiBTvyPMCKMaMFJWRQKV9e3PIJ9hrZjPILOKNS0NI
djLZSjCzxHbKnSTKTNbEccwYV017A/EdKTDj1sFbtvIAc6/6P1lXzIdxbBBeF6R3F+WXQkK1sc14
R3lgnNyFim9kOMy79IkhclpTNndbUqI6HMJr00Y+RVwlli9kBxbDXUGgLhOOdh1MSka+vbEyVn8m
Uc7tvAI+QdDWgh+o69jokL/GtaQjKRdezqD4ALu09VoUYTbxj2uq5nvQnWFkavMmNJ8/S2Yr5EJ0
W9k6xBXPJ5XtvZrY0FwhPyxMJEV9O3yR8LMcVJvv0nH6yer8fuxlvTPHbzq9xzFnwOmX7Ytsvevv
sZQTKbbCScA1xubKSRUilDy/L/ww3/DI3oXcmEncVpuWQI4ttItbtE7KX2ae6yRTK6jHxqEIIWGK
4Izl5++iNWR4AEmUr8UlSNvT1EuFDUDR99bjmTr4OPWkvZJyqJETJ3rTmPpONhbKkKD9ykNWwNQr
29DQ3IqtB4iPYbg99hVFaP+OZJTj2KzIULbg8zbh63i71kouxsix2iVKeFGAjulTOaSXmgzJxhnN
TeEMiNuA9yj+Q3xbyALVc4y5e296qM+Kfj23/KiFVS04hsgKRQxOYpDXYdhp3ysm6fuS9IadZyDG
mINQnMDqPPRZWZ/q1HXXHlaCdRVbm5DtOw9NP+1N4cu1M49PRkOUveS9CLi8YpeDYpVURKE1LmYN
bO0kG0ucEZb8cMPyhiTpETnEPYe/CABh8FdNlrhRmZFl+5m/zUdx6NzmfU4RuM6VWtaEmeQta6Qx
2ZewlbRXPVeOsbaC7uoPJS4AD+gT2OZ/ZZq/VCoBzGcTuxs/OLKW6LXjszdY/qkKQTmju3e3Xv4+
NgFI53xn5qkg1jpcB3XwkhNlehr0LW3dbv6NAaJA7hmeTw2ugTaDkd4LBouTqW+Zzz6RvITm4U7q
GRfUon51qvtsGl5y3ZNNYnQS+T6DJPBGYm3MKJodmCamG+ttGpKnV7avs9naUciMFSDIxOgA7KKu
x3IPrOe5zJdvZv9EWpaO84DhjS0O7Inwr8+9zmwEW3uSfRXVKPfYAiJp62UfLN1DNcxtROA54duu
l6Clmteq85soxgOHWREJWqU9mmxeK5QRtG0wi9dzJapN4vUX7RPBWZlNsAs9WlK/8up7hSju9w+G
qvASJBaBxgk6vEXmUUoCcu8N9h4CwZ+As/hM+Ph3zTnmppN5mDzSeOaGtgioMwtCwhKyTJLIw54W
xteTD/ojl019hox7V0/oy9C9EBpnOsRq2q+l1vcWD8M6z/ofQ/Hrg1RxaBLs2uVNn1zYHYORpH8I
CZMgAZhUOmPkCWWp86ielWODGyezewVG5C5X0kD1YMud5OoI09a5U8L4G+T5Ac3PsSy9P3WJ2ls7
6R9+zpA0B1QZtCYbcBuHoEB5MWIC0kZ+9vKiIxepP/oOKzPEOKFV3nkznitllBekN9t2DRX9JRMV
Ad+T+hC3ehoUgEe1cNtMMkPMpdXfzSg23bboQJktF1E7PyG6sFPFbtIQjACamjzPAINj5Lbsg2jv
n2jzSGYiPXeBOcdSnGVlCe7Ih1BbIeO3MCSzwyVmoS0/CS7M7tN0+bb7iZYz+wven4C9BlIgDPRr
OTSCGM+k3MJgrlZJ4J7ruL/GeVlfmkJGuJgJhieMeW1LfQRRXO+s0n90IE02PCa7IoNKDijs4rnd
48TbRXU8UZSJ0I8Y3dziVoH/W6VOoWW2MGB4X3jdVvWyPJkajboOHhC2B3uHiV9Qzl8oymjiQNPA
cmPTLJJkm7rJvQzgujFviJB0Mwtys39dg7A0S4fuZHR+G+Fh3XgWsxWwg9aK5PJnDIn833NmuS2A
i1gkJC1jF2p8+2LEpfs8ZjuVkdZe3p79lPv1FS5N5DTwJkfL1y+EujzjttIQgX1lDJzDC2bX3t5N
uAlLNziYplqQ+S2vfUbYNHZeRNETggaFe8MxUDWkWFj8dPlgXp1foI2cKs8YD81vYzLt8TO8xDfg
qTXn+boJUlJptBUiz/P/mNA12sX+rowiPOf8WoAJkIHoa8YObiuB48Iel3O5Bm1/CdAaACSbclqW
itLkdlKJedjX9US4iU0Jr2ITRbkrL/Xk6a1TnXNtlruyNoirIQOerW6kdY4qVvWH2e+fO9t4gMgM
lInA8TGkcS+C/FAzCAL5XgzjIUz84VICAIxGUjhtJkgwVklvNdClFDLrgQFmr3Y/5nuj7UKw+erL
i6dpDSb1M/Gm+9ABDxYCHHVhZh4tFbAgg3gPkRwJadvoKG4c1D3Wa1qIYJf9JCEWksn1DyiqTgvX
3l5kmt4dmOgolyfbiETv71Jjypm5AvO30ncdGg9ywS4hiodiILW8ZYPiQKbwB/+zsyEoQ84Ao+PO
VCkzcpKApkejV5msCdWt/RAPTJ+Af9L6TngPEED6LfKZ0avaTeMJipupFxQ5AlFHPMz3HGFQ09Wr
QyzjkWv1q2/s8WCbxylU7bEz5IbqH7SG/YQfnglaB1RzESGWO8/aFsmdsaBDIFRDbdPUvtgcsSy8
AVZ13t/SI8aZhcRdnA108QhQ1l0NFshsyTjGsHtwHOWsRJlc0xKgKEuahKo6sx6zBIKzyRACn80E
vhb9Uod02FciagpfIUbW9wJc7YaeGl8qA7jKqa+TEfxbsqY6Yh3/IGurdG57EZDOmb/u2vyzaBCS
MkhORepeg5AfpirGR3dBJbeAsAUXkyGUNPubY5yKM7m0qXiHYZPGxIPpRzyap7EFENQwGrxDaE3X
mKwahcwV70QN+ohgMiNMEVsXzQt0dgsIWCZ2WKWfIbUcuHR5XI34mmERjJY+t3eWXv5mqRaPBLy1
uxn9R4tDkMEbMt+uIshqhB0pYj7iPCB2dqxCubNT1RN85wE0QlgrMmDBliM8lDb+05JwTarDKF4X
oz4QIMPvGiBM5IEXjxw/dbeI8mq2PvFHqLkZcZtGaH5HQiyqAprW7FhvY5N8E0hgrYKe2D8PwmjU
O+NrUzjJUXfTZ3eLcVoeAsSkkniaVcKFs/bqpyxFlO2G6bBR0MLr0PwJ7OBDDt3Zhr69ViEnNvVR
dtBAPO+haPW8cjbV1ZwjApBTuAUjO6+xsJK9k6eQZSfzanVb27LLk5xY+oS3vYDkqKryutkDnUHV
NjnnsvDAcKrlJZWCMcwreG2C9Yb+LWibFx9Hfe2tEtB+zSjDo9lfkxbQL7u9mry3decmPcltWOGG
vngaK/uCLRgJfoIzWQkBORzJBMEiZ4KbDOZ2+OhRUZyaOEZc4yCasrBKbB23wWvIXn9ktIXigkGL
mZGneiMtY/2hqQhHLI5UfMx7jTA+ZqG/zskIJ/mOiA39ZqcIlFHxpJuMgKW+Cuaty+XOIIZZ6TQA
ShJbMWkkd9XGKb9RT+7TXvJSDiRWJflO2UzV7L5m/t+ZiNN5MOZk5bUgiVvc2ziCF+4v1OO6NLeQ
dYpoQTY9xempIVsIVyzzWJVEJOF9eDzMp5qeiE29V51xmtySFX7lx+NaeMlD2DblGSuAGdW0Q0mD
Tdp1G1aR87wrFgbwDPakZ7q79sjI3Vkh9CAOgPFUHlhHQsWqe+XXMHOWVVZxvhtKb6CbrcuYlFys
wM2e2MuK6hmYPukaGHBL4j8L89FciMHDGlgDe0yGTe8FByvAqdXMbnNsuWmwKwvMR4Viiqa6XZ+b
sKL6hMk0YtmZsAW6EMLIBqOMGjN5s6S98Z3x1BfDYbLcZ9U0r4sb+3zuuRe1OfOd5mqyywQqLW4y
pDaitLurQZYy3rPrjRRIfLsCq24ckDKMVg1Mc38uhlvUC4yeAjW/7+LYShQyWLvih2IfdQsEgZwU
mqa/dab8tQDjuKphetFuvtU6/J475NBNtkT4A+3VHA/UufOck5PNwhLeNK4ZfxeWw0WbwQ5PO0jG
GLy6MwevXvLc2DBlxejeJaU3b02X57hfpvWU8gvMQtDgU9pt+E3+eK1V7tremrYqYzqiq/bMhqK5
9296as2b1jRIglHsMDxOYAxWOt62AYlVxp2QjC00c6aQUncasgsBTxlBCfUNIFV3mxFEGhpLbnYF
EgOlhtpSADsbf7aXtQnRd0e5TrRyM3+4qARyzx0vw6ifazdjG2wVjA0X+S4q46M23ew4SmVvyBEY
+mfVF1hK5EfT7hiWXeYZkFqTM290p/koy+C5V36CkkMIbi4mG9Ps28+Svo1ZjPdmWWEDpUXfYpLw
jDi57FY+gSPbjKUhA9fqjf3JFeDWQijydWaIccSbCXbczx8qYRkvSYmXglBJmK5Oe2iLced3g3sX
YpRZD4tFQhuNH0Ut277a8g7CyvbjLThsSTSNYKj2TeE92xkL20pk6443KZoM9qhAOjO8OxiPvSKG
O9sE2UZI78d1WV+rUa3j2ap2Ve2r+8LIPBb17SvrvngfN0V8HavGX2PpVR+T3PeZv7OLWLwjgJt3
yj24uaH2YTvGLPTmf1On02N/ES4IrBI4MU2J87CgnpOu/mhrbe1ATbioXtP3xm8PioXKYH+E5Gsg
as02PJcGeknez5j2PiENaXQKhmLpDAArYKwSgHt14+xaI7p2kC1OyDfXN8FQFpcHY6SRn/BOot48
hx3/TZBj3DSy5HUmqDW2HNrQZyqqKHAKgoEmRo/AAVnn5fI9yerpmkGfoySw1v6ksh2cnoeAlDbU
feTKzk+Ge4uc7K6zcHvIbbQznntgXPDRWtnrhKhOJHCcAxqaVTk77x6aONXVBAMMycIJU7D5xkzp
D0APUM6hhuPNXFqGel43PFPpbnyLjWlq6AeZmQ9UiHHUsd/ejHn17YOjxVjyu0Dll8+3FUka8vro
BBk79jHL+LDMn7gXxSmsLKCEA7vOiehaUaDpXoncd05Wah7awFYfRuquOLN7JIUPNvLxlTfG2Ih4
gsIROGNHlYyDqXglZbOmHUuzSGn/WkH+WafdCN6yDh9dkblMOKkWXL+zVo3lpmQCOIdsYkTD1mNb
o5llr/YQO+5H63RPdaG9Xd/xUfrjP+3aYuVUwFIsq7+fMeoXzKCiZDbv6oylaNhVuCNdsaIyqzbG
rUshswliIestu4wxl8UQI2DF3/azKDCJG+8jxZ5nLTpYDl3RP+dAGHeUiKB8aK8mG0m6d8W3MyxV
5PrYJ3GlU3sUYm1dpzb3j6V6b6dmQPkxDfzV7YmzLmH6nvbYxX6CnM816bLqSFzgkzUlf+gRXiyX
5A/CMI5jYLBWC/k8kg2bFnM7D+G/xPB2M2BuRm8NozqH7LGiuVbszbadQ/LsgjeyAFgLD2hH7MTf
RQGwKGAPrqxg+jtJzH+IoqwUl5Q1MaBq+PG0Xa3acAxBiMjrYvFu3nLHADLluxYpQ7AEGLArqhgI
Ewh44x/yKf9YnCUgTfztMumE/lDSeVnLndnBXenH+ZXh3EaExZ7pfBgpfqcF5lbosOxsa/JnbO3R
CXNeh4PxhfjbQGKoyayv0mQjzPHgsfZgebIRvaAZyZOPMJ5xl56EGWw7X+8MQTovEiiSH7BhdB+N
ZnCMDGbpzbdR+oyk7ipuSzkd7e69sdQBw83ijxfSSnLUbCvtDuO+FR7ABAEht/v0c/tnHvUHHMM3
1YzvYfnpd+IPS6zG8ZmmCJ2t6zh8HBxwhZV3WVpsVU5flpEwqJlAf6RvYYr42LC2o+1uQtv1VmVF
+1J9OKiNNqAsQ3ROeF49jNlFQLxspU0MPICv5cjkFlULY4B+2/QAKAFhd7FxtsYbvTymYxxpIdEs
AMuuLx4jhA0YRbWud7OzfPqFTdICL3flxbgnjG/EmAqxqBFEUJK3WlT3uPjvZtI8OWdcOEdK9Bh+
xIi0plPchlQ9iYOhMDWbPRc0BM2ZAl2KFCuYw5rHeDB091MV0CvrrifxJc2eOjs+Ot7RDq+1ZHoj
UuscE0NIjAbFpyvw4Xp6BeBhQkHt0oOho0QpWDDSNHkeGsFSJPbm3ULCUxdKvAZwkl0IJzresWp4
RPt8VgXdC1kjt7BC3MSu87dHPYOpjZrVmZwdrM1/ZZD9s0bjs9MshRK/jqoZMYQ54Zcap+WrIlaZ
OcOnWcOsNgvS6NTyt1iQ1zmx8xf1/T52xGdb289+g46MbIEbMSFb/i1G+5Qsr+Ck3xp77jbeLbTR
+8FJV+NDRw26tP/oHmi9bBZ0ubULyIQBlCKK19pO//UtVEKsLqJx7LX2PRPjUfdssiZZL6pvoyCB
yjjLjO0DgKWQR8giAwvWKfwPVg5z4yDd63xz7WhxT9+C3Q4ymMppYLyx/KwtHx23hX6KbuaqbQJF
JxcgC2G/Bi9CfixqWpHJJjZQDtrFLqHu4xJnkuxosWQqT3huXc03kunhb2Ii3K2wwK6AjBHqId+V
i+Ooad0vk/Belgo+ypYeqoJTI8Ivhr9dZeptPPXvycThFxTttxs39+OCEdjveh1Z4HG6vjsmfErO
zJUldf3vZqKPqO9ZcgCFkfz49YMJ/FnRZ3s1z2+LwhFEJ6QGY8SjwK8PAS/uW4jQfZtgVEazdJrL
8aHUdB567C59oziYqmwfeKyB2pi6v6TDxJkx46jKrssYX3Ud9ludMZ/J5vCtLhs+YKsyeDu9PQFT
QEecgHcbGTHILfQIcFhtbhzaoKNCDctZ0UN8lujLLUjRfAaZeXW8stikAg2R68Vi5wbVh62ttbnk
B+7lkvThz3go5q0AYo35hSdjspryQK5svhm1lh/UBDiDgMh5mPwYFxFramYw6bJV4o8OU2FQ6BNm
CqnL4Bz0z9Ljyekh8q4WNIUKBxlbo+4rls2/KkWqpNz33ixGPLDcWjzWh6UidQKf7so3g73Fe6QR
zljCu/SOvbfD4k+m3uw55tg0bpcZdpJAseuTiFTKgcV/VgANqCwwUj4lpnA+sTp7Ww1SQxFBRQY9
2tIi0fRRmqxg6ZFMplLzXsXJianisKuKpXgiNX50xZ70yBOiqXgVsrpk9ac2uWFeywXvjA+7YgNO
76YVlZts2FI41iSq8P3Iwnhn5qFa0yY+ADi9Q+mUxySsJv4n7oQuNNk08y+yt1ebGpAWZSRbbC62
VZ7MX1iov+M6/iRZrb1FNWfrtFmAsW1mPdKDpClvUGh2rCGnq5jTv1aOsALlA3M0iTXTopZEgtau
Akw/t9MxG7sPV4Rf8eTdZ/U+Vznro8kB8gXKm0Ki+du7a5qetZL2cPDG4s2a+ZBVyzUPnwlV7ANT
6X4l+/Ge1B82NrWf8RJwFC3VSgUQ3+uucyN+kmQb+/LeR37W54QWZIwKOwa9Lt9ygztu3XX05XJI
I+1i5QJ4cOe15nQEJ0tAmI9FCA/mo435SDLg5daqBXWR47H2cSFMCtik7NQpCqjw1lb8HcrkYLpd
CvjH+Etr+XcM4GA5Epu9LPjbeuLi2XeDPKua77glRKrliF6FRvhnCrvnAV0F0AZ7lTuUXTDEvE0I
wikT9mFcWug/ml1DUwfHeCy+O6Lh5Ny94w18t9r4TVJEvwCW/VcwhcBs4l9FG76n4MkJlHOYEeck
mYl4OzcB2HM975jjZ2tvbPZZHf9lO/FZqeKCGj1is0CCH6oFj2GQqZqKiTYi1rR6LzGCpY5NWL1I
+N9605EW6yHtj/Xk78bG3WtGOiZtW5TfftzSIwjASUl0ykloA78EhWXGVuQ/IZk6xsOam439cGlO
4OOO0iE8oBDM4LXkHClCtJRRjkrvmPzElWVtFlKGeDdQr1buoxW71MjZVfjpGd6QZO5xiMF9rdKO
dA7stN06cOstpiTEH4aM4jT47knAXN2aM3ZN5Y1fFLY/xk3IE1Q3mBu8JeqGZhvUijFxgPC+x6Sx
N2cTp78p890CEdNRZ7anf7LEuAyO/NNyG0fM05nWeerd1q6+nWuf4VxFjT38qJtLXp7NivOjKf71
04FQWrKRBCYny2bik5XF1hH+LVl8eZgkcMexm9fa7v9MlqWvaVMhcM0+cwoKyraRzGNzdg85RfUq
Zl5276Q3o28ddf1fKuR9mOs/48hVnL2mCFlIUEfL5Tktgw/JwmEJxigx6cXyskk2vUp3BUkrAoUp
V9T7EEoMzYzqIwRrUcoSjiljAD4peXK7uNsT0E5Yg7tpXBOcTYxuqxL2ZnInuWo7wdy2JchyNohc
FD8ppmZPdGBPM++OmmNZG448+ynT4JmZe1/XGtubQ4hbD1XNEGuB3muVuMEWXvmb6YJIrwfmioYL
FK0kt0e3NomXTvHOp7NN6pgsR9ACyhxfsmz5KNTyGIzjj8A2XY4IZBP8VrdBr4NaIpKi+GCNC9Um
LhTTO+g+1rJEoxo5k6eXrDRghCqOPYd5OXpyl+0QR3jIC8QNF7Mg7sNt71jfFZFlBAcGE3wBRbHK
UTnRdUWmiS92QsISVmlxl5uL+3T7JycEE8oTOB3bytEPYEGeArRsAywg5Ht2oYmorp5GI/b+Jgks
G9Q7a0zU406G/W2bzZcEwn822lfJ4KP2e/E8Atu/9mb3NKTuJPajTNrrr10rEMCFCmjY6xB9BLC5
6YMEwNdeBvVP6v7VCr9vySM1IJ18qDhpkdFBDzEQYM+dCC+ZUQYDCBPk1yjUjMv/f/FgADU5R7lF
mi7ucbSHjlt8DaRTbxNKzq82MCj/AKUHNTNGjPxlEt+M08QuDG1whAI/v6FzAOaNLs1TBLX5JvFR
q7oRLFPS9EWFw9VekpoUVQxtDJymDe9yHQGi49EUKGlll4OfL2pFfoHNADmPV1aTlghoxruuAvq+
si35IE2PxfLNQNfenHVUgPcT8MybE0QfZaiLB68kEY/4D8Ye1fBlgXlomzB+abC6R4wTPUzrtAx2
PS6EHIXlRSTMj2/fwGJ44hnmfozL9SULw/m9adctQzLOtuUxJVZ37QbjdJ8SoUG6s+2dZIbpL+2s
5fCfL8p1YQuQGFedqSnpla2XNh78xyL1/8XaT/edB4m+GoCyZd1gfhWeFz8aSdYDDcJv61CBQVDi
szOy4h54hE2b6f+b8TOuMqe0L3HeEYHVTdZuIazz5gIlHCp9rtsK6/SUmyXTnsl4EbgitqVnwXwp
mdYUcQyHkdm4Aym5meZ2R+Y84+xOGK8LBxShSLo6+3Z9sa00AOuH/NJs1YxKgDwroyHwa0TyojjF
az4qaOO74IZdVXCvuO7iZ2zl7GWW8pmGj4pe51MkFydcJ4lR0kk980b9LwQQWN64KsbyqCEuRr/e
wt8vvnkbYiD+I19M13fUcaSzcGz+2uigTeJxIDM5bFLxnJokivJt51uPoJ6qDdrjPDr6bNrkvQX9
kwbhWE2mA4hoDRpFPxH/N9IiPP7+QxfES8QM+m9u9Rpnvnwt0C3DM30di3F+9wC1toFwT0Ey8BF7
Vowrggv+2PrWv9+Ph/0eEePAn3LiNIPbYKwuz8X8CdjPwlvevdqtvSnNBJVUaO/sPlGPWGeVotpM
EHoBLojBz3ghACUpTr9o08rlkXJ1dWwN0sXzngIpGOIpxOdI+1Rn7mlu+XWbrDwNL7taesyutAjd
7r9nzp7aeiPG8lQ64dle+vDedvpHL6x/ijnlioxLpHoKbfxbmZv3jHfmB9Ke0C0aYfBS1fVqmHBq
Tp5x9/uppgJGK5Xt82D0+tz3Q4CsnyFVq/LxrOdYrbrqQOnxp5mr5WXp2LfmhMJLlAnvdfhF+Tq8
9NV0Gl1Ukgl0bfZq6Mk1yDAnNMvneXKX6PdBSQQl5CxYzySEFqOvosRCcaMTa4P3JNzFdJ736EX8
aPBRhyTN8NWNqvz2E/dNhtZGqynby86xdnXTUt2M7XXG7RW5U9dCUvaX/WCWIZqNrOK5l6Y+T07x
Fk7tDDwVeACtjLcdGDM/Ek+M6qN7DiyneVLWwuGXBHC1fhHKpmIMh1ckWIkiXDh6yHmw2ReXXWog
wEq6iy1u+fIkKu+tAnyLPdoE4mXiT10QV68n/MTINAEm6ElulYM8NQZO/PuFPWCyb13jTfhWewrs
jrHX7U+xNd+1hCHiApAJxMxpZOZchLAyA5b5fI1UQKc/6kSRENewKwO4NFZBsx+GkhJ29qMidKlF
5ulZInGDgwh4JjNMQbPNESId82EglPc3Fv33S+dirB7IqY5wAodXjyX/RY3hZpHIVOwxaV5YZDcI
mPQOkuOIjUuQYwKvwveq5WnKU5LY2ZIwsPCxRiQtyhm7+jdCHOMkfGSMVZwCbMirnOhlr7X1nzkH
31G6LuaOxL7DJdKes0I/q6DBWeC1xgcheoy9/Ol+mPWfbLb1OfO6epv5UiKycBmAJe4CS5IgVWg3
TX3JwTSv3cWv9oY10Fn5uQ+gUbvQWQ1FnivSC6Wb7J5b0Hzg+3+1+plMt6pPdw0t8APdxc3xD8YX
siBYW8uAQ+g6874IsQEUXeE+BWkKILAABeflZBB6GTpVkbWwGanaGWupfaAJvbMzVnl9GZPJVJnD
BadafNJExq19wS5lJH7uPm5Q8BqU8athUeWpR+5yms2lPOXMGLdx2xn1OiNgaE26UUxsJF/yHq+f
3bMwKzUhwb/vAokL64kgzd6FOfD7bxkEsV9KxhjKioFvC/QEwjbax98v6UJnDImb1x4ZbmJaL5m6
DVjZxOxLwj+Mvn51NcWb9JP6kHmgkrw0V8fCpHKznNncOrIXuMrhrWJUDB9mJAjVmKQ7w1saWOV8
cwMcpiOjrKesCeaza1VHs1LjQ04m4y9yOq4AjoikgszUhVznffyKnBGxcNqi0UqTgyRd6AupETii
9NX2/L10Q3czkkO694ZsOkivv1ddUN31of4jbkAJj1gw0cQHe1qOs0z/EakiD43ZjEdUr9M90awo
5Bd+ztIP3ucBfaQADJC4zn9fgql6sIuuvpZm6uxoCT9GH4GTh97wox0BGghj/lpmjykQmkPtD/ab
XS7UxnUznkvyr14H49waznkwwZC6wCHv/NsXOZYvBC0mO/Zf4dFXYXj8/ZPZmQT1iabYz3G/72Sv
TsRM/e9LNRHjbeZF8hOEDIkDxp6jvxfk3dlTv2xaDf28QPh/suiX4Ut7598veh69M5Or638247JY
lv3/HyqUwH7kFZjamFENzsowxjsfFtXxv8sEQGqJynlfxktHyxTr7ORLMnJD+X+Mncdy3MqarV/l
xp7jNLzpOPsMylsWWbTSBCELj4RNmKfvL0FFn+57J3ei2NySKJJVyPzNWt+atPSErsfc4sGwAO3Z
1pkVpnVePozyNNmz0mM2UlYXR/2CkTbvULYivYwLmItsPq4gz9gbq4YPQZR/MTOmNA4k20uKEwzd
JSGflTv67S4utXE/2PVG771dLuaRU6YaL67nj5dyIrN05YGZrhEMYnIxp63kuN5qJEfi6W7vFLQe
ysrt8gHzne4eS9ke6oiQh8oeyQPyOsDpFJ+1PmPctdhe8Di3PNlFuV1KYSH54VbdPcEy+BwwfvLC
Nn1HFJ4DsCsINhNu+k78H4Ax6uS9QUB7ZbUPjOq7hypqCeBRH2phCFG4LW5VxxdJgCM1hXrV6Cn/
5y+f/69EhY/9lm2Yvq9Z7Z57kAiHeU5uuT10rNEVHX+mP7hyuFG91lu7lzarCdshS9FCkq+rygMl
HGqFImWdTaiCw7X8Ksbh5wKKEFr/CFS43ndF5b55BSzmXGEJIs9lpUBWjJ4HfMuosucia3aMTUm4
7iOqYDEwZ02Tcue3YfKTvw5a1Wd5p0TRm1xFSxTKcZS11IVaXrMRtIA01U17y/yJm8mOH1IQdaBD
Iv0kkACxGLzXMxoxLTSbR+ErGWWd2zfD3i0fhJwEFEXa17oULCH0nvcgO6svwssuc13t0i4sHgwV
OIHFgjPH9J/YJhanNIYRLh0DHk3nF/T63ohjdw4OleYPu9Ysw51u5eOz7rI39tw0PsYR2gcnhTY3
AGTyou4Gho07zM+xdFgpS5jM7V8St99rpW8i52apY8im2n+ePIbkXTdu/C6Or1mkI6ivu+SAI9ze
4Fcod05NcGY4GNpV8wYYy3nzo2vpUgLqiJd+qoOtbfj5xXRYgZSJwzmkU29kcXSyk+GHCE9eNqVP
S8UpLDI/mezAfSdqMh555ZYb27MsWGASPV3JnhKkNd+SgtjcmQRt/Rr3MVMBsnodMOsbkzngdq4J
hj3qbRQdDIc0eRTebDxycRiBfqe5Z1xKZVxPc7LBygGnTqU+5N5DsTZbr2HTnIe+Dw5BbvqAXEnk
WCEUCzYxiL0zzmpHoHwwFVu4KLamHOHIp6GLsGSGQ8fGuGPVECDHj6zxu0vwMGYDiSZWVfxWN+vH
0M5/miTD3VDfc7uqFz7Vux+l7txMu9XOehJTY7sbDzU/g/KYRUoHkjxDPGq7gh/BOPkwSJdv2OkQ
ASxHK6b6P0erGVofUg9t8OCU+GwenPMctSRN+D4M6xh/mBE9EEszX5Z6wMMSgr6OhmHhqfi4TrYE
6wQrF8vmtEqaZthpSfKoV/3BsFxwn62iwdOLIJL6zQIwOiBbx9xmZDaBvkXBqxcb4lK243Yi2HJP
PMrvf9eCaMa0a9f1bylhEIeSyeAlBDDU52aNWa0z+51A4LZqFHaDhOLwbAKu3gbAa4EPSeT5cZXx
RUW01HRY+5a382m0fX/j2OXGy2B8rACC+07H4jtloxDbkoXl0JKejM1qn8CPocfsH428gpNT8DLE
cxwRlu4gmYZRGk/x16EZ2BkXCawaPETBKPprwgW86Uf/wys8GGft+GAbPHxjmXdfLbJzpZ+fqLGN
F8lE8ykle41RcBcGzROLNSxsUTMf03naEtziftEmI9o2nQPIKHWPPTOXJ7SMYM5rbqW6wZfTgYLN
8ev7GXsyI4gs8C8NKrcgCfZC8V4dxrErJIk/WmZjToK0ZUV0HfPswuSJWKgfGgV3Wjg86AkVycoy
MAMz8nSP7ALP/jK2YJPKpNq4FthJPLgh3dH2hx4lfGye7QwrYd/hCCuqGqc1ox51+9MzxN3rDH/Q
wev4528xlfgYs7J8bGt+D88vIuN1X7tEccZCXy9ftuGzVo96x8ZmDmuCWIfrwOhy/dnewW0gyhOa
9XW2xkgJ7I9Jywnq2Im7+Xzb49beWJN0TpkdRDQWEHuyvKX5TIvjcqd0/GC2gkiCyEZjh5OuwmTy
2CRIvMxEfqRF63BhhcGJBKT5SZpPbe6jd2UySCs+IihQmUf4kcgtU40/cBBn07FJovEiuz4CKkX8
IB5720YvQ8beo0c0ZA+94wGNjngw8KDbB7sNqtNUxuPVxZEJvFGVuITAvydR8/r5OEdDMhyJGkGw
V9mHMDS9V1lBpcHK9XnH94Zw1mOqy71mas62hJiylaFn7wxmZuRiNO2JscnFdXxxaHsK3aUtx/ow
5wNcRfnEjdY8JXQjGDtYybZV+zQV9hctDeJLaRPxyRDSIcO13gD56RnZ2jzjUdIcvWFmL2Pg4YuI
F1kyj3xTPgN9Yk0geSv5IjuRCOivMy+0HmgJke7GrXmKktl+d0qGxsF0rMq8uJoC16bRwwZAd3gm
57YlUInh1tTxl5kpMHRmjCKJsTkvzYVWhJfPe8kNKekJu9mOtezvU6W3aseev7X2+D7JlIGFO/hP
Q0BmprqXl18C6WKAmkiQCHLv7d81iDnZ7H9mEBMthOFLFHJ6hKgGyYZXp/uMJW0jy5gVssdJFLvG
Rxz38tnNM9Kv1EtnDvi1qFr/Xb/ONnZNJNGiuTjkjo52r1+WJPjll4ZgkpVXlenWhSNzafqeqg5c
BEu6Cg+W+n+h3VoHUkwfM87lG5MPUKpdU62XUYTV+yS3MHTgBg/54gId/6aNKAc3L7lShUf9oVWe
vreTZNiBqLk1JQ4+U0TZPUIY29Ir++Qnv+ku5WVcdB2uKEkx7bbekQHRGar3ewmk7+SBtSLa1PI7
smhZ2ACvBVVVXooJtIQ9RtH5s8hOka5FE2/ZxtFeNOCVJ13U+RuHPmQy5TvXapNdSQMXJYzYsbaz
/SWUeklaH+r3Zj0U2dHNehavdXdNaxYM+dRYl6LyjC1xtIECod2R938nx6a7DaYRwtY1iq8twDWA
YS2vcja/CIKUUifQrq0dfC0V38zv6YWWASNFImlNYW2cAc5els6+18AaqiKHrcqwTWw32hsogA4z
s501b1POyyLTGNhEVN6uIx9IkCr3jtAa/Ld8qKuQAJlOD5HTS4QpJGw0SWs9jK5DIlfZBvtRCDZr
luWcSbu8aQmTkzoSwbX0DfPu6vVzZeJxahyKd8Y/iE8dfXhopfEDOsR0iYbyniR6eo+14NrMoG2F
LoHChC0edbUpaGsTvjpGixjaFnn0ZBytiLVNOUs6JkAbUQ+QVkCMUBkQPB5XJMqpdziVK/kCg6Nz
bEBngVjMToMHJ5a/okqz8YtFA/vLxAc/HYxY2lkBEvrEdT67PSC0VCHhFGouoarGsx262+V9aToB
9hg3O6GwCw8NLLC1KEZKltA9u1BC9lrQINLxIYp7NnRtkwb4ok2EnNtENeLwJrBN2JRFpTNHx+V5
tqdGgNMLKa3yPD86abOfgROc0mHQL5i4G6g71EHCabJj32PzsasYB7CaShseojthtDAN8pFVvB1/
TSsrfzMjMNY4BU0W83DLlksi9AkkmSKJ6MTXL0GcIgpL8+DEskIlBbNfp+Rzid8w+zUz6PHDoX5c
l6a3HcAUbK2ptx+0SPww66nmKuBHY6BYnEuHrF5JDLtBP35+yGzcmgxjOI+iR0t3prvtxGzRGwhU
khU17pGUsnc5REsSMbfaANefEfX46LQ/Ys0qD91k9FgjsKQ2UnNOAuiC1tXTjVgO/A1LRqChE+CF
oCi7prL4SjNf3H1N/5Jlo7ZzCq85zQ3tgxeHV7dzjohOixcQ1Tije0KS7XtpWfWaJzXYWIPf3kkv
gCISa/IaN3J4YBt8lxCB9t3ybxWh3m3YqPt7GAcWBupxPAw5AKhiUEmac1qAl1dqolkNdHo131n+
yzdTShPTfYzGDMNdntQY6qHjIPggulqMOGlm8mTJSJpZOjCf5t7liPOs4gC3P9gQbSA3rWqvunT8
toxJzAkZJwWhpgrCueNbys3LOJh4T9VcilnFsFr+oJN7+WNO8MhUal892fDMDIyGohQB6ucF1lQ8
EEPNlMMWsYojcoXOyL+o1klfv3aWw8zSxuYvKjKckzq+MUQlpaZIpke8YxZWVkLSPObMm8oGIK/5
9iZU4MQ0NolqtmoH/RZdhymIbYCfZCOeKAVEhQlRT6wH5iWZsPc2xoutctIcxwr3ZpTLTa1dY0qZ
37kvvocdhQUFp78fyTEqLSzNHeSLQ4h95UgydUYGesU2VpI46zMc3Q520OzxPnJQ69HJ0OP6XME8
OAYWDJPB5qlJOXrQl2m5B/5WpdDN+IpwmAcZmCHLeQ5N+MTIuCbf++kjBqS+whpc8hDvdS/uTmzE
EG1HNXC9wGOBpwqMNJyKi1X++cHqXaj/As2Hla00zpJzhU7GQqwFdOCoyfZNG4r5u5YWzb0WFmoL
1RAh1dJPbbAT0lFrZCd9spRshJzjYD0RxLWnZPlWTwMgino8SsYHu2JEXO4zntlQiQvi63rnLc8o
5puAPtCzK1AhTPG3boj4jw2L3PsVAwevCRX6IK3vUxI+y7GgFxjZV/hE3qIIg5US47YK6uJAsNj4
mAdu9dCHpXweHIv8XtM4GOrWQ3/dH1vPOaWEgF4YoFmP1dCzCDKp+rFdbZyELBkjeZVNHezLwVuJ
xlYk9nxaFeBDjha3HetZ82L7pliLMklungazWBAt56gBT+Ph6eCCDI9+9I2jF8CU+lQtcqeTl+Ds
RtSdqigoUIDiqzmDLtMz/uGSG/uUmJb/2CaVBFfkfTDpzV8bNiuak6KXige6BYJ6KF1nwMvYuJdV
yOihZIlF3B80vKGa3oAbVEteXMdbLdKcM5HUgpDu4qdRutPBkgWeefUjxb9fsxF3f+OwxSPEIcRL
Alw9aXp9Fztlew06HAdshySmjbQ6B6L9YmhMvv1aH0kzdTlPLXrjak6OZeUyL3PMo1UWI49gfkIZ
ah2NEi0vtrb5tZ8Q9MPNP4eO7d4MNwDpCVhaS1vAzG4NIld9TaLsXDQTdAB0HtbVwwG9mdXtZjVs
X0bhWRsEyyBXi/KMiWQ++0FUbQlauNTosjF1Yfil2n3vRPtjiAbnlFvET2igLQGlNON1wgyr2Iak
tvYFfE7YaR22FhPmcVZEh9RGWhUP+JKWnWnUWdm+i2gUSVavH3GZLpXpMhPzQmc46MNz5sr71Mfg
/CWj07P60Gjv6Sws9L7jiFqr75GGNxWwHNnmR7fiWnGG/q1mnK0EJAHSWLKyW8MApV04CMN5T5/q
VgSQ8/XwWGvMWVRrM4DovcqZ0FStJvKBR9rEr92x85dAWB3ytKLM1I62GcPgM1njARfgN/KIw4TH
3bL0h0pLmvWypago9mEriPYEYv2JeqxYo0IIr6TY+riDHfsqZrDT+AsvrrBs3FTcdKNgRsFm6Syt
yDw7ING2UVXkh6wj21D0M6S3SPS3lurijQRoOPFO1q7dPibUBKkv4YcAWnU/foYVzjmzg+ST/qzI
d14LZ0z31D7Yh/w232O15e5q/XI1WxyjRjMzIIjHfk1uakH8gHaSqV88SiVTKTX7B0gvWkp9fvdN
LQfoEkJLzEOIFf6YHUY/uyP5R37o84cMZZRMu+KR9NvDkFX5R907e/ScEYFV2ivK77Xm+945RsZ/
4dxgkh5/b2l5IWSNF8oH5Hxhf5pTgWQbpFIa6d150uJhE9mNvZo66+6J0N+XxbxHhJlf4YuRYKbd
QiZkDMzS59Lw4++evy5tHSxBNmtXk4UhkvKfSp6yB1SfXTBkPkP1108ADO9BgTtGF69gBMQjwZvt
wTNlthlL5fmKoDGCe13hYxwZoJoAXdFjAIAOa+Zg1MQabKcsRk6aVoKVsXrKajHGB1etMrpiPJVF
oFNm6NM2rh36FAeLXxALDaf7wZCWPJc2PXfHBK4ZeX7Ce6v2m60wuEN18wIUzN9M6mVKU/33v7mq
tdkdbImOIWvqLzgGsUQPnrGeDZtZljnavPqmta/Lnn6dEs3HoHocexbM02h8zX3U4IyLpw9nivtt
53swyNTbqqpK/QG1BNNQvtWp9l4WpDFSq9PsIAnyizpkL1RUZ0stRx0vHU4UxaztvAcJU4Fw54E5
nDxJ6ccXXVZf3DkuTqjPPOAeDEa7rna3aV+116W4k7nZPfaA+Gw/Cp9FRrbpSOWxS6baxnPOlWJn
8EfIDkc3UZnf+BFta2QCfT0azwbW/uNAD4uNQQvWgCLqbTtDpIDFlV4adwSfHWYzk1JU576OXJyG
JF83uZxI1e1SxKN0H63mHXoB0LLT3UcS5OOrNSAvW34A2PO8ZxA4/dqPxl3I/O0DroRKG/Y8YRyW
Ts9GYnQJ8qZjc0p9Yw5vdgj9zy0SONejz9iXulrTJ39TIBtYd1rXnsK2fU8dYjrNoP0aOewyOWSI
VMot/xoVQ793MIE7Gny1Zqn0phinLGMoDNFMfpmLu5/b8zxp8hO3oCq6fw18YQ1PNL675YcyDANH
ayOm4dSb8ZM+x/tBN/WH2QvlNU3E+XNIMacbDDcaQfGwcGFXt1+GIHrTpx9Nk34xRngWS+/AUR6e
iryfDwynkIvMk7O3tJ8DOMqHMd3os0/xUzL7pznGb2B1KRuXvHoacrhvPoIDtiv4JzulIEjHOTrH
88gEVwkDtaTNXuxyfo81kqnRTzQEWQy0/YNJf7Mcrj3pcjOSYIe00bC23gNgI+odqjd0jax7z/j6
dbSfBy0Pi2+I+BCFSobprvgGwmfLZNZbBXV9a1Q8tFKHGB6pk8vr12Dw9yyTzGnCsvf2fIfjw+nI
BU17yBHSk33jA4R6bDGB3ZkA8mkxwe2Fg9cEVdh8HpiW7rN5AJRL8NUWr5mzavMEnvmMeBYaNAW/
ar90g/qd0TNDzTysmYWOz1EHYyJQh4ZmZwFJIKgJLA9wE0Y5i0nAbCnHafDoRQWrIaFZK9mZJ5Zh
Yjt5YXXMwfygCWxYwam6OvOh+6cTiQeaFZYnd/4RaRYe/mUaWNcb7L/aSwwbcG1K/Ou1J+8FkINb
nLgnQQxPtkq/N6U/XLGDJau5QTPGwIcqDV30OqqmYgcnFDtM78Mqq6jJsDWOjzVSMqkb8YtpUtEh
GrrGDpAuBFwA6XM9WNU154tvFwA2UW0C9wvGSxvJ71WLAsNmg39OZaqdLf3YE7q3Y5mlb5eTVE0B
tbHLH2PiSqIEmIrdbxIlA5A97biIh3yfKM3HQNbJ3Kfjd9/FVjj5LxMwR+Ttzi0J2T3putYcqkHy
ujJH2MixjHeY7fArq+cdccYBcWNOSGumqEDoDpze37szDMF+0Kdd6BcGatAXs88ZH2cmMCushQlD
AN+FOU3TvVrw8Ix/8GItTWzkk8vmGiK4lR728wGgOB1eso2KgJWFUq7HOC/PQ8MojKktozQj8uTO
iZo3Yh/mgzZIQPvs8wEAh+ck7vepLU4S6ZB9UBLG1uQ9Luc5uOkjaJ8+IwwoAfjuRKB9IgNFfIDF
5iC0TMUOg1tQT4tdycfBGMYzjFi50/E4rhpyBd04HXcto+hi/R4VmEGcLh+fIjfvkMoBjs9r/QTb
9LsxRPktcXjJNFZF6h3d1yIhj4odb1OVHwIVx8ET6qfWDoFqXBHIjISHA8M4AmIbXjB5RJumlV89
ToBNmY1vZTJr+8nEsZt3sDq10gVdqt7Ky0UWwVXdSTqI5bLImAJiuWU41dU9GGD/yzwPvCAWKrG3
nFWwKlp0idqWfYL1qWERfjpfLHM6G9UcvFXhu4d0bNdMer9Rm8xlQMZ08X0ZNs4BOYoFKQ3EpBLq
xTao2jIQ4sSVxN5i39WJSoeXmmUgfKuYg3ZZCpUZ4iZ/JLVyTIOULAv85WnMyBrHvti5i30OfK++
KvDyRGL6GigGX9DsltZFm1SeQk3duYx96Fi8m+15986DtAH9eJ3qzYOH/uWIb7K54BfbjGrRUQ9A
WUvdeqVfRMi3dEEdb8pg6Mfz8nK3lplvat7dz9rPNHeQ7JYpQ2mXWYOdxDtPb8OD6Wo4I1NfvFP6
0p8FbXrsTBLw8iRw9p7TkaqnATwYc3cTmn1w1q2vFnhrJu4Ai8D+lacApE9omxN1dwuobEHMe1OU
IRlT8widsJIgRRk/ESPJAK7e17kX7uoiAanFlkILApprLwmukUU4ysQgkJWGLM+kMTSrHgRlOZXB
Z5vq+J75yDgDU2JE8T2OgLO4ojUEiQcWv9q1CZAsMz8e9WaPojx7rJIGNgsc+CPP5USyWfTM9Ver
IiI5d878bbBE/DyDo3yaRliBFmlBx8+xR9k3LrDooSYARZQ7EpqqN0vFimNRWrHzTS42zujPBU1m
k8WhlQMvlj8CFocrUM0+U2PHqgHu1fVz2xhqxVqh16JfNeBB3JAQwdIhA/Aiw+m3GMp+C06ivkNq
fnWKWX+fSUXPJGJ0UNecv3n4zaGwk6MrrxXI3GuSWaBdDBQwmmM85OToDvKlR935MUsIhiNirdUi
fuGVeAlGZDpD4zBHGi0qD8N49XtGDqzcMHwFqPvSxAHOp7ZyTCAesAQjPtSZtKkbmA3fPsjT4Ta0
2LraaQxfGB6gYB8wptNtFMvkzzGi05D0wWcxwV4xuEIURFD0PPA8bMqw+vjMCFiKDc9UpbDVdHfY
1ysSPIN1Skb7qm8152KYQbpJZstZS6btu8wGrpdPXncSVd6Q9sWVicIQpDlAgWOj63DABOOKk9sk
1judVM9lkR35ppEwJFE1H4ZurB4cP3hLtOEDIfMWVUD+BCXUP4fLn6pFbXPJUeDMWf0c+8NrFDXE
SfEow77I17nqbMc+d4EYtONxxL1uScm+nAIEcQnV04gq7lC2Bvqn3sEJgT8/IdjyKGbC4Jnl6Ecf
6/maEN89Ku7sVrVpfM0JrAEZtG3GcbpPRn2BRBqdnR71VtUNJN+qKrjEFFchDd3xqYbTLL6RjEKK
ChF5elKAi+t9eaKGyWlgjxqa6Um9qzvQS9LeEfTY3dvUfCBL1z3WNpMvFws0ix5utS53QcxEDwkr
2hvjJwTT6qZoopg9y2Bt1UbjVuLN2yBHxtim/c5dQ4MRNrc3yZNad254kjl6HUu3v4vaISisQzFt
pXr0URU9IwryFjQneKvteD6FwGWIWwDttAgnPWrMDU3lz9xH8NkyDX4pLe33wJIXeoH7M/AuIn9q
zVm8i56097htX5sAvnQ2m9Z7X/no9scOpx5RNgT+ciMtZcNyPmoBC+VZxMXWiX3tLWstJvlmTKaF
mmlaot4vEGo8JfC0Q8VdV5ud2qL4CyLs+dy32cG3kfgtrU5rVJizCt9ATs/3l5thAyYTl1aC3Ywc
qW3Ze9lmCnVOfNX6GWbxreF7OJYohEoeTyPLpg15JPWXAL3s6srARtwRlSNKcsSw/SwbRK4FLAwG
CDlGd2wa0jOjQQJODoPd7MNCKanMdsubrWm8pyCS6MQAer8MRl2ssDXfOgDWiGq4h0xcsrtZbcdF
4v5cfjpuw3g5RzJztwfwiJ1DEbjoYxntQIVTkyBXwdmQPXqb5bxu09qkq1ODWhEkLC6cznpFxQ6I
nIBCRi7GQxtp3hE5nmTAiG8KT57qWVDZkWcgEmZQ/hDsdOISV66ZE7wzluQ0tHF5Qw48bXWkl+es
emy02LlnMVt0r/MfDLODSej9aFT6IZyYeF002HcHlySqJFBxJDhhzaJ7Slg7HJZNLIK1Y1M/Bdr4
2KoOr0nqN2MsL1Rc1RezIv0Q0wiy7bqgUwO42zhZ+IrnkPX+GJ6YH+LEGrz+1E4wc5JJwO7HuXOA
Z0LCkFN8hHjGdJKFugAVTi09bBJ4KXEfV9NXzyIJDAE1EZ7jKsUfuB9mCeYpZXwpFLnHAfluhT5b
Txnv5iLS1r3R2I9DI/HrVTWrKKqo6Kl6CcwQdEoDNUm6UHRkrRwx1bMFU+uHpeLyELYwDBoKqjCv
SE/LW2Huk+rsWqzmjXnMbyPjgtUokkvdtvaf9/swx9qJiSTUnxBAsEuz/+eqRulZrGde1hrsDoa+
pXTg/i6Qw1hogCpWylANeSpsj81DMDEdH9LxpEc9suqkAu7pgJBa3iIMH8UxBkfdxbKCE+5+uHOe
3avASe99MD6pGTqxE+KSN3V47PyYn0NpPEvdku+RvuqmIn4M0yctKpJbP+Poy7PZuyR2d5irygJ8
iJwGKrV8xiHSsoDCoZYDUVgt7/LP440FMApmJDNcIi8zycHkj4/HIbNTci6brWUM8W35JUFR2XnQ
y6Ho2aChx3jXocfdjXNH3pdXieNAOOkmwH2EaHK6LH2GqMNDKbT6yraMnkuHP+cUkX20G/aGspXx
qwHUiSgVvghSP5aKzTG1AIJZx+RiKsUmscN8j9/RMpvuI60J8oonGwGB1OReamjPiaiGRedBdC0H
ZTwp4qx4j0vxGPRx9u6X7S4xUM1XSWq9ZlUGdoI08XVroC/CqvqOi6DY1DYbnCLwn5KABc8yUbKD
gJ1thOIIZRaNAfRpKwr148TNzGcktLqUWD4pEsGvYrMUwPJLYm1tb24PZYIkZo2YtJheGxmZcO+c
Rzwh+iLdR4SE4BFstdFa9xHJxYHVa3pQhndCZAyy7fV5SxPQwffX/HuUd9cO3DwSL0yVsP1AFUw2
E5zeikmFL9zgrXWjbT+5+qH1qlc38I2rIyxL4Vc87zRk45PR58lD0zffO43sRsePxX00GfMFASDy
hm0yE5rvUzJiofHm+3Ky4YyKCdsmO3yyOyD7A5OiOAlAzydWdf3TtnmeeZpa/y0IhuidPLwRe7zP
tdrCL51UIJbRtbSaOKqOBYc37QQC4iZg/QacNq0PLWKvs5EZV2FBS6/Jxo5CKQ/wCn4zgtPPCW6E
bYNzZ9OoLUJKN5V5eLkc02fgOUcWg335wompKdSqIy96UDVrZDRM2IMpAd47HnnoqCzHOO83dmFO
l89nb5ERHbqcjUDQVzFsOQSZJf3gmvH8fMmgaDCG0PX7mIbxqezLd9Ic4mNYp9/5buJnpETdSqaG
ea5dr3rzmDdvR21E1y6pBfS+y7e6mZJH7U/Os9s+5qriq8agP2l+vHOGJrn7xQxzxP3pSJ3AC9G2
T15cNFutSH76OFbv3PxsBy0930Mm4V4tBZGZCYSCUh/Y0zgTCAxZkJc3td4mbev5jLwQ1sYcA4eZ
ix92IL5HCZFngD1Rck+6HFdjWzTnvs7sS9rpZ2MgWRZTX/PdZ9VbxPlvK6u9d9DD9Eqp+8ub9De1
cdiNHuDAIqmeCBcCRXdFzSLpq/hBlSjNN0bDTYDTGkAG+I21oXaCWGuyK/xjZBMghhjKdihT9dwK
XsK6MA+w2T20YZl7RrgFP6PJ/XdwYgiW7Sj+qvdacQoM6ECyN4ptJnulV7JBz4hEXJmjp5tCZ4HP
c5Dex6B58RVYRTaFsbVHU14aTCI71w7vXuMWzA+hWvSFFl2G/JcuE1rieGDM8Pkm9j3ot2hE8AZF
8tVie362KnwQc1ziAe7qayJDecvbBCJZqc1/So9GQyK6rOzwPTEl7eNyj58VcimTpmPOl3noTfSg
vW4mH+bgM4rKi+xKKPP8Dq+AMSeVM+35Rir3xxD1F7erHNbmWEOyjG0Zop1n3cMeIhCSvviBXkIx
Zd7VychGwCK8hzLCkaI+kkVRXsoMNwKtqfMmUJFuXJstIzio5ODNaILATn+3fY+IomXe4sb2Zcn1
MxPEnKBV9TyjYSmTZz3p/Wc7wuga0xOVTfahOdl4jRXc38TTYcVsmiOLOb/V9+JQxP68bcpQAzLD
A7G0T2lbRphgBHEwBUnKo26OV8nmCxBSgTJkGUKE+bdskRN2DkyNIcjPdl9YB5E2/dny9/rUE/Og
po+czxa7YhBNqrAnvnRoKqAo7Uh5K/tDYvX6zbGDt5kVKgwospQMvAd4mMFWaH3/kqE2IpG+nt+j
LADBwJ8Ff0PvOEYais8W8U0QlUg2W2vHNt/4kiWMY/tCv0xR92VWOsTBgk8WOZp1Gr1WvuBg+dYh
z9wCDcaM7/Ta2zh4p4iF+1321RqZPfaqpjOfuOlhaIuc7XrRJoC65CnEhcX7vCd5oBHmNuSTSrcf
Ue0Ux2wptY0g8TaiEdnd9IL0FhQNnpc0/2h/Mm8brzmCjM85DERQbC2FcK4MB6AydkI7GizkNlAS
ib1EkbYLlPsv9hwBD0RyI2WNuY3iKLpzMXynHMPI35LeTJTEIc/ya88s8+yoKVxqZr/hu9qcPIOx
GfPpviwq5y4JHvJcfGH1Mly0wWNZPm9hH8xHakgbFrh0j+SYj0d86OOqnA8MCVhKVGzPG1nI/TJC
hsS/lb3OJjAHuNp1o9x7uTeuhcjidTKW4seQVOho4uIt7NuPioXtypFm9pj6WnLF/OauFQvL/h4R
KVJyvQl2jcSW1FYNyCtv39KmfYz1Fl2u+ijXIfhaY36yJ7PecijmXNIENmpCfw5HYbwiByI8g30e
XLtix17dOzZGHK0ZXJavXn7KcqLrSUpGH2c9qTQDtJXsIKPmG1TA26ThyOhnnR8TdpYKXQrfA4bH
wHEEAinmBw2DrNSAetXXOdQQ6dxtZjdbhiMKfAuDQSXddoXf7bHCgWdGH5/GqGPCJ0cb8g3rtQaH
Rk90SSPch7kwJem5/bNB2g7WD8i4WuO91wEUgKYkxmimicavy13lgW/0IbYAFMjOydhtzktK3n/8
GP8z+iX+JDu2//onH/8Q1dQkUdz9Xx/+a/9LPHwrfrX/VH/rv//Uv/73h/ylP59086379r8+2Jbk
iUxP/a9muv9q+7xb/jn+efUn/39/8//8Wj7Ly1T9+vuvH6IvO/XZokSUf/35rePPv/8yHHIH/+N/
fv4/v6m+gb//un6b4F/8+n/+xi+0bn//ZTv/sBiLcIp4hm7DNCTEcvj153d0w7dwPgJktrHKkL5Y
8nzHf/+lGeY/XMPUg8C1CTdkq8JX0Ao4Kur3rH/oum4ReegZ/8XceWw3jmzb9lfuOH2cAW8ar0Mv
UpRXSqkORiozC957fP2dEcwSJVWdrHt6r4OBMKAMSSBi77XnMjSDIOW//vzdPvzrz2/F/+RddlNQ
gNr8v38Z1r/eezy6uqHbjq1hXMmjwFL/4qFIWK+oipAnt1fo1FKgn03AHFbOBSrbXduzMYcKd9cP
6ZfYhMQDmK1N8LhLs6Fd6l/J5meLBWZJg2LvuwrKfsx6FxqG0W70ftqSQ9mHGctPDSeFRf7oaSyZ
7ST7I6TmQtOxZ2viQ+SWt4VzG9nd93dvxK8/9sMfJ4wLzwaW4o8DhcL/0OPguZ75ydiw9eEHx/6A
QlqbKFEl8QbiWc0uAUXdIisSqaPlvMJ2CHE8rIj6ZQInHCoV5PVyD6jvkXvVDoAXu4N0a5oaZsUI
6m/QWqxcl2oL7kPEfT394MBcaNMNht4bnnREadJro2xumq4g6QxpjGoCB3AAt6Df/4Xe3/2BjsUn
xXLQOVufLVJrBXsFjwI5qKYUjkU3IQJx2+mOk+Htc27EZVrcEAsIF7//ufZHb9bTf9ZyDc9VTT7c
rvnJGnRkfxhgNMSWy0GI3IzPVT5tM3U/tOHRmqbL0TEOoz1eqSMREMLgrmMdHdQ+av2DpNh24uZX
jO0+7p5TAxv1Kd1S8XUxGN1z0lbPVhDdzkj0fKSwoervSgJasXGhxiayZuMBn5ornV3IrHULrWy/
6qiIV1M37itcmbU+PmDGs9UbSpQylliNuRfs/1Ef1s7l7Iwb0HulcWdQFbQoAtZ7qv1Nj7KnOsuu
Ywuhhu9s2ixdmFTuAZW/VqOvv//n6X/7z8MtVuNRTHjaFn6c73xL/d7USvgiHuWiX3gebLU2P9QN
5dsjhnv9F8jnywhdT1FMG5d/Q5SrBzULjpkSbkG0L3BG2gsto9uhq+tXhFF///uZjnj3Pn9vXM2k
1JGdlbgtfPwFVTdTZsyyKCWaqyt4X+ww+N6Hzl5JOmhNxaE1XzvVvFX66FH38u9x6ANpMZ+Jol2z
UTSK8oHC/EdL3Vg842dK2GYspttEf22DcKfjqomVy0ol8FHb5kvSaFsMOuDrw3acwTch81DxkXMR
F0+IKu3pYI7Yy7f9mrzMA49MqvHIfmGKAWcCMPtDaPff4iR87DUwIdaqGSFrZkOzIyaAcAvMInD9
B7uIL8A/LVJV+ep27iYoXr0hW9WacySNfRyqYk0IdYNc4YpU177B2y3hv+23yta6VANnZ6slVs/5
LdbbF1nwlWIF4PL6VQJiTPjbQbZmU1bbS4u8+YjXXRNbG810Vq2vXalDJ+SjF15nL1H2sum8dtVi
i/XA3o77C7t197GtUXWf0i7YDYw7J4eCpCIZaI7D0F0TsNiFgPSrZ6fuDyQSNwVx7V4jCtY2x2ZW
iQbbwv2KrDqWAZSFkjI9INlA/GWuzbnYYBsUQW8poaNW+xBR+6hWq5HkbxZ5u6rIcFWcWMKNC5d6
pqArll6rXfychxK/tvoqMuPtgOeD2WJITmrwqETuN73yvxHIxC2odVipAi0f9eypM1zKVuGTY60a
FngxaWRgBmw4K/eQjsra8JNtnw/rDFMBfxjWKahaxS+uQV8/VjXRoPRy7DvQ/DjjstsnKb0OTGPz
E/HiTaxam7l1Lqxh/hLbwR8EhHd+emeW1gY8qPuAgdmNb9X3cKPBGpT3jo1PskGtcQ9prbfUW99J
sEZAf6bEPxzWnSFfIWEGY2veQ2ubT7X2GJTmbWap22B2t8kY/kCUvp0mnNAMBE9ORn0koi7HdB6q
yrqKCaM7PaqqOfmhONXzTGEHigToC9x1nQaOl0PFz1Nn2lem3x0tLX9p9PKmQLfqjcGVLtyLg4v4
GZGMxmdEydCgLhTPOsTeQPlYa46QP5yNU/GGagoohuLeHhZhPW+nzL6CmQ+nK7vUlMfSDYGCug9m
Hb22fn6PxffGqa1tkk9f0kZvFvx7N2Zn7PyCtIwyrpoZn5aZrfrEsrTKXhWH+jbP5otY3SdGug66
8FU3q9ssVHZ64j8Q8H+NfYyVDIrh2vhVBUZE7KVaJP63wHcfSrs7ol1eW5N2WxNvXXhWcxVgLtHZ
9a53eU4kgCDLNNxmbnFfu8bVEPi4+CaP/beh4/OYQ9zLK2c9ogjuYCYoU3WlpgGBxz/sqvqZ6QVW
kMMXdtMqKV6y+RnPVZI9fG8fSiW5Gw52oryOEW9ubd6OY3pJfd6xCZ0rqyY3mJlf6p+2LRKZtY7b
+YESZ9Nrn9zIu02QGkYh6CY1AxMAtTvNq2eCcz/CgtVNjo1tbNXdxsn6ne+UIDdcaA/RH2NlJKtC
MHF8ZweG8AavqnUdIS6M0pciTNEdWldZBIkdNkJe3LPZo+JfV78kk/+QeWgmELUUTnmhmJ27ckxo
46VYSpiss+KZVX2vA4BP6mQTNvmrTzR9xbIlmqt8BaVSB47tHhzXoyCscpU10f8Am6kVspucUkNT
mJZWGH5BLQhhurvpfd3Uu9ibMpQN5q2uOleFHv9hqfZGLe2HEdsUggmvStMTytUvlBbLVUJ5izhR
9vhrIrTiDuO6XrGM2Epj8WBb287F7A2ZeVAM1PHczSRzYwdjDJTb+CIsjbq8T80nbH0ux7k+Yv91
GIp0pTo2Xjjhoo/aLya0SyvoL3QteiqU+Zo0bLBAAAq3DUXF6D5Nuf+HCTS3darb2tOOjQ+S7zhq
xV0ZVGtdxWw4+2ZHKctVBWRe8eAY3lqx64NCrcoCivFqcAljGskaJccajOBGQBiiAb5KNW2jMLpV
I+hp6deyCXdjy3dM+LlAIzCojQHWtpuNChp7eqv33kEz+dcCD68a7dLKwiPgu13vJxdgLPzU29pe
fNGV81bxxwc9tW/8Ltu3PAd+/4TWPnrNn5ZfbBw0m7pr2wRS+vEBnZXxEKMYxyeYvIHffEEWuiLa
lBO8net5pSPZnWJqCpAMo3VdusDE21tTfR2UB6AVyzJgP8OW57/a0u3Wd+uP+7ePW8D/uOf7sAM8
3m8ePr/Khz3i/x+bQl2seP/zpvAxj9qfP/7nvv3W/mzebw3ldaetoWLb/0YvZ3iI4DxdYwX859YQ
WsS/TRI9ns3uz+OWy7L/19bQ0f6N+MgxbLY27I/etoWa+2/P0C3N81hUsmHU/7tdofZxBUiklldX
PTaGuiP2p/qnD1iKwUpO8tz6WQGrkgKYEQn+qgxnZBUCgwA8Ql9lc+1t5agKde40KtOEcjRNEdv9
x2vlS8nJf3et5n2LgiJcBX1ZYXLAwU1T0nTntodm60ARzK9hOSD74oA01q+JWAmTVBt3MkV0Psio
+rkZmRmWbsnOo0rsKShTKkpsL1gqokk2CdO/IXS2ul2ZT7rT/khQJl4HqCKwJ8IDrI43yBKnFwsD
5LzVvKceFavlYSGB/7kzmxgwzv5hEgozeWYLwVnuB3ZNRpwR2U58jZAetyvEIMHadEjWgA4G6uyK
atgx1ZyKtaSrHWQb7v81qEX1FdllDB0LTx/47iT8xCH0YVmmamliMP5hQDblwY7q4pKsFk7X8hTU
oRBgybF0ZIUWhDxVg2DqgfXO7lXc1MiDS9+lboOzeRypD/eID5batmiM5ounVsoN6upkmyjAtEeq
Pa96cfCVhINTYThV5kQ1W0LW+IJkNgzFKvBQsLZXWtDO+ONRGKgVUQPOADNjyXIKg3I4wup7rPBU
XakhmZo7WWmI2duZPcLf0ZM6iwC72wJOIg7iuwLWNQ4uZBPD7eDudxdJiEnKrd6oC1KSI8IFajC6
6TCA1n93kH2l7gDdehuQfb1ZPv56z1nXTPhimZgugkCOwnvfV3DxMFGE1aYd3kPFwlVsaMZVrA/t
Fl6rcdA0vduXztDvXK0CnMmDdp27c3GHttlYWkoSPiWUTS1wKO8PZV5hGoIOZQnrKv4iz9K3s2ZQ
olPf+Qzlrb6L09DGS7iOqFzMLdTxPvUesj2Qk9ySwQ92PSZ8CB5DfA+bIbx3KKinXLWvdvCR3Luy
oUapV7L4RzgO67YKs5fWB+wUIlw4Wq3u4wafUIvWTuTpOhNn79In9iMCZESR/GJTiiqecAqLK1l5
NYnyq8oZYBh4JJLkQO1SGc/3hhElbC3KdMrvDpFuzHxf9DgbeHh5AoFMMwewEy4LZ1b2eLa88PXk
D3pryswfVpGaQWXgKfMucQI8N5NgJTwX1wZkaDSmMAZO43GjvYL0Rl6ZWRHoXly8OgCGLiLx7wpV
Bkep5c7gxVHZlM5f+hTOu1pFAdsBN2DxqFk4qwVWMt1Q7k0dvzjk5oorovc9wnynqFjB+yZTR4pl
R5R9hHEJexR+gWHxVGffWa7vxrgbn6wGaWJebUGT+ljKc5ByVSlclU3wV9xMzm3ewGsf5/qFUyPR
b9kVU1zJRpTHzfxMNvpSyn7CaL43Zyt6ylxMyVXsJi6LuUaQQOTxNLXP50toiMXTu0fh34TlNM1g
eXKOL5i2R5Gh6VkE5WwWMbr6KXrkaFmE5DB0fyYs2y4wWiXKrXtRuafIqQAWrdOWp5/bn6e+a//l
9PO1zTQn1Jdje2kas/rYVcFdhQHZdRZF8WMxQO/D1sbH9GCNctK4kgfNnk3uYUiWgGyc+tmFCE2m
mOKKK0al9tdy3vmytyvO/ZZO2hna6f/pZ1R5fWSnk99PLujypi+GW0yo60sfEfHKIuP3LUj6fTAa
wZfMUyKIGT6i8dotv/WkeoPkW5OhsWgjnPWgCFD2qGQXWQzdYW7vweLmNwqluXBFu2MwOd3zZFnh
brZtc62BSX/Oe1ROWd2E15nVBLs6oOJFq4G6ezVgkt7HpD1TKZ7r8VfCE7i6cUR/444hvlEzxV6R
lT9hebCU/R1g9c3UxqyPsyR80drrYRodbNZzZdd3tbmW3UFvXrRxGT0GntsSXmLL4g9B9GLo8eof
Pn2uCIp++PQ5jsEdj2UzYW+Nj+LHxfMcG25D0C+Cs58YCYBwhahCMr+YwKqWw6SzZgAIetfNpJaF
kBho0y8F6dxMBpgA5WniC0tmuYhP+q3aUBNgAlSNyDOp6VKQSZP7D3af+uUM5BsjmEKh1T0Px3Z1
AzOf//jfvJzsw8RgW4bdrYMCaD123XCptpmFnx9KuqzA7KeFWukITZ/lW1QMmOqTnKqH5q+p7G3f
TcVLzfmBSOUmLjPtyfbJTmolJVF1SMyI/TcS9DK/cbsBG3NoejEuEwjz8ShKUeZDDBeZeXH2cfTz
PGWMcCwu/jKvcBsNLFpnYk1HIasyQXc5HzA6u4gNu744d8mz81wCb+qlbNpWcdmOmb+LkmnqFucp
52tln1Xk1/qQjjt56fnlPl9GMdmdkujDaiygzszp9MDDE08SV6uf7amNwGK7w2tQtscZaiSxaUA7
UaTgBY/YYdFaXn2nRVm9VKz8UQPdeK0LAOBbSwqpAL0/4iYBc1uIB8WYbEnp39vM/9N1s/gJb69y
/nkBP0G23sbOP0+MnVtvP8+C83KRlBERWAHHccsAjruFxipzzOAo++TZ+ZDIgSA10UKMv+b93eRw
9P3d77/JZLo+fJHZOxmn/JmtmZ7Y9Hz8Io8hFALqfpQfUazetzNmoq4Tx8cmIfAgv9EsCb53ueHe
svSJjtVbv0t/89bfzxGaygoLajF/RCT/br7sNwLnO7rwqPbuPMC6iNCFqtd/+9SezkQf1ZIVHDeb
ypCwUZkoPtRyWB7kp1CeyYk8HeFbGiavKDtPL+5qfr4kX6aulIJFcUVl+QK/i/wgqwwyNE/bEIvQ
U9GBmrvpbavhXCRKECAbWGB4g3IBRa84RNbL3KYEgyfrkFYwOwadEFsbJcL7Djta3x5fMuEPc55h
WwgG9k3v2hcUlifYJyGmXJ7bpfEPqwGR53x/Oxbvotjs6rql4iALdPXju1iC2XS4B7k/lCDVLGVh
aWCH5cawwGG205UH2UiS3WCVBPoiXBKj6VufOQeYgcHRthFXLt+aQAP4heMBdJcYRRZR30JXXFEw
srPmSr80MMXaNaLq0xJnhuiTZ7LvPFqUEEXO8+TZEA13Wj5HVN177EFMbN9OED5B0ZHVLXKgQIbJ
pvDPPjmFchtWp2KgtNKRkkGh3wUO9+tl5Gw50Usmb/H7b4r912+Kw+aQcn7PtFydPf3H/3Fg9ZGC
i6Dxw8rxpG5EDZMsZJIHu4n4pMrTVuBb7DJYG23U7M9dVc4bk0bAHebIAkVCeTosQqxLjLA5moJO
oktEieiPYjNde5NmLj8NyKvA0rGz1TF1wB65RbQfOemVChRhFenZMz7T2oUlSj+bsWuuDXEm+guT
qv/T3CQ2k2tMFQ69SdHGrBfU7TnRoR5K49FIJvdGjMm68rexRqXK3DSHh6JAC13oSnXRDGV8kGfx
MP06A0v96+w8ej4LBic+JHpTb3//3lAF+ZcvgEtaxgSVpXqEg0yRLnyXDsSm1E/jicxo0uZzg79f
6W3qcFKOqVvdlMrYX8jWqcvR/HlR59iEBwY2ZaAERVvMloc4iab94NQXU+4qwkbW6reTV7x7GTkg
50a2Tqlwgd2SX+IjRUEcJXl6fleUNfUh9WUwtYj26sC4gS1QvQx+GSxTLHbuVapK1wh0/WNVqvGF
HqHEc+3QOCY8NAFkx/U9bANUrsi9X8QrhomDBUd9afoQolwjrLemUoJzETXYpkrN5QgRPMLIfT0D
cdwj4PNv5Ays1IarNI7jUw2YpFtJ2JUjP7NDhROEZQTp5jwii8Vks6CScGUEfb7MB6O5haG3wCIe
DWblhff60OkrRO6AHUXf24x2xAYKff1dJZSjFmo+DFX9aCVxFLIvAoW2qTzWfo7ccQZv7Zyd2q2c
KPsUD+KF5IrJgfNrZXLjmsOYpC663ZtVSKWUoOwGI/thceYIqK3AGxy0CpnQx345Qw6KK+XU80WW
uLIWV769rJwh++U0PRpPLyu7Pl3+8WUbr/iHZ7b7lw+7pduma8EGtPAGsoxPd/vWBjg1Jbn/naLQ
laY5Nj4ub9geW3N/UXwqHLkRLmHfWczsCRGIfuD7yImxGzrOUl5dyUmjmCRnnqfLmbIpX9ItretU
N7JNFLcTOU0Dhg0yke6qhE9DD9U4Exwl0e1A3NsEgzpSgAcJa3EeJ2oLGc1B+zhr0XR1Gv71KhpR
pEVdZ1AAgzXFux1yX1k6HpNiW8lTeWiooT5kwQlspYqakHeTz9MmMRKqrndQcHYqS15Odp1O/S7i
AeQY1IgIrWqT59OmZM3O7w5uTfbJg0VkYVzIU3dwLkuVOkc7bMNffeeJodf+egXZ55WWt/+H2535
afOPosBTTbZf7P+5Qxnup9td4M0w1MpWeU2aZN1KdLdSu9VKKzosxMUT5PwscXtvvHJfZEeUl+yg
5TNlysjIJPP8a77sk1fO0Txe9d+5kzD13Wt9fP3TD41i5w+HtzwZs+Y2E4feuQtVs7o5rRnEwoEt
+LkncDNKHeNLs9MxN+LukAhQuYeQb9WYBYUBqADu89mOD3YFRlOOjhA678UFuEQh8hYXEHHlggEh
QtPkW7m2UTz8sfjOFKciG8qDuxUKjwIRIADeEB73aVRG3s+jMrYuR1UxWb7UeVQTOsQC/5aLuRz/
wPo0Q90Y5qcDJRs/5pIiNdklBzuQfRexXv+RaU1+g+cZKgYPiRWc1yLvNrFBKbRYOcbYMS8nYFLX
FQW+Bwf9PgogP3hpHAVdR2g8z7NPgXdVbLFiwyMaauh9XxnhvZaMay9owYiIrjEaCxayJXpoCwlE
3Q06aeWOGlCFdJzUk0qGtCOUpaUVACGlzuXiPDAm0AUqqqTltHO/fJGuzYXDJQxqOUCscF4YqsJi
I/LN+UBRMNGNhNUcRJEbVcH7VmDXpp4aVEezUK6V5fSMLei1TYaTkqnwH26EzkfplukQFUMQiHxK
c0jbGPanGFg3+G6tVvP4OtZE+smqjwq1W+ZoHVmn3RYW9rdLpzX/MPrQO8yAOO8J2zY7EOTDUjbl
oS8fkH5Xd7KhQyjBn5y6X9kMtdw6BrF1K1sSJNVH/h9JWnXYNyrlyYVCRq2mSVkXw6AcZOsUq0pd
L9wgUk+WxGDNUzzMkFEsr/PXlWetFLAYYhGWeayUodCoK7nuwjPvfdObPJAlTonhiG4djZTUv9il
yEOZZDc4AZZXsuXzFqxTw7Eh8ohsAIyH83yQs8aS6hZzj1+4sZJnmT26qMHqS1nwLfvNKTH3Xosc
oXXLz/0wR1gOYRVPPa8a+P+0krNEVowlY1DkQigq3lPbMW1DpVbGNEzimx9Xcm6lN+3U2MVrM5GQ
zX2/vmiz7ioeJzQz6EHGYyAATvKswMvjwq6bK/ZzjbWXk0XzRLbzjDsc+5yjBzBih7l4uG9hlx2d
eLbXDnQq5BNYP9dRlH0DZHFIYL2wwAJ75PSJ/sOZKKQB5nylExM8SiouJdMTeSVWJNWsUh5gp1NO
1Q5cDGfeYqCgL0K00tFPncwm1TiiWk08es4HWW8prQPOfT2gW1XDscrRPUCaLO/auwJNTe7Xu0wf
jScDXPgK4qdFYbhiPLXwtTAtLu+6dBruQIwfuAUmX0qHOqI5ueRXSS7lmTy4gDKpgOzbQ9Gk2k72
1V5PhkgP1O1p20zi6SEtG3973mjLvfm5KTfWct/9Nld2yRm2Uq59C3BCU+JwdD7MwvUoS7NdlrUU
nRgBapbz6KmN+x5wHH8GGgnbfLaBmORZhVaKluxqeeoc1HY8yhb3mF/9faFGG9LzFHa99ckp5HBe
tA7XoIEYb/0aG2pO3n604ZHZbL/KKfiaGTkWizbKLgRE+RP+r6f+wvcLiszieE08LvxqFChVMyRN
gKZz+1Yz20db9FPaT7bSG/0tCP+cJNIUYhPkw/mZDv042Pc4RkSPeH/IwJPZAJGjIeNH+LSEb41U
TAv6d9NgMFaxF65/v1oASvmXrxT3RgeRsquzcrBt8ZV7tzkaDWy5PWDpr1nI98UxVfdSHhR3prps
wgLh3GeGYM7x2oMeJztzuCiXfPOst6tk96emnG+pOAemGX8SeHkkwPO0j3uPwKg4QEtYou0er85d
dtQAKkT9tKv0wjxNCw0bqyRUb0vZZ0A/XFkI7Deq58LepIbqQhsr76GyFXVtG6B4ZbOczRr6mBuy
7WA0nnLygQVUX9nsXEujBhxOkxhMwrl4CJAVioY8ZDaKpDh2bgIv+h6rIOUym6BzB653IVNgk6BT
fuqTxMrk47xzn4I/HWazItf26TqEfdPBGiispubza5dkyZem75W1poc8UjCdOdozsP/UStSvKohV
VevsHx+nJg5PH1NMtaq+xxtvHLbwIx0yL3145YoDULniEiA5dYMp0DWrytSFHJVtgHRXRCnMCwU/
DOH5yxyvt8KrWkla6ozwg3l3XaXozhYQV3NZhSGi7Ll9kSU/sc0yzcwIjslmXQ5IBJMwX8tmo6fR
2nAHf3uanPrhUgfQeJDNQEGDaYXdtR3U2pcQOpxr4ADkgxGFAmzdT1YVHUswzvIpJrvIzR3Y34pC
Zartg8S8O2G45YZMg0KBLxuxpPNO7bwtk6N6Rdzo035NoQr+YtQid+/NPneftpvifRWZF1RyZ8BP
KcYrp4aiNA5BVjYH2ZyLpOBuhy72rUueyWlyhmzKg9o6GCT5SEzJulPXGHTuVvfhtBdYcT/b6JPx
epnmI5VD/hdvug6dPnoGVQWPxM/zpWxilWGuMBrOLmSzQOrc55jaxXCv/Mb+lmiTswpsf9yDa8se
2zA9SHSY7I9Ev4Dv/12/Q0x9HykGxCqhrRhtRJyyKXOiMhsqB85p03NfN7c76mUvlEbF6w3K44aH
n0rSm+b54L01gRDCganMaCtHA2IfQEvEMNWn8RF2pF9WxhEwTbUORjNfGzOQsZFt+CIYhuorgYMZ
GbztH3oik48UNvFlB1JgJoq5jfW03SDgLb9WunmMeLLfu2bonS6fxbRPl2edspL9LJVMLAPiS2p3
MMZ4kz8gwEY6mjnGXvaxEtCum1njfUAbMeWONG/yN24XJNdO9xiNvuMu2JWzOSDZuBojSuUl50f2
YQBFBsN59Lriw7Tcek4Gdj7YISjerTndzdJzQvNyipR1I9rg/xneq17li8FKaB8o9Lr+/RNCkzUO
7xddOlt4JFK2qmFejj/Rp9imkyl51ed9+VL6Zr/MWH/BdxTFmoa0JDid2z60o94pkVSHNiWFcug0
QQ6dDrVVbuOBIi+Sn5CVszw9BaIRBlZbHEhSAAIq9hyFjWpTaVIKaZFC2T2YCzkKELm4BTK5kfoF
qWeQZ13TPVLrGl2c+89SiOHPQTlfaiLO0zx1eIzn5q6A7okkP3pM4nHtUL77rGsp36kISwiJGPSG
ecQTZAyvEm84TVNmpz9mo6Iv5YKH1YW68YUF+jkLcV4JfcponCd/Wk59ap5fmecUxq4iJXJ+UX3s
L1sjdq+9sb2SecksGm6xph+ezNqiqi5O20tPSbxLJZhCRMlx9oxj2VXUEODH/4QAcR60wZ3Ps3RB
pUd1bVqsfQf0mTy1p2ejAbTTTJQnyqacBu5muCy1PseMYoJQQCLk5vxZhvDw2Jcj+k75YTbsctwZ
GXtcOUUeWgG4Cu3iEWyzuj/3n+fK1zx9aRSrOL0eKM1oSQ11vZQwBiLRVPZBe1xLLIM84ObxQk36
dJAtLGvcGz95lg15DUxO0LOt1yCWAeXwd68z5on6D0ssS6gGP+xadMSEFH95iIwApP1l15KMSZP5
YVG+tKGe7SWsLRX2FqMwv0jYfKyAUubNSnb+3bAcQDn8FRJGeZAbzda7Rnza38lGAhBlpfvYc8mm
MnbaUfXHu9MmN0nUn1XhBJeUe1s75LrR0h9HgGaxB2/TqEoKfevJ3lVx9xSx9Vkjy0bAI6hsljlo
DvFDA2CDGe9ln8TBxZNCLs6vtrI1Tzg2o7VD2zT0JXfAosACMfc989YNZ1iHIJYznciDmtjhWu6W
fShrtySy4R0Fw72cUZu4URV5WlzIZuXY7n4QgR7Z1Ay8gaskGrYpvtmX2GCtWlZLV3Y5EVWswGoi
F1QHRPV43YVul9srOQRu6MUrXXM3URa/DALqY4op71fBOGp3IYXDq5ngzl2QTFTOi7NY9AFn1Y+K
XLY7ibB9NSNS6Wl4Y4k6a1lsLfkwsp9N341szZG6Jo/tHVw7cW5mpf8qbx1NEcybvqSuWauHAL8V
DGHC3L+FT9ccpWSt1fPkIvSgSNrili4PSubfJonTHGXrPENK3uRVb68hZ0TBOC0MvvGL831R3ux0
EPrHFtPsj7ow2XR6PTwSqpKN8y1T3h/lmN/9ON8s5VllwpFwa/tKPKxKN04uDXJ1e/aNiGEgQRxV
rUAsg0UB8b4w4p9qxV9wOO4XWVsV3wDX3Hip6f9ht699PtmoIODTFSgIf2DL/JLbXv41SOxgmZPw
2Jc6G2pdcAvOzquRhTlRriW3bpIbgqCJrZj0FsvdeztkDdirwHkX9kjJYd7rwfYcmhvzdFN4/ZFP
wa0bhOb3t5M0iE898Z8nYqjVnGsl7JODDSnlqIQNJc8YB80LUDg1WxE6PQ0F56pq/RKjKWp0otiy
9iWEpEXYtWq6bIC1rRQ18TZyccDdB17GdA33b1uhX7s83/8c/huUHnBPON36+uauhfm0djRklkOU
pA/Mf9Z8s3vtIpsyCo1kD3Xzzd5RS2Nd1eSQnKxZyBlFp0Wrtq6TY9Z1zpXtQ0iEIUHRgVvw0AVl
eijZuR5qcZDN86Gu1O1gUIR17ursZNgalCLPX7S6gezqIKKFt3Glk428oRjRuHGV2GZLNTtbKiMA
IsAs7DdhZcP4EMOmmBiNYczOIyDBWcVbN0qpbeoNb4td5rzXshyz4aTVNlCF+PCY8GQay3eeKsf6
Ps5W/rNMjIXjIeNbzMG0U6p6fE0UtBR61/hwNEz0X31R3xc41lMobN+mjVvdF3EXrdUuSTZy0Iha
59pXvI0clF2BoHu1BCQvZFNRU8rtA2D12ZC0JXGa9DGNjfSIbRs+6RZ63E3VYFgVZaRDwhRPBNW0
yaHIU9kpD4kYPp2pOoZiZU7y5TxHNrnd2lvXHJV94oe6g9FMHe2pnn0ei9G79sGN4IDNWaVHylJN
ymktB4akGHd+HSgLdi/OMvEjbisuxDxdJ3M2Ok9lr/uHYATxlRPiqTIznr/MuUrFgqUDMRKHQHkE
QuvfUGOY3AGKHQ/aVL+cx43adNdDSSmu7NPV5ptbjDELBWeYxi2OvGRKgvJba2X2yrP14jIaKHjR
tGnApAd95d/MwLpW2wyl+WywPbsLiH8abDIeZSu2gnctMcZKg5SzmFlQmHVuibEJl52fkCrQfBdd
fNOhmTt936qUoP9IJPS0XJfC47zpDxjybPiS4uIszKItF4prPfcPPsU4dyBtL8AnKF9MDIyBp6UU
L4lZcTk427gKSyroGIUz38D+KVEXl0gI5EvrRZreUPb/bnPQD32xrf34128QBwbm5UECqDlxDap0
9Lsuc2bcR6YoXUNiGcnoYtQhD+RLr0YQ3OvWxzhCClfqhgxZGLUE78Xi79SZTlax7XVSqX4Q8wiz
AdtHepLflEafI4VVhmucAWXPufs8NdSs7EYOpJk2iqmqQyHjCcwaFaq+Jkbe4Aprpz8bxGVa4f90
MjciQ9C2j1bqIdnXuvlyLDWN2uwFkAYWiQqGNYh8jDTae/bcP1LTWe/7AAznW785GjHQ+OI1CzLj
jofPUqJnZKQFt/ClFw3lnWzFvvOs9b5/isvoBEGXPaDWvRzsA4q+ScSlW9mMDLvdxpFDSaQA2dhT
Pe0d4G8Ly8X1uteKmJAmIMaZAq9L1SSzUmNfuxj8Nnzlu3fba0nwaBo8wEo9MzZqVFTHSWS42E1v
m1qJfjipge8qGJx7YJ/KtgunaYcKqb+DHdot5JQ4IdqCCuQFsgPvSI+b8qzD1vj9dsz8m8UklpSO
IBvwwIBz+jFeZ6DrDDSvTF+iKFnYfQVNQ3jiJtD49mWTVPhjg6KUfaXTaNz0024rm3Jgxq3j01Wj
Iog0XqvcW3YPHGTpjl6WLExw4X+eoK3Ibg010NdEo5AEOMLeWR78zKo2haV+mxWlOeSBQ2WU7oAU
VMVBTpFNM2+5Tp6eL353jXydcar/oRScGv3Pi2+H5xDVP+ig0UX/5f/V1GoTDpkxfNX7PNuASgCg
INYTEoYkz0oQVPMiUtu7OnLiC9kXiUXFAERmXpAHaLaOAnhBdnYJxvKZbjiXCU5nqMkDNqO2dv3p
DDMc/dQ3vp399/MGvd60VoBJgMhTWgiCF3Cv44PcFstmYMbJQSYmZTMxx/hdU46eJ5+vbYvepf7v
w+RzM2iAYoep4i/VUXMuXUxIrt0p2WVCySEPxOvxbPUMDKaF2COdvfzadoz/Je08lhtHsjX8RIiA
N1t6T8pLtUGUysB7j6e/H5LVRbV6umc67gaBdABFEYnMc34z11W5eC+jQZqBUa7v4GmomzxiE+mj
Qcm+QIPs2LfoOKKvyH/7O55h0iyJeyQAFaZkM68wcuzj9NUbmPLRvFPWopj2aPhnVnqXqiTjQOed
oP8nrwECeht/8k+5FsNxnJmdOxy7sB2ece0OkzF97eI03Wu6Pf2yuTRMAzS4bbnaiVa0quYOHs5P
WHX1bCf4BOJiMiJJK/EJrkXdeczsNr1rnLS4r1pop55vLLGGD7YNwLpF2VsGKY3cvQThhJGNiuCd
h+MtsDPtAaajtjUD1K8qIyy/2NY75E///dNAt1Fe/nm6UD8JScBks0xTtcCCGKqs6rYAR32I7yOk
3xSSYybPZs9aBDKoraOSHSLq6sWLpm0wXDI1d++3xR0KRDpOtJREPZk1q5zdyrBpiLwDA9t0nZ5s
BxO1iNTXs2RuqY2Ck91YbbXW6O+LwoR/bTZzr0ShSFSlWd+uWgn9RVEUDbrqPJhlA2BwGmRBzjlg
WvMkSuLQu+hVxy5RlRbIL/Ib8JaQ8bPWWeOOyz4EKski05+Xch0fhKNLH4BKsFH3A0nnbYvQQhuv
bY16gkNhzqFb9kI8xNdHXjzK6DOtdb3ceyiCzVBBTNbhpAqrk/S6HvJIh5QfG/GHBn/qIkZY0wjR
GXObd0VzkdR2cvhxN6/W+rdraylaRJlEr23D9bW+9bkD4NuJir3Uy6fJvuFTHEAUb3UBFFRQbFgS
E0IQ2tO3kEGtegVZNhd7Vjv1dzBApGcvdL/ozP1nUWpq3Jgz+ylR3eQO16czaSfpWW38fi/LOroR
k24WJKVgjYTqsupAp95DwEnvmavRnuQf4kcyUtzIBDwUfodNbh4We1GHePI6q5Nh7YZ5u0dJsUH8
emj3jnBhvJXF2a2PPfUWRbZ9J58gs9oqPWoy0ybOJ3iBEHX+JGAUAjghznQf4nWfOSDNh5x+HqHk
Wz8jgwFWSeHI8kDBkjnA69xE+WupTUVxkGvPOKc6wjjkyndDaQQWEm6ReyzbSYr9T93Coh5mV3ac
PLr6PqpK/ywOOJxHJ3u4iALRQMLORJafs0YdtymCavpMtFhY8i6QAyFsOw11+DHt7To8MuMgk1dZ
szjr4oso5Yj3kL8IptkIcvR0SGJSXGMNIudWh0sea/kcc0Z0DY9pOXyv3BYhTTO3RUnIaobS+KFE
zu1aqhJVfYoi90NbCylqQeg1WXi5Oe4MxE934qzu8KG/1cHD1GZyFwPQb9C4sAw732mZ4pJus5o0
Ro94OlfQHF4nYYyGAznvrV0MwxYvLjyibRc+njS4pwafsKVE3vM+S/Jgoaf4zeJOZM3cjrxF3wY/
EBULvxm4jFV5P6nTIPOntwGbjqrETS7ykkmKvTkkhWS/m37100Xi4zV1Mmem50rylMESW2ACqv+X
aJ72mblrI0Ihs3lkUmUypfkTvCoyXT/tisp68jFDm4lXb5c3BQp4YbwT4etegqmKRmW8E69e0ZoE
1a9WWYl/td7GilbV6LeNmuV3/2m8uJwY4KsgjI2yxA0gLXpwLbWPGMuf6QNmA+SezTC+W9cglo3Y
xUFHVXDOfrl7yku3nHuO2T3pbNrxnkISWz3repC/jHaA2bKFo68oEinExcLTBiZJWk3PAkpfoL44
1kr2gpbaHOlixIWM2ll66KVu4P4Ua6NVzadmNO7FRnCo0aayATw/hJ1hbCpPLtZeHVpPUqvdB1Cl
Np7h6xutL3ZylaVvhgQ0P2CZe9S1VN37jmosncxsn5PKfBZR7t9dkwqDRdHVal3l2hWNwRcsX6UF
jEnriCWPPi6UGO5UmDX72vFZ0zWDZx9VUrBHre7sdzUZ700eyndZK35Yfm++aYh+zxzcC19grUGJ
RPH4qbcgYaAp0TzEYTosioYghSwhmmMXvn5OU6ldAQz2T26Zy5j66fXBRCYejZze2Tm2lew0Ketx
3+3kvY2a+WYwIQM6QRasmz63TnmItIdpD+NFBRZMCrBr7tMQLYcwsOvHqlTZy6uoczBxabMm6ZXX
wJJiUBOd9MUax1f+kvIbC4CjNRbWD6NL0CLJ/J1H0maDywIOlXqKLF42FHdpXrz3oaa8KZ4uLypP
KXZRBRFSibuZqMd/z1qXYNtWvWfJb75nbFDC8B+RycHYKNqOzhBucqjSMKWqYE5SK/qmF4jRFFHz
YyjwHcUaMH8K3NhbYQyv7esi9Y62ZyTLWC68l6gznztnbH5IUbhqGkNfIR6kbgb2NPNMi5r7JHOx
YWzkdm+BZmVC9PJVU/o5IiMh06WvJe9GMa6UvKz3UYasvRXlNpKvknU9iKJJNo41iOEvRINiKV05
E6dyEnIqOl1PnWk4zu3pPgo+XEZ0toMaz0E5i7fIHVWLvsPJwpUDddeYqYqVjJ08AnhE4BVHwx+a
/4ZI9fgNEXNv3pepfKcWY4rrnm5vdAnJYcm3efSwknmvvHIuxqS2/bNR5ewpT/Ro1fDT2xsazGxJ
SS0gvH5POLqUeS2GyY7Z8EHI1gPzJBA9rVJEfdmMD7eqWz1ZyQdR6lwVUkQcVNdr/G2duIi4Q9/G
r4kGTMAMbGMBzcR7bNqiOiGJeFGl0H8UVaZR7/AUGs7yVGU7yDYbYJDXohG5rwQ4GckAUXTUgXic
udYtOazmVd8uodedtHiszyaOUg+1H+w9nJbIvbXxpkA4cNlOUS2o0+GsxWXqXGha86A23oduzQDS
MnFetMgaNjlhugTvkHqmTq50vQF2TRxEMYkw+egNI10QPtIurpJ5lzDYQc0lXimqpM74oslO/asO
i5BhAQygWIpWVhn5VavxT1KNHyX0iDP8eYNqQxiZ9EZIrfJwKor8CYBT4IU4ZmGqPpHhJBmzYq7N
dx3KSKgiqXfFpI89Oqih2vWv0tR2K01tomc9vdb7P/X86zjRE8lc7en3HX6PCyKpXGPlM87c1iWd
4jYd6RXnIFctmEnbHE6iRhwGwFL4dmLF96mhMmN2ASJQbNsJIs54tfmRAZNhSrnxgGdoBbkbURIH
vcLJlYminCuGj35yW+NT1jr2sPZTjODALcEBbJyzhaXnLtDCO2H9LKrEGbZb7aLxRunqlCMaiG6V
qzTxhlPoVEs9GdWLN61ah6TIF0gYFcBOUuPBV0J5z/ohmg2J+l4S530MFPvHWKv+U6m03QphHGWn
uBH6v7rmgxj2qm2edc6SaBTsrdq4t/Ikf4jydB0lZvZipl14MBpig6LYg1dk1jLqlTDsGtAbmkvK
zszy5iRh57YgJoUK/piZPOadkZ28cjkqFVDQSpK2LCWwBU0gwa6R7P5qqAgADVFbL4lM209Nrt4L
Of2kJYXSI9D7ADTI3MQamfT/0IP4ZTYJpalriDzKasxrkhpqkhzZA+fLJJeTZ95l3yGKuD9U9a2p
G7SxYRYjGWeVaK7qObp4VmxcujjDz5BIyRLShfEq59LK743kmyLFv3rw6eXdRDpDHZX0VZUjtecn
EUvwCfJLSB1F15K9spoDcgFzGmCtsL9C5Fy/8TDP7Q94Dhd4WpNFqaUKPihSbyh3dOpPT9FPhJmj
9xJu76wFCvti50U6Z1EaPQ5toCxc/hjsgZ16lQIdPxp+MiA6BJRlCFp/MknJNpmd2UfCjfEqLJEE
4D+GKINGQhm/ALNasQYfj1oxwI1QsSf1ZGl4jXreAXnvEDN3kVmCfzAT9bpbjQsNk7CtmLj6Amvv
393kqDBm9TSDSZi9L7La+NUNEw1W7s5PXu3Ri85XiIhC+eYhd7CMTds/1GFRnmIlwpUAgt67gvKI
J5vfAlnO5mMdOSCjHHVX1cjV5aZavERZckrMyPyWxPGPVOrKR6so8v+29J10WT8mspmqHARRVZSa
bdnQobv9OfZY93jHxU02PIHWce5L/dnWGiZe5DJ2RosoehRHxVsShCjgSXVzbrtCu8MdE2kN6vGj
WbZDt5gc1+Za3kdbsRERRdSuPxZFq5nV+wJpc9Q344OrBDiAl31+H5cRVs1EO960ZLwLBC7Xsbe5
YRU/KzP/qiHh/SJB8cQgXUm2JH9+1nUl43lbkbxpsLnwrfS+QjHooZzq0elD3V7XMFM8FCEieXgB
/tr5Z9Eor7oxw0dyetmKuAAJrv4YqLmxNWNLr9dGJqezwtBCtJJbVpYQx8lV2liGX4PpFjrNoKXb
gxWmHgskue8Oouwi6HVAw70hK9HjAP/nBtHFRPKe1fbUsXbKfpnY/RNmS5erH/ZEn4LljpUHVRKk
gTs/t2IkJuxustyUj7ZVF0tLnjZDspwjARL033F9QS/cM35adnEfurb0iqCAMY/CUrmMkNWZ/xVi
cb+HB2jZXYfzzV2Hm4an/yyD9n7UBu/c6G63sYI+PVfQCtD7NNPXEn88BEnNZC2VVfrqW+Zb4+rd
JSjG4MGBNiuqBye1kbeukPiZBqUDuz9dLd2D7sv1CzrtuuYmr06Wm3uyxOVcFHtpeIB/cw4nQaC0
dE9WaBSPXlfH+07R2oWo91LvDKiueNRqRPlRMcUVPl/pdc0SnJX8AfD4x8OtTrbqbqlnOB2KLrcG
UQQp2i3hLFmLydFi0atJfOcUqbNkuSHzogzadRAmOB8VQ7aNWBbuEpALe40HdKOFTYNGSIKiu9dC
mQjHZDkkYX8fx447z+20eorqzJ31itK8yn6FATsOvF9Vd8oB59mPMq9WQ+S6/mw01rYBFnWmIevf
4N+HAllGEsa16m+NFzxomNOGP1vAFFuRMesr8gJuE93JwkPHDnYu89udaCOjc23TME55yv5oEzm5
v45zIkzI2i5Fq3xiDzhYLQAqdfyNQGDCjdVwtZpsoCf2Qe1Z0krv4hyoK7/I5sGRvS3LeO8nTMWt
72bBG7EQhYmij06xE2s7GWmbVRKq1oNdksUOkGb5gRweT7/1HdcceTaqqXRvK2O2rlkM7HokEU9e
MdmEqPHwlhXePnDw5KjkSMPyjfgAgU8Pr9llgu/UTwkd24zk8ovVRPmiwDTsrFn5gPacmm81FyOD
COuAPUopwSr2K2WvlUpwlOsCw4jej160SaF5+kygXLDo1P2vQ4RuR24O/gViBDNNkfobr2w1xFwR
TC8G1Xi3ui8smcMBtUOtOwaCpmD2ebef8pPdxFcQDcPvM10ZevQNsnEmD4Z5abv6rcyd/rW1h2Fl
4Xmy1idcVo0HLV4MzuMQd8UBXlMwl2s9eG2yELgaP4+NKDooAjaV192Xbl3fdVn0oE69nEyLNwnS
ryy/KRK8I/Ip+d9So2tO5BP4KnLISDeQ1BgMFpnmgFj+tIoTh6FpFxKSU2dRslIr2JQoT5Ir0PZx
1EO48CxnrecVMwPahotKmVT/zd6cyWXbfam9/C7k1+HNcmkZRVGGejXu4YPWeu/1pDuM+qv+JI+n
68JAir4xUT+7ta695LUybpok9Zei6DhtM5cknrRrK39Wl3rm6Z8D6eZf3n2mphEgVkHwI9v7F4a3
0o1QpM1CeuycVAHbpGnzoRjbs9wl+HJ3pbuCLpk9uhnLEl1NrO85uECv5iG+9R3gNW6H6MSygO5B
nj7mhR/jC6+Zt+6JjCKVuDQuWuHu2ne6tDGxSSrse+dXojZOFJMzabyvifj+KGtl1zdZ9KWucBEN
6jDFMrNUNxn7jo2XKeEFvV/WYFLmfUngYXssysWgtrMioqDgNEZwE+o0E+QYRDxa+PmqU3beR/Dq
MepI/k4ziGj7XRqi8XPbNA6Ui/VfZGWAzH1efcA40dAwkIHTyUirfCL/EL7BdDYnESR8vaJmiPKX
2HBnQMyiNUCxam/LHdxMcVo2pCPr6XBtSfXBwQ1kKscVmchxsOdeYoAkNcejwLkIOIw4+4SJ+VTs
OmNAPaI29Q1kKbSBmrZlAd7aDxZ+X6vUbpu9IhUWcsxmu6yQ1nhCqsQjlM0XnuQHxBiM72JQgsLv
g2WFzUrW2POLQVXk8Vj6tobDARLNRnxW1dz/3qDia6sVT0nhZXNzAAwDu++rVZvjq6PU1Rwui3Ev
DxG02Cgwj3WoS7hNRfI2kqNJMdzIVvrYSTvH1599l4BaDMjmQIjO2YMPDVdSMnaPKZw43pXd8MMV
yrj8QMDjgfdow6cucoxl4JS/BhEID66D2LYWvwcNAilQItVVxmpwHRROd5q2Tdc7uarUPcquSYoE
ANC61Z1kmQLsDJ7H2vuqGLZy6LQo3I156LDYJcpYuaxlq773NvoUgyw03KYMNMqvMUjkpWbTfvMp
jxEilcFvSpJivubtzwrziy91U/erknjKxjZCa6outDC7eHr0mliJizwaXN2qUl+QMXRPokocRNFJ
4hWB9/DwqV6vVHXeJLg7p1hwNNhv+ZOrqbCPFGe3g6iLPIzEovTADGW37NvkhzSaAMexi0XklNq1
TPC0qp2aB3VCPIvWoZGNQ+k8eGVfbdUk0rB3dVYk6cwHubf8u9LvHuKJBJbplbNRkshcSKOK2WGD
HlCWl+mmI/6+EE+tYg+YwGEBfi2K1sTMt64yrI28/mlMW7MeoP6KMI5JFUUpVI4F+M97N/uuDZZ0
EK5pYoHrK6vAkovjdc2LhGo9Ep1X2wXBaZYzEepuHe7AZEp80NUs1dhlelia+v4Bn/XkwRjDj/Uj
uz6M6pOHqb/RJM6brh7iAYR/UsOxjRp/qYtPFCT5lqW/vei0Vt6Yk4NOmvjjLKlr+1hHfvYk1d5S
7DOHtMm3CfHhOVK7zQO2qPk6t7VwJRKFbpRosyTSnYPwYEzDSy4ryDhH9eN13Q7WS1uMGl6VrI2t
XeI20tFua7aX4aSfX0cXb4p1tmG+M5PUeMPuJAQo7gTnwg3crSNV1TrwHP0+TvGZscGqfK/VlR5V
P1O4Dm9pdk8wOINE+MeJJH2u+diUgl4IkdS+9UmL2nqTIfeJlAPYlylHZBFunX5OaUXKSA0UbyVa
W2iSRTa82xYutOzVXf6dqKRn9SkOrOjQGBnq71ZlvTX4XFVxrXxLskaeOUo03sUskgACYqwWB53z
lNTto+hRJgEb1iB+qvO4QKU4DbZK3BT3zRR8Ez0shCdyox2OOXPaAiOX6lxOh06GTCP7ibKwFX9g
X2+GVFqmNo8bK3xK+uCE5W9xES+fjBID8ov4GU9tt1KteR9Kv8e5Lj/Ef377O/LkCPLnva85wW3I
/Cgk6v6qhYTudiV5cj88js6ulBTk5oMETJLjIG/eZqG5F8QIceY1LhsgHY4T9l+uBJYMX7UmRfYH
cgo8fGIT+0LvbbLn8mNkRc7SZKpaD5Ofm+mmRIULpGsEyDicNG7qDH2iAsJagKjR3mRmfbawVkrt
SD2Lkuz1aMSHj1FA1EYxU3fHvI0HeGoZbzCuv1sA5e5yp5JO0YjZWALD7DQ4UkEMor/z67aC/Nd8
N1CqfSsJoIFdaIeXUGuCeVDGl2jwulMWwkIPbDs7lY7lbkKlq7Ylu9OEPeRyaIr2oVfl8RAHzRdl
VNuHoUjVeYgp1sp0yCrkvOu+O2Y10/juNpESSpvCrd+HEh24RE9yvg9PW3QKJsAKT3uq5taLPuju
GjpwujaLvLnzzfwYA+V9ixNtIfJKcg2DDldj/2KFxV0n+eG27wNz76ZwUcSB1ycIxaxAbm3iCU28
qvZnhz41Ek/wfpxXP3MR2tTkcm9bQ30mJcartAmGpWb0xaqMXP1cMjvNOxeTTLsDUTCDtY1qUxNZ
97YrY8LYjF8VADOzLMdAGO3ynA3PsMpk+8U30vbdtpFLL7qyWoZYu6/NUlbmzADdi2NiOF/qfvvN
gw5fekXnzxrtsU1156cx2W6a6aYmO78YLBgLQ6TO6xrDxA5rr3Wk184+66t+Y9rSzh2zdKkMsNjj
qp3JoKtfxrTpVy24uFXmNuzA0/qs5uD3KkCH79isX2ySrT9IORGzsZy55/r2CjZIvcOVCSg3bD86
/EELTIexhbaAaYDnh3fiUBSyspciIHxTVSRJ5TxIbGOZG5ly7KwB/kGXv/Z2finMNH8ElfuolE58
RkRJfsokBVsOxTqpYV4dB6O8QAQA0p+EeNU4P0K5SQ9y4N3jEjhsPSsJMHgPMv0gEYB2lqNvJm+d
SdQ4b+RyJYrSYJ7tnO2hqbbdqTHrfuZJafqmS2GwKOXG36tOcwSmaYN/RkVMMGh8h7MCzaYo9711
MmCgcKPXRAQxCddMXUQlamNfJCtLF5hcP5EZSc9FHD6xOqlOQx/yJI2dsuu6qn2WbWZqoOHJmiDJ
d9673V1it9qx762NEet+MEdQi4CeDgR9apQHt7tre8vCYDJ6J8dIjw6FhK0ToEt2LQco4s4GWJMz
t0/bZU5k+ZllTLMEes9rbSqamomJroPFQYo+M9bG+TDv6kpC/sXU0v311NIbtkmsuGxMaKmNPF5Q
tirN/e6Udz6WNtVwKYbQONtJvWb3iS+X9j3rFFZ4Yf3e6UZ7Geskn6uZXa7K4G0sAfqG7HSGJqx+
dvpDZ1vdUxX5zqFwR7jDRQytImogkYRM6Uj4uRu5w9Mo53G+JFKTX9LpzNKVS8KkvxdVorHNqmTd
dZqHRz09ADclJ0kp3yNSwlllGY9lJKOjX5nlXBStwBuJvEVfQyk1H9EW7u7xs8AnmFKewdgMvBZ7
ObmXDuN0AE326yyONExLffPrrerW7dbXgVFMaoO7/x5pmdUeFO/Pws3tXV/gOm83rgMltE82ga54
xy4IqrWPNP6JVOKw0nKtOI92aS2dBGmPrvMuDm/mTZbgDoIecb3zefw3TZDZBzzc3ZU6yOO5L+ps
6QL+uG9GDBBjvZMf8/iuLA1QB/aY4DYYhptWL8tt6Dn1eQiagLhXXL6pbnqUC570KAZboKTVl7Bs
tDlIveSikXbdAKSSN23eRPMiU6HbEUXdKiZX6wxpemV0xdy2NOWrycYCIwDzh50nDwpriHlFUBEL
PmmJuEj+U4dU5jMXvnktn7Dzo+xipEGzKYf6ZPMorSPV7ta9AVYG80RiC6avvshG9a6aSfgzNY+g
NBFY4GG+mOSe3yxfy7EnVioMD9gfFXGdHey+3DshOUHXk6oLDKNmnlZkAoqsn/tZiYWkzzbLSVmT
mLaerqAXZvtx1IyjCo5k4Tud8qp3w5EYiE2i0lGYsleVbBZfA98Yl50tF3gmdNZ9WnU/4FYwUZK1
Z0dcmXdJ1YR7LfBQ8kva4ZQ40/bFMN5DJfegZdTDRvHrZm16LJGQLLprhtT75gCTmylpMtwPid6B
MC/lVZm2zQvhCRIk9AimhbONNcyd2lUZOIBqI1tevLVGx8Q0MMwO/C+j9SDX5tnRC2eBqQJyVX3o
bAY1GA5pDhy/Dxz30dD16mKV/S6CmdppHZaPpHu9vo6PuFlgfOiW9VKAu/CtzRZmFxRbAf1qEDYH
KWLXiFoB/aoae9agafooy216L7sZIdPa2BslZpqa3nbbplFwkbSV9A0ixg+yLv2lcKB2ZJr/PZjm
XCNyMNOT8nmgEocdHNnctgFWZX0bpfeeiumRnDXVN9MpEfNslB8SKYtCDqynQtbHpaJEb/ZQ5oss
1ZxLMh0g2HczNeSH6pqSKs0IBCmLsbType+WzkV0nJze1naoO7NbHcpu8FsMJpbpKqJbbPTmxb5e
+3oxfOAxHD73bTe+DJLnL+0sT4+SRwAQfiDr51aLD07ofLEizTkGGvtrv3oYNS3AukM9jJUDy710
d9bk7ptDUJmP6GsDPUEU38EVZpu28XDOp0OwSYckXbE5DjY5O4WFbjbqC3KnX7Wy73+SnxtBKrNQ
YbeNjSkeIrWTLTti30yXsTfupJiJWpeMu555ZCMPUriIC1N5MkPMk9xIShFpTHlelfgVzEy8GO2K
BZecD4fRBT2SaIa1Ck2tRw8oyla2POBLXzQYGJKSezAyK9mIuttBqew/ulQ29l6dBfyL1QiKhFX1
YlcdljKWHjy3iLov2sTQLpHjs0UFCwGeex1qIxQBCAngexCC7NSim41BfexKjS0gEaqHhDzTDFJ2
vxV1SqKZuMPU5Qzw3yXUAusHuShcEOa169n3nsYqOVDlr7IkDTuQp+NOl2CazFy0k4NhCk0UUsdC
MHqVqiB+62QfwDpwoAm4bBMA93eg0ts9fEZzHvV2uTTB0Bt+QEISr+6DnPfpNhixFbJzWcJUbsRp
znfc+8Hq7j0TrUvD9HzEgSQCLFGzdpUyuyOeBiVZKlJ4bDW0cZNVE5Ta8snMBkxUiGsQCqlLPK4z
++RE+iO/H/NxHGDzQAf/gyFuTWoxNypYwS5uUbQkgAVBXDSEReWe6vybKJi+Ly8zq4sWllWOlwhp
rJmm1D3MBG28XOtQ+1irsQ32YuoiGtgtoJEioQFDTd6Fk10xPlH1JKCG5VxxaJr411mM2e4S2UgD
ma+uqsnD0ud6ykzE7yqW2xWS+egiTi7skgy1O1Ec9ygO/AycbQPTSkNb5IhpFy+AJLyrCyni8Wda
ZAVr3SljjzgK38zWKA3rTtTVdrZTo2rcZKGtIjAFs6uJTbLwPWpwMqb2WTGcyDppF3kYjLnm+t6d
z6deD9YQbyS2loXqjbDRhimEcAbBusCVSuc1DXLTyVW4OKH+1kLqO/rt90HLSLQ2A56sNoHbPIis
XeVWrMWmMyVCPudaKcriUFsnsrzDqm2CeknYlBRFDhOyk+I3N/KjL5gJTIooUv3MfI/VUOh6D2BR
gqUelu7ZlPlRBNFXNlck4LEY3auNwatlKopD56igag2H6AC8NprUHi+ftFvgOapetOoe5zqIjbKJ
9IrLF4wkAsrJslPGW9dUO/gbihTM85F4gB4Z8SIYJe1OHAofSiCrrWalePKvurJuGhI2Kk7Pcalf
+3WKciKhZx6izHBWeTjhxC1F39VYD88cNKwfFd+s7ruqm+E+mD3qVrt0Ilm6mxbqblMpLxqI1QMB
AvdaNHI8CsOhC1eJmoclWrs4YOTI/6+RYIrJxWbfbDfM9mHadTueNYyBceW6M1DSmA9OPK4Nx7X3
USk9+yH+ux0MSb0pq0dvGMrHDDRSrtXKKfek8tHROmPeolHNDEsRFxZ3rbSEZtzaPRkZoCqoW+4J
E+3vCj7oL14SlttA9skIOV70YsKWWepdFWxEK4wItDt9PQe9Qis2E6jcRtKDbOvyPe8PYCxU91YL
b9HPsOxmo7m3pBHAYGtoG0Or4gUqIiaMqahCsAn0GDxw8ykhlIB/hS3j/0vRGGRlnWe83qXIMgix
+Oh3AhNdirG4O3vrXMmb5XVsA+iMtz1xvqkzK7xqlY0g40Vr1BL704exuBaBafHCGnp5JTqnXUx+
s9eRM5zuK3tRusQhO19fx/a9u7BIaK9FZ62t1UWJrf21NTarBn2LpNhcxwZY+xUtKSHxJ0SjL83J
sEZrzHg2huW05xbp+1USjPnBjvagT4JHqZq3itw9SorVPiZl/wyLyjlmetpvihbypqT13RmH9q0R
tA7cIQkXdFFXK1+LET21a1WLWMFJJ9nsyjk6tyE7ZoDm/g6Ppu4s+qdlEKN5kgZrO+0xMUs7lnjY
N4OmjveeB/Eb1tu3lODU1zzHcg+Uh3FO3Mm0qrd3dT0ml8aInho58l7gI6s7LCxQvMZO7qWM6npF
rH1YiVbAA9WcHKGzE62ZXj4kVdZevMDWnpuvVZF4G9XP5EXeGSWKIWa5qOCtrquQJCeeFsggOTnu
IMvQsP44jadTTLsKdf6hw4dTPVHyVTQQPvCMexcS5rPJn0dCFhgv5u/PGr+2OzfOdqIkGZ1+Dr3h
XpTCMUUCNe2+iVLJHw19OyhItxb+81iiHWT35OjEVcN61FYuyJRFaEraeXDlXwdd2lpS551v1Sz4
813sek+i060+1htl6Q9kij81ZB72WYULW+DWWXQhHsFeBx2z7vft3JYNo1EqyhN8+FXQ1cObPZru
YqwBNQ9KKh9llXAX2OmFjdYL/PcSw+qJ7S4O+Cr9Oos1w+bxTnmHW/ifiFbl91mcJc6ybyGUfGoQ
nUVr10jeh1bIPtivmF1FVILY6/WqVWXP4moEuNdAKibAMozpDrmwX4eQpcIung7i7NZw63dr+NTv
f+hyu/wIID6aievfxonirc/tTv9Dl0+Xuo3920/5t3e7fYJbl0+Xr7wJmPep+dOdbpe5fZhPl7l1
+Xffx99e5p/vJIaJT6m0Q7Fq/OD+9ieI+lvxb2/xt11uDZ++iH9/qduf8elSty/sX93t0yf4V2P/
+Xv520v98ydF3qFkdahlcwRCWNoF02MoDv9Q/tBEKopRaWz/GnUtN3qUXa9yLV8HfBj2H+8gKsWl
Po76+090u+utj0zeeVzeWj5e6f97fzYzbL07PWR1frvj9arX+9zu+7H2/3vf6x0//iXi7jUcCKPo
2tXtrrdP9anuVvz8Qf92iGj48NFvlxAt8fQv/1QnGv6Huv+hy7+/FJj6ZjHg8DPTw6E6Nb1vLUsQ
8XNR9NtJMkBPK5A7/0fbmS3HbSzd+okQgXm47ZFkd3OURVk3CMuyMc8znv58yKYJmvbe/38izrmp
QGVmFVpUD6jMlWvhBaNlbdXK9XeK2xT6MW0Q9WtqjyfKxS2BIyrs2gbwypkmdaSuCzSbduIO+r1p
pt4FzC8ddGLqZy89VR5PgaVe6kd9MpydSVFpS9/fljID0MtFru0q5ia6bqLcRs8elJ5yaY1zomxX
PTfdeVu4mlYpON83YliOm/Q3P2qUWxPK522eZcmRmhT5KDUrnkFl3phV3t5DtpQ/K2RfzpbXPopP
oio+uQfPrscdbeH5s4TpCVJiIcmWOwnRfZVHpJxHU3aVgLQswHCZsbZZN/pf3l13+0fH0n2SqP9y
Z2+CeUn3fwS5QQYud4fLDBJr2thwf1xkjthkiDyq9+ZeHeZ7iG0qhKDovq+L4W2ZrJVB4rz3Xawq
CQ+FSfOuVtLRYtQxVQC5lIEsISSl6/xDUOK6F9CX0/HDGpCnf4V/sBahlrrb0VBRpW3g8Eflzb7v
tci5l6sU7Yq+z7vLJzsPRNGO51PeQ58WjG147pMAtoa/9pAIGUqOt7BA2f1xtclVmDr9DW2Qf3yy
yyZl457qcrbvxCkmJx0OmToNtxV4ezCT1AkRcrL4Eznb3K69q12cYperdQBeZ59kOgsBnly6FFP8
On5bK8saM/J3kVG3aJ5l4wEIQL+NkBv2NvDrNY+bSiNJsqj+8q4FQk3azh4RDy/axyFQ28daK507
p3e/iGm1Q7/1xcoWJfMlVIYMOPLBNoN+Oy0rxXa9h+y0GuU+rhNM1/uIQy3nb1lRN0dp05UreKCe
3vp1P7XuQsLnlZur73otPbvSvQstLGiHdufByxlSw71TW8NI4TWvsuZOqRT00De+otZ/u241o1a3
Eu63dT+eWk23N0HTZ7smNiD2XVqiE6XzXLIbXK6DUTaQdZLN/xzyufNa/EHs0o79IdRQ/EGWSyM2
9AWbCJ5/hNPIWZsGjdJN6tqncAFFoBCpfs8K2IEWJY01IrQ1DdLgIdvqt59AP0kG+PwgRmdRC6X/
1SIBsitKD6GBBSUEp9EptwMqR0sGkE/Kc0QVFeJKaPFkgJA9Q1eu7a+kefBo0uG8xLVUw65xQC2G
PawnDdRxZfO0MBQcoraOdyFU7yEi6kkOHCSLd4Pv1U/lMNVPYtMWW0dTN5JD5GgPMhf3p31GNX5o
Oj+47e1mOPeq1Z+9gQrxRuYxLPQnV78vumLMd1cHySfwAKPT/QgRt6Fwr/fwLwflbt2hy+O3vT7Z
wmU/X7//ZLbVSDkq+vjUvYuBfvhdeVMRrf15Sw5B+/ALc/3ZoQR4usbI/MPK64/M4EfqNgD0tKXD
D35chYpplkavA31hx3wRm5Mhfb+aRFRunYu7H5Lrik92mXKC7o8g/781Q+fOGxKfdE15NDFnZqRc
1iH3m7epGbSbDpjIWZxiv67t6cbZBohP79dlZNX9XV9W2vbKdmvScEgb1AAZoGlEESBgrdorTvOr
MXVZcNfmznDO45yDadRUt/GcVreJkbrq82CRO1BHN99KTL0EJtKRMHkgozuqbuQh78Xkhnqx5WF0
gB6k0dRs6+k2fMWjM9/wM6c90MyqP8hVhg6oPkfdZbXrSLedM92Cu4hQTwVUu9HG0jo6vGxa/DCu
A2k9/iWgvneRAon11R2ZHlSV73eT6Ga55VgolGS42/oCwjpvzn1jXu/2wZ6nFegYdPGGWb+d06g6
kqdWX7wug6hS8e2fOnIeYZcNP9w2H7Y1Tf2P/ntsZDjzp9jB+VZzm7SCTznQKAF0DeRoqdeQTsqD
GwO+puHqruyIjCRIhzdbQWNVMVYo7CwrrotlnyFcknpV6G6axVPDY6btZEd7DG8k5POSZW9aayNY
31kh3sKqdqnuOKP9AGY937sNRMP819k/7ZA+ES2pfgvtGF4Pq0kfqjpp7kbEDA8WfS5fJFboWv4e
q/azRZkG6IOi18rG0fhJkp6BBtUDmmESpguMWDXgVROvdBuI13EBOohX1hYddUjVM0yv3vrsszWp
k2/qRU+KfD0Z+Ar81DoVb7UoUYk3K1CVqU0ATY0Gy6/XbUw/pVGHYuqDXK2O1RYuXhAc2tGO6VaQ
OBkG2JivDno3fs5U+OZhoIi6LpBbfNpJbjHBdgIjNBtL8HrvdHlRoK+aSwWsyXDMcm9PwPEie4x/
pQ8KORj114A/AMXCCKrhodN+rSwNkFU5vUzFQH+ekqRUwgPtVydXHYqfqn8J0llFAJE37LJcds3b
vL4dyff+73b1Rx1uDEVB34eHx1trcK2j5vd0ZoPP2sAf1p8jPQpew3K+DSqy/a0bz1+KqtiOCzEa
/XPFvd4hGxUsUTQt8uxsozEjXi/RK/4pbCle2ZKuvOEs3shUP2yZTzmFYvZw2+InJYWUCoNXgKB3
umcVwvHbzg3tA2JX9ldlju7ld3iNSAF+3paRYx3CxoJ02YSdatjUs1Ud5Tl5jiPjZDr59tOzMk2V
PIHPqmqcrPjN+2YTT9TUHzzTyM/P5vqoTsHnxiial2SRbzTSFBYds7lr1UEZ7t+nFEWDiwxz7tzS
HF1ebAU9OzYqbhrNjZ5l8AB4lAlYPJnBbaFfKrM9Gb2JAEw2ZeMx64aeL1kWzHz+n50sbbeL/tax
gIoOkZhWvSvbzrlIyKT7w73tzsd1gW7PyQ3foHTVywJama1tC336NeZ63zl5KIsivG5iQO/4EE4U
PuVVOMDwkW33rY3EygBqOt2BbRoO5rL9rLjldkQV4UVJd2qMjkrRNcPLFNT6NhoQvhXbCOL2DCrq
p7fwvYqpKkyogjL14iymAXT6IaltniKXacmh79mwvolPws2YPlIvo2WnVX3zbsr8X+EOGU5eEAyn
yR9BoculDHy9Kwq6Fu8Bn6Oqd4/EyNQv2qDayByqs2ivW3N/3XONyYp48rfratnXqqe313HdQuZl
5nxRhzo4fgqxG5Vf1MD7JbRqlFQ6z7xzeyUCOzirXMqwzsUvkeJ2oMp6i5S5vUZeXRJKQWLaagE8
IxIke8jVeku0CRRj+693k0jOqCGsgyATVb0ZHxwIBnfxqCV7mfZeiK03xofenZ3NAAfF4ZPDH9Kf
IfWW28/2YrwLy0w71Xmd2sipsMnovuhTOdwHetACTsqcg8fJ8glS+3rj1/NwK1MZks59Vs0+Psus
imPtqbPGXY6A0EOxzDwzCJ5ozFyXVLBwXLrOuvGnZo62XtfCMuBlv2m0f0dbOF5mPiI6ZH+yfLnx
aIbDoYkycEpVvQXeMzzVjhq+0AgArtJ/kcGI7RYEkeXfpYvNbQCqzrOCuMsypVrfPeSBfleZ3tsC
vQfCYCEkKCZa0bK9M/fQxi7xYG/zc184f67xtAYC77KbJwmo+mraBn043ch0bssOMJodbWWquKnx
nJdfsyR9uxusSBXpS9u5NdI2AXVTGCRt3EW3DC7RmH9ZHOygWC8uYosKCxDxOjdvDRrl4OonwF8W
SZRMZTAiOwZHUwS7T451inaLeQgtG4zgV0Nz0cmZjACpFJdi05gWWwvg464dmvlAFR7qejcKn9TI
3cRTmf3DK2tNJHkkNjXc4EXW09z/eb1EhJDTXiPWO7zfX5zrHoCC4fIFhO5B9X+wQji8khoJvY1N
887FVdo9nRkBRALW8HvdxsFdvGCsNxLd2ZGznUJjfJShhTX1UvoNtPbt9JjbNHlksZ8d5TVBMY0k
g1WfrzOXMlqjWOMmkT/Hu1deXfYv3pSU2Ie13bJ2WP50uZpYN9SqAzqcUlpvkrK+Ay4ItxQA2Ocx
3KbRUvBfLIUae3f2mP8prmtQ7Xf7tHKj/bomGIp0M/XB2z7igMz4/+M+673H//n1dP2sbg0LhrIq
tYxz0ejHPtat29Y3eN5K+944TxXb8OiVGufUNuK7kRZgZCGNs5gG8V5jJLyiKWevtR69JMsSiZS9
ZaqMqEfsqgDCpzappr0YxX29o4SPNCHtab6qN5EbJW/f0uUEzmdTmsZ0gybGHvW7yNyS1DDvoiqz
gG7znd8G/OQhMcHck+938ZPLmdx9WbXtzdtzjT9Gt2T5lHs+IMGD26XuYSxaA67jv2zq4kD/js6c
Wr/ac5h3EEteQlAw/9brVnkr68UkCzTePjveKdCiLOvFMfSZe7b1STnE2Ug/x1CewUpU51mzyvO/
TcUhIROs1nY901r7P8fKTmkU/ObYMKLV9kupGMpWrkxAK9erfLGVqYL437v3v8ehB6uACiaZ6ab7
T9xYMtWB8Sp5BGB2eY4Tkwx12AcfZLhToAWpb0DblgUXzQloPqO+bJoZGOfRNAAwxy/GYvazLrmb
OEtvZWpVtN7DkaQAYJ6LV10jCU8WyLmIlyf66x4zzzSPsRO+BDQrvTIkfGxNnmNQuLAz9N6ORek8
N76NmuQ6pTnktg8gNDkqjXf1BpCVPcW2aZ2hCB8fZ2hSrMnoTpCgTY++ydBECizYVaTvnL7ky2uM
7eQ8u28LZJUMrpFel8pM1o9WEu8doDS70q1Scp3ddCy0yHgqabTadyV5MtOykNRbbL5ittuysJtr
iDgmNtjAzJbflfr0RxdY2h2pYeMJUtM7NQ7Vi9a1brQtXid6xZ7axTV1rXLR7PGmNRwvQkg7m+4S
Rf/zGmnSrAU63Sy2cs/1xaQBXN8xsJgSDPtJ7GnrtdsKiY/jdav1xYhbXmDspNcXsm5XvGpe4tzm
sR5AmMDBzlhOlm6k9DdA/enbUjjSb1ajNs3gbuW8KOFgvomEtP4as26xOlbbug1qP/Fm5nOK1v34
lRTaKw2Vype2mKxj0ZnlTZvV6ReY/H7oAB9//3vAGCF4UQekZYQKaFLpkzEg8hIyQDW0jZ1dZR+n
5jKVYPFK8DoV76e1hQ08vQVjvR06y7hkCXig0Xe/gW/V/LtAgy6dJh5YvupSmUjTxOaF3K5xkehm
bHdJbQynov0zLSzzLoTi6UQnKf9VlYJOJZ2hRQ2JGFZ0zMcTKSHxTkuIXMlQNzRJXT2f53bUGnd2
/zuSZjZ90UucbCdzkkgdrdDVXTwF0LUHSZ/RBs1gzFqo3IwVCfuZ35Ftb1W5+2eamtkJNHBJ6jPK
slMDImqbOL62lUWNm3r7qOsinq1yRzEvVYnAUTBMdAAuCunLFNao6cEL/Q4Rcu/Na6l9/TQjDXCh
Ae+VU2fxrcvieaMVkf/adcCRtL6YXv0qsjZe2+SvvoPsYFEEHioKjbJRLHp2O4OOJsoG3p2GOu21
T9uMY/861YTqARqaD9PVK311/9u1aRpEW2fgSN56E99fHfAYo440nhU852IvbCeUz0CxT9QMT0NQ
7cU2Armcd1f3siTrC21fLzuYNHTtPU2v926tlDfQp7j7hLbdX/Uk/trQYvCk9pX+MGRVuhF7nvXm
LlOBkXsLqJf2Zx7NtG/+XLV3/AEalEqy5Fe625pNE3j+PVjA+blU2iexB3pWHVLftEiMcZOoaQ+d
CZyohWfzNfpuhPH4c5gD5Ar4Wnvqy3a+Qf2kulHNLHjmOAiG3s7tn9F3vYX/RCKhN5ue7BhamLcn
a/gm6XxC03EHhUVKD9S7/LwYaTVI99PkpBfQeM5DXinKVgksfs3er4KcVKnYover1Xu9isfi0uWQ
Y0WB/RTy9HrLe9G4l4EmdvPein1UG1EO3HxyyHSK/aeyzNxbiV0j4HknE2aBOe3T4Blyv/xFq9N4
76vA/ouGxrFYKcut1Tvp7+0Yb2dzGr8HqIvt5zr5GNEsJZL/GiE8UWkcbbMonL6bgULDRw7V5hF2
m4xPkaKGD77oLIees7NUOMGuIsqhHE6cVXM5oL9BiayTB2dot/MWh3i91OVDk9aXSSlrmkKWM82H
Zcve1IDHU1Nf2kVqV+9J+BqVVz5PABNvB1fRD+NcKl/JYF0jDJp+NtkE8ZAd0xKVUx/WFr51VMB/
o/SsnWDWbZ/hUZzu4T6/MXJe9lYtpuJgTfqwk1gZDDX9DQo77SSzqotmeir7G/jcm0cOl9t+rilL
+oi5iVBu25CHKwyyI3PTTr84er6TFmjoUTkOI6eyky5nV3e0jWvb6oUGxW0aar3yEvnTtId1v7Dp
lIEWV4bQVtU7xVoGsOYZ3yJcgq01dVoKuh8Z341UChaPhC897f/pMg8Qgaxph6XvtZrGp2j5vobs
y6KGk1oc62lcyP+Y/TY/rJKeM7hb1P0qtAIn50bsn1U/JSSPjfGUTqG5mWHh2EmgONat5CpImmP8
vtWnsMR9UDwta6IjlCt6vGsza9e2dv5olSkHTTOJj7XeprtGjzhpqimN852KzqhZ/xjKzDvovToj
RYA+tWhXi631+nk7KmPzJI7/aFOXtXT40Zq6xsiStG6GbTeN2k4KjytB9LVs+aHUGaJedPCH4Rep
Wl7dV+7of15fy5umgSTdlXO6Kzr70BfdL260g/xyY+ljehmmvg/3iUKrp5P/Y5osXcb5QIYu7duj
zN5D26UXuV6Gd7vsKDOxS8R7vNjNRSXpPV5uKaHed7uCgKmEHJNTMkNR+va+6et5s9rkauHPvOiF
B42txFguvIT067+ta92BpiCJHJIKKa0hcfZFlXyMWXdsIV47Uo36ifKBfVdV1v317yFTWK9oi+YP
sP6LqLJdw8Tk5g5VgPel16l4PtnI+P7mB3W10fRB3Tct32zCLlA2xk8A9f1DALQYDKu2EQ6CJqiy
s2nCEypRssgJetgX0Gh//eeitkkub6USLdJQ+jZz2t3KZEJDKkAqMint8SLzAHmcQz9RShSbssR8
DKTres+3lXNdLW5ywhqVRfJvYK8NiIfiP0wqb7dKPhmPMsxt7+ycoQn2q62mvY4Sohpsslw1ORYj
1T4swmEykK2Gb7Um552PPgyOi854aCcGYtTfJeCDueu1A3S22VZs6x7k5MA9NY5z3UMcdq55Fz3g
UXO5Vfd+P1BA6WGezeGzg2eO3ym99rfr5pXHx6A0O958nn4DgxKUMIuQK6SG9ZOhF/RZO+ZDk0Oy
hjhk/bQEiEkCZIidjyYJXRYCVrauC/++17r93/eaivabF8XanauHG8e2mmcZYq1A8V7zuzddm7aA
FEmfPfO2U9P2ue8z77HPwiVHhZbMEKCv6qtEX+ckrqjF59pbtEM7zmPBUeZz9Ho/WaEu+4ttMkfv
cWR/mXWl9hpl4euYRM7TOPC4VyVGeCtTad3xZudEF1pzkR6eLPaCp1g7yUSCQpjp6WU0v0RL34/Y
ifaPSQ9qqrZoBtt2SOfttIZPjqyQGDqQ3261brXcyiGJi+w2L0Zri/DJr+nzW/ZQ6bw6D9wm85bK
lurnh0ANAVmA038Ms/6+ntPpJCYZSlidjohi65A5EkbmEaRFTJxqAR5IFKe6q0YzdlASRnb7Ro4S
ifzEyaUMcDj6u1bTtI0cU8QmxxK5Wm3rik822cCk6rdR3aLbhzSAAhmCL+wDaRjNos5traYoMyx0
YrS7vlGHFVO9tywdisweccGDQv/koV4KpHNSZgfaDJJDtVRTV+8U6L+PGggaSnrRlj4lZ/8JJi9T
8ZaUHK/eFSYvcHqqtOF17SfHdavFm8y8k9E2JLtFFxGaRl/nEqYuX4PR3+0166vf6d8RZMofxNm1
+gaSPP1LldXe86SHRzGHGUJ8xkAf7qhH9texUJvbXC2TnXitoFH2gRdTR1tu4KN9fL3BdcvR+XQD
iokfbhC5jXuAyhTUK20u7dkKky1T0i4yzSwAfZOmb9Okv4PA0z13/hTtGiuKflQ0csw6/KcIwZmH
QS9sSC2K5JdRqZ8kAAClA9lFYDysK5EHDH9UGodgzze/pXNmHRB34W1lwVqfjhn8MAtmpV/ALusg
thzhlTz28uNq96J6OFQAJclzIQ72aalMFQFTLmvp00Uv6n3j6TmOeDNZXVCXm27Rp5DBLjoSVXJZ
x0Cw2mVY3WKb5iDczQOJIHF83uK6T1lTKCYLvTP02j6vw9D1zV1fAl16twegkc7GCNHe7q9LWg77
ufkQU7TReExa70cfjMU9XMn6pVYOMoEaOqQFg8fxq73KjmIXi1y1y5ohafQLzzarOUBQEk47iqx/
2/TDfqv9b5sGCGL1eRO5zlanc2o5U8gBxPJd+ziOyXcxrcOn8weNwt8Q/QJPu6wEX6YfongkW7xM
11hn2a0Ko+/XE5B4r+eZvhp2AJrcU2xkFSmdvH5pUhr4VGWmGSWrHHiEK+fLZNOZDmHNn0jYub9o
fH+Sw9P88xzX9Uk3AEKiX2S88DcfNqHSqj+V9kF0vpY1VqW/rfE1xT83QYQ0d1JMe22YtlNWcCom
o/295ft500Pi8lA3PXQeasDpK8zm740D9wN8kdM2beBydIap2FFRiR+AHo+3tjspR91piidX8ypO
PvRhGR50ywt52BQNj2Pf6N8+LdLaWoFt1Sye2hreA3fSnVtz8KYM1QkeIOkPqp1DYuXG16Qe79PJ
TX9PjIROSp7enuHXrOkxJSJUVONrPfT3kj/7t4j3Pf5jBE1s7janC3jndskv8FJkjwJ06PYq1a2v
1tTUNICFXwRQUYSqfTfCsXWFOWSlAdQTNYyDMcJe1cG3eyyNvN8WhYna9oKEiPPouqmsb3ey6QRa
UjYVDAWNnc51006bun2MaAnQYh5TVGd4DNQqP6NtwAkEcbLrVETqhTdWw0TuBIaV5XFH7IupjtX8
LFu87yMmBD23Tqxo/Jmh77cBPdJ4BclHcJ5tPXloFiG9Lgzz37sQxFTred+nWfV3KQeta4TVqv0m
BKTjgbQ72E1MA9V7PhU6gOahKFMNBzJyk+RPV6MFDzYylwpHF1lN0aba6HA+LD/Igb0rxpn02pRl
D1kJl6jomndVPAKo+qejthXOEosjIKN2XZH0Hu/ixRHEpXnWDXiILyOpqqxo1OblLb8zGE52GClQ
i97dzu8n9bc2eUUpNPudTJ+6jbxpvtfAN51pYIci7C0g76N9nSrg+ZTYPU5td7DU1jnZk285O9Il
ySGHSBGUERrz4o4U3TlF/HugH0KvMqX17jbVaWKXfxkw670B+v+1G2H6WO1w4+zNNAlf/yXeXux6
5BUgGxu4yAroPdKk5lO65CRlrrpBvaFsbCFoR+7CK7VxY9pZi2RsZbw2VF7qliQkyYH7sO7KjbBs
wrMCpZUC36FMTdv874sqzQScl08XklQF9LfLoMBTCbwQ/Yx2/su2OGJkylCEGYA9qfZ+gt241Nzq
HDfT9BQuQz5a+6YsYHdfZjIA+DejhofOxeJlnfrQUSuWGZSO8HGA7EMSOTitpniss9PQq7+KSQa7
84pbV9Xb68omqsPbvLb+QKKnO8H96fLjOCY94qBFt4UI3aLGNJTk2xejeCRSrq7hMjeD7I88VVXw
Msl45sik7au5HzaCtdQGum94Lscjc4mRKxlgSYO3IDmvZuh7AXCWXfe2oG6Q2K5m9SHRHaSMlNZz
+E5WdP5yXe3vpypwd3FiTF+aPiSPanlPugqWKxxL2ENtTTmJcx5UlYZKhNbF60L/dINotb8Vr8tP
zcWenN/oLJ6+WHBBvyAHUNR13W2LWnmoBrjFJLKw6M6uply9lX30mo9OYw3TXrx60w13Gv2usGHy
isBxxI+xXt7JthIBEhLCPqV6llmUQ0TJkbM6y27krDpI7KsJGi0bvVETPTxL6zmGzaH+i08zKwWP
CJoolEhvBt7ItwY0uhe6svlqroPySwU5xkYdUGYr+KP5JHwC5IKanRrE400X5AAulpwqx2ltG0Vh
BSse00wvQmMDmiG58KMEX0tp0myjmM4ubmNtm/rZ3wJDBxEAv8oOal6hAryU4JSlBOcvpbmUHJDX
j+29mMRpNxDYqJ45HCRCHHYHkZOsF9u6iWZ1YHSz7l7saqMMSNKgmUW/vnauuyq/KUP/yZ8VE+ov
obQKMh0iKw2O1NmPf8/4LYdcZfGEjcclWjDJwUY7eCNGuJsJl8trKNSV+b7rKEshT73zvNewaKeH
NQUwKSZtAX6k3EjiQBxRY44IYTf1ji9Y41Ecqd5Q8y60Vwgy0junKHK++Dz9aGadd1+26BpkVoSg
gj/PW7V24td2cIuNM2f+b5Vb3Q8DCfnNOH8vOfDxVy1aOkj66o/EzL5aQ5J/7xT+a+lfnn7hPJDt
wjxtnrq+ICFgWtrFDcf5Zgqc7q5SvQFVXv0fdy5G8+OdreXOSljel1NBnqVIv1O0/3jnvku+xmWm
buPc7B/mKD9AYgYb92wqR7OYlN+Mgfe51yU6ZNi1u4fi3zvT89/fUUfXjsYQq48JhGZbp6nKb1bT
vS6gbdb/CbURlc45+U3RFPU16J1kp/OhfwxSXznSvx3fRUncXMY2nveWNxdfnNCHMDo0tR8Iaby9
DI2XofhB8KMzSAJ+ehnT7P3jZUSmW/ztZdQ82FwMnpO33cjnuRqQr6AIkX2BCrZ4Mlq+VpaZ6akM
YPlyZ8rvxcTTVrPzGqM7ylSWhzNYJZm2xnhdTl+302yXpTQG0GMOKbIzm9GuN0LrxS+07ImjFsCE
1npBT8B66YMlCYMI0klsdRAsqN+F6wqS4xcQRtmT7b8tRxKMemJkkU0wO/Xctebb0CxXCfB3W+lB
ly4zO+pnciupQeJ08UDOg2qPpt6qsFTuRNfB1MguUAKZz7DBoqmn/i5m1EWRilmiRKdGovJ5ms5l
pT7x3OJvo7KED3MazPrcLwwqMuht3/N8DBl0BP3j7epAGoFo9T16Gut90fo3yHV2W4P82a0U79IE
7isYJlzIUMFZixfOa+9WCn+ZPiPH60Iva/v+/gocmIcw3Pj+4B6LSKuNnei9a4sRTQX3KMLuIhYv
V+LVYXHbtIu3asHOdEOL6jokYQ9zaHzRhaV2mU22+kUobMW3zFbfEqm+R/59HQLD18jSqA0ayYCF
+YM17ZMWDiV5BLw+DYpxjEp0QpaHRSmVy3CNNluDLl9K8+vgTcq0n0qefofQvolNxQCkEE3fAXbt
ytRLXqeoLmn1wy7ctEnkwWRRpVe7Oy0MY64/fV/sa7ymm3/w+DbwHUbuZVwY22VoE51ukaGLSLdh
W73BEpc57QzYQU6LeZqF94HGD1fbDnRaTM74zfP8YDcamX4n1R2neJznqXn9FDU48VJbvEs5wT8p
/Kd1hk3hwo0cc+fmIQXORZh1MJrxqZr4L5WyRq9zZpPy2mgozlNqqsYLLDt7hd8bNFOs7qyknNdE
qUZPNR7n9JAmokXHBtmXHGh62JzE26bW3QRtxXMQhKbsIeYeadFzmLGHbGmQBwOPlGSbLCwSFKy6
8KWcqgr6HYBKlRGFLwXE/ZC1uNt5hH12Wxk9moa+7xwq037zJhyrZamY/m39EiFOhwa7vYUmDb0D
tdOWyz+luRKYO4VZnfmnNFfOctUK67N456UyLl6q4wSH8JuvXvk0yTR09I9r/y1YPmt8qyXn4ZRH
zrjNbU/5ogTTP66mUX+zDe9Xn+KUGC33sanHY5MnxikcXUh3ljctOIjnqRynF6tvjVPZTSmqhrw5
a+i+DU4vH+zyZvb/ih9iuEDnvhhsdV/aDgkiSExOcxPqp0lv7R2S8MZGbKvj36bkEvRqI+tWt5HP
9q4NUcj+5NCW/VN+cXetayDxpWjhgwxZkX6hf9UB8fiXSa7gdfO2cMqn+0L0MsVYxg20KbYLBdrf
o6MQsHtq/1jNxhRE6x0yp3i7g2OB3VpY47ytHoTpXlaswbaSvQRDdqsosGzSvRRvqmyMDy0qn2jJ
ufptO6vVvbpUepUw805qB8RgqfTyS9s8N+SckFmo0G1dIsSRNeatRg/ZdRHtxd2uQdxs0mb/HjnS
dqOkXvlrW1KOtPQsPGV+X76iR3a11xMqRQgSmfsqqatfS55VNa0ono3ch60om0AaL/Z+WU4HVLAu
r5BcfQns7isiF8UO7b3kZVBJt8iV2IbFNi02ufp/E6cUpBdyFa7pcQy1rWfM0O0v32jWce6n9pup
h9NpUsEsizVJM207DnyjlKGBfsW+myHB9hDhUSDIO9RNrB1F6GJ2jHtLK9TnJBuTx6jRf4pZotzI
VY+5aU7flijVc45GBh6mUMwXnjXzk2bxJUA93noRWxGGu5EmxyfDMqyXGKHmnQPq+igRssCcSHcu
ArAvYlsW9Dbsrdc8gKsHESC+ZA9rd/gKXLq+9fta34dL6svBbrXWR3vBsej7Ev9v9mFOUZ+t/E04
ht19kg/uIdH7Yl/kYfYLNIbGDbqU3jb02+yXIaxpWnYCZ6N4TOPZJylRQo8pwZoBn0+fDffiTMp4
fk4gIQt4dBrQ2dplQaF/0bshehqcdrjpE9tVScPZ7V3Jj2W6GbTAvzWNo2Y1Tf9THEoB3dUp08f2
7hqObB96M4hQgZ6qYGGZy/HejIrutd3Zozm8qkrTIjg1phuZBmW3MEwqyMAuXlRJS8QVaGWRaTai
YBZYwwuVae/J7eyLmPnrwlAUAHIvk5otXVTQMoRgbsTraNN335zaQ5Jyvlt/bsmOpNMmIkOCFsCH
n2H5tV1/fP1xvzT1fggQXygKLDhnZF6uv9WyUCcHHUGGdDZhd+cMqQ2HfqmyZd3YPkezf2i7MHgQ
U6e66B2H9U/xiWldtNr+vqgd5+qkdcNPif+/XRR1oMVge+CldY1LntQZH7w4AOpRNoNR/Zjq4KTE
PG2+5H5bfMkT/09teeqqnDrauDxMXqATNK5T++9T8a7BZKyayzodEjrOtDSodp5y65tLZ/FouPMj
s0D6jPt/nRlOnm+G1K6egYToWysL9SdX16YDstL1GSK4/m5oEMvxHLd5IL9s7BQAE7/MFUIaU1HV
P9wqvG008LabAjg3/AQIhWbGD5R3wm+27ujbhHLbdcteWWgfnfxty2EGsNQN1tuWtJSfA967UdsM
35RC76Fm5GqiB2+DzsH/Ye3LliTVlWW/CDNmwWvOc1bWXP2C9cg8IyT4+uMKqotavXrvbdfsvshQ
KCSyujNBivBwF69Fi3vSlVC2v/qV1giaWB+EpUvZ5dGG1L4DhFXOLgPFRQ3i5DV1G95AKByKnKQU
RpphVW6y84edpMVcBDDwMk4T7AXPXgHZ4AUu7ADvnwWkOqaLz0P/xUcH4OfQj7G1CbnFV9HIgn3s
+8Mrg5w1F2X13Bplcs7AEL2Q0PV4Jbc4TrU9OIKhs2mzRWX2/i5JzWAboVhxhcJkex2LCv/XVTby
lVVm0P2g/tDZHLQitr2WEBWCLqg7ri2dbYFl+hE4Q7gn3nqArrorXX3YZxPZR8eY/IninkyOAoxI
2PFWDfdkJxMN/k/7H+vjO/7p8/xzffqcPiE6PtYWprPxUdW2MTTXxhfyd9ODyHYw+ZUXKXjfa+Eh
dVEk3xqLBeka2HbEfxoOkhE1YfKxxgRCLwmDKkyCp/S/l5otH8tN0xNQ+royh0K4UkOwS0d9i9pq
6RtetiEbaSdwMJ9eRKYvrN4ELzZepZYdGnukRvUJNya8zF44rcfPDCzzT3Ftvb+Ak+rdbYKRKTe/
K/kZrCHuU/rbbezkv1b7pxtNL4MQ/8Uuvv3WiIMxFJiuXeVAk96q2S1uY/sGtKdA/TC+6KV+yjow
W5Bna1vdznUtD1yJJg4lyr8ZY1AdRg24bsln0Bx30bRA05nIsUw+6g5gX3Y+3UFfTe6ZCMYTaCPu
yJuWlT6eW9aUHNJbeZAMqBU70PJdBh3MZ71CSiJgQXimLqj+tk3exQ8aFOke8sFaDarGNc0sE1VP
bbmg7jga1g5kzPo0mskIQBhZFDsapSUjCG6cqauWHDJw8tGSBeh1Mh52ZycMQIui+QhWREuT4iaq
aZscMHHIwZ0olsLDaoQmXhxuqGukkTiaOjSL+joqHkPkjR7sbAqlkENTg/J5nt62tb70GV8bnQWV
wjDxb7JGqZoZDvn3SvSgnWAdgMa8B/vDvz2E1x0biVf9Hx5ATiEsrlIef1mD4fy+krEFfXjsWXJz
DSQOQiquZaMdFe1+n2gbItKfbNM4SPVBsl83YIF1Cs3YOrWNrIQJVlPkweoToy5SJlOXEDaEqYmE
M5lmTM3HJELrkNeHiXrk+jHRRDnCKQpRSp2Y5ZVn6RHyg+wB0GD2wEzzGWVczRkksQyS5bW3Rnxb
rmmwY5p/HhCy6tQgmYoiu5QsM8FKi9lp7CRrlNQ3G5ru6a2Bk2jzbZqtJkFKYwt4f3xHJt3rsakC
8fOWPoHsPX6MoAe8oFFaw0QOrtDN/kYmUWmoIBIs3dFHgLp2fXBMVwcA5PcnAukPVL+0e7J0eg7V
p/FbkMT9ngJwLQhyt2PNqymAJ2Kru+BFe6NB+pIhGwvR9yS60RcsSjuUffxzeptX1SpyTdA3F6m3
j/EeAHbX23d+nT86ZlI85tgnWTKV17C28B13THvpmFG7o0EgpMedBaKEJU34mI7nVQ4S14GtPbdM
Lpb1QKAJEy+hFSC9I9h3wHef1kgqN0LG30CD+9Xl0PcB0Yi/zyOoMbIsM75gIo3TxKHSvJWTADRT
rDQ9MfeOguAbWj3skBY3FPSivSEv7CyCqsk2HlgLBGSQXnkaW2A7zZDByJSSlJJyUXYga81P9n/6
I2d4Nv0m4nuULktAWFMgFVTk748YYMXiamnFSGjMA5+ChQ1FApkAq2YR4xne9yW4NERwg4pXcHMN
ZFmwPfa3PWRsb+AIQMzfRemX8PwTeZhBYtxJ/nUcHCdZZn7kKvrwnwETbrJ0FDtwo5YkX1qDlnTq
Bpp96g51byJ4y6HeHfQoelMnOzyXXMj4hd2euo2pryKwwj7FOHlg2/JvN3pV9A4UtP28+6tbrVYj
IPOHmzrHTKuRnW6qcbudb0qr8R6Myn0qAJyAMNm2G9P0CF2w7Jgbmr0dgEK4RqIEjL00vAceIHRd
m075ZsbRWxyJ6medQO8uZTJaWBIQ6CYqf3K/fhu0qHjL6yKBNE7KHgYTP+ZKi7IrBCre71Ib8vNd
XDtO1siDNaA//lJb+jtrDJSmxRGYLeKI+WSGNuREK/M3G01SFBxeaEBiw/fWGWJvDxCJKQ8OUjYQ
5nHsB7KF7Wsn7P5eGHgd+A5kh5sRXFizP6SvAGlsdexSG6O5Tc1L340QLS3tO2eQ7sFSm1UX2I2N
kQ4J0thje0WyXQLt+k/jJB5PRkt5Jmv7IFvP+1Gm+kkHy8l8wVxjsvi/L/7hUyb+8Bx39RfaI9Nu
mTbKQw+x+TbQ92QXvneNLA/Yh2x84yFkB+bwLoWBld02IXZuu+GGKg8G8VyFUKqAVISxipFnhORc
Ml6soNWX5OD4z2lX28uoQLF604bZsh31cDPGjn3RgLidGsM3o5Pf2us+DxDeogFyEZBbWhb4kW3I
1qP+b6U7cQhhOt5eewG6kM5J5aYsWvz71aWGAGQ7HLBpHF7BnssgUeloB666prmpfcleKpDXHB0P
6n2REr038pEteQsK/5FpBZiwqp/VYGlf1IWXVu8XBvhx0xaCII6B7GJhZMZz7XXdKuKtfRUGtAXS
Js4PSBiA0SEY/XVlQhUhMYJimVUg3wkVBVWhrrgHtDeAPOjrBpJ+idSN9X/2IUdqkgRsJ5Hynhej
qyj/WhSdj+OWdaIjZ19G452pjSeSIUsTc7hTY3TCpLHGxLdFHU4/xv7bPPChgOVe2l8ayDIsQHwU
PURW4G0GDxgbARrDs5n48ZrXrfFcavxrXkqomcfgwcOu7jvonq2FVJM08/ckgG/lGQU9CZg1Nf15
lHKaBFnVaVJTIqAFuIkW9Okxrh1tmY0iWSLmlB7DQIKknUa6IBneL2loTHUEUJx8PFgSCbRClVWW
GgrBYwPC69ACi09+AAYNLW+be81OqmVZtdGXIRdX5qDWa9GLr33rdT9RMvUr8hzvmWUWeJg9aV9T
pqfQfWqjA/5lq3M6WOa6tT32YCbtSxyE21Hlj6gR5eADWxOhbpz6mYV0cerIg0EZqE8+H8ORFw0H
6nU6FOe7wR+3BAkqJXTK+wYRvQkhpOBDoGT5u611wUBBotTkTH7yYy6hjmg98vuP6zkN9uhe2p3A
v4HyFJ1pqznC0tv6I1jSgblRQZrCBiiwdFxQlSl0tGpoUgBtp/VsGxP/Ymhfahy7D7HnVzgl65rE
v2G4mrpS5O51EHmCyt3YR7gAxEmxamgATHbBwnKKaPvJG7vlVTNk/Xl2dpgi9k6rh09uEHKP19LJ
G3CBv4Agxj+3ZeVYiw7xgL1vBS+VaQaXocW5ZQX4/ca1wEA2uaDmalwkcaDh6TLkK+CJIGowP5+k
mVUgs17Tg6kjuz1w+1JkXb4SyplGggwZuIXeAiCYtJPzHw8/Wj03LQNkiyhLV2yHrqJHDM0CdZl0
qRPx4TxERmEkNlB9wGaoKaSB98kv6o0yWpGjExsoD7IqZu1NW0y2aQVrqHYNZNrsaJFXOeQmDMO+
i9Ox3jlxl+0LyxmuI4QgoRGX1G8Sco9MC7Wfnqh3bmmyLx3L5ZIm5W5S70RmgHnE58PVwpLTpFx3
z/REsItuhxiRO00KgGu785NhbUKhb5GrSgVXVSpQU8l6iaCVf7ZsYQBXo4724NqIQH+F0gMQMr77
4dQE5pK2qoE3R8hn8TFZL2OxhT4a5I2RzrkCMyyveSrqs+lCob41cxfiO6BA0eNmOJS+fqOeq0x0
Bd6SbMddVZ6gptIiNFBoYbrRK8DvWNAU76v4WdatTI5Iamx4QbwubBw0ZWqCkHC+FXJL+DRA0Oxo
NTkkuyBJ2ksLUoW154l4Tb+oUv2s9Lh4gJKbeaJeE/jduag5eP8wRo1f62LtAnGxTkr/3YbK1VtQ
at70W0RVbXGuRutK/vRTBHl8uw4jUa/nhUTQ3lmQLT7TOggOg35jYAmCTKBUqRT/lZHGv1qRsDun
h3h3G4C1nuyt67Cl0RjmsQkL+WQm0bYbPOMtEwaUrItm2JJbihR6ZuBg34y9efhPy46mVi1cARou
WjYPRHGwCBbYaNzaoWowWOfO2G2IhYy6CWLrn7qR6hJlmd7UwXoeDQSCEnrxK8Rr4amHptChTfFX
UteOEC0vXQ+FCGo0cRRHZFQBl6i6egLsYato+qmLlEF8TqsunbrhIPRzWGk/p5WQ8bgkYfGVemHr
OJe+05/ZOI5PXdF2Vw06YjQWGVZ012T+hcYkkIt3zWCBMwB3BKNGfcMGaxeAYOUp1kYNmKJhQ2N5
bxr3LggDaR53ePMwdPGSxqoxjB/d/FeFb95WJMC686DoH0RepKDlyvqjq8idABu2dolpV9DSAV/U
5IJqmtpynBv1kiIzgQGMjQ11ewMY7iL1L9SjSQU26AsECPojdWlJ5vEbS5PHQdGeZH2T3msqaltU
kb3FBqOH3E1U7SVq9y/kgqRMdIEGxX6e0OWtvkUhABAUahFqeB630yJhXvd7C9DlBRgmfKSyK3eR
1D7QzJVtawtTcyKIbLX+yuZjcFdlZXCHaslsF0PeaKGTT22izK6o+IVGqSHn4VD4oXs3OaUNHi4N
vgPTuqkPpiTdScPdPGm+V6FuYySgsPXTwlmh4AoYEj/UzaODf5yPvUAuYqC1qf/p7S/jIVtzhiB4
1enbhGf9zkW10EMYOT+iZMy/F7qPzAErn3LQpf3NIW3Ykz+U1eSAF2+/qwYcutQKGQ5L9ww8MovY
haZ9YYTVmWWa9WK2mzHI45eqlvVFxiFw2srMCxFtUwDHN0hGWS/zpPcudusJIlnjWB6nN6M0ffxG
4qhEeR/kkT41PADgLeoHqPxioFHvVrqCzDu74MATW9JfkcU3Texz0rLcBlkBNTzH9iHrmrVrpzWT
pzbHVjDuwu5HiViVZtr2rxZprIoNyZvTIaiRAZ+NkzbH8RDb74NRNSi2U9MDiN1M00dPb56Q8ujX
SYbdfqOwEK7CR7SNjdcl4xfqMR1sCmOXtktjMIDvUKPcE++jYYhy+dopgZhSUz/m+54sNroPBtMY
FNaIBaAQvlc1KpkFWhX8QB6Qt/fAFYWzQM9M/QsXjzQegNttZVr+eKSJmZrYUXHLKB/rLB4OTJVV
1J1XXBx1Rd3QDfA7DfqTMUJrGywc4GesS3EiN/IYtbDcdhxksXuAj/jSc/IaGc9Bm2oDgiwpF7Gh
izuj96oLsC8a0KxInbqiKvH9rJQ46e8ZVpj6NxACgsM8s7+z1muP9HLiTexfIIO27SK86ZeNGfYb
MOk1q3mrpya4IuuOZBKg6dvongWQNMKjbeLKL0FW7UG8o/00HOME4dLxrQWzwJKh3v8K3ixt53C9
36G8FKhNNYk5qFtM9Ho/yqi8joFdLNKhiM6ZqkpNY8CjBSSBpt6H3Wmdol3lIj8UFrgUZ5IZwEKh
66NxBnZVvTjQQIav17rMbOT4zQBKrlwfzjUY0l74r0oY/CU0ZQiOXLCi+bVvvbTg/9okhpAbcgJr
6/sc063tF+O7HWY7URfxjddW9GDmFoDxmQ76qiaJH7K2bE544rzR4BhF1RkU1edCutnJGtJsBWVc
CCyqrs/xBlzQJTWBluARpkYGmWKEQbhTCfW4azL2zjdA4rKbPbD6kgE/uuh6X3+NGqmtytos9tRN
kbGAOqZ4Sg11BAPOdhGBGeY1SGoJbIXu7VnkJUdUnbpLbIcWPG3b5zEPo7OuDT4IdAEDgJBst9JK
LzyUqqvcWuWmh3V0RrwSmmhhg2QYUFgrUNlEB+p+uBlqNYDFwI1GoIKx+YbKDjBsVeVX30VMXUXM
E70RQFpx7yL9ojyhIs5dfXggJYESgESIpas8gg6U8uQBTaLya1i/r0EeGhTnwEUEjmQ8kPT7Dsm0
9VijBkSWtXGPUnrjPmv9TYMo5ZU88jixgDjw5QLRKfDsssQdF3jaDHtyti3UZLdDA8wVptKMRq2J
cGSztksx5svK1Tayd95MaGrtU9AxLTrFDOOMQXWkLkRqrCeHt+/dUA7xJkap8krWrburCgiG0Vnd
xV+9a0sRr+ggT6PUpdP67Gx3IjgiqJMsKKvV2R2ogpOi38SNpwGknPNDa1veUQdqa8qOpQEouSQy
rDSB7JQ6awYZbwdggKaV5gl/rolIEVQJV2mEbY+ZAegW5X1656d4o8mR3eqggAkYgqM0vS+zqU9c
SCLYuViGXcaTJYvydpVoXbqZ+lU4Ks7y2NpPfSPAy7cuiwstUeZuejdIjvOhmgy83bR+hhJbkNTJ
QxYf81CkJ+x23pvRSwD2+bMflVV/zJsj2WlGF/gWaFR1opqxLkyBzcc+gGAwQy2lFWjmgmyOGsB/
f7ksAIpazzQgdIUwOtKoQNpFcf4wOoPzKFvAZIb4ylvNeSSLpY170Efwu1aZekuvF0nF2ZE8CmQk
Vk0LJbRGa1zsqFAq2dbgkKKpEaRkDyjG8hfURUmscfkfd2JWze9iQFwaZOF9njmolB7r/NipJpYW
+nyIcmCGxvxIVzRc2lyCnNiS4G38mBOSO42TZzVW4PP585LGtaav15DSird2FqYr0g3f56o6rML3
ZGU2ujhzAPDPTpalq0w3raN0y59tkPKTIfh7EyY2P5HN9cCv59jZkQZH5cHB1oA42ocLjUhU0IHS
GbxquXab01Rjz6KjPtRv7UdluY00A5koTUWN1oGiUnlRj1xp4hh108Qpo/V7rXn5f65F9o87zmuZ
v+9IK5tFYR1Ri43HJx5GdYrKW0Lweh9dHHfMp6TDY2UexXbic5dGkRCPMrM5244mztJsgz1ebYfO
TIDYIdt06QGgsk8M40A2agq3Qj2zalBmAJLSl6jDCQK8XS0bnjTA771Ee6m6uvxWWN6Lhy/CN1BB
TxfAk04X/xjSA8meIZVxUMOFmvk/lvj/7gMJMFR5gb977XDHOdXStRdE9JBHWbRpoFM7sUNYDMou
VaU7lw5/8rPpPcajab38bVLgmc3EDvHvSTKprJfQsuOTKFB8yXNN3lHTxSyDVuZytowIxN25sdqQ
p5ESfdUVm2VRGVsjxhnVFcbwaWrGl1pQl8G0ZG+Aq0OXKiih7qBiend1EBnbNAARLNlsZCgXTccK
UIMW1bpHTf0+YG32PGjjtqhNgFqVXbdSf7aLsHy3MzC27Wvg656dEmfID/vs/097WaN+jbJXU+JL
Za9AeQlN5mFKltWgrT1xv3mc82dZb9bb3vHkcs6fCaQwEYWNvc2cFON2+JaFtjySabJHyzJARRnl
3EYtSE+RVT3Ot+Z44GzrOhqW8zJN0H9emgYGI5uWpoV0UDnfcddcjgYqBFt3RGAwAyTlklWuu9Sa
NkcdgAwu0wieUMMedS1PubKRX2MGUFAEgmRLK0xzaYGPVQTYfVDQpBb9aLA9nVaaTfOadZxu8b5h
RxoEDuw+cTJ+6lHGv5I5w45bbWSmnQdefNVgIzWrTB54pndlNoCqS3Vpu+IUIXJtIkiPZHM9EBwA
FH6lwclNresiFb6ZbYX5a15WG7zPy9IkX0MwKxFtinMUtkG0bA9GaxqkpvtYNmhxVBgq7Kpkpzn7
qsPOjvYzXggcBHVpP0Nd1+sFCpGQmpi7NIpaNvxe0pMX4tTTo4J4G8jxq9/hSBQyvT+BUBx7POoz
ZaQrauKggERs2mxpagCWdbw21BTqzysEJQj+rb65/8M+rfzpJkPmxwvmFWKDEEe/lyx8MO1e/8Ig
xOoHTvw950m/bGTiXSD4251A44FywqH0vxr1mRwcqBIvSwZO+VpW1bmAjsiKBtytBY2pb1B2rldu
LeKzH4X5JRqBPUBqK/7umo99ZYxfLRSlr6BjW6htc7BFihixhxbCnXjnDl9y3W4XcWqFd0Xh2hca
wBEAtRVqQEOJ3TRQaeBfDkzUUcj6wIwI1IqOgkDJVtyTTXQOUHZDP9zXiAxurFAT1yCLzKvR6LdW
bWoTpJKoJzot2mhgzIciMEQeQ8bMA6IqeypqmQtdqAt1Z+cA8vNpkPzJTs2A1NLBid3dn3a1LNih
tUNpdLtP/spON0hHLTqiIGca/GM6qneRP9bF9PHmehtyAySyOI5Vtp2XNYGpPyeeWNZaK8+ui4SO
BCb/2gd4XaPQLL5vUx+w3xKKDbLxi6VhG9ULaxuU8Ykm++J5QAEIUXz3U5AnFS7/xe1ilaY5g37o
PZJBCU4pWbusfCv4hdQZYNxZ+k3GP1CjVz/ZnA/rCI/GU60X5dFAdnUzejY2lSAfWIS51323zHCp
jVn+Cxzcz9wZ7BdfkwjuI/J+cTVd35c2SvcZzmS3pPD6peh048tg93vhGtkvnY0HPvj1F4A2IdAF
9kPG20Uk+vFBN4tkG9h1eqhZm15tLwpXht+LL0DSb4cqzX7qQ/TKs2R47oUccPo0ipNvcPuEX3a5
Zj0rXxhHOFC5Wt24j5kXHesmdpZVmHBQYDvtMfaM8aFrjQfwdDhfoNEMNafA7k7QD6vuQdP2jez4
YxCV6WtxLkBbd2vaCEDq2FtpPorrQIAZXrS8iM+1EeGwb1n9t8ZZu0lcfAe4BjJZysFs3WGLGspo
nZhpcYfil+KuDFDghYBDhXi9k98Z0F7zFlWOTzxmVzKhhktDZlr4VrSQWrkLtS7ZCAX6wH+1djO9
LF4gbCwOlnrvTQMBqgXGoLyjXuQG5Tk3o/M8KSvx1h+iGCSeHwsVSBiv8GNKNhpBRLChfl+YfFhk
tIvca74T2duo+DirlA/HLl8UjqJ8m4jfppZ8qPnUr2Q4HltgXbnhHSBhs3BcsHiUmXWZMAsjpDEQ
HEg2hHEIC7M9o0DjmQbJ5EbG2bT6d/8WCHekyULnqDWesyQ6CrtsXsvYNu5NBM1Of7H3dfHZnpjd
q5O17/41AEBLYq/A9+bVDxLzXoaoppoiWUXQt+/8rkiCnJgLblDCJFCpWg7+ha7pwD0R2Hf4hymf
ekgy7TqUcG+6wTJeRzx4Q86ib3iFgT6lTbXTwJ3xCpVqD0QZKEhWM5HTLZ+kmtmWCAyFbjXNJAcn
QBEYzbSAqLjyBKLj7PdMuqfOAFGkmU7k6a8twEfkgJ0eai/CdR429j0Q4skG/xn+SaQx+IYhXr2z
WqtCXiCyoBbOdehRW6BXtcz0O6SLNkPFxhA1idEaHF3G98RGZSEQs8mzM+pi5ZvCvJYi1Lb92HcH
t+6GE/LsEB9nZX1f4zGP8ry+eMM24jFIAe5dRPcjb8AYVrFKqYrYb62mF8u/fbaRW//6bGGlf/ps
saZBZFfVflHpViTbfNlaUXeYirNUF6j57kBlX62p3aOOpN1XIk3FApFVUMhRuM5rWL22YjAGTEYX
adu1JyNtgTR2gVNrxzYSYmbLSAb4VydjW8Z4R4fOaVQqXlI1BdfZpg0hds4qubUkKw4aICFn4XJ5
pitqeFKCoSxw3dU8UNfBt7jVg0XeMLmxktDae6yK7r1BlbQNoPoF8uSEEs/qhTwG2zKR37SeUP0j
ltBjDw8SjxJrTut/ivFPl+Q0wolSACyJnY2QEY79YKMbENx1mIcalCBb1wpW3FpttzA6IAN7wIIe
XQcQaTsdX8kt0EFz6lQVInA9zhpx3HWXTrn1IWr51PS/uUn88rcFoIiQsWL8qcnzLUq5kdfDL29j
OtG4zVVXZNUygW7IS1rU+iE1XciOa6P+pjvy55D43h0SzfIKNm1UrCt/y/DdZcsZMldq2ZwXW/If
Eva+bIm48W7MUdkOam0w7G48YMaWyC7GezraUrfSk2Q/HXzVKCo24k9dxDLjfVLryETXqC71CLga
xk6/MIzeWfuFr58cQrviJdG7G5Rn3L3fEeo0x7BDnCYbze6EIhPQS+Qgqj5BoDMwN2GFovKSSbGh
cWo0Fn9N3MrcysLkqGFBExdhfy7bukQpf+aAQcZz5YKMcdm++1gu58uqbZH9Vd40wFkowX8JpYW0
QvIWWuv8zEUAMCH0pZZdCYlGkQLNj9Q9LrHz6jZgfOsWHkKTckHGRo3QlQekzL6s2XW2V4YJ6o9p
lFsrowLQUGJn4OA1fmzph4afUHTuUhu/ObqMvIfKyhIonCFuTg1yVJlASPd3vwO/UAFef7J8mkn9
MY0NaJYvaa15DoSEEIpXjZkza23LzM0uoAfrNjq4wC+VEVhnnT8ZCu5FDZnpaoyEtXSToVjH2Kkw
nEEC7zSG+ZJcUrINftFAvyey1/MKTaw/4XQSgabP48VCgyrZwVcNXYWp0xVgUnBhxHnOX5O1Gxsb
8F3l5TAbSuftsCMfMtlO+Xs2LTn3yYe6ZZk79nIecQ1WrgwXgpKNQMJIFPF7kyAa2aBeHv1MejUI
h8Kfky2jEXJ3GlZu+lz7RRHIT0HKNI6h8hOBPL0Dmv2Es+PnaOYfwU2a7DnhkxZrz0BBW2dTAz+g
sKIBSvFDcq6HrAD3EtduKEIzl3UXmYjxZOECjJHFDxmma4AUC2A/YgjXOEH0kyf1tzJ0u9dmQN5e
cyP9HhseD9yTrY7/xzLd46XVgwWnQTU/S9cuXq74PTgF/i0SMZymS83i2sFosKcq0hqVRGqEGlcA
mTWAFk/iNNjFJor2QIfxBuDlDWKdzYM3Vv4JxYLNkuwaB/li2UT1NQ2s8c53JPYvakIErgBkjErn
aKO++NErIacr9OIpLMdmIcHId6JmEFp+0lUz26jLBW+XTmZuyhGAcFG059YNyycfKNj71guWutlE
wLWsGrfInhzZlU+IvALeWPF7cgzL7AKUlHelXpM0P2RRD9Mi0KsDrWoW4Xeo1izVgRYPIrGnbjY6
4wpYIHtL3c6rkB5EgHtD3SEOWpzGGm9lqZuCKzTeI7thLWkUmXjtUJegt6BRz+3jc9dhh0qjujSb
K0IGNxrE1jVeVM6g73JNs0awLacNCjKaQ4fNAUJJeRqc8d0KznSlieoVfNliZxqlMy7MOugRgB/A
BG/kOBjmUGZWV9SEUAU4BDGaufs3v3kazSAXmjZ3/9+Xmm/5x1J/fIL5Hn/40QBrBd/3xkMQQWRZ
g0pIuaDLuQHxh7MqrUouIJSQHecBFoOSvi7z31OoPw97asW5S1d/3iDrkJE0GFgO//syUf3xwegu
9Ekm43xXMrpNbZcL1zZuI49xdlMfYp5C3cmFLmlKVSUvUN6s95oVl3cdpCEdpIJOhWLspKYaHKBA
tKBaDqb1bhN0laQbDaJG50H9AoCN5u2m4SlqJT7m0owyAVpOMvM820cdtdtjhicR3XUeGECvI1yR
Xgovws6cR727TqvYX053/FgYUSoUboPDW9C9M17glFwbyWpaiiZH/C1jIrpOS2XcqNZRrNWTi6/5
FwskRFswTPCDy3V+mK5Y1r9f/cVGLtKzWYYfNuZRU3xczTZXLTOvSgOzrQZL6DKx8YsHvZt/X/UM
3FQRmNSpGzipf89NSGiL1LxGyqOGvNou6px+SYO17fn3JeIteS308zRJcCgFoogHkS9ARAveFlfP
si6gSal/VKNz0Vy9+mFzdokYLgpYvCBpTyzOwM3k68GeNfKJAOkEQw8VFh2RgMk+m8iD7Hk9XlFl
vtAHHAgyJ7kDgZ59S+KEXfBAWlOPGm0Em3NmdT/6IUyR6euAyKv8ul16bgAWA5aHxyaz1Xm+dt+6
j6s0Md5tdNVntvsWRUO20MucvU2j4VY3/IeU8/TmOE56A++1e2q78UgmiEOktw5A/GuAZxlU82S4
JLe+v0UgY7ojL2q6pt2lVinO1JNxkt6aonwpWQEmDbUymWQLzgpXM8P9bOtLq1l6iZ5uyYUGMp6j
6KJEEQ/ZaM2ohpxo2Nnpar5ryLi1TSUYqOf1Qisz98yQwGsZHj5wUo7e0Xa7G02jPwm4iBpKpdWn
1Y0aNLzJ9BHmPyHFiVKA/esym4qguZM+i07zJ+MsiBcGaBJRk4p/MPJt3SZYaJrLPv1VtRkARmqC
ropcqPFHcIC0RmtMfxUtynofont5zpfzbfWu8HZaDdz6/Jf2Ta8ddE+8zv9wCJCC959n+/nTycLx
r2X4RmtN/4e+rFTUdbhO3bGyD2DYEKqYRuyZCZEErczl16TtHs0sTx8TSDYemK4Doavs0LOztLK7
jNiHA/zptZsOVEZ7L6/sJw6iO3LSXdNYdq7enGPL0VaaU+YLDgG+h14az6IbirNQPbfyxw2wImBO
rn3joXFlc+eB9KrzUuOBTL0Baq8wD+Mj2WQfVrs8LvXlNMExwwdpbALODTBxAqKHfXWf7GlxcOKm
B0RFjAV1aYKPL4vmGvJGpn5EKDGTfbOlxVFtkp8Sq/hJg/Rxtdg4IoUbXqe7d5YA2ix217SYx1Jx
0e3qQv7U+EnytUyZcaKexPZwGzCzB50I/qBRk+ENSJUVDZKphETmwm4CeaBuOlbWjsUI1pELfQSB
yjh9fCCDxqDx4tejvqMPAFoP/RByiaMkzlQiftFjq7+NNuN31Sh+BML3XyHtPqyhCDjsQoluxLUV
SLeA0Ux8/1Q1ORT4UEH9Cp5CG5S4eXes+hjQNfM2mXso8PG6Bl8IYjTL9xM3KNR2E05vxuanSH0c
++L/CPuuJkmRrMu/MjbPi60DDjhr++1DaJ06s7JesCyFchwtf/0ev2R3ZInpaWvDwiUUGeE49x5R
LD4A9eykhpm4ad8buOwiDF4ofx0y9aWt2/yxQJJt19aw+EGU1n/UHSi1jT3gF15/NhDk/JI4AECm
Pf+R2vKmkaP12ibNCD9QS925dtxtRWkNh6B0U8QpUgbVQD48piOccRUMOr/q4fAo5T9iDPcyBIPx
FQ02gS3x1ZAMlATNI4+FAWULMwX5TEbDMzwqoOWM+mu3XrPPpe8hjYiA2tzNBfeeuoEd8T7bqLtd
Z4uTrwEJHcDyeITMN+gdxiIbv2VeBHSpb73AdrgEKNHMdvXQpM9lx09eYUZfwOeRywLw6EvrWeyc
myNSa/YYf/l7ZC9hRkEjczcEbNu22cpIEiSIQiWf6ZMK3XT+1P+h7k/9QmYyrJuF/JBnM1x7PEIZ
bPchqzfn2JzxwXAmd0/ptbnVQ5Zs7RglaCZ/5+ioM80iy3pH9UMiF2pCYvdSdEWxdSE/8GJlxaxn
5UphrlNbVHugkGDOK/NZzwp7adQnDQS0Ld941v0F4mRgqQGm4Iw5dJStorfWGju/jFwfOthllP6H
cr9M2kUQt8HRT2E7AqhMml+yyUHCxexX1IA8YX6J4SFor5JpWAFDFRyv3YLRiTZjKL3lwMHm7AHU
OLZZ1z1GvaXWUCkbNnNxghAbdytckuV1j21vThBwlSdqpEPvQTAMpK47KtFsQ2q+z8bN/n220DbC
TdeqBhEvYaUL0syC/dCpF2Z1oVLNZL1L/KxaUpEOCPJCmDOsL7z0AdjUPWoIiC25thKhuj/MMffQ
A36e409nsUt4vxYdtCejkRcPRmoeSZshgDvpLgXXaj3oHwU8+mIdi+5vSph2P/B+OjKYv66xOHrH
qA6jZSMmfqrT3H5mkEufZetalR+gQlmsQqDmPlG3QJb8ZLJwK6y8A6ne/UK/mLqGcUWJmMVdw1hz
bMJOrFiYxl/a7JyXtv+5SyG7OjVTfGCZVA96ILVXaQ4PHQtwITtO3X0qMY9bW+63EAGfKGr6L8iW
9suO+9FtKkwTZq4TVEbtfIKJcvre14EjSws7RrUykTztoNAL7Q/OVgN9svGq2qtWIFyAT3Or/mRH
b04zwMVdgCakDxDFbMNtDUDv1mk4krItVqIG2wjo+3vT1sc6c1d6SK1rvbT5jxE146p2EXSlv6WM
uuQOznLag+vW8ZnzWUJrF2aK/WdrGtiyTZMeXnphv2vcztgxZDpvelDCl8jLTa/lMJxIQ9tXUO+M
8/4zKyXsIMG/MPoke1Sg3oO6jU9hVcA2FEvyo5G073XXVvqkGKvXvaqgDMSxUIKikR3okgNXypNb
Vm/zFet/iltA7It6ZFG7g2NB8uRnxSnPDf8xgeDTASuK/hX242ddLxmeFlYU8YPrQSrl5/oJiYxF
btblDsvfcMaGfzhPjtvDH5rn29Qq4kXJBpgQUIsXxdOiKZ1om/cjfM0M+CAIXwe1dPFa56Vy3AHb
Vt11+lBDWB/ZC9RRkRqudXnt1ZsysLolodwI74Z34DuPu8Ge8G3XesNLpi0DdnghSab16mzl29Ud
cmv1WrVYPULDtG5U6hjrWH8K3fH9E9X9qRXAUsjnACu5TfDtOQikDjb15BVPVaW+2YgyfovLeoNA
XP/ZzIJ0BfzUeGmFQGTPzOuNkp67tNRkLAKRmSdBiggUKKayg4gc9jnhgaro4OkoMn1CmgJersUE
I1qAVzeJ14KtrAl3BOKiOggAwP/Gds8I5OQXXy+/qrVeralhu4Q7WJILY0j3nBl4SpQpPNC7OuQw
0zGTbwF+FcJynbfCj5KV6TjZxU+ZOEZTXq+HVrXgeoMvDjfPb7zOfox51zyKKG62QZBn+zBz4JSm
J6Mekw3H9bh23hDaT1aBN6mVx8S4g4QgYdTp4CtVrgPPsdZU7EHeu3ffO3Db2bpZBrj42DxMKgC1
P42zPXIaIBjC4eEOziDvdaV3NoJkryJ3/SfPisDGo1Y3TjoV76mIrQBZ7I0HRNdwF/o4LFbE/U+R
utoh12vhEQaXJwgpVncRgjFzHRWpAej2ZmcvDQ8CCB3vrCfQwLsDtwqtTS0QPqxgDXEtuhBQxH21
z4kdAiEtXH+ZaoVxWLU+u3UVPnhOI0/dmAZLUvR2/6pvc1ueclvbMyECv4aWr4QpYbHAz9b8Ar2N
Fph/S956rTtC6wV/COnE3QMTFQSH9FI7Ru99uwiKxrbVRveRCfHqNkAiC++G02fO4MwztOML7GLe
6wmIAY3MuZ76TyoJ1qExgWPQNOmO93G0QZIDeT0xYV1ErhzqNiCFpFLuzDRrPlGPqIn5NoE53wKb
rWw5S883Bhu2fyyT8DzyZWDJOMLfWS6k4SK3hvsZ3dK2+likVkT8+z3d/zLuf2v9Zey1c6enKoXR
bqdwOvQjkq6wQi+PAyIAG1WZ9oMCJAw2x2r6lgc3xdAH3+2p/GE7Qjy10sSbZTgEJ6DAq3lMmxXG
Wo1gKtHvjY282iZGlCP2pPdArd7w9Pog/cleMvZ25UxfedUFxCT2WQlzHw7mde9mNQyKx/adiX3t
B08G7M277ImzmuF72lfQpsnsjXQALo7TsjiDBK/WgD2Vz5VnfiVqo+F+xbKVfruOYfEUrYzAeW1d
/DGJtQaEcbm5Fv16KDewR4420gvDkzOCeuUML4R+z/MO1nRRMF4EF/3JavEiE5eB+Vancwd7eGCD
uUC2oARCBD+JHDtMhIV5cSIbmkwXHV2kVrsDt5Na8a5oPVHrn8amboTMRaYgoGqoC7YJ2FfCgNYq
B3EsW4atpq7vKxeCAWPzWrYit3+0qSfu4Ue7gsJtmN1FoSYwtPEJSt0O/6rAIV5BVoPfGAVc/0bD
S59CmVdrOElNZ1C+5MEtUnc7Fbl9ayeFs+wcN3rtLHWfyZz/ALEf+Ea//RaVfw33ohbwjS61IOSP
ZwX0EXyEYvzs5DRdAPTA8Ew/f6q3uHK3XlHN7kP+aGW34HYflYIx0tWQKCuiZuu0EcRwJxgSXRvM
gsPww7iFgg2UqAqg9hFcWZRO3B+p2Iz5e5Goh3g6fGwdfy5Sa8JAD/uPY/MJGJ1SZStI256c2lN7
X2+wgEaEI5sos+hMZTroLkE+qX2SevHJxOaT9AyStv8eOHl06/YDv2dTeiExBFv19haw0WRDvcZs
+g6WXniLve3ci6qt0UavQaKX3rn+PRf0K+Zeqi7cTStqe40IJQDCQ8VeYhvacPhdB3cqqqHHjcX/
DI4MclBBFyHo0tvnCVBxmCPW9n2T180yN9XwKfHtt8730u9W2WC4zkM5ssSrEku/uT6MVofQYTBk
C/GbDmtoo/Qj0iSdGZ8D03iTRsDnDWWXmtkpT6I32qbRC4IAy3Uh7C490GbN5/gOggxfrEnNi3S9
2iGQZ6PCo0Irf1F9M7Sgduh63ovltSvVw6ZT4sHglwsI9k5bkGayFw/24soU0ZcsAA3agxbbJZFR
fxEgUANq0ERfElgDOAzaG5YXB9ufR6ZmPN2qzH5R2NmcIcGkztj1qjPeQJKdMxjPwo7jo53Em9DK
ygcpk+7WTT0AWno4gw6IuSyrgLEdtRqd05zCUHyeW9nofqtB/jhic4S3FpcbsLxEhIz60gHCdRun
V8YNleLSd1f//tf//n//9+vwf8Lv+S1gpGGu/qXa7DaPVVP/z79d9u9/FXP1/tv//Jv7whaOw6Fh
4fhQH3Fdgfavb/dIgqO3+b+iBnpjcCOyHnid1w+NtYIBQfYtUUEIblpYInTr853ta1UFMOnvm3QE
DbdtvW9InSN9rr52xmp+jw37KD2CsbJNaYfVO063A9TMkRd3irKtIF052KXyRTSW8XZ2GUzj5qcy
eMSXCECY6zYjSZ1khWxMBoMQKBPRIUyDj3XUuczkiuE7foA9MdCz+uCobDjb+jAkTbXJsehBkemv
Vlm1nyCmn+2cjmHH7mRuBTyS6OYuNJY60wRwU2CLf7713Pr91rsud/HNchzkoF3+862HPF5u9LXn
PjR9PO6QBA6BmjKndcaN8rVKkTTR24l+Ag+6FLy6pR4uOE+gajPAxP7cq1KBccgi8WGenmmZDXto
YVZsHBynjl5lXFmrxE77swdLzGNZQCdjRG7qeYLoM26v+013hf40MN66KwvgNBLK8UQ/M7Mab9oo
sQ+cW1hzQWnw/sv30rd/vTmcIeqLu8MBDXEd1/n55vQiLQWg8+ph3qS7hQNefs6fkaHI7+Ao292B
qv9Ey2FcK2NDSx4VdS/AtdTdWMCr2Ir8N8SA27XrZAqqaViYIlXDrMFxmk9WW509vUfEQ/FeJSx/
cYwClkFFj65jzo+1dxsZeXULoP0GCXvnIddq+iW0bSF3kAZHqoNkWLptCug/UisNqOJh42hdfkTN
4FpbxRy8PTtbIjiV7CdPQbU/UKA8DgE0M+w+rZZ1ABZh1DzAu955+KUvN29r19oLOHf8srUnhzmr
dfyDbiT7uakLwU7qEfTA9pedTB5/r3o/e2z0AZHConISCIChkMVut+hAPTxkfqEerdasNoY55Wtq
pdF9L+fROcR7b+Z4Iy8strZ4k34Ql+8aT6/KZrOhhtJi0X/5RnD/p2+Ew5gw8b8Dx2wPNGTP1j+n
DysVVhZrhJRM+ODgEQX7ODZcehPyysQzjMtn06+tN9qEcaMbTqETDBcj8rFFMypYQSbpmVxlZ5dY
Mo+d7WHpY+UXRbFotNtbDBAgvHfKBOYyaXmkQdRAxf9YN08WsjTY1rUAyma0hdx5/WQeGRfmkT7x
IbXLhYpHoK2QKGI7LpL9tfm3PnMFr9rtf1l7fl729c2EAJTLmSt8C0J0vvvzzUyjipkyY8G9N9Qj
UrGZvzDBX7i1YsMH6Dsz15301WvOnDXtdalHVUVg6fW8h8IthGeRRiwEuMddsauRZ9DrbKVX1w8H
kIzOXQvzNnSganh8IOhkRginhZNaVqkJeVeLZXemn8YLCrZQA8uM9wZkZ2JECSDrbvBWLZOigJZN
4Ms7FziXf74rvvfbV8zmHnM804LkLuP2L3cFOyoeqka69wx2uWdbG2ZA2iQFhE273JImaugmyWoo
7mJ3kqsP0ss5DA1ILpnqoJ8HYqyAlDxJKwfeCBzc4DarukoMaHFn9ZKggLkDeQ5YIYdHRyMGk3Dr
tYX3cu1Vu0CneQzWjb0ODRVBAlGM2Ah3VGx1XS/AUIpG+7c66lfoUNPcWfejurEW2Gpz47XS8t4L
L5z4A5Zh+IpYYQKlLrfcU0tcwmMrqGDDRa0fevu8rmGQy/1T1Fr6KzB+xtep2CRWPe2UA6CKrmf5
4GKNQFARqil444dgvwAY3xGLrvaHB0sTSAoQkZG6xZuSLum2foSDkmwQloNFWBQqyDv3ZrCHuXdx
aZsYMvNTExxF5n2Sqm3uqSrHo2slkcPYUJEaTAkKFTPf/vk7Yjm//XR8+G34JswFfIfjLVy3f1iH
Rp/hcTfa5X0UmTrqrF6Suoq/qB6gw2Bw2S0yPzHgeQAAQ18v+lJAEQP5/eC1QFppA99UqGR4bvz4
80i/6hheYMaTnxkxOK7QYnH7pEJMCnK1VBTxtI6KdnroIg+qIqHaxNoRr8iN/AyZWEBNdRFvGM1O
eFrlRhezCuKjpXCGHRVBNHqfkoqwQl7HgJqthY1vOTGC4sCq1/HkNh+o12CLY2dUVTNxCIGqaS85
qG4z9drJICQBJzBzpl7DbS6/CWznA/W6CId63fZZO5+CzjOCmAPct5V6r5bltXeu5Yc3aQf+6wAS
z6vdWnAKZyw7AaHgPZphuQ+iwnyFqkizwZoabKlbkkD/vECuq28E8E4d3iCo3uXN23VaO5wQAdbD
adqizUOE4otT3fIJuFFYN45lFz1Cc50Dn4NoXeXV+7FGRgC0Am8J9Yv4G7ZPapFNZfCUdpO1CoxB
3ihgQ3dt3ll7mslpkAG8ztSzLLz3iwHkZPhkdcGwtGAah+A0uMlCH6jeqZpxXTt2uzTd6b2OGqjf
gFE2Y/Y8h4i3MLGqb0SICIribfYZAvAHcoZskuboDJP/ChCju0y8MQJ/AvapXlOZuyFGwN60bBtX
ILLPIq4PdaCeQGZIbxiWw7sRL0bwvIDBtZN3j8hzhbCzC/PHPJtq2AQU3ZaKbinbfd0BOE5FmDDb
t3XNNklr53eIsJurnEnv3ipzecNKb2uOg3dPVUMcNKvACqaNressXtZw7pi7B71UF6tQewrWwjQI
6obS3VPAKKIMma5rBg/Y6I6BEI7NkoB026uhzLu4chDUy+u9HVTlj85K3+xkEuC81sESr+n8tjTt
estlbQAPNEGuASzOTRG3+f2f5pHpfsiKcouARbcuO1jiqbi4LzQbBTBIuCRrIooycpg21lLhJ4U6
OjgwDqC+7oRVSsQlcvLD+Enk+Woa8/EpSUHQEKVrIteCN3bsbjkIGjkepFrc0JHFCsSi4dBXTYUM
XN/16blO8nJZm8y/gz5ptLVFEcNxJh9PqYXoPCCJ3oNrIVHg5pH4Ak7VWmYh/xG2/rFrkJGh4YAD
+Hc8jOItAE3T5p9XQvvXpyV2DZzZDA8G1zRNrCk/L4QIQ5WNNRgdDONNhFj7AOklogxAburWj1pz
B6kwRESoroN3VNR0j1PjljC8gUq+6xXmXdIp7Af6Mvua41sJcBl/ufYAhj9EojqId56WWCGdlRYi
q3j/6fw1iaq02sCWPsHCEca4y7Cus3kfYQN9vGz5mF7aqLFuqYEhA3L7z7fB/HVfqm+Dw7Bv0P+5
Lr1hf3geeMMAnLdg7eUd0+75mkmKnzyD8zFEvBAGsK0JepnXH70M7RUf7PLXxYBGFBIgf/r1RwX0
7JApS5b/fMnc/GWf45nCFAJ/OYHFg//25gmmqQmjwTi5zBv6KfAqKKGH8WfEhKUOykNtJ92WfsC2
f1XTM74yAaX6vTqEbuNczew2/gyrjWvvOmm8lROXChpNawpzZp4fP1kOtFxyuR6jGsLBSHmsVGpG
90ZYvn+CEQJf9S1oHio0+WrUn679FCzy/svrOL0/XCMhDp7peA3meLGwXZ8zlH/+OvfjNMTV5KS7
MQDVy1naMGXpJlhte9hoIoDk3fdTD0NdTTjp2/QWoLfq+dojMPiE/JA1LPowgGujBSpDPAywcoog
MC3xzAELNI8eHJaVh163UpEOIRLBozuEp4gzeFX9PV71TgqesGl+Yf3xn78Dlo4u/PzPxY9XeFAJ
4ZbngZP18z8XVItsRCYr3M0cLrtYzhEZxPb9sxUqJC6hoVLpQzqFNXTAUd+NCpw2CFQvUhcqjmHb
QZiPeQhbh5a9HaHlHOF9AdTdD+VrO3HCRPVfvs34I9k6GvDhH+MwC/8S37ctRHi4EL9GsRhcfXMv
juqtbFN+aGEXvgRSCAi23gk/xZkPCTwAz4VXgSnJh3hB9UAAeRtoMSIBHavok89yCbMjx72YyDk8
ZciLUjeVO+oYRgi7UDF3IEtdJz2DqGOM3fLQFAdkzL4AbJX8yIoLNo14IqnQRkYqEK9aaniJyGB7
zwPZbDJWlqdGdt4BSeR+21R8ugU3O1xhKbde9DxdE8Q/pul9HsuA0qOLZGJRXMwwwgMECpLdBUD7
swjT/GDh123q8FALBaqwPU/GUwXdjQv1omoqjm057cB+fqN6qqJGOoxdGaxMbPuX8xmostZT1ubQ
LVqlwi3VfTiZ8JptOyb18UNd1qns1LBy5fQl/CZpCJ3KAflra8kq+1hHfQynyrUHWoeAxe9XDStq
vBMK5m+x0yr3IYMKogRzDC6OJviZQqoV2H6Wc0oKC+H61Awgk9ca3ZHKucjDZROaMXa341oGtQtX
tSkdlxBQxhPFbbIHr42888SDG5dHKOmqVgbmom6YA68QJ0P+JuRHg2c/rj16h/2ACLaHpZ2n2C9i
JBJx3r7xYLNMc/h6IginQ7Sgdc7Ug8sy3SE2jgC0bqQ6O+VrhK6i2/lMmT9usnGcVvMcMXa8yZTc
eNU2rlMoxelxVi3U2vRNbz3PkAflnQ1/y+uknjnFKxA9iy3NyqciuMQyPAiHOfkSdEA4UhTBuJNs
Pk8TBvwE65YX6k7zDEjrLxoIaR6oGESCa9YOcJ36EuhQhtDTkK51olGhCI1dVeBvQldFdbYFOgJy
3RfqH/MY4hyBGa3o3oxD8NnO6/gkoA2HNabbWBHn9xB65Pf2BCks+En468Z1IrUcjHQBx5bsjroA
Y2CDwgY30tiy8rWV8Gbrd1ATruWb7KXcDBOP99ywimc5BdiAePINCMh65Ta5dYTr6HBvdN0XswzS
N+CisJVQjXkRoZ/eYHfqLqhBucOPrvSMuzjI09NUN3JFJ0Bk/Cg0nDHvxguk+iBjP+BPQSeRwWNe
+DbUVwe5lUXvb2tuFJ9gvb0cWRVsLFmDWuojjWM0xz4pkXtoEQxcYnVJ9mbqMXCsccsQeWSLYohZ
uQywiAVmqO6o1XTjbuXizX9LxcjwgWeC8eo8VYXvcIkYzUX4LXuAIUa8CSwE8qhYqordgNK4m/s2
A/jZsArIN0Ftf6XZvMIztjDZdZZ4CzcfLGPg95l9pLa5RoEJkQHxNl+qMBp1wDsLrFb0ldsS71cQ
EQFtqMZDE/HY92vWMdEEybotXUebM36yuXq/5t4VN4ATq/ma9ddhA22DfE1nlQ4Q7JPnIZOuT6AP
dN2IN/fzdf3TNdOgoTZ+u+YwrSDYj7zbTaOGTW+kzrat/H2B3Bw4aG0BYIfRYWtBH0fZVoCtIidS
xJ6z86lFGDnYikrC1m3u2YDUkTgihGubxoXoOXogqjdBLF5SO4KRNNUxyItGJ/o41xadxRaA2gXK
SFdRjAeAnT4kdQk+RwWVN2xB5AN4l/KhzOBI2ft31AGgAXvNQKVaU7FgqXWPwdSRhsABTKz6qFcb
qqsFksVtvIQV6rjPO7l8H4Z566gBLqctobttdfKBhU5zM5ru9tojK8cW/8w239Fc7dT4Z9wR1S3L
ojhSPxpahQPs2NhQ76lODaw/jTx5ncqp3Qu7lCtEdpMtbwbnwFKVncOhwk59WAWq2Is0h70VU9lC
RsX4PZo2Unn1j1FOX/EGbT2LHMmFpAoUMOEQvptqjhdLqwnvhgA6Mqqzss+WKZArxiAAZvGm01hv
iWNDiL+Zsns68zDmziFJBncPacBtIVzIC1mTd2yS6LvdWyXSpAbELV3hnGM8NTa8CE2w6WCZPaal
v2QBMA9GvS45hDkkUBZvImQXSGjr9CeiNmLATU4AFIhiK/9mtOHXEs6un9yBpUvej8FDDX3KFWwY
GGgf0/u5weIvDr+cN25DcQc+BGhzUdQ/AyUMgrMJRMFP54NFN/h8eV1s/LGAgjnUzzcVNEBWgYSF
jupMbLjHznwDMW8RdFb96teg2kdQjdsxxDKefe4eykzPWvnmUkwwOrKHzrxRcYpcDo1ELDKIyvEh
8M3i4MFMek0DMrWdrER8BrVEwiCnr/eA6YvHyXdvqX1yE8R0zbK/RAXC82A3wu9cnynzQwh9ce8R
P7tmP7Ao3ZRWFXwOqs080Bbd2mqn/GAyRLhg8vdpvhCgZheGwo1L8UJwtpC/WeZ6QgCXDnncqudJ
ROPOAhV8kzVt+5oW44I6GDb4efDuy44QXyrvfQHzKTpV7YC8XWPXcBsCA3FyoYC5ogbDqTc+Vs2X
Vth8KyBVuo3SwXjJOf7y+pyQuCtXUyQkUrhA/MAjuZxvVw5j9QXwLuG9a8ChJtAmwjSiSoD4QSDp
tZnccDtMRbWDC8n4POXwWdE3Os2gqwABzOzsToYPCF5iLSY8kp6QrHoqRzh4xMAT7PIwhW3YnPhG
9tuBdgLiWS5Sl1oIhhrM0HswBphz6qdpZSTOfaEPQmJvV9qJsabHZ+x3aBBfI3eo5wdqkcXTNofu
z5IGUa8O6N0R28kzldyh9eG60eMxnOfWFttc8wAG1cIDKuZJcsO4S8PiaAZd+DJ4OW4OyJ5zLLKq
TMCcWDasqdXNQrkykLrbU/ARSNIfshDsQiU9owUUxZPSM0KeDsLqiF86Jc77F1lcRvCbBCnkBOyp
OLVOh91pVw7WrvfaG0s3gOsGEtmHZmModlj03f1UJPCwAy5LnALH+uvjGLlw2ZmGb6H5uechxL7b
LkMQzLfTZeRFzVLgGbktbcbTJewYt1Yn7EsNvsn9VLHobGfs5r2zMpDwG9psNZctxAvB0CwbON3o
yWoFH1KW3MnYl/dIjSPgH/nfW1eizWpFtraaGl8zOlHN869t0ZhrINHZGnhnG0pcbvIiQ8NdZ4af
w9gGxbKHJHsQpcWJioNt7YBBwy4qD5wHNRXrfFTpSxhVyGRoUy9spNMXuCWIbcWC99ZEDukKik3j
nlo75r3xPKpuaKgRriebgbEgy+IWwZcnOk+meHmgi8r0/KCM//miqDVD9JEuyoDCJzYLabkNxomd
COU54z11USEBvgjwJjOLBVCXWUbgAzI0NAIE2HUnj8QErhPNnWjOWHdysmxalU24xiv9ErCk5AE4
kOnJBto9bcAOphLrc2zRoMZOJWHae3ti6VySxXiyw7y/pbag8W+g1yVuqGSF7KGEtORcAqrypR08
80JtKsy+mJETz6rhDA7zyI3w/jyfglVygd9GcCJtcAisVgvljwCE6IsL2hyaBaYUR2pVeM4vzIwj
T0Ot8H/Hb0oCaduG7Mn1fLnM2Llxq3SP1Fj+OLlesk0NZq6oGErWnEUVfPKYG+NbDJ/ScITaGDWy
BqfK7do/qNrIH4e0yzcqQYieWvvAzk71iBVtHttAJ0XIR+qaKUiVI1CPjbs+adT23RqODxLZd0zk
Q4HhAPS/rPr6Im1YC8g0M1fIr9cXp4TPL0A5+JhEwFiMcGzYzJVl5KOprM3bJOv4HqGHEZZweg4G
IEhmZ5+qPtoPEzDqEEdUD6bfZ5cyji7MMI0cYNEJL2ymDTsh3erEdXMMRiDOgqzMH6gORlefncwC
EEtXxX4P03j9IjTSBKMJ1oKV11h9MX4wAZ0KIpg7UpFGWMUmSjt2TzVmhL3e6Mh0Q23RmPa3CIPM
3alHP8Dwui0QSaKiQNgTwv3d/eQNnyGV05youjEAa8QXtDtQMaxLDqYR6AJUpENfWY92I+WZzuRP
oFfEeHqBsoQLpQNzVvDeWOGLIm97PrC1zdpujZWm3Kgm91Y0sMtN477/Pv9r69KfViPI5oDlYZYp
sa2bVCZbKxrVA3V3FBKzFpus98sXIcc7kPPip/CbWoIvCj5+uISzE5S9Pdu+TT2NzDbE4VpFn9LB
2wDJN5ypNFfBcANpw2HYglD7Phw6/zag42O3hNLBPioGby05eA4jULC3XSKy+RDUQhsuBAe/zSEz
k9WQuxsG9d7P9tt+03ow9vOjIl71aWiekc9uzkACZqt0kNHXYE9h5ms7490/ttN4PJozvPzJfIMs
l7cqkSI6tg24+eSOfi2SiM61COoQ5Gd0Z9AU0Rnb76drK42tActcVT4b9gIZrJvaNn9QStgVESTa
qsrdUkoYu7bzCCOC+wa7UOoVJN7T2EOvOMx6fzN7KFnmU9fGzZ3P/fJO2vKZkDBFEoqNVxT+psWj
EynZxeiCVgmScb696mxJo8pOEV5b0jSOCqCA/upCGlvpEJUrSOEM67HP03Hh+eoWuofJngBScx3B
pNyhqVezuRs8vwEQKQYooLtM4KZBSDmaOCC7CsQZ6P7ZT9QKizEYHMPXQaZ9uBlCxOkKo4eapmnl
7Byl/tpEduzW1ocR6he3YVZ8Ga0qPVCJ6kVrvQ+lOjow1xhWI17abhwbWscxxKmPo1d3j07a1uum
jOpNr4vcML29m4Txklpznvg3ZcUP1EhVRdetfJuZd1SCXw7keccsP8KD/eNszNzEYeXewSm7uTfS
c2up/s7U9ud9hhS6HzRsQW1U54YGbKziHgEh3Z/q/PTcVK116pLsch3ojgNbUPGXgbZykBbHIPDB
eoQppvcz0YAkU8Eut4SQF4V9AkQXTISwQm9nGMo6qqB3f/uEHf7G9AKgvxpEjxBJQ5RCsxAAD+jL
zjlRqR0M5whjjDcq0QGQ/3GZwOl8a2c9hLo7Ed53iKfqwTRNEDeG/nXHq65OobqtZ2wixzn1vRHd
uxFAUlLBA3J6tuiflEDWesUjV0ACFbePDklVHaVtG2cqjT14tENvPlOp8vruVOVi2kpkzk5xGMFR
Uh/Svz85sd9um7R8pR7SLN97UHGUcunwIoEtIW8gQQsS0ATL2oUPtexLX0r/humGTDfkHGBWCMKC
pp/3/g3Ixu8jwHb9MRUW6DqO3HcaomCbE7/jUL+crPo+0zAFD0v7ri4QRqEOVNdrMSADWNh5UJ0b
/M7zN8o7u86wdFMrBlha8Qsden+ADRs8dDcdDJXwQo+GSGig86hbOPiLg42QGvWjVoALHzu4su1I
WUv5LixRXHEkYS3fhMb+ghqorFuNIPwKzCf49xG8hJTfWw/XT6Ex/n/Kzms3ciNa109EgDncsnO3
1K080twQM54xizkU89PvjyVvyzCMjXNuCFZiR7Kq1vqD2NZrnRbTamfBP1u/+k2Vc4fZzU8xjs0H
wVnSIfz8V/Ku5lNDNlLVt3jQEzaT9VGfkuZDsE0qptp9G3oWPEhwsuVe67+Gl7jUXFqg2Q+diWLN
go/TNzYSCKCvZ+1ap85UnWpV/cahFf9u9YPxr7FVG7WbYBTmQVssSHKdQCQJJf4zAJSdqvqqV2eV
28X3vW/LQ+Bky4udR/caJh2/1hMgk6M6wRT+s8ZrcfL9tCKP+CX6tBdnrTUe8og9RKJ+OXUqgwWz
Hn8eCZDwm7rrQTVYiynOwf+O8Pmk108qkIdxCxgPa9ma1dQdRr8xXvgptcOYx+VWFXMJ0tghbBOq
opwytmmsFOI2MfuNpZn7cUxTsEMMDUA4hg133kXrLONFXbhNGwKra1G4XDgoibVHRHjRCZ79BwTG
drUwp2uwkoOyCYtQ3Ym3A6wnUtlRZ1vfUAxD0jAr6o0R5PY3zS2J1mplA8+tsb61tfyYHSt/iIl/
vvzHIM2Y9W1Zme59ia22pqUZa6VtHIO65I7ZJupkXLbMWO7RtVxnX2hmeZjBeBMfZ/JVRUva7KzW
yVcVO/xUN0shmsd5zu2zmQfaBhmo+V1HNGkz9E5xR8hl+AYmrbTxTFC9RG1r0M2C6T3wEe1F8Km4
swZN9VKD/6uXpcEFKQ1XEA3Jhm+2dq+uUHf9Xy+riv96WXrJfKz2jTYaW/KHxfXrkFrowdX6/VdN
YTCPh2CyNm3r1HeqAXeR8gr5vb/TEfZ9LwvuZeaZV1zC3GMxN84+I/P5PrRym6+YpdTDxCCuO/8u
RQn2Ng1Ynn+CmRgZtWn2mjfdXyONqPgcqTrkf49szML6HKnQTlhMPs5Vd0zwqvghy8OEYNWfLU6U
YVMP7quDSseuGsbkvm207NJqk7kPHLd6JtJCbssb7D/6pQ/VqKyaP3qxJN86gvFbUGXiKmxSq4ZD
/A4SbPaUykhs4iJvfiajj8oDmbMsYkbVavm+JEGDZosUN+Qih5PfVh8s+ottM9nEojBeQu9p9r+z
4ART2yd/rkYnGay3j7IwvE1UOcmD0UXm0fcz91hZBkki8PfY9I7Th+1W2Ngwtxpa9NEzIfSGE1yj
xqheBigEmxqPkKMRVNWLTqoKumewbGpb1C/jPOq3DrdE7rvqRfVwJv8YL3P+oKrcNpCb1PfFSfVf
4sE5NIWRb1UrQfzuijzao3opVeWLaYvVTv+oSp2wAvhG+JioaydJq+1dPJWRhuXNuLFVAYKtv6u+
U1W01yJxYHwnmoWZTlK8ELq6DnlZfbcSMNI2kj7n1vfB1i6QOqRRfZ+jGTXP3uZPgZfHe63/VN01
A2zS5LOwV0V0GbyqGz8qq2+OOOvJvarGx3Tb2WkBl6IwT5Upmp266KA554qb8cUtOyh5ln0CQ5Y9
ZZWNb48NuFt6A/5U1RAxFTbM1USTn+oOlJGYB0he5Zht3Ljtj6h4aSRI1/L/4+DPS62v9p8XMGJc
QNOuQn1lVWzoYPajZ/GaGoiR9UbthKq+NKZlW8ej9dmtLad/dOv8/J/dXBZLJ5118v2cKEtwkoi/
kqwLQukZ+CV0i/1Nx3m3RA/6TdcDcXPdRoTL+hBlfTAcArgZO1V0G4c8PIGCO1WMrNchdrs3YbX2
dSrijDQmFxtcBzJxj8RhOoQuOf8/YLNvdbMkOAGw6ZIaQfDdtnCTwzpRf0KsZdhPWaddoqDpL5C7
/b2V1NpjOiP4JuB4f3eG/mqq8UuGDNSYtL/qEouKyetGFFrxHq6joLx69dyfkLGej2kku1sxa6gK
Y0XyRoLod5EO4s9YPzqmxftoDPPVz/0JNxruPW0lmaVpYxxgBvTnTiy4tQ6ls0vQ/nzR1wcFu/fp
p+ZKtKyJieEXORwzS4+Os9bG206a1muZdP6xbghCqOIMpOyYaVn6WcTk1Dqagcw+i2PMXVpgfbbV
q9R+zfWJbLlVlsyvFDsnnSi61Wdnj3T1scFI8bPVbePu6BER+hwrKo91Xi6wGlzH1i7ZEzkb2D+u
7wp6T4FtnDZ8thYORNLe11GhXFuDoE6OsaHNn615EGmHeDD0z9YlT6MDKXbIGOuVW49ECJbg1mer
Y+D07JgIjqtLiUS3DnqHjqoqMrcZh6WXyBasY8tpXA6mE2Gasr6uMZjTAfs2qFqzPEm/7o7RXL7i
PTRNISxLea8O/Lx/naXWzZPLdPfvHqqbgPIaksjLD6ooa0yGS+FgmrTaRxa26d8HSwfOqI5uTL6W
hziKm+ybGPFTVan6qUNcpT+9BGSpKqlGV0N/si/GfbqO/+qa5sSi8pRc2FedOutM/cUssTT9urbE
mfXiC+csk4gZT3WLUji3DVo5W3Vho+DhEyawxwtY1pevF4sq7EcarXrI2JD/4/WhcEhEjsp0p/p+
vZhnZifHl/XdV30fa8UZ7eo39cpf105K098QGDM+r+E9R54BVXS1W1EHLcFpRQS4ZM8rq+x/q/Nc
OF2oyiZWGX+fOqTS0G9BcsDSiq0OwOLu81R17epcC0WHH59q+T8u1+XJwYxiUgvrS87rddy4Z1ek
yvas+UiMBObOSH3WZujgBqMRnJqYf7kquk7msW8S1b3uBPFbi4ebqjcm3zo1rc4yFvDVuyGhgrkS
uDMoZ/u1IBqg6rMimE6LmCAHqotjy0OOBFwhMRAWtAapAHWouzS4a9eDKnad0+z1CKK4qhubhiQ1
Of461E3dJjKVevep13n3WS63fWAtFyZhm9jY2uBG3rAj8MW8kpWss1VH1WIk2DauvcU69qtenQWR
8dcwVfwc28bO2a7QXP3Z5PIwz6Z2B6Qh9+3iXh1mO0Gwaj2oM1WXkDDagoNuN/9qQGocAuI6VnVO
teEw63V1/le96qGGkiaP9i3L5c9X/K8XU2ONNvhJAHGNzBH6zcdo3uurPeK8HsB1/XWolYFiDq3k
5Mb6rlXFrz6jFesbPdDGgym9NHQMJ8FQuo1PXl3kh1HE+VsSZY+KUrLIKOVv0f2zRwAY/f/uEWlN
t52XDnnYAAXRoO8IXnVxeWfq3s628Nr9qvLyFHGEr/LXiNbM+qNVNffQY4o7Vf/Z2Zt1bzsUONo5
fd89oDUPs8XGsWMidhKQ7mu9I7ZUVdjMTvfwWVmX8gCgbxVypa5aD7LNkx17bH2rLvPZYHj4x2So
aS/6auO0ejtN2qxv8jzqN191qS8877NcKe+mrybDQE41VCNV5T/aVVlKtDD+dbn/7Dit70C1qIO6
omv4f9V9FbnrmNhVH79scITZZxDQtgEZlyms47m+n3BjJLNTNfqlgZuiW4KiaukjafbbuGvhVvIr
71Wl27qrKchspdusRfvUGuVTk+g8S8zEO/lBRrhkbLNH039XbaoGxGl69Ig8br7qXAcfj6SETWdk
TvskwAo8VU+quzrkVsCyXfe9z9dQdbbQU0RDhDyalT8ejUIHA1MU+T3BuPxeEvs4ClQgmqgyRv67
PkfVovqA5ezAYw/oOK+9VQPcSWNfDRaSYUVunisnG+RLVGD46zRY4QV+/Fw4yfRhFGDWW6foyEM3
mNLlMQCJUs7nuYFUz8IxfkBIE4NGDQZmxtY5HAt7/gXRfgMJZYzDvB/BGlkBmCUbQYE86V+0iCTe
YLVId3hIb+t5lp60dd0Fd6naWdM8vdQSMHnioqxv+Nnp80oYnRJciRB87Ln98qK8RkuBiGpXXyzH
JI/rzXlNduh/y+pMHWQiq6MtLcSe4vje/ftAaA3u+8RjrUh886D78kM1ftX/q+8yNWLFtv3nNb6G
iswfznjy7dS1v+rV2VfdUvvJXYJs9voO/vVKX3XqzWQL0ss+LoR/d/VLOzk0bonQVuzIe4RhMar3
Yms/+YXctekCfr94DDyInFrV+S91aT7U2C/ddBKpL7I3lnDxuvwyjEXwskS93BJ38fgOaLXl6O4t
lv87cy0Gq5fuogHBUVdKh9bAN0b8UI0OUkFPEbcLa+67NnNqbNhibnW81zlGq5wtGSiwDKqsTpFJ
H88gWlfexxS8FhE+3/k0XlUJKudzUerj7bMkbAJb/vTwWXK9Y7FU+qMqBRkREhfdgNLyvoE/hzY8
dstNHUyAsLsysnQgCtSVjf1XQwuiEssV3991utO7MPzXFkRVwpgn1PHrCg06Abc0FocyTzCj//vK
kOODXWmBvgww4YTuVNg7tMfchw7QzYNdeelxtj2YZUMNtGQ9WERF7gus582I3QirUup6Kz5Y7TKx
PKWk+qaJbYatm0BXx97nocc0KdWmOz2Zx21BZOsnKjyN4f5sUdrb6llh3lla7V3ngbSaamhgm+Pb
qX8MowOHc+l+Q8jyD7PsqnOBWQMigF+nKfDsM2lduWzS2KzOneHi3TVp0QlLB2LOECpdp61fxAAM
nBm+PRHcq18KFjiHFivsrWotIBfet2PxRjA67zb9uIR+n8inek2qojKzhI6Hi+MQB5gCwJDCVqQv
9bM0ouXzkJXjP4s/tcUtEPrV4gtRIXgp61m0VOIfRdXwr7p87Vf7JRa0aoixdDueLc6xBQ40CUHG
Yy7EzhN6Cys2SR8Np4UJ08jmpxzcl2DSrZesn+xj5tnRPq+H6JsGjWACSvOzWZAcLYe5u6Z6Yd1P
ZDs3TTuVtykRujzEMUy0EpQXehhjdDJkhlekNKMHcz2wa2qu40pkSwn378DAskiXI64xNKpuTNG/
CV+nZ3UNdRBuAgg83kNLBZcm7AVvc6QMbWv+btU1Spsk0nGF6tNDMoAIjwZHXFN0HK5VI9B8lZFL
JILiV4NYi4XdAX2yMGH6atBcp7nXAG56TYlybim9dyuO0FoWrXdxIRZ/G/uf7lod4QF16tfgIFmC
JgTBHB8NuK4oYI0a7qiudgd52N6NcUHiZ21QdarVMdjmItZOH+CwzQYNwlArFu8WdCDEfc9Ofupz
/iSbRnupgXYd5WKb+7wptffS0Taqw4zD9rZvMvtOjYxKoDrKegWbkafC0Mnv/mUF0Tk5s11m3VLX
MW9EJMd9XGg4iPxdp87aVDSbNZyxn4N5gEPIzmiYJ58/JmPVwWlz8xpUL6pgVTwgwgLQ32mqvF9e
O/fZjnV3vrNh8G2/RjXr+Niqh1DOkXdQDeqtRGAfsPCJEZlfXbE9qPhaL8XbjOf7baiNOCShT8C5
XeaD10hvp7r5ESkC1w6Yd9fW/+9RzpA0rz3mS5plDg+IEw0PsBGQ+rDwSSaTdPdV3yclieJl8dkO
0k01ZLmu3xFiPalBqp7Pi+hDN64hLs+6ke0mwj767jfd0d+VqE4aHNAd8H5rsUS+3/DrN09q7nYI
wNdZsehOEseoI8gs6+bU8q/RfKPvoIf/tOL+N5eL7z91/pQCoLdK0wgHF6ckwtDzSxpQNXTDdCvz
TN+auQEYWPr3s4GqmlKkSgfzEOuJf69Kqn6tUr2CRUSHz8SvWVYA/mxXPNezGT1qxRMgYSgv62HB
kmmbNlOyV0XgoquNcjMfmnRB2NLv76TRzTdnKRCyJOu+gVK1nFRj4k3zHhfmcqda8budLkWJD49q
bQsUvWZwXKpRVcG0AGprzzdVciJiDJG8i9jelOZ29ZvOVzuNAUDpNgeQvlHFL7/qT6MbVZ7WPrLR
uo3ytNY9f4IbbczPvo9sp6lhZMqSd3nWYPWwmZhe57WkqnTTfEMmNr9X/SV/2QM28cw6aw8fGNHj
IGwC+FwsgEyByAZIMRMbHTO5Yo/FEnDi6VPnj7Pusnq0k3vyUvqWNzQ+ImtnsrANeW4+Tu1QA640
s81czPjtaQMuAf173DnBQ3Z2edg8enC783km25oX3sEmur73vcDd21X+Xqe1Bkjf1TaC9OSRdOwJ
IeDkMYh4uBtwFL/7BLrtDoVmw7QtNC7s6arONAe4UVMj4Gi6/KypNhbYt9er6HGwIf7ELE0olsgZ
U/KoR7gdy8je+pVJFDdbkeRHb3qcg3VFFCDtG/P6SGDM1dky22XzaiawvJHPOHP/TyEwtj8qJPae
at2KT7FffARD/EOkcXCIEiM4ZpFGbIvtMLNkwr9oeXWSOT+4K5rBl9MpbWs+K/o5foJNse2EM3JS
DzVMxL1A9iCLQJ83xktvGd8Dw/RDHUTY1u4jop2aF7YWCSJ9Bvgzxv1mGLl7iBKUeE512HahGaI/
BIGO/Dl5wtBcBAQgEhE7QM8exNN6klsyHbtx7JmX9Ty9TMAWQ1F19z3h+JiI/a/MKZGYbaxuF1dG
s687rQhHG4CpmQ8bdCUBOiUfhtsvP7qmP+BfeJKLc7PqVr8EEmwrk9OwC5K2DI1k/jPqf7Ql6svs
fX8jhc13IT9QGTykQfltKACTmHUPFbd6MkGrhWOLubypfYvLbOO0DdNK02E/JuwfefmO7tfe4psp
A0zzJk/+1lkmbB37DTZAcwZyzO4Es5fQTgdCBpo2bsylzAFYOd/NxFwAfLOmDJJKbOjwAZl0V5dM
sHOB2VRTZ9fEBVm9xOTtnAyPgqnqD6BFf2hjWb700Z8NEroHSGivGtFR1gnLtZ4IIBXJKjg15Uwe
i7fVDfMKHpNPsjSoMhFeACI5/s7TuL0as4UZWv7SD4PxannnAQTlRovEiwEvZFuhbLCdeAYQ8bRP
2Itf7WU6V0LHiSsrrmOH55MBRWa3ZPwYJHqHQwKe9JzEp6Dpdp6JeWJUtVjk2ONjbyQti8+uOSQu
ooPD0D8A/dja7TyCQrbPRuVroZ4kBUi7/tlbKhKWc7Vs+6hszyIdT20PNhepJVKzwNe1Xj+OIxyz
yi4BvoLrQraebH/iYaFSkybqetziBlwZksi9+h4wZ1xzRN+4h65P0M5M9I0LAlIgvXBcFngMNhZA
oRGVxpltub8Ze42le9SeiGGHdtPNoDj0cxoI+OFNk5i7Zm7kuc8QTr+p0wbeWx7+o20xdSrKyh0O
Uu9PVU2gC3Qko9RVDNX8eYEYj6A0MsNiWsYDZI8StrPdhli9T+hoLPIsgsTcO71+0826OQMkX7jD
Eh+7FPbHWzkDMunN+TdzlQtNZgkepVjV5FkZhMx+8dk1EVco401Ue3hQ5f6vJ/ycPlKfDdzsNUlY
mj9N13sWUR+a5PROMVzVnZcOf9SSn0cEy0Ntuwj41mg3k4GvylUkewhubZ4l6AdjvOqKlzJZml3e
A0Ru+9+Fh2YJQF0P2dS63i1a4t+GNjoVi689Rwj8RnNyMaz+tXS6ao9yyUdX5trOiyQ/HsKOqP8M
97orBlL4JKoNWT3LZPget3aHkmHiHjKXhEo99vtoaMsN7ze7FMV0CBK+kKJGs8UsnOG+qfiyjFy8
FCN5fbNh6xKJQ5YW+4WA8tEV8q4oKqR9sup1rPWNWL1h8KnEJgrPNDKa2b6roru2RlUi42bUjeGh
joz3xPQI1cj2orPf2PTLMOxgLjpnzdQEMfvMPuUCkYu2a/4URlWFeFJbevsnKj1pONkp1uQyxzA1
fuxKyzii0NvGvbNFAbny5LOei7fG1pMwsCa2vn5xTTw33rfWiL5wDDa1DYqTabBIyPzsvWuDJewz
f9548q7u8tB3ZzcUQYnhe1H7+4p0z7UHstjGsruWTk80FzkSxNTgYXVCR5NS9q/E9NNQDM67VcUw
sgg53YQeHMcczRNfnitt/h146F85wYczFth/WuOpJPMUJoJ0MZPztJkd4HyVGfgbwtDTkZ1XTnYN
NZu8aC7p2PEM9id7j3mGGfar06eVG28Quiewq+2dPfvBNq0HvDMyyKliTC/qMAgnvZAdveRF60Id
dgtgvMOzn0GwILIUFq4W9l37Z2o5b844/9GaHTmwxL4DjH2pYSF6M3FE2/WbLToI3yRmozuvzF+Q
FXeuE9N92LV5e6xjWTwUMzg8LekfRb+Edl/ku4JF3daEmIUoVorDlzGCpS3cTW/grNyYwkIQyM+O
beHHd9jSRKj9WMllCQrnFLFSO4skM87paMHQTMrlUqXZeCwRQb4DGm4dDCHm+yEpYhaz0FqBxzT7
YcQYkVyTsavTzHsoujjZxe1900PrsYVLMhUDSLQzWBKXDT6HCeK/mxUFuekynby5DSTeEcJ5ca0A
u8BFNK9SHgfNxW+gTP3XjqT9pvWcHrX9BI3hHhiQNWPJhES+/m1p2DkZzVC9aw050SDrplPt2M4W
yqsMOx6X75MD0yeB1/IOrbgDnAz2AZwqrn+9sN6ZwHBWhKr1Prl9j4ev0PHWdPDPIC7yHiOIEvJY
H9+Jp7Nhy5rh3QiiISxASb0HDlJIzuK373HFIwIdw+YdCtmEqDYSb7FmnTEcNK/oTwYEJLxoq4qp
WMxrqcEimpL3pcvqDbwkG0x33O0be2KSte1z4rInjmJ7uHaIuF4ln/Uy+e0ewBl7ZSagbR0UUC1z
z7lnrU1EKXjQllZ76TK+stHeDC7vEomhDCnvaUQjGVGYPrbWKChqPkCjgP3GOOi5k21sXCDje13X
JMYp8oc/5KSY0QaB4189k9OZ9wN6IluQQu4GNywrHAwrvzXO6IWzyKxdRgg4tJzhYFZZgCd5Ou6X
+jpkzXzsZRpdFz6Llrp3YBZf8yQSDwRS+xBNKqasVtNvSKGj6FcuD649M2FX7bwhkAC6DuVuElPs
ZPUh7TeQGbq9tZqg9mW6gRGf3dyxr07BgtMq0o54sNTL96qv8BmplkODK99uroM3wMHbvh1TiC/c
/9EC4ndufMFHccGGYDjcLaC1PXcXZUkcRjmBVtmigyM43acplCERofFljPmDq2VXc310xzmBK7fo
222PdqiGDhsTt4D4QEAALdbI2fRB4YV6UZGIZHro0sh9GuuAoLpT7GVv1eFYEdSogtjfZhjAhZLM
8k4mtbud/XY4I9Th3qfCSPnTLeAWJOEyw+aBWrKEvnlVeldaDSBd625Gmm43OHN6gdvRHFj4O7yz
G7ppzdFAMUNoMrp03KqIQ9V/2N7SY8QmnOOAFE2SpISQZ8/YdV1UHapY5Bs7fZWu0TzE82SGRNS+
8/QmwzyK+Vw64TAPdZjIWLu5teyvkztpYUm6/l6KUWzQbOaD68E5wXqjrAjzZF37QLQbcEMP8Kdq
UaAsHQy0PcNAmR7NyxBRWl83siv0xj1/ienaSbKN2CgG5zjycUwt/HuE3A9DrOXh4Os3m4DOznLn
OTQ67dwF1asQrndXdtrvduKHmhzDurfrptzJOfslLfA7LaLiOOc8VH2b3uXDOIVaOnvhhMtAx7yP
KgTTiu4WZ4y8o90c4R4kBpjSfRRhuoZ0h/C03/Zkjxc7Ar411ckm6SdnIwX/k742i7MmBiigFoHR
eapO/jzgDOJXzR2aY1e9ZUtlARWxsEQ0sdwALMuKTBTupZ0CHF0mFk9GO8gDJNtdMmlQ1hqxHAsn
l0Ar65dOVo+aDuANgW158KT8MERubqzWsLnDcm6+wL4t/QRLbolPfoxr0RoT7Yck2yEHzQo+Nuat
zu6jDhJxhqOkk71avktpgZVjWbDlpoBDgc/6Zpkm3If64COPSjvsvIFYBzJNU442tHRvpEqn6wTI
EM0iuc/9+M1DrGY3BSZupiLfLVPsshke+IKGQezdONJ3wsvfMASatg0hsx2Sq/ouT0ATVlqM0IpZ
35UTelgyYooqXNsKPSTh9lo6eJuuSLuNiJIDMbj8nCG96+qme2GNf4fZZYeMefpgGYZ2qLmRwmh+
yAFwjEUqHiX72dgh0Wz55E0EvJKukexY9dZkpc/Orrbi6VDUrrFNAdiEwkdONr3FYnJY3shhU4CQ
3Dpe9pgE4uI6frvrkMglb13o+wE63nHx9ADGLyInPMOh0gxZse8Rfl96t0LOK8WLAT31fTTrO+n5
bQhdOd9HgcOTJBLxDpWnDwPdnV3Ty/HZKAgLFbBvGtPE6isI8Cy1EP5qonTaYv74zE/lE2PxfxD+
zPdCw+litrZeDkYmJigHWt9rcTRpEbQzowKYzyTeEuIz8Fw3GthAQO1duxlYUuwbBwXzBiUI0OFV
99TkULgsEoEBOf92AkGfT/Yc6qyk7R5rMJ4/P5FZGC8izR+1qFk2g25E90JaH65NHn4Z6nPaZ+JU
zjyubQ04V0U2o/YuHrtMqKcXvHe3Bi50m6YxUESqIqhzETilTJ47swTkNeVoOsZNGCGwetA19ixD
47SfB2cBBWFXBdZIrvMYBdmyh6OJGUYGIbVfNHbqU5ECBAiaE5aX/XkaxXBWZ1+H2LX7c5ECnYJT
w0ztEW4H336Yy9w/8OPWZyvX67NLvGvfLdV1Ruz3jCTSck4LNm0BvKSNuprfkQzo8+nQkGBEhuZC
9MIPCfVfhRG056wp31q/IIBS2mN7XJKCLXIAq9nPZ2SJ+/k8Wj1a5p7EC9c1iiJ0HNRZzNI+Ddpq
iFcfpnkpz8wiJZugKdo5ffXmJqACuiGuuD6hFonPbmFXGy2pEvZSfnRWB5avrEOT7OoQdt9Hmt6e
l75FL2t0Di2Pw3OrZ2AXE5alYdNWL2nW/SG7sv/8rtSZ+pqSxUH7fI4WH+WXXhyi1Y1S7TPUmb8W
V2s+fu9tW5cTb5qDO0Xj2Y1fITXVPOh2BlL/7C7IygZe+maVcWlspN5kp65bSLgvW2PMHg0tSHGz
54ORfHOQoUQJghW8lFG04SG1voHmNlTymmk8LpDQ3STZHBVhokfRYcmb4ygbhBVKXBHT5DR28BI1
FmvAYCfrrN4BYh7khb3llbRdjV+F5S8bdSqNpGb7G1lh0gGiRCoE+vdLVQZsrUabeA2GVGeADuZZ
wDHf1B48tuanv+Q/ibv4fLMRGnKD6fjsjinjgYUNaiJO6reqzak6t+tBFdXBRsyDv/n6U/5Xc4QR
/T96j14g9/MoCC6WB6MeN5gtf7A56TfSRhVu52o2AiNldhyaIiCpQ4e4xv+78lPE0uewDVrwmcJr
gNxxGED87edfAk8JMoCToXV3Ud4np1wrkHO/9dgE7vtkeCyj+i7jOXBGJRuHtLr4gZxcTKBcQtPq
8ZhdzJtEG55wuObvvKzVQoDRpBPidHmKmqLk2b0Ue2OMHz2yYlHxjO/6a6v71mFYwwS64xTnKUYm
sm3Ny2xgbXOAiOA99y33cDD44CWL6iVQNEjsB8oYIuUwnrTKzbh1/PkqZgTZHE+TrJqIMwaINzRD
fo50gS53p7Gsgox14as5oQWjOeFC1jnUJkBavmWGWRDbzygelXWdnYNq+cWPjT8NoNWTPZZ4a5pp
t01IkZljF1xHsVgHgso1rLFNyhZi67SyuukFpMaBbdRG5HUa9nlc3ZyUjDNCVoj2lweI9suWLExA
LwSfrQllWzxuTH/J3kH9t5eoTO0NlsjlVmpLc5chnGEZlfZW85jde1Prn3J8iR7xziQn7SzdH1Mm
Dt7S4T3f2c+eJ6oDt0B5jIijv1VlhGJCqv3oI7veIE87gBgV+VXT2ffIYNjVeSJ+xHXySiRpgwO3
/THE4hFBVO93IYinMS+Ypebe8ojlSxmnTdjq2LbZ0v1JZN4nFsAzytO7/kiw5InUIByXvoFoRbRk
W8UyO5kozm+9wl6OqJguh4XUwRaUprVdtE7uWD5uq3pMD3qzxjsCIlIlkdZO9O4VoD92hWJ4KuGT
WGmVfERa7cIEJ5lgPme1Xq3klWSnW+7yJEf9o5PGezl2DerkECbJ9pOHwasl9dMAHaCx3KK5nD2K
NCsgt2YzD6ldNxf5pSnq8eKs0bsZqO9otc0xGFrtFevrnQgsQqow9rZRn++mOI1fQQr+FBhN3dut
qb1YuqNhn6GPO78vQDY6VbLP28n/aIlft4EPtl5G84XAZ7zNbeSUBjLIRxT5tz5K7j9kMFobL/OM
GzsA69TWiTxIuGfPid3BeicT/rtFPtgJ0l8thsSspw3rMajyevUesY+BNYhHq4kIbWii/COvfyMr
kJAjTepwad3gGbRxtI8TD8Jws+CxtWTLjRDDr9nsTsssuudRdv5jj7BFUoJnxmi6PaAEzuNI5b9z
3uxZ5bwzcml5+FX+bFY9VaUqq4Pq/jX6q+4/L6Ga3SVSz3nEyrRTTOQT9sdqavx5Wo3YHauyOlPz
zZDodFLlf5x+tX91V3Xq8K86dR1VNxtdubX0egrZ2+Vov5VlzaS6nuoeSxjCqf/D2HktSYosYfqJ
MEOL29SZpVX3TN9gLWbQWvP0++HMGdpqz1nbmzAiCKgsRBDh/ov/tBq9yYRg2Z8qQHaP+LH9U18P
XctwIg2oWMopSMLqJkW5fGYHs0B8TOpmM/2njno1s8g+vi8mPXi1NJXXwc2MPSCi4FXaysxmdI/N
4SxtUqhw09Vo8O/XpsxOngOGse2gFufGq4ma/9omO/JmrsnvLFrHy8nXtlhpdprWq9etjRXnHjF7
46kwU+0YuWVwtkqkxgulsh7V0lQf/cyL+PSN7ffa1b5kAJHfdFUZb7MfZkcbA6KXYppZPgXTDom3
4s8IxMU5xgDyQmIE1jLsREz2Dpru9Ye+Toml+PmDXfTNvRmnZ5dv7B1OnkyR5iS9whw7Jyz573Ik
W8+Iu3zkdeo8Qj9UjwrLLoaVwH4Y2jFmhq8+JGN7Qwwlu8O9N8RSByA3KKr5aHiajelJhn5cMX8P
HWQnudDeGwH9h7yt1T/RW8sP4WDnR3XWnkk3dywxO2Qai2TcN6gbns26INOjIsik6RDlmHofkr5X
PypnADDaJgubgkhSij8UFlSB8Udc/jKarmGlDKCxC6wv82CWhwzu3GsaIVJQjsUPYvnTnTTVgd49
eml2lZoUEIWDUwP1+yD9pa3t9A/P6ut7qfVRMZNhGh/advLAqbXhociS4TUP/RwabDQclWAYXqUt
KpjsAo56lJqHK+ddVGV/IUPzT4d5RKqaqCQYlOUcUmT639FghS9yGq+co6uKdeFu69B32D2YSp1e
pa3ivb1vFf/Ra8jhT8UBvcTgWZszFRPPZDo5brCEJxi2pS2wopcsJ4MqTVbRg7pNi58yrktTNMzT
Xi01/SzVeGqK14mo+HqGHAtsHaCSYF4F5Aoc9DkuY+cSN4yvSLb8B3S7dmlm5uea/3Vr/9yPEH8O
HNLQT3K+rWOvRW8j2ThWNtmwR8GpeEAy0Lwa46KfU0XjTtqk6Au1eGiXIogV4Jz6NC+aT1Bz/t2x
ddaS2bmUuvq8NcnWlPrFw9bmxtlfqlcz+6kjb+fWTfxQ6KSMQ8x6162tzVZaQAS1d5MeChmmtVse
VOlF0QHDtDqq43FpYoaiZu1HQCDo6DNnOElVC4sMN4QO3rVjNR+h7y8gnyVWuHSOhjC7xGEIqHqp
DmFX4hgMzgSpJtZeof1heCn4tsIkwrxUTZLqF70Bud8Onf0x5vVwCRVmbLI3HZvk0tbldAhMuPJ9
azs3v2ZSYidE51RFCxFJS+13p89ZgnnhF6lZmZa8LXkCqUWub78bpoVKUpu9SFPRBcwmsnK+lyqI
KXOPh+OfFToPB32svHcr6hUkwSLlaHme+64xNbqoOZM6qRZIvaC/xiRHOhsMF88wGO5kpw+i4/2r
zmPd74fJ4L0qy2d1OWnSMt1tPS+/l47YEjOnmzqckTAu3EnbwJfnGDaoUHms772o7CHR8Mkb5cMm
3yZXd3zCnUsap+2hi+wNW58vTtqcQqdPwX4G0TlHLeQ9GF7Kss5OnoIxdDosupeD/UaQwCL5q3XH
AlTWh5L0RKdS9WsXJHzdpzz7sLRxYp7PKIdpTMpc3HDu5gi6Mzqi6UevjCRbPP8LctBYcIyIP3ud
eZZaVQ71u2NcGR2jo42XpQMq6Obougd9K0GKOvfDj2YkkpVWpKSg0egXLQ+cfUhOYInyOfsepMsx
Ss3uRBhriY25TOezt6kz8r2pZ8HF0w+Ij7rP9uIHI4WeXgxTeTLy+munK1jxuNX0xI9GhqMYiVen
rF0UA1pkTPJ4H9glVEMdDUFUs4rvbd4/+36lvuNkKIibXW16/ltGXCupmKurSsX1mTTQRUshW+Ey
x7AL8yHIg3Rt0kY/uilG/xo36c/Sdo1Lg43FY2ihDzcxxb3LquwP5t7NT9cMH/sx0/7CZuOUeI3F
YumpmeYdE/KcHHbbApewkp2HuPLXYMFfh3m9C/DG+DDj5hoB5P2pZQjDKc8pNiavul3cocybnwqN
OG2uxPnRHeKSpHf0lUlfde5diAxh64Xo0yfts9kXNYEAO/pZh9/VYLbPXqMt6PzcPUwqMcI8DguM
s12CtirIWHvWX+Z4yN+HLl7YhWl4k2paoTcKaOIe5r397HcTeahuqOBqGONzVJsLvyxuTqCC40tT
oRFiKfkFuydMHFK7vhD0q4/mQitnZW68MvXnz8/kIElQHABBHWOFRD9JrXQX621E8MbemfoLroOv
wcwIZDDUngJfL3D7zkF9KVr5oTstmrVZ/mKxWvvoZ1d7aRv9JPuQPvXuOjy0d6P9q2Nw/jBDx3vL
SuT5scj46C1jwkUbE+Zl34gQHLFmXE2Xmore4mvVE7lfaj3J4tccJ16poQdcvjZecgr90vpoiwqz
3Tw7y77Os9QXx68va600q5d2mK+mmqjIWuiXpErnx2wpWnW4m+NWJ1xDreya/tS7io2WkW4/jrrm
sOadsh0RHTQDpNFY9sQW35hpyu4yvbYf1UFjrz+189GMoh7B2qUuu6QggYnNU/8olfVUWdVYJFUL
wqjZEF6GPiMs2YQYprlWHUIYQjlMqsXyB0gC2By9wJ7JWgAnojq2Or1nV52vXTi9r1XZo9Vlf4us
5DFL+z/MIi6uGRGvx76v/ilQwHSO+MpV+087BtUbH3R+yta3NRzN2DWjVu0AkCMtspwlagkGjXqM
YIDpB09G4o6nsIdMqaVq8MSbBEnA7ufpfvEwkjbp52IN9CRVtzKfYdwRZViO39rnqkG+qLYVdBmD
mqmcrx3CyQ9hnFLkcZsDMIZiOaQlSeSlLTIZPRECCoBz2O17ZuUfpV+Fj1LzvMlfoJU4ki87hzZW
zspgxyyk8+5dtXP9wcb3A8RIC+iFHhWwVBbHb1IJa3JM6NXP91LVWqAckPHSs1TLKY+v/uCBHF6O
RMYze5qHaP3D0mRb0z6q0+BValY2EGId0ESRaoT3+9E2l0D0cnhoW+UNLoa9k2qqO9ZzDQVXavL7
2kC/pHZWP8tvzxac12jFCn6ay+9egEWTrpVHqZaYy/No5rjdyG+zM2SQYoSglpqcLfL757QkxEti
mdSapeXqXqma+maTLCCQPFWM1WbRXFSbzFCA+eeHMxbTLg4C5zsA4ruaLTzpeJ8aa/6buMWXiUjo
n2UHXYSkfPiGzzefeqaGOzw6y0cQHOmlLGz/1hpzeOf7SnQhD5lfCkQ8n/Qs/pIiz/arnZxXc8Kv
3XHLX3lW2FguJ+NNKzE1dmPQN8R+ol9XEvENEXwWBlrgxo/pmMcgcYLgjhTpOR7nd3vOjR1ynMA3
ytR+aOeumHdZpfF486b2afYkhWLb6RPRUCSy/e8OCo/7PoGB7g4V+bSg6gFcAT2HQ6eisdnBYvHa
8Q6w/Hytm+oHtpnK1dKy6d3qKh678VnDD/4Lvms/89ndk6BHubv0T6Ed/lV1WfIUxRG6tamjnKDp
q19KK9aYtLYnzdXtj9A+kxJLvxrzPJwMJYqPrpLeBYr3k+m6ejPr6C8zKn50Y2iS3qmciwZilCyb
i3EWQmNjHacoMEF+8EIj+TaQJEonywWKVJGsdHixk2r0DnpIeqkCCPBaFGci8jEpP0zP2zzG/AV1
YrIE2tdqDryL5ZH5BPieHqsQeUzTAaw0gIVvmt6/t765sL4fh1x7NdTmBhG92pGFCk5qQUTMQu6S
wMtIvFdlbl47xtM4ftNxPDFeitZ2L1PWIX84AlCu98QZlYumkFeD01Sd4M7ryIP4xu0nUA/1MSUC
dkBfyT7kdr74yM5XPo9IbNrBn1Xm1m+zzkebJv3JIXEPuNsJiZhSKOYY3o9e/HPKMV0cB7RzsVr8
e4YGU7a6hxtg0OytPmxfSN5qZ6uywltg5UTlo9I9BLlqfAH5+WOw4vJvExVMckF/RV1XQf4OCdYX
JeIQQ9vtVETqrjj3Da9qoUXPFSgVqUlRWa12gjhPcGzpIYVf6iBdRu/Oh6zyioyKBuwvvoCNOMZ4
MTz1mqm+TaRWj55OrluqFkKKj1mMFvyyswdd+DYYkLFHu7+XJgP2wdmJ7OrQuIn25vVGC8oTANFS
kybNsBB8a9PkJgcsX5+rwZeZuUt0KTR/Ufssu7fJB9JqRuWL1PCkCo6p62Ohs+wcWdmQr25vUvN0
rXuLlBSEgIMkvbTpeIRcey+3YdFwgBRMSk68GtiLLgcErjIdkypRQSPQg1l1/NzpZB+WncpSjAOB
PwXSwFV6EOoebn6BCtR2ysBNb4ivJutvzqKh2Efe9DbFhDsmS9PfGh9rtLwOb2kW8qUr2vhvu7XR
lWbu9OqE9ms6/CrxxH0nprmfDGvEmiQ33sux/BkmCE3IPkK06h5xSu8CYtR8tzX8DJXeG47SNzf0
4FZhU7OXvYNKpgf7devsm89870vAMPWU3byQGQRUtOhVCsRRimOV+MUx+bdNn6JsF1Qe4t22Hr1O
wQjKy/fQ/jbPaRgZb27RGW/JrDDog2m5SjVWvO6qzcBDpIs22MYbH7DJyaK1f96QRh5Rab3Yy+FV
UJ+Au/sIosNtq5TOeZUiiRtGu2YYr04QO68t2uiPY6xAM9cBoBVmADsaR5qzdCYiGL6gJceaxm/z
Pajf5sgFGo8Am/85X939XWSKf4TZDzAK25RXuHQ6FndNt1alrTXrQ63xPZMaJqbFea4A2K1V3eeo
OTv7ADeepGk0ZtJ5Xaxi61EFb9I2zf5Ny3kxpFa3Sn9prbqgB39Uit6enkrAIQ9rEyxIHK0Gb2c4
efTsuLzmLdpZ9qSbO3K7ZIqNIXiVwlPDs1oY86PURt9tHqPaPRd6GiX7uVmiwHXl7GRvEfGVTy2d
0FmTxKetzfCSvzxV5aPXl82LFsEq+8vBW3Rs1FcpeI5Q8OjJVm9tvjl81JE63qPoo772gR/f15r9
x9YhYZ2C8kbTnLc2F7uydlxP2vQDghXICO2t0Z7u9Sh+bkcve+QbmD2SQr/1kCBuUsMo01Z3suml
4avWmu31tzY5zGqKH3XrBwetrDJAPrnzIoVbEyV0IATAUKetVBVAuuRi6uGQwFF9q2O/fPOTkvCa
F0dnacuinFhlDMQ8zItyP1W+uuPZ96/S2TTwaC1QKTZM4D+lih1WyjB7DLqofqvn8rUlUPiA3mv9
ViSI3Jqh4u9V6KB4PQx3Tmf2XAB2hsCnDiRSQUppdv2mTnX81MTuVXZKEz5jGsH7xrtq01A+TuZ4
Z9dhz/0cjI/GHMqbN9YdqKApyB7qoDzm5VFRh/LQNE590KxgBnjkNydTMZyHPoGiEfd+stiPHfFx
+9oYfgEfvr/3y/7B6gMU20NyUvASfvhdfLJCBA8Si5VOwQzAK7XqMkb2r9nNQbDVV7UPYE4oIZhu
tdcPLXOQfcPsI/fwF9Kz3QxKeD9GCkRSn6+5ZPvAx8CuN8Ggq8pwAzHxodVOdA74IBDgVoGkA1Lu
e/1OndGaazXFILkAO8lVzumof2HdxWADeuFQGupj1qVXzKiV+6orocf2g3vNeghwhvERN0PM8s9l
nQzaM+tD923OLO02kdEm3tESTDSKXZZPLZypnTripIs6MenbCTcAr+yTXTvzjWQx/KD2L1rYeM+L
CN8EicGeKhPeY2Dcm02snhSMUXZF9GWe53cyQoeo1cpTYbfuXZ/hBkMggM2tmAYU4G2jukO07CsI
ixEXurY/lU6Ij6uu+499/ovThDfkVowdus/D3jENMreFot1nzFUza1RfjJQzD1U231kIzgYhIJFM
wXIx0eHkTcml0Yb6Vnd+fcQ+cjg0jhPcp249H9RW/xqM+AeAmOqOwQxFQ53LFwv4x0ulmx9KHFWX
DLXGe2QSwZXwTTmmjdPel0VBlEQf4G/N/j6opv4eIMGlqxFkbOtkn9fl2ctG75obU3VImTewtDLD
nYGb1r7uu4tVLYjAoNOO5mAnJwDCP5Bq+r6YiV5MsuR7rla/Bw7X7VFnI4LHc2M3CnC9pG3vNEp0
EoBroSXBir0z+NobNmwb9UeV6BO8OrO+GwAaXJUl4GE0LzKj1pZpNVMUHqOOPEgaIsySJ0hGREOr
fujZ995WHtMUni/iKPs0fgG9/PfsGtWN/JvKlzCp0VxTb1NRaa8mDA+Tx550r10PCfgbp9obeRjd
d3kV3IKRGUam8f5OIb48aVcitzcsT2+ZEbJyejQpnOgDo14mmAkxVLuq63NoTz9cU3XvRzdp94QC
25BQ6Ap2wFuN3JLtXIM+xBEigEyj5ZiWFfUSKfkKESDfD3H0q8lKXLIj88K3vE9ArCBvVZ+4oH/X
KRYxI2F4sg+YcrSV9UxgRN/FoMsOfty8eW4Dx8xtcH9TjeIa1oyDsWLu56Fv9mVHTKDOn9E0Ve/7
KNLu26VwTAwrHUiYab4L9cA/mh1IvVDTWaEoTsfYazXHIEncPaCsU1QEvxQyDygxRCgKEcr42VtD
+aVF1pyP9qXLsbFzXDhNekAORB2hp3pMjx+CBiDP/MKKpN2T96xK8xFb82yHG8BHGqshf96xFgj1
YYJc/DR6BNhrvZvICgevCKvw+WwrEEq+2oHDN+P7EeTlDtssZhUsCrtEhcNjtgSv5zQ42d6iPlv1
vwLXzxAoM4A3unoKiMHMAR7653DGqlGHML/rNKhM7V8DpMEI2O+x8YDz1bZD1NnZmXmr7hGaLo5q
0YFQ7hQMWDRVQT4SvZgg8EkslO7bVE2vY2g394Qas/3cTYiiZe0T7OVXIs3NzkJP/upNOihQ3beu
ju3eFL/3bkriuzdrwelUcfe9cb37MmKYNRuFYSytqsuMwhIWqt8GgKjnquu+4X1gwAm2g6NSJtPD
gFfRvUPwuFgIxEGqv6WOewf+YWKWPfpcweHbyKqd6EYAfCmOj7rR+bumgESRxRWBijYwybqV1qVy
q2JnJXZ7BrpeAIrzLEA3fAxOkJlvTk5SSi/Q3EI69q20OpcoT6Edkjg+l1Nrnvu68v5IvXe4TJ3a
+j9nuz7Aeedb6i0QGeVnZPT73MqCmz4G+CNWanNgpe5deoBnZwscKLgTUlKKz+Ktg3DvWAVBD9U8
MGd88EZreE4HNIocaojJJMfWDN7zTLHvtqIaCmet2sz8r3YNRQybr0fLZ+7oDRY4RjcD6Fl53skP
fG8feqivaQx9e5bMO10NeBV907ib65i0KbOPX2muH/MgmW7qjHwTQlEvWhz8ZS0OUVB17tEtloeR
1Rkf4qVYxHPMfNTuVbNuX4a+nR7beBm5qXll0L7UEVPdqk7PZeCo4T51uI1gwq5Ky/qj61NmHlb0
JUl1dA7N4tkyRvs05hHr76Xw3YfZ6+ChtVp8bLqX1GmSW8jy4Jb6TnQwCggAsLGjO8s2X/TAgL3h
jTxR2D0OIK6I78XHQalfZgwqCeyxOOsWgTMtuwgGzF4y0lCFgSWa1uJ1BQLz30LpyBf1aJsWHnYZ
Roikll+C1BgzryXMgl+Dg+z5kghQZv2o+9i6YrgFRwIzUA+OddCDxpqCYWLF6XMsoZF7BKWvPKjF
XWNOz2o4j1A7fPswokqzn5YqMgXTvje5WWbqAjRzwhReSYf05KyBLvLM4g5ExmWYYKQAV3rszO5F
afF/ys04OeiYaM57wcyFC4HfAn92dIYph1Mwu49jqmlMBbvsySM1d4ub6ssM3OgDrw3QhsX3cIjS
DzXHJcZrf7mFz8MtUQJnCRXUs85KJ+WBcjxXe5Bi4hMGwMpTDr70RgMce7VSSgWwpw9SYKpz8yan
wbXyPaqD/JrFJUP22DkHDLuBh5BSAARXzPsCxbTIKWzeC3tvMuQ9DBqU3hqgAP5rwylp+HtIjvgP
MQHWSzKHX0Kk4BAfPU1Yyx0cZ4TgvuCNAGgfEo27i/5vquzTvv6bdU171w7ZuR5rPpOgAhMHS2s1
gSTUwuOs66sT/lnkpfEVCXkUOcdXPQmsSzoorzNBgIXeqp4rczEeiL+pnXGJvTEkW3/w4tm7hpH1
GJNK26c6skqtmiP8Z4AYt+9cU5/utTR+H1VWqWEVIKMYQhleTJoqH12bpOHvAQX6sipABFndnWwS
3mC5SnsVjkinv7vB0d6A7bpIYysTCwGTcVpbcPV52jeHIrW9Z1gAzpM6vc8g+J4NwAh2HjSnKk6+
lkwMkK+MgFaWJFOlOqd6xpyvzABoKso56dyQ+ZORAn+xDnnQGfuqLPoL7IjivTPr5jLCFtlLVU+c
BrxxbeEXqjQPTJf5f9rOPuhl8GuylelcxOl8h/DHcz8D9jZdO3kKkHJ5ChqtJjOMFKbTO+nRqu3q
XEIDNwLYGUqCxFzGz1uYGu6AVLATkmQsgp0zj9mRVfSTQZyDUfyQZU9dCFjse26/Y1rWXrMFM1Mu
uLoQhMXVdJ6iBTdaG5N6BRgRLkhSKSY9+qIohn+M/22SdumeLa9dfSsDrqvXQqfbZUVKKUDPRgc5
rdVVcPBPE46QFyt8jxuQAv7b2ATpKYDOa7cG3KJhfEOoHHVDPO9WXQ3BCAluKDNZMLixg5L3Irgh
Ozo/hSQ5/pjcJriBy7LmI5NVfolsyhttVXDJLrKZzESQYGHx7w11AdrXbXUUhErlPC2QQuay2a3o
gVsHDV4P/i5RtCWOQGsAFutIVuVPR8kPiRrgkPvL7AdQzMuFa5YzytaGT7S1RJ2PAlWUxnHOpuwi
PSOn5cogixj8c3y7nER6aaE67WwnSw/yKxO0pknAIny2uPqdg0Y9i8KI4+0huQ9XMJw/u+X+jWbk
XHLUqCUHLEUi1182Y5bIpLQwvpNqllXnsFR0/GeW35SD+wzwzrjIn5SfgfNyGFUD4iR9dfTK8pcc
l44BHPPlNq53WBoFL5X7ZF2shTS6tY2l3p2RWsGTCdDHiv2VpwHaLRnqcUrHo6rX3wUPLMUAjLqr
4dcRT0VyJKsGGzOiykkZ493mKEnvFecVqsG3Hubi0WtC7qiNhOipTZo3ufd24j4NxH1Oc20wrFtD
hN4eU3fSW8UtdVj+tSGabdtNAzusA6FugoPcLrkbslXi8ZnsZFOeAivUffLK3c4r+vyGr6MH+kw2
lwIiAs+Gcq7wemdsGZIZIAIwZ6yGMQL9bVOOdnCkAInsGvlt3ZzTHjSUHV3k741NQ4y6OcRt8nUe
9ZtcufUqQS3dFVY6HeRay1VJ2oL1f6shvrJgAOSeyBGyJW3r4yB1KYwUx5CmC4FoIvo4dK9y49dH
Uy7N9jTInprI564Cw36QSyE/Uu9rrk8bFPqeCDqzXKv60S62IchdrtfXzJ1+BnhlnDJmAzx1b1qV
tzBtw1M+Q3Ru9elVX4YO+Wxnse2c52AGCYwd306FzokSboOekJXkxf/1h3/7DbKJ7RVkdz3U157r
3UNNBofS3tAPMgTI971DbvxiA8gaX1O4vOvFXeEUv701v4EqPl9BgzReEcGanJuTEebafIzd8JvS
Zepxu8IMgjfdcaF0b4OL2j9nmFie5Lf0fvWU2rN6QqOxn/dNFt63g64A81jGoeW1liNl63+2eV05
IxwQJgd5Evo4PTGFYemyPAj6iLSTCcd6e3yWDnY108HU9wMSbBd5gsfOGi5TbrEsqY65M2B85C7g
yv/5d+0ivfohWGEvN4ArLICU7dmb4wdXXwCMRmHXi7wNw9syLMuTJNWtrSD6s4xIlj47R9+pBjAr
6bMTKIyR0l+K7W397RFdN2X/XHnDxWvMvTwJ6yHYCpyVL21DgkDGQhbszRmF7uv2hm/PsrRJNVie
QrXvTw0gvXPoRCfZZ8rDLj224z8/glKXuyZb6zFSXzc/7Zfqp7b1sS0r2/5n6MFWjgR/al4DuHK7
FHhMkQJy620QzsuHQ/cgmgY6C9VJP+FDQZ6eeYHc8cHWMQZ1nvK5fXGYG7A+vNeJWMxqgcd28pID
Shnq7s5asKrzWL7kg9udTHNmKtHo6kENCmI3PQIzOxK8J+EdTPliF2nOQ30IovLJwbx4u/HyV6W6
vk5bXRq3x+TTIcWQtpce+0F5GKWol+FatvQE+pIZw3mSqy8nKcAzTmBWeOx6H1r9Xt4SWO20yuZv
rYNr/JFbiCjJumXCNfgIqe5PW7gUIResi5X0Shwcaki84BvGRP+IeuDuyJgc5RpLIbc9XqYnCOWy
Rp7SH/mk37zYyE7qPN4lZolAmdddZJDRGLVbOLsl6rmHsAjWL4DR/oKUn13lhHLnZYuRvl3YMHY0
/JoH7xmzOHfFLPuJ/ebjeXbK5YnYBgNVU50rx22/T29H7dBPEO+3q1hmDiNpsnxmMjezDr4FXUhI
JfAC/gCXbDAT95AflS7k1qCcGOiijJp1XHXMZLIFXrc6T65znQDmkM89Q49Eoziy9xmOYevsal1F
RVpQkHPTtXUQhkv9WBuJcZLzy+/y7Wi8tvrTbOTtSTWNF7mr262VrbzrfsbGFO3GokDpHwr5Pwu0
beBQ5Nsv9XVix/K0xJGG5QMY/6OW2Tns/DYfHhBkNy9A06qbsHaGqKtuPAt/l2GWrfdX7sQ2xmw3
hg/0Xyn0THPy6oMFQRpZDMfA4aTgJXAZwQ8oBB5LLpncGXmsA5XYowU82C/wDfl3MJcO24i+3cn1
gV7G++0ibHtlS7r8v0/FXG2EvfSwDfXyY6S6zsW3umytjXOE7QcTWoQZZKKrdPZFxWNRusifXadc
sonDJq/aukle+x9Y/fqhlN/52yxjPbbM3T2wgHsSgthj8KGX+SvJEULX8prMBXIw+2Ayv6G1Qjw5
7JNL0YShepTu66a/fEEjwCBdkK7zOHlSZUa3FVvbNGekHDSUIjVgYsskTP6drVhRklL/bS67/vpy
HmHiPIwFum492w3w9JNNlmreo9dbkIT64coPMeub7urqVaZlMqmTLSnWUy/TQqmSCELzOoAAsnWW
LltVtrZiu41b2/Y3Ph0b5R8dQh2MYYyZMnB2AAHyi9TlzeOKJyzjl/3rj59LrdhFyqD+No2UW7g+
efP3AKL9VR7XCCVdQNPLPQi7DskNeVL++6YcvQ5VgHKai1umh89UkACmyLaE+8QJEYKH7N12bGtA
2SHF1k+qg/9z0Or8uv765UleyR7bO7POZ9aHWVo9Pe/In/z73snW2ks2P9floPWsv/X6/Ac+H6Vo
JDZa+12bkZqVcWWbPcix/61t6yJ713m2bG6F3I+tKlty3P8862/LGektHT/9qf/W9umsn/5SsAz4
GM3VXQijb3nF8XAmV1HN61pVXngpCKVAzoRGxOJ9CbNtxdY2Z3iCQr+jT9UabK6dZLiVk29df9sj
m74ZgBAiBb8+0fKyyHuyvSzbS/U/27bD5L2Tfv+t7f/3VP6cL+T+IgbtNx5cHNqY1i5zYflwbcW6
kt3qv8Uq/lv3T23remI57foX5Dyf+qx/YUi8e00Z/lY7L9zL0CBrUNnavtEyhmxV2domZFvnT22f
qtLP7xEM6H9qNZIISWFD5OPlJPfO9FYe4XVTWqU+E8pmWZ1V2Un3irdteAdMBW18qyvzQiOXuoz8
zIUCIkpWZrlr6MgPrHbey/BA9B9J1gZl4H/oauugYavEEGR0KcoZEibib4f/Ntxuj4Iji/6tz/YY
bG2fHhepyt4xaFJCFi5Mr0GdzUPn6Om8l/VvAsCAcFEyvgftEJ3WN14uylasw+pWl8v1P6uyY3t1
pRoQSPln+Jb6pzNI25wlYCe0hNdoG+zXifW6X+7PdmSDVwmLt+xqERgxlgjJbyvHrZscK4VMDLaq
bH3qJ4Po1vbbPy57Ph0yeJVynI0HUIHPNVQKXAOkB5FyQwPJsXy4Shzx2jcZuvwsybKLXJky6fPs
MqvOrskc6yIv+3ZH13f/t2Dmb1OFratsye2Nip6I3tppDXLlDqInRhwhk6KjlT3MXkk6BjUXbXqU
V3SNU8oTMM563PwhL/I/Ua1aDY5YZ5M6aUgO5nl2TZAIhiUOaU2KuiFbudvqvhUo6J+F1q5cdIed
2cKAjAF5i3xYuhacTd2/E862RQIgUtGukasq96XOoDLpVfFexvBMhE+uLzd4bhHdadd45qfLLxf1
t1u0Ll3Xqy5rFtlcX/OI5OTsmdNRrrL82a2QH7BV5cJ+altXdbLnM5lz6ym7t39JD0N9b2Ott8PG
EKu4IPe/dEU8ng2EAI86jFmqUM8QIC2u+Eyy19LJnRkOMj3LXs8D5qknCd5NdfAWadlZW86hJnX2
UAZ1u5Nec5eNF2UuzYPaZ4D0hqHYNRGvuhRe5pp72wPgqYEpuk8T96RGoZUfkQzCcJmV/ZGoJKjh
ybk2etA8wcki14xoLMTzzMG9KFbvU398XxDtrwEysK/wb+oDqnEjqhxUpS1D8ChLSE/UIyoQsV2l
r7HnoCxodg9TjBaCA2zhpJPbP3uWPz+nVfMTvuOlN7Xyy5ibuGql/re8ZEpe4wN/8wMVpHjWvPfe
bH33iNaT2fUDEg5aizrOMOyCpq6/1jOYXpbk5YeupvYeRR3gVRGyXWqx2AKYhJLn3KrQb1LVQ4VE
MMpQJThujBirx3HZQygJM4EBR4Ew0c5NYZeP85RUj7IlRVYUDrpneY6wMEF4q4iDQ1khP+RPw58m
ybNzqy5SfplaGdiRoMRxWALAO9dn5RYXMarXKoRPw8dIVEXB8NBmBZggrx1YDzeFewOpQXrNI9je
ovo19VP0PCwFRJfo2VeTb8hqKldpKjNMutFdRJWrQPjMsMjWOMFzgxr2s0om9DlVNG0/jWPACoId
se0BrUptrmWOpSgesrtpGLpHLem8p3kp6gzYns2zBbuaHtuOUM/SvVY6uKINZGfMCbO5cdTRhfH/
mpJoflxroDlQ/nV45rbjq8jynlCZifZV2O7QPTWOjmaZh2lqcjTeANMXhmbebAeoM7BW7aDbetLu
sIJHBgMH8NILy/sKqt19sxRblefznBTEUAekjWy4aaV+y2czNfaaaWi3/8PYeS1HqnRp9ImIwJvb
KsobqeSlG6Jb3Y33kJinn0Xq/KOeEzMRc0NAklAlREHm3vtbn1yUU/ifxlLUynryULl7UUawGajB
kwgoGHXtUbynQ/FmkEqnLhy5P78tEz0zlYlUK5Q1lBgx/ybd+RoVqf4+tSnVCgBxnsIxp+waDtbd
rJFLtqbUOtVuIY66SLp9liXllX+BhuS/Ux/aUeHmyjPzohriqYEadHHj9G6w6xbpq9I8JILEkQPs
cSM35Q5Soc/g14tNM64Exh2raemeaBmmfAm1XMtxZLBpchRktzwz/L8OtooPJ5vNkzxV05ra1fGi
PeIwnDpzsGhbXji1//0NujD9E0Vz+nXexpi7u7bvNoUK1mYdYLEswvwRo8KZoH3ZMle2zRNCi/YB
7bm4Ejo+yC2MdrsHTOsQQ+UjsKalh2xzjOrfB6Xuk+rC48I1kEJtZD9ELJZVBQXdGX6aODcDYeUq
g3YidziQLA5gMFOq2bgUuql0O2Cb2lpuysuTZ+ryqnKoCVuujz2OFLrUy0Av2dnjn68/J0uLYGeX
DZqz5fpBnaYiL588/Om5Z8bBhJwiV+WiDmcU7t/b8m4bOxCSfzXK3XJPj7jDH+4onKECLxxW1HVh
qVDVPJT05q1pwmgv7CGE8R7VH1W1lfuTIWq2mQ61qZ4Vh4C14uIWTjzw0IZxeO6XxZDCPXGNYPfX
DiEy7GRewsBONkgYklM15ngYLgu5JttMZtlYNtgQ1RItbvEb/D86ykO+en8f3Y+YA/5/DsncgfoK
Vdv9+zRdXwK5vY3XSiUauP7Xt5O95YdMZaW356xbdBSkHU2rQwELkfISL4sCwMRFbk5BALEwDgbE
62pCcH3ZXamQy1ffneQaDnonXnw9eWQOTlyiKlFVe3hiTIpydF4sSvEhS8m9/zpUbsoP7qCO7h1A
4F+Hyk/764hcNzd9RYHGv3cs32qqEsSOt7m03zLsSalcmt3s1E11dnLHmIITDfJmn5NnVMlWbNIy
0h7VKhrOrt78LCJNfRzsUn3Uo+ba84C9kptG6QJ0kLefMOB/OU2nn2xKS17cnFORzKkuGTSDl7hW
XtEjh3dyp1mFl6BM7Hu5j0rhTYag7qFYeo7NSzpo5pMWxOWzlh5kF945+aPatsgvr1GTTWcRatll
XBbA/fRhZaYNq3Y7r3hmU423bMo+CE1J5ATubzUdcC91iV2iXMpecq+Bo60Z3VpuGqId9gauqX5l
WhDxV7bViwdsrEAXWaO+iRFUvrQCWwQVvd5u0Ve+UApW+XYemPsRy8z7yh6fKKHp363qx+y27qul
uN0xr2LQSbbev7czhRSqYxX3QHRg6UbiT+jY3TslW7o/J7iI223wpFF8BsO2G6j3ZC2Jus2MNSx6
4f80IYv8Z+e/2nTLoSo2n8/V4DUb/NoqCHNO+ZQrln1ss36CuS3KJx3F9APW7yu5U6GM7YkKjFeU
vOpFNtlBS37BHaqd3ByhSRw0b0rXcrNJXPN+Jksnt+QZ+0G9qLDedBTRp3CaqUsorcg4NbBikEU3
ARQ2u7gQdE96n1o8sJ6gZTd1MDhHuUd0gbcxtcHivsPtZA548gCMiV+EWos1Gp/4KDedWLUpU4jF
SW7aGBHhA6kHZ7k5K9MPl3f+VW5NIr/neV3cGwn1PcEY7qN4UG5Z3qmXOEBGHAXYVQ1FfU+hzwbs
hLhVXvecJp16olhhuOl6x08lgSpfp+5ZdpDtcBG3ldLkV9kkFyaUo9hGwND0OoarJe6xuR3eZPcE
Odp9Yd7atty6vVtjWNhswJhXJ3tyylPcI5ZbYMHVSVFZtH3tgplVJz/xBNBxO27vIs3BCnyyniCE
Ze+qVXsbuJnVXm6i0aGkXi9fKnMESWkIagmWbpqYghVMP6pqihF3ZbWjULzO3qmiznfI8Z2tTu7j
3baMU+Eq1qMZ5c6lSi0KLJZu3aT+nqiWPPBq0y4M6zTciFhzl8WsZcGaCF5L/e5/2r67yDVL6X7X
Qtd2/9vxekcBTG8nd804t9dRqSmXLl3Qd1R1mbyJfhdq8GyOg/3SOiN8oEIvz3lk2JCN64yKuGF+
FbV7k11HIzs3seG9NW2h+m6TWJes8jBgaRpoKXBhn5EjfSrArzZJuXYpGzqrFT8qd0x+9BoFYpbh
tnee2YdHxXbSXZxF6iNUlWYlT+/Mb2rltZ89eSPKiMwEDuNk7InZVlB3K+vm2TDH+bk7gC21YpXm
TQkZF0bVueKZeraryBeBnhwb4OT/7PjqI3dX363oSCh+BuPvq3OoJr7cH1H3eJZnSxyXRrtGTlg7
5uFrU+7WPS0dt/y046+eoabfLDO1dqo9oN3+PoXlmCeb8vKjE1nKJtNKHVuqwdlb1Pse8Lppz5ph
Ols7zaf7CR8XX3Rq+8yvUaX0x3U+GDvfYPMof1rvyR1ShqRjaW1vj3ZXmp9oEoFFmjznufv40eap
g0glnDdNXTfXRO+avWnUwzF2Owt336DClqB34GNRrMqDD2WmXoHFCkTwnoTjcxqbym+FSsuvD8oL
DVRcaf2asuFHpCjOm2a3ObRjbX6MbNjgDFHCOyTU7i5foOKqEmQnkSXWjnBAduciBaLGubWIn/Eg
s4M5eucB/IH4UPmlh/ggU53ECJtBeBq65u8cMrLei6cQa462exA9Nctwitsnr2NO2Itau6Nuo6c8
B4cldFeOT3AtCPa6buBBNToL0kDNcIvT+vwk1xynIQUIAuHSp2Bd8K950JzBeyoy702bEuViCs/j
GoDvbaKsOcrN3oA8VzhJf9ATAZhKY1x26CtK3crW9Z5DBOmreojUi6ir4Dlu5nfdCvWr3JqXCnBH
t+5kV09zTrFmBfdyKxLhrsuq7MEs9eA5mMklllb7WBmO8xzsxiB33hNelbtuVLud0w3hR6nvmqGx
PyoqsrDMqZv9EA7lGzZ3a2HF7gPzyDMmD+W1CRTg+SHijV5E2uqrbdkRl2SccdZdlCzjDtjRxI8I
8JoRG7+l3aEFTC1ywv75u0NrNIZf2721HbAUvPbLghtj8lu8kX25KXeQsC2v7YzbFpbVJ4qd+OSw
r6luwHB0ReyuvBrLwgbFe3IV41I49fxAFOCtr+LpY4qXQo8OPQccKJB7mf6WzMP0MTaxtR6X9nhp
/5/9XZBL3/0DN+A8lKet29AF+Paf83+3/1/n/5/95efq9YBy2zM3ZmEl64EJ+60apuamO6a+s5c2
cBnNTe4omPx+tckugCLbW7W0/etY3pzgrBRvl+i8E+XCWtSWXt2qW+6M/J82FftorzC3393kzjHx
vFXToDcIqzsl7ywEk2i+Rq0Zwo3Db90XcGz8fNTKO7kYTf5fpXjRV1pbb/QoVc9hjRCPh5TcgNCu
nrtlITdtQ0F0/7Wd175gugbr8T97Zfv3pjxCtsG2OxUxBW3fTV9n+t7OeOjNo3tXcbl+COw/IJJ5
7yl6Jm6qqjh4AVpSfXQeJlt4PwwAdEQLveHOcl0MR1N4K2WmxmRfURMjPD60lbI1dG9+hcgw7HrO
KoGnL8iyDvIzopxyPlF31gUnbO8a9BqJruXcmFfc6Vy1Z+pGLFwHDGOrt9141JsIZvdiuCMddb7M
dayoRJzL5EvukAsBq3vjUmSFEl04BzMzK+A6XXDLnVS5AYjufX3vYSOWzjNMFwN2DBByx1wxBEEX
k4zNTqlzsWPyBxbf+FOb3QeIkeE1TnCCT/tO3MWt0PZq0uWHYMzMaxTqeGIo1fySRdkfig7zPxwc
YQd/VEwTOhbWvzf8ZHbG2IfXumzbW7ksDJXhYVSCS1w6GPoiRWop2bC66qpl6OJBJqubwSv7q+wv
u2HwtME0csIADThNuniyUzKPl6xIbyGwDnzV2uwe6BAGERbGaEavjlt80JqrFfbprkZac0lzRBXG
aM5nx6WyGHW8fXLyIT6UoIxPnhlbB8Ie5dGb5uGY1+N4UNS4OuVGibFPIOJz2gYgngbHPafVhNdr
Q5Ak7tNgm3SdigOD2mxdrxwRugJdBgAl7slPVJsscfpbAO0JbjC1gzxxqAaqhXice6x+MHcen2IL
PHJvrkQfEZQKS/W5JQe9jkbVeBldF5Y33NNXvGfEqo6n8RLgQwWCusj8eopiSFjw43g3IfgIsvln
2rqbAD+yN7LXLVybeNHaz/EjtaR/Yludfyqp8ZPAL/JyKyRQHrr6Nu94OQeDuRPLGdwE/w7qwCos
HkYmVPYEpJMSk58ldYl6b/7wqDVgCpgPJ9io432DkfpC45+BrjUXz5p6UMj8ApgZVfu81QDJAO8b
rwm0Fgbl474wlfgpUDzn6mioaaURfGQKJHdWMOxFNkxvps3cSdPCJ7fkl6JNRQk2QB3fYgoAN2E1
iL08Sk/SQ2MM2rFwtMEnllgeUQQlTFWXymDLw5Aj6FZfTeYEEFF2kWt/NdrLHtn47z3f3cdc8gn5
gO/zyLa6dtGhkcBb5zgGXq2qw8qxU/qXHgPL4xioOfgKLkkOb5u45YDSY9mEaOdtpq7E53LZ1M0J
0ZJplQe5GWSNtkKdmKwweUAkZztMCpaFXkT4PVXmVJ1GL61xsGBNLr77yDXZhtM4vVudEqWhoBrr
/3HcDDCqQqD+P84tN//6aAcfgQMjodVfbd+HyM8f42o+5tlbO0XRE8/cYFUmjnXQA7QVojAeVc8J
dsYQKeu54N/seGVyb9flXm7Jg0zDe+z63LtYlrIHXTRfvb5FUtgV3asYnXplDE74owuVJwRF3i9T
07aFy+MADvg61Ao9pgNQ3j5P/hDMuIMOkvys4ybhtdN2b4vd/Tq1+upCnPukAnG/IBSoL4VWR1tw
pvMqNdX68r1D7mWA9U8/E0uesnPWav9CiQzOzcsZ5CGy4/emsEdn5QwNOcv//pB/nVoZU/RCevCS
UaMKMHP5kO8TyM1sUPckv5Kj7w6Kc+7HEAMirENxfFFEhIREd+5NSI73mb08fbWSCgMzcr/aUPpi
qZS5e4dQwcVRMS5JVFD/X5tLG07dwyVeFrKNEkxtgy8aWZBl7/cO2U+21Y2ab80BVwC52dlGsYnB
wvh9MhHer5ufMcIFr1Sbdy2ckL+JanpxKibtzdQGj8VcCJ9SMXHT+wQapjPmd64BVCUB4naZLDHs
S6pqITjG1OxjW3WwMg8myPIUHxw1vhaZWm9z5rr3KqxdIgZErzOrUQisl/kz3y5aE/N2X1MbAoo1
m+YHnqJvQZvZn5UVHFUCmSEkHHRNaZMylH4uq84G30eQgYRG/2ecvHNQFOWn0SY/FJMoNU9LCuip
GrIsgRuWCWrBAumZz/nwHDRDC9OcCYTcOzpRdYpypIByb4GF5zkQc7uSe5MsyvG8hCkn906dnV0b
xfxIlzOR8SjusqZ+lPsS0yXmBGiJMXl8V3Wqck1wEmI9tOb4Tq7JhZqH77Ou1ofvJrmGG2rkJ/j4
fB31vVd1cmeXkIhayTanjcBNui26U+Cg6+9+35+jDvmlNUv7GMw6fecEVyqUSI9j6lWkiAKSJ1qm
nTy3104qOio067G2y2ZQMXKHXIwu1KC1svRpFGWqt9/HaIHyWc0VZLv/Ps1fXSwnQUMmT/59NoFN
x1o4U+V/nVfuDrKEj/ir52wryho7LNM3bA8h2HJ6ZWiQCKJg/etAuePrI+UXjHI12Hqm+fLVZshv
8P3hk5dyCwZOrx7aqPP/17/pu/c/59V+5SHchq/vsFwFufbXl12+3Nd3knu+PrSv8rsEsCtS8Z3V
ueqpXLrJDoHZEOaRq3KPXEzy8stV0+1BNww/PTJCF6Uftow2sFMb20ubxvW6wcAijJGahW3xwyrb
CYYeNY1CPdhRMO8cr/9NWe7kZ4AV1fhT6CnWkaaNH4UHH8wb+kOUdb+aPPC2jJlOLgjTuNZjX7On
BWXrfdoKFtlJv1IaHuSAZk1w+K5HjLHF3cpt0hfmmXtEeM9mK7yV4GcH12N6aoKa4uL+WQtHTobM
DyJ2ehVqe3YS9Jc1VU8EdDYZ0a3S1H9E5XBWyHpOJZaIEwiGakn4lQpJhxS97x4dMdNULz3FinZr
ulS5VxOmvBV+Rvd1cDIZi2AvtzQNo0AmlaWXrzYNE5fVXA754fuokEienzcgl/BNVe7lDjRoP7oZ
xVXdCaSc82NbP7aZOdwPDIQ6p4GFXjAlH2ZKRoCXJXyR8FmpMFnBIQfbg7p3IDt042pEamp61Bta
2VVoIw5gy2LKglszoOPPy5MTDhZV/yxKosVrNGbjVi9hjcm2AgLDbsZljYDpf9r6mYEESFN9V+Oi
V7pWcJcvC3AUXuXU950Nrinr4OKMjGHu52URZ0a1dydnWslNniDGfQKNAsFQ+9X03d7a5mtsdcZR
NrlKrcMlG2fsQttyI9vkwtADnTQRzEbZ5a8dEPOMqf36YNls6SX53aksDvKDZVsQDSvb6wy/mxoy
1suXlDvjVC1Olg2AcGmyCKtfHUfxhzBKbmW1KREE33eaFt/Imf8Z4zo4DJpxAUSenUfMqu7lwp1h
/YO1srbfbdkkCkzcIPOnqpIoSBoDA8/r/phaqXVPsN/6OraP7c1cBrgfRV2Li5bLpC3I8Biarcrd
fW3jkFRvmzIz19T5sj+qLP20DJ6T1r2bPUYHYq7JFdW9ee95qXJnxadw2TDi5J/FaDXvPVHL42Rm
y7QQvQ/ufxRmfPcbUyhH2cyjV57IUUsb74r4HsO7/lqVk/91R81VHFJr3K2gIrd3ZZOHN5Mg2U1P
yscqCMeT7CYXDMn0FbZA1V5uyr4alHXfqqkcl0fJNhQVGZKE9MIcblx7aujdZ4Xh3cPlno+G0X+E
QQMlZGnXnVzgJJWsgsRF+S+7QcA8kLmPLrIHI797NdaMUzxz/5VT3O2V0LPvEYs69ziI1RstcvEy
GGfnXu7QOuCeakVyRm7KHQBTzGudMWDEeUOBHBt1pJINYy1inr+psM7ffSNip5iZtc4u0+tk605U
TICzjG4Vaggfe5Z0YziQ0dZOVwdbwzMgh8NvuYF6jm9m16INNVLiByPxUNfIMBVavEzkgrHLjFsW
bp76PDLaqELs8BTMQoKF1BcAHv5nbdmEr/dadHj54a3hUX+3WKsEmEMf5Rp2zTn562O3qIT6pYRR
rsnFIAsllwWTWgonZSPo2n7n6WS8xwTgSzk9RV+FV0udt8qwu3lT9ZkwS8csdhE+fC8YIyN1kNu5
VD0IM381F+FRvyhpmuUr4E2E8siW+iOrBuwGDZKgANzdo1zodTfOGBw1C3/jv1f1zPuMUx0GRluA
fZS7hZhRiMrVBOwMyP80Ic0BOJ+kHZS9ryvmTliQpHBGEtcmhSiv4tduYC+nJSqzg32C3QEKM+QL
5kaZDAWJXf976s1fAbSIrKx3I/ZfvqU9hvg6HstevDlc1lOMHdi208yPaDK9zbhU1aacpvROPHHy
jfx7v6+2XJP/AXJY0cYMuVYKLmkntdf9Jg3NfYdR29E2yupgM0lI66RZKWq/G0z7OeOvtqwRhT6i
DpX/MLeA1jAmdwHSz4rlJw0i5kWUViwV187yz5JrOdCGTQ0WhPeu0I4tZIuwtkl0GRUkvjQbz39d
GCTKXDfba0EoOtpaUfKAeD8BtzqyPs08UjaGdS6HZjy2kT18LQwzHo+Bvly5fPrINb0+Ivmtj15R
Ax2Xq4XrCW0jV6X1qlyTi9QJaqqdPGgYS+18udixVEaNQIdBx/96Y1WeUxziHBDAohFd/ky5kH/w
92afG5BlNHwzg0XDNC81ivJylFJzKle7mYBXkTuT//2fkffp96Zc87QBeysEvDy8SziBLIyl7O97
YfVmtOtN65QutffyPpCLeNkcSHFs57g9y6YqsDB3CF1GI9LWQEhHA1sR/H9FWT5kWtvgPmoUaMAW
1djXqtPrwyEF8oVInmu68CFqExsDuZCbSQyFWIuVPw1DyuGEMWS3mltH4IqiJOPJcUvfwKarK8dp
FeZY60b4U/uqWzOL0dVgR+znl5eNT1q1gHUZj+AbW2I4h5R+InW+0XOBbjS95GUdrWCUkSidq+hs
UwtzCYN+Tb69XQ1Tfs01XhGFV1u+B2X1pNbdmkdGRQqdyGJV9wdwA8vUdlZvqO/1/TzgIGS7eNI6
r13TFVuTJAxV7L3Ai6UNt3GHEaVZrBSRkx+hTNDnhctDI7kzdc1eT9qkbAKlwxZG6FvY/+Dp5mfD
zA5FVRG/w5Iobs33eqjxLJyyLfileGMh9Cu7/hyFjbri5YgyOSpLv0WQEfVnwK/UkySkdBWV1GuY
EFRBS7UGyhZvh3rxiO4MqnAJUZCcXs+VPuBv7LZ+BaKidYk1ivFP63BhXOFhlcLxs/DO4ZQm6xiD
raBIVLimWJTGGuFqoQK+NRLo+Jhm1uJPEqDIVqmkWo+z5e4CWDdK1e07PeIiwKGLTZsrbUZoxdvB
pC5mePHcJXSJESTjsfaXw6t7ebZoGuwYxz4U6c5QJoTACvX+/aDsGFHMa/KPHwyeo407od+vFDuF
TUSZjjsz9jTR5rjg0Sjf5A8PC2/ap+5tBIG0J+OpnimmxT3DxYFBLfhHV6h00cz3IcBgN3RVvLZ6
E+YUqqdI+dMFeMs042W5g/TE7i5ZNP+22LkuWl6UNZNsxQmupd5/1jl0JJ2f6FobBGZN00C+MXJw
zFET0ycgei7TFgdcG50YCm4/I5xgmIjC51TN1na3IEVgLa9GvXsNeF/4UF5X+DLjD5qTwnH5LLv2
YpgQs1hTlTNB9LIufa1s87ANbhPE9bl2f1YZrnqhGv6YhLLtXCaCgyb8ZQAobCM6USu3tbzolwKH
dVWOeBNr4/zm1QQsCEBqym8Hi0S4RkZ8MDQieV6i3iAuuGtjyvwgEk+T5m4xwqV8JKIUSzFVsq3M
kJT0M621fjvXY+9PUVZtFfclUopiZSV5sGmygviMKLaWrZTnOeKEQ0dkMNa0u3BMOtCU06FXfzDz
j9be5IhN3zy2KVatDX5dxPM3tle9a50AzwIgyTUwPe7ECxW5BrCjJFrj4pmvGA1q6xn+6srDMHXV
TWO+Spxob5mKuhIgu+zEfAEkVpsUSYL5yhgf1apfJLivuBBDVa3fa0ZosW96DT3xIwjrBqhT+SuZ
32Y9Bb6WRZ8U5+Z+qz9jofgsqJck6wItdTh5IFOX3EY39q5PrG2ceoeQGUXAdqD/IXwDwsR+Twbr
Wo4k7TPvbOp0y7XhYqiM/nmmJxuB63BXtedg7jGQLaYd9rw27rJFtJ9+4pxNvPopLfoPrcdQXu2m
ezNh5N/PC663JBCINTqJPpMndAFksqdmGLBhyD2xbsoeIFjyQ3CRVk2FKbBiKIdqZJAVmVq97nZc
e9XPHAL+WAqcjGrb5FZww9uw25DaSdZj7TzbY+4bRc+DQAFDm2VveNxnvuaR8G6bLl61bf5KvSgi
x4459JjG+CVRvWk3GAkvPrFURo+bVslegPnfQKe5q/ZV2BDo6jhFdz8c3Fj/VSrprzzWP9vawCyw
gcyvMociwr0rhn7aujnJglijlt3NqCOKpvBNIwo65sD+hql8VJP6Wi+BqmJaErG/jdbBemHgC0eU
yrbCXMG9azajYi9y5+pORMkqLm2iJUuhbh2Oh1LjpZBTI2QD74P1wlPTDteJdmjy+M6hEGNVZeU1
T8s/ueEc6tr+0cZMvEbzPnKz3DfVbE+hCvGgoMOvZQjQ1bvDscPNLARV7ddUoG96I4HIM4jUtxXc
6HWlm1aKVYx+YCifLmSjKBAUosfGxsRUSu8cezeNzRM2b6Shc3NHFGBnzUQyo+K5GNWtiav31o1s
6oepWYktbjOlfPPUMjmKdRi5C0PsQRgRtPHsZZq7zIc/8xQ182c52q96Od2EvdZzu97a4XiZQXOm
NuS5Fv9JzbYvJRhrt2zhDJY6GTWzPaRBQJm2vRtixXdjvO7fp7j68MLsya7682hT06gOL1GX7Vtq
cNKReyLp2i1INtA04hwBDqSgDTBak1l+WjEDVxrfaPh9QpW3sn3dlgNB3AlmHHxooAF4V4TWx9SN
H3hT5ysnU55bF5BNF+vvbZ5+DuD0jHp8R1/2m7Jd6mKN3SziQ2/mTxMy8nWmlg9VD7w8hsMkUiqq
uR6PJiZiu5I0ADV/BrGjdt6RgASm1h7Cvr/haYSHoEt8fOic363ZgqbgDYvHNlbvhQnyF4DySjEH
LC/VAmxTdta74paC5llp82BtTM/bjbZ3eM9bAH3Qhg7laHXw9lOK5SfKIyJ8NHFjP2GKUV7RDVPC
54BN1/lFVgGRHaLCnfWp5t05VYe3ni/F1O81pggD0mf24jXKiSffI8Vl1arvHS59eNVwpi8tfdcl
w34sg227b4di23JZeEgw8yd3OK7I7cWM/wdQwE51jYlS7Tv81NQWY7HRO6clrM/eSMmnFNsh5tc7
uMHvLMNCOaU+rRibV7vvzrrX3fdutsbP4VZ14YeVM29EQoZ1w5C9O2jq4ZOWYk1qBpcHE+vPmXuD
jADY+IJhQ6MNjGjGjWuoFBj3O5N5xsFjtlzmV6xHG8YBsUqsip9L/2p3BJXnzB1XcHjusmRsV7UD
EVA1KTgy8vCptLPfVTc2q7zLBr/2ehwjER02kXoQqvfgGAwipwhydhGKk9Eyyq764KPv+N3Nvb61
gXk7rbgYRO8gp6Q+iDtbyciG1gEoUWqnQO6+wiCk0CkkhGYQO2yEwUV2uIxYnsw80LXc73XHQ/Dv
uiuRDLmfP7Y5jCiRKupWN2A2tE38gAF8F8C25wXHSPLm/VLHvj9rgMiYjVl7N+ieFHMCu+n1H2YH
aXxSYupe+o+m9bahACnaxngUe6nnZ4QIGhIcGYXxfqEq/HgYhNVmsq5DIgK9quZErNN9Pgv3gMnk
qxMD7+EN3ovql9YxNp4Gfp4lfJ0kPptKicPcAEMx4Xap4weNx4+POomqJvx75rg+h3H5B5PRaGVq
PWkl4zloXYxKip8a5Dp3blBJaDiCBbGLP2dx6cP6ZDNYDLviKjyShviLgLq6ICB6Yaz94pK0WFvh
4hWhj5+TxQwgdcV4dT1eNfbkp26/OAzyNrcxkEpaOKr1a6rX/DqGtd3M6p0l8pHBeJauTJcxmJ1R
txHGfwTx7O5klQshyxrhvY3Ds1UOG023RgZWmGbEDmwHu79XhrE6xEp6b4QMyPGkLXSr2BlEpup6
HhjQRmKHSNto7dwnIPRsR+FP+FawU1Nq9iKt5hfATaP8Iej3Iy7TQ2AbI87AHdnKa16BMQNxb64y
qm33sxU2fgsR0xuSdTJbl6b3qE3tf1vKEavlc4wxa0EQGuAjtXdptUHKeJ8I09yqRf0OZOHYFzPE
53JBNH/UJsbVo6ch1i+j58p0GAlRA+USJFjVasi4s4zBTFKCXrg7ipYsrCGdYZ3YiHvsCVWI9SPp
QUCKYcKz3da3pjE96ap9rhN+gRFXODUxlSAr+dtyAuFnHcThfBNp9i62x495PFI585xRkbrCF6Te
5BrXCSvxK0oMykZm5us2WqVuWkLw1qsCmW+pbVtDD3nT25OibW0Mj1aepTyapbkVAG6Xh1S5goOK
FGqigHq30OVw/0h5sCnGCXTgu4iMn7qtTNtAF8CSkZBCNGR6mmXg7RgRWh53f6mgHWBggm1ihH6F
MX4XRzCSUuOPYXfFyh4J91tQk3huEkK0wAvq6i12VR2qnOOnuJyuFI+7xLH0HwRcfuOhXJ1EStZa
J3E/YVWU6toDwL7cp1QGAaWh+WpaWssBm5gYsa/rJPbddGdacGm1cdw7mnAZByTVGtRcCz2le0u0
Ghx1d1Ji7rayMVdtVj0nWYEcyT4CxvTnkvHz0Hm4+hKkWNlZtBtwHIfaOV9tStgr89ekeZ9VPic+
hWwVt2l/c4rh3WmHT0ii+3ma1raufZRjbEFLHkD0Ir4IxsaCTzIUa/IgamU+itS59a2LLCPJL8Lt
SaDUKols7z2xOhztc+Mp6B56UwXVDUMUBzEcd1Qn8MeouGSWeTY1m59u2OHnRB6jUZ27ilmHKIvB
j2L1HsORZ13giun1xTaMpocosAS1gM6NhAoGLkkAs3l+c70H11YoEtEXFl/ejeuuSxhgM8AEXxf6
iV76ExRbbM5XounJN0Q7pSouRfYMNs8j2RnsuSfXTRUZmzHRmIkJja56XGwU3TbW7rENAXYS9KN2
AW9wr6fmpHA2Q62+KVlGqqXXd8EIc28MMMPLwKDVTr8ORfcZ1ZTeW8aB8UVbZAwwBmdlMapk9jXc
qemBkbQFdTjDpSr21lopbD4GP4TMU9YBtblFbWhr101+TU70FpGnnKY+XysCNmDi6dPBmV5LM842
gb7LTBLSBTpUNKjhxsYHpjT7t7QIlwg1M/8g4b/m2c2aFwK5kkYj0opfnbJLEJFOdvo8jry9LVy9
t9V/0XVeS3Iq27p+IiKATNxt+epy7dQl6YboVrfwibdPfz7Q3Etrzx3nhiggoRwkmeN3PUOOzm6A
CWvg4ZCQaM/x8FD+LHwyMpKwuDZBuBMEiey8cTgVifmRagh2wxjn99lvqGx+wUj6BiCe7zQ4KquS
O37raQ5zQ49bqe/rqxp3Hi7A40i5HT5XufGTAHe2HFlgiRIhBdWKa7R/qU8tJIo+cz89646GqXlc
kCzkW0BPUX0IMdhYQVpyVlVufvYC26n0m2E7ah/kxk/H0A7ONFA/8WDziOIzz7E6xa/7E7+Zd0bU
/a40w+uE5TDOvkmyJg0WF4LpVoVEuD4OPE25FREcqncoMVC/u9/kW159j4jliD7KIOg865w3zxhO
Y4UZCT5zZMmL6tZV8l3xZ2GJ8hQlnrnX5sjlsBjPqaXj+h6pdhdFzNN0xv5F0b9xj0IDgVQ/d4f2
tgrGPceBgrcBxrfhkVihb4lhahsSsPZvCEn9VV/6sIc+veFeuuJObfvVyVpGmxBTrQnGGdHVSCdO
aeIxTaWL8gUDXu5NSLbUessKes0P3TZ/lgZcqgzOBAXb55wfb6V68aSlCSVDKb534JZG0Hcb0n9m
PxUvOIeWfA0m+2CkDNBlQCgfvRMjAJz2mMO6Jt6tZSsgGuMkTMHq0QuDp+KLjtcH+elRVg5h95RK
Zmp2hZ4m7olFkfr3sCKoYTRz8qD6VwxI0x0crsfY6c7ACgj9tPQq06DZMAk897Nz6yhejPdAue9O
W7/VOhdmYr2RffFi2mojA3IKiQDGBZwg2fGhrrhbkHXBED/UQv/eNtaH5nTUlWG61YLsulinGBPz
/HemSKCY6I5le01KfMDpAKDBzebNxg9/nry6WnCecCrEUvucmPZE4a7+VZTDrnS0t5RI4pUTin7d
5wy8dQs2g8/VwiimVbmHVFzqK0umD7nffCiJhCJsJ0wpoT9V7YuTypPI7Hptai1jKgX9Xsegeog1
bSPnfN7WM7ZIwYmij/NfYRYeMK54qKJwpyfWZ+hW1KkqUECSVIlSjPbmWFwTm0DRqkyPRUdkaqsX
W1jh74lRQxc1Sei2om2cADzHDfw3X2EcbG35CKc2vDmRgiTcn5Vm4O9kG+EK0aPfi2e/QULh+78n
pb2aRAkNdh6+aslPPBOVNZlrLdBhY/XmdcR7bCMa45fTNkfTi17yHmQdBeBn488/dpj+HI3unih0
1aQt4H6V852j/jom/SWPoef5wTtDiHeCVcOVk3c7qxh/tsWsy9N5kGuZByNwyvEeN2HbMTafK5XD
HhQv3IiR0qwemQTAm1QTwp+eRSJFUqtzlhKnlFvPmdtLEHTtxxT0Z73EQtpTF5MuXDruvslzd531
mNypZhv10fcoreT6d2kVvyyRfvhFAdfSzJ8y3BobJ6NzsSvSlqwGe7zTpPqtT348LCe02kZxQmf0
Ymod5HSUv6gsDmOPLWFINmgc6xT1WtVxNcI5n6TY6GCqeHAFaEFUv9bXzTTEJCVGyW4KnBMKyndb
lj/Tabp1+HwBq9kX7pC7neDWprUbT+VwMN1gb1bx2ulbCMcaaVHxdEW89IBr7bQvLbG1sDfg+WOQ
R5muXZO7q5v07kCmAy760MAHt8VknS9VCO95cCjeONRTVoIRHVexuoj0rZXJhgDVxypsvocdEPh8
CU4jEVMQS/RdYHOhoJ+4Tqm/pyL+3XeaK5Xbm49RPrMEdGhpaWxJITqlMntpQvNHNtiSiV7IsBY9
levh8iQbHowqelmoAoFOUYbicXFgNvZCqPb3ool/Mft9RQXaHLHNJ1N58jfoXr5bxbkq/B8MD+Bj
hAxRfAr1Zw0gpzIIW2lHK9m6mXmAZURZLx4FQ4YyIB9SO+dOoV2Za96HjNru1Do78rLVJrfsnjn9
4O2yCSuaSabJQVUXlWsABJxg6ybaL+a9qxEthIx89zBMGrrJDMtKQrKCwQ0euqhn0ohzAti+ti5i
i9ji0dqPdWY8aCkIVokSASTCYaLmhjryDGM/jl55RB4XraqRDKbBENmzNtaYxjtJvV9W/2zDhj7m
vqxTf+Mg4cCIvzB5VjWEjTtZTpbBnP40fHdlhBk3ARa2M4zr0huPuYMkHZHTT5s6siHhnzqi1Q58
n91kMFBtpU+lDxN7pjZvU1rV+44RetXzDOsqCpBR80K+8HvbpLOyi6fPpPVHaXTe3vF/O2R2rsfU
eIdHxrOmhu4W6zIg5zj9obUYquaCob3dG1++crlpGGFnvv8hYtmuKRG5G2wDpCcwcdYV38mmW3LL
h6ifh2yhdgodOHy+8yv0zF9dDX17pBP2W/+IEzMG6VSsGs+8ewmm39auGLVLOb9dNCMwwoY+1eN8
77lv+Odhe6hIlpjUuhvj86Tbz1lxK2LZreK0f1EB6HPquseqkJQ0nVtioiZ33M9qsDDxD8rH0Uqf
4hk68LSMsuFQnaQe9Ou6EtwRHinwqMoeyMdQmzIoBzD8ZsPguue2FkfVSQJ1LGZvBxGEErMJmB26
jSOB4RR4oibCwaExqLaxVdyquPs+ZHPQ4hB3e19kv/toqi8NThsB5W3dYqYsAo8H7CjAB4TYeqH+
PRqdixf8NmsBJluRh+Yy4SwiV9E9xi9Z/+aLCHchlzlaGIhghcR6NTR4OQz5sHa9mLmzY/UrMNV9
HOnGPfHorfGOZXZLiWXIyIcyopNsqb7Ynbwyx3619exeZ2661SoZQbQIvuMxgoTdNfeomfQ1RA+6
wZl06BA7ROWQIlW7nsue285ErG7yH5sz2jppBENaSbInyJSjzJMAC9vprv0+oeTPekqVfge4goUK
EncQ974ZmMNp5C65KnXXiW0bKJq6VyPFEFAXWL50eQGtioKVVXwmcYn3i+oP6Uid2Ugt72jKY5M1
7WoMAKbqieKT4yTvLUU+nja5tlKQHuo0D49B3M0DaPOHhcRlRbUywO5kqB71LANYMa2PfIae/J8l
FZa1kWiMXZtzTc0Smmz1ECANbBmMPPk2V6XKKXa2OrqT7tqhr1vDUSm2nrJwSR+BPew5saYtqfhF
U9uDl3HB4IyQ7KsQlwqGd6uhStqnksz0TU280WzIf6Iufwmscp221G0GHDWMnrImY6niGHcljh88
EcJS+uuyjfRL0+u7jDHlanRQTkcTieVSv3mFFHupt+UOh8jjVMbOyk7UNjQJbJkCHg5BIOtTT709
cSG4x8nwZitIpnrzDdSM/19NUH+oyPpRHT+kOWV15q341MY20SvdDi8GXCRKFZ0bB/y0rCjaF2LQ
EMXiB5l62XZqBA/jvv6ORc9WWfP4M0caN3VHK6EnTaP8TdmTODhmDptZ5uODrGdMqIJOQ/wGHD4n
qRjXpuSJo93YypDLQuslAuyaQiA3GtMs23rL0ipbO4by11iuKLicqF6LeE1km8IAar4lb+nAWyQj
t7BIK2stpZzzFMqzJeN7Y/Pb+kZjH+IogcDEbY/M562y+calxVuiJ6ISE9h0a0AyttvdLc+CWJxk
Z6w+h1OQP+mUULii1MrnX9mGSY3dd10x3eO9jWLcETTSgTozynLAera2W+TrOOgOkok78cIZEaut
VHvAYoFHzM7rLnlIeAta2Xfdls1zZvrbLh7vokd12Tndt9pH6wkNqNorgmjoopvbEE000n5LUoIo
6wQfhbDbjeO2DwEYKoVDz8QYJRgpm9vFJ/7N/ERj/NjprUb4tIsCpnOJ3VAIE8oCPq1Jhc4kbKQl
YVNxJVs+dmvcSKj+i4scG7qbQZlHjEryiWGFxTUnC+NzCKx33fzdDdMn1jOEW2AUbpWPU23rOOP4
1KH9d8y3OFqa9k5PUVAAGeJeUyMyoe6h9d21B2O2SfGJw25bh9oPr5LutjUqAteiJL+A/DnbdHJJ
x5NgOsBea91gpMM8B3EvI1bmtXuMfeQaT4xkw2P7GAt/fLB9HWyDqY9UUHKcIB92Gl7w8JBfGi3V
d5X7iMcFA0N9fOsG4zDVOlXhofrWdCAidt+szUDV66H3DAaK6cSnDy5h3fxIbSAy8dvsokeX2T6T
YJ6KXTdANWI60A4A0KGnMWY/VOjGbwF5JFpOmDXhTpu+1j6rvPshAnK9Uv+StHArZfvZuxT0i5gS
POzK14aiAHlvHr6/yqb4Ib51PtPDGPeGLQKdd21Wr4XOeBocoguyOH7SZIF7vjVyyU1FvsqhomyM
jjmfM3vi14X60kX/0XQ6Ixa7Pxj0PfvZdLvP0w+4G6RX4n4K3svM2HSqZ75RzFUVxpRfrHQfYoEL
2XCTaPEh0wl0rnzxWNZe/JDXXNui3AT8yKux8KAHAoIbpWdtw6bvr4W7FbBnN+4gSdto38cxv/GE
jRkFi5UskM9VuYIHUuzGeBbsNsw7CG2DID8VnzEiK6YK8Yupe/46LCm9hrkV8YrCSRrk7U3ZKHO1
X9Ta+59acAB91bF2kteuBmabBvXLcWZvFsnUqKoh1nX8K4Y+7QNvqm/RvLCovmUwaR+WTXZaEmVE
5aFIbL5tPUfQ+MMhg/4IJ9ekLyVY3dU8XPyrbtwUJf2wXxivcRvFXAf6vcZeYmOYprMOxMG1bWsj
J+8eRKFE5UZNO6+zflv5TGSyHh1EvKqGvDyWQ/3aOcW0N2MRbbsqvQ5QxsCOQedElZZ7bh6Cjd02
wUd4AKsFiWMIRx+LSh+bCqrDW1HV7bUr3OdU8YOqKV1lhVFdG68pyPDeuTz03QJPlgZ4A9exW+WP
FPkpMzbh8NG3Bi7iDrB83BpvwoZZWNQ/ixInFxRdDIWyrVc5twxEbFNMsl4zaN36SAc7IFY8c+ag
jf4rrsaNb3cN8YUPSdUOO4y/YS76V28KLoHNXIVp2S4xi3Ddawn1GKN/MMgfYJAzfNHlYh7luI+G
qJ7KNqEMYwdv6Qj+KXkuBThIV9r4eyA/OPaFcY0s0W0alQU7LSUZoTTc344FRzNr3oam81cSG+S1
M+prpx7pn8X0KQf3UAlisuPfjs0FOmXpr3JAW6s7DWM/jRAjNQanXhTfqgQyRcPFZdav6DhOXgXD
J/DDrR9VuHi05srx5K9ZccJAHHeS2jPF2jedswnzOgV/2XaBffSg/DwgVPxmzDHjQaGBtuf8AI78
rFPEluiIcoqvu8F3MbWJ01fPBqc2HTKK8AJ5sPPx1gnQA0v6P8JHGCj0Kmu/n7atCXW/qy5jm6R7
aBnHsfNvxIUgfaEWkRgDVB2HcwbjeM+U9VVNw0XK9sYoFdvi8JT4tODq1CAE1btEtlzd8+gMHOVm
x6FkOFtnVE7EobSaozGQg54NL9o4GZcWLpAJD3iXR4esYojbeOLLTES7UnZ91/Jmos6V8DDgdzNR
ZpaQnio3PDVgadTc3k3ZNGeDsNg4dMed1jTepp7ytSdDrpboKcWZYR3Q1+fVHlulI5xJHuWJbqLv
L36mNnFi/iBInNa+Aqt9T2Ty0VThxNVv7vuS/0VGhBeSt76zp/pnIChCxvEsp49B0AQZT2buBmuJ
RRkVBhBbi5+5q7odxCd62Ie4ib/x/z87H1VReZuAegFlWor+taevtJ5plRV8DfXwXJvOV5E2d3es
X0Ah/LUZa/jkOwRneThKlT7TAWnM7B1wVI3UYFtCySbywF212VQy5ddBnR1fnDBK+zD83l2XCp7Y
jGapBnk+M7V0Q+zOsRtszB8eRjHuHe4gFeT7jI7bt7Xvoo1+Y26mqDyXwz7XobUhfw+rL+XUd3Km
qEar/FbKneHz5KRPx13ZO2Syw/1YfZiJCzd92LZuBKVOlwW5DOhOizl+Rhsh2PnGp2N+AWi623Dy
LgOUtI0ysEaAeh2VOpxeL3wYrMlYxVF4KXKN1EqRnW3Uaokqs30zWvoW2pzF6KJft8reG/0Q4DZW
lESwlM8mJ8Zhjds/kQ8Vk9IARSfpjiHCa69s6OH3YxF/hXk5m041R6E0vjepnNKmisPwlknYnIE2
9m/GFHonKhvroSZ73LUiYzs46jUsqkfREgSBTTUfI9r0GVxXl2o5em/rYidMhUrg8nU06gRXieSM
p94T9G9M/4YCxGoAxBgId4I5tS8brdj2xa2ZdOOksm7XKy3YlAmDsqI+5Mpg3EpNOFIR/96gtm44
XaKMDsgPS7XVi+YhcAluD3RiF2AcGZ5Wb71UQ67cfU+Halt1NUOAJnjUDAb9vco/AwC9MiaM0gu0
aKON5rvdlDepN4fMS8dtYzDeTZvEph4kEAulOLL4/WMTiI9CngJBr0lOoAMc9tuD45BLC5l7532R
kfJO8UuW7hsIyn4gBg5Ny0kwKQ0DhhFDYN4QrNzCXr9FfQvbwzgWQZrtDMoDdmY/DqY3U3kYjhYl
QYojXNeiMu/1EL3CsGQ4ig+V1XQINZR9VZN48UX8LOlTdq7T7pNq2nuF8eDzJEcsum5zADKiKbdx
TDWSxM44qlZmOYgNNErW3IDBTgEvps6omqPljvJwP3bGzmkaRiUUGz0yC1aFlp7lUH36cfeZ1GAV
8bQyyue0bFtuGiR/fv7dDO3PaLC+2i7Hr9/cCD0t9pjfg5eNGCuUzNrt8IOSLIB9oSqKZ9pN5NNr
aDlvsTMcdFMcy5ChqtaYZ+x3kHtIODotD0SrdtvV+bchtW2pFzwwsIboPLmzSp6wev9RKWwDkw8p
JDlsyZGi7pPtUIlLm/w++d6mGie5Dxvjm0cOa1l6P8J2ZsRH4VnrIVJAtCMFIhvOVkbuaW5S4M7c
bzoubq2f3zA86mBedS9lRy2mCRDD5o59QThGoJ1fPGcIGVbeNJ5V622iySJFiSYgJmeBTwowq7uz
3OpZWNl7VZNVpukOXvsQ0vTu1ZOUl4WHrMByX/rGYMBmbehyQaDxSICGK78lBHQiN8FezBLVu9Lb
jQZLtSQ1dIjMm204ZIbiGxhTc28L/zA/8sAF7pNKrJUMFdp0pD5+aT2Vor5a1eCuwRqZdhNat9JK
8Zi2dr1VcHp6F+bj0JzMFjQ4AE6ptF84ORD1SG111Vc4SMJLNR3+2h68PE0N5qXOkRI8fWNkFDzX
pn1rtG+ZTgkMV6RZkb7XEHbXns2ghIFij1plhgHxk4qwndCDkeIAo1+//lm6xq6t5Ll1HPxQCpIh
E/psDC2cnIJm21z6QjYXI4/aCwWICViv1w7QR/pVrRXDMatl8RxLLXlmWj2/XjbkNfpHfIp4bNo+
XpB+GBjrytLr/T+7aagN3ZZYw/K2bIIOAA5hyR9/TxL3QUw/7g5ba6qLZ+ow5TN0sZdCx7xj2SSI
d72Wnn7402BulRJguuPThpu/J6KQjkq/N7Xj0g6y9fA0lMTXz2ddFmhLDiGCSmBrPtmyrbbrZg3D
zsLG5X+2pZG7NjD1uS0t8O4aYbvEFLStpL/JoftnwdzuyZWqf/jXdsnYACudHkDrf9obpY2LhTyD
k5rXv5tTotWuAQyj5aTL9jQfiZ4KrUfmIrvCLP3HmEzP19KHOJUXffOwrNpenswZcNM2GuL21auC
9GSW1BJV0Lc8ORr3iQyEdYr8plkrZ7j0Op3vcuhYefU6gKx3XFbj1Iv3CBvk5s+JA78/k1VI0Wx+
2yrFdS4x/jRd3sr1ijuoi7ws79RHRDZOvhtQkKB535bZgem0tl5WI5Snl94zv2WlxufQ9Zsojfpl
OY/BkZQyqvK8nMhSkPpK5fm7ZW8TW+sRTi+qmjR/WhZWWla7pOLWwiorDNetneN10Wf1etkNozl/
4g2jQ0UGM7343CaLphDWFaDW3/Mk9TgwH1B7ihTmrmlEdKPEHu7yfkgfgeBn5kBRPGFR52zyIOqe
Eyw1NzWuCi9jVdprH/XNK2Ovah30dvrWUH3jvrP6ezjhZ+eklvNdDZZapVqb/5RV8UWoLHLJSt3d
Ls5+DYVCNhiLTzVBZE/d/HczMKLIwFRAOPJ1pxd0HJP+6A+MaFbVmWoVlNwMFxppx9APiCZmuNPR
esr3IVjIF0DESTRT+ZlWzpMDw/8j6uMfrgqrd505AaO32vthgt2ukjgdd1EREI3iGeUTYfL4aqYO
XdAcuLxsC5ICSeWkMfjpyvJp2WEEhkMn4RfbZXXZUUUUh+Ig1RjucKo/7Ypg2NpQzDbLajOfIHdM
d9sNLo56/3kPsp5z6NPgaFZf5uF6qhx9pwkDF+K5zXJ+D0xwP5RW9+ejLjtU7bd7VYNpLU2W8w+a
Ds+/C8H78xI+G4r0w9QlxEUCgd5IC8oObWnFRIIW4YXbTNs22hC/YGIQrSvDan5mqXY1raIPwIif
JtcPf5eZ9Q7B27v3tukSgdwgm+2dlKqKV540lYuTY/bujslrx/2fmeDiovve+913K8fKJbS2qAf4
g6ZkelJOYf8YbDNfB0E/PXtGlO88O8NuJ6u7B9j97p7UZv9GrGm9EWWiv8EojDFMCh9LPXlWk2le
RZFhtCDsHmgCLLBNwvLKhQNQFOTJNWHqtBd4LVySRKb7tsQlJVUAXFnSj5fEEs1eKFgFSgL+t9LI
LkY7mnucbYKL4Zn2nhvFOScJQoCcDpe77EFBOtkXSPsPworDJ0YjDOkMx/4VpA/4StifDfPwVd0E
4/PSNLImjarM/zQduvpfTQUy52edjO9911j0vm3yAnsqPpN9tu99vE1xW6acsWyj4LnvyqIPtz1x
oZui0kH9/P4pM2uSlWN/2prR1D8tC+JlnbXATmK3rBpzO6NDiRuIwtoXdG0Ed8fUsnH1CY5mVA5/
jgtjisqu6VcPgOCfE2l+GFVR6Yfr/9gUHrY36JSYDbqHnBQVOJY9YmB0CU8CV+ENpJ1hu2zrc9d/
YnQPRx/HTTAh2i3bnF5s+hF7pmWtD/3sikXZYVlbToQ+zTvEpOdBZ+Ycy8KSlk9wM/fQ323wOSug
XNs8tv9pB/6xMbG2uy2bCs9VWLpVh7wiQn1I02ajmz3sCgoozU6LJf8dcZDhFjUiekxtSqhlmfXN
4bEAEWDeSG0yWf9Zr8sKAz7quH9aLqsY51Nqmhd/T7HsyK2gudlA6nhOu9jA9PXN8Ef9sBTulZby
Ibgw/z8bA8vWD5pBiX85cGm4LJYd6FCBg+eDp6mAPp549jGYJ6BlWIlrR/3nFmQltBZcA39SNawB
eaz80SwwqrAm9Dh5C+AoHPWlzNx7igKEN15JPX3ZnjneC3Yf+os3D3fLElmMFra0V/kpL3CFskbS
pv1RldtlexsyI+rb4g6K42BONBCvGgNdZhaRs0bYa6fa4WpaLS+bkeRSNXRYmVvaadlUxQl7l/U/
L5etf/d3HsK1NNN+/2v7svqvbZbpGsesTLa9Sw2V3KvxFJrjPwtdr5+ilu86SfjiWehY340Y8YFe
JMVPQLtPSxb2u+aot8YwmqO0hdy7RhxuvUzg+oEH/JvMDeAzFB7KdOlPAwNfpiqN7iReEmpMhwkr
Q9vWYjy5uGz5Yyw2sMLp/9RwHcsy+xoLTD3b2vweWLUOgzR3mbH32kN/P5hGh62oDnS/0nsRHPxM
MbVukHa5ZvZeeMYP8sm1Zwyz85MysRmMnAlCwtDuyqxI750OiDZqqbHTkHD9tP01J8i27b2rguLB
KKt0pyMQO+ZtkL2543ikGKnejV7kqJ58/5SFXfzsy+D38naT6fIPlkN+c/Ksu/oBKMMwHzB/DhiU
YFox3EBlB3KPneRHjCXpZVkINbSXUrbQay0XiwONWXoJQfIizEgOq6UNWs75JTRtNHDy9M/qf06x
NM+K4p5laX74e+pUQAuWWtds2xJpwDBMR3xbvOuyphIEaE6H7f2yGlewWKCnHnu3vjoAgs2xpgIC
O0yP1nmpVfexA1eNlSx/OBO4dTSk9XueZndoHv0vIpovLePRr7qzkWSpgAT7fFrlLjKBlcZEfi5H
ewH6lmyAIeMGcpbbZ+jEG3TKs7lc7pQ4zJlGsYqIlt4vq393JKmWkYMMz7Kj3H2L3rSOGHGBIfXZ
tcPS29UFFN9+sOtjKNqHZW1ZLE2sud2yWs7qItkH1Msa5ykadO2oXHRdGSp1ZukdJgom4qtNNO9e
2lSar6/TlJpoZVm04bH6iym99vDnENNI15UZWLc/jfmfrgbJElZlOU8IhjjJf97jz/G9n1VcWbxH
DaXgNBRNv1s38LCfgyRTz/485Yj0Cq7Of7a5ddtsEkpgUHewhEO5Yj5WuuueSzOuzmhZ7syJrVcd
WRV+Y/ZjUTtYysbwyR0uxPOy08LVfgMPpDjoBTzBphPFXjnwXdNGBN8iP3e2RYc5ghkP6KiQdxKe
0yF1GzL7dUph2Xh5oH3twNf8L9UxJBVVY71mnGsLQTY5D5YIN0WcIiCCKfBCNXM7cK5HYQnrZap8
CqeOyQwTkR1zc0zdhWzi1bLXESCdY+P4Z+B5DEajKL0WtV1dHRhrQOhV9FE62UOlYuutEoWDpiLA
DmTKonuhUUCYGzj/+0iw1Jqiuht+wBf5c6RNj7Uuxtp8BFui4u6U6WufolDCwDN6in0f3yijyYFI
Umffj7Z5inlGQIfJWhDtOD/TvzX7MdOdq+T32TpJIp7ylPi7SNec12G2LMKPd1WW0t3XrT+Nq2zO
YGid0bgAdaYULnHdmjcpGPyXYl78addUMifbQvvniGVPM44kJPfSJ4IQcTsY9xZGYvtsizZ8KWw8
KyKM3rbL6rKggXTs9pmR/awCwnjob4NlGw0MSTmQCkh/9L1WkkzbBSdbpdWlD/tsm2Rp82ZG8a/l
rzbE78jqw8+Ya5Vi+kjQxXyMi1XRSc7HpA41hSqW9dskZvig97+k+nOM8lJjZbrZP8eUNryUJFUn
JFXeyWhG7wTkCb7VmwASZayCXcKzoSINm11q2fXvlwyCxUZro106lFlLSIFEx0eq7qrm2+PyTI76
GGDCsLJ0l6WaN/xdNGlEADCs19cJIe22HUhcr6NBnHNlJtvIirU7Ivlbz1X4aUXdo6x7cUe3oIDF
6//T1M/a2zJ0leHwWHjRP03/dVY56WSs52VCGfHdrJT4pvtV8Rp0/7USde9GZ5t/9hjef+359zGF
V/T7uvIhoUxlR7J4rQ88Y1H8A4jqcru8TAwMAaJ5UXgxDpPuTce361Ql83xteanwoNXIVP3fW5d1
nOGrh0lQsvZG7UFZwQnJiNynQMUPoPLaw7Id4TvF02WjkQ0uvshza0A/T62WVq1ttNZhaVAvW5eX
y6J0LbAyp41XBc4Z/7Rf9oxG8LP1qvA00s8/Btwah3SgMGdkpXr0laEel1eMQt8awNSHv9sHPzAO
rgC4Xw79321hm/7TtsG7d4XHQYvtsBtcloWF0SfXUSa3TpnhXdK0aL+Xl3/b1CNwx7/bLLtt3cKs
pSNYJoJmGLxqmL+flGp06tPzS1OD8bW8WhZ1wLMLelK4+rutM92xvPxdT+wp2cUZPmbLwUgccWr6
13koVwLS1LVNd+WCkf3XORg4OWs1Djr8mgKtFnZ9nRc9YmSgHgM9VI9lOjpoxH2x8UYz++8dh6bD
wO/v1kIIZwPSKjbLgcsCa2X1WB+queWyoe7hh9kMOfboNDKSZu4TcOOFMIRytawiZcr3tcBpaVk1
JZJRDa3meVmN7GjDA9J8LTzTfEwy+bps7iO8WxtJhlw8qvFeG0C9TCGc47JXs/QbSZrTE0HZ8qVW
059Te6lsT33cFvgpcRCIx7jFV4j56PyxjBQ3wdzSxLUnV+lu+iST/N9PK+dPyzAs3IEkDfe/n3Y5
ZcKnzWoMmktU+vvFCT3jcbFr8gBe9GyW/scdffZT/7ta1iFKNA8KzbJ32TENKT37sp7q6kdqpOqw
rI1ZeaKrROKTGlsvZqyLLDCKHvF2GzY19eztUDsjVKYwW/sYFVxzhkJEJ/kW8EOFfdbS+s+Bjgjh
TpfunOsRPVpaHT3CNwuYWvRPCfkXZwzkT602uHfd5O1Hb0B15HmPZZd8q+fNykNnUyXA6U2buPeh
EfGaQnx0XvY2dkwmxpi8BQbs6UYSsTP0mnuvEI3tVBUPu+Uo0+wpR7ZxfPW01Hub4vPylq7W6Wec
XkEA57fy4xggt1Laflkdk/HHRO4sHlZ18VoH/nZ5S68BGzMmkq/bLjXfJKqxJHIvTSpAPHQdcTFB
VheSsp1LX1pgL7Fh+/BC5cs4phK7of/sHjQ4DH8PmaZppBPFYt/i0SosVCdh9xKEbfdC0BKlwxRy
qB+wiuUNATL9+P63hdH63/pYpJelPakn9V50CC2X1Wo+4YzizudajumrzFrjKeLtPWHtm3asboNC
b88AAKp9pXG36phk/j/KzrS3bWTd1n+l0Z8v9yGLLLJ4cXoDR7NkybY8Jc4XwokdzvPMX38fKr07
U6NzLgIEpmZRZLHqfdd6Vmva/mtwboMufyXDKUUn6M9ZAxZu26lRGP376FHa9UfX1LLX2BPIX+zy
vSlkuW4gEx6pRtqnYjJKMpBc50OklavLQ0tFn0/0urqbErLhRj3kSiKr/m4q3G5xeT8bk2LS2eWL
VyBV1MqByZgWy6saU+U6D231DuHA6fLQJhLPndLxIArb4ENR0bl8h9zry6XDOuo/3yFmDfXlO+Qp
c6rLd6hwDT2GWfkR+W638crY2iR6PO0QB6QrAdjj8bLZVXG2EoEuHq2m/vPeyfXNbzb1WJQ7mkbp
BrczfRJTi550ctJX+qhX14jh+31pxPUObDIcUS1MVg7cvPfj2L1DAm19VvVVnWjTW1MyTAAhjzCU
8+zJ9arrmnpm3gJc6M3spU/LYAsvKwV/l/TFkcockVHzXz9stkCeiRm2miXrAB5dlv2IO4IYaK9J
7evEMNfeoIVH2kZqmVB3XV9uL5VAC4TROTuaMl/nTU9khN/yDNMNCX5xB/XlBfq96VikahlzvJ7j
6EfLQgs6b5WRj4onr8Yvd3ZVYKyrqoNIMN9xecjlXrcT+RUNBCj6EQ0qSGCbpPLlyaK+ebLn/y6b
QdLbVxPhkpety+2XRxgp/SOaPg5k6izC+j4/t8/JOApkuglIvVleAOw4XR8LQP/3oY9gsjbQWVxA
6M5UP9quiu9ppwdfbi8SZ9kaov4AbQO3efcKbZxrGPKXs19Y3s4HHbRVQZLdxz1NjkbTu1ez15cA
oNsXHWrTCoyjcQ06lQS0Ngk3Q6nVT5VuPPpV3IPUIShrzNx3MiJDJTKc+NgWZU8GiDlC7R/9W9YY
mLEz/4ytvD+aorHPcv7PEugWZX4eo9CeiWLtCQnmFf4/tJaVFVd7MTGt+Pr4tq7Djd6wZLvcdnla
F6DCH8M23V42L3foYfUGtl4evj7MQUnl1Hl6g3nTPielV9+oTlt+fQBkGaZm0fjp68vUplNumwlT
3+VJlzvaNhxWcRJ4WC54octtRpMNhF2H6f6y2eWevcnCAjWETjaO68t3iiXdVe8iArhs1uMYrCHV
6LvLphPnjw3trlvMVN49DvVN3bTyXTH6GNjcO2OIrBOtCxD8vv4ZGZa+jaqCJc3ltst/YZjVRzxX
2JZ5rD7l5sabqmLfdNkzWmCs564nVoauort+zOStJT621BYwzhBXsQdjhuV1vjOv8vhOt0J9pdMd
Wl9u+3KHVzybozCuLlugFOWtm328PPxySygNfc+k9dvXiZJcRxXRaOvK6TqMpE397OOh+vIaLC6Q
a5fTM+YXtaxcOtMRrX9jHoBCeK/3X7c878vWZawaoFx8va/7buuv510Gub8eeXkePaf+XvT0qucB
8K9Hfnm/+b4ZuPM3z3MHH/Wj3+/9foxPOBvjk4y9uzYdux04lvj09fbLX19uKwcaZj3KBh7+9eas
YqRfXLbrqfuU+AjzyWc4eanMT5e/Lv/V5QhTRSQtAWL/ucMz9HD4Zttywl2u++kh6smh/PIyX1+h
q7VxbUQzu29+/ct/l9diUtAtfv/tv/7935+G/+u/5bd5Mvp59htuxdscnlb9x++28ftvxZeb969/
/O6gbnRt11LC1HVMpNKwuf/Ty12Y+Tza+D+Z3gReNBTuJz0S0v4weAN+hXnp1a2qstEfJbruxxED
Gn9fFmvUxdzhRtgxTnGkF8/ePGUO5ml0Ok+osZk9uJT+DvFlrp2JruMCg7z28pDLfyot1TKr0PuW
Cy3sXSYqhAQkGz+KretqkuaX/9LJuLYYWg/0htnX0JKsa1T5xVYz/Hbx9XGXO+i5EaCZhyCTi5Ci
qMx2Zab6k8zS4XT5y/zrr/kRkFMypnHoTgOWJidPGPsmbPNzESKl9azxmy030/cycMfNP+956f64
5x3LtG1LudJUjjCV+n7Ph3JEx+eHzmtFjOvJFml+3bd6ck26xfw37u2a/sZ8S7mWI8lkyDYG0CHz
f3/eHFUu2MCy9k4azc1VaukS4M1Qn93QqUAocNvg2RI5qd4FuPr+s1201acyqVrSZ4KnErn+TUg3
/EkXT0nctI8mpqm7GC335VbVNtHJ8LAYXjYTg6bKYGrA8+fnSLwHaz+pK8z7rXxCa5EsJydLri73
Znn8zesPxTevr5n6vm8rjJaeQeqp5zXAOuruRPX5n3e0a/60o21D5zh3LGVg+bKs73d0qzLFhNXP
3qiI9PBi2H+XPeynLjtVgrLA2Act77KPv97d52BR6yw7fHlcULc4heGIHgJrqo6UdfDDxhxwqT22
hGbON3Zq1g9f/vQ8a/7TEX8+qpD2W1cy7yr9wt3DrDLXnWqml6ZZjDX18ImAmI2einbfppZ6kJ5x
e7k/ZZVDxVwUODk9+7oCb7ysOzW9eHX8MFBjfmAM+OEFE+QHd7prIjRcDgnc0kkOt53jBMe2L06X
LSCB4+2ft3e35DxD4OuKzFt0JuRHZC7myrO+PoSnNlb25alCs6rVxPxkl0eoPALQISDsw+FO98qH
cTAMAt46akmqmb+Lr713nPXYSv1Zh/6/Qyxkf9m0x/A6w8N6bypCgsJcpgSm8uy/e9X56ZUJC+Fy
aPzXd8NffRkOP+XFWIV+0Pyw+e/tW379kr7V/z0/669H/fv7TZ7054uuXpqX7zbWWRM247l9q8a7
t7pNmv+MvvMj/7d3/vZ2eZWHsXj74/dPeUs3k1cDr5L9/udd82gtBIfuX6P7/Pp/3jl/gT9+fwRB
9vb62/9ULx9/W6dh9dK81T89/e2lbv74Xdr/Mh1XKMcxXA5BaXPO9G+Xe4x/SdM0pGMCNzRpc3FP
Br4s4O3tf+mOUpxIrrBwltmMaDVOm/ku8S/bNE3hmq5hIWx2xe//2Q1/XoS+7Pa/vygZ8vszFhOa
UsK2HV1XllSOLb4/Y20BB86J0HKqCEUQrZVTVJoNjA55NoGKwLnw4dNxURm69F1MkBuGKFXf+YSo
skZruk0gynOC3OAXQ4nxw9Xy8sEQQZKIC7hIue4PV8uUdGBAC26+wkGMlyuU3c6wY+/WSKabsjPu
NND8uoVkN6oC1irxnVYixfrmR/2bS/YP140vn4F94koBVEroP3wGyMV2YueqWGUkFRRNSm0kxzME
m6un4D9pgbE3Ugzp8Jzi/f//W1OVkdIyTUvoav7dvpkstFVtW31q8NYUBpdj6/fgVrtxOwLh7Kbx
qmtzQNwFUBK3DH/xtecD79uZCt97dk9ajjT42rZj6d+/eVVq9G8iUayCbomsCEIOOBaKrghrqlTb
GAruBFgtY1XzERdFh8bKDUlfcX0xLx5+MXEy5mPwm4nT5ePYgoAwpeYT4sefwZlME+1HV6x63VC7
NrDISInGvTuXvMIMq67CypmZIUxCGjoIPGkVIYbvCzX94qj8+YCA1q+bpsTUpCxd/+H61oHZ6KWU
ZDDWBkyknjT7Iq3K6ymglWHH8X5qyHDTzfZRICD8xX6Yj7YfdoOlTDQ6/OPq6sy/2jeHRO643ego
0a4qa9Q2Y2V+7O1a37vAKTd9St7RPx+Bzs9vZ3MMOMg0pCE4FL9/O88Xqsj0oEU1hhCPRLZ6g532
Uyv0J9GNR893y8M/v6Mx774fvqHtKN7UdZVj6mLe/d98wwD0S0Rztl0Z5jju5ob2EsYI3VkzwweP
pds347vONhEL+OKYmyXaVNLjUk0zll4BLUBzu5t//kzib/Y6HUtX6cxoLD7UD+cCplWTTImoWrmO
dKiXaTg3SyhLfRphdMkiRbd72MbSZ5Aq4zP0WnMfq/rJMM3wLh1ztL6MmLdFD59IIo9dqETTr4bR
iik9Bt6qjkB+JoWqdt1dlEjgTr2TGWu7rVvih/xfHEPmT6e2rRu6biopAVgr93L/N7u4oj5HOExT
sd4GWYDNcxcHdnww2xSTgVTmqjKGF8ir5rsgmD7ACNWyNERdlQT7EJ9moiG+8Gxmr3JEJWSkL6oM
KbU6qqTK6tyUthC0E2r3YHC1gYCFGVfo8gkifUD8DInVOMXGRaX54RxB76+DfFIE6ID1g7S7/uff
zvrp4mZzDDFy2DqaeoXC+vvjqR1HAzxe0iIArLHI+tlEITTNN8A4qMbTW/owzH9NZbOWaTxdfaxk
WB0GMT2ho0CtkIX5uraFcxgzRjyVqAfyxghhBF/uvxdDaWzdKbgDBe/vdGwlfhkke5GLB23U2+uK
VEVEMCC5Q9f3VnaPpNyAzG5QvFgY4egug7qONgEIzuUoSbUGDBZspEOtVU5u9GhU4yvwngNVj/x9
iw4oJeT8F4fDvPD57oSzdZO1qGmbrpBSv+zAb44GWWQs8Gmer6aRnPRicMb15ds4Hj1JWrVAVHM+
j2Jx/4vzyvxpeOGtTYux3aJQM////W9jJY1Ps7hqVgjt8k00Bm8S6hxrivSqmGW2WUfijPLtbYxB
fAnZOaNl0kSroLYVkhC/XTUE+kCp8oZVV9jWOred6UoGhQEOaJjgrDGOCHRlqzxVOzCcwaZkUteo
0b4ejf7RJilsgUABo5Cmdets5nEKSsD7MElZLdnEiiuuJhGWE1Kheig/CJJ/cYD+fGWzmdsZSnJG
mpIL2/z7fLP/bVenja5AG1SG2Z2i9h5+wUQBGJsQaXH6cqKisGCOD2VEkcWWEVmGdJfyJBfB+MsM
/bsJ+rf1CePnX8RkGuhaFB9cgJj6DwN+rZw+wsQDNn8wiFkJE9IqiTBONhlW3HmGNwWxXKo27Rb4
i948QYKvDPwPnYDiEELNSvpE2wgZ0hJ0MDT/88n80zhsW0IYTEiYqXK8yvnTf7OrRscKS5hfqFDM
ZG8nguuDwUEaBxUhuC76mX9+O/XzQMmOoEgzz4FIpv2xZuAlST7EHoOwO5o3RajtXcIizn6rtedM
Z2UYFGLCTxnGZB5ghEsz4MAdZFzQ0AlgFbdeY7GNd51ynkK9WcFGgRloGuUJGXaT5KdAEwXlEm8f
5G1FarQ0t8zr3mfNDBf1I2ste9tc0lnTDuNE2KJU/XwJ8qlwMlIXQXstLWMdcAidMUfsWQTHT2aO
JN9qjCWEN++mF/ZdUyXDvjMqe9/TOyXGKp8e06HoAWa6JZp4VDB9CkfAzsPnDEsQq4SFZqT+fjBd
et9cLbbWSPwibFiiA0W0qye9eHY6AXzRH2+hP5ILXGT3lg7/twly+I781RiZhLf26NhDv6Ii095z
2S8JfNK7e9siHSpD2wmoDId/ZREhGMydqDl2lEsXEj2irybHHGF0U8r7559ViJ9GPAS3BsxH1zSY
Yfw44qW20KYeNzRCXHgtdgFLtEMltI41GOQUYnw4Gf7BcYt6mxjYPStPgEntUMxPmtgQ/tqcsLco
DAH4bTRndDcesqjbRlrBJ3OggDYnFDZBN8cAudtffPifh2sLqiFDhsUElBnZ/OW+OQcocCkjNAh9
H4PJuilSi9lndNc0ln6EGupgFVLVXsn6VZvJfrJzjMc6/WgWhIwumEIDMoZT0DalfxiMkhDEwtjj
H7SXfiEl2Lwy3lejDhYneM1GpR1r1cMkGpC6GGBsQPDjwYnztv7FKCj+5lSzbOm4uslUk0vCD18r
GZrSZgkJV7uMbugYVwjqsBPq2XYQzuugDB17lLlXTVg9+sF0TJz4LU89/aZy0r1D6DpHc9wtNQs3
tdbHYhm2a1W65Sns3A9uK5J3AYmVMOyy5T//IIZj/vyTMHojLSTkmFGcmIHvf5K09CwFeatdJV0d
YW5qsm2tIv1WiTJZoYOUT+S3kHGirGk3SAyIEo0QqZ1WuCbDx677a4MV4MLW6uvJkANOFvPZHqJq
Z6jommKaDRwMwAD98pT5ZQ9loyX7jgYSa3XtY5Sj9bC83F/SBLnJci6N/TCu3Ga89edT24VdEBL9
PjMTMHaPb76tHRytxiLrrq0y/kxSOeb1znvXmeWT1ZdkYktEVIn7EW4bbZ9OvIapijagzLo1ZKXP
qq/jJfYEpnte84ZCAPwm2eHANgnz8hYD6KSl1ZWzfSE5m4jggxLDFBgze1W5e5OjUhnWRoN3Az0L
D0majPDSVLzTielO3do9Oa1+FWse5vcBI3g0KnZjdm61SaGC0cFe6nLVQ8mFvBF+9kmoWaeJlKu8
Zy/2ycmrg4cESvXGa6Nj3RrMvIrGWCOVnPlI+j63s3hBVL3mZ9et/1ACo70Gwhc3jXbTUaZbWMJK
IAow9DSxh513KKc1MAVtPdUmqEGVP0+eoMk9VkReIZQh0pyzwoXzM4K40gAzq3FtD3WN78AJN2KE
gwUAFkxxaayk4fFRKwh0/fxjxw3pLBYoYQP3nSy7cNnj7YRnNq45EZulZhhQn/GfZSgEdknUrmNU
k4dOtCBvI+bNxOdI3652dmtsK6tlGLUCfdlJtHklVpk6cvtjb6TpEog4gTYbT2H8mJAs1rpbkCWU
L5CZgc1N8zte51rRhIenwVFnxM8AbWT2mkY4BoiHB6xqxQe3s9u1yPoTy/8ZCKx9xpO0klhXFyI1
FzGFqyXPgP7FtFH3Cn9tzRR52pzBgsZMvGlcc7aBHU0/bdbRODY7IqeBjdmrsE8x39c0envbW2M5
Og4+szc7treJiW+2D9c09LNlX9255mCvY9F91sbhvi+7K4se2gosCc3fslvkXQ/Fzp5e0gpuKQjj
p0yG59QS4zrwKgr1xbTvgulc6Zq1hHTvrnqBDRAfWcd8DGBgR4KL133oR3fWD4NRycNmTbcw3xn6
xvQJhs4jkgZwJYyoZOydCd2VgByT9HdQHlYQYSAPYN7FdgEHBQtmlZHBOiuvJpPhiWDmGJYMPF50
+HlJNVbLAS8ktkwXSSTuyR2OlnERcT8vko1lsKvwa6Kb6qcd0V6c8oaGqqmKsd00znU1/2f64n7s
9PeO7xlrpxftDbx90D+rcjRgBYfGxwRzut7ZnwsdUXVbQCWiywYspMUJOoCypke9IGWMGcygLxl5
w0MC7c5oMUxHjrudqMovIaHVy1rk7rJzaGLqmbtXg3tSARPTzjlErfk5D+N3WqlxmXTXRe5TUkfn
sWCmVC3TnquTwESUbqq6we1VtzsodqTYGKJaVZUiRrwr3rUTIeEcQZBovPJTFe8S1gCcebBlXRum
NPECmc1pUpqdPwcgk6qBK3qiJg3VwNVAHOeLppsgUtT8Snaz8phSLPIQ/1k9mQvcFgdRc6W36hFK
XBe+DNJ97AutWySFLDgFM7H0U8Pfia592ORBBM7Ya+G/00rY0KM5lnbzpGXilXb9QzNSd7JCBSuy
BMzW+jC9BdokzTJyeDXmsBzUYdQIbbbja5H6c2Ys9o6waPfKApPSQV5sHM2lOEBBIcMUVFsT4qAS
o4xLst+iui2CAFh553MylVcVWB+EEt0TKn1UpxpT0cRlF5htaxA3AAUmrpaNgbV+jHjBnpG6842n
xqI7osf1wsmgySQkWq+Q4t30Rf5Mx2adajEcB3nF8oi8A/B0MxwFmHnC6lhm7wADgLEs3POcthEN
FrZBEzAbH29pWtj5Ai4RZQ2aMPKfa9UxL5mTDUQM1FoOH0KU0DEizZUdDi5c1fiaQS/binoio9T7
QE8OfV1NQJTXfKIFDp28IySyAIcAs/9Uxlh8NASmHHwPU5R4xEjwVRNvusrt4rM0yaEI/XeIM3DY
jPijxxCuaQMew+vIwoWo0iwG0LoLfVKHJthWoUbpTibOOo6bM4RH+HZe9CZa77XAPLvpqrM5uiOO
qKCmtsnnHRStyxkP6UA+HeQcC90e8RfFqyrlDHamW7txnupL347JG2qXlEyUhuKNW8UgPyXe9DFp
HnufYkA8fEg87Adh9sHHCs5IWeFu8BtiRWs4G37aMSl20E7rk3PSKuNKlgC0+snrmWDn11GTfKh1
0CGYre7a3u4WteytVdwbS2xqSNAqzmtJKGZ6NsGUFl5+UoCIdAdhqTGCA3K8ZRxCjyYecjcM6WeE
GubGBIm/0OuEZGlYdrrKp3XpVDti069tpT8BCWRYfGdXM9y0wcUROivA3VB20vcweWbQh0N+WR0e
gViTZ2KQUmgBSbbAeTu+8aaiCfyB2T44U78ShbgtRop5bYwDo6/hAlb8dJpKbqKGF/bcJF5S4oMb
coibYTdw4Bg90kKcOQUMAhhb1gL8lb7MTN7HdN8S1vUE5rLGMnPUqFBwNMWQIxGBir7IlsPgYtPB
s+96JWMnblMWUNoNY/ExJdmJkHBzEaZ46zzpYaWQT8L13o+OvBlK/Wl+RCxQ1UdUe5eBqz9LI2Ra
fYD9t3CGjFi2SdY8Nd/m/dguoZlBdM+ngVwqufbn61HV3/et+0n6FiiLNrrxO65/xr1TY5cTKe6N
Oo+eEY65S8i8JBqN2R5APAr65mnAT+YkQ73qs+lT1ZoEPMr2nXdwW20fS+sjaZTpsktnEXpsbO22
xwVBbIEXW+OSWJdTYX3mIPngujqygAjjcOz3m9GySE3EubW28nZZynpHoLK3CtvhbDXWzuPk8y1Y
FROIlBWXxE8OGEItxpqsd1x33PrRyWrWrKlAtq8P7q537WthRurq8l+j1CO4mHR72aKpGjBIgBQO
CnuCMB4BIyOYALqf45OxGR+o/xB16McSMLoPz7OkB7AY7cQ4kk3xQHdGO2YhrEyfvNwFSSAtc6y1
TyQ59GofImG2E62Ue1yp3tKxIgY+x37Q2U/LVlUDEPCdPdrDTYlHC1VV6ddMc2ArKuuzYdThnoSK
dGcGrbYJa4jVAafKavRH8D2BCFYO6sO1xxT85DXOc6gCzlPWsevIBDuXV+Z0LbVuy1rSW6Udk58g
Q30Ws1QMISHhDMWGFtCVjXqv2qSi1zYOEDItfEF55lxVmlkyFjtvjV+pK+AWKeT/QkIEBLQzMQFc
AyQuBi3Gvm+LFYnk1mFSkAK0yLn32qQ7qqfBV93JTsP7Wo72fQn+du2jNl5yNf0An8LfOs3Oigzz
1gwy69ozkpVClbF0UigeVeps2p5TarLTI6rv7KTVKb3nisU3Dn97Q1/8OjLyfpuTCR7iWrlC3LT2
MXUfY5J7rZh3i+mPLoTvZ/u8gU7VJniAC05i9IrURXPy8nLb3msB06hY6ymoOpF9m5mwUwIO7qoD
7+oDvJ09aeCj/LPvDm/10DvH1p2GB1EThxE54yYr22Sb+7l+7OuQGbXP7Tr5DJss19EFc0m+En50
ZhnRLMlCrM8ESh9p6j0UjTsssrbpH6q63yR+37+A+7/Se22V5Zb6aCG1WtShvvU9VMYj/NfBl4yT
k57v0jEAmDXuMszwhx6ow3qKKuA0ePHD1MuvjHKCJuMkBP0QTHEUG/LIxaEdc9wQFqnBJqsoNAQi
36JeZqYOKLHLqg8QyvUVleRH0BQMx13/7JNV6trhTDmPniNDQKi3gedAj4eKjd8WCXC+CaKmWMdt
IlaBDK21XU97ZSNhHmZMhtkXV5rfPRNQfqWA07F64eqnw2fNKkxvhJ1/jiXU6CIBIM/JDBu1G5nC
9vugNWho6qP/RD4ZBOYeFAsaNc3YGWY7PvrFeC28qd9hok/27nwwNzllUz+t1bmjQrmsS5oHZhrL
Mz3YlmuI91LbnrqpK2zVbmG3e18IlnFCknZvXGtkZu6osA7MPwso74PbHKsqDvcgLbcDzI1DGRgJ
DVeuIEapoUck9HWZjpN54JA/W71t7GuS3rZjE9cPWoCZj+JR+ypLtRFGDzinbJhiBB0jI+PUXcSM
GCLAYFC49+VV70+A+exJp5sUBrd2AeUtaj37zmlQXvdxDp7V7DPiVYoCu4+zUEZVkRNmGus+i9JN
WbIMrHJMg24RGg84H7eFk2bUsWsiq3Cp32UpUSPM+w9FmacbJm7uB5Olx5ROL3Dhz5XQwM7bSbsj
cqh5Jg11URGK+S7PbxBeNoe0rQj8jI3mgbXnOp0URj/p30i65EsdTtixBFnESch0qHPFaewwLRI7
c6S2Zd0GzlVXpvpSr/LoPOU4ruZ0kZIL+KNtRfNwGRMKVFGnHYgIRNp1KktprupiSjbxHBNg816b
1q3N3QiDsH6laFHB8gkPOr7KPY5A8JkEK7Hs7eLj2EGIDm3Zn/MxOqk2S9ZlN02bIW7EadK40Mos
cY60woiIMJsU4WAlb6epvm9HVkqhl7GQDaMrWhzgW+MK3yFoRfQv8c6o4jv2X3COghRCs5jaTSIm
69QO+mvk0HYZJ1df4nwOH9Hbho9G0r4UtutTDtHHA7PBXdOM3n3aDZ+YMhd3GfqMTe8YubtWur83
4CJh5rXiUzSGyalLCZo2uhjQXNLJgwVifj2SibMuU4BXBDpuWqmxqgjj9JPMvBOhZoSnmZ6DkorI
FES0nAY512KhR8wsFGAst42rTRSG0U3vwR9qinrvSM29He3giPGUmcJsyNKCqFug7lppVR8u+m5U
L3bI1FtlKeHUdjxXHaLN/FrE3apwJQbDukkmIhV1aafrsgmjawzB10JzxAFWqVpNYRztY7AHpWu1
67ZI6I0CHl8lckh2vKxNzdUxt4qr6bqPm3bdh/1dY7HcqU1NO45++glFyl0ko+4GhGCPDzMGLI5o
K/qY55R52r528f85/R7oG9GVWATVy0WbCH8o38RpnOxG9Apx2wbLeFTmzg2hjGWC4CRhcQm0sDwz
PipsJoUYdnZm3OWlch7jEEeo2XmsJcbiJkE3fGhLxNkko2NxyTdkdtIl6xQhBFZEFAgSPL/qjJ02
CLErMqu6ZbYFJ5lMBOy9VQVsFJ5tzjTlSBgrYZKC9TrDBVORJqNXaXUNI6nP5TSX58AJi0WfTtUq
FXGzw/cAu6w1wbNYhdw3jIBXpSb6dRsQZ6pzhdnajvGRdXnFLx3YG9UMyabASEDFY5734/BJ62oV
Ju0DfLq8JOtEvgfCpm9cd3oMbdFcOUbTXGUkSOwL2Q3AfAcuxSZnKtVrrIIcInVr+jd+QIEwZJ6+
MRsSe7vcTJ6bcnqtuhQsJZyRtTDd/nZss/4W0jHQxChCGLr3p1G/c8q22QERiekxtghNs7YnqES5
t65o7jzs4Wt9IAXV1bikFUQOLNyhBFjBDDCW0e00fBga8SiwtpLIVHyMnDY+OeQ4FKyjPW0qj7QG
N9GQRddlEacbSYAT3yGC6D3o3d7GT3Tj+GO9MFt72sReP2wMPN8Zxfdjaerx8fJXbo3nxkZs5HtT
eiLQL1+OJolkqbI8lp/utOkr6vSR44dXHdk45nwONLIHAvKuVPHSDTFUBEpme3jp5o78S53sISqe
Uk8PRMRktxkelA2+Qb4jBzlXckLswgmBXt5v8uEd1fBj1Y79zQS2hPKBIPq0SubVvKsdtJ7RnNRQ
pmvTpI55asLClQY1N2NcIzh1WSTGPmVQWFF0L/UrMZKUrEA7r3MZfCSAIT5CNybrjMhHchXi504T
B3IL7dc4GbeC2ckUZXB9wFoxbCtxKqEXuqp5yJl2g0MK1nY5VisxqnrVgJiDIx7Wi9jTDLLd7fOo
VHicjKjmEF5lzLwOOSBsmvnB1h9s96aUQEejosj3klTyJReJgVJ66y6ijqmx1TM2FU5Z3elkGXRj
EDxY3YPP2X9rw5Q9jzV81b6KokcNgYU9ma/KUvWa9hDe2dpKz2oKWGrSr1iFrkLP34Tl00iiXeT3
B+Js1TYvrDuLa95DgKajbTuxRrRMJSo2jBupu8ukABeGq0ret725mw0uR0zh9kLLRvO2C2mAdlq/
UORybgqc6bSCWcI4Fl9RjC5rtonZlTu65l3WPQ5aExyjtiFWs8kftXJmBBlTv4czvdK4bQM2FiVT
Wp7p5LyyqCaNqrICtE3Wpra8d1BpcAZaA9W3HnTzpcXX6f5VFhvWikLPtgmZVeTh0G5L3ABbtz4i
6zYfcl3OlPzMOyRJTBHPcMhomprwKmWxyMETbAgfsN5VrAI7T3tyEoj7cNinm6y0phvLx30EGB9r
3IjKYOhuPRdiid2GrKz7LrnqBiu5GoLyRg/djMhxHP5TrZqdVjd3eMC3MI+MNSY+VuUzqCMyS0wM
c7MWFKmx85rII4xvsjeFjhAZ6VSz78Lgyc1kTIyXS+xxEaJZHlvtZhw6bdFnrXlmZvtkQZETMTUg
IgYImrS929ZnYcvLY0kagmRBGU3bVxMCJK3uglOmrZrmfgyGF9ImtK2uSG6ySkJje2lD2yjretGl
vXUgHUltpaG9QJuOgafK/lbr+mYbqTi6ypP6FiQ3R+Ug9Bua8AdWqf7NJPpPQdImV8wexzMX+uws
qDN15W0Y2u/t0ENvXFnU8DN920vX22eB/tz1zBESqxAsDGnXItOVsPRocQda2tyU5AgARgcXQWQD
i08FECHy4UZgvFxnlIEP9KQB9MLe2mrRjBQDFDirS+EIl5RJwMPOi94gymmAaHq4zlGC8hvR6DUE
FYkJlsFVp/xgT70rggduGnfjANIvpDwCmf3/cXdeS24j27b9oYMdSCDhXult0ZRRlV4QMi147/H1
dwC191ardKIV9/VERzDI6pJEgmTmyrXmHBNr9veuTtmnQq3ZeqW4KKbuHsfS/wIZKt7Whk1qQ9eW
65bM0xUREEgxGrW81qD8M6PPdiRMNjhBOShiUnvppo1CGWksU4G6cNkeXetMrrBzaA3m2L45nueb
qf+zCXOjOKS2vHmF6ux7KMR7p9b3Pb2/GDeWnR/mm7aKiW/3OrEA6t1uGVFcq2Zof6jUIoxOgm91
aWnwJ9Pu0RResSk90znC2HSOyEgLSjarfXSZdTPdiIJvQN/xOgTdj7T3yBCIsje1ZL6aSlFfO2Jd
6T2E497vgVX3uCFWlimtlyxVvo5DwL/JLMe2DPo99FdhdevPxghX3xgq9TxqKqne+Cu2el3XN3ck
niunFfM5GMLj/IzxK285tMkvwK78pey75t5GgYPbGbtWH3jyNASDXGsGgyiZ+gSXS1l9x3+6mP+4
rrvPnCn8Vxv1+oqiu70k6AZ25AfZu4Avz2X+H/OveL7/0kxXqRppBNd6jZPMrBY17LOngabV2pa5
5MDNP6yTC76RfN3v89OanyCo7+18lYYKu6wGTtvC6LvsbFnf5peYBBUcwOll+1mXrkkD1Z69ACs2
2F/5Vxmt52c8XTdnuoADaJeVUcT9A4qoYR+H+C5N8seu88WPrCF7m97XNHrhKG/SX/f60/sNbSxQ
WnrULCaO26mfbqyh/w7N2tn4RCU1i/kX5//x84/M9+yJx5/1EpnY9BfOf8H73zX/9s+/8P1/s1uM
g338+TfN9/72b8y/pktM9NCEEX7MT2v+YTA9zfne+69no0ILorQef/5lP3/l48sJSURxG6sii54X
9/FZTT97/xP0McNVjDSPIdF/LgWIAy7Nz797/iuiqo0PAjzth5//7Qn+7VnHGpQmuJcfn9bfflvv
VbHOCwJx3//c/PZ8eMk/X+mkWYqjgpJjett+/vzDs7F8Bz5GZVSEZP3n5fztYv/8c5VZU6QwQ//5
o/ne/Mfen/X8uJ7Sf/4nlASFguKlRB5a/xCh53woGMOx+K8TKwueZHdPWhidFfPxXVTSFakVMjvn
hz6gxXLou11X/cgqiwKZhjk05NQ4GZy8F4lQi0tctePB82myZq3jv8tD/s+6FCRSiT+6FI44zL5n
yS/+hOkPvvsTxL9Q2Bs6nTAbkxQpuqgz3v0Jio3TQNUdVZiYpszJofBfg4Kp/os6D1+vwESiitnV
8G+DgnT+5QjNQm0pkM7Dbtf/vwwKv6rSJvExkAdcCoLnZoPW/6ATVFtqXBOQP4ks2Q/D17H69PVN
MiDQxAIkuHXSHnMXpv1806thvstxPD+kWk3rsfW7A6Wv8cL+/RW+bvMnSY7xqy5ten6mjRjbQZ4u
tMmY8asAJEK8EKduRhZ63tYg0lt0irr60Fm6fh3QJS5cvXK388P5JtN0Wr6p8op+nrUjKJVrKWxl
SVOWINGCbMrZ+6dJU10QF5CvkKPmqxBf+mcS3G55bKB3bkvC/tTkiVEB7a7YAVfRWhfP6L95HZLw
zKyMQ2iq6t5PdNp5daK2nD9IHigMUPc0Fb+SYkJqZlplGxnLrzP5jkSErtWgR3JSXSAB7lY0Yojs
kYCnqrFOGIsoV7OsJk4yPuqtNQw9vUekDosynw6xSXTMxk7Z21GD7dz3o0sBR3Bht+JzFJrB1zCn
nkkLC+Bkx/PG8PsiyB98JPNoBTmvPTK4I3o5G9mIJtyw5sMszWtVEOJCqltGIvSp6pzkqRsCY2k0
OoeO99dWEp1qGSRTsfY1n/VC9lfTfB2CwDvIphy2eWM6N6eltEOVtcExoXxV5FSTlM1fCDR/qBIv
ni1yl7203vuWHmxyW1yZJueINKBY+YWePCWqFz0x8Ufvs/SHSC6YPSI+RDu3HzFGbLzOo5EBimy6
4yPC2QlGCDuzNp9iux1vhSTIOxXwsLQsTyG0pmCaHGo3x0Nw4Kv9tU6U/torzC/VCUUGm2o5Nxl1
kHUH6LoQ2aeeI6T15EJh4Vy0yT9qhhA36em9P2pUZTj5nHytwTuAYUGQM2TEmXp9o2wJs7YEM6Y6
yEke0DgxExxq2uP4HFZjuZUyLVDSHJ3IHh+i0asu8w2UJsyDSnDuK6/jDM1KcshJ894lDSxezik6
881ueI3HWltxTgyWhsGkzhLWE3VWdeOA31+jECu2gdWfrcs+y4mFOFRgSrNAId/Vy/+qhT229N/I
8UMETXpk5QbfRZ7soQvZr2FNz7p04xU8HOtRaPIxggV5yQ/BoJcnkqiqE2/PyHFd3ykkTiU0JJD2
cpixuEO+G8QPpoOCYOZVq0EyrF39qWEyuYNUnWqbrjBv1Pz42rmjhN34Rk23ki2igqSqVaBWLCWB
NIjFyZmRe0EPspgkropmJ4y1vF1DwS9ugYTaZiZhDF0rPXuFUl9pHUWk9ky20tYkL8TT7kY/Vsf5
vYu98LsZPDPscU+IM7TnlB+ETpTunYZBVZ5bRz01z9Wk8WumGycldbuxXMmYNVGOrj+MW1ztwyqz
LHKtmzL+EraIGNqyeFL78AiynTRtRVWf+5qodlsJwy+Eml/RGflf/7a7XN91439XEH/wSkxroYWY
HC2zwNhmadqHtdqN2sEcrG7SH7jtacByffJ8eKMT90T2l8iiGerShXv22rtS6spLYeef8oCcVXEj
kJVehXTsiycd5jtJqm2B0JPDqozxt8HyHklPM57t2EWSapEG3ts+mouuP1tIQf75hQj5q6xveiWY
hTE+6SgqORrOwu2/KS3HwIwaRiLlciydZEuhfsCHO+xApzPwdVV9WxjZeCqNkB5MaJg0lklHpvno
nUczcxCfN2w+ZhsyPWFMLKNQW/uVe430wTuXk4bGrRGlCSK1F8SxhXvAiuShtMRoMsdtVl2Q6vf5
nkDDgdxvhfHE2daJpj37bMmwjjyY++GwVGx3+Jwy5C41lRlgA3FlxeQvZgW2SlHe5htV4VCmF66z
8KskOMu2cW6dMnxL0lh7LVlLVTV8S/1AvIm8shng5DDHMzN87YMvZRNYy7oIu0sbCdL6/NR5aeCR
LHVBLxgYhkqLrijJtB2bly6fKKJBUkzi3q9taCdXK1WTfSUhwEvxwlnx2GCS/BR31bhS7cEGrbk0
adNqrMyMFrQERCWDoqXf4TxYZa5/ICrDIhyrn7YZm1mG7vrdOpZ0TxYtbpyzS9RniM4LqhNtIjAv
F5t08DInk04JXA2JFJBoZ2iS20iGFxqUdhIv0QaXajMcMMkI1BFEVb8DXom9UsSxSBvt6xCUDaNH
RTInhLYHIExfp0GQXLvpnsIiz57vxWf6yOPKs4GGZ2FYXYpuSvpEGb2QphJd/SaxDlZqWxuvTPMH
FePYhrhamijOrk0cneMEjA09zllr44uqROVLbeEyNgPlrlsovztp0U8MElSTtU66ke7bhIZ5VMl2
IZ7y2HU2mmIoK6fJjopryatNx3pHDwdXB0q8f/5myF9tmdMXg0qHdh6mDb7i9sdyrClMJderfp5n
bAkbZ1A5KDYpv205tVS7xdhJ5kV5bK/KzN6rKmHMNAzbnVW5PhEo2OZYiKNXJN9vpoEeFCLdmxlE
8lMYGIuw8fpn6Q79hYPsgjcNo4x2sDRERFpaOytzmny1iXw0UAhtu9w0aTwxkIrM5msj+PbgpUgw
Jfg3TfPGk6dr6QrJ4pubmxejtf0dfIPgD661DxJgLgkFsI63l/ElAmwuza8VYK+aBSGZCN2AFwJY
rvy3lKjmIe/A1o6uvg1qtCqZ8IJbKGi4dbF+VAfbWTUFLblBpOFJbYpio6vGzgo0e9+FNqNKA8Wz
SpV9Q9FMAKHRpd/YGbeFT0YLm1txiqFfrcJMouIxEGPQol+7SIBI4bCNVVTq6gmUzyE3avfoOUqz
t7wS05OIoPjkio4SyrRP//zhoLjnpf70E82XAqw5K6cmJSGR9odL0baO0Znk3CzZIBW9PhYhKZIY
WPM1ZR8hLVlkPDRl9kYSpr2sk4oPvK0329IZrqSjeKu59E1bC+zB9BAR9XAMdKVfOZ5AmkzVuGcm
WN/70jtrHkrkvhbKizkpr8pMyc7zwynXSkrtBfiKPBE9kS1TZK2r/2ACUPP1aJqXmVliCUIW/d/D
A0i5L6jJ+bxZ7sYqSGJamokEikqImW5AQ5FUggkUao5S+Zsrhr8aYUJ7kNZQbEtChvLRHJZ94zHg
GyKNfBRXPtjKdq516lL5rjfusJtX5GIgK6vvsDdHrfsXfWqlXAszDwi6pwM436RKP25aikGIQMR3
2Sl6jMjPsk+RvdZc/zFJPPmDGQpSmUp8z3PzllXNOkzD+K2XhKbgsxOnkej3BYzEaI+HwV62bZAe
ExU0Zqo7yT2RRJDbnXMfxSEI1PAOs09b10D8Vj1V/z0Mm3jTKgWjcuEzeyksvBAqNW/VSnxzAxqM
k6NZ9Hc7XxIPRmkVM8S6JbGvbWRCLG8+RvEmsPRrWHnt02BV7ROux0UwJNVFhSHpVWG8i01oVFat
oqNxAR4E7HcXjZiQraOGpAZOD0U/rqNcFRc1G5RtTSq70LsChNywtyxEI339I1OQ5Rga+bCAosmV
fH+OVlLyFmNYvmZ2FxI2bKhvDDmSlddpJLsmAJ6SrPseScfDtxi7p/fl1qROlt55vgnz/JvLwBas
l1MjdwWuLChzKNHpTRMLZxEYmzrXtnFf9Wh4UY2wfFE9/5LkqCGNSHlojfak1PkFskv2FBi8BagM
PELdqm+KYXSvgVfcVC82H5u0+ix8i5bmNPOu5w/X/Lit7AtrMfKx+fXZRg90aPoQCoYrSY4WwSwz
62YN1SpyR/cYTDfzPfZCIgfGcopFU6yNbVvF3okspigMAhXkyp+MHlWoXnrD2Wgzb4Kbtsu8DJD5
1DZE83jygBIVTQ7WRJaNyk+Gt9NVxfsrHK0DgR43B0L2RVGs6FJmnMmbHhvAvGc1fI73Q4T8mBxF
if65ItuUpf6h8YNubcZTITsYKR+nbGT05aEAlXUd7YIoY3iQ5fvC0Ii5k9EmczL1+v7OREFBKop0
I+C40kKxWyoHu0YgogDGXipakV995DXICoKXwSruSsaJxQMR95JWzCZHPk3mQXBOPZZuCn854uuU
Du6AhYGHZmGbtzZqiqUSoJrXBGJrkYXKoUaQcUKCSEhqKkJmhAPLrRH1Z1Ez3zCVZ/HmtqNFNnsK
mTr8g9Hk923XVKc2C7UoLRWmYh+6DAwlkP/68EnGVvR3hdVTKo39gATCWpWUWqGBZsdE3HBxgyZf
aZxw14KghbXF2WU9eQnvZSGzu4TbLrUExCxl50KUyQOi5uKMSI/4cqO6u6QwLXq3yN9wveyDSm1u
UWcghOZkEhClu6uVGpB4YH6OjcDfV5EqiTyMmb2MlbmID0hEy1vYowhTQkF2GYEGZyaI1nlwRfSn
i/Jb64WLIqjdBXWIZTEL+HXjraKidrWSqhH1CtL02qoAxXETjI48DO51mNYwBEXtXjDoXVAMRMvK
8bU9rj//Flf9oQhr+VjOqrU4uEmzPcwQpvn/cw2ZRtYHqi57+652YTe2jOraRYWH+hE5i9gSt9Ru
ZWXFclFZpfLQrKIa3njl6j6AbBUFJiHFRQ2CN/SISwlc82qEavKiQ4Zehbr+UCdGfjR7kRyJYhy3
lWr/CSWh/y+7Mt50yj6NIkUzPraohAq7UJ+uE4wc9evgkzM5kAvIKbIP7rEK4dr0qN2dXj4kg8jZ
exsO9F0MWTggUFlJTTzsSXbUJwYiRk+U5My99xiqFuWUr9C24kdv44OIWWjWXVg5GzZi9PVpHh7J
jTEfZEFtxkxPIXYtgWZDoJOeVM8zRVHBWU2JAEA5HxHSNO1jHPU221fX71UyXP9Qo9DO/FiiMGjT
kLDwqaFD+eFD06ZGGInJpWQAEthkdZ+d3Hp415vOolNMaquxKZRPrZ1/V22XToFuD8cYvMuNtKyk
XNjAOAnJMnAno/3o9Ykap68S06jPSMrOfpe7+85MqlOr9PUfCnDwML+/AMcRUwVOh1WzPrrl0HZK
3oPpxFeq4zrsw+A43xToIt/v/fyZMRlm2pyAqh1YLbL/DJi2TWM8lKhlbpXw5KYkfgzLDmx7P2Cp
mHFNGu/qoQ3Tay9641HXv5smAoH5QWs3I9put9rND1HWlge99NUF7cxsX2DrIQVH149eUPY7tIji
YscdeQVabl9GSsZT7vcPll15p6QOCOKUrkK+sf0GZynYzUUCozd3q4yTpIP22r2PWJIPUdgpi9xq
XmLkGN4CYSNKDTozsflc6ZH12iDoWxJXMNx0hSSZrnbUdc4MbZPkziRfw6zjafqhHcTrOHaTPqPX
dq3SlKcaZXDjDceU7W6rOPLLXPl4LukowX4uivTCCpdCV5r1jL6RXfJ1IAnwaOIySsrJ7WxHA3Ne
bjxqzwL/R38relU9JZ3TbDLWZ/IlmuRJaN5D11tbBR2vs2vIZOC9KcFCwL1esNEKJNo1YS2KEpur
2qy2ChGj740mm8xaX6M5p45qRGywz5aP2ooWJC235wQczd5TG/SB00JNYlWwL8HtL+d121Szamsi
49AqpcJ6pyq3jE/D0g2K6rUwh886nVU01DGXJfSD4ZCIsDzPN11XuxvC6uNFVWRVvxh8019kLosp
tqDhOMbym45oKFlyAm+XaWgSFEuP08Iuqq/a1jf5FCV7Kk8S14wh9lfSYtiUGMWKQ5yKl4WdIdCx
5kMGRpwUYph24oovP0bMVWJjqFGxd9w1Btxoh7A0ZZ75hwVB/xUSMZ1ZzGlWYRjSshyhf1wQ0EWY
jaWy2VejYRzzXAOc1SjMSx3/0chjbpxb2dtrqVhZtG7p3B61qMgeKNmjw9hX1WVe2eW0nNAjVFal
LLxVW+Qk6NZk2bCrH8dGPNs9/rS2MF+i1hk+5xk0R7+vslNMDDSq3/ieqe5Gq4M1rGBKJsG8LxYC
IXk2BkeCRoY/UH60qWb49bCGQg24EEuIDvzBmrbXv/W4XCWNoqpL8T7iu/AXVSqm7NF5hfP+cro0
fXJyNFHZ2BzVrO9XqUogj3A5myZm9mkI0/SIKu9za5OxUKSqdm8Y+4mERHon0PLtvPf7gYMEwdR+
/PMqLn9fBB3Bc+dNk6BMmMH8+tw7pSNZq3LJAurHL4OsFQRRXcEsc1PT7Dr4AybRPvDtVRS57i1N
6VzVfpfuoBrQbAwwnbiqFeyiVq2JrvT981AVT/MHIHTRFyKQUA+xZ6iH+Z6WymHrO3Hv7uemcz+0
A6lC8X1ykN3w4b0oQFtWZeWbn2wv4YCNFLFy8hdYe0TeTldXCQbE2AU2zxbb4C5wkh/4n5JL2r8O
zLfWbN3V0dLr6qhO97Q66jb/fM306Zr8+n7z8Sb5QwPnQ/X2sYZsZReYA3KeqX2A7SLw3fGgS/VT
pHjVTjVDE2Nq4t7mex5waJQRxHQIwk1dqzNedArxB8vDSGW33Q9bdG8plIGHhO7UAzpuZF05lWdc
x8YjhJuNrCrzycSOtKJUJrgpQQUo9HIjxib8XlRGtsh1qEmab1JOOE15FWZSElybbjo9RJ02uNhz
/vkKfDCaT191R9gOFiyYA87vBM7Oyy3PmBCrmIDFIsOKGbYKrkK/EMswIwF3TPVo0zeGftYmQKwA
sbh1bM4lTh866EPC17lR1/qWPNcZhZDfRQhwgujBcMvwaP33BpNmeFQG9+WfX8EMBPnlPYTQAUOb
SSidcMf5+LkPbTSrieyQNsYtlUgZ2K+93we3XhhvthCfwRHTGNT19A4oPLuHuYoVr6+vZRtmdzCg
JB4gHtnpJFCY5HWf7Eo1t4aFsc1tAwTXgTBX5tDKteuoym5AN7ycpw5dlEfbULhfcVYJQjfr7BDL
4RhiWnzsC/eL0XJsEDSt/V6v8Mb528rWk1XXVeLga2Z1J8QAkHoMyA27jlNZb/jKSC1tqvKStPWE
28/vvcZSGJDIvHxfhSoON16kGo+1jnECLWm+el+q6tH8RoMrOs03Vuwoi74q63WFsQJCBcs4NPn8
LejTVyVsum2KguvIIFlgo7DpykX9n75c4rcamzfG1lU+WHQtVfUjmiHofUTSZg67J3HtNT04+Rzp
YDSG7ltbgv5gyF4+4x76ZnX95071SREJhLfKrVb/5KbAC1yiP3PDIyGCCngAwrczLEoALaj/sO4b
v7VwLRXgoKB7x7DGsD5yaF2zGHMEjVh7fb51HW/x3HbzRkHo1PQQZXa27RrmOFUQiBO4ru9GhSDx
PaOjJbij9iHJqqn1rBsoZOs8KI5jBA6JIyQJZ7j/hxa5PB7SMrx2bYBFRWLXs1LlHErP2o5j9GN+
ZCvCmYSeNTunVl1IXHMeyOIRt84TEEsyheH2grZcdzHCTl7MLGtYtzAMR11ZnsseUz9+lRbDJJcx
z+g1x3EqmOjxsDPlc0Dv9owMsd4rivYnbMVv6+l0HW2OU5w/IT98XE+1isIaQmfMh2rasKEzAQDP
ckghhn9uMi3ZKZ4JQK8ENNR3PXmzWCV3jkp8kJJWT1njIneZyLkg/HZVInH0TV2o0DjK+cs9Em2i
axZSfFJt9//eRjwa/CmJLss0G/Q/IHZ+n99ZKrgbxuZMvfjv4ysi0ttPuoLg2/c6vquVY4mlowH8
c8yYwgJIiUmSpg7aY8lW1tHYDZ95q5dxcvODOFiXOmyrMh+VA6Il483IsqOt1vXKsFAxz8WoT+Cj
Fz/+e/niICLd8VM1yrd/Xih/L24soZpSTp15CFc0T34tEPwSdn6g0SHW6vBN9nSg47a1j57p9g8q
3o+lE3neN7w7LbAAgsNNFO+4yI9KbsFKjrjgXX/UmsB4ST29XKGRsy5MEUBKER9M+nwMwcBJeXUi
/MP3U5PTc/t1kReCE56uQSBiJfk4RmWy2Hn0EkJM6HbD6EpGp7n/YL7wUSI2bkiPTV/slBpdatI7
X5Q4kA9pm5ornCb9sp1IOpD0HmnPLgKGcLdYieMr7cZs4iKmx8AJsPahY71jmvC2Liy35Zxa48ai
RziMvZuXVd0GazjkkZ6ezXCnF2Tb+ZprbtkJxaqt22CPAwgYwHSy0bHXXXupbabOxlAlp3Yoym0P
0EsrC/OsMdE79xp2QCI93JMSjtXZEhy68SctjH4wj64IULNgUHDproY6esE0as01QUwj6et+fwaD
eeoCoT8kcBZvjedu2koxnurpxonIDwhCND7l12F64pirhqVXgiOyM9oskPpw5k3NIMMnHby3tRjz
e0BXQvXvhFzG28SADcFlnQlF2AdaPqBwNBKdpsnYWSMRkIRBhtNNOnls/F6esdcaHIvofwyJrmxS
xc2Wne63F2QJ2/J7C2rlZGVpsETwQp+xLXZupkRnilZtnZMo/5R0xNMBTlC+En2LQ7SLFmNdnBS3
dQ4uHeX3m5xgqZ0yJCdkAFO0NS6XPO+qLTys7Bi6KpGEI26ZEV3pinhxZ++3404WMr4EofdSO2lz
ol9rdJxv0ih8HaJMWwXwThd+FJMpgXS58Pz0Te2HeKcxZic6r0nfilLeA3u8BPFImJB0imVU2n/N
A91sKEEotMxYRFnsxmbgMI23w2T0aWSh8zhOW68NA+Glid1yqeYDEO3NrGyp0wGYh93xjzNy3819
Rr+Qxg51/y2OGv/Imr/qW5guOTXJTpix8YnwwBcVjcmiL6wCehEaCFpdw8p2I+pqh3iANTY2/cGT
oXkMShy8jp7tRZAe1Gmzd3AepoX5MB8k/32aXHR4mzrPlncQrO1DnUswOUH/GuOuP9VV3BxDUzxl
hNKulNDG4OM3xS5Fwrss43b4nE1jHs8mIdWDSg0y2iN60qi/Rm1FiGDio2kp0nRlM6DazR8QnDkE
VGSLQpDAFEjVf4R/2OGaYPrvdLc0q/JoTbLB1z7FkUAWZfikNLQ3WlP53E65iQ0hXmcvqu6YjSlz
QLXpZKsF6cpQwRWonlcc2P1+zI9sS9DPV3uyQUUMPoAu/nEkkHNh+548ULcrj4j+OYE4w2tGpNA/
L7zG1D/7dfGa2oycNCzmf9BSP/TXUkejXyjUePI7dYtGATXQjmZwyrr6L88PGJJjQ0UWwj3PC3Lk
4A3udpMpu1KPzhvAsg1tSf1KSEqJ1XpMtqNbgjSazqONwaXIVHGUQbOfmuUnD3fluaVKZ3DMkXw6
b2sF4cxCC3MoKYNGDwa7p6EM/hJ2SHgAuv2mN1m10saSXliNc31MAPD5Nom6HPwfW682Xv2EIbtq
4Nhz7OxFCnApwUD6tYi2hnl93x1zNe43CSi3YwiM9zjfi6d7iu/94aLOFKmPF9Vh9A511qHc+NjB
ZcJM31HNKNlG+qerefRDKJ5xdK2pj2tK4glV5+RPKrW0VD7pxmDtKsUdMkK4e/1gxGx/Kps4KCuG
O71OygrCC/JnMjK4aGymBZQekrS1P2Ae573q12c+wVxnhSRbmTofSv/WZMgV9Hp6PsxsNbwnjQpW
393qBV70ZlLZNZhmAQQMWmidtUknRAMKe+3chUirut1VjvHmWpW+d1M/5HNQYTRX4QxSFdKfBPPw
z59f8QGDyCFxruYE2lZTtU35kfGLJFmBdkQRlLWWfCZRep6YaLf5nuYxBwR59ICWX/2E6URdEwI5
HhViq0nqAewBViE4VmgkcMRxM+g10pba0pb3UDXaF3QAyR1l5m4oo4ewoBARYFqXQ1kM10KNGbVp
+YHwGaBsiERSURrHplabRahF6dXok3Qz/2ysRUtP0rZXcmhthOE1Xu46euIplKeq4Mi1nadgORqp
KRaxNosHP8/tmw1V0vb68R64+YHY2frT4JTeKiN1+ZA3bfvgBXH7wLiASUfCAjc9mn/eWnq4ja3J
QhcTpKGKyD7MX0qr7ZgHFqXYBzSpUH0ExacW82UXwkAk4IbY80nQkBuygFuQIfX0jGzJ98a5gpAM
V++FbeDddQbPC8/A/gnf2Ca8KO5OVW9eeo9BI1OIdGFaSv4Wu223cJLwyiTMeKxGhtU1pNbtfOTT
HuYEikiBvdF6mvMe5ADvNnroCMdGJ/D+DULQzNRjCn94jxwwOe0AwKnUndqG5r8TgtL4teHUx0vC
kU+0bsIu4aUtTuxiFTHGvgMa8u9xOPxJUfLxhGZyVNfpT6ic8i3JHvRr8ZoioeiTrqczFzcXnFHF
G7M/xPxj4D5Y2ksuvP5QisraoT5mMfSMq5a3wL1MTJYxR4ZnIFAvQ1jZe1Nro/Uc2zF5PY7SPXQS
J9fUJfZjL7pPj2LDXvhtmr+NRbmRhtKRvK6kK2k0xNuakbNmshb8YXbHmO7DPsFrBJbLXoGmW4J/
nBR4f1sY0IcNLt8cHI4kVK84lKx8D47YwqgTXlabfOXbmS7eBW1Kk667ITng9kmv2aja03jI99C8
+ckWcyuhwJaHfVHtWh/lEzm/jVvon+gfo6BQ7zmBj9tU2NZdMlhW0nAzN3dnxq9RpdMhU5ZbR4Ol
NmuK/bgItmXWukd3ilEcpdHtZC1IicvjZSM691SKXH2C0L9r5dDwDdO0tSy6juaecTQtj8YJMuL5
NNcnDod//E07chuSq8DOudEZZoAj5lukjWNzThqNLiGejTdDItuzcwgESpt9QQGRIlPg1wo9jB5g
DH2N+y54QA9fPhhV+L2umsuQJd09QiK+pp9pHMwiGy81xMZOxjdbAbAkwwiwgp/iUbTtbRrjRxwp
UHuO9o9Gg3JN9/Ua2mD6ZDVBcfEdZjlKZSY3V5KPGWvwrxd6MBYbNusA6rsVbQLfCF/z0dtjfra/
xELVNuTS1UtnRYqy+1ebKQxmyvQz0ZIEvDzPLTOKSmYGPi95HiU3ls9wTzrLDo/w0pi+10lT3MmS
X3dzsgcmQv8PB3b744F9+siZKLU4XFn/i6jTywa7mUJ3l50TU0vgenLdfl/1Dfo7Bj5LmxYRV9Db
OMibsKj1B1VP6qNTiIxyATslYRLVJWu99IAe0d5YFfwJIwHJqjv7UYj8U1aCw2CxETdlmrXEvm2e
CupS2GjWF7NP7KMWgrWErMx0GGYTNGPDenL9DOxgWRibgv7/LpMi2RWiPLo9c6l3ZUpOimGZOsOh
YaGPEtAPPj3TRwEpvLcbIJOCyrrUxI8Y9sUCdq3yMjIZ3CPNrFfdJJKSfY9JDokkyOqO1ITQv3el
A4gqFoDy1IbPXBc9A8BGz2mHU7OWaMB9Zhf6mc3N2jPGyBcIVN1bqETurSkZFkLJJyYliOBAqe1z
ho0U53tfnOelmJvqwFCZG0F4SZ207VMcKv61v6pgbY8lRT/Jc3nJAYaH4RQF9M97+W9NAN5wjgIQ
8+lnmPpvnS6n7DwP8nS0DJUSkJgWVFuvUuHQ9LW8NU31vTbbeK2nkTOfISsrUfa6HPmowvpztyrd
VCSoTbL3dJ6hGWmfkzGOtt4UQDMq6ZckL6wr1TB8HtdN/2AtoV/xcTQFFdSUU8faMegwOb+VfYIj
h9JIFGaO95mc0gSs4BDequnGls6wh74UUxok4U2fzNrlEEQnlHKX+TfmH+Vtz+QdzcsiNmH49noI
EAZT+daeIm05K+h7p7O+zY8G4Z4GeqVbp3FzmnSl/lDIx2bce/UAP6h87aa3n++ochuczD4YF6O8
5GN6nrvdc/P7Qxuc9mawLNnmNhI07VPAgMhKS3AwyjZQmvZoNQOzk4hUkSSgoAmjftzpfcThrlas
F6Rl38POKn+ELuQNF2ZV6DRLq7eMTRVH5ksoibVpadvzO9X/I+w8luNWtm37RYiAN90qoHwVvZE6
CFIi4U3CJ77+DoD73XNjv8ZpCFEgJQVNIXPlWnOOedDt0sAL69p+3t83IzKP2pg/Vhc5kl/jvmgF
81rGzMdSzB1i+45oypmRxdoiidDmmnrKzIs8zQ3i9uWJhr5X4x/xKUAEB5LBfUgTw08yhyqbs9mZ
TyK/CyPatziIj02eHPHNGG9ZJp5JNfxOejJPEQf8KdvsvmS4+dO+jiSO6pZwNDLQjL1nqYGSt/Fu
lVqFcLSduCTdT2vICliSguc57gLFs729abVAm71BftZpv61oRb9TWll+CfUCQkj0rAPW35gcVgJo
POYRLWoWsMxmvtEDoERN+stys/GekOk7ZeyzoOmaCxlfdDXcfcFb8ZxnKmmLctae4GB9qYP5wMBr
i0EpecxsO98nnqlvJ8aZh1g65ObVVnYUioW/SYRQSpI2mO3ZexudZbQ/0DYYBguRXJcWd2nMEqvC
9HzEnURvq5oAmRKvclXS1tqUikNoBnQGci3ddNvZ8QPDx+k4tkW/HXmGX2wvjS564Tabfrl1KWph
gB01XcMaaE/heOps7Z+LofbqsYabpy4VQ8uYj55wBQZvuZXLJdTTitJdN3yhZD5uiQYsl6HtnSGf
/FBBOTrUI+fL5EFNOGJ56CVukdc1N1cm7c+rUvUaeujZEKyfdZa/0thlSfAs26pQ7WsWmuZ7Wg0Q
6lUju0XSAFbiyeQ8dFa1a9XCfEgUG5iiHmdvsAQx1Ke19Tpr3j0BtYCkOVHtzb4PQRkekyprX520
v3hGX3/aDuxLkXj93dCn9oXpAxTZYqo+cYpsNIf+ZZR3JIBa8XxGboCSlRPuK3gI1FnN31AtAhD3
0XOkxNlja7IvjWNzhgVNRiRx4jdsXI/U7nu7yQn8DCEeaZUzw4upLt3QOM+NCNNnu3bjR8i1zWPO
z/owNahq1tvQo1VBeJkJWtgRhz5n0BHNj72baU/rJW3yV0xENe50PuRhjtppim35iRBP5NbnJxL7
pm2iQqk2u3q8pbFCW3C5SEz727nW+5NXm84hTtp5T39PPA+TOCXoJcq6iEp/NOoeuMjystc5kztU
lg4HoGMllGNquOTAa8OL2ljqUQyNzoMw0j2piKxUavVsLj2TrpjVcz2BX8U0Y3ENUw9h9exgTpjD
HXkByi1mFLQD+0NTcUkCXi80mCcISQfOsB9eofmiT8U3I817tRTRr7AgmHRR7YbJdIDZY/qg9bXb
DO7u1i+5BfamGNV0p3X6EAxL3WYSOnRp9D5eRnQOJE0kuV0tnyDlF89A2iBl9mYNNoFkZC+mf9Tk
zEEa0+72HOjli1E2EL8gTuwm1CUvcz9bAZkjw86onW8xOx8m4EncAxlU1Y4yY54ggps8knrME5op
8YvkaGpoyr02kztJ2YeaLf0FKNVLsWMVYXbXj05/mjI336q5F1TK7PcJ4IVSB7IFX4FmSw0UQcMM
TkZGSIRSjYvGofljcKTfJPzmPDd8bLIjLbNXtjPHB3xzSiN7DMoJaFilk46Sq0910v9RvfSQdm57
8AxbboyqTnagMMjcrSCCtMbHHGWBaJzZLyCe6rDrAm8+FrL8MOZk5AAa4UszTBTMWyetr2VuzHt8
kx8WyAYER6V9xHSHsXQOzX1pNcY20We5rRrfzXvWaUHzfxqqLzqFHFrqDByxK94IvGZK0sZ3ZjV9
qDlyGSWLzgPl4iYfqcmwdvJCQbaevxgRBOZwbbnU0zmRyj2ibN7+ovrbTTDDVA4BEE6NNpA93djO
GDaeKTysZEw5PYOTiXc1ZhWMX7aAyxSZbSrQeX6thSigHvFIskW2IdU2epsgVACD1pVR33LW+M3g
qerGVs0XIuvaLSFQoHXQWPp6G2Qaw6moEsjNgczgFjxP5vBRCPw4tmO92VLoSGxNcFzdF8/gJ3lc
vXk3GshlgVsjOM+WM4e5UWGWbsZQ37JdYIlAouaZZQ5R0cyCKcOxVCslubRueIq7+dKDfL9WJWZB
KZ3XREHQVNKbbtgQ/dYarn0Buw6R2XChzZYzMR4Mq951ZRtocX6uGxRRba2gGx4tBVT3grEvz7CE
npxkdo/DzP4ov+x2OmdE1oeWm+y7uPnWIvqxTCgu4CZAozgKG4jpBrBz4Ct63R1zWjDBnfE6dkXk
q2b/wA+erU0DNQ8WCc/KeMbaufGEgxJKn/qtp9GGcHh3+ILkgGSC3WR2BoerkWZgNqS/O7LThQdX
VfPCeqvE6HTD9CzLl1GP5Sm3wUH1lp5uK3Pme7P17ag13bane7aNQij23TfhbaBncvWxdEGV5qn9
0fWEKqhGrG9Z7o2luZkcbLvbGMyyEow2IKlQp1RfCQPfQAEvz5SEtwP+EJYfkgQgA3boW1voYziw
vqa0fq6i8qOcVL/us+/GM+bDHN5zvjjwhJWHPNKrE2q7I4qydyMazC1Uyp1FYcB6gY+04iDZ2Qby
7sd0Ft7GrHv+ekfuwDAgHFjzTOZjb/Vyz4x+n0Kl28iuiXYRk9Qd4DWIwxV+hcZRkEW1xnCsynfX
BbeROayYwKzHp2zKNnHRK7CidJ9fqQ3ZpixRANOcKdydMXR3pHR9j7CymVJ0tNem5GjLJcqR0mHr
9JgZJPbHKtcPVEC8y+A+BbpeErYiEHdL4+o6ce6b6nwaG9ivVeuM28Yw7l06XMtQiP02sKGTBJ3j
vsfoRLYpCUGiiO50DgbAXuthNw3jnuwnuStsL9zObSi2MhPHiTMUIZzqyRT17zlFl2DrgaYLlnuo
3x4N/N7sD/lcv9fqUukhqKDmVc8RYngWzYbDXp8yavGmwGvDFx3igsdW5ScGmrl8PAkJrGUARxXI
LkWKXtEHWbKw8ZQ7zh4RxSbLHGrrnrYXky1c2HAjI+pdR/0Gr4SeEEw2P81qNoGa97k/TYg88kq+
uSlwc+GNO7Oq4WILvQnC7L01kcZkM+t12J7NUoMT6tRWkI1zBJe3tQ+Dgdi6IcO8bu2tYoRyy0Cp
OY9SP8Uqc4jG6XBYIpKaUrxeVYavTERi8M0Y7FNbi+/QEd6+54i0JZHi7yTG4aoJ+yjSeCdT7SkK
i2yD2uU7i9JLyZENMsxWLZvp2NeuDzTnEJnu69hW7EMxHugsFkoQzh3IbYbQTjjbvobRMSh08VFZ
Bl3qhNx4c0Imw8HXL1pkgXVuwt6xVLHtPYo2vX1NNHRe1qAsod0pWNos2ucTtNc0rh56wRhPd+E4
24I6LPmap7rcTI1mb1Jwz9S5450X199dld6lbTsyAMQDlma73NNfy96dYVmWWD4ragoFF002km8k
CkPsJqWnu9qDOxu9E7UbgQNV9JnI/IqN8yEO5X3mmvfUEM9Ot/gTRws8jnvsO9IN7DY6QRCeWFAi
5CbeB4EeUNONdy1KA22hkLvhW93yPY6J86JUTMYNNh6G6x6P5DBvNMuGe+jah9SJ/yZLXpbI+qOO
h6ATbX50vfBU2tZTHCFzcyeiVPpIZ5llGUyKE7/SR7synnBTqBcykC8J9u8MI2iFtVJrgJSzoMm2
e0BXtE/H7zapIS/18sp6bz3aHerYQi03o45d0BZWf6wAdU5O8qYaYi+jFK90vS+GuNw4bXptkvA8
4mLVuj2lGij2RZVRjFtB0oSjxYidC+13DMtgE05BoqrDthuihu+1SAHUt93GFMLbJgJzipp8UV9a
AZriO51CuJv5sjvz23GoTukfiHvGT/CGaW83RcObzZKfOj6IPuung23GTFgUobEeD8Yu5ijIp6XI
d7Rh5IEFC4ZY/CaQCm2V1vHw8lm7Ksw8mg+xccBmhySzcPZs11Rc7Dw6YzG/9oWtvzZt/suZvHYz
TrQvU1IxjLT9VbgUHFbf1T6cbn5bxjYyRmaZI8mMC/g+K2M2ajIVjNA41JNHAEUq9aXg/+WYAzaa
fg4cV9IbKDREBURnuBE+ubqNtiGDwrovwkAnKAziDXbeqoq+hy57hL4r5yULiZlxwBptMHdEmKnm
pdxNuX2jGjUukRldOHr6omTekyT2BgMkfbiRg4fNktaXFk79kO2LmCx6Xwh/p4RUqRIF9fpziXvW
WWMa2jPK+O+5in7zyMZBazXWJmlIKgImQXDDIuw2nD2CY2cHyDqxkZLprPgZAEBw4Wct+TLArCWO
2NpuA0WbkhXooLGndc6sAr0EfcD4NBriDdkwUxebfxzrS8YudO46lLRRXPYctfoTMz/cOBzDNs7w
lDAy2qBWPevq8NUQPObqkRtIBsHQLINI2AC/hPXuzZQ1jjq9zaECqYuIhWOd0QRrCvXJwrg9uGQG
IEAlEEIwjjNKEjhhrVE5D0YAjWFrZpzRo7EmgNpRNN9JUd/yT0h304M+UME3tolGrkQ/NDtwsw65
auF9RNduNzrA1yTpCWVbQDhWqj8hZr6o5T2q5YuYKyViwS60w9xaNqda6p446757RWPsMit7yCTa
hrTkri4jMnpsKEz27wXfYODJJqwEfYHI8u6pUxsVj9ywBPhwWy2XULCEgYdO1PihsGz9ebJBErqj
/V+Gjc7/NzfxHFXXHewMrqlhffrX3ERpmASHKFR5ohd/4lC728yApYw6pTytApAcTtpjXwSo0+Kg
brv0kqWlPGB75LvDwNAkdnJaRVmKY/uKp910mnQ71sDqKW8BRfcEzgXhRIqJG1vtqTH4xnUvMtD2
cSvC/zeKGL1LCEv5nCjTM2lp3i2e8TJWnkYCzurh6+2egA6AtDwbxPuIGZiL7ueGGz1ZUwgHQ62z
U7xoBehaP1QzTGAlV9OjUnf2fcbm4/ZFvQfZZG7yqWgfbhBJ1GBaMByyMX81KwkA62K9bwiLO05d
au3NrNEPtaX8QogADKyvfwEztehQj+8OeSRk5xBMtl6cUl6TzrD/i8JM+3dH02EQxHQaA7nt6gCC
Fk36/5n6yKhr6EaogPvwytShgQPLc/herWEzgrvbA81AwWk0N0VXcujwVrsocdHZz8LC+6bklGD2
AXHMf5EGa/+2BaHbRKvI86p7DnLyf+s3M7QBXk6ly9Er6Q89wrWSTtmb5TSoXVRZnaIpxN1nF/3J
ZNj4o19LCVKyBpUzbGba9X8Z+mv/1ufzJRH1iniNAyeS7X+Pzplg2U6M+44GL9oRBk3mbSDNOihD
XOQkKTyrY/tH1ZxTljf3pGQZV0OFszzn4391/evqv4EYjokTCQ6dTRfQdkz9X+O6IYTLLSfBJqIw
llSb6TbweyCLbtd1KHL6BkB6E0W3aFDbM7Nt8wyF3t55eWw+uDnUF5XFLIf34ReJGgZJ77Wk3yFS
WKYvemG3R93UflvdiIpJOnFgVVZ79zOaMXHtIXoA3g2jMcFb1IaD8eLM1Errba5or64zFosxJdqx
KuASnhf7WVi7u8Gw3/6xayABIW6aJLQFPSMGgeemrFDoIPEH1xrRUHWxIKt5zFtTGxRA9egvl7/L
OWKkGCvdoB2HOmgUIARm4W0jplifXj/ApMHOtp9zr9hVlkJcjtUviuRCLti22BeSdtgPqAjTlHuV
WQ8mcrkUfWYgnsSEa4kHq1Ae9BTa+7YL+bn+DKpJ4X0iDmlV6GIfTul7BlUDkfbHYpvoGY4BLJJn
SUTrQW2TKyx9+rg4ja3Z6NDaadqza/ePJuqVm5SV9kzpg8JTFmfQIa6PTSEkU8tVdxYRgvsiZF5J
HKsMFLWrNiFHAc6k4HtmDR69mBrrKcFN1uWNeVeocPWj5kWrsFtzmPIuaZZqByijISemjomipVxJ
7YnvGrq4u59FeXaNeDfminMfe57v2olxbmKT8EOqlNLpvsilMI8hAcj34MqSE7px3nNstlsCZMAD
tR1NKNMY2+scQXvqopKYurq8GM38z6v40ikLMxrG0mYOCyRi6KMuoV3P16lC7J8YCXOL3jry+GCI
jbTycbde0e9Wj8QrWRAY8JN0ZToenHgq9rXX/ZZYIe/MQSp+H1vmCfiMdRJlLHBAG0cz4p01T1eU
W9ZhiK2SFc2zONQBcF0Nz0pYgxT2SvdoSOCTUWvme0WOHTEwVhSkuov1XXX1l6abIxr2otijZs+W
kfCY9o9ARuZHJrsNkwuwEQma7J+HbnmlmPJBCrIK1g9pSoeOyhlfJy99n+vK3NXeALKoUqtr14jq
6nWYYPFmIAhKmIdYQi1R1ocoJRRcX9sknjFFSqu7F8tlLNzTD+wrDBN69mM2Xie36B7y3HpNxJOV
yYjSEyJ2BuOb1I7RkLdZOpNvQ9GGogsGVGQL3puLVEzDh6kOVp4lAxMzl95EP1eM8n69Uy2qv3DR
WcTApBZjCWOg8La+Yuewj1WoPrmtjRA89J4z5o3+ZPUxWWj2L301pzZPsqX+H5zCCVS1UC5qJozz
SFzUGQ96eFWM1tyC49Y+8b3JzB/kuK0qI7sv4KU8tkYJnXwCyeu2PczLHFtdeGXa0J7xxhOI2XUD
9KgiL/kRFsmRtv1eLB423bXB0RSSFlzFedc3RccENU0B+86a3jJztaZ7Sx9UQGrsdzgQozsCxhwQ
3afEQmZLQ4GKb73HZUUGtOz/rm7UwqtR/xiZdW0q0l9yc7Bu7K/wIHJOgLbT2EFrqvfYLeVppbgN
yu5HNGGJ0AEuk3eP0uKc14CuNcyXn8+hW/wdrWrWYpp9u9Gln1Nq08tKrN1o0ihc/l0zmcXDJO/z
RZZOxAEkB9uipbncZrKMr+jhcr/JpBZkhdpdSUz9MFtHex4aK38S5Ze0ChamZczRTX+bMJEEoBEj
3ret8icsOQTLwburUbvfMJSKXThBsEqX6Rrpe/Ji1OaX5va0vHnklfCA4IW+zSibh8rJ6zsFiLSU
j//5qOLq8bVmKRaftA/MDYTtHWpg7ViuHtCMeKOQRLV9jdvvYFSTt0VO/cvjN/+O24ksH9X6zUyd
OOz+KbOKxIclOD2qckqCROv6HbkCadBkc81mtpgg2q4K9BLOcWmO2zCfEUrM/RL2hUAp3NlEUvw8
d+EEeMWoJ3qPyxNYDTA2aLR6JGh4MME6TgUnhjOXQjhIGAUU4jGsSNdarAHmKCkxXIVWeVlMVwhC
U7XXLH6Qk+x/l/gst17pLVQwLs7/vvJMw2SVIba0jEr9mhI7sWfUSgAs53p0112D4nVKMv0i66cw
1KPDpKT3xYIqr5YLgUf3gvz3Xdp09J/ZyZ9JQAQyh4QePh8jGAAqdspckfnAN57W7TS47r1U7G+v
A/0VRtV4YSBMQJmhq5v1dv1EG3bPLjadA8TqEIBTrGUXF15ME0vliv6z2cYFJY610tI4HgJeRlyc
S2TbM5m3Ly1RDNtaM9q7n/0PY556+L/flMhEvBlKQI82ooDrxKIjN+tLvX/lQBXkc2pc1NyKXpPK
++sOkXH8EQ91mNg2LiSHqK+1z+WFStTwXUiyk1+62BqAkb50TY++xqr3vUJC2KJXHGlIAHenC0r2
qE1lVkYzpKoCr5NaV5+YN9Fgqiq9tzRt6rvquzH/xiOSri4huiBteHgIUeE8ToUfAH64DqU3PzuE
49BDSutsZ4p8vuLe1wO106Og7QVwA7WhbbEUXnGfTv6UAnFHmXNI+jB/00OmA5m03HNh9i6aJ/lC
YKXfK6I82TzlS/D8/74k01MJhOq8/xgfVg/EWJjWKULRsASAENGHhoTVjMTImFYmqQ2RYjV7iexi
s2qaVlV4qxjyzqw/RFpor8xr5qPs2NGncxsp7b2lQU4B2ZQGuWVy0NUqfWTpVs3ZL7tog+CeuXV+
WxqNdrxrTVrz2lIfreyXDEfYDlRzEuS27AkdRAa5ETGmBQWi/xO6/nSDiMm72GspTiGvnQtc5Xbt
hWckfRsXBv+JvLjwHI+TzpooqCYxu/7gXf4DeumcXyEJQEPmoqkjV0CoLOXrbW53dCoyEzPBnGvK
JsMTuLdDxicIqhw/za3yFGnZ12oCR5wsf+zgle5MZzXJX7NB1y6aw9nT9MAHLcEfrTSyR5u71pvu
pIQc59gDvvEWNHwN6pveArdJ40wPnjYPhxoXlZbnxbvQ1O9kwsHx8/agb8Xp3Moni8EfA1LNvUFo
eGJM4oRnkVWkC1Coa0ljnZqahtjgKtcwUVLkkZX83eUKG66nUd6O7m7lhFR5C1uwiLOf29Ecm0Oi
mzQu5qh+ktXw6U2N+6aB8yqo407rJVteweh+65vYuILjSu+9MPoSsSHfIzZQ3sW9vrfqWr47CRZ3
MhYQFPC34Ld8VvoVhnpyFRpZrqtNfMCq8JtTA+0WMioeODabJA+N1k5FLfsSye4lnmkd4zZCQ2BH
4i4V47HCesfEqcheEfJsTb33HjqQE4dZH+Z9XcXJcwj9i8XAvjSYKG+R5sWI6uMHkef1sZFNgFhO
u9Z2p11znDnX9TYle2wz5uIDMWN5RwJ7CdW0plo2aFuvt+snlPZBrBQn6Q4HSYLp1ohk8Wcmw0Mr
9M95mr4azN4rZA+J7KvL0ekxLSZxo0AzNgxIU2iSi4gRyBuxM61twEuomkNtm+TOSFsF/dUafOWS
bL5sNBA+wEpTblVplzuqOOaSDSDM0sHJPVf6iQf15/xEVdAGqimJgVGy6oa6zNyHjk6V31bDMRor
RLdRNF6rvu4I2FLHK3UV4ZzK5OwybfpDjE9zpSyeycjVm4/Ki+80nqiXIck1Jho67VGiMhB0p89x
rRR+AaoWw8mCyyoIA+xLldulOFs/a3XtfACWqux6dNgBvtFhqexBa1qh9qok9t+SofpNCxv9lVGZ
bxbN9NRUU38gSpFY2uWo4y4nHDR34D3b7LTerR93pswQsIH4K9Z/XrroN0CJLf+mUz8iAtNPtuxc
H6G/3Hi5E53Xi7O8qlLsRdv1ZaJa//7/1/+D8KUvZRwhsS1mg9V2UGekv02VSdLggjsQGbgFOJU/
6lFJe7O1XfuucDL3nmj13Tq472amAkoXBW7iNA/hcrGKieQ+zvtFUYnHNE5pwrfxZ1hZ9SbvjUCC
VdipC+AmKup/LustpeO47Sp9oi0QGrdGzwk/U5WjaSvNNu1q5YzEPwosTQx7dmfjBQ/QEsxbBeSO
FlfKMnIlTXvcpkDBgnIWBHqmvRXQ+YqCiOzi35ljH3l25ItV1AcsgT1eVc2g3V/U+IhC+68LyBti
d/dmAR6KCikO5PuQIrtItElheclU4Z3pbT8wWIwvK32Ep2DPlI73vqbJW5NG862sGnkzi46phfDu
lz9lbt/bmUGeSBQqr73WvpqJp9y5QDWuTVR8hIinGG/bf0kh/YbVH79kqAZ2nbC1kzHsSCubXpzh
3jST+q2EgHeLh+SZH22gomT9qluOCwtHZHb1O9vK1F1YYwNxLNFvwWy0APhG79nq85GM6QzFxKIU
NDSPfCNtUsFGTrTRORHHoubAFNFzzeoCFOYy2Bz1+p3si3TfLQa5vG1BnGWxG6ya+RkSxVmODDUY
yGGfKybiIksJEq5gfJ9MVvGnGzlAAAl66RTrTx03bzFBQe85bkAOkmNEB6oQTxF8xUc2BPS8YlT3
+DCS34BIV8LE+mFMStAlyGpRQmt4MbLofZxG5Y7WskliwIKw1egzHRlvmUe3Sh5LYE13BJus7gpk
776Wh+29gzbsRM8R9GmEO5keafhox171ihx5YK81OVMlZfyLxyIkgMKpWM87b2NXTDWakbDjHMUH
3dSs/YjleHBHob6qHa0CElwIRqrr78hS1Luq5yewvgK5F+1mzG13HLb5WK1yCs8gPUKRYmUFX/DR
Kh7I29z5y2AGzZsndHrUBDellXLVjCq+M9IJfYxDxIctSXb2egpMrF2nrOc/c4tIYc4sooO1CN7T
DgJbw4qcR0a8N3V4KL2lpfusQZlgLdbkTvP7wUwvXZ7ne4agH7xXQdxq8UCrIScCqTstFvBX0q/Q
uk7zQBrhFL/qDp3uxAC1uH627tTPsSLaOmKe4y7lOsM49RJNWs1cgNle5nE+8ois3Wf813QVEi1Y
9YaKfGTElzxJ3Ep+alfFEeX7AhIpMXLsY6Me9u6Y8UMuuzCQtUz30rX6QwlB5GWiW6dx5PuEvIl9
o5TFnarK64Qcc4fWbz5W1WifopqirXL1XSmRy+uzWV9rZyLIkK3wKfRid0Pn+D0lu+XmLu+HfHk/
KMv7AW/C8ASwcTPBafFck5PgQkHWM0e573ByyqRLOcO1E+Rt/o3tFYf/VHdriVfq9XlY0cxthsBP
pBOeljFKyq3eZwkmDj09J8NgPuqhgqK6yp4dV4NEk3jNHpA31WleVkvmpVUdxNR9NK3XPHtenx9M
1rQ9p/xDzHTsrvcK6iGtrL9ifmVp/9UoGfFrRRjtzbotd1NF7oetpPnfwvLJpt+Q+lJ8tOiufM/z
issMTuiWgRPcWl5WvP2zYavuFemjcmfLksO9EJz3k8x+KmcjfIo87ZlMQOPaR8pwrSqSV133AnFk
elPKprjYNug1ETbqK2Y9v9P615Wk3YbF6Nsls0Wj0EjU6R771nKfnXS4JIWTv4atxgrQao+x6B+s
BVWTF1NHKrMMiITrngen35IpWJ0HzreoZxtUslWnQAYkhu0cmaiVFSu1rpodd9skU7ECL1xNVfEO
VTPuR2Y6glYRfS4Ys52VSKy4Zb1bb42VNjuQOvxJAPN09fQsgs5v2KglqwoQcOXyXp29ABSJuE6i
633WVirifOg2/E7GvdL0gGJLOmEWHPrdamcbsuyPAxeW2Dk4sdLgyQTfusHqhb2UWfAK0Sxy42/h
DgPNs1m91Fo3HOekeZ76W1qjs8M9dKOJ2x6jiTQYbuL1o3N/i7LafqEhkMJmcWqs3mZ8hZBdv84s
v0rOumHXfRJkdcS4VrbWm+ZBAjGFO/iRO6EaT+eLGArV7/VM83Mz83akLYUW08MBZP2sG29YBfBe
l46yS+2G0fjAd6uNyGVTPfmL/AlxY3aN0K4+rheeAhVnLYF5IUkxj94N/VqIP4Rg+2VLGOy6fGgb
Fcy9qfiJyU4uJzeTQLD430fR/mkkoCsiNruDrjkTDoDh2ELR+lAJKlIGA64HlSFTNuqe9cIMkfhc
2dvBeovj+jSRxbolVBjv8+J5niY9ui9yfdfj13/SCBVfjRmtylR99RCRtNrcGDHkpTFe5wa1Jdn0
HtnEGLQTgiNP3Ypwt8YhI7oaV7ZChX4UnpU+RmOZn36+LPQrJo94BSHKJfs6XtT0NW9L321qcAkr
6XlNTft5sgtZZJcWvrNKctQ8Q5WgNB1x/BBF9/PSVLLsmmsQc8KR5VYkjM8j0ol//EIstb1fy9o1
jw8afT3SiOeGforeKAG5oc0DPs/+Cvjl2C/0/fXipZoSWHzx2/98rAOhdc2X1FyVFirNdYYAA4hP
30om09cL2ews9lWfBb2jsEnFuZhItadT/ll3RnxZow4Gs61PTB1IflhGe6XWj5jJY7GvXKQ3y2nJ
SIkMxs0ufIPE3kvjeRwJlpP+ZDTQ08z4mzlISFURwsyetfDZbBWdWHFJJsTqj5p18tnwoFb+ettp
c3YA+h9u7JgMYqMfB8zVPSECTd2cUIqwrsuhfKjHNCS1TZdww6Phk1N1MGe6/Y55qt11yxisjC02
w+VwO/JG/D+XVh/uC4IIL3Or/sk7M/xS0z9jMj227FCnvsn8mkX5nGhUMAA7NzOeN3ZyrFG7eZLs
z1OVHGCqxA9t0v8QhFzk609diwOMrMsZ0gCynkxREXfY6Hdopq4XCLgPartAbXL5krV8yT/tTZv4
7Pu1yOytd5Le8/vOarq7kVEwu190dpda37HHFAjRcv/PyxpmbwY1+Bq51bWdpXrrK63fZGTgnZJe
ZXSAFRPDGvnNPj4cuouQk4hwa/caLKBTS+jtdj3iCqmi8xoV8sUT9SlupMeDfcF13N4B2CCLYx7M
b8YPKOPKPr5MvUguWRN+umXDibRvZdA4mrkhBLUu9C/huU+Oos4vnVnvK7X/Wn99LeXRo4tW0l46
rsv7+sGrWWVj35iIE9zUin12vLb71GBmb9oozd/yPNF5ozjZaSQVwk8dRi/L1CEj1uBeL/Tz0Ooc
DtDBbfEYQENyuwFNoYsDu+Bc1brVee39ksTAIEbhu83R3V/akom7lUXxrxnz2LYQhnkOYdo+dR7n
SztqH9Q6jC/FEL1pfB+vlOsMdfGnrXfqvJ2mqnjNQ7WHGgiX083/xK6X/g1zENYyU94SI50DE9EA
SldL3BqI8XabPK9w6VGYn4kzEcHaoHPKqto6zwKOpqt14a0MXeI4pTU8lnltQU2fh9dUpaPZlSXT
jNzIA1R64uw4IEqWOnDdzxrrRXTa+KKp6h+l8JaqIeEwO1yxz5LUIf8yS59Y2oX+hKKbTrwYy31r
lvumAxJl5h1zMMdboiyQfm2HeUQpvHxw/XSkWWRI0vrYmOQD7v4Dn15fVSh0HLcHrigsJf+LpLNQ
avIqdTZsThTLFRMYPZflo/YYu//D2HksN66sWfdVOs4ctwEkgAT+6HMH9F6UNxOESqUD7z2e/l8A
q7uuGXRPGKSkUkkUmcjc395rb8aqeYl0tzinhkrwqueiYpUVZpfp4fyJQdWLnjrpojhXhekcMjum
3I7P/v6SqGOYW/bKcwfZ8ToARN0rlAMibxTKdf6YLfrmzJ9xC+qHEhgVHEOoevlW5mNz6iaz/Xwv
qd+Z/tSUTjgMCjLbbk5VTDxQGXLsOZhEsG7hyfQYxj/HkM/3lY8MT8P5T+YruPeCXMIuiDy8npZ/
VBw9Of2+IQRZYmmXP2fB0UvUCWAMUb3ojkMm9GMnLbGkBL2JXnVfNHcd24ZVbcPynlcTM6sARmV4
3tW+2bdVUC1jjxeJ74c/58BcWoViH0Rwx0Ekgkgl/7qdr0NNQ2lyF+v4bJsz0ah4bYnGf0Qj26fA
2U/lBAHxh7onMaZ3GCJZFRxMQtVr7ff2rtUPtZHoS5NF/b1XjGvWpyO/xCtryoHqc8aynFceA4eF
uhvQ1nu1+fQys95FmavvZdPuO1OXy5KTw6GK4FD6DiMKdajjpajq8t32YigZqrUarYnSpYz5vd0A
g5nSAyRGyVV1ULZlH547zSk/8b7wXig07xxy7b2aCs953Al3L6gDWs/ml5HTz0JYTDB+ab+c4deN
YM6Hd0uiHPUjbqiiOoYOMcDG7WDMVyBuc9HdaQPWeUdCG52vnbMArne0oY4i+1JaxTnmln1sQgZs
KKjmkenyj7gqBiYmPMopBCIsYhR3WvDpBmVPXMdxlqT2Duokm5aDS8s2Y+Nl3zAU0KAM/lAyfsWi
y75Rt/9qYHU8szZSImwSdET+b86KsS6m2kUdN/qtOWK0EHlxA7D7ma6jQ+0zD/a/8uGud8q9nNnv
lZoBAQTIKOLu0k1Kxgy36zBkNaKS77TEN6uW9MepVDh8aAO9oWYWPPd912xvw+4mboNjJg5NUlov
9QC1AiOPQ8OTfgSAYe5xlDIDRx07srKhrifAqCn8O8+6iZtxgR4SBOxogurNHwvNL66TPWyKxL9U
+FKW3dDCQM38iVlUrEu+7cYLTfNpUpv3WH8glUwPg8GNzmbInk9Um6HG9EAKNsd4O/kWUTyNh06H
XTN91paxdxQVexRm79pjBojFqZ3gzSFAtw973G2MIPRDQHh2ZcKdiywZPTtdl2yNIsn3DCete5p8
xkXqEkO3PGMHJEtbxm1nr4PSVqI1pYd3XauY664Rr8qUsXamm/lea4sQ07MenRjivWDdGO8raUXX
whQesWjXe1dSP12nsXlyEY7OqeaCWwbp++6QWF52VIkc65ZWcJUmCGKZ2mG2Odwy16rUhx2XNcHW
LRyura9cmfYoL3o5vPdJ5D6XLh3poUe3rEXKzrF488R5+uugFzikGX9vqGfNUUmDfkse5rmyh6ng
p1K6fWr19+CF7FINFox7O4iCHhuKafg332ut4qOxGVzNct0oNe9iqcfeUi4zEYfJyiIc/XHBtsA8
5VG/J9tRrpqptssH9uBLLb2vNVXb19PsGX0YvPaYPjcWqRdsAh9dQR1W6WrjdsZqhLKGsqqNEGDS
lPB/r5J8NMJeA5EUZFOVzLXRypE3AeulpxQZJkqPaucgVY924eKpNKG27srQYV2empupQD1mea3v
rDZxDxUH8d9dzgmWpVNeVJfcLUXDecgdWRFUHFKYWg52RQlBbTf+NlZwMnLhfLI1FwT/rPoHthiX
8jYrk2AzMpl4a8Vu30JfY0W0fyhD/EDWCNK5MPdURJEkraheSHTvW4AN2WCP6BdmPgwXtaixI4RR
HuLy9Yy9KKgEGzD5tUriH5w0OmiUUQyLUtH0faT6v06n0h677e2lcqsPoHkhQFvguDPEfbURo/BW
dZjLpcFsiDGpzju0YXBOXmUz2wA94qsP0yNBn8L19ns16Bf3lqfeVz0NBqYPh3k+JyHC99v5XNtZ
HuVWuuqv/GkqL9D1Tq4o5coAy7R0XfYnDOSDE6FvYGvT3MTNn5RsSF8jp6owOQQJlwdK5/3RU/Zu
Ez7FHS9rs+o2Xq2J4zxUtz1kGA/mwj7Po6c0Lj8GEEh3Wjw10OdqdlUYF3J0rKodwYTkaOUWpvZS
3Cup7r9VlsLRntPCGDNUnHIEsw3LLelgzuua0Itf/Mh15FODk+AT86PHWPOzvcOeaisSF1cU4uh2
5hWrMXV0MwSh3uXTQD8fQYXxc6xI3jVvXdA93D49whuLFZsYWC6VhRip6QQedqv6q6Xygl3f3foY
ng2oMFalWz8JWOHU2XuOG28LbeI0TTFBSOcFNUXVuFZk7bx0Pa0klGrZtY5hXquumXoyJgOPyOaF
FLTdjRKNLcG5ncetjj7tgmdiNZK0pQlY9XYajamxHygX5B5zqWSju1YM/Mhdy5ipC6f5AVb+VseG
ZWN2uqBjvKhxlVxzW7naaTccEHUwi3R58a6DSKd3mBs/a+S6nrsfCGIOyGI30wOeLCpx2Pss/Mkf
OhSmtp+Z/Z3DhMhlNkm7jYt+UdqZdjaULVeA7FJZ+t5EANzP4Cxmv6XpZVvFbQySZuphnj6YKhAp
xquRBw9gHmu0SdsTfbaHbYQxYx3URbEqCYMQ/8ARJAJ/3XkuVTMM1G9STIGFaO+X8lJj/nlz5RBD
9WlXtzcR3LcwNHzyh7l49TMU2VyhKhwO1PAIm35rlCN9NDEJonkUoRIoCDIPYFOHeKkk5munJOFP
P8aJ0lIHJ3PmhDOD38Vuuql5zeP6rqsjqe3qWJm5ufIKdhEm1aWn+cZX1Q+dkQhbckL8LK5RvQ8E
1rvAxcqddWcJuIkFMKGMb7ZPqqE1aKuwZOnTOKAUE7bIHPIN07eYd1ti3DmOCn2otO7nt5ZbGVwZ
0+6uclfShConG3c6mU0vyG+7CbufXgpz2NSUDhKcPRKjAHh1e415qhIuEkFEgKunWDaTJOHpSbyr
YhzfBcs1FamMC0aRi11QAtXp+hFXL2eyvanK6l7xca/MD7WcAN1c/eN7vnYKaigekJQWVdlZL3gD
9ojxqMDFsJoJDRXnkLXCePAe/Uonc81zk5f8TlHSbHlqqtK5k1rCEH12JcZW+9AUjvMPD/kDKDfw
TpdkMSIRe90uptSMUu2QIuvir/kVmmG9YqrRIY2lIR0WJQ3uzCogS2T3RWkz0+9E7e7DQV3Hk1dn
BiygeTW7JHjgAkA/HuswE2uB0GeTQLV1uj6c3neuUKC/EGW2nYevRTq+PIZ584Oqcugb066p87h+
xfT2rmjLy05hG3sPDFc3SiF+1iYZltAQ/21ciyLj1AQMNNNSZ9QcAybkp4avHxSCLFUYQM8wqLk9
EHEMF20bP+UpgiyVWOa+t9J2k7ha89r2yZqRY/TkV2n8CFgBaibuBx+Z72adCqPGO97eGcnk+246
uAvCphbHn67UvzaoGXpDEStiLzo6NLWJOF5qoOW8vA/R6uPHzq39H4o3+b9bMYWW7PYQCJNg9Ki/
yJLNWeo4tElK0YNjZbv7+2a2M8wP0854VqaKO7q7yT1PiBdqtLynBrD1NiharvhGY218ncusDEEQ
zDyFUc8WVUXT2gxWIILmrEubFYOqJgrW4lS/DCWh6g4PYo3CsAubLNi0OuTdaUly/MRcpkHor33q
uMhBlDnIeLAO+D7zYkVB28jRYBoqs1Yc88jNthUUxPeoeCrdLNtkWR8zbAkeNZkp3wLEQcVJe6Gl
BsYKjFZo+ZNIpbgiVJhAhpgIDJIWSuvZxFAF75rJhuDDeLdzjctGTj7fgzy7C9I63eqxoTy3rXMf
1oaGdyLNOOD7DjmYyoNyK1NjyzHijjolbN+tAe+UKp1xbfpttnUs33gq3Pe8atVv+I8/e/7oFwXr
MDvXqlimgL+e53vU0ZaoGRiu96ZedAtvGqE0FmtQaQz3cWK1j7JmiTDj6MpLVcEQyZDW6623Mnf0
XT3R7nw9ucfkMOxvPrIClwXveO8IuMOEQKgPH2OExVTtFfqTikZeGis1UQGXOvxArge+uoewoayi
LHz324aqU9cu3mxZ2idJyKm0BvK5Vg6akv3IZhadDDnKXaeCy7Y83pAG7M4NBvb8SncIfmvODZI0
/dLPtRhOGS4tj54jrw3r9ezZUiASbuZ7npDxpmN4uvSK8aO1mv5c2HGwdf0IpkLoMxJty0c3x282
VCCLUEPkgXYofTvEAux2yqAC4KZ2nyWhdh/pQERY7IRb69uKkOuy4mqxDxwKaucFKOjlZ1NakByZ
7z8kjnGWY/alUqp3F1IZhOE34u2SYvqODOnu6sZ4rMdQOcZ+m5Dw5huqsZO9kZ/4ygzG3XRFLP1I
+g8BMaktA/qjjqtwR7tOwQkvuOqx2VIHG/+cyZStZXyClDN3PcdYTID0ESrsi2GaRMlX1No7cjfR
m+s2WG76Mjvk1P4uKtP0mP4gDNTm+NmoboDnDgBe1PcgmgvfWOgRIZ0basem0CcNyyv8o3NrtPpz
rEThqhKK3DM8TyhqSIxlD2iCfskmZxSOAWQ1CsfcWU05PKJAb6IIV5UO9ubUmXF9DXKCZSoVKmuc
KeJZCegOTvw3wj60yXb5ZT7bs8BziOoelfS7m9xEiTb9aDJBp20kkrJQtmAVH724ip7iWOWNOUVo
bkuf1ejPsyRexCFtRi6OilkSpzF3SWp/q6lFs2+C2n6xomGNQ3z4sDwslpjblL3SiC+FhBsTYNW4
Wp5drnR6B4/sn/wngyeC4ser6unRaxIHL3kS9u9jXYZQGsLx0bBjWs+HYOO2zUG2pgGUXHyYOFMQ
oWv/worpXxpXqznAWtk2VTMYroT5Lgpw2ic/wuAA1uatbzB9qVzsVqozXrhOPBR9gZRAlvk+8Wzc
wVK220aYwWMMOYCTw1mnoGQ5OFRdeKnyPtvqbzrBkOcqkcMWa3CTJBt76C8IiskGBzjdtY1NnCCs
qG0Z+2LZO7W8WiCNl/EAvaZICFkmuP/PQimN+7gcf85/i+x/Pt4xqiMSFzAB8Chgntsq8CMeg7CD
1Kd1J2G5n0YNkTF2bXFRdXJFqkb+ODExMaZWi8LHq2PFrhNfKw0cLfIufhXAzYJZYYBH9y2kankZ
JqSkDIuEQg9ieG34+qviawxng9LyTxA17H54M6n6atus27V1HW5zXadCAN/ZpUEJCnPa4vugXncG
HONhuliIBKkUXzadLoGu7/tW//Rj0OJ6wdsTZ2D6Bo14BDP/qpm1AXCXktPOrNMXzxkJ8CJfkdxJ
swcN+/IiivX+0GagykSeVqfQTe5DtyqvQ1UUJ9kk1UrBiLtSitheR05vHgQH72UfuFCgEc+3pTTk
Oncq/A2W9aoVdnlCLKlOvZ7HG6bz9BY733NyRUzxlQTI2oKXj3skuOoS8tvS8BevM1MM1yIUL3hg
83s1ps9M150vU1B76Hr4Dmcd5Lcs0urKJleV02jm6JO92MZaoaFHIhgpLThC4srTHCPGqS69/NUh
xRgidFWqLZ45tUIJtA1Oa/B6lkmWjLtZkvdCTLchPEqP40Aw7RbjrDT2g9t3Szuz+k02tiyjk7JJ
RUOz1O2M1E4QXxVf+u8AiYwuovpGqX7didK1qkXeS6jUzZ1PCpBMYMPpD9MbRcoLDQHpPhzqd8ee
5C0Hy6bnhvbptivH7TqVdMhsERSGABhldhuLMcam97P4sWKX6gjvkk897nQj5KdyHNmpTg81+pt2
I9PtldyDOSpSaK0xVaq9q2OIpES42UL7L5+Y4zP8TIzsWygPAxf75S2Pc1uLjIB1LhSuemrjJFnl
YKCfhJs9yYhRA9aSD2n7bOoiVJqiwDTRRvnj/NRggVtjyNuzdlb3LZrcSRjxC9M78TyKKardNrzg
lGDy0dTNlsUKzzO9JE8Vf521VCx7Q0kB+V5Q96eAAnbD8dPrHJngSOLuopE4cCQCvMVh2mI4Ss1H
pTb3cdX2d/Qdmo+WJSXzZxWTdAVUpSa8cM1SA48N6rDKPH8/JMFwZVsvV3VrOkSVapgzXO+2UtpM
+i3y/GXXDPe30ZlLLnflZWV/rmPEL1wP5Za9h7Vh3z2s55AFuJhfD5t6bJ7H61zwpsU458KR+YM/
db6EXhpNyXKyQgk+CDJs6Br0zZ9sy0jgUBKr8nKPcySfWCazrxdrU7G0g4DN6KT0YrYSi4Cg3TEU
BOJpk75BpivkwEtnkA5ZqHrH7+3S4+nqEjdOzACs8iSceiP8ELZ/NttB/OSie6b3ZWXITJzmrKRb
0EVajvZFlGQO03QAmgBzb5AM76nRtR8UleNbbrI6Nt4+uZ2qPZxHtrBM/sPsYHR+eK+Sv8Fgr7br
NDEwPjF8erndC7Evzcu7ppfRIvcyzJNxaT1EbPhvzOb554ipOVihcY1twN+u0DrzyGyt3Nde8ZRl
6rrDq0rJlTWuWO2Cn/nYkjIu2u4gqdZG9HRYMNrsTYfeuk5qBruzSs0OcnV7fhrboERquvJooYdt
iKvJodfcTakV1cuIEXRvl33FNtzUl0EHFC3Ui7Vleu53WegPuSqfvHwongwn/knNVPRJJOpn1xdA
CbTuXbGSA1c34zUcaK9l1MhMvvfDpS/DFeSF+L4VvvnoDg4hnbpXt2lmmdCfKKCbAOFu1Md3LW5A
0rbwKTSuWRu6Rf7qpjZkxy+NnVM5sHvC5Kr3I0Z+Ttg31Uz10oYXe2BArXDbV4/TOPbIh1vg1W6u
ubDjhW+N8QvHaZ65NC3vGnCKOz2cGCvg3BQ23o+F45YHj3LxRTFZ+OaPee23zOg4qkz5ohaxsWHS
9+IROSORV4hXR6dBXtWV8KTNZVlFlGADDWCXBNj2VuY0FIJaOuxuawu11uF5xuzbnL+3pPePXmb3
i+li/dV1727jsbEbRuoHlpxQRtAHOd6XRG9RarVIf+wl6n0Ud5JOQUT4AEAYdHYyBuoEuedkg3Fx
ei5Bjd3ZeFWObV75azXr9I82lIumibMtp2Gc9pNBQ1rwY3pXtDsxXyaIk4nMEw9DkqlL4bbR3isf
ydGLZ9eDVxQxo14RQZLb0gs51QdDdDJsflctlc29UXbMkIz8PMapsnLzjvSSZsfD4XbXZVi8Rq6D
Zgq8sAzKn7jRwBcV6bYGtkrmnFnttGaq+tAQG7nIJlcvBaP8bUeBx+n2BHYSU78MMV5m+IRvySCz
qE6lJYx1Pt3MOPYOfo0qdg5KzP5fDPiRrqbrm89x9IdLokTY5h1Y/79nSTUTD8rBmORMkaek6WkX
ZpOK2Z/BXVM9JCLk5JTbzSKmCeh4+8lAvy7cyYI0524qfwSX66vtyp7F61iF3EN/367zY7nwwG2f
DCP2dhGzzNu9+SBE2qViR5xX977ta0edzSX0bzC/89rmpFi0fH+YZMv8MBcTuCp4Ks+DohVqCW6L
okXKtaB1jb7rAaMekwUnJvOHi5HP4Wr63ObdGzg9+OqpJ9ezzDevO62rV6uilz9Gk6hIazbmg8ji
eGlHGdc6Q1yCUFWXqsUEKROEFjRsQhUpDBCvY/4gEgEYT5vQFO6geMvUET9V2GKHxIvqVZhUwTYW
ZYV+GFWnmJJgztnAUANdc5d8c+VSEQ1mb80pH3HhqGRW8j3dSemm+B6i+sg1KZ0/8s+fUiDUzV8z
fzHyF2Nfes8zzeIJGVPr6vkxiiZT8TU2zorlgci7yJT+RLYFaxYi1DsvKWK/QNjuHDuUd2hiOTMN
qbzTjsdm7HcA/paCn0LxoVzb2Z2t0OwWIjPemROsFqd+dRJQc59xA/oL5nz+mayUe6zT7MPlvHyc
b8JApzIMPxD1p8a+9XPCW4Vr7EnCoEXW7NxLLAvPkQQhVVus9QotY+f5IcijN7eHp7kuLbZvlOym
70bo4s/CPjmoiruPJ9sICc1mMYSA3YyuE6dcx+wRlka3jRtQOM7k+K+S9iVuEueh7IJylaiVvZNt
8xqOeX+INDtELlHVB0h99M0hmuv92ippcUWBjQ+8ICOYbSWNBSb+C4TadVPTszCryVKGYCfIjPN6
BIoIFVvQBiZ4AedLSr8YxuutkaBHux+DaGnQw7MslgXixrYt878cEnIfg9IR2aaZ+BYzbSzNY9iL
oIZbTa6ANxXv+K7+cmN+li7uHtQSBrPfEfIghgmjnfhYESTP/fRAafnw/AVeZ4a3e7+/VM2b/k5U
ab8iblW8EiZehVN/jVPr1jou+xhmUFwi33UrT0PHJSnQQWChJ5OuAzRwC+5Hkras0P/2uDHy9WOV
6PpzE90pjdOspKjFtZQDzAJ//MoGlfUiV9SrjLLqoEBk2gB3gujHYHjXq128aKqpwrFsqKjSkKWb
/Byr/jj16XrrrGGTC4w0fFULWSwoHhrOQZGEr35Ad7JgFGTrdYE3NjsUjhe95pRXAjwDIDN/lVuk
PxrXTrd5B6nJcKgE1aYLyHxTu95Tzivn6EXtrw/lon6gLM89xs7IKdM3vHuSGNFp/vpIknq4ZcNq
n5cjfYDNI13AQGhq+kf0EXN/1F0sy2wx6sCTT2ymkux7opUxfYwN4UdXxqBMyh7gINFe5uPIdhGi
DyNOfIddUXbL1iJ1BAmpfcwqPDy6WfFW6cvNbP2Yb+rQTq62IDEYJtGwSZvP28Sx81t/MeS1/RMS
lYGS/F2E+Lx4qrqnAg/uolP1YKf0+Euc6UbpBH2vpoccQ3IqStky5IN2FyRC7nU0SWoA8XJ0TSs/
opHmNNAoL6Xe9wi6rbZOSGMf1ALuP9a1ySMnQ4nvz7KOFEujGtWds5wfEt2jgiMZdDBKTrnJwng8
9jGiIO7jjCGGVb0reTPyZwhX7IHvMzvsrk6YMuUOUGJAUNEkzkpU6imhTBq25u1lZej+OvSpyzFq
vTvN9/z5ocWlQW+Te9Rz80GjR8Tw4m3tPFSFKjjEcNOKfDxaxcFm2LMsRMbZRkztrSSm7yPyrtvS
9zqsX5n2PrRXfbTsj9AcmbxY9zVAo7Nkuk+AhuDPoisjfzN/UPFLfzsomHqjvKAFHdN5UYbjQnXi
dKOLuF90dZUdEmMgkhw7nPaNc5C32gr/PlMdQ0xgoSkp1vWMiqqFjgnsPVJsucvovF8GuRXRV9QY
47olyl8YLJl1klgPGWXiG78sxKFy3eFs6SVpwVCML9DFPnVDUb4rg7+RRPiFnP6lo4IOWUq0mMT9
q5MBnOgS565vrJ7s5tQs5zmwP3q5r4nrLrSJWd5LbdjnEwohrE2mrUxShjLntMyY/6LQFITGC59f
l/Suii6sDoMEsolUNCytto4PQSUhq3fxOkKoeBRGlW69HFw4p7UfWhCRR2gQ2OpkEIcxN6rrTRnK
dWvRjiOoCEg6xN8oZaunhxRgOisZZ2Jbe7Sz63pbHEk38+yBlt0RIVV3AErVTZVp/ioO0Kpdy0iv
oFgDuDfQnIyoLT+D1NybHXm/hgnWNkvzdDt0Xr/Hm2Vd1aEKlq1mFT9DsIxlirPMiZ0T7Ce4hn2Q
7cnu2Vs1HcyjVj9MAfnPclDd1Yhn4NirmKkGfdxXEmuWGjGeowsuaHLCFrKvH3XPuxOp6N+5Sg2l
ja95OjRjLCwPZAnJ0tuec1cInV98uldL4ytpwdeP1mkKAr7ApT/6jW/fA3own5GovIzEEkmyEk3O
1ZdxR5Vl2rTpxtOs4Bxp+rDX4XLAIx2Grda02WIeReOPEqcOI80NTE9p1Kbrveyup68n8B/mMmDm
ZOy+3XalmEFB6KD1nuYbFcMsycvH+YEkCUeGRzM2XjFNFxP4cTJrtY0X6cPCmAPNSN+MFHCRrv8x
batzXms4VFMdIt6tMhCvZa5lO4W5NldiHgpE+GVkOuoxLNwTrH+JsxbrLNdG2EDF3lMGZBnjx3xR
hv+rngp1SBeDMjQ3g2HTTpFC4soLa8rEzlHYYSjcY8oSoE7VH2BdX6LCMe76dix2razjteJJdzlP
75VImkcZ4kiZnzLdouHEqPyVY/R0K4zelFIvTuVwN9clk+QR56wvjvMjDkYAWmcc021fK0VpUCbH
vxroGifQF2WbObhutZhyKe17TxT9Y55K+pN3NFYIX0BtJSiZC2PbpA1q7HRVjokVWnHyWEIuq0aV
ukcwzBs3cS7NYDinoQ3D3WDb1T7VlGJV6C2jalSkosi919aiRCgwwBTSSWg/UMG7nhNPgfA2TVvn
5yoOrsrYy12oqKCq3KpeGTO2ydcsLgJW9tftIYyXaeBOJUSaORdAj9hbG4Et02/M7W1Lk2nt4yx0
w0m0l5SitDehm+JhfpExQGVH1elEmVyYBG2Bmt/n5GQ4F/NLIhNSJZueQhxeJwUqGPrtdNdG/z25
0w2TdXsr4uqldVwmFzIkOewYHpS1In+vtI5zZxrd1XrFWSMuvSMyG3ksMSor6AzL2KZ2sJ+OGUlM
SVo2JAI1CU3bhrZ8V5phsRtqpdlWMoOEG6XXoDbSRS4HY0dw6Nmyp8G0Uvt0GMDW1TAil4TR0oDx
7NDEubEQNUQJ3AHThLoZ3RUko7xk6pVU9uvNDDYEfrz2i95aeJ23n2cAWo2rkOQWBiJtzLR1qsTY
CTvjPB0BlEzNvwJbefCs2v3U3BcOMmdsPeFPU68/yQeHz7EMvC2DpWB1u6Q5IxDxtmKbVXFQ/eJN
dfVJab7wfQ/12GXLtpDlczx0cBrU0vo2SExK8nQj881VyrWQDFc9lMf5poU2f7tHneMjEuO4zTgn
mGcbGPXJyUyEcyeYWlOmBEjetS8NL5DdfNw1o9zYRD54V56Wv8gcaFcja0KyX7Y8DpZ4DXXPPBk6
yAFj1Av8Rt0v4D7FCVRmsgW9PS24HJDztcy5m28w+rhbwoLdIundXx+bPzHImNAsxoxl43cfrDz4
12WRHqO09y7zYTeTOFg1k5BtF6zm2VGvR+Z9EBM4nszhRdy9VL5m4KN2kBUdSxzne2pjPg1wWMo1
7RX2McoCuSRXq73qsf9dg5D85vS6JFGySs2xJ71INCk0cTTi3O8Auk5RZzcwo+X8f4oGZGQVgwHi
f183LeOTNA0k3gKoxTdppxloJvHj5CObUrGcBYjXpJV+LJIetoWfABoZkyP5IqqF57usZEy+1AM8
W3FuYcWgxVSn2R5W2OnAucjo17S1AsKUkQVC0R8mZq4k3FX1656jjAETroPqPN1Uun+syPIfGTD6
1CvVdbohBoQ+2AiFv1RMYzORxyGRmw6o5EX6TX2AQ42uXrSXYfqQPwHMPVbNVT0KKhdLQCJKeSqC
djhV003bxNONWS0KmrrWvTmUXO0YMKSG+WloSrbIVK62XgC/UaUu55hVIxcdhTfV3MkdqBh+OdZd
9cRoj4zgmPVOgk4QNe5SLfFmRcgZjzBzFsG0ihAI807YJD49iko286PfH1e0ns4DTS6w6JCGy+3p
uDUIQLp5ZOP3ZeigoJt/9dR/R3kpv1ru+CEfIVFucilLIB1eaz1JHhTp3c/GoNJtK2qE2cngTUio
LynfVKxHyMZfPaCSpY1KflHTEagN73bRGpm+wOKXr3vHw4Yz/dXqcHAWVJBQapgl5h2UaYam00hU
xyW5rFq67mdqnhJGJkO0JXhf2nDSjhNlQZOeL8WAY0N7zfAILXIrJ+RL/gvOeAEAWsNe4DUcOKwR
NaZgXnfsHI6Bjpau+kRkZ62zq4dQY7DJ63+PbDsBpzXG/+ijz5nDWucGOS6zhgUP4otySWV7Zozg
vvScfanHdHss+8Fm9ojbQ/ngxYgss8HQ6tJ9CjY+d/o3GIzuCjLtT89WikM0AXeAriPpDSnwKpte
QkdTkrOlKKecAcVjIf3PQtPs2yNNxZBhE01HJOOTkR/0Z6xdL/Oj+abFImeONOrOj2SiAQxOgWCb
AVytOO7v8774S0O6DkMKLmTe0hKG0KiCs09b6Zx9BUNYwY7/g/3wMp/qIRKl44ZaGewIirYoXLzo
S1raaUxN0S2NyGXwS0GGQQH4IZBms9Ghnenjll1ZzOvaNI6FfO8EYZhVOHHza7Oz0CUn/lrI/IEF
i8lekuLoUs37cbTVvWE4r0RLY+JxtACw9ezOtZ284Vu3D+Svko1g3rro+9bbWlNXvF0k5XWs+/La
tOr/1nQn/w1taNi6A4hCGoZK/+G/FloFvaYjZPBi0YuBlio/31dwys4lvs1rLJ+DaaYyMgU46m28
DNPoLYA7frQH2zqniSsWiebsuqlgZV70c3DfO8J6gopOPtYoMZj68pK5dKl7JorpfC8zeuYr+GBv
iayemshbQgsT0QiqD3tv08uEEBUBRaNTwq2utNebjh673So3jAWu7vxHmyVMpoeeeW+aNWj4GJHC
6WaYivmkHckDgKx/8BO7FiqOGVKwSySHUZYdhly7sT81MB+Qa3N2iFMurfYYY6G6iWtSA66qJL7+
0LjC7I7WHCSMG74o6l1rAS8+Xed4wCroEe+6VeSwh93hCXfEqu4Ssa78XN3WkGLmmqD//Or/n/ed
QfIevCyt/v5fPP7K8qFkmln/y8O/b7+zy2fyXf3X9K/+56v+/s8P+Ue/vunqs/78pwdrPM/1cE9g
eHj4rpq4nv87/vvpK/+vn/yP7/m7PA35959/fGUNMEe+G6HZ9I9fn9r//PMPfSr0/s9//P6/Pjn9
An/+8RJ81zQP/du/+P6s6j//0FTnbzAcTcfGuAjGceox775vn9H/hmNdV21Loy3JUIGnkmGvff5H
8TeaBG0BXIUSIsvUgWdWGQahP/+w/8YX6uYf//3j/NOz/fvZ/4+0Sa4Z/qnqzz/+uZULBwlsS77r
/6fszJbjRLot/CrnBYgggUzgtuZRVRos2b4hJA/MMyTD05+v1OfCVnfYcW4cv7v/ligKMnPvvda3
XOFK5TPovpE5f0GC9oyJgl7V/j6taCMNSf5Y4xcNZPYpt/zyL/GOXNr/VP88Abd793+/TblQLG3b
dpV5y3H/5bfZJnBAsx78Par7RwsSbB6SLtRn5D400ymwpqd5wHVpZ58ApTyPzYONlGwe4eKG88Zr
dgWU1yiIV4lTkMyMN8yhoAeMNLKlQT1aVo32N1HqvP7yHf7fTfv1Jt0u61+X7XJw9y0YeK74EGed
17WftrCbwPzrb0NbXTnPP4+WvVddtGbnRObXrqYBd/2ff+/7D/7wi4nv5KBnKt9mYbtBSn+9X4aB
bbFM3D2trE0duk/I18bVME6vA3r+ZgdfUQEK3vl+nP0tI/DfH1opyCQupBBh89R++NA1bRlnxopz
8DLa3a7ERMKGPWw5cn9HkmedvLFkvB5UGN/T6CsC5fCxqnRAhlv2HapReTStzkB9EnoH89bCqezK
WEzhK1VO+heArPVfF8sD5QgeaBiyvvv7jTKmqejUPOlDoYV/eB8mZVn303e+CZUnm6jGHk1XxqH7
SwKBNtxLahnbRjGeq6LEfXR0j8rHUqG7sHwzfyJM55uSEF8SsGSx04Wc2bu90kP1IGJ/y3l79S4R
4Qioty6nrHPYyadGFObDnx+B29v94dlTyrE9iy+Dx8D5GEduJLKeE1x9B3RfxgazRXjPlvHkh8jR
p9p5AKHAtBvtsOSIuH13ZSYuRjTkl/GqawS+y3E4Mf25mjkdNd+FY5kGJGQFGMjHOZzOjRz6K+C2
lrwC2l9/vv4PzOHbK8+C51HR26Z0TetjInFA1IMLNL072Hm17G+HwBQ907LmG9k58GcUin6klYXe
5j3TFwamKBIAsy39mF0pQB57ev9Do7r/y6Xd3p7f3y7F1id4yhH3KCw7vz80jc4cxq+WRoff4+0t
oWcUhHxY47HO6HPkrY0aJWTCM9KvGGeArJaf9XdBAbroz5cifwf83u7SDTZse4BJ0YzwPf9+KZFT
p550wpaXrWxhweR7j+pgFQFtgCPnDRuq0mmb+7m+2n1bLcgdKlJiEhu7/EqDvTxNtjUvhqg2NnVH
BxcLbf3Vv0SwWr4anNvojvL9FsFNh9qFYl2X8rUakcKHg4N1c7IZ7SA3Rnd4LfOiAH0NWoWY7K2P
ugfivFuRmxm4q1hn3akbU46dGVkhk8lshCls8zQStr6OpQQaCkpqE0mzvXnGSdCoi/xcV9G4tma8
Yh3lAU1encB+TRWkm3g6lnjMo7JFy0AM+0Zh/NszCccUbOvobwnD1r83PLZSwv4gH1o2RL/bQ/HL
kuq5se2njJbJDKnyJ65h3HmCQPtiyH9EhQa21aP6YyeYv6MDdTQnOWsi1UhSHR6CkWKzKCiSeaKX
lSyLXR/V2SfQzB6i6uFMDGLx2P2UkC6fCR95yRC+MZPB702kRf3856fmQzD1+1NjCxKC6G6yRlB5
/P5ZjMQtFbKo9hD2N0Rg2Wfbga7/E4TB5hA3tzi3VvLXwVAPcfSZhm9xb2JI3+qo6Y+O0MXODnG0
FtP8ggXVvJuGOt6JMPzpR7oF2KtXY5O4f4lW/I/F2rMdXzCDt9nUPPN2SvjlK3B6COBsG/APNKJg
LGjJDmUK+1ocdKee4mJhkdm+TLRNbt3QDGSAdv0a/k34JVGg7Z2yeybdftmq0V5NZlw8Fzw5cIpc
SUqXHjEKD/2WdVN+1rRsA8O1ibdVxk6ISu3Trhy3qOTVQo52dRUcX//CDvdvW+PvC4tnS1Y8YXFe
oDP84ZhDWoKW2vfqg5Jju6XPMm6MEdkWo+U3t7Nf2MGwwY1d92rO3TJtm+gia6xFJjKAPdQhApVY
BUeSn3Z+qaM7BVt84eWxsdRBLbekWrubWBJG1aeDsewxWW89paNt4rWbwrTbbY4/YB2bnbojocs7
l+1D17nQIdPxUs3GSQQtrGztw8ttOrVG/lFsWF/1SnAz18Htu/c7kvi60NGXmJToorO9t1rCuQSG
yMzeTFMAWrlYOiRfXIeA7dE2rWOZJk9qzK3tKPEdZEP/ZADqXcwdgOQEIdq+pMhYFmWIT9WM2Vgh
X38u6ijFYQHNFK7i0yShJuMDwwoXPpahJ5Ev1elKVfLcibTFtEggEUZAWK1mGq6FCJ+y2HW3Btma
GzwmuI982zsRY3V00Oo9AgVewGdKl7QX2QK99Ic3NxT1AaS+OgrShz+/ku+noo9fvQK+afJ5pW+J
Dws5BdSA8NsvDz3zxe18izUZu8bfcL4jn0IHLbE2WuDpzNnGTXwZ82htRqSJNFgjJNRT8I+shl7I
TOJt4xxga2ebvA3DZT+SlTx4j6lCoUZ/9ZRXX7vGBoLCXvFiGL6x8yeEqKgY1zIZPyMjVk+kF9f0
veOJOUsUb2Y7y07BDUoBMS1/8T0y54Tb/5DatRYNHFF6G0qemryttvh4H7silE9WSeh3SPohSUNV
fiJVCvrTRIAWXYynIGxw5zQ+mbe4bzshzGXXpPHGkh1mo8AebqmcDHJbOGV/vtnOf7xnvF8WC5+y
lVAfF5Kwp200QOVHkVdz4qmb7K5mHrmYoOoc6qC2VqrVxEJP9DwLu67XeJbkrhy8AQ9TsKnhwdx1
XYj1p6OB29Bbn9iHVxaRHKey4z1EWJ1chkTfpyq9uAOinnZiVGSn1SdNbxd+QLMYPASWNQCAvYFT
byMAi+xUPTUEjy2zH0Pqa3wisJS4vP1kJngTuRSiUBEm//l2fEhRuG0HvnUrF2xOW57PSeL3dTXN
4oEFJ68ONpLHiC+MbODbDlqYrny1fbp5MwJoihmJAnuwEBUBEOxav7yLZ3dvlGX/l4Xw/XD629vA
gyvYby3BHFCyT/1+Rf4cdxgefbnP4TrUMr+R9FOS1AvQIibyEQ8bxHygjQKvraSiSzcj521oxAcb
Au88bwmNOBi0CRlLe2vG0URMhZs/37aPpQOHUs5cqHjQswnPfa9Zf9mNEhqChhzpUNIwqm44+6U1
QygCf4QJs8NaWjrZt7CP79rZDf5y7hO3uuTXG3T75VR2jmfbknCO963yl1/utRWWztCS+ylUaCqR
zyBi9khmkE36mOdFtBqi6dGB4rdKfRVua9dyLnP4I4rsfeG4wxc6OdnC9utV2ff5g+4QWv+/bw8o
UL5BVzgO79qHBkEednNbwi/cT7TPWzveZKaP1cr4rrJwq3mL6MIu27L4S0Unfk+TcT2eHB5hZPfK
ceiUvN+5X+6MyRaIF4FHJ7KyHEJ3f7KszgXZk21dwkKOhhl1O3LfqqWrNoNs9JVuqvn//fBYdnw+
uLDpy3AHPhywnIyYnIBG2d6JmTNNzg8EIvThB9c7yViYayukye0Wj6hR7v982//1YPAwCNz2Dok6
tHg+1ibkENp4E/S4T0IJCq1rT6G0h3UkGxh3aIRXQkFE+fPvtG6b029PI50naQlT0odyUHBav7+u
gTW4sxm17X5OzW0DzBBZZ1/zLBLBNJLtvvZk9CDD2NhSkvxk9DOdwDth5vbSdaKTmyviazSDerQB
dC55X8Q9uIPpMfDkG/had1GlU/TMXj8tSWseDjh0h798hn8ejF8/hAfDhyUQvB2hzITNf+hblEMN
RgB58S4j0WOq3Gfb6QLCl8Z+PXlgUupoiElS1d7ea5PiQu8DJ2UVj2yIBdZvp3itoERtrLi7C1BR
CNs37rIu2vdRCFTW9GrQxfxRRW+9MrOz4cEao697JhJNXeus7Bewbp6I9ioIhPVp05pS0nyv6DZn
/hUfkf+ESH5luN9ai1xBEk/ObTWqg5DFy1D56cGamnOIlfwMi2ReDsobnz1GPpjdHk2HEL8maYtd
ENCShaczfqrDx94N48c2NLHzjfYSHIf5kOVZQ+YHQlBkNdEyMA1nKzpC7nvwBTXS/Y1P9bJinw9P
ZUOio2zGE5s+QjHdWbjuYX852YNXOTno0DDaWbHqljyMGdpGR0JsgJmAcWHPcYFXMAacOUYcIeZq
utVEU7NgrI9euxXmJaG+WsRTfENtmuFyBHmzrTgdLq3IO/UYKe7yLHiZeslVVHFzjhGZr8ZUBjga
7hN7DM4yrYM7UmzF2WJcwXlS7Dr+u0VTuBCven2N7ehlho88qTba+VmdHAQukzyKHaqY5CKGobnL
JL7hnIwFTofGXxaKj1WlJ/BrWC5VpcVD969KTPXKL6ayKXeeOS9YyhGwFOqicwyqlv/XGvbje3r7
bb5j8nQ7NFVc+8MhkxzLXqimKnYJ5ww+6eexLucvzCfD2NoHBfqiFDwPx8pcbKbcQbHunAPc7cx9
p5eCYOat41oNDraopXtex+DgMGVpwyQOGUJccrO8ZrHdLJkYXCOnlH+5Wx+7HR4dF98lgMq2Lfoe
H2twem1Tib9e71IN58qu+/ggEyNfV3Xm052zsc0mjUUehmv/pfb8953jNwPOIdTJd/+jqXmL3APG
pnelkR/Gkr5KVP/lPCH+/Sz4ilYOn5FwQMGB7PdVVOQIb1Vg9TuVEFrojkwVY0JpcqcmYBYyz8Y2
9nNpe/s2IMrEA+60ywvHv8opaRZjUfX3TTAPrCJEzyXD5z+v8f9x6+mSKnL6XEtZjvthdURdk8Ov
kj2JB9EX1+jKY2B48MP1ptD4+2U+wY0YCfz586/919mU28Ft57FlcgYJ4uMxohJzhJpW6J2a1Vlp
otj5jO6qCGDWSkI7m3E6SsSYdwj2wqloF7M9+Ls88axlkYR/a0r+6zGwBBMYxxGWYzmKw83vX5Ec
exG4ZPLtoDPhs+taol2z4MpezsQ7Qvt/YTDsrPMmW2Up+SKGnaEOF2T4ZvXIGNsHM/znG/Svo7LH
JbHvUlzd6hnpfOgZNI6afOBw/S4Ew7etAoRb2NIfYPnuOvg0K3pAMO7I2JXkfflYUdpQ3zMFmG4a
5Hap7uJOwMScmf4ylMBiBZMEmLVZ/+2r/Hhe5nWlvDV9ymhS/mznw71LyigHcJzXO0zhF6F+ViD0
b6bIdtkR4wKvRDMwXw3q9c83yJX+v781Zi/EoHF7qCe8j01SaM6TNCZV7UJUJqvSByWLoSg9urc/
nCbhyOKJQ9TnIaFFKkT2MeBbJGyJ97RADZz46ykKaT634h5HJI2JwZh3zWRUAC0Jc/JyeUQASqRn
Q3BB4mH59YBB72qTHRRawm4qahtha+fuIJG0G4MyJTatU1BjsVdt726kQfCU0Xk/YkH2TkDJuiCp
oN5HthPfWam/TFpvmWel83MCETMkDkwOWi4nFJjm3CffO3IJlvVso2crre0/3XLTKndZ8jAAF1wK
Bi8vsTbGFe7xL8WIodkXEeqslGgkxhct/GSCq67TOBTkUsbh9x6/JEYXEn1IwXb8aRGOunlsE+Qk
zq0Wm3LF+mRW7eeWlndbg3aS/MBlAb/tXuakv41Ix7bvfw1FGt/XUSzRHiblmuxZZ2nSBtvRR7cP
wxCJZeMaZySW86V0oKwhMaNZNMloF3RZueK11xfD7+/R6ehPVRepa6LNAwGJ3ZFgcLBfGBjxChPr
G2Bkxjps9PdM88Hky3PBseHQ5fF2GNDPWMV8zt26vEAUKS/dlOzwUw9LTjjhgTNsda8Ix/W87u2d
6ooQmlD5EE8mAyqoLkHh3pObZBy5qp95TlZu2RtH3zTGx6oxOVZlSPwTrRf5HPiral91LiYKVhS+
clPvCoItNq0lwyWBl8PV9me0jdK5Swc1LWro+MvcQWItQw/FIXX+ocKVs3ZbQAYlhtEFCiBi7yPa
XkOqudQEwHNfzMW58jniq8rw172Q1xEX5x5ShzwafbbmtA6JIx4pmUnP/FSpmzyaG7ZwiLx4/6pt
WtIR8QGvAci8hVL12jO78CG4/dFUeIiqKThYoj1a8CGPc29m6yFDoFZR/dFcgwo1C28jUaefup2e
3fCa0H9aGIz9U6yQ7SIk49C6QYqkH52RZt8ndWjuomHc2KGL2xkBn0D/+hK7KbovRmvy5qLy3M9g
cKrHIJ2TZRDbem22DR4wDmicmb10P09BuU+ivGPRAOP7HrwVypj01NK8h1jv44HOVuBGxNuAPOW9
7MAkMKAfQuk+GVgZ+yYRhwLd28KLSio17TDiSItk25szzgsdii8mOQrdm5XP81fVmMOqDtqWaKZ2
KZuhRtg6q0srYSEYTmlfydJ6S3XH7LnN/a0a0S5GTt5/pxdPTnY5bYOp9jaqgQfWI0jZTWGWrJKR
atgug3adRQPROoBMoFheACpFB5IbwIOZlblqqwjLnmtMxxGt0jGyU1wItc1O47Uw1G9JTKM1b6SQ
9a6xvK+0tgWGP44GVB39RpsTbPP61SQPcl9gR9xG20Bb6rG34OS2MzH0lrgb86aDgJ6YF7acCdSF
wsSGFfMzk4ElDIHVTMFz8DxnQQd5WE+JNx4bsm8IFnP4owOE1SZ9tzONXlzt6h48SbHN4X+qqHyK
YrVHAFiegDHcG/iGt8U4fHrfJ8skpVY+kngYblrbnZjo+GqRa7+GlV11u97SZB5k/h5KToswjYxk
mfQbCFniYE7BpQ67g0+iwR5dpFya9WQstJMqfH+ZQTdatActUr1SGEu45wIhkq7vfPvGQzVSb+Mk
MLPiPoI5Q+Nm7xXP6qYKrYYmwputWyiL4arpU+t77Sc/CherS5U7Azx+vC1eYj5bKHxLs9b7zO6i
FZv0kzG2cjtMnVqpHIdJOM/yMHjED1rlWvhJexbaCS/ObNIEjTTix9QCHq3zojlmMyZpIsNsSLgg
e0sTXoQF2fGOrikfPGVpQRQugKpG5IM39NXZFJKHTIcz5R0+hiFQOz9yi2c9caVQBZz1ZFnh0TQP
SRV+NzI/PrF9eHsTTjXTqPxTZVbRJ+Gme/IAcIIlbXtkq1QrLeN7bgmCosCuD1UhvpnvpudgGngE
1IzNFC/eEyPhdJnILkFwm2ZLCbgaL2+YL6apKjdmynHcA9t+Rg9ORHRwG97EBlFYZYLdKKFGjSKT
5v1QPiayvESE1d+9/82cIndTR+d6qsdNZOfZdZZgI3mgj/EsfnacbR48R0M5HrkfFUDMc9QG/XIe
JI65G9qpdnBEhoO1ji2NWwq3iNfl2YU45BbYLmTb1qgcIj5IhMSg3ZtarkQ6sr1FlIJuK59KTdCI
0NO4g/BtrgRm1yXWY+L62DXvfLwXR61rWsL6iA2me3I92ZxiYzrAsr3aEaN17g0sjDqEnFy0n5ra
gOE7VaxCbRBiG8YxI3VvAmS4CWeZP+xA24AtCKqHYC7NhzIWeqUHkscy0E2BdnvUXTWqKhxtRjN+
ZYiyuoVeniridVvFs4LAfB86/GPTNfPNUPS34FlSGUHVvNWQWSJByU6B/SoxXT6MLbv2/A5gr/RV
mCmPtX7IUuuOjYy+JkzWe1GFNXRPcIX4AsQmoEmwAGMKRSS2HiYiki9+aT77PN+H2GzSO1AtFYPm
XtiXUhgP41C55xYFx2wKfeeU196x4gNI6247apKm6uqqvYZswNpTwBNINkom54E52Ii6LGZklcJ3
HGfjm8cOtfMBNkBeM4wzpDnjnJjRhsPx9BiOabqXODlSjipn9HAGS74T864coZUUERgBr4qevBxF
piGm6Tj1xDByvSH5mbJexm0R02jPxIbMSGcr5fijVLVzJcg+2PTCOmcF6fMd4+eljGxE4roevlCu
Movhdy04l/ZfaoshpItOfEx5HnDoVEGCQ972E3SA+BkIX2f/dk+pbXfbckmGYvYp6DiPDjNDOqOj
JVp53Q39lxw9WViLKNcnGnrpeornacNQdlo7HeB5FSuyZ+JgWCLJ5hlrOufe8p3niG1sYYqfuPdC
EY8Em0wbm2bWEnE9WQgmE2jLm4jUirOLmXfdrpwZmCdV80z/rf7hzMlWS34++tvizcjNemnkdrjk
B0BtyY/aLMUiyc1xXVuBPOvJREAvAHr4EPShwwcGhmDfXhWNFx/9n57RBBCiBFdplq+tj9fUJwZk
zag/PgCSOfcVQaqVEPURhT9N2vIn2CA6PQFY2rHqJwrccFx6WKWKMul3tdWLfZLk2bZIvzpg0xA/
csTpQv9psIz+FLTqZ2cG92SFFNv6HM6x+TARV3magYWpkGjZmtDWx7hN9WNfPSDrJQ54zpO1vGHE
g0A9WS3wf6+EYI/aWK8isD46oZ/JOD1bCyJPaaXFybEDl3OIfcLsPG8cV4E52gv69PnKRwR7wojB
WvE0sjEfRshAi86sTcw6L1kvT+00McmgaF4W/MgK4p0fJJI8OaQkeTp+DTnygkpmBexB+7H6uwiQ
RnmSXr5g341ms7vri7q7I1nh6PSE7KmsnC59oX+qNmVONyMOdZw3mGeMRik+TEyQ604Z9Zrq8yoD
6KAK+fwi8SsycVQC5IIh7NdwCHaZS2CnYfENWaKYrkkGOW1s8ER0yV27DnxVPhVg31ZREb/5VmVe
BhNCp2iNvVn9LP0ieYLMytIXprQhzHk494YfbRvdo9Vz+qdSBNba50WmReglh8IYMOlQlTB9dFJI
POWrj8Hkgm8ZNCTwqz0oy/Gxw4b3yN4Kka9s5SHuQvcU1Z6/yFpyyzxz8DctSIlj0rdPiIO8ezip
csOKBU9UePgZnO6118OqN1q2K68aNlHcgRKkyYHwv7qQo7k0amt6MVzr6rVIOmIXE0fVWi7/TTAd
oRIugxtDw52Dtyzrz07FeV1WXXhfMBiGIBIaW4bMHGfTaVp7ZLMkTl3fO6xTVazNVVWRhY6ba413
oV0IaNorZQ4/Kj+k6vTEp1LQssGTY+7p90xXb8jNA7Zgc4EpsTuNwmBMDUPqDEEh3+IgLe+aFBoZ
Ctty1XRWe4++bBkqLJyJHT9MkIQMtwf6HGfxpoyTHSbE9GnU+YbEiPat66CkFPVMmAZV1/0gEP47
3bRyh3oVNNrZTHNHb5dUzGMN3tGINLliIj72cYCu/vZH4YQ7Mnw0B42J0Fm31YeapvqytxrrZR4i
hg9zc5kH4jczQ9H097nGzHO/mjLVX9xuCNdBS9YRaPeNG+TiYcSSyWQ1vI6MWXuflY5cgYNhuJ9p
S3inBKpnbxnqOELKWHiZeedrrC3GDPFezaLc5N1kg4mAYEm0RnzoOUCCsULnFkg8UPVFOxS85jDi
uy7b6KTcl96FC+Ng479iKp3Quaf9OZ8czb3ql8XUsfxYnvPsxcnWA9n0WpchR4pYzusY2EJlJdmn
IWUtlDfgmpPAkK0cyEck8bZrd6IbWXmTceGo6R6QtULriCfkDkjCYKMn+0IG8ybRgLkHUBMNapdL
ATlsPQC6W9+QF7yaeuHJtgOfMVQvQLE5deDR14xwdk4bS4YUXr9qcxDRIV9+IYlo16l68wZitVya
zdB5ouIt6gn7HCasXCNRLLdV0bapl8lxvMxlHK+icSI5RGaUiUb7tRHTyQ6PIq+La17qehn4frsF
snjXNLW4FyTfLdKkIBVpRErmTtRJA2OTLZtxhgYg/sGZp4BFXSXbW1cbBl3JyimxCccaWP2cUcKN
1fN79zCnB0DW6Bvf38qKg5+O0T6YBdt1J1oOYxXlMXq0VTGB8kJYe0jaLtxmbpfvKpTxgbSmbU9I
N1WYHjeTb7PPJ0W2FAA9L3lO6iZjeyjhJcoQw2+OKoyPgoJzzttxUXqDWBSDyZiqnXGtzxPMqg4O
MolSR2u4WDWH5S4axVp6ZFLm9QgCoybtDp7h3eQSdK1v/Jc+pEUUBLTPg5ZzSFnu/9klbBtbBTju
CRnbph3wfxsuORaBBfBV5qG1pucCBEMTcQxZ76gZufPGr4ZbaHjNnAOfb7EdW996yZmctfMdnR6i
j6vxeFvXJybCy7gQHkq6+hgqqi2Cest1a4VIGZxULGlEufZIhrcJv4/68XPqmmtOFDyyVOGnGDTW
AlbTtIfCfxsK4vOI3FYc8wCGUuIP5+FGfAuLSG2rEG1uV/HtuggQEnbqRX7ra8KPljRoLFI4SWZc
efVM+nyzHMr4FvQT3OLZXmPthxeFeffYNNApXAqpz8kMvMgw1bfJOqYEON4lVvMcEH1w4tWmbTLG
X+IEZTdn973MM5SEibeuUYZgSti0bEN6aRZvpls3j2ihHISz8zN20uWQtd6WyRBoncY6CeuWI1sa
BgDxHLVJxzIDncfVrnEoSQ7ZEAd9dc3haeLswnkn1mtjCAlSlSJf4Kt/qFon+MTcbLwzdfDVAuj6
qezb+ViYbGRFXCycEdYQwDNUV85YrRKZe88Djrk1uigcm7d/G/gACBWPJ8bdeOV7kXNnDUZ0jaO9
j1hkGyCuX2hpe3zhnr1UquKEbsDsSXz95KBwO5FPq3CPLg1paHLbankYZYUZHeMVbJZRbYJuArTd
FMdy0EfMpNNDPaufKhTDIRkoBBJSjBZ4NEt602X/ZX4zC/tbNUb6bSiCHz0xSMvBbW2iDAifKptm
m5gJ73HOW6WjYMWRHDmDDvMlRs5+F2mXGOwW8nrtsoOMwsGGb/T7VMr4qLyk2zV+GC5MeI9HHn3j
mBdkLqgbXqmVZb4oFTTWurIeQnjoq3/+l3Qf8yE4Z4oiTGIwXQhHvXgqWjdxPG9SO9ObUflEj+YK
42s4c/c44M9q6Dd5D5taxEV59kIwAyYJ6NjYHjvGsswMO/Gdi1saxZRt+qbSu5bsvDWawvrAi288
wO397srGeNUtfj6kfcS7MNNoSBK4SyMWdtDB6ZdqIIM0H/vk6A+t+eIHX1SkRoqMDAj16M/3GhvN
0tNGsZUYHlEgnngUnLVdWvUupJEl8No/jQ5ZwW3d/ShLxNdRkAQPYV2sOKiaP/xJPnZUgrf9Yjyr
vFbrMBTjpr356hNUputGuLdly+mZ3FPloN77CZTfR+aGatEaAMnimy7guyiC1QeftAvB/K1rOFdO
KDZHAWwnMhnMMH71d3XWduckRqJnhae+Z2H05/YTH+4Izrg6SErYi58hhmuyz6Iw4iMfatGHIa2M
yX3OwMSu4lQXJ8Ur2Q9bq1RfchsKWkzh8VBbt/JE+BZNimafu1UC8hYtbFm+hoKIDY3jbDn2HbPl
1Mh2BnCPpRFAqA/b8CmABphLvOKxc5/A6t1knDRZQ9PnIEvfahDQ2yyOph3f5gv/BK4YrWpM2DN9
i5y3MjUxhHrRVrmxtRiHABtdaN2PNK0WYWlH6yyYxH1D1/ouc+JuN0qek7bpzCXkY8y7U1k+tEPy
6hcAxFD62ZsQ2esO7c+y78pwGdJY2ECDdU9t99kMsm41pZG75vqio2VubFIEl4i0xmeTDVEFeKAn
m6gyXpz+qCyESJ7RT1hMmvHoqKw++XUGvRVj4FPVU+cmbeJ+S3okaAkYKDWGamv13pvvd/MnMqPS
TZsGBTszVnhttXplWVVytSL3i1ex4ct0dp/SHMplrN/eg9sInU0fQo5F6xuVYmX5z7lbDK9mLL+6
4xw/mq5Wh44EwvX7PxfuvEgG037SAgmR5/cbOTn2foqH4iH3Fd/hkEXfmqa5VO3YPoeK0sEyDG/n
Dlb/WLnez/f/wySLZ+TywLoq9xHbcrkKnd4jfllnu76o/P0QpvM5QygKTsMZn0KjGxcYXsNvJqHz
+XCje7MqDsTDGqNJcsgAJtoU0v7mSL7k1hpqxIJ8Hq48vE6zJyBFVeL7Jk3CcivjITw5RTSsEzQK
EH3bN7r55JtyGFlnbkO7tWTEMWcNHUSCFhMTKinZV6vUjMXR6FrrnkM9jKswcF+w3+MpZQG7JaM9
5mUJRNsw9M6Cy/dIfhCNTi6MvDSfca2yPoee2699R0/HPJr9u9wlqCPB1VhV0/NUaVyaWd+/Op39
SCA7wUkI7o24sIEJsbi4OKcXXQLmOS/bswZjuMbJfw78un1SUYjSPp/DFc9C9tX02jdg94uh6pP7
imnxISkVqJ20k69UCHkVkkcW1+t0yG26fbN1DgC2Rb14xMCXvZRx1R5cOfGK3v46eAZPiDbbrVWd
4iHxr+Vsmveme7VFbf7zFzcpxEZAplwV2SienLQTa8g7C/STxTZJRfOpn53HKaFbUZoeZDD7ewXO
glZR7x+4UeUyMhOxzkxRHNvWby9QLW8DRheojgYtz3KgKxWfSp/lW3b1NdZNc2eoLNtobYB2DHNr
FfQtWZIdxzBNLl4VZIRB0qZwlFveTldvcNPCrSvjbtXMKt8mrUVge5cw2KhVcK2qot4FYiC2MDPa
ZVKG/iEHn0yUYu/uy4gFvsqnCB1wzTE6qha2BOlA3fwJ2Q5YxIrTOpOsbSU7+8sI+TVitrVve5/+
PqdKtfKCNN2YkZyOmWdn594bkrWwbkCKyqMb1k3L3FX6E13sHFZmYz7T9FEUjoX9TIUuo4IfAecU
LCHLPgm0aiX+l6PzanITCaPoL6KK0KRXgtJIo8nBL9QEmwzdZPj1e7Qvrlqva9cjQfcX7j0316y9
v6XGw9TVeTwStb5bNnP8RNHtFHL+cj0aSt1tq1NWJep5yeovfWyXizuWcMcnW9+NA8JJy9RWOKoU
tgZZN0EjxIZXLmN+J6zxOCfUqYbpabsBB86Vpsy+Sle6B2+St9LW2JebGOIWFSHkmU+/8/QDVbAW
6yuFCZFfAB+a6dXKlTi0xa3qThL/xdVQPi3a19r5M9+2pb/NxT7vvS1a1mk8/o96ZW9HGltKaZQD
uTfspAATAbrMNZZTbdjbodLrDE/NOj91xddSpc6RMpv3j3w+xkZEgw7yUhOcRNaoQFpsQCPqqQLI
eMbYag6mHa0MLGMjn43YX82YDHdBqdD3gd2N1OWL2g51Jb8ZWFR3xHXKkK2LHnWNdlXrQOy161un
/20YNUuJtCH2cNU9UsmQwuGv8aY9cu4nLLqouDx1/V+EXiX2MxtYn11vUl2Zb7YYVbI+sit5yMSy
7XUDIf08mREanaeUtNizCweRBtu3aNTMGbeQ1c2BquvigtJu76W3U2QtboFWeh73k7crfgVbu8cO
89/rytpDKt61DmAwjEFCPpNNdwOBdWFfLMrYF7ZbvC9SOww2GHyIzCf8aL8tmZij4UW2B/6hX0bi
ECVzxtYfHxyHAWK5YLfvLUWo+kwOXmnWn31Z0l7sFFUY7IZh3JEI+2cYLPnRb8NPs0xXvS0c2nlq
bKdbZ9qaAg7IYFr3fbFdc03asC/96uhuEChG+1Gfyu7gW8bFkZbzDOZvDKWuPsekA86L3fUkaBgD
4HxsvfCt40QrX9n4Ff9sbw5z0nTeEAZeN66b23hevYi2GWNoNM6lyio4XzwQB6MvknsNLS0spzz2
FQsETDrO3t18HH8lK3hMkLiX7Z+aQIJXpwDjhc972IE6i1gWEA1VkJB214mWa9BwXn02ggxwtKiu
rfpcsz6JusKeQuePYW3qu2URCJKlqR8sc+kifnBsDXhFHGsr7ty6u588Nj1t5fS7LO19intcav//
MrEs3ZaeRImK1xeBESomRlhHMBT2ReI52IgDXt9aq3TR/zPDFFUZwAyD96VSdrk3enKfqIlNv2/F
1lp594VOLIRHLHZdvJSQ1UJvYxkyEMNJ3hgEDwUwOSTgfH2pyH+cMc28S7WOFzV2zyS6PAzK6R8Y
AUsE6XCX2OeYr0DCS8LM7+qZ5PixZI1aWQbJbiyNNn94tnxzeCF3ONI8Ej9XBkMvmjOZBFOV7yYg
l1eFZSuQ2jwfQZddgDy+/o/0tM1e3GmTd5551PVUtx5lA7yJmrk/1vxcqBVLS6XQOhf7ohcyuwPx
7sUdx1fw/4sHMXy5X3pMaI6fX+G4L0/d+ubLzo71yuGI89Ua9uuSvDA8fvZutN4t2dgsCPOzx0MB
qMZ41u0UwaVTw0+4xYfYmWuHpeeLsKpW4wRjmsfLK1/rifdCMCvIMYis4YKnGFFv157bWwyVJ8dX
G34v5McEoZbpn0ujL2PED+uOEJhyawFYrOX6pE1l8UdLBobrOK7uVo41UB4QrZbJL+/Sua7umlql
RHEOZVA/tb1LPJN27yGyOtm5Bkm4lVC/u1IZO9dRd37t5heTo5u1FtGAwsFAo+sbVjmNhbLTGq/p
zJCvMyAjNstzoqdWoCcXT6Xj53rLnnC81T4UVK3nbB4RO5CKHXGYLJhExvHCTbwEnjzjASgXUeyB
7Hc7SNEkceB9wNZWn9j/tHet9zzNDBTGu8Jc1lOalDQHhuFjNcXo12ZVEUjmK9d1apegTE31xkCB
CoGoD9LEbrLlbwhszXcCbjHqrO0DN7k86sIzAP9lRcDiJrmZC7urd7Fm41vTxBzliGBOJXqEe3QG
O1O3gnXTzD0yHRb78DYhu5lDXFr248QZucsc8aef6rv/T3fiHK1Q1NCEdB8TJFFpx1THcnOLbgHG
QQJ87j25nS3pjMecBVkCNbbjZq272n/ENHXjYuvTPmn/KuZ6D5RbEOWT+pDlOM1sxO5Sii00qsTf
DQnZ02VLfkZXeh+FZdePS4pKt+7yxy3JIuWM8MpFaEwO71qT4zSD6AYs5csqfpKxMp6EtmTBApzx
2TLdNyS3e3qV9WG8ZSCbwnNuvNT1NFYmzUWTFsSyzF4ghapJkHDvFUXaN0iwvwMO2tApGj3+nzf0
/y9q8Y+gMmIHIyAcP5gUglAWg/yAq9GAjWUvdMOLXvpk0x59mASneun+LkjS4raA35+Bjo82VzJ6
lFA50+ErpZSKLD5XNifJA3kiJEJWLCOqkuHR4KsTpZKop4NBkwzNxQp8Ty+DfiuPjnYzlqXxuNIO
rBmelMF4LYv6pdHYZi4LixA3kRc1SKgyJTU7UMN7hNY3JIk4JfbyW0BgGmC8Mo384/dJXOTqXt2K
z8F/n2qg/4vTLSHYi89heNhmCHGKFqKTzAPLKUcp1wDMomObcKqGadP9ponBWnjqjQCI2hA6Bm1m
k0ySfWZ7dTYZozrouLSIlmNhF6RVNsZ8nDMrPCZL7vJcMDG5q/uK7DaWQePwW4x0OPoIuSjVtU9G
wsXeSDlpK3t+Tqz+XTjLb8IALU6wcXCtFC84TmLSGmamyNsU23WDu2p8mXuniav+dsrApOs6lleF
Ox4Z/HSEGEEoZJbC+TK8UmA5RLnXqItwc+0If2RVz6xa1EsRGvXEEJjNS07cusuzp/EA7mw0B0he
LmIYUUE41inNR3Y2LVvOpsyOa+/+NuUWm3N7VeqlhkfDToXAU2e50xfjbPIE+WUXD5sflrmScdNW
OvITcb8NBVzrKcHZD6q23nCYeQCcp+O0bE/UjBPs3J++YVKUD4BQvabCYJZTIxQ5+bW3kANn9Mk6
xusN1uarhvdoYfHBcl/Htw9w9vl+qMCQKaREA+ROlLcE9Swj2rvtCMw6Oy+wB6N5e9cz8+iYYxVt
0ExDL7pFr5S+2+OtNJ4Hj3KkQVc6VB5xR557yto6oz1DydlkhgczaejD2RDjwRwaJCbaXxhPJeyh
omdOoEJCkcdgsI3s4OrVmzG2z3qXQQ00QZZXpqDHBYOyq9o6GsRoxA7KFYf/VbshXaugplTW7IUV
PjJOOXBuRtFchrR5nIWEP7jIv0s9Eb/IhAOuFpMJ7MS+VoSSwRcxs/ljOuuPm7Szo2aaCBiXepfh
16a08Z59Lz0X/uecmnrIzo2JlJM99imcRdvYuC3Tn6lESNOtk4j9vTlzBCpVnYTZgL1JjAtGnD83
k2CapieGQh3gYMcLisR4GkvWBpX8N9JZn3rrDlISQbRqwCQ/WT3Zjtm1avqFanH8rrFVkN9NDh6i
89Sl5Rgc8ShV8rTcvtzEcyjFbEff19uqAmZO8LQx3jniFiDSkrOylIierDI0luZDX8x7GFUD+zJx
1JLsz+JV/0Rj5YcGD1hTIftnpNxFLb2j7hcYs53lJLudVgIEWb2bhHlVEaZ/BL5gDotmWe7dqogl
gYFxNpFnTiTBv8xL3DAfxl+3FBPFPQV/Pekzm7As7PqUrTR5LmTNV89ED+FggG0TbSN7ifzfPA0o
rybKOzykDNPT4WfbEOn2ox5Icl9DIP9gdCU5INYnZTAjzFmHB5bq/3SDHMBKjfT+9oNcxyn2p+1a
OZsKmsn7EKmPb9BQ8PQYqxXtzNJS1fvUxOE9Y/mP6rktAmdy/mXrpO/8RoFS++FNs+OpcVCP6lqY
u8Nftths2710OThN/+nkdbpTvvwAuvuIXPaSTSyls0U4sdAq1FGsQmPexNv3AIgh+82MZd41WXac
5O02SuTvYH0xBbi0ZbIxn/Auaea+qkSS+dWuj0qtPdv5XUdQOxKJBc2ZZsT5MlyTciSWgToEzFhU
wZXp8+2vLdkP6QI5AQZKr7t3veRTsz3C/YyBkGO+3sSxzn2ak4KN9DDG9WuxY3OYzfp6CB4rGPxO
xWYM9D5FNkqBT6P9TwmpTmD6bkfICiOhKc6r4I7ICodoP395AyX3W8v8qbLBc43EHkH7BZVGkRGn
1fjeiI3g6BU8a2f+M91cRkvqprGb3NkuysIPx24/8ReoXZUv374qDlNbIZqdHJbY2kbkk0+X1Esu
frcMSuojvuKlidny8vdo92UOxWPzY4X8FiM1vlMjeyq1BqkuC4az6L9xuJNHiQbc9j/6jIgZhvVU
dAZqFEt+tqqY9zWk8AG3xG5dtgBcCCsFnZ2IP/ADFWI/5LMe6QtS3EXHLeMbgWzVvQFiNfIXjltK
St+SCw3ZTJZUb+71wnscCu917QcUAiJ/SsnmCE3bRTal/UrZHpjZsoot1jAv2E3rE8PSbrvbauML
5ty9LkpQXzfbZgmEM/JreXBOJB94bFC9mp2YUt5fTFQXBpywzjFCCCv1Yys39u5YkCpmvtLhWmGl
qT8b41qQgHrIp3aYOzs0xbbsFhNVirbCQuO4k0E9sr70+LBHnS66wSE+9BsLYWJKNBIS1zG6ybeD
bZlrnELAqXOafgRt1VGCQrmBZfOLcrJD23LUWXpiMACYooYU4chbjKDyrW1fZfRp8+oozn/6aF5z
3+j0m7q1jEmJpka6Rej01D/owK8WjzGG67Bdbqe3QertkKWIgDGxhJr+aDgQ45B2TQQBolXwXdbW
W/JPB6cx430kvqKBtaUvd0l341V7OiltXkjNfOmAPpBD3FgUtSYHtL/eZ0ZPLpeuH3ydQ5MQaPD3
AxdupsSvX0BjW1vOYV/5d73roKHNtRsV6TlhnQao6458bRQj0/Rjbuy67TJ5Q5wmQqWQcKyDPgap
gGcDbTPIt60Khyqvo159rX6tzqtZ/7iuyTlcPy/E5V4Swvm6ciF/pTxPxqZHw2jPB61z0AO33mVZ
rAsLqlc/3/S4aIvfZsk+5mZzz47pQCTZkDSoFv84BnMBDBItwT9fV/2ppNSP215XQc7Mkh1nYexq
nQUyhkI9HHMQ6gmIUdUDzOcz8wIicbM2uQ4A1xJTO2x+f4DTT7lqJt/r/78rfAI/TbgI6Dza8YVa
x4vkkD+ZBjOw2kB5mFqntpTXeUbNvVB/GROcacEOttYG7Z6hHhtLlozCeHBBZweZ1/N26ipD0eS9
iBktOOdZ3nlV2Od1F7uKBLMyoXCuxyibqZ03aWbBtEwviz7meyXujU6TO63nAlhkeRRAHaKEXepx
qM2Ntb88FF3hhEOznCfmeWEuyGRMMBYEGv00RtgBFYzR7QiTix2vRyGw9CVrxLtu3ogGz9XfnJBr
w7M95k2Pm7cmHJyJ/lDhhhyEfCgJODmOXOxVo05+jr+aXDHm9gYS/XqMR/BHAVplDACFdum2Hhwn
BrFxEmz/0U4FwEHQtvA1Q9euElqjiscV1S8hNIUaJioyPDN67yMrH+7mbNQ+5oI1lLj3Gm+J9E0h
VzTTDJgDKRAJDwuEi/Vu7Ojk++XIBy8gase6jW3NhrvYK1IkBjf/gEJ7HQohD+q236ueq9puY5J9
JDQjxvlyzfbW4G/kV2MrMrz2t1ylg5JtN+XlW0kyLYPoOXYz86FBCncaNfNorBuFoe18bMIc4/kW
OTf2xZcuKx2RN1sjsxJfZGTy+ZtzygrEe+iHt23b6PJ5Flp2WowUD1jyAnjoH2QNPKDKekGr9WgM
ZLMs1L0I0YiXXya2/vgz34rBfELJBIplwjmjKkhZQ9pbHEgNUuWE42kYiWnuf7acgZ00yZqfYKUS
P9kFWrpe6xUtRWbC3oLFEZPbfBSpecwLn51yWzah7YnH2uhfSVu8ZvDYw211x339t1yyr+YG0q7r
Rew5yI8EwZThpydAEXMR4tGVpXtYHT9iDLVPN8vfZ+BaQpRZmtU/GB0rwyZHJTS1ZR2QHbXdNyQg
s5+1nTWLNDU2l2a04tpsXlLnx2IkdOoW9iaNUswRaUwtqa4QR5DBNVcSt/4q0SGUoSeYbTw5sn3G
+nMSvTz0kyKkBD8FwdrznxR3BvHGCJTX/tkfc+79xYV8o1xEYuV+dbwDZLkXA01uJGr7pXORY9as
pEYNxIm3jbGCV0+8O/KshYgYi9O7U/MfJHw71LsZXJIsjeeHjd3/LbbpUu/Jr0qjscrfa3fgrsjK
iXW5R+ObgCRZrcTaJ9J8zNzyReceCDeGJnUJC7fYVhSE1AGrybMtjIVSpuG+K5s6wvwQr9LkOm5y
K2j85r5MxZspcD/YbRuxYtwCyySedbARN25kSzV9JoCZ+8Uzg1XePXSSXv6oa/MdW3SX9wc0eP3Q
pJX+4PGIStdfQlNXF4ji7bFvrsyU3zapzoXW/gwANGNyIp4GURNtmVsExvrpviCoIS1b2l0Er3Hi
Js+tG1sQNAIXjgilwUvSIt7EHozBqDt5tWxPuXrkUiSD4KaL6pqLb1Dv9BVDWmVOetDa2yPepwNE
gzZycUNmhDvd01eOVruER8mb3ECailaC+eTgyDur400ZO9g8WfI1U63RDnz2rB7o0ZWLhBMSk1Re
AUql4oItzj6LpgM7OebN0iAmJfejlurorM5OpQdCVcmzBYX4qQRlqYEO0Bt9/kSSL0tsG6ym/bcN
fnYxpPGwKBJCbBpy8K9vJYSP2hipGSwfVBWHtJ2UYjcuHK0k3ezy6eql+J0hM5xM3hpVVVoAQhpN
fyqifhPJjmDmKtyg9ZK0yvvakEQy96ySVv2nzxmFdAOjb6T3icUCM1uWQzP7xPYuHYnIdvqbNPIN
CA8xpHi9mZnQa5RpeTdvW0QCFU+nTozjgCxxE52113P57Pn1O/F7WoxVoArsqWMqYBjncgEWo5cX
NeUVTcpN0EGumVwvFWMzznaQyTOhNuyQrUpfyXmlWZoXfQIERhKjn9R1WEj9DOelDifT5LfWP7nu
PMNcrIGc6CNqfr71tjMICWh8IveExwrOZGyJFlisuoUrp/vIumoNNItLo19syKNRqcAw97kiTEYQ
Ptuku9u7cV5q/8Evp6NBrFdsjP4BRQbh6lOA9Cbj7MuLqDVFDByJokCXYdsPdHIJhrDURNfkU3lZ
wyJCye0cNh4DkG5rClYlgMdmLc3uBadsq5P1QPDHSJiLPZsS5qrmBFtByY4EqY3AsB61lLe03Se3
bhjiUvGy2d7blJJUUyYxleaOPe4PZLOTyoYn/G3mA/xpNHUDOVUjvHhRAiNqh3dZ+7Bpsny/Fbke
JWtVsnfSSObbTu3IC6XDcj72WUJcUuqFTuI+5PlYIe1CSYSOBd8+yB5BThhK1CaPde2wDDT2M8uP
oBgzK27dFhIU9WO5IJOU1ftQUZeY3YCW1ukh029PI8UJV6uZxs3sBLpYaBqT8rPEa0nRbezHpBkj
J2Ew47rDbixx31nJbaY2Kx2mmPexoP7r9PxKFDCCuXaOtoV+xBesGHOjpK/iWcgfgHM8srKTPwh1
06BXfXpZZ/s8jORnw454TvUbwSWzUPkWFDoAzlt2jAzhXLRPw0r3ggLDt4qTpT0zzaqZNblvyCO0
cM2rs9A5AvpMX0loJ/dEzUV7GFsSezNK7Lx7cSy1HadqmkLUyPsa3HdX11+zYKOHLi62FT5Id/WT
sCIGrxrY17boDt8mezhtqimuq5N/1jZfmLjF/dEAA36U1Ov62UzlFOBK7SN9RIYxos7w2lfdwYvF
zF0cZVlyxFvZQThze9FdEiPdrbuM06UYkaYUPSuY1FuhZVoPmtCzo2yHR66vLSS+ugjNkXfbQi07
2Z9lo7R4qAk1yRA6CP97IYoztCC3Mo+l4VhulwlPQ4wzYghIU80ZBsgstocN9cC7IuwvBB5xUilS
6BGZECiIP2WKj7SUnLGsiVbIj/tBkhbbd829pABBtYr9v9X4/xStGdaCQAVumqbyTr2UOXU074zD
WhNBzcNSEheVoabZcnklhY9oPF9eXCkf8SpSgHhU9gA2+mF6SNf+g2TC0Mjpn0vtBKDgoXnylCeu
ABQ0ZDQcBjrKvk0sqFIAROj6jDWSJT4/582iih5OG+X7aBjflrtNpyRl1ODlctdI1fI+cDYZDlQs
sl6/DPUFFCY5AqH+adfmHnbCEIzrA/R2kHhV/VZsbRtMvoVAdiSJxue6R5UvdhM1qfKbR68bcybm
mTxNyxvDY2YYhR4zKNICa6HR0v3bcEgSCEg2S1gy7Qgtq33ums0Ml2rD+DiqU7KuVTSv+TmVOSmh
m7Yjj3QKXEv72dL/ZRAGX1CPA0VSNU59jtUUc0Kft8hHNqajaMuMdr5rq6SMON9+qyaYWv/kj+sU
QHzJTXUx2hI1Os453ngVaZ3nsypkXF4SV84sSQQsh5/sUgJ0xgeV1F48234fTeJga+JA5sECrKPh
DXI7REoDzjmMV1SI1kgsqXNGucako0ODJSd0drXHsfI/36sYZYi4aoda5D5lLXiedFp0abznFns3
0iKPY2ES2SrJVTUZPGd1TmSV9kXhwZhCieG8jfULexPGEFStlc6AXEkfoh13HYiMt3LsvxRjr62f
s8DPUjgnZfd+O62cEdkNlF0Zd6N6NQ0T0zOhEGB4vL1JYbxre1KIaSUucJ7UPlctEZj5eI+ewg4I
uwWEDnC2bdY0ViJnFLnajJQdhv/bRrzXXEdJo37zZb7bst7jXQ5t4sYoRfqE1I3inhlXTZyQdvEK
66PXm/ZcGfbOMNjclUkZc9/DtkJt3tUzjZX7Xq0v7KHUwVrIg1TPSAvp/Jm76LfUj0EV3Dr1T9M0
B5VQtpIPx/6hK5kQ5AFyL+NaLItgi4e1tjTZ5zHBfpia3w4MJGQO3k8Uxz9LHjYDW79KTtdyV8mN
tK2NDC9XUFUQ9RLqq/9aw/bamZnq0OJrIzfgjS7q0RiR5QSsOEcW7VeMKXRyGtxwaXTnWmdIg/uV
xApVzj9ICTs2qd659NUTrduIjuDYTfN8l6qV3S5jtyVNvnWyPRkqkCKk0VYvXLRR7v1jnIr9bWgU
NnuPBJ3mBgtv2nAol3+sGI2ds6Z/C+RIms0K0VATWbDJhI5PGOGGV1ToA4fr+l3nBetWsrnqZH2i
88DXzRqScd0f9mGs/Bb9YooEuwYTcNUeB9RYsd6Y+6xJj8usGPFhaIRwgovlABMh55/5DioAjTuD
vorHTP+DKlHskcuvZJeRyic/kcUEnpNk8TRy1TqINjiHtwOkKOx660IUBkvYEaLFxRimgzDdi4Mm
LJjHEu+kwapcNSxPJxP+6dL862rq5pZhmY9EKQBDnIUEud1KLaM/LLUXKaP6ytm3S1YGVHdc2CY4
433ik7ALvHVBA8tYm1wKRLy2i4kPvTXulLY83IaMfl3qh6o01nhmEqZt6QMm+w+HCc9RN/VX3Zbx
YCqG2Pi2XNzm0W05vtcS49OtvjfhlBdiddwonX9dCq6oeqUDhNWLpCUQuUnDbBNEB1PnaOT0sZQ+
f72VPU3NU06kUcK1IubDPLjNgRio81b05KJXiPhNreLegPUSL9ZgEgs8pEFHymQqBu8kK+POrBFj
9TZDtdw6iCd4Z+s5r7Qfc5kiS9eYOC7GM+LZH2BRw2GDA967NcPvLKa+6seGWTtRD2ElM5PA66+Z
JcbiMTsr/LFESyz2mEj7CH9mguuCoIK8/FP3bB/KyuPrbbVvNDlMFW+/JTcaRGtK3yuNQZ2SGip4
v934kdfDIjH1Ya1MMWrwRzttdK7zdCp7hM6uSZg6A0AZ+A7eFIOWqaayO+QlsO781lFJu49T5zFB
OXsiQcMjf2Lzql9GgD3OGZ2FB4NSjJ8xTzMAja1BV+4wuuxoVVQynVZ0MFw9ZDpiXWWEoKFLntDV
kmT9LlqD2SAhkIGjgSsomkeNBIx91t+yaAhdCZtptJAh+c8acxGKrRvonbAosdR7wI5sqQ07Tl3x
4Aw+ueXYtilErX06omRePfeMaPyMlDFD/6n9FAxSDvawXG2N+VfikN1R9QiSbqnDABKY/8wfvGvb
vk5oFfX5CqINZUq1mnsU/6/q3eWIQj6+DXwo4oCJzo67pXX3/swVYrDF55rFQQBeMqLcR/8ud2D5
QLU8zraicsZkG78Bn6JVX4GwAA+lreLCE483y7E3V9/TCM6UCOVg4rFoLXsMCkF3jPmXYV1rRlOK
V6M8+Bg08IG0YL1X4dzgLwYoO3RHkxKCFsrlpiHxJIc8yqZmZl2VAcJF0WkO7VOyph3LzjPiyMOW
aX4EOdkJ9YndvKgghFXVs+XLDV34+jRuWb1LtntjkH8Jwkau3qdHEjl3mriV0CaUVl+GQ1F+VaPF
6lqvTjp0iNiYJ150okzAU4udrowLYZkfrN/CrSN5brH5ZQN+S0gV/ZFTElkzZRbN4QC+3zliQvxb
uW0W97i/eEde/Nb50IvbJpyrpXCzNLLnkeMw7Q9+J/p4lL1NM9I9znOPedZaTDpmwTAm8zh1NCCf
GHKDreK/5gG/idctvesyCuOmb355WKhLS+O7MJHXtOrL8sUpy4aICokICtzEN7oOMRgoB8NJIs7h
D1ZhtYrIt/ptlxYa7C7ye7kF56jSSWOtVAjwNLKXfUcaNeCJ/gMD2VeTayeRjizaR7TneD7Glm6X
VY/bZcD4XDYp/pA+q7WW0aqqt1Hv1ihjiCQo9EMjIYLHayH4syR0Z3xRloYrEjTISvAkoB/NC5kY
0/GO1X6DYYEmErTqLD8SZRxdp5W0v4TBlv241+11hv7hXMWgM8zifU2RD+lWAkSVsStG7+ELFmvK
3kDAXHFvlTlENeXVxGnhPTolo+RE9MpvT5G/SRbJFIm+ZOJtQmXLLcRPxMKguqbWqSgo85veppv2
GCW+CUHj6h4W/U7eoK0rKuJhzvW9vW1D1G54EIcVW7zB+jwwgZZQ4iNo9TaMOR7H+aEwxoad2U9B
05JW/HGJ+yhwals7mFImhz4t4hFbIHdQ/gAmoz7MnrwrEiidDQUyfS1nP6tb03nxRZ6cU3YlvqvX
oerBheRyXYmZvAGsbIoec5m9o685Bj4DxNs3RICWn1wn++ldqlpDNr+zjphzFvoXKblg01ovFHTz
RwN9Q7l6D2S9/JTUKFASX8BaoFjocoJLcHoINfY7TvcbMbQocAwEaHL4lK3pFRjhaldk10+P/VBH
Yh7ae2a7UyjSZIstK7tm6X6dnIhd2FelkKjWpcy4GFgacUwZAWsAg53lNKLOmz/RR1j7Rra3Q9p9
2hb2NVsn7zqdaazqRRW1Oktrb6K4HBFPkqLLQAYPOM7+czfyF0u14opnAFVFufpRhcOYLEUMOWJJ
d51CqNgtHjNnvB9owLK9X8HOy+nPc8Fioa2GIxmfjCt064vQqy5q5uKVQDfMILPWhJR5r8PIuHPN
10dvElj2uySs1/qhGqf1UaQ2rh1u7FC3GI3mpDB0zsypZ9WPluf3OydFf2bxl26H+Z6lOagRQUa0
UUk3RqPz6twc7KvGVFzXMGmK4gsk13fjmwdX5O9aqoOam60TCUh/FGQo8CfyQGO+71vpnQxXk4wV
ydUdsN/zsR7b0XnLS4OxgKFDIJzZcCpZPRLxYUdCwQEvbPby2xArICmy8tgAVkYeTOiOMSh+tuxP
IhwfQT6uDOtr85V/TT6dB55Db52vifF82IO3NR3A6I6z7ukSX0UOemLWjDvUVOxnGQyEg4EhLh0d
Uqoy8dz6wzsx0c+uRTRa0bEUaMEE9MvEhY9LDiwXYvVhJl9apv/qAZNovj2BuGsPXUYFPldJTLhg
FQ2lifgE1BA62h9m0UgyqwxPbalNAVzoNbTWuo/cq5UgbPHIIStNnJd8N1uyRK2lp4c5FQe3Zx+8
jW8tiisGHEhkktEuI3sD/T+W5P3mSRfhJXAzTxzIprp3Cy5SJF8Z6yfC1pgiUcWU6cwELJnYCjsv
U6ViXKeegdCNHW9Uw0kIhaI0zFl0UXvEKIWwWno0gIlhBkTmluzM2PtseZPtgISwapR1NOX0MxOm
zUteM+ywwSQgSbFPk9//MjYvAW8wWWrLF3vd1J5iWpxL+9pZfk2mucVZZycqkvBRtNx8KYbFx1O+
DMhBMDNkWvuSzqwfvBnUWoMDCtPeV2/kEQUK6QOJBhy8e1+dFPC1R6fTZr/EGFwnn2lNaTqPXi30
C4HwP7Y5dodMMiGq0HvB38gU46y8n9wQE8a+G5BrjZtphC7jd2A32IyVvoXMkdD0yGY5CNrbBIyI
aICv5ZX6W3vy3kr1P5vHXdnY5V2SQkm1TQb0Sfa/lfN+MITib7oyZ0TnvmriknbpxUuKOjJG8htG
ppmkM9G7r7eEMS6tU6EAQvvdQZuM6ZSZCboBkT+U9fwkt24+miNncdGgTFpcHq3WeuqRyLATwYLh
PdVZ6zM3cYDWmcat/PuPozNbjhTJgugXYca+vCa5Z0qpfXvB1JIKCPYggICvn8PMQ5tNd1lVKRNi
8et+nJlnSzhZT8RkW6nvSQNfi36O66odTnRPAP1yr8LxsQMyzEbGisZfudpw5hEXpzc0e4jND2M4
wjtw9L4wsCt1WRuHkzHzBmS/VEKdKX47JYVIdkOehfuJ2z4DS24WYa53Eef2etyBKb5VRvsb+fm8
6dPAYIxG+r40Qug5TLCZMaF9kPGJE/hqBCMQysBS7tT8AcGBC0VXEZCsrHdXnCpaNfm7RceBwxAp
Af3lYnHwc/BbAAYYuOt92Ir/yHTdN/7Mr1//AXX6KqDAIl35Ylv50YXttxkACtRUlqFKae6W6UcO
YjMuhdkdSqiQcdC+wuvSscUVeWejkksWXfDetwgyINwiPswSTxc87U0LLWGLVTDbuUW2JUZc7+nv
eHB5BiEEYuAJ32ug7J5umS1POLtIko0dw3iPvpEpMFyWKMZROYesmjg/KjNEnRDSFnVtx8gOOQEz
/7Yq0+ZdUY8+Xs1sMJ/DJeKJnBH263cc4H48g8mprHOjxJ+2FsmwKX2jtPXNoHYSb2W3XOhfVZvI
bIN91AzR3mj632V0bzLXL0GnDcB22Wc960PUyWXjuyPll1g3N4WJmSiEs7bJ6+i/tuXE1QHz3XSC
0z1rkXUaZQschKYQYoImgTFjU6+Uj6HTH5Xum51nAdthDdpPJWanJX8D9M95yiSMRSMycLIlOizg
8IgexSWsNFQkkvH59C8Qzp75Xr3FSSx2NTYclFK2yTp/1kP0EYbGR1d1D76ZD1tP9FU8ueNf66oX
SUohLOznDGfyVvvuw2gPeN6anOtF3QsKJvh/Tih2E1oN46X+KGHoxZVDOrxMS/BbMn1hjW02qljP
JK1vb1NePlMC1NU8QUZW1CC+OMyOMz9TPuIAzMrm132W9N9ugVwmmx8PSi7Dpn7rRhCt/IwzbWTv
mjq7YY55HFcMmgF+cGMhOsdOWDpPJQ7/hWWYZkroZe1ocCmVBGTrEHuVOfmM3fUlNbkgJUp8LHPO
EMukoMhByFHuvGdKGG7ZSJ7pYb1VYnV5FTV2z/SjybInLku8sHZdnvBRPhYdjlPyeDGPaYkmpOzt
nFd8N7uxoa+ZVO132mF37bEFIKpRQ2u5P0a7/PjwDEQQPuhQf2I5ZBTFbMqabI/rLBpbKzHQYO1m
0pzZt1ZvhxYXh7IElwSECX+4Wt6qWiX9QBBBUdDoJekmkeZnsoq1ddLcGznXPlqledVVUCI81umm
Gxiw4QBzvak/GdwZSQel/F2wjPb4g8aat9sk6UwM1l55eyUB67iZfc2NiNl2aFf8PpqI1vBbI8vG
mD7fOmsDBo/TQsJWv0hB+m+486rmv8y2WZaM8Ts01yBloxQJoTvXHFoaaSnSdTi6mlH5KXNGlV7t
3ykMWIfcDq9Zzi2lWgZGSBI4I7k0AicLc67FOCzR+qi0lNoQR4k9QSqwVeNH75svtF2AOUNQQLML
cZLVOp6zgmQYGZC4atJ5Pz8kXobDJSNBNCPSwqUxyJiFtEEX1R3qdVKlDM6HB6+txGFJueS5MuAt
80BUA/LYNhhNDenhn2Di3p1qy4VOJjhdstEfvZo3HdTk3czluDXcFaxBXgzN2ngZuUq3WFoZgpAq
Z5GMEX+wk89nF+bwwvuhyMiCfg9pXWm/nDkNd4XG2JNl2TtpDb47j2RQzox3kk2296ox3fXiKjiy
7P3ceQ4yqun5ml37Je8oAAZwisDJLqnrALAn8TxgB2Ljema6gdis4h7gFfZu9QEFsPGMhWQ06nfQ
QaQbnYMd9pQULe2nPc3fdlbBT5pa1tWJ20k7/eUDI1sCtr8l13W4LTwhptJHGRaPju5eHNVljzT7
AJ+2eyRyh+cq38lEipi6DRMjX/HrBGzWMuLVwhm/o8O43tUij6Ocz6yKLhzK1Qs50W3ZFi/1jNM1
4RFNxPjCgYJvBRdZsM6+3LzmUpq4e8XchvEy96/UZm6YRajVcn045AliB6qKD8w1IyftA6gYFOfF
dNV9AuspTCUXzRC1VLRMkpwFeNw6NOps87MhkscmqHlAX9TgU78BQQxT2cabLSrc8DD5y0sB8InW
sVM6Br/8Gg72eOx9ntMJ2v9mmWeEOwzgceUNB0enp7Yz/lrf8Q5sJcqfVqP4V8OizWUr2KVVjyhH
ayqgm/bRteVNlPlOMJ2JPTz66+J+prGFp/VarkmRyJov9uzz2JQD3hptPPKJfRf+sU8mlyd8mHZ9
itEQ8TsJxk+zy08BhkaK7Z/orWVMnQ47aGYuR2hGGKMgbI2jcdDDT4FbZXBADix1hIUryI5D6EAh
d6rTGAm8whYGieliED7cV0jXzOD4wA28FBuASwJD7Kh3wO+JI0F4PEiNjsbs/Jba2AQhmw1F+6bY
LU4UMyBbLpulpXkt7LnPZaFY7vyp+PFr4ycDYUPhFiQYx86ORde9ynR0kbbbx6RFS/b62zJ7BfBz
dzOaqo4zj8UKuRDbyCHEHkd0ZLUd1caCG8PEg8cShyYEThZQpKHWqy5Z6X20hJ+pg/8zHxDSmx68
AnbohCxF8eBaK5xy8DaGPf9NQBc2XIgeBnHSzB8Y3ttfK295t/jiEbwTnnBh3Xednd+N8JajpMRc
mUqCYZ6od+yQipkunDX7Kx+Hz9bBreBN+B8W895Zqp+8TwhPlG+1g/OnbCi9wdoQhxzqGf6onfHS
+Kz2MpAGlUMUNhYkM9mJ3K1smkueTn9QN8Rhrsq3houjCHnlS0dbW8i6ahMMxYVM/4Q85yBrGKfC
5WdkRmvVTIaoSkALnHoqiOBG0tRM4+5mMOaBGSHNLPzk303DIDKNCD4u1pPqgvnk+sa373vONjVz
4Alt3cCTGC6DIB2FXwfQosMxp+KxwUux6xrcSajHN99wfCIv/VvJHXfD2d/cYRy9J+WWXqOxeLAd
79mpjANsYonQikVh6qje6sEx0yWxMxLgBCM2QEquKPsQNCJIg6ttAe4YkfIhYaTYoGVXblKw0fQX
HYywfLmzJDQwb5xxerelQeUy5IGtl1kXx36WkOs2tgiSvTvaGMSUc+vNhm4XrIkiUxsvAi1mK7mn
VM/YcpXClhGhMBbuk2HRTo6sDZjM3kNMz5mKzASSseEVq4zbUf3WGbBHTB9zRBTMRZww0sYw9pMV
7NlEQOtDPbmvyvvPnhnMCGnC0SzxTLSENjmPVCl6I60Cw8Zq4kkVacxgb09JZEXgMLy5onxTCTfo
dJVUp+TWG/7NdLpLWKN4RuozyZucxPlyWwzR76UwkJbCUN/qEvVA85AkzhLtadLCFtxaLJg62WIi
djcts9hN43b3OjBeW9Mwr0nuO8QNGpRJe2sxVlQjLtoljFScjuFLoHOsuQBAwgHSrS2DpwT35qZG
9tvK8YmiYHmgEvOhgFVfpfV7IIbPPNgFuVdBBGo/AoQuQi3dxl9RYgUlVFQtWlC4s23bLLvF66Ff
jlhM8lW+DriOjHvIzkx+vJmH0Kt3KZhly/ZxadK+ul+WR9/DLL24lBZAnpzjMcJMvQjYTypfr+JT
kG5BrFyx1eSE0QwkyG76nnJNhKC42rhVNgIo+95UC0QRfzrOTkh0UcHqaNxhbwEWRZYit4Pkxw2W
vJB5Coqlxrhe27tWonX1oFNSoF1eBiuHcNjrLIXi7CR2oWInKhA3NwsTkEujQDzipxts7e5tb/jJ
g+9U2+7NqQ180vmTG2GIKm126GZ0T53rObtEm++UfecHMsU1Hi4Tx/fBrxUmEIcoUVME22h4HNr8
Y0E4IwARIKeToZz71YFqf5VdM1MkqPcDFn+iEUOBeDiQd8mXbRUQ5Gq5LqY9Qs8S4Iqkri+APawG
CRo0/WNAW6N6MBmce7Idw7B8GnN0XeRXPtDVhJ02dPOvzsrO8MbIASBsbGRpJ2QnO3Bo3Gtis4AL
OGHSYR042VwFqMeYGRbanGId5DypR0S0KgECO1bHoMCoPHmyOBfI0NgW2w3VrsQJrJ8qecaASm6J
kJl8auq0289le5hXV2rYBVOsC8qT8/nNmJ7bFHv3mPKnsoQQEBT4fq0OSiI5v6lVl2xkVsW+5cfR
GLCGcrgBXj4IaIGdxE9AinhPavjJyHnlhoBPzq5xGUcWJ3LieMHWXs30ctW6fVhLKuQnqjzv0tNM
vQ2NiZ4I8L00uHFNrJlqTd15tnW7c3r7nyzWEfXKRWTUTXNJxjPZcrmgxxzvo1o2wYRdXSpwaGOa
fpFww9ckcEhXS72lSrEEeB6HBd4MnXCpKdt76N7lXWotHoa/GXqekxkn0S/vYYgkMBN6d2STxE67
bLhN5uCRqLdqAGlbTJlizpH7CTkfiOm2L7J+7ySrpTY0VWwkiB6Yqse9Xw+PVe/ypoc4OsU9WcPg
ojv/OqwIm1rY22Iax9MSGP/akOCbMyMJBDYB7WY1kTni5rEc/l9487XBNQ5i02oSKTGYVe2eujzJ
0cjfoeF296XwD9DjccumaRf7LDJhywgGWmOzJdEGI0V57+1y1qb9rglT+CuZbOAkHJcZKd2ONEdu
ZPAx4YITMd7Lnt/dNgo4P2H3Moz5g5su4gNDyrMO6uxf0W7p5qQOLX8SCWsnCLzpkoTE63zOQUMI
Pa71umvA7BocVdHFg3ewG3JKXt2TtQmb6YZbyYzhcer/RrZVb4iY2VXjvR0Zbezb6IudsD8Cyy5J
eGFgaARnemdZ7Tydw+xFVgMyO4Pkps3ySxZWQ5xM0WeRE05CG6LqtctOVsnSL8XDYi32BnjZ6zIU
0TbM85G1k0loicsHH8d73WPrsnJJINji5/aGJ4HuwKHi3vNJVsJ2Uruq27V0nu0argpT31uXhXW9
DcoBm08h4jE1T7aDOlYx6CLFhiEYqH8ciN08BU+59Ljo+TCBoPJyVE022qgZcc76nLCruU5PHABz
1Y7H8mQl5Q+ozAeWUQyo9BQWBsfxHsut+92gms+V5Rxao3izyV2fpBldc95+YDQI3MwQcfp29zj/
4gXCQswUct8AF2PiZnNsM7z/hmr8gbrAx6SY/QS2eEXZOLYryJ3Jm3teLOut0mzOfiZ2FIgzcjt7
VfIX4uxFcTLkVpXzsQnSq5948PzHzD22NfzxhL5AauT2YxbJ3Yj3if7KdKtRZkGmJaDD1abtgyLO
EgQor3Gnk26fTFpgNqHCt+ImTF0DLjdYJDeLV5Ced6fPzjGZ9/kGn0LwPhmBxc5YXjqtUaqid7Nj
xG8IvjRr7A6Z4fPrWe9SxcpL1MRAKAEzb7QnwykWxvTBcSnrS2AHNH+mw0ZaCRel9R+uLFc/qIva
QZZzVwGabQmRA26FNlyyxJxD/f8KzAYHuzQZ0Qf7AGbcPgUrApmTpsAlUZjllDr7SedTrCC3zkCU
IXNMZ1slL36l4OBhwKB9C3J8BTEgmHBqVkb1UvQAVnJM2qTY/+wcrGgnCXtH0NYasz1JN+Puyb3N
ZKK+qVT0TwOzYMIwHcNdYJpcv8lxFsnvJFElmm55SnB1AsuVN/sAoAodrXJfoo7yIDn1D/g5JCvn
2vtYZbcgrTCpzgnNjtMWkfCGg/JI9rQ9KliNroF+DWH6V0FowAXlE/X4LCp3HzqYmIogAuHRIAl3
3lchh7cgMx+CYWi2ZR8d6+ycuONJFHaDABo+1hNCmIl4m5hAsqydXRlgADhrec7IThJxjl8iTCSi
AdjIPUqufOcSFvhI1SI5s0cbkN+IlQsBX6ClRhwbKgCYabMLyR26hN1cNpxKvjVh5pBX/HRXHmDY
AKO2xsy7zGI6+1HhxdpqPpLlOOXhcAw8Kiu5ne27InroMhQAdlZI+yP1vUPUx03rGvxe+dEvp7O8
+VV6tlLni3BmsOkz48PB+mehnfNFKi57q82xVX8GwuWLy7QpgBe/i2TkA97FNlw0eGxCw/fxugE5
d7y3yU6RhCfmL4ETTkd3HM71GnUfK5CXe3NcGHvA4VSWOqXkzTeWj5LUqxfHZVjLBXjl+ikw4WAZ
89Byrm1geVtvMPc5/RrbIUGHhjuBYqvflWzu6X5F71EwEVB1/zos/EgvKelMP3q2M/sYGd57UDJL
y8ge+k2Bcclr3y2LpA3yXFrO026yiPAnmf1UaYQXQ4jviQZWTtV3RsbXVyfnRaQ/c9e6G8fMMC8I
zOkl42JzbQxwzAPsj34XldHdVASkhCAkxHz5d8wvmvsopcyoZn6G2ZN9119HsM2FzZQBNJTrGriC
BGhB8InJ8gL9SURotgITesL20lcE2BWe8kmRyDbwRI3D+JfDHjtQHi2YucO+lt1vMTFRMMub7UwC
ek1GVLit0luBl2kU/pGj52lxycy1buJsLRfOpFJ4Lsf91AXdlog+bauVRWTBqy6s0P7g1J+43O4d
vNExtNRVw6MTBoF46071zVvCn97BKaB9AOZdH5L4q68j7QbkmHqmrkl6UxpH5CTfU9G9Quu/Jikb
YZT458j0QJc2JeEQ+edioWRXMI7uovq9yhMbOsjyD+ceJwLiySyDDtHx+Q1n1QMCCMYm3fQkKPNH
mbZPFHfCMvJxDgwc6UoeGti51S6rbPJRFTp7L+RxZoSgQ3JCmT6rvn2dqoFjHectxLIVNQLWc0Pj
pY/jBs9UQdb34K/858j/KcSCausN678dt3mbBijy/QF4EnfBSJ4yoNU1F0pyLvtp1n+QG0dJTCmE
xW4t0Im8WtMJHNH72tGZOS79faAGaoJHAn6rSNciDZc9cxDbWZ2FdvtOGJ9YS0rn20jjcclrXYAV
w5SAjQw+LA42CYARpmqp5LYN4ZuHOJlNETCWJMKw8ZhvqZZTSSGs72QWKYesFCWbWTvENcyviSct
UpQ/orW3EPuqvWNOZPAJTEvw+mvUNdnjqUVtGzCxuIRnmmPF+ZcMebon6fVZlYO5tanN42IuPskF
dK7zXhMR2aWG+ZD3y51jDCDDKNg+cUncVCZ138vwLxdWcRCGLGM/ms51lRcnDHw34Y5XHQ18Sck6
p+/FOQyw/1rrwrh2W22i4jdtYSBlmqGxGz2hvJVbl+k/LgQXrhVY3zyQa7j0prAbhauZtRmOAFyI
nppPWchfJmKcTmbtMYg4I3QAC9aw3rFtoycI7i+JZpI9OEcl9DduOQ7RwSkF1lo69nu42F/4OxSN
vlzvG+NiWQBtXBczic6YaOG4/hSW8WZVNdGPBZ4Eqp25D4vglrV0pCYNuUYs1G+Mc7DWaxwkhkwf
Atf5tiutD9vW8/eDyePnDAE/4FJeVY0BduRHqSXzlsmGQdRgj27D/nVW/V/WM/Yu1W9Aeo+MfvrC
f2X2jsEdQANT+IbsuE0kBTZ09lODkxpWTb43UKaKhEBcjQ9/WfuTWWgZFa9bK8Z3YpO8oLln39wK
d0pf8whHg/Ps5M7Jr6FxIpTD39QkeW1/ZjKBQ3kCKxuNKBcYu40NeES9IfB1S4FJkD4dvnDB3E9c
Veys90HuVnEmrTF2vCnaMUIb8GTxBA9Ms612Jt9nPjvpcqmkuDdcJsaOn/exXPkVq/vWLrOLP7bP
y7ia/4KGZsqKT71u7L1P6BTBfN+pd1EeSxK+m2jhfNtPzo3BDI7XiNe/+Io8552x7VvVhOuE+WSC
BSjtCVuq0jR8p/4/y0EG5KsjtMaLF6Vzeu+l2NoSGR4HS/FmprazN6OnQs0qjmpE75w4eCzdTyHH
fxxVoHhKunFWBhOVSamEDY6nDDCEOqll/ApVg9qg57uuoN2h5GQ4Guh/s87LLQxl6FtIqoOf/NVh
+OsWEe8z+tcc7gAr/Dma/2hYo3mRamtNFChqZrDQAnFNOP6fDIYzBKB/xSASOlWCdxP0M2aPo0Us
eOrr92zCLgYkFHZyUn4ybK65NZc+XBzg4j441kWcXDZCmBudwouA4UXhHVjSD8xqpD3sIWKOlb7X
+fxj837so2xK2f2cs8kbkxgn3pUPk0JMN590XImMSp/a3QJ+uGsx47M/nMiOPbTrGUk5GF1TBnVG
MtW0aD55kfFXorrwmEuSUSqIlYKua8nlu+D2CNaIh5wSG6+jHAyaEIucmezqMzNmIqMeJRVl8OEQ
48bJmJ7bhd6uoHGqwzSH1wXdcWMaCs4ah3awj8PRIk98XYGmWDJQx9Kc48iyGIBHrPLkt9gYNTOJ
np8Ek0D2VeZSnlXgfAaQKbauUw5bw1mdiUHfb+cIypyYTu6YlTGtUln93ZgOyjPJbNTQB8U84dHJ
WKtwVqxK89EMfv1A3NumZ8E3IOITJOV6JSYzZTa3ebAhRNkwb8nh39HeRlg3D4tz0tsn7EkLpjn9
wJs+I0MWdzPUoxTBIwVPtr62zS7FRrbB3sTkg/yOgBywk7XieZ089JKcDVd3I1vAwpBo4RmZ2BJ2
tCZE8Zw6OFYHtsYuMM+25qjt0fVWeNPLSI8emgA2ceZPr6REj1VYkNfKpnovbYsBs1xzh33+aSE3
jLRZnsmrbkWafPlQnmFlNM9dB9AqWkxEqrx+LRuHPMYgkY25JSYtrSN6Mp8jzTXBW85FxtlnbMBl
WCnWofQlXEDODnajt1E3lJth5p7d2qgStfGVysWkC62VOz2z3hhIk4MDP77Le15a6V+75V9gS547
N6MbajYVwFf+nGcdinAreBjI3fqx1voHpMiBAeaV/RVh3062Mm9/MxZJN8MZPBnhrsyp7AgkJHsM
BCc7x37nKgoSKudgkc2Pwbs/VAbDekvoTY5PeFNWy/sgeTqycYa3Wg1kM0l59YJBrB1I4kTBdFQ5
VxjL8XVMr9ydVHgrQ+z91BBfHXsMnkYdMqByMqxCpG1t4Abs38n9XOlnlXMVKCurJiebJY9F89GY
40tFQeHNH0KSX7ZczmwN3cTfHkgVdQPFEzoF/iSii9iYq7uqs/qjTUpJoHTviWpmjBOgZ4+6PRJh
431jjWGOCwc3yLOrvax+aXrFMGzpA5U/UBJ7bMIGjSloucF3FFTwJoU+d4R4WYq51VXVxMQX/cis
SsJx3pA9zAiOwFL97cS1lmtPck677FIMDmGeTm2VyFpaOVaLkcZe4K3HklnoFksUrb1EY7mUMitv
LI7S6CHFPrd1D0idkmJjoCZmATSGeIFEEQAilSNfGcFXtSVEmcIMVdZzuTjwVAN6xILsyZ4ezL5R
jLopISGeLTJCfNiBBfueOuE86hmnQrAsVqPPcwReJvG6V0NMV89JD1RBnfJkdjk9CRJJJXObfKLL
r6UIGxbYZjH7nP2xMc7VoO+tBkjqTO6h8WkOG8dwGyhvby48SJQnBri5Mfn4BGyJpBl+2p5DiTfW
W5pTeV6KdnlwxZOnRhS7EChTWOp3x80e9ET5QeWPpyKk/xeJbtmgh3abVOZvVcKYNzD8O+ymapcU
PhP1cOmAI6Y7WuIAAnPEmeX83ErrwNb3S9jtvyLEOdQtUPZdiztdXd7Twi5ix0VYacSZiBy4RJjR
JFLKK2i0g5dG8owb7i7wvA6ahTpkdE+zIyYYZEocYYB+f3O1A7f0a1tZzYULZTRU3d6aX/qg/nCs
8JY3VGmAPbzPrfpdhPKZgPm1mDL6vgQHwHXJEy7+uyLoLknk/lOuIfdDpeniMWOXAFeMeY62c4wO
O9ASVcyiTTZ3J9EcR+lwEKnMaN/lwXk9TJ5IF1w6ShGw/WJk72R4EiB0DPL+uIvKrV/k+q4U/QWJ
+NQh/28bl0s2EQd701fege7vaReGhHQGySVTZpflW2NBO6Lvs7tzpa/RJLSN5aMaHNwuZCa6ENEI
Jz6kfrhFU3EUACGOa7lJ7KACTiojC+X3VFL0I2lSd7ozM6t/4tTfcNUsX/yefkZFtMps5XyFtkXD
+Dg+41XEbeXiKeDxJ0Bcma+hSdypZWPF0csMoOWeUUubC6sFvGrovc+JP57x4nDDO4Fp2L+MHr9v
sBgkOX37obSbuwpdc6M7+x89HZQdRByx2wJSb8KKMETXvloto+lni1rHJC7AXL5mKEuSY+xK07ad
EQAyBwM5gC1YaTkuzUjz2QMoDlvzTND8v7yfnyuwtbqb/xt0cMV+fJlLGgb538bzBaJQGjwkmbxP
eq4ylTQvAzI8V8HVAWPPJFzHB2ARtK+sJXI9E7aAvBXeFTBeMyTQTQ+CMPSHV3az8zjz2Br2b84J
zg7a5x7VB+uJfBrS7tBI7sR12mwt7OWRyPqL0g6GBqeoTx5JGMZSzqFCHRmkY55SzmRNeFFIi1zy
LTjbHG9GzYFnINm4XULvccoP0ZL/FJy1mTBg73PaVxldGvHmVlO29SdkdV9DcLEbYW7SkT2mNjrU
jkX+l9rTrWpvjAJ/g8G4d3L5r/GAe8oJSllKEzEl7BxQefYzGEC71ph2eUnbms7U2YPNu+mhnHD4
6T4D3fwYZvCvX8gAVKXBGd2eSKJH72JJoevgKEdXsmPHRpNozV/TzCkPmB083NRtnrwm/AyL/q/O
f9uweeEu/Fkq78t3mlvNEhY6K4CGG5wegqvhdlk8OvP7aFb/FnUxIrEZKusjIsBGD+tjSq5t1VHe
FuCzm5qj1jaliClPqrPNNhO3zlLE1ULnmFGqAQ73sh3M5CVhpp+l9hk59KPEU4blpSBUlM9PJcSe
nqrkSvM9G/RJecWXsFaNpn3SWFwxWgbPRmT+9vbICXExXrpAcdSZsfDkff7dlBlNA84+qckaRXZ5
CJvOfEjd1Lj+v5wpCr6qcO7fCgsDb2sBgnDILHAMYeaYcnmpuuRi2P192TJvQ7fRyK/YBB+KSf0j
X8eKgRGCzFpzp8vysafndIfJgNGCRSeesPFhOtZXrtV8tZp/RgfXy1049FLsRB6uEcdl8AZc6dgC
3SXBGhx0/09mACQKh1cNsvGucwPMnO167RgYqeEOLMITrRS8KnBvtG5/EkVReZOGPrUeEfYY1tgD
uf6vUFo/SWIBv9cFyq6XUF9D87mXSggTVUJ7UEuKda6/pmlxr0410LPqypy4qS+OeqQKh0a89DpZ
w10rcH1CYMNlLkkppv5v0UVYn3RjXxSY8kb63HjshsBi2BlbIBLM0aj5u/M8X55CqraZnGTvHreN
WWfLa1ZaXKAd++rtdNrIsz0FhymkyjmZyGfPbfRF0UDXcttwOIhD92Gvp6ZC7S0H1mNZcz6wGvzs
lcMBo5L3oWc8IiOzV9TpHc5EKkMGrENFZPxAcGLmzEzPJt5herhnBtLDH+X8k1Ca5DnztMdw/Wzk
1UmPC2e0CdiIFs5L4JonFj1rP7PvHEYLPnu9U5jTLuFg3XUc3vs8/IgiREmV93e9J/E+oWsLZtmx
Vwj6uKyc66n7tvr1wb0yParHcxg+wr5zHt9KHXZH5ZRXk6wUjJ3iBHuxOJh44RahqBEZ/D9TWcNe
4TBH+YUQirafxDpNv3UiPoOWV0y18y9wiXSTYs2AvSEJXaC+dzBw8F/mocTBNpcPPVufnbtfbsgz
l2f3VRd+E1x8Xnh73KF8y22FXp+86Epv7J5umoyiL1TLA247c2Wh0bfEnEbqMx0cafcxRbh1uzB9
r6g/IAZKqDQlD8BFBIogzn8B/8QoRboTQt1HtkvgolhPhCZ2Pekwv/LmlvtzxQyTJzaRwd2UqpCu
0JZR1GhziwsVS7VBck0+kYziA1XAYoKmuYd/Gm4w3FQlfUz9UqInZmpXrzjWZ8jU5X7KvWZvcbg/
QZYem1gDJH0AV8BiurSP1ogEbgAnG2jd24nSkAfkNe4Cf4BQ73GKvqEjP1nysUi76hiN0abDM8HA
AfZHpb0PmjaLJvgqTZOwLjd1Pq1fXRdz3BNAiGcrIYyQEdhYFHhbG3dOCUQmXkxZ7sTyiMmHcXON
tGeNF6u8rwaah3KzOTLY/RITTocaZ2NMbpkZq2sTQsuZawiF6z8jv7jN3sZkgNkq5FWEHjk+JOSA
PH2y4CxZLGnBwe7fnVrzga17REmBcN9hc7XsZfqdAAkthf7ET93eZ6FlIOCY1S7hIhE0413PnOyg
vJavErA7iJsPI0nke1TW8cro47P0hn0HS/RMRdKRvgNxLCcHd1sEmjIVb7Nlci1yrU8nZczXzJ3H
eIV6gaBvjum5873xqzIKUK05rWS+bt57c/mAmmls7MK/KpHCasmaP29sf4h+ZvspNN+wVRBW648m
69vGdqe4y4wjwLqMC6cJR5jPpuv2da3+WwZ9goloYHiEdai0xwtBFEOX6V2AN5EauPG+8B6Skd8y
Kxi8eiP2iK4L3p0FQ1LboM0njNQ3ltPdqWqhoiG1EPfWZA2cF3xCTBr9Ul2jzLpvaPjkigyUR05U
ZxmZd0upIytLHHWla8njaIE7cDpWaQmMPsZGx0Awde9QhuDPSAS1sfplTHIJOG5NAbNFmo0iPOLO
uM/C8cuV2oafWoO5cym5E9wwiH02t0qrL40CfMa2jeXHs5KNxEtyAA+TPZgt4hV0cnJMc/hlYI9r
KDK+TGTaqNxDvQbwtE8sp4cDTNYgcxhhlMxH3DZS25JLH7m59qXqv9ZGq1Pn5Ugts3HBLQrLaThM
U/1qMSXfmIBJ49yQn/Yw39mL82DY0zXv+q3I5pMt3K+Qj/VQG8U33tf8zq2Li6McCucq7HMt7FH5
P8bOa8lxJMu2v9JWzxc9Docem2qzodZkaPECC5XQWuPr7wKzujOzbk3feQljkAySyQTgx8/Ze+0E
JgoWog2GgJMitm7YnHRqdanReG00XBpJpL0lyhtZQBuNLYIKyEvT1IdOcEKO4aTy5wj3nDuPnSOt
HlYAp+hQHTGo1FFinUK0i6b+hEic/rbqnRp04/BLGVBreY6q0qCD08VYQrqJw6OXb4qWfaEtcgke
rp5yIA8zq0cF5PNdMcY+NwgnVD0ajmlLymirSXTRdIqBDdVrz5V3xKTfCJ2smOoiPKh6Dl4miw4p
V61imQLVNrR3IxaUKERIokJHOYEleE3f5bV07IsRY35N+vFbN5p3nobQVQE1yfaAxj9JuUgYwQMg
lOyhVeCPzs3xCANegdKEPQCTHo2Kvlg5Tbb3QlND7MHK4/sGPL5MwbmmKv4Cxzc7UKJf5uNEFWWK
i3HaB7ugv0eCDjZ76+e4NLH6iPxFpbmAfmNMlr1JCrrQb4agqba6rZzHUdxZRvGtV81joDIytU1h
rTK7Jd079B7bYQhvgrHYN6Ag69gKJ/NDu2rC1tuboJbnXUXr0UYaeg4GhGKBazEtC4kM1sNqooD0
q1KT8snSphTpblBBaLPTqDokH1gKkEuQSar2+Um1kdhCtOC0DJSoWkL5t+n3AWsmPUqWQC/DB+pf
f2Eh51wETvWU9KqFY5tiKcXBuaxzc4XtDtjS6DJzTR+4tPqHPKRyTAjM2bHdoZaEoOTq5Jxa1kEd
1XOqtM9JNW69hECvqe0QB+i6LChqVLYAdraDzJ5pD1Ctts5iAGKwabVGHj2Sgxjjl3eaoZ2UENQU
GaRfJr0ZeJvQRXGKcUKkF87qcFkahNxb+HDgtBzjjtAMj8FJ777kEfkq+lC9R1F3n4cU94PtfCus
9qx1LBuaYn8MqZoeT47VOE85aSdSEkSvVYz+A3tNClK27sYB1LgLxGOQ+VElxp1F3ku2Qek1ly4X
R00d3AVzIa6kPg2hvspPtGTNg0+LY143ertnqvAIEUehIeKiVTWbZ9lmGwDc0VmLy+DUhPS3E0V5
jmM13VCibEKwmXsatcjUfPL6ojEPbxC1XUJbthdmfe2NaTb6IhgtwDxFuiJGRx4Ifsfo1n3Lc7td
64WNt5/lEkvoWyhNcVRir6O0UpHmy+GCqZOel4OBm87XLLT1V8oPhxmbWrLllNSZWWjddCU+jQFi
Z1sZ1qqcQmoy8VHUjGSdkjIBTWa39kl9xFp0IXKENk9IF6W2teHsCjve5TgEo9HPDriYbhyELQeK
Ivq1ljBemlG8s9gnMELbQyHrhWnb1q3hJTaW4aQg0EcrpymyD78ruJhRrj+ENULmoatQJHCmJwo0
msJqnptMRg+tRgmUyOCF6Bhan1GUHklGDMFXAmSVfgEBHcbCRWCTKQoFUUIfgR3z/eLij2hGnESG
R1IC2t3IkdmG/iXXLOPUBmN8yaU70nbpN66fxZd6uqsNZLCCdOzNzVFlkdMxxVPP4cSYfrVipT4o
flUfDMaLXBun3zVKv9SU8Xbs9WiPZjhi5xsS/BCaEgNRzR5gcLc+wSv7LEnNvS0zMALXm9cfMrdh
hpO51+WdflDdwd1NQUd9FzNI1ejFabqmwv6JFfau000TpQnuZPqhJLibMMEcH+UX7hSFaYoeM59q
YrgUwWPn2HI7+E269usR8DGXcjoUbnMWhLxjaY0ZKpA7ci7Ts1f35jkSlnG22uEVxJ62zaI7H4ui
rcSflZn3X7TLZ9Lx00fNRYPMbBR2tgzOHVvoHSEzI/ZYfAg5ZuEbU0lu2Nm+uznsUGOUclUFMQeL
25+Bor8BHHWeS74JpcGHi2GI/qL14o/3QGLqk9/IF3w/2kZU5QYeZra7pp2zTronxyg4M0FUMOie
//a3//jHf330/+l9TUQZqLbp39ImuWQBwuzff7N/+1v+/d7t5++/WbYt6WCwhXAcAyamEDqPf7zd
BiTH//6b+n90rgyDrzTtBg6pNc8sv9yMpqSPWwdAIjzt1jWCnLM8DA///o0N8f+8s67y/hBYpa6q
jpg+2U/vbHsD8xmVMkDLkRJZyJtY+cadZbQL+jouWlB6tk6kuftq4GI4ynBjh6hAXYSCkdbCsJjQ
sVF3o4xZ92amqOVNFE0JcxMGHkcz9p9VnWwvcsAfYthuMzYb2UOcBN6JUgl0F7SoEPYn0LZ83Wn5
GXAo1AzSL5bdtG2sOOrWLqG/ZIab2ROr5Trzg+wOX6V5WzvmxihXnG/stAFf0jkmo6d2hblLGWas
3CpikxGipLdhlx3//Venyj9/dZqQyIR0oTk20ey68+tXp4a134UiyzcBfqt5bDdYnMHBTeLfZTaW
9aZil8scgkRDw+jEwSuJOua4UolfqLL/zxGkTu/2yyGkWexGTK5n7ElgPZu/fppAsJ3JGvKAoc0w
zZVM8bhSyY0XKY8hSxT1FmmTyhiNYOVjsFMhXzFFCoIEyIdoak5p1bE7zwhtLBrrCIeXrVsuqge1
btzvn/Y/fjngq+sJ8JHlA0x6v/7Tr/9Yf2WnNyTD/zX91b+e9Y9ff+WP/njRxVv99ssvyxRlwHDT
fJXD7VfVxPU/z7fpmf/bB//2dX2V+yH/+v23DwQl9fRqXpClv/3x0HSC8l3/62yeXv2Ph6aP//tv
/023Mn7709O/3qr699+k/ndhS1W1sT4ylFQFL9R9TY+o6t9Nk/8lx5EG15frIylMV//33xT975ol
DUcI0xAC6LTK1aDKmutjqv13octf/u6f/+w/LjPfv+a/vuzolvbLUWOL6WIjpGULGN+WwVH861Ez
EOHWDKG9soweZvSg47Rz6J/EChhSk6b/klEANKycQgNvxWus6cYyLacugTbsER0PcwO24rweAM5W
Y4HCqamNLUMOtjHcdf3RizHZWyBJUU3qilyQzjLOEEpM+6Qq2mWsxvvEK776jv6qrbCKsOAhkPQC
tldW5ShcUu5NN2hQS/7zBzFq/iKVIAGFHeQ7nSE0GAUjp5/9/Xbblf+8u+gAiDklRp461YZd0TbD
riO1cMmg6wN7jrHT7cbY+Y51zAJxMSZMa+cXSzZJFiu8ZB7thwZJChYLfNhC2DJJ55vTkF37E+/B
xLW1CgBXI8ytjljB2C9HydnMenXFqjUwEsG2gnGGKA1RJudBwOdyNQdTTUeIBRdRIrf0dwkZGuVk
xjw5M3BM9hfbByfVJOeiMw2aaUevlo/AXxk7+YyKA/xkSu77NH2z18jAce9h0Jmp4MsYNEQHYWAG
ibHIOaHWrbRmp8wAYoF+yOhOe3p8avWCtltKsph41lrEep5dkTVwqC3rtsqLdEZ4EhTV3PEfOMFv
naS32QAjXFJkCo+OGVjU9zQo2xS78GC+pzbkS8GpNRcmE2OlIOiUTTto7o4Mr4nwaFhkrjSAoXPF
e0+SwaUp70OIQIdh6/RUGDAKwskwnmQkiLRqceN6NH6YnYXbgnmdGY5LEbSkL43ayffTB8UsAKZT
hag0DUad8Co1+AYeHY4YLNwZDT3mTjBj5qOdPLK7fQs6/35UkofCaJ9JokVWBRHC0fqjyRbYGcJL
2w8XyTpL5k4Lc19DD9pWMSlgydlNoq+wT9+swj7iGzng7X4UlmCgNOkLnfGAMBYlbkNTP+93OO+c
JaDsL8VWDlZfKXslznb0R+f2FLGbRTg44F2AhqiOrUFfuyF5KM4iCYZlYeaQngEg2gk9WtaPmtGF
MRGwEuskywaIBe3GxAteaxeQeqdPOkhhv7ILTG/MGMG6JKCuey/M+GZAPbaMMww0I2sYoB5nL1Ar
jh3mDtSw/ij5soCIL5V2HYb49SN7fB6hOQLaWmN+phAeOdCRgqDKN+JdFCf0wPRtHviLMTL7h1bY
9pEDz0wBRipsR5BHiIjOYTXe5xKGl+dvlKEbb9wQdTOTNSO09L3f9VwEEro+/Ju093AC1gqzO9m0
WHDyNil0P36UJlOATDQ3LoiLlhqJgEqwTXpg6wuv9d7NMB5X9NAxswwFyKt7si3rb+DbHl0pKto9
SbU31VWuOZDwTPZnfRnR6rLFyqBkxUkW4YbqtYyYrjvVI7HHGxrIUvarEejyzqEraQ8kGOsk3qMO
6DgLUYZ0rXgydbLFtCKANIjyIQg6tkc9E/mqAsfRxP5SCzl+opIJc6+ZeGqc/EnG/N+0BoVJYgbu
evrsM1cArR+6ho6Uw8hTiG6f6jQTHIkfOi7iEzS3OwPrzFbaZ8No76jR+QPqNrRUROh2ZRAdQF+s
iBILNrKLX2o4l1vPimlthdtQ2NrOKcn6GS169amGKNPD2fE8WVOdAMJt26jroWu7BRYc+yUolE1E
Iu3DaHTjXkvRMxt+na9rvS9XNmcmMctcwDnnplnzxpLyAaq58YyGA6AfPTeNhh+N5RLAZe/v20z9
FkQjRhUBb9G3cHHoo7H1/aG4jDYnCn2TXd1cfGR6viKB3Lnq3FYM98RUZ8odjAn/Pol6YMP+TVGG
/MQINcjlCiussuytnKCCyfNUxq04T6OAAdsn6R1dT/pPUd4PIyqoEQXplyPvUTeRzThIZ+Z5uXJj
MVafh7iQVJWGjEX04jbPvfu2tHqEi3u2i9WbUyFhYGeqb1X0OgfVB7XkG/IwplX5WjEMZ9AZpbtS
ksYU1MpKI1p+GxaC4W9nkt+nkQWQOXl1ckvcn2VTmG/IzI/RgHxmMpQtBaC5uaX3L+MAfxX1COlN
ibYdMy29KaN6HUSaPFuQoOcykyVb6Tq8s2s/OMUyOjlqAUFH1V0EjVpyRJ2THAfmifSn3GGpNl2P
G69W9h2KHQxE2lHWE5Icoh2+ARS6Pnkbapep+0Y2p0a3io2V12v0+e58TAy5airGvwFaHRKg6DEH
oGrmbYum0EWW03gGZl93RKGbqKycIniNR7Sz+jC+GCiH5dAPbwEODoMPn8mgXv9UZP3FlkmfSpMf
Ba8tHKoqFDu67lA9qY41lec/7Vwka3JoRhhNXRJuvRx/uKjli8AZ0kgwG6T5AJu2P/yqOze8u166
GtMRUmmxAZlyiWtnZeTpoxPZDEQQ7szoWAGHgklGV75FuCWZdBvla6+566gNH1vT+qC7h6jZC77Q
JDVHpmXeKveB5w4eojGzx3MaEBYA0oiwRWfaAYU0RcZ+3aI7IFTFyrdtGGoI+sbh1tOU4dbVG2z9
FioTMlX7tRpk/MeptMf+/ZdlCvXXLaatCvZIuK1NNnmWrhvqnyo9chezVLfbdwerNtviFEe+c1Nl
oMZYOTgvG8CxJt81TVEYUzl+eGjF9x4pp4qSvI1VWi96HVGppqUEfEnkNQlcpDpc6Ig3F2leLXBA
FAtdRYtHRgE6sJWXIKW01OisBvHO7jJ3kRTtQAvcnylWqpEnW37Qxt5rBjIuIzbR8JcFIhJCe7RY
3rV1eAvpG46neONiw3QbQENEvDzO5eBO2yaW7qHg6zSKqeEj08pgbfXNqfOQ6kQsUnXTvzdzosPA
VRVtOjMshLH4AVe0Cs6W9OtVJv2j3Wmn0Sy0LdppNnwlNmUNhoDSfzaJJnYNtnmGudgdC2y9iW5V
K4LukfNQd9nFDWMaOtXUEG7YfYFSAVdPx6/0BBpCJFJRXC71EEAFbc2jbBC+qNfwlzB/yZpvQoOi
xjdNkzW6pJZzSzBdPyfCPlT7D/xSn0YDAzfM1YceitCukslt2ATEzGofdDix5uF+95ep0+Hr0APA
QxUSycYelq2bSnURotg8VV2arLyKmRcZ1TktUbfmzulHh0Jhh+tvawHl+uOB78/JGbzwEjGQJl5h
IBSd0rlBFlgqQ71uhIz7dd+Hw0JGJKRYQ0EDsJhe0sxiPE9V9n59g+uH+v4hpgdjKVF9pdB9//U5
vt80vfgyWNWwvf7V97fLE4FfGD0uR4IenL6/R61y6SrKUvv+r/jx0tfn0FoRO3S+2FGmN7h+oO83
nd7ElWMSUHf9Rq6fNFYBcTommFaBxVNzi8daNZVNVljZqfV6ZpzT/d9/req7GK/s9vrb9f7rM66/
JlK/BA7F44/n/3ha7SRgFkm0u951/TF6Vsg5pip7utQlECb5ItUp16dGYFgV5EP6RT0XiXN00Rds
+qYheqYNvioVVHCmQtGOjWOADVXceUYllipZEKZb0+tDuoC329y6UxMmUnrsa1iUHcTtbWLsEOoH
kEf1TcsgoKRi9nL1VqmzEo2xxIeEQgsSpHxOOr2hQPLg87cLpYooclJ7meR+jo83uG8VQJE0zsBM
gT8kM3JNBboxVJbyZiR9KmfYt85aEgtir3yLlAT4EgaYSnEnpgbdSDXjBVIYCXmHBog+yMrtqrmO
fAeR61MctgTeQslNlPRmrAhqLppvCdTpeflEllu9IvAyopZe2hWQJzuIx2Ne64+TVyxL+kujFIQx
4deYdyToxXGZ4BYmrZv4zEuFaipgDzPLVKvaBH3zXpPEDId0TX1wQflC/CqkBo+RGxxVm66zrnwz
k1tSp4iPTHFFAkYA0Kmq/VIGhE+Z8D3zDpCj3fX9gqkpYwpj7fv4mzXfTQ52Pl0WEhIzleTFKtOI
8mLEeFZzCbGYcl6UtkJPDV3OyJ8DP8AlmqFeZFzNMvpspEQz5toEvEAdlXYPCom8TYKjUhf6c5BQ
sFuK0SKvYMKuVO1SgdTzmqFUWeCDhUOXqpCTFMb7bqu9q6Nzwoy/AsztrsbeJ3VLe0f0dm59TiiH
SbNONm9o5u9Q+p1ZLcH05GF6w0J/BzRNvQuKB1dWJHeH/YuuK0h+ANAoFVP+BOTTzCqhtmQWHqXS
s+1VRVmDWla5RVuZvpiTGrMYvIACCNiG6TUZU0LGr4h6UZO74FGTI6xOrpIuuuDedSOEhLU6D4Yp
ZwpI6dH2OU30gVQUoorRQ3wbZV3uysbdliqBoeD0N3VdeogIPyGvaLO+NFFRsRNFrMqIwnpQ9YTw
D7vedElVv/SxRZaJcm9pqJ7N2PQXNHgnFebwlVe94ITT+kl4MwXkTXgv45hXMOuZTE8TbYR1GRjr
LU2KBzhWYVZhEU4xpYOTLMGxBS8sdVMovEcqB5D2oHOeR1eePUGs0hgBjQfXkSLJrPp520BdRA61
QKCMg1YFsICsMHB8bCvNwiMfaOf2LKVB1l00NX1tVfKK8MQt0tR6hW+XwwqeVRIFrCwxMMTK3kAy
RltlqzHyhw1PToPpIq1tU2MliUeQwUSb6upZV+nJPO1SQoNtuoSQ7BmJIaur39kmofRBnrsWrj7w
bMRcEREpK5/NiWjGOwjqnz5Y/2VfT+zMpGEcKyHceMbIytm3n16nUZJlJDyYVOEzqw12w8hJmrvI
p4ow/6aXfDcdXnuMEXmnmHNPsTFUyQPohhYYOUaOIsa2Snv4YIa0ml0ds1deuTvQd+nOKGsa89Ot
64/KkNpWMTZqZ4EvDIiPSm3tmWH6i+lr2Z52k7vGar2jo4nAoFH7bCenrpGSQeJwxpFYGj/n5vfH
rzevD12feb11ffr3Z15///Gc73deH//xdEwuvNGP1/j+5173Xg6EModo0HbXH42t+phjqiDdfb8Z
DeMvD12fpYWAzuY//cG/uTdNOofI8ekdfvqz/93f/vQHiafFW/rIMxXr1c6etIOCQ2jX1JJ58fX3
HLoR0WbT49313uvNH8///vifn/rjpf7np18fub7dn1/tL3//6d2vr/5Xf/7jvh4zdo9AbhXaWrrz
px9BTFgKEnf+fT/dVKsKAt71XrLh4hHRoGlvUa/WalfuegZxu+utBsDYrrr+MIJMMDrl9+ud14fV
mBQiCHS//A2FOM/88aTr3+TXO683f7zw9dafH/7pNX96j7984+udMI4p3nRY1eryx8e93vrznd9f
usesUzoreLnbhpxFQs2tCUf5bA0I2gx18nRGJdrPPEUPHRszLUOL0stDY8PZSD1bI9opZjSo7CEU
WYhOpqyBwJgBiFyWQmNf9RHnNGOsDBpCR5iNX4p3TK3LzKTLx4yf5F+LMDeveU1G9cGSlJZd6a+8
Gsdqxjx2VuAHGa0JXBCihqOEhp15mbx6O1oBL51d9iu4BZL983hvh5hOYSmYSBDncQ1UWKksuG5u
/U2tZLVrFP/kKwBO6oG9gaOuhEVxAXId+LrdznSYkoNjkA3mAtRqPC6b7dSQVF0wvGA0YDSNc1FY
bGECktIBf1a8VbT0yp4KXalo6kzNlsqPBdlc+C5qZAip193C7iBK3P7QBcFfqO3XPnNs9ufWt7bV
ntGGgPo1im3QvWmmDOaDB0U4R6qxELUT0CWWwCDijVtUHVuRBDdQl8KsjZ9GNd3zsimx16jrF513
Q+LpZ9R2rxhAUdp0Gv947RFln0qHtMTTlLv9FGuKYrFuzomMh5Xj0DPoHGXXZKxStaV+ZYJxdans
fVN8kHXirKDDfWlO81H77kWjaSd976D5GVZq3zSWwiCdL2FvVuvkRCoGcrNACDK0EooeVcmXRRAi
MPfbV9PxEcE1lo4RlyXMEKhBoMDzWQQQChWZvpEhMNDoiQlL34pMXEheLNdJaiTsDrD5heS8wlxo
N10m633plRBM2WhI2zH26SgmYcmik8JcU1GeeK62tmKNfUrFFLnD/d87Md4Yq3F35eChhY9LbUlj
d5yPUWfOyxwFeaXheFFbEz4qKH+jSfI1IhYW3UxuKo12cdICm3Ia9PiHoCGvAAopHjWm1gO+B0hy
dEzcfqAoNWMoRegCWDKjT4H0YyYDqFGjRSuHcnI2spQH0RNgBPIiIoH2XhOMQeLynuTeh57M610V
u6s8rpp5OUHAU58s8Xi4iVB7LJRhMJdDgJBR795Hv9kroXKxEqs/pAJkI+O8eVGN5gpn5c0or4pe
ZI65zA1KZh4ca6aYCIlQp4TJDVpYkt/EMf6MwGKibRGYFGN8SV7ymWXGV16a2savvLNnGrd95LWT
XlhBUABQ1k3oYYNBO2HXBHaU+hvDIA7bFPVa+AQ1hFZJEzWq5xngBMc5S0sntod8nW6IEri3lmBi
wgqUQKJHXKCLGNDOQCyq1WUXOdTnxmW6qcLqil1iHgpjoAQ+2sGIf8gkikQRFTCnTL60RHCoDfoH
j44FZ2eJsjjlYKPknoncr+iAajppHbgciZRqlkYLMcioG/a8vnBRETuLtqBLQwkiFwDU3s0YKXXX
jndtb5A35RIaX3UqMQLZs4+RNtBeGnYnCzb02dy1mfa2bClGK54is7rVqGOHVIvzlOiGj32Am+mM
+Br6FjGlXa8rOQJuiLmqIvrkXWu6+QNVPKco9MCNqUGErAuX6w7JKgOIn1YyiZF5qa9ACBILReWr
vTtNCW1jepXEHSEI+By5FcNhnwsowz2AlqLCL0EGcukLk1mD/hSXBtM8/SZxmaEbPY3iKHWKBVjC
dk7x1h5wkM7rwt7JxBmWKT6JpYlQYVmizpnleX3oOo8QS01dxHExpdsFyQqcWrykaGduNOJDI4kK
tqee06+Vw4JFdQ3LdYCS4tP/MkOxjfzuZmxNeISekq5CHT1Sw1RwpkM1h7GnQ/LYCdGKDTtZFlA4
Qrjk4NtAy2jS4Ils0JhjqQfxctsEfbimxibRQWFfp9UQD3uT5ps71NYuKNmb+YhHC4+QjgRGQmy8
9gPyKyRtLz0xSou8Vvp5P4DZpRk0xwgZ34mIsUum18UmHIjv8dwoWVsetD6c0u5CpOyENINACqcI
3+s8wxBARAHglOxMQdjuSMS6uBGOkdZGNimk8VKJS4Nxa4VtBjlure1G/Rmk1p0qzC3ComhBKIk6
B9KTPFvZZyjQ4htdfF9L97YwayQ3XqGs0ghjrmr6wYY8+PBI4BG+ahhnkXpsRSqWOqbnvpllPXR4
D5CSHo+wPWEfYch+16yonJV1jTu3CZjjyofRS/Bq9MAvk3zM123Epyg4BgiuYBLcO3xdVbewJGEo
HsOaRWdV4T4x7U9igYeNDRF3Bjd5YRZKBbGqimZjFufw0dK1niDIxtzvbbwH4WX6Dt3MwSVYe91P
F/xUte/TSjc3oFkg1iBvQuU6iScyPVywgG9kyAUrV+RjYNCx7DH7eQQkwJ5iqDamDBE9FZ5gkOyj
MCsXfop6EQ1dBtyVaMKw7ihfdaoaX7sdRW5siZc7qQak3CaBMxdIcVZK9Q7TLpDgjGAGJ3nx4zI8
jBgbFbXfSYEFC5/l8Nw+KSXrWJVU7h2NlSNj2HytdlMIldy2euztkXKhcNcJ+/J6Ls8RAP3K4UMb
SnTT+P45Mr589IwLHFz2rFKNp0zFBStS19z6eTGFn3KKJe5H1MiVlhvJpikYamb6SH2lcIShxNMO
WIPkLNnShSvOik5IT9r2IJBjc0EDFsA+GOJtT0M1sP1JW6o9t6Q6gPA/aLhLdoqAII6tdZ4RwEhw
IKyNSJYH3s3ex459l3S8YwqOIOFaOEtoElUQwmqfvdngkL2OEuzT5NTvE5ldSG6A3awITDPqdJU1
7K0x2A9ewPpGw5D9f2/Hi9IALKF2Y45BJlqbytjSquxWDHoJ+SWhcp6PFUyNkkTYxsQ753iHrCru
x6gF2W1EHzQzX1qGOWVapAuSYVFbqzYDbQti26RIs1Kgn3rlAtIunR2D4mo9xLFYNj3ZgAhf5IT+
cihgWc/rFebIT1DqylphbKsHLTVvPRaLBuUOSR3mNgEpQVzLCnHoo1f61UIL3P7Oy+StNWaLtCkg
+419uId4ykik9In1zONzAO57YXWksbYg4wX5kZbL2WPUnbnlaH5oOsnURem8RYf5ADgymbAtflY9
wzqbg8DxdSxtSirunRgjnYp4eVPpjJw66ivV+rTVkWWlnewYat/sMblg/DWRJ6vSflYR0XFag/5p
orhfUpWiM0XVUxbDRacvRA+c9pWPGAM7Nl4JvCYCR7S1IRiB/Xukb0I/visFoF5TvKJYwwwxFtU6
sFaNF+ZL1mp9UaS44KAYmmQcLVn9Qg+VuybIR+jd4EkoJxR2ysYnrCm27JoUJPY6U5OEXflgr0WH
qbhL+c+O7Q6+YH+jm4R6VDmxpcKER4TCrgYKkcJ2Ue+EYmFewINioYGYJ+VkM8HJvkri9jXTou6g
2BKuilcuol1AwBloT0gaaUWqS+dNriBHOxY+VFDMvDYlvC/RPpj63tOBXBDFsitpLYH9Hy5cjhFM
TzqCVMOM25YY0ntSdObJK4dfw/8WvGqgOwST9j1s30mXGRf9J4blks6Qx/5CRUhKvJC7FHGyc7zX
IGvvtNgC4zXaOwSeArzHlCSIP1TTHmw42y7hQsTqRCtTkpzlQMCjfb9IswRRHJ1EZv8qsC81P7Po
ZGt/pBBIc0oNNhOzOCfctkOSnhXtM7rOS0+YwtKaLqBdnZ+NUN5EEYM4XUzuvOqQDuaB0XLOdqlb
NyOeCo9URAan6QKC+dQJtR48L/jmimwReGoI4JXcBDMhAQ02Mx1rlk4BoNHoDXZyZvYWNNlbbCeI
Z9EVwriQBDaqyW2pk9Iqy9uqJxW5ITdmV3TLRELjKxOsQrGHyESL1KlA/JZX+iMxB9Qvj6aB57Kp
s3xWlua806wn10/eB9NaB00OYJZwQSWP3zzbujTY/ueg4mhITmPmF6938OxrwVc2tiet0vuZFQzh
qo0bwkiqcRl3J68fPgvJuNuwlOfIVB9do3qiHE8ldWNvxTY6IswLOGcY9nfzsAfkiRVRn9ea95g5
5AeGnnU3OoR12sqN4khzVSFZKtUnhhKYfouW4KtKHIOa2nBoevyL9ZRCAjKpczl2kLn0gwFlLj5m
SINvgs4gdLLpV7oF9NxzYUDSnN51Q32TxoiPR4j1toHY244/e0e7bUiuWJTqwDgITyn2fQKDO+Mb
qibYgQmGCrZBaa2/anr3ZJmk1hTUBOWlJsB1CeqbWCR1PKqK7Ndh254FlvVZV2gY33O2KRbMNPMm
IsWOOg2+emMgwcrEMrKtBFnA9a83GGasFUmU20YnIb5Pk3ajQhfEllTCMkFKsHTadUvGcdBZw0bF
+ZX4S4fwwJ1rx9seSfBcha21NLPuJq1lc1DeVal0xzBaQSQcd53j6cuiaj7YrMLC15S1jNQGN4Fz
CcOYucHonbVQ7DBvE3yoM8YoMJfHzVfVl8UK1hKYnrbpl+nI0uOHPtjicGUkjlg1DrRSPcXtKczq
AUQUPjvfAsuPL8IVz5VPhK2jaGRTohBhxoX6yq2rYxjTfZfGzZAU/ULRMc0LkPBDBz6KiWm+wVhG
hhw94Y2vGpBaIQFRlu4h6BZLjANcFzXXYi/H2DO10gMTB2ORUA/PPSSrueLOgkIflrUi1JnOCjbr
TFOujXpDQDhtiipKFsCV72sdzKHXZi+pXwULyyCjRTnqXvCJPOjdgKkH5CYlpoUeZguYzjZXqhLi
vevJbbM8qqdGODjpQyg/lNWkcw3bwBw/kcyuq8LBaaLAh3azkPA0jptZT7wUNitUO6PmLs2cPCcT
Pndhh6QkO80T7WuObJvwjaNUpia35fvLBlvnsvHJQAEW95yFtJhpHXxLRm2Tw0TgglrrOM5ITOsF
O+saWsG0sjQj1HRGR7ssJxtD8WKwnMN4MEZ/Gw4QkuA67COJxZVtPw2hdDtEzDS6jjETkHJJ+h/q
oXrS+WnkcGGBQIhcYYbOMhEtseiD6aJfkdrjiydCbdPDg2Ekw/Vbtg9jlF7SbHyVJnVNUQ3sA77R
CC4PQ0SvSjemEbXqzP2GI1YOUbiucibDGLw2megAzkXa1mCcvzBEYq1jg5lW1XXuRovv9SzeQ9YG
xWSVzq0nnr3sFmY0Ug6aONRt2qeFgoutPa3EwoVeCWIzIDUhH7Ahcs0kEkvBeO4nNju7/rVsNHjs
UIojLwd8AKhkOAVD9jHKBlFHa0UU0eJRNdtopSTWXVmQw0Pdh1gqaLMTyT9o6L3/S9R5LTeuZEv0
ixBR8MCrSICeokj5F0TLwQMFb77+LnAm7jwchqTTUqtBmKqdmSvZ46b5kvF8KINxRxhWpu9NABZj
nJh5zv0mjScAdUbcrOcKUbv+Z6rDQjDr5xUd9As4tX3K0cFY8XIe6cE/9B46/aR2s5tdP9pPVEDv
xjwDfC3OAVtHjJ/hFdeH75i4Inpzxv2Sp5j9LRwl5DP4A4wkp4rOQcfuwYW8z63FMQPRAdLX4e1Y
Fu8JV2ABgeqh1+0fphnwLAS7Qs3c2zUt5OV8yYf2OxHdVrGr3aTiznHhTkRlvkJw2fTLXRxabLzJ
89rX1eDRwT8NklT7RsenWbv8myyLtHZfHgPwkHg+aPNOsurUjJ4aWuqDNORr3cR4O+xTxIbX6YP3
uIKzhX2mqVpCGDjRPOHA9hQIG+UTBvo3LVy4esx0hkGBGiXX89h7M2WwtWo+DwaOC4PSopWtlVs8
QwQLZ6oPMCGt4mG+iVD6rK6xGVVaznf+GTSt+JRiUXlK71k4Nt9dPL3ptUpWpWVFZ2fAbrXCwgHI
FIo2SeDHZHycUH0pZ1fs7y9js9TzLJ8yvuOlc2+qo5c+HSEmwwcIJRTysfAYFWclmwiXZpvWW4YA
2MejClo5yv4DWbxgXSITcdfjixwbpq3WYKNNgJTcBiVsNxNla1vCa4LyW+OIy53Zi+9D9pCiYVhm
I66Lyr7Ri+KspsQ9oxBCdVMidd/FBaJcZW34r9zr5OT3tTA5A+UwoegpuGsT6LkZPEH+l4Uyt/xK
zqEO7GhDE0eHsV1D2gkWKSens6CmUBGKFxFlyim5sUcp72s5bq1FZbeiQPpNM6GVOMW2gCtoJHV4
rMijFjG/Y48cDwMWKUlGpDJ8s880P2oN0BtLdK8aIH3JoKB7gsUuqwRrpcRVDGahA5ZbFcyEKFd+
EEQ+d6KbXkKrmy/goMOpPRLwtNZBPEXQE8O9GCnvdpehaClXCtV1vJlKv6onpsTUCiM2K8SAIkt3
eGKrS+F0NvqunfX7KnO7PU5gi6EaGBpNdEeWtoh+Y8vosGb2A+2W0GwsP0Jt5LJQHToXJ7MtmC/Z
FQYxbAtlRcYnRTcHED1V+wya3kO75GtEhm2HYm92os+Z07/HCY+ZMEnWDggeyHak8kA9jWvmsZ7q
qC8zbUc2bIW+U9+dgVZwTVu3vAUbc9T29599f3G4Yf/377p/zoqi3isDXedDQ5XmopPcX8Kgqhnb
yf2dTWD9R8FwiOC1pfHDjux8//r9jzbLN2luHG8siVKr2QuuA9LjoKuuV2z7RVPDGVDsx///6P61
XDV31ajZG8eQTDZiMtYMOPltqqbeB4r470f3r5my1VexNGFU6vFGFbHBGT7gyx3JKuH7JZ1r/KNL
/TpyVTyoLhT1zq7K9RxX7koYwIHa7qsqI/Dloc2wuVXh6LVmsHGGYWBGRyhMDsVppLGRxCbW4KQh
4uky+Q1dfBsJYHVGFQeeKdz1x6VqKK78bsi/RK390u8VQRUB3BRjp+0rSUmbDo4g+uQAvjTRdAuj
epEhQuYg9q8ZYqsxSvM1tMvbqoyUmzGf81q/DN3MjCV61ebyUXX7W1tbR5rUfnDw8c0gsVgI47Nl
71E0Yq2S7+oaubXDcmbGRnBcKw5ksfG7ctZBI/lwZ8CmvWg6VnDqY1V1xyyeUy5YROeFCma79UWG
8blPCQkJ/GdzZwKJiZ+jNoN1A9+FwbTXMk3YqGjxSBKeWdCryxDz2giINCZyb9Mf4FVoEO2oFgyH
gI7dMy03UKMJ923sovpTO30pPN4LtQAon0cnMHQsIXpozcDGfgawhFEPEIDs/juhsvOoJHshla07
Vqj9JI/EDFlDqXzWYh9NF2BZCRuxv79EfaLudEO9Npl4jLZ5vbhLA+u7FH1IuHP4TaUDg7HUniMl
+h5081bg/6Bst4VLa19CCn1m5DVP6vpWydmnhsU7nBh2UgrACRUH2qqanVOUwHwZ4LoodCY2OPBa
pbrB2H6c00gB94BrGzQx8+uu82sLkEk2mrR65Y9EJG/KoJ2W/2gPeKkN7XUy/nJ0Z0Dc0YZQKepR
RhS8p9OIsAKtATbN7Qjo3Ja64alROGcH3VUeRrxfmSMftKDt12nSFAyvzBMHi0UYPgJu4sKLJKOg
iN2ZkZKLXWoUlNHdysn+YLoVgA3fJXWhXJpUUzesjNHdixqz0zwN6SZ1eiym8SMJ63FHpDFkPQ6k
sE4NDyRUt6BWjuRiqTgprq1NBlUDCCuZs6VN1Tz0wFGmUe5sLh1Wgxm9flQlYHDX7J4FYm/wUhRy
f//0P1/DYSe8+xfjjDmmWlm/ITyNldbcRJAB9O1YR9pV/2cIbfYIesJDxC5EKeExqfJNFQDOKe0k
PootDPBwp+BsIOmxFFGH+7mQlxK6M7QSFtNQh//NNY1plVO9JgC9+aVnx3cydW/U8a1Wq2uOVdgE
ENAQHCBzEn1HkQOpBkqG2Y7ryGR+kmYgYO3oJKFWDROLqKjof8g8bvCZCjohQGFARD6FtvtnuqTK
eyO+2TxA+0T5wZfPL2cab45o1nAYwGz3rJCtjoKLGQ/JTCKdWk7SkNlEk4fO/GV2DPXgJiPLoJLl
P24q+9gZFQZXx465rgkdxCVXhlbQ81raggQBxYBFP30omd2/KCF+SQbpXpajYk0Tw5b/PbaguMeb
tqJsCzELn67OYevYg60KoJD4iNedGWlPvV1jm3XNFwaHHRJK29M/NH7hXyrg4BX0m0WP2D3RS/CK
+rKs4g33qY2eZmcrn3qC4BPjBOJtvWB8hwBLO8uZu6ZLmILVp2mVXhKoJBKC9kJbkrIbdGVnYjs+
afa8KzBccj1C+CoQZI+djWw2O9Y+meKDyYRfYa2zU9M9mx54/pIYPrOnmeItl9ZTvbLAPPQACVQK
BlX1d3KCbm8njgRVgRIXmkijRZcwMlGQY4U688hmTybgd2Qt2e1ZspJoJ+pFMtP5JX+N8tllHlhY
tq+1moBw0j8su/dLi1xONOTOUzQbm1qnckVXqmqXDOZX68oXhXJWhCFWbbpJQHLHWu1I05MnGjdb
T5N8UWPWCzQ9/oxmwXK1emhvdQqbrOSJKdkTzlz0dNER6Zi6916wVx72OEIAqpy5Mqha69KdZUts
1wwV5nkNGO+3MIdbbXHDrgJYL+rwk/cfIcUA1qC8RvrEsJ8Kgb7IfwIz3Lm5DrRszj9zb5rFUxa6
r/m9MQ1lxCj+aZQzrsuBmY1D2imFEqPbewEYA9QIAwIojXWpbJwall5Eh+WSOWqsfNvn4xFKJuIM
ChUIEP0Yt+WuoFCyrvh5mAI0pI+8ESk78uSrUIpH7hRlMt+UxAYlBSMiXrY+9peBAU6EgHgiCyJe
d5gt+kt76prHGkJ73awtPPjkZqIfI9S/4MKt+7Kg36OfDIq4G7/qLOyRsQ32LvJlRe1MF05vVO/R
xTTcEnd4h93ElAlk+NSyhXef0GPKdRcPt9JsH/s7VgA0qZ25r64xXizqknmi0ikZPAkrvbKBglgW
M1wCLKnZ5X60tZaTWgE6mofXGl2FpuLQ1Y618xlU4xM3Lmpw1ha5kgdmUyT3NNawtUnJZPg0oKJ5
dm42675lX1uHCrEjY09Fkmd0Fe1VFT1qIfmgofhKrOzFqtyjoUU3pCEO64n16eOcmYd+SFj/w8um
jzq3ChYyNqYLI59vegFtFnQELr/mUIydH5uARlLWLl3X0sriuHwjoraCa4BfiLVyxZY7l7jglhRW
NSJatmjNiBux8NPS3YHb81Oo9yu3Aypj1+HWsShSM4wehYDKFyvBAZyaCYTemRh6ZBbvg3lr5v6T
ngPXK+HTmXmEIJbUX1Su2/QJhl4ulN9eB4dXZpxRhI0uhZN+lZtg+YmdwU7AhYe/1CECcF+MHGBi
SwCz2XzhkmPuAjkrqE3e+a79hIvL8zTsNobWvbep9Q0eyPL0Cvpw1XItjXUck1FkqpXZ0Z7mu00G
VWdjLq1VbkqoYKBCMxQ811ScF5PzDb2MaTS5BiyCn7HEeRnBIilSxlgTTGTMqUdYkq2fGhpqKk81
yfTC0xNMN6H9txRnFaLz3bZ/jJlCVQ3R/ghxDE4ZxL+yCzaKMX4a2Gj3BP225UjtOmPTByJPyVYP
8RoH4FyJETwGw04L7NtkFz+dBoxDtPl7OyIGcXVDlwdrrEXkJpsFJQxF0F0Kw0PYjzVN2qpCr1Ci
zluVVWw0S7474VkuQKWkxM4IQb24GkNSOtK34QJyiukRWvM8Ie/ffMSifl/epLIeipWjIT+4Bm0c
JnVyjnbEFhSoH2bDm5UQ7VHUV9tQvwck2iEm1MeGbKT6j1iAkx30XMHYMFIjpFKUdL+t1Anaf5sG
b0wBu7Uiqq+wMH9n7TtRQih/oLvMY+IyQVan5JGz+hjlXNxZ2l+d7GJpuFunlHJeGrn4q8K9FWp/
wnwCKoLXug7pUru4s31N0HjxxChPonQ4n4rRD9Jqq2jJJW+mR0Mrxge9xhLBdKdCpULTYO6FiyXx
ZB9uVU31WypBHKlsskb5Zzsjnawu4mxnXcei5Pg5D1MApgnj1Eam43s5p5+TG/2gqTMiAC4pSR19
kc+FZ/XaLxsOUPHWeXIx4rCRYKGfsHrJWHwa0MZYeSLCKttArUJvFNBYxRCcE5OzJTdQtQgckYZl
Fu33LXeioq2gYQJ7GFp9PjrhsqoTW5Enr4oujUMaiA3JPt6eihuPXQaQp/LHNsZLhvqAgR9+9oOj
4ieZVWNeOz3gh0wm6lpTzZMV55DoM+WY6hS3t49txFOa7Y01EkWTzwqJuNXcsAYc2mkzopRQULPU
uyy1Q3X0nIBkqdP6DOT1iWjGpu4s9g7qfuQaCWuyOiT+w20/5M9AvxcDaw4YUn0dlOSPJc8v/Tic
Jsb4b1Jsb8g5hjFLMyvT0UlSRKAxktgzuDPkE78mjToNy9jxEEyfU2J9xhbwtrz+7IcGyvjEAUoD
4iSRbm/hST9VTPmixP7N4GvRzsnqOtM+dZwl1EyWL2PD9r13N+AWMp+pzzay+OmYGK7jcI7s6g12
st8pKFhg3w6u0+6zku/QRcca7yfux8C3cyDgdXJt62xvjKFnl0hUfciztZPyWjGUY8SnslUofHug
eDAIii+jaDcs8RovqbRL1bF6Im33XLIfr0zb8OIgfRmUYqtm0yeXaL8lSTVN4qkuYvqcFPfbXXA8
NoUp/Qz5n98Y/lmwVcKWTo78z44w+yU+zZSPBbi8Eli+YZQYIgxiND5Bpa3aDDgYVCYoZhB8A4rk
huJ8UytPZI0UXsNYSANPRpPX+Bd3yUuWcrwaTT5OefyF7nChWGEfFtM7sUaPKSOjIzt+AZgQoGwP
Z8HAZjlWYaQfcYT8Fq6Fuf8AlJqlWsChy9ONSx88ffQsJcbqRUtJbVcdPbEYAtfmnP1oiNP4BORW
J9ZsNO67HkSfTph/mar6CF1ll0eknEeGQjO+9NaKNsuhVOvpNoXgFZ3A3Y2SNgNjESKm8MVweXiy
CC3dYFNX/GsYdB90TFxM3F5R2xs8fNixw/JlHsDCd7jxeOf8hkkn4Pq2QsJVQ5YrpM/13n6iN3UP
F54RGg2BleYLvAHB2B4T5s8rw6lu96uwnznbtYSpv9DeWgyXadcchrLzWlN9r9yMImZMk5UycKez
nuYoemkS9yQy9D8KbdMHMygPBpIcvtk2JcXNoKwpMs+cERkmc/oj/EGzztQj09LaNcN9OYD6YIzX
kRwHw9VQhqm7g7IS5nkesZk0o/JhGSPWLDM5jkvXPUSgiYE/DcC4oqd9kzgNXkj1by5quRQZaKtZ
6vJwf4mLjqlIxxQLFxEt1W2B2q0hRLQj7RFF6RirbKJGLako/zNq7YwFlGZDWrmoQ6CkEjBsfKjy
klyrVZEgVKo9ay5OnvuH9wkU6asHFtKkwSzDXLU0bOgMGTMeg8Uu0yqxhdwSHs3WVA6hxUc9PXep
Gsodi0hlY07jTi8E9ym3ct09C07aFnumJjP3ZOg5IVEnGy/LfUrWcnkjf/Fy/5SmaTSfIYg9q0sc
rIuWTatfzjN6SIr11GCRT8yUlz4YcdvNqO7L17Q6Q/2/f3j/M0ai2+vEZEHHGmQlQIFzYnW5pyx+
6PuLzImrPASL0/v+eWyuLLp6Dlmijwe6E1FiWjZRjT16U++mhzhKeHzcP2zz7MrjmTSgiYsf7w+W
/fsUDiJtn+X5JQkIGjmac2I9WY8GtC5bJ9bWy6sLv0gZI8Wz2/BfbufB+f4iFxJPb5jVJpiGV4oI
6RkUHCoMZQSijateI2dQdVa0YGu5SFnc1k5xuH/KevIYNZm2a9pBOdRKCDHdSc5uDYYBGmbiuYlr
HoGq4T+s6qM9DxfZtl8T0rzmdOWe7FJyi2TmV1pENgEgDvQt4MVdWv/knXgVBqZB9x8uTkDTiOJY
KruNaIW7t5d3F/Tc80SHZQ6v/TwZP13RLWc5JYO1Vnwker7BemN/upHUVk7rfOsO3TWUuDKUMnJy
/KVf9dU6kAS0JGrbeow0WLmR/aqqs8AlyC7eDgPGlFFrejH1PMAz7LMDAa8KU8eb6sIAUc37q42L
ZpYJCSXaZS10/9AynQWYQdWfCPLt//6Iuvw5G3/Pw8CCnKtz/hZuG9K28hkGOTkyGOkYV0Dsd1I9
lQ0ehgh2M10BjF2hfaL3lNw09TJ1H2xOfiOuwt00ovgmFuYwGeBk0bGsPJjykoczfPOCyTGzMAuj
oqdQEE8vVh36Q1Ph3I/rZf2U7ms9jm4aPAhS0u9mT7uZjNJvKqxX0VT3a9PB+0E0Ztl6AI6baDBE
WhvO6gQdDUpAUAOXCuzE3YcsL+MhYOOcxFcynl6UudPGiqGJ2kUBmpH83MiQmOIxtlOiSP5mJ97q
cVVsU9s58ZaLbcGFE0mJD0fLWl8bKUdzWefuSYHarsFBqTkANnZE8k8HZmVwL1U2eoOAVJjJgKWj
FRyHkNbT3u7qc6kJziknpyNdY6amcgeXwRzSIKK3BxscU0WzxL4JpyO4NBggIXTBHBVlni2bJGn4
Zqdl8DZM5bvQELLCpU7FUJV5izROzYckPxkmtbUZnE1IT8QtbbGw0YsOgFOxtjCa6iczxy0gquqi
BKBKk7chr8r9UJnuE5G0H7eR6R444mcp2Wxi6KXIoHxSQ2YBlajDDd5NsTeZNgiLwWw+StczFQZ9
SLE1BS8pwT29eWRcfHKwG3AfpwF9UDE5GwKjGJmMja7Fb2NcPFHl/rmEtKE3L7uzEdt7pl1ZklOB
aMUg/ce23wwSgLqKodwNd2qefsE5zNejJYgttkvqXpryFCsTN0amgNs5RCWkcyb9qub4U8/HK+hB
49S1gwP8l2+a8tw+GDZt2t30Y0dG9dbFYt41Ve1lKd4lomvtC3sV7aA5WE2YwbUvLg9ocA3Pk6N9
1gv4AvNie80pFUgNY37Olxd8eTvNKgOGhSPcYkiNr/jNjhTfvxO3qU5g75Q9UrOyzop6IFLnxo+M
fC7QW4Kra10M/OOHUSGVng1Z7JsQPLDEYnKeWkvZIM1wq9Gnr3TGjyrzwNo0BunKQY7vjhWQNOes
wYcvtzQrIQ509Lz1uZDfzTyCitnUeaT+GU3zDhuJ71AssYJ8ZoJNg7OgNe1WmfFjWhLLzcCJ+5zr
xhkIibNj07p33KV+Uje+20T/npCRyBnA7ivn5khp8K3KUvfQsWPHTWvtslR7ZR8CZLDQho3hJtMT
+ZC3Ku2Bikylyb3XYoQ1halnDgQxVOEkV5cl0p1QwLPy3c3JpqYWu0S70Z+DWXkqK5TicEppkpKI
PkFrHEWEFcBtXPGMnvijYfXlPCFLGbt+T9f3h4CrSDyuOY3xPoehz+BTqQ8U+xFoM4OnQFHnQ0Nb
czD3z60zTu8zIMhB5smBO8XDODuF51rwF0ZRNRfVYs9g1gY17nCxHyJRi9dSaN4shUOyfWZ1SnHV
iv0HU5oZpx/LxviMGeABMpx+zMrFQhRF+46WZ1xcv12T1MfSIR2nFBOw1wPh9mTdOzmlx4UDP8do
CtLAk3KLi/kxsLm2JjW6srdW4ecYpEwFyXOepRQejU68A99b00dU20fRcEmUKZusquQ8H3rr25ys
9NSTsNRHyrUzIscXp+nZNrWk0uvgU5FaeplDzJSphmaiC0YEkYsfpGKYqUxLbj7H5onXAH297I9T
oj/WI+iHQhPVxpXuFpU+fdUs+zOp2SiPsXUa0C75nTskt95It3DvkxAOSN9ASy9Cz8SO6EfhW1JS
lJy0MeJNlqfP1ZwcSJszoQDveK54e7bsD2mzcnLKd9EBoAvvZqcMXgvL4hkbYvw1YIy+lR0ieaVD
XcMjS7iRXpWrEYe1xwaYpj/MYA9GoLxNHRMq/MyoY1QMZfDniChj04/456wlNWqDLrvjiJmLmpnA
B+1EaJYt1aNbWsc8Ir6paADhO1TFo1OT5W8doitORF6+NUMKwWuc94qDoAMLkHRPwz+dkAFUnOwn
Nm3gu6ah+xRp/IAAi891O8Z0MjVMd2vWqOF0xuFo+TZbS5+xyD7nMsderttMA0YkEAAVeMGpxJgh
hebiRB93uA9B9D5Itcy3qalAvAB00Sutc7SwLFIbNeSeFPmxIR/D+FqPt61MXM9eJnc1/qFVmrA0
pvnQU2Oz85p+UC9DsVHUol7fX+pJexQCprHAcT2U4HS4+TrfnezUNyss2ChBWLfN7rtJpn02IxXS
vBx5U3EiHVHuZrWzfnqrPAU15YrhkB/v768mXMpXAioKctdgXjsw57Ihdk1MzNec5FxK5iumnpc6
/DBtJ/JyMh20YilvOaVsm6Ch0LvUcZ2HMn6wA9H72NjSNWsQ3bOz4KtqnkMgNVtMx/yj4PmsK9X4
E8xx9rpWZWtMuPr0KUfdJ+h3anozOmrVRNdrJ7kMRbHtZvBldYfzs6EKBDSzu65MhFe8wAoOvmJr
pBpULYmAUjMMGHTNvhF/uUWFChXIHNxNYQNzFCbZjU7r3wq11F5shuXkQyi7pdTg/hgxXIPnnqEo
ENQLUsajLq8YoHAX1qm5Fx3eTchzmjdUQvXNSOqbMm4jmuaYMCnZQJFoPOHELYbnNCAsXuuD+e4m
2VNuJ6afDIXulXR2b+MaZTQh8JGY1j80zM6rY2dtQaKQOsx1nc3/RAx3bZdxvRWYVAu3uGkZIZQu
saznjiuXGT7O0lydvHhGg3I7DHSjPm8UVgRIuCpdH327ByO8mZa3T0saOATdhBbIzrazHmKIJf9Q
i24FLK9w/megtHiVm7QUyMHGojXsmgbt9GCgNKxJc+t7A4Tbiiuw2adF515MbgadYzWHSPSfQxo/
9a3TwHOo8+PcEjVTGM6SaFHwhTYGPbKIrL4evLVJN5JMY4eZTO5FAEtFvQZTj5VgawSUkKYDKHEH
gyzhcrysgE6IvRBIsmEUZ1W6/KgBP/7o2HsUwWbTONQxdI7Ebppf52FMyPZg8wgGA8d3DXm8Jk6e
tEF4HSHwLoX2K/KoDDqYTmxdwvwxDxtcF1X4EdDY2fQa4NNpgq/F4N1uGWnbjQuYKJG7iLkaq2ux
VRm2rjWAHpw1KQYnwFBrg7LoNZj3cYdmrTyldFv4CiiKRv0qpZB/miY/0qB6w/Ct3IbKeI4wiv3q
Q+7nRtuuc8b5J2NIv90gsV5TQXCf3oaO9nCgxCYH7YH8uLpRmenQAjmzWG/K+MfKnsIq7X77meT+
sDyTm8a9Kg3rlaGqnYNIAD7XjKhof8v/uGjro6snACEKm3j5SFZ8LpNolxbJhbSYr3e2fdFb58Ni
yES8Esj6yBDgYqILJxmI5JrV04ElhHkCKTWsc9wArI4H46Jbl4SH0sdQFSlKMxNKVq8IEi69rARn
Vr3qShRZTLVJSlEwB9/vB94FVoHGxUT0RUdqKK8otF8L8W/d9hgv2DlDE5e4eDR13pdK9EZhIryR
unW3TZv/5EzI4Uso1PnpebiKq9xd4aUYWUR1cCmognsXKs+b0KXyUbHL6VA78i9NG9Mr6f1aO6h/
aFHaJXJaX5Dt8pup1rz7U1eOlFc76p+VtNx9nD1Dig+cPClB8hgXS6vsWcBDDNCKtzzEmyOJllF2
lQuvmIZLPRX2XtUj20ecVFmHjdeESNL6fkO2SvHoNGbszwM0ih4W4hobJSsluoU9CZI9qxW6uSC+
ccPt2xGasSCRI6vuMQi4+ciQh0U0J69siPpj7RK7KgiNQgHR1+PcPmsgs4lFt0xzUkw6jA1wvJpY
f7VxhtAQJQRae5+xGeHXIsZ5Z2DLEoGt7kyhH9lSOa+B+5l2bCpY20Y7nPqMyThXmqZNUEV5TMRu
Fm/A6xSn6EpvtoLhb6h3pfvS0Ea+Y4owrMVcqtcgAnVMDdcSbNfKU/uPiiC/ovdqZZq6AfeZVUlo
Ds80T7HwVMr6pZTRwRGljQ0WzzAtnAbTKrW4hKucwCj2eZ5Khrux0oECpXJ+VCYktBI3SVJ32S2e
egf1M7rGbt2eQBe9FGMP7FLrrmhXsOsDrDIQWucNKbA3h4qHC0dmFdoLKnJq+wcbyjOnG/IEcsKu
a0zLG2nQct2SnJ4k9tViLQpI5y1HdKWElnlWQwoDeWonR6i/Brk6ucwqLONmDc0S6Yo3iUqeQZru
uOoiSoPTMg2gNVjKTmNOSb0SfLWhCT8mZQqIXI+HKdLHS8FPSAl9YjSKVIqZlN1sTJ3nSq35qMxr
AIvoKS6QN5qx/rGHIjw0BZszhgNRxXNZahruBKeWW7UYfC0TLCS79LtO6dOkOIEJTsLCucixHTbY
/lZw36DXdPlAJlT8VYkQ15RWKJzQj7ahOMe8nHhPyP3CkMgJ/5bXuat+E4D+OzIc+W8hQ2aU1LZa
xqRzsjMcydMZ+7lQMa6TdfSx/+6FrpUbTdRIPeVZKsZ0NeAzeVoybhOGk5A3b2WJrhbadXwsUkwE
piqvjrZ4zFtaWRqUeuLJqFpNei509a+rZssL9L5fI3yQMIGqvzRCBqDdRkHBlfglLtidRnd4GnCe
BY0MfD2fgLOHMD9dHsPSHu2twAz8YMGqf6IklCGQWhVUBszUAWtsIAcA+itcTQZ6WMNyM8nntQKf
i53uXiRBfIUAdpPCWJpNcWLOPTiYdFR8WJGbpjUgjxWsaQNkx4GMBFQgSXocw9t66mhNZ2cX8E3M
63M7LrhFPBRkfx6RGcicYk7H8xwfSp6pVHk+pZVUN1weuCtKygWdufnNGMqtQYUvNXhH4OeGX8Zp
6lWacSoTE1BRSMuXhWZGi4CDL3UViYGUOjfasi23OkWbvU7OhWQWiJVO+3ZHWhInY37VlQzDucuU
sFNwBJBqqJBADXONPIjXO9Ig/xWfWdlwyVGYapX5ReQN1SGKvZHqroW7pA+2pEkZ63E5H7t8Np76
pvanNGLvb09UIvbRMTSDWztq1Q7q+XlMoZhSzcSDunWiHfMWEg8kzB+6qQoeZxmaOH1jiF8dNi8W
ZqvSif6CoKPFuEO4OVuWoa6l0qGGpeLI5IByaUe1aHEd97LvpG8WKGCT5Wi+quvOKpMpCTSFOYjh
qMzFxtyP6k92M5XnjtthmI6DJIea14ymKoz9bABylgn7cdnH8dgeaJ89QlkTXosDUu0alSyh/lmN
SnkIRt5LHaDvzlCLf4ZZ9iey2d0pldRQIHORaRP0RcdYcI5jGp/1sZ6298/cclNgfDsENht+mHGk
nBho0YfidniAx7bZDXPi8G6RSXebYPLbtKqXbw082wrUhxB04HqSBhNWKjTRsqPimDvxRQNA5RvO
jPwODpX+tTCk2miqt2DfHiPNeYtdJzt1mnsmriSPFjg1ZkoU6mqWwe6ryk5a9G/gYnlqB+OGX+dx
HKcXgGvJuQRfRt/IMjF5lfmcPhepEl2UYvQsLUuPMmpuc5aNT/3yNE2pxZzukcIEJJrF/nacXK8p
XONq9MOBEq/VMCXzripACwRIylvAuGxEotjTGx6ZKSkspa3JpQzVZ6m49sGq7RYGrU1Db+WmxzSx
yatX6i5JZe/THQ1aWGTrWXfSbarj8elaxZsmdieaan3Xgtk3Ga7E13lArwLkR59au4i+ikk/WJN6
SsXoHPTuWEQqHDCsNFFM4FyNBCY0i015FpEH7Bt2oemEzUzWv+ifIIPLxvbUPm5IW9J1Wgem7w4l
4VG6yS2UStlKplrs//sKNIWUBL7jwVGfIlqoKPwKTm4vfbL9IEHrK90rmzRodAJtXq4XcmNB+/cK
G7dQq0Lx67LpSNcQP3WwpD/S6NRWg+prlht4HbdifKBiF7uM3mLIn1ObzOvEya52OVO8TfTPTIKv
aBbNWa+7pRyzP9H54o9JHJ5ivXwPmVbw98a11+vJAHNVI5cKzio2tcFPZ0o9WqIamLnt+CKMkq4K
G1lkFnBlkXrMlAs6ynxIUM2qC4bpwC6dyrjCwN/Uo+pmyJleVthHdGdBPRVxabsYyVHhU37KBInP
MRhQk0CLQUxETAZUBl75X1SpGz1vq4NusQBLTUtZGy4LodLRQWKRlvNaNNGHUm/lgZH7GS6A2KgK
UdwooAQ4oENnncWLCZsNyqGcwLH2lbmvB5x71gwddIoTDEj/x9x5LEeuZNn2X2qOa4BDOQY9Ca2o
NScwZiYJrZXDv/4tsKpe1r3W1WY1aetJGDNJBskIwP34OXuv7eGcb4djCxTr0iTjfCFlZWC2tQzg
BeplUXjruZXFjs3NeU3vk3YgDdThoFX0gQMAlbqymjnMxnSLkEsxMSDfvD/NdEKyiuTCOQ04R6Ml
pbbCC9hZGDU7CJNri21pw4n4qc6W1BV7DnZJ+qRk3910Vruq3QhE8DgwOIfeTXOUhkebPZUNKkKv
x3eOdnrTKhsJeZl3W02+B07h0tzrOX8eQucneDxmsTh0pMV4pXAZW5tFcSl7Vru4tewj2cRU7GQ6
3A1m+6yt/i23OfQwHZFpcVKpd+zkFL6Rg0bgZtom1wGBREEdWTcCJRiiO9d59wp8xn7FJ8CnFIyB
ZnsBTN/EDCJuHFT9MvHbOyFDiJ5Fk2xLZ+7ZbKxen/3lIUsaYgWFxPTdvWVs4gepM/MahqW+9hlQ
iTEK9wkqKZIuNJuB0pqFPDHii1cUTyP+PZCiVXKxAzs/j+4dU0UwvcsD8xDn7x8xE43QLyysisn0
h41HxYgKKoR7IIeD9Nnz4hF9cOGhVY6JLDkkeXMXFAQd+339ZUYjQR+0WAFaAIKNXQPPZAcJJXQz
dYWxecPUtno0a0YoVf5VBHqGrNtK3DAFlxn1IzdQA3ALDit6KPLTiW4Cv9GqY5B11q3wIeItTxUW
O9q++Zl9/91Lmp/tnIS7prUoScNQbt21Kwzjahz8BHao3ew5rW/G0OhOhQbNknUy2ruWfgGREl0K
XV4XtBsPusOMYS0PPtLnDZOnat3Fbnr+fvDN4NfURCazjXA6MaDXh5ZXKJKjOvFrHMtZbyKHoi4u
UA1k9UudhOAejWQP1MnZ1SrxwZowB5vI9SqLCAlse5/NN1IFzHhCekxhB8IiGvClIXI+5wn+M8vr
9t5Q/UjN9B1VCL0Pmnlj4qqNqsJpJSe50R6dz4QZVlw2zdpTLlNxAth6u90ZGsAL7Gii82i9Rga2
XZQPq6WI8xznIwa5OeX5cz05wcaUqDWdCWN6g9LJ9PDsqt6lf8fyA0nfxgDZT1Ozc53tpIefaddi
X6r2TYRf1B2KZ5rvqEYqZABkRKPgC1BQmRqhjnEJcx8MBvhAsur3tQKTwtniICyfkWPknbqYIr/O
eHWI5MlDTmfptDKX2I7aGi5+jAi0xgejGX/GJgrJUPnvrQPBzjUMfKZvRmYW+8Ek1MmWLWsIorbE
Diquf3FdJ8TbhTak4PzZsVvuazG9NRJ3bO3g70amQhGbksXkdz9micw9y+kj8JOmyHlr0I4viZ31
SgfWQ4tGBoqrfyL9/Y2ryN3y6+3dTH4mXcsA1GvewxHxLusAXOn6jMSn3ubOTzdKnvJUqq1/rDya
5sXIGxJ7j85Ehn3hAGciJIPiIzxU5AsSfoxLuY4fDd98pO+ERbqDnhGhRBka/96Az8kuHuLtUYCs
b8jb8jiugD1Z9J/uNqangUTpulzMRb3fwppoIjKgJypMlrgkBxjkDJJDTMlA14hPSYKhDGDUukGY
L8kKXRkwMkLJ3LGIpnMf32bgVYfgZQ4wMEXYiFeDR9WpjPsUGvq9w7l2rR1sLBFpQ5ntPwfaAAyR
PCNX1ytndm4Bmd1iIdkDu3kN5vLcZUhjzbx/amr/HST9uukNUlR8BtW25Fw2oL+1sEJ2uHfTBKMz
CBLGdDiOUVZ/WMbAMqCnzZQRKorH7zwk1l1ktih5gFcpaaI4DOJtKn5hGEMNmEACYhJxYX26yfOQ
S8Kc1qVFSIvn9HvHEU9tQZVZnrVIHOx5Njv8AnAnLZWk8zvXRVhRFfXRGFBSwSNYaZjBIH96mGF0
nkWHwp4657H0DhA3PpSl8Ov0dKpl8zZUFqoiRPD2MIXbqkWvZor8sTfCFy+vX0SYvLVleh+a2PSx
5TGVjEAB9ExUUzff5MAoOJcAOjBep1x8LWoUK//p5725myZ/TRDY1Qxw8tAjSbeVA3C2i7ZV510J
L6sOaWWe1BT9zInU6wrMQVmUXow+vS4n7wFDLIqUYnpBNHNgYPw8RvNDBp9W4vmXGfWUX5OC5TRw
PWT8JBUwkanF6CeW2akHVSh9U71MN12HP1lx7GyJxVypxVnHYful60n0Sivr1GTyqahAQpn4RSzd
ral2/HWM4J2szOaN6fl9W6l9lgWYCSWivMh3CQugkCWffN0EmC7IPnUZYKMxbb7auvqYg2nvNZwI
CJ588emwoC0jZ/0ACjo8RCyLeYx2JLaida9hIxWQeZzgyydokgUVFP+g0EEpxgRJ2l3sJt65Lqia
yJG32NyitVXAxO7hppBNHaFpyZ6ytiOBN2Z6ovPuMruccgJbEJGV3pSpuIoTBvdZIg4yBX9WRYjr
kGg42yDCT5JgNEJMWL/3njo0nVDElrU3BUC4oEqYu9Ag24b3kdfPh6JOHkvYTpz8URIGzcwbAUsJ
O55LR93PlmzxdiK31EXvUNB33vZu9eGTQSkxb3Pk8H3mFimcK+1y+PPvZLFkUw5YnwtAJpwoOZ25
BAfWKP8iwSpqzJ+TIibEI2xWqXFTBF2xl02xGRNkd6NkaE2TgLo0+HuMGpbcreoFMRBjll+ccMHS
6eqxy9klVPzZzYY6OR0bvxnjDcRXi5WeFyMKev5QcrrCFtvKyNpMDMEOIey2LooHYqqau85M6IW0
/VbGDM2N8qN3b03y6l8sLp7cpd+I3fBzgD2XTnQqSF2nDvgcG+6EBgysHVWswOhYiHFns1g3rLj7
ziL71Ww8VJP2cLYj8ZhbwT20MN4QWoOg09xLaHZyZ9VzvuGFUTCGiV4+fs8rLct6JpkQEx0zbAYG
wgI56vUWaRuh9QnUnSl0RZiUZ6xovWrJcTx7nEy001Mrn2r3VtbOG+26cFtoXstIUP3rJZl0zm6U
jyV5NvDHawvmdEojkWNrp7nisxIhj8kSaznXSJibQakVO8XPrOF9ol92nZVZw0G/TMEZb0ePgot+
xJMZUOCnRfhcke2BsLK9k6G4xzmDuNuDx+JON4wj37I2n+HEgwZrol9jRMNRzlysZCkWzfCpg1Xb
QGQyCGjdukxBCZaoyQRGYV2PxQ+kSNwUyrpLCXGpxvoYaRxOtMucU7c8fH+kUfzg6DTeUsd3t/7i
aCQOm9PBYnCsmgwh2/eHgAD58Penvj+S3y7I7weqMFUvuo4UDmi4wEC/Pyon6x8fff/fX/75333J
7//7/mI0FuXp97f95f9I/4Gho0tr7eoQT8MiXvv9kETiX//5/Ynv/8v+/InfX5cl7eIYXp6m+P7w
96f+56f9y4//y7f9h0/7/ev9y/f8/sVT343/8fv9/ol//8+//Mjf3/P7j/23X/L3Z/j+wn/7NX/5
+38/6/cnZOJ22zzufmFP+1SBCrezm2wnJKGHlixcJtDw30kBWad2+yLzttoN89yue+GJzWxuvy+x
7we3BU6gl4b/XPyiJ6YOfdEdJruaTn3+we1VYc8EtSKyQJ3CAe9xYzXbRtnPOSfUU9nF9m4ajHuI
HJ+11PGuqyiSBk3XSDEPXycdMsSgLVn8Ajh+SV2dfj8k+TittYwxHJjZvkazdehoz1DtVghvIZ8M
Qb7P7XwnTegt4A9DSiz/uhXZg6HseedOLXtNUXr7oW2dff6qHN85uLG5iUeR79HuX43J0JymKbsL
cKOD4EBl5yxedbMsykNSAApQ1itbQLErUwPJZxcBsPxe67ylmQoCpC0YaGDEPDlYj470gTi44mY3
lgc3DgeGlF5BhzbskdbdRUZsA3JDn2e+f9882nX/cYPCaaLnYhr4llrgUpQKeB/1YoVE2UFI1veH
tgXFwMUFLYf+R1KHWIR9E9VgHLANpWIkywib40xaEeP8Z8bBNDszZBfgWIKaIxaZ8tBKoNRPBTAX
9ZbYPRKnLN2FpUsiLN2r2trGjfGsMYasadbfDgPsrb7GHTGme7g2vHtDsVCZKGWBs7AljpfCmk4x
qy7nA8JXDJ1+NChrllPIJeEst7WMDCL61TQMw37M+wJjzzEzCQ0m2ogUeO1cprNXJ1hCgojzUXGe
AK6esqX080GubFABMzaxOJ+xB5cFUlVAYYxPY/XYFxXaQUNMayIprqy3cIw+XHzIyPPlTz/K17lT
d9A/uYLr0JWbWsQFSsvxhotxJBTWOmbt5F4ca3iO1GLypE99lLb6UripeHG+JCJlxojpKXRTDg9G
/CMfnSdLpe+0fN/xsXDoZtKQTT3NeGiiq9lsWHHhzjBgSNYRIajQ4qxbm+wSy0sOtTnee9b8oj31
KzarlxSsZzqyuS5lCYjQ5wZKt8j1oXAkos5yfMmK9JJm5XWlm0f67vYFiMFVNIwbVFfpphBM9820
RKWEphiADJARGlfpsTvnZRRvPdyq65KMntQNGHCW7k8xAecaJUdjTnBnv9yh6prBAyhmU+4kT1OW
ccaK5mpry+A6BJS5aiqOXql48Yww32RIQtaGrdBwj3ccLLCqiPpoZuJpMiyUKl156+KLbGL/M6T5
mNX5vKrxR22TaTroFDosckvwLYX70JLnsK8Fq8pkbHOvuGsnatdxwOvECP6A2w03Z9hvjdb+MIDr
0XG7J8X9xprG+CH9JEjnRRgpbsCxe5AOqNMwQ0uDaS2jBBjlkzsnPW9+8FnZUK6aJ8Q8p8y0XipB
/Yvr5AMcKwkIzfiWmtzeHoJPcA+I0gPMgMTAIMaH/OWDSKLLdJ1StizzIW/rga1YmzJ6nnthbjsz
3ncuyliQRB7VY7wTXccQLecXjkLnRCPnkvXVL5tqI6bD6zobQS2CZ+bUmy5dyoHFGePr3q15x7Gp
amjz64SwuGoklzKISL3tAc3M56j+WbAAkT4312eGa6dCoXKPEnXtJbTkJTUVwdZEurQqpklO7rVQ
NskLYMJmfZXWVNQ+qKJa8ZtEdkUoMKV+12RvM2/JOkduIS3z2qqDS90Wu4qskznghMJNEe2F0aH5
zG46b/bWnHEIVy0NIAqjsw4R3TGhmRi7jD9M6eRHa/Rfsjm+i+MPz0tuaMCsOqppBJLbiYQfKy6B
66hjNTjHMBF3aRjbFA7yJi9JG4hbZ01+8g3V1inAv81Ru3xqZvWu4OCi63ZOGSJ8yFpEFlrJS2SE
a6enAWx23XXfptvK7H+2MZOTnguEqg+QdGfl0GYk6buzeumawjv1ATgTZrw5wEQ6r+CLSIIuxIfW
YXkoUAeuxOL+dnLr0yyhZlNv67uqCN70Uu6OHOU3xBARa4+CIwfCaspLK34Re/pSg7K7EWZ9lSEe
WZmxtQ9Ii+Mtz9fYTw6wULOjnuPnPgGYpeo36eK6msjlYucodtrN3tE1GoB+5itW7GKgYMWUdB4C
+y3RWq9B3XbjWx0RRMg2jgQp+jkIEHOcrl6GxEMQsh97Yg0cKNorWWqmOtdzhoQYTB+bonPrx/1H
t/TT27n4ySjlh6zsL9OrQ5q49C/jzD9hgDzEpffSjPNz0LkXMsiRMHYYBypR/9SaAJwW3wAehYNV
lcNunBtIHLm1yr1luawIXCjpHKRRQriF5xf4H/QWAQSHvKa8UwQqoDM/F6794oUI9SynYZLfvFhV
T8aE2YC0CcOzK5+H1Hm0ZycGOjjcuwxjgWd7vwJngQVj4A2mjNOLlX6AFy0OTPSY+ZtX5BltVIMi
29KOjf+R4qCOTshBLlnHzcS2eZe0wfnQjXV5F0vOWL2iYzxqpjdlTpKJTm9w4EaYGfyTPUbXvcz2
0ZBs+pqpfhuARfXmm8KMCYNonAQZz1cWx/i8uORUGUJQWIKKaJM1RQgAyS3zRWZ1H7m9AB7HsUS0
8alBJ4y1Ot+3XQiWdYDqiLkeZuTkr5zI/6xiAiEEVpU5aed91/zsEg5HbJbXlfRzPMDxLi7UEwZ8
cKs5iI40/BqU4x4YTx6aNjk7o/yCKisPgzUe2zDezcyDmBd9d6PtYvUdV/UfxcMetvfbP2fB/jlO
9t/mx/4pTfbqYff412f5U97s/42A2SXN998nzDKK6qaP8k8Zs8t3/CNkNiAvljg04sAtV8Dl+P8Z
s8EfQeBbLoGxlgUUyycS7J8Zs5b/h08ryZUBJHeb7+fp/pkxK7w/AtOVnnTJu/Jtx5Z/+w8yZu3l
F/jXoDbLdflRVAnC8W3TIkPsz0Ft4CbdahoL/KGulAn5VoGNqzFKjfYpnLNZ2FyiWe8GKIudIb4V
RYSUpdR4BACfZayPxeRO9bWkY0hGVKq7cDNDEPfPSWYM9cUW4cToL3bb8DGCjOCcaXQ3OenLbdxe
SpgT9EiidOhfoh7frVDyI3HCZETekI+3UMGtJ7NSq9bDSEQwfTs+I2+UiINkwu6WjM1EZgkA8Ozg
Dj4uhiadjOEsmpH2g4uFDf2AopuyQ3UbfKncg5cRZUhANzpNEAV006T7rVt5eHkH5nWECfhz/MJG
7Opjhvl7pgoIPTbuqVS/ggmKgFFk/utos+yyqM4Kt1zF9OC1Ha0QulqHkHorQCHgOS9MqdH0dCgq
DDIP1M5qcC9BYhiJgDdTh+lDPzt04YVIR72tRo5oaz/WmH5mw9EPlKO9cXCLtJY4O4kuX7y2FiA0
y1bPpBiNlEQNoSqG7+GynEIUTju6pcOX78XTixHVPi5cLOOgiQsZyoNa2mWfSNt656OMs6q51EXt
tR8NT2qdXBG16acdlzkg796bDdjM5MOE4oPWt19cKPoL2MbYVJR3n5nCHo+0lwPFioqwtDt2OoQ1
qc3GkLfQpVX6VvptWr1zQIXhE/nllOyADy1VYBGEA/pNiOQ3uVs7BmtVlXnTszH07g8/DBHBJZlN
lTUI2XA2cYzsOdViPHhmU5DwbnZ0DqsU6u+ao5oxbBqgE/A4vNaxr0ZY5cGucTMbWFyfP6ZjTmM6
7SbxXEOk+ZW1g/pZLnwbZgk1RgHX8+z4ptImUlYrLRYXTpSKGyFIo0SqH6fshIRegIHzXBrsk1cw
XJvwcPysS4qfS2+Vo721J6jOiEGL0ro2EFgtLqncZdhdldNb2GRcBPQyKXB1bWT1pwg050fpEDv8
NKbaQawcBWir1il6U4QglekOYFZGke0UB2e9n8w4ApCj7VI8R5aHmZm2dUqtgDDn2a7c9gIgc6Zv
HuE9ik/RNDYeuazWWOOUdtPiyovMOD43ZjzRZ+27htC61UR6UQL1ZzDl5xSQzXN0Cv70zslprYMj
AChKkxPjBscuTk1GB1rAgjH3IcvRfW7rrHW/YKb37rMYdCF+Qd4ysj3kFSO5pMTa9vveCtVwKIO8
bs+6AYKzB7k04+zEs0wtZIxlqvZNAOlmbw6h4EjJC2tc48ib5wczkRLJn9dmwUPixmVNA59Ajw65
ztj1oExw6YPzzef2mITOmLyj5hbTkc2SQ2LWZOBi66mz3+1hpJx3cxU2GxxoGqiJS3f9JfH7MCW5
sDaBFRIDIuozfNocl9uQFOKxkSBl15UtaBVETdnlV04Thj7jhjqCUFpOafI+t4FDYDYCbij4a60I
Jr1MdkPqX9swkTvEMptgJrBc+sdGG9hFmmFsBaJKkic2nhyiPTAdifqpiNEZMbVF7iAPdqeFR4If
kocdvWbmfFALjA7Eop8L4uIs4HnJGDGytCU+iq0a5rbGoj/i/HAJDLnKjGrQ9wFSNiY7aVkgtM9r
b/4J9lyo3ZBT+24ETeWPEt9NepWncDPAjYqJBCQuFBtEY8h5pTfIJOP9idQP0mNMnwIzhCSCHbQK
IDgmYfSq2xne1cmh02Hnv4aAVBNeolhzYR7LgdSXt0pxQah9mpTK7O/pKjXkvjJl76PoajJE7L11
Y9t2xn7QuYPTbOYMm5/jfso1fHxfO2Wh1u7kztbjGJP2iBCDO08/R4PhxxffBf2+UxJX3C0zgvQ1
b3uL6aF2YoVmbKGTsBv41TZzcRAyuc0h4TA+GmfCtyaK4ATewH1nRf5Lk1RDgrnJgTpjVo1AaGE4
OEOswhvsqzQhx5ta3RrfQiMIQD91fZMD+gKv0hB0d+9UqDuIJ8s8F+/GyNkNIOeYseC7c7VJzcnO
13ODZmkf+bZKV7EY5JIaPSXuQfLS652M+yoANmCVnrsP2tkGgWVFZnTQgWcg12REh5gE9T2KiuV2
3vwvVnb/Bws3aqP/qXAjZaP8lVCplX3Sz8df//W35Rv+XrfZ5h+k6vlC+gLdDB0IElmnz67/r78J
SeEmbCfwhPPP4uyfhZv4w2bawUiOKFZgpb5p/S7cnD8chPAmqZWe8AMReMF/UrhZtuS5/lS5Wabg
qWyHp/J96bvenys3fgFu7KF+LuWHzNIfJqvOqrSdK7dt76ou4Bzjcnf2+YOYMwzdzBii7p7LaX7K
G8aroXdPLKyNvWoz+zYpQFN1saFJD3WGB5SFmWll9SOoAJYs9lbsSps2aX9UsjgW+GKaEb1VW2QQ
mOt9KeCPuwXpYxX76MqOx72nPUD+s/+s6uom6mug7eV0o4v2BJNF0I1WhNd35TkIQgQtCUJp0P/O
2pdOue3s+RFK440pSUbF1JWdo4PZkTUvwpHmMN5bCJfnHscDltZol2V63xHdS+/SAq8xWvbaCIY9
56XmVCbWM42RHeCPRzeEY2fTnwjzJFinJWu+B8XAHCwmeB4jfH03msCkpu7sxGh31KQOud+vEWx0
K78njyCzn61pOPSIbOEXgRHpAIsHPTEbJSG0YQx2oi8I66Ebu+oAdDPEni6I0KZTV2Lrp/hDi2y9
2JZz5Vc5fXn29KsOb+VumEr3ZnTabWbW9/Y80nJFZS7yMrj3WOFo2JgFJ+4ZDVLhAtP1v9LUrPdc
Im9VKBFBwuf28vxpZhykU6JeMiwkq8BFSBgHY7q2YvWr/tXSGN0r1rXUk/cxf/RhMANwPosALC4y
iQMN2MvQESeatvOuMKOj59DxqwXhJ7FnbpxIrUwjwajCWDDsmbjmKSLleV7F9XztjiC+jdE4Wjgp
4ymc1gnmXBCCSLMdFz1eWe7Lonv0SUqwfHE7dUayze35C+UTi2WpXskc5SvQmWBz0xNEstw4BYc0
1APa2O6SQLQykvhHHKXXBFXUAOZtQg4Yu+U6IuN8yGE51d1JR1V+nWp1yob+gvH6LlbpgNmRFB9U
LPvAwTeO85/NtkfUUN3YAaK8ap/wVtKB2phfRVY/JXH2hh98Uy5evDAMYHZGRbOWA9Ja0U77Cc45
CUCSMcb8Ogsd7KLxHsaVd8wm8BooGyeignduFz3oID2Xs0NLxuivEiY2R19fTwZiCTjGw8rwg2vO
8G9pWN7HpnElBSNMnxhslf4MMvI5YKQ8qxaoY6nLra38Ag6QXR5Clf6gK4d0gyTrzOv3hhEj/6WP
iDNdoRk/dEV4lcX5XZsieoBoQ357HdAxS/vrhUgQmkb3K+z0VZyZ943nQYEJy6+8R6Gc1RqyLKhY
ktZBh7TdO/4CjmWyY1K+BGlX3qQQgGDvQN609hWplsGIFBs9PampXQuNJsPxV3AZkhcK/SBnVcn8
rd8k09rwIgrbsHipfdYBBRwG7c11N3D0EWP7Xqd4or6wc3SbLB/6le1yDo0ZUN0Utr2fBwebhNvD
V7HfNLlg0h2egig+x4t0Kqs87sn5OOsuueIYCzr4SxkutycO+EpFL11Ca7IyHkLV9huBLQXilbOH
1tPdgDD0a3IVghSnpxTtua/Rm1vTdVJgi6mHlparSSwB/qHGfu07htMh0VuuFwy7OkEAIMtmi7Eb
U4rfPinvyk9wLUvz1psbGo8pfoNQVVuE2awfkgy2ZsqskwcMdfEmIscSFStAXT8RyzEhTytPdQp8
xRnof3oN7X6texBZBdjIaNwmkJ5WLg3WHUiHE6jGfRgrKnyX2RAOVXgT1qZIyWNy8uxqFtGVCcNm
ZznyCz/BKojKbeOqkkYs6Ry2dR3oZNoP1QiPBZJFFAbPgTJOhm3eZjqiGsk/vbT6DEuOOWWYvwwO
aLO5u3htd0vBwv2Ixtd3sPKWZFCssZbSIpNVzC1RvzlzajK2iYdD1BI52DrxFemur500juiqNxxg
ycndtx5MVEt7j3WEzsJsvsB21Q+WtzQ0T6gF5b5aen1QZe5gMva7eNJvpfORFhFqQoGQAQnttdMn
uDLPYVytRembKwzRe99uLqWdXqKuehxGj4Znx6hKBV8ZLDm4zowIapdONNwt9sNTbpjXacuGMhbJ
a7GoO1SMaM+2wSdZd6w0R6Qd6SqnhcsZYNW4jnE9UL+vxyK/+eb8TVb4YQ8nr8Fmig42Rv3HAtae
iCn/gC1Nl7J2MwQ0dkYkGFIm27kk4/iu4mTaQOBhZFI567gdxCEQX6LFomKZwO6UV+/BE2AyL1ap
9t217iXK7uLej42bmYJ1O/d4hpP2WSCoZpVP5LEZQgbXNIw9x38UuYiIesP5Vten73BgstHM1HyK
Mu7aWXj0cp3igAuhhrCPWOLGkmC2vUZPB1eLczMCQZpcd68Rixsm984StuNbALbHgcgVXRK/K27K
EBVmjlhaMErgvgGeQftoa6bN+NCYpTj4AmKio8ky1GFGgx8bDdnItlfmt0U8bq2p9O6Yp+3GTEUI
QXwy7K3yRaN7uwg3Mw50JwBzaedhrLBhNn1XgmoAcU6QyRZrTf7q5R9TnG1Lv/OIBUVihRb72uBQ
ACuZSTK+SmiYw11lljN1zrwNMjKiAgiVPXnUmMLCpXmP7Y1x2ZxFj4EuvI1hPvXKgegLWC/zaH0t
CSCmvKlAJmGBhK/ZGc+TBKpekQ+RSP3qNslr6Sa/3JndwzHmLyNBW1jSql46/TE5BFkMhR/QzcHU
8ddIU2VF1uyAsZukPyHB0qvo1QDMTNLdp0m1IVhtrwireJ0bEO7zJA70MyY2PLnLJ+XteXXOwYD2
G1C+ua004VBBaecXXKaAWJvwjqL1itM49jugmEHy0iur3EdltAdC9igIVJiNIST+ECtR7gKucadq
n3keXT3F22lNcgfPeenMYJohcuo2wCq9tLOfrBqVJtGt2kofFJfpXHaXIlHP9JXyW2DAAx051crs
wSIeEk8NdaVh+vsiX3zk3kx8NpumjrudAASKXQglbJub5/hHVKH80lS1R8Cc8GJIfwtjcm9ShTzS
SZNjFsTsuZDvE2U+hXQx1nYCdItkvnOLA3RsiaJ0suJDzvA6LNgzqULiPcXwXS1O7JsO/xYKcQxb
zMu3NjiQXWDH70PcnonaYfKkGRFZcfBGLFKh8IOAg+JetKo93mJ/xtAXBQk5VplsodnxuixZmiQ0
x3uhORBqgJSJas59lzzkSNPJV1IW5l+bycAiWXMiC4ZdTO6Ua36aWXJE93YnUetTt2U4vHRMKred
UZuy2fZsA5sUmfuGjqpxJXJk51J2K6+y79yULlzrBGvaWhalZ/9gVMGP3q65oYSxN532nukHE1aJ
CjBn86nZR7I+wmORgtJAksgfxeShsrqfIwEjEciBlSWePNl9RoJEaCsdHmsb7VfWPpAg8JB21ZNl
h5jbyTxBA+A9FBDrdxZ1jaU8zLsgb+oUqSV7vr2ui31PU2BNJ2PZoPAyifDkhuuwnvI3AVRw7WK1
XhvteK7sbmewnhHQEzBXI7Nhb3jDL5YhYzc2/c94TOC7jFt8rd11tDRgZE5IpkkMy0pH+QGJypZj
8xttediJg7gIujOrmAb0IRlosg6yvQ1x3sOujFJqKcQqpgNVKyAtqq1e+hY2LDOu6pg51qV25IOT
yiv63NPG4qyR+YO3rgD3AQYHWmwMP1girgmroJWd0ms0AwfUg7GxJvUKHxl9nT8zaHZxsBhYaR2W
vgUjO1X5O2K369Cyl/wRyIReGN+E+Q9mxDvRkjtpiZkkF0hFawByNxiZzlQab8YCQiKn8p7ANJJb
AH7DzCO6jWNSQjkFFzMGlDEORJpjfwGRMO/pGDBPUg+lbD5oHtUbT1zH1fgY+SxFtONpbZa3qL5x
XAydT4HV/Qp6cirIfvR2SoyfQ6o+jGqyz5gdztUoxO3CTjVHEtG4XZfgPX/rdV2xdonXE17Y8seD
ZTLLfmCjko+ZyezK9Jhx6S/Lhs4R6f4M4oSOqW8cKqPAfowhdsP+QQIIsXqd3SDIvMcoLOBdf1YG
DS8Iy+R4tcmTqLgrSx/aK3rebOCtGRELGbO7DrhhOmFBtZ6TLWJj2MpjhIe4PxEmCpCtuk8Ac60o
IIGMYmewlA3Ek7Zj1vVbv5wVTEwiqTxEwGU0U6Tp9LqtWr2ea9VvZLG2FENyrRnaqxFbbGvcofc+
5Ra7NLTzdeXd0+nvtkDVHxsMJ7gOKRCyhrvUyJCajqWfrWPf+WwTvAUB3XOZxGj3B7Ko0qdpSJD9
us6zYTdkWywUksCHaFzjkzFYxNwhv5sWJKXqK2jloqUd77LuDd26yJx+46TNsdb0+zUJCFOKSmce
UF4ZgwUObsSz1bw7yCfUpPHS4Jcks36bzYuoJK82lovY1RzDI1kvQBLS9ighORDFUcM4sJJX2Z3x
NnAm9cIJkavEB29AZkvNW9OXJ8dBhtGSk7cJ5pM3wAYOeWO2rV/ZGwRft3Fy7TdThxINAAamnkQL
ooM8tEogmwe7f408sLPoPJtaBisPDCgHgWQ4zP+PuvPajVwJu+ur/C/AHyxm3nZO6laWRjeEwoip
GIsshqf34jjA9oUB3xjwAY4AzcEZqbtJ1hf2XtskIpmRrhzv80Gzz9YtNNmXwlqCha3fAupIXz15
3NjdBG2L2TDpUKRslFwh5N8exybeBXDreKO6m4sufj2hvfHo56YPmRJHyk+HzoTAKX2ps/THiNH1
ZATmYGYm7TrDh2L7D4tVqDL0EfnInWHWGyIj3YPUxOdppvj2DGRz9K3v3MpWFLonPJtUil7MuwN9
tHGL50guSKVGv8QhymDPae6Q036mUWLtvOLddBnlZS+Njf9VZ+lNyH6XuYxzLHICuT/t+L4ZSSZt
2oV8kBU0UiWDee+buucgRPmH5D9Q4y4Qo9kMzC2nPviLJVBmIcht5ihlZM6TIcH2ivdsz9Z8ZfXp
ziS2IPMehS8uwuH41rm/80R7lgM6V6BG+3awy22AToXoqbbcibx57/zsISv8Hb/GnT2318ZSxybJ
rlmXP6iMwtBRP60myTGZvENYiZtqswcHUdNapPKj6doflzrb/PRM5M917D3GeLKZWD8XZGbG04+d
hT8EOINYB36qxuYrSsTFsLy9qedfOUy3eCCuSMv67ATDzWeHB23luZDiMnRqFzrqpe7k++A1Z93m
D7I1f9tO/aQ2DXVEMq0pLViy/A3Jh8qt98Cef+0U6gWqIaxw6jVDYoSNejcDESljkusQ/F1TlZLT
OX93RQCs0U2upekSYAe90gxhvmdXXcoPdmAwFMuGdJcnZWQffujupkwwfhjXKmdUVVfpVnnZfew1
6yKq6GlE8e4W/OCOzESfZEZjfE4J3ObMxS+L8QwtybV2kw9NguG6wvPO4JuhkVAvMCpheMuHbNEi
2V7cbeweZhxZUUrfFzMuxXx6Nnj4Ju2vE2bXACm3rgmo1UxSav3hWrgU3DleJ6H7yLb0eXkVRgTE
eCnuVA2oqsUQ1BUPBS6rQI2nkhgV5QWvzfzt0G53o3oJuwDNpeRWhY52s/L8Rmj1ERJzsYSRfjgx
lhM7OnhB8tBj37RE/BnlHuIL3lZDuY/L62XsjxMthZ2Uf9AC2+gK6bCTOvyUabrzYuw4I+DgiEi/
liVvUVOd+9QUuEkz7HguN5wH388wb5h03xr3dZIEL3pqme1wnA0xD7XG/YxcNNR9GV/hbeaUa9Vt
5M5KErLlE4Xh2yGuW4nX2IKwOgHmA82O8XK0H5xhkcUP9auUfFA+PgelvDNGqi+LbLUCBFTkK7H2
Yo0mrLqY1nhBE/SlRtKhg6EjOnzCc8EjuZeEZ1W+m2+6CIyxcXaKgjWXfGA19QOLrl/bASLTyUXq
jmUNIiGPnoDKNKkH+ODjdhwW+Dac6D2mx42bc0egXaQ92+WjfnZKJWCwnObPyeNkZh13q1Jx0ab5
O1bldw4cczXjR8HKD/c1HtJr6fBGN3b2hLf32mSQkEPeCV0nNIc8ixtsiWbEoLjhtKiSQayxdp4I
5mS1Kj9Dr/y7fHx+WH4NNu92ncfIaUMkLlQC/th8dMwgWdUAy4k7tD1tjTvSfLMz2lWmA3M93rgU
2b1p63GwosOs5wvwFnHwZP7BCmzdAeJBcf/Os2mE/yOR6nkVMInJLM5NH+Bg2ERxfulDYd241TJG
KfyeqE4Ls+VaK/iBjQ0RpwB+Mw6/tcQ3bo4m3X75FLjTe+Nkjw17lhU5jvXeUmjiDKPeGIxgMNM4
LN8kBVBde6+NBtRmeOPb5BKy+v9w4/L/o5bGsf9PK5nHv3X/JdPv/6h+/6NL/v7Huirj6n9e0Cz/
+39d0IjgPxGrBDYCMB6HrhD/Y0EjxH+iIrBDU7gC1JxrI2n5bwsa+z990zb9MLQD/mEly77nvwtr
3P9kWG6b8GwtM7D4X93/m/0M0zrnf93PcNCi7wmFY4OF82CVuP/bfiaBN5wm9c6wGHjGwjQeIuDB
zBaU9z1mL6XTYfy34b9Utd0+97MN63Tqs505RO+24Zo39qlQ4kGpHKMqMLZch6SJk24T1lemezlv
DgQMbVyHbAiuTGyhslzDkCo0Cgr7EMZ71d/XmT5NgU05k0zNfejM6MkT31yb5vib5AwgKBV/o9FL
zjKAQtg6udwEEosYObOa1Sy/ifOi+vSA0znHpAWrR2XlLmmcdheyq9izmwfYFHvwGMMgp4aJj0U7
Bn8ajwmCb1vs+5tiO/uMe2pCrn10Equ4cMZdQG2I3U9iqPbz4zBWPzURDMfeKP8ordNDEWBZctv8
EviivXkdSuUEZtkaQcGTVd4j7ZFH5cfPaW/KazI4BEcpDY9yOOPgpvKdTVryki4KKgsZfLil920d
VlBIjCWwVL11JQ64vG/r/WxNODDpLratglc4ZuOJQZzeCw93eEMduklV9jVqnl8GVi0ePwjRx+gQ
TpI00pyIt9SxnubgI5l6uJhJCRQmBmNvVKzKMK/KcTYARaRiJ1iRCeiiqApCiUqcEw4LZWhhIoP0
9doxmP+1wmdjbJ6MGhRv6rUzhJbsy0FCtRE8etft0BinHgp1JYaHxpNY+OuePdryxSfyfZWaHgPr
vrwQ9GN/MYBHzjWMvMDMd860CmEG0xA+8/yAOaCyiBD4R7PzEatuIpKIVm7JGYkmElVIcDfl3vhS
wb+KnWNfUqdGXoKxqGR001UzCLkiflcok/Hw/bTl9GSUD01ne9u0aj+aMv4Yu3kXez08Pgu3s7+0
jUZXH6DaHAPN7iPMGZO2sFlIcObUY1RlJD3PW21y7Femuhc9EjETfTOUWuLDhOqYeo7h2sjOiCcp
ufAurjxBAFoth2RjQoUbcgACdvpj2fxIEMYQdhVvgD0nT9Xwjb/7uxsOLacUAhm29Ka+cp5N8Bxs
DouhesOrgBve+8vEDjH/8B4XghaNeD5hypsP3Bw6xbEhRAfrIXNrmT/EgNRXQ037MUhQDoV6yCf9
PpFMYOg/icLRJx1SjdNHIAcvFF4XV3mvKVLhvPs0zewL5eq9IEpmI00GCEkV3OXWeD950Tcaqs8w
UUAI4CFkJ+Y2r/hqWEaEdrUpHH6sNXsPPDbQ/oux+6ML8wKXgcxFzMeGszp4YCV6hrsZ0zLPZ40y
c1X67X7mSGUOkd987d486Kk6fXUT+4WFyE/TeQ9eAz/TTP8ESsEx7fp9ZkMs8UogwVXSPUr3KiN2
QW7cnvAYXTKzJLoKOmo9IviTalQnRfDsNHivmJ5pIV2Qzi7OPFRL+yima+pn74jPk9C7dNybs3nf
zuarRCbnLJEkaIKu3sLTVZTrKy1YR3LLCGpj61Am5Od6eRJDN/MA9MAfAEIwEMaUjMc5pjp0Uqte
F233kmYspwrLBU1jLxSNSsIv2YNzRqUXwdiK0qI8pqpqj4NTBJusVG8KyB3K5IFBnRjvUQLyEDbG
t7hlxhIs3FpwcD3XR/A5ZHRQNQkefS4OiscjGA/dp7/InNi99hWtBLhIMc0PY0d9k9X5URH9vpIC
l0ssum/w4v3g2ne9O7x75PzC4iHNQ9T859b/lY37W8nM2rbCP6guf8485lJQXk7suEnpxSeODP80
O/nGsPUXScj3XsabNfXg10Rt/ZAxw0OsSr4QhwUeNbys6vWyCnDU99in04vwxjuk2oilevrYGfWy
W4Ib0lbzhdYFXkjcH3xoGWB5KlIJneaJ28Dd1ZZ8Iqu43wdjfY9rhL3L8BFU3b12ihcfkf4+IZsA
lhT+MTNXK2UeM1fjPMPpybLTSg+lh4A7zioEdii406aOQNKkyK+MeDu37riv4gmNkNuSu5rAvqyC
5tH1J73xnBSIlNPv4IOwHAzFPRy442S38TqcGKvCOOjWVS/GLQazdt8XLJaxKvyqyEx3zbJViTpY
Ya74lW71Xjow2MZREgJWR/0TXvc/wdCDG3OZsCWIBGJRf05J2KyUlb/YhaIFcuedFRXGXqU8vTSg
qDZgRZE4fzubgYDvFJ8ziIdThTnkUUenxDN2sgErAucrytin9r7zkIbuBwW7sR3c7qfsAgPrNiug
KmTTNRrFg++3OKeU80QbGt07E3hDoftThTgU3YKRnoi63aBWZRLAdNkIuid3AJvldYRgtB4jO4Pl
s4+Ew+85RQ3RP4wtZj20u3rlTm2zjmy2W+OIulRXKOgRIzC7Fye/6IY7rsA4GReJFMaXZskDTTH2
lrW7nWxmBCyOppQJ0JjGW8NwvrKCUR0hjPOGLhnwXuLf47J4ExbDrbJIGFzpfs3m4WqB5CfIi8kW
fFpKCdeY6ZvC31bJ8SpV/D4GxrAaSXC4678KQwyPhUgIEmC20qHn8gc4WEqvhuBv37ybxZ+gZu5t
SiJy9aTOLstALrTmiMVmOtRJfT91sBR9Q29mQQ6MDA418NgVpeMHYwVwyf8SdKKJ/MKeTbK59bXH
MPoWCp6pKmHcgvrwE3wEuQdThxBrIZ/DMNqjLzX+TZtmhxwVhYyjAofDLl0V5EVXr2FXyY1jxfow
1+lfGdXILVIdHpcR9KxzVnrJ9KWscheX4XcalqRDbDThbVaUDBuU2sNm7oiQKYW7NdnZrRSf6D0h
5PcZIx2iWQicHfelrZLzbNftERLmhoUQo2ysFr0/n6y0fGTV/ER9mDLLL2iPTc0H5ofvdpP6B3+w
Tl7QeSdPc1brUR8K5qMj2+R9g0nOaeKzibAOO0rUXAjranVF756HO2+M3v2+gGngL/Nk6XwglavX
bqhvTZrKDRaHYG1FYg+FklE/ro/Gh7AdpxIzniCmNOHTuKsS7zQKjjoUqMWB/I4nXjPsblQpiTM7
G8xkRPrl3opMpfw8DoxlXFz1k7xwPsQYt25zIjGYtxF456CQ6D8SxWWSxJtGnoDYG/eJcfId4pcY
z+AJ82byQYukWSvV+DCt5ieZfWTSZLDczDTZcdYAXAhZzU/gSYLFPtOAruLxBSUvsDA85aInqZdg
vBMD+WeE459JAsUzjJA7GCY7hyGwj3478BskdrXtecroyTwD0Oyx1hjbhN1SDVTrAHwbuoXVLMQd
IpqzOwJHfKo9iVgccUE8GR8tqNxdaMS3wGjYeirWTSDmQciX7nEImE4N7LK65E85sQN2VUbjMLW7
RjjkP+VUmZkZHtw2HVY9uuEtrPNpV0Y3kJmL2oM9chxOvGaiDlee6XTnhuU6QdZomvoifZQTysmh
8wjdypnY1cI9xIqnX6XIHEa1mW7C0i3vXDCnKITcF8TR1WIgWjlVb60cEbzNenk7OrruPEC336AZ
XfG3rpq4JSAMR8FeYUoeHX7BiKb7ULp9tjXSTB/l4D7P9oUuI9oESJNWtPCPreUZh8JzPsF0vXOm
NIAWOfUgb/1NUx5AXVLOiJ8qZtxM4ewlUNLrGRlLgX+zde+M2jY4tEukNMjKt2bSJptURvI8SaQz
5Htte55umySxH2ZWMHurVug7RtLJ7QYkKF6vdU2yvU+PoKpo5yiDZBUQd+3yqTcxCO4mYPjr+wbP
DetH8AzYyJK5S11AcJu45t0Qk2kPLczq45dWdJBkKF6yUe1jQqufalHOR37OKoAxQUZavjcwUpAy
wQaCXxb0YpkF6ziYr3ki7Ls4GYZH1B4XkhFddGj6MYcDekCd8KnD6GBxF2zTqURfnSG5Aa/GFlkP
F6Wm+Jh1cXnxG8aSJrallUD2TR9p7djcWyfHk8V6Cug6OiKegn5gJGpBP0jj70mZvKNZwDDRacl2
88tfM2X1bUX1s2sTieMtsNpRLuqaqD+PrfHEsFrc5iysYTM/5lZdwWEsxyeuy1cnS7KzV40PclyE
9XWZngxs0ERdIzt0nAW2OWfPFkqha9KKu3ke9xgi/Kd/XzJyV9zm6DrI14zWqLepbULk0fPbFMvk
OIYAXeMimi9TaZGxRVzclDZo6RIOZAYCTzU1742HkoKeA3CmG0K4ccQt8Uf3MVxO9DtdvkmW7gVa
X4KYH4NtWF0jV1hIDdGo6X56GbL+UfrQllwCI04a1d5OezWpS3V5p20AEvhYnwibQDUJE0p000lH
/g2IRHrj+u8EFg4sHS+VqoaHIYivbpEfnco1aSBm+5BnqArYNp1Qd8Fo00azT7pyXHyPFit53uZg
4fFUtRhv7J+eCSLQe44rjoyouYPpges0Iy4s6fr44DiOvCVpY6xznqYkYHmv2hbwiebwzqbG4ipw
JI/RFDG04NiynQmdw9DqvZqyp4ZXe/r3xZaKCHngZypNrwOrtIuhOZQHkR27tEQ/CVfALpG+CTls
VZUjbo67lHbXms9jB8opdM9o07bAbuq70u5+Z2V0DyhYcZ4Gya6bmEfbsBHTvkITF6TxpiMVgauY
cQQrWg2X3unv/30ZxuJJmsHLUFV/ZUhoAMaDhDVzE2y8hfD278tQFPM+7NsFisqLAbrL+BPD3cWY
IR1j7yYxF43rKVu+2B7Hd+aOABGQE1xEXwDgJRcNC7IZnHqQYcBqyTBzqTf8qNc3evJ6TrK33oN7
VTK3vQa1mb4ttZiTZfYaRwK0lhPo4GvLLvXRdAz4r5r0abOnxujQsL+mFThYl+w0s+4+WfyR7uQb
zZpzoDo6Lt7rFhjIkxF1xYaBJl7fxJx3Ui/GaMOLPkpYw/hOVhBZ89+6cvddZhSf5Aq3C22y39s2
537Fw+FoEwKwmzwrPzMXgBmm5RV7jvPQuRwgZap8VKZVc+rbV/Bj8bupdq2Teu/SVCn7zVec3EyC
MOW8GOjd9oFPl/TvWwfV046wx3H779u2q4n9zYe1FtSmThKoF6uA9M/LLrZJrdWLmtziULfEy/77
NrPT/jjOKPZSNqmNq6cbEeDVpcntu9pxdnBc4ncnouKl2yN1MCpQz2LmfIk8jvE5J8CzNrpwI3uD
YGkqUcr2QO8SQzUIpLS4iyhbN6Uk+K7nfWAwIOhLId8+B8GUbCykYdA/+yeIzegtQX7GxvSgoIYe
DPtvoVArVIbHUliZcq8j7x53rnPB8FZt6oTB0SIcSlwmV/AGxCmyGS8PQ1LtJ9oqKA7VWgxMoewe
HV9XwpuLRiRukiDJo9WDlRFA+44Awl7HBOouqlR1rNwCYaSc+zNmls/RmW/g6+JTs9VLUNog7Qu7
aY+DAhWn70ZkQbp+sy0dn+YA2e9RRelTpfv8gwCeGx4KFn9ECm1Cx7gTU+KwGmI+NsUTB1cr9plp
6pdUwdPq7NL/6Ir5oQ7FNehMYLAFHy2kPU4EQsGeE0hA2K3UMZIRD4WQLCUcJV9NS6nhIE0SI5Yp
M9wFLr1ewjb0ZrvtoyPiUzf7DwzPGSrmf536fhjI6/bn7t37NYjgupoj1n0MrJfcUOxS0UYjoPDE
nWGzkQ3K5Nl1gvI39jV7WFvtA6/JT50//AhWHM8TK2GCg6adMzZIXqSa9lZvmnuZZA82tmoSJ4Pw
oGONdIR1Zlum+tpP+WuUGdbFaLFaYQrAXQ9J9N9TMiLoPYiT6GSNBoZub+5PwGQPUUHcgyYffo0E
+Jj3UXIn+ZNKDs5WBQs+Ky2zc4T7cD+R2ZlUMWd2WE4bQh4CRM4Malx5RCqNzdvKeLAsqTaNw06H
mAR3UzoVnJWgOVjNoxQiucB3VsfRHXca9cdZRiYyPVlfgOBVh7ype0Qyk8Uh3OkLhyS7XA8Bf5WX
MYzlaLh4lI3PMVCnJ9c1bszJvIsMqPCUg2ctCuQOgLK1hagPHtAZyWCOg235Y1ZmtWwb9TYWc7/t
+znBHMectGp/RtHrx4Q9MJnm7sFX09U0YaEWDOG+WU6unbnYeoX9OrV5chLA81eokD9N6rQvaVF/
26X61FE/kMZVT5tQEhs9Co7+elb1yu2CuyyuyrPn4JjLS9fdoDr4DpH8rBmIGHtttD99pM8YaZji
zQy+nIwAwCEl+6/38vs2EtywoAoixhWMH35HE6OVmsRadLnBInFkyJWyqhPKuVgchF9J5rzW8yX1
R2Zhdu0+aAdN0qQXH5B/Dz5+FRnENyiDQRcz5JOTsNFnR43kez7SufbUOxsLenRNKtPK9sG12X3N
RL3xjhSJ1YmepFjHhX7CrnqqvOo7WJD0UQI2tkQkd5x9cibcxgGAao6HcWQkGxFnS54FY080PlE7
cfJ5ZXKwGT6u5mawyDny3+yWQE8jjPRDp6z+YvXq2Oag5ya74YX6VrQDC1ethDGBfERLts46RmJF
gnsUr/267x04hMCyN7qI96Qh1JtYpMma/eaYmwfIxNGfjLsFMC+VeiwfuoxrTLQJ5oqsSLc+8Zur
Qc/y4pf6EpNR30Hfr3VgP/NuBsk7YUfDngHDWE/ZhYPlYC+ppbZgk+4rjiqLlgnSYnvIGgQaA2gs
SEQxXC2KL9PSkrEShlVbPYvFdltYab0NF1G9384PEZl2ucjHG3fx3u46ZGJW+ua2brkdPqN0cHZh
M2CJC3j9U6i37ug/lAl/Ipv4jt+xpV8kX8GZ0amVPRCxAGCjk6fYRWLrli4FbIT8KBXJB6iHch8S
bGej8jgTgLUpjG44oiYE4UbCUo/SAUtMeY/QKNn5gWJgh1aIETS9HSbLH3JGNIuNhX/eAx0oLNp+
pGc74ftkOqAkaeO0QOnkmlcbWUKpTLWq0qg9JK6JogNZIU65s5kL6n5V9murQVOOgn6HQm+XVFZ/
zkVxzIS1Z6Hdw4KQpG+oXm48DaM89OBR68gFR5ayMy0mpTZRRxaI7V7hjEfAyMs7P+l/x1H9ujVy
hdLC1YmEUu9S8N9Za9xFFZXBPJgoCLjy2AQw7S/3WIVuLFQgriAY2IQ6/rGIgs3DHOWENZPKQguz
EUhDalP0UEjVRTPWJhMkOVcqLU//vjQVVkfcU2yZtHwwOcX37oyaJeRxO8H93QCeUvvEsfb5iH5M
CPCMFulBSbtYYtLxXhqQfjr2ZCBUGrQPdfydlP0dvN5mb6UotZKAYdbdCPj9IFJ6RdEwjLVG1Dj9
QJoo82q6HnmxTiPOxZ0v6XMnt0P0UMg3JkrNgdYzTbNbkuTDQ8DuB8YIvFPRLvo8HxUCUk9VNFiU
B9vYdOCIHWQAm4Fa1oIa8ZHLN7goZDH26UuRU7k1YfPuVhRbQWi5aLJzwjBKUOdlPt+boCq2ce+/
EqpCS8biYONV2FniOQr2eYCFikCCaGVJXDpZUixhiDCkpwb94UBLPk69uS2c2du5aR5dHXeZYswe
TNC8/Y4nXjNRSX8ZY0zI8dZ9jRG+basLAbpAmmyaJX85R1SwGUyqvF76JFnI+JXlm0c+QROENTTH
Eo+THwQkBZcbMy/qOxcSpVHW3JnzV1PWd0FQDmuys/31EPi/E8ftcZT9R1XCU8SfztsGLGiKxf1E
vRIUBF2NY1Rv+qJ7sNsEzSGaqfuBXEmE0efCDr/nrPhKcjGdoVL+0dR8W0z4CEwtwp4U8Rc+6FeJ
BXrFHYqMNZyokSX2CdkzyXGLFuuOScEnkJihw4/s+lNN2AFCM6+2OBEQ7ZqdvTNsRfJJ7ry1nPUA
yOH8EQZxIkzod/l3JiLiKIgxZsnIG+AjdUc9bUXWnRGEwUryWW3LFskviGK0ikYI4tOv+Djml8LP
3A1ogxBnS3M2KkugwNTXjuXkc4fPtuye5gyVd4ZQJ3VTkATkzQHaT9ZwrojIhTZcZs7RY2QSAfMm
j22iXo1x33D9zDYH5QKmlIn38E/Ibg4OUhT000uEGc+xdKkW+nOgHH2sojxaJ6NP5hOE7iGGR0iO
+DbU88u/38sAlpMtPWAywx9WNsvjNpPrNGjgH4xRtR0R2k+w5m8ZmkdQhIoVa07+uBs9U77dd3P7
1Bj6VQoE11ZingJ0c3hgEwjB7lGQSsYLnXdDplngZdbZ6Bg8K4PvWjigLa5y2wrMVTWBEnZtBtp1
hWiQkdO0HBIktmZu9gr+n1uyevYSeStG487VpCjCPHqDjpqt0zu85PKuDet7N/UmRmCJ5qFWdnDU
+jVEW9z/LbN6f5+b8JtL66RtLwRwlv5Ucn43IBJUHcaY3gk/eokEygiXVLem+JBZ/Fs5FMswxMno
ClwOS48x4gD1IveS+8IBcOVxceMv+mvF/dMQIvIVrfVoVu6rZzi8po5qOfKPpNWJS+U397LA0MM4
DQWTw4FvQr6A5XSNDJcAVaUf+3+wm47I7aGiinHq6MM2NJGLwpdby2qvhkKiTdz1sxp6deYDr0VQ
752OorabrS2tHZzMrDgiKY9ZYoQECmLaCAYfk3RFrrOIOWls49U1u2V9FHkHbIWv5iKrva8mya20
8Jt71eyFE+98p/FP1TSwEKXrTTK55QRYwEGBi37f+p1K9g8Gh4KLF3KdFzvbw8w0mmm7kb4xH5MJ
LZkt9r2eEYQnjFp9PROjFXvlubMC6LnpsAOUcB1S/d6LsN2aRPBtEpKL5C1o0z+VDZGPUMYzwKAz
+HkEYcRBZTIGAOpZl6HJ76va344m4/+xb2GZ5pRLepjXYybW0YTeraDLg6YDRa4oJNZ6H9l1rVnB
wxYcnL0TBD+JO7yneCVy2/AZPHtf1LglAiujXgVmf8lR1kLmgBUAok4xgyFHuwMtrklykEwvz1Kz
zneaAMHunOzjxgNihTm/H8jBmbIg26b7KsmMO4xjDk2iwk21a8Ikh9dbGDw2XwOR92f6YDC+z40Q
0YXBKAX7NJLWIbhjBi4si2BnUOXGCZTyr4N+Yi1zMzm1c+5f/sT4ZT1Pi43j8JQbBHv23Koop4GB
HHRQAhFzMsDb5XMx2bfOKD50UYU7R7ZsjzVVJF0eGjjQYr4dfRPH1C++GJKi80ydHD+zyPviSvcM
ZqwOdp2AOYebOT+pRJnNRPKemT3IefOZ8OkEfvuCaSW4ZQrN6ejp8NVoS+8YNzR22oEtXQDlraeB
5Ehq+LS/jR2xpxDukX+nDI+j2Mey7LBxab9Sn3RErSqsEOFR1q92N+Aa4wRiOKYkmxBhshako8gI
YRoJAb4YhEVWOAhDbkJwijmxadkYp4+wRrCo0T4RXPweavWeTdE3GHTYX6yeM68/5lF8JtHk72QE
3KrNeFWqPVNLxiVEBBzIa1ebjNbMhhacc4XNLCt2eNrFNhC4PFnghHHGQmq1LbR/M8eSUxPSrpii
O0hQ9jYeoZrFkBXrEalkE+EqU3C0VimbBGJBjA20sGHTMNl0rL7nYRgNdyD7jnDwcyyHCCC0YeKz
Cjy5jbGrbNh9I0vn6swqNBSD3W37gglC0LePRmWTt1aPaue0uaCHlcTtTulTiSllY33zlGO/1zE3
KR2vwUXhcXTN9pdw+NBl+on478+AiOfIWRpTLYiPogmNQ88qDDC6fXahgLNzyBDORbaLrIBgodxM
+20OAwP18SyOdjYdx4BiUY6oEchzJbqBeHXk68tMqXHx8EQNqSoOydO2xfmS+3a2lYmx5iGVrpu0
Hraxno/IAFi05MAF2Ty1J9IOd1xW/cnwmLNAufEvRUarUwrrkWkMn4GYUYmKBKkJBRZeCtyic/7I
Hbgt/JPMxvnV8YpHISzcUbK4ZcuH4ZEqAJUxD7dhwxgBInB8Eqq/hUvtBSQUkw4kqF1LdMb53xfZ
jWRURSimUXbChOR8IVU8qphVLmnSuliGTGgGjCw7FT4C+3KJmx1ruNIFuz23SHHjcjy/qBSAe23z
WBjoLn0PVAyAgReUX/KeULGjxfaQ3Un8Q/fCY43F17EmflhIcgquoH2yty4u3KsVveimfpl6iGVJ
5z5U6I/wqpEeo4qaWho72SsGnO4YO5IgheVbq7fGfWdiGfz3bSBmUKvx+FPKTmx736NNiwEOBsPX
sgTg+M/t4+Q4xstotRl6TG/YGO3w7lDE2ZbvHyGyfI9m/4Ybmr9IlNHRgMgXmOarKYZ5HwlenxFQ
AUSD599ZRgnOCdsKd/D0UGZCv6oZ0Sip5BT+wzYfB+LK6zy9L6di63doLLj5tB9jaUdQ5LNO2MdJ
+zqwBmnq4blWznedJs+JIeKdNw1Yn4oTOS9OUz2rF/YCu7GsQ5Zw818BpjNog5Xy8rOuoH0iGWJs
GOb3pB4+RVpuocoWLF/YLjcuxmDU72PiOEfD7NeqtYjPKtiFoLaGSBk3cPLXoTV9Rs3JbqCpYvBi
m8nnO9P3gFwhc4+Tz2NmG4+jtbNweK6a7h2IyaWtUGmDPiBbm9zbde8c84JVK+tZqjac1mQQAfBD
Pavi8gAkDrtUQN46x1QZMcpjAcfzYuYJWeTvMK0OJASXa29BCPVYWrra3NDdF3tDZwVhG80f5pMf
BOacQij+q9lkET9UPs1YRtitUT1nxt+SfobFeZigqGgf49o5BkN8AKp0mYA/rKsu/pPmu5Agzq1F
Xvsila6vuc3OyQqQp8VPoxdiDHFyf62T5t3Q9pLsgXUaXM9JttmTygQ9oFq2MzHHM/PTJV+ZMLyK
9EqJcq62nb/5DG6UmMx86+Hnxd17pEgGnhh7xYZCJ1r7Fu7tpjpbcfBldeILv1uCuEVs29re9iB+
ybN75mnTb7ttYTTkTltIDxVq+E0xkjWXyXqXlf+FvfPYkRzYru2vCBqLF0FG0A00SW/KZWXZnhBl
6b0Jkl//Fvs+XEgCNHjzNym0qa7MZpIRcc7Ze22HIFRdr0GFnFtsbhU8XRzs7k+Y+BJwC7nOlsdl
JjD+klRVvTGiECFgizKkeKlBNtBmJ4tbwkAQDVD51kA5UXvUcr7RHm1bvXNhqFPahjguE6DWUADn
TNa+Jk2mjHPAqyFj+xmL5m1r6ns9A9Iox/6NhtwHhwW0CfgC0+4cA6pybNaJjMxunqp1izXPrQ8h
urdmoGKwJ8/Y+WGtzjRY41VCy4Pz9J208RZUJJLhkFs0K47eCWUpHk65LlLJ0DYHri/6qtvLluha
N1NbLj0qQYustwiUzsYKJ3IH6aXXNZBKZSPgmIl1WIVO9Weuij+jVWPvhfa2saN7yynuurEsN5Eh
iZ6xcZw6ebEBI90cAPA8TNpd5r3RaziWT6UM9ckq0rvebtq9ZRXOesR2vLZI3kEYKH6aLrcg8fRv
ruL0izH1KAaH/B7ewsgsmZFO+T1w0kiM7pHTxNU3gtvZyJj8B/701OSSgJH5WLghIc5I1zZoSOpT
MwaP+HLKfUSbr9IK2AQ5WWVlDXe0GyIoktz6XcCdCwMTELa5njhnvPguhrfCcDbQWjfoIRjUwj5B
M6nwUzSUg6tKtB/hIVU0TNBoLgrytSUyg+Be525W4VYn8jNC0YRUOOTWh6CXGfaT7X33BdCJviMV
PrDdq00+eubWyT5D5bV2kjtq+GdL2o8at0nYoJJk2gaKMus+sBMzNM70Y+Z9m4F9V4nwpoFVsOJ0
1O2syj1FE+ow6lu12s9NhZHALcTWMziG0NlfMSvLyBYLHw3NW8oGY80o1rmDOMnzKRhKy+5q+kvD
mLZuwjx3lRhEKNALWWvhnDX6+XXkZG+syf7aH/QfCtFmNFGwaO1yiPfxd5XiLQgyjEc9vhA7DT+p
ynhQbeDyKr7N9SGOnU1jypeh1PshtzK86FSi1TW2TBQd4WNZrhOt7Q2uMoV351BnZbEQ/JHQ4Z4+
6YGDlLfwnqXb3vhdfJjSPKIE6r+GCZ0xmhd63YX5mmbkmZRd1m6q4sWmfwHYDF2GwOvluPODOz26
iXpyew0sYSSayKyqw0h3N4Z/s0fLxiKvCNfwwhqVQ/nL/4LTflJW8D35fKW40YFl0a0r2Pc7UOIT
5t7JRsY6jzQJ2sXBYTtMcNPnrAvrQ4fxOS6o2uz8fmgMEu1GrL+4E9c64ARfRgWdHkh4c9q80bnw
mdMn9xKfho1ffJNnMb0AlTNwRcVotzTBa0Q5YdtfkWEhJEQ7bNV7F8P6fvCmNwcLc0+QuyXNF3oy
Xyz/t6qc4GhUEynFAea3dazAX/jtMQrLx+C3CfnfFDL+FR4WRO7dTSeNNyP385suc58y6dzO/nBO
FH10FHYkhlk3poWql+OSxHq6pthm1GfSe0NByaFrF8Ft3pWIqiyWlFVT4+5xKAAz/91zcXGPmtPt
2DPLbdHKGvNDOjRnOmXwt5iP0E4rL758BkDOcqxnlybIDfcwjsGUrqGjSSCdl8ZsdOoGOubemN1j
5NlVFWN9Hu5X6UKkF/0eyAODeWN7Y1VMJ7IQszLO7DUjG/kQwKtg9g/vJcWpvgplaDxWgasowtpr
YtRvssiP+Im/vBAEsi9QRtZscYJW0GACZI2CCL4EjszWuPRWku7MUrKfkDpLKJt7lg08aHLRyJia
R+sQRZxXxvwEAFHiySNrB+mR7edvqLNAG08+wYP+XevL+9TnozEt0uEbVbGCLV/QAoZrpsIVRi66
LZMHCKVv+6PX4J8MlQ0wI4ApbBHAaw/ET/z9wgUYEbzFQDQC2BNhYocbqatzJJN7vRDnawMaI/Vr
eQoWrL1jzjhlVYlj0otGDvJ9seu4sXaOFZynlrQG0WQt9tjll4mdogYqSMVyUOJsWmFYpy5NOXr2
5J8KF6UhJ/krk5xHvcD4M1xh//wyLb/NZ95W5XmcWhJwcRDd71KENfAkdLaWE1nhzEnd4oi4YUNT
emsLdBOmIc2TbwL/LzzqscSbvkdAftsgWgbZBfW57qebmG4mPvh1A784qcqzMz+G0w9ig3rbxfoa
+tEJoOeqyumYjnH7MDviPqHNMqvyGBvZDpnM2UY10qQ2RkBYfeaXUdi3XlTfosu+m1vMSw69V3cq
j5D6X0LVkA3nnir2voU5jlC0cG5c/R45zm04+iuvaz77IP41HEbfJRuGgRXWjcuDNUfl1nhXqntD
tsT9LFlIUy+j0gx3xBDTysZisc5G/zJALJobyt4yOOZ+1u1zKlqfmxRqGWwaOmwV79hJD0VFHhLT
VG48Rdcpfq5rHPM0t16QZ+2VVSLOrwxeNrRZkpLyyHGk3mmwVr5EKxbgax/nWykGjrDUyVIvU6PF
Qb1UiM2w82kOm3G8SZCDj3zwNPxuQaySsqztL49CmmjTtRJ3bhiXvJJ4aGvoXQbOF83RkdxhdZCD
j6aKBUemJQ5dk7m9vmaZIF+cVNGwNI9ZwDkKN8UfWeqDrBhtcOo6omWhnEG0NsqnYkQh33NcpZX2
qtgz8cIcO3KCVnje9UsY8I4TkyoZ3tuXGMS+UXs60ucR8g/GuujeiNjg8oYHwLQ03QWZPiTzU5eP
D23FhadrjjzVqHCPNM7e8SnZXUbClo+h3IqyI3MYaE0Fi6aJXlfExrK/FnfoQt9IGOVIRkPEompS
B9Jz+eRcUCb7KMex0eTuoZ5QlwR6efGIXrfS2Y/vhTE26oYM0fCTW/N+hFceNMEFARvzS0lBStOL
ptlTVzk/jW++iNA9ERBLPilzk9mv3jDJLGO45zLnIJs2JyWDJ02jcvnm3IZsLd2VD84LDiy+laVT
2rYZqXAbCbjMJRdh1pCZWJxl+ZwVw9Xq3R9hjy8zmY7FyCyCio5bsl8ij9v0YZ78G1KEmZSQHVPR
bE2D4dqyxGUViaxDdTMNDaF9Duuzmz0Yabebe++LCPM336UlEA3MJdq2QjmXH1sk3VWJjCuVwJWi
+krkEvt+RyI2IaGCWD7ZeF+F5jCwWGwRirD7MRPIsWC6IniiDtr0Y/wMtHcR5rdr1Y4Hmrk3eQEF
BsoJnenu2CQhTIGKtkMNVm0R3vfI96pO/fjgGSzPuxT8WR5DZVgIQH6D1T7g19NDj2RWcs7XTD+n
5js2DMICOI6Tj1WckiRDy36uCkBoIfWV4ehmVbeIBq12fog648V5HbLie8Q8UGf+ZTII0KUpUDb6
huIZjeiahfCuLaPwphLQ3ArWAq81560OTNZ3p7t6WXPTBsOna8VnYtQ+aytDsIAxRrgUpcz/QERw
rWV/9bkD87y61onH1MqKn+n1QVlXL/SO4pjDHUdcsmK28Yhof2qma9jjVnfJkdOmQWJFciLfFjk/
n+PozD4lHmPbKU4e81Y+1439acAbX+JNGUCgaQ8EXALiMHETeWTPTI4bgNcInNUc/HErhpXRgNM2
4CgEXJB7DZm6zZwl6bKjp3jEsinlvL+JOQlWKIYI5nQARPk0jb01KdM1vlrI/3gQTugyUR9O1bPZ
Uiun2VsauWzL7BHuwP8iQi1gj/beM7DA1NWM/3buSGAvLxkI+bp2brWyUhpRRJ2FJAduwkzc1Pjf
u8DlUJRMu6QtCC5gukV4JVmPfYMFvnst85EwURNtU07wi8eHWpk/bWP+DjP9DQUQnyruQlf9Si/j
aOHNai3s53p4ibP0vhjnm7kVL8Y03DDkXfUsi3uYcv0KkW68IgAZ4EzwlMwYRSyxpt+LKIGsMxgT
oGC9E8PfP9P04VjdQ93Qdy9UsutH4r5QqFlhvnFpM49pcrBcwg1+Uz60VmmalATEbJWtBzY1FiM0
ZYjVVPsw1IhKh+aOqT/FOcdaRCmdMogZhNvCws2LsInatfcTNNWrO8iTN/KoxsIctrrucXQXb8qv
001fP5IjCHvfxYLMyxiwChnBselOJrNrSgYgLGQjLC88Rt4Fzgv7bH3UpLJjCePzLYP5p+OJNRDu
d47ujqa6aVrUCFJ3Vz8goReZq23w7nt73hZ8ZKsGWD80FQ7nNI+Dy1B9hAl5LGGAzGoxBBgyvQ/d
kgkNoc5RHKxZlVGd1iwr7BBcgTz8U5hY4GiBo1/1wAb5s7oVrEh4+J9jXxyV/oihMwcdf+e5bPLl
3yXHjX/dlDVnTLhFyvpjSkeG38ybY6XRirm3hcPK1LViHRrjmh4Mt70NrKF5dGqGVnM2Iqg2D7Vp
7wLbONfwiKG8TC9Jhj5blf4Jksy+RoKLlVusbMc59yHas9613jG1X3qbJcL1gxcjHXvAVslt7SN5
LMr+DtS0A5gsYHrfkOnZPyogtisDFtW2qy9pSNK5pCmI3ejaec5X2uewCzBQt957B8QXs6B6D8Rn
6dA0IFhiUTBliHnZJEmKQYeKfh8fEsuZGFBtk88a9sVpzP035pUEGggBgnD6DEJhHG1PPTOKuLd8
9PRGkArOOOOPjoy72Eso7Id6W2rvF4YSSbkmcBGdqUMR5JfJJDaKY/VbGyAum4T/PvUZ7Y0Qdak1
dhD0br1cmxRj7VvWAasufpLqT2ZR586+99HEfGNAy9yblNwybPfXKVwDleLn7AYSN4ifs3C5dPOe
aCxKeESvzG5QvnOoRf9slpC56AQHkXsfj9PFFfl1MNtpNWTNygsIjjDb6qEc+LgzRf+OTMM3Epcx
QZpn1zTfM2iEIE6H5BjVcm9zcsFC8G52PtlRiQJhhDOuKYKeTpTTrWWHtkCLYOsnxUFLGf7qiQwr
PPiO1f6ZSnNZ0p7juf4Run3zuuIZrxtpw1K8Otyym6mfHtzGPI+TIx4BvOy4OUKqzosDSZ3DdPor
oxD86Kj8QzMSQp5h5SnRpivTvhZr7dfYaySHDh3FEOOdON5CYqIxwJbGistBfwSLIHoXNUhik4AX
Zd8uGtp9B8i6wdtnpNZ9VIKB0hz6SEMFhGeGG3gF906POtGAZ7AlYBbkAfmpuUIIZcTEr5JFlREh
sO6dAfurv3UYBtFIZw/vB7Z6BcN6PU/bXtTGBeEUeQPNFdEFenE7uJmH4TwqdtUwR8Exq7h5YJT2
TG/o4iN91LZvnLoE9aiDrNjLnuFNJHb/gYjCvE+Gzl4XZC0GporPwcynHfnufIzFo1O6+wLo12uX
nsoEgqZlyj891uVDGhe3GCgIcfUQLZlMkqZidG6zLviO5u3M+rFpapQ/dNjFtqrGh96Zn13SsFy8
WTc66ymTCwTJBm60Jv0N4tK4aVy5bdvevkANfkiBoq2TpvNwWf8Q2lhw4+ISrO115ZV3pDquO+q+
ndMqcN3U12z6tzGKHx1P8akR2TpafA4t+lsGh+STzHHpHMGoqZ7DZp/+1mP3ayxy5773SdxacsMj
fGmNWW8K4lpoxt+VLPW1g++t7car4GxMBOTMWoXZ5zWeRX9mt+HBXwzOTVsOu9lJgWZjf7T3RiQY
mC7kiEKkuyTq6Fv7js3Kbt/PI0lwuCa947g4Met0uBlic9hYBfhtRJso9yyUW4VxldLAmcUBIEe0
Tht909jdp3TjrzKq0FvyruqU43bE2J5EdsYq0bwpYVatG3IPHZNsTfPeZaKjrYKn1/Qmgn4AZaj8
zhT3XF9jg04k2iUobmSD2cavorVtOreRiJnEWej1IY/zXN+rmAXC7mEhWiVIS1VzZmRORhzagoYQ
nAnbwX9HWfYV4OFB5f/oWWZ21eGNjwcIRZg5btoK1ZtjB/SnUiJcIBH6kVHsp0D/EOx+zo203RSN
CTSLOJpgtJ4B0XP8z6F0uN5CKgeLocrHEEDn2qmzYZO2l8HggGgOA2oFcDZ9BiZ3irMj1Ba6ZFNW
ERlfEqlME03svKCmbirkC8pF52L7EukW8l4e02ffgwvviSq7EUVdYW+PP/Js+rFTPl4OEKdSVBMD
T47UJYDHdHRKXGtGsxEVz38ftr+50/iPwLAWhfDHYAUS7hZzTAQmVMcD54cBCZdjeDFraOisBQ0L
TEHsOsnsbxVOwEf5kPQky4UR2z+WiGZHT/k5NakPzKElDQAoGIIBWJ15Eo03yUhmmkCzBJ9tYJF3
igGpgxffw4vG8GktIuuIknjngW06jD79OzUk5qYrL6XOL2IIHjzf7E5/v8yJ+2Q3pjgQT2qzqrXI
AJDqROiSyMDN5KD2Ej3SNvVGk1Zum24l4yE4ZN5vxvh7tlV7cuYca4uXLhP2hlv5juyX+lT21VNu
B/kGCz2bvndJUqZ/KdB4tg4PUTDMBU6H8NHoHdzV6PwPCUOYo7Ec3Ftyr0BywefOxHHW2N5psN2M
We1fgtgGAg9Gb8Ww60nW0ys4Ggu09NW0R8nC1SGNkgXNUBRuPXNJZB/0BMyL3+TOrgXPt41pmUVM
2s4heiu2VACT1QD9rBRmdYtpUlDDj5tBISl0EmEhfUut8+Akn7pmZCsohzBmA4e1kYrssyBa2mM8
uZUVE5qSz8EOhePst7eT7gDxpc15Wr44VRaCSEDfqlvTu9ND7bOURUdvbLvz3z+CIjRLGgsxGids
Apuhm+jPYYKhmTjeNZBcF8krAYHvXRrvpiTs92xYxECTUUG6MrP0ycRNNvgzJwobSVfls95WeQmn
mBZH17rzzu1vfNepESe58C3p2k3wBGDvMcAneiuGY3AMnLG9VYleEc5XMupIIAIZ09nPhg8XMRTl
jd+evLK9b03ahp4D06MxIwrlLN41qXyNsKPeoRQUtFHKl2Eg+hDF7xO6tAEudfGBS9JexQ8ODYmN
pt8LTlXT5na9tdu34xFz7HznS/k6TvZ92vrTncppa1TegG6PxAZpoJrRQVFtZInQK8yjF5uoBdpP
O+Qo79prBQPmwd8NeuU0KKpqcFt7rxCvQSFoVDXJ3iode02dWUFEIbcLBeI84KngHjsFATMNoSEa
ZlLXDMAs51AP0X2lu/rckAByHBUwVRFvctkzVKqqF4I9rIW3uy6RnW5qBEvrEOulX4XPdjVgmwM/
tEoLtWwfyYwt3k3fsRe/V45RXSKXvs3YlO9IHG0OcXunmhgbcb7VceHt45FkdCuWX44sHkmgefGr
ooIJSmZ3QNk3O/EOjqYLXk1OSOUaUE7o+bB7TAcDZCGtSjTH+Rhipi5xPflVSWRxUL06jc6pKBJ6
c/m7atxP+ETusZ+Ko2nN062M560qiSqfTIm1Kqh3IOsBvznxXdiKcu93AZU4zWzBuvDGjjGxsWbz
XrTG9OaOKMg70uc6uW1q/llTi6tVm7dO5X5VtdG9FGDUDPQP96hsKLbVui4caM8RueJV1qhbnNOU
f0ZdE3EUkn8xYsRO7bna2m5mI+GpM1qqLl6IkKdddv3a0Z44Sq8AnGvzvIjc2pQ1lSKX4JmSiWFn
JPZTGMhD1uX3ap7pij+0OO83DfmY94aku1SbyaaIlcLJHp+9Rn/6SvcP4NITeJ6HxphnhmbxV8vx
g60cW30SufS+dHp2l6FiEgEnDyiDK0OTio6Eg/IFl5Q/3mrY6uxwGIISS+3ikXTsNPph0xOvbXA1
e57ZAuP2rvAZqrhWCaJuxDPh5wapaUh2/UZ8IWVqLhRCWLEm/9wClWaNVcw3yX8qdvVc1s+z37/4
eVBfbSgQ2FbjGejw2aRQfR4QTiy9UwI2cagPef1gtAlNml6jDS30MTSMgJMoKijCpw9tUq5aqVro
qelIfjiygzTWz2QX3nqORGtrDvFdC7kxpG1fetahJQHS8MoCxcV0U2eo7jVzQnykUbDTm0UDupsa
kM9zxGPlCs6k3V8duj285w02gTkYMfoyjgtb+MgEXOFTwmFlID7eMQwMt0PUW7f94HkHMx0QWoCu
m5u2+2PHNMR8O96bPS2MNonA8rtIaToWRW8Oz6TyrAfRgqXNNOUqdqbZNi9VNJSUX+af1ttnVudf
0ja56wdr+RhoPsBVuWvj0cOXQa/Hm4guwtP/VBKQ80CLhf5JfzQKC9tmhDUxezTJw7yZly9th3DO
s4Zi7yZPJviskfbGxnCJlWRvd5kW7gsV5bi+QmTCGp3X0AOV6x1aAqrZJPlogimiX20mOKSHEWqu
S8He0zFKa/mtbXdcScD7VMf61NSes/Ftq9lmrftojXS30Dmf4wl0ALEx05aQqpVXk00eCP3iOt1N
S2wl0IlqOYo25qq00luj7GArWkgyAHeY67zD0FP0rXUMOyKWssFduzoxEELC5Ya1mkxTsBMCSsHs
z4RHuBVcCJtioCbUBn3jvekJaP7sHaXTBw9wLNKD9DoYN7rZO7RLNr7hqBW7tt4yJ7bBN0JKjesy
3ndT4dBjXXyKAiMLPA3E9Mm7r3GNF+gAVlZu1mxfFA/cdnJfenI9uoqQ7CwDFz+Y59qGJqPx7huE
GlLeoSEZKhCh9ty/6yEzrwAILryqvgZ42TeoN2iKsWdvFtuiDOiTYdleqAJYipfITfKH1gUHyHTY
mjJhWD1o1MuqPuO1fI911GImS3+LBqyFgupECiL8WYb9O0c2AnnMzMqL7Lir+5vWUMdWk+6AOnKt
ponhs+mcOsUKHdf2Xhl0e82kpXVEHwjVs3OEk6iwlzjFwe/ms0oZf2r0RHsXHsMmsKKjxku88Xzx
oppGHqZw7C+kVaSIm0RwdDUn1C4la74sDY65kfHthE0EmLmBnGgM3skoFzMg2WxzmP5SwLA32I59
A7d7XndhfJ2C3H7Pu2tggwD0JQmzflD9OAxED41TkFam5y8XNw9SQ+S6s4ZF1HvGt8tsiRhiDp5p
kDN77eJT3SPbVxxqzvT/hxMRWR+RdBNua3TqxjgsnSiweROjKKc8yrywd90YWJu2i5/oF7AueeGJ
k1yw9jRXz7e4aH0ME8j2y+8+nf8Q8rUbQh+aEbIXMVXRcai7C08oAnw4YvV7azjmfkKfvUl6ky5/
3TYnY/miwpke/9/fN3UKF1G6xbWdPULmyGUWNinVf7+ELmGYgHBQF1tTfUcTKbrXojmYwzycPI4X
p67LbzgLsNgF/BQjO46kE5UsumXhwxBvKeenLjSwh1TOzkcATbs2lXRrkE+I7eRyDM7jhPGunfxB
toAQH59OioqTeX++Lqptj6Lp7DARz6S6SJITmGvEBydnPi7GVJ04B56bgpORNWffs4d9ZB7r16FB
8UfLJOTTNahWvZ8SNftQmIhjZ1SyUo0bGUTRLjROIyr6dWLYRFaHixnHH4sNpuUMJ3jxURpBclGi
vqUXfIO5Y7lTIZvKnJ0m6mmyDS2k/ohEGR2bQH9jX72khgWJ3eHGRrBumySpVvQZqoY3MGQvlU8k
+QwYCHZzfq4jCF5WHx3oGeg9Ot4NDUhmE5P3A5LolDKssEolz6FHA9+L023b06qMkbGv5yZhgJy5
74PbYy4T+S/ZLj+YXwHvFszhOMs9d0Xj8iRWgjnUhJ3DCvZKdOFtY4P9aIFGlAkDuzQcToQXAk/B
y8SgJeUQFs3+7TDpDcM6gyWju3URikM6FfOps0CvpwKqCsSAHfBgRuDW/GIYJlyuEUVinWM1HAaY
a7PlZ6uG4wf2gR4x1KWTSD4nfICovHrGbRA1K3bMYYrEUZhsorNGsdJUC3HcOHktEmjVn2JUKMww
4+9p+gajixfHBztVpDFpvLm9Q0NzLJJuVRSadJnlCGwoZAVd2xO34oSoHF573fvn6RFDingIGpN8
wkR8ZXkTYexVWwmM5Jw06oTSPH4C5ebgyIRZo4kTfhqjhQw6tXe40KyVGG/SofAPYROWT6nbIMOy
B+Tmkc1In3XtWss4usYKsfVEWnSehM4qrNzo3imJ62hHbw9/MMbev2UB+VOL/CHN5H2JOhWiLQrD
zDoLLafryOEtwtN5tTDdPyGB3Di6jW9qq9j6ioiQyTY3FezzdRZhZfIlRD7FGozqlp1bkTzeVexd
ROih1OqjPbPak0D1XerGPLVW8xOyVG5SFZFthNAT3iiKBZGbO0KoyKZFwIFJLN6P3kgEQkHSmyRM
8tChVFuRiJFvfbvKn7shebHCCLiYcL3dVLfuC8A56OPqg95Ag+UVbQRBMtSXLpQMOgKEQL3av3Ef
pwyUOJJ38Iy31P/ihCtS1/78qSxv/AoaPOFBhC/Ro1+4MyWWEPgGHJd9bmK6xDuwUBOUeaSdPfvd
RniHNJoCFAMO8Q3GfFMmyStKOCbqKE4pLziEyCq4c1JbnJMp+lJT+FH3SXbr0bDbpLrCd02TvWE9
aPMnPwrVIzYb4xw5SO9hhqZPU6tLZJu4llJ2rjaT7rNFIqQ5lqDa++mtdUIevKpqNrOC5dtZ+tHp
5KEQDmF7pqRuagr5FFQhMzMFdGVR/vfQciBS0bVARQkJJt2z4IIbp+XBlCLYzBGw2N5hwx8sDiEh
F0nZrzJUL4452odxih/qqHpyej99DQmrPIzL8TuQmJNFWhxYaBnyq/Ya2fnjCJekQS23n5Tjr6UE
iQ8a+phFw30OAvqYORFBBcIz7oBDwgcA2aDKX0l1QB1DCaUU9KV41ExzMope9deyK11MEen0rIp+
vA9iMAORld9LszbA+zIoAXDjbnJ/3CVIWlHv6dvKME6svsW6mWECoX4fbwvKETlhY7CpQLZ22H/r
apwPyRi5mIJda4PsdkS4W9vkBUFQL9NBvsGqPCUDCH2VubeDYECXJ+mb8D+DhsTUUTLeIXVm2FaS
WrlRxLR3S26BOb2jkrfoWcFBy+aYd2AfA52U1zTnLoStYDpI2RWZzxu3oo2XlhxMzCmmvsySexxp
PSg96nbEFAh30nN2gJcy3A2huaYgYXcR1a0YsEe5LpQbq9Lmp0zEhcP8/NyOwYLoiLZW3bfbmIDL
t8hpH8uegb7ZdzbyVwAchhbhmUlwuWtcoZ+9wAb9aNTb3irmrccomznP8C3ZRFFujfdtKHE6+1nz
mEx74BoYsxkcPk5S8nHBXDsF5uBsg6axeOQ6+ZAHii6E1823YQJoyqie0yTWP16N/E8C0X7RTQtW
yRqre2x3E+nSJu3o1sbQHHTuPcFiyBtEXH4kEKXIwiAPSI9/ShqjLySUAVamdzyahAqVnRr2pCs4
Z1XO+WmwQvfQl+VwQ4JLxuHopHPL3ySznv7gXDmZadw8d0iKV16l7XMrXWdvuyX2iV7XO7t25L6P
LEU93I5PaAUIB2G0fi4CfHC02mi6KHQmpGMyS9aWc6ycq3bAJCN7i/dV03HSNnqAT9olbg04GrI9
yfbRD08t0biIEcr+3U3b93rOXlwhw+daVe8tp+2rGeErXJ43a8ayYjVh/0F+Ko+t+mjIAtn27Bqn
wFHjNfCNNywO0dNfAu7/j9tmcN410+MPqp/ivzJ+bUi+/3vc9vqj+vm3l5/m++d//pt/coENy/qH
Q1iG7Stf+PzC/xcY2LDsf0jCGfkrx7Fty5Uge/8vGZjIbUs4pi9MgQuXeeS/wMCm+odHYsdizhWm
R4P0/4kLbJniv2GBbVfYnisF+hShGBJRGv53LHChwJ8mJg+qR7wWmlsC5zIMkn3rrZmCRRWHQQv/
jNW/eXYItxpNht/Xx2Is4WuaE3kdxsUKGn/tDQKfo9P5hIpiMOxGa2VH7RpD/h8XpeHKoqA4lWSL
6LS6sFG+wNDCgS8gz88epi3PcO6AvKwnF0UvmglvaZnKeHEDGwgR24Xm0d2UsfioMa3ujEljXCyS
b12etbW06x1qe7gtawRicNlc89w1PiGLSBWtuTioagZGWNFV90pAHe57HJRnBGXdlob2tPXEdACZ
j4ZKOSetimEHmv1pqoNvw24V3hK6QN7ANHpWzbGxcVz4AoZ5uYhb07xnEyu8J5lBXGVmUyPIL4v4
s9Ttc+ktfa6JREva9pkxHoyef1c5xbGJxD3Tx6dKMIgy4JpMTrsau+rW8vxdmUNfTye+VDpBJ/bB
cGRfVB0y+857SoTxMUx8pz88JD6NvHahGYBSwzkyM7g3o0+Xyykjc1iPFpJybiY4aM0BsyNy+bnv
0F4MzwwBt90SEN7yH68afg62HmgLyE2QtzE79NwjZzSALopPALXHVnYI4Pvuz/IKf194+RbeM4Cl
4ZkG/7YYl3fDhf/7smbqHouK0M2G8IQp+5yS6FNaEPLLCh/R8qp9zRv/++7q2r77+6p35XcdyoO5
fB8i3HkXd7yXcOIi9/SMLLefVmL5qNQYfrqMsZY3s/x0HFZ8fsulHmx+FdTeLXkkz67JeCVOP6tF
f9gGtN6RsvRIa+qc9IT4Uyt1R7AKfi2alfOImZCbM7Pydc5AZy2C8Dlq/S2hrZ/QYH0SxlJU15GP
npzPvqTowlwQf3YZbn7OIWv2bnuVVuolhz+/XAnp+Ue/w7XRyGanqRxgM/jxGocbf4SKxnC9wyTn
89wU7xPhNNrs238m6UJcD3/KhzKb+MH/VvT5Qwn6tv3Pfwen8T8fcw8xiPJgkJuMBE1vSW/9+niM
i3D59v8gbDqkzSV/w+rLYdyPX4ELKDCU8IC6R/sLWPaq9bg51HLPWH36OeYTlo3hMqmaJ315BBfT
IbU+9yjaQJnzA5w53KRJB34y+/Qy984ZceWKjp8wMV9dL49QnuQbzufvqeJe/vsHJZfNxEnvGxBb
uUv/vpU44K+XZ8iMfbRK+vL3dgSXj7r6/7B3JstxI1kW/ZWy2kMGOAYHzLp7EfPEURwkbWAkk8Q8
z/j6Pg5lV0qqzkqrfW0okiKDEQiHD+/de27sPha0oStkyJSdeHsLDCGono4azBoc9lx8NYtYYL4E
oQz1yOhbXp4nr8OSuy0Y5XOBOvD7rdK07mZ5X9KEHriQRyJfbymlIOflJqnC6HUeKck4yWvil98A
2Qa73iYSeTYO6gkWg33tqk5TbZ8ni4uAmE5xmZzjMozVI5fqmXLYWmeRedC94HX5hrojl1+YUcCi
YiSmbblbltfFye86CLUH62Zyw++3RhJxB6f+lvDlBnu5PCaGfawm+9LWpDZoPIa6ZdRTWoZ71Wtb
9SfaOiDt0zziy8DvaA/cRepR2F++qgfREAf1MZb+2X7Xkp16AzpSCQVM9lxNZgPYEGlU3O7qTnYH
g6hz/4YAEYtjwipW76IapBFDfvn5JOQ9UI/ilfySUVQc76xLKP2HIotuJTgjalrXmsLj/rDO/j9j
egkU/j7UVTYyKxeIPOl6ntp2W1RJfhnSQWWKLJrKD5EKsKMY04KBbMB64NqrZze/OSMOE3AdOz23
XxzkLys11UKheohyZhSjGjfQGQkWjhg9WikfHBm+gr99mFnAlikbpP51L6b2+7R2DB3tZWTABKRL
ZMiDko4LtozR1ORiWbV1Vq3kgNjHSI3TyvQest6GYTr2a8eUN9wfGMwG/6JlCMBMn58ps/spcq8z
5DnUYL2z9BzBO6G6yx3f8ZmCluvsq2VDDa5/fRUNhf3/6Sp6hittW20zbNt0HCIIfpwY+jFJKz+b
32DFe+vcfS3NnkVbseXUhVoG6DK/C4O6H7f2VaVia+ddk6DHRDUT29rtv/uUXNreWKg8kynLtNUG
7MenRICXXpRW8OH3jKg4RCSVEZrpqq8iKdgFxNjCI8EJ2AxetZhvLx+sOrvVbIAJrRoC08Ai/BdP
TP3hn64Vz8sRhtApDHPokeKXJ4anuDGQHNf4IHJh46Li9k9jxL29u9yI+LK5bhFT35QPHhIn1s7l
uak7r02YOILkN5lTgmKW+YsnRyDEPz07toPAPkD/SpX4/fOzQy5vDllZvvteeB3EeNlj1hG9YvV3
3Pi1xSkFN3e+ishQW2glvmB/pWbxasS9p2ObQKfMDcOkvdwsfhW/cmZkjSYhGPtReJBVfcckhTDc
Mo8ESeJXce3rLuXXKYAdTNTikhRwst1cMOM8cl5lr8wl676eLl0T0o7lNJWpXYyeDu4GFtOHUcP5
7bqXKkqvU/CfNndIKeEU1ECwkG3wQfr3bce/lsU200/jQ1zbgGPgguixC6pCe1H3e1NG38yQXkmJ
xoszM2EF6u7U8ISYzfH7xjQEp9pgmFbzQK3zkA6MyGWkZKifUhT5/azeN7XauSJ+pY7jcipltQ69
Fgh8T1anWpIaJgq1UNgDTUfeV3zk5mq5wkNs0cZUU2Eqp2izmlELq/1J4bPqqLnantALmqO8bpzm
2XRjpt2AR4w57iIK5NiNH2WrflAlDLZuepVPTAHLTjDU7LcMLvjyWOhBtyKBjT+hG6nhhanfIXCc
Zbp8HuLkgbIfJAT+dDD4TOtsaxqwfsjkmanS4S1FBLRa9mLeEL9GzNep2ylZ6XWi9jXq1akFKFYT
UKtH9/0wrEWmPS2vbdluhjFvtfoDy7ZUTZWlNmrbvhlQRnb3WmmfXJ95tq9Lb13OtDRKZKjqzxsJ
g7Jt0VghADrDymS7rPa7vpafYMK/lBQvoK3C2tTUZiQzz15gXmzhEIc5UL5282jVa4m3QfJ2XQbE
hjS4zNeVhlGQJs0RwjjwLMZEHxfP5kwssR9wDEicud2WGT5k2JHAvPT1shGbjFfwYZ+HCCL/FIpb
Dt9sZ/ltVvkYPjnQ1ITfRg3V/9WEopP98vOM4um2J7nMmFKEJZf//2FbZqDsDsO5wZZSKnPwJsSh
oSnJ4WgyXobCeiAX+a1DQogk0rORZKZb6YhvA/78s4vznXqWtqJ6I7Y5DjwCVQjGlXJfCElOB6+D
Bq27gXeGb2nytiwuKIsSihAJhvYWCdY2ZtZY6ba4+JPzFOWI2ChHrgmP3nQJLpjMTj+Il/9oZeEq
9FQG8g1tOxoDtBtk07kZ60CkFWyY7a+oW8FG6s7e1IuLppuPdO9uPJ/4V9cIKVnY8DBVpldGbzmj
tU2UIc8kpOUYgTAq46g+6GX0AUxjAz6o38Rmty1GzF49IE9Ay+31lOiUpaFNSHcaVtgA6P+kxPTl
Iv6QaIDyvHkkti7am0XxlqFU27Rh8jGEObICaD/FTAfDPnhl/Da3dL6WR5ma5MNJfHsVD58H+dX1
USGhktv0OeZYabbeFuYuqSSxeBr50dzrw61ZDXtr7O8zIyBykrDetqmiVVhS0B8IODHsVCeQL1/l
U9tfOV2z+4vJXpUGfhk4hvB0qTs0vGzDNH9Zitw0LIte714jZ75IRCorS73q2gWtO3tj+dVOKu9i
TzE15X4CBhjejygPdlmAvMg1WKx6XLm9/hVT8ecgHSVTEsLxacRHwwJztIx9Vr/5kkm6Qa68ZbbF
twcOyeb8H1BDg5dkiW3l2whMe3eTCgOZddWfqrx4l5mARYSgEkvBDMeDEmRGsk0HNn3wzuhIHhtH
PAc2Nynvsrupovzr3JzLhHixMkGdXKCSWNdxfNfT19vMWcmtkHfFOUUvui704LocGI10VTQPhgV1
8FMIfWJNV9YEi4Ood9ZC44g5BcPddvzwsiraszPgtRhJs0We3Ki7glyEHL9HcGUTKLRvkh4Q18gB
ssfbPWUMr2AwAs6d2aNGmscq53C0jJdlXIS8lK09dTeE5wxj+jns0g81OtrGfNX1+6amjKcV3CUc
o/CQjLjGoN3tlgGkwOvOuCEf8V0vCPxLJhzBRU03jga3F4Bp9Xo6nz6QAHyUV6zKxCEU4YfrlLQt
ih6LdeyvMohUDpPbegBatk41cV1NdYcLlDuM6LPbSV22MIm+knPOQKw5w1r6eG9EXPZgQs0wQoQe
333NVeAe3oZWQrf/1+PU+n+GqcdhVAjPthxqXWr++2F+4xG9ySAhd1nuOfnOjv7g0xtale4Yse63
X1un+JLpxddi0mkkAfmErWesdT0AuKLIlUwWT40c38Ct7GvVfjC8bKNmJc3r1jJCSxm092NERX8S
+XNrRrvvb+5gpGtfiz5SK6wPs9ptcKAhvkNQUALcD7kgFYApuEYmVwWPnLOZcMgvN3SsLoddK/NB
SqX8L3Zq7j9t1DxhSG5c3XZMx9LNXzZqteOMsTXSHUB01fdZfKDvwWGiBpDV53igDTiHHMSNjlpV
yjALwbBHWofgWIIPMizPPJolpWsNQOpyxWqncc9TFsGQY6KXlpg5W4zYZOa4I/0A53YZIqyh6KSv
AO7eBglaD7OlWdbMzVe376/9mcjBSaXBFq3zoa7bRI7xKrHE9eB51SEXKHF1F1BGFKhiSAR2mSwV
HiUELN366dYorpd7VFYYFaKy/FxrdQLjr+ZyqzSDtHryJwxqusZvVQVjW0V+NyHRkPRSZFxScdOa
LcJi7lUP/nSjAXAqm2d/BLuxAgSMjQhBRVZO5JQgMF5Tj4z2mZNpW5HSJYlJjbTG22UUAzWL9st7
StFkrQEI2oxjBQTPr9Z2RnTUqO6ZQY2afz3gDQqzv87LIKxI7bBs3dQpqv484J18xpUfj2+GKm65
I2dOpGX7yZxA/4p9VJcf6gxnsyGHL/H91KkKMBEFvb94JvKf9xaw6hhighOeQZH5l8puBO5DlpP7
AkaJdVqtlzUWbZ62v16W9jbgGqi1vWNfB8eHr6r4IS37dtdWOm8SraXVUOKfIfoFSRVuVFEYcHym
+8xlWPZdnKHHYU4y1IflAZidqOZq0cYc1aStdim6Fj8nZejs401Ax+5QWN59MmPehoVC+5qR6M7V
Z2IzJQOd7Aa7YwHFRA8aMUyQTZlvbWujc2plujaM+EYYKlq9tAjjRWHmkoO1JmnLRugOhC+w3KMK
0q7Drtq1xnCYEWDtat+HxKhu6pHcTKouCQuGifTdYZ2xq4nYUJEj+I8e3AGBiiYgW0xNlK1q+nkx
lGyigC9tlrmY+pgjUwAmB2q8L6GDLkcf8XdLiclEXY+xd36bM1KZSvqhyw96cWVcl8nwIlIJtZ+q
5KaZ6O3ZVdDBlHJQ75D1vdxRYcCWuBjOg/lC2EuB3pz+VoUQdm2Rkr6pGpym7PX301B4bP4RRSKZ
vtEsrdoEQoGt1U8RvMCFSvLPaIkPMbHOnKGKc9uxuXK7wmXVx8LZqLwLXuWyoHWaej3B+GzYMBvK
id/vLdxFiaWgb2pcLCby+kpvu9PyG6O6cCni3cDyv44pnBzDejYJLdvPWn9xYq5U3Gk4xI1ppbZX
Ca49siz1Oy2efsN7om2WeXZ5LLVyapI9nAyRUU8ciMCywVYXRblvwu42H6ZuA5Sl7NVWIVYsl/jN
7hAVxvjRFPSc7V9ZX1GPh5Qac+PXnM4Gk7BoYVsgBObwQ1XGWeqbu+U2MPzGRmBqfHU0BnccF9o6
H3hf3dQqtjHCmr9YBZfi6k91A8+0dZvwRYc6lamrbs6Pq2CY0epwDP2F/PWWHsLsQXJJrQhNEbEF
igE0I6+wJFygCImFfhsWit7psRljBL2KZGbF0yMhkGuRrxdRIEEEwg6GUTkDpMRukeHryyzAW+om
Tlk2CVpkwtd5YwshLqFS37nV18CC2ATglqVxJMyhSRLIHeM6tUHsVXl9wCN9k5NgtaycE5H0R5oj
2QpWm1z5am1Ru+dlsV3eumUxra0Yn8HwNs8J/18P5katN2oQ4d3nypLjSo2WE1syM/SXR8ErEaKW
oFn81i6HjJAXk04QG3WNY4FBTeocQpQw32wA4N+HoBU4r5DqsevUzFY5O9C8ccLNsnnXq45tKNGW
kQWiP71KAn5kmU7/0/b8s7anw3Ly523PLVbaltPZS/q3fRfl7yxO73RA2kmVZtWv/p6KanwyTepk
uu4I6ou0Ov/+t+G9aSnffqIJIQy6n8KyJOVH6o5/pKLyXZvCrmBHQdeUsw0egDb8779rxicOyaZD
YirrlGpeOv9OKqrhqq3WH3cmjU8eB5qZbrNUejxJtYb+sD8l06HzJCjt2XIRnBpwxCTSIEDn94Bu
rUuf41s/gWGhP9r32iZOLnFrcLpqx1Ovt5878oRY2EMiBL3yJAt0HH0Y59v6timy9KjrzC8T7LJj
54UFmUucbSoG8Z70PMK53GOROPHFJ8xqaxMR2dXwPao8/Qh7YkgTk6CrWkzGduzGAxEjGFrc2L4X
Yu+ZnnurkTnPHlbu3GEwdjLDqMBmcwPCcDhbpbG3ozrBGDPiKHfkjUux+X7MfIzJgmRXRKOQyTKt
5gyOQxU6IbJP3GBEi4yIWhx9GxqN4IjPKhlhekTVyRpFtjvoZg+ydQPBPi3s86JlEJn3OJuYObQg
OAV2xmzGKbRA9SugHR3RRDRp9q7hxlx7nbzvR+cmr4CCIVIkcCHsnqHY6VC2mIKLDAoqsdZ4LhNo
iObSUJ26eZ8axd08y6fSIvKsLPXiCBSSCoAxkW/ZZEQ+OUZ+wZX1KIfuWThDspX8zlnE8IYBoB1s
nD8HS2pXQwU/p+/8c6o7KoXlYXm0MqcXwBHDt+cMOZBtn+HKdBuuGBKWhKCHGIIPPR0cPB26sRH2
as2QP8cqVKS8531sbmjmMXSSj34wr/Ggt4/OAHwmdvSWZhGaD4JSXpnghp3AwQTmaj6EBiC2zLqv
ExF+seq7GbLOzoMWt7XSC7A987qsvFv6GOa5F0yPfsIWI+mDqzKbH3K7eRRzRzRD+DlDf3IHmLr2
QvdQdzbYeM9aDxWhNV0MkAiHuXVYFr+cEIs94iiyD1QxNncgmXapdXFjQ4fdgnYlc/oZFB2VO1dW
32IzwEQbDu9t5s234FYPpZP6OALtBvQMLl1ZZjvPR+HuuU+irsVfdQNUG+enW5R3TjUBWDsNk9r7
Lzvq2WHUdaaLbYanGyFyhBDpPkV97N41DX9WS9xTXwEWzHGUPppVhZNa7QJ+mN5uv/+9Hzuotvx5
Z89UYdEotoTkyajjm5rkfpwqXNbewuCA5JftBdfNK83SeG2NwIP8+CkM2Iqwx+J4VlFP47i1pfhf
r8beA0UBNagcxy89Ek3iWfW3iV4cXJID1jxsfBYIs1pG92HsU/3E+F4QiJdGN0XDcYhQdjEWJ03R
jzz1odXp0BM6dGOhFMJgar0HTlfunBBOXWb526SQTy4S9FKY6alDhYElvOSsExT1qTaG+sSuuD6l
KHMB5iTvCassFYQaoIPr9CkGX4//rbLmtHzWJOmwd5vsjLboRTf6z6G0nXWgyEpm6uanSH32x5fD
LOPTSFAM381B6MJu+cePItNGF9WU3yj/8x/Lr7O9dWEiA1TDqyTTzjnpMkL74MYHs9ZIAVLPevns
jy+F2e5A0nh7wgVAtaAQv9PdhC+odbClGd+wi1F9N1ptDwfk5LXDwpEhKxJmj73t9WQPdgpsrwqE
SsA1ZGFSkhYwbVvlbM0G9yGp8OO1QV0eknI4eDEcCUsxqwxJ2OkfX+LAsBA/H4Cxj+shy0miVB+W
zzwbJ7s2hsc0sPUT/UY+FA6jmKbmGrYXEOM8aE/LZ398SMADiDLTD0MSv+d9NWxdt8Pnpz4Unod9
U6Tox+QZINC4wjk0rbPC+eIDb91hSutOncw8toLYx7d4L19ybWq2aZGCJiSMk/P8NOenqaqw6DQQ
Ln2ye065gy+VMwLkpuELrTfrCIgOYXXpEz9JXwBfOXBIcAXLt0nAnk+1hzKfqfdi0RvFshRILNBS
B66XTOcA0TXo9QGccKkKTyKyTrbXfIkyJgsH939dp5flFZXqMti1N3C8V6+QBErqe35kgGoheoWQ
FaoaMiUGj50itFYgPl7R51iVIKOuVkPffaSOTdrSVO9HO3JRW5A6avbayrSd8LoVX8vAv3RqvEs4
8Ig+1KejGlNeXQUbMaFRdpoJL3Aoq9PymUGAHCPKCsn+7lvetYnTIMTfbzExwywAajgvH4Z/IMZS
G3M1Qp5KMQzxvP7jPwKQvBznyCkYUulvAw2OHOt+OM/2yTIGLAlzAbp+7kpjPXTxIbPGed9pVX7q
1fvkBdjzVsvXFhG0XjfInfIDLDQ1difpwXf8vUlH9CypkQ+EdmwbP3pcfkNrQsKArDDJDg1GrRjY
Z8DJ+Wky370clbnhsYJ5RLeP80ZloBJU+Tx4wYp+284Nn/DnOKn3CLVeO6ftfdKJlzmJvs2uJFI1
dh7cglsGawbWxTzcKQsGTGJcRP2UHrqKQG9qSStocEwoY8kZa3pB6BpsSPIiNbp9DS0fWmuCDofT
GT0btgOHbESj2lCftXuF4lIHMiheBAzFGXEhEIXXQ8v3AshyG4vVzm03mQtcPXDH6yDSPvsC9kfB
+T/QG9AnRHErmhcFEv5SBS3EzOdHv3NxYsxvOR29pIkgziXDrUcleyM5e61CF4hJl9+gWcFe4JCE
2MMhKz/TwUrw2KbdPfB0+C8BMzugN3JOEu1rp1IS2UKRfkrREKU6LM2RnZHTQTCaS9zLaqFkp5Ma
nrxzzi7HaurLpk0NIjnMRmNdyxatqpyaU4eNbrXsR5ouLvdki1C77zuSop2s3eVZbWxwiFlbHwIa
rRMNiYmo3BoVa4zcNrXPRKviCIusa4j3F3Z+U2hc4SW10GsT12dyEr2tv4mG+sQsxXQgdspZ2VIr
AadNEOopVxEicGdYbGpYZ94Gwl7WaSW0DeDO8ezNaFyoz42z9ghHHOBCXfy2PF1emnEmzxQyVPjV
jWKPZ+JsjFkUiLqDR/w3wCfnDkkEYEPM0QgHEHK3ZzdoIem2B8Mq3V2Vk1jXdhoeTyNlArNAlQec
jjeZRmPWK+0z0aRMN3V2kF781c9yeQVu41ul+RnifqyWfWHnGzPrnS95BQTwYEZ5eN10EJz90HX2
iYWbFp8IL6fA2Nfo44kac3LJM++ziDhzG2NAFn2QYW3NTe/EzUINH2ZJgStMtHipXEOLnp0v5eTQ
H0FAaPlsNNuQnJc+zyVwD1prlUFxP67FeblWy7eIBR63Td9+WCFCFME4Clp5iOILweQxjQ/2ryPx
OllhngGAdcitqu6EtP2OGOFD6g3FHpYJshDbkAdvNIptz9pvMD7rjKoNBf/RfLaljceve6abL08E
qb35E+cVF6dmYdrnIWEb15xRRJt3Pih3MwcyOKpvulYmTmUXbv0Z61Ri14w7UMXLvi/SzAqwjhDH
SuMtw8n97PJ0rsL6mxEc8hAdsu1haE2C6s22PvPMwlsiRbu5Nbjs9a2exdWNG1SPpY1uI4qdalNS
iB5H57NR0tqpx2cZDu0mDCh7N91jaMc929TKAzlkfiV4PT5MxPAAt3DI6xrJ57OuQJZXh4nz40pq
Fqt3UbQXkKYosOBm+QFACGjU2o6CVoaC0dPNBxmfixanbZA6ybYEjOKC8cDmaKL0s8LXLtaDXcei
chzg0pNUmt9GIKrDaoz3mpF767R0PgrbGldaGO1CG7hUwy20dgvTWWm/eUzLyZAMuO1dWl1dfXIS
+Z42zQWu4KkK6r8oMYufN6KuLoXnWoauC5u53ZW/qlASkyy+svqtsbXmiuBwe9TIqI+u0DbY576/
jUq321JdukZS52wLWXygpkFAFr4M7ggFh9LjIj63I/1LTM97A0zvUIXsEao6KBktOUJ8jh//qZ+U
7//997c/q5+oUsOf108ewve/7V+y1+inwon6nd9l44b5Cak48jYOIpw1LNUA/l450Qznk4uIk5KJ
jjKcgxb1kf+TjZufcM3ajsd5yUAapzRxv5dOeECaxZ7ge4Lho3To//NfPwlIm1++/vE45Fm/NrFM
B7UY3QVDmEJY9q+C0tAlx6/u07soZvKS2F2ymXigAd2O3/bsus9eB5iordjzhJTbqaqMECfmBGy/
nr6NpbhgeKYRSe0zpl5pK6kUIpBHbQJlgU76Bbr3xfVdEiYIcUPa+w0gAck8VumsbTdFqVt/GX3n
TGiuvQ4r7z6mhI86J9xRG8wOfoW11NN0tn7qwx9fhv1A69Uvmu9HneVHvv8czr1DSeqIO8fh3pyK
B2mGN6CttV3LQQFYtC/AK6rdKrKm389HyyHJUSRcLynTbeUOkO7Iq8n0lvj1rpgH6JxuD4aM6Nrl
g9eYEyz9+mtFBxCmX1Q++2FargkKvM3tUNstJ7XOwpIL+uitEljTcyYW7UsuOO24avOeRTUnTXv2
MWUGgjNhBLda0AFPLR/snlfRVIisaJtrnXHqSQ0cD8uny4cktY6kkmgrDOzzGUpOhO5LrQOdN16j
PreL9Ld+cIuDo3fGXWDAJW/1XZiYnx2wCCetnr/EwSyvtZCpWm/sc0AACLM7DkMIoB1d/5JtyZxO
KGON+NppvJI4tPrJ7HCvpjYSD7uYD42ZH6TfdOsiwJSunoQ54yjoGg1jcmMc++7OjujJkBdfHCwN
J22o+6zYANEL9lIcCxBcWaFN7bq5d0uoZR6Otq7PFAMjgdcHw4gd25fKNMqj60zuTUE/ds/aeGN6
1V1EsPCe0vOIe3YeV31AUGcPj1/XE/E5mf0vbDfqA75T+xDp5UZ2znMS2taeKskRjTxZWSDNN0kw
ZKCtiYIUIM1W1NTRwI/iBKvSYrUjsYDa53aK04+mq6yrUlCKQ2UpiuwbARED6ad4yb3uYkNledJ4
Hr5s7sxkcK7knJIFYgHYhz/jb8oKAUVRWUcWd39j0H1bhbW9xSX34Bl6ee673tlXlfXgVkVz0UxH
7fa9GK19+BZGSG9bjd6qxYRykkDpV5149OT4OrDfuYGNvOLM0m/Bc7xOfgeOrMFTGb457E3XlCJh
sOkkymC7AsMI5XhzFxOi92R4+VWJQCLCmH6UPhFabq69tDR/dl2FanB2uMym6670LHzMs57MU8O+
h+WjXfIuaEi7JuUrcOgjYpbf15RXDzlcuYwQBRzaUj4SQ5LCysKMQBzAdQlMEuqwZ1Gkcsr1xP56
l8w41Oss2oy1iLYh3nq2uiAKa9waXjiX4JgPOTWtC/TIGZED90xWdods4DEN7oN1G4ujUcZkU1bu
Psx97UAOJfQ5T3zUniAMGn8zwi0BI6hjjY2mbR834b7r/XgH0v4mbzscXtlQXLlmggSvMcbD7P8W
yE5ufCd9jhv8vKPIrwDrpbuEZZUu1HTvBjGjz5AgNbC0urpL9OcY7M3Mai9Oqr9W+p1b51S7LEoB
WUidkPDlU9BcD3GY7wJDnIG+HeK081aUhGmh0+uJWSnWmPow/gPsMHODXVHhHpcQXAPtMQ05QXNQ
97laXRldivBG04BTNIAOuVjMJ4FIv006RdqwIGcqb0hmbxqEeroHjqo0vCdb7zK01F64z8ECbYY+
o6lWEKcg6/ratWcy2C2NxMBYXs9U0m91OBTkJOZb5pGkf9TDKb3qjOkhz8rqyYEkhLmQrUYO0U8L
SyVluB4L+UZZVjs5iPw44YfaccZCGbukHBpm/Vh39P3HikZsYhLNAnfTGHmLsirYdqMot1Upx7Xo
3XGrJ7WP90S7OKEEGVK1FPmxKgO/Nm/JH542OSqACkmTiQLlymthwc9ZCKCuIoEoqZ17Ydr7CVZC
iYNoReogzS3w+RvXxeVCMpRca13ssvGO2CF3QX0SEswNSWqoWmeofAZ5w0iYDpl7ISBQv7Gr0t4l
o3bbOsFdODQc/YR3kE0PWQ0m4PU8DUAEgREB7djXHiJrp9YsSETZ+zCSUO+aW8fn+pcExa3ymEBB
HITVbs45sTg9b4dPrOxtQpY34CWCHZNBvLPM9Xvzfva96JYgi30B73hvdiblW7NGPGNgyLKgoI1u
7h4EuW5bQcVnJaEqAfaCQJiS2Z6ULtJJzmEIpwwitgvfoJ4xB+QYEUaVzq4ineDvDAL6gL0ZXExr
PvVS5Txwyt3qZKvtTbAg63yewr0HGJCQIQJxuOIYHWWN0OOu0EeO97F2E7AdOgpzIpk06R68GTx2
mZHzZRu+x9LT0kmUROYUXsNTvYrn2lyDakUarLmH0RncC00Ht9Q/BrzcVzIXEnCFGDedn+8HehHX
TpHsaK2/BgSuGG15jmP3vhO2e+wt3M2KqbMPowY4inU07crGMs+gMmGwEO+GbtQwqupY9jZl3nr+
WlU0vAMiG6+kE4OsSN2dPsIQ7q12pxWJR7Uon8i2Hx77EdqvLq0nyYkaHBkoF1sLHvGMH7rAcK7w
uc8EeDb3hk3WTwTi74rA31OqQ9EL0oikbYnXTb4YzAgHaTygYVnV0uqegijQbtJQ/1yO7rPp1xYB
ryN0XTl9UPgQO8JqoJtQN76Q42wdA5nummx4SHtFQIxZX+soZz9jX/Vupj82UgzMjuAU8W/7xKQT
Gwb0MbVGyNrM1mnsbfWyKU+08UlBJEs8ZuuwK9DUoQyl3ZxGdwK3wj51mRFFAw5X14IrkRHmMHYF
Rq0YJwhQe8DYwWbU0vLQEyxB2YOld6RoUpExeI6GKtxaBsBFKlXRdkIst2oFh34q3ofS7o6owMZ9
W71S5Ct3qGJfbBjfJ2H6UNzzDKNAA2R57vaWKiEv5b5e1fxGQwIayew53MlCe0TTSQl8KQmWhUez
Iy5L4iypzU2da0OQqtNNgE0eNV5UnpYMgrjFykV8tcWuZI/2+L2fiFNIyazsW5canpGTpK55ybrV
7nDMEY6l/i46dsqSbj5eBebwiNwu25SZpDqnqWLm8gGmBIXDqLn00vF3ifoqLeMSmmmOsqnwFCS+
uUdqO+KAUIXcXiXYAtXPTwakM4onvJIEOq/szCs80hS/nKZzD5FKNlJFSQrkN22c2StniM8yL67D
rr1ZNBjLh8T2vgZd9RoI8IphlD3MU1+tezz+jKAVoGR0vSr1Hm7IOjQEVHICEqoe7BE3EULSub6G
xUPQkxifgiyed3kVvS51hzG1NnGVoneYzc9e29frKCnIOsnYxDmus8pi0g6D8dKziG5iy0ffZ+WH
5SujnNfdQHVApvHHwGgBL6E/VahllKcCPUH53MQRJUvDxTpPecIPJ2LNlL5R2N8MG324H1WvUjj8
VzF+w+YCU1dHCYgkEH8TSS1QvWnAwTBYSYwb2qTUEx0LUzOR/urBBO+44Rd3U5WhSemQ3K1Hqhwb
djgwskD9YmCNr/Ta45WQgEvK6gjfJ2NpKeBUQFLe26C4tnE7H+cx8fYgJk9NHsR4/3fNKDMAb8zk
Va+bx2C+qTp/Y/dE4CV05I6GqX2kbd7cpH38qPctW9G5bLfsp/eDt3dy6DsiRr3K8WM7eexommq8
lR9t3lobMdsPVUk7GgoZL8CoSkIrefLRHFznuDlXoPYmpLTlViMfGmzCiVBTmjGwathaUSUrc3Hv
dv24ZtrjnqEXYOj7uEWmEw48TkyoVe5Mr8svJHqFLdMar3QAHKvt/H/Sy77QvgkvezFLC5mVIw91
ZjxxLhKImEaCQnWKgktldIsE0N7Gc/+5QMcdt0y+UA23dgnc0yjMTdlDl85nb5+5XburZARZLIIO
NaqcmjhCNKbqvqDigLgjAVvHLZ60sCSBKjkB8ufwM+VratnlznLSh5rK7baWFDwD8JpdjVcjKXHj
m21T8C2NTkNDHaQdr6uI3tRsGkxcVLripENmLZoLuDLCtNWlsgVbsCA9gTyZtvBy7H6+KEUKM9Ol
GL0GfwmG2bkeiZUOVR4zHgda15lIrtndFptxeFNay67gsdRLZ994oDmIQDfLq1WL/tzO6ON2AdKn
xsSlNmZEzjHz7FM1egd8/lsYRnXzUoyct2YkA5gGlp8Tp8pSkXPO3iA/67sgZ05U+raormZDEGSW
wIyqtHHruPuWxtG2HYrfnBAoXGU3NgwTKtn4tmOoxhznuG1qLXmpPVgwpgnPpc60d4BHT1bFHFlm
bK5ptO1aC5NjxywCWh/oY2Zvgn4gUT5zX5aqE1E8UHTm8VLn8YdS7S8/TEj03eTcVHxjTSSv3KTb
IpP2gXA5Cv5hejauYj22thEAwFUG+6Ux2Ztpr+AscYipN49pkXBP8uYx+ihSLsMIdijsqwel/+JA
MG3T/FmkMXbPuMBT50Snpn+y9OaYATD7XqP7j1roT6tdWOX+vNq1f3n9mang8uO/K4SsT8jDTQsh
kGkbzFXUmb7XudxPjud4EnieQOcDtIda1u9lLvGJmpOje+ARQPAIfuAfZS7N/KTKXgiLXLZtphIZ
/Tt1LhPZ7k/6A8qtbL/l/1J1XrtxY123fSICzOG2cpRK0ZJuCFuWmXPcfPp/rPoO0Dg3QtvubitU
kZtrzTmGbxFFsgFEk9v+//f+CtR8z9R0aygcwbVTQZrCT2Fa48N87OcxOy/9qzkH06UjMALYP390
Eu7TubBafKG2IBpduNh5Dt6OdaYp/WQi7HoZYo+jZIrpFnlMLRwYU30OwoXphBDTCCsmFGpMEDok
aVqeZfXuu5iKDy8FYxkFo3fVJu2pJpRZ0dn4yD2iOz0z+V1gwnJE/EUUz2u8swCdDoY1/TUKK9ni
TSNb1webQbXz1cqJjHLtLtcVMJxwmK6J0HGweLFQrr3N0kbC3IHP1KvqkbeKuYtiZ34ce/2tSaJ2
XSVzedaWAuiqK/KnAZOf1TRwbhqbohnYnhp8TwTGRwnPB091u86F8ZMB+1FAf0yh/8zCAWqECDSB
BiJD9ExF7CUVZhD8buhBwhFCrrzWDMhCjjCG6rh+nQjZsn2lWhTZ75bzKxEq0TTCJ+ppCighFsXC
LmqAGLEABzAJ1mgQvlEtpCNbmEe10I9yMEiwYp9zDnyv/Z2QJKwkB2gS15PpWZHa4fsBJ7nIBbKn
f8zBkOyQu6wBoflv/uLy/2Wg2fj0Uvuoz14Nh6+/JBJ14ShpP/fFawfQKdKZlgnhKRDWUyvUJwf8
U6bib094UAi2HwLGa+QiWDLGQo2ahhycb6VfoNBwh3bCvZ4dTa+eN7ONyCOICxAJiZfu3JHzudGx
yFNjtcUL3e8Kv8deHAAMntxWfVdFp//pu2Pk8ipkwTGSLRtSGMQEnAyiPLZZ/0psWPlQIWi9GTpL
oa0n+KwBjlZUwLgVsNYoiC08PsC2oG7x8izeJgFxDdGAyELgXLZgupQAu5Sgu4i/bYATAPMSrBcP
SVJBNHlGL4g2j6wX9WH4sWvdOGWT8yiEntIz4v1C93rVc65Z+WmUHhyTp1JQnU7RACcbiREEwOXW
Detbxxh4treqbSK++R4jQjEY42ueLdGLwVGbMufyEjis15pqZxsB0yBIZ60QzyCfBTX7cHqOqSDR
PNhosUDSSsGl5QJOSyGotYJSawWqpsXg1XoH0BpPrzF1FeBrdL2CgzFffMGydQJoU5DaZkG2DQJv
8xIwbrYA3TLIbpxYl/PEFr4Q6FsL/U3j0H6rBQi30LQED+dUv1w3ug6CjYscqk6VoOTYzZT7iipW
AWWOUJ2zcwU810OgKwRFt6i/FWQ6V2n9YbJOneuztHMN7ZQv7ZsaHe+Udfql5Qn5aHTl05Kzjo/z
6ZGaec1DGTg8G1Gv4PG0xjmUDlGjNAG73qQeED1KxUw7TfRcEPYWQe3pAt3Loe8NguHDKrKcSNBj
V+gBgNfA+iaofbPg+xoB+fWC9MMIsKDxFsyfAP/caGl3WvY8DTSxVBQdkgE7Gi4MLCP6An/EqN9C
1mp0+oEJdlAFNeiCNM/Z0sEbpKJpcjIDQdjLsA4KU7aN/e7DElBhDrGQis+JQuGPJyjDhjNa7wI3
rAVzWMfTkyHgQwUBsRIU4gATkcHvcqwEk2jTQxJsIgPZVQpHsUoAKmIKAK0okEU1gluk678zBcDY
C4qRpyEYkxBQo7672lwFn3yn/s17lnFDZJEDUa5sv9PuykmaHFVFcgMijUrCmXIEJgjDNTY0KI+N
G/6USOV9wUYOApBUkCRxcqFabKq/JdhYnFHcKrrePuFPQtBYTMnBU7Xo9Jwnhd6GBgNd620yTaxX
BGPZwLNs4FrSKEy/8gSWnCAvDYFfcqX1wGSufKiYoQkecxZQZtKBzCwFnqkEozmB0+zLozlSjFig
FiP7vfjgrrGt+OMpYo2fdm38WPTdgy2YTo1LLskjYiKn+4eYqgZqRaoLED755vD47cuaxroTQO8r
mvuvk8HwgIzQxGgFGprE/acq9mniEB0anwyBi7aCGZ3gjZK7g2hnfPV6i7c0VrdYDygZtXrA7skM
eRRITq4ATIl7vcIvNTe2wE09wZyCWRToaaTYteTUx1fcN/HBRxghW4MviCvmmVAQk5IAaD6lUZwx
QFV9wauOcFbRn/R4WUCv+gJhdXLzm1CU9aiMsjqwxfiJzYauMavvddm/LAJzHaC6zh1411BAr70g
X+H5/RsFAhvV5YGCI2nGDECsa07xtnfin1rgsYNgZH0BypKQDI+jQGYXwc06LeDZrrLeSQHyWJql
R1fgtOMMppaRNLUdyLWuIGzbDJhtGXhHAPbNOs4IBlcMBmG4uPvZ4JuWWyHoIwblOHmg/zfGP39w
j2UPOjcfKeKA0nWsVodTbYGxYWFgCXC3EPRu3JUc5NvuWnfjJ7nF8+KQ2GIirK2HvBm3xdkQkC9q
RhzesH0VCzNTYL8m1F9b8L+lgIADQQJnAgeGvPIEoNR4sWkuDAIQbkArrkOBCo/QhWvBDMejcc4F
PMyAlbyhb61xW1t7dwBPbBSAigtBFvsT8OIw/fQEZmwK1lgJ4LgT1DFvnGTvCf6Yv9UhSwMSGZYJ
txgfTLIGoHJvQk7uBaFcCkwZmSZtaebagEeMx6UBuYz+5RoIhFlWmew2Z/4MQLMpqOYFRaGgmw2B
OJN9ZCKcmccw8pYNkw1jHQ5Rw2wC/HMJBzrsW4MVUO3QNR5FkdVfAn169+74aLJMaURIMRa0tC+Q
aQPadAZ1mgUx9z4BUfeCpDZhU3Oln1ep0KoFW13UTFCVrfbzUEjXkPJ85xu3iLkohFNca2yr0GXw
tCRIbHipwPcZ3QksO/TAZk8C0NYhabvpqydg7bYHsa14tL3o8iHIn7M7hhsedw2X22GjVAqoW0Hs
9gTdXS01gR/BeetwvQsBfHMHo1hW5A8M4YMnAp/aYn0hWa64fhpPJZRwjZ46nCbA4Slln1hQ4olA
xS3o4hXHN0I8/tVgl7LPcb9oJBy/0qk1t3MybeAYBNwWbPMKiREJMFL1XYh2ZO/SxLPRsaygluvb
rs7Vju/4CbnU9GkvcbeZfSffND3mIK62p1CnnDixSC3D3eRZ+VOjmf46QcyWwmx/67jO2hW+yHyy
v7PqH085yYMeEgx21XLVG/VWtmNyq8Jm3ukp84COHB7QviO6HcCwIau4RdDvDlfTsCOisoxg4XHK
pZS1D/i+idV5oOPZ+JiCkrcZ55x9wcurYHivBTjfQZ63lj65GgKjp2YMmT4RRD3qypY1kv5tQK8H
XSoUFb5zY5cDxO972Ri13c7RwpFY6Is5Wcsvlot/kR0wsBvtnXxiDCXaN9yX10zpMCoMDuCVNr3o
gtjHN7B2BbrvCH4/gcMf9gD5fYZNhHvz77F1lo2eHgMarryfvOHma+pPm2Vnz/VsltSg/kOY/3TI
/cfWZWrn3SyRAsx1BQQJ85beGPt2ZjTcJNlbKSqBBaeAKXIBUzQDjggHPFI+pRb01ywleIo9IscX
x6yMXWe97RVuZywV+dmN7ebdpFgKosiwr7o19oiZIxLWJAx60lnMTrj/esBL+m54d7Xg20zBoI7m
C8N7+L0iUgCbRKWTQRuCBUSzy97gm7A3RL+Q42EIRchADKfa1zgaloH/zPWzdpcsziMX94ygg751
4OBeh6g+Ks7YxyoK/1Sq+ixJ5AEJLIBRdjzZcCYPKp6hQpzodGSVRjaXKzTHMHUYLPCjLY4JPUU3
4SYVNFnWkRNjuVNuxpzoxxrKk/PeuPUzrQXrOxnjWzQRfXRkUOdm+oNf7n0E3azJm89eC8jul23z
BGzjs23r/NMq62WrO/6yDth2cVkGlTHPyVvUxk+utKRrF8mGM2Dbjgprvyztu1k72kM7sbfhrDN2
Q3bMF7M5N236yBTfPcwa10LEJdIloMCtDfPJMgCwwQ6Zt6QCoAo0F0uUIEGMHAQPwTXAFtKKNsQT
gQhWBlOOwLOoRVwcI2G1Y4CQXWPcI7ZISNCR1pslIuhd+Ioei04RQOF38p1yecgn77HOXJoh/vIw
Wvp8LMqIaFejLtW4aIcm6HA8PufW4qyoWf4mvYZD2s1epxHmRRRX70aPTCWhMP7Q4Vex8axoaWkB
4OVt4sfxANJmeDTaoj9pw7isa3v+TfTiDFUPNYZIXBxuHZo7d9dUBC8dppcYcgS4Y2rxIoHJMh9A
AoveEX5WmgC66JJ3Du7IEIgNXPyIh/Q0ttO1ygpuAYR/6VYu3jYU/cwiIpoBI42DmUYTRU1nnU0T
ZY3O22XqkdjQGe8QUiO2gUWD42YWA04wI75hH3qcR1Q4999CiRGuGd+RuRBljiEfFjqopuh0Srak
yHV6o9BWdsQguQ6ZFgdYn/aTv3BsIBO0o4oYcY0p/vhWb4KP1cynNiqGjROxdk1CndqEVl/ziJtU
4hkj42yD910Y6mdY4xsfJj2Ylp6D9TAjihjXfekuJ7ua1v3IZiTV+6spmqGC3ouFdsjGPzQ746su
QiJN1ERKJEU6tiJdtEUF/iJbREa9mr+iHoZfJpKjVnRHAd4jXQRIsaiQJpEi5aJHykSUpDAmVZiT
SlEogeB77VL2HtZD4PHiyEW25Il2SXcQMBXc9HKMTLaomWaRNOVcF+Cv8JzrtJW976uULVoW7YDG
EmIQ0ZP547Zon3T8T4HYoO4fDNxQNY4oK3lyRBnFjATkpmikJnM3iFaqNreBaKaiHuGULuop3AF4
qloQYhkVKNbDKKrgqpCrFW2VOSKwyo2Wiy5OK5MX8i5GhQGSA+GVfXOEWaaJCGsoWAYbuLGKxnNg
Xsq0aDT2plq0NXQtY1UnSLsm0WsteLZMfFs4Y4LnEQOXUZO8DEXKlYueKxZRF0wploKou3w2+oCz
2hVMkx/cqb/9dsTInS75pY4wahrBG9+EZWeU/DtoHtCDzc57Vy/G0eZlwE8uUvW5NBtWYqIW00Uy
FqLxCxXSSlWb486jjqBbT2ppRqHoZGvdrp4dnGU+7jKi4S5AB95pRa2/seXdVa0h9VuUZwnuswUH
Gp87XbfOPbbY0dgV1cfOaqgyKNK8YcMcb0amJlK11njW7pK10f/usa4VZHOZkvP8JEI2p0HNBk58
YTATlQcnQdxWj9GjmZ9934KVI2q3fPSvVsgjTBvEvzU7eK9F96XGBMep9uir6oGD2d4ssd2RHgkQ
BhaPRLkfPYPUQXXCH8B3XmRzi8X1Jlk++JxN7lzzi43tjA1M/l320x/iMWHDcTDFYOf5RU826pV+
Y7UabH6OZpviKm5dElvudAnikMMDuIbjOAFmwAf9mFncIphXElWw2RtbWkag2Cv3xUDYiCA2A/Uy
wv2mEsYgxsyPzrWC4eyoX3TR8wRsejZ2Z/msWpH41bGDvw2r39QdphbNX4/vj8Vkit3GCk4sSU5J
O4FDCbN/sBJK2gTj5B5HkQe2ohGMRCjYECAYRTEY4xqM+5b7vsgHC/da17CZs7ZdGyZ6CA5ua6yN
gYgLY+0naSFIdp3ms4gKb50G/r/BdhgkaA9L/Z/Xq3/cVSu2uTw80CzmekudaMSZ2FfLbQAWBdNZ
YFY83HGP2zrIg9zWI5Y8scUcSXzoHdCKjCxJUc/JISzcLzvgxYmephKBo4fJMdWfExE7DklPNNmI
0/OSjLuxUM7a8ibjcWzn313+oqu3xG+2wLzwlFtFdGZRuLHG5qnCKFl6fXuLekCjeQKFckznczqk
2iVJnNNs9i8x4fWhNrUny97Cwau5bFOnqAIXq5EILXn8HkVwWYjqMk93UcrmFJUgag3w9gAJxnPr
DeE2cUMCmeXw2M7xZrB1l4mlCLkGcwf657H0TZlLbBglRPsyzv9qKe9/3uP9Cu1CyxQwPHsawk6X
3fQaukOynUXnWYrYcxbFZ4Xp0HlZRPwZtXxHsY7NogSlesPel54QmTJjq89Po+hDHTyiSoSiPmbR
BYQPU4B8U1r6r2hWYCCYEhlT95FiJQ1JkS1YSlvX7L4KUh3YS2fRmIb4TGe8prYITpFlMk4S6ekE
D3Xr4EHFQtSfcmP4ZGCAEsbaZ6JMLUSeCvnkM4zQ22BVhVL3QVJrgP2aZazEWw62yLBSboa0JtXK
x86azupJw9aql/x1KT/tBY/rjM+VdOKqMkgRMYmKY4Svs84FYhg1bQNaKSJJiXhYBLEBMK2thjO2
E3ksYeDfhTnYbCq/qp+iZ1oTRN2Hzw2bJcG1N4HKhaKjXfDSLnrw2Yuo1sBY69J5xcybPUWOeShF
auuL3rbGc9t1dcMWkBZjHjyMzfCzKLoXg4b1kefox2Ax3zTR5vbqjyNNZp4FPdx6wQeDnFNB26bV
x5H2FV+4g4U3Ex2vnlK1aTD0TorCQi3SXk3/E0/251DoHKP9T1JUfA5B+jUX9neYxVyyqM9xl7jE
2g2oX7J1RBDcYwqOBpgTmIP1tsVuwljJ1TUoQGN8BVk1PPj4hnlxmFyZw6ew1T8L/FUYNZ2z6Y74
E8hDZFiLHezF0IN0Bm/qPdE5yxJAOrsDFjB3OfDAvvZEgRwv9XOf2AchwcY4kgdcyZVIk0vsyYkz
3GiYcfYqpk1llr/pPR1LCxgu1+x/d+s7elFOH6JlhnjEWgRN83JssTZ3dvXB4uta+/xZyJtoVYji
mTf2l52T+4lSHhRUxXTbKGRqBR0Z9P3K85LHcOAOSgviSKkcJ2/9O8Uqfc8YxRQXuz3YEYrppOBc
0VAjcvxyWDEzhXvRqpnR7nhhBtNz0mGYignPzucfCu8clUVyzRDpmPb9TWG/tkSDXVhsG8IJjZjN
N8cwkGWn4H0awqGrBcE90olT3zyTn802Gp7tym5/N7wEthyWq40WGPQ1y1/B7PwoRU6zL2YKIGW0
dSirWLa9ceb8n53mJ4aX7cMSXSO3uYF/BLxr89lPLX9Ng+oHiyKmeJ21+vBtToV0IQ9EAq+smIEN
0wSa84MrmvEW37hn9reE80SWfQEuOxXwlJXoyXnd3iydg56wnvGXe+IxL2hXkZwZVqNIzg1s57AD
L2Wi3iss6Ck2dG6n77GHqMQMefYvj4WrXnTs6bZDpE+A5N2s/hn5j6HACVtGQVEX8XrNMdvM+l9o
RXd0LfiRaoTYE2ztMQnvTvTtNR73CTFbLGJ30mmieGcCl8yI9nysrljgCdjQ2egJiuWQTELfpt+F
Ml5rJuhiIsfwmKDlH/Xceyu3Kd98k/tbY5I+EAG9dw8iWmtf1PTG5Lhs8YtDirXetzcFB4CsppjM
zPXIzvRbKbpVkFcmXl3uBnHXO11VlLITg1QmRirQw90wjpw+E50ftt7yozG0bUK2ne9ZjjGjdf6U
HZOJNHvWqPate9anKM1JpEPlW0FnPE1W/OxDT4yHLFqrSX9xg5I/qdjEc45JE3PLoQze9rtbEwEP
sjfXZk5lNu0LsfKP3hpeIo/kaT7IQDJbB+Ikrfly3Wj4Y9XZuQ/HP6gmLkojN+I7AS0hb9l2JV0t
QCw7XW84sPmSHF4v5rKNjOGCKHzr1tVFpd6TiqFi5uVf71fSg7VsjZsyQczTUGDvVnmbhl0CTZkz
L7kzSKETBw80lkXhbd1q+Msw6WLkhDHCwzirW9F/054CnMsKtkzyPxXvctfznsIq/2p6+wfb0yUZ
OCe2ztGrrXTb0fMie94dXYIuZcmZEQPsxbbVoRB1C2YNUjfZmxpoK+nhK2Gfi+1xDy9M2YgS3Zm4
Mtmt/+3n5u+8Agw0ZieHSB/kzuYltwZKmayNsyRel1F17Lt6b0xYz2eN9JKm+g998L8pqEIYu43u
ZK6WkeeDqb4UtZlisM9PndO/DFVAM5KQWgD8TlfBxeyymzXAUDJbVn2AdogHZ2RTxvHdAoxblONL
NhZvyj1wLqJ82W3SXl0EotrTv2X3S9iQVlKYRKeSTHLpqMcuMN6rfHqxrPDVNDpicHTtovitNwvY
2fUHcasDT8wVEH3/JP8yXquf0NdeLY8wSOqR5Arziybakro+FGbyiNnvDxMWDHNg3pwp/6khdKzY
lSe8sKHXlgvJuMIBf+rsLRg69Nv3nn3oSVmvs61OuZx7FoXlqObRMJGeGcXF2SGjE3vuNx2DoxVw
3LYGjcgJEyOChRRUGTylPXyNbhprjpHLLVteEyu71R46RVCSXJ9rpr065hZFJxRbXndubHac+t6w
/W/yucD7NQBvmaPem1WcejQKguTo2NZb5Hq/xto+AsPExZC9Vanbrm2kpYWVcwOea0o1dDyc8guj
Cu/piuemnrYIT763tMGp1+Ma47mpo8rHwhWknG8fuP/i5aPutuqb/sy67mZVRcWA76FnQaF73S2Z
nO+Woud2Lo2rMTabDJWXmZC2o8QezdMutD9dh0/Zm4uYQZ75ngaIOY3gOrh0ieVwMtWwwIBhYNys
jyQHqPjWdGods+rXimdLmXG4fsmKMeJKlZJd7fv0dQkpZebFQfP7cyw7ipzOZd9/lGP3weG53ydV
eFQtr9qw3seL9gR1gSZCx3e+MaId09OtVZveJku4GLAZ+4i+rCWu4L7WBx6ZNnXF+yt0JXyQ/9Pj
4Q8urlW/+Fd/+pxK99Jbalg1blHyTfZPdgOEnoEaz2XH2CEPwXPtpU7bB4YH16hyrqXxnRp0l51h
3VfDubSss8KBxRPokWTZSnf1R5XAmC8Fr0x4jTbiqS7VSzpUDQP9H295zmpsod24c8hdKi+gq6hf
0K46K28an8qix+FjQW8zjfivNrentNEeay7Yetd+MV7jYkHLtmNoWY/1fqgNe7OEZLgVs14mI5Sk
38JiuvmsY1dlzsF36IcXPWhxK4YKMTmH56g8hvnnlBLompI/npH8Izb2UnlsG4yEHxbtEDJd5ooM
PFk1R2LBecNRBupYZ3wHE9tC3ulRmJ3ajnP4MF2QeByU3dymiQAzWdnwmA3ObU45nBTRW1Y3+9CK
nn32gAw2mcyPIbOlOz+OQU9rPAwdlIzC+VaR/zHFw7XGpnaZTaDBld3dbAateypZBX0t+2q4/Y+Z
WGf6zNfRMwoY9fz9cGMZf7BnuvBjeMkLBAFpPn2ZeQXBw9swp1jhEv/FLu41ys+0mn8z2iUGMS3b
Mu5vA1Puaqw/SrnIWK7aq4myca4/tzFzr2h5N5fskTXOu871boHbz23Z25DE+FIWG51+Oi1jxvaw
Cj+9AFqPGx4mUjl4OtwraedvqmskMqdzkmTWvmlp4TfFJ6dEwnNCyKhrjiuarwXo24eFIdKuY0Ab
lWCPFbFXb8GoSgMVP/gHR/WGqoe3GUPnt92QZbWnw4CHhUgg18Mkumj7xG3/1sp4GpzssfD930Ye
/vaXmPEsMIeKy2IK68IPEujeEYdcBs57ncOI63DNanqW/oNWr3Wz2wW8v+vE/Rmi8F9OgUJzOK43
uY/aTCVvox5cqZgubXrRF16Y9Kd5sho95kJWPR9c24H8+ofR2DtLtRySPHW8cvibdfTbeQ17c/KY
p8iaPMVWMAnj3aKgfjPWP8TJfLMHtR6LGqWjjUnFZZ4YDKND+k8ejcAgs6ThKOM/mW1+NOCtkJWk
I+bUL93I56db0wPhh208DNkmco1hrc2sPxwzriicuKSSgZIy+n/A92BdleZxNs81nlnLhEsdCLk8
H4aVyjmd1y1PC9pk7j0wHazsmTZ4pCIfFi5KsChol+TMDbuSuNhCCaMKQdJlan40/85mh6bebZEm
xv4pVEEMGYAhaF3tmaH9LvptwVDaZoG1DjuT5s0k3oLixJz+ux6Kcpu23rWdHAs5bfo212RXmuAf
kzOE3AXBGkPD9qzrroxm77EJHyNNHoUg9y5BFhAyJqvFJGBYeWV6LlyN8Q9WHsyif5yQQY7TANJ0
hxvQ3AJotNzWahqejAHWgtFhEait2RlvgQs/ci4cVwWLRa4ipZd/uIazT0bCVyVsbVJKLTq/su1v
seX+VOlMxAQiRqeLIxDSx8w5e8bAwiSJW+4Fpsm5VDwjmRrDjWbZREl6a0DCN0a2hzHKmUff02Nb
1k4F/s2iFT/WHBRNFaw+jec2YsZEO6hYLnZnXydn+pUnHNLDpMRs0u2k5c0bPSTvs5RMFFjTPVE1
eg5Y7ttF365+BQtTENegLG0Nt9lPjznPUGPEEcrQ2Tv5BHbTjqbAooeXyIU+1aVkSu6HmrCpPxp/
fC6z/nOpOM3RseL626ltZ6p1+27N1qU0lhedsfssnTiGWhvT2vgxxzjOhcdytL+1sTg5ITfOpGoo
W443nS7wxhz0T3NSX2V/LxuwssuXx8Tqf8LCeg8qEi58tWZArb4zfxnJsiOe7OzGeWg3RILr4WEG
LgW5s6BMxNtdRy7GJm/v9R6oKaW9lhb++ML5SjBe7AHrEkvhQSO1+be0X9povlvygJ9V2TOT47XR
WTtyJMHufv3TyOdRL1iNYX/rowKf71xT1wPDPNlThtc7oyHVrgey4Y7T/LM5hnI87s4Mi/gBLP0L
eRYPfativBGNgMMwUYOopRU60kOqs/B3rckzg9M9Zcr6ohBoHLuUnQ8RXoIpEGJTOe9YnIQW3/lp
m/A5s749jkdrn6PiKg8Q7IaK5KX5z1IIetoRKD+7RW7OI/cxi9ABw6v3RpTAjVl5wPzrk25O+6Re
PvOAdl+RE2QhcaC36Ck1bXjxoZJixOqtZg8RKsTzzmPYFPk8sZOVA5sZg5bErgzEXP67ksXHyiQj
2YYpiZVshjKScNjg8QZ77IFx4rYyew4Odfgdt81X5Sx0aXnoqtxlOPAJ7hsu6vsWFk4gUBy8tVy7
bHdc0yOihtzHHY3kwIefc/81nduLw/QMAEsCB7r74ERsU2ITFk8lWJ6JZzkn8eZzXpg6DQngPZZg
fFptujQC9rEF8ZMLA8jIuKkb1qlgEsy5jRLA/bfLCEjQmHy0CSeLQvBBgYCELEEKcdOPiXDAsNF0
qaEkdkpSJYa3T6zstxYBJurvjCJfcEWBgIsK1/pQAXF8YwJqZABVK9Mx3088Pt2/ovuHdMym7QgV
yajpRHYGyFX5kv/7UClgQvdfEhFkMly5Pq09AD6ZAJhGQTHF8sUpStOufLj/k9VyVZqqzj5o7YMj
jKdQaE+mB+jpv1/m3BnjLgUHBSmch2REC3GKNNclfR9nHKIBom+8mLtErQ/vXpfuHUsxx+jYRYa9
8Kd4ZD7FBd2CfEGZhnr1m1Y8u2gBV3nLUyggK7aRk+fvByT0pjSXUouF/v3Df7+0dT09GDCyfIFl
EZDomTsPqBXYqUnPp7mztaK+/poEt3X/vTuuqLr/wf0fF5g/YLruf0ZC9v/xjP77ZeKB+PKn/kXB
/Aq64twLBCwWMFjR8Ir73z/daWGzgMMggjDBNP7+r1/1X9/Kli+CzidzfMGQQeXKTz6Z2I4UHVXX
EAiOv7YpqewUFDNHcGaVkT06c8DZR6BnrXxwk7o6mfFDCQ0N9syjbpJcnelZTf6JJgjzYIihAEyb
dQJRbYasFsI+WVwWHBXMtV4LqZEB4+JNye/AZYs9sMZxz7UjEWhbZMTv0dg+Z7GVrukT/AmX9tJC
7eCh6FRA8fCgeRgjWA/Ea9tcQB9QDnbRTyD4j94EBJIIEiRK+Ok7QEIKaCERS5t10gAQSSGJFDxj
3WbYIqbdEp+z+2in4I7oDEjWgaBIKBOxsxI4iWBK/PQ8CraElem4xgwHzAS3C6crAZyUk8g3w+5C
VGLZuLYR8N6Pm0PPgNGvp6MPnZ4Z19A9srhcRZ6DV4w1WW9oj6Zv159VoO1anvM2M5mVVeVPzZ6x
bXYzp+E0O2qntR2lYZZyOB5IPGgwycMgQFrOomc9aK5Fp5o7SVHX2qFd2MJ3Rc44xedHQGDQDSqX
NI76NVhtcekczlpeklDPtOx1Fds6g+qPO56IWzvw42wYtoWnlQ+R9icNYSruJp4mt2ZveleIfq+E
ajm5Wk+TMIjv/SUekNXR/+Z9oaz2MtrwDQuFY6rlUs3DePmH4SCrsYUNbly19Tkh69fkmnXEXmxc
NNM+evNc8BzcT7s68y9RRjlYLXr3t7A4McVdBWUzTJtt1OmfraXYB9TDp6HnJs+N86OHr37Lttfm
HuI94UuzH6xU5gq2N726yFe521EdrA2dkYjN72ud83dsZwbINfvvJiIu4qXNF2+IPbTCd8s3qbRK
2Qv20cGxhviFIOawBaZp02c+ExBatpUDfyz1XxCOr7xwdmnc2/XBW9pmo1gbHqucL1lzWbhkGsAk
gJRPFpVVGY0SpmrT6AHu9z4KOP6Mun1xhuEIos65EVilgj1qw9HLiN3N7t7vlcs0JKLyt+TBpSSZ
xiKcmZThQumqNfM778BUZBOjyUWDqrOwx4lIUjEwj8ynoYYlZnvZvo1UtGsx1JxdFq8g0FT7pLf2
seu88nE2ab9qbON47s5OAB+c1zIoQBpZcBsMjTFRrOLqAfRXD/ZDj3chlMmzm8es9vl+l2l6G7L4
4/6aUAvtBYOH2QMt+acSg80qnavi1SiydwyxDkH3HBhYzQYMOdG3MSfNJ1SJU4Ok7xHMk3VyhWbJ
F2nCADDtbhMRbNi5xejutKnnJ2kmX9pk/2Fhl65Le8lX3TDn/DzyAxcOwsqTVW3uL7CxCs61fKEx
7QAWrC0JaIKb3BCsMw9g7ukuoGjcyHgcNI2Zj07MrmZZX7Wtsxm8qrzSWqo4Ylg7JzaJL6TVu9YP
uy4CD151NE5NqTYOrFIBVoWSYIyeszyauYYk48F0YKUomPq7vEuLPSQ9m7Bvar31XV4yoBnUgc6M
8Xr/ZEPJZ4TDdvJHahXy7gpNbicNj2pVFfnHnsjPMaj87q/vppyqPfq8IwgkBigCDCvpLeZwyklS
w1Mt7Te/cF2KEvwqLTLniLXzoep6xEFL6m2dhEF8HQb+xeu8YOWaELe6ebw1gXX2En4nMmxqpUHX
AhDkr5ysgbxQA9aOC/e88xIe27u4MylWDiwierAOThs8tv3cEargeYHpZHW+f0BSNfzvf7Iwj9/m
+RJS2UmPo5k6G6NoCw7eRnMxQsTRoz+8UjKJjgo1eNB4nDtZcb9PVVrtfO06LnaEU2Hm1TBRJ8iS
iRyiMmLwiXm2Zf8nCK362RyT34qL22xVtDbn6iEdvHU6oJLnBtU91/HHXCfJhTh7B+lzfa/SRmFD
bHBuCUf41sWalH6hgbOLvd66VA4nY4U47rqETEzKCfK+JW/GbmE+yC3lNMc+D1Vdnu/aIkBaUeo3
unJrs3e5knGljsBMPDhZu207QYR3wY5OU4dkrn3vmjBee5Mbb/0x+mbduFz4CY1U7pZ0vzAFPloe
FpkE2csGNgjPTfeLWBDZ15jIwK/syTNNkDVdCZZPS/O9XZLAS1rmkLP6iateASxVPPEmh27QY6YE
1ndq/h9755EkuRId2xUFDVpMU8vK0moCK9GNgJaBALB6HjS/GY0ccAV/Utbdr16JTABxhftxYCXF
BDA5ydt6w6jTPDswlDd5m/JEMMeRF3ig6Rjl7t8/yawL76FxvUKru8L5lAeVUKa72B9JMwzhhHV5
urGypiJ5bDqqnJ+YX+xP3w6A+2C8xzFTxn+/fOkOR9PiSB3q+RHxXXJnG/0mrxCapEbzonT9V6Hr
t1ryJKORWAi7jLEPmCb3dUbAd+hbq2HoJUoM2iGHRJW17+M0zSasHlNFqFDouisIKc4HhOmVo6Lu
zkRgBotxDG+Dtn9C0xmOYVOEN2sYmPG6aD0XGRU+r02S3+Iq6H+6kPSuyc6bJ9kVxX6c+j8SASEC
PMvb1U2j9latqEMkY8h6uaMV5gOvZ4Uoe3hrMH7RMkVQFpxh6q7jZD+NuCTiPJve7W5KdrYwnD26
WyofJ34VEjtUDPYwn71nP6msXanz/gI4Jjz8e/29MSTOzaG7GRPvDDnfW/07eoO0yHeDM/oHp0et
CKrwyeib+VaaVXCxYv6nsOe7TZnrHRJ7KYQQLz/YfZaeyDnEdWPPWwlv4QnR512QZ/5P54vfeo8z
LnuPh0Cu677wn4c2xRc7B9ltQM5kRtZ40MJrdum89MBohoXJHsg0Te/IdcMcdkTcr11aViPiCuHx
OJwnNJwr5U5HDw70AwoahDKLgbVHQM3IV56cmTunz32Jtzwc7gzKtQsP8OyUNMHXv7+RXuJDiojL
q/b7k7LrZNuYM8ZUAkPv0w7EpHDktNNe/FU6hvU18QedFf/1h1iwKHdyYVC5zDtE7f07g4N+pzuE
7JyQ5bZsIjqkocpP//2nBbrGZT0A8on1QfiVdY2MqdzJAIwGsVIm86So3eepoFTz/fGapKQB6AbM
FmGr6uDZTrLLkN0dxvHZQoEA9YoFTGJLe4/T+a30qi+fNrXtXfPZAy67FMbuWXdGiyoYF8M8WQXX
T/033RpNHj22heswACe2fdQVeAq/eCUXUq1mFl3KsJL3eZTozdnlCYSZbTU5x6iMBdGQbFanxrC2
jHTUHfgReTB7DAmlMcpojYQe33eV/9EZ2zCRKiCry59iY3irXGYX81j3eyKWvYuI+33Z6JDwrgmT
5HKGpNxt3L7gXJA2MRoP+mzf+R6q4mpXoiq6iwL8Lq0eARDI+jJPZflqOsrfNqx4EmP0d20+TJ+2
fzHqXn/IMAcrVU96PYfZZ0CD/8pu4lHo0fv06GtwZL+1mW5emWkFW0c0X6QHF7uEhMzbCKNhjd+y
+BEJwjTHp9ROxUubM/JB9TzcWfgjPC9Tp8JtjC1CKO9Ta+brcfFaFf21MrAAOmldXwIriO8zLKPs
sgLzMZ6yiqc+ae6qN38mkXOawAeKUTW+q6WOQ8TwwHbgE6eMBFIxmU//whBEjPZ6omg+x8t/SMYQ
NZuxpAlFGbBO16CzRf2xGgJjYSxAcw6YCjBjcDCHRTcHLugpEkhJpqT2aWtM+0zxX26Y4qf7qTK/
PHObG5b5PCC3DZWb7/7dK4xYFwpwsvOEYuZuJxBlKiqMQQRvSTZ2D25nfyAwlJ/lWlTp8N4nmI8I
dN7Fc5W/t6Pj42Nz/EPlFPUtspIrIuNPr7O8X9fm0mnz8EPG48dsdd8QR/WN/ZRxKGcSy0g2FztX
sTVgmlFvXUOXT0OELhEMleCUjOK90JweACMwKTTiQjwPw+ms1M8++ypm0mVwzHPjM6CV2DcW8vqx
UsmmizqkS1FqM4aJm107RvJgyfYNXZK9EUWEDo8zjGRW/Aicrk9xkFwTp4NTv5xqktPj7LlXRUz1
31pVX4wEIVXZ/XRQrhkySmy9q8egZ98gJ+YSK7cmZLIPVggPma9H3jSdrOc4846m5p1zcy1O/5/H
+H/zGOG1/x8OdflV/k8UI5/+/xzq/2EZgUMchW/bNkeuhw/9vxzqeM0JtaDFxqfu4mAw3f8OsTDN
/zDJdeT/ArQPpdP8bxKj8x8+KHv+UxB6FmcDaMf/RV78v0iMVuD9zxALLOm2YbkBPwqSHMf2g/8V
9NQF/eAM4otozfbZADvVLM/JgbMLhqnJNK2YrqkKEpohNe4lGeJiOgK6rRBKTtG+wc2Wz0Sz/OOW
AHcJL/li3muLhk0GPTlHJHlttpFdqFZuuguqu5AAHboSbcXTfWLCgg6gJl0Gae380LD2KgivXj1N
d6lVkesTaXAa2kYvsFSkQ2SgRchYeCh3w51Y3hP+g301aC4wsBf9G01gsDalKMCYIgjAlcXE7Off
T4bPO37QBL+vA0vycK2H5JwUSFzr4OBXI/GmfglJZwZ9NDCrWhctNJcQTuSmxUVxRTZ8tac4I6aw
7I628L6hbZUMPZAeRUvvQR0/7iBD8cAlkPZQhXOyo5UgWaopsx38Q7SMfj0cgTQiZrVYd2RWR/um
EDElfEbidR8ddzshRjChgPCk4sxQUvBp076jrt5i7XIf9Mx62bRjZPvG8NRXdn8i84+qlWlclkbF
nWw39bIpLeJGrHJX6Dt7srNxl1gMWqEOsq0cwuyc9pg1PAR+2o3uPIDc5ziVjxlgRzKaJ6/fzrxU
l7YvUxSV9Z1C0P+OZPfBbro95KXiJiIIfgW23LXwu3ivUu3s4mrrm+1BwAF8wJOEkwiF8s62jPDo
0kSIGj/P2JTRiThe/8Yr9iGT9q7PAmujBxtYHYeXBT75zguZdQJIRjpSszfjhU9unTDlLbcLe+1k
TOViy5g3miznq7aC87J92Nmmtf93oRBhVL+2HQuo/FiEvF8h6mi88dD8FAbGyUXt3uuZxPiChRTd
rFmV7maESowUGO/s1BnDzoNydhIjGY52GhIs98/5p71LN/EBnhARlqk8RUm7zxhMrQCFDZS1Jogr
0nKZIYmbYc6CWILcvfHNz0xOmmOsJUNtVT7zM+BFc5vm0uOemLMBk2YFStkiymKjWkUJmSAUy8zg
7V8CooaP90t2YwALvZaz9eDOfrNuhbhmRvZSmDZ6TZyEsVNS8YzqWui8Po4ZKhtQk8PVzgyGIyMb
3lpdCSu313CenUN4K8bqV5RBSmYbt35pwQTsB1UwO2NeHUIE8M3GvWfHOh0pJCF1eUl5hdbA3D/d
kZzHUm55Peza8y4KeaY/OLZanw1/YcvbfXdOxgTNf4I7awhg/Ec1qDwZED2y/E1nAjWh7TCK8YqD
knV9zOuwJRyMUWolHDamjsmmALHzuohHpDz2OAAXNKoXx45ByTgM6O1Sb72gQ/2KDfJcC0xOvJG5
IPRjgVM7rKsf3KJ9DfJ6oZZNzXNrNMdsrou9QI5yGCuzXHNTTOsEucnK7LFbx/OQ1DSfbU+RNFo3
9G7vgWl1m87HhmZbMw3cpNIr+Wc/PuvZvbDBecPQi1+jIZXsflqTdbPIzsXIdMKd3HGDqguWohNb
L+eY7t5tqvwaOiAmA2dG7pu4G0YJ6b6MUKg5k1c/FSVsp6l5iPxhYpYX/mkr+F1ZNG+SMv5Nu+no
C2xdlGjXUASUuiHuHoryZlX5cETwGIPmBvi6ajpkHU1jl/AJ+2bfgTzgNexe8yaBP5D9hJ6dsZvj
3Z6czdAPz1SQR99u4H6PDq8gyS8kffTztmdF41BePzSdNxGKG8A172ChJyDjEKgWMSSFvDzntUWI
baf/hMwvp7Qov1eh4J1ugF7eq8k/RcVi+vfs6pS7y7Zxxj0ytZjNHaylQeIw48z6PwarcQaygFKb
tqaipXsbfWb9QcWaNxyy7zpBHziI/EuKRi5578XeLb0TNHnnvhjVsZmZ7uTZkbl4YxAmbmi/XGwZ
zAQyA+U2tPA6HgF2ZzhU8hZRWFfgjaIZYy5pIEQdFDNbUIDaW3qFGkgH0DMUiTrYNsyLRgN1g+lT
9qJegGLKNB/DJ+tF+dd3cgBGKffV7IHaj1S14/JcjZrZSFPFDyk+Q+R87LVpQquUDwGuYvZjq7SN
nmTZLuEvONe49NciAElCTs6LlYRvRLRNW2ItprWdrekzuo07q2zbtd0Jw5d76Oz4fs74qZh9uaCZ
cNKztSs6nA6jOrft9Ew0E6v3oup27OseTckinOzyDZqKdGWFYptHxd6s3svQ3DAffcT5yANxRgQz
PzqW9xiCpDKqnI1eVLw0XrPXja/2rDiubp1/B7QDB0LkAuMyJWV4nhi/YaIpN03EgW/Un8KqYUro
dyePsfI2MZYcadPjN82C54AU11gIFf3U+VS590eM04VbDo5nMuyhr1abihEXOvhubWPW3PgDMHk0
m6seNeReERg1sU1Du5LO6zIPDXiY6IPTFr00BL88Lr9smxU0tGSq5MyGBCwXM6+XgTxm+7aVDjT9
oAh2cy5vvAHfKROejaXHR4K3osuY9E9jxYVhupbcJ1bNZePIEYMHV6kf7pxKjBdysdC8iuiEOp33
tq/xUSG0WA+pM6PqYhqNdW7LmxruVNv0R5Nl1Kp1g+Gahe2ughZ8apcI9MFJ4Z9OHC3BSCA6hsNN
6uHedHycaWPWWQddz19Qq6qdivTfYEShb7Rhui3ZBGPZwHgHGeHCgK2HW1/H2/rs47S7gqr4sfN0
yc4Ggsl02p5a6HEKz0Q3qGWgfOlqGlEfJTQ/V9Gt9Jw94mMaYKfVXzFp1jxFcDW1dIuyehB+3q90
sLf+GAbSTphF9jqJsk9fu/wNKkHiYBboOXlbj1sM9UTN2KEJ7hrsGp4IQHrrF1sh5eedDO5cXDGm
oeRp0JNcKYLcMDjPLQIDSAmYxrZjzgasYQM/xeiAw3ATNCb7tGm+b+ppb0M+AsWHvidm2TkVTKfT
qcbn4ZewHbMCpgdiCdLNuNj/iU1EQjXYW6uoi66OD2zYKOevyeyfp7R68ZGIcQwgVPVZPq46agWq
GI6hElO9L+AJ5qzDkyHbBjYzO0wJDNqG59hcDEsozFy7+faIPtxmxKI7aG3DBrBAqT1k13gODkqo
95ybPrAi6zpoVPHsEkuhza2OGC0aS7sr7UwsisjgjvlmeJ3a+z6I8itPBtZ/nb+yJjr8DAnFCOHh
4lYRcXLdoxsCfa7a6mX2ht/G7Nx168QQEDzyuWvf591Fb8FpDA9u/uuWxnBwAfSuRGvfK48pLVxb
+HDZ3hml9WBAU+3F8DaWixFVP+sqf9Mkpax17UT7LKXUiGC5YURH8l2i6BzEg2HHR5ZefCUU8MIO
AG7jOGLUSzXMamkFkK0g5zY5h7yy8CpBCZgknm10PzSrAdNI1BLF4bXYOiS3tP+EKAvoXuYWqFGS
dZIAz5wc5wFKDu9Z764HzaVqzA405X6+h1p0qrPxPRCy4fmN+K+tuZWbZkLa5ibPtimPbD5eF8PG
WA9nsuycS2fX7xMYorXp8lBvnIlt3KqIEZI0ISMh1Q1XqAxUu1PKhqVdFX4MpoPtCGss7qHZjI5x
LQDelJ3eDBNr1NBXtyROv4jEBNyKY6bXGEAdB9uh7JpTl1eYgpt8Gz7a8G8wqs1PaGeTtWpGyqT6
w4/Ch+iGnxG0g2bIHyMs8bJXdi3xWmjvBqYBGUD2G1Z9SA6W/GIChl+hRyDlq7DFrMR8k6y4T4RZ
5ErVaMD72XwNHMGuGuTVVPkfc1F89Rwi0HncaOtDACIrtaf5aa0DTK+tXZbWMcvDGUYVe/dW6bXT
hMbGDRATsg97lxwXGGG+hz7O1xs7UWco+eghNnzWzYqWA9DXCORb3sCksp/jNAJghK0dOnsq4XdN
FbVco/1LTjtlzCNiDigvTC3Nb2FQwyqcv+3MboH25AyS/T4UDxSCXKCT/9rY2VvClT9xoPKk1Yov
S6mvi5oJJcqa1A4udpgdsaUl+2qYHn2n8bBDlU/+SJyR5Zj7WeJ/muQ2LVt0+XPxabbWk2llT+rk
mrjX6UDnMH+llAVjhfUtMxjVI9MKzXbYO+58NYtrNXeXzGNYrif7N9fyVHv1B6T8+J5wxC8ZCTCI
KCbBV3FuVWohkk3JeElBBM2mkJvSDZExoKSySZjZtXPyNTTJDFPnGrGEgKB5RKLVo/ibd739aoze
Yyk1LZBFWSf+BffAkCXO+NXos2arQfx4+Pmc5Cn1uuKo7BORlD5FmrhTTDX3SYxemBlbe3EttmRA
rBsn9g+BkhwMwgNvAIucsg3dVT6cECSgK2ruprqDednn96VU+knlxhepL6DrPL0J4ckexomHY0Sg
1zTXfyvboq3HxIcm+EVRxDCLhMkAOBjjlOFuDKNljTToW+271J8ZWZiytvdUbtB3GnM5RN5r1i5Z
I429l9eX0B+ndV9gBqTnPFgjCsup9n+zoFj8FgivLS97MTznfVDmU9Vm1xL9C7gRpDEtUid+/bBI
z7EtiLKtgDu39q3KIHZ6R5aotDswL4CxVhs7jS4e7m3lEizQee6b0xxQBHYE4JL9ZfC0hwzDuYlM
2ZCUlLqn5o4Gg7pHcO8u1AKjNiG5iP40JAZi87wHmlbuUMHg8qjydofj/SUx9fOCAcUZErApZTUS
R8vpAN0K7H3A9o3afWr179DPEUuR4Frm6l5V9ndqIs92O9JXOoNRrPvE64rMs0q2mQJo3jWzAX4X
0rPl/4SF/e4a3vdkCVqSPr4f+6haA9XlS5b7wcGzV7UB2CTtATxD4Q3f6d52uBEHd5nuvqSDcbIt
WvfOLD4ZB3+ysbqvIRJvtFCfGHc2o2XeG1EL6JQXRVEKFFAEZBR9w9NzkdKFycZpOL1hvtzHbfxG
D3YwjBjFbzSt3KD/nDJ5shTasSAy9r12XtpyWJMwL++xbu2AhyyoaBITQAZAu4rarS4MHDyhf3UE
SgwJOIIJ1cZ0m7PgekwQvCbDeG8mnGHScp/KpPmJi4J6yopecNh8uIV9m7MPfw7eY3MClBUPf9J+
CdcM13PQItfgCK4lYk9A+p9O8lsD6KiCCT+V6BHbEGIg0QdQbZnbeHqOhQxW0EwPkCmwhg0EXVjy
LQEkguEhPpGU2RxzQcCZnn7N2rtPe+vJceJnYSBcwRUysY4y8Oi0UCvWZkBNBiZsa5sRt0z4glus
47sEYuuDlyM/jLutDd07s3zQfnzP8tQ76IoUIlXHSP9j9NP6e0Tmg0VrJTIXwFA6fzftUipBkYnw
a5NNQAHjpTuU+NeKAoZLj7FcLZsN8Lj6VDtZtDMahFMElaFsNaMNttd840SVWIGj2poHzxxxrJKx
kXnZm/KMJ3MsaOvZOtMNWmwaIEs3E9e0bL4t4ZynbHrMoc07VYvtt3wkZzvYWY2CWp4oyRHdnhzU
NKJj4wfGcGewtt14I0hbNcUQAis5rBiL3jIOVHDMZOH5yEPtYVves+LxjpVQbwQW4m7JA38bG8lF
LHMYE+1LkEKAUJ5Cr0zfwkyhWC/BB4O1aTI87CVzFVyJ5pa5kA+27xQnLbvovHwgjHov7RHDcpj8
xDAiIr9Rm9mvX0rIuF6lGYF11iND9s0YVuUOPBFMLTHsWFxtIa6PK2rsm62paAzbZveVVeMaSRur
tdRd2Q/lWyq5gJnQQIbEbjiyEUNAxvTjwSjgK3BrOA0wdSC4OyH6dyrIQ5iJTRa4e0uznnE0xERz
+jTmGlFV26C1pKOSoXxD2tWx2phvDhfZqowDf7kKLr4v33p7KFBAYXZrsaynQENKNPMIkxD1aBbX
S2o6y2M6rObA11aMNpiXTWtdGi+q9Wlapf0rCvEl+jxAOi65V8XfKJLbTnT7HBpO7cg7N233lZyZ
0Zgi43vntzIKPgok5sIMnua0+a6MmB2N2XOTATKNx+d62T0FmlD4uix+2toggtx5NyrNiLYoyZ5x
t5V9xZnIrS7DV5yt77Nmj44gYty3GXdmpDKoxDlD1ezqoLA4YmX7dqoOW3wEFmW8qACXajfzvJ5N
hsv5hJzIG+obfu6l4kmbx5RiyYlGIH0jMzlS0rfSggltQ8vRy1O5jPkNyD9cQUEQ+0KOx8aNnpMQ
h1ZcUMlVfMUhtdXGEuM3ZBfkxqn1R0w8S2ZRvpup8Dc2DeqqymGkZb5zrMcWAKA7k1DeVy+Ac2Ap
7kB9Pg0e0j8BcDUsxydDuTQglewoqHHdOZplWRKh1rIjveYyPxXAhLrQepkMmk3Hdt+ZHL+xOP1T
+VzNZZBBL2diPXOdpmNxMLOXuYsgd+cxjjR8CxS69WOF5G2Xec1Ncs5H4cBQrnn0oVjd1cGPn+DY
H8g/hpfDIhr/QYYxcWKchx3C1DRzIFyIkEUsk6GS7AVNVhBar0GkcGP40VOMPdar7vswfLUNUhCr
Jfku0aRlD9OBagfxKJDLaPnQkjCCJDiFntKka9QQJV0h7g1jyqHr4IUxogDgTpCceuoiRpWQWxXy
SijoOEBg3pF0SyKuLV9bNvinHE1RTPTv2vFZXwd1+phoTj6L1TdLMjwqWfe3NMxtFKQPfqGAyY/1
eYqZS4XCeyeNZlzZTvub1OWuT8ESmm33FNgeuU4DqTNYwtVBGCbD7onwHtoL2DdEQdH+oedOcioq
nrsZZDgUHfRv0yMzfFwRrsnDFWvISoPyJfvX2Wf1eJ70ntHYxUU2XlXBF7PyJ8OhfHFpn9ru1+17
Zggxv6Jr0sDHsr0vveGk/NAE1Uc4tz3f+SmzToTvHka+CtMyIO6itd/toH3SDtmVFptazcN59I2d
k+sjwSov6Gs2qA7vQ9+7GCA/8rj46qpZ7ONlX+ktmkTHoXjUFCU6pduj/KTLNV9lqz6wwxSrpiVh
XEYX2eR3Zpf7l6aT2bWPmKeqGo0Zo7qtqYh04YUa8i7Y4jDc0ejqrVXhAAkEPIcTOL+dw7m2k2nh
4XWUP37TzvuetPUVMxCazHFCz43cMmdMN4PK2Lg+vYTZANGVXBhMSz5Ug/sMagBW+E1bhdXars1P
U/LwcFwmptl43+eIVAsr4Kptyz0eKkZlqnKZ0lafkjAJ0jzi18b/6+S53LBBAToRMxJ2e6nPQqFF
mZsfW03F2aJhXPnkxa4B0+3jaLpTRIo4uVWujWBb5bgCRlbauTOfiVEaGZiC8TAZb6dYS8eu8reI
3I8J/liErszQ8FprRrf0cFtLtZ9ZHjw3GfSSfOK5042fFtQ3mAqQh4mTQUqnAvueDHVORGu4BQ2P
4vrNA1Pr92mMOq231yX8DDqDOF5JmVO9xN0Ol2m/GiZeQLNub4RJpID1gYAd4MR57ISwWmnGOBW0
dFN6zr7EUodKycxX7ZiVe1vVp7lLT1amHynMrJMBQKdq5R8KLUyhPOmCKIQHiJFink2YdnZ+G1uP
dGKgYiioYowD/SbKkHNg4DOhrhPQUQL2GSpGOUCemy0cE3dFNxcjIf0gqkPtx2E+AYCrz6or/+B8
0duJ5oEjuQJf2+npCInMZBJQ/WXXdwo8wz/WdCDYmt0E4/jzZMfuUUGlEE5/sdxi2CY+tVJRRi81
UKQdCilikGlvgWLz8NF1+jfkZ0aP0l6MCq+SC5+iz/H0BABEvPkhgY7hYW0f4j+WodtNmQHcGeqh
uQjPxcukys8Ozvh+ypSD/MsDXmHCR4kCBEx6cLdh7EKo8903k4tuk2EHbR0QSszhm1Pld7dyml6n
ePoyyRozoIbENvZtmarvrrLJeEM8vyFl5bnru9/JQmaLVsrY8znQndEnDS7a8HZy+/vUce4dE7eG
GmS2y8mo87n3j2THvRVcJavGdfl0sluauO5PLZm6axkxAqon2mLV8pVdUbznpE/sUqCcpwB19imJ
WXUarolBG5ULFo5VwhbrjCsUeI/kScfywunn7pSGZXCyXET3dqMvS4aRkinfIfcA8OB07KKclDsL
kTNKYCLBL//+daxtYGsEsQ59k15QwbtpikONCNEtG4e9lUlqPAxPqQrfhqhSbOPar0HGu4S97cbO
8udEov9Ctr9ua5xXQ4+hA5rrPXzpeWcPuCR5YLbgKtnBenCxAoNpI+BxVqlsYTemD+5llP6rqpuP
bGBbwPraPP374Ob7DsTMNm+L5yqpzk0k3nqW7DsomHsX2AgUrX4vo5oxhmeMW4hday3jdlfn1ksa
dYvEMw7kvnHh8eDF2tM/3aqwxAKc7xhDxxtc/WQKg0874KrcseVlTx4wJtSCd2l2mrdEpva+LhMJ
FvxMPC6P/2Jny+arQBtLryDRVBqXLjLeeh9wsOzTJ+USADeNWA+oxWjmSvkyFHmJjKj5QN/6AUFA
AZuQQOYHa5uw+A0r1l+2mbV702w3NAHPrA8Z9ZpY3xhnYiXF0RbbmP4DzN8KY1FRcT5WuNMqPRNg
PabJLtWPuUJRW7XMjhSrmb2qcOzYqfXXTNUOe1t981uIi0aRn1IvK46hmX05NipZRZ9Sm4pDwBAX
WpA38h1IzYnHl8BeBlky+KmKCHNSkX+kemIxE9fvKOsR1gwOvT5kXG0gdvNT+VCNHmT9HLNOfoC/
9goCF517y1jUpTZ3VPbeOhn9ewY3o5Gd3FBRwzK2aNDi6Jn1SQcL2tvWrfVRqBYjbQkcYvQwnk0s
fVnR1N2GXMt1SFRfosO/JSUtYfPA1QBd5mvRkRmXCsDEtRhwMlc4VIeCN0YbUEXt+rufDAykvv1M
k11vQqu4eK31GxXECDopmxHFBLaa6AeX5BjliGPkmdfIs74teKGrNtBbiRmZC/+g7QEUj0zBsU/y
Tss5XRVDNp3y8ilS4qkEX+kGk7EbYs62GvtxhEVcB3ZwyIvaJJephPSSUH4oPWBm63Zw4vzNpGGP
seiEpgrAax6vnQGBcwzgnlp+8DhwVc3C/W2w+xMARBNZBvs5o9vMYFXGiFr3aY1HJFBo/PG2FZ3+
IHiDmW3lXTuGBL0e9bnP7btOM8bCTtqvwhRs2FiLc8VyE4FDtLhRqQWVTJKVAU37BR4nfOpXlXn5
kYU7TeTcundJAMKijB692aiv8RAN7Jvma09N6yS8GKY33EnP/k6iHFFi9WUPPgJxQ77506medQjX
B0a9pPAb3XFfLIrVfBkRtOo7w8CxnlnmQ8yri0MyMALWtrkeXcnF9ZgbxnQ3YB3xq8VRgSukRwQC
DGSBYymG1LkEB26D1CnM5Bn5JWn1PloZz+cKqqz5TJ7YUxuXqGmb4Yxe5zCm5uIOLn8bw4nREoP7
1YN88Rk03xcDlUL1DwbuNFSKffcGKdnc1B2rcDMs/GPfMilSJohaDv1wzM7BgDxGRHFI3Ud5kgS0
uWDCAONmybfpdL9tooi0NGkqoKucAy+JCNEbrrXhHXzVwybSJTp6XGOjRC1kq+yP8Bv6ZvGK4hO+
EM9JbH3QsTUKg7Tp936TcQ8PJLchaGK/U/FLBKw9IN/to58iY5k7towXew5ch1sOZ3HDgZSQKNT6
5osZDjtSJ8jOG/Bd1+yhNqrDo8cSHjKwAE03MVru8Ogk7RoUmENeesNopt7hKwRawd57KYt4c14b
EbK7SA29gU897gcCMp0ZDwMeiXHdhuxRPCTjVHrqDofZcHIa+pzWslk+MBGcMKDzAE2vQbMp2OxZ
bPsLkxxGr7Hul6m5ObU4mWiYmKrw9XTHBAQ/M+8Y76+RD+AixW9rBXvHX8C3ZWqzAGDSGuEDZmj7
6JCgBmyTuHI+iet8kKd8qOlqeVz4YQO/2vg1vKDfhoGPCIF+WTS0AbTpWNIEuhxzh1L0c5TyRBn6
MVjOT7qMSRpCeHaVkxEwZwJXIH+VQ6QGc+V/+kOfng2ynhFkMtqwjZSACVtBsvNSMLCRfRpTnyHh
qDjUZEhMa3Rw5+w+KXxjCRZ6DDT3ZZmPLwYVEcg8HdDAwmSsxDXydcH5VP8RbctjGSBtEGRMhXEM
TMaTtrnjPSbIK6+sfpI4b/epjH8GQ97IRVnnDUMmByvnRkzYlpg7ljXccG6eMgcXDPrYjgvwMoGx
rzpX8rMWi+603QFcZDU3IJ/qnTbelsswKEsYEi4fyrrzr1UnX0sa2pjKJm/FOU3KgjEwIUlekx6M
xu+vLe5VGtQroSMkY4ly2rRqPM4UbKAXCC8k68hcKfbHwrDHVe+LbCuaZguObrh0uVA7Facb26v/
yiaaT3EEqCE1whPnt4/1gbVNNqsHLO72BmvWY96D8k9mdS9Ca1j1XXeOXKZJHFNrDL6PrQ+2gE7K
2rRuWb1m1a26YJWDo8vvBCC+vzl1b21tcm8Ji2PR460MYhZmlHvrWvX5Ka71j5EGq2QK/niOhhyq
Jm+Tpr8M4SHWe6wnSjguOc+s+8x09hZJbxhMmBT+c+42t6iQybbPPNZJNYO57HMU44vVY33iVM8g
2Yo/btSn92lOdTiDsUKcJDbz3wnbjZN1+i7GnJ8q0Dxq2QcnBqGkeAQUwSiMmDtcjGwCo+YMVFsf
WkUgWW55W6tFWItiau1Li37ERJ7ndc1OJ8TtSnDWojOwSQauyYsTVpeqGys0u5T/IbZSyw5gK6FL
Af9d/3ET+Qyoi1zXiI2An8wn2vIatRVb98K5cG8QiFBRmxMMcGvZos31ImIkWIEGSb2FwFkeGkyc
/P4FubFgoUU9PkyRz8mH8JFZnP+f7J1Jb9xKmkX/S+9Z4BSM4KI3OY/KlFKZkrUhZEnmPM/89X3o
KqDQvWig9w1UGc9+g+UUGfEN956LBLAPLXqHKeGjCpkouJ31OsQeNuyy2UlbfHYq0Y513mnHv38l
QOlwIdiAbqXt7ZFyFS11mjneYpB6W1n96dBaHEyNfcEgG5azLet/JMt4HMEm7VVYvIsaFj5xBiEa
/ag8TYYoTvHgFruon570VrK6behTYkgxfcC3hE3RU+70ciFj2e79mk0NJLEfkg3iT4105MS1jBcm
AzD5el9Qzjv2Deb3lSMmPEzx0Byo9cha40ML4tlHSUE+AJtAyl0PF2wRTCiJF2sk+4QGt1ODosry
ivYN82C11nLDR2gZBzs9U5DhiRAT+R9Pl18TvqmjHVlXBBsBga7A8AT+n3eKznHN9dTufIjM74Ec
t2rIu1cR1wKFmPxKApavRRrvaXyKvTeyDikdpFP5LW2Ffovn7RjJTCuNaAeSVAjkeGgDE4TSxu5L
GI3MfS7ByTiZFiMqbeM6DuTGFi6pmXjyqG6DzeBWwuQcJBEOsim1ja2PJgcchFIPnVoZB781M7/2
enquc+fZZWu09pXJbxypC620f2zl4B+jtDMXMQLctTGl5VZVLVy30EsvAfzpS0gCCB5bRlmInW7Y
5//1S8aUeUhwyN7IBnuhdQ6zf2ETe1pYMLC8ZQ3CcD128TfraKZtAEtWtt5SoZSjcwh06iFL6Vi5
KzsjhLQk0K5HIWI2KGJg0tA+oWyyMpPZrvncj0Z7jxrauK4PXQJycU1SiDu42vwLRqniQHuADyNA
etozGzg7rJEX7tCmayEBciDopTFDkiTy0DgD82l2ZQM53qnhZ6DbuXo616FhYzcnymRTi5bYu07m
M4jnSXJajvaQbJFIRudINZ9Z3OWvREZ8hE0hN3+pAEH9J60AgwfRuSdyZYnuOljx4Q8A7mtEQMA2
avwfS18HhJ0K/UUz+XJIv31Y5c5rOUdLmwjVRoTbSjGszc2xWkfs0CGEGv7ejqvkPPhGcgbHuKiR
dC9Yo60GzWK6I/uOVKz41sRH0TDRxWCWLa2cJUZUW0vJUde5UQcR0/qFm3mnmcEeTfUi7pE/kFcz
HbLiXBfqzXDDtyiihc15noaMKHmKe1AKy0muhzgeDhInDtkOhbUpOrglvc42bvjFLHhZlDZ/wJH3
lPxuAG4YOvOE7tuIgc04fXnI3BLZEb5pP9E+Y8DsA+2IVlb5utKHeje6w2fWt79RPBa0B8GpMv13
3S0zANduf9CSuTcX7dmXXXvWBlVtKAyTJTcSjmZEg34woM2S0l+Hvi3WDDb9zHwfrCDeWiNoWDYM
fyoELiM62IWuIhQ5vfWUyR7lDBJer4vPJkMbel0dkeiHhk1iXZYIcWXBnzOhXwu8iWhBSXMcEHVj
+NN+QJmD2GeYUh52CEHYwkgSqfOjB8lCHzIq+5bvF5GaCyymMS6eeh02KbJluQIK1UMus46Ox/iv
H8yrB+Cd75WNyz3sb37A4dwCKWI2B2JrG/neWQtziM2jec21+OL77sqx6LxjARALMPyq7eSjaZN9
1TXaGpuk79espc920D67Rfym0GuuKh4u9wWSOIAijWjsoK2OftUdC9s8/e0rUc7dhhkEpwcvUW+d
7azFiGMzPrMQrJC2osbsjLwSPzapOTIAYaTSirUmILaSEAMjB1tqlMFLmbNY1tH5MvRchQRa5Kb6
BETYL7WOxjlrH4MfvRO4Vsu7m0J981FzH2on+S27cE1pTxQGxVqbNHCKIiZXGukRIuNd0tla8How
gC5+GtdjWMVkwBFDvLSS5MFSwt+WKCeittMYck0n14UbGNHrtV5zxBxTrhVsO45abdOZKHXFvBjP
33KfbXrUCORqlWatoYy7xHeiztGY91OgOKArtQJcI4Fdk9+/d2XXbnLBdCgT5K9EdnsEFlZTDiKY
npot9kbcMu4FpSqHUmlwh0cBacmDUIho+1OUDVzY6dA8/f1BCg/Hu2U9BBfqP38pBX+MLXhSqDxz
eQZBNxxdn0yw+WeYK+X5718Fofuvv7JdNHaIkZnpjAzsRZFjN4vw5a3SOFu2ppKnWHrWU2L7KMk7
nk/HnJ7SgEC40QpYhc8//fcPYdk82SHBrm5cAuL323Hz18FuK0BPLd7zdd+Ck/r7Q4f6XSYzCNdh
9CUqASLSmKKr4Ex3wgnfWe4+c7uBGzA9DajmJuDqmSG9FpJeBm5pBC+CvtA+QxVmAhi9/XXX16NP
qx+ke6xd5cENvrwpyK7Ihtch8Sci9NV5cofiF5Z7AjFHoJh/PSIaPIdOZk+h2dcXx7R3/28y+l9N
RoZt/m8uo1P4+6cK/5vP6O+/8U+jkSb/YTnCINbS1IXOaBIL0r+MRriJbCxG/KoQMNQd+99GI/UP
fD+zq8aS1JJSSP5WnbdN8J//Yf/DEo4NEsaRpmuYwlX/J6ORbfIFFDPTK8/23//5HxiNdOI4deUa
umMh7XH+RxRmkoHXDcm2aAvW5bUErOXPVpRuDj2Pcovjmq900aX1fOepL0ZZ6GWZBAH1Mdp1NeGp
6xyyD/Puow2dM38g5qBTMG3DzMzXqZu8DNh/GekODDOiqqNRAZvHOPIkKv/Hco1Pw8yZAvvy5kTT
IZgsHTihCSvIGX9pRalvi0hufYRT6rqYzIHXLGw/IusEboQtIpvDhauHV2ZezIUmgQ4x7D588dRY
lo7grWQ4P6JrCUn3kekbtnNcL+VR4nANhUDm11SYGtkyLMyuMDfEYOjhiBe5k2dOugWr0I92BmVY
TXB3zXbnTe5z3mo/4M5/S11bpjoLWTVXFDmNeOjgx5mCBdUiqncxPEWlOrFXpj7Qwj2biuAQmiN+
7X5cBSpK6EaDNy+H8YIn1LItRRJct/ebCvraTHO5m5lx5+6rtgrdqpgKsSPm95bTUScauNK2qT6I
WcX/a5ifHVNSa+rQ/JA7xsCaATF6etf1MavI4H1MLMBzdbpTFWjOfjC2uTE+fFqBAjn/uoWuGCTp
NxU7suKw5NvalGCCiAbIcdImRJAB70I/VlvjZrLKo1ESWw9OOdDbD41xS+PPAablFsL9iMW2vtT+
s92ElzZHoe5CzqtSaFm+ROvx4RtqAWfbKLEuKxNrCDho6LPmOjOzjT8MBGQ27ieFi7er1Xi0CDOy
JA9WDIINKQ5qCsMv2V1CeDYyNmsRKZBDr4jCGwYdOh1K2S2dxyt3JpFy/Kciw3qPccImyWmAcoCe
siZ4JS6Spcs8P814eLKOFsnNXm2V4jt3eF5CZucxivEg8lbRoPNm+CZXSycWYDYRDRvax8A4Y1Na
uC4KhjWeo+2xpBcSQDZSCHqwZFw1BJ9MeYsbNv9hVCYMe58WDUGFPvMcC4AQMijGo9aO4O9nzSyH
RTFFlDVuNy3CiOV2fIomKGaTreJ1l2U/gdssUxOpttsTVaUj6yE0Dl2UdnV7dMKh9JJNWqRPiDv2
GoD2VaPuTql9MLZzIbuxaGrG/vXslTMzSVMEnWEtgcBPfwlGfZKfqD8uQWA98jb50ULWTYGR6kuV
ZTS38feAYH/dKPtPHpanMvEfPQ8Xo253CViIlKuRGXBfKJdddvrR4WRfYKwqk3Svsfxae+i0TTfs
Kdq7mz1LM3qNhXDkMDvvEXNrvmPO+/Q1LuE7/l+J+NF5nbCdlwCWu2Jdy5pcJP87ndAqqtbzFiEo
D5nVxypGHSbhiGPWhpuHBozl817qLFcgSeomLKO0hjJFFBC8YEzhLvbnQ2WwcgGYzCuJZCARKOgt
MoFqceOxP+h4oqRW3YEWH3q0cWWB2lLMoKMx6W5RZWagnXxqMnVUMWoNpN3IvlUgVua2oOaCqXpv
WhQbaojv0stvQWxdlaG+WkgCyx4jnjn5L/Pf7IAuQXNhHNcBO+j9t4CpIJvuC/xnYus8H+oS0l/T
1PoVLJsbMwa1rowKCWx6SW2EU7VhMSm144UUWEUBq3dZmm91w/piT7qtokKsevRWq5SeIQ2qzaAP
bAKIFnJthF0eMe8NE4ZS2c26lYphn5rW1tjTIdgM11r4SOCcEUo9HAYmzFH1NYyoN9hn1Vr13Yf0
VIWDr9VWkE4u0pVbV9fsLUIzOnVsX1M3bTK6v03VM2cFcHwU9Z4cshShLTuuwgAO6PcvbVujQDfV
OwE+dO7obU15srr6ZvvFNNvqAIdq4c3T1QlYML44+nUYiLOR50oCUQTdzvwZKntHYQ3zq1vjgdhy
j/5SSfQcezo0cqjdMBjTFOfboMXWsujsVzN1dz6CMpae442VT8MCyN0OWXNUbodtRe6Cvt3Vwr4h
90dvgeiwHMZPPSeWrBHTVxCiM536S6WqDwYq19Sz3qUHSRW+3U6MvNWpN1Rrx/tTedCkWsa3I3gG
ScdN88FUv6iiVa3pn54oL5HHi93VlrWBPlNvUObDNCNlxc5IkCeuauuUqlkOiDBzLHPJMzj5o9Nd
Soc5hJt6n+PIoAQ3DEC1gA1VTHhRrWO4BVpLXNKpyHTemkAus1Hu9JZtCA/JNcvsM5j9kWC9Q29b
X0xzMzInqy1bGCJjI5O8si7CoGNcOx9qfp60H26OjrjK82czNLlfu1s3medQw7/Q1ASh0RBxi/l4
NCXBuQH5YhNrvAXHxKoWrCgN2X26lgxu2Br2MYLgeIDdbgoTOj3YayP7MUrQBmyoX3NrAm46f6BV
bl0rwk7lPOnXdJ43OXSQJ8kSwcWMH7dY4tSmD++sOaUn/ACqdtQjzMIp0hGpOGy0ElmNdksSNJt9
HD4h+FQ7HJM46KDjIWmpTPNMmfHoveg8OcAVPeA62GrEjfkqSnb/AkHjNnXeeUiZBDQZjtf5vum3
2PFqIiVyHSI0a1dT46XTBO6A9OLMxMTQ1Mqj8o2fcJp+CBUm+oB9I48tplxtYZb6Dbk/d5bBJ2yw
gagyNDi2zkBP0oUy6NQXoZmtDD2+uPl4hYUPXJ7BGRzakJCzP8jNgbgRtbZknvrSgqOAa4TqJKWV
1TWNqdK0UmRJr6zxAf2s2/UO8r+0umEn0oESs4kvdk7uAZQhXaMmMIuJw6PO+kehxRpJRfo3uRAI
S5F4ttg7CIGJ/j5zLaOARcnd6AnOg0Z/SDarVEXO3owRPrpRup9mrHimmUudFEQmvNk9Rk7EhjO7
Gz35WYDmjEXeqWdOiAtUkQJ2Wxhvu8Kx+a5P9XKYxFpwYNQ1/xquKiq3CoHqFAHRGZOcYRwrKnyD
BRzw4dsD4LCRApGbmtdXrKWLOavJ0QCKVzmKTZKykC0cCTnolo5E1EIC5++CICYiRrBVGbWDIfA3
SOxVTyTz2nP4EEcz4iqkiRZKf8+ceBc4BmWiao8AjV4hEL6lunWVvO+VO178sLdfNIVd3Rke7OCo
MkNyMFzqAHPCOTHqA1Z+7cuJUOv1dbi2HO9tvjfaBMafP9xwvT3m71BZzSqTTt9pwHpWaMneszzd
h4V77isdv1TEkg3SOncox7hbpS9BL7SVM7bvJfYSfAE2WF4bUx1a7zRLbki6qZoa5wKecjd48W6I
rRldVRLZyRs6f0vydjhgkBsN6kFfzaT/+XXJnfDNjOpvpONbUZD923EaeoYunrqABwB68k+fRSev
EMe8+W0W4kd2VELxRIyWaR5rUmtXsYUYObCXakwhLY2WsZB6cHca61fXtv7G9ttLUwAd1qNfTIi2
tEnewtnbpl/d3XzVI2vIw6QBehqJbTOS/lylq6yqsl2ph4do6FBB+i9BlIys/aoBbAjQq3kYONkR
phbtReoSgOQoDjwBPC8uahDZnMSogVRlFMDylFZCEknYuC0hqqZ1ou1YIsTsj11R/sZ3+DGgJyYG
CntjGB0VaMltWMk3Oh4SYwu58imrWFYzteEiEaWP3UwztsBxoWx7eB8IjqAYZ1XCkDtetMbIK2Wx
s4KrBO7MAlENswqAqIOkcaZ/MbMRfGXl1GywhBNQbJCSLCO8Vs21MP/i6tJ9PWBGnMipiTIihtLa
EGuflQKLziUBPrsUvRw7avdXoXGLsB3AOWPJw5DTzt1AlI0Lm4MSv8vFsMEqtgfgW/iVHNCKVpZ+
l+YhI22o02FTm+aPNNujU5Njr12nFiQ+EIiSlI4lzstF38JojhGmJ+hRwvYuQ/deRiQd1k5D2p1J
UPucmhBAQakpDjA8xAvytd5ENWcvPHi78DyY1ju5XG8T3sCI1ADlsEuevoyeooA7CRQvdG9MyE6X
brQhv+izfdfTuq3l7Iy0Rpouy/deWztpc80ncjmCLv2t5xZqc0FkipIPK5HphhkvAsCJgoQu7D7/
RpXdvmtpfQ9iHBC5/RqI4t548e+/Z3Bnj0jazXvLSBPHiaLZTPeOxW9dmZ1iRsdNAUSZFsV7MPG6
OqM8Tb+I7blMXMkA9K9J6p5rXl+vJIoLwRNAuzx/Kcf0fZImsHVt2utExCuqvIQSImWH78pDUxTY
MNDG8vLaO1ofYseD0F4RmcQgk1B7fn0EEcw7PHB8IQjYxs+QOMXZjeklQuSP7uSumIr9qbQAWTSn
ZsUCiBEbo8025G4fr77tftVlcVc+aS0GkS7R8Ae0+7QmraNhFoAxMgmRo9nmbXLaftFmaGP879JF
mGOY6if1dSzl0y7tcx1cFaLIsPQhT/gLQpIcjEEIQLWO3mrCho/gajsMzBXN9h2c24uODjGLqdJ8
DqlouPkhwSZ+m3MHRBMppyHa4JSvbDn1+lmnriFIbvrIBCnvmvQ1ZnqcIg11bt4Ud3z+x6bqsbAl
iKWyNP2unYDH3c+IyZ3NEporPyyQdfVL4q6qT1WkvwX6vlgMrwQMb2Kb3kwfxp7LxF4GgpGfOUEH
C4xbLMx+wSTyqov21mB8IJyLP40AktTbWC4ifHFCXAOXs7HXeELp6JCEh/7Od17xU08LRPsfIArh
YoMOlt1GebxmYCvZ3liVtycNKl9wWm5lkXpnAveePIeiXdR8AMbER2EN9qMX2EEQXQggwcFmsPge
jxM8gLwc7iCDs0uikl1WDuXBjoG3NsyPp4wkCpkVy0YRYlqnKHvRj/jCXTfmV9U7m478lZlE9dSH
+RX1bcR4muujYRPgNovR55/uSaUjBoWomEEvEfiUKjqb3T722HkG2HE44YNvLEGveSFG9ADw80IB
JIv98nNrO+csiLpdDncB426BcMhPvt0OoIlVq0U1OvKAF5li224jBZIRq5nPwmfSwovlzV+qKs+V
vrMC90ptPG3tvoelhGym+EaMNesXirtO5sbKggs52J8+WwtIZpj9U5N72s9wfE0JyVKzTSDBKh01
ZKBCbMwHnEmt5W7YB4Fj1Xo4GNaG37wAMyAlOry2gjt5sJ0RmphfA5YKUMCPKy3P0rPjkaqqGc1v
iKz7AVWqO7DhnAJkjLjJ8bG0/pYMFqLn8z+Ge2uL6Oo73sPytWFV6vIiOwRRPLyx0Dah8Jg2e5N1
HcLiue+qR6B8bY/680K4EP0y/ks08P0SyRU6e4fHvafa4ZO5mCY1kVdSSoXEAnTE/pECzTrGyrfJ
SJ60lweUjqiElnEJCcEcW75diX0M4AGwInwZs+pPy4VV6MHJxvEzTcSYyAn6Q0aflKtyz8IOtJn/
WdvuqzSKe1yG98oC8EnkCDg77rM8fbGxvUKBzRGloiYB7r6IaccaEskxSKw8h3fJ7ctPfzbhsd9+
0WMQzpUmolM1Z9E3xrMOJXhROWymfE/lOzVdR4KYF9nYiFWlJyAZa1YRSqNghHMOf3FkuTpxqCu4
vL2x07UBsrUNSd29pV1zypv8imlm6TvEb08eH1c14PeLmgtWcnb4Uz9uS3V11HCc4MIDeLVZ3ZZf
0sg5gxX+vmIqD50w61fSKij8zOlQGCETGrZnh9blumiyeovtaDMR3buaO1sLN+PC/vTwl++9OPpU
gBRjLt2pfTjofnelPwfGud65J4GLOAJsIlaFpsXWHuRSrCIYeaxsUBHHWPqnnhu/KqPNMK+7qnAO
YY3USs/ViyPtnDpcvKDlDhZ5Kc7WvJ6hUS5G8ZP1dY3Iikvc6re6Mr/M0bombvGKERzUnqgeSWce
HGWFuyl5IwlgJjboK6B3aALSF12QJ1ZG2VYiAt9V5Cg2Dc6uyCuY8ib3ucm0YtIS8xbfStYCemo1
4a/6pMOPlxOwHg5ymQYG3EC2U6ioh51CqryqmTKvJye/SCf7M0QdaUrlvp8c8nMCZ+LoAQLVwoVb
VZP+8HWU2JV1GiAQrZ0a9Tzgk986fpJlUSvqH6O/WoFnEUkegi5tf1d99pa0bMSIvpx5d9J4I/5E
6RUEnDAZNolC0WdY7h0RD+kaOfbzgd97HTMCruBJyzC9dnB/k5TIeRMS/rIzr4MoPMJJESfASVhX
NqMiZPmHADgetorsOfedn0F1qAmdqtw0wVM9Gcme7RxtSu/sqsY5gosIV8SFXYMC8IVdTEB5TGg2
yOn2OojQIC0QcTUOxwflBFFX5N1kLJD1OHogcIowcrrJ8O4arbbxTH+L3XPctI5JNL0PeMnR2brl
XP1dzbtu5McsM34XmTVgjtDnjacNpJFTah0aH/jIbwSW/Opr0ILSDhAOJ7C7WpbkC4AjPJphw+uE
AWcLyug8/9/Q6HLgifY7hwzNkZA0wLntlS0111ZzaXL1ZNnTo/QS/BARe/bIfLPMfpN2PAgx3sIq
7fulp/EHolfZO27w3Qby1RjJBSD+D59tsdU9utwq3cAQQl0Uer942+6OR5hqzNi73+D9Jf1pnqI0
M4M8MVxcbAaj7AlbESzYGkE/34bOsRAXz2eWfTXKul15OdPT3Bs2WZ7v/Fx/tmWG89AejlHSouhV
T4bHi1KURIVlE8G0Xc32lBZwea5MxnmGxvET5XKCp42xr0yHfdQ+A+JYouLeFsI45V5kfsEmxDX+
HKTy2ANgWWZ8L00trwmhdH8haGSkH35YSC9J3ir3dZU/eHtIG/MPecqkAsXztvOrZ62bj8k6f2uc
+CRqjnmvo4oPeJhRm2FELQ1E+cneLdBwEKVULpFs3eJAT47kQlq7qMI1Iq1iB3yM08zVrjJHL+03
DKwz8DNtyjioHTHARaeuYtamambuU5m+k0spFmS1vDl9+ojgzm5jgckf1r9XmiyhXawaCOyCsiJw
hACMqQ4fgZf+pLZh71AaPYUDFhG7SM4s6knpdeF4h01IpgJpUMycWrJv+N77ZZ8jXtDPSjfJi7YK
5jWyPRMrLmhhiJ9POmpgyqHGbs1FgqpnbYw0D5lp/9YkPAe7vQD4vpOjaK9aJV4aC8IjPRW3Bnuu
hZgpQnacCIxi8bGfuPv0qjg4BeHQrg2Nu3KC8GgoYxv+5HV56xKd7UWdsXCPa6IWWYLJb+lCz9An
JNbT9N6Z6QHxZZEhawnaj5GRY9jVezs0vr47HOGi6K9NaVw5OsJFTJaUHujLjlhv5kjEhxla8qGX
6ly2+H3zZtiZNaW4paVnIIR/+r/hYAhw0NMviMQkrs5J1lkEiNWy8GuMyTrBsQUqf0J6kmPYGLUc
rl/zbo7lGemRS1s4jDujmADreMEZiOtbTk186Cv+QT1GaUjIIdJLTFqShlbz072I2m8AQgDWfiwM
tHP8o7fwhvSR4RLZOyVibAeRUqCSZwZfHykHO+RPT63JvXhu8T5FJc1Pn+RiizJ2Nv0PJ18kF8MY
J2ZynNi93COndmd6HEJ7vff5+JALtsN31NtM452GnZIWQpNVDVtwIFGAPS5SlLNIKnwSSfStVSOl
QQa/Jx5HSKvhqtBabKMod3R283RP6Z4hzriHWAy9w02Ojp2yrZmzaGRU7kJkC8EkrlbN/1pazKY/
GyK7ANhHSRk459xAkTeQytwTPDt00DnAMn5FWFM4ZhjJxrxcpeTtG1O04GIs3hjZ7kOmhbMF7U/M
3cOEmYiVpiHYOvSQSGKbMfeJ0fxSESPHSagAXD5w04zCXyDzJ85hTbyHOUwV/IDK2LOxobaHp6YY
Q+3G8bs0wo9AJARcF3LnOLkJwOlEI10s2aUOjP3zX20x3vjYOPH9Lt8IWS8Nt/10U6wabsSwozWj
t6zjSiZlyuu5xPNe9Hhpukdqet62S810G3r1Rfd3tu7pzCLyP8F01vNAYS9UGo9YMSfdjxsvYviT
ejyUituwBld96qLKeai+hAwt7PfUgbBm4nV0NbNblzVovaLmRg2mbxBLG0dY8dZtUfKStilBN6Om
TFIUOHjnCE/JQHZcRg25Y2GPCnWrPmztgplMU1H+VbNhaWyb94JViQt/JkhRiEqeHn/I9L2tI4+x
cF5QZ+MX7aPE3DR6SbnW/E4dkR0UYp4NxquFYI1jBGtHb0MigkxvwT7tV1eLQ5K25X0sIZUhY+YB
2Aa9NjwZNn1204wPvVIUP9q4nZqRjIDxNgr1E9aVD1hr50MGn/cUKHSRnYUGc+UwJYQ+ml/5ilQ1
Qzy6jgojmyU6moKYNxpyZRQKv6n/OTYV8Xg+8mFSgonjGsx4VSpGk4Wt77usfR1q90sjanhdjOGt
NxaOVNG6avNdHeWHdJ6b5qYXwt6z6J1CEg8dO1sXsnuvIna3RZl8RFnwmtp0LgVD2Ihx1InqVHTz
PeyPT5wZ6UqHDVZavEu83O+d4zOx0Ve6YfxOoOZsfMtVa+yZ28TW2CNJa+UmVr0eK8zRbb/WRuO9
Q6u7FAEnGfSmydd3HunSG8pGEkc43pMlbk+mgZW205L2xUojeBAIgnMHmkvkssKULrSuABWdUTX3
1GremXzvKki5IqW0dOmwmCShiPKcs6Vs3vyi2Pn+eCu9/jOGOOnWRbtt6pSJI89NBKPXFU28tE06
DzOS+CZmt6P64Q3BeZ5CXkhT40wy121IQUI5NclgsR/ekW4wvERcG7xkOfqlUiFKQC+6jSu+zxFn
ik+ERjf0u0nGl6angB+t1zYk98P6yBydcGbtixTV+0gdRCoAR1ihLVSGFDM1+S8Mbv1Vx7zmA2RL
vsdY3S1oREwa1msMdz9WxrVczZM+w6+PpaTFQfEZDgifgUpwSQ9Paea2s0zjHek7mc5iPFF4I8qu
6iees1E277GMvbXVKsUzWTIOLfTHpGernFKN0EE23P0fgutuLp5MyNHyAAQxJwaRqLpd2wl4paAQ
cZHPJhgPMxgnB+2eXcJdS7yjDgVpGw7+twPNgHjumCXieNYsTrUCQpTXqXy2+L3w1BzJgLV2XsAv
+zXb3SD7DtjP8YVkC4JO+m2L1bqrRIUKOW2WAN3bo69l5GChkEcPuyH/8GSpqX1FAoibnZX+qKZD
5TuntJPUW1PNrcebfEclCfSBCbdupdUPa0EXn4YWd+1BQ6h+iXXn2TZ6tF+mhvxyRNEJExOZWzw7
Isyw2LqRCzRTH2gwOiqAQk/vaFXZfzsBhp8gu8uE3JBG5xNHFccl1cevNJvx6+h1nxNv7Mls4vg1
yr18XbpagUDZjV9Dp/wcyVRE7NJ9yy6vbn9/yIvpF2RfWA/zLzVaXe0alz1YZrNFU7p954AlWAc3
19mwKufZiPngWn7/IhctEuqKMYGwumtvlepIEAYBdp4yD+hl+2XdwEOLpyhjIFwGJ89F/uJmdBGN
mIF3QWmcWrI209FNTkjkfvV91hzsGYkdsa7emQn3LKFlOHP1wViiEChvfo2iQ0dzxj4JTTKBUbBN
SkyTRrnyXXzNwELGLbIl5Bbs885h5e0qveZn8y+RjmFdDUfsc9+EQIoU8J+/XhTNptRnJ7IMQJS0
WvCih3nwYnlqN1Vx+vT3Z9Q849II2ex4qCE2KBW/WVAZZ70Xt9CEt+2MXP8q81w09paHra2vsQ7i
606mABVztqeMMt6iEk+8J9zh0hr+JwIaa2WVeotU0jzhhNzOb7lplEcdWXxnyvQ1kTobd2f6MHx8
g5Bp6qM5Wf4KBBP8JxXc3CYmkT3o7GXTegQxNOa4VIqyhyF5vpFT6bEffEpGPtOuAvbd5mF1TAI6
J4zdLusrhIJ1qioUP36yt/xwTjy1PlNfY009qoIHkfwGww64/PXp2LBM35JTCRa0abq1Mup9XrJR
7VxhbrveNBZR0Zn7IuybDQHoEDF88WdMnWON6p2JTJZeqKWQ8BZez4C1OGWtGlYa6BESi4s94RrM
WQBBPyByEp2bGOlKOgSC61RvN5WcwQRVH3WqnVxv+B7cyL6OOEOuwD5fU9US9VhYb4HqQVtQrEFy
nOPSnHJdX7pq9BhZTyFKjrfIVNpr4nXPrdanlz5595AysQF0q3PGbvOAqmqJkkvSAGBAx4bIqnfU
+K50X8bQNvxrRxLJcOq4FIpEtTRuyNweeeiFSYncEtqWbGqLjY1fyPEEcnZaupbF9IFQgZ0UOS0/
geVrcwK05HXBsBKOJnd87skmT9gwKi3fjPVoLpmU0+vJuN8mXu3OGs1hUc57X453+8Zyny9sCl58
DTlEpEJzR4LaXFFH37RmDUIwamy/uPkc3wQSuqQJMjB32OETncB6zC8QTvs68pteVCsSmI6oCYxT
1swungbBLaourK2a+eR7lXvFj5yuYyHslav77lULS1x/ZoAQCUn6KpZCYzlfd68dveDOTuclhLMV
RCLm4DC3RpSjrjEbjRwzNFj/xd55LEeutEn2VcZ6PbgGIAJq0ZvUmkktNjCSxYLWIgA8/Rxk3Va/
TXdb73uTliCTxSKZACL8cz+eRXj5xOfQxc3vLipndQEoDVWGrLaC8NJ1qbuEcJptOpCHq06PpmMY
enspPnMzsNmtTeG93XF5jSyJE8gPngfolAc8d8PV6oxun9UUhBBjeeSP5F2RRIIzlo10gTN1xGnz
5JFIerTJP/AzloUTfIZBBHqQSRfpbBMGTQ7lQgLb8UaYrkmLZtq3BW2f3Kb6kHNHugCLG/Tnu460
CjVs5M3AYt3T/Rid+mp6w7Zg3/mdTv2QE5gbaeJe9tNRHgwfus9oVK9//iMSZS3si3LL6HyZjIF+
QnwJ8MrZ3gpvfr4hyPpRU8yBhcsenEUak2qk4cm4tF2F4jJ+McfQjpxqeGMSpvDz7yDMhVp7eLls
xXgXR0N5HyNiRdg87wbH3QfYw0BkODXNRditAwjpAILYGVs0z/a59lDKgo1xxy3KSaaNv06Cjgk8
y77D6L7nU6w92ZAsLNwImJ1zxFsTISXrv0rQbzRLzDO35D2J2acDIvaP7lQ9saweQETHzer2X2wN
mAL/awf+b+zAoPr/89KB009TtGFB0UDeRqC38dgakq/4Ywc2vb+kbTkW+R3yIsLBbPvHDWw6f+mm
pQvdELahuyys/+n/5HMY65//iT3EX5btOK6nOw7WLZ78qxtYE/pftu16kFexEEtdiv+JG9hgUfsf
3MAYzyTcA7zA2JKlxyUS63P5/fkAtbrhB/m/Uc1ED365v7DmQHaQkZkfGMAsbNtmNavzHgOE1BO0
hZ9mt8M1sOL3uA3sfQlKFHnODA0dMcn5nAwW4HZG0CANw0dmYMAK8e5vEgrWyDIne/h4l8mj4drE
Jpz7PsSUyssWg+qwf7UAP7WZEWUzhSo8APIlMeJJ4t5CeAlx8qx7Xb2St3NXHvmX9Uj9tlmIiiVD
5LIMdbCR9qFcjSDacTcFq6DvmivmDfoiPXOgwdMbCMynElBKv3f6nE0stx73XaHULIMY1YoqMFpj
gSqmBgOvSHgPXm48trmf7qKcNVnUtQS0qmeDEQ27WlQ5Nv/+mtLOHCeN3yhjA9x02JjxTo3tQ8W8
FkFlL5J5Blewd01M0ax0SNkLosZcqGAgQcXtcabpH2PZ2ldS4IJ0fYZ5RVBppZkIda6WHTI36U9R
yPaoR+YBrvUFxKjZjsY95J5+TZ8Ja9XpAcNptodzzUgmua9N7V3VibXCOHd1S/PZamHJ14V2byIx
Ri5ZvBqHtjmFF68yXumnhDmQsjF2YZU1RrcDG/mqnBXbd2NNSQ/WGEcNCwh/JZdqQA/tmqKWjJYT
FGFClnznqH7WOrCjKjQxMKLyyrosdqJl68cUPAD0BhnDLL/LpvfXSDf5ql3Z7qMbA0A2ARCuyPrA
CbG7JRybeSMKZirWN01I85/X22vG/vaKKBtRIR34Y8lU2bd8tXVyUVM7YC19WjEOqk8vA9bSBcno
ntfWITL96MtPMyANOyTsLas+/vJSfU1XZvLC9duA9lPi8dMoCItEqT01YtAPpVPv4gzReKRiMpvU
tYytkwVvGxmVaQ8h41UMseGsnGQEO4UkRYBKMgneznQrus64s+HBcJel2R5t0a31homfrHJcSKMx
wUlsfsIWEG4DEAyXgr0r4OrMctYr2KjAw/sxcxXn+QfypkYvbG//hv3q791i3OiN/nt0PIy80DGT
Eok1T+21g10NbzhKcZoGvBHcHP9x8D0j8ZeWU3GnyDUPdnV30fSx29rayFneByYDy2tEFa9gd4lU
RmExwF3cYQyiDBbl7KRs9s6ddmBI5WFbFD3LF8agZWK9O7b1xIgStwO04RGzGqueclNSQcRQitpm
QZkiER76zAGrbbjN730HZkASvzdRNR6TLNrZrpwZ2O1d0fR7ocr1AGrTMkE84OQCw8a4ZjKVtewk
7FB91mCkO7zX/DvwPEf06mQC+pjRTaSmhwnbU9xOL3FaZLD8elLCpjMyvcMKZU3uPh7kR2764QFM
6cHqDlXwyvAmWNcRtgpTKGQaIR8LAUuybI4gqy52bPULBfF041pvWSSNXQpTrQhte+WO86ZWyueW
+unj1LfQmZ3+20SoQ7nfD5L+EtexSpRhe9GHcCLaEGZeOQ3aijNgWDeyfCWvFYrW2dW1d6gluyK+
ghRW8Y7fiD1YZT7a+hky/suIHxGDDE7ehWh9aDXZxEqAoSalQ/bKosW4zwv2vQNX3zaITq1brMy6
fU1ddXYGhiheRGCidlW61XXzRBqu2sUAR00ZhPsaks+yDuM3Q2X6wbJh79GBQqS//0UkZKMXzVpj
gt4G2jdqxcnuiyOIZ9reibPOEjC3rR+M8+CrvVpeSgoVq2SgIzMiDeFOFleiEgy3PgUfXSnb7djg
CSwd56TzPhqGyFzxEwWbwR3uQZK8KqDXK7vI4A4aBIarJNkPFoi8wP3yJItSUVDf5zGX0SNcB77M
oTzgb0RanlZh4QPi9d3NaIpfUoiIij/yCK3wYI1JdfVrtULQ9ldNWMlVFIy7OoB4ht2mnu81bG6J
7uVhH6xj7laElNmfWVHLNc3ZOgOsGK6lL1hcyk1jtps0oruQBfgqL8Yfs3Pvx6a983P3XvRx9iar
YR5h0p5G/h+fdUIzfNCVe1b/IMeiSyFtiq6ASC+dStPWGRte8av2VLzCmdVshCnwE0LTphus2Kgx
AYrQdltileDCiz05Nc7BunrXYfH1FdZRGi57kfd3rZV8+bwpEifPvgZE9nn+UedfmhrxWYSAU3BK
qUOQfOM/q9dkOgGkluY7pR+suSu6wZhafGoeTZZ0eGTLlhLOIvd2uLMXeau90eWbheUlcziHrBK6
g6uRfYyhOsMKrezG2HiZdu6eRQO1FCpDvS1JK14irNukBcCCROm3VaeQLzPC9QYbu0Ej8hMx15+m
odtRbLN2qT5ZxlNVIVANjy1s0CJmxjhpzLutxlmGLQp4MzySM39zMso9cCr4j5yJsCYKe9113Zsw
8Lpxd4Le9KSXQq5pVLq6KYMv0TALUwUG/NY4QH0JZPxq2CPVyEFCsBGNVAmAHemXXxssj3ynWuvK
3AYuuQaXRKbVrZ0M+2top+w7R/2FidxDOJHOyBKwog3JlX3rWoycGGQncVYsQdpQGQALBHcFridZ
750BKLYgJbVSJRM+mTE1SW18rfSlLpjgbY3AJmVJKB9aBgi/bueqgZ/O7/wV8tsPqvCwIA2ab8wJ
IWkIx2UftUdDp4VlZIfpM8sbihckgKPkN080N6HAuIo/ULuf5lOpLdQPy7BfhRfjY9EKyjkpGkgp
9XH49xfS6WII/s1nmVRi3ZnOZ6i/lx6JZvQQsgLxuzMUGHME4D8UDkFFUwTCR020uMwDnckG853H
eKTtaVMF+KNjb+m0RrIvU3xhBFGYJKn6qIwUcIYg68ENkhjcGv7jb5ASK66KOr8o45cxbbMO+5Pm
sJizXYojRN6eoDxgwMQhsappnAMQzNhC3lEI0fB7oHmyndJPXS93miCq4dTOpXbbB79tGDvHLcVS
XcV8xXu34uoekGrKoG5G0ivuVZbrnyxKOe4669vsgFUiEXCVdrITYe6O2w8RN4Ao4L4VZPzM+wh6
V0G642+rI3s7LchDZgJZfglrLdqN7fi7mOZUL1i9U6SMZ4ZHRB0weiVlSc13K49gfV4ag2R3JnZp
7HPdUU9hrfqdncefcW+Na9eyucK7jLhLXb/KVj6g0Z2FTHP8ACO7/Vq+BJFLXQnYfirsvG1VAdKp
M6IWaf0b9/cRkz9VwFF/SavkeYxLNcdxOiAqhbv0M2dTbHDMg6GmfzouJYb9lpNBL21mLsler+tD
hNmYJRm1FiQ/9l4knsrKPwXEmpceMzm0/6B9KunYxUlaHvoGgZQGjZ3OryXvLaTm8j7twrfIxYeC
vFmk1XmIvCt3uze/5v3gRKxgZlacVD1Q3cn8rMbkW1btmRkRG+cxXg0hJnfDc2dtlzZyv9y1erTp
9EusGgYTgdyMg/lDHmuJPu8uuRmcwKueYimPNCfCXUEX0PLiHnf4hwX0YKtlrrcey/rahYhjdfHb
Hl5r3x9W1EmiXRYDQwGwDk1dr5MEqoPSOXJmO4lgXIZ9QjAwA25iLNPcfdGT4dsF8YMIkfzuWywW
jIkuhW4AK9CZ+cqq/uUFmXtUnn3M4GjMohrU541yqc9piVuaVvk99eOvtPhCzjSJHonkYsNbiVym
W0RJdOT79sOhJm019e5R9BIgFHetrayyH78BQNpTF+98tf14iNTwMTY1ymXSvA8utU/6rs2sT7PB
QoeZn/O6I4Jp2/FFNxRALBnB2c0gVo4eupeM1gUh9lURWmuKnO6LBshZX4y/YsYjDYnm2iS6CLvH
5U+rvdexfnHKKwHmEcoHmlUISRVQ2dx7Ci5Dx57pA9vZzFuaVU4aBwoOo0WGgOyRxHugV/zCiTSx
cnUWwESJFujdmYKxa10JVucM8EHVlo8WNbO0uHlPfcVUScIX3sh2vPZDCpjYzCkSBYvdHAgY0XKO
2QPU4rSyJRUeAQtjyLAOfT6PKIiPQZdpsAGKGgXRIEgQs8BABjUMY02E7M4f1FNk+u/K8g6t28Ln
9d1XGI8ZRA/WbS30c3+qubHF67TzJ4J6I6vTMcsXaFnTVnDzWaYvbh58g0ZkIeRyr+5Tb184JFoY
pE2i/63roNh8rV6/Nx630yG2eefqZ07nAjO7hfOhgYEccBv0IKLouXnpvJJbRdGClI8+YqTzFRqZ
ORA7Y9lCaEpdVFE+SkL8iJtHV38w+uAtA3y8t/BtbUwbnz9bOrq0FiRvvrDkyKtms0SwUn+D6Ys/
V4IIGQSEEz2Lq4fm/eTzrKIFBLyW4buBfExxBGm1DIs+zrVDKwuiQC64Mjo8Iwyw+L3T6ewSmCEy
p3Md6LSTzRV+OzoYnmowR4vMpj89VNwLqlFLnnIIBjC55tlQdcqa6gu0T3GWRjY+FSTVGmYhax2b
5sop9P0EcPMKGWdTquZoK04jJXq4NC2qBCnjlzzUtKXe/5S86XjDTieWKu0J1tJAV0k47nsaDvA0
hSWDuZEte4GPOYLQ0fjRHbU1etdfrdqvlgm6xLY/W1p6VwY0bTHZ3dttVK2AnsCQq+P1wNzxPHIJ
abP2U6UN/UOWu8TU/EyC5jDhdTwQWh5HHJUVjNDBhEsefGkxA8C89vYBq5M8hnpmBExMi/iX8qZx
q/r8Yocz6MEkS5XLdAsqiJYli654aE8nXeJ6SblXLipW5yC8nDfvx3Tiay7siD+utc0qoCrCeQ1S
V1+sQu/Eeu8zEsGvcGCRYulUBYlcbv3Svq9Cs1vbNhy2jjmNMJp83Yf2a5orwnJoV5veSKPzIHNt
HXQTNUgBNyJ6GGt0EIC2ojMeXLGbYMYzjxdbpbfuJnZq+gT7HaXWxzZkCML8dYK8DE0trB47qjGw
U7GkMztKRaL0J0ncdD0KZ44anvGz0Wp7z6z7OTf7SxdX8pgFULlQWXGHWN8tQ3vemtp35UnsKCmF
AgFuhswC+Q0kAl5JO8ca2Ib7zrovGN7E5ROTwKWiAxH8Tu4tKTzc5H7TcSJL7xiXlH2xZs47hkBN
fIIQSbNsMb4OQfDBCuu7dXv7wI51NVIhsGyKgrglbw9l0FpjtsVjbQd0vOHAyGpquQZTUfuiEwdQ
Y1HsBcJT5sLiZ1v/XdNZx0hOPeNqhMo70u3maf7qrAdcMCHjPtS4YdEXAFNiDmUcoY6M1ptTVngH
ZC1gbjYsQCZbg7gwDqBFCBAIERJO6JSA+GbUm30rOnYKWMyEIkxjBDjytK5YaQ3DfL/c+jrKUC9i
5r8I3KvAL+tF6GWfJSxFZZCQrkT5y8wCwpDMbfoQ51UhsMb/r5b832jJyLz/hZYcfY3/AJbg9X8r
ydZfhjAsqZu0H9kGlPV/kZK9v4Tr6CYujT9CsuQzf0vJQvxl2J5u6IZtCktYBsJ0UzCNRdv1/oIC
oSMiY6BxHaFb/xMlWdg63+XfcSUc/m/Iy8LzHL4bWAn+vf+gJLvA22KGMxjisBtgAg2MaQxJN6J+
paChqEr6SYq2PWie0R5QV89m6Xh3Ktg3ldXvXFrAoAlY2WM0P/Ruv28HLEjGrFrYLD5f6QxfjNKw
LsNQPNLUPtyTEblkQnmQgwexSYOUajaDe2Br3Y3JiDktsmnXKy11Upb7pXMmPHpFcpJNX2+Yyv6Y
vOgJzG27dPXkZbD6fFcLLEdvEJKwQJjpJdRpNXQzZOUBWtbEMubJ6mvjzPn5XtS+/hSb3Kszn4bq
XvhrCrWMHeyvik1t6F612MBZn+cUwuPWsh3j0DRsYcsQCzKdGemxQUmygX4c7NEbNyVNcMvSo5LI
UpHLqmzq7yfPb/f4mqtFWdvWEmI/srDHXFVvK0UXGBbHaEJk0afB2SVyZKA2b9BbOnvfJqIAqJCM
tgOZ3jm5mV1iruNbuzc6RpEJQ1E/aPZdbbf7ZJahQTlugkoLXnIPGieXA2N2w3EJbRAVktFNN31t
21e8SObSqoHU1r11mcWJpYxr/Yul0Nowio8xpodKAvUkdZeC63TSY96wexja/DNR/i+V6Pk1MZE6
W2hdeEj9b5DA4SKwjXQpRs04cBOs7lKZLAPwhPdJrcPD0qh7cPxdLgdrFVUJHlKgtGsFXm7lC4rN
q6x8MD0yH607e37SQK1I6qhVZTgDBQsMNWkl3rlyZiRCrlOsn+AAeg8sW+7iIurWWseWzuv96l4x
rd+kxaARo6t/iqgcD2FqscDMMNqwW6LMFyVvLccG8pKl0ZGn8rk8qv+0gz2NkuASLUpkRqxMWWtm
KGxdux+j5FVPKc/UQ4MK0cIWD42ux5dauZcctcYcX128FfkU3g2W9dgZnAUZSwnDBYTpdZLdPR6n
VUsz1KoE2oT1SVggjrDIyGKMdnHvX2+VDZCsZmWCDVqnGsbd3N/XJsH/MO3MFawyb1VKipaBDT0N
EPT3IfsBJbJ2Ydi+sTPMDPOFZs4GoTF/1QBA1m7mfAQPpGiAvOFAulJbcaWoVd8UY2ezfFPVe8O9
gqQVnUisrI2rn4EbxVZF1wVERpi8+kYF3mMxfOKua/e2FMW50S49OH5uRWCeasrfhek+tJFsdrCE
fUyE2qrM9AfaucIHtwk/epdInKIlHkbd2F+MsIt5oxiXLpC/bNFED1NJD1Ls+s5lcBrCg9Dfd/iW
q2uSaluvV589A7wHUxr6tUh+mIIAgCy8JymIF0ZF1RySQL/vnTo+xE3QP+U5G10sbwNsCHk02Bzv
XEGL7u0BOElzzFsyX1029esgGtq7zn0JLYbD/jwc1uYxcZ3gkSCpXWx0Za+DPqfxan7wOx70rNAQ
BhFY6t6PjpndZKQrLaz9odncJVPQ3EUh0fy5iJr9mRkm0cZOW++EdCIptCoChJ4Qn+D8MctPr4Xw
hhNzhvARk8zc8ORZh9thbSUzmdugty52jN2gyfyqWZjhiohfhR7Kp6Iy9SXD/4g9UKbt3KqUlyZg
jTTq+XPHOAB8TIEKhpuWyt0mewJTwKEve3GWrP87y8uYj7m/ukHgQeiVF25AuhvTDr7bUZRmenbb
Jj3fnhnz4e1Zo7WYkUjsTJHDxdYZ/WgRs/5uj0XR78w+zU+e3iP/DQlNb1RqR5+0sv0qcJOx5rTj
Legr/xg6PLArfUSwaO6MwFBLgN7Zid0cRYzExBcDDpNThRi072XHMM7vxXNQFRL79UthDd5TEiW4
OQfd/mqoA6xF9+wEot5FlZeciP54e+FUF4aRFKBNhG+AE7ExK1tx0h0GL0qiONq21V+ApvaXIGAs
Nk3By+1IOgWqHbC+xe3NobUulHGrQh/imrhC7Rg27mwOI5MKVrznS41Jrx89aOHHGlTCwsUUMBn8
uw2MoSs1F+FVjN6sj6eHdMjdswmdkPSCdd/rRbQabMEWcXDl/e1B9cSt0nYY95GX+9g/dB8bn6Nd
YaHzV+28atcZQ3B/+5gVgeEbhnZcG4JAEhJEdlC6Mz7WxKAGTwUPtyPdipCtJrPcSjObZpM2N6nJ
NFnhegLVkTMUTsk9Uw+w7Rn/pIkpf9P6rPhdP4nQf0GKVq67bqApPni8UVeATcf1AKpwN5byd1vV
f58BSU53MEXdT27qEFMbyPNu3Dgvlrw2Xbs2Ov8IIRR4neiZAlBofNGa0N+PXfEwgmL9+xvKqbBg
dLIbzvKegZCbGtq60MXKlwZVUWHiXHHYIBCYdfLkRfx1ZRqL1ygnG5MMcvwUZLXw73rM6ill4aFI
C/8aFlcdI+3d7SNmCW59yk8iqN1TNbBOJ8T7qQZrYBGi/P4ErSNsrmqiwrzHq3SJjBZCXCi/u6x1
Lp4paIBylfEFApkKQt6Sq7E1tJcAxzW0zkhtb4cENp1F1HjR6XaYmuORZPuanZJ3cjIuslQKpCs3
6wnJzIf4bsQBOhOmzKwwaoKtp8iWGv3BTGSpah8OfmE9Mdse7tJeS148Ey4KQfT721GNkdSq7Pwp
NjLq5+hCml/Dbks7atH4oKv4oQ0C6ysqMMw3IInumzTLDlEDdssSTvKeAjjsmLh9yZRIntkKSBom
WSgu793q9qUVdWvB+NX3IDXi3qOxw2JXTX1aEGvapm0HGg6xC63CRBue9N73FgWFuu+pab2xdQp/
yPGthiriTImwNiFoDTunb9QeVYFwotc8UdGK3FJTLhxWU/9pkI/Qp/6jUKXaBCS1dsg26hRxUVjM
EU0Z1OOb4Zbt3kgTe1WDa3+DtEMxrBvIM7bK9rn0mLpAyJQoPIeoGjLQxcrBvTs/vT1kRZKfmMOy
cqBZdyBRGa3toiZCywyUPNB8THKftSrhL1rrdUX9YQapU6XBTy5B7qsCWLDtZ8HbpNz7FkjrfSb7
4WHKbVJClvZao3XtMw+ZJhz04C0mMAyAfTCPk6unL07424VeoenkgXzeg+S/CgfJgkK0uGmHRwbc
8WUak6vgj01Wckh/nI6pXkkZ+zKLvH5blIr3qEfRiu9119tDHZX9tepJTAVEkHe3j4nMkluAZxMQ
bvktgnS6I7XYPXNWUzadiFcb1/opcLNoeTukuGZc56Lxtil61etUTt+63f9/v8ixooj7wxsNSv67
DW3DyXXtW5b+seo8DPCjXOOxmKefDvzssGO3P8/16KxZjIxNQm8kqW2Y8Lry0P9xBnHSIP6stLR3
zrXL3R807ksbeu62dTRjqwEzAYE1HAzZZV9JCTAMKpR98cZEwdhN7eXtE97cOYmG+1oGZ6t1xCEc
KS83VVA9x57RIzNHxZ9DJj/1xVfF2+2TnhL1Fe7Z6XYUKfp66G6GVgnVhuBjuwojY4JCdHu0/ZDn
ZZdBwIsS2gj85uQkxt8Pf17z746NfDjMRUO312lp+xyPjAt0I3+mkbBM14lO5zQdpy3ahmndSb+2
727P0iz5lVVxs6+j0L4r5wdjtAx8xQhL/L2QJtJ+/PDMdFerKnjBNBAcLHgEa8MJCEeH+U4Nnkbl
uuDjjZ+t094bP5Im2YmIktiwss2d5YhoP9VpvimdqvocdnZXpzTW5fWmtYS3cw0Hnnoy7G+fZidI
dtScspNRGsZ9HuNGquevq0cmr/6Uh1eHNpuz4VlXqr1fAJqPbxZdgcsWsgdRPDW+Jc9mHfWPpQhO
rhhIcZZptEvKyH0cSgaaFE4Z3wYQAaTF4rXR8EDOvK1J1Yjws79S2ca4HcFvrZou5DQ0YkRP5YJf
chkJhipk3jkfQnGJrrdnel88eL7vgtPh47eHuqbgyEoYo//rh0I93No1hbQ4XjH59ERGbHM20YTI
SRWm75fIMGyqpHDx3D6rc4NeYu92DmyWr6bfF2fPLMu9lWK9TEVNZAIbLMxTUrfraXZVM6xt7iq8
NSNMWWKgbbhrc+5Yi06f+020vkERRu1e65W1tLkbNBrB1qyN8FbWxD0WQhnh7s+xZuBvjwwqk9SU
0mQhcq44Y8kuyEjOY5Q1d/xAOUhvHozEyNeJdrOz1PQ15P5eU24HNaIc4nOfODGVqcaynmNbtw/9
28dvzzQ2miqoy4sHIcTUtZJ8aVE5sJsysR9t+RHJ0Lmz53cuJqh1VlQFgVb+Sxu0seno9QHQp/kZ
rHNaL3w67D1Kglf/8InbS24P1twPKmPArOPg4uCJkroB0je91DluCTxdw/n2zJ6f3Q5TnLQ7szb+
vOL2+rpC504jAb+iEcw3tMjY5fOhWVjZkb0UlB/pZ8QnYMtlTP/vGreiQDAqrkFCaScThnJXOnR4
MyArFkZT22cL28Brn3iglliaaiCY7yMZXG6vYmidHmfC2pISb5k37mtSgcYI/ch8Mqf5/Vo7yb0z
1skmypVPqqCJlvbE6t5J83BN/VX+NniwK2qNiVhtGe2rCnfEMfI3oGb2cRBE4G6Hduc3qyHy7b1D
fPatiqINF0iaP1iybtHe5VPTfjRxn71EOp30DaCK25GRhOadXQZPt6PetdtzPeYpXUHACEPsQRt2
QOyx6KakqRD8pn3bJzS9WpsAHF7bkepoFfnuBQgDFhra3nKbxRaJWD++q7nGx1Y+Xi32P1c7f+i7
TqxKU6Zfc+k3w/OvaASPY7Efna3sw2W0qRgOcpb25Gjp6WZiNbUYzoRfOWKdFzTfmXBzw/lB+mlz
J0Qz7ugeYpw8H4YlFpscU8O6DXxP7oiH+AcsK8vJAvkL0sN60GxqgQC5NHusGPZDHqj+MkmTznOO
8DHiYQxih111kpyVKZNzKfpPp7dokna6hN7cf/l4CAVq3eQTOM+ESXE0YpAJYhaqY/9DbIIMoFt+
YjMtWahU0xMoG4Zpo1jXoU6XkxgZ8Uzmaz0W+hXlfnisDH2XTUJ7TXLT2VdMkLDzpcFbo3AyAmn2
D12HVT6kxmEDvWru5KjVBtwdat3MXeZU4k45P9ye3T421s5BIRMfDMf+qcKhPPA3Mh7oMCWSiZ1t
Z44EjWmeub/9XLef0GJPQeFA83j76f/t47dnGbK/GWRhelK6MeyGKKF31wuSXc79ihyiCB/N3O8O
kKOXKhvGh7Eto0tmD0fZW8PD7QF3ebpWfj2tg6oyt7ILvAV137DT8tKhKqpytEXX6Jje5wd81Nlc
mahtMt7u59uDJkA41uHQ0eod1+eUlrtlUMmBObOtOwsMiyM5rbtKeu4doAgPR3qnbZu5JH26vcLx
yOwy+5NryZ7lbJ1J8pbnpPQYXBd5d8adbdFRMj/FRr4nqB8cbq8sDZNredVuAwd1wUlK91gRVvjz
cDvUs1gBXvPzTzXBKfmHl9xe3FACwy2JOwHpp/AukkN0MNkD3Y6GzCGYdXvazTSMSY7c+XgZEoLa
xqZJg02n2cvWCduD5fbTa2iX2BFM9WCayniwoWaCeJooNeIqNqnMItfLIRxwZ9UZYwvc3Xtj4pA9
OQMh0KjX5Op2WIRaf3aj4C1KiNok8wOWWRA6XfyA05YIg6PdaVjCllnl6rTKGhQxU1W6G+aSXBdM
L8orHv2eNca46Grkhn784vpHWbn6tjy+4xA2mJGxsgKE9CEnpGaFjy4cOcHr5GUkybLRu0RfK2Zu
e7qJtI0JjthqCbZ3kyg3dXYYifVf8GCyThy8N8d5cwfGu2VJH3KW2+/8viq4jTPcboIkHNgWxoIM
O1/HDHuR+iEb+Ba0S93YFA2h7WrVSMG8Hc/ic1BcMzJCC2OIzX3cKH+fmIqt9VzSxVWxHTWxavUY
S5lX1veMiQk/p0odfP6T2ljY53jXJo08VzFLQaXbW9raXjJpgdNzyAtDSiN7mYt87dGGGA2ad5pG
jW880cfSyfFNl/5vu9b9pVWmH5m+QopulpDEjV3Vg1ClPcEiVy0wZ6ETQETu1jmLOobcXY2Pl7bg
JhXxcUiKHuuDs219dvIErZ6jGMOSw+bDqGlo91rxXppW9mZYxQTPxpvOyvvKJ5CuVvlTRU32NkRN
dWT3Dyq4YX9d+XrDyNhVG72VxtYxGOeXGW7bDN0vTl5bwfoXRyIc0yBZKRJagGsuSd7h4VHV70ZC
nZ+6qqexky1sowRf1L3aBpE6a4z2lCetra5pL2HxKyLecoGhS8VZo/fQ5pz0yh84u2Kwmr3rScPe
3icFpVZlU1d3oKPjh9iTc6mc+aIMUAhtXa+cUusvHqbeQ4sUyej1UFOViypLd0XTLTnj2ktBBROw
KNYuOPaMqqpOZSEfrdLEvRSxv4xSJ1nT+kEZFB4GrWlfPEtG0C0FlSeVw+VJkovyM8bRtUy2JM/O
eTKhwg72aWKQzbDUcLd6NXwaQWzdWxIitlOm9xGnJBbr1ypF/FKYxWu3kleSIV8qUhhSCh1xzB8P
UNvYbOiDj2aQ/C6rIT2lGN30Bo5dF1N9QwWiC3nUu+iQE6C8JjeS3xVHFDMb/0coM9rrtEf5LV0c
2tyI5E7s7IqGG6WjBxuo4UfP0/dGL+D16XCJBSkoqYtjMfUDKeWCwWb1Lh37VwYI4lCk8c6P/h97
57XcuJJ16VeZF8gOJGxiLkXvRYlkmRtEWXhvE08/H3Xmnzhd/U93zP1ERShKniKBzJ17r/WtdNrg
yIcvQCcoD1D4Be3MfLm+NWSpw9g28vOYWchC43wzG16yyJoOmlPx4ppJjZhBxEu39TDwU23s2B4I
WfStiyh/1VOrtiBzHnQRUR3C9hjZqDiPN4Sr+N6XvOsM4Kaxs5zhhSA3JS2Xs4oF/K+KmKtaCTOW
Re/P8tLaWXoZjH3s5hio5Ezuu44PCfXHC/yobM2QC2rsYOVUMEWxdbtoxTGSYKLMDQ6hgtKo9Lpt
WQqGNIEPgHpc5aiH/Cou76M9fg9Gsjb8hGhasGdMhILmmVa1hYDTHckBIAs8dr+EmlOpjMCiyWLc
yL6Vqyli+IvijIw10qoaayxIWqHuoel7ovuyTZHc2AXikd6No1eZyHVXOAeENMvR9EFKAoB4ATJD
oFdW72gqMPMJx+0Q8Yz5dXpl1ifWBVVYjRQUrQWWJWXXaJvIUxyT+nuL533ZFO18w155pxuenlPb
nm8ibuBzFPbSNOJ0m8pxOhuJ+WrnsOWrvjxm05Xm6QZQwwpTanyVcxlhwWCAZqfFjupwbwVdfVJO
bbw6ueNcJv9YasZiZC7vRsaa9Bs6sfOS8pRM7RcxO2TAVrm/Bvjsx8p7zR10lLISm96nYYadZU+h
+dZNO6NKtnnfleummamm7HktJ/c3iYHDxTAoqTzMlzugyEjrS0ibLjdbjIU+rSW8lnVrkLw7keBL
2SRTQjdFu88pirndgZo5MDuYj1mrxEZrB4HhzUk6NkO0JzsFmntTtplCMIIbvU2ny+zbxDimvtqR
c4tqFjFq0EuTxm94tb17FoXuiqbhjeBXCwOsvyYLTq6zSodfkGEvXAK50GrM36KJMI7CqvV7Tq6O
P0qQ3+XkbfDCDviHr+SS4xulvKiS7BNWSnKT3RCZ7jDu3NgbTglD0DUHmuDSI0+KR7jSc229T/aN
gCZn7zwpUd0Qyk+lTSBIusWniAEgBWGgMghcVh3e4ZCKjTm7cjnC8F24RWXsU4I7Vr2asdKhoKIs
egmC+qdOIHu4Or6aDbFvY+cxONXN1nD7aznnDQa+fN4JHS7nGr+dMxgktCh54Fm9GLYxbVQfkYmG
JX7NlhKccPask6L5SrIkO0bf+nu7AmFQERm0GNc9Mu3L6M0X02n0W5VRmsZPBwghCJve6GcA8i4a
ZMe4ulOT7XrfRax7M9BMS/Zd6EiszAl8krxzvsw0NPIGGW0XVsHmuecAWlll6VMzESIiSwvpAR0F
A8CVYUBYTH8Tu+yD5ICR+lQzNjgZFiHw0Jc2CL/4AYrlqR+2RTPFuziR34OAYaIqx/ug7XAR69+D
S3Sp5WfeS5hZW2Ow3aMp4Qc7YX5wFEmbBi7JOqhsQNVxfWJ6OK6HadKv2sYNPhUSuj2TjaYVD4Yq
KtT1BSOpXpROeIyFTH8nE5ubR5xLWpPO1WbRtHYFy3iGgwT30eeGvOxPXW99b7LgzY9+QQxSuE2m
97Zy97VpqddC4BA3ERVuktQzH1qY8H+mX4SKlbsRKtRND2b00o5QIaU7NhtIp/HDEhxVxVyOWzwX
8SPoU5hhNSlEbOtcCOAMA6hc2jPilW5T3Cmjh+kVCHuM2SBq5QHDqfVSzCUKYUGqZRSlj6bCRRzr
h8/w/NBGRvJw6J0xfkuMU5A3zgYbNcVH2ldnVyxMcCfrkDYZI9penqs0tFhh4cGtvMgyFh8fBHfz
vK39eFs+v0YGiQTyYO3g+sYAe2vSq50rssZ+HXXMiFOUvTRY1ZlTEfI1UA3BOBnYyYRzisNJs53T
pgvVMO0//hd4/C9mEL8C1Ju/jO1UbEsv2udWCVIm7xd+Fr+DzMWh4uVqoXPmPGafXFVX5YieGfB6
uF6MtHXYaZwHaXAkNZJU4IS7DOcM6QeHrARMGJrbsS3VphqsB6P3+EAyVbY2w5LQaK7YS6m6341K
51UNJkc6ZnVwkQ0vmbRSFIRxeKyfWXlG2HfrSc4/tLlUlfps9/WrmcJLsQwijgwtnpAelsawBBT7
8cZpRX9ILDBE5VS1Wz8SiyAR7kUT8mbOqzHMeNH9LNgXoe/vy5aX12qnfBkHnj6pBn1XkKYXqgR6
/5YYLx9d8o//dTROuchmwGcV6hC3tchezKL3qp7Pdc/u3VRzD70mwFBkfRdp7l9SjUicFFxG76a6
05HTxzC7xM9WQknrisGLFW2baWcWvXnlI/h4pZNstsSa6qNyy3c6sp9sG/ml9t1900OhQSSh6cpU
RLLnpC43kTvu/RDddtn4YqkmShjKtX6tnSRckzj3KwQzloZjciZ5eTLnXyU9T2atGBlMIe1Vk5nx
OoDC1Q3ya9s6mzSGQsxdNW2z/ujkIVx5w15i1A+YUDes/mb3dFzW73mWHjxdXpnJZ7vxM3EUSGtr
LEuVBdgmYjAWC3SWdMyWU3XtGz8/JDI8E6LxOosUgzchaWRiBksxEd1mBN/BqvQbJbx8UROSvSrw
9yy93kU67T6zTPMTtBSxGCJgy53oflij0cKYqU9p6L2Xz75NUFGYyomuYzgjLGe/IFF4WI7PRC8d
w7e1BcJHE9xlAJ4mb8qKkPLZWE+T4ENghow+3MaeuEKBR8hAhDLK+JMVW8cyqoiPU3jEZFqe6rx/
t3LDO8+peJAdRn5WJNXKIYXYaqzsUHnp29CwsgSAQ9hmQKpOnlxPDKNZUuP8DDhzG6O4XVahcBZh
hAg8nWCjVsWXEi/pKhmsm+M0+dnK3A1wUOJHB6JchC7YUbxtWOC2srzprsXoECDigQEISn8zcnAk
2qU7jA5Y7sS0k3U+er8mcwwukiwsYxyWRAZOGFXq+TKiwLdNuNABi5BdElqKN+quUyN/ZbD5iobH
3cE1Mkgdj4imgVgOFyRnzOD6SpPZaW1dQ7WYkdigysCbyInejfn4yRf9u5GhmA/x+0BwMY1lmfbe
1pn0Y8yH4Y1F5CcHuCPXr4WGlvrYw8a7HpynP9I8OKUt3/z+jQcwIrZEpN5i+3D6sjpx9LXoU2P8
ELM+RFQTJ/Rna4jp5VvmgW73lHBWnc7AyGxK2DV3srCmVWbBBzcVcR3Y/hYOg+eSrvkizl35aiX2
D6kLslFYrpcyIYEa0Mx2pPMNAQjfVNfEDG/U2kOouxTx6HES8rx3zzQf08ARa87tH21g40roWvKc
ETIAh92HjmG8PUdkGzKRjrKvfdpI7acUwuGqcFlBsQQUm84N92Y5+JTK4lPJhRc7CuspzNQJbscy
ztJxm+hnJ8jqvbWRCfpeEZqp1KU29IM+XzChxRZrUd9O3XzWYZGdWZsF4zOUFhiuspekqJvlkJbj
rgaPRmGj1spvp5vj6W9+3/Q/+ro7TdEvaGHi4pbqjk1D2MwZa7sYX2ozKlcWktajp5wN9pFmmaES
vE9lgZEy7qjUJ0J2svQI67b5TFwvKIlANsS1G83JS4iithQWp86pDzmhgyZnuBfyqCF2Gj7wsWLY
CQy9y1SG8ZkOqY/SxSX4BZriZ4qoQ46E/pZ75tea9AMaDCjZVOWdTQxl+0A3xlq4pXUjIQQlF2zU
h18/IxWAjGd49FSg39Do6xXy5TuGJW8xKvlrbqsRCzMp3JQZxg/TmgGxSusGchJDMNknwN7WVaFZ
Ci0t33md6JigKv85QFc04koeW49yI4pFuh7StNml4VQvIhBZO+nZF1NJ40gMKOEjRvdrSuL32Yej
OhKBsonxSW1iFu+dzgNaz1MA20RUn2MbxW3ErKOs1RecTzRVOPWjSV8YVnQ04mlfTZ6/GuLwMXh6
5VqZdWjjAewV7OV5BKPZmU2/hCa/bEZOSCw9Rjo6G85zJTwjwF3UA7LcF883XXSrs2cEdXVuCiMH
3xMzrz950dZyvY4Y1ULCvc3DResO1R61GCnSTW//13/pbcYUsSTIGORR1TLs3kaGPUZ1qOjWNLDq
zdH4mQw6wWUAxNqO/HXtbGCGTGvLG/VN6KHZGA4iMxF5y6ySehtJKspABxe2WPIBrH7clPawbHUt
0Nj815vOC3GEmJ6xaG0cXb27YeEuVw6ZyjsZ14p6rxiuzwbeF/hS02slM/KZyI1/IXOVIR7xJbXO
unfQkGJRNiV1GcaOxYwz4NGVBHBWff1VOrCqWxfPIcFDj6pPCHcV4lxyqIFwREwoh6NGUhSpImYA
C4ODY312lLM30Kxx6UrS2TxyvKCdac47ArSZW8EBuutFnpKXWABEXyHpM68KilhWUjOJcOWOLs72
Ho8b7tfuxXOH6aqEpRfcG8T9eIxkgddssIMk6w6rpq+NrdcQAegn2j5GvOQZTa9d0Ej1qpWVs9dU
KSnPxbjlqMkTUE/pm2Kc9sZK4y5SJkCbPsC/M0zKX4N29y9RU0S0a2216PNwRF2Yu68fb8p8uCEG
Reng+K+20G9tBPZ5iKc3zEHzDg/WsXUYw8XpKffi7WAQ2hUzyFWcNRdthBrVIN3HoGVYQFBb+AVS
khrBeIDm4dDSJrCfaSNTNZ4yGULxrO8O/J5rMWRPm0Bbb2Kbvzyd6ouq03eEmPy5CbqNLV1+ZAqM
EmIaoEtZCGOfqPRrUBjN2a5QgT1fz8iCl5IYxoa2a7YZfPBXuWQq1lbRN5EQLdIU3SXShXmIpWEi
BXS+luVT8mVbGT2PiqZWdwh9MSLDwbEClDOS/rzBt7XsR4YyBRHKK1V6v63UP2NZiujVQISoKmLC
FEetKK7mVdTVh0HDeSlCydbdNqSle3nCVDb5XnighaQIxLsxy29zUKpjKbV4n2kSrFCvWquYFF+K
MSwYThGIY+hNX4fAJAZp+BXh/8+r6TNJKdYBe3hO0Gn7NUaasMQSgfqZY64NmeGloZ3pQ13i7tXI
xNyHqWprS0AmnbFKpoTu6GQTth2A2jz8as5xv4Dl6yxAUl69tis+QYj60Q750jbq8RTq4lhBf31r
Tgl2gg3eJ06EFUq+scfWm32VmcHvzLDvWhEhspNFKRLNfKUtoGgZ0rW2g23/ip0hOoSJPFammd4F
CWEiVsupJf59MuFNZWHvr2ITWUWnHU4dHNTRzbA/GPCaV25epS9T35MwZKf9yehZTe26/s5cm4ln
K35UszudOaa9yOkahJxfaOjjIar6rZmPBx/nOcNbtXbnCkS7VTZnUbGoFE/rTkGHgxu/pmfDEtm0
w0YU7s15DoKTZlzR0YeAn5tr16rqcxEbNTloWb0uDwOtqxeDVG6X7qL7ObJ6BgBzKM+pxfzHc2Do
MVIEGWoW+sJawMDacXa+kNQlxJJObv6/s0lFTgYFh8F9GJs4AMMegJtMbE6VgD7wirIxGwtq059+
3euTl+ul3xMag78RfHr2TE6cxJfY8qBTq8rCAi18gqhSON2WE7rrvn9MbJ/tNAO+6KW/KMYF2tvv
ccXUbKrsl0Zb5vEjqtSVebPu0fW/PCX2nDQC41ucVryEZmMgIZu/Dqxwf73XjDwYo3qvDXyc5Qd6
lSnwaEaHOfVWKR62WJ9Nd7bPIMzss/fUfE4wACHIRnDQufEx4aGszp3kneMUHe6x4R51xmovAu/a
CZdyLh9JmMsgqKQuWUdD5yFa1X4PzteGapCnZ6+dQJCx2JhZaWysAdEh4851zpAWvV8Er7Tuv4QE
Sht5NWwiy4TOSPTNDvkd63JD4iSKHAKRrB30qum9Iht6xREgZNuqDsnMYpK29ww95Rb1Z/dQoP6p
F+rPToD6tdE8svppUqQ31u37Cmtp39bFVZiZtX/aeOw8TpGsEJaTUJUc+hr8hdcwbqUotdtcblSY
zouI+GDI4/HXVKT1u8WK6EXNJi+cYT943nSitiIWrqvUvVIB8UROUv0emaYInInsemvfZPLaxe5v
r6mbR98JYO6ZT0gPOTEEFUYr0GFqVebmtTOsbkOZ1jMKms6tFN+00+dfM2nSA0YuZndIYlj6vkUW
JWRYpPpc11O19CAhnMokWVuNgd8y4ADgtMl8LlEPLDtT2J9EMG0hwHBIVwlDq947YBFneFkZS2Ke
MDfHoOoqey9U9FNoOmFW0+xGHIAvczNUh4h94ikAGdsFWOkguQERLZa+zQKMkhh/JZHLUHin5DYB
31tHSvBXVSbNXp+W3owEe5n3stpjV31L6+x1ZnGyOSldoMaEuyToEBdP1hIFqn2tvF7eIH3gAx4x
Rzl29zXgkBEH/nR2Jw1IobdXuU6oDnqre++LQ2WUchc4TJQc66usr0ZfaSyiibxGBoGLYOBvCGH0
ImzpoVapeikC99Wku2M1XXLu7Nh7l1TUBEl4yYaTYLyPeS4YvrvWAaoJaxt/p5eL4LUq4vEahkiZ
sBIj1fbOJY3hJYk/m9oYX1ltbKaMhBwRDF6NBQa8OD+I1hTvFCdctcjfFk6IJmcGlp2Tprjx6Oau
pgEctaIg10YTk29F9zBLsrewLLsbSgY3guKJSiXd9tX4VReQCzKXiZgdp0fPbddy6M+pCspXRg7H
ysi+TLF3HZ9PnhXb3q1TUHn7AnYS1hfv5pN4sTeB/hsi+6xlu3+W4BdHGOi60eaNrXPTvrBvTh8d
p8zwEdxkaw8I/jrwx2ZRToCnG9AZmywt1xXS0ndLaX/DPTAGJvUb7J2Ia+4dFm1+aFFVvTD2+1In
prWMJOcjGsD6jizPUITD0AA1CFbiy2nb1i/F82LLFUfNjO1k7zuxWM9mKpe285n5IOINgxQiilTM
7q51hnF398ZDBfXuie8AqC+CkoQOjT6aMyu86/CgqchvXcsYLw8i2iyiam5ulVcHG5TGSznTX2bt
5ejERH7My27X2IBgymTnob/uAGIKzliDSauu2Dq5snZx2J6czDnOpuaMUnq31OQMB5uo0fbaQ8O6
FrZ+og6q+ab7pDjPVYI2kPeQQjLbtuh/Bys/iI3bxxsAF7SX0vEMmaNrfcnAUEHmhYi0MYXDFuvV
yJB7SIhGaqe7tGznpen474Wvx5NZjOZBwzRkETqlTqRXdU9971EIvXfiJzL39k2WDcMCz0p2eqi5
wx9zo/0zUdLZjY5DBvGr/52R9sFQ6VtLz/5m+m64glzircm1mW9xarvbidPUApYFtLrS2ZrPxxQM
DxK1CNE17H3DDK/wwNoXFHejEWdLv5u69zn+YUJEHhYexu7Rqdprq0zjHIuWsPaLicKCKVJXryOy
Fa06zm+c5bAqxjyJdSAzIBVP+XtqRwStg52KfJqt7BpxCGxQ9nDwIKA7u9wgSwTM4xM47ljbzi/M
k86Gn6Fbx1fHiHcOvq5XIfJtJ8twSUDZiPh4PiNuzG+DJ7Zk2B5nd+zP7G9f2Du8UxQPe8uCGOOO
s7433aVq+CPR415GTKi3tKYKQO/MeUeBrS0mmbAIY9h6ogbjp3/Eeaam8moupc2ZCwDn0k3k/FaA
CMxLS2wdTfsHB9bwGhQfGUrtWcfyHUvDdJMoLRZRWf2OihJ7LVqXts6bC73dvd1HTN81znqB+8T0
yPetMjDEcZa/okzoL67HeN5gD3kpU2XjFuGTDdkpfQfEqFU6gKOjnZu0rA7dDXYHlefOzbWV3uoI
1YULzH7JMsduLOvpiOAxYUfjO4JwfsvG4nsJOGzJfAhIRguj0Jlal+hf5IyhXn9wPwGoCILszi0S
m9vHG4T9K1FU8ho6wCsSNDUbz6YmiktFLG0V3jM2TwZUvCxhOZFql3fz3WQuCAacXHddzRCE+dCM
YX/hToytZDd/ts1RHVs3dlmzsp0N1IATZJHfbTcalsbIauoU2AE/PpYWDr2VMv715Px2UURztDDZ
C5THzj70Mbu5OiP8N17JfNmZbWi82+oLRpjw/vEAXWIUCSNGGPAkm9puds2KnmiElNU6Tw3+8KGH
1i3jTdMBs04JhN5TSsLMhIWxVDOW4DkL4eCH2Kfh0wVLFSvqx4lay+k5CjXtGJLNqSzwBuOhIKXn
ZlOT0YvnCNhoEL1zFHqEKQ31QRvVKXzKAkl2XXfVRPcjLv1rYtVMxE1cbJVtHtGzu5faNC/mdNR9
ioW+oPdSWiTTxGhjayrNZcG1CxneWnlDE78lw9ze26g/WmJquCrD7o4f7p6l0jp7YdfdowqxdeQb
+enjS/scBvpQT/YB3Up3dxGOLRLb6/Yfn00d/MJ1ViITeX5v+PxLA+WIzccPJkSsXtGe84HY8lka
6uXa0hz4P753GMtq0wP0Wn385KTwWhAqVYFBgIeY6Xre5RkZ5B8/Kpad2kMJVWD1eBgKD+JRuFHD
0ZQvrtkmTh5ZOH89KOlVF1fWf/2tftUHr1lg7v56SDmnzonIh4/3cF6ONwY0IkuMadEkSDqq9vbx
qY5bOKCv+vbxXkRjJ4oK9/XjFxB5/U5iY3b5eM+qrZ9BHxl/PV9YI9oX0XfZ8eMb7QZuqZknzv7j
KcC8i0CiKsbdx7cGMqcnTp9x+/EUEKyUrHKLmLCPz6IdCtcYCvL1x2fHBHBO0Nvl6uMn18EcbwEN
9suPn2x2Fd0M8AwLNCQP5CXdZfStcNvUebBkZRxxC1TyKVdIN9PYDo+JcdmiAG22Q/9Jil8kmj1a
gYwheFMjl5r7uxo4J2UKyilWuHWH/PvRTJT5LjGn+493J07YL+hpII4E6D0jAwhVwCuC6zPMj4Zo
h7tkF33pyZA5fLxrwYNcGE5S7KtJrzSaw7dyFN86bzpEz2DSv5Yy6aNc8MpwOz3v9Y6yBoPJDYAC
A6xquJVVDqhBoGMMLHI+ShR59zGDKF3MXF1NCHcVX+hyBku4zkub9Emy365T5m591UQr2UEjKjkZ
RzQPltGcIjboEBdGeUswZYOadswACChaWyswWMkmBb9wR+jbMliKNgQPAio3/U/Wc1eIIl40JB+g
79Rg0rXS2cOB1LAMw0ZsPt7l6+0FW+6zP5VcC1phlyTjflZ0Tv0ZafhfF8PIzSMRi22i5zVdNjF7
i5EdO0ETo5aTvZKD/iVcnk7EuhxrmomJmm15B9sbfhkTGyaa54VBZOfejAzzLmkeLDLKhv2cjTSq
O3zbMNJ/FQZJOVDL2xdH5jRJqiI/hKPGEOAl0WLu7PrgFzTpaMl8Ewryo/LTdjN6RPXGrbHLC+JW
xpqvH+qvKm9QEXpgRemf+AdiH+je2vjsaEg/c6vLNd0X517DVKmUPe3iUTDq4QJ+iQcdnPsDMYFL
rsmKyk7dCgd4VzrYLLXESa/pxCt2b+a5ndyZs7cFTo0os6adyKb28HMCSvXs/FBqMjc6nBxi7PR+
toP4FLf8/twkH7mr7PqoC7/b+RlXfFdXwT12OafqjGNN45wQOJ1SbYVf4qhYTR5IS/p6BuUscv2o
1NWumk3wPJCY055iiZBLUrufNxSV4wR2Al44aAr0VeO2nTxUn3IaX0KwIkvgcSl4xOS3KnrS9TrO
oz0JEC+5YM1PhRU/oMwyAQ3Y4qIh+e0PXPbz4KJpEGS6dGC8OUSbe+3irCud8TOZpMgymuCojflW
8bs0Wo1rRUnLr7pzQ/nn1tSXdqIvCoTYFknx5iGR3RF1wKWQI9uLo+6QpIrc3N62F1S6RBgB8LAY
zN1ddCtX6cfAJwgLm9zhPYub+JS59cjsdASLreNXUU56ObvPuHokVZHv/MZpkj5AEwAWw6XJoMRO
H8ol2T1K5SG1QFXXIssebgXvXKc4RKznPdLoMVn1pTtvUsrSE4ZRoCQTihBFhxJCX5c/mET3L2bz
aeaKJrc02HqdiK65022rvkA71uflKXcM6IlzbL1MavqJ5daLDdIDpfoG6Jkh4vM3c8o91UQRvn78
YkACyzzBShKhR920YZg/yg4k0IzeKkA9WXgOBKGCCN3RhfUDtuxFnZtGVo8yVwnmsPhICi3731A/
6tYmdCOyvrs2JCHf/xRhbz11OW0Gh2APCpgXw5vHxzjZwHZG4ymeSZbm80Odbc7rrmdfbxEq7mfL
6BZ9BnK+6SbqtQJtR/xcwBG+uStfKdKeGOw/ROx3SJ7SeVvAn39YfvOFCIdD0tK+VWP+ls/5eLem
6cfcSvcENY1M0ESLc8owMmgj8lXVcPHJt7lprhAmBi5S3IdreczIu+AyPLeGHE3GKakBEsSd6B8B
PkV2FY4XCDotWjfOcJtHoPFoqDbaAbz0/4kh/4EYAvz5/04MOX37+Y0Axh/fmn8GUPNNf2FDHOMf
tvKRXJr/hJ+2rX+YjD98JU0qQsMzrP/DDBFS/sN3fI8i3MEXRPDV3/DTpvMPx5cGxGjbMFiBbPX/
Qg2R/KS/MUOUaVkweHyTB+cwLVfuk079N/r0OEDT70Lc0+FMvl8bonY4NpgpMtJlZ0ScsAcLTgOB
/+sp79sJijoUhgUlhE84+ARmYqpfmx5tNMbd7+70/W/PJRZdHZbF/yj6/LWMGXjARAGP8sfjs13p
uErxPPlMuf9gmljPOCREI+li9NhwCjhuL5QfMIyZBz2d6G5M9hH9lrNrmz/njiZCrD+xaTzKqd+X
2MVVRbkfJwCY/v0jc/71mYMrbkuPfz6MeSX/+ZlzkMuHtKlBZJABvOE4zymZYXVkAR6bYmOrprpb
IoljriQ5i4LMXpt1h16vBu7TJW20JWAgfsl8cux7ssht4oKQXxq3PDUfMTawQdW/6kLesxqFq5T2
NezMqyiilNKJMBvbKQ4o/kI0TrR7DDv7UcgTgvxqqZzYw4pn1QuL5nppYN+bakKDYve7hHCFOp6R
iDU2Fd1rCPyEwq0cad0D6UIQtBLsgFXIKXRiau6zp/Zj1y0N4R0TIADkw5eYm4V1IjygW47T/LBi
9Tqzs/2FJvox/c/wV/nfvPQ+N8AfL71j2LBzuDJB5Jh/4mx89AUEbnNpVqTarjHRQM3z561uh/6Y
8KJ2EMsuuidNtrXVKjXVd1nFA4plejO9dreSg+lh0hKZXydfrF6D7RzDYDvSsvERrVSesbUGxZ/r
0EfNQ/NUFdepoUi3FHlw9SRolxuiXPizPe+lT7c/ZTqwVjVlrOsw2hC4lTlg0WjkVLXuTbs593Ox
88uObRSeMdko6aFR+tQDol00AcJgSdQsGSrFIZ2HZKWxhi+MzEnxYehPkQ27nHINxyTyCy0cfS4Q
Bo7DcIuHot6OAXk/danPetih7kbOZ1oFHJsyWABumBazlZ2dVhvHJkV+SSR5gY2Pnb5xGTt5RD6t
QJJay5xQdnReSMPcsD1OuXwLk6i8Fqb7Kkb4jykOa2ZM2fdi5LgsQpVuwi5aVEYiNsp2P3MyRpvl
6b2FQmAphzE82nZxIcdxev3395j5310CHkhGl+gc15Le8/N/W50yTjxQCuCtpkOY0YYG8ohN4mzV
twYr47IRHkRkkkZyIXellnfaHoc5rImnaEmZbJqUeI18xaSrQ14Ou1jU8N+d0flqeqZ9zkhRh94e
riJR/IeL14QS9efFK1FnOI7JyuW57nP1+NsjL9pOicSi1czZ+BgSx7Mr/NLdMPYo1o4QLwYR7AsS
LsudNOyagzJjZMK4DzPGwnIiVWbIJ2p4Tk14efCLgLrDJscyh2cEfuxoE+5KZp4z34hYo163Qel3
HrJhL/VPUP+aRUONvP33r4d8rrZ/LdLPVIXnbgE/wlOGYRmmCSPmuVr/7a+yhZwKM+FqsktU+uS2
NDMQyTEpUe30dI7c4cj470tR0kjduwKcgpxrjFME2aLcgy1kmv9hg7D+iE/gIbEbEuvgKUuxCP+5
DPOA8Zvhhlu4emwoXu0JecmM+yd+YfOdj0OQrFkmf4rOcJ/zLogbCc6Byib1R2CZrwpSKw24kEYy
7uu5mEmYKzuEqcFhNu1x4SW2outukSDkFJskQrZm1W6ASFifu6i68XyUyxEw3oBT/z893/9yFdko
ONj+XGImaC0af1xFbj9NDV4edmfpYXKK6xutWQ5d0TaJEx9BDMM/N0GDCA01dKDF5BNjHHTWPyLb
9hYpizlq53fGKS4DvIYfU02rf39N+P/yAnA90IZFDcEjZB/8o4JIsUAgrMO1ECa4Q8k8vqeqHRaE
f18NZ/ZJasROIopxRFChoeYbrd4L9LlraKkYPYxnTODoXLPKbk91VYTIF50GfEhPlpKVyauXf1VS
mFfppBiiBL7pWCBIIfXiPTVGjzZc/TYrXwMBlv2nxo2dYytl/siR+iwMdLB7jT58DWY2Wcee+33q
/QKVCIGDde2iSO3HHIK15gkqGrgU/hek3/tiqGBq6cpeh71iH7XgGwTY+XjKs3YNPtzgdMDYwrf2
gVG5F1ID97NTh0dJY7YoMbNFFkyfZ+6aC8e3jZN12iB3y1H/CIUPc49mMDy1yNxYpw90d7H6aADy
QttbwYGE+U3xbucyRDnAVCtx7RZAbH82OzMiUDlLzkon4wLPS7KpC7vdKAb4neXSr2MgJ52G6MeZ
iA2CfZfYitb//kVHD2j+sRQoz3MofxTXp7Qc5f2xFITG/2LrvJYjVaJt+0VEkEBiXst7I9OS+oXY
7fAu8Xz9HbD3PR1x4rwQBVXqlqoKWLnWnGP2EBODkDpBOcQcN0F6JTGNdJ6G1DlqQefk5I1zihLD
Oblp+Y/W6dp2OZ4GEaZsMsMYVHEnmzTawDQY1Csp1eG5dYoGXBsA28TAm6AsRh4F4Wkz9H9V1k55
QwNgvdSl91yO+wEiJGiYw8HMg/bLzX83qCk+wiTmBhX3lGCixj0/9toxGLNhKwdD7KIqqN9dvWaN
FyFJoWlQvzOQknvyMFHtD5OC3+CATJAFktT5WQLruhM093Bdi6J8KsI/aM7Lhz1oqzH07JcsTe0X
jPn1tlIkNS7HVDzYZIKMq4F54XN5BYn1yCR1IFPLk8vGi/LHzJW9+mbCqc7KeGe5RnzDyJ3cGHDs
iT5M0Qywtxxanlx206EFzRDo9BX16btDPN3K4rffFgugSs5cqso3vEtQdOkWGny8jnvfvBbthJlz
ecgs76GI9aWcrIOtzHXzXXROt4c5EdDSQqv1d3cawJMVCkoMwWhyk/qQgWRZAnvw+k0G8OYd9vB4
rjP0naMvV/U0OV8UWCwq0tnUNpsSHZ85GeftZzJi+KtIEbU5Wy9tFImLO40oseZUdtIG7cdUZQcN
ccEuSIFZETZKILAcVHxuCEU7a4b6yZSdAcxkpwc3BMOd5o25I05sulMlt9uM5iBnQx9us2m+bHcl
Hb0uKBAq/PKDRnzzM9h2HRARgbr6GzAX7ZL5DCTNeTfK85KpuJNsUF2+Ol1UXXKmiE8s2Pma5Taz
V251AHw0HFZdpJfbmAbMM8XNc9SbuZ5vB4aJGp4lH2Hq61AY8pI27qeYjO51xDj5msTi0wbtxnCA
PTcS+hxyq63N+RV6ZtXblAXbdmpIfdDl67IJRw2X3iDM47JLwJF2GByKVN3J5esQJ8Urrx9iiaDA
Ei+Ur+pdUEk4ZqKYCAn1rvmKaW9RPJfnHCt+8ROrvC97Q2P+1py8uy57OsZ2qQjVZcSo6POF2nXZ
BHiJrm6lNIDgVDctUa0xkvKJViTNEyoQXig9DLw5/Kf98uq/P+zNz5pAbUCF/2OHnrjVBW9PBPC1
MwRvjyjreUAx7bTIMN+ziYmGM7HKKUNgaI4MmSk1uXXrvcG6NfpHiGgfCgxHVDF9Z5yhMURznFun
ymrjoL3aYKqaC5ExBfMXFS9Qpoh+nBCooR4JGcAZNnBg7aaHTNv/7sKFq+nVsdHGs8KzeElQN/+7
6XC5rcOejwqlHgO+USIfX572o8kqmZRzcbKJOp5j3jpaPBqkLYFTdLmROQoldWyGAGPiCOKvIr9Y
r03z+u+uJIHbH+rn8trAG8ub0+d7e74FOrFuPAMAxGfLw0SS5bsKg8F7SyzdTRT1R1fzjtXzHlT0
j+U5IMP28lw9v3J5rtXbf5/7P35ufs6fgPUaYQiVXZTjM0QLjRUjrai02V02VcKH0ah82sXQi/49
hriYUKYM6ezfY1jyC2ZhyPkakpZQR3GJTMbwRljaZdlbNga0v01OD2FfgTg7Wl09rpRw+qc5eDdy
7yc4TuwBvu6fVan2Uu+4/VVERq0zXJkVDWaEaCWoIqhW81sHgaZ/lkQR3SsWSMuerRnBNe+LS9DZ
w92AQ9aIssdqGJjJs+9+sNBw7kMMEwBavXdsWz29ZkIlz4r/QUl9uiZ62+6cOUoFekV2T2NBgpSZ
avkxrKzvY9Rmd4ok49Ii5slS0uDAdWpns5XTETH23vcLfRcigloXk9s8zG5oHtn8KDjnMPoff49O
LBTBUkfdbnnR8oTGpAOrrve6/Mjf49LU3/E1W6fl+PJSKTp9x+SuWSNcRC6mInVyw8p9LSIA0kXi
35a9ESbXpmJKuhOW57ymGBAuul/9mYOr8b1O5tbmxvwoleG+1inZKiEq/z1rw38Y97tXZgkmIQR4
lqbYHd9BWWSIQqtsC9pzfPciQrSzYk6cmXcTZueHagxA280vtuR4QC+vHc3MzC8I5811GmFSCcrO
mWiSOBfmtIz6WWOCdHTPFl74s4ES6T4YRWWvJLU784rbcgjCrtyaWJsJbMRn68W9JAWj6N4IkG13
TWJWWwKPe9RMfnVuB+IFlmeLwJVPH/b58iTCqO7NKMqzrCZ5Xw4t/xrRGo8sU956UuXsJyfH/mJh
E75M86NW1GcuLtM1LcIDoQnTXWWeejVSA3tJJoNtVZX1a6Ok9Ryxhi17yytcY44roydw6Pg3XuV8
axBa8bm8Yjk0hMMvG/jWZTkUID882AnI1eXJsql/+xm/bT3Ip92OJla3ABALfoxb0kL2n/eWTdIz
t08VhaKjqf+OaUia106YdYe/x0wjX8eElj6qImW9zGgYVSfrHrpULtaVvHpr7fk+1cW/lj2Snas3
aWziiPvScmQIGc0AAEZf5dLr6Cr+6KRrxKtVF1AvE4HBdi7ZS4SMxwiY7Io3TbzG84ZwDZ2Vq+lB
XYiAM2GGCfmc0LD2O9k1+apuhuhmjKq8OsEtzfLothxxCzs4l9jcZWU4TzWoUxdLbgbznmwm4xHV
35ad1tf2uMm1q+v75bW1tJOs0pSrByNscknHYR94UOgTKTHSVCcAt9ZXKgASVWo4TaKPAJP6q06X
8qrVqbyK2kzo+wwEivWdvBrzZnmkuEJfGn7SL0wLdyRnXB0ITLswjBHCfDpe9buLIZqi8wmDSzJk
9ZM5IFIrSAhktQOmWv/dlzHuNCPgY3ej3DnFImQIAQ/5A/4w1kkvaHexNwQfqhy6tYvihjkM1cdI
rh4OUYn5AOnjKetrlF1m5e+juSKxncl/1VEpPUqt3lUCDRBSIweSaE8Cxqx2s7nJvqTEoNCTY080
BM/5msvpHaMangax7YkWu6qqHK/DaL2TLm1ukOBhKWq04aUBXjFETJUds8f5Mjpr1brga3PxAnBg
POaBGW+hIMCYynoiTrT6hoZXbTM9Iump8dqL6rzibNgVkkmhtkZyQt+aP8YsGh/4DsOj5TU7gb90
m/Lro7yjSA17uSmq+B5EYiSpoWhdxtghYGivRHw9EEq29kZS8GyIDJQu5T/KIE7chw12rKGGbNoE
CkmQSaQZZRxfLVLLEUQ1ZF/Znobvdf7I6qZvLwWz8lXfROEdosvdhyRcr2hNYyq20C24dfmkYeEe
8Ow1V3+xI+WgVQKz+7B1Ld7kvgvOKUjDXRWiTtJ627zL/teCbKOJgTihK6IHl+X+BJNlH6PG3unS
co+oo+WTcVm3Cm2194yGt9sUckAjBlSD277KyvKdHTuDWdRNXnFa3jA6YoisSJKjvJRvKRi5F6ti
jDfvoc8Rb+bB6YcNoA77iR1JvPk12R+Rl1WXyKxzVrk0z455p63pTsT3NuuuuVfmb5h1x7UC1LlH
jG89vCEBx6yRhuJRsV/rjES3qNS2eEdQS9qfQeuEP6Yc9WBk+caZngHr6TyMR2olvl8oNCxCxSfM
8HpFzZmYp8Ca1EWzGCdnXnR1gMreg95+lsSlvIfj21DQv/RHyjLwdOF+SLn1ovc1yMMycnKicC6e
K7+IbyREHZKGcRuZz0iACWZfkcOWvYVMpLctPOK9nnUwovhnqSA2GgaaV/jDMR/xalTuzW/7CUe2
Gb0YCJpoxEXBrbGLD6B45DamqLP7ycFp2ZuH5Vf2iowIi7QhCKmbog2eqOiEN9k6cGUG4Trxx5R+
GV1Z5hgEGbS7rkb8WBa7vIi7o+5r8ZteBx+yEETbeo08dKMgpBLIzb5uy/IjKMjHrK1qumDUiNdD
xt/nxTEX1YK5grSFBejI3C5Fz6hxB7Gb8QUJE8VSMk36KY+HX8Am6gv03KcehOJF5FHOXBND8LKL
Wa7dBXU1bGJGE6PRx4+lSssAfB+SzqazyLopJ6dSvqOGz/fw8j6UaXh3Qyrvju+CBklU12TosLs8
4aPNOwZe/bPMS9nsSTrihoQBaBMiRNlnqYCdorUa3yxQtb0oBLmZ9qEsTBglWf0FTHk4oy9GW8Wy
4sIt2l11/JMfVCox+S4ToW3EdX0IAtlh28CPhA37blRy4lo/6LAXg56kSajsvszrO1a0m06k5Wuv
E982hZi5FCRiLULEIrrUefHqDx228Zu0Cu+1OjWEzJ8Vw944qOIjyp75m8WmsELcLCO8CiKaKRQ7
/hFL7+YwQrNduZVmPU2vkk9REr1C2F3O6IdjJQIotDwqbI+BDHxE8DK8o3qO7oJsi/VkcPM1NWjt
9AN/QgJyjr1x7nIcf3YdBr9xqzWdXX8AEz+kytQvpVIfBbOSc+9IOj/Mp+mSoRDAZ0CeH5pmAqE3
OmGPq56IVVG56uI7aX1ZHhEOBGWLJhnz6/qrwGj2cIDLr9Bh6FvPpvMMswytrlkcOEX6VVwM5rZB
HXLpGYdfOCN/B5gCd32aoLExc+GR+G1SKUEyXel6qh+YLsKxyQUg4nE6RCDS8KKJFn1Y7a09IciK
Na0Kt4Ejt77yuDTNb1LTpNiqWKCx1s3rXdJN/qnEyTAvfdMNTodw12Q9F3okQlnWV99whv6I4MOt
SssftxBFzXNGuVFA/kOj43wfjTE7NmPfXFB18Q2e67TEaK7k0F3qkvxuqqQ1X0syDrQTrhbJspHR
jO71tFZqgnjSpt7gQE5XtT5BjwnK+J5kqNCVah8Vw56VhRaBDmtS7KUpjnlMJVD3XvbmKp9SPEb/
SWiMAn9soPtS4WuWj8NF2s6sDeSt/LvrTcXFSKOSfyvR9lOkXYti6n8N//9BUHr/HpmfCkhF3IlU
RFuUFcOjbpuJO2mXb/QmeFOGZT5GnSRA2WX93meSsrEh/6z1MuVW5/AZ4IstYMD4LEM9Wbx1oXC2
vmz0U0agI1EGBV4WpAgafZNZCfwHG/ALK2n9YjZ45cvKUPu88lA3tZBaPEOkr7VWhU/CIFc5fha6
nmUNYxvzXtXVyKd1TvAkHU6u383tvCY4I1IUx0gzOIeVtauSn7VKo01Af/1MdYMgPTaqb3YVhgeM
3P112RR2OVw1DyZDRD95k2rZvpE9ikuZFo8BIvgDQsM/phGeejemWhQF0jRpTmvLqRAG5oAH8FKT
nTwEzGQKUh9ZuzSEr9s+xnoXLrIO6TSACbCxo9wiWmg0r5PmmkzymJrSQOjSCK4ATi6Jax/1kF6c
mNpciyxIT4mOiHds4NcEWdWeDPTofG/VeyHa2ZPgtN1vjCflRWDaP8R8mfGo2ORPqdo9uRJyAaZo
TDeCWDHPjna56RGD2Vp/lIrrbVzQ63crfCidPfvO/rCaQqhW0WCUUrzHnhsdwhCcydgXDieYrq3z
Ch0g9JyJE9T7DMv0C6NCdYb+e/N6X1yKtv+NHzr/ZI52pbd8LzsD4obHjcZUhf6sEy+5RcXwMjpq
h6LkIx+a7jRYVvVgLIEB1fJeEBduoS1WX1bZij0/CyU8E+KapVx0+hA1X1p5n9i31U6bCIBKmrG9
VU24sUaWACtV5FiSWO5XmYWbR0xX0bv1S/ZrAlT7og/ZI0TochWNDiedBS2Us1/o7Ia9Y+LexKBU
HB2DgNHUQiTHCaKhm4JOBfo5PI6qGh+wfMoou7c9PIaJldRZjvjNwQ/Xj2XT1dU1SDznux8anzRc
fviVrc4I8saVgYxgr/VwsxT0hHNL0tqptnv8ATM+OQkZyI1Ekh4p5o8BHoBjP8oIrS9un9EZPrW+
HA8dotMtWHLcGp01HRzmgXxs+YfG93RveCHKbxd3h5XPqyjfNW/W3NGqJnUa5Nfo+YjEYGFTumAM
XomsntaJiMJr4LmASIbgYQ4qODM9GVj8tQWp9XaxymWSfTDU54PxcL4xuZYYUJ7GBM2aLqYNF8A4
hg2J02SMS9VkfxT2cbKI1CTlmZFoNHN9GxdJYyhyijor7y5jkrG2KoNN1ncUafxOn157tyLoLjLt
MBpp8DDWy3BDZRq3orb1cFvW7kYUqVybcPtv1VhcHEO25yIClKBhajfmTW2EH+ipaD4GieCETNpt
g+jx0Js1xCu/QaIfZZSUPY4FrWrrn30cbjow7+tI08TBEJITxwveynnDO/x9GDrtEnV9fvi3PPQs
Ve+QprPY7logbhB3Ln7Zyr1rm/a5tr5hBgqvVU9ZxdInI6qPcDwt9x698jCEGnS/DNVXx1E6P1q0
h+dlU42ddcCvcPCtKbovmwpQWW1RmBGiUNDbgImVltWI5Uz1QCaduzVk3t6oPZ27fye3TmsFW33y
oQXbZvCbnj7NuugMECXfGEJ4V81qXljLcX/Rpf/IRJuuDNp0m9Afu1ORV93J1Z3ulOoELBssINd5
LFz62Lp6jatyT5cqWWf1WBw61dtbEO8W4/ymRQQSfiW1kexSldZ7awR1TBccD1Atsx29VBaEMjqp
Rr9bWBlOhYv3Gj1Mt6tqYxeCRrqFNhRzvcDRatmkGA+k+uUe47+4gjqTQ74+JXa+S8eEgbGDbzyR
tX3V6yzhO9IUl4l52icpLYUFa5t6zbBkdBi6GEYmNLsDNpxzXqrkMpqsSEWLwVKa+1g6DgKFrtiX
momSJUQZxJ0oh/sbR0eY9Qw9gxHOoNWg2PaS12wMzJOVYVuyJrvDYiRXKSb1UzuhGy1mdcnoB+Yq
RFq3islSxHFY/UNgtd220OMz1ogjZxFj0BgFiGedVR9gtPaJ1Y2oGmy/upq90IguanFD6GmxtZvA
PfkdA3pdeQdJ9uOqkJXAjxCKU6fGwzSwBGQp7pyKiEGIW4gXh0LpNKoeulEzrG2otVfP5eRkpXPq
2uklzqOngyv80nWjC7EfblIUpldPlq/MWu2TDGsI6nmy73rJBz34q0CAG0jTIjkKiSfdLGFtOcgS
HUnVVeIDTW1lUDHydwRA0laJXatdHAzaC3m3/TPz7RJQZf6VV8gdQQR99BMTmS5KXvD+MF2PvWtV
tfFdt1no0v4M6LbS7vVLMEjwLVnd+AjtK4mjtJ8fejPIDg0jbwYAmimwtHPcNNp96BWAvSLegwGy
uBsp60IQ5MD3dwgOGDV0nJ2oaaypLl/aWTrr4kHGmhhhH/cw9KejTv06I7CjMeU90IZmlevT52g5
pMnxoK/AVpgIa9d5QVtkCkr9xfXQKIftm+Mmvb3K7f6R6ayiZ9g4k6A9oO/23KVtvzbAv3O21dVu
qLToTSEqPSPq/8ib4Yura4Eoie9aheRrFcyRUumSLiUDOiajW3ympN8ZSMTe9Kafs5pITifuI7zp
vs5FdqwrhgQCUB9qhBWpOji8umGyXvsqFoeggSkOF1e/ysRFt+XUSN5ZmazHxe1oY/bKzGY1EOoF
jXTAihWNtH5GeGx6U6izxRU37oDWENiljp3VGe9CxNBBstTAL1MOBy0mJCDIpnbX5rm18/0JXjc0
GLApP2sLNwFtSf1h1QiBitaHfOUzzQvGMLn7Dj7hUDmbwTVJ/TTsWz0R/q27YXLVh3M/js03M/Z/
Io/itkzMNK45en0pOTmnMdL0VaE5e9gVGZ9wtXb4Ol7J6SERLMDJ7Tf5umEAt+rwxrVjLLCydeWG
3B3kGbVmw1bE4ll3uHftjNAo0gvL1URew65sYjKPmmYlk57SEXj1wSiPlnJLwHF+uG2T6uw0gmwa
i3veIB5tyk1Nj/JvXqIAJLr9Dy+8osvpfvA9/jFUhfWmeH/3UIEDKHhOd0z7KNgUWfaz91mlJXZM
Usq8aRzm/3hIrlG2y7TM+QpywpUK4j8oUMrx+1TjtMmNb0rT1xo37IslmJF1RIS8yYhBQFtH1BW1
90aep7XLUYGuMWA+jVbL/sFNAHvZiutrPjnMDDrOuDTQ7bcgidN1MRb9PWA0uovV1N/D6Msmiu0J
3QIjR5MDB1vW+YOR7yCrl+idguE18b2Vjrf5XMBPWKfx9CBMyvknUjS4WC5qH5GeZWtVKPWG0Q2P
lGOHz1bnW6rbzXlZQiqAk+tRFgnSpCR/kLSVrPPOogpoTCvZhZr8qZrKeWTELV5rUKVxKEI4tNle
+Fb7g1s3uveKMT/oMEy/lTpxlwkOnKkTrTUoT2mXBORDQPS1gSr9TPBa8GR4GlkYfIXuIDZSh7Nc
T/5LPzXaRY+br5DKjeYZc8J0nsIsGzM3jc1AG3FNIaYuKUmRlxoeiuh/mVrgvYap18K9howhh+Yd
KUq27+om/tbK30tkBmDo8WJzPaEg9qeVEWj+tbcs/DdVld0ML6qv1hRCbJtzVkTz4tl2/U/Xo8bg
prNzTL5EcDtyftfPrpPZhc8bJVuXIg8LXJx1gSphBmFHNv3xoIroZ192xc1uGzAAndkf0IavSbFH
DVITk5FROe7ySNCaIJIXca6vrvqHS4TJsxiwz48yU19zGw82YcdIu/slIs1dO5LgTgdCyTjE3AnS
NX5JOEWXQUOKX3bK+vJTspnxrKid1w4jKEYHpq/YTMN7K2L5rcJYAHqYth6QlPYGfhFWxhSyWh39
eK+TjHzwZI9hDkUnejCiSY02eML6qV4AM3Pq1BCmjAOipmnd2OH0FXn6HauifmwM39raDlCiTnrB
uXeH8VN3t/xFmJXMcaBbJmCjKzoLFtWrYSf+HpSYuCR15FAM8sHVIPxXelTZX6JLGD03yvgKR9YA
KalXhZbKTy+EvTFpP4eYCT5uju5Bk14n/JXvo6/y4q22kSNAjiaVyojDJ1yR65RK95sbcj52td0e
mzSuX3x7LIEa4tpuhjDd2l1I1YAH9cqyovrW0MQdMFJ/DnVkn0IpUVU3Zkmi4azSSKYfpa/MPdOi
8FKgagRL14k3wx6LVcrY+FUkRgmb8u6qagBBMxl7rxzbn65GUTgJcMZhqE9rV0V/iK1rfvvSxkjT
2D8yB6puqGGZD0OX+qcJ61McljvCOkj8Fp7zJCSgoe7onC0WoGJPls/wHPoEex7WyzZW3yqbFUg6
v9RJcJEUczRsoBK81LiPb/AE6mNeVaiPhWr+rfwJmNc1h1xYSc4L5szgl+V270Gmsk+gyRTixkaf
FHlptchvJBLRRGqT8NucTaLFXP2B7V+XoCq705npadGVwqJ+tlK+8DGXCSyZl9Zwp6dhWL8Nr0hP
LESYnA3jnNYdLthzAw+iN0tpYcegRfpkcNu8xCMQ0tSDZNZ12ve2L+S7mxcX0kHobVdm9saSIr4I
/OorUJEfY2/czTlkgjaDWld0TA62izUQxrV7mmZhRe3nL5Errs0kbHqVIy5Jz0zpi1vTypKx9cAM
887gmrgRIwGiMHcqYh1vPekGU4IvKpqxQlLLOB+XNysDvXpPm1S+VurI+swFJUDDW9CGW2u5CZuT
5fNldIx+awPNOEI/Q3QZ/g5llr04OdThKq8xo4KEhT22irXhLiPU3JLKkoF08CbtpngWofrICkSA
Y+7yWbTiOnSWuEgviR5e+MkZ5yMOcMZ92Q5gN5rOv1WYEDF5xu7TZyX3VVClYWPOi3sQZgV5gxrD
Zc8raZ1b+gUF/LRp9ZlEGLsZih1UaqNlnwc7gBtPEMrVIdVbuSm3hNJkiFkXzoPomOA+DjCQCG8S
0NLtcpf4VrbJHC2/hW1DYDEgZjUPk8ZmMJ5pCt8DP3c8e1vI6XyNMFFGHXehlJbUVRswBTRdRTIy
kOSajhqzuf5C+cANhwtpyApsACQ/QtJZ/rCuHPJTbIV01Auoe2Xnhmc7NdHchumBNWDzkbXVBgFJ
dkghwx9hJ36jJJl+zA+KWBuXB3I+YjbJt+XB/JTrAatwPHS59oBmWeZN+GjNxDo1dqRtGeNYH87o
wkxJxU+/TuYA+3HnACzdurU+nOSWbtTwC8MR/VM4Zm903L0tWWsEAxN1ehFJD8hCM/646TBsShZR
BOSk4tXgcgS2t303s7x4925hhwtVcANcFzZ9lUPimvlJzkgIg5l7mHTZedkkY0CXQI/tm1f1+hpP
OndGY1BnVf0xMiZuPqqDU1fNPVUIFHP1yPsttpCHUQPMwXwsYBKCt6wLJvjwJkpiV/OkNFkqO91b
DzMLRoV3qPXgkOgIeFdJ0Ji30hjWXpjjAw8+Lb0RH2SxQwLxnHGNY8EN/Pbmp5F1i1FAgXyB3OlG
Dll2oocl3GlcThPPO0wlFuCwdJwNVDD7SW+OGECtTcwjnKeU1r52b1nmfCHMt7fCRR5Yyrz/0sy3
WfGHvC01ti1Ststk4hkZMY99UHeTNGlRgBD3430ANvlMzL55JF0UvQnJtTERzgHXdroDUEmPMNbz
G2w1efIYPOyEZ6o3O9Qp6aK0+247Yo31zqIRmA5QN+buTTOSOl25jPx0+2ozcvtZau3vTAvKN8vI
jb3rNITaR2PLvXpqvmS2qX3T/6LYTw4D0ea7iQYIoO1ox1oR5VwAGQ+RW3WwqybYJwy1v1yDJAtm
SQFs5qT57naOdtLhTEFqnx+GbcLtdbCbtQxltHF7N7ii2givMY3567Krh7YDEDm6j/CM+86z/kmH
YE88CLyrGENgNShJGR+ercZ5sZaeTxiU4tAEYXPo2/BH2LMMRpk84ja18W7sJjz2GBaSB0VscwV+
9t8mjRN+2+UgWJpapnvNKUMmOmkrmZur8qi5go6NiKYvn+7CZI7EN48JcpaQ2xaG+p7b0wVaDJyq
YFhFFAgH22zsF5NB+x3U9F7vXG724Jn1TdsWhA5b1EdwYNpLiuqS1i9IMUCD8ptfpWqj9TnyXek/
rfn6vWwaAzvhyhijcFPa6kqi2WEyjJe/Pbp5btE4AgRblLrlUXdC4177zotZZsNp2Vs2rkMTSxtc
OmI1iLGp6sM3RzeDt3H4k7RWD9dB80+CLx4jcOOWAKt6VYFsKFMN2tZJo335g4JUOAbJw7NYQoAe
CjZjDGtU0zTrlrf6f4+wog87GhOkGDcAXUNq/wv1Ofhlx31f9lIc49s0wBJUddqzLM3p11hgJC8t
+09dMedo6xRGgv4IKluAEwQSE1imPJluK08zAJ94iuXhfNDr7UuAMv9gzh3pFkQhXmukactu2htf
I76FF2GLbybD/Y8808yNMN3kZpsW8RnlCDFZBOe4SCvIw6OpLhGaqdXQZvgX2zK4mTLeL5cAf74O
oABINk1CZh030l07ZZCMaoWLlTXgq6YjF7YZAX5zmU8jFEy1r95uvnv4oHStF28lYQAHiYl6o1V1
/Q27ur5LHBHuWpga31QFTzQdabEaeUNiyLxq6trcvJcGGvFE6C+5GUSssp1mT0yDiRE2Qo1tGcAe
q5pFd8i1OiAI8et/PUpsI/r3GIYnGCph2e3y1hX3ZVPZnb0OKZ9Z3HNsmmNP4oELVOV6iC9HPz+2
hjF8y9EFrvLOJMiydftvsLmIuGFFa5Q/lG39ym2RvJIb4xwHpu07Yg6dr96yqQ3y/L3ufMi8RktS
Xxc9yMS0nrGwnZv06u2yVyasGB1rDlYB0Dfx9xwZAp58jfpNNoq8W9zkaG+jYaNavjlh4XWH3Bj7
F3CI7rMK98tO72T9i9ICpGIVKS3l/AK80DNTLgevy0Cw3g1T6vNF6f7b5I4JnEBFfXHwPPswmUSS
NPWk9ixm5Kfq7KsoGu3FmyMuRucHf0C2q1LYXmspkIlSQNuwzXIsHA71x9ai1bpeLnZAdrXT8mi5
DC6Pls0MDXJif6uwWEG31avPEn/gskjnokcizf8ctxi7hpY5fu/n4xYTX4oTgUOMm9bWTXSsiIQg
kBXpjTWTT69kzN+Rw5y08QeT/z++VTe/det3DCgnWFUB8iVAAigi9K8Ym/xGghVZNWpwrt28WR75
Wf7fI/qMO75Oktlr4pwqv3ZOgy3+e/T3WGXiPgBcCiYguZqs3a/Low6kOO3ByEKkbR//Prkc//uy
aP6pMCdDxQ8xj/x9Ah5qvDVC1qBNXQ/khfr0wcpRewtCK30Y1nTOSMx9DzqneMsg/Pkkz9b0EHZ5
mPkMFmMjOGu2uy7NpD4Kwxj3ph1kr5SiGFaUJX/5/W/a1v4PO0+OnY70ic/U29fmmN091VbYvBmR
02b8wWy2AZ5cqRtokd9eDmANPQS+nSYUP5QD79eP0+8my8ltA1AFuLtDpEo/MWFE13VZNoOn//cI
jtp/j0r+OiCkAU0l176x3C1PZlrW98ib6rsn2+AmGZvTY6S5UxBZ75W9PE9NWu2xlGyBWJApPGr+
hrV2+N31phNT+qPfWOZH3GTqNDLLXwctu6aXdxuDYnzwSN5xhvZHwhvFxATXXtZh/nYB4lxjDFyr
LjWzvdMOwc3oi08dLd7b4FfqpfeJLvU89y3tmen7RbluaY+ePYkGbtkEMT4sfpywh6YbP4bQgPHR
a9kF2Je215gPLoeWjeTGh/+JVwRI5belMJmstwICwv9svLjWslWMMPnk9KVhgtmaTSmjeaQJ7f0/
9s6jOXLovNp/RaU9ZOAiV9laIHRkM4cZblBMg5yBi/DrvweUbGlkW/6894bFmelh6EZfvOGc59Te
1OnVGZjWv38KyaWC21FU5+/PKM/9DjdVsIyMpL+3i7IzXxWr6W8bvakfDFjtJenJwNJA9iyQTbdt
Ext15RQZhePLYlp+zDOmpYmINk+pY/cwtcyJUqQT10rdbwdO8u+fGcVNUUsyEKv4Va+j6tJtq/ca
DjyJqybdO5mnD01+bE3UEjDjIOnaQQdWn5DGPgnsCoc23fZnVSW8r0XBAl8lzr1qDXR/Spl9ru2T
rZTru6KCuKoYzp5NV/fNbUr/tw9zvXxYmJD333+VIv2u0NY8kRRH9kzPaDHGr8Sb2vzFFerhA0aq
1ak/zI4LV29NHMGk/YZAUwjUc1vlFOvOL+Q+WFZjS/FXN9afFI7NQ+FGCi+/q+8RDZmMmcU51rri
q6q1swL29W+fKPVyss6ZYbJjHbeZkquwiUnYH1cZUVSOdK5o2R16i/KvnzGkd65yJh5HXRlRbyDF
aomfdCtXvQIAAvPh+9PvD/b2l9+fqVgvTj2P+/4r+/txrE3xqa7ddTk57YMd3c92Lx+/P6xm8jCW
bn/N3lA+clpo/jxtUWNTCWExlfkpXar4duhxYaW2VD8GIlsqg6Bm/RDZ7Vtq5c7zpJjNqVG2iXmy
OM99IoZdkbB4nrc/lmsGI49106lqIoOGiifKnbhqmO0ytUXncPn2RP3Lb4bl/s//yp8/6mbpUurZ
f/jjnw/hffiv2//4j0f8/vg/77/q67fyq/+nD7o87B7/8QG/fVG+7V9/rOBtePvtD2GFZG25G7/I
UvligDJ8/wA4rrdH/v/+4x++vr/K4/JPwQhCxfP134MRHt6w9P/hNv3quq8/vFWff7ik7fhV1NXf
cxK+v8ZfOAmKaf1JdQyDuknorm1Ym9tx+uqHf/vj9k+GajkWXnDckAJbalV3Q/JvfzTsPyGzVy2X
dsrSVdQRf/xDX4/f/2T9yTZVGzmLo1oWj9H/N6AE8U0a+Jv31cSa6pr0Zarm4ngDy7AZ4n7zvo56
klYy2TM+bEK05/gy0he+L8vQ8opMTjQZ+kriktmziqCHb5LxghhzG/SmZLJ3qmS52AKExXYGvuxs
acvjqqDtUBoyDM2JB42oHwGRwlVJMQWm4nrVEEqONcFxpCN5dSwvM/ya2ST4Zq7UQKouwIM5+xwz
ASrU2EaV0qOu9hibjUGkE6HZ1Tdusj67WuP6tbE8aEuQxWYe9IwHyUyL34em2bsJBHqiCAoVXj7M
idmTuv3Od/8qc+YTJFRfR9kMiCpHrGkKhRS7lEBHdwzBS9xh9CUrtnrN5zqIxOe2uvVmm1ioKIoD
cnFIgt7O8cX5mPX+oSA1hlZLV8NZ3Xjkywq+usgv3Wwg0BVR7EWsOFLRPJfjZ+2YO0KCLgZyLLaU
7Y+iKV/d+aiwC6+06EQyDttFcjQXae+0RJmxfeXviVV8RjaKmCj+KiM9Dqc8xsRCrGXtRTBVuHfP
v2z9KM0vxuZ+IavGr7P4yWUZ2RDJsRLSRuf4iiXzemKelMTKr35IP5PIeWx1uMgWZEyWkrAw+ZVR
HeAymaAcgRvlLSmQoQAblKwbjBbkOeRBsM/oWTxhj0GjmVczsY3RHGd+nb93JVssAWKLn4wkOFmU
R2HF77Zh3jny1PclsPHcmr2lTN6Rmh5XJ2tgvSBOy5sCYw7L7Cn91UfbAq4MOyFCfQDJXlbFreKu
L+uEzk6YXBY2Wir0AeY43sk+I9tpU0a2vZ8t/PaYGnKv7KdrVs08IU35BfuYC6Yd6iMShQA7+4CL
FyTE6mCfjlnWAWSaVBdlV54nQUf8uD0p4KVJufX0On0fooQAtmSZPUch1GfV7xphY01L3DnsemDk
dUtgPbLl7ark3vsFwHOHf7gDT6XoaBn6J32oPocirbzMUcjxtuTRyPRhB1JQ+DnSVHb5RbRcyJqo
A7vv8MQTRRjitaDHx5dZlNmDtlr7Ze15PKxOf0y7W1PnnwSFAfE6GgDYcUaVTYwrK34ka3ofXqGZ
Rg63FPeWW+LjQiOgnisjOhVx/i5EEcas9ZKsuyZUZydJffSygh08oRQYk+/cJL7tVFiKNJkeTT3i
mVUBp8apEDfsyL7wZJONMMKAql7XRk5BZVo7XUSnBM7+sKhekXW3tjqr7Bim53mxd6LNX//uJP4v
2BqbOfe3s4xRpKoacDVMoVnsJH8/y6xKhbs2sph0aJY8u6aGyOiL01znYi2u/vk30zYSyn/6bjAz
TEPwXaHa/P7d8KxoipJEgHYdWE6qe2sa7qPO02q0VN3pxzrJS6/mN5ld37F5/vE/fPvfncoc3Nsv
66LBZwhhIiD5h4O7KjW9Bv7AFjZHDtDZGI2Gq2g2/b3C8ez/5bUoAV0iUXCq8kpZ7d0//xHs/+IJ
0FTVVLf7Bqqqf7DIMyUxMH5rjOgw+Rpb1Z1YRzaHcMuKsI7y/+EJ/7bc/8MTjhmLu59G2QqCwvj9
Ca90tQfIxcurr9xUErvcd/kNSjNoU9OQeWrVMf5bjwYCKD8xp2e71+4qpNcEnJxG53Xpjb05VOf6
eWxT33HM13I8t5l8dmpnN4r8sHHemTntjbzgKCqGwF4IA1o56kCp3VUL8eTrZB9bI3vvtfQUN6/1
Gr+bNuMLjWw7+hj8kGPxitbIYS/AnqNlTZAu63XVlE+ji2rEATSUJNNbq7MPjwG1o6FhN8lLGKaj
Y/oozP1SRLcA0e22+5H16CoMlMdsMrS7ciFJuCuI2CWi3WW/VSDX9eplfRat8xg74jlfHIS5Hvr6
x6VNa3Q8zjVsg8XXcvvYR5hPuYUVrDBrjnbgDMVf+CD/VyzWI5tVSs84/b3Q00zeFP99sXh5K9K/
rwu/H/6XutCAk2W45CgZxob34C38H2WhJjaGFm9u9Itc8JoFP+OvheFWI/61ENTUP2nmBs/gAHA0
ih/7f1MI2tZG3/r788ymAnUBIhiUqcBQ/hMFhY4Z0TQuh0hi1yebyEvhfx0VmSAvYKHS1NHPfFO3
sKhtmuRcWMj1spgjn2X5e6Zql8axolCU7nGtLCVwueZ2UwtAQ0gqi+Wxa4bUV/BjyAy/T5ZMYscN
PGzU8p2IWWYlTvQT8P6wJ9tuPYKUTYoShXnW3bkdAmOGIkzgjHBdsR5lrTqE7JmyIGH953cbGH7O
rpcBIAC+ZBt4wYuCx3XfahhooOd+rKUpL7UYCqSqGtkT6jwfZsP9NQ/GrjA1f8AuelFXpIUWe7ck
bV9npy1PECqw+OMZHGFis1VSI+BXlm+h0EfIzt0vWZspVOy2BY8dveXlg7314yMZP7E++GRPzvt5
/OFix++cThDBgL2610Y/SqcrqzQ2T4cHa+hIbBDrPsQPskCzRk7kCSTBL1nb97W6vBo26+7Ytrx4
dvYW8IQdKoqHSsFECENBF8b9QmC8pxl1oLbdri+6oyKMQ5XhFuRw2dfVQ6d3PM9buF+VIqua5juz
ZdBDOozfau0b7jP0/Ot80khyD3OtuwhrfEG+Jsmy10+L2c6nBSlnIXpmQt1HFTXHqF6ObVI51BzF
AQ8qqfJN+bPUOLR6oQIC6rurthwfZ0ZoMsFNrMzvizGTR5JbQUrSD0qjXRWbdogJ8tgkk4b0s0Hl
NmG2A5vfhMsIxWutcC5LnBckAPXBGDHUdBkHXpn1cukbtTpZ+orFJftFrWdYUL3ibhy2FL08kEvv
q516MUBbJtFQQ7RKs0MB2e47p9AHfO+m2qUQWgDu3vCkZRfBhCBrR4kD2pzoniUq0x0IBxQpv3oF
/SE6gPmxmV2ebQXGju0ektXFg8UZL52LXDHkFDrERcukd1rd4hodLCZCLVpPYz2sTNLwFWC43qsV
O5ghQN8ol9S9wxZBzzWAUKlyzDbcKZpEXqugbOGrQvBcI+NLlwv7VWWH/Nzdk3+bBUWV3a5Z/Mmk
jWTqRf5kWhufSIfxZRP9rJy3Ttkg981okAFEFkCWWCPzzPHKnepHOAD+d0pJIsmBM1+YxlPxQlrV
GHoRXxwuW4neO4iz9SU/c5wwTpoo7tirPYsmBrw5YLK0XeW4ZE0ILpQb1cb0wGW2xvVKdDrUaCam
N8WY3zhsbBanPJfsMNxUf3axJ/tsKI6my5hzjYh8MxrSE3elhBbQYfllEX9Js4FR5IpATf8SWFfR
c+IKKbor8sFnvBbjzdjMWIXcN9IVY0bWbuLZtFd1T79ot+uw0wm42qdoONm73fRACzrRX4sUayoR
yLtxSY6D1gvPSdVL07uhbmH+6oirrdlVQOd4jYvhTHLbjyG3DnjhsTyDiloS6yPL2QVWuF8mLZs9
aH/EI5DIpdOKVm66c4f5UaztvVyr9yGpkcIoHWKe5F6P8QFbKGQCfQZPWFtRRu4ZffKwJmFq2lep
wNWgyQM91BAiJFzoBRnZDza80sRybzBlndak+IU49rwW673aW88o0ic/d5r+gFPFE3BLvJqdSJwA
pJEr0j592i8RaHcT9SS7SGwtEIn7HoUTGF9Wp6wK+7MW1YDe0mBNJDods71oiB1nZ7m0a3QAi/7k
tKRCOLyTcKo99VZGuvBUaiRs9/uRQIZB4lEQ0QFR/YWlMfkdqQVPQNTPXf7gZkvC0WmTsensE/Te
Qa2QwTIIcHFs8oJ6sivgJESSkscs1vgtpUISNW7CZJR7u52fXaTckA8hzRN+rA7HIeo3qLPpBCTC
BoSz6yFwdMiIRnNc6DU3BQEWFNJEncHogxhL3G6qOmxx+oyawKne2PGPh7xkZSSgYRV6gb6s0Y4t
d++jVq3HQXGyoCbl4dyb6o94cGqP+AIHPIMyhpwGasn23Ga+X8I2rAn5bVrDDLFIfegLCFujZlix
1NqhsQa5q6lVq+pe6OhxjAQ+7zojJlqWeq8A6RgrqO46nlt7FYcNO5E38pimKJbVr6HnHmUprdgt
zm1PS4q2F4AFdBvfKhBujpihtf6nriXcOYOmTJ9jpzmZlMskgQFaXGLtQaYiWDPxZhsFg5Zm+En8
mblr3Ljwp9h5URLENGtXnyKKRCkz7BYI0l1ULWqX8S7uzEdsmeuuQd1LUDULP/Y9+Kuy2wp5IaWx
UYasf3NcnL6pxnM4tR+VFkSZa14tQ3NvMB+nGh6jnS5nIDBSuckccQvpiOBY4tdkaXt9Ck5Niwk1
H4oGMTbTgUPKm0YXphaoYiJ3SZNvGotSUjWKwUfljIfFCFUp68DR4gKVIJF1ovwxawQcVIQX7Oqp
SwKRmS+zHZ3bNZhMydo0H55VR55bsBZthFskwpTEu4w0Rbvbk0iwJ7Dhk7yHEpt1d+rNlTlNnx46
any5ok5WrOV1XtSLkjWFR5Z4GCkoOGu7YEbUjN1Ni+WirUDlENgUTSoFRk5ic5FjsWeb9FLV40Vm
EAxUtQy1on7E6xMTimq+RvNJ18jes/T+gGN2AfubqqSC2ySLeM0Q/4SKVmD1myzf0ePq/JcPZjLv
DTG+WDp537PFPE5gf1HkGqS1pYQY464qk4JNpkm5i9uUXYv7ztQoJbozRmiGyLu/EGvMnjnXHb/H
Dxkn0QUfA830N+Fi+smy+2VYkdYjMtpbabqzXOOGvOxLlRfZzokbBoBihODXnyxHU58QUeR+pwtA
PyW6+XnVi6DWfhDMkx4EIyg3f5wQ1VcI2w+1aT9YinPm71/HzMYWYmzaKpVQ+XmEdpU5r8NUvJtc
H+d8MkffWjtY4qP1os1otxFPl2EikIDhhhcOIlEt65DQ2RrhFhWqOSSOt/jgwSqL4VOUQ4HBNo8e
3fbOyty9MgzEbhpREabrdN3FjOMp1khj3dAbgJgCPZprb4VAY+euuiNwIeMa6TmGeq8eku62mEnd
mWp0OzwVmc9YPkRaoOxbfpwNS74HW/TibO+SWYuO1rTUZxsS9CHSObDimEC+1MBazRgyTTIzkMDZ
scj0BDQUDSyHtsSi4WLxqBmwKnEV4y9LQ0fObegwoFK6lIGl36UWcS6m8WW43DEQi93mBAQq4pSw
EeR6iu+bDNNfqb/M0ETm2cHpWBSftbWEAFS6qxIxHl0nZglTwnpw+ucO/oiJsR2WvNzZOSQ3t4Qi
QEGkaO2trSzHXpufieQmyEB+dQrxZ9bUSt8gEtOhQfCWhtzvLFLOGJYfSTz+6oSNxg+06tyYvMBC
ueJCYvm8GEje+c1NXFCudH6YayWuHdkmhM7XbF17bu1uRtoAATawCwlMtIhSdq0u1Cb7zvlld2Ps
d52F5r7q2WOD36s69YBXionaFzEN8OKKHEWZYmAyOcSr4Qb22AB8cZMDCbTn1ihvZJmchZkFCgvO
kdi9jFSEVrWeY1lPnpmUl6nT0HIx07Tj/DPJCULNuhdXaR+tbCWNXWNIbZnvidncY53EBev1SXbH
jvypvvRAKhJ7JBEhupvaGrNqRPTZHm1d45VbPNyofLly9WlB+Cnz+EcPXjzFTrnG8tlatDu3sj+W
+sOB08Z9Rgx+pY4HW88fiPf2likpPHdxv3SUjYwEdBnMZoujxPxK6uGXNNRsJ4rZ8FotNr2Mp81V
WEnJ5JS1IPZBco8jUUya9jj0NR53dlLmoF0ch4VeYmgwRYejXWKPqZKFSE4VUhy4I3LOTPLJuShf
Zmj0grdX32tvHZhZWkCYb1IwDJI3StsdUP9/riQo41Xfq0pS+4ZsuJXAnDGYgJSJtoUJtlQGZj8w
eYQVNGnGbXbboXQLalc7peXCPDZf4EjhzJgG7bXd0gK9paD7G5P8KctYLi/pmehD0zN1MgSqidPI
wuihkEbvrPFxcauHodDumdnghYdLTFYOOC8AJMQugrTluVjJa/FSO1q58HNEiOjbtLZ6WZa3TIqd
SRmLdN0HWfukTuk9E68TNmnh9xEj57yz7utExaLVAW6NoHX0vBPDJlVxqmvHNVWpAbXmta3cDZU1
QOTl2Egn80EFogqccfBaXZ5sN8aPRvuh5NGEgb+igCKr7qQDdnIa8oinGCe++WB3vMT9DHIkTerP
xSSk012XQCr0twr7Z2aShGMbkH63xk2zSYWpIIXO5GWsesR5V7GEWSHQLkl7QzgfTX9HTiW50s5i
LwdW2ddalyy7VtcpIZWg6J4WGAJE5QVdWXpddEmt+TgNjL8jVOCJg7VhsGiH7VT7iJfsZ08+yK7l
iiXtlOYwUms9bKzi1CItDsZqw5B+SK3v9spKoZl0MBGZ5IUMYSI/GstjXWFrqvPlBkqxjtNPM/fI
2fq2czw7mz5XAW/QoqTSlPhg5ryUGkRBUvwQBy29dUJANEGs28IydrV09qx8Io9ogl+y039RwwdY
B9JAQlPzIkwkW2QdWlVtvGutMdl1vKIEhrIlwfZG0ZlPQWLS5utLdr8SRRZmVST8LAM7VK5N0LI3
2aOj+uiwqO/FBNu7GOw4oC0jpg7rksUqGz/fZvbd4xmiV854p2Ow0sJEJW9Sd8nvmBzrywTIh69O
IyM9ZUmgNtF1090vGEkOJVljrSx+qBF5OVJRirN0RorMKs525CGVHlE2ZA4/RTrlsVuWG+Gsr65c
korjIn6GDMCp3TG76frI75nQhyJbPxzqgiLdbMT9VvmRysroZ0EKtlmt2h6/BdENs9Nbvjlz6MqM
mxowz8xTXPdBH9eAvYAboDfV6RoO1UDwiK1QwTTYO/q4oJWzaNKbMj7rpv1qaQXeYCfMkjbyl6KC
l+gUz2Pe0C3GE7rwGAQ0gmrUUlPcUh/JLQx4Oc9Z/1jENc2+6ufWCQkw1QBHB6hZgYWqOxW2/WOx
HpNF2H5RN4PfAYluK1mdZ7Y1ZWmgmEVOx6JP3cW2EYUjGA0imZsgmdHdp8J6ijVMcbLFoaWmj0oL
KoBhz63Tx31Qr92uthOC1dskDjIrmw5tluztssmCPENNbCOR5n4zHSfDeIhwH6EoHqqgbeKcBBw4
JRXo6yDfFJ+N1ue7Li5g2roTGX0GqBVGDQfFUrmQtvz1GKiOAWD+rNXTz6pkgRYj9fDSqkO8TcCG
rM0Z2vpabczPH/Gr1pGDvVRGGszkwcAQlB82kXTDAAaYqd/MMnatfLwE7CQndfTbRpi8bNhs4pze
u17ck5vOpR9DlOC+syp2/tAV8qajrLDyrPQSdYKPLq0FIKBNofKSUFtR6ZpzUPbtSKoNFYs+G90Z
BerdUCrGecWTq6kcqarMjbC1uYNmlQ93hvi8CQ1TwVGe00H6TYZVsdEdRKPDG013v3Mj+WjZ6Tkp
1H2cwY7RV7MI+lxtDiziXppIyw6NqtZAv9sQF9AhUvtizyX+kmRjtq+6RPXNVbxhVS1sQR684nzp
nZTBWvRvLs2RKANTwrAcwVbsFiKjMfUm+NzPNP5W0BOYlMtOQ+MVf7Rx0QBtsT97G35yrhbH77mO
br/Z6qYrjPiQF3INK8N97tXsFFt6eeis90nSuJYOdy3H+sEtjyYtjeZjzFXE3Mm4jqa8Pe7AzL/Z
SAJ9UycccNGzmf4AuUjeynvFdXzEa8mVU5cgegy2FAIfRYMmXGg25lQa9F0RLwdHlPecBA1rAaTH
BNuOyBo5lKjWn5PuXp8EW6m+PZIYVB64T7KVSJmW4qyr15HvmqpcqDFS3l5D5jsa+96Spl+PAhUl
J0kihU0+y8ibaGLtPoMCSnKlBU0Vy4NVsj2dppobNmlDdLRc1npGeJIjDhDyTi2K/vvZdY6yKtJd
KUw6rBJrKZd5Gw5KG/+sRWiY7l5TteFYx+x1zYTVaUz005GW5ei0LBLXrjqnuKy0tF7IolrBkG1f
jsSX6baI1yHQ3WfNbKPHrMx36cQqXNWeB8vWYRiRsVrTiM7IDNBOzjc4Op+YK7+NXSsOCktDjtJs
PeSIHdFZR++5FlnekJtYwcXHYLXviaA2WrMXCtQ+bJLbvgKFK832bkqrbXzD0iZWaPxceM1AErfJ
5/ggRRVdcqc4ojfkZol9ECd1aEUJub46RVizlM+8la+HYkmw5II6s4JBleaua5IrVPdjaBH66UWN
W3vL5hpqOs3LEAycu8qMN9wIe3glUc5xuU+SJNpTgvzIsTP4Yz/c9rypSKZi4m7hjDUKW9vxfiZh
iFUlphnGn1QT3E2JWeAdmDVWHsDf7ZmIfc2lVp5KleM8ayI0Gxn3b9bBCl8OiTfqUD2sbHJKTUe/
SErCZAQVEUumOUaS3URjs6t19egYsHusvj+CXauDpqHY3fAwTEfwRGo48+yFYeTYZDujb8hoXutD
AudByWo7MHPFPg5G4StFRN2OWABxcvtzWKJfcYstCMdjjvcaYz4DfejfEEGwozLXs6dnKBXvGRGS
VBz6gwuMjEBYFVgG+VFSHpJF03Yt6aSq3RD5kSgqFJf0qdeZ5FiaW7DLgNqYlWgBluxFkgnulVS1
RCpP1zDsu8Ct9HfbTTf+UA/IBIOcT0m8BM1avxmT9sPAl+hnTtTuI9k0XmIyRJ2UCeoYF4kKJs1r
U3LGv3N33HNhuF4n2IlHtOyBG0/DRRlqVjBO3gUxXDFP4CLH+kx7bldBE6Ooqed29YtRan5rieea
o5IBhhH7OsfpWKONHdrTmuVWSCG9Boab35M6CmkitxxPE6ZyoLjZr04NBzkHFrjlgWW2pfMUpVZA
y6l7k67/tDR2Hm2MUUa7HVSteyLnpH1Yl4TnE4tPx/3G6y0Lx8xISlvs7LPRTG6L/q5mNWErc6Cv
fYpNVJeh7Lg+jF5r/IJMibA3zdzL2aXqvZ3uiOaTiNxHMsMc6yYhEchcs4NrGQqB2el6bwy64ou+
tH3NkvelY7OtSeCtVWuLtl60KFiN+2h2jUvRmuoVgXAYnBs97HUKbxXrdye1HR2z7htMWo4ichpG
t36vp/l+UqQNZ7lU79VUlQwEKDIH1bCuDUzuUrbMBrTe8eds+qgZ0HsWa/Db3DaEH0XmuOsnvjR0
EKiHTmzd9mqHN7GKP9e5zA6QyESDbKrnD/tMY6KfQDa5Y8A9XReuDOo5r2D0lTF3x3Y64G97kB11
mFhVc1+5gjosa0WYsDmJNU5eqwZ7nq79NcZeG4f6dDK1qAksx3TOG0e8EVVYKfb4tGhCf1CpZmlo
r7pSuih9SjI/ZzToszSfV2qeCZn5Ll7FvVjoHxeIDyyqgNwZ8foomaSQQ6z5ilya+5UoN0AqxQYj
QVLRzExxiSzBhALUsijVvUUmG3JNBWaBXhhHlbCMpU43SW3f+bAPa6+fGqD4QpXEVHCwpR2/jFJH
Ya7boW216nmITjZyI1xU5d33Bw6b1h9w0+/mj7nkkkfVXhyXVpn2g0pkh0GEbtGpOYFrUYBTUF6L
ShR3ZRZH3F8K1W9VwJid00Ndh5AWMxc3VF4r9PqJD0oJlygu17Udr1eD/OJsxI2qqJ0/xrFN6eEM
d3xvZg6ir45TU39aPWNXNTfPuSuMK0XkVwMo+2DUnVtYsixmnCl7+P4wrLerpiY7wGXkgY3kVUel
/Zo3YIc45UK3WBQfc1tKrqht+j1Ri6jHHhqEVrBztDYkEnqrDWDLV+2R1s08WZdELOIqoyQ15gKi
A61jOFWWzdSY5roYKdBcQe4gRbqgzxjQudUOSAu8CGnSOVddsAAvJgzV/VhytwZrRRhL1QpKfNHi
7J52fQmbJCeHek6eOpBk+6GhfBoECiLEfSN9cMWUK8FwlKaGvJnihRbYjk/JBJ9bmceDS4niy9I1
gsqo+8Ngmj+rmaPc2HAS+pj6BXlCAQdgAhIQtZqw3AIcM712NQ3o0C0WqDN7pkZhrNt1MNVRVvH0
0Bzs1SkYm2g46CYsasMsCTusqhc1jeVdplDPierX2CcF2nYQXMh7wcEtehsQDDh6Y+8eXRTrCEAc
CnqMrY0OYG2s0kM51vkp+sp6azhZqkkHGM84vJu42ZuEgRwo73dZaVQnO1HJipnmU1IUH13vMiEc
rmMdNd9cjiLsVZH7aV2+uE0t0I1rKiQ9GA7Kqj9kM0AECyI3rzjbuFgEQE3gezjSDYnBuoAFL37o
MS1+XCzmhbjV5cDMbIU5T0Z8zDIJZ+QFMieAdZNROjvRnsUBo2ySUYSOhF9MKS8sAyT03/VOlvNy
39vxBmFs8GMhzbebmS/O7RP3rhroy/jLXu+IJ4hCOpDHuKdUwG6pE2vtR35r6ukuqiSEBPDSo704
3DnUFyyTkgIU3/CsS/3IVjrf9w6cOuJeuKsTnWcJsl0omWSFnFBX+V3z9UdqWl+1hC6XL/NxVfBt
J4v1nrsVarh4BD1sd6UPBZdiUbARzh3zbpkWbMpQkQPY2o2nqPG7K5LILyoHmgbDyVIWTEjyJvZX
rQTdwk8A9rU+ublzY+aFA46owgZnS853fgwm9R3Z3BkJ9CrWF39cmClHkLn2s/urFn0ezhogrMUq
+yu1UT9XzLJg4X7RZbU3C2ynCNzdkdH54+R2DDVbqh6cmuaB5q701uQVdTkZSdrc3kRWR1SKk3Dp
rmoaaLLkhjPUDt1c7udgoNhe0bIryiftTUc+k/ITSdkttsWJ0a/GxNgGZ1Hmnwugvr3F3CaVJfyP
iqy8WLA82IbrjswzP0cuu/y0BsU9dVb3Vm4YIUW1PMGOILSc5dOOlbvetBOEhOuDakMxTKPqg97T
a6yoPIwQvlJNN4MGpb+XsiQ/t0r0GiEP82Jrgw9apCH0K8AZSH+CDE0hapYmGZrXOdMigMrLhpjt
dCSwcAJkXaTPOjhFT9q69qOK6P7GPXOm/sax4m1HoTJyyp4UxSkeFz3B96YnwdgzyB4G4VzZrbuE
ucIYGxgN3VGexOy9O7h5+TRf9esNZtj4WOaFu+vmuA7kuLC/THCuOUlzx/GMR77V26PMLPUGJhnN
hUh8RIfTORrGF3dldF6Q9UTqJHeswbL2tYwCJcqtc8k9xjcE96hGRYzyXVun6+IcNiZC16rPqOxn
dI+zBAOATnfkoMw1FCSxTC5gFBICTR0RCrUVZ4JgCfE2WkwMw3xuGclmSTweq5YLIXUUFo51Al9i
pNRFXXbG8mzOqnsqM30+d00Mi7+gaIbaExjEz+6ReD1xg/wZKzk8clO+RpIRz9zC7SPPIjU7lZ7A
XoCx86EywCrw0zUvYmVsUugfOVtaOAlPItPZl8sl294JQFXsaJcwJqGv5gOUs6ccwQ2jHSxF7LIe
DaQ/+1pNPyea7xDmcICVJDqji7MQla11s80WN+DqfGRZB0LRXAnfEoyIoMW+uZROuw64VDDnWuxX
vXxC+KAgH3Xu4m6V+7ZW493sIuRoWN5ctU097pPBfczriVJxIsJtmDrjHLkMPZt1OeVTFV+NaqQh
+GvvZFnamBrnnwm7W7+ptQ93MJ7mAp4E1IVPq+LeoFaowUsWfv73VyI4VwnNqWYfzMD8vKRNjfjI
7RHcFHqoLFDpKOXLs22J7v/xdV7LjTNJFn4iRMAU3C0JeiNvbxBqqRveo4ACnn4/8N/Y3piYmRuG
SFEkRQBVmSePwVGIiRpW2fVJ1RD+3OGE+J/J45zqmy5ipD5OoFPWYH6rWEVbrXbcnerzOwm1Gc8d
D2ufCdPp5fVymaDd9cJDRTFLLIq8uGk9nBwgX2Cyylt5jkuCbXsHB6ahG/IORWdhhL/cdEWJW3ge
75fK98ggS1KXHku/VMTRJCUbLtqzLveZzIKgHcUgap7VTgEruws1Y4UI6qlxx2k5SwnIAKkMbP7x
Y8r4BYlPlQJexzThRkQbH/Xyi6ToVYtfBN06BGCrfCjLQeKdiSWrJTW8Uhah/d8bWVMAZ4xHdnL+
sMZO3ww1i9csMZODnwNZsrfdHXk530Xf7nhC0Nsv1iwlTtuXPHeTsxfljzH+V+t8BvHWwi+n6D+c
rK7ucxuoVWBBfMCM2WO/n68mPqN75HKQo7DagAXNAB6Cp9px6uKT18zZ0ckXJgEMM90Mm9+xSjdI
yH4wgnX3XdJZmL0AGRhqfPRimiXLGzapk0OWRlgK8DBfsRV8KQq/3xsDHmicgZBJVMAY31/JdrBx
ZUxX2DCKFYEy5Tofodr6AvSra5xHVyhzi1flzpk/ic3F5ap85vBPJwh7A2MZy16xtKlYz/ddgd44
mesrtskY62iYmVb9UWlhyFkIy6wRVXGZ+YDgaGmLiozPWRYAc35zqS0R3XUGJvZW6J6yENp7WVTA
Glq/FwIJKvPfgbEj5PW0TpnuJkm8LjL895BD30XpgPQyztgCEDtqNO2wqPCvz5K9kVl3c8FBFOnw
5DTas7Zw96yug6eq51lA3ThRVzESqf17xbqyLr2ET540j7WRQ4JPxUT+HoNwf8xO5WjWGGyodk2q
MHOtBBHj5OGLSHP4WOIkS5PloVIVgCW4h5FsoUOVFUVPKx9ZzAqcfsc0/jXt0wliywhVfuOFZgaO
OOqr0TSIPcGCbxWl3VOcKvDglLaHWOCq8POtZav3wjCbY5b0L303Joz+8wcmrmydhXFwa1/fIXIV
iPcDq2ZY107wlngYcwKq0boCEKnncFdorRGkKcMV/Lvkkdxmaw2IpK2EBwewaSBY8KntZoIELzmM
qo9+Z27fb4ZpCHetRqdx+7s57I+3nxIAy53pWiDGzXTMMbIhUpPZYe49zq2llsndCMeASbg0jtFi
Gks2BJhtlsPgiINmpr3V69jdjbEEF/Y8QhEdT+xz18d7JMwnTjvR7vtlHmJnuHTak8t8AsLzeg7j
V/eO0yTc224HGUTD+ARMkf7RAu0UmPo3yDJXEsTMRW87Pvoz/EOvzL8ENdQKEdKeYpVdU6TOVrrZ
PW4quBTN3hZic4mPoPFSYMO9leMymGfqMcUJNofuNCGyboxNa8S/rLZn/fHzOehpI1dCAuPbMsWi
OS/LNbok1LQkVa6nWVDZ9iQ6In1urQLKF8ykGA6/od2W9BrjW+9Bx+p6KzWnOd6Ob5jo2wLFtB1n
/rq0Fg7Y8jvRpOjNHXisBnbeEDn5abZbLiFoNeuwAGgtVLXuZ/sQaw0sMdCnpjfu/J41r5w5IFhC
ZUHNqbPKiro5UO2s2kQsYcRYzWtRHG1rM3mNdS7WIeHVhG7urVprjmNsbLokt3fkiSsB/yGPup+J
NICj06HvLkUEEEcFkMADNRDecKXqP4TmvsSlaa16D22yXimaLhd74E5rGaEXzzkp2lsNW/Cj0rs3
DQH7Bk/L8qiG1s1WIdJi/ANgGJCkerWhDG977UHSPR9ux0mKrDrWcm/D8t3kc/GTY8qFPy2VTX/f
1m5xcPgybJEoOCxyqTVxiuLrWqTHIw40GehlxbWB992urjUoO6RuM9rT9lVTNBugEBgGVdceRaGg
m7j2K60g95YbHMhDBs8ISzk1quPt8FOZYO/TDShEM1zF1eRgp6sDRS3/0u2m6pLyKGp0vwVHBdwS
d6YuXf663zEC5MNLdsJIz439JLzAypAGUavWzVG3sP5soWPqgB1HfaAwhkb6YUoraM35OnIWH6b4
5WbkA1TpBj4eZNSU2nBN697bGUKipLShf3naBVMxuKQ9lVPiy+ZKTTuxXKB1G2rwnnqqMcR8YwCX
XVShG0eRmIe6casra9w2HaPxJLWemL48/VUSeWYvAWggCOXOhaC0SsMGpKdgFLRM8xdm9J5Mgu5i
OPlnV9vNnrQE/2LkKTb/2vSDy116GnG6I2IQ5tBky0CfjHVmYQaNOyJtkZ65mwXKucYp3O3CL66e
i/MggHUYMF3LT3y+7azNkQGp+VForn+GG0A+bwhpzARQKNLBWhW6rLazn/VbZdj4hSa5OtcN1nzI
bK9MyTt4Q72AKJU/zj3OIWALCcFFq0foTRgbRuV3Zntr4bSQFDRv2tN7A7HjBWtIj1k+bD2EEVym
Y/GU5ad61M5kjVO5ZAajJy8qQEI16OfZpkeGfk7bbgpGEzZJ3xFsM0i1F7b6VTHHb7xU3+pdRAiw
uc0LZ5MMXnOv2fXPWD7ixQ1ZtzBOaozhKXt4/fqOecdTvhNMSfSw2mLtsV4cYPJ7B8Qsom4EPVhV
LMDTyIyZzATSs2DpzeEd41s7MFm9pIc5aksEauH6j5lgn9UdnJNNg8TCGfJ6E7UrXGJn+KAJUV1F
urbf2xD0YgnV2KY1jlCV50Bg0u4tquWA4xljTpl+ysXmrOQNGa6azaYbfrEVcupqhL5iCbBmclgA
U+DGGNW4SORLlIGehOtWuHd2/IVxHrsWxK3AN+GFG5iiOIBMMBmAogtz3cviN76tWzWor6b0PvrE
/GVq+qF0cM7sMtrUMAmJlIawK5ZQZXB2pofFKmNYvRoWKBkzzHSqzTUkXLVDs8Zwup6yb4G8ORAV
RumYvW8bmhG2UuMni2AozOYP2+bc4bjawpdMOjwP55nsXhj+s1afLOwIoZ/rGKimNrhgfBcq8bty
gLvKkXmU9PovCEIB83QbgMJLmESk71EexKnx2oyNYAkj9resGLC7VMqw7Eq0T/HcAx8hWEyNZyOX
J00rAmuwX2wL08HGpiiCARc2+kMWEtcUTknAZolfrYVFstV+F6FG8hRUSk8FZklIlE+i8U51mr31
6DUp6x4H/RzpR0dYv3pXf/OK5iuS/XMNkbU2xM5xu9cw5JTijQE4nN9OSCOWjtAduqjCkoMoD8CB
ucUyyPFXGcW93mqwMTDtCOrxm5kezizwutZ90/z2qJ53pjbcO759KCosMfyBAj6cPP2g+c1zYsbO
lvRruYMqXWxcLJE5xXTKF2no9IXdecxhIU4wL2I3fYoZ1Wyw0JhjEv/67BjZugjaWiTbRDVPUbYz
mMptCuSK69GCq253mLeNiZvt1Eg0W5I9j/b8YHJVrt2qZACfWOkWraF1nr342XDDYT/H5OOAXrAl
9dEfmdnmpsb1LONP8Pv3USH+wqIIgFh+MO2P8Spi4TSWSz1/ZXh7hKqY4RADo19LNuirHiYAz86Z
D6ZpAoG0OnP7EJIpvAaX0dKKISscqBYzYIOszrbQIYlhK3scwgwHyzrctoJ9QWDiczSIDQAIMQi6
m0gJ7wjYYk1eBFxEaGGxz1hCYNU07xK7+qOLGl74WDZ4DVp4N4AkObOCGgQIC0EDMNeV7wjVqJ/8
sIWd1OPkqE9fsFFNlpG9LbV3FZFC6YlzzhZQ1/Z7H9pY5XD43IzFp2GNgoO5WUyxV83ob8Lchuhd
4FYbWpiVlxRozBge8UlnP8F/dbOc4AN+D5dQZfj5yVPTu5sBOctqNrnBQLNaN6NOdpHVNetE1YuV
M/bLuM8zmSvVwcRo8zzTJgVtvpDKnV4BjCze/oLWGJPogXTnojklZnvtWggopY18e+7cXW81bxAH
kM6mZLva9/mcWTCSOPxTuS4weVOh/kUYNYxnp/kWobNl8MGKE5mnsSFgtlZeoFwf5YN1dqkQtyLR
8k3nt3vYfkcKKWYyIez7wv/CS+geocSFJqPn4HCghwI3IeColoHk2pe9RkhfQY5EdAd7cApYiOxc
i7e+US3hsub7RKpAR+edpQdReJcqZQbUIzTQB7HxCZqOi+mVnFLg0Pg+hDVv4lwMC6Fat2M1re2I
b4scXth1O0O5+3EAqVS+/TXNzlG0cj/l29AuXsZBZQFWY9b2qjwQeIAGMiUFJ1Om1qmZGIwJSFLG
hbikigi9U/aJBStcqbo+GgWwjV54pMua8gIBa9hlZvyrAnLYGrueVNlAhwiyngi7bZzuMWv990ZT
p6yJ6m2kMrXx7TuALCwqXX9tMUfeVE2M+j2P3uMyzD+c0IPRZCfzlmO4rYypPhOAioq4nF8wIvFP
BkSvJUIcakX4aKbeCYlWCNt9Ijlsrg5j6JbnwbMrtrcc//wZAzSBD6TMceETGVul25WAQiDwa0dH
ndQ5rbZutRDXTAMbS+RFUIUJdNGMfls54A2lrrdUtKjcvdjtoLJEDl+LIo/YwZUbo0/CHGy0Oo7F
xCVFlDHXbfHEdQb/7Dgaxkc7utGaQIsHqVliHU31Eg0OhSovsw/ds3ihYWOrfN5kE3R0p4ZIMMZO
UFqg5KPvkerd09ZX3PNx3gygK566AfsyTj5YdFq5m2PgS3jfyCSnYUW8IWwxzLhLY2HwlAVoNKJS
DiFdDPEufTfszcH8ivleIeJDOoL2t5Vw0/ej8aMPo9gvblukOBIsqZZ1wk3/aHFzreOIfs9IJFAl
1mJFctQlwWszjLRV1DBe8AFWN3wWfCBhmzNVAqIHg8UTSDR3tif5SDViPTK7xiV5QK7ACobN7H+j
AZsPRtbsbmkxfeLjc1VWADG9ge8JAGroAI3iadbVo7sxtOJE1jm+lRjiYsLFP3Ff1L5/CbPTGPNV
oTso1jbepSuTkCw4/Pu0shfpAF5E8NvLnRJNxZhan5+cSDtNqII+iL/Jd6owuf5h9Z1wUKK6jwjs
atm7Uq+2r1OT0WTiFvsxVN2IRsDOj6jKk81cNPVhOBnpzDc9ONlJL6P6GM+IN1xyi94thsIwtEaK
JF0T2zq1QtwJ7c20+Or4vpUe0CwI30My5KTVB5S+73yenHufLOd7abGIe/FDW9aKGARzDHzYbsdZ
xgN0bMLls/Tbp3H7YBCUH7CCNFchVaaXx96JyOSeEsypGaio8g59y3jK5u4XpMbHsDKsdzUVj7Pi
HSKrH+n8eAvG/ASBDSWURLJOG4gIl6nijGwZXK5MkORLVGA7oEesEGmDe305Kvc9QTUWO8VHu3wV
NJFmCDFw9ozywxQBWQi/4TlZd7E4hK5tMigYv4Z6PKVJWO9obaNdidPmNtV6LIrBG0eZ9M9h3R5S
s9hBg6aozqF/RGn/5uY46vux5uDSzvv5s2aszUmJ02iQFoAlLHMwCHa3/06UiX3QNaWTNVBNd6MD
JoYNkhLhwW0649Iy38JykZ8gAT0WBv7FEb7kndfBGord4Sq1xwQi+KcZ9kmQj82xFDLfZ2wQGA8o
im2BKiOexj2Cm+yrY+gUtB1coHJksgKmScNMjo7ytZ9KjclaOcfbaTWw/p7tlvMhqqkOq5FKU2PJ
jrmyZt5lHmpkkA4UJaQZSHukDgsDTw+r5nDKOT+DZoBwqnCLQo16YdCffRthIlz9u8HNvxo44UGY
ZOi29MgnUV1CFx9JlWDir6fwPzP9u25C45RIDxkYVN0BnBgbuX1GyuRGI2F84+G3uc+E/ANFazhY
GlMo0gTKTUZa1xozJyyr0zuq6GilxUVyZg/YY+mDx0NybeI02eBop2OloU1LytJE5GoMl0n7Nke+
B28epgv0/hJdVWVe0KowusvH4Sj9Vxw1r1puRTstxCYgltfElCXEjAGnf/uzLVV1h6/8id1ga6TP
vSO7bex3JzxioMAh7d/Og0DxNmjw3ce4vmrq7EBIF2ndPikP6pdIMQp1vA3wRHNvLURkSSXb6bwL
6QLdodOn5BgWHvX+JOUnECNgGt7XuIWJkzd21mnq3IaVuL4YjQ30MznZQySd59LUvCN94h9YBPFV
R5q8buPe27qFx/lICt5Ku+KmCHMd25MTWuVzOiVXbDu0AzkxCepJlA8ukVYn+lkKbzNv94zMaOS7
4k+YV1+9T/kNSTHGGJtvcWF+Ew47a2RktCRlLwNS1CqXztC7R1KZ3rucVkAy5joVSblHQAxF1i+n
jbF8OXGWlU/SMF4zvfQ/4USrtRPX5SWDVnaP7zRdM6U9ESUf2Dhh79fXFo219dJPbPAOTM/pduxV
g3+BjRFtZLefEQQshEYlNaQVD8hSNMwYE3XnDBtSwtau2aZn4KmBnQMh3JyLtV5HZN4dPGJAAB6Y
4oo2w3wbm60cccWCxJZeZL4RLcKMegyrDfE16k0zoQZZ7sm0pP1idBFMyqXQr+OKlG4pLnFI/JCt
2UfOv/E5NV8aQwPGVlzWlgW4wgBaUcDokRPUk4ekwKkzAMulxXcpdbT6V9IZR7t3xQ5nHySBY35M
rAGFcvLrttRmBn9ObMkCXBJl5tTX1MGk3Uwog+2xv4Z9Fn6SxZkGaLnkKuyMaFNyfPxep3etgQ1E
3+xaRkWHDKohvD/m031ktbuCeTi7dBaudYsORwr6fS/Sn0RcB8ysXpwciIbqyAxMj4YiXc4Bjt0C
f2h/SM/aWln8Yk2ELaY1vnigwO0aYiwbb8s+LoX+phH6SN4jrJzKgTJqlBreXKb/5gj1Zudypzny
leomO9dzf5z66FE46lcsXDgabK+qpVwnApYytYhpCqk71zOHKp3cR9vkoDNdGph5+5vKipw9pMiE
EWjbEm6UwXI3TYTF9pOJ9FO5zGxbvTiFNuE2vcNwKCPgRPPrB0LSiR1cvmM/99Mr7trYiGfNSxxy
0IXGWmwmsbd2EoIk7PA5mb0WS2dgRORnyCn6O8tgSCRgtzIMP7QGaspm4S944S8vY0Sde6b34Vrz
se1069mvfO80DBR1klwgf9mwFdkgq6YV7xHuyKtR6IQiEvOwDokI4hrCRMnLTQgTKehdoxfNXekL
a1PgZrjPEl3uRjfF93I2XmMCNaeJy0BXI5h0WzKzN5rATtedHUIT7lnKWP4BGTGPTpO5egTH+R5S
3FjZkrpVM1jNh49GBUikDlKDLSFJu54JUKG201jR2YQoB+P8FLFJjENDbJHrZOeZOKYpmX66nIM0
aaigk3bYYv//oLXUDUwkf7neMzlg2ts82E9NZFOSFsU1qpJo16G3/IAfjSkBKqt+QOI4lOJ50rlg
b8+cWIz0YRNiSUIKIYUVbASguFprjyNShfd2fLUHWb3C9Nymav5oW77cKsNtwLa+xLITDk03o8fu
uL7BCTiDjyFkWwYQ1tpyLW8vhgT7PEUQg41cx9P198ks6TynTN9UKLUpcULjHZumpYhp26ciFoKe
jKUwHWPAiP4aIyv5EEl3D1uofMqGUl16Z8ZbqBn4QBHLkWROdtFIwXqaZXh3e35ixCYj1srZt517
KafqSY8GsZa2S4lfaGdlXwyNmkZHA7OvZ0oWT2jmB8k0DjJrzUFKJscRKABW72MUzU+lUNWHTgjd
psUVcJ+ZWvVRcjQ5anBQYTNtyzpjQ1TSPLhzzpkRV9DKB7Z1vejvEiv+If5S3SepUz+wR73Legrf
NSDGzWS4ED/w0nqvI0H8HQYTWRO2O3MSdwXdGBylWm5FNZA9bOrqPZMTatTWBcOae4v+XGoX3MDL
wZ8+8aEI6QxtOnnKUov/7KPA0ixmBPciYPSctQl3GT2Pk4+srb4iv7zkpfLO4HnyyYjl/e2KGoi8
2oA8zVzsVf6eaX/+eTiq9Z0QYKu1RPKXUWH3BJvurNb/cJPIAbLHfXAElloNMnQ+HBGTjTnn/SXD
YPHRaJJ7eBRpRrYMRJyJjl9O9O58Pi4fCUCi4rc8ntZMse2PUXU/eYudgh7pD0lkzIyiU/mACy6Y
T3r1YZO8V3rDjEuL4Roh/HtK0vmJiM1rtaOzrB4JZpz2dU6x21nyqWfYvON0GQPavG1bgoEQYByt
ioziHyKV/96/ZbXTYr3a7PjCIU44MdyROpVbBmRswonHCAdW63WYH+FaRw8k8GXYz87p1cz1D8Ic
mTi0DGBSiymg38R0HJK1Gan30MIPBpZ6bchf85iCowsaOMJksgBWTA4UaY/Bg82U5HYzdoys/t1j
t9/+/cXteX8f+3v3Pz52+0X8f290u/vvHvv7Uv/x3W5/9t+f9+9e+T8+dnupv+/29+X/+2N/P8Ht
L25P/pfHUAoBHfbK3yHgdch2KiaW5RQfYwNAQ0v8YbFVjYM5KsczWNPAroCW/5b0Qm5NhIjkFvqS
okVG9TeOZ8RTSG3iYq+WP/l/z/l/P95+FdWIN93QNIii4+9qw/VZtHeKgfZJt5AcT4UOK0/ieQyz
BNakGb9IwwSAWdAPRnDYvZcRoulhKs+3xxDVl+fbXW+uo0OP30YH+AifUY+msyfp7NWohxsgUXVW
Tv2nHKFjWFYXbkd//PZsZwq4PtR6qt3qBLaMw6IDtB+Zv5OxxYM2nEFmDKDVWMtHDEjEdRrDN4MY
CAhMM9ayTJ8HXLCVdhjcaUb9RLsWTTbbZvreDc53B7EV/KRNL/OUEU3jJ49+P9drNeGlK5v4K7R+
NbWOgHrucD+2Y3M1zaceY4OgM7SMzdnZKLIz0GRISNnVRnRwQMrlzTleDlqhhVhA00Ul4gRY/gSI
FAlh1W1SS7somENjhivEvs5MUN/QSX/YCZiP5aOjsjtkkViHWI3Wy9W6Gst5g5WLWE2NPBm1Ups8
DF/2dQHdJsSwBwyp2Y1zfxEJaKyhkp+uEp8hKH7RfEuF/AE8SRybvoGZZEc40qQXX/DFGQ6hRm1L
S+HKYt+n+jvLoX72Gh1ZfqxR92EQnxKkQT/eBFlbU3CHR4nF/dqJvB+oV5tUKH/PNnp2hbQDlzlF
RoPYMCoFipz3Fux6WVtwb/gadY6RI5FuMp0EYB9C3GZKUrsWn/lUaph79c49HrInOGntpsz6FEId
vMIBp/9jB4KnGH0zScWiZ9CapwrXIjJgQGjtxLlQAQ6wVt3dMCJcwHt/h7UlhXPkPs85CdzSghvE
sBRkl0ZwwSBg+DTtH1TG11xN0T52rL2hq0eMTLBpkFCo4jy+KtewV42XfOYNpr0jFPXgdtb2fa/O
iQ5jaIkaBvAbNGI25RcnF9Rshz8yGPDrfTPy5aU4Gnk0ZmVF/OdsA8sRJAGXGVpnmLbWNuwWwyE+
4cWkaqfb4Qu2E1gLVme0ATKprQmp49AOgQZrH+UrMmHhJjFgpR2dE2PYkNc6Bx5gG50CekKe/QR6
AtuGSQ+/VAmThGw3p9EXFsJYcIwueIGb+wAK+qfCYlQ3OvdIvnN59hiUrutkcWPxjJVIy5PuR36Q
FuDMUcwFe/v/41bQbNzuk5UCp3cE0MOhpXMQLXnRJ+IzvnPhdpvW1FmRsv5Jk0tIpfu7aaCS68jp
O0XwMg4xXHEzh5Juwg5UA+bWN0i42VSXXEQsIQZ/n9XGD2pBJxjMODlwQhy6GswnpFduLZA5S/Ta
Yu55pyr/EDo2EpgOYqCPmyRLX9mfaWV2FleGw6AncLB2P7dlzoUkSgWgSpawidPC2obufOajWdsq
Lv94DrHRSEealY2jwHYESoFKRaKMmF+jqkk2rV6dbL2Eo5A1VkD7EOQe/kQ3o/GEUejJct+A+54q
xOdAixwPIrectTXogSEGnQlrxs49MyZkl2WK3o+dDQ44QXHC0qFNUArBw/uEXFvtha6dQUPMumvZ
qxe+pFKPTRw6AdqAE9jmRniFhBmXqrNVOCNOD2kw1P7TOMMnDGcGL0vM1W2Jvy37E8a6gYb3Ix0U
oeQriV3ZyWDBiWhksIo1bXjzWXoWTnJfEYhEW4PaVErOBQuiY+RpFjTn5uhZvHTV4ukSkul1Tovw
sa+ZgFMzYqtXTycDg7Q9ONf7mDfXnGp741i/bBIsoHuDJYw6PLo8Y5Yei/R1mhDXJXGyMzGrZNZN
JgqYwabEpWaFMIHsSqt/m2qSg9MqW1lqIRV9QlLG0qBllcWi5a0uZLfgW9lByP502xZvN1lpLWym
8J9N03XmAesAtsa/z7j95NbTd2UkX6LiSsbHmKzYCSGu5mIRdLvb03Cfbz/l3uifcQN1drDCX3zR
k5snRLieyQIZQ/tDb0a1t9XedIuSXmpAk1Xx1XmYSexki1aPi91+0fTpV4sZPxEN2jcpXpsiFXdh
kz1FGvZAJosm2oKV1/hLqHryBA/M54OwmqXMJBLBRqxH3t7OOZ1b4h08Fb/OXcykyPK7s1xuJhKp
EBzDRFW8UIYYoq+cAGHfSJ2qP5dxkxKozS4jzNGBsVY+R5b25hb9D4jUS22MG+bCEXE3oXPysvUs
hz/LEGtnh9WbZ8OEcx2XtJfpV7G4gLSt5WyaJmCvjVawaiguMiDbqVQAEwXbWGLd26m71grTPJrL
hlOLgdY0xZ+iSloCLMAaDXjaPshUGPXJRnrFytcYdiJ8h06OULcDYtsO8NizpHxmRr2kXdRkQPRh
fe4rhflT2AU6oR/nabkpoGSuBptcg9mUKXzeItqG/udYGmXAKFqjxbNcTHKzjUNzvDaMaMnawMXO
IUAnCQkhRdL6v7lHhVanB2Kjjo3qLwM+dIyfBkA35n9nKnkoIcnQcGZeprL93Szq0duryBFMpPaf
b3cEZLD1QEW1Z1p6TTu2H7f18SvwMavH1IGwdhCsRfgbd+dbNsqikj+TOWQdbQc3l+V7Nqd0AtbX
0VQRGu/myNd0J8REIasPREJTzEf1pjA0nP2+Z+Tjp8EnCqGF0sLcygi0BOCqXq6r0RDPRodDifCT
U054uKBpmDBS37bwxM7p8tZEOSL5Gs3nZlZ459sRzB4qDH1ejn6aNhush+aVP6nHlIDXjWlVeOvx
4RcAt6+S8+3O7UZ2WR9MmoYkFBncvmiTh4GsPiAz312nHbSQ2+o8MA1pdKzoTDdjt9beCB45IHrf
8ymHVbd8r8jHltUqmo4aR/u2eU0jwQfWknIgMheDaHQyG7+tnxNvNndwIJsDse17x+eQt44/BwBR
m9yc4mOTWvJcLTdm2ZyQe+v7hvkS2qiWDYjiBfnMT9uu8wLyHfgXtI8JLzI/FV+x9Pe6jZ8xBWkd
wFMl+5o4mDR6GmY2Xr+CqaBm/6Dg5J+VwhvGgIrASF4F2TxmRxmfs3FiKjfRvdGgoXeFgSbszzjJ
t7am/3ZMsYOHQD9rs/pROo/3TOPP3dBfSCLnuMkoqBcTprzA+QqmnsxQKUTVnXC0ehcn/U9MOWIR
egA5MMLkeWkXfAKFVlmOl4keFo+FqQDMbP6RdOkqG31Xz9prwRue/974eDmcTWrPXcnKYyUDjhAp
zEacbCkUellttDB3DkQSoqavL3WiHadMghSj8UVEgOFMqr10SqNoC5uj6myxKebxsS0S+HC1d457
cT/pXJZamgdNt8t6mR4hyzK5c+4KhNB7dmb9LJeiaiheUyiq6xyHE5oGNvzb2Z24HmUKwug9hNoz
BjRM4vOfWkdTjMOHZ4eCYZ/4skdCp8wIfyFfdgc/mYMIZu0aogMFuR0emFMYWBr6P7cXdZZV5fbT
bWf/+9jtrmnSSmSu889zb3Ejt2f8/YN/+ft6OT2rrRmnQekb+Xs5OtWuiauJSJnEeG9K/c3CZxQX
8Lx5mGvn9faw6IW+rQXWELe7k5c/oEasIFhl9T3e5z+3h9HaY8xBLbfDvqPd45AMgrpMQCMHj294
7QiFLQSJdmGN19sv/v62904q6gRZjDwVjwt6Hoo8e0926+ffZzldmh1r4V6TqTKvRIqO615rAeCX
u4bqkV95zhCUaWhcm6Itr4b3zx3sR8zr7eHbjYaEKoU1uSJaa8dMLWUD9+EGl9bVlNP/3kgG53sn
hmODzHNuh/56e8LtBmTGwvrcdIMmxUak7JHmxMLD5WBwnSsah5fWG97TiDhg/2tAAHZMsvKk1XDO
7Mx88XUUIHorLoVNt4OC9PVvD38DH+DzUdL2WGw6tG6rpofpXCYINBKsD83e7U6I9JnRFhjU9cvL
I75pj9KAF/vPT5aECDljUX57c5d5EO4/2zJ/jGwoklpb+8Et/+92M7KJrS0H00y/8f3jwkSgT9Z3
PZImZuJUVzPks6hMzpAosZiz4g506HabmfBr+9htjnXSbzIM/fY48RMSu9x4ZHZJCVNb6x07iK1P
a9FDkNNH5I0OGRla7IM/mi8U0OfYgIBbNAVKtOWn201rddlRjVh+zoeaEE+G6i3RjwsJ1StGH7EV
GCVsE7aPyFRLuvcwY5A7vA6d/ZuuMUZgXP5WBk3rPMYD9amQxwwYfJOY5vvtIeApDwU5B6eARbHL
I7M6Klm4AeZD+K4sd13qaoiwBZY/qHis1bSAT6FKdKKy1c6eemS2EIM7WbdBDL4H2Q4ThYZag00F
W6nY4T6leXVkcUBvv9hKV0TuZTjc/0cQZ26c94KJ+UYtPG5TNiWBbAsIFlX2xdZapkjYrWzSpFku
Kmzbe5kcEuMPHSAkJzemPximnPddFHgWsZTHxHN/maZFVkHZMFVfvo9/vgHnpe4xPo2sOd8y/HoZ
alyObjeuFioMzCcUjujPihSiKLrKl9sBuN1MGaznrNBfQzs+2PgAQ0Nu6W/jhhNv3832xVF5uofS
SiQ22+YDUY+45g/WW6SGV6xQu+3t26Tgr3C65wY3T7WyK2KJceQLN4mGS7xvvYceIlCVIQnhFLat
XdWFLO0SRf/ynfxFxhqZN9iAGG+h4/8PY+e1ZKmSZdtfOZbPTTXggENbn3rYWsQWocULFhINjhZf
34Osc/t21TW71i9pmRlyb8Dd11pzjvmTFnQVLQ9NdgWE4uBy7hiI81gMgf9F9szD7x/NBNraJ9r2
H7/H3PjTq7SelobXtbsMGda/9MrqhoY23XPAUUYRHvWvxhymWUzfgpGwxcbRNGLlo5ZUbHxklrFP
ZoMOx1HgWmH0zCS+OPz+r2b+G6hgRTykIEBp6Sf2K8QUtINJnIeE6LZPv9eCFncL/rv5hXox4A8G
OGLPIwtUQw+WHrRRKjsGI5ELabIPlEVWLdG3I776szAanNNTRhx8RewPQPgTQJQIqRR+Ue2rEfTf
Sf3DIkUyO/W22gmIyT/Unnh8mhtZOcFLrDePfujJd8z430nXJLRIOIhj5GTnMEcQXROcwLihhtLQ
BI3DeM6L9VxY5ZHn3uhlTLTgwAF/nEsKnqs1QSzG2fDjv/7omvEjZRIOKQkKal+74MTGAPqAZr8T
RPfg2jBG/HEIj6HOW26l/mtP/2IR6USHTfpr7bXOHj0j+Qh+tFN5AHesa3pKXJbXQ8BJhnBjKgHG
wminNYw17Q+NE0Yy/tyoeMB96/B8T4A6RsDOzCMJ/YBylDBo4mC9M0zc/fSk34sWE7AcZ9v8AN5j
gqLpZw0WkGIssfdUFW0qnFpp1G6DPuv3o19dFZdg0+KYWUod0I4XTEi2J+9gJiZwvEgjR8vL8QoA
WCpEh105acB+QLvjfHmogFrsqfz52nnDmH26xEquCQ0gnDY1thbC2HMl3ZVja+Y5TGR7Zs3Y9Bb5
RFXXAoNDHHGvQPLR0VDuAj6FYPowYftEQe7+pBlamS77JOgWSk8sqEcV2xdZq/zugLaRria0AG2d
EdZb1iHQ5Eg75AxlLdUdhNah0vC/LEbiayRBDsaS+qiJ2t2ixQwPQ/LSZ+gx/VCHy9cQnI5Y+j1w
hy0T0dtGhwzE4ekZDeGwHS3QHzmxnKy5J3DWMdPj9qK7H1i0RIrfP9NmzAuds1UEzXzRZ/q6xde3
MmhSlYyWtn30Rj2DkFuU+ZqnBZcbeDxVQ0YJBXFyVvXSGfNwZCoMbIcmc0tMLenErKGVfs9euulr
nqzBUJfK1rfUdRfNFUsEH3NzZOD2HMOf3qpWqivfAOaxIjLv7KdwY+mNhWJVBTfuzF1yMBqbMtzn
1nRQQe4hC4qrRZ0RChtVdDei+EjXkbU0bO9wXZLt6AJQz3ETW6044G+aU19HDp0UbJY9XoA3k8Pd
CyKtB2RNmfckK6M/ap6zT4m+XAQdzI/SQ1ZOGka87rG0qAEXYCnFA8KgF1rat0npGNtATuVSCFh+
gWVDSqSxXrrdLHfhodCAMFp+2GFnKQ6jZj2xBSA2T2mgThoEkIwTBQ0CDg/tVZiZtnaQVPtG5h1V
lx86jwlxn7jHqiZli+4qdTMSP1JNjiSUQ6hC13rqZAs5huAe4I4xLTEwEZs2IqzXrG6bBj2a1mDW
6Y19iI4Btm5wyAkuWzOnane6Fx6ZDNWHJIHNRPZoqoMurhF9vJPS9i6IArqqCjJQXCOfIjvCq4VJ
mp8TnCTyiZWBHBUvpbz4CnuFWzbfFXyYRS59FwocyvsuS8ONUUdv3dRK9L92fkPGjNo1ig7oENDq
0bOfKVGSBqZJs3r+NaKb3g8/o5j9A2pOtoadANxOBY8lVAhEjSYAkwA9SJFoq0x0PpN8ELY85oq6
VQDnGlC9zNSjLaDybNn7pQLSS6K24aD4zVHT7ROUK7yIDRHpWBmwMFNGnTPGlNvYy10SiPDPZjJF
RAre+IgZwBf5DbVmuLML4200WCLh9AYrvdYf67ozdm6WUElOcL6ocDcwpGyXzZ1QcY50rkvRV9C8
gW3jZJGOS4KYHrezd6J27vq2/7ATBxqlCagto7MxqngXdPCxE9Rs6GTzepvm55Jo2YWXOP4pvDS8
7U6u3UoAzzy0SIUQeNCKGdJNzcij62mkde2GD+8symoU1ZOOf8+tt3EcHlwLM5vbf7gFKArmC95s
CyaTEoRkg3sCdW6CrzArl5lfnrSpMEG1kGPqev1zBu3dgNODWoiA8tbMAIk5/aXiUbywSyXC8hhB
8NvVeZIvBaMEApZxd7iR9mrrzrgbjemHa4F7r8KubzDMXvA9WfBmHniJGm8dVrGx6dvqIEmN9Zif
7Wn8Mao3WjgwLX7nyJtZNv1OM+ihGbiXtklmrBy818i2gdGGwwHJFKoAOTGAgl2mODxJTXSLpE8Z
iNpJBntI3qaRuhsd9wkNdzWgCQDeXjD2iiFcIxOf4m4xlOimsSk+YUA4NfFc+V/7kiKK5u+TF+Tv
SHCSlTaTMGmNezjI5/n1B1HdUL5oFKN6e7MaFZK21DE3ktB7e8H70kQlFMPS2wIZL0+Znu06XZAi
ayPUy9MSw8uMkRL6SXThg6ZfKgfzq0hgP48B0IEJvTcrGwA/6gquIHEM6OnB1xKyB4EZxSw4aYZe
JRKgqw/uN+m9/Nxl/YZ2/MBKP+nL1nwKMKOwe7dfIXpr2hkDs3B8geX0GfVgXOXUPGqTE56tvjxR
lr5oPuMjRwjctIZ5BAqFeC2AwutpDeG3CtM3XWlAoRzksjmEMgzGpaW1j3oDedcHjpJq1hddrGvv
mchHcggJLWlVqdUec5D7zw2avCD1TmM99c+94Tw05XOIIm3Z4fvFqla8dmidGGOnu8CEqudbSI9R
Z+bgSRBXM4DBUpk7JzX08cbNq70hxIluyIB9F+UtmfEn0+0PReZ86ZODyQi0H8qUbtd23aVE+9HX
P5PZGGujSTYjiIl6Fpj0AyWHcrQboGSfCCPz/RC1B+CWT5ZTPstiuJT7sbcfssDlsSDtHKO7iV4q
w84Ttd+ODLJD4Lo/tEKDtn5hC0cCJNGHZ6FGkWnc9n18ldzUi0Zv32NAigsVd6vWSS6UARLNV4NG
Vi/LDSjPS1npkJLhbSDs1hhWoctXnYm/TDt52niw6Ilaoh6IihvSNWbkxAmvWSmufop4DatLC7kB
47txTHj/Iz1M1rip7hHE4cbouB3FvVEaxklWLvRIGY27JmAGqkA+t6P50lk6+WaY2jqKHcCY3dZX
ziXq1TtGvgefO5B2zHAYYu2n9I5zp+44JGILXXXdJU9ypL7FnHljycOQe7ty+Kn65CIocReyGT5q
rdg66BNGjzi6xgJ3RIKWqRSksCbT8ItjhII3iMwYdHabf0cZTygBbsgmPmg1tWl7TRjPWn3z5VWy
WNGejRcK/WDjlRDB7W7t1Kq+/f2H3lxLy4jXsevuQjO2dlUu9lFIF2rE67wbmtC7c3Rxh4a+5sL4
5qqjOKQXfEYvb98gT94SXBDj/NKPk19NN6RrfsfNhEiKiUftcgewcMIEdeKPMWdXIw6xOjo5VQ4m
XII3ChvokcuErSrpr5p9uxbY8OAU0i8ryiduuPhJ4P+OXIDSMb2wCeHycrB9LKdA5kLmDwty+byF
Y2kvOdpD6Dh6jCqS7aUybRM0ua7WArvt0vD1VdMT1Sab9JmpY792ZPgcAszrrFdHRD0gVGlchGzI
hmOoy0ut1ZarR2PAgb+JcBWNrACQWK2k7HbM5/3HypLr1oHJ5/fyi/WsWJsG+BOoa0jMAJBthniE
lqCcZRQM91XIhLRoLH/VDSK5lnXg7iV+Z5KCscb54S7wvBj+j8fRKAfdIxTdvYa55so2cI6kITKJ
xjZvmPWCu5rPO9Cx9HUILIAogaCKt8ohgi9rSCJLppUBXIo2CzkmScPrnyWSrtaGR8d8bD3bOHiB
EMDOqpMV4lzou6hbQ3++afvx6vm4mjlquksd8kjO2HvTTUAXJuyHpTMRAtDSwk3i5B7CVlx5d765
H2sBJ8bHQVh70l6VJcp0puGdgwKTo8KqCXikAD5qRrrXgnnHM2DOE2KyLTNCDfVhXLqubKF4I8k0
BMtYPeMq8/BDs/CWy5r+bcSJFKJhsoPuR4DEZSKfpG90Di5l/JViUDu4jnp3MFMjPOQWkjeMQJk1
tsWnLE088bIGEG15GQpPiUQMxHHTYytzjW9bMGYxWmI2FA2BRaI8uSf9hzIl665l+17VEAFdl4M0
cEr4Zy+tbUzrfzyToJARbnjc07RQ8ovTIKLIMhxwr51l7/MC//PAbrJg1HKbWckBQsQz6nOL6SDn
lKonzVWAkwy08o4cWIBoKX3noNgbs2GWrwY576NdpLqqJGGEPUhHBGdQjKGs7TDIrDU61nnJgNis
bga/Ti4dtb+lspVLBvRScThwYou1SufBydP6BniW4tK3PwJsEozg1zj0KWdGlzF3Xq20gVD4uNKD
bafHTy7AyXWQ3rap80XMVcJFpP4qmVAr+kRQPDCJTp25r0B7t0QdoPSL/A24x+/S8u7bduo3vp9w
qNhgtmcYheBghZrlpsnBnjWxs2yQtWxkjWa3augWRA7c6qHaZ13bLQdmXUAYecFT8EzXf/a7B6/Y
CmLGXvXjqA83mR1wZVSLpTQtOTiNB5oXd2EOoyya5NpqGd4n3adVRg+GMTyLoCZaIVz2Vv8Ti1xb
+086xVKLcztv8f24FkzwaNwY6QdMtINPd3c9cUyD4IFOPxpBY6Tot9l69A8sc291pHay/qAisk8+
nux4TL4ng01V9SFCcP0wFD3TDo5bZKdsiOk1FxIZu+0iIsdQssn8/CfoI7jskVOR2sgiT+eEKUzJ
z8fANCQmKOSehk9wXkfIeWRsHIyAY1jOUAreyzduwXMQpGeRhzf4ojRU7wKUrPYMShp3wBTssoQh
l0OwHlXgc5YAHygR0WGXcjew9e6zrNVWAHTowqT0rXM6y6TcKaNiqtwz+p1F0nnabD2LnGU7wcVr
mxVZmqDa2DbyPZW10JJnChxIWKl2NMlTzUf13IcmFWDKRqUHM7eheywrBAlx+JH2/Io4+B4aVuo+
lk9Dj7RaT8DvOwhBSSnajlVYnbFbZUuI0oLyUGTY64ZZOgihiga1QYFJNNJsni0Ld+emp3IoH+0Q
AkRmDNusqrcs+NfRLNoNXNcbjuWSpFmPkxCzQdnbbx686h4HEpIe74Y2yoftlM56GurdLmryi19h
WLVN7xynoDJVFL5aQb/V7e4bd9aPiqLXSFU7Ilo1Qk6vHfW8mDBA2CoHMWT574UXjiSQoSJIIo7l
MX02HtfJeCOj5mccx5rdEYZRN1oQ88yN8iUbdPkltJ7eag6inZHUwbV/LBoNC1vnnD/fAxYbrj6z
40avWaOJ/3S6Au7gKF7SHid2NyEvS9PuGIWqXJkc5q083DFgxj/qT/iSs2zdWjEzU/CatWSpbR3E
KjBtFxHvgpqslT0hQxj14DSo8qsX5OKGkFLS1NyiF1snVnOfOmpcUekErgVCa2zf2ZYe7Qblbs/h
DG+FNgeLtANHa118ofV5DDN/Q8QVX225HCyom2Km2eCTeWd1zT6H69LBPePilFpK2TzqWfaFkosq
scmeRrwPZl2HC0JuHmpPrzg+FGitY/b1ISeiTrTx90yX8qbBogxp1Y3w1WKkD1PpJD5aFbPDEO5A
4IFvcWNuNUhEH+zJmzFo6v1ok7StkxqcR+hULNz0QWsAdCtwHIAYQEGfVIjXG8TmblJPO9fAijbE
YN3EjM/t6goK2FG0FgYS9LOLzhjCg8PNigqhYunq+m1QhXunjWks4lW5tZyDJrTpkwjiF81O3sKm
1vaO09dP0JTnfCavXhnhXI2BlNGbZr5D3WUitXonepKYjazVN6Xpg7fSRbCxVUle3ksh1Q2xHgcU
1EgLhEulM2iIavxTT/t7jQZvP3Yj9YrnPsclwuUCJ2pN/qxfmz+hHT1OjnVqKsUQGhSeY0YEf1Bt
t+H4OFbt1xRnjzmniHmt/VA2N4zoyqM2GWdJuhRoso3rWDMorFu5RQlVWchzGk/o4JyKGkiaK1cK
Bvud+jCoJIuZUhoMzwbz1g0HI5c7HLQOriC7RLwQeKiPvHZjNjSX/Wk62BQ5wPFtzmLGa2RmIFJl
+NOokyhjbWP05abNaGWzfy6cIdlMiTsb31taaiYKodZc9SBnVo4R3loST8kwsO+b3b5n+EOXwMMp
7xQ8g9q9Ib6zpE6WrQJSFrI5FwnlAgPxECGQ/om0526w4OLrI0ZKqBeOm757aVUdCzg6XK3kq+3D
ATVk/DiMRbKzPPsWupC7Vo4gnqE1cNSA+843U1GmRGgAau+RwtGD0HedLMU6RFaXxLT9Wn87ZcFN
mRIdVBAv0uvRGaQcN5ELBZFlGfRzy11ml7NQKn8dKocgHALECjfCc1DIaAWZTSzhnfirQETnqTfo
CpDOOJr6l+sJXkThPpUlIAwq/XLnp9on8VjQrzSuSNWXn1np8LIRqnZa+lorKHdx8MkAjTUhJhjG
r3AegRkB1fXTZfTV8vEJjOzKTKm849yg+5Llj8bcSzFmsidg+91pKopnkRm4FaLXspNgBGJtTVvm
oDsDehjDfctSnmy0aVe9kg8mk1jb/oKawg+fM4hh8daZ2wIVYTVwi+3k0CdnP0Nqb+a0HkEcBhXx
M1JWu8YC7ZtAVmScWscNrppsPEaq3nehCY1ecvTWOH8s/Cx8EAPEUILV7mgV0oLibBMP0iZeoZKL
MiPAmaamFtOvHK35iBIuzNLRF6pSYFl8/8ZOMRwRYMH+btG3DT0UIj0n58nRlojHjqVKzwM20rOD
ewYu073ZB28VU5dNX3qg+/OLETLVhhGEOtfhAUm6j4Rx9RKokUkGxlXHP6H5oNrhi9FYuRQ1eore
h0XruZA8oETVYedtx7aEjqkDbiR2opHtjLQhyqEoTk1Ek6fqtkRsl+spRfNmkqYVUC7QpL6rxnKr
eSw6Rf7i61ZwiFFxRXMuAn2uK8LeD/uY6SbBm9HwARrrm96YNzofWLSqNSl3NJ07jdCAWN4htzr0
yEcXlSoe6RAAgJCnlo2whDmwxXfDwE0bb7yu2/jC0NfOoxc0z2gXnmoNhqrgYFCQqUQwnf5hA34/
iyrZZfjTlb8aYRD2qPw3XYWYQuJYt2P9qdk0ht8ue9LKiRKD48e+u6ib8FGSbRDqenQIOWEn+qpq
eCN784JkKVpleXw0z54OUK3UcHLm2TnqkCtT66I5KqcjGp11QI9/G4eoQpmn496+Zlpcb/vOfNN9
sW6CitQ6Bc1Tj5zP3CbBPfS+dIVyS9oFfN3CuYco6DMY2qVd8VBHzlsRuxFHKFypYUYBgJbwI5Mn
mjAnMA/Ru0L014l4BU8EZWo3bqTGquTS4ZjJpW2VJ9Af+3FPgMs9bUhaGlbyLZmE0ATQBBHlr8FE
flEbmRRxkX9Dl4NQ8yzxTz6yu0Y2R0a+s+9YwnBtiidR0MjNYw6/g+Q8IiiSrXD66ulcZgS4CDfY
WAKLLV3BAzgUGxQloAfHLSziejoUuLXFeSEHZlNTZSy8VmRQ5OnTmZi+uHtZ14PQIidzJXr3O8G3
ZevdXaDGgkaf8dPH2tn0cGSrgrTT4tssJeBOW7tpvNkbCO5cs2OYH0N4H9ictXpveu6Ijams/AHs
QL3y/So7kkIPP1eA12mNAJ4mNm43fU6C9m7QclDeuXfH2PXiIOdYwjyI14A2vouaRvA05BxFXUJ3
RjknAaVrz4EQj5FfH/123Ut6AFLHwhmX2H6inp78M8yUp7oDeoO3+Mwm2+HTJ/ao7Yx1UY27XsHw
UgRq7oLSu7aG/YapJTplfv0ph4lse/feksPFRZ1YTU+x2XQcsbrbKOLBQNlyqCP6+WVtHg3tMCj7
BhTfh1Vzwrd5jFrvpaXbxCmKunemJXetsei4LMwT9yOTdo7QHASjhvNVtuaJ27l2864oQHkQKG5C
F87yBDrP9tTabZpLTTBTJx8CEi+XDTF/lqIRkyNcWvVO851WccKGU99Vg3utAkLmGtXAz7a2kG2Q
Bxr5fVbIHeB00xB4g9grzTKgJwEs0HcAtBkFhkCClDCAnUtJF2FIrDfCQ5d5IHM8rYJt38xvx6QL
VrV+R85FNclnImE/pqS7sp+fAjy+a3JqINZ13T5p1Qn8kXz0ibw16PF75ngGUv2carG9KXvUWlAG
b0z7aDXf7TCxu4L6TWdoq6XPjj4iDWtDbL3WBMsmyocuLt6Bg2Nn6NSplD4nBmPZNqbijbsFysfg
0r8MUFsXVjlttRrUD4TaCfkJKJIEAQI165PQq1sb/UBJCpcaWOExAAbLjnUcanO3EmhaCaSg+2CU
1iUeCYhkxlJvdAO+qEqTHgWt2rq+rgHW8k4qJ6BFBzUR5eSDDAQ2KIbWTdQ8l52zccnJozdMSIlG
0yRvulXs4Wz29Z++KGPcl4yKzPG+8LvXuE2sGytlUp8yJRcab2PKwutXqOscCRvJRO4KWdxj0Y2W
jRQcGWzuZK1XPzI06B5bK434yHVmJ3LVVKsUKRTSJuOjUhonO6WWghxlzUS5VutHuw+yBTMqV6hn
hsDdwrJ6Nqu6ufg1GYZ99maIZFe65Z0C2C09bq02tYFPg6o0sLIjLeIBt2HbaZL72OgP/kTak3sr
TVtBreknGrLvnEW0bcZxyXaJuAhsHp82HI69Uz8wysI7MQnGxLZz59bGKUbjQFWvTevAE6/5OoRW
CpHfXBA/vPXg1sBOcEgRbYxD0kHQlt0jxLJ4W9DAW3gs7q7zYI3g/7url7Ssh1mCApbcyB7lwNhc
AVEYCxQyPr1XaN+0UTcWDRwar4oUWs3bY/1kYwrgDwZBvYt9AUeLACcIUQbLTEKulUaSITNc79hV
+hXpOTfUUJsbP8jsEV4niU3xaDbMdCJUXfMfjkHkQyDrcaOPqYueNIf95fNoQtly3RVS2BZoYQBM
PkEcQIta4xr0K3alTcBJeWlXOYOrmrC9hsug1eM6tZMj5xymLiIPmIqbzKZcDOpDJMprU/o/BCV6
KwqxcjmCZ0QlHWJzuMOvNZPDPGJpImSyrvfJFfkqm7rcMfwOwE4w1PXq+jBa5bBArwPzLqPCISkS
1w9tSTDO/RFTUbpmpGIjlyST2uxWkc+JtVOoX9v63hY0FbUJ6HqYXIm1whDSISos/YhkMsbTqVUe
uxxqbOjW31wDWIIxXpHWbrCUsO63svkCjbHRMnHtck6TDBHluW+6o+mAUw26jMiv7LWfKEBJBdOI
42wBz1g0ruww+tTyPl8G2IvhOtyN7fBiuibRI+Q8+0hTcMKs3Vq5cOrveeturRo5I+YlPr1KXsXY
6cdAi3aeeY/UoV80/nBmxDYuuk1jBZBpBChuwZlRL+nhNXEPOVjdcQgpF83kXAvqgsYiWRiD1kb3
IwDpJQA66jKbE2p74Gmqts3E40oquVc+MSn3doT40o7ZVFN9dWDJmdm08+yO7DHEVwvfmd1vY87A
jlzkLLdOPv1m0xjFxU7NC/yqZcT+uCphPSM6KiBmA/Qqulcwzby5lPV5l21BTf2gunhIEqbxrguL
zx0NKHkEtVJ/4yooAtrZNRZM4YgNGznB5qZY0doTuDblOxPzClwEgjFCOIGCAcyw0ZXoSQA433+p
FbkCWVx9FGP+TRqGWhJ+d2+Peoc3GcPcVLfe1myKh0LHwadcex6MMG6Nyd02vPFYBn650luCUhKo
RnbY3RMjmrF0UNUrv0g2se1dHGI+Q02uK4MpUBtVj2YVftpuMKz0jpDkPIct1Nsvk1m5ENcgeoTG
S25Zt9mkxRCoxC5JvBstxsgx6G1Mg7LY2rWytrIu/RWPYhc+RTUqOxIffixWlUFlL13qExlJJzC/
2uFpqtNnL0S+RnYdmy+KAdV944z91EK1iSD2KCIq41p/M1B9LdH6EYVnq4c4JIB58KlffqekMWsw
NGbZiQHyhW1JMcwr2UcYomXs56DApP/T95TmfUj93WI2ivzxg5MHTUzJklC4KdqylBu6YRzH+17v
kxgWv0PnJO7AwA/MkL3KLK762lMEpgV98RLYyfvsr1gJGKQNHIWlpIJes2/JNa1VSpV4SCmCJ0bD
8KCkn23Mnu6d4VD9goV88As6cUDN94ns9aXR7mX4GXPbQIEoVxgYWtzqxEPyBKIpCkoU7fiCG+W/
CTLlkAmsJValy/DaEzg1FpW9dVmdEF8kMJJ8D+0sOWlEQclzlt+iC4EC7MavJnQZVEA1MZURiZu2
4xySrPVvHMFS0dOYVk5NAIs5bsDv3oHGsRQI6Rp13SqSn1Lq3lJHuasNZrGXSN5g3lbJ1mGxruL+
viTUtKqNi5aODF7c2xjZzjq0NbIadbx7rp18zesphntJ0goD78yTFzNBWNSrvdBVzY7OcR+XUEo9
AqUzIpCCIBiKbQZf/GSCoI3e2yoiUJeBC25KOtCKOrxtljplZMByvZ59uynQ3Fc6erhgWOCbEuuS
jtW2LctPQ/dOJITQLvJ4XgtfPI5NuIe+YpMN0tzVdXtLBHOQ4FHKpeltERi+Mc9doeCN9rYOW4qA
98bu+qvKqEcks2EmGgQ/5CUODW36MRRdcp1af23i0M3GZtk7PJFx3N1WgmS+xohWPiX3ytXGtS05
moVS7XpteLPQ/0H94tbn+lYicjYhgidfcqbOVCcOEnwKmx4krIaj0xagL0gihmJUiUTmusF0rFN4
eqHfe9zxKCdUBby0S7feqCvmhcy3BjIJlz11N8KUUlGqlhtSbKJdpqSFi4xdu7ACk2FTtbZ8mgCW
UNbGEyJD2xafWyaKC93TkS7Ug3kuWv0IzPziwwaMKmKkSgDItAUD/taBGZtCsp6mjsWuo6qqg+ql
tQiyIQkdTmcdX2Qc7ow5jyX33gEtVzdJAKwzsQlqC9r0FHr7uGKCCv89PVaT92A0qLBGCpokSX86
26dZayJdsbpHLWhPKpXGqvLDH5SxySJGKhDXl4i0rEl5+ZJ73164HWIJAPxwEn3Cs4dgh+FLW+fN
8FKW5o9nOCyxTb4MR5DHZfhKt9ghaIlEeOuNAxVdIqIrK+RG6VAe86bdaWOzr0xgaJV2H5eNv3Kq
5JwSLYaIaU2e+hajKu058733gwf4z8+BDF783P/OrXcdVWqi9d+RQM00BifdtjEsqPCYgTxKTeNc
BNGp632GiAh+0xYpmxHZ1rlU3oWmEcoZIiGaPB3XceLSWHA0rBo+g4dpMDnq4R5ps8JewH/v5vB2
jgptFT6LmQM2lvcIUJ+xNUruiOYz6ZlO9S4ktSxqHwhkw36uja8MQx6VL6YbQgo+9W1n8RaWHIPO
+hi+6Cr+4tUibZ8CfdP43LoVudMby7S/TJ4Ppoy8kxJkZpYRoKKPjYt/rHjOJkbXbXuTNG5//v2H
Edjf6CT7jamVioI63+VCblJuRgTWkX/UkHvVwJCWtI3sZeaBhL0aZQzaN9GjNckuNLaACy+FVsH8
Ald9SlLEYMBY700y1Gvj6o7JgQVw1jVN+0rxSGYlOEdd2w9lpm2yUv+KQue91Mz2bLVqlWjOY2fg
bXcsuDexJK2nuHURARxNQ3upHJSkba9nG0dg/SJS5oMBdrKOPEqx0XsdM8WtQmRoKKJmOUz9K94Z
oHCJ9VMZBQhBK6WDwK/UDdStaZZA8NeLsyfzRxvp9cHu9iUsmpOokeFqWskn63eC/twKpgioXpy6
y0GKr0QbiaKLAnBPDaPD0gfKaSpARL/++Pe//+e/fw7/EXwX1yLFL5TXf/9P/v1ZKKLOAprt//zP
v+/Wd+vfX/Hfn/Evn7D9Ls7v2Xf9//2k0/3m4V8/Yf41/vub8mP/+rVW7837P/2DhzBqxtv2uxrv
vmuaWL9/AV7A/Jn/2w/+8f37uzyM6vvPX5+IQ5r5u2EtzH/99aH915+/2IB/v0P/eIPm7//XB+dX
+Oev03tbRc17Hr3/P1/0/V43f/7SrL+5Jr5IXffotBq6tPh+/ffvDxnyb7rj2IYrXWE7LJzOrz/y
omrCP3+Z8m/MHXCd6rqOzAD+/K8/GPPNHzKsv1EZM5a3HJeR3Pyh//Py/+n6/d/r+Qd95GsR5U39
56/5x6t/XOb55dlSGJ7jkHOjS096TGF0Pv75fhflAZ9t/FtgIRWUof7SVINYFklqszFZGMUyQm9k
eG6StrvkpWEtLM2v3kMj+ApigxmqjrEDUGuMDFmz/XPmhR6P8RzCDiIY++292SGtsJU8h5OT8NT5
GqJiDptWtS96/Skiz+DgepLFufWPAMKnE/BDvEi2qQ5leyAZ2HgFiT2u3N632HE9F6A5MRA0898d
j1acb184fGMS7Qnj/R8X8a936Z/eFWG6//q+OJZuGAb6bM9hKjBfgP/5vhRImkaZhWcnV9fBlF+m
GDcJIuE9AVyPpOFA8OUUwLCB5EfhJPj6UbvZbndpBSkuQ8x/+4Z5tGdt3NSkYlWw5QWqPsXYZM+5
2z06pedwVjU+wWDvE+UOh4YQLen2X3ixITDFzyX6naVbwSSHZ73R7Rycul/fOr5mXcOMt4ADfbgc
WEVPTo7avSywFjgqJBTb0FEHxjbTH4meuhqQxeU0vSjBLxOQO/QjQMiQFBqztnAKCSGRjrXJtHzX
OG55mhimhPGUHgGksQVmFF6xMWLD5CC4mVT71gr5LGdNYzFEH36PytH1kVYx2sr7KFmFXfKOU+Jp
mJWRPsCkGU0QqNPoNE9pb1hrUryIBUFUKRFX6rPKkgDvaCGHrwn5ZYYM05y8287NEe9YFQi4dm7z
x2rJh9O9Exobn0krKqDhYCDwJOyekyyST3PWfgYm0+FG9Dvjvyg7r+XGlS5LPxEi4M2t6I28rbpB
lDvw3uPp59up6tYfJ7onZi6EAECKpCgSmbn3Wt8SXagn5QFzmu4cQnJuQNzPJ8CliJm6MyIlYjBZ
36Nbiim++NGwMUV/OiFxANHBrHgZzX8IMqHNucSUuH0Ao+jZ9t3A+1L7YXHIliDYZCTStUOLgDwX
bRkKd1vUsCayWLMKb/16RQ+gk8OAt/Y4mN3tykBOAR7dUG2ih7JDpiEpSLjFD3a+zgKxmtafWQpM
aU3OUYBKtxK9bqUvUkZzjgPTXVH0tlTMCyS+lmh9+TbEG83GEcuH4KlDchvd+6IOrgc6l/N8Z3p4
5v0GQSKhOJQKRFWMb3rQZ+YTekDZLVkxqftPuu8e3RxceeMSUTKLSjkYDwRJF/t1pvHT2xipceYs
drZ3Emu60ecKbGhpGQyx5qvJfGSb6MwCA8f6PhAIdMQIeK1Zm4l2epjJDcBVSW/DmfxzETEiVnZ4
549Ri/zc2xTIsFPk2IXosnVRaI+i1R5Ftb2KftsWJXcumm5X1N2m6LwdUXznSvstKnBD9OCmKMNr
5gyJaMXRgN1A/y3oKaIjHxGUBwjLreyuEp35IorzAem5IRr0DjF6Kqp05FvldRCluo5kfRDteiQq
9kL07I0o2z0k7oFo3Q1RvXOROriig49EEe+LNl5LUMl3yOUrZPOm6OdLhPStKOoz0dYHorJPszuv
QXW/Ir+fRIdfiCI/RpofNYZ2GhDr66La75DvtyLjR85viq6fRnp+6ETrP4gKLhL9fypOALpzl168
Ab24BMZKexqxDQziH6gwEgTiKHCG/sUUj0E4PETiOWABSH2Ytp4lfgSgLkiwG++NRcN5wgG/zxKf
ANaw17gWaBT6UfJolk8UGVX/itoTH+qYHEmMEBWGiM6H8ma0jCz2sAOuS0hZQi+Upyeqh2RNLo3+
aZzD6ZJjtmjEdTGipWTGBDt7ydZ7s4heiWG8D2Gw7LG/nDtxb0je3FLQdumz6akpdAsKLvltCK/1
Psc2EBQtBaMu2MLwOBdi5KfI3+lMint/ia40JZC6kPJXxDPyj46GJkYTomO2DsYTNKLRDQVyiWS0
CJtyaQnohwWzyty51qlDu9MiPq8taA8LYRO5B0GCmoSxo9dCmw37SyE+mApDTIAxxhCHTCRemSQ2
RIv6ndSH5KBjp6Hw7G+j2tg1NmVTN8Jzk4v7hssliz8myu0vMnjvG29JEWHftknMRX7yIbf3+nyI
Gv8dww9Jtph8NG8+pFr7g+mfsQ3EBzSKI2jKPmqS2s9rrrNmwTSUiHsookm068PfwPT7jYXBaBKn
EXBH8M0NNrXvxOkCLxFP0izupFx8SiuGpUCcS614mCzMTESN3C+YmwBe6vtS/E6wn8T9VIkPahJH
VCPeqFFcUjTY8Qvim3LEQdVgpbLEU5WIu8rHZhV2Dlc+zFdlsxLaVi8bUoLa07DizjLnexTtLEO9
FZjBPJAkpafVbvZb7TKgL2LifnYWc2HVivMLAiK8HnGDzdjCNFYTJ/qNBz2t5+NsTiSBihYmzFh6
MnGfd36NsNKGTzOVznKsjPqHY0Nfr2bdI1VIR9mFyrDy8KqJa40C4iEVH5uzli9r8zJ5TXDje9M/
5kq1PkXjQ3GZC6lYQimSnVexxhnOjFWOZQyJuE116BrLPVnJ94WvBHILpva2EX0HqxBfSECOL9QC
0QfO4YuJMY/JDglORW6eMYBMh0L8exNGPlNsfWoTerj88C/tVvH9gWVed6yJWJOLKxBiFfnSu6XT
70hzxY+BfbASHyGpNRXSJJNCnU3wSjea2cVs6z+F1fo/RiYooC7jj1gYGRr1qNGZ/oFId8xbhzxn
cTJ24mmcMDfG4nJkIUKn2rklZfWm6CJCbRve14WLy51ZYRCvmgzWoxZoRKPbGaE/ODBM8VWO1FcH
cVr64rnk21Kee2XEpKiGPwpzZsfEmAWhh2HT1L1vLblBmwozZy6DD0k6nRg8LdnDIf+OV8bfqVPV
HJmnpL2QxDswzOODwDYaKANpJ17S9Xeu85bPqb/s2h4ddiLPqDZI7apzQ8lfF3fqqoyq6oZZbvCT
4yBuVnWgY3DN7ejPJI5XD+trIx5YS9ywmfhiuSoAfJis91ossxhQ8XDJg6g9yrIfpVhsbeuwOo+B
72ZARcWCixc3xpMbY5nb5V5DTybrZ/QJWHcT2Xy+EDH2Vt78VvrOeyaW306fHhGpoa1LSA87tqtz
OxynbKwka6ZC/IV1eABhStf/bRZTMSEXvOGymYrhNRfrsaMzuttAzlyxJTMGgFGWDQKf14jl6z4w
jfXUlG+lGJzVJgwW1KHSLI/F/Sw2aBVJ2ihvtCU26RQL3U2CjqQWBzXGOlFRFnIGrpr4rFHR36o3
xVAm7En82Lk4s/ETfXz9a77eQXXOFHc3xQScb8ryjRJO3t1ImcEn8YWTzQyOWpnFI0yc4h5vEpeA
KZJCIkDSgTjM1dvZi+vcFP+5q6zo6t02xZ+ODRYbkbzvubjXO6u6LH3GhEP99UmG9w+AFcYgzN7q
lCEG8ABTfCzu+Db3/xAM8YZXZ93T4PLOvnjpS3HVe8pgr/4DpJiu20r892gFTgEfJQtffiQ2fbXJ
xbWv9kyM/CwSX4OgfTTF4W+I198ccf1H1vdQKACFhT7VAwzQCSGgkQ1xPAUNEWY36gg93rlQcIFK
bYGq8+pAb6PXvAn59PE1gkvgCaGA+d21rorw3NpGcMN3VtsAlp7PahO2UA74gjOeO4/6QQOZkKPW
w0QLvaPaFvWCEQnb7nkQgoLam+VWIHvmtggXvKJz1l8I2/mW9sz9lnQazm7h4JQjXoA0BxgN6mqg
/uOfXxyuCyRVhBLoflvLkGEQg+kNkOYa/jnqyctfY4U8X6uXD3NaXm0tR4PnpMWh9WsJlI3QaDA4
U/j1rbslAvh9U1oO7Xy6ePFEHyhcY4Q23Kg2tGOtO88ID42BVgHV+6HsS7g4NeIuoV6oTRavf/fq
BHUf9nB1GrjQtJ2tpd0ykGEg1masJ1FFi00OA9KRAa1mZ1uAHbGQOfI8+67pg3NcK5c1lLohSE37
1smvX/dSdzUIMblLY2ynpgirv24lHYGulRBCOmGFaEINiQzgIyWyvFyIIsR7VE9wGR7V6Ua4IzRB
9c974VB+C4ROYgunpAVYou6Fsh2lh9BMKuGaWABOaoTT0E5a5JJXlOD11ROWytehOgds5++tzJh+
W8JTUfdQ91X3+PqFr3M6eBZM9sbeA9gSCrklFoYLc0L6Qf3JYhJ0dIXz4gJ8CYT8osFoEBIMevzf
sPxPoKCuKaiYVEFj1BMxXmGrFKZMJnSZqXgbe3w+eQt3ptQw+1iZfx8yEc6FTYN0ehZWTVJEP8j7
emgQg1xJC98V5vK0CN9GE9JND/KmAn1jCQPHZJW6ChWnAY+TJi1qF0CNGtwcRwg65E8aN7pQdWzh
61QC2hHiTijsHVC/+X9scEC+0QUisxFoTy30nhKMjwHOB3R8h0Yewg/kK2A/JK9ELHkgAKHSTQAC
Oa5WH2iw3o9IKnrWKfuieCCUl1UEMCFLqEL9CF4IzBChrg+mAg81wiDygBGxyPvTF8W+AFI0CK2o
RiEi9CJ/tMfdCJdQuEbMWraIlLAkzcxTFqEf9cJBCgEiTSvr/hhEUmTPLSL/G1PYSYZQlBJwSiFY
pVz4SqWQlooC5pKFL6Odf1NwoHwqVCai+Xa1cJosgE2oC4ZrKxve+viMpnjXCd/JE9JTDPKpFvZT
6kOB4pL0MgsXCqUGnA75eK4T1KhU4IeR1m1jIUo1zC5ZKUCZ6oQ3VQOeSgBQken1UQiRqhc2VQek
yothCaJ2vmGu420IPiCprk0eYw+21SqUK15wv62EhaU2tdCw4HWpA8siBkF4WaAVniwhaPnC0jKE
qtUIX2sV0lYLcmuaTKD/2BMyoXF1wuVahdAVCqur8Da8yuRiMnLMwLwaoXql0J43VWBuO0X8ku+Y
LhQwvfhVAgXThQ7WggnThRdmAA7zhSBGeBKlFKBiltDFaMNTKAI4Ngl5LJGnThervTby5/iSNCWk
MuZvD+OsPcsPCVawzICaTUI3c4Rz5glEbQR9NlIHVwetvK8reDR7vl2EllYIN01DmAW3Q7pbSLM3
LXg1D8xaKbw1j/n91RUGWyo0ts9HAdBmCqnNE2abBHeQ5YCWxONfPgvZTQu+L0J604X5Ngn9rRQO
3CpEOEM2uggnhBbnyFUpE4JcLiy5HKjcBFyOslJLXhK8uUTIc3goSKggK95CZ+ULna4AU+dEUMyF
W1cjZGqEZGcJ0y4qTfOMyHPTJOSMUCZdhX/nCwmPuSRFF8nhRL/eCS2PdMHqRp+Wn76A9AbwYS5o
vYju3kEHthcIcBb2Hp2E6NwIjg8sn6/wfMlHAK7PEW5fKgS/Slh+JBi8rBbFlwG1FmqcnE4aT+CD
AFxBAY7CBJxlQ5MWKqiZvGWu8wjakqsHKMHUhimIZOHJEsqgJbzBDvAgYCL9SO4Bc3xobLKg0IAU
mpF7z3xnZxTx704ohpG2/gzfTESxI4jDQFiHs1APaW3iStJwUrnz0WggI1aD/00LrfvOhpkY2mJh
AaNYC0+R1JfgyloqgPYFbVHtRT4ERk1YjOrQET5jRAyrD7DREPjx10YXrqMvhEd1bpWZstAfv+5B
eeMCSjQ7NUKLjBL/3RZ+JLMBoty+2zNcSSslH0I8HgXIyaJCd8AkCcdRG+7GhkxSSwiVKajKVTEr
sXIWQrGcBbtC/DsVqAXGpWf9LIR5OQO/7IFgmkLDNMFirgZ8zKGGFZSBzNSEnVkLRTOwEAD3gDVj
IWzavHOjMDeh1jSbWjicDkBOIn9TGqEwOmOhdZpgO0fhd5YK5Rm5UD1RWlrYHXkjjBWsMyY4fDQ8
9CzO63TUnl0AobaQQlN631fHhx6agRGFTnlphSsacU2ahDRqCXOUy4KjQ6UXFukMlLRLoJO2HV2p
0RxpdOEIyRTENBSeqSFkU9PG1sUPjwT1tBP+KWav/GiBRMXalwohVY3shQ81teDlmMJRRbcwIHqp
LrEwViF4vHlAV2cYLGdXOKySIo/8EzZrDaQVZS+qDOG2WhMEV1tYroUN1bUTvqu6OnvCfLWBvxZA
YAuhwYY5XNhCCLGay4C/cGXXgcfaQpHthCerC1k2dTy4V9FpEuYsGczuNgdDW4CjNcyAeHDdZtoK
qRaVIv45odeOwrHNhWjbC9uW13ZthXZrgb2NGM4NMLid8HBHarG7Rhi5QfS9dymXzyvslhCPbwFO
FxcXdGGF2MUDOl/VMaRc3FzC4nWA8ha4Lxuh9AYLvF41eBnM5c6Ljg8YqG8udF9eGJctIf6SpPWj
BAGM1zvZTEIFNuX/UQ75cyHE4EDYwbZQhFNwwoVwhR0hDJsOrOHIhjrciToTKMwMjtjGq4TuBULx
KqxiS6jF5Ckkt5qQjDVhGlNkAgQjnGNXiMcV6ONeGMid0JANmVSZAJIHV/qtwkx2gSfTU9bwlhTN
NqWqh7YUxrL6+2fhLtdQWW9aUMyLCEQTgTMPzFNqD14zoQNPrNygRTH8dM50V2fDP7EF41kX2nPj
r8t1FAL0iPr1poi8l0To0AaYaOJFCXwbvIMduSN5Tu6tJkzpWujSE5jpWXjTaGziXQ+Cms8DVENq
mrTE4FOHQqr2QVazOnnIsIMgb4dmHbDYyIVv3QvpmmVSgWwmfPcxTDMSWls7yJ4S4WOHQsr2+5c6
hpFTY9dfF+eaCVM7yqle2eFvJBJQScBu5+C3uwQOd5KvMf3034MQugNhdRPsDBYx1T9iD+NI12aP
8YBhMBTGdwvsOxfqN3WMTUREFA1liOBxgWmFodFxv5t8M6iWmFwZiEGwm4PGR4OStTntTgWgcVOI
4004XiACItoVGvnepsPP/Ego5ZMWwJC0UDXgCGiD7JsnRPNJ2OYWOuYtJR8cuHDPU0ppWxp1CPYb
dxt76BtDMOmm8NKrnqKCIwz13K938zzdoyBsERG7u1546zW91K3rXywhsbvyNrY1FivN+jkCaw8s
6foJv30E5K4L0d1IYbv3Qnnn0/WrBPsOet7ZNYDgJyHCTzHWMxDxDaUZvtnr1QQev/I/WoHJUyXh
46kA8zOO5VSY8zHw+YkOA2Q0ZOE1XHo0m2Q5UdLZRuv6y7ag11doqPcLQHv1qV2EcR8I7Z5orOXa
KwT+gGAgECp+LPNNFSA4CC5fHXrC0a+Zz9yoc6NQ9lNw+4kGd79mRrVfhcVvKCq/8PlzQI/C61eX
eBqnEFFQijJBlsu+jImf8///2FU3zcQCZDr5AOr3SvzJw83n2ChDxRBI/ySQfAHw94BS5NE6SR+I
UnIIPAj3lzDlayAZBamKK2j7OTiEkmHwVY75qmX969zXWl3d5evWfxVw/tf7qRu+lv1fD/Cvc18P
rx5Z3e///9z/67N9PfzXs/1P5/7vr0D9xv/6RsySxFGY5Uqfrj3QFgKdxaVup7X62yAJHqVkeWQF
Pc0sxQ6kkbUuWEpgVVR0DPPbPBFGSMRQuoy/ndqC1usstxqlx2e7yh60Ol6/RYVr7npqLMd+NcPX
Eq9MvW61qp6JBIxGCvxtsY8bR7/4Jo9kheFtZo3l09RlpKjUTFM9EmFSw/W+ufkckMVqWJfUoc1G
HfEU41+lT4KuNV4X/BwEtey8ejX2C6FCsfwSVbJNYrXle1oZ5XkwNXs7S1aLpvtvqd7A4Vnwalo6
mjp1vlgmnHheRtoARvogKFhytI13ZsZ1Y6Oq+BYlHYJyvWPNrT2hcH6fNL99CnA+UWrw3jK7Zpxr
R9zeoet/uBpMXAeo49XXM+MtRIGto/nPs675GCyJuFMEHWxEptZrHxpWWhJVizfTnDtGew1Gu5wn
85nY+sRIrz15gG8+9WzSpLQPfxq5FrskEiR8o24Ir1m+aZX/OqdZ+RQ0+XQ3iYUCOVv7tDTR05oG
8W7x0PRhYew2vpYF3/wRbofrme9zAoAMMWKy00hSbALHfmEoDuTDgU5Oz5mZG/lTiUxZ/rKvpEh1
uGrZrs2Wx2X172FU6gcyjU69ky533eI9O8O8gyy6MIAkTOWtDOuDmQPNMdDsjeRGY/9JtvEwaa+Z
2z1FTps8DdXSPpiN/yuzHPNjSTtt1xZ+eIC7QM16as70zKznqQ/dOzQLDSnYGFZ7bGLw3P4MPW9Y
7drxOQmW8qi3bboHWkoDjz5bQdqVVmLyiPsL5iYCIAp6v6mWuAx+Y/KtBBNN3U5Ht2t6D/Ssjp5j
Jh8IIBmkSjooTDGQQibfZ99jOjamxYdl5z9iz60fWuJ/nn2So5uB2B03wwBdow+AB0K3N/Em5xgi
qj/VYe6zMqwpdmBPTxNWd1ZJGG6ZWOSNLwg0JM2LCGtz48XFdKlQuL973qN6r01aoad87fStl/b+
xyj5nHjXlruRNOPnkb9qcTJSEXuSpGfdZe5DqX/XkIGEMZvA9TA/+yT1IZSnKzyTdXW3jFN+kpEJ
N4r7hwb5gTRY/TzVmvdRoLOZ7A+tT52zblOGU2cXP/FwBo8RynXU+Lq+Wm9p8M1BNPZhxEVH2AvB
fOpwdbt8i5VnPlhJe/Q9qnk+gVd10/ovPlSye4fcABQknJ+wOe/5wJApp5FLGw58N+di/Dk3VfLQ
xgFiyTY6MrFOP9ayME9zTwdcdBMnPFDT1imJmXSpXe0i7LeoFkr3vUkwguR69WrlEJOM1P1Nls34
zopqKCbinaqaHhvltXddCBFpVhlXdZhNL4vejW8mMc2kMdAzDSKGUqZT5Ft4nXttiaw+ui12db7e
6TsZHj1zaTs7dYM1kupqPUPUQpY7xQbuAyd578c/tufNN0uWpNcA9Oy9llr/qCerazTkiTT3u5WL
AiRF+50aBFfn0Rap5my/Z+kbzJjurZ+n4pKk82lwmHymOl/cLiY9q6RftZ/SmgZQORPu7rbWFdCg
9R5VP3xk620yFi9+Muf3re3/g23bILMwcQ6Gg25UHVYx4dWLbf1IDJqogdPo78SqUDqZ8UVMfXQt
w8a69yr9l1+0/jtKmvWge2TaQQE+QH/03iPSqW+ScopuXa7Y7yStOUVYvK9VHt66PpbwOI5YVWUE
vILrQe+dEaml3oDURIeJRLm8a1udBf94WqqZPpdna0RoDisQIr5poaEdm6BiebdY3bmd0nS/NuZb
Fc/W2fIoKmlFZZ3HGKSVhr9lW9vE9CGoCMDa1zPaBBytuif41rUMsptZ9Al9VoWEvpbYE5hIk2Xt
UQP73Fe3q/urvf/pcJFH+9ddYPrzEF+/8vV76t7/cXMR8c65RnkIG2mIg7I7q72eihyXMjbjf++F
cRHrG3UyaiZcxnYG2a/SxwdN/gzAjbCEyTLOYE/Mt8FIa1exaRWW9gtQq84FkEg2lclgRBJhdW6p
55xRV3iYogBlKVQzrnsGeooJR0snXFaHqwoShheoNhR//u4lQEFbC+RLIje6kvmuUNHezEK+IpmY
LPsBcnSQ21tstWgZ5DCnR3mOJTbs6xAHTHGeHtzaHfem7z3WaOFJvJxpAQ/Y9/y48HAzxMvZj5Kc
QYnlvButgGeqhnNzMBwCDOFoHYubPurqXSrPYa8tI08X/VTP+PW0X4fq5bEaB+wSntTrb+2a1+X1
TQ6ynN22gTzBEqcgODlu0MrS/fraqHPdCFSmX+cHlDrYSdPi5I++fXK6GVS0eiGT6QOFHZLj1x88
LKTwVYnY5KWpJhtPEiDwJgybOGpX9NzS4QxGHJAtjhWFNHYFAK32cukT6pSDuPhTS19UI2yMb5Mx
QBIiGge1WQqXzmKKZIllrt5s7STyN2ZD/Po8+fghcC5Yx6FLN0ExF+fFcYqz2vvaaElYnBl73+D/
ejv1SYPMW5y9iBkeTuoadger/RtiJHEXt3xTxy6R9jOb/r/3qsDTTjDNQkYO/KPyZPEw+MTiDTEX
sn4Nt+qhXfXd/HqWwaDFaUXZD/UhVptyJeT15uvYx4pfg9A81fJJVp/pwNHNm6oecb56AxYY9aHW
pvBXuI4PtVMMdA4XGp7U/P9utLiqTm2RsjiTtmANod1Zw/5zz9NsuoRufK1iTz/5Th5aNg1sl+Vl
ov123bHUd7RZkQaUzWyg1u/N9NRR5qU93X8+js8c8XNPnaPujwJQnfzXfXx56hm0PJFSCR5DKx/P
arMMw989deh3ovXGkUz5nwa50dEUrkyI6J976hwusYMO/cX3ss7YfV5mYB2fgvQfK88buraF557p
OruIRyTToTOPKzSfdt7bRUXBTTf7c50nx1VEXaELqGRY2vcyAQvpBEl9Zt4R7JegeFjceb1+bRqx
meoaMF2gIsalAAZ5CrpqZzhZdJlNM7pYa/dYGZGNUrCjm0C2CHgazdhi2DKxCapNTUooGOui+pin
yt+XIHcvHSKZy+rO3ueeOkTZpu98eXVW1VJ30dKLIfdIcs+7RLJRe+pGKwFa5OvmodOxuhgkwlAp
M260MdoVkZRWHyvrjwEK71CuuvXInPoh6aPfUz9hwdOdfDsFKQhQuqbbtYjhVVQ9mdiJHh5BpdGF
wxWOqCxYeCm/59EyrnRW/FMyDs4Bt7X2AL3H55uysTvmsHMNhsOGml9q0c/I0N3ttLTThaVY+7g6
JuV9Y6IpifwVTxoq3GpMstupgQ5gFTYgqeXiTk17xOBeYBud22cbhk+pG5D9jXxEomaSJ0Ap6j6x
ofBEHvApdag2izPcrX1GHBrSbjhgaXsMy3G8Vxuj0tY7JKSoqBlCV5uxBoc3wZNwG2Lqnhs9XrCq
BiYVCWY3MK8Mr9kGQ/U6LPF09MPy3qKkf3QJbW7wWi24opa53sXE0121+r82jV3kpNx1vxBhU0CV
83qYon+CbPB1V8oxxCBHRYaUqukIV6Xiqva6LhoOeJzeVRoMiZrPSJKng8MSD9GhJAzZpXexZuYx
XkvdeFkzMHGGQc+11V2wOv0wb+yywYG9dMX18yT2J+eCq8X871Q0ar7iP3cwfWKc1iQSJWnoKBbe
PfxAQvCCZGO03bcgR/FGneVsSlHF60z/YuP/h2NFHXTAhqKvMYCvEc0UdcAkH/mahVoODdsw4mtb
dfE16Y3fXU/OBarho8qEGnWKdbEBjNM1EDfh1/tOJO03px0ssthlkyc0Oeh2oNiGNpEUGq7xBXuz
yk+UUfeKGedxZmqu+zkjZhbMn5uh3DuGl57dgdoanBP8cjK8jKu/pwgKfMMU++MwaGfDnkxQhz6x
EOnwudF7Yko3uWBQ/dmLUFr239DR8f5SQD/TPWaeJnt+ZV710SZDTxQmdmsj9aUqhSONS6+m/1c4
hDpUmwlLyaa04NapyYbWdP857VCHKYCxXZA5vz5TK9SU43PXa8v2sGYZChLG7mCww3WjhnU6saiJ
4gcYfX8H8ShjOFfjt9pTm9g24V+065GRGAUrnopvrcMlFjbzi3oYW6Y4s9E/eIMz7+NsSIhslgcq
MB/d2HxTKNZCmGddyDxBjerj2m6McS1OFhLbLQVN5BK1WCxnh1Z0jubVwOK1QWNJezuDa2W087lw
jaLAC/YdPHtP/GP3ZwmS+ZzKbWqv7CfaN1gMkUEzoOLl4lujdjscEEentberNeMZUMN3NRnQYAMZ
esko8KMQMK5MGdVAHsgMUu2pc1M5HFGLTYfcTsE7qfmlmjfSnPke58OK1BcpHIIzFkShM0QI5tIZ
BE+uw6VOiYxFQMBArOaVJiL/TT/EFD5WPPrYZ11kU7JR4wf8innn9OsPc255u2RjyDuibgRynkGb
r0Rqkc+HzIpPKhxlFH0P2CPkP2rWwwzGPSXEVMukR1H1YWH93VPn1KGB67/W6ulohm7cHsuxfwIz
1O/LtidV1yZrmGY7u5ZnNDcjOCvaHMjeYxkB5XxuMZSrPXWuKUD6ecyf+ahyg9p0kuvSqHAXOaeF
PgXqBf1W09Pl20HS65H0YR4ztHVfRs39vybm+L7MLMmuuWE+lYFOauQQ1w9Grd8tdFOoAuAHrljd
RVE63rmr9TEFs3ExRzhlE2qeTvOfBpruG3voMJCbWsAMvwRLFJr4EXNteanBQ4SWFX4zTIrGKVee
iVbZqfNnWmVR79OUivNbtTGCghzOhsQqv5x3SQTLt65bCn8sOWIRzRWiMVR7esDTGR6QhdXo7Lup
Qbvld+hAcM6kNB6m42rZH55n8Z2FPHb0myK+RVn9vgRefuyGtbqmekiZurHefdQawxrAWJquYdpU
+ylr/XOGsPTGsklOwKU/0S9fjhqibeaxAE4iUL83fsvU2TcmUs+Tf0p3Oo4J1Wf01PGDmaLnRbkS
nDMGy5uJHBLd1z4KFu9HP22Kg0FgJXkvfXI/Tn32VNnZKzSJ5huCMHM35gsgoDCEN5H5zRY5qk/u
WfZ3Y1rFd8hUu4i22w3AUYqQ+nodjWF5zBhlOoTV70M4cAEraWsFpfnSFk770QoysnKDdjNDctro
nUb5cpjC5ZDM0/g8d8GPJU6HqzqCLRwe+oJemx9FBHav3ofZQVLKDc8+W03ufWz4ME6PAH3cra5V
hH8kXPpqQz+a04PfeciD8+U9j0LtrayHma56SLycHGJGIJU58J74oKUvaUHkmDVpbza8h0DTWlol
tnlozL48JMMyP/YBjaCxr6GJeBFhpSmETtv3b4vSMB6zWPupxc73SC+gFTb4BtPMG18dJy52THy8
23xwSV3Tn5hu1vef1q5Cp1FfufV8y+M8rniOWMpB2RzXgPxcABkIj4xjmofpJV+K7AoE5K6Pk6dc
5tpZjuA7sPV5P8OvvfdI9maikSzfU92kv76sb1lGC8uZ5uYtDwgfiw2CsJaweYvwGZOrOLzMfnKC
rzzclvUakdPJtarSevPBsBPzwYSUel0W/bbSXlrDpmJN4CfMhJk8kyzDGVI7hKDkLwyJpOygxWJ2
JEZam8pf7ZbmpQHHIrkFwz4b3JvZLd+aecn3K+i7N14rQE/jYZl8jL+tdqs24YooN53pm4Vw05bC
zO4nJ1iZI/vgovIBd4afoz3nKvw0RvETKmzCiGeIKXhu7DvbhXNA8Qh/+rhskUvOH1Hp0d+si34b
1mPAmmVsH2kmsggybxN6a0U3PmXjyl+zOtUdbprpNOe2AcojtoYjfj3v1mdJc7u8VHn1ErktqfON
ke1nvysu2OwLuqMo0ou62ldGmv8MzDOY9+IXS3Bk1oVe3nWT70LIhSPRm/30kmTxsw/5qfJsitLB
HL1GhvMyBvpyp44YQlEu2R3SV7mxL8pk2w0Sj9MXzxTca3RsPZmZhk1hfzkMpNht7HExYOs6eFes
u9Q0q6fPj9eKe2kXtRp4icZ3LlO/9szuH0c4c5saF8btvDxklApvczuIPjfBGv1xMzsgxO8HBgkw
o+DYTiFgqecWzskp97QDaD+YcYYf/zS66H1yy6fQ6vVXe3Gf/SRtn3230y42dTCg0xFGDKT07TKV
W0sfiOFFikUqSsCI0pl45fCnvJVEqj6Oi4/sfprvvIymvhZG/sfkJcZ2bUsNXTqzWpf/ujXo2lbP
6oOeacGzcubH/fxqdrREHIwdzJRfqzKaX8dx53tD8aKn93Uxmifun17LCePaUC7JvekuJTEL8SHJ
fe1RbdKVBQ4FuWFxHpzFmF69zN32Qzc9ueDdXo2yPNIeGR7VbRBtr90wDRetXC5jXgMTWsL43pxd
OiNeRXtYDiNn/XtDocX22V31W3WeSjB+jwHD2Qja5lZtWi/SRMgl35ZWCtoGbiUm82FK0zoo3eJp
bl/Rc/TPtmz6lfEm9lYsVpPXPVf97CBtGD/UEWU8c7fMSDhje1gJn3WH8JyGLrgG4DHZyaf7PtgW
57oF100233oL9LutiqyGn7SSJL7yPwyOXpQRzWKtMysI2a2KfrqoPd1zx4sxmf9YJSqeOPRyrORF
jSgO//apE1KbHNHHqC9qjwiEZJu5+gInYEAEsfjdcmsyLb2dW+stT+P+yHpquY2q+XffW9VpQbnx
4ILF3VZ9w6VGDtciWR7isTLPdpi8q1O54ZYhoK3h6KaFdqX0yqH6tXmc/v4a1J15a1RmtM91q2V5
kMS4hfr+2dSD6C7H5Qo/p39Wp2zxQ3qIJS/qnMFXEDC0SYyA/II6h1qUuVQ4PqxL3D+DtkaRXxJg
oG4cKWM9ZKa9UzeOSfQWxUxhEjtGI8YSvXD8W90OvOcuhSLRQdrbr5Fln4IhFY8LSCuCqRFbyF2q
1vSfezroqz9Oj+pUHTgmA15YHYO48Z/NHM1qF7mUp+HMgra5pfPQoDEokUtqKQpAeExb28inE/bB
kQY87gtg8Df6mCybgDSb/ZxrxcOMg2kfJy2WuhljWml63omGvvmqayD1DYn00KcGZ5/r33np5N+x
5mdJXRXjziywHQJWu1QhCEeM8vFdWG9jGDbVTFV07NcdMKDhiG/CYv1VzoBUa4tQ2rCCosRMo745
J/+M5H40FuPYR24Y1DrTJt8aXfmWetYjmTIfvQFuqRyRwPdYaob8T8okfeOs61OQe912ddInXIB2
vlyYC2q4W7LzOjlvQFRT2EoIDKcW6eLCe1nF64tr5ndjiHI1LNASWRqCKU+HaxjZrnGJnooUUi5s
t01iNOZ2OAMwfZuaxt7kKAHXPAC1Z/92CgjKRJzd6MOQPGcklXUrPoqSD+daer+cFRgfeQ4QRPz5
lz1HwRFVSrdd8urgT854DzePEbvHKJrQiQ3RECIVuyyTMVAKdEFN1PNvn0mnqCyhm9vCAmVuA0c6
H7AhZns/scmuFh+exnqdq+5wMf4Pe+ex3LqSZdEvQgVcAokpPUUniTJXmiAk3St4m/Bf3wt8Fc9V
dVX0vCcMEqQkkgLSnLP32j4ktbwu6pWUuPGy8tyhGkQ3mhHK08NYL+VPI3cnCFZWufS66SEx8TOr
KVsPFli82AFnqrevVk5xBGYDsQwgqZxwryk/gtkcE5w49Sd6a18jeK3c09xdoDlbIdNrMgpvG9Xi
AreaIva0o4pHYKBvP/dWiYq8gsRf9F8gU68Qe81VSTreyvPmYTuncT5K+jYF0vJIYBupEPb6r6IT
Md4961BO6F1w6gBrnnZdnX9qTVTuUTYVKwdTdsuXvW0T7YuEhgBIMjuMbSaGve319QYGbrRTMdFb
Eh4jm5aj1ozfRRXs586b0WfVBTXbx+Da9H4N42tyq+gIIOvebOD2IdOwznYjLoWPXY+qPKzOFko/
xLMObF+xGSY0eyW+7GBU31FXQGQmjIEYazGHW2EcBl5O6wqvHnUFx8EVGeluua5M8yJ6lS3JQszx
yjxFqUf6Q1t9DJFLmU3MjGxEKOCu3HObZefcgc/hBvbjINkpD2F4yfLmpXfb6ITn0T4MLjR7UVZI
jjsQAWX8gKIFveWl46Nui7T8LANyh6WBG4yz4WYG6QKyGnKLrFp4nUh+t7lKTrhyyNRSMQuPUj71
tLoXOcojYmDVQ+noT3HRAgY0w7WEpF/2lLBj/dxbADcAs/NfjJeuqX/6FdtHss2gfhb9Y9xXJ6d2
4C6OsrvTlLvyO4zCecF14to4tSs0Sfz/TXC8PYrQFR3Nc1oHPzLQAXsL3BU9e++gpUNIaaijYKmq
bQGqcwH8KRRWto6mmMsu5xMM5ibUQgTkMnnF9as2nh8cWj3fWUN4yXWIhEBLGUIkyYJpcE3k8BxP
zuzCZvltXnRFr7YVDp6chiLQEPdkXKlcX2E23+Ip3vUCfrMxYIaqNCTMDJDn0vzuytJ6CGzwtmaZ
koIhaJgYzYt0x2jp4H4k37eVq5YFrltrBAWVI4m+NE2r4C3KexyqEF0WeFoB9OkDAodGIpSiPLVM
wh+9UZLP9ySTtRSc+iw+Fvlo/ALA8x4U8ktD2EbtJX6ue6yHCouGm6JHmJrvaOCSx5P2I8+aYFdH
OHL0bjwUnYPX2UTJPZWCMFjdWok69Qijf0wtb7wSTXlQ6BfNs6HlxrJj5UqtsHmuvHORaYrViV7c
w2H9YJXeyYnZ048ONv8pyqg9XcSOIYnwgzV/8EK6wIB6kwWUOySLn6zQwoXbDUTWONrET1dkLzK9
rkmdoRbpQaFQ3mMVNm8ZRvcjLICPQomL2VjfkwYiELTqQynrL5/1JJmIRYVirnSaYe2MsIJkPL26
Du+L7VeYadbK1LL0HGPb9iIt2lat9BYktezjybonjHndtlayNgvSVpoGrFQ6nVz2sJDrlpof+T+n
hvFLagD66uzHNA2bvI9P1lhsgsreVkKhmrNXkSQ/QzjJYzm4UChpxowENxusL2tlMzTpwIORdNEZ
VkyIzsksko+ACKBVlMSfbgD1NxSvMiuQsJv2e13nT7qP03dM7Ys9FfMuKNgit0DuaU4fdm7PeEj0
OoEJil+8knu1IjXtWPnTRVDHnqqSk0dBlx9UeiFILTWZ20qnjWEQugTjgSPH458NKy9rgOFoLhEe
bNtTzvJO17VZprYB3c/VHdQoQmKqvmaUPtTxnJbLWU7mgONTofA0en7xyohbrnnz0KOWhhLCCe1l
tA4nCnlUzNEtxi4pUz1aJXNHOeJVFAND82i/1hatAISB3x6eALxZCFVVRJ2A/0U6dcU6DJwXsz/2
br1NU4PJZKSzZuMuVw766Kap6f6kYLt6Vy92Yeu/ZUVsLIPaBSIc7qIherJcE/cMEnFf656I90iw
Ns8IUMM9m7rfkHpG1YU/rsctPFKXGL+wGqnue0R7jZN3fKkMFpxIc9m0FOlKNzMIW/oo8XBDJlEV
Q7pCdLiiLBQsEJCeqQNtvDEgByFg75PIbAm7Fpv7EHwlHV5IZBlMYoQbcZUs/d6fdS4EgFr9FdEl
mr+0gvvvTJ+BJ56CgFA6le9JAOmegvoamZIUtDI6JgVzkUc6AysRoo5qhNBI29uKqmPS/4zFp111
F9fA+0+dCeLlhIVD1czqqI7aXgjM5lMBABJtjabbh6JCWit765tGYwFS2Zm2gw1iNS7Kb0qym4ks
ln1UoO2HXzAFP2EdnsVkYsix0VIkWr2itlvfDxbaBI24qkghP/BqVkjgADYWWhoWI/aG0iwokrYj
GEVwuQRN9zU2dQy2jYI5G05S1tASW6zZclBqTbQbtGpbtvLAFnxaw9A41N4KsQtl3LCaJ6RYDdve
dH5qabZLDdvZKJ2hzHDGX01kcFb4ops5JUup6s9usI3jkNGazou5GSqTQ4zefQ2z1FnmSVDTpI72
Oqk0+AdqSHAx50Fu5S++Hb3rIcOWpKLmU7Ek5sKnsGCKlZzKrxHVF8bEi440bSHT8N6ehufMsV5s
4pfSnFgG1Xjflhm+TwnvOZCKmKWWM6/xifFK3R4JOpDPwc9fRsGApsLslON7wCIdnfuut1dxa98V
wrwEpdvuO/xKa5DwoLOMe4iPP6PAM5Z1gb9XV422DAuKAoEzN8NRxyxkbsql8D/MkJ2dwkOzTGQ3
rWeAg+Xd4m3ih8oytpo3Woj0kocqgWJvIl6uDICX+CZ13OeoLurEerHI06od9QKwdC3pBYNPxWoU
R81DUzPWDp09mzCYEQUI4ay1ho3Jj1H4BWaut3DryXJaIpxbgQv+VVf5QcT9F0omgz4hePfEqzZe
xLK20KqRqbzZSpLWUQI1UJ5rMn99jdWbNmfrIRXeZllE51HL1/UYfkQ2vo+JzmnLJUZlfToFDX86
KPNLT11wK4ziFTHRyterTVa0q6a2d1jAaFmlaAyS/NICdztWjnVXlXNkY2pgHzQaLBgKQdhAGFAO
35z2BnEyeUutXz+OUTJcKki5w0h4LzzBQtGu7lELGfF3PTgUDWOUO3H3Xqir5nQtaslcZ7NiDA8a
wYLk8MAzxEFUsVhSBddBHjDvZAZ+hM4ZIN355HiZz1IYfBDUauyMArJIhbyz4ZUGasCKqTlq7dv5
RbOTxwxg0w8roHrYWVtUYf6STuWwzBxyrIoOQ2zBEnth7jApgQkty3zVdXRSW0m21IQ9g73F82CG
+V3k/qpqTBBuXKB9tbkYyEWwV/Rr5AIAREQTVcYnMvvihWPna0OTD1XUAxlo82/ZzhmJ/Yfv9k8p
2Um6ARema6wvzRsaODj5dI9ywNk6toaj0UGn01ZZs+aMyHmTSbRsw/wp8vdG5yLTU74AtRu8Tq5z
9Hq9h+fQvBsBW7x4DsuCNVnK6hI41FXq4TSE3z4mgqs+n5ellxYbY175DHAZxKRnZ0NUb7TPiSqb
an/BJnCwI+eFb3Q5hY2xD3IUaNOYZ89THOJaiPxzO+inLrdXeMq2/iReSLvYhZgCFgONrqKMaEV6
cbVi9DTAhJ9KNV5yb9zIvoUmrkEPRSS7rzh7rJGalDMckaH7Wz3TSRPx3ee2jJM9u/qSEo0QNHyc
g6db7yGSjXKuqCcsnzqnIFu3Vu+dTywaeqhKsw64NcGvL3zderTANK3KCVKxnjmbVqdIKlKSuzyg
OQUyCuJkICbmEfZ4Wk/tgE0rI6OyKOeFJN60PHW2NBsYuoS7iBISv1oTp4ZZTM061MtlGvB7KiFZ
UqV3lS2LZbzUm1mZGCVfaevJJbNTtPVCNa2BbtsrXeYNFcO82gwF2SUqfYqZolAYiHwZq/DBJIR1
HQewqzz1aCjShHpEDzTNXG+VxKzJew8dxCj3VszaisFpr7Enz/zh2y7Q77GC2ri9/NQH2yXZgJy7
IrkEWpEtHUFyeZ+SauYydNdq/GF04Xqo0SvcDkfDF6UQ+OlhAuw77T8ClRORQSAC6C973HsmV4xy
mLDHKSKJ7Y7ZvcdlkX+iUCrZMiakf8txkw+DvWPD/NXC23V9ElDNxoRWyf+BxSPRx+WIt0uKLcux
Yqvr3jaW/ptrkD3qZum1n5zT2M9FVaKew86iq0JnirgfovZo9O0CW/fRhDEdailAe48IgSVByExS
hX+GzGhtJAPcHmkz1oZOI5mOhk7rMbR2fYdDS3fxv6e5eZL2e6gP6SoEgZQo5dHkd9b2KChb6Q5n
2KkF1nI/RAFqBgOLmCjju6KoOny1+H5dthNoOz6x3DaPI5isknfU+XZ5Tb2QmEGNRgkA8Hpj1PKz
DIcR0y5jlgfguwckqfoYgrueM133/codHGMz1VK7lAn1RMuZlmEUmzuzVdcRZuwDjKBlF6AVHbLg
vtPtfKWTH+qSI1oMBIriojwFviER9LIA9Od+u5m2DUurPCdtp0p3MQnRWle9tXNcaTAHl6rqtTOc
JwhY/Ssi75Mi4ZRIzuEVHV576Of4U6KAFx15qDem3f+jG/93dCNMP+CW/xu6sZg+ss+oan/9Fd3I
D/2GbrT1f0i0qVAfHAvaq26AZ/yN3Gjp/zBpmhoeHTRhCp79HdyoGfo/bFf3oCrCvgVKaNq/kxs1
0/mHdPD2euQMOZYuhfd/QTca7l8QhRKCiMuGwHYEmy/poVD+K6IwQC+oVM6+ufZyCFhdfTSLeLrY
MQyfrA+3Rjiyn+pC89wUOtch8xZ7rPpBKqgVbVuVGw8u9CqEiMQkFt31Wnz+0zf6bziK5kxJ/IMu
eXuLkmKw4AtxHcMQfIV/pihWJjKPwiQB2xnb5o45zaP45sPet8LpGteruHm1S3z2mp6C2goj585N
i69iUOo4JM50JZoB7jioCtonRnwIHJRBFRm068kZk1XcOUB8+un9v7xr79+8a890dV14usBl+Ld3
HfphEsieBQgBMMS4p5W3jgxZvCv2dNZoF58spKsVKhrAYESgmra7ii2s1brBwiZoXOMBTovHfAtQ
OWGa9fXwqgXYFY2xTg/GKMjAIfRV0O3OWUlPbJY3rll8m2gbId2FJHRbkMadsa4X//mj/f2TWbBv
DQN+sg0oCYro3z6Zztc5oGanw+F0Oj05srpH2zhnvWrXiVuHd6Lt433QUP7QxfY//23D+tvXyh93
pC44K1CuC86Jv54MZYNDN4K4C6DHOghbYiIXJoFImo0JukVjBkd/HVFK2GfB2nJ1OgW69hjHswCn
av7LN2H+FXwqQZ5K17IoekiuIFPYf383gWuO1HBRAgSkY6l++uhDOz4xDlibtGFn6oquIU6TFAgv
wJeq54Ig9xp/AYHOTzEgjFfheJ8Rda3JtH4CkbcfIrMEcDB2VOxng67QIkyBiuXjf/km/81755oX
FkOPbTuu/Nt7N8MkLX0BVl6LwmzrEgmHrH9bODlBqT0EigSr72i2wwoahwmygvVhR3l23xicwf/5
vYh/eS+UOx3eBoIrg+acOz//J4DsRAM4UQg5yVpsKCRT9z/2CeEbFvWnVi8Tvg8bXaEHi7Qhgbm2
sXjGehJT7otA0YWlM8Ata4rT7YYLa0e9Vtv1LKWJoLpruz5iWuRBU6fmgQoaS/somSukuCUXeoml
Spk/lCTUV6t6UCSyPmZe37I2MFCxpel0mRRs+iAyU9hJ6Bh4exZEkEZcqfBdC8gndy6IxHNbx4KY
JWsZwqGk7Ign39PC/lkSS4aQkF25ZzfpGgIKQDjWpNMab318+M/fp2N7f0XPSkOanoEjV9dt3ZKO
cJhB/vyN5oKaoRAigKcZ/yK4pEVbhawxdSBQNaiaEuHs2MGSiTahCB/Dzw5FH3mvuUFA8nyXtj13
q7FgVe04zeF27+/PBCOcDm8uGtyeVnZ60oEI7hhosYEG2j9vKqONW64RHrPY9dZ8UyDm5tcUt2fa
3195e83tGTEV7CkQYfmFsu7++IW343972e0h66xgRRQXIX+Oe56w0g9OhnV/njUWihZB4mSAHEVz
ZRPhnArZvnmNUx4oCYwPrN2urCuNYE8XxjxqWUzojkn/xo+tp6Efx+3gQj+izIAXiXheVrl0wbDU
zZEr2gs7TlAz/rR1R9N6wFMmdlrUVZwEjXFlZW5cqyejD6hWgtimFB+agCTCGqUJ1I+mr8AgEsxM
HX/tFwFV4XB4USNRypmShDJZ+I+cKfkZhyNi5UQcqiHA2Bfg5Y2pCchCsKNQrrljKWEtfR07tSHa
dhtBEtuFA96ODOzmPgjsZlsldfqElodJnTbzz7FLdhWA9LDM0pdgrZn6HIYXqusk5caA1HgXUFQN
MFoc9X6qN71vqXWb5hvqT9mzGQbpiVLryI6FxDa9e8pQpiwtOBnPVVLxq4jhu1eCkXg0gmOnnHJJ
FNG4AWbcblPfNRFcfOGAR2CSkFUSa84L7H8yeOy23gQ6gCwyVY4EN1R7u9fO1txNly5XaNOF7DBS
K1+Zit5tURoUMBNCI+yeXC2pgucSo8zWSIeOzYWtvWe4NyMKyVCEdHXoCBClaJyD+IGOtvZ1doN8
BgV2w+jg0ZBoFhF+/hE7uLsqp30Wvit3Xk6UF+48481UFLHmF9g94eZQo5oDm1r3gR6v1L3PPJbi
xW0hstetTviBbAUiEG+AjRzXm9vDUNXukpwmSXWZZ82BSLdC9uX59tBHt55E0XRVoSXYPZgNeydm
/ZLqZETk1pVJnuG4cCEyTyHWwohnAzn++VnmvJbjvPh2E6bJAUz4Ao2oe0TXrT2OU2rh0NWonFu6
/yiswn+MtOnqtiI63Q4h65f7OAexent4+6kom34yTFiH2yENJy8x3eNcweF38A9JN6olnmTAlLrS
yflcxzQr79P5ph8Sb4N+ul0WUaWhIQiCB4fO6l0b+j9vr7gdj1SZnccRZNv8qtvx2+9watK6myC7
/HG8C/PX3kJil0KUW/qs6h5iM6MzaGF79aBn7Cp07L8dK0rqheZAzOHtJcxq8YOdt/16slEQhLpb
IzjEP7LVa5mQ6zY/ztocrDZqPMAderLRJTKf0dbiRxpj7iYvDH+ZdnXyeDtWtEA8HcMed7eHtyci
RJd9btYXxGDFGiofXY3RNHZtxBbPSwrrWrNZvlKkqJgVr7cjuV9QkvdcgDPzscRW3t4Es7G4PXs7
NmbfRWbkj7cHqLN/OZY1q5iSkx508T2ppRPDskE/pSq+MtICHulKe/Qly5DB18J33aCrSsb4LbeU
fNGciB6uqpuTNMf40KLx3eheJq6aRis2t/TkF6oSLNz2rynEMEA2qXhySEAB2dZ+eHQJ1jAw3IdG
4t2CauF+hCZ9smrsvIcafzSTSSZXEwl1HyZ9IJ+G+7vWpWpjTU22r3PlPRX58PDbT5aUcPApxpe8
zKNT74fB2oaR/YjZ1lwFIVYIK6INuVPZSFcNJecx7eTeFLV3qS3Tu5TzTREMhDKXKYrHgnGY9pCG
olWYm66S2s6r/enJzFZOzyzU0MRJS/c+LC39HMxhc147RVcG3L1TVk5NGBfnUZD4cPZMTqhZNOJk
s1yyav70SGCL6FQF4aHxmSTsydz7DgFfMPiqt3rUfzVBO90b2aSftUKnxkuEpLuR2YQl2NWYcszA
3EkAq25fWlQEuYmkbeyaNHur578ZUF230im+tlpLfnl5wGOlHpL5pppyrJtkdqAAx20yvWJmyO5R
0+3TGumBlcVAzeEAroKsBPdKM2PVIneF7uTr59vNMN8bmZdAhIft4t2Xffhwu5lyGT40jbZLY6M8
DfOj2/HG8r8jfXwz+oH0C5Phd0oVqeUdtriFkmgnHUUyYSwlGcddfh8mSX+5PZqakkTUtkPLND+J
DJNsPUOYdyjTuJQssdYdeudeLKsT3l7nqQy67Ri04ZvysTkVKI6PQa9bLOkiooWxYtxurN/vOcKG
WGeFz7fj+gy/+ONlXjjcRcMY7fqxSg8agPlDneS0jMxaMd1TTSKuydi3buDf6XrTndlKdefbPT8o
46NJyJUWcOiP47cnCdKOQVaXV9A7W7aohZiaaz9r1yqWPLgO3NVYBC9VJL8tt8ZiEuhWcIpzER1C
mEWCtSH6RzeelT6ghyqyOdsYdresyg+tg8a2Cp1ogDugd+EyH9RBF8aRxUf5YWMILDP5BpZEseXR
0mVtO+HVkxW7jg4DT1UZZMwWSG8h14GUm0o0Ikk/ES2JaB68A7qLptdOtxtVWOWazMHk2QOghX6S
Ns9ohtA7JF7rzp0mOu+TPFYzwPB2T0ffeDcA0NfKHSqzlpNXBidSpviQt7vk+00sv9OlX6JziN0c
I938+YysXyh9zDaWSPyNS8TPW9K2a9/S0xeWN8nBJ1hidTtusJRZmPTs7xOrNi+8hKC3TE2HCVQL
pjUjuifp5kXFXXvnpSXaLMehqFvmxnEm9+uZics4K5V7shrTPQWaV69rMyOGrCQxOoADgZ5FHFQt
sPzlxmsboFxOPbe8L5KDYY7Js5Vh6CoxlgV+2X/LCq2EZGGQuc0L2nRKx4ZW3t0uVDjgxdLgwvKm
dWgFOd8wHDy2PT+A+jQPXkELt4ZOf+q7yj7j3l8UZGNsw5LImdv3IsoUEa1f7hysd5fbmQGc4acG
0XaVCQF5r8avv0T3kK6LsbIWox08Dm3q399ucirJnv+SeOX0VCX8RU739e0R2ufpiUbFBl32RkMn
dqgd373H2+feF17xXaJlAFDts2pEMrsLENEe4vke0nfuNRZhcfP6CGvoY+Fl7r7GqrUgwLZ8zJ2i
PTs9VDxj9G3sMTOTn7HjToU9kpcWQUEe1/797eam33DslEvCjGM8/cOs5KnchzaxCJ8RebuxgWne
1957EoTGkYSZf97EAy7AbASWM8JBRIjDptqZSLuD3Gi3K0CE9fJ2YUWOSShlIb6xJGYrwwpbUB+E
S2/krMrDDXop5NhtA7rJu3i0N0bv0E/JtOSYof9BI9TTj6VRu+jDFgCJ5xWbaHAeNDkSmc7iYNsX
hKohtCl3pE6NIFi17txGo7cpa3XJi5i4iDzJ3w0ze/G0pv6FpnsVOJ6xSUpL7E0KzcuxjuXJLyn6
UEL7iA2ZvOeVFq2aKZsOiZPTX+2sHkxXf/SKtnhvx4qwYk/z90iq7Be/z9a348BC002pBQTEdyp8
C/X7vnlExqb9KlR6H3eu8Y6ty4EiUjZP6JYhEma2dh4NJ90NtHzuQuitR0w45IOZ5kdXKclyc6q3
tvLhBhGOdTexydw5AElOudmhCRN19WCJOFuBHEJD2Rz7yjYWsjXCp4HU0XXUD+YZAbHaFcOQ35Va
1h7HpNA3qkjVA3sjhGOal77CvCaZOOhfAhNSOciCQ6JI0MAC89Dps4oYLRbm7dj51SvzUWCT/8i6
mjRvshxeCptsYoDtAyT0l2QipCtwAvurUeba0KHkYcEKV6lbIMU07G/s0cNrVHvg5fjWTrHVUDkz
UX7oqH9GbdR2NFfSh9tNQzTfMmnMattSUCK8MiXESRvRYnU+aSCqptrj5XZ99sdInaku9PvJmx7l
/Oh26I+bTBbWOukh41dcCEMe0sybb2q/Sw/DnH9cN8gg6qbd1I3dvQ0WsZN0xz5rDT9KYJjqWPZV
ea8LbKzeHKQhpnaPm6U/36ah2MEaxJb+xTRIbvWcUm1voxDq/3hdmJHaKtYSrB54WM0Pg6yi2xEG
wzmq5CYc6DHT8/th1oX77Qzho0MS1XspA4v8WsYVZMC8fTteJXjor3bf/vPe7Zjtiv56u4eWngan
o6mdY9GFN2IjO8uinHaZUSV3VTDUR1uzxIYgX/fea1W+mgwNmCSC61kuEH0Kst+i3lJ4vbsFeubb
v689o2+6WhZR5lWc7mRHoOTC0e7LxuByheZIB75gRTmad1giN8gI419MIU9kCqWvQ9XW0FJ7gIX2
1B8dWat1Zk7Rq225T9ShirsG+sUmrvXHlEb0c9UGCOMM8K0+k/lTa9ifKm7Dr9IVb/bsbYCCku/s
LBd4h4vy2TaT59sL0JMg/DOn8tqVCtWlM0Zbw2kIkyDib6FBUKa0a+GXrBz1HDkKVZc5vgeDTvw6
FYLfjqc1eUXz8aQkkv2P1/9+PPT+5fcEjFfbpsvQ1OcMFL2kZaSLzn+uNCqzIVXZJdtV/7m0lIAv
4LNIm59Vmalti4b0UIqX/vNEA2DbwOhY354dfKPfeLB4fnvY+L6zJpQenQ+JJHNzcXpiJevtJpbJ
4DXjiXKCp52UZb789mj0qqc5cn5+6vbywuyuRW6253b+YYW3ZJkgp9/fXlFHLYEgceAtNfzDqKzE
Y1E24jHCscH284EVkiBwnITUaRi15R8vICL7HPART7eXNxERxyPNZLp5/HQ235TY5efMedqD2BMW
EU7iq1tY051TEY5ze3i7sQr9oFFKORtd3F7RbHabjrru6vakSsJwm3maXLbWuOrYTZwjCrr3g9e4
93VBU7dGerU3WE//doyoLHMlOMPXUStbiidJ2+xuL+zzc2bE9amcmvo0MoV3K7sV1pZR9uP2xO0m
svv7TpPRUZHlcbKhydgBWz3DDopHOIssZobeXgu/jg9kMsaHRIvww+dZvzMFQ6DdG7ueTLb3CWIe
dvBQ3/n+pL9ROtUyXXtjp5jvTMuqNjpW4rcgNTZaB7qPgEQ0W+VIR5yTEEscY4Se/Khq09wNuptt
bseBt//puI9eaUMddvrb6xtdvA0ZkbxsJJtn6QX2ZiAMYt3gHXuWZSZIiyBblYZo+zwak9xNU+st
b88SqhPRi6dCeftZszM7YmLlD4M3umoZGD+RnzPUVR8CGe+awYwYy37wHyxHkWE6vwBD87vPjukq
wqnbC6uqN1rtI4y0R+qPofiQTWefU2WB24HYJAjjfAxQMlywV9/5of3qeFrJD+vhIcTNs7JaLfvw
MxZzPnKTpvRckIF9/oSo5NEZ1Gk0ldwneTJde98japNEhPXQ9NM1j9CpBwbnmsXMP7dyyBBK8mrf
IP7bV4UTH5WBhqu0nHrd5MX3bfvWC/sqjLxkNZHiZ5POV5hFH+Oc5NG+ODrZq2GPRtKKw8ugDeoh
H7P67KHp7V/CrEve0KMFd2YSGCtq2ekbHFFcMX1MqFhE6TUtbHdBWcFjJotYwGvDcNd5St9KIzPv
a520aL+W9Y/RT14tm5IqZdDFYNr6N8isD1uUUBcT9dTVbQiCtcCIaDXBD4ZBaFgyf6JzHdwLlX3e
Duu4D8BHlvqiGax4iS0muBNGyHlsEbwJ1EV8hqWJHDesnglARzU8Dh8UxdKrNEsUOHGUf2n59MBs
3yxjuwm2/UxBiH3+mxC41F74SX0tvXiHrA7V6jBbC6BwvYxaDN+Y5uc6S/y1Yjv0Ti4IPf6i+7R9
tIRg0KmuFmi32DwQfc7YCmy4jxqig2JvWYE82HYlLcMhS9Ema1O3E7YWHbzGOpLU9upXnvUazzX8
wu/FPZr8DNhbGEHPI3ks1LyVf3f7b1rWoFZmHgdAVCiizo2OZVslpKR4tP80WmUY0yCXwcM9hjGG
BJYK6ohsFdR5VdpnsGr9xmUhu3I6ErBYAB29JA0hDVOG1RbwjKwzOFnzEBqwTWuxk2Grn4wYOjCu
rgGwZzLeE2vS7vyhP+l1sHeqhuVyF6wGx2vvCEzeJ+hlzDBdTlq/4att30OMLPhQ0uGsO/W57UFn
sQ21z43RwnJLqVt4SbzraB+8cb2E67CP7quoXiv4rdYilzm7KUdsJuLWF0Xkxgtws/ZOd1Nx6a0W
aCZI6rpxDnlWXonRNY8dEul102rqUIyOv621kAWlqQ7s4ax94CKcBseVrEhqT499Y72A9fEI6W7i
pzl6w3WthyiID0Pb8cVME8aftmnTdWQB3MhzWlZz16ce8G0xQq5SuJen240v1LHuM7EiVrh8FLjQ
Nt7AXkao+qFuBgAp/NmFxQS+zyIHaV3s9M+iLZ+zCqN1VolT4pAJKzp0NpOu1YT78XB+suqLDtX/
vvap/UWJpS4tytI5HO6TxR+jdJnLVRm7wcpkpztPqyYR2i7O70XaBaBhe8+6w994EYXgZ5V+VG7e
HsoMGK4OzmejxlhcJoo6S83Vgl0PdxWHncKKGMQsWsW9no4vozupA0R8gt8koxBePqKJcNVgumjR
sTAD0UVj3rNUs3f17llYSX6waVtWPdTfXC+8jSJcrEFj9tJ2RCymdYcRR7LlTFp4wo0szbsy6CnB
6dVTGGfVuaLKA7ZCPNbJAH+l94+F5lpPyB7ZzHAFLQa4No/jL59R8zEwYh8giC4OBfIq/nN+9xnL
ZmX3ubvXR2cXhZATMtrbtxK20EkgdOsGEH5HLoCXxsee2ELg0+yZRMO37fnhCgm052jhI0Ore4/k
8Qlegrhr9KZdZwLfsS27fAM48nDzqZse6vByfMza2r9T9IvqXPYYR72ta/fpCzMF71mrvWBnBGdp
BiMBc49hhgOSdwt+Ae/bsB9d50UIrT/dvM5aM3F5Miqvp4Qy9P8QdV7NbSNpFP1FXYVGxisBMJOS
qGi9oCzZQs6hAfz6PfRu1b5oxvaMLJIA+gv3nguLknBkkaanCNe4aXGJTs1UX5uxe1nr1dwgRHXO
sdW6u7rN6qDt8r+JcpzLfc7HlEhnv95U28mw0heihrGDGD+2tJadJTwAvBVPDzbK+i4nU5tis5Rn
uofCJ1fBZ3UsnY3VMDa9r/VAWO0Ei+erV8OmBnV3mC2B3Bl+cjHG5mOKG2OREc5mUbinXq6bfh77
B08V0EwUH+ewau/9SmWivPIFysO413Myx7LCApjnyN+IjrF8FtDTcwEb44Z0SsednDd+nGt0xkaH
WL43PpitLycttqwAvX8bkFVhhWlXptyt4xvqLMaIDnc/PRwPBKd6xINcHmU+eg8lcFCAOZG7w8mE
jdHKLcZRTG7ItloCvWwZNHaPpqQsq9Nevcc5GnHehIcS4VQonUrsU9eZL1B469GmsLPi/JAJEkZn
R/3NLVgsarLYF4pGP8VrwRuyDK+p8pKd7jXdMSmi5RqvfRd4Brdt5MpuZzVedJolHp0+I4KxGYv1
5JTmZ9RaFJ25Ri++xO8YC5urHg+4qxrjkauMDSQ8JFf0BCYNDs5NAi36ItKfV97pVU0p+0Vsa2im
49wEw6e11U5LWFHjnFjDtaid0E0p8RzF6ogxstpDAWkDCsoo7CTcsAzwD0/W4jgplA+RNja7xmo3
LrhxXJodhgSjN4AKIicv0yo/JhywAfGIL/DOAsnCbC9WQo+iLmnI0QFZUyeKyKX0cZoi7AqYmAiC
srZGF1/TvGDWR5qmX3bFtMlX41YM1V8wSg2zhjbxXem8mAUDi3SpflFWSPBkzBWBx2/qOkeqXhLh
nuSXxL3LL1tEdHG5LqEwk7sW1yGI2mKgFCeeznvEu5HcX4Rt5/F5bJoX4dbtvl27z39HbtfZGXHV
cG/soj5UntR3pNeBek+WYTs5RXvpxVwx5/u0vyJ3Xp8q1sJoQQ/RCMw76p32tmr69WkqVfcyIRTC
Wslo2BNQkkzDI8FzhlZqz1x/qhTQtHOzPAvQ+u7Exx9pfXZrywqcc2x/96veXmPo77MjdxqbGpKZ
GnqPfDBPOWnOGyZo2mkByduOs70hZgTM2diYu5Jo3N2aed5zneARXPt18LUaY3ovNRUYNNW7kpJp
p6Nv5Pdmauio/yR7lXhMz2B040SvmhnHBxk5v13iym55T4TCfYNh9UXCNIJR1GJpfPSY3VgSQ0ks
hrO+Gj0pnrjgaYr6TddR/UVdgRQS7WGjgA2s8EheRR8ioVhxObIZQ1droUgVc/rAYJmLmHpkL2Ul
rhCDN/8m7FPGjhfrVPY4oahcWExGDQJSQoe+wTz8RqT2w4FovEDKQKSAxgc9AaGIvbSvqcePwNpk
B16GuSJhXGRJlGaYJVDzRQmdKC26x3TJ4p1rEsE2giLDPJ77el4aWxy6bHYH8rwiCr6R/zsENC59
xFnVpjVNNBid1TyRsPzKZmnnePmeXOwUKQ8YM6LiqNGbjziBqrE6+kMyJ/G5dfEbgFeEUj6e5o74
FaamybEdx0M/NPZrJXN8kzGyrSoaA5vzjFwUTbM3IHz6kNgCOAydGsIyhcjmdvnwsooCoV1D1kJc
Na9tHW3mbpxu/661UahmG5e4cmapi1BOrn5L9Fy/DQM+qNUDk1j3r1ER9Y+JKcMemsOzmX/RpfRA
Nuv8muSpCpYuTX+JPD+7Q/5YqyXxE4Dxh7uk/C2tvN3cZZgmsuSRszK9gdDP8T55YVW7PB050jFN
e95HufYkAI3GcCWAM0ewTtoNWe2k35aKxy6PnCTvbyMhec9Rv23BQF2XvoIPJC4zSX2nZNDFc0tw
fKjj0AytpPElEFhFecF15bgMvtgVckG4oMnzlLQuO78Oa9XstYIZQMe+EP3EbTTj+anX4pvtIBEW
RpMFI0bVMM6q6DczibKNrU9VX6lQVuxTVv+amFF8aTtaCmseu4sT6V/DvLOnTG4TfAvwDaoTZuqX
CPUgkQDu+6jsUIOOfGRsWkKYNJE35K7iqizGQ3TnozqFAHul9awlteSmT4fI8litJQymzTU+8F7L
J3Az98w4Wf9R2GMIxct5UOb1JuZB+EAHIU9anhwiDUFv3m2ath5uDnbOweyA3SqbMZ0xe+9oEH43
SAAui0uiGgPyaN+bqALcgjgkPjgGtDPfGHCabkZG2CUJ22whM6w7no3v0Yw5YN3iZUltIE0W9bu5
MsxDcdyn0U3Sch2Yojd84GP9ZeiyPtuFhapTm888XF6J7onwaHqfI5FPAYEfuCoIDpxXexuxtthY
iZ/WQ3N0ofiHSZ7sKnP8y8ZY+JZL1svK8b9NvOKEBs7bEAaJp5Cyb+cZ+ZbN6MNKzPHsQPGqjPnG
6ZqFk4utjthBxiLQPZOCJ3deZFGo7OmtArQJPoZ9tlWq3Spw3jSj0/9ubfVOalP7jQY86Kd2qyc9
zt7ub9EW3hb6h3tMyoU8OlavKPHQuQ199msyWcd7Sw0SXRpPqP0y38Jx3sfxfBxRfJDHMz1lHZGW
K4+rQBA1Suos+Nip+qXBxMAiwsS1isrnAr8VcmtMSk17R8u5f6tqJgknyx4NCvuyzaAA2ZXrC94x
qluAF4gWuhkvI5iXVrpEEfRmR10rTB+aGpGpVfE4qH459lq2rZg8bpOpIYZu0Q5CLi9MbDAy6zbS
8jp/s3Gmbw1JTmx6V/HOc4JnoqLvQoUhD53AFT726/TaDHHYtbW4RPEtEc0Y5PThwRrnQT2BB4lH
fTc4861aCe6SVSI4pxgUDCt1CmGFIkxAwaSF8YECE1fDXE2wlz1jH1kgT9D/J1fN+jaqv5pe4b3v
hvURz9MPSMjXrGkIGVATfMk5rbeuyyQPWbL9xfmWGDV0w9Kpth3FcSiI9AFYM/qw1+ptbvKBOQbm
IVz4PVEMkmDbWH2Q6Ljj5HT2RqWxJxPlU0ZE2ScuA9zfBIbTxdAHyAl6xHhvnqvWuQJSdrc1dxGQ
tsW3RsjAd+J41mDdA3moDjVmxynm1jcs+UHWMIOrCSTBMJ609I1orPhh0VdOQldcXHJRdpBHJTBI
8yJwBJyTYRzp42pYjiqANmoetKjinjST/WorokuJXURDSBgnnkm9VuFQRr2fzWyslrXUgq5mNKA8
k5l12wwXS+kESHhVdjQatVWxk+EOr/ihUpwl8Xsv5Xvt2Yhe63VfqOENh0Ae5oN8nzRyOjk1lucG
gxcFMPgDFpQ8KE11cXSmvvTmduDY4x9UtnWQ9lC/9RbH1WinUE3d+iTa6DYOnrsV2bAnL63/WEET
5tTyyibX2Nag7vNET1GkvAOq60EHWp1PPt7ngLMfPxevg1DjfvbIxuC9XhPizSdwX/40tSTQMI/B
JMR8h3yq2LXiAHwOqkxi7yrqLKdT+yVviVK3CZ4kju/L7DyCeqM8lNX6hqBj9N0V+wPqya1d9L8i
ZtkMW5tP2RF9mdMIzBPQDXuJM186HY7rOL0WEkFKLSgnbRp4cuZRJcAdoY7emRow8zL9xL1cnBto
rzg00duybaZxAYsJfLfXcQ+LP7LFNoNKu9+MOituqCmHykFCW6HsOZoCZ2UOXK5ocPv1kokZlmoV
sY4CeAXEvbKeF1tAYB0InLedaEPpcaKlHPx2NrfJ4jS3oUlurte+KbjMwRj9IHZ+KYi2MVAab2l2
n71V6vszgT2c4L16KTlOUhcAKJl5RwrfzVoa5XkxYs4XRnn1SMGfD+Khr/JTN9bTs2qd0q+yZvQ9
hUrWSxaWSjE25DvhT7MeLIJ3QsiYL47W7v+lhJdhoTQvsBf9aep+t5H5a5IaUXFgdOlgY6LP9LtY
ktBLHo6oL3k0LadGi/64cfndzulP7H1FMu4PRQTOJa3TS6Xpt86x8PsWrYGZDOl7z1YyIDLiI2Er
vPG4e/ylj3231RqMjXqCd86egizWYtA7k59OIL6gbuiHPGLwgcVno2klOfSkEz83tL1n4wh5iPIE
w8KBDAQ+aaf+ak12gp4HnynBVKjunCjILWy/mmhnjVZYmt0LY8VXe8RQPHnpdiQ6dTeNA5mk8S/a
qHaj2Ti4YmqiTe4hv7edLsyXfCI1zZvel+xs9YN6myPgvxWi7cCc59/UEau/ujb2M6kdhdbp7IA5
MaefPI4S0HXGU6YGDQIBwwJbXHFa6ceeJ8kD3BxIXV00n6MDXRhzjWk8ETurh9Vcg0LYCYj2BFeA
nWcloGrx5HJaXctxdI5rg2pt1NiXFVPlbZOkzIKqIz/BHWsUYoMOQax3TTKR8jawbAz8YH6LhUxC
q3JpN6/d8AMhkSAqdx0ZE+2i8VffizbIcy85cxXmfjYl77SuGg+8GcNwP/hiXffkDpFT5sGpqrv1
OLbk5TCZjzomQHUsrKMH5P8kaf98m3Au6RB0oNcUWLQlZCuhZ5XMCvwSlFDdqeZQp9ERUhVpgNoz
Y8yPxaSJmhvnpbJ5QxAbsJYejzzuWV9x+1NLzsw6POgn5DfNRG+ZbxUYhIB8EybKY38TS3o17t2n
pSKUmtNDb0FUWWPY9TZ0VJntq9V4h8BeMUljWDqGRDxwraLsR0qXbwrEbwGxiSwUCLYN+qV6j7pL
FLFW1x0vOVa4d+/xy9Whz/AZC7IzuKDXS2dlzTmhdJmUfJikcnD10RumU7zFxBEBHg0WAwHFsBwY
vXAQutR3THYKkE84zcHrXSvAJG7lPJWFqR5qBO5zjWlxrgeAprnjJ5b4PZGnUnFv7nGJ0OQxELCy
tQ6cNX2UKxFHJLacXRJpEZyQIPYQg1Cjlz9kPBFONG6Ob+k84XkcXDPEqXglDaaBxIok5sO6Tt7J
nqIXTVqHps55bbKH26ihZ1cWn5eubwzLWY6MBwvTmU9l2Z2mhBHkqC8/a7VSPFQTn2/3Jd0xTBz0
8ZEH/opj0oiT17YlMDADbHxvA340tfB0T0Go3VNoKtMLekj0fjo8tDlmOoT4O9JqD0Q1lju7Zxjp
ziwU5/qBpyvCa1B+cQSeo66enRmnt6NJ7eB4B7chzBmqtNhIMXxE6XpaXERGboVLOEm5BjwtOw2t
x+MDXo+JHXETzQPKu1K63Iodkcg13SCULlwwNb5eBf7EJnMvF1uzLbdRmpr7eDT2jhPTrt6zHcgv
AWeAvi3LhnsYQROHLAAq5u95OHtgwVAwP+ZJPm37cp4Dk69EohGm1E3Ajkbt3qV42KKnFaMBcuVN
OTMrnFZ2rJULS77jr029SzdoMsiifq9nTsg/L0ObWkeTO57F7XCyaR6k6T0KBlLHVWh0XTVI/CWG
IZC6H4DNvZAbmn2PWz7cwadvcUFwMVKQJKKgmBN3OowI+lJdfqXVQ2m36UGNzsnLLsinKt9KCOAq
U7EvEXbieGfqCJbyVbTnf6DlGbTM+Jos5MCh1k99E6tLwLzlIY4V5YKGRCn1SnhpBbnVvZdsTIjI
ZWz9dMqCn430c8x/m+bC/bHOh7iXeKr6Z02bbh0gbSYYtH4NUa6CEnGzjj8y0Z+IIEAw12g/XVbF
O7Cyx/tLYpEWxrEdcDz8qePizIjzUrbeecq9I2N3ZF9r+VLq3VfC6UhF5Z4p79pNURIHZo8cwl0Z
KGX9JBM5AsbQYc+Kj17dIYgFRDotuMuUdE6lcglgRwYRQJZ6QUl9bLswIxwE0dD4hbXkh093N4/D
wOqAh7HiKdvmpFuqItU2+v3qK9Fmb0A7WFGaYEy3sg263l+N1WU74RbXXV0qGZiR8wUeow2j6Eil
52Z7D//LZszeuOc/8qJGMBGph2r4izn9UAzesCOqTt2REESeIshvdG8HpYpxWmxax9SYQnMWCzVr
RPX17/f+fRml2GLT6ILFTX4Z7fRfwHPjIsJanzLEV4fGwD0uxt7iuVNaRzF65lHkqtvk0T3ZziPr
cVYJGgxv040j5g4Xqo0nCEuXXDFZYgg/KpbJb8Vu8QDdO8TiHamsoyPBdC5IBjLXladn25Hl+ob5
9X0fpA7EQtrh3Fh/5VwykktYSnDaLoAHeJJ03onklpyZ6cgJYzDRZlI+lHw7h9ikjRxJFEkbAkYI
MgUzlk9USaTqku1NlvDSIGa3lLqMjpHtF2AfkNRkHKwaTg4Ts8KTfv+C/BFAs6ruPpqaXNCRSmJO
y+GRZbmP6OcrS4v+GgN33+iJSHEH0YNm2vA0NSeDI/2mSUHSgLU4oW707bMX8/9S6/1biO3MEqeD
GDVmxpn5nnTac1cTJs6qwLvkNDo2rnAjX8bnf1/iFimiFtu/up4F8Dq2EzTOdETnh0FFLjaeA9QY
W3dMxUPpkGWlxoItwNKhztKIV8wKhpr3aDsX+j87Cw+BJsQfY9Ffahb1fJbml9sRSTcWtD16pz38
++Ka96Pc8saAec+75ybo8O2ZFHvX/NBmgO9ISx+x0OWBiMxsuxQRLgOnPE2X2W7da2ck3ob8L4wf
QKZBKkGtQq19RPbdPLp1hBAwv0HSZIdIBtiL0keM3k/RzMYTqD9tCUIeFI62pCNn9mvWd3De0u2n
xfpNuq/xMDlXHLrcP9q6bFuvfnAQudF05u+dvo7XwSq07YgUeKO53U4qfX22swEenB2729HsP5wV
luVQ/EnYH+5Ls35e0jS95tG0XjQSrzQ2yJM+PiiPKS3fFe3zFKMt1aZsR3YDb47P6yLGiIHVyUO1
waCvmP0uyq9RZ3ZgovI4PsYV4zCzP6dl9TYL3dxDiyWcxXXincnQ7CH+xkSnIOW62OpzqvhRcMcY
rrYx3eI1nX+aWTFOb8ier0RH4mUg6vkwqap5qfL6tUEld4l1v8M2dqsLec7yPNvFVrrXJ1jm3b9s
k6IXv3J7eUem1ZCzSwRkFaVkl9aEnkRLQVFeymPOWoeUStzrGOtHhoPv8HzRquXCDaa0+Vk0HFcm
wsArsX/J1rEhY4hfhczcICr09WYx3At6kZNjH5X3+prJWl/G7mMh2O6wd0XTc1d15UgYfQPt0lF1
ljhqgv3EUrOPI2lrOerVoUIpy57uqobYvCYzhOjB7bd2x+VRp+RGG6jnnpaaqb6Nzfk7asddNDvW
h2VQQqtY5/GSc7DSR8rtuIwko/dZ/Tu7bwpT+1HiNgLgXgKpdnoYBVIbd1bBlSqd2N7lw2JSpTvi
BLLTYdrpFU/T1H/HmfheCxfhaNzkh7Jeb4i63zU8UX/I4Nmor5jZ8KfTzK8K6SIbjSCRqf7ZezCv
3EV3nt2q5WlZiJRcvjg5ZI6OCA6quzGY6yXqLCP0sgYfU+Rhj1ombsyxfTWHmSzViJlkGv/Fptnc
xoU3yigNksw1be/YoLqWvnPORmN8szkIhmjJb17dNCwOixFJPKpSBO5HDoyEIWKt3nqlfatBlj/m
eDXG3PvTOE2/4TRHyKoAzxA4LsK5squzTFv7pDQLCUY9uaz0ebTOY1r+MZFXjowacrQtg/dBanhD
lkNt+zOhMJSGV6olplAzqEWok93eYq3M3+CytyfH7WIzfAwzUrLenCT+FFVv/eXT9Fcjso5tr2ub
SrTPQz4VOziU3clKpZ8JivkEO3WgSQD4mkOCE1zQ/335/y/piSogNSuyrlT7wucTb+cImwT0JoTi
xSxfYrKZgXaKm8Rq+RKN5Rch1O3l369kmRm+UjPL8Cx6gSyhvzBvW7e6AZH43y+jEZ8BNb3Nfos/
rUCy5Dh5LkkXXdBQxyjuwUraKEw0zrWH/3/hmpV0tBSogs3Tv9+fjfV//0UdD+11FCR9edu2nXGj
NV9ecz92E4JaWsXFXFlLdWCL80uYRJ/C+TLCQo/r8z+KaXX/t6bDQmsUFpyYtVaBnBhgNLMGmS/P
DO9kAHzbLNaMYvX+y2GMI8xtCX/MgtA7IZfi3Jmr/b8/7e5/mt6tJ2Qul6FpZaQIV2OW+hlAgc3C
XJVEbba18fg9D6N3dBfvkxIyOeED9FFqIGafLXMvDs16b2S3hkfKCQqWiZUk0dDaT2RXkGPW74L7
ewO7LJxa1Z1Zld07RDb7xT2nZd3kFn4zgBr079EREu5G9sgwEJE022nOHrxFPQvClC5zbwBvW95c
t0PkHJPfmLv1WSQj4ExB3DBhS1+GEFezqrUjMnScqkSTMH6ezeXI812R9O4koXYfQESJxiz/Pugq
0lcptHvjwlMbCISPnOZ090tIrf1wdWZsjDLr6gkBAiEnubHxPIErkwwbAQRbxQnLqEQ8Duulz/jG
mQFwq1w5U9dhORLvN1J/M/2NKu9seffIbVy3RvvSKbLx3JIlXFG1f2r9Hki3uN0+G6h1rBiUtrgZ
s34YOEItttx+wxoPOwIhvqucw2aSD4Di2JvbGsPumq60Gc7S0XzIzNyCMOu1O7BQTfQ/XX9RyigD
jcdKh6Gls9vpl0da+ahY5+F4XsI+F1xYZn1hsE2usCuBRs9bV7aHZbYOk1P/0mP8mEaLTIUFVe4X
Ju5bQqpZtdW+AXTI13V93iHb1AAOG8xAsQY1UqIBarob+LRAka+wl7x8pMKGP0TF2S6TgGv+zVID
0rXGvN2f42tOaRmJS1qky76RMdMulgBIMbwHvdVu3cxZq0XEeUcIyg4okEL05DaL5zkOMUJwHneI
RiEhhcvkXjyFjM3lQB+kIUOzA+TJzibHXR2oJgI5DPAHDHUUcjuvG177HdBqvarOJJxkLIqgcxFf
JywMxGB+r/qyRW62wNVDkmZriHSlx81AMM7GGd38rMZuX8P83dhl9DyzVowkrZ64B5DkS3FcCvjP
ZQVLi51qwXNmr9v3iykv3qBN70zykvNFgyxRzVtijB4zdt3GpB0Ha7lWdX2l69etnE6aKN9wpTZL
8wdM1b8X+tVUpn/MNHowBOC9NhsZ2XR3fxzEaKmZH3NzZr7thCDGFCV3hNSez6Tj1gOFCUXonunS
sAhPa2eXyKmEAc5QNE2Ih45Sw3fupQteJDZMIw5E9staLb56MwrJhiA9Z9EPqFnokFmdiIpMS5Wo
zdjupUEGk4Bj5M+SKY95nhD1gpfsX8rVJnFxpQQieH3HBP4wwTEP5j7uQ3k/KoAw4HGY+5NlG5FP
01oi45X/Lr+QIBcocvdaBSHGDmNeYPck79mAFImDZ1FX+G1u2Ft6vVXQKFaN/EjJjFIxDtYGR8lm
zpeDbJC8jUWuB4w/dOU85RDr2CqD1u2L9qdyiJ4d+rOdLs8GYDBqdfEKcvWTnVN6GJFV/6udwZ6V
4ZJWTNeSvzVEd1rHiYBG8gsU0WlMIB5mo1bHaUpwuWCk2CAtfyqxB2/zewpPef/SIx8JjIZcMm+2
k5Mbe6+9qlhHpdDEPB2DQZVtB4vXmmUOD5z8qXIEBk3nj44hca7YmDT1tO6oGtjfrIowUDYipaZj
SAddmAgSR5cWoGlZ0kxICXqY0BpiKxJ6VT1WoWlPu27RPxYXOYipMWilOh1IdScOw8rV9yjT6YiR
9qdmM24W7Xha0vW9jYYvFq6Ba3ikwEQYDLjNC+L5JpQ5OpSmdmuTBTPIPAdnSbptHLlAoLPiT6Vb
/ckd1rOU4AU5ddhzdY8CpOSmcsAGWk62V2Vi++YrncgYuBos43J5GjDsaDVjHyaGQ8jqQss7/YrV
bh/zjmNF7MNYFH+1aRl2WY0SYYo/mDG/dB64Gd4KwLJqpoWeXG+T39f4eOGgvhrNweFHCjX4gwEq
eEKDO40lXAIJNG7J6yBIqTwpt96XWvdeasDxqKUoFpm6NdkBzSsSkUKGWee8oMwPJhxmfuay1SOR
yOcuM30nSi9iRvVXp5MVLEgjuI780nApTmLELtAJDWJoCJSCHK0lK+sMHGcDU50ubzap0NoDbEtV
6i0yQraETGnqpdD2JHk6G5tQx1jo4epNRVgN+ht+S7YP1neTok3SVrbL03IzEYgCTwBaOEa1T4fG
Mmu+of05jQVCvN6B7Tc439xlnI5ay9C2RxivnouZan7lFuDpzDNC6vpnjSiAnXuNoY0fvhtY8kbI
8Eqv53bkszSayWf1b4XEBzsNPN8BdvO2HCGuqxVw452MZaYdle0YM5ji2KMObDe6K96je6Abcq+z
lqvqtqKU3rDZULDka5veHU6CnjQ/KT/ykcU+I4jyeQSSZpZ33jc+pVouR80bG25euGdurtKDk1QH
c6LYQlGh+SkBXmmBWDTiJMV6GsTtah3AyfY7YIhPjusQWTlP6H2CtZJ/O+DIg14FVsTit0+Ikks9
64wTGn3NbJWnFfgDu4nm4CYdHkPbYKRwkDYlHMfluq8SPpY1aJPkYs+8zrTJFm7ndisc/VOh58M2
StwP0dE7OSMDJE6hotjdg0QgHIP3MrajIUDrh9pjMyrt3JSKGDflroj6VL8tvjnFb3EMLn9A9wIH
nD4q9p6Jzi6ufaE+Urcvjk7X3Cuk8+Cqo2EzT9et6rXLiRhZIPqnTv8KORr3LIkMVWtxuJCxRT4K
QP68C8tZP2tFn176yfJV2z8lJcxGbazc7QqElzg5mgA7UcFEJl1QrusnQNJ7Lc7DhsSdLTBAVCkE
frdWle6w0KY+f+M7s86eHjwii4RyEDGnu1AR1MjF4HSujA3Bovbm8+JwC9WW/IyiYavbZsP5cZ2R
dwYFWk68gADN+3RXPEjZVijG6a+lO/2J8xTfgIh8zV0Ikevugj3SfzO1c+FhhLRdj1qEGjA2jnVs
kOsipr0iTeLIMJLxn46FqzCwOlSMwZ8NZ7coqkQTfRUhLyFswENlm+wezc5lAzCbjNC7bZcWxX6U
1XOTGr+NwaKcMfVsn8OEYAzcoZoDPupOexOvG7rqEIpzvenvlbQDqL6PskOjYm5X9dNq2GoM1dCr
NbhNyXA28VdhANmyI1aHfCAno7dajltDMSX2SCydqm/FNIR6yGE+u+SP6M0Mbmpm3jFvzTaaMGxl
VnvIzMRfm/53ZRTPmp2OW14sqbPzEwX4H51UwD2H9Xb0HG9Hb8a8Jv1d1v0lw++4MZ0J0mllYWMv
y9viGnCd15oJQrMw2cdlHSr3g4Xjr7r/PY+tG2DwfGka5zTUkHsNjslxbUykzna7ibvh0VH2Ckzz
i+32VuguWvvE/OX0WCnvgd27OCcDwYxJN8/xut2523vXRum3TNx2lsCsT9eG8u45TbP6gC4gbMGh
bAgxJtoLi9VdaY80rFK7rl3fyjn7gXlNKf9Bi40KYNSCps9XJsN85M0KrJXFUJDb3oQNSFw6XbE0
g7OGMIFjzKJQO2ZMMXEjHYyV5KnC5q6Bhsp+3twkVvzbmFGAJzOpWzSy+DrK/qD3W4s28CjTe5cQ
I6LxPkvZIJzwvBfHZvwriTdmdHmTk/6x8tI21JNUCbx8gazfXpLmGZ9d5+vM0bY2tlVtMZnSFau7
07E3hLUbNkq7mFP2lhQi8ZshXN2I2ZJ5d/xJmqkh7bgINL8ehqeiK/u9aVHdMRFFwDCtBgImBKH5
+6Iw5oKv4GTJCLOZWocLQKN0N7X9uET2Y5nkGiN6qAEGP4h4rFrbPvZ1VPoIfikXY5IcRy57kJSc
eKR7USUXhGXX3S4pSslYdMIx1sjHSeOvlnetL9a+Y2GaiEhb9uzajTlcc7Iaw+MmxrW1cM0aJpte
L+UUZOZe8whoN4l61GfWIovjUsDiHQzMVXuwhPyrK4QCtUHU+FJaoGrJuBRx/rB6dk4labW+6MHk
SOLqcxIm64ZwZdZmhEiuPC8mPqdsFX9Sw7vL14DZmwymfYsn8M5JMjR6vXGu8idiBNN9LYzHJRWn
qii2jmH9oaClLGb8HAJmPg0iZ6lqaKw/vRgfyCp/xCLrbVRDObYNGbRKcRGJNXDvEqlUmp+FiN+7
uUZLDcabe93eD3SmW6m8b11rSQQViDfGlmztHCC2A1B26y7rA1ot8BNiLC+WNyMmKkgnNXTU92rK
1wAMA9G/60/uxk7omcbBsT8aElY3ynOZYjjkQPBMnQg35sPWR3dP/iUmrhUHpHBOhmIC70V2ET7y
m+ztYpyPGYAXqaXQFsa1g9JLxRgZxqflKfPBgzTkMrJnf0ZRLbXs2bQNFTJcuLFyPXH+N7tKa1l+
oFAGFtLlL0XfE+SlU1F5Quw1i2dFm1XXtenIix7PGRLLr7hB17YOvT+qkSAXOCOuU7AVG/tmZ2sr
AGqIECZ/IWCTGC98IOwEAq4NLphK39dJztomlv2Cgqf05yIKRdWcIqMTe7NiRlLg4rIqQmS8qkcr
wZwXhUvpblXBd2lS+4sV4oM7KRq7zHRQirkUYYkbqp5oFVtxPnm5XqHyuYuK2HhrPIOc3LUI/rzx
A3TBCjWLlU8TDMPfWAJ7EK0X7aaqJVxqek8m7eLF0bI3hpPECLEtzYljwGbXI72UHMPR5vHSVJ9p
OQ0XVY4k2nmp5wN3oDytZuPApzQ0A3I44ZFfWEDoJXmWCgPbf5UATTaR8sUxgXlkU916kf2syOIn
QRtt4u7zm/GOU/cWhJWAsKX7H/bOozluZr3C/8Vr41YjdQMLbyYnzgyjSG1QIkUhNHIGfr0f6JbL
ocoL7724U+KVPoqaAdBvOOc5uI90wZgzy+yTA+ZnVdmKQA22wisHBlhR4TydD2iIWbynlEZ1z3A6
ot1qfrguiwpfXUC/PQyuiazOoMAfh53JrNOylyxHHwhVFM/k60oMYl38ME3TsFmmAkkGHEGV6WfT
kv4Xm/ptqursEHHpxrVqt2mePlv0/SyWywfPGxmjwircMsSvkb/pkBFG/6Ixe68dVEhkfLBNLwzC
FjWsgIyZC/C+6e6IfMGjUWZIg/AB22pOXlYHa7Ojn6hrC+XgFJ4IVo+ZISNCjmwqXd5fPTG046hE
477k2mjnmDCScheLZ+0Y53Yxff79aiaB4CGL3Qsy7uJJTXm9LYFZbxI0yhWT8V3qntFUfiUkKFEF
3ju/jZ7YhCRHjjMa4mmiU9Jhe4SJFz1apUBS4BRvdcrOXpij/TQ0xkYrM7s5DRIkORKaQosXPJoj
JmrDpgpqh0+zNOlzm87Zgc6/2lU7PPqui6snyq8WqHdRxP5jjaHwuc1QuAgZOPspyipi7uIETglP
G8+PWfG0PhlUon2JzbZ7YeKNax/KkTmLMwVYf/XsGNFUMgsUG7UH2ARTfj8pB7MHsjpNoIpksbZp
xt1MPDo4JoqaOmza698XAb1hxwquZ+/zkKveu2cD5CKilIsDqkIQAaFOj7DB29B+0e78iPvT2DHT
NflIDPk6fKVhlj3MVd/wA9bbyIenxcAdXVyCIhEzdQWu5xoloJvqSHz7gznd8/lo5gEpmlpSs0Eq
NkY/fJsd+pEa5M7l75dFj6Wrz5De0Z5mexKsACq2SHMEiIxVheOIq8yRVwHu9+r4r11hHHI38CET
9mrFptO/isF5AKcx4XPtkMNN4tklZOSI5Jk6l06NEKDwDf66oiHleepq1HVdY9zStDDeBhl+MgXN
bnlXMY+JU4eMRkhxETPexMKTGoNVwNeEAIFO1CKmKaiOkd0j0AOm2rsRWRLjtNcZpE2ZEBU0ko9V
xN7D3y9aoW2obAlgrlDEu8RzsoeuRrmWj96Jz9eZ2IpNpOveumRSNziNT9R+el0mQYoWtj+FI+Ug
w5V8KdKaRxLtbnKYGEKaSfPYWOR7SEp+9l3tLpG+D4oaZD0Qrrh68LACMfeUzlbhFvNqygd3nB8k
de4tS1V4cGKcFn9/hewP34ub5pit0jQ7eTb0Cowqe5S8y8VVR7d4eSknZp7IF4DikEiy6pVOnv++
5IzIScL6GHBjnXyvCp/+vgys5I3Af6gH3vIcgMtuqqvpjnl3VxZdckDTz+GP0bniBB5rlW9YBMn5
yV4ugGgG8KFannQc8s09NSNsm16w61JqfL9T68Zuc3I9nP4pS8TaHhnRYtQfmqa+m07mvMxmfhCF
Mg4YzJnPNX723Pb0NRz87EPqo+nY20A231aRQUNVBx2HAAozRsshqQwhZtgHuzKnS1bjVy57VJxD
zWTasa1TF8T9ZuRmzPKx2yU+RsoOwAHLBajzaQDLKDF/6nhk0z665xAvAbfntsQFeMid9odBvY0w
0761GqQeyJnKmGDjFMeW/yVo8YO6ZyUy9ZjKY26FKv3MA7s/9hO890Ft4c4MG+2i+ItMa138ZgeH
3s69VbIfDqLW+2TszddR760GjGDmxx95rMz13LGXqzNSVC2e22HXAErKPttAlw9ZOb+pEbSpxnDG
YM7HFFUHx6VLtBYhTZo5dztCuNb16I+znsnnFHvmwQ2PmB7is+hPA4fqIc0LtL+yP8lAUE+gpVWq
fCTe5BVFGNktipwnL/IZihPI10PP5TvAHp9ii1itsAU3nJGqxcm/wpFqJe4PB0/tuxoebd844AW6
B7RG9yC2vl1uUzag1SlGq7pzSvm7zigaJpLe2qylaPPN9hS4E6woBqqKwpg4akbM2OKbba6/jbLE
RlEw+uli8qvLjh2v0cDnQzHPL/++UOHWuyDN31RO2F3NBmeDp2flTOjg/r4ky39fs4Zh5Dude10W
WM9AILTnqLF/N6bTbArss2Xi+ehq6XqWzaJqMCDIxRAdxvWFRaIl6nYf1U2xKqU3rQvZhNs0tL6G
AEh5KHCjVAHPAwi5J4ZioOcs5JNWQDlA6o65MCbadY+QtbdxAteqcc7dPL1UaRfs/CJDDXcGPjRA
/Z2mx7zMvr1kmHd6NN8T2MwYzrtN3MnfhT3+rAtcB23+6Q3BuB6sGzJFCmHclljiBUOl1iJlhqYn
CM4K/KYKhj+5GzGjqt1dNR1ns5zYt2RXVOR/xoGhRp1FPS5Xi7bVmBnPLWzcArXKvmfBGU+25E4m
lUGzFFjFBamy41wJ/J8d0BM1ovewrSOTyTcM8AlOF0QmKttTK26Ktv/twcZYG5Dc+Yt3MzkabMga
+P7hotkKP+louZQ7VF805adgoL2NmM22pF+02bwKfKl2bRNiOFB2cRIL3a6gRWoXuVrjpuwJBl3t
E9OkV8xE/1DU7rQ1h8ZcUZE7pAARuObkwB8id91kNoku2fhS46jgCLa+BAqUi6/oaCOj8bdFm/8M
KyAJY+tCUYibjGYLvH9v4kXFL4viq0pgmC1LeqcgVz5Mnk1pfUHJPYFBOphEUUQVFO9a+JfCD3j6
4lzaCP8RmdwTvUJt04Kii2RzGnOJetwdjGNI0pP9lTXDPbQmc2WJ9CVjBNM1pAllcKLWMsz+cKXc
y7K4W0tIiyB3qHOY0o7+W1oPy6jBZSC7w/6VbLOGpQSZeudkcr5d7HeLhuMLZ+KzDEkGSLzJOUZp
TftTkZ1YqugWuIqUZOazu77RAyRN4nxUi+AP2Y7PHG54okHmQwkQaHGXraueUIS5/k46P90mi07q
70swDM4ahkm6lpWP+HDvZal1MtJWIA4tnjE5yRPhUBMRnM09zzzeJgC0ks51P2Y2kduMENDAXrO+
4Wpn6L5Khro5zB9q9PO9Ngc8aGymzfKrdJPxhNmEJYAQF5o2hEDusAu9MbjiqxtX7dSdIUOqHZ5Q
tHqdQkf37ARts61G9ytR7h8V0kkSvaPPzHWTWy2FtcusMWJZ1vChjj9yM700jAgIQbe7B4YNbwUS
qD3I7mg71+H8qh3HxZPOyJOa90OoyjxECStrHru9i5Um6NkQp+1r7yF3jENFcE7fPfSWg3qMKOkV
Mtsq6g7NHJKGJYnKQvdN9onD9/G5qCyZO2fbYVXAJB4NxrJQCosNmlzn6CaUSKn1LNl4rya7RsNZ
OAfk+N4aFREXVYPFtDgkUQ9VtGCHpYF/bxf4mybp5kJkHTIukroiE9RuAMpmRMGLxC58nH22f7ia
T6povmyQXqs87/qlD+ect/N9tzi6jLx1V3XZeNvOQgpvmezZ3dgKl/Bwa9VG/XRE3nRobec5Dhh0
CU/SE6g3EjymsxVA1UwqhNKx/yQAUmqfIpTc6P4Fiui4A+16GArrs5DmpwIpNpQQujA1bLqajsCp
GOzWSfBOXC2ITYFVKu0IIhvNm9HLYVWq8BEe8S8CXTCRuhVWaEmzLMa3DEP4ecz6E0N1tHVsEFKv
ew97sgAGU7bvrioPvvaagx6Ut0sLG2cmtQEL8Oxg6GrbEm206inkT2UlNm3f/kDI1L4U+P0fg9Td
MGQ2jgbSMMZfnOOyyOID51+3Ig0Kl6gwT0UeueSBzuQ2uUqcPXeY9hRlzzH7eYTByPUHlTrAPiPK
8Fg9+V05k6rEyKfCFKHN164LfyWI8x9Hdww2pTb2MsYiGYyTOhbzD0SX8cbN2bWIgOikekyvhDyK
Z6Stmy6c7A1RUCflVgarNfRzqrD+YHtYgw3LCI8s+03Kknp0ks9ByyUTRL8xEtTHlq3LujfSJzwY
FNGRdxgaaAYOjilaQfL7srwU6zDNfkUY+KCQITkxixD7EA2PWUW/gzLuIA+gBulJM9k7NdqgSaav
gA7ZvQwdIrOwuzIOClEgQ231JbTvvrwz3LEPYTL+zohFP9S1aHeiAUtgAyhTSpODztlLt80yP5TG
cx3jQZn9qz/Lbzn7P6eKkDxUzKvCtohcsWZrNWC1St5IEd+103AfaJKy0gVUX+LW81zxw4J6srdh
YNjs7ZjBYh5uTE3d0LAEL5rfVpb8xEFoXVy+Y5vQXzme/VSJtmISTCNZNO4+KBgW4sFEv59l6LxR
gLuUSGZw4yQ8No3+GA1gMkjE0Ui43kdUT29pXD64hXkvCZE9ZAVP2HKWW7r0B4H1exVZ7ZeDGpos
qrs9Ft3WdjIaw8QNDvk4sbwgNqqcna0H0Ya1f/xsCZZTqfasFSY223CIEo+zbGctfM4mlycP6y+P
pMTn87nKyPSJWVOYe6ljp5GrAb7ZrukJ1PHJ1l1Dkl3MShYTZfND45iDJtt8OjlueXxVKxEF8R5k
L06Ybj1IT25xUg08AxmS2VWwdzyLwtfezMQu0t8GyZrIqrWY+D5e77msPEPMVfTRi9VChk64S4wO
noV3SUmI3qUBlisuts8Updbcel8BEB0yyPLbXCC/mFF7YqnaWg6jApK9G4xiNsBmnoks4pzqFkWS
ZEqQnHiwX+Roj4x063xjpmQiJ3iNKrfcdrYiJY6BnerZbiddos8Zg4VyNu9gYbqDKjnT0bFV2HSt
d/zl1kOLyoGsvy/fB++VLCQqXI9VYD5baF/73/1c/ibUbNtrB9tfqX4VTFqCSpAazrWJ2OM5Dm37
YhTzdXJ6fhoWYwC3gWpeO/XbrrJ8H9Tytxs7j9H42LvLSFaXQCs6i8+sepJx9CvVskLu/iziHB9K
3n+By1jQa2xWM7SfORm6Ussj2VpLf/jitoZ/rHoL+FWJtIAgAo3Xefbx+6VMuFN4KO5gb6PYWMch
mSgRXKq1roJ6rUgTsGzjUqPTSyx6pCSymPasBnySEUFZVIvE4LmMGfxq2VFqqjwT1ugqwD/uTLsm
GfUGmdYuqFuYM3pOtz1PYQyLzBXyXI6UjH7Ltdqc8cKwbgSPiuxqk5bFbw92zN0if7kBKrggZvA8
4zdgpRk9YELVTyEUWzaGmZrbw9yqDyf006uNsB1f8XQLdG9vc0I5Ez+c1zAOP8ZfHtnTDyQJJocI
+I8HkRLvGxbgtE3foaZXaBN/m60+eMFC055MSdZmufeHk0lPs4vS7mo1JCJQh5HN7GHuYX9PYsbJ
9fSpCegiZpcnR5EcpKzfzXkAOmmUD2WrcfJDn2hU8UxZB/MGCqpUi7x/VN/9BKBoCkKwHZ/ViCyh
Kax7n/XVdqqHmz2aAnkpJk4xM/pWs7Gu2rHdWOTnbkzNRj83EyA9/ZQdupCOfoJVv7IDD/dlaXBa
hXzVdjzkQN+qDGKFcLW9HUlLZCOy8A3sdyi7x1qmZ4gwl65BPyqnFGFlFa6B/t9jKEIfHtQzrbLX
AuU/UBLCw+3ERIJFed5FiIaL79oh/68wn+1k4CnDuNrAsZ2KOdulPhmEvXRA8jvqmuCwhLliFFtz
5klpQinrARdlo7l2WfxFWW+eooD1ikAJMie2sYIHRNHSZb/LzloeVU7P7hGTQBuNAUeu46Myxrg4
Nu2NEYS/TuPi0FtNdUna8sp2408HdBLtAUoIGN1vrLY1ALJupzo2UDy0gYovv8LyS8KzWT6LbOxW
Uzl8j1CjNt6AE9eoOMQtD9bn+NY4hsX76l0yHeHlqgZ7ozP4QAHXbxiqaFcU9yrEPQdJ76HrUlYO
Sf4rGYaPqubWKS1kzn5AtYADnqBpwhjTKnps516+1tx8zmjtS/hfYUtQLnpZ1sJArxj38czaVswU
902vm8PkESNXl2yBS+eMsaHkniEkltw3xIhG7m3D+CMWZoIjyMSQQ/2bD9OmAT5/hyODJF8Xm9yw
QWT5r+Lip0G2CV2oaEbcFbfO8pciQZ4QAw3k6rH8LTONJAehVpbkm3xkOOa6jIUr6V8x+xSHriVR
ycMFhncJk3mWHXuWXWkz8I9xH1Egp/uACUMAuctVwVOJHYo7mRS2meTZSjirko+T5RxSvgDjIPsX
V65o4B/jmCV9lu9UhhgFG5xY6SUGT4xU29lcOFANctozkf/BzM0bMAmcsjm92+AKLtm7EevnOam/
8RDs4t76ssPhtEAlmgbDvCYxeGzHBpDsmNx1HdAzlvqmJ/rYvCUbCOH7Szj5J8gAyKPP/Xwc7UHv
uY6mld3Eu1L28yryMXyCYHmRun6Cjpiw/tlMyIb3Bc2i71g/FJlJjOJHNJ2tQfFmB4TVTrg0ZBhX
e1vihG99eZmgIdk85C+OqgA76PlriKObJ2FWRJ56MYwS/YowF4fOJ8fLp92X16metkmJs7T32EsB
jT/JObnKQtlwlMt9kpZnuL32R+P8YYSPcqiUBIoaTAkpRmymyA6GoEDfVCniH35tZOSiZ/zdqBRV
OOWn2oWeWnX1icCvELQWbH7kzN2ucuK3iQ/Ky9pfrV1UuykxFNsu/45PuWNuKM/awY+A+6ff96J8
mjL+0wTZN4kMLrsef74gjV9i7TF//2nJ7kaqOpEkJz1wFvZlKDImwQGgEJcF1TpQ5TO8ZfcS6epk
WZBgY7aRboQMPy4FkxPGD2lbHfwwpy/kaEoDbh6uIJRlqZNQmjh6VRJVt8364EeV8iGPQF5jcYrn
Ge+t0i/jZNImYrBeNxNvyuxwuOS451IjKzZ+YP5kifsYc7e+yACyHGHb9y6qr+VgqFs+E/jTlzys
Z0E2OEoFtWI2r+6BSakSuLt0roKVMgi+aHLrN5wALl9X5W8pKTxrkdnfrS5c5jAaW90yXw46Siue
B3ZF39X1GeBotygu+STQC2EvIByEizWdxn05pkfPY1/XMXTCQcrCCVP8z2nCnluNsGrTury2cIg2
oL5PeS2cfYx9Kh3CdgtZYNuhGd2Yi1PcsOuzlz5a6ObXZk8F0TgzQRYhbj6iyjM2hob5LGMgjeAH
zZR6TuBTGIzmB9GD/PCNT4Bkk78PrDQ16aQU4nDVPddfCWhWegg+qoIesMvQ6qHt2Xq5Xeyxe4yI
7LihpEcENRLszz5BMzB4EmNASwpIEdsvIpPILALjLBvpPLsMXTd2iNMmWJzVHUG4uLJEcux77JxF
U4gjMpxvuwGWRmYO9xnasr30BmfvNfGrS3ULgMhpDkHnpRdzDJaEEq9Av518p5EaT5U1fuuEqzFQ
Wfwgo1ZgoJm3QQfixbSCepfVhbNzwTOzACHO3XfK5AksI3eVSfKECQ7UEWtUId1RMGCAddPT7GTm
okivG2oLNKkOkaY/K9v5MwTSPmfSHcFk6Vc2Hd1hMMr64NCAskroT2OCthCJZO4LNpDuEK/gA7g6
+enN6pe2v/PhFx6c1zxOxg9GK0zt+LhhfxMvkwuY8SFBm0F6BmbM0wi+MZET5rVLiI8dkJ+jSyeA
kZyPfWtY5dHqxGvbF18JbdxzXOc/ss6QTNZ49tV1AFSIRww11MVK7eIWKsq3ce6MS8sGjTOYek1K
L35NqiWfvWe+UIhtPGaSXEig7fw/BXhq9Bk6OQrHIVogNx9FVaYPTYwfsK6n+MlDy101KOjC+Oj7
PKkUjDxibuDRAN/6YbSLbNPlwYDG6TnUJkPQP7piQDvKpDrMTvmD+G5/1XZNxnQIDofwo+oWFNA3
PDqaWwA9ZLvop9kNswVt8+TQWMgNUhcBLezYcVMheTh73l6PXFi5KaMrbOnuOJR5iD4SHAlXcc8s
ahd8Wvb8FsVQ2V0XW3Dq+wGzx7pe23EZ73VHJiqU2ZZpIBNeaEtWGM/A70PKhJuvEDnT92L01/g+
mYaEmMtShpDOiC9PtytOpZIclWZ8XI7Hxz6ZvqKxInV6lMaJPe5XkXsla74s2vl2/SAh7px9OFKY
Bswr4m37MYrKJ2iLxibvyRBgQGiwjuqrQ+dbPytqrPMEco9b5+dAdM/e7r3uERGPeZrn/DfuwQOu
Yo/9Q/9k+kPHVfBpS+9LJc68w2YcIvK0j7XSxB4ES1XVyLNRsya33Ygh8GSbd3BSEwOtuw4xXwrT
EZsO3kzjYpZcrm6UPtH0UufaPLvpuBlHiRm8VjvMBchOcxEwvj7zHZnCQINn3sZ+/2R23XSCK8bi
v4+7rVVM/RZeDCWgF3W7WU0fHnDTs+Fm21LgPmf6dlFtEl01suyyK6azcIBpDol1mjoMrwFK5HU7
jB4Tapv1aR2+1wKheA/N96oC1RzgDc0oiMv3JGWX17QjXIcEpTCZBniICByfvQtFW7/uY/maxHGG
U4Yaf2Gat4bnnOr8K0qrjKwMXkylrZM/Y2QFbpTEtA2EW4zskWiVG4cm3DDxuEUFKpK6V7e2meii
M9iWPEmz56izu2Mob3NCPaXd0r/2xUT0nDI/MhD5O5Cb3h4MRbj1lkezZR0Fk8MPvmhFk6F4LZyz
+oBtK0+lj0y+mP2j3077rg/uQwAXAVg2ErIU/WvDIg3KGfIg6fJUCcNXJMjBbsDNoBrLO2fEwRL4
zBCBcii/GPNJF84icKILH8MXMqIJVAOqfyFHYt2BDLlJSctIQi3TukK8zw1TysnSmzhyHnSNMTij
+rw2ZfaDyQRBHLpE/Vv+oZc9tZCeUL7YJqglwRbEIfJBVbtCBc7FjSIXCeWymVX1eRS1h5XFk6vS
pj5OmuLVz8Kl0mTN4fnu0R5ubuI4sE92kVNVe0HopxMxaFOWCbrK9mAwMbPVI7EqDo3M3CRbj0QV
xk/Zi9PZuErzlI8kTdqjwTtQLXzWcIG+aichkmq6kRkW7gCXbhnHghiAtrvOXOcIDRd4x8Tbw2Zo
pXWfHXzQVeAHg7OZVsma4V0OECGBFmfIowzMXWYja2Ss+mlK+zk2nHpfd/i08XfioWHOMgXmUY6K
EjArn4yCTtcXOaESRD9fLBI8qpazu8D3uGEeVHcM3I1o3relQ9mUYQdqIA1EaOSpEaptbwffGEUO
RlfPuxFpWMmPsBnonlY9lRCauaJU71gaL4i6FvkDA8U8JBg5UPwU6bD4mIk6uxglMn8wiBJhTv4W
xyLeD7pYpj/0Dh6uvXVY+G+iAmwkFl3AeBzB0BzNcAddOT6ZkVwXVUCIdCJ3LmRccJA0hpIu0tLR
JU/F+zS5zRrl+Z9h9K8JYRonGQcv8H74Z4XeLRHFR+JbS5IPFgWNon07eu8poVCIaddmBL6p0MO+
AzCdtMgWTeinKF3DrUwEDAWvhDyPSRDMMMSMwmadk7j8a2pL0ciiCL5E0Y/GDi26f90dXDk9zB13
OcmPEEO6eh+O6XOTZCaNYag2I14gDR/kkXNrWQSNuwkLA04duUWq2J2Ilf5jmcQbde4Fz1qwCxPe
boC5O9VGP8MpfitZIUZ+W910R5dVBLV1NM1I7QZnkJhDO/JVGWKjn4eIKNo6ZtnCLC0iRYm1+iro
QGhMJTe067W/QiQSzIjIjiMg76GGFq9AU/l4dx8XpeBGGcdJe/FeGkIQS1Lg8mdfsirUi0Ycssrr
9nvMEUEhGN5YMwXnMOjnbIES6+WlqeBCwIyg+i3Nar9AKIGtVMfGjU6MFM0L+n4wuCU1IdKISx0q
dTVo27iMULhHJ1x0kF3MG1ny+siSgXjvVFI8MPi8QRUgaihNjbXVs3hoceczeGvUSZhVebDigFUR
Txv9VQoemTQYW53xeXYj6wpMaY/afIpZnDC55+wf5dRfWoNiOc9anvC8QViP0CrCkEO9Fg39UWQw
aTXR4gQrxfgxgrg7pbXoTrVM1J5a4MifCkjoGwdSl+ZgL/zkDI9l2sxUvqysWtzsfY8CmqFxZJff
RgHYDjr1dAKRD7l8eWE+r7fI19lsj86v0BCnQAzv3sCb4k4se0JOsTYpT3ZRIGqP45fRnRjqBtTF
QHJw8iyMnGHJgk/gDHng8b3y2+qgBdJFcLrOeB1ydxSPoWDYMlnhm9eO26pxzJMrdbZ3cMpw7ul0
NwrkhAqlG3nQ9jHsLe+AVHBDJ7OgIhgXihCTVdcskaTTnCN6xW5vtmTE2WPgoxefuv70z192oY18
KydpPOGm25VgV7AlPmY+k/zahsaVRGhlhfbHUz11lMIjjCaWcO0J6GC9geQ/M0wMvJNbCXP7r+GE
3x6DNqzQRl+9bjbQvw/62BvZ+I4olfl2I18KdL5Xlj3tqkNA/95WAfNhwqQOf7/sq5mGqrgadot7
wcjtg5Fb17qf5kPopRKEQmwAM/+Pl8Q1apA0Mt/COfuvv/H3j1hMGDcTZo15ABvPhvosza6/TQtY
H84enzjWtsPf3/Rp4f8Zfvv/Oeb/a465Ikj5f88xv+IKr/9bhPny579/Ne2//Yvp/gP8h7R9T5jC
Ii2YfO5/RpiLf5hM4Bzf94UjbcuVHimzOY7A6N/+xbL/QSAyogLTlqbAukVAbcNsk98yzX9IXyL8
dy1L8UBV3v8lwdy1TZcs2/8MCFcWDjlhYgr3fOTMvu38jyRjdlI4PEtinzmDSoPnQBF26DSE98NB
L7AB2JLepfWRC5qlyFS08jlEsXLMvt2seCq8HIm3axnHNGQXfvCb+Yk2GVD4HDCaCDZWMh5zreJT
NMiJKjp+BLzjw6+KYqT/Ik6OxEvMByJ50TvbqoS0lxkrKSZGUgA2cMgit16sphs8H2SK+F/SA2Oj
4Y2XU7Kdi+iPKsrwEVlRz8I61oe8dsVVN68MPgohQAaSWLs2R6O+Jw3dShQpFLkOAmWzANqRGEW5
RY5RrdCjwZAcxludJe+VCsZF6xc85AHP+9B+RQGbw+Hk3y5jd9hm3o+QneApqHnRQwpZLEGvxJTw
EJrGldCQiPhMNLfRVJ2BxVMLIRUhiOqtIFx9qSTQ3Cji4ViUYnEOkbO5INVw1S8iAu3tyjpCeUlT
6RrGt9MhPBNFqu9tVt+7DPtkPgcfhekf2VIlp5CFbZjU/bZT7N3MSO96IZ+RShHj5eO4dVp8CKma
OpKTWNN3afTS+3TuY2psB4ZYtwChFkNPwLJx+RtTOaVlljR3ZlTbZum6tQWCYjAgoloOtF57K4bM
e1dE60GUjBUkONwEbL3pgQjUAcW/j3qnfvKt4cVWeXsYJ+b6MbkKpec3Wz4rBypjF33MaQQYOCOC
IvWAxmI/LTRQ8y7vPh1mLiujsX57JBwhegRVUZTfwDzpL3t0i2nq7+VUwAWKQnJkkqHbsD3tXow+
eXHwPOy8bIi2RUkWeGY6cCursb4mDHAtYIH7oU5/TAKI+tRTtfnA/bc02osFclQPUYbIAiRfYtAw
JpwhqBIU+JyMh7nbPPhTGezS1MtPAeKgHWkpTwNEG0xnHtwwbmu0ZwCvmrJuj4DkyDdjBIanyBlP
hurHU9njlM7dtiEdFKUloRV7qfvtQGBlr1i/adKIMNscp5R1PjSSVZnkzm7Kr1X6S4ihf8gTBKe4
JzY6xGYlovRP1RvfDQO9q6+DctNxJNwiSDfbSjWn0YKLnXifldlaD7z7IZSxNilAdg2z9ZYvo4ea
rC+Gcs6n7RrrkaSwP0Fqv4QSE6pTmj2+10Kx1UFvW0QmlLZ5/A6FCA9W6XPOxOnGZe6MzT0pMPen
19L1tpR+YjdKku5FU+urzoL3KUup1kkIEYBn8B6F0LXq7qA16tcA4TLu4Zi4jr7au1HyoiBFw5TX
GzugF0hKv31oEE7vSLFDKTJRkyxykRFJ1RVZ6IH1KU34nkEJhzCcuFxaR0sUb9airS19/uIYxqpf
9NEVniR2dIiaG2VCYp47ANITa+iea9Sq54Nnq/Yr6O5ugrwEbNzWhgmCgJ7uDvN95WfO2aw7E4cs
fVrEPUUW8LaLEqAGLQw936hOjcvWFWnOGZ/moOZLnbhi64QIRayIO9xO8onOPQfTbWB+DSPGALLi
QC/dUO7igekX8ltiBcgOoGRK7S+8SAE+lOCuwhk5qKLNiacSiupUHojx+dDYGVYWtLb9xB5/63TB
JWP9iqixePIGkhsMCMu+2ekPJVgmD9V6In0RZVd6QmyF6VlaLO3CEm8ZthFvZ0MrAIwenXBDQRXZ
i9b/QlP7CKCHsJEoGQ51j6Bk+ScU3cCKXpTQGKVpbJQPTXDqQFQ3cIu8PBTPpO7tibKlKB+r5GAk
/kOSaudhrsUuR25FuDYTZSOS3vPktN5zBDqsKBv/nvuzuntRCdZPuGt30j5z8Po+VyP0laAFbRS/
xXiBkObfB1r1R+ZUefY4FKeQ0+44gP+v6vxEqBlEBYGXY4htwnpCgNlO3T7+fckJk1+ZE0n2nAxy
5aF/hoizye3epiRddGthpE6wy0JduccBaRKKdFXcvDDfUuNXr3kn1ioBM1koBZG4jaINfAyOiUH9
XKK+xsR9ASqIp6C0T6X/i4dXfQ3dXSS6caOGZa3toGYPCeNBy8zZF6cueh65rq3uZwl9wZUtWWdY
Z5NqtA8yj3mvAkWU8vyCpO+55t4/lIAb1wHpmGvfzgA8kCf01tCWcPuOxOXxUb/YrHihikMo+tk1
ZX5UA6UqNHRBCAJmN+YJ826am2pvAh+7pIq5k6zaBV5cL0kMhX3sOwfO/5Q1Z8thB9hnXfrQDuYS
aVz4BCRWp1GTwcHyJ18vE4t/Z+o8lhtXsi36RYhAwiam9F4kRdkJQqoqwbuEx9e/Bb2I7p4wdHVV
KpUIJI7Ze216zC651UDd5v18fZ1kb6OuvaRJaFzJJsf1Pdh3sOD2qihMc2NGbQnTP3r2Ogx1XPCf
Tq+rm64GdsTzFrLdq9ibVnXi/RR6R1tf0WKgT/9rxYmxDYloYlrKBFSSW7lOyvaa0nc9oHWuHa26
V/Fksc9zzGsl7o2hzqZhHSuYgA/bi9/6np96rGaforEZOjt+NA4PCzsUzrfRdutA9R7iveBQqEg/
pcC4UXv7B79ze4gfeOodjd9dg8ulK9jckWEoVm6ItpW1Dl6sWB1so3G2mBfVYbJ8bsEBX16Ukx9j
aXtEJIfJwT7VWw6x7Mx+x1GW6BkHl3NCcihjtkgi+MNBnZ1srFdnVWaoZF1gPZ5I/zoxvFQbQY5m
x++J1ykKErDufj+z5jHqr0SIO491HlqNBHVRwtlQ1+xZ+wG4Bax220LdszSwvi/DSf+wYh7DQ/rR
96W+Tmznn+407XFqb7XmM9sZg3oz9CynstauNtxRKZKdWu1Si+RmgzQ0p9CDVRbtrSITO7x8z91A
xlvZHArbyHfVKMlox6gc5s+5p/71vigPiWu8BmZ35s3HyztYpDZ5lygEE+oK1nSTyf0ydi4NtfHS
6+Vw4felnlhKcCbDIYdr5N2sdEKAGN5FiPwvzchScasBnPaOQWe8bTyMMW0ZYWQboA6ay9phhz/+
+Eje1x5sd3AY57QEMBwQXhngkxN0tmS1fJYzBtjTtfc+Dq2NQWW8Lmx9z1jFWY5x1x0hU3BDhNkM
HWWUD6Gy7KMDqJSrZ3uPErfMCRA4unBziYlj11F63GsBtNmrkSk3v2HNCAeZpAfWyEgIqqeC0Qof
49rl9cvgOT0hKum4kNFgL0Ilvove49etB+soLj8w4aVu9rfRFWLnJMfnD9oc0XTdnsFaM9CCV7Yi
2NnXaKRdRIFrZJS4WKMLKd3lIvd7ClzzOdf2AWLmwSYQr8PqpIyUljqmdMsC1NjFxEwt07Az6bP9
r4cX6ndXRk0Flm3EpZjB/cBN0Ohax14kIHCADG6THk4Hje1gYVBDWE0gx8jdM+vXK1JktDHYBm4k
MZtxtpalNz4xCZK7gvOEExy1BvrbFszZoeYBysq60XlLFA5LqEsknehq40XXkNBrvYR6nFMwrTqi
55bl1ALfh97bRvFL3KZbFtIbw08QmTOFvwx+fi5r5zUiHQ7C7jx1KRpIie7XIC3UZcSZxR6jJw7B
7K59oD39bNnz7wfRvTaZTl3lVMaycg2GVsZ4iy0w23ro3HTCbTY1lcuqHfxsEemeu6LN+5h1vZ7l
Jk9BjHAwLTzEZDKcF7bjLHPM0SI349JpiGXWk3sDlGMbEnK7cUeEFZ4nxDrHFrYM7Pn9F+rI6mw+
dDE6GYn7Dqfnmuiwhy3DeedMw92qsZMtQ2Ppo5hfGyOAAn5p41TegBkR8cLb47jDq4lSCmsTAtFG
gPEQAmTOPHIkc5ht2BdrhXbhmAqQLVbhCDPbORksxqFGj451eM80scOxHW2crI6WxZBvKjFfeezq
FtKNsThHBorzzokObgtp3G4BUUbotcMiCNdehn0yU8PJ7Zlw+TOxuYlZHI4EXdC0GK86/I9VihEN
Jjq3a0t5mkcXwy5fJKhk1oapdghjfAOJVjarcH7/QONx5oKRNyaLnbx7b5LpPZlyyvDSgrefT1uH
3CLbqW6YcIsVKIutcvqn2jnoTgkhe8Q+qbqX0AGjKXthrjS3+LGc8qjnDvXabNnwmM1H5Rvc+wIU
UDRtysawFoFLFLaRhtfaMdfs1cPVYBM5lqJ8X9aeZuOqofXrA8xmZpb/9KjRe0DbOyW3tgyzZcM5
uW4rPVz5868PtvmuNRmP6QooyVQ79TmJbJ4TZbBVXfnJwAykAE5MZ8aXSftW8F4t0c9XGMrGU0rU
3jps9XQxZgCDmJ3ptdND5q6AylRYU5CnV6TnlAQaYOzUeA6xMbb3zTgOD/w9f0XL+kXglbacutvF
FlwdK053nGX5wxZZwJifFS2Ub8VUPQdyziRh1UhxcmJHMcG2kYCb9VnXhnuebqrQlDwjWXFWgLs5
rfJ901PkWrrWrSorsZFcGcWmVrqP2aq9p6X5T7Oi4jmdg0dpOErP2lb9qF/YGS21sn4KA8vFhOZG
mywuX3ST5b2yxWuVsooTlUHhhIz+EsTGLFCCXYC3xv+xMn5jFuDVyRcUOWxxy6anKneTjc/4uit4
ToeGd86G7An8NsT0atkjjlmKGUkyM7ow/wgSgtq9FfVbHiTd1XKcbi9rRha1XctljHqcCm2CzhtC
trP9g0yIgSvNMV17uloPxMyvGitynx2MamKWkvNogZdEqOSxHk38ub3F45n8JYHMmq6I1QB9lJiq
W+kh2e716WIhWto7JKQOdgy/vQcc24whKz5hKVBaQOWzGUfuJtg6gb4tWHZZ27ir77Qe7Jcdd1V5
NqnwAW0rxzGChai8JilQLaPHFQiVs7kHJs71pMF+B1hDGOKb3Ef+CTGOH6QuZ2rsaVcN/t3WdMwm
HQhazTGueiff6lFoR2zU/iWDzotnOgPqyhxiMtk2s1gzEK5V+9TxcRYbilaP0e9k19RXmDgwd7gM
tM3hWKlii7JrApaQEu/u+9WSrZK+UTJ7S6fwS6Ge29S6f9aULrfgY7bEsgNBwCFBQxPs3C4Yd0kw
FceomKCsey2UVuOiV0FzEFXLKlW7IfR66XTjmmVByJKu+4l7HSOYrV1NXT1+m/Hfl2RyGUYh0Fv4
U3maIo0cVhbLecNbBa6YdJw42pYoRw+AEEcY3HzvDDfX+vdv+30J53vCjNlGzgrDYv5DcISAYjMY
XlbwnJfYdsyDOY+kDay7axCWCRI9FLJj2JRnUC0ZciOsUsocdrqsmRkglcVo/zQYbyMt3BI39XvY
y7+hFxunGQEcGP0tVHed7gMtj3yiRJTn0OSZH46yOwIocddkQ3Ub9Pgdx7Xb+i/ZND+WEoZI7QDa
tc7m1CjO2MwXgoOMHzsqNPhx5k3I/JLq47RNQw7y2JHhbjD9YO/33ltdal8jcXs4gSnehHZV3P3L
rGZqX4LJYMmzGIi/I9xgMRAvg7iwQg+ZZhyTebMUZd9efl9obCWxRPCAan051F9wYPe/PhhyH2Bf
83TVDWNYTZZ75C/4sYmjvIIZ36qp6P6oKGaKZiYIg9QAamysDq6nBfvYbX/w6aLd5BpEsNenazMj
ayaAGMft5IPLT+i1ISqdWOFpisoFNJDaRlphEfYuX7tR32UsrBex8l5copm8aHqHcuXL8J7VFvGm
3mfrNmRn5VyvCvNkpHqEeeuMpi5MWe2O1RNnI5asuOBnxL60NhyAC+EQ3A0NIGgw64XhMZWjx9uP
3XMI2h2TuUOXQvdp+ddYenqr5+a9XeYWJt20kt+WZp4dNVyIIfhSKMWzTk+A1U+HAWwxLfSlibWd
Sau7NnzzNXcJk7SKcUlcI0j+ZOXFwQ9GUKQOvna1xfjMJBpfVLCuoQmhdfqyx1UABX8MjSMWNzQS
DVS4HlqXNQRMcwDoE4SIGIq4C/FCJgx1Qw0qw3IhVKoGXJTYEVb2jXPtJ/GiS5h9V9N0dDL7qDOk
Mu1hKQjBjCx+c2EefSS+fRwEVXvIpBDJqoHLbNzrxfTSReZ6dCO+C09JVuuNN5cn0Kwh15+kO705
ff2kOoROTAaJfp02ICY+NC5YWM1AIkzg/8ARNpmjf/LcDpeaUdFIgN4pU3IR7Sr843rq7WyyYiaw
xDoEvX9JxuYJYw7zpG9HH/ZulKc0KYyXswonov0igmHDzNkDKFgf+oDRhN4fa0kLM1TdUzYBm5SZ
v1HpV0DAOCIddO9VaUOm89hBtv7CnHOi2jQDY5ITJWJkX4WoHuNUffcFfHTuZTqhGlWcaUOTIsBN
h/q0kLF9rPxxXESdS12MGxXh6EI4NkdTiRs9zsJj7GjGpuqZkqc8t0Yb1wBF5R1m/NpsKhaf5nfX
oeD3ZmJN4OC6s75g6p1geTbLkV5apMheg3Yb5eFjhN5PAgT7tRbafBBKybm0NNoIWOf0HZfkAcfk
HShg/G0yXPu0DBmUHQpXMsVocAQBPGWp5/Xr2kfZUYtrCxpkVC80vPc8yFcOVKPOJKI+YSSCJLck
qByRim1yWkwJ0fSzbWQq82lD+s+T0zqfRsfSsDQ/A5rzCWkrMKhFHA9PZpycbZg5iZMAvTaemgIJ
Y9NprxqlcRF7x3I0j75X0+cI+9QP9bmaV2YcmOjj++mbFIK3EB2hX2UnuMrZMhLIrUU87ZOifStA
BIWZLTk8vxmuIEUnlrDQGwgNA5HMBPLyjA2jSyfdeZc7HoVV7aPRPwUGjMOyqMTWqJi7wKdbxIk6
cLAiE1VI9nycryyOtmxGrgVBumWKUhZLxZEV96k2XGThdJu+o28s79lX7AemOuDa8Ktx7aLch1D4
1pO452kJ8sziAhrtbr/qmnnMdWQpo/kkqHvqunxB7MfyYyJNlzWQhCkUNoi742ggOQGYJhhnlrTc
ltYnDOEVMwUHvYkadyKsd2CiyN81pr+9mdxKBfhLevEfE6dQYWGjjLotHci6DkGUMlRiVkSGJBJ+
BibLgcFfjMwwr7Ff4qGRSJ4GJNQ+TtdxcD4nDu1SYxo6is9hgsZCEdCvzRg4zrzjH9NLCCAqqsof
KyxugbKuSAb3TeCREwJUBv1Tg7pi21L4p73xUZXywb2wkzpvn+UT+Us5f06h6K3iStvhgGC2Eht3
UNao5V1jJU2hQ6QCcZSLaUDw6mIhnuIP0SjMbNrVTx8RvIIgC8Nl7C1MyHfLiEiAOLM/PN77rkvO
YWVs2zWzrxtWUHyHwnzGinExiHTXi3IbFWAqweAlGjBtXR7KhNQAbQ6o7106avVkmMN+ZL+4InoA
VwuM11Y5T47H+gBaJRQg9nYcI9jO8cssy45YET01TrVuY/dFKWiALVj0Q/aIPe1khh4i2co/AX36
dDuAO1UN/LfFe0BLbkWQC+rERzpd3gKYBEbY3Nukw64LubsKrSUklaWWutdat96UOdGvR39CB7gq
S0WUZ8Zm9N1T33QUfB7PPSt4J6SV2S3XKy6wf3Zl/u3p+aGH4c7ZSoKo0GtdVUnIEUls3KK+8M6W
xo5cn9JtL/xzwskakUXYlHKnpoBJAplgiXdMCVKOcb5bgvqUI7nJXaqLFJiiGI8VORc07f+c2uvI
0yAvxCXnJ2Takwc8njodxYKs3IftOkynxdYp0MVXuXuaz+o5mTCJvBfI1FS06Y8W2z+lab0UZRLg
1poRiDpAvv6OznifSFz28Ugxn5rxItQ5gFM9O3PlPzDCX6l/bz0Xc4dDLjJvaW4wehn1bmGLq90T
xGTVE5UdN55peA9hjsQv6H9ksJuSk46FKw7SE5od9GkltIbszdadD3MijGxCNABfgkzDbtMT5Wfk
hKK5UJg56IM/o+r+ud02HZ6Hodp7iU06WqzfhapXo0+xMLbs1orxxU0JglCA6EAsMbGClA82tTgy
2WVOPxqnNqs3HqEFTjU+AN60NdhLhKIY0qjgZF29eRF2K/YpYqFol8s2h9RGaewayTOgo0seIrVG
TEKZ4pzisvhswyraRHZSHKLAKA7aVIJoCjLijVKyidNp5Z0csAJ1OSXbhgq08KY3pamvqXVwZWnq
M65DrGYIHhz7k1hllkLokupkL5qOKqEixg5bCVI3xiid/PS+xwH1JUIw0MDZzcCgc0iRdUW2cC+/
L3kx25Cs+Ng7sPw0dJHMvlPWbWWC7AiG0wKHYQeJgXFFNDLTajvO4wViWY/YeF58fKIFW/4tSMFr
1OEwbxuObRSp1uKBNsfZONImI7DNQYA0rW8uTKfONgwxRFPTorByW4DxThAP/TDPcM9+a3NSp6wp
A3npskc6VvJcuaQ8BB7BvZkVkOIBvabMWihp1UtrUkVnhDJt/LzZ4mqxlkOnV2twf+9Nl72JgNhE
RvcLjTgUbOrRN0hm4zgbNvhjIH4BmnSL0QFqV5jiVCT6qRhLjNaM6sCYk/EmZ+IRcvFqT1USrcZ2
9BAJz2/tAAYyBGSFLmfIif9hD9AlQjHZIhwKco0VSwYZY4qXzyi+pZ6UuzxCJ4VcmEpy2sVTzigX
5o47spc2AvpJhTVE2sGuUnAmS1j6i5rINDaf2l2qf0E4/YvRiu4iHY81a96Vy/Iisb30YNN9whwx
Kzoohv1mQzctCU9Rjl8eqgFZduhrhA3gasLP5zIWKnkyxfXdL6hbkC0y1P7XAQLAwU52ez5Px/v8
bdT6tVTC3uJwCNVP71bNFnT+PLpnTkwm6banBLZJJVoYTa0xvBv/JgbYURhOnAwBM6EUqnzIym3W
TiHmC540PUPoO7JTh7hM7WM329R2/2Sx/wedqE0lH5aPpm/SJ1awZ2q1D2xWzHmERQvBBhdmmvUn
Cat73Np7MVHfSo/MLGlaK7fNo7smCSYYYYhGX26iuUtp+C49e62hZ8wonbkYzxC0MKeB0WzDDYSN
6KqXl6QaiepuZ7RvvTWSptsVdnQskxc4bcajjGFVyCTfjACc30ypWYwrsUQOBAgvurHeDiOPP+5m
XKLJCfq6e4BMqK9Nb1/m1qfVlf9wrphry6xArFUrR4zbqmn7p3igioG6Ir9sj2dJlIlulg8TH+K+
FwRIrbwCk3Odo5t0idLNDPXslZGxBNWg4RmWx1gbP5E0dFORfA1GkW6IHShRV4uFKHX9ngb+o3Jn
G5OlJ8jhUnTFel1dnVCFR2hH4Ku5rFNdazGyDIBK6AYCCLRh+KElSA7scdDYu9YeLBqz3KDV2YOh
39qN+tuEYBCBDKaPmmkYt9iwc3ctHFwb7ECh4x4Oc593bnoyBBGODnwlrvBbS+22yfNOp14ROZNU
kCmBP8W3IY9xJ5f+W18r/K/4NLLyymZSe3ArC5hD05mgAv1CHEyDrdx5FomkFMSUkqQTOdtx5t2Z
yzEfmj+qO7JfETE8BdIf95lmnLXZKTwIlLttqd3YedCI98GfKsNyOhU1W8M6cNau6efXscTWNQ08
q0xsD4jxCDCYNG3jjVO3j8LpmMtkqzw/34EuhghkAKTyoSToPXVpDppmM2TYSMZK8w5+LNl7hiZA
554pH9Uz0sOxSY5a3hY7S+LGGid+h2Cm2MdM5rUwgBOiAdSe47qqlmy441WgEy7cYAk1RlQh+ai+
iwYOlZt0iJMYaIfhXzHphyIueJbp82UcYhBa0FX5hf0iPc60kMewQdH5J8Ljv2jMLnnxGpw22BFL
o8rvTGLSNe9GfvUrmTMaKk8oo+kLJDU+ib7GKR47sXMGIm0rMPUIJSP4GA1VA0uuz0biPlSjE52r
UUu2rtObF80hc05garhahMCsyQSp7mkxQtn0kxPmpPzh9xhNInBziGnbeKOlJhApEQcf0W9fZ1cT
e3r7WtETHWjnt5VZNT/uZO8whkEb8Dt+isHE6mY9T8LC+WC+hqIaAGphqmkslzGTnxnXqmMoHbbT
9zQEf80hkh9BQtUzeDiekqDLliNyiJX0LR/IJjZMFvL6fdKxm/RtNVwTVy5Ms2hgfwX5keAYUiVE
wgeAamx7ZP6LvqbJqnhP070mc5FgKRuJrOAczX2cU5pZTIe+H2CwDsUPIVwooiMIl78vjthVdYYq
184eTcGzvupK3BceMPwF+q5+rk2YGusA/ojN0DFALQdPD7elnhOSPqVHpjr/+/Lfz1WO/aXjS938
fkUzDtMWSe/ZQ9PAojyV/sFkc8BEClQLwycZJP2xzJr+iCa3PxaBo/ZZ6QBc0NmAm6jzZWgWR1dr
iqNAt4GJMqOizAEwbhh0R1y3a/gf0GLKwN/j1UJKY2doeew/2FJajDIueDp+efhD10GRyV05/xcU
sHrJylpf9kkwx3nYdr2L4J1GZjEcg/mFbD1x8PTnycw8GlXLO/x+RDHpHWrOw42j61/CMHENze/Q
70e/3ztmpz3yRf/9f/78BbHmMcDTLeiNeh4dI4HRpZ1mVBe9FcPzzqbBbln+2hYj7vBf7SjMDmbN
GGGOH/n9SBX5tJSxQqjQPBBKBade0yE0BCyxmz+ywxve5b5OPUYiJbIn95RZVNmytdutIZwXXxdH
ckn8tZWYL7rrmS1/cUxXT5YFqy5AEWSnW+uglPHp9yWbB4sxJLfG4Ny0o4Tthc7MHdv/EXl8JO34
rJtghG2om5t8bvz1XoCGVtOpMDekSsy4GkNfuSRiLVwVNNS3lL+OJJe6Z4G2FU70E7mBc2pLatbf
jyIVLLrOYCAdAsmJAu3dJ0ebgGc5D6XcAY4QOyA2hhAAdTAopu5Gl5w3kvSRONk4Q3NjFMdGSU5c
ag1bRG7+CLlS759FRhqnb2jpCu7sH5lMF7sh9Kpwq7WG7nIZpwVNX9eczBRujrSIgkkQZbKG0Zw7
8Du16CuWKrXTHcNQVcs8aSjv7el7DETK0EOlZ6sPNnlbBwcGEO2pYVO9Heo5oaw6ZPSE2LTlT1Cg
t64DDWsc0d6Tw88UlinbLl1tLVHZG5fn8EfukC4vkuDR6eZwHkImVm1foysqipz/QYpONJhMty08
XU5WYU76hm9kv7p2XZxdF/McU9AaVYy0j06VhFCBSvbbk4DM12TopYOO/k6rHnHnOJcWQCMEcKt7
L+BaEoSeJTsXg//8lXUdAD2fyQIBBZvuFP6/uA3fSDBrP5oUsac5BztOxfBkhem0mwLowEwnsRRU
QMs6lsIuM6VZDnsyjUG7osBkQEmIh4odhlCjOjJ3NtCnDR9EM5Uboj7qg0KNs/YilxV+Z7xZ/qud
dcZ3hA2ZbSZ8e9kztiUV5SCdjMbWgLqRUkmffKq3nYwx/+axgpFFYM5TnZL2Crul/WNN74ZyXnFX
W69xNofDZO8m8D9OLZvCwUp2om6ZoUkVo7cCEUeoIcVYIzvkAYRCBt91HULKCXLulp5Gp5jzXvJr
BPlgGWoc/5Fseew1mVwhRD2rVicoPuE41RHlvg48PgV1+agX63HSf4I26q5mrIljQdrUSoEVJmES
r+6TcGX/nTQw+2CBBqxrp/DaDAaLICW8G6InjIzSPSpnFM8T9D6nnzUXA795+CKFEyv2S/LoBg0r
a1nusJfWNxYDCN7Msl+22GEWpWjkJlKecY5DuCLA6Zrv1AMsRATrRw+3fsMdIPaIk4iYqUltHVT6
z5Vx++0MZPcEw+SvR0WKHogP+kVAp1CiDJxytuy3gW+M2z4bN8w5iTNmUnLrQ33PI6R4ifUgOvZl
0azcqs0+21a8QOC4RWAo9kGrbS0n44Kr868+fJOTDziwm4zflTwPxPm/gbgwt7J/X5mpNuRAQm+P
7ODdsvxPv+YBlFZDf/h9yaronAZetoWNbjDLl8iH//PR7+da1b0T70W4VjO8sEnxCK1gJMBlvByM
3Ifkxcvv538/6iwi2uKMHAJi9VgCWBVxnfOXeLHIz1Z0gMYbn2g+AWyPWPSjqiaPV8KRtBb47OBE
jeGwKUTBvDYFQ+YE9WVsZ5oI4z/EfYA5bDyfocVe1oBJzqIQ0ZVpW1hTZw87WrLskvaggb3o3nVx
s/39NNbw7GIXLUvVZkCH1wz0rfRtv5+PXJc/M39FMn+Ul+pt6torfsJ6bZV1dPl9mbIIBZYuwUcX
BSUdCVNs7VaVwT+gUG9F7nUX3E/dpSec+/8/kkHjrErhwQ0K30l4vOmu3lMj2d2ulsal06EntpTM
c6TznCmhbRP86zzB0mA7RZX2jJsyPVJvQ/wxGI/8sD6x9pVor6OVbBFNiBXMxgvD0HGGZm2EaXQ3
ai3/2pAC02bEEAmzN4+RhZio6QxUD7Yeb20B5WroqNnjJI4v2bwR861rw1DQ6pS3iT020sZo9Y8G
C38jTf2mF97wXGrXsiB2ga20VwZi37JLRlX8jO4W9HWM3dFJh51DaMLF10g3LNRngOkayiRtGXWB
eKS9sm72aKxMrfTnpLNgX4S+fMqNitY2vmrKuWdOXR7yXvNXJK4gnlBsnETqhOs0AQ+i+jR+2I6H
c9TBsRky7d26Wp+voN7Fj0UYQKZYIpjCnFVm5ZG4rx/aBbUPJm4fL/zr9KV1SPsiwm4G/oHHr8R2
m/mtyzCcXWLbZstAG+icNOutRC+/cuqYcDtfd/aWghZQxhAtvBidbYXxNSSH4BKZaIoSY/yyG4F/
OyQ0ORPGabK5fxuhfRFPeuF7t7dWN5mLZMaN2kOuE3Rk6AoZ4gvWXR3e2JVUlXptIwcNWFCtbKTK
G7PDv4Ahlsjpn0riwUJZKl+SOsnXvesO5zy3O1YZbAOt/paCaHsm7vIz0mA1egHZUFTFYkvqhVRj
9w++EV5LewDs1JEiaGcRWC90UuzWzUNXV/mtKxtMF9T1B1XHWHAZ+ZCl7dmHYrSrdw91alJazWtm
Vw1B1fVLMulbYZfHMkQHgnBCrQvSP55tc1+2Q7/2lCCBMTYNYgaIdIpMCinBFmgLR+VHq9qPUYbU
rKNZrAMyQayO1aSZFvq2wJ4ra1KqQN4mF2Gywxy9dt83bv2UOhBcMvaLcCF7HvyaMxDy495quy8P
dq8w8k4tW0g7fh6kiZG21QCn43FgYFTUKwnJhq27b81KbevCGmy8pG+kbq8l0VNHFA8lkY1rpcNy
h4ADbGo894bSL73onJ1vTJ+//xUnpYn8RP/KHGO6tPMXdDbsVSzuEBHmz6GeME7zACsuh2bXjzkq
uWXTCg/wMdqYEcFx175as8h6TDjDWYp5rHBlaV5i03Wh1GsfkI6x5ktFSG8LOlhmI7sffiArMv+a
IYy0YfSwqWQ73HQWR3nb4WUx1LohdJ4YUnWG9NlcqIEaXPtuw41J7+7Y+9ov/X1k5ONT5FPm0jwR
h26qbFFMgeCKboM9/vN3QV3qMP3Gm1IeqQ2puyOiB1yzxF0mM2PjhN5Lovq1A6frKSicR113W0TI
wApZXhaizq9FPee5VK2z1YGbXdypbOgJmIViOznCxzoaVUl37mkfUTf8kxM74zZx3jzoelrMTDoU
dky8DjbLtEd/NTFRxMTm4BuZYpplCMaSa3VRx8QmdCnawwH9JkENKr3Y/vwotDNxQc0DNtEZ+9NY
r/2pq94+1ADKIG0NAOdB7l39pn/oEcMCY6jUZgBjDw7e5s5r+2ozND3zQTx6e+H3FICJ/ibLRxaV
1StGD3LGnuJc/4dPcXgbZJXuTG0SaBK1Deik7o28m2mJFNg60FwTrWFP/b7EpzsSNHnX8sy8c9Fg
m7GHUwsGmlOtzQ5lPkfSRyx7yprTb2qcdskZy3actPejqY3mdWrdV5srXZvy/CWwrPGpaYu/eLmG
V+5Bvrm+dToF1KRN5FspJSC8WobY8cOC5wXwXROrf9U0bx4TkbMOFpJpjB4+4NpsdDPMNsRH1Vst
UPG7FjPxlnP6xDCQhYhS9Vmvom2L52RNYI3N0JnhZhMhuor7WByEnrmAxiKfUM5sOqg2TN8ZvS+1
mBFv2lvyWLA4uHQ9en5byPQ96fEJgfDotl5I989DWKL+1D9iy1TXXPn2cz8Y6PbHVeUE1UtY8bxr
w/AoLUOCbISjpkV1djRhHdRRwxbAiuOzm0PU0q1XJba/701mw4Tt+Mszi2iG0iwgXoOMIzaW7FuK
PcyXjMJWcDrat2xQZE0w12cvL7b1oLpbVYHdGeyISC8GTlKCxMsNsiVq3hpfZe0JtcCP9LHH5PO7
5ZGJezdd5xR48FcjHgenuqudXVgmr5kBF8hxpuQdrpAEFclMe5Qon6sofeuMx4RV6J20PRCkbXds
Z6BHoDzzzYGNyS592FMxIH+vx/4dmvnS0qT/UgdgS8wQbJtDJk4U5+E7axUBxJZJyjS5ZDc0yl3G
kf5sjwVm1mF01lI4OW0RpmnrZZKg9JnlgAxQfr72iuTVqVJtNQg9fJ87hmWHV+30+51D42BAkt/b
CsWd57Fi4b1Eu+s6zdpomcW5riw3bV6rrTS43QIEVJl61bIgvZm17uzSDOUhSOWzaLirBVuOvcGB
ghfO2JRaS6ZS1xbvbTLZhF/CZtXQF4jJBPk7+B/gq/urYf8JxABL3IrfBdtl+AqMUK26dEEm8IWl
xjmgkeu4Hc2xei+T8qpXlkRrC+IX9unVrLXPvjTFezmV/cq07Q3mJEKGoi59t1me1m5zRNA13uiI
WojgfbbLXPkZ4JDGkXGbjPZfSu78inOhXtvC+5Ngg4tS6eyiJPoZtP7qsmi4t8X8w3bGl6VUcGYu
4i08qFsw14Dlz0XvO73TS6q4BxvU2G4UdDeIQy9qdId3z+Y9mdr04WegYtB74lwyzKc6rqy7a3dn
lVvNEYDpv9+fWnVfLc/t9RhyKdRSfwRgD2/FOJwTl0NnnC97WVTldZiaP05Zju+okTs96tf/x96Z
LdeNZFn2V9r6uZEGB9zhQFlXP9x54OXlLJIvMImSMM8zvr4XGGmVEapo5Q/0Q9KkSEm8xODu55y9
11ay9vbwxYzXqB0xQif9ZkZst8+kN7HzNRRHsd28hiXInAxHNt1BDNLVrLh4TN+buXgqSEtZyYij
qWD/ZWzHx4+V+uEmcHVoLI9HU7OKR1013IJDX1uVcd/r3rrmvicvg4S5W5gsAIOTNLuaQngD9Mc/
souKnYT3tKcnQad9+hLBZT/T/OrWzSxZBYbg2Z5MCGzAAm4QrmR7zzdMTqPIeZ3B+FIH+bAeQkSY
s8lzbzB1ZioDR1LHwWpaPh2WH+NahJZ7w6TtDrPjQzyW4jVAvb/nhIIeWWpIC3b2zGKPsoUa+TDH
U7E4PV+MOBhf68J2d3Ed3tFQDxGpkp3oh+mjX4z+/ecWkvlsAmFffBcZZkVGcfiiUFKt2RzYrXr0
zPSzmf3kNs9SHR3MxcfOQSHYT22LSm7BkQtirORy19TMGN50jfo4mRgh44q3ZxxJSq6c6hnGE/Hg
VJQr6GLtq8vbucVQwo5OTNExtWS6TcJ0o6NoehEk4p77GoJU3pLhRG/lccx/SKi5oCHC90ZpJB3L
DwPcAmp307nmLdVnfVQFBRIeiM+Pk5gj+zGZ77B9b6qIJrfdfGMVo60hXwtDx0fE1zOMvTubI9vb
FJprGsCXOJHBfRbXdyrxqvMYu2+z95jCoj2qiIKopHmxxWCrDrGprjrPsztHtI+ttJqbuZXIDurk
hQbN8EzABhUA/OtRoVPljjr33gyMLvbKJyMK0hd6ChurKKZ3kgEWNSFhH9POSybEAAr3hJWn82s8
M78Z4/DQu2RyzL57RxYhgO2s/iCBHD4UttaxMWCTYfpUCTvdiEoBQPO4b19cDvM0YE04ITzSR3jY
i/gt29SwTF59w3+kJ1b/RJjIKAlFpxsTCDvjvlmRs5Q9p4SUUOsOoJUaazrWNi/nXJabKpk5Rg4h
yqrIxJhRG3cpBg8Si8J9G0nvqdb9I0g8/dNN3mtt8QLNrfdI5OZjZMN6SiRrkZXR44+dFE2BIIvT
TRnvMrhmUhe5iIj6eZ30QwlOM6z2aVeW99Sv87rFI3nvuh48+/SuM93sJ8my26nS+TdtKOiRnkBN
FzXR0S4Z1DiMSi8FoPQDdIIVthRJrPqsrwR4Ouuqqk+VnuInS9cPFtiqYKXSR87ACOW64qPgBVoN
mbi4jCbvo5KM5AI8zLVDWMH8p8cIpoMTnf2EBCFKzaY1nM0kyIMe4xiEXtAnZGW5d3gtbPqj5IuC
L13CDhoO9/esAOObsA2Egc4YPMoagBcSse5SDtwoeJroko3WYR0I5MUtpcaN0PYPkSTNr/TYPCrf
xWRI8NWqlE3O0AIRH1W04RZ4awDc0mnvf6ja/EFEYPalcluyaYT1PFfZcJpaQBzo6rJTK0mlyRYX
LOBR75HZgY10rglPqZebTLdwDrQWc27+NqFwy8/RVdd0NMKvFaENqLUSwia1NI9mWqjNYAD4xATu
7dUoxKlSHCvDiWNdBdJoV0/pyO4UIbmx2cr0nHy1lUjXA7lXBzgejB0FTaVtbeHq+uP3eQXJsR8F
AZ4cVC9m0QVn+sB7lnt+N2lwhbyx0doOEmub2HF0mwj/rtrEfVYf834ODqOMvvOWe5fPLzxH/gXs
HOQlHO6UqzMT8dZDLhVOBrk+OQ6cPiroSkTzVkS4JXSrQU4MeFYhG2qObvFxGGN5IgB4+WM153qj
yG4l2Kwb7G+rqkqIvPTwfnG528VWzef+4z/G4imhb3sjLBnjPIA9VabOJYSRNJOUkOcUeKwsoRGS
HzZn5R8/D1P+6LbL0ujSd7CdBM5AIzS2sUWnojfpMomGdKDcDRFioSNIbwUQ0r3poATtawCeQcKu
hUYShVAwFjDH+RVIuQA9aPtTMrTdQvyoEWcZUDs+//nlV36Dy8n3zAsqFLGbCg+HckgDpTeLf37J
I654VrMBt6b1hvSMqOcZ83ZVZs8Nd233GQpCcDIZYxF4KmNOGWF1DlKLhnhpWSqO8HV8+qQ/pq24
FrMg4ZCq6ERMZv7HFzyfE/5H4vrmcUEQY7MD4EdcNFG0J7i/xYk2ls1s0ECkTFvm9PlFDPaLdCtj
Gy3/SU7YGnhu8Nu6LSZQUpqL0gjOVuzvbVWDwO6I5R1TiLWpXZlwuo27IC2YDIbOcHLIza5KnR1H
oqkCzCogBVbKjb/LHLQl0dHZYnGPjAqfOzjj46dY3nVJTo1uR9CI6LWybpMCWuI9XX6u2k49jrDV
F0bF00n1DsQYL35qnGqXM1BnyIz9pXHbYcOx2V45g3rO2vG7cqduLSNcknFGmRBws4fKWE/cu9NY
lt9TcPckSi/RnopoELG1ShzWWN+sQ0zzmKWpOnlN8OIHIdihugo4bhBPIPA5JmFYkTMV49UuDQJW
5qE+caX0puSuWODvAqNqdyEtvoyL4RMRsE6tpGeBywAfNKhkTJGBmll+VUy4c9A9VqfZZcgsw8SD
KkZMeO7Ou2CI71FeVrCHsRX0rnvfDDUOdRTveNmdA+8vWJg+O6Jsbxf0gwSTTMMUArkQLiFGvCIM
gDGKLre/iYwSZn0wb2qJXCqP6GgZDBdZ0afTGEYllqCRvDmq0rQK4M/o+fnzPg2N3jW97y9RbHdE
UgNBYCq81xz+bRuAbWJFX8cCI3B/P2kjPoHiKXVHxS0Fokg7OAetP5zAHgBxjDATx0HmH1g8FqOi
RoPROguVXjXR0xgQ4aD1UB+aliOVMoR1YNonD0HDKs7zG+OCVsQb9rO8eGjcZjM+DZYct4MnLegN
DDRjiL3ckAk3Ay9S6j5MdDG2CQzlMq6mkyCCNwSZunfKvDuppdP++avKEAx0e38f67bdYtb+QZc+
38hqoqYiIz0AG27zL2PhS4nOLtBBfv49AB0VecFwsUaHdyMNOeWLnoA2XdIMjHxIgiOChxJHBvrb
PrCwitsznLbuj/sLtJqUrqh9ToUFA1aNr4WEKlmTMllmHpgkt3sa/PIxIaGZRWAwNypo6V9nI4z3
fJt77bORORRlZv3ijA2q/KHY8ZTgBrMZsFs+wFQWQ+I9tU0Yc49jsbONe5qzxU2XwH2bLSZmzAMB
o0d1eY847ZyMhYkrDHpFmhLKlyxhdwoUbOqgheLl5vBCyVd5qPbNNAHICQPSzx1AHpXxZMNwx81t
bgkiu8bRgUMMFp2JY1bK1stzolagefUlMIKr1U1sLCGxj3YNvEFZOtummIrWFBEJEC67PRiEUa9N
jqwsefpsmimYli64qrS85Hg4Tjze29jjZQX9DDnL9dNLmdG+EwFGRbycpwBrEnVMcwlkgSCpJTSn
J4F+UUjY1KTUXwClCjWe65riDBbflL7LYdzbAZZtN5MPbF5LaAHypq4zcyQpoeT+Y1IeiIqZHAFy
3pRES+WRJJHj3PWiPThCPiMHvu2I/tpipcEC43RbVCmEnet0eDBClMJzZtMbNvXB1t6HgEoDPa/6
MczD0+T13UbLKjklKcKJJkIUVYHLWKkaVdZgo2nyTas9LN9CUedjV3eCo5KEiFQxWhPu01s9fIVp
1rLdoQHQAYEXCKDwMFwsirp9o57rGSgVcUO+rT9iaFTAWAsUGZ0V7+ndQfUcuInt/BZ3c7zvYFoz
le3z07++zC7b1OxETDRCrDGRnRPiJ/fGCGLTZ7YsnfqrFWTQLV1UMKsCpszapum5BuBOAHUBhWNw
vM9deNq1OntEXMT7pe4ZMk8b1ZOJ5cdhdWrJnQRryopGRkS2pjwdibwuBoQ5K9XaxolDcXhoWVLL
ht/ly5dKuMc4qKu9W19JXcJm6fLD6dhuN25c9jxIHYfQJt7XjXfMusiA6Zxx8ya87InM0VmjR53Q
y+HT1sQnjgFNbetjnIZh2wZVuIi2TYYlkMWKTvdnpOaOmsozR3Bn7TpWvf7899AGpzzHkDyGeDHd
5bBMqH3aczoT0sHC6mPE57nJPOiqScviHxFMhuhefveKLlyFqfUspumj7Whg0T1+mzn27phd3neV
LfZujE5LjyxrGW68z3/JQsyIGpGkULTlT1McYjAMo+Ym9TIE8eTO74aE1m7lOfe+g3xTx+2zB9ly
DSyuo1QbnZ3lDV+bhh5ArNoBDvfsHAhSOmoXo7Dq0R7PE+eAFQWvf3YwSQ2xFWGQMUgPK+gZ1NNT
m6OUS3B+rAovfKbNxVRm+RIAP93FiX4ybfiTvpoJkDCf3CxqTmHx4aPr3SHswXG5OLEja5rOn18q
JgncDA6hbQr7aQmWLNr3IfOtXZOrN4K5nhl45fs+SDYsrOYxj/H5ZV47noVZe6cBPUvkIq9BFn/W
BeLtGBiANkPU2zQQjtMC77ST8ZyXI6LOqTlZDVYkmYDRwLVGUINt3DQ5flOfEMMGUWifYicOg7s0
ORnG+OLC5HHMCsqkCZ0ldUtrN4yQ3ayKo3YttEIU6G3Yep09Z57hNFJ3hAKvBj/5F1TJaIOYl64H
ZHQ8nOYVAkV1LKYIdVfILCcfsi1PLjLOjvqY8CSXVBlcpGZxtYZs5N5ytKQ/9jOzEpozjaT9UFDc
lqJxbyx6AGf4sQA0PeMyz0P65FlPiUbOlcSuQg9i19cy3xMCSPRHJV7nnnooLmX44pJBwJGVZao3
yQ8kbtvHGq+QckC9IL+psmgB35TNLPYzeqvQyYZVl2DkdFr33enq5Az2kquVYEZlyLtOc3zJUYVf
oEw/TC7obhrHRwgNcId8995Jh++WwTZSG2qV6TC5yYvy6zRYHqGU/dsH3I943QXlDArKEpgDyGxB
W5CttHeeyVPZiyz5TmnKtktGAPBo/CWmuKMn85ZZTX0Igh9u1TIsNuKQUMJkrVjweOR5DGJwnJvB
JYLTcGq652KESxmqHKLim3RA0syRqQ6DNvNd0NNoTn3rqct0dIxamClDUF3n9KcNPeSAPvT7jG39
ZhIcxUt0u9vJ+2nIqdj3kyRJxAB1yDLAMo5ezdu2nKDWBfU/ukwmFUnKQCVxr0gACvLrAQoakhZP
GRECndFvQMKyTYy4PyelhUCH7exc9+95kLKqTj3CYqdA8W92GmEVZuq0TryD71nDrqzuBvkyF8Z8
W+YoxkZH7jLu/KB0vJE9M/M6QF2cYnWIp68Mxb7JCM83PET3SFoycXPud7/V3g73BwIZJ62GbZ9j
ImV1w1mAwSjDULANKFfp4CzuNoeU8NrENmGUIDdsAiZhqVKq9RGUZ5zW0wTUwemzS5B1uBVC8oq7
ST3atqoo3bm3bVhgCAMeeosAxVylqfXk6L59GjK0CWVCa0qE7R7RDvqLpj62qYMArs7ukt78SNui
O+TLsk0YAcj99odHI2XDHL4+qHgDW2CtEk2sm01yW+zb3/PQg3RtiBcKBIJh5+SWwmVtujjPA69+
BgTQLH78YpU2vvWoh2hj1L2zUThHtpM5nvyRwwSmwmDXqPp7pSQQeIRYxhgT2TS2JNE45j6o2pTT
sOWs+yz/CCKLOHhMmMT+9GqTuGa4nkmzxEqQXIB40a7hw4XtbAOVR6ajZg/YR+iSj5SkPyIJ/dwI
7A/pzzm0luYG6y49GLiwjTGfQbg28gct+XhldfTlGREVMw36JMAs3kRs7e4SeUS20XrIUo/sOFwc
ZvM0DqVFi400ChKs902FLgZCk8ISAstCzrh2I3ntgx/jOJZXri3fGidAS17LvmVBMzrxwMtE00hm
O0y1NRtaS9q7Fa4gRNmbsXTvh8j4SKeCNzjGLC7Jt12HcXNr1BERXI14ntqm5045JZoLE1k/h9fQ
KB7bvv8p++6ExGlV+WG+dnoIFVUgNj0H3Tr0EHBMdnVvZP7FCgUB3iVUMLgZ5FZLfzen9rcpdisO
MORGR46kjiUAjKw4kowkgU4pfI4QHBSZIZRHLTOznTmE97aBNVjmt7nVnnumoytguXqrvPp+cjOe
yhjbghuEzMODICdTvbjIGEYqTkxO1L4Jkg1kAxYSdd/gQT+0Dml90tg0WYTGcfDCdePjlezfytzW
GyQ2e4zS7r5j6AJ+aMPnBMyRYz5xGY7tp2z44bm9f7E99RxUtnGARvzaFsltOUFPrmxsVT1mwZjH
ctNpnx6/JncERMU6EwWTfjlvKA0RsNTlEfnVeqzh59tFXmCBJaIzomyrW+dnouTNEl3MAe1nj6nw
Ggm4GqGdHLq5vB1axzy4DWfFeXrjUAIqr75Hb4SZ20YsQAQL3DRGixvWpbVGpLxu5IDyi9o6y4yW
tQSF5RQ2uHEYrW3dkkbiSI90NY8OOUlHAr1K9kgsmAlIqk4Z2aUNog1rcLoO9Ggyt5wb3uEl8Qlz
M9bhL1HUfC3LVvHwcWzKZpACBEM8QeqArBggbB2GY2bmM1o4RGWhh28/DzijxPGGp+11iiECevED
Y+Qa64mGeZhhORtJN7Wd2F4XLkxCkn0K95zUzYuqg0NG82njL/7rxKyrDTO0q0vZ4Orh2NOqXbk5
k6d+MJZpNZBY9z0J53dtkeSi58JCqhLz+s0xT8pmCErKcAnUltMm4Jnq0YDEsKNFTKLc1G2Gqr3O
1VjgiUASUPH2wtbrAT73HLMMLxJrC9bDiRn8siAFaPFxLBXKdw5kWxSn2tCMEHBObVKrmJDwKBJq
21Dt/9U8wtT1GkJowfHBMdmnjMdmMJgw3tWPkA4M3nzsGNLs6BRY8z12PGNjhgEJISWvHta6hUpd
HjVAZzBIRs8psHrMinlDPFh5bmsX0qZvgomzOvaXLvqhO4DuJMSYUlqbPB3Fyc3SH8IuD3aBWYYY
gHmjMW8nU9ds7bpB2em6P1E1+beoKFjAoz56L22DDe/UgG948dLgtVPpV6fVx6FX072f3LOY8qJ9
M8dKXGKCprNSHZC94IVbFoQpTMEmhVG9ptfEYciryodg1wKUG0rvzUPz/FKyzOD5bVeqG+QDvocP
ijeSjlw7PJeNKehusv93mJKumZt+FU7xZDekNKJecnG/16SBz93O7CtsEJ4hrlMhnxg5fitr79XL
YIDiV6Sq80MvPY+tH5OtYDzMQ4vzJqRYnlSwnXA2r4x4bJBcl8fk0+PmMeclRQCXeBwkBy4nghxn
SX8AUqPlcBUzilzM2hdd1gFpOUwc8BqXInsjXOtuJI3NIT+dhkBzId4aMVZqh/vKUtmrGyBm5Zif
2LhoItPBF+bdhYXxk1k3eZLSW5UOr3PfxXdet1TPrdTEjfEHA4GlK7I8KOPucXZn8De4j9XAhdbY
YqAxIPHBUbUUQR7Wh7o747hp93Ae2Jjq/VSCsqcFdm1HD+nWYD+3nBHa2B9WrgkERUTJF0QY4wM0
RFotxIWMQUj6s9dY7BA1/Y0G0DfB6Kii8XwUOqVxGix5GIMnjo0H/opxV0YVl1YbSqptk9rsMqaf
HvIeA0nP2duk7FirIjhGRCYcvLLbdR3HnxljdZVkJ0TpzexfW2somY6Y465MeoGPF12ZnRJSktly
laFFWyPYuB8DZvdhFu+bRMB6HDApLU9y0uD0iQjpxpGv0bdTyIJEoanF52T9TBNPbun2HXpbICGq
Zh7ec2U8ZClk6EB09wFH8lVHOu+EOBxrnH63/I/KoQDrNRAuGxN/2JJSPy6Lo8CcNDJf2oJ8vIpk
/j6aJTkgWORCc16iW4qfDSw5kS6wDDTtwYRgT0X0hRhZ+Thlcuo7iISFPe+sUN+JuhxXs9ufbMTh
Rev9tB0Gueo+muQDue3Rxu3Bu835N7PFGa9v6vBHGyH5zZCw7OsuCI+tWzx0gebHzhsHPUKSHz65
Eh5wA2EirDLKI6iFTRf2PYEAujyiBfhOwJ8BogqsWEYshXaD+MlNa3TJvRFuqqIJb2301U3gWV9M
tNq7KUJb3SWeuivAd+JJ5PU2hiY/++RM4P54sCclv5FphLQc9/01LafkjGbNAxcylHDZBYfEFJNO
PfgHP+LwNqdowXK+pWfn1TVn9ig60zwUAeGHuZI7hspQbuwHE0YRhPRHZONMI+v0Hqv3zUhfz+YO
9xLzUBHTMUWoTIZWht3A3UNke1RYBH3OEaZXP1o+Da9scpHfLvatRVYdk+kjEJM5cmkiD8/YVNFz
GtZXUmha61l6I+tkj2eyxw/D2HwbhMjhZfqwI0qFaoxWSSDR6yRzxwF5xDuOa5tWcPUyEx/EqU/x
WmBXoGyjNw0XftUuH7DHFr/T2SWdo7tY9ZofZqZJByB1V4w14wU5vxEkMd54puEhhhb0+dLOOboq
uSQMZYlaiCYOnKG4KdtqTaB7dQim5mwK/0aX1BTagfjS9wUM5ohke2KGp1VRxrS5JtoNkAHpfESu
BP6OgzwwBmQAklZHAMepDS5jIt6asoIaxfjT1c/oZantSryT0bdA1PhqNAqYNKq/Te7jILJ3naqf
dFE55qrpFAmOO6lK3n2BxVBau8QS7Of2orhZit3Bn4nmLZFQRKa3KppvYdmdMuOx4ohJx3qcDk6j
39Hmn0lobLlzAS/cxBqHah5dNyDXsJTdFrdre4yk9WaV2VXWOOhx1W1pVAyrrKKMSd342Q3DG8ht
R1ePD5kuT++dIUwkr8PIo8uC2gg0bF7VEKcp9IDU4sEOPOaEc7VLkLavAtu/1JwOt36C2cyXaX4M
a++2aZWDXwjpLx2/cKumDEMMe0ZgnR0eOuI+S5DRAcTDSh55o8uDL4f9ZwSfUPo+Gb4XHqcV1HU0
QIo6OI/5lO06x/zObhjTXfPqLRCoem+mJeFHALw2pHmJm06Y32bHaeiv1saefi+sK3RFLDd2AOIe
P8KQGzemlsnG7LggDGC9fTm5+0BQcWkP/aiZxLCpvPGs7ZhugMyJ7/STTdtB7ImngXn6NbObdxCT
kM84Gp5rXqtVMzQkVCAZQy64LUiK4FjU7+oeK02DpRTiG6IVMlgnlZ8jdWP5975qXmeVF/B0Mu8s
gzd6oUxzOTYXmRecddt8uG2/RVtcHsep6nZr32Qvz7TZfiH1DyNxuy3acam9AfqKCqwDuUHogJvT
nIMdNT3TerBC+TKYLUU2TVBp1c/p0AzHfIgOVTFc606+ullVHEQhFIm//iEWQm5yLyM1BU20nMZN
DBsnDSDeJTW6UDqBGfz+IyIArB0kBh1U3cu1Apc+ENBHBMV0CduRAM+JJBx9NBPgiLWxGyJa2DZJ
SpvWJrLWMFsYoz6mJbgKvLLWEYMifW7KCLMt1b0AnCHVHjowwLekZ+Yx+E8W1uBdrLsLx6/XYfyo
ezbdMk3nfTAMUF7INAaFskaC4aDDlucZhQEyxvLg4B13YpxHgbJwxUc5KMGqvR1Dj7iVglQoe8Eq
Yr6KEDPMyfwk+73PJGuHHO8bz5e18uLkZ0VHFpStf5caDj45HKpcQz9mCvretVl5hYgbrUTebD/J
+/8/m+D/mU3gOb/LJth3Uf7jK8izpvna/SWjYPl7f2QUGML+h2M7SnjStkxHu/q/QgoM4fxDmziv
l1mdK4SySDb4Z0iBsP7huKZGyyQ1Fj7t8A82/wwpMP9BHKO0PZvlx1Mu+QX/539/jP8R/Cju/sge
aH75/f/Iu+yuiPK2+c//Kfkef4ooUNp2XAvUjTYFn1E5yuL///j6EOUBf1r8LxZGjzT36qpbbzcg
trSJxrvWSCqozr73I/w7r7JxRnTv7mTd+k5S3aSdOewbK8QvEMho11dI+jtPN5gJgjfGUxUtBY41
qLMcyEL9Ke06FDUJXHCVttQaYx2fHaQjuy5jxB71BMEs9r4DQ0bI6sLZYHIyj4zDFP4y71AyfMpA
vdFTuau6r37t9ldNQrki83IN1CrYuFWeHf90J/95nf58XRQpEL9eF0nlbymujkS/TYDEn69LUqvc
8Jrw2rhYhx0T1BDSc7oGdfONDK+9ZV2qMVjgihnpNlFJd5qhkZtDbbIIH48XzVEWuYKjh5MxliX4
2MYSeoSOuNPAU28UDdKyMvKbcvK/Fr1i+KgBYRkuxk3PYgn0+/gmkpA7w9kOj9m+JhYWIArIPxXq
lJ0C+p5GiFuTOnTnu98cLwWRw9Eq446v544lwIpmHHRWQ4CMJFmrk/Q/3aa8Ak+ZdrbX39QNQjKk
XBb7zQ/ygq1TXIPRonsPfrPq125nRzuw2b+/ttL8m2trmQp5j6UICrd+icWwFqlL7yxBDmR3DfVD
4yIuCWbcYK0pjmq0523IDH4TVS8NcQgGEtAvhmM+aeZiKfbwxxGMJ0UQMRNpSNasQr+cA11YeToj
F5T4ynUhcntlTW2P6y2+SCagtKTBFNZBR/Ys9OaVrqN8RwBQSpJ1VqwnmwljikBZjqNFh48UUo/3
Ex293KIEQYUlmxfJy7L+/cWwlgfpXxkhny+glMLV6ARsS1Po//VB88iPnSJpIK6Jt5hBfUaJlbtx
kp8SkT59TrQ4ABdopEz3wSSfy4HRUUydEI/TpliXyTSg92uJGotoX0ZR9o0kWOD7VlzucNL9rOKm
2IxuyXXxyaj6/YcXf7N6SKltLR0LoZJn/7J69DNi8nAipyur/Kvoqp1HfnW48BCzFMSXSYumW3gm
LT30pHHOMqTE8fhD1KnNx+8/zOdS9cuVVBZnCSkdFrPPzJc/v7JOVdeN1NHVqjgoumrBRvRU6QbO
KtQpfrdFeSK2o5cWj/j6mQ52DSOm6usYU1w4XhE/C8+5y5XeAzSJd72jL7RRcE4383CPTZSNwHBu
PGXc3q0md6yeEKW8Ri5Fp05JY2nJdwC+4o8nW4FrgQ0LS46Izjz0j7HjMQg2xLd2jPwV2h+iH6kQ
waK6iFg8XjWUQO5ugHmV4QFDDoiLZy1sezjAMNUrQl7MG1TTKozOIUkZv79yNrvJr88g8TTa5tij
1LLt/PUZTKbC6GUtb5tiKHdVRm5GTBuir111cBeK3kCHSkGE7IwOPgCBz4xubjODubIicQHfMdQF
/DpJAhwCH+S0n2N6TA4uhLK5cXgBZ8fSJyOjmavR7eMCB1iBpuIwcaIZVUFdqg13XUmzP2KFGcxH
h4qUMT/MMxbVaoVRpNj8/ocWbLy//tDaNB2TLZShufg1nKfJJ3eSwrxNxxEWb0/Giin2TEyRAzCl
3WqkQLsJh5SuTs0VH4Xzb5ZBsbwcvzyvbLucDlBH26QULS/Xn7beZkTSWPv2LSsLJOwu/mkXB8eQ
2ZZpzH1uAggaLPh8sfnElTupihWNhfvfXQf7bxYg1h6Be1/hqDQ/H44/fQwzSHXqDeZt2OR78mSj
bSt/+Fng3kdx2DLJqC9WU6FVLZ0Hs/BfmbLKU9sE1LV0iNd+Dp4/qnt16BgL3oiaZ8P1E56AL3GT
kVkcI1XV9YzojwnZymCQBg0KydIMo9FboneI9l5ev+BrRVRv5AcSxWHbbhxlM/xuIYj+/r7rv/t5
hUVzkOgnwNbLWe3Plz20DWs2UlDHEfBE0YMXygtyyBGHUircMgam9+/2G8PM3Xso6TPQKTeb+41C
UkqK7AmM5XibcSrH8cndKE2WvbFkfSvcDNV4eutZPYCz9HvTNu7exIwtcivG2WZ8JFXi7RlpTdgU
A4niaoRFCOBCTXO9lRImvhbqQKX0btJLgiw5bWk23ZXo4HE2RQaDT4kIWykXOyrqKhtDMa0Qb9x2
jvei9j4tKqj8DCDb6hwyvSIDHJ4NLXfFzzN7a6tE+Z3bDu6vIMKYjS5jY3n2rvcZ5ER68W1HF7e5
1U+ee3WCKTiV/lJCy4IKBPSPm++x2pS7NMpg1o3kwv7+5ixH3v/2TlieXA6/Ni+fsxwd/vQwhu1A
5JHR3SJeaQ6m5/fM1Ir3XPfVybRYNWaAHrusRA7dIiEvl0iUGC5Anu8Tt843XVWWuwITQxyl2ZFW
OwC2PtpBR833kBhgQdgs427P8MVLL7//7J+b3a/vs1oW0OVILTik/fWzxwPkpjxtb5UVfuXkUd/0
s7nteyMgaZq5D+2WJ1dQIUagYJtuIGlvhbvX122yD2uxtPB4MJC9fSm6BPZzle2dmoFa6Y9Xg6Hi
bRDRJK9rcYjrnOSEPCOOwQD8LOqx2DSx9g7WgCHGS5pyQ+TX8jfD4fT7H/JvdgqKDmlzXhEm//vl
5SEkwJrALtxOAzuBHImXYatczw0w+yp5+P33+rsXlepI2ILzNeO45Yj+p2ehhCEzEDFDvNFY7nwj
+mlgFt79/nv8t0ODXKovXhgWA0uY5q+LcAazZPAsi7k/Hh9cOvSBI15S5N8nizEhyEdu3RLcMzE1
LlrmRglnh6ShV6+sGwOD5lVO0Taz2mArsddIQ+1Nol/p3ZtL6H2/S+xQHov4jBTf76ZiZ8w+md2d
fMQe/u4btF3KKbqb4q7Y9IKstDYoOI8v57eaB43myZWMBZRuU8GJLuMPjHBFQ8ojIgYU3fHac/dz
58GmrUyOkHZ2U6OtsHs1PsAHXecXv28oKhSdzX9z7fQvLyvXDlAnJS1PhFSUSn+9QTNYl7rKqlvP
qJ+aQAZnXFHxahJ1v6ZVvW80RANPGmT32oTfSs25PM/nFzvNXyYnBRHvN0w1bPNQFtYxbHhHlZum
G2bsUCwng8lqvbFLar85HtEs5/XOkNwb7UcAFMg+wPqLEVT7ztpy8B85RmTsoiXGRbXGubSBv5kT
97O1zLMqyvuigSEjSmANnVE5+4J3bicSb9g1c5ocGjNmj+vNba3btwJzINg6qKoJnCa8K7sI4VD8
RhWtz6Plfu9p3IL1gBTnWOr8++vKZvQ3F1Zy8vdM4VKb/HoeQ8aBv9HCXBxjVIhSSzzMkYsfpzzU
mSvuBgd0Q1iMf+zFtmrmlZ+AD+8bVFImXfR0oeXUcQo5PiYXLlK+htpG4Anl5P9l70yW68bSa/0q
Ds9RBjb6gScHp2/Jw14ThChS6HtsbABPfz/IdcPltB0Vd34nGZmlkkQeArtZ/1rfipSdrRq3lgit
5i5OZXppAevXMcTauROUq1oEbOAuURqs18kVyZuQX4MFbM7eOt8yDoywinNq4flLrB8x5SCXmcl5
IObWAHfuMubm5r+uE1bpwetEkLWI7qP3SaEDrnyTDlVlj+CesZcpRi6+QD5wEv/cxNLYNl71MysE
ru7e+fbcWuNIUTxEMxl7gz+rkf58IuF3MWbNpxCqyzGfUTbseRy9t3RER5gMJoPXmW8noni3biau
H4l1aDNJS3k88u7ZSbNuopKqCy85x2n1a1quXAn46mngVbSr5F5Npc+7XB4bRTmQo4r4XPXur2Wg
J1MyzQTZ9KNxjDHOHTt9fEeuCbhUfFspbWZ2D7BhYmtt4Z8eG8h7DuJ8F/MWM617DvmUry41N4Gp
J7h6dftglvQCDyaTGNqRmTZQFri1zaXM2LH9A5PFtekWxc0u6t+10PYQywT+XsYYEaY6aCy7Uo0S
X3R3dYav1nToq1rOJhEe4X9ybLb/ugMsL71PttnU6an0vb/u0DNVtrNXF1ctSxXuB1ZN6pjGnV50
dKTZYR7YzNNxcHF+p6mL7krTfg71LtkNLYyG2vHkehx5i+sIRGmtX6vUJPcyND4MXe66faHp4MNA
gU9Gtp1g3KKOfXHrdY+KFJSm2SFgczL+BvGbrWseipbP1nPAy8kBariVHovFsyBEzbCcpoU1ntJu
o5YHcUrdJ4yVFCDJ+QEFftwnfv7hT0OJLkJ4bbCSb6fvidbwM2uKEiThmF4k5Cqc26mz1rQBv7Ll
Vfw06mT3T976v6oifLC4820O4gbIQvev95FEarHNqOACUkEuo+UiaJifr23cOoHuZjukNMpnX/Sp
Bz/1997Z/6IL/qPeZfxV71r+dhxVRH8tw0SPXDbjf9hs2wHbg2Z7FwAlQRsDCzdyzKr4T0XMTi9T
sscVAaE/PgTcjIe04EdKwwHGp+Rb+WhMS46XOmpvjc/3aJDv+iefz/+w2/goni5AR0vw+P3lkkpJ
cJNIgD3M4o1gNL+8TPawasafqudLqQpqkJeqB6yKk8Rr5E+oReaUdbjUp9UU+fY2kmIVXv3QKf/J
Tshl8b8t2b6u6xaoFs5+9Mf+9Rbl4NIAgAuNi94vzojhCm/o8Gxrw03Xw5nHGgd05zrZkeKOibg7
TXtIJKT62Ftard2LHhQXJoA4wXnSzl10gQ3vvWbjT5hO2FvihaWd5uT6QxIIvneuZwWTSTUY2urW
eZWGP+58ZePeU5bziqFcrSkGdbB7jiXX9do++m3kwaPFcoBzunjNU15AzNTamTovo9bNe9w3pD9q
Ojv//KcFhnevaxyiaZtezzbpQ5pG1bNf3+h0fimMsn6ajcE+KJoxeFU8+8PDgmY0Zv0541BLcrVg
2ZJ46wur5JvL+0D+aQADjwuthfYoB7W3nMlL5mIKNGN0j0ZP4bofngx/KnYeHVpy7vfMJLVTjHuU
XYyc3wTBUG9MSqs0Ois7x9nLHhMN9kpX+ttx9i5+o4UPnSIG71mO2suu2ePjSe/xJNiomI4dHVCw
r6VOFqjF7X4ZHFm/0lazNJxeRo737/1iyps8/B5DUmxzK5t2UZnEuwlW/C6sC+wKxvfQOrjJmJh2
NOMZ3rzDVwyTVi+stdlQPpZVa6t1iTrCpwAZuZ7acjpbkbhnXpYgqsNsjFso1hgWIE1ram/hQCB3
EO5KJ7U3TTz+8Iz0G5e/WMckN7fM/x4n5+Rb0fzAVnry/JZGCGfgeVfu1tL08DhCP+5lujdH8QD8
AxOR3W5MDZm6TLq7GsEPLnH41Kyf9ISbBk2cX7GBC0vMSDBuXR2UDcrfklZQyxCJMbF+O67V3nD6
7jUlf6dAeVc9NY2sZTqkiP6RkeKdlBgK+ExkdE5Bem+F3DUlF2HL+VWZ7pOnpi/SvDdt5jerCYXO
4nLC4AtDgMlnxhZ81+lLobGI3tHhR92FP0AFs/4UGDdm9ctRDbDAjOxZ6j1nRYswI2+a5/prCzQ6
PN8ttV4fg+3QoFoGSnFQNmTlEeSKrrGieKvGQ5P2+cW307fWTz/Z1N+Ij51p/T6WE7i+1mGMSts5
Ctf8RK78aEft55jgXSdIFAWMa3+MOuSE0k3Cq1NMrwkPEsZOLqn+LFbu4GpHy2vlvgA5D1o227TS
y9ad1j5psdetU4deWIEjdxO7Xo87z58PUYxUCrzvYrUFAE1NvmkjRk9WQBruEw8STT4goiwjE62L
6iDTugzPYLh3u9G++tvWZ5AsKj4nGDtMk3lzUkBr13r4Upo9XHubT3LwDp40gFJWsF9zc51Yytx6
oHEWZkMXlIDdAnPunqqUyiRaZUp4AKwqwIuwY6xM1zhO+HPOWaVRzsDhE8/hzaiFfsbAT29IhGIH
rLCoHYfCruzaULh4auiuqDS7wM8bFxsfx35QjCvL57oToV2fBjwU0xi9U3QJtSqJP5h482o2xY3W
k9O4dA26hol7mAkUViHuMZp3hmAqoQPU7jqtAIeEnlmvWyArGzWH22xOv3XME0EPZChQ43iT7fjq
dEAmG6vB/7IYHKbDFMGKxvM7NPGX1njWGpACTmduDkr/1PJJ3/nRG6WL8HmKFFIhdsy4BBWQhvNZ
hRi8l+kr65h9om4eRha5K9d/FxmkLwZZSQLdGt/Cdm6X9qBW/w3k58OfmS8TfzK4mnD6ldlLMtfU
idWA2Z0ZZA+mN6Q2fJkKi9YezfIp8qZ0H07sI7pJ8VlU/aLolX7GGuh7D5eHlf4trFOFrY5HKSLl
Sc/GR+u5X6ng/E4VEHQNkthh8kjOa8bu+zzwKetWEm18CyNelr2ZSyTQ1ca1MVRMFRydglTjHQIA
CVXy/WtDVPuyE1TXunBXimgUN6ONcbr53TYN82xjac7ie2Oe7faOtU/GA8uXdte65hNBicGJFf+a
E2wRoGlI30bRR9JHajtZ9e8KifhQzNREmVgaRm34ssz2MhLZCbzM4N3laEs2d2x39N6+WlmRHg3n
1lpDfElkScNYg3d7zsQLVicbZKW5ob5IOE29b8Ko2GVZe6pwu9AhntMP3qsRg2raPDEK9bn9iGJd
FsWSjNQbdgwWZJ8qzYkuIjqW0ppENMCu3lCPxPv8ZXU4Qfj4QDG2AuL91HLD2MeK8Pd/cACnpDGi
rrfgpkHcVsxH2tJfqDuculFH72fgYdLoCb2JJgN6V/DM/vlNXb0wvv/8658/LuvHN+RJd5Mu5us/
/6CgrpuDOZrpBMURrZKQirY/v2ItEeIup6mrsDd6W7/bEzo3gnHEgXEk2qzKWPD9yI3rkOB0nqg8
/N07j5M0rqGRPWWch5CV+ftnqjAKSsvBFtT5pqCh4FiWrjhCQnrVs7bfjkJ8SLt3uRJaXOq0mBxQ
veoS402MdLFjhluZBR3iyyfuU+92dEZ8tYLf0FT289hyEbXnrUXQfGVoRPyMBQcIuQMCc6yDkmft
XM9eYn0kBu7C0rsojudHNdLxDNXsPhk+1oqJjoTEJwBWlfWGmRTTSpTOYRzR1lJXv3AieMsFKidJ
N44FYlzlbogZy/JAo/o10lvNmNVVg3VdsFemPkEvl+3B35HzePV7mVwpCiC25mEzN8e17TovDrdO
ON1+eW40952cPa0ILgycnmYmYme/tRZWFbPt+Taaxm2gDG+LHvtQe7MRUJxKCYNpv0Md4eSui9cC
h+lD2p1dq/EvLZPrIYYVwG0E05plwkVsUzReLrUXTruwC6RTbXza1p2u+xx9RD84zXRlg1xrzfqR
HNdrYkbhWe897VC4YDGLgZNN1faBp0dL3DFSYIrsq2ZItW0ic8fc/MPpW7AL5DcfUdfCU28bDz7Q
/8d6is7tbHZrd7A/G7xuUWqdUSvzvcMePlBuzzMrQ0Lp/YuOMWdn/TKG/FmVfbbVerWPQ7c7UHf4
pjtgmr2JJLgyv2wnnNdEPNJ9bqf+vp+YkdXcaEYGxC8DdcfAlUi8pOeJ/OBuyIjnu4hhZnQnPXeV
/MwNMKvAVTs0UZ5JVn51dTiTzmkrqEBow6BlpAaHOTvFRDhOf/7N7UURzBbyMM94t0s9NqpqDt/o
JDnBhrM2BPVHNIyd69qSWofsZ2IKtXL0FAfqQE61nJv3mSCNl+ZlYGJsCMYSc5IZzSTGde3Qm8Wh
nGQNtnJ88qdyX0xVt6u4/q9mRtZVUhNTC83vNNbzE8CZIyHU4uY21jcIC4sANA2lmelMZyrfIf1A
RbN09VITmVyZdlL97hurvjQyO3ZUIj8OU/Okl2WNYzcd3tWc3JNqzI8G5tONPTscSQi2wKfAOT9n
yRlQXrjO3IaeHTvHqu+xoHn9m0LvOMYm3A69cHa04Tat/dlqPyWBsqseqyv/HZ69Bmv+CKkskepS
1C6DeWII2RzfVZPhP0WAulqo/8To9LVyKRBXVQN5BCckLtr6ZtLfCoKywyg/9y4eQO3oUsG0r6RI
ghIV8eC2fL8akJx77ya/mIjWW0XsDjm5zs8GOCuSwOA/GiJgedFe+SkCJz6wbVsYtQY9mJ3uVcbT
vNI6NrpEdXsEw3Gdz+ZRqNS9wqa65dwPzmUpaDbUOVZ7nLIZxxreijwFVFX+dxvU8aaSYRLgrs4D
3dFuTj/qEMJ5z9pQh3VbyFtouNWGFy07dJ76xOFzYgfrg5SuETzmE743IF6B4SXXvMBANhXS3Y02
FSWp1ODmJPXacRPnZRBUP6egesFVZmetRr9DSj5nOugCt0+eStXKQ05jCqkVFvAKf0jUdQFJDSBx
lvUOSrA5pnrxo/Hx9MKk2WiLdzvqnHusyVPieA+pp4V0u7nnGBwEPl8zu04NxzKWSbOp/XPJOtrb
DlfmLsf/jzeDxFNgNY08ejadYk1L+yXJNmebDxCHZ4FeTAra2FSESx6cflHXmMTODuDMglKSMdT6
U0mqcD0wXAwYtZKrN6meyMt7bFTJS6YUXvkmC0hTQlbhucEVSKtDqjXZTo7SoSUzoRkx9uKTnQNe
WbaBx6oI9Qef0iJBXOInkgOdVfx4ktCU15gSaNy03r3mZrk3i+6tNQjEcBseATqz3mtDGH3EsE00
+QgSk3ob/SFVAA5w1yarSGZLO9bCzIv8U6nVE00GzZfBdw/LUbBgy4473+D+SgCEZ5SUnboM0Jtt
Ty8DP0peX2BZnkHsvtIr7h80LBiVeIv6i9XQ5zG4XLygbNZOOZ44yUxbjWYnURjTYc5Y99qY81SC
LMiyblPGBMowdsq9Xur9FeV/l2RcmypRvVPqHt/cqstpUKxuhSvTjS5K/1yNdMgRMPiReD8MglVn
pXOLzN0RpLl/RKXXd7kd0yujVXQ2doBniScSiF7wuqAocF6IsDrFerN1Rhntert8grXrbWpkgipf
iv4UIO6+a8O9tWglU6TKU9/ZMCeh5+aLOGyOZPcbwXadsJIEaenz0bvGjPQQfZAV0cn+p9RWVu+m
O+j7yHGfhWiaLU9px5kTJo3A4xJ0tebfULjpLiqvnT0nb14HXsDkmxdoPztrWRQYFySWHj9FHB9i
jVlTOIwE6SBYHzE+B93vjKPf09iWJw9Q8Ynzcc/FKUwfUz87SKue1lCvmaAWkXlclqKiz/nuPQig
iWU84Labz3WqnSo3vVEZrNaQ06xjNhKXpeN5lRVdu+psyiRYCJHNCwpafF2Sn6H+ZYNMJnjwdR7s
PnLWWW6UGydVPen1Wdu72jydMokYUubxB+J0DglTvgEygUxXL0yHQcvO3kyHpA2NKVtgdXZPrxnV
huFVIunCwt3psf+oCOpmLFnTLOKDpc6G3SRXUs10MmXhpQt1/8RnSQQ1QSit8cNbFBKQp2oQK9Pv
Ykypi86yETZj0z6LqdxgaU+AIjnlCY7wO3loiFepRo6hAVKXZI+dnQNryye1bZs4XTtFSlavkres
kd6a9q9qPXPcW1sWBQVFGRIsimHHU55tUy0xEM0jm5IM8zXyIm0jIONvECyLABmJUlW7PcBQf7QS
Va290U52NTXI1uQ65JK8O7jqtyE1T1jXljQVv9Q7Wh6krcOjEJ2SbqIFoU83I4eM7RzbD7Vb/+TC
UGzYZHVypgReCu9zqNEpo4Oss+TaYgfq7AjVNo5sWNufgD8YnUJDDWKQXjVVnWntoH2kzg+f52wn
+/RNly1FflVCuqqPz3b5moKnOaPRXCFZ9WfsR0C14ojQYRaDctBoDFk+/GwJKLnahkxP4Jq6eWEQ
y6UPfc9FgiP9AQHNASOfEMs4WLn57jgK3dIGCDf7BGlpOQg9QHUNCaytTkKxyUPjiJFtY8gi2klf
FD+igRgqX7sGXqxIq2cro4XQKimn9w13L4Z3zvX+Wce+sYIW1SHg1IrrRfZbOuJ3G+n1KjKyo223
YqeqsQ4UbOIeZDXzTv9Aki9c2wAQ6Ck6RrJm7un4X5HkTEMW1N/lC7mknEkuoquHmzp7H41ebuMQ
fl6bRy9uzHSUIx2xByP6MvLpFcvjarSkzmMrnq1+zvfckoBxR2S+YyJ+qXAXUPh81evol1HCH89p
WFlH6J8PBjYnaTBWVvWtCwN/EsUDN4o97W5/Qudgbu3qSC6wgH8Vgr7HhHUgRrXS1ahfqGGPoN2Q
lAcjU1OrA9eSadvZbQwJ4ffFqDnWac2J9L21J4dpbe1Ra3cZ+Y5bpDPAmGEQIuvgye/sxZ0/a9ba
AnUSVBxfj74ST2FooCd21tmHo8FO/pgeNFQnQp6ADLRyIZ+TL1mjErDRJoo+jfYJ7bDH0IogrUzI
okbfDGu31btAiLy9JrJ9BZASbiOHNiEW3scpS5JnNVVnCodxSV4aFqX93FPq2JXDgzbgoDfI7q0Y
noJ3oxto58jpTL8D+Rtz/Jy5Xa0p5yVR34PpABJDCCN56EifUpizhPqKtMHMr4yTeezJjKzDuqNO
q1J3IC8g+iROytijoXaynrWWSCVvW7Zqh/FV0JWxzQb+Mt3CY5qzsJfmT58J1b70tRdlARDUTbCA
0UDGo52zW9KwP8atW+DqyeKd1lt3Z+QVSZU+HT2ikXmZMWQlP3ZDlVqI+vm98bXuyQNsSR6n129J
Uv1KJVjLCiIdbzculGMmWv1TNh45t5TV2WJn8MyUorKZmxt1IPFtYs/n9Tnl9HWvIXo0qCJUX6Yc
XZNhGjekqMGIdnaNhKK+5tIUPKZVctU5fgVwM/ttMeHoKxWXKL/+A/bClFC75qlnoyUZotf7qYN7
1skI2jp1VoxfgRNHXbNW+LsxCSfXcIyPWH3BmJvatzmzZk5Z7B26BkuHZoFp1hDEIhKiAS2v2yyc
Sjp1vWltVRksxT7HjGurlEGng68ydU4eB/FHaZuXJlXLp9o/zzlmGQBW27Gl7x5tjSOdp23ZHgjG
yoHYekfWxPMarNNievCZDuwIOhJlo3YupW73XBo+H3QB5Kt3ONpaZI1uRjHcrcl/h+DD+hcThhud
QxQRtv0z25012zwWJX+PsIe3mHjw0FXNqRTWaSAGt6/NKA5KF75dL21mEeDRTfwPKwwBgHQ6Rn86
VTEJ0MmkZRg46TM9BNjNNpIlP3A6W/FIDkuFs/uS2ZN5zAVcLzqXH3VYFbvcMmxwvaCV6FSgsKq8
G/06BMIP6PalGxz7iuV2xVxB0o480x7IyNDrmVMkCnmM/IbAviB5TSCd5QTRbc5AkWgeBTmjoK3a
11Ex8YVFR41YEooNQG1OvhmwY/hYMA6KkNMQ90lKbcQd3incNq/37uYYn7M6f1DEAzamoRHjyfpy
1XOTeiiG8g3vEKWFuiPuVQ8dgvg7zQduslo4kTvykX7Y2KceyAnWjZlQImMCzbMx2Jrb0INYZfj0
zFOfHVOHgnfhUeNGszbHQI7DsC21YkIf61+1Zepq9dkvdk4oPvoi8FKd5xX+b/q+sQ1rZbhnihQM
s3rBb5T+x1Ts/+dF/re8iNCZmv7b/01frH/2P//lu+yTfrr+LL7//V/v6mf59fMfgyJ/fsN/BEVM
/W+e7+i+j4EZYclwMdOo767/938V3t+wKLke4FNux3hCmMj/PSaiGX/TbcLEPlFrftkzl1/7e05E
E38DFm7Y/JrDRNJ3Dff/JShi6M7iX/tPf5tnLF+ciXGSGSyO1f/mV7X7yPQNixE65UerRvgsMGF8
df3PvrUN6Ohzuenm2Qn0bN4NtlKUjPoX3w+fiBGcgShVh47RHWGst9Cv26DVsbq2TrwdhygN/Jh4
W++1D7E0kTEiBjxMYRneSnFmbs4emqQfnUZosC323rJvUE5uB6qpZnro+u4KXxA0Q3ZyteEX1W4a
CCX5lTllsys9iq078C9nYMRbly4Pq0bINYwUpwENZh8W5A0RHmt9ONsC62dsMvbqMVVEJXd76o02
cNGRJEZ3besNVwtc0qqLn0eXIcc4YODMuurF9vunvu6fDE6PnFqeK8nk0fa6b128aBoGfAlYoDS6
X8qoSdWMlE/0UFG4PxBqd2Elw09w0OxC+g27jWG19xiuY2wOw2b2tc8ONq5F38GqKyg8zKf+0DT2
I1bGVWGzPEESia5m4tJemCiGJDBWOPglRG9HDpaxqogZMn6Kiv4xm9JDPZnf3nLPd6yIqKA+ApzT
4mNkCGNNMwyAoS55GhIE2MV1HJLnNQrS8a0wGU4xGQ2rFBCCVgH24MSyZkpi+DUh0ZR2vJHjDbVv
XF8+6iW43iz1mlhAcKRmPyzLmre0C3BOnpFJ+qbEODTSrxDLNMhGSkA5PBLGmyQY5eKnam1gkWZ1
aKrp5BZUOEsP9ZAcE/oCxJG6cQ7VmB7KHuy1H2s0x7QAa6NpwQZQlAJ/Ot5En4pE0ykSKQF6HsNp
jpnGFtk2LJzpwrGWagQd3YYUMApru1O0AT5RVRSvp70lIixGyfiaxyy4lBRPRvqUe83WXsics/Vi
txggUwCxDyFkorDFXSVH4NmAn9YcCHDAuYyxbNPgRsZuRhUUPUEjT767PCIx44202sEXeiv9EGQR
Xfe6uCBePLaScZtXmvm5nCX9pPkCGZVciAw7O9nMtXdEtbcddS1HOqH3yRB1FJq778hH88XoTDIk
37gB5yCX7yGFWju9hkgjG1D+ae4OnHiy364ZefuUM0MezwNCDYwVy0Qx57BgG78Nsuqreci/rCZ5
j735HXvrGgfovBk6ZjKuldB1MiD9eLeacKlr5kyy81s3olKH+os3F4TbaTUTS2ppHvStTpC840qM
qRFwjZcBwR2njZUjqyhdPWYpOZtuKHaGHKgFsKZr07hcit3OOQxxtoFr4TubPh6ucskmUy1bZ0gb
Tk3P7OyXDENac5tHrR0UWjetCg54Tj0BYhVEbvUYRd2iJdEeqx+YKDgFQeNncK+dtEI7cHoab4Zf
JLT2ed+NILpaJOIEpATMc9+tCQYDc22KJ+jIWJZ+S6GJhX28+Aes9zHuXgfulqveiT6LtnwyiA+s
+7b/DVxxWrK7Z8HaxdjmHWSpIB3ixYe2syn+jZonY7BXYq5eRi2FYVXve7T7qRQ1VlR/jXvpKew/
6qWcHQLapRBSC8yRyIqInUsJmN7OX20aDzezZJ2zOrAKQJyioCqqnR5Rr0wqOEXVwYrQWQ8YAd7T
FpT8bBUvKP07wwxBcTI/bC0iV677RRxXO1cM6BUtNJtkNCQmzTEIGVqtytY99SFGzcT33hLLA3kd
T8ZBhHYQifhB+epcUryx6LRvtIoARsucau+7PmXjlXcGW5lx1luN7ZuKMQPU1k+VdPKsC0uihPQN
iNls3JXJpFP0nBTHInPFa5zyxEA9T5P2hxYhZjMN3EKfRaur4TbQYXvxyO22OGSKUt5xv73FIdQI
3NImFTQBc3MIiUZDrMtUZ/9XnrIYxvFSdenpL2V8xU/O4yv09PDDGHtwOBP8Y4b5YaPtBvzJ8JpD
7hPjZwr6pGs6qKqq2rljueu0cJtoM2xKhvXMNJxwM5vQZyXdovZs9BuUV1qCueDlNGJg3aM4Q7eW
hfCJA6exDSP12OPNucC/+mVNRRAigm/RT54m5SKwcO3eCFce0qrccZJ9QK+8d9IJ4VC9Nk73Nenu
+OBGZnNhPDMFgCOh+gEZP9mWu08TSBC4ta0trRHFgWK8GcGSP5aOpGkZ9dCn5YMNkzTdWzXLYW1y
/sXZuNftsrup0D4UcciV3/cgNWb2W6jEuI9lAXeH+yTxwqsbAgkm7kSi27GaDf/HLKBiL9mnZtsd
0hQLXeqpY1XpclXREZZU7odsXaoQbSA9srDviA8fo8cSO9vDToO3gkVwOExUBvKityfohPDJo/Gt
EAwqS6tlqTKyNXPnvTEj4lodnVJF+yYpzESSLnWy1tkYGO7RLkpIzkjcnVZ+y3jEaWoQJqEP+lFl
yZNV2fhlxsdaYn2pdZ9EJcxLLe1WsV++466A00dsDR4WucIZJPiaUeGeCeah8gbUaRg3cz7f5+Fq
1IhsuC90sAmYAlp+1d7mRF4opE/gdEJI3uqGHFcqro+t4ccgNM5zQr2QSQkvPN6mviY649SiAYeU
P0Wco2I2OfZZOhqS6RtM4M6z8hsG1YdwKR/LJh3JK+q2SmBFjbJPbj7PYix9QiIeMBcyHnjivjit
Ea9tYXUJJJp1odpHRuOAbKXzFkkZQ70aHwpb/QLl+xFGebe2NSr+dMNkzxjIt2TsRj6TviVHB5l9
1imWZV1NExZRm4deLH2ckiPUyrDnM7YTa6V33nfCKasKq/fMfiGjuS0g5DIhEc0hGnEiweLDUcFT
rkfS3hS8qFlIxNMz3ws/fAg7C4xrmF6qLqSZ2G0+iZ5UowXIbx7uTdnLQLZeMMTFPZsx0TTaDIoD
jIeiTCBupntdL0p7Rcl1WUiQMJODdsP9szPmZtVO6edYVZ9qOND59KU41a2YfV58j5MX8f1ibXvQ
mJvqFyfcEKNcPosBeiLaGaEXP6LWAM8H4i0DKUFBnM0cIhAZFW6LLcvGcBub+2wqfvJV4Axqy5cU
vrdhP9PuxZUxgwIp4AJNMgpXum7uOdV/+pNzKzrzBKzqw7XKfVuXT4nmnAqR2K/EH94YDSRBwQhW
UGK57iqv2roTJItBpd+aN585QrUHJ1H9CtIZxJlEQkhWXLvzwl5XVbPpDS15yAGgGWXS362ZebwM
8bHKNRWvHxmG1mOp6UdoE/WmI0PA7Cq5K68HaV3qH4yujkMsihdjiou1IytxGs3+aJTzFkn0W1FY
qqYnTdtIt8uvU8s5LKZJczPipwrg8L8PMnqpOM06YrgL3B6BBkgL7hsQyMEtdlRk+5sFo+L42dHn
BrxKqcfDFCbouGUwi7bhYvLJONnXPaR3lzF0b/nrnnY0vIXldnDz39qCjgIe4vLDZsejZDooBubh
U+wyOsL625E464FfC7yZm2Wp34JKhwlbS85FcuY0pN3sls8oFvy9IPpdo7B3Pm7ijivKfq6TMaAu
IQ3CMUluTsKFp4SOBPRKtIHv5sCApsZgip9B1iU4vq2aDPr1bLfBqHoM6ua0jbrwd9rVh8p0EItc
/TXJppBm8vrAqhNacf9WNsTg0zANHDdttpbA9UddKv24ek+0DKsoKDZRU7alnUJV9GtT8rA3YK3O
w1h9tKSXq3a2g7qUX+n8oY3QbPMfbWHcAXidvBgadoe5Elg6IQ2KoUoP+SoiabVlrgEtSaFZsrgh
h8cXQxQOrEkUhKl1/O0ABQsupTbBm2FSXAuMEBYmJmZ2OWNiZ4i2tmyhRpsllg2DOIUJJmgeTOOE
rB7SgOEngT/UAhsnEkVCKWrbqMukm78N3UvvXqnl+2SiObANre/OL8UBAI980LPmF2j76ACvLA7i
LDbW+oCPhq+sp4BF22mNaR3wEpCfD7vh2OcoU1pnF28OmZ9NRvf1jjENAErpk6s6cqNBofU79PjY
xDJq+sVBY6SG7IVf3NTDu6mNH2Fij9AfwcTQLFKf6UEW8K0BLLDS9TFDZzQY6r3pGX0YlJ9sOsv9
xVg/AZmGzBNJDFj6Ivj45LpQBBsWBhvZrCXXjXs3qcST0xqfCNMtDaxFDA5ofKNMAp/IIzWu7Lj4
Bgm+ilcoABsZ+g51B9Qil+MzYTECk+mO4ZoThN7MtLgotq1i9+ulxwwK9iyb1ZlbK9JsmLDm6r/S
cSXMcemUYy8jSZtBtVtPqYERnoPXplZWtyUbTKDRBwLOxo1D+lZkNq0gLixYvFTEgMf2PkgFx4Qm
NLP/wU4jTnI5SIRYIGhRPtGiYa7rkm6iEOIweIEVit7D4KXlJo0rtXei4tEM5+U0mTjYdqo3vlhB
5kqDnpopm7ElP7D8MZzMy6BAe43heeRxXLmhLFYibTejXV58mEN3veEeA6eKFLh/e7IsSifjMX0l
PUhUmhHhKHpmFyAYrD6/MssH11SbxFsQwT0KVAMens1sW2xn7sj5sb6GNhnUdIyp167uRs01hP6M
Y9fAMfUlZx6oqZAhGYbjVYt4w0ZmvWt9qYrVklubQg8nGIOPKntRAw7ESpBkoGMmzJQIYucOo2HV
AVXcmoAWs4GhByKdWhsuUY4CQdwqhtMID4rXDGMz7oiUGdQqmb3nmR2PiYZwVwadhGuLORjGhYK1
3WV6UHGtMbhqm/j0y0GIh0F3l8pz8xQa80/1f9g7j+XIkbTLvsrY7FEG7cA2tKQIimRyA8tMktDC
HYBDPP0cZHXbVJdZd9u//xdN66zKIoMkwv0T955r60+wReQUdB3Ok779CPtW7G3lAvL1qweCnzHH
0+/FtX72bMTTVgPAUf5o0/HJmYPVgMF1P1RcKp0t79s8IaG0gQXZ5Wd7XuDfEVQgCzj82uFiKXQ+
bi0Zv/fwa7hZ7wdgvsfGqftr6cFinqHQ1s4POJT3gRVx8Vo4tAyCSXRdvOeUZaIl0KTjeGDJybnC
HqqAf7Jnn/OmcuTVofvr9/jtfweU/3ZAuQAc/v2A8in9VOrH/7l81tXnv4wpl//snzwb8w9gKLaz
zADDgJQURp5/zikX1A0LPWxBpomDFwwDHol/8mwwu/xjLun/gZ3SZGTJiGIZeDr/I37Nb8Pp/x9K
ethk+HrE/fB6GD6G7t9MojLywJdAuQf9CTm/5tJ1xurZj6Z82fJs0NUisI5msl8j45j35WHsfgpG
KRtMkebeFTcks+XpvwAVlp/PX0alv1+VzY+B/yNsH8LT36zAnkW6jiqht41teXRoUu00KbaB0ZGB
lJK2bKLiTYPRAgc6od+2AMBNMbU7e583EaEc/suv8eHPH8df3T3231kHHi/FowWxSf1z+d9i6vqL
u8cKUMbM7EGX6FhwmuohplCHJVg9ESK1YylprOfBOEI3XMgcHESGfenwJ7IDysZrrd2b2w8Izz32
B5Zc0O9u9ZWHMwhkc3xJ0c78lxf8dzMUJmrXQYOEJclj5hguZqC/vODIgkofzO4hN5d1s+9d06KX
26iTiDqK+CoFbtysGH+gTUAdDQsek9/IMKw3d52aw13uOqdQz9cU/P36t7AmbViEVF631sJ4+M+v
9u/en+XFYp4KsH5zzPNT/tcX29UG5PLIPgT5Ilcw4CrnIT1KvDo5lg2rN40jPG9v//mLWstn/euT
//urwl3BCmVh2DL/9oxZ88Db07MOQY8HkOShvZQRxM+SSTMufnycsvvRmNG4xfBQHXCnI7jZZWYR
/hdHoOX8/WkHGcIvKYS9Ql4ZpvC//bLmybENNVcHWQjBFUYyYxXGrJU0eZpU5nu79R4qglEQ5PFB
u2TAtFhCq2wJ9YhJZWyT5o5PvM3H0dqnHk6mxGRKJkKMC6Phw6VnqQslBE4WGVVW7mOqgM5fxKWx
rt0q3SPquUOvVd+VlGgqrI4G3PmtAR1q2w+IHQhNuuX4tVvCXV9Dw3ltLeu11mLYsz2f7+gdS7I7
12UNtTAsA2JEy5NdJOmFOd2Hti11SZty1TYaeAsV3zqY/Xw/DMF75EEWIiXqbnBVf+oh8ZBTGbwH
qJ/2bFMNMLALDE7uLL4WRdsvndNLqy4+FuZIet5sYEs0z3hvzEucTvXW7FvcK3AaVrVp7ydB9eQ5
rr02UyuCKOUFFwfLNCJlPT6S0ZicDLv7yMUveAbDzUfJsLNs/4Ev/UV8xL1jNTcjRcrV1L0+jqxZ
AD4y2BtuUQ6vPFgqp7hLGKg49lsHrPLgED16H6QOpOwoabc1p++1p98t4zy6L6KeD52lYLm7wEoa
IAMpEyXSDHr3gcg5Zz/ZWHHhdqoHOH5hHtU3hkZMoOYu3YzEBG58yfAd8uP82BOv3TjgnplL+ydb
GSW4c8qKUjbWpbFoY4thvNd+RKvREZAieWP/F5yBxcv9+9sIkxLvIcHlIRwf0vu/vnndyGcl0RV7
a3JyPN+Mzoa8P9tR2WHCDxWpQd2DRAYIl7FaWVGmEax8GIqDNPIa1GAspVnShOdM6RvVIKSCRLoQ
RJongj2uQww0ZIanK6vsoy3ceR/4xjkuw3Wtf9CwIMHIJKF88ImYIW36Iu0xRTkH1AWMPM8c66do
bnF51PqJCJIvASZ7YCJL+bw4R15xSFUHu+dnzoUTbdNmeGMtAqe1payqePhNBs9M7XXTvlUVPp+w
He+qiq1MMibkK6/QUOHPN5FyGiVzgyqXazaKn1eIRTHFMhzBwSPKxSlZ6Hgu0SntL9vElhJWs7Xy
G2NF23OXynBGY1C8RLXxq/TNp95571L5nqrnkXt5pamSyU9fUoxWjtWdTZQQq6Fw974kiChDDLov
nnkhxHIPSDGq/MVroXIOJcTa2fSfCNG98vZlwjcg8ClHFBTswEoRftTukgHpMXZ0XP9sM+kGg1xf
vInm3oxRKQ/zj7gwnwJTHtyAKbPhX1tK2nVk1AtNlF5I09WTFHiw8+EtMfWLlGSvst3BsQwU3rUB
qc9Ts1Wga7YCZQzJH8e08zNChDACpUF4FPRRlbmbuto80AWfLHVVykiBlhMjkpuYuOYj4vd2G+Rc
W2OaHDJ0vYORoYKai3YXNO5PpsUbRQKI6BJMMoBzCPW8OjOZm5GY7zrDHNYVDarSCHztwT/aXruA
0Z6lLN614OwK6+mNEMMKZ0T1FWFi4NFEXsvBQk9kNifZQ8gUQbatPcr5/ElkGHisNP7IsHR29Nsp
/hiKJ7Fw1yBUSB3jFGN+tu/1j2TgCJgQ6G0mN/ZWLvPM1QzMFM/fK/qmisRpjHDwZjILkm4jsw1y
ZKaQwEJW9cTxMMX7aTI+29l8chKU2+jOGDAtezHz1SMFZ9WFDfAdtyeJSO4kwaJN5MsXSrgT1tfv
y8x75cd8Adbkyba7BICB29gGxNqluHCCn97U80gJwqpsQdKfqrAZogo3GOQD+VYmSTeWY55Gj5qL
4Q0MmDdnYNA5QrGh6eO5GTw0l5BKg2XVRsBFj2/qHslMjXHW4XuVM52lW4lj1FflBhUrodmusWO5
+dGiL15JmTx4BnLOkoaIRJtpTzPsvbWIvpV0/ddAKXkJ4pH9ap6v+14xap7cCeWy5MGgsTOR/xBi
c02c+otJhHlhEp9E7X1WY7Yoi9LY2/n0WvvRsOktTo4S/izX0Y645G9JXVYrj2i7bTKMPyy02Olg
1TsCks09Ui72UZKpxjQ+odZr1o1zwZxr70MrOKReUW2Vlb7P08dSYQP0pYJhmIyqawYZ3sL1X3E1
hpr9+vw0kvK98mFEOm6RnvFLEFqfD9/zbrCPWdQTboLzDTdhPV5a9EMX0ra+Mjp0AkoEHhVSpHJU
RQ5363V0eP15EL0WnuadF4TbTuDgJ3Sc5ZmHtwPRlViIq6GI8N7CtcgFmi7I8VdfEayWmAtdnUw0
VVt64y4TrXFGSopjGGRecDZyVGS9ioItwWffzNiY94VDHHFhJXdu5jxaSCCZ2Bn9njGlWA89PFyr
exoE/8QoO+rjaslYdlGbEsDgbFwz+p4xvyi9Kn33SZlGyMh2wsczBE14bU35z5BGO2Maj+ENOkeM
INuAVRGnLr90D2s0ssTdbDrEpCJuLvBb3Kfcv+O3tqjRG4kMFyU+rLUyCup0wfc3EAwZMS/qswzV
NMN4jmhPrDrnWlT8wMK6vJHnNi7wyBmw9WKutMXFYGtjRHP44HQMqkomUZoLeiVs4h16uvBiqjYq
Rw4A4dLdy2C8ZwnByUxmFiI/gjHnjEuB94Ca3ozKXNtpdiZD8MvnGtj56cmrCEZxky+HZ6kYl3PR
doDiyKDBeFQQFuptiIq0t0WrTqFf4Juo92PU752hv7jWhDIr2mjZ3JexfOml9eDhMVk33g/fhM5Y
jAgNIA4iTGMIvYam9epb3c9JeW9NWx50rV5Ky11Y3rC7+vndXDsFuz3pFzdRswBmrNPDCvLsh9iX
FbzlYDtpUO4W6dEUEgzidTI/RBn2j9R3+AvMDp022agpfClcGyhTPIf7Uv4aTZskGm9wNuFI8hb2
dAxl6lCq5qcTyU90ySinOJNLZCM4+LFcFZfCxFraNiRsK/yCDoZQFpZr14IUXeGeaLhlN1MTYryY
qMrifpGetN9sbZs8f8RWe7a46oZNghdIfo3VysTEu2RIb8hiAko3jc0qkKzhNBixfVs2cGpMg8xj
ll5YiNFAzvMKeR4J5X11zKf5Tc0MlcIU9hq0sSegqh1EdsKebeetahAg+9OilWApva06ta3ysNnK
HmQAqLN+iahLN8R4PNcabW9dC1JDuvolTNNpT97tzYrhlRPciy60r7aExTl7g3UtloNzQ/Yr399T
GRY3AokZM6p70SQ/p5SjK28qfLCht3crfUIHbd1SjCEjdmpOaoS6Av9xZm/6CYG5Q3GxU6J5NIuy
Qb8eQOOf3OskfFDt+KF2ZUmtEKNcxb26xIe55VsOle5cspvkccT3jKRkRfBsxV5Qf8du4e+V8xA3
43BHzO2WymnF8nvF2DJEzmK/1SawbgLWMAmjDkqZb+46FIS6RfYfYYStx0c59IivIzCqFWxbExVF
NcphPUarotF4QxqUjX7qthdu+se01V9pBsujDICV480K45azaHBz3sCIi3sfCxcH1dVAYOqU5KX4
WbCfRsEou7TftGKri0ZBb/TYnTxrUkA1YzJrp6sYTK4iJpxYXspdBRObZ/+KpOirMlNj0xG+MxUc
oX2Vl1CsMKMP4oF0bq6fe0vyeMUJOGksmRsd9PuJLbGo1IfbUyOoJqDKi4cf/uB2Kzf+DLWHfUVl
X8rE3upBo/UshagxdGgvZiToMSdtvFjcHfOJU3c4ye6j6pJDoHnU7SRwdwEvsrTDZk1OZFDht3Lf
Oq5tL5HEXzVEs3uxvIvHeI/mzcZoQXC5Y8nXagMVzaZwcHdog+a1IgfwWhPC1RvqVZZJsp2umSUt
IgbAi6LRBNY3/6rKEY+lf+7FbOPss1vW+IOL/JTqHALnulBGwAYshxIOrcfF7hTGPexim3TTxiza
Q85uuZ6UQFE5P2tl4jJsnebGK+9WteQYMZqPUWj95KIDQUiSNsdwns/eBNpPTSI9+UaDoqIe2MLG
RvM8D93d8xwUBzEL95bOBlv7Kv9VtKTntRbTqU7mLOyMs2vn5hoPFR1I1h8oeNKjoBBjiZKyXveM
eouKgxQvSpoZcEHG0nSPBCPdJpX1RKILSdAnLT11qgeSUEITXfyQTCdDpuEhYB6SJUxNEE8oACDK
bSRpxUNz9NrPrnH0yZx6feIJ/AVLf1fMMUQlLEpQjvgQGea3oEbz05rquRyihx7N1U50ZCbybXMI
25ZzAvSKSNYd2dH51nBSywdZtOEmzBUdBPkIrerlyTK9aE1CI6WFw4S5JeQY4X150mGTrOzeTra/
/1jIEmxy2p/rCqhVPHks8aJ4BpiwBGJpB3AGsRpdAdbLGOutTuk3CnP+EfGwkSvQjAfpZRZ3QeSe
21BjB+FP5RBIylzc/8T3cVdaHiwgdrlGKb/cQKYbEboPoe72RJ25DxwiJH8Qy1fy0zYMsi/rDGl2
oMt55WB/53dvFdsxaxkR4LQ9e1UybzKrfDZaNgp8Xm7dYaugPZFNH9+1PbaA0GuDu98fIPw/k7G3
WUhVRteN+9/B4L8/kCL3pItEodoGTBdnL37miiv5WSvH35RO6ZxL0qAPumialUHsitNGFkOwm3A5
svJCffQWyjtARydya/LIMB5p3cGVXJMx+K4HdewM56Fp8puTuQ+c6UTWs1GajemjQnwv3Bp9j8SR
WM0+bkiPRAeRoGQnHGwkgo+l2jEiFYrImmSrsuQO3MO9T6PDbq3YRDPmpgIPm2MhTptya+XEuPmV
B+4EyFq8sELlPUuDDThKhOvtuzXE56YRE3tGTahMMe1w4B64sWAkEmQVRuReBZVCxpMWe9/U27aU
WCXE0aUMMUPrW5xSuyCZ3pDvDqlimX/AIl35lNUisR4oE3eGth5zaT+MY/k0BwFZFNxgviN/NlPy
npio5rrul0m467of2k1TIi+wiuAuDpnThKM4dHCoV4GN1TEAEQc9ECfSRDnv2ej+pjK+ChrMrmku
pdPvKj+4Hyv5HEq4DSzSSjX8LMYKIFvRb6K+vkjLfBHSJLa9u/PHgOCauufd0dc7m+vZ6WaeE45W
NoZue99N/ktovwWiOpKn2+EgWY84p1QIAxRxw4FRLVZ+g4pmaBCpRmgbUskixyVkKRnezMx6tYKa
lludwG/vhiZgNDiMSzDBMTD423D+UKAwfFhWhBsmLk/MPSFum9aOlhzrSM7Tk3mAhZK4+Y655dn1
M3K6y7pbpZn1QSjEzwR3A3k+byjUcUB0rlynIcMcNs/F2D5ik6S4nWouYhfCPJs4ZK+pl12nuYQO
LzEK4YBaxWOWUDAHx2SGDxvU1lXr5hbkyDOtSL03/ltthN7G6cRtnOZwy14SJaDYTwGWTmjKmBiM
7oonodPWtuNzHPvS8Gmvo1sbiccau6jpNocgiKLzMCnehimYPWJhQD0b49ZO9SViBjSJugaCy0bB
zY0Dmn0GAQghLpGqh31fBj9sxXM6xmRaZGwd22FZqCI3xQV2HPxKn2PBaAH7J3GD4QLDozVbBUMf
XEtU/3RMOdeI+skQKAA9BrOxnt13DTNkFUSZoh5MQZnN7yOYhWOiG2cbdwNlvfuIyoR4NHzI1AGs
AL16pHgx3Pe5yjkH5tp9qeWLJQvzJAaS0tCkoiurIe+7KmGKFv8Ka+G+tLCSRO6uYdv7KxO60ibu
xFM82Hdd2wOQpC/uq+9o72rEAMYLqbwIgRT4GWItQELFWxhoFmUL23WylG6FAreHR5TSn1sbYs4W
r8wWBJB3iLAaHvKETr+g7Fu8n8SpouvJC7C5jJzWywlNVhVl7xzyPjHVVK5qgECKHPWHRmcvc8XD
4xBzVDKVRYNjDxfi7MG07b0M2Z83IHmaHcHsqqraQ9t7n4pg1WObe+dElClIF7x9BK6Ph7B1UW8N
EKS8aIoPTlOdwM6lO8aPgtcy60Ndqcc2ipyV0/X3kmSZbR3nH21718I1IoDDkyw9/TrC996PGyF9
WEeRvEVZs+fbd/Y+Pym4imRiJazHeUPVPQ03pBVWVGrVBX5+ZJ40Psz1ouV1c7Fd8up/u6841JbB
HPlqcexstWHHG9QDOIFoHRx3MV2n868wn7eZ1RbYPHW92YY2eDtCcqx9bubjztFANof+PuvG26Jo
wg3UkNulaQYyqHgqS69p62/7rqvPwfDQU63eGbQL42DIC8rpAQN7HbIh7gbJc1ugqkdjznKc5nIn
o2hEdycwDiLAI9+xho2ZuQetkJQ4eZxdw6z+zENr63g1YIuBo0MJtvcLHDZEMogrQO+l8gHUE4br
1M7jMAO9dfv+G4zfdh1HIRcYEPx4JArUQ82Bk0U/xyyZt0ScvZXES12hA15L2f5qOr7XOGLBV9GQ
M5phnl7l1Sbp+pBGz3VXlRwXgnl0MBrrNrVm8QRP+meuSaMdp4nIFnPKT1DynyYjGE+qHb8letEl
TU5xUHa8t7LpmI/5eXLZRsxER557P3i3C/VqA/vlMnLHbc6mepu6EVL61px2Qo/fOkCXW1Qt+mTT
P616M3hIzJqIxaj4Hucp0lFDRivN5bzDucPLl25NVHGwt5i7nxD1Pca2N61a3tjbqUDCaPT5D8Nx
MOTnuTgAsNbHWohkZcXAwgPR33lu9WpHeUVuvcHUUF2CAVeqN5zCpNB3sYfazjt5HZ+d62ba9UuA
rVOEZ9/DhdAHSXhlKNKepyq8U/n8XTfjxc025NOa+8H36nuScnBqLZgA7Yz10bZxqjvc8qt6Ka6d
jFhVN5OnALbIoTBR36oe8YqL4AUBB+JuHyn9yFeH/xBfwy8t78Y04I9CzqcMYXe/PC0GZn8+PYou
AymVdrP9OFmHsnHlA1Nn0jSJ4mGDShwz+GZfBzttqgakhHg1qLH3IZwAyjHbhlfCG1N2ivxVvMNm
PIanhqSum9RMDRXUWcBz0wq4/LJMDLmnGLBnCRimKpg/Yxgn+6qZsHKR6I2RAjfL2NCg6UVGzGrb
2CYla8RRkAoVpgnwb7T4j4lFo2lEzSOwU7UhKjmRFYLyLmZYSm4cOhp5lJljI+1KPnJcBe+wtytC
CFBDmRlywEhlO4HlHBCwfWKm2GtZnT8jCVlR9LFPpLrBMKpHc4ag68GVztEnMxblVoXijE2No7if
cD7CCdJ6sckTQl7m36fEcCCVcHQ4Gi1caJQsBRbXdbseQt/gpzb4u4QA43GA81hrJdmS10/phJTW
U7Vk7BncQUXlAl+WP2l3R9IGbDKCwXZWQJ+iY9T7YzY6x0Pp4qFQzW5MWNq2KXuDbCxo7IhiI4C9
2TUo9hmenYgD5UPq3JnhWB4WSRNv1O7FNR6monbXzM+Sm6nqdFeOAMmG2tjCrWnXXdCoAzzhq+yI
8W5/aBR4l17qszMlw33b3tIhusmseg98lEiqo7bHB9uWyQMMJL3CeEKCQ86eNMDBWEoUXtryD2M8
fHf6mjCNxHT25kRlFRrbHCP1AY5Dw+5Rs7CvXGsTgVJ86isb20FSngJpBre2KT5J5ciOJkUDrCOn
g9WTjpvQSHAvJxLIiwnOQvfGOmu+smFGJpMAJFNGa679JmQNaLTbPhgXB6w4NO14hHRQnxtTjHcd
qP09h12Ni5RET13GD4kXu89xO25MRbQmoCBO4mJgNi3n+EweNFlbM7+AYiSmIpmPwpl+DT4rE/g8
5kXC6pg45o+j3zBp6lKcDzZRbdxQBmwNYia6NvxROqn5pF/4ppOgwKJU4viZcZft+4ASuGwf3CZt
v3d8KVQ8OBQnsDT+gKNplLE49DC6n/ISlRIMwzEQ7b3bjhcxdkyHPBlufURNq44pFW/GF5qjWu9/
mJKBX+xOw8XUkthnc+P5A2HB2v+I7MBaNV4vN3U2DEek3axVXbky2XYwRemcS2tvDUSjG4IWi3su
6ktRhIcKsNu+0CwlqrmM70r92dpl+xJ7imFWVlxAGHi7vk9hwhkfgTun1xpjiDlAFxx9Ahah43AJ
XSyzRndVKPnYh+7HqBBooxaX0DYEk5txIAB95mJQmZk9GwI7Tnaj7jFW2Fq3gx1LLgPnSbXRsQMG
stYFojAHu+tBl9/iEM5BImFKqwyJFQCoMULLWeHC2lZmdULMB1iHrBGMLyitacnFSZY+5laaP78m
/RI+DDd4RPfaV459zg7VLPhO7WAPm2ICb5Yz3eCzyvKURahShdltY9Osz2QTpbua7RShsuupDAD7
TV5xbvl1P0gl4tMEng+YaYC/iztwmi24UnO3JwLzm0N7t2q6Kmdlbm5dWGSceTmCQGm+t5F2XhSz
Q8oo+ZUCcSY33Mk3NmO4mVjXla4atl+ApKi4WkypLtaDyKWiWpJ/IFkcExxBu9637L0xVmw73AG8
v7vMSW0NWrBlkElCYvnQJZiHSZazr0bMrpUSU168bviZRdZH6kHanHKnR3BHya06bpEmpUGZnKPR
N/e53VToe72IqHWWPhKN+2Vge0njZBxTNL9NVvo3WZuvQRPn93l06gkSSDxj76j6hh68u9iaAmyK
apJNBnk/DeAwWovQlqiAhBgipwYjkBO6mRvOHYhrwIiMA6xWVTAXI30bMzncJuCtTTio+0YRilpp
Nv9eYsSnwRXLcCm3bnL5YOTA5g0MeZj9+CNLMvueR2brhbOJWSSe5m2bcLwmVDvXZAYh0JbDU3uY
+5YZHCC9J2vZBYWpOf/5z3pbAMMFCLNh/8+r9Z3xOc/T6sEcpqMr1fjsehnqZAsod7gpYkd/czxf
32kx8sjNjf6G49TfjyRJb3//23KR1ASqpkhKfWIso9Q+xGH4hFMx+2rp41ppfgOcgApkGY7Kunwk
Ljybmv5JTQzewak+op2gc3AzTrb64NRGii9CctKa859k9f8V/P07wZ+Fuu4/CP4uP+r2r0K/33/9
T6Ef6Q5/+KHA7BF4i8bORdTzp84PvcQfyPYYvrHH+Uc23T9kfrb9h4caD8ex4+E6hif2f/8p+0Mc
GC5KCwRCLv+h8Nz/iRvZt5dv5C/yJxEg1XB4kR7qMN9GvbHoOv6iEAsqu3aI/CyOph8hGHcfiDo+
pn0bbJmRbSKPcLbBQjpiBgIrcGQeS+VtjYTKLGZFUrTIX8hwJth2SZ9zr03HArWZYrTRjGGxSjAh
7U3ziMEkXxIdmSVmLIqYtyKqMV+nRkKcNJwztVa5HpCi0e4e/Iwc7CHMpqc80e9E2FUJSqQJNumI
VXlIqRDNgpEAmLDVTAbNia2qWg0DGFM/h2AQZR+l1W8qKV+6MWXQWcT5Bngau264fLBVd43Q5RkN
8yY36hLGS1ivYxNaVjI16IyGRK+1oohEyEvHqddmqeqtD6GHt7sE78XQLKuN9q5j4gr+EfD6KG+z
39jg9vvjRMYcV6vOziHAItoreETFt6YPbnPYfmunwtvoCChSxfdgYzu1u0GzERjZOfvfa+pzlkP2
vZmKT5n7j2nu0cJNGQ7kIt3xIg542GOYYgX1CCm4J87B56lzNIITPEqxopjJcoDMFr23yAa4SEGN
RQ2mg91MRztljj776jHL9MHqsTPGigWgWeSb0th2NQHeFFUdcnn9zg8n27bLVti3dHeoPbmtjSdN
cNUmiPNi7UbEpPhzs3UDWmg/cV56kLqBHKcr1X5ZNBZJZQKzXAZ/NgL0qnfBNBwoomhQGL0S2ebB
YdRA7KtDm6MQD5EQ4BgiJcKMplsqHj1lQvboM66xmUR4DVq3rpt5E1Ysa+IIjxvT2HZg0AK5HDKt
U7Gnx5UO7TTfWArLS6CttZfrx+4yACfc1OiU2Fa3eJ40SUwgvTVd+QQEIyrqT4HcIfGKz9Jy2A7N
6yplIpLXUbt2zKW4mMPF1hziWyowJE2HKg8ukeDbitNfs+W8+EJfMq1dFFhsnZQBciNFihV24oPg
1Hkx03enKrbEGs9CaTwYws4vSYp9K6cAj5CXQXC2PYivpLvi9iE20D7XY9vc2Pf2zFSIF/a87pMQ
BNDJIXbKHPUtlVB6HuOTKfNfNKfEAxg5TYM7PmGHhXFjPBZ6xks8shAe9YWg7DudWJ8zGnRVdbcE
dPVJW+3BcAiGrw2DsN0UqcCQtHupnZhxHqlj4yKI9APmYLXdrr34BEpNbNw+oTrsFjzYaG4L33th
bXETOkJ1hsA0pkRcT0Pxo/RbvSEZfqVaDCi+nLJdP9BExXF1GyroyUXB7ENJomenCfciMdjzXS6G
ayUy8Vj5gmAodhkEdGCOAGx0Ug6Prt1NR7NyNmiuWHZ5PPmzFXLq/LYuyrtctqCSUgFJGi0Lk1jY
7+mqDe3vJCoAJ+24xNtk8Vr2JcuqHhsOA9qFh9xuLB7Jsoa5qSxzJUptHFh8Z3eogk+uSJ6zENAe
HqZpXaJ8XIkZ7nrBcD0xGMWpKMVS7xFhO98VBIV3ulzisotH060f28RQuxwJDo/B9wiBM8ZWSIKu
x0sURfkzE2QAGhluAV7HXTKGYu1leQ1zJXix4XSCnocohVIZkRej1jbjyxZtT1SYzengRQdIF2+q
9nbCbn9ONPR2AHB8KMtjYofPFVDi3MO77nWkO/TTFK7MW294JtotDudhzj8t6d6nRvzcld5zqphN
cnuZ69R+TEYSnSNjW9C1bDy6gB00OTrDuPkogzjEBgyxLf6cGCOhoemeo7nbDFJcm8IncrxZC+nm
WKmYGmhnlTLVBiLBvKdRZKZKUf+SpcCOl2psGyi9IYFuKEslZDT3KEPwqwBgDi7v1rQVNUAhFFZT
SKqY4G8y6wS3I4jpbmuTvG4pLt64POXxaW6Q6s4TsueezC4bSoRtUruS0kD9nPT7xp+ehBHe9e7I
ckkzh2mMEv0mMI0BhcfalcgPQ7rP8Uzk+FdNhbXtPfdprMWvJKOvKkL3ZVBOvRuc7DgYTG7tDHtn
4tw6stw933xNXICDIu3f+Gc++txuYOeaQ0AqeqQiE3IN5pnGr85ciJ9JltMIeo82CpVVpOUXO7J6
FbGTXfdJgVA0VEx6pvFHCVAjNMLnsVq2GGN7lIE6J83SeNvpV6Bv6IawwP4WNMGODheUUS+gf1Xj
cSE0phGEsaBFU4OssJ7xprdL4GPivRmYiY4ICE2XyXka703B9rZOp1+eSL+xE8JdRjj8purfWNWw
aIkgG1tzd6lnmhVHcQHO16kR7jZIMYTWMSHpeVd/7wQQ0NBr5Dp2m29eY+9CBtpWSwT2LL4VPVdE
oVIkBrI7acf/TMivWU81oLPBnFcY1ehfzLMgpou3RvdpgVz03RXebhNTdPDRJ8FnHnNdVIjs5jEl
AclwBCEoXOQqJzWOaymtW395Nt91Dgex9r94BJgVuF8ij9AkKzyxjYQbpfSXLt9TUgw5qDVEDZ9d
1Rze7Nh2djRUJUbD8FA0mGFHuCh3vrQOZgEcLRknD2SV/+V0I3ISm5vdbuYdlqBjOYV7M+1em9L/
NkzvbUyH3ecxtiLvPhlauS0XxavTHlT3rct2cuZBc3SCEq80XgNR09Y2AjygqZ56Nz3P6eI7ipOz
Kqt2naWtyY2LaMjEu23aT6nVTIxoGEaRmlZvDAavKUaE0AM8CWgXwt8ED9Bw2dVWd0k+vyc5Jw1M
0fuYIDxKuNJA7WxBAmPPGzBT3ADcw70d+PAseTJFhfHVTR1kfM5TV/VcL1HvrgjwuM9ckoz1QizN
XOR1LcWc6U5AW5a9ShFN951Bd6axLOBvNrBeJb+cEE954xUvdaKZ0bc8nkUN5Roax3Pg4GwNiu7D
cgnDLPSnDNoX/i1hSDacgHzhZ4bppQept+nn4uL2GA4jbyTbZvJ2K6ccR3zfzo+4jR+CkQkkwtX/
x9F5bEeKbFH0i1gLCOw0k/QppbybsFSSOvBE4OHr3+ZNelDd1TIJEdecs4/LdDx/y1wQL4uBvCjM
fRi1s7nP+EQ2brtKgOCli7z7RH0uI4Y1I/4SknNYWTDvAWYNsCgKF/urFPb7qNz71j9NJNexd+i/
814cDZyChtG/gC546uzwqM3QYO2UZptKmI8xoQUAmXGCmU8jjMlNGLBwUe6mn3MgP/Yt85tbAI8y
KgoHvxf8yn5GgNw74VNK+FKiQJzF+a8pmDzZkGEJ7UVMVrbZuYtRWM4huRO5M1zZBt9qpJInPxzP
uUGuZJZZ+cFZ+v+Cdr5rYfSlpsyBKjTUu94AUHV+aAZh7dLWegdch+jnU5RFw1CFiAFLFZ8jdUeF
KR+GNHPEEXwbk0e/hY6swpjNCcvQRbjo/EaDuxCtSg5WC82+4TbMoxdypjpJLmphyWFnzDChi8z6
7hVvJmUmcm1Ww7lOPKDR3RlXa47kaSZzahbIqmAz8+DZ/OZbpKXhmQHLchQEEWY5OqsmqzZF2kJY
cLk1OyKnCvQqshywAgbZx9AtKGr7/n7wJFuajjrOqSZ+l/CJEPQhLeipbPyjbMw/KfJmL3F478Ob
arvT4Ch5LswevCwFepZMAx0FZvSMEVi7hD9eVdybreNAomS+3Tjkr/ar+sa32U9mZEiiw3Hzp8ls
Xp1cT2dASkeO9CXhCLS1RmBb2hdOr92kquk6qO7ieQQ9BWnOTEmqJ8IYHrsJWZCLQ5EwlexBSOtN
lD2zNi2GSA3WvqvH/1TnAmVeunavTdCaCsWd7Ms/h6QHfJ5O5Lbu2UBGs3WN7Fo27auHyXcKsXuk
xr3Vtg2JJriq7IpUa8b8RWh6x04wnPCW4Mcdq9sSgvT0sJmTqYH6xfQoGU0P16OoPrUb+W55qUoL
JUrhtNGkfR05TKhk3+2rvrqiwROcBmO4NX37BLPUPRb62VSlvBU2rmSBmBXoTXHDs7Cz0B78Qkv0
YovPzRmLA3f9X4yjQTqaSOSFcIGSrSu9ADVlBT7D0J/zBOWTEAo2DSNGHXq2uuHGRL8VYQy5JB7i
zBZ9aY1qJ5YgmqhG6vs4lnelwBE6kRF8jpEPh6nHSFmYh1nO7GxYtLuZ+eOjGqFCJTXD6MN/jQVn
PUsjkbd3NewUmWffFRyunR0vT2NIEZ6AgN3V3fCZpO2FxIX3mdjSDRuRcGPY06nw53eLdAFsAqA0
JOkW9AZoe5a/pXOgHHl0EX1T3wfx9A4MHxAj0HodFjFzSELeiDlFIW6B6LbD8W5i6A6Mgnhox8NM
3XYvtgfhQhGQmXZWd7LzNLK4twneaWzKCpBUkvCYaswndstwciZbAjRIg7dRdjtzLPz7YEDMbgpw
qzECCa6q3N2RgrfFC1C9tKr76zqyoAbNA9OKFd+R7+BJfPRq8iESii/So8/M9sz+3JjpsRkZ4Jup
C1A1g+mFGmOng1pHKOIfwF/sB3Cim7oxiX5pj11dfniUF/D/8XKUDrKjCmXGaDCO1uWnrEDSJGH9
hn6JVNeFI/wulyxSS4SZYfyqBITUcT0YBTnLwCQes7VYgK6iaVA32ieZOsUQEvLxDeGaAsldi/iY
IkmUSB6sHSyrq4U2rR4LaH8qeBT+xJzWYWmYnIlpOw7zUkdWOj8UTf8GRezLrtNL4eMOId853s6t
u9fTJ14rLP8yf2fN/4uPy970Pbb50FLA7q1jnmU8+RH0/3pneIpTI81ueSY5FVeFItF+D6zep21S
gg613GTb75e6oUHgaqVUebJyihHahd9UPJDhUG4wQ/TjESEe1W4X/mdJcKFcEsQJOsmnQsTmhdxM
g26SCM4ZAlnrL0N7BRfVQKFXvgRAbjaab+1sFbpagdS0Px2Ug/glBcdLx1cPUZk1kR9rYrFG9r5E
kVvdORmsKPCHhh4/2MPnMs8Njr4jjMR9Cc75THIuZM1iYjAz1/8l2dIiEYlJZlsxSpgll/P//xFr
ibfd9i9IZS+aHN8GXB0mRQHfwVsDweoNSkNWo6ItIggfn/agD3LV1NC45LtiCt+baboSCHKZDN/a
8XC9O54RoR3gwq77T9PNAW5JqkLTNw+1EwfbIFU/VoKYYVZPXu2MpxQRzka3Pl7NEiunQ1peh5Cb
6bpkMFUR8BsSBhUGexJnZKQrM6qHxDmSkwE0i5CtaYIRNBpNpLXFR2LI/9KzEwTO2U+yHUxbvjbO
Ofx6zlk3iI/D3D4GdvaKFQa+gC2oL/3pp2zEPxTczLw8HD9SIoWCNoSUu9sKRXuL8iJK2NFmJHzv
W5Pov7jvT2FNLugUiIOagtdAfReeOs05cYAYcly0WAi5jJsZFz8TALtC2nKHmt+gTm62CceBpWR7
nBIcJ55eM7gggRJJd1lG/wnXyzJXeqvwZFZjm26FkKQfS4whIYhg7Rf9hbEVyaokpSoCoDWAmR2g
2HiEFOCBqSW7rbnPzepNuP2TOfKhtVbaHOp2uJ/D7J0SWm6ZbbMQTofI7HO4v3Xwalp0ZW32gHYw
vlU6OY2zPW5bI+XJH8PPNIDfqRSZ7suwikSbsj9YWgB9XQDEKK7ojbFasAJcpGyZ7A/flmTahVyC
bTnce33o7kbov0brTf903ZnbNqjHm1dRkYiaqwW8l8xwdDGr7Tb8EvV1COzbnHK45C4EvsIdL8gC
ZzIr0qcadUqhotmvkv/mYnlGlE/lMaQPrK5fSLNyYecyrawJot0b1Skzkv5q69Ci82v2Q6/ZOdcl
kwQSAGfTJgbsbHXu+9yTg2Ws0h5AM82RhuwJSane5gSIbchxPKii0/cQ3nb2wv9d9IB2gKkXGzMj
TN6fiLciC4Vbsmx/hMhu9pp1FUDlceaEJz3Qamf6xn/FOAynrGJhPwjnMGvvOpWwyuaJxiLZKbyM
G6ceH5cM3lXjM9myA/Yiy9jwZucYEnOCfKMJzyryA7v20BjXS3WXYNqGD5SilUX+QNLXNmMTzvyF
utGx3rNKG6epd/3D2AuX2koXd4ah77sc1B0zgW3Za+SRFZCHpYrA60RtQ8TnKOVXNXDce+PEyp4j
ZpNnBz3zVLA5Z6q7rIL+VZZvGGBZ/NL9j3ADtYMujfPCeyQ5E5ZbEZ5Cg3uzq6o6qlz30tMYbRgs
rgNavlTemBF5RYzC+RjQRWS4Fah9N5kX0J5Q0Yky2zcNGgR4KjHB2nGyddMnAkMQJSTgkJYQeS7l
3CoCsJeMhO11bG0uznmUdbLVcuSjIUXIGd6sNvsLtc+eb6a8xWiO9Yn1Z9rwqvB/5ryLp2eFdmkk
bzPp8Zpg6z3KOsvPQ90Ce8+LIz8ZK0I8V0RP+IxBCQQRBXaQuAqrrWcHp4kvauWtfYZZnQPLZPYo
St520ouYnI0TUWBWcgaW9bW4HQwjopPRCmrjWhrj50KoAQLDLgPbsyIn5V/fN+jV/HDYQSz1wyVi
Y9tAnCBtbcZGlcbVsuLkqKtIOR/IeN4IbvocDiWEsk+vnbE6zRXb19l9Ep1DhERgvMf942iv2AHB
9+RX3QXFqzbNY2bAGweInLLZNN8pssVODc4Jsi9+UeEX21jJpyYmG4fsQVqob46Zn2E1zvqYInt3
5BBV6lKxh2Ymay6o6PNdKjjix1a+IRAnv0POFkVy/qkbVnOqws9BfAOHynKqefoXFR8Tw0CH76P6
V06/j9uODwxS5QKn1OoIzcuhNtAGscV0WaRP6fSR6PG7qHkm/ZxMtXzMrnEnk4hwKQhNRV8dWJ3S
4OWMsSvHySh44SObyyNYhmJP4j3uFmw/mSrYQkhuQ3OBMNKN+yW/Oik1QYMzZwOb584CbgkaJxkD
ZtJN4ZxSWHkkjuqNZ5PIQEbwB9AlMC/+zsv6T7tR7wDCzmkdPrQCFGnlP2WGAQAw5TwUHDLYuYEq
GdUhAPKCTjx4wWBG/uTAp2FPJnnONu7G+tw3NrNdEtuufZ+/EXBwjzGOuhmsELG9UxxVikitCXCO
7RPtWdjUWTUbjCnANdVmnJ10+c0+EYS0p3W6Q0v0GUhxlzct/aV3g698I9gX6w8GeTcr3koR3PQQ
l/tUzvupy+WWSMqqRUARM1ncTMbybIfLcQy41niH9+Xo4afR/5rKfhU8cQeLpgapMYooVHqD4OkM
fPxeeMYasqM0r6+NuTIo50vpzt8s0SgaPLGfe8c4NXy2hII/jQupYGaaXDDtGpCOSAQJsabkCe1P
yenYsZIIB+tWM04Br2DG+zaET+0ALkrIEiccOhJ8wT3+hHe7wekzO9qHYjs8tFN/aXk6z3wZDPj1
sxoeCktwDRp8IyKDZNMtWDC6gaG4NOr1wNmx7qXTqpynQI64E0O/OTnYHYVwn+Mhf9BVLq8sxe85
BsxdWazQTdG/1YXpAaPLb0iF+u3oDtiXytMimMi41uTshsyA7jP2gMOq+gwTAZygRxfnemQeaZ99
92IxGENko2qSI5rse3CxYQ8GuggSdlPmOt8FdKmUIdfFJR/R5tRGxbsvHARbIElOGXifduQIMfz0
MgsFi1cA9aBTWiMT1IGI1zf03ig8nPmvsspLwZ4gKrqQIiNMIKY2xlZ51PDqvVbtLu2mGboT4Yt9
3QKV9RyiOuFetvHNWcofsZj32NHmsxb2fTb0nyWi7sLbVYKpVAnkYZdLRGRxXAQEKslzo+30rsms
+8EIWZR52aMHKWPna/vLKlV57H0ybPRDXa1OLTH/lYZ2scsyfsnzlSBACdJCcJ0tKilHOg19pPFp
9kru1bx+jDXU3oFlPiTdreFjRBIYZXb2UEsS2JiAxtnBwgzGtMU6jWbHAciUyZwJQPLam6FwQ/iO
egyVdrakRb1Owk6OTVVWu6IiFakyfvwRZEeQLXf54JVMTjCY0DYvmxlbJ3nYJ9sr30R8TyqHdUAA
dRtSojideNYH8hjqTTqtcc2C9ZfE4bRBZeBQwgKmkJOR76eLhaVuQ4OheaXK0xCImnc8IY8nnKki
0mVfiPAwTFAEF5J6dY9L2RVsSKzscVVtxSH6QUCyTxTrTKwyFszzZ1DDcm2rwxBi+2bxg4Q2PdEH
fZOX8NSXswSsHLuIA82LSrPmTXZXU9R3tQzOzgC33VjvvbxId67d3Oh1HpFkehw4Azs8L9jVSY6N
IGm+pp5QE4FIWriHLsNiaySoVEbUK4JWT3GmYSyjLUhRnBPXt4mxhiWD/4v1/ZSZ7l3vLS819js+
3G0QA+SrsPn03nhCAl7SdzuzAipYiM8ctTHmI3TlHijhgeNz60s8GG3qPUmP4ynDq07Cy86ym3dr
QA5lhPRsqC9P8xoBWWJ2AfXEnwt+2wmcQSsjsNElczjHFU00HJTYlvbZyIaXuKwJ2CCCs1Q580c0
eWPWvXC8XbjhMN2k21Tn1a4ipLANUfo6PkHdxG39Fh42DpGM8PkqhveCqYvJsq8mJt3pdPJoT/ql
DuvHpZuYxMaMiQPTg8xs/Sa8ahjwR+qXkSqI48dKsPVY48xHpj6tgDwMmQ4oA339Esxkzo+lubfZ
LHfDx2DPnDA2asfaYt3YKyZoDpUweIYK172eD0nscjXP3Sv5My/EotM9btLaRR+w2uHaK+QvuVsZ
A/uJhRsqgO5o8cOgT8jeswljjD3LAGnBV1MHPFjmqLcNDhd2gmdfLvMZ6yLbeLSERu+ANOr2fYcf
0XjpKWzNdFckJrd1TZte85uollVp2bLtakp2lqYbeWfohPRsjXurCa/uWJgwV86a+xrprshZwUA0
X4+v8cEO5RZlAOzdO79joiPqhCxC0UddIq0tcsNgMz0UNZea28KhmZIcre06ynAC+Hku2zEPEOK2
TcQLDLcPjlBnt2ZbbhNl8qiwOs2gth9SrJERh/K5G8uJk5Sxd1+1CAvia+twsRVJcDcUfM/I3z51
XWdnlbLjEULBwGFN0q1KN3+Bijh8S9S6u87T/2AA3A2yBJKC5Esgxdow0FVl8lZLxSlkjL+YYMDJ
eAwQUIogC+EJGZa1cWI9KBagxpxxAoFfZIBXA86M7Dv7aezFjaR0W0JlA2JE5Nn18XnEA0JkBifx
MSNSCgM5ERNJws/h258Iz+QmG6jIy7jtIxWsRupxvPKmqIyY2UFp0jHtyIjFLTGRv1taMVfEiri1
R9vdW4yFg4B9RtiYn4YXP3jBcr8Y1g9k5h8hjRvht5qoaOaifiq+gRFXe14dUG9vaKftqJkQbaOu
zHGfw5X3u0fDrmDazol7qo34Eeje++zxaoHN+WiN8kaD/zyMcKgVgl+0kcTlqeZHjFTfsVd81A6v
bpIzrccGskic5nbOk53PjFgJg18Oglc6ckl/9d1JPIHgRdHfSiCfNQOBCasFQ3gYL9ZOwvrjhZYP
eYHZOchwyJB7TGeCa7GK5BsEg99kSGqgijM/XEG3FCdkciU2bxjroqeFkACE2riG85Z0AJi1+Azl
izDZIbo55t+2mtJtoxtiSChBY8FUYEqdnV21GVvh0tn0du/sYjd4KOD2rcfTM3FnxBl3L5Mz/Hn4
+7a+mfYIsPVDGBgfcx9+tLpKn2F6s2ZExDMXGYtgWUVBJvZNMP+XpCxWQiPY9IPbgK2lC/TDgy6W
nbTAgjVJDsIvfZsKnn+y8uSe9N1jv17TubN8jJVgWULe0zp5iBMHc3OjCJpzc+vUZNQ5zWR26GWY
Kc+z96/lsKbpoZ6ULcN7Zohrn8if1fOEbDb+8DRYY+H3L+bg3Fyj/3VbEPKxqfy9bRAYgJx0AZOf
NBtWq2+uJd/CBgvpaNEuAURngGmynkJSRb1CHLK5kAa6UBNayVNRD4/TuuAg8ZLdoo14sEqK4xyA
QNCa72Cgi0Mjk7fkRoxz7m6Lejr3yKuAcPY83AxC3XYlIMt3lJCMwmhHbe/Rc+SDxxOwpyKLLD0n
HIazQQh0gE4DF69dtFf8rz7G6fhWNgm9an3HNROv6iGyYtVriS9uW2YwIzOSNLb8kj9skopr4ni3
CMRdLNwrfPZC9CH5OhOTuqIpr72jWYqv/wATcm/a8t865Sj45tMUGlU9I+kspq8BCyA/U3DsO9of
6va4tN4XTVXkGdxG/fwxwpamHwOejujg2K4uFa1ycydx1Amu4rPfoNLppL8mVuCVIJfwt/Htm2NW
wy7G+ZnCsPKRE0ygcYlwDvZlr2I8Qx6YTuOM9vmXZ3A5zuQXYePLIwq3CUvudB6S4QHzXL230mXa
CAKZrHD4JYD8dY1KlGuW8B2x1uRUdVN/Cv6fuN1f62a6H0fGYzWkhLQqw51hsd0CwwPNPanDDdL/
p2XQl4Ad24Rm/ok3NyqRnW3LIQfhsYwn1ZpPqScfUjwpzC/i4SwVqZ4el3WusRKXxCKM9CB0tgxF
CVU9mFKV0Zimd57j3Y2t8k5ebd67XkjAXmXd08G6zMr9HW/twqYqv5hBC4dGml9VoO6zQv+5laQe
jVfbEJosdlFHH5Aztxy8c8wdzFkk0cULqDr2usOW1vuQtFgiOtob/N6YpSyy8lS+92xA34SZ/ISl
Y94VPINjqNRWT8FtrpNfd0aHJTz/03beM1x3e7dDTjRYLFN08Z0EY7NdgpESb/SPKanbhjnbzA+m
7oAULeSSc14ANl/I3NRRMeHpgquPoMK9FZZyrt686APFjw3qZLuwQ2RqC8nbzt0z5HJ7m5Wgrnsj
vRtTjdaPXxpm8pWWLJP9ENecYbJakz5mpPUzwyMZVg+uFu6ut1N3iw6OsQfSb083Ua7qiyePY8Ef
pt5Li9Hq0OQMGLOetKkuVUTSGQbxC9r1DiRW3g+F6RwRJuQpJFK/z8HnLtSFvQsTNevDnfQSmABL
/2bYWM5M+0g0sDwGtTtFPTgxFuSHluwJRYaJcde0SYuYvZ63NlCGTQa5cLuo0QStJn9ImmQWBcvB
bWBilCNpc22Sk/lH7CbWAaBr8JvH8C+R5RcuFlLneubtueL8cGuXbbVvnioXoC135vNI2gDho8+1
sJwtegaCE7B4E3aBY5ydzcXpsmmPMfWFcIj5YKvmnK8PCSk4NLTB9wS3hzxwXOtOuLymQ9uD+2U3
qwZSVqbsM4vnqKsYD9UFvlIU1BcBg8lgj+tbCqMGuNgoVdmj4CfkJDXxp+UWUQ6994acZjm1wBZH
aOEAcBiLNTQCgaMOiV1B5uHkULn3ZZEDKDEn70Un3/0RT1Qm/9GEfi9GvccoTlmc56BrGZubhSJx
0bEQ4aG34KDt7wUji+3QM2km1nI/Cyi8gW53aFYN1oMsYGesJKiiSoBCw/xYzeVDTapyONDxLen8
2PdQP1Tmv5bYdtgQsaSnLH8twr6JPFN8w4XV5MEU3alMHYlfZhuT/7kJAL0dkFzS9k2wJlvd7YEg
y/2EFQPqUoEhDCRA0fAGJEZ2g/CEfNQymmuIZGpLyipfCqFHQHCZMquPpuWvtKZNbY3D5WLCQXE1
Qx/0DTtS7sQhnLpPbTfAnNgob0W2gsSStbatViK5Shk2if5bj4yxKVF9496V8UKb1Q9bd+zq+64r
SWQeHucyv5CvNpfNqwfzYONjo56z7NDFEqwQXeCeK/AKK0dsq6YDFhX7Ly1QdLh3P+3sPUyND+/F
T05TR1BNiTBncszvyaQmwXrwi3QP2LiX/DBmwt9La5PhlgRhiuF2DE5Wvz5bMTZQLWjD0PI6bFTQ
+idMJmIMF9fU9l4qUnZqvjZZhOc8npzLFKgL1wjyry59GMJ1qi2znVAM/RgfG0e91tEJ1fkmF8lR
LD+5hagsTO30iCBhQF7szhfhohhE0jcy00Rtphb+c29BC0cgJ/GaIIn04IPSICUZUBKbWjut/mlc
dknK8icuUroZzfucmbvUl7fMrqt1IMm43iiHKIRlD48h/4cLA/eGf/bVLcF5sOP6TXzo4DGBLxsX
pvFGxSuDeEa0IWJ7QzDUKnlAt93YtykLbhZ0NxDO/SHmhIuEzbAbwyCka/UR0MaaPrcrhs/iYLPM
LHMj2CJJEgAZNo4xNSwrKezrNVYonn7I6JYnd0AmAMKQPpSWXlNrYUBWVNHxk21m1Rb5EoaeHmkf
onD4FYeEMFtX8uTUqXGWdvCdiPajhfa98aZDHkDXwT2VAo/iuBkjDgMq2yH5UP2yYBjH+Oq73LoI
pDEhk/Uy9lQH7RhAUSgIOEC1HvkQEcm5/uYoOlPt/RtaBId1W/2yeuMyxu3VeilpBCWqUSbQzCrL
5aWIKTSblkGd16HgcCYzPbVF94h0mq+kYnzCTs96r+9RzJYysuAoscfi9y+CD92/dOOaaVRkCRju
9s9T7qlwm2dPBnZko6lF/F5j8yX41ioD2kPHZwcKW5/7m0GUuLOT0NkXLZt7gcAhGI0elW91popj
+mkRisAR1M5yh94YwzvCV8fI5Wn0FTPA9q+P720oZvtJmE/4TBi+6+qZ/eclsIj4tBocQHGtYeeI
/pj2iJczjifqh6cw6+96rn5uTgYRrGZIXVq24+zvRu04oM26fgej5kCqUbtTnbxgjKeyeKqd/DiC
8qM7VkPLsoyqnGiZsN80OBdX9XNjLR6IhOKfGutnNDKPbDOKitNS2dmzbaPSeQhLe4JLrsk9tGD5
E24uLQJcQuzTRhsFVX2dErQ9kzNSfOSJf3CrhaVdYAMNHSm4HaZTzTups69dMdsHycBs207zraK4
D91uObjO/BHW0tj2NBnbnBIS91x38oxwfRFveT6rY+IYP1UNwmqU5XUJIAQyZNowhT4YMWbDdF4H
CoH5kFguRsyl3xm2Lg+ZvopWh6emG6BFSeY+A5qcYqAjlm0C3jJO1SGtHl1jGDYINhyMEzAn+il9
zzPSH7A9V0NMhvWMnnCbdnji0q4//38x45BVvor8T/jqyGasGJHywjkoNiAPCcb1ZfYL0HXvV/cG
WeHnxHskuaAFlMj1jNv1pfeT8mjR2dBlImUFhcbSD4g8BEUXffm55XLAnMUu0NK9BKmFt8JO5yPx
ssvJM7N2O3VAPHwvfe+QOyHJQp5Hai6W3dr4R+OAKLGdWSDO5ZeX4nuPmQt2cQ/zw3YOyCByWhfF
2U0+6mJ+q4KFfMa6ctthS8IKsmcE0HqMewgYOrqO6I5J7v1kk/XsmCi0BSor7lcYRNV8dZ8ycURS
m/O6apfmz7okcMjOrVv9FQ4O4Vl0qB17PGDCWJXmRUUePUkREeiAK7paSKvtcPQVwRDAk2hrB0yU
sc6oeQ2ofyI/gYpKtqGUWRTEKO50jkW/fFVsY1ip/Npe66Nd8vK7oPgnDeuz88r8EHgoSFwS2aPe
1s9c17vWsF8JootPMu4/sJU8TMxiytyaWc3k5lHjkM5rQDJ2g6rKl0Daa/ixfC9z02FbZIYXjgtF
irccGnz90OVi/yAJt2ys4hunIRBkxPpBQNaNadLMqgRBB6qM+xadxfpz/GcJopeaqoAjOdgg63MG
wU4nNi5YNLsbjgO5CXfpCMhgxhTD0oXxyjAf/ZRhMsEucCxyN9kt7Lmopj8Xda50NW9yshkOcAy/
bGWje3eHcA/Fgc+O0VQ0HA1rvONdy7aFN4xRWsmTVdmHPq1w+Ehdn8LkUzjxDhvOHbJuMBrW+AU7
hI4fL2ZS4vcowD5VabbT+fyvzoZTvjCmKfygZt5iPWeDY5/QzyF1NLhEMsKytIMJYGkfwnh09lNv
/oJiGi9KGE/KQJ4JJ3kbJusVBCghzMXehRHZeTk+VIyLYRzIaxe06GWWqHBZ+xBg9aUX2zk7dY2J
Frsj3e3ORX4YpRbrL7acfz6P/FLAH0Rt/VNVDJQZZ2gECXuylsilEcWuI/V7zuqncgRFrtrkxavU
kc+YwiscFIcP3hyX2CFP8myOVbtjNyT99jkpenh6frjF9y03ZsdBRTf5nc+2vTd5yqOpCVFwMXe9
FAYAPOkWV34q7lvc64g08mxX6jEqnZH7fQFtN+P/SUj3G9IWQC0rYa8JNrI7T0aCccckLLscCY73
1a+hs39dthyUoW8zyyygTh2QjeVYlPnAiI87Z7Du+ikTux6hAc2WgEeWP8c+YWZom+QIbrFwnF+D
4jBw0weZgMTjZ97wSYMHmKXBCWSHWLyYgcvSdHaaVy1gWxpa7Dq7jm+8zhx8UymfOU66fOcr6zHz
+Ze27NStDr/sTj+abOYjkmjijU/chGY8Y8Z1umGUo3iXmL1UPRoBq0XFT3QIe+iZrtRmm9x9VX0u
TjNSgybO/yupwHKW/6Au3C16THerqldWWDKf0CqEjti8GXExRWWRG5tt5yJ8Wr/9ITDM/dKRaY3O
37gjUBIx38iPWQGzIaLEeQJ3ehtnw9ijlzS3wCgCl8OlspOvQbyU5vhizEgLZA1fArWCCFpE75pJ
XDC1H8RgM8SfnZOfFDBfRPo1VoO8tniB3WKgULSsk+7K+8WfqSZDtHKIpgyBLmiOyWMR2Lq26inn
1NxmrXcdpIEECwClVltKvIJZGV6XvkQZX3acK6ROoNRcNksL1KyPvzzSuTelNfylxoDijb/axYy+
2s5+m8z6ybPoMkfelcSlizNfGBR2K+gWM9eCeDBLvRVqb7ykGoCXha64GvVzhbZLmljwnDKLROES
YMcWHQHUyc2JSuxj9q4xq8cFLiKtLS4cn9kI88K7yksuZRff2OSAlAshcCFO2bAk/bPm7gpE9GIA
lnHG/MLCQfr/8fiOhyBrPumaeKpW3UZOF2l0yctAmt8hb8VjYgAZHRymZnKqKRt8DhNqgbMyLW/n
F+5aDDBJhilr0w0lv1nBL9kcwS8nw3/xKiqxcdwCuCs+ILupOxtbcjJ3dLg6AOaP/5PqxLv2y7jt
ZtlE1l/q6+Zg5cV/ykvuYT1b2A/7u7hs5QGlnJNk4lD25nGOSUPJDJqWYK9KPiV/1AigK4aRw4is
hicgt4ffVHmPptGSA5SQJcRAZBy5jv05u4BGIPSjdi95DUA2GYmTyy0oXH35rNq6poxm2+0N7Anc
EQWnVZyKdHnpEQ5bPQoi3rzHYYFUvbo9RGJixyLF3XfvxQzjSjXuvKkNIBNTOj7bU2EfMpul8RjA
a83RdC7V+CBSCQV3YdKCjP1o1dnbwtfb4CgayXUv9sui6UzdOjw2ClEA1OFjNxvgmMMSdiQTRakZ
bzuteQstiJlmRvNVoSUeukffba9pMlCBMXtjT4yigJWKCsJjQim9V3iJNg7rJG0AGucYhhriII4h
fe8Di9aTsokhQ5GCM6s9zQqOA1u3ARxR+TrIm58QJdd3VPtp2v+X+Hxv1lh+SF4/NMfOOyI1/wCf
9zr1pHMaBZuMlLjIknZF9p11SlPzguPhzZ6QcHQBY37beO81LCA9AxidwkcnZBEEpNnLdHGoPFLn
E0Q4m6ZzEcsyZea2QZrAKKzI2eyIcWaXsWJ62c2eCee9LIqZd6L4iaYehFANNQO6PHuQNVNtysH+
IFGEZkoUBnPVqTOCPQDeG96Tr3pxn9AEsoN39uaUfRnu9FiggL/jbWznJiGR133wq+Ct9TVsOobp
VEXhi+d2d0nhYcJF77eZYwg7o5gfOHaMK4/nqu1HW0NOAnOi97QFihqkFTcw6sSoDr4b+vFNcK1i
CIQ0bhkG4Ei7xAeZdMTX1OnJ52UiJjtQ6Qgt1YPx6FAasRDIw43GEcn5C1W24vCZzOSu0sFbldsP
qlLpLphih3nKug/vpytBe8zt1YUhANOlQT4SqhxQNlK3l77zP8rOa7d2Jb26r2L0PRusYgZsX2jl
JC3lcENoK7CYizk8vQeP/QPdP2DDvmn03jpbYYmrwvzmHHPmoNbcgxIs9mTygK4leCeo0Tu1SfBT
+DnxBP80zXZM1/m5Rklg0xglBs4F6I52pmagHaTXmFpjmuFh625zcRla1ioWRLrW97rlspNEctxB
hHriKkpuZ4G5p6tGl+rK6a1aC0jPXmBtbI+owNQ0ZJZZY/s0fIyt9kl14DAaGz/PMF7jgad+rot7
b8iO0uCObqyJNOFbzRD3efC5CK9teqPXOo7EfhzHI+xrjb0blkybdj6XBQgR+IR+dVNPBH14ByY+
zjtAnj2LDlY9ENyhlZ4imCA39OV+5yT1zI59fJzhOVlpzFwHLsZc4j9Y8BFeEXxPPfNWEZXjuk4o
Lkzzc0SOMBO8uEG08zLLuRo1LKYwefZlMe7mtHQQ2a2LhQN77Y1DAE6dswcRqK30uca3fJYiuzgT
/gz2jJ8GiAbdy7xFh6XXVeIP3GVOSyLEH/wt3RRPmcVF1ffEbSRKB86IcV/0ZBO1sP+wUX+QB7qq
Rjqr10aSwMK6Nu6swrt1wBNHoSlPFvIVJ017n7ssEujMnFPzYZeVQLQ4nX6ASz44Lu8/DwoQTNDq
Uo3yUC6dDRhTJzQD4M4CScIBOR2MNc7JEOUPpPJjY9DRJhKB2U8Tt0WF1BxKxaGb6VY1nPAPWw8h
AHzBWDKRT4SMOcoLtkFUzVUxtTWgm8hhvJ+SUQyfwh6jdOTJ3TjIp5khZdjzL4ZQqK2RiuE60b/l
ZGRUbQAq+OXFEwWdZrKGuVViZWa8IA52msEjgbIbhcthmfcLA/78TBks8Mfc+vRKfcKSx/MIxZ2n
x0ea7AsgjDcC7HrPqtL2mrqJMNn7CTedKJ8gVoO5G5EjHZOZRuboIw2D0b3vtxE2aeOgyDSCUFTR
JqnVrU8Kdu0CfEQ9phTazPy1kcLLsMXZmK1tP5T3eUgpbFbL93YOP8zaxpcyk4npmS9Oqfoh7X2A
KGoQRBQsgJB78SaEf8IRISVO3UdWxJ4LOT6BkM98U7n2A95n7xi7FTilhGLOIXtrnOqhrym2gafA
I+xiuGWsDXTBWvEFN3A8HnzuediBOa6J3iMgjmyaTe9pP7sraUCyKsR+cfzc5oRUb4fA63CtMtxp
4wcOGJhZDBTnunHooaDlbyLWIufbHAbQnqYIeSPM9iVPeLytTF+ployPfTReF4/1SIuBGDNr633E
QYefu+hu/TJv97LyGMEQbc0cgrkmWUxa1tbCAXTnVOW+rchS9zlxVVWfujl8ISMNNlyP7Y0HVTCi
x0UuY2jrp16UqAaLL0P56SWVxgrNfJ1S03CHFomW0GdbTRyO+QYD/UFzMcHzwpDjZixJbnqzdcsU
+0wYCzJiXxwIk3GWL62NUClL8tFg2BWaVIG3bf2If+p3kNYaBNI7KR58IV33YxCruElzIIVRBCuQ
I31thZ9ZmhACi6OXxewqm/EzIF4zpNNb4kz7NrZbYP3sHf3w2UJ7uMG1xYBEE7yoMOxzviDeSblE
Tyf7TfzU4u+8aSeAD55IEuwFCnnWTS5tliIce7MBYp30X2gd6cIUpJCDq5QyOBlJh3FX2nsnxaOF
DWmZmhp3c0HjQcFL5qcYd6P8lM7MpewKn1nBIqxq5kJt7GxmhiKrMCZmhEt179kSxTTCICpZlVKw
l0jrHGemaVWj+JlLuibm6DVz2InC+EPiSRrlLjTHbW4lxrZL1B+GpvqUBmAsR+tpTgCWmii+PF9L
lLIip2/6400QEsFxm/YiB9fdIx1aAsRwib0o1fI2dVGCa1BhxGLXuLcipEIUMwn4EPr/xCVnYIf1
G2MrCxOZeCJ7ZDrxo41RC1W+YV7RulS9MqKOUtlsW9CRKzNs1lCNkhUTji3XtRRNq7zVWahpocW8
0ov8DpPCJQo4oKO4EfCyCCgl6isfQ3HDRfqbJTU3eaxCXlgU6uMy51yPGjA8sEUOXqSnfTqKOaGG
35MS+EDrTaVqunTmBz3L61gGG9BC4ui1obmaXYuuPNpFofl8e8P4RQG9Acan+qPLeVlDkSHH7FQ6
pbc2NO8jyEFnx+emwCrLyBlJxcIB4SxcR1q/u8Qg+Z1y+q/T2yHUhygzImBdZn4GuMAxcgLzhfFH
wsNi9CQ+bQldbahRfMyx29Nx/OnhDbNL8wvqP8q+NzBoCHjVrOzWKWhopgRy5TTzYwbHgsGgozmP
SJwZAzMxj3k2W4z7XGtIsnXY/TLQgeufNGBNJIUBRrThCIHLpEsvlV88Nirz+E7DJ69HmquBRjJf
tmH2WRmU4oWfV/pevDaDPDh0NZVKVewfcegDqfDFgZg1AjjPb1lQGDlP3g34BXmJKl0x8WUpGCu8
edqi/7PraRYOYv44+oVzsPDkwJGIbmf1VEMpTDx2w5DqDgvgLGvfi0sQYwWtBKoEg2cHaPBWosnx
GX/jztHM9014o9GfJHeOSWFH3DUpEZ0WTAzkuZN+oezkyS2DZy1mc9fRLnqj2PT7drnP+URsaDq5
m9U9oq25MpjR7+KniA4CAwjF2SFagYc4+apMymjilooHEvq8i/X4h82e9muOgkOPKVTbCueWHI8j
4SoSxljMcEa8BFBG167v4s+svwA+HILIRF8njcbqSLnb0FHSEJZPfYZNBE86+61yHzpKLG4GUwbb
wj97EexAgJje0VZ81oHCshWUjKM1IR+bLi9MmY9bV/USnBN/StXVdoJtglSxnn1O45yCXujfIvcf
oNZhHiN1HbxXlRedoO45Ia3TAcFtqDXIeiC8YOta8Pm8eF55DYf5FkgCjaZrcnAWgbpN5BBxw485
aHkU9TzuMaLqHeNzd6LyNQHDwH360RzKF4cIk+lHL6RrmE2YPX05GJP5xav3yijEmVOY8ji64tI+
jwaLmFE+j5j1Vh7K+nFgyLUrIfoRK8LcXxYkIdM7z4gt1gOG1WI07B0mkJ62IpdeT1p1EkwAu5gV
ZkiTqxiKU+0w+x8G0W+9pnidmOleOE/QiRF05XPh74OYZDYXLbL9odFeWKVq7Lc3FVcFEoqXbsLC
k8l52uBPWtMe2u8K2T+ouv0Qmh8nKKKrBTN50/PPNt5ArRQ4lHhu7lF4eD8BJIr6lHlUkJA6E+Dd
BrRQw30fbWbCGNxucJAnazXzOoNwM/maw2UOyX0MWPvAtxnreVYu4Uq1xqKl6GxGpPGhR1YtdfBT
bV7oamcozVNoWA27crY2tf606owOVfPJcmq0+alVsEH6nyxuPycHZ7+lQCK7otpnzGXW8zlHm7hR
rfkOihdCCDB2T/bhLpX+i8apFRAVhGgdJNssD28BEjDSLgRYuGgrK5JMIZ2i2g6GrdH9wQPLzJcE
KKccnhGVGYQmu4SBMtsYmwtj775ap4XbwyjlKJflnC7R2Xaqr3d+9GU2pbtpMfKtrBwUd0s7Lq4q
cvup2vM1wrUmgUwemGxzhTmtmwZrU1LrsKJq4Fzy2QhV1Ec87hRNp0G6dQrnrmVi2VYvnF43KjVO
rjY4DlpdBMTV3nOEpM5Fo4GmFc6xUh+5iPe7fLTuvZDHSpnc/Youfod6Avq2pC9ZOeXBj5xgb0mb
XytB2BGnmFFFSyApzFeEfXBwZHKAyUFshdjXC2VZwRF/LhSApDx4ZvHoaSqJue/fzi6+22wqX5Ph
4rOiHW2fEfGYlLelNZor7rWsxExlTTl5q7HpitWk/dPMqAOHJ70aZUdOL7OHaKfVUcCnrLLIwz5L
CRe2Iy7xAyGeppp8mJHrGGXQQU2NNLF7FfSQcHKcbrXAzATWkU1XYoKOYV/EEZE7hwuwUTCgjAus
z1VzmOvolfIa0Jg5sx4OzSupoU37wTJbRjjFnh48qyneRm3y1DByJsoaQLKqy0s+xYBUwhBMtjNf
qqztj+jqaGpAC0tyW27/3aeI0plR7AduCFPdpYeWObvg4IT0OH8xx0At5Cbq6M+wL1lHIS1TMJbe
sfrGe29Y6+A8h+HR7KnXBihxAszxx5VimwzU2flggNqusm9zqzqPU3kwOnGUfXe/7EOKvuYVk4pn
VZNJk6rVeytsjoGMDi4O5O1IeHU1jNQY5U5KoYPFW1C3Ciy3b+/DPrn05GogGpkSv1TK+abhxgf2
mtfVFKAQky+v+go50FxNY1uPsaYKjW++N6v2HGXyMMyjjX81ebRD9cO7i/fJ2HyOIojv09jaazE1
LA6s8x5Nbcp8GzE68aW/uQVXp7Ennh+3TPNav7zQdQ89mS0PPi62tNgZPwjv5ktiHWB7sdfaZmpZ
fkq3zFf0AqOM9+KxMPF4mEb2WYbmYxq4P2WZEoeYMucmo8gTpETCuAOA4ICnq8cbsCsWl5TuOkwS
i0ezh+br44hoveaP62KJ1enbDDV4xCFsjMbRiLELteSEDzl9dUkx3UkPmHTe4/jFDEmYaDAvpuoA
LEUONTIPCaANPkDItvKxJZrpdz8YL0TfAG87KFkOyJkZ8RELRLiY7w/k51NrovluKolRFz1YIU47
zNJjF38dzAh/3UEuJ7nUO5ti6UKTxbtBanwb984LTjWni/dqLk+txZnYl7CxfLi+LfHZzRQ7r4vm
ifnbvDXAhPW4ctgsLkgJ8QEf1WHMuCJ0HCV5Il1z5zn0tIVj8fqJxfEsaNZbFxi+YAd4v75ZdttF
pxqakVtnQMajq1EoYtPPzlDcmnWk/UOPoX9VFJNLYIjfShk+2OBEwAK14TvmPX2IxbVoAjpmZi5z
UfVDoxLzNA/wNv7PpdKWrqG1Ly2xGqhqcJbEeuHAcxnucA1EdzbCsIslL14GHlEjmM2p4G7yFb2K
Xfo9jC5JNlLtcTF9yET9wKM9O6BmLYbJ0cICy+v7tCG1O7nudxl0L0L9DHk8LQ0I7qay8wcl2PcH
oZ6HjEQNwWKE7B7fiSQD62kAPlVviA2E/J3f8DvElXfThVxqtU+Nii3jJyId0GXskawpNze/4Cph
ZGw01JDc2AJxMhm76pmB+HrQxECoN7q6RfsyLRWreEAKnrf5fuTBwzmcvnfUYcEUCWiVImAmqhpZ
hYxP377qMY2308T5Z7I/CbhfMFjxy5x+QQ1dJ9V/mVb05EXWAbA/iDVt/TqBQSqS+WRBhKJL6js7
z7aDF39J0X0O4fhMjurZh7RnGBjNOI1vvRhGGXUcu4Sm220N2LiOdl1VBRgjNEZ2yLm8eMiMMdVX
7mY2xQ6G6MrMBG+AkLONu0AxiBc0jjxmzEotJKuII5Jnu9xZwPDaJBZhf6jHAYiiHWTIkrH3OzEt
nS+zIyl3o40nDTKkBPPDM62fQmZfdoY/2jLHU+X53tqNw2/Hpwe2BQ8Fc7s0rWPTBi4kY1LRHuMU
TPysWtx/49jncPLlx92r4cLizQoP7o0kiEMSjPcvvJZJ0xOjU2J4jXhtCnmcppwxMCZIAnRgvEYd
rUKp3nhmyS7HlPrMX/KeH2Pg68ThjTQdDFeuwTSsyvYM758lo3k3NKhW6Y8Jbv8tAL2feoxAaQ8r
r0hPdl88iqXQoQmsV5/+4+V3kNoxxzlC0tg/5JLqK1JRkFK9tlH3G3v528Iu2RBcfstzsRuxFghF
CL43j1Uz3I42+DPV3QMIa1YAMmLbhz7fBO9O7GHdIRgQ0EHD7kofh1DfAyVIroGdsFvKKWfoPs6I
dZgQYFA90+cIZ5+jUGByBCO4QLw7cReJ2Lpjun9nsTLzywvk8KxceQbNLrk6b40EV9mIu7sPELto
tfJdaH8d+krGCwqLbVdP98tzCrcXSgNH4qKNX+rS4l6YI0/HVn2qlXEXuC/QnvqVH1gGMzO2nFol
vxZgDCZPGMrCbmMvY9nZSA+mzSblMRg1VX6YMFOt0UaxQJNPH1J711scQDvZnHsxnuN0ek0aaroy
G48ExKknN8VdHM+skU0Ghdl+SRSAR89v6PuoGa2auJtCCqoZmIfXye82SujNhN2uTvtLZwpw8tTk
Ul97T9XVY9gApOm8dGuYXPnkHH4SXcUhmeElwROxE5HaF1l2dJgEr9O0B3MMFfQYmPWeW+m0M+rg
2Vfivp+wOfdvo2l9JHK6r0VxH7Ms6qB8UGO6hycPNG00Bao/XYTGYorO8ZtQc0JGZSRHTEvjtYSb
HvrCWlUxbFw/AImdpx8Qu0jbt7z0vIfGG8Fhp/D9s8LmHOQmXtGhuOXGzVlpyK45oREaMLnwWM7e
sqwJvgK937l5Zm4Yh/JCdPB1aoZza5d6Z4mTv0G5o7VjkMwpymrHorKgYzIa/5zqae7ZoGlthjnB
Sbqfs7tQk2DPyOebtecd3S769IR7lNp76nIebaovMAlaQOn8s1uZt2XrfM5SPgZNK4AZpExiyZDA
uzb3lu3APADoiuzE+XPgnNdMPCFW2m9slp01XNO1iis6IEB87mrTfHbq6Xb0GNXM9m/HDXo3CTXC
LCJCrMznJov3SbEll/DU9ma7qxv4Q64+2R74fIyYtg3GkMLkF+E6NQ0KeP5dU3eHrPH8lRdudTKT
e6QfiOAwRn0cFvBKQS6mjEgQF26U0eNXobHVRtImpb9rzegWZ5C18xa6u5PlxzK2n93hZ5zFM+VV
exI/2ZY88IvVhrcduIfzbBQGedgXOWHVtxsK32jWPJYe3msjLtI7YRnQNJk6aeNsYlDbINCmpM+K
t8ZECDJmv18XiQ15R8Jq5nT8GfRc7nJYnWKmESir+RG095EBxtuZVfaMCNhAEXJ+s87HMtIWxtHS
IUGSIYfZxueekvwWCsElsSu0fOzP0cT1aoninLrkyTPqdlMhPYGNEPzL9tNPIR0itD0ia5xm8mNH
hCxVCXJ5CbzzOcEIGZAHJmMZXDo2phpooDvZ/SbO+83U2zRsNu5bneNuBn7FnCn3bsgbvS/+/NTN
fiRvnBuqrFgjSO9Td05XkZK72i4esz1Dz35d+ZeJij1ilbV9H8RD+TYlnL466U7rmZBTWBx6q2BM
POzzHnZSEzAzdb4hsBh3QLcvEq1wJc2ORspRbU3TeCgHXPb5UizuBydLo2mGtI+vC+UwGosfJ5E/
Jkk/PkAbXRtcn0fa0yTSFMW36hDrAnu8I8A6RsOtbLnh00zB7TNHkm9p513lVi02qUJAR6GIt2ao
LjPy9k3a/WmGKH3y6qeBEAMzLcHOl97RDDitKuQt0pu8elDm5gMxx4c4T1rq3kYcbwgfIHeyP45P
GJGGxa1guOJps3+MMPJsAOKU2ykKljAyFFnEMJqa852/THzadKKgqbDfHa3vXNuyNk6COQ0FgTqk
gFUCKLDXpPjNXfvAVNe/oc4Oy3yEm2Qdd+YPjwuuEpt3G793uij0ljHnmlzFFTcL8JEuWOkRi2i6
RH/Gyb81u4ZhUIObyMZszBZjHbQKzm4+W2fpjqvYJz+bKLhmYsZpD6eSrmD4VHH51fLgSL1zEZTq
AmDf9DkwdHgaO9ZEbBZbrEMGENoo25Xd15g68jAbTMLpznW6JjpanXhCoElWZFimVdy7FB9kBd6X
KLifBmh4vDCuT/9BDmQ0nObwavu3vpm+cmsyDhNvAq9WtMRiTONcEpFjxRlygzREjL3WVzvoXmHV
xlRpMmyHxabq/q7lDrclmYe4puJVZVQk42LSHnOVslJkf2KsQpueEeYwOFuIssdeWsdE4BHAd21d
47T/zKvOWRloDhkkx72VaiyoES6itHuI/bS95oLiV5uYnA6OTqzLo9UQEQICeiV8Ut20yZit2pEx
FKDUgbk4dVTnlNkVHH9Xqwf4hdW67i6I0s218bJ74m8EjDp1Etp9zMjc0QtSHRRhGxV4bzBEgy29
s77HfIbqLUI2giKtIjIfl8xBl6pyU3BAcV2rYqOWX6MZwHb3HE578FZcvITbUn4awsEwX9v5zdRd
jbmzP+v+HeXrowEP9IpDccehALJc2f8JDfbfqdEEceIJ76RdrJBTHeShkDtawbDM6RL/CJ+zNlc1
XtJTi6I1JZqNRCNrWeUDTbSgtWNxblJQUXaRMJs2oAGRLjyn3OIzaJ/bvMXm5qrmkEaNJmpkk/Ft
s03Stm+wvNdp00Y4yKLXYizh+EfRc2ESX5Cq+m3wRS4UH83XAP9sN/PeiDvibSLcWdQSbodJHQur
Z/CLWp9477miyRv+8XzIHc5qOodLE4MYwHjYkj9uawMl3GMpbJGZR6g1IbEX2LXr2sG0nwRTRNX4
+IaYWd56fviMEdl9GpQzczVPxT4j1gyal0x/TqCg0y4sm7pFy42Y4BZLICsGpzdq0a5ybdJ+af66
kX0prOww4h+6zY3gsY+mk1cCx/1rslA7/moK3fJSmxX39nu7n+OT9m383HENNlPPt/q+Cjq4/sGg
Du5iVDUSFeyNtEDw+Yn7/IIeTTO20umhhE7KlGB8iIzoxaHwa1+51ktcQY/GNTwgLpp/VKg2pRl6
hxjmWzFa0bnLyS9jmMCrtOCc5TmQ8/BqYUUkAtg/9JnwN5No5RVd/JgkQMSm1t3So+I/Fvh21oPL
0aXuZsmOhS7jeVxWuB5uSCcl2yDoLlHaJ8+xVqQB9klmNg9G/FUFRntF3FqVodiDUyFG1Vnm2mJl
6nvgALHXvTRhTv8CNX1PmDSoLYOcAgKfq0NF/G6eklfJ5FP2U77RMitWS4R8NLkKakCYO4jRZBDd
+5q6vJMJBQkiqNwOc3hH7jo8NeV0NcrAPaEuLNyOGohq3l5Cj0KJLgrwiVWo642an4MIARNEZ61q
f6cKYBL10qAB7XJDDgc9rMXmjx2n3Og6GVeB7TyMc3p1LH/HXoicmtndTUVkeJe07plsk3HwCwvq
hRsyaeq+AMKoO4U9LhTNyVAFSJSgJ3u7b0wwzML6IeQ57xMP6Syv5qvbswFTD7O3DLOhB09+4l6l
/cR124NpYO7HOz1sfag3BK7Taa3ZdtfZoB223O5OaABeQ9X8lAVM8LlxKJcvgQZXrr8ohIBq3Iwb
cZ4/l0QPAivrETRhHLhzQHZrrFYmyOmCCSqGOOc17oxum/ndCW6wdV9PYuN6pMIqbZ3oCaJbFrAE
d/d9KesFLdDmHLK64DrSc9gaEa1FgWAqlkClNYlh3vQl384wtvzDItjMQ7snuF0eSNU1DgPeVpuf
UdnWu0SwuRghU2lHZVtoYMnZswLARb7LBD92SbN53u3QkSUtuQx4MiQkaa1pPMZaodP6wDn5EVd9
vhv8gkGudveq5XcTt2TXg7gB39WnD5ZfAxnvrUM0GKglqY52rbcgv3lzZnm18Ry1d8IZFlIV18hM
xTd0JkYNyfCKnFJtLYeWlKIgGN7590FkZXvB7ZDLZVA8JnBy1XvCDrQ1S+KpigBblRkpPoAliezd
z46X7tIlVpEYMLyDlsOSjZozxsXIcIj8JwZVpDABwsstzlPHOgJu8Recywj4FyG2G/wN5Tfexl/8
SAwKOVV32U4QCqGOueb0GQNQHWjkCmyJ4BOBwWpnQGdx7XB9VNXJzpHV64gJi44pIGsWG7d/rudA
rOuF/KiFQ7QCaI0X3wqUM340sTcyf177ug7Pcxc+u7NZP37bXtM8RiZ3qQSzPw0n6pG2Z73vScfC
d3fkRrvnNhoIjUuBbRaGNJyrOW2fyjH1Tn4V7ud5dKkUyC6JP1rUA1JtMJQsOyDJ0AZDhj7lgNu2
Vs5DOuGUFpYbUJTeNPtJgvVv5gdXV/cDhkcSeoAC62iTt+VHbKbdLgOuGiwMT1romPq00zvIpj+w
sfm+5tjb2WrT6MZjgZozEJRRw+PRHcI6HzahP9lbS0wXxGiHNTCW94JOWXAh6MJp9Bi28CsC76OP
dcBvis2184f9iJvsbFnynLvZvikFPF/oN/7IpcgfglUe+L/CF0gIySIbcLMg68evf9e0JPoG5aM3
Cvx9dUJ4N/yK+a50ZfmHMEufBzv7SCYw6AUmHwTs+lVa9tUgykKUxngUJCtJvmOXTus9z8N6JuHF
OLNYVyyuM4EvfC5MLyMjuMaC/5PgNN8nFyfwPzW5kF1fjtM666IdZ/lmVbnzxizc5F4V5b2fjLyZ
wTmc8e8iZ3Ogy5hqEgq3dyHWhlAwmFH19ByFyaXRdNkyEEW0piGMWBOVr2JyJ4bVLL/LjQZ5Y2W5
3ktsqYg9aN8UT7GClCZJ0rStTbo4N2FaWOgtFZfhlSNmzMlAv+ziI+LeDF24sRiBZr8q9Tooeihz
w9rtUCvxA94XpqwxAnRcvFBxscszGYrLRWGK40PIsZaTcB48iGU/b73nRMHmAmhyG2MOGHPGPAsd
cEqnYtsWD42qOCpU9UZ36tsipN/zgjCYdEEd0Hoxg/s+hZn3wLeV7ucBwwo0Ino60S4SuFa+DQxH
ibv9jGtsH1jOgIN9gTllbPsuRiTTzD/Lyj+3XoW9jR46u0MXj6aq2iTWeyTw4cMJxZZcgdnAHN1y
BonERqACIApN5L0wLYKaoQyDWTHOFcko9zKPY70tmqzeYvs8Zipn5ywYcoXmbVKM5tkES2o5L3aI
zlk8O9LicSacK8kVCpAknQCNNHBKdEVeM6PB1ujAQmhcBF6I/kUD5a028WhLeYg99khvHl819sMV
tQbvje3wjFIm1/S0fyuKNul1O9fMKyXx5a3dDsO+0ghApkfMlbsfv19rHSDv3Nhu/+Pzm8MPNzN6
x3jOfASvIntiXHnwf0v8uFw6YcjDreCE2myKycQyRxMe2R7+J0obELYq+EBKRl3DKJb3Xr1raZy5
UeKt1iXFCGDmZotxTws+fwttZZmdj2yOpnT5EWxEurkSgP84oqo4fNNNu7NxK6wcD4WsaLuvukWo
UVVzNh2iun6BLSaZ6s3oZw+cGaj37ClpMtwMyWeGvQVfk2BZdhh6mxyHhGAftRBFwiHa97hwt3ro
p5XbYL6k7Sk3OWobSbXxYU8CZoJzrAbxEjreh83UDHMLCJAqfR6Z0aU+ycch0aR9s/SHMyDGh0op
WqvS7TRyuUxS+3tq57tKLpmjkV6NOYnfkFSq42hKngL8lasiNH61A3+KhQuvJG3YIR2XVLhm/hvo
Dps7SXSYte+859wEtWJ0SmpTnTSnC+LfepPHQNHmrn0fCu7zuH2YFCwceSvADF5GwBIBoa/o1ltZ
xMdzgQ+wy+ijHDJ7XvkmoYGAPghtiLPgxRdp+Dkk+Xge7GSvI8asUe9R0dHX/YHmwN7s953p/C60
oLXb83bDkMsn5K84jy39I4zbyLLfeFOGr1/Uf2D2kW7prWqbzHiiBwggGWFDzrUGGwzvOwPAJWcQ
o197ZMh5j5WNNDa1RguUxriFh4/TJazaBSX0JSfjlSNuxiEYC4RK8XZrsqS7VmaXDOArk1b6nTm0
vPlZDk0PS0U/le/g4G5iVqWbnPKvlYjDDyBZdC6LLuXQTvVLg8spb11uECA8GUR66wl3l520JJzg
oEthPPkdRvbWw/jbR7QaxdWjrdjl8/ypX76NOUifo1htoMvgMbr2XX0RIb/ybMRmDPASNhLRv7Cs
sYcxkN+MbUQmY6FzGIxj8Odg5UkG5EureR3L7G1m9+uk/QkriBkeASJsDHtgKD4/IiprHOmT57vh
C8fh0oSu0aTZVdbWRvmcK1PSUBHnDcJvnXGm3QlgVHBrjF6/i3BQtsK4MrBc40EXq9Fzhi2CNx3W
6EhKgbFypq3IHVx2LTqAK/mBFv+5Nqt7eA1EVk3oDMpdgjTtLgEgqZmCDmJ4BCex61KcYN6Y9dte
PcqQxHFlEbP3n/sZEFebZ+t6xP5ZaJaWWc+HefYZ+BIn2jeYA7fzQNQuCQxj7w7z0TKStwpW7Cbv
43Tdxc6R0TfrNhS7mzBmbqUIjG+ovyivtbepasa/wKzg1uEe6QDpaG3sTO7frc/UgracY57jbmN0
9hQXbyJgUkffXJrX1VFaw476U/hjC2xzCKOXhgk/p+bafC27/DdPu2taGuqVGcm2Gb9Nzy2IELv3
VmUffXS9KUw6OJ+CL5wQFq8x6soY94J5p2Bxbd18L6ts2FQocHVFK2JXZzTb6GqFI4KllYob1WET
Z96M7AZsOPRlty7xNrM4F9PGmwD09p43bf9qT/s/9ctdHrdP/7r8iy/giLR+qPbf//Wf/rTfPGz+
x/9g91PefuY/zf//H/3TJ23+/a8PRz/l+rP9/Kc/YJeK2+m++6mnh5+GWNtf38B//Zf/2w/+y89f
n+Vp0j//9rev/65fju61/6lf7rHMP7P48x8r5v76F/9ZMeeIv9sccRnBS9sRwhPB/6uYs82/B77P
DA/W4V8fkn/7l/+qmBOCD0lpBZ60mM05Lt9AU3at+re/GeLvrsvfmSadbp7lm5b3f+mYY0vgc/1D
x5wvhC9N7G2BLXzf9LHa8PF/6JizQj4ANhMXsruU9jjsVyyE+qOPPBBiPjkHs2+bO6fFcfLXB/iu
Aza6EpyEVSb3AZOQ//wANrVplfahhPTl+vRM1c9d6+oPDRK2qrAKE/A3jrM3+M+wUznf5cY77qlq
W6eEQNARw3eqPTKip+9OZMjlLB1s/vrrNJoOltvPj4Jxctap9sB3TE8GdXPPjWl8JFERfhm4xNLc
Ua+8zYmq1xr8EiY1Tjtp+FxmVC4Pk/1eNAIcluZcXlVM6pnQP5gdSPK0Lt9rt90ITpIfRcy02ClU
z4EsxI3JqrbGXYBZWYMAasyJXLagHC6xgmrr4Bh7KYzwMRVt8u1UyZMdVD5FTK4+cnVmstYYtGcG
mXfsizTeNYDS/oOs81pqXYu27RepSmEqvQLO2QQDLypgLZTTVJiSvv40ee9797l1H5YLCQNetjTD
GL23viIjNv/oFen1HRVrC3fBwSqGnZ4n1k9iICQg+K99DodYAuaHMJOIPGDTgEpAeKn5w6x+JJi0
umkyzpdebSACCpLm3CMGg1WwCiCNfOOBlWOt/hY2LDKAgdErotRkGXsFO0X8DweBIm0BozR484rp
dn8urmjQbIH6sj2piCPV1TnFPLHWQuzfPU11igvd0chsdtsYR7dWnQ6bHj8cr4tSYq6oiJMVNL5N
Ba1h+sXBVvPyN4+C1I4EvI6ua2BedNT0i0nk4gSAd1hqVewfilmGGDMJkz2apnCf/HHryH5CWsTh
/RssGMQKubZ/AEQ1LAvliVNduO2isCvrohJU5mWi2c+NztplUBL2ndUg9QRv8w5TNHmAu+notroR
S4D9s3YbNqM2cNFMBoeeBc16yqd0GwOd3Tc14lmT7ce5rXBMw2vNX/lsSXJNhPlJE+2iqtL7DbQb
tzjmMuoTiAMd94fp5ldRon/vCaFlETc6V+LLpwV/u7Si7Khcx1pNDPlEx9nJdmpp5WqFR0FqdtPQ
CvTRZkKQwEonnwWBs7Bzk+w2S+AeaH/UX6BP0PQkzl+l4bPSUlo+vbWndJxhOxNEv9mq/3GH8A+C
NcQaFtaetovzV0o/BUi9crwYPSnFZZPXx6ELQdCSLdg4XM7l0HZL+rwthU4a22jFzLdMzVJuO7W+
fSjLjT2H3fju2i1tNvegHM9ZEPqf9aixH9K9+DXNasTAVDPPsY2ctVaNuUN7aW2JcE/W4GncI5iA
gpVeHh0xyL3as/2ixAny0+bxNkvN4IZ2LIVQXoACj+YrjhhXMhFqnqGLJaTr8MOTjbGwDTpXbac5
2Noqb5sa8F7Jc4BEmFKRYjKmG02kCWbLUrxRdZA4o23rC47iEQxVQU2ofWcRhOW1peIRtY59tesY
KITtf2dJ7d5UyNxaKyu7mFgLVwaSrl2RKHwATVCufKKwzwFFOTDBqr5pbfvbhlb0d059odyjo1Iv
vE0yWvRbxIQUMK/1F4OkuUVuy/7oTHPMvYeNDpXs7K0s/LMjkLFImD8/TTWyKvbVl4Lw9ZTY9Xgw
kk7suVMEtHOj/vSxqxLN5fzYOTtvxxqcCxHHJVyDqFz1ZhW9epXxqdeEYqc9i+Rauhj6RjxBDY3Y
g5ZWGbeAOX5OEqpb5DfhJUx695DX7f/3DYMA+n9+ItFJo7r/hFkRGqZIOi8TXnlfye/Y0JIPww07
ggNTb20NbfrhgBIvMa7ebCtiBNAb8FQIED40qbD1jAEFG0NUrLumzf18WjbVKijBK95/2zAOBz/8
KhK/OOpeI56LKvTIbxxYb+qheG4zpIoitD7u3zTnZ1TluMdU7x/vT6g9t14YLReKVrW/I37S99bC
7NgMnn2SbVReR7flH+cH2elLdjT16n5oDZJSWNo92wHkuMFGhK5jFs+Zw27onhC7oWpfVsBH3iMQ
mCQUmuUpDuP0tSrxbwq2mfwVdKD3n6hcjyDsoHA290NUwGtYC/1zIgfzLIbqdj/dqQq5cCuMxf0w
T9BMZJnKD51bi1v5dv9rbco+Oim4UDMc4jDqNfHZ1d2taVvtSii7vxNIaKkjcZ6Yz3NqOcWL27EY
DFjyBmPjH4JyIsRdL3KK4yAdhND0q3Rp3ZpwEl8HVsKP0kyWqR+mH6F+0hmu/ui5gys0jOyzYEu0
iQZI4clQVq+t1352g9V8QGe/YpMf2jfkgc01S+1VIiSoNN8WJEg0l3K0dzhNgY9pg3F2RZwuY+Ub
j5mOcDzphvAtJBme+NLMOPl5T1GJsYEne2ovDEloUm4W15GYkMfUKuOPJMHWIDqgo/EwvbT6mUJ8
8hcZQfngln2KLr1UC0gl2UGFnrUtx4qWsKlrF8/U8kcbPvlXk4v1ZNn9b5xXG3OIoy/NxvTb1SiW
ZWjrm4DI7Ef6S/ZLEpbgIWDvvXWVMCjF2u677WIORl4YfoGfe2+dpvohSOIYgXpeloVn7+hu0r93
YCj2NASosqeH0KqiA2YOet+O33wSaPDUGLr2Eyk+UUsN1dWbtG07TwGws/1dkLcDoX2Dtsk90e7q
xirWYZwpcg9pCNdiEKcRJ+eiVEV+hYmXPmVJ6L5YYs5z7Fvjlt1nDj7eTypM77aovB8SxreljomU
bHrKWxaCP3TrC2Ia0YhPTKimSTc+JEL7ajvmGvqa97e28y38zOZvLe2d7H33j9lNB6i+zR9qG6fC
5PeO6XAhVLj9GXP9ecLj8h042mvnu+23o/XvY58HX30Sf43G2AMiN34QIYRfZID8EnowfBY+dybO
zvizSOi0oheedhWREWyq2OzHAxpf37PHUyAxfFHPG75rX8cYKuWNgQgSt8mKzemMNViT4mTaUbXo
CSt7Rl0/POp+W95SMde1Jl4GzvCjlQm0pj6FawNXLRkjkpb8PLNWjfns5p39mVSsekfRFW+iwPwY
ora8EpMg4AC27bGmLkz+Fra1gFVQSnF9O2YgcdOhCBCOJnSZK98+6a2WLJLE0a50k2lbyia8hsm0
pbmao45pur+DvORETfwhZID6Mu7gKyNu9dilNWRVBdqHT6K/BTj5ufITNC3Z2N90L98GXIpXqbHa
lqLe3J8lyXLYNbrVgpXghzpdAxDesSy7H3J9AF2qh/p4P8SLRk8yuvVkBB6JAAzJFfA2DXa+Z+Uo
Y8kFFOKK7+X7EMkP1x7Nc1jY45X69PF+GvNhjhIav6JgXfLuG6i1/Swdt3qXHduadVUtazhBY6Z/
pIjAQ0b5P6MRvCNJS990OuALBf1g999TWezUC1WRWxNVxHZOQ/Sn1agS9k2sMUg59brUmOhru8ue
ZQNb8/4Ur/aWhNBNH4iYGelCfdq7dTLcY7eeMizvnxZ0zftTwwG8emb00VVh1FqHnTWtsF+nLyqj
QhL5CxtX9VsS+8mm7tFSsa7038BaQNhy0bU5FvNjkGTFJ+535u/sY8rHca15rFnup/10ZIb3x7cw
lOk2IKV48c/5iYVzx9+B+OTuukLgipt/DQEMXxD1aTWRUnbQGhxSBPMWn3QpaJIEYFKBJpgnDTkS
EwohB5U2Y8lNa53UGCQKBqw3fhtrR5NUT+mp6i2KS8p8huhWJnK3t4GNF16nqtn4VviHQm5+iFkr
gLISw9KvG/kS9x7rXnfC3UjeL/DOJLw42D4sche3uP8l2Ne4Po+6x6JN+mTnckTWcLlLe2ffBW6x
93tT38hSXykMlkepSPJraJ8fE8wNqtHq/f28XzVEOfTNucriHt9WPYEUlcH1/lDGNM3JszgnAs5Z
DF+Jt89MaFqw0i0GmT57vZY8WzkAc6cOzvcjoF1y6UBBe/Kh+i5DMPJLwKfDWq+Axxl15N+6PkOz
XVvaLmAevA0pBfpmit/KSD1rRN6sJ4hEaCw078OsZ1dwZQxH2krDhYys75zy00cyevLJssuAJalB
RXNglRuX2DhVlnyAeoWN1bKxjNop+XDN9j2LtfYS52N2Hl0qdvenEfbDONBxR9E8XYu6065zge2h
1wLnj1e/TVlb/XR8YI8xMOSzbDv8McgmVzSXMDkWHQ4Jvd/dXw+hFCDWssxdNwJdCc3P++ketCIZ
33EG8DfxPuBqrGlgFa914wMykCFEM2PGR847NEOPu400HSw3gRrfoLFOSxuFyxILZAkKcTZyM2Nv
e0L3Hkx71AF22cRtJoJw4sCxjuUQlZ+tb50oKPvPfgTnUUquNCJWQDvR9srZFIZI5geaar6o8eWI
TC4aTxImoVfOiZc/W8u6oxp05wRx3dqXLYBzwTYEeIOzG2rDJ3Y2Y+ov+vKZVBTnoQ1yuQss3pHa
8b+rIrfffQ3UoFU44rnzvXjhUO4+ZXU0rTA6P5hCU6uy6LoPm7iMsBbvThj4m3E2QTcOFINMz8TR
aY015CKJ0Km74i/wfqGYXx3WLxtVEZynAuUcY4NQXxHXXPAceb7Xb1oHgZSfmOzvBHt1K5TjuwbG
qPR989mIvxhSo4Nhx1TFEfF+9CZ5tTF9bJ5O+HZu4753HJbjHaqSpdVWHkEq7bOX9jAnUu7p+yBr
DsbnYFTw6VnpV2hCEjrs7q8fu/KCe+urRyi5BVKl1h2XGImX4caydONnYMvxILVuz9jcb6IxynZJ
iyJac7s557w6TEW/dyUwQ3NMtiJQEUddDx8z7bdThUmhcMoMwoMY35sRvEdtrNLYM7/EoH3evyCW
4csrcutUsemk9kOmgwrGb/hLVHFJTzoSaQ2ouXC/y4gpSLCo37qhGnYh2s2VQV4H0RyaeqpVshl1
PTuEQLVOOnHsT72DZhogqIkieKujB9zpcfWVFJZ/SBDfn4uSXvO9IDWiKqMEP4/2lb7QWYUtYqEz
7YdmtSkR2RYR1BWSh6B6pWq8GYRB0PHoIRHPhyoZEOjH42vjhsGpCsrP++mutqe1x/74KXXaN5EJ
H5moU1yDsCNr1BlViprCwUKnfA8mBs5eVuPOk4GbtdTJdoVK1O9p4ar9/fC/h/r+3Xz4nsKcrCRX
/nHKfqSN7eiXlFDJPZv+g+F0+sWbT4Vg3LboM+mPeXZyrK2c68Rkn0Yn/EDnrCql2N8PLNX0S23E
YQYZybnoC4dW4eX+dTim9brPWOwRa0JURCGjS0pIxaMjayZZ6SRE5Hbp0eoJ+qrQSzzmWnOhidE8
92lh7X2dD1SxH/isFGt1sASwFceJG1w37LMNa5/xMnhinrbP5nyqVGB9mixAO0FQ+55mJ96zVhZ8
rMO0/+ccc/aTpeC+4rxrDzoX/65Caizh/eyo0rj7wqrdC275jFtXQnRs2Fc8AlwLd3IMboGwm6M5
RM26ziAWuF5nkcRc1Q9u4GbHMff6I9txWOmBuexFkr1pXvwcldkhZ9V0pRK6RH7cXHOZ0d+e/Gp1
P/Tp+jD/Gmi6fGBlbdKo93jlArp2lV5su97/9IEAIdSqoGJ8FPFWV5O5MuhaodcLzZNJOInpe9Fr
OeHz0DR3gYmaIGUtahDS1yDm1cx+Eto7GCdebGM6fzoFfdIH4Y9e9piCHJpjXoqTpjv5BnLWVyW1
g1c1uyEEZceOhMCzsFR74K7DgniKdYAR/KFEJbqBqGAgsa9foVrvEc6PezVaDsKvkpsvSjZhnoD/
HojQyXFe7dFAHWQV5CiHOfrvAYVLsQhnpldQdcWO9hIP0ip2nolgIzOYLk1ajqd2wthBFsqDtEz/
FA/RC9se5wDQzF9JbW4DcqW94kDWt2wUvAfb9vRlaWGMtA2yvhBWggea6EzpJiqouKXFhoS5vWKp
lyzF525Z0bVXLKWfcd6OK9oRE6Z7F8qdU+OQVQnKSaKLPHgKLBSwHIiXJJDRmgLAQpg1Y9n8Mqv5
1dlF/u+sRMMZiCviz6cEstKHDnF6EDEiStuNjjY5NQ/38yFLt8fOYArIINoYUyaPQVMEj9xC5je5
rnHlsteLCOazhdgOuOa3ZdALsFAYkpvE8CCHRcfZQUGCe92+ZGWCTzMzFMjvhslROdEST3t60nln
cpE3B4NO8RLnIqATPUm2YU/cGbGL5OvFDGp52JnbAik8ww8PE3aJh8jOna2dgKTMKECA5vanW8mM
94CmoDlYvUV4MvfdcuoaIobiHkooG83H++H9IQnIZx5dkJfG/GS9JdNQ4XS6eUG5zTOnXYcG2di2
K3jZQztuGtR5r73l5U+jyNs1zcDmVevgyniJBom3qB61SDCJhHbr7jURO+hxYxTUoUuSYhN9Oh4+
tDrBnVoY1gc9h+B4f5gqF/iyNL8bFtAIJczidcBgstTcnp0p79qOXmYAVKt9a2Da/bQDRU8yLH8t
l1ssr9NntINQNCPvwxqEeyTlM3/rZtB1Z9aX+1HdYxIjH/NlUo5zSMruZHn9QZYltcBS/B2Jr+Ue
bu1VQ+TTcXS1ZtNSAnXmFhzRgcYSYjdJRaO0sGDoPRptesWAcg1yyvJF2QF7VfPNaXsduVG2F9JO
jRoX7gyCw4dW07/60tcOtI/am/kT41261Vhbj10W/ALqrnel6f/Wdm1sdUg8JHyNk7HFazEEZXvu
fHqWLjLC2LB2wZC/SQv6jmk3gujiVVR7QAt7gy1Ggfo5ZvvuuFp3dCTRNg1j4VLm2a901PgN1/bH
rx31LAP/xx/ISZDx1L9BULcegPFH+/sh0pS3hG7HQoCzQxjf5/YNztcDqyx1IEgeaCWf5KGdSnFA
Kv6nDEz+o72IqUWa47/fIDiegOxGLO6nEBLnj7gTcJsVmsZ2B4Omyt0cWN6kXSryKVZjUuPv6HRi
oGJHJ+ijat4Iz5SvRdgPZycrdyHOwVffMRE+2br2iNiGDb200jXEp+Z0f0hM1Zxkmv77jSDO62U5
VO1j1dYZSyRIHFoxWmckkBjysFw8lWEX76MpjfdOhScryVGaugHxRGiWf23Sy/Ye5dxQ5pBHoeTt
baf/9+F+rirOxljhVCkpJ8w7b8gC0MI/cvSgK2JKxsWUof0FTfo7VR2lJz8xtq1hFBvUvGKtIUM4
hbi5n5rcVeTa49HMDNb9YNQNnYC8EpMZ+ynG+7TbY4OAfe0Qn93m6WvSGBoswNzZCzuZ02loNelK
+5UoKHdt8VfkVCYCh/55U7F/jL0qWHZZ5u9MhJo7CSxnVcxVgvlUpghypKL1OJZQGPCnEoc49nS9
Qq+lE6aHrC6gTJEj7JDbMHb9hrwk6/V+OHgvYR+bWzp58XNtdO/K1OMv2msV1pPRO5h9lZwVqnUv
0XcEdT3LoQxWsgMTd38Q1DIJbB/SWzbZ2U4oCmvKTHyMx6F37W2v3huj/j5VDhkrhjsHp3CLLJy4
eQnJxP0sgy+zwVU+zEGPWZvZz2byWUdGd/VSWzxjcTyxFcYjVvlfNnUIcGwBEFHNXbm+HFd+63oP
knnkkZ0jgKj5gRRAbz9J96FRGp3CIhh39Ujfy406B7EM/fcJduXMHlC7PlPTS4DoaQ5ejleKwWw3
mkwwUX2skirbGbpuY6YmwbLyX8mx6541jx2MpZdvpgzUmfbGKbGoWptD8GE3lnewckSH/dQWbx6C
pJ1l3eVnTvEGqqTbOCbbamFCwM0ti4gBnP40DPQORu+A2p9MnYNL228pDaRRJpKwV73r1i5z0eV+
xGV/lQ6e9aC13CdpYje0XaVYTSA6eTJIwnww83gWPKls4Qx+caC8U+0SDy6ThSia+OFdiroUaTit
0aarbk5/q+y+PkBRk6S12zDaRrM4kC89f30/KxNj5ag42RauING9CZGNxh1pLjRH2Zqnjwq71c5K
ZfgYJ+AZLdsx1r7rt7h4A/Fe+fCMYU1QJm0BTfdmQJk4JY9y4h1CwoxwyWsnLI0DohofK4YeVLDe
wSwcwKTsO3iw6zJslxRG4l2uE5k7psWmKYS86DGOBzmKbyHBzhqTF76QD4GBW+1kLuNT6BjxKQCC
cpKWtYoQi+1ESCwY+cDb1Hb1U98GTwB84Yf3LpEOFkHNj3RYwHQ1WG3S3ClvPkgbJEl+vhz9eNjC
QYKIn/3zODEDoY3F2+T1/a6WCMcjwrifCdZGWJwCL+LGe8gtP/vV6pGBGfK7G1OqsxoanBGf+9b2
fe+ldzXjqUaSRFjoU+WG7YmyrHMK0oxFou6uZJ6/2xGe22KiM5HhTtlTmC5fqkjf99n0DbazX0cz
piSYaNcYRfnWEozp+U1/xWs+L721AfZrVrM0rBusyxEck3BjkPy5a6RX7KhWf+f0IqGU2+DUwYY2
29b0zq1T52Rg/Z8HY5WwX4UUa057Gbb/+6GaD5tg3Netbq6ErbztYNredgLK4ugsbTzpxms5SPuZ
koG5xS/GaqPSBGLuwl/rPQYSzxq/GsuQf22b+nZsA/xE1LtsKkWuVwYCN2ed/BYHyH6on+nbyiTN
lFx4eDNkIISD2W9AEcZHANVfWQYmr2ij9GsgNwCNq462nJL5ZszaF0YA69OkFPBYToLoaQrn19pL
P7s2MD89m3sxSY344A04cEep/7LAo9qmmlenLP7g1x4/caqgeoya9iOkH4Cmh4gH6oJgbRIruzG2
kfOtjclb0ObAZiIsvtkYIDQO8y/REy1vONGqw9n0qWVgxYywNY6mpZtbWtwDafST+0LkED1bO4m/
a5hAFrwkSDzyNsKdWE++6SxnUOsnVWPw/OWXHbneQm+wuOcM5Y6I8mf0icm6nlKYlaaRPcObpCsH
7rOfmnGT+TYoIvTDcdR6N19qxs7GgYc/IdZXuu42cIQpD6b+EFK/TEd7gW4AnDom/TPboW5nu/G4
ly7Q5VQjoMUqaWY0BQtPQ6I+xmaN57k1niDbggVHYbwaNRNFLRCOsRhgOgv8naXuShytZvdu4i2h
CF3tDGprj00p7L3upPa+NlEFdrY7vjpYiuVoEm02JcO6omS5oJ2kvTeT/PaGxj7rLOLO8Jo/76dZ
7VsLh895LbC8f/DfWCR1rCNtie195urpYzv/srjBcTf09Hxk2wdvKP2AaPBb6bvkm6iQ6eL+N6mA
0Hysdffk10FwCcQvkuJ1k+GV91j4rYp4iJ+Ib7dWvuevp1ki0yCfgShB9FRnNYeJzdfWh1lMqWA2
A+v5R05WCRtiKCczcxmn5YJtSLtTcrat47JfBKRcVB4LPeScOBjGPSXgGsIrahLDpgwF/6bF1xnX
qxDn2FrTgMhycYcr6dOZTqt4C9zX2woycR+VjZ/FDIX2HDU/oHzEmko51HtKex8YvaMHiwTlMzs3
hcUdByVt7Xwzl3jiIZhWJkHvc7W8/GP2BRPopOFVKio+3Da4FJF1JIsXEmTQOE+DcyzkDHcTFhrB
JlwPIP4wbMtN2AenYTL3GXjFhZ1VYA5l1Z7CdtQfaxF/llUOeo0stAD7xbXrqmoNG0yjKzAnQiM6
fZqsSZ4QudKcK1HaN84IiMhpr/eHREGAYioONtI1oXL0VkVwDhd/NhT1jigG5IYGl1syWX/YJtP7
LGpIO3G2igbrTypq7aZhOHuksB5fW3fAbb+xSYk6wvZVqybwxF59xxAEt4rRC+h1C+TmwqavWHsK
vL+Xw620IiNfoRe5Ba5hX7swENdg0hp6clOyTvhAr9OA0aEykIiyoN1HYfp7P+3Nzzf1HxpRz4ZS
OISHfmVTMVqwuCKcWBV/rXa4S7nw6RuviryMNPdcQBcgK8zuEtYQaZPKR7quxLzNh+aBLz2DzlQm
Bzcjc7lxQQijrTLeJtNO2CDyUp2pOZS5wBVcRF+FzWsbPF8u2hDpLu5fsiCZYxdWXIgDuajicP+K
0alZDFmTsS3ICaJoKvMpnPT2GKWjDo/KIAwCiH/i+vpq6LTfHMnLgx0nX15CaT81zGU8y4pBo0RP
TYUWU5W8d2GgViKsmqP09YF6boAOGeyY4AJ5og52nEwz2UY4TGpLYPmQpoFdYICX359hwiRbw4p6
mBLmOaJ2fEv9pSO0/CmW1XRyvOpP2IkPxRpym4+92rDtQV/tac/MGfuwnwiDcCtzzbqEkk7ZWc/2
uSWEoOqRmTQhNbKmsnrS4dwR8mPcrwAGf002ElaRNMuuD3cKQpFPgso5qCO2meBEnntc4yzHfLaF
fvTKMpWA1CIu35ouhY2Zx9WxiYb3NHhq0w5vtnKjl8DTjEfHmqK91yFrDivE+w17zDdZzTL90Yrf
5TAHUtgI3YWNOo4tBVMgXjvNxIGFB4HsCBj0GUF+D9q5iBx2s0U6F3QxAIcwLaiYyHfaP18ELaxh
STnHGEkd+O6uPNfo1NkdqsA9ok2DYN9WLtS1jLgjV13ZSXhA6LL+Es8PGfI0twDQMHpzMkjpgIJp
S4lbc7jFMPhX9Zp0yWI7uMaLrqXehRDnOQcGn23v+ZAjRHDQLLM/B/QwViQZ0B0iMsiYlHcR1MAu
lTNCMa+GT3okNTHQVnKBHZJc2IGxj1DOjI/j85hUBvaKPa7bCbHkGfoeathppNj/5PhgI5zBek0t
q9nh7S4uvaYbC52/i3OCQ72PrHNN6bllMWo38OVmOQKDSzuJRwzTpM6bz0SIQ0J3ApJLUm2pMj26
dGt6S4AizDBdm8L1DgEmV53cxwtWOXh6VizZrXTppU9qSNZWlT5WFVwoqAxqBSqLog9UrifLndMT
NfM4ieFPHfTZltYRivnWU86jbcuLY8FANuqWHwoxBFMlby6AZAEk9gzwCnb+svII7yzY21/cTtEK
9mWzmqZqnWPhXIclVuZI2hUvZNKeqNAB46CbUQyqOukirS+VLeoFXQTn6X54f26XECpjbxJ36J4w
AdcXzfIddF/TY5kpNNdGhB0FMuRD2aYNaWhSLSdaSCHbx2MBsuQoxukRnWJ2ceqOHmLvnOguDYd4
UoekypGy5MTlBfJnqBIHcpVuHV2pFppbGpeIYMiLVzpip/oYMtSwJ0GYtyRirALLUn/pDZ91D+Ad
6ilo7TYkyZrmCrotPr3KGJldouSt8bpxFylTrSmmEFfWphq9OR58Jyv27SCPKsZlh+hzXYv0b08W
G8AqqVHRhcHHOFeCdFgSZXr0gIAuAQtjrirD8hLleXyKCFpIPL24+La26aPgr1aWLVGEya5K03bf
VcNDL3pCFBzDXyKVty84gmp+VfyYBH+NPuzPjucj48SVuCARbk5JnQchLLgNotsLhh/uSa3zIAUE
EVq6716aNsuEQ1Cz1EXtYKwFKxv0FMM7ZifuUrdYNXYdXNyel172ZbESvW6iStz4OTnBZQasI8Fz
lI2j2qq2MBeNHfw4qUCWV4MVopgfD0RKpolHx9kETAnnzL3cz9VmoC04v5I9MR6ubL47vTa393t1
sjEgsnSDpjzfuuZ86+b1ioqkw7LYd1YFn0/vx+desUMh+shfj/NIgGWICj/7yquthpwEPmcZ1hWd
1WecMFu8xQDEA/EndDXnyxv819bv8IXk4xEOdf7XDl2oxmXwaxFJHEydicl2jvK1SgSj4h3/rgdG
2rzISm84jeuCKj4IriLNqRMiFskNuTf9IP5DOs6zP9rd9wzW6wubUENV3KPLyg/mM4AXthQ3kjUw
hARe9WYFGo4lL/NeEi3HpGe16jkeKJoD+86vMRU9OFKTfy4rR19MoyIZrk/lEq2AOmKnQe+SR+0h
TApv5dV6TZMFTYBZok/UIuQTbMnqrd+QH1KEdrMJ/H7YBfqk1vBhp71whbFqTds4iDHwlg4hSUcb
MfISyTq0TVYNXPxecXHw3MKt8dW19TKidsPUfZZ2jKFPlcWrX4B/LeLGQEGM1NoUevquJcxg6A+N
D8DR6OLqtvjqFcrAFE1yEDJSynr4M0Cg0nWv+O0d4kjbEBp7nFF4r3K6zbG3TnyH9z2aFrwrTEUk
ED0Ypo5txitgYxd1/+uVGSCIQfzpy+o82xR+0lS7EePRfTkmi1TZ6u6H0yObrWZasa9RHXZFipGx
QfqI+q595f/FOg206otgDnxyq968SiqqT23kNRdrAl7UjkN2trsyJno01o5mAiwLHoxzsHXqRpqc
q9BCa9Z4wM1dQS7xJqohdOkY4bZal4lNMZbZDk6puwZImu/jOgAznDflYbLQo42aLY91VHQof7vh
lBRsNqKiFucUyu+iIz/mSth1/6QgGgMXJsinNQ3zxbKy9tEctPgN53Lw0DjReLNEOYBQc6OPblZP
uSg/P6t6+tazIP+GJ/FSW0i0qiY7NKIc/yr6sQAdKC+7QUAHgKSshxr81P19rwjpNsBnBAiluB5Y
1QsSjhgpqW92OZ1Er/1rhdYhEjF6ddN9Aesefyvuq0Sk/eeo0RokOMd/F0RXPZSYkm8inBEwrh+8
ko0IdbbShhc1UnFv9DF/NgEoPtV94l9MXaWLPOj0Mzxc+IK+1Z66goJIJ8byqOM5WDWyyg56XcVr
UszjfZ2xVbLHLt41TD4bWvXJ1kZcvaXkDXIrBoNYo0Jaw3rA2Fgn+HboBx3kTLrvYGuffIbjpYIm
eEbxDE2mctSFnj4kmRFNsK+a9KmZ0uwFhd1EVwoaWgeyg3AVU3sT7DofCJjp301Pg3hr9+HnyGUN
znn6SsLsFjMI/DjadCqJW/0janILIlv/1adiEWD6QHsG2DHETkFMgQcaYb7soSHIPJjFcAazvdu6
qNSYGZUVxL9sK3ado5o/svUvPrb271IEHy7a6y+pDTObxVAfpLa3wISakGoPmgksfuoNYDW+XFUl
r7aOpZd+K4tTtB5PDD7NNZbkn0fDlOBwaoeFUEgRXM9n9skww0datOuTNtphrP73K7ttqe22Lml5
//fc/Sun8UC5/PfsZv72//rOf08viVuCxfbf7/1//0xDkWY5CePyz2/87+fuL+d++D/MnceS3Mqh
bX9Fcec4AZcwgzsp1+Xbse0EQTZJeO/xO2/0Bu8r9GNvIYvqJqmjo9AdXUUIgTRA9SmigETm3mt7
qeKhk+4A48ZxcADc6B8wWvzY2O97aZQSN1Y1CCYLHsqDkZ9JIz+axRgcDNaWrxNVq48+QWWyhL7Y
AtbapNkBF/1R94P2ekKSe05G3mhc+zppc8wKEdd2i8n72o9C5MzFEBDRFJAeJCud8Ij/jHfhTE32
TeB9DRjFgtuNlORc4vEPmNTGY6+mPFbz4pbYUIPHcs5LelVsLcO3WfhW7Fsz8d8GFMZrHYC04/KC
BvriQbUz69gXGEVkERGhdW5z8UnO6brw3I5c2d45daqnAoPfQ0zq/Lke+q9VZ0e4RqcaOqdp7ZqS
oDG9Kqsnp8A6oqLDbrQ43Wl+qz6XJC5oJvbsqVetbd3zu7KyOF/XYwwgpCqNPY8OIK9i/A4Kv2UJ
vTZQyBU6ZoCo7Kf1HI1tNYGNlJP7N0ufz3ha13XAuroTXdnlUB0sHknn8iZFSUw8ArMm9dw/J8Kj
wO2NiiqF72MPW42XIV4cm0NXR1/JBNmYLfLcoMFIIjScJ0qPcd0pydIeBj2GdRGUSy1LQwRXyVkx
TPdszrd9HZztNq+42TDW9Fe6XzbLzg6Vdah3MxYSiJBWAITPrXin+DmPzarEKmKuhzaFv9eN0Vof
qgIFplrsyw5EWjDUc373OVQCkgLEF03pznHv3/tJoHIPdD28ivAOA3zirLIyc6XdAqCy70L7S8Y4
Zl3UVDLfp935JVoi3HZPk5VhU9arJ/RXzTKzQE2TaP7MjBMzaH1WrurBmqPFzFXYjRicCqLRCVVY
8+v1Fho5J0u/A3IXhPVx1Oxny6vFVUMoICBq5pZYO6kyuz92bo8DElX0IhsS4uuBWayzNs3IPmS0
PAbpoZvK9KA5T0UcFXuBCvZg6oJ5gRETbmk2Bu/i3YQmeoSKImKWi5nCb0UToj9htTiZg4V5gmat
Ya7MXqB9i8t8aZT9K5xQcjXL7lnrPYz5D3YIRi6Zan8R1P1rPNXkKLs6sSK4dpaR4hYkOwwkzBCx
OQ24RguSSjUYqxokuF5gTU4Bpliq6YPFSsFm1TvLb1+zqWcGvTY+JcV3LzRf7WbC0mxPFr5NMjwx
58ZTtivaNn8yja5bpWpubrRyvENCo907erFWwH4w/I9fmqpyoKpDuFDbkssMnG1q+ym/Rxe4jRD5
lza2N0bqXqViSu/4gdR7xZwdGp/UyTOeBlidRGisbRZHvphWQAT4mPvnIkDRY6gsIqMAqr7ovguf
sKyfk95G4tFkVz0Bu9s+RMPoNSyWNJPz6pdaj0VrThRLjTn6WVXvLNPYF5a7cyPRfM7VeciDkvjG
5EX26GQMGsDB2jsmW7T1oCp7tTCVB6NSFYTSXrnpa+SxmNIHBj3MrEwsnLT1dYpCahfiscGk7J9l
W0iY7jKryuKU56g024YJxrL6lEeq8pKTgbco7U7cGlWsHBS3KVf6WDafs5SwMkN9xFXLgEskbwjY
ptdkTgRo45QVFs95mZR2F5gsphUxSMHRevNR8fMeJjYR/zL4mxh96EzWfOfqPwREpr45aP9rP2kY
4M0ha8C3y/mB2wTFowOX520enNTkAzE12FQ3AJevJ4vRiTvFDxh04y9+ln5xa0e8+gPDfJEwAeaY
ZJunvQbvMvTSvdzrBap3x8FRzRQBLR+b3/r8dtxPh8hTfDRrxM9fIfg8NTYAoGzwwUfMSLNw3vRm
SwLUR1nuQViHOjg3QzYGorKOIYMAwwyIUmMoP+51wz9YY9YwrEnGfac4wz42bBWohotHOBcVHugS
cljTNRYgCPC53V2VGOpBBYO8GAXhEkXCpNR4byYTY2prIqDWH0O2XZ2U+yJq3kDNNWtg33AQKh5S
e9FW1bSUuxnptnu593tLK8AC/VP/n2ovu1j07wuoHRvP7oY9wN9h7zv2jozq5qpoTe6zVlfs5V4b
Bvw9f1L30YVh75rXv3JbzN9NXQXjfhpJhWgTxBNqx7OCgdEIM1zkdbU35s2lrLpqtffVqNorZL0R
zTXmjIP8/gsrfeWeKHnmQCGP8q3IikzTeb0yNsPoezst8xvmA41670QCQFoUpPyk453ZRxU85hbX
CieXHzaNbrUPppKbo9eIk7w8ijrM9nIvZ8y2J0yu5b584F8AWCzRqDU6Wdfkd2KL6PItya9Km7+q
5rZnIo8H0swU0fzdAMQlHtK9b+bTflKUEeWVnWBdIO3Gc7Vm79Q2Qw7YO2ZMwHLL3Pwa/uEtsWwY
GRJGkE3Napvese5GaKe1zYh7a8aSyJYaFH9oswYWRqq7z+0rxybNUg1UAItKmeHUYSP34OPw0uiP
W/QZ7T7w+3YvFJMcFLkrKxt/9LZlfmvnsP1QeX/FuomptO2+tEIJ15pS2gwi2vjKzdPZCm+jyXeK
7WC602cDwtykag+lqFBggXI8jgqpBOrg1S+dYW8Eyrm3LmMev0LdeafNwoHB2vpwqeZ0JJucIya+
COQqPGGwIAihzBJOxj3CRVvctyMC0mh8NkhinGAErYpRUY858+ZLVykY8AphrNoy9U4x7xRL6Ab+
W4vAoPHMz0IDL8z0xSJWLP/UpuFwZOCE1j4BjFsAwOFCDJg7IT+FRMmVI9LqpXQAKMWKXp5c7ALX
WkOm0ITfwO/L4SUp/JVTgaMYnc69xjp4VYUZoXUhfOsgqte20j/GEY6Uma+cjNWpQYgPuSoq3ypx
Vl2W/dzUbRnv6JhSEPOs1ZTIDWO+YuVlyzq/s/rPGQH/YwTALyCBPyMN/G9kBBjGXzIC/v5/8r99
ytO//9+/fc6+/u2m+vv/y97C4tsv0ID5FBdogP2HaRkuE6GWZZuOalrv0ACLFl1zXOqRtZmmhlv/
H9CAP2ygAAar/LrtClZ5ON0/oAHqH6rG9K7L/3hMGrZjGM5/gg3QVOcXaoBt8EHCdBxT1wzVgR/A
X/gLNcCxGKQys0fuBc6JiqeGQKBNLEPZwArH0dt0YbczB8aVLHLfWJiMFlYWfBoxxi5GHlSLWFNv
DeI2IMVaV3pNElGEXraosgJzVZat9bh7M/P0pCQBqVkTDvNhpnb5DHXazLkrWN9hVWxajzGsRM1F
jK2avIKJNeSuWzSRNVxcpfLB3U39XebulM7Zxh0QVEYxK0STDTiAVTbhgOLtbmCC0QmWEYsQKqJT
AW53UekMcy3ffiKqvEAET0ZSD7aMiWZSlXF0KQL2KAuw/sYJqodkxukiRkOg1634N7wvWKVfGmo2
4u4/p651w9thgyaE23DJb7M0K1ZN6/h7OxPqZiVOlbEOhVuRoJloVcSTCSc4+Wb6dgMU090NLQt5
PiijhVkxOi3LByRVe68vYBHh1fSm/NpC7u/qcwpbnq90K/4sysxgVoGlJ6fiP2/yGCqz2s6orfav
PbiVOMx2ScwMEvpXeDcG7239uEd3oa1/ut5v8mT08+xvvB3c5LyD1f/9X5r9T1eMqemCi5YLkClE
1fmNM8GIOCuIUbXS+HHEMrxoyLdbhdim1ikpeyy1Yrz2x+951AyrYAQSWdlk/Xkj31JckI2XQnBz
RuUR1nZE+AL8+6Snbf5Sq5jML5eJp3Xn1KioA+UmMZ1jUxrahrtqMHORH5IJuflQhzs8kkToZeG4
nuFt6x7gZL/uxq9ukT7FdnEUolc2vleCSidALK9h54z8O2WIFpdJSS5F1s0JQwS2gQB0VqaNX7Ji
ttM0ET4nlXsVAZxY6c5zTnYA1sWV3WPTKluYunrjb5q6qbi7J/uUFV94llygBCHgIbGxeoImLJm7
83qeAFpDdO1xzEJzhXn6OKqQA1vfzuH9D6Rp9WTZzItP3uB9SzsyuAnfJRuPzE7++XZlPXZXisYl
iJ4E9zw/Jk8Mb21aHDKkOoHa7KyqfGU8BTuNy6apSWUNyvnEjX0dJM7J8Rid646vLAPD/1z0hJwU
ofFqxOP3wo+GK1Bu1qQb+4DshUVb1sjbTEIpU30ke6u945+EwMJ2ZD4Z2IBRfGV84R5wNEdrNyeO
0TSZygRKi1QHLlow+mh+w/C72ZM/QfjIa1d3OQom5bViKmKJgpH5Tg2EQmHwE4z7M39ru3RYy1iS
vfymqvwMeqYl10UYJCsC0p41EK2LMJ4gZSIRldcJo2Cy5pmxAvUcLJsQzwYDnrs5p95z6nKn1OPB
SbNq6ys1eLEsfQJ9kW4NVqgXQ9V8083GXyXZ/LtG12jN6rQ2haVnqSquuhn/FTDHHIvCWWl1e9c1
ChKqZF7NYp4mUmCatTimyI0joB7L0gICLPAyfYA17OvPVp/t/82PTvvlLu2oto6K0zYsYQqXp4Yz
t//MdumcLvGdlyHNWCYgcMJRbHCyNl4LY2WMOWu4iXLPjaIlBzD4Ln88//lA4M8e4b884//HI4X/
hQMB9y/HAVfVt29ZwhDg5wf/fMjlua8A/uEuaWIPUXmEq4ZGU/+tbuD+2PofPHVVLEaaQGfHxfX+
5HeMP4TNC52NeQJWkKl+4IKE+4c9I34YMZgOD37xnzz13fmhfrm1777+938JXbMtV1XnE5mqhkr9
t1t4bjW8xmA2ODnTS1L75WEsjOIw6VHHSkWRLkDqIGSQlXKjjqHB8HjuxApHcfg4Rtb1c8NHb7lX
kNLBYKA/Zl1XbHN1QJk/ZGPJbclRD5dd5oVJ9WZdZRH7JVo8WVQK9WArgp6y/NPu5SDoRgriJUjg
qBSiDXBd4tzV0UbZzYYXVUSEcpcFFWmBQyMYJ+MhQXyZ77XawcwQOtCgx6pfyY5lw09oT1yFvtMD
a/v7eRoAJHzYYL1YGISv4irMVyN/77Jj5vEYWiOvoSFhZnNJbnSoh2TCyNaigKo49mZ1VJIfHdW5
VFQODbIPqBKS0dvhIBhSoGmxjpHanVRft5YtMNFXz4yuxzgMPg2+Yx1sO/dXTa1hbmuHVzuPItbz
iIrDUsEEVtylB6WPnH0ilm6YpgdZE4vp396RJE7q12sI2pWtcfmomvXPuClbiKh2TVs7WVCM0QZ7
DZMVbOpWZ1CYBHqzL5jU3csWWZR7YTqNK1f1SXcUTrGXG32eg01iH6m4LP+0K8suC6cQ58IG58yg
ngW0icxPruWm7bXkGv8y/whERPWzvhQ4IxO/UXhMe9++Yjke954/sTYzqiszbXfOoAIEqOZMEl4o
q9kAWCeq2LSelT1Y+gR5s/08NvgHgsiNln7qMAqIU4dw0845eqpwjh9FWZdlBZ7IQn+SpY/Gj77Q
KEY8WKGPC73aMdgeN0JtmfJxmOlRhceP7qOstT2iXlm+NMleZL4wKVQ0/+hqzMd/HCT3furTuGmy
I+V3qSqWeV3jhDkl2Kv41ZvXTRZHREtB/WGM45C20zvDLupY5E0GPbgep/6bVWnVbVNAhSVdAFz3
YFmHj01qM8r5KNo2ssdwrBGsz/36yZiBrUW6tqCvCzK7mtesBZ1oJZ23byLT23fzRlfMaolcnDcK
ZgTWuEvj22AkXGzw2/GWeWpn5YSxsvjrh6kJj+3Xu59jmLrFzdk0HQOj2jzA/elh2g2q7Q3CSE5E
hLt7q/frKxFjee6wt9iAJZZ29OozHL+Pi0nZFmS5Q+Ly3IVuKSzfGp/LRM/PosuIIK7n3SmvU9aE
26+XOlZPUHRr96wPMPdW3atGhgpTVT0GP5qboE4KMOUCf0Fty8B2TYAmFOpK3JVV0pwMfwgeg9h/
rpP0nJl9txm0CAVnaqO0D1MjRkMUnmSJC/Svvxlh/8k3YzPiN3kt5BH1+3PBGFlFAKaanJjExouo
BCCnF3hywEA2chtj9Dt2lVIcL2W563fGUxzH1RVElHgd5SHJUwqDRnMM23MZtV/ikBnSYVS/DkjC
Pg1KfeixFF77k+HexB0cRIhs+1QplH1lpR5onnl34BVE4F5lt/ZUPAGy12X3pw5G1hGtSZhINUzD
UnGa6ozeozp3et9oi0HnVXMKyYSpy27jOja8dsE6DCsQ/mxFcreB+w3ut8e4MDKzY1DEyo/dENbG
UUMrAk8cMDHr6/nur79uV/3t6zYB2/KWL6D/mYJv/LcL0YuaSDd5y0Vk0AMhnb2AH5tCVX4UWa5H
NvhRln1QO1H5W/dLT1mJ5QJNpZZtP7rIvd9OM7a5cfnQmj/2508pKpuExYaYFStRmmPdwI5g3QfI
UAsHetG3Ij722AXqhZamCCEh/gmlZoVdtiCFo0U4YfKj06Bk2c62wu2lTh49b8yyaH4c89ECrinc
kil9HcjT2PI0c2+FNSQsIcBtTMjvPM11LABV4k97WbbmSlnkJ4mmVGPlnbWW5kFP8r0HncSCb6aj
THdIhE5CsWOpIVu1mq8/yT1Z1xbTI3GAGFjD8bq1jHXZRO6xynuyUfvoWpaU+SEg92oEwMt/c13M
w6+fH61cF86MkkSyrxuG6s43sJ9uUIMrUL5Ghr3vqzFlaqMH1tL12sJPiLex/cy4kXXapIEaMFoC
gTNUAi0maejI7sBlIcri3DqMhwJM3vFcagj8I3tm3s1xAh4RhjEl7RfnPianZsr972nbKvu29P2D
3EuE56JLxiCx/61llrER7SFaHFTBtNMg3pABk6cEqOpYP10HnN8SgISzr0ZrDttiPDIqA506zDN6
Re5BOpEMbxUunkINMoCO400WPzYVquNLl486xg5Y3cLd1O7ULh2PoujnNQWHV0FnOCa5kfEnzbvN
GCsmSK8aeXnecgs3/GAv5haCUOKrQjNfq8GLrsy6fBKF6x1ib/IOqecTx/tRZnn0R8tHXRQMTK4T
Ys5K07RSWbhEH4u0z8V7fSuMNrjvSEQiygNzU2XqO4RI3HjKsi9Wf32RaKbq/PYgM1VXs3mQsfyo
8b7AiP7X68TTES31bhpdQexYxFMRHJRJ++JXobi9bLRewwlQsSBvGjGr6p4GBMFkHIX8gKR51nIV
MkDMFCrl3K6W9mPdV/rh4xRV6KDFRighq8wI6BBqPmOrFfk1lkVzbwQ6TNF5U5cVi41peZ0ONQZq
gWdJVr3Xs0Y51yckb/9aNxrdtu1CbRdqgQfuCaN3qwIoN83SWMviRwPrAxtCOZSjNKrr6Ch3rDHe
qx2hcHLTGb5+YHkx8ldy12ToVRLnRHZP7QAImptjlYFUdKN03hyUaIzrmNXXrSzmqbuEA5o88l9d
HjO9Zo4ns4IXlzVQTJQ64hJzCB/hb670qg5e9KEYtwhG1LU8fCjHo219VceguUd/3dwz2FhhJhpu
AoOSYwFx4lkA3WLuAR28uQkEEpK5UVZlne4vi6HNdrKOaQ0ohdgnFrL1skmD2wa/7Ul+gBiV9Mog
xp2rkVN6oAfvwcR7nVoQ6wh0Wej4QeTJWGYwTmMvbmVPF+y8VVTmjSOU1ynTBXdXVdyrgBE3Pj/L
VV/71r01mDBYtGFf5UVSLYcKM+if9JWHGnr1ZXI0e5XlHTBTM9Vn+8ydpM4xA/1gumP4KNPSBU/w
fWUTSp6MrO3KHvw3dlpvvqmsaZCZsnTT1LmZkmHa1oo5bWUxNHJGjNmYfME4vKp71GtYv74MMBgf
c6ubyHOyeLmaN/wh01o2GGHwJVIj3g5C8hWrOGx2mcbsFG4sAppLC1UeWs5kM80MWQ/c9F3lhk8Z
AbMHWdKUqbtpefz5PsmxCHhi15lu1Vak92Xg75TGNJ4IGWv3Q0ZEgyyq8TisLC0qd6kfnHlPIvsD
uIskHanQZusy+j7wR2qTjrjVavMlknlrK4vop+tDEUYsbwoyPZZMt54HGL7nsS27+wB21wYTgLmS
RT1m/VFNy/Tyk5I/RCeYM6kGMnKGseuC9e/lgGfjFaYPEoPff7exkhvrSjiYglNBKhX4D62z9Ie5
hG7QvIEJbJAzgRd5bgNBil+YtqJTf7Q1o/EfHCfPqc5n+avj3j/h/fPkp8PoRqlutfgt7hwkhV8Y
RCarqcrFKeS1jVFcSjZNj1KksfslT1jtzQ8RBnSRg39xVMI9AVvdxlMt41HE1Y3sUQ/5V9tABTGU
8GvHUoxbRO3hvd4yxy175G63t7sueTbNSTATWj3gKi9BI6LHJWZCmbll3a2IkaIWY2kimWww4+cE
nj57To4mBurSgzV01nOAewC6wjDcRopwN4qbTkwRcxoLN/PlNKUZaB+n4XnCaUjZ/Mdp8kqD46KC
FUQaia5pdP7iXG6F3EP+SeQIE/+RoxU91YpC2HSUBHsrMYxT4lr3wKrEvfwlO9DuJsWqzsjTZgd2
iDWLAGe8jE3cLwhoDo5lGBkPGEVxIPXqj6JslcXaHvBhl2q3ywCS7kbYjAtdoqcmgO6kyqRYTcq8
uZMb4gOMPv1iuowuhSHuBXeyvUWAwsUOimSI+5LHF1h6+V2PRPseWvJL1OnT547wTZxWYLbcKgBY
XccBsmsa4j7cdgrCzqkL021uDfEVGkP3GXXbUnYwlVCsyt47WiAHT6EOa8DAUqPYpXryZWkGEbzX
Y0RWuXn2PL1gVtXXZWUtUDV1S6CA2ZYxKXdyJeoXYHGGz4pKtAOq+zvkM7P4uWdQxcVyHyOGcdHF
PijzJupZwHGM7N7yIkq4qx1X965lhzYjq68OIv8kG/MRUqKHChBZPn0VJYNnR4IxWoGo1m94fqHJ
9VksVxLWlQJDw8wzoAilkYFIaZFcXojqdV6TyawY1qzP0kead8YtsI1q52EcuCqcLH/Qo+xF9rCC
4c5Im1NOED3hzSHzdyg1X4f3PV8o32XV+47shdRLf32vuuxcx0RoILwEpgPRY6HbfvGUFUV/ajKL
gNO5KEbfuMono0c1jQm9aUkkEKXv7mJQeJMwzm3WVGu3JJVe6UoCSBNm6CEehKci08sdmAZ8S2rh
Z9Oj2evpVTE11SmVFvZ5Q3qatgtYifmoTwy+cNnjo662pqOlFt2uS52atJP348M+Va6KWP3ObYV8
3nmD9lRb92pL6A1M9Uud4rXKltznijk/usgGl6f8SU2wGb9Xyb0i/tKnhXadQcK69MwIdSgTDPlB
Zj+htHf3rqc/OyKw9iYWyZsiyb2bMEK4lqlKeDU4CCzAgtVi3QA1RftDs+yY6CRHxCVpKHphmmhZ
HaU+kSi2dVACX06jlD3DvqQhddhBXNC1N7i/Oq4x56zPpeSXEp7bXra5gjQEVYvq23HedOPZmRhk
onmwMZbHjntdGl12AxZ8zpCxhqtIj8EAzptaoIYGyXxUJ8IPUV+YNT4wP7LqOzGg+ptLhU3w5VCm
WzsApytL+LswXFSIpWUxs3NrlbhJciWLup3kW5U39BU5zC+eb4AgA6dzRR7N8An96ncLo+nXPK62
2PrqFzAX1oq3D5Ix6lQQqOhzD/Sz+EX3s53sSrjdt1ZJxScHC/4mCWNrx+JWc0PySLYcMj/7ml0l
ThWtSAvQN7ob93vIT1cB2V9iL4ulblwNWYC1Ka8gmc17wTASbP3eGVpELfYaMJe9wrNGdtHKAefA
aB8qXffOxbzxuhk1Dl8PwSeSZVkn97KydZg3D69+q5dFYQaPQ6wCc6/RxDD3zaEfZ0L4pZxl3aVB
NX4608ii/KYMhL6pO+9zmrMgOZIyFIeeeJv46rj7p9E9flV7kyFG3heZ3Z0GeCVrQFXT4/tBDet0
DRfnm4dU/XKQw7z7pg0AOXJH+opkEShNni8kZi9MohxHJKS8fAbUuQUj4DCpxfFPuiEmAKj3a7d+
CIzHXGfeaK63Byvbp63/hJoY1dxk1o+TQUgpOvz+rYy8dR60yPC1siayK8u/DrM8P4oH/4mbdrhq
C0PcFNOsalbFBCbLwvRBpDlmvrBxVtDI2puoTG7C0aq/q0W9Kv3G+jLpngBakUS4R5Vxw2RIdzDV
tD3qBYumUWVUn9SB1bkAjNBXtDus7pf1d/Ign9Qg15+ApLSrLg2D6yiCVm9lw6zDJfFpxno74k1N
VOdZNFq+HSNv2PR+PkK0/SqrvcD9rXoYAFUCPmnuShfCtILHYKt5avZcJerZU/wKWauV3vpD+FDo
In12QVxd+Xrnb2SRl2pcI7yonLu0KwmcCwhH5OjOl08fLVzVZZY9u6k6LV3Y+AeEbQR2hcTDmNow
87MKA3RVf4VMVb1nnje9bZT+TgC+eAJnNAcPtwbAruxBI0t73/sT7JMMOrMJIsBc6JoWXYd5Ymwz
U/8mS3UFDpPV+qQ7GTXpV3OPjw0+9vhaCQSzS2N7kPX2XCXru1m83SkbaEQ2ItZ92IbjcxF8JR5B
ecR0BJwiIYVPVrc+0nQdovYeCsz4HI9v/7LX5Nk/zhUiUdUC5THTA2VpQATe6rPY37cdsiF4X1yK
pOUDCj9JVqiEmzmgkjKxuenCL/VwrwyTfVt6Gb66sdoQdK+d3bmqM1rtuidnSrbhhmIRfZqOij0B
uONV+9BYsAGyHhsND9DxpgnadFXyK330NOJ/yFl332C0rHkocLnzBkniemW/pXYyq0G3xkiSAOma
yiqEH33OU4xm6NsLQBK1f2NNbbQSaZ88J5r6aJm5+T0qrgVum0XmRajSMtc/ZLrW7BRUyr/vje+t
/7Kf0pn4lqf6Pizbp9aayrsujfRTkHvBckBH+pJFTN+SGWSey6mIb43R+RYzq/My6mOwUhJ1PHht
5D+MGoKauT8MKzyatWPxyzEB2icb3/b9V8huAQSTsN8knerct3l/NshmHMSIemUKlb0ZEtpYT5P9
kqvNW5SE1a2pxbPezp0Whg6EDDNUhknOIWYKWtc9Y+Hbcu7PEw8vBw6pHRFU2bNevpmBYr4QmwZl
+zwkDf8cHtL+1jBs1gjmunnjGaF5QJXCnBsl2WiJ+sdeXbjId2qRbGWdoxutgbRkaq5S5CaXM38c
Jw/WDdh4zEJB19K3ZjHWh48N95zmXxe1xq4P07yRR+RRInaEMK0JqXxz+l498f/kwREsEDFDFx/G
uUiaNSwcvXK2shXVdbYOkcJuZKtgdm9TkXm+lkWd+LatozjWMrCy5IFvPjqkGTov2So/g2i5t0sJ
F+tNAOZNdh2hA92DXb70TLIgfYjRawECFRvPj4uVObTVPe8SGl5j29/KYlnnwakV+aMs6XOPRECC
7VpXPcg6N6iTXWYmjGVIdCmWwqg31Vj5N5cjyhbucBkg8qw0fSHcWL0OVevO9EL3Oe2B4RK0qN7Y
KUbNSGnDPbmK+gmHeLHOagD6dgzJFF/N9NXgnVH+ajTD+elwBmPTTam2Pw5X8KadFBIWcb6AfjMq
fl5KGIijzdoXDlV1eNS7qidQPCYEby5i4DY3fqz54H8pGpUYVpHwp61s7UzFZjZc0w+ylfy85zwD
oQt5dXgcVO4gZt3fe6TxfGJQuuhV3gBLFMHbCYjN2a/4o6ei7560Ektp6imARxkLPkUlkJHcLsuD
bJ2CYuvrSXofp1V1B7vpUh2GmrbH3gStYD4IlGu2RrXMyth8SkBkPHOdDhblkNzFhKbvewV3kXzb
lJtpemqzcriTBYQuwzJNSPaUL6B+Mf7oH4oAek6ePg2hPtyJOLjvAx2q9DKwg53r+uo6JFmC3I6Q
qIKeJc1jhgTtp7oZfHYOVb1Zyt4mX+hZnzeyoTJN9VgbYinriVdRD0B49z3Gzk8Dtq22bZxzZTQZ
sLIUvos3uleysVSnCLoks4WyFSmW2HUWeWxmC/A21C17kyg5AB7UlbJKabMfe7Luo+i5TpNfDpOV
f3ZIj0Zy21fg5brqkx722gvgVaLNNfKSzLnoax02P6v4FAyZeiwSrCBZEGovrU8aZTmq47ksoNYk
ufIkD9dckteL2Kp5h6rSVV74PbatKDnEKMOeoPiuUakln9BOGTdjPD3Ih7k9hlCpiUZj+oxe8iCn
tuKDbP3ng2Sv2b4XzssGTSDMfZv2bJyAdLf3otyr5qLc0yGibC1Nu5J9RSklh++d//rY304lz/Bb
nc1TZV2kcOndzncPIutUGOnzrjM4E5JCzFRTWug7i6dhiEhvrrw0/XRAaowAFMquWclKuZl6c8oJ
iJhP2GqgTLJ8VrtCkI0AHY9rwQreog5ZIViMbq+e08CZ8CGVV9wqBybWIFfKKrmZnb5by8/fPuov
hwYtv/keexYw4XSyVkVb9Od+r8mCPNQ2ghwyI+ssHdbx2fv2jzOzMvC51WJzK096OZ+hIwoYff0O
Bi538obrJXaV+Mw6BNE386LR6BmnS0k2yA1q1tk6YezDue9Hva1q8TntzK8g0qKtKc/x0cXiy12W
IRlbP32E3K1br1th5Q5XH70vR/NOU29io9EXl7L8hA5LxxnU1B0IEPyLghWOTk2au7QdYM7W7nUE
Sfgkq8Br+CfT9G9lm6wKYD6u5UGkg2oJocP2NRPQxMDP53g/oJlLssrqTZKdbadef5zk/VOsiMFM
xG2V4PZII+coAsFzKhPvGXBSuL2UwJifDD00B8x6tIY2l08ec9Z6bpF1cpMiMhsWk5oma1/VU9jo
w8/Nsnc5H8LquoOPVXm9nFXWyTPILiFhJocgiaAkvX+w3JWttTkai7B3bdwh2hLxWXsI5r/KUzyw
Ox6zIzCL2YgRxejI5eGyZntCHWwiWp0bJvKRCDIkGEe2yDrLTuFUyTKKALEZ2zBfXCpl+4+Th6q2
n3j1lR17P35EM2cdAn8s7kE5HMFKNWfPSYr7JgvKKw1+2krJCMNZdsWnaaqYr5eNgw0XxkPB7WLh
u29IZblhdRQxKEfKk3k9YTO+1SNrmOugo85qivhRNsqDPAVBhlI9N0GTb+WqlpvZTPZZjv4y1la3
+21Fq6vFpV72lQtacjr9vf9P58CIc+n70U3uvdd/TMTLejBOP/W//B16sXTa9DrEW3pkEFbdylmY
3qpv/6RqwrfGck5X38qujd3eyipZkjM3vL7+2YHyXPLM7wem3fSn55Knee/1cXr5sUKUl9P/ei7Y
feHx1yp5oDzX+39QNxmv/5+y81pyW0m69RMhAt7c0nt2t9pJNwiZveE9UDBP/38oasSWRnMizk0F
MisLkigSqMpcuZZLx+3md7eMlEG//gV/ud//+jT+cq//jw8I0FB29OzwK4SxW6t1zKvSgu3xvTzb
2IE5C/Ky21SE5T0m+T9yTnqsQjEh++udrTSh/SjOxTg+S2uiTvWpzulbLGlduO1QIdD31lkbootj
NzQ9kriDH34Y4ARtB7HS4XBvEr6Ncmbs6uZ8m2jbMUNoXuNlJsPTVvvPSsB2yEXMiErpzOcZdyjO
yaSJk1bYKqSe9iHSoSFwwoihY3evQNy8uPuGlD19WUInK0PkRG3TlCDCxiZbNy+bB2AYx9Irx7O0
QpdsYTVTkMIc+SgXwXSaHGnS/3Z3DQU1ECBCNrB6wuTKDmKtpZqU7ubum6BOC/xz5wY5HOCUo8xp
fJaWLFX9suSc0vS3OVk6mi3YPPLr75G3EpdIn2CrH7LouUnhcYyg5FlVKDEctUKbzxjRcyq8j/4k
ThY+HaioxiCf02RqTjtZi5i11sQXOagJRPo3sy3addCa5fLPiTm4rCN235b59cOC2S/NEubA4xQm
iPX+5b6zz6NJohH8pORf5BaGbspRoaRJ04KKgsHkqYepyXjK5u5orwNOTD8vpTeOM0WH8pKoqFUm
ey0vb14ZEBi1ry/BC+z4F7rbYb5VJH1O4JJUaWJzJWzHPcqhmemHR13tkIf/5cwzhXxLAWWfgOpq
T9MbWyga6thOBZNXrHNL7Rck7vHe5uRdbpepD2wobPtdy2nhUpc258xMP1ZGHTurrJ66LU2RtC20
jWNvoU/+UXJc392mITlvD0qonkWhu/Z2COh8cANas2/TNOf556k+liBgdEi95/tXnrk2jQEKiKBP
ToXeR3OXZrroZvCR9GVj9vNKMfWxQSIieU/i3trVtRbuILYhrRNk9K6bWh9e87D3zjaMoHdXCIEa
xaPhuctHay+jBrizzYVQRx9IRuOsumAdlkiYAl+lhTuuu0vQ8B60jKC7DZAsu4tG7woK9b9NyGBX
g4HTjtKDbvSmhmQyN4AyxDwr417eQ3rud2ssO9zT5/PaO1W0T0L1RWlUAwEjhqBQIHwonfGbHin+
9oNPXtajACIzJEtpeb+WSVMp3GxlN5Bedw0baIectOTw7RO2YInpBWdp3gcZpsfTLezud9rMWvOU
7ZZ269aUDLeaBN7QjE2vKNu1tT0jb+RkP/yc5BMYF07QfE2bcXmrX0CYnF5n81bqkKalTB9NVEs+
mn+s9ZnVAG0vWn7fB2p70yeKxfqyypDEVI1w+qTrGZqsM/+DnJW+Pm2OCZD5q3QFk22u1dam0OWz
PgyN7oru6v4en/VlDh2JWhxvy02v3fkxR6RWfLZI4NPMRsLnkkHxfbF9L10FZkn6OBgw7xPzlZxN
A9HB8ka9jHY2nDNZ1iqWzpv5+7rfb5hQj1qG+jAh+Epb2UYzU1RShrEVK21AQv1mB1Y1XqdyF2lW
9nBzdXCe30Jk8cfK3WBtDEisaU7ICbNSGoTyYPKt4rA5oa1Z34YAJWJoImFYyKs+JFdnoftho5mI
kLqzgfei38BNYCChlvYLswnGsxv16t5143qRumSDYihNKd+m1qUg+YD0aR19C/TsVBQlpe/JTXYR
TUHbXjeTZ8//jlzWeJSDGcEOdzf/5ruHdMbQb9wi+KraCj1TxtpqOPz8uUPUJzDqpXHDSMmNnRyo
Tn/wU1XIVgjZ5Ye8QBEHYsqvMIGpVAi05EXTEY4AhGLz3YE0UB+h7k5pOT6S7Bu3baMbVy3z9VXm
U1pFVFiDHc+AT9grL2GsP6tapDx2NfyKWd5aG5mZt31zFhwXSNM4Q//mPNxO6zR/n3s7EeDIOMvL
NS0/u000m/c1Ran0b+6FjNi00ETpX+I0m05WRHsHfYDiuStE80kl4z8bt8GoPilR0MzVBOarQEf5
pdZ3KmlwNBEmfZV45WPgGu2jgD2WEnmxk3/RmFT3QbNQe5N/JXNoIKEVZrqXpoWEu1wUjWn7iQaU
nXTTM/JzkcaZ+9TFSblQUt06hnBQwmscPI1RET7B7jRtKvo2VtInB6SiIdSZUCC4+0qHhlhvcM9y
Vew6AdV5ZJZ+3cgPDWUHrRDUqrNPDrobaqu65EVz97Wp+u8kPEqEQQk8WgTZuoI3/UTeDqE9+uSC
k7RJvNtrAAWo0XfQsS2k00FSZNrfg4wyygBcmv76Q5AaBgU/jvmmMjLMeBUXbC68VTZ8aYyyO/am
6MO1FyErOJvg7TnfmN0LjQQwImRV/iAHH8XnByhJ1iRz+rN0TbXVHoKhhxoyqqyznRfWJgTn5hqJ
u0oahBotoKlZWOubYq5ZOe5L0Rjp5zJPkx1Jyp/uPH7pnI6nXw241lHJjGbaExBYKJYhht/bs4mS
jXtRxgTlFyJacW1r+hwgSyudJZ2z/N3/GGLf3Vm0jPY5fE1i4ziN8Y/dv7Y8+8lxTjn9sXX+xc6D
bElW94SMYr4etH/UwajPclDYw96uQi+IVhaU1CuSwBAvpyDhMu+3B27tkS+neWQT1yI+5VBcjo7w
zm5/YqOanqFQQqwvh4thWaHWu5aTpWmgMqdGWnfwnGkvfUpge7z/In1auL6TndCzW7EPQgHWRbzS
Fx5/UyR6nqjG/CgCFGAHjz0ktB003GTo9CrwN9AywoJY7Tz6Zmapp84ErRW0Kp0v3jntS+r5v8yx
CSjhp018m0X9mFlpWqVyvpm/giNKk49BHwdHLQj+KdTIA9JKi/fgVtpz55vhcUR9ZNYc0J6hoSge
PNXZy0lUGCnq01BeDq39JF1ZEv2ojDw5S8tt84XFkmOeqtHK4UlKccwO1E3YpcUJRcE8XclLAWep
mhrH2+wsabwcIyjb84RXNsJH9slKkxyETfVV7s91wH5LMfsRNa0fUqN4kfIJN0mFXAorhC2pIeiV
YTaalRVyuu97tq/TKfUBlvDb6/YQHdcIXGTN0hbonlLyX2haZ//wGjoDTMMuKFlVFDd/xeYU45a8
2lwZWxmd+VKqpNLzpj3lcw0dINOeBIr4QvEAqJY/ige1THo4e1x/Z8e+fW1Q4gVGlYtH324ocoLK
Wkh8lWHr4qznNPe2vjBepCln20zXbyYyi3DiN0Z1jgRIiUqHWVKJbGXv0xr1OJEOpLsmyr8XfnOw
DCiM/haRhZZ3KSYBl8WcH0/7Nz4AahOzIQeZD7f0LFiXRQdC9vcJmUAftFe5iE1SaNzuo4fICckF
MH7B/2XHCkSlc3m45u1rWf5DE07eJ5GjejS/Z8zA9w+pCqI+nk1lGGFPgpGNsvfHRQb8TJ+aVv2w
aAC0r6T1taRF+9FqyubRg8eUvGImVqEV81Wvgvq/bSVtxEquQW20BtPiG2vp62ZT+u73EROYYpJ4
xjqB3Qf0V2Neykb1DxBFDlfPqRIbWZAOKFvRn5US320CppFLOpxui/ze7a+94YSnIZ12UVjb0Xoc
Gm3feOHntkERYW3AeL+Fe4nc2xx8WweDi7k2IIRcyjuDUuNPc6m0rSLo9ddZPA5XGS6HoNNe0c7c
gRDIdvLjkP9IVY2gR6LOAySez0n+Iw2ROQsNYuqbTwbLOOmTH4EM1n7F3T5PaRvzuvtndV8nl8h7
5d8aHum7CE0eU6/tU9hp9ikYRxK1d1te6YVdwBg6VgigEjgEGbJf8jJaDtnQXtjWQUVhjp9Uo6J2
ZNqWuNjzkELZtspySgujnJFOOTSAbuj38IxtndNsXndCXG6rDedzCanqkg47dStUHR7t7qFByheA
ZK2ep5bPX7onitDrpqzcWxRZ/JcuSRXKgJPypAbpUUaJuMz3k65CN1G75SoUabOcbNt4sMPMfBCN
p53ckaP37EKKwbz5ay/b9k3anaVfDqUCwYM3DO2WqjBN8VE3bczC6XhW1wltngNf7cihSv3LB0lQ
85jNg/RBFAvXzhwihwQNyKWb+N7SdYPKvswtlM9V1KqrVGvUc9EP+tEIodvw4qJ/HVPztSoM+0eZ
Nmi2Otnn/xla9varQjPVD46g5HDbn6GBoX+8axY44nUOLea71v9917LtPXpu4VYG9fCgx6a+cmqR
r+F3ZG86+4oxandlqiC688tnQ+Z5HmnvNOYIGSaHqBpWiqmUSDr7zoORhQGad8nTMEEmFCc0NaeG
r54zq9DOTVVBDiIvPRhOl1B8QNDRoZdyc2aaSmZsDh9j0I/kAgZI4VgofR9Wdyk1z9jTjs1IZQ0g
9nzfVO/sg4DYnqqOdrRJKf3EjjrWqXAmdT8E4gCNUf6UtHH+ZPSVT1lD85bSlBOajnBWZ5TlXvrY
4+RPqXbkeNg8OrNRoLR2gCI2Wcg5GZUGHhIbXaqsZYicyFQF6iSPR9D8R3lFDp+k3W/ufzp97ONW
g43h9qfLRVCyIEUYtOPu/qdDjbvotTo+qF74HPb6dJZDbYKXWVToylbDQPZ+ntD5EPivcOYWGpQD
buY4BOptSdwo9s6bwk80hqvnxqbD1suDk9cZ9GkJ6zCF03CRg915wyUqqBPQUkw67Dc/6kVrNZKU
vDNByoxYz2NTHEcNdKjM/EV+J+Dj4N1tBHF6GpTQPunz4wXiT+uD6cOut3LQil7KkL/F3X015QZ9
8kD8z7eTg5iv3M7Z0G9mXzSYqBYWSSr41OzwE0p9BSwmw5dbnmJOVkxzRMBG4SB9vyJquhU+eYGH
jkeY9YuCfqMHM4cf0Auz6UvVAgOGNzi9pG2j7CqhtC7KAWTGFyA0aYSGMujseP9IoxnS9CqvXNtO
r5NKGRAFutPdJa+mIv5XVCEq1PMdZOjtqq+6peIbjxCvgN2mKYe6JHIwVt9vSpBA6HBN4Q5S5GwL
2xZKBpYNYNJKrAc76K0HL1b8jZl51bIjA6AsXJjlT37lnWSIHAASxucc9ns9DWjGMYw9vWicYWWD
LUolxcWIIzovhLHvUr0yVqh1wBxMsPTJsBCk5Mx+g4jWnHATbW3vIx8xsT8yblH1ZVL5lsfOaDwB
1igXNRzBrzTf+8seKoZHTxPFJi7M/BzG6DXXPvSvqlrT8zNxQM9M6wdqT1TxJ7093YcsDVDlVcE5
buLmih6tepST7E/VTaSP39rG1Q5iHgKaszOgV1zasx6gvMqyVL+Z/KWZHvWw3KDN8er0BrtK0v+o
MVUorNQUzn9eevVnqr42veOeBRWDG2yjqkcAjM9LE03yitatvXUjw6MtyPVeXC29OnUgvnklx1T0
0YeHis73o+8mfOPdsv4WrOV84NXI4E6tdSwoOFBtCsYNKAUIRlVLIOj8ORejOHo9uW7ejLiEjfKT
vLqH+crQrsIQDYA/JmLzjHpod0iVKD66fh0fQRXGx7spffY8Ia/kkPkTYAjQw6RHI6NdFdL+I6if
6ke0pPMjqZTgyU+jf1TYWslnY03zaZ9OCi0X06P09EKoxyj23uXULSjmoAfZOTRGv9ZEBpISfR2Q
1Jp9coi1Zk/NPLpICy4t++JrxeZ+I4oSzq4Q+htEzNuWSua1ngd5Zc0bOjDT5m3CHRCPR1DlHeyb
TqKutq+RGTrXLE7aPc1K3/9YPjZs9Zx8pKd+jr0thx7sITRpIP55N4dG1SgGA2IEdLFXUQGLVdFU
6caHH/2kjJN6ul25mfbBpKD0PISofyPnYrsBujq5+sOMVe0mRzyR45xWBSIMK4sX2VpCcjykAi75
NP5sGpvbRFzffZtCPz0nHMG3PPfmPo+RXDQimruuKb5JSw6po/mobs6zoy9Ah+khBEkoX95D5FWs
w7/oKFO/1jU6uaupeTcRNfqUjghP1a7xaM+WCFNY92m02cnJulUs2sk53omhWZYlqpEZW4gYbDtt
5Lz5vH1tWdhNpgBktsUFoXLncQgi54rwyfIW7HEIO7pJ8j2Rk7PwAYeQdAtZ2CcY5F8TJ9WchZp0
oAu04c0LodceZyvMY+/qNrl2yvkW0E+RZ5RdvH7NVzlY3ZbJmCxU/7rMHOutk/ucfC34n3zd46Db
Apv3a13Qd8qlbkJg7+XW7qNPTstwR+Nx7OWevpLRckArpKxvdpmr5GO6gm3DfDM5OLTKgJygfsE3
5BA5XQJvVObunBEI3GxB85qAU+AqmIeRCgbvL5rmVyH9nrBS4rwHCtKrH8xYgOTrgtgBlPlbnFyB
qjf3Knj6VY5vHZWCvh99ghmBFiUai8wNOrTDCTaX4aRrId+4X2Ye5koO6NWOF8AjUbWcZ7x5kFeo
4aBFeV9j+aaF6NpA/l6FmmQhb5kCDvar4gqnsHdtdfXZtiZxsLXCu8phbOLy5OjJHkQi/+HSJ8wM
Fd+O98IHZ+PpzyFZoYOY7/S3tWBvV4rRQ+ZyiaGZWk30Zrw4Yf5iICKPKmGtvNBTexadNT2UZc6+
ZUQOuhqzhWyQtPvMXthd2jxWAi3jauiLbefE2nNd6j9kBJ2IR8po2XuYwbAMnatxtOExJ9MAD+EO
mdhmp7YwfoqeJmzd8MHMS/t2Kb01NUUYTUGO36L+Gm87Den20OP98XvghN7yuvJi6K2p42zj1vqm
NGlxloNbip9Xd59oOroV4M+4u/6I9fxq2sLm8U0uj8ixUwuf73m/na73QD6TnzfJ/R6C9A6SiabU
Hloag1dN4SdradKCpj0gzlrShFl9vbvkVT0g6EKX8iX0/bktvUCvxAa8si3h8H+QIUE2PwI43S2l
KSfUjFeCqxgreXNjzLYZZArA/HJlH8XxgzXz+njzNrZyc5B388CDLVnBm4AsdNWW+kJOy0BjLA/5
ULiH0EGAIEyqbSqb0x232qneSKaKVvVxbk2vZG95lvmCzqQZujeE1oDQTPiO6J9xhr9aPPtlGKyM
qc92VTyJ5wg+/G2ROflKzsLonZ/11P8qJysejycUwb9qkK1edcWOr+Y89BzKePzb5eo+Ia+GeswR
PeK3LU1vSpOrvAoHxT5NvE/lTSAQAb4vb9VN4RZJn/AEusA6d/F7ORP9uzO9vz0P8upvvr+FDGlH
Z2E8rf7fS4eup5dA19dpB8FBOxMckJtWDndTXnWS1UBOS1vGyCGbo+9Lbj61FjAzaNriPiHXxuoI
iZaL/jkiclaxoHMDJREo8Ewzs53loE4ZezYrVnbdBCm7rbnZUV5N84xQOew7YLg9zUZzHRLdVeV0
Fh3Veapf6DSb825ZnTinsgvXhl/mT6M2PisUED8njmas+2TuW+0xScbDUOtVNNohRmZmUbIamsF7
yic45BN3OtbzgJzCWO6lbfWqoJKu95uo16O9I00ZpIUIXW1k0O2ybvJXw07GvaZVlAPT0qcO36Nr
W7DHdtnV5PlD1WQnq7D84zBb0nWPk6bVWelSgRL6WGbuvimt7hXAotgp0dxg1JjiMwRinBti9WsP
CnTdqrVyiBrfeOJz/44IwfQ1ayEd1kOUXag1QfTXhA8TbMz00usw7/eBOq2CID7dqqbtXCGVZVLo
QeGLse2TtKQ/4Ii2oGepWDaGoy0NO0D5FEb8T4XaTEf6dZGuUb33OBqSK5AO6wiTMC0/8Hi+klyI
KN8GGTVYzGSCTBohXgUMfGouLXc0NqnswlLRni7yrEWHK0SCYvbJqyzT3gLTQ+sdtbaVM796rHmo
TM+9Wv7wmmZQCt79igHrv+K7WxlQov+0FzpqI2ateI+BD6gQ8ZaaRGGAxmrTawfZVNtGYbJD7/Ez
DeVXM1ZMZzWVkX3SkEqgyuBPG14Y4UqfD9FlYdQLpA66kzW1+svog82Q5n1WCLc9SVPOSlNt6bbp
kFyI/6WHoqJrIvd3lqJPK9nU6bpZvwJIFO9ly2cRGd+GyK2vWt4lb2I39FPxZmumslbZJvNq/T45
4Ick8wTgVPqRzGlzp6ZoKQYc9B5ceT8GsFeU3lhuqZxSXvNa68aAkQa9vsqD2FjfGC7CurbYdvbT
Tt7HSnn+BaH5MMTo8cU93eKBVUYv4LX65TT7giAYlvdZeSV9ha/QAeHQ+pjohc/HrPfLcZiGjYuG
nL8gL9jt6xAFRsVSsN0fAg7cU2hO9YnKp75vO23j++asOzH7MnqX2kVWevUtRjo1C0o6QeAf/r52
YjDL/Oih2UqVamvMNAJlMz0OdtihuZOpOzVzwjPgoWQdQJezVII0OtuNQtUctsLo0CYRCca8Fps8
U9NPU45epUp94psHZbffhsO/0FGe28GLwRmYJq8Q/gSY+dE4y4t2F1NEPMc6gmuiRQQE3p1xVZcJ
LGgjlR2TjfJhlErp9vzuc/lGgPL2L63hjpceZs4dhIIotC3o4ek5ZZnKFVZL5To44XuUx8lBWtIf
5ol9iDm5rp2hMFYl8rdPgBmSpymGxEcbwNBMcDsly8h9NlIHRbdcXALV0nZhpVnHxKo5PMvLD0NY
vOUe5+a7C5Iz6wiwzJlbGxBQb6drE/JscWOl31pqBNtp6I6PDVwQh3ielSGcrUjwqSGYhA6ccwvZ
fRKQpzb0UaU4Fqq0bkzPZkdqFrlqHpbKoxko/qNXQPGQ6NoXaUl/VkXmZiwcfxk2k38Ls8TMyl7l
iEvOq0TV+FdBbzMPc/eTaQXZHnp6bYPuV/kej92moML+LVR8SleROV0Uz6vPdA9Djjof/xPkyhDm
5fdfOM7aCNAt7dIM2V4teg8UHVVqczC+FrG6b2TpNEXusO21+Af8qlSn/Cp41WJ0NkdgPRQlrG43
idLco0CJ+OlgvDSmGQJ0t6m1uGEcH1qQHotbrcAbyYT9aYt5XjHn2kySkAeT64Ev2+ty8hGumevR
kZZeXE4lx1xLeLHYna9v65ryUofa8sJ1h+BwKzdB4fTJphMZHZzOdla2KkgNVzYqSlUPdE/rs1WX
Wcq5Y0NGlrEtAGzqxrsZG/teyeIfwiDJ1QZZ8lwrwbhFij7cZ/EUrEqLw4WjhPNDdEAMS80s9SBt
eQVNLyg7eXkfEPyEVdprrxUN52NhuvUNOGWWarFStBit6iGAXnd0ryoH4b1qixZUxJBMByQApoO8
koMHpf3ajmGXLeCPtBaVRtKyc5BFnykIenq3rvKqbXiQ5w6Kxjo0BoNkKfjlu4fdY+d7ABVwgQp2
mzvJk6qGSr6Qthxudmg3iKYk7XdrGu1DBS9EvtCFAzf3bCOE4Rx0PsCfTj56++BXgs9ubNA6QaN6
lTqltjLHsL+Kuumv8iomzQ8lcaespS+o1MBe5Oo4Llr69bb3QBnthcX3vEHm/Q8/maZzZQpzG3jT
Q2GXXxotbzkcB8YLcjpfilkr19U6fwO2rzkGcTBs0zFFgS+brJUSRsYzeAJQEBlqYr3Q1E3QxbBs
U1/4Iq9yGslvV3dfefcZqLbzvUJgrSu1Ry8ZLnBINW+eT61fOIEJ5hwTMpZZzCGOd3VmNW+AKBK0
JzJxkabhA4pK3FevzcorCbwfck1twEoc1i5KH/MaS7XjVeDzuJNmo3WfMgD3oV4qlxaau4d4VDNg
Es27tOSQNznKBrZhwoMsPBhOTe+QzoNHTZEXi9jSpEABnzTXBlnUGXiiac/m2Dp710hRJp1n81C1
LnmgPkrrtuCSuo14DpG7Wrs5SDZT1ayHDkjOJqPbefTDKyAjgMmxt61B9l/LedCnKNxpNGcuBhuC
zgU50PJqqPGwb4T6nuVwukhXlXvePtWML3aFTuFoRsnWyqoKeJ/aX1JNOzUU8D9Jl0CxaFG6bnjw
2jQCTnKibwQVJletEPCYB6Tr7S1naWhS8vjg1uVbX6tiA0oIOfNMGR5gFhgfoFl7yUvNox8Jlxx4
caHbYAUNz43/+Mo6M05lou/lomleKSdLlveZ/1/LKZfUK3KRHJPjeFy2sVEd5QDFbI3EXAhFXsZ/
+Fo6Qb015cLpAqZuAdLtkN0UOvhJ2U/QWQlvFhgvOIT+h3PrjwkR0CvtGsoeccJIoXWKE8bURJU4
ycOHPGdMBhzqCs/qxdiSVyuzZBFZ+fhQOTVNf7k+E+vTOLzI7TQ8W2W+a0cnamY58rd6Ykd0KyUW
E03DaJsZbzabl9AsrRdIzqsrMur/SLc6kQgELmGsJ3MY16j0xit1zuHnsH3taBb9XLsj8JpwzvXf
J+y0+ywt6S9njk15JVe5TEprlMWAebhPQoOCsna764yiP9Aa3R/aIPh5pXXDR9MTPRn6OHpy68nx
dgpfnGNk1+9hPUKl76N1UIpnalji6sgdnR0BD5uqidfv6PI2s5vnpswjdU/isd7HVUApsjBQNwSU
w5vJjA+0qaIINytBa6gst8gZPhSd/+7SaPkOUnLc0pTCD6/1ovfQ0dtFkmQhrYlJ+1oB6aBuGr27
hTcehzCEMX9e5cFTsBIuQNoxCp8NiN1Xoz6I4zQU1LzmK3Ue7r67mda5VyJO/J9p1ruotSwmNvtN
3l4TpSx53VfZ92ZArNschy8ks+J1YSHnjdASGzt+8mkHr57vAziIm0A8Jy3Iug65rcVttimap8z2
FnJSurQ+uiSplV1QZlQEGce4rrY0uef1I1yd7QLJowqhB0qkcnDAFS7VweHPHKt/Y5Cq30GqPTdq
278UBbAbtCXaraMb9cGfabfK+Mfk2slr7HgBr71pxslUxpsxdf02M3Jv3WpxBE+9Bwnb5AQP0MY3
tTde7cZLKJnZo7ZJlDZfdmMWPjhdjlMV8Vs1KAVpPBbIQUMY9GDb4nH+j4TmP+ZdVtf5wVuCp1PC
p7wdC6RA268BIKOjVpvbxp2/1rKEJYdfE5P89pfokt2qXDEbrOPEClnamlK13gnX+nF725dN+Z0/
J9n3aNGFNHb8bqLR01ZmgypATlezo9TW2ZoHeZW4oXX2RkgZoZ+xlmk/pdNCOu+Bws12dQjKUvo/
hHiq7WzBTv5QY906y9kPIQLx6UVtQ7B5nwlMKijI1kG+nE7dguSzerIGVH7Qk99LyxCjW6xuE4ZJ
jIrgcwOia88DP0YVYdvWVXHOJvDUmQag2adLeFhIJ8xTXML0NJyG6HSz5ERkjm+QZADdgr6LbX7S
/VMkR8eu6h+hU5N0QnHwyek1tLL9yNqPpltcfR5eq7ZKwy+G0yDyypo0rh6TsuL31vfr1E/+qbpR
UCj3xVNiuD9ycilH6bLIrl5c291La0Qb8cm3oQFqhBWtq6GJH3X7Gzhc9VGvhb/WqM+upGmzq1wo
BvS9EfI9j9GZDbr1iPCo/zj0uXLUWnOrDP46M+rorY8n52A1Pb/6UnRLL9CsAzXjZmOZQwinHWLg
QVcdVS+pjggdUn9N3KsPpcTBK0QO7Xa9sSzN3KMony1VzS/3GvyC6FgNE1nBKD6rCQ2h3q6xo9fR
dOp1Nhc1wc+2yKa7zqp24ToBWeOjSzgfouQwzSeku3n3Bc11LNHslB5tjvqfoX8srzxqmmU451PC
o6c4FwdhTZ7gJMCS9Tjz8SIkWZzkVV4Y1PClDb6sOHG2nkCwHuSk33qgBu+Tt7WWwSnCUr72dNCL
IPmuwQgMuH9MrkHlRsc6VHk+ZHb+BtjyKk8B0Oy9O3zVXqI4B+AaxP4eIoL2VDvI/mnpKN7GgKc7
THPV2R8V8ZZbwaITvf0ioOq7dmL8LKMMs/F2sQMLnTQtDtUrl3aevTQFkuOOo5WPo9PSxTh6tyjK
rTUCyuFDHkBYFpN13NutGV/yKojWylRYL2zKwHyWQ/7PUD3zyrT+dePxpard+r2O4D2Duj+9rVYH
1diTvokvbDN/rq71KOU5HRTz6iyF0iOyF+ZUviV5Fj/TrBzurSy2NrXFCymbYBWld/lb2dH871TC
umhwTp4TzQ0B1DHR8ItU86D4MlmqCUtnWR8ct/Z2w5DQHZUiuluNpkBgVSjbInAGEgBJebJh4d94
AEQeM883lpal+29OUn8HhVX9EwJ7v7HzDCq1rc6IDkYwzrQqBXtkG6b2oxic/qhwgqIQPO2lZYHd
qmi6QSZucY+52bc5WLOh1puXN5oG9UwIQYA0b0HyLn4JP0LTI/TiCyuEMYmBX1N4sYer4kb5WRp3
dwg04RJOsEs0matv/5iQwYMh9NXgVQ7yJtzNsapMpRoVhfs6iQX6M3qL/DZvk3Mau9ZrUCD2GgV0
7IzkIV9To6pQj0W5Vc56UHqty3jytnI2amt3EfCcOMrZxnEf9M7VHxqvozwdFskucfjSlJV1SBo9
PItw01qQ8gANCp2119JNmie5OAVlffYguAqWnVHqV98DCoLYfKdpEckOhgSWjBh2y8stKrfKR5KD
zjHKG5q3JwVaTKUx4r0Mlms5BKGo05rm5n4XgyLWuhe6vbJHWN14FIX5VvD1X1IBbM/UWsEfzSmm
qUf6JZ7seu1DZPDJiYf2YQzEmvI9vH2jRQUMtSB9L4MVjnoHA/LsRQl94ckvaaCGL+NH61Th/t5v
IXfKs9+0+eyl/755/uXP+q4+erG7MxNTO8phakLKOH8xAzPWOfS42eIWZ7UQ3v95+WHhfR6ee30N
2i5byJurBewtlap6q3s1gmMVoklDjPDgr8LDJM/l97rE320ZL6sVt2KGtNXM3NN97+6LKKDs61qS
u9s4W13j1dtxcNqF1gNW0ajlnv1Em/XZ50tovI1zshiCXAdZXKdHm4Me3d4/WfWCVx180X/x51UF
tHm6bbW0XiXN5k6gd18pfTTsT5ti4IcrJ2oVOYbBK7R9wW732kXOi0Rv1UnD68Eyb5ac+2XJuf+j
7MyWGzeybv1EiMA83JIUJZFSqVwuV9u+Qbjd/WOeZzz9+XJDJdDsckefm4zcQyaogUBiD2spTyn7
AjV185Tuzw/PNincByosggfpyY2Bllu6ZH6T/lsrn5pzYMXBSYxuURRfAMUS2zbw5YKbCbhUadV1
w3F8Dd3kZzHKmsyD7KIM7PIKyvvv3Fx/HjJLo7C/ex842hEk715FXcIXqhOPNvRDGvadQqjWXs3K
AmpI7KANT+eeQgKOThsK901ARlC4b+SbAI2YRC7Vv8wG0H1jlyntHnAPRoXLOaIHYoxQFBTqlCty
2DumDq8zieECLgOFiFd5RFNkGigWkUFfVGku6W+vd3vQVsi4ZzwGTTiHBUXIVrhDAiW0i6LbEYg0
g2KqPIs9+LBooRBnqtlCagZD+DwVmqBVWPFny/5za88TSa//3Lu0Jb8TVf/asAmdd29pQf/L+jsN
e2z9f7IjaYXB8IHB0Ef/nHi9R2mD5VGswGzIEh/uA/cCvUhx2fVT4wzrYTIH8Nb1bD7szvsGhtpF
rSV+UlBB8X3jMhj8gw0t07HwivDTtLqwrcc0B4lY9jNJIGUogkV/at3s33S6zfTsKF1e9kdqheNL
GUYJ1FN1GEefosHWv+Tlmh94iTcvdZMZX1pliPXmpVWSePj2YgrHFREtFshASuNQD+Syxzn3j20+
zlsQxO3MX7IIwPmqjiHbagpzfNAbqznBGEjyglodsBKD9pkkBSHeCr6XMWwozBJsmm3K7ybdkG0E
3uYexUaUd0g3Am/j0sx0rAYa1fpjVNOPBS5kz42lshRG4ndp9Vd3OgF9X3DID/ztvpJ39gOvls5F
biE/gvMMUmi3ewoyT3LTubsHiW4lxfQUVt5XkXCtnwaX8oLl5MVmdrjBAZXV6/LZomLpRbx/tClI
t8YhW8Zgu1d2ckMUx0xwSMv5AsLRa9Xq9OR52ae9wF6pKqXaYuhKjLUp+6QXAEqGSQpvWp/1L0vf
/WvL7xmwhQ+G6bxJes/mWXIClZB3ceho6KSmCmlV9UjFQp1aafwiml3t2kNwTukdAB0JVxmKfvlj
1TX/UaruM/W31yN6bEWUwn2ZybCV5+dRQ/TfaE83urYBJgzSbM6D8AuAHMZBQGUFRIyr/LwF/T/E
LUfg0Q77GOnQ1qY9f7XF1tIvMjix3YEuYpiPOWVEm86lUccO2uyTeMSWnXyi9/iZRoqQU9uc8l2h
oZwjsABv8tjXr5ZFS5b8U32IXj6EpxEwqGOnGfGbDNYSJW9ZREi48kznfGco87g4xxZ5rzvDBPoJ
IQyyGB87aXQvHYLZBhz0I7zldv2FhPt6kfBWIXEAiWP5GFISMM/V9Gduhs2rDERW2m0mYqQPf1Ya
5TB3ehELW29e7ZCz0jRRuf2j9S18jcclI6JD2VB0VMeQP70QUps5X34rnFzRkYP5FK5R/tnwyv/Z
ww/Dk1s50+c68l+11aY+pahJLY7wf11CUz/UZU+vVzrnpNhbMEZthZsgg9M61rXtnZNOd8OmEj1g
sSPr6CxvDdhmNnFf5tbOr+Fg0eDy12WGwl0ANx7SRVAFHvYFu19lR/XDRDbjKFYxdIb/2adw8nmH
bK0mlyx1kV42ZFclOk2YXLY7kUC2RgrfldfWzQD/ebocRCfWMLCB/a2PwVRCK1Y0Fy2MzdfW7Y3X
toBx7LA2oIuBgXvUfQudMphgry4HkY3RiB+L2aQobiR4fBK7bGHrunVsfSgzxFGGucqTRcHd/Bqv
VctjhM3EsO24yfXR4ADzYDVz8Gz0c/TF9cOvfj3lv1XQDj6Y81xRhpXkvy1VeTJIthCHTFJ4NRZy
tBAFnAu9zh+bKuqOVT9rV9hl3H+sAKArTE2QcTXgiq1vg13+NHsUpppJCrdA3qzPfglJs+hkCGO9
/2wDTdsDKbDpDTf8M5hIEoqDsfTwKfsODSiEkXyJJVUxjVqcl0D//66TGYF/YkmaKmgV2VGOoe+8
O4phL3y9WyzOsqtJsPDZAPZOwnXlHqBbij+mcU5plibQLEYJ4Yn43bZF+3aP3PhjbihtF/ddLQux
yX677T/3m/SSXIJVPhq2/x4YleioiJnuwSIm07D3zmEXxs8zpajNeQ+j/mjdbnV0/3aZM2e8vYi5
by1a3GQa2sn84JP/OGxUdXSati9CZCekdclObGdnxBWow6zO4iPm3VHEbXC1b8sYQ7ROzJSgNoMZ
Vck2A1r8P3T/q19MRRdIGZAPq+2i3v8X9Oo+zK9r8Tp0HBwOMpXBppCwMqDxq92geN31MhPd2oac
v4voSVT368WlT1zg+0lfkpDjGvtamU1ySY5Thzy19avDOwepMHDu/GU9NVbOqwKlgUCYMKNwJagO
MpWBrAIYK4AHV8q663/oLNsEKr0j5n3Xv9WZUAQd9IRauN1Z1sqKyjKKizP+ySFU145A3qzXuKe3
NIXeCWJESsAGVTKW18ZaP8tUfKCWrU9OQwVOO0GuQAturl8385CVBxpoqwfVlH3xptC6NBBR3wzV
X0Wx3un2ZbKLuNzpcqjsSC0UoBOpa+ghneQwAf3nNfetNb+tHsAumA6eQsFwNOspKkBcb3q//ESV
h4JSUPVizWpuhlud8hkgyu262QcEVLkplewkM2U04hmqj/bgjhkhoGkMCExnbp8oJNrs2qRm9z7N
I1iKDlatco1WTA9pl4KmoAMvrmsL8P1xpRmU7ZQer9vzvDy6Vv5PUKaxWC0nZUcN755drNFUFLcP
2xqxe3YJsrNCzJPPpyWrS1tP7wIz858fXKyAL7oAg/ITyWAvCnPEprCCen4sm7z/xPuO95ZcS4tD
Sj3wGcTq/tp2HnC0UzZss7TWTFjilLxNxb66Kdxxu7/mDP/qnTQ/i1X0m4vI7QQZxXGbqt0Bv+qv
s58+L8ucXIbAi06RD1forKIZ4xzQRKhJjKM1zItVksgTy9COgBqqsIeIoDUuz37OUVzpq4RuEpAz
Hxpjcq774IQO1epj9g+KYaLHO/3fipS4O1dZKi4B62MK2Lb1u14LPPAjTLpkpzUDFjuxR/4HPKd9
bNuRclozbtM3+t6DU8Jv8HSjNEg9POVwfG0+kEelEFsoyGxyi6/R3PD6yVrRuxpkrFFWPm73c79x
yBeRcdq4TeW2DRxXt/GainhDXBrQG3laUg3iqL8+HNaKlzmjGhtoD+v5xeIC4AFA/B6QFb6AC6XI
utaZnA9Wh/NieRKZqgL/UA1ZCokgZtHdmMV91qP6MU/n38UKc/25rkETFWymUoE2yYy6TojYgeYB
oWldlvYI1iIXMbwq49REq89B3GQQRCd6ycqjb5vxKdcMKkHpCIGyw9Ciq8xW04yu5LcUeKmy3Ewr
v0wp85VVskCL7O7Q6bRrpx7NDrZqnFBwM9tMdGuRhJeZ1vM7fawW7Kvq2SpoIsvBjf+rQVz2tQu5
EfICY/2wX2xy6vSJJuTfpean01Uazp1+lfogGl0mOLiUTq/WX8VjlZqhD7+/1ckGsaoyIqZ7s6cs
WHLQPRYjheMKODSOfevXXl8mQAv1/5MuaRhSwvOYTetZj+vk1xAEh0NtEF0m8FBSPBCfOqhJf9Wi
yIaPvHOJBaTaL4o2LldMBLw8qDHmeBSqgT6Ef+tdbj2ItPl45BWdoyj2wZWFIpPof1+9m0W3bb77
aFnob5fZdSl4DI8azfyictreCB+2ywYzlGWHbS7GXBvGpwUWZK32ICCLgsG4WiqWLDMZYPv5HQae
9Sz6ya2++90s+Y/px6LNX5Y6f913v8yNj1yxD5zfSVVRRqs+zs3eP1yyrZ6HKKJF8WfTo/hK0+av
ZWtGrzE5uqNfmPVv4OaQQHcN58WeS/crTdZPoi9DjX51f/ZPEPZQC/T7BK0JXcMUVnu8sCtklfq3
MPU/Nz7AuMA5dJ/0xoDyR+ndbvCOYT1NV6f7Ofes7KSVqX6RwY860OqKeSoO97KYds/dnAHy8b5m
99n22GVx96wEBsV9jztztF/3xr3JIv8Y08FwjMzZg60FysMotMpT5HYOqOXoZKgVIeLkN0O5KUUW
i1Alyiw24LS6X7NvYfcDMB27/Pdbig/MLFQT6YRL9nX7Vfdtbq4qH+XOZzOvbjA+k3g7FNFgXnJF
WGrzqmUdZdrrJgyi00ZMqhzEq1ReYt9FmTW6Ijj98NvWiXdozCd76KwnWSaqDsANXoU/lojS65yW
Kjt4DXWKMKGrJeSkBplJOabMKqcxLru4eddSuLmvCWWPzXbvu+8nW+3ivtxbrcdmbCPqrqkP3d0i
0yWL70EqvFBOA0s10VJScVOXXMNUqwH6Ho3k6qpBlEYyN9UB1FtQ9kVhEk0+l/b4+83KfQ11Ota7
47b/zc41XYpXSlMsSlzmX/uI1FbnNZ/5Olev9BRTatHymDzscsmXlLhhop133Y2P7ABbz7aDuARS
oiFTGdaQYlnuKiEMKFwg74Z/F8PSPPp9l7+S1aNRSDUBijga69qfSDrmr1bL034unkUwlGbxfI63
4ke7d0EvoqWBgFwvHJMx65RVgbZp+oceUvfXOSFUPTmzc9w/uMy2Ty+fRYUv/Nx62T/szYcPS0op
06SHNH3/iZauaYZTWTwu02K+mJD8dOU8NfWZcEJ4Ivu5XIt2qOCpV1MZKIhertWuFFkshzq15hun
uzUibgvBxH7fTZSWFdXN4Wb5jfZuk219ZAyEZPTxVxPoxkdL9fRkKzUaMtiqaNABBmgz1ELG2QJg
dKMUx17p7gy7Tlz2/ePceOhXugpqzy8plmBw2/V9oBc56km3IxPqX2la0odD2BTV5rMUI6UbuztA
lfOpd43saMo57YenNfr5Iu7mCw036pwnx7hh+AtE5y7SDOc8E7x37aephOKiJYXzslDlw/+Cy2qZ
RlPP0XCsgTkt23zzIYaZQTP63Vtm2xIbeO/uoLy7PH33vt8xKZp6Obu0XIqPnxUNHX9qS4CmZ5rw
+l8Cd6AxrDQoiU1agISj0VuhF62D+NM6QOtr5nSYxvC8g49WVOvLuESOcybS0hOotc2DG7kWqH4w
zr0UQ4yX3vakKqfx27aJWPrSGS6lNSuUSDaWa4ihLn6zQdsBMEztkiiWviVvnlN3BuBADWNgZVTG
UbndQbLQH0R5MzW6wUAb0jlj6ETn1Zqqqt5XZ7yJAQw4OtAJKKU1f+K4Z1zFTYzv69Wy/aI2JGlP
8D9fZdG2Xrzvth97MKJhNzhTKEg2vVhr8wIFLk+Uvw4kE8xL60Tvhqbwv3v/9yVipQLK5qkja7a5
bCe2W+2c2VfXG41HS93Iq7znxt6pe7zIMtuHXefJE0As25rd5KiNlqD2qQEqDrv+R9uI7n9wubnc
j7bxc1BWpyH7PzHeOP94+qMt7lfq8jQTbTvl4SGYhpx/pu+/mL//Rd1ccmrplC392juUOYgrdD4P
FwdCjRzkQuAk3I+BPhSUuyyey0jY5CBTWS7mxATef9tOZDHLbL/Evs/NvndXFJ873d2ljKH2zk4L
woP6nPtH+NtLisv2AWXJzdX3y20//92lOjL1YAzonR0lB0uzmydIit2rq+INqz6Pz64zAR6BtA9W
YtAeJbI49x8r9DHB8td1m7e+EoY/b/ZNI16eNW67R2ZZtQdeEqgBCY3kYftXjgxOPzKVoVKHk0YN
pvyPiLzKEWm3U2cXP5j5BCm3fB32Pao+6eKzaFujctzjvkhm206y6c3+IwUwLixYR6vxqCVMyU7J
0LjG++y/64wmBnhTfKw5/J+W/K9b3/ndif9fn/Ju7Z24b6XD4XdMEl0/uWl0JtBNk7M+Ao5VODwt
AKeugGmD5910QNAOUnrjZSo+GdhUT+sUfF0zQK8O45KT0laLZXAdyIS7DtinXbftSi56hKnK9E+y
lxZ5JgRGcoWu/D9CUuWpTCB7UKdHGTp1vtsqgTmGtdThmP8W3aAMTcqZ5+Q4/+TY7FxTK6Ehl5jm
3ujrqthuu44hWSQwIpRRPHQJ8HZgmLy4GMRNDDITZGVZ9dcttzbiD8M0lOujNRV/go9CQFcNRqZ3
565zfwX2Hx4crSSwK4a6nMbkLE0Gm9bS4nxbI/awuYYNJEdDY8U/E2/VnmdtXBS0MOhRseM9ZqBa
PAKYVLwMBKxeIq0hJpkXB4rt+F8WnVjpqnt3Ed1mnrwgewgn1zyIT7Bo0K7um8maXZSF61r/s8ty
/yz6TCcINVgUeU+pR4WiFeTDJ4d02VCv9VUHdP2TTyXZJ9FH3TS+aKB13+nFqDs+hGwJ9FP7gtYb
HUNBtZqnjoaT0+aoNvUc56JHMYjAf80Z7emiuzySiL4Nyi01XwDzkhDaffd00912TlG+wUXYP8Zj
3YAOEDVXbfg+m90ItCjIkL66TRGexSp+u8uNrucY7EMjbM2GTT9rp51Ncww3Ue8j500MbtUVIImX
y1nE3WA19vOUm9HLrtK9dH3xoXQkLXrIKsO/SABMZjJIoCpQ0SqZ7YY7v8j2VwA+laP43C3Zt9l3
5YASkwCMa5oMpJ3c8rX6LHzME9BZr7VrAGA0QQxvhgBSUHb3NjRmTsShnM7aENiXrKFAx6xovzrI
VAY4OqhL/RjEkWqkd92+rmohlmnbOT6KrtTIih12874XvdXfLbIP9QfVpU6eWx4BVxlCVZbg+vm7
KDrTMttzNS3/ZyyW0wKjhosYdr8f6T6W/Xff7YqEvXnAqutCXTecgi7xzwLrHhV1/1KX0Z8iCfo7
XSlvLnh+IFQCJV/w9sibuB5vQPEZTQif6XbfVot/ZFA9qmvOfJEFTZMmz03ag02SuevP+QqvnZfX
j1DYZT+F9NO+JaFJPJwOpd/Aq7WOXdTxseDT+cVvgQaYSuO3LPOX82iDUiVuvBkcqmpu/2F3/UCd
1clwRui2P/p1JNFcJQuBS1FOsfU9l3yTVqZeODrphd4cxenG8h9T3nOew86Nnh2IVl5ksD5mptEl
/YGCaThcI8oulMGYzD4Hl+pj6hU9hAO1rx97sEz6Q9Tyqnljl2lMP8QFUvdjbDpxfxBdE62cTsVd
b3j4iXKlQ/1gDkYN8AD7bD76kK/PztQ21LnDTPgaNAGVKInJ/6pCtCpHNzlT5eNuAFei2wCvMicP
X2gbEJUMd6BXdImk8O3S/nqDkPX/s6lPAlk/9Ub8xxgUlG/Z0/RL2efVtQmDGHJCNZWhdflW38jZ
OFRXcmb9Ec5jqtI/HMUgYh0C0ZTTr7D1i7j5FNAnqLpGKDhKaX9r/tCcxgmeawWK1zezRX/XGsIW
WqfJ5lgqy+KYHu3YNHa9yGoZfDpPG6rzH1fB2xNH2ScFa/JsWEty2KhIViEzUcPGcLLmHcE/4TWp
PbrHQBsvaQfCLlwlm1nkjftE3N+Xyi4fDCniD6TGd9qU/+LveuD85Q7YPEY7X2SwnTGgvaSj1prC
zKzgV6Vsbqe/O+yuooMgAc/dZ5MVyaQxgey1bUd93vvqwDEt+2Fz+ts97y6xi9sHAsBwvgCIqcOU
Mj2X8sqsXo9lJsMkL9O7nH2YO/UK3cqb8G6WWa72kRmoRLxcL/kfQGxZ2/6yTIz7VnerRNxd0hVq
Ba0aYBoNeoJrquRAN+v1KsUGMvOShKiWaxvBo6sPr3cu2eKO7+ULVmFO2nHbqFf1DOuw2IcuBRkt
tWKHL7UxDmBoKNOtr1xl+s2fVapaPoa4yBb7x1iWwgUWRy0W5ZICIZrYCcXdsrko7z6c5RTmQ9uA
fNA6ZWw91EkKKLwNl8Zb0bn9JQzSZPqXaGkTorbccuiStN18PkEh3pvRm9ioyxouhj0Gz4vWxWNB
GRWoN5ewbqzXhBKI174GKqemMXojcNGojgSEiwHQMrBnTfNVyFoSoXfZfIbYiqFV5bY1RQ4c1El6
AR/54BBCrg+WZ3ZXOBq6q6Fmu3hvFp/EyGcYnayEMlqdzN79fSZNx39kkQfBtbrN7HeYmztTIfcj
04nqw24PrPoXcOuLR7DSoxfAsaMXmd2JSc4zN+2H9SFPQugVdh+ZhRM5xtO+JqDA1V4WUD/YdFsx
cOZh3b564ih3rZenvp/0C5k+HZCGXnvsAvtRJNGPH8ZdJ7MficRpAXbbzT/yudPJ/vsn2Nf+d932
sYwBTgdLp8CUMhSYJiWaK4FcCfNSbgQiiP5JNDJIrDgtr3TKrpt6DwCziQ8pzKexaqkXMNqLvCV4
eUIrJDTbB03eMPZ3kf3l4u5doycTeMhLDpU3LzI3by77i03rx9bV18+ikcHMcvDKwHPzEl7E7oLh
cVq0z2WT0a37N4F3WSAReu4uCnkV+CD5wXOn+iWcAW+Tn9duJpLlTdxuuv33I9YPX9Hvv9MP/a6C
OLR9NAcIogDT169mDl3vcZs2etQ8y3Tq85cYOJun2WtneoqU5+w1jnYEY59SjSb8rg1rNQUqwz1a
SzVtO8UuALSzKsCSlXAUJ80zkUnFcL+GT7ztp1/gK9bARs6Hp1nVWItusPqHrGrzN5Gyzklecy38
JBLU2/VrPNI7HyzeK93T3qvMbM1aLlA3s2vgvcJ2/K7385FmCSOvYFDWj95PgaWT2lEUxMVAdeuk
Lf2LoUTuuF9s08s/m7AhfTMc/ZC37vDVMOfw5yjW4VTAKe9zOG60+RdZkk9e9GJkq8ULFUbqe8Bb
neb2JFY7XJ/8gX7/CmTH8WB0vvcCkoL34qa8kSYp7QwIonZct7/1EMtAFRjIMuH4sC8Vw75OZqaj
VU9F5nwRyVWb7m53vkbmQepj+k93W9qJcclsSLoaOTJ6pfa6JiDBOA2dWTHgqKVSyTAZkN5bFAec
xRcoU/qFZArUMOmpvgN5ZT5bVtq/+YkHXEQQNz/BYhuHQ3zsNXizHb35I4tWA2qJnwrYw5xHP/b7
c5GDcEhnwfJJhhwkJZjQMmLeg9kZj9oyLNepMi7grjvf3Kp9jvSw+gLWDF+GASr2xP3m57HzNqzG
N/HRKAO8aksMYfpoON9mP6gfe9ukdErtAP8phb29Fj7pjv42R2v2XKqEiAzgVWXgiRkvOs/RJ1FN
kp+5c6GG/32FGGJnfak9b4Dz7UNvJiOYzi4BSEcfW/oYq9J59V2+Yi0AFGNud6cNAEC6+3uzf3JD
c3oREIBOIQHkTek/LfQugcuoMAFEWfiAnNs+nfE7MoBVrt5rZVjwTFX6I+WAEJYnFTXd9D9kVxlq
NQvztjGhcIGC1S206NjPFEI1fy6eA8IrOSDfX00OlIF5pWtqiE4yTZUsMzF3XuxD4ShOFa+SWW5o
hxulOO1rnGaEGO9eLu3oa2eV1eO+7921hjYNnpvCOi59Vi1nO52WhyULOITkM13Q3BfJB22J0Ekz
ni34wApqicjl857IdB0q63IvbybR3iy4mYpJljrG0j6AgRAfbva7Wd8BCP9+QSt/cKAKoGg8XG+G
Tj2eZ88cC4rLsbzLP/L5rvvvLjYsPdv+/90vCB1qUrZrAj9wCkw4cn70EWTDygB51srDn63Oy895
UlhPLvGuBz9xnKPOizCFef6nOnHeIYVj1aYz5qVBMxNYWP0YP+W5XeBFx5606ckMcml6gGSaZRat
bOmjowDnE7//qaE95FUkoxmTZ55I1I0p44eHVdn/nu1pPdHFHV93JE6Zic6kmgcInw/z2Aw/p7XN
e+PYL1e/gk9t7W3nOIRPUUfkiuakfjjI1OiTV98enScgmaPkAitNT293WZ1axVq1JN0AKG1wEGkf
bEWO9beiGPgfBCIzH6kwTFRPFDgUgBzOMLV2Fl30k3d1y2J+Ncc+utDxDM3bFL3pdRG95c1sPtqT
zkvAh05mmpOUkF6/3KlL048fjBxwJOmp3Dotq35yj8VMx+4mSzsmTGdUECrIUfGco+4cB5zRAaYe
nkOHmnBy0q8mhYng2arpJnPZV+f3G3WmqJgTNYhDzsHeK0zneVeJhxhFZ9ZafRiGyqDy7Pu2Yuib
Pn5p8+ibm/5BvIvOMD8K3qzVCE9ayJt3MCweOLaTfsymvH/w8n6w6KsPvE96TZfXXAcvIolfMibp
EyBawQlYuuCxn8f10tg5F3gqtJ5kQbc2Ok8+zk654fgPhuJ5yBWlhhgmow+Pjh3C2BLHBvW/jXGV
mUtrCXdZO3nYdWJI8oq/UiajKApvfuxr+2Lbswv/VGd9Bls2CtzP0Qo3wsGv8m9h7EdX0cGo4FJo
RgcrAayT5+rGwyigKp5LgMIMXYO2qQk6NJd8EbiAnsOXiB5HvokL0Auvrf9IshmO7nVd/gGX298m
im5yROJzI2czbNfHu5VgdmanvLIiWO6AtaAEuXzRzKw606acUbnxXSeGFiyInoJ8fGRwkrZ6sYyI
Sps5f5qmMGwOVggI9CJTQ03t2gJ9fQbUUJVadd3KK7pM9yFTJVpEUKnTUj4iWgtgAUNAgZA/TvZh
8uOce0KUHjkzWscqj/hzfwwW0FXkyT9kmVlBtV7ABuCQ2JnfzTWMO0ltOU+xYXUXTWfIqGkHmEIb
usvCj3eR2aYUu3iKMvYTul636d1ycUpkp91ftuNbzvb75aL4rFcE6cM2my6SHJOZ/FlkFn/kBXfD
3+rEpfLH+D0veLdkF3/ouF/+h+ao84NjYzc+xb2B8aR5VKhE8Hge5c9k203lPci0kcq7/Q964yV/
TLG0UkL3Q5nkH/8VYiqkXE/9GxDNaazjLrsxxSWcm543bzFsPncLy+zchal3ndyig+0D3oXIip6o
UZ6tf3yIWhYl/RfNsH83w5ZmHUdPCTr6VIR5VkB8gWHU6ZbY5KiMw025JCbQtHNGCCfseAzu7iX4
Fu0ma22Kkyza/M0xtc/+1PxRtuGxXwborulwHw+WAsDfpk0PeYILJlEOnuGzSBrJqpfFz4wR9m2m
okzHOjt6wRSe5lBrzsA05gM5zCnUjtLUKe2cMiv5852dGS683bC3gu7WHeAMepb6afS8Gvxh6FPn
eWgeYt2fPxdGEBLHpyWwDE3QxtzlH4IcPHWhQyOdghM2APUxaGF5aav6u447M72tA/0gAjZsxfaf
ft/Sx6NA0WYFjzaqQWaiuxN3F81kbzpiWGcqHLV9h10XdfnL2K7fIEIeXkCbgU5SMY5005z8Myn6
r8toz19d0P3Ow5h6RxDbK/ButN8mnrVXgBkpCEgrqh9TxRAi8j6Iz/LhaEOzC7RKOh+bpop/etR5
vPwkU09f45/oOHguQzDiRRUoVdJ2/+LJX/Rt9cgh3gq+9K4P9RtxtK6yTIqd0tY7g2afPTQxUWse
NUBtbu/baRid4q6gnVher+XNnEMShOrv7+fqVX2zBVca8NvLfgKQh/9+DLA7/dEy8+bpTr/hOux+
d6cHgXW4WyK6IXksews4Os8qzaNVNcsF3JGaU2S0LsBIlA3RaKUV2VXKzS7KfSgS0Gk2z80urp6s
9xZ7fspa5yQ62WihMwUKUrWdyLLRzWcQi+609nHRoS8meN93K9UGKnvpquLovu3eZ7sutIvh5Bua
TmqY93mgv/AByVOzj7LmRivyZhIvw05ZEBYcOjleaA+Wb/zu+kH6aDY+4MoAoJkajcEkvqnBaaLn
krIDkVrP00BsaEA9lWmvlWfNiOarD41NRsHAC289Puj9HI1kSC1DsbvN+knEsExG65C2dnBNMsrq
1WlpOziRqqJGtVq8Y0btTeFS4krGpPksQ+4HyXkugQffdWVFdW45U0asm2+iNut/jHEwvMwdACLu
GvkPCfwelMVO3StR0O5VDDITHZmMmTpzn28VHnduZj/PM8QO4+Ok5Z9gUHQfI9XGkUgvh4KTXbri
Cwe/li1+rC8Fg9ZSviDa8wXiP10kGWQjtYfo4a0bj0U32KdOC6MXMOiNlQbbgNyDs3wRHYVgWvcq
07By4TzPyks3wHhkF8SZZRCxLYFK4RD2zy1TUHrU8qm8ROP21IT3W0WfUkiK4UaGMtq8bPLmK8tk
l6lceI6C17ieRi38M7fdX4shM76B4F5fG91OjnFt6d9GffYfV69JHzJ/+N0Gx/qlHED8m41frImm
cRFqwN3I14e/iNQBpPUlS+v17PUTYWblLrpo1jSgYtLuKdKrry5VL1DPL5BOZkZxCCEIfBZR2BRB
5yoOZWK86wQkAm6qd92OGbFUzpcq80aQDQyKX4qovQ4KZXRU+HCuQInuspjF8iNdUA1NvW2RaZNB
3705HgMBKt3XbFv+vSyWGq5nz4yebXOChaDTMtCK9ehhbNLutMmN5yUQXFsulMHK7mt0tU3Zm+n4
RF3T8C2mCYRWgjizLqlMHdXMKbIMm9gqBKYbWbmLeLPc0Ez3iRbU0+4HkS1dOW34JdRs/cEYyCVt
ufq/Vgf8SGdLOr9MNf2hK7rmIBUA945utZ7WFhiQwLFhnyTzXnLahA/lKNNAYfTRPgNDiciJb5UX
X/Ot9eHGdfEn+xSAFnPsUwPulkyfTk1d2t9cwlAPC69v5xZgrM8RYb+foLiIDnlAUbTVdulPMhTT
qh2a0LUfd53WxPXJgmbqoVxi70R9aQCxhxO+OYnW0OIeP/Rupr2JSgYwovoHIALAW5siH34H5bzY
xufKB7JPnJ2gHJ9sN/AO89joB8BrxpdaRfu6XHsxCnf4yai96ttK9FWFBPt1Am831n9yRfLK/BKU
4S9F5D7YlrO89JU6MN1MoyhsqX8ewkPr++EFRsL1xbAadJzy1pdADeIuYjtpv83eAOD2h/5mx22v
dACCBwpiSqJl77t9Nn8P/ImHdEoI+e0fa/MXhVx31TT+NDmtfbvP/lluLmx+ApuMnLj8cPtHy92s
eMzA2STeOL22i7ecBn02aRjJgLsR5W6B5cc8OhLHmDj4Tr1pnUGa7D8TjeifO9eID2CkGwE1cCjd
abqUhdW/JEHVf+blu//cFTyRqCmvTqKTwSqS9VMde9ui2uCgeZgnwOAjqr8fd79+0SExjqb4kACY
+nk37Nf50HtF+ZfrKINWUtPUAoxBw/VEVL8M/13CaPxzqhnLkxtn8+NqxeMvS29/BYOn+LMYvB86
pOA2Oz6olnp5zOfR/VeUkK4HtTL66tpL8hivEcDHzWS8eSG0b91s6Yc4BxLCSVQs2yc6NbRxf06K
7p8i7XoRZYjDmp4LmRJcr061GwKUpHC9wsWbTm1caEdNbwnS7zhfAfT2F992aIzHb9fLTHSrubyZ
ZrU821VZHTljpGcJJEtwme4cSnQcSJdWUGdFVcVJczFT95uo9uA03cjl0fAtUmEqVi3WqAr1t246
buHq2QPxQMXh/grZKWKztr+pVm7Ss9+RPQWGcxdldrd016n1bQ5Q2K6aEy98jDVSs4o0uTBXR/Hs
njbQn7kInU/TNNyLG+hPCOevOMujz07X/mok1hfJRrSK1LfOOEDdZyiS1Pp5yq3pObFpB9oSGH2e
k6DVONQs4IO4IMBsEcCyjLOHfPYrygD4jmUgQp3KMV/gVaDGx1RDaIGlwhEe2GMl7sU/IkoZkNOl
j6PbpC9UAOpvsQNwYdcAsyri4q3Gm8zKEQobh9CmF9XGW6CGsu4CapDapQuOSZwARkz1a00NAn3J
VnXtOsohaZX+qpdG9FUr5+xTbDRfuO3Gm2pqq+esgpmOAFd7TMb/x9iXbceNA0t+Ec8BF3B5rX0v
laS2Zb/w2O42FwDc96+fQNJt6qo9c+cFB0gkILmsIoHMyIjc3UJovr8MLrQXSXYxFhISWhJYTK3V
SHZqBFAIUD/DeRYs6Sdb9e3KTpz+PHT5p/93wpgSy6MuZCuLJl6zPK8373hWFjqV0YMgqK/UtCGS
FmJXoUaAeXiP0+lblJcZCiIQpp5UjBTz/xy+sxmgJ46MzN6QjRrR92IX+D1I0fXBuU+lPj1X/Zaj
xhdFJTgu0wQyccE9YOvOjUHkH9QCNFJQolqaJqm2QeyC7fK3nRsQtiptLQ49QML6w0RVa+2qFnAO
mvBk3Owzw+tXQdWXdwd00FvXA1QqtEQJIvvEK+9pIc1d0mXG7EOOvleXW1Qjj3j1jex5ymSzLttq
2lb6JVYVEbuYSYW6nWVMvXYAJrnuIL850bTLLLj/XmMV8Y9+tLMdXRf93DEhoaCSFkW9yLHhyMDX
QsedHctBJoGuiWPVBoeYjRuOaOkpivvhZP/u0ZAmyNYnDcBLy5imlyXLDouNeo2ADhFj/3wwL/4f
fiLr43H+VWjFsmxZAUbkf3+VDz40/NPvSDbLb90jq+62CPAP1Q3r2moFJWY3xCV0YGvTZM1aQTLn
4EPb4CXOcjx6B7NaFTGbXshWORaIqgyBeseavfQTqJdrbyx2NMmiTK6qzgentsHkizDrr2aTjt98
HLhWNUiP7uDmY4DhXBxlMQA6i++T0xoHW4vULk0fWi2qzlDJttioF9ude7Cc8MdijwovvjuFH9wQ
PYC42EELLaxG1Es9GbwJn5q+M8ASwkxkhC0b3cortnjHmpsiahwDJSGqP7i5AgOGdqeFkBIdL1WW
XDJyIZtWnFP4qvWp/1eWKnmgUPMSiU5+x6S5j0dwZ4F/SEekyU5uaSHA1UxjlWvaZh75HMc7cMUO
jQxRKwg4ccTi7ImaBsy8J1vWn4LRUrOJ7I6+kDiI1R9CvORAogjaAijNZJ+kWWdP0k2HU5/hE0aF
DwoMvaE64YkKuDyqzc9yDL6nY6HytdMBBLrM5iMkyVrP33phiWMrxJvB60TSwUsTOGGClCZicYst
1p9+rx8JeWakmw8TdYa3Ue2En8jeD3a8c0oBAMTvU8dyuoCMjACncS3djSyBeyefwvKG+Xgyuua0
m8LkSzvG6jyWkMuCqkaVrobYGrcRicrR1EDyDo1Wket0g6/TBRSVQL2n+oENavibp4EHmedE4G1O
4ivU4NporydKHiLBbaZNtF+mfQk921reCwu0E6BhH92N7RbDeYqLPY+qALpxLU5SgcPLjYuUKFgV
XWu65VNxyEbcN8fWHtwNQ7rg4PUAAdIwy2N2M3tQj0JYNts1/dRBhFivo8Y5th7vbu/MKYKbgHv3
a9vM5RH/C+Md3914A2pO0AUwfh3NPPwn6mv8/oP7NfTzYZ12HC8OqIut3tGBU5e4wmUD4uWQQ2ng
j9NkJPLwrkOQL4zEzs7Uxhu/+k4xfRJl6COVpoojzw32zK0CFBQT+ODGWOZrr050PWs7toBVgQy8
cdhlQE3YpUkSE2EPC9z7gcT/d1f6zQoKON2lcZ1oNYATYxe0qruUvg9MrJ6YfTxtpJnWbfKTH9gI
NcG02GnFn2zQigOdXAkugv8PZ/qReBxsxiEuTx9+leVHUM9ogXX1reofs+4gPBi7xmvChpUNxsJz
OuTq1QaX2zaoM7a1gJ99nYIouQyZiVOOVbigbxxXLuJrL+7dYask8ayDYUTiLS0NAIoh0OQif7SD
xO47O9SIe4CkggzIcUcWnyfVQLS2jkEjCKGNPQLu1QF35E/z0PSb7FxPUE1PJ/UDKjOrSEvIOIBl
6dh3cPaSDoxHhT1BMw38kLuh9tpzO4juDNBGN/cWWxWwPEQ+AkwLlgX14WVm8kbvkNp1mf6UA9jf
mQEJLbvh4QtP3Sdomo1fe8ssN2Tn2o5w52yHYu4ve2hLAwo21iGsyn1l1O3V1Vn4tjGSY22BFI9U
48mWhsODPMhk6bQ97j7GiiapiYLu4eA98nGPEfrLjgud0FGHD3Mv6sGg58l65cZht2NpA4bOsk2z
7RSg2hrBqvoa6MaeA4W62yWgeGnd8BzbIVa7fVXvO1n+VDZgStQI3cuSpNihVKpboW4L/M/LNPWC
KYuvefDRLDUfat1q5mfIjOWrgPnmjowF78rru62k3l/q/Wk/8qHevDpqh/ja8I/7DyKOAauAxs5c
oPCBFI8PAqUK6RDvwTgQgR1bFzF8rGeYnT7UO9AQukT7soCMEi3JlAB0N/aPfgm+LhByXXBBM6+R
EVvXltge66mtjoh23WUVO6DY1tO/umEUIUIGnohEu79bQ06JhndBGzja0xAFalDGUIBv/4bOjoSS
dYup3poNGNcWvOziQz1qCFj7weWD37zh4vOnrWmbD+toGHXFV8gNF7tACROCp4Mjz3M3jVuFaFYR
4C5dMG/d6am5W+t33TurW9ohAuTawek7eS7yqdtnLL8tpv9sT1M17Tx39Z4DVLCBVtEbzT8OAqvp
ZJqQKfh3b5V4fB1FdbUeQ6M5S5TuFas4Ldqz6Xsy25EVyYQoXAddcSpQpHjIh4EXK5qh5t149iRr
qjdJaT+IU05rHOan9Txe5j+uf7eV14L+yzFAAFKw1AB7J8QLRFjXNwNYmZuFF765CmPRrrgVxftl
JtE+NBS9fa8m7h1pRVXYv9bSpMm+FC2qKGluWR1MhntGfH+7mOYfZdTKPOA++nWZoJ8UchRbxcjz
JxZQ1JrQ6CydN1UANDX5HsIQuhl+90ro4ZWr2Q3Q43JF8zSmXjKATCAekvuyZNnmnZv+YYPsEIVd
ppffwG4qsRF+odY0OzvSNI1pn/k3Wda0vJdrQLDwgptQJRyYQJCTWvMszAwFTwtht3jjhlV9Idss
3sxQUnFoVPo9tXmxD0VpXp3eiXajF3pHt/KzFzuyf4DbKPtuVL3G9LvA3drcPHVhCsIsBMi+2SkY
4OAA1WecC4VpnvMiA6N9AEy+Yj8mPvJXCUTic8+TTV0b/JVMhVVvWAwuVxqJiSGUaMsrjbxpGNa2
34ljZVQu3smVsTWMOti2ejkOTtkxKo11g6P/iV7iQmRyy+IWzL1lnL12aeKi+tIFHke/0zmYNZ85
f6MB+Seq/2E5mXuhd/5QxXI7mVBXIw9ElCEQ2FnDijbD+xRatl6wQga8+Gz7GSJCBvTukHjkhwR1
mseuyMObk9sIJrDe/VRz9nc+Dv3P4CkXvfOz7dxvLpiO57WQaynuqRG579aa/jBtPC+Y1+KPMlwB
EYKIpUY9J0g+b/tQRdsF9ey4QD3gcq1QBm5BQrSst06gxgctaAbUnacV/2Z26QT0XP4VRGXxdyjj
NCsWDMkDF3ILz5fYBoMHJqroLa0r4xXUivbanFj1AsqP4BwVzj+q1yoaQ1q/ZWPuXHyg5l+YDe3s
GIHPX77aZjX+SrV9+ZC1X74Y0YToAXiwtrTAxOnhKRXVloeNWOcsDLe8mNqLp5teF1Pl+iBJPbKF
bmauR116RROpH0CVwYkGt1nNffJC3vs4qqE4LvtQb9mbxXw8Jsgb4jcuLkmB5GiHp08SIlQmE1y9
qNvJTjRQTx+KC425dratLFqlbQ1wsh6S7T9raArVpDhlcYRY3q3Wa9qhg0pbYx2Id494+FC9Ep2p
R7aFpc902gLSft7bBzv5/mnpB5sjv+hT6rkBkXePYLqDsBHQ76telLhBOUEErYYggdoIGLLn8eJD
NjOWuPIDb/W/MasR/VrbBp+QLw130JRPAB1kIHx3GJCaahSnKPUgzqfvs9QYufEV+Eh1kbYfAa7p
ihMYQn95eIbcMzcvxTcGvZxVDtwohBOLFKeryj0stxFL2gj80vj3LF1ToF0NCYjY9vH3j2865Fp3
FpKgT/TNjYwGwdPBzMG4jsm0t519JKQE8A8PCSvszRtQNPcOKOx6/Xsp+Wb4e1+LpsmP8zMA3+O9
IUq5yU0XoodGc8oTS/ErzgzbtOq8fe5P+8DzgydqmF2BuKsJv7Bx+GWygXi7S6dbkQNkwRDYMLpm
HzgGuLj1SvIdIA0DTeYgP+aQMZx3G0MhQaNt+Uh+gZpA+Um7pWImKlmiiqaA8xInQbZZTNQjN48K
oWjM8Bidq6FYikdY50bgnolqKNCF6RYx5BS3b/AnkY2qa6bfE3M5CdXWuI6TbisXytVxn61Lt8zu
gYiyOxgssnvfQ+agicBDb3tp4KxyPW0X4CjPsvQ7+SFCiwlDVdbZaKLjspZ6StfnCH+/mOeNoE28
UXziF9px+amGoV4SiN9BHBS/w2Ifp6xe2SYHPvT3RNyFYm8oqBqaNjPOShTBNhKNQllJZYBpHzaa
oOHSkI1myUbD1ijGtRO1wZpsKMEyqnkbGlfQSfo1XhaWKNmumrLe/WlrsCu120KZ7pELgMidwm3e
LJ8l63CS42uTBC1i/VHysHEA3LlV4F8hlZ1B630CFwmKWA6hWd1zM/RWhd1lT7HJ1RP4WLInt3bP
Nq7uF7JzPGy3UEOCIBep2QWaljyyGQqOofi5nY2i4fW2YgCMETiiRaHMTfyLPMXb3r+hYGoEryow
xXpUeFvgO71ZYwXqrdukn76RjsqimfJu+EF/hWbqCfEY/Kuhx4IK8xzImcnfJEk2gi5KIBLZFUO9
tjmSzZ1VsRvZqHH0LH6dznPFbCaHDEzIN1ADgIgUDCGrxTbvpvcoYwQKBVQzyRegxWTtIeuBSBDY
0KiZykAUu/qUjnTVdtJi1+W4AfhuIUEn3Do3VDchKhWF36ADww9GIpzbYp9CoB+FnfwgE02SP/Wa
Kfpu60WLidzywt55ngtZBR36UjoIVsVdNPfIhv+cfS5AAUyT1Cy+NAwK67OVd3/jRZQdp1blkOaz
NzlLxQuotk6gD3AvEfJcF0Rqu0Ntmk9kWuzUM4YR53jymxSUPVMXnEA000eqBAhRb7Os8SK7O3jM
/t/2qkuBKlIw3G4MIzvPeMqJo3jJHdO3ykGKKxpChE271FdPA/ierRAsLaPIsqcWFJdPwvPyHfkV
E0NCmfzyls9+oEXgm9AYdSzuXyaMhR0DTzxwYnxgwSj7otyGYQghRk2jsawjegzQ+j6LELVbnyIB
8GRk1XcrGkp7E7OcQ07UbI8uHilHH8ITKGcynTs1k+bMqGykXUukAjcfJgzb/2axaDyS3TNL554r
1NK2+PaO9rdeGMa+dHCCNXu/fgYasHlmjqiAPOfhnmzURMZfo4jEA/yCAkRoe/oo6JOKow5kr158
JBN9bmQv+zABDHf6jy/4BWffHgVtwNWLADIYntpWbVQf3CqxP3sme4PKev5UWZ75ClVURGU6+3NW
ZcYexfSQPhmf2h6iF5yIvRHdvs5s3iBokFdABqL91EAmZTbOxN/kSo2KQ2S8B6i/zfPG1LenKqvP
FrfjixJQhIxRD/iWhwHfxJEQxzxPkrdy0qDxwntmVp88mk78RV5AAoX71ISkMg3tMp9AVdf2104M
eCcZMjx6ZuYA2FKI/XzO1odtQIeuMQ6yVzpr+47t31RT7oQVtlCVLpr8UEbZLQv6G9ijQX3ulqC1
WM6SVVVObEcHQQFh153Jgmy1nCAbYSTF84qPDDKQ5Aqo3SqLXH78vzK8EOELMcEsLiM0E4y+ZDO5
zGL/ky/ZOmjThQXozsG8XpjO2WsQ4rUHUIzzGihABHq8W2fb3o1DiGYFmdJ2P+aJf6MJaspGiANC
TensvKxo9DJwb6IIw9WSutiJGlofRsEN16epttYMkEs0VrJFzQAKGAsBCTWHFBA9LXCYlIMJOXEy
twO0Esk6jyEHufPaMTmSrVTFr9l5DXmTkUFRd4uwHOL0OroXuEl6rCp1BxvdxE5k67L06FlTfHoX
pZu7lqbh7JHN2ZCjlyeIujL/xcIlbiM8ozqC7cf+HLTBfcg789F1pnjx0mI2lx6rT70zgElDe8mx
eL9IDd49qJT1CJtiXhQZebKCAIGSwR48SmsTYfUvKFxrV27t+CA77IvnNI1f64kVXyCsxbcu4s2H
SbvxsV1BPpc9IiQZR5xuB7u5CW/a9UBtfg3BQLztPW5CirzpP2Xm+MvugbwKRbxsU8fcObW66RTU
HeaeH/P3Qz3RfbB9GP52+bDV/8f25IJsbY0fuedp79ypYYbr3JsGpzOBa9Xhw0Rk/120ZXdbzBBK
Kk9D5b2SqUU09O6Whw8SHkKKYl9l/G3hg5854xe/qvIhA54BG7S30/DtI108ja2m65oVdcmxN73Z
sdHfqtro2v1kNPEDnz6/OZO5TvD2fgzaRL0E3OoRgh73xeTbyQPvKUhS/nYVzEFORviILGgbNWPi
BGtcZfIdDemnlGPvb/PWVkgqdDJao7q1OrQuym2d+lR37rlL23zv9350XRqvVDEi5S2uiFPi/B0p
M9+TLXddXA7JscrFZ0pfUqqS8pppDVApq0QMdAIynzQxGEByeI1EXS1MLTPwGq4LnFXTsoqhKaqz
nu4IEDIIU474MmA6nOC57IXcVHVtImtjCuVfAl2l4Pidf4mTooUIcP/c5vkhc111Rxg1u1NvHKS8
/70YI9mreYZNwX6qgWVeTOQGFMgPj4fATeudqCGPoUHKGXRCIHLQE8uqJIqHDXQtxs1io19AyLHf
VU0XrZetpF7LXCs8hDX/0SuOFDo5A1jkniE2cviwyfwPcNoWlWzDeKx15d6kq/l8yzNuXSlQ7p4H
5cEWnX8onPq1i4EMpSZKggmHbMKUdoQfdTSydHEYrePgxrlkCAyZqAVwcvHooT53gFoDbp0pEw+y
uZbUqjPlW2DK5iSE8yPXrihBGa4iFAdeB+mjjsf00UVe+9RUB4iuthFwh7ArLwQqPBVrVXeImQGx
1jkjKNXj/LYUg1DRiLB/zYX2QyXVJ7f03UfBE++pnJ4c2TYpoAz42wee5a952Ielu6/sLFuTbxVm
3qOqInsTFp29pSFNoHJ2QLrUl0cbZMsAX8t8k7etebdd0AM3bd1AigFDI+fmPS7Q+H07bWpT2hue
QVTHrEHsUenaCRVGNtKYrg8kix7jDKUOsd0/A7vrHxN/KiHRJKSyVmUS1Wdgm4aDOVQHQxb1Gfwm
QPhY+sJCY2rIr/GHoZiX/Gl6sSn2KBRKESSkQNoQcf0QGbNrpNHlWWP+6kWJHDDRrg0FihkUpGIW
uDx0yaeCMB9u297RqgExhEbWF5SGxi9FIj5HU+CdAn3k4pNAdQDq5KbBrq7cs9thRV1Tj/vSjNa+
LeotipIwQ0bkJJHl0g1YnYwdNMAESiP/tdWO/l+gccyQJcviNQ0AtAQy/rcbDVMnRhI9GSVuhQgc
FBC+X01m3F1UXnUX6i3NYgOtXrZLhEJBJCCBmSV/An+Ag0lU83OvG+oZbquVfAtgAjM74agaFM6W
I8CDcxWToPPUxrmh8by8iTFFXZpq8NmA36EttlQfGBnpPss03V/Zo7iEbCYPUThCVYGBLg2knsPa
8ZTie2op1N0viBdfJNMOoocA0Gn0BU1o3PwWktvpxiwnuU6LxDrghB+/4HIXXoFFvlEtc21CXxOZ
E3B3heMBvFspYKeJew4y8J8WA2+2k2tDCVfbHGUAl55d6b0fWCjh7oLOfLI8CxfhGBQKYEwfv9KE
l3Ud1JaSfVP7oLkTmrInRnAdJbO6mye8814q4KJXk91GuMzHBthnETA4Lc2YtD7oMXUpFRlxbUxW
mWl2SLgU+bnwo/dN4yTg6VqMH3yUXjJ1ng98O3AuqEabTpJ74ykumwkcNRguNmh34BOhcS7yexOj
VORPfotNVKV9zP1vRea11ybP2isbRlynaFylCLC7FaiPswHZZ93gzZxdQT8LTD3E8PCYB0KnitHE
wzUjgTwJpMw1tD2+H9z8USfdzg9GSDwkRv3SFRC1ZlHaH8kGlLhxQpY6R4FbsZUQOr2KxoBAkp1A
NztoAcIPBGfJNhQ4fQ9Qa6zUUN2AwAL4r+3kqrE9eWBmiLDi+LyEOyhMgcq56uRO9vVDBISGpQYA
DQM7jD5iOSXoUJBdVn1+R61Nv6nLmG360cN/cDCkfIv3fr+uchd1foaTHaUy+DPP/GgT5olEhKFy
n3kaWY+pe6UBOaQAdm8FoBfbqivxgg/A+qfhuqniCt8p3Y01QtfHGWHv2M3TYlK8AjWvhA7vEXex
HfGHUhML8OLO47rwX7MgEqfUUikABKh5goJ4rWlDfr2WROYDuOBXr/SSIruZxeMhCaDZxKIel5gy
hI4Qot5ixKOJeo20vnG7do4AHQRbOwBfq9UZ4gFJU7wXc2Wtraj/irhtARiKGB6m6/QPj2c2yB/l
rTED+4C6wH6dMVft/JopoBGi3tyD5T08BkZ4UtXI1q4TvAae6jSI/bvveOwtK0GR0FmGuYe4p3wO
E3GGnrC5ycCHs9GiLPdYN2Ncd3cIO6ASzqxMwFRgSw27OAsD9QNdah6VEaq3cQLEyItdcWWJko86
8sQqtnBmBqEJqlYy55KXzH7XNNDygLwgeIgdrzovk+RrRmbYrlTvldB9iLb0TA386SeTIZLH+glL
D0d6to70xFwesx+ntXcl3JvTiQ20Ss29FfnpbcqVuFGPGtx0UUoiumjL9KzdV0CxujzbIxk1XPNe
9TjnAp3V0JdQ6C8cyVJWFUrhbLMN70WmdHp3Cs/U+AOAQ0fqQqMZfPNstifaI1wmUYUcnssI59N2
SN8aVrxSWWmN4zbE7gS0V8c83Iu2M89UkkoN2cvQDtY+akK3ZMu0L02gNtU+Om71Svahtvtg02MT
pTchj2WnZZPS7zYlC5pnnpso8uwhQAh9WOOvGAjrS5Ll40rpIaqQg1NmgD605umEtAYodgDNGHRD
PQfIbRCFpWq72BKWyUuOKgwwZf52JKMaXHkpnfGBM463p8nFTj2H4XFpVChlRlyuXaNyvtuAhINf
RIqCVwaCxKwIKvDdoKHqaOrhu//T9w1z98GOv+a+WeEkgJamVNp+8YWV7Ze1y5LEtbeDicpmqhiJ
xg43mCw/AMk2XMn0rgFl0pU8Cl8dZjswVRtk7KvN8qrFHxYSxtFYQJgZr1/DkMpZMQeFPy2zzj0U
qh0kBvpfL2bDS7e9Blkvpl4NX/mQVEc+QOcpNPv2sFQKUpEh5H5/TVCAnGZpglag92vFXHlIxiDM
/7MNTfiekoACdAFUmDTbjr2wL9PTcSBiHr9EjBEYfZB4uB6evbbAXcFs6yN00O1zPAX2mXq4a7nV
rkBkFWxc1YFsLvgkqh3Hn+zs02UJPjQENtZUiAlIOdsi/OGt5lrLD9WZRVZAF1yAnyQskvA2lMEW
8UB+gmoQ/kyoWpPqNlXiTCtZA0KKU9NzZFnFwe5GZPQA44caalwDb5h49q5CZe2R0g4hqZ/SLKmh
0phm/qffu0wFzW46fbApveGI+hmGb49Sp+xzh9rbXetnudo2AK0UyNBfTS0kTWrSqW/LI/TLAHUk
l9COujUTgHaSj/QgsrYaHQSf8dr847qyCsSmr8BmSfUi0nOaq2zM41wRQkM8io5z+QgNcUA/zprR
AKv+x1mvpZ2AvV2BF3c16RC3K8fsiSG5Vk5efiMTNSov/S1ruLemIcB56ol6fSHf+ZI9zW0IW4Gp
ydPJHfrI5s9bf9T0IacVsuGF8YP+a5aPnYazq/6vcWsw9Hgcea4g/B5DV/E6jrn5OpaA50eGNx1o
6EGjCho1U7KloRlWIcBGA6K5QIO8coOJp75voB6OEXlMZQatyPBu8grx8yr5LmWxzvGG+jJ1Rb+L
pJRH/OdOr6EpX8kBBCi4g1llcHeyG+/AkbskWSiZQk0EjKYjcdpaMipDpoBEEqGx9Z0hvqR1HqMU
xgGYcBnHISjJ6/ZvmjSMEu926n4c57QuzWW2HhhfAccJnmY+9U+oRizWcSrlj8n6YuJR9reHB9oq
D0sQTnIjAqQ6iF8m0wFSAAeULV3QUhmZlyAwcoFnq0RZiAZSd1TnhSNVLA2+pxE1ERV2LWNHw7Np
GLMenPeoFVpT4sfscDpvAgeXiP/mjci2uPV48C55oyEJoj0ItFFs0xn1pQ2nl/G3lDkqDzpwPimw
3PdNL9YoH7QQMKsgvaJ9SN8c8QgIEYqHyXJ56XWK3Z9kuWa1UMdWD20r9/ZmFKTgSUc+Psk5v8Wq
vtPIMr/wxPL3qRDj3Y6ceFPYZvFlaPyrZ0TGP5lfHSY/877mVTKsESQ1dgHUqbEf+C4L0BsfBpTq
4RGaJMPBR3h0VY4c9YNk9CYUHzEcJ0YVwgcKTu4mMaW/4W3bPAFF2j6VFu4IGUrblFlvawPZAp06
fde0Yj+w0LgUVodolv+5MNPPEJxM39Im6ZB4qdId3i7JWzIhDzwBQnPjqlGfYiQ1gUNP3jQ3/FkB
zrUmNynHdmP6KJ6m2TQYDl1knLn0nY05JQ/cy80LWBDNCwDAiEK4BNcmQyST8qB9wG2BR+o8T/4h
iKElLktQvAmgwjWJSyAkJFBlbyU3kCYZzt+Obd5rx4qe3BwgZ5812RW6mfZfRYHYPg15xt4PaXZx
Ztp5GcahLfY4OU6bYqia54INPWoWJnZktlE/Bz2KekPnK82BG7B+Fn0UgjQuKt2bqxCHSuJ8C4bS
7pWHdnuOOoBeaRi3RvDolbumUVLx7jUpQVUwoTINia7udbATuW7x0Dn8yjpz08Uf2+/MLfXMElR6
CcgktqhZGs9QdEJ5JAo3EU4A5suA8J0/brMgbFYxFF2v1BRuWV4RCujWMegaN2Rj+IWvo26WIc9M
75jZxpHs5EGTH4YozfkCBd0Qus3YlzyWPci3AZfabqrxwX2YoGGoCpB4QpxtAI60KdJ1lPHsFiWt
tTHMdPqs4hh5SR7+47kQ8sNt7XuQRIjWZXl7H0XytXfK11G/BImFjeleLooMkuRjviXbMgFm6yOe
UtlltjO2FbI3j+DVMM8Tb4A6pu48rmPrbDMXEOhJamoOuGhTVGrRyI9LPq7uS5Rkh6U80RrHjORW
l3iv8xrUEwA5fK2BydkJIDMONIyQxO/CL1FtlQeDGflOWm3yVbjRLu3j/BOoLsYTiH9xr9L2nE+v
0WiUt2Qa9xVPzacyBPiw9JBcZEZrPhnSNZ84eAOOY8YFbr//2qiHm3ILAasnWslcB3fDnKGYQxSb
poogcZw25kkTrnzDuQmBM3DAvdigvduZgCteQNwYnQtIw+5tIYqHijy2zsys2zCUAa7pg8Hx8ElU
ChleD4pjpdXivDL6eOXpEeRm5CbQMmMTKYypqFNbcMKhJocEyciL5hv8N6EeOFYbP3WaTavs6NZK
Vp2rMIx2yKBEn8rWgSKl5f7tlhNO1L79ZaiCX64yqSoIu0kc17QrD80vlSjqjV829bbRJHBSF+OZ
LAbHiKptqKzopnW68P14onlytSyu9gAg38lxWUKTsx8foLau0vivwAj+kUaXPQ9TYp6HFhcjPxD1
t6FudkPgFZ9BCZIfomDQsquO82WqvtJ8Z6OOEnuBByvpmteoCh9eO9XfJugHrEU17dOMNyi8mX64
4Lg8yUHVDyLTTIT1YwxdxOCqiu0d3vsInifQlUiDzD/ROC7Ym2Wl3QaUnkdRV/F98ro23ATjYaqB
QJ5HYwNo5pipBn+aeHzg7VRd83H6ZDERPjdDll1y6HGvDcs2b7U//aBoCDVcKPyZWohkLQGTRNrN
pkACFR88AP9aCDgk9V/qNlobjnp40ufnsXihQVF08thz+68mN52/RmmAY76zkp/954Yn9c+0ZT9L
KFl8QsI2xvNt9K9dy+WpaaZpX0FJ7xG3+LRMkVhf+w6APL0IFSCHCXIU3/B55Ouyi9yHHcao28ss
pG8LA2K1jl+jZMlHFfrUDNUTNX6X2OcMitt5ELbBimwoNEoQNS3LY937v/xA/V6BOw0UCYuNnNNQ
Qe538i6LPSt6Bq5xE8wLpaqeaKLP2fepKgALA3/AkXfALacgXH0JahQucK40UR9ryg2ypH+1FbdW
BQC9uHnE6p6WQheTTcYBMI34riqB7A7zwk9d4/ywnZz9nNaZnxuf4tYEOztYoRERquvH1EiAwUd1
NnhUP8huudk7E2rOCiRawE1NaYZ6NDdBJyH6mArrHupGxMZ4MRHgC3juuCtyA80hAnsusonkR7a5
kUgax5K7+D5j7ewseYx/ad/t8x6VdIEjcCcW/a1sOwSMXVSggYXBPOZZ8oxIyi/TMlkxaFJ7oBJZ
T3ZpgIz3t4/ZIUTOECbct1yBYDkU/9Bbmrf4WaVCpSm9wakR0P4EOsxNTjTsQBv5xCx7RSNaVULQ
Y486jverCgUaVwMBBHAtJ/4eZeDevjBFdhyQUFp5Lq+fqZmQmVnnJbAVLZPNbOurQ+pJ60EOyKqr
ozXhCeiixFCu1cjlurHkrwVyTP9JC4jOW06syeA0Bdy7bqHpAeexWzHUvtpfwN87PavGwX3XY/JH
3CdrFAqgNo81bzHOEXg1yScrhnIR+OAKC4HyBtLjepggDbfG69xZz19KUnpU+ktb+morMxCwQZwe
GAr64po0XaSgBx0ye138H8Kuq1lSXTv/lVv32ZSFEJJw2X7onLt37zwv1ERyEkHAr/eHemZ6n/H1
8QvVa0kwszuAtNYXet8HlSv/RlqsNfFh26eBp/YJX3f7hApCu/L5iD3olLvNzSPyLGR1kbUNj0Pc
KEDBRAOtLMSlDMsB3VcKieTfOTcp07Xyggcqx2atUVR+ZQ1EIVsRfnHA75uzkLAjFKSdU1DWEIV0
6vBLKa19BSndedg03s6qCLYTpI7OPrXwGxu3cZdGS9xwWDKHGwrcj3gPFSzsuK9ZgdqpXz6oKTAZ
2GcpKGYnYOpWpJzDUYBcnR8jZcP32IF4QBJy/QTl7Gjl4cc199mQ6ZMtcqgDF067aiydbWtr0Ngb
sKcxIgCnl9RGVaLT4G9Eb7dqSuRCMSRwQa+9KWGiAhrObH/43zH+kKvvAijDY8EOfCqQjnUJOlbe
9OxAoY6Web6zK6dIYNtbLswcMzuWWBaK8bOLny7KM7SsdgPt8m2TgicmLGxDK1UsCe2hFjWFVQuW
j3llDiTtsb4qmm7uJFVxsn0HWt+jAgGXy2GDilK+sL3AeYbD5MewCSErch8NQf9exu3wue1UN9PC
cS52FLNLlvTBuYfywD3lTPmqch9R6Oo3TSr50eZO+Fxlq4pI+hzpJHouslU9BbBPHa9991zX+Z5b
iby4Y0OfR6u4RbTj9Dl30w/R7zErcZKnASyIAugp5Vgv5VCKM9eov5AkeO26sN1Ju0OhdxrURVxA
7CViK7CKv9BW8gVgltYDON1fiQiGTy6zpiqUDo4mz6vka9J5H/OjB9af7j2NGxmaZ9Oblge5dQXY
fEFDQp+HQPgmAnkTO5dp7PdMMzZFFOvXZ4IS2GEc5LrrhT1vJBZAAXBob2SjVNO8jW0+7EuoAWOo
H95Yk9iQPXBr4OoRouGRJN3bSKN+n+TJOA/SZHijFrYs0g6CtVNb2ODBdQP8KiCE9iYe8f3YlzCh
hhPFNP4hbmj4lOLpB+ce9e5ESXG8HwjwHh9CECLemyDETfSveeyoIjws4FVoHlgowHVgE48O6nO/
HmL33P0pNvYQNhZ5P2fQA3lX3uQ5QdVnDf3GZRu1ageLeusxdIsns+QKK13MCefpCQLWCgDvgM/M
AA2tL3CUJVeO93VPfDD2/WkNB7/0Zew7l2YEprBBqfKoW/fnwQbl/hgr7GhBBxlWqSot+POZo5lU
7IshILcTzKnKwRLIqrvbLdXcdjs6xoe9eXlfIH247354WSUepqZD9nMZdZ/vQg9GEAaPlkC+Z5Hu
jkWMRlcWshjEJBJsqin0+joA2wU1CzPKI9mi3Rp+MoOxHedHNhAsjub5GMNLTMD9amoRmENnNC5H
hapvPmL3qdG5nZkRv4HVE4vicGnComsEMIYWGFWM9HPNungT0C59LGQenlhOTqDRpY8euoKPftKI
WYTH5dbk3DFsDmOQfEIzYOHWobxqD/DFvINhgVV5zivPfLUS+CvWJgQVH4TVYABeg8Vv0CyO4GIi
q0NEvA23C+9MPE4EbitdtQSOEQbHU/J+AKP1ObAoW0Qx1PkdyxHHSDQCgIRI3l6l+UggfJOIha5c
+CmYYTMx1fFbBo3jeZyN6aGG0N6+DShbgVlfX13IgM5T140/u9zZClawH37WrRStii/DZCWbVz0B
BdrpoLpsACfmkDjE3nZud7mrl97RKG1cuBttdT94UORxMusJ3LK7Wip+AhgkBk0T5TZQlrsHf5xA
PGNZubuRjw+tjSVREXjpphpH6ANMbBYfN7LETtnZEFksz6vXwwBR1jvVxS5ge4b//TmcyDBmRu5k
/vwm5/D7/NvVGK3Xf4yKmIPAhybZ/A7jtWw0xYrMUSsD4b0NjG53DPpyeYf2mlcVJGZuc01ohW2z
Afaim8MfDPQZrBZnkY7II0cZ/6LtbivbeK9ZUb60Yqw3fpCGay199iY9Ma967n7mQdMusO4IDiMk
ZB8CodQMEkTBiqNCt6in6pSpSJmDzOJtWIXd9l66aiZRATNocvdwmpuipLG9p8w0c0mt7B8qw/YP
reyJ11FGsJ6Dl4uY+QIUBxdEMHcWekG1rt2EYP0zxV6i1BlWrmwNH87mFsppuhkorCzfNPAwmpmc
MKdEg02xsePBx0vIhGRb3M6+mInmHzRXaGpOtyi7vt4vavK5w/KdOwaPt2uaXDfE0LLQZxRFsk9h
ieIFQEPfWoZ1ROf67qPbtP0a64B023dD8YD+jzezq0h9I83Obt3qKyp1LWh3uXt2oFe6s6CgAy4Z
6Z5Fpj4F08WwsTvobKze/LO1MtolRrVklLLaNKiR31VPPkhvmym4/+ZA3qA8NwuBqp5pByKVt9gM
AcpXzYfRczdVOjw2+Buuogn9Y9FjvSyskbxDUSmdW7nIjq4c+scQCqMmP1DAQ8I6YxsogNnvWAIU
do4lqOJnVaNobu7v7fQkuN31TQxhmk9RiF/a/RFxexoUiWfvO1veTrvleMFXpUv8Q6mmNYFldXOj
GWdU3exCQFdp4Q6cVagmec08tAq8b0ZabhyVuwPm5NkIypn5fp5GBysEa3PCF90PdzsAk/sjvOd6
FYfAi6bP0l9DBHGeuU1NLrws0hOWkvCDExBoweeExd/vV3oI5hwcvcMf+SqlxalIoY4wDZr5aekH
9sy8dAXEmTy3uw0o1lvLjHF7Dix7cop899A5Kc3nSdVQYOcquu7dyrsqYWMXk5LFbbSErNyicPMa
9yiMptDNvQ4C1EUEt0zZs2UhVbi0PhtpFz01I8zhFvYQy72Jy/0xbOYIx61Bf/CKZWfBjhvP/304
icpCYUScLEsCJW5DHcoSwBiaXDbp05pXUZC2sEHy8I2czjCTzYAJ88KaC4jLHJLKAVzGDLRWnC9i
GTmgkODKrE3PQ8PloawyAlRR+ZVl2r4GLSPXhEBlVMZCrE0YhIo/hOAYTWPm4ACdvYKDTLoAUMe+
Eg9a3l0Ind2QjerQhNBIRaM0m1rfJmMOvs+wgQ/F8BygxWZDB5NA18qPy25v+VjnmVfwdpwWgxQm
kh4UiecmKac5Ny21e8xt+sWmJWBnpm1D4fsDflyx0bCs3sInDVAW4IHhqoOmzv1gcr+nhTHwDay3
qyWU+MY5adHkMF5pdw8188rkFAypSAyUgUkZ5zXjwWZC2Qi+GTv5eM+TsgGeHBAci2QBtDLH4aRh
U/nSA7JgE+0/SUjsXHvUC4cpnVEwPrFGgsbYFJagda9lL7ulVQIaFfmW3qqJXwzPmQMYouxxoLVc
sdQhi6pX7qPOtXXmoVibCKwv9/Gv80MBh18z3wwGivtYpXi3+eakaX4yXd9E9/liTKJV1hWwupkq
8rnXlv0MgMGvmEvWJpcxAhmPaZQxcAxmLQWYCuJB9qwjFLEZuh+4BpHq5zKwcHdNnjM0gOLhZznP
rFM/xLeqAPjMEC2dpprx25J1BOQnQWMeeqgNdGUAqim2nEEcPnDjLsSO6q9xo8Nyi7u0mjU2x/h9
vt9FWGA7Ft84U3WgtoPoGDAIAU1Rn+Jzmk3FmtQDR86UEyrui0sag+M/ZhDlNDkz2WuyfkH6vlma
XC/tYwGY3qVp8Hgr5DPeoPyhB8oCiz3rpSUVsKo9vogmJANkvlM++OCWYjRMew5ZNx3uhowBQDs0
5U+FeQUxRCz7D3e9+czc/roA+DgPInJ/oIvNGm8adLOKHDqfpmsgV1GZ72OIsesasuzTK3PwAYu+
5fqc9OtIh8f74P85919NkV7Rr8I2yQCQ8bB2b0uQXSJSb8rIRpULApAHTXK1SsoyvLYMWK3My9Vb
qGBb0jf0O5vYQFUGR2QgkLdjLe01C2u687SEiAwZ3qtOwoUbSs5QTnTqp0hVzyRIoi9xA48xJ/eq
S+F31SGNLbUwAz5WDgXJhncHRg+r2uEF2C1xcz9TMpvAYhFVM1WTame5k30zCbJPedmcGxHUAYxD
nsGUhXtOnn+rKWlea4/Hi9Av6otijb3ue4vssB+Aklxo7YLMQ0Mxzil0hEOyjzXYkKyGAXgQNXpb
BrCaKie2WpQQHFynwlMKXDaTM4e0fmpy3EfA90Ebrm0eICodLFU0KKhhRViA5xCnWaLI+yu+j48u
ByKMJ/2RaKBlhI27SkV1DzdMnq8ZWlpvMS2vQ9H7DyU0kvGFlu8mfZ/VQPrxjTJ1tcbUf+DRcArj
inxV0Mo7c4d4F3f+6PsqeIFQUnWkHva6ZvdvozawQHPG3RLt6EVK9LhvNPkegv/5yPwBJZfa69ex
RZpnbnng6ybZ138xIeNsMkolqKGjzncYUgn2rUYpI+98qB5MoRlw9EAOaea9WiSGKZ7fD0uCFTzY
ysR9zLpMHKEvf61HwR5HkbuPvOouDsH3sTRKUQRGXRuY4oZwvpFJPYOWXAj8GA7MjsMDVb6EIG7P
Fn8MmNBMMZM7twVUwsTQ9yh2gQPAaMWhlgxSTS+ScOXpPH9q0EffBxR1vCQR2VPFM/YY23MzZjJZ
TKHy7cXpweQsEg5LmqkQLT7Mv59+u9rAnccRdhdOmz3Zcds9RvES68bk0IX1CtJiwzabNvT4siUH
kzchIAm45WY9GMLg33Szaqrq9TXtFrhPtnPY87CDbQF3fhsRU0nwFtfSeQBIrNqYnDlvMGVCMVUM
TZx6RbRzgeo2lzGpsJ+E8GDbsCjHHGCwyvIh4VcCoU79Ah2BMH0YGqA3W2wTvzk55Os6/VWQtpnn
A4AsAQNoaYx8exWEtnoeneSzBYzUt7Ku9yh/dm+8r7IlJLPUAf3GBlID8cXn2HCOzAYYtUqad2i9
pdBgeXeJF2+GEp0zE0Z1uIpR1Xvp6oYBmAr+WjxNgzrmm45ECvDh4B6l2wRzMx80Uzr5rY0nC3Sy
ByD9v5m8KuE2GtOcrGw7xmY/7wGTqcduC6+Ln6/cKQd5xG4LVcD/b9Sd5pmrEJcd04pCpGWqZ9U5
PDHiuIdy3u8qGFjyIWTa7rH+0oCDeTCZNgbQJ+dlcMiawpl5ZdpcCtGwPXY1fBEnvP3yLoRff2lI
JhfY6VAsRQugclOQyc0wqz2AU5X1DJFLuU5pA5j22KBQGct9PjTnATXyizm4YcYuMqkWtmhK1Ot/
5fErc7Bc1eHmnkMJuYLua8fmnaLHMh3eDa0vTYPXuODuA0VP8exZNlR0J1qfp9sSJPKO7rJudF9T
+m7SLKvFJqVcL004nZ2JlD9gF6bOFZj7H84W+P/vvEqrQ0LHd7e06+dUdCugtav3voxhmZB0dGWl
Xvmu82YPcYQAMtUMeHcVQH9iyse13cyFg861OR3UZpRqcXoVy/bD6cDR7yG8EDyNdo1VMQoHhSWg
WUKSdTI4wbtU3p6lLnmsM1qe8qgCI3nKd61TLGrH73eW0Oyt/mKymRiynYcCwMKEkS9AAfAq5zTi
ew0lFWiKmYomHDXlMS4HSPLirZ5jzSKP2TCu77VMM0MJsnbHAYwHm82qQpbQiaQXDqWgPbA9r6Ji
Exki7sq9ZOq1zpl6yN1aPZiUj1Q1pUZR+jMwfgBjakFOEHoo9p4bgsVgXqajj5u2Xb9/yJmJH+Lb
S5N1s0TJuRxEsXfrcVYwECq8kdOvYbsgeoi+xk4l5xE67qcA8kgHPwMhgNSZ+17bENRvFf1a+GKY
eWj6PfCsaQAUqsM1yFfWU8PnsPlSAAu78QPQcgF2gIATpWnjfs4gojhEgfuWENRzYjTyANAI161n
Z8+URFco4pVfPAnFez/0hkteVHyfcMhQmgF8W0IAbz+LPlVgm038IaxRH+IG74KZkCb0XTAhH/Ef
UdsIP8pVXHfWW2O3tytkfs3nfpcNRzhAQ0DWrxQ4seokcOddA4YP4rwLi7P1UKKpyLMyha/MFLsB
2oW3eEAXde1M8W0VCH8zANJ7MPPaSoK/5Y/jWZMsPYM7ZWMFiTbCfQBQifQc+609U2n3c4Al5XhO
p4E/zjADgS8wUCobAnToPJhLyaixFwqaE9uU2s+DZfF3Gxj6BVRvUJBC0+aVAWXjRK14b3Wp1rEu
onWUSfHeDagJwrrtRUEgeacajyxMnlX9W9n4wbWu8vQE8gGfqXIAL82y9IY4zNqA8DbMtazsJ0t4
9Mj85N1EfuP2jwRwqGnIHErHO+DtJ2erceynHKL7syL24AqGh+S2pXKY7o790e6Et+cSEPcpuulN
gjIAQyrwGm7hX+cx19JHWJy+1sPYnHodsU008VQIyDxvNr7Cs0x1+kCnEG0wv/EgMwGvVpD7fSCs
pzQgFvUSpapqY8Jey4eQC7WCS1u3zgyTxmD6obg6x9Zd77vM1sU6KkA/5NAcBfoMWw2/3OcEeCCC
8txVg3sF+X9RHLE1t7fYSrNNW/n1Cffgcgn0ZvrkcvjBcmf0P9WxdRQeoMkzNazTsqwv6YASKCiA
IEZ2vrpkniwPukzqxegM0RefC6xvovHdkvbPtXdQx85leheGAHypIrSBDsH7cj8EcTUcShf4u6LH
+9v3INTzFN/e6SV3JL56OlVoOufNzKat9dDQnm19DwxSD8CCV8qBQpfK+RJD5TcDmgaq6eyphTr/
ksJj4aCsIDu0dPSWcZiJJy8t8lk/icf+6CGj/N1TYTGjFocxeggAVl9aL2ngWy/g/nW7IsWXyIRw
roGWoY6dlQkTp4X2e9RWK9RN0jklqV5anozeY0t+zqrYv8SdN15EnH9zKIvf46aplgI1tg2eGgjR
JRJdFr9SfJHhaz+yuTnb06WcQSVMH1uRt0+9+Dm/UU6z7suErMzpNknPFR46j7lWFKIpaJrx64CC
4zXsOnbtYCxjdTU/mKgKCtBkRohEm9BqMaOXTOKB1YVbc1avBfTMmcRt4dc1sF73FlYDifOhFux2
8R5uDSqrVjQMIRXHxrd41MMnEuXunPOiO0BBkFzTX/lhysvf+Wm+L/3hUw+0+7xvhp/zW/ySU3gj
7bBYV4u+a+BLxiQ0tx1tvcR4isxDl4X7fPpM4M53Rdt/vLSqGl5KrLimbAGRpPPgy9vn1g/dyc7x
G3ahHvPaSpKAgEaBASD28JLH0GClziu1lX+I2wiEpCmMSh/YL2jmwPkbofJAB/g/Tmodf9JzxqXN
SW7LCzxFyn91Eloe/NG3xSaXg7Xu3BD6V3FmnbsqcOYaD8BPpaCrqI/b71A+fS7bPntt4wiiC0mS
HrMiGvdxyuJVndDo2euraOag0f89cdJZW1rW0s1DtEgs4UK9Gge36fgB4C6Q0kAxmQ805QcvUFW1
MMNkii0iAOUH4C5ilK881Leuo9LgkwLg+YUN/ZIAdgJF2+SkgER8VxasqdpM95fSzdON47g9MPa1
fdKFpjPPjx9kmqtzJpxgC0V7e1OgknqGMna4CEtO3xIbVlJkqH9oGw1ekRVfhxgn+pS2j2hx4Q6B
IvLMbqFFNNSBDOci7ecj7k0woZrCREADr2phbqG7B5eq4gG6f8RtH6Ik7R4cmLBecj/A1muKpnxM
YKfjVA0WaXzDiFRPYOqpp5o1G4jHVJdbagS+2wKka2sGQwl/PoCsxMKMMpFjI0mCH2aQg/fy9M0M
wKxV4QLZ3m/8LVREm5fQzvWmtmIxabvA5EjXYEM04+ccvrZQCLH9HTYW7MqwIzZ5b8zgbtAHKfCK
LNkCZAHlnqZ/utWbCGFkn5HxZ1g23S28VatCiU7dNNmVULfptV44ru/vUjLYh5g23jKhvfXYcKxE
WGWDp5/RBXcgmFh6+KExpT55Es4Rdlh8h/10Maslds4hcyBxYduvVmc514nqcjD5oi2HT0PLX72c
uStR62wxpB42PzH/1MK7AXZlfoI9f+etNFxM9lj+Kgi/40fkEDk8ek3AZswi9NrHBHbvuQcFb9p0
extaXyCVTC+bSW55yEAvb1KrnXWF/256VvcW1geMthlJCGkWIKy2cxPeZ//RITNhNk12aPxx8ocO
G60r6E7G9dyw3Qyhreygqjx10FEUt2pr0YP3eOO/meGg0C082SfqWz7NkdMcbWcwHOZ9MkdVxhln
Yci9ozlUDbyBrUT0S+yt/WNMFIbNy9YW9RaC2ZcPudvLhukrqvLJ9s+LYUHLQHPIg7m5dloO+tjF
S2vS73cgtANn1eq7Ee03h7GBk7uSIYgMjncT+Df5SkbLIorz032qDmHlU+Yx35qLmRMyB9Vckbrl
yuRozVBEzSAlD34/B/dxegvwo/KxDsJOUziV95M0aEZYao3R4j7+4SQoMbvzQtYM3MDWwfq69vcl
CbML85g7A7Wk+8Lt8uhA9eLF4mi8DJDJ2jDVOs9umVzMhAa0zpnEjfvi5xmEa6RvLeruR2DXdEmd
RK56RdHmiwkMnvm4IwCp7UzohkzObS/+UVZDMiuj2HnuSZ4cTejjJ/Nk9w8o+4AqC2uthR3l4fsY
+PUMilD8JBwNBcbIPvngjL1rVfJVQ0m2NmHSaXRJsPIhPuxJb28uvFCCpKhvb7V5W1kOshSqY/42
GmN30suQbD56kwmRifF/d21o9fWDDd5yHqSwrfDFnCc2MP1TzhxsUaXnIE6GVdh7/uw+YM7A0jbZ
YQd6NXm/yd1Zq/Jh1WHHc+KuuwNxxN71U2RS5tWYwakoKxYmiLK+OUUonJ5MqLPY2pboB5n8bcbv
QbwzdAUfRUi5/86ZV2Yy7nXJwsshLH/PmVdpDTtXC/+RBawB8hmHOOvaICmJD2njGcpygGGKfOZx
Lzoa8OVtAIxVukX78WEiVboLM4LLJEuXxYDUetA8+ec//v2///Nr/x/B9+JSoLNe5P/I2+xSwGG8
/q9/Qonrn/9AQ3HKb7/91z9d6DNA0ZA5HpbKLgHRn2H86+drlAfT9H+z3BgQHbRtVn0aDjNHkvK1
CEAjDpvi2tbg+PvRuIwzXrwmUGQ4COU7s7rPy9e84cEaEmbJKuxCGGnAugfa3jBMBM7yFYwCtoVo
1gCbml85TxVsG06GiyYF1kkNgZX0NfJSa4Wn323MpH+fY66jG/HznN959EfZ9j71d356HGxN5Dj1
sEktCG5YaBugEtekM0Ky4ioTYMg9qPUuhqxPViY0A67oL52NjZIjeX4tKb4lUBnemMjMgqtYMqHF
4ZT9+0JjOO0CsyDbmil+njwRW/I18ZJqbw7GKLAJ4BrRgsg8z7SbLcwANg3VXtZ+CJ37aXYW8nFr
aYAAJzQIkxEIbDVUmQz8g+ErjNbi8HLDhvQDJEbssAeXcJoM5VBrRUEth7tigxt3BMBc7Vb+g9sm
3qK0x2FpcnFLgX6P24lvUblbE5oB2H0s0KZQZ3NWBlW1U8HYRuCnuNJdVi66yfCqVW11QNP3fHua
/w7NYDPNSKVzm3F7ose/QmjsqQczzaTkSM+sLuuHHoYsaDsnO6LRU0ffwQPosfDkHHhtyCoYSu9t
qEZX6zZkkgq79mJtkrUenzoyfkrjgZewLsW9G8ukYORossJPo17//U/GkX/+Yph0BdDKnAmb2sym
f/3FlK4TDW1Bu1ULcdGVi78F9+hfh3C0jq0XhbsscDwIm2lUpUVwrgGkn2dpyq8Q7c1XAXzgoHPq
oLXS9N+dLole8DOfwd9DQ5KlybBlbsEvXdBJfdUrE+BPpcMOHkRtF1YmV9qHWB0a/PYrBNK+Jb04
Q4o52kje9Q/mEASf0QkuLyg0t7Mc39bN378J3v+6bTDPE4S4lNrUoWgp/vVNcPE/EFgWqZUDQoi1
UHLM54MOu13IWQvUdxSi5wvP0rhg447rzNmEBVmKnrTHroT3leL9WqTgcNPQ4bteyKMSmXMjMHp4
4M+AMurWbRZuXXeUS6vjEBPvfQ396kZDMhhKfGgr+XNeJM9J7w3bkQbfA+5rbCEL74A79jsMj9Nl
EIruGsu6nBUDfLRFLa+2vYj6LkSNrnQOQFazTR1if0ABHgmUc4Z+/ZXlFj271JJbyOK/4YnmnGlu
Y4NS9ztsFYuLDetTsNzTA/yymkXdl/RchkW2BQniU9X141FoMR7d6eBXZYNNXJPMaIHed1771isE
XPDhojG2q9A5emN1v+5a3GudIQT7IUFfb0prxWxYKIPFa05SDn4hpKY9CppW/gplm4xrC9spmLY4
qPB3pRs8NtU4s9piljoWfU9TAf9LBgzx33/6lP/xE5AcylQ2XLWo4zAHooR//fSFTOui9odmNcQk
W+lJ8H74feB5Ledj7LXzlAbpLKZ1PC8irZbcODr2Iodyw6zilkB5+deBhgIfXe99LStWwi20TGa5
4780CUzsYDIVnkbfCk7SsYOTYnE6+/s/SEy/2Q9PQepyG9qMUER2PPw5Dpu+7h+egikKO7qHVssW
kmhpMcDLFk7i+DC8dYGdwUxSp0VfWVoHFCiCeV2MJyiueC8jwFf7esC3x4SxaNp1I/mwvI3mFSxd
QlKBwNABAOlBc6BQUl3HKtxBoAYUmClCtSI/2F75YiJYhdfXwS2DJczP6NLkzKEugPbEN+h0K05D
dEWpzLtk0OkJ5/86MnVrU6nGOHbM3gWtyEUHrNZLFtxQ/lGdQyCg0fleBon9YMuomBmUP5Tpv6W6
AWqa5k8hbtNcN+Uxi5O1N7r9xRx8lgwXmY3vwi+b3T3PcygXCY01EAflcPn3nxXuLn9+WIJIGERK
LgW+196fS5bGsUZFCUyWYZkI3y+PZmA8wYFuZl5aYYmX8HvKD24R+cuyAIA1nEKT+3O6jCkH9VeW
OZRpItyDA3ip/DnJnGmu0bEK8hZW7c5HzdSBjcTZjKDN2kbtz+TMIdMRtCzMSx5GNYBAtbOJyuxw
n2Lyzv08E9/OmK4K7arb5HxU9cHKgGv0S/Cv/bo+ZTlFHTtVHrwmO2xVTGhGOPeS45D+MEE1uWDU
08GE6N6wbeJqtH3D5pa6DyatgDx7D+W3e+5+Pto2NriMcbgwo2bAXNOEA0UfxBVwkzIDRYd+Lwti
1BY7ilu9UHIzlrp7HSL5XnSld1aNLYCD+mGygrbqKKISIoPTpAi3RTCDWhhzTSEQBcCyAT6/GDom
d5mm4kJ7DTiKqghg+QGQKYnoxDIC62KBmo24mDllzfIZykc7zgpxlCkIfjOaQHrX0vR8C81I4w3i
qKbD2GCpDr7OnPttuzTmjuZgDB8F5BuLBbrWyUxnkq9iW81zP9H7jPrABJFCHUeAGLuFziB+2I1x
uTQj5oAG9OQVNM3EroWv3UJ8uuUGR6iNTRt4GoO88kAHgYZRSJ/GSTWhAwVVqhSOF1MEOnA8w9/c
go+AMLUq2ONUYbAxoY8b19oGnnBhQtq++5VOz/DxPrm2o/f4pYCEXirmrtmIVkc4yTB2RoaxbNht
DojsUAGfBj7MayM0eT11Qa3Zh5FjC7Z2KFE6Ji0Ep9A4XprQ6wCL7AhzNya0HbyVmcvY0YRBNSxA
rtNbT6OUlU5aO+ZQmXpEjTLg3gqfWnvE3hvqKFdnUNH4EkHdfEjdtIUlA+ShHA2DtUXUQnREdxJW
fxH5EoeAIXe5UOdW658HO5gBdZ2c/0hDVhIlQ3rq/zq7L19pBSilOT/VeqJuNeDtxOJIJ6x6bKMK
jJ9UynSDL9CUMoNB3g4LBWATNIaBZr8NF2GKbxlOYTDAvM37mZrmDLH1ECrcpVzgUQwy5Q5PYa7S
a4HfLY2cDTjoAXbQNv5yB1YW+xiPpHCR2iJa0HK8qLYeZnVik6s5kB7NwlLpcWtCX7PqDNXTFVxb
STb3fbtZttVQLwsXTqXzHobglaL9lokOPaDkKWoYSt5t892F3MWLbeE5DX/B6OjHdr6PlRxW1C1G
EAv4W5vkc6NbYw6gINRnEIZalNjgdGhyRtommDZ29wGTM6NmABCwj2cUcEve3UQtqFeDRgp0NTgP
aeiuIKgF1p+IYvTbiT0pq32OiBQHA+UyuC9snxc16aFrVzilszCQryk3VgXfF5Gt0KOc4LRTDm7T
8PqZog/A/0R7/89Kgk8L3w8rCewGsTeQMKiiAptqx50eXh9WEk3qoBQN+MhKjT2UWTMaH80hjAKI
cIFIOMOSla9Mrk/aYO8RvoR6QP5Y8VAtqrD1V6rqs0fwFlqQaaMNqb1sslbThyGHw42E3twcEDUP
WveeOP5xE+NZ/AM/eEh+W5CzR62WRce0+zZGAxT4iZQn86qFcST6qRLgvWnAHCAwBm+0wRNQ6ZxO
DWM4skOVHzsO7YYn/bVmsYWaDh8u+HbLPRZ3wYP22mIFuc1kVnVZ9QgiGZ68WH52dgcND6fAk9kf
eLIwL82h8xjch+FE9CE31SbgvJBDYe5/ODuv5jixtd9/lbfmnn3IsKrOfi+AjupWsOQ0N5Tk0ZBz
5tOfH3i2Lbdt6dSeC6ahu9UGFms94R9ejxUs66e7Ycs4suukQqZBl/nibviA6jGGShuwU7K4AckS
LzigbOH4rBsqx/WmmPXcLUG23fWtLbCZGY/ZcnLyBGPUmuViY0o6woesvNpetyekek0vD+EDq4Nu
X9lt1OCRbJIa+NGwCUv/So7LeS9nkXAQbHB7zUDnLvYkaOqePabZLjZG6yGOg2kXtkycNNeVfdAI
ySmXrLEoLWsfKu1TG0ia9vXY+oZR214vug4gEx+TaPB5CdApoj+UOANYo5siUdVzKpX9xpJxeY5I
mlEFQH5mlqCvUaZ16OJFbq0gwppn4O2zZHg34j/p8LRpXofX22mo+u5dW+L5YIXYmMpJtp+zVt3U
C/a0VXzoeZNJoBSReDtpqAaOoI4PqKOzZy9exmQ6SZ9fv5G/eKxshQKGqgpDl01DLDf6xWOl4A46
0Aqtt4Fd7aADiSslMNWaUpQtUBJkv83qekfG8lD1cbkfkhj11aFOQU4iV4fn339ehmpcH9eDpY3O
HRr5kyfF+EIWOozN9dW6aSRhbZEiPwehCQ/j6xttaOxEuS8mvdyFZqnug5qkfVomQJgU400NBQn8
17TpQJid1s2oWNlpKDCaR0YIYpl8iFTzaZxa2KLFomcqmXJ/Ci02665Zb1oMSY9CsbOr75vZ12Bw
BVAoyZkKx9f69iCAzFmDrx0rVVlIqT40LG74oKIFgUnzvEdRy3gj87cuM3/CbsqEpP4285xtKBd3
QoehI1VzUNHVU6NjF8wEaoaPPkiHVqQh2cGdr9k9q6CBk5EwG0zXEII2sNrQESG4lhqfpyUIqw2S
lDJx4nIQbZX0ushqsFhDb7jUTGfXMKR+L1N0xBmsaWjmKPZ71gEDF9y8jEAucEUVOze3/SKKjJFR
cGNlSnm9pFvImJ7pnxbnbEbFJVdp/VLh9fBEHh5UpLAfNCs6UiOlWt2Z+WbVrnihVfFVeWIVoViP
VimDSTOjq1XmRJ/qnd3QQSsj4x+VFBGmFNWV8eNidGA568fGtgi8PtWYEfJY3Hz/8LfvW9QeHOzB
ph3CQ8VtFsvn15+an6o03CtDtmWD+wXWRNMuSlWh0LtYFebS5oDIbgpCfGXSh4eumIMDjOvBnZfd
OAjOOGft1zCYqULdSFOAlXBdOKtU+7gIuasaUFtAuNlxFAB6bAHVut2gHC3dm2ia7vtY94/rBoUZ
6ThqGex3k3gPsRDxTjPQ2sbC7imUo0ODn8EBPWKYXyUrOMkF/Fg8THRRfzC4LZRGWi+VpHlv9pp1
tEOpQSms64/CSl9u8qQVYKS+HVw/47c4a8Bn30VLJWpcalLzsll3vx/DWNJKEXX9z2e+v522yd9h
U3aHcIxtUC+saUBIgUoKfNCbDFqxqmMj2rVKX2xF5CmLKbsVJblXUKDd2HRmDm3ahs5a76RQ7W/J
qie3MqkZKTKNKEvO/WuEKz8R3cLCmVrrIJe28s5MKscv8j9fHwWK+YtHllKlLixTty1TFRfDoKun
dLJau9tmce67VtRp+9aC47+pNPsqM2TILWlZ4MFl6m6szCFIbfwA4776slbbCjuqFwzIQ2Mqw1Ep
wpFpj/5q1kzvILmiID9VR9yGwmOIHOQyi66bSC26rVUln4mQx+u25BImqJxBoJjJx+aMuWu5c4Mc
HXGL7/QWFqg6Bk5vjvMJdZx/Nutupg10yGe0tpuhOU1m1pxYVG9DKYp25pijuTyk6btRwSUKic7I
mSRNOaaKSEBpqk9AqsYNCVu10IDRV/JAn4hDQH1rz2YzA5/kRph7mxksrVLzaC6VSQALwTGYARKM
4PKKpO+PWib3Z5SBdmpXzscAOIcX+EoGNER0m7GPMGLM4UCHYQEaBXHNWpOT09fjlIp2iu4Hrp/F
tddFS3C2VMyVSDrZcp0d2qQdM69akn3RIfmSo4q6M4tKc1tZrelvaflV2zZSgUImSK08UE89kupV
gdfF5COiz3g8ZIHwj3mAFFJPIgfNPMuP/ANz7oyfHRUxQdMhIolY9a70JIBOUVttfZUs+701aYe6
pYFqWM1DWEl/Sn5RLuSN5qGe1dpDInLeBTQA4fLBtJG4y1dDbZMRNxTz3bipERGX27OsmPX93CBh
ixi17eLLgiegPdzLcC/rMajuAxNvljZs5oNA73ELONhDCak6assmouJ5XHfFkN3Ro+zPk5Y+0vRE
+CKx2oc2/JD3wbRloMIOq+P5pGvGdKJAaIEBw8M7NLG3DTKVEIFNEaPl9/oTpRk/h5W2YVj8x4a4
cmkRvIhGyGelurQNsOXN1Hwp9fkdoA/K3sumbvPuuO4G4w1qQBrCQMGpGauNjFv9bg56CFAIN+0w
oxycAt/nc7jUv0erF+d1V5kRHpXQveyRoLvKR9VTzWraFlZNINfm9aaKjXijy/H8EFnQKbtZ7KPZ
iE4JoTZFFBoHpezLru2+cdrKr07bNlTAnQQBptB+PO3WLgI62OhuoALRb81ZH8D+zNEptupnHac6
I6/czLRokumT6QoJINy6sZZXs6QzzalI4NlA45ZScJjKT0AzkUfG6uWY+71yaEfVfj8jNgQsn0HL
snhsl0hKSVI4qIH5iHRBvFMBiyKbxSYoiSZeP0v9orxIBmfbFiVG2cIET6cX++NZWrna+hi+IDc9
KtJOS/Xo2lg21dRbu6Fi3fOT7jQlIX2cngd13VUCDC0LW7sui1p2NWggq1CE2+XD3YC463UcaNI+
s6AZGBQND2JGnadoWhvpKzaBFl4ZQPWu1r2ym3AbQi/QidIq+zigUhSBC73WOgGyqDY6J0S96v1A
KnI9yzdNtCXsfmypAn4IGzveUOxiWYlgoiglP42PTHEdVo5hA+p4/WJpvxgSFGAVBoSGm5OwLwrn
hZYGumQPLZYxKkpJeYBJ4LLBgYvmFk2cbY5S17FE29dBN8LccRhVR2tTQlu/kkdw+faiPQi/2/dG
rbdv9Q51Ed4ENdOc4Lz5u0hTqtvZCOrbmMqFM9bcFd0o3FLuPtnxp/Xp75Km2GgYf8CCfuMc9WV5
/DGlp8oik3jQ7ZAZ+Re9LqUay8G2y5aysLB2tAJKg5pHNbhNB/607VLg7csGLT0wdR3n/P0YhpqK
Kxup6gZDll5po1A2DD8WWzqT50WXJq9obfWRj4bS9ZTGBo0CE3abPAMNQMSNBwASiR+N5Yleu3AG
dVRwRMLWRg2myvODHIbcwmupzSL3RqtrN4mJLo2o2m6vLrIsYZDui6S6DnR/E0u+8V88L8LkIusG
rROZC/Tj81IkSZePk4AmDIb1hBiKetILDEWaSundwVJuZqmiACnGwk0tM7g2YLbtWz/7mFhWCEst
60bP0LIKifP5Rjco29L+yXJAU71xjOwEwLOt32UlvB9j/FLEpXU/tu/RX5qIRarpOGPHitiB8r5J
kKiFEtPubUU6+GGzqabU97AbBJAf9sptPoyf48qgF96mX3QlB9ll6899UlxXKrCv0iqOUvsZ9Jpt
Oan+RtNM+0UtQlgGs6aq6yb9potHBXFYziocmi2g3wCbNv79uq6PR3k5ifXVegwkxCKENGBenBxN
xE/vO6ixxPbCu5mDJThL5nmfw62+ss1045NAHFdLVsjRULekoyZXKmCdtt0PqX4soShdlVOY7vQi
f4DzYB4VgwamNUQ0EIBKzlK5V20x39SFzRA38fRtsV1/I23Uf54oyFU1VTXRP9QpBF/EoGVI+Kbj
2ALSQ92vDEt5NoZ9aJrbqRCpKxqFjrCJWKIyll9ay+5vIg0JLNPeIoaZfcyRhvWqQiHlL63HUiu0
ZWWgt93LZ2kGL4omMY1xsPTCqBrH8qdNIMnToafpFfk6vqHioE0KihNThxVyJ3dHDfBu1Rfa3pBG
za0Qb9IMQY+NfpCWZv2Bqo9X1Wa+78fwy+vzpvrzYICfKWTa54KaJVH5jw/NXOZyWRsUpvoAfVnk
ZiwwiBNodjW5KZDJvofscBcmCRGhrhaHOivCo6ThE11B2+gULJFXSpne2FjqFOPOL/rwOozS8Bo6
2LUcdH8Pamyc8qbr9yEDGsmpgmwvRSfPHDPp2kbNZvv6Oa0L44/zJMR1jZvMsqkCJrqIiqhYR7U6
l80W9TvdbXV7A3UpO9apoZ2aorCPBRpII6XHU4s2JwgH45+NSLFB04zwIFsGtJtMGm/p7ky3dROp
Zyk6sTZgbT2J0/eN3Rkb2gWdq6KeLwvMoBMM6MNgPMGBTTtnfYnQzgjBlg0m5zBbohFcDjnhoigB
iTw4LVicbIjTY192lRsF3dmgWLdfCflN2lhepxYAv2u9oNaOaH1Now/RiI2g8OcUuQbcs6ED4LfD
cqrY28iSepR8K8M8CKHXMNPC60RSsO2oKPyHyhDcqt0cf93UXfhFAff4xnKlLVHY5W1QKXSpum3b
/O/iNnQ1bCKJ2W+bcLlGL8nwqsCsFi+EFAeC/os6959Cq5bg46vStdBJ26XOPlHOQ4ChG4FdzvZh
JvY5IOT9NFO5Oq2b8durjlqbU8mVtTFULT6iJgTStItPw7KJ6+kBNGB8hmXcofBTh06bg2MAG+7Y
RXX3xqD7xdkqpq3IxOICNMqa+74IxfUstDoxMZgHbVbcOoDt1glrAAZuJ9vgasp9rKxE9vcUhHdT
vjMyAEpxBfpxYiRI8OcPMXpLYY2fRG0dBqnIrmfT7ME+dsWhwVzH74vcDTKz24Glo9Y4jB+tOKWX
gIOgCwKmdue+FzuhZbEX4ShL3iwnlDrYgCFqMVjCn3RC/Pw4LBuoCWJrFZA0IpKrdVMAwD7bJYLB
87T4DJeYiA8totbThO5AnbwLcCC1Bru/xW7K3OdgSbxiSaFMMbSemc8fFDWXnGguSjJvlYkrlPBk
MotoKSWbm7yibp+gHfHGSDN/ce0XzKBFM0fh0l/WFfAr6suyzOot2iLMopi+11n3mOgVsg0qzt6p
bJ8CP4hvFD9VXGQA7Z0t7PjebPruVOObG8j5fvUYa8sq3FvZir01zVMjyKfnOS/dAR57VZrFe2NG
RBWb+cAbkekM8umppRGzX8MAgHTpEUbfFE3a0dKKO5FCfSZPjmunEHi4aEkKSLhTyCQRZoJs1Oyq
BmOpJkU1w1fB3CzR5TBpf/polW3Xele/FL2qMcl2yKeco3LUjvTrpA16e4kjKgk5ZVWZdsVApTxD
bnrTWZP9DlkJ+90cbxrqbSQM6lUPmfeMO07pvj7wjZ8bTTQ1dEUBrbI86JdhlyjjicKatFBVkGkw
xuydFdR/ZSMifFFXMj2FMC90WENn2EryQfPlqzrVu31jGbpDfSe6Ner+AR7PiY47dPso26aALfby
YA57zBsA7djVJ6M1Eo8JfAYz9TlWde0+Z1T2uf6UFUZ0TgL5FqRG5E02iixMuh9rgGvHPrVimqVl
l2GOAOW71DGnmwPKhzaQraBiscue9DEZYU9S77ASpTnZUyCu5ry/D6E3nwRFEivWMQTyswQ2OxsV
2UFKRhqQYpXyzOuXc71cF7OmRRNHA9tH/M2T+eOCDHirq8DzEZ+0Juk0La9Nh2BZ11UzIHeysKiS
nke7+lwMSkz+EXOFe6vdUhuGNMs9VgfxAGeGOaioVMpAH4I0BsA294B5AckqfB/af13udX3TEO96
fl37nzLSKqeYK8IwVCY1ZQxZnhjpUTuaN1XSnFsNLZc6ULirqNREdXz1+okby3Lww4kD4xOKZmh0
yTAYuoxEeJqKcuwZR+ZsbJV86q7GAW+XqkvPbRVF2xaSg0ujtHcBOuHeXPJ80heWgftFiVeNyHIi
CqjdJ9PDDOdqh45ntm8D7bZNBtkZoGZiFJniwqIOWAuKJNliLrIdLZwZK2gG15M0bmPaAyBGImM7
dRVwWILCll5HBWkH/xkhpi/8oPpxnFWvHlUXMO/4pamtO0yNJHSDJ0CqSdRvQmnI7zPDUReXtdw2
sqMOeWGIxRZrd7Rbq3DjjwUp51hrGJHFmL3aoqf2VDzUMLCOwDX1Y1sByXj9Gts/1YvIjU1rfVxN
g6nnIoNc2Gsx/M10GwiqHXolzqUvi7PZEUv4QO3ddZelWKGaGkviDNNQP6toUvApGa1FOvzLy3Xj
G02KUlU+bL4ewxJgUxIuuZER53e5ir6GLxndVkv7/G49BpcfxhQ544Y43z93CrhKT9IxmY4LaMJm
l8+3iUAQikBL/qIHR5TOKdVVvX4rUq33IAeHSJ5hyie3sjj2Qy2O66tunG8S24x334+rkMfQCV4+
N5nN32qvDzcTS4iDy0p2DxvH2LaZJI4QW9tzaITpJjfm/kMedE9F2ySHeoihPBEzE4RHMDJLZeo2
khZbH6a+xwAB8Nq+znzrA/43qEf0anPuw7E4oVDwwa5ljVZTHrupZI3HHPI0gOi0ONu6cSyFrVBU
6YszynBJsuMuldt4kfI3acLCTaV79Makovyc81n0yEzFMmRYs6pmX8RiaGGXkmZm0Xaa9BBBHWhU
bZV+RKeixn4CPvxEcvLZrN5r0IkfhZnNNDpq/1BCMXyQIv+20bT6UW9mVGFtVT6r2XxdjjT1/DjE
laxokOKqrNxVsm74TOb4MNVBAsSm4k4vlFY7mbEGVow/AZeh3yGrwUPQQtS2JFFeKUbrUagr70MU
NvUsqjCiZw86QbETSouo/FAAqhHM9x0iiuhL6dEmCXLZLRfpWoVy+Z5RHWxiDAKVqAweKHtp75c9
8oPkrDRAviopeuiV5MkeUdv6ujcoHUmsz0VZ3pTGXlzJGs5e6+5gUzGrst4V+aTdCi3wfVK7R6ML
+5sg09iDjls7Wi0iyN4SihBU4b+qohjgdzYijFGtXrVQBAUip58de+5UcP6ZfYfpVkURwuj/lCLp
qmVc/91Jvmcmkv2kUSFAuYXqQtw00gY83HRqfepyuo8mkYWm9MXXaZ3r69fDuBNPegMRwM78dJ81
pgQTMII7leTBbR1FQG6Ay55MkQcHFRTNcZjFeMWcbu2w8eiuK7A4GwOTjTue9dTTmq58nxo4HmTd
VHwGEPslBA3/BR7cgeGQh07HP16CY8KJ0tXEdu/ZN6t3yInXJwA5T1kTphkySNF4jJR6pGHHq+Tb
qzFAyen1GU4xf0pobQUeCeEglTJFiEsEbW6Gc2/psr+BaD14RmjAQI4Q8F71Sr8qmTYRnB6TKInB
QiHMS8Exg5x6t35kMKfwUFX2Q1NR9P6+qZZdIbTmCN7Y+X589a8ywv8YVK27KgKk1dfPrPvfPz2U
MSBZpWm9izfkUlgOoqKT1y7idf23zXfDnItjqRSox7J76Fd1uwyzVY9W92Pqq/G+xkR128cTUULZ
3tqq6r+TrLS+NvVGxpSP4wbVTlfLUDLShmC8LicWuSBX8EMq6umvodeOo5KrcLIYU19CLSh2a9a5
bobORCh8fQlzBWvKRm0wiyQpHUe5PEYNsdVSV2+TvHWxHgIdolq1cUwwWkFUCR+VeWVZTDoVkImU
ptnmCIU7fjB9KFSRn/pFTt1vCwk3+/aKulwLz5pDrYJ59NSi0BqXirrrJ10gQaTtJ4zf//Qj5I8T
uVJuSXmafUM+fdDqSrnp4yTwJJmJpoq7R0Qimn0VyR/k3jJJheQydxAYA/tvsj6nLR49YRABUllk
kLL6we4K/RFGuez5Qxvs+zCG3K4VVDMJTy1qkQOPVxtv6M1hrqO1zdW6kRfGRBFYI/LJltpcKctm
fcfK2yW7Wvb7NDwOGMns1zeUekZzJ8vhW3HR3TLUJFcbTa28Du0INR+vp/kgtq3GsmuadkURPUst
yZEtZaidcoGwf32phEMOpwYIZxbzjplQz1/ffvGZ9WWaRH7oaSPNgFEPqs160BiheL3+VP68/NiK
BkWFEpNmmSaB7Y9BLWtlpDaBLDZwv+aNgq7YjTL3je6YY+DJuWrTtKP6eukPBppP9dVtWmndHtsL
+DTLJpEmpFskiYAhKqmUzj6h8foSm5EwdUp1pFiN0dpxPbi+GmWwYLNheame7sjK6G0uG1QlT1zh
4F6OF0NK31A/yKDZPXhx462CtvduvRD/5weeW7Py3r4UJejQIGwvdv9391xcP2bPzf9dvvXtUz9+
53/P99uHVz+w37zbXH7ghz/Iz/7zz/Ie28cfdjZ5y7Nw1z3X07vnpkvb/xD1lk/+/775P8/rX3mY
yud///Gl6PJ2+WtBVOR//PPWwutTNSgZ34iAy9//583lEvz7j4fHHIp29PjTV54fm/bff+jyvyhR
6zo+qcIC4rOAGIfn5R1V/IuRBPdHsUymemxP//gfahxt+O8/JPlfAsqRwYavUA6wZdaIpujWNxXl
X3zDYGVgSFKVAqn3n7O//ZqNfL1fv6Yt/pj7klfrYPn41y0FiRfFnqrCbMUvDEglJvb1BNX5MW7L
6I3HZkn1vmdE3//6RYmauo08oJESO6XR7aS8nECDa7krV/RSlbJ9eHHF/zmnl9TL353DUih/cQ64
vupdAS2Cek0ZP/dB1T50YN/e/3d//aLJoDWEWWrP7JdpTfZ3W9npZ71Qi/vX//rC7/nFFTIveD/o
brZGL9kA6/v4XQ7YsQXVo1OCtutxN9XjVagntxPE4Nd/Tvkxf/p2R8yL+cuS8AAfTM4GUfxnHUHn
TTzatacXBeruYMhOIcqjuJeW7eAVeHo+kgBGW/pRs5eq4QJPxShx6EfcL+Ra37z+r/rNMFkjoRc3
MJ070BYTRACGSbGFoXQb5Iniobey86Pp9r/7kYtyRCPkbrClCfIeyNJ9TtHmVgqM7BYD+8L1B2Qb
X/+d34zGy2Y3xZomhT6BrW7W5jdTkHTkopL1xqX6MTj8fv+WX31xqbRixlxvxGWZiePBklmzY4rx
imzcTaaB8H0kvzFSfvdDFxOD0SGGYA4+nuwG5lmxeW/5YG1jRf9SUCN1+7F74wn43Q9dzBEVHUeD
Mm3iGGZN17EXd006I/QRfWxaU97YZfFfntHFNCHTip4houDQLlvaOZ67z4ofk9zKV2lEGWRizO1e
HwIrcfVXT/XFnIHmpg/dJijBcEeoEZVeMkkxNtbI+Qjf+owSz5/j0IE0DbCnr6SjLKPl06vD59d/
/zeX1LiYVOYeemlpkv9JancnZWmHkhuWg/Z8Q3HsEOd59MYlXWaNX5znWgl7MRpDeLkDgTirB7AC
aDzRUyCARXQVEl4LRSYuggNU1Tcu62+mCWM53Re/1jc9RLtKjx1FKJITaH63sbA1Oedtkb0bS3K5
1y/f787qYqaYE+zg8dPJHD9RA28Qybty7LaFX+zNVokcK6auWPXVG6WN38zIxnL8xVmhO0ijizK/
M8amBP8oew6zhZRrVG9MGUvA8su7dDFnkGHoEMLqEr0UEQovN6r8ECwMdrAH5YHVDe8V3Q4ollq1
YA6ZZVR88UQ7WnNOEUzy5fA2GVTaTgkGd09tkszJXq4TIKXJxD8YfbyofgIaJm+hiptIyASp8kwd
CE1ZpcE2BLNMqcUBszPfFwHxrhMOetA4hAFIvETN5CEN2RxGe5R3DaX12EMkyM8cVkb1eu7SgV5B
pjlI/xjvgQYNvkfC8ybq4qLL921KNS5mugR6Eg7bzAs4dObSefJHxPrwSYK+QWtbnkqPJdIvvMFA
CKGxUeOpOsQ8iTZ8Gv0IV8bdvkjl+LEIe2F9SORGm6/AjQ3dpkqrPvd8XZKSK80EhOYMpVq2Xi7J
c7qtDLVEKKPQoI7KsAgl8ESAblysrwsdG0GE7UG2FGPkkgIp01lrjM2i1xNjzy0jBJxflWmpGm9A
nH/zdK2YnRfjcJEOG8Yuqhx5GLrbSISfZKhEH5se07rqrR/5zcy0Yhpe/Ehij0nayj4rPeBN6ACZ
G9fSWaQ2ZaW6/pRozVtQ3WWq/cXUdFk9MSRQTyPAD8egt+FKfXUoKLUgX2btmpKxHhajVwnzaHQg
j+mGvDF3/OZZW5/BFycotLqPoCYQX9FggeJQ/1X0zRUV/JsoH480ja/tETqWlQRvPN2/m6wuls80
DZNpDjkhBdGo5bcIPhhfOa0lAI76uOl05Y2fWmakX1xS42IBHXK1LIMCAe20jefPRtJHsRMsgGN5
lsLr1+fe34xC43LlDHDHCfIKcb3Y9N0gKPbT0MsORdi/ai29ef1H1As4/7dnXl9u34vbFFE7KSwl
oqzaztqzZPbGrUG0c8olqkdxNyaenOrX6RhYTjIYYCLM5g6PoadKwwkUU4gKiG7op58QmZQduTSe
KqiA2xKGGbLrvj/SMJBR08YzafKI5m9rwQtCjnEfxnD+VDmA8qSmMaaz0eQCJprcGmIFZEDiBPSe
TcR1FfCM8hjAoI2hlYVBWzspABzcF4rI68HP88Y4w/xK0dFXInQJBkqEAg7GZhYYaPd04DdDkGUb
kc8S9pFILIWTnW0nlC8c20AmHOPveq9KKRRdWmqfhEJ9paO7DImm36MjkWzg3cqfTPhPzhAH/TFJ
husYFpeLwzbw4zb76E/K31VNu61e8EV5cO77KqFdIhXuHGi1I6v+gE21cQW6NtmgN1tvNKPv3lN/
VD2tTJ81rKQ2EBU6lBi6asNCBKQgubenDLwi/AU3hi5JuoK6ZVsh34AG5p9RaT9BCKOHX+TKti4a
c6trIzDNpHlIACzcwPT5gG1PSCEaPSe/hwbY55idI7VjqeWtnIn5Hq9ntDUDbfps+9lfdVh9FhS4
4Adb7T0ofROqC7F7F8vKdchat9XnRPPU5Uaieh06md22AClbZWeHGMc3MS50BbgMTxTjrRUJUIOF
eo/ltIpcoHYDRO1LiM+RS9cucq04MDfxLCM/UU4wS+usv07x9jnoE24hig6NR6tyfhfXRsz84JH7
lfxnqoSB50fFsMv6tnuKemrvcW/RfQMT6fXKoG8h5ITkBsB9sbLovxRAs/Z1ED3pNZx9raunx0GV
goYbJC963N0jUH0YXWjjoMwniwz2VnMnjWHr+gwVouTQ3mLjAAZMASlLq/JB75sQVDxi4vHAtxCP
LZy4yp4moZ1ldH9pBmGrYFkAORkXyjZpm2A71YrlZbZfeaAeaTdKsXHo1A4cDGZfvAKnJYA+OM2A
wENlK8k1TareRTw03si1/HchqjsZqCqcA7sATl8qH+QWWEIqV6kTpJPYNkLP3MUDZ6/kFaRnuet3
c5w9K532xTTleKssIyju1AYtWHy2U0yKFVuJtn2WshqEfKdEstYBGlx45oTqnS0J8P5l9bmVzdBB
UQzzIUGrIA/9ycERT2AeRd8EQbvclcbCdwpJ8j+NMb6PErq/XpVi3ODg6xi6tCthq4RRhvUgQ3Ay
g2yDamYLLtA3HOSpIkfto35ftLG9VdP+8xRmgUcbsDvTcUO/XwsAc0oZ8MVCtQ+KGj+hnsjzoQaD
EwzT7Pa5bwOu0dQNMmHJ1sr7zE0UC+mSOjsCNsh3k0T5ujJ0GgYokFL0bopzbRPSBHV/ZKIt3ADa
514CJucW6FTw80Z4a1ciPiOl6X/EivuTHRkPk+BmmXFfeGSbGVoE/T2Fb2resvmnnlgqooyEzjbt
JbdtdOECRZt5bAQtRJvxklDt8Dgfc/v6XL4Esb9YlC6JA4pRD3WO14lTaYN8SBMfj8IEwszrf/03
S55+kXJUQzzZcUVlQqkEOimZkR7gVqiuNUfaGyvebxbwFTz/YikCJ4M1q96VTkDcuGu6FtHz5F0e
QzYpZClxswqKi5aWb5yRsoS1v7pgy6m++L0O/ryUdwFdHZDtC9rzNsGO83bCFppuy2I3NyGgpybh
vs867qaVag52vXu1Rccaq+GH16/s7yLBi6RE8xP4bNjROV2hncYZTfHRRgvRmk/mHGROJL0Vkf3u
Fl6E9+hEZKh5EHKy7FnXaTtABa5YXEsnGicC0NdPR9HX2OEXF3ZVuXpxYdOqKEzclYFYGH5m7SGe
xCCT7cSat1Y0Se2nLGEJXiQLE7QX5qg5GDaKtt5ch7NmOhnOqz40E7kpToBhLOOj2cDuOuVBpncP
ZkNW+FlFTkTfm3ocN7eKmOnJoABMl92FOevHzowRknUfKSpGR1I3gMgYW5q0UJJQiMrudMju1SFu
LPI7oaT9B6XIFOVYarGBe2AqhmDT0a9hQs0afHzKOtZkWtRAk9y+Iwf6GCOY1I1HLW6txQiX9Su6
bWOjh1rfqNHo6Hlp/m0ZrfmJzj2dYpS+5Hu1UOePVg/oOEPLUMKtBFmFGk0QEc+fkkzSj8UwB5D/
WN12KFHLjStlOEFQeFKooOR+Vulg9aaO2RsGo+6htlslUMUmywAMnxhI55cW8tQ+hPWQGb7PtXuI
GZ3pym3BMjV3hUmnXico2tRI8FsuJIHRhNNBRWuvBymE1lag/e72kZ2Nbof8lrTpJQVwRNwZA6kJ
gE/mvFyPmh3hDCrycm+DOHC6trcrnlNcSdt9n8TIwTbWPM9oeHX92DoYEAUEcWmEvpJexEZDAAbE
j/Z+NDuowyluUNs7K9RGd8zbB3/y/9IBdHmDRfPOKNBuYiV3rU6Enk/A6tatT4c6xEevEdOmUbX6
KOciuppGfCi0sbfR3Q4D7JYG432TBSEqwONjpmXPZmo9B0H+F67LiMgPyU2WSQ/hEDzqGb7A5Uxo
iX+qI0N9cxJTffYD2IuFJT+l1CRyUv9DPUl7IzDRf4vCfZnO/4+581iOXMuy7A8l0qDFFMI16dRq
AguKgFYX4gL4+lpglVV2tnUNataDdGO8l8FHugMXR+y99hWTLFfUeBgm7VKyZPJ096pYUxI2c34p
Z96kEUt8uYXPdrIugTeu36nZWr6i6J3fpUNGKCKZtNZyMEqtwLAhvyEElz4rDz4E6Zp+jTXfV5oG
Lqxp7ibC3fhwxJ76Oj0UwjJ9ZXDeYgSx+8wBo6Rayp2rWPcpez8/n+o3BiomdzkldeVaj5RjT6yl
D2lcva9qbpEhZRHoSwo3GvH6be5I/UgzpwvhfFB6JN2LN9mIr9Sfrk+7sMGveLWKZqKZ1L6IyqgP
uOtK2BLAivNQ1A2TAoXb6tC7sn6xzKnl2Qpiisf+Udb5k0vmCNHX9jWxuoO3BfhV80iwfYu2wTbr
MB3UZGcU5o0r7ajTzZt21Z51cmxgFt4InkJUuy38N28+teb0rUoCQfphAXEQi9lXWnRgBKDJ7dps
mNSQLzv1K3VqmaCnTVf6Bv3DJqOUoO1lmeD8Kh5o3JV05yCLK809ohZzWWgnyv3M/fzX6TaBK0pF
oAvmKBTJfaBKy58cSam11rV3m/aa2h0I2Iw/2HthtIlVBoBhRXHxNPQOuA61ZwxpkQZUsFJGXO33
gJ5DpDb9FVS9iloD8rzbd7gXc0nInEiIIDHQMxjGBRySEiyp9Xf24NLmCCICVLzezTAS4OIs4FB7
o9ODFHBjRkJAjtZ1MmsLMmUhKDtQwcGM0nwip+SxKVyM0EjWrI7IZu5zGXQV5MaCxcaitClTD/sG
S8u+Mpu97HHW6FDM+7iyg9Wi5V0WhayuhLdccQr86PDbI01P9NBZCQvlE4JGav/VnO19trQvq6my
kKlGvgOdafIjgOwrqMxddbzvppWFg5Y+tGJyqQ9VguK8EcJrjPq72VQI2rzAhuC6GHJDiUTbg9bT
qCVzwHNHuuPJt9X6cWpNPh4XN0ZZvhmMMfamrKN1Wp+bPl12ObW4r9WoDO0K1663Kqe2NW6Ebnyh
ovmJ3VbbxTXHgSdwfsGQ/0nJUBMDbVdqOtGQFnsCwUPZwSiznRclawweDDPzai7ClOy/dl7YdgPb
JO/YulVReFv4kgJIHHKfzd1A/ydoAo30oeo8M/QG6w43he0rGfy3pl+ied1mg2X5WTPL4op1zuu8
HOLWehm4nQO3Rpo9Gc0nzdSdJZ3ItJwr+FXVX3WDTt362/w61Iwvz9OhxjbNTCpvdbby6T4HvdHM
xqOCwdCdzbfade+alqlxNXS3GOb9rhtTf529JFB52xvZ39dDghEYvTOWL4lNprPmMGvitwVFud8u
232Pqojkiw7or/3WeXArHHER2XSeaKuyqc78ZuBoc6kSI0Od5jBZm+J14Q2QhX3j1aQM1L0RyoXo
h9hinNqN9hloxQFZlV/J6axLHrV9LS9dlRrXtUivQ5HeKfP4qpZ55GSYFolc0DTtC+mQCAENTfRr
CeWFfB8X8jqq+Gx6le3ra/kxNf3TWCF/XGUBy7GFWELX6jRVqKXrSaTjo0QdFyYjc6rccUPADrSQ
YLpr4ZW3A54hv6fyJFke4QX8LkxDuM/BchpRbI/p++gY5a0BQ/402mXyVFv1SLSaZpaJ7/Q2YCUh
Xzl7UHXYSCMlR4mytA8DbmtGih/S9nbZlF9cLJVtPdyXFYFJXfYt4vk2L6GkyLJ4hxZwJpMkcLPW
3CNOvIyOfe1b+cA4OHASuDo6fqx8TN7Twbr2RX/KqubJTj8KOma4oXgo5FVf4t3UIptWR7Ty4kaM
4j63VaJ3dG8XT9b9qjy5SnoFBXcs4baEdcFTqSFpNUkY8tb9XYPt2Fh3G+nLyef3igd/X7MZw+0d
5APxFHpYGre1wkU8reVJkqxI4B4WY3PnDvkuLrT9oCqhals7UYpjinOsBmtA7bJbZLKzPDJWFcb/
j7Yj/bksUHZWz2iGsDnPx1khtZt2XG/uqHIi1ygDsy0evVw/E33XqDMjH9wxs77uvb6+BQCCUTVN
bzz46IZDgHN/tCsFcT7JoOtxXCHw596RGMljq3X87Mupt3uab2IRWoA6mxleTFxRXcizLopXL+Qk
iBIufy7gkByPqzk3kZ54d3ZmNGSKtC9DVa+7JLGnYFiVs2dO/EjZcJ61k1YYNxPtYuwo0ZCIW0oX
H5GMjzV0lxJGUsbi0Fozl4gRgAh+zjs76hXqpqaJMuXq6SARFM13OsJ7thhPtQzr4aAUedC1zr61
83smcdjWsyAdP8kYfFuZrUApZfY1+u3Us1Nr93jZuJF5JmLm4lLPXrU2A4597aoLxsrRIPGVZ1Tb
QRLqJKnUxaMFoAKpZbB0E/89Qqu9s8iLY0a0Gyd2rzElcFJisO9LthiuWh4QCiGgeCmmUQ9zT9Hb
Q60b60oU26yscPzgL/jSrmZ2DEpNUnJjrFXMYWCtT/G8NdzlEKt4983CVF81nO3LMQaVahrlY6u4
lCzEmflFbq1RqarY+5W6v/EqU96NIF2iFEdv4nkPRTrdKq39merOH5vbtO1URGvZLqk0rjpHfUZG
iUNRwtgYa2Kum8LZZQTg+Eqfy8ieEQ6pZUyGZUIq0tD1MpwLGlCnb2EyMP+K6+7OWatLabB6dr0s
MBKjR8ehxsdR1iJw9DEJQW/ARbHh7y2qAG0MJk2YfjoT1d32Z9NZP1JFfaUuvS9Tai0Vx4lSWcda
L+D7mXb3p+w0zi4JWgNd5runlz+mobcvDlSLYNLweTJlNf6msamFZIQ6vjvXkdfqXqCpymfutgkQ
vZgrdXHOYOYZ3JTWXsxYHdW1kH6cVygAACuRupp1OKqGbPEXjZDiZMNQ1618JYHshYifS6UrT2Pb
3WlyegbpdoqbMTS97Et37Z9CnV5r2yOSRGOqhFiBoWBROjB6pAgSg3mOW8/lbZ8UTlClknJykzcs
xSAOqdN7vkjbT8i2UZk02bF0jPoOiLy667m1D6pGXkyLswmeF4soFLkd+rCMy5O4GGzAI7OrFX+3
7twZaUolmpztej7UXf7oLd7s6wMHnDAfzWZMYP70oRjnP8ogzumKS7rwqhtqDoHPWUZimYS/pvXn
lLu4UxSMXJN5ZQz0KIryZM5zVOvj90CkrA2dZ63Tl7ayLqZVPxYJIcO8e6hiio/YM6/uVtB6WvyZ
OOQ4dKZ1HRbId02XcO/O1U9GuC+ElL1IRRWg7QZ/qH/xnahqF1a6rRs/ZZPJz2e33S4ek2dg6Gko
hnwml5MnM8aEjKw6SG2bF/Y6bOGZo+5Q4ohOCTq11E7q2Defa1qKQKb1u95pj7liBfQPge1M96ub
3suMz8krDrKyw9RtgYYg1UsrVNquT4RVuFCxajz8F+iAhmzDGRSxIc0rmarQc7CFLyZIBj3qNCqY
0fC3d2hY8teZ59FmQad85YFekAtp7lLPjhZV2ROndpxL91ApVZS48cEWJHfT0oqm+uzyiTKpSIpA
syUrBb3+RAmj+RiwCbsvrLBsrL9xylCeZ852LremYZxL6kcmAQfErAizM+NmmIZnLyVixpjG3ZrX
TF/HHW24RFbOuT3p/hIbx4FHGja2qBr5683wncSCI8i8FYUHUbvZq2LcNxMcqAwaTfltx99Frt1k
WG8y0gQ8Bfl/N78OxnWpPwY0MzZs5ISDJj7xdGNyo9+6msccs6Om41eHuqXWzJMnVhvWlZ0f5dCL
08KMcSh/CcxtGnnZHk0wOb5pXWmwhh4RSLZzpXNcRwc6tbwRDdQfl3bc66NaEefca3ZWCeTKqR9g
q+007M2Cil66a4AV/7YTAGtUXAqadW8ZGJDbb63bEgepNLspiNM6gitEhTQ6L0SjNUoe1evfuJU0
MJiY5VuqfpcTD2tA9hMps4nWH4bRIthqs18lt3PyUa52hEoXemYeFhNNF+VsCYrHKIbadzBz7duk
erYSw3oRueVi8lF3Xlrf9riXtmeRkRDTxjB9tipt12tKAYzaymiSljvFzJ66bn4YbMcMK8KMAjxp
f5LFYT/DOv3gSd26IMGyDnwALtzPpgtbVx6EPZZwZzKJCDl7ZAB8KfL2CSFSyDDtPHVsBXP3vsja
z9oYSV5Ibejo9h4GwSlmtOfZbVj3yycilQvK7VsU6Z9FqR+bWt1nqrVHNPanhcze2cndMLFGmlxx
sJbxZR5XuiK7PzSuFhVGzP+DkIJm/BYqpPSOWdisJVPouFvFPzBzNFbrTcFMXKgV82mWbzs+9BlZ
sJ6iipHc4WnLEmSK11uGU+uT7bobxqMW59bKKTzdug7dyhyuaqFXOxGXxaFM6KIJGiIEXmbqfWPg
P+LoOSylho4tWfIIXJ9FrV+8xPSmQyFw32mnNBMnx50v29pi1YikcdoDA6Rg5i/ojR15Xrstdk5o
GM+Dne2tXMsijB8TgcJM/YeyuTM0Y8dO+dYU1ltl8Rk5dooofamPmabq33rNR/ohGKdmgc61g7I6
URrjb4+vQfoo69nAjLOqL1fucrKGejU3N6JaPlm0zX2ah7NYmfa7i5msoZxYcCAhaiwmGboggKHs
XD0nACrVMrordCSK7jKFJy19Z9JAcGW0qZccbC2eq8hAqy35z0kCTRyhKZRERlppT0Ih0ApZZg47
7jSb6gAQsB2mZm4BamZrrxHLjpp7+Zg8FYjeLnbmfqojPQVJrjEdbCXQOBJJAdPrnYk1pLRFipGk
R+6arbTbqVSdG7FKoxMvmcbD7I4PzNSebSdF152IXv8kWrPniYklSoyPORnIO8WcgUAPmrkjm7Y8
MpAumiNqRHObT/SqjJRifuo13aGKhn7Qnu1Ual5oNfxmQT8mYr6Qrti/5xntCO1DPmRXK1+09AmC
wGwfq9GOAXqQQ1ftuODdmU5idclT1tRFDYZSJXkQBgDJEGyk8lweVEWo2gHrUJM96G7ROHTN3Hz8
ZadLH3iMWv1NpkBqfPaWctTfV+AATJ2KPEPSZpeiD5t4NuJAqIlkCKrUNl4brbR0P2lEhpHCtPXi
yP/szm9b1SufVbEqAiyJQw8gBb7xnxXWApMODwY3QPp1Wp5LdJNyh7E0G8K5suvFx7wbOGbsi9HI
tVvP8BqTNaZrVkcIRBNrr4G7x2Lr7LI0hfLsTJLJFQDHO2gHS0FwDcSd+QvL0MRxWJPipx44Dr38
3Lfx4tEcDGPiEQpJHGOxDWf5UHziDPrqQe3XHq+ImiTT+qQmbVVEBUZBXJ2xlxekJtVAmSpOpEFd
4wpJIT0p0VK6wbjD7605ZngLd8xkYgvSWS9e+2qI8cHmaWuke4dVNaWAik2ZX69a8Dlec4N3+UQr
l3mBnq/bSHWib6XB0vVoLtvKDCCGMnNq+7Yew7lssjFQZZnRM7aW5fqosfP5AcuCxCM7pqlx1+Bb
simACW+/qWnArcjcdm8HtWwL63GsmMJip6kM8q4t8p8rBQ/3udHj2PnrZQo2AJJB3JoJuhkPdyYG
HB7hiyuJelLpjb5atbYkoqmhqS8MFdPlywNMPuxLQ81FMAjgRIHdOfghuGOo3NdGG3V/skr30qtN
etSBl5Fylg/8pnm8a51iYGE+AN1cRdkfJ0QH+5ThG/5gtfOdmREpRzUKpKo3brG81gGHhvXaTpoJ
6aUHpGj2RAjFha3ejaNmR0XR63thdO3Pmi4VBfdsCDg6DdU0WbIW5hhN8bJrnwPvTALir8fXsVaX
K8UHmarQEEEs+5nAvyjM1IN4N4793s2n3Kb4dRM6bPLc3k2tX97ShXkMmWCzrQK/0/W3lhAQJmSA
wCJdOFpEQxmHDqTKQylWkOWprbHs7VRLnhFXwReJY1e7K526sxiKevR0XcXtk0IrfY1NT3ECA5iU
5ZMtmn4TqDPeKONAfBvYt4e4Xlz4Zu78YXgW851kYrjkw6R1sIh1K2/toOi3+WjS4lfMxZT96BXe
cw7QxggdnD3sG+eKyfFgK+3MHjZz5GeOmkJ+9H3mAAJM2wGvfGc7jXuvd9VYR93YskIuXBO/vG5P
XlASrQgYt9GqebcqKsqT1cRt4zeg6OYDMl/XCrCqZyJKVXYLOG23h3etz51Ca9/Bz62ZQ6BJiDHV
owuYsPKRq0XuoUQEXx7qytqmA5xvVfAPs9TYUmy3MPE0oTdROXhxdoq94czEKA3+Aa4S264AXMvx
x8bPerMV/YsjkhmI9qi12qczDbt/YFcim0PjG9drepQ8ydqJvQT81CKPGqqkf5Rs2omdnRsoFWVU
aPm3MjD/M2erPVmMdfYOMZG+VNe/4O/3v+u3/5Ut5f9lKPk3g8r/5Fv5/9F1sunW/mfXyXPyp/7+
82+ek+0v/KfnxLD+qRq2uqEMPAiW/+45sRwDfKUL6IOYtI1B9l+eE/OfWEFMHcOJZcBUYmr/fzhO
/mm6NFdYVWzdhsxh/W8MJzwENr3YvxallAfbN9rAd6quuaSE/F/LdWflRyjz+MEeV2bOchLHddUu
9EU/SqOmUW9mFCElAegVzj3HGNkZ6u2r7k7Wi726Z2NoHxXAxCAG3vXEOruLfXUM95MT9QCvNvY1
Rihkihic8wzDKs95MoCWru1zh1aYjrz6IwfzQNQCvV3FTVo+oU2sA9MZzQh9C2tT9w/ZfPipRbdj
UPGXzSPtlBjPE62e0n2VVfbS1mYVptpEHPSg3cgFwCmC7+9pOpZu9wn16NP1GAo7OfsTDEC2vzry
qxZKFniNzjhmUB+kSO9tNWUqwLCoXF26lrx50CsvyLQZlY4+P9QzRmfGbeY4fDZ9Ti+llzdwOEDk
ecl9zor0zaiViBPbrVQrgr7U7lo4ks3IaZpmSnfkEAQVNCu70nqWSC070FRqqfx023q1ldpF7wfJ
nqzMKRtM2t9VhTYCWdEjhjfKoTNbAi0act2jNbDULBo6LlvxxlBJSjQ1WvoBiOdL69Y7OS1E+dju
azVzNmI2vB8ZfISpEPRdHoC2aei/dTOvOau9kKPEI7BuelLyT3PuGbuqSb/LFzUa5xLdm1vfOWZ5
TduSLZ/6Y9XGW2nWLv+3Jirj8pFNcarWzAEKcYsKBpKm8bhkV+iGnealUDvbU+85A6aVH6kZy+2o
a1Hmye5aO5eZX2RJDKKMyvVmHsw20EDmH/K5/egS7x0nlr53l+nGzDN9n+vex5A2cJSTjjX+cmtr
lIxGw57ArJJdSvsVlPXAjq/UOWHd1dvrlndkADpgJc2VNeSijGKE3TsEeHeQRGVgawujNEJADK8I
ES/hge3T0zBqXw2GL9C18QqgY7zpwG1fyjF51DfcmPnfL+iSN7kYj1cekVmE/qrHXWXvDaG/Vr13
RKTd0xe3KneLq54bz2DBYhYH4FY1XFAypRAh37SpOgRu14tTvqG8//Xy+8/i7V9Ay1MjwwCs5xTE
xPSi2RMHEIEgiE9z3ARgUs1oraufWbClgDNz0pZm59hLcWgQuBcM/bExGpvN8fcrFF873WyVPVrH
4VRl+Xj6/er3Bf1nDkd5ttjyzel5WRbys1MgnNbGxe02Hm7H8PCkNPXAndAhPnKXLdo9ZS+5yge2
cyuehN/X1ll1gg/Uey52NHLlxjZdPnXyG87ARNe4YYPOT0sqIQbMCYGaLgvVTwatYLV3b5UZn4Lq
iZObJUzZLVQISoMefcoO7ZrciH5RWN8Re70JJYbNzUu6rta//v6kvy+zA5+AgRg/9O+fTQIYQosp
ky/nZKYJWS8cyX8YNnh+XT4w2EjDZGPLuttnRGR8TTgXfyxMInLILS+CvILi4jXOVSjmGppDSne7
sZxHJqOnfnuJk2s+Eh2nxceeZ2zl5s5+7kF/TtvL71e/Lwm0rIilcuKvq/01OfANmpTCjjpzOTkb
Q3QE3QyEuY/ULhlOIiGV6Per1bZCES/dZrJ+6ot2ClmYOVjIEnlSFn23YqtiXJH8xAwrGQETAfL7
kqf6cNKMKKNdPaYaJvTfl2X77v/6Y6EadEyN3BadXQ/oNEXxrsaY7MfOEmi2O8RtBbVNniOrdQ3A
ptvL71e/l/ZseNnJQO5AuYZOIZ1ojWUlmEwX8X28gsyEzNwdSNQ+DcPyJy9ic7+46ge+WSAKytif
2HcuR81+dkklIFtavjWDOxxpnC6sxfUoG4EiDKtzlygaHXVn/CFEQmDjq1hvNyUUpJWYNS6d2Qkb
l+6Ha1gNADMUZ6shfdTL+sPvNfx7TRhKNR97s3psU6BIpmPBnt++SkhKjgZLQ0sxCpspAtjkWkUh
hZ1S2OYFvXxSMYLdXpe6kKe6jPlSq+edULbJVUqwJNZC6Z6A4nGxZTyFeB/Z4FY1d3Uq2con9bm2
2vpczOCZCu1gjwq1tcll6JSXlEUTg7hs2hW6qh+VvLuZOrq8Ni1D9AoWHC6tvJHbCwYCuCJp0lJ3
17fDMJW+7rALqlVG9e2dNdTmLSztvZVA8F2sRVy4ysAoLerZHNo7woHdYzuoOYtlzs/UWIegteMc
IlgdaXi5w6oZnTAr+fCAxbu7DKQs97yVMx3XsTZZ9ouLBPM//1SgnD3gd70hSjy/XzXjb1KXgNWG
xzLniaEgshGqWe8dsIZ7ocYigBHI0LTVzAj77oG21PszMQNmFnzOEHSc6wEz5roep5Q5VsfGOlIa
PhhG9tl7bFRuWNbmeoTNinC0n28QsqSO1ENCA8O+dbVbnJ5BM/NkHPpwTkni1ZZ63jMneTFoNMPG
hM9a2lYZtCuVEODNO60ZlPNSgs7MNYXB1gAz21M+ElEN9M1LEVr2dbMDsm0sWJyWz8T5OaHoRhfl
leAKXFUQsaUjeFgv6KBU55og7/XpcfXLMFmh0mWnoSDjSUMsglyji1jQr7s6TfQAJKFvxKEOG/UG
35q7M0tEllZmZVdZOwe5GrSqjfWtKuVeFwYwA8mHtpI9rxmK+0qFJMrNqd4tT2OZ09rHyXhuw19O
Zc8jaEOSbmTqlwkSud+PDBUKr2FZNT1IxoFRl0gst8XBZB56ID8toj9aobLAbyxJqVCrfj5g27k6
vdOcde9N7RGgyYY2kEyLECAZZd9sRhkwptBJ0OuPMztNN9YUnpdRgor5wGzxBmKkHq4oNvRYgfPA
fhJtZO3TBaksIAj3mQqGNuXMqMMxzk6FCH/cBnSzuMmGrnpCn3PIyZFAJdfdcvQCXsUjxLxg/G4n
xrHsSI/zYO3VvJxB+KpsdqaBg95y8tCWnhEoFVhnlWuERWM4iak5sssG1hWf3LFznpmJlrt+nk2i
f1sNopP+N3MNI4JjkZ2Bf9HfMwHvHbQeU4zkVo2XnWc048UUEoiE25MjQwwOzKkqD4w6JgRo9K5x
Zxu+recKz+1aBpMqecpBCwtmYROP2hKjKVa0u2n64PXujxYbBRQHCwmEK76KuPmBTfLt1Jaxm2Nl
OCueBoEbKPfecHOTJbxz4AQ0fChyx7Ub7IPVvQuPe6w22THXlDg+rq+ryiQxUJdRCbgozTXntG+a
m1wxntuFQHvMF+o7HMvnokzaB10evGTN0S2z1apQK7JfX81LZqebssFsD3Nc/TUV9oNObxoccuUN
mvfrnNUvTSrkkR//gixAcgnMRFNyG5r6MVNEHDZ1fSGc9xBPxostmUIZdvGVCxivDuPBlbKeIeDk
7ifT7O4GnOWYESqmDRljl24CgpWo1bs1lBf04j9OzxBeSeYpmrr0Yg3GeVIIPnRMzQxqV4MiBKZM
GbPHwit2fdyeRlIgdkthfY9q+tRlb7wF1pWki4sYXflCIARDLPhGZp8h0EYGF2LDmYIpL6E0bS9J
Nv3XV79/jHNvOkrHuPzrnxtOTVGoCy1Ehyh9bVA+EyDs0VT1MBzL8WFL1oPEtxfDWAR62d9TumVH
Hhhv+SSeMm9etsjNk67lTmRr/d08258yT+NDZ1kPerFd/eWo3hTbi942My5Alqxp1bvOqfJ6DnSE
qaGWlGW3F5KZrZfgq3F05ct11wW5rMiDYvjCUWK8TkX/My19e0Wn9Na7zZOKTvimdKnnLLu+uqb7
Vc61OICvmqJYrD2nsHlbZQwFDW2+WNyAstARkpnoRjwlKS4E+Jhhaldn6thII/6UWOWS9FeFBBTb
+UT9+qlhNNdIO1Dn+BV4yrWwA3Rx3r3T6og7IW1xX+sfUKGQIPAovGMEWtyiLaHbKnJ4LRWqSSPP
tos55a1eNwTx9qI4zHeY5v7l+Uy4bWHLi5U/lY3d7SyyikOPQNew7/Wn2SzYpnfTt+zc+zgf1BPf
h6v9OVH7+uzZw73bOVecXu9yEMrBBTjqi1bYUdWbmNv0al+gFA0Vd6UGymNEI8lLQ9YUDEH6Te8u
dbY4+YRp9ji6IS3rTcqagezJerho3MkmD0EboxCggT8r02qitBknjkn50CZxFjZKTJxEpb55a+HC
2x+NCMVbw5sU85xQ9yQg3UPD2WKrn73eQtYiPEmQfPkjDe2dtUR+AnJQMradVRLSRgCfOq2diKq8
vzro9kJWWpPfYrUKJzDyvkETRCSO6cPNm09NbxCbkUZm0cTR7JXQVTuTz5laK9A1Npg540hK2+IR
XuN61R2knVnjcXmUaiSRt8C8rkQgUCygtc5uizqLKNbMQyfaM5ful97MDpKcljKrLGDfzM2zJrUM
RUwT8oahoDMr4+QmIwRpl8AXGEAhaOyDrayf4LVRa/I+dvCoSOOjrdkKCRtW6oD++Mx22iCToHZD
q5KRzIDhdvx6WAK1fQGS6qh1rrhkhkv4WCn3NXHN6lhgu1/Ly9qijlJcYrcJutLOnZmQt9Yg78nO
8UxoCjEuwdwjv0Ba2AZUn2AajED2iA4SQq2CRXFvTBYbWKhQQHt2qGbNiXex9IeuhV5P5BFqWyQ5
y8AqyiGtPLNG5Zahyp2oehaUiHPy7Mbu1eMRlevMrWeSmOT1R2e0GvTHBdfGiBWW9KYED4yLoxg5
ibDXOahX79g5yY9UFca75v1oOBiJuLL05FG2LmYQtT5CKiP2qjaobI2M9YoAwc4JnkCXbojc8rGq
OzvqocRnT3ZPQNzHaqXunpmoCuG5BtTJL0kBuLTA6cbBuU2K5SGp2mNCri1s3BotVLUQzDNZB6ap
SaibqrNho25KoXBmDyprwrva1HtYqphimkbH21HTdEv+VdKzwIzTsiWyYHiPaW75/Rm3tk568bID
unLjNNWQtmukOT6q+i/PROyprgsLLHJU3XjlNIDNAGYpLCGgATq2zt5iNAEJ6io6keyIdunNQZD7
h79A2VY/zGM1voxpyamf/dSq51w6RmN80/i2dL7aY9HZ7D/mzrpgpDL8ATMBw2AyEBUW2rGV+GY+
EqtJuNgkdEJCVydMhBoqlvOhZbVNPLJyJO2SEp7zIq5YPcFm5ZpFsyEqb2cq/bMKk7Xp7L9ZvQ7X
aYpb3042XXiHfzkrDOMkU+VFm4pvPAb2S1kmzw2zkePGvSRFy1UCgTb+WW9nCnB5wUaVIWjs3VCg
bwBJN5Ea08mzXqC1YwvLDrFd/mZJfW81evFHlSpGdNOWz/YCTR4RLINN697lq2hG9n7Dunk61Bbh
cCtkrJOlvNJrpuFYIqJc4cpIAflfi4t73OtWVCdUhOxrto3/eOvmkl0xVqTZ8RYGCbJnHj/NQMoo
MgHgjedleINF4R5qRQrfm2Y3VJdlPoz28oE0wYy8ZjhocsEcs7nMyiTRwrGn7uIAZ6c1UFVNunfS
nFrZ8yupl2TFYtJIFM36Mv+p52mNMlOO+1le1qS3zr8vSUca5+9XFgYtrIqqxRwQuriQrhZYCwFd
ZfWXefsYoqtqVBLYp3L4GmSfnbMkGgq1PjUOZnG5auffF6fmNG8hezG+K3KfzG0TzxbCFNtpzy7i
3S5p+7Az1OqAZNavrLF8XguPUBuGI3XG0N9zpcKqqUgueCWN0ETe/glcdhHpTmEieDZKD52wfFyX
+mDHTX7GhNHfd4X1YnUs+WGS9zsUVnLfzSWrBG+8UNxa2L9abd+LJYlcYg4iBbHVdcQzORnztWMD
dG22F6uO3zDFxZHOMj2dzXBUp3fTiK2jM2VDJBo+8AWOE9ol6me9cv7MTryeNmcsy77CibShnQj8
BCYjyXiFtapFBIn9B3lntts4snbZJ2KBDDIY5K0kapblKT3kDeFMOzmTwXl4+l7KOoU+Vei/G+fm
Rzf6xqjKybJNRXzD3mvjogC8BLiNy2fMciuYlUC9K7rh1LrO7WGZfv3Ovrpn48+k1yM+qBccAKR+
eBu7KtunBVIISqvomy4T4y7vZcauNc7frMFptzmjlJ2ujR5pbi0OsdN/KGMuARbK8SkSJQkKQ/5m
uj1lMYqIFm8dGrZo38xUFkhCb6ZiyZI/q3+q9lbbEzi6SrtP1bj60hQ/0W0Y54TLiprTfkAt6q5c
6Z2F+1h63XmElqB/x+ZS7SA7yj+6HmGH0Ue/iiq8E+IVEXx/k7eW63Brl5l5FGVyYhOM1QN/KQ9I
xVRBPUh2a/j0cTqyCF13c4N6MH/oikJviUbPgjnuD9gzUlgmybvukVIl9K591hjr0S8/aPT1cRxe
XcEAbxHjNgyNfeN77TbJPz0DvAOzxHA9h2Z6sdImvdRt8jlNoXvwClrdltwKS3nPftbZQamy4nVI
64ekq8w3ZNTnxa3P9Thueg2xKB5KEnnr6j6hJi4TJT/mynnwoi+BPvECQbuIjJfC6ErE5CU7UjaS
y6gf2ZCejJFoPE2ybWE8TVVyAdvHmze9wuL46fiEL7PsdHQPx8435vNAsJ3dYBGaEnkPgLe7z3q2
urYC9xlmcD/fnKiPN4PL4cyCnt0FGzlCssyNCicWpX5zSCVhkuAnN5790/Kjb7LC7rGQHzlLryKY
oGNQVekNkXL2DavxPmfpc1KqYWf5VBENE7ZKQzqc2vTQjQQ6+/F4a5lL+IWgKo6O7XuEXLgLlpFV
n9jRywRKfltnSP3GRdEALt3rErMB79BQrfNGcidFjAtcj+ntWOH3doppox3VHOTcylfDMBjXeN5D
IgzJdt85tip+0hLgBKQS8iCkC2JzcDRulNts8/Zfvz/4nnhE37VntczYF2A/QPDp2ubco9MINhd9
/IF08fy+uvnVb9kQlZD5JmZdtVvAl6f18tLULnotBm6p2R6tpdywQv7hDO6rqWjNymLdMrcAjWft
ecfXYRJ+s9O9FFWxL7JblV64d6yyK/Ta6iUp3mFV5Xt/gJct4+5B2WoJ2ORe5ppoY+ZiBYP6gh83
ivBVhOJ5ClsW5QYcY8/54TKlDhhbXlPHu/cYq/RDRI+4dHrXiEuYFOMjE66nwtZBgmd9h1nC3mBm
wYoF7Ro5XHoaIfA+jjYPk2tVSUAswKvnU2Nqbz9lUXuAqslj0WOUSFHaOeP41I4TVw2MkyrGMkjC
w2GyWdebcinXeNuIMPPm/pyS4/LsVlziymuDrCyMzby0fPlOOGFvl5+RdefwZW94r6j1iB7KLBRG
70Vl9+bWUi3TV8Q3BI2yTzFmDBuZsecdTgTP4u4xE27cGqxhQ+QBB/8tmA3FDpL/NdluM6aVMSQZ
B8hA7AOVxMi6aWSiTk408cAXzcWuxvmqWXgHEz6ctenEvL3d7hv7bpIQcBVIXpGYcuNQ5vddZFkX
ztQX2VGIPZgdtzR+8YZL/53ov09bM0W344hegdNwi+YL6uJy5tIaVkNEyZPEw4sZ6nfDaqwHupuW
aWeiN9g3gBWX2yZyxRmW+6tbsMQwqoYc+1sdnuQfVpd56wWGa+D0DBdo2O8qyl3ag2dJis5dR4Kv
TON2Izy6VfDJx3KwdtNsc53V2Xg1bpwE5yaSbuuHgpBn00ekCxQDMHPmKbDdfGhmipjFpD5xXXPT
TQQQTGwLTy5Z4Cv7qFLrDUc2G6SE5JV45jnrRtMOGjRhJwfWdQDHtsVSJ56sBYJBjKlezPXtLGU5
EiKgWhGx1+/yCUMe+pai+26og522H7zOI1qbr96U90Wr2N0Aq6cnvvp62JVNS6ae43/3ltAJSism
XphScz2mWHM4RIyzv8Cx6Zae4V4pnksL5eviC+4nrECjGnxWnpJ2ew6ftZvAyIDwb2Fvq8cJfUO9
0/NoHwvGJbYdd0yTs13b9c+hJMpuMZy1VKbD/sg/TZ1KTqAx3uNEPFsZz4HhNmPAO5WoMjxpFzev
79uBAUVrgS+eZbTFIW90yEPDCfXkECZ4qWpq06a4017TEpsukXKgmbUH4gKgDgWl0407Rp0b2SfZ
EWLGafbvSjc7jLXx4WNxWaOC28dW8WCY6b4ymvZYu2yMmUYhcrxVyFM+rQ23D0mji4o97/09EgaA
42I5Fdjp1nkbqb3RZembYggbps3wvV/IDRls3e81CXd3+WCd0DDHVHdHK8XSWRmFG8DF76+pUGAJ
HGd+K/tcgMqwy31iO90d6eZkoqn0R8ap78/xxvTjYUtyFGxXUSfrSrr2NlUxUSikjAZk1uVPdTss
6wh00wtQYzQatXyo63J6fVdGrj9dvQBLMKf+vjFseeh6x9hGcS+fPVt9phXUGiseDm3JIky2CEdt
i7UDPqnROyC+Tp7KLEYAYyb2Z8RrRiI6MbosqKMthOlxjKFS2c6Zg6ojZokNNMuz6tVr9VPX1uFn
bdmnxEmmC10Hgd6D+Gi8Wy6omxqnZfRFEHb+zPSWndoQV2tb6+JzWWsSHz41nKZ1zKj8PqlndUg8
6W8npDbPRKA7twMuS4f+WZJ2weTXbc65mdmQaC3UBL61BEVelK9Wg+fHc+bPJp/uzd+2lca2zjLG
Sjnx5K08JDyH2Y7SnUxa75CZhndNPH9cW8jUrn2JzGZGJzAWqfqa0/g9zL3wBReqWkNzPvbnuoHi
MLrON83piIJ4uSJJYHZrGcXemidjFYbuq4EIat0BdjQizdvWZxW7DDA1wqZ4tAvn3Ao3wiBGhmxW
8cOaNeTCHkXZpk7qnJWuzc3V1gfSH5F1er+YIm6mmrmt68KFtQXDgDqcJ1TF8Zvjx9TW5US9XgtK
OINbZzhEedweWJZNbAw+R8bMTAaB11RDGAzohjZ5N3xxQHTuci74Cd5sI1TcGc+A7ug2+62+/ZOg
FvTGMRA/pf5H5RR3pYVwkC3uGU3XvXKdZu0sguEca3MrkhuRip9DYZA50ppfjK0fTavfWz5fTYLG
M4ib+aWtvreunayxlt0ISmLFeoQOHA1v1ZFPSFji8OHESck9yjcsHpcvuvL9XIwvrlc8ID/lZqMe
VQl96Ux55PFDCFuE2k5oXKC2H4x+Im0c9DE5KPZnZykoJPmjV9hfE2BA6DTfuZiCqfLCh8xnpawb
6zuvZVtJ1kFT1T45MPJXRsz1Xo8W8a8PLAGfOg+/vcjmoLRHeDV6+TVQNNjpW2N4730kNfbRcZcz
XylV/tYm58HAC137D2bfnUaSLyvXwjfOJRRl35m/UWywSzL7o3bBj9TKi4757DA16+q3xc1YTOYc
/slnh5aNdx9Tqka0L1Ep7nObF2GmP1nGHGeL5jQxp3bjhNSl0Y0umpE1nnlWvtXNZ5hG1X002OtF
DelWpv4PTuNzY3VErvfLVvdVe53aZaX6/NS0EhjM/OylArd5MXFvhVgsgbwcB5CxzhwNFKTmexf5
DBlT+9IP2fI4hulbgbP+izDXFfSv+MpPhsFdg/O0mIZVj0300cgLZ9/Y2PxSy7/qOiFMPbdvGuDo
m5nUO8/V5h3Pzjmsvf7ou9F8pzJq/gmHTQCEB/ORVclV66XfiQ8yMTauBi2Nbd2l1XXR9svoJvFJ
cP+sYjj5K6Qh80opSv0IGI4ss4pRIxFgfnRNyF9fN31K1ntc5juE3ewbsSsI06w2enQcNDu4oAEV
zOs+/oEqu+YfCM1N5o/7VHdonvUpbrzXvklYv/U4PnFE3cCFpyK+X0K+ZGEwcArn4Qd8TbmBw4GH
bR6Zb0JIWnwE/whnNkseFCWP7xJ2/T4L3Sef2QCbPLaPDhvilZA6PLFbWDahZMDP5ia9c9LxXx88
fcsqmAa5+/M32hyv8iipP6RuDZ6Xv/7079+eymgOBJzxdQIGfa9G/W12NXpi7QjqFIsYcT9hhErK
xa+FXeFYFem27tnwejNx0x4yITMeqRD74t3Q2KWLUrE7FPEhJYvbEOZO+cmH5zEH6xB+UAtkq0KE
NpPBEWuJS6kXbRbBpl2VSXEWpcWxH7dPgsHJDTODnMb0awYdoCMwy+QO1VO8BCWZRlaVHZ2YQV0k
5xVhMT/TpY02igNkhfItkJ5/IHEdMvpALkXY1T+8xmHj6j9ownM50f37hB5zU0Mvh90Amk9g4bac
8lPfhFG9KLdlBrK4XdRDlTgRg/a2wTDmeWurpgELe9Zbk81a18sRipmlHXQ+ucus3AnQMvt7L+lP
zowVNTax23T5hzl55bEUBXPa5lEm5dOIeGOHjmQv2LMeY5IotzpFGl1Ftn8oDLgeycghixkWj1sx
5udETt5hwpsYoRo+SjwB9KZ1tb3ZrDnj+UHnhQXPgN41s959C+zD5F+KBD1CbGPPLflftN/swCQK
sqBNSP2dm/ouzK9IwV+sNPlpy0xfZpMjskySpxv1Y+VCPVzXefk4djrlGGiJbU637QINZ26JECpq
KknJIjYuPmxvvmitnwE4gmKqWqTznMiLm36wSPllLiy1WGaIa2zkjyRcfJYOPzNiTtj4ms22QPm2
1CzMsooogTD281Ov8l/65gzQMVqkOPQ3jpw3ZWQu22HpCAfzI+aLcfmx4MneMMBCSFwJFPiunx3r
bqWLzg/g5Be7puAYCqmxrRY9viunx0h1jwA5vil7frPoMdd+kWeBWwIFCFM8zk3BzfEEpOSSjuLL
xOs6wsaEVCxO7HuYEMWi+JZW5tEU4n3A8btK+uSxqcFet9qvgqVjK4NM8ziZyfviYKlvenjwiOTL
pHvMlL3CBJTcl1UdZIXckGIQr1P0JatO8cj+N+pj/yai/V9x3f9vFNBKwEL/tYAWeHvy4x/U9tvf
+FNBK+QfQiK2QZ/KYkCgtf6L2n6Dr9tKKZNtFHMOx4Rf+Be13XL/8F1borg1HVuZ1k3X+he0XXj8
ns9hdZPWup76jyS0fydGeZa0bQcNrSPILLtV+//QzxJMHsdeyPtpyC/2AaQc71YPR15sBLZ3Gw6J
8P9Atfw7lZHPCIfegywtbczrBAvdXtG/IY4m7OpNHNq/ynZi+IWU20nseeXMzjMMyt2//SDu/9QB
/zvNnUTUf+iD//HZANz/7bMtedXi9oAnXPd2PQHJCzN/2xDDy6KGre9z1zfFuJKMuIhrsgXKVD/q
8De5Y71kVOzSZOBdYQg8TYvqU95ZnaLHa9p+Pjg9OJEtOZ7wCxqfRPKziuUYPQ95W7mnhp9de7JT
tBJ1u41rz+7qtZVUTuLPxBPjiDKD2y4oeyKnV+nkMph1fE3VUPOqRuh2dJymZIDXjMZNnhwLBxNe
UCYOcfentpt8ee7phTD1RpmPzfsTFZYgqj2sq9J5d1hGuQ6OCZah+1h784/WGJ1wN0OLK1aK9Y1Y
D0NC+hQ2v27ZUFS06WUu9GTvpkWHAA9sFJE/oepGn/iLMNiknZ+5j1CipksKptbHCCTQT6dpInUQ
YxcAaZdMlb9qTWusjlKwHw/yeS5P2NEbsD+mynFFRjCDDqFvLA7xVZl/86rmsCn2MYumerOkVkYs
FgJLdr127nQHhfXuba4LU+3qbIimC18GMpyxbBeOvb4FR9B3ds8l69rF28wV9U5z4OO5N+vGAtqH
PfurIrJYB+NUjdmrLeoK+VaE2+eltdoEtBwpWPauNlqq0wmwIjCt/qvtF3bJxKE3DG6zqSqAXYbY
zmjYbckuXhOK4jyXC8fs60wRUJ/DKVf9A9PgMdzhYRN+wJGwYLieSfwm2BdGFkIhPRfU5HNWJzt7
Sdn4YudHXstexLJjqDVuPxGqoufm9muN7KPvBZBGv1k5tiv7dZFX2M/g/6m6Fci9PAOqNEqXwhrM
K0lJTrVfBGabTeuSbwm6lkfODRI4gPZTM+HHWDWmoAKYBJ3onbIsF40gbDNvH/nR7dKrp9kxuABL
9G976RZdjN+Z+NcnnndZbSq+bO8x1gUrNKo3dO6xGU8Z67JxsDC117V4qeoWIg3QEWdCIo01/jtC
3DhmCgmH7Ab3yAplfKsjlnUHCBmI2OBx41s5tQyn5np/I8g4iPDNtmBDLGX+2pH56t6nXPgjPExL
FgcTtMutGUZBNZpwKfADQUqLCljSS6xZ88F+vnFS59pOkq+6HmBQMDttDGTzBgYeOiffzmyvWdtL
O9Qv7jzm0UEb7JTeHehEZQCph7C8TR6L0qyoxvy0vmYFb79HJxys+IyrmxgdUpPQTq56m+3dgT4L
QrrK/VvWLEijlTW3KZ3PYIr8YEtahkfig9E2klWpxHKLB5+AKcXY46BKJGqfKpci1c1kffF7C0cu
Y3iICFFr3bbt+IUs773pSyEPGu1CttEJ34VVNY5YvZB31bq/ZdVFHcIan75k2zWcUYHpDR19Jy9j
QZVK+0vWT1OzwSgkBKMzY6yU/kt6pXlKhyHr3yeJA4qXwSj/CSlNVwZDPxOH1Cmz9zdmNS3+vrD9
2TlZomZsYPaNKrd5ymLpGA1DnP/0QmPByapmHQ4HxF90I50W9YRuMTTcZ5E3lheMNdosBGlLXe6s
Jcs97F+TLr4YzLftNYELoM5oLyqH6bRfavYvjdNYxm2P4uP3wAgHj4luhHbEpkWYW5i3vtcnzg9j
lHy/4OmYGN0LSJOwPFCeP+NjANFvMBgbcBslswNWUgGwNZOx/KFDqzbWCPuJCktNf1nIPWKMgTGw
6fG952F5Q6c2AFin0l6IY9NdJQ8NdtnyO4Mstw5a+Ff+toLoG+6wsArWopT/4iuzAIJfpVd0xVkb
I6gW0/b6bxAzXVTuvDBMuEbaOQ/1HBqk8CDRzl+5rd2IgYkRhpcJWk/8Tdb4D/cakof1TKWuyLDN
3IjjjfbKqbcusgHODNTi3Z9gyf9/PVHu/9YT9TR+LAzty8+/2aJuf+dftijxB6mCAmPUn8WZRdnx
ZxSPbf6hfMcy8bc4jiccAUv7r6KOUlBZvoud28Ua5bD3+reiTv2Becn0PZdYQmlz7P4nxigWZv+o
ezzhWZ7yXCUE/yrpb3+ve9Qol9xg6oiv2iPIMlpQcY2EAtEcp6+FmLrjxHANouCkQfX2DybHH+Kp
GUFcmty5Sua7yWZc7eQmje1E0CsDyWuOI3Pn9ELtudqhf0Amkkbzo8gXxgishLu6jo9z8tRIwziK
ZbFPHeklaCXN3qNMGUf3JJZxO7bGdAh1JthaFYFl9bAkS/97ZdwxL0KbtDC7pDGUm3BoFoAg086t
SrmP88d5ttTJmFV5GmImrRNSV0DQD9JVl7BFM4PsaYWkbvGYOJm+WLcRjZryP6wYo8+6nqYWS25I
SiWfcVqmOwc65WQnzprGUGzCuNpkFASQAwcmAjXAnMVmFSiqALAAB9UojvXkfEwZB7OgdAvgic/H
3x/YK8xkbisA0kP7xQ27sQZGYqrqKi77+nYbwem0cEEjXw53yrbGdTIOIXaM6FCWDeaKmOxrH4IG
K3WCAluJ3gtbT7IiwWw4QJVyUc6YLkIpDSCx6Np9b+B+nd15OOuF/UXqTuZzbj0OqW09IDsJTOwA
65uFlt1gtsp/5pwhZ/smbeE22Tdhq459Bmwm9IXYELrBDsYy8iAkwelqsIYIeqPV65htHlhg6yor
tck6ER91o5lSrQaQJHfab86elv5qzjtQVlZtnTsZH4UAE1qODfQbEFGWhJrX1cRw57GuLsjkqss0
Zk82MSMrHTHR4VgFgdl95YsDRFk9z8KsV4mq8p0yTEQ5mZfsSDSaU6PehPByHjy3ZdYybA2+pRe7
M7NtwS6jBulCynyWYzCT885MBKJRoGqgAME6hLBhLKP/4bLy2TX5E4S4jVXBtm/B0sOq8ldAPPL3
JIFLQ1xNoFGWwpyJwBgsK9fV/ZPHj6+oylt4JeAXE89tyfZ9xEh/USLfd0n+FftNjZRjiVap9r6l
GGMZr0ztiwyToG9G9z3ixjdv/2oD4BqRn6WDriweWXdyRTL3GqT8aZUFIRJkcwp/TskWbVgcpaI/
hAXsc6zDu54np7Cqxzq/Pe5uZ2wwQmabprPv2hbUdhQTyOqMXIrR8DyU6Eri1NuN6X2WVe2Wwevw
rkWzy4duuYuVRfbl9GQbAjKj2X3i6Pk2GA1BsMhDO5tvbZYcq9u+AqoUPYUvCf0dUSMivd0shvmA
UtBeMYKU65jIP990mOJhvCacrzhVYPJ5ZtMgqbrm6qaJOozov+TiW2sjHnjd5nyJKDfWpXKhMtTk
FzfKsT8IkF3Z2ZAw2SE4GyjjIZpbtde2+WaaKtwv8FKJHq13U2ZtjZ7NZFOCLKuKe7AjLZuytdXL
iIkoIrDaw6s82Q/gBfQlKb81DnYCj4nzaiDPdu+n7tc8ACc0XCmOIsF/ftvVZJ07kaFtvixO9dNi
rBQoiQVPS3iTRVL9SsC0rpJwVi/rEYkxwo7Z2qFc34rJd78RbQtcfvmOVxbPkTc+ZxUhsFGr0vso
nU6OKTdWvaY/V6/VPO1EbbikKo7iqelKsszH8G2sKvukNSMtxrOPNoCwOZfOa1GwpqyQHXR5wVTU
QvTeG160x3U1AGoqDrFX/xJ+Lq5Y9ba+jAAmtFCD+Mw4fBYJjU2mm8HsX+08DMABulubd8u6z5fu
YHrl84hPT2lnOOd+OR6LOTxZhhxJuBBFUNKXUGgwzmcEno5cDBLZJZVyt80Hf+87GmGUZ83DXtcg
RWDNnVrrVfVxeEzb+6Ka/ZPuYvvQ20C2vIa0+dTGL8/qGTPRRSCDPnZe/zQAPDigjb1YvneJmJAA
BWMNF2dy12mrWeuKmSZ+qGlrz3hUSY+F0RIHg4u0GWN6fMOYvhmjqm6nBW27h8xU1eI9Jf4x8GQL
ybX9tUzJ2Rczd5QVAYwC7cVyqzrP2GLiHMSSjsEOWtaUIftJon2bbtHyu9ib0jD5ERdgMRPtIdnz
TOw5CfEFRFsT97iPwMwHVPtcvEtChDpzeU8nQNpzRHHkD2yrPj5AgB+uZkWsQKpSjdpgjrf006vR
H4tT2qFMmlMHAXCohrWJuYfJffWAavWthVG1cdG+7kc4IGWB0FeUytsip7aDjMP/SaP0BvXUXVsY
TggljMBJgJtlPWsjcraHEsMJaoeljm8Bp+myppipg4gLKiAEPC5V4HvGz9gielzNBP/+/hCO6crP
mq2slpXZNmwgdHerH/Disms426kR7e3ce2CYQBEB1nQVNeowpPClJmf8ZlYGfof+wptLnFH47zlB
hgeCV0GphUN+oMjdLWEU8aj90pyOML2nfJtV1keGlF7l+jp44U4oNp62p344tzBx7dtvmQRRLEMw
cCUK9NVv312cuz6WPnYP1rRNFvetoJDYdn7U0E3SJ41ZtvYlS/tbKAYJ7Aik6yra+O0NAkSDukLm
3+BmKO/bBN+1y9Ro1Xs421ygcn/Cvv97Kuv/J6epLvT0/3qa+v2j+Ocw9fYX/lV3238oZqWEWQrT
RZt8Iwv8KwLTuuVcwgFgKIoFHurK/6y7vT8ExZj0JSAYvOGmxUjyr2Gq5f1hUrC7DONMymXqgP+o
7vbFPweOgtksJT41t+Dotv+ZTpRjlaBIpQztkDfiXyuorpDWwSZcD7FnwriMH5p2GQ4g+gDXy8Zm
/gB12GS0wYF3RgsCPpTMaFrd8TF0436DvZ4jN331q5LDTyPHVLTAzjD+MqJok0pgeANKSnr2g7dz
XeuXzFR3dKrco27KLi7zl2AxCVcbXJYBGibWyobhtlhZfB79+ntmNM7G89DKF2b/5XUAkuqhuLyw
3Z82RsX7ATHMswJf2rFUBwUmPpAEwE9bhDgAqkdUXXRT4JryodRXWp8rIpkRF9AMaNGCQ8zSIlz3
bXduZis/pjBWgibEErNwcjuEPLDZR7xX56rbmaoanoAUIZyOY9rmPkQH337RN5FS4toBmMlsJXJW
xV5nDZucDpl11WwFYT06dzNQzN1U6RHOQfGDfUl8ysb4HsRFsumcOdmhnUY/UKefsQk4vS/0codK
61tpsj9WImVpxhWHl2nd3qBhBQHIV8MH5ucx479rbVQAOn2M6KgEa5u9F6lxz1xRc+GN3n1CLjhp
HDMezQ/XLKZAsPuKCfj+rqNdEy/iJy1Pv44rL7rrqNcxCVB49e6yZUX9MwL7cEFg9damwJk7E2Vy
zYFOrudjt7CZovS9K2FrfYsLj/5rR8bMiIbdZIwbgr72DUyIvXrqLFB1pWnmu9xjTFjVSbXrM6fe
AOkyVoVfqCNJsNvIob0ykGBgwCybC0F4gmuRKUlJltumySRuhiXZAzfszwjhD7ZhbHUSetQFqj8y
tmC/zUTtCiPMuBS+2+O1B0eKxElcxxZhVpabVy/0f0adrncOTJi13RVkl/lhGRAFcqDgwzSSuF/u
lB5KqyRFhmkowzYkXvR+6aqaHDTDPc45Uev7oXbHZwBfKPS+8hmWrccIdgcewUqArraZ2z/HflGe
es/dh2F7r30UerQ/1snEY3ewsAOvnfJkRMZ456fNi+2bxXNLQA/hMcm1r+PyWV0tp5LrBLrpXqvB
XHmq9Y+yxEZWGYHsQx1Ekfee1uNCbeN/w7bVnuem+hRSzIGauvJgYrKkffWSBwRT9Q6VgIGUjckw
wO16iyBVPvbjkq41ssI3my05q1IfqPXD7w9JdVODoKffcqUvsn6wWz99gMOdPszRKO6mImXRz/+h
E+swMGYwD+zmvr790u9fV7Gx77BGXf78A74Tf4jJtI6/fxMjUb+G30Nvgx6H8uBmUQUDcNUKZgUc
AXWCZ52/DeHFSQBxYB07pJYYVym7o7VWOJ5Fh3K8lltz6add7kRPbqcnfF7+Qen4yxdU51hcizXg
iwLIEASuIB8zKmJmCHmD6bEbyZDJJBO1pe5xReD/7aK7QQ3UVUvsroZcXW2N0moegfv2hosbqfyZ
qPZn6sce5x56CQpvaHHlDCjBRpZsZs+IlD7cBoh8Ll/UwP5dMIkTHdK3ePKrfbKk77lV2Jvwlx6L
aO3YAK2zhsghGqht79n9mpy9jbQ62MJJyJiipHcrxdnrUSAXZYcApusAQnZL8KMcWhSbXmwdRp92
/pYSgMLbP8wg/r0SPUEz2OamSDuqt1NsLmqdd167Ga3rgKleyyS98ZAfBhbcmWBzkTvYRyi6yjx+
yRjfrYQnv0iOKumUKfAEy5s+CdmcN/11bvS9gcsULl33ICaNaw8hBdPjuV+z3tjyuLr7tNeAwOW0
Hqb5LcQbHVUmgsd8UJspyrZRhjUOze97MWdfAFhho3ku4hPZ39czSQkWew4ObWPfE4u1CWEwB2wr
yl4wIglx4DqFcydCvaaGhEjoxM428fqebxf0ZY0DBF6Tf3OUj1fTCrfExRvfkx7t0VTKl6WkncmM
McgmZvxjZj3MKX50B8eLRi/4wslF3+2+4p9tdzTWMXY2nDe5M+UwclskpFo/NXD3tjfqWycK0nSs
DncUcrimStzVOMbOhls2ujP8bFrhCDzrGIWowQQFT/b4jCz3xY7dAWArSgpmM0S9T1yMqsCflw7k
c3jW3lvX9SIQhUzwNaONlUwn1qRrMpjGl9S/RgNwWZABYHbmZN6FwNgs6GGV05DdFWHNzamoN54f
N5vJq3+mcWcde8mp5/qFWE8onALfCV8RshG5a/VYNCF4LG2LUcdnSjSbO0RH0dG/R+HX72rNO6lK
CTeBnAYuo+BMpz9xt2lsx/c+EpEABbVTYRBIBxyxCBbcXSVbccmkeGHL0q2NqT4YGRzEFLccAjNm
9jkwYXjQh1I36C1u0hEAG+w37QOQFG4BUGI9kZy5W+0ku1Ka7yHo3LMzqvMI2mhlDV65brZYjB8t
NgeEfJSnLhmqI6qK705HmAjkt02U9HozEMwLrLCDME/IR+IjkzYKQXlkI86I86EKRvN9rgzzEIGG
CeqEvR16UWdDfEu1qZlzL2ETDEPNPT971sFmktdJuXPqgk83gtIxexocsxWKEQkhJHEGmQIV8mnx
/bsG8yHXcJ8zwqCNzhsl8IRVn2ZcPbGymLYIwfdg2QhYGWZrBYJ0h7rCokMmSIbQj3tlTGEAYzsE
gY8SBKXYVKHwR0lIpp4l85PnSCCkTfqCqOfSp3AY03BKIV7W5GzdwiIT8YWHt7pvc/MeotzeGx+w
g/dvdioZxJ7q2mMXmY4bGdF2up1L7MQ0pUcE1XIfuua0aWnSs24EW1FBqXGK6lullH6INaKw0PzB
tmI4FmV1gZ9h7LFYGCjoT250WBIe5pKx5GoYtLtjCd6uisK5J8grgVILzGRswkOX+0ecXUQOTCXQ
eL289CG6HcqnuG8Jy/gfhJ3ZUuTKtmW/SGbqm9dQEx0Q9JC8yBLIlORqXXK1X39HcK7Zrtp2rOol
DEgSiAjJfflac45JEN9QZ0QcjBkXVuEZIdKa4hfhNKzk+3KZjBc2FTw/08z6e1lqOOgZrQl6n0OR
zRxbVx5IXphXIBG4RTGrVp+o80g6qIit0/rpuUwzKp/2CJ/wuBTtdhq357Ec7jAQWxeWY24u9QbP
Vh48M86lnUZN7Z1BoLIOid/ORAWwmYJejmNuYckpgeElabvrxlkXpB1Iicw6qWbC6kh22x5RXeyl
6XpD9kN3OwuiiWrw0bpstn0tjvU6glF3aeLaMBKkwgPWYzsZZJRPXfM0LNiu9FZkRyvrDmjn7Od2
um7DOlaRwQftisNnKOdHipLmmbl/OI6Us04mtKtj+1a09nDfsE+i9O5xGf+k+2wMFWGujFkbGSkp
GHRaMZAYO8MxxIFfnbizsd57PhFIoB+Q+dra7QyQolvN7PHngUiUmnpA/dpAD23+LJ5+HjRzLHZ9
v/R45zFFSpbCy3B9MHzCYMgWmva6PTzYFGcnPfMaG/8qf21tFPlhpmT/z0eSuv8C6XO79ThsuI0H
YCJz4qGnw1Xot51uNBGhApYSaeTAecG+JWkSDFuSl9Pw4Ba+umn69jKv7vDgFUOzp9cLb4o4U0p5
zI0Ze5Qx+I+44r2L667+BZHIdFk7qhzXR9JA3ptdNLcTqRDJZhB+QUKHdYdL0Lqz1ODfVs3l55Oh
gROVoszeC9z0DDJwyE75bhQUgeg9HpHpEbDCkYArASmDlbjYKu3MPlBp2iihSUixtazhBCM+F2Vo
r5SG9yQeX4kOYLA2AQDb9oPsNZtrQPrMxg1Mz0cn03QU7RN7SrWd/I7gR5R3d6MHvrZ2UtiiRna0
5asPdfQOW7h3V9hyCEmOAabQZ9gLq26JTJauvVejascrK3YclPJXDQDqDXEt638+tXrOBc3Wu0mu
aTcbVgwKtXvNMf9wPIa7063rndAt/ch9GHvsGAHq4/NqIhxxvOG58znYtX8RabyMqNlR75ErnxAK
8MAG/VyBNRZDdZxIIt3ZJPccKABwUJeefx8Et5wTp5ARu+CmNdXdz8O6zPN+SieFbjIpNNriek+h
ZgBBF0MBKcRx1M6xdf8mt01iTls2z0XXpzsRwBKreO8Xy9zJa/2eVvn4DNXuUk7Kv/M8aKaNDnFk
7ZjkDnXt7LtCg80Gj+nJ91XwkPJL6PDd5ZvgpXDt+aE3ANZWbHW5hStgyLdPneCd+DpSxgCSPkhS
Gfa2Y6pwmHmT5wELKfDmx8ah3GcM/JpqTh4DAwXzLlt1tB2D0NJy0HfwBVkZcI4/dnVj3U/tM2fv
b/qHACe0RGvqQ4X2J7ImBbJ8HtpHUEI32J7XW4MAp8cukNYt56Wbn8+anDQykleOOKH7n5c3zDW5
JoqrhG7+2NA4JN4MrU9x0sASP+QuGaaoj/PY1RbKAbjAorSz0+pKXMb014Ogyvd4Jc7kFt10A2lm
Wf4+BtRywuE62zbRni3cSD6morxGCLEirI2Na0Msw2HnSd09dcRjhAOYldExSzQB9WOTyzA3DRCd
wryr2ErQPAMnCGxZkSJD3IE7VcQ1jXuj7DBjLhoj+c4Nia6FcJVPY5jydBqOhGG2IMGq8kzH7YcP
pxZVwtSUPEuqoVb2Szgz/1k22O+++gj8+qyE/YLRQjst5N/gwXEJ8aLBEeVmdW6Y1YeEd78M7fRB
zNwZvEhxmIvpd7riDg+uEtua95C+YzZzxPr0Zof1zxi/aNqcvYXtb2QjB3otTnXmEJfjbO+ZhDIr
Mj/syybuM/g6Q+8ujyWyncnRkJRMLzXE/8D033vcunFfkR+R6zeTzsimMQH/uw7aYjMbXp95byxW
SfEblzYUorCaZAc8/GIHGQ3/LKDvA8cWVc1sRAZgGspMUhRt6YWrbpbnDjwiC3E+rU+bqfSYFRll
szbS7y3mGIs9I64sZUMHnTO3/bu4LDSCrXRrfuuY7HZeSh1opHpsTlsZ66JG1B5A4V8ICAPxP0f6
cqfjII6WkYqfeBENlzAncuWaO3b4HkA3jrl+jQjxobIyqkuwuRd3UUDbLezg6yA/bAtU00gvmy3I
dQ69tDCuEtxWKfOPXefPgFQiYGAFJwviVGej+3Ly5bB2BrMvP3sm3PDoOjOxDoIspixvO1zzDGwE
fSLJzLEnRIhuOASlqlujdkirMPcC3gY0g7Xp34/FCAijQ55MkbHsyWWgtOZMnE38H1GggWc2CGh/
/p7mgVfQGn4x6fpbB8vjcJqvcAYirY1wsubHwO04ZqamHzpzfZC1IFyoHlHZj6l7adIXpyrfsRx4
u3Vcobcbc7IxpD3hDv4V2KN9zNgqmaPZr37fvWweK5ptuR+pzTxdJ5MPBvcb64E8OjqKorUMKMk4
BdnUCr0L3ci/KTXuO2M0bleNC62UCE6knd+bKov1kpEaAjfmauQQt+CGki2dyAUgfXFy5sPk699B
SmpXChmDYfiTNeYFFBIeeIXNHUMhg0nYYQMEty+D7L0EZUBwCM4YkMHkglzfJSrcQ2Y68RWXUGb6
0enJ5GJXPhSUbru8WSuAWpQIJIpgp0FUY7gaSKaRyIjsG3l1TfuOYd81xkB12a/WwjMxWvu1I04D
U85ZVOpDMqQ5FWt1C4BVG8xPi5JRp6ADgqa/w6S8LC0ke98frzXmclw4XWKkro0nKEh0Ah1kg+IV
c68iH0yeuNsOmuvTgiKvwlhsYAk/D5W3EMFhpVSfzS3NWegyJGhSQtBnQCbOIF+/NgKpEI8585UW
e/RdC2gIEKuKLXfB+e3zhzfpErpKcv0rM143+3Pq57fexaUfiPlCujZKqmFWpJFhobtKwVdXkBES
VIxUeX5Yk+xQsexMQvymPicu8Ui5g1MLPqJifktvDEiJU3wTTJHIdJsSVILPrS+LBIPqdnD1G32W
D6NjrcecnAkSPwlJn+p9kZpRZzZTaMzqrwSH2rO539m42xvtQCwOIXII2lBwQKElwDvT3ahL3VOF
iBe/w6RDeU4pyzPdus+kgtHgQDId/wQ67IMBkxLZSPgbiLe5SgSBCRW5zhJev1+VAuT4UPvndvmM
K33Rt+vLqiEmgDwu2FJpmTh9ib8cXZ/pBZ+geuDJW4xpNQdDVWk+Bp1dhlA5QXq1NWgrCEOzlKEs
XOMWbPjjMEK4zwz4inO/vpDZ4sfGnD4bAXylojjmomadzOeXzNblHj1LE68mjVLaoC+69asR9l/e
7MdVYMuGcMc1iWkcY+YaOfpym9fNHcIHaOOEd2RQRqI2XxoSaea9JXTqMA03gF+j2usK5lmaosdJ
zddV+WkEGnwaG3W8pj2ntpDhlop8XzY3gbWsbFyo7FNj+HEw0B5eDHeXCQxTKyPDxFhoCGyqT9zO
h2GVoVZrtPTGN5s8GTviWkAFsDpX5S38nO1cybXZMbWU+2rFXdr2sWho9ROlTPSKYFNx9Ee3onoo
BvJEWhX8LjpG9RxLGM72IlrLIjZKSfyhPPmbg8HM6yXAIGLo4djsxo4sS0dxyrYc7KjSqSPiWD4H
1GmYNyCCIPkozaE/DMWMPzF4dT77goib3k7zOOtvRIttMHPoyZREv4eGTT9Y784tCriHoin/uJ6x
3rp/pQvamDzgJKs3cpUccUB615xni9ufbntYawP92xmog+N+rCDHkobZAyM+9zIvc4L5x4odeR1U
2pkWVsJFHyLdMzZLjDyu9tcarvS7xPZTnGx2BYPGo/ljWC0ggtR608xo7UcgrKV5wR/HJEGLrLIE
iGYj3FjyFk0sfGSOG10E4pAhCZupyjq4DfKaVLrMRKqaH26DK4h2IrlFBBhr69nUujpBdv0XhJSO
bwY4FhgNfEryJaCxt3MQXB0m1k22rIfUo7FFXY+F56Fsm9917X1Jei7xDC6zRniVOvrzhjcg4Tq9
TXXfOszcq7vpKgLSNv9INCkApOv1u1jWBz6TBFTQr3wZcJl1QDaQoF1dMYiaNE1E/mJ9F/D1N1JV
wUDyDnnnbGRKMuXuV4sOY7cN/UU4tNqMjRCAVgpOgOZeswjyKcbqrWxmM+w766Fxtw9hnEm8A5aW
f62l91s0g34Lj+4XY7mZRbqnQ9jO34PHvertOv0qgsg5ERlzfmiBT1FEsIQY+ghHqvWjHAcTTQ4q
RVxbgoN2MBVcRgF9pNpkkdU4CovgoxvXe+WZKmkK2nZV8AqIiBVp+1TpFFvkDD7I6oRy9noT6AaE
DEAC29yIEBanFnY0KnagWF6w5DzYCCNi5VffHtfSje2eCzUSEwCGsh7HR6vQ89siQChTafmesvHo
tQRZFIXDVMh/z3pizzskINiMRDiZDgfpa+aNh5PNaZmwd/pDLSeORmZSjqRQjClWotp5ckE83mM2
+GWKGZJV478Yo2jDWRJR6gE8KCt6KbayGRY5OY1Y7HlGRsIaAg80ayVi+JoG5Nj3d0cCOrhSZ3lI
1/XRbAfEaDB9xNb255SAoK10PyvQihRrS+hok811/CaQ+x/XasDfVBbP3VZqYasFH8sm36aqtcNR
X946Qa+XJtUurbVXiBBvE+TLG11NedxSFdcz3F4Herey0eZnbplDGlBJP7ll0qzsO11/1DNSvcEH
PDk+DuzNnh7MIQGX9KzLOjh0gsIVjYmVIKcLZKqfm4EjnO7ZD4Mpsrh3V7gURnU/zQDKK203T7kR
YkNdd4vJIqREx5ua1vuBhBUh+jkUjvGZG1QQmBt2ojePQLB4BSAhHXQH4IiDs5JzYH71g3UBJ1g9
GF7Qtl+mbv60MQZgDuD8BigF3rZeSwJJYCdMle3ttdF9o/P/bGR1cRco/5bOCw38DcTEio2w8loI
YaSNJoOy8foGL7WCSoK//9LN48mxBsxZBpqaHPXdVcRgRibaJU8H2xMUDQwm86Eb6pZqDolZOhIG
mLcyjx13eO/9xbnFn3b0hjEZdH+Dz8HYjulMUi10Mpfhifyi1yoryXeDgkgjSD5n2XJheyExyps4
+2mvXo5dsOZdYqRYhmmLxzBYhgChD+nOCqykPs0qKWeoHwUMsKGyH2yGG+HYj2RxDfaeMRSZOf3U
RMqRvPyF/tHl5R0H6xmBhITrXBO6C9HjbLvbOxuHr5XaySKE1Aej/+qWM9o21mhblvhaLXLjvO4t
b7CdrhOEasT49Fg0P0x9D8dvztS0CJ5IFElokc9h3Xd/U5s8RdMi25k4RA+9kLqwDnTEBya5bZnH
nnumAHUbokMhojlHO5cq5iZTTeM7mDfOT86T4cMQm5bhI52GG+AZ7Vvj1I/r/ItWFuIQXtakSzMz
Wc0K8jLCMJhfUjWgYHnBue00QIkxmHCOqA2cGF0bHjkCoBW07fYhxWfbFPS7G8leoWvOBUd48bBs
mnGSbGBtEOqtlT9VdfpqjMrdz7kb4vdg9a5Y7J1Ru4CRIMGmRKifs6CT4MbW1juvbIPg61PrVAS2
SIJsHNhQur8mrJC9P+r3gpYs3SFyhISsCRZrtXPWQS/icL/fhgJ6Sd1c9BpC0TbBZZVk+G35oScS
i765ReiwuEaBut+BUbJMHBwu5TtiWNzQbtc0Apb64jfIfojSfqsVJ/U+126h4Ju3GeFYwxUaMq39
c4ncag8QoI55q1HUyiWEDke5h/w4LuT2dKUGbz1HdS0H9kDjyomhoTCsgdhXk1XXBo89FxONQfm3
st+JtVJ04+/nTb9cHQzWhNUcdZZ0MGIuwMB1DW9WX371BbluI04UHDROuv2Zs5r61lcRlHzwHQGZ
JoAqoQ+SCWJuzt+iNG8rDHXUBCaRAOt2AOni3ssBSttCb3L1EjayTz+oIMBOZJPXs6FIR0J1TMBE
OGnD2e2pa2ddpkm29tVerjOTtRaTjXrOWw0EwFYfLRPcgVjH+2yt37Uh/9MaFmcuGREU2b457iPj
+yQfWPCV7a0cCygNDLe4lcL7xVwPg6bAImVbGhPSRf6RQD7EKBRETcpjjWbCUmh/AMM68aoxw25G
dQX0jn5CJ2Q+E8Yw8TbvA3fxky1jbjm+rkiqYQkV+zYbXoOWDhGzXoSXa52s3vheWvNz0VZTNLVc
eIuOasv61Ks2HAZvTjD9UNG6ok8yf3q0RhCbW2D5FDGnwesAxaNLOBi0UO3Bte+JZ4Bmmjr7dIb9
5mJ/jr0W7iiiTkabeGUb7k3ahEAMiEXDa3Hy7N9jvh4C16YtPPBchOV8B744WuO8MDfezmz67o42
FGzZSS/PuLqC0A4aI3R17x4wDbMhecfpmZHcWGLn4u/YoYn8Xhud/bL7UD1GaFBiS+ST1FrjVY6m
qS/ZeI9yMJ913N2ksa3tIXe5cWYyNY+5a7sXroNky/O/udfydKFMR9BQq6shGg9X96Jxn9b+MZ0g
Hejt+ptnxde56aD91vWV3bfuLUPbK0QehmP+VVrDxN8KdWuzY+XRhReiuve7oDkMUl/24CQfJoiw
RIXjwWqClSztVTsTvENrK6AZYWTE82ydDZUOesJQGBFJ9pHS8zWagfAcs2X5ArW8RJZriz0/aT1I
k4Q3kskna3rLZB7EW2XKpLBZQNV24zjEF/VjsR/1AnO91f/yap1KpoSeWPk5kCx3j0bvwijZPJqr
cWcEjkeKqvN7aXiXIcDthtWxQiM1nzVDXLblRpOy/yGBJkjWyTG3j3jTIdnvltbVTikewjAA6reJ
7JIX3rYHWTBhQVjZhOgOVKpGfl88l9OanqiKM+ZRm3uTBjU/U95Pq6Uel75rj3UOKKDC4RLBmykS
QPzmfrE3QCiB8KhkNj+mHrtiQX6jdmaL19cnUROu0FSdRn/eJvijQX5Vl5CsMkjvu/mqeYBXxugW
qeNS0lUqib11obTJprmTlnnT0knaqbOa7Lsh6HL0xVtU1LwSfjDaYUsbd4eN/J5sEEIkRKDvBpog
tB09bKyKYFmFRiK2+ywgQqUXial3ZQTh9nEDtBcDhU08Nsllbfu94yzco2Iq0DkYjxuOq4heZ6zM
vk88uBXUS2miHA9IbWt++WPTJqUFbU+hK5mTFik0ChF+oL6Zy6FZp0hbtArbogeqVA7fiwVpb+nL
g7mZ9wLiNRECjHOtqv+9MMlDQqXfddL84xAc2uuD3E+t6YZ1Ok4EUHSUB7M4ePT0DxagO46jDjkY
lfG0Sl6LGjU5JNrYIZYttG1azb5X4gjzKtJhhtdNr+970MyRW+eHQBnoz0mHHYQjGFk1IM3tswWb
0S4Yj9XV06rshFwViwLC3/fDNddz5tp0CEtvOfeOOGXzEWzzYnRBmMmHGc1QgDzrxeyaR5ugkrgf
mjqetRy2xEQ2Y6DCRYvmsYXcSh4ChzzzY270pHJx+dKRLWJTBPBa3bu6lDLqTfI8bO/Y49Nm6qxB
6XZahziM9Z2dBqo0QIO8aR+0db4hEndG5MR8QMAwZcDoQs6wiAMxDZjnw1DvfZ9Uwz4vnxCkWMwh
JWKiej3lm7U8NZynpmGjU9kW9yvczwj1XZTJtPwavIDjTIYJpsYsFua1a+y4azdsIIMbsWEntgcx
iwFVTbbcOVBXKW/Qj/fbVr2SFWwgTdH9s75ZrH6gTa4mNIZhrYoKwhtjUXNDLkXff85reWsDCny1
t9Ql481y92mxygciV8j2pTnmi8efhwZJrUcedeJbnQhrP8tP89J5wBHw46W28m5+Pvp5ICTMiD3B
qPVf//CvT3++2ba+LJ/25z///eejf31rVxMLVPAiRf/6h399M5oo4kTAd//zbWiY//eP++drP/9r
khxW6aqRPvl///3/+pnpVKor3+v3f/s2a7b+z6deFv2pcekM/bfv/edrGtLmSJ84Bv3ztZ/f+q9f
/fPpDf54VsT/59/YBhxMkRSk/5/Xhxy28Thr5emfX/TP6/PP1xpzeAhMpAKK0IDZFM5NX0z1BGiE
z9dUWUfCPv7zr1hXnZufr5sLg9NkrnoJnAqTLIo0kv8I7ww938pfYJ/2kVJGdvj5dOUkZdoIVbRR
Xo1RbRB1flXfIMKKy9RK/6bF44pUFu1U805ASXfwRoPw3PnFG5bqfjTmep9jSjtb3bSdZiQxNo6g
2FVN/q5B++idrfzsW8cMResYt7lfWXcq7bCSrQipMqm9eLgGdgt19J0jzOZJEA7bOyZ34VLLowfx
8EznBNwavTVEU+5rzhkq6og8Dsse56w7Coan7XC2lyc3KLJv0kAjvWlvZs8sL61NJ4/O32FZsQCb
/YeXEvvLqu6nKy4v45PIVufsZS2M39aRYdpte6lDbt7Mwn09OIp+ED2hg01+ZsSydu3sVOMrXVv0
nZKEGmWGym1nehTm4+IVSOtrRmBlc90Vpdo3tfqm9rGOQlITIL0Jlw7pxZJr77nbfm2GLuJ+KX6w
hCQ40FvcmaI5Mp9BgyoYrdcFPjKGKKDpt8Scp09N9sT9EqauEeW4IUa+FsG9DUNnbHYIfR2aQ3oJ
dQeOHWMC4pkRykcm9NbRm7FbuEfb2v6oCQt8quvvBUfAhZu6d8EZmZgSOH2F5LNn7JwjjgP9Id8q
5knCMmNUSuhwno2rICNHlLDR3qBdii7vS7RcI8ImAKMfjVhf2IO91BkPkkI9logL2NMpSiZshovt
8uMY/SBFI100nbNoELS4h3l4t9yRF69nfrCugx71ToaeF/NLzNw7DubgvUtZh7OhQi9B8k31ScSI
OGduw+EqPzlacTQtuHHMDPy0FruJruuJsiy10AQt9lmj83TISYXTTOMD1Yd+9kl9p3eE3mnDkDJq
D5J0sNBw3aNivyWf1mRpct/WWrW3ZMI5SeGQqTqq/n71UIKMq3clBMMsWPVSA6SNZ2JlVyemYTew
07HJkDebzYmRbu9FZe7nTvV7za4wfrW3HBQP6MErYFaYnLqrfqNA1pZ3ODhz8MQ4jfo2djM1n4P5
UmqyOVmG+UzwI8Gfg6I9EdgJfkQc5iJ0q8w4UIvvgmZSsZRQqcYBDWRZOH9JWCMWmrD2XdPqAM0X
vNirpocMQNBaKZ8ub/PV2SvpJHr2uHU8nzbtIwLx4EhGetWwsxL42KQ8rVQjYGUoaiNyyalCC407
aWmpW5nJxoVhAYmetISmGYLB6a8a1iWkzENBIQ2sU3pXnchvULxjII8qJxzxgUMOrhG2aM/WTBJB
1plVUuic0rKmeTY6CPZFa9yRqMAxot9kjMJGRIZGHwwIQJCsA3dA1vq7nkjZ+w4CG9c2jvdcHkBo
M0G32jcdbEboBwAaHSKSepeix8hGGY+jJONgHG/02o5tZlFehy+tITRCLWk0QQmnW0ZCr+DoiuUe
rvb2rhFWEHo59Zfv9o+dRhtGzzk7WqTIzxmE+b00KH8mBFVE3YrPcey/vBq6p2Fxd7dQB2Ilio31
ht5XwJh+XdVw03jvHrIMPGtwszam5leXzRpPxfY1kmu6x2CYed4tySixdBHcTr5HYCJW03NaProL
XteRXk1Eq88Ny+w+YJIacmLZDuSafE9K/VI0BvyZEkzUi8lKs0Rj0Dv7VRXHaqqAI1dLGzvFLXZ7
eUR9+or3+K1c2OlJG04mQ3udremLw+JXNbkLyiesXSRThibYb2DiCUHloOi0jEYy6U0gTvy4dS+U
3wwIt7rjAN1EpQOZ0HYNDkYVRDVr0vZoHVpwktT+rgePi47Zz1UGWxZ2pKu10doOf65/yug2b3aP
Z68BL4eggbapwVi5pz9XyseiJF28rwjF4TcDO+msL1loNWmo6VM60+nrcz8mSTmyusfc39rYzMan
Rrs2TTv6naoibTV1Pkbnc6n+ZPr8qeno6I2K5RFZUkEIWAG2cec3jLrMkmveU2hDpW7HWlNkcTrJ
RJF7esgs423FmI3OCxdwkyHzmbqeFppAR50r2tyueJ6C/HFyXcSrkmUSRDIT6OF+MpbXFfrG3tdt
JrAkFHdT/l5KBDcWbmVzUrdOO9hMkeLUc50QtMe479w12MmterJa2LmVYb7hi3JDDZGVsr68uf8Y
NGIj6xbTAG7vPbOEjhls9tw1TFu8ckYUO/pfzNfoLznuAT7WJoSbdDX6A2QOl3IlKof4tTo0rLGL
Q1HyWgTOcu6JpoyzRhx7Fr1DX42xHKwX3aD5tbHHRSYi0ooePZ85lBj68NfsOzNm9l3d2KTUgUOA
5sUAANHXjhX7psykcTCWE01gEqMnomeXyd9Ln5DJ0eBMaPJa+lpPgwbqllTOk4+xgolLVx77jZOW
vDYmRfuH0wUn7x7JmD8RcpaTKZAPOWZZblLyjKJBmypaikLslde8GGT/HEph3wSt3BfDDHNkRJKH
EJWuI3JavxsT0jl5fcdjY3Nq7wiiJr8UC2rbxb3ue/ttVaTdd/1bzR0e6RbncNAyMFuancrt4F64
bcLEPeUUspQ3Cyczzmqkn/SM5PBI8P6OTji59gV5I0f6Mm3OfpG/aMWrgj7OcpezLs/9tTXbABS1
0CKTV63dth6jEFRiH36VW3s30JindbSfs8m+sQbk14PwUM+k2nfr6J+yMtMz5TvQQtMpEdXBMObQ
F105mn3xYFXOx3WN3+ieJF6bQRFFrFs66q52nSemKgAoIbJwFGPiXfR0OFIGbAtpUXEwNEzTNPvU
mmSz2r33qs0MArrJXHHvmTeFicxIjncZKvgQ6lI0MVgLHVLLdoo9xu5iSCdWqJxy77iZTs0xBgxE
1WuTkgMDubToz3ZfVzDl4cgB6aXNOdH/osweQTmqo2zmuxL+ZbQuMIJs+VZZHPCXdUCDWuMj2ECE
jNc/YmrXA34Ngv/cdVdX8lcNtGUnJ+dr07t3P+uQ5GTrcfGOdcagpO0lJKXx0DqI2ufc+M0lgZrO
ezDcYXmjemH+G6AsrLL1WzCho20XrM8CpXtnW0XUSwXUMNePCwfD2Ml5302tfqLxHWuCJDiPcR/h
dIwiG1fewaYdz4IfENKGXtBdjVZO+0lLu91Em502Ce9H29GdrbN3Hbj63gbzvJMLXYWKNJKhwgM9
wnLBjkMD0UP2cqyecnfgktkqZnGj+cec7HuENgANzCq2evCR2O5+kePMt7h4WZ0hoK/rZXuvqtG7
wKLPx702BXcIAbWsru5lGzwU7vTebpZ5mmpKLFfRfQ6qmtjJ1GI8j05m1WrYCYF9f1aysiLfuKKa
x7+mt9xDE/VudAsQkqfU1Ts9XojxyPZmNZ15Y7Sjr++BP/f3tBqRwJux6+WkvPWPoil5C4xK3+dL
wUANWtXW00HCS2Tv6K+rMCc0hjaNJHpewl6ZfneDJejcua9m6d5bmCCEmu1wIywhbkT5i6HFcsJK
n2CYBfbMblCr6ZjXjoGDm4XDJvX6VPoBvsC+vED6aU8Axwk5vX5kdrl/9BleXz+xNPcugw+beJkG
xdw2BHEJgqYnAPLpZDH8DKjcSHnnLDESwMkJaehjtyjmAztJrGwSEPumoFKZwXfkDf01w5Snnwez
AxtWAl8H2xBSxtanlPyU0fzbqLFLGsCRa5Ze2yY1dn3PmakLK9ICqG1IaF37uDG3P1oFK8Ddgo9y
mHWaX+uDKJAPVwXNYH9F4HP9L12pg/q/PoiK+HPTZVqt0O2eDMd7AbGxJs7ocwFeMRrCKoZo42+n
pvZoQamNON8S2XmepReuDHVt03AOub44Qdouh43IyY4DyUqkeUHqKUekyGpZSJ1c6KfOQ0de+ObX
uqwGFB8yDCpaK2vRFtcZ46kHhLEbCX45KqOmP+szx1a+U0RpSgLiNRGAs6VicuoFJRIoJjNLwMqY
BridiUyEwXRtC6HU+VxmGuHBSqaF4c1Q02bOc7lDGH1qOtcgC9Yxh2onsuwZhclwjWNwasafOOxK
xCfC5QhcoWHPi+pL1AxrleF+6YG6kCeC6QT6VZxN01NgTOg83RXoL4luBUKqo7ksTCUovX1I4cAk
GDIdB2O7gaPFHcmamFXiRkCrOhTESzl5/2Va+SMdqS8EiBqFbv/W5GAM9EKnTl1YWKfqtcZXuM7w
d4/KIpBmrMl80Rs7wUcaVcH47UoORLb2PXKtxbOLbrKQFpUJ2E2k7W0kFJs87unXkvDQAU8XesbJ
35VM3WM8gAVGKXzmqgbU3NK/1wMiFQp5DuCchviY8Fel1iW14UPoXCkhTHKHOTHcYHTGc2k/zlc+
s71c6cRaTeYCTfR2ZdspgKqmBIqE41a/NiR1gF8F5NyuklAWddEVsa/OCBEqs78G84ZggfLneU4e
Loutt++KltrZdWGE6mP1pPneq9GB/6Ym4wIzX5H4tyGc5hNIOZpnyoKyt72mxqTtyMYkrTsrbtEi
ZXZ7xLdCNwAJIamYLCkTQi1HZ04ueXYduZd9i5qRxRT+AErDvZ4jzze8KnG88c+IwDgyZrEXsFgg
+3ZpnNUZx8SpP2vVKMNVrbfToVotEXum/pVVKaJSiHDHjQqvrcznDB3KM7Z5ahw3tFr91nVcj6Wc
uUYzzCexAu4pOp4mrMl3ZfjNjuxxzq1DMg9BImDaIbjbaFg3RhG5O19eK7ylelQzl+NU2Lz6Bhvl
qO0QuATXbkURct7W4s53gJWYG3SP4YgRgFdp9Z1dV+PcdG8cT70t5syUqXf+h70zWY5c2bLrr5S9
OZ7BAYcDGGgSfce+5wRGJpPoO0ePr9cC76vK0pXKJJmmGtxrDCYZJCMA9+Pn7L02eqUFzdLRh/SR
gfbLuFNWJSliXJZi8q0TSqNKqH6bkwLMs6sLIJgC/vhZ1IT0mbZb7il5UAtRc+28tOZCErRb5gZW
qubYg+iZNJAqeu5NTT6BcZ+VIwFJaXJpPP0btdGDq0hHnKdvBmQNQgNOl1V5CyLpHR08c6bYea9k
jSpCEtwd5uqVCR0eRZMpSNuDXG28FAkq4S+W3+PN9JYGEChx2ep0I2MyeJT210lDj4UXCctB3k7r
2SlR+MLBMPDnxl3QUPhYhy4qgn01zvtGVDeRj9cp8drpEJK/w1nLOxh04TYOvo3Cstd+zaknyXIs
dEx7ufBB4LLoiLJ8w3wOl65vXSLSLn1Bn3iRurJ/8JqOhEdskt2UEkdn14IJKIU9C26+G9W7azO+
DUvm7VJxCLa96qsRNqAhCiqVwk4n/ZCOkIKMBEp5RCPRBNgIqUQbEFDJyPSgRs9XyPvOEvm58yl1
JWxD1LvGsEmj5uB4eryNonSNqojB+tSfPTR5q9ZOThHhPqsyxzlltyPmvlLRQuSUcNOpyN8BXDaO
FTKqTvsHAHPH2Taq/dBlSKdzhCick6ZNOMpsNzoUodYQ/w6HoNjLXk7saDNE5KF2r5oCBX3lMfBX
Wrs7b06TvSEyLIHE/a5cYi49RZSTZT0IJhy+9pD9kJe+p2AfIbGdWl7MMZEMTfB7pYj7qblKc5c2
EwGLkIehg8ZbfZsN/jcV3U0HzX0dFL1ch+zHJ2mlJDmK5jNgdL2ba+/J6Erz1reM+6g9V9RoayNR
6F5tXW6sUXgHYY2vi+M67sB1jmzSRsjrQiJQtNa6eHWkTTJjj7Y5to/G0LzX7NtP9HWiDRl0840a
Bsa0bbZhSrpBg+gdHaN69ooR81xtLPyi8SEzMeOY0J9MSqgtXp9bLy1fg2A+lOOL0tI8ukvkFQhU
c6Y+Zc/xUeSjTDFLdlBdHALe+WtnxJbLUrnufXsmM6j8TltM/nOf3dO6IKs+5uyHK9Qh3epoy47V
vb/1PXmTLrwe4s8r2hyRs5294JLlNBGxT5VZrA4Isg4YNLGWpjdtDRSffvqhn2pug1AjWi3xFwzJ
nO9b0CcI+oaNP7KOl614c2Jd7koSZDyeuKW3d2w69wFr/3UH+h0IjcnI25xQVktibGP2Ib4BPWKb
rt04uljD/ACJZY8kyt4k5suAGnndUcSsE5JlaidleF1byWXoEkqVqqKrOxqfgUJBaShm8XRs7mlZ
8lvV+TniNd/Ccf3VVc6h61CB2pa4tWw8yEHIhquROgFWMYiNaOhy+8iJu9T6qurwHWkCMQaDpNKY
MK/CwW/GPYZlKkklEWlRt6HiCcINbYZLN4I30OP85Rt0tCPiiZA8hNW1Kqer2nqZErKrFSgD27tO
4jol96cc13Fify1vWRe7rLEZByv4AHjG2/he+c7RsqSxDSo2d4iXNFAzhObIatH2Pms01Lqe820S
DvMuaaurLrcAM7qkBu6nWKMgF5N14MACyvJdjajaNJco4Zh0WSIdX2ceV1JVtD72C/kkJHz0sJnF
abTzl7IAJeZpkElhSuYz6wsx49lNWNpfVpfzd9TTV6Z43VJv4Jb3PQ6RAsBf6+5FNXm7DtmnREYN
XtLeY878aE1Z7suZPplTe94OER9gUJdWcVMvapEIFeoMa60Eg9NznosqNe4wFUmGEnihvdAHcDRw
0dG3t3eWcJJ1i7hSlMaMI9rX+0Sbn0M/EHBdEYhkGNNNXtcjSZ3WtLaWCCK/Yr3u/djbF/ENSKr8
anD9nedjAMXEqRG07dMOalo2QnNEZbnLy6zYzDYitLo/WUvB//O/wJn+/eFEAxPJ9ZFGxwzSgQhW
coqIURGfvO3JTRuLZh+PlO7T3FUr20L3RP3IiZ8WYWZUgJO634Xg9pOj++EYwbUTpsGh5LZao/FD
b8Gm4nGkQHKzA/nm7Uh2whO3D/s2Z2RR5JzK6JAq7RzmLPyx1JDczQmBprJ19rsBLYGKEKQkBsF4
wwWc/hct5hs3tZGPD/Jdm/COpTeshrwg4nsK4BJ8NBYNPrLmy7XsIIx16GG8lmDJfopWYrDu68p4
6S3lo4YgS91U+jIBHluZecRiPHYnhRSHcHdj27NZQgUMjyVCpw0B9xTyxlXjiI1b2faGxDxyNwxB
CgiDUBwf9dJc+TBqcQth5Coa5S+hp7fYn59GJwx2MskuiYd3K/5BiFncdb1cdqkANbEh1IGWF7gV
NgErSIJtHXnqUnfoNCy6Q3M7HSHgRVijMYTHqAVLE3wKkP41u88zSZSovhjee+kR/AyQrS5uMIHU
dxDDvlv0lIdssJ6aoqE9baWPnf9RpFkMCgShTkrTnck9ob4cEtc0wp+jzA0BmTnzhpvq5Fonz8Ur
Ax0Q4nNaXXLV7KxoNHbylyuRYtadUSKmfSStN6eKGSjnJbkKUbVhyM58rDCSo9lQ6auoBS45ABjT
YOJW9KNWgzPSoTCqnVWgjy66oy85IeXwQpKFLIclBgV/5d+NyNy3bdgzV6G9HnUoDz1gsntQJ5zV
MHPPM+ajobgnkXap+hk5YWMd0Xq6zfI/GLWTuyH+AGZfFysc2THRb6wXa0OSaqWr9BRqf0ezLLuO
mvrgLNLWCAC1sjAGlH13sBZMmFuELy3AZBp/ZrJT/fBSye4rMT8KmxUej5nHXnsXleQ3O+ldaC4e
+IwFPa/eJ6JZztqw3+K8NU9NPzgHL57S9ZgVa4FmkjKpuEp6KwWXBkqcDB1M+Isq7B4Id3fEdHEJ
jXCiWm3QCMg2PLOph2fDLnIqO+GuNHjn04gxSTRJd6rm7C4VRbPPTXWevLDnniUZgG7VBqY7rgHL
2teK/AiJsyjOb2qGbSs91vEpMicOvcGjndTOfugr7uZpCvdhgfUmM1x3rcuh2idlBOOHbpqFq+uY
Os697TRYqyoO5MCoHS7zYTkejq/sx09JIO5yC8EjUXgDyhzq3xgXp11dsIU420touR9l1MU7Iitu
C/vdMfLsWLs+1zunsLqM6CpbzpMuaND4mRdvCHsb1xBnWGopQJY7HGMgDBbPwmwuMGWMWJIgssEi
JJJ303fqC3DXE9DzEl0YSbbOYN814TqImWbF1gB3Jvw00TQNCWTosB5e8pH7ovSyLTNAY20PFWyd
ajjabfWCNuo774PiqIMHENZkVYJ7EwH5JkHFGdq3iRXCPedfBdHKdK07tMrYiiTGX3OkqWZ2lU2h
NuXbeNvk077FCom4swB5Sv3FDD3eD5axcpu62vWxquADsTLUFfG49kSXdMJGWdjimHg0CMLRPjhh
y849DVddpa4t3j9GiT4AxZJKyOmXMA2fNFJzZNLnTPEpLfAq5WNCNmLIiYxoVz+U42pUDqL5Od0w
I7ZhONCEyUj1qU3WmDxBNEhe8doJFqmWR7lpFuAonfHXtHhEh2CZgTOTjMuUwWiFcsYIIwK+oVzg
jdrgk9VrMq4gri305Zy+soCqVGs4mVq/jzClDzEkm8LAq92l01M/Wa9TEJ9yN1Tsif5ra9cdPICa
VDqZXbXBmJ9h+uCtQKQoJkacLfapFfbANwxzh6wE9Fj2/hWGlnBHgEq7hkW1MaF74+cxtoao9pQY
OV6yXFFq4jBIiv7iNATczGqfMGCk7qS2ynzUXURDZxE+016RXVKQmwKfy/+gJ8n1jue7Hr0XBKAK
LAejwci+xNWlRce8GWK1aWMuIeCzXwYpfchMad04LJ211b8D6rpPJmtblMV1IDgm0Ie6Tk1ibWHN
RQXLBk5ohhbElabqqrFIvJViPAQFY4jOwRsEV/UKWJN1biK7BdG3d1lUA1pYOTLeg10AcZROm3Cf
U5+SnEW0JB+0kSZvKApZjmFK91yLRos2Xc4mnWGiSdfWdF0HDApHT4stca3IIsXFRdG2bSz12Wit
97a7rqOgO3XiAYc8xpI5ODWCU0wao8hakpeJZdn6aaQ3pIUf4867n7qWezeObidMhKyqBTYKbgY5
wvrIHDZeSJL7hG7HchZjIwyqZ05u9tqDLLt1/euJueVqCPkn2dVi1xsllx9orMywaYvQ7hrEbwvT
HYvaCv8xdCunz0F8+RukHTgukn7cMnlDGNB146aku8+wzp02y3Rx6vXFjoDj+KV3a+ZwWhp8umjr
cVEuKaCxiO+KpnlP/QzwlrLxwpBT5XbmLpi6RRZdoXr3m+2QcjAsA0QTqJkPNMufKjGTFIdP5TiA
lMhv/CL4cmhV0kZAiJ9ExUMLEpGzwVyvk2K68bjYtoaZv6r5IRgJlvOL33MSvYOWzJHkwX2tOCmZ
ecp0OJR32nNLODYLRkFuBityj1OALV3hVVIN7SI3Cjg7oAeJzASXOCylTT1FH44FdEKTRrQWYh/N
kLimzrvADPpKqvq5NeQhK8zp2FPA1X24RzKKVaDFjRxJgLWD9wz0GeOsJQTSi8Un3aYatLN4St3h
CISrOAfl4xRn9VnOxV3TCjwHtglkob2xCDbhoKBRfkx0LuueHBz3OXDJGtfJxAkb3EWqJZCc3Mb7
wdlhuaUe81wL7HHhCyXUeAXOktsIVtGY/LI00Qd5wYoTTLl9I2WwC/Y2uwpVoenvHKGf7VSle9+s
KeqriS0j6fpPjhAER/h3E0J/gFMCbTqLbG4z6U7NpGH8Wx6aOd40gUvGUEtsZy6AfSK+2eMNYbzj
ZwzCUOXC75l2YI31wWjwYvnYkywTriXNyRj5QnDXFu16tpRDw/Mo2ro6B8Gy9ZKhGan20zW8O9Cg
lwbF10HEDbA/Ro20Tc6DUvMxkfHan6ebQQz3KslOcw7nNelMkwgU8+DE2bXXkp6VGsQ4URFyzlP5
RuFMnDQew5qYzUNoVKtybvtD3c7kL3Us0KnE380SECHN9/UZMekpoTbGQuLsewrEFbyVE3iUq5As
ILoQNjjrDpjTD+a6JZYIHeTImZaNxYZrhhBSaUydMwEOnKeNdTE3zo7D7TqqrQpbye8K7hFR9DG2
OFl++xYp153LHdZb4TFy6HzmNduu0zCQ8XCarK1PZpOPgWkstggGjK6Eutnwi1lzAAAcyHaNYZlh
aXzwIV2V6NZXfrvxuGz/ehYzJXkDGwKd0ZzqPiyceR2pEf+Iyese3hRQRY6cPFG7Y3vFrs/LDGws
d8konqXgZmX8hNzaqfNXEdQCX4rCeh3LY9/PD3FFG75WASlseJa6ukNchqK1iciXli0sINkz4i+E
14LQ8BDe2RPHG7qWWzOjJiBh18ZMErAbhujQzU6dgWUtkto3BgfmwVXsAm48V2uOeXRZ0buZww1R
1jddAp9HQJ8d3KG8taaZK50+FtizVc7qPZMd1QU2dQv79Bb89zYwJnJW5huAFOu6YRqF8fPFY+LK
o4Z1u0XB7hv7sXIcDI/RNU1I+l011Lyqon4DXcCoj+KuGAJoDrE8FKXD3OaLv4MMCgNDYUoc0Hr8
COurgTYdRavM7iS9kKIo+v1QDrTXDRzprajwUZXoyO26wuM0Kw6vTCO0CZlnHsdLkvq3BqqRIu0+
J3Kok6ZRCFENY6Oy6S6PQGwxvsfX2nDzZcFugKBzSuL2SWX6kRFfBYqejgxbX0BkTvoyMUiqaKhE
DtT5LhVUsUSbx1b6xRGKa6COkTGhnFzpEC3F6MU1vlQ2+axAYz5JaBZUwtXA2Mc8mIst00JDcxhT
ZtnaKPdtO+Fzt2EgMbTe9w2b2mAiccGfOa+nMLO3cCo44bYZCi97YERSAyxbm711iL0Yx3hTX2Oo
pj8IZLjSzjmfTefs5dlNHWpzuRbac5p3h8hMk5MF9odfzCHZJJF6P9P5A00qj4VNWV+CnhINCqGW
ldU0WYmliT9xBlYnOleeHJ/6lfCd9ypOGCfQP+R6onUSmehvnRbfnKR7vVj/08hZ/gAKcm2ntEWa
4Ky5opoouLV8SBi+/7sg4hSGh0katnEuzPnSuOJ3LqkoQx2cPF/xbaExcpJubjLw8JtQqnE1ZFm5
BYIIza9+NoFir4DmDayt7fugra9S3LJYIqrrNqn3CzvsecaB6DRlcagQ6FsuMsYy2DeFhQjCGPEr
+1a6qeWEmARC5zqb0cfUx6HmrN/19iuys28REBDjTTR6bYKOjYYhRxpstd/iLqvIRWRQqMnpWc+4
KjYjfAEUASPeAUYiNfKbdQsCaJfOtk0djiYKYeiq6vJ310uTY+CQjJpgb4A2P1TnknboxBUfoQLi
5QtHZsyCTYV5gMgWpml4Xdltc/JT/Z3w/q0iTVBR3QR6Hetw3Si2A394jJoBGV6Rjbs669/QLTL7
FDfxaNR7G0YS9sJmTRMI5abFNMGiHZTiTN4pi1bYLJ6M9j124S6YM8qBQuGnHudpa1jjZ5+7W1Wm
Cb21EN/6txG7/UrSr2dAsYpKglLSqGK6Y5xT9FbrPPTsK8tZTlWFvFglu5fM2E2dqsAfre+h4eOl
a3gBzZLhD23KdVvkD8MkjrW/80m3a2tHn8aw1NSHw78+apaP/jz88yV/vu5vX/LzD/8HX/e3b/v5
GT+fI+QICeP/89P8PMFfz/Vf/qg/f8SfH7dY1hlB/+9fi//lb/y3H/XnaZxiI7PJIwMJI8DKKHvG
1o5kwBx7dnEKM6aVCKmkqHfghHbz8u+myIuTLLKlq748tgbkSuefz/YtPaPVz4f04ieIfssX/PW1
f/8sFjq0tctzRSG2WHaof3/811M5faZf/3yywp4MLCY7/ozWBweJwM9HOjT4kT8f/v1xAv9g/msU
/yMqpc3L458PDQRN//qun8eTWoYEf3+Cn8fVMsr/8/w/X/7z0Eq8f3/6v57uzz/99XR/Hv98/c/D
P7/4n8/9efJiNrutFw6fwourE3A4bTJLViVJ6K5THMKKD4WqERX/fLaFlfmvx//pn34+yyw5yVbZ
0JwI5gn2iozxM4L5N2TLr2FsYMwd3P4U0DVqYS5G08zbsPyvlSlQw+Uj3/FOwESYmHspZwu/xxJP
7gQiQ/ASasD4XMmLEXgf5UBdlXbTSKDGwdbQ4JLqG80S2yADA5ZYnMJTQTu9DBhM9+gKDNV8TbNN
h3vhE9d51y5TooLIhgC8f0bSZzc/oE48ozECoqeZtTMamVZDVA4wpvCaYuT6xOhkrup2PYSehVso
uwuhvPLj0HwQo7coX49x1WFU4tS+KVJyGFzQBTHpuscsuMZRLBD/r7yoaFd1LSWnyBsCX98hOWwy
XZQ3Osve+YG3/thPO6O1U7QpCLmiZAewxXyiNQT5J4HVZW66pS1vTg0VYZ0Wy1CzgoyKSHkKiAdF
zz06wtnpMbxHzGUzcIvfEjHrTVkMLfbOpt9U/RbE41NBVgSjsQFFyBTj823wzUrnyiTibTPOSbZu
AubgZTOaa1tMv3OnEes0xXykbBohSWg8Dpm77/OmfQu8lkojp24NB/cpWspa0r41hXBrx5Tg41fT
amD3AHsONanidRccJyxGeIHzbyTG5arrBgzeVJFBV11FEw4gRNRiPQQBbY8ApEgzD6ClrtBQYxrg
gHWCXkVYN6bXFbG6yMMmPL0OeddrBO7FW+4b96YWNnI6gRbbHTFE6W5YZUFqEZpllDuFgAJVirFl
1vIGzTd/i+onRwfigVEF/2WYnlPYDww8V7SyPtPOQiztxDbxpehOxY20PyfivbYEo3Fw08Y2ku61
39ufglQOmjKCoDArQ6VbS3dDjkr4TqY2FzcWcGU4bLo5mlnblK9tju03cOMr2tBPHiSvaon7AtJ4
NfUWhIYmZ5M+cWoQZ+FUrzEJ4Vi/VzRbplurdZHEVLNcK12kx8jI33x0Zm6Fy9CKgvwSRhnB5kzV
I4bAKHRoIAycrAdFPxnq2UNK4sPWt0tEZQXj+tFfVE/5vSON75lYio0B7GNNMRHAubTupiwg/Xff
aAQMnL8+C0GTGhT1uNKAnnOYdrdmLHlJ6WP25oA4HQdjS3eeyi8fbxENgHV6duMMtmJDuZGMjYGR
ZoE0tjtEhlrhDK2777Egid4o7nybzG4S6p+kfiFyLtn4VOUmiZM7mTEuzuXRLAluB4mGX8sIFmWQ
bJjJ5oc01B8Fzth1KcZs3zIXWTOVZ4YftAcvh4QjJYObVpzxXBPubceP6CXo2Ns0woMm/awEfPEc
bddC7khr59WwFh9SbAl6ASWGg1Lcc03b665nBOgczBZE2CzVydQVInWLd9oYMQIXYjP23GgNGAGH
71yZc4H5GHWX9xR73j51rgiAp6QTPfKTPv49MPuBb845fM59xCS4FuuRo13LzEuInN95dJkQ97l5
zdGCPBs2tDMmskOz8PHDBNTa6EplbWQEmjbF9Tr/PGx4a68n250vAal5bTljDpJKofBbPvz5n6bt
DBDhP33655ta1sQyFQSkiEV3/Nfnlm8yZn1Akh+c6lyX817IDrRmPRx/vkJxmGso7y9ThV3Igs8Q
jMYrcB/0L1Z3bkwb434KDVZ0l37O7zzIz4fGsq/CRh7p2LBShpG5gcc7B4WPDg5YZTZCgcX4B5kk
xhV4nfbe2S6wI80lLUo6hkyYfQI1e8vip6ljXulhgwvnHc3OHfLreG8sGkk70vY5y0Gw2jWiCIHV
tvMyfCr+qafZva3i9NYaZLYuOQxTVEPjiXy0XdFDNZm8sZZL+5XrZ2VTp6OwVC7X1ThSGQ/hKQ3j
d7BlweJ3/9UpmPchmD4Os+iZuMFBONkorkJEW2JnCpQmFq1kw4UQMTFf4HjBP4ClW6Va7WkgjNtA
iFviE0YAJ5LEPGZZ8B3QPoJz5q451kr9JqfnYKoSzUk9D4w09Gtt5ejuVHvgSTtkdKSfK5+zyjP+
b4sI1fyK1+C9691Hfp9daDu/LZE8+G5x5fRy2HYxGKNpfs2n7FAn/IJC+hu/ym6c2fogJpAtZyrh
4UTudvLnK4hB9qnvHr0aCpuCakRKF3qrodpOZftkNjkCCGTH0SC2QiLqlcHZ1rOBBf7K7+htONqi
HWBAL41pClLvt02Ofyryr90lHIURJWYg+36o+2ZrSvCCXseLKKPsLmDqt4biTYB5pywc4WQsBOQL
FS09gM4uwVh6NEjiHlgzGmFOHr4Nai/9VqfZRsBT2kaNOwp9Z8shpbVJizCi4L4O0eeMKr/0zqN2
vU8/oEzNnOjo0h2ZJIJ/0+ZXIXoCtXB4EV135M75HkroNt2Q/iIfebdAAVuz+VWqLoSc3z0nub6T
hXnxsuADVSjcqgqVnBl4Fw5Ga47MSBCTkqSrPqG/p/tjH5Z3bZj229q3npFOlRsVkPmquEQsSsWt
nh5FprAjN2SV248ldUGnSNKK3lEwnDQuwFXkSpw8PTBSBJjvbZ6fxziLuWxFcFZ6vG5b5ZNY4b4M
ccap0Wk8aqSlK0W2Q9x+6KF4sqf46NrOd5EnHwwt7X3W6vPU8OYmQp2VC/RVv6qMBr1hQoyBSJvP
3TOwwf7Uz+z+hdl8tcYhUxbVmE8pPLSQ4Mm7OodxDcPFKogbTfZuCk+x996n9CGjk7Ky+/o4F1Ca
B686ugI0JZ1Aua5H98obuaYF7YrtTHtkExSFXMsq+T3WoLaEDKHxRpjSsN2gQUsIYI04JAMAovbq
5GaOsWkF9QvLlXWMeq/foKBbB5H3NEXesOs6+WBIcTGie/S04ErggDAdQ7peJUdGIsjlIm/kyE8H
a7I8Diw58fM5+FuIILu+k1cyk5jwnBMgTuT+3qT3i2PLlji3C3VMB0K1COchW5ZMLQR1HWzcXdXd
kVo3kPhBVQGXs5dEFuGzTllT0N3afbzJB/eekwN8OnHVhFOE9bwgjTaGjgCNYa0877sTWFwC3vYi
TqxDRMoPmWOwy/1LVdJ3L5OAXnXO8IdQPma3Orw14A8WGdRaYRBdZBpLieQgKtImVKfGGU7T/Itk
w/WM/hPsB7jILirjlS/gg0RxtWkqikpqbUaN24QEiJVRdPemRVbHxM7S42fwkDBGWvBqSIu1VslN
7r9II/jtBEHI3Vk9z2XHyLirvu1UX+Xzgkqm+JwrbIT5SE+6ce/Jb2D0You9j4tgq5rvEJKQydyF
aUTfb5JRXCFkhB/iVvuI6T/VPTFhLsyvlnMEkbgX2ZbxtnSLX00fbnnJ0y3OkuvJqbqtJgsynE7p
mCOhpvdPQEJDQIuFb9cJcUs2wqu3iS4vvvT35Fsv07FLpCinQxnDvPRYBWR4NTYmsor2Q7Ldw5Bs
94yXqf0BJYE/rU+9zSwWOuSeRQP4YEODvohIHrSROxMyDdU+v2P3rhAP1r8ZwXK2xY5GXGKpKN+o
uePN0NTffYfTxncWMChVQQcEag1IAgR5gNC7wSwPlwxJUDk+zoL2uVVWLwPRrmrqnptQvrGc+ute
s+SE6Vkgl6PrGnjcQiXhWJ49M+9/5s+/rhLQPeMUfXm4bRaCzq7AIWcsIHWjNL67zKtutB0dclPe
zr31y2VQsR6jX7Flvc89yiTGySwQmkZwG/pHnSGfZCZ4EjXZj7lTGfvCbe7L2fgA4ciQceEVsLyy
hYPY5pXNY3UXVpDO5pAhLmaObdyhj4xVuoklKvci+K2HMd3ZNSMksxWCoeFHNeD3NdyR1l2Q0+gp
fM5IxYW3Idv9Y0lp+v85ViVsRz3d/w7jsvgf4mBdYqT+6xyrh7Jro3976L4+/ufv+leYlfNPH/ax
6XnK4lDDavQfYVbyn8KxbYfsAF9Cv3H4SeCQ2+i//UNY/7RMBJG+7bjKhHj6H1FW9j+lb3o+2Gxh
EY3lWs7/TZKVrcQ//q2CuB+WxfHrv/0Dt58vKGuF41nKJk1W/i1BNtUZUI+2e4ZtKpzb1K2y+kET
F4qYHxNdAIzHqT+jHvv9HUjUZtrGYWA91uyufoXrsi3HvRH5bb7z4yCqP4w2NUERJQOueDMu8/tc
2VpckC7UEZtgiXHTV0zU6LUO4DBDQxrpxiG9MkMl07EM0y+FeYICnPOZ+lJR4dibVIpo+qjyBHrl
WjZdSShlg/wOf3foiuV4T/tiRjVA+dn346cT5dJ9BsyRdA+RLlG1rjC3qvxNZJLOyMBhcoE/ylG7
VAQ5oh2o1Lk/IwbXeYBcLvMC4ByNT1JRJ+jI70fNaP5XgIdrPuGkrMqtMWWluyNFN25++TElzKFi
q66+K2MBc0aR9tE2u0U1uui/84adwm1EiQPCGqHTNCkTXgbcXsr6EoBU3aWJamA6j5wgz1aSqQaj
S8dTUKLY9V0rndhjMWmkBpJukKAqaD2Fhz6YCLAcJjxcnLYywzxoQOcwgRDbYJmMRuTYncMJeS+1
S45OCe40PujOTef7hmw8STBFSG4LjZLCuDEdVeinxM6bByetBWq3VmbtxXXjpuKUWRNx5YqcFgLD
ET0f2eSo2+HX9jX1t4a9aeJuKa7yVoXzoau8km3ScL2HqjG/EtQpXwulPj0FqpZkVaohBOPidtNj
lqZWyUigxl/g+7bkUOGTqI40xMFp21edpzHe1TBW9cBAnWwE+Ce7hJ/1yNuC5oPYtYAwC6do5lvo
m6W+aX0VD5eAwyMhnyg3fjlzVTd7rS0gCapvmwfuWN0SBKiLat/Q+GdW3wkrPuLixm0K6k15K9oL
gccgVzOzLtKCtC0zcrW9t0JcfJ8APkfnq8G75B8s/gRObLa0q/l1NONeR6uU1KJkUzfegACn60tn
uqrciViCDfngFGQcvusxuQMEoTgaj8DX3GiDZsKofwURCDn0zg4J4S9JVdUohXWMLWCHv7vxP+gG
FNNR4WhD+Yodwes7+mmz51gb+iIaNkZIlXEtO981OWoz7F8Ky0xBrN2QecQ4DetS5RIolo850dKb
2hna7IBzcYb/2HnpUuSNMbQGUNhxm7t3BFSayBxwzOhNwy1oc/qPep3BHmW/dfG7eH2CyElYLpD0
mqNfhTwvT9t1K+ehGg8i6VJjS7BXwoXFTKwxzk3ooJDB3qES2EdxHUfSJE02C+I74iDMIOC44/wQ
XXzhTie6nZbzOrm5np+aOoxDum6QXWnpYKjdN7gXm2FXDEZdce/7KePbQMzzCTNNFmIXnw1/62U0
+Y7pEvB4QzOFQQoiArX4XN2idc6Rispi547GbKy1M9oC4y5Kim2ZOtiq6tZvmIOR8+noI9lrRvLI
qm8Nb0scfPCSDeZyWTNydVeIWfLrFHlO/RYPvmmcGCzn4k4FBAfe6ERWKCvdRpk42foUeazr1Jw3
OySWJ+xco74sytLi3mqWPOpyjl34D9JGebQ3UvBpD5nnlTeKkf9G+WmXHyzyT5hotSpV13PfTniV
Hc3VUirM33ukeiazrDyp5otn9i7i/L4lFevTDEP/y0isocU0yM0PgS5zQAawTF6jM8WiPAyOHWw6
zP/QZzGR+mvle116qivTLx6sKvOyNxKPIgIbstQ3bjvy50CHjKwKG0oZkwNbKZV+LBh3dqeY2BcK
I1U6eOA7hrhvfmfbYscovYpPGRkC/tcA4Hbc5lk31gcg+LLadLbbRL8EvzlSbmVkNxaSFwbN2uw5
WlpQa8I2EeY+d/Px6DTdcA7s4XbwZf8xuSEyN2+mML83J3RHu7ErUucpEq7tnXUsZhTBPcY586OT
UCdJC/ARlqR5FnobOGlZsrc8BCaPU1tmxy4z0+NA69M9eFmHzFumeUiYBOPnUwRfB+edLOBf4Qyo
8FAJJ/xl9P+dt3PbrRtZt/OrbKzrMCCLxROQFSCaB01p6mzJsnxDyLaaZ7KKRbJYfPp8s3cS7HWR
ILkJ1k0vtFu2JU7WX+Mf4xv5XNxihfXkgy+2sKJ/afGRhOa+0Kd42mp1qNrY4cC0hlj7NKFv46Fq
46cAz4p3aA3tIWdkE9+nSg5cwtc6lkt27vREd09nN66Hib9a0LQB/zEoHB6jQ7ZVuMIyZ3rsG+uU
ZgfMV/kIe81t9ingd+fP10oqocgU08y4tRz8e9DLEdw3jiAurLZmClcsVgsOsG0s9r4hgv+6AD4l
euW0l5wRBi8qZpCpDINz5bF59SqVdBc7Ihh8KNBO3qXxMNrrYbg0yyX10mpuJvMq935gtva6nPM6
YMcbxOKEc99P9v9hGnv690Hm3/oZJFbVT+af/2BQ+pfxRkaMV2GQhezWZUrKgn//+/OlgpbAlPWf
TNVMwZhuv4I+sE3xJf4eAPhKDAPEPy6TgfL9cv6GaZ2RYcl88jW//j+OzJfB/PegLhTxcjL/a1Df
f06f//J/DlhMJ/c8f11mWDO303/9L/yXxddw+ZX/t//y377+/iqvTn398x+//3cTceT/Hyfi/9aj
jvyeqt+f/3GM/vs/+veBmA/q/5yAvb//+X/MvF7s/2dmzEhkcSiiOA0jZlFzma//+Q8v8/9fxlwh
g+hfHoQ4oK0nkHEWXvpx4khK8a8PAp+fvh1MOQMKHHzYIDwXaqfBIWPr/pYmM/3aKVqb0k2Ce8FV
FVJXTfE3vjIZ9PRfXa8b9z6MjyNbIO6X9FNR1y4zlUS4YE1X8sI8rOEY2gDDkV4XkFBRh8GAfcAc
LAHaUk0DBvblYWwPqkkre26zsFOXcEAarae6LGiU3Tne8DR04DXQsrp2dlrnXzINGI72Yz5gbblK
ZtpYCSVkmMx92AdjOWFiZbyUwU07RZnv73DxYyKaq2Y2AAbiiOp3pIiSaizbRRNQd78q06mkxm+C
i0Gw0eQfMonxJ+5shq3sQ8xex15JTw6cV9H9rUe04L+xSA4LLklqQ4d2rK4kC/uu4g7KNZ3sB/Aa
Fx6yzHcrfm5vhdx6IivUFogFYZ39teKYgP8aMnlTNw9DajwMXhrSNGi4KCTdIVyj0lVHq4YUt9IY
sRoz1xGOzPWxXcbaq8+5Cph62Vd0W0hL+Arm0N3GEexrsI5QIzS8PqWK7wlUmfqhNizdYegTxJpf
vdB34x/sKMnFbEnGVFEhxL1HydsyqPogwJTKjtM9ZyMhqeWzWii0+y57yAOX4lXuFg+DYZMUEkSr
CvcuAFhyL49UUqtvIjDIOtznOPtOzDdOoTZtpYMZPbKY+5y7lta+q3CIk9UH6Qb8hBJRYn8l0HXh
MNGmY5y4J0+Qf5JkTwseGgrn2yK5q/PaTjextGnw3jvdIdVEtFJVJ4lJFPkqRfqF4zSt/YyRJOh1
8tZyBkuqz8hfxcd8pmnlAL2SZdSOTUi+sgvOgqJB+HUgZU917OoRSJHLie3eEV1hbYdPlHqh+t0b
EtrLGd424jhlRXT40AxIiL8klXXtyUtUVfxkRk2z11zXPgFciW3cx+/W+cuTlwFdpPa9HhBO4tQM
zYvs2LU95gE/rZc04ob0STyU/TZZMABgv5cotfl4RPRktYkvwlOWzwPOH0siyyoSGE+rhmHtrtt1
q7CBR5gkOw7qhpOsR8XLV8D6RoZdKs843bya7z3LcThD2dDAgbPekLEq8cYa3oNXRV52Y8qxtr+L
i/Xc/FZdAfsCJbCh+IO+p7Ha9l3SbnCdO6s2BYDCAvwm5GKoYN8Pwquq+3USjEQY+IhaCPIMiaKW
Q89bqs9zA+dtPLZ9PtfPNlitH+5beEUpo2bCpmgkvRu34fdsZXYne9vhFaEBRSNoDVdtoJVEOHId
JAXVNtFAF1s65XCAmLdSBe06VFCMbJJX9piaxKN/o/Zms4IQ25reIfLyNkoOBqomJRSQRthbAEXw
hwfTiB66eS7ytadtlsqiv2J4ncWTpE1+OLpeEqoi6WILADojXUD2gaelZC/YdWbmYY4rX7o3z+TL
HF3FErUPAkUnlveJ3rcNZpqN4Fs1npv7N+nSzh3jcLXzgWuIHAWudRRUs7N4E9JXLnykAyAyNGSz
6ol3NQmjWWTij2ZRiQo6VqU3Q2tQyRK1etfFag3/KiZ/1suuIByTkCcQw0p7lbIRtYXYErShSAV7
w0KsvvZzMCOixjlIgZmTfya3KPURs0nHPUjCf6amBC5Yuz2VU6gSBiccp8myE0kdjLdNLqsM8nEh
cnTdAD6RfwqF84rnrBRSP0YjHJTyELWi6P8o4mPedZZUFd0MOlYzXXu5P7nxhU9jDmaqL3GvRPvS
wp54dxnprQcbk/G+qc1WQ2FekyDyf5io8qtngaOSjIPKGS3JWyXe+MySnpi5IqsEP2JS6aWaGq9k
85uaPV+/AZqmvILuBO7/f+K66sn90Dsj+s86SFBpqAh1UO/iVlGe23LaANECm5a86ZGs4THyC5cd
0akG1gtxniFgc16MY8XCxHBqnDjCAkkhMNCg9JqXap7+3JJQMkpnyEneJ4HJLvevYcekdb93rGjK
/KrZysVHK585Go/ZpEXw22yQZjDGLbW5UOk3JkRgLAVb2hylJzyt3hL0zbnjBd1QdJpP4bvuCDsm
mB2rPoTsJNGzI8LFgS3IUSRqXc+Q1gMHfnaJ3HfDCnb9PcBF5sRNXafvBSn0y1grve27YkeQu8OQ
rljgtyHmnrgvxAQZlGqZMaDGLvE4szStq9EPnBCFvVtYisjnmnLH7BvP/EobRWxUVMAVCjk+2cf6
dKOyBl/0YvWVCuemPHsDysRpFPzvG1+9cG8M6g09AT1jB97PABwPH8Monsr6Ygzn8RVoYunINqWz
LsM8mfLRpTV2qrE+Y+8RFFDteO7Dm23uvPCQGOPMG8UBUEV2tYzoNADYF8TFG8eiGB/isuG9g5wA
F6e4zfstsgGWcBZT17rmt7vdhmHwEjLftn3eFGC9KxxCFcbQcl78ncgHsX7vPcGfmqO+A51zcSoi
zR2mqGPkpzxviygMIn4/lslxmEXYZGdMyPh5AHyQ4qdGiKs3XgXMp/2fSuTz9B1bylS1hzwjH3Dm
xtTUv7yixqUMPLwjjHLsGzGxut4aRbJ2h40pID9bbX6YvECMCflW2IoV6V/FoEx56+QM2deLewN1
0rT4TWlo7shVf2DOinjeJejh+TyhxEdwuFpO4kOiOdvp99vYMFdZmdDqY30SRbSXLmiw8I1dHx56
P0yz82wwU79Sp+PpL5dEc32aakEn+rGbPGrsMm6e+tquSA801zeuuJv5sfTHmNe0+dAq0sXTwtrO
w69sYV5j6ahcoO+VVd14r+h2MOepSf6yZvSipzxQdaaPm4z4rvQmcHdbYZw9kZkUBWhi5tP7IN48
R27W1f25SupBQQnJww4isJsda6JOScH6H8tMf3ke+BGrh0wa0lCnKY8MHURwWMPgMjd0DUFy9sLR
9BLiYwnpyhoWaT66oKj1j3FOAxw8aRlgg2ELnPWX+ErZ5cEfsaxdQA61ZPDEKEZft8I4rjVXyR1d
jjXFFrFfhQM7vcBky+94xRr8pejCxp9R1w3blnM0N9tCBK0hnFEdOrm0VXDf4WYlwthntPsBXStx
x59SBU2bUm8j9UZuOjDlKk5jMC6efpRz6mK9r4tpUP1VrVbPEXmh8wKtTNBsuZ/Bs4CdtiO8fXVA
ka1ZHs3B6pML6JAVJ69k3Rj11H6BQeHOSiwo0eEX5B9JONOi1m931EEkFPrIaaxBpIS1MOz8jDD2
RfJmoA6KSEqamROr9MD/XtLKMp+pwfKY+Gfd2DAAsttkmPyrdCCXcqDXsvOI0m++v/5RCytDekRC
tbYTLM0iKKYTjmmHPZ5g/eBvT5MmkCFv0qltI/WSaeTg7WgX1S3jCaNx4N8iwGja3L2280166rwI
YAXU8SU5hVkYkEY2YYWjfxYRTTKwzXN2XcdsoYnhe7kJrBHYHSfqVKYSwQqiqIpxM83Ck9YdckI1
pFYRF/T6NtQs7/1b7UVFRwg0VhMJ6yHmYlPue1UuGGltDVce+UANLosvK2tSw7s4CvjZJld2kKSX
9tRxhSw+69T6qXeX2u2Sc4lM39IsjTu/X7qrLusNAeSulii+mGJGOvNuKNBhxzoGdHJBfeoWfjr7
ybmL+XSZSLbvDYxFpN2WCgPKCkC6df50ZlaDlnLX5WtmpsepVWb8aFIyFR6FdzR0a/7mSxM0RXR2
Ue7ZUy6HNv45MtAaEAqw06PdKnxglWhEWZHjNynKKipfaxOjMF/5SOvL8+QgzsWI7WxJ2seKz23s
9pAWiOLeDMY1CQ0rc+lH/n7Fex13t0vA+4SOhqoC/1HWfWaf46T110OqC8Z8bOoySFBaPEYEQMG8
3lf4drib8p8KFw/WgpUQNQD0ILRJn+LzoWF3+5aNs2JCyA1QteY0mLkLBE2/jBt0VYD+Eb/01MaI
VOPq4s+m5+XkU4kX0S6tKelEWqrlupRPHd68CIafaLM3bsQ1x0OdR1Y/8GMZzMeYDhnhmGzJ45rM
bOMmXtZFuUa4YXFLgk6K/G54IGqdr+GXF8U5Y33VlCWxpEl7+I+myx/3gVIDfsRnteDxGF/GVQYD
9+CYrlr2PGbB2XNf4qjPKKRgMQ09hc4lWEV5RvZsuN/wlHh/KToC3AFzJ0gKGW/iEuCkfXfzry2B
+eG54y2Eb1TyWIOoph90pBNEtVImhO+XSLTn1bKg2UtuR9tjOJplftdR0vBtnw22AGxvDGLJe1W3
IWkF8rdOZceccpUeZCH4kjvVReN8v7EYK+8M0Tl+1czjkPin3uN9zGdJdYzTG2oZ3gabVErDVASe
c58xQVl6JamynGZ80lLnX02dzkwXpF4A7jaWw2J4CJvZiz54PP2aYFKecmjFLidkNk/LSoZT6LQn
7lYwqKZgcpzG1Z/w+gLluxYT2+SsJWkRH8aO8jO67DqOPf9U1RaRdxcWaaB+lfUEMYCmV7M8oCeA
lL8KTcrgzRWIyWgXYzE1691oSyy0JC3CAshD7Ye2169WoDCQ/DMdrT6PHPEFrQlFgpkaSTAIosS/
7fAuEm4F0l9KurFnj9mMXOvgyHFBGysXAFMuQow2sJbYrZEx9OeV/hXjtgTYNAXE0Dz2BOxDjaWP
vmAdojMISj0oZB0QYeBVsm+hE2fCwPTWK99TiSRYUM+heMyc1nl9D0QjRLrhDmbCO4+HQORXVbl2
XUoUfS2D9drHwUghe8ve8g+u8ZTX1yygU0M060K6HL3cxdzyhQ3hNEezL9d2t46EmB+IgHkQJTno
pT1b7Gb2wxuD7XvU4749wD8kX44wkIv5Wi/IVo+CcF3X8JzTOn2FFpH5H1q0lfmIfHcJhiiv6i2O
DNk0sDyiTFl7pwegVS/EaZLpxjDxjN9F4tEY8mQYE6ePlHJL8A66WKOEMueWaZaGJNgG8004Y2+l
+2KOM7K89EJ46Oyjigbue0MwcWm1XGFopW9KdlPhLRvXgTejSVhN7nhLzeLUzyKXNys2BH1L7ieC
nzBtk56aa9SDhDBiCwpw0E+x85bkWw3JfX7TwP9KuHpzkuuPaCZ2Sl47AIImd5SQxuYBntbKKitl
a10cuRYKqJD+uMb2UoMIove1kbXCygT4FHPo3oy84pBwa3/NmTRBBy/HJTQoH7hNZd19tB26BkiQ
0UZuvtCAL0MjYS02WqdNBXMByGMTjf1Vcl2PHY9g4CfBnsKXdONCgeMIbmVE1r7PD8ti8eYz/BMQ
nnaAlHJwT5lsU287eCMpTqoxkgvj3aRo/HgUdRJg4u2Gcpre46YOSUratS7Vh092h5fQsBEi+2XT
hEmH9sIc+W/F/ZiJ7m5CWveKn3OQDVBxC1os2u3TgmQAcjcHnDvbqc7DhiwZrOO/U+reVofTMc5X
m5XXuFux8QLO4n1TNy2gXh5SmT/SpuS3wbUuosV8r4ouBGs6tC3nyd5tqpO3iKeze5BeTDsMoVK8
RBMv4Ph2FFBMYMNKsYHU4S+Oz7uwrdj2c4f8fmiKtqTXk3vKvH7LwkZ6GG7EpV4AlSsdz3Vv22U+
eEu3yft4YCcwHAUshIUEQQUvgGqzcK41SySkuR/h2rEZIYI36OGlSr28/YKe48xHuuJyfW3ritpS
iubJG+K6ZO34WvuVoaDFZiyFXtNuilos7kon+p35BALZHg2uG2+mTMimh9TJyWwObEcwFB0RqXlw
j0XElw2ueREFK8ZoaEQgal61Yqs+nHjXijq81pHKOJW3KIgH+cpauewZwOugmz8xVPESPtZ2K7N3
zp2+BUu3EWg4axAGaXXkaAuqvxIcW8Vza1YyB/TUYKqLMrp1n4u2EBAP2B0G4tOtPiSHTJN8uKxA
+yrnHt40Jlz2hosxX2zRiovsFWY4JZd7nMhp91OmErHqEHBzDO/6hV9f4jVCUL1GXw1Uwrp5oXoX
h6hHxJNdDFQO8t2b9kD4SIDT1dE367S4w+U5yx60n1ftbYCzc0BZjVsLcVpkadK9zWbhIrCfV1IK
21VK28T6OMVJ3uHE9DfvXg2Mrt0hEL6aHuw8Vb1PonRJ8+zIt46V1JwujZqvLSWjbXJY0hLXJTj2
jJ0VU14JA+gC0/XT22kiFnGsudiN76CKVHuXt4RpCMrGLcLXXkzkCpNvPAp9DoyJEieyR/hCcEGt
1GjXBQbF0cCcoyXXSS53gqTMrgVdVO7ndpjUfFWsDS5rjAmFpeOvx4zNXUlgCn3ESZFOBHNlQere
NRox6CrGDq6vFdUz6c02iX77MbCPz8ib8yi4+6zuY+4TXrOy1fVa5tWbNBukCylpWecABluEPPDB
MZlc8usuGCN5gDW3TLQ+JGFCjovbHAbn2Wcp9CfQpfG63VbGbCpPXEPams/4gAXe7mYKAnKCK5aM
aXxEmYRVdao2bhS06Klu1jTVYBy8AD/ZHqxASrQdyfdGayboAmPpOUgINmbtqbwHb0085Sni+z30
+5T6ijD4qPQC4yLCM4kbSZ0ydqk+N3+nJry5n3SEyJeS8GW0kqylJkLdZPUWjx37fGkmj7gE7NLm
JWELOcozjxlD+g1GdrFuF9+izWg4k6nCNrALmTBCKr0dnL6tuFtIRyw19V/TPHrkNrsySZpp3yEE
blBZVrb4hJxcEZN8IikiCtrX1yGbmqPEWK7iH7wOlIdaNzUDF2ZU8m7BuJPbTXiky5uqadCt0t4m
7Z2I+gnDHpbZDhiJtfCZ5TXKiLbV3WV/n5T3tcW3wut0WSfYyrmw/pT/GPsUK+NrBTYRq4eiTC6s
AXelE0a+mGUMxYVA1afkL1a2HTvoEtYCGWxHzQ6DWpWWgGfHxQwetLzFg+OMmaGg0SfIKYMiVNu1
SUSb1yry7byMynTgfJYxNvdS2BYbeZYvRGAPoroIGbcumnxxncDCRjx0XGc5AQubtgV3/EQORYzN
lNcmrChngsWBaAxQ3QDe1xLua4m0MkJZEi0o9Js16dsZonTX5drSG3gJRfMZpQV7uWvyAAVtt6AY
88koLKsYAEUkdbjt5WCxVokfiAjSaz5OkXgJM2qmHUd3WXg3yEa1Ta6E7Aqd3m+1v+TNOb+YKjBQ
Vx1NVjvV96r77a2tid+LJWeSPtaxBv2PLR5n/VUyWUvyzLg4mMxRxya2Guo3MgB4ysB57caCoI/6
G+Vac4kS0JJMJSEbarYzD3TxbQluWnpym/cIkXKgSWnz0b13MExkvO6jIciaF1W2YTihiY1L9LV5
xDNXeDXbyiRf5jrzhtuu9sz2Si1Ba8LrMq1rc+ctmEWJss8KyLh12CDS0xIuK9U3dO246puoxTh/
DrhX2nwHE3AxhOUWjNHJbTKVJne/p6bjvPjhz11pxa0pi1AF9/naqjF/CabeDzacThxSfvOTCL4a
oQl48bTYe3GBPdonHHkBNTVxwQiEXr5OI5JeWo7lPNygpeR9BSbARHjJTVmPU32wEaiY7a7lYR2J
N9lsNPOXF2gE8yOkOGzNhwgyCAEQjrP4aWN8VvculE1UvAxCcH9Ns7Ss6rdLE9d8xy0BoYwGj94b
FG9PG8nymz8iNMk3bI8DRCW8XfMwHSz15hRhrVpI2LEcw6ufwrGnVOCW0MU4EUZo7VwW49tahHRn
n0cWPRl5ujrkU3+Hbljbch/GxqMAaCqDtN3XUL229VzFRIN+mL4bq7eC1QAbhULDq25PPWeOT8PV
ZJSQLx73EBWdl3QcQjwMXZTrfjm3HqYfdBjkJQy7MX/F+/kCjP22QfarOjRxE4antMY9g51eFHH1
FM66whwe8M4UsIFFAz9djD1y7NrEOG52cKxabb9pb9Pig+3D2P5yIL1m0HQsCMY3a8OejsshgxsC
GD/JZEN92xUAu0Us+wnfWy5fUL6Stv/JU+jW6stRfNx730FoigXzY8vOJMVeCYsIqqi+aiTNN9tN
4kVmm/Y4C4otf0YyHgOGU7nwNiT0XlCbA8F+iumgIsiODcR4N2WKCs7KI4NJyOnJaeWsyg526oqJ
soMWcnrBrlUpyfpLKn5s46OvpM8Nde6pWrhpu7TDl5VA9YZxUSArDfTVIHpX2VNQBEHe+ocSQlLV
fqTNTM1zcBVOc1xDOZARJ4Xacc/AtCN2SZ4H8LauynJDI7yutkmyucm6JmzSncAB3YpjR2Kmar8q
jrTZqb03y6nWd1m2ZusO/l25Ddfl4DzdHClezOEIhX5UZqU9lDzcQfwUs63Nae7LlDclJ7b0Is7f
CAxs9hmVVKrlqaTnqL3IFCC5UPV6lcoZrX9jNkE9jLIq9IfbYosZ9Gh007NAsfdCtJw0YSEyv5CY
yZLknuvARqFHGOts7fksw7GsiTSmnU1/j36bJe619LalDB9KRmeS4Yei4e2ekrgVxquP7QRfyB3K
ro6IN0E8J+64931RUlboc6AmX9all8YX3plJyJIFoqknHmbac5ggEzbw62deFzkaArXLTGh2tjZr
ACKOprox0wKeHCowSi4hmNYm/kOL2wRXAbDvaoNWlnQxH0agF+UY7rNyazhYcksa7Wbq4rHUPJle
CA8pooO2LfgU+vVGxgjBnrt/2QfK/2TyrorqxseERma3wKxQDCfhrXRu3JZWD1If0R96tf0uAp56
Vm3rFlRPwbiFI/kJXDo1WHWaW9qLOhmvqrHfoCPIiKxPnkLfZMZBxPTZUC7trcoIvS1H6oBxBe2G
Mmg8uqOWXg/2Z2ldGfYfYiy3qNiPkRsYxouACxqvmKqPxbK9CzNUKSUJLP9UbHdRF1Q+5vxYug4k
RVqlwXIdFmVE2XU8RvHg/QwXjALrWwUsqUsZWU08X+h7Ni07d1PBqqTbarKKw2U/LoTxv/PXYv21
twuLlezRFYb3bkEqiia/9beGtjUn6SkVLD/FHWFPi7J74BoT0+WO1zcnX45bVm1YWv+0Cdui5k2G
IYHQR2IWqjj30YQ1OBRS0BJQuTBNo+sgXzI2wpg3feFedTBnRt/y+o3h6Og+Ih9D+YkPa2/MEjbU
93yGfBG+jEmbyuRkJA7Mq5mypzm7zdZuaJLvvJDrptglbYyotOv8ILMTGMeC3dM1Wyf2IzcmhplN
zCtuioULQk1D7z4sjBgoF8WPQylmRvXSHS4/0bY7tdKzXnEk1n0I65PXrrudOJ7Y60rHxkNT+Npx
EufLlqTvmIe2LAb7GGTBQ57GuqJhZyOa/c0P61VV3+vVr7PLThDpgR0d24d7lva+F+0HhikugUyT
2XoCPJnSMwMho8Bns8qUlNaRu0e9vMiFnoL0KoJzxkAW8fkUKXA5nMH+TZA3uRiu54gEyXxl4ipZ
Pyu3rFkCWjkoNWo/2DYcjyFwU3o28S1028Hkc6u1ObBa28B6rwi96TMucKSnq2jTrCDOmt0DeCpb
ZI3wH5oK4i9VAJI2hQLyWG5Kb3kOQ6HS+QE5OgAu3wCcKdSJGzUCxsnkhqeLpnQOT+5UceJHj8uE
aOuDZYZMg7Yhhzh4pcLUD9o9CIEuo1+hDWXS7vs83sihUzPEhfHBM4MqHrRLR5/mBbCSuKD2Q8be
rP+JA6Kt/Ts2riEHeExTAsQDFHoWHuKZfqYmvQs6P1keicM1ofvJ8uJiYyhDP9DgD7nU+MVH1Ybk
gUFJu40EHI6blLMFG5E37xMmSvg+vOaFe6sxIWF4FdwyVnFNeB6IQl2nqfkUvazDXzOEMvdHj5B0
b+JV5k179iZv9ORVtQZhQbtZ48E2gz5ZZQ2RYs/X1Tefyfnv0I6fN9/Z8cbmjr2bZ274VBbmZ8ka
ufmewDYHpNBu/KCbq9SXTXjvil4qOJD5yjwf0XNFa57iuDAHBXVcPZTbGJAIpDM8q3+Qwq1IQHtF
ouo7tkdQSHetpsTiJJtJuTsUK3+8XXSLQndVBXIOPxqeTzL6yWwpwGNFvlrpXSdpt7I5qVc90zsu
OD75oiuW+YM31fX8RblLob8o5cKfdN2QHnHgzUBRthDsuU9wk7K40ICgsa+FGIpozWgt+4Vbc+2U
8Od9QQlufa7GZKtusYKXKQsOWRMM7ORKnq9ACd0ElHTcIi9coyubHsp1GRd8bQY791u7go5/IWq5
BSdWvjJ9hHTirQbmmpepTxn3l1l9rsqmufSXdXIE+rt1AIdUmax0jS1Vzh2PrYDF0tpzfiV7Tcgw
Im2nFhzorB28ML0GfMsKcAt6Uf3YKqSk30jKqJM7iD0eznl/rmZ5btiCwUAs6mrsIOLm4GL7wYvd
XZn2Y/bMLCG7gM1qgNkBQKtKg0MJSduvbxTbjvKv1UPYSncGWmD5VXr5Vl0P7ONAJ3mmV+FC93Pi
om/DutT2RmzLRt8fC0QUUdYDDekNcO2luYDqCu9yRWDrd13mIgNNhVTftaCg5krlyV5VVRfuZWMm
SP24PUp3w0x3ocuiJm+v6dIiFBvGnpXcc8ruFidLGsCaYKfJ9nqXLVzSf/DO1sXLeinUmW47kG/L
cs1XQQREjzHTA04XWMUemxkm1cuwM4MRdSQ8mgRr8s53wcSPA8VkItHBC9bJ30XJqjvZR6Sbml+2
xcn/xPTi8VzZthyaZz/3cnLM5jLEnrmlVdZQSETym3in4n31NSS5XX62gqGaLlzNE3yUtE5RxjYu
o+gQuYUG6p5HLNouW/sOYlYYY4Z9g6CBU8TjnU0AvtlWfz0arxorqiKWZUVglWtew6pH/UL8QCb2
tHwkeOF3475auVZC48BB1ZyLUeqJdu6puQ02wKJ0tDV1FOs75HPPf8o8zVKz076IGTCRfu0bXYYy
ezNp3gNK4wdt0InY3mY5s5+XGvdsm5yrxS7WIUrcFdz+gpoplhdooBODE7lex+CgboYSsCZ2aXI3
vPemwDWt5beCgvHYL76+HCTpWEFeZjcKkzdC6w7XI4ubfg1o9sv5bOJ7ajm1rzayFsGRlMIWcn93
oW0fS04yww1kiZJfdug5zCFKr+PyhCSq/T/5xjdqgW+YIWPthhijAY0K1qfnULNwrxeGZK4Ob2s9
teYWMP1if9pyzYu7EdyPOQSjyM0hbIFX4c3ziPVE+4xwKDanEA0IAEmZUB36IEuUMriEiIb9feb5
JRNo04VoXEc4e259D2JUn+SqnHRIGLfPWkIAwhlUQ2JbNMfDxHbTszCQTFZuM5IM/rjRPP22Thu9
u0OTcmk7wP+ZtxvmoXUo96ppWhedhjAS06sQrJoOHmB0TYp7tWUC/E7grgCd1tQg4ymHFNv9ygGa
v+Zd3ui3goqr8aYNWEETAR6Bg56my6GPu3aJo0vzoE9/Q7fv0twsOb2ZEPtRI60v2MwBILwgaehI
fCfEF5XfSl0O7TETXsHHyPGyrg8ZplXMxlmrzXzCTpAybZcKh1BUxMH4LSlrn9QZKMAL9j5wZHuo
ScGncABUlLQ3TK0+WSRvK9rkioqGxi9OvDM7jiG1mS65H6vBY+WiCWuV19gHCv0rANNH7axG9AXg
3kNaPfZOzD6YOyOBfOzIWTU8pzhUVX55DONFEXy7LMrgQgsn3D12IyqDGixI7SO3/XY8p2Vo9LsR
nV8+8H7r3SmyjfMeiF31zYPoQKG997yUw08KuIbtqW7SZDrLHFP0fTtPRfirVYn1KQNcFv918dRQ
Xu7HkXy3M3U9v/gMD/ylnJY4aRz5VUc4otapbnZ+bNAJr7Rdl/gvLqIxR7gQCBFzuJXNT54aXiBX
MbN8EbIsaDt7uPh/bXiFj6VeWDuTJ3nlVVICeqyAxnQ7VBdHksWirlavnvGb7HnjZKxfXRLWCiR5
SL06FFnRjvZrtdPcfHD0N/O3nLyFO1WaG1i/L5dgJl0dkZaOFjh9m/UvB4YX0vXS18NwI3C86d8V
fHPQkXFciS7CGdg0eKns1jVAvsJh9cYnTB1ZSoJdrjZg+YEperkYwD2xPrSIoFggBsYsAyRZMkd9
d2k5BfRiRPAeVCveYyqUhrdYVVwMMWSJIaVFCgY7ayQV/nfOzms3biVbw09EoBiqSN52ktRKrWRZ
viFsSWbOmU9/Pu6bY7OFbniAGWBjvMfVVaywwh+clNJcR0cg3WS0277HNnblmMwl+pR8UkLOpncV
2OjI9uNId3vIUg3zVDJVtcGYshp+Fi16f3nYtBcCwdsn2sOD8b3SxqG5b3t1EH3iDHvdbqsUGZnY
83/PSU6/i3H60jcTDRyUeIAIl6iBj3On92LUoCRd+LpEGqaM40qCkHLLoFvJlCb2R5lPDuRvD194
gHi9gl6IXlQ1jd6VK7o8k5zCVBr7qkG2/CkXaBZealS4J4SnJr91rmgrOupeATGf3kIAJCM1GqFQ
d1sHfY6uCr0ylAoOEGpkD3mcyA/TPXh24G3AQpbpq69n3beidcxfMVlFcAuLzQFYA6VdTHd10lKu
3eiGjvLgJrAg/j9XIa4X/ibiTGP+ndrQ2Q9liRR+sBOY6nbyGgg0AuMbI4nc9BHNxR7wbGc1lL3x
QtUozWz6DJgnNm2Q1fv3vKZdujZqOzoAgcVwJUQh2nGS6oMDUTSbQo9UBEQEhn00w618gdR25Utr
QgAbbbcPZww08WLDtZi+T7aNR8AqsXJeXPq1sQ5OOG+78orKfJu/1dYApmwzC21M7c6k3FYf6PYO
Sn1rCSFd8VgDv23zG4CJelXsCgHarsa9TE/iYssTlZv4LIX0ZraeOfbxp92H5KNgxEN6K0Q4VFRm
sEGO+O26D0XlA2E0UqVfNn5DTrPXDSdRxYOFJTdxhw7SI7nVdZh19wDe3YkXMJOdOHQ5EJrriPg1
nC7Z7OChMKSKlaJ5g6NJaUG1L/M6uQcWq4zfmmXyr8z/Rgguti5iOwpuE+RBcTMpgLt30b2n3Kqp
0NVI3OzgVlGECYwB6ia4o12mxYCYQS3ggxgLyB5I7MLHKmYfL5OCWdfSoRAcF3TNMkBk2jed1hcp
G80B8dOJB+owb76apDdeGYpzpqGjbQFNs/2kGG5VCyS6fumgOzjutw6zQgXyH6sHM18boq+A/Few
viEeww1uH6YJ72korFQJC8yjRq3xpiswTGVYX9va2MSfbh+LWYBSD4tmm466iZdPARYcFm2QkdeZ
h7GUfbNpLKF12saV7axdH8TmVHwjR240jDSaKlB7ZyqBX20sbXTTj4ImYr1Jq2EQuB5xWO3voR1m
0xM0K0l5TjZx35U/w9xLaNBJB+WpCX4KwsV3PRWH5M40A2wrS0sOiL9GQqSvNc6v8g2wglcgcVW4
w2fd87Bf6SkWofmG5yAMbuzCxD4auVXgqKtOKr8/lNjPcxSSNvdKxLha38+0TVUlfspQjhGID15P
z8TN0QPHXmHakgvmIRI/H5P7aEralO7K1FX9YF2Iso5B13a5lor0CaoGbuG7KOnK4Hvt0yVCgp+W
QRTcjBPw1BfLUVYabwT2sC60US9WSNFAVojLm4YCVtS8ZyRROuqzbeSXwDQwGjR/G1mlYLK5USHN
4IYLyeNaAZSDRhsVlSpC8zVr6DS+i0hTHQqmiRN8mGFBzxhFbe5Z4J+Uqh6mHJnijDt2AEC25jnR
uGopeqNTAYkObvBbAhkdoU8Qln1W3JQGpTWM/SriiB9mTrpb3kWVadbRRR8kLmCH2kUmy7ykQ5+M
2sugD/GLE6F99Vjplm2+an1DLkboHmFsA7kpoJJfPkS05qGsgHmh/b52PFqgMADMMsUiD9uQiivN
KpTyf7sFes3aqie/tPwb2lmJYW4F0GUTaZhEq9vrAItcAynEQdnglU38DR4oYXmti9xYov0SbinD
Xw4FRe8GrTJ9nkWreDU7ixV9wwwvNLZ6TTEPkklAHlivhsAwsCjRVasNPxDKxR4p1a1ecb+2uc+R
r5Q+FteNU094xFq1m3fXQwZgK94QcfOgrMeEW9S47Onpt69WSKEIdNzUCTyurQb6LIzfvq3FZR30
cuI596l83cusyO3bEcsO/VnXh7B8iCNAL8gVZrysSCcqemLrMmYTQZFx6WXEGy+wsFRCoqbu0rUs
h+Eu8qdEbou0aBHcG0qt0d9SyMXNbV6xebdB0BnDC/cEjgEg6oZKe+nTmdiRt+CpZtoPhNo90LUG
WVGcUsPqfgyMFoEirDRweBssazRo9Uqd2s+N1gIL7jdiLPQQlE9FHTXfUJAucBfMEPsLP2O83rhU
g2K0Jso55N75VecIE9NFAoU4urRsqSFrDDRoSpBrDOoQ9BBbwGkuukmGclvaA/mwRQdHlvtG70IR
3AL8RffboJzhAiVvcowoydINFxevEeClhYVAAm8lwuF5BBdB/1JRZ0VqWPc8VIIwVIPHvVKQrKJn
zUkc7EvncyvuS6ukaLhv/TT1Y6wcwOkawXe3blDW3E2YJijgY6Li5e9XDmrABSrPmj45EUqCYW64
16OAKVhfA2ZwQOAQODlBfxmm2pwItu1gODOhl8aGt80tZDZr5CblJD6pkUZxfDFSLdJ/ibhOixT7
J0ru30Qe0GHeuC6wWgI5IiP8Sqm9tk8ISuAU3QV5Wn8WBmg/zMjkYPjPFR60aH+FUxgDxOXdsQOx
FlEyDWqF3h+SPl1XDwC/7Zn6vOr0oUBCkee2Qjk5K7WoucKlyreRKbcwYt85vo+26Y6+Wk7kh9K+
1z+Hnt2S+FhlYj0LD9SgjbgoPN2rkMRLD9a+ygvr2u9hiyNJZoA/BHKa4jRsrVDpx0p+O8VhSAc3
88aE12U0PGrPVP+r9P4/vv2NrNAORc8aK6Ac9FmeldeUKnN7vMRoyNR/xTWg2Z3S3DF8jWuMfcNt
CTh1tJ+wgNKDywb3n/zVT2k9/05NKa3xiYYX6NgrwwpCeuQBCkGUgEUOjJsYUZPJiFhblQQeOpaV
aaQbO+sMG9JLqGH3+ejZgV5qH4Ne9qg/mxXUYt77AvxvumpSqm0AjzJdDv1F5agES6+5ue5/5FWb
DKg+9/aUvYbpaKLuFzcuZZ5HVtSbxDZyG4ci81BYSKDfNr3ttnvfb6FsEIyWk8ofNMouxr61hC1+
NpA6hXlDKTgzb3CK0aaJsht8kXXlZ424tPI8KS4Qp86NF75/T4/bkJVW/XATsKaISoGHBrObeLWF
RiM4w9qmjZGnJsR6/PVqcQUiWM8QU9PcycT+Y4I0AIM9b7BwHQ38zaLRMYyfXhFj133tNvA/tvTO
XCpHXVvRuKxpchuYfbUqJgpVJWHVcAXaVuWYiHGP86GHFC4lDCKdDmryjg2kkUPlJt124Q+S02hv
eCRFyV0x6UVCcuXrGjARPQ/T8smUeV3xqEL1zKhcRRP6JbntDJLGrAOqxO32NZ1dhFvHOhaTe0l9
w5lNSr28ya5pEOSeXMsJesmuiMoW/LxFYMx5g7MQQH6C+YP3gGixeX2rDLfJv4cpdloudqKcREwO
Gt9K8vsApIl9Q+Jrm7xPIA5bSkolNavPSFlmO6y6GhYjzdJujMBQpVIOcOkzdB951GmTRLl9EWqJ
zpmpRG17F25SZz6SViFkyotIRKPmAivCLQs+S+8ldXMjieVkC9uSu5fAIEaUYZfSWPDda6dEiHy2
CgUncBnVOCCQorRZMzTvOZCXbHgOKtuo0Nkbcm20fpmZkcGu4AbxAnmXmihBeJsCjUajvvMmgjbM
mQrH89Z9z5nSga7TrOjWMuhTVLz0pk+n4a4F+Wb0v82csmJ+G9Lsa9hKTRHiXIfFRE+ov1Mziobg
2vKwyoVYIrBVHfvO73ztQERuVi0CAxqpqPlNrw1gD3deAjkzuoYGlHk8fnFdF9CIDMcLxuseNjYW
Jmy8yXwYTM3jNxmph/ztVQFLOXRYDwCr4UVXVa0JabKSmAsidwHmF63K0SnAivISglQ7AIekRPDi
Tyhu9LgR4Xmg2mGGVmBvBvOv9SOneBxIq00662ZsdKSJs19k2MHANY3A9iW8ggTd5nibKBDWv6Oe
TtLkTJdkoppZEPrVPbIrP20Q7HazrmWbWT/cTuD9cp1PQBxgd4X9SMnBrsghr0NjSH2cjGRPoxE3
TAt5k8YUhpbtQKc6VaHWERXPIMNgkEJ8McduYebVqLZObVeUsyyLHwl/BZxdQwBgHSnO7S+9Nb1O
v9dGLP5wNFMRfcRPI4zL5rOqKtyiw6fTEgkG9Ps/NBKQobAsOoOOIRQ2YsqR85//oZGAch8BBjeZ
v3KqlkzjW1jriFxsHCqN4VtqCRNLuHac4J5sJp6NZLrDm1J3vSuMi6Bm7lD9R7DwsuiRmJ8eTZgR
enhDr8MVNS01dKCCS0B46FWEoYS6v4FX6mnaHYBT0GvsXSSeh+xbXU/gUrenJ4c0wV9zU7ZBQmK5
hgLzyi+1/p4bqW9U9KmoPmFhKfeJdl1JMZP2vRQvyoX8jlUC8b6zOj3s/Nf+v6qWIuMz6UibBv0y
ogbHWagNDJnlS1Fk8Sc6HMNwCxNThzWe2YmFJuzpoZbCBsqm+OOaMAkM6G/CXsywHzTA25GffCZG
ZlavMSqLYMncoG1v0eVqvTML+tVwBk8X30k3DWnNC/7HZuGL4TovFSWk0er7BxSq6ajmcV5fxZmP
H9rpydnLdUQlC0oAIa6jJBSFxTq29eh4aE1VH1JJZ1ZeTAnPkjUuR4Qu27GsGuxLp5oc7WfjV2R2
69Pj68uzoRBbo0euu5Z0+Ed91hf5Y7oDb74WTWHyQTlJ2t9r8hFkCEe7KhE1LP3I1pEL9dzku0Fn
g8JA6YVxcku12zLo0scj5ngvp3/S8ZIYhsP/HyijhC+y/ACEecif4yL+YQetAKGAnDTY6Zu0061I
AweaRbJc5aJLfW0nsIPWv58e/2hruyyHbZmWzkcxLLH8JAGk6DTNmo+xqGP9aeJl7z9Gm8aefmbx
v5ipTdUXw5r/Pr1crH0c1URSRZR8pC7i1FBOPYcS5lrMBdt+Q9YV/5jpB5QZKgvSzu70PI9uDj65
MNnptK5tTvRinj05DgHwqN59SdUXGXEo3fpKpJZv3/Nyx/ZNkg3W9H561OM5W1yBAlQQDCPFhfz3
fpvxTboMR/c9Mz14+xdZlir3ceYHO1Q7g9wFimyVIikxah9Qovj3Awd3hGvSEkik6Gp5Xw4AfqYM
6uFHUY/ugKpXiE0whIBQhz8x0AqyxYU/ySqlVEwSVm1OT/94cyHQbevUUxRPv1hO364dmFLOEH5E
MJXw8wVhFuzCDq7amb11dI25khfKcm3dJsDjdfh7nUcLTalWxOpd4/hEW8sNLWtXhQNNwwxEUHlx
el5fDWcphdA6+Ln5sf17OMTjoFiFk/mOh/swkFSTbMQrnPemDpkUEYMUOj3g8T5CvE86tuRVdxzg
F38PKHvPdwc9L95ByoXqlXDIivZUADRUXLGa8EGsC2RszX1ix0KE+9OjH58diVSTMAwTXhnVysXZ
wbnCBZ8hxve4RxR2SzvJcj/b3NAxn6Ld0+fXlLSqsT6ze75YZW4kybwtZfJxF5MW+Arwx7J/d8kk
8ttxAg7/CRM73JAmWn59Zg8dz1Lp3As89LRUTHc5SxL/ZNDTUn8fHTdEoA0BIplf+UTY6nuc4r18
ATFrqoszn/Z4lkrnQQS3zU2BNsNiluDJqHCb9fRuh7jr7SSxAZBoGTQGvRdHC88M99UslbRNYC0O
w+rzkf3jBaw1HQQDbsbv5GyifA67KbaQVzbMkBQOakiHzo3Tu0A0zgx8vIUVECYB1YvQlDhgcUQ9
yjjBNFVwxqfIdesddiFmeeGEqD3IbUcfBmIyFs5N/DEI/rczJ/b4JlKSv0K3Oa66bi1H90f6AV5Y
xx8R3PD0YIk4pRLuRSSUh9OH5YsYQ0F10nlSbVs4vKt/r3A3kKhbOOS9O26GzM2FhhBidR9Wuou4
kJv5Vi1vfVDd0HxTPHzt19KeREN+VkkhcTvQPCC7p3/Tcu0x55uVaucnnvf36BkyaNulsWZav8oQ
R887G1w8cIcET0Av2niTX6F1CWQfm5dNWmQWvrCnx1/ucVsiiyscxX90U7ePNl1UD2ZDhf7X6MZU
M7B7j8rxl5ahxn2oJXXK+9PjHX0Dm3tZCQmpCKkwjtVis4GnlXLW1vnZaBpZuATrlPYheo617Wg/
BH3D38Be0eNBcnK89sEFyVXduMG5ic/f+o/EwUCQl9iOJYdIZfIUL05bO3Z4iXRqfPVSrburJmE/
wIw3fgQYKtwA4jFuSy30rgty5e+nl2Cx5PPIgCUAWbsuC4FYyd+70C/Rz3QBZ72m06w2oefqJlYg
KrBHAbl/5mwvLhUGoxXrWNwpgnU3ncVym5WY9Hb0qrcMzGsBuw3VUFjjFbzbAtnVVk3FTgcSm/46
PcnFqWZpEZhjYSF8CFeSnv09SSie7GR3jN/6HFnTTV863fAblR0xfZweaLmh/gvQiSuIlG1Iceas
mffntVlluOuQIvlv5IKzeZY9wQ17iVVh2d+MtKxGKoSVZ0cPho+oVLNqHN7IHbCaxr5pURTTi8fT
v2gWcv5rZymDjJTOLvcZ8fTy2UCegmesLpPvAPVtPMkB7SHjFtZakDxabjrk+pUFTX+yNkDFRucp
buDsAkF1psZ/OP1TjraaopkEvgyBAnIr2HF/r40VCaeTQw6sxMyBJCj00V5NTcl35JSKu9NjLXea
Q45qCyFsQMySB3hxuQZoeNnlrKI76GBu1uWMGkIdC8tjhx4KENkOa4bt6TFNc7HWDMopIsdjsymO
0+IsGb3gAjGs9BUMEbbDCFBWHVUpB/2LYc0eT0E9p6ODqbtP+k5hd6oylAyQsbBoUfrapM+/tMsj
Ew+hwQne0PsNaHGAmCu1NzQJPYkEfofiyHPYGqC7dkBuNfujBwUzyA1vJHfcrY12X92uKtQMaXYj
QKyh0kWA7TY/oVHTPgT0Azp0QgNYhShqjZUpOmfTg6r3gx8AsQ1U7LuwlVDaKojiZUkFX3l9cuYy
MJankhDRJZBBT9XlSMrl1QN5yAMWX5rfMCbXdHGAPFA3FsIxeVuZhz5MBXhG8DelubexpIY0XBZ+
1TbXtpE1bxTIHJbVKMuom3nMA/CsfRFTBC1uDG0Ms+LJBgcaVACnW7rbFzZZ37gHk5lWuHDg49Hf
CdXM4Hsdlfb+VVi1gQFpZ5ZjS3rdohfnn5ny0fXA3QcsFxUvlCXM48KGFyOfC+BDvtBEGmznonBx
9ZtWVNdCk2JiC4TkkqMcg/5KBsit5kNUw0nULso2RygbSijYWO/y9L49OiuEzELZNlUF28UjYnFn
uZyIeihd9VKBQIzFOmviIt+D/u9iY0PE3mCEZ9C6+7dsgfCKBeDJ1QXlJKKOxWnRHfpIBoIOjyI3
uvoKSCrv0wo1EA16RJsNTXDdZa5udtenp7u4hriB0NCnmEKIR5JkLKdrVbacarMtECeAcwOnBPgK
6LpEXuQg8Xb/w2DMk/kxsLlMFjCjl0gEhMUTPW7wUTRfQJAVSWD1ezPt8HH79+GAHiqFiirlk+Vw
QeRXEJeC7KnCDO0lNC3jfSpq8zkAgXluMy+2DdOZ68c8dASx4B2XaRdKpaoto8l7NAcsgFaB4yXf
Gi511Cer4J4sBv7Ov86OkjXQZjpExPnmsgbWck8Yoe65j6k2BqCZLIRQCF6Es04L5ftnrvOv5odC
Kl8NLerjDCjqKbvPGMJH1JoxBtT4UQejtni5xtzod0HtZmeih69GdHi1JIQ0ifrHIsVDQysjute0
RxMxye+ZhCp1NbNWg4vWmlN3hUDVmQj4+DBw5hVsIAojXxQMUmRS0CAdrMe2KMS4avu8+pb7g/Gg
xxgSn/58i+xi3jAcV2J8QyoB+nie/h8p5ZjRppGNYT/y+CQ7DKbrZ5t/7FBX7NWVQ8d8qyg+nfmM
X41qU9biqFPespcRWevUxpDorXqsAoeOToBV0IrWsXOPvmt6i+iuVtN0Kqx/XlhJoobPByksMe+y
u2KAKUCmJMdvASbvnqaj3SA5o1MooAMXnMnbjjcOg4EEQOl4rm/JRWQVloUH9z4Qj6lVWg+Y2+Qo
W8924jqQxBHe9Jnc9YvxiCopD0AqItBdpk1JUYxd6XvjY9tX7lVAWro1UFv8GWQzlBP4trM7vXWO
t+kcvhOhWrwBdCAW4ZyISuV2zWQ+Bk3vgB0jOvnttwXEb8Qo5bneyhfTsyXXjE0477i0IRYbtYWU
YgW5+YgC+XRVJlX9CmrbvUTYTt8iAhFdnZ7d8RYlXnSUgXSC4gvai3Ofp7xTbRWYjwJNyLe+LMfN
CMThJnJ6dQ8K3EeCLc3PnMZF9MVplEQSVDvmAoTEEOLvSUpkQbKps+WjjV6svnN0ymsrnfjQPrM5
59X6IwP5byCSD8q7FF3JtRebE0RgAl2ml49mWI6HSgvai2LIoztNusGd8IsUdU8n3HuwS89s069H
dqRjcInTkVtMEYsvxC6AQj+atZ4ir5QW3XffM4PrOhXaDx2rqnsdiMJOr6z0zK1zNDQgc7JqiK5z
x+zohHQTrMEaQYgH3Lvb5rkwCVe3CJJlRnBp225Omwi7S6wahG9WcbVF4h9FiTM/4ugTc81KfgDX
z1wVXkY64FYrMWbT+NC4dmRcmQnMw4k2f6yD6zi9hZ1FnmnqVGzk/JnJNRVNu8VX7kdJG9BNqwck
yxxLvHbAq/PLuJWwwLai75ETiN28lxdwc7P8Z1FU9ICgvxcI365gZE4Ab0UMV3lF2xYdjgtHjJCk
bvykGkOoDOhnoNRYT1qav6J1LBRVsWx0Pf1mVL3hOLCM4CdP134yEys31Ri5/RU6q6AmEcHwndk0
SC8mE0HdSk3AaAwiTaC8CFgjM50maeeZa4fW8ICOMlhLa+sWdYOAZofASIdgtKPFct/aoxndqgY5
X5w8Q9g7P0IXwYW94ZWlvS1HN8CEDHF0Ow3WPUS57CZu5EwH6H3yC3SdqyAa9vwa8N61E/qzlRoi
B+EzbiiOy8mw8CpoL5wkR67+YtTNFB0To8ZKBHq7Nr5hugFx0IGkeMhBgDg90FKjCT/aoZr194QX
uPIDyY5yuFMmulzVWuSNx+9HHgs3YgTF2jp5aTPdc1AGsrKsBp9UqvBSqwMdYyEbRCj+vx7U4GHt
ecJEBKqNouzWGDtVkwN2kB/UtBo7wy7eywbd73pNsxshERNNJ5RCP1BmL9M3LVVBSO0QVfmo3WRA
Ff16xafU0n1VFHX37taGZ9RQlLs6kFeijqBMPfGNsYHZnN6bR4+HTcpFQDy3fcjPl4VWN4ZBZdS9
PBSoaUBJbFAjQLah/ga1qr78x7HUf4kF3l5cmPTn53vhjxgnccuBAqqXPUAGgmriFbZ2BearR/zI
gKRy88+juXSVSJ65xonhFhccvgEwZW0reWAza9YujE2kHlofGearFJfpMy/G0bNoU5Q1KSRxLxlU
V+Y//2NufViqNLX97n7I20B/S2ZlGbx3/c75dBEVTJ+qpLKb19NTPB6UexQoAGEjKiJHcVTqgiCW
VqlhCVsNt1oMcKcFmfoCCzKEIOPF6bmr+3i72NS/UToCN+JQGF3cZKDN/Byclv/gWqS+4d1kagaK
FKHq2q6/ixpFb/L0HI9HnDvqpOC0PQgCloGxAs9Jw1UitQIH4MkoKvFi+L52Uzi++HV6qKNQg/we
ZAxhKQV+HsXFjskrrxRITqhD2oX2IeEd3yiRItEH/w7B2CL7cBFMP1OMO54fTXX8PSRVFRpny3eo
BzyS2nUnDx0cf+eDNjTCVuiUT3AuhtgvcL48PcsvBpTUeWfNM/4uahp/71Rj6LGik7E4xK2fPeuq
qumiJ1SJ4YBCmkneTw93vKhz354qiqSsTf98saidFmOSlZdQLrJS/xGAptpl1ZRu81AlhzEHFipR
qj6zab4alHYnkySVIuNfnMZ4oGyI1J1xGBEEA+Vt2x8D4rovkd1buxgDKW46Y4jPpDVHcQ0VIpvy
AsefJBVEyt8rG8U2CEhM3w++b8tfbZ/BkGpGC0M3vx/B5+U9diB5O/0sPEO7Pb3MX4yNdJlBMEeb
HhzM4qu6VtArGU/6Ic9M98lAISRb9Z6MXqiGgCgube9Sx9ds48ZtdmZDzWf+rxiWhjapDqArR3D7
LSPJTkXU81GJPMBlC5914btYgxjw5c6EUUcf1TGVIQGau/RHaMssdhLsKNjMSpsOiDoFv/rG9V/B
rlGw12fmyirqCnVdIFn6dHplj87LPCydIMGrRfa4rJY7NWEaGtjiYIGz/4bHYkGo5Vnti9n6xo/T
Yx19RWeuf3ImeUBcMvLFDrJT3MPgIo2HBK++344PWwBCcYdfRut7NwFCmK9gfd07NF6Ny9NDH70l
CIiC+6A8z80355N/b15yr056qd4dKIhYDgzIrLsKAHi9DM5M0Y3soLo4PeIXCwsSYkYh2sCPjzoC
CGi1JqK83QF6HYQoQ5UJ7uSRW38M82NyerAvVpYyHG+zwQHhil9sHq/KUvDYqj0Q/Npv0xBan1XV
6b+Ar6YEoL05/KaoE195YNP/tabK7CjMUbNi87LAi6OJWwRiDRlhDyq5BjyFqXKb4WJyzbaHLYPB
4bmG6XJh6eOxg2gkSuqqnM3FI11nXhVOcW0dZMQTvgKBbIOGH+Iu21qgvpN//I5UGxVRCAkdrxfU
l8VwaScQp5ukOLQo/EDeCNTbYA4jWjGISJ7+istNylCgLmgdEoSQUi2jLBV6JgY443jIaKI9TBCC
3bU/trACZNL7B6T+KvfMraP/7QbLnYqtCOUHZkZZh2LZ4kyKJq4nTHfqw+SNpeduwbkFRrC263Iy
Pz0HCUl9hUhMgmZMYZZi8pBVyAcUDrrR15qfNgaTVrBuTWRzz1WZFx+aujlKnnMlhh4RpZHlU+6r
CFucVk/3mplI1OKUDhOJKKN31+SkqK2eXv3lRc9KkCagi8NjTrd4duD9M8aNwOgD9o7SA6SF0Fyj
j5yYZJijdLanB9KXE6M2iLEqW8oyaYEctT/8DNR6pFWzb5Vn7CwUvrfuWCl6bbn2HMI7DJGgu7dT
rX7wZCmeGqEhMUryrnbCRnPQzOJuB1dUPCvhp2dCfWNxl5DBmwI4ginnvJ5Qarkj2mZSZtCU1+5k
tPceRUA0cwDsYAyDdnYWNdic4I/WXChcUjedOQD/D9FsovWNnC0Szmsn6fwXVKnHKxEi/V0m7r5o
MwFdxsshjE3kx5nrrJAQOCDg3FLIG37gso27UApzRCMAeE20GNdWNKt3p9f+q9kZwNTAGtKNPi7t
95PC+sy1EShGIy9duT0kTqhxlrYz7Ao9f8RBoVs7kROA6ZXuLtDdTaLsCka5IbZt18AaGKVW3efN
aF7kkW3cow+NG7xjd86usqFG1vWsggxtBR9aBGSHgSCt0GgyFVJHYY93fhcOVnUxIg8Px6U41734
L6j+I2SZvyC5BH0uQWF4nuvfO1lLACfUsMyvZVhX/rb3RwBbyPThwIhVQz1T6MAT4YiWQEdYpRbq
Gq45624LiUtpjp8bGrTmRWz64a6kUwWqDWW9tUDXF71VFNQytHMvkMMKIK6PNuxkmBIoZOApGkef
DaYNUN3kdOZ8LgIkEFMUSF1BAMildVwIluwb+H91QsEA1PekN/iX+HnyGiD9j0RY9ysAsR2cuR+X
RxWVG4tRgehwIZtHcQPk5NJCAcvfuwCgG+hSA8AgOkIQ2f16I1rhxmcyiuMRAWAJcAszJocDuHhv
TJRqAqdR3hV6htxAq0Hj963dKFVIcJcQp63D6SNxPCCZBL01ekDcfUexg2qQV1aWle5zJHUfpFOr
R4QFxA/4LNmZavfiiv3vRqcqKVzwOHN3bTE3bbJV6U5FsZ8CFIFWdAv1T0Mv4zMhiT5v8D8PAC8H
hRFgOMBvbcoHi6s8Q9oq7qIo3YeEWh5SznRCNWPjlEiyPkPiCTClmPrOMTdlxjP7e/TNsTuQTg51
iqR4Tpk/8rq+jRHraRDxPL3gi2d+XgXqspivEBmSPC6r4pIa4whMP9h7TU7jLS+8md1Wz0xgOK6j
CMbtvw8IyhApd77vMfQA++KmmNCh36OVNLjvtSwx1q7zJIoPFDY6hVzBZJ87rl98aznX3i2dgBpC
0+IbQFRAq9Xvwj3KpPGwN4y6aW5QyOnPfOwvVpN3iiIf/yUmPIoSZJmDbsageG5XxZQWrPw6r22J
6r+Z3tFGOXe9Ht1DQNV12IMAy2amyvJ9HO3MJEaLsDuIdI9IJI5+wPxrXpFbdnZt2DwV6BBtTn/B
r8akI0UkNG+co9gk6aAPYk8T7uMKhA7iCGI9cJyLlYVSNppHkVjblUyfT4/6xScEsgcEhhyR3vTy
E3ZYElgFfpd7F72Zhiek1JNVgk7bmXG++oRzD2wmIACtXhaJ7ILmAKlCvMdxw39WdemElxJ9Hnvb
6yhtrt267r6dntoXlx63LHwDnduW63aRMMUxwEdVBvFeGZ0qUdvput880cWPJHGhG50ebIn9IafH
RIJgzwaQNqe+8wL8UT6t0AAPzYkwiKu2rZDGt7tUe8UmG938VZWinLodC5UPu2xwwoEav5sF+OOh
HRYXG1V3VnsmyDuavgsUBrDp3Amcd/LicNa1K+HhhyaacWH2PHoCbzouvPhAOXY6x+o52kbguYWl
0+Z0KXUendBosHqiEXzZKwMlonXWjs1+DGj/nXmrjw4J4xBTU2V0ECc9KvYLrdWtAjm5vYHv5lZl
Xb8FyW4gSVSP6x6VlucWydvd6W/7xUpCj/oPxC34ysuNhCdBid1iJPc2Yjz6zvfxHlxHjkIYNvJw
Yzwzxy/WcuYBUNsECgPlcH75/thJZp3julaF1r6JdeMBox2U9FAYT9Mz43w1rbnmTvxDy442w9/j
hC4qfhN4tr2rMlGszRBdWHi6be+t5TC4Zy6Ar0bj6ibxhRRDHWoxmhBNE9URJlR6Q/y36gdRfHqI
oh2gOwRnGifHKwgIjIxeBwXGIVgWoUAOVC4WJs4eHn6d7KsYdQg6W3Hwr2EVgGOgNTRgqZoeQ14U
VqBMWFf7RPr5vWnD716h1VLsmrCtzsSMRxcoY/G1WEKutGPsV5zbuAsmhr0369SJVr7UfwyqVI85
OK3vIE3F5vSm/2oNAQ7ARqRaRs93cZ95GEV3ae7ZexSXEsS4ctS4t9ycvvofBiKUm1eQixO4wt/b
0K8nXSPwV6g7F5m/ZYBU2wQotFz884QoDZKSK8nbfkSe8gLkp9mF5j42Kx4FcxxTbeUbephfnh7o
eKfzvCENP8Pg6fos4Trofw9NroC1Jp3UPvNsRHjD6QML9aQG/aN/HgzsAzcFZXvFVb945FDaRh8B
XMdej5B1TIwxhpufmFTnalQ9/pfBqLvQ6SEcO4J4YfWS4H0grX2tioAMOkAo9MLMPEj/iBXF8ZmF
/GILUmwU/3EmgbcvFzKIW6dUZcVFWA/RU+40brsa0Q/65yIUtzsfjI4gDYhjYB4dqghHrMTc95PZ
2yu9x8lsg2wyWmBT5qFZePqTfTEtYmUakNShabcuMxdUeNPZKiy+njoXE6Moc4I7zALC8sw4X+zD
GYhHDABlkNh5EQBYaYauDcbz1ygxzVJCQK0fhDWJd1NF47k1/OJ6Yk+YlAYomYA1Xgzmo7yLO0Yf
XxPSYRcS91Z02zsDAsgh6HW8ljp8b/99HSnqz8ErUeVR39GJUT6ztTy6zqYc1Y7anmT3w8iKaDrD
bPhqbpAuJZUWGNpHnXH0EEZJqStEAX8yEKvOCNfKO2dWuE6BSqATvk0C12jO5JBfhJTUgAncWFIg
3M7yCrb6IBwxBcqv/4+zM+ut2wi29S8iwHl45Z63ZEmWbXl4ITyF89Sc+evP1zoXuBYpiNAJkARB
gvQm2V1dtWrVWtGEeKBD6z+FMeKDkEyo1s8c0RPmZIOyh7OR4G+aKcXPoqAuv0c5bdxoP6x3rZwk
AnrVyN4ByxdhGsLTOKIind1U2qB9zip3fmoRC/3vvd+UVQgtOvUzzaNlp2GO0Sm0kVq5aYo0/13h
Be/sprqpfr29zPpoQBixJdxPA3l951Si7ksG7dIbWnCpucOix8UVgQIB2Wrjnd0TKgODfh9YP2QD
lXeov7zg8nzKQX3N4Fo6SAHu0Jp3f0btFCe7LpMc5/c+Gu+NG9t8fdasGQYsItPCvSpj7F6wjNL+
a1oafX6L+4O9sdh6UxCVeS5WpEpep/0gzCOmLdMVKUW13gWzwNUToZ5+4wSuv5cEOWmDcxooZZYp
MYJoo1tkxnAt6qr8nCS6+kQAxVfJbI1P731/FqNrcobDI2yumqUKfCaEE8v+CnA6M9LcdzXqBOmc
fomGBBeUt1d75QXaJAoETjkusyr6lSqn+TQrrDbVM1Qrz6u+Vq3aTfu313ntBZrU+AQRWVYsG2oB
jRULC6jhGjuF9ivDtOFpqqvhj07q9fftpV57JMuALsGIB6nJkkNQoIPOGCA0OLOOi3vHhErsq00Y
bJWC66hMJgc7iqFDiYEvMx9PLQHu2m684voXXWJRpWfM6px7RH2MB4Hs/vH/8FwgGEBD8r5ZIhj4
eBoF4j3jtZgwoduJAKorBo9htAGgLpV7iBeUSTZiERwp2dJepHQpM3o47MzNFUFDBfu6AB5e9k20
wovQnXQRn/6gwtCukNLvWkIZmldNKFsUVljdO4yCqAcrQNruk7AE4uK2wKrpPzGnVvsHV1JyGz9B
sdH+22pVm0XXLgUmfPLwChTaCRFBQMv3vjhJkKe/ByeAcmj54gz0/nActsuriwuJQFC3y0MMBJBH
3Xhzr2xyV+LBwB4GVeayuzcqWjfhpdlcm4Yb+hoVhW02e8p3J0ZJHkXsfIvQ8coelGOgchIRvYlV
UesFiN9FdFavdhQhaRHNpyo20dRw5tLbNUiNbEX39YKkdKDrKB7Qp15BEaKdQnc2o/mqlWUOzRWR
+Gtu0E88hWPF9LLVVspG4bl+qzQwKWJBtmifMmfx8vpSyajULBDq1cAbC1lkL6+Lg2hM9GbRsM+y
jUi1Dh+yjAE4t5hwQgBpsRy9CwdGQaJey5nixlfbXPsC79BoN7LjV94k/RBUaCQTkJnlxTr6jHtU
Uk3VVXXD2d0rE05HB6xh8vo60iX+aaFxtTWK98qrlBUG5CYJlBG4Xr5K3Kb6EOOh4joG/O0kjLFo
9mLAC/U26MRoHt4+eOvlAHdIopg7J3ulFl0sZ7M3tU6dr71aQE4eg2k8aR4C0j5aUPrndy9GHs7d
yWgaHINlshrHooW9OahXMbT4E6R6jLEOVok57mdmg/zs+5bjeiHtkL0zqhtoP4vPZ2hqj7R7byCV
WHjd0cTuAJ/csOqvY0xqubHacrPIy+x/MXKm+NdQGUqtJKWVZ17gM9XlKWt6VJF9T0Rh/ahXBUpG
/qgpUb2Rc6+X1aHcA1dAymXIcNnkNQGxJP1bv4RB2LYHxxbdfCZtDbnHE+TuviSInTYbzZblASS8
ANBx9BDpkppgi12D1xPueVM/XbDxFDhvM16O88WsQAl4+xO+shB3HG8TwqFshC5OA0w8iwrK6C/I
UcbhGcC8Kdo99T76BBsn4ZUXKUdfPfnxWG35TB0q/g4S2t2FIRVz/hFY7cjgwKhUg/iKv0lonirU
psqvbz/gigSC5hJzjB4jEwROGknyDfyD5GK1oyC1jL9FgEGkUZ/DyonDvzCD+rCGqD4K1djjZFC0
v+C9jOInBlJ4PPt1VBnzV+SR2uaMEmUd/xitKK/yD1CKNMEUGCOtGEIaoXp8+wcvA4b8vZJMD7Lu
6nTaFoeKLUjegRHRpcSu5wbrRjzj5z57zEGKH9+9FJoUYC6sg7TlMsnhuBHYyyG4KFOTX7BKUO0T
PmAe7iLZ5FkbKcj6+9OMpk4B5aGGXTWluw5H1HaAddMwj9Ds47Y1vxaiw64KR7EiP5ZtohcbF8yy
VSFpDKRvnF6YtOyBxcfHlAZzO6t3LjmeG60/ezpW1n2an2236K5ijqoDqHG8gXJ6bKl/2+JyVTAf
0pHnCLkkm2eho2GymTuX0rbx//VBb/P0xKi3msU4NGFWACGmUZTqHo16d/4yJbjlfGpD5gk2srEV
ReW5IUaspUOM8Muqj5GkpBXFMA4XLABG5yFiXiVjsDarBhyQ8p6EcYcJZJ1/ChETb+w9U1t5f8FJ
uUhsnKVqbfwKNBcZR73livttJH08+zgvAPocFWXGiLFLqV9+KnWlKp9HqFPCxvlhnNT7IkRp5muP
84x5XyUBQqjIantmflt7vf5dhPhpPGo0IcsNDvPq7bPLqE9hinMHrocLUjE26kj9iEUcMpjtLkD6
tPtD50zM+4bLGuv1ztJqJqbypjzSE82Mu6JJ+jDc2Hzr2IpiFu8dIMBDrWR5kmEvaqFr5OHV0nGb
eJ63n04Yxsz6Rsh4ZSEpsiMn/4CFVwS+vGPk167U8IoyCu7hlVVZyo3Tcmnt3xswGNZEdBxdTGmT
s2zCRbNSmHhsehccV+moem2jfxytKk99U6nVjci9DoTsV2Ab8EzqiBWaOTTpOJOVqRfBtMgj9ihl
dHUoRdXjxCxHsPEO16shncIqckqba2oFeml6YOUQby9JiwziYxYHrfLNdpAHfBgDpZ22BmBfWU/m
TlRlqGBKIuriWlJGShZ8Oy6MzyU2etRQ77O/ZttNFpLsog2oKd/+eNo6GJLxUpOhxcTg+6rJM+NK
kraaV13iRsXcw+d4esOxLeEhfgwxg45MP0CcnQG+tMvarvFnXW2TH+hESwVyy50wLMGtuqMJijWS
i0mENppRcwlAbFP7RJ4LFIsZZZb91Gv+T+9OxMiHAIBp78PeXd1WRdFPeZ/W2aVpFRZiwHIWBzSL
texcURjWPtdXYWzsePkZXoZyiRcyU48gAtSJJWbTNqbTW9joXroSf5N8b5jT7H3CaNeCRakHw/RB
GPbkfFWtqcg/Yx2dxsPGT1jvFLYkJQQ/gdRidbqrvB1VZGm6SxbMyI67KRpmfhypuE2Hkzk6G5fX
K09MZxNKsES9XT7dy41JX1NT6sYZL/g2p8e+UjGC0gfvjAeAdae18VnN0luHKPbOfrFHm4Tpegg/
xG9KwgXiElVta5lx0F3KUOCHrmd5ph0mmhfDxjmQD/Dik3LlgSsiOSFPPEpJLx+wS1wxjQpGlB4C
Rg/FZNbIWFNZTP+HdUCQWIZ9A2KwOOFQm7B6xNvgouC52O+YnU1oEGBycX77XK/yKvm6JKMHCh6v
bTmhODBYkiV9N16wmLBPRtO4v6cmtJ9qvEg+irJpNuLy+v3xAukQAIrJQLJMqA11hl/bauLCmJf+
Tcucudv12jY4sNr37AM50i5Xgvmx7En3meoFOHqKS9IIo/IZVtEekjp1mn0/Mojx3lMmd53FhCBY
Jh3w5dcauKnToY7EBUtL7FRGy8qcK7ou3bxnkHozSVnFYpmkMEaCnhWIOh/v5SZEsiYIGjjRF+Tw
Q0YeUEjxXRqdlq83RfkxTwNpcdrBbn7/c9LRkYNPpEaIaS92JfqoLoTEIL+441B3eOZ1bnSE1aB/
AbTOttqsmrE6bDT5JcGWPBx2wfIjmtkUKbBEs0uuNpFa+xUz+Fl9nMhJe+tS4O7tfY5gNBQ/nAGl
rnZX5qGTZnT0mtLu92ljlw4Ghcy+VMywN3YgLrEXDOFG0FufISS3afCRw8q2w7KxhpQIfkKqkV9Q
ACtADfFjjs5UTEL/jxkpOHlCN4NqI1F9ZVHWstlvUhEKMYyXe0CPyMtTl3SbVzSEOxNJ9U+0XcYY
96sS5wm7yPtmIyi9sia1vlRBfBZvWyJ7Q1/hJ2C5eJ3iLqrae6dPHaYdFHx9EOHPbJM71RJmN28N
wLxymrm+Oc3MUHvo+Cwelk5BOiEjW18Uo45+uLTDb5OszT9iaum89yZB9goCHHqTwM/AivrL99qz
6VtzzMVlYBYYzxd3yDRsyyhN8vK9OI2mAw2Ro1p0W9aXFrM4KMDZJbPgeDX8aqvEw5henTYmQtcf
jT3CbpMMAokCLx4IvxhnYBjBu+A0nz4adefdS7LhUS9t4ybtjc3+5TrEsxiDipIgwQW23JkiCrqg
rnT3oupz9tPusKjfjTNUho0Kab0pDH4nEYJViLrLroRZDqI3J9O7GHkV/cgdY7q18D+LTl6M187h
7XvylYeSOvNylo0G8FoZ06hiy8MP8VIpdXLj1Gb0A3JjtnE7rh8JAjhTPew+GBir27iPkjoBRbQv
WIKkllSeCHpaihC58KgQbf/ucE6FybNIBAeQeZk1hbpZjdrcOJcCyWvz1mFqNir2ihW0/bko49Eq
NgLIqrqWXwwHZDSQ+Ctl9svDhZVLRLWZ2Gc4F/EObUH7sR/a7seAebsvFVBPopGhxLPKb60WjhsH
bvV65fL8SToFIW6ldIMyX8SE6Wyf08wNjnWjZbmveo2790oj//T2hnltLUk2wf2Bsmml9CZsLI3S
qnXOGu60yNf2VGbMvZeHWSnjjeeS4e9FUso3JBeAFwJmBJ9x8VrnKOxbnRGgc6jjzlPntaUeQSUr
9RwOVYfdZ6j0ka9Y3E9HK+20eeMuemV9RJ+4/yRtiNpeHp5/UNJssgUzr0I/V9E4PYFHMVt+4T2r
lD6TRkZ0CF2rr78YAP2ixf4lm7MNfHD1uonZZAmwiZAwNVf4sJPiikP1Op71SkuDo7BwvL9OqYV+
mG9WfTB8efvzrqLqM/eEV03jSUJF8t//88gOH7SzrbA/JXY4PwRmGp670Cz2YLodqKDTb2Bxq5QP
GiLXPLQzUHV42osbMC1anH2GuDtZfRScOrICcr2qOoQMb+yYHNYw9KvGw9sPqb3ylHxUNhYpLVop
y40Vu3gxJYHdnjJL++nM2mDg0d08ppAhrzjXaMe4dZ0PsWY/qVpbPqLE0V+0lhsmLZrC3Pe2Wp/o
5P41Ek18c9JwOr79A1cbD70KSFIoRUqS64psBDGhTic9bk5jUDhI1EWEldQPk6Kr9J3S5b0h9sOg
qd1XK1Psee9M6mBubb3XfgQj8yaS/tBAVv3OUKn5jYUiTvOI3/c4mbedDptLN8bgYLSGuzPH2nkq
c9PY+DyrPc/TM2eCxg+zO5Kv8XIPejiVFV6eNadcwQJjTMz+GOvD73Cey40M95Xd9/xsRDKw91Uf
Eh8XuLdWI04lnBPM5fX5hMet81nDMto4V+7oOgfaJLVzfvv7rvaffK0wOxnMR5N4VW2HsQ4HCkuZ
y5yFmpkhrwqO9IAr6+QOtF9QQq/8cODLbAmtr14tC3voAzIABwlmxbbpXcwHvSpJLniAocqkNUiR
Ekds41xHqrqRcj4XvS/iN+PTtDV4TtlZXvEr3NbNaiXEDNjTsnDXRjnDcKi+nAYt+lMzwO3HXqMe
MDqu/GJObjPL++2J4juuovlNr/WKPzEsu3FVL8fzEEaTcxoAKtJlAHmyxe4yh6GvccBIHnCHssef
SBU2LRy0AZZX6MNMwzcYN3XcyC5AIg03adxFCNVMjpo0N7g6oNK+w98hsD5Fgy2+vL0x1r+OtI+T
j+YddDyq/MWVg3FHh6RVpN7bwaQw1tFrOwyt+Es0W98Dr0z6XTO4Of615gD/V5RadW3MKb8HgK6+
dQ1CDxsI4+onkYqy05AyIVF5JdFua4aPuRvd2yHQak/s+xonCHcfSbuheO91o1kxXNCJKTpXdR9k
wR2+GGFq+1ogquY+0PU+c8HmjHhQj+oIrqtuBIxlPJejFFJ1ljcHcMBXXdQCEVLTKAkb6Ycg0LEn
fqo0DXbcWWkVxds7GAjF/UFRBYoCft72sZfsprQt/urm6BlPmKJNw10URlP7X4DeqXHMIGnhbV5i
OGTGOxBIp7mjZYEmwMZmXGTf/G6maSRfHSyVULCkejRaXZkz0MYtMnORdrI0UVsnFJKyjW21OPas
48mBemkuIWc+l0RPEpcWlzSlua1yN8v8piu6XVUp4U/HidqNj7G4Np7XcohuFh1GqWC72MH5QPRG
5r5FGsgaqttqcnPsru0OFYgPLu2K8c6xxiCJdpNRZ+q3uXexvt2I6688rw31jseF/Yky6eKM51oV
o5CR17d4B0V3nlvixonXpJClh9NtCU2uVuPbeVDjPGY8Sf+Xuw9NAsyJmqi/tcMuCJKdwLHQu9im
0pU2GoB5HWzkpesFkQUhW4JvKtW0lhWiU7hdU+BGdiuGXv+tz7jkHiJDy78LRwT6e98lTAGHgIef
HSNu+Ci8vI2t2YucyvbqW/DIPvQ7YJhfzNTFP1MGxLdYZOsno64goVXp8oPuL6/+xNKDuRKGdgNI
bTyWyax+wZi1fUTnQ396O9S+spTkSzKGCKNvjR/olYijxuyMm76Pg89e5bqQJoMwu7PnQdsomp4P
2D83IaP0iCLIQVbZKVzPLMHSL6ekaeebYNIwr/OxlklMzReeFXffmyJS9S/UNVb7IXbtuv7aV7ic
DH4KSSPFlCvJW/cGZ0eMd3cloWT8Mji5lgmEZ9qhtn2cQwrza8kLFca5t7umKo4MZdGd3qVhOZTW
vnDwRsbgqpt77ZK4ipG/k9LFE0IGepaOoXO3NlkI2iZyzEE1b0xSi3hnpS3s2lATON82sGjajci5
/npU9nK0W+pV83YXJ5yhrXS2x36+cVOrq5Dp9PpvAMV4t6R1GG4NdLy2GuWu7DgxsrvSTHFHDQ1L
tZ9utLzVuBjCuvuNMg9qHFT4YguOXKAJcrMwyvScm9D+ge308sTZTlR4Muu96WY1/Zla2MEZc/yz
btrKT8Ky+5APenxjpDZ+6Gq6hWUsctPn1dHIlz5IoAmrpM1MvLrD7H5kqwoz8Gn8MjJcq84nA3do
1Q8hR21EmNUtCMmcfBiynAQMOfovn3fskYvrGSm9qRN9+jbOFqpRzFdt0cde+YgoDj2rRcnNutwy
eFQiGhJO7U1pt/YXbinx3UgMAASRQA3f2J/PV8zixPMqKSnIR+jiLdFC2gaeW8VZe6Pqmcp0d9mX
4wHNlaC5qHCmsJA3jcI6aU5g0l7R27w95iJ32nxXKDHmkvv3RjsyXS4LD4Uu5POXGYDdW3ZAWa/e
FF6d9jvh4UWHJXRR+FFSZRvlzfpNmziUcVYIeViWLT9omTouvtbzdIOKiHTP0Fz4su2Q5Y8lQnrd
xqterwaJDf1fxun5YyV9OlgRiDNerjd9pWWIZmT2hLl723VHPUhAht5+kYuS8TnOOfBz6cERx1e9
b2ew9KmOYuKchXJSjh+3sYtK1zvYIRLkAUH34yxK/c/bq77yjLhDSsIMvVPZeH95RAbu37SJVe1m
9FLjL3z/sPTtrnIeg26kZHz/YlACEQJ0KBJXnDTGAAMib6gyMaeoT/i3W/mObl1zZS413bI8feXJ
ZAMfIyzkCaBiLNKLsEKrI69QyJ/7xGQ3GjUDbJbXIF0klC29wXWk4fjTViLrphOyyrdn3DdqPR3t
Ww3Q2dqNdqQ2d/1kh/YGrPW/0eTF+X8eaqGZCZIhs0P5U/4B0spwxgHAK7VbhpQr45cUdLEeVTN3
rZnCKAupbqGI5Q5+slFfGX/d2HSVA09eTD+KeXDNyO/ccdYiP3Et0R0gmdFi9o1ogkW8GxHedX7Q
pIiHJ1pmjfmVWtt1/SAKMwNZaUSh2otdoYEe++McjQOLpt2U/koSw7GxU+8BPL/lAoOJq2eJpPkO
wGNja5/lgs7NCefouct8N+x74e5azQyn0q8qx5nwou8HuHG+aJjoVXwwNqe7WKnLpvTbuCc19Ws3
mkR6qJO0tqcDWZbaBufUyLIYRSGtweNv73YBAyq7aWTwAzfyWTWrzq/0IVMowqc6GT/Rb8vVzFeC
qamHs96IWEQ+TuRjdJdB1YnQLmeDmOp+yp/rmToIjeRjXIWt+SfB+GiMfKSTGCv5MGTgtrj4sqst
3U9AHrAAUxCAjuL9ADWnY9qaLDHIdt6AGVq+LyMrmX4CXIA4IdSo5+O0iyyH7uxFKG49fI7tXK/z
HQOyfenu67nD8+nSNO4UBBc2Fb2UPbTz3CoOQ1egM32EtRpHH80QofHimo96mDza9ah6t7nmdr1z
l9WYuxo7A4bzoO90C6t1DNtrHJU/G21T4vhdaSW+fAHt4u7LaHhi+h6rDRT0nZO0+DcBpdQqXuHI
ISNtiTsJW0w7pmQKufqlQHbMRAV7jNHbOSRuOs9PuUuBNO7sKHO04TCbY1jEx8lWlOy/tgimQd27
Ymiq21mdnVLfBdakd0cnxb7zb1AkaoFcMK/kofa8EbHyKrXpTp1Npy2Dz3hQ5eYedbLJ+imBofQB
n9OCvo/nKchT70rDiVyVfdEhGLDXWw3piqCNsDvxCy+yy5I9HyqYHR9CJzRM4XsOWGR4jGKcKJ09
rZ0sHnYuk7y28e2doU+SX0h+bKkepKPH9/LUFoqaTHEmxG3r9h7QTx1bD4BkyNyIytrCvpcsbLA4
ST2TfTcwfo9J4ZerOZGjUhbEyV2nxmOU3lbFhBpTpiZtdcBkGXGMA/OSnTP4cUzadAkbCrHpBpXo
ATORCdnk/r4ekJLQD8JuR0X358Soom5nW2Nq57u4TONyq2e9zA9BEAAQ0MKlPQA/YInYQwPPHZh4
9U3ACHdwrso4Ts9zoRrZTaam2omavCw3Lt1V3Ga2GeVoTjNsThCGRYY46GGV0UUTtzZeYfEuTEUI
ANXEYiv5XS8EpQ34mTyUTGkFzA6zkwPMzfEd7qPmsKusKdRPVhcyDf/2Rlu+RQnD0i2U6ASKICtm
pd4pAYpnnvKh19MaR2ClrYLB2Tmyk5ftQktM4ocepdJC7e2Fl0N8z/Oj9MwlfY5uyqpy0iRPcFK9
/gOjS1r2jX6PkX2s+twgdyrq3Bh+EN+b1vK7qHasDGUeN3f1fd0niLNd+Y85jX6deJNV7YrSLJxj
bcRp0PpdninGEefoeOh2WoaaL+KdeWsnv6B4N+58UKYxVo2vXmY3cf3O9wlkKmeJ0PqRUNqKqZSJ
IqZpUkU3eaWpfx298b5FQh3uqzhPVF/PcQPeaNOvTi9LSjVoUEfpIraqJ6wAuqdrBMHVAlbXP49R
E/20MpMLzA0iVAij1G1nPws0FeHCjGnTK8rx7n2Dvax6jiZt/G4VtrBOmS2MCdkZwFt/yM3kv7c/
+AqPYwxJqjpI6qKtQwB/GWS4FpFyLWfxIXOjKPuPG1/oYt/qZRXfVqDZeoCFFkaRxPg51pMPWePV
ykY69BzJXmRDNHQA5Mi8IPhR6C3yV2bMYY6ljXWHdmORp78nZ8Z746a3msq7R9bQM5RDV9dtn12p
q/Ph0qcq3g47HfXLst+Xw5iFoV+FdW7dl0ilJOIWMkaspucMEYc5+S/BS7Bv93Ma06Lz87JT5seh
bEXVE09LIZwTM3ua89AOIhj7hyr0wnE6eZ0SZt1OpPzz13GwAVO+ORb6bVtjPsuqAVoAlA6Y90SP
V57f6s24MepKnIoYyzIxW+2dUGL1ThqwX1KcIQ8dmPpGXW3LT/vvW5erUjAw6kw2v55866c0qpq8
qk+zKcBIxFhdq3yaOamafbDTObufo4ikYQ6K5jq7UfIA7DDdUBkLfxrQU65pgX7S2/Bvyz12NXMI
WZFRNJ91LypOoRk7TzW59gHltPprhkrORe/V+E/YmMnJaeN852VR90uHHVH65RiOj8lQl5c5VNsv
FgnKsYHsdeqwTXnQtKz4L6ORQJbSjsNH+N7eB/RBvdssphV4DNRUPI0zZoV2aYXfMVjkdhsC19wB
FFiHkr614+e4BV/UzugfsjpQDkHmtDvsjKyDyuRWsYvZV4cApt0fq2+Sj8YctHfB1I03WeB8otM/
/nGM1tmgMLwsb2SnCb4LBQ4fn67b6rZU02GsSk80d0WZK+Pk6309xONOrSs7/txo6aj/fvu4v1yQ
7j0Bnr0GYisL1BVnwUvsqnHtJvxQVSPqrn6lGcL4qbTMAX/NXdobW+2hZXzBZwl9esZoYO3JeQt5
0/1T6HRZUajj2Ewfgibp4m+WUweJ+z1XnDESnxQ9T81jbVF4OR9rMwGhiP0mLtmTDoPkDnJRel+Y
4welT70guiI13TTDDvOisYn3DJdBo8enDVS67nYZLRynvEXd2xLpg6NMQ4Ju7Nuv7+XTPH8vaZ0m
ae1IR66oNLbb0gQWbn0XKIaOrBQKntrn2Ogm8udIcZrWPnpYNhsPI34+ZXsOqT7mX2//hmVuwJyb
B20JlWB+BbQsmaT880bjrEAuYM7FTRkXg/PdqB3z0mZARLfoVdfVoQAvfnx7yWXeI5cEtKU6Zh6M
XtrikujTboaIESO7jK6k0ewo3Tq72LkdphIPby+1fjqyOFAFcAwEOlfcC9Q4GHWKjfomr9WINB60
9oJYhiMOoir1a45IyFZXYf10MKUZHJZwxispz1RwUdQ9WJwXBiL3sdPW613X1uLP24+2JPZKBSFY
C4yiwz5DoWzZKxk1tYriVm1u0ALI1XPDpNtwZT6SdtvEdOxXc2DW0/fibHgA8EOEVivVEG1LQrOy
R9uz64+14EGOeBYHGz9ueQXJvB38mp8nBWxW6UqId0Tm5mp7U5d67R3Q83Dvxx6YwBytrjzP1RAT
I9UhcjeO1DIiASiwq9hhgNqS5LcIENS3qcAwaryZI0fDNcQDAZlLrT/1ZgnS+/YnWGLnsOAQTcYE
GTsk+rJLoCzKSRBpUaExHXii/GiiGa+MfmvTNNfQZK2aOvP1ELDD28HxtbJ6z0+OzW5nGJCc34uk
sdMlgZPeIL9nPWbrmlOKNBGGlrXLFKDpo3PaJ1iBpa4+jD5VNHDJxgtYvm2Jn0sdFdiW1IeMeL4M
HtkADzGzyNSLWrQ0sbs59lzhm27sevkumFxEx/dvv/NXlpRKJ8yJcZzXxNjBqKFxVOh6h9bU2dEO
b2OGx3dpAjzRE0NGJps3ku/lZyaZQgZHRqxnEHZZEM5TW+Bu66U3htGr7bHX3Wnw7ZQGxQ5DgXDa
qW5j5bfTUCTaPtGb0d7pjhK/T/xHFsJctrSXoSlxCy6jJvYlAPXZFKAsUIfJQw9fN3rA009tPXzX
eOph47GXsZOEjqgJ24EDTGNo1RliICcOnbw+6Ywznpyq+DJXs/OBQf/gOBeReX77wy54FVLHFFIp
okMQQCCWrnho7sTQ0wwp72SJ4anBVOwvHjAAk1nhxb5O8PoVZxoaY+Vg3yajqFwf84L4a4CDtu2P
wH0XL4MJ7nuTlp8qPZ/jvd0auXF8+3e+3A38TNlm4IdSshN418Vfmo1xEOv6SXHgbR0HzA6/pIon
bnOSkHivOanxOOdRdj9FrkkPL7I3fsDL7yInt/kssmHGLgCkX5Y3djSWDTjffGakXpn8VCsD414V
6jRCYjNn3IV91RZxvOV++DKmy3UhOjODx8kj1V8d9iZkDDloAv3sOJ3yVc0N746BDWA0M6jLPTjj
paub8vCuty2JkyYUV1rmFHXkmfK2/Sc90dtW2IhCOWcjcuyzF5XiL27F4oPhNvS2krqcfLWy2ZUO
/SZ/UlN9y4959djSJIMkl2Yh7Dk6si9/gaUM0yjiyjs7cWIcRvj//Y4ZjgB7gwyBD9tJP7t2kWxl
ui/jHHosCIhAg5LyW8im0U57uWybzGFmFoZyiftOcwgrWN7oSl2feiwPL+hzuU8aUkiaH1VT9LGN
uE8j8Lhv7qzrH8e+Kn4xg9wB3znlFZdF99Pb32W5Cfl5yCRAo2UUFHL2kq0Mj74c+94Kr/rcuI+2
V9rfklpJFBpFHqqKaj147+vC80bklIckMsKhgEixhEutzp5QdDPTqzAtGhFF3zZ+mrXNryHPmy3k
auEW8/9WIxgBaADPrkRHlFxDqsAy0msVq/bIJu9rdBO6an5UIm88J30KahV4Y3oIvDrMfE10wb2S
Glq9i+yi2Dp8i6gjwR+4B2QbcN9I95b95L7XDKVou/TOZm6n/2z1nn0mBE7tecBXKoORM4BIpAW0
Rp+uPT8Igp3z+e2PvjwKbEMpXwX3BjlSMo3FdW9CduhDLx7PUWtkenIMoFg/4TFq0EBzMISrbyr0
btoYa02u041cQ570/48vUCyxJlUfQCIkJEjy+ssD0YB+lX0VjOc0FU2zy1MaM5iYRtHGyVusI7eX
5EGQ1pHdgaktIk7qdGWHk/Z8W5oT1mfGSG8ydQt6Y2+/zNU6VAgIpSPHgog3msaLA27nCC3OjJ3d
djTO3Du3GBHA9Nn4CEPu315qEUuAAqjT5TsjdQCLXS7lzHppRbo93M4tuib+kJnNHysIrNGnqfVO
QW1k2wiYtCH5mZDF1jxDhqUVxtua8t41Jsf+ZOTIT7g7t8mj8jKxW7OtsfrFtgTqMJ7lRUAc6emu
cv6QiZTYcKboYe5LC29AmBdzu6tDRFy+ddBLhHHwUpQSZn+o5jDd0hFYhEKWJ6lmZUnMk0oJC7hx
zOiNJKjHPeTliENfRr58hnqgtZ8DyxQYNSgMe+IV9PY3XWAHrIpqF3kA35VNtMIOvDaunDZV9Yep
1XCz8mEjhaU4enEfGkjbYb2rBLiB2FZZnqVNa3Q/ucyBbu3i9btnkpV5KwtyMztzGZdITwJdcsgf
2qzUpfebG7qH3hF1D+t1bmiEZmYaH/TQ67vT229gcYDkG3A8qEuw6oAuViERDDuPU7hCD6FSqv2e
XkBIHOyarXH8Vx4RqEIyICVrdlXLVkC1Dc1r74EbufzMf8JAYzbabe8DJlUHEZgeU7VW7Lxr5lDq
K0JTINRK2Tnyn2UgEuh6zUY5uA89Mwqqn3pFddNgsxedzNJAHKBSKm0jJi0Cxf8uCWIOqMVzcpxe
xtg26sZISz33Ye4UzfDDOEq1i9Paw3EISnurqbF6sVQzABdyxFwysZYFBv+y7JWhyT/S6y7EnUgz
SymP4Ty2BZ7KWR/XH1WRG/VwSuu0xp327f2zOkGUkZLhIs3gXqFJDrz9ekDN8MEIjeakoKwS7XID
TeE5pbe+D8LC6o5tbR4YnQx+/R/WpueLMgHHeDVZXzRWp6D2wdqaNl5MrTD/eMjfkQ2q35zCdJ4y
EvqTOqfTBpt3MSbBt8WSCEhMdoAlRWtVRtadVVEmmY9ZHoqr1cUu5J7BcMDGLGPnlIZ1ZLYuurR1
gh1J4tnXfJ6ju6l0gQgTlTFHRcCNcEIxbpzn5XZ4/mXMIcHlpnHBr3y5+ewEeaCmKq3H0Aymo5pa
vzI1VD+0zOTdY9Ok+BktpXhjEyyDN4tSbgINqqAm6koiItGrHh8Qw3pMnDr6Eg6YhNOubS8xvt77
KTC8jTEV86ULoczlgePo9ZPHUkytqqisGUbmQ8Pkix63DQbBbc9tep8rljfdUxR0wW+rVor4nGDO
Yu/LuGpRJEjYpsouTkYzOwQoS2iHWoz41A0BiMDeE2MXnmxPWM2J1qpAg8JSlVT5H8rOazlyLEna
rzLW95iFFms7cwGRSEWtquoGVoIFrTWe/v+Q1f9OMdnG3DbrTiMrSQIJHMSJ8PBw1+1CGgtxE2eB
udhJPkmzp4oD7Q+Swz7qOltuIzBDPOGk0EEGVS+32NtH4k4bM/TBGP8Xu32VxAwCj1DU5oclCIzh
iI1fse9NOMYbk3kaxc6tcihiWw+DIT5OUR0lidfDDGGYP4ri0utz3cp6t5KSuH/9+EE6oz7ClEG6
mq2AjeXE6jzXF2vDxqjDpkLZeYy1rw2jGbYp9Y8dyWivNvu+Fu5YWKGr18M9YrV/qwxaj75mo2up
Rq8Rt6uzvb8YNK42em2hjRF8Mruo2S21DYsnFh5brTCYoxO0sdp9/KHfhml6+SAPK8wJZY5tl67b
2ydlkFoltnSl/ySFkemmSWL8WIJE2UVhWVza4M+PhYwaSRWA24p+wUU8eyqTyppKoZa0H4s8BvNz
mZCGKxClzEb/pCyz1V1SuHpb6dBQ5xFZu1jr+A8j1eeF71gz0RCUs/HDCmfLZ34s8OCjlKo9jWr3
GhulYVdB1X3uykXxyqntLlzctxEBj7I1OsKkXdkyPKTn8ApE2jzHKCB+DVqGuHedqaXVpofC0X6f
ehTVHgMhN4aXj+/o+UERp1mZQNqaQ7GYz0msWREHptQN0bcCa9nYTce6I+jVSqX5SZ+UhdPPQv73
tOxPlGsGPklYUb/4C3mcpTIQhEy05RVSbs4hkqppNyn99ML7+NOd31J2nZVOuupBwD8iy3i7XrME
t8UuDuXXOkVvYllghNzJEnPcDsTPevpKwDUwgke4Kb8R0alTryfq3fHTx2dxvpLhBNDmou0EB4YP
fV69GlCgMwCu6KfSJ0F/YxV1WmxkwUiU20ZSqKH/5uFIatZ5AQtmO+Slc7hCp9IwsFdNQzsWa/wK
hB75qq0I+WrXLVN7iQT67tNxXakl0U8H7uZunl1jQZHmodYXpgsxTFDxuJqjpLgZlXFEbqFQ2mXz
Nz8e6fCp9Xui97yrKUFWjSZthSa0jdnM1D3stUh71AQ9QoC8t/q/Nxm0zs2sXBtUc9YpgfeiWB3C
xPNCfhTZupjgnJRDIjGPHV3d0LFCo7r0+d5WF6fjQQMDbKdIZ/2er1laeHoyBmLA3KplDMVBT+Xc
ep6Jzc3nj6+k/O5QZAGIATFSSD5I4Fvf/w3jRMEhMbCUF8iqolQUoEyEcFnJfKI5TD9NORuQdhWz
0pLperH62KBf3BnJHi4svrFeU+t9P28YKk665ljjMWeNXjRlEdcKCadKeYbHm6udPdIhMkJX07q+
1u1Kx4jRa2iJFr29VMM4TTi/zlKm4AERLInugvWGtV9axiR++fgjv029ubhrzUw3gwrOAGc5l/pr
cRvqIqXnE8eWVIiZj/qmaNARZFpFyD2MiVAP7zVt1q/hJLbdTTYlMhTJj8/iPOhyFrSfAXVBWQlQ
59jyqAqrRlNRxbYahJPS2ULc6jHM4Bbcv/LUurJSycGjtFyqC7nu2QVYM01wJgaKcL8hDzyPRfTc
WxxcFxGSsRLPxXd1MY3swaSBp32OzW7uruV8MDPLkRIyyS+qWs3KL7GH//o+/Xf4Wt7+gs7af/8P
338vq7mJEas4+/bfL+ieVq8/4q//s/7a//7Y21/699a7985/4M3P82f/PKz7tfv65huv6OJuvutf
m/n+tUW08PS3OcH1J/+vb/7j9fRXHufq9V9/fC/7olv/WhiXxR9/vrX78a8/ZAqK//r9z//53vXX
nF+7mr8W+dfm/Bdev7bdv/5gP/gnKPZaBbBJAfqyg42v6zuW/E+2Csi5pHdUSyRAf/yjKJsu4njm
PzWGWwh9DEbSKDO5yW3Zr29Z/1wzJlTTeKJXZoci/fH/T+zNjfnPjfpH0ee3UCy69l9/aG8rI6ba
+WusU+TlgH9lVEbfBohM1bu0bKZsy4hLpNmxQI3WKMIzLurS1lRC2Z3rzEDAsrS8VYli/5+XtjLs
rJpqtIwHdT8lhbpXmm7eJP2iO/qSD49DhwGjgpPV4R4MttrPTJg6Rh9lT4KoCrgvPAZERy+eI32b
CMqTiPOa4mjoY9s1IKIfWr3EfJgqHU5flZnO4Kus+k0ehDeD1R+YfxcfijSt91Y9RkwThI5hZQYb
Ryr4C33UQ6wF0UZGEH5oQlhE8aI6gB2M7ZcTQ29dqT6F86S7RbAY11Ibadumiy/UZWcEy9M1XpmL
dDNWVicr4e017uNKiQelKrajFH4S5mG51ufHtci6SdZZAEvsR68Tq8IOwp4xDuQb3LSRtHtt3NUy
LOharTSvEuNL83lvg9Sf5wVGDFBCCk4G8/a8xFEbR5m+xzYU0/5qSkWsLOoKn556OJZhWlwoaM4k
Sk/H42CIdsHjI0zpay7322ak5rSYC1NB0TM3B79b6tQPF2FvNu1n5hBwpRc67SGgv6G3vbvMX6Wu
N49qFu/7EjxsarayEOqHXCluFGzEL4Ce7y4GOOM6sEgvH1IP2kdvT04yorCdiZX+gFCO14+mYZdp
YG7UIizscYkudR/PukBcDWI0CRzV3aoShyPD2wMqFWwLuWSdMs5HU5lluG9ja9vN0rwZjC50O6XQ
d2ig5RssC20UbMYtbOrlArHv/eokuVP5D7yTUSL5PAKwhdZZRtHkM67ijiAAD6Gy1FuQAw2RjW0Y
3xldFF1VWg6aw9SILxXDgU7xD/RQowcjG15zJuB//hZA/4xTv8eld2EJsidQDaYzlC1EyLOLkwnW
HIRhN/tJLvfb1JCf5kwrfWGQCCKrc3h3CYo94wgQBFepIECrNdFdpYmVt/dD0uJCEhnr9+NIcMK+
dBhofKha4h4zQY+FJmIbhDlABhlc+4TFCoMltOR2QRNt0a6tjkMxu4zNxxdyfXk97n+aU7/O6xc1
kdvDmlkX7u9PTYcSyDQak4/CVLNbcpwHq6V9tdJIuFrUStzNNX59ndYrrpgV4Mdttyosli9GMPg4
EufeMl2lnTleW4XWeZHQTE7JBNt1IdNNLWj5HaxKeGzq7LB0orT9+Ea+zUY4expElINr+4J0jN3s
7OxjYTRhYpfbTBYT15TqSXFMEDC7C2Gyy9XMqFyZ1bkbh1zRv3tsNlVmGxnKpa9Jg+/tsQNmvZB/
N9NtrDfTNeNL34S2Y433Tqu1ykZT2uAAc+RCIHn/iQlxIiU3xCVtBdnfHrXMJIgS5phuU0GUVtP0
CM6wqrrUgYttMELgVqgo7/RyusSTPrWD3iyVlTK7tnHpZ9JAP99ocO2tjLxTk+2QRK8540djHRuR
HY2WGzGAsZjVYbYa+bqdFQ1Ma2oeDLXp7R4kxA5VM3nu8jD1MqmdfW7MZEtSvMh2KeQXYs67SyRD
b4FqJIGMQtI8P886z3IssftkG6pV+hzU+baGtOZoYlnYmr5Uu0weaDRlFw4rrYvtzfVhBpQKD/1m
iL46Mzhvb40irMK3gRBvozze1WOlPDX0Bzw1y+5wstftLMSe14jzI6wGFudgiYdlr7W5nw3dfGgZ
P7QRQCg8y6wnV2/a0sm1+FMsTpcyhnfPPGiCuYLo625E+XC2cmuVyFszROWXbYZ1pVFWmwEs0CtE
I+T+lEh0mFq2F2T9qpry2AP1UN2W+Ue/gfTrl339/PGj9G634ilib1wBFjiA8EbOomNVJqNSznO4
rSzlUGTtPcYbDIUkQ3eEW+vA77WFRg9oSErFY9hP7jymFyTklPe3j7W9KrlCz6Nndb5TaWM79wMN
hG2ow5Jbyqw4lIWZ/3o5fTtZAUN8p3/socVvGLRBh0rpRz8LNMGNU6n1Eh36fD0mw227mJNNpyTf
TnVaOl1nmj5631dkYO1N26W7LJeso1IllS1kTb1pjW6POYLgaFS7G7OswjstsIRbSvxqY5gRmdP6
b6c35Kwpd8Tq0j79yOnfBIQ6LgSbM6Yu4Y1xGFIpxP3gM63Z5dslnVYTrCyzCbeIA8nbMl1e8jQ0
H3Mj3hnLkjwnOLjt6HqodpR1kUcDjv4XPbrUYR56dJTm6eOF8v4eMcS+noxIYQPieZZGNUZaG3rH
mEowipNrWG1zk4IyuE2UDACe8ngbhXrlJoGiXFlheymlfZdj0lik8cd+Q9rAiRhn1yO2zKLUE9oU
elxd64Wa2YGaSI+0qjdDXbfHhWCWmsNnQwiNjZ61r1iWoayDGnk2YjA2AxkcOj27EQR5fhaiS/YV
8tsezXq/6C2DUKCyw2Dmu2wr1mI5KEPF8lW6GEelD7CrhEjuRNGQbZk6/laf2qIkXGO2E5W5tdUM
lSdmdjdtvAy7YpaC+6YKYzsd0JR2pWgMbmd1iA5zNh6EVM0v5B9nXZDTGYMjAGbwsIAonPKm3/IP
bcRYIMsSyzfy4DB1dKgnucyAAgtjp6RhzlU0rA2ztdmOZ+CTWiSXCEp/ddFWZiK9TNwpKIvPgk/B
sq67KRL8utSv5MycdrGYHcxaVo9B+30RrOyKDtzkFHUQuWNg9C7ebao/xdk3BtPbY2st5k4KVOOY
SqbgFGZq2MkiV96cN48CgmOfs/aSviib2bvdBkoMeTVtOcp4+DhvH81A7LQKdkzga0EGHD1a5Rcq
/cM81sNPzVo2qpoHX6lpQyecescSevUop1J9r8zVg6Ll+ed1wo15eVxOQj2drgKNl0XTx18vWCsl
W5SaPkV9krrYvATHnAmxK5yHHTVTsmtrKoIHJOo1O0+LeJ92Ve4GkjS7fPT6oOfKU6eII3EsQD1D
6dTZ1fV8IHDHOTjVUtwqvR67Q5kPPrQzqNfAbXvsca19S6HtjlOBhqPArLkZXqXKHF610/AFrqaf
9pBVe6UQd4sYIHRayC7Yl7CfmbHfB5OYHAlIyS2zV57WaoqbxGjnhert0o03Vqx/ttQ23uXlYF7P
7QDxA7aCn5mDdmwieXGwZlfTAPUfPCKcNJ1ivxqqng5uPx5jI593iOTeQ9PR71XB+RXKMx58eVg2
eKi2N6cXCcugHVx/IO3ChNxZDMckycwrCuVdFFiVI896ucmL+ruiTdV2ItK5+Tz27hgJFi4/iowx
8GjcLktm3MZLr3nIVeduV5Gik2iadpkU0r4UsitM3Y3rNrkQ9/8izK6SYEBDoEAwSNb3f3soxYUG
5CCWpo/V+maR8+xWyformtxkC9Wgej2+Zg4kfS8QCsn/OMSvWdLbLIrNF7ho1dJk7F08gw2gjDRa
OSsm88R9dI3csuRUfRv4bapd4MudyrzzQ1H0kK5BRiKYn3UeSrRb23nM6dWRyvbfAqChTZqk8a5S
kWdgvrf4guf8tx5e4zcdnQcM63a6lI/7BiLAgQ6C5CdlOG4UNfbTYAkOWmUFh1CYnwsEJPZxFs5e
2C9oO9S1vC+7+hCi3bM5paVhX88+Le3+uqhl/QCl5WUSyv4xMdJtmKj9scX16Jj1erYBku0cS5pz
bx0yfho1z8zl6rNRl83OKuLMixVs3IclFDbykDA8N0WWFyEY60RQAv0AaTIHdojmCJXwqiEygPiC
Zfp1KvqpWkWPPbr5DkHQ9KWkLD8L8zz7RTtWzlTkkhd0FRbOFkp4nSF/F8vg0ijGeTHOnrVS+0y2
dcDsd7kfI/GFRCQzqPxV4Qhx3glR9HSjVJ7sqZBST8Bqa/PxIluD4/mdZxtfB9lOEqNnC5xhWSmS
Z0H352rUr4NK3s+ySmablyNT0EpxIbf8i8OtAyerRQTVwbu0RVY7E6fWwfRbuRMdK4ipjBkXd1Ux
xxVcviRi/1eHoycLVglVBvv4s3UdR70Uz2pi+vgaZrejSgoPOqUe6MQeGB9uL9QTf3EDCRaAjzxD
wMnnO1GL3ZCc653pq1rribU1OYJWmG6RmpkjJLd0hC8kDScC2dntYxhgVZ6gDQIF5iwNNGNRGdnC
LN+sK+1gJDl9kDE6UtaMu0zDIqKv7vQkcJVWlbHQ1jU/hhBiL+vuctpn0rqxnCAbFRePe1SXll5U
tmXBgHkeGDejhsg7AiGwW9YX2GzfQ92Yb6N6uCY8/BClSH/EfqFyeeBdnMyCgyCPTpEq011pKaGr
Lk10AW34q9STzpOJFAL/k9udwby1laqNhW6IPwpBu5fNwHJHg60kwk8JQdZKtOMRirkA1WhPM+YF
s+j5m7HMym4260O7PMhmVd+DTt+hQSF4qhxfajy+x5JA+OkcI8tKFbcy1N5uG30/BmGDyI/fh6Ky
K5r0k95U18KaWNRLOLgT3HTkaEoJSFiNNghY9PsZFaqwKpbDrOfLPkrz2tEH6WHKgxpdiTHchXFv
btogKLZJk6Ogg8/kbQtldPdxRDgBomdrSofAhWbH6lJGHv325BWUIftoiDSf0RTlnho/tqPucwSB
BLEEyOKV1ezLYm6csA3I9vtY9+pMLq+HfoMUC7e8rLd5WztipV3NS57ta+CGBeFpJ1vu9EkTtl1C
bCuy5ZgusvLSF5eu/xlD7pRLQ2I+5f+yBcR49txrbS0KemEYPso6zXa08Nxt2Wy9rOm0zdiPbkIy
MkSytMeCtPUE+ogbFOWGLYrejbPUZXcdYgTw8YU9442dzoqxBwr71fqHftMarX5LJiCcqhgMBLpP
Xt9fmbWg3qkd8E9aj6pXRplO7E3IEZdZLlTGzwdPadJnaUGFNqo7/Taht2obdV+9lMJ9O2Cxshas
vgkP3TabRHbqus/tush6e2ZW1o/QRrmmKs+3EJhaO6MZ6tdRzfMZT9Y2Y9bEKWE2OYgEjVsFXBKd
OfUWTkdCwxxSvjA0B7iG8LAjOf2SDc1VV6TdhT7yXyAecDeRfIZQB3kGwYm3V0VL4Dp0MJT9sWtN
LEDy8CHOtOwLwomHKVfa3Wi1CdhR7QiN2W2qqenuyQguJFtnqsXrzVljCvOX67JBDvJsyTB12o+o
Lui+mQhOy6TpVWMG2dVSVo4wGQl6sJa5oXyTfBC7bI8gtHZVWmnm9Zl8Acu13md+nIu8Wq4yJ0/H
6GyhWGUVhaI16b5QyIGTmOQ6oj5Wm7DpdC+GCbQp0qbbFzisCoQ+F4+qdJsP3XcwB0UvMheCfnls
zMqrMt3cDqoS7CuhW/yxqZ5aSY9vLS3ZpHNmbPMEbIBINh1n7EqPWt3DiS4b2UkD5Lb6wCiOArzw
Y9TzAtZXbaADTreL7NXMUj2l+ks+fTb6xK2NetpLS7PvwH73ai9/rgGaRTGwNjXIyZ6u19McyfW1
ZXXobvRxc2C/aD3IAsVO7Yc7XQAJYnboU7TIL6oaiW4fj4kvWGl5sMqcfhQGnCqzXFe46g5baJo1
Rl2yFNIfMOuroKwye5LVaQMVt3XkaPoGHaWxadcWh2UqB1tr2NFiCKH2HJflESdbCYmAam9WxngX
NSqaVcRnoRwfTKr9LW5x2VWT4+eH6XuxLQq1Z89r7GjqnlVFWu76zqiuk6W9NoPcemDLV/0kCkK/
6OtLi/N9icuCoHdEFYJmAq2Tt89IBVhKl2HQYXLEilM3PCMTZE9bbEfpzlDF6mlAxUTtAv1Hjv2E
IfSXBjTeQcmMRlA1074G/gLzOYMG0kJDbGMtss2cgiBsX+VeXbbM8iyUPlruiq0YH7BD/Thkvmub
0zFfqSYcF0EanrCzvV4RsqmESki+2Kmak8vZWNuDpW37oH8xx9a6UpNs3qAkK/mDNuiAgNInFSFA
QlwhuBpKE/tklJiPOX15eol6+btBMb3TrE71Swl6UC2Mxc7AxhbwwU3S/JM86PKTIgeTh+KY6DIz
KVzRyrqDDzYOtjCJGgQXjKVT414LKZUL9UkrY+nq9FInjbpbKI6Xfh79RWkrt8MkA/y2+BLDx3Hh
+vhjnwW3lDcMPdTd4qpriYeLrXZPS9JwTmXVKPfPiZZMXqYr0dcMfu+8yOqFCYV3bcn1ClNzaArJ
FPXT+VYpyPVMt1g0fGALNMJUIbnPySrvzMqZZ2vXifnPoSqjG3MKA8Rz6sae0HBxJpbIdSUmA/YD
iJMuunWpMnkfkTkzYhmtHWRYCc9rtv3bdsmURJ9MChBnLjXaIQSqK+d9OKJDZJdZvoFyAW96SgkH
Q27Tw21+QDDzgnS+/XgRnljrvydEUEDAwmncrrs3G9TZ2tdzKUniih1Kn5vZg8Jtt6FgfWLvFf1K
NW7KWnjWxOX5FBHHpquuC737FKjx+DD39fBQ99FjqZTfB0XwsSrIfAia4TZGyh09w17ayo0hbpqx
Cp0m78QjSiGtPWmptD0tklqgSCpVMdgVmW7dGgBNF0COd1d65bgAlOr4HgI4sPO8vdLCJHTwHzvN
V7LI7TJmNuIi+jxK8WsqzZ+CqP+SQdJ2aiO6Q0Jt2BdZuTg1SrgfX+jT/N/ZhQbIWxv16OCi/nSG
eCyIDobGGCl+IyftrV4DNWYYQHllOxouij0yhmtGtqGgt3ZFF0bHcQgc2IbdbdjDn97DsIm2jNaP
x8kQd/Kq7NRS+rqVmjzLOsa3aKgdJjKlC2XYqcw6O3EqEZq5K4ETBPVsqcazBWmSDpOPWoLg5XJY
HpF4lcmbpwQoTzU8Cx2tbVVkpjcikbIJKEvvS8t0FhmOf6PFpjdVQwkrMCWRPn2l6yiNxveUfcFd
iRO2xx0cbvJYYFz1lJDIeBWI2ZTvIno49O675LC0o+U1ZVJDbxhjt0maTxJCHT+z4EHSo+amGqPF
IXU37VUM8TZVonQ/a3m/WduHz9Fk3XSaGXtBIPUe6psG4GOeXcu1Fu0VcXqU1gQtYkYdeSf83q24
PTSLWniCJDllOA9fu6Y23Czp0oNhfKtw8dpDhCs25RyOtihBmEWyCfnbvJSf6PsEtizOyadx4TBG
eUjSbjgsiG1srGX4sgT6s7EU3YaPgxAGjGY3hUe/p8hGM3BJDkpFeZl2wmdlaIxNI5ZfL6zGdVM9
u6nU8GiQ4RnLKlHXLfG3+INIJn4oei35ilILWyGG06wZSe+w3y7eLFfHRukyaFul5Qww6O5RjYkP
6NF/WYdcbH22zGvG2vbpYt2MVRxt0sgqryG7m5slnz5FSRTa6RKt1WpVP5tSeNCNJUWyh5fTV62V
OXMitIeZKeFLj/y6It99OIIqvQaefcaf3n64Ko4HYU4r2c81xU/SqnKDulc3upmMV0VjmJtUb5Vj
GaHmWotNtBfNUL9lDky75YFc7GoS7FjKk/XRap+tMkg3vaF0l0r987yHwERTD7mGlRRNvX92CwpG
Zsxk6iS/T7PY1WIJEC+cMpvFXhziquyPeSg0TpmF7Z5O/bdWNi5JaLzr/K3ngPU4fDImVFYVxLdX
KlYKALLYlH0jw9JqErGYCpfM8jKxiA9KHcqevITxJla78NBHSexPaowAxmIlT8nIyu2n4MKe/X5h
rhDhOraPQwB54VmBLsw89TI1GQV6kdsnSD8NVdQ+KccphrdK2wabKVTwQpohEH/8WJwngqsUMhUs
wAbqdPgNnu0VaWFE5dQsMjpsvwCfHJn7uNSv1SBrb2aavPh9XxozfIf5cFQJliw5KFsUZPyznUFp
0R9c5ln0jSnAc0mXvgujLDxXSvTCstPvY1nT77tScTu9/TKITHPma6cjECdfixUkfYX8UQ3K8TYO
m3tBm8sLoMn7x4nz42IQ+1kpiF28XSSqWebM/JngyPU03ha1qTz0gxo48Yzpc9fL6a6e1G778a14
169brwppzspDplp8B3OIcz1ypFjyUahqNlA9pCupZjSsStFEK2Zm/gSxUXZVoOx79W71iLhevVKv
pDF/FAqB7osQTs+mmsyO3M/6lRkbDZAEon2alB8zmsoHhEqS4MISegePnXIMFMsIn8gzKPrZ3RzG
PK2XYZL8dsyAJeTiKc8ycyvQhXGS3vjGSDAAndp9QXSxdS1o5q44L9pmbtto1yJ9lWvmfRjPPwxx
Sm+6KSv9Eee7g2KAq4S1LO6mTvj1XWe8fHzRT87WbyMnIt1YRZ5Uu9CoPCvOVSGgF6TTMpg6hLHF
YqoYdFRmDVVMvcF9Tv3e0CM7wEtc7LrSy6cgNfsrLINf8wnW6ZLKh1SYJNpylDV5oG87Ve09M1bq
3ayN8nWsqge0Z5ZrdWwBOvRrGehYyadkG7TN4inF8jKize3Atw7vhh7aFehg7PLSbMKxuJ8X8K1G
qaurZcoyditp2DMTmd40sfpZRcP5quh+iujW0q5cRhWpaXlXVk2xBbiW7j++WO+AOIOaAlKYDl9q
TaHPkYwQgc+uEdvFj4RBcKcKFW5t7JB8GqPA4feWQzaEmkNlPm8HURuOYr+bSz17QOfzGhb5fMV8
792Fk5J5GN/cQU5q1SlayUmc2nnJI5oRChVodPuCWD+HOKyQQ/YAAmy41BFlvJmsufesLP+CCFts
D3oQb8Aq5Ltc+nbhVN5tcGyZ68z9asUJYfn0hP+WY4xz+ef1CfVBdhJE51x9SluMzMrIQ+e9PpBM
3I5K4wAN3C76rF0IXO/2Ek6AAYaVwIfe2ruGTKFHSZcj8O3Pc1nb2rCYR7xertuApkEag2AHSbu4
hVLbNQ66F7pBpynHt3dCYlNl+gbaNg7e58tj6YK5SHMDWwstDq6ttJNsScyR5IEGZCuNSPJR9M2+
YCpym/Z05Lu+dZn5CHyhmmt7UZUID9P0pzVgBaAOSr9TU3O65zKREYYLQ3hj5vYZiIYtg5p4Ojio
KzWYohnJKEIDUO5mUt8NLYVVn1TGPnyYxftl0rzwE4pCzT6pUMdeUzKLQBrW9eJ0fSd6RrdU7kAy
58mR1rrZ1F0S/LAAdt6t03XIZKWowcxdJ5zfbiqhIQKUF5bkl2av3U+akkCpMKQ7uW0tf0kg+ohp
MtxIKoR7q9WO6iLlz13dzpvq0UCO0iMdKZ+SWTZ9iH6j267fxpYAG1yZt2Exw80c+xhhu8qpszF4
iiUJiaQiwTWgvG/DpLmNprg/YCAgOpRgpt0w5bdN5a6+bQsldeUSVbq50H6M6Evc64gdgTTXOsKq
UBaiuO+9nPbAzVBGD1VRYEoHKO4sQfZdm2fTCbMmc0WjVfxMsmZPJ3GupNa2JLufktRRVBaCvKxS
TYrbj8CfKPzvxxZGuqp0fmKM35S4+V7lYmNzzqWNqOgLcG1zHEwc0OX2R7kErygQ/AjT7KUsSj/q
DoslznZfWaJnIaprwyq9Qwis2kqttOlBKENlcJKwKRzS+tYtJMnDUfB2XsLJruKN0dSTXcPjtrse
GQ6gfLTNBlU6wozY6ohcQcvT4s2w4EeqpptxNrbwQrwaCV20yu2prx7SPnsJqoC/0EmRJ2e4ORgP
iRF2Tj48qb3iT5Nu1w3aSJYPBNDasaql9lgMcOkUBL8DTa7tcEItD89Ce4gj0MxFXzZRQofdTDft
WIyO1hY/J2gx3qL8hD35iL1CwTOVK7YqNYgjq+ALCdYGvdAIbhgpKWYkkMVm86DLzFmHZWBnXYB3
j9qrLroNml0ikmEW18OoNb6mp75eZVf8e3eQI7wErGBxBIkZ9/AH4r0rM0Z0BPElStJyYw54crZC
9w1Ma7aR29TsGsY9JFSUJDv4sZFQfKnFsdpq46s8hik0WlPbtMXyVU+ZuRRHWnu9BLs3EKSe4lLI
vG4y70eIJWoJ+SIpHJg+nkXStw3NZpfKTBdP0VZqssBZkvFbOE0/g3reDcLgikg0QAlWa1eSyhtS
j29KLdpmG8muWjaiOxXjS9cwqL9g7mgUychOVX8mGKLO3Sa7tMUEcxYbFx0WxQlEvPFMte0gtxzU
tMr9LjCPsWgtTtAE/VYiU5HMQbEXQEYn6gSmggdhcUnK7BgCC94ln9sJe1h+xjP6Ygek+FOAo+6E
YSnZ4OGqHaAnaxdz8aL0FpeAOZ9WR+e6RDx5AypIYc2KZK7/GuOvFz2SE1tjzMee06JwpmzJ7aI1
MdgQWkevhNHVghu9zgu/RCTAlTT83Dspg5G5j6s0cUe5KjcZloJ9U1VsBkxk5FWn+Hqpu1M3PYjK
UANKKY/N4PdMAB4bNX5OMDtgJBKoJjQywFlJtCe12EAAuYNEoQLOhglXT9wmhvozyXVlIyPF4uDX
mnJf1cLBTbxyYtOZA/0IBCE45mJUtmmMrCcKKywuIlKVoCd90FxqH9kWzOJGxDLEKRAJGo1lcOUE
eRVAKS1NIzeLGfFBm8O25OCQqjjhgtLXdlqxiwmi7vSIsDl5JB6NSlT8MpIqJ8QLxbAWr7LGl15E
ZFPhoXIXJglnVfkOfrF4/RR+KW4hjjU2cqA308gWJVXqs0WZTuUqsOhkwYaDVQ3cKWwXlJ5WNJ2V
xgE3mtismtdEpP9BZ3Wm5HQ7K2/crNlJJdYjVSzdT6D8XlYt/4+ms9qRHMnC8BNZMsOtKaGYuuAm
VGiGMITh6ffLkfZmpd2e2c6qtCPO+REUez334J+RrfO87R4sMFat1uAb08BXOrNJZEOaFTmK/3Lt
rBcuRQ4D8kSvSbJgLWKE8Ud33kG2K7O+deoxYui5cYpmQmlh/vMcivjAhQjw977ywrnZBy35798m
g2+KF334yII9iLGawtMuJqCq+tXGgVN/psD30jGz+hEK96+6keRoiqnmq9w4NbTmpkCkkrR0G02i
iDMbpWWrz+FkBvXBLJM6q73Dgro46inu8ZQRhKsuULao15pkqbC3po3nR14bDT1FkM9xbvf3ronr
zFlbJ+oGmayXK/e/zzbVxadf79///Rfd7bKo79W/lTz9qIFJTUYVUEyd/3rKepyn6UE3+s85dw+T
Z6T7MBwLjCiRh40z7PLimxCZ6L+PVlkSboVfXajzIiTe2qbBuP5pKzmdXX0YAMUT06dYQsJCJ4bZ
e4c1JmlTRfjJFKyZepNCPE67mTPAqCcvt/3Qhw7DE9ym6+5laUbvY10N3/g64AO052W620fYxN0X
bsQadoQLiVS1twendH/6bExRffMQEXZCvPVAPY8vyqTrnH9SEYdlTCWkbbPc8jp/2kEO22UVjz5R
BNT5kCvoCycy9uaYKSK0RY8uc4Spaub61sfIezDiMcMAR6aDGQXoqy1BtG3VmtOpNeVZn6wvj8DU
pNL6V11vwDS28hrNAtRk0/Nx2g6V+OqllkOESD6+Vo53NkXR3JSaHy8IrSBU3X/N5g7RaHafWtA2
ib/b565TbzzvD6tHsrEGeggBuHprBB7+os+4ZvzmiVTEMfZb8uJdByGECD0rw0DeqDfbHL+m1cJO
4LRvWYD5oluqKVR+4UCH1x9A7o8NluRkqOXPJrej5RLuOg/bC6VqfuRIP1Ljm/BdfMoeE59YOKn7
7UkvDXrzHPPHNbrvXqvuijZ4chpHHZpqicS0ve8lCSGdXzVMq8Pj1m0vZt0/EhUjk01o93kZFHGu
U0O9imE46UrlsRv82Hn5b92yz6DPmni2b40FIpQggz2dBvVjuRqr25aMk1jukLe/rXZn8lsRsXIm
OL8tIybzAicGWgYRxpfk1CDbVqlf46b/R8WFwyscNmbz3aIWjviIn2aV3bvU4phT+wg0nmTYBQEm
+Uua7n62+6Pdzdze/TBEfle97iuFTqKh+ihQelJ0u43BxYuDoNsiQ3CtCjIdwmV7JqXBTcRAMzO6
xSPzQ5YM3uaRP7Pz5xf6YpazAVOc8X+zeVYo9vFKcinHEJlWSMvdq3r1vHGPgr6j+Ui+Dk6bJV6h
rsF54s5v+NJyzQ/pvyuJCVgKjlyzBAlYKnRKWzTuqxUyD73vdv1SOBjjhavxIS06LuHoqBK28OOs
6/dGPxBG2+x6I6YqhCwMB6KeHafmSgQvxyRfg9HUcdaOJX8vr/SQTwhfo0vOdrzS1pjWubvEWrs/
BBqqWFdIl1smsMPR5n3kr7lutj7VihCC6pkGlK//fsSxmXfOPOMUkDgGXVTj5Bvvt8uR3Cv0uO1W
6CHsxMgrsRnUJK7O4zRohH833slAgZio1ZwQe5wG3/rVcyRKeFhO/KRB3NZ91GkTFpSdwouG0UX0
VyVW81tSgL6gD3/sbXshM3qJ1hXohKzHrb3zVdUmYudjUUs8hH39MffmVUFwUuSbzKPBuHwPjnpH
/f69sfGkpvmBxtFOu8l8Vw1Pn7nwYZ1BfheLaqkgb7aEdK6QuYuf0F3WZCNhdehhM9s1P1ly/eqR
VO+jFeE3WmlS4FTylEa2DqznuiOf1FqXOWDHtdC49/7UHIjtumPGCFJWX/dcizads60/731FqzLH
8WDL58vQ1Yr6AeHym3JyZu5W8R/bdJrc4pbozmYX6N4GD5SYPsqB2z7cyup9/VEGOd+c1eXYU0A9
eNeeP1IzXvWSOZG8I264pNR/PNRzEbAaYu2tubXM7ml23e5+BMyls+qJDq/TsJpfRi9/XG/mXi6q
ay9AlEqxUQpdc4mzLd5JayAZQDafmUaQXqAUUe3kpiCVK7ACxl62HkZve5qOW8+fd07RMzjAAAbi
r872LjSF0+PrCF5cfjHRrNtVKOf1Dr+mCinLmRhMqrfZGKZIw1uX0J4FCY9oR9/r2C9tL7ILzDNa
4xMasTPomfi8KY8cI8+j3M13+o8BZmYv7S5sFve4NEuQLg1ikKbhqdWqFUgQp2VBB3ed24lX+0ME
QnI/m9TOaBbqcNaRD5tyg1CUFwarOXsEJeZd8Of0ix1rJOEUxI1GjWyylJHo4AYsyQahTptWPFvI
ba2FjhZrW9jW2uBmGDDqDb33Ie373G1O2wrzPjd9GVF6m4yFO/P09O/tOtH54XVVWDAHFh9jW38s
0n0ZqemLlgbtkiy6XymLX0VOpp93RrTYPGemGJ+17L0bNgPaaDt4zvxSSlTx3E7UgXtJS/csVmTz
uXPmN83MDwynIh13Z0m99ls6PtkervaZ+/LXy8Scqr65N3v9ow7mo7ssDoFKOwPDzGGkV+vjoL1n
ATnxstb+wd/23rmuMjfyhzlge/yXOTwnpcMRKOaa78k5BMtCasewPpU86LIGuMfRZCd5PVcXfikk
6vstX5R5OTTGCO3jleOaHxYyy7CfPRBcYPt4dqc59Em/CEvTuZ706WGrsu+9rFNipVpG3JZlRWqK
PZHflK7IZCodIip6WZ/mHBob5kdo5atrZMuh8defEceT6LdQqE0+VAUkjMCPliWGPmbpUuyf7eTJ
tC26O+I9frWgeXb66nvQK166cYHDLZFKqcPOy1Jl03OraAJUps7DrPkfPhthWYsfazBOK+8XMWiB
HwINknMy3Uklt1gT84uY7eNGZTW53mts+fKz2LW/bnagzqZWpo60JSEkj3gdYwZxfI5OmpXToaWt
FYFAdiWyIEh936pIyRNMIKt99AJ6HQruolbSgtZ36qfVNbQ9EoVd5mxeKCOaXu0oJ7vq1C/Bq5YP
j9QOPRHXRnxAeSY5PENU4r/4i06Uw2a1B1CjKTIZ5DKvfQCyeVs39byr7K5z+7+ZNezQC7ABadyR
uPWwL/tL1WtXXL5l0jvq0+IKDteqeRC++eoEWC1kzyByWSl5uagcLKJi3q0QmeujLJoqLTa+wkLI
uOrkFtqspgh3veuJYowtk5zUVp86JJglDSd9PJiZGZGj8tGMS0YXXHery+xamhhRWyTnq8aPb2qs
ZAtP11jTQeitI1+iNVyNAXzSjCwObXpAUpzPazF277KAlbdmhcdH8Q2QsZVQBLYnpR2IyJD+i0hd
6TFSNw2/tvyOoC87ZbSmu8r1XrXRZCpSZschSXVLi/YwVFTOhlnTP7r4zqKMss1I+U7LEmXUJ0Li
q3CjPNnx+eeDKRPJ7n6ACegsDdp3DrwQtZl3adBiTCs17bhd1RPGGRDGLqnH/SSsC3w3jHTgVWYy
6ebRacwt7JSlEmjqx3nGOdxMj1OGhXpGkXNtiTtB2yK7yBth7Dz84xDOrkSA0o/vtmapcHEslvQG
105zX9g5tkf8m/Hga/6xdMWz2Q53WhfEdquChJrLNR4KlttyWBUa++Y1d2cjDFpsg+3INSBaqlOX
vXxvPM78buDnr00mBKHSydRGooPMaNnqE/9PV17dQYdt/ABKz8aTUGskqWAagv1l072/YGSrKXW8
s7zgV1C4Y0Q0qEoqWd9rqxNPo8sFpxHKjuqn1L63ohCh5c97tGf5EYt8efaalgyb8ivrrWtdzytK
lu/ZiviVrJy9+VZxIUy3zCU0IvvFcaImPKTsb01st5URLn9MIcXXytfvjcZKOeJq8BjqT41j3pmd
fVr4PGFlbynBCH8kFE4xKVQrhL+6V4aznw1nuVSxjRU4Fnr1Ybjbnb0NsTCjvct5HXSTvIDlU7jc
kIPvt0f8U2ccBu5Nhc90JN869ClHTPf+rCZGw1FjJ5FRSbh2uM1dl/gGGuQF4fVYCINv1yGXVc3g
DlzAY8AFPGlcV0GjH0a5n4FHck5Pow23KQeLtZajtMwarYP1O2zN+yXpNXQa7fKhe/yGJh12e9/B
0JaxkyGE9v2rxau9W23PcC6hsj8CAq6JRSB/D3gHnurXB3UR9m0z6oCiqvFX+mOCmBygycWdJY8V
1aNxZzDHaR5SvLlzEmkb5bkgSDjkT6SjHzMq0LTMufGUuZ62HAgbaIZLxWHvK5wch5v9lfmMbTq3
exNkt67BM82bwV1OaR+i0vk6MJrxarWcJ8dfbuRhbsHJxg31xhY4RPVLQB/JEkIrzZuu6qt+LT53
yfOFJ/NObSXjXvUwO1KDJhtuQUae9v9uvGFw4tIdzkFV3XR73UF3tBVSbFpuem7EKuPndqcsmYKy
SvoZdTIFmwfYbvhmxJdyMy5FEdmNKVi09fwpv1x9CKv94z6dx9rdwhxYjLT/JcqVEgmHiIIU/jIY
429wJn4Ywx3LCRqilYLQ3WAQmeSRUeFm0Joycsv6eRvKOdQb49ptdDuq+jpVYzeEu5K3W78gNXOH
385RMhwoXkr5Jk5+7vyM5Mdzkl2hy3SiTXuaCD09bILY1XX52y2QgN7jqpHbs5FfgKCyIjdq+YT3
vK4c6ygvv3cajqZwWPUrH5BryjPzmtDpKpxn7w8NQhP52z5xXFp6OHM+FJYWnEy/0aOK8RzkQJ7y
Rr3bjTWnfWGdpyYnjqCMS/21lvUe4/ivEymN5Yri++d1Z8oNrLFIDIWZq+vPWm/Sbe407llOxouR
g5FWU/lsAvY1xjrH5VA/V1sL6rUmDsaDkDx3Ht4PsU4c3T6roQycL3JObsr9QK/bterqh9Z+KGti
Tna8/5mklD5Db2l2DZB+VnhRTX3cipwsbuDefOmcykfRrq9GmUOEGfebzmgvCRa0t/mY4+PKVvul
v6JZoY2l9H5yh4dnanH/Gf5TW4zwGE1aVRnCG2MKC1Q9kd1tN16ZP1R9SCWw5DZqXyhUBKppzW/C
Ngv+ibyLSaj+hXSoONVgjtyHbVhOJIBaYVe4x0LMV4tFuxcWmdBHIz5K/95nfz9a4hD4GIcR9P2z
5c4D7I//MlahenteabLFwugye/dMFJNFDXP3xrbIia9l381s3rhiYI7NrVtGzaTzu3dlCi929xFb
VKtSZxUwzEN/V6ttO/mqfjBIUApk7BnNHhlN8c8tVRMZ25pmQX5jltIIB7ndy1VE+gipTIQBBIKW
aFU+MeVsKmzX6qGQzsIQw/A9WOu1i2YLS+mUto3FrixBMltd/9I6H4NeAFK7tPJp0I27XHGtmt5R
UT9qNSAKsj+LEYiZtb+LM1k/7L4+RWu1Hsm7/EcncGy6RpHW/ncw38ppixcU0wDm5Qs72XvwHymh
vDO4yKltUG+jmuQL3q9zr3FRiCtmwlsExrwKztBF1aJLpkVMqeUzRNaTPozHcv6bhKcfOwyoK++C
/eKqOQ6Ew1LTcFyYiT1IeMKqhnyq0XTjAOMpndswy9b31t5eLW3mpjXtc3vZhAh7eZLyV1e0bjGp
n4p2jcp6SPrNSaoaby48cRerbF9YdKyExNzPviJLgyZie+Gg9ykJbwMRa172Waz/X3r1jU6Z8UZn
xOXRXz9WIFYe1hhb/MiDD6Bnuoe1zBv8P+V35eY3XGFv+6InauiJvfCB19Y8KdR2DABuVrG8LJQ1
D+IoCRrtJ/hHOb7OhYjxjVw5hFAPwjlbE5HyQ/seNNQ26/lgEaIRHAnoxAJtHnX7vcqKO5PO8JiA
hy+jWJje6RbzVu8j4K+vkMvECJ1O+b7zoAgvcufghnCVEm5k6IhZuZ6uS6UyPpt1P7cjSqRsO7pg
2lJOcdacs3FIB38koqLhysSpea7dYopK1wA+ntZXMhFJXm/Q0mm2x6+sf7cqPXV3OEK7Kf/Jka1t
03gurKqJ1sx54Rx8wb3O3cFOCoWyD697DRzv99wHpnieBg4wZ+fDdeets07jVjzwzym9fqxz/ZOd
KtWNjCjj4oaSr9fZyb87szqitQIYKfq0W3XSmqF6qPDTdjdpy/mo9+qmLJZPW2MH9kC+x8b9o3fh
plbgGkP7M5vpjB2e8XdJt808Kiw4hf+PtS/UALfQOjpxPs3nqu5erOmq1tYHwqG/TKluMnt4ll3O
QKJNpIibd43rXW1ySMfVe4HfOC2dRgl2tsWTYT4Ehbj3ZP0y2Rlhj8bSg3Qx7PIxaDSJVg8vuLnR
rL7/Wwr9VOIh3+b5SuqbSKp+1RNt9l/MrX3eJVcsnoc7QxVvmUPHpCU9XLvnvu9tOlCmsNR054DG
awoh9xgK6+nd8ovUAbFumE/HwdCAySq4+mq+38rlvg6obbdyguTEZahw3HevbR6LYbix7REGUe9v
FnO9Hx2+LC/bWbM4WJ1pyCNhOpwfi5EuC3/PjNhCX98WXYWlO50ha1Nqe24D9bV1l6lKm/JYXLCN
vm9+iPP/rQY9iGqfvVuzSNro5l+D496ehvgCOzXZ9NVkc0HmUffa6Ptd42XgGxdgBtr5VnX9EkrM
7frlngoyF0h3UUjxeQ/HPo8rfKnABR31q+pGI+ECbDrM6vIOGOma0BjkvZl4V7QHgXkyYtFbQXPu
APrz3GjtVYu822Mj1L3yayz0a/T1Br0yWhdKNd3ZmQmsIPntat2t23WPHWU4aWvhc0HobhHq0lY9
k3FmEMA31hTVyvtfPSOJIkPQw0hg/y6MdPPWAHZvIGuCNvWO36U7WyBMQKCOsOOJP2GoNu/c5ts3
y38e9a7gpiW1qEg3dfeuHehKNeTMvdU9BxdcXnPAMvO3IB9cwgqK+WRtT9Txqmg3uiP6vJGw2LoM
OyFZ1QLrXmWwlPM0/400ocDEig9WoqiezS3FKXhT+EhDfaLXuMZxhlIx++2CJXaZfBZq/g2W9YwE
l9Y5KCo5JjzFGCDZSecO4EeR1QqEg9B3MjdobbXI2OKpnBlhVsc5UqcDIuvvKItCrRo/SNTeCHEb
wtrQvvpxJ3O0c0MxTU5oOVPPQ5u2TPMJXi8ZBupPjfZ7xgXKCYmsbDquovjYOs7v0r1ZxuJ9m/ox
Va38MYYqKlZ5YJepYCdadVf2RuRM/JbJ77vdfJA7Ky+qxEcFCEzVTIlTOrjwzA3EuPpwCFGPR9bb
aA3cnnCRBQGDqF8oXDWj3oI99wHjVLfnYAQL2Q3vpv2aQyxES5c9D7lfxuupLNw+HKje5D+mP4xo
HVjPiHm+UiBGpCI/lDuoQdb492YZ/Gh1iSEH1NtQ4o42BFjQRt4WmyNSgQXe6copVv0ZhzTAX8XH
bhb9joSqFdHFCMrk3JLQ9GLLMZyM8a9e5VdbiSdLXUJtJZi6gGbvHT3tK3E/IffWW6zOVfMamNOc
6KQl4TIWf952lWcaND3p19DXJNTYrGLRZBnfdqXdbkbxU/B4JP0APKKY9maChSqKMtCLsx3u4/rq
gIbbi/tSDeaYLmadcejB703ziYt1OEgTZ4VZxaIuxatyIa766o4cZaD07VUQP9sXogvFXN2tIFJQ
1fmdpe9wa/IkiyFGzPlqDdrRtLrDOONs6QDLVr0+mwtDuKgIuHWWkdyAdn6A7nsMmuDRq6cupOs8
Ia9wOl4IxcXnUFlgJGieMJ7w9GLZ5ID0c88MWwdgkSDe9UwiJ2IWtJdyZ/922vu6h5i3s79+FyFt
VG6EutiJljy4sozurAoYKSxzTaTJh0G0fUS9LBKTwD2SqwZQFQxIRyDDqulrbJ09Ic1rCjN1F1wi
szKzRUOwgq7axvwkXEtg9JxYArVjO3UMVbQ9Rl5hN8h1qA4o7SqRu0fItQ/IZMzDG4sxGyVCH6yi
Stx2aoS39iuAyD1t7em7lvMzybtLYm7G7QzltNn5u+pHwUReYuwrgvO+FxwidAwUv83CF5ebvUOH
affUUH6XGOu/ueaQqlX/KbpL+KTtIULQS9hABdKSz0xc7uycaSHGma4wVVx+c2PFrmDzcFDidz/r
G2dzTzlo5g6xnR+dzp7j3KU6285OtbGZGI3H5uZukOetgKAjEJHBOK/+Mt3Mks2z3+CPBIDOPsXm
sCPl0YuIVcmPsUxxlW4/7Thn8eiwRqxlQCeRsySllTSbc6V8CWSnTf05o9gXEmW3VsCt4oa+2ltP
ymSk1yiZ9eVXeV66L5xDXTAxOxp7XGu2cdKwkvGFav8Gd2hTl4qjUJDb2dkllaf5OidD/7nQfx5V
DEIIy8uYx8iNZ5aUOkt2o8qvPVF/5aUvEmNHEYe98a7Mt4WXGSX8spZ3rguRMU8Dh/pSFPw73t1c
qxNqpeciSzUdzJ7gWCMpB2sh/XN8Xpv2z1k8nHF+kIy56sLNjUVFrnwm+gCwinAc15gjOO1HRXK3
IXsddWL23bsbKinthNyQ48Oeoelc42+ergkJ2iJVcMxThlNHYglOlSHEtb/A72wuS6lb/FitFVnF
Op3qtvsYEDm1gczTde24BobgcdS892JebkmekZGfL3VqTuTlFuW5oVMu7Ebem0bVH97WAFGj3ch0
ZwxZ9thRMvW6TIg8gPCwCy2k5RTdM4fTXSFT1yoJIF0HfjChRZajPShQ+3jS94PO/T96wXqjxHBx
YCv00hntJYE7QsqObEfezDA9nqCr53Sf2e51TT+4ZA6EalX8OaaFcPO3pyKr5TU1ulgHewSlPYfq
Q1E3VQi6fN/A6nc68MAsXw0pL25EWUF0249V1Tw2Vq+BzGyoEFxat9ZhISm4Cp780T46m3ZTictK
Neb496r82I/DWdIhzGvrfgdEqsb24J7W1r+8OW7Ued0cGm2T9nigGBXsGYyJFbM7BsS6EUYkSAyj
Kc/xRiz8U4BBpaGSq5nPRA80cTbYWbIWxPQ4XEJAq9wAlXjZtfUN0T5GaBtBed9FvSbsoyiJOa4E
vDooGCU0ilxNfmI3n/fEncqe+3e5c0WeJ9qlIlTPPc4mUm35RGQAFTxVbK1tGY80OcQeCTSpXauz
0HMzcRfOCqsG7tVzhKsE6NZiTTsBBFOMnUjsneTftnIPEmGRkRHfX61QyFM5PGYXr5BV7iVi88vU
qFfIH7nY24Wjca318UBe+tHOaIOSQI4E5B2a0hyYLvhhqsw7Gp5HqwSErTMvKppE9WQ4IK8cf8PB
RH9nj5fde/nMm3U/QtYYg+bGRYc2RnSTHyHRZHZy6uFQ0IUpEExuzk4AR7vd5VuNmFL1eozDuwhL
atHTealEJC37FxXRkGidAdns7VExNV7Sy3g34Ntra86Yo/NbMco78jrubV++kUm1A2wgDOkNO+Lk
KZMiu7Gq4BqbeHGFw1O/UhiUTE1MsTd7xAC3j6bJPNqWBdkfqBS9gdSmeiHfSNSX9xffopfhODdR
vPJcOFlUO+pR0Q0Wjb3xUQ5oNizE094axH1ZJzpXQQSI8DoHPDL9IPGQKZKiLghH3vs/y4x51Mod
BKrzvYG0IBKNdQP3/cGj4KZG+9Ei4z0Uq/7ZeN2hIkU1Qsn7WApvjU2jejAIWEnhPtqkKux0apyk
kZY8lrsH3bDiE650cgMv0oGKcLfsqFk/e+2qm0J7m0cuXB+Wg/g68zgbU1ygZz25ZvO87DwSfmUG
sZUDK3cyh1d1SvOw2CdCXCfUPYL8K1DiQrbu2ZumVzGBeGzjZzax1li7GqISSc6ATEXLeOQpperC
WXerEMNGEMrytFldx+2GbRpZAiySMFNdqDZcXYQhOM7TrVBdHGT+Dfn3JND5mIatEnXq2vbH3Hzy
tQJjsaEDmWnDTbDnSzgFg36qF3inuon4XeTIKkaDFwfujncJCYazmWgjt0OX1XBVM4EjRsXCIlMj
GF4teyB1eFQGEUq8wMzE+bCIo4PMGi0hsf7swhEZ5vazD2YWr7r3wIH3qqP4v+nH7botNhSY6rGY
pgMsaXNicYI3Gx/LBqSNAAMEeeNtQztZOnnmcdMZBiuucJSgW9gPNdlsuCcHj5R+Nfkyzs0M+rS7
WvSxPvBemtHuEaNYml1q1vkWO0ujx6gQRq3+MFXWH8aE1WOLM4+INyoEezgjpH1uWZ2QlsMTstb7
KBvTaUUIvWRv5b47cdtlN3Lq2Fac231qRbgzYsPFkp5e9k04uU51g9ed+qx5v66NJQgrU504r6rQ
62o9RY3JXKXH9n+tdV7Ky3DOhY+G0pnGaxurtOOrBDsDxUosDACS05drq1+jB2p22rRqLHUweW+w
C3YQi4QCvhpF67PRj8yOazxuXhcN66qlnj1cO9aa3+YKCmScm5PR+i1nqrj1jME+5WgIUU60Saef
hY/AwKcrUeVddSBj4q1BKTJvxl2lu3nKFmzEOrGwnDGqv9FynXfkAxd/xUNijdekWqRLz9mVLflh
t2b4NUPe1/W7P6yo9QL+B6fm179735DxmMwMZMqS/HMGlGZPC6CImITjZ3dBHi26gn9FdJG/dlus
T5of5Zv/G/SXkHhpXV+CYsPmIkAyqioiB5cRoizOTieXq30xvjzj2snLZzRTCgWtOkxyuJrn5diX
mUqF1V3pDkUKl7eAFwmZxsElGZ8F+9FEH5GUYvhnj79r06EDZL3sNQDD0v92vSJBADTftO72CSzx
66hjYNOeocwJXAVZNChheR30E9+RucXkEHCetGbaGL2futo4pw3OqlCBpyCu0qPcmtqLCLWPAtP8
zXnRYXrZ8DeS9PUtf3MmgbyO/OoID/mYBsq/LpHp70FGzYfKYvjwAQyhMUGZF0dfrkzzkrJX/jpO
/mcrN0tK+LfdZjxpnDFyNneON02xDwZKOzTm5V7X1jgHRsFldOO32otf9yTvcBOWU5AI22GgMoLY
aSqWlVXFmR9UMT/EFeXDDxnpYtFABTlncMBju1dzul0mAs9+91Q2o9CHUNP1QcaOsq+5OaqnYa7T
3ib4opqDa00+EfmBw9n2bubiBsWgFkuXvM1RC5JmB/rbq7cd9wCO91GB0IIeuFVXnywEchW5WEyr
u2i2eFvz+VjKKTW83Y4zUnxgnWMiwpawteiMWW1rjrT5yGftH3doDvRsnHOOPT9QdPzlzK4Rk7KG
1MFLGqMejpKQkdi34W5paUSVXoook8RE1myhpmipRte6kzmR+sPpdDdNhCD0a1ou5q8/N/IoVIVU
liTlYx604C7a3MV4GQ70OSKwXtYhFnCHRITkxwnLkjQysLfN4HnO3hwCFiPC6bnqzLPha3eezJ8y
23FPto+Kh9hM5OwKvkH0hz133dR3r3J6hZKqac/54BBGX0ONdPYCnLVaZ7eEQSRuYsmbk99NL2Om
P5XamRjIR7E5b+g4C8PkFhFfdm4/ZeYE7jto13vTkocXrNdtzqeVdWq3Bqsz1zFvBDtkTK7Yd30J
KUe++05Jp4y8dn6rmZhb5V6Lmq++Jf0HWcv+qGTxpIGfd5AGq1kzCWjWSZfunVnga2Pt9KbtDSHn
fW1W18tmH2alnkfylKhYTUiRhNX5WPU+Md350+/Me00Uh1lzzo5TvtSueTsrpqBxrH9Vs9aR1Lsn
rfzRgI3Hn5rfWRekNDK9qk38LKS8KPu+3CoTGR5Vnns+I19cXv7H0Xnsxo1sYfiJCDCHbZPs3FIr
S94QsmwXq5hzePr5OBsP4HshSy2y6pw/dg7+dm9FaGSaZBbqDT89uFAQIGvvn1IwHr3I4kWyx2ke
N8XG4qPD6cZOkhEzX2h+M3a0onOgWlbUupp1JBx/N7aGGeorfCuEU9QZHk5wZwDZWPzIWMsLmRCh
yECIte1E89N7kkM9BJJrxYLgRxnHgQViiGdYu6/NhMBhcs6oR75J09ZCmxCkMHfhIRsGVo14V7ZQ
3nIHGdKuefdS/qO5NtI/i9d+Wo3Dak+gvQhw7aHRAG2/x4wAtJoI0McyhxNZ9M/teC40nBQkKTit
fK910OixSX/nrfXU5ZhmyI2DHvfGXV3Of1FuuxHGD6If7Gidk3/p0sPWG9XJ0wAzuzMG7HcdaD2e
O5DYoDo1C8p2Or+u1Og9GGJEzwcmRk4klH3HSTpku2DiwqK9Jd8L0n+zUtSP+kqo/yyiudHfWxud
QjMxHZWa9dcznZPETn1gEalnoOiltHb9mrwLjv1inuKu4fiwG6BIB52qTmREtGqnzHH0sJcAkEXD
0qb1/ZEd8QFrUvMw/tQNKfSBKG2yyY6Emt2HrlTnNmvvw2QMAKXjuxeILVrLD44GJ2ZAEZ/WyUOx
JN99yTKQt7Pazb185rh9EBN70yDmCk4LT4ztrseCD883B/Abc/yaNDusJzdqG2xTIIMej+fyTABf
7OEwCzMNjYop3JPPmYy5Idk4w2cEiJ9rSn3pgq0hzSfvTMr/cyE2TVCOyLBpEH6rzH2BNuWhNMVP
oEs02qAepMMZGsYLPMa++ruyMKfDiKartTdcNflFItBXmSBsmqbqqXXtvT9YRLzmEf4DH4rOPyy6
snZZq1SkZerBXFMRdz4Y4WKKc4eCKqyzXjyRen/OyPPe4TA4SHCWMDXxmnWr9bWyzB5rvdkza2ND
ggQDXyLjeZ82lr9zRWKg9B33Jfl7sC3fWtnkYFnVtcgKoBz8eAxWSHIqt7jWk3nyQVKakUN6dFRE
6ov16qyg7MRPdAgSDUQVYr4LRDD7ZPAkGrGVNF2TIEKb5ooVLHwQbxxOsWOztil7abGNcG6WAFQ7
fevmMxSmmqLQ9qqz6ITJ/d/Dds5zk5zAnOsoq/nc0YHzC02YkxZ3fAH80HazYOnLNScPjdIVEWk+
5WM9f9i6rHcLFvxk6m6lQrCeLwtYr3BOk9v8SjsNKs1eDiSqqNDMJZhfkjlHhQuDdCPzEnRpDJ3x
UKYG9ROjSZLwzlAeX6Eo7+1Y/TJq7zfhjgYWl/TZtheHIGDidwT42JTUr3hUfGwFM1g3wdeHyipo
IUcuvwNO5PlW8p+9EI2rJcUtBdPMMUIVwMCkD/moGcyAOWk0mOfsm0UDKVjlMB/M6a1tBs6uXrp3
SlvRAHRPikPcGLLriFRjNuUcCVnClJbBn6Uk26bCgNGbROdnVnXXFeLOtQA+LWp5HKBX1pVFx0/d
UMuvXYUm2yy/6tlrDsRGv+VWxaaQFVdljn/yYd4Js/hm5Hpr3YalbKn2DEvsSxhLBuPFVTOzQgtS
OGRuZMvyPOcmmpXyLnKAZq3SPiZBiF8LjFrbyWkynPRiOHPslTrZyMWZ03q6VsWxGFh3QQQ5DO+A
Ye8KyQHeuuC1k5JqAg7sfTkh9J9FcE8LHFR5X7anKaosQ4s7MK6qVIwL+m2W1s0ZifzUu07thsI2
wrHxXklSAF/JXcTkdJ4gXCbBdbSgIqxEHvnr346QWVTbjrZL9RIRjP65ljnbFxd5VWa3te/P1mIh
LkmsPQ2BsWu3d5J89saSdlHNqo+WaO/CZKHS2xs93rMauYUwvSqeNMmNtsxhx1SDQYcHCgzjFghE
d9XK52mtX+jbtwoeffUzLGjDnwZ37V530gzvwkdVtucciQaiubI5jUWKLqaswDiW4q/hJM9yy4Ys
u0y89uKm8U5jV/9AyIYQqzyMgCdxSyxTmCu5hu1iPrudfxN30WLG8kG+Y2vCaJU783Eq027HNIEQ
RbZvqvQerAxbxoww7VgEXJCaPAQ52DFMoS90ba/nvYnAy4sZE33kED7pbQAIrIC8mZiGWDOdsd4X
ss1D1aIqTJL0ZU0RJjaVTUC+i+7WzA8sYk3UKXUmctHdu7bk6HGHY5+sr20QgfeighYIdo22jkTv
/0L2A0nr/9GYnppR/hbFerXMb4O4gNAxR/QsmjNsyktaNWRxcJh1w1Vz/mJT2cL3nIEoIxTr+tZE
RG7odBgr/5xk3lOXeC6HEeR0U15Mq4XGKs0T0d8xaMcn0uOVVQJROge9n6YXpFAHvGHjvrVWNNc1
sWXJXL43eI4gQuPO0xTWruVENMJeB0sVSw877FPNPY9A8pDPyNbdm9cVH6pkEslXxeav5relA6vQ
iddB04l8cOGuSbiqFsW/nreiZNKZC0yo4t4U2YdL8tAR92tavHMGbEct5i5UGiaoq9F6bH4l+Uca
sp4UxqpbRpahHN3WvKk9VqYjVwY/TbqB+5LRAZ/FmuKs6Venj7QGcAcVndQ7EPSM1uPqrg0g8RJn
+tzC6zk23AYkLXTfOlCLkYSjC/9FWO5zngGB4p8gljzOvQYmBfZ+LcFUZvPRr4E4UaSN5GWOB863
mzJSO/JS+BChT8++29w1F/VIbw8/eb3JYknTDXiqhKFKFHbwKl6d8WMyw+yTZhzheszjhK6BDXk8
zCMFXzSgkwtnj2Uk7e7ouFUTbzMh8vefomM6K0GSw6L077NcFFpyeNmsFb800Z9omIBlMIdo5GzZ
1WQJdUENH4W/tOznC0c1swhyDrcVW/zQ8r6Ow7WqCYlHiXXIXDoL5LEttbhx8n7DKbNd3tUqKirS
oEwSDxayDbufqQUwxtGFzBIWI6MINFKL9bfjGutJEO2S5bvX+mNilGtEh+bFdfv22C2ZC+29ejga
eJA8ZZhsK1hctO26LXXOQ2nsc8wOioq+45g36QMx7T+qWfmeyAE/S5FdVOl8YodL4xy5N1f471mq
v4wqA4ryPN1lqXL2pTdBT9JwZ9KOw7kIL6kQAPs51v5g3JuOYKvtwSNLPGZp3fsYUTSf2iXnSSyZ
3HUjzkStlp+qCC5DIj3uQTx3vcTE0/dIsZwC1Gwl6KGwHQwuRQ9azfJXZQ5Aec5QKkZ8lchgLvhB
MC05Ke5DglPBJ7j9QJYw0TTmfXaHd+mTJqh7RCL5lrbTBZxDk+FWCbSHXM9+Y7how8KuPuolf5+X
K3txBGvxVBNBsShQrhnfprEgIFJ6oYWbLqfIrG6HnLTFZZF9VChlEU+NUFqtQ68ehc0ofm5pMq6X
Dy0Z//VjS/+m97Bk2aXBNBt6m4prKRYIkilhAGNjhHlmphHlcezEtGsNsL7U5XL6/w8T1SpPBePx
ojUAaAUJf15+p/ApBjPCF9EHwVXK54Z+DDfRPgbfe/KT9m3W9YfROQMM3Jy6f9cm9JGG5pNHMGCX
gecaAQy2lD5cRoIwz3ZmGcIppsr7gjibkWAi11W433ql7/uhVLEruj+ZMm3cO9g+xnq+5sV6EBLo
QPM1e2cqYEysb7vJDPqogWyK8/kvKaKI/ztWfWxmr1zkZ4KCYuA1ja+T/oGAkVBiDfDsZN+MfvqD
bQHL5sSO3QS+C1Y8RIQJJJX7Zlj9E+DYPg/az6pz33XAUFmB49JeCh5sv66w97vW7O0Tbylm5Gq4
2bo6DxO3fes3iGSGG4vrDJ6KnKogb9TjUwsClHL4qVRkzcvdbIB/uLo+x2F5ycRon7Mi+ak9psYG
gbyVIDuRzL0o7hHGpJ0fkeHhIhCm7rV9WtPxOg36t1T9b/ybfy2h0J0X/7TerV6dsXgYjeYmiuBg
phswjxKBpALkgTSSLaAPCZjWrsgpYzW6QoYzm45hs/8QJK5F3URJlTap597ZOhP7ZjdYwFqQbHmc
IiIYHArswZ+jIetAKgLPgxAbDpmBtcJVzr0W7Vc3Ot/eyHCZMQbB6pq7pdYfnPW6OvqPiV9qc33t
nFokUd3Zr7M2vNkpcsQSHy+y4sY7jTaemTTZnMc5ER1LCgmYXsyKR9jLBhUSFPis7Ld0y99tgu//
6Xej77EKGNbLOmrkguVwc/CEoSTZNc0gLSmk3dOaRAvFMvo0dFBZm5BObtkzCG/LHFuL/I9mA2+S
US925pi9jp3xwvNzJKki3aeiorb8h1DPaGUcGlLvGQFWW7JQMOk9zQuOXTa8Xdqi/CG9SJLWMTyh
huDYcHvA3UWLwGruTWv88rP61opuCevSuRlOK84QjSh1yyzSbB4ULA5OhLipRLmn0Fwb7PxVtjy7
GvIpsk05A8l87/apj1YKD2AGTxL32uTGdkJqyuwspyLJ9ZgF4q9PNkpRrWukCATgTd5bNSZ5Odin
UbcfQQO4flOebxy8wwGZFNdSOl+9NX/EM3XRXdrM8rF7LseCYTF/NlLvw8I12CtIwKCt7FgVFprS
d2CqABVcJMaKP7q3MqPGryt+V3nGVIZRU0M//zyO8q6GchsN0fSKAVeXMeXHeclfSsT/eWl6hyQo
ENfo65VPgUu8gy1A3cwbwZjF03TmTmwiv6q+g6WhD5B8TFWjNLeey058t05bIERDfJgQTbRzMERb
FBnswER+MjJcU9+5uLLzDl6lfyhXhnpWX0dsAsh/aIvR2XSGTMXdNoStkiIMN6N0y3YH2lSyk++v
R5NQxFibWRHXqgt2XfXmFRz+IgkuSLlRFzQ2EXHlPyLl8DKj8bliEcc0MAw41yqSGrLnSh1EaUJM
LmV+zlv110+S4+pxnExdNu6tuXtJScLa6Q2LWWIVT2IOEIkb2gs+0ngWzRZhTpufnlu/Ha39p0w0
YjIrsTQMdWhVEAbrkF6yYulCtFVvlp6eTCTvu7Gp7b307Z2zn4dVHiadqBBtvUof2gEBOAoFw2Ao
R0IokP11Bc7+2iH1WW8+KCh29nVVXnWyWhjDOGxVyn0orYteTu9tbe1XD5d43r0jeLMPTWAf7Ik6
UZUbkXRnysEgq9ui/mDD3HbKOaIDkrHRZ8QuKki41iz2GwHblDW4NITlxBKW4kUils+KCuRxO/fc
raZDtnkaEuO/FTr5m4OGiUVvHDscgwJfJdWDxhyIU4+eRU1afkknwglNhbVptk3opbXBGjaUD0bA
7GNr1XocPAIS4PdQ1SDNlRWaV6Ge0E8b4Ce7ylTikLTaq8Kjmxk+caQF4sSWzJoW08eUNc/IRtx8
fhyyyiW7JoBoozjXmlFyuAHDEYESTw3RXv6YjpymIxI2jHe9dxPye0Ex4ONft8TU3IjShxssHqcK
H75SydEutKdhMb96FMnhxkkhAkFn4Fv6QvJmc266uQpXnNz80XFL7ixRoeCpph+3ycuTWwyPRm2D
n+lNPMn+SBdG+oo6qQO7TYaY4MnUWrWw0Mircxfc5csYm5uJetst2rnTo9zX+YKo7UL1mHfyaajr
V9HPyTFb1qvn2thlSQEOARlC4C49JLNEMmrIcLF6bNCa9qxX8sZEedG1OTmbQ4pUb9nrXHBeAh0c
WMa+R5EcKC4y8Lbq5K86Gids2rqhx6RvWLienyVZQA3feGTOCMCCUl3SmU/dRs4fjySrJl3X8PQR
qYkC9m2UOtYon5lxXgC/8vrYIXrsAgget62yq0TlHmXCZILs58OWkOInM/lRix0OlhBcHsuvvmVk
HG4TqbErMKBedVD9qjrUKKXCaqHNsJgwSENE6gOBcytp7TIth9gDOUpdsoyY7vZ+xtBI9MCzXcE/
SmQL1nQ2OGtixaAVevknhb0n1FRR6QPhWF3/WWTLl65T6p56ePzT/pvRxYhE1jxCCiNG8H+sxL5m
VpntBZOhQXVUQE6N6dQfS0M7oKWRMyKCPK6LNPba8q7n9QU1mX8phRbXifGHhnkNkUmD+dExEmBq
55CxrO+1pDq2iksF0c0Yi/8DejYn/uqa2WPZVWgDEmfPw6Y9dN+YprGrEQMaC5AxthgXkezyNYzM
nBhJKH3KdKRv3XB2vTwBU1+pTSXcJCJNgqZlEGAH8wR3DlqZrV5Caj8Wps+zZgn9YqFL5Z2G5psp
lJjRre36bFwJMWjMeDa7OpZgNuQ+CADs9eAFMgZ1JQef8CFv8eu9yuvTOGP/qZgU8auZaKrsBuHS
GCiiqDbNPiEbm5Cr2VwZHTQnCIPGZEdait8cMl9/bvx5P1Ten8SyV6SCTXfWtbQ7tzlAHiR2iJOO
J7Fwbwqf1tnK7d8ZyVA33HMpP6QckSmWz2jgb3y/JIj2xBd4lRWqzkMl1wNej5OBeJuIoh3otdzX
XKDxDPe4vUiH2i2/lqqTJ32wCF0GPwqq3Nqnmip2k2rTg6WjXJ8p4dC/s+CmN+Xz7OdzjOgbUWtn
aPeSiPGLMs2bVQ8pRBxGRTTgJ9KN2vuWWBmjsyPJF3hth7DkhBoI5bx8sydUHWiv+HAorbfIYQqN
3vcjaWYBiQRE1dlUnBzwbkOwLQ81HrJdV4PuFDTQLj0VE4nwvtNl/dvm0Jq++9bUORhQym46N4zG
oNQv+Wrtc430PXsGvqLHBjdAZ6CznX80Mh9iFDAYLoR6DGZ1shsgtGIch7gmiQWGdHjp/KUJh/mS
ox+MiOb40jV2ar38mltYM3vKIeHQqDmw5C4h0m6B7WFl6KKEar62rhrOqsre08lToeFazqlhq8qe
xtx6NmbetsC2f9ygHK5Tq+xjOt+DEVoynQGTEM2hVEfvFI9ucMdBBoyqNypey+ynNOCSStSZaZLk
B9R357QMvvoaSllLoJKdik1+gcZBHx7Xnvg3OdUe4uxtWXWM5eaDtryY+oR2UFo8e6PVRKNG9rtX
P1qqt05GUVIUvXySShFaOhjvwk8dFalz9hl3HoiivFFdgqBALmuY+uBMBeXy6zr+cDK6IW0be4/s
xSxHrlgXRblr3ZwENnwkq86vLXjJcecDOi1UaLlpmNnYANRKXY3LtRtqwRRKzjMeO5eUbniVcgKx
oVmus8QQTo77y9yAmn41YkNjkalGrsnSbvf1NB+QwfRy6+gp3kbNNeJSnxQ0tnGza+PSeCCLdZ/B
oFt+1I76MwtsCk1ux76m9zf6w25OuW3uFUzI6gw7ctmpHuX9KXuqmPvGfoWGTaPSNPEI2vqLy7J/
dA0NFaGdX/Si+rUYUxubyECa0V/BPKarNYot8grvuT3YcmcQgwi3mT7XmR4rcgF2SJUcvuOLsqUf
jbn4QRMepSWQuoBMlMmrEtxxlWa8CzG+cEOAvqXyqxzlr9Lf2TWUuZUMPePnigPNzb5bQsSIgrOc
OCU0rmMa6Wcg8wTbopGo7O5Pbv2w8Q+JbfgRnAYccvY/PBoyB6PdQF2hQdYma4H3odvexaWNA61d
jj+BBI2X8rOwpNpTy2w+tfzfOQNxqNk5QeqluKJawqzcmVeiNdpwXjFOQIUgp6zVlQVUXYlyUVfH
11DFafXL/50J//+xaP589kbGw85hxpkC75K5Grc9nYQ4VOofb85/80pk6788+0XpMxowtyV+gY4+
jAoxaHhbZDck+UHY0twcWsEjrtKLvczk+q36HSHLazUtAZAl6w5acdTgWdvzm3G6k5OTPa5NmHD8
X662lvfSNe++hxbCZmQx1uYr6PVnoy0fiBNDzK5eaMg5LpDgeyWdMvKH5Zim1RQ7BuLsdUjOGnxj
5qwvYt3yINfeJqQvcSBOVtpMFu2BMNmXdvXWAwgILIoR+7Qd7oK0of81MPnZKqZWm9AxMr/Lo028
SRisE/aA9d0QvonZrP5XZt18mTJFEVFCgl+f/0qJ/QuyoX4k6cWAb+GZm+3gXDTOvJ/G9lNg+PSQ
cdrJB5QIUetNjpvKOK3cFBF9TSXxj8Nr23Jk2gG24FSg1ayrxnzVFvk2rNoQS3uhIHjL8q0NrcIz
COf9YWgqIaN5kC82RDU8HyE6zmNbb9YlhUiT4X4/FJ9N52ghg7uDEB9lKEDqXQKW6y7yaSP7wjZL
Cp64algYdouD/NeuiaPfBNkb6ZS05IK01h8vUPY5gNBxneGvNQOr+UlfPTOS/HKcxP8i5HAFkrc+
VlHrFEGiYZkysgBhPqjTBnSvTGxjif5dZpQyOVZL9gPsMwsz+mjggQA+jEqEjCJgcm45XjbT0XQb
2jumUvTTWIg5tkSe4kIb3UeF4nfX0hO+C7zyorz5nFmbjNV9b3RQQHSMKJ5SwVKcr0AkfdtGvQI6
WKp1p6zapmeg+xkz9WljeZwD7K4iD8KhH2e+KjuRZKO0RbKvXUYeW6YHeHyUEW1zpLKhgAx6t3Q3
uC70dk42ElfcZyhjTGGchxHHsqmnz45t3sHHH+c6eJ6SbkCQye4ibSJ5+eiupTNaNzZuJE80QCat
Qo2jjCLy0e2egoQKMfsh8+bq22+0q8gLNMsLn/6AS3kQGBVs7SMZIZqMEcYG+awZOsb01mw/gUt2
xdEr0sclRzWWjvKln4yJMBuaDFpNhoPm+hF95cxMpfbco3sOPGM5VxNfVtpufZiYVryMyZDc7erU
mVTfdfgoAK23STs/+lbp7zthfA5u8Vgn4IGVx6aWOn/tzXmgqw9Hqfw4+qgQxso8KFGQJ2WUwW7M
YazS3kYEsZ7IP+gfKKncoQl8WDvPjGjARTMoyu9EFAdz+9jzRNxy0b67dSdD/Nwe16BA840jswHq
I0+wvi6e+SjV8DQgxY/tSfvOej6/sUcwGwBcrLmomeYkHtcUOxyz2OvQLVBAqFHh9ioinmX9VDe1
t/Pc/nMuh34/u39NuqkO65i8iAWg1NTBMAz6iCQRRqx/dZTOYmGlcF+ktSdbiND4hddqQFwVJrJ7
95riOS86J9aWazAhN0czywVX2f/omDNImtSdUFGmFzpB85e4S6jGirwne8kfFqwLzGo4cZJKpxR1
uixVWlxBtu8IP/XLjEmgs9KAQC/JQZkTSjgg1T/gRohVkDIEcRW6hR4gFrA/VIAzW0r0JHlQ0hiI
9A4NyTKWSN8A3zBxaPuWqWPYQj5a8bgmeCaArhYmYfhzMsVRtfzVvdbcE1Qd8J+pbQdqEdwqpGnm
NXEo9eJmsAPodCFWjedPPPdp4RNvpLs7OQ/9kQSWyKRAjifnMfG1aCyMBxBM3r1KA+uZTDAjpHmc
CemBSEyUhK367ox1345LesrH/D33xTvJyf9mj/cvqemPMSivIoS9jNwJ8R9BNW/uVP2YgJ2jSZmT
ZUqSb7r219By2RAtN4ZSNGfPgrNzJ/BHv+dGyTrQ48B5IJXEg7tb6otXDxfBjU2IinoabM/fYeJE
oh6OJT5oR6WkTpnLxVmprhABXRclYnvSHULuAZw30yxviAELfnesllht88vq4iTvh2vTLoc5od/G
cMoJiUD20nh9ve+2OowmATHG1f7jO+uyNxq/vTbWQfgowLI/7qjqk+8yyWe6+NSXDpf6pgojZyYn
AxMAxmbEISVSlv0dagBnioaUj98sPCAYpzuD39DIbRSVOAtdR+rfMEeKxLxKfrYLAon0XhevGWqG
vVuaJCp7DSWsBZHNgjVc1F4SDkH+XPRkz4mRA6+cmpLkPIJTCzU9AclNFzU055kebRLzgPZbfA07
Vi67f01HhGPKPvQFhm0K0NpwMoUeeX3y6iEDiVKoejTT5ie8kLwZCeIOklW5Ow0ULZnzr/QacW5H
QhIqjNSMTyAKKK1HgtP3WUL/Se+CTLcAkyKzkjgpzH+BOREItUKzFlNHhMXEjANC3yPrnOC1yVlR
wrznZX0oyOFdR7lEQ9fru34O1KVKgi5Uko66IKHSZCLzKqYl4rNAQMZUozNr0OVNmCr0jpHuFZMp
ml+D+w8XgZ9s1YT0lO75F4oHnVLK7Z0OdM/G9ky0TgqD2/zqcpzVLomNXm6mR0lE0PCymPqMYhCm
ZMDCTwYGSKrla+zsW/V2gaUKLeXFgDfdWwFqXmrvtLhCshgDfAZsLgeVlz0iyWBLPRvzcJZdwOXn
k2RHoldfSgM7Ws6rivY5AaflVKh2Tje+LnPvIICem3tt5YBfdd2Fee7Sw6zK+Vgp/CeTguOXNaLF
GgvALjfXW1Gsv0y7B67wG4RkjXE1kZuhYKJBow3gCZSmlfHsdBYENLmxWePfZg9PFvYqgyqtEzoj
Z1JAkci6SeaZIl0WYa7DVwm64+KsSoApeuJDdYtlHv0eG7jFJb5Caedw6nE/WOszgn2utAl/XEGk
bEfN9L4Jqu+26Aoq4cZ9sfLT0ABJenaDL6y3i9cS7fmrQSMg0Ylcwvj23ED7h7+S9VUrorqd68j1
GAQHf7i0lp1G/sg94c6kmlgAHLu5yr1Ll/82u19zoRMobuLaBeNduZxHEhNyxLxMCGdDvPeJyEhc
kJxuyLgRMPDO6Js2LbcBPYOc/zEBwRqX4at3EbjIc9VAspUpSAzFnLFFdzIHrTiPY/5T50Z6mD81
l7zQQbD9zS+O7aLc9zBSIZUgxjN0uya9lson4bemsBWXK/BoMjyvGZIAJ12gKHDnJ0thkTk9mJdu
zrUjt18VIVLHVBMsn41rBEfC+olTCoi90UjbsuenUYqXQquoG5BUMP31PTXfKZohTa555PiECDSY
ujGOl4SexUP2XiD2CpTjHtuWQMmxKy41+HJYtZOzdxRaOnd1Zgg1AhQy+4smvBFDSvG0YBc59ZN+
8Xq/fsin5WoZ6j4iwWi2JEpNeJGP2hRhpLtc8VryqkP2AIP2VnI0BacTcw42eB6UeTwzUKHBE+fe
ssSXhTk9MLIuXDopjkSeYODWielhCNphwMQ1qFig/ZmgKN+1Q2fO3pBiu1FuEoaQ29ZRZPXR0+z7
aGevlUQZobUrWhML+60vA0yvLcY7VLGww7u+W2h0yV/nSV/PFG0S5eGt59oYPwQzztM68x2gskCG
MbDEyYo7WC/6LZN+PG6Hy1JXb6YtzXut9eZ9tYk0EyWT/jBSz4rfGasje0/NKBMMxASLitifvoc5
CCA1Zvd5WknaKtobP1iKV8owEfZPL9bKJGWKv4W1fNcD0YBt1V9cpwwu9WB8k0f1iJltvCUl6ZJU
UBxm3rjE4vRqhjyuAoPY3qembJpwGTJnT9HIuFnyhnLiAEJW5fWo1D3to/72sFUch6YABYV9ypm/
97gF8TD4OIhtbzp6RlWGQ2FNe7ZP7s8U8H9cvVfZYQmnZbyLvEQ/Wlv1fDla2MKqPvRmktIBrna+
nw6frpreezu951bwVGTjm098oFm1HzBJNNHq71ZloRuwDDdOlXtXTXYoA0Iiq83prPOCZJn2b/CX
a5EGerhanNzAQ/vNYHYjZjE0sy13Hmyt7SIMe8CV+aYdBwKI+deIhim/WPdjvOCopAWCVd9IYOnp
9GjKjKrJ7m01JFazvnpQlcPiklafaWCxBoozgLC2d5Ls2ex5marBeLUSamFpo4GDc6R+KYzkYlJu
kMzKDb2mr6N2sO8ESmm7SXP/Agn9mX08PtKj2qttnV+WRVbuXFUVJjYtPc3aH2LuMN4mNi+Et1hx
3ltmKA2MdVJ4ce9v/O7mEXUtNuWkHpeogLTiFmOgLMdUP0O+oYbx8P5UeGqcTteP7ZDdx0AH9wkc
gvWLAAERSct4yDIEfhrWNAhRgh0sfF65Rt5zPu0wAiOq9lKaTnFi+2VxZre624GNU093/rWzPYVF
MD+QVfmIc8hCspC5+zSzXn0kYmxdKFIQZ7wEncZxhhY360vzA1UYhMvSs7wo+NFq+ZoVD1CV28lD
axSxrZJpe7rububqMYgtnHUDXzuulLp56RLCav4ijfLFkquHUsJ4KUlKAPaTvxNLmdHYO+Z+veko
GBBuSpgbF84hX581e/GistD+JAo8g2jg4NS3xUVKeR2yEQZiGdcoGT6x5yBucNM+bAsPCgJ5384j
sCtKPfdk1SvGoPzbL+Y/ql9xia3jemgxHjTWc++PBj42ZDXGzF/UxL5M2BYQvbvUvwT5w9r4r7ac
LyToIG0lKXYXrNapVS4bltj0s42YERhDeZG1gMzWd98dDSLvbOiSeVYFZwmpitZTFlj+az6ediX3
1e8jh7SvcEWUucfpFHbLDPgmfzuFxXvL0U1Oegcl2AcnPSfeDJPKIiG3s7yW9xIvPA8LYiFTvdnb
OzaTMsXCRYaKMdxybwioprFA4wxjbwYLsYuQ/cHSXerMHEOzr/a4wdLQ/TDhdPjL+V0f6vzUShHX
vQn/RHzgoW9xsWXzXxdXP77gYboUPRwrXlmkXnxYmn7WCiHJqJqu/7F0XtuRItsW/SLGCCAw8ar0
TsqUl14YcoX3JoCvP5O+9yVPd9XpMhJEbLPWXOGPxJi5Jvlaozfi0lvmBwzoe7xTjgyxjfZfSQGa
IsaBY4wUB2Jx8zLiXQ1ansAxMh7OoPjNUBIDfE3U+JhANPUENrBwNWKdo56LD5bDZEUasLnrcMb6
0sIdx1xGJEW/QVEMm7vI2T95hM725mdGx/yYavsmtDj6yBkTwPmVa2B4SEy6JsYmXm1nF8tXp7Ko
h2MI83Rb5v5PfGl4JM5xiSitK7p+7bqFvRvqt5mMv1o6y318Ccso3Em1SMyL8qu37GwX2wohmjyH
ajq3PnumRanTJE/Ym+6tGNZE6YxiWwKzP5oeo4pavarRrrAvFuHBJAGRe50BVHczYSXMHcqzgNu4
DdNo4zjtdjLbbhd6/ozJLs2XLoSWY8IajKWC4vrPaAQm8mD8Haf8UUdLTI8ZX2Ix85XlfcC6CHSL
jchKZAGtN4Ymvjq/9kgpGmcATRGjc0fIB4JPUupD3e99l+qoZm9xV/jGfT+9o/lwr2YugATSYxIY
wPpl7BMwpZgwoNmzwc2VS9HV9RiF9a6fmEdOWL3xPFebrLKBc2aFXhcdfJXeiI5yDL/HEUsR5EfA
LMq80qz9g9CHrTvST2nwkJUj/OAwSdj2VHB1zQkP97RJwWEsi3sWPq55anVkrVxQCqjE2Eh12LFQ
oky2/WU2vLIpqz0VzSFhj0x80DNdw7PbJtO6nhlsEs2W8oyXh0njOeiZLpeLB7WrXXGXp0yxl2UO
RAH5QZTHh2YAm9isl+KjA3pygx6oXsXAtTboRjiEWOx7YXztpKBQi5FqFsMAity1sVYDgcAvfDd4
hIaMZYxdPnlSmTYpL7jEHeaxvZ7cDa5nyPOGtfMZ1+WFGSBatl6VDKOHwm8Q0HCRZM3sbNqRr4au
PbUHxaxMvjxFgK+2KZ3bxDiDNR3OmYJCuCGtxquJrpik/iUKhgTJZkaPOjGjSEUbvUa5fo/Aqw9R
nbAvJhMFTgjWebsi7KcNwDk9yMDS2x7Y3TOS2jUoxH85iwDQ2goACLtDtKW/dpv4+9EvWfo0Ofdl
ENlsvByxtmdeXdj91zaHp97VtEU+vwss6m3ThW99PCwuYfYxRQm1N0mNlUk44b5SFmCIwqnYsncb
0xqirWEGBBqm5aW0vG/NEv0eNN6xatqTZwvGkWOG32d8wDEb75IRlRxOLeJbOjRxQevf4UoY3Brf
pfPIQJoUl4yVk8SWvBZsau8C05IUtIa/lTCRV2piFjdPol0VLfKCkUjX+6pFR9rMdXNgrwdficWA
RCMAsJWmjq7GVUQnBZa1Cdv+3sP3QdpBifUTethpmpONI5CTSZ30O48ZPSgV77G0zFV+8DC8MuRZ
cATmcIKH3W6rgvzLRV6Y2c7fHDJnzJB3dnOzkICwYJWCxwkePNkcQmenOuO5jSLxF3YmNmJTUuBn
yTfZH2BXBrYJysH26lBiwRL5oDgfLyV3JqD917aTf2LQHJ/5+ERVHh1z782x1bVx2LbGXltsNHE5
gfqKiAhah/asdkKOf3U+3DqjrXZkr4YI4KdrFEzfqvSGfdd5zLQFX1k78g4OcDMMdM/L/woIi5UN
sV0lpLT4OWAm8hL4S3TIGE0UbOQvYt9FB5/gzGnm4H3uwq20SE6oReGubSdcR87o8dyNIP4D4lz4
Lo5VRvdENtWdz6WF1uhfU4pkZQ/FT4mdr1PWNkj89hxNLrokDQl+btKOXxG8kh8+5uhqydcj7ggE
/Kqtcia0doreIQ9ePfHZLGEddmcuI/VGkWO69Kegobh40MoRpAkba2ZG7lq7Bv4EHScoo6B8UOzu
U8fH0ZKnT6KbUWy1+zE0kp3dUkk61N8sUxBsAIjPywt/QMDj/+cKfxceunV0lf4qHaJj0KO6Uw3A
jrll4heQVUBgx0UL+2a5zhLKZHAcu+lHXPRXw4deBExhuoOzbezN4pxouoiMwxjVjfE9IW1lVz5B
G/J50cwxCrawYS+qNBSjNMEqTLcH226KcyxQ0JZ57WI+GPg2+FnHn51vV4GbYFuGu7xhAi1tYf5A
T1mb2b+qUg+TLT/7EqIwJMTRM051Alyw7p3g0FW6uNQZVFYtq91Yofj1WsTgmtyjvU+GVOr5OGdT
858DqnFrju3CejT8S9pgVIWqvbWd9jLZltxac8diHosTFz/CGcrCQDlLVoXTH/u+ekIxw183IJLJ
RaD71prXLqHpx0l0sl0E1zzXWyfyxIuhUXUWuJAm7Vd7PWn+iyoxHlXzWsbOOSdFblMYM3G2WYaz
pf3EavsQChyHoeIimtmm4D1zDy3OnAa9gReTuSTi+MvIMI0PTojAcOiQQtFG7C351zUMblA7JU9F
Z/wVakFwe2a67tpTD0JzE8QwBi0PD85yOxvhqUMC6OWK+8TV/pZJ/2/mqmYLB0es64avQuh2JxKq
hlOiX7oSwYQaHrHxlRujxkXGyn/rRsBNRXJ2h8Y48mrvuczBcrqoljAvNQVYgcGLR7qF9iFNbL2T
PSeATHBqoVglZagBI73wPCbGcY2PbRbZdbFjE/QalNY3vUV6RTuH/tA+DXRJINFY7eHC3XfOjA3G
7U8gpZ27sDI0qB4ERkZL5SIZv64Lt93JlLVcnOb3Xc/cxbewBxDxzi0e8XvACU/bnEqsDrf0JQjn
U8hRZHw6R6whXH4nwMr5FvAelrEMPU3aciVWQhwbVpKmtIIdrjzrJN+YL4d3pmKe7E3iaWTldBzb
7FrPrC8BfBFuo6n0o8QgJb0sniI2vTzcSHnylseW/uqUlGZzGAe+gwKq6DlVJiYc7f0Ik5ZE+xgq
Zjh4dzkF/nXMIibvVvUG0hPQQTrj6IcQdDATXfFUg7TMosYgoTM+1maTYw9wFLtzmyFT7YW73m5B
ckZIgyuVUJUz6SO4DRGxhvGYls4qNjzSuabyuTEUeFm7wm8vvWdq5Eya3qkypj1xBHx1jlJa3jZS
eHyhcLH06At/V0qcxXHUNNt66SHwbq0S06yuuvyIByaRuA/G/UiAV+mTCR4pziYy5vIdMV7RtTCe
GmvnZGH4Tr4fhvxseiU2Mton5fRoFDiqsonNST/iCWim7D/ZFCI5hqdrH5sktgvvX9w7hIhApV5J
/v9k/mRrTAYomhmpplDKzqoUa1WlNzZZly54sqLQfBIjiX4EIx360CzXdmUFD978mYz1A2r4Fzn5
5YYH5ssOlcfTQ7Fiv1b4Pa82W5YlLHfttYm5q6tc4/+eD4YDsJqvXHXnyRxh+ZCsh8Dz1sDoYMiy
SYtn/DchSt7mlagL/85ykqsciEGyAAT5g2cw/aqMY/xOZgZqfKSLG7MEjB8edUfhNVNGYRSD2GUB
tXcr/Pm8QTmiBgZH04RczMPJY7FDvetsn3ZA1eO9xZTEcopn33mtKK4PgXCHVWGgq4xmSSZRDrSA
KHAmGcAiYsQZQcB8yUXvZ6N7bnLEWF3uYo8nUh2vp6aKwfdGdYkyJbbYtgImhVFuLeaNvea39lOf
w2yeOAyKArxEPaM42pTV+FjY8aODEHbFkBjNSFPt4PO9YYL7gsqIiFqMdzJiMAzZ8QkhJu7icPrl
HZpJ6DpUhb02kX6vMFWAQmYMz2NWMLHtzw6aK0Sa5yQbSUZwrGTFU/Qw9eFHK5ubUwYHkcqvbFAl
pT/DGyLSuMy69KhWiiurLiGzjSHTnNIxziPJU8QHxYdKKayWtkLHF74ZViLP9Wif3NH7YsdSr93G
38VDwXyJNZwp38oE8aVVlkDcLHCpRVIzavET5zIyHSsiUe5yD+y19JBKKiYwc0Cy46UzvH9DhcUA
DmG3buf5Ftkoj5rm14IT1jmo3HpHw1jAPneHFhivdMHAL/5VNsrFRpF4WAuWxYIAJxF/ZQpaGLGS
yLh7OFBQK3pIKNumT/7sLHhQSYHoE08JA59JHy1kxKvRzE/B1J6hh751CfI0MZgDy+94F83BzTeN
+tJ2D9k0yHVl8mvQne/5Q/AX8NqnALXINojr92KGvWi1zMp9Sz06dc2MguAhLpkNjYM6DuXbkLce
+oIIvoZt4NZB2zoZ3WmI1TcADwMcNZlauj1ly/PezuwZcZL+szODSkELd50EqEocZy43hcM0lZF8
U/Q/bK6XkVPGNWUWry7PpycRWOXdltTRXdnzMHilZpvahDcJ3w+FCY6b5ZDiGbfIrTT/ktyhAMcT
HmxaHOBIcL3DnNpvcS3giAEemNuOUqrj1Eugq0LLrE6zMZuYRpnOCN9h+DSpHv/aUir4MPCif0Wf
3jpfPcBgrg9FnD83RWNv0JpzCDcJmi0wN8WUfHnucD/oId2x5Pqz58V/V78Ts25tW1XjboC64dbB
La6MrVlWz1ltNNuoQXzUuC6VcPRZFz5QK7ZHnNZMRmqKMd/1w1UbdPesYrIDHo+7PG7TXeA499UI
UYaE7vt6br7C6LONZbZuRkcyo6x2icMsODRZ6ujmmdkpa0PIheRP+r9uyVzY48jmRWbSzdsC/Jbn
UsULNawamg3NDBYLeAtsw6+Q/82dng3EljThpCFTwG3JMjdX7AzBpdXrpu5ecY1mRxyyOkatXCfh
EwluR2tkU1lUAMaAeBR3Vp+7bIp6sqHco8bnNiV48jIPawXGP1jlxsfY8vUY2SHfVR2wyCmDJGbJ
7E+a82PKfI9V2Ga08aFSczxM6cfQya+y1a+AG6jgwSvNzrkpqkvNyYKeO3rM6vCF8T6dRWDt2rkM
N8wWYSf6Bags5qbecApNRSgjTn6yWOws4a7cyEmW33Z4qcZ8k7HTdPuIHQkqIWSez2aYl6yR+DZ5
ZnfOHXk/uUjFXBmtjPJvyhIyooRLbmBERaPng8tl/phoc08FtkfLYrKyAmfoTrLYSEiy8jIty8A5
LUnuyNOPohrX3dQlWw85PxcjuKpUHXUQH9OCOj8eb/no0/BJXHxhi7VNSqkPbfjkDPMr3uKV6RPW
QyXkcIb1e9niHectRjFqTttSIsOzRPcUl/YTE98/VnQPjN+++Wr8utYf5Qqpti4Dc2PvMhXLFfAB
jVa8NKuYex5N/KCgpk1xu4tjB/9Mim4Q6eW9a2Uvirw7lp0lwNcC0xI8eUmSUpQhUuYu8BRfeeRz
ICXr8tYtgaO1YzHni3GYWmb8zkMCIwaHZP/uCFh5EVtf9ob51p4EHccpGdNXOZioBCEwuoN1K1mR
GRbQ77ipb9NUbExcepmFBcVrUkqI5lz1yLcG3bx7FemVGO2H9ta3LHb9R/TW1iYfx/saT4QbqXMy
Z9UaJvm/2eHA7aYXYurCO614BZln4U2JmvtYwO+jiNrFBTRpGTSnXAQ7mIP3Rm8DD1Lhz2BZjyGi
YouMHM5SdrpuDo6z9qC/FPF+LNGgFLMswSyEgvmtTaJnjoFNtdUWZ+bDFA8/YwOntxUdbBTHIkKm
I2QEsSKn//RA+SBuItQbn8rgrppJJQihujaKd3NitF1o7g0wdKu4MH5at7pJci9ZhNw1PctbU8nT
PDXvlU6yVSGBNpey43Zrf5quWEpNZocxL8/y1k0iPQ599xbyNt31bAFGYhiaVN76OT91JWrjwbXO
82zFOxfKwxqR88m2K3vX1igUP5ATgGLzHo2mvZFtieVHPlpeflL6Aj2MyBFpTrTl4mOIKYVr8wOY
y6k3cQE1xbT3p/Ee33q4ShzyKgXdjFer39ZiI9wL57VDkRyI+qVswcr7yOlIVfIpFhj8zzhINsZF
9OCyDBmihXDmT5K/7pxy6aNT+9eS+Qs4xZSZI0vJP6ZUC+K1Qy/NO0rZ8YKjIMXBaznAJ8geaK+u
GaGaDP7Q4j4gHYJPlVbVNiALDFIgweuKYCkWn2fh+d+DH/DmlzF1cZ39EDIseS45VcWSllVjfcB+
BK2PkSTs9uG9K6NPXFLnUI+kf3mgHxIDMaRPHxZZzGdwoZP8hpQ2apsFfwJQjZQdGFVN/EFRcRfb
4ifp0Ff1pnXIM+OKkusiEgFtx+Pmj+PPnrPccyJj7SvBC4NmDO9hmXpbY4khsBJMP0XJ98f4BkOD
7ImjDgQ7KbQqMu11YhLw2cSReReIXByllVxTCR2o8odLM3JnEBTyYDHjwNQJSKJQ26Z1vL1Iibqb
ordxAqSm3f4zjSirFa+NoQfmkCx7aQeFWm45Sz1HPjoIFUdH8OrtKr+iiSzXtQj+6Q6eVAVlNccR
dFDD9Fq64rUWGQKqBpwu/Dhds4RNneSnlOHO7TtjkyfMaW2LE0JE1HcdEFC8Sp8EVGF/thdpRtEw
yB3M0yT+grDyUaCml8iHHNnMH+kC/VQemXpKgIVhXbfWkX2oYMGu4mExbefRK7Judj9Y2gbbxlRY
lZ+qzf/FM2VFT1WLA4EAXPPdHrkbOFXpeeriN5mDhyoMH2o7svdyFvvZQoVAOJxYI4nzV0UgUBwO
6CLXdKas/iP/ErXJH1AO/jB67Vcxhoym9zme6uwE6q3L+68hgYGrI/ERz28lAU2rNODgshF+3E3F
iNy2TIDQCFT5mfozwxLVCgdoPfD9SKIGNbyBv9oKvjvHZIrnj+YJiedmQnO4RgaAE1FUA4/BrpLu
i0eMjjUwZRM++0rU9zRpeJbiifQ/S/jEOwXxg+9/Gm5c32sQSiYrW0sEDc6E1mDvfw3KxL3TNsEs
ef0baZOWfFw6Y6RYE7XcII1dNpeKqExP8MxLHMNEFa2yeizXliYsErDye+V3P8qJOi52Cr65J+Oy
nJ99nI+r1iQ1kXH0EqTH4pM9/5tIRps/NbeoKTp8+slw0nYNPTkhXIfSGeZaaP7L7XJflHZFJq5B
vEIf73MXSz4kNYT9EwDJKYQlNjrq7GWOdW0maGvujGE1wZtitO5ZI0A5+E1Kanp2nWyzvRYZVp4S
UY6w2G510DCHLqmPjQfcGkJJIRRUnBKLaxCEJ9D78xFHx0+NP6aNU7KOjdK5CIhmXsPEoAQCxQiJ
jskwCaAiMKiFSUCEEqUmmNZNu7BuR1Hb28li3WwyP9h6qbGuDPJakgFVoCfcXw878JrkZpvvbaJQ
wFDa9WZ0KvFc1Mb8Qv1Snif/LwJNz/pSv+skINdXoC6Np2IXI7mWVJdYOqgyiGjnkouW+UGFRcvx
+1dSEu/BLR6SznmiQRbs9RlBBvHJ8WS5kbJC+/2n+5mjrErgsGKOiUB/b6SPFUG37ktRYc1Dr3Yd
QA5x1ttPcepiKym6YMNGBkCZDm79yBSRlRD//fxUdc4fGPNw477HhQQEaqTnyOYOT5Gdr3ODg75J
YlCcZBnw24DLMIn9zmLjz8d7ELoBXnoC0DKCz8bmXwu8eG1Fv0v6AIcd+eHyUcgeu2mdxHto5ACQ
0GfKvPkuc7ZbGDr0XVKoHuOCA6uknv94ByFqcL4z/uKBXFx0kV/K3YB4VwqC+nLd/evVFJ6TWL2J
1KEzVCuAB3cGpNwHr/BWDG2sRwPShT8ickoi9zGrWIT1ZAh18Uut+H4zjHkOTFzm6ZjvMj8jOjuL
L8wNAshtJCpJlvOz6a1YyXym8TidVB4RY9UvTes+tfA3p7xmti1QlHumtym9YG/6zcmtsB3aOQeZ
wXBZR+WvE4ol7AyjccG7+lD8Vd1gX7V4WwgpJ0RPpyq3X+cUq2jo2phn/SPauA/W9tOOCCVxNoYH
W5vtvdFFwV6XMOTbyKU+HRx9khi4Xkel0O99tMXQvMxket7VLfLwiH1UYRbGgz868SP83Ke2nNWR
Ab0bq+oqYjRMtjmlJzhgZ1sVf1LO0UfKIVrhBflDt3RPkiKMP898ydLYW3dhCVQK9cwprxN349pu
/upF7UdjgE6GlHJWqRE+WooQWEPUuyEdH2aRjT9AsI9B/F94C9sU2FfsxHNMb3nuuMfCdSz+munB
c/X026Qzu5LK/QrD+jcMbmHqQt8EZ3z776N16IQcSKAHDw48cPn4dUkSs/NqYq0Xc9X16t2zW5uy
mTV9szgls+jVh7PMoK5276Vq2QaOwHu82lQnlwkG72LnbubI8+6F49nbWI7HcvopKlyjBKOrC+jB
/ka98EccXvWJCsjGTk+23Fh7zPOc3ng1FcSSVDpkgE2Xdh6SLdOi+qog/2EMIRbLYYjKjN1d3lj8
tsYg35EplQ9VC6VDh4bcUs2h8XbPdeaVzxlqpgsZjl++wxI0qYZTPrANs+b8mhD589C1fYFySTyX
wI8PTiw/XFl6FxRw3qVZPqTFFr3qpHmPzqKdeLGEwde6I2LvOXMx1FKc2Qf6qMAPpk8S1ShhLOg+
ZjTs4xE3fzLr6VOhri77MduJaUIjpP3wkuCwuYBIorQjmm0NPCHgJpobANLOI/av+JFdYPSYejP7
3RyBUKqt6DFfPgC30XIlDHoNwzUgU6ecT9zv25BScxOlXv481CM20sTZywAoCXCLFol11h7QbE83
G7PADQsSPclhAPLw0s4K+SaLos1/f9rlx3Vd/v+Pp8uPTxjjHlN2plTPOrg6IiuOpSh+xz4Lrv99
wLLC58ZOtQIwisXYGXah3YgH2dXq2BmAe1pTTQicgQYakTE9iCi/6SGrfibuHWiK2xmqISkXY/7s
esSCe2OE8oPdx3OEN3sHWD5Z//evVObuKfNSYC1eT476lDd7TjVF7Li7Sca4ekGDnF3smrxSEbCg
q3KcvX1g/MNUHJMApLIXpyUGjqDK8BA4Vf7CKAchtWiS3X8/W+flC5NXeT8Xsb5phXDTYDBvBM19
ZfnDk+rVhfXbY2vlg1yhbzLGHlRBX0+ryMMl0teJcWr72Nxlg7eW7XxqpPVjsCJeTTKpL9jNmlNR
MllQindD5oG30+aEGE3zl+cYXfmzMhf1Xkn3nTt4CVFKBZOVX40hx4BekjYt5HBum+B5dJH9ViPM
wcQOqm/SWC4dIxaziTAsY/dObzgm3bVym/6adkjsO6+0Lsifyj1z3eSEQQ0su51Sz9cwoWjG8DcA
A1k5TfeRJ2302dvDW4p0+otg0HyZCte33EVT7Lj+u+/S0f73UclFOh+O+MUrUGOdcgVy+mWE3nnh
sx568YDIYlWylwp6hZVoXqhtyz/pgZUC5j8QTNL4mAwvQjyUdZeS3I+hKlCGzATRTVk1HHM8eHd+
7yIU6Wf/CPZmK4xJbxFA1dcmRZaDE8r/jqn40OW5v1PM5KZwwuoJi4/eoV4gTSkKk4NXRcxXhNPf
ZJbIa2jskzQbbsBHhluazfODaOTdfz//349L4HT31URxo3IkE6p6Q+2dP/UgyeWQIU2tNNdUJf4J
1Qdvypnz3RTBjxLJstglXzMnlWM1qsbd2MrrzlPn7DX7hZUFx/uQZMRpAqGGbf/l9xHYfZbHh4og
3Beza9iD1/VXhctm5SGMhirO2K8K53PilghKB2qa2lbgV8f5AVwl9IdvW2X1kx8zT+58S1MDSlCO
GCV35tt/PyDtoD7wC6WQigmrMUW4n/PUu+/gruYTCqIiqPsdWvoUbQDUurELPm3tEeditOIjHfJ1
V9rTqyFFeJq4kKEmBvMHSjZKMYNcbUsCA4IAznJ0+YnYbnIaizo+UTRU6IQkDKRaocfsmXSP86Jo
6NB5BnP0sMwQyOgrz8RekOry3w+lyXQY0xIWbdqsse9D6TZ9eWvnH50ihR0qs3yJcujedmfV165D
IBgnvndsOqybce5ajHMK+90glNlqtfE8LhFJBo4sgm9pPMzaKL9qo37uw0I9ddmsjwDK13NZdMe0
hsMWzqHzQev/mQwKxXZmc59xOV1jJ/l2p0IjjclzdlnGzipr5zWUob5YGgbL0I33DVQsJrhL/h/z
GcRBXvulEqhaVDX1FZNOCIrNyfferJgVos0CSeB2V5g9ayYXAD7dbVy5PkJF581BKH5GjB9cZ2wo
LHkR9DiGuqKlI/nZ7X2EnZ1/6nBL7wilfcblTHe2fHTLR12aWIbi4EMPR13TmbqhfRLMZC7QMxl1
tO0b/pL8iiKGpBaJ7LrpUuNaadpGt8cykdqDcSVursfbgkSIgdx3lhg4l2o6blW3GmC8jSWjSMNV
Acyomm3A58U0baaWBeLM0HOP7uVt6AZ/V5c5CHvX/9dUVvttTsk/ghDI6mtbOKo9SQl1I/SrY70X
uBp3cyDf1UxC01AIezXmnBtMBeXxv38qjRt/AdS5LvjAKSZxxiEq0Qy77id3eUdFPNgvtZtgixf+
4j+yoA/knXGILPrtPJhRczg9xBMnPC58ZOyyoDyr7zIMl2GrDC89QaunKsZooOrw5nbauLgzj940
WLtiYD1dWs6zcvxxb5KgtQPu9qL1MZR+8irby+zgZCxCi4KlHu69YiYEsTbg96bAn2p6j9N/H2C/
qCHjodpETrlzxNDccMDUm9DRuOfAe94K9z4H13xtoBZ4OEfPfT+vZVDNT0RzoDAdi/KIIzV/a7zx
Gc0O9gXa3gmX/H+/GhsDg9kPvlrTz0/lUK8s4HWwXz8yPG+PAfyRY5WWtMusL7eFYUy0FQmUzOWj
4JfYtDk6YPQg6QGi0Oa/xQWBGww1kRbc2cqRF3TgajdGBCgRU9feI7WmIbPkMY/q9hwruJyDFVdM
/kVzbQyJWchaCIC2h/hCGU81GTlrJ8UwFNTkh5X62weDtdfUZrtw6onvsKOXdEaWLqy23uVuiJgw
qNxTD7skNy1xaF2DBYYVTfVJSzabqcYkajZ88QHCYVLKArkN26DcarngqB3LP5vavjhxP4ETRXXS
dXXAsVElN9QYGws8i83I2cj2VJsosDK05LmVvYP+wKU2+3/QX491Mc9nNsk327PaU9FzrGYAuLaZ
mA5tIMuVKXqJGjRUK8r6K+8cvr2mwoMYlvIWt0jJ5gAznmEYGqh8FGARi8wD+Z02NilHvms2MoRp
VyTNpNew9TB2lSE+Liyu5plsxQGCbkZ2t8UqVRIruk5qF8h6w0UzYo8D2lOj/hGDS2dY5duckuKR
kQ6TWCc/DwgmItkE25Db9D1qXqI5Fae57lABCSBNCWi158S21qgDjc9Qd8VG1TZBW/34ISsDmFSj
9sQ6GrvIIBPBrElRlaW66gqyvMzBf0tWP9yI5a9AXnrQQXZpOar2LhfCoZ1xhaX5Uhh0GhhiCzey
EVLu5tqtt4oWAemiX53Jrn+rJB4Sy6wIxgrsz9HvSY31hvxgzdbw5HeevlkeLoe+Hp5KYadnb9LX
0orlsRdjgEwZSx96ZgtUcT3152T5QLZD8DLVgVY9CYF+yA41jZBWOrM+AxYBPFAhbqGTpDmtY0W6
EzPF/yplMpyBZoVQ0AJf949ayA8RGiE9DgkxncUgtiirbsOjiQuqqalxpQW0jS36HRJ6AobgsD91
HOVX1nBAC8sdG6P0nVQLJBQ2MVhh/coCldjLuHfvOoD+CG94QovpKS81LSBgw4PTmKib+uBL17P4
sHsymThfnZsRxUuZgxepbv1XAOcIwn27fZ+GISV6pO7YnLg/uV+CLzemEwmRxb3hqAc/9azDjPLt
HibVgC1v9lBYe+Y6NSCyt7wn9LmF+ywaD6Rn0KZEQCAZSHwJT9p1MIMFyn1YxD8c+smDlbesqVpx
Q08sbiPZICBGP4vokLhzD4OxDv37dPnAtgNipuh2fWETnxOSY9t1Hb4RP0Qy5v+hz1KPKg7vZ6g3
7+koewYZbred8NU8x7Arosm4OYZTPcelUx9zXyyiCftcJ/qTsHn32SuS+XHE9IyN131mZh3dzMHj
IrJcriYLuIONPAqxkv06MnXOSLctEuNZDSzw0jhmVczV82IFnI/SNDOO3Cp8kI06StXJHWNutW4L
mQFhYKaAW32JMfH+AC4XyFpc++TJ7JceVn9Ek/xXlNO938j2PZD63Olq+vWs+I19XvHqVGayTZ0w
OXlcuvdzxmMJGX3L/b7BPWo+csx+h0IazyJq9X0fFy///ZsfW9XNTvduCXDdU/onk91PUil/F+I9
XAdNwA0hOgwlLnWJh5rn6JbeIeB6QdeEFC5If4HKJ1ZaXMmqC5G+YZlwWQNc5PLh4PPYBK6JCkqj
eY4sDCKIZcI94VU4aaIhukzFO3af/J6LkMQpFV8YEJioi5mgFSRjcGaTliPyUEMkb2rc8WhKQIDO
n40drQotXpKwCH5QgGxpzPWH7w8jGFLD2AFAphcoh1NbCfesMpsnE7HJuorpdyp/Mh4KGvUsqfr7
GLtCiK1jT/rJyBzKufd3CqPWd6jGwywMZABB8c/ASvJvsS8myE0zzx9vwYAgT5iF9zk0+aHJyA7N
ySWoCn84UNEgQPbCY9kI99QwGIuAWt5m08RQCiwN7GSJIm75IHHTgs82IlJrszm6lmG0SYl1ZQn0
Ubhk1ZpV1u+rCEuHWQXGlpwoVP9ieGLpuqxD/NdSd/Upm636lCwfeoR9UrRJvxlV3l5C9vwjSlX0
q/9j7LyWI0fSLP0qZXm96AEcemyqL0LrIBlUmTcwqoQG3KGBp98PrN5u6xmzsb2oMEYmixkM4fjF
Od9hh2YE9cilL7KPnVdtIDYRh1nDxGzq8eBp7vAyMuI+1DaZeW5Fek6KXhkZhbhjANqsvYR3WlRT
CDOtbo825fRRzV+ZeaXtB9QRJfnrK9IBCapRH1NaFHdONhZ3318NQmeFjc1gP1k8KVThXNBJrZN5
mByEb40PkgsTqvpM3ITlY9+w+PM+qj9baGVO37pvqpypJ3HX/ox9UgfyqUxfgho0Uc1x/Wi1iK0Z
8H4aLCq2RlFFTy22JPrrMjhJiLBPqoLkSSMZ4HejLojL1l5hq6y3LeSKkXH7i+riXQ1L8gt/9U1V
jJCkOYg7ZCdjbXkf2kANUKiS38vxqamErzZt+qJS312VCcFDqa+lF2QG6QXwLfb8Ef6fR7m95gCL
a0JD+2a6kn3cMyoad0MqgVYjD2e5zWUVTSk7NVSmpunYD7zmahPncU/PxGWrqTrzPM6bqzqMxR4r
PyustHgpYBPzJp45IJnKXzI7bNe+pT8GFQ+HmiK+xZYe3SrHBw+k8OQr0e7q1HoxhVfgkBf2aTB5
KysCyCqZ/4beMLwMDZ4/uMoMmYihQ4rLFLLwZfHYm/aDWWcFKaKxWn+7sX32JBfU/HjRqsnbphO7
raIFSeL1+s2aM3360i9Ow5Ayk3Doqm2S6KcsMZguM/C1caDm3SAIgS+9k16Rcka2GQvEmKQqzGf1
VcYlw8cmi372JbHgFVyFve7p+slrcbZqdBBFw8LatVGX86lkih3qJcNdqwmPcHfK5GV0/I96GiRT
OUXaFXDHO+LS5LpsM2g73utY6uW9V6y1KrQ4yyCmfP9Jha8NGy7sAJ9CLXoOYXnsWBlG2zw3ymPr
ygfdzPOLAe/10DjjPq0l+7atTpH10MZstIdGM1CIyWTjN5Na5pW1c2jwnxjiqYNNjtqSeZ+HxsHT
dmYXdAdTKYKuDGg8jeaok2BkcKI6UKeBCOCNa9K1/uvPeNO8xLDmb9oIxbpiuATJYTiTYoSEGpg1
3aMdbJHSm0fhJU/wKZzz902mfGb1AhM7kQXOecDzThywPS6+/xY3oAOxUC+2GklOC1gVgJutJrtX
UHfvh3KCgjHbeYJcfpZMOY7/ulHz3bj1t6xgxUVlI0m+XPUandlk536W7JCvNRakq5tm6akWCUNU
199EhJAfNU1QJFs3VNQ8AwAGpi40TlPS/9WM9H1SnLrc/OCTXN4pQ6LHNszw3SBrmJCTw5CE6Qd4
D5yFMlj2vib3gE7ShMIV+gOpO/606pRRP2HMQA3Iwg4Pnx79tHKmIiTtPEOQhBERIRPBACwPhRap
bWTi2CtmY0UY5Pk5lKh1PBxgr99fhYXcG5rQgWvAGbGLdNpkzUAy9syy18vAPuGs/wrzZNeEZIb5
8qfWxiSmSIHmw3OMja4GRJnzYi8idqVz04mLPFpks74nzTw/QVh8RXI5bRgBWmtHZ9ORhx1cCL29
poUyTgDx19/3hkRrr99fsepsj3mmjt/36vlbaVRXKMfdtTdm86rL5J8ofBbs+BIb5jS4NLgAh1Y1
4xvyUls5ReHOITVbI04hFKgx2tVdHq9afv+fGhjIRcky8BrC8V31LLjXquwwnzKoPSZpQXpCrbOt
mwBny4Gxfz/yWW++tTmG/TzmOd78PkNf3VcQj/BrL7wmIAZtSKwz/KkHOQltF8XSPVn9S8i7/Mg4
EFFNgkeZOC0dv9UgFwZhM6e8VB3potxwKk8rYcbFEg8KqGaKM45m9H0Exi5dATVAeeiWgwqtLGXN
JXSy9DHKa7a6UQo7xI7PjPPo0URyzf2xYbxQvLYOwFfDRUhfBbqEbZdftclfAYUgyZQHvTYZ71/D
tvfnSfcJglfG+li315ZChJtr9Y2aKLkbKxaXEYLr1ffdzCeLsiQoajXMO7fBJqkhDrV0BakhReyY
20dM0YuMcdOS+ct6zNLkDK6D3wcXak7aA7R4kk9qRKx1pGvr767urwavtwq5qTpkmSiywFo386cN
Oj7ZG1mE180u1ijmzDPKijsF/uugQzJ+qCXBVn6yC4O4vI4S0xAKAElF3vgPkus93Sa9KufgQ1QO
4bYneXUlbe9jqovwmnalu7aMgoZaVP1r3v02upZEJFS9hwCQAaBq7d0TlMDBfNNBkOfFmxOpqu40
QhY98dBZfpdVgKIW6yNrK6VrzqHTTXPt5mz92eB4Syc3HUzFTnP6vsmiVl+Oqqw2Vqk7d9mY7nQj
ch5TnGOopoq3zu3zQ2OU28EWBUsS5oshIOJXPvZUlai/ztkEqFaCdtczH1Bx1sHNrLX2KEvi6lPr
C+WQJHbNtjFEFYIXu/yMCsO8m3ttyjLvBMU13eBNx5OfswKdxkfd1PurZv80Pd8+Rq35nE2VBQC/
UVsA6pAmCqI/epwuSwxF6UlULZR+17DOnSjUZZzTdImLH9HjY++YHLpm1LfBtfd7k0oJL/v33Sht
fAzfBeqXgjH05Ax7w2CCyCLSWzKRBXyOGsqmsnjqh6FbS82aK7e0u9HnJwsxwJPBoYlHmY7JciOG
6Y7HFHyaLH9L4cCWq7cgxNb682iNe8hyAxmgAKfzIBX7RBu+9I63FKNxa6uzO7i4qOapst37olUD
LG0LdTZRluSFnMeoMfejNg/Imf3uS/BVqHvRAbD5mjb+LEOwPWsOgcXEHOfitcr9XV7UBUYlIqJj
Iv32EMe1m5e0ZDtD0sljeZgKI2Hhwk0XGE9/dfZalIINbFzoYSOTLRkmw7Pt/uWw0M8lbmAi6GVy
8QLiDOL6pzufxtANEdnPd0db/oRcPNyXnEbXJHbZ9w4j0mHegcvA7d27YMSyDODK640j6NXiNk7N
yGtwZd1LTkeBexdwljxXRomWkeQb9jTcZZTO+ylIP4ayKy52nh3Je/KXuiRLAoN4cAQ5U+zxg4Gv
4l4m9lFmWUdk1S+OJsqtb5SoXAhhCIkbZSONiEyq7pcwK/fU5k14q6D7tba856St7sMpAMbiwWZG
dmZd0X7RcaqQKYUH2ae1TEpOok0INBMrI2Xr7gsf0xpi80jhM28YaGoYwIhrbMmkDPvbjEbEdntP
YHeOJEBzzFNv+CF4uEK+45O8I5sAuh4z3m3WZ9AwaoWhgV0VgLk0Pjp50yFCwVjiUYg0neWderO0
Fyp+1SVBy3rq6jcoaOZdmWirihguSO89UvbRMy8w0PyDDuFuUbooS7KErX9dMkZGesPreRZhluxG
u37FgyfZu03afkRWvZr7bDnG4r5HOaoG597ps+ZG52fsKt2wCbwL5QsDCUOg7uxQ4JC5w3vQNpl4
Qo39JF6KK0EH6soJ8vBVsFxdiH4sr07HO6vybX1h2Zq5JRD4rdWZpJvweReW8qMbrY92cm3nUVmA
GPJajuwf7PxOYt+7k+TNh9K2z1g9Gvpeku6b1D9qoYa9HbsHwMS2b7Ysc3SSp+36RZrtq5Do9JDg
iq0glm+RCtNiNOog/0o95iPpI6McbA+Fmp6tEO2hJwiIQf/i4hHw0YoxC9dIO912Rq42csSw1wyp
Wkp9Sq5EEudb3zJvmmlusAtOyNaTl9AM7K05BpdpGA+t6tMD6Md56FkwsQW7vAp0aOMms+NTMbW/
fQ2yZ9+Xai+F9SFoZnl2Uu9SpXiF5+G3T+W3Glo+ikyf4u33DXs5tQ0cNFaa2zDUbPaFGPsHxDsV
6or0F3Fh/PvxuSsnGPX/vMk0PdxKZNcns8iHMwOAq600ks8Krz+nLY6DsWhzwtGb/L5NEB+ZnVD7
yE6K++8/A4DLbJHTf6fTKEuvfGOKgk5csNNNLfFay3A8Kj16Fp6FwoGw2Ov3jVIxuX8+HSFZh/3V
7xiGOlOAqLg3x8toxOMl6ZmRNBa816QZLwzv1p6J9TKOslvuOuGBCntEa87dIm0yqvbgoarxS9Rc
qDDm1eMZl9/StBCW2hPpXOQjkw/5vboWZV09lIb77PlNBhGOAn0Mm1s3gn4hJQLJcBLVJ8dL54Cw
kCF+MfLWq9ko28Mnm6yVk9rj7wCmHSpMdk7kiiwHUcZEscKQMrWpewjDumNtirFiDFmcSewSZ9ZQ
LulEyZydkAEusUBXlP3dkIbVKu6q7qXQ6w/UutnPyO+QoakKT51otsy77lszbffJUCSXCnZcrfB9
gp3pTp7uo2rNwgFXuCt3Gfy0RYxv515rhvqQgAVY2/FU/mwjMtbRe76nUklis1keujhv1lGc+Dsz
DSB+zBc0y+Rc1SZ5CorXXJ/i63eJhQMBC31rwLiHXL5KHZggUuP00BKhH2sH3HiGmHg/12Sm4nIE
LQpgr+65Tx6LaeSfwTFFDXBMuRCycmZfprnYccHWIxhOpwO58vDmfZ/AYax9h+8/k5FbregFdlXo
UYz0Xv1YjOmbQIn8oWLvNeoK67G12Psndnec8ni8GyNzuLMo8C2p/1JWb69sUjePzIPkA2EnvxuB
h6WYOn1rBll9NfUhOWuyfvHMlodVh86tRYa2w9njYP9NgP81xguuslMZtu7n/AU5Nt0F5c20cFkj
HEGbpivXzdHAqzFb9d1YnxGNMlfLOTLRwHqHophjAAeQZ21r3ksSaMKoRcbgRt2NhHW5HB3L2n3f
NfuRLExgY/PSq4+LpF98f1kXCN3Aw/d7Zu/BYaqGiFn/FK8haAzPcfRpjjH8y1TEJPgE3WkaaPiT
6azwbp0Kwj5Jta+bczzfqDKhdrKY/CS+aM7sDwjSGiqCbYwhO006Fuh+CFpwGmj3XIZP+15Axciq
p+/Vlp5k44UESnL/2tq8GrXl7AbLbS8UkqSxgbMGt4jJsOIhU6e1aNo7Y9MZO1tV2rnr209csP0y
TNRHzYfG0L3koYQe/4DqONyrkLiP7z/7vsF5WqxUq95Tq6wXYx+9jzYU3XRUzon8C7rUKdvaKelP
nd/nq2yI3yesMVQXI80v4dK65r0U6lPVZrx2rCl9BiFLlE666wytWUS2Vt9VCC53uEOiNRv7ki1G
QiloRydrQMc1AhGx0IHUhLTFfew8JaKDYJrm/mNnAgIWU3hX1qFH8DWZ9t9rvKYMNi0/BQJVoN9l
Jb1JP8nqPG94jpY5sGvS41+mM+n3ptDdS8G6CpucunAsvGU9XMMFmD9SVEInXOK1hh4QJBpWruSj
i1AaC3tOHhiORMB9TGGNnjCN9rFjTIQnk2d/bsFQd0FBaRryVeh7z14CpsiA2IpWCOkPcN168VYR
BMrDF8WGkFjzHs15sKonrld9LIG9ZVExruuGammcoyttccU5zSimJonLiEIXoJJ+x9hyeIwtH46B
xjNaOhvTYtMP1FiXv7Q6K89hyieDBcVPk7+5GvON3fvpUrdTBkfzXU20j1nn9VuwYjUrbvbFDhmS
ez1qqTuRPty7mb9XqURM7jaQm/HnHpk4kw0BiIvpx6zoj42zO998f2Xgh+RgbFkvI9Dj9K5uxnxD
asWTDsoPq0n2JthC7+tauw2zYK711B5bYb//XknVY4n+kVmiURnxJq+C8tgbbXLpi4GADrKI8sYm
OyOr8xtOGsDg4ThsE3xoZKfhiYjnm3l4eEwawJiw7MAHReiBB7I4ijjIrzHAoWsc2Dc2N/ZlaFlI
QYoCXDHo4nlsyoOp7wiqkbK0n3WKrh9//Mff/+s/Pob/DL+I5s5GAuPrv/8X9z8YFYHniZr/dvfv
59vm8fv/+Od3/Pv3//0lTmP59Rm//a/ftVs/rP/7N8yP458/lX/3H49r9da8/dudNVPEZrxvv6rx
4atus+b7EfAbzN/5//uXf3x9/5THUX79+eMDIl4z/7SQCeaPf/zV/vPPH4apfz9Ffz1D88//x19e
3nL+v+NYhSOev7f/+T99vdXNnz88/W+CJEBPF6bjGY6lOz/+6L/mv3H8v2FqcAy6T9eGU2oaP/4o
yqqJ/vxhmX8TpidMXzD8NnXd9X78UZcYlv/8Yfp/Mzg5Ld0wuPGEbv74f7/8v718/3o5/6DGuisB
99R//qAwFT/+kH+9zvOv5wIlM4TFhss1+YmmI3gU8uPtIS5Cvt/4P+VkBLHPCGKXWB/VgDGFU32L
5opRc0dKbI1ePkZGs6yd3FtpDhyeoSedTRbizk97eCdxvHJqcj+J9e5vsQGqKihylMtMYFBNm82i
Kad+V7ujv/K0EYXy4ENA61Z9Nk64g2YDJuQY38kI+bqWhXcos5puYo7jhfuSjs174YFfQGdJI1R5
mI+gl7XhGZk1gAHHq1ZT0t07Vc9JSy9S0oCPynzKXDyIGnVUHZYfjob/wen4NQIcxcZ92bqop4LB
3pHDdwXNdZ/68r1pG281udZa12KCnEqVrhupP/RalK0LChUoVRVJ6lb3mlfI1p2wIqatJuopBK5A
qcgE3ThFoig2o15g/JLeY5PE9Ke5WpZJ/WqMgAVQDMW3up2qY+MMyAtB+1jeY2Xh6UU/HCzisrHx
v9Zym7k8MY1HcTX6zxkJOtsGFlNgQKMrvOcU3dTKHeZyBopgVJW/CEBGTer0OymJ8LESIhpaG/Ze
HiDXNL4M0w32mU4crm+voMeTZ1QncCDqLOPqA1RNb1y1ruCs5UIlDIKeHHYP6ziaGlL2mte4g8Ro
TMZyItSQORZjyr434LEjXPfZWi2TNnI2/fQe1nF5aga5a1obemxRdQjsAmet0VslxZLZVbQCJ1kj
i2C8pe0sgVOHyBzGjmEDI8paKz1kbM4FYGF6Q7krQ7UC2t8IORFwTJizaNL3oPbh5FLKkk5AmoXm
qniPGeVzGgYPWnBP0Kmj7XmseNeSgPAwRXDPwKU8cUmWlJz9HUYmu5NybQMkW4rZZWCqKlgyPUY9
Z8y5wlatHcEVHfiQxqyOw2wjSE3aIPL+PWQ6HEV3JMYnkE+aL6JjgLxMJK486S2khNzW127aoXuy
1shMW2iuPHnwn+79WT/YKrWzOeYY6pfPjjUQJFAGT4OKPnwsHpQfLgAK21+1RZAe2BbXpwyAb4/L
b5fNYDE3DditztbTQnvNWAuBeG4ZTPkWs6eKX0PXrHuz43Vt7Q7UTTBts5ERZ45mbut0+i0S8ZNR
NeOdnEHpEnuGqQ31OilcOBcOIuTWTe/clLe9yIKzBT9pW8xxp/mDqV35SLTgtWIPrRYeMbtghYoQ
MLfQBaEmmn4WZOTsKw8JOuG5iJ0weXYvOafaWmN5hZRG7JGmOOs8QBdq+4CvBi05jXHzMngbI63s
PQd2tHbsG2MFHJgFq8FhmMPLexFsulRnDgdu0YmCj6CykCCSQBkjsiNXyItWySRRhTApKxAme455
QLZHDnANeYMEDqYuTKUbAHl6a36MgfUV96O+SKKYkKCG/l34OFCVS2SfEZcHPNzEkgFeJAmQcabr
IcSJwodeXlq03Nuy9MCTY/3cJD0HzEDSh+EStV5V2rthaNfIdbCO+0FAXkdUbjCYO0uDFnCVxyld
j2HAZxbaQvYBHsykBq9QoUXLKdsMC6NVh0vA1jziEpR16V15X5GXBoiEUWzE5Z8cbZZZc7nmxBho
8pbFLgdIxY6YkfJNmxTMlgSho6bTw5FD6pSknwHS/SiT8hZP1VbvUS+ZYXScIH7QMwDuVYZnbDhi
k2psz1XbPedp86yU3m3gTO0yPXzXepyfwRgzPkbTXYNtg55HHoCo72NBnE6atvejyTy+gT+H7W9b
NShGaeDwJErrgZl8snAsqntvDPEcWweepRK7iFdetb3XYeF0dRWcMTv6cNkZ06pcIAuAF9KWRLh1
Nr8euYGhQwNaUyXhn8NDlkTmGe7a3p8JqzqnNhuGYtc35UfeBCddoQShczJ2pGvpwJh++724VSOb
bhL9GKJNsHJyBtWySdM19S4S105xRh1AmGQXElTU0hZsnYc0fha0Mas6rDNM7lDJQfIzF9L8wwgr
DwFRFmIN3UqUE8egaD6avCCvHNo276qvwSggc/QB71BnRd3QrJLWIYpNVz9DzBLKZHItf4vUfNFd
tgxtC7okgtgjmflarEp9VzDjqwhI0Q2GdwDZ4t0IBAHDzUpKeyfzDphPMz7yQuirWJTo0iTDAzWI
VSSz/FAY/XX0MYRprNj2NqGddlPuhU3/xaH84k0YryBQbTlKP2LlrGw95yGOJ2wVYoXvnsmjXb1M
bdkeQgmwpsTZPTnumxZVb14yPNg0OthWrHsnYXbW0HRvbY5uryRr0oNCzIYlksgtSX8ENjqRYCba
/XTscIXtO8ZjS7IjscH1G5baK48dC26lZFsaLQi+kA7AzBBRQFuptsXsj+BUh5qlEe3aNayIfffa
Zqx8rJT5idLlRweijhH5sOzHZtVNk7lCBtcisWUPb6N8TZmQ4L7SDsgp38eKACACXsfRIVAzyy/0
Et2G3qU9QamDtpiBVaQN3c9PItP5pzr20Z9JWpJaHd142psGkn8TEM7SZ+TWtfCXKO/1agRBWfE6
o+7mcI3zO73WPisPZk2eNc9pnLznoL22edT/mjR1xyLFXY0Du/k+0Is1F2fil6Ff5VpAHkz9ojXi
JOoRlz070kXGIU+ya89EAA8Vr9H9yF4C8HzJmIkoCTBfv5j7/06JfV8JC7cHIJduJQPSFHUkZ1FM
yERphnfUi58hgVt8JLi8kQyyjuv+pNdNSzdDVk8+wofBZBYtOsfVdtng3BLhrBncIVu5D11DEAhX
3SwvJeIt6L27wg8WkYEDEJXRz7qSM1W0OAYKuH86+UvHQKsiKa42io56VRRcuaRTvbT29Ia84MBw
YjqRJ1Us8yH1Nz60Q5egULS95VEFTXxhqYJFZgyesMhGy4TygbQFRgxj34O5FkTY1Viba6Z+hwzF
zs4WeH6dpNumLLaItAGCnILoL/GTLZLawPFmR8nKsOy9Fw/irAxxwM2EgLsLCZMe4ztEgFhcIExU
Vvo8dFhIGwkAKtQ+0edV68mzK14E/GBliCG1jF/QylfAySdnI3sCh/STVYMmGVLHYG0rbnOHPkT6
hVd/TkJrP3yNomaaYKrJomLUwhRZc8LtmOSkl3himqFeRDsrjtKpIqE4NeSWleTB1zPFPDd94FjA
QQbowkmfAgixFJevZWj+okLlyoNFdhSxf2G8/0Vcc3l0/XMqBPh6kzhMjxV0VYVbvQEBBOeoWHeD
Q+oydB+4nGxLa3bYY7nkxSPJiVOLCDXUn0wK9Y5wDwt94QIF3WOoA0tpEKGvkJO7oN0NZGp8dr0W
0krvm08pWridFseoBNWmsFnuJwY0OC14cskRPFJLYrCEcauxId4y6aRQUuKhEo21SxSkZ8qrlFIN
JK2IwlWjKqZcXv4eqLo6TEn9Psgi2QjyT4a+/4xdlaKCU+kjCV6K3J0zS1uS1Slp0Nlyltj4BHvt
zh9kRaBjZT6E9dEm5p4ohA1m9feG9RwMYhPeVGSflH9DEWTfTWPyMNBAbUhRM0+6NPJ9iMvIyBIO
YBssKJv6gzYm/d5BqyjY+xTlsgxJB2+N+A5hXDM0j6ZZC6boCGt8DUpzoFHq+giVNhVjkE0WWxVo
VpMqh9bJ0K2FpzWbieito4iaCeADKs0OtL/dv6Q2Q/4uYoVd28O921DXmfnYnxT/xXYQsoppSHzm
s1gYLgCBeCJavUJ+SdJqZBC50WOXW0NN07dIRfioh+3B1PJpM/tUaurbtH2yraJehqPVLarAeEnc
YdjEGg+tKwNs1/ZEXAuQxK0G6ytpskOhelS3o5tuyDkASSknzK8kGLMP+yxRiz6Sctvhg2N+690K
lysC2/p7sjVZothRtK6AdHR2xRU6ogTqPcJgamdTdrBvdWNLxkMI312blk5nLTqu7btUoaZPWRwz
TtWgcKFhLI1fhjmAC1Otvm66MkIYdYWvJg+9yXEV5a2kFkX+alax+eLlKL1bjzDHxFX3Orahm0V1
vdKRFlKJUICmGpV5PTTEt+jhFQkbqhrLe8Ib/14HCiO+SKa7lozlagjLldbfQHfkmxHN+DL2GW27
DXZewrkxICUfym+u1kBxQqDFvktIePaQQi5DMwLyUVcsG2EXUsGOFJbZzyag4G/plxZBGIx7XBPN
gxn/8iu/OXv61rZg5CdjhJy1825T7Y/nBKCKwr61ztACIQdnOmg0bgbIB3auloKwd3HYkFSCvTwK
xdmzFa5c0i5XLaTMCUIpJCxypGyqxKWvJTTx+rgVUpuAYkEwKnSA2VIwe2aLtpgqEnutcJrdT8lK
hrhV+lZyPddZqigSiASa9IZmcBV1AxCPQdwnqCKwA+bDEu08dkJyjB3oC6tyhIDEluIpjjFiu1r0
BWoVUzqLzxUaiIjYl5ia1NUWSpsZ0VT7i7q2KLXLmeGXtcWy7iBtmY28Srffp4S5M45F6xlxaMSI
iHeaX57YSKH78dDjs1XAL1UU2aZDF0Zf7LU7vfom0CnWvaZFjDIw+TBB7tiYxb3jJdbGCNmRRpYL
Zz8IaBHnHZIeDA9KeGIbxGELY6R5ghj4XDUe5IFU27u5gkMQtY9jn75UfkHLBXBwaQXxJtVJRq8Z
wLeTWscD3blQxbDOAp4Zrc4x75g1dGOP1yQov2QaegdzlhV2xbQHt/2I1C/bORmDiDJtsOhg1IES
gEDboXjwMXMtXcjfzdQxwMlGZwPx1Jf1tqKrC+ElLSU4A4gnlk556NPThPlZ6skKF8Nx6MNbY2RX
BPXNrmSSq1i8HqfyVI6kmgYPTax1W/ztMTldFMXOlF2kPiCk9eVSdQ2s3bw+9q4420PrXmK+UPI5
FibeKkThgNwYhoIytpaAUPj8rWvlFiutAEM/GBGjEfIKQAYDAmFatMKOtG+zmqV5RyFi+um1anIY
A9TzBzReks6EgPTMFIq4WlkCEGw+WlHncCWyfWtovybC7aFGBPZ8YeJ5j4HmkmwvscuG+sH2nka3
8S7zh2gQn2VTG2sMus1q7EYoKbEjYVN7TAfyFYYArKOE0CxYpsMhnNZjHhaQeId+S9IN5RiwBFCm
8TLDi04pZ+VrVsJnu7v4qWPvSk12gC2YmuvF9GZmoVorEzUL+5Hnoch/Di0FGuMCav0aWNZQWcd+
9OFMpc5jS+3b95GxAedwY3nrHzKyBwcXcotpI83qq6jcun4DXDaFAMMuZVrbIu0Bxav9CNLvMqXg
MKmDL3iFdrbTurt6DN4t0292LIJnlcCwGCJKd6PGi2S/TqAQ90XYwnogUgW8jc9GukFu4lJ4pkkF
yG8ieMgL65SMU+thCEDFqI8xi0PSqwp0Ul7J0RW04op7X1wLM7gVsZuui2J4i4mN9ERyQyDFB4kP
0NI1p5WKzPE11YgZGFjwNoL9nM1vxEhnaWCdZfEW3WmVvEUYgVkhA4PBzMb8O2ZJkFtqTQDwWRKH
t4KfAJAxbhGVDz2/tjFm6wCFcOBeVMMpkk5RQGKN/yQmMqEqigJDs0+WKR8AcixscH9m4CDez8SO
XV51Zu2zK1OrOhso11NQRBTEJIMKcmbQuGEaSKrhaxLhTVBSZAE2H8qWr6FmRO93PQOrvOHtk3Dp
q/rh0AU07m4XQfRKacyUV+hrX2b1JkvEh+reNYkMw4vQTBcO1a/LshR+qMn7N6leW2iJCJlMb92A
eF0o4scZ6Azr0VPOmckP2wB+BYXuHcVueOsyVq4wI4arE2iQBUAUA+mmP5ckBzfbcTCHI3gb7+SG
H0oopjoN8rso2cWciJUr6ZPw9Qg+ZcQ9waq7JE5kHIcoQfCO7WCo+l9Bnxz9xF1aIJ9dyZwGO/8d
Be6yoTvhcoe6dUAHT1R27rUnj6VyL/kgRPjMC0g9heE/KJUkO7aHz1z5P1BR896VuruRHN/g7z0N
SalB7+vn6yTh+GXqKg957Fiob3WGY+Q0Ytq1lkYdiWNsGsUCYWRORh5QCP0urOLpZgEQJsOWAEmj
jTaEew8bt8qbFQMGQjdQL7ZejYkwGR9sPvEao7Clk2SXFqjowq/Z+ZVTvBy6UNHtVbs2YO/LZ0js
gI2RWJWOT7SH2dZjngS/Dxqrw0DCiojpSZgbvXgiPnop9/RsZD+Z4iIvAzarpqOWBRy0tfIDuKWW
/xRHUF17iL5mn+N88kyXnoBVNqehFnMt0QJ6SRM7jFaos++h65ajFxx0nXVvWnUM7Tt41qFvLLOh
cjZO2QJpJm8PCZ7qNsrx87Nty4RRuISfweq1zzNjEzTMPrzIRuY20ctmDvUPu4xjZcD2VHZ0LvMo
uxqB/RLkXPQaHyjFXMkrllVhRfYZqpdVkccAtgyIF3OjrmLOkyDEi4E9Yy2jn21a8w9V4Wtu5bfK
qxeFMaNRZ/QOiRW3gkIdLoxWAtE6EhZGnnALoFqhp8Ke9hhMndjr/Xgw5HBj426vRD/bnmh/KOoa
XPER6bCuAONoT+RLNCwbMi1xNkVisTUbtGDnFESwudiYUfByDQtDg6QV8RRbGP7ZlZ10EcUbPDPO
Cr2hgNlJigjuz6aENmiU3lry9HNhOSOue7LceIRbF7eHtsAHa6aXRuhgwXwt3OcYoCYvQa6ou/vZ
Xbmaujo7Bi7xo6XdsWrtacsz4PiZLNZ25ejLtu4ZRsXikPkp3TrgbWCI4T1e+qvWaWBVkuEJfdJ9
E/xfjs5kOVJkC6JfhBlEMG4zSXLSPEsbTKUqQRDMM3x9H3rT9l5bdVe1Mglu+HU/TjWF59l3+Ux/
h8etnovn2Zkq1JFmY6WsHyqu9DG3509AiyJSjQeel9JvJOj4rZLkFpyXjlUUH2D9lsIX3qXS/uxS
SpL4CHXytxvQ5roJ/zBMzstA9D8qy/5tnEYexZKOL2NZkx0cu9dYPrsNZ00/U3BtDeuhTddopK9p
V3vOeDFq47tYqGoKaInm/VEzTQpgTnHusTQfKIUca9j8lVofLcO6piqpvuqgegMwpsOFuZdrwhBx
cfYvRpWCuKxrzLRTuuEFkMRZpINw0LgQhEFiQRs4PiHMkrGuohWdBjqbf18M9j9e8j44oUA/af6f
T3/TtwZ/QDiOlmaF8dhSTnVYraSJRme9Gt3a3bPQ+ExgwfA3StYsFh3GAXZc/K/Lvp2MYDtpssc2
a9/7lScATzxrXdQv9RKDTg/npght1mysydLnOVMEieJec0TfLGwbvDm3jqTPKDUeAYMoZnmVyXeQ
1QYLqa1FbXaeIHWxVJqK9tLQ17HT0pju0a2wv7Xza9ZPn1ykzgZLcERXNv+9n9/gazrEMIQgTVKD
Yk5j1LsaMHZZwTy1k3sJu5S4RFPcz3MclVulRT+SEEuapD3TwPSJLzIi0PPMre/VZY1/qvb0ZXLw
iFydmg2I2IxxEjEX9UzX3JHXrp7p+AU7Z1N1cq5N48liOloh++K3co7KB4bV2cgjctncvlDvqWZl
wMYf2fDHCbORY0AVtyuZqUMM3GKnR5K15kDdrz+aL7DxgJyOCQvHZfg1HJwslCX/m2m8gIiTXV1S
e8fUC+qj9JhhlDKnQ9tPl0yvtMh5xkPc+H+yjjYSsRTfdfy/PZ5/PsE4qTDl7xa6xQmPS0RY3sOd
yYWWKcYHgjHlb64ffNl6KfayGz8mnH/HTqQYISW2t8pgB+QVeBX02F0gukLL7s5zFxcHZyloks8M
gb4hb/FukBxbBibHSlc7kWPATxWs+N6dwIVB7g9xpVFWILqLIF6zn8amebS0i4RXoCKucbKjy/Wc
djLFYTM9dU58zUC41gV33kbYTzxGJVBWk68CkQeSEKx05hYXvMXNi/A/LxBQwUxZtBw5MWI2BsVy
Dp5dy1UndojshHAAG3x4lETbEaVidClyHRrwpwYDTmiSZ9hMuEPvWgWJxenDOBclIK6fQGIzczO8
fK6Xg/gWNDOWqCOjByDKhZ0VLDzice4Y0IAX+n4VIAguXAhNmfkTcOWALEtcqq2fRFdeRTOiDAXw
L72guC4yATNQdHwJS7aWNI2Slcippwz8F36Tp6ZeuYmhkzXbX0AnxEfbgy38o7inEVJjcWz4FvgD
5T22KV8y7DInBZAVG7+TUwoiJ0AhM+BC2/ybmNnv2sOoSVvU955yJZefT+jYePmthj3X4PZxWJDO
5l2AGdkkVhVkHGz5yDW0s+0paihdgL/4kcgVUqCcsr12uFCV3JopfEftXfhz3RWNvlsNmV6MOYXr
nxZib2Ak35s+zKEEWk/E+uyfjwHqzul/7Wm45nUw7rsk+emAQo9UDe+HTASHIR6Zwz27PfiJ85J0
AX5jp3mESbeeMjZxbkGiteAUvmzvQlENboS2jHIA7l3JnCG5SHH/I1Nh1ld3XkshoKbQKUKs/LuK
/NS0DdWcIt8SAi2TXm5exTKY1wG36nWCOBwlCfxxZbnxqcPiVSxwKxqQcruRNqd7RZcqpWaAoI2S
LsFc+ud+868t7VaMRm/VqFldEUJZlr45GQRFqOWEFKGD+1Qm/TGtF6oInIuXNv7BLia919RaY2mp
Dx27xhu6WE7VOCEqKehMBE3wNnZOtOr0qYqbaV8NmwYyedmuSshPGOpaB+3z0isH+FfyqM1UhaR7
nNz453mVERFnhaoSozwhg3j1aqPLzOyig+mbt3p/bAr3rut9TH/9NjDAo43jr85EsQHU1J44ge+y
1AAFktP1I6efOvczIrg3uY69KDC6z9K4q934wzP85lDqJbmT5a+a88NK6OSaV96LuRbjwRnssPXd
kZYDJEiiuvBJNoeeFVinuQEFOi5mQJiePakHg3M2h9elZvmJqXjfD3Ycqg2+mdgVjHwIcgej8W5d
myatWZSMSugNZm9ylZPjvZi76Shas+BlyDk7IGWellGduVLkHXH6555b69WXhw6N5o4/k6aLDRVP
rSyFGs1ryyd4YAloUkw5pAxHoELVycXv+KLQkScJHh8GXIRR9eiMeXK7mOOeqHA/jXeFuwqYP0C5
BwrxNqsczY7aP9t1ucCMQbzbptNmbXtiTTaFqN7wCPJasEDSYwgc4URlr3NSBQWOrsGAK3qiZ0VZ
5CGiCb51wVuN/kN1shqz31U9O2y3QzthuZ9Z9p+mqdIXHBLAi6b6e9LQ0msmMWF5H/TGTWFdqYc8
I105dDPIRAGYU3HJOCaTNwNtLzixiVGFMdLV0ZD5h89KlK1b8bh0XXsCKL9V1Auori7s56RaKEpT
BRVh4p0KH/qpTeNqTaohHm1dy6VMb+NURMaozHMxiDsqf5kWPfRi62MphHjokik5tVOBQIAiH3m5
9W0h3rJfgX5jCS4Vdh4fBB02XP2AJYyoXU51LV0TNTJN2daWyw0f1XzdvmBlyganNkuTCgjii3Zj
XQiLhhjn07PRkCZvY2NfscFmtMXNPNF57HizSxl59uYT2nscUu0yJQLCqFhPWsOHBg03L+j2i9c8
pJAbVs560ntbkR/lnRSR3jQAZjH/afBmTgeVNgdooR6XtXmWtndCypkPQeI+9om7IXAzuoiA7POS
m/a2oNjKIARJ2eUEoGLBTGH+ZTdDtw2yywgGh3wY7/HcGN8dUIb73iueXDBMsxVke2jV6O0VifGS
rA0moJpFozyibUrU9rLhmeNXEeugU6tPvmUraBiBvmLw7rLTFTpj4v3WXHTTIDl4JtAJsU6v1mqr
Y6HKIzVjLyCZyiNN0szZonTJ7BDdmHhrlZjUwxrW67FJFFRUyn7XjvvvlJ4cB6qX7zXnKjEMFOcl
pBfM5J8kEatP4Liso5xon/JyeuVLLfaJ0i8Yn/FTjB6yvIY63TWPhFROVstgSLy8ZpvO9C6X+rNK
Aal7WVvzUHWvUO2oevM49JO8B9fIRDnqhGa0+N6EZxKyuTp2vE7WomaSzlFTTe4NWdagtd14tE/B
GgbLlC7l90T3jMTSgmbg7StJCE4u7RXgA7ZQWD0kzeVPkbLgaLWPgksTQG3/G/VvmblPjZrup2xc
9wDLePhr/TfVAo/RzPpoQhegmpPiDmXoU9ZxkiaYyXdWDs+DoJfGfL9vpcP30hguS0Yid0NaYROQ
t2maPjwkRUvB1jhDULIh1lFlQ1SbggA/UgLJ1Wc5tqfKg9VyBoxho7TS+YohawSXffIBLx5Wvrk9
hRQj8xby2l5Vdh+54/SeLl9yXTC1tOSZKzrsy++Cmhe3s5eIyrppB2iyuIOnZp/9wEct6v5oXGcH
39VfeRZcKqoozwUqRrb2aFMtdHzdn2PNXE/s5K7K/D+J0NYjiZ+nzPYpi/WH8jZ3ivE49+ufnvkN
/ionVZNdSOfom0D1jART9tR0xiMz5BBKc/jp+eIu1H/dwdFIHuwBME+Ke9kOXE1942Rz1etBzEnx
OU1Je8lVTdkwyO6LUAmvhQmRwmAZQtJZfNtp8pcyYoNbr1Hs0dMgZ0HrD1MxAcGeKACDSm4+YF28
o4sruCau1Z8gMFI52EMKZLPorpSelO4iT8m4HvzUP87NhoZHxDvzJIG5Aw+Zrd5bvM7GO5JORnoY
cwoTx6sjsGwV5sK+abVh8JbjcWhAduCQrSXLIY8F40Jv6IXIExTwfk8+vr9Y5APSomTuxkx9l6/6
YOW9T6qKX0DXeX2pebTDoCRQQPKZ1w0Tyl5hbrxfvRjvOXUibHAkJQ0oqFNV25Fj3IHqFRGwv/dh
pEViVKU6eCkdXnL1NEgCSc9Fo9c9FURVWO+93h6imY+beYm+YpkO4lDK/EZiFcavDCkUZl6Lflyf
kM6d58wH7LvK+aWe9Yu9wr7JRs+C18zqKKeOFX/1xO0tab2DWXLclCBcmsGLD773PUOQuEtp6Eun
4NMZAOxS2Y6J3J0/kqaQPMyUOTsFLCVRegd2ji+0hKmQSSzZbynKs5GmoZ2UJx4PfBwlTOHGnygM
Wg5WhVCWzuvFXmkn0ZkClo6Dr0rLlQ0M96a6jc/KSK1T5dsB/H8um4N0fqfMqaPVbBhAVPLADduj
lrhA1bcOpAnmG7ufYbv2/UK6E8bRsvKNdQKe6SFvr6rkpcMNhLdFQ2uZmmUQYqOXULfyvV02A8H1
Ow+8I2tNHsa5KrYWzPwW5GDNkYZEkLluyEvWumB47CO/nX9ofXpshLhTYCNDa51NJvfuL9QOoixj
ATmNgmHl81B46FZxQmMUW7Z7bSTiMZ+CK5VDQ0HAjP4cXhzdhP+oILkCaIArlhQPfsppamVywkMg
6OZykZlBSF9MluVTWyx0NEKowGReXfPBewpmq3tJbExeJXvDQ43rbaeCtI+mlhccPPIaSyFXWDvv
nJOR5G9YGm66xTL3akpw+lFsAHC5ploqNRFjLZci4zrhC6apGEjYivZqYrcVF9MpXp35ofVZHma2
grHbaTaU6XuRVIdlno27tp8PhTFQ1DRvcQwn0afJXZ6NOMhulIeWjoceIcPmxzK1FIM792UPgdKf
gn86ya1DsqqYtvL5iT/+qWL+GMytUWRrUgjojgmlFAKrQHBwJk5y9oXdzs8ndNqkni+gzwTEqoLm
05ZOMJfpLcMrQunWewNJ7d7sHU6/Sr/ayUkFTnGl1KTEumEjpS3Juh8TmzWYY5+bmY9+oGvz0Cvv
GHhu/irHSuygoyE0WZGmLPZUjCdhGrTPCP4lZGvzUEP7C5O2+7u4bkFqNuPW7RFGG4VOjpOgZwS2
Z8M1zxpnTnFeTnq+poZDzoIawb1k984zSeMje395mGqSdX2ikLbPRoXz2XbXaU/LBw1ftKZWPvJ9
bQ7DjRQvVAEiPK+KvD721ELK9MblGsxpUdz0XvYDWN04CPyH+8nnahBTM24G3LSqhnZbmtXalPB7
wNx9GfLglhMbNBrErIj9+b1hi/FI9yJBV/OIHEo+Ew0zyQy8dqW2t8+uOmBlgyDhD9YVHMh4ARsb
Wo4r3+J+/rZ7qtnaYLiMydAQQQlovQWP4iyvQNi55PYsI8ZShWQ43+rBxExEF9EhWN2T0no6SxLm
O228JtTaDmNbPpu4e1fW7icIvDLqD8GEga8duT1489IeLWcK0b0B9iGMi2Eaw7araGbqXsHqq6hr
MW8GKyUyQkOKWxrMeKLDEyFGyiOyiibHPPsq2uI1sWvyueviXpztL5iF3ypHd4cq7m+DnqJQs+2y
+yQ4BiWQF4Yva4+IKcLGNb4X8OCN24twLrUZSdLSwsTomEnkPh8kBo3W9HsnMcToufvLNeA8T5qx
o6dzEEpexf4r+CdHbv8lXSQCaZelYDSyYp4VbyIwgDDvGRQQM2GpYrFu0pT9KPsrombbF4sIGPRM
8tDeQcX2cOKKRxp+YTGOYnoDscYDUQcDAjpLPIPgxymcDR4RFkse4nm45GmW3M6pbZ0a1v9sLbHR
83MvXXabbcU/6CtnayDFSE2X2N7IYzAVXXnnbdVGbtceyfA9DOysreaqHRsCYOnsnZ6UUi0LP/In
fc3tbDpAbqRiaS3flkF/2rO9HHk2pmveuZSClS2C/+qSjrUo0RnleUrJ4prswfI4+QzUmHxhw0jc
BSiryi+LrG7TxfnEWkf6Zno21Uqhd4erF7OTc6ZrA0Vx+Et9eLPvU6jwGT18FKjY8zEveTb8JR1u
ctM8ogpWbzBF5BnbwnBQ3A8v5QZ7lxsjd0at5Uzl3hS8gchBUpzaAZZ48ZnMgO4rSoX0xMFuDzGp
NgdYugU6zag3449JJRvDvu/kJ09t2+asZh5Ur9x5/sdO25n3vpDfjGDQj5kRh3OLiLOU5dGvaZRN
R3XIKQtUzZj88SbRALQZyxO2EPZ9udMe8rbPj6spiIH7+ivGTo/dtP/r56gSNZvx2nVb2CoUpZaB
qnZ1EX+MS33RDkR5o0JxdQdZRt6eAJc+j3791lA0u8+8R48OB4i2s7XnXkJplcf7Nx/7DSciCF/m
5LddirDW7kqMxaCJCx+wtaR51KbqVubYgXH5TEX8zEIRX2WG32WkoYInswK1RIUJExAeQfT9WWhU
Pe/HRdq7FglyQJIAe479Y27l6cks8ekC0wOk5e8IIDBRQnfhVNuZJtb0zYTWlfFL6gQ/XkC0zRzg
l9JfT2rUSxZehNw71bLeuhPdt2YwxgezoqGqEksT+qmJNSbJ1bH3JUv+OD/MvvoZa9Xta1vdj6OP
XzhI2bEkTMqej9kNEfMpafwTWcfdSODwxXq0Wys7ERTbzFb237mNb2iwZuY2CJssQXsymuEnlhbN
Bn2DKBiTOFldtk7S6vWNsRXfrrX75QSsSuNUr2GGRFiaW7225/l8I3Aw5vXziq/oAl8PI0oeJT4W
SenI9J5PMhIkVUyxNn+EzXIpm14H2zWPnZ18NpbphCOhGSdYXm1h/XUy7R7rzuhONrmbCHXrTmb6
u66wTwOdfFS0tzFXxi3UfcoX5lzc0S1pYuihtcbA4EeXZVMcv63RPE/+LRXc8mTNzLstxAHvZ8TR
s4eiTmmEyoCeWHJnQdliKDAj3wJD2mImicm7X4mJx731axgogeO2g3HrS8WFVKaUXsLyAshQ23SL
TmZkZS6Rn7jDN5+w/5ia7Eq3JRzx+Hc2s56nVM/ELTEN5S3zWYfm7nc1LGouM1sAg80sVuo0Yax2
s1PwmThLfyJ1DVDlZGA5FoGFC4G/hphKXypdi12APWjWRDb7xaZDlK+UsOuHMdXyUlfgNoalpj3e
q97sIfGucMxb6mVjRIUq5XxwZXO2oGwVVop1lf8hxIguif00cCx1H3fMLarfLO+WcYQTwM1ORaZM
qn3OCwPwh0lTUC7JRja/tjgFPTzqovBuIVdEruzo7ISvpNsemZSWDVVMnLku7xx2Fti4Etu8y6kT
ZA0a6w3WXJCo/GIRH0BWrGXoUuOKLEZ8voKqfyGAsyYf42xNl2LCE26CZ4wUloXYaetrNdP1RUkI
2Wky8W7+0iLyp9pwnkvg/wH8xrh77kfa7LrWgcyZ1CA/+BVThfQ646BTBJatMT6aW0djbm6UZRI7
2lVl5AMj36cWS4U+jwVSAG2apKH0SI9OKeyvJO4pmlDDQ9brh7Vkc2tr2FglxJIj2eNbZnmSNwKv
dVUZK6+xPIO7haMr6A/9xOlIJS4AghXgEcpl9la19rNFUAAkIusMI+HdDQ9njOzhbUoDXFDUy2Fa
3GV5dce/jIpvEuthM/7OfvEXUbm4y5ljtekXVEXjelSG/dDjgUNkk7eF5Hw1eOmpTb1FPqchYWZN
5wvjlXf4t5vMv7IPhtB3uOL1Rr/vyI6vdUGzktl9BmlxKhPuMSvrXJjp081k1i+CesGE9r2D9bnW
0FTAPH+qwXxP5qW4zuP8Bg6SibuzppvivtmUIvT7k1+Kr8lgZ0dbFs0lJBi0689H3mPDuS0RNkvr
I65hJkp8vX5Sp+HskbUqabEbVuy47rQHfH5yYs23qYbmLVOaw3TP+NGN3IHdgK8KzoVi8l+RunGO
ZTxcXUPRjJhblhEBgzBOLqTNGXlQfQPY45reZR9YifZeCuaQjc8+6xMvzGG8R/bU1h+xj90bL8yt
Z6g7TVF86BcZ7ceKkski8E+rtX6a4AcDvgkcR+tMYx6VH9LSFPISbEDhnoH/71HZrp7F0NO27rtP
LDCY+BhGw97AnEYVJaT2nMQ5eN3yNdfM4bqI4V0wDS4LL65ipA+YqpiXumt83v3DL5Glgps+CG1P
URfjZ8a33/dvHi8xn37qMS7+telCuygUXdZHVI3RogUu9UoX3dUfmJ1mL12Pou/M3TrsufAYXPdS
Kg5Z9jUPhGseZwbRiMuj4qvpngMmGBoPndvSHceQWcKFdyrmIlLgGN7pbmLkVjSGFd6lGCzcP52I
Us4o9FbzwTPc+8AuL3ohAjMT398rE8OCDvS1Bdxp5xP3HTHy2+J2rDjgN//ibSlNUGqYANGseDmd
uHaYB8pEWpazw6VZcGyyvfEPiz3rYyDn21b51WU2489RBhdvSZ4zTYLEhUIDlG8Hw67cZf9qObPs
7WDOrs1TTDhnLwWLlMyJv5x5JqacUeXUVeVr6fdHTLEr8ZHmHifUsAcBKm7ygF+9Npt8u9UnZiHM
mg9BCPqUWQHZ6IFVql7evJIl2Ww6qDB5eZrzBHUQYAI1jATacd+2cDZQ/9nspoiTfbIdjZ3V4sG/
aQfqi2ol9G7Ihj8WEmNBGZEMQJbJB1l1UNczwmkx9k+q8pJwrK36Gte1OtDpI/ZtU8SHrNUPaumd
iHmU38bIr4NDjMQwe5xJnQlMc7m1NxNr4lMCQYpThzjb2QspeUstygPdYXrXkXQJ8947zE33OTre
EFlwGc2S9s+xwIrgeNee3BPpi2Y+jpLtmDOs+MMW51XNbjRW6l5qwKT1/DYNlykXBcuhipTlPFCN
vOQ8th5+PZyrEaEI4hjr4EW4SZ2d12bB7lslvn230P5ltpo2K/Yw7fBijLQ7o67zBqTTVdiEqCjO
xSlpPOXJaj44C0r11Gw2hfFvhVEW0LL9m5nbZaUFkO+t3ByFTYFvr+0jJpIvd+JK6A7Nhd1NcMKn
DEYiXtUpJWvMoqzBtE2lKQcKweHV6WTUjfkTsjOe2MFXB0Jt/t5QOOlap770pvuZJgxMHUoAO2Ie
ITCDBz5+Xm57y98iU3VwsVykl4K7GzYvVgv9qBAMqCWKgjoaNsYStaE7UpcbpJPlXedzHnQvmkQd
hwy+DT/hdgzOgKOofnbFYt+WzjUb8j2exx89qhd+dPA0qKQBqdqfFZ5OTk0dYmtE8nQwXDI7cOz7
6TEe557cjHESJWG2up78g1uok2zSCmBoCl52TW8cJmLcIA64NwpFuF2SQKud2z6h0MBr3mtFNZHI
bGx8tOSOsWZUq5iCmO+vWYrPi9f2TqTB3qfitMOTzGKZ2foxnlMOk6B9gAqbnxac4OZETnY26DVb
29DMOxSxpI60tqeQAx0bT71bRiN+Tsv61Z6NR2wWlzU2MnaTfOBxVFO4chwNI8pX+9VbjFuuRN5E
XEHYfuR543wAi3TrG611YoO1Oihdk2Qhb/dqp+rT2uCo6crNxFgbT0EGq7nGQB6SdvGpYJYsUyaL
UlpNU6jrDRgrN0OfSE+uX7RR4eCrzQv/z8Kt+kw2tEJvKN+dhqYrAkvjgeUZeIqOCqNVFfDDrE9z
YkO6CZyFGrqoN0lO2/wk74ZsNY/0QxPBqe8KZy73fRkVOXFv4BQHDWkQR/TS3Reu2nvejfbH4Yme
nDKMuR2VELlMJ3j3OjFE1SZQ4+Vkx7AWBC2TKjt33sosWRPZHIkaTx0iJBSXg2pkFtqbZ7uU/OBt
SgJlYJ+q4b50xaVKk/7gqdY8QNCUu8VFVk1mTJHe7Bzdunm33fozoIXoPtPGNQelw8aOWmo+2k1h
8U61XbaP3NhdFDZ+d/XeWRZB0tz6qvjdj2K1v+2RCRSCHK98fDAOEKeCMiFd5DGuLpPyO9COyCgZ
kZO2/TD77KWfTdZQFJnhSXwF2sIsZnOzxVbNfmjNt36Skvf6Gzcv/AYWOBJexDdU6vBzU8ZwyHPu
wLUg59i6eNmX6gseX7aThvCZtTy+URWB/YlqmC5gGZfYkKrJlzvB+m+7e+W9YtOW2z+GXpNjNUje
p5X5j8o5kMk16nyHGrDX/UqvTWyNpD3B6ZtAkj25cCa4L5Bc5THpzp6NXYJtyD0eKvy7trEruEwj
IPq/EAu+Kv8svOQPMjUQ/TbmZb66ryQGXVrsG020nNbGFgF/O1PYF2cfMi3OpqlVJLR0Q6tl3asC
jo+MKwk3ElbsiJm3m9LnLVjUu0VdspWi3Q2nc4Qpxm7RLu4XcFGBb4MFJaqEflsdW4P/YNNYBVsK
4xETBkaT7h/bXrOfl5uFlk/IsMQ/0nZ4tSrDjQjZHYjbIs2NFiuUBJZvknX1ndMwk8K9ojlelKfC
dI42GK21EwDAg+TN8tLlbEPCojaQ6PuQ5g8FqpKAOLwfJRFPLMwU2hgd4WjFB2ZLn9mhBGOle4p+
KSQkcYh9ADMMX7kAmv5EVCXp1tC1u2d7I6sv8/2USGKhPYM+evK+X0H3qyD/ntqG6klS/yxTrstA
M4Ruvjz2PW46vQcqeDYtuusn+PaYdqmtheIbliPGeghJie725HItEhN5hvJNKZ7eeAg+3oW2ZlYC
d7t3Obr9vNxcOnQI0OLVERzDfUIBPLElqgJn2suwvi9S4S4FEDaRcmw6PUdjDhTLso8ieBQ2xe+m
/4FGQ5Lc/xzVdoAHdhumyecAeDcMcqDL08j2aiPEbGC8huY/6nf3onaoDENnOFv9tI9rrzsFQUMV
qSR2zHL2SKSfm8+8dR2z8tFmS7RDEMKR1vqsc5IvBkbQ3VobN0pvlrs0grH6PBaRxpd5MszqmQzj
+zr1F/JwN+RL7CgwjRfZZ5fEgxMk2jVEorX3LroYdrL6EhvVV1zG3TUDsGn1tNqkASFkPmZeIGYj
wqEtf92l32ddEdC+gH2iRN45jj4dBFLmLyl2pKMl6l/ODQ/XvcGbBqsFCNffNnfIjkuAyRDBoFXR
Chw4W/S8jQYIwwS0udq3f+pAGKFHcw/lMwSXxBSwNDFE1KR9eRyDATweIWncGdVWX6wOS2UzlOjk
3acBjIx9FBTDX1VbN71a//kAJWhPZVwlVB2ZLur8kINBt8AT7AvVR8xCXy7ruZMygCjY3ImCPLAo
UH4a+iAlFk/75oIAk5qvRdIrTNTIA+RrjuDz8p1a8CXm3vyYUe8lK7s8U97Fj6tm1l2M4ltanwmd
IDw6uO291dwbk4vhmUKLGfjrUdaMWumrYQ0va0cuzCKikrM+QfqNXV568ibWaFLlIl5pXZuitRm7
l8yaKeIhQgKeJNnsTTQ62CAbRJnnIb1vW2COtseVFVouONOCQt1Y2A49Ir2HI+jRT8dWRlitzdHy
1QcZz3jIx5upwHig40xGPLOTwbezkwG2Ap8dtLMx0SoaZs3xG2HjT5BToltaRIJtvn4SksfMTagH
lFS17xgp6PYYjHd46HYoyx4kobaiBMtROr/6sfenZHVZC2negVm91Z1sT0EH5Hop6Meg/GdnFMOx
cDB4UiFNKZlb7jlc1kenxY9KCpJjIz4HqjZv8c152fiWVSlKpNIBJw6OdVsOt02FrwMD/Y+ynV+3
9R3Gu5wQeN3em7A5XGmQjHDHW/YKmHmJ3drk0rmS7zPXd/elWS3YE9gDs+8CvEmRZhogwpRby1vh
/eIEHu8dbHNeK3yCbdxE2MRdPBxCrYN7XYn1XxYMf/kvAhE+G/zUMY0kPa7GKuWqmRM432VGQqlU
ByJhaHPKCmukoHR0hvNcFE9tG6RRT0siFskA+W6mFdvSV3tLFbaAlsmxKKO6NQZuhWJRN5xPb3Pm
uCFY8J+xCexbjYWpiPP12s3OZ0/BB0sHYrjOQm5z6B2Cntnwr8pYicPTvOGC/1HaPfjwNs32huG9
k8psigrvRrn6AMjfbbN8SrheXzjjQ8vdjcy1xOOgrXcL20hjOAoqY+o2Wqi8uZA3OhuJdFgfMTaI
oPgcvcV/+v8vCu+1tSIRzd0QkcYJB9STpcp/8sUwQ9uKbSQGzg2hCUZRh+btlDaeB8t3TkMKtUP3
nnnED/CcJ8bd1heI4FhrsAaSsVEZ2b7lCo5kJ40L/JHbrtAjarH5FCft42wMZ4FkeIhz9m8OusS1
T4PyICqDjThDElYii971ziMK4hCJMfuzE+f1WdnbtM/6O8vVeyva4n70+r9O/G5pwm50JuHXXPFA
qL4moZzBpumwbB0Lbrk7x1TUv9Tlkzkuvxy1/m1qel+6c9DaBaFJ0XmnEc2dQoPgLP3hSEEsAXJR
ZI9VXpxXStaxtCCMUXx9dawWXngiYkKc9JAjpYWEVZujaZR/hhXhy7XSE3G0gyxgJVTWhJeg8uqQ
EwXIYuU9NVP3h/e5j+fDiJMb3VXpTdZDHF9Gkzj3JL8x3BcXOcfnmYWnOye0+ngO2XazaA6aLcWe
xGHD64J5YjKqkYGdpuRs6ELQbP1ROyw4l7kEXxKYjOpVlYRVNZO0YzElneY2ORMtqi+iHE5k+b/K
ZCV2trLyZBDYx9rC/zSPXF3/2Bgn70FO8P7LaexjVRPlS/6djepr29eTV2axNvCgPAnMRySTesIX
GdKyUxbrYSKSHc7jMJFi1ZRpJVR/4+z8abMXbUrEF+7eIRFDw7BvhM5C08LvparcCHFWtsiz9VXZ
qnsYY0zfaXuUWdWfF+aRZWFZ0JNqBN/UBahRgDf7Dzt1CeckXfI4OfzdmMspGH74/yoD8iDrl+30
kd1dJ+P3pGimK6tJ87jQHEXTQkham+8lUHxrdiVuRbm8GP2I4OdJfUz9+I6L6V3agimSzDFjAI/f
c9sPej8mnAaZ9x91Z7IjOZIm6VfpBygWVLkoycsczGj76rtnXAiPCHfu+86n748x0+jI7J5KNDCX
OVQCVVmRaUYjlaq/iHyyp9DqvbPT6lIG3ZtB+Hq7xBvMHBG0zhg1KT1KqKZikmMv2hGDJ4ZMtPGk
9EalFJ9GD1VKtznYffbHNJm0xaejVdaVd/4DnX007pqSxW/qbj41KpsutiFPcr/bc9c+AOHmZEJG
qzIqfTOgQNKaO6zqdLHO5rxTS01LXmnB2oNr0GmH3LSOTZGwKR9IFOhYLYG6TE60BkfiHyv1lDij
fzEc/ybLuiJOp0WXKCfCnQ9Zso4aarO6EmSLTfbirou3lOM8+3XkrjrGUwGkr7m70HvzZU6kN4G1
yww/PEo2z+ghKBsVgmKXOeZNjxqiB+P3rhDp3uEqYiLsiDXyE58CrMfcJZmBScDX91O4ybom8kwc
oX02o1mNLSxvUg/38jIqO3lokytbe25+y5ifQ1V8GCCBCkWu3C6ZO41JVbEIOyERf/LSfvyl03ac
UDfgVRK7nV93cl1kvGgKNWVoqs9IWw6zqTz0ImxKgXVxuiWKK7Gwa8INT63Ra2dZTre08qHSztGj
pvLXykfunIcuv46W7QnX+MO1LBDlMz5+XlWfjB3ii2lTgwO4oK6wizhMwvtk2uOcxTyNMWbvztOn
ySZpl8NZDDYBXt6FNB95Q2kU4FBq+r2GVTXl28RJP3iNuGtzQjNni8qJE9MvB6RDJMb45Bflj87g
5s/ZXo6pe80xuIohmDwCcDiV854emRQ4LKO0EU4dw2f4QbJp8KwxOJrKJN5OU/WWGOEilWCyo/Fs
j8GMLUw2rbh6I8R5gy/AuwyAsc5AKjAIwvqy23RB8RRO+Kkb+sQ2ukZugYI41Kd+38n5uYVX/2As
0Zs4+OxFrFEiN7yOVgNdwLfRx5yV44QRq5l1Zz+CgbFYpYXxjn172LfkRr25bj5Ez4rII3cEolqi
V9mbMIsIAMDr2naK/TyItZIWH0ggbn5HUc2u+mieR5w3a5x4PMgBpT2cLFdBz74gGXpi1Mp/88uB
Hwy3AxiCbjdoeLYiqlfVQDV3ajOlVXb01UklqJ6I93MYLooByklRM8ZhV3ARpMRzqtVFh/6P/rqv
tRlbajFzu5LtdGQbQ30TDJSsaPCS9FbJH5DIJgx4mrs3p+oDs6a2nqn3xW7A5lKvgiOQOUTFpr3n
Q2BvaDiHiofWP3XhPe3zl8Faqn/kSBvOQ8KpihhzdcRwnx8ia5zW5TB4fmRu8xE6E+MFSnE43VHT
va/JpnlturhJGsQarU9/8pTFnkKxQJPprYOIMXJE1Kb7Yzl9OQyJyijtsauY0d6VyTnPf3FrwgHT
MxgipWHfNhivCs2vNqOkZHFC+FiNWdHsLG5VFpMNAhOVChwLrkghd5hQaOGd7Y0WnkYdO4HufCQF
FRs95NTUpJV0NrEbzzVu0jIs1v2UUqZhpUe77r7IAIUHLKA0bGbxUTzSPa02vY16RMXazw70PwV1
zM5geyQ7ov/6m2uInUmJygcEU6gU7RvH4hYhYzkNVl14oijxpI+8Xech4CmBv07CIREyWkt60Naa
TKKNbCEhCcZFTlRstFC82664gdChrOyGX5xy9RqAGPsIbT/qoxfGvTroOi2yJBFPg47fL03+YPac
bPuZT9ThPpn9rtgwKPmyJbAJh5zz2iyvbTRWW8tn4xErNOveBrhqLDvX9hcyuw0A08MT5DWKv1A9
NzokkAgZ3qNQyehI4btTggcurrcU5qUr3TZ0UtU1VUlW2dM6M4XrgCq4wUckrfVAQHZhpuyUmevp
MRpaW6dsFfuaGiWBTbUdD/3idvIlGJN+2pPykDwRXeHR0bDOZCz5LYiTaKesFMUlUnAqGMgS4Cic
NQlZ7mQHjInuRz8SXwM8IdPCiyxQHUwSfcAgTdmuW0ysHm7J6ji1tOcsMVQxaazSS7OGYIiFnM2b
lKrIeh2gTxHEQ1KAO6Sz+cEmEvjxrooY7YTMIjANMATLh588J592k2UnmeAwD9XeDGS11zN/z3P4
IzSoC8YCuOOVhKd5qYAqa0ScIjHk2R6wNeiQRmZBa0Zzqlq3faqy7CteuG6qE9/B12KUmyRWXvDy
ZqKAryx+H9eef2aWi3+p0O6xXs1eN+EILzR7VTiGuEQuQ0UfUzu6RUTZDQME9H12XJaTYVQrvw28
inewOm99NxFo5L9gPLpURmszbeuutkknqE6BLmOcpt+lGGhy+Dgh2Xt2Y2LdSx0kUU5wrEMXyEo4
2+CymeH1gJ4b26Ytbd7ks1IQPrL+IG0SdpRajjBBj0YeyLWFZ2GfW/P3sg/1XeTXeAOilxqdb1OZ
ur7RO2RMWh/wqtpXdhXaUacGkA6a0D1Mxrxpw898qsfvgppNB3zTqim4QMFsGsu2+Mbv4dPCAtlu
JqxJd1U2rLM8vxllWQOlU592GpT7ENhd4Lak/3XyxBq+doAhiNUhalemKslwv+G0KqXnJHp6NcFu
lcbWgpKx2DQRRZLsfSZ7ve8Fl4tIA86gcHqRpXgZJDPOGUXYSFu54uMwrzZmjFoFJWNDoXuRRn66
oB2nkT+0rAflYjCnC2aGiVQMfWqkbT3yl5xKDarkq6rb1GIE+2ER3y/6rx6kKQkGa6/ju2ct/nJ8
DO1Yr7FVzDr2EMEhWYvaNT47sU3DyqAuHUcXrfUJNIyN3vrtDv+5s/IHYq0iAWyi0HY8eHLPXZc/
uG7LgmqP32WP0w9Z49bVVbz5R23HpWMnjssdnbxXI78FiRaH57jGkTMw9sFrhOtUWt8jiQcqavF0
h4V7mLXAC+lRYD3HkMVpx+KpCj4GO4geChkwp5itx9nA9lXQ2hqbkJr9ZV9ZTco+WkHI/33BaOL0
xAJJgq3D+MbQ0Z7Ud4dO9C1ORg0JJMLeucyfQocSPrdiW9NvRxLxx5TQRA6hdhuGyds8N4vS4G5H
btiqBC/V1r6xdmgNZFKDC3AY5n7PkagzfxQ1OfNoyEnYm8+1z44+teB11yWNS/8oFXBySl6CPZln
JKEpBzCIuRbIZ4JbjQewGVmrOoqHVDE+E8y8ZnrmlUHA9DEsvnqL4VmUwvKwRmBJwmyJyOTuRfeT
b4XFlgFj/CEbzacUC/k27UjBAxk81Gxpthkcck7Md3yRrjeFNaT4uHtUlBhUwnqYEe5XjG8Qcsgu
tkkttplN7QrVCjdgAz+IqZEv0MJvKqyNk1LZXkMn91x4fhsH9gxKG2skCNMVki1agJW8CkUbUu6K
fRo5e2tMuZeShv8pBp3hp+RPuSm9mS0v4VuyxBTVUIOY8/kKHFKW2DucS6ng3riO/ug39Dp3GD45
TnTHLMvfywBSl5m7mTc5jPNa9SiolVocJwYfKAa+mU/3hkn/CgiuBM3/WtHhHTY+9ShSa9ax9TQE
FFam+F8w5i1IsXgJhrfL7JxEsyEozWIYqrfEbChHeONsK06ZMJ/tVsuP44D/yO3+0LD243szRkzj
lXzUm3M8NnIluvyWjmRLILbeMODTp8vYfuySj7r9omwPhHHzrSM0jGEJJRJjHWjgPLrUcfMwhJXH
MI7pESsWqE1rP2ACIBASkZKXtwH1mbUCeob2ytAgPlqd9trW48toMjiRVqQB39WXVs1bKsJklem1
dQ/t9jEv0ovZsY/X3b5f5zCcNv8gbetLcKwUHChgDdjTvtvL2DwmdbOCjkHGRlcwl+CfyYBK27RT
uHpeleojGG9smEYBjcZhTiPHGaky0ZdgdwBhAUOMrDt9rQZA/ulITWbrxvVBieA8l/3Vp2Tt2gn3
5LTzY2sUf4CQB2nWbqkri1aMbQImIfna1wf7gBBQHhaNu2218XFqrOvkcqP+owkb5t9+Hu5RRc9A
W8Hij3DmdSPD0cF7HeVw7xsm0s+8+E1pQGdMcYaUmq6bWFObX8Tu/7dQ8/8OV/47rfx/7T6LK0jw
5v8LpjmQb7Dv/xem+bUAQv5vp6L+/PgzCZ0/9b+h5kDR/6lscs6WresKQKj1H1BzqZv/pC/PMZRu
MsCxFnL5f0LNhVDCcBR/zJamY/4n1Nz+p2LvbwthKQmA0TT/R1BzF2T5b0hzR3f4bLZrELAQ1sJI
5+//hjQHqhc1TVOWd6l0/2AWFB5m7vBIpxjyyMiW2tGvY1POJ7w82bUR9GzwljvCpGRMg8RxdcQB
1PC8vMKZRRI5ZE/OkQP+P52iDVa0utnkZfbiyJgSyJhOa9+Z5pVllmd2sw/4FfuTGU3v9pSAe6rM
b1MV7jkLz2Ty/dc6GZdx/XTmLcTX0rczg+2NGYuXOSgPwCjJqI1hcXOaMfECOlvTJLJA1sz3rOoA
iiwh+kJld9y9HLXS5tGPOmM7xti5Yi384Y/0dsajHI+RU2er3+6E/wOQ/7ffgPG68V+vrcvYmpmS
yTW2LHD2v1/buC/UMDILuzfASzynYjuO0l5jopt3CexSj/NExIj8TPM41FLqGHZ1Y3dwxsYzhbDK
60KHwgWfE6jRP5oTJrVSI2GhgupWFj+rOJvhepLLLKbJ+9efXXJX/vW+cGmvtUxhOZZhi7+g7kfN
mVq8RuW9NH4x5wpQX8iGnAfkLaaKDqo8SAqHehfmu2m+a1VmY+f9YeDhWUfM0Q4Ye14hjVn7v/lk
f4HwL3esu3wgyA/CtYHx//mqtm2Ekdiuqjt0xmgNTIrjOqwBRrWkYqOs3VIRMp/SCOuPdIJnEu/j
zp/hbbomyuu//jA8bH+9TI7gxGcZUijTNUwe4d9/YkUGNiyntL475CDRMx0Mbj3YTTLQzzoncmH1
zJjo5tmhY7HzZ8SocLpGNreBHzcXVSf5oVMJL6yiGh6q6mMYanL9hV3hgn3iCFaDvQ61TVDgKS2T
zIJonr5lTUdZI2elmvDDIeVYiVGCkvRR++xH8dUQlOtcUye8MI+7SvuO8dZes4FqPStW7Ybywtkz
ivmtmsZpU8wJ0vYYvP7ra2Mt3/1PSwuJAuHyQ1nSdW3z17X7bWkZqqg2qUmKHpIJknZ8CKbiBUMl
HGtXbK0KsVHHqExoD2w2U5akVTvsxR+dxfzJ3wGLQ0Xrl/hwcynK5LJEC5uezqXuLCA90f7xQHri
01QM9xKb2tYmeHWb4KpEesnnacvyu1LgUTHZ5tuBbpTQl6cq0p4HTb8mRXHMXO0ymyCqF3iWpa7U
+Y64xfRo3drd+6zGjc+MnZ+p2weNDeqhAj2WbTszeyCC/lwl22Iud2Q2yKZ6ZWZ3f3Nzyb+uH4ZQ
Nks8104aDlGo5Un47QI2gIHjfDKcB7adpkOVqBUSyhfJCEBosYzjijyNZgAjNqltr7YYBuNK6r3Y
IAXSONt//XvK5cH6/fc0iFObrhQ4tnTTgVX+549TzAWw78rJ7m2h3SRowBVzZn/ftcmHMXQxPCYO
cAXICwKx7ZsI/cesxROhGhhTtSatnYggbvTQK3Fq4cCxo79bG4zlI/z1Izp0/JosXQiZ9l/WhiGj
aTtqh/RODhBh3IQY4+c4P+oyP/WZnIBOLjvRwaVoSXCAw6m6c0b9LWgDamsBgez9tk0vNampioDL
VUSdtvIbnupIuK+dTt/wFL/XTd5u4YXj9xija9ZCrmpHNoV+pX0zG2PDzhSTfJvAnqWJEHa9oC+q
Z64s0zG9ZRoMeYuiqr9bsv/6vLEgOg77Cdd0BdsGY7mdfrtdzDqVVsLI7O6T1tOixLxGPsbLjJMU
On69kWyOt+wJA282vhCcIeCD9DgPwzEaKuqgMhrJoWJjyiopJrE43qA5xk//07tIF67OHzZNyeol
xbIh+e1TwiSH+ZD50b31/XsddxfcDuF5IDe64rCEBp8xQ5GkW/U5rTeYNP/oe/JhjNd/2hkYY3sS
hNtwwmFMBZNDhlL8zXO37Mj+fBeBynMEHS+W4VI44/xlTzQKlw+RatE9I4S8zoEgHMxqtt59elS1
4BMKB6qzpe1MncPgivEsDEa+EnzFyhMEK19ik88YlBOAYG24k3yUsEGLaKtRCFfr2rOvpq+oN78g
4ATrSjMTkKH9+l9faKZ+/2X94HuweLiSZVia7ET+fKlxTU86Ik58t1owfb2FFA/t+6priX1VzLyn
0hTr0RTjnZjXXWqI6VWYvQdQY3LRZwfaHJeuJVK2Q1UgHKuz6Tu8fHwm6ng6AI1G8BUmrTw2sJPX
FGYRCZrFLcBuUraKvgWD7KY/qvBEyf0bQ8AczrmqD47OA2S6JcKZngebGr/iMBfuziK6xbk4+pHO
7TeAkc011LMXWN/gyLrqPQ/VcUpqMPwY4VbcFj0OWF4HMmFw1yfUsGqY1kaMfofJ1IAqTuEFyf0B
DD2hhDwYrwnByJaA9VnRsbe2BU2kwQvtIcHONpjr+rEXjZl1buK28FzGVapli1W7zR/0BCDiNnTA
Bgl2aBpLO8+HUL2BqpifzFIeIyMfWy9X9j3i+IdPt38u5SINj1O5bSKJLpzE+yq3rffwODomGbU2
GC4NMCcnS9OL1clvok8VLUp0szU6pnFtYPdUDK/CMi4o5vZDzPYZlNG4kzEyTx0Vr1kHBpoC+/5m
9tswLvVLIGwLKRqChFMSlHByQDWGxESZcyi9NeDAV1KX4W5GMPc4aKDPa112cTNAMza/KuNNghia
cr6xzOSbEn9mUbQt38i8WqVZ7fokuqSB66CUFI+JiptbpSOW0JMdT7J87a3vINfysyln5ki4c+74
+89qqJt1p9gjVVW61tqofiq76hJpYjtlFTHomqdexNV4ANBEOsKk5RXAbocjAqtgU5vfE7s+jHk4
Xiw3e+vrAd9CqDc3h3e2iGtSqLrzhfcUZrGlTrYB7jeZG2JzBf/i0i6DY4KS5oUlrU1moImNCvyP
iVpEyp3SGwMK8qOFYW1Qzq++buD/aLv00pNQLYuC0LbbSG8yxHf6XZxTTnIY5rZ/zRgD7Jgk7vWC
YFA3UrLLUe8hN4zvQDxWtiWzszyEIwqdL3qLkoDAZEZABYhpN8axrcyb0bO8lHP7xBV4KUEunpqu
ubq63W86yITAD1OoSz9GN6RASTDR5H0mNzqPX+/O47Ox7SP+6WaTfLaN+sE32/kpAfLIwC7aZd+j
7Dip/pTl08kOBtAZoXXr7CE6NyYeSAycDEeTWzM1B4FooirHI+GNIcYVNTSiZx3s0d7umFLorXOS
Ncp/arGVGk1nJSek+opLveIUSyPygssiXzcC7j3I+Yrl+xDmlX0iM1tDbyM9a7oa8DNmxBuNp5hQ
tvDoba26nZE7tGUAFhZcqpUzG7CxqqM7CM4ZZrEjIZoBtHJiikFRGxuYBf5Hadb9sZDuD8sQ05Es
eISvMdnNknLHpS7GE1l2SAuQaGEf0gIDa0uS8XSMqDy4WXKzZoPijTjdduXUrXumhtTdzZ6M6pdC
lLTgMIJKxXipYoNlKxu+rAFM3ci3MuP+k/WRVd808W5F9gv/PDiRghIs99ZF+iKkBNsUlvhO16qW
KJV4h3qPuhfnTw2I7laPst2kUxITfVgVlowhXXxtwHgxevA97BzafGhvHhITQJA0gYomJJ4oy52d
fUQDxCqqtXoTavZ7Ro5IVNTY2FOTgyiRz7kToBZoRoN/6SGaGGgHInoPGJ17GlATwJ1PTdt9CIxe
tOQt+UqvJLKF4Ieqa89mspb4MIAorDpnvCFbApVhi7+SIvvodfFcyKjc6mX4DssZS3NFG1cCb6ik
8HtdjzowR8c6JAtCwGKcznrVvBd0eeh6wFS9n545NDrMZdfZ4JqbnsK0TVM4V4d5rKcMsJa8eGnu
bdviVhfzAcNRhs0IkVQQe2bNdOBENogDJZYarVdP7FrtExP4tSRn7ZUhVLskGyn3tZiwAzM3dS5h
aJKAiUX04MTkjI22gc8RviVoTjB26mNiJ/UKVjVJT+NIZxpQTpoBlMqJibAuuimEdil5Zfo4coYB
j/WAYsIReSUmRnyhI7i/GNxOhFbVQEhZlBB3hYuknehEbXX3LQwmeUwrfHc5o8NRi47+qMv1oLMp
cHrrycjcsz5at57Q2GEege9gwS48P1NYnhKwdjbkWKMl6KyF0Vc2uvdsmglt9iW0AJ+4m+9uSREF
K8ujjxkRIzS+pqWHuAUW7MQ9L0btW866vsZzH64xxhz91Ck82dG21AMOWlLHCMNAjnSbjg5WvBXM
UCbXlJuABdMwCmIdNCRM/N7YCNvvNjGlI7oRxiQaOYV3gtz5HLG1iMN1a9QPU4YnMq4wDJWTpxlQ
VCu/eAnm5EXraMfx4+mG/QEfwoJsjy2avbJjnYboZW02Inq1jz4zJQEReKWT9SSKCT+7TQWLNJiI
aKI8pHVx33cWGdtqXoMPEJd6zPgUVv/HmJFLzWaGKnKa3q2C9+OUmzdnVo+wCxn8MpnHzTKsoaUc
lROZGxzje5vKSSdDpq2n7y6Ah5bot4IMsWLfhvYYZRt4HgmUpe9dREsNKWS6jCrLmxr7JU9qxiVf
XHD9WKrMXXW/apeMXdfN7l7xC2PwWKi7li4PKcSdlAL4Y9jr6dZ1tfCkLfiRuopmHmjzYUZQR+j+
ylnaSHmZxbbCgLyvCGfjK38I6GFnrWW7DvHxPmu1S1wNWKA+Xy3XaLYAEbEtBv2I1ziqz118V6yv
duDsGDFBnm4IK+JKJ1ZMqmWou+oxGOjsSYK5X2d67+MrxERScbU1wk3nvhy/2b3KdpBYwU2Uwbse
qOF9qHkTNoPzvW7JUoikO86Dz3WnrrvcgrCCxrpoP0Dy2ieML9WWeJ+/DbIe96U+stpiB3vQFMEY
owxuMis16j+Fzs2ILaZUobqFbfqaDbPxGrMpPFJEMTWcC3Je/tdQtNmePfB8xO4BwrfWfqgSQVuJ
Xnt3KmpnHDwz125JZFQYRzifWt/aLrf2BqttrPH4pi5xvMiZH3WNIbzI5aNm2mdFROfVtYm10z2b
OFnoBTRknOpioqY+uXCY4OCxECSKOX+MHDDOnVamq1aEzHra7RSlzYbPAB91mZwWlPF5qkPdyxWI
PB5ItXWSV4jexoER/lcwG/E2zEhuhZwz5IyUVTE4NWkegCSCSzFovgYWlcdhwBSJX4Lb2w9fJxfw
gX1uUVN/pJiFkewAvfjaM0clCG703e59TK1vJODJJoSm+QDekABTR+NAVcw3VzvUMdvQqSVqUoT2
Vyq/qEujkpIa6y1o/NArkn03U0PShgBf2qDf4SDWT7M2sOnIhu2U0yJktQv2rxh0RksjNl+wlPu0
fkrLebq5SURUxZ2dI7FoC9sEB+mpBi0+4QOqcWCQnjC1Yx+zIuL8Ze8giVW0TnxBuu5vpJWnnUl/
y20askWX8UbWoV1pF5R3aQsmfIh2yufsyr4Cf3oC0JCi2A+Vqw0m9GBTOmnF9l3/1DsTUGTtP+HE
w2HUympr76ekExdhYznCjk7PW2qMa6cT9T2355MIioQCWiwp0QArLWUvvwZ0gsxeVNO5A9lxnAFE
08iXPPZKD9e0Nn/lKgqYUAfBo1nM04qxL8RRvbJ3wVwChjXlNe0bgrdsv7qyGA56Z8FFSLF5Dz3Y
XXqV7xTR6DfXx8dDreX4PFt0BLQGW01A8jB3YNg49lheEz07Wkkm4dwzH/p1nhJ9+F6FatphgA2w
BfBbj63UXrU5fzZD7WoYnbhrez8oBsqw2LUFk0uayS62BOUpf97PZBKehDMeqFQFCKHC5BgUcpf3
kB8cM7zEQX7RUyX2gid8m9oscAD2i0sS6i/YpCKPaCwvf4PSEUlma01ZqUVXBg4lnYa0WzloKHyN
FCCPIcdHmYKMTys0b/++ODIHuxkNi43iDeekQm11PG+DPopX2/+h4yE+kRE8dWXYeEVPY0RpFVBV
MKHt0z7dZFaeUvIjja3pTJxspw/esOwdkWA7LJSo2QOmehWU0TFbcIZhbk9bmripe3Oqdh8N1lMN
ggZfYMcOs7SmjWzSG8AG48Arhj+Mbwl5+KaoMPU5rm3Z2X4MZsrQp513VZ1di6z8WDauU0Ym2ylg
ABuRv6LPmBmAbXgEb3n9yYCIHwQqZRlbIwoZ21bqG41XEabe6LvNB1qx8f2JYQVTXktYH89ev3KN
c+cG7/MSAA8ii0ISNzpg9/fwR6DjZiyUkc8m2SV2YbdQAYyWT0u4hfNdro56qTdg2DMMKS4CyPKo
CMoom1JAnIkeWmec9oq4+gETWn0ZJzxiaMHNNiyIBxMfC/lzYv4hiXW+JVW5BcIOdxweyZ09vQCI
TPmNToOoZyYk6KQPP8wwEWlq4q1Vax7GbuEbJBxzuoq+SWt4K4Ofo0WZqEnL+TmUwxssvvDgjs5j
m1v5JqWxab04qbWxKB5Y3yhqT7QHcClF2GNw7Ia9bbARQ5vCoDviTgOvfyqmeq0lUF3oZfh1NEzt
+rlnw7qO2YNtIEuR6nfMD96U/YbRxbSW+Lxz2DAWXzjWiwOhk1Wnh2haKh1PpATVJtDmc25UrOSp
n5ybfjrN+KwfSbdMnts4BMaHkkGAW72NgPjpDk72Vt5ru7791eJmaE9ZSz8r8yyGhX7FOCAOu2uW
cP42QwxsYRWue/z3q3DkiKqY06xpoWqOajSvtW0Wj3MUxHSpuc4mdusNfSb+VhEBXVscPW+mr4Bk
4KXvO9E8OQ4cN5naF5g01NCOUGAUAPJDT8W2qDvnsYuTzyEuQADo1rSdcVaRDxD3AXvXbpxI4Qac
mDAnjo+9UWYUsrLqD7HdbIOw44hSYRxLv80z/eFlWS5tD0JsGloV4MBzWgsaOk3Q9auVGVTV1imp
wRu13LjrUfGH1tqSe2aINk4TPqZ2O76fZGs3pz7QHuiZurVkFE8WNIG8q4xD0k4LBSTgKJRa/rE2
khujZiyldfhNqx6Q2in6MjP/YE3y2gZjcYVCIlaNhIrDmbv2HN/FvztBmkD8ry7JzNOqcdtSlY1v
zsQz0rbzQ6g6jqpmhUCfxFfLJryHI7IBwlOGu6hOiVPwJg8GmHWwmjkT+QIabyW6V3wopVewtyS2
AC2htKPzr7+UTU0KAYIIs3rIA7/+wjnP3xAQ/WycsT4ZmoLVl2SPtJvIE/c9IMrSeKliUvNjAOC/
BHc4D9YDL0vc9ehDa2oLCP27Ub2vIrwLTjzcKNioyGrQiUAE2tkVJVhJtrfXNuOl6htoK7429A/L
uGEKGvOgV+02BcmbD6V17ZMOB/xcqH2u2r3KKnoy+1bbqjFOT8RbKgyJvJj0OZq2ddE0D1l1Dlk3
6PUAlApScTjXJqHLEP2BMj3sWZR07IaJ5rwoizZlH4NsoIeHbGh1U5OFlDyOjZc5VbEp5GicBDH7
IBQ5J95WnlnVWtNQp2BIoCh3Q7vvAeUwBWBS1TvwoRoSBbmbnDHobTlcfP8VXv71FwP7GArxk5Xz
G5ifAbjVpDaqB8gt8abRyucWU9vBjipxwPC1g0PZPKRUvaXxZFxb8da2pP8hfkNrmCDAt4DaTkFM
5weOLXzUbfGm8Tdw9fpfLCLZye8yKOPpTz2qmosYopCLVKccFJmq5jvem9NPit8gM+Z8ORN7mmcu
TE+2ZWvFyR5AbxAdDDv7hKNODVJYpS/6RECYDAHZv7F40uoGHscsOBbMajiRak27q1S2y0o9uWfS
pGXe2Fetdwa60+YG6K35BLIpBXzJCEIFbYUtennJvEDKvJA2c9/rMAUiT/uQET4FUXlRuGc9O7Rx
K2fdQ6ILdRzKe11qYg84Dquz2V9y/tCTVXDbYTMi9VxSHYXXdQc9+3XkP7oIGNYsEkdhYkafbPmp
WdAW62V1sURHc13WkJ8MzrXOCeGXMDqNMO9m6pVgnZXNpovm4MCwgynlhfJtsa7D1trPrHIO0srG
99MT7DxyzT4R1LROg23I3r5hiT12U04IkVzadgyRogvABkEAZM3WUc972Hlr01bxurMk9dY1FTou
EbckW5xInSDViO6xkNxe6YzO13UJMa4Y+ndFp/HZzI2thl/ovS80pvpQGypSEOXEITozBqQhhube
6CbvZq3kMUF0JD4oGQar7MX1I9KUIKU29Uw6hrEUb3oT1FtZYTLMTW3eT/VWjiYxVtu6BJZ+IZ5J
epIsRoxNMKPs0EyMjZtYWJ7tcl+VwGF6PF6yw7xaJcFRNEOwTrt6A4ZroeLDaK/t/JkgH9KC6Gkk
W7o5hQOVWgIFk3QTbPQoPqrKFd6cS4/RpPDo2q3xsjY/4pGyM5MhPKAH+UcY5/qmjodTXlv63jR5
OfZzOkGHn2AmjXqw7Qz7ajiCPIBt3626Rg0N+QmH2v2AoUMyTdEdM8jkrpT+VnBo8Qxl8RNq4jZL
JslBUkEsGaPnuh8+hD5dZhfsdBfjAe767+CCeB1PTAbpyQwsAqO90XEIMszrWEhP9Wq8CINxdB1u
Gh/aAxwV6H6YzmYj2dhdWR/a3qXCCgKMCh3S7ar8EQP90XvtjZK3tRPQuqGavtq5ZvDClMvdOAtC
Am8K72+APyDZlNZFGyMONGxt0UuH3LD2C9aXwUAP02v1GlicxHMmjrGJKFIhWRXGGrWruPkti6Yv
L/Y00q9XhMajE5YjsUr3OOL+PNJVftJcqLMAzLAz4q0trejs8uJgAhR/mGWjVnaofL5cd7FL8qa2
X+0JPA3gaTRejz2Tqcy1nxxpzFs3N2dk5/rTHYpuS86B0Cq2aiYp1Y8As8nGNborIW9S5iUGNlcT
/07deSxpjpxZ9lVo3IMG5XBgzHrM5tcqtM4NLDKEQyuHfvo+yC42q2q6h8PZzaasyKwM8UP4J+49
19sgJyDmzU2fDfd5GIr2LAwOFdPPdvQkBdrIYD36UHQXzjgTreEtVB1joALyVyGmYlOAgV5PHUQo
8B6gae3t2NkkPAlLY75qD34rz/TEejf39VeH2YigAzSE/cTX9EM0jNrFC9bzlk2JWYQpg+wblmZd
1z8Cp7pOciPe6rkkrLG4n4VCKEG96c4dsRpWxSheo7Fug/Aryz1SaOTONUB5RDyIuOOvMwIZ1uGw
xJKAbSa/4dtFQAl9RtJn55QHbYd5xnFo0FUGEH0kNHElakJizSjBtN31YpPURN/0OtEbcKI3nege
cioUNMYYgIhDv42ytdlGwNrz8si9iSYUIirDFDLATdfCEDt+gWE9+zoojgS2EQe5UHQocsnQciLz
h09CqVGq21/C3djuT8yM2UpPLnG1PcGL0io2Di/h7Zxb38li2/YKgpihxtDTUHcupoxaksJt0HoI
034LWdIQEEmIb+EODCtGDJeqUciGCBXMjxFGozUxHhUpDtkD31CtxqlvdpVLBJanOu6wEnu8cO+t
kndkNXoV+aoz4I4egt1ofoWZYewDqkEFZmM7SNgTPIagDi1IFJa7g7Q1MWaRH4Wj7I22yBjUrDVx
BM4s2g1mloVXSwBm+Q4RyjVBlXTkVv1Qs4wvRD4e/AzLV8WWchWV3sUmu35tQRULLcKLLAcOkcQP
050MGORmlj+lKF1X9AcRGC3iyWzv6Oaa1f1WF0vPFUN/LqfooR6oIBZ3GaEXu6DWTNOGrWqdhfRg
ngucTokPVCXyvmtXpYeCoBFIZAzYgxuPgJLVCieaWjd25e9K4B8I+9+EdYdkL9r5I1868jULhjiO
r1uDRU80YYOyI+TFxPShiIo7a+eMbrBvI8wpJAPDOBoccq/7+So31EONGczAFvwapNmV8WvubK/r
AiF+yuMyuzleXIgw5DvwIrHwGRA9sAdGBeFegX5PRvDvSRqeMWOBdYjw5Jl1c42K9zHx7H6LrjBZ
RwxLvQnW66w2Bq8O/gZqANdn+qLhjJFLbFMa81DMDxHQFwaPhBmBUqUlzqLHYS4Quc7N1sbzVSs2
OB6cGlbh9t6JQMk4WFxwfesNG98R6jhWycrvX+ehx1He3LSGcWZX5QZTRIYpyTsSptoYm9UOhDJC
Fq5+GyCChhswbCInfYOmoC+kAg1wiq2HEgc3LA8AioaqNySCgII1dHlh4vHkB72LCVchtR4A9Xhm
fggLIGWVP2wdb7hFGh6sIfc/9xi5WxdlWDJ24M2cc9NVm9wh2yQQ0V16hzf9mgJZA3cw7spQXVdQ
oUReHkxWQL2+DNZA394iOFbzCAM5bKExZ/tgmT9qNjwkfqAOScP8bXLbalfp8ODHwVW5ZBIRDUY9
a9IbmjQV1bx8tB3+IHySrw4sdUaLwxY089oLQAnx9pltHlSnz+HxbLXyAML11YFgmXXMp0yt5G76
1Lu3nEfucxTQGts0EPyzVQ6EKXYBwaoxwCUjRHJAM7OqHSwMuYj2rPiQQrXOJ4NXytowfQsaAYWK
IXsu7FVn7Bwv49iBZ0Kzu+JBMFZQ8a67UYDI7/W771x8dHYpi06jUK8kf7Z7h+C22nLfJ8/ZNjnj
sTQt2GTHzwGReiteTx5VGBU4O9kL6kI02j7aOBNBP4pQ0GR30KZbr7820xxDYT6xQ52tG49USYCz
wE0VaG6kQ+vQKadVaSQxmKrpM1DMp8clRkVG9dZQIEMMks+mSfHu6DhO3JpBXZlk6648qZYoFVyj
TI3Mb2ppwpyjEN9rqm/IKeE97vC5F3tRpKhSK0xpYBK4TiyH8sxHvWPC9PBZaUJpwfDJtwmFXxyL
aH5Ulh55mrdx2j50UAvxXvoHS5TgHFIQCWUI8B0N2Tz3R2aneyRc4yqtgn6FIp8NoFRvCN8PBSUO
LCnun5Q9I8ZQjMsTr0x3Ks5Bg0TVQOVFkMqLl5j2lgV3v65rIpKbmnlMkbcXcjUB5Gug2kyNOl7v
i88xByoKhIjQWY4HGoXvaWFIV9MTDGjUWD2CXtWQGiTIgMRH6DohOix83ITV9D79ut2wlwGI8uzU
5PJxNN75JK1x+HbfvZFcFl1X4vf2FoQJP4VMcFwoe1dqj5csTfXKSLBKMGF/LU0ut72EkZtovswW
iwbr7xhr4rrhZMwAX/hhSQpBFcslewWOkkRi2gwQKLwbilziNI1xqzc6s4+IA+ZDGk2XmlEwQEsT
XEW9aYMxWebQpNBrtFUGhWQdUN8ZvPvcJdmvYJMZz8N80EFsn51CnLq8Y2Nd+smxHwSnOpGTIGQ1
M7v2B2A374DOdl1QRZt4DphPkHluCeaXERY36ipz2Es3e6niCZQJmVs+jF1R1bQItMVJrrxVXZPH
GthOD2x+OkgmKXaEKzwfPQ/pYYd7hvGRsbdtcZEy60/kYHcn2zOrbWMxNhSUgZtggFGdkqFL71LW
xVnUjrlDJDDiJ2NqW+eBh/m0s++TRl5D9LwYqroQE+2/RjUfDbnr0bVgv1IFVniRYXLnk+QKHZJt
laxK/jFzINTdGZ2Eva/LriHFeMJQ3eOBmCWoS6j8PGaC9MP+1ORgTN3WfExSbthy8FhhL5PwdpFr
9Iv0JpGr706R0WdCuxCR+8XKg7ixxoI1LNJP0YZsy4DOFzSKe7bn/ZWygKEIA6czmT1blzl+6S3i
m4GcAlyKWC1QEkO9aBzZX7s+yVQWs8u40x7Od+c+Ja0eE0Z8iTy72tNRsAsmmoViwyVJJHGrgylV
Qh3/2LAwsOTJ88oAqeZ4Y7QUs9kMtIMFMFEnDpw2zHVwWjQPLE7ofYtcBoXpd8WXmkjU4GHa1S6s
BcpXCflupq8msY6JKE07JpWS7jH74daLcOhRt83PMYGwhSDhVs/+a+EBQuat9eSn/ACx/ZmF2b1I
0cXMkcM80M/erPGJPDf7rA33iRfhNVg2gftKrduqdR/CJsPUH58lwGVYB3ZBOMRBllytXtuPSnmn
mE3nSvH4pul0Qhl31Jaxy8GPBsX0XMNPPtbeB3NSwpvmGQWufWSKy7ohjjQvRJbqE9v22BHeHjPL
nSyB9Tvguq3MPeqAhS3O0T2xGxElAHw5NI93kmNWoKEHzUBVOx29zP7ZAo92gvitxNQo0OHULaCf
VJm3gSXvXH2BN81eP2xBeYTGVd7PL3aT3rNgQJhoYiPt+CXCPnnF9HnpJQAXgqGvZmZltX4o06Hb
VgjJtzw4RVMDf2isJV6Bj3YY0JL6xvsYj68TlXkheROjvFqFn1lN3p2U9ZE8lK1ukvd+atUqtNJH
Uy4SWcPaIqJmetzCTpg3g+IiRA3psh29g1DALkVyN48XB/8b3757mynM7GZIbmBFmNwG8BTKLPzZ
GhYoBrHV/HIW3GMQXd6VG0YvwdRydemUK9rTHhyrOTJrJxIuU8N6hulOnQxFiXHwq7OwK1E3NTG7
VrxcLQMzUhUAoKBDDbnf10iCNsIBKOWZJZi24sIeKNM9VvHOAGqnw1OumEZk1mPp8gQhe0azQQDV
VoyY6Y2upUYf5cM48gKRV2Kdyz5Ygz/8cOwc+UGNbzmd1q0yvsL+TCMc7tzJuc0a6mqMT2RYGF1y
cTrnxbMMiNJ9DRkNtUnGibKiwjqRI3l2U/TmNVvOWxa4ISRFCERxT+UWYZ5c4WK/ZRp1iW33ylOC
hYDgekyqdPaE1hJHEsDADAbekC3iB8KDEzZv3ZWtIX6mNQivbGYnZsWgItrybApKAUEC+Npgp4oS
qbnNyHvjwhU/enhvKxzc0Xrg62340Z5LmqQVG4e7fkCJ0BOxhPAlp5X23yF/1Wst+kupPAcrQ5qu
I1+xlx0gMjSXwmITk6N8hl1LoVCWJMbASZznhfudztWmIuttjQvA2Ueh/zhWI4qRFterkP03m4b8
zKShgfVqHzvE/8pFY5EFDfLirIURjWLs4PbZDYF8A8NQLChFy8gsmBK0brzxy1g/2ab1hIjtKieh
HXsuW80ZZrGu2bqKljylQlHA2G8OzAhi5cuQDO5gO7ZdAtjiSkcSX4wiZar8anPG0oNm0BBjIqSL
Zzdr4vVfKuTcOI0uMLbKbU/1kN6qtrlOHAs/dG+ta/Gh0+oGSdEr3oxdjuCNo8rFZgyWAKik/1qL
3N+HQOl8H1hMdDdltAGkA/+q9G8ImH6X8IV2UET4oTs2sJI9r5zCAj1a+hW8Dmb/YJnTl87cSyvm
W5SbOzsS7j5pUajxyvRWwYdj2e9IpPayNrZewvFre/deZn5ph30IBHRjDavou9ADNUBcXxOGzGqF
0JWuE5xQaji5Q3I32AJRYFF8dPxE23wSu5rNsoXOX8TZM0D29Sxr+0zaOVMh7hqRht94e4g7r5wB
8NX0Zl0qza+d9OanF9kPVY4be4IZQYLBm8/ed+1Id6HkD5DtevSAbrQyYw7mPs2/B5fnI0mGNywq
SIMIRaOIIU7LxFHZkBlOWKljK3pmhjEqtegCYvEpUucG8u4tko2fjYfJpeNXsH1kV9X4yZplvEwJ
gnN3yK7Hju/R+/tuRgZGbt0adfC7DmN7BxLtXOulA/H2oVn22wZNWJmP3cZozipSr5ULo4GyD0zL
dEV6OqAU4GdTxaTEt3MGh/l46fkVIbY99I396XV+Sq1csogZihcD7RbDmQ3h7UCGnPBUFgErfsHB
59Yie7DlT2WWMIiYL/si6o7ViLNSG2gkypD9o3Loh2IBABJBLFO3HFXPwFbdEt7FzKqbYomnS53g
XgzI1tMCsUzD7cp4C2khzVxjz2gYrGevUtcIGvs9S3cRYyLrCWtbKwsMWPTgGDTjs7PAKWEe7OKK
3SBk831r4oi2fTYnSek+epPMTyFG2bU3sEehUoyZ/yJLS5nwd/B5IAqio6cvNapxhNpagW6NqUBl
IVksp+l35nJjRkslkbXuSvQYuNyxyLZxz8NUYXW2wCKay4qj8JbsX/QySnfzBucUXHt3hVQUMbw/
vmlCdIhnLap9cN28BLpwjnbscXjq+x7fcjzLj1oE4Tp05buO3t3Z2UA1ucINWmxdPwPGmqVfmojT
aS7IrdeP+FZY6Hv65MTtrau9z5Q5P5WTWuwYLnImscQWk1Cb+Snh4cab2QLhdEobbdG58drnDIMF
Qjz4va2LJ7zw+ysxGz9mGRzkxDM/TAXzpsw62qLe2ZMJShaAMbhmtey7T+jRkcW1pxJQJubdxt6J
VB7ibGR827ARSSd3a8+0XnoMdmnW5Uws8xqvWXINlADyZxqSIFjdQKtAfdk3Am2tuieA9sAYQJ0a
O2uAPncLMPDkKv9VDhlMwgWPKeBppaicVprhhsfYmfcWkrggeOxd3uwabsvY4m9r2y8G+3dl63un
AsXiXV0x8slYd1KVjadMJqfK4tZ1I+eHnxKa6vCyhxPJnm1KrlKrfM26IMCuZTyw5KTpc5lR40HZ
GUE5HwYM5WuXtwXM5wE3YB+fZs0UkK7308LNHiUg5SISVMmIYOc3swLjggN/jccYztXEe9ci6D5d
eJ9J9gDB6iNmGJ4svWCa8uJw7Z9+PRc7BOJkiaCl2Cr/2FkS6oBBhK/bkhrBbn+tdbwve/U5hEHz
XBj2FS9Sts7eIUKbbIycoH2cpE+opLNNssyK4hZhgasYfYupP7QBhFWZiveRTKJVPc5PdLFXCy4M
WQ/xnD3o4RUJDBQWOfseewyhiMpabvK8eRadntem1Z5DZ1j77vCzBK2K2ZTsF9yYFTUTihD2QgyH
TRu7et0t0Ib0FEWoi1vffoqT6F1lxs+5Sq9LIgH9NMrXhgm9k5E+KguzOM7CfyCPsAIzuDEN1oRl
kT1QGrHpJ3KuyVxQWOhMNBIMyynydejh8IKVcROWyActKx72aSeui0y623B66MPpkWbsTMDotHJ6
mryaxIvNsCBfZEi2mGNGB9J42CZl8dlsgSYZPMNYszBFIVPFy40c2Hh1s7jc1EP10DjNrhyan5lE
t0jW0ADv+ARPKNmULU+xyZyk4HffyFz9jEsJeM270h6kOD0A127MKxvxNFsHtLkz1I9F4ctNzLw0
sxloELFD6hspk3S+d3UkP+yMu2ng0nHvnMBWQdYXrIFwm648s906NR1ra6rnKU1OkVWeJt4uJPQN
fKrmT1SHqyHyp41ygAhadnZuRsYOljFxpZbvIurkLSC7pbaAwMjyq+tCjGAuEYUEPPcxsxdWfRxZ
hJnYcbWal5rKnELihRnBckOv24RqF0vB1h7o0GDfMphKDaDy0b0YBUdVKkmDHZZfofewfNqfpdWc
pNc3SCOMfts2zVVhVt0OLePTWCOIMo132JFPSTD8cLLiwap/yqT+bvDSbhigHeca915ncYlk77yo
0LxyFe8qvxx3RkpEhRNEwELq7JkpGsG9zd4bajAYZnHgzQVtaPlZJm0pnkKeF/jgUF49VJUtd3br
eJhHPFIh2HzHm0ku9qCKELJaJMEmH4CvuMYPB/saLj66BsNi4ODY4WtrUu57KnBXuQVkm0nsFVDq
o5UY17bLDtCLP4e3OikZ0/d4HXTDNSP3wdPxCyKdVzUNlH5yz+sDK2O7DRtyFSGl+P4C+eQPAzDL
bbyD9pxs0gIqx2yanwanG2gCIrVYNaLtQA5L6bqOEu8zHkg6RH8OPwWJnenxRnYN4pSdwdr3zdmC
GrHplu4YmtBjkEDtdIP+1s81nb8Ul3oGCmOa9p54w48Ix8SuAaDN9vBYkDiGBA3lbJna81EW3r6V
bXMubCp/FbNiYGv+PYbzxTS1ewZ9fl1loCM9e2TEEpv3jdVONwMzlQE76bFT0zWp7rfNjAYM3d3i
u8BVG6asMPqy/p5n0jdLOp+CqdiRGF21MwfzqSmN63C2ea9GPbBKHtChfAn5yvtYziXwBKfYRzar
JTRc4MR/MHgiZ4D3AXvi8YDwbLU0Bxc76a8nMw33dmHSeWfdpUIEnnjIYYkBW4/CKvap+nJls2wX
uh9FhpQe5DI8TTkc5jFFQxBbEsHmt6gxpKf9u22n9Otlc8vHGF8TSsnBnFoxS5uOsEDOkpmFzikk
Z5PlONZiMDs5EkweHS9ht+nRDZYDSt3Bj485UVIQQIYxUoycSpRnnLVROAWr1vIQZFnQPGusEQ61
Dv4OITHPbwzjEgYtwJRp2plUaifX2iDwA9aVOq9QDrYVL9s3NobvhsccrQwZR8sqqM9osyipWObG
eN+mGEsyP9FEdJqBady2NyUAJPRw468fiy2cs89dQegTermNJ+prA4bHtlwOSWZsI/agk8eHFZi0
UU4EZ4xZcmHw0gKYNO8c+nU4vfQwZib2LPWTM5TR8DLV02uGghlOPx6NOiCqkR4MWVI1dofKjD6E
qfvzMNmUVvawi7z4ncXOKUurq0KpXdB11c6vF3bBYh03vY65E3fPaPEVC0DwkVOnJ4NqOy6Ge4VA
hvqeCNlC1XplSJ9OX8871RXlGYLel0RqtusdFdCGQ0fow6LdL11mRkrfmaElM3db7mI9H6IEOQXi
xGcS8p5horY7QLDD1syocTvHO4bKH47+gg4Jbe7SjAzmoHMDrtrS3SbavC1YRGAtDZ9t2jYAoTz9
DHGQ8I9qm9a4dUhHwo6O8NfO4/34VXBS7aeIdsLq3UOv+b0ClhrY27qP0nE0rwmht3Ki/SYuZzUl
s3uCI71M3nDEKj7+UrbeiiCx+TzlQB+Duh43tYTTkNbRG8gte1sG6AnFnFOuGXoH0cjcaZZChoFC
1CjL2zwW+3mKGFyT63hQqX4lFo7Bhgw/kRQQtqS8kIq5I9dBJZ8d9rC1VyHly0Ds7s0B+r1rjzi+
Y1iTTsSsnfiDaDO55nGKl6H5IjVJfLqYFDwlLz9Akv0wMGhHe3rGGrVHuItkK4f75nXGdCzs7q5x
zPTS+wCgDEVykV5s/UUEGLZjvX8DcwlbBrK42HFC/BOEI7tQ4ztrjPYLDWJbUwXTufya7qBAUf6Y
7ZHMpieWMj0OaKu6ziiIotxYNSNHtkino6PzZziGzT7p9GeAkMCHLHDKNaMCjpFoQ0UbPXi8nbaG
vA2z2L1GWUEDj52O50/F59L1kDUQH9AMuPA085EOgD5VxEDWXIlP1UCvtYpVOPMx9bAnvNS6KSWE
Je0SrUbwxQ/dGOuCEfqPpnw3WGACsj8PgBH3o28c59lnx1NKZLBecNUESFkN0q9Mog4fM5dk7znW
j5Vy4qXYH97tBLZduVgap+6DHoVTHT0SoAt4/NzW6wy6uKVbffLjgu+Sxah6KEz2KRNXrTKTtaUD
/yclTQmpFDLzzgKbDNUcQ46B9lm3K2CG8mQ5nL2ix9Djl5W6816Qly8Ox0ndxgMZGGkLT9vhQRi8
OrqXHTFt/hAL9va9vtI2/BAtPMGCjaMVNc2DNBOLqATJvl2CugvJur8Nb+DZhtvYDJtn4sufJrhe
sZkGd4aV2dvUAde+5M60thff2vPL3JD8W7Ap4Fac5wsiIqTmSl3yFprjJBDVCt+hhyGXxhX5fFKj
QvUA7G+VuEKdrYFxK7NlIiaj9kok/Dx5Ojx3DSM7w1Q2gek1zW7TEE3FcCSvYHyXEwtawp3ISR+M
owPd6JRQNRLeaJ+YeqttMiSkdI8W7ZX4MkcUr/OSURQ0FLDNFBrnGY7GpuN52GJ8e4dtCOOFtB7w
+M0psV38nLZZvoYT5qLCvzLYuafUOwkmz2scO2tzNpsHizBSltp7rhrik8A6OcQ6HAbc0OtaDcE2
GZ0N4M9yPeZOtHGMYd7kTGGusG2uWLKb71y6pRGFuY5RYgeEDPjv1D3gwqOETAeEvi0rTczKxIyS
Z3K2XOOSRVF+71bb2svehd+Ulzm8J0Q+3dtT62wJZ5iOhGOvR/4+Hp5g2BWwYFZEpsmXQYOBr0zE
f7BpHitL3ps9kjdch/k697z8xiwJYJwWJ9SU8BGEOGuxBmdXAZoPxQbvJGxBRsU04/+xo0tPvMYW
uFaMzm9Bt+7zJCwvyUvcpmeUHeOxLIiftKI5xdWm4Qt/Z1WPKIeXybVh4aE0PWCaPpLTpPM3WV3z
NC8U79bLdnHDDMx0GFmnC67RRFBmFghR0sAmYxHVRa+fRVQ5cFSxP9Utu97pmQxisRGZRGNkOudR
VXsy2pIL2hKHONCOo64pD337EpkGQlYH7Gw6HuZF1Uf3+Tm6RXkjxIvp1OLAFhI6ZpdvR5fIUFg/
7+gW0ejX8dHt8ueg1KgoPDlv8etcL9ajuc3EreTrmygWt10fvvmzwu1bEBdtN9Ep66vowmIxICvD
PCsmOfu2qUkg0uEx8hvE34ZHEjGpcaytCv/kd2O4VwbuFWuQ/bFYdMcYGMjTNEj1QLa9bkj8O8uc
zYwOGLTEpZet+4HDs48MF9nF9CPAUU5o4nwTM6fdjUyPc5Ioh1AqlBke7FCvOyZ++wXTO99S7wE/
LWpAcUzjqiKRe5LHmS4ezMR5N4qq3/36qGybyzuiKmVVX5BhJvMrU8XyuOzoDZNCLXaWpPqELTaB
9t3RHYpnkUbBA8LLBwOYGB5lOT1FIL1jr0L/C7Dv4PXiDYF2z43iB7siL0e8EGVzKBahJG9y1GmK
7Bs3dBhicGRd9cs/fv0bMjhFS5aX23S56mb3WRcQ3LlFLI6U2461LZCFzqOYmdR5g3dX31u99TFH
1JOcHSwmbC/aURXmIP2Dc1774jY27G8AAcG5M+fHMPFBoaQkwpq1Fjd+1IGcwFVgoWwbnfSgl+uo
qpBpYFWe/Sh8ncwr4ZH0RyDNbRORmOSON5FpD4+60v667Xl4zKilazKqa1jS+XEMWKyP82sls3Qx
2og9i5IMgaeJepm8EeI9yj3T1mSdJRUw14yuKixyd2OXkX8ZpAemn/PGdJk+xAX/kaVpx6ydrQb+
m94uqIey7tSV9W1BKhhVz9bWEcldQ/nT4NnchQN9hMihPOeRCxWaSV9JYXpA+IiYVoLjTccXcIPR
CTvgnVHFbMFVDYKvP/c9lnU5BrwGWFWtOUW/CXnepnwi/0EIMvsqI2NlOsbEzfFXADlas2r2v7wH
/QyK8mA7hnU1hzrdj+5t1mpEOxbJn6Kv8hPxKS95oIACL6wSs62QwTps8WMO0Y0lQ2BXNvGaiiB6
LyvzXevChMPh3KHC6L3iSbsSE4WcHmQzwi9uMlRgXc2W2q7XZe1QM7ijdZwLXtvk/R2Nji3mRF27
E5qIVD+dztO94ZTBSkUT1XpFNx9NGotgAsSiyPVa2CaS+i4+mB6nDmI6MnawssWXKvVvIIlSsHMR
11IyYG4wSa0jm80IpljZ38H/PBPbvcpbooYzdYu+ku8O3ncfTv3aKlxcxWo8OEYycQkhr/Q1XVZY
m4yGtLiKS0Z02yhoGYY0/XroSZgYoukeA9llji2o43P3aCgmPgV+hyixbio7ejNU+UUs4ScqQTZh
hMJMmU1ZG5r7wANhK9RQ4yCeQTYI9zpwxMMUQhfkSbrJFYhLyxy/TZ9gWHqNm3y287UzDm9BGhgs
kMWtdu5I7ivpN+Ex5Vgsvew1dAktg7RA3t/8kNbpa0yonktgwtRWgmSbi+IDvomtt3hOvK03fNUa
jTfom52homOV9AsEg47dDBbq1a+qnsCSlTk76hgl/gca10Oq5KKAefKc4IURL+HPUcQgA45UkQ6k
gxkJ0iFdoLz0iE8A901NEOYsMLXFwJGBduqJ7qmJonI/R5O3Z2ZwTaoLGSW909w07LIHm5W08NHc
GURWGAPnstEA9XUmC0eRZiwRqMcCwMJ+pGg8dmZ+X2vj4jFsWBvVRHxuUu5/YU/+JUDh/zN/8GP8
Hx9lNTWxitr/efWwe/z/AVAowLr894DCq/eP9/IvD//r/g94wuXv/IYntJy/ARp0uGsFyCT5Dzoh
fyAcR2J4toPFqA/67Dc6oW3/zbZADhNA70H2MqEswRJuo3/7K38CCM0PAtuzXOl60H3+jk68/Q9O
k/7T//49QM//M5wwMB1hAlGgirL5UZw/EY0G7ZVOkkf9eYFxCZILjdp7CLIaHCq7J3IHuqTagNJd
+wxAwuwzqN/yIIfI0N9E6tHVuHC8Y+/ey+xiynOf7cIIFrmN0YmIkmYmk/LKUGIvyE5GU5AMyKO8
6VYgbe0W0SSZJwPPGAMY+kDnZizwKMQbA41EB10KSdqJ7JyLzftH5vYXMUxXxI4eJdkk3cx2bh4+
MfTsxBLNyRIVs0bX3cWZuQwJiP77TvTzkOXrqWbkP8A6YyE8cE4oTIB1RMDn2s2aF4bLXyNNk2Ez
XcwBEXXDi5rPVfaTWpjByW1SoKk0859pKG8aYt1SNtdlb57d+XsI0yM22LWhp5PfejuMH/+ECWb/
mQnGFfJ8SzowFqDI0Pb/9Q80pyZ3J4IDkv4seeV2/fsUvU5t8I7xgr1gmB2QArNunVC/LVj9btj7
w8uoL3NNrsKP1OBQsdSCdWNBw4jAHG6d+smzl1HIC1/4nvXiToCNMPzxn0CeLO+/uLk8eJe+7XgB
t/Gvm+93IKo+7RudmqI7m8MTESlypjJB0mBdd2z9co0POdjyQ875u8pRMowELOfMHiB5h1QUec1W
fzsiHs/1tPK8xU0U5KBfBbFjJIYT9mFUxoMR3nQAWqG7bbv2vXRR+yCljz6FkVPoIeniZjTUO9wy
8jAmyPOsXI2XJHgKh4s7XkL3R00Afe9+qMwmu/Q6U2w+HqrdiOBbzBdGwE7/BanspsUnDH2Uo+JU
hVgbFBIAFhBkQSkELUb2WgQkzeP+vaZLLuOLtJ7iRUbev47mxfFZl9MbpsOhDnpmWtGu9NkPtpuZ
iWuYEDrHTd5aFv9er2KUGqQrbuTwjddgVWp6mjFhf46YmNAi/KmVzbf2YQsPe5rqrVvUj5EkxI8Q
EAQGyCmTo+/jfwrdDR6ZneNUCF/krptOM2gJq4CjC5JFGABz5uWht44WylgMBjQzLLrVfMmYLWfG
SxYCCBeIbiRmWEwd+bpqwGaODUkBpEbDsGHDvR+9W8tWr4jo97Xp3fThs5L1xSatG/lFXQ1rJEI5
k/ay9c5t0T+0mkWbZLuRnYr0c/ase4FExqziPfZXsN5cYpAUoQ++gFsne6iTXTGgz2CPkrNS/A5R
84MHADaH7ZgG8V8/4V7iNK6+PuP3Px9Q//QE+8N/cP1Oo/Rd/vmLLIftf56DvLB/O3w37+37H/7H
tiCgb7rrvprp/kt3Wfv3d/vyX/7f/uFfvn59lcep+vq3v34QvtwuX03FZfGHE8uHdvffn3K37837
x1f2l6PO3otP/b/9zb+fdfbfJDMH7Me27Qu0A/+J4rUsULyBZPBimtK3FiTcb4edJf9mWZw9C8jS
k8Bk+KPfTjtL/I0a1XQ47Xzgn0gi/5XTzv4jv8/gSAXFawZiYYz+7kVU4WCy4h7TL6mKyKE7x927
CSQiAGndGX+HuXMI29xqUTUYy4wb4hdOlnSvdanf4iWXGMp+vg0MSlY5tJwyjWa308v+IIlp1GFp
oWBF2L8fgqfM5aWTYX/rpa7JrtIsOiSSjbnHzPS7K/Dbaf7709td3v3/gDH+4/f506lNfwtnhbH4
CaZbBRTea0hP6eat1wrm8qZcIzesDlkfRbcybBkV5TTjTA7nlzrNed1UrIPHBhm41di3U6ZPTYQB
0A0xLrqkI7NFWjmE2K9aOf1MTMN9TKomP7v4oVBYoI+K5sUF7JTPAaLwAYo9x+sUbfTMgsSoR0Cw
gf6A4fQcVykj1fFHvfiqHB8lbIeH9p98DNZC6fyvPobl///dZR3kgCSBYvpkTWRQlfPP0TFuCJTe
ubZ1FbXyeeriPeyWFerIU4+xqIo+/s9XwPojDvMfV+BP4L+Q8GIpDbhGGCnXrPO2jRqefRwTqtJ3
SP3WaEDvxuHTqekW+ie/sl6KbP535s5kuXEk3dLv0nuUwTFj0RuS4CxqoqbYwCSFAvPgmOFPfz9E
3duZGVaRaW3Wi15UmVVkpYIiQR/Of853jh3Rc8Ib1aOBy+XvX4r9u4fhlwNC74Hzs2avOiLLfxU8
yIznqViPp+JZ0wexGfPs2cozbc/NVD84VjcGU9iYz9xII5RJuin0pZQ7rWH8AeeICCNWOfg+AIsA
VLA1xrSz2HpBAi7vmbRh9lq1/eBid0nSTaeid+SLH3MJiQ/9gsw2xVKI2zXemJA9Jpqct0L2r1Co
iSm6kxPkM6eksg/NdVEV9Kf0bL4mnQeiq/x3xRiRQWyL79ihhjSylARpIe+ztDnrDebxEOno8Pdv
nfgrjvL/fIrWL6TMtNaHwe/j5tiEzVmkM/1o9rNWxTAbJb5gvSQ8tjWYZ0X9JK9Sc3elVGcTCkQL
9acPjR9//0J+4Vn/8UKWhetPT7KjzNajV7E5tqK9xJNHi2Wd4uAyH3INE2cpGVfojuaDQxUXLO1c
MCv7ffbEV+05b11sX+k8PZiU+dSu89aIYtNNl14ae8e3qmAyyw/Xnk5//2LFX0+mf7zY5c//9GLL
zBTgAqfxyNDhTgK5awawFIjaJ5su2ZbQ+xAeiN0y3oel6L2bCnjWHKIPeg9LfVw+RzuTWMI/vB5j
+c79h2XAWr6jf3o9YV+SoZ36gaPE/JiF9Rnf3D6OzDsMHOehB+GSAaxbOjapTpA0cGCw1Z1qr4XG
DYHjU6ETDhpLKkCiPZm1XVc4TzP2yNL/x5VqWZj/00tcHsA/vUS7QdymBqXnkoBA4prfWilh59BN
7ZnPBeH+Vdd8OgsPLEr3tV9SG5UchAyf/uEj++uJ/I+P7JcNMB4Hgi5ZVh/t2P2u6TZOFo7ZKyPv
3W2IPf6AHZ9EbzGiKrt4ecBD49EJw24L/RuPoxIIrKaTvcN7eB1dRuYzhzo2xZi5HqHIv3+Zxm8W
dGt5+/70NuVUmpStX8hjU/pbvROwuiaoT8zos73fJDXVDRT6ifJYWvJMWdImm2EHVLRQrtmbSXmS
htIirwKvV9/SdvYii/BFb1pCSzPDUKejTMbBxv73L/d327D16/6jO6JU4TQcu3igq44CM+zWNjgm
bSvo1C0zymvpESMez7wrwnBDHshmVugUF9KXlGUrjMV6cS7helCwMUvcOd1xkuaR4oyLl5mP/VBh
jS8vUW3k+8mWxFRKXeyIYFDeoRE/T8LsiHyawkOEU1Z2dMTMBYW/XWlxCxrURwrJnrrXNzjA4brw
bGv197/8756oXzZAd2zSrE56ebTp9KqpMzcslypkZvdhe+yc9GC11KjIKfj7v8743d/3yy5XhV3k
NAkrJC1aXHWBRGOHnTlUmFQdMG4Vt2Xt6ycvAVXU8XsGs2MALcyRE6oyDELbvk17pE2g6Cu3wds4
Suuomdy5ZFze0SRjPRrTvHiCyURT3VSe8rh3Tk7CgD1tIHHRyHwz9sNnjMv/H36n32w/5i/bjwJW
5A62Vx97vQ3mksSZEX22s/fWWvbJVA71d9W7X2VUyYR3RsSnHGVLM3qOz7ch1qqiBP+RzwcfW/Zt
5teH0oTmXsEhXo11hlNQoxklNQTQaXfneeKfPozfrLjmL9sVoJgszHCoHKvRxD0jH7o0PlU6rBmp
M1BLpss9bTzbJKE2igSPVY4X5elHmIT7RlBxFFdLvteDtOXRiRvVZBRZxc9k0v9hwfupjvyHBdf8
ZY/q6Beaa3KsQEajW32KjkOJrzDuhww/KbsVDnK6VscMUoZvJwFdTfDFFgPR5LX9zsjty5QDp6nM
DxrftGPcYIpW2AxWYU53nI4J//APD8Fvjm/mr7uXa5V9B0nkyJD4MR0aF6O9RMci662nDuVh5u0Q
NQ+YdQ5Z4lyw7Op4ZwZvNY12MOCdXdWpfKjGLhgH8VhCFBAgOfPI+odFWfzuw16e3j8tyn4kG0uO
LEyE/wNfvei9s9f1YZ2k0sUf7++77qMy86cmCr+5if3w9+/Lz9//P32Cv2xZ5tx2HcMxeYTDypgM
EOadspS6qfwxfxBh92rN9bNsyv2cPuvQhipZM0aYAVS1SAPjTW4YIIywv30Ahfoa+piQNd0COViN
vMcakWrjM82i2Cibfuf07WsCFnUFBuqWKq8Q+2brLdHibmMUVbrNo/7WsgaiSQnu3RxjM+0Id3//
qxrLr/SfftVftr0hBKVC8lAe03y8Agg+elN251b2ZrAUZe3oQFVHEN86po4HuCliLGTfwMU7kAW/
NZS+k2TNwLrAoWl2lvi02upICCoAgYJ+VDLBMf+96v+/nQH8VkL5/1D9QK3404e1qCv/rZpcaFH6
3//r+p6iB7Xd+18kk5//0r+FD9f+FxIGAgO2CYAzkGj/R/hw3H+h3QpTd5E4kPMXmeV/OojEv+hR
MCwdqd8zcPXx3f9v4cN0/kWl0YKVN3WxFBeJ/xvhw/7rUX0Rj/3FKCEYFyCnGP4vT9gf/XnMKLBR
tyQjNBGaKzN7ksnUnysIZhuj/L7YuCtkjc4l8IyjBlhJTHgaTLgDRdFbWW64HSTZ2oQ+u2optito
uJuXqrtm2NZ4nMVC25hqDWthjUQqypjDtuzoBg3ND1LGHBCWGj3nZ6PejNELbzbT2WamcE9bqvfM
Uk5ran1OZStIkin7oVyK+oalsg9E5ztSPaLlUucXdWxxM2ULDBf9Q0znH8bq5CkS9ke31AGWSzGg
sVQEhibAbW5T1EPSH/inB+Hu31/Pv4gw9s8+nD++twhXAu0KhdukTlw33F91bpHl01BhZN2R0cpW
tGC89LM2rCdnejUq6zspCnOdD84bZen2YcbuphdufGNCbdKhHl7o1F03i5eBmQtkZUzEsQPfFvNq
u5myb1Kqmx5QK3NgPTrYBkYcFXO6VPLg6fmw46OoHzKwHjB6iq8CfOM+MiAi+SVZC7cZ15RzjzlG
K2Ve3AjEJyF35sXIvG1hPhshnZK5Gz3Cf4LLO+mH2Cc5Vha+tfH76X3W9S8ftSvm0HRphXofO+bi
NSSxFUA4n042VHEzr49mVx1LGCBrNy+KY5QxbgFRs9MUkXrQqDeWtADAYbEAfkFSZ+raaCfL7NlV
rXbRh8gBKOTvBCOhncKZtxNzvxwmY7DkBf6BSJ+vSqebujaoRXENpvETHVXpUIe3eBvjo8nbDkkm
vcUXFNvJtM3ZPwAWF8R68+o4hrhAUmcdW7E8Fhmz1wngXMBT75kI4r4WrRwPG3LnDlnQuvmmnSMQ
C1qx7yaghZUVXbOyB5ZtEWLXNMz2dJhSWm/7V/jaTRA1MINnhcPbFPAQASako6lRE5pTZa5H98yN
2XNaHk+jvejGACuFUP06DxkRYGpa1ZiIbgzvNUQf21Cb3gcib1/wcr+FtMU8E3sJBsVFQm+kGRip
1yzBZKoLW0s923rzAcscnyHNAYfSb7kltNGN05mr3qCTVpXVGWkWc61LopaSWL8BflqaONeMLhjC
0LypwLxUiqxpge2LyuGcogUrGSBGih5/QUGbFkUlbgiDMAmYOVOHq+bxzlXNAzCi8kBIsr8Rmnfp
5uEJANCwLVqulcSzCVo7aEdd4geJkukTBcp7TbYQzZED6RcvnnsoBkVL3jZC7dkl0kamLZ7zhplc
TPh649k6LGpgzJDnrW8MIkKomywSbmg98xvbl9j2nxWuGtMdwo1h8SkZhU/dKy7t1J8Oc9rtablv
1iE0uE3mp2tp1SPuL9UGsYOLfike0Bk9whZYuCn1xkzbS5dxCmij4aGprHsH/35Xcp4A/JjsB40a
3rLEXlL3wthZPE4rve92ZFSbG5hUvbSbI5wotBHAyQ1YLM3yeEPjKd1pevtgzdlb2GCVBjqSbV2y
xCswNEc3NpyNrkUviYXPVdqxeTJssvkuXHNCDupshCnY7NIryJu2xN1TGCHSjYF5CEj1xGzhzjA5
6nRTC3zHwz7v4qHBo5eD/InLUT+6bSzIsjoZ8Wxb2zZdffF7I8MWx3CxluWjp8YsmNooBFQhXrSE
lI5WZ0HkTOYuqeyLYws/6FztOcOblvSVCvS2+jbZyS2dv3sOx8auLKJzZ1GlDC2TXIasrnWM6qMD
5VsCvVij7Dfbhq6XlhTz4leHOczkb9bFvavlKw3wD/WcVGckGbkWK59XgjKb9TjnDl95lbGa5Eff
/omUY1nXG2zglkcu0JHERyPtmw5zfOPVzYZ+Lijk9owp2SOs5dttGtCu7a39xkW19dUDNKwxSCvz
iw5X7iCh8axn9RMYXYURCjyz15Etiry0PmMDNYfwRNnALi06C8CedyW/HwcQ2JqFaeBDAoK3RNNA
0eJfJLNshfbXZCRw4iSBDX1WDNRR45LuS9jq0A5wQGKeRU7QeRq5V3JFh3AAcyhnLZCx9Znq8hAm
ctgMSfxl6VLb5HHR3TfeksUimrN1BFmAKXQqMPE2ZsfK/XRz5twU3Xc7vW9Atxq8V/iUfsQyY1jY
pIfO4H5Lc0G0sx2TIDJwpKScGOoJGJc5Tl8d/qlHjCEJ+nivDe3r1OnJJZVoVCgv3OWM8UI8k/by
NMAd1e+oCfRW0qWYoWCZpycMs1GKWaDQ3oEgPMRG/IMG0WcF92/FSeWhmaLxrA92tUHjKkpUYWEx
YPTr9zymKEGT3GcbbKORzhUN+zS7ACiUQZj5UTkhsVNzvKkqtKEZD+1qsnp8oEA4M9VQJFW28MdC
bJPOUJ2NmBU69Q5TL8J1l1ivBTPloAfWGRZkq7l5luS1dclWyBr+FCfMgEqNSXXJKA5DAnGnvNHw
dbcVjW6EAnQ735fRQEmgAHClTw6FOpbFERyGnuuZw8sEiUhCO65jkOyT1XT3Xh119zMJBfZMMqDx
TTZC864bRt+akX3rdeM2KgxnIaffYb2aLimGHUv67nG0cE34ntI2ejm1xzx3DlYjrYOFcY+pMnUK
TYGpr3a4lRUZNbLT/K2mtm35j1aZ5PlrbOdABa/1bHw32L0Csxg/x9F76fvuuZr8MqAZfYKSekwi
ozo6NnICcVXy79ytbqqye1OSnIwbWavUF3TsdO/z2Pdn14Sh0I5mFVB2bjj9uM1SUFhhC4hEGTTn
JogXK4C4UPd4TJuOqTRdz2D+K3meQFL1xO0MpX36gEpWw2zvRdyOFDkTb2UN/E758TUPCSllAzfu
ru9w2ts+Iq3Nw9WVLYY7xEuOTriiEvXgQhK72giWFKQcRCflSy4BDEHVvmndhBA48IwVjGDCr6kQ
xB/lkVN5cu+I+WuCdAxpFiJYaT5Xyop2ZctYLY3TVb3AcbGuO+vFIR4kmrozU0x1+K+XLRtLVtag
6A0j37PIE289JRjFgDsBtjGcHjt+seka52NRdxAjx2MDV1K13bSpy0QRPO3yU6mHWMiNVywoV6tC
SMQhujSEXkTrig0FtGTjahYzQgrrxsi0rTaR2UsG/x4E1weCzwqmIlbnAaqiC7CtJadxVwHg3JTa
fEeb2fCouuloGs0TWLybudNpBlK8NeC89p0M9Ljp9v0YHttMJvxpCPfKteSa2BHLbXO0Ks0E6k7u
bGaHWIezzjG6ep0UimqtF+jp0p4gg+e0S6WC+Hz7QpxG6FA24ahvmUONx9Rblb1XB11NNFRiSV6F
nCQ5RxML8/jQ4kIOYIfpqtCji9teTWeSu9gaXpgyKOBBWYDpnYPSHFPsrNA3a89EbOSHYYQDDCz4
7lUAssbQeImdqaZ7qPaCfMIvQbZmqbqZfm5+2tr1ox+Vi8je8qXaOYooUOmudBGR5ss/Gzhyz3Nl
3JCEgd7jkdUeZnJdkelwsInaQ+6XRPBLwnj0IQZEe5npZsviQyBzGfj6K2rzdjIToK5E9h2Hw7SN
bbyAgxJxMBXfmhIPjj0hsRMjVr0HAs6dUt7VaFrYB/OqUWSFrJ+jL1pvrFC+Ej8mBsmYetVK4E9T
40myuOa1jN9tOH905Y2XMqTpRGwbWR0BrBek6ZApfOtErjA72nxslS6KnZ1zIm51mKPeUZusJMjq
/oHdytzr3vyWFNMmpF9rLYkSiYxHuzbbHTFwa2y+Gw5Zgsz6IlmW0bERXaTgLR1qHd+m2xV3Hb4j
02P0IxK32I09ZB8tjK955Q9rNNfvWqO1N9Rwm+uGxA45E8q6oaE5xI3ytZnGCYsoA3JLYvP1tOzE
4gV8jxTd2StArnR0fxichjbOtTFdn78qIWgeDcekMvCAa+YjYJz6iI19HxZlFhhaqa1qIShnH7+w
UE+3HnCtJH2W3nSyzdLa2dorTjh9SyB1BKyHmzRvCWm6XbhNMkNcHKPqdlHsf1dj9AMdBhAKEg3F
Ze2DSguuDD078MypfmVX+XNEsBXkljue00KEAVmFhiAc1zULN48vpmrJNHYgoyOOydNxrJjWF7ar
bUq9uhh99Bhz47pQ6D5SYz6OQU09zcpja6I4q69PqeGx1i5pWBc5kzjM0WZuK5pswAVskDvB0zQt
JjfiC0z65m3F33RrhLTruFZd3xdWeSrq4Rwb4RlT62Ntk7ttc3UmPgd6gfR5k2IHOAMmqvdAWc+u
jKNLiW9uVXOi2kf49YakV0fpKvDURKY4tSxzvXHecJ/1g6KrhlWVlW+jL4GvR/UD8IKnqgc/lQMi
aMaZZk/F8RpjCpXDRcNeqmCYY++/Fm5HlpQSzpWeO9SraCPigdLM42CZLBY66X+tp1GYzietvW9y
bU8qqNpYIXHlIe358mJt1jCFZ35AxWtgk1Wg+lUPEtEs5S8d2GC/f4RLt/VGy78D93gL5xjW4MzX
19ZZf+guwcVdjzcjpgW4TLazdpNeIK82PIWyuI8G56lpTOMy5FdIG9a6NRFK4p7tJFxCX20br3G4
1zQajemm8e2jXr6HFc2JtV67AUeOHaxea29GA3KFkzk7vgFyo3rrIclH61KbNqjlrKVlbqQFrPm0
O08/1Zbxqvs1Wm8DIqgGELDKQ/kMbWsXgs8i+Ut1QQKr17S52nuC1hXf4S7XHmrfIsgqLX3XVhWO
4xUhB6zUDrgw1ThBoVfxusbrvNMm0mrLD5Y6tU7coS90aLtoPyXqfOW98Hnm2y7LnMDVoq2TheRB
y3GXRlZ8KKaraDSm+BQfuCXud48O2STqaWKysge+7PGKi16xp1vkzeiib1n0QmII172q14WZtQeM
QDZMqC/JthpPKnkkc/AllOastCI2brtZvZlReBcKB5qHnRAV7ROC6wWHvBoAAh5O505WcY2eQso9
L4PYUHS3SAPzZwYhg8jLpvZ2Y5nGgWtD07CK6jMcjCpoTe2L88F8MujZWLL8HtW5QcOh49j2Pdzl
6r6qSe7FEXCkuvHYz8BlJFWabk0sbC6Vn2tHICdzi27uyawS28zlsOc8crKRo1Zi6m44yq2njii9
2U57+rY/9Sp8cpyWhZQsT5eAvCy0al/XZPMTe76fSd+tI0w8KGGBNnJ74kumB4hBKzN167OGUBaF
Rkz+t35S5OaCOdf54DPtR9FzNKsqJ9sqewJ/WBKaalPtlI/8bPQ3hBqSb+hqOBUBtaVrZ6AYQsXD
BsA72Y2YH11McYA1PbxXnnul54qVTU3awSmGNSFVCNmy+u5SAXQYfEBzUg6E6oFrbc0u++jU0qNt
1GpL2L8G2mJ5mP74GcWSaQBaCgWOc/ka4g7wJEWortPg7vs+xF2YVg0re+qErMEnN7FYwkosl3hM
snM/1UiVSXWe1EfWx842xDbImoJ8SBWIgGo1rsrSiG8nEjtSo93BF/I1+ckcQF4KiuqpNGR6HiTA
yAkiTG0wcpolNn991Dh4+RPQA9/eFFw7DNOlB2gQX6oI7wvg9buqaDd+I/Fc2PO4dzp3I5z8G/ki
Vuep+OQuVm/i0numd5cBnsZXwo92eek+Y4vbTh5M9N7P6p0DFhH35CImAC0jmHhtrZjiKmc6AYZt
Thk9E4/GzLJRpy3wT1gsaSJOU+2hd0Geykm0sXOfLSeX2AOaMehoSHGjRt8XkqSjI7tXuH7apjGE
yY3Gy4K6mB8Mxv2BN0H/0QnUc+An7ubXH66T36NO38pwsvd1z3laheKes9GgIpy3eGbbJv+MWFwK
F9KjkubT2IyHtokA1BUDiJnuvtTNhtmUa68M42ymMJQgfpzw+qi16nWBH05+jJzQ9yEGzSJpwRE6
x3q+NQad9YRp+CptiAfO6hhzW6Mj5wtaEsf0qvPZKptxzxRzIcSpeNN70IxQBshoK2N4BN9kb8RC
HImT/oGKFXGnIfOtSETwr8fehsQcMeSK67mbDNuOWi3GfdXO7AtEtepzgMAbOLQSG0Nnr0g6fxDC
L4Kwr++7Nry6dsWHzE1lpY1gKXA0eyuzC7td7vrodfRBDGG/XuBc6xG9YttrYFMwOK8yZVRLNw/d
uiFpM98cfhQk+wrN3o9tyVVi+GHaNbBNfeI0LGUfeORle0cO3HJnFK5MfcUKapJP3wyf4UAjhfik
2Xg4pzQ+Z2NlMAOKD7qpcNUUKJzuWAv2i+y9Yk+HZzM/0SnwxK/PKXKpPzSzutiPZvpaCAl2rl0q
ElM4ogCkvSa/zOUo4K0hibW52Php7x9Rm2E2k1/BI4lsYwFkS6zik1w3lFyq+DhLwI8oy1saj6GW
0LO5rFd8sxqYspzRbmNlmXQ39WAX8sU90hIUn5vpo4+/FMq738U+132OsvGoaRRz+pfBk28s8P2B
oQnW3gENoRieIKVwQrErY9d0xocjBYfWMhLLFzfBxSfOBgzEvisGBEsuZ4NSCFZ4xuks5FJo9kHv
cTKg5KTYcGJfCaWn65QHcy3LievLkMgNWptAOS8wKa/NcWng69pLY3YuaQbgAo3kFDtXQV6Xt1PN
/4IU/K2wPagbod5uW3faZ01CQNDR5FIao2PlMakHY00ZZo83JyZ3S5POfSEKl5oJ43ufGT2gM4fu
Kt6fdhZAYNw239D28ZHZmrdviuJH09EX053osgeHsNR9lfgOoqET53zEPjLroKoqw7YfWqS7HOT4
tuu6TxM9146E3Buxs+eOuPLaojgVQ/lVjt13V+cm4f9cH0kfu5FJwSfctJRhEStpL9eRtCgR0ij6
cwafQq2lUaEKKQEVs8Y1gFy8wnGB2E0kts+ph+hAR2its83oqnH0dMtJqmJu4PAb19FnpdkRRFkZ
HTWZejiKFoC5n3GDldVNfrI4NZ9KkYpDE/uLDFsBpSC6QZvGHoPDivzytE3gMRxSYtshcbk4icYN
hE6OiTVqxeDjxpVGpJP8HuSBggcOcPRZhQ399vzSiO2gu7djzSJv8HxtSY1BBTH7PtAPKf0amw7V
CB+8cxUQUTuDxdtVXbSZOAy5arljRjopcHOGsJoCdJ0mmAajxkPBjLksRbEtvPaH+TMS2WfQ9ZSB
wyjLtk2evU3kEsrSsU+hi/xiFM6hsyjMzAttnzeQ0ZqpoOAnuRXIyp5PjXOiv6ZeUgVsTkYHsCQy
OMTSWRby4UCmtq29nlGQpo/RnTlJxCzfOGmyj0+h6pi0kB84GHH30gGWs3UZvyOa7GL+Ty+iFtnO
VJxKB0oOD3QbfyeyKYAnuU4gHiRXpmO3uEywcB28pv8BBi8/culnllyhqeLCpw9RrAtLAaism5u8
0t1gNHDz0VYRC9S+HqpfQmVA6zh3LgyDC9TEeZXxvQs6ufaB5OwUZ8DVLCoRCC3kq2JC+nUcVkXG
okGchuDgQjVsyPCcY5rm9n5CtJhQHRl3e/rhDFx2czRkpRfMzchFAr5GDVF28l11NZRMjZt3S33q
BkVqbxn9yR4J1FeA7261hEYDkGOpPc3rZLl7KSW5EUC+zaZ7WYiJY0PIelM+zbBTWqdd8Oy8oNpx
Aq9r7iwPZktHB9QxLzIuSnHIXSTX1sjJ74B0fexbksVWfOb5bWcnNIFNWIFbowLRR9UkQcFwvikZ
xIGYifckbityS6CRqN/22vkGHOp+bFBz9Dimmo+mSUNLxCER+Q/8gOXaHcGKArUiuhxxFVKELDgl
0eXbcdnuvJcW+/cuHsi6zIa7IJSihme9P80sLoQjrbNWDsXF8Ms7JPflnFKfBgeEftRVYisyZO0C
TJe+FGOFNAcfdeSjwa7f7SakUmRiF64d/XWgctGGL60m+w6xG9fU7JE9CV2QGe1DhIUCjIL2k77j
E5zvUYjvB6GuszCH/RwSIkV378J2CBK0lPUQVY82vQOBGeHk1RiD0X7Fx2c2NNFFWFy2Fb65qOU0
4/aW2oc4cTMoAFs1yxdYZJQ4GhWAy7b9SE0zOuW2bu19ilFNL3Q5wnd3TqnVdNZFMzC0aeXXlKko
AuIQlbZaVX8SZ01PfB+6LtN3EHYATeUonFUF0D738vdmLrdoAnbGgGyqGRKWJX1qOETwlLgb3jlb
aNMuVAiHk+nv6Q0B4pjNex8kQCuZbZhVtI26ERp/n96oOfzOqQh0DPjKrfDNt9l2N/rYl5cmVNS9
uuWzr5IHu6eSxi70W3u0tXMKU+ekCZ9zRM8ED6tHatGfN5RwTZPIh+t1rZ2Z23mBjqI13BsagcCa
R/RlmSBaIi0Fw1UHZpImWwAgkneHeT9Dn2hj9YBZnepd2aa6OsxJMCVeGL1n95QaQYS+67i0bMZC
9Rt8T6uwBYony2C2CnPPdmHuly0XxHt07pMJXn7CTO4QOm6+h1L1UQBP6pPSvm0Eb1g7jSwJID2B
QyTH3ipJmPshKSbhb9u26O4G4lt0fejGpjBqjtnJay1s766rqV+N24qethGXfFzG4PeUltzobMUr
qJy3KYfrm9p59FwjBJtIEGxWBWSWydhjV71vFxsB5uyWB+FUR/oeLHz+HGs5WrPgMB62tG9YNjUr
7mhwrCtdatmiI21YyPUj4AsDgosR1XrgDuNtbomRczBMYiGNe5/R7EV21dfo0eRLzZ1c8Ad1kdzb
+TUuB3G204epyxXugzQYHCbnTtZCEOfAsLEm+PhZOm5TqVuc6ceXgk3shqP3G8NOd1/kDhcNp3nt
/VmdDGhCUcMlazYrItERMbcw26XMJ2Hhpepa1xg4gECOe/DWh0kwI2y1r7hq9d3YqPGUZfFrKeLu
Yu1Mv7m6SRMdnC469EpRmtXS76tLM7qH3Kmo1XvVJ/ISDX8aw9TgMIuURdbj3Eh64M2atTyaUVa6
9i62JeFITlazx0hKFzH+iijbSKO2zz3JD1duUjreOW9em8b7jCIeoGTOavxpPXK5xQTPKkExFCmM
jKruvC3tW/n6vvPJxKWUDuIAYbY4JN+yOX+3urjlIN8f6GGgwhbA1m3/IabB2fqZoExijEwonaxm
kaIgJoy/9WrYE0Cuj+OxEGlzA2uurKZwM1QEFEafwyBbfQQenXO51TMo61PQzzOb66BVwz4MASSL
GIwlZw5wRHoBSdRd6gCnyN+PDnViU3gYUQCP02i+TwOoPwq0baqNq/jcYvE4l5Gnb2g0az+iysWq
5vQBq1a9KcVI2UcRzTue38AW8b5TmHKVVn6kFq0wQpC9qCVT75wIjTBS1s9B427pFluw3IxAzeyg
cbO5x/RA7bPe7ZZxLNsKp46F8hnSTJO2RNypdPnGINvjKyN+hE394NNXGJCoJwqTVWrXypIe9LB3
N3Wr88DHhH25Q2hcFF6befw+QK+65RFJXmAfJTSorLu0rw+Yaw+Y+fkGYScPELU2XPfthR1qrXrS
pwG2lYkyeogqhpYi8/UUsMZ8qaTBcacZ9oWb31Dpp6El2nS2Qb5f+0PkwyaBtDFQSwyXJLoFkfPI
eAAoT2Ggz80ZHZB1fHWLyFtBF/LWueRqWs0FN1gt47H3y094TavUnDYjiHwdrAdcOVqv3Nl7+Plf
wqdChHeN4hcmv50oD3iWrCPF42HdPVXVuBvZJlYpvGnIMBFDVRqA0Rk5oB0rs34YxAvzB29NjUG2
wbwaRd6L1TC9rawOB2GvXqPKbnbjlDHwF8rgIOeAehhxUZWYoSHcWCzTQ/RjIgm1qkwtv2guKStR
a9wDdTfdQTyb7jWPOFcetw7MfvPY8CQnadVj2m+4WSagRl0BtbXWtGuogG8bYXumzWoE6A2/ptIG
1ihv+GZ3xSlmWDR70663m3ojWjBNkWXfQC0i6ppAL2UPLxhpuY/SKj/GrBKrReA60viOTXIn4hFu
nJvcVh61NbWIgGZK1NGu9Q6NgjtltkzKcu0t5B97aeztDRyMaxTTH5jfvU1mTLjBBuIzTv0K0W48
+/mg7rEUALabgG6a5i1pZOomNKwKdCiTx870TemoZtu03fdEF+t+0Nqzbdunsa2uecIsVM8Wfi4Q
pCi7LWDZnbpBm9ahH38I93oYo2kCmQt2gXF0j/4CADiml903LkgTQWWnwPvi/KVBe3FzqPWmzjU3
5x6EvjMFujk9ld5on9qcaZfT1Dt3Bh05+VTUOl2QiggMWgb1F/TysClDzDzK5IiZqBcn5uZs+SmS
Z2qxeFRQ2MoCJbuECMdU7alJaHdDYECrrnAymEMJqEGLd3XkEs6mOnA25lMRawLFn4KG1rEYMmJc
UT4rsY2jGqNb/zqcxTiMkO8Fl/hlbpqXu9TN0BknNzr2Lqyxmn/kIBWu8Ow1Sr/CE76RcT5vbexF
UJV1HUtT2IAwmYCVNc9E1o01TDKsHQSEY2p9vZFCZdsZonVLnHlwLM411DJsHfa7Uuh0orn6c0Ev
O34OjduZF31S6c25N8LvUmhfuDHA47I6G7P1X9SdSW+kXLtl/0vNuYJDP6hJBETvsMO9PUFOO5P2
0MMBfv1d5KeSvnqrU0k1qUkqlXa6iYDD0+y9NiMXnYTvPPJOXGCsnda/Jbq3Q+ylnb3Yf/d7Nm/x
+5haYE3a4WwAuNjK0aIsiFIS05r6yjLnkEYmGcn6gpYDzEmULx1Xj/mkORdj8siqjzVj0/sbkdeo
5qt7pIKS49o6YtLr9+1Akx57fXrIyjuuiCePkPd78hy3DrKNMOeu9jpzfPAzck6b+UZ0MjoZCft2
Uf6ZxCgy0PA43EAXO3TSLfw2o30aizzZckiRwJXBv4rJJCUkdS9pYzaRE7l3LeMacgXm4zDGe18f
PTwpLuR49NzbgQxk/OtMl0YrMcgAR4dkIm8ahvw+1sqLX2nepaa/MjoFDWFM1i3yF1NhxXO7S3eT
YLNOVbVK7dm/WtVHjRh7w0qjCAkY9jdLW+7chFRQgG1bS1l/IL/HmKUp59lZeMcGVY/QnzyyCwNL
VXbQQKNEbteBk4+NSOyGAfVQ4hqH0s4E2wftM2bfE05x9T2YbAzGttgm8fTAnVPw+0LkVe180Zvs
YfaWQ0w9cLrkSVm/yJJavouYh1S41QJn8rsgiZ2f0dSJhp9akj+t+aSrhGtp4NHn1g8E2XuHKRoP
jmTD7O6B8k63zmkf477rd7af+StdExS1zmAaFlQboBGKMe8+FnOufeTxfhwoTIRBBFCVv07jfIZ1
1FxaFqcHg/T2JoosJP6NHy7GXsP+ce84/rWCg0m6tPccjTctBe5YOYO5YaOxQWtYkJrUPSvaWeQj
75Kn/IeLKrAb32xZv6FN+/S1dgz82dF2aMJ4zDovZkQtqUX6g62Knv1L5cEr0LNQd9r5burx5xgz
AiebSMhN3dfTtXEQosedH46xffazrN25nA5UA3DLff1raaEEtD13pF962kbzvecxwhuSWWQ5ka3U
b7msHtk6EnAzmI9xmdrbkcRFjaDkN9ABL53+Htu5fZbgiUDhlLSFI0ZB0L+7MWe/1c/UZ9p1YeuT
yDaHDk5qVmS8iZnI58yAnA/KQ11zfVBXq5meyZi46X5OmbvYu4S10tlKgOY0RGYLhv+aJqwz4Rnv
UQTmb1zM5L5Ga8OIt97puTKYOadPcw4oEd1qqOneaYqEfUhj3Qg7n64p0e1hX6TzN3NRl419gwMo
AC6m7WXV8EuKZgkag/m94llQtgAD2mpG81rOh2iNTq/XutDVxaksRLzHbfOnW6mTMDvRBjY0al5G
WB+wT4vFwnXynzxFEpWVDYi5BMWADpUAGQGjjFk7W7Y2ct9ErHCr/Lww0KnFEMD04S7V9EB3CUoB
emTsYuKQkADRReVFyMuDW1xLUdk57BpinmKmTkRDP2U/kxNpQd18OXz7UHrtHue6iXuWYVQ95lff
6dCRymi4gFl6t7vUCSLmoKGJoVxTCP7mAtgfjNx8wfxEiPN7ablJ0CcmPueB8gDIKtkcHlI/ovX8
NrMDAJG3uEGcgVxd20dMIyGPJdtUQ6fNJPLcxgtPCdJgQ7xUP1KPbrA9jKNey7dlQqeXzsuyI9X1
Vnh9TWK4X+894dNCE7HkT4m3h6l1RCnYnPNGAad1Doxk7+tBI7yFk8bzG+PkOzdJCMMRWxLID/Sr
VRIOFZuceKnFfkbNmYN53bctg+axkPeaHD4MTVBOQHhefeow8vL8pRxZZWo5INy5l+Y5EYTPDTTt
lIfkffrLb1Vzk+e20gCJzgWVp8y2IxicnQ+/DCFuh2JrLmHBQW5bpviVmGQ007SdV8v6rlRc3UMk
2Pp1TbqkGAgTh29LvBHBe3//phL3hkHs2axdLcT4N91V9i92FGQiLOOZ9eqOgZp1/fuHtL5lzUKp
QFoURmJ2t4a2rr37cUBI5p77yOmf27KQB4bN8EEtRg2u30RkvbZlOBX00jPEAdhzFIQOChjHme6t
RGNpgQ4hdiLvUhXlcm38PD2hnmMLOu0tfTBus2nvSs2EgOZAlsoU674lYWaLJg+xBqqOwYq52nJe
M4Tx+9lJmsNiJdhDl3l8VC2jM0cbGbFa2uNC+Iy5eOM1TYYD+aL1Xa1XKyqclOMG0KZEPBjq8xpR
ow97oq/UaZlRalRMWCiMmD26zcRVKcT7DDABiDbNLnmtjCAU2mmzWTmzBluPROdMi8pD2pfIyylC
yY5msd7pqGOnUmbnOaebm2Qwxkp7TVnWgH1PCaFlbIPOFFQXYxgHf1TDcFI5QIhxgrVw934ZxXJ1
zSY6RgNjwGEkF2kmdi5nlY+LLiN7BFc3Khf6bqN5MV2qIGIF8dqZkY45je2dNAexa11pE7/q5fcT
kxWmQv6WvAJ1c6eYC7ih/SpB8Lr4260ePgqTvCUU712kP4u1XfMU7xrL2Ro8jTfvLcV7SKm+grwJ
X7ZQIySAY0P8ugi6CP8KVel++MmaFgkK9l0W5tHSEq6QKH2IK6PdUCqh5oY87wFDxK5vERJRZbTi
Ntm2zEhy1ClC3iXuA3ey/zwVJjuCOkVgrrEPaWGULmBtSC89EnEEaNSiHpnWdmi0tX0MtYZKgF7L
DP/19afmzq/6S58tkNhr2gi/KS9F3ny3TqyOCFfTgDQTEPoVUj8LU8zqzSUBtUPm0LfeKZ0VqTMk
U8sh9qnLNQrHkdpPmWw8VPGnZa8eyOGp4RY+CAy8UMd/0qVyd3ZVX/ui/jVU5GwQa7dnQn/0hpHD
wWf+p741klrlSqnIWOJhuSDmnv3bFtTHV5cCfK9MxSA+ZQanWd15nmzCpBOPr6PVRLuN1gmRAFlS
jU8elJXoYZRTfGtNPOzGhXrcrgx5hF21zuHmBx+RXy8vsSbh7sQ0+ZoAv5v3+bZfEnc3N90brNXC
0iLIuPEUKs28TTnrbCGGfWllxl3zrqx6uDi6ACow1/G5W4AmWFoG3g0PTNFXB2xJ31lTnhpJJ55j
XTy1HqRpZBBbr0UAoDLjtNTReKxLWEZ2Gl9YMYzBQAzAtiDj4cBI6ZbMS3xYouKPiLyGMBnXCJ1o
2k/dUgbLrLMa9JkX97YXegyPYHkmZ35YWpdMOPt6wPejdJKbHH8JR+pM2pDylNCd+SmgsAYt/jbX
5Hc0A57PlPc8z4xz5gTTDkO4n0JLs3Ncf5aRYR9Jg9sYvW7cFias53zK/kyZReWKrI2YAXenj9Fz
F68ta8p3LZIqkB50MZ/3On0B/5A96dBV6F31wHMiJwSw9JxXBIlE1XSyjf4BIHO5n42eMWMCzXYU
jFErA3l23QJbTBOaBdc821N2Mgko25RknrsVXROqLQY0OSdGVZhwdN3eP5qmB1zFbrqw7gSZS2S+
GRCgmSBMm3Yo2xADMudMigiM3SIxkDNGHiEEiRwkHqWAKrepoFJjcvQ8D/15Jq2tp+JzTG5YrXHe
l4JNbo6MYYt0gOQ2MoOcnBkRQqKWicuhj/2naVpQWErlb8Vi+kySY2ePN3TPBXmRbr08dSO+eAZK
A1P9fHxv6/LbS9DnaiKN4VeaxnMnnQdfFEcep/Kq1UbNC09Q+xrG2yXepzeUD/WkPuNJOVu8TB4e
1+4H0QT5TAoPUdYwCqwaLqiy16P7tEtgraijLxIrxAt1V85GdzHsmUY9e4aEXDA6CQpycLZLznMh
ZzrvdNEvTztjz3SeSuHxGVnKoHrWZIC/fzhSuyEdMetp70+g0psmha3OpGLlK84pB1hWa4wgKp7I
1MaPJJJkh0VPvryWaTyDGXLDOtM7dM7Mvv8zGdroZQYfAtH4ZlQ0eWZC/jrJAdrJ9JEdFgzOS3d+
XbIIYDDc6WWc7wdHPFmd3wZxxGi4aAXHN4DOoKbDVGlhBbFN+WkPkXNmYNyDrdxGtj/vjap/axxb
g9bu/k5FdbNi53PFeTGX6VRy9Q10S8AneMYg/RzNH6nFz14MoG60sndTLPPWdGsRRhRt58lA5LFY
8DwHyD6nXOfV1Ovl7HnspovOEdjWET+6c0Dg3LzLCXXYC1xFCOv1eW/WwM99nqSc3Au9aHfHbVbd
5VX2YVV0m8uCz9yJl3vXSo+mmy8Hv5m/mpHlcZyAbLajxQmygiLPavMvz+FxPVYxddOg7L1P/b90
znPJXfmavMxM0QMMdva77V0WNAVb7jy0za745sn1OFR9s8tQZn82VY7GxD6icVhOUjlaYMRvntal
F/pnSSKvw4Kzy+WLDkwhFHHOvnEXueLBQVfJ7NtMz0ONht985vhFKVybO2KQKOpR2bDQpZMbGdSt
Mh5OGzqLJEBQTOBoNSZnzSru/bKWX1iQ0LTlVX7VGvMZVAEMaqmee296NTQ/x/nAAqfuCHVBVHps
ae0aYywPLmzcHbFC6T7t03ZrOFoo5hJfzNwA7PxrVqkwIIuEd2L6SfzCDcTiHUdzGA+a32KIdF/I
Ohv3dRR9tYgIwyT/hiV1N5dl9d3H8afVe2HJavl1SlwiizsmVsqv7WsvmXgjVGkU00gCjFYhP8+i
gSg+EeVrg17ZJxOzD/YR7i9CNHzVfuRoARwnd2lsJSJThTXY0Zln+WW5aalnb1wXTPET50ezMi+g
B7J3bYWStpDGY1QvjxqJgvj7WnSwq4ZddOe2QnrBDAXcXI34Hekyg4EZzm+HvsKUyni0RjqOWaTo
v/LqgX3xsFVKV7d0IDZm4MLgNs6eagttpOcRvckeq52nB63JyVXk7jpU1LwZh1UadyjfdSR2xvCL
AdCfvlBPeeESXNE5JKvIot3RKtaP+ryOv3xEZCV7QyOao3P30AvFEj1FdYJytzq4vfOpZrzTpqVV
D1E8nIfMUUGsITAeIr94TnXt3vBTtOHuEu9a4DTbCTwd7xCY5JGWJhw/uyFNzmNCl5CI+mgnKQMy
Y/Xik5RVt9Q/+awo6dsuu3NN1h9ABFx0BIrAQdJwcfXNjKCeWtx/bcL9q3rvwjqyOkvbWtB9p9V7
YlJO6NaoABSo6t0d2q1ZpwldhJHtG1HWoSNJvS5qArHGGFR//0flCHhKiI+bJFbv/lRn35pp3zu1
Ff8u2YUytEMba/ivWjKbl8nyznVj3ASk9U+WaiiaMgX7kiRntDDIEAuSxyHCl+aLO30plw4YeaVz
amjBH4n2ja8yLy4Dyh19Ypzb6icCjSXQyXOZeG8Qcn0itXSL8m0EQAXcnHQn50xhMaPCOXvjEO/J
TfmcPLO6s0zB0rPxsz0Sj+Kxin7ZMXqglH0qRT3x6TS6WcJ2ysVnu1EKlbqR6d5G4AeEvcxXylky
t/JQGNrIAA0mg2U3J6pwkkq9Jjt0ZvGFLN07WB1LwSKa2SNTuWg+xUyHO/nkr3/LdRi8aYEuZhZX
jG+kG8TVEPrjPaWJdq276WXBGHVE+G3gpFT028vwHnMSHeue6altsYUVftoHUaG/dXl8b05xx6SE
50OZ/cnJeLkK0m7cesQ6nT87he/vl3q4svppDmS6EG24TGj5ePXR25Cntkr7dDf1N5G12KHWjBnL
Aj8QPl6Uyq1eXAEgRmAr2XNVItwDPlY8NFp8c8HlAHfMOGtpnVAyLXtr7uKwUsG5Dvg3c+9K922O
4MWk3ugdV2NqnBftoenbGBNKc2xqFMlR4b9VfW9f/v7R2xw6TSn+TJOWrnKKjzEZRkaG1hQ6t2jO
9Y1RVqw8iJ3rk++llvF9c1Z9wVs8/NSyt/d1XUMrndgraY5rIle0Ca1D/LtpzDtTh5OmKsZJIxlB
2H+CZYQM16CT2XQ9bLBZZRorGPoYF6ld5cTPUc8OqmVkGkY03Yo5y4G4Ijy2nLQ7ra2fjKwkf5Y4
6rpCU9HNy7QVc4ZfMTUIgZLap6NYBPZaPJ8r5TL4jjA/NdG30Yz8SB4M1JagL9GRc27Z+xyNuZpU
sxU+UDtVB8yv71U1Ar+ODQpASRHHI8hKiNdDtPo7y2mL67I+DCQ0boTFdAYdJkNbNe0w1CZh0VPy
9StapkbUajvsr7I8cYLOQwvYocVkay9Ic66xCODCov/E77gpGiQobHCIT0gQJfURdYujWb+LKp1D
U0mwtEl1i/yOQKUJS3iuGQzccMYqwCXcOt6BfWeLOswVGyEHLIG1dxdRPGIhG/ZatvwGZeBt7bKu
t1n/YbL1OEif1WKTRR0eU+eSmfWAVZtsKhcSmqZ5f6Q0eoSiPjJPhzV67RA3mC/NQKe8yYDyh5VB
OVZohL+2nn5XzTUR0bN6RcCGRcsAyIEF0iNhy1iXsqlC4dC5831pjmRsUjPAE4h2lZxvMc7XagYL
nsHKQkzwVxgJdSM2w2lERilgjlzk4B51uLs2PKJnneSK2q7JndbJZsmxTt65xfQoWt54ahKi5a1+
rzkGig3MQSr9KNZdNMgA8nsRBtH+J3uhkRaFeRPEi9T/rj62plXuHZmU20H1JEKmxW/hD9/Swmke
ERajJCKFJc7GPVP3TR3XJpeM/pO12CdRS+NlVWbQkFaKHjz1din+WvpqsltJLW2V8xY3ybA1WrFn
MIWmuYhiyJHKJJeUWabfE7nEkowpn5rKoKcFserUCot8Os9U6HvCX54LOfJgVsm8ycqOZ2JfvvnV
NIdjQyBGxGafXMXLhAbDwogSmDnzFYUSdeO7mIGliWYOZTbrgam85YKZhwcNaati9+irlCUm5yxu
2otJFi5pDti21+WFhpBDjPIzS9jMYKIEuINj065gDomB8zlj11gc6Di2ceLsizm95rNxTSSdbLYZ
RYxe16EQwOJxtO3V/hsRS98lw6OLqc+zR27h7tDlD8JOT4IfLJvG+8nFdqYb/XNWvaPSfhKW1YVe
XCGxgLsepvlrXUEqbOZr7UnSAMyzIeVNioTUa8mGqBpgx1YTWj/YhihorV0sEOyxR65DS6HsMyFb
9gDaukGqrbJ4QinOaqqQ+znvg549IIu/3tg4SjqbwjYR+Oa3muU3fkh9J1y8xIZziIjWDdy2vMkO
nkHVReiVyJ9rTWYAaxhHx7S7HBsOBe6y0DCnr8Go0VPXCAkAuQd1hhebnPhHTsU1hn02w3ZKDpyd
Tuuymo6nNqgnXImpE58Ey610IhWQRAC2Zo2rMTLzc9J7ad/6KKV2GpJrpSP/QnPJbR84MLmc5a6v
AQ901Q8nO6wcOb9n6+XfawtYt4x1T54OgVHk7C2zPS2b2qN61cKWLe08sdfQzcSF+mt+xghhr3g+
AH8jhCkQWQXubH6WZHpSF2c71BV1MBCXVgAWLVAUtuM6lsa1u2+JXrAJPQQ6umWTy5RBA1oTleiV
J56cxsqn9ONXpGRjOHbej0s8VYAZ4r401rb9w5vmY9IMTB15Q7cc9Jd+tO47N4EbrU8XIoiffLvY
MWv9rDNx7Dvj1Y966sNG/9Y0k1DXVrobyGA/WAdAJNhsrYNFTjoxlXl6YZyD6ZYcH6GpUKnqG1VR
XCC7rrGf1G55J40WD40BJXZvCurOvlLNEV+IiXmG0dRAdg+Hums0aTCif92Mo/lgEtcj6b5sSigM
AU3YOEhySW446usrMHY+n0ztQtYI+y+uBiksQCy9vFG03mFX+ZEtwkAzz56lzZE/qPhTtYS32IgA
U5lelec9CYIhCCGgGO2ng91jy7C0+U766Biy4gk0He5dqe6MtNnr7apm4BcUMWNW9FwpnBDFJgwb
Pink1aFqBrRMhsXBThSXhemrEUCXO+Tc3DkaFnOYSlViHICnvdNZBGr8KO2mJl0Ls+isuyx0C+vq
qV/KXPRTIq1XEzX4CN2JpB8Ckhh81UcyPT9JTFgOeYLbzzBc7GgMAkzwupsFEvdD0jYvVmyz/cVS
wxAWYegrlnTnpMxJO0izOTT45hlll+l2NGMG/Pq567xXwGTy4uoV/Y8Wcai3W0v3dMY3VriY2UM5
agfDlb9T1h/bxiHadPClTvmE3h7Q6JHQiyMqtPPik4HXzGKdIzHzzh3ErJW8RTkHDiQUfSavC9fB
lDkH1aPsg5hCvy+Z3Ju4SDhXWAY+J0O1iwb7oezMdZJs4e3Io3XukfN2Z++tkq9WPg1s3i0rcEYw
9mlx0Jzq3SDYdRtFTGS1hehdo/FfZAaw23ly6QLsIkMKHONTV5gicnc1qq+Y7h4bOLKYx8FXD9lq
Ex4S98WkVqNGQp+GMxQJuEDEY3ZFuBQdzgdtOQg2oUxcQkYJgNdL5xH9Fniaqf8Tq19Zf3Nb49nu
SwpI3bpFtXS4w3GplCl+Xmn97VJIOyFUBnRQEbNlKo2HuiK2XJgXHs4Ryzh7aw6m/uzLIZCuc/Rs
yVNCpSY/siHZZtcTXXS008gBDVNGsTm9Co5KVloGOVWbKU3KQxLtGuF4e61H3ziVn1WMJKHTCA1I
mNtaSSGOmd8htVn/ndUk1zDC3Hmq38BCLqcRaGHCnnLuqw81NKhfkpZNayzfMBkQzTFcOh6RWwP3
CgvBvg1yf6GVat9cU7tTaRSzzJKfdsWjtDBpASsv2jIYgxM2uunOkdOttcOB7dquZZQYQH78pE2+
6wovRFGALVT3ej6N+nlyPniuUXNk01c3YsS0Zzi7+kFz6xxVl+0fx/jUGcZXk2pBo2XIuzVOyoTL
UMs5IKt+VxpkhorSp02ncUhXECQavmbr4D5vDRO4wQTtIHIHPHzjRxYz1ilKUhfg7m7FY0Mk7qZv
l2lXeuIAwviCMJhOpMhfyLQ7kN+EMq7EcMsLKRZjQv29YnWo4LhcPuXC3kUU3aqeHp4Wg1gFtnm/
0Socc+nt2JRjLK4cIHV19sJ33tQV2gWkvrxZK4ilzKH4u5SHRnc0mcKDq05wgJ4o+M0A1e4UNhp1
h5vxzqrC5CclhNGonCO5WAt1qsdFgVxlw2aXV26mmNWZfKRoRVJVPv39ofvSYzbHZmjM1a+O56rr
eFywi/bqDNNnpDOkIJhl/WAzm0fSgi8C3SZF7XcL8MSfaNW5sRhbDSZTmnYH1uOkMzSv3Jg2IE0f
MRNdi3TkChiAZCAepV3C4cyHQ88B3Assgi89fImyeHZpKrT1uU4xyNEWaydrNCZoLemptVk8W15/
KWa0/WXl/ZoHDSpSCcCKG6Cs6lXNNFMbJIRpkS4Ujp6DmZzwJBlNDzHTXTaRPWox+msePCikfq/c
FoIU4o+INGlYx2sTUr1VAlSBYSY7WSwF9jbEKa27vOer3JbR4Gps2S48CMb2odR6+pjMewWH+I54
VObdiNm92JAlfjBKny3L8ukt7s/smCYVtM+6NVvWMukrkygWC/nVzfN7b3GPM/Tst5HgJkLvX1nV
faqYJfgaOhWULKBLtxYjPOAsJDTg4tuknaQaWiJQ6gSbE4hNz9KlZN67Hb8yUad55x9aNUJ099hb
a4BufJwsG6cnYLoqEKA5gd8QodAnN56wP7YzIWnOF7R/PLa0/n6ao+viV0XAhfVt99E3QRxv/VL/
TifSyHvmDFPCt+FZESXXIcvv4PqwOLXSj9a0N2bTvaQk1aIyJ/23GcYtj4GW51nz7ZJ+opKs24pp
eK7IV1aW4HZDY2qJ/MNJsbwLO9n6A3hPndGa22B/59IMljQNK3S+q+78V9OxQoTs8jZ61hRoqIN2
lEtMx81207GWWMEAd8RJxSHzD5sESUbcODcHKmDmO/2jgOiN8tbk3POW317RX/Jo/ZDf7ywL6ENU
AJCaGtKVinGnHMb5jp6SysiQB/JGyTmEwBYc1a/ZgsRi1HN9zLspyCqsnk4mb0bf9ixO2eNPkoWF
jzihkLhcRFOxZ7bix4XZjS14TKCb24B/4ENe+UgEIyrY9saMF7ZIgTU+T61z44x5EBMUB4Dmhkhs
z6k84woHyelwHDZViSCPnUCHXw4Q5rjLlgI5egnPzBHEzVBbYLnGs6VxrzjMY7CkgwyYme7EJT0F
6JFbPzh/SMU8Z+NQ7QG6nWfrx/a7EBH9j8ECAVY5/2fGpgmzyogP5ks1MpkhDzlGOU5cjO1Duhnt
o/Td+6wmaMobBlYYBAcntfXGCMvYu159X5T9j0lmONZ07dPDo1bCjtjhcn5KxnqX2n9YqzD35mpc
L7hIeNd0QHfZzRde4nkeET3MoLtwMm2QXOwHhyE3HAcTc9sRSgbmZvk+sV+ByvdnaHW5aSr54875
6xgvTKZmYt1ZbQIJmuOjmxVfuUVOVlpkDOXg7uztbPwNGvLWN/qvxpk/BzpdqxO7EcM3nsLlTa5X
dYUOOjZI5IqDStpvFYcI2wkZOpScuz4eyUBESx01ymF9twr02uWKlRVQR4Y2CzZWnhXyjJztWFhl
f2bOxUDSwpAla5qaMeEpN90Wv4aYkA4WxskC++2S7uzIOXhMdIbKuENH+lt4DKPKihmES5lerK96
M9jDxjTa96Jv972NhZstSh60C2ftXH5wkaIRlf4O64aZRN9jT9q53mNzLif7NIniGtvsvzCcf9qu
G0RldVj/i508uQxXRhQP4ZiUmNtJGUxe/37uZDEQIfCgYIPN9EuQqd0gDEQYQO5Z2+4GX/8GT7xy
4gDfOSkcjMjqjplLYAsZJdij2dhD6fwjK7SJZeMc0IauEbxsDBc8aLiFSgHHRbtg03j0NXya5eqH
G3tFuIs1DbusSL/Lwnpo4TNh4xhubDWh6BA/uTMLnGIIzNExxS6PumnvdcyvkunUK8pQIz5lgEUJ
SoPCok0KGc+M5obcyBTbzFaWMySmOEHHZx47r2y2sLK46K1ZkNy56uCpHWKJOk29N2MM1JkxFMcn
J/3Mw62dAFA0ihHNSNA56tmeyxIN21/I4v9b3uj+d3WF1tn9M2zl37NW/n/JHBMrU/l/ncbyPLS5
/F3+j0TS9b/9i0jqOP/BRodgMcfmz3/PHbPFf1igRQXYSs/wTNuHQ4vne00Xs4hv8W17jUmxTXzq
DqDQ/0Yktf/DsAzd100fiRr4BOf/hkhq/Pccb9e0LcNjTGjZfCnDs8x/YI8b5bEksiM/nFscRd2M
9pOkeEmll2j3UVZS4Ux3gtL2MHvs5oqJGRZCOGiWS0TU8KztOrPmEdVKL9BHZ+WnoyHFCvrTCKEd
/u3F/Z8wPv8RHPOvn/ZvBo1DgA0yvH+Q3mtvKQeMO0BG7IimoyQlxe/E3gHbyboR8ie2jo/RphUk
YRIoGXKkC9iIM/xD1DedbHeCdSrFqcoP7Zy+NMQfMueX2cUY0pqBd/mc+bXzklm5RDVEz8vIcJaH
sfIfMMhxfBG7cve//6UsLg06O+y45fHnv/4XfinHMw2DjDnTEIiPjX+8BbmnzzBfoEirNdLDUOug
AFIoQgC72ENAaC/ZXM/bxDSNbQ3H7jTqUyRZlqRvE+6UXQoQr2BrKtRxgr7Yqqg7Q2b5osECaATV
7JoUkPlrYhlokofy4Amm4OCG/Acn1d5Aqw8nNrhMq6fpbPcLe5q+3mEc5ZFdjas7grLpoNvTbp6q
VVTHZGgoUxkYC8w8XTonP4N7lRr2c4teLRgjotGn2q3PXrc13Hm4CuF/uIVV/R9Q2LYr1jf83187
x9W5QWzLNoTt6Ib5D6BuLfXRaH3R7ZYJW5nZAWDWJO1uzOKqQ1F7oAVgdaY6I2S7nzxFLY3s7Erv
XZTmR4GS+HcGyj0ei5bEYHu4eM65a233YkgqmgIjrTLwglgxuUO6hw3c0NOtK7Qnsk6NbRSOVu4H
vlmm+2Xo6NqwMgHDtHos5WPG5tCnN/G16NxjKN7RGLEcGOKTbnjdyVTjSz5MoSn9OeDX8zaVjlJL
H+uP1Fu/96HyKOeGAokCohcJHL12j3L9N3uow7LvgXp1J6egyhhK9YAJt2ZNZpOAmsQ6ZMaVpAoO
rsxZ6vSNep0J04ZxQisXgbKozDV8uVgIC0RS4jWOGwzFH1eDusA7IAIIWWKDAaE7aMN6HfVDFmb2
bycBeFc2rK+IsMALMt/ZjKniJj1HzaNeuwpB40JYs1n9riHrbuPBTXapD0PFEePd3wjeIVFkvdXj
Wg6DE+hM9wTKEYFXWu16bySC0EP6jF96W3U2683hj5V0N1acQeUz2C49yjA9RVDAPewtzjEumdFS
D+Cesy00JlD5K6Oh6M8Jy7bspcEtaYFyL4W+I/CVRovIOZVgzzVIAmFrDEkpQUjIZkOrogdbh41b
jtAvvYZtj1+5emClFbn2wxOm4+aoxdjy+/zZz2J2Q/22Q01OfvDqVxHGoU0xta3zg7YhnycvYTGk
zUeMK2VM8ig0HXYOSqdzsrLK2iYzcb556043N9XsY237QMfjU7S6ywR7JJrWWR3AX47XHOw7cCmd
7JlBcFHpaQjl7sn20D/EhfY6TzPcESOut7a7vHWgJQ6cyg/pbJ0zFU0Hw3KaXZmOgFTjM1MNihUU
BviTj13PBjdXQPh1e1T7xKWWtHVEeUxSTqa9F1PbXlJvgq66iMeOyW6IaaLc4co+LlTdQexjUwI2
ux06lD9Yjxz0fEkOw2fmV5SjcaonzcOqPnxGts61GXf6SblJdih64AFu796Vevwhl3piIZpm16WS
0bktsmB023gfTVPHbC9vrj0DBKY2c8a5TPAFy8llO4Av24mG3QywozSHSCXKxdxZY7V3QbPySPCK
HWtzoi7TZGviPAtbitsAreKxYm1xzuSUn3LGPHjVh0tTKyb0rOv6bGWttEV1wNEbs5tKc+taTS7q
hsZ9ds3o7T+JOq/lxpEoiX4RIlBwBbzSgJ6ifEsviHYD702h8PV70Bux+6KY6eme0VAk6lbezJNN
Z/t3hRtys0zIr/kC/dQpo2k7pDaVyD5vD2FQG24R11jYp997gh6nUfmvI/Xmx2iwPwPU2ItVfbRy
rHfFAKm4aLmo1BZikKVAzfmcGjt7MuKjtrF24Bd9sO8Bs1/2ocM67DhhxcWhFx/w5SKF94+utr/H
wXs30rnY02lbHCkQx0bvOuh8E8JyY/s/aC/gGtpGNyO/pqBRDuPEXj/Wudz1Ql9kFKW7KMG2PBjE
EUvDDI0GZ6tdj8G2DII1mU8iURA7MxuNMyZgX0FGowspws0AV2TdAV8TKRbjAnVw2rlSfGmrQKiB
29uAmwxNZ36vUV827YCFWBJdCJb2NzQGtCmDGHhpZFtHSv1lVOlPVhkYif1EH/0SoZxqK/58NjwA
ijpns8N+ztNdXWShr8xbXSiaIt7aRv+fZa4ZxKY/agTQYxWB4YbMjlG49tI70Yt2Uy8l5hQque6V
ZAUXpKx6ZdmQKA24KfAb8LKID2MSm3pFLfSd0LcGGTZfIa1Ggt1TlK46NHkNqqFVFZjLoTjzwwBJ
xmoYkGC+z1KgU1OkTrbjsLvTWHrmuNtT5LDseqPEGTvp6pqsX/rEvprpmpBZlLrOpmOePfzIAwEv
T4joBjF2603IHqwHOvAT43jMJOGHVFrv+dwtz3UxiweLsF9y8eLdUOZ0t7b4YI2U+tGsMtIfqdvu
2X/cTNt2H7Nt10+WoOm1D4J043dL/Tx1ytxol/b4mYf2PaaahdxNTrCocrFGk1gNjIfTo4CzqrkC
6PZvY+D8wHPImkPxr6zhtfzflxXumHHVCln7lrtIQMMKRuc/HdBnJxbX3a8BzpCSWudtofnjtHQT
D2LwrKeB+kz6MePprjL32SNC+VaIHqeR5UaXFlqjrTgkXNWIg64uaRnT4mmY5b4QQXTLgdnu3XWP
Rg4dk23Ox2Qu2uLu+60+O153ihkPb13vX6tG/I5tRLlYxx8uga5bK5wjGWjI46a3amw/eZ9Vl4zl
EJ+knIzFVpre777GOKna/ntsD2nv2Tdfu7/NwgDKMhbtObat9vzvr/59obEiCXkMvruu35Bs6zxz
byWCh7iJO9NZadhJepwzPzg2AzyVlfPAbNfmeztI7U8/Hp6VQRS4FNZ7UAOZXIKEe3ijwqRIPwIn
+nJVOR19BhSXQOH535cyKbxznQD3hRMu9yMQ+11g4mTCMFJ/Tm3/1ydM8VRlU/8ugA+1BaJ0QgSt
mYhzEEiZG4aiKWIkZQjdzyOUMLax8GoSUe2XFm05scKFaIFZtdkNfZE6l1ETyHRRWLu5Sa5sDQnP
uu9tad7krPKLinCYt6WX7Qy8IFGTFVeQeXg//QshMf9SBnO1bVr2f+wXy1vfE96TSXSZFnCAyfq5
7PnlAd75wzaMT6ZWfR3K5Zr19U/TWZqwU2AMcipOF6+3NqUwuNMoV4VznH7BsVkXC4kmPpBJrKVQ
JYdZL2yE+KkmXaZ30m0f8wCdR4jc3btTQfQvAPoNM7PGi3xMBd4EY5JMRi5gFqxvpHht1qcjHZT5
csggwofCR4VYQQI075QWcXBePckKf/UTBJs1aVGv62Jjgd5lm/Oese/NEVhwx7g8esIHHYSiuJHF
l9s3mule/coBSOOAiaBWEY7ARB39WXLNPgh3L8lJNuiT/jMTgtvbNTa3CMwRWzYiqdwsbxWMk03E
VEP6JgG+LGtIYWl/J8msDzpFyqyLwr9IlfBkxSRSiVRtZMBKSxEetTw4yoM2hgNyeljqsn2QmqrD
wgVuUs2lOKi4qq4zstAJbRiMSUo8jKbiQ7XU5lZXWXxciScbhNh9Z1UPXsKV+DwwcyzmKzedlRJA
6QTJ35PbeOeyiPKnPvvbZQbgegcqsebeM7sWzn4/vWUQieLZxkSfqfc6wZBoCdbeVBkBUs8gxvry
J95q53lJuy+nDwt8Je/fxKriY2vUH9JaM0GSRZ4enOYCh+B3mfjGvozRTwrZtiiMTrRLUGEjBqmT
LhB7sGNwNPl1/2fwn9cWgURk7q2RMzew6KOjmQMrIliGNj4KM/810pYQKunyWaVAWcr10Z167Lrd
G9nd5Jh71nipZo8HwAyBD+sgK5RaD6FCbwr61AfV6vyXxxBHq2B8Ah0GscvlNKuQ3t3Kexa+Xzz3
zh2oKBvPSRWIk+qdJ+MkAYBxWyVOiqNDKovrBbvsw3B0QDMQ/zgpe+iOZkwKTU/YqCpu+Akxiqwb
boClzXPZq4oPrTni3bMIYIEKhckD1juw/pjLIPc8VhlN8mne+xNgoiQasYU1TCMRbv+NdnR5HXO6
ixsQ6mXQ3dWM9Sm3OMgoHokX7NF892SjZxDiDevdDBd3QvLZ7X0EbljumHIaYuBnlXC9yRLnrQm6
4lDFycOPcXRhRGWvOQKhJEt2yVDnQtGNPKPmzn5S8XBYMvezd8cCf7T9SAeW95yUYIPTgzINrgwE
r3tmLB5z9HUEGTcyKq0TAy+eO5bfsW7IRIfKbX/p2r+5NeRCa4WCNv0jFgqswkrLgVnpX12PK0+H
jS1Uju3c9PplQULn0mTwfwxyaW4CuZutJd3LEinCLOtPlsTxUeUG/LhCtY9/X6AHbzpOoqd1SKJe
cvV8se8emue4Ntobna6Xkjg2ETUSavFNu/ovF9WXfpkHkG+xeCeL+a7MMn0qfKJisITcS246T4Nj
DI+5HOuPJbV3dkpLh+O/jQq2YdDZXPGcOoxLQ/yauew4elq+BpUAbm7Mz9rjI+6D07vbXCR3KqiC
75aEtSQt9ycbyv+gByfvwtDci7XNw7RYL7HYnR7mygTB8ZL9dlK2DNPRYelyGDgn2CLz8O667CL9
CULIwPaxsgIk1GkhjhTTZDjENjeumdJIPjmXVpb6PPnTz8jylmeyji7mIOK2S7l8kHDHwlFRgVg6
U/Q0OcXPaNelnrGNhm68ZuOjLZMGOPlM3KuS6UVkCeXi3uLvJpcs6oDT/M02aRqLKsxyTDMU3VTY
fI0ORNQyVfvBtuxw1o73li9uBpe3+Dv44keMZPRZmtm8x0e2HFw99qFlqfhoVCO6vgu0lS1fqDCD
hTrVB3gDw6sjctatHjmIPrPmMyc3/o8+0hiqUrxQsj2NgzUfpV0HCNlcBViAkLbwdPTDVtETPxX2
ELC8EeHArvcYB449XmUNuLWuh7dgToM7QLGzT6ArhLf1jlDPkGOlR7+ZDt5cdFudrjQApV7VtMyg
DsZtm+T9hzdhh62DA/wR+BWVkseRFoX94n57mfA+CXCRpBZU2VfVzAbKVsGtjIK/Zt/dhk4sL8qR
xqMR44fO6Otojc/aR+7AGp0cZZkKPvFEkryYi/bQN6+6zacQeG5CNHeByMMz0iZAwgdeGqETsEzX
tWN+0iPRkbCqL9PUmztPXlvkjDBaWgvOlWtidXPrUzx597S1rYdjYAauTONnntD8oVXzxIKkJEWR
w7BhMAB1itfRBGrVpx/SUWffYJrwqET9diMI4kALfpc+8RSipgvaAnjAwSUiOpfNEGbIfm/OxBYh
L1pYKTGNkqqh8rK0SXkPBMO2uSA+tESd9QG85B2+vHwas+wjUjK/J735iwPF2MUObmffEPH7Ug39
tudkPyU5Tkpt4OQ30tEm24M7uMy95R2ft54lEdDYU3fM9fVLGZunERtY7wfvnuMbr7RmbMpx4u+U
4b7gctxTGLAZMUm+D+0w3mRZQpJflowEnJ0fo9TP9khS+Wda8ChupW5P//4pVeF/ksU3iK7yD7W8
eomRfbD6xlFmD1fHcK+mEc8fU+sON0VHC9etRX1EfJ7PjRQLKh9/O7ekssyCbMvwyRVPf2KV0SQS
LFxRHBMMruwPhVG82hhBXoRQt3+/y46aNS5b8nYYoXgQfNK7vsf3/e8P9TbUEUO6PFIIimAG/d/f
FYytf8knl1CM5xxHOpU+lD//ohb4yG6v+XBU/6GwmPqmDAjnTdaeUqBjAwwKhy0L6sqcdpbb6HOR
0k3SNO37DHb8EJADZIxiqm0ooTUcRJLUemLKRPSDcrfNJ9B0o2mSEvUiay8r1uN2xKhASwkOxZEg
k/Yp9qpRaTP5ZILomVPrsayA60HnHNwWgAxYqRG7HM8JJx+uG502MOaN0C/cR1dR2ZFy61o5+uHg
4rnwgzzaEkNatv7onMFKMWVKTDGph00OnAGeQ7HSVnhPW7nvbZhaDma9OjtSKS4Dm8gFLiJezPaG
zecjA2R3gD5CbKrpjP2IW2+gG7KXgbUbDKlRflL7oaHYbhyXVeyaI6XGSx69loHG6vLbaDEKcP9p
HoXuv5eAOAo57XdWdcMh50eKpxxbMjMb1n2Io7c+pnEhqq9m1n8lTkyTc29+j5K3tk8omk0ea64Z
nvJm4JOntQ3jzXBB3CIzTyRewrgfT0W24G8+C2XAue6s6OIlf43B+2O2sFu7EeR07NigGaLnfIRU
7S/1KYviCMmpo5gwNi92kpdnFp8UBnhU+y4lhmaSzgndN/Dd+ugZmq3ehYHfpSGiz7M1n3q8qIdm
ADer01vir6mVEaNdPObxxcBfnmmySECOOCqsjuFB/CwbSd3MWFyg6jMfBBRLseStt34CKzmzOW2j
BCpA4zLvLVQKjonNAjCmA2R4Bi5UH3UR/ZU9+bQZRc7n88DZaRircR67SV0a4WimJXa0/A7ICEUC
kPhOC55L2r3T5PY9NMlXz46x4aduMGEilnpP+NzwlUNpWN0M/XXJy3vtV4d6UOKlRQ8Cxp5dMXkO
dLWmw1tqGQ9/+MIuaRNQ1Pthqi20y8y+LAt3tqqsd5RQ0f2BpdmaeY5UUYYCBLb0kFuds2/cecB2
3wKFcn8idEL8i4GrNFYDyjmh76vLayYmQGSxl/7FyWns1sEzQf4B2g8sk7S7Q0sNfbHibOeMDBTG
IdaCB73ZyRJmg+4uRW9FQLOw5HS6BDVuQeAscgYB1uUVlcW7rvVI+3niavgAwxuT2z1bsHOx6JKC
vWyXuoYFIdB6ndLA32FGu3U5BVGuS5XIokySlihNm7lnnR2TGwdPgk2w9PJNLvAwp414q32JHRz1
ZEgURFADYA9p/AVJ3L44w/wXtQpqjtWGIvAPDZJsCjultkmiN7r3LlPjA4nEw23K4lcgJX15grL1
YPkeGMxQtFz4b6EQ75kFoWwGIkslXWXsmBo5SEhCMgw6Pu+jyNrU8hqzMWa5jkZbR0AxVSW7kJsH
zkI8jxGoQM6tIYM3kKfNVdUNqV6b62uPlasAG59g2wSi1N2KlH+fbyXpGYquldkUO1jnzBkItfOp
10ix2yaKfwTERWg5wHHoyJnBRcxHoAThYjnzkUYP3tVGcUpsUjwRmTnVzWfIP/hf7V3HU/VC9mdW
Vx8rBL5cyKOFoOvQIVHUrP2DmaQKzqHhi24ZOVCQgGk3ULx26BGWnEDK4TYKhcqflciHMzvaJzcI
8kPqDPElyhZNvmjf2kV1Ya9fnVyemEVfeaEep3fibiZBH+OjQEi8LpbPx0lnJrcd/8MGkgM6ITka
9pOL4nAikUzoHtHljWqpjdtHT0E0lvdAlS9D6bsPCYPX4bv9bng87JWc69PUvc7mot+beHwYJf61
WkAELV0rtMbc3CfrL7nZiL7GUcRhHsTQiP7NQKJaneKReh15oXh3TM+k59lWsF0414wZKm2Kl3nw
9Jaw0cUMAo+rG9cgtxE/hZyKbSWGkkrq4SzIwm5iewiTiH1Y7LAdND37l0Cq3XaJMPGV1dGpxVrm
dQsXZsvD1pb7FsX13WPGge1NLG3mBtSc13oIwbbCyzf0E1F+eDDwuKk31CeFV2/f0auzUe8+Lt0t
rWDWbdTcAOHI4wrUWUqFkfzG4y3vxmrmMyvKFpv5g+Gpe/LKgPi4ZJpQuWvcDJV8TqNzdVRAd5Qo
AAQSPWnjGCsVJp5j55R/Z0PcY7v+GmBohaQldvgt3HO7UudIdf70K6wcqn2KMJXreYDDqdrfSQdG
2iEd0DaozT6PYXwS6W3qa3sFU98Wb3nYjllu8avRopHZO1FV7bscg/0Yjb9dQmkbKcd+a/asIcZh
tM/atW+u6ZXnnh6GqoUc1hRFtJct4okxv0AcAUs2LIc4X17ZIXEY1g0up5IzdfbUayoS/4JMTcFf
sxzd0TlR/xDvOg7ei+NMDAG+uvkumxzuagu+E9ZAa19j0sqrFcw5B0D5Oju13E/lj8kS5pOqiktR
iV07R9WhHJ2SPAYOs6YiPCB68MGz2eIiavxDVsIKWCKjCYXNYR9Xtd5jLc+BuEy0FDmodinFMXMy
XBs55nBh0WAX/26VBfk7wBkol5wkNA9BgyYV5I4z2lltvgak/ztMh8cxxqu0Mg3lvDz15cSYZubM
ITOdFx2bq5rELBoUAl2/r1i5mzS1WZV/6omiz808HXPh3ePV1z6vDUBxVFQ7U5mPogQl2AwWj1ku
iW5aMxq5icH2jD6vcXH+lm31Z/L8N2NC9LUEwd4puDeWYoLwSkKGrCsDBSZwwoWe24M+lI7x1tlY
i2JQSP28QtKg76ZlgyBfePbOFTlaRm3sagCzB8+5e50BCtnDBxC4KEXeW9v1xZUJSGByRJ/Bbltj
PIR0ZUFSGOwEbFKpv4K2D1UK+F/b42tsdfeo7kFGyOqvI5fs7AmuPEwMAs2/PxnG2sQm6u6QCf/N
VfRQBMTlHe+1BRas4VMm0jXW5CLe1rz/TonA841Nh5ldGVFuqs+mxXjh+/8w/fTDyLOvBLkIEtb0
zIWwObijSQ4kQo4sWFcGbn40kuRlwt+6bSHYsQN0y7M3u7gqWuOo7N+jg890WvRRMcGvqZQN+Y76
1OnhqHXTHlksVZfKqx9ZSwmioeHh+PHB6bOtbAIg1D4rFSdQfQiS52de2zIEXEFtR0pnScN9/ujo
bFuk2C4Lpbat7fgHvBNwzDOX7giI3hD2MEWPDCqF2nPwd4zufXo0jOw1k4QVvaLJj6Nv8YfH7F1P
c/DWyoB1cN0cOoLbGwVoaTuyGyQ9n8fbgB6rNmOU6wBGXwv7HTI2Pr+p/olXJH5mhv2hliB+SezY
I6/Q0FlTBTdjRsxy/VC4t8RAzXEk9ioIK2fDaLEewE/hwd7fXNtLuL6Tpkx8ILoTUCpfVu3OCMzQ
tXIIZDGlbOTxVkb3s3Zx348W1BJzLNGk2IxQtklyJlnQlTOqtS5R6r33OIGngpfAKkaJ/Ivru7cj
oL8juincamR5tnf4wGuUlw+biwYPyFM9NqA5irw6dvNo74y5ZqJuJNwSZ8jQlx227JLbt6vmb6zp
821MQF/Uf9sUmMy6IPYaP7+jRUvqfe3iYPaCypWlB0K7JPqU4XV7CCg1+PnGfi+5RZ4SaT2lbdb9
J9uBFgrY9IyZ9YX3adsyM3aSHSZFZ85OzBAra6AYLCcPY1y9+TJ9wWj1zCgG6hStbuzhwUbjiLb/
2wNJxhhIQwD9TL8MbD8dbv2QdQNMI8v56Fl8buLUARTJRqX2zWuW9P2xAjRE+DMlboawyKTys2XZ
e9LK/1HnlIEBHjN3Nu7Zyh2fkpkATBnXj44Tm8jgIwYJeVXTYB01TzLHYU3j2uZaAjDuoNnn4WDb
N4A33gl5uSWCOaqja6nX+F+SsQuA0nuReSuq4wSA44ZE7+5JbluboouxZQby5E5DEvoOnCecY+Mj
iNoDXpflKYs5AVGNyzFVz/hre0oZWG7pKvovFQjw1gBtzzM/mNoYCFfn6WqdTUcVHJSXJdsusk6c
qeUWdXPZxwXNQVBJD+mUTMz4YIbJmb/IExuP9obf+dL7tndWvE1KSHGexAXkgBeubn6RDocgNyjr
ERhjS2b1C6n+cB4XhrfSPBtOhPxOIWYbJ2fmeoj9hbQuolmp0X7BD0Dpb8s9+MNsXeqlkAizgDeN
ZN/qOjnaVvNobAXWs6Smqe8wKJVLclM4bfnMGiosPZPTrvbq29JjkOrS6dxoHuF+Q7w/KOE7jj2H
epnPqE0cCDhjG9KO8Bl+o9P+Am/u8mvrO8pihEw6cc9Szn8bnDCvXwgjzr22ch3JSy9lLIBNahAD
AIGGj6MadmUiX+oUIHIBspRdQPqqfO9jBLDEBgWxcyydMeya7ui7Hg97e3Y3ECB/BAI4dqw8OAgZ
GeycaT/PPGpH2VuPGryOoHw3X1XpviInW8s+Pwzp0t1Nu+7upVf/Z83JdEg8XqzWzqbdwGCV1kt7
LcBXvXjCOjq5+s1hyHsri376kaDSykQpAVmMgsVOHxShaNdWPf5LWLpveFlzqpbnQ18YxmmsAt5O
vf9LuavO2Ftj2BMoMFTw6A2WCsF4mAELVVWJAtZRIDFqbnHLJ8HH71jNfwErjESnklDM8JAzqw7I
sxr6khm0Qy/QewZV3OZOU0hGmcZO8zTbppl3HW2bXBUnLek2533OppJqi00yjunT0PanJXanI8eY
t5PEf+gGBXiaRcNpHK1nd9w5OiczPYzTxqPrRnkQehSbcBAwj8TzwfAL64VSguTQ+MPIQ8QjpNeY
2ylKfhhLYVyiNeDUpQzQYpV/MnPTGuCB21HyChf9ax7EKZYqXi3asGBX2dce7oRGV4UHvfKOOGvD
oiL6Qc/C30hraxWs6ayqguPco85KSeCEU9pxaJsteJhvtF2wTVnzUEDallOTlSw72nrX5p7YVTjl
IVql2dZqaIcBdviWRi12XzhuRBx7UEHCRsewHCgnZPJ6Km58PgyHaajGt8QBUsoacMjmM5G97Mx1
I8Qu3Fykh/cOgzpDieBDnQVyL632mzZupq7EffF69CenyO5Spt5hMiN1APPxYJJ7qkDVHiKLLXwZ
xw+3nS61LKabdAHuUbC2x3rjHVSLg4JbxfTRj1ueuWPU3p2kDh3qgrcI918Wm5fNiH5y0f9+Kbvm
gYrf6yrlo2t5r6KCe1iz/oip5/Lrxn7QrXyKueAQGtH9Xok/PvFp8GgjkWSGV073bj/r7KQG60RD
jk2VvJA4zVnY5JP4jN0mf2UgfvYi7k6zqE8AAHBZJH3yIK9A76ELisnLJpsLqX/opyo6GxrHBLy4
0G1/T5rARt77txnde+uUKTla4GY027b8+30C13ZU3z0cTqx7ckAvxkxBVvaUKzaTwsK746Spjasi
+xM3NCLLLMNO1x/qup2uLRYt/Kjberg5xeJvB/ortsuCu4m7OOpGAfMXhVuMwR8v0f15sLyPZomd
qyJIH6BkyxhTOfsHKgnYhno9/vHJoIfVIV3UlFVJALh/t6Vf7cfFfDFITh5KVlcxByPl2RFiDGhT
P8UZgUvNvQ1cuY5ZR0WBXFKsIIv/G/kVqS9/ghVbfDiMopvKuuRpmb/BAni1onQfq9o+6uVmpjHt
GMv0w4g65+Kym6FZkTRxSpmDPbxplomHHuWkmhVSN4xD7cx9aNvTMXYdmhV8S55Z1v+SIgqhqWCJ
6QceL6r6HKrmEtQRuAK+W5Ch3CIWQudxAfWnrDMeUOmB9iY6BnSxLyOoXnqiZlF0xXueBvJWzKTf
WkZeWaEZUbhGtpyi5/1Cj8UuVzZ4O6XnSzu3BXv8qN0FrsB5sH5pCD9twKFle8JwxAEafiwm3P4L
JKH4YhbBFWDcfKgrHV+UaobjHI8HcugVNyNiUWlrXdu+ZLcYse1yxuabb9VfP/rWNPrHCNiqnyvn
YkjO17i2PgdOrjDzbPMCC+s/2dhrhzSSBj6z/xqcMxd4L81lXL/4dRnq1SHSpLU8Tc3h/z/hi4XL
BrnEQLqoiJiHGYCZiwUpsxdjflIOvt5oKf/oFpLr3KU3Lf5k9N9tGZAfEwaQy/9/0XP27JPwOPAq
e6eA8H3LiMpPsf7Ic+oiWVDAFl6/TB5ZLO1FGsOAg0shzf6jM9Wk8lAjati23BfgAAwlF0xi68Hp
tGczxtVJ5pnqDunMW9KLtPpM1LZleberO54rcuVqBBZhzSCa9nCLNyPmopPo43PLewuGQmKwHpXq
ykPsUY0zPUsSN0Xbzc7OF0xQMbGcS66jr8Gt/yiKjNnPp1kYmSZJNXA8Rh6H6Ti8mtm4koGQnEs4
vqQuye/gyKEgEBNxI/OLb1b4Pxkaa6//r5/i3+0IHH2R1ovgkkNbaHNuIS9tzQYvzNh+8/1TSEVd
z2nKlndXU5sHYQQlMhMvneO1p8YqsdClfbMzdJLe5GA1d8VSED0i2Yw19NE+o6VsXskdIQCO5ldb
m0BjjJ8wY9y/mY+RPU5N+jIKeQKnVZ98wA27bHJfu26cX3KHE9x+FYKpTPeWua2Svtt4jVf+HllU
AVbV5kyAp6jvU/oV1NMTWivysg2F0WGXEXbUgYR2WX6yFuhubSdeDAP8XEVg9NNJk1sL0HnTTKZx
1Z1YXziIUiPL8p2QPYjYogKAUmTnpQVcZcbd3barp4WV9KPdylY2Z1Mj0jdwcjZdUir0UIi8Nkg8
Vg2Fu0P+JyUauwpfp0hvissQ/z8RjqXaPkDMpKmJDYlFA1bvCu8mhnVzVsU2RWROckkDppxR1Ty9
8ZfDAP3pDt4joOn5hGXgavl5cmSFfYiFne/8kkIBOjHITAmMwJ7oVQg+qdjHQEr3KE0rpLcrb3GU
PXfKKUNjKeuz0bMTGKN6BtnYJbu4VlR2CKs4Fj31L5NjkBUEoArlQvycLWVdjLR9NIEdvTpkQtkp
Ui7T2rSVGFQ8CWI6vHzCQehbkNuPdLxUKAPp3U+z7MXVgX5JXDwNWOmfaKD90a5MvszqYh6XNKCY
as7DmaXhXqRPGcWld9PNv/2k9t7pc0vuU2X+tgMDyF1pf0QFASZe+K1F0c6B5vHgGnk29gkx05/l
wSBDtccq69qQj10rOPANy51y+KckVkwODpaWTVZxmFusIUDzBYcudo0diB/3OFAtyWfPqbdTn5nY
sP3k2jmK1KgqyoOm7mjxOoKlNUYTmf/wvVd8rDN3+/fO1E+9L+DOIuZ2qk8vvpREcHfoGPHObrpk
6/bxtY0WCGuE/goBHtcwkQnsuMeWNGMgC2DyRKqMzo5ai8sCrbcxz056iu0FVhESUG0gDnOPZ9EF
7ahpLNBzMURyd8g/7Ui0Bz4i3rVLcnl1pteOfNilOlJNDnN/GrmAxZ2PCaNvd8Xoz1t4bvO1hPdB
Yzot8FI012z9AmXzkHQui4jFFhtpo67yDrkGFvQqPjwnWKf5bvZrTVtH0ZqbpPUORO2jM9CGa59T
K5HwqtxG8TFVeXUqnY4kYmaFhBeG7VQa86PteByPeMbJ7BPTo0SX4xhplxuWs61GWYVGxhROyR9Y
dtD55GKWYYMrH45uck8GeiAa+ANLY6q7hQ0jtaSNJkFcfinE3hCJcQ8CgxbI3HrJZyrDJnt++vdF
rn+l5Gn2KBXpeT7zmWRQxR8YhH2NHzie5XSQg/wou1Q9udqh3HxtxMXLZLVd8t3kuKGTiSjorJiL
Z56VG8sY4+9FBCdcphEWP5+258mzr63VkaSmAh7EgP0roNKQhodyj8/hzG5/fcSQJZ5rmVEvEz/J
QXUfc3aaUhAwrHi+bBzrWPPUtEL3oAp3Nl2YgfUgE5IeK3K2W4dmyHPPigyawXvhm8lb3vi3up54
gzTel1QUOeCvRkNXCXAaVtqA1EmTC4z5okBBIm7YUi3TkLQEGmFP+FrHUX9WfJ+wdAr7HkFNejQg
F9jiX7SLoM+lKN2xu8wfjDlAeYh04p8E4EpQ7D2quuSukH8xWUyv6DkQe7uaftXRgYQ4dO9mgiMg
UZSyuHi170R5Dti9mxtGknBg6zcun0WXjffU9+E2KsCECP7pNVua6j12xporVMlA5bgn0AAz8mz0
bhk90gBJIpb/PGyTDmxIQEwxbjzn0q/keR6d0961Oyd02pgWhcFa3gZ+JaMYemZVvJNctnaOidEy
sih9xL77IXz1MQrHfIXJ/HtReLbasSqeEhH8KLmzUZCnXvoOiz06t3tHL489b/jiwdrCsh4GXDRZ
c6AF6IO8D1JsE5B87kb7RRgOUCbtGvtA+c8QyWkJgdwd9pOR3ePuPCRM823MFm2ZWSv5HEUHjiIC
zlQ83TwQ6VnONiwRnK0dBWM5RKsveI8MafoysiXf2Sb5iN4kmdy4sfqSCLwEwKuLmHrrWgxNt48w
GO1F30KSx/R5dYaIRs40to4g2nvnpTYy9yXG7xhWhIXx/NKHVy7mLcVjtyW32514tmGGmfyEatoR
n0IcH2opSPFMsd7XHfgLZIqFiyXrEgeUd2RiK+5S1w2n3i9vKXVOLL+zPE5/sqEAbdsq8USDRnou
7XIJoXW6AOf+h73zWG6cW6/oq7ju2Lh1gIM48IQ5k6JIKkxQisg54+m9INtlDzzx3BP93X37tiSK
OGF/e699x8LC1GlsvlIPs1Q89jcjg9eb4xd1Oh+i/Wjm4M21fcOLtsl91c5nXlggF/MY5gHfKZeT
+vL3QQX1sfHhhmNUr4Dkho0JXrGQe0/m/Gh6BT055AQuaj14pWoUTBp2ELI+Wzvv7k0YV8cqLNat
6jY7T+UkXoF45C2Xe+fArd6ToFZ2I1aIo1NoO07v8TWZPuDAWghNi95zDqEjeyVPW/uJNObuOivG
eMTtqaKW80SS/JE1KedndSCuyzB/8GB1A4Th+9QKno4+184E5FMaAzdVH+TQVEYagpxcp84FPFo5
2Jxcev/e6dgE2qB/wPJKaBWwk02AP/NJiXIiRCXRkrh39o7uaY+CWhCnEpuR1pGdGgAtMLv47BLb
e+qSoeMGo9YYlHEMEukO1jp8ojQy+xejq575x7BKBc++EC+wAKjqxEl3UQhmwkYxWL7SdKsiDHBN
U06+S/lF04ztU569ZlxMNqYkW4YjYtjVpvfLOTQgYS/UdUxBBKcqQLSk4ICO9EDokzhQ9rRZBAc/
CY6pO3DzVWzvqVV778mzJS6mse7OHTUEmINsjDfFaLXHWj4ZmeQgjXsZSCUXO9xrO8Sfahkp1i3P
fIOnYgaUUu4a2eSrToMhpjGAu/x9iHSuMQ331Zk5dLsBYtMtBdbwpGTNcsjBDNlFAbezKLLl0Hn2
k0tZ98J184NuoGk5AiiJy9H7JFqhPxq3W4Z5F+4sgvMztRYJ9tl2TW/GcMFghs5ICHKfMjKCGCOW
THDNjalDEQNgxr3PTZ9yTZKudjmOINpq+8KmOUc1+GZK7IAE53v2DTfP9jkyGRNVlXJo3dKOabaK
SvtkTifviNWk5hbxYQTxPh+SiTEPZF4fGTFi7ZwnJLseoHOhDdt3czoXcUqFT5dqVAzbibaNPcvE
zOm8icjTz62csKYG01glUtoNcwoASKQy1gIs+R7gyUPGjXIMh1IHaLANMDqcxk4Op4G6T+ok5U5D
KN/SxpbOO8iYOEKIqAbwec5Mo9tzOgIRHEdFXYuggzPvindJepHsX2SyusjuOFWZFDlto9FgX0gF
UAPeZssgK3k3Yc3A+S+0bcRNdt+qTOqqIBg3ZhU068ZSTyyr6XshrKMmxuZcdYW1DQllzpqhMFaF
CRo0oUvo7JmkBf0635c5V+kWtgvKZf/tZrW77DUlJSRDNhUJ8CVYRBqyi4dFdGGndHsQ/Fz1o8sd
V8KkawCt4NrN/LUeey+EV/kOFfUoU4rVRDKOl8qPoLfqUrzTg7RBX2s/ktgwcGAVyxyPIQ+6ydNA
q/ScWrxMYRhIPw2UUmUZDhV/2BgvZhZuKGVb9FV3aynePWlqXV2Gxr43tFLsuiLpKeFIjZ0Z0SBr
ctvY6mXCO7XszSOuOz6T2WEoqAx9xWjW3wSxEAS6uBgYg6iuPYQXgRT8hQnhWXIMBKrjZ1w1YHZm
KGG6bDi5dXV10KKy2AYBSyk1WSs9o9+Avf6S56ewiX47T7F2fWweddpOiiCU9y5ug2XZfFQe8rKW
FicyrvapdcOM5JpbrfXJ2wtUcWOx/zBQbHNauUxviZKnzoTGOcl2iMzGXC/e7dRHeefOfJZKI86a
PSE/7e7FQSf+BKzPdm4q+bO0q2gLp27ycaQPyXh4BtGpP9uaWBq9gWE0HrHEaLV5nqwnaWdHz3UX
/Tat5h/yuunDxd8va6hmhz7IGGdxLsFeEK9Sq653AUGWIwSEgFlJ82QY2D4avYSAabfHzB7FyR/k
sB2Hya7Qzrk8jlctMsIjhmjSlYqOsaa0n0qJwqs3UTvvDf6mmQ7Owcvqu4NCvRg6okuRcygypAk/
ewtFbZ6sFrSnmcTOzs0VgsKFeE5KlUYuM3Ke/j54LYk5qpkTUMFGq2WrLtHdLauG8qTC25t6HpTP
mkpk1Ry4cDOM7nJty3XEfgLkKQji6kczNbU3lVYtHrgG+pzv3ugSzQ++714Le7xFmg5LUWTJvFf6
HmeONJZW1dRPbY+r2mafNdzy0pJh90ghbEna4MXA0FMxp9MF32NHhY7phtEdHVtdmgbt7oXLy5eP
Qj/WXChnde1eopSUCVJZA0vL6Ne45FaRWVZnUZb6k17fez8ssxnAqHfTd3iKvSC8NwEbmxaqycKy
6T0qp/oejIgqrb7aK4jmyzCVJcRtGV3pvnpPI0NfI8mdZZItQ/OFmWRFosZM1zY21hvPpljwKqqg
wzw4yXqr3RsWxw0LiXEzuY5My+jKkyUzBtjL96x6agPBUdR3qXcRkGYkIuSgCv+VA90WK3Hz7GOd
B2USVyfZGB+l5SrHJG37s9kzKVKd1tyl9SSBUd++aETpvivOmfDHswkt1hCkcw2tak9jWCgPHKU4
/tCikYMAevX0uRrVyJLMbhG4BpF3fwweIXeg2KfpCy9csdWqPDkFEIb0JC9mipAHeg3JcaZashdV
dhhJzl90B+BcE15te1URgnlzsGIVUv1xRss+8E0cUD3iY64qzHL5MJOaK07CscDnFgb+UB20MqXS
c9UMs+cchaYuOrGBSeztCEXkh1YxadoovXqFQ8C5/H0QLYSmMN4SWdbJJB4qgSbRUHZMjgRj3IDK
dsQaOi5UHChcbRO4y86mHWRyNMj3rrqS2kcRDI8Bb866MiBDFtxKOaiynueBxnCmKC5kzDdNbulH
fxKYqa4hHKpxH1MTHfZmhbYDyjdZtk0d7AZrPHD2cNYGz+IO4DuT28xeha56b7hTbSm6SW45bSBW
3g4ItwyK8y6zdqUusYJSvdnpaXVyonFmgDZfO2QD1qU2jPPCrSxQBL9jqxpbqeJA6YBQ80xomrqw
HJDbVQcwMJNcG0VhMXfitLx2qWyhagRuwdCb/WcBR7tgWiWrUdvZljQ3id7hXgFxiPOmhhCbEICC
deoY9tkru7MW+dWWKVB21a2IxkZSoX4g8/PgaMMsRXyZgdqqsTpr/g1sy77BrzlndETJaqxpBxnr
9TzjvcVNlkCjodfPQwZWx0kyENtBa5/KSC2umWk+G2njX0IxPOpemOe0aPkLNoOUdJIuXcGEvDSy
5FqFydeAE5g9RA83ZdOiQuM5wStSQt0vXsm9yQ0lD9EJ1eBs+9DpLNS4lTC7+lbXur/0A+j9PkjT
fWJk5R503rZnkLOm50nZ2UGj7MzpA/UsnOSmiDiW8MNoxuqBCuttHWjmTrj4fFpLzpAOlRPsS/fE
/wY2Vp/bQT+uY9eWp9GKio2D17TS+nr/90HlXrgfqTbbiZyHO8qCFTkl2rclNqOcycSxZ2Z07Foj
IJmC8lnYtclxe8w2RoYDI06b+lqHFQFpmr7X1eiKmOEluBIzgovEQJKIaX3TqoB3vCLzKTNV3xI8
0fiPBob4qrP0Wn1qhzSGeMFosFhloy0Rxw257bXhEvcIJ/DnyHZn1rAvTVztRmE9j5kSH0K1e3iu
Wq5jn7dWqhp3wVj2YAXlf37Qpt+WSrMZi0bZZInF5vEXelR89EU7Tc8V439wCfOkGux3x27WWX5p
bUmUge+Fnt78RRjqxs3x5FIBukP1ceYE85hsKg1V1Z73HRt6Rp80U6iklVMJSoBV1ENEdshaW7cU
uT3SA77XQVfh++IiUSG7BGVrsERQVJjWwUutaRvuNfM+cn+h4zVUjqbUu5Mt/PsrqFSYM4vkJ3oU
o/uaSr9ghpM3bCDXSNrNUSmYABK06eizNUCxToHWPr+FXfIYGG5ym7LnJCJAS1P61JM0n9kpNtlB
g9vr2atCcb8mPxoUp0OauG925p3NKaaj9NSl6uQvqQl8CVSKKggTkD4aqFnox7emKQ4DlvAtBd14
nrt4Gfs8bj1D/1nLm+YUIBWkbFZ4U+ZV7b8SAjxLrXjjJM1Bx+MkWSzhr2+0wHxv4Xs2pXlE2NtV
wMdD9FvOguuhRMUSlvrr2/Uzwaq3lCkLisaEe6AR1sqvvdA2bpsr3FhdqvNUTNmdaixbpknYSe8W
SwRrK4F5+aBG9EhZ5Q29FgnR+rYLt996Br13Ob0RDIYDcpLYD5d6avKrNsWpr7837ZPVmR+yRQsp
C68F/ejTzNARYqPjdEHtvBo1yDnGNVHjLSXrDN5QQJz+oHj+ZzvyRI0pCcMS5laHCDAzCg2XymtV
Vp9xFLfLziB+rbpbnlAP1mvwpYEI0sF2DrnTrw1d52DlW3fV5+TV0xUsPeXcdYC/NDfH6KB9hFb3
5qNdcyViFWAX2Q22/hK0DN7xYvAJJrWtRDNaZe7wldJLsLUY4SxoOoW32Vec9fv20iFSr1i6z2bc
YD2PcrFro0EHJxC+1iEpdREGnA/LLls0ISMkg5kraT/1GkX5j2OGTAVS56Kals9Am1NNxFUlFEH2
PAofQMxyIGP7xIWRARVz1zcVKMFC9pRBp6N4MBP1Nkxwo2U0ehQVUL+KMsdbKki4QhdGAxPBPsRQ
0MkpVBmja28ZpOp7Xu8snRO05+W8OKjfzH1UZPgUCl/rMwEPmhfFaxaC3QGIMdfbEWRJY+mXJPVW
jhp/o/UQKjaHX+lXH4QG2Q74U+7XjLHozB6pSAh9Dn/THwjdxtqpY41yebAAs3I5aXG7wCP4SYLk
1YCJQOpkz7twHgkHo6zGUa3EAZUN9z6KnwekgYJhTFOAB+VapQXeizYgDpVQpGcUqyr1NiqyZ4Aa
z8AV5h7m1E5geMIV+cKmzvwCQWL4FY08wI+463pPSww+Q+ylf/+EDyUbpHZ8DbHPD/y3UJjAELr+
9Y1yN4CdsqV3w+l9G2T7G9Pdx7SUG3jGhKYhngnrktFQnc1zn7h/JaxlFLjc6wD9agab4PjtVsWV
GUs8N0wQrumrWgzvwYhxWJPWm6Yqe9q/Vn7abfvCfcsL6vdECgzBSS4a2eIZdI8fYAgvGoztxFYJ
7g+fJudMjqbaVm+TdWQyYErUXpuPtVzghfsMY+1DabpvIPBXTsPcWIubzWUeMQ1ye0r1hTSa99ju
97KMTpXhVvPYUN66ytpSIW/PNcMgX+MFNxJJXLNAcYs0XlWe+sG/1zg/3Pd+gNtcJXI7ev3SKaYl
GrD/rPadO2SAC7vy0u7EqfAslk17Fds8qeAYEO6foT9B/tBhJ0f7WDHupqp8u3n63mjZCWQUsh+9
f0oEgw+XZ258pll6k/47gYI9BtI7LRXfrt++0G24ipOazGd18pDYEUG3XFi3pYy5x2oCVojVv0Wu
+esDK+DCW27GLtwgb4uF7w8hU7Z6b/TOQ6+nhDMXzawEhhFzrxsbG6Y6R7Igds481t+Bx0h20Lt1
29ln+zTSzTVPSfbNfJ7guU3HCxMbUog9PVbT9VSnecPoy00z5gebE+Ps75/14YsLWeDVNgEV4pP8
HvOnNskswDDFLzD+ryzYOrFKg49D4Nm1qmMD4AWmmDcfPIvrc7rT7ee6BLgp6mKyrf4SNT5z1LnC
k1fwYYs3MMRhlK36JD2BEnqFuoEnoVmG9oDg4zPXL9eNaq16+u1wN+Oc5fydbsO83ieZQta+XoeV
tx8NgTNEXhRjl1Lcx4ULTgeCmP9alm+KOy5w8i4Fd7LQNM8l4TXXjrdlZB/0uF2EzA1zjVn/cNdq
VhBHZq/VQ+makymYs4Q0ZVP+tmfA5dNPB/We/Qysk7bNbHalzKjou7XjN8D0T2PCdKAYv0nUIRgY
ob+E+vNlj9odlfKzzFx6LKe7dQxwXykddIKKNAAgEcxNDjxwVrUo8Xv8xf4tVf2ZzEFIhBQ8MJu1
hxg2lbsrpgbjnICmTTMMk2k2hCbZqXryESYs6zXca03cjFI/IgxkU8OtU4CUwId/hfm54lVKhbIB
QPQgb0S9gmN/jO1GLcN6TisE/Q0MxWcY6D7CJZtXNPM7+fwdiW5n9WBOwuHNE/IEa6ae2cyf+44p
IS10sFtIzNE3WWNSzFWW8j+IwzwzCNnDOo2N+l2m5T0ow09zwLIgcWpVWvCshLz9nerXtZwPMeK8
L2kyjOs7c4OLk+TnMsxerOAEuQ1Ia8R/41eJJ/mB8etcWsR/M+tUi/o5JzlSly7LYPju51Q/WP4+
DkC5qdE14i3TNNxe9Lp6tsnMLIz8bvjdxcTNSabw1kuLLHl71nSCrV4trxx7PjXgKklNFY82POcU
PUkf01v/ToASKn2xLuL0fUySEkZ2L+ZWWm5DkAFFDHjYHp1nzkx3dDL2FxructPizuuK51ofyJOp
twqjjauMX4YfXaJkXMOmeXdC9a6pEMFQgMyKK5UDK2kmRftE1SGpl/6t1AzeG7H72j2Fjn4rHONb
YuaaBa1kfaV5oJBfpnGWfriVXvolqPeZdxXMU98bdpj3CclkaOQDJdsE1ClyDmpv3qB0KJr2Yxs9
8DP0tZmT9h/Cn+eifUMmwSBo699Z8aAj9ol16mYk6rE2eBCt9Nb01mN02wdSzbs6iF2lDpsclXum
m2iWGQfFKvg1ZMKhyo+fWpuOIm16gkr5Bs02CFAZOZHM5Nh/+PQkOy1gmUzznnwPtIngK4yUs9rU
74MCPkIoxburHFqJG83VwPtZQX5OGB+YtfJKfnoC2fOKxdSnjpaZchfgnWxp9DiJeJ0nwRcBAc6E
yhej8Cc65uzqvfcd0knONefdorDBjMIjElHSnoI7p7HiFxVBslPYcQwLc6nXemenry5mSZlRn28t
Yb9piYVm5bQ3X5oLTRsOJgwoxlbaozJ56UvYAjns8Qn2yppvzTrAOWg9PJKeGJfowwwtCPSDGAmJ
kWgMu6s7AsiHYtQfZUF4X4rPERPZWOS/DaVNyNW4xBl9rDFUslqVEZCIgMapPnlJHf0rTI1vVTGP
gsWEkppTyXWaN41yKUIg9YFORDPKjwQgp9aKPdmQnd4U967oPz16iJuQfJ09YmuoM35ANQd+g9ls
oqO24BS4xml7RDC+BjHhZZMmv3SE5IG0o4+1x1/Daeolv2VhExGUmCq5XFTs5F6SvgInnujvZC5F
1BziNl6XsPFnJjx0QWR9jowKPFCFn47un5Q0GgiZfxpGui5GIWdcQPiJR+W2o8qGxrUJ30xjM3GT
rwhmUwdYaTag+4Ih4UpTW+2Xaq2bSnJIU5zfGHvNzM14MAS1m1Xz4+RTm3aonMNOXfipzSMMYmEm
mm9fYBJpg+yDaR8kF6fYVAS70oaIk6p5OLfpui59EuqKyk/eBLM8+dDRcWjFTKPrkPJtEOQeyMGL
22C3v77G32tJB0GosNd9B3w+Df181o28Ml1s7v340yvw0IzTMjF95t5piNUqz51PXNQdje/a/bVb
1qYRgwd5cWJeZWMwAySi6OndDoPErY9IWyY9mes8kd9KFaNC9ksFH9pMltmrkw1TDyjjq3AU9KtX
YMNH/8ltCuoVwp4XnE/V4U1CbY9qMUw/7U9X5qfRtT8c68FM4a3OHJ4B+F5I4N1MKrGPVVOQRQ/h
XAYnY5xc6OIckymCvmsxvdmIlmGVbuMapB8IHZ/f4Pxwk3juZ4yjbRvDD54hW1P3QS0+1dS7ukOJ
Y46bQuEnWywE4Sz1RTvxpJ4ylgTf7K5KXj00mw2y7y0sHS8Scm9oUxDjPbtFj3c4cQ4KOxPJn52W
DQ8QdSuKxKjkA/MAkFI3mnsx8qnVoX3UOD+E0RHzUGuThvTkrcekXrdgHtr0NVeycM5dRs4GtaZS
kh+Tq+V7/BufvkGKM2lceGicpto6fo9962haP3nYH+jc+C16eSUm/to07S2KiotnkDt36U1TNq2C
dQjO7QPgzKUMktvQ4cVJc6J9A2+KwXikaHJu/Qhz/6RxwvfMNaFU6uIvJr5aIj46okmi/6QjLtao
vWEr+REmxEA7sE82Jb2pQf6QOEvuMGhkskmiVdFw+abhTFXCfTgGT5qFNzB/lT5vzcwISW/WYJIc
H6Q5PwKS5QHHlV6dQ2DE9sr1qBofkRs/yCsP3k3hq6815woWK8S/znTUsxf0Avj4qhfNwHIw2DWz
9YZh3XcAvMUK25XQeCAhgZ+oNTqnhg/hodnpwxYWIE5w4HlkNDlDW4/Ktt96LXomc4R70Gi2lmZe
7JChDz4yoE+d8xmw7LRGjecengDYvvTD0uv3tu14w8SH2uqPtL6cGmvYqKIDgCafeDH3EewZlLT6
lVoWauzqixdtK3lD7j1zRPiiBYLiiha/Zuzqhyj+NUduI371bthuNst5Z1ANPRsY1MYQY8A+nA2I
91mMMRLbIrzpcq3qPCZGGg64Jsmax9I4VoZkSTLR4LVqC9AwQj3qXcyCJHFbCVDQs4JNmd0JnLyU
WZhOCaa9rvFTqGrYQ0morAb6wHh+ynzRymCNoeaqpebRyQkgFN06Litq+UjCYJFpRPMCgfJBOfE5
LIH+296eQcWh7wsSd270g3VU0EbrZDZShrU1wZwGeIsGP78QiX3HPngwiDLS8HQQjXgupkbvKY4U
bkQvDyO8NFfN1iSDZtHETeFTBjaX+no8ALInpqddNG1lR9m9J67JCWVj9em2JzUO0faAuv8WFWx4
VcNaZV8DOqKqNtnbnGYsmeo44yIgqJUyZ9gDu12OdIT45s7saW+C7d26RPG7xHjuy/4Tc8ve0Agh
1EY4AzM1zOw8ODmsUBD/JeqWxCLiL+IIC2o9vYU9aiiqjiymwO5OvxsrFcxgVj3rRi17PadZoJ/3
ZrbLOvtXYMJizWZrEiEu7oGilqAyjHmhlBmgiJUpgSaVErEfNZehWeuDeHhjcq7M//4069hlTXfv
leRqACu8ysEhs1YzTcxJnSpTtBaTIIlXM3rVRLV18OQMZvxROmyklJH+joP6QB4CA/DZRfYp6tKd
YZVPsBHWXXzz42GjFdMgGWqI6u5kHd55CSniGfRbY7GIx77cBrZyqofXTsQvMrGvGPsOuuo9wD6t
Qi87hWn9kXgMdqjweFdd0odu4c5tE/Vg6+fDQXWh9jUy/PFL5UmPu/dAUGbXTgOxUhYLN8Ah3GI1
CZBDAsmJwA/srybbmGmNX6K6TgX1prOarMuj0uBKr1/k5LfqFPU1asZNprnLMgneRKbf7ET5NDS6
B1Nx+Ss3yCdqFfPTSl175mAvmdOtFM1accRdj3Zfz2puur6vJhs7qIiaV7vgTxqacPz6l+Snao/d
p67aVz9VL65pnHrTv5TRd1Z5Z9BPlMk4PKKjrr9iJew87AuYmDqoBh2lCJ636oG4zfN4PSTOAqlq
lds920GBEE48hWF6eYtdCkti2FLgikn+iPDcdM2ddrOWi11FG1OzTDm6D/W5C4nH9sWOCqwltLaA
PhJ1JCcEKCCvX0yc0yTHgaT0GMdgS0pkiIPaRwDvEmXNdMpHC1Eutai+MYTMB+4CVRrvnNRemZb3
HOrDbclJ9xY12SGgZjiR3ge80Flr21vXfiub6hH5zDhzD3yBYrmPEE5THovffOJgyITJqNEUzw59
i6i/qcl+n6SfOmUijB/8XQd8AosS/GcTJw3lYkV/yS7QV47+qD6BHHkpK3Fyav3SRG+uQk1CVe/7
LEM3ZNocqP1TyI5kmmyZNcPuYcRHzo347iDgx2n/FTFGmbn8q9hOJGpMcqV0hRCuiH77Lt+YVrGJ
XI62wn1x6vDYVu4+YbyuhEgjCGia1L9oSrkMRJa0OD7y6HKMlveANEJoKIcxDH+tjjbw5JOhxY+o
If0m08uBgs0SSYOVwhLSRMUj0JZDzJYGOouIetn/Zhv29Re4My8BhNShUddt1SIVU1ZjoEWYVwwz
u1j7qXyfDrRy76jhk2TC2kN11GmxSXtyYdyaaHNGrc8BIWUZS1+V9b/TREXayVcBrwTkFYeqmDYe
o6xqUCHkc+FJHuhxaRTrHobZR6PLo9+108/goyAUmgG76nA4qCZNWTVoTtxlBRponO2rtl1YIUhA
T5S/hqW8jIRX4rxf9WCHAF08IzRcwSa/AaoWRXKoI/Ul8FAtaZF7daj4VsyXrjTPWt3cATVls9gU
cCLdnaU1tLWbE4dtqupx+jK+pMF3XpEbBg41HAI1DMkT+6s0il2YGQWZdiF/KVAjFDZQh15a5R07
3E/j4l1XCHQd8rZeZUWWvYfWyIz9h/2AKV+hYzA3TTz4Y9vtFaZDKw7rFayCPEA4pJTCT43wNrYE
wOMODprqX5ke5LRsffo00W7CtmWqbVncg0AIZVFy62232PRyqgvDdylKtTypKOVzDzQm1/629Mt1
GYA5ovSF+nK5CXXeNtSdz03esLu/D0kSa//xK7V24mXmYpwq1a7csRsUu87jzFnzpcyFU9KylPC0
c2LsqVePsZL3xUJXfGWvTR/wNtDyzF44l0NEB1w6NPuyj1p6lvkV+iaYOm0k1UTr2ELJamunv+vA
avZVPil8nhYOK4IpH6rGMiQcZeX0Q0Hmwir2XpsXezeOCdL/9+8L6EQL24cOVKn9xRyMC+3Piyxu
D3YTnTvVfRGgdrBzU44Fc87wK8jO2WhRzbfOKrIPY9gp9JKwUJnYskSIwUqN8Adb1neneIcw6N+k
njSAf61oPjQD/u2xPhtQzMnJ4BJy8GohWdX+2YX0Y8go2iMwEm42MS3G1DpltMethFMcol68eJ7/
QVYWJbYUj0ZzHlYNLMoxnvFgxViHiOpqIn1JQDoydCYoqTmT19tXj2H16QKYWDhlQPtTY/7k+g6v
pNjgxI2QBECmwjOzI/PTUKx+nmFLnIXFL3kasewS+ZTa47OAkhqocJ4aOCiUvOq1vo3UkIaiUF+C
WKefTjFWw0i/q0x4aPVR+cZS98kbp+Lokq3wjDSb2s+Bd7QqklE7Hdtz2G0Ws8dUmqeRrYST3Sce
+Gco86+dhLoI3erdTCDKDM2N3DUG7U5AnUrZCGMHgxTmW73nqhaq2OcZPSIfBVtGgF9V0VzsmhGS
7PpmvqxNey+wIvhgVyGFPBU6vYcZcd6QyC9k87e84rmd2DVBBaiOL8lJNaSkVFyxNSckibaa9D4h
cMcLU0ECHfH/kC93927vLExC2qu/n6sqGjK3dnxQ8/Q5i0ZkhR3MDDqFchgltU+DvJjQoMqmwKc/
ynLlKtxEYYjieNWQV9kL9GE45PaiYjZT9sULKvpJL46Ka1gk5NVDweZJroizDXFP/JXTgNCyl4br
3fqqb2eqRQui0T8AL9LsUiESBs4jrcxb3nVvauzeAbbES03J1n7Nyzc2nAFpt14L1FyEKsbTPoqI
4jbvpfdjj1ANVSd8KarUWpg9VtuOk+EsaEzYVKCPGDltya1OlZjaWyx1TjDQqiM9nbuwHxZKSYWP
4JvLCQ03b3E0gAEN935Ggx1Z0d9M6cKF2opVTaXU3EhGuiQ775hnxEeoA4Jnt+wcp+OgqizQNuuF
lf+EcAC5aRM4yRNeS1T7wFWXOsI5lzW2xaIINg3SyFyQriCI6BE+oqka+fro+uPFTO+hD36OOjy3
xXAWxTlBdl6FBRt8shDwcfDvtau67vCUxjCGcrf8yr1o2RXeHhiSuaN0i4vrS9i1XH/B+mICirbY
+G4qRiaq5FZ9yGw1IrIN+2cTxgS9dHIemckwhWbyla6F4cIaJU1fvoWkiit4m/n+wdbDPann5yqB
kQ5JAT604P5mxUzmAovhK54hG6Bl6mRv2Den7L674ID2lTv1l503CIxFCvGppw8+VWA2If3Ylr4J
tWzbkcsC08kcHl28ZqI9TQFYuMnCYGUgQyW/iNr3jPqAXvlKhcWld8ZVW4sVggk1DoZDAqNKS7SA
ozKkMGAwVb5hv5ibUg3usnkj0l1txukEjw1qHfZwHn2aoYALtEvgwtFOc8YvKwvFKuxTquASrko6
rgy6/QbprezqAjiH6XQY6/OMo8ZCwS3DoTkBBYNtwqE6ZY7RqVr1GHlnUVpoK9wJ3gltD0uW5VGb
4GSYuz3IhrIZ11owhltL8e/VmOnHOKRtE+lsj0GN9TMx1wk5k2VfUPygTwyQHpFtOTR/4oUNlFHQ
HO0Nn4pPpeKQbcqKCs8ZY1mZmewB9C9slGigLhoxWIV8Ng9TfdhDv1f3WZq+D4x492ZjfIVhgSNW
4U7XWriuvc1oUZbZaBpJUtv11o6kgSmJ2VTZ9eQiFzrDmaCJOXWr6dSPkx7ptk1QRBOMoNNvzS5U
F2ZtPv1j6hf6/wYm7Pp1OVx/vCBL6U7CZFIPUz8OBjRh/b1G9Ed5P9nio/74z/95apn6t39s66Zs
8n/ZVvFH+v2//D//o4ZJ1e1/2g52DrpidFVQqfSPf+l+qppPoJv/5LngPWwYJJ/0qbrpv2qYjH8a
hmFZtiGkrlqOSXsSsOy/hib9n/jldMuR0gEuZgrn/1TDpGp8T/+zycaRhrT4CiwhBOhjTZuKmr4+
rlRNV3yN/4q9PC2xEJn30lC/wT0ewcjeTIFGEluJzp2VX3WFBDhm+0fNDH/9InUB0g8r79+5O5Mt
t5Es2/5K/QBimaHHlAQb0Ft6J5dPsORyOfq+x9fXRkRWpYJPFFfFejWpQU6UIYEEAbNr956zD+Ci
Ll182OyJxOy2giFGRIpIkBx00c6cfBcZK6iQSRabTilmJC23ll9yQB1VNypIbhxb9cgAhzFHy9FL
CZ3YzYi4RVCG0dXoQux8yo5cWY5mNUdK8Dx7XnmGmxOdOhvwi7qrYFbsm9C6zRn+E/w3XfN9r8sk
edLn7BqqAj13PNqkDXd3f+ojbP8+cBzeRiW/gkOxSYV2tMqY5L9BP4qSJp0EOFkk74avXcVTvgNk
R6vQuccmGiCS9W0Y+eVjRrpeE9tfZa8dZac/JJ2Urmo24KRlt68zijF9Cu+RJ90b1ElBGr93Rfo2
W9qhL+b7Cd/l2k5DT4OpWYPiWMlFDhXE/nej4XSX0nrOI6AkSUxiR7ARM3pKDmImctZ4QoBUBc/M
QmMtfi0Chz5uaXt0U76hO/JAQX7GzavpgAvx88dY6AiQwLcoWu0pA2Nw6ZFY/WWqEYrEQgvdUjcP
APMwpaGJz6rkPYIBRaYKamFxG4fTo1D5tGNj3vq6cpAB8nurNTCPMFKVCX0quaugLlZB86boqu2G
WvSJKv1T5CGmm+nOIuxTzvkuVAd4QDMc+HDprEt2g3EULxG9dHh8b2nmP3UMGlGmOCz+1ieaLMj5
2muVp5+0kgXNs/SpJh0+Dt+KuDKx4jfNOjPb7wzaQrNZWqJicJ0OGKgOEyHCL1cnz6ngzoqKEZjk
sR2duzbJ3iG2gfMx8vtmxhAxtYINNR5vQ72i4ABBC6MHJAPatkATUH+DalcEGvoWk75qXDK3i82p
PjRm+YBFriP/1ZvgM+EoUFBpJaiJHHtarKj0L306Ih2MNFy0pPgNjsEKnx4FypCVralHMmaPxZgO
rj1Hbw3Sy4qxxb6EVuO0c02nS9DJhUYWVnSd22QjTf4FBEjL/AZZsT5o6GHwAsTTDpU37rY/oQLB
mn062fQqfq16wFwUoGUwWwHLrFxrWvhYzYi0ifz8UFL96OCDDaYHXXNyxsEEsSlF+JkrIfMpTp/7
qBxgPhiJ24FAKabRdrWMu90EjLloWAY47RjaLr9c2KMPxs1Jj5lmfTJtpnYG9yK7FW9OtG4lxCQR
Vdd2ROqTA19layU0G9EHz+tAOBytAm+aa3RBAERW1QvW6vQwIi9fKeG4pzOwZcmCJ9LjHEoj+sZ5
DtUpRkhuXMUAFQN1esHzpu/6QqHAK6fX8ElrMF/WuSL2gc1Ll4tkawa5T1/qwSkadxz4z9NJZWAT
pm9Zbz0VkILdWeAtU8gEb+mA0hlVqvwY7Rvyf+G9508NQT+FEX2kkcVSaN72BlqysLH3dEqByofm
vWV/MwOehlxhHFHa5NoGpX4cTMIQSmT6SPmOSRF/9LqHQP4YV4HYD435IKzZ2uM6JjE3dYvKelG5
+RwqgEvpza5tORqbVlKuKwm0NH8yKYY3NYfZPB6hYTFvXcFsuA+nK79rcPGhF+fhYR5AMF3NzAEd
Ao86dINbq502JV1TB6zOKg/8J7+K32n/ulbf7PKOd6aI+SGsgrk52+jhzwdGCGcT1/oLW91RkXm/
QgkLQKAKr4akvBdDf8OOs9Y46spIFm47Gl/91rzxY39cySH38MZS/easPE3LGoB/Y+fk8YM2YQ3t
mG/4zGcNeOlu0XY/GnPB7mblxslsT9jFPWJbuq9Fft+PxbCpDHs1TUyvw+K60vvXOTZvObsgzACk
v9eAAdGpNZE3F8a+aItHehvL8IlA6HEu3ihtXwBZbjk/305CffGXipgoPnqowJLNHoFr1ObXhsEV
UJkwVi7oF7NRQR7SV39W80pAxDDq4FXZJOYKlklNweeGevaMOypwy1xb94MhoKyHCGW/kAyAkY7w
V1sxu7WpgFQcUwpM28BVV28acaMSF0Bd390EHBPn0l4Gl85To5b3Uo4rfCXPWdB9oM2/5WzH1HdA
6cJYZx3EnC3VCjS4WqgSFz7mgc5wLRV0DLjqdVIX90rZgVTgeddUQkirUe3XsYBB3uJMWwdWgc2F
9CLOvcxO8IO4GlbgVU1J7hZNZq7UrG7Qz9gE5Mq7KYD0VAveMORkdfGimMSFRlEJcgmnMQrh56iR
D2YFBT+JyS0OxltwlXjYBEsXFYU1lF9rYgzkcKujC27G9o0kDB6z3nqsBjRXfQbxFxGej/YxG2iZ
Y7s3aYoWUuHspoiGmXn9KYCHZooFuLC2nqoBdGwZhWTCoLzeB6Tz+ZVwvDF+bNV69MoyPGhWyYrC
327Sgu6JP2/x6gOcYA7gkIVtVfVrLutXObTfTXV2rY7PGmEKGrDz0BrLH60a8WQ4o90M9P7OCnkY
nB6NTp5+ybMJGcBkuZlhbg0xkvAYkU7Z9MuZBG9Erz/ahMjQSnnye0olMbP9IYZ5rVpMMTy6Yel/
083w0zfQsBW6jYxHHsO+eMeR0G7ALzoMKYyr0TQ9dXmsxWx4fWc9kWkdbLB9Q0pKQUzOyfuoNTcy
ZtvKdG6O6uDWKtCVONaODILaDQce5HYgtDecXujJfc545nt0mYb1Wo7+uOHQ/uL0w81YMS2JaUQN
BCSAS6VXEQxbgk+uedSuq4x/lEr1lmL2KoH94PNX55pzv+KrL4aFs7F+7RBp7JzWvgrKbN8myYtQ
5peyoZVQ9tx2ASGXjKDbRCIAMCp/P+pbXwYNGH37mh0YXwYQBjqqKipswbNoT8RnVAJIrx238aaZ
4Ts6dMhQ16K9EKa9NxKivuh+ek3AUcppSq+CmDJCXNnrBBKk/uxfERGwQu81bXSNHwEH+S3TSnXi
7JWbY7hRQ2MTIaFfMa5ZBrskUZQUibGxTwIFrEz56GT5m63px87exJVPX6cBxohAfJ3Asue5ARYC
APeHrg6uBM+zNgALuUlq3gpGja5i4TpiiIDhAeuk4JeoDBYSc9qgBS3XQC82QqW2ylU6eIQpOOBr
Q1Mj/AtLHp6NoK53pUw17O4tieko2BAoTevBVLUDyt638pPkBhimqk5SRIngP5oA91Wxa9B1Ap+i
GmvTQUUd1Ot21o+J8QHFJNxF5AntNcZVafNAHtCalGduiMIlBq11R580Cm3T192dzr5O6A6PlKQq
ZEZC8bhvgXOSXQHMtbgfgYOUUtMpYfcTvjFUPNF7MPHPIVJbVJJuXE0vkNQps/qbeKwmN94zQB+5
EtNtyjwA94Slu8J6r81XurOHbAZwEMVsb/j4foiKrqJRJSu8rl7upG8QS1/7+DgUzbulW09O5nyn
yfTBoecjICuaTg6JNlOTfh8QJRcRAklmTHTnaNaCBOWl9sf8nhbUy6SOu86Oty00p5bw1JXsO8RH
BI1ghK5gTCxaQsdUfhhIZOxBu/MRVqkfBD202yrLsZ5k2Rsv73pAwlBpfbwungA7fCgBCy6/7pOv
WG9GyQA8yjHtD2PzytCG0U/2Cp/pTfLbE/lBqFtg8iJZ0wti6fuAS7gF0I4CJx+c7PjVaIoPOxaj
lzdwnAGG5hI8fMUWphv1956nZGcaParq1lixCqI2RilrJB/pGHxOIxHebfAx1xlfj8mWL49qyppQ
tfEnBkG0PX/1Y1FRmMJYe1/0kYBK3it60cjybRaEKHTYHEo4aflcrfaF5aPvBwJbMUBZaRUPb4qQ
bsjfRTDobv/DdyKGy0r8+efNVtLea+ygpiSgLC2jhSfy3BWI2YX+VeVo4KyTKPUyg+XLyZSnDtcl
+2LzEokYCevyM5iUHR1D6ZUs6VwHGX3AgU0inzgsChNxE9Pbp2HKn0uWULdeVOY98b3MZ6GDianF
zPmSqvQky66Odij+NrEg1RBTmx72HDpl/FZdIyAbXCy8gG8ry1412GZCyu0R4RTlQLhCVwH/m90d
gAsQuhgEys4PiccoHefRJ/Svuerb6wqTBSEH6T0Fge4KAbdMo59KR4pEC2V8SSK6PLO6yOjkbYmN
m1Gr9RQAErfDtzYymhXv2o1KFcNN+Uhb/Ts9X6vTCEKzNPz+lOtocVaB3dhu0FJgG3pybGUXbkjw
RvkT6LS8B4DL7P7rrhlfDAhV7cRhqLCh2hZJeV1DMF7NafOa5dWrBZjXseOXIOZVNADbo4b4xEtQ
2BzpIBKtKQq403LXBd9KdUlgLkIT5b/zNHTm2orASIloS0YWty3qXytreZAFEPU0vTbxmyNRKSa0
GnHPGGv0nyYnbtb0O3ZJouFPoNbu8+AjSprXfKTes03mqsA7V4SzPQCMZ0oQcAjPI1puBYL2NQrw
ZKM2R4ZyJsBDS9saUfkCNB6XuEn1FhEyCUrPhmwL6YXXARYpZwM4j6i7UiiFfZntFOexpIW9GuBj
oZURRxFbW9+0XkdjGHZMad6GYno16LuasA0W29F9P5CvMQmUYmn9OKAOjiBURz3CPgTqEAKWPVqL
3mcrfQ2U/DrNGtKjWijKoQ+NLFr89q1SMGKg/Z9a4WNm158Z7AypK1+nmoWAkT0ZMc2HulRsuE8/
ijJ56xp5M7Xaj9qRaAkQNMG3Rk5E6/1oBTwvWlQS0wlROkaJNac3YU5j3h+pogBwkHXYYmsonZfA
RMqkR5qXByT0GP1ufqdorCMYXoNKAWKYjIsHp2w3JlvNqrFJObQmciZKbCjK0PKMk1KA8ofKatnJ
8wD4KnTV58BXD1lofEJ7OsS9XHIy8IXoDabfdnrRc82mgqegHEYqgxR9iW4HCkJgxN5Zz38Y1F8L
Nsg1JzljjXrqixM6HLEwN6ymUl6XithYHVs8Kll0to+chw5Atp9A5dy1c7LXJYVc4uNWN3UktCN0
LkCBocVCYME70Jq7kfg82W0qh3ooEkfbsQ8oze2/UqL//3ZMv0SwFn98RN/+L4TWS0tfAuPPx9Zf
dfk3sEf1r5qmf/3d/2qamn8YjrAdJtamrhua/HfT1PhDcxyhqQZNVbqmP2XX638Y0gL0Z/H/M5c0
6bT+V9NU+8PkH5G21DRD1x1V/Z80TQ3nJDndURGi03nVdAHDAM49H+/nnmlV2KaqyLh+NnpOrrXH
oeYVJq69CwNLcjJMkZbH7wryZ9exyUSDx0UShhVS6qEnLwe92EF6SW1VJ8bBeWxC31zpyrTjpJFz
GiFJYeoRORhUQzohICl586t5mB7bKp+3Qdx/M1LnjcsItydvZSbA8M8WQzKjgXZ6ASu5oieXebq+
2B5YcLGxMqKvcYww9/M6R8Cparu9kiJVBmXznck7aYxN+yzrpCfaHjCTbK0ttXm5ttWaQXe30lCV
Xudmd1RYi2YFtH2aJw6f+S3x69QNGv1IaV6uycb4tvyvNGmv5gm9AQgqLN0SBwfD7cwkJCMMbokE
ZpxnllTmHXTNGOuvzRlKas0us2jQiCYj/zOY8PBRZw6zMvMPEVMfVw9RDOLF+Qhlji6oCK9mdAGu
KL9IxwRf5nzL5+/4ATjfczxB83+lhIjUev4V0lBSuBTpu5y0oz2jq4/B14dbJwSLNkeoJGl32Hl2
jZzuRQ+pMhjvbu1i/spp+z2aEJol1WPnpNeKoAFo1JGgkwnSeeQs3ivFmzWrDo2r9KYvGFzBG/+o
i4Skzc6GTlMmSBRt/fhX56xClG1m7ca3k0/V9g9AsWe4RjUCRp2ZFxYiJYPLEzEmJ9uPuFkIs01Y
PAYgc8aS3h8SvIpKMLojTuCKHv6ys8fvPpUGEZrfuNh7RA2z6kq5TxksWbX1YPV077rE2ufNURbU
8qpe6jvREqI4GER0WdDK5BD1OK1oXgdyS6aThBRIDE5ugLez0vgTVstLGW84rKOK6NW1oNoHpfBS
zAXk1xiT/zx9USXD0szh6auWrYG+hb7lqLzrKR/RDfGsmeN9Wb2Jlj/g0Po2qvZbooY3GVJYQ2Tf
lTrjTP+K4A7iPP9/A8PcbgJvmOrHhYbqz225UXP+dtiqH0H/ML10CqxbrVe+/9l3wqP10KeSB6q9
YRZBy37pzJXhR4ctD953bAwvWUBehh2aTx2iHMWkwsRr8qao7P95A+TCIIRiS1vwdlDYcxoRuFNr
1JiMhg/DTCFgKfpLpGOZcibNZEjqFR0RRH2tgATM7Vur0fbIeogrjhpwPCjpiOg5QriiU0SNUAUw
tYLynsBGgOkB6SfK9KKOD2XdO+s6iT+XVnsy8UQaivGowDZxktBlxUTZPr1mooAnIrEHMllX825r
piGlVxruB1V/Hyff4GgzNPse6FfNLyPp3mkY5VMVpOuLHCmJZ0PDKDJad4OiHjHW00ejbYA/jZLD
Chq3KntIVCXWq1rllyT/BD+EHjR0mvkQag5y1ZqEp5A6wvdctwHT6tpgvoxp+S0m93hn5sO0F+C7
RungJG5qLA6oQjBDv5aDwQiWbhKmHxC9kVck07aUFKFh4GwZhyCZog4MklJ3y5EHwOeHLwgmt8Sz
FuePDTcorigQBVHzOsAiI9jkjJJtkzrH99NrAD7YU9TsXZuzh2SJ+ctQw6n9h66jxUftygjcApXU
IM1lhMSwhQ9Hjts2aeirAeck3iF6t/KAuELlENYMfMzhqwLQbEmekVP7HET9sc2TD+ryJ0kv1y84
UYljUVBsGkuARGJX90kdb8qSo4NGesfUZN12qgcgKupjIbIGaJgBJ0Dr9k0xkPebz9M2nVddFOfX
eToRd1b7OKtqi0JVjYqD2PpQ8dcc4vcKHXW1hoY5KqArg/yxnlhQFRJY8CJaTbQ1JnkkBPxroM1I
Abo72fPvoQTakIvxaZSIC2e2JL4lUawqh8oCfcjaUOJ3LRLXgHY8zeI98TOag008Jq6TDWRRZHc2
JEyQbsJVsGnsLbO9q+b+IapSc50WcqeOkHahKL52GZ/UL2CuKHNMFnrMgli7QcSfOmQzuHaVk9RR
O1goJ/3RnI12azrptEnM7H6sYuJNWFRHY3n+7ZqSMe5DvDEYlFNwLEQukVSauVAoOfulNcsPN7Lq
h2z3lRVhOVvnRwLsSD2D6LlBewCxK06v6wJ+MGl67FL0Vv2GRkR2LYPkvfGDjxh+zSKTYh2gSiRS
E0hr9br0BRIWPSSHLzP2dE0/BqzHpQB25DfxG2cGjsmp7QE5oF279AcNUdx22oMvfkwGvZ/FgIDi
Jfr0bZ0kEMOzwO9Iq3Pzcv6yUEE2pRbEdzPiSou6QUvq3iNbRtcraPJ1/pCyGO0SRrer8KGzIRep
AR9+2YFAYil0Q+eXFCdkSqvY1R2B6ShgoDpaqCwS0A02P0Hujy+wE3YgXueVaMKPPhpukP/fh6W6
JlpMd1uTDbLnF1inMd0Ind6Y37D66hVHLTXLSELj7KtsGodW9hC3+U4CvYJZjfy1fWFnQE2l1q+J
HbyLpHhLnmyBHAr91pE7FRBaS7NOZij3S254gvmalBNXavw1kjygN0Geohyo+Xlb4daZ9bUQKpD2
iNB6P3FeCqTZKywNwi1pEx700v/SKjm5qWOW7WzUiatRb680uh2bqnvGfF6tE0BTrpHz8RMWc1OV
jUts2ujq2MDWaU2HObUMl6mr5onoCZUjxsDF+ZvuWwKPNOBE7qSm5bIWI/VUed+CmbnROoafSI7A
wagk0XyT9V1Inq4E99XGUQaC3+gbmjpALTmYn4be3fwvKDH+T50rNGlKSuzz54rHsv7WptO/jhXN
z2KMf/3df50rJOcKVarMR2AvQGGjsP+XGEM4fxhCtU3bNJA/a5bx32IMKf/QLSkp9x2h4vGw/y3G
sP7gUEF32dLkn6cU1fifnCuk+JsUgydIpzPpqJJr/3ycAPHS2FEV5p5dgu7B0xTLHiBjtK7zDNZP
g9jqPoIIKXrz9afbdI/EKijy/8i77L6ICHZFz6GeuSTHqJ8vafDiTULgqy9GB14d04UpPNAU+xYl
7V02fGkGyvUJJKxEuzhUbFbV9YVLL4ekvz7RIq/597flxPjzpetojpQxxwOs08AaycKMUM9NqEJn
GChdxJI32hs4aZ7ffnRi/furLmqWX110uQ8/qVy6WFZaoUIJwqa+V4FJaTFBVEp6i/nVRUDvtjrE
W1nuf385/e8nxX9/yZMTYmgMxCUmOeq6dkDLG0TOjW7E1dcxbKjZ4p7Gb+2P+ncMJECnNQnxw9Gt
OwJ9Epf0oIp5+BC/5UMyclqTgvGx0VBB9QNbAvJOSGljGjcE52GoIU2oeUllAnJ7Cv1nsy6/Nwgv
HkQs5odQ982NpgAb1kYLnicpMCX2Uwo7ZNtraSSFweFKQ+YwQ4T6zjJOUFXIRAGncCJRL9bpLT4C
aKcyNBkOpT5iYK2Z7ltyh5ClCiYlZOXV3kS3hlxDM8n+6qP8par6xTOqnXstlj//6TdT+gj3EdCK
fRrZGNyJzgmRB37Fq9ExpvRr5yZJu7vKGK2NCLDH1aLOH6WaNk+t0sc72WIU6iPjbhZo+QBZ+wqC
Cal0h7pjWMks6WW2BAdrRjNwjvPxiWppIpS3YY7oNhWqJkqw6qYto/y4/Iv1iq4Uuty6zL/+/jEx
zrwLiLn+9hVTE8ccUBFln9s9HcycA3pbkmSpEMub2CghYOG9q0InAdippjtwFOW1aYcQN0RSqltw
KmTq1sO4Nxx2n05wcrTbhRamsYlmpY+MsYfZPCtIBPCLEwURKR3aQbID0UmH1ccY1XTw4UF8VZ1U
PMrGHNmhKwoa5J57ixynZAtaXbsfOMh6WQdBmkPCzo86ADrRbO40u0ivmxg5CwohZ4OxrVvjB08d
s93jzaivQuAa+9pM2o3WqoB1y9a5rzgv4Vev2guv27Ir/Or1Fstr+NOjIkvDYkPPlX0UDOa1cHrr
oxKZfSC7cXyrm4RDWF37obVy0mhEwqO0R5U0gG0wU5+vfv9jnnnlF/Hgz5/Brghjb2M4cUXYQRN0
rroleChjziDKEDYmzC5ruPv9tVR6Wr/8wsuf//SFc8eE1BfNIZHd2EldRYvTh07Fc7CqoX3yPPjf
gjIlIKIzB9PYgDHCbEcWDiJgJeP3KwLEzSRf0h0l0pVp9sg/RGe814LHICRgbaNlMn9VkQOty7gB
Tt5lanVFUtVY7LCAQep3nMrQN30PJbwzleTb77/ZuZ1JnGyGSHgcBgid79XBw2CXBytAQx6q1Mvi
tlPDu4E+cuYPT2P4ONoW1PPywnoj/66I/O81W5zsiYkE3R6KbkmpitxssNYVZV1HSgJO4nWZ42rM
7c3cax5k7l3NqYJpegp9yoI5clAhxWtYhy7chXMP9MkmaUYjHvXODw4oLtfY/LZz9hQE1VsQ23sH
KleJFizLyPciCEPnKHfhsmeWXHGyTYJFLQI/YiYw0EvJjOyQTp+tqZGCBnSxzrzcomZnQzOt5uof
XnK5Az89yXVoiLzSJtVrM20dw+XSDOsO2SwjfEmMmHKTZIi6ovwBMNf299c8UwyIk41lmCeFmCfV
Zj0DKSgkOe42P3DmDgMye8xMmsWaRkjK7y935pGWzskqj6rGoNmm2F5Ukkq6vC+DtkrQdxHG4WkR
o0473WoIeBr9Hcjbiub25veX/vUjTeDz329ulWdKT06n400a39Rs3J6eSmfDSynpzsCS//1lzlSw
0jlZ+4Tf90nek9ig5PY+r+FxAxFK1JzusLlZon/8AQJdAseDofqFa/76FaG3+/fvZimdjyeNNEMn
j3YTDNwWE4Pil1cMBSB6JztjIsph6DacE0F4VRdu6a+XeemcrE91UPnMVGfEtoy182h4MJt5I0qm
z9rw4RBo2/rOpRXp16+jdE5WJC0GSAmFixXJJN6IsTwodZf8VtCbPZ0BGgHAVSYNMIGdHv7hbT1Z
eVLUv1pWhSGootdwRq2rEpoDLsPUpnWBrjOLviFcdPsZJhHgmN9f9dxNPVl3MPiXhuhnxTPm7rYq
kLha2cruDRKDpytaPWtNjf/pTT1ZcIogG1u6KKbXocPUiZJRSuKP4gCc9OgmlLdCplt7CSo2wgsL
zpn6RDonK04RkU/apLaJ+wz8e9sdykzfWBUEMDqaZJ8Qr0TDk74Burd1E5gXntVz7+VydP15cbX8
SQnQoFmwiptVYrHitHIXpcFhaNMdGJhtqXTktKd3sKIuvZdnHtrljP23a5LChOogMj2GSts8+K4E
OqnQxUYph/UCsbVsSAVxscm1/K/OyNmTwrnba58uP0EmanZGTIckmVKXHLuw3YyBcyDcAVXk7E2B
s8nhg+XY6RL0Kb9/as/e3pMliLhyHSAskU+Zj7BJRKu5RI1m6vtgBo+AqyFozbURaJ5TVrsL1zyz
7Nkn648y4ERondrg3xx3c9GR4fQ5ldkq7cYNym83oZWb05hqazIowERfuOy5X/VkKeo7YbQTVFZv
LsaDFWH7H77GAbJ2J1lz5Lgb2hI1KlW9ad1fuOSy4vy/Z3Zpn6xE01ypJjO3wSNSam3hBtZE+6ZI
/BXAl6wJ7DoQAUw0Owa4wGI0KAuWdT1j/b3wAZZb+qsPcLIqWYWMxiZCORr1HTHNEcLeOEKWhpka
ElHStpDW0Xdq8cZJHxEPqYVcNQqSDFKoxOT9/lOcWRrtk+WqbHKh54xmPVkC/oY+kPfZU11Gm2yU
4Cn5se3iUmvm3I+8/PlPtRjxHOOoqkbt+UiwmM/fhOPnosK3E5UWOk5QQkLDmFwn4pp//+3OvULW
yQoV9Goe+fHceEkOtQe+RDV06270kQ3jVFZAV6TtfuH5WkF3aYU68wpZJytUa4NeiYucQOZEoeFP
VFFF/I7Tm98c6EBRKa6iWt44jbKCRrIZQvl44csuL8svHijrZJ2yRydxyFIZ0LQulGYce6i2fIPa
KE6z2wa8JIo6N0pUbwmVk4KomLF5TvRwF/T+P73jJ4tW5Q9+1Tq+RrcRf4s6wgOwdqqjQGfgh/cP
ZHHfAMN3gyq9tP2dea6W5urPz1Vd575adRwr/A7ZO7IGZw4Po6E86AoZOFO5rSMCXYvsS5vkl7b5
cz/yyYIVgc5UOAnrnjXE25BBUCznKwbAB2I6GTREdAGe/SBY69W81xLtHy7P1smiRTxJ1Oc1zO4+
BvSr9IfeBvObIO3rBsbHmptgckDR4KYo3fwpu3SMWtakXz1aJ2tVXOpZ3JSF9HLju1qmRzmMpGNn
N8C2CSDD38MbDQPw1tKDnTmmLwhb2kvb4LnH+mSJitJoaGuyGrzKSV/LRN5Iw2cMWjw7PlCExHqQ
Uf44cqAuB5qJEOt03yLH2zw6mX5prT73GU6WrqaoGAt21ujNebMzrdjDxEx+3yPxE88yn59tdToW
rJRRiU266rcKiT+MAq5Af3298Haf+QkW0+bPT7kyqpVNqvnksTu7ejaAw2LOaNEVJaF8NYXablqG
anLc9rrzQC7B/dT3F3aJcyWQebKmzWHaTtNkElykflcY2Utf36bqsJd9TthCu7bB/Q+2j2Wm8WzG
nBe+85k32zxZ0SZyAGLCAaODMhBdCwYxSeyNSOtt3vUkC1f7slyMLvpedvala555sxed18/3eRng
1PVk+V7ZAu8g7j5me7DNYquRUQGecGMx95vkuEv66H7UL37Xc7/vySqWoTozlcwOD61A8mG/Z8WX
rkruDYAXIcJ1cFlwapq1JEBa73CYZPbthbt87hufrGUSVz4FGEY+0wHSzjZBLsTKsQiviPWnFDH/
rJeHrnwtM6S99fj9wmXPfeGTtQw/QlWq0nY4KTmbRTXdO+2bJXXPJH65tZIfWiK3C3OqC/VD2vb7
QnTPF669XOMX65m5fKafShEDkxpGCSs8ZGLajarEKOLfKN24qjKFOs8EizFNO3v0dzpICZgN99Kk
+YnQ9MIHOPdknyxqQ1LPTRcWiqdHRL1U6AQkHaFxbDD+wv7IyAY3/H2iWaQphJfe4jOrmHmyinWl
JWCT1r5XWY8ZyocghgSLaFpI5yOLbFe38o2iTzuAeG4ofRdXEjm9yqYkSPjC9z7zEYyTVSxiHR98
NbL4CNOXpOyeRNEeUwYos20/2WR9G0p0XQcpb3S1j432pcPFWqvqLeHml+rQc5/hZDFrwjo0bYj/
XqrMz5PQPDMwtyr8HQV7Mgm3TJyKA283+E1Rbwbg+0BWbtpWv7JAmFy4EWdeOuNkaZMZJtAC3aGX
wXHQsVGuMhRWotMPesXxp8gpTdPPqC0JLEw9u2n+4ZO3EAN+fvRzHK+Z5jtgxFp02/UPZicIL+iG
LqBjok6JsG63MlJ2+hRdOkGfu+Mna5vtG+YMLdD28Dh5sM1dv0aOWoj7WpLs0obfY/hG9qIpL5MN
BqQwB4EJNugxAL544YYv3+8Xr7yxfLafXvlobgbHguPsITjdyEquaASrCG58wlhMvTiW2rzL4O0V
enbEeO9OVYiGm9oVbygJY+jRtexSxbo87b/6LCdLn95abY7+pPH0InLNIbtO5vq2x0YkLP1bF9Zu
KuQ1+RP0VT1tnNYNwhSraKn27FXNyMdX1FdNlq4aOYfE1r/+/hapZxYl42RVtKchIujQqT2tDu9m
AoQUnv0OEB7an1XTfOThezB2bkl8LvFrrFIMKjjimDiRgnnhYQ8uA95NoGluiq3ab/QLy8a5+3Wy
WlohPkOIsYC9K5pK0tnOfnSjYnCwTKTBoLTEwI0AVvn7GyHPPa8nCyUJiiUW+6j2zEjft0X+TfLb
GIuPPH4xHDBbCuPQoN/avv9IF3Pb0+GXTrUlsffSI3JmfdBPFkpVVduh7woCE/3qNR2iXSnGna4n
t5FmM7CwX4Mw2EkbJA5W3kxcrLbPXfdkcSRnkqzzauy9aip2Xayso7LDBxMz5UOYrVhIRgoSIQPC
Y0tjm6TSvXDPl4fsF++EfrIg9pWZgqWtRq9q3rPBODKEXJtsSqVs97VlehKXCK8J4kkSy6V5S7Dt
heVp+Wq/uvLJiqjSioj92Jg8rc8An7eg0voP1Je9gm2wnXYYbZ4ufMkzdYd+shDOQzQ6olcnT1GC
vRhIOu19IE3ExZfpoWKqEU3s/AIlq1JMnhxgbJOo3nf6hcmuPPcBTlbBVlZ2n/qG9HrsW9UM1wl4
Iik9n0lLtPY05zc0xkiZMlYMvN3QijzQ+ddKBgzwwi0494CdrH2VGUyjWquNN+rx1jRYTsZi70fT
LvtP9s5kuW1tS9Ovki8AB5qNLqIiByTBvlFDSrYnCFm20ffNBjDK16jXqyepD7LPdVP33JNnUBWV
UTWhTcsSJYrc2Hut9X9f0OyTon6K8gqtjHbw/WynZeNf/JK1P1n/xW+LW5BZIivKsdslCGb46Zhk
Z1b2/aQxCpRW40IxSVoOzX3oZOuJ8UUVei5pfuOEk3VajU5yCTtxjwHr2zbk/1CQZ36YV75tJCxh
2/yDuDTjhH65472Rh+67LzOMqOnS9t//2w/w0H/2g98BRdexBFD0+mdoI6ZaLEPwtP/5RN3pJX0Z
X/7t0NVR+j/+4783yXzvIfocfPl5uO4fX+hHbIdIDOcvk3kTW/01tuNYgiadPYd2fh6vE3M2R4WA
5H7nI/Fy+xHbMch7ErJxdLR2riP+znjdr5cm5upcCxgTw3qWbjFk93vXd3STmkF5tb5ZNAnMSj1k
guoE2xpOLSs+eZ1k5SYuxr96I78tGT9WrW8P7Lqahb4UAJmj/7ZgW8T0oEka7Y05chnSBGHq2hlr
QpXhOnITT0mZM1C1zHtD89BBXebM+FZYWQguMnhfNBLLmGGCNzM3JGpWjWj2YmBHHGYf42nEm1du
c71/iBnuTuOOoDbkZILLJUl225pWsvikZSZc3nyJLfgeDcS1KD+FTrO2oJmKYlYrWNd47E+9Vh0V
G5GvwRz2UOxwh65UF5wJYE4jtvAI1R/t6MEU7lVtwT+hLMX97jIGm8fHUJQbtUnPFPfYpkYv/cz4
oSb+WnXGpa+dKyFmL6jLD1HQHmqg+g3/ceIRhBks8uzZ6u8yNXwOc3a5CbJmAvNWPTyg8sWF0Jcu
sgnnTMrxWhL5nOmo8wMyorxjKg4UjSJ3Se2gl+4x0I3gBZsWW6lurRRfEKo5MhO/VJJm3VkmkSNl
H+sMPYPawmriLl0DdKrqv2alhKAH2xVCyC6X+TZX4s8qltgl8yd3ftpcmJMyVuAr3rtAYqcp+Zgu
SQObCKYbBvnS4UkdlLU+9Z49aLc5HEP40C4JWcOrUJatsM5m5hzK+hgpkCeIVmk+gjvD1SBGWqv6
xlAzpAoLdgJz0hztLLjYqX9O3A1ZBDgI3V8u879ez99en7pqq5ZpOoI3h/v7eg88uxvAatykBExE
mHcwD6HZAG8nMRyZ9wKVrjV4hiUvehxdeys4hMBcRZ0vk9Q+R9BzSTFgScs3JaGxqFL2hRifp6h5
H/B8EFdetUWJ+Am9nd+uyDgsmuBLyIyryebNznQMLfasAATVyKRChQs8K9JzaO+6RgJBMfnrp6zB
mxnyAmOoKm3kfgTpgOWdBj+JbmKdVZ4vwUVyQgeQNPFmgqa8Ksz+0lTtjmGP5aB1D2o3Y8cNkxlt
w6sdn7RrdZeG/TJNyR6HvBLh/9gopZLUhHwo+2WWt+sQU5OkL5t1ZgZAs1t1Y/khZUJy6pMzKIXt
rG1KJ4TOJBcy3T7G6XAJ2IIzR/foBv4qTZWDr0V3U38Jo2JLmerW18FaI3c1+tmdzVt4CMU50dFk
i+HUB68MCq+sLLsLZpkOBdPUxSStMYOjtWsjzXZO3u15NxxDIMM/LfN335alXyaCf5tS+fZy0AyX
NdrQhUFu8tdjWJ/UdZZLq7nVqntFx3KN1dSzA68d0W52Ndfj9HPRs5Rpw2U2z5YQphlyXZR18eCj
9p7pnuZwicdqUxPjiKgdqUWwLlGr6KV+Ks10IfPyzvKVqxg7/Hb2sZwIJRo8/SrDuALRkTYc6qra
zXAgQd4tAzE1mtATbOmlVbdh0fDQ3K4an6XJEJucd3iMFNMPPybOpbSKjZ/Wex/vs4FDSV/Dqj10
TbEdhu69GoIPyeVTDUYEKCbf3+AVUeZZDRCWtl1j5d4Yc7lhIM2s6uueKdcKzSXRF34dZL77fBuP
8hTNoufSOgKT4q1e7Io2Z3azOQVGf8mo7ceEGtBsHtDkoh7Tlg4OVU2eMlffAD+aAGHB4EGG4iMY
LAr3HFZPwuovPvzuIvnscnqboBkog71QnVfceVB7iIPVEGObcqsNyqkOOMuRcGwLawcPHKOycvev
XwvzluCn/fb3l8IcnOV6ycg84+2/nMhj28oskvTNDXvNtkDO0c7US3MTEMxuRL41lGZNu3/pSnOr
zNSrhkC37d+VtuspMRJ7hk0VzqPJ/AoaCk83k11Zsx724NH3gzKdRa2DAS0wuFjrGXhbC7H1LbG0
GQDT6uc+uC9BMA9F99w4OZRd41b50ev8BtNZDAAerGsijf5IjdLGMWQ81+5fnTHnY81vl28d041t
OKrQDQROvz4JAiq3jcS1veW6uM3rocEjS3TobE7hN/l/OZjyTx9QmCZRZqCRJJp/fUDcNQazEuwX
BAUFgmRre2GvDKBtdnBoK/MGuO4w9uaxxqwwcE0YkmdX1murM89a74cL28+9f/1CeGvQ/fwckJqe
f3JHczUTf8vvcySGmQS2IXt5kxRekVXvFFeHl8owNMMOVW4de4cRSRqnWSo2tT1DZU0YxY+yNQlg
meuMt+LEt9oqzzVW+NjBZKO46BO8FngC7lhWAS/s7GNB4IpwwF1M7q5iBdf7fFe43Unvi7vZjAOY
z4NI8Sym4NBXJqo+/Sbimivz0mrnyYexe866GEGeuw9NAMupcQT9QWg6+Jxl1aYPTAhCHWcHZouA
6JnOS8PORLeGSxPzkGwH06TziknziF4CNwso9ro5Yp2ByTY04k8a/xeiX/khAOrIwDhT4SlXG125
Nqp1HDCf4auQf3GRnl9jvz7/li4cg9i7SuCE8MqvL4mSbk4Uhjz/lmJsayk2Rvq9H/y3Tjmn6LUu
muJr+7dpBD8fcv596z14v3+F/wuPQeT2VVJAPNd/fg46vHQRlMKfDz0/Pu3bqcd23tkO0iXTMux5
H/Xj1MNH2F8KskFwlwXAAB7qO+HV0N/pguSQylUWaMHboeD7qcfQ3rnCdTig6ODmLWBMf+fUoxm/
Liffxpkdw3qLpvxcTi1yGVZZoGww8UVsJxMBGDC0PaiVC7NAXZFZDQqVTPfSov+cuuq5Dp0jMvNN
UinXwTfSkwY0cGkz3KPknDKwezgEGQ3nQTfDz6D5uaDTt6fneUvi/LXKDEBVWrwawrg4GijkRVpw
OSDGlCmvOUOFrJigvKqspirF27lWy8VEX3oVBxYFQuqTqBIAOk3KIVCR2+CyfS9EEC6LMjqA7OZq
MF2A0G+L8LOFxriBLes5pfEIuHlhac/m8LVrso00zfeSnCMjQ9Gz4OxgQD/3Bqd5IUKvUSC7FqH6
uVBVVAKGfq9hlhtp2TWuEl3l0MuzgvF6N5gjkLuavGOQEljNS1gtY/sR1vREQRp+EvO6D/iXzgZq
lb3rhtpSzdkf1iUXeD0pmo0SEDECZ6AuZ0WDx91kyU678NBthKQxAM53QWfjMzLK1aAk7Y7mEtSZ
wkc0S0BldKXcNHaor606+JRxLd2hdu8QdAWca/LS3kIBcAANecqEXTpUuQHVhjSgy8JlZug2yLAq
Q9Dkvw+R8qaa8JdcgT/XUal5uqoPa7fVDSbZAYhnQIs+qUMjSWyisrUD8aUOh/bSpjFBSj1Yq07k
H3DzEF5VDbbcECtXPSz/jWnOaRTC99u399n/hvXov9Zy8y/LLncvShopr2H0ojRN909WHT77+6rj
vrN0DhesYJrhcEO541uU0XbfwasDdKJywVBtmCc/Vh3jnT6HFW0u4ixZbx/6Y9XRSUZaNtPuqkbc
zKDv90cB6vupgdrVn09ivrUJf1yxfqw6vxWJE81Msc4q8dYi1HlWE4LeNUrjgzbp+G21AnImtIjh
UCQYxMgTjNPCnYgr+37cPFToNJEru4rYB1P6PpbNx6mrmnOWjMrBzLOrVSO9Vo1844gaQ6MGUqXw
dUFvUoFpq2r5vg5kcacaxRjDDQvbh74gt1RSsEKW7VQ2dH6pg6ZQ0m4h6/FLCwxwRZ/nCmH4Y55D
91cKFWIrJAyAFUSSQwJUOCPB9PXaWC+JKvRL3UhOvkOcOHNBYaqj5exTPxw5JOrG0k0dSjwT/m34
IFa9NSlMvHJYcR97R+b3Pc8QBlvIe18oIAv41kOz5Xvm+G+YJ3wFH6DoJ6gNE5Wtlo6qmVZTI58w
8lpry8mSs8wC5xBmSftpiNBkwCu1YXG1EpWDKQ8Ds21rmVUj+Xmj9wzgBBfVSD8zY9c/aEKL1k1W
2Qd97OtT1VWvLlPXK3yazaVCJn6m4ZnsbYzeiyAXMQb70sw2dmmNO4eW5OsEbiH2DEzLV9sIygCW
v1mVHMTRGQ1BHK5B5zuwDmvUD0nIpMkYRYt+3gxSYGBZGVQbIkXI0ERkZlvR4uMRnaIt/bjHi4uN
YEWdp9pGcYIBIKePk05jtpbDBCxtkMpWZBxHeVrhUvXmGSicv+4rPKphVr1wfbsWPm6EVqPl1Yfp
NWXi+YvdTl/ayJjWWd923kS10WtrhHqwuQHC5u60SlkdP+m66Xt22n7xYw1EsyjYpKbtSmJQ/RRA
fzjxC4WMPLFd1UyOelbhBveM4BeerBBy2q4fEK50i5UV5V+SnvqFkxbWYkw15q7oTyz//+o4b8ao
jf75Zuz4gu7mJf0nyyKf9m1ZdNR3OnBadlZULuYgNx/5x7Jos6MiA6MLhlbmI84fezHtHXsty3I4
4dmGbcyRsz9WRRUQv20J1lGTjxM7+jurongLr/2zVZFH+Lm13Ye+7YeD7W/iPv+q2tFryUTPLkih
6EEY32g2RxkqmzdZmtaKOS53RZXtsR/i06TlN0oQH0q9O0xIV/2OigVM6dF1DlEoHwurZQImOvQA
0KcguwmQBQsdVaKSbnijLdlfvbIp+2jFQI5jd1NOE8rqcYCuq77C0a3gJuh7t1A+5XV8CPSSNwbt
Q0N9CNP8vqvlubftrRg1Mpz03Rw4L+NzWlYHHVSRFYI5N+JglRbMQkfdjsTpvZZQzrb7fq13Mlso
WqYRout5x9TtLdJMj1DvosvKXdbUzWKYNDp4BjgFBvPb4kBW4SsVn4OuFTs2qU8Bo2oxHEWImEvD
lGvBAlkGA4ZH3nNd+HWy6mWNKLCw1E2FRdVgWId6xiUL/H0zWZ6WdJeuIkCjTNuecuEQlWyXNC8z
SRRa9WqC3DiVyR5yFfMDVeu5zVAQza52I6HbuHufNHCnRItBpjzU+sRz7S/Swr04ZXIKVQr55Sg5
IE5PuQID3wQ2RVC/yIZVlU6POIEr8MqoigBSABSZKDgPN0ObrlFbf7J948gmetsZyE/KcouonlSY
stSqbJfl44rdFko8SIVx5bFrIBBs3dVK8VDoRyP3L0E3rAsjOXQJcCMbHiVR7WUft16SjccseGMY
Icum2ub4j53o1wA31k6abyVSzqHXHkcbuUlnWgBTylc5MJroiC9qb3uVTDdaZuxlEeEVlUB6A1oD
RXVfuvHjSNGztrOHuqv2Tdg/Dnb1Qir0IsP2phfW02SNrIH+lWnmiDZA+b7ucuiSAbFYYFjTDUne
e0Xt1mWAUK4RFlmtWNyZabUMOiqwLtU8nExdP49ZneGIHSc6GTFX4IVDtUcMZ+bhl0as7sHn3OPk
QticAV4NxWqK2lWgGXdRj52urJLPYaatCNrkCx8pegeWpvftD4kdgMkhVZmOYE58Xn9IJBNpEwSE
UKsj/rPqs1NCrmqLlzoNPXLjOyu2VtkkVzKevw9RH0aq9G6I5DMZ9npevAQprEUJaCUJk1tt10vB
gUDJgwuVu4WiagujpTtuJ9SNI28Ys43rhJRJ9VVL6Ttvp81oqpu+8K9RCEM6YHpQ0T5QIkEhASmq
Eve1X5O6rgLqlMMV2bwAKOSnTBbHXxPmYMrAuE5INZnJsfYZMzxhDMoyt829Bfm76dSvegwaqOWS
XShAKK3AQxz5TLJipdqUuYfkzjCKeycULQnicW875aGPhnJhZ5a2aOFlxoNybLlkkie+mq16chBt
NG52D1uAl2ig8cvWk3rZG/IIiYjS3AR/NgWeDL12zPxDF9hLvwruYuV9OUNhfO0Qq/aTmYyvYcXA
rFoqLz3BexxYQL2ki9KxM206BRG7CgjbG4i5Swew1TIGM0ZhNHhPOq78MChjQjghHDcwn+/VXH4B
RAAzBsXfMtLrmrObn6w1t3iEDm9QYAyzzXwvH90aAQDYV7Xh9+BOsCEScJ5TrKjrIFTJK4Y6ocIw
NDne+Cpz69VO9jN0Jzef65RqJl16pJo9suxglJe8baFx2WxwawURZTaOIQXQgdBRN+DNiuOnIOmG
hzhProZwvxRuBgyvYR/KUZCOErmVBfPgQE51qtGBq7wv/B7oPY0xp/fvs9b9wML4AgqopKFnQRVE
+rQcg+YrAnf6YQw/LSjcf2iZAKHXNBE8mphFyWoEEaaNR8smtiLreOX3odzkDteSQUZwcZAR7hS9
Gxe9y/YXcF0GihXwa8kM0zLX9U//z+9caKj9+aZl8zK9/Ntjy6H6130Ln/Rty2LAreTgRclHaAbd
87lK9G3LwkfmnYrjoApycTbPk4A/9iy02FU6dkKjswyd5seeReOzyPS6fCmLgq3Q/s6eRdPncvOP
PQsP6zLiq/Et8IdN+fG32iNWPrPQC9I3lQj8NfQ69rgNGVe9p/OSxCxCXVnAUM/ja5g0A5v8CtJZ
DeR41KEjhlzPynyd+K5zpW6Zx3Rq5KdpSIZ12bjTR3+q5MXSI88IeEnqYNzUGjSBHx7Nyrj3zQ+V
VdTLcWI7j80LiBuIjNCAhdgyGpilsNCdR2VSnwxTwYtZ4r2oTmFlXklUYkPUSjrldFg0hSqOPhln
ZsNp7/kxkpJ62I4iUPeJ1D5aHUceSOsdZuKVDxshICzpp+1Sx62DvIuGrAVI7DIF5hGK5cQ/gbFt
MxOcVJsy96QXn7skWPdJDyIqWHd0piytfPH7YA1jxYAfFaPNqzvgw5l7QAG7c5tkT5XmmT3WDB6s
GCDVoZt/VJRUb0GST+bJKiD+jY2WH1ufzpTTeMEwrJN4I4mpZrRofQaxm2I4B/24FJq16Mtj2x6T
Chknchxb1p8MQ4G66G47SPJamoSgUuzuhhlogroXllCsHZdhbj/VEH22TkdowphMD5+2vUTs4Cy7
CkE6xlL0jcVF2j3x+AZiySaKBZs/6Cv3PZuJhTVZarn++0vFfw5k9V+kBMRM4L9aKh4ZEnr5eZV4
+//fVgmhvzPQgQmOMDQBjLde3PdVwnxn4wijZvNdCPZTlXkGVLmUhOkivZ16OA39cbLh61H+dlSa
OYLGFpH93+o7/6reo1N6+l+WCdYnzkiuSU6d1OVvE5mZFTcwyH192dD4nipjV03OoUvBINZGrR5a
ZQxPObCMRUGTVFRp8Gjk9n1NWsgKDOvRtQzlGE+Mzro4jMy2dp6AQYzrLBrqdcFgzxMNYH1pdtU6
4Nq+8Y0YMU4hXvskds6hIu0nNwG1XzXymiSa/2ANMQ6b4qJMTXDf5KFxQrudLdAYm09iKjuUjKwL
b3dV2YXrqslws3NcSN3GeCq1iaHeDBE3Yg7jaczULzGe9/PbB5XWXWGflGszUpjPi+PmavPYbDU1
OHVRfzGH4j1we+0pU0V5GG3cWW83Dt4KEDyTu9HjIfJko09PdWcXHqZLbdMOsfqkmqTynMh29nrq
Q8PX62ue1J/NyR3Pg9+h5VBwkYvQfFD0aboF7RHcuXt27OkligIoPEZxEmUrn8pOn+0/EYzvb3dH
CjtKNy1JNdibel5xGZtrN61ftF7H7+Fi+OGTNX9fEzUZVnZ+brcGOgjZ2DgUpZosDUXNDpJCXqUl
yV07jFg+3Bc6I9mtdkvxEJtIB5iygkZFTcedoqNv19Gi0yXM2LEq9qVw0CnNP2ettPFGbzrhNQw2
XspGe2ZyQ6UYM6FuiZ3xqUoZMBKhLlgt+blHoT/JyJwueWdQMYPytgpsdQnD0D8WifzI1TW8dTDc
DbV4MgMjeHAqbft2r43RyimWGyCa7J4hiudPYEidI7WtetFNbf5EktvYq6FB+H6+a5vORzVA5iUL
O18NfZM+DdhHN2mdNp6GpxiHDLAjk6TmOpJm+uSzoadmtcrNYNrYE7+YCgAqncp1Ugb2emRI9Tb5
DoOcLgI0tbWwkJjjzTC6AMCsVnz7H07qcmiwLFhXJnMVajbchAtG1a1F7tGJl5zuueaGdB5Xb3ez
1GrhO0dIOoY2W9Fp7W6YmBhJtlM2rGPW30oGz/ZpbcTf7kLSv1E8VtaoVZCaqVl7awZhH8dOAUvS
0uXWhSzP0Bo/vN1DebRRRKMd1dI+a1Hb3FJQ0vdV5jDnEzAj0phEzWM93NTmq1Pn+a0pn2y1cR8z
TleWLMfHPA+zm1sPe+qx0923e3HzomV+ezI1TrldcsOZxhHJz3JaDNzNhszG6OlY2zG2k1tph6Q8
lFB4o6QyqtnRrfUTXmq546yyuohv1hBoO9dnR//2UT3Tm2NrD482CAlK3jDpy9S42G18ntBD3bpk
GB5d4/O3D7lDe1+PYt3hF0mGqHkwarq5ce3eyIW257d7pQSd1OGR43CVRvdF6G60WfWUarxVgHb6
VytHiUjJuPUiUGNXFwrUDjIzO4i2C+8Dy9gUieUfDRGzLWHzdqXkUd4Tz1wrpMivlZ6wP9I+FJJ3
lg4GNnbQrVh29Fg6ln4O53sjB6ZFWA9g9ee7bcA61GKZ81p8u35kmtcyrUF+TV3GtdxdDXBlOCvG
8Rn1yGM/33v7p3mSBylzdK9BH7taE2dvw7eTna7oyXWcW/HIPTaxSi0CeG5/Tfkmo4Sf3WbtdCYL
GWSX7OMuUx/9FNiVbN0AUKwjj1ZTP2ZVWp17I8c+xeq6qSkWkFYpTYgEUI/TvL+v2SpGrf++zvVu
GaHf1WkLkPP5WIIa3LhoYFZd6Ipb0j8Yjj9dlUSKGwMBdj85164U1b0MRyCq3qhEvJwt3bzpS2tg
P9dL2IESp+q6KWOoveGQYYnDOtOr6j6cNOMmyiyiOOBmX6MHBg3ah0FxkoUsOF1babyXrloe327C
VI1WsZRoD01ASEUT5USW+ds8HxaUZrLX2GoewLpXh7e/aazT3/7WUdvYqVq5fPt3p7LkTp+wqulp
ckxzskNKGu6dpE+OSRGdOlsyatgJlyEH/9SVkbqXHSAiIT6oAHOVws7u9TxuDmJAkSI1eRekuzga
cwY5fW0plYjxRrWknzvfdJVJTQ8rVTlLLho7AIbRNHJXiyDeVKqT3GJ//BhgDUauktK+axtGtezi
OVF13+sSnmaSpMO+j+CmhhVOzYXdKO2BNkZ7kIXeHsRo8o9v96v5R1P6iSagLL1Ac6JtxgHymfMA
p8tCDuciKJJLp7dfZIXuRCbPPnyvc592jDJqsnuOIjVnMW8zDwxe99yV6wGAxVIbq37TRzBKkCFf
+iw99rDWQUwzv6f4BbSdYhCjl6HDWviSGNRUO9GpTjoGYbPi+vZPZCOdhamn44qDtNj/uHH6GiBu
qYWewMGx1XVge4w6qZfBAoEWKuMiilL1JbJKf0WdOTooLN8PeRF+iXt9ejFaDjkcQ0Yspq61qGYu
sYL+CSF1l50Mq3JpG5Rac1SHC9Gf7MRxPvIjcVR8zY02GMcnzy0sUPa5nZ4qGk2uXjYHDlGMs9Na
Yuq20m/M+0gW3MaAEZAWcP7tYOsX5iHNWfwnGajvKwLVOKHVF2dUVI72NNUGw7aOUMIPJmmFZR9W
7i3pHgjK+QvNsbqbnOKec8JAWjYOrgzaSiZtQ/mxUdunOMgWpiKUz9PasUjMUAwVB6zqz7JmKpNZ
6dDLRxXfF0/Gh6KAUlrn7Xh0CrdcRrKrlmXT1JdCItTpRbyNCq1fcz1S76yGCyn01uo6tISEndqU
z1q7h6H0WjF782JqYH5F40Hty14mFoplntF8b3Vp7aLEqDbaGM3lGoD6ahkZr7zpOGm99FidllNI
8HGEGAbv+VOKLmqUydadkF7l5J1T2Z2sqfOcKbjWbgPXkv4V5caUk01YLqQJuUlRqRqXEp5GbcXt
So+tTcDBe1FUvr6BZYjAZNEpZnxUanKmrNmHwIo+pcaYr3WJ18aaU4gaxoRFA9iZSnG2yeii571q
z4PdfKzapwpzByis3uvp8JAKWIlUyGPbGBYtwt0NTfr1WCpfrar18bCkD4yhfUyb4GsQDbfR6g9t
Zz1btZpvGiaLFoKEz1gLnqX00oh6rUTd0bTu84SQua4Pj2Nov4Yx/1EpxwA5XXpypqbfozUgjZXz
21Im51n2pnrBLyUrKBSqKbFwFgE7tamGcuKAm47RGuADLGnSJQfbLoCj1SFebTNx7vQ+9WpzXGU+
W4E+EnP8eVw7UpTLoeNELo1ooTf6i5TsA9iA1LsuYzZrChj7Iio8LE0EVuwxwoQGMTdvfxvc2FhY
sU4dauZPx66SnI2mTs6OqiXnxhdIAJ3eWE5x3extCux+0Kj7WNTsREb/zq5HeWAJWfeDvya702zm
5JkhNGWFgF5dVTEuPSHlM1cCbVV1wHpEzLsrLBpKXa2Ij99u8vK5BIC1pshY7MGufL95uxvkib5g
FWbwkjP9HvI0Y/EidfJ94G9HbRKeUUEJHRj5wcoxIZQawzMCj9mgQE0uUNV1IUFnjamzGNTXyZ7V
6n3+ftKZUilqp36o2/MwzGNnetd5UW9N+3JcdQgQtypOYwlE7mRWyDOownQLoQXMvzD1tmKtYPhS
0eCbW/c1UJxOjCd8ElScrQIaUVmpixrl3bq3Vb7uxCWXTIE4JH50hZDm7+ysXTkljO82QokQz/Rf
3Yj28NA7b4iVkx5SKfRZIotJP/pt2W4lxChknXsGoKqT3jAgJwvMr1Zrqp4Y6u1QtD4pHfFKEV6n
Wqtke39EJWy+lMRD9m4iz43jVw920hxMk/FojHJBNaCZVCxxwRnJxaZFLBtTffCxnDhDWN8nXOt3
AzZpnl7OFdbI6AIhv9EoZ/E8GnS70bSjcLhsCoF8V/etfh3XHOwyKJeLYsJxkLb0nqTgoqV27U5M
UlmlzpINSH3ofXBRflMHd3OyKBpdsWNd1xeG2vpPJmHcFrwtY4jDnq/L5XfKH6I8TE5aP0n2ZWHD
5Z8rQqjObmxfnnUTG5wS2va6MQq5AM/peGNlguvXA8q+uLbtXssvFe7btakpOHNTncEHKk94RFYG
tZZjFNivndFrhymjKtNHdP7CTOegldW31lW1veW3xCVydIZ154s916b4AFn4yWx6bW3AO1nSesq9
3C4LT5s30wyTbE3tmgCM2KC1/WCZyWOk1OZWiwjPT7IVHl6E/oChlsnbekwPRjS/+0fkmrVScV6c
wO/3ZAQ6RxxHn22BHrslejNKXknT6fuyqFda26E28TvEIUnjn4twfK/VAS7AsnCPdG3MRWCpmYdG
od06UX9OMlrkTq5KLy7rlTmFAsDxNCwjJ+h3bLjU7JJkk3t4u/GZ0sJKq/Y0kTj7hhRLlmXCT9lO
yDgoMuAlBMmplSneWbyeG2UsPzlT8t7pemrdRcG7uJs6xCcBwxFu+CHCTLxrc16TemhIL8dRvNST
/hzhi9gmTREe326USm7DxPA3Sk23yWrbfVBkzbKCj7x0lVDb56JQaFGa57abjRm54TMaFm1twekn
SRsqCo7ooUE7SCC6kBB1e+Y4kO8snv+TmAR2WTUlVVG20H+qmvpikj9kin/NuDB77hAMO+SBvLaD
6myOjbXMYVpvWeartdSHq0LXgoB2ad9xcT0blTgOsuuYrGeaIaqdT32VnUvH5+gSKnjOKPSr1ZA8
4KFdR1ZSQ8axT2wRp7uyig8VooajRta+c9uQksq4R9fUnLguBmup2piJe4/Z+2o59Z2zdJP2PLGB
2QhYngdepW1ahWdFxR5e9cmWqOraksR+TKyzKy2zcg7avCM0Vy5y3jibzkbdoQ/mrmJTtGxy8VXO
a6ZT3idwr46mO6sBo2LN9p3yLlHxg9CDR45R8eNUoVo0uCyFDY1DY6JmU3CipI5R6u0tk6O+sDm5
bdowPQ9IeTN42XwL8a7ibL4YtACuRUgPS+2pSEQD4oBibGtPSCyu9n0cWdrFLMWj7ugwv1TnI2Pr
CW7jnAZ3GFaHSS1OtLytu1Qd3WOT6LvK32sdB9+gVdgIDjSXSfuUow4oIK2LdZdbARxqUvwTrOAi
wJxWcq1wHv0xIVCbsDMEzJuvQzpFi6zM1COSvscpCelcjxzVePLjXazlK7DGWNrGMjxoBpa/OC7v
bJ6Vu5gN/wmEI1sSND5c7cOVDGnklwPjBj6JksHs1WNorlWL2ceoEWAHGeyXjonJPaTxFjV4HOnt
Bick42uNDi94Fw5IzjRuITSVVI7TfQeE7hyowCdb4XRrl+/20PxP5s5juXIkS9OvMi+ANsAdcMC3
V2uSlzo2sBAktNZ4+vluZHVNRlRXptVizHpDi7QIJkFcF+f85xfZnSZV7eB2voUQJHuoU8Nm+jie
U5ViuW11KOMDtWvBEM6VVO9TKDD2B9cjOjzihhw+vcIaiCspPzyDcIdZ2scqJsHWwS01APQqbZfZ
QOEumzTZNBjNHPqpf3U8Ze1cy/luxR0jhpCTLY/es9G8z7OGMPSMcVYQFNYFCdU5i4f6Mk8sbuE+
UPLTRxvf+pBcPxQtwUM3FFfgsF1lhdAyy8xYj7bxtY4oNGt2VOXEEUs/9B7rVpa7ZJoI3sgMdczq
RDNyg92eocRYGU10cSoDg+3JuxSQx//4csVVfd4p/LCXk5d5VzsorYfGvh9NjhyQmGqduHF2ac2S
HdIE8V56NiSAZB0yaIQqytxaNeEzppx7kSUnC3M6Vb6R+/iVY4eJC56gReze14XdfiXyFd+S9KWC
ubWIjLs419s6x9O97NRzXvgfljjSxqSb0eq9leM2z1k7l4vOG7wNpucUmkwkEl8d8GB3Nx0D3Xod
t8J4azEhGVW09XT81ETjBgdq89GCSE3WCHEiwmw+40K89BlPSfoUiKjGSU0Hu4qBZgbhZZf4JO8F
mJ+ZruUvK4kszynpMGorPrGO4BuDa2FpTsHqFtupeSz0aC7NrkHgWHOyDjdNoKe751JMhDUOwRcM
zYadgcMsUU076RRklyvxZfahAqQJ6rtJDPBemBsLjYlFTyB7MA/HsKXcrLoUAWTf3KRF8N4q4lpb
0mXGQZ5KyRjFGB30A+FzC8t5KXyuJoPDfB1JjNa5iPquJKy17MnxqdMP8gQeG8TS/IxbfDBlmshc
sRl622Gms2007pNTNryjpYZd13Og6r0l7AcmMmcDj3AgUXi+2BmK6HkeKyDghMgauhh/NdhgUGjw
U3LM7JVvZSSyT7ZasOi8g+GStN1Z1AIGb3voNKKqXL1mxrWa/Rc59+7WTNu3gKiqJVRC5Bj9vJyF
FWCuA7A6FStf9u8yjOH4Zah7hIlvfgulwTkBAce+b20M0pXJIsLkSYruI/DUhliBI+FUYocY+LHy
qnzDtGzjyfJLUzpXwlCtg2Hpxyq3PwaDoz5r++SWeLcShF6tPVgWS9TEu8gSH7ECGYc7EKJo5zTw
oo1VT5AXPIdUreDYSFI/58LYDiaxPAbrftlH1pvpt8U6UjBJnDTF9T6gk3Q5JDxnMQUUbNnAQJ3M
VLFJgpmQizL4MkzVj66Fg1nXI6P6tiX0u323O0V+qkiRKkZsuiIKViEFwaJKGNlNdXWezJLadBTE
ZhHdXs7SfzRV/hBaTBgTCwipwRwlhyVl9ag4yfBbulbxmoe6x7Rm/p7448XsAL8T6IrLcOg2bVbn
O0WWwxLUkkYhwp/Cp48P0/s2u2niVHaY3fLQ5ELvOYxMummvZB+JjVA1t4w2ljVjDNjB8x4Vjk5H
0tMDSsdbJLxI5rULc9Xy6/nUmASSyTp7JRCoXU0qOep0MGDC5/Jc9yHpN/DIm5wTtdZVt2Rlvo42
EBJ1XbAFvnw0M9HvIZKoCyjCLX64r9fKILCKOIiHJNx5Iclt7i2juuEAzjKUPr1lwe1kPwLFkyzX
O9e+SklhJrVw4VFqQlVPdsxxIZREg1hZdSaWViEJKOutFUyWYO2L9K4MashFJITdOqmuyo9RWsYP
neF9IIRyD37vfq8jIu7blOTxAAv+JSOjEWLganKmeZM6Zb2YkAgsWsTIqylCSdXwL5uS9d5i585P
uqY5ifVZkrCty2JeiZnch6AtNwKIkqikbltif7kkjtslSL35arv1yyj4ewj5YlnIEI5wgJS1cNAw
TFOzZjeGW53ZO89xv+Z+hkeBLp3jIOvX0FfPbcHkwAU8X9pJ/zCng7fqm2IP308zTSW/K7prctKj
m3kML/nkXgoYVwSfBuh/zR9e0moqqXzbheghDRrzBdnO/dZNkmWa+MlSYdW+SG65jxUf2nrMWguK
bHpvxFEBEiXS+9C4hhr+yZRwRoiCg3CaTgbj55foR9xMbLHcINJQdcaSToo3StQeo3OV7+yJ9MNI
pLvK7ZZJMBXvU9HJZV63ztnjbpxDAMAKuAr0wKmO4DHAzITQR1WXbc0AatcwZyXiXtSUhDMBYt72
WlthDSyCo7frDW88BCn8n5GIKvT4TzTvxSR3Yz3oTewjcgyalNjpgjuhnfRRDzlhabVPDvqoilOK
mbFVdDgsD8rfdI/lUD+CN5vMrZLwoD21b2KEzJlvnrsEoCEmV8cT95akyUZurzcwzMJl22Xk3szE
nnV1l+3UCIgz5ZXagSx83KjAGy6dzTgX8wVH9c1UDB5sASvdmtoDdLEJpQqcHdJRMhJdsuUIR9nO
oUk109Jgtcjqj2pOvtuRO+Gci7V1oPJNE/QIX9LuSr1Y7yO7+VLn5r2bG8ZzajTiMgj9XrUJEViG
K9aBLZ0DSTClYQ6k4g1qi8/zpo06B96YJx/T1B4fwLOXcz69TiMJM7Mhs1VVmx+DFdyqGiiYLBF8
F1wkKihSwIxzkISLjop1N1lId2sGrQWql9gbLBa+3DS2TygkBEY8dti1ufcafY0ZSy4cVEw7IFzQ
S7t+K7p4XuaNPhWyDY9BmTEU86eFRjLHwMytoCyFAanz/ckf621rhgg+GfcsRtriLn2HVO5uqsh/
cKtuOuempv1vjBSL/Pkr/LZVHA1ybQAM0Rr2Ozfp5MYdgrNl640dYb7U9eIKJjCtJAx9LOcdZg/T
gToTAXvAopLZ9KNPM0COcDi1FHWeHM6VM7kklBHV5zfRNbATuZy66uo02K3JZJwWZdy+hoV1rLJm
pvZHrB/CkwIf5/dpXEgXcmJdKxqheCrZiO3W6UV7TpKsgfmCm0OOX1kswEyFYd4XJChMxg80Re9F
PZ2Y3YNPkJZacjYtqEFJaXULm0xp54vlxp+5JiQpLMR1GucZNkl7cvhRyzGeq2uOXGc33KC9zsJ5
pw3ekziieO1TQHRB1OKQrIRsk6XbDABO/TMckG6RRh7B1HaxiZMkWng0DzlmN5HTcr2Tfpi37Khh
gHXKPtrlTnHKe6zevUgd+pAEtxY2b9MUwd4sU5LicthlJLrIpaHJjXVK67lHzXGMenCfYj6lUYi4
QRv1Is7zVc6Vt/ahhhrtNG97x+C0ChfweFCEUnek6r2WANtBOODNEehTPPFAnGnUtiNMRDT7ZaDV
0e5yd9H64U5TEi9k6JKvOrdy3aikBFU1P3GOKwmOE8FWBiaHJGoMO9obnks6H5/8XDckWpZSLlz2
KLNjBhAzvxV0iRVOIvVNZIq0zczndRagLpN9vQr7ahvbZCjohkRATiXDYcgoaLMC+5x4Mjvoim6o
ruYll5O7q0R1mTUQaldyZwaFf1ibwm25eMyYs8W8MqwbdjKN3yEMpkuRU2rQRYTAH+SVysrv2bZN
u82Zti8726ZhgU5s9+630ax29lAwD53DCvQV/VuYaIg5CRduRqB6Yh1tXamHtI8uQ1Vch8oetgoB
oO2lJHhwxlKL+ffpkOPlTOBkaRQPJkPCS9UEBBTrbu8lmoJ4ip2VCC5hGsLxLgOFca/oTyn/if1i
+lSXQjw1frK1rWKlHaf8ogkP11iUaHpCcHMLIhPAUx8RMsiM9k54xPgKWmq83YLLUEi9QwdEWcBq
2I54qfXQRHduZZjLSM1PWVN1RIO5d6OpVh3B4HTypM3XafDczSJaklODxNeVa9C2fdHGwSkKc7EB
rydVeC7PZWu8hSU3bDZTnEUJUL5NJk4hOns5BvMziuB4Y3jGsxVkxQrW2NeOQnDpt/rJSWy2+9we
ezNXm8moD8Ns3+Wpm1DQl6vcCnFfBPEPana+7KlgWl2dtIHzA/hgE7rztcc3cJiC5A7gYhF4OPwD
mF9AsZ5mjwrbH9JXOKLmxqoCc8/E6Fy1/E5qwqllGibuFGRAkeGM6xJhvK7qL6Q/3HaJ9lHgNOc4
Lep1ILIX0jcKcGwfvdGcH8yZZrcyYXs2VfyUmFV2w6bau9Flk1K7o5Q6V3N2373muT5HrXR2Y1d+
CVMs8sNgvGqdN4dp8NdBrJpF7YTjlWy42xWXqYPN2FqJw5h2SHMmAoIN9Srbid0sYKA5MpIUIPj7
ZoJopYncTadQKyfGBqByI6Ck0NuHAu9njUvdkpArC7ORzdiBkEZe/Bbb8mmAiULzM8IjHCY0laW2
F7kT3guj9O877lvQJFnM/jfLgSMg59zY4pCC72xItxoODnNVWKypbZkbIy2PniJVzyymL7EBYoWM
MpnUeajMOzcewk2uvHEhyXU96aCjTDBjgq/GEA6SkNauZXi3xoLlHXImbigccOZMpLxQslh0gG9p
jbcvM/2d0IOAHEAd0DdDzt8Ze7RY06atpmZB2PZ312teAoeWHrr/uKTu3Ea5AERi1ktJNL8zcAgO
o5V+YnouwZxLWPVjRIgJvI+pbF67CqIewNyTbdQBUB7GKl3ySJz9wZ2G04SrgkH2J5Y1s78QXssO
Uc4HpLBPMps93DwP1uifLYDtUxt3z7MZF7uApGLPSuTJrTHBqOuAfBg72wboKXRhFc+1dQOSskd4
gU+znZOiUtoMIark0dTDa2ibjH/sfN7XfWxtJ1Exx8/SbXwbFPWxDm+DNE7wyIDsTzdASUnIjm1+
dpONaU7VrcyUP4RdtQLHfCkaRPZ1ly4sec10QPe5Rp4SL7REBpwIXpwDQ5yD4jj4M/Hm88RQUGeb
qkoOWJ9+9XM+F7LyZiD+fOVr/RVnhWoNGP+gvTMC7R+G1F8MbaWAjOtcudTkUu5INv1s8pbZVzJ9
9dz8EVHdGVgV/Ub1zR4VA0cLrf2IjzXmwilqYxGiMyzrahvWmP0VPs1n432OXHOb2QsurY8x2oyL
uipAEcFdlzVYsxcn+njLMZ16PBKutt+gIFbZe6CHDZcWRX6vMCYo5TbNxXvpmtPa6ItgGRjiSyZm
b9tVepFTTS8KbT7U8UAaghWRWxICPndxbC0rlef7Ycg3UkTTgqzyJydNjn7LJisCRaSxEd6XuOfw
P4CnVoXJYzYW6b6t8ugpLvVbZKo7gOf+ir1FsZltz1x5jXtWzGKYDbOk3O7CsTIt+9Z3lngpePeO
h8WRyhPybFvzgAesg//To32jm7seM7AhwKBhqvzjkKGiJBeVEjs0vw9JTGoFHqqRG2zCDhGnMRvO
1o2bdW4D/5ogNsefXwjkU3/8qUXnuEf0TOca7UK7q7cFq8zqE3lwDLF36tx+pFTbuDcyQli1Z/0I
iSq7s5zYPtNSAKoPj40OMnppXDz/c47q/8Q+/cUQYftRXL5mH83vpgi//KPz4+bp93/wv9A1QTiI
1/493f31o2n/z+Jr/otlws/v+Qfb3fkvyKhaeJ78pzr5n2x3zzNNFM2Ohs/6M5z1v9nuiJNRJwtE
eNJ24ZnCUf9vHqv1XxI9n+tJ2/5JkZf/CY/V+S2J8cZ2h2NrKhvNn8cg8ncaK6IKksZTD2+fmJlm
mnbH1JnQfJocS3pWKJXNUnZbJ5X1sajz2j10gtByXO3zQ+EYBjP4glvemPLhVuOmZO1wScXMtDLI
E1YxZff1ZFCC48ewHKP2M6xQDo0hUH6sbiLeUDhrPfmBXDkYTiOniv2tZZNwHdWkcyzmrk9Hmm/F
BGGEsQlIg6eCdtRjl0UfuZYhehL1w8Qyc2nItuM0HxPuJRyrcO1e4OPiLl2Hktt2vFd/bn+E5vD1
Nt0BL1mNjTqUrnWZioAEE3F10wrTouDxJhCLaYjdzt2ICQ7aPBxC2JUU2scwnJ87MT2JSmydKLgj
7v2kcnNlEb/ucft3cXvmjntVVXgIhggij6DvwjOaVvpLNeTFosrbt1Bkr3VA+jMRm18CadxnafU2
mOG5CtpDHWZvsRG/lUzc4sBEDhTtS0EMYKtPZibPIpi2HQQVAOIaUqOrKq7W/qWfma0Eut3lESI+
N2K4RV+YFN57OLSXZta70Y4crOWMBzuMHk2rPZmIzT3NMxG0gomdB+XNM45k/4HvheYaB8p1JkhR
IqcTyfO4we9vl9pY36TdVuTWQ1rdDsX5Wyy8JwaFKzeunvvEpzsIQ3JtKbtb5W2QDF5j6bxxxO3t
LmFYZsM1qfGn64I0A1AedpHAhUqOn36O13Sjmzt66L1kYDSG6TZpm8fBjFh/5gOvHjOg5GwGw1sd
ZF+1mndMVc/amR7cyTsL7R9hAW8K07jKW6nv9/GHXwdvXJenrnZfo5F8ImIeiSwoAaWMGQ4UZPI9
ko/XPGYqAseOTGxffPq6ewuH9OAmxhra+TWoaQNayInTaNJZMWSAR/M9K6yHaAaX9A0GWVn6qG1W
m8jS3di2DP/NJ0yloBq65zhheDQAnhK7TUNoxiMKpmk42AMgWheeqtr6SuahsTCnYKtlTLsR78fE
Oqmg/4RthNqqzI6qcR6LpKTiAhTy86N2q30wuq8EPFyNnPjKtpPPjVKHuXI/mqwcF06n310j3Hel
8zjDAl+YdXVKp3bV4W1qZNQMPeBuOX/vKuy17IRxn1ckX7P8xjALPAQScloZlndz0wiv1C0XVVfF
UjbqR9v493OG9F/53S4RITerPisKLCPrpzVwd8ldtsAIoF2i8DqOVXSvDdlR4/SHPO6zxVwzPC+r
+Q78ZZcHYpuVkOTieI+a/DWGC+kkuPIFPrk0JGVaD0E++Ws7isqjQwQoB0fNbFNHDJl1c0kMAwGb
zvtT5RqfTehf+9RYO1mWLDllXmuFVWpq9NfR5WToRvOLlwQDjJLWPGFseGgcsyHk1XwRE8gFY4Tu
4GQJk/EsN1Z93WHfIkabqAUvmeyFCmP3DkJx9ZAwOV5lRXjXR1TnUgNmNxEjN0khaGep/IDU/Zjx
hrZRyA5lMLMzLWcXR6QLL24h0LVyQ8jIPi3C5AyPsw1uRq4vRZfWy8g2vs2tM+D3FMZbI8rQCZUf
o+E+9vMcLSdlDe/m5J7nHhwRyK6FBtt/HZHstpP7KVLxISznye7loYhlvZzh1oSpuKsSYwCdtjdZ
bNh3tao+pUmWU1s0az+U1dpOugfgcMT8gZkw3SvUMiTJbN13FqLLZOyXXjp2SD3znTtkT/BWccq3
6/pqpQ4gGryMvaPMU3ebeNvAQuucvF3cdZEy0vhfErPfVZ5+hDYcrjMLhiFQWbGQg7pvJR3kjaUm
GuCKOG8eYq/HcRiedTVQJc7BOXUhDruQCSx/2yIAUEW8m/rhx+jWYkUayLKBZYNiElAodnR0hEgo
yEEDwDccF8IXs4aT6QDKt1Dr7XZMdkOsiFugCVihGSXjKmXFenXagt3HAU4aJq6beS+PZBflSyvV
4BJh7zEJrEKyGLvx2GFfvKyhYpzbm5FQrS6G7sJDn9jdbmpANWxbjeBOzo1myrRqnqdPXTP7N3Ch
QeYRy40KsQOEPgYCmBXFCuKoIPQAJbE0B5z+C/c1iMGw/KFiqO969xyg0TrRMbwOf62kIlhcLQLM
uZvSP+uSsQiv4lGn/s6F2Iebx7vh4hVqGSOD25o3IpP4Reawbyz68MpsBUByA5OfzrJwYwBcGyX3
ICEpTAmGyPj3pXwD1mSwHYAhdb4OWvagaT/4ExJrRhGx7Jc9RA6HwRIYyWIcq8+RSzEt+11rIVCF
YhPeSJUsUzsHvXVY06Ycj0CULLW6+Z4GbIC+f2GA9CZ64zVW4cWPk8uU2cFypHkPmD3bLfQsT40/
ZF3dVdK9nxu9lQbO/UjKG8tYuyC/NAJfisz95t9QBhwPm6UvFFt4yl6s1umvt4HgYEffNBRe4oDz
ce10cJiDqDsD1PhLpRLzbvBNIL4supRGkp1kM6T0E5E2j7KEi9+yLfaO56lvQTnaX2ILn0NZmcRZ
hYl4LvCjBRWUbz7z+K0HX/KcmQGHpmVzyGetA2nYTGCc5HlgrBmY5qtI2OBoWIlsHTl8wcrl0GWC
ztt368X/hzr+34rR/jfW6Qo/739fp79/ZB/5L1qz27//o0Z3UKRKhRaVKt2BMvL/vIVQoVlS/9MN
A2HZPxWplr65aEi+hSLaM5VChvaPGt3iu/Box3cf+0CErv+hIvWmJPuTIPXWN2hHOJ6QLkZHWv8m
SPW0nGSuUJKpCdGKUQCbulTmW8OwonMQ1UTUhaDFkMRtH6PKEih+/adX9Q+7o19MUm8/4vdHUEKY
kpmO5eDLx9//yVvNb6A//nwEr4l2fYUKzArCbl31bnKVVk3srWEsoOy1hyhlXg2r+cIlGzGUaAsK
xdxYx763x2i+3USWu/vrp0PU95cPxwfx54er8oJ0gLgn7DxPYd1iYHbQbp1sCh1xnsY3+3zX6R5m
/Xdp5NZvUmE+GaEs6UjEV8iS9e9x9oHwx8DWBAYCBoGTwoMA++yTrUI9wuhouLcTppzFOF1gyVfn
yPsxGU70mmc+hWADG/avX4S42ar8+jEBxiF8hAdmCsEM6Nc34VeNF2Y9tvlBUlXHvIyvE9O4JU5S
4dI2BNl+lC7HGagiqWb8kDJRH9BzrKbK/MT3tHpNb8bSpjks8US+XT6Y0XGxbWeBg1voQBPHzVLu
M9dIVrKIx/WAm+e9ndp/F4TzqxU/38SL9UwcQXm9ONv8nu5luSWhABOjT37m0+Dl8bpMon5fz1DH
sXIKdtpqYKI0qtvHN/xvzJcBdvp/nJH/3tXrN43nH4+hUJ9aN6dD56ZH//PKguIY9B7D4wWgz7E1
C3kvMEaIs9bdpRLWIx7l7hinez+Bv9FkG5+812UeWMnqrz/Y3z2Kbw9ya/bBA5SUKOd/E5umqh4y
lVloE0sFtIMXy4yF1Couw2ZjaBouUMlTl2JCDaC6sJt42g5xAJ3JKvTjXz/Lb1kst88Gr1brJuBX
Dk4Kvx9HndHiz4XtEEU8e76aQf68mwEJd/1d7oLX6qF/zaNabvLG6DZoMMxNXlsfiYSD0czdsBhG
a4JkEmTbQVn5ukr4n7mGkt/mEjQz/ptdccNrftsVtlLiZhGHr635L37fXanyeGiZlbaxO0N6EeaR
efLdMEO7J9poPFVV/1YiQDnajsAG5F638/g046LjkKn4EIxQrjtiqu7LSOmtI1o4JRmEK3zdrk4o
mjvM139KqvB2ZqwTxyEmh4OFAGpOvXtUg5c+HsttgnnqutQe1lozgoGyRgtaaLzJ6BNPk3nTlqT0
7f6QWXhME2NnzsMHGDDdRAY7y7g5A9kdXYHw0GnRQFWOuEeyDgXBUUevGj7m0c8PvMz4LqUnAQpN
m6XRDVTuY/V3cce/u/xLiXkDrswsRjwZuOl+2xtdivoJdoxC5sRHfkPWbSjUmzyhtQVF7nHBxFRm
6hkJMGgzTpDATmaNW3gPnHrKRfica3Ew7cxBf+OqhdeYxgryPP2B348P03SpOn2T3c/uHh4TDGbz
iNbJ+Gzlk2/15irodLMJJ+MFYuY7PgYOB0V8NAFWMiPEbAFXAr9v54NwsmY/W9kq+uHUXvHsjPW8
CYxgXnkMgei+q1MZNy9/vUt+C+phl+AqKDxlC89RWFr83NF/ujGZQAm4WJVawKu9C/u2uTTtbTqS
U2Lq3pNPUz1/1w3MHVXQIsM5TmEm2MjNKvcBHoILFVHJ/V8/1c0N7NetYHE9KG5wPDRMrX6PbMRU
y637QTisXQKV3F7DA0Ew1JW5D/fZEvBnomQzl+9wyMyvdQ/zMRrlJpis4Awf6t1zp/zQWyxoJ7kY
3uQtE1S7y4o/LiN36NemIUyaQqzaXTuGlm6ax6EZj7hGuXdi6N8DZwIL9D150X40Qnx24QIEiBiN
KOS91PNDNdTPWGg5QYQ5Ev5Sf/0GrH+5WXgDMCktFPu25RGM8euRbuI2WHX0ESzb7Ecc6eLgVxl6
0Mirt3Hkq10WafsuUrnYDoyitu3QJrsMNsbfFC3/wwLhTGLzcEtzV7vit6ol4v3cpNR8FOHRHG04
av70Fjm6O009dL4o9dJ9lI+wLKuSxsxMdiqUn7MzOU8OBgPIQcXfHJSClvNf1ofLgoUFg9Cep/q5
6f+0an0n7QGHMnz8tMofPASFUdkAxEViPowSf8JJzSPzaBcVWpkG28qty20EvRDXDpltEbzRE7v9
mxPW8ly4idrI4Qge4tYp8dVG516pATegMsVda8zug223xikaypXqSqC7tLukc7nDKw7SUWg8qLAf
F7XuHtzIidcTsNcVXvJimrzu2HSYsPxUN+NgtJuw0jzlUolVnmJjaNnGhl7zh/SRAnhuOC6wRsAJ
Gyr8KQ56QE+Hg9rxYTqEg3qbB/s62V38GYtVGX6dGtv7ruiumfDWQKKOce6qMH+aREOPmPuHxEiQ
L0zqwEdDFEIcgGGYRX3WDKuX3OJ7Q+Ml9PP37RYg+XKPz0WFlsL2FxFGScu0B0+patmca/dN4Ba2
CaoaWoCfXoa4JupKl/MKe8XsvrCBu7HFWWKQFd5VlUk8EbKclSObGI7dXVWmHx12kCt7RiipLPOl
QHp6G2y3nu7fwg49jB1dghFlTKGSdA8X8KUc4Nh2SFXRBFiPPswHoAZbZPU5tAGtNLymVV36xA0W
BG3GM6O8Js6fFDjLerCecOeO76Hi1btc4YMVdJYibSTM0ZEiC5WaGNixRzApG+cHVO2GCRmppHXv
fSv90QaNWckeE64W9yfgdgPeRZbC6y6givDsvhp4d/B2VsW4K/r8e+GNDQYO+dpOh3jRxVWxKaY8
ekj1FD14MazdOOy3MvOhIMqyeCHABc6DPzoHU2PRrPLsniMPbuhowprA9XM1QwTGyAAXjMgczDNc
xI82ro2dbhFkAf7114yQsWvcdJpJB8KhIkQfFRr9ZSzs+gJnW9jR+ecXd8YEufP0j0ITTaZxxCRT
ulHrqE3va8sOPqrcP7vsxGVaNPndjTw8wKF5z2z3pQMNkWnkvyS5FZ1C2ickA8YCoCR8T43sOSoQ
jme4b7B89loymqVA7A4kheYnFybDppROjkTIe/cyNOom3/etA8Ia2pOhnZ4xNAL0pLe/izEsjq5h
1yfvRtgsy+hUiQJQN0jGFYEyMm7tfYy328LE7WI9Kyi6emR/eqLAqdbTTFwbh3mQaR9gCiLMD4cj
syx3qUy0xTMTSXJ45wewLOeIYP/gmLXa4FhkPQWMv454S3jA29h89TgpRmjsN0MbwrgvrO7QU/nt
43xAlzAWl6Ae6J9sNMacEs06G2DYKJw1NtNolYTO3DKFTMRS3hDAVh/VWgMEY6nLk8kkpSBN6gF/
60ocIBtdG7eC62qYMLADL77YY7pDGDQdMJbG5axMcTPpPOdQ6h+iZZcic2VwctNfRvPP8CJvo/tA
H1EnDhtdIKlrZ+8LoJGxo76Dqor3MEEPNoqb2wPY4yQXIkiHNcJk2BODY6+q3BvOui5x0sWAYIo6
cQ2rhzlSrzEWMSdWSPQIl6HYW/WurjxwZbTMT4Mv22Mc5Wd/bJ/NEGzedap3KLPBM06xg+UX9wOH
c4Pf2pU6q11YSTZugzyQAH8VX+hDzHC+kSiCdDPlHvEZlErntCLOt8KhzjbxlOk6r4FKDMkOFta0
pKoSl59f8BNG430bCFphj5lAUzJIoSpmpc+zu9PSHk9j2V1KRBCLOuKMjGwzfEzcAvcITDcBWZZz
gbt61scHEFCkIfKjdGLi1OhO15AKs3eYeuukld43AYV0aTZJeYrdetdOvtiJrq6O7HNzj1HvsB/E
Q+TeBiQYVCHpHPUVFTfGfp2kKc37bwjrd2DJXl31n7G3s1MDgjzxntsKktq2tfi5qg7v07jVjyrs
1NGZvVOZ1N/qrpAPgYVJKFtjzLEWp7dsOezKM3GRTAXER9YjF4W3hQQ+CyZI3fU3QRjoaTC59LoA
2Xxm2S+Nb2CrLH25bMIKfSqX92l2INmVuTMf47HTy9yb7ss2iUgkrxNoVGD/ClbfMRIOAqAhwlWv
SYuzb0/NToASpgj5jiMWCgsd9nqDR6q76pSZXoWO1tyzkEdS2zgXpRefJ98/D30yni0j2TgV2yBn
yS18hNgbtHtr6nfnCIFBLJA0oNq20FubeBuC+DMrvSXCOGL0iClnsjvnYYfIQW1yDEk2TWndl/+X
vDPZcRzLtuyvJGrOAHnZD6qAkqi+N1nrE8Ld3Jx93/Pra5EWGeYZePUeEqhJ4U0EoxoaJVGX956z
99oViVnZ9PNLoT+A96veB8v7Nsatuii7QwVgHlq7k1n3nDB0p5/GkQ43JhLAu9VHupMW0tZqiKwY
g+/QW8adSEEIh6l1s9RwWA3pKN+j8dKw8Nz2eUYInxUVq4aG9bpOkRhmVF0ffbVEdx85jaybO50z
nXw8I1n3Pl6aRID4BC5PPDZozmXapiOgf5+xscf8T45qs65EUD1YobbN43VpqOnPWA+/YY1aCk6C
h0qFjQSK6iWsAvsAYu6dIevDK7Rg07tFtLGK8aWpfXdtpoG1dqVJNlWGLK5i97GW5MfEvZd6aN4b
I7CPtZ3FND+DVWZU+UYNsN6iI8IwrjeZk2my0+Wj2HFR8xx+CPWyh+6xyNOKkvPYpwzKevKraaho
t0p2NK022+o1DEvOuB68bC4eS9KAJF07Nl7yGJQswVo/cldYoKIt15h+JecuKIy4Li6RrdROLrkm
6hypxccVFi+mb38rRV0uSuwWZ132kAtidV7gQTAXSKC5jA8dSCofriIdWHc52rW57Fpc3zVfkKa2
wUoGU8CIgykAVBVtyQ9OcX1TBYO/1cywxClYRQSLSKvCV4fXsmSF0/tpcSphuKErKh8S2d55ODJv
WtKZm0jh52MDdcl8OA0hLetlOAqCGSJJWcDICrceGqarZzpBa3qPXmsyeYiDB5S/Wu7ll6zFUodZ
nRgAVJfLnJLOW1jQoO3qgqZ94W/n8WnOm0OHONWLUiY3lSs/zDdmm646mUgXQr6NpSLpaLsjTScL
Qir71cytQOilQdXTnruYE0NU+FfGhmG7hKpDYvUijO3+Dtaqv9P63vgjpuowJGRrDCwmVZV1MssO
dw3UDAd+mTh1UbKrXA8y1bS4VfQOS5NITv6oAWbqS6ZBgj5UEVcnmfHrhjz1ljWixCXNtVmYzfhg
93ik6hj7cI3T8aSrmA1HOt7rBLrLnugWC41mepDwiV+MiKaM3AfFW6xiB5O7yhFMHtaa1ARP6DMA
ieXY1lVaZvB7hHUb9tST1Z1rIkmGAMBqzfrmeXl7b/yB5BqR+Zt21N8km2+hdtuHZvTUV9ofN8xJ
w0of03bJCli6F7GV4f8axG4wsidJwkEfBlAVGIcWuUKqaK2ZZF5lximUxn5Htrt8UvpW2xiN9lOR
VPOkTjcdlV3yZs3XKNy6CJwPku6h+MU+3o9McBYK05NVpefuIiVWI25LixipvJAu+Cp8iBEyYdLQ
LoLcby/RXzdIgge6xxnpzyF0mzK8/HYT068NMzAOhdwCja5Brw9NWZ3SWqlOPoJ5la/FkIwnkEjW
Qamr6DC4xbehisV1+sMabBvqStRMqj7/UUonBCIStmU72hIzRtXgYpMPB4z+jJCmBqeAsxXPQqQd
62CSX6g3YyI5ALqwVn2h2zdKA8+YaLrVGEbpMuvBTaejn2bL0qce4pJetZJjwRyE1hand2B8K+gp
M6kxF0oTvrb1II4FcPqdGyibxALtmxUhQ1Lw0w5hobnOUK9N5BC03JtjGyOB54MMnhDGLphzVedG
paXXYqt7IJ2U6kfwwIePFsiSrQ0nUX7FLTFRqgEmT1u9jPXfxKzIV4ZfNchYUNR4j8C9LKrWYQxp
txY6fEv9HuY9jUEVZI/kFsWqx3ShNlWyi+pYv1ejYLSxggIBsjUcEpPJiezx8ehIdQzXjY51n/6y
iDzYB9Uw3OQmWZmNrp2bOh9vmGTCpaflPTUfmy70aGSE/tkt/XQ0R6nVkvnhJRep0vFh4wXd+Ya5
SZEvXspelhalKhtXqZOowqXJvqbpeXE5gxtDb05gUtpTbg/igDoAwzu53aFXp1uS41tSmACUC/r9
ZVsqpz530PmvpV4FtttwFTVr1Ju23XhL6lHhAQ25C5tIf05IQehgzqw8b6hYxYTykpEzdEjzJNW5
8pqN1AXf80bOzqUGuiCtiyuTvD1aaP3CRDm7dZpL68N+Z6onP7GgckJDd3ddL4cHK7am5E2oWv0w
QgobNZYUpW47mpSl256K+zJRct9h+ugdlZYWMRbgcU9m6gjpl5kbNpbkyCBhrdwRc3XJxQkNZlnc
01E3FlKjZz9QfqyFgnBKzTIweoELcqZX3wWnxQKgqvcyZB9Z24GoME3v6DZSRk4g/ovADn14eWZJ
2zmN14o8xERiGuM9Fop08Ym+HJJfcmu11wKVwE1k9bCrJ3p0GMUI/8GytpIG08iqxdYqqBsUWhbd
AL4Nu9EipXnsmQW0dWlNb7u7R9AGzZY9F0T6KT0xlfOCx6d+uJfIF+0NFTOKV+9UVKdcOFn7YfWn
6V3rt5gQwUOuhK+WJGdbshtrrgUli/yyZFJXp+PJckmkWBhVsrKLHGuk1EBkCRIo4kXmXqX+Q8a2
9YibzHi06wPQd/s+b3jCe5DpkJ0VxTceK1D9C5Ebw37eNGthO4MMbHrebBSU89HoVs68M0PWm0OY
kcI37yk3Deti2fGRSr7xOL8AtRnutO5zQ9TuuekzitfzkZhUl8eo8g6fh9FkisMg3Wzmzfkv3QsV
Z97Z5/OmV3hFl+3HWHQUD0rCwKh4YpsUxw6MMnk+EVL8FkjOQPUdEy4VQNoc35Bvw6Es0XY0tqUu
rfyYKLH0qOaD9FgHxTryi+4239W70vc8asfTvEUdBbZuHqf7edOUiDSTPK3czJsuVrZNKYZJTcLe
AksxGD3I6tOn/TYijU78mH7ND8pWIl0DNA3zY/NdtjxVPXBgTC/uJ+U/fpLr57PzCj+iiWlw3jR9
atvCRBAybyYt5pkuxhow76ywuehXxBQ686N5iBidKymm5ekw8DvFZ2SJL/ObBaUXPcR67bRKzXik
heDZjQKg3HQMLnY4LIzpZd4yWP8AXHLHw7wft57K+2rab+dHI9pO6yCo0TpN/wX1Ag8I0o/mR0XV
IyHP5ObzGFgEpRe1aD7fnI4P/I7f4fOxz+cPcN8LK3yYdxZI4kWu7eg8P+bLEm/FNJT95/uJsfsW
baJ9fgeoLnBIqGX5eRwNsb47vj9w69M7imHQHAnEwSI7HaXnjuVVdMrnt5kUrvxosvQSmIhCI1NX
WSTE6etGSljbulhumbXCAP3rwfn+ebNXw3w7xoQ/Tcvgr/vnB+fNShrF0oJiTsa4YRKwPe3za1eu
lB6LpjV28/3zXr4e7PtA2buVgGr4z+OyppX212YFZxOLgZuhgJn2/rWDeX+loJCXl8XwuYffnhOr
YXnCTjLv6uuYog7/9IL6hL9BoZ4svv7T13MMuy7QkFOflCtCW43+bNsiOUrI01lPNnVytOabOMTb
Mj/ke+hYpIDIyZBe4vLrOfNf8838lPnJX5vzX2Xtnw2crtv5GfNdf/93MAX5T6oaaruymYxv/3oI
X7v+7RBDAx58kMSIMefj/o/+9dexz7skzOa7CMiI+O3tfe17fsrXv25TrzqM9nW+5+tZvx3Bb++i
K2JWVxixsAlOx/71yX0+X7H6ZuVFobZUquwnk7Xu5MrwYKucOWYQUI/z3TqB6KmBNs1kesPToxmz
Jcd3I6Ai02YtkV9Jzpq2mp8cjaxQimlSbk9EUQMl7Q78Xracn6x20NgItpssIzwqaqU9Z7X8PL80
7IbwJgX1dn5syGL33rZP8+vmm35kEhdl7X3e6qJ4DzhPuX7uaWzfNCAw53lPtY1rT6lC7fC5K5Xr
lmq38p9voIJ/JhJKkEhhEkCuprQq4yZcz/vlEixvksZQPt9AoQztTnIZ0+ZH28BGdDCV65O2OPVG
Vz26GYqEapSGm9+r6VaMlbVNK0O+qn1ZLZl8ZT961uakCWQf+iB9xLlZEdesMJcX5XBI1bg8yUXr
OhQ1jBc3V2/zU7Wq3GMXGd8Mag9Olw5Iu7203itjbK9bN9HvrdeXGFT67CNo9lmjJz8NgJOocuvo
wWYivyEWN9slehddbQ01V94Uw3dlIFR7OhTiRr/nXuw9mx7Q5ljk3tGrQutoqD7V6aZMXjAAPc67
pxi5TUc7+2ZPDmSfftoFAI63N6I63ZSwo+4ZE0JAYezWfQ+nudqY1zc1T9VtlOgR1swkypbVUF2Y
pWinKh+9exDb1ta1UMFT0ggz7M76NYuIUFZyybsDiAh2EbWgxfxkOgr+HVnmAwiU4pS0bvdQyidT
4ms2+jh9xWstU6Kgf4wEI3ktpOY2aEylSkVWb0Sl3Oa7Da3ytog4xWre7Dz6d0XZ+WfPEtITSHzq
/bxaqI0Juw3HZGakOnPhTnUfcXWPYJJ35lC5iIwxRyI4Td9rKT8Aq+teyJJt1sjPrR2edu0m+Uxe
Ukgw71pBidazxUtvGQWuNdxisdePNy/y+s994KncCSW1X+RcT9dcZKJ9jJ/3FsjaQLOMfUDi3lWe
XGx6Yh5WUQVMwmn6xMWfXP3Cvg5OCU4E7sw8Jh5H1jM6V9iQt5mZXvUwB9301w0XlvqA7JEK2Hyn
xHLmzz+pHBKFzAxajEm8z8d6cox3RwhuQbPo82K6NUj19unIHMes7rdNXZ7n58w3LLa74/zX/DSR
KCJ1TFl9TsZw3Myvmh/43NXX9vySEP7W2jeQkf/+/752WVewi9SkxfMw0pk1h7ucevk9T3FIsTR5
QdYanNwU0bdthv6LLjecs7Htr+oi915gIfUOLkBrWwnzECmDOQL7ksZlJo/5zfWp6ak1XvJpq+/C
aCeTJ8d6ntirBQ0C7wB65pq4jXuh0f9LV4oo2NgZ+ekqTQIP/u8imCoE802KxdCQ2vyhrluq/LEd
EFySF/vBrIt4Ufrg/iKra3FAaPaiNak2AkrGeuuP+tInJG8XFg1mar+yD2VLusDgdUepQ0sZjwHV
ldiQ38IS3XnXp6hmYmbCE58zHwxzH4jOJdBtUrcjnNISaQuW9iUmN8+xw9Z9RkVxTKza+NEZ4TZL
0jM0t+oHZY5tSy9z38R1B9SwQHkGaziAuzi8yFD4BgyWuxwQSRZn3bIGqyHK/jFvyNrrWwnYdWiu
FfegtV6wNgZSaEbdBSjQko+SNthKWwPCYV3R0JDvIcY0mmlaxJycNO/If07rODuADq+ofFCfbnt+
eGYmvXYt60U7Ub0dIxjqKdbnUyFrsqd1WGlK0ixTy1uKhopQQxJEn1sLoA3wjVOQiYAGQZBhOAW/
Vjx2eiRv00jOsLmsoesl5Dmwu6DxvS0m4HdihV89zS3Jh4b9wMD3UTORxALrTxHvPdzz0pAAv8vN
BshK4EmMVzL2wKp9w10xOOrg905UxOZO5DXpmyzG86bd9dm+NeNok/TkbJKVkTt6CiIe+SYIhBJQ
GTo84J2ljSqt/tn55Dy1ZQjox134rfKtgUZ9V/v8Y8jaayU078EjjHtMtOHqjsGTrUsfqk2AUjLY
54T3uS1pEC7VThTOkxz0pFFZLDOo/T2perKOEcMtDCt5It9io/Z4jivq2T6fKOGoe1tObTK4HYoX
wauqY5fUTrYvucCrVOrkHQibjuGoAAkcRoxN4XDX+NojarKSlj1SIZCXZa9mDtUqNCTYokj1CrXi
TmQiIeBJt4eOz4pS7SPop1biuLG8pVJz7poQnK4I98JXYjgQzUkJawv+GysLjyKh7BrlRrHO1Lh1
eCbdErdW4ogq7BnKsevjgSdAtQTMzdx9AVRopevZ5GQn7cfOyTpJJR3ZoOF6TjSG69wgpEyZ6IhA
qHJ0piM/ua0mfYs17Tag3eeCT/M6xCJbt9UxN+s3UW6HiKvEoDJvMXmfqpYmGytzX4RXvEWcacBC
0WVLSvE25lUKsMb4aDWF6vlfN/QPn5Dqx6vQk9aId8FKJuFr1UDNJaZ1M+Q6pT4Rl6tUBwAe0nei
E2+sEFENTkiwhxsw4kRghhdV5d41FWak5zOlptILZqootxT0QTaQ2ovFJdogkgKxqRkSS0bZydPW
25cd5SoPQdUSAhy8pO5ZufSStnNjXWI67a8GS9loLGPZHQRqMKwLlB4KTgnC7steow+DKRNpPSZQ
s5LxbwMs1IhkU5KzCm9zG3vWSkRM+fCLtCnN1kSWfxIw+9Bb1o800tRNj4RvlVvGsUwtOCHdoy4p
N7cT6RKcjCHTFdAemUDfa5/GlT7m1jqSQUiJCb2lyUDYaOf6BHdVaNAWDYbyRVNA/FEzExOKtdVb
k9rvAPknNG4FV9sFU9985WpiFYGN0zsy/NKY7C5DB9xVDflrIWsfdvLa6uVGToxzrA0spNQCLY/v
vnFeVgeWfRhnxkOtMj/it7EORmBTcBQR91F/QuS08bPCO1Zl99aZ6UGUotmC+Hp107zdJ3L9Kwbi
21PAWPgKhKiYSACcue+lyknZWlT3LPEzaNNq22TeTyPgaaZkn3QtO/dJYa00gpwWheC0Fyrkd63Z
lD1pN1EOiG0ske1XZiet81T+SPvhiV8iNloTc4/ipeau7qjTRwG/3aBwNUd3Rx3adzalcEBDa9Pu
Vyvg/cXqWQj+lL1TFY+70MvGbTOary0+cVXujXU+VOe+jTBmN++JJ96COBwWrpp+kHQXnsyGZJrG
6j+EtQ2K4LsnSQ8BMIOYjjST02hVKXX/mNjBMqgTe9PQE9elPtwxoD9WpV+jOfELQDMxgKdkVI+N
Kn4a5AUehJVVT2XJtIwItx+jJ1sLqcgPUWpyaqadYOSk5+j+UNVD1cniFA4DBI2EYGzZB7BTA0R7
lOh0uBGeBzg1ZyUTBnXrqU/Y6AMXhV+wAdT4jMwvOAgQ0dKoesw/u8lYiAzXSMQZ/wKNSb3CUeMK
96QGdHMCjRp2Pp7yRKcmM4Ydmc/VZYQ55zGNOJuRiJe6MEBYYC2b8VZW0xcObK4WjAL5R3JkvZYa
TcbM1n5Zbr4p4khdBZYuDqS4MSbX2WWwubyioMVFmVU71SPgQMpU/aAn94IJ6cuKVDJtJxckOpUK
eF27/+YDpFyCSlG3UogDX5gDcoVKuhNB70hprC8LjZLhKMyXzu7o+Nb1OYviGj8SrklhDJdWE/VV
GgfWIjHTdEXX6VjJ8TKD3HTMtKG/djRJzjQoNT+Ln9OgsVfEfr+VGnJqXyg65Lws2BSJIpEeqTNi
huoRn8nHqOAJYjTOcfSRYsIfjhkE5gbB0rcG4w1LRFleCRl2qtaGw1Uv8ZMUgaXtrRB6qF03G7cg
UM1mlVV7mNIbYMc7DYcOvd/gEJBAkUcs4zTXTx0g2yU8MEG8kt3S5Ye6b1hlfyVT/SMk3NeRPaw1
WipfmgC1aekDw9Mj70n1xS/RhY+6EC3Emc5d9Fp+MSMru4x1RfmCOJt7Bsh6TWdiVWate5BR0q+K
QikclY98RzLxMHnwCuZ14UaTQe5KSfouv6hMgc4ZonrU7DXheQGwYo96984P6FWLIhhOJTx4pLb5
KkktAVKg9jHXordAZxqfYNbG3rA2hT1cerVxaZxX7saKk19ma12o7eYvUHiL9Uiq33K0UhRKgxkh
ZMqJ3hwZRLV+pG3NWGJPvqDRTI459WOn74W0rJEFHID5v+XRR1/G/aqN3iu5H981LTlA0V1LbUqg
YQ0MFQNnZxXKY2cX3Slq0b2qB62w/XtZSgspjrxDhjvPqVSPq7we21t1FA9SG0QPqHd84FeRu/b0
Pr1gNBloz3f+oUB3kzaOWdNLV63HDJsWwOlxP2rmz7Ht0iNR7B4SsWlKUYXvcdNawGfGq6Zoq9AS
yoLxoHAg6NMiqd1jCTWbadnQLZVG9V4ijXlljtyDp41MTkYtWQSuKm8avW+2JeDoLuttCpPvZZlE
B6XtND7lluqBK5M1WAyDY9q2vBvTIHR0ySvoL8NIG7qOVssg74JBOnaaVJ0986RVVf6QGQSKlaBt
PF0nSsxQEPVnxtXPIUoOdDB2kae0MJOUalMpkbfs7ACmbxHVa8XU1T2hZjCBrbOKofYxmpYfWhJc
OtSvq7gOSCYNoxI4IEbwMqu7NcX4kIgdLvaeBM2tQfWyLruwvbY4M/dqgehIr+4lM5dvNCgNx9Jb
zams9nFsfX9Xl9nNbrrhjLOFQQkN39ZXQvLkQ+PS9vXFUprqPhQR4MM2P6mKhMM2U/dj3/e0tRAv
BqMoj2lXXzLw8qln2/tM2CG8pJT0IKXrdr2w+5WpWepe47odRPQtw0jQBrL6ciXVdN/xyA4r5HTv
RS8HWw9LJoX5EgoMcZ0ryXD3nTXCCjT0baXq72Mh+i3s7OoBGSGmiRY/d0cfqTJ2YxlJ9xpS3Uq3
9RMiJ2VF/jTdDCNWjrU8vhPjItMZpflC4mTilEHVEHTDuevVyyjVmvt8YxiwAqN1rtgg4JOi2sc1
A68hETlb5ec208QW2IeLeGtRNZ2Kgt2/1kDVFpERXVAeCUrKiIFBPhXX+caogFnVnYoAgUeWzTAt
rNVGEPWpRk7SKOU6xvkLK0ZJl52U5aumUfi8VPUWhjSFFoMUK8t+if1P37LugEEbkOjSb9oepko9
3QxRoi6DyPJWZaK7t8K49CIiS1uLJIS/SvPk6gUwNOZOKx3NYlioHkFCGszJOJNJPM0eagJGh2BU
nluuhEUJ0QOEk7+pEiGe5k0PSSDzkKhfGpLmvTETAjdWPLHo0DGJSsY1JZlBlliZQUzzDikp2o+E
4SXrVrddahXPaVd6PwMnItxgXWShe8iq6hVBPVgSu9q2ZGv1ts8yslSudab7F5J2Qp1WekB59NwN
FRgHs8s2Uqg+t1L9DoE62NQ0jQJqnHs9+FF3Lh9fjxSni5FOkK15qNEDmKhmWFwa5qnvjcahKkY+
MumHK9iE/RbodO74RD5oOCQ2ssSFvzID/PyIWoAO22gFmsE899XFxWg3XT5BYRv5jzD2QYhpvbTB
qe4uGMs8tLouMUYjHpZRcw9Y+ME1j9rdCC2ToKtG7Aw7T45pidjJ9gKxBYKMR3jCO9p4rteFkkpL
s2cGU+fEIlS9hF0+QCQSA7ds1CbflHFsg8/J/gul9GQV/F1Hr6myoMshGxpCelkztb/5cYh+Q2Vr
Y6fWQcMeZRFvVOLYtyH+UqZVE1tQ/tlKjX2IpXhT1Wqw7YhiCEz/4Gu7FuXwQQ0JsmEx3eDqCFVv
qxVaf80G4Z/cSNGhE6unujA9CnQAA80Amqei1mKtK/nZT9yLm9rI03zFmV83aOk3JdGsfVjJ34w0
uNZhoBxornzA01E2XSP8XWj6mOPk6hkcALQKkdpAoEaoWfbo7ssaKFyqVoe2pdkVeiwRG3KEuwJJ
1Rh6D0WitfsYQ8Ein2Y0RdzQjiry5pBg/C1I1t3m3ohkU4+porXS638u2v+7r236uCGoCF0x0EoT
t/e3jztg0q9JSoZUCjQGka3ie4LVZukGzFDaJkyWcaPJOKwROmiSlYCZDGjmVxMYStG1Q2DbZzgD
wUaBlLpj0o6VskvDZQ0OdKGZeUBPHfBSmVTmpujdW5iMnjNEN5B/nf9feMoE5s+/nzvGxJkUpoxx
RlOMvwn/U69Q0xopzXLWx0Zp/ZzoiDRjzfZOItEAQDF1JLSbX4RFGsGgksGC0ks5C+21mBpBSU/U
hD02+UHYDfLdIjvNN+TuFOYYwIYESTIEPTZy4V5qq+QXOklxSfm2t0i4jc3YIitkvWSelISC0uBT
kVLg3j+0OIYqIlqGfOh/kHM5MOWDbRsM6ibtAAJnqS7fELqtu1z/3kle/8oCuIcG7FZ+eMEKgpsc
KxrBgvbQXT3CVWxZ/QZEz93ZDcuKIIBTFnvEYOWMi4uht8cFg0O7m4Vz8XQpmFJKmAclkePyu0Fw
O9qIM8DHa656qoqyuiS/RmXpddorrKeJmdUEuKUjAp0y8/Mb7ojAWnJFzEDo9o9EnYW7ttWCtYip
FZtx3V+9nOmqF8lYrFvte4ZcQ4HkrQLBqQRxzZNgHUB+TTCrsLT8rcqlRV9qwQO1p3LdQWZcIhs0
91IBG50cRawEeBzQBu4aSleLRmYy2ehh/Q0cDI5L1qnVT9oSFvSF5FAYzGjqukuXw4Bi35ZBW0Ax
WXW1LZC/1j+I6Qv3aZVtGoqpR9Buh4jon4xoqK3AiUE0CHP1ZowJ24NyvPT54SJa+dYmTAOmEzxW
ERswsu5JSxBOiJphYeJ8WmBHUSmJj9dUs3/wBnNHGwofsUarrwqrFEzdExdjo/rM+uCDemS5z0U6
rIsqN1ZEqry3AXMArYqIdYk7NFgojFkXxK+M//0D1JRNKyePg6l3r1VZ7ri6TXRx350GfHJlOSaJ
A81XIo2Hg00dmsD3TZW1ZzOJirvX2gC7kIBW17ihCVRG5WY+4gTLx9EKw2XJuTRVs9ybrLfhMZD0
O6E5SI7Bny/9tkg2ht//nJdcRVynTi0h62mfeva2nn/+Pisu1QZ8p+tEbWgjEAm5b3CyYiTJYK4G
FTJirzjSe2OhJFPpLv2XMm6Hb23I+eL2w67sDW3fyCJ4FYU0KQBJtC+bKwmxyskX0or+2SNKPP9u
9j16Sw2daydhGOzKeM36Mr/Fm5jcU5rDpvrEpfxdPoRjxz/omBqq01AUlVX+NtCgPZDYHZx7HBxB
qj5YkpriuAL0SLCStAoUOz701CYi4kkOIpa+u7bUfo5Vk3nf+8iun87hz9jT9ywnjNWjojynov61
+b/+W7G+NIFp/7drk/O9/v6Pj7QO6mHimf3P/7HJ4u/pP7Yf8yf1O03gz1f+xfyysB3g+lOECT11
stn9yfzS/zAUvIG2yp2ToxcD1j+ZX+ofWHsNaqEchMxr1b94Aqr4w2BVppiaQT3Awob/7zC/FO1v
tmas1ZNfUzB0KZQjCIv4Vw8cKvSms7GlwYlmypgOuKZcmYqm0XWbICg3/RRgMMTaFdcPS4PcOGM7
wUXqCQej7VOfV0/4wDrcGJh5B93eNr32QpDHd7dgyi7CcVtrwbbSkp2qQORKi/LcGEW+KCTiIX2P
un7chmhX9UgKHCK9zXqlJnb/HdpQsg5U0RGEBR7YS5XkuVJTcEFWYL9qvQ9fVkMCZUu/Sitat1OW
Q1Dq4wpE2FA4o9ojSzObfNlVHWyhXJZ0J0MRxdXG6tInMJpbF033WQweTSI6+R3QT1d5JS+M6Hra
z0DewwWyta5cpjm2lIWVJT1t9/iEUTFa6SXeIegczQ5y9y21KXoiy5eXkTo+VQ09GkWXopvUYkxa
5Iqe79veDG5qLvYAL60lEso1hpptiWy1aoPXmEkAb62GuCZvFbdSt3mHGDuMR/0sYj5f3zPfgiG/
p01365JIZQkdkB8zVNcSUe9bidSCMHI5qyfqZp+9VyqivkQ1ASalfbnzNTN+Rk2l466o+F6iqlzL
ov9GXbx5GtTusfIGecsnJaFt1JdoH+9IRc9aozq4r9ZeWl6NPnold5cJtkectg57aZRj4lxQYL+6
XYTVKGqUZRJrlyyN8FS67cZSJSYzVSwxhawUxx9FtBaymzORGfIHBO4wGm3QUlkAlNaTtXFpFxX9
j9rDJgtNNNJAplOsVzfzD/X/7WD2/xPwRJENhoTJwPp/p5787x/NP05N9f33oerrdX/ST/Q/sEzo
wkbSxgBj2UxYP0crnUcUZt4yonKDnCyT//XnaCX0P2yZVgbwEVWRdW0a4v6kn/CQZViGbtumqmia
rir/zmil/226DHLFlFWdw1DAQFiwWP51sIKg0ehREKhTUMHBaHN0RQXFKrGEAn5NjHgzljaS92Ez
xKWTmSRoC3MfxiYE0ql9WUNm+pE21g7IFgpXbY0/9FIZ5qNHFCk9ta1njheius5BhX8+/9EgPR6G
l1D39nJaPuUBSYhx8jDm4qIbw6ZK1VuN0jar93Q7n0kpP5i1dvABdiXJnSRWourdW95Vy67oF6TI
bSBA33sbarY/Zg//zU9pk2+bayKXJ90CcqFzXv5nZ/djk/74x67ikvyz+v0M/w9389fJjv8bkzNX
UeCbXGZ/O9mJDhHTL8pgda9OP4N/nuzGH6w++REougwNiHzdr5Odh1iTcq7bOmt9If6tWHnDnM7m
3wku0/tn1qBj0Td1qMt/WxwWTLNrF3GR453rnX6sTu4bZfMdk3Ncw8NNd1AWbGh8/fIfa8dkKeQ9
hyE+tIV+IVZtFa37y7gGen0j22QtP6dPwxK7gGPsKZufspW8KmsHBvOR0NGN/t6s1HWypZZ4rL7T
VbuRxLuPX0kNUn76+2ob76j0O70jNtYmX6tOe2ic1LEc1al33gMmBXoTaOG1b1xdZMfYustyJ6/M
N2R5G5Jzeie94kZZwVxf0R61Ntnes5cGB5S+lTv9kGwpOK/lFfqdnbGx9tEDxuh1sE0f+3XqJOcB
CuASkDL9SMqfpMnlGT7H9XByEZj2K6layCmhsxutWzZPxT6/mv+HuTNdbhxJtvSrzAugDftiNr+w
cxVJSdTyByYpM7GTxEIQwNPfL1Q1PVnq7Kxps2tj17qqOpMEgUBs7uHu55yYQFxQLYYFsrrxdWvP
XnqoV8Y3Z00KHHluma64XF7zDN69XWGSECWrO66y9+nb6Z0aqSh5tZeAvPZJCJx0271cfWmBas2x
jCu/uL+EZVTFCM3sy/V0p2ogaiJ0uDxExSIC5bCe3KF5AsPfC7KrQ7eCRdxYzTFexivKBB5CZHtq
L4+ILk2kjwFlgBmEsy8YYzVMYucUnzeUWflOMIbzHYf5aF5lYXWPjlqYxpwf/D7uA4DSS/iYw9zr
PKLtq/QRHKhfRrfo+ohiSwBnvaczZaowfRQKVpCzh3MMztBTX+QdhfaXYCCf/TivbFAF2xENRM/c
XUPSCdzP8oCn+elLvaBJ98artK1+nGK5DdRvV7LZ4JfK5bAulwBnAy0YAjQiuxUZx50UW8/UTAX5
ZnzP92WgH69Hyv+9PBj3EK37SO4FUBKSWnXZQfngEjj0ys1v/GuYrmGrjkYitqYL4s7Lw+FNiwra
3S+H+HIcgyK4LkgbL5NtH4A69suwPzreJZ7C0ic7HBG0DeFe80A3QSQaFVtlMflpqEXpN8oC+FGz
hn7RywLOrnd5CKJ6c11bfu/PPvQXce+DKfcVPBC38IDSBeSromRjogm7GHfWN+mbdeMY5kIvENj3
1tLyW/+0gPA1yAJqoT3VtxbJwd5CMuLXfn1HCVUEJyR8fx6RuSpCaDSgibyusnQiIrxB9zDTgdBF
LotYCdqPKex8KQKS7cvx5EMeHTgRVmVeyryf7ZnBjXfWgktk3YOuDz5/HCcHiARD+ibW3Gxj8KM2
mh+Bx0yxulIe0Uo5OBFzNbR3+RrC/5igitcEcIT5xdbwoOugtZJvbrNt7lcRyR3/EqFPEnRB8WJ7
mptsi/3waIYmLSe/F8GYGKE34OdhGZ42Y0B/bIwFgkj0bHknh9B8+lDw+mYEy4nPYNH0lNRA6c/h
NdBXaTj6EJQHanC+swNQfl4aGmxIZ+5URIxFTPjEhA5CombczZ/n7/aqgYkxvr1MvsmbkoyjG7OV
vpL2nCUencWVIRiXjgegxy99GUiUZ7wUgRmOwSm+bGFViajIj+3gvJo85MUfkM4gnGPckyGTHpp4
CJNjy4YBj+iiQhAFVM7ifN/dV/vm7yg/VPUrv4bY3qmOd/CLcJusryevUdcSWR6pKxjCfiFqYZck
fWf0CFegtDdTkL3cguvqxOJVPqj4r39k62IDuz5yygGlu2A2DwCfi8AggOuevnFg8Sw2ejMAG8ys
vcZqVKyzxRRTXxJC8Op1KzWggsMHXBRWbKeYFVj5Fxa7OvRtQRGxAhhmDAOoHayIzw8iy0cJMLwu
pZUZdKuUTErh61sghi8ttzSDJkYA9PR4YYFRDBUN2AvojUNyjB4C8d4Qoo/pI0TjJ0t5S0VP4Xfv
gPSvT+a2WLTM2GxnRs2P1u/EPEdo5FF5qVcJ7yiFyje7CSeyXXfpEZWRH9NBCjkxoAHn21iL1Nej
IdTC2aewa9s+szKi01oBikIKEYWUMH2z7m8/zsfhWcWcDYrPkbNHaYrs9gmQpkcBzLwD03gNz8VD
FeUhUzQ4RU0svVT8V91nQXJIvJuXeOeAmjjzMO/SJ8gpUar1B6YxoOTyhxPn78XCic8rQjug2qhq
eeg/UvbZtR2Vb3mLbdBD8t/SPSw48Kl0bzNby4v6ZoIEb0DQv5djwD8q2GDbP+8riCmjW5BbLkLW
WJOVwX5wXqu+sy+j86a6OxNjJZa0TB6BMa46FPg29bMVU+ZvvFKsbr070zHPFlCJxtraWKex8SwH
N0a9hMUEobLdzKQa4+xOC4vQCCfGG8mxjRllixujf8Lillvsjm+zmxK52g5Z0GypYfHp9Hh+okgi
TPzKV3xkVyLN5/y7A+gZIp+sPA+8NUgpXITLTg4ui2Y73OlBGajLaTv7+ZL7+2mA0xC3DxbPwJIt
1GCOnfAWNK/dxoLS2U+yB0qYbkvnTgmRT4lRBA37mJjx4ryG3zfHQProND3x87DZUpy1qgPjvYny
IFlc7qDHidJtEk1RvboukUdWXCRQKRBx3HExLqTvsJC2u0uEq9QskXS9hDNl1JLPWkJF0sNLWaj7
cwDhbfME0396l9/LT8Vr/2idPYp/vGaBVHK6U3bSAqaN9dUM+v1M/s9VAv4e53fdiokaFA9a2O7G
et2ZL7c3mBoT3YUs+CKRCCMX75FwQ0gFCoRnSEKvezADEIqaCL6Al4sVH9WpKI8hRggQM45hd8UB
KJcGDlIXpKt5MdyDMwqpaY7Rd8E7TOOTT+Zui2hbLGFrUYQ34tnHYdy1+FTSXRk4Hk8LxHKfY3a5
pwIXDtHgBY+JKpYz/RrCuO4rdLjOlWJkxiekePw6QDLCa/aw7YV4F1BPepKn4cydIwfnowwsnp7u
Ez/zT7h5jodqM7KszzVPStbThngGDUckPE6X9s7eWZ4R4TzGKj/UVlYsPdXsTfAn46eg45MGN/aC
gXud/Cq8PrZPudeumqgObo8zBAjlSg/SpUQT0YrQ1ZV0Wc7zhzGgEJUR5vGIUI3InrIjHkb1kXon
41C9y98Iyue4Nd2HMd1Rm5PnrrGpVvZaTB8dE1Fu6o0TJMzJeXVeMFphibE2IkbJEz5RESpRuqaM
yiujYdWuykd1UYS2qy/6pXnn0CRIAD0pyEJ7Ua3QkMMzg3bYP28uK1bYGmIXVp0UWEHP/4C/bztf
96cw8yXvFgq/i+qCRbosoynUw2aNOxjQ+56yVDwFY2uH+g4a9OUZI3qJjD3KO57q4hN5uV8c8sWN
KWxFPawgE6MGWj2SwyfdbRYEp3JXEAh4UpTuUCH0tVMEiQSYuwFVsucGd9LykufyIX2wNuBpnvXn
Eu5hKpWpbKogVPROpgsQldJsn6dlNJ6g3Kb5QEMId0ShV9UFzJ73kETSWaenPrh+6DiGOKmecsDB
82R2MXyo73Jof/S4i+erN4WDl0b1Zl4pceN3frKGU/+tPSrg0nEI8Mz3eNyL9ol4WywHSLm9l5HE
EJ1WSK1wx3ZrLJF8X8zbEie1D9pYfadQLKCtHl2+L+7x2v0aUzGwM+QRcFbvFBR3/DemMn83Bvm6
EIO06ni8E0EH5DGEkezjo/nAqXA08MRCJ4JU2of990ezHpcQLC3In/Kmc6TjbuMoh3izUb+ixB6v
cvLH6BrK/nDsDwpXTX5uBgqY2AaFyuDc0YNWcHpMKHrIQUu6uM8R0AZc0i1VsLxQH5QR7MoRQsKL
NiCa6ZEJjOyFFky+vJp4dewEK9aIz54SKPH4LgU2hzF2Fvyeanni8Gd4/UZetQjjuOeidgsNYlZS
cSgzBs5yfiPXbBydmTKsQFBA0ymH4c3Z97G5Lh+uoboYA4ow79R4WlyW070ZUq+81uYACP91XW21
fXbvMHsRIsYh1F0jQBAcSpEwORSRsYAzZXmKKnxK4eXaV69Y1Xcn2iP73Vp3zwtaE54CJeCTmAs3
Fe5fgilBNTpGqkoRQJSghPVLuG5bCkbcakuRqY/2AO7AFGju+cmOIf/gJBdki3ndr5M97m80v7SO
C4fQI86pa3vD2vgo2P2Gq5tTKBZBx7CBVbK8sH4u31soREq0ZvziNeXGSVBSfPz99Ko1LjDJEwIK
e30I52nZpvdn2x3sYDjjMaUEqr3m4ldBFZ0CVkeIm7JC6HmvPtV+sayWVaCuUvzr08Z5mZbU6gMg
99TV+FhSoc4ivWx58bW0cx5ggH1u4gI/C1rtqAua1fnptiq8bH/ZZBHVqOtrXMSOL2+Vl/zp4ju4
i2fmFucZnDjKjiyc9T663o2b4XF6ur2DfOcFi/+miOn/QPJnhzjKv4+CRvl7+1b1b+3PQSLxkz9i
QpJB5sWCz9QmfkOoUbaIuvwRARVfmaYsO1CgU62iUjH3z6iQZv6D7InKl6RkDIWEzz+jQuIrGV5M
2KQhGrQ0Xf9PQqD2Jynh/40KGSZ3oATiMzIkIlT2lxjoAHucLF/OP8CUW/fqm4qlvCKcitPycVkT
DpU9+20mRFFv6r0Sgnq5L57lzW1bx/oSVDFCU9UCvPIBLAzucth50NdHqjevr8fz1t5Lbro1vZPu
SUxH8ga1N+ISaCGfx1Z8ubeXit/tb5EVDoseg45H8l5yQlQDcqFHe3m6w0qjvH6XrqqdXLkqJ3FM
1AX+eRdlg+mHRY23O5DWf+BQo63tJRi3YMYJdRQPyNqmuJ8CFefijOObLqdH861aTK8TRF6NK73r
3/sHXNjx+XaEaX6vrfWjVnuIm0ZpfKYiZdcPXvkqv1ElNKy1Z+15xNGkPgtHBmf8cD3iLcbTkfIk
g+jSiA+v4qehIYr7etvMhKwkd7gzjw3BHGNlLtuXob7jbesdIVzTk5fp4bYkZROQMGPFXh7aRb9W
cZlGnyjXpvFm3gb6Dppecayb3ynss19u0WXXxkV4uss32f2wUJ7URbJLVxmEIBzB+wBkJp3mAOzd
a008K+v56urAKDbWvjco1Qc+5lXADTwJX2vwbSrHof4Lhi7OEVzkZ0owEJJ5NO5wezpKtjnWZeCO
vGT09WW35Uhh/sD7JyDV30OoupU+oNiMbysc+r28mx8oUg1Pa+HbZSFGfzk+QzjlI2IfKLidJtbm
uu32TedW34j1TceaMmLXeELL5RvUwudDAwvP3UhfNMsxThHp2Q8L6F1CcHcP+SNMfgS9S078E+wo
gUh1val78uX+jc30HGSdXxRB+p4AF36w7qcfI9IEzBbidBVaQHWoDMBb9j1IGI4VYbpMsLNEGfyE
OlErAN9R+e198aHDS9eHlO8LNRHJS0p/zP12WBpAlQhb5F71YAZXb3ihs/Bs4/TRkj11Nz32d+23
QvwMMYQNkp3Na/PKmNy24khzdmdc3gB6tFjbotNJWc5FcyfTTRqv3WVkBh/NZb7UDte99Kz+6Dli
tN+kJxQeeK8rmE0qybMXE943KP/hdFsn/UOzs++pxfQ10wCMILvdE4iQE3WP6Bfea8f0Ycxw1hMv
/S4/T3gI9apQwLbAnORpFOPWSIC89BcKSL1RQOURp5jlNZY9gxfbm4/pR4eoWWhRL15/gyFJ+1HL
mWt9s+7nqthKF9eJFcWv5B+jWqDF7FnZHRIDuOnUbbmnAArJrKYsbW9/b88b3R0i6NXODSUly3PE
ZT3uFZEsQYG1INWH8SfWg04QQr3T9E6Jg2o9EBx7gvvQ4gBQrjiQx/Z3BGUWDUheYE+68FYiSmJu
LiQpgBheKIBG6GKqXaILkfOyhNAILGOBM8ZZHbopb3hc1mfh1o8/9sSPHMJOL6MM5Yc3/vhBbPnu
fH/aV3uLAxGch5ThLmpPezaHANEItIMfKOrI7rgD3JR1iauOrOM9ijbQY0sv+LdWxKelumoKyCj0
XYF6dg/KiI3kdAk6NsoMkDArtQn5GMZgQNpH2wG8d7wUeaSh/TDvz4Z7oSQ4WTTnfX/eqwMB2My9
STBbbG7GPktiCvvAGKj5vm/8BAzxa84qd9AFdoHFVN/1p+5Bzl0AWqfJ75A9WWgTg0MRIdI1MF5A
qfDQ5h+CEhFl+zpdE/C3FELIQAyCsYAlydV20m1xfRa8iN4MIjeakCiFzyNCv+lGwMjayBJL4IdO
2SthvCQXyTRkkfcUzJ+ubzeb6lf871p3PFgZ7QA1zH5TkBRQ+NlEuBm2MJhqRv1D7lHNIrCjx+Mw
uwb7Hv+nKvj86NgUEnUEUXKG0td0m0coN9Xv7SpZ1TsIsiRE8koUmAPAkVm+JO2dH51K4/neaXow
7js0kZE27PvXbl5PUeOsBwsVoAdqoNxC2TcJ2T2jQvqW+Lqzr9MonamaRjsd4UhljjOQqPwJlwsB
TSEuoxOzKtZ2qcbjI3qXMwm6cpGPq1kaIJu2zw/iaGZfXZNDT/muTnNFyOauTl4SJK7AubHVFS5x
38KHJgE5yipg44Ung4qHp+ERPdO7Xnfzu9P+0VxNLjs+sTnqhB/xaonCosz7DiXn9ebL3rsayHtm
QH/byw0HiatvdotxisvzG4DX6l0Kjd0Q3eJudYuLx1t8IQJ+9VXCsPP326LdIHgUwS/uZvi20iKL
wDHHGcHT8VnbnTbQv66yV1E5hv+qfJgBEyBZUZW8HN6HZW/45W3XvKub9lG1XbQ7XWaWBq602lcb
Y0dksXtH59pM/OH79U45XkAAkpt3TeYBWjoUlRM/Ot7WHEwfe9PlLHuh5NYlJvh92CJzq95CWPCp
SsyITKLz6CsUno4fSQuntfr/U3vwf6LX+tvcfXT93p6679NfnFZ+8afTisYISVINihwbURAd1/Sf
TivlQuADLFmGqJB0pSW++jOVqTv/EAz+jiXj8FK7rBCh/jNvz1fkMclkWoqiQI/zn6mWiJzoT5lM
g6Joy6K+SKWCAO9aEXVVP2snDJTIO7VDkScIK6+gUNNSPy55xXF0N+vAtJTGS0is3cCu7eBmpXZk
pxrvA4n9BspXLd8XLfT8024+xe2JEx+Cga18zKePHuD3T6eBP8vcfpY3oTt+11Tzi3uddlKflZcK
Z2947ciFzq+DAakwIDrpCmNN/jePA9XxqwfqNlIujk6WVxZ99xPNdjUl9WWqYKUW/QLiMNYtrBV/
ruBtndU1ac06Hto4B3ALYUILwJ54ZjmsnWzdVU+Yman5qNmUiBfP1MbS6LpQXAlYfNK4x1v+dLuR
YVTXCbSi4iYn9Qjjo0ffSw3pkvE4EZeYsicrX9e3j5IrFOPj1n6Y6b6RCj/JZ1TBFZhH1zdM/Ey8
SNzlejlCsTjX66Z6ys+tZxMTpKHV+DHW+0JaTTnXzn523/Qhpb+z+TGMhD9UyL+OtkGERv04mbvb
eDxPn/eeoQRrTqU7JrewTz5oXTl+pMmOhlCLDYq2cBG5k6QNfVBBiXBdayW0qjiMHZpcIDMuw4cC
6E3mPhU8Uzl5AJpxmdndzkfTPmJzbYola/IXZf4hpesrn2kuk86St8kPoz8CM5LmNV8K5RP7NvrF
5ZhdIUU2Vwl0/UX+YcsIuV+OlknOCOLLel2dGo95qVMqNt2O6Yi+QbqG6I/yTayAybRO132zbm2O
PJAdCQRQF14R770Rfqk692a/Kz05Pa6sRymogLacVlWyKqaP22Ut1obox8FYpVnMEy2ZHbk9ttWT
+IWeHBGBl+gZTZ7Q4VKVtU4gViEUoRPqZkVNyi5Bru6yFgTaVu3Cv+3yNojBYAE5L+1Ej2m0A6JV
F9F7T0mKSGtVbyRhb5Sda/Hvp5+Dpoe9avsPI9uLFSjaL5vvJ2eVs6IlZyfTTB7YKEcQNdQBtq5S
7Hk8um/cmO7SPlp9J5b/hUvOe8a+vX6IR2fmxSv1Y86MF+3iKuRz0cdmzEBmo5l5WfMOzEwmTn9Z
y+YHm0ReESw3YJaFJuGKPtjqdNuToLmwW3DzontQP2cMa4FR4xNgiS5g5Bw9FPPvqfJ/sYIp0VQV
SLVVqjLZl39ewZqU25XV9RhCk5xvDdvZo+qsE/VVgvFD72kC5d0Zu12x7jk8KRSkD6fcberXhvmr
thxm5NpnJAqNWXFaQ69ZVq/68Hd7jdhlf4ocfO7CDhKzOuINJnTnX9qJzCj6R5RHugMG/dy98s/Y
H8TWBqcr252eGX+zu6Em8atnClUQMGq2+i9iNUA589uN2eTaYMfwpVGrduWpxv+JEqiqjaKOHYi8
FE65NVLXickJDApoyT70xkGxcreePnsCwTTUUDh5QjKtwTN/7V8tiOAL3T9PB/Er/pZ3q4ogRV+j
L8/VOTWICPQ5w0FC7K/vK7jQa3/mrIGGFiA5RqCDZAylTutqwCtce7VjuEUDeLl7zUEZU4HodRUy
mZyv1PX5rHjW5fXGkROjMPqjJXnZBF1ncsBPVToi5N0rF1TJq2qht06yUuY9beIxNi+IIBESA16N
gmqGVzql0EYMBI1BqIzpm3gl0R+pduhJfGmc9NLinudYyqGt3oyc1thSLBptGGuDqVHo3LRRPJOv
Jvl1uCgeUw2i7UWSma4iY7PGAyMseredP8ebrix4LZsOgt0FX3B963th5/giK06+fH0VH4hm0f8K
r103a8M68HUr8eJkG+RD3r4ydgyO6DD78noGKS7aI/dyKJqNK4L0UboYWkYy+2YrRKfYHOXKv0y8
GO1SSuL1DGPOUe4yHbjbMH8O9Uk/MIomGUV6g9woSXmxCEpOmKJTaB6d2vAuXOVAEntuXEh8vD9W
HLpDrsEEruCAoHReqHB5YIXd4iyybDiwvFUGPg30DJoVbwamQJpPAN1eRb9T2Oi18LSpkYanL9pO
Yz4nqMwtZcUrgX+Iv9ewmnYSK4YGic/F38dGCnpEcE/T62W0H7LBM6Q3h7OgOX8kFxR8o9M3gGAB
4yxGrVW4HU40mh3C45FgBuEtxZsw3uI5Ygoicev64g/i6pnJkkEtKOapmAJdzbsUlELf1oxwy0bI
n+hERg2IqAuFAwAuT6FUV3yBJJt6fhV9I9yXEpsCXTlamop34z2ZJQzCaL6ayDTO5oGFJSZHDZCq
p0mlovkJB4OS/JEmjHncIsH4iukbmugCozUR6HrgGrh40s3IHBE3/tziGNQnWJ9Eg4dODA40IzIF
GdbBspl91StYYsSCyAagwDKyNNmMRAtpbE8PD9DacpFKW/lENDt1DnBJ+hkjewIvJ4YDoWeZ17RO
nti8xEyrWMPiLuO1Cc5ECqU0CZBjFivr1DGtusgYKl9svOKqS51DhUPvc3oRvWpfKl+sKDFz2q72
aWzVamI7agkz8tYQrrpiOKaK2Y811Zo0vNUQRLSvEqzIKIC0bCrirU5tDQ265rPWZXYKxgXCY7ey
72hJmUwuTEva9SAaIO55katY3E/PXxNCZTkjb+RYQzuJr/ifWUv3l5zPUo7qdNuJxTcYuriczmFl
iJeoxEK5oVxDxynJ5yoQ7wI/wOc71gSJxFDyG6UFhgqRLwUQ4k5iUxKTWlLYB6cD5OHueGJzZr9K
0nd49kvyHaIzRWtpvviilTe2+kMmqCK+EHaNaaQRdWBCzfU9rcqa2r82J69t18LciR2KydVJhzPV
emIAmEeiKyX11QGhiw26cokhUfTG2rnOh5FNwx5g1KSZwkqdCNaVrDnRu4lzCWyrpuCCJCBDw06k
sgXDaCV6QowXq8LBLognCEtbf04hMeYtEH+xodKuDlZSS21I2UGB5IuOL9c3i/Qz46gJ3Bg2xGiQ
MBBr5KLrHIO7yHbeCihDtRYp4hK2ZjqJH15vUcUaEU8vSLRxHnIz4D8kR1VFWAb0jALR18KA6akJ
xROiEwQ3xUuCs/aaqfbp2oqDtuhtYS/EHBP2Q8Uz5CuxK87mTk9g5GGWWnNopjWUG5u0e24auuCM
OjjzWMxd0UUMgWjNxIPEJuiwAYqeh7GKOXoQe6RNP8PxTgC58j/XT0mwNe8jYT554Odw0FFi68RK
QFLxue0J0/WH0bjirgqjbIwMCnbmc3/lM2EqxxEby9oV1gixc9adsNdsZvxUqqjYNuh0RZjO5EJW
mDXBUmbzm7q12ANlel/cmi9SiDm0A/PSYkGIRSE+vxh8175OrPJUo4nQN9/MypfxTedb6R2ZPgYP
Oq/FXMJ6iScLNyFndxLTXJho8SJiXwPe6uvsY8KG8zAxOgyYSneLjeM/Pl7aMiggyzRUIOjOF7hN
eau0Ibly2qM3WLb8IyaPGAx6QhiV3z/uUznqi89nywSRdVtHthAn9a++qd5kqQ1U7/N5wrinHG3o
TbYJMWB4DGJ77k+kTKvMB62vTfEZjKjYbqHtYI9itxBeFNOB0ZpYWT/om9838ldHYNvEd1ZFmbeu
fYYPfjoCj+llBoOUIsyUwCtiYJQwk8I5o6UyHkNX4jReP10Z4bqKdYYDIv5ILzILaqIDU4pW9lqY
dLHHiYlfT1QoycKg/eFiIH9AagRzLkzZML+KzUzsp0365lCAjIwlW5cNgYjBBGCrFytTmMCmbgPh
g1DOhxA4j2cfbbEVt9OrgXM/HsRMER82bDmsrLRn+TJxWsKqv+8o0BL/4sHbpgnQglwiSpSyiCX8
1FFqpp50ObVubp2loXh/jD7rSTgioLyjAe07uMLMV2NeY5DwDYRnIfZmCKE/9wTxZxkP+HO/poOx
QE5O2r6wXWFWxSYlDIFwu+hXa1Z9FtLvX0L5FOz8OidN07bEIrAc+6uwmDqMGsy60E+IxcZo09Rc
eTnZkWV9+rKMenaNRI/ihIm3lMQ2DFk0Nkm4cri7whPiMry3yzfJOlxTnDYuxFsWPoDV4phh04ST
x3mKx6gT1Vfqq9g1jE773HCh0Dx1WagNEInMr+JyuHTEON9qxpm+Ef8KKyKWDQ9SR91H8c4T1hqv
Sngf4hvhNTC/hJm50Qrhe2EudOaK+EjY3k+7hEGpygdLCUb5XdzhhGdwtiiYYT8SjvG1QxgzYc83
D8I//3xrLhMONh4es44/4fJxaKIehL8KEyz8BeFXfPbUHxuWcN1UqyP6g9n4w+nTzC3BXmHwhBMh
Jq5wHPq6BhOrf7oAwigKW0qYzu3Lby2i7o3xynIXRykMZ06fizNMz/uJXUMqOCDwr2MFiCK4oMjd
wUkCDlrizuy5YvdI5LWweuy+wpTBmiDao4iDERxT1k6sE+0g/AJhky6YZL7GATwXultra2HZ+HlX
SIEsH7DU4h0Nep8PpfxeeCdiLJGwjcVbCW+Cx7OFiuEX9oOf/H7a/iJMx9EFQAoBTMjQPtPyPy29
LLlqepnA0sqcFH56n4bC+REeBK/Kkz8f99+LUIu+nwUUtfvff4lnfwHtbu7Dh68X/OV6UL5/NktA
XP/yl+AT7ron+DwdvnfQV37eG7ywuPL/9cs/QbMP0wXQ7AeUYr24Wwpf+c/RbNXANP37so3H+/91
zNs0P/0K4/P52z9D4ab+D8MEaGbJRByIiFNu8X/qN0wgbDbBaLBoKCMjw0mw4s9QuGL/Q1eA+YB7
Q/ZbBfHzz1C4YokIukplh4MJFRPgP6nfEJidn/Y+A0FFEXoxQMnZiIwbYJp+3sElyk5u6UmloLCk
yDoHqWYnwU8d84sItrjF7x7xxUiAWAJyfOMRY6Zv7DPZ+9TPL4jKI1ObZ7e/EdH8si7+fCETDie6
xqEw5q8v1EtDmfaynPjtRNnI6e6s14RKJohJ/ZSqaul8Xfz+9ZRfPVEx8WBNUZ0DNvmvT3Rgp4Rn
VnCsDcMKB1auVmcbrCj0gE1CsvBUerk2rM5TGulZuURjcdtPejylWiw6exo4khChlSXz/vct+2XD
YIJB4wRRZNOhBujnsVUKXanO6O6iXCQdLlpFHjINSuW6SsVYt/ZjWo1/ZMH+Asr/OVvxGVv8OtgI
LfzzmWK+/bQt6Wo6UbIEa22ZDcFsmB6xDQvDQ/oYat/o0ueeQNme0D0R+G5jdP5mX/zVhP65AV/S
F71dmkYLUYp/oXi5kLNlppfx7/tVoN3/ZUabVGSxdCy0cL7OscKahrOd9ox4gkCIfHo92XoM48Sy
LLbOMC3MWt8MJjKgfUH9x3kHSmG2Tn9UwP37rv4Syvyc6ZYMGs+m/AoY6pely/HnqpZlm/h4XP1t
9stx8tGjQu20iksYdC5NtoD0c0rzZWE4TICrf52OTW0/Zl1/9/su+eoJ/tEYHSCuqEaTLeuLX48+
LEeeoU58NFXxG7xqJJBqYfvOGH9qHtrm5l6oe8aHfDyhH3qm3Eu+3gJ10peORZVjQ+1TOm5tlfQ7
sekrAYMT1LwpFKUFa1YuqvUVpuvSOaHbPIe65A2QvRqQig3Xyf/923zRv4V1gF1RqEer4D0NVvaX
TaRpLycTRkRoAPTZZ/cGSFZ4lZQGOuwwdTNEl+zslxRnzsk1II22UVldk/OSdYb3+6Z8iZF/tsTm
nMTxDOVCyv3+up7qBLbi5HaC9aXx5XFCGHSKnBa57/MAYWQN91UeZn8zv79wMPzx+jaktZoFQxBm
6MvM0lKUItoeFoRShr+VqJPNWr7ly4ZgeTPfQlg9gzJ7VprCkwtjWQz6skHRWi5R0mZHK85Z4MCj
p07O+pqTgrgCaWDxzzPBFbJ3o5XuzfIWJM7ded6219ybNBN4/xTJ0xjZRRpK5ypGK/IO4iYUcSZf
BMpVQlCDQ40xmtC0azKyv1lQv9guoT3SoJ1QdN5e+/LW0kW3YM9soEsvFjX1RSaCu0Vi+xd1irSL
vpT+9Kn+7QqGO+UXG4nIhXMYtmQEZr7Mszmz7VJCtwnxqDJW9Nq/UApd1ZCX494Pq6ruIeTamR3g
loTaJAPe6j4J0kkKTtM1zEfIHs6AbpV63Zdv1y4NHNh5PnPD5/xlHG+CmCi4GL13G+8aVhL8wHj3
Q6gnhjdTxWIpIMygO7XaOj5ZQ0hsESNhxvNcHKa2JM1LrRlKeVaJVNcl9QS8nUhFPKogATRwTl0a
nTieiAkiRljOC68rKMvpDY/vqDRC7pf4VScXS6tDerQx4pYgDNTwZ9IHmQObRiZtERIakPu6G9Lb
VrbH2HxJH9oMVgZVCoEpL2TONXBXBzpiX8iYLg2H3a5QN6Z2XZUARqHmWDtwsSYsv3POa2gTxE9p
IJpmjgWVLmkE0en6SgHilapCVV0WfeZhJHqzemmmfqW1c1So3eKmSWHXjVGTm6TICqgR1aWUnNzE
5nQ17WRNjUXP99ONKLGI2NxCVc+XY5sGlRCh0Iaw6Zkq3Eqcnhz4rodyA4PAxk6naDCzyO4Ht3co
l++q6FanSK2f37CYwdipuAAEPy7tuFVvvJhuH2slP1hlf2d16SHZpmf9obl0YQ2LZD0Dgr5QC16I
BGi1SwGYWR01lHoaSEg+c9C7s21pYbJBQpQRN9bOPlFqe56jc5oH1WVgEWlxIjkk0x8NTY85IQPX
xiRzZkIqOKDqZpxc8woICQqrTQlJ08CmLDbos/kjY3SF1RMj3kBacIaqCJkJNOaM5KHK2viCkFwO
j5mYIlmZLcdUjzWTxrXXUKkwAPMYF6DPZiJ8bBkyZWasfXZ+SLPQh8NLkW7IcyOj0p6ktXjcGa3K
dO7uHO5mZcACW6KETu9V9n2Zkki3TjvxMAv1bOQ/g8rsQ6hygiGlp7A+ZQLMG63q5gq+yBHTeG0a
1EZK8yIbNkoLhje9ClkUXyrgy3bG6ETWtDiZ8WWk2M8aYWHBacllaI2MVXvz7CqLVN6oKYwY8QdX
v2aHqru57amOYU6MZkHJ+6PubuEN5pUMfCjKaYmC51dLYQHrbDlEJ+lefGIMjDdDMnbXheYkoW3T
LYb52FUURPQtGVLJWtW3KrQrSq3wnYsaGIxFjp0mXYg9IICGtlS36BpqgjG/iJD44wx4A05Rdfgv
7s5jyW6jy9ZPBAU8kNPjfZ1yNDVBsEQRCQ8kgIR5+vuB0r0tUfrF6Ig76R4IIqNYx8Bk7r32MvOh
zdY+JIemOFnx/P23nEqTEoN8g2sxcxFzjf5ocUclaJaNaO0tjACH759CBsS7xl3eiJkxZzTkHsPJ
auMAaMWA6uVAcRfrbZizPzvzuuC/GiadiyfFEuCQZcNa2bD9zHRt2YgbTbJFDD4c//Ut+z+vJ/li
iY83OrVC7s17Q3fHwR22OKkezBhVTmrsRk0FHY87LQNk5SLeWjb3lrkfzQBBxDfar1M2zZuh5a1G
uV9u5s5PTh6L0VAUd2WiDkZhxychnWATELLhw9NwcyoRl/vffsEfdV1Z6cmzkMVzdZeiJcP51lLJ
55YixV30j3a+wv0uYlHQBS4BA2+STXubVzYMb628z/9eAPzTFoEfUggxwcfl4ccqb1aNn4dLuJoT
qocghNhaIubx7J/s+c5SSPxYuMPXcoOFlQXD6oe6OY3cvG5gBW2awjsVKboUvqFa7HTy6r6sbRXM
XFN7BOBA/yEiwVJo0Rk4NNwVpKOH1LoRj9/cznsxRlttcuG8CKfk7C22XjowbrCih4iFJew+BmN+
wdaJad9Pa7d/qphEiDVdEBL34zk/dD2dk8qyIBZ8Eyfp52h48CAVtZ63tkbxQuFyzVwG7557SG3n
NPJ/Axp4XH62/P59duyr6/HgE8UbWmTfVelPyjmUEX8/z1QZQrDtczGxyvxrQZf7aixIkhOb2mUJ
ZhXo+WyhIiMNqoywEZm51yFiy2WIu/yTpW1MZpyH7eIS194JZ6NDz1PfZuQhntzGO+GWtJ2QBRWz
ffCmnIU8vwxCYswLii67Y1ayG5oQNpNxV1c4JRd62wx6O2BmPmMryK8Xo96yx+xVHF9Dn1mqT4LF
e9zwXBfG84gffNq0D9aUrnUoLknmXEPpnTqlic4gUKdNTm3B9qzSR1KLiS70DnZlbs0oO6qgP/d9
we0hnzjhZg75iBEd3pCkKIcOoeUjBUyKJ0HtHDoWg2UG5IT9duBNlw5xWcFcwcNPybEY05dtf14u
aZ1TG5Xx1XBaRPmYQ3cPLhZQmqJnmt2TZc77kFrZB9PsBetOqx4MNhGjlmscztcidw/LJs+D3hLg
QZFgzvkldo2NUdF5dDC8ZfZNg+c5NMpuPz4Z72A3Dw37guYEegm60FTv/JoqKWmPloXjLwWDBZ88
Qn2n9bbU+YEkmi25dE9hFu9JBN13AyrRhcEc2Ce82c9+dPDqFJMtbBUU+fX2G87+T7krt/GK0vDc
CuRzJqe7Epe245nR4cVJ42M+Xsc23+QzWn28iq0+3kespjlNdw3mYDIqTlrsDtMDgMV64rFdtsZo
7tZL0SD1FyN79nNk1hRlDfVhUMXbthOXiTFhruRpgB+8XAlNTrNZxE9iGtf4gNY15REvkBBXWRbn
pZN3xLPX04SNznVo3xwvP3iU9kUQ70VB7ZTJ/cjlkPodK/RdEb4ozVKSIFoQlFEmGQIs9HY2bWAs
nQr/V7/EI/YtZWfx5njfL6E95Faqbtr3OeOTHvPR4NiyibjdGTfvfTLprTBx++4lFQsmnAa5QHHw
GtF/RILKqZxuy8cULDZuxqqfchtx/WKc5AVa6iUp2yOaziswXnpx+uqSKmraFrgZe/2huC9IFaFW
e9sb9lbtnIYCB5dJMphi+kh3KJPscZ6SdVzR+NLUVl72uAQaLHia16ECTq8lcnVlYvasuAy81BJy
sUoMUGx3yj5T6LjjrjWwBAGOWe5bf5z2sZo3etC75ZlbVtxCtMfFAX5ieXXhNTb+QOPZHQnz23QR
j0/IgJUilsyBNY7JG2X0W78AAYsDIgNgJFScZgjzTsIFoh7EPXw7Di94Mc9md//3Levv+AjjG3Bp
gcvg4jAY/NC0CstMe84PpWVsPC9lWuFi1OP255nKZ7nVlgU2yeLnIOATu5gGRUyqHPGTyc5fDS0W
70DTA1X1gTUdm5buByyqMhtTmc4oNm3O3U1xF8UM6rlDFxvxn3zlf4KdoCfb39EYJgg/4B+2lzNJ
zX2xmQaqQKM7tjgCu+X8PnbzfhluzAJDIxstb9jClmi+JEG3bgL3ULrG9t8/yz9WDH/6KD/sMCOe
eZgF81E8Z7wFDUMSWdVf0jZ4+ff3ceylI/5LzbDgX1C4savCVY0d7a97GRFnRlka2AK6XnoyZpwF
5YQaI2klkzDmmv66t5svC07TungPerg20EtLZ7pJ4+tAdwGV5KFp5NNUhS+ZZrV27JMpXsaeRVUO
u2WAaYzDu+8CEYgeI1nMZa1wwFy0Wae8XdFjnJi+TVpXoEzGJc2SE97iRw++J5OvA2yFnIRvbjq6
w7pmQUm8gzVR9ScV3IlhP/j9esEgZz/UTG+mfTDN+4GU4lVVoH+N+jMec6cKw+sqo++k38RP9olC
9KllSSrUcMMdd28vDNsKgq7sBsZr5pvIAtwHnw1pHKqcaJkE0gEaEhTaMv6YhjgR+P58I/vuNnRs
Skmhz7V/GbPshgfoM/qXAxOlBxc2s6v8K0N64nZ3JbxzLGXvnSIGO6TE8jokFQ6GOfjPJgbKZzKg
Wx7zkt7VjjAagPBDmT7WbyYD63KAFTZqxujGCQvppYXNaT8SK3zudPVmF5JdSp58HDJ9NjEYcgfX
7d4NJX/DUxhicgg2MD13hjiFPsADi6YB8NPGxpPXYdFl8x2G4mDo6LnyKbeIcWW6b1yKLP7YObgx
CbrF7JBKrN+HJvoaNXrLinwaPgw1LVKSnqKwvHceQdweVc3SM9pldR8AOEjleV/goDaOnxp4fey7
TkZp1IUXwxbPGR8DJPTRitDasYs3Jo2AQgI9QfMEEsjJ1l5WntYxtk6JOsiizeFOm0A2HB8hWGJv
xvhzj11DV5PznA67TMVPy64Z1MGrNZSroOsXEtlFihHDfjhLNV5Iy1uJ9BAX6piU7ikHyAoWFWKT
H5b9U2BInHkjuUJIWHCHZ6ZK3UHhMxmPS6PrB+JDNNB5ZXz9Nr8Ew1dTmscshVKSUiMY81MBH9tg
wcpL/d7HxgfUmZh+D67/giUwVsBoxcNv0VCtSgGBAuFTW3NvEZpyCoJhMyWvnYPkMk93Tjhtlj5I
eS956D6n5sXC0zJR/c3J88fvAIEoTsgDF+wAVu5xqeo9pR5qs3t36U7l0L+6frNhQvrJT6j1ZEsg
lCi+JBk+NDbi9Sl/7LrgQ+NkRGPisGqHT64Xfx66lPD46DPhuQ6nMXghsezuQn4t/WFH9McCIiwN
4MBNHLXhV1xJ198xAkoYe4R47WeUNPDz837dVziBDsN2YcUVFSBYTS3gB/uKfAXRv/kJIeAstVP1
oIzuPanTR0akJ6ewoerL7fKvmEOdltYNcOvStjaKSF9d41+X0ixp1JfQUg+qNz6E7ki5Zp1Ii3PC
lN4PmpKNkddk6fWCusZl+YWojF1aQBXEgfI6uPK0rOT4Jf9kNf+HNTY00VgHwrFoGX6cLnXAosVE
PNcmFAPNANouSsIF+Grd8rJgBv++qFt/6wN9m0EW2wOGvwS/Lt6Zfx7gmIkvRwcCzkZD6IztbLsU
2ZILZBIxuBTiy3PrV4fJ+Blv3fr7fu2CcoehRfsG+O7/gIZO2C760DBweCIIbZ6adU43T4t5WFr1
bDb3QGHoKLI3x/wiyZ1l2n7B9ftA8AdnJSaVXv7kbNjLXvmXHc5jV7PwUETnbnERfsCEdd6QMd05
YjMP+efadK9LP1EpbMiscrNM+xfIoNSQG6nDlrasmPt1xlI4KSJxjN2CeIlIHQ1T75QQlxgOU0Or
1oNuyP4no88fye3LsAAYmYonwMaLP/yw8/vxpHK4JmJD9tjKoDKWVJGtATb2SnGC14+kPLVXS+eu
82IT9LS5c/a44DkFUOm/30l/u3GXD+NY9Liea2K0+sOpM9LAkWTACMLG38aWx8/sz8vEZ3kU8/KP
Kez/X37Cf3TQBbL/L1fx/yEEBWuhC/xngsIJL/Drl+m3v5Aavv/OH8SE4Bdqc+KsKJNhGTBE5HH7
w1hC/IICD06JEC71M5lXXLs/iAmB9QvKPNALiAvmd8PR/0dMCMxfQpsbzw18xwod6An/HWIClqJ/
ffaWl4f8gEAPxhZzOOcHamI5NrR+GiTU8ZqvhkGvNSeDsxYqvRIDMWx60sSZLIxr1bi4ECDsga4n
WTSGj05e7UoCL1UJHKDG6CVsC3idap/3za5xrIcmmwm3i7GPIUDN0zMO1CVPtoRkH0MWamuFb5BJ
MvR0K3KcXmb5LRP5nZjAN7/Z51H6OETZrcGq147Hp9ToTpGXfVN2eiuUpASYni2fTSOt+5OO5LdI
TCjO4YYQ69Tt+rZDOkeMF0xrmxmm6j5Vza/u3urES+zA+TPa02xjkaCSCjM4jCcondw5IoOO/BPj
6pUmJNMeAi7VrXQ9UJg+fzJS+3mMumsBGWWf5i281HHOjoAVGI2R7bipLAyJi7GngsbYz8oD72pG
kk1Fg4mU8VRfw6TCKIcQafRAUmyqmIqhywK6VsI7i0BsCQ8stkE4fgpqt9t5GHYO7ogDY9Beu1ZH
CKb41IObvcv4Nzu3Nr4ff9Nq+Jh5kKK8qnwaCHgdvX5vjBXfHjN4FHuy2Htl8aG0Bu8sSMW0ZTge
58FFNxhOJi5B46s3RtPFFuZ08dVTPQvrEKpq7zfK2nozpxBFur2dZkqRLkQGM4V4J5BHfh5Ypg8e
kedzntV7kc6f4PZ/tX2A2tqx736+1On5JDcuS3naGXh6CkiIEdFA2v1KhDZszLF4s5l7bfL+2bDm
V+zzUAh0HLwlcXZkyE8SmBR4VtrVRdJfjB5xXJmxmWcTkpkpkm06fszRoG9kIy9Cp2rdhLA7+7J/
SpLk13qqLp0ky6i+6tj/6Grkj3kYo6yELTxP9WoGx4t7HJfEh7AY10X8dajApQb90V6yt2L2wvW4
5EQEbgMLP6s2mM1r28o21uR65DqV9mZWGsB6zInWS5fKEIvcsXNozHXAjIfNLA+iXRoQx2FX3iFk
LJONxkaRGCmH6VdH07lqkwh0YtQ2gXsi2AhWpo0oQ2detYm1dfMFmFfj6A9Txb1XkPK5nXr3Wrow
4gfXZV5hKAwiwiakAoZELz2PaQgCQjwY0dkNjf88gi1tiCRDe+oSQh9UxXFuzWxN2mBwqMYU5pD5
1MV+cMzd8QgKqA6TKT64wMwVYMmaBCFiedP6g2lTGcziJbW5tRs6RajxzWPr829I3+5NzUSNywru
viEio12RkEZOStSCKlqfDKd4S+cGwm4HDdpy41PNvCGSX0hAw8xFZIyFhwqz+RDHUaIomWn3T7E0
IDVaHiFI3m5MGCP2c3R3EohAed+lO5ulxdXMVmpnvtQFLvtD9aiJ+TgFahrObhoeQnNcUkp6iNhe
fHayBKc3q3jru/hbEJXbgIme5+Z3t49/FTPfq4h4jL0hfDYCkcOLRGRaKtIB6J6qzWy6d2KT8QRo
Carx/EagTTkqM0X6URIw0sY1Bne+RiWp5Zem9ZxdckniVmzTSHzRdu6jQQLfFW79MugOR5cZ/xCi
SGk/FQaS0nxtDG2uRhBnCov+wnP8VDc43Hm18Vs5uAcZT69WZJ3raR1ao4dihwFcmkZfRDwm26Ll
fBEE8Jy4wZc4gWiqASqmqGw2dYCLHuAN4xbsP6oaPrqZNhiJ5TYeEicry4nIjKKQUF+LiaYOT0VR
H9wo2gz2qztB4USnKraKPNOx/JIpawnqA3GTy7Nm5nBAeWDtsnipZPnJKCa9jmrntU/qz0kThr9X
Qf+tuuR/Vdlh23QM/7nseNZf8vcv6utfqJTLr/xedTjmL1AhQ3iQcMZt3/GpLH4vOizzF0SZTLiW
oY0Veh7lwB81R7j8CBBv6Uk8QEV+8octQOD+wl9xwbItSIz84P/yQe+/F/G/B8bAD/3j73+mri3u
6n+q9Xlxlzf93bMAhNJxf0CzzMizqmipzgcMbebCM0/fD5Y3Uh6YcVGSqIznSmIdFmEGSs9JCI+c
7qF6yIrMOvqCh2yqXHefO3176+P8ow2IVHuVde2j8JOUdXUoMNm96mkywcd63zv2k/k4t87Ijjuu
EqeJlslFdIq1dHYw1qvN6A8vmUs3n2qR3L0BLIP4DSa+YViX6JGVcWyMt8AuqptVTsHZUM7OxPHg
MVqw8p7JilXEmGNlfvlCDMYJOlrJGPGAqOoag6/vAZ9odOPMWSujJfc0SrO7A8NrUfh160KO4sjw
V64zVETZbNlH8pHLM+mFiqGuN6N1BxmjAvjjUMXY2pa9PFqRSM92ZKbn3kZWrdI54gvWAYsIXOUm
6NQ5dTN1DnSGTiZ1oKDaYfwTCBgo8oer6roL/usibqEHsfzvP/8TITEkQXHWXmeSxouJUzta1ZG+
ZRv0ofU6rmLIGlXkh59mf6TlF8jnR0GqfDRW52jWq2YkExVQZbi2SK1WT/DLTVx1RoLGyIfZTp3G
Vkha56hx4+cELHDtl6M8aWpa+CPRzdUe9VzaGgSOjlyuVrSbjnF2As3lTulaOI5+j7p6p8wKCV7G
/KuWg7v2nHmVFiRDxCmh5ivVDwHTEucDHD/Kyqj1sZUNsOgmY9DRIkU1Q6BYEWgPj0KY+EPZO49R
+5D2OAdlAwZmRR/diUC2YQjBHhpaBivaScq7Z/Wvoa/cBzEWe1njuzSLTEFyIQBmXdnuW9PmD32Z
Dpexx8Uh1o793OMAS+L6vgyrfmu6U7G3W08wN3KAlYj7A9yMvXY3BHl/bshd2/nDayeD/kRoGrbX
DuZktJ6b3O2CR6vJceP2vfK5iZP3OndTkruRa/lT1e25751TP4cSwGMgSUqtcMNIbp1Vkds9ELgt
iiHD6GA0T04pG0AAD/Pp2nFxUuZES1OW97bBZ8B3s3TbWSFX1Iki/6rHUd5VdbKquMd3YRh4g/oT
OTiwK8bssxMOUJSjPt0M5oT1p0dY/HVVWGnCdHwi21H5PYH0LTKL5byP6RRAUBAIeYPms1Fb41G0
yHo7rw1PkgERww27EJuxZRhaL1pN8reDPiXUKCZDdwxeKL6cWwPScJnsaW2KrDmTUhTsck9/Ub3W
N8y5CRYxjHqjRn1N8iA4Q6sqdGieSYv7BroZ7nsTAfMwRlC6iMhZeSKJdtlydcwu/G3OSAUH9jlY
tXwiYLb+PBOIg2KkrB7NMtyy+OECmdsViLSm2DXmlun0ND3ITK3sqNIvuYquSSaZYhSCEoapGCGj
m8yw46e46YkJGBxCS/tk+hSAOq+SlODSDEvX7y9Kk0kyKAXXPrM62JzJhEw50o9xHdSXYUgizP+t
T41wPiB8HA+WiJ3XwK6wrIzWk9+EZ9fMo+toFfOqAW3RtA8k2nLwezSMlTW3q3GOMMUm2Q59SADt
NrsFc92+1JLQ0siQPZxYouJjlVt76rDkpufZ2MkIw5ZQIoXkLvjcdvgU1+Jcj6p78nDmwP86SW7S
N/de7EQXexh+Y8iIUDVQ/X5MQeC8EgJIrJvklI3UGCXZMx8dhMlpuidUD26WYVgs8FhPBdp1cDSG
lbJ2DInLb+2ji636V68GHKmR8kp3xESFQ1ZhIkal7W3EEqXp6yA+8wCvauOoYf0+mo7RPinN2USJ
AOSER1LU5tU1qHWF5tlr1zOh8ls5yepmLneoIfrTWJCI5Dr+A+1y8SSM4QmW1GHI7P6Zr2Qd7MQz
NombwOagCt455L4+ALCOWxEk2JQnZ4/55TVj8H8Nlj/hTh9rRjEDeYJM3f1nW3CjO0lWXc3u2Cnj
myEDNqqqNeaVO3LaOdfzxvVRAtj9nN51NdunsOhuXRbOZ7UcIhqOnUuoimws7xz2iAPzHn5G1qLS
6Zu22X0/ISPJGH0B07ijCdr9qVz5hzLAZYD145bh+RDeIJAIyhB8NX8AHhwCu+NprrG2igYsUpzg
qmVUb2PCClGLq+I4jMZrinvFo9OK9DH1o49sleRQE1K7yW3PvIqmnq4YntsVyy+RWdsyYpNLnOxb
U1Lp17Yd3TyPRkzPBF2MpRyvUYecy3cEbOeyXk9laFyVnIyrX9szsjjiQQa/63d1m7UnKCOfhtQl
yqRPMSI0wnGvEmVvPWmN+8itL0w37GtU59yVWuIQBjMVoS+O9K1JQ195j/ho5uqQxzwRyknkM48S
RsYpQi7TVUztIxJPKis8jXlwtCPDfoAviT+smfQottIe0mjm79OmVBvnV6POyutURuLMzb/2rYlL
CDt+42CCtgGPZzbeBfGLH/vtU4IhfU62S91GrHdOcmfbeVX4nh6H1PksOpF8Gs0qWJkiZVgRO+bK
bNwcektJUFeg8xd7emgz4jyjFPF8O0l3J2c/vccGbrne8C3opLxa7dhtLJypjoFoy1Vf2vWpC1Hh
cu8SFFAMH4yuSc9N5Ng7s8FRpizy/tBGPi5kbXcjtZYJYs4rpn78zmeAOsNQ5mzE/S2zZXoujXK8
VC7+iQp9qFEl9hny5N1WpfOaLJ5zRjUEKz1lBKQsRZv2nWKX2+QQ+AvDzhP9BzutieNssF5MEmtl
2xPe2JbbHsaoyncGNR2xailSER7v2a0wQ1PaWbVlGG7MIMn25gkZqvMSh4O1ly5GbkXmRxeth6+a
du6WG/qhKAGZBrd2725RhHgmYD6E9ATD0Ni5zgJCNcSX8tWHmggawW7SJO+R4xBSvMxzRu9aihjT
jQByZjb19HBmAA24xGx4rKK9TLMXx8iyq4D2JScYtKlodpk9TMemaOMLv2YfJ0Y3qKKsczDM1tko
wj33G26inSlOU0y6jNWVfFvPSh5ivGw2rsXzExYA/YzViNd2Z6izy2Fujmk3i32cmvjme9J56fq9
2+B61M/BeEr6GptIb2i3OaX7w1TX2Ym1Blfx/FlV0fjc1hD3IvIuN4XqgIwIuFvlRoD3T2F4t2l0
SAiHBHK3w0GtZjmNp3iO1I5xz0dZ5eIYzCmLQYEblJsPZF53ufdszvWTVGlLnJe4CSecX4jxLIkc
gj7iR7jpJ1LED0WC/2cTYDXr1tUxn1X4Ahmp6OH4BhYe1IFb3aDorvWsP/qTPbz1ZOcyl81AV6i8
7o2GxNp4u0Cl99Eb1dccTYXCE6ALrn5qiOu0ZPHV/gATxNT1LkLMvQWmImmkzIpzUOXOvvLK8DZZ
c7g1XJNSasS0tAxTDPJKtvekFMy5sfEc3MbeeBZAWocN0ibOFkgp7ZvPjAaMfa2L9poxxVyrkrSC
2jGzC/VedsEFUplNdHZK3qD1Ad7KuE8upDcnl7kpm1UNQoh6wJYXtCykThRRPW1Bn4vzbM5wiAQ6
msGfQu46ehg70ujhjfrShv7rGPX2qbDj+DHXzVFMgQF1CG8v00rbR22O4h4wy+6IsqkdFbxnfvjR
YFZ/9jILvw5V8zmreb5W+RJnUbSPdppcm4kUFcggxosuqHB9wcrUwQtvemKgjFm2D0ahPnRCTFBg
oVtOphp3TYnctLSzBotVs33FguzW6vqbXackJiJFwyxrUrvRQOoVCeyC+ij71hc52NxQ5Od8Kh4r
RPaPdUfUiVUTWzIfleritd+kDCe9PCEJp4ABO1FxXwT3ATKL6de0a3sg1TefZM4TlOyKiiwFezEm
sVYDdobAdN7Bn+db2AiEA8tzNZQf7CqxLrbkEban0F9b3eCvaVZYt/L2XSZmsBsdZaHM4J/pVGNs
QoKJ2dY98ZGxfzJjmBdZ2mIegrXb1JNxVYbDNe2A0uswIZmlDbrz90NLV8BGco8iwMWOBn0Phltu
Z0ui4zeKD1Y8hKtktJ1rFGf+wqwz31lDkCu78qET71XQL+WPuW06gnByDbujgY2BgQY3VrerwbZP
FlfhNA3gUb+frBp5ROTE5llQX52nAt+dyI1ORd/rc6PxG6774FIJ/dyVljjD5TeONd9R5NOp9mL7
pJaDjhz01J5TbcGLatS9CVa6IU5XvYCODHZ2KlTTkgjghkRhiwrMfJaLT2sekRblBkW0SiXPHPiG
uJRG2sLlpvlvlLYf+gLvY1/95siiO8BvzaZVXKmRG88H8bISZ6tkgulsA8IO2lefaT83qM2s69yi
Qe8n39uwpW0zELdLshyUhbGQE9e3snHdXZEGJK+kw1sysDHUNBZXXYhPYmPNwtwP0pBnsplBa4uR
RqFH753lRI5NPKOtad2VgUdNPkjrWoXBkwETeovMpL1XBqEw2VjDp1/x5LCE2xMepGNZ7khnzG1m
Fe10lAQEn78fJsyzfF8OD+WYnPXQYJRdhidCQn140nNPDIgf07lmsX3MpxzZH8rkg5l2JXeKDynD
D/sR5kpoX74fhlIQJuE3dwO3t6H3R/xwihocvoLcSYIqox4zUSXr+j5Xk9AYKee3OtDWvkRqdOqS
4MME7nSIMYswda6vprZw+EdTFGnIQO2MOpsMZ2PjKKFwRvLbq91/8LuhvdbsZVPbEVtS53sDicDR
MQRRKzUArC6ZU5SSyb5Vg5S2MxtSFVyN0PhYt7I6IMJ2AN4JxlvXLSlwQ0aaF0yga+dO7QZSqNz8
VxUeTTgvVdUM1bTyDw4483NZtxdlNLu068pbFaTtoatbG4sRtljZpK9FNTwoBRG0UQO5R0vHgcAC
bhE79ayn8NxM9W3uQ1Ku9K9mVvQ3uQ+rxP/cyM95BB8WdS+zgDiNX/3p5pX5DUZL+TjIsrk6VfU5
N4g8X7YzpxfFcwdObllwLoq+XM9LDyaznjJomr5kdgi8HPq7Mp0kt2zGbWD7cCpQqZDcfPfDyblD
xV9KWauyxivcHfx6lXfy67m/mG5TrixKhwPGJ8kjiElW6AG5zYCR36DL58qwSG4CX1tXLkqyOJ6O
gUN8Wwhl/eAG2cFVY35FBVhczal7z2q4n9mom5Vnz+5WGrWJhqd0t40S4GiVh5VA3kAh6FKZ7JDh
fAwzgum/L3CqbpKjZvmEExpevMrwD55ks4rHfNNSBa5crwpOHWoanHPAFxRtIe6BcGXyFFubHl4v
2rDAvYxJE6z6EXHx99f9fqjKfJ07kn2uRneBt5nECWCgSk8mi3FQrhq0oIzLbzLHYV3GDwzBLkBD
eCh1VLtZEmfXTtTZlbL8q9P2mE/anab27EJGMyzwYxz2B9G8t6qh1+vj6lpS0W1+f/nWL+jBC9+6
m6bNRKxzkJR1+WIaLKCmmpCngZWqGe59gDkdswtfSX00Up7caI6vZRMQv5iiR6Es/H5wa7asOJyv
Y1UVG78vIb0IwHj+QXcpaiQuqvTbvVsnT9ofjLPbpcQJjpn3+5JGCtmAZi1TzBr4ig6LwE5Opry1
6CV6yzWfc4OU827ClAyX0C96nFtWVU/f6NH0DekV3QPLa23NtBpRgPW4z8wL5llSbXrwQyzAxVtn
paQJSh1f1dQyHDAi3NMqh6VlOXz/k2buBvUAK1OmRe4u70FIUiuRV7i69rZv+QGD8uzBMHGDC0tY
Vmivrk7IMxrqMXkIAkqIloe1SoNbk03jrfSTB/NTnubNp45J3znWYgDieIkbTn+nY/ORvokhZzdB
Ck38j5NTyeeotpOHDH48I4pwXZuNPvbFXF9blTBwEdUtpSp7MFtVPlCWnls1npTrDNfSa9UjTj3D
ppP+zpuYw4gwtfbtVLz3stS/2XSo8PKaX5OmONhhLvZGK1/KbrRQH0d3g+nQxrCZOjaRKa5uTb1I
B3vKS15c5V24J/j5tYiptxrTsE9lM9rH2HufdEQHVXms3/hPPVcFpusq0M7HPBuZgLIrrTQyRJz1
KDesOvevsxEMuzovJ9oCNVymNNgP1awetbKyezE0J7xsrcfeSKYDdyKe72FhPIxYnKusQ9BHvp6q
BDuUGMjlqXj9ho9ir2EwQtMPPHPt9w3ipznL5LmRk17FnNNN3zdsz7WZYKUz62Znm8gmYhdX8cEJ
Ls7gE/VjMftyGUkSsc3BD6pwl7EzrSIG24kREwBq1zRkdj2d6wrbmjT1gfY4MO7XhzGQ35qK0WzJ
2HFbDFE6YdaE2QhPjJxa9/K9dpvz/pYUhXWY7dI0TnmOVjWao3Nuf+wnh31qSgA4h+pDHtUVxqoc
DE8Ea50kiwu5jWiMuff3QxRl90AqxYXsK3/tmP0ly8v22MyVe4Uf6Fx5Jg6mPd+MAU5kYrXlVc7u
AmHaM5KzgASNpGr2qRUHq6ZiIhlImsjQ1FDN/SqCb04udr3xcIMbk+7T2AkyRuFUXJaCH0mBKXci
StJ79X+4OrPduJGlWz8RAc7Dbc2jSiVZst03hN22OZOZSSanp/8/0vvsDZybBEuNlqtKZGbEijXM
ZnVgymttgt4gZxL1eLwhMFvuLTXkD3MI/zBnNy+6tdW+dOZpr4MpfGtVcFZiFtd6zomAme2rFgFT
5yl5Apr1ID+lR0mYZt9D58fy1y6KKvyM8FXyeaZ2QYKpetgWvbWpbGjSIqadsJx77Xi/7d63P6Za
OXd7fg1ly3QRiRb+jHTvPnZCL6UkXhUwP0TwojDa6ltK0HxSWJ6W/XH9S6W+/W0p/k5ErTeHVDDz
sYVd3uMemNuOgC7i0huxf5uJHjKmL5NpN/TaZvruKecWdPF81oN8wdjWXqq89FxW0/cA5jID20vi
ZeHBLLWL+4Msro34GpeSNA733sQtlsFjRICmHr8KOFyXellyrUiWc+0vxoy6zJhCgv9ypKK0yPWF
huiepUb/YoIg3y3nbVR0SDRT8paFjbzVtiquJhLErsn961z4ahM4TOP92POuJSV+qjhW0DBnL3H9
Uhhe8RoXxMVXBnSO9SW84eAli77SjPW3GC3DrewsZISgrht8OvBt0MVHVqbJczx4SBrSTg2/DBwz
qevG7mhQ0W4aq5Bfuiwc3mwMbzy2r6B0jXOWIQPPYw1qm0IYSczOf8mWxaAQkBE6Vmvh6jZ8hWu3
NPYRH2ZUWOpnokEexQjLbvIeB6noGeWwv4c5Ga6h0Zxbw0ofdh5tB27tSz0ifFqXJCnwgR6hvKkh
bQ7rh8L014e7qH8XUfTDKpziaFvpdPNwe+MjCHlQunGeNryD7TyPG3K1q8sUpeo1rCTBY209f3jJ
8AiS8r0D4H117KI9xPZMIG2aRyjiYPBgSPSQQYOdaG5+IO5NXj2VILj1OxvPNxMSqcO2BOyi703N
X9KrR32frZuMa++aIhVqpWofRZoyfVADvFbt2gdAtxDJY+d8GhoiPdnfsvDHX06Z/ShQeLxNwtqn
CdpxyJPOp9NJnhfzTM0yvnmZAOSzuJc5sR5mJvO3gNJ/44wZ8WdLfZdbdX5uHefHXIX2h9nX8dYq
XG7tCYMonxYtyCp5b6G31wMow8ZwZHQyJ4jMo3iEVhsdw6lEMe+5vwM5Yg0epQevps0NRJJ+Y3b5
XhiMDn1LHDFaIJdHqmnjNE57zj18uJs+vs5NNu9lyI3Wern1ikzdei2D6VJW+mvTBdmZm7jBSw3t
MU9wv21qosMmT75Kms3rutSa1srPbH+XurO6ZcJ16PhGUoojn5hanzFVmzvyug5W/i6YvFZx9few
W4+92kcV3puXrhaEnAr4wWPdMwPU5gk53k+jbRyMNftka1ejCTUKjGN0UToV8RhsGt+vHmNf1o9B
5snNRSSWWPUHh3nw4+wzSruFgC3HJCWarNHGNzcgtiN3ovkQ+kuGdON9WsX4wlyveE6+iq9RVP7p
Ta+H/nUSJUovh1scRnlUXkF1ycALezM7NiogBizUt8ER+ua5qbFzbTpWYzDalyxTu8jHqczXhT6x
5XZU4HHyrUqG9DLDwnxz447pyuwrhEp58oDP2e48u8SgGzSF2AQx3yfDOYWujO7rUvYECGZBeq3c
XN37OOneXHMSWydKhx10pfpoJB7JTppvKK0KijNRBFdpRNwTYfjETIGxeNcfeWrCZ4QMcpN22jnW
gZvc26V8C+LyT9409ibx6nizfqEIg6sHYKe+MrC5yJxiUzU4eJVBaQWbkQCCbQtetINgI8NtyO2z
aVtz3ic1rTVcEXFt2SOvQe3sy+W+q0S/SFRQ+p3tHH6L7wl3q5CkehNEpShhawmWJW66RG4IDxk0
Z6Zyr2lgsjUu++N6FS2bZJFhxz4IK17shqNLPyjEEXoGRPQg1vWGVrfJHxmnTZLx1/LS9tWPJKyb
49r1mn4UaOyKgWliyXQR043olqAxurklarz1Ks18eZZ+cc3yHbK4ZqnTSzdK7nx1/3SOh9e4Csuz
NsppO7riOBfSODHfVcQFucCoOTDSzc5rBOtZG93TzPltLio58J8IRlvzSLBM+sdpxmvcclSMo28+
9KjKUxfr7CLqqLzXRndVEy54RnBLDTVeOzBgCjHaBlyWggsaAKzaPfEOs7g8lzXEq9Lz6aioPDjA
iX6vy+TNZzLYCg+Ir7iKouzelbsIMF1NOCrz4ndU4WOYpogaG+/nQLhkO4HzuyHpPcUI/4FHCy0l
I93aN8hoLmsyk5IGXL6JIISlyFmW2dRcR+6+DIFcwWSzu2efqfnMKx/IvK5Xqe9wZTV/WtupD9aM
mH9elmwZOak+f1hpUx0zMSIPzn3nEqfk7WFdHXbE5nR+Tlx0AtZjGxNTX0zY5dEdMdfXFk7xeQq8
P5NiyL3ZFADalBZjGhgn7VITRgMufLSa0ZMaeTrJaImXWsZLTe/9LtPOO66vAjDXNs2DTSS67pyV
RY0l+TS/+vWMy4XMzxBJKwZxLFEg0pObpd84rdt7vSxdK/GqFmCZUyD2pjd5X7pC24fcbZs9p3N+
F8ojmskf37FgZtfo+abGrvhuo/vB/uRbUxD7VVblZ+L5xUvpUPmnprrFLq/WH1GQf4FH4fnwA+J4
HzdmfMN8wbjVUXYI/FZd0iyOb64rcqT77psDdMXwWiTTdV08DRk011YEDZ6WCrV19uobWpzEKclH
cXPzQt7Wqy5FgJLOpMG2TXoLyyC9rVflnJbHybd/joavztq1vjCLRo60bD7g0LgQpmN8aOwyuhtq
iDiO3dv6ygKLQKPjESi+bPcdxkqEwyhOjyZx651iNn01c9tFdbpcukUaYtbLbjYt8Fm5VvLL4ouI
5CBL310yD4bJSQ+DZaDyHNTAyW192O2cXC1VoeUae2Ii6Rt2VSCKrc5QqgW6I6lBRhCNY6/yz/bE
5MLvwmu9LN7sjeAA+c+8IhVa15l7dWLXuQ5RvwVnc86p0fIGA7VwnTtNemOXgFwuhbuB2fQuxmaJ
2pe58brEE0FcxfRzUiB3676xLiIa9LnQ6j2NiM/s6uk5Iij+tMBSpl5eprxThygofLiiUfTCXY4p
a0HE5/LpkWmIvcN0ezv7VkjIXW1pxM+KNDgrwSrX9wPMVIb24QkR3IokGa1DZibmPuyT6C96uEKI
7JhB29tXDngsd9knUcKFFAkxkRiBJcR1Xaj22MNFGe/TvvjTtAmJlP9d2h4+MzTGN4m0YIdmb3hb
Fyc0vmgsfrAnH6wnrsc9Cvkn7hy4RjJG3kZDJH7W8XjKZEZ+YCmcg8cz+QXzEETUonwLkRwuNGk3
9Yd6pxfZcGx0SM3rLrg4qgguQWQ4h2oU30z+xRcUQ/nfBX3/UVvGP6ZK/3GNWP3oFGPQIBk/akSi
e9vOmf3bpbsdUd/An0CE3InJfcqAhsdPe+PZc5wlPmSOWXvmd6+CK4E4P72VBmGuuT9Z6I8y3pqD
TI7WtMSnAcqk0MI7TytCuCwww5obmshN63hndkiTqTV8ia5US0Fj9Rs+LjGNJnSRVsfiyxS77cXN
3GdGnBhDb+tSzsK+rFfrMkixdbEMv8bRJRvZaRKrzV+UzWwQz7MOBTMz7xlBcZoOw5sZmvCJQ6a4
IujsYzMw7YhkkD1Ly82OY6OgjnfTf8DfOsYhLa3CCr6DWZ8nUZ7/d7hIGHancpiv2cdaKCUlWR0S
HaSXKIG3gDee1hGRW/2uQ0muNKbDxwQZLkOmLrlwSKmrm+ozWEj8AtsZ8zYLhlSozBf8aaJHoYz8
HOcEzNcisQ9B5dfHdcDUeE11CnJGuWYvjYdFZZEt/V+FYplRcs1QrCYrQxqqxYan3MHqU78y/bPz
yvgSlQz8a/A46Nq9c3UanuBGFl8zCWNs6qfsdR0NCxGfk/qHk8T1O1444OveO270xLqYC7pr6/CX
J+fwpagqvZlppZ52BLNJm9FTt8OMsVuysMqomtDf935AJsqYUH+oqTa3OWX57u+Uz8/fLb9HVsCb
fJixsgED55SIcE0+onLySxds2nAiaTCMlw6CB3UTBGC22cIhWVlOReEzQe+E2K/12ro4yCEF1RII
+Ezeb2pPHZsoii2sGN6zyiROOB5S8jDT1FycLIJzb3c/+3yRAPbL2DoyMoTDlECGnBdAUJ6rti2f
qop/+m0HxDEwi2p0xOlPPynkAjoxyf6R9xKUq/YfuuP/thccotCJfw+tr/+7c/jip4vZwK2DJp1X
30AdqEjHa2rOVHbl1H/VFT4Zqc+NUTLPO8KcecNZSGB8E1cchL69r3+tk0M3zuINmA9fdtJWV4yl
GG2kTXseRybpnT31Z+UToOB2bXsPJKhxGRjxMQPg2dNpD19MQVT77Ls863wVI4To93Zqfk5mZkD8
TrBbKYzmbzVgW1N8shi67Cqz+a4GvDk8A1f0PA3am1NW2NMmzfgY0/EFfh+yV1f/O2aFvoAtFc9I
S+Cp2rL2hRZbfn34tuj5PiIBWQlNBpiXiQMQDLdHZAfGS2Vm5XWEz4b9A5ZQlA5beILYXlfmH8vq
2p2QNbJ5x7WTcx31vwdtf4XWnlz1AuR7pYSa5DMBB5C6mCDwl/UK6k65Rf1PZiTJosthtC6oGAiO
zCDpJVH5bE1BVDnzrq9AHft5LuDBU9bjXRDiG+V1w7XRQX/tA/o3t8dYBC2euM9hIu/WsgS6PqRh
XZ9lkYxXK7aHK9zZz6gffH/bs9fv4+WkXRdfqXrnGlRle1xw4mMTKvVq9ma3z1whEbi4b50bT5cq
rQmwWzl7EvrvJQZsRFaOVLWb/Rd0l+l7q+sUmkyxJA+a4ikM+JUYbbYnWfQ8dDUCZl1lZbYbfDoI
dEG0MwX+xxLQ+UNh0XGd2fqwhQdagcRwXkvo9a7F02QbRpM/7+uC+2LWkHlR+JKVBMRwSawCYXsc
n7EaENcOjfZfNih1PGHhBfMWyFsb9vL56i/dg4rt6BZJnhEQmOPUVQ4T4NKDiQpRcSFp4GfKdAL3
Uvy7pyY40qixvyBajJGOlNLITknntJ/1Z8/uUGfW9GytkamWKLK/9LA5bskFnwTorU0flnVduC/j
fnqF8kSQq4QpZ6vm5IhJU02m4GIByhTVM0pKAyskxZ1ZuKlsNC4R6pttUxjDVkjTuXV2j4wnFnR0
WFxebEGjhA1HM1+6anD/3mj5zOS4jbG4zG22WHspkuSAe3iJo4AOPOwuvUC/w4UUb3p+NZrJR/IN
kSdPAG7bJAzvDtv0w4EUVVaEREWj+J7jS3eT1kzcpxLvtV1hV1gSsYNisXuLreCMeRw1hHLTu1+4
5lFNgvoSqsrLxF24s/J/I+1Gr65rk/FNiXA2Z4rvbuZ4yS14LJ3OPVRooX5THulPnfJPptF07GNZ
hzoK5zPCFE6QVN2Nb9bdu+jxBC8dm4THWVlQm4B7bWU+6sYj6b4ZSM60sTJx1+F5Rcrkw4uNd514
4aNsUrY5m9NzHUEGXVZuOZsIql329Eh/GabB+ha7wBc2u2OISH+LH9xXZnXda5UbxbaAafs+lOTC
5yMGYSr5FXMmbpVvmq9zhTuXgOVjp6b9kajk5KKkfQ6y12/MI49epra6M4cv6RwefVtZJ913IWhW
vCRtodL2RuowUbszNrE0KQVjA5dm+O8noQWXL9gtpHgouE8v7bt7ZATO1pF5vdedjeuY0vVvz+5+
AY9s1vFImwXhKxmllATFTSQD3JSp+s9V2xr5ZmS2c8Sm4xc2LzUnUWw91qXA4mJb1b3eIpj5NU+N
9SUTjv8mMOjnL11turn13n3bXTKMRPiR+VRqprIuqpP2CYJ5+9UijVnDQv3osIExg9l7MRxxNWTT
QnPThLZ0INNyHHE90uGOhsr+yOCXbjvd/jP5+LkwHBIfphW9DXE5/xwi47UxEcNXEzvP8kaVo/kl
VnMzYxtiNLIo/Hji5g1g9ORE4I4wQW0iVnBV8oe8vvcFAuSFwqlNOKEysbfCYCYzV4O9W4lqUJeI
/comBbnC/uhrOz0UpqtfAq87jRNswHyh8saWJqG3d3fOCKMd0wFcb5giU0+fHMtt9m3ZT/8g9T0G
qZvBi+b8F6qCr2PAXY+gVOFls/fxW/nqCK8+WxFp89LJfSB1wnXphzG5GjE368rC32P3Eexw/Que
tlmQl53LgxnC1pMhSaIoJd86ZmiX0BiLraMPM4/NK6E2yRMrVBqs4MB20V3GLoebmmDsxlxAPoUt
fvWA08r103cnwCF9iCXTDduprlHdUbRASTtLkNiz9qvvFszerVcZMdlRIFagDdW17IwfInP9S1zR
PkRDXX8xquqP3ToD+9Qi/KfiIb8GtURGjMDFH9roE4zgs8R94JEr+PYeng/7vO2/BjFz48mqm/eY
FmSbB1B3M9NH/jGl6ZfRktnTCOPdpIPmUSNzHEu+eJSGyj2KIcRONzCTfWBrDtcsY/rdhDZ0qLUn
4K6E0K5LUInUGr6lNUoHCNf61ZOYEqZyFqdJd++m0xnHda/0fLgZoZGe3QI2gGnZVCipV/7jxJnc
kNtE9GuC8M2FLP02pfMTqES8t4Y+/G/0HFFFb+oyV2BYsMnXx7CxPR8jVyh2kOiGbRV6Xyeoa4RO
N2l4q6cClNDOftW4GpFV5kNZKjCo4Ek9Z3pod39/hzAe+egF53QhuqWp/ro8PLibxRnF/vSn7sz4
IZURPxhLoVbVpXNYfyYYEELcsO+2IDdYLPG8sAsYJ5TRl4DZE0VtU30wAJq3xLME33P5GcrnpF85
lOYfqaNJHcuEuImxeLMm459IR1hYD5X9CRd5lyEju5Q4212xI8Resy5Odj5MN3NZ+rStTlPmvPOP
ITCbihCrj4reL8nn6gi0xo6+bGh+EQRHzdlLJE3gvXpRsxkWCc26eIuORnqTe3RJDKhBVRhQszDp
NO5lWnxGHPPNOIljvnwzY4UhF9SjZBOUcMSjZTGj8RLBe7o44OyHxCZpA5TIfGlSp/hSJU11cBgJ
7KkCxWmY53brmhYZv2b5ncGReUED5L2uSz6h3ixNffIVbiE9oTshEETUldlX7ZAOPxU6u/pa2Eed
2ek1Ioxil88pKmC2AcrjRdyjq/HYFpk6r6BOXgfEPaQ6OJGK5iOYGuU5DbubuzBJO0bw+KW352Ap
JeU6FCtkfXL5FWUZ2VeIlvZ1vTIGs6NpB03L0Q4rU2lm5+Z0WxdOTTTGJXSZtW1lYPKfLtYZwceT
sKMTb0MA3Z6i5T729XwHzjPnBB5V7D4dIJbjilPNPZNgYOD3Kersc4uSAgPZ7Ix1m/9IUR46krKL
ivq+UME3Q+j8W0bdeF2XInf+c1UtV7UMwEUxwQkMGH5b2L6uhjFVFjhSiip67XjQXjsLl3j6qHes
wzZ2x/Soh8nxDHoSwdUMxgx5ZGfIxLvxH/PHOm0C7HKpr8zveG0yyMHaB18eMkMXjse6rC/N5t8W
W6SrQHZETFyj+pvjTk9zpD0HNv/lLxLUfgyGq6XT8RT04iTLZOZeoIGaWgJDyJLhtbDeoRi0FxGa
KQPypMezZxFWNnVLMGjnZDd/rKtl4MEREsybJBub4lAnkbXpyi649ssCyym45g4taDUj8hWONC6O
PT+ivLAfOC7ZjwTwGOk4hMQ5sexjGeEktE7GTKdwXhz/1GFn85JVrQ1B4+GLaXpJCViTtfs5513E
UNnuTp7XfyI09E6+HXhPwwXlIYzT87NdJ7riWxWY8bFqmx+lskicDxLxtY6Y/HYidG+1i0YlIz5l
m3pTc3RbhsPrHGKd87SuetJ/OkdfS0YO6TDyJRbDpYVzg3gcS3Aml1g0ZZKx5jLON5dlRf+zuA6O
05ghzqtzGCP/b1F9DIluKnGEG02ammXUQCBVARuBSpkX9jucEEJsV2KcXzffijqNj/XKQujsROzd
RbWv6/EikeccUayYl3VpIAVetF0fYUozVezqfYnJMgRB87Yuo6tJC1mooPYImOOou+zC+sW1iFy3
/TyEmsnLUmBd0A0QQyOnc20Cwzw0X9yuUS/Dc5iDE/8XFl2vkIxAj+jcfP//Pboa1uaWQS0s6mWG
sbKO1iWfij+JSFzI1mXxhsnEfLIdHrB5iOjVQ4LgS5gCgMrv8K8+EwOgOKurjSiU/2a0Rn8S/fL3
lR3JuKlJl4Sf+m4tAP9XD6Z4W9G1W+f1KCod5I5xJua9Uu7POPWyl5VYYBv+T8zk7v0QFRddB/NO
RSjoh0UiQapwsVvr0p4ubOPgUn32BiV2mVVV+67ClHw08/SSDJFzKuLAgR7VlVvH79xDMtQw2ELc
ebPRM3eusuczkMgTTKl7MbSfHyAhYNekp+CFoCIcXEKUeDgcWvpXCXYsEFXg8tD4aD8JPK74Al/b
UWPaGP9pXBMaohGkH3bijTwjIPycwOuBgw9SfoTvkezSwPmYTW3/XC+KzNyVdVxTZOV8acxah93Y
J+7WNmyi0kWCAfQwjAQFjTcgZ39kRkeq4lpVuowkcQcpNkaxOCDXU4J2J1Cn0Z8uTIuLfTchQh9D
9ukynIq/jJAwUSnpBHF5nMMqfOuqYA8Mi5VQMGU7v8Ce7W/rjq8FQaQL5F/Hc4372oTrvqeHW77Q
BtYFLSRoNn74DtMUq/b7c4VLvr3rKG/RrS68HNx2Iiy5robgGSrg0CGjoqdc/plylCbTIqw0rNoY
vjipOmCzuKq+VmmV2yGUFEDBRBgTa+QZDCPbygmuzzzHUmN9cNZnplbMrn1FkHXQiOTqLct6NeCH
f01KWR7aGQ58NKiEtMYgO80yMtFv5eKOpwFqPCedLk3z70pgHNmcc4tvrI8mEnfJ7ZzglW8itxlQ
E/gRHBCWMXHIIRUF/hxj3R6asG9oX6fwZbDi8Es4Fh/3s4y8/G1dVJbANQ4K+nLV7+yGmTOY9iwv
zuye1MLkXpcEt7xrEUQvIqbT2BaYS10H0+xfpv8upVVeh0TvyCP/F35FRdvI+3nEbTvjq00koMtg
6eE2lXGJetCLAiSV5KXKPCPOOaUdfrU5TAy4RqBU62KnIt5qC3ZyWXZAKiZ2rzo1x1ctregum+IX
+LV/aj0ZP9HhGU+01aenlAJ2JnqY+6A97HwTtzpXixX+ikdnt9iK4rst8YOSYQHpPcPZaMzcgvTT
NgSolQjfYpdg1WHEOmZY8O8VvFgGFoUMp1NiyvrgIRRhtpXW0aV1NrgnofFdmDmZxfanZcu3b0bW
PkAA/Bd+QGhAF8PndhfC+rqYYJTjLwo1813NUuyhQbovk8AWtsGCLBzC4MbPzbvqwMeM+kNyj59j
LW8ME9JbvjwA6xIvLzM6IeSFGZ7hjUeGdWMMp6Geyz113bINeP86ifcq3IgWpS3lF2E0L9IZxFsQ
5NFmgL4AfdcJGeb51l6Byhn+FFwauqFNvqJ+hptyLKfOSZjOj0Ea3jOEeH4vIoy2llcF7+xqWsmf
2lJkEZS9g/qwcz5kUfES+7Jj4CCXYfRQLfP8lVzZFfNGpRonPtzicOUff47iZeKfEGrpBcN3xj3W
OdCLhQjBQO7UgEBnRN65pjqODIe+1GZ8wS00eKyvpGwXrYxCPOcH+/Vv2cFMe+3mHrTbIqdhMfzB
3LENtion+AQ9MRSqpXYd5nY6s4WSzwUaFqvm51y007QZ0bseQuzeN86QThaBZ7jKK/hD8fKzabJD
PH6pMNaao8lwwW/gmye5N15DzplTGeBD6U9sw7MygoPh9mRpjmGw5T8Aqw8eSephFuzR9TA/AcnY
aEIZnnQBCFun7jFaeBpZjYOjed1nv8IEAefyHFR9dvJKv+A3CgJfE/Qn9AyYjXA16RQ+vpV474bX
vAU6jr87sC/4qgmNRJX5ui7AshFSpORDh9lJhQu4b0Rv0ghdhKKueskX0EP+MRoDC7WFXdYZxM51
mBWHOt20Kq7encj+VgdQqMYeYYCrkFyjkR/2czgzGRSGQ8Aczr87M5TJBfgsvc+Qm/Zp83vOtX/F
Jid5G5oeb/yiVz/aJnj2ZfHppZgv49Q+vhFWmtAkLcfkQgWyHTz1BkGVW3LPevT9T3ppHDuN7NF5
dX1KMSfZecKZvpnEkjTOH/QT/vce7eMBN2PrlDtYYrfW/ETW/K+bdPWZTma+GtosXs1FhVdV/rRt
IC+/rj8LwuI6UnScmjpi7JF6TnkZW7j/RmLudDE1u1Ko+L1sYnVrsuC3OXfMQ4EJNUNvpkplD6JG
R27j0n63mbfcu3EsYH3b4yGQrbjRe4vbPE+wJqN+PGDHvYTwJgkdvmrvFckFEu2FXtjCmQOWJUi3
4Cat916cmdv/ieckKRPEmHK04uk2yfMsp3vsFtNrWuNH7/TcllBei4sM7BA29Wyc7MJi9vffoXuY
hu6us/qBtNoW3Xs23dat1iJ55IY87wbpXOMZ3an9+nMCP5DVmHddOIsQtTKIsaQ+oDyOt1U2Geg3
yvgKLZucgdaW0K35+1kV+kPPY5q2DCXrwuJk0NNv+Lz3v4SIsl2mCDXmBaCv3c7wATKKZgnhY6hQ
+NC50UJZ+xZwm3RddpHiL0WbK9PFkCAKSrhsS2u4NomVObwxw7YOxhC9Mn7EEqpvIrGxhklt/1oY
hJMSh3U0kC0DhbRdXCiMapHWx8Ux5Q5GI9Z2xxF48YR5B0xXGqHDnNXlqfI5eOUivzcds9q5kxpx
u+el7pU8DlopUq+7CW1dNqEMLRnh4pFR58CuHdO2FIod78OWTJZSWVbHKlXI+sI+vNH++De9tQMb
/HtZVq1D0zHlme38iaMo6cIr2OZkUF9KROeIe7svliH7+5TN1iHo8nyHG4gMtli/lsdadJ+VBnmJ
DDg/akZh0A+mR8HK9lQPmELxhTQp2Ra2e0ZZc64aMDJSFD6SNiPysnOajR/45UcBZZ7hTwNrFZRr
D9Eh32GDPl3dTE/XAIfbrePgVzIt3Jh0YcmUceZeVFt+jwqcz9ceL45LSFaNO9MWHwd4DuNo1e9Z
L+p3OOPG1sYAadd1tv0+FU6/C3Mz27da/jZ07771Zm6exgx0dELw8jaZzLhsh0hOOyOpI740Tpcd
k0j/QhzlZ0eLo0UKVE/S7OQtn6LflsUt4S0sknWp/GeJn8olNG3Yy8iCrN0QGKSwLDVaqbVxsav6
4a0Ieq2rBPO0+jCqyfxUefQKs6U8N9xQTwKjfit4zAdzcWgJecjIeElROBlMmyrOxBVXDyx6enhy
xpS15LgsRwpEAQhZeEflAusifKEohQzjpnrL3jmICw7SKMvPqo0hqnTTs2LPe03G/jyW7acOmdo6
QwjhdFnc0u0vEtUcoUQQJSwbIRSM2tcsAgz1MVtm48ovdRt/GC4q4mmhJNK5sgT2uevLCUu06QPO
cn+McgG/MTb0lXKbIMscVceq1ekXMiGOWP/6qX5v6D6ufR3cPMrrre2IF7HUlhCb2LiF4R5g2P5b
TRjV5Z1UVwvVNGo39xsDb3iN/UgqDHqzobXiayo584K2bY7WDP2xSX2I50iezjZ+GneFRqeT2sfo
FAmobffRHksN6PwVpjwYeOj6qofG2Y/d9Cduptjbu1kVbznwab8JMMEYwrWOvhvYl2zhgZVFDifN
xUW28qH6KBNVg1iWWgo6KEBoHD5aombyRfSAjLhkMEVD06Wee/Fkw6jXMnsIx5F3QPbjXYC6vQt9
lrOvRJFurLVpCnIP2l/4GzqvfSkhNFzWK0zD4GKsrjej/9a3jjow7DR3nSr6HTNfE7QFxv0c+YT3
OL8thYRVGvF0bvx43qYdPjgCVoDXOq82FiGkizPGXik+68JsVG693CQNQU0kRkzzrc1Eb0P4M8Jt
gJfHDhmgfe/IhAi6m+P9XGXUVKzFvUebd7EN95VOBx4rTD/u5zZ5if2cfsfR5YlO75S7XfCMh8k7
gyIrqoxDL6SD97//EWkUYo7M5JKjbVZXCbsSY/u29X7aViKOQ1LJfmMG04dZaebaCw8TQZm4/r2K
D50jnZu5DHCnZYmiHIkZlNAtzh/C3zvleBSJxfvgnVImw+DB9hgxQgY/A9ZIw3Zi9OEnOMHJ6hg5
YYtiPQH3ir3ve3+YsspNvwzvIncoHjL0zqFIXqUx6JdqOczNFAWeq0ye0AqXMC9j+9MhceAK5Pwv
lO4INZ4BSCtsjsZjUDbuRxRsBIbHAttZQzffgiAY3qJlaXPvks34uiT+VdpB9uiH2UX7sqQY017d
/rekvkYNq/6PsPNajhvZlugXIQLevLb33TQiRb0gZEbwHigA9fV3FTh3dK6Jc14QJEcakWx0oWpn
5kqBRcsr7POfS45jatVE2HG0QBbX5SII7UMTbKY7XKzXaNQikoGp9WT73BIaObxuwpbWqlmkYBh+
wgP1mGIM4oGpa884B5mChGh1pFCu/TLtUTOeTl20Lv+lYWo/4j8qn1sXbqPw3GkbkcI6W2zNUdzt
+TjgEV+++TrMBsRkLqmc5U4vjL9iGRBOQqg9V1NMsYuKxBnENy4NZgaGFiTyn3uRYczvipK7nqha
QKhqOzZdi1TtdU9Db12y3sloh3YDWIZqndQn9iJ9o695ZsnzQgWJY+SoOY9PyF48vdUj3ClJ/lSm
y5sl6bVjVVjupkIr5TjKpySOKV0wBo+Fo3MOUAjlfaECGLZ4JoCjjWl3TS37zZ1h7/259J1vUHuj
pESvvGrY//E8GOMXcGURQGzxRrp+xsGjf8WKO2J493MIg2l4a41OoI3WfyEF+WdcVC1anh/uoDhW
HzOHRT0YvBN5S5DVdct8NsNJkuHp/WJ8C1WEebm4w+wfiXSvpziRIAPBhO2x5VM7bzN9E6J5axpF
H+eFz5MKld2mc8PF1P4yckZlk5LOX5lBrkwJdyjvccI7XZD5Ky2tk9sILJBJ6D5OPPecQdu561aO
YUZ9hHa4Qs4MPZZTQ9tnKkyba7V2MooJduEQDcXaSNFlFtegUQVoadlcxlfb3RSJ3+EUZB8wxPGz
hcNwV0cEligHfThWMLLhrAggcnt3bJ7kvAlQfwnjOPHNV5flI6N67YAR3qHRXlk/OTTMTv+o+D4O
bBZh65TwKgZTYFpjxrp8VmameUVDItUUayd3ySmrC2l8XExs7NdNFv4aSYS9qljYK8QjN8I5pMUx
BHCtL19FPwMJHZy3PGkfTT3wzi6r2+wmEdEvR24S3ajv5n4ZOkfJ0N6q8tGoHS6TqCMKSHZwrYap
VjkSfazQNBerpbfAejLGEzayTIsWRAOaGJ4IdycbRj6Q21wMnplI6wPnoJuv0sfLZcoaKPZQbUy6
sbZeQ5XYmuG4teJFmEneSQvwQGC9Bx1OWj+R2vVvocyN25iVyh5WTL/bpy4eQeRYxUT0M/hSaXb1
rNtFfWsSj3gZcc9A15llRWF0EB33YUvT/dXpyubUK4hMaNqMREpnPhRp+d1Nw+K73R7nsc72o5k6
Kw58CQ8kLzi0rk2WmZE95ite6UNrz7d81pzDMFi3Kus8qh3IrpKxYMl2C4j4k1lB6wU9F9DzFf4Q
M2lp9g5YytRkJx1McFHoZLzhcXxFmMGwG2BhnzWvP+YGe12lnTUGeL7Z7R9+U//8PNKixIijNMzH
YogWdlKCJxqKa99OJt2nGQ94zZGkRqPyTgsPhcC6bl274pfs8Z+WVYFXryb6DnKpeGo9ozqDIlAH
/iJ2IBWU5Hc4h874JYLpNrV0LEYpuWLMCzyH4HDFm8Yjye53lLZYc/ZeTsByN1kSz2u2YPampnMK
10dylurEl7LKaBl82zFr/p5+O5Fhn+fgl6HOATRyknlWwecpaBQDpI62vTbW4MZYCS7/7W4YP2oN
I+4fk8Pib/gclHYuvuu+mruJIFDYXDWoL6RQ5SvUL94DvWOfNfX8WS6IVVTckwZst37SMyZmNH8B
BlhcEk1+KQYx7K0ajkXlINjczR7WMAal7mWQZnJmmS553hja2Znq1/KfLP8SbZCCACJgQaxcthEl
rzJhOpmK71AKplVV8gLnYBRuhXJl9pLNrEhd7Lr0GjKwiY0fQ19++y1deSkUUGm5pAVJMi84RyFP
yT+XtjNpCeVslGFdW6wh8chByo/JZhTYaC+tXYJ78APjhcEArhvu6MKFaDS5eGSIixhTe0pE+Two
FW65cJ/ml65NaaOM3IejBFItdrPHZO+sPJ5YMe1gl8OKvJVzGxoMqz2ecnlzXMThydbeLPaJMMWM
+8Bu/SYwsvuLy9lLS4bWUfXrMz9AwNw4RpzebYUEazU7O7taKStYBfkbpfPTPlah1Ar89cVNXeys
nrtjOs1uF2/1Rkd+JvBdje9jmeqf51xen2HPTfdITJjBwVxRiKRPX+htNXf2KPJzqpgk+FQSsktl
i3IaUoYicn8bTa5/ABT3d25mZKJwBEQF+ZH0oK1APFGbjARQ2fYTEmNMnLfRC6fp4+zb+OqsiaC5
EPO1aLRfUZaWJ8OFalGz83KjEg9CbNUnwIDCFmSNQUkFcXGrNIF2iBudvZExRo9s33sGNLic2TMW
NIyTVMS5IuhgNUJ/G1BQXxxn6qEdRlc7abYE5dJrphXjnW9gvEsC2rseJO5q+dqED+bTzscgCK//
P/yKxYuOg6ZZRSpnyd3frpYzW8ZE+8bRoIP6fc2Z7540K2cjmlXiw+icARYPamlD9v084gKYhHHP
DNhDMfHIW9jCmdaLpLkO0qV7PMheeeoz05QJkkbKNl8GdXEbrDZcsxOh6TaF2rBKhqLfsgfoYZmb
zYso5C9bH1Q5GqdDS4mT/pTcSC7qTwOnM4pNjXwrPVLvpkP7RxZM2sWoGeEttkarTtnY+qonw+I1
S0R2NijvMhM8mY7noS/g32ZfUkD+GYP30ZzkduBYuvpz/ANbRHQnJaAmAoJzNQ/4dY6XjFMH0KFA
JcIgpOyaqnFBDffiRmLdAqVtA/ROJoiLy1moEYTWCgp9t5kCHNpFvmtj0m0Wc0GqgYpmG6m83nLJ
66C9uHr4E/aUtW/6BKB2rgKrTYI1NAJs6QApCgj+Py2XPHWOqRim86bIgImxVImrR9MKDmdM0KiO
Z86S/rlia7ZNTbKX6YT1rxk7/H/qo+XiKwqVtCjPpq7GwTHBJeA+OWRZ5mFMK/M98XKeuQ4m9OPn
F4U1fW6Glm1QEuXTWahxlVLVZyMmIwaJ6fMjBB9K7Hj5XY+oT6oEzz8JDBl09spPvVy++SVS9vJj
6FRZ0DsTXhZEHAksauBwHhyWJ1fu59TvjiHB0GxKeVGsc1+G42252LXQjzgInpOgbNezEdnIb2N0
WS76xPBbZNw4SqnDLxKdXaVV2erS+u1wysxDpETjIOr0k++BLFp5WEc2zI/Iv4lInqfe8dC0W3o/
UVn5RsSMawKvplv7KViGloWNlY/0EWAmAjQM4o5p422ojovPnrqAJiO532mdB3cxebVoZ8Lh3kl+
vepDnDyGEpTNtYu/bZ2rczkWbBNiGcJz1foviaub0McrPAz//MflI693i93nNjaezAN/i/JG4Pvn
idDGOeiye9a3/Z6JB2OucbLzMxNNb2WPYbGxVIzNUReo6rC5GkbSdo1boq+nKzekPAq4JbfMIukC
3B8cTtSAebVi2A6N6lVlfvYF2cFbu1iKXrQ2UrR1tH/pUfn1KfuD6j4bnC6VESC27O/YkdqdSbSZ
n5+LMSTE+0SU7dwy/pmOxhQSQsYOnYK5I0DQVCh3mKdcKMmg4mlrRGLI3kdBmZutMsQlG2InBQ7Q
L9niNIrPnw/1KYkfswqLL5ecQM0lVonxBt7ZvpqTJ1q5c0FkTKsHea7SXEKrip48rU72S5rRU2Sp
5aMl4aiN9CURWjogFLknH4Tx58UmskxkKsQLwI9qWfrfF7wJwHSl8apChp/Pt+UhtzzuNNmuida7
J8NLoKmkbXeii2C7fJYopIKMTHitbAAzNVlZnDylJJTi4ixy6mY8LO5suujUu0tzf08ANw5CM52d
YTKTntmfP0ABCKbk/XyPgjtGsWZtQq/Z2kYaX4QzMKNx4GVRHIuBU52T/xgimtniFkHY2vzRSZsK
aGgQu98E0MNj4Mzv8TKVaJk77kgb23sTHvK2ccFDj55lQYBP7Qck4BgJhTbR2YMejQJ47LEmMHM3
JM3o8U9bpZ2qyao+L0JFnvAC1GduWFZQ9rIb+MbzZbm0rZSHqW9vrFspM62eR2DlnYuKVmOH6cxm
+XRsBo2K5IaosE0O0jpmBg+Jaiha3N5NXp00nGAK/Fmv7LTuz7hDeacAWjqZKUitCOAS9nKucG1/
sJ/XLAcnzDhmDDW5GCr0VBmxmlZSTt0lnYKkjdfITyY4WHO9kzMGxyZosl2KFPwq7NZlnxQXJ+Ew
8MdEb4F7592Zc0ypGaTzbmWtHja+ZNvyZ8a/fKS3GMrkTKboo8hdpDArm8483KbzqFxLrlMaR8LR
xC9oxMi07p4CO8BmURDzJ4z41BEQ2YNQmVDSGsWOAi/UwhEkLUP8jN/XYfks8qynKaKI1GTwfB2U
xhzXVneGULhZYmiVPf+dSkvL8s5q2+ORtr5RSxYlNWDmgHngIaPlofTglm3azDf3ohOkj/0T3nv3
uUmZB+Z59ZNHdrNp6vRbVvGL31QNGpjls7iykRuemwpTxvwCM0Bc88SaXiqR6uuSkdFBH5idagb2
NqL8zcMwvB6lRXbQq8LiSjX4ZhE6FslDqqFJkBKUIPViJmEFbhLfzOy9lQMCCO0Dm7BfY2EdV2Nh
jNUeXKF9BP50rNRMX6qjvTrEnIju6FSXsYIWNDUWimydq6du6EUzCY6k2S0ent6O54vfbiOPE5c0
m45+UbO/dT08KNiD2q4cZuOCDyY+zO8DBRRbj0PvPVAXg0kdoW0n3XZe+OB5mb6XbTMdKh+qTp3E
uzhw5H0MuxZ8IuIb5OD4zoSGSw2KrDYLHbJmd6+U8buFh83DDUSExyPqFjBd2sii+1I7msH/e3DC
lcyndQUFNHdrQvQQjLd1bctLYvfO2TDfx4yBlKFug8VlsPgNaOf+TYlAQ5uTa+DYlYABe3jOMCFV
SR/GHM/YCWK3KCH9azd75XMQJ4A+Y51sRtefutSAH89eEGCfn6Bmac6ntrIILKLS8E665IZRAeAe
qpVuodUt26qCUz+nYXJ58QJsV5fesobD5DNLly48kBrxKixtNuh81hiddyy1gCiMEXLQ4oBt3B0N
RVNPv1SitT/w0nurkdPiDV8rXYkCr0mS5wKd0XJ/DckHcPRXSSnNJcIH/fAMSGxZhd1nVnFpbjeN
kA2m57ghOJ3O5k+8n/qeDogKPp3U70FrV5AQO7p51KQJ21/yOXPKnYgiEM/xd9HU7tPYzqlJDRIc
MS6Lk02eFeyzQsQtZi5Pd0qcevJVVz/88guplaezBCh0mudjJ+kNo9sVWltlGoTeF+4cuNLmPGT1
LvP6++fGDYBFuoOLwnTai7AooclhjVVo0uViD6rSJJpKBK2mOTjYmHdID0/gN6YjKQRgfFFeH7ET
fovRze8McmkwLjv9YNiMtdpMsk+EcGKsJ5T39aLzRVWD06bx90av/U4S3OsiDNonZ469jSj0aeNA
1Y1cY3gP2Y4sJLtcTeCWjwo1hms8EJc1miinVXFYIBVmHGirMRyBJKndEW+OXZOM+Xk5uCxHGKRP
59ia2VM+0uoiYs1gk+tr1irWGBBnOkdOpk3lCniAsa57ZJQ56TEGTcIesTx6uOINBtJd9FTAVnh4
Lht/5qweO0pqn2MpnRODXE9Z02CayZBMM6wVq3DmV9a2sw8CZc152X+ZYzt90rqRllw+o06IkmTh
eXSEkJ9ewEjLJfE+kihB2cvEOxxg/wDlekQB5Wa8ucWxqtQgP7M/Gp9UwSLcR5zwqWPo8lXkpoBv
abMdNJlsE8B0b7Xrfjh5J7epZ/BzlNn4SRNDufIvSk2yWqxinS8xszE9Pkzs111qd+7Lxa67YBW0
TbojvUk9kGVzi9vQ/OAuYq0fTagYaG7X5aMqa2D+jc5a1wyeJtKTR6JP0N8GvRwZpndkouHx7QcH
Gm2HzKX3RX3X9eBBbTMhT4Tlz+dmW5cEZCMpd67tm1vdI4IVMFl7vI1jiEenGuvTtIAna6v9UJLH
TY6GcRO9oEqcEinoZGtPDSDJYXesq5hXFzzTcvGnYTxwfqLBZYh/1Xrk7j6f97FbnP49P9v1/x96
tmPaxD8c0+DI8L9ad1MLv+84G8F2LjkQJ2WU30npvxahnAdizVj7FiT5IpbSqoH/BH8Jhxb/xHba
2QZm86uAhXMK9LznaRc/m5hBbpMBM3O0Xe5hF8d8wBJ+7TrzNg++gxusrE/DQAAvB6kejMZ6SSLO
LXFE1BFEIw8iNEbM6rxcNCDsG6+i42spv5BdYcBaZkE1bmMZiutS0oE61LGHo+FiYRF0bFsQo2Zt
U1agC6xK/9opOVGCDTp5sCfpucb1n7feQ7ePvavpJ6jOJC2nREP+Z4k0af01OfUyUXNdSkohH/FS
9Wt4Xhte9Hxb6qI4Lm8Iw3j596+K83+Y5ni7PIvTvW04tsfrw6v2LzUY0he2ZgKJ3lo1ZvWcOlwc
/z1aO5eyGZ1dFKKIAmT4+2sGZFDeOmN4Wv5I0MXDXf2tPAdUR6Vrsu47zXnN+w6eqZjynVCf9iwz
h1Roxud/tbzRv0RFHq10FfGyZ02/wrZ/Tiz0183iLI7CFKcNfiXo6OqLS5HJ8kUs8/98kWjaynRA
M1phyxuOszam7Lp7WnT5P19bFtderbDL16xWtCTPke6XP/znzy1fW/7w8rVYd+v/UH5o/8/yOjeg
p8Z0bctCQ9NxGi9dl//y+47CHod32+T7mjHJyIb+4AFnWA+kUIe57h65rf8qo/a1d1sBATOCmiqx
kGxiP4fl2TRUwsNA6iqQuINwWeEFVrBcVxR09plxZq/HCUdBz2Rh57CO00VO7W8Ys5EXYuVSQWGN
JPChfcIsYHVnTE9IK5nKjeaTTkEjZnIfifyUpYdKbaSzQB+odXJhnkIePE3eROyNEwgCX6ca1qlL
hzr6HxYLk3Xrfy0XDr8qwzIY4gYGjVmmWk7+5Rdlm8nANtqK9hpc432mfurl4jecPWJHi7bLfied
JnxFcMUoh4NWSqJpSbHp4XvSjeOz+kJMSRrPBJNKlNBsoYQl+BKTLttgqpIPA2cV6GVYn4OOl93L
m6s7k7sui/inVAtFi5njOPrT3wMsfnF/Scne6g9mbWScs2pd5qgdp++phUPlOrI4lnb+k5H9/Gzq
Sbf2CWVeeFvEQB/Ec8CdAMvT1p5jQjRAN5fRQqTRi9CY1WnZSpVK/7WSAsZNrAN4ajN85yC3TFwO
06quF1eP9bUqbE6r3QAjdXBMtHuFkgMFEmz0mbnbGPbTragowxph+szogPiJfKov5vckinN6bT3A
qlBJt2ymJEPjqoFMhh6cwSBfkIh6RLFgRaRspatFjZ1/eUxcc73sWGEAeVt/TGhQSUx5MtQlAhYA
RM5hIaVlpTz4YzXs2wBshltI95S6IGWizB02pHdr0HdbIXWPlDIhRUNz7bvhG9lNsOfjHhN3ZjN0
rvm5eeAfFXdJKvPo68ZvSZB1z9tBw9mdzHeTLcgSE6HgjVMG06Z90TDGY+o67mtya+jRSQ01EEte
7bCGBAU44Ebx1rwy0XZgv7KV5QJuHmQOVHDQgyOU6D2Oxejc9/GGHrjuZilTfpIZex/SzX5qwmkn
S9FejaDdmgbF3Y3XFPsy/lFqDV0rldPdobSozsUkvnfxlTIimoK74S9gjz+tkiI53nuQhZ1kuENw
QhnHFtvZBsBey2geoRsS67Le51pP974ar8IaY1JbG02wFpn5vaqqHvgNhoK6AQBcZ7R5DC0KrWVX
+qmqe+c5quQip4fAJ7VrzOuFdb6p7hDc7g7w7KNrddplwPh2SYMxZw7CqSCe8PunxUgzyhhDQR/x
zs99x7CaHAJyUchJbtRLStGNFoZbhlTRRQkqoDMc+6gfX4ZYGTdC7w2bxK7xyujCvErCwecNELAu
LU0WWkAPOVtJY6MrdHvbhcN+qKtfsmDU6v83zSj7/bnDgfwIdTue6degIQ6/X4Jyh2rku3SzYBWY
DvPUnVqF9Voui7uEsP5HIG3KKKc8vTRWwDvadFehSgpad4PX5kGnNmnK6q1twt+oyg+3dSWyTM3Q
xuXXEE/JqxsQStZK31w7fWTtfX70FY/HApB4/pEpG1CBb2ovjaD5yQRspKgRr1Hv0nOSEEXd4t2s
qGoBmo0LPF0hU9o3l/nGjqotDUsjinpnNZdlg7FcPFdMxwrZB2JYePpzaaCwxFU1H5YBYe5lYm/g
nTaVPYMmF5J1KXN5zf1QwL+B6Uafm80dLsW0iZJ23hvMldchyYQ1wYV4J9QsPBzAUXuxygE7HX08
ZpGA67cJBJ3i8deYVeazLV4rgS8b/pp5NWLjxabbaIW1q+HuQYCFmJlvgpGSGGZlN68KxbMwgPzg
WLzysOdSEeMbC6unzyK16QnRfvctNUh/Lk1sfKl0a965wiA/+M8Fd7wFJdEvSX1RyLeVvv+R6uTf
qQfXgo1vwkUhhkaTTdaO1kFHjJZowXj1Jz/H4A3m9o1y+WFnYiY5LRfp8DAYU45LU00cO1FWpMT3
Yg7iOtp3Rya7ZVnhqA8CTn0qJB1hNqnUDfCCsiKNNRHUrWZ8h4l/nxvrQKSkuVRdFaw6RhGHwQ39
Z4hrqzktArAg6ZlVibG8ssagzVtnhT8sgf4e6a4fOatZ4jSojxoffxUx/4OOp4QlGHQ4sf5bnMbv
hR0Me3rW7bOtkAYDYi3HVvNjHII3u4BIVcdMsTFsFpeU6ewemon+Sn3hk5XOW2fWfsSz3mzD+TUK
omEf0fSFzyA5O85sHU3W71YZ2TRFunfpkuc+PwcGbQxpXNsMbWS4MQj1QVWa+oQHXV6tKNRIGBvL
ZNeqHh7DM6jJwHLjkmKk79Ws2/nisUaAUu2uf1hquW5j3THKvYz3dTi+tolNmKfjsS50rT36rWlc
qFLBb5kReypH42tuhD9nBD8SBNQyaaWV4uJnYKbl/tXPinkd9iNQitbuz1UFtlBnAd+WWuevevCi
Uo5w+Vl46UtrIbqW3r1v0/7hDgOGAfeQJzFIclDNuwRR6wE4mggBxrQNxMcR9TL3SVcmztNgE7V1
beNsNxD8e4M0dFR+4J2bszXtK2+LoN7aY7pb9HVnaN7rGLuQzMr20vPL2jCT/VupMvuERRh9ta7u
9jgYH1FlfGtKSgPQLS59wRwyyOSeUPSGYoP4uBywp7oHFx7xhtWj4BFKxqWAtoDftYRueqMgrTSy
iNDKtV7Wm+Uisv4ttII63FTV6xI71DzX21WV8RPDmnd0i25PMnq+N2VhXZLcZhtvZCD0RhIYfgLI
YA4nwIgjFSENjLo1+eJp46FKrNEN3RN7qmTjaFQIj505Qy5x8rMN6D6g+vA+JjZUewTGXaSgUKOh
Juc6eYy+g8aWmlb6CXmsVdNWlOZHR/k5JdaH9age0QuGmrHghFrsvyclDvclZpZ7JptS1nL2WL2/
lywnaxE1LdDpKj9S1bxxoq54zPTEt7oJy22U+Y+mJ7a4ILoCBurNhFHRmmPn4Y/er65HqWvM+Vug
W7eU/DZ0H3GitoQ3gsge4MfDQynokTdzuWOSVR8qhIJ1CmD8qSpiecr68l5MkoJi04zOk7rEHM9N
XZaXJZKtN/6zG7jG3qA38kgscPMHL9qJ5ifgbFLMHimLNoM+PqlSwoGOEY5I4crTTN6jqjixAuyw
q0b/m+tm0yVU46fGLDElGBuP1G3QG1dGfe1NEi7YVDmxgsXzXcDrOyB7KL793g7gpdRDlsKAxMo9
lOwrrXTUyMqCF1lOzn4OGCxLq9Ui/Vh68qtlWLyLeswFQ0OosnVSyhAd50kMbI0cWNw7TMDxWtNI
L/qyii6+Pu8LWgveNcvDap5U2ZcuLn+B8qQ7iS6UtvRCMkVduSWmhzSiPES1S7AUV9l7wRh55Q/R
SXPm8WjihCBnARiAbbu3cSdLf5pDQ9swbd8nXaxgZtR+rWhPxpfdF09aDkupiCYMVzQiLzgvvBog
JE1zRWYzwYE/6jdb/yCfgV5iVg5GwlsKeUJ5nDssPyRC6LUFWu2eNGFBrUdTXtehgdSJWnDIGPfs
HPCodBEmgukdMlHn0MAECkOxI5Dc6cv+qeFuWrfszNkhYTHKXEDrdqOTJKIdJU995y0xwue4CI+d
UqaTUsoWQdq6BmWUHYKo/Ir12Nql9GbuKQh+AZxCPUAaO+sJlStvGN93inFUutZuDjisLDRDvfJ1
RTOSACKKDAAO940NVRqsgLOrlbyBtgnrvtS+W2CA8ITOB93NnEvhtg+ncMyDrsauIxb0k0c20TYN
Ma0m7avFO3YXtM6PpfhR7zFcJqBBNVW7kqmqBYy/EacOep45GOaAv9onyRCOJucixRZJ4dvUTM5e
zPo+cCb/mlYWpFzGM1ts7Uu5XwfuZTQziHF0QG1yWngGUf6GEpeB0H2KPZF87ZrhhK6YbLXMFoeh
06Z1WUiQLJNLz/dYJjtnNjeVNxhMFrBdOt2wDWvD2BdDcWYF86521fyFDsORBV/GumgJyBTC/p2W
ln1pRMY0wxQvxLmZ1zGU3zYjPcA+trWZ0+HFLgJ9m1rDz2TSorUBnY6nFThRs2K4Spxu11V6dY0c
HpimBpUmiYJDpRBPlR6RB5hguAYwq/AJJuuCAcC5nMd0Y+VDebHA6+MZhSOxXMgpbobYsHkToAPn
GR1LiqoKwog0lBi6FXlFCSGoulsuXqzQobMR6XHfI+s8g8zfCasddg3enq3md812qPmHAmnM6wKc
ERJ+IS61wgSnFoZ2PYyOtEwlED++EGyGaMZgnX8MZLsEWWakQh5avdRPzI7liVqxXHy3cFweRhdi
W1NN6QuON/EXEifdHdQ3HUi5UOuk6AVOMH0RuIFfipHhBPG+onS+xvYr8ckHpJLNYgOhDZFkk5Vi
T0GsFGX93cEogmk7kVeNifHGFj5E9lDIs+kN2OEj6zWBSHOlommGKZSJQ1+4A1p5mG+Z8+LFIcdR
uOLFmRnZVbDmYGEPP1rIN2u/hWkxJnH+kjYEyPS5FOs14mN6HdQl6+gUTNOuIzSgRyseXtohDwS0
pqlxfqTS5vtCy7iIzhz2y/TdE5DJXQ1qqq0SJr0qNolTK9mFvsTwqldym0nbuQnVHOBNjG4CKsF2
nB82be12l85hxVW3ySLfUUiXnjFQ3C3voxFmzP0EZtVReStyKuRKIkKXvbpERPP2lu78QPlHxphI
KEuRdetoTjJvNdPTiNHGRFfJooynFBpHhiNg4xM5AG5aoE2lTnnSO0q9nKJpXmwv+WlSEXgohLAu
ziC+ZBolS3yPPX8pCBDr3R9jFZhPSVTu2hzTsw6Z9ykkoEG178NxgnQ3WmjaukPnBit09WrJyN8k
tfmsKbpX2lMU1/X2layOce5jOtypt9sPMWOkQilc7N3f+AUHu07p1+gv6Ub2dJN/Joc9FR+OMRxO
edNvBv7ChTlHe6GTyyYIuamMhuXRPGguG2HNL7qLwHepQrPLhYaWedfEEY4rZbxcLpFFC1lkrbmF
NdEjtElzfEQ9Oexl78HTKkIhxQwnmwLcNJcahYSnJxUefnACho+PPanqa+PjcxFeEmwZK1EvlGRm
eCxUkYI6Z4AMYFvs2u33ye0VGFIzaBqGE3HS1dFk+SgPHvyA9UMrC/LgJC4iLRvXJRsDdG0yigUb
ejrR4doMJlYG+vSY2voJVsAyf9IpEzhwuAPR0FJ9B53hV6Nm0ctOQ1OY4kbKs23HzWko9LMDjOGe
DwH9BYH5Kj2ya0o1X/Rzw6YcLa0tcBXKXC8Sovia5b/qPp7bBsfRRrhUI3lZqh/hiGPIJcItXZU7
97KPzKu/xdWUXSqrTd5tPzn9hU+9v9V+w2GhhQru22y0LC3ZySIETuF078szpdSAMLOz8p9t9FPp
d2egn9kJ7ET9jPPLI6tK72V5Fm3WX33vjRSOc4xb2Ra8HacHRdzUWeSEwXjAhSfDFOV6NMjC/SHD
mlXWY4N0H7HtcDh05Pjp+chSrHeaqlBbNp1AN1Efl+O8nYa0kKD5h6k9HYFf3pcDWl/VH5mMYWq2
07CnW+ras7EolF1NV6dPn5LkGTrnwtxzBpCbc0ekIjOEYMMafVmQ1W2GZ1KAx6bFjDKcseOEwFiq
3LYUGu+MIfMfVUXRpUvd6QYnR77BAMaoLIB/kPBACFUjp2O4A9xrjhh7IJ3dVqp5IpC3gB+vm46B
/4WGUGSrHBVk2QxAscR009bXAR8UIQu/YmDc6hsziDAvk3Yg39eVTrKtcUxTnsjtn1iucshAAxSW
3V5DjXFaX4/8svvp4UO23MZ8Y7xa35Jx+tEY/cyhEIoAA+XvfUcREbdwSvkgf7dzTf02+eQgIz/T
tnHfEUEEGF1r01c3KY51PHnH5DdDm/DsgDUFIgpOFNjYzzSga8j3GWwNo84PBNMFJ4q8eoH42VjD
MVbmoNJwVxAQ6lOaWfkusn8Dh2gvU1WW2rYptPip17Mf7cgiOvJEWknPiG4O+acGxlbmu8nZlilr
myVoSJjvpYVcTiTKgGtUzrzXWggluhM/daWKKqKX77I8O7qhRr0KZN2mptq4L0S16V1+bQ31lW0p
2z0nf7GRWnoaZoeezmT6wbdi7jibbgN7oipmjLur3lY+vdbFnqLVCqpZTxZc76nvSHp7FR9d9X61
9aDbU/fBFmsZxjIdPGUw0XBodVRkntOGKUWSzeC5dbgiaXf3ocaxOxryy8Se56K3jCWSsEg4CvN3
xxjA4mgjvnLaFueysjnSHZa0i81x+MjmWa4bB9AfCRSx9T8tm6h5VxDUX5wumq+WOX4Ng5gpTSPN
ra9KgKtheNHMPj+YckiOTRSel0MQ5dW/gmrUjkar6xukIcrd6TfP50z7iHHKQd7nN2VjINX538kY
313SMS/rekJspV9LHLydv6fA7NGEItw3GbZaEG5fOpPZCKHX37Ovde9ONbwzUWUY4jhyJ9VoMbTk
vcJbczQz9gKWYhyTR5OnoDKIdcdYHFCOg32CxeK2XEpeQQkEhXKNYh2njXWfOt2EKgS5K9cR3kdj
/gsUUHrS8sa6cS5fE6CqrtB+jG018VYr8FisonoUjL7ZUuiNvpvFnDxGjehQgHi+bmNlwXfBVSLV
zJfMjK6+pk8HOObVJY9tazvONjZeRcxqMUvsfT14y6x+vGqyPCQmOyt6cvoDFtMCDIWRPReFzUEx
imn20YmC5wSNdkxaXU7Sz14H002zZqoyptZ5OfwXY2e23La2ZdlfuXHfcQs9NjLy5gPBXhSpjmr8
gpBsGX3f4+trbNh1fI4r62RFOGCCICkJRLP3WnOOSRDiQ+DjKWX3k1qVUeGeoExjDSIl1AYKEEQx
kioe5frN6HTDeYlnRhBwAJGgoSns1R0TBXoPOl900mdPOCMRPOAmjWO6Tk5YSuM2QpFKKw8kQD8B
wws29ZZyWojCUYob87PvZsj08qy8S+3iVhDbI5VXpLTqDhgsVTPWfqIzwyvi4T4Q2VXADdjmM1/s
KBWwddu9LwI95GI7X6UxI7OJYMsTuKSAdabk0R51BKaeGwOPkP6HjdDdJ7UPzV0EzAMvDd4G1MkY
t3w8hgVUePLW0bceF9YyrTQqLqSI7dSJGYiF7GmCRotSr/Ac1zRNL1AcRLU2HA5E29yxBkRGywLh
UL1PIMP8Kscsj1S7JqnKxwpQO6RLDjSx9mk9EwgZP6Suar1OHDkx08t1P/yU7cEdJw08o9+J8tY8
xkLQeCATSSVT5Oia1qHDjOINBcNYtwVdtiyqmNTWskejvcg/dDcllidwaC2rMWP0WkmwS9XDNh2P
SyXDmrVxj5+/XWEjH6Ee9Uxy7RwzBl2aBb+KZpykjCbeTTktKC6st2OUNReqktbONLU7DJNglIU4
l8bonh0RKXyjb6qAAm1RQsK1YJq3lqJ/KAl+njzLfKhcivlICpuXw8Feo07BklFJjqec2CZyituP
/pPRq5Plmakot5M6BGeXNIZtngPi7oJHNNkMrCzlPrFQIGXB/CyBizsjSPhDpJ4yjq84M4B6uEpy
ahj/b93Jz0/CH2BWmP19EkPz7DNOjdlNoJkkjP7TrPhSShuQKccTy6Oxv1EXFYdskQBJG7m2464C
0XloGJFcyJhNoYnO1Q1BP/0jRXn2ck6bDsXUQBwuwd6jHyHJ77BANinIBKPVh9PAuXcsY2djoRPu
TVfddY7u18SD+g6dOfW1nsLspv1jMWOF5RxOS8xqCRayH85aI0cpokyKS8HOeCaMy7gjo9Z+qON0
1SABnY2iPovGr87Lo1azVl2BidwFU1mhVTPDFZoRa+vbZgngZEycTe1SADehfzGT95sdiTw+JxUN
lD+cnzMue5JuszsXWvJeJ+dt1E0gNkDmu0NhENEpNBu91URtLgqHZDdGw9OAS/K4LJqBYJTEHJ9z
eC7bQJowlkVoU7et0hQZj3zOlfkAMUPTMI6pa8sLx3L10KRI2rWys8ipKSM9sZCJmUG8NX2CCTDz
MxFggOctCvJFSz6BsWJGi3cZW72FMKYXiKTMRwX4IntY7SghdlmyTpiOkwLkx9F+sbNWsnCPco84
ZCMp1qCNf/qW2zYVO4aoZwacJj89rLLbMG3f63Ro8GZVFiTi3D1PLrLBzhqOrWpYHNA4rhD1hB4H
wuAtNM7ALLStPYBTWVY7jsC6mftjXgpyapepT+8BI7COiXYy+yQ7RqVvmMiI6LW2EQIYXQ77fi20
MQHdNKVQduhRjXKf94uJVMOUOVi6s1NMZ+r40qm8my6jSCvdD24bPpg4Z2jizYLpXftuEkWxGxuC
UeEyOmvaK4AKJT+AElV2rrs3vuqNRkL2Jc7b6oHm+fe8ScxdzX3kSMNgUwQtbq2RvzYl6Gcdu2kO
BacVZMowyVljaJmObgNRsKsGgg8ihSbCkmVUaxEG/BR7WxKO65GK5oa7V3/UwibdLW6bEOM/g+3k
MDIiospAx7iIVJIwevc4Lo2zNFY4BbWGpCsRnQq5sLtyYwO8PFhS3xxIwlWnkQbM8B5bE7VmNTaR
vxmAm0LpNPUD5IsFKZElEqCGUIRbqtSeGnfDzQ8jXWZoVMAT7qsy7YRJPj+76Q6jirC6y4WL89Ks
Cc4b5ztniIybSFcvjYjEGsoraXsqrOlaStlm0CFrNMXCW5BSC0mFOHI6KSnSrVDPLEEukVPewOlU
DqM+9NletnGWGWknLw9Mbrlvh3wM9b7huCzizB6O9jw8VNCw/tQEY+DoejjnEDvJ8YUihZGxQWVO
K8LXIatbIkB0y0MsM+N4Vsxz72bj1kcVvykteG8gIemmcORtgxLPViOp4kgtaCLLRao7/drEPcNp
X+4cOSacc0D8tkGtblUawzPeZH8LaPRoa2lwJ+QCnB+MkmBW9/lMCS/FJrwmbEhc4sRuPHrbmFhH
w7l0QI8Nh3IBlPlwE7UoHxZXuIDES9dzcYkHzrBL7OnB1nPzFGezhUKmD1fOiMc1U/SHgBnZjZsM
LJzRoSf8siSiLIZdC243gaiVu7HQ++6ZO6xCJ4hPZHQZuzQ0Hicw/P1qkl/wIBf+iAYJZEW2IcCC
ijEds8W8pMkqSz3oA+0iqPiIBI7JHCsHP4UGLdHBPY2HS1P5Lh11J9/mBuci3Y/8AU1kuM+zIUe7
Y7/0en0P9L8myuGk0y+7WQz4BN2DGekI/xSF/xopQtvOFXpRJ8C8j6PTF3BQIQpaspe6LDST3zUv
BO2VGZmtLl2lC2cmMpCQ/Lil1DpRK2WFOZIrqGg3U1CRsdxHWAKH2dd2vjbcLVi6X2nbppi+pbK7
QsGsg4sHfdwKOA2WBYIZrl/jgIG5406xobWAwSglMT5xkOZjPSEwWjEM/B2GezPQzbwxCOOih71Z
wql/aUIDEVNi8+fI8xd/AmMse+0X1HFDThBu4PYMDcJMX2Et0ZGxkAwxB5Jy1BbIuI/6LPHrLz73
hm0pbXrwlgaKMsV+bAyS8bhqUB0TGEPJU1G61N7oOmpTpyrb2wB3EiEmBAnbvUmCh+BSA8CHKqAj
SLCkqnwlWNPZZmVA7KDZ4VdowTrlBFCm4dcUGQuEksg+D0Wk/1D9hRXSv6TB210NRrDXpB9EUXaR
ET2kztxfBtOiIDXoV50p5am3OTAKXw8uHLbX1q9e68DUHmxLzwELqTaEZpACLdoITwSRsbPm/Ns0
cbT2BBIjWK+QXE+VtLzVwU5TuDYs/vK0UwkrVDlLl4FIFAbjKQgF/vJBN9ez2+GApzW9mUtMWzNU
N5TMTomPvh8BRqk55SGzqOe970Tb0sQDsSxseY2y6vxZ61A4ZE0o/8iMl81Rs6EL554aOD8HPwoP
yxpf0n1sQmUzfMDkkS6Be1RK2hlnSJty0qdKV95pSudfBMlYiDlRnlMuLwms9BhAjZR1ce7oMXUB
WbyFGpvtCRy9X4A8rT4holOLjQPh41x16ImDMobBDoy97skBADoZwqyhczHL8YSJauLGqYybgPr/
fiEFGbKiO2rjzd+LL033N42bDfGA0qzlAjATmvu7+DJuVVDVFnMOlQSiFSzQdS/1Z8sis/qfj5ZV
xk8TuXxHrhdkEcoy/LKwC73lXOvv41YWYpuwvFi9ae6pWHDZUiO8ThS7ufKVso2Vp/C4zZL9jJqC
hjT5DDFqkSqDct6A+QlyFFGZMtSQpbgL0aHrbicV9ZVLIsdmmfo00gByijUlfmsZDPTKsWniG5ow
1hOcZ9y31G/5XlwqU9x526Wmqzi+9/d7Tld/lwfaqqGpltx5us1l6nc1scnESbfirN+Z6FHRzk1n
Wy5KZkHn2eZcwFagbpcNheO8uQ3jIFtxmuOyaLWk/fFoWTX/2JCKmYk7xde1htX7R644qlIsFaSz
LE+Zf+SN/1pdHqGistZjkTXesrosZvkhTbxX6fkeLfJSbC8KxuhmWaQmjQEgr9wrpCd+lIDmX4tf
z2mXRsc+umzS4hRjgIamwlCbB7SfygWShbPWJPVlWY1gUDqIodNjZoBoXJ5bFm6bicOolV+g76zs
mEJw2ihoO2k/aaeuQeZBQQbnA2kF1UZxo4B6+clvgCJYNeYhA+fjEjG8PLXkDC+LuoYE7iTay2/P
h9C6f8QR6xohh5A8ESr88dzy1uUdc1wzQKI0ulmQxCHK8aPppqjLOrT1o5RgL88tW3+tYsfCtr2s
/3j42/ZldVlkM6Tj5dGPz6mG4pCqqccEJ74VZIDKaXs9r1X8AB6dMzpAcjHpVFbWy8NAl7KXlKZw
L9/z6zW65JP/WsWVeegt6oVBLdNqJB+ho3dzAuxFs9JXAYTKVQdRb8OYLkVW52OlTYt5PFFkGE8a
MngPnh0pK/K5Xxt+rcZyQ2jpPcxIPT3GigjPelqf9SLnblKHlxy1CzetlFGb1jLhssxelr/V6kc2
aSDHMUo074nPjA6zZHP/yCyVj5ZVRsU54EJB6p79DSlzdTdRCUKgx7Qod6EGoIptkFFOMfgTuZja
lDG234ZbQJU3IOXNfQAA42bp3lguo1FJKDTDtb+3zxUyuY0fxMY6Jf/wLpM5DaREQpiRMu7lOYo8
/eXvrxf277JrW3PJZLccS3MYm1qO/lc1sQa/SbMyZiVaWt9lgJu+K5cZsOAjI7fgR/Mba7PPVJaT
XrbClwVsTsCRGXZzso90f02o3M8tZV9hiCIjMd7S5KVYk9j5npkaLfdJ1e6GptTuQPLPF1V/XFZ0
/Pm3QxFuNFm1XRaNbM0Esgb7/1wdcA6vIoMTvEqeRmGnn6GB2g1nvlSW0T4MW9c+E9D1c1GGSFhb
WIDLUzDPfz5voNeinEmzIivtiy2JfYu1jLqHjvmDalLAYNm6SaGyZIWFmGGWEz63SnnITXn8H/Td
xn/zfZgmyhvhmIZACP/b9zGZbUzbwbJ2EaOocyaEfh8MGAcTOCopYpL75akQONBNbtUvv56KC1/b
RyOSwES+qVEdwBMMadGw03/rZet9acf5HHGHcW6Oep4lI1nVbKgyc+zWMdzrVWMyDvrTJu7QzZYo
hnFnZUO8qcA10ZQGTrkKZRacW7ubvz8iTWmsKPBIkyDz7d//lEof/jm6rhmubbhC+20PuAk3LlXU
5i4H1lmn39QejtSyqMw0kZGJ08/15UknCQmLQHS0EgybtxS3Q9ReanpFvefsEFzDj1tWo0I5gEMn
FoyBourTRZbJhEUQ0aPLlqVYnrDHAbN2sJVTHdTCNcmFy4Y/vWZ58k/b/cz1gd/lYtMaebSrkGLt
zKwd3tIswfgSGtfU1K0b5+5/2FVyV/y2q+CVaaaGME3VzcVZ9CcrgG9Nieb2trXjDhkfmNKkj6Ak
SIhW029BWGsFCG12TGdhYY3zmt5/Tt8NvgqDWQAA3OIchZGcA+cVP807bgesCzm9Rzc1MP7aJTHK
Y7AeR8IRODess5ALY4otBhXxWR+ZSDUjCvXWKqS6R27V7sNIzH96pfwEl0Rti7HoJU/jaxjG9iHM
hpQAZZ5aFhr9+NXf7x1h/7Z3HF1TmUjrjquSKku86l8vbWWLALcPfATObR5vft2Yl5vtxLoXKlSS
+d6Cmbxy7ufLa8IwzCij929qbKGndjD8BtMXwuOQccRz/0QoLWTZKG5Oy6qF4mlthmW2W1ZLrRbA
MJCnLqtaOc1n+UGYFPun5ak2eF8+DCPEf/9haTz8+cNAyP38MGLB5jPtwvvlc0YygmUf0m8POs3J
SETNUwQsfze4eGbGqm+eVLVD9VZpL0llD6gApnNh2fXj8tKuEckqqStSueVLgxgj8aQHaD3lB2VY
tlCrSSGw3Gr2QMarQd/9+KBcd/e27uZ3y2tFiew0TEftsKzO40RuvNr562VVU3oQDviffnySoTj6
I63dZZtKM3X399+6+/vlgyuH42iGqToGVjrV+O1blz/OGcegIo4ph4ssUFIsi1iqghslemuZGlB8
QUyLCjFBtUo6/EOJvvNcNPgBOJjgK9ltce1DnzljHb8KwsWOmF9tL1fmvQsX2NYBu6PKJW986c4v
j3q7oV1JQoUeIzNL/PQRIUB/WRYwf4YLfTrTy7UUAr7cwLCzv9Ry0Tbl18ip1hGu1EMl469qDqvz
UJlHl7oWCGqeKvUiYvBtxjtHPkdMUn4bKS5EE2c4JSqtUlMqH3+tVujh1l1cll4l7b8//HoKluBl
VZOP1OatnasdeyzGaVWVz1NvofvVmnLdlvMjgS3FqS8q84yghtlE69cv2J5qVEEUu9KRyK/K7F9Q
y+4kiv2NKobYdvQ9dk1Nmlmfo8dzZNqxKxciD6m+iArIcTSQkxghTllFOqnzs5u3zITB6hxJ9/m5
yCOU28vB8b++jv8RfBZ3Py6NzX/9J+tfi3IC1U+P/K+r/7XfPGz+U77jj1f89oKXKInKz2/R+9++
6vZx+/T7C/7yqfzcn7/X+r19/8vKJqcvPd13n/X08Nl0abv8BvwF8pX/vxv/8bl8ytNUfv77n1+L
Lm/lpwVRkf/z5yZ5O9Ud9U/nj/z8nxvP7xnvuy3y9jP/DOri/3rT53vT8n71X4bQVFfV0G8LU7ok
h0+5QRP/YhxtW6pKSJ2L+uyf/2C614b//qdp/MsyVexA0sTHA50hTlMgdmWT9i9hOnTeOEE5RR3b
/uf/+dP/8uX9+jL/AT/4rojytuFHOjo/5U83QC7wwjBMV6ObyG/CrVDWEf58A2x7Qk7IK6RdgEKJ
g7Uckxs17xGUv/QEceiOfavBqbZ9+zk3u70Iy3s3tTwl20akoVIYQ5pk0KhFeXEpLdf04gr0QMTl
O1Hzq1pWO4vCLO3HYh8goaGoeEWaYW2iHtxtqkQvIuw36N8RzBTxtSWJxBtaon6MKT/PCkLqajYf
cWuCfas0+NXSM6gp5HRm5bVKjUNmV6sidPRVmMWvOJ0FEyN1DX2a8PLxvm+yT9eVUGgMBt6guqdk
LujLRsUuskniCVJiU3OgSCI7OiMIRMstiUcTxVvevI1R8oD4IV7pkPeQGftHEdCJpdz/hhsMTmED
WLF+tfv8sUn3cZS9BeH0VOhuS3Wtx08JVX8tsrh/CwMUW1NFRb7qo1MMcAFJbxrepFH2EsBSelbR
HHhj3o1EwY/WFhcAseq+U+59+NWTViJhaZ7CKPmi1Pm1chGjJvUbZgvb65hor3EGIKo0cZRVCFMj
hQGLayNbAoMPAOLenPTrNGJQG1s0XT1llQsOnLWKBsPv3GpF0lOI55Fca0uhW8o0Yoa1JN4gOpbb
zvUfCDGX0Kpnw/5w7BiNvpliprVKb8QGxhdjJt4cNmKtRQ8Kr9J6yGo0KrZdUnToXFWHJAbEGHW6
1Uah0BrwH6zZeY/aZI2U7xaDZUhVm9wmwTCQXsC4jax87dOrXrd++jWcX1DvED9Y3UUJud1i0ErK
8uM3Y/BvSEpKVnFq7RobUpoeRSZ/IfdeoyAIzyZvxvycFY1LZOa/jE17Sxtm22RUH3WoOaYxv7p2
fgxMInOm9CWLZSiDXxyKIAkOofnd0hL3KCCm4HCzwSTrmwD/8rZz3HfHzm5ldEMe+M9jkxCKZ4PT
14yL26JSHtQRLZX/rbfx08YyKklN2ms15jIrogd+VwZrDD+vcwNVNByfCiRXju2ek7F6qRuMjSQ0
Mkm5dUf/3UgNyHTz1TbLWxKj4DvEQARjUwWa3N1g80q8ZtIPxGFRJa0PEFkvwOzwrtja1x6yHyT0
N8WmopwSRr8pCTgGtHBbgx0pq/RV6BGAlQLwpk0sWZ96WWO266BxzJWKrFr+Mn06P5ZhfDT5gvDm
cCfLcwcgu/1FDfW7OmFvRiYQG9yfHwPH/6YlsjduBW9mhOUS8pVsh8n/NmJjj8wxgkbbBPDLxk9h
qog5rnMlTn5VaZ4bOjdh0YF+hyUw39OL3bqcO2OmQ+tvOzyCb7WufA/kh1CPwsaZgrsZrrFTHbhF
rq14aNEoVdo6t+07zS5I+dU5sJvE/pZMXxszryDPN49K1p/F1D8CYfImfX7XenbVND6Sw9OuuBbT
midhMXph57UZ3vKqhkgJ9lMbnQ9XJWMqz9+z3J63Sq2/N2GARa3s6X3U0PcHB/6r72kDR3XicoyH
VJqstOCvQ88wOi92QWRecZt1J1erMLEoR0sdtyDPtq2THx3L3zgFOaoD7QPb3Qk3OJuQj6YKoT7S
/NTcQFPbIgBZCwe5hBFsaJxurJ5OJK0j9NirhgIWXVZ++jrQp/1Q3uk2bsg4uEaDsSmj/tRAWyMq
3tOVEeMG0aT0n/VnH4pwRpeC03ofGupxnK21fKc2mBthZZ4DSRrr7Uaf4h1m5xuy4mKqmmaPN1+5
aMnVNt5MlDPYknZO16z5+XjE13H5SsbYcQrVuwo0QU6SVweKwhqic4ehJszndR65x8IHw4EQSu0P
pkAtEk9HfPc3cW9v1ZRUvpLrW25u8QZs5D6hE4LE1ca/D4tnbM/d0JBkBRZFq3fy48BobfBAks3Q
5scZjRBnzKVr8DEq1ilFElPlM8qM7NbtvzOZBaC1DpK7krafOUFXwkoRW8O+04vDVBSYtZxDak6r
gouZ0x8htXIMqPs6HjZ1wg2kDLZzmC57y4feklW0s/i/V8L3rhjOmMrb5rWv1JsAQoMaBFcVQ30G
MVFhvjva/uNYNrugs3cilmTNU1INW7lf44bNLch19jPMyg11ojVMSFSujeeiK1XxN+nhpRidvd87
+7IoGS9Tpk00/YZ4gpWYyq9hAQ/BIb8+doJzmGMzM1ya6NIS/W0ed4Pt31YS6jgp6W2QvCK63od1
fVtxJdK5QeJXnamzddfCSF+NYbgaaftFrtdJ8Zra052iGhffNl7Kghzgkg5dDcCsBYg7Ero+JneJ
Gjy0mKbAld64jccd8lQImyFx+DTbode4qOTL6QpL5FzqxtE1UESW6V3dq8eMOPsQFNA49lfY7U8J
F1ECSjGatzu38t/0iNfNPS0y/U6bkVoTH9og9poDBGbQLw+dtaoj7UXV/Ft9/KjBjfatumOG9qWd
0g8XhcOoY2DVgvtx2+vxK1rOe6zTDkb6zmbmo4beZIwPBp+h9D4D+sxrEuVsfUWWt5m7Bo/s5Gma
eqRBuS5zQUPbZDxzn+PajqmVdA06lwTPXanuAaICYnVPdjrcTsTGiHinN91Db0SVV3BK10gOzHQn
hEq4RnQPvhkgVv8wByYX0eAZ0w7zHlSdyFB8Td2YSXEDW402KkXEEN8dmJc5/1TfRJk8YAE65yUm
vGp6Rz7ykOItL9t3JQlfqIO81U1SroZIvcvUV8rzLYKOSoFjXDFXt9aYTMrpyK36IXPGl0nE9/Kc
sdE62IX5CbsbQmCBGku7q4xxP9fzDVDCyHhsUZQ2AFiFo39QWPs+UBTz4/lUlvOzU4dMfegdmN2X
FD3XiK46oMmN3BMDF6kLlrHxo4aZDolCHNzhMO0c2mQ1PGKzUtZ135zjWX0l7Thy33EmtPOtr8sw
jMaz3XCVoQpCK1yxU9pJeZjK6bZW56MJCikNioChzUj6N+48YOudw2HtRMEF9N6zkyToR/rxe5L6
X6r0Qxj9ttY8od2MEJVVGX5kdo+kOd8H6vxazv4BMrW6YgBzUBx0LeG+TjGJ1MaHOVLrjPWnNlT4
mzjn/B6IrI3rjFbnfja7hyjUGSDTBR0DBcqLaaCBYjRgZMQoEZn2UZXXgQaFVuRH24Ysm0EbgJph
Mexw9E3kJ69B6O6DprxgwtrAIzk1/oOZvRvEXSAp6a5aHT1EXQKB0d4zYecCyd4L3YPaaDdzgjnY
rc+KJs7TnNwNhX1Q2kduYyf0G9ewEmdh8nXjGm+sR26AV9o418Lur+bISZG3XF2+08t+hAK0nlJl
X4fOyY2dKxeQxzRgtO2MB7sMPFv3H+NZoPKYXnQR33V6uiUB7uDrDNni7G4cuHYQWZBMwTkdUOLm
DbW1svzKZEU9YAx9HyKGkFZb2t6M/3o1JTutedJ9dN7o+gKsg3jfgvCU2jPbxH1tTmKVd84pi5Pb
prsfun1ShN/Cqco3xeTYpCGWYh0nMLd9bsNNZW1bWN1jPE43reEfAJfd1gMRqfySFkoznxl6Hlj3
qs+r8P2mtFNQ+4ryYbQwHo0h9Q/OwHEVat4kRa2MuenI1Dm4WBogNX7P4+Qy1lHwudkYi5MAXdJU
dYx1nGQVNB2Wh1ooK9JbV7FCB7hPYwQ4tQIPpXa29URAggUzE8D+KR/I/vDLcV4bJXIglUOpzhMI
dfnJ960TwUr9GqWC6c3WpQyqt84KHppsMlZW3PowS67jFKYrpqDuCu35xglc37NUMJ7WcG3s/DYr
OUXaPDuj3sB3Ottia4UgWuJkVWb1pi6aaa0qxFFJpXRoROdxzsqtMNNsa2r1Ta45ucfEa9M73JBb
hblNGFlQcbX+3berbWQwRkdJ5amk3/BrIJ0OBYZH0rcLXd2oefO1oVpv9KY02+bnNuFkDXvEXzRb
cYfX887la46hE+5FQYtiVqt3YBIMK+iojJ0Q+Fi9MIMKNHJTh5sc7lWH/DCnF16Eo9TDGhikH7oR
4V+ihbLtu5KT0ev16jn2je9aH36qvhqvHRtvskCcC8CW6ZDl3M1Ooq4KZU63iqtnpEcEWG7rGoW2
4CpFo3MmEbGEidN+j0xQxzWZ15cB9cKKv2RcDb2j7cpyDLeOE6AStjGEOENzwGA+7usxT1ZMSqL9
UGX+Vtcm8upkl0WQgO5lFVwJ0M8ewUfduh5L/WJOqTTHZhvHR/0G6Ghjz3m5Ngtyaxa0cGXoTykN
Wc/gbyXerNqoVT+cIsQcZZVciyZm/GyP/d4iwndTxFq9tbIp2YL469ZOFcXQMbuehLYJx188Yxdx
P4i48leGYX/6DbBMgWtNwCgD7E+unxvBcrBNjkUlH+yNxXAAzJP0LgfTPRFb/jowQnwNZPKu1QEb
9JAg1db9rTo0A5q3DF9/kp7KyB82BtGLweAi6kYvL7S5PSSTqPa4VA6VTqSfpd27maTXiShZB67L
fEljopcE17mnmmD0CsKSzKA+4DJ51Cm7itbnbFTbnWoHrceM0LiLkSuHOIP2EOkb0D6HRJ+ZVUkE
r3tJxiDjgtvTBqGJujMdOD2i8boM0nAz5O+oHY4OhNyVI9WY8Zxma1Qvt4wrvxPYrfkwAHoR9S9A
b57t0vjs+zh8pzWJFtc9hH49eu3YgQlF5bCqNO72zlhYpyGJpl3qRp9cU6cL30bO1MfdVt3Blnzg
xZVZS5rF8khaKg+aljMCFIRx0KXYttL7OFG+brtBJ1Kp8E893tCVGyvTTTbl6NVDg4NkzDxD1lX8
IOyfrbzeumGpc5AE2jZskv4xTu/sTOgHjuPJAwv7ARzAeiSe04I0WLkZ9zE7+aoUongO4PwHen0J
OTaP/UjOZTCp1kNU1CRFZIF6SVxY+5WLpGdJbqKiNe9pJK6iyahPTVjEZNGpX4OZFEcsAUR26Nk+
K1CBZWHs3kxzCOPUNLczfZ9bW0uGB2Zcx6nGy6zo1bx18+p1dM1sHwfVVYm68l7on3DwlHs+2mDy
o9f7dkSuB8YuByICljfJH8LwZdBLe5c64dfcTd03y9KeDXDnnxXR7E0/P9tGfJiQgNk2WJreRf1h
ASPLqwTNi34TEYXCSIBEiaL5YnNzKJBbJ9UOz/UXmhefjHVWgNW/IEB6Ls3oyOm9pR6+Q0YDjtLV
7gfT3LW1Wq6a9DbpCVUL65jumLVH2rlZqFnmUaAeJUzTfWqkXQyX6TZz0OgaliDbYWiotxckzNR8
ANAeq4VT3dlEA0w5ARLKVx9wY2SXD27cfBKTZ+N5LfjZHdauDC3CGATQaeo2XpFWBMfQmMkhahhy
wozOppPlctbMXFK8LhTIJ+lQfKkGQehA9F1xiy8CWFAz30YzJr3+G4L/b3VZv3Lj2Ji5dQhM51DV
6WM67vvJ/zL5FTGYFJO0jLqDMpGk1+nBkz+PFwV5fDinpyAGhGEVw5NCecEbpf9cptj3GjT/MfvA
LL7TrXkTAT7hqrKzCd69pRi18XP/qFrqS9XsUiX+XgvjbDq1ZwzkXOTdt87EEBPnB0fRUMb6wQNX
k70Sp19g6ql0qQQHr0w7qMPvA3nMK26q95GDDYD/IU6AZA7A5d6bRfRBd5WRWw5Nyycfva3w86Dq
jkgnsOHQQkbAWzgxKbVWBrnAGXNPS6XWWX6UJa9y8vo1i9ZCq68wfU5t5zzJSDqXyM5BQ8TcurfC
umQDZ40bW5jj6uC7L5g1x/HXYjB3qU2MrznPz9bUcmZHHD1F+iUt2r0ulUChRTE1ntoNEccf+mwd
Irwy5KwkXwLy+0BqnZGfRR7hYKkX+tMGR9ABoWdDNMM1rSjszHRbm5l9kmdpiSKrf1JUDFGqjngL
7FiIZkdfBSM5GcYsuYWVbHM4ng9kgwMrfZw799Cr0SMZP9cJzE9Vk9Rb82XApl0NcfphgEqRf6nj
5ndJVD/WWf06pPVeCdxv2mS/ZXz5XpIrOMHpVUcUOnXxNMrAInZVV3F2iMLeOgWlvaL/0ELlps/M
faz1932+nXWOOVff25WysQneWTVZdqJE8BUdCVDEMvwYBgu3/fTd4RX9wL7BLrEF6XAotGR5LDD+
4mD2nAt0zW01wXe171WRceGhQRm2ebiKLGtvZjkzOfG+Fs1wOwN+ibBt09w5QHB/GMJsY6FqbWyQ
6J1x71s2cHy0uJ1Yo6NcRSosFxTyh1wPzrHikCCU4AU0yBGzN272ZHA+C0HIBCpKwS+a4y1FTQcl
J8/vWnQ44KQY/pVlv1fS4Cm2uFoOmIFBHhUZcQTRWHI3CfdhDtQP+Y/nZvahyTlSU66SxuCs1eSl
bbNH30wpd4+Xua5ekTgS5qNkj2B375PCZDDbylq/cB+7gJ0D/yL1WtV5qmMmJ2MKQ8qt7P2kYfbP
Y5IV+f3K0T4kNnOwAv2fGD+ciPFDq2CiLXkPNLTUw1YZwIMpZ3Y7wTbVJLYKiTIQlFf0wSqv1dhX
Ni3GCGMOh+l+wue4skbEk2X7OjXJd0zvwcYw8udRTS/U03b4ZYV+HLTkOz799aBAWWPHIwP9brTQ
vQ0bMh1SqbbmV4bFfqI/va9UMnE099PoIloAFVhhEX40H1mh/m/2zmS7bS3Ltr+SP4CbKA+AzmuQ
BEFSrCmq6mBYtoy6rvH1OWE7ImxHpHNE4zXeG9m4vrZliSB4AOyz91pzMdnAuEmDN5DCd3+wjmiV
Hb2ZnhRc7fN4slKZYUO04eHQ2ETwSjZJiNlb6KsX4LaOT6euNFino4jfYZJDfQm6w5xBi8A5REMe
VctCkRyc6jP2aLzSbiCiJ4EeK46tl90qVSdAKb/ZvrVtWwDZVrDKJu5pcv6JJIVFxZoeJsYs4LBe
mAiHrtzG719zeINIbhaeLu3GWL2kLOxElrIFmIaO3YV6sUjUWygFVs6pfTWtp/JZyWwCONly9MD6
4C0pRH3E4ZekHdzOwEVOaF3i+Q/VWLxEU/+ECvI4IL6qPfbpg4W2INLys8ZOUoT9k0lDocT4M5+M
hkboICUca8A8IKoKajnDqZrpNtXZTW+1TZiTfZpziWcerD/pc9ewekdMcVqJLG7oIPmFBzgeu7CT
QAWE4Ttd3lRjv2Ii5u+Cz6Kt4rVZczPWevGIEv/BU+ptB5aFxlmwwBlPnoPGc81Qur30OI5Movv8
1gViXdaSAz/U/cQYmhH7nBA5PVnx9JTniaN5Yjsv2Vz138cJ173N43IwwEiM/bIoTaxmYktu7GOI
mGZ+fIeQFfXQwLuvXrjHUw9Y3DElouDtFi5QflZSGrcyPwqCAQx+zR2t5iB6Qlj0ivv84I/PlMNc
kwILT1u/DKX2JQPeQTgeqxfoALmXVziH504aE5qTFmLCzFhnoD0XIKoHVkBWGhug2vXSQDZAMRoS
qkMfcaHT36GTxQZLcVj6J2I541XXQSaPxKOI/H5B3opJ8UQedI2H1J9igBLIHDdAaVwDtOO56zah
X+fLuCj6JT7QOZBYW9U2XZ2Oa9OJkj5Y9SocCKqyj/8Lk2X3I5/HrvXvc+NfhtH/jwyWFUNRkVb8
59/mt/80Wt7Wycd/5F//4/Dpl4H0j+/7Pl2W9L802RKWLCNAVJmk6sBMv8+X+ZLFNaLYJsooS1dV
izHyjwmzof/FMJqptEXb2kbNxnf9mDDzJWbR/FC+STYEQ+t/Z8L8q4LIYFQNWNpkf4gKjdpH/g21
WmmtRLSYL7EJzBjKPoNRWvl+vjBIJv/p3PyYbf88y57P3U+T7G8vhVoJ0fasxUTDPeOIf5pkt6rU
kPLIS/VSArJRgQ/ekK1u62d/zF01TB/CPHKrviE13H+KSv2WNBCPBsmZEvj7Zrnp/eqLXcofsTKC
ux2fJ13alNq0BY76YBbRuZDwZ9f5SUjS9c8Hj6rmXxw9W1DUBrohI9iaRek/Hf1UpP0QJjKPt7Jr
MLqT4jXQedQnKsjAdnmYsxMljeNUhNFnHUE9kYzLJA7PFPHXnlZ/kTzTGdqjsD9GcbC23nBoSWBJ
/a3WxjGWHQlsCsrbAF449pWF6MdNIu10rcAUErVL/NWEFkk02JjoVrOLGHDNuBTy+EAYzlufldi/
5FRfmUXw0Cvh2hwxTibRuaRfaGWCil+lggmuI1RCv7MegpjCf6BzaRYw8pSSkirmeV309DmapNqN
mp0sEx4cjZLjyLapBxLtI8jogNRyQOyzdLMr5aPWQT9Q8mBUBfXV5icyHhBQ5jMhTc1XlW1+MtlJ
8SzEqeVLF5EAoDRJf8B9h4iq3sWy5IKRehVQy6iBMX8I0qViE8qdv6XGW0dIjm2/d+RZkaAIYBhB
ves679ITXZB5OmCeSdmiMlroXrFoTRUTT3RGg3dRMmljw5KK1YA+ZuLMiyMbi42SWyjvjRHziALR
MQxcu4ofOtJIx9r7FMvFpsFyjVj+0Rs0pHCe6rCn7OTA5AzKH1ZO09FcBU10rZLEVeaOhj84Pa7y
1AfYl6q31J6OUZKsWkN6BAi38tLmTPrFkZ4kVL+YhJ2eoxHI6n2HEIJPDNgvhZ9fmZiSR7ElzMSN
VKBoMe+o6f1m4eX+1bOB6dF1DgNiJDETb2hjvnkDmgl2n71OjAYOXHagmIH7aTyU/WuvGYc0IeI6
Iy5GiQhUEz5uooCQEsJa2Am1jE07XXkeO5IgOzLFma1O70YQ3HwhrrHe46BNK3a6YGcWjRXeCU8/
ehoG8DRjwXJ78deqjxXIlgfXAjSxCEhPoI8PD2WqG9fwWmWNmp8KKSo8Fy5RSusKPlii5jndrYkn
a8xP5t65FVG+rjyQFFPZvI61/zk3vvjR9LUqbJrJPR1+tlj69FyONI4an25KV46vxGduFBsPTRhh
ng7jYS1EYi8B+TrkLuJfCRFLMLkO1sCZaYwN2l5NsucmMx4g5r2ljPyA7BcY3VUaxzSaSizF1HER
C2JASS830iWx8qPJMN3zbWcS+ey8G8TCUC3SOekLtySjF733kgecCbkvXoReblA+P+Z80k2aHHSZ
fORc5TLPLOtWi+CpIkLdUpn8ja401a+kwzL7S0/wjmgv9U4OVn1UML4S1GnEm7xgLyVnSyM2Pg1F
/FQF9sUKwif2AquuJZgCj6xv1S9zRyfNqY3gqy/zxtvAH7p4uvc1YSTflZNjQfdui/BpnKyrYcZn
AFCfaBBajGD3HtyIBKJubH1q6DgAS3uYyKWS1PAzhNddrVgfVV9uhsL4ZOq0H2a0uIq9Mj7LTfFl
rGgZm+rFS6uN4stbOTZpRyJmMJLnsrgks+iui58kJuJLq4lPuvQGKPRGAuO2GhvXn3RgFe1BnRCv
eMq25vqbunJpmbguC2XG2ZE+3/lb3DynOC7RO9Xndjw1fZMTYMC6k9SA6BUfYQhT+jq86/BisFm7
ENYe7J7Eir554cYOMCJeASNGJ7CSOFZLqXdAEM/1BBqKmYteB1chqq0kJIYulLtlUx9TIK6kTNFw
jCg5pze8lM7oVbCrJKI+/XuX+ztr9Bd9yR2rCC6SHT3X74mGcImeYrVIKEsTpd2ZVez6moHujcgA
9uwk/zUUuTFbr7SniSfccKINPQ3wDENxqVp6IUZYHNEtHj1PEP3kr1tBH2sozE+jKu//t8T7o3YQ
Vylu0T8WeVdylz4lyc/iwb9/148ST9H+EgyNNVuViZXRNZM67keJx5dMg24+On9FcD/Q0Lf/rcQz
/xI6QFzLMOl5W7JOPfS3Es/8S7exB1gylhVzrsz+nRJvViP+Unhx70XXKJvfAggs83cDjNWnuQmy
31qSC1UtbVpf7dqrc4vLe7AeJN+715YtrexEtYqFlI/dQ2crvluDNlxFPExcJDvNIjWl7KjEZU7K
Jr8rWzk/cqunPJDC4NCHaXDy5/ylkXlo38rdgTZCgAL4eyX2Q0j6o478TdH62x//z/9X+lUbkIaw
kHX+9xuNB+DR3S/61b9/0w8Nq/IXAlHNtmerhMmq4sd9X4GoW2eHAEpBtgoWMJhfVKyYcGTTtCj8
MVjY/1iAqFjnn8fXZFw6sqrp/84CVEz91yU4q1hhGmmKbbD8ZPLo573BT9Vz0xWWnuo6I47U+tBQ
1u7Tqj62o1zcW/XSRVMJ970niMhm+15UO82yR4g/sez2CfUmOtsNzJQ1PehoLYP2WcllfcCnJi0h
phbrMAtnQfb0nuoiofmxB8aTrloPqbl57NWa525+MJJYvKWpeugUFD5IRnOKqaBdYAwZlmRjkm3S
oR5V5Gcj9ZJ91Nv+1pzGF05Qu2a0Gizlkn+uItCSkgqHfm3Q/rXU6PjtFwjkzMuU2GUAP64HTaKf
0UzpvXYo7Qn/tM+yPQpkWNI8ZFUv8gQfzC4RsKsB2DJFhhSrM9cU0WZC/PQgKd5Nh9dxUtBS4UnP
Tw04JS7IV7VjVgjBemGDkuQRgrt+zrovTdMZQ5PIq6QL3KHyQPBCkowtYmYYQZ5UhVDsBmhZIbPF
gBtYLWwmkwpBzVu/j3yO1jMP1KUTdQqy43Dro3BF5eZPs3882WiT/oEIypndTa7VkaFDN1w4kxa/
1HklHE7fgn6x2leAopWKcxo+UaKLZdJ70TIiCjlFHUweU185AvT9CLcDrz3du+KpbolLowlHP5Ie
R1gpy6q0j5Nq7UfQXgxkaSUlLB8DkcOo2CH7VWNwhNAkHM6NsbSScMAKhJq1B929ZNdLhnWF+Tyi
OHCsHP2rRr8uTLXK9dKI2qUElNHRuWMEQ6nqtSSu5ISI3FQ4HYsCotVKUZo3vcyXotEcRk/Y48zk
MubeRWv1l+zbDqcxBaYPfZGkV6/tdx6JQMhE9Lvez7EZOlsyuocrCFJU3wHpf6llvmp+0ZP3A5zB
iylEZEg+Zn9pwmsppUvV9zZ2nmDqncD9BY6sUSrD3oi10sW2tDI6aV/ryXYM7W2I6quMy7fMH25x
mO6iMANCm58RieVtcarK6mQbsGo8IOZhv6jhe8wKPga/O4Lrj1YFPbslkBnkQW7op6BQVkmCo6Z0
08sEGLQL001p5Y7sTytdGlfJVLtmk6874sBlaeVB5srqR697r0b843rjYhlxWvESyOVDriO0yq0N
fHxHY7ooYz3VAgblbPnZcx36Krh2QUbUfYkmiuFRrrijHT8bQ+YYzECSSP1iZf0M9AJdZ+/CiAu5
Z8PIWF8lrQiwHTG8+iqGwOB7qRPBaeoS8njhMSUhigNvuMsYOI3cPvoxDLOsWxMatyrqWQ5lwSeK
3GQIXb2L9g3vSQAVz2Ver8QKHbwNKTU4Ou+Mj0HYsjvKFpPTcTMTouyxc0JEAW23mf8q9ZFgt/K5
Iy9DgbuIs2RDkPeqarWlqJ7Ia1lbwljzopuiHZdkYBxLpd+TiXmZ/54U85MihZdRt8HQSGtLfW3V
kUhxycE3+k26OP8/rYt1UuSI2EJ3FnxWQfhJgWpVNGyq6ADn/J1urlSTvHPSv1Rm4hZ5MCgoiWqp
CLzUURYsgCU65DJJNCkYSgxgg+2t1HuuH45bTc3QUs16CX/dB/lmPZ+OyJtWbWJubK1w4tg4i12R
FBs7zJhv8mGMwbHxPtUKa48Ny/xiOXHGICn0IXfwlW+j+M0gNna0lYd4Ml7moxRWx2SqdgMGyNZY
bvRJc3Q5dLJmK5X2hyFzSwtC1x7Sg2aQW6gx2mAAABdSe+/QPUdTvDOzFKmaeSPbAY+N74A2BUbR
r3ESLAF/PoXAhCqMTBq4+i5ZIxHYWwpH1BAclw7gwXXHZLeng5OVhs5pJLKj4IuYxA4TbMPGvl6B
DOfZQged06QW+ZLBKqxyROohtz576zMRnZAexrrYl9M24Uu4qC9gGl/npTyfc20wVgh7Tf06jKSw
9gF61HWUrUuZkW9wA5jrku7pRpFGWHhxynRzg47gCG3sEHQEtugnnVnTBLXSR6sU0GRhFdUk4HbQ
7cP4Ql15krTAnSqcG1D/zPGdpF9ALRqeAxcW0xFrqCuXyVbvGIVk4yoFONw1RO6QBt0Ibn+MtcvU
8RJrAwN+rZVoYIfRpVN34L9lrjsdWWY81TybiRbeBRRtYQfohP6yNbl0IJzCn57JhlrNN+L5z4Qr
LQ2e1swZHRYCu7FklXM9zvu7LE8OPFDXUHvZ4izNWa8cxd++rKC1FUXPpS8f1FhykyY8V15/8wdO
DGKdLt6oqODqRJAJbKxsO90a5AkUBJZ0MpjVcSfJNta94bNlxUulDo9Gr54CxX9CznawY5KTzKC6
1v5y8Lgaemldg8CfF1Uwek5r57tZm5fk9s6Lxd7Gxw9MYmWI0OmAI88KRvqPLgONC7ChnT4j5zzj
ncAihm3CPkiy2ANJdQnR3SbF86xF70cJHWh6xoy8r+vhUc7Hw+xHJdR65o5x1Fb8LpUBWYvFq2QO
ZwylaPJ7GJyxFeGtu2akG0qk6eZBfEa+9errmdsjZsyS8FpPIarHGpB7yOGsCmFDRJ8YfpauPHRP
UOCvgUxwbF7ifmDJKNVqFqHa47VCvmPrB343y6/xoTvWJIHB5aMLvkgNN1l6RIOFyaNwBvlLgkK2
zPUleuTZ/yGPDuBFBq0zJSdwvIlurrEe1MLJOz6SRN7IXQVLkqRolB2+VOz6SD1VU7/tGTnHJFcr
ETfq2WLSMwvPiwfNmlZxMPHk6Z0G2kWykrioi0gjtgPBfApjKlY0J66mpbpkAEq3wNrQuEEJy40o
8XYjaQRslLe1oq3DDcyB5ej36/nO7EvjkoyIRctbyumQJeqdk7KYz4CK9SFLEf+aqCHSeNl3F60Y
VkiuFzFFA/gtRkGzVcpEn5c5QYSc37Yh7zff/j4Q0bKj15B6Nti9g0Yq0DDQfRV7pf6YFe11ahEH
4DnzysE4YX8pWuR/fApQCuZLk7Ad5PbC/pgPBrDhQ+TD0H4d25Os3/og25TDeKDfxTy1vWajlKLU
j1+qd3A651iLLphNVAQ89aOR8DMLMlvz5takzV0NpIueAZroPhuzWo6bQaDANkWziqhrOZhI8j/m
9Z1m8TntitPUBs+ecZbSggEac/hovJhteI3t+kpGwXtQuaKLjx5qY62zHwrMViGDQMX2wYuAGjK3
phe4BV23UiEyFE13Fcq7Oil3bDo3vl2ehEbkmpcuJeMjjdKVoS4UjWc8w0Mh+3f6q4z6kwWY2mPu
Z+D6on02Pk0oOhU1xi7qO4o6bmFYuC283NaH6O7zDBb+vmEKYCATrMJ1dIqsRWo8K2FHnDJeh/6L
FBhIEvnwZSw39LeM1sEAvA+IzGoZqRGVoi2TI09ZPMa7WtVOGl2okUMeqz18oANE/z1zhVWWJWfg
dnuuxiX80F2pD6tFZdBK5wYxZTCm0wGRrr4no9a1Y+jNLVoqLqBJg6lcbEhHQYRKY3wRqQx7rX4n
l7gOxnxjYe3B9IO6iNsnuppeocObL42cfFLNcrXYggpbM47uHhUQf/N5hvB4zRKaXh1wYvNDVMPT
qGfvY1g8CpW6jJS1IVK+DNlL2eRn3WQlonw6kMa29FX9pEohhhzhPxUhZCwmPETJf67tdDNLu2Ef
XGiAbWktLO1uXMtQ070MtRvJIWRCPEohJ4EKX+Jeqkk+6m7JHVXimoEwZ5qxbrvhINlUqaQIsiAb
RsfNkK2R8127keiLlAR2z38ya0ahfe2f1TmtrKg/61X2LiJHU8vrrHs3/ADM610Z7ZvI1rqQVi3a
TNRALVpYa8M4YOQWmvDlyuiBOYzdcX4QpnV993AKcP766aFtvXvV8B2DeC1rArEC+RmS7svo+49F
X988C+6z2FWJejGb7EXL03NnvIV6tw9L/0oeEFLHx0CAo7d7LgXvydD8JzXN3nVbdxpFoTka+zSB
29v8hVktze6jyGLKzx3iu6uXjPfMPkVEXc7+BzlKX7RgvJVpcWiKEaHZIqnTQ9ThADDaO2b4s6K3
R30Krpk13AAFnDL165hLdxT2U3UpnzUtfuvL+L0tuNgi0JZVeuhkLpnYf5yfXPNxzu/ClqelIUFf
47D6fNwJ/6NjZyE1szO/v1DxXrFdLwY9Bcfa3jO5vc/fFo/evRnJrIN0Bvpg3YJrrRL9NbHjs88i
8jrxGhjTs9Y3xIFFL0VS3azIe8h67GckYaDr33ple6zq5m4OzT3EENLqExVryDJn5tM3ty5Ozrmm
vMtjc7O9sxoMKJMD3C6umbePQzihRC+PA7aSKbFe63gPkGszqv1z6nk3lTKC0QCV9Gf8X5u4y99G
Ks6gMReGgcWldaRUcbPBuplGtwtNjCN6fbYTjFjSpayMV7bOtwyxPHlsqtae50Ux6+ehn7zOHyNx
cY/TMFwqtWQXcx718GyoJgc3XOZDIGjw3qnJoag+xbrHuKG9da04cjXfVau9Cm+4EOW3C9AOzl+z
k5inKi6vpLtaaXo2K/+qYVlC0HnyE5QZVXRu6s+FKg59k23Red8C8olTqXojLxsP7eg/eSJ56TsK
/DDcd9rwLOn9fcAjwCd7NXOX/N8DXNZj2EoUgtYNoRyIZiwwJnkREmjfOTVXXc0H3qbSDTL4QQn9
p/lNJUQAVAqSSH/fW1dYPmdAPE9Rk5KJ0d6gwBSK8lCk9u3bz6/I2U0WIAnuNR/k/CFPIL0qqz8r
rGwoK8fe/CxF2mF+KW8yjoWvnKfQfy4G6a5n7VGxn4OO675vjqbMgwWrUYXVKEfFl/bGoWpR0WTf
l01pebdG1EcdN4NV9VeJdzDAZjkmRz/DcML7hVS5zZCps60Cc1Af/WA6S4Z0l/Eni2bYNbTvizQ4
y2rNNdbvUU+LkTs9+BCntqod3s4VieAHkd3t+szWwUL/Mdqn+Y0peAP981yaauNJ/hwX1Z2HRA9I
vkhgpdPM8E5x80KUecBVBnqRTs9t/gCGwEexx/ijuZJ+vIhTA0cL2zuFY+zMI4TRi5nYN7Wt10HA
cWmkgHDfwr3yHHNFAhHaBwmldgaGzpfPGoqpKXK8WH5OuUB7mdXAHbTSjwNG0rjxLn423XsqAwLd
b5Zl7lmb22aiuGLxzStKLv1jZTRPUR9c5yuq1b2zfVCy/NXTYqrBXQHzHE8IjeObmSRnteuf56Mf
R4xLckVLRznNXw/wiPip8jwQB2pk56Tgc8LtI8/2tqZ/zqzpmaY4srbkGAf2HWzbeWyam6VPG9Rp
Tqrh19SqR6zr54rMUZQGjj0YThlyFggaexvlOTupxK6M8B7j1nyVTur4PMrdNfL8ZUpShaQ31+Zr
ldiXqQheUFMq3rnR+1URNCtE6e9AyN96HGPz00Eb3hV8ZBk/QqX1osTbLGIEWLNf9ROLiCvpYbLk
s1Q29/mYAuhwesxWlM4MOQb32RYzv8d5ZcN4oOgdd/O1Cr0NLRbx8rXJ+8SUMfLIREaPVuqW4ZMD
FrJHiV7inqtZ2hFLXMNVV+OuK3HZ6bjtGppSSjivAeV5PruB2Z8NO30pcOk1dvXGoJWmUfztzzRt
pgWVMPjQ8jmsqgM8jU0Qv0w0dnjo4XjFD8i4VZW+1HgEDWrzMGODjXcQI/T5m7HJxlVYUf4kuAzN
2W5YYj6jcbop8CFqNBVxJc42sblAHYAPNh0ZFdxRM+az366AOHAJC8ETTeTYGOxl9SmPWdbUg/Oi
mUjJJV2H/CZtGRv2IxTQRaWOD4b3DDBObdqj2UjQ5ngs+LI7/59RFjkQ0JVTNJSdtuigCgQmEgc9
dbJs10MAAymzsDRzO+DmbHB1hrg7sXas5ltnjutTiggJI8UoerC6ry2+0AJ/aIylpMH71uAbDfXT
ONtIZfykUsNzS7DFSXGaljhObdS/DSVwjhNVINuUfLzrGGJMnKpAhokm19dagVgYJysI8XWHs9XG
4arhdJ26bSurp4zu2fzjuPxWDb5YhLRH+F3I4g23wDc74J9FSbwLixcNV20loIbhAfYKV6ftJIpX
Yo8GmW09+Y+c57K86H6AQzB0Fdj4Wk87i1Vn0G6cz1Yj87Ek067BfZma1d7Dm81TCi/c1Kdb8OXb
PJ7xLSk3umZf4ny3TPtx/k7uU36JgUXQ7uKUBnRB0RUIdOrNyO6M7dSoSataDt1eLVcFA9MYzzJ5
XBtS9ig8j/M56XE2E1S7EQjmBDrKGudzPIv1un4dx95usIulGu8x/h6EBPVY+upl5dnPk4+EIbwT
K0RZ6La1lOsOY+ag7PM0fEtMMRwwpUVxt8P8RFOqletFm5bvaoSrKMItn7SzKNfC5E0nPhwGp1WL
Q2g3MuL9jkZ+/JAWBVGdkY+k0TaxdpUK+7sYvqmePxqejbI+KB2trgXsgmyZGMbFKKJyAz8c86t/
q721Z5OS5NWGtqLicQ0/JiUsJ7BIzkizMmLgfJrx6NXgeeP2K9TQcJU5jQVBJgaOuijw9YOHsVZ9
C+ZvKvovudryG1l9B5qB/iJ8G21x84E/IvWTAvsAw2+bKM3SsgW2Jk05yoV5bGBCLAv4potMAqg0
sZeWMi/mp2KC0bUvSR199dki+MNWT4i0Ms5BJGVLLC4Ct3yBCZrptJfKz+bUvhBd9hyCanCM5tUS
gMh726O4MG5RjPGtUFIJ+YO58E0p3sBXo6+qyc5U0TTM7AZHFAcRt1jgkDFgduQerZeOjr90Xdq4
x8ZGPABS14g7oJGgStYqUDgbDXqyB6hKKy3CgDeQFtF7/KM4j1+A0N7CuifiQi3HBTnyDhzvz3oG
8NcI0BSpZewyQcch5Pf+sojwqvXRLLSXSrDTdOBTaQTC4KMlQdizLaGMLlKBYbX3AfWpxSqloTAF
BanCOp/eFKdOJZpPvd7eY6t3dbItFoJt6EK5iz4vlqn37cFLkJSGV802zEe7IHREguVMl9ZeiQC5
VshHvczHGxSWgCxu1Dr1+KUxWwz0ZeGS8UdpptEjTPXkC6sSZuHoIWAtMZXjYBIJUhVlvEsD4aPl
a8asdBXoNbJRCwV91xKLnTY2GQHk7/bygWzJA+p1HzsZEJX/HeT/cZA/43P/+/npglvO9PHzCH/+
9z+m99Y8bJc1Cywf7aPvMJ8f03vL/ktV6VYC/wG8b81z/R/D+5kNZPNttmoJGj9MSP8+vFeMvyi5
FG5tCiN3BazQvzM7/XVwahj8cLQBlOpMPKG8mb/pM1s19Nn8y7XbEOAyR1aIot0Rpr3+6Xz8GKr/
LM78lUb842WoTRnQotC0lFn9+NN8dpwIDVansXZbSXpoZ6SAHqwz+vqludE9kBnYeFN9++cXVf/l
qxqzJtSwCGy1f3vVmLemeOo8VTJwNiUdlNi6fbHr4cEYsVPZWHMF0mZ/ziyzVn6hubZlHP0uOPMJ
yKS5jwS7tHe1k05qqn4KkZUxGnxrW+nkjfK1Kz4zj31GHf2Ya+VWYghpmjVbBOnpz2+EcfgvCovv
n5KlU9BrfFLMv389fUqPL2mwh9ol4PtjNj58s2o16rBuArdLcflqCQ0DYfFLPhqA7bWLEsOiJL1+
T+ztsqib9dSKR9+sriWNApUpLbaGSH+YcizoUk8S4kNbYBIajIsaXed0K06DWtUhrOyIUiN3RSwD
FbGN1f/w5uZP4R8Ixu9rA5UyUhT5u1zl1zcX6AYh8qKsXZHw0Mr7k5c/KG211kT0WCTaxcqjL7Fl
HjXOcZ4kThr1BxwEbicaIoELhJliXZm2E0oMxkAxW7FYsbT2bA6J9i22vbVThDh2Aj9+YpSv4aC7
Vjw89KNxDIf+FNjRq9xnxz+/rVnl889vS5svKq5+U/5d0CvBhDQTk88MuTxAVUzr9GQxggtoRY3S
HiWjcFQY6wuNHaqZaAc11c6Ntou84AibD+SMBhGoVzvnzwf2r9aSLeD6CYQc/wz8klurEKg+8c5R
F2bC2wLlev3zS8w3jZ8/UZBmiqzOVx3NVyhl83X509Uuj/go6CLXbBuclEc4+syNWjzWJYrlZFzH
svL9eYSq/19zzH5jvvJK8ytqKpISrnQLOdKvrygahT5DFlBr9byk+jhN8qtpxDjOIhxa01oZ5Vdf
ubT46AJRLUlh08jE1SZtK+XJXYThDVvkZja6k1t5tTrEEOzRjEQBvpeuPC+62pit7Hwfj7prEBLb
W/7aJjlGkcanuDGihW4glTTaFy8sP//5bCrW70tpfncoXGQeCTKaLn3++k/n00jxRsFtrVwGG/A1
UmRUmTq9jZr+nIH93PatR75U5TP+bxKnZ9KbWPg2A2FJq4bguD69ScMD6SUayYQgwZTIdlRv9kJP
5XaUJ5x+sf5G+AFosiSiMo6qZDWOfrTJiGsPYPEvM6VFOF3ReM2U6kvjQ/YlgGObWX60EFl7pSP9
KmB8IwT2LKeqYLeZCl2HivVsPwY2O2AFMxrWf/84kN2XiypZRHnoTor11o3WBzmXG2ALZHQYJU1d
6w5Ljj5xeM2zyVx4WQG0rf4UTZqBGMWcliIaF2TqoK+wxJMRsM1Aq6qLlMQj3DLh17bCjI/zsfUi
ZimpeIslUeOuqaUVTQEXrMqnGOgGPqprb6YIAswOLaYG0dMfJAbzVfqGbjxOY8ay9Llyai6pHQj0
ruHVhOZno7NwmjEXVnOvh7mkEyRKVE2XLxR/WIEXnRZBDRHGMsMvUQuZLtzLXd8uSIQHC4bgvVSe
hkh6yyOb1MJ8lxH3tajme1oyFHeGuarovzD0EYV3ExXJv2iOSy25t8Q9OrOUF75dkBe46HmlyKyY
+c7bFjk2QOcta9xUZDHc9FKgrZAHFkOMa3BgbK90pJGqYfuQto2x0MmlINkBH3IdXLwkexIU316e
Wksx1Au/OanMH1BnsJXAUD2zFxomysVD4zGu6s18OxRlORe91ror7pn0bEcVcd0sMFG1tAkZYETs
L0dSzhcp4Yi+P0Cp8iQWGuYxYzOOBFvk+aehsz/HqX3I5WZre4T+qDFjP/oYYvIR6Tpa+KyJ4Qq7
D08vgOLlvLzGCiogW8yrIimHP1909q8hAN/vKIZOwaKbCtLK3+9hedpaSZfWlZuUsPHyPvuIexLp
QwO5fsIlkmArKa7FgBK5NGhRjSGTkyCh2o7guJmFQw7sJs/UGgsVM6Qxf1FMiRldMGULyV5kUYZw
nht8li80HF6r1pJv09CePYDomEHpUNcE4ZCtufepzxY5GmqhkbUUtajafWU1kTS28nEsLOWQRnmj
3vtWs4FPB5/UAN5MXfNYkTvk/UMCjE7LN2YYvWZSsxZS+VmVFOL3cFWYfvzRRiiXWsCJjaS+Vj3n
dAT3psAxgfNJVqZxGvthAy6o0q+tEJsiW4axdyLPjWPdSDbMOtGBT/FejZSNzRisRWsyCa8g/hWV
z6YrST5PYXSNQy680L+2hgp0rWAyscCkDYcsUZk8W7upnqxlAacSK3R7//MHqsz2n98fShiDENKi
VaWghur580109GXyuuqkgi1dPKf9eCVEYllaD0pNUue8i0VC8V+kndlypFiWRb8IM+ByGV4dfNYU
GkPxgoUUIeZ55ut7EWXWJrnUcuvuh8y0qowqcLjc4Zy918Yn3tmHhmetO5cDNIvMjihOD/IATapZ
VTZm0i79+/2d/bvypztbxLNI9gXeqxPj0oAAr4Y4V287u72vbcJyaiQue7l47xDd1iuDkgJxJEO/
RAvMmk424D6qQ4YmFd2sxqUj5viQG9BQaF70Irt2EvOnL5qCd5xAvLVLdw5SxVX7nx1MwjUwPJOJ
MzmoMbTztNHCMwuydnquWJYsFJmYzFRKaizJH5+2SiCchvKg3uozeooQ9lUR26PbDUmN+SfFlDBt
ANR5Ppsk3P1F7sLE/KU4PyufuiyBgwyjc6T+L0aAoasqRHSDXcmne/LnRrY4rEogctaNXHC8ZWrc
BRx+SMu4ifzyz/cvVlt+5MmLhXqKHU1DuY3mcnlI79ZtEn4VTuQktAZq8VoYOH0aYUEMVn50unlI
RfLgl9qlkcAFFOcozl/8WK6NP8bSEGIxsD5eG39oTDduYFAp0641+weFd+CYBE2RB73SDTiUZ37t
F6/c1HXeuKVKTWfb9/GKclBsB7kgr9wq/zbhuCIy5mbB4yXzYnUHZROP1hUbhoXWN1/N6bYRs8eC
/rfV+B9kyZl905dPQBjLOdoixuX0szIru7dqhyHYNwc1v1Jw8bORco3GuYrDaXPm1+tfvWvDIHAA
FTQD/+TXO2Q6tdBG6i3Cy+fE6dbxUFwIZpLZhrEns1tLS5+GIXsiEeilHaNdGfi2+/1NiOWlfhpw
lmRXb6KENuXpgNOqeh5rpdom9YBfeIQs2nf9nyTcGUWpucJsOzchHqkinSLGb4+E7tGK89+50iee
raNGIUIeJQe1N2tS96VWOjButLvETp8MjWAR6cAA7QcXCyclUhRHM9SBOW1vRDRZWyhLmzYCqVGl
lA6FwrJi89q//5FfTS0mqQ6UUugmfj7Vm51CEg9s/m1QGnekdoNFz7W7ChlI018MXZKuiiFCfFeG
ryirb9gb3JsTQ95HfRbOV4VW5Wdu6bTOwGTHHeG9xeKqWba5jI1337lF+VHWA9oEFAO3rTNsJb2/
yteRJxbPQ4sLUuEm0e6due4ypk5ft7CgAfKylwLTMhzeXXcysXhrUlbbdHYOelU8VXF/5hJfHOVM
jCfsfyhT6dopHjow4y715wHZF8xDu9ACz2gJPq9Cq/Vgh+27iM85zcT++5dsfDV1vrvuwuB+/9MC
h9Y4C1u1DfLkd2CgTwns4snu4SfIGRAZ/cpGVeFzmNp1FHevtSmvmojcUUsizxG62JjF0K3pql73
onHQGvasq1VKgoOdoDAUGE7orNbUpFaxX3lAe6DQIXxWsuBXY8WvURAwhgyUmqZPMFr2qLds/UrX
LqYfiWYHGLyayypjXfPxmRpheuYM/dVsirGCraepLdW5Ez/w1Gg5FO6OT1nhG03Hy0FUVzIOf3z/
oL8auu8vczJ00SagDOj6aktp5jbL0acV0d04P3Z9ukZysDYnLABDB2bx++t+Na7eX/dk6BZpDSdv
5OfJvr/JKTyNyEapdmOz3vv5uAnt+swD/XLe+Lf+W5LyGETOj0NqIP8jNNKm2hYQ6nTZHIo2vB8m
Trj2VjvmQcdpN79u6v4yMIuf4yC2JIDvehv7qAVR7/vfr39xvsAwg5XGkphm/vlm3g9wzN7RoJYM
cPhOEMuDlgM3u2F8ztT5Vp2NTJYYEgJEXDr/4C1qC8GHarObhkYKWZqZrU04/rYAP8u43iR6dlw+
/xKh0ve3+tUs8/5OT1a2oo1GPQwQyE12T8QYcIkg/Y8x8H+s33yq1C4zqE14ElOo7Ui4BB/fTW52
JBeUVrntDbnLaSQ2rUrFIKmu0jb/YSrmbVv7OwtJkBjwiEuONRM2kCbhhGFfVnGwLiuYsCFkOt8k
PnA0PGFUd7Ke7zD60jsOjau5Mp6yCjTNxOmdD6lS42Nt3Hz/sD6V/f79EotpVyU3hdPGSa0GoCRV
jDHjvZbaLyacJ6mUm1JHqBZoF9kM0U4BP9b4aznXtLYnWnm0pQIUbxhsVFS+NXUD/czz/bQVwqBF
ooVFt4C2AcXIj4/XrCADqCaQsE48YzoP46fwMewsjjfWmfXi07R1cqXlTt4tSRw6bRWIS47UUfci
oiCLzgtxDX//lJf7/bDwLVfhXM4+3mJHf7oqNbmI/LzT821b/GgawOvIFERFMHX2f7qQIW1d42+f
jmaBMVk5wUE5ehsUIQWy5WBwScNF2n///U/6/IoomWq2FHSJQG/8Sxl7/+BiKB1JZOdbHzzYUupu
KNm3j/3ge7CMdt9f7NOsj1KGzpMB5EP8O3d+fEu9XoYaR5D/XMyupsc+LbchajnowNsMA3tzzKkD
fn/Rz0ODi7IbN2GV6Bbb048XTWYnNbN8zrdFMq9V64ki2FXWDGcGoKZ/GhtL7ZlpxFTZBuufNuJk
B89WxiuzgE+0a7j2a5+6bvRLvYhQGjr70WBmB2pppc2Z6LEvfyEMFsGYVBmby629e4cVSzXiYT6z
FsqJlpfbVBnQvY7r/8ODNLkIPS1aaQvx5f1lBqNQgsDucgxKPQ2CDoho7ioULb+/zJdPkpgI+mYG
xXX19Ekmie47PmncW0EQqB/pK0XxQWHckhWci60K8Q3F1Mp6U58gjX5/7S+eJCwXOl0LPka1T+v5
sQ7ZIIynbFtMVOwL5YI3vcCmzsyL+qdtptA0ikIYSll7rE8ndBXCSxMlNmFRAfESIwW6tC9jTxmL
a0WNsZZ11SUEPmTWdUbSsGQvb0CQWxUlnk5MUHeDoNDeRvNrJNqM3Lhr4bRPacNzaYz5TKbr51mP
m2XecyxMrlTBTraEQd6nUQv2ctvF+q3xw5AlXH55o/vRmd7VpxWfpwJARxfCMjjSnk6v2pykIrVE
RqWXVAtb8oMjRd59/4q/mIOkZgv+MmwaNwuB6P0obu24B9o/Z1vdmfhKnyby7PvsV0ZESz9Va90o
YeHlL99f9NO2U0BPenfRk32GOqnEhFoq7xuvX0JhVKABs3V95cPgcqoFmts8f3/JLyZ2CVtZ0OQX
NKnMk21nHhaq3ps9lyxhVNrO1pfzNoRVt9gIY0SV319O+7Sx5Cfq7CdNk6YRW6qTUTI5TTjUapaR
zwCqVLM2IxtLlSq6nKs1Vnp8UVfRNO0I2qF+W5+5/Fe/9v3VT6bAziwRzBU5zQcBQS2CZN6P6whb
c+BMCFfNM/PEf1rfH7YCVLjYABj8XvZc/OiPwwjvF5ldJXOtUbILHDLzOgxoxI9Dg/qmsUgHmy5s
C01t4KDkFSWHG+i1Nt5hMn+Gtxg7ybqenY3sSd026tLNq773wlDMIJg3Sa9S2+8bfxXCXHK1ghb4
aJWPQYNDh10H+Ud1j1a3+KV0zV0e14U31Py3gQHGHH+k2tMQGluAlGQakFhj/LbK6LetGa+xnuNJ
8HeDTr+mRQaq/ZIS4ymZKCr+BmabnJNXbMgVFrd12hV7K8kgwingHidlgx8axI46uCQL7c1+pjsW
l1dE7xI3XW+ydL5Mg0nfZAoCqlZdE4OUeg1o7o30M8/S8mMeZTpCPqfYOm2/Ubrs2e/abdnl7A5n
yVQ3SEBJPMmqiIddVqk381iSX0rbsU/3Yz/s9L66Kw2Hc0vNDLiAjklKoaS6kbJdRb5+IRR7W1s8
0oIU6JUidORfzVsgJTa8YhXW1R+M80lOCmKXXMW5+WJp5UYNe95VB5oKs8IAXt3h9LmKup/ZTPSZ
FvIDI7YRq24iMm/GksvD6vYcsNxg4AenMb2sfrBB8WIKXxEqv6qrhVnIvxNdjzLgdkiLN38W15x2
QZbqL5ZUAg8D+sZPS/lgw8nNm0dtdnT82NVzEOEPDMzssfeTK0W1jmg8S9cCqb8eYMOD4T6KBs4n
MQNXGbKJxldegt58GYcU2CzsqInoMGis3XPCj0/q/C1ogis9k27UJFcCxSFNWzfWf6aVVdDiMdR1
lvTPlewdl4Qqr7FYYsM/mhEDqwnjK02BQ3Vmyvg036uqrTJtLHIjeHDqyUc7On7lN5UotxFOprLQ
11OsUMcin4HVXmviGzUDt9GRP+Hc2TK++d1CP5AOn9D3N/JPx3LyMdPillBOWBJY+JdtwbsNVMIw
bWQelltnkI9UdiFGl9M1u62bvqYJZjTyBa3Sg9ncOcHPQO92Tdlv5CxWk6Q9PSp9RJP2x4QG2W2t
18ZUE0TTje71IkVcX6XrsZpvoLBLV+zK0NE3jSAwJ9bwAZe6TgBP82wZfIxGWOEas15C2kgwRRnW
Mvbd2dRduKZP2ZgzKv+U9fw4+s6ubIONSPrfWlPfWYl8cZL2uVQl8kV7esPur/zM5LVIyCGJhkau
yiwuPG92GEXFxAqk9wCXFVyfffcQWMZeVb1yxP1k8qH3KAuRPEha1txQPjqe6LonLLZ/pCrW0WRi
P46qMwvz533fMhwWPKCla+y91JMDP+R64WTqVG4LLYrcjLhl5uBjUf8oa3n0u/Cg9c8F/MmpKw4l
+Fll/Pn9OPiqccIcaCxyVUrKzOAfxwGHh1GJQzSR+iB/hHb8q8BQVbbGvdZX6zD3N5yUSGQp/2BG
OLPrXbA4H8+W/HqdcxGeNKrLkoC9D2PQqMN0SujIb4u5wh6S0J2hh1mTr63eqN34HIjyrQC8WevN
WxTpiyf/mJq8yOb3BBUEubBrPOtNm2wxNjrrNJToTI2BoGojuJ168y1WkakTI3FbyExf0SkDlqM9
pHp1oU2648m0e7OV8k6dU3EkVOfWx/J6MBqz9vLYXKSgF3VF515T5J7PeRvBDPR1fw0DZSJA1bgU
ypRtJOEN9tJ0P/Nmvno6nDwoTEKWZMk9mSomO0vItQhQq5bZxVTGf2pVQXEs0SA0xS+zgngtqzvO
t/fBNP+cA/OgBGW1ApLslMcI2J0bpeFLykP73248eG2SQ61gb8zW+F/7993UYQyVsNoO51KmI3FP
2aiX3RX+FPSw10MgpjMP4tMBhcuZ6lLfwYCy7JY/jhLRlGU3FGOxVSD3Qila1xWkakec2Yn/E0ae
zIgwAiXnWNugoXraWmhDp+riui+2qsjcoIuQSScPSRzfJYlyyBrSD+b+sgNbglHBuMzqvVXrRyM5
V0D68os0l/Icsw1p558KdEmcOmJUi21Zg2TyI3tTj/VNZBwkhpQJO95UTOu+JuMhj/szWoz/4eKQ
rJaOj0kd6+PDTiCJoDvRim3cwIgPg/Gom8VVRRJGr2nXhQEW2EnfFp614Q9nLv7pmMKLRhrLSWgR
8H6qAHUTwqTRdjjLS/NGibvENbpsEbwcS6vAPGTdicoEFKH+OvOlfTqacmEEuaYNc8miSHwywuSA
vEcxtHJrBUD0DfUxgqYed+GKnKWtUcB5LittLSesJviIn76/uvjiZy9tTATBtJV0CLIfH7lMDbMk
eZDPyQo0eobtY1MZCkkRkDZ7O6C7lpZkN4BKT/xtMdQ61Elo5GXWu5pCJC6dSFTw9lEtQYLZtbKX
LWdiTZUvNRWgWWmLS52Tc9Ayk6kdCLtwcK4jWe9MK7mmEAyGcNnKljqeTLQrkfESTAXmYPwPWUZQ
42STjcu2QGstTPb1uTLmV2Vch0aebZOOSoz8P+DUu+mkDWQUJnVZbEWUvXSRfkiMuF9V9QOSmsRD
NXw1VtGVaky/SihSNPfM25KA3hCUJZOAXpuT22SZcmaS+0IqspwgOTE7pmk6lJk/vpY0hadaz5Iv
IbPY8TbiqhvZ7Phsz6eGDm+gGS/VgM9dkyCndXYk+VCAs0b5siZ0840EqEuZFZQVkepN9yF/fB6b
u9jQNibRE17R8SjVxN7qzfA8A/k/9H37DBOVwKrHasLSbaSd430/2L7ozCz7DCDBVGIEuLKToY44
OaisDvxEUrfbTHaKGxVF7Waz5SZ1FG+SIX4yU3xCPc9cS2kPhD2jCRXtE8jYx8gA80m35MzD/mLa
4QDN/sfhaSNQPp3zis6sWsceqJrTQEx1f6tFLGXUk9w21Bj86j4oUEASLS77c/2xz5swwfevwv5a
hOvM+yflEUTqoZQ9MbX2IYWoiRF9WhMyNxA9oIWcO1oo/5W8yKR4aJeOhz1cf/9WPpdKPt7ASamk
opsaZmpabOukO0Sasio5xTcj0w4IXTOUe5zK/9tF9eNvPpVo2dhMQ4v8tm3h9JcxMu0kZ6ovmjNb
PO3T5LZcRzN0i5MG05t5ssEN1MzsRMyzbf1qbxtMWWPMY1W7g1TGNYw3PHXjkz3I+7idHrMo/o19
cWfYlhdXW4ea7pwWDzKNCDO/7Y3s+fsHr3355HXgjJT6oHb/A12/m3v0GeqZrcWs+fCZbcW8aGpy
tWr2XCEWVl9Zq4Bwese5mQn/1mLMe9KrSRyY0gDocrExmossbzZO83Lmxj5tepbnxuqv00lic/xP
hf3uxsq0b5GRBgWlLOWwhF2UrbWZI9MLx2pviHIFWW/K5cLHua/aCpZq/Fw0P0Yzeahp9Z65m0+n
1pO7OdmoxwrFrBAhCnQpNJF48Wu8fygD1qF/KCbTE6Z4oFJwgx8DP3K9CaNiV0XltjpTlv1yNME3
ROtOUwMR38c5OSAIdx4SJ0ed/RJO5Mc0Ytdq64JoO60kmwC5HkrO73/88ts+bAuX3/7umuLjNVst
zyzCxfItga9ub+srsycNA/ZJg93v/3epk4/FV32CnAIaUw0MwGJgF+qTz9jf6meVPYup6YtfRbWU
1Y3ennky5wmjKysTde92Hlm9RhsYVz0eyCtah9VvEWnXRkHkI2tQRpRreEFmwmtUTcdECVedb1L1
yp7VPvgzWnIj5me2dfCfAtKFJjKiq3NHIf3TUWh5B4tQmGlEd8CofnwHWc1hHzdFvkUhuwNRtB2X
QMik2ZSNelwmkaGSbm+qx1DZWr21JxJ4PaUc3DIdKNPiuZVeGsJlzvungJw3vqlJIpGf+erJWSDM
Qok3iu8vTYi7suvOrLpfzjLvbv9k2FpD0nd6xhAyJaIo+uikaCbase/zXa4m66A917748jthxjWE
lMxfp/rAeEJflMY+/b9JOSxGq9I2rmq/OZRCgE+TXobwoUjic7P954I47wk9HEooelj26ahqEKEj
VueHRhMnBdPM1uCgtKC7mH0inUXhpUvJRf6kc49DM9x///l8MWcinjJUCBYc3z71dQ01rHCnMJkP
0tzbWu9iBr6cId9+f5kv3uZigsEkQM2G9IaTwRjGETmKBZ9O33QHTADrRt8kJE1GHIQnGBdSO+e5
+bxrWypPNDVYqJazqbW873ergVGYQ9xaXHIIuo0DQNP3beSG4LKDahs2prvk/vR6dmOHqPT7gXw4
+8LCul33L7OY1t8/gK82TO9v51RxDEXez6OWB83h4FhWFPgqiv0JeZJ+ue90C8b/coxWLa93gKNR
Yyyb3ff38PVL+O8ncjojNMpImxC2IWL26lr412H8bM8c3sZ6U4Fx1cf2TMN5KQR8njNp8ticCjio
0B88WQXpoZEeF3NQG5usgMmIrSYvrseFAtvKjn0jYl0sQ9pWZIRpavytt/Rdw/pYkiMTGNW9Iu78
HsjVMPVPWimJrWroPJSaOGKdNBZb5OwpGpgprYKypl+3lX2tzz4ZNj6K0BkyfpUiosomtIGdWILE
H0iqAk0gLw2nKnaJKjeFQ+zzIr5vp7s8sdZgR/NNIfSDJoGIzvVDGI5sd2wvFRDQOx0OqHEkOPRH
kd1TdGMuLLVDU2URgd7ppe0n4NUSA8wMVtKkZuqvo3sjw/8SluFVZqi/M11/HMMi3CLsoCgciL05
qi9lfBxpMmwnmAqNAOqmls1V0ZF7PmEF6yb7bsJ4si7V/AIY6OgOJJtsg/EyjfPpMmnCy3loAZ5C
BoAIHx544n/qIcYIFt5lopiJuRPRLu1M9TKdx7/mVtPjX0KR4Y++glBPL3Wq/lpmSy5sFxbutIAz
lfTVlkSEwYNc5IbsYvKhQRbfErljrHM/+20lkOsU6tvkRcabuhY3ZWjYnkjrl2rUdK9CX+N2lX2Q
dbuXjaZcZ0rxFPnj7OY6VcAG0aZJ8By7M28swIVOyVM1GC8IKO6EFqREnMTP40jgT0+tE3wWYV9T
80a8VNugK9AAOtC761M63j7/0sVI5azYhbYxHv6xc/62nXyrultLsdddslTOx7Zfmd1YePMI4rEw
MVYVEcFl/rjrZoB4hvnSao9+xX23Sbr1R45Pne1cRT76w2juJ7ccKuhGCOYZAy/54KK/ffOVcbxs
hPpCwtlDzJY4n4xDpxR/CbG4avv4d+pXL8pOm/qbGv59VJi/yCR7Dof7kA7NSuZcLoj49i0LRmRi
HZYcgM5KGCtc1gB1sorH5j425T1BMRVWqhBgQnsXKf6VjAg+IYPtWVtgb10E2GAiVYVcSXlQFRUL
E9I7UVILL3lHjo/EXoga5qiRoOOD3D8l6Nmy2aeDZ7BNmweaQiChbydiaBL/ooVVB2pDG7yWwIJx
AFqRFa1xUCmMYAZZyaK9SerklUNLvMk0xkuVITNWe416avTsS+1ChdyaVjXxfkmKzwcQG6hmEtZp
wYY4XFQ7fC0Xv1qfSlepjGszQ+8YuFE+1B7/mbRgGoErTvp3nR+SLlyvhYNsGaEmWlclfzKVuIZb
PDy2eXczadNanZL7PFLNtbUk048M/8Fp2pXMwORWkX9RtDbyiPE2Fxr5pOazcwXCDRgTA2qhKEJ+
r1eDJa+HMn/NLQ71iuW/kNe6au3kNc+Lg1mB5p448cLBayBSi20rX7s0WwtK3lqV0Yrthst/Knfh
0xeFJFax+17cgslrWOcdB3PcJVo7/MRqgvmkyjTXrH/0ARicRR8Pw0QG9oEi3EPU3BptgmHRst0w
B1UWpAyBMUvuFKffmi1Kes7AZLbBX8LO1Ll1El4Xmn1Aq7ErezUnBzY/akGde/qkjm7udzddfVUT
5+mi/iPDw1I9ZvFdmU0MS+TLNgm6G2JaeNTABfmV02WlUGdxVHJ0MG4Q1mNtGs2AgFnf6LHRuv29
2JkdRJysa46B3awtIGYZqX7jEHijncGWnLdzHaj4ATNtY6XZj0CuRvxFHnUOjZSzfWgnF8XAR6w5
Pdg4HWhmoVwNkiFU/R17jXBP7F/jktWDZ7//z+ShB8nvggnUD8iBnssn/vmkMH3C3kD9H4zihX7B
DqgR4L76ufdyU3uhHXptgig1jdLZ6762BK0mQEMAwqr3hd2km5Izo+WYr7UDJIxaAxtQwQwz8WLw
CFsRnszEdDhRwdJFoezpjZ15JeaDVdP0N2XUOJtkiogL0ed1a0FNidpltnJWXZg8JxYhZ6Ws+03f
ALruIMhMNsKSBBXTv1lmHA2wMwUZzYxFxJj0PYECt5YNhmyC1qTB99LhwFOfJAo2WCmA1N2g4M9V
ZXGcrW7alcN4FWkgtcU08LUnr0EQEGjQ1GvUBcN2yIj+kY5BJmZn6DjwiNLWC0JRu4YjTAHlj3Oy
ox4InRlW2OojuCgw4pupTS6nLAEcmVpL8HlgX3dO5cPd5QP3aVyv/CTUF+d2tTGp/ropGZDrShBX
01rxpcaqcrB94cbV9DZr9bBtwKCxOkuwkTqt9FZYf2olZfmx+LIof9JX7cnBNn4VSvpUJBiDhJxy
0pTpNenNumX4BTw/smdes6B7KE3+RMpcpGd8fKL8azmePS52W3W8Lgai1p0RcpIGRCaoH0pytQlC
jVLPBim+aYzlc/NIt7kE1nrTEPUaF/GFTsCzquU/HDmh1nOYrmrdWi1IW0sz7bWphGsbjMFKNy0v
wHeIIw+CS9dg721+F44RrnMq8dTBb5XEeCyp1e5iEa6TvvyrOqxIvcaErBEWo3WEROn6PmVx6n39
xxIPvgpYKyHiRG+WgvIhFCUzTOGz0GU07drktw3vHhKo0DaaiC9N4oxWjp2kOyx4q6FU4t3gaL/G
JesiahvG9CuOsBBnq6OsmyZFzO000xZZw0tvkXVIAGrvlbMv9kM0w/MypgtzslkcVQqutrqhxYVr
p65/xGG7ETFwjDTjZuzEukC7tGdT/zBNEOm12v4bZtGeeGe2PcMKwsKywq6h0nq5fCxs5cYER2Uj
7wTLxIUT3eSLoopdC/U5y32Q1th0PMtMrs2KyY64nB8qUYDeJKA8zkPzVLf1Y0vMMlmGF72fPSoR
s0hTZEdtaO6Dhs1VMlbrafK9dJC7LIv4muY+ImRJgQVsxfdWV7wNfCyuKsGeEkvdbTO1LFjj4XHP
TKxoSy58Jb2A1ayCgj5qeTgdatvYI5tSXJk7f800dG1eBMZZQPctWol66u/DIHOwDmxhJrBQw9ne
LNFCBNEri0HDcAEBYUASChTosHhzsvEuXRD82ZRFqPz8K6PMdhz/gNcWmklA8rhp5hKsNsiFdW2V
IOyWZQSQLgji+m/GodEdRGt745tVtoAGs0UR5CfJjjAl6jtVesAbPIe86y7aKxOLmKXNJgKkzjXn
9LkuX9MmWQjWhVjp+njU0h7FDvXtok9vDBv6CHPuT31IW3YZCTWAoDlKu2rWTsjWOtR7dhkm9O9M
QKRPCanrCSLzwzcp4c6DoG1Z2wBtTTcyJgortVLdSyCt0IeNXINAn4Mv47exMQbSe99kaRJXlmeX
MPTcDB2RClJjP3fIY6narWLykFZDa8KSth2vj/+JEQyPhi+UkZ6g1gkQp+51Ztq6M7YEcoRTzRud
B4tvDjVLfyjisbyKMkQ4c1NzybS86Qq/3dlseFtSJ5m88mOEJGkF0PbSDH06FdabcPy7EmY/CRV/
YAmbKygDVJvCkdg380CA2mHI+oMuB2cVBMoDne4YizPWAQ6dfwN43jvVuCn7N8X64cfHLPHmmUhO
jO0rJLJjcVOV97n/BCp9En8En6XvtEQIPAJnzACBmy9z0qysbFrF5as+1iApJfCABDFGQFrqsApi
pCDDLz+6qLRHU0Cbm2GUzNZaC7JL1Lj7CcJ8ZIV7Iia2qbqPm+YSEIEn6JjljX1klb8aAU9hxDsU
ZF81OjlyY3496g/JXF6nenswfWUfRgnBz90eEAssT6a6ltY5Le3xx5gM9MuIqzNi6tT6pSZCyH0a
6Z3FhaIpW8FgozNM+0bfa8pN18OcIy7U4tRFsceLVOtAGvI+11ZzrB5KzTk2EFwLQ4H+8MZyCsNa
2RD76imsqOAX2RWOayNKNmVeeApB3HUBS4CI2EwATjVMBA3mXdQDEskX9FRAQnW788HD+cLYdP0y
7W10Te4S8H5+0NzDXrS66k3pfUzI4jqQwV3bz5daAQcu9V1h9Ud7Tg9GFd4lVgzMM1uOPeRgobin
5wf1Eqr4dEt9+qLVmb0UIq1mRX8Qoj92tf7Hadvn3Onv2NqQxHxb9s2lCP19FqbomhLXibpbg+Q/
5EWb0NCvIlm4JXFafGQQ2X70stkhHN0Fpn1LGMZlrMufOTx/yy4PgeE/z3X2M+Vj1bLgQbHFkwpe
Q3/ImstEUIXH5VpM48EPlV3Kmunr6iN+34OqDvdoEjBasItx4n06W2+Or+5rKbZVMv/wC2XXNh2z
plyZU8FsZLuJTS2QUjWC69dStRdUOYg6+2pyZm+KgsupC49zFP6glMhS5qPPuR4LjtuD6pJLuQGu
hqrU3iahcH00tH2GJXVJqGMuHE0MPKl1rGAk9kQuEaaDriB3a+z4OnBGlUDGWjJnVqmrGn+lfihk
5dKR36Myoh0X71KgzFrNn2L3abTGxjFAo3auYZdrPIhoURbvNpO1LdaDhqpWr45JydrrpPldaBs3
PVy6OSNPwbjsQmU/DCVaM8KBwRCin/WQqt4bDj2Eces7JQGJ6kq3kN4ANvCJrLTNl6DKIdCDyebW
s05fN0qyB2m7bpHSEGSNMgEzvEX6GfU+uo3w97hJCHBGbzKNdm7OopGSplZb1sa3m33LglBTGzZC
hY2jR/LERqutK02LDybcJF3k+7jQj3Wyx6B/cEJt0yj1jibM1rfyWwTU9zMn65qci6FRdvbEFdmN
tQH4cgVflxGvB9AcIk93eTRdmyVbSRZb5F8SdKZKlQ5jI7OYzxpZlSYlgXZvJt3OJNyn1PKdbMRm
AuFRTlQ+tNDr+kPn7LoO1B/WYp+OnK38Vue/EA7djkMFFjq3hpiPlnMdLyH3C25z1D3kfd4wsZLW
BKbH1UZN4rV6YYfLMVbxFjIkjZ1thszBleF8qGsONkZ5oE4PZEPxoDSs+v41ZHOQcF0eNIRqVGko
AlqFc2353AzU1exgPbfBWkbzml7JDf8vG11029HXPTNGVT9kF7Hx3PCx+7z0SNXZYgc7yxKuTaEi
8ed1wR0ReKqEl2E6uJzYV3rwPNmal8Exb8xtXQ6bku2zD77fJskxI2W80G/TLqUk0yikDpFRpGeP
fu9viWdy+5YGdz8dshQNNE8NaPRKoRxpJBLYv+ISXL5KYxgdbFDnSmySCk02IeoN01kQRR6knTC+
l0WwmV0Rz4ceaIBiqusKoCO+1DbfxonjIZhHhwfLvcQjYRGmnulrxadyNOm/KQmvc3IK66xaIg+3
aHmes6y+UTfxRJVdvWKioebTenU2o+6T6y7XCUbiLNklxDcpbHegexWkRdP/7kKqiUEGonsvIu7E
Rm7jI+wl6Qm3u9c5OejSlFj5al2y6CmVSfE3ceuiZWvYcOTWdlFZbGyFzBIGxQxZsCpW9ay7BkK0
JdHqdRJgbwGIBzF1PXgm/nSr5cSHamDSvD4ARuErAISOvXC4VdLW/0GXbqGXpBxVSXXykj8Em26i
Se7qnA1RQdVFJJ4aZZtwLOGzClcF+ajx0xDarfJwQIFseBWAnRTqJKNgq5b5YipfW6iMZyJZAhH9
F3Nnshy3smXZX0mrOW6hcXRmWTmIvmOQDIZIURMYGwl93+Pra3novSuKl++y8uWkJjKRDBIRgMPh
fs7ea690YjSdQewKEKG52s68oToldcZSuRP4ANVFgAlmQIsXl+Eh9qfbsNTXOsS2VnRrMw7PWkpe
i65tG9D/bTE8To513aOhCwl4LCC9MwxWCjrqWrC0DRH+qetSU1eqWtBcRK3f8sCjE+U14brSCEQY
SWBwswUgeeSlSELy6ZBMyYagvlkJFMkul+2UzjV014kggJGjaK43lxMoq8yD1ilzQWhn68bAhTwE
4+inUfZ64JOJSclGIr5sA7zbqhv7nep9H5z2xOhkZeGsRk9biKFYslSEU8mt2YaLzjaXPvP6kvi9
pdJZt6byiPF5p6XRptDtLellhzoO9ykFe79lvheSRTTO2w7fM8FP2cqKqGRM5UoPSvTI8a6r8rt+
YNcVxyr2ymQ+jc6PxKZgHA1Hisj7Mlfh4bFTVIaNIUI01N+KwDnGbb8IMDj6nreFeLpJMokDRazY
iyVAfNjWDhVooG9Lt0+uSqJ+C0KW2OPcEMS7dZx00zU/UtQgRZdeK7F5y0J3G1KO7rpwWRCZ4LbZ
xqth1xaAVmvaHOU+icdtEalH6yUq+6PKafN5FvYkvsBDWHnEBrLJVt2BxdK4Cq6Bf8GcX0b+FaKv
57rsz1MzQO9tl1ndr1tBMnwNn5QMGij1iCq7uceTSiOlwzFOykgIDjv6lpChzgiXOvFOTVOsIpAE
Rt4fo5F9e9S3p7oqqlXdV8Xu1z8V4b87R43vOi0vVxjc613oEjeME5ic0D+/DIIUKvqvr9/9+PKD
d9+7/Jkxm/7xB0dd7ZH4/Pn15ce/fu+TH19eSC4CvvnR2lIg6/auH/f7y/9+/fPue4UX4k++/Bgl
IJ3OqJoWv14jpp4q3a+v/+XfefcSoRMnh2F78+77bw737k/9PNLlm5ffCZNS3Y5oxn596/K/n6+j
Dt7kfoOqIeFpZwWHUpj3OKvatZkozUFvq9vagGtSEkMyK7zm+6h0Z72nQv/37aMPmvp0sGgkI/h0
4NS8kzkOkxkPRYagQcnGZUKOkkfzl4riHPfAJ+KeDw+lafgkUfI6SO7pKr3p3fk6294polNFUAEY
MxNRo7EJ6ngZK/YnHruP+4QIqS8IO52kyN+PJVAIq41Hn5zdCGUWwo2rJpljnl7AJdoaJTIcQqJa
hXZFBs9XpIcyKEMKsCP1c/su6apPRLUftWQx3f/5ht4pGlpRiF4dEGyUocV62ELZU68g5p3+/nJ+
3JHEi4VkBioIFJ7fP3gCe80Kac+tu7iOZm6YUtECZhyq8TG0efCgXZk5GG8cPf86pUe9zKgXeZ/1
RT9of6PhBOLhOiRxmuJdZ1izFSv1RpSMfucdqhAEozOy1XskT13mDe1iyJsjLEpfgOd2o88O/0F/
0iGCVpJv0dJxKn4/CSooML1IGhIlqnSJ9ntmqR08zuQhMvuVnU33Ycvwmyr0fIGNrL52eKJY9md0
og/EBxwdST8mbujLjnybbwZ8xqI7ywDNrVU9dKluUF4oS/dJrQjibLO7loggkqK+JmqQf3JX/5X0
AKUarTzCIB1XBcb13w89FnUXDhXDPBmSZWsSY6i4EjqrxXOk3z5PJ9LssZkZibmpY6kt7lXSCxwa
drIc043F3TQ1LOGpHaUiumlJfS6SDBVtSsaY1wSf6Jnk8H+nLXrzfjX13bAtlAyJgc2pIkpnK8XO
niM+0W59MP1IHQijgsQ8rEfvBoU/WWUCEC5fm2Ozzyw23kdDEQus1Z8c6AONDjwJbIEaamZhXwxH
by57arlV4PUseZy4oukDHDMWtzmNyrL292woPhF7fHg4KMcW2mEwY+8FABPbiSoWaCahhs6H5Aon
5MIdv7Bl81Ez/v308sE5dAl+JvMZky4y8XdTeEXk1qgHTOH5xDpx8igowD5vv1emuP37I30wIFwd
tSR6RNikiD5+H8BDkk1qwY2xHkKZMUefSW+c8//sGPLTvrlQvj6AGnV59kU44xLaD1jMPpmK5Nt8
N675GDxbTTwb6GTeTQFYjVgPdgrufFe9d/LwtSvEJsAS/MkN/+GFQZMh/TEWhKp3p6ujEzeoFsfJ
7Om+S6NndC9HCS6GkPZvfaRfh3p31mzhd6VZ8CQrEkeZTXG36B3nXKb+f39K4JT9Oo4c92+ujtKP
xmCXfCRVmLeqbdwqafCZpPHDUWYCtzWA87mm/u60taNVWa4nVz82iYmevsGb+e9cGfxkLoIZYqnf
r0QKZ3TQhPAxSnKlWNkuvIzQsPGFLeQnSqAPHjeItiVxxTRMPtK7OVTt3CxhgkDrNiU/grFbTJBp
RLAHP57a1l1Zp4fJ/cy49+HAs5Ezg4QwtL/ImrXKIya0NDPgisVdOdFdlrYgIyG8tvvEFfPRoTAD
ASthULBdkxfzzYAYEx26YAxApJjco6tQmvA1FI5gK6Pc+mS59oGqypUiM2jSwF7+Ei9PtldiujlA
jz65T1ttP3P8kz35N7H/yUr1owlCIACDBiG9sH9RkGlVbvlmJwWK6SEblJec3Xhqh584ez46DA5X
qP74K7lW78YGzZnU8ekErQ0bbHQ+zMvKn1vGZ078j1TuYK4wD6kmiy/snL9fozIbmOwyjiMJOU5F
QZNjEbqUJ/0RZwjs02TvqyGBTBy+LinAWd8pFHTgUfQ2JVcNw7pm73uzIyHa+ORWvPgX3s/GrrBR
LCIHhVPwbkqZ6mZyvITB2lLLJvXR8gsCeED1F+ZKoViIYnPRVCaCJosOC3zY+jFGlQBhBTkAuqWE
oCpnJsp0Nukks+bFAgXgro3EbDD8XUZ1QbHjTYVKQdZYHVGs/v6B9Vd3iGQQvfkA79YwdVCbTi25
nX6HVYWFLa1SfS3018HAKGTokiawFHr1yWNfnpe/nDcT5yF8DkbRe06QoqctiTnceUZAZPREkQ+8
g0KPe8h/2Kiz//5TfjRWWT/9ebR3D5h0hFpZRBxNtDq3NkZOqFGc/78/ysefyaCazCIZ6+27kZoF
cVM7A6dyMMeZxGIOakAc7AGuwzy37E+G3kdzF7SXP4+m/35fdIiQoiLnaKb5Y6S7bBvj2lTuA/2T
T/XxucPBo0vTIvy834/jdbRR0oI6lqOMSyW7Vd0cNsO/hcICYPPPo7y7j5JuUmvbAoWla4+44GeC
WBtcYktN/A8/zrvxXmD370ZCvKl55YiXXhL90Sz1T8bbhyMBg5tBPUfF3/9ur8RD2+mY4+WCpl4r
/Q+D0ONcoSVJSjbp3Z9M+B+OhF9Hew+ZxDwStnXP0XxRLwffRWcGVN7RGeXOz0H3v39D3NX/9Z98
/ZLjJgl9Qrx///K/ru5W5/+Uv/HnK969YLM8Lf/2Bevv+fEp/V6/f9Fvf5TD/uNtLZ6ap9++oGAS
NuMtm4Dx9L1uk+byBshYkK/8f/3hf3y//JXz+LeJOTa31b9OzFkm/3H3lHRPr3n1NjZH/tKv2Bxy
cdhzEFWBAU5zGG//iM1x1T+oXGHQx7sl8WVvc3PEHxLvzQ80gFX8yyWvYWcH/+d/acYfgHEMzCUX
7xduvn9++Juf8+vPy/Vx4AQIzr+sV8nsASYk+KMQK5z3iCpbTMNoTJa5ijrv3IjkOQ+gZNYPGLaO
8PPD+WhWPHhs/dgM3rbzxDHtcPJ6oa3NUdHNcFSn8yylW1MiylYHY4lw013TSJsnARWAVilrcLwF
gQCBv8osJmG7opUa9HE7TypMeNUUtbKtvestW1lGoa7QlEKmmFNkiUgVT8xXU7OhRro2yY5eOC8M
96w43mNmvU7oXWd1VaMm6+yz/AhGrr1I1VYYZvOULO8uj3eOVvICxPTUI+ytj44WsYfxA2c9yrpW
C54vP9NL/8vQ21sI2sYs9+yQjkG8ahFqoEgjAK/to0USWcu0njp4HIM79zP+UlRoi45UtC5xz86A
sTcy0mnVVLzHvt3pVvwk39bQEGMTQ+iYJuecdHADLL2cE225Ba581glojDRUrbZaUOD3i9d2Cr6R
y+DOp7ZG90h6XRkTUmf4/TIK6G0jaHgO6Oz6E2ua2tXqmVKRl12m3yyarrPKDp7TouFTG9G1Xnbn
lJNfqXU5z83pBTLpoUBKhQWWdlsjqnNZ+A9WnxJLnQAfydLoG3q+H5fvlG74ouSPJKels9xQv5aM
ldTvTv6k78YSxX5L4lGlQMCDKX8cOxkCGRzNlrYPUlsxbyJMdVXTICe0iNP0SBoN1K+pmyYb4QKP
yAjSYKkRtNrKlKLPGl196VoQRirvdSRiwa+zeKmq3o2dE1vvEKWbijNLhq9aWm71JG1mUdR/qeLe
mVfRY+lUwzwFO4uZvn+2kXwTFBfPegf9ip56+LtZIo7ucPITpAarRk+qo8O5myk9updxo5UO2gCj
3xqKPmxjL9lmXTztPTsHPVWERBiUoI7GuEqPyDlCFOTippr2elihbFe0ah4q/qkX5qw3J5QDeb1z
RxXdcl08J3Lcg6w3Zn0onFWOM3dmxyd6yjayGjrGLlbUyaQgX7bY4YMarabwbe4x391qpr8Ko+KH
GmnljNY/BGBbPCL3GEFCaY+JpkkuOICoKOHhXLAXvMlr404ds23FQ29WRGSlJpN2Y6rDTTMGrKVZ
dM/byj3Q4LbmQe3TKcWWy0bp1sSTu0y5RedW/4D59GEgR2YxqPFtVLxGSjhcB8qSPAxdDV7ZHGSL
XEzbBpvkEDi0eVtvG1qokJQ43WrCOw2j+5LaCdEagE6N0CXW0eOKp8UWuD/ei4qUCaReahLl26LB
/R2Q6OA9EjN4a+tOcGdpPTHvhWCB3/vFgeteIQcwlXXtgyyq3QExLClY3VSme0Izt2GYi53nhQE5
oOGCq04kCaGa87Qbzhkz0VCoXzXMrxtYldnc69LXPuyhR9U5IT/YFgLf9b+QCjir2kAsUmH7mw78
ieYhPINRMWHr6OrNBQdlmDHCDLKQgih/bLqR5jMaocFK+l1aMhpia17JC2KGun2XqQRpZra5L3yD
JPjuzoKMsyBP5aGOvW+2Abcqug6NBIabwqTbkLsxs6f8MYuv3Gj4NprJo0s296L06UMPNMNJH+jR
Dy36YUpIBMpmTu+d9SFfYZBg67FCbVjNxi9GCbAnEd1z6OcdWhImMSfytZVLhKLaFVtqm8EMyROq
4HJggx+CoXILuqFOdWKPTsJrR7dcCQitcSJ0GwYSzF6ZnKXjqWSvDOVthjNwwTZrJvT0Ve0gDWVa
eW6cRJYLQoZyZ+yEl30BltfPNae5dcIbXzUb+r1skHIj7bYtGdxWmM28ZCXGZNmZxrHWYY2nuvih
1FCDZTij6NsQ4N20RWVNJzrl6Oh0fK1B+mKT+hLo3sEK6arSPn+sM/Nb3ZgZrrgBi0bRJosm16SK
J7wtzCAlzTBz54XbtZsiUXOUJyQihyN0SHVEBD4GLYOTJ9RK+Z6n+HqeYt6OoscKsRoEFFKHQW3t
hkwLbj4vQQAt2oQx6s/CdLgnBsnf9WOy1nL5Or3FWGFpN4EZQhzXCe90Cv+mIs/NiIxdT9TvbLKc
H3ZXNwuRONnOTK1sHjhdsTYZRap6PQoCz8rsxeqBrenlTGnAOTpICvGlecs4lOrVZiId3ZGBn3lN
7DbJH5obX5uVOyKEEu0KDfXBLzJvERV4rIuRbnmPBSC1+UQ5bs3XQj81vYL/Joilriba+n083uW1
+zUaSNSB5xasW2SmMSyJ0zT23jzqynwOXjs/xT4yAzrnyC9SnobNEUrhF0sjhTpIlNWAPRLsMgmY
VqOwGDDrbYfH4h46x9Ix8RYTSOtU5Z0IQYKEKln2hg2/FXvKN+pg2aZSqx+VX+Rbi4e6mRIpVE9Q
F9uWDKjODTYluaPr2Fl21HmRRJWPVVTv3WreeeqdWSgrBbPxrhe0zhUmubZ11p3Jg9KywsO5ssJj
ncc3YxpdqaFPRE0aPCKiL5eTTnG/17RdG4TbulBu9ZA2k2K9FmoTzy+LBLxlyjC186How2XuafGM
YOB6Fp67pYhyc4GFwD9m+NkatU8BUPIsGqBqaFiKPG2naeW1WueLUVmI4GbMnOtYq45m2rByMcNu
6Q0GipQRn5dLeC838mJo/S07pIPpaQRBVcE3opaneVeuuih0NwRFrKgkLMc8QK4YQPzVsenaqMMF
TfCXgX3CmsQqtTh2aXHSrbLgcWwhGY6abY4+M5ds/GrVprWyCkO8KR7Gg77z977VPcQCy2mluV+n
yqCFfKrqkofwEC4QZF5lHg0dv697ypGu+8WMWcR1PIodkpLsntCCrtuX+qjMNYQDlQx7MknuMvJm
W3jYRBSyuFa2QtBup+f93K4RdBJihncjfdSbIZgljYI6poCFpmKR3Iwt0agDSa7DGK5ozNk/MnVj
1URhuX1d3hDLDbeOZeMijH2C/zoA+SmSp4OJPKT1vjhKP+xTpFs2CJc+CvqtZkuFubHSW+c1irhM
fsusYh6HYjz7mXBhkZj7sFN/EFTkkDyFRSiLvJ2XBeZ1OmjHNpq23GintvB+RHn3oKT54zTEszoy
T0PfV7OoI7YjTHRiNLSNwuJsQVgb6c3Vd4foI6wH9apF0M+WV+CBR9BH7iOaGOwXTRyhgRPjSQfT
wCZSmYU8nHqQLq7TMbMbYb8uBTHTTbnP7fChT6R+oSbEyCucU5UTt1Px+dGYCNEvfMX4RlLuS6We
K7fbeHr/qjks1x0vJwEMXg8ehjt7JEc3SM9RKtadbiG5C7kGQYIDzdfSTS+++Pjj5kaK+llLkfmR
lzXvI2z7uMoYEBXhyZ27KprpKvb172583+X7fLAXBfZiCLyM/Fg4S1fwBz27n0c4Hhd+mqMZ0tH2
KzVQZau8TxMkVLwauYXz0F4XbfhoKzJrKiFce4ieBUag3rM3bnJENn5N0Gi4Db6ZVnWEL3jdpvax
A3e9jRzQDU6CcDWfJQoAntpvxQZXYkKd5oftNadKJTevYGmV1x7xU2WQIrZTr+zWIoBewxXs86je
aU2JNUbrDlrQtay9ywNJjTG9Z+tJS4KUoNpKCspvu7Svzp6BDlE1mVxNq/jq3mR25e18x5YDZxj5
E8q6q+r7og6sq8FA2ONZuYrg9bH2a29hiE5hHkfApHTV3graW7RKK0WTGnuuMdhFVlhFaG+T2Dl7
gl0AoGF3XrPvcGtWVdxjEZyhq97rV10CJ9VN9+nIfo4bLZqL3njI07Ut9wp6H0ZzxxhfhI+PymOK
MQN2WY4/sGb31WfND7hsKTcD/liWGr2ziOEt8WjEVuCRU5HaSjdPFeNMIJqzdhxr4fmDOk+b1F1y
03zBIEvlLW+OwkMpQAsZyKfRzYVc/DHg64VobJ6Dvb2q+gbsZSGUZWjt1CQIFjA1n3NPJy3N6q6J
PSU9TuDPUDqyYASUogqOD6eJ2ZUPHkm7kwhYOql09mIXl5IG1GauoqdjlfrdOdYshxRfSBDh0xDc
X16bDrzucia6ssF9ka1CJXyevOqxz/s9firS3tjWWQWPcNtDrcf28PI7XYI/RL42tUxC5saUZ1tp
zQo/Ho4qOuWQ2Ntd2ZsvRXZK6KLdVpq3M2PDgEMzb5yO9DcFk7fWKER00DNYWlr8bIYCee/Ytcug
q7VV04tx3zYAUuWWwCv95tTy5zt1NJaeKmLUdspNMpAOnxQIt5T2qkpjfV7XccLFm76IzHFu+1Qc
UpeLoOrUeBvlSShpdy3d+zop6l/w/c3cpkBxn4xXbdYsATbyp5pMW7SsbFVfeWG/UGK/SZ4v+83W
sbeT3FS5+o8/zzvun/s+ACzWaLiGGlXdwqDEp9lWzbLCEDOz3eCuwHFa4Ezb1WN5KLIsZh+6boN2
OI7mLlSDaRu1+QkwJbrE6orgnSBr3IOZVFdGz9Y9ylK2O55nzcWo56if9W3Vcp+Mmof6uiTJXbKG
FmNvjMccMgTBsVa8nizf3/gevNih4S7xv1qj6u1s62BOHtS/fCTbGlHsMDFhIlXfuiEnxx9vEXS0
pIxl7L4MYW2TKmpnaMyXQUIztB64e4NTQskCV/gZEcxVrtevffSqNb21LGTppNP1a1AY33KCWhDX
F/VitA9Bg5o1Z+vOc5ucC5WhU1u8Ba9Xybq3cPxO/ipSGpy/SDw6TnXqc6vL8+yoLebIkkJ9zbVY
BN4QH/xY8Ep7mTsBdnnnbHjcFX6gnBN2H5RdjlNG5UH0kJorn/dEa5x/MHHo2E7mzX3WPnkaDjA3
aG+A6hIfp0QGzyrvbLbyyS1niEjjK113cd+aK85ZO5NFiyi0jjhrK2+4utwOSFLwh9bJsxQk6JhA
Z2EZbcOMqakdCt7UyMdgCWSkKkARPpc81w6vTQPrRekEBtGSFshA9cRJoRklTvASDPm2lZp5W9Mf
1KitF70Qx3ECQBGgPUqzbTJGDwkLFzk45bhUdT5p4zc3UbzJ/GwlJ0Qlmo4+RA7s29OKnhUOPHaB
JsnzM7OjsiT/lOc3V0rKPaYS76iywPn5drzJYhsiZyXKO0WnkMrKIokZloIFPk06sYsEqtK8NUGL
2ezCIkF1qJATQjXNFZTDBNuR3NkyZWNyfR5thWdOjYmxZM+d0YrIA4e8Pp+5sBi/Yra0L+dGMZjq
dPG1hJA2VxPm3MvlEPI9Z0ACWuOpdHhb8kIgfjtrvQL3xF+WuUZKEBn0sw5sRmPbXy8lsyjlz13O
7ygrZlMPQoRE+FXatMfBHE6RDBVO052IMetHDwSgPRlTdZuEQ7LAPjltEgf/UO7iEzJ7yM69UBKm
MFYraowlQVXqbjkp48EeGMTWUE2r2lXOKak7lwnyMnEPfsmSrHuxbIpB1aCieV7Jy395BAwWGiHX
N0Hz8U6hY/IEc+oblqMbgatqOxq4dhWvjyVClHaKGnm0vomOj0Xmb5jOa57L1CXlbTIE5AzmFWrA
gJKZsBeWsS2Zame4JupFNbhn1eueiqL+Ehc8h94UgP9RYn0bEW5Q6/29swXvX0OjA0xTlSVc+fM3
PWWrsmsy0QTtP8GoGbFVtunexhka488lbdTKmhepmxOkyAURd9elaJgU3lm+MyUDkhb7X+UkIK+t
cJNXpwEEtRuy8qaMQPwyCMOWUVkoS1nOdAsVNyZ3vumLY2ToJ/0zntlfVADyEyHllDIdy7Tddy0T
ASjBbeiuIbi3jmmfsn6nMmaGz42trfOh/WrF0hBK0/XvT+Vf43Q4MA0UtCdozjQgFb+fSlJXkd+H
HaeyKlc5gYoJuB1ZBm4iZak01lEwLctZRLbvNfnIb1vAilP4jHCCDb/7aLB8GNW9FdYExTQzSEHf
hVzctNzNAamfDvwCoCpbWgXPcs0wljxkPm39G3/p0PBByLq3TGy+ENsueNQ3Y8KI6NcHY2iuep0b
T75zOf/18XCLDcByoueiq64Z8wAHuH3tmCmsZN1hjSGFPZYegtkBEMQRivazjRI8yo9yio+ZgVuD
2q+c5EbtZTJ5Zubo6+yRX8Cx93MhJASzqVzH1AZkkGyiJKss5bUMWLtcLtl/qz/0b7d/fmspfdRl
+v+wPyRlkP+6P7Run5rv6VPy9LY7JH/ln90h5w/KoyjsbDBotIhcujP/7A7pf+jybrPBcl1kpwz+
LK8uLSD7D2qzlg6OySWXXZXU01/dISL0eL1JzA+MTYCf/432kG6r8hZ706eHC0zXFT/6pX8FR1R2
h9+M3LiH4m5MWbwW5YDZWe6QSrZKRtCfFPdHKndQsk+1gdWScuflCF8Jn4uyL73cd3mleYz89pqe
xDH8liluuCVI9NpLjgObNqlPoUT8TL3rzpG7upLtXXftsdXLtEja7jBlxM09ktdjFOOmz21sWQpS
0UVLIzUAkjYLkGQv7cHY5XJfKXhOTsPei+8TNp1Jql2NurcKWiGL2eEiH0Ig1gl26RK7SJUXFNnl
LnZgN+vnm8TnD7pyn1sJL6DoaeIJzc8WW+FJu4talocxjdaZCbZ57jXTK+5sntxfhJW9QAz4Rg2u
X6jrRpfdGJ6PeuOdqPLhlaUHwsoneVDxQ5dWD9qv6NcQH8wZEvbnMbRwGPtzb3DThcM23yxgIIEt
zRGGUFK1SypeBtVF36A64I819g1lXw7t9xaHrScrCSMlhdIRryw46LsRZzmrKDtgmmLhVD5SUnvw
ooC+gqxPjOq2hbjqysKFkCUMjVrGJIsagaxuUOUAL0PPq1fP4qg0cg0fEx/MzvO1pTwiyySDLJg4
VE4yKihOYg04V7EaOBuysbUD4AyyM4lgX3gOgXB+F2qzYjJ4fJl4rSMHhb6wfwAVWiWwXax2iNc1
JIeNBmaGpVPMtgM7DTvYx7wtYLnIUlAri0JZ4pSQKbJg1RSsbjWXlg1prRSxs26aFQAIDGVeRMNe
IXjcCw1Wi0iFZCFKkSUp8qT7BUQEMUupVw2JHi5qKljNuXNg+9TUtRJZ4AqodA1UvCg6LyJZAiM/
W1lhS6rgk/S48SJqZVYFvMIrh2LVU0cLqaeRM0Hbdt1nr8KZu20PscSYY9JbT7IUp1KT86jN9bJI
15f49CWcwI6+aQk1KqvrDy6e68CTCxQqfbEs+bnU/lpZBBSyHBhRFxyoDxrBzaQsNGqGxVhfV72x
q4W5zFltljhlTIO4FFkC7mEPHn21MRfTqrw3PRUonYKDq/H1kKoiBctKLDLZ5SSrPJ6Hhvuagq2t
2dN4bYSfmOKkQcgwQAnaM1r0qHrwXUovvqqolJZUTO9w5R9aWURtqKaiJJaop2HjyUKroOLaUnl1
KOzpzZ5C16OfhledqGTKWc+2ON3EGfvuBs5T6CiwzptmG1GNtmqUU3FEWUszYpeKcZAcuugUNhHZ
G3qTEqoRkjobVY+eDNFAPniFbEhb62NTLkQxPdD2XAQMXkywMqyj2Vg+u4VcLU6pBmnDqqQxuaoj
duM+9OVEhPM+NPcVYbrIykx/b2G3o60S2bDg/XQV9lZEJkPaM+i4r4CPUDIBlrmZYgyYbOdntjN4
h6u4ITthyu/qZNgStYYeHnFJMcEl7IqNboc7pEGvXaLNGOoNDcSgpejiZ3s630u9dZ+msWGFGotw
q3U9Ahhyppd6NXRrH/wm0MVoHjRjeQ3UfB3qARFgg+ct6spuN1HarZ0WW67v33sW3TCdmw2rakEP
yNP6lUqMb1njuh+Dk2kq+dxolW2FvX1XxXR7QxI7sKb7h9w1KDgHubk2xLglEZU9QYI6LXPj7+Pg
vDAPkTbjY6DMGmZ6J9baBfYLgzu0PUW4fhZDQvk/xu0uxEQ7klAKZ/KY5GAjzbJW3YV8xDZ3JoAr
wVVTq/GVGWjdMQAEq1mivy1CCI4j0TVb4GMCy33hz0fPowOFKLxhOm+FNzx2FQCkAnjCDdVgYz0W
0u3s+Hdt5JIXk7L+8QfrpJSheR/GE5OuUnxv+mGFsoBR4WL57zHwV6YX7ytXwv7sjedX0Vcvd8d9
DgwDBcNcGfT6SvFjk2sSenO7sYx9L9trZVVhFxypJk/ie2Zrx8HKrGs1BvXlB6MyM80ke+A5qaPg
U+PNUCUJ7mRvgVzYWiqtSVbCoMMzsdrVVFjVgfO84e4kFqHV44OV4mchPyQ8+YYKWIQGlRmZ1aZT
q3HFIhlAEFgb6DGN+1APybkOB/c7qoWFq+ffxt4pTnEA1cKrY3FQatO+CkPBZKDAhjPV8MDu9VCR
i7Uje/gcFj8ChwyaXCGCZugSMgbaZgFOSUIeGKYwLNi3L0cgvG043k5d4c90i6kVRBJ1735tpeUO
tpQ2GxKx7BUI0upVZsVbw4NhpOsRYKy0zBZhYPDsChZ5xTkqmxI+h2Zeh6l755MbY1Z6CuDLuIdb
Ny2uie3YBUp6q4zdqe502q8RDPbAwLI7OdjAY6/YFbF5p8nuEF4zZ1VEaYw1XTf2oxL4G8MOhkOZ
cSE8L1hEVuzcAwNysNarD6UVRAvN9sdvdMRhF+Xfck+dgAsONcgmp13orm980Z0x2wyl0UJc0r+J
yXBPXRDfNXQZifvunwynNpaxS17ZVLvjhhzRfp4g/Z2lpTPeJY5/D9f2puM+vzJLw9kksd8uhIs7
1q2AH/NYVybF2w1KH66CyT+Gun8oxq65iprqarTZMrojlA54FXiiXXdc88yC2azYcHwqx5t3oYO7
E4pFGXjrLg/Y3ebp/WCQHpkEjBDFGh4rLMzLrJ2YF4vrSRhk9bi9tqEu8RTEdrp3QrIuHC1UiWBi
Zin9+AwnjaZH3dWElSJxqKqq2zY+zAXy5lhH5Mq0V1rjRQmL4YaFGB+CvATLHo/DFP6YLO3BrqZ2
GzrVSukcgnYacklHSAIdhaGvle5BCNOyZoaQtpBouehWb9RiZg7T8JTR2p4RuNnfeiV6aI2nCvO8
eaqUuLmi+mHetOF9U489/UotmGdFBeOs5oGTVH645wY9c+/UWz8d840fld9YNYpD7rvGxpm0Vzeh
jxkTTdNE0KI00MnR3ux4wHKu54YEK/Y0fdf2GBwzmIsh7MWqRboUD/E5gcpYSzyj6kY3yJAAFHnI
CiTCMRHTzg4hyYxpsxaUmZvQ2ruxti7cgHHiLGC+0LwtvqjAIQsJibzQIpG3ZC5yK/8ra5J6XmSs
qQbedw9ossBNPlrlc15KWpg3LySRso3RBJFPAOplclkaOdcD+MoQ3WwUiedU465R9MJYqpOx0DvK
KnoB/TIvS6ZMPQ2WdgUKrz5rnI14on3RaZt0nMDljEc2FwsCEriB7SrE58pdUVOPn/L8McnoOemy
e0vw1jls8+89bQsaZDhI2665jcHoH3TpLnUb736SflPLSw9DkzXrMDg70mZ7+celowhLoGkTbjHI
C2++eflvkAvayO//+/O3qon3qBv6+s2Lfv7k/evzi2cX5lS7m5zXy09/fovGRb9/8+tvvnt5VQW4
Y6v9X/bOa7txLNuyX4QaMAfulYQhaESJEiVFvGCES3jv8fU9warqzBt1+2aPfu4XBikyaIFj9l5r
LgbdihrSsdku0s3J/Lj5uLZu5uM///bbQ5KHxflx92+PeTzD+vAv//Z//nza/6u7p81jjfeSQqCu
F8exS8pjtlaMt/129XH7z3sef6PFI61RGLSKRRmwk5ry+OcjHtcef0OvYFNE3duwfwmTtqn923r6
4/GMj4tKHROay9vLGMXEYxiSCfMC1YeHLyQznRCin01bN25maeWxH6PqaOlDlLNW+xoh1gnGZf3X
W0QJ+K9rIYqisRnRMCycfNWkFEfYVsXxcU1KQq6Fkb7PKvAYiqTRK9wuRGlDdx3bj8dLwcmFv0Ed
dNduLypVI1/K9h6AttIXl3qi02Y86zHqMU4EswatodsJFJzGqI6Pa4/71VVw/+OPj9smgr8DFM/9
nw/551M8bv/lef68v+rWOehSck0aY2R2wpl7xA7QHNN2OqprhGXYAAa5y7YvoLcIf9vntWlCUUU9
M20/aRtJ3F9uX/Pj9uNaK0WjY68gnh5/e1yIDcCgMcpDKtp+DlEBFdGw6YDmUccDDZDHd/C4SLZv
48+bj68J+JWa0+Qa2gwxzPbFPS4e9/158/GfBIiNf95LdY2Z4XH7cc/jgSnEiH2oPIUGfewI9iAQ
NmNfaDCU260naNEQW0n+m7RXu+/ORlZcpia8CuUbbbFDuY7nxuAnKpVANS0/6hZw3eoBD7dbZZIH
td8pmV8XuFqZ9USnhCFAuSlDB42jepZ1leS/dxNeRibbvimR4BVHQS2qb+mLLAG6SZYDAlrfsEI3
bvtDrxPuJzA0KsBX5MkDhNdkXotvKqtHl2Hw2orGMdU/ovKPbk28QmwiC9XRdT7dNNFcRi8S5dsP
6aML8poMMCXruXJAVGdfVW1x8i3m0M3bZQ98K0x7V5p9erph5MZDhLJD+uzb5gvutJdx/sSs4iVs
ebO8PGuD6ZVV51NgcMqx2RuiOFXETEG46U8zeMF+YCGotX4mi8AsUj4EO5jyY4rE0QShOYF7WuGP
y4Z6qIR1Nrr5AOnzEKbKj7lY3oZQfJmS+Ly237SBwm0Un6EDU0dNaZCv7Ajm09gJzm9Kn7WgozC5
pSnOw9IfSPI6tNXMQnX2hh5yGeDTPH8aR6YSaT8r2U2ekNZ0FesA8xau1n0sqhcLNXAdExHO/nHX
J+Mr6+BLVqzX7QOI+b3P3MrIDysRqcNsBlUx/cpy5dXQtHtry1dgrITBquiS2IFlqDtjep4lBltN
+zlHUSDjec2zgX/La20NlzqBTkeHNDSV58Hy5CoO5r7xCU50c0qupub2FGMqVyusQ6rSXLrMqNH0
Pj+DRQhySfVrsyF7BpEfyA+QxUezJxpzmE8VkklDRsKjJL6KTWWZnxojPSWpeoDVt+8hKDb2/BKq
9VMmr0fFyo+rVF7smVcnNtf6sIhPq1gFEL59lPQPiKx09lSIHCG9Jt3ryaPTEGlmRhdUVe1nIXvc
aDmx47ks2h2Q8SGx1FMfyc9gtq5DmiLvN/iwqtsnild+ixF+pAvgHRlS+gBsanWMmR9G7vYsG21b
gjsTHgfdPOtWeWm1/FxaamAMySWzdKQib4jKriHUGCMyfW1j5nbJJ0joD1DVpsxQQ1ctGIR6yoR6
rKv23FiaZ5lweTWHc5BWlGgmJK2gliZqAdK+D5GygrjA0nmrqKtnw7uYv6sLmsyuP5tJ5Mez6sU1
g083ONECUyfcN033LJcRY2byo0q0p7FkurOMoA/vyGwDebI4DVhqzstJ36p7Y3+cNCoU4iRP5i0d
BjczxmBNo6+zOsI41p4oHxx55i/6nN/YUe+0GT4jVUAWL7Rd1xeps7YkJACIECtTqGmN7OE9PdQt
vjFEfxhPdKV5str+Xa5Jf2rM21qLYwoQp0Za2pvti4QudYiGwzqhfm1g0ySuUTNalZHPCMWmdHiO
l+wpK6dvZvzH2iuntKleFPTAtMj5ag8SB5+xRi/xQExm1p1UM3egCTl1r/IM5GQJ9Uuuzgc5kS/T
usIqo6inVLdcDu9NvLxUqf5hF+WXNO/Z8IeHvlo+5DHzKVvuR+QXdV8FrTmfMvpjuUyFbqbkiGLD
6q9SW9FjmnZmSIN1fLeK/s6+4aDUoU8i4bFUzlADgexW5x7h7WhGt7DXg45aiGjPJc10mvEezlCa
QADPakb3VLxlUv+sFqxJ1/Mc8hXL5b1mc5BRgbH19VniK65UjiRJeTbT1A+V6FDWBpTO/phr8SEv
7Esi9S9DUroZwmhNS524yZ662bgao3lj+focKhb5peGbACpgRuWhWvtDJCmHUAovYya96Vm2Q5V7
aULbFyq53sOGGpSCDCFKrcleCEGH8Q0wbbg3bqYcH6o+PlbS/NzEI4VRJYjL6JaU1pNRqoc1T5wB
LFQBpmjQDzFLfjlFYr/OwK5GmLkWHOXkkk4Z3VHdn+xhV+nJZZrSE1jBqySVdy1OqYrnwgMzVOmQ
tdTaiW9a855MjUP27oFwGqTtKF7V6BCG+UFeqwOxled8/iK142EqXppwPdaq5Yfjyvwke49DXMve
lyS+5kQxdzk6ftR1Zhuo1cAo07nGiFFB6b1VXi4KR0E4LoGcQpHsvoRW/JbQxF30OaCQvsvX8lYl
Y6ChPCLZAW1wF/SvKQgHpBb4Oxg3AZgWUemGblX0p6l7LQb4Obp5a2JxMYwJelR/yCpY58RQ9Hp3
VHL25WNxzsvIy7LkiPTATfvwE4bwTxFln0ZsHsOuDMDfnRCFc0zDQTOL25pU95SKYmYJT7aaS5n7
NnCm9E3W/QSglT29WN/N9j5l1yakFbnXJ1cHcRpprtJ/bWzPnHzKaar5JEjXMzT1Wto3Uigp7BKu
Nxi3zK5emi5/S+YoIACGLYnqKOkTAc+2VhMhACUs3SquY3yvreqjqkOwV/E+jNUzKLijbgEiXdKL
xXiyLEiDKQtfRKXvq9J0TbK4JykmnBqPycqIEK5erFccyaAKE9XlHQOi+2qt5TVqEk/JE7/MKCFK
nmrMQchqIvT1vjonpAr3QWkabhNdctQewhhuimkyLbHEFOPR0JKrLm6tCjTS6py6ytw8E76YVXdS
czeWSmfu5oD92MGQ6SzoTiOoXMaM+n1xxkSRZ7q/ZMdkNoJqrG+aiqCv2OCtrzYk3tS+il6/Sp18
FHLmkVjoNPVerWc3zD+XGWU0lF4bFqMVT05XzCcK00uxMACv+8k4zhB++1ANymG51K1A/ARSL2y+
sWvOxXGGjq3joLB8cnrBmG9j+OIuzGgwTD1jjI5xWZ6Whim+kb6xm3QT8yXLO6+BcDjUJXXw2YMl
mivA9hNBPZ1ypTXvqyz2GzxHuki9UrD8ioIhZrAbKkdR64NNOHlZfreiEolA4hZUzw202qCuL3LY
wt6dHNsKvSpfnwlXRsZe6y8G2TcmPZpKD4Oy5I2GbJyjygNaF5rdM/Lo04xyVVrmH+g+b4ZUkZ75
Tsz8cYkVPxuWt8RYz4ZFYZY6ppGCk063BJ3s2AKGVDQ9QKLpgl2lIwyRVN3KzE/hKs6i/yj7+mxq
EeNRxl5icnEt7wVbpIUqN+EBQcXU2JqMKe2LWcq7sqGK3YZw/nS6OJgb+uu0wngWlSfFy4EuBkKx
0E/CzFeNwhESw3f2OhOlEUlhIEflJW9YfMetQ8HpPojW1wm3KSdYrhVnf3xfq/46i/oTN+urFeLB
MmKP7p4Dm4Bw0q+dOjqjINuBDU/DvNhOpP0sR/iL7rgx3GRWyowcigIUTVfubYoWPULQs9a8cHio
PhV1COCxHlRh+ob2B9U8R5NJZU3jk5Yutxgm2RrNZ56QVkp0lCNOlQ3gmDF9blhwWoKtH5FKIY2d
F1eRP5vEl9uT08/0zHArxTHxtnkGkbt3Vr2mpra6RUrit1V7zfCcU8svsmZfor3StfkkW90psyZv
yHRH7yV0McAAa9nVFJ2lPGGdIqEL19wrJqN5dZNuJD3V2Bk9xt8SZGQ6O7WZcSQZ53ROTioUN+4a
p83q3XmjjEp+RafUxa+kVSB5ZI7qMMVNqZ9U9Y6ImmfpnqfsUSyU0oVM2XrwB50OlMYavwsYvin2
hqisNYTnx76Sdkir/VWTATRCPJ4buORAqTZvCHhxtfqSqbWrYcwzrZPeEYUgyW5W1m6oQzAmRyXW
XcbjI5VKb6a/JqAXGrzBOEfvOlVBhPyE1AHbDj0thxuqKedErN72sdEd0nioglzuj8WvZCqIAL6G
Nl4LVfM7Ytilxhdme4il8TVW4s8tbTms5WtjsWxgcVvVjOLsGmsw8c0maBxZq3ezNyu9i0GAz5HD
tXibgZw2Kr0g1JtjRx8tlQgMYIPT8iHwnUg0GQczd5cm94V9WVBVC9aLCuNzKNarKaegq4Da5eY5
XOD86ui55+8w6N+zwT7KbftRF8/Dtj2SEduzgB966to2tGl5uU72BpxtqVMKIlrTa5QYz0YMmbXZ
rBucQGl6qcaez1E7RRcztHcnoWlfIe0HwJmon7eK5of6yso39SVb8+k472b8T4Sme2Vs+Nm0DWPw
y9rlkFryZcslaSE+GhKrpJ6xnRFwi0xOgfQtS+yxRjm34gTmwSVI8qLXdHyVEQ2kQlvAcKtm9Du7
g0bmx4l6GLHu16I/1F12VJbWn23VWZfaAdvlR3nkW+rMxsW4UQs4CKDKI8LzkqFZi2HYNsJTgEeC
JfUG9D9lZ8PT/xriVMpUf8iM3UDXQDW0p4nht5Quwyrwn321VKjwTFjrIDDYLfukbPatQVVG1Q4C
v11SVl5aU0FtZ3f78ZCkoi2b9voIFhWCls0zm1t5ZySykRgVTXqOajXYwuoziLD1IHs6+BOFlX44
haH/KP7gsgI229FCrHqNAhQNqeqI+jCV3cfVx0W8/RFst+VYrZYBG8gq2rBQn1ECbHchRdjaD6G0
ukZh1MzdMkRaYmppzUWJ6i+T6T/KH79VQ/78239XRUnG+Fs38EYkGGm7jGa9E84d+NUu+9qqahbo
E9Wh/11Aa6jL73EtLHwhlJKUBYcWXHgAGMIbpcH0/1lhEx3U4H9WvzByEUBQWWyb/l3zeZR0Rp3N
OxSy1pErkm70eqatpD/1S8F53WIsrfti+owIaAW2Xq+XaUyNe4Q9xZaa8TOubCuYqnx0cIUWL5re
vxdVKFHYYUmk1XL3kdYwnKvwvE4mcTJSgv0gjFF+G2P7mRQSByaxgsfHzZjmUYbT5L0Z5uKyYSc4
Aez2M05ttI1NngePh/WR8I059EVNZvwcDwOu1Ssba+W6Tv0XW7Bhk3IlC7rQSv2CNZQ304X6NFfD
X1oriNkNXk1QWXdJixyzJi3C7NTKJakbdui4opZjb9FqknbLupz1ipE4fTRhbAZmuTcUsOh1OgbI
r6dXuSzz5zyqv5MtQ/9mtTkpiMXaEqhmprgnXa8yj2pj5itUKfIEmmvDJ3xRmuI1m3TNbSkRqIbi
ZfMsvWlL/0udlu4SK5g0C70AvxqGXwhqGYkHTN+n3JIPVa6sp7kYccAqGUJntqu9Ujvwsc+DEKxT
8a8afG4GPp0CZ4wxScl+ZMv7iOk1sulVnYmVkKJjJUNvPcOESoB7JgEwGCoFJfudrVKK5NkNFZqn
V8tCi+D2CvEqkrdMZ71EY84ep0pKZ6L4UaMqqCCQ6oIBw1Z9vGP+VKmvq7F4sikDu+7pX/K5Rz2Q
q/UZ0sXmwwiW9jKiyEAxfVrJ/Cg3WU66umLA71KAGUV9UOp0/UxMSQxXddMc8/SFiGoaxyn+tykY
8tLJR44FW/KqkUy/fIAGL2jQwV3tYlduD12t4s/qoMOzXFEONj6koSzRwSM5WWMvM/HVdfFBonKT
mJa7yq030lOhWEspcDkUIN/NXwa7cXorqMXfIZWzBu+eLQHpfq1ck7iGkOZtldmekZBG0UZOKhc7
VHPBnMX7AT13FX0VPUbJBrO66NpDhnyvK+kEFx65Ejx3+RW0S98iWPiqac8UOfQvRfgF3aqBEbFP
jguzqhwYpOEMyylSqAImhTPhgpLqu6Keau0SYmKL7CPwjZl+bMLoFHuioMjmVVbqyW8Yh9P4rTWe
eS98DV12n+1PtX1jQsTEG08U0UB4L8NrXzKyK59psilYcHKCbcwN0+uXCjryTzqs+1zCcCG+cU25
s5bOyewgVUfcVf1oIvRqow+d8+qYVDGEXbx5snUu1cXRIMMrg4EtEso7YQq2yUpdgGzug7kW32dr
gYbf/8GGCl+9pZzRmd7zp0mzzrqQ/Ky+TnPqdkr/yRqJ+golxgZJI+qKLrz3yrVmjulta2e2zwuy
oN5CFlV83SCm+UGfqr2oPh+uTpb5cZbwpWqbj4xdoNhM8xqSYOXQpyCY6V6hNGtNXqWiVCvlwrHS
4SVTVjqsGki4z0gtObOlZ2F+lVmrVOMp6zp2BtNuqbP9wC5041WXiflmLSq6/BbU/3y0jOZlKRN/
jc0DJjxcB8vgVlRlLRFUdN/lBZ+irl1so3oTlcaGG4ia3Pj5Kr9E6nSQu1MlbH/N5GDl8MfYFtiF
/ZG2CkXX+YTT9xJXy6EF9d07RmSTUjjuzKnaGeyMa4dhJhOHlCUfXuP4kKCRoYderOyuyc1bX8fh
e636q+oTgzIymEYv26mtqH5O2O4Ie3tEByC/ofaIiB2qn0zpKRTzDpRnbsCP3iU/jGw/vdagSyZX
1Acd+LR2kuBIRxhe74n1xUq/jNmvlPOjk1W3LgsfWNKVSGmnXDbLY3TAT7vZRTI8n7WzKOPbwho9
hZ+aD3dtnI5Jx4krhx5CLm/sVbokYhdH13ZeL4QGnHNcNawwRin0uiTxt1KDJPTPoiReCOR6mSGo
rQdXB+WyU/AWhinCJAk4q3GJ1P4STkTkmdXVTppveEDlu2K2X1Fj0h/tnmpzfdJwu1ZCPlGtKZkt
xqF9bXFsapPks/3AnVU6zczaLpqQzOgczenTgJZhRI9A39+pE+VgJrU3WLc8vQwFAznZTrCVpdG8
1wshJhArBtLWt2yTn+HS2jdLm7qjaY4zQ5gufwOhZXQgo4U0LGzy1AkHXUEs9kBpuTBWwUrAzH/Y
5hlbSfLdrq2JSYMHTAqrp7kSJ6nAm8UwTLE1v9irof5QJJYuky0ptIrb6BRWuL4zRGafVmYfH48w
GuQ4rS3q1woDEYZkOd5PgmCFYkCMZapRfcxH03R7unRs0UPciF1ovjUgYp80e3k1puQpB652s9sO
BC+sfNrzdfOl6sNgSW2oEkaaXyJZZtwZteZLRgL4HkaBcl47Nbqbq+yPi1l/ifvm1TKMgYwP6wcZ
S9Et6nXphcItsI0yqJZY5oiW8tc2LfPXpDvJc9zcHn/RZa13Z8WS3cd9+WhY5zqPnmVmFNyfzXEx
R/tSqjnbgu0aGzX70hn41RZJ/0YH6vvAsrz38jWtt1F/u5SRLJ26xUz81EreLAkR2C4EL3G0tovH
tUjKnjS9sQ+DVE4zs/n4B/QNupOpoR0NJe72Alv5lsr6qyZyUVlkAPjY4M4Am9Tz49qCq22XR3nl
6fDa2PvriAL7VmKYwyY4J/aF44LKggD7zyKXoWztxwKTZscqNy9mOgM0C7p5uZlDJIKMxv/+YTss
w2hkopF8lnbt2+NPLAADAnDaa5qe6rSGT6CZOQUD6COPmyp5Y14x48R/3CSC7O3/y8L/R2yQspF5
/8+68Kfkx7f2WzT8F1344//8Wxiu/sMkdUNn5U1giPogSP1LGG6Z/zA2VCFRqbJuwQ3CjvFvYbj+
D1mFkgckFvKUhXfiT2G4/A9TNnWIlP9PwvD/MLkQfQyNDxozbwB5+G+4LjNHzyqYpjH8G6zVW8Jo
WxdN976hCIpY7BQWuCYTJy6wsGXNs6LM58nC9y9bFhLD6UtilsG46jT61ROSvadFs7GFDsVbSGX1
L1/tf+PIQQ3/Vwm7voFSZYDRAiinxUnzG5aNwMVaR3WL9tasgqboYZjQJSmfGxFdp0b3xfqM//Tw
P7+ospli/iKc51X57RR4swYqfdtCiP9fhfPYUhZ0pa2nor6UFOKZpYEB4Ryxn80z49j1yD67r4hl
nTo7qsMly7VXKzA0In6IFetlA3iDUf4dQFrZsIz/8b44oOgG44b+D94ujmO9XdBXeWx2vIXOQRFJ
T+RPTCQFzCPEA7oBko4ZzxJ/A9t8HBS/v7RKtrwBd1nn8jc7j04DMWVRQJgAmMG67gO6/TtjTK6D
JefoPGNyb6ivLXXoGtWSIzZG0puI1Ne3HHV7in/RgdWpKEJSarsXCzVsOk03ZV7oMK9fql+rPtxH
o7uk1Gw0orSKLmc81dQ3DfVzCzdfAjZRGvLe7hDHyQpSX47gLWuqYPGQDL5s3xOlZSse741hA9fX
zriad2vRyVTEIT8qBHU1V9StJ002ffxtW43L6Sr9zn+/1daeMJJT18JV0SuwVV0dUA9muWlNBxYQ
CL4rnkGezlBiWYgNN97cu2CyNdQw0PsFSZ6x/Ig6dWZR1niDvQDFGHGQ1+wad/3fEDxxpP1+MGxo
X0wkHKWmySGxnTp/cXekqqwquR1B5jFuSxbkMaSpWzue9Mil5S21jhkC9SbugjXvjv5WR8Dxfnk3
aODbLo07Ie+jnlYijBllddbsbau+0D/91hJP9pGwZq/wfu4lwlkUF7uVErpp5aiDY4urfcy2rt9L
gSRh9fOUIneKJRDQS9Q0LjO9q9beXHxCHEuSaCdPbluTLnXdSvhE0iURDIbXLLnkKqSMq1z8oKHc
I8IjUW7eU4QmVofw8LwM0LzEJFebgTCDkKVP7y3lWU3dRfbyghioPfLXvvAN0AOTM6eHuEJGEMxp
gD9Skl9agGNxMFTXsnRYsdi0QlqXvI6Q2mZNkJiHqxG4o2q91QmdTF9tj3KNFnQ5tezAbK9qjjVb
fJAf1hb26JqEffJ5ahbF4pQSVxzS4KGf8UJ0sdrhVfeb5MpBl9RPNHRm+9aun/Bk5vg1SoKVbwmT
SgJlpIf4stbnuVL3EkaWkZ0pInNlAtDoZePTAjRg9DSBzXXf/YwJcfo7ACWj2X93+Nh48xBjM0XJ
2/1/OXzmCFN6lVuZJ+unzP4wp1cb2ipNLjwhu0STdgZIs4w4mGy5wHqBe0MkrLpecN7ekEpfVzXz
R1rexsK4M9NaFViF+7uBlFaaX0tpJE5Q9SgGW9uI2I17ZfowFBWDyy+WuntVkw/28NwUEQyzCrmY
7CyddqjgGEkgn7B8uhrH65z/ktG1LKTe2Pkvs+kJ98PwQgJLCFeCRtGCqWnMMWT3DqVWKXNHlRLL
m06zjKRYcZAwr5fRS9p/X7fk9Se1fJmLV8l8tnMq5gcW3HDiaK0THkp8IVFMJP4RQ3lFGbgzZ4eC
mBAK+kLs9qXqTeSQa/azZj+N4bMFRko/FPnL2tzl/lUsHyK7tkhldZX2vP6hJT/6hgK0nTqTSdGn
XDE6UV+ndpjQkpY6BKafczGQ5/F3MR7af5ABDWxfFp4wZK0mC4ff5vgE/E+sm0XhNdL6bS4IhDVJ
4HETgpCJJsYmBDWPnLuE+Km6kK9I2AdnDjmIZTrlyrKc1bh6kfv5Yg/2d4BfDcGm0x+hrpILpg1H
vQt/EB951tWqxZBB8pdh/piS0dqEtanfxx18KerF05jvy3SJ/KFUvkuWRJVdiv+Gzcwi6ff5mjWV
hoWdedvSNKbt347llKFZJAkKQ6vPGyYIyDODBFeilbCbdQLSdjT8xB+OEXOUaV/NFYNVOBBvRHPA
MurjOKcFylmG/lrHskuqNire71KsXOQOd09ofp/JTN2bBXUIqekJSsOQ2m+5b5H5LAnqNCySdnkp
BXaKMs7WVh87hIJf3Xa7jLQk9UsZ0SLTjaqnf4MSqSw4o7DO5NCCoTEfmlRx9QY1xlOOsmlXkpnH
DkM6jHZ1AKj0tnYxUWB64471ikgIV+reFgAYOKPoTNFqAXS3lyvGbBnjFjWs4hzDYaAB2eK/w/Rv
jm9ykbmpmoW7OoP0FoMxKxse0pcaYqAG/VIFBinoGsoCLfqpUYKzwKEp6W3owEuXnlpsHcBevlfq
QqRwV1tOkdf2zlaymIrr9KJKsnq06kLsgWPlpwewy0oU/W2hb89vIJUnU4W4gSlPla30pqf0DpY2
PkMZxjCfqM/gmNVnXbXuRmRkh8aOa7QI40g9b8vxEpQH+zQHGye1TNfCAl0j6Xyt+hT0pJMeGYQ8
dtzWSyoVw/M0LO+Dop1Los5RBOKoxV1Hd6qJHpKSa6Q18R7tavditt2HVmCun7XhqZ+02qubqgfx
3fR7Ne5tv2limv5pdo1V+R7RS/tON0o/8wvtIjMa8N4fKkVrMfRh6I7ZpjmPa/OgwvtJpvgMV5p1
SZ/8Kud08CSsC98hAy1BHhIw2K466WKZIs4piBWOI3Bq6ZDuszppvTgi+dVUp+aMrevd4sfwYCkw
YVTxt8VaUJtBG/PyIV5oEhik4Vmi2Vs2xDy7QJNnWkfRTimiw7bwy9b+GTYjxvO2IoMt87o6tX0F
sxfOvaMocOIX5GYdle6VRZzfZmrLOQ5IWp/jIyQLiqZLzuyrf19zISgzpQetj+9CXhYnRnBBXFR5
00dCAMwKY2RmtravTRqlQz0K9FKf97SSe8xF1QumeWo4uc1ePAL1KBMUDxoNzSlsPOZD25eScvW2
peQYY0PJWXiU4VzTfXsRs9gp1NN24FY+QP4EpaznDpv29ymC+2VJW54kmXcIiU80Ys9TzvwZQgtM
s7Dfx0vTOiE6icqs92XU4ehcwe0NFRoSKf1lWsOEHiZtnHLS6HT9agg2hAuKxVXN2kNC8L2j5sof
izwqfjoOdDO3ZUVON7mrNAVM49RSZdXbYz6rzwh2E+YoKAKKqhW0cDXODUsw2NRZdJ2JNwGLVTGb
qTorebn43vI7neyYymSejR3cAal4JQdlAjD7ZI8MP1mLF5SEIn1PXfvnLNIsKGYYYQwLx2qUTzTF
FGBStoRHgBTaSnovgATtNASJYCgESe9MnmU4koYTjre6XUiPLZzGZNljVN6iJTSX1tUPC3vxooEp
g7bJIdY2w2fY9V5Ca3+HZ481eZvN6A6F2w5ZeqgK1K9F1HxYOvYYSxMnxmvFVSyLk6ornDLKmTa1
t5Q6bB02H2MmszKO6Hz9EhldbJV+Slt0VN8mccIzRl2kQAYP5sRotXfoVjqL6Xlr4HSLp2dD6k/9
LUsywweYrHFmwd7oVxptJpf7KMzw08wMklMHPIsqzbVM69pRaIesfX1syrH0VGILU2lIdjWqkX0e
TkRXcAgUOKziVOZnUlLId7S+BHsKJ20oCuQyxcxmwYmo8ioTx3OjYRMUXVXtYprRyMJ7NDZDn+z0
7rSGRU26IdELMpwIwKU4c+JW0NIwup9WygQb9W82XqOdYpKmDQFM3qVGG1QwK4UtfcFWlDlzyRK9
nTpWyTFDSR2k8Ed5BkglQ4u/dbIhxCTSvYzvc42BBDYapmpz+mDYjndKTP8wgVQMDMbw1LFHVIJQ
iq5G42cFmXZ4Gf1oHu4sSXCVzAjSJJFskT6IRAzM46iiBjeqGnSJgjr2VKJ6pfQcoXjcrWsHZWdR
X2yLZM21EmiwGJILuyHqD61QqyJ+MoT6Og/TZ76QxmiSR15PXRhI4E5kzgVG/zLotDrbpWXXwTdS
3sJR9WQYURybP/UlkpwO+pJskEPGXogMbNF+WVabPlAjnsz5JsXxj5VkhlBn6RgbRGGPElvICWSm
w1d2aHvDBHSYD3SsTXaOCZicKDNHp6hoLnUF4mY1PJFa4cntFh1ryiT8AfFCktYG9kRuKK0s4Glw
4Od1Bw9HVRCHQIyF12I1sHJbR5KSbp9zvu7rIiM9U72j7++DsRCkM1u1X5KlCbqKymo8jsYFpmbY
ydpFRKG2n1NFd8y5I88vIqfUYP5l4ykIAAWVWq207wFzxpIl+5YIv7bEPBKfPdkHLaEXE/+SlVx6
xV3G7oWvlaq+dCRj3bzm1Jxx7tvGacmTU2pBgSZKOZhzdClhuyrHIl2VrZ6L+21U4lNv/bQXsRGJ
1vDU/zS20DlJq4bz4xrr7HSNpedOxw0ey73JqO8SYChfQqMmCboOkYTIBP0uxuJiOLiRGteeykp+
izNVDvKKONvHRcZy9SkCgoQ0oQP9lNPiZpzYDpWeLPDt4nHtcdGkyEdgb/ja+t6IDlVFWS1/gFtS
ZIh1suH2ba6epjYi4K+x4C9lSPF6uaQKXJkHuQ5hGCxpci6BgdmzeAL/qDqiJOjeqkx6iTWKTNMA
DBAvZXH8X+yd2XbjRpZFf6V/AF6BMYDH5jxJFClqfMGSUhLmeQgAX9+bWdVdaZXL7urnfqllO8sG
SQQQN+49Zx9oRbxu+8nfTX41LY0qY5JjWUsnSgr0cNJb2SFWsgz8rZrFbLk34fV/UtGsjSQoDmFG
VkxfBf3aURX+Y6fcF6LnROoV7jwI4vrIF8UhCbWvD1pvrtXQR3F/M+QeQZER0nNKra5ewoPy7vM2
0G5kGe5j8GKDKJK3zrtayppQzgYaU5tY6dGi5vHETphe8qSZmNBU/YsblCfdLJfukBsMFXN3r7wU
L9eVtSsq9SqCvj4FIYQjvVT6DYmx7S1vI4CdEGmSUcSngprnQuylxTfI1Q6Dw3vKb4C9DZzWoPGq
BpkLZzsOdlk+DvTE7I+hCdXGw8Z+lBnY+tZgDmg0DNPENRgzQSYO+jahWkrZv+3UO6AA4E2rwW0l
my5e2FOu8ItoB05000GWlr8ISfReJvV0S2x1vQtCY9gPbQJ+XK9Pie0d3EpSfintPROEqnZj4N5k
ZSNvEkncZxybr934Yk8uEseE7GRVljgNG7SXhHeccx04VnzdIhsUB4lt1ZeuHVnjCD8ju+oW2Vj2
92gcLw2SRCdNq6Vs6Zh0fmCtYraCCHdtNEXebW7W57Gagm1OS4yyH7hZ3DRw7Kzo0ZRqAM1JuKrX
0x0bo2w+dJx6B0Zl0g9I/6nEoy5Msv/ggCYoJ6c62mjjEfrhiD9DX7esd5wUTLabAlihfAg8kl6r
Qbw1EXWxGJ+mIa+XHQEcQt15renhwRlvVaEHS9PfKytidI/oP0yzbW2Y6Cv9msO5WukK+6WrcHBS
fjJDRFbBwz53gvCmCURDH/F6SoJgNxEkulItjjHfyT4TNyqW+TKoplOj34UMnxZ1zIxUFq5k/qIO
Ifm1DAcPY1W9GEhoZwD0FkUBKoND6tPUN0R0G+gipgLbh//iev3JL4EW5ymhB1MGXrgY8WRD2VW9
CSgk1cpl0wNV8q32a+hXdqOTt9K76NPcd7MeX6TxHIxJMQ9c6GK+EZ08wYlTD+Rnr6y5VRnBHEjJ
wehxM48pNm1ElY3J/8XU1UG0zWYaw34JqXfXpv1zyVi24YQ5NxL1WOoOU9mwvQv4repyBJZmdO8U
qHXPpijaF0q+HQvFBfbR71AEMat/SnOQjy4/nmEYP/KufQyM8ZDnONly812U8Twa7NkIF3w2Mnfm
btLzGuCaRgDK2Yc4VKyyojaWxhANSOPEfRerE9PK+0kv2PQT/xMdXUJWMFuwiZQx6fvDz0vLEY+2
BAqplWDIEfOAQrx+IkAePIT5C5Uyeb+on1Gxf02f4TW8RsQeh9jK3imq/AlLC/lQeitoLLOCgXqc
0CtjFUwfgml4jkfryQmYsUIOoaPJu9F1F9FV2Rhrn51JwnOWvVH/3lq6+6Dy7DaOjbnn++gPmKWX
I/NvdJ9qKPAfTBdT958jN/2BmIRaAxi1aWuffgvRL50CgKLTD8NqFsxY3mtl3Q/MnTtIbLOsrB+B
dgOA1rGr2eG9Sgvsar16t0R+QGXc7xo/22oU/rM4+gCQcfJ18y51o41Z1gXG/Qk+sfXD0lN9Dl6A
qOSweYqiJpwpI84XMtc+CdPkQXaAQgf4ckIafnnwLhL/rGB9eJb9Dv5y19gcwuEwIv7gg9wPSXJC
brl0DYgExK6dCg+hBiYcEr9jTuN0LDZTNb2nDA7nnX7veQXqc4QRlCww8NWKsLB9g104tDLSh5vj
NJ1TzabDxfXKcUTrQ6lm1BuRjDqnJ+dHkWknu3is1BWb1udHbWQAqAUxwmJ1cMueFdjC8XWio+ZY
d3YQXuyWNTNN6GMmaezybphZAWabBplLZj10DY9hmbshfvpwn6bwggRaoZzdO8zgqOdxf6nD6KQz
uYSFjWvFIaG+7viXjPSxdMqV4VA2kzdE8xsgf6M7+5JIbVOHsdGllDeh5TxWqfPDcok5Loy2W3TJ
MYIVu5jSCsSKFswygT+/dRbtGID3NlAx4e+f+UHeL6ORHmuUPdNVz0F7vOsNpaXrXrNSmmo2impc
JQ6DAvZTpBJVN7ftkfvYDXwNyyMtPnTnpamwqiKrHU177SXFfZpGF7a1AixiDJDOOCud0FcSQQ59
Fj4FuGso579QWAFF7RXfH4KRUmrLRPdhYOSDQCu+envxhSmis8fkTpoWp3wrX4nQuXVSchWyJjkA
UwWWWsdvUmifemQ0YHxpYoD2cOYBYwktStaYDlmEebfsQsrNOARdY4QZngIdKHKRoHwqgMoUC8Cu
KHzQUMAixCmhMd8OOuNWTXXFhCQE3ZCMeAQK0MoGfRqIN8g33Bla8HXStBJv52OWo5xPi+n954/u
m9U2bso710Yn2SXBTYPEkWEKFiLeETbRCauIwfsqrpo9ZygLAfiQLMZgvBXGJIBvmidXHysCA9J4
bRhoPxLJsISkgrkd2btcBAlvWYvZTVUfx7GfZTL/HBvrLePVlLsa4hBt5SQ0OzT57KjxVXrdB2m9
a9MTr7kVvdr9LaseTYy4twoZz9XwGuXiPs77U5JHR0uOB6d33+wc0rCewGpmuKP3I6ryCmfg1Xk1
OZTcJt7HBH+Ya1Y/OjPlvRVy/IibXSL9p3za1A16E4sFTauWwyqpdVP40RocrG3MsppXPmIY+owb
2mQdNWOTNIembGkf+uGXmxfPPKYz06ne+onvGKr82SCmQYTxDi/Fq9NoX2Zb3tlAVmeyj0KGHFOL
1MkE+l19ZvoqNsKdNnmvjcvtX+VRTaOIR8IsyW4IvOG9H9pbO6NFYZgJNhGk1HOkI9A4GuPGrOiZ
XQcwQWbQ/kNnBX13VdfZE8lFdAtQsS9JpSC3haNJUDYfsUwfiKLYRVGNTheFfBQcfHYbOaCUakaI
0fTvnzSlHUoNLRosJaR9TN4kdggBjmMSzhtuae5ZNHFugj5VSWLR89cmpcGSGxavvMh8VxhJ+d3p
cnpBs7Jl9RrVHgxHozxaldgPCpOIPZXELGODoJ28xAkx+gPJBNZjHfHFExqwBmxJLaaQVklJTwZf
r4qY1LixeTcqcR4zDohWdGmVfxjyMFgmpUOr0atNjl6ZnHvxNmuadVES+xKC0ofwQQhJ1e/BBlz7
e8OqJx2CF4C78d13a4ROE5q4Dcmqx2s5fSk3P6aOeim1cpM7UUQCfdUvHEldQxuRwgQO7Ij/aKaj
1rIMeUNSIPirimmDK+27OBpR/EDAN4pt2KTjDBwjHUHNTudl39wIlkPoA80dhw+Hky07D349h2km
VNZFZT2myWAcydPSFzpZkUJioE+dcaFH44PRMaIg4g8Ws79x4BkvXEO/BGz5cw3QSdMZztJrU7AZ
BrRiu94PGg663m82vSXDVRUNn3kcni3Rbq/vk1676u9ixIxOrhlk7IBf7XJvNlW36HEaYwyXneXt
CRhAFFf4j35Aa1MwG3eluiQ+R127UWqupPkasALmYcrfJZrlMVcIdmVU9nd207Y87jsegmDe92Mw
cyr1WHTNE4EL2N58LVgQwkroVok+TqvxxFCBLAsNbWatjn0p7sxWAC9CrTYPnso6Z6gowqfCdm9c
zt/MKPp7MjeerjfM72kWXuWcHoAi2KTxoP+QMl7W9CrwxJ3hveFmqiStxDJZWVD/gwo+Cwnic9jw
b54qv0ZQKOtYMEe+2lYzkwrem1i0rMYXP/hhJRAbmxqXlma1K6Ndt0NT4P0yyHOTDiOPFT0stbCi
4Aw+POANKZtdX1C1Wbo/azFOzOWk7aXyZ11nhsupoDfWDNV2kMlX7w/RrKrNbGFnfTfLPqbeekq8
dVa49HIEjevBCHZaEl7Qjr+LahPF2b2DBLh2kg/pVzubhLk5C/MKDfBoHMHZicAWJV5TzFTKhMqy
PrUGdoabVSCSmvHBHOJ4pmisS2oBzXGjE6ruD9BYPYEi3n3lU9x45fgQ1kgzi61LPVKriva/NCg3
PZY9iDyDGfKiVlQA0X5ogq/cV8sxad5sOzjEfqbN4/wjM8c7QyIq7K9h9l3Tcm7ujnUtu3niFAdL
Npcu7cDS5AtriC9dab6HPWlP/JzImyV9sNE5pJ35QD4IkzYZrpVbU8ppdzIzIZ+RuaQ1L2MjFyZK
F7x87Fqw2KjgmQcr29imqqelrZnvWtbi+MYZJ7w3jQPIQunEYwlqEu+aEK5/xRzGtpl5cMDc+x3H
MjKCZ2QS6PNknNJlPZX6TBovflSbNz8TXdJom1otskY/OIkaAqBdsDGofrDxKLVnMpAOiQ7U1HQ+
et3nIKG/2tfgqVorL6HHsDnNQncZaZhCxABXPhPOezDUB5w+b3Ydq3Xr03gXkflMMfEQe3rN+9DW
54GBWDykiV6g+pzItGKE2gVoMtxp3Yz1Hba2+2wq6SU50TBPkow4pnrdtvFXV5c5w82+BrrmbJtW
3HgMTwif8vqlGfDoj3TyNQOetabY/IaeXyJokpm/qLN22UFl4h1hffRWgENzadl1vvC1HOAwVSEY
PKhBZVDOTIASCxMn+ohvfsr9EDWqsYj6Se1w3l0ZipLmMot4RjjZDC0k0DFTKEak/b1K/BeHAnHu
6cN5bOqPbmAHtq32aUjXKHlepyhrWfggo2id3oBZcmj3k+Vh0k9WuZsuzNoOeM7LFhuxz1CU4K1l
ZgJ094S+5sN2d/GIpFTKrLhxTZK2DIzltqu4SsbRRelLFfEfFY19Zxeddhu4xoNT62wJPTNAg/cl
OQ6vth8jc/SfkTtGoNIgBfLqYodNwxWx8NZ16nNocj56FybleiLsCNjwzZSwqziF4y9yq+02Gk/N
khc2gbYZ83/4EmFicZNVSAhP+ubU5UuAnYJXTH/bVtotr9iHHH/tENLdSdDJRMmDGZV3wvCdhWdH
HCrECAeuLO9CPXiqsbJ1aG6xbk7PFWJMGpP6R9deNd8uN5oMlGiv3DVeOww4jKqr2ENIXd775A2u
GOOAjqu6XQzJy4EXvpUGLutRGPdlGnrzrMjvIq26C3ApLSWI3NjEuJqWuMSwvrQhG5DTsKEHdTou
G4uYD12PVkJJrNg2yDGOqz90tP50K9ybPGAbQNSdRsawEKE4NRW4mzosuMskP0FWoEtOzV+149K4
wjhy+ZJFYbRiHr4fE8QUrffWmD5MpF5b9V7yno8MuzLy7ge0Fa2XLiRjooW8YrrzkIdQjzmxTSMm
ClWDYXLSd3T3sCF9Uyw4PmVLxnDrgmZrVVJPFMOzIxTAOk8+e+tI5OY8A87bifzL1pW+rRUhL6YR
fSRR/OB0wbgaNVOyToMTSKZ40UwavZcewQSNWhalo135C7SQvIlnjHy+ZRnFyZq+xYdle1+uucxt
xiDjxMiiAGxyhbQES2wguMduqKHSLbtjshxqUtzcmu12SokyQBWBXySrjiP4EYDlIjsTU7AuLLhu
RsFj0+tnZWjPBLlM884IT16rFqNj7KYAawlGplM3QIazbRJIgsq8q8u63g2Fdi7C8S026n1ip2qv
T/31wBLMZcjax17kr7o4cA+RSctoAotwbQoKBFk1DsfIDxjxlDyV0b0EzEa7wxxnALctDouZUhhy
dLQ/gfYW1xhDpOY56P9qqnWYJEHavBZEWi0nc7jYXivmhl2YN0biHlBkR+wPGClB0Ee8UqhDM91b
FNbwJvriSE5Of+zB+aHCHHdjcUwHGOfV1V+iW29NFX8FKXtCfAXjR53xPsXDM+OrJCvju25gAAiO
72e0D9C1Mn7Rc8gVuJ2xwBlvIxIJt2ekmQBC2vg57ciovmu4gQcrNU8iBiTfUlMp0b+7MrolmC1Y
BCIrqEj9Nz2AKOoMkDuS0d/XQUWx+m6ORb6JRA+KfjTmY0RjgrRTcLFaM68/CRV7aCGS4rOWN4Cx
Lo3mLnUTtUJuLRq9eS4I2Irrj0nKS15kDoLE9iGJB/TiBfJ/HxPM5Mh7KPjvbmw8m2a1kSFCDiQT
0wxJmyRoQLZrTRt3ukTrZ6DjYwZ0mRw6v/4w4OKfHsJrhOJ49rBPESkW4XJpCEns14YWXUIRa8wv
v6TVntsAL5OlxUwuR1I4kM+EY4G4ZtxYdV9sqkyexOAsrR73fwOPHlJle5Q01E193BIiSaxHrhEX
ZMclJEGySxS2rZ0+ITpUU7prbWHtkeUNS15J5aw32n5flgar5edfRjUsPWYNR2KEUwq6hPZWk7Qv
pbjpM/8j6MMIGA2Wojyuv8qhxsQUeWsDrPBMxwMRylbNPL7pFBaHOJev8VQ3W9WU+t3YUDSjAaR3
XESAb0AQV+Zw602ts/W7QK0hdsB7qbIvTrXDbUfeQ5GU/Qa9io4LmmYBHvjmMLKHujVQ8JZNjoN0
sHdz/7FPDX2hugBAohsFuzZjpm8l2tELCnWIPe/NDVS+IRETJF8jDqpmLtnbyaNlxsb5IcqmDD6p
ly9lkVbruG0/G1VlPzo9fZiG0tl3ZVLO+A+TtheQp1Y5VfziqGy8RmBFxKi4Ljq4xLs0SFbGPMcU
SBsC5oRY2KmdnV3cUpORY2rp7GkJmRPgkrXpRbjD78OtLCpi3XQ732Z9HG8qC5JFQcGhbN550Vfs
IPdz07PnLDR73AWZ2PtjiLdWig2ova0eipnZoqpQGBhWZeRES2vkKXBsDEFdZj+1MXiVwuOt4Ja6
opFQ6XcadmoRVKsqK62HqWkjfGUXPNXDkiAMfyuxSTL1wYlEYsMMwu+HnVElgNkDZMkwC/e3cOcm
CZ6bHpczZX2aPvbZgMgkay9FXNqbIdDkBUHofVE31RqrrbsbKRKAntoPjASprAvj2bVjccsL+sad
4mQOq4d+PnI6HyJkkFfveTpSgDH0WdqWvMobq1cGredx4nZAq+PVIp9AXmAS7hgNNvAS160z3ZY+
RhojopllAWS9NvsP8ZQsyt5SexYXvV6Gi3OR7A2bAorEepDbbv/oRpmxTWqbsZ+Dcw+lz9BvwLrl
FxpnMfpp6JRT7y3jTAy42epwLd3EOGSBvUiQRWL30V6tkq61G7vxkWST1NapYq6TbX3yyqtjhbH8
8Fg3yU0/mWoZYJtcB1PZP7UakLO+6dxFyoB3MTWwOBsoMWQB9i9ddWV/aF5ADqRcGEIYD2MfnQuX
U3hfhUhPccdMhRrRhwzqttI6qtomXhihlm5CdrBLTH4RUjv7nMJDXVZSrx7yrsOwzjRhYQZIhSzu
OrDM6tSYpOX5o4GzS4vEIY2RhULcnJsmvgpLadk1deZLOr31CCaxTuJgLSuTLtc1llEqnsVYI7fC
7rpXSY1KG9W5VNSVD1pEwmfmVPoRYm0y17TuXphefaxoN2qU28eit6i3iuwW9cf1uDcS7+jY8ayy
cmPZuGWxmSRvCJod0YaDMHwoIkQPQ/wYDnb2I+mclTmZH+NgJK9RNB2bkbU+Del0inJkpIPWRGeT
NdzYyB8mdpOzHLovX3MI1CRss4WhtQUISWqhntabrp88Hkywa1Hz7ITDs6o6c+HFvJBCP6UbVg+s
4DwXOJJ+ymntJe6YBl41320seFZ7ti4AvaF5mNCqKTob86rOo205dGD7TPvoYAZeNXw0EtTwvgQu
lTM18Cyyyx9gv/3dl2rd5Ri10yYjlWoTBWhFB/eHZqE6Eh3lZS8R0LldfUwsYe5HX8Tweyd/qSx2
jAwp3i0rCj0YX8rrzf6uE/EwE3j5CqxvPSJc5D+k4IHnus0D0kR9pOq266/z7CoAr1BPATgJCPjQ
BBKg/MOz3Pc26/tLCR13y3x8lihHB2gK+wJWXwNfoXqQ2HlmGfToB2HDMtEyuhB6m+GSJej2foRI
s5+6F5JTIk8oCBheuvUKcjWMsskPaWvOCfQi9UKnXWLY/qptiG6h3uMDhZH+onz0Ayi11twubz7q
40vjdrRguuDDFN2J8dpR86bsBll6y6jTezLSaWMX04FoatK/YrO8pWW2MaKWkD06dSuVmrQZ04mD
hrnoiQg7W1kXn0e/QBCrc9r6+c/IZ/PJUUs/tRKqonXlK6J3eNJl0cLeqy5D4mkPky6TW1UnH+55
8qf8AlCquee85OoKnm8H3KXqP+XIiAoHCbg961ZzMERYY3CwHb9f98b4CRHRXqPTKOeazL1TpSbv
NDmiQgRFq7xN8nENarqZ24nm4Y1FPOPlfrer7Mo/pR66C2kNtylLrMnbnqYGgrA5KY8E0CYrXyQG
ml/df2obLKohzL6bn38b3Oqp8xTUTns3Rl55YwzlU1Po6y51zWcn1mDFt8rBs2Faz15azAZgKk0c
9CfbyhC9xR1Wa0y7ZmFuaj+GNm/2wRJ6jvvU9Mytazhve0H47qLIcqgg2NROqXHwOiRG4Vin86lK
bkgqABepaQbm1hBazThMd8K9FLSIZkOVwumQ4Q/ThRGg9NI6QIh2VuMe0ly5zQAn57ys6N6UbxoW
vJmxC8aIIwZ4FRIUrHmq519egJ5Gjy2wCHQ9uy6gYrdAnsiy2zX6tLOuz15Z26vOQ7nlcbNM86Qq
dc5tFpju0LjJwuyxID8YX7E4WYnU1qCaQXilLbqVa6eFdnbVgWcQxAnMjHjaQKagwq50hofpqEPl
9dadqB6L+Egb9aTHfJIJp+eyK5/UQKPFxXDNqZGqVXTBxo724YSDDR5bOwc7YuK97u6ixLopJdE/
0AFo9fkABzGCXMLUxNQugh+V/5BmDbXEcB858q0SnORKvchnzlmMwVvg24xgMQsAa31CsrtRmn1K
RfyUWLjv0DI9qrZetkyX52biPkvXu2gpWnzw8D9am6a3pg0ra8TqLomeSs3iUEn50GcMaDJNnVLz
c4yPI5+lbF5pXOl73yBzTbchzDDSe1MaWLKYxFYifACy9s0HG9qHb4HholWxhe6DuSCf5wP9K/oP
0MXd5F5rvPOkgTXEADWrItJ264ANU7jNPK4ipJohA6F6mJl0yDlHbKqBdxQ9iUUZ9oRUQkyzUqRi
El9zAi64qMyvrhfvVTVUM8FqavX6FqY22ntJR51SGeIw43CK1XllAJVI8pZue3xPf2/WWOmj3Ro3
E7XL3BEokaPsb06u/0+XIe6trcfzZxAV+a9RMTqusX/tIvxPmkpR+vtwmeu/8XcPoWP85hmW6XgY
AbGiSR13z989hI75G6ZC03A9HWeaFCaeuP/2ELq/2ajgkXXpgr/gz/7hIXR/00m0og0rHNf86Tz8
d8Jlrg64X+1grmO4+M8s0m8s9mH3qsj/xT0iyklYoVUxGEUuN+l0uqSYT2CqPOMs8Ii8EVS6Nioa
1wjlK+uePfkqUJpp8EOv4VcWISlSvTIm36iIgQwyl5qcFOwhbnbsIzn/5be9+9sH+zXY62p3+P3H
NV0HtZYrbBPno/xmENBEX1XS8K3FQNvVfQmoonS4EeTRT0Hyt4VOwFHwWfyvr3X153HqtKR19W39
8tNoMPWGoHNJ9qMuiomvLZiYDxrqdcAB2z//Xt/tkQRzII03dWHge/CM7wk/Q+sps5ERp8qxWLax
jwL3PvG2dF2YmT3leNIijhh/fs3veVhck6VlieuFuaL77fuJVCITiMnhnIYP0yYAFjtT/jCEd39+
mX++ZVzEQUvpOYak3fdthYU45MnPgxoSWwcPpAbHLHO8kf2BmJq/+EY/b//vl8f1WrYhbEfo+Bu/
uWXoqKVZhW5+YZbljOslDO6KV49qTRkk00QwBh5axlGJdTEUxn7oDIpRZDtvaqiGT6StIh9AlPTe
qgu5p1ZGnks1L913+NUzYY8k2O+z6Q7lyywyOGzAiwb97IAfnhbDW+W/V8Euzb5Q789GfOItGd+2
MeuC09W42EUBXosvKa1Fy27eGsS7DvEqpE2G8CXP9lr/AIRKPsDCWWfhvuhDWqIXo0SKAdVh1H7o
nwrnnpavpGNs+06s4zjf2M17xIH1z2/aTxvo918S8Y20+DF5R8jr4vll8VddoiQqLQs4o3FPDs2G
HPdVyeo3ZbCyrvg6gk+84Q0l29Hq1aaA1JB31l98DOOf16gt+QS6y7jO4M5+W6Mak5SEnF5rYRcX
4TRzmiHrugACAVNYQE50w+IHak5QcXOGvbTI6+LZb3Ax69YXaKZuRoDLY9fzJ6620qvwnA3jq/Iy
sqT0pYwDIJfQrTipouL5v/yCv3z0b47nksq0BXJnLcIiX7uZD46yRjKgkQAd0IO1DfMmkGcdhnKO
wgXx0KZtF3/+Gf75rfL7X8/4/U00K82trIKPUA/l0nMYRNdvVBQzS0yLIOq2pcbMPc7/7Xc0VzWJ
KbSFpEerf1s6qKyh/DS9teh1O2M6SbWVoWDQEDnQ+0R5mx3//Gv+8x7GBXGVuxaJbLq8Rrv9ulZH
EYjKjiq+ZhLMh/FRhHgPs37351f5o/fYP67iim9LMVTWNZG5Zin2hGR/WmCS/eN1ohj/xdf5owtx
WuFaJtwBStjffx1ndJxRpXyd2H3ISPdRYTWPwJL7+nud+qs//1bf/YWuY0v2USEoRQxPt79drPUy
TDV9YS1U/UORdzJFj39+AVN8N/V9u8RP//OvrxKVZQ2VrbVI8D8xCppbY8ehO1z5HdREHE1NFq5J
Hl+5uFoIgFrVibOoyRfNwR0ZjFaakfCiesHUYNn7zip3hk1JblKqdzuzoe6Ox3slGMrICGSyZJYO
SylddKTdunG57fS11aUX2fKKL4rXKTTI9owvafI15GKLLyPOiNrp5mEoVx1oUQOWWFDpS6Spi5Kg
OY1mcIlaejI/C//eKoNVaLhzNdH1f8OtMneuwXCZe2NJwpabYtU5zS204n2TEUWgmmXIjKs0EvLu
mxOhNgvdR7HX4mC0XgMr2MUMBoWXbHDAH1rOGTEkLwNjSMKMAc3hqoS1aHLcaRO10VS+h0ZN0k9H
NIa7ijI+djVsMIDspgxUIpeI0+bY4m6t7WFR6ScvyzaMZBeB3a8MnNYOaIhQPBagZUsyd83PzEaP
WhRzj+A40eUze6ww8PLVQ25URUhBK0Hv9GcNYlc2gh2M5wWufFj5x3gaDlLPt1B6tpGI6TXSUUNz
FMLLzMp1EJb7UuBaD9w163g+ZPXSxf/rKvcInoqchJqejANXOFnCudjGdn82NAKDNVLSiEjvjOVN
Z2aAKr2Nds3SIvOJy60wSSBNI3SWNmjXkck21A9AY2aegTbyrEeXpD/K8DgWYqmyE0nB6UC/jeYO
enB1C+iOhulCk+Sn/xC1zpY+IaohDcEIFv0Ipghnd8HQPnzo5YvvbPrmtrDuW7tDoUg/1vu4is+I
1zpgAFzjq+oxJ8nhtcyYifQJUbzpztXvK0qdEhwUJ1GUcZYzt7Vj2uF1IYAlurte9xot01Rqa2fp
TalhUXGbk6kPDKKiF5Pxga3IJvPqz/FKZXW6QyQ3ueAp6Ahi0ZKvtnDOyPXv7P41QshceeLSITRq
iTuONkA4ZnULMccc5y6+tYOBxzGfvG1lQwbJ9EUfjas8dzYkiaxciJ6+o2OF0lemGa0qJfamHu2b
AsovP4AX2jumXi+W886tOkQM0cKCxapj/ghR+KlZa9I6R+jYpCmamPGAqvncu9V6HIb3eAh2mN5u
XUHqYOHunNDZ2Fb9nCY1qCs64UAMBovxZ1bvkJTvGpc8+aLdMFgiPTVoN7krVlfrNnvKEeYcrdcL
gRJ3NkKW6XliIFlUMBr9J0zF8yJs+YndXYEqc0LeIiQxjRUBQERMmBjfol3RfcSJ9ld7/fXd/71a
cth8ON7ZhvSsb29RQQqFP1QdW16Vn/NJP9SlWAQVT9X1t9U6zvzlsh1LsE3nP3+9/lGB9MuVvxdI
PaMOHXC9tRjRxhT4+gL7TCgb7s/gL7b1P9plf73St3pG4gXBkceVmELhGQJ0FfcARcP/y4b0j5/S
/lazYKGx7CpEcRxUb/6w99y/2I/+6AfjdjgWNQoSduPbcUQLmMiAomEbl8dSwJZYdv4OK+hf3JY/
2sRpJpuezsbKWfVbtTB0JbIRh8OVAAHsaERs4egFsU9h2r525FTFEiGZMywQbC8Y4yyaQUKLhINA
UDwSLEAdOt0eZyPzbjEiKW61Hz15je5Ur5RH/ipCWvTHAuilaeJYhWtqIL40wFqmRHNGPfp0G+Mh
giMG+viMZzlItpjEMJepigay2rHIfx0Z+F2CCFwFx/po2PcYUKVqVwPR2TW1ql4fNNqtnKYCVBex
QXcZwBonn2a4DVR38JzbwB8wp2CPx3jah9gqe7GqoOn8/EH/v+v0r7pOV/bBv+46XcLP/5i9hW/Z
W/Nrq+r6L/298SSN3xy6QzqyKYfDsO2Y/9N4csVvlgt50cH+IEybP/ufxpMhfzPorwiPMhoYA++A
v2caG+I3TyfLWJg0KGxec+a/k2msf388hEFTzPXklVBFV0Bcy9JfakKrdEi7idDWGmb/GleZjbGm
73Cy6s1tkjUTRjGUPdeiJezgAFX/xdmZ9baNdFv0FxFgcSryVRJFDbY8xrH9QjidhPM889ffxTzF
UmDhuy9BA90dShRZdeqcvdcOumxj2YWyN+beZjhLF3QixTNo6VqxIiOSzjrlyoL356Dy96q+fEhD
YE5hraBTct4gaaFy1BNwS682y5aGliq3aVWZjGac6GSxQ7YVJemg5tQvpK8SLGGNVKHk7pAgBNu5
1BE3FY9EoatYmYS2/+sX/0d/6uKMzucz6dtJfidQjrQ9Pt/EIiZuyhoFOls0P2tuEWygOHO12NHf
lETL3TpMGxIBKF7hYPWkETMMbjVjPkVdXe2jvLv5+hP941e1FugZRxeUTljCP3+gvC26Kari3AuR
SVN8Tz+yVL33VdqHtlYdQp+h99dXPF/NuQUWpmdOfhxe6GKdPUfg/jJlLPzMm1X4PRKif+qvFjSt
Zhf6lfv9z2sBe+OQZApwO+ffzq9KZqQWGNEmXRxFzcl3gjvfQs2A4+ka2Gd5dT/VFLwa7FPLmYzE
b0ue38xBq2bRamA8bRhmK+Rvym0+q99UMC/gCnp1V3IOdeIu2YYqNJpcKMGRBEJkb2ibypI/oiYg
VruR3XGe5xTROVo+CtcWq63mrNgDd0gBc0aOynSFMiaWYuDzq8OHh4qHt4Nmr1DPioVRMuUzLU5T
gWnfN60yPhYp6gxcuatZwzfUWuUtQaGU59E3sy0yQmtBEX/9bJyfO1VdFQY+ZA11Cv3bP+fSv9YY
bmphQ4bk2QhBrSNpXo1Tdh8m7a6Q/X7s8XMRlaL9r0/kclXpaELg6aJ1fPZSGgYKyVYpMs/Jcd53
UaXDRWoOY4pqTqQYOL7+khcPpa7qmHEE74Fmq4519gLkrRHExO4inx0He6WSHdGjDW58r8JD+/Wl
LkhT3FBJH5fmKuA4kw3i8+utm7ZDjF+TeJ01+W5Ujgvi6TjH1b1CxDZLHIWAaH+ZrXXK2uYdX7RE
N9bqV2orsXynTw8Xn4P3z7HZjMCMnP+wetS2jW2kCRp6naZe7Gq1Ayn+YwA6HAfhy2SVuxSPcTJF
b0UU/tSr4Z6c4DvNj16/viWXd5/NFSPhQoK0L0cEeafVzRBw9zEjRTCO0XJWip7djxjHD1oa/Pr6
cssx4vMX1yz6XCrNJ4i2js6W/veuiavM6KTk2FmZx9AH85K5g36MDCwhEQa22HkukurKqnf5FnFN
h1VdQplk+z/70Y2hrh0xtzFMbKBYEeL7udxJ/H9JF7yB7fihZ/qP//1rSkHNzJfksTbOnuluQpuP
LAsyiMxfxuMcOr+rJLtrZfoo1K6iydutglm58ltebF4LQpOX19Y5xtn8nJ9vLn2hYCw453qAkVAR
U6gDiAtGiGQQIp3q2//8HaXGZRxKKcvSL4ZLJYoP3KOR54BbqJWUhzcANh/r+7yXoG2iX1EJGyid
ccB+feU/v9jZU8Tg32C54LuySp0dTcQch8TVSaRRDMqRTs107o+GVls3eHjbIS9uAT8qx1H8QPgL
JDsSiDnqdz1KkONYSnVqkqPTQN0CoKW9TiA0x/4+6I420AdjrJqTnCYfKkepelpuMT0nsCIaAu0u
Tq0bhUDoQ65l9lYpdc+pJuu9naxTV/g7kWT2zWzH177wxVuzANQg4zGB4ijGc/z5hzX7Gd/zhGwj
sBmlmBNq1mFI79Q2VryxzG9qZ9whRqvu+Tuu3OuLZ+rzpc8ryFJrlIwgi8rL2PZ0Z13Fyrri0LjG
YOpfKVcv1iKuxQCRlZFJiaMby4v813YXNQhZrYmuizWQq6fQRZkmXtr+AKLwyhN0sbtzKcs0dI7P
DIfE+aWUaJpqqQwVv6/6yvD11SgSgkJaxpZGts18Sbxe+aTQI12VsnmyFVzl0VCu40kB6DLnP7Jc
2xTNK9sz3RtaJIaSoF1YcuvNqf1ZLZwCFtad4NxsFPExFIOzTsz+Q2QB3JKwWMYW8KiFOT98/dUu
a/7lqy31Fl0cdpjz9kAMxi9r26LygilGeIkve1WOQM8z+Ti21VNcWDFuRmzGfenf1eS1I4s7+ACd
tlMsPnQfV7Nhg5AKUl6rrz/bxbbHR7MN1ihNGjpHkrOVeGrCWUkTpfQYRnLEjjO0b6b2v9YTXGQ5
Flo243WAYGerYGebaJt8HdaNX2I/I/vHyulTplDtjLF8+/obXZ5gGNawCpnke+v8cT6v7WtzatSo
5Gp2Q35oreAzCo6WReu896H85bYM4KDmKW6a8Uc2oEWLTIPqVkNJc61o/cc6gVSDXg16CxQR59uO
qZfDRHO+8hppduthaQRbRG8iuZzv8La95xqOXmAhe+F0T1/fiD+39dOazI1AaC0Ex2tWqfN2UWaW
AuydVnrqsvP0teU1FkBnP5X1pg3tLdSI29Y2sfH4yhsgWQabJV7QyHgLdCAhc1WFG9OPcCPGgrZv
370UbUAMBYFNc66XhyRIjd0wOXsdmg6oiiuvzZ8f6tPnpyShccCBlO/gXJRkciazNOel9+BwbCuc
JA/DoD+rhZqBWqDEDxQsK0lKxxisZ1Xa8LOYnRvlnKz0JlrQh+X3SPRulWEtaIjsMMl9jHBhc3Dd
qU6/EmaDgmqc9paS3nEnyjUYrD4tnqXZnnK2E1PkO/xdt0bOfzwRwVzDcTBrs90nQqx7jS6VMzI7
QaUOSpJ/XDkLXqo3Hnjc1v0S7252yne74xOF/m8dLuxA0wEcI3x59ds80+fuqmxyld6/LTtV3yod
GuPM9K+8gYvs53OVx8ZMb4QXgqO0VM9H71ltDk1rkpNslMIrNLSItd4zTGA15Z24AXaQbpwE+JvZ
Y2op8CZlcmItHmA5JfH8Grdd5Dqx8w2b9Ak5ON7y3rqTnRIvagQCuIOAuG+bOYB/aLqXHvlC3SPH
HLvxNSpViZszec4GqBVRWqvbK0/6eauc4pXjCmdajbrZuThEAKHIy1RKYtoceuIyK1dDgk+lQ5If
y61oEcC3BdhIvzYPWSqOph4BewLGKEwmBmhKH40BpAiKcoaDKnaDItIk1k081INeX9lTL/bv5cOy
CNLVcMh8Oy9+db9XYTqYuWdOjrHWM+NUzFh/snRvVPqNH/rdlTX+8uC8XFH+qX5NWnTaWXHmqHqM
RIGousl/TYcSE2MRk42jb1BM2siplQ2dHZWsTsJGbGZYjl/+P74zCiSKfujg5IEuj+dfdYQZan5Y
Cz6BUqDsL2t+kGBQ7mM1/C+XqcmaDI3o64fich/gWzuWzh/A7NEJnX3rUW1sohKJECJsFrFzMiFT
V+KjZvEMi9eZMOmyZb7G2dOthSQWjoKi7/MX0mx2Vz6Kdvn2oSxzWP/prUFTPqsWJb2ELuymnBhT
Rp0KDIpQM8DcMUjzf0+2sof8+pHHyJ1DQY7andH691c+wsVGxMFWZV+0VEosjl7LU/nXL0AyTcd+
OeRErIAERJYNRUhfASfwV1pXH9OoferskchxtJ0FiZ0b5903p9dk4qeq5AxZLABV6Di/nZBySc/x
4qaYeL7+lP94NZbGjsH5BXkx/bDPH7J3hN/OCSZ/ze9hbDjoekM6PKGpn5afSCFO4+sLXtS33JW/
L3j2XOIwHmd8roQ0lg8MiHbgJHcZonJjmr3/z5V02zSxnaq0yj9/tdSIq9EMuVIHpTJFWT2VT8iy
f6dXzoCXDZXlK9Ge4vwnBMzjs2fN0iEZgjZelpfhZ187Rwvzp/tYRS32jkjFs6dg/9XFprbtj7nC
s11Y1z7D8jud7dz0TRe5HCfB5Yf8/GUDGc25IZSM3HNG5UYYeir+XSXQThNP3KrTjk5vRp7fuEo9
/fz6Ruv/ujjnCOot8LU6XazPF+8nXyMEk4Zx23/3gyHxIFmVa9Nx7p2s+JnVjMHs8WcnrEMC4BKV
s/paRne2hrDL0hnRL3pM7krrfFcd2E/dvFiahochUTZzoIBZk9+YPZfrWsyvFj5pLXTw0yDCsPLw
u4Ly5fj1FzL/cTNNJIhsbxJx6vmT0xahoEnscDORVjHmDjlC1PWTUyrTldfvn8+OaRlsTtBADPX8
/ZvtkufUhxTWC5bMLLkdUxSi1gAVJeuxl2iND2LT+dY1DmGyw/xqI9ibUuz4X3/ly24cDzEjCJoY
LAKcms4WAmrCWNYt7P4gwdwXmvtqcAGUETQoMSITNeJvmopoItz5LoQOgiz7XzFO6pvaJOOMToO4
soEtr+f5E03/RkM5har24nQadiYhFyICkqxhSgim5iOB7Hfta1/0xcgMBuonURQxIrqQg/mmDKOA
cYvHIew05spWEdodwYvHgFMsur+fY//KpHk1dPYhk+ETTXZtMzpzAkc+1HeWDqxjRk7p9A/6PF+t
I/7xZn36eGerpR/qCDCwhHit+WjV8+2fW6Ck0PWq4aHUHHdC1qNB7b1Wvl4eZZYbIyS7gkV3Szsf
k9TqNDaKxZUrBRd4qzZsVojGzQTvMci22pbTyuzbI2MzzCc4uyffRoI5/zRBUAFrml8nQR62XeCX
HrQAJY6SpWu79Xc9jQUH4NhBOjUHAsYgVXalPP3H1muQF4NKmYEaP+rZ0h+bwiBDSkm9QjGJYZNa
AvGAjGN9epmwgmH4VLT+NsZRfaXqv4iEoS5mTiF4kTjbG5jVPi+FyjBNaatga1YKGiIFDo9Sgtwo
4A1WkX8Pq/U1674X8+OcJ9dU9f+qvyg12YUW18EyGP588TowO45FMmW/a590x7/3jRYUfmGGB5Cq
TGeI+iAR3uwz1x/IH8bmvq3nYa/E9bXyU79cQ4VusYguJ2JVpRv7+bPA5xBqMpSp14DeA9sLrrXH
vDf2H/20wLLmTTeMMMmwNAMyEaQimkB7FN9ViuI+7+7y8cOu5H+iy0B8Pob18KzI8SerD+fNIXYD
n6eQc5PoELshaIaCKYnLsHASa33zoRgY4PA3rg0nfFBpyq6KLPw29L+/XjW1y/KJb0mbiRXEQB1/
rhiapw5/pMRnAV0hIfeVXBcl5AlLa+x64PNr6RYNcQB9kr6ps/nOr6AD47MPekaVl2vym9QUZVUR
UJBS/MGOq1ajGrCg1jyzDA9zN+F/Nk5to5WbOHYrBd0hjufXr7/IP5Z/lr/FOKKTJbR0qD7/XBZX
T7vCwjASowArpgwqqMNHCBLtecSXUZblwe/7u07kLpnAwHdwlY3jc2wb7OCaE19b/a3LpY/JM/oe
yirWIPlHU/5X+WybfuoMPQJEo71Znvp9EdWoXWpchxiESyGPfmVCl2btO0DhIHSdzkhNpsBgmm7e
m5vSLICVBAgu/YLo9yL+LuwQdH9qDF7E4WyrEpa3CbFqHmVrP4p6grhtmenOj9TwOYOFDkeiZeB/
nOKDXhsmhBWIRGWk3isRsimn22e+DRXWH06ZlG9p6xByrtfPYQzdkxym9wz+x1YP5UNcdwHEvpEs
u176DLyc/2BYNRslUgyaJqp/ByRAWQ+jNrll21TwxKW97w3XMLSlc0aqjq+EjbuECXNQSDh8ctjP
1BOfZuMbr7N+CjUH6Pbk/CiC4bcogp/AgUL8EiYyunl0trNpf7CRMD3NHkUrhecAVNwW+DpImYaw
g0sAA2jVtG4cKvWpshe0Eep6ao14Y2ckrHK72pemz+7TISi3VdgRA5HgnmWA+IM9FM5wW/v7wQY4
EtSR+SCd1nyYCx3k65b1z6sG3/kg1Chtbju1e9byMD9Eo9GtYcXtZ0Qap1EfB3cBtmvD7Wj3b1BD
0Ipind/KrPXJ9Wm/izi8jyXbb2KOgZczescx2cLQ7H/5vvK9T3XLy3W2m9mC9JoGzjqEomOF00ka
yiOIm8Q1NJJ/NHt4lAj7V+Az9qpW1ydIyYRpxfrtgO+grIB9VqhLeV9R9FvaMURXhc4yETxlc4jm
cWJkJ+XvTO3EVkoAhZONmq71630czjqYswEFWF09W0t25DyUsPT6t2HK4O3T8HMTk+Fr1t9GYQbg
MJrXo4AyZIjy1BeNNztFClGVuBrY2YFr7SafjrFu5E9REDFRayYSlqzxDco3BVj13sRFAkNGxvtY
vQ3LQ1Z8NBIyLTxglKh2fSPNt5nsHbqg4a5iCYkVgciwh6rjBLhcFQC5u3jLptbvRAUX2AYIndd2
dl/AQIp6rXIzVd7hK/WyblDYzwyeu/5lTulMqmCSCY8yEpKMLTrBrtIp3mAi5ODpPcFoUAD1hARI
kJyuGT9bp93Y8/wEamOXVO0vq0BXq8T69yAUP0QoMMJGwbTKc7om2spaRblTv8iefOYhDzOXFz0D
uxmaO+7lBm8xvvvO8JJEZs9Mj0iQDFkq9WR8nXSZHYi5Ro1tkIFCxxaiXk5Ge9SOm9giiLMAhUZP
OpOHdgbpUqe2O75UczNscVp58PzJjtGsd5B6ybruRnJNNTzlAzwOve8XGrGE3BK/T30SEFo0wGtn
5MCP1gcGUnXCK/ddhDV9kKnvJmVGgZSn72k7bwir4P46lbopCO3eWMBN9nFFMFhhBfIQOYizu/le
AVc3m76ygn9he/4QyrUf46oGXfmRi3DY+vQfXQCv2lptIegVZG2CKiNgzIhxNqkCIrD/7ocdg0Go
VndDEh6Zf29pTqtxZbk6gztiJ8b6MOO6hue9wtlWAN/rvSjsWABqUe9Gx+g2hQq4qhF5exroK0Gj
Q7NNsOLdWKS0a2EYNek3sNbpKk3Dhf9pGqeeZiRm8gnAqA3qskh6l9imdFdnOkF5OQlUHWqKfWU4
PCPJ8BQWLTnCKIVWAVy8svXbTdJARlJRvZyGTsCO7BzH7TINBHbSHRV4a0OURF4S2IT1zrh4l9jv
bMkCFCr6xwh+HTiAVZDn8ravfymAx/AmF04JMg7+w8afI7DDU/0qaKevgia4hfHp4Mji/xur3i2r
//ySJBfw5/DB7TWBY4kV0L5rEgsTM/3KmaSFVeBooRv/sP0q2ei9HEgYqnwCn7NHo0SBzw4C9hvD
xMZSXhyOCH40/64llkDmmaYXRk6xLqEBvw0lKhYqqg4CPKQ5LKXof6EAHOFSWG4n9Op7Eoi71B6z
n0WhPjg9iSsloIcY7HNesajpfbutVDF4CVIzgp5AnGm8nHXrx+4IUdEuaMHHRjG8p4jHJXntSqLM
3DsFh1uSvfYWyXhFr7A8SEknH55J18VHR8+bdzudH5ui2Y5Mlh+VmuLVqKLnETjbLSPqeuvQ89sU
NYtVUxu9Z6ZVskYxppDqZgREx1WuRdYIiQdK/DIDpW84Ut6qXQKmSZI/lkfAYqbC1raTQZ5cNrJO
Cd1/bkA5mBCVvZSww9uOsNlQTedtpk1yc6UEuuxMaWgYQYXStKNddz6Yc+w61qsAhJ054vYzunyA
6agD6gIAtBp1SPhJZJ00ThMbXbYWfeqU17fr+dZYvB2pbEyHuAtqaUCztbCufb7LAzGDPIF7DrEB
PZ7zLgvWDNOuSrorER1yOOAHredknsjmkYzj21mMaH87OhTOMLwqJjA0bXY5rv3qmuCmRdt/tUKj
JPx8QEcxQwrqIqxE/3k+4MgrC5VBZ8ZerlgfMJmUW1ONl1Qgpd8FVbkveYm2c5FbJFCK+95ovocy
28mKiIM6huIWOf46iIt41cXjCwSbcafZUG2Jg9ppakMaot2ShtcuRAITLmVL48xO4AkanZ9vbHQl
Mue1NTLTi0fjh5m1NrEGzMeEM2zaIXuqtASUekFpMzDxc3Ib5kzjasO9IPYoLXDxF/V0aEPnZ4xj
4WVOqmuHoH9U1Yhs2XSYPiwTfXU5JP1Vw2pRj5xaFICYxxDVxSBt4g/KX7VuZutc73RGAkg744Zi
NBT7yaj2uh+AR8xReEYW72HIqelKy8O8bHnQlkYIxIfCFc1J9fOHopsxyGZaMintIHIhBLsZca+H
SG2ppnHmeYpPj8eJiA0KDNsd+pBwshCLVORPxW1KPtIt6AUPY9TvMSKErLNKr8VXzqzOZGluzHeg
XOouHLqtmbbWWhihDmgqc56ttu1W/djv7W5qTr3FemrU3YvEJmNBmlAm9koZmM59LRKSGMfxVxxj
TPedEQzZOL90Vk/ic0+alz038ZNsyt+teeqIGXqfyGQgHrK6T0aC1ztpQ9LTumUfgQUGdQ+rDKoR
JqkeU8/4UYMU3VRh6QmN4+mVhUS/eDHQstIwW5Qq9PbQWH/61RMzKVGE+mBQu5hev905O+KyHv3B
msHQkIEz5PPvMrTv29lIt11oGQSqjopXO+qjXyL6+/rz/OMozmAe+ZdOQqnBUFL7/Hn0BhtLDdHW
i62oeEycvqAxXBO3npGhZzYBJrdUh4E6GDtjKtsT7hfOGaTCdmWq7oZejmt4wRNnaeLoyro3nqUR
JW4W31SVr8ILwa85kx6yxj9Q73Intp+osykznO6YJpW9qrHqPvuyiR6yQl2P5lTfaEtRCqf/hzPU
1Q0oe2Or4zC8smZeqm/R0nCE1BnBoH2DAfD5q9uWH3M+N0Mv04oflakMXj5jqMLWVa20UlknTatx
lBMcCLLmaBlh+dIH8wMFrAk/Vt6wrbJt2krE2g89LyY5tdCMnDdDPIZqmN/3vnhIYRg/f/2b/aMv
vOjzyZems6DSAz0/jxuJmTWiQ/1YUc3mZviAooUalOO3DS197HoSO0pyIGp5aBx6k5n9jfPKt68/
xmUTh0+h8wgzUQBocC4VbRNTU+SQgcOnuSIaoq0aJ9nbs33lOn9mYZ/3EuQwmqBXRLPIgA3x+Xcy
5oDRfsNewiVPgVnZHmroV7sQ3xRzeJ3NFAqyIJhLo3Io7QLzHw4uFykDdKhx2CR9srU4B0t90SqZ
Jh0VSOK5kK4q+2eF2hXVCn0jwqF8tJerIlbhzzrKvQH+uaPqAG9GA9sUxWP1p3xCo6Rzh2mBxpsy
7XeVAFlfTc79/35/pcboxJCIgbTzJlmWym7mF4zpPvc06kbnG22sw7Q0rr6+0D8G0txg3n9WgEX9
ea5nZpFpnRh7pReUUwtzEvFn4TJtuSMIUHZdsZr1ArYZYpmo4qg6BkV9Zd+57MkyoALooAra7Aid
zwYMSm92kdBQoBJM9GHO1Q2n+B8AdO7L2V/j52J3jx06pig3rnz3yyYdV+aZ0pgEUj6d623haTdg
l5PY6weDExrdtUoyhsLK5bgJ0QwmUFAiH3HD+qondEoojU8UZ0/gt97DxvkQCrPiIAo8SwbXZI26
vNgultmwQHgjKBSWEcznZz9uyfosVY0oo8XfFVfhk1WO4aaO/O5UJ29O1ph7thkA2v1BUezwLi6z
Dz+ddpPsH7JeA/qCdnmbyfrWL9sUAiUbdjeiIioUhwgZW6zhP9F+gJS7tnP1IxprfR3JjVrmxm5M
egDyFofkKrVntx3ZcEWp6o+145ubvk+fRhIIVnGBIMcM+sm1ZPIYx2ayZWZTr2HMsxDlgnxZ8lo3
MuVAqgJ/32N1AWfpJzDfghLORt7/6rvSPETxBEY8ZHfsA6d46xERbRa05zrWhtlL9NtEyMnjzK9t
ujp+aYuUtXk2f3Z4uzM1hRUsrBntUbGvjYD4o0yvvQor40is3BQaEyEKCFJTxXitzHKHq+9xiPXi
pNXJKbAAXpRBRT65nHH7ErhCB6t0q9nKELpCoyxhgB+ipvnPAgBSlPnzUIkjuFsisYIRvtrMISsC
jP6URfaCisQVqirKo9b1NxK6KarH1jNqx9waTvXDtgkpFd1ULHvOtPKLsL+XVfROwOnrPCdgt6Ms
dJ260V09h3MO+zEgkIg8z7SSytGkKAP7Fc+rSRPVIq1970f1Z0AMxNEOcT3oVOv7yPge13V9Gxv5
a2diMKRzpOyMGHr4YAe3HZFd20BNw10USWddOhUxN8aiv2s6mIphcFJl+FbVs8oraKakeTbBJq7n
2I0HoA/EtOAchzahEVCbmOQQIfx9zhKY4nHecYzOLGWfO6p9N1T5qWuToxHmPoXZzMJr9cfAj8k/
zYmTLOxsW8Qi+KglGaD2SmBqerDK7IcF1H6jlGN/a2o4EZNOpybtjXqvWY2ypk0AKlAhsmIOCoFD
vi++ITC697sOzlZrLQkNprqJCmPJnwXMr0BvlLLQ70eI72uG8c3zMCcfOs+/7kzZ40x5yVf1BnQh
B6NQxs3YRd+6KMGYbkoXM0+/46MbLlTkwpO+Ebv+3NqedPwCznp5X6kgKQQTMch7d7IsOEuMRroZ
pD8fIBoS+DY/1UUFTdW2t4hMilNmLarY71Sp4feekuvQD8XeMWuFvD+ZA5xsMpf27x3AwwxAnu3C
o0uIho6Y1WdK+KB3KvIw57sgsGrnGyX9NWMmdSEkSY7YzJ4MjheHE7TdHSt2w5c+CtzORGvkADuP
alBxaSOa7WyZHnks07qttYkoz5zTtP4mak2sBt/UdwQqx66qQMjr6NhsZRC8I+lTD50abkdVJxWM
qn41qDYgPkMyEQCuBqctLbY9aXKbrioDL244adECtNa8BbqXDdEtcbm8BXLJDMpVzbVGv9y0JX9T
PMfZc5nMp96up50y+8M+RLlObGJ6UzKJWOmZZu6G0rZh01F8YTGcvbwTzHzQjKyNDp57j+B76X8I
N07mQ6PmRBk5FGu0mcYsmu6bXOMWlHVHDMSwryDZ3jjF4KC7061NXCIKQZZh0AJTf1kjWZh9MSMQ
AuhLTyQydvD0nv2heyhSRlchzcyVY/tbR198tKkCsxY28g4dlU6qqPotK+1w57BuTS3TqWJqX/XG
F3uKq2nN24Rtfkka0qArQLcFlFndxtrDHPXFGwdsqNZACtXECLesOdMuFywZlhnJu2nIk5PeF9ny
+BkYLIG2qyXw7QWSSF/8pnBCrwzDeF/nLMg+KlyRTQdqKPCwcXhbtJV+Ug3iio09LOr2xp+S1G0l
Y6dpIpSt0PO3UdtaavOu9/DK2cJ5uKw2e5Lh7zGtiI4A1nRAQI5PqE2o38fiw1aHnVbDGCttiZMj
56kO4mvmCuti4162bMTwto1lFQvd8u//Oj6PFFxiskNra456uZ6mqVkHVvlOpnfv9nX0nHbRfBA2
oZmhT8M+b8aYZARleqTKdKehYmSQdto6n0TicZJtI+OgKsVbS0tzZfXPcBjAO5uMUMyY8ktngSAa
jcgOddxw+52jPo7cKcHKP466jgVbdf/EBs8VcRC9GEhGrpjTpJ09HTQRTB6JDHQaErvF7x0ERI2M
XhMaR6K7TogY8CjAmN7rBH9axJKsBYkCFtD5fTiY0dqI6Od1dgAd0I6+1YP53tIhd/WOWLxah61b
zzCRqWm7bWSNH7Bm6xuaZIB17edqIImo8uUyW2y74zD41wAzfxTznyp0Gt1L1YZgnd/iQmA0tGUO
0I3folKmeN/V83TbmGQVyZbsNqjxRDtP/lPGsugxtgRSzrKeiwHacp2b0FidF9UoD0MT7SZyJ9c8
z1TqPknZszXKYxRqW61Xmn0jLHs3a92e1MHwxmGJB1KvVespjq0TgZL2/uvi8KIq5WvR6zNgY2Gl
0c+l6y2FKGT/ytrCKsjx388/2hlVQmaDwAuJwVV7B02uShNqCCb1SlV++Xzj78DSTT/aQa1/rrHQ
OXGTU00/m0wwso4Hr0vU/bAgkMRY3iz7+5Xz8D8vyDzV4UBMhs+5LsKvcklaMhfsoMZtQYyUpxZ5
JHKCeQteUByuaeP+eUHJFoynES3GuccvyW3daIdBgu8o97aeE0nRGwRzYSOq+spADUzf/utf9KJN
yo6PYRMd3jKSvzg5V/ybQTe5ZNc7TP4cjEj87Nb/4yr8bPg1uYs05bXPS5PNVMvszUxuDRG81hkh
3IF19Wxw+XDq8MNw1tu8cMaFBIohHzPSuOCrqDqacAcZElAsPMLiLkiIUh0ciLBjfEqV4eXrm/iP
3w3D76IFMBcV0EXfZMQS5KeKtYUbf0MPZwTsbxjbwg4cr1VVl3Tz+ModXY45nxcYpPJ0kTmgATEE
Y/X5jjL7DScoRURLUNcMxuRJFou1HAyibera/fr78Zj943LYe5fW9WK+PxfqFJGptZmvW9vU0kK0
AiRRDmH7MFWJvWvi3joxQRmWJ2iW893MuuYJ1iHXLoPvKkdB4kHt/1iRGeRa5NHlcTofU4TgpLsw
vUPpMZGFFSfVjTmXP0SpMARUYRcmrU5SmZbnTJHL75j4b1Oj8u/RghcHHzaCT35RWVWM11ExcPrq
nZNN4EBWB/1m1y+IgoEHfKNqGUjvvKW7yABmPYiccM0J+rKh9ASAEWCTpj3jTV+rV6k6MnMyyF9L
ANVrLOErrTUe8o6DVWHjOrGyytWU6qnnreRM0qkbpKTdJmm7fWRl4tYeqTHKrqCqksO9vvxR+PQF
cwKD4obWvCy6dBOVMImIWai1gQ8eQYUndagkXiy4mxJYXApNI5Jd6mdZ1h90KaaVoYUU3U1Dnm41
oVc1fhLALZ4Yj8Fj7x1lF+/yRrtrRHFTambnpQS2ocN0zNupd7bqOJlrjZt3N44lJUgiwhUuJXnM
Wsv2oDn1zNeEpK6BrTLMuu+GRVevRioX4EN9sSVhlgSV2NoYdXZjj+Q6xjIeGQqUNwyOrVWOemnd
lpEXl4O184dC3drhg9YhdVOIQljPPTUJcOR7TYfYlJRHlMjTppFZdSia6E3RJlDPzeC7Ip5w/xDH
xVDkRh3lPTFfBhWWGh+igPHHVCFsIdhCcUe9BUTBSNvtU/VZNYPXaW6la2b5HTKM/wqY+LIfb0RC
yumc0cJEEh5UunQdo3Juo0Bi8CSgJ4YVwbJAJpmaiGczr4I17yzRhk3szTF/YZuTbVAx3PLM3PLC
2Up2zIdvrNqHpNPw1oUlTw/TA3JRjNtxri2Y2/l91xnTbUUYV944m84mCq7pJAEGiUa/IXHEduh1
aNtROmx1n2zbwMxXQ4/dQ0nbVz8Qxb4cnOc6LsTeJxFmVWlemlgVjXg9OE7dt06SPpokS+iWJBag
9u2XCWvRMZpyf6NF+F3qihZkVo3hUz4NAG2j/IcaJveiGf3n/yPszJbjVLI1/EREMA+3QFGjSqNl
WTeEbNnMJCQzT38+3OeiLXXYN90Ru3e7LBVkrvWPxZMUIQ2fdjxZ+7Wd6sAli1lvO7o8MDudW9oA
WJrq+wzNe1DWdXUHYwSTpmSleazXdQ6y1JpCJ6FfVa2z/SgIohBlRdD7JC+ZB6+fwcudoEfIysqN
k0XuGv8kvlEocA6w4jRTXWF9K709uhjLF5aJCmkc86BqxHCzxbmVxvglm+PsMNbuz2HQnQfkRHtl
oH2xnSe6Ep40XWnOlYbYeXuR3B4FGfEkGiCA10fCWJW9yA3MFUNDdrV0nmj7sA89xVY32PnVkH6f
GSpb0Nyb9yU7LVt6YbLsVISaeWV6Lvigq2m2h3Q0IEoGkJtFV+gn3WhXUan3gpE0dKyivMmq7gTw
pD4rtvPqrFtPLBRPaMwJeeQS1YhXpdqX1N437lYPttBjo8QMEaIywc8yPt7A+EzdSm/s2j65a9TR
3qEFfSgXtjGX5muf39hLls1M61XaRLQpUJqY5lTQKheSvsZ9W+AtwlScrklO3ZJ2zDrA3DhLNDot
ioM+OIovNXQrShlkavkARrFb8rg+1yOx9alHQVo5rRSm0NYQGJSe5BqRVNQFRFrp8X5kNBRZNOkQ
z+vs9QR6vNAGeHAWHmrWNh9ERg9JQbSdNM0bwfzi4tGCyQE5FLa+byYl2+nj+uKMIyVB9TruPMrz
yIq1H6yajFynokOhWjiz9dbwZWgpDd2O+VzsRhqwIx2BJoEz5uyPukPMXLaYLxnoiobOyRdOhf9j
1fFV0VreZtYT+nE3mM3uEanAiiZ6K1oxqU2PD1U3JEfZZvV+e7+wFIKn9jm7mTnzBFEMfTRmzbzF
mb5H+YMaspjvKJb1O5vuTdIAZ36egEXZvGtbkd4vorhaxQupsfpxnau9oP6Cdddj5xVEyJsYxAMn
GSI10hYIS6dLaEVqlve4QesBdUR75AxC9lgzvjx7itXu8E0iaW/Qu8SPwpTKm2X7nUlcZLtSddc1
EgzEyp5VDUN6TApDMplAmmSlgyaHZaZSCw53zz8mfCu2kkfWdVCMsiU8a2jf1wnIpDWnYpe3+WWc
eG5A0rDbKcsbN5P6XMZ0jRYkhaGjW4JpMR1a1ed6Q9IwyK0lHa1S8hlZezFoK/RTvqfIXbUvtAZ/
66j0kPTU6GsbmrWCsb/t91YPoVigwrt0a3oZG+se2pWbh4IcpGD1joVF5axKvle6Wkf6PCWha7dV
kA6vlH21B4nWzF/pNuSMf3GrET8aP1GhtcAgPJUp2IK/VFxEjUth8DLmBb07/YHgsXe9tdAdVjzS
tjMTPZBEReFFtIfRDSwBNWKlCFpFB0yGsSLRsqYnNHdDdTv73YVf4ELQxC5vXL6CuFWjtdQelImo
jbioy9CNVSuMRV0CPwGtPtlc5NGSMiCVmI7Zpncob61Do7hrkJe0ABflo0mR9TnTNtcnPjs/I1OS
+50DV1Tl7K+/yp9TmmTX1rFfFrv4vuhF84Nr5dmrRfUFy7tfm2W2n3Lva55RCmGvzDeUO0AuLlp1
L3mOoTRUHvCGawNJAi1HUpK4G8uwWn6ITT4j6u6FZsb4HghyuKJPxejpRonGkUZvzIlCR3L9RCl3
ZYqXErpDgqnSF8zJuHe91QorQCGwJULdvLQa7sBQe7rOKHdTUDRc0lZeimSpQpw+YYmoe2+PRhVQ
U5UBZQ39rawc75zPTSQVqzvSIzKAc7WY4l94pi1qFOYF7tB+nEw0n6mgc3OSlLt918o1PmmOcx3S
5DavGvvtfp6W9LXO7mQDmunZq3VWl/x9tLyXVtp3QpvGowQC0ubhIBFDX1DFHnuNqKC1nro970NB
rFZMpaizrshUbGWPcuXOVifr0ifNV9c9SfiwkGe296u4LoN55PfdTYVx7trh0gGdUHLNIYk28SGP
Lw0plXd1PF50G9NqUlv5KxrzQZqEgGItrRB5+rQ75yhyNQSKFMP0YJbDmp44x/SD1WJpsTYjthyL
O8OZzqSCzQiDesBLyqu92242wAdL1zsvWVEely2EM03rHQdBHxo4W2vo14dceifh2vM11Rg465Ze
qGnRfXR24TA9DYORPA6S6NPtPC+3l64hbKmipNVrCPhcGafcwXnQqVJxeO2A8bugINbB12cjcAxl
74HAkxk7j7tadelqy50QaWAGkl6C68aLv7WMVtmNYuTfjIphlMeZHBWwTB1SmboQ6rvqMXRabr5+
nbhLbHcXUyMYaDS8guUjXuzc4lLyeFGa3lv+bGvPxSTns23VHNreJsysHXtX5vXLWnDEi8SbgGdT
9FmzgaWWauE565prp4+U8Hbiu1mVT1z3jzRITQQncwlJmj1Iui2/LF1zSGy+SpTAHKOF8ch/LwGJ
bX5tD5pfZiYCMBjVMG/pBh4M49QtX7eRO6+Z8sQUP8UYwnfOrAHZpuZP0XjP5tTs6VEsyMO1nTta
bEKrSHSfcrf8nPC60qPclvVeq6pzr3c3MG7fa4dnrTeITC3x44WmQdhrsVYbF9WN4e9DMzX41Zji
WzWlP+fVcsgPHmmQp9LMM+h6s3SLscx48sruXA48quUE4DYxozJznFlgjxjaxyOq7dLtdhrFJA6p
wbTcp3tCQ75auWSKt0kpzYfkRROPU5fgyiwd5WAYOPONOB+jNYFbUnJND6sa+hWbHtNWRa5sr/WI
FNGVl+mVdE7Sr0vaq0ZJLqlpCee0pvZTMVhUe692c0mo2kV5+M2uu/Rq5ynFT4PBGiQYba2u/ZXY
9t0SD9auB6Dx6fcmmLX7yV8u2S/dxKcMicpG0o/HNd9CxrfvOZt6DPPk0xbbSJdU/L8H+mTizXwj
Abvl2CP07O6MGAn32E73f9+VP3PHYFMWMBkiCvQIgCt/bub2mLPBpdYG/WWPXmm82JIGQDPvSLac
xqj3khcIKy9EnEdZbg3n0PxjXd+aN/4EB1zyCjUbNwlWS6I9PvigeE0JR1UxMHaqfCxTwIe4kMRy
OU8avchCX/ZbQsm6+APRfqBK6shqyvYxs4QtLv5b8O5/cPefAAT+Sv+fNUSqIEE8f/5WUD0PXCRj
tu/76W1QtEuFSOPvv/lPKMyHj/ggJGqYJ+O0nXh4vb3raPjSuvfE2lysDEn/Cun/hL98+LDt5/0v
sB2Z+ZI59bDpaZt7JH13qAvhWywShJSff/+5/tdHUbntgmyRju5+jOiY0TZTAu1l+9ZebwhrOqGY
et6qHXu1ffz7R/3+s/6AlfixtigUGzwQd8tHgHfpsBDG2vZjzckusXI8e9mvzurMKBGiuEsQCMNX
tzt69EQIedPVxnhBHNV3vPyooA4jjYPcgN6v0fjujLDgKfJMXOQ8VG0BNYqnxO+p/mUT/l2YOjTf
0O7UvmLypKrx1a1Ylo1UjeypH9gg25vMyK8mNbKMw4S8mQV4R7/OVEmwPiBsgQqPXXb6VKOmmRMk
IF1p/McL9dv+/+HXguoErxgaTi7Ij8oeWUriPXqsBF6l7nKKLXM4tdRxDgpKIkpEmIw6JSUYw/Bu
7aGMA7XLRGDYtNXNOJ0Y7d6GEcGkcJ0zDuMHo5oRsFSb5JzDdna2eupKR/LdYSKfk8jO+yjXnPa2
VlPcAtQ56ob6kjs9nbL54zyDUagEFfiGTjrPJnlaRPnYOXCkuLadEblGPgHYxCQX/P0B+Xy68VDg
ANV+ZyXwqHx4j7f4zVQkFQ/jgGBc9CMCuEZ+YyCVYSqbNBxGCmgHU9zmC1OKMPsR09D4z4yKz2Gq
xCyiFVXRDKJUQ4P85wvYCgsnEJKAPWGDO5ZzMuyrXItqes0B6V+tNeGJidN0R2Lk90XNp/PK1+HJ
WbuhRs8fF816SKe7yiAJmVTyAzqKjeT0nkjbn844LgmLNJPp4Alnr9p9e6tRCxzwL2xZacuyW1mf
AmWjq3IMXr11cbp+2Fftdc7JJe3HddcAcQGV4tcWLWVV6J4h3jYBXSejBPDq2CvFHkQfpYbpXQab
YZQqaClfgHwJKnf5AfRCW0K1HGxWs+lM+Rf9Q06VUK65DEe8ZPTYahDHC9Bz0tJKjjjypR7wQDcb
GJwUZlBl8Wbj2FZxFZEnjqGRnzjoCWWEQ5GvRbV+T4zqZIxNFUx5G/tsp9Q/2ul3k+KHsNeAqzKG
riie3jSTa9Wc1JZVC6PqOlBmwyD/2hmmGSgT2pTXQaMnCYFctpvb7IL1eYxkXx7LbHhMZihhkU/A
qoJ6ASGDxVs19IQbUywdOuGs5D6df6jGCEJWL2pEb2GGiG3YxXJ4173k3q3SeyeZX/rC+Wl/g9H4
VqwTO41Dfu7knEnLYbAvIyCCi1PQpSvrYmZJoWNWlvY3MyNFtMIWj58HDbqueFoYz3YXiQLNAT04
3H6Vfqqaqd0pTbdvWgWJHeN1kGQFXajY9lb2oFmOHFfJj95WsWCeXHMuA732TiaPip95hMrUg/ju
LcbX35LzzJzfs5XWzC1BRar5kXdGMKWR+j4l70rWUcbrPpCzS+ZGf5h7pHP9qrwT4JPtpVF5u5/F
vHZEZbeZr22ivyKXp0XXcZAV3WO2tftRJ3zDck+ho5gQsJj5V8z3EVllIHdMCZHAwebbNbuaQfvm
jqAMHlDkXKkl06BmH/KNTZhP6k6M9okEsmLXuLFzZDnfr43lBjxXTHoeBoxOIYOjLF/aMia5z3Ku
bTE3vuKyPk/mRJtWqT7Tibh3064L47xdQ8vmH+OKP5F0ZhAuhqOmAn+1gK98m6Ajdo+zY5JZPzsd
JYk5HXFYJX856GN2NMAHPO/OTbsyU/a46hs3f1z69rGQ/VuBNeE421SCm8p8GlpHRnmjXObynjzQ
9F3RsqtDWoA/uXb+MAlxlovZnbtO8Ohi0dkN7NU3g4evdobGxIUgjP1ssgJ0lWruWxPVn61eq64y
drPwFpL9HewEcUHb+fqi2dl3uh2UobuHGvrekq9PyAIdtdM6hzFfJnG6hynv3vmNZzuJ7IFiAuns
NTF8oQiaaZTEXh80h8YAS7aBzamFLKv50vBsodNv4S2s0T6gYHqTQ0t3jkLKAX4ez4eGimor1oJq
OgE4OhSYPjgxIKinPSlWTbIRtjqD8u5jBq6bagCo0gAPRinziJqU8hBjgnhXpAMhglahh4oolz29
tbwZcfuu2+q9in3/JrPXCzUdxmH0fPD7/saW2U4UNVOsdEd/UOQQ2uBVPoSc9h/5J5Qp91NF+QeR
XFoycj2vOIT0Aanp7BLY3LjfsEySyqSi5u4bxd+mecA7rQiIhbm6o31Wy4z+0BKu0+U7DfC6BIi6
xGFM4DCKd6u17xS3P/XdCzvwiVl13LH+6YQMItBmsqZntQhiq2V+EATS0e4eyByzpWasNpah8S5r
H5VkpIUUBQwtytScZFLfmZPIX+pOtKHj+ZWnvmpjTekFp0dIHlGY5fl7QeTrti3uSlT1iIF2PcGz
/E7vaZpnkKehJHG79aB73xwjPfQuZVstQoAg7noUC8SI6gtiqDIfbmfSgQ1jemkRNLIZ81WotTho
2QQPhSCiLfiztFw5DxX9ip68q7vCDbOBIhNLtPg6F2c/zzLIqwJHiEsZpEMCQ6bR6rWcTZRSobOZ
5Ay1eG7YRwuYkmGRlNyPxdGY1K1DlcATfai7vd5bAxKZp1ymD543YXGYKfZOQaP6YdOyU2FbQm7l
5mLSpHHU0P1M8buXGTe16H/SzNJjzUNkbc7enVungUPnt2/aJSCHBOHL6byprKLdTWaPXakC78ws
YhMb9DsDEeaCzMbRPMfgUIHHOeA7OZBGrxA0NUOzE+vYLKIJSEbTMLup+iSDvo+vo97h8C7hgtqc
4hi8cuiEcB5ZtfEIGINo3Vld3siaHjGTMBQGaEoCkuXUViIHEnHGAM6PatF4Z3kKjuV1uDdSoUWQ
l0CHlf51SIZvq4a7tFq46deGCyob1mhsxXUtOhWOaqARtr+jHuPQ6fEQbEcSTYEFJsd3dWlekyS5
txF2nrry+5BarwKXUmgq1rWr9Eubq/z9YYXoGnMDd72iNNg5bd5EQNM0DjszBS2288XQO4fL0BzO
VOySVla64aA2j7Lo18Cl1A3SEqFRQhpRInirLKV9GwgfttXh3rb1y1wXNOpo2anobDXEsAsOPiX3
5LCGQwptqSYKljK2M6oXdDuYXbvxsx6lp4K2JkS15d2pivlVTA6J7kUaNV2LnUxxkERqt6tT1LvS
Xnj48vZiD0gIYQGIqSWqLign5EKd2rzEIsFeWHl3C0WLCxkAfm0JLKGEECTKnTIxD8DpwbBlDB+N
bX7pNn6Emj4nVFY8kTS85+lwcAyKdIr+blrRl1a2IxFukQhI/zRhGojckbYj7V2PuMKZxXEMuXkS
48fOOsyuNSlyaXYDPfFqeLUdpAqVXNDHKPSJ6kiM5DDZjK1zPgK5r6jdY2SaAUQbm7O4GSs7h8yH
TENzCsqk92UEN1cFdkriAAeJFvV1qu/J5pNZ5auFc2PipA8KlRrepZh+mmmXBp5UKT5llCM1OUwX
3eQuW9+7qiIPheeO1xCnu5pcHOU6OOUjNYy977jo2FTsmVTo0MRt0mRRTOkaanXShqqq35IYbIUK
Q2CgGdOdaosO6Jf3Oa7JOdEZehVOV7oVrXOMd5yjEF8jQaPjTbWac0BY85WpR4RZ3TSBYQzcgZAC
Y7VSTz1DSAHv4bhR4DqaJrJg/SN3GdLQoIQ2TUrUY3O6p/T8rgL4i1yZLQEiWcYBa0U2Sie31MyB
84b1jqzBkwJ43uHDjrBR7FMSh/3REt/cJkN44k7Mvgnnqj0BAsb+DHQLXR0lG+XWsjNh3DUrKOzG
jMom06Fw4gMUcvaYG92DtoJOxVnxjhCQydOlpGXV02Rvx6Btamkm596ir4gSZiPVlaBJbDOaUwjP
rkelRoYkUrC88XuqPctobYlI9JizMXeaVGW5yrgn4IXZjmfIz0t9OSRlPZ1LjQ2r0IE5a+Umm7v6
gMBO+8fCpX/Su7P3g5yYZJCjJwNQ/3PP4U+sBSN3HOlF/h5rS6Tn29owmF4w9IQLYW0Jl0UTO34p
R1ZzHTFEC71EvkJYbddJU7QBmtOcxVgfDwu6dtAfIP0h6x7S2vb88pVejD5UeNj+sTf/jyWNjZmQ
DFwqxF19ghMyaRdpCWgQMcS/9a141UEdhUlRcEMU3BHE5mWeftSF7YTwl9B6DCb0Xkhkk145h3bW
79ySNFRSWM9FCpHx9232EygFPoacBW0xomtMDx9AnJiqpgmnPHnUrXE7SbjS2QAO/vuHGJ91SYTc
aNxOeBpBcD7JyPBND06Tsudb6eJng2gee148PGzNE9mAb4mGT18fPPx9FZi9sigBiaw98tolP3gV
/Chmb+OWUA/KxIlK3dFl8uqOk3VArVWy3E0N4RyDyuxd1veOKwnf9+YjTWSQpZ1IORHKHD2yJ1Gn
TxayKM3g4HPL/tEbvQvBq9mzNW22gRLdJRN5EqtvulcOVycV/8gK++Sm9FD1kOOnsjAg1PqIZVGd
rdeF2wEDNl7qF0VGsTNGpd+yk1xBcdMnL52GBuDv38H/+FistzYZnHws+WEbdPhfaF03N87o1shm
1lJkvtkMFqGaCF8oSKWFb0Tr34rk1sj+KXz7/PrSBWFSLUOo3hb+qX+AYmcHbq+PsTZwnlAGIrHT
1X05X4xxwTdn5uclbp0dVXuM/O6PuMufWReGIDEgAr2h1gPpZuh14uX0m+K0l40z76AiV+O+Mggu
oI7SOsq0SnmB/2lC2v52f+Be/K0R7HH40Gvpah+LFiB/MMWopJYYuI59pU3OmGCVg4s1eVeqhPQ0
HjfSuKS7pbBPppEwSXL1js2TrbF+OOo0Biojaihz1z4YHLhkmfw06zg+dq06nrpqAcOnSQ9C+p4M
E1YYPZt8I/6CaEBlVueFmbX5VPc6RgwlfWj7iZU9VQKTsC3U8vmuqNtXZa5LPzXlW2fHfPoaO2Fa
KW8Duv5Lq7C80JdS+4a9og7KJDHtMx5aVdPKAwF948FuVsDvdR6OY/7SJ7I8FwXtgdk450EyphdD
F8oNEvbbcWADwztyThyXpnnLQwBVTVBOus5bxmXoM079yFjAA1E571DpVxzF46EZNBXSx652qzoc
m5h/m1L6H7BNuECL8UXgqtjj592Xi/61Wj0Cp5xlPK0OOKyNKlrLlPaQl9cie8pVMlgRj7POy/kf
x+Hnt0RzULtqyMcNuji9D2+JQ2rKomZZHA3k94TcKb6pSe+mgwz2M6Kw/O3oUiuKZ/7+dv427v35
mGnoiUGFrO0doeb6z9dTKTwjFlkfIw9ds8gc1jesWS5wOrLASqNktxOyQ24sxyuWxUd8Oc0twftk
Knk3sT23hw6x5N4blEclXpODk6IPZgLfO4Sqwokz+BQ4IQ6LET8qLFJXZGLJBXMWe/gPTVmMaB0k
oCUabAxnPQPDgImSkRpAaseuPO16HMD7XDf+Zbb7RFl4m70PBeeWCIDt7sMFNA/xANbneVFZ9Ufo
qZdMNZZd7/YXS8l/rn09/ONG/nzjbbXrNi80zQDGpwqq3mspZB5MN0pTlbm7z+owc+XL37/P7ev6
8HXypyOu4UfjqP94yCdSywAetraDMX7cbnwKSymSLIZ/PK//44chQRPVrYfYWvsUoEvQR1tofelG
8WypqDR4i8dm+McP8zv79s+fhigCl+J5eCuTcMUPb0XsDDSOgS5GpdYbEY02PsSDc10KIjsmh3nf
K9gCHDVh+9rc4V7xAGid39StZxL4TY4ppAKlAVRjV4ZGsGrG5lAk1Q92xXkPni6fvdmD8s9IIMkI
FDuofXpQZ9M7VZ4WJJYWmeoibmXhTf948RgRPn1Vlkpb2vZIuNiJP35VbKKJ4ChQI3S4qJ/MlOaR
FfRgsoxpR8j6eOh1THCjSQOUtrl6p8VqX2J46Fbdqb1HCUtZckqmlcEKrT9XemmEsZEmh3wgjkim
r0T83RDXm93LcrlPG0uGzK9pNOTXVgr3QY0pDYvJxFS03LgnzP2ntnVtt0Sq+3aS+RkpOdKd9F9L
W4dJWeXPdjU/q/UAuKsb00PWZOKIKyXZI/47qn05PFid8qM0vO6Yj91LE8fFg6EP3+rkko9y/KrH
oHwl3sQdsLzBr7Ysolav19DTkvJAVKX3hQW4CJ+StKXnzyrRssx94DW0B659YSIOtm6km47nYqJF
VrjNoetKL5zyqQMZTeYAFyeI8QyEmFgxYV4xuUrs4Ze0a52r7m6kJP0m1PKiglHnJhynaTkL08fc
oFzKOl+JAnjCRdSeK5ZkjO3xfvIKfvV2/svoIMozZbnqzFGh3jEl9I39XHbiK+ER146N6L5Yl+Pq
5fequXZ3Q50ePSNFY+AOj3qqL1E/IXzUlf6qWVl15K1JmCEKekKdOIm6Gd4DKmDdd5IyawsRECoi
AmZstNQ2pgTc2bt6dSKFK/K5qubrFCc7WY11SEXXvFswXsF5U3PcKC8DWsJgZnfZr6b95OUmUjDZ
fSPF3DiSBPCNFFSyqcbF3E2CiVSvJ2J21AaaJDsYZhnvSaXuA6vFzZMPDKooTc1ZxfuT2su9rVfK
kS17V37JoPSfrMXRAv27kEn2debwv02V+ceQGEwUm1h5pbECvEcEqaV/pXWvvGhkx0fAI+3Z3qBo
a0XzJVGQHFAf1OdVs5cjuUvpf8QXmW6hrUym+2W1b2uLd8CO0V1MbIWr2XXICOHcPEWx9jAjpMzz
PBk9Lj6lG+urNd9r042sx2k/unYVeb2yHPKkqgPbBSRphJFc6kW/UA6kUfyr4cUdlGdNzs0JfE8P
nBpP29+PaO1TXiAJ1lQbQUFxDXD1frhyE5M4YeLI1ih31TjIMJoTV/Jm0aopFnJSVYeQjYnmglW7
zQWCzr9//CdKe8vPpiBNR4wChv7xTHVVNFJZiY1GqPgwp6p/L1THCvpJUBsdL09//7Tfp9ifRzip
7hhqaLkwOcw+kpaN2uWdXeqc3srMOWWMNEyjlQIluUpFAO9OgIPSeLCJMTprS/y191QlYOSlddpq
mt0q1XRXTIBU2Flzv9GAV0WHTlxRySFPRhXe1aRwd0Bx0y/ZrWEV06l0tf06p+PONrHFIpgGmgHi
iuYsORfuggLKW+9NtEZ2g/q09Bqi8OYBTnI4lqtEx6O0Fopj+43KggYYlQeM30/GUzZ9+/vvB+f8
p2sAEtXbMiVQjYCyfiBTS/bNhDQSGLc5Vs/u7AS1yIAb6Z24jqGWkThOMKAXZIbyhikSMJcxMCDl
tyFGTLHDKqaxfXHngDyx387N27b6GScZRYwVrOAwZETDyWobLMOqiR/6AvzKXPR3ogZ+0fuEeROZ
PmQ4LcKsAk9S6+cnqudl5EL5hYNl3eizZX7rCJsO6mbkj6eWdWmApGvQ9I1wfO1EPnztbpyMjK7U
s8QxxuAadopzlu36nJBNcTdvABrXPJaqSokvC/7dcDIpX7cKHNuz07Rf9Yn0eKIwS7L49fkwm+50
kubbSiAkiXeF9mJamBalNgw3ydjZ6Opqbd+N4m6aveJK+hri6LbNTnhJw6UQAmycw2UYteFo9dXD
0iQybAoz2ZeTCWhXtnI/mhgxLYkl14lpv+p6kl0nt71bRa8F2ti9WuXY3Fd19Wja83AF3Yr9loyT
vQunszopVg/9bLVcllPp0HSRrfi5K1RtiDMvug4ep5FGxG0VQHq9aJU5HT3A+J0xu3uwwjBTrCTS
U1uezMw6Z/h19oSB8l0OxQk8wLrLG+2kGLM4jviVcyeuTwYEM8ZnC/+OO985lAUhfdC94zLEMTLa
WA97guvIhSOGQBimEqIEIyWRLy53i+5op467K8IayuuAQ0cJvV68xbnn+mWtTqe+5DGgpJGA1zJ9
HnHOnFOlj08LeZCoR9tHHuXlGUEkiuDK+FGTS3gm/BJriaGerLW4gyi6TfrGPXBTVf5kacPO05XI
HcslsIVwApaZcLEt8bQa8ozeTvR9fnHc4YUoMZju2upDsYzsrkZvHea2d6nwgiUerGttZ6Cx1rmA
IIvaTCV0dCbijMpFqPjauhFK8ZiUwgCWHDX6ipLHCa+GtQrP1+30fhIL9ubKeM+2bg1HaHg1zwsV
dORnYjlQcFJV+ED/Med9TtbyACAcvHxbLyVH/ofT3tRlMqhmM0cOG0CI8KfFk8rA15tqTdyj5h2T
BEN+w/KDHtS+2eR6SSWwDVX67bhMqNbsf4a5fwYXCHFX2bD5WtgSPuJiZpekWd8kJM80y6Ub+wZV
UV2fwf5SM7slPH+XLoL0gTJ5VguiAZ04rv4BR2FB/HTysXK6ROn8jp8iQ5f//b+QodzKbSOuKsIh
zVSh+0VPwsyb98MW4+7qNQxQZUL9SREQ9IsWesV7xINeGzMibEYlrWaobfe0R6fC+oXi2TpUZOjS
JjXfkCWgz/DeBD0USGMgVuYCgrUDaHbnjjh+QI3StXxboUNihuQnhlW0O6E689UAlRdDdoFESgK8
xitt9WRvtfIuyezbPNHU44gZRBYT8iOXpOO8bYjXMO+FZz1YdflAnscCKTA6bLDuLakk5tFUjJtx
ddBfJC0MhfU0O8upk+KBKwkmaUKPXve/UGmsJwNsskooaYCrfSBJMz2s5GX7upx+gsxES5sigybJ
fVktYNqhk6gbCBuijyAPNK19jEf93ktq/VKa7lci0SVs6bAcMSpeGMBvU57XaE7Se3XTTDi4XVP2
8JAsHQmJbb2484TCuq6swNZHfErEGyPu0h8njeryNFHhgyco5BE9lNqmJwokqihV/mmy/Izcggzb
0N1AIs62I/35cAjHrPE4cT/U416XM7KZtalDR/bcYvHehvfiuKBr5O3v97FufX41gL91lbIgarHo
ZPmQ/qPWI0L5Sp8jsTYc5L0Bn1HH6GjN1ddJ0od3QA3iDDGl9C3SjJqjxUWDFZnE54YYJsNsMpHk
2iiI21n2D4SH3g6Wo+6koKjTRCCptbD/1AgdNG8cD2PuTEyB6Nj6hryDGVLS17t5L5T02VtEHepS
pVZAXw3Ywp5n37VOw9SL4wqu6lsGsXMEVh6KuSiBV2smq76+2raIjoZiq0G9ZaCIng6KpZirIxY4
sXPk+oU7cDyapeDkK8jhkG+LnA/xMrzMM/KT1iwvjqY31zxGt5TninPMB0Hmkk7ut1ISIePanUB9
SVxEZwsgb5nTjJ2OD5623o+t12/eQyY0hQgVkhWNqKs6G4ETipXYUJwnwi0vsnHIFrCXJiq44Uqg
9lsiZw+qbpwIWZgw62/prYCvx9rp74XldXCOdbXzYPADXBpkK+QK2hnDuC1FioFArVHDuywTNVx6
RZ1TfCrRoCFG26Z+QLWWzsdTiwYHiYJ6Y0wEHy+NtU/Qq7Awm9DrZn6k5wa9fyrfxm58T42y9MHK
b5RY9of4wa17MFE9bcBCL6maVHcGWtDrWIzBtAUBWHh4Qi0lzEG2/MDugGFHS+hOM8hr8BbG+aSu
6rCkhpAxX5uJErW/50Ud7/NkukwbmuplQg9tENLOhG1qNwWanWI/6l5kgWyRFAJzj4ZTW2sqYHP+
Q08WtKGGicIrfU1jF1BtGaM8u0NjnF49Ou9Ce/X63f9Rd17NcVtruv4ru3wPD3I4Nd4XHdCJTTZJ
UaJ0gyJFCjku5F9/nkV7zxabGnI8V+eUSy7LbDaAhRW+8AYii/YWd7l9kaM3RvhwaAsoWGOXRkev
fOBFmCTuo7VNinGHbgKztIKtxHs0LwZjxlJxghlWOd16tofPtrcKAsPc6xWqL7p9awLe8rXO65eV
OcUXBnX+NBl9pg5mjL0d71RT8Uf0JFaKUqUwTILToGuZr3g1yWmQqCi7IpIYd/rnFJ/b3YQkuavG
xk7P7GMUpBkWgebnMtDoVNB+W7YxKsmOG2+gmqJi4tI9rZ0gI8VDJGQCmr2EZoigKyJSBDlMgMA2
JYZPO5UewyJmwEaWE+8yNCJ9MZWPUAyzpTd49ZZuTxpSfq0QtsRnzqYBgOBLnkc/BlU9ee54H1rz
l2lwdkM34S+Xz080NwiA9fC28R4mPT62WlTcWUZ36yR6vjczIB950+j7AXCBRmRFmnMxomgjFANt
vmEp9I4DgSTk/f3sbXbh0YUgsbBoZwEcPTtjM9UaVV0gEx31+kAKxUFb2EhO1kaEsGcGvwZG0Acd
n1903cCEImGGACzXfCMmSh23UwVr1M8Tuv95ECDXhEIEIoqWT113m6U03ruaIyZtk2elQBEpnlcQ
jWizw6/ov9QhuCHNgnFWAidF+nfRgKdd2sSjCzVSNlZPVzlBasrL7xrgWWOC87WJ4WDQP6t6ai3C
ILx1gSylle53QqDq1cXWQh2Vx0EQTchQ38ju6CeHH2TXcjxfp7s8OvpLDtk9ZlrnMhIgGdIGsN0I
JpRMrlYQCAuLZe0pqIYdw8EBdayOF++/41+oz6DhiZkZfU7ID29k4xrDDoLGawZ/dlt9m4UV9hKT
uwgPaEFh2Geld4oCgRAB0bXw1EUrUUeRMyWLxkONheLLhuL/F74j46hjv5rmBEYTrSJ0T8yV8MKv
qoAbpmyjwN60oj0S2rSLKm+X+YxeAHx+iEW3OY7Y0gYWF/ZlORYPdeao/jQGJ+qIM7g+Pglj+86C
XUqftDkAS3gY58kXqdOzq+SULFWADRVUUkwOyVyL8EpPglM7GsamyFMXbS4TKdhBw/wAY0XdBlQ1
pW0L9wnJ7oqAwWeZo8YmylXd3ZILqX4Yz2yLhjJj3fEI0CH6oMP8i/WFhCo2zp7s3kAUeB2mpCNR
POo4g5/kYjt72TEYvdjXHPHUm0mxasb+g5f9iwuaNqK4lFOwmqCF/vqCmTqr8G1IJ9hWVubQ19Bh
py9ou/crCm6F3n15f3L9olpFf4QKEBa/skn04n7xU5SuFZFKip6P/oDM98Jt3ZUeT1+DcjZ8mj2Q
76cY1fweqVYp841IyAc72NtAEG8a/iEec2FtntdHaq9J2fvbEbntqtuZvRogZ48rZmCvRhHf6BEh
flyCwqu16fr9Z//FYjZdR1oby0Yykf7rsa7VuqGM0I2+muTxwo6WWlcqOx7/i6cP6g7v3PVUGffv
X/RtZ0Xmi1SDXq77Z73op/EOQ62xehPQNzBlGfsR1VV2ra3+9lUsiW1hs6AU+QbawmkjhCmi0R8t
in/jmEDJZNK+fxH9bYbHd6vYp6kOqjBv+jcKmo+QwbPRt6vhwmyC77Sm4WPpAlOqWhO3en2Zz8Wt
FgYWjN7karbbcKNlhuGnJoFQUA0hO8iwQJpt2fdBdNTmZdUW46egsbRlh0Ii8yD4IAX4xQqTFUtV
Q2wB7M9L2vrTCzDHoB7aRhn8hgk1omO5iDGIZ88BnQuTHq3K/CNG0y/muI3EAqe05K85LxyYny4Z
9Sl2R8k4+AooWZCJ38w8xnC2s2/jzFeLezfBgBgC8kc9UN05f1jUPLFfkn1fQBqcHmfZDhERbc8B
h40RgEAiiNkqRV0ZuVv6jfQNmSEcdTrhZd/TiQHq8FB3Yt7VtncPbxfVgH7EH9qKhmNCQO5PBjFv
aHPaVHP2WcyjzFnU4W7KOP9ReCQUx6EC4wIz3onEa9ajCA+49QQnZE9RpCefUTT1nsmxDDXB9I+x
IG4Bx1EoSA+4MDo4ZGrj2qzHcRXhiLKqXD1ZgJstv2aQ6ggxdkqhTVcVuICb6Q78qrMSIU50GOA0
izlIWbI0DHzL5vhrzdmiZBhZfhA4+kJRXQpVnQriFwnaRSlGizKIic9R4OqfgvwRgGnC8Rq6PhDQ
fgk2rDwosA8wTtKfik79Uk/GNnOS4aSElbMF/gcr0zZuWnztL9RGdy5Mw1vHGBj5WmPglqkX67ZM
wssKG13k96JtkYJVQoRg2FcmZgRBMV+GpKm7sZ6DjWE+VRpZKN0cbZV2Q7lUE23ejgOaX1p3Qnyk
vClAk6zBOSm7EtauQikRGFKw8Oz0zuwRTC3oei8Sq79GXLvaqWq+9dJmWnswXa3KPXkIyFAST9do
0WQvMkN1Ot10FFovVWu4HnWsE0NvXrtNpV5mw9gvvADfdIkIgVFLhmrXiARG+byE4/9Vd8l0vEol
6hP251btlgLFgHXjHnIQ51o4r3FEHld1LvS9E2E5QmWk6m9CLdiFcLzXiWBbchDJWugklhqSE7sK
0r6fIsaWirxaIqHO+tBpkJmzjUYFeRng427cFoPqx3U8bwPN9Vi/zg6xEvB4jbGJmxyJZkspt05g
Lw1MlS7VdFprkWIgUtCVOzYsJElUxFgqsIwCM2uLlsGy16OS1TEpd3kf7Th50707OABRISYo4dGB
PIILg03dKboQMk+LJi/YGdnwI7EC/eAmXXyiA+XBm4aNn+boHM13SoICbipQLNBnjHnCJvocUYK9
VvRjn9rZGig/IppxrXzRb2vyq0OQQJtPSSKFMp+gF/SrwdZqMCvwzCkn3SdZraBHhX+5OUw7oM/+
MNjBzr6FdM8xPcb9BlegJYxC8wLrinpTJIyuWQF018bvI/Hjfgq1+GhkxSqwpf+AA9sg6QttUed2
TTdxaNZ6bDK7g4ogMYQJGQVfEZjd6YPXX3VeAM4/w47JdWg1Y0Mklo2VWX6K0gUllQjxw1zgJVyH
N6xhxCE4updjlh5lrb6IjeiAJdTJ6+zyFKfLrqT13FEm2LaNugKUFWz6dsTPL/Y6gE0JB8VMMI/c
wXydN3awbjXws9huNdCobI97Mi9wBIiPNP/NxIp2sTSWD0ATSI1sc9N8dHqfhww01kh9qFvR37PB
/soT8aedPDZSGFFWV/vFp6lj24zykTlEvQk3cky34kGpljCSmg+O8zcwHnldielzgLsRPpxft8nm
fvQGp/aTrtuiGAtGDH2TMCmS2y6Jlp3V+ErlRt8Dml/OjKZGNFAlBXKzUZV1HAvldlItcZlqNky1
bCh9DBmwnEkf7UHgDV9ZeByNgOOdEIbMPPfzPgC37BsAgTi92s9gqhY63rKo93YNmJ3WhndzDynn
0kwofZGDP9Rh++39+EIzzot1PDbCaLAiCb1twBRnEVqaA2/JjKrGzam/HxpyCGSnc7ab6V5zUczN
AsQSRrvY9Bhx1UKvN5n0bS2HHl7y7N54QXAbcnKhb4DYuioKwq48vonDNKDy21IJCFHFSQtElgCM
uZBmhG/Y3zx0aPaUiKGoqNOF2RktxJIIIcZhMNdFocMEsUJvUUSZczA0lB7sgW5DqjiA123cQeLW
iS4q465B9Sep8dmAt/qcGvqFh0rTZ+ije6e3H5DP7y9L2xsvrMHctA37R4fefNZh0BtCgvYVxXGW
YvRuqtw2jk6f33SBOm7pum8EiAqOUARHWTPpPq7mjdrUkFaQAdqJAGIiJ0nKFjeslTHCRijwHhOV
pBGF9WSFkgdQLBPohUfhuzBIk2M9P+lN8KW3y5vJwkW9qnXSNkTJG17AjdmXOspAOk0qWfhhglwE
FG+QR9gXeBrGTit2naV0fllFJbIB+xLXJKdyFt7cUDWl7plEuBVgrjAieLKZgCQvLbNC3WOshg1E
ZgRNp+4L0gb2MvBaWuTmcGXkUDE9oCeQlDoLZQT3x4SKBuU6uDRKOZGnVtdjyuNBD2qOyBxB3lIj
naPuKG18dimOE6teMe/w8VVxCyTmHCDnB4W7+2imsu5/rgswQ4EyUYgB+qWi93gWZ9U4CSedy/rM
knICEteARjZNdxWqyi42U5S0q0Rb2lQ6rFrnnbXLIYzmfRIm1IDV7ft3Y53H5S93Q/yPbzChObC/
17tUVFuNZ1p97QOjqRd9DEJy1p+9QHtyknivFPCw7BozVaPSIvZIO4Rs7V6FvdehgyUeevlmkfVu
lPs0aL6nyKm21QD+NLJuYB+tw6yJNtQkT0VefaGajKCPpqDHwAmQJfWzG833baTDcXDKQ9oC3XQM
dhXHxCSnSe/VuHxIo8JYql/sOjIRVMXdEVL3vUWdD0l5GBY1ett5hxV3u8v19kl1zadIJJ/cORJL
HM72qcaqfX/MzmET50MmQ/ifNva8D1rQPmzso+RMoMMiKKel4QkNqq/vX+lNxv1yKdd2VAtxSdmK
eH0pvHdIz4qi9qPQ+Q6hbtkGDsMj65i97VLupfAJGU9Zdz2MxAHK2vs3cJ6NyOtDHcBoHUtUE0XU
19cX8Gi9OQ5rH8Uh0g4idhnYPOSKcY2+GvMFCZA2CD/ZOOK8f2X5ZGerBO0sqX6AEqvO7Hx9ZczA
aw6RpvQRkyD7E+oObXP06tDQf/9C2i+e0QQfqRoeqZ5Lqvf6SgiYN7hi1aWf5/VV3Ux3epl8LS14
EGpsI8dutMu6qrsNJE1lAYKulflRMJdg/r1LUpRVPeEMlUGNPBTCOjkIksjtdvqglKr/YkRAfyOE
SzrqIuZ2tlIrCAzMOyRwbUecdCzbTFTTVl7SbN1CxkGm2lwgUbHQUHejqYv7ZgYK0MqJhjE0/joq
7rTDFWytknrxKI/gzmZ0vNIBTgfIV0O/bkJ0OUUSjjugxqapfVAQfTPSdNBU/iBcQCEausfZbG6K
rApbj34EOGJt3drZU1jIvb+092MY5ys8TUAGRLl5mjEGOrlJRFlX+tBGG916yFNIA2Fe21vdifQr
tHU04Mco+4z9h3PiPBeWdyr9cRF4gzajnbtvYCpbqxTtetCmYBmEVS7UyTJ9DWHspWQ2pcNpTBuE
+bsvAAZ2RNT2BsUCtBpJTMEMcUblha0tcOEb7WD//ow9Lwv9eXNU/KhIgLk9X5TQJiCSEr4jBoIt
BQE27P2x/6jYdx5PvbwoAlhphYzS7PnLQmQ1SUEOc0zLIMYdu6cpiBASyYOTSKPn1lI2FSCrkIN8
MCXOpR5v3n/ON7ufvAXNYse3bRd07nkFXYthvrEndj5CKTSyO7Jtz4VFWgVIvpsiI+hwTnELBKxw
SVLGgAbYB7dwfjzKW6AUAiwepINEHr/eHJLcDqtmmDvfmYxrcxL4BpdSb34ID41AOGoG7EsDYY5X
2ZQ4C+Ca1sbKvzjG9BFY700F7eVWPM0A/WyT653XZ9QBG1u9ajq/iEFoYtuB/WOKcCa17Xwztsqj
7uGGI/CcVTWUu6LYaC7w6AA6HF4nph2vtap8hnO0KSL8RssMCqWsAHS4NW6aul4jd9AT0Tof2ov/
agwNipg2WtoWo3k+hgG2BrWVMJPw+dxF9BWwlu3XdYT4WDGXx1qjRTx4ZEdddEjAs1nGUQmZa++/
y18sG94kfXyLojkK6mf7JyhpBVkFs/WBUGyxlYFtrfj/m0ugx6LZL+GdjBx+igw6BzuZQqWElmT9
Y2oGi1aYV+9fQt7lz+cis4CpCExQpbOkW+cS0IPi1JYm3Ma3zPzoxolY6KN+UQT5rhnFurf7Cysa
PziL5W2fXRMym4qOg22yG5yfxanjhBw9RAFdCsO3LJ8SpKqMmKavgzbk+8/3i7fE2UAQD9/SA5kk
J9NPQ1g1SgpmGzWQZCx+KDXgBCf/u6rdnPLQIZkEMqKxCQlfX8MalCjOiUF9G49qICCJn8McXhCJ
hyu1m7zj+4/09pVxOU4TzdVtC5rE2ayItEzgCKPgypq6D1QSD3GD0JtiIEmJWSnsUFyTNSwf378q
iLI3r02z6D1Sb0c0iQasPOR+GspaTbyckkjlY+sMOzVIpouhMOvViA2pZmdA5+fhIg/pkw8OChC9
564NIPm0/MGzgz+LtsnkqJs5paSFnu2+RDN20XcO6sv1cEPbh8g/ztJDE+qXqCDjn4LE7VqAntzC
gvdHU1c+aRQDill1sP4ovJUatOpV42Xzrg+bJ4gAzVXnBMsGRwOqsl55meBXBX77GIM/2FhDFy5z
MJTXZaihUqPcKWlgX89jicqqEtyMcKNWNHKHVWlT0QtDNJm6MoIlV92m/TT5ndbC9gTMNnaJu1PU
BrGZUF+ZoRJcB07U7dsJ7WJL/ZSF+rrkDa6UwcA7pwmiiw5qgZeb6tEtY+3odVTd52i0H2dLeTJa
HUgtPg/LwM02TYSgvQgcyPu1Yvh9y3ViLboHTU9TcnCv0lzFws1rUDYULvZ9ahT62oR0cwgGLQyH
calwf4tmUFH0aOHV65lSr7I5klxnC0MUqdMnE1Ih5Wd12Bp5P+wTT9E2ZNoF1ogrT/bgXMmaxsXn
EmY7feCH3jRXNjFrmhcQHRrejR1xOuQCJSYDpc2MWp5foVmJ2SiArmZeRAI/GWmsuWorfIHGskMy
3A0hR6QMcIw56ZLQDaF2Ubf7YkjgPjsMQFKjraxHn0eTuu1seEgopH20bXQ/LZySwcPAXHfba3IZ
v0Ht3Q9KEDAKsrEL3Digx9qM2zT0860hxcylchP1jGHbqt6OPnC6neAODJpbXGqIAV11iok+tK3f
g8dg2FzkdI2ihzSONPTUbaIozZbaZy2mLTB2yJMqUmAASvba0fPyMnODyzRENExYmXGBl1KuFhto
qBSjE33lmCCC1NYtMTbly0EZnKCHtdvQM1E4gp55RO+92Rpuv62F9WmeW+XGQJmd/nn6BWFZbYnK
lL7SrOK6jCzDr8hHi94IT2rm16gzLzELUE8O5649oGfhAStZF0NA94OkEhBrUi9ZzcOigfCzC/W0
O6H9+i31oM2YUb6jXKcBeZGusmGLowlS+XNHs2OY9YMTm8/vbyHnGQf7JKwjIKEvp/cb3mkR0esu
eqvyXbsK1nNnaQu17h/djpn5/pV+sVWhwSFBCxgbEHuf7cisp6ZMXa4UZvWPzjUUeslUj+2iGhZf
VQR6OuUjzOnbg4ZWJ50ueLWmpb1xi0idoK8Tqle+0WYZmiTDTd3KdSKATHhSrwAH7AYp3SXIYiSQ
gCwg/EyTcUKMgarHrtA/6pG+PWaRi3LJRHEQ0i3LOTv6MLbwagw5cl9zUdv1puCxEpcdEjvNVJ7e
H+9fXIqaD2EzqQ2lqPMTfQjywogCapDs6/fOhKRWb2xN1DhY4/fvX0p/KWi9Dh9IVjlGLTiPKnTz
s/ivcuxKcAbEvpAa/3FZ3SXhhESrlYdSmwr4ltYsitCptqo9rCKrVf2hGKjroAfRBPajaRRgoFEI
wiU6g/dUfStHW9tCnUTpZJiw+Ovr5uCZ6TdryNo9QkfDKpMOP6kqzehi189q8IKRXcxY0UvEXUxF
VO1rZcWB9a2iS+MaApuwCPc0qOmCElf7A93Qp2nC8Ty18SdUohMS9kvEYJFeC7kn4N0rDdV2CCv1
Vz0FETBE1bwaBvB6qUJ/pVBUv2jNhdpYj2lVhj5yxSeM1rIFAry4rKlfIRU/TeQV7M3a4Oeq2CsQ
OlCVD64rp0wodC0y2279dkz0RYoSL1LS0XOX2Fdggg3UsirvYjasbQ32d+gjH50qG0UUGCNumtu+
WiNgFEadX0eJuY4qpFC8KG2W0vEh60S6a90BSkBWbRFQqY5DXFi7OnQukN9BIIqyyNrqXXTjmI3w
wD7raUgh2M7QDI1ylUwnd1Z5lNkAq4evdWXrvgDVd0De1N7lDU0i9v4vzlhTz0yR4XPDtdSlvqvA
JpPRV0+TFurbIgqypZ1Qt8gh/ZbqTTKEyRbKlbboKkgsXlomeyIUMD2UvLDLKLaKZn5v2XsvzBru
3VetrZVPTslOrvX6pWVXiCyr/bEwbJZQbSiXUTd9ckM0fwLIsqvIWU26FdLWho1g3SBhLXZxaTwB
zuwOle2A0MQYfmuM+U0WwkZJxOhe6M2EZrHmslr0T3qFuUvYAF0yHKfeAAzf4xmB0EqEKnQ/JSYI
+RLS5COKY63v5NV1S/xz0MWwEwrNw9oNYqKaFJBOeeXSAVsRREzUvWvTT3XA3yCGmut48nOwckMa
rgrIVDujUG6wH5TmlBcgjaKLwcQQQszExqlDtYYTC4VH0j4G0MZgcmZpaF0OYRxBeWP2NiW2KGu1
Kz7FLaqAuL4QEBldvYTtxyrsNYKAuP7BjgjeNcO0EEcnP0QdbhXFxY5sqtuIRt/OWljDxIAppSjI
hyBCxjme4A2mNMQZvJpjPcw/gk774pV1flk2KmkWVGe8DFBJsrLnNK/ndUyvAaFCY1sQORV6bl2w
PpVFCzVnKeqxRkAIFyvTVbxNNynfxVTfZcKwroC+wowIcSV5f4v6s57zaotCwpL2EWUO6HgIUxiv
Q+XAQJgCbeDUb8mrl6nFSq5VA7LtbC/LKT5EGDJsx0btgMuHGJyaAn0U2MKFWvKv3LoRkYUuVxrt
1FLk6NTgGc5mpvhaHaGS5saLqdGMo20tgCF8Y4UzykLx49n9TnEcF1PRbE1Fo9viOhdgC6pFAshk
VxlpslQYMkI/aIx67h3Hqa8PThnfO637A3DYDzup14SV0J4NFNxplh5L1ZRa4i1trgb98mQS2EFH
nxGAdA5hzV47VGF+rPJdjwPbZgR0fphH2Ax5/2RRF9jNxvxJcXt9kbsFmHQBQjb0fqitWCpGVh7G
oCy3Yoyv88TRFsY0i61n7CJDiS7L7ivVhs+WqMT14CjY4ij9MRaJswQZRGdhVGHLKqGfjx28YOSn
Ri31LscR7SoQQ/oKdM20NhWB1EYWF1ex9zh694XRfEuIyhyvmnd2qN9YatReqomOqZRhw03LM/da
xyABEJa6LJEmvAoIvGc935jk4iuzcy6zIEqvismboCqRJpdJI4i9AONXiruZ7PBhAKReAvxgW2tX
Ve9i59HBNrRF1vo0jOjieZa4wLnBW3t95MKz6lHNUlNZFO/3U9HNxxCnhE2hq5vJaep9rrrBRlmJ
0ql3Zh7pHzBHrTfhC5x7AAsgGmzHQr/gfMbmUWHNTgPOZq4FQnF1j04P6lRDz6MZefNottG4qGH6
Ls0qsYjUbXwRYLIHuXJvsL42+AZnZgqbsBAoPoGA8guI4UhHed664TxrAQhTcu32GeQOFGE6/DLH
8gavYRSLRLF3BvgQGnpze9AV3mUiScdF/AnfwvvIG8OlnPVlZl7NvYfii+2K5dzl8UoYaJ7209gt
h9TEOU4psPmgWRg5prZAtrhbFeV4FYjIRqJoRtK/umhNkgQnhciDAyq7w0Re+LID/Mf38f+Ez+Xp
z6Uu/vmf/P17WU1NHEbt2V//uXkuLx/yZ/Gf8rf+61Ovf+efx1v/07sf2K5v1ucfePWFXPav21o9
tA+v/rIu2ridrrvnZrp5Fl3WvlycB5Cf/J/+8B/PL9/yaaqe//jtO/WmVn5bGJfFb3/9aPf0x2+y
ff4fP3/9Xz+TI/DHb5cP/YMQD//YieyheDr/vecH0f7xm+JYv4MYg44DLJAGEdjX3/4xPP/Xj3QH
YWCK54T1kJt/+0dRNm30x2+a+7upYQvD9EWZwniJBkXZ/fUjSmcStuBQKAFh+tu/bvDVC/z3C/1H
0eWnMi5awfe+0Ui2OJWkRjLlD8ht1HBf7+mixHFEG7RgrQzoQrePlb0tq0sPpkqF9h06AFc5iWGv
7LsJEux6pnKrIZvXYbPQQypSEXrpH4kzvfQCmUIDAEcJHVhFKqe4xlaRFudTO1xGkK74TTUoyFnx
JHMelOTarJGFDY+p+OaY+35auSlKoXvETRtAYT+q/IijcmuSC19l4bFSN4aG35+xUbuF7n52KBvI
/9dezvgxESUvyvHgAm4qr0J7O4wHRbsfrC2ytYuiubPNK2HtqFq4+XXfXqkaLWV3mdIbdJpv7vw9
dPcBkbdtLIphK2xoPkejuWv0wzCu1fDbkB9x8i3HZ6N4FEhNadtevTequ9k+1SaiGith7x3rVOtb
FEYX6IgWCKLGhJq3M9F55aGC/vj3l+KHq+xLnMbV81P88P/BUtMs8ur/fq1hwNSK56Z5aH9eZy+/
9NdCs/XfCU2AZ7LfI+fiyXrlXwuNH4FL1U0EogD8yFXz74Vm/+7i0U7rGD4A/CyZdv1rodm/27R0
kFKRzVUWqP23Vppcza/qwyxaIMo6RzRwI9bvWeIKqZ/UB43nVR80VzqyP8Rw66oEvggQzqjIYLBM
GiEJ1bO6CrrPraYsFdeEMc0yAVRSXcEvKDPUF6dp6/SIhU9fTM/bNgNrtBzADWHRk1WHoRaHKpyI
ZwGW6Y8zPOKe+L1MEIcsKN5lkK+aEk6au3NMvJmgAsQuULLJXSc+wmNPmdVsBEgxvNe+TMLaZw1I
kTbfxvbX1o0oJZEMQDeiRXERBN1BUaO9mBUMGvCsJbFZZOY2tWrIIxDh8+EUUTbMFGfh6ofADW8K
aMaVE/6onCOqF1AEp/C+gu1hxYitOETMB93qDxMAZqVHdpw9xsJCrllqsJKn2dwjgHVZA97DVnui
BDQK7P90HKJr+H36Vh2aQ2Qe8ehY6cgIWlm0V5VopyGfkdVYJSFdow+XPRKEBnkCIHzKu0+5ksIY
k5yKbjkbvR+X0VpTcza/4XIUzh3smy/xoB6Krl3AN7sGy3YLpe7ToHt32LVvKrx4QPhdxQynSCtE
8PG674fvTdJet6hT4Wa/cAbvwnR+uPmwtkOeok6uqQp/QzFlEUDMoDJ4b4CchVG1GGMqbGl7pQBU
atgn6xaUbd486EV+PZXjZeHGexuRXuLvhfA83Irim7FpMN3NMSdUrJVWi89OpHwya9w9c1is7nD7
97efX53hr2KC/3Wo8P9gJOC9Gwlsmufi4enh561J/sK/dibtd3YY+HNAhzzZlvppZ9J+dyn2SB0z
2a0kE/n3zqT/jgYIET9tGJO4QSId/rUzab97rkNVDrSLQXwLuPFvxQBnGxMRAO1SCx8Y/s3dnHVe
3MFNs0JrElzE0LxrmtXsbEcLi8vI2qJjs4VpuMyJDmzvk2Mmq5+28b8iklcRyPm2KK9Ox9NFdp9S
Izyd1wGIVkIgnhECX9mmWMvLDtjoBYpUDif5TxvftBC9z8aN21PkpVs46CpZ+5/n6avI9ufbOC+t
yruwiX6kNS4ODedws6nQLDB4Y7KaXLFGdm+RK6xJfJsrK6GG30DJ1ZbvP/kLxPTndFpe03lBqThg
UN8QV6oKWfaR8uoqk4EKNMfYVTH8E2tbUZcElcue3AJQz7oIvwcDEr8YvSfl0osBFHegeU1eSwH6
DOULCzMT5WT0DxZSyyPAONlWdfEcIWf201uDLlUBrhuNIF8OoT4EHxUHHFmfPH8aj7eI0S9z/Q2n
DkZ3W45em6CoNV/KEeurLSpce9F+t8Evy7cbGmKta9OGA2adamLdot+ErxiM5seGnkAz8aJxcJgk
VHmiF6cOG93pVujz4I+E+21OhMpDa2Vx1Hk15pTvnXrcEP/NerPOJXeb68oHlX+ECjqOr5zxAQtQ
SLZBjke68Ou6WdvjSZDhagZOT83jQH439fnLp4eMgYsR4xhusoo+hdpREps+u9n3sKvxkmB6hEoL
UROHQO5JjqaTqsgy2ZcJQF7DGjdmDBaDVyh/Lm+IWACPZXXZGicL0jrMsW3BixA8YooWg5knextp
k94pHuS9zt0I0gC1/v4kEJeNUeyJcJSRywIIJmZV3sLg/Y2ApQfedJN0Nz1LgmmA8e/CxpdAax9V
PArmql3JeRDHfIOX7NVO+HIty0/LcZYDgdT8oscNj56ZPdXMcgxvEa/OkS2InWbtNfOy7vCwbQVc
dSk7U6/lV9s0R9Fwlx/NzOkQpyPe7/gH1uuCt6CGfHpqgIrJucyX89+e0a0i72QMLvxz5ojwkYFd
NUxPHQ4zTg0b+YBD3fpAhY7yFuXMkLffBfo2dIdNWDbcYISPDvNCjruKpUFXcrOMcQOrEUjlBgDz
ohkf5aCNCaj5ytzq0XzysnaFMM925jnUgsfnOV8GzcQSuUJdrPxgPehy23qzHJDsVSEdAhg9x1F0
NkVgGq4sB6aeGkEaZ2uTi1mgYhxO4CsYVkUw2xl2BkawFjD0lCzvha62BIHp3jQf5WYnKNJHPND7
288LRuDtHRqIWVLVM9j+Xm+8EzJCBbpNbPuIq7jS8ZO7nHgBGsfApJ0m2uGNDDnlVOE9VWjyvn8L
L7DZs1sAMKHaGs1Sxuq8PFNNRUXziUGStyB3CLm3idld5TdN8GgJ4XfGSb7eKX6Uq/Ffx0I5nyrM
2CC+ypfosr6sYVtm1spLP8tp5MQcWlRtMU9jS21E679/4+Z5z4+tGzYprFnPIqFg9M7GrrIhvNF9
WKlTdrTDa5tbqZ1pI7cl3RbrCPdKWjZk9L6NGmgg3zM7h8ZMJDKWm53cHCzW6swyFlknkfeLBmMT
OQJhtDWUYeMoxlau2ZmjQC8tmALqsrLMRWgA6WYdawhmG8bXMB8P4Hcvx8rYNqlYy60zbDCVoHDY
pHCoTwWb2PsD8AY1cT4AZ6iJCJ9tyh2c2rXTvuywcno3bAfyaJFvMtWx22ATpGW4GdnQo7Sl7cOM
guokXxw7MC1pWt/5BziSX81rUHCkhgZVDWx1iLZ+BnTM8PptF+LZy1Eut/OKo1sEECGZyPJFxeym
SLFgPywpwJyejrl9f3h+cRZyC6CAPB0lN/ccnhNGg6ng9ApGgbkgLysXu9zzgZHtc8EcV8ytacwf
dGutF3Tb2YKSERzlIVA09BjlvP0JzBIH0A8q18P8Mcv2HptsZGpoyZ8Y7SQgfzImpHuz/RiNG8jm
h7rssJVlibNp2+LPSSk3H6m0VU/jBqnFPXMWJY79kGunHNn7WQEsgvU8IctENbUymafoCHG2Yc6k
M2srj0ksgxaOYC+dNh4nnxyGpuEUYlIENd8th4NJibgLgBr0CMzHcBwvcu8T+oS42Q+rlI2bTutR
nnByM6clvqh5hwI/J3qY+xS1dZHkRxosODIQqoVrymjrQmcrY1rVqX4y++GgET6o1nyQ46266V7e
HJ6Be/kIcmt1kCkluqp41jiZNhonilyzk25sZfTbJQLOyHgwW36VEDThuG7Yv3tgHzDilvyqU7Uo
b93KpetMoHSHYaNwcMlVL+MWXcmOWTFuZBzwf9k7k+24kWzL/kr9AGIBhs4wqYE7vG9IZydSEyyR
EtH3Pb6+tvFlVEUoszLXG1cNMiKUkpyOznDt3nP2qTSMgQh1W4aR/HHU2qdUUAtwItRhqxUfgPrW
KvV7VepoY7Yh63BHLD2ilbeQkVCpa5iGrH0/j2vw08W7qosdjiHSbCYjoIa43TWKhBJnQJ/67ZL5
qpD8qq44/19vSlbDQhBJyos5r9yrOk5VhqgnJeOFrY7R9qhqqKzUtxbsot3a75Jp9/XqcsnfSTZ6
cCrCYOstNnNRVjCNco0FjhPy59VSZY6qjCy3/qqUKl7rWcd9xr1VJXz7O3UB1J2hvmxMOag+SH0T
VRhlsvNVrYcLeF9ODCrgYoC6RAj0qH5Ayzpnzawu2kDaK+96rucC5yDlJaGXMzHeLJVMECPaIt9r
HGzqqqmyM5nJBWYOafGZX+UJ30a9+xw+TK3S6mxN5vgUOyxbSiozpcdFlTOcEfX9VHEyUXPAvMc5
1mzi6pRN3Aw9ZRT1hboF1GMRl4SV8+9M50HjUIZx2pmLdfW4N2OdMFWScNgUwu2bT70978qGa8gA
MKRMU/VfuaBSjPmxORcDmOLysdT2PtOpGsUIS2/ZRWNyVD/FInq2bvtVpudEIGWXJbavZr+o0vE8
FPna7I11nSynyuWu49/qILVqQHfmMWWDA8mdpypP9SSoa0zg5kPHt1U3sCoECOHZDmL9dWNaw842
OLgkOUb4ulB67VS9qw58NsS6iN7V8fAwqwpY3cLqtKgn1mVt4dZQD7Ht3MiNRoY2Q5/k5g+GnSp7
aKEQYYLAh6ItdvvdDOOkfFXFrNrmdBy0WrHTycNJ4rwO4/Ck6oGqi45OPqOB+xAt2CRFT2cFUNVk
zzEYerNVH4rBmDys5KJ2kuq/BzM5NvqBk7ufClYsasppxivP4RLWAgl347rzCRQIdqJxV9o9i2Vy
tNAftcG7Fb6rPaH6XABQsPySy2L1m276nnAPqx8pLbGP2Wg0VrPt2M5JN/eJzuF3MjKPY+IS1Rqo
liT1sarMtqKNZ9obKVl+qExVHa2+vypuagRPEkbjVzWeOq8dLK0oICPICYFacZ04Rarwre1N28m1
k7Hv4IYzA4lYuCXNiM0O9ZE6RrUfUCuA2guoHxUuHq4wNtjWO9jAraob1G+rh1T9ZPV6VGW22nyo
Wj2t1KNir5vqOjN/Kh3eEzwRgt8y2cLwKeViX9UPVJ+izo/aRVCM867a11KeCfNSn6teCOq+VpvR
r9pyXGjZUf/V+UWdkIVacCAlrzaSS+IZZDA9YxzfqaV85o4zSJyPI/00UjfzM9USlRrpD+rFiCgW
DcWAKqfU5oGXHn2CYOx8NnQjEwj+D3V61V3J+0qtIWpfYPFoq31Ov5x0E35nNxF2zUVgWcYCv1En
dxCkIAbzfeR0D2lzUGYRdd5RY+96hhXqttQjnk12nOrEavOdWNirQrkU5Vn2uyJ296qZYC7oNCjX
OlqkTfpYTglFN/xNVk9103ztgLho6vqri9e6uz/fHVnKpogFQV2ciTJK1YRqc9un6XHCr6jWN3Uq
1J9RJ1l9FSyuu/VF56qrXbR610MC9YeBLZBsiL7yoSpudG5Ll2SnAyQhOrzZRe0C1EqnfoLaLiUs
t7JJj+r8F90H8TbrpGMDxv/UrfxVOP1jlPePdtBvI8Xffvk//5/qKzJ6+0tpqSaYfxsx7n/EXfzX
tuLXn/9ztGj84SDSYLAIBUG1CPmoP0eL1h+WKn3hD7oomxl7/O++otD/0FV7RjL5w80olOD5z76i
/ANfMCA5PpSpJKCT/05f8Z9g9DbacaRzkqEMMSbW7zQY3YwJadAjl8osrlfGLMI7uySGjm57jGFl
b3tzvNPncOsuJzspEQvT7oLReJ+nzktZW7+whg47B+blaiJIitkEOZejTSR5EhfbJevv2iGxIaUO
d3KGkV6jYl+jCTMp8cyNntFqSGLw3X+5AP+iYalasn/b2du4fWxhMA9CDqlDhPl7jQ3SJKzNyrE2
wVx7OyO4SBpReP8zKgEqZKMuSdKNYb6D1bXWI1Rkora6o0w0i0LS9bMGUVySjVdPywBwmNMtKhQV
YtlXDgB5S++/j3GL4lIXR4DXjyZ2bRgnXUlRNH0DWkuU5bhDgQNsm2t48mS0Ibdoq2cioerWiscg
309zHZzIGf4PpqovF8pfNxhYQ1ySadhckZJEy/i3zVUL4nhy80JuyOtc/GpmhRorplJwLYG87yPP
9A13wf/Y4OuW0WcfXOvKHu4L6yCaBo+do+2zqHbPScI0N8IA4o0Fmgvd/NFFhN15Zbjn4/lb5JVA
AMjXyHupfwkVRctr3gdNc6qDsSCY1P0ugl+gn6NjhXLtWOU/F6ShH0kW3Yu7ZrHNa5cuvOVCwIjp
uDi+baDwaGlPnijT7BVsK7lx8o6YrIaOYth1x4FfXuO8f3PLGvRsqr/3TdpdAK9pu1nkyyW2Yp94
yOQ+CHXr6nSffg3K49Ei9XQFDH/aGvgvz6YVbZ101s6297nYy39QpeLS58H+/RZ0dVxtBrMEVgAm
k3/b5jUYTHQtX+yNmBHxzYRrOmNymhZeOnU4CmJzHwzy3E7kA26nZPbuseHvDGVb5mS/irJS3dEa
4VwTUvJ6Q7FpvMFRoa/Lvh69TdLnxo5qzYBnNi8bun6/yFQJzo1lE1ytD+YqTk3jHFqIGCtboPIv
3VtqdT+BE8FstPKb21FGLeahqoJorTVI+AtkRaM9EP8kqP6tNHzOcC0GPXquSFoXLmfnOHdRCRxx
qMy7SqIlxlZuZu2PmOeIKvuam+WveKBvkpo7ERgb2JYrmX2n2D8lkQvzUlzL9rGNUZGG7QMSOBwS
ybtRane12T3YvKVJ9LuKJruBP6ZeZyAo3GtCWA4BNckqdtxD6+Qvg1E9eAYBdAOcZC0s8PIIovoI
r5ZPlcPvFeMjvFjsKNHZOtsWiaWDcYrb+mFJg09LvwXKcJYbvCzdaj1pyCXghdzYXGFUb39WKGSb
wHvTu+oFoOXaWNKJ0qR87/qcLB7kiF04SF+OjfQHjyAJo6KOWKDNdgHfShRYteNU3AACnEsnuLDf
/2yr7m1esoeMEKEhid5wbWSJfckL4G6AJN3aOAeGu08G9xt6zRwZhXU0UlIGOg/U5dxCJYn6HIFs
Z2zv6mlthhrw8c4kjGZIbw3sC3ZewQ/F3Pa6GR8vkcuuM53iWlIFU+pJh2uUT9PVnTVQIu5SrbKw
RzZlBK+2fE9tMMQ4R0Kybx35KRLctXKxyJByLlNkXCqPrX9ogdTTH7s5eytscW4n9O2RobiVjcOG
IF4FKRT+IDe3lJwQ2LYNyyRjo3LCRhqg4rXnNeNUjFjmsSGtqA5Mk4K8KNfWov/0yvYjqXugsuG8
qWSTIN0yDlNIiuXs1HSly7KgsnZeS1zOkDXhKdSpe9OGMUa8CSl+hLLqmQmRN96Andzs7gtXB5xn
zMZqCHKW8xDeb5nkvjAQTVuBaft23R1qva+IEMGCW4DM0LrJ3odV9pxlGs38MJ/ZwDL0bzubQFwX
yOpQWsdRb+3TEIXWYTDnX64Ji5lQIF6PitagwTffSSbzJ7B2HSI7OSHz7k5uUiAybJ3HamKQ7i5p
dbEsLkZsyoOcsr3AtcSltPcj67dHTOe+SsofMihB3ER9yma6wSIfLQ9DBzU3zqbvUwzHo9dgs1ro
hjmNFVHVecvBl9L3FmcT5xJorzpASBvE2YPiDnLsn9LuS6p1kqJatcUhJWEYi2MbgYZucuNlnFWO
QU2yHkm6Wpp4uzQL973R5OQo6W+LBaEnmRELiUAmJFSDG7KiBoI6vjHfHuurN7kYuknzbkLiQuAi
73RcRUdN/kqDJUD+YFIosNaYDVd2tB7xIodKJlD6GgkhYoROFUbVXUJ4blZ23sbOeneDAFtbjb2U
u8oJSt5jZYpDSCNWKfDo2XfB7C9JlfpEwjkM38Np42R9hSZ5aLvV0BY1SFmE5nZpvZJMnGwFCQFr
Pfs19xQ7EAK4V+oiOegKw0hwKlOUEq9INJG4MMbwaol5D9eYSaYtPFjao6LaNmMutjJEy90hACyH
6FrZWevDz7rWgSfPVCmrPJlvoZFHG1IDK4IaxKnhBX7qw+o+F8OlH7kKhLYTdVo1vEmB5a5RqyFe
DiqqrJ3e1ebVmqNv+QhKy9OKF/T4wVaTnp8Y7JhUHFIfdSdITsk+rbPkFMHvQnFNQccdWIa+E9GW
yhRbKMkby9cIo9KsXvrZdLOrJtlbtf7h1iVb357aLW96cE+VWJtJuZHY8beNG6B6HZv7WZBRwPfb
hgsqkhwsZ+8QQdQZGxu7/rpus5NmStLQLLWohGcvtLhPd+FgfjiofwONCOAaBCRwE7oIU86KlCd3
ce9iETAlUJ9fWtsQiBCilLFh/EeB9026DZHDS/KctvFb1XXZHRUOXa/JtnZjo4S48j53QQo3jcYi
GI37fgr7F71/r0Yz+MYDCJLW0pLNoJMS7C2z9m0wiJmpaidbo8F8JBJs3IjJnTYLoZ+PaS+bh3Y4
fP3CaUe/DkR69KT2areaQ78p25WZV5ySJCSTWhTfY0IlTuVUu9tAYj3wUo1tqN09Ww6pOSG0Hn1J
AUNHP0ACxH6HwmjtQXOFUEaeVS5PthlZL3FFu2vJjGT1VPBGp/mUQ6U2B++upoO90np3V6ZJokJU
t1phf8NvYWA4M+kYQwUKwva+rIZrlmoBXTmzIUJ+yf3kfkycjizPaj/UzrLSS80+d3XyPY2QCJNU
TiTYalSvMFB4Yj30nbELwpT5x9ycCdpsUDu19moS2R2xRfXNhPuj2fKHrJ2tlaJ2toDlrk2UzWu7
4+N02ekr8yuVsHhDMAGSirz6VWOnIN7s+qDlpYQN1vORMUoqUG9nuy6Xgx5VHANvfCxv5AngUwtE
nO6ssNB22l03q0Fw2j71kRjYCosPMQ7zAT9UebeNnWY8p3m0nhVg0k6yt15kO2tsk61m1O9elL+Y
oyl2HpaIHpYQo8/aO8gi9NMhwY2XlFfX7lziPaw7y2yZSbDQ+EtqQe9dTGLoAXVMAVKDykaPHGD1
S8wQXuds3y88aVZOfAkR5v269jxfU8vFYPZ3Rhb+iOPkaQjFLm3bnyYd/twW9wC0TH+GNihM4a4b
uEGRDd98yrqrk1lkeeABbArwMbObPRDaOVV7gabT1uLLNJbHDNwdE6+PsZ6f23G8kXxzk7IUANLr
O6PKNZJxJb6GdDyIwUa+7J2S2PksCqKlKhsAIDoOJt7ta1FwxhwbInXYKh75+GsiiHGOx6PsCxUC
NeCHcJ/7NobtJ6l3lvoy1vxOLyPym8j2tqMOdkKx+S4Iz5grOR6YIT97Wvwy185NC7udqOe3MUyP
yvzmz+vGnQgocJxVuTSc1m65lslw0KaMxUurHiSYPmd+ij1eUBpCt1Dz3gkUGqjSMh3JqnMsw2QH
Q5NWbqY9Ll54p+kZlhWUAI1HEjYeM5nnzqpO8++1xkkrUvvcl9ZHmmEBIplusTANRROBkBlh7UYk
vo2MHs2sua/i4TYDUqpsHCUQ9jTRA8FfutcwzT41K3gbwtzDTan9onlDjLRYoVOJiK9pbo3ZHQ3z
OZ+es6VmSjJQPwSwgaPS8yHETxk04ibQP1ifzVM4PcUQJc0MMR8VQOsXQJHq2GnX6azijQfvkeYo
icXEAa0X5HaFgVOVvaeVLkwgcBWs7YFbMY33rh7u2zl/1IPmBzSiMx4GVkyaQ8xY6Kime7loL3qS
PGtGdYgN76GLZgdk+vQUAcqSTfdT2JAdp5xM2IrmrqnHVyOm8xx62qEKtU1NC3sN1V/zDfHTqSod
Vw53Q2fYb0VTcKeOTMNNYhWB3BKPbscD/B6Utg1MU/Ry8CDtcQm2VcNNaRXWgEDBhgy/EA2be5Z2
dbz5Emvtc5B11VWQubIaKIBKRfw3YuhXVjUcsl4gtCCalBnWsUZaH3HwWCUIZ6s+DbvJ171XvPQt
pxVNcFA81wqfkUAOXmdb3LevZdEcWDWJSqpRMst58tYYM6kP8nKhSlm2fbnpyOJaD9PQrma8O3FO
YHWkA2rVcBFVyyajdsyG/K3CzlOWLTNtb/qR4/VZYTJQaaXKXOtSgUz6B6k587rM2OjP7fNkdp+i
Mj9SmexaE5FxN7NFSvINkpt+3Y3EBjl4h5Aw9cU5afKndnABSgQ0YoaGjgweHZzTh0QPXzUed3wY
wO/S6TvF0KGDT5lGvsibfdJghNGh0vMPQCJaWzyiYFT+T7LZquiqZyCMsQoxfUkzcz2HANGitiTe
uvsWDm+OLReMCvRBa9CUNKEFj/iMLNUiJxPeIZuS5a7pPJ6iel61Rvue1CN7dG9iZGpTPpuILQ3v
xV0uwm3e+JDHMs9eJlaHUNNxnzqK5OPVjMEpIdz6CS87z2ip/4SqjzaoUNsGsmkN9K5p2K5M4nNX
XUkzyoEDBwZ0XQJspSN9hkH4WU05glwp/a4pJBX18GNMAB6kswXPRCMgMd7hrCrPvIuTlUkSbtfW
p5b4vXrxHhszlOupqs9jjUbWGWqxmSydoHvjW5/3pElxHHSEcLAzrhQbvesGrGDOR4jV8ozjetnG
dvOLbKvsEgLPrSEfHKzIXBFZt7KZ922HIB5OoZH80Dryjyf25kmpi02Y0hEu8dNEWoCViXudgeC8
7NvGezLVKDRr4fQNfH6VeW9zQ6C8PjGjD6vwqShlSuKjwIWSag9L7MlVi7N2tZQVkRei5UZPpwLI
JC2FhXT3ashnctiHey8Jl22XGlDMy1oHVodiGGDbpa4mGKlYoHAM2f5kuM+JGItNn9OvqbPX3urB
0qivWMbxYYzIZam85dscyneH4Db2t8ljG9bVTp9whhms6PMQuldTPTpt0wbkv82HiGwRP+kdtgQW
sSA8o2KbdXITeJXYOKX2ic468UH/LpdimWAhGRmSiamwVvaD6fbmDo5zz2RqeMwbF39+O66tjGSc
3HMhqz5DLoZvFT6aoTnxCHT6NSroUDCM3YlojA+iJFqH1F4iLRbtoDlvQcMFjET9QJCTH4UNfxWj
v1Xk08XEEh1rIrqwA+CxWIeUCCyhhFwViZUdZvyNqJKLel0Da9ypIJyiasheZMeaZ708sVuufXpx
3YFRCeSxn6xQ6bkH9kV/oJ0sP4ztH7pcfjiZdw7iPD+ZzlNoduMls5jTkP51juYWu8JMAAWJjjtd
FrvRzO0jjtd5bZNmhcHQqXxLo9fQIPtMSwlM3qOLlxOZfKKxMgorvei51+xCR74KT3OOZhkZvuwX
KFRaCjN1jur1VOAKNvQLhIdwXwaTfJohRQ4jT1Na5uyoZllt40CPfc8cjjATtU0VVMyirKE5j2P3
yCYzuykufhcgLXetb4By8FZyEZwGoXnODN1u2HWayww2lhcm9neqy4VniRQ66QeVPqyJoaEpCSF4
jectOBIzdGeHWrHO5gZfYMbjxNr5g7R27mfTKfzZZoiUGMUeMY+1dat4//Uz7FbwXGjBOsOHf7DN
JFmRi72cDesJhmuM4KiONtFg7aPWcg+xyxJmJufJZBpTRnfsORy0ORnIBHpnC4DFy9KT4+tOgS/m
BewYFoW7snAvtgzcPSfbO9WkLQPNvO/H1GVDB2ciKFKdgXv/0fCO9Sc9WPYinAUDZxOvhN5tw974
7DLoC9IkhdMBpOsnz2EeP1mDGT+M2BIr85p09uXrzFh0aVag4AmkDDM8mBETK4h2p4quxWbUppHU
ShHcMhOWhejuB7UF7Kq4PqSB5G40Gn2/pACnqxTcqSBsznMIEaxIdSlJSrm5mtzrgZbeF4Y2rkqy
6ncTiA1CJObXwdD3jiNmP1ExP2rD/pxEJULQ+qEgZ+a5cPDoxASuCquVTwnxTcNIDoGRxxDQrRLm
Q3Ay3eU+mKuHdpYeSx53VRTxlOuRdQbLhYDOZHZArVuc5VCcYy+bd83Mf8lm2Nuynfwmyq8E/1kr
AlQ2kdaau57+Kipf7hyzBEqSVcFR8j4I9ZnoBQdErpt7O8uM3nviuM5xYKgoPNPvacj4kAXvIHjU
BE0xjq3jQZxts/UtFxylsBiONuxv3ajmyw35OcwZUTsem49knJ/oLLM11sQLr++RZHuYUr0IUSYY
7Zsm6mU7arDBS2bJHuHcm3AO+lXjyvzObKleCtyEKbfUwxzHT0OS/KhqI97FS/3NKHgPispJfbdl
dWYn9zTi4/c7Ax0wbo/PHlnAOrRUyrFXHa2u+97mMruPCnJ1Srk1p8E6VoI+tgCY1wrgLYFGGp4n
2OJrizaSJjKJXT4H7brtrRwdQ/pWRhVw27h4znJxiXtnPNkecdApeRrJfC0G2uzcGsMqHgEmd7qK
zqVZRU/buQvq5c0OSJJhffgcjYpgz3pofJAB9troitG3u+7XKPpn4sfYoTbmJemBd3/dzUuICoXB
62i6l9YmIYmoRZQBboEUIG7QocbnctH0W6FQWiZrMsUdBVKcv4bgRg7ZVLyYQ2MfE7O/BEMbnpEg
ltUEadoGPM0aRgODzng9lY+G6LqH0kGvQQwv/GwRYiip7+CmR6duWghbcdMrbG1/7iA3t8MUbL9G
AsRJJvjmd7UVVTsYMwRMLzYLXO8etbqDKG4te9YRP61db9sHRrJOzDzfkUPE6yDE2PL1joUqcJwG
+pqetSSbkiwqpRcFWzay0NVdj1fOQ8nC+vbZRZ5LM7Sn9KQNeq6qITj2byiX0JEawKiNNODVR0jV
GJjHGk3jkUDttd2nziNRJ1nvHDuDKU3KEhwZaXxLoqo5ijQ41nld4cJP+h0q62ld0bLZDal077Vi
+DUbzbNVcqdbg9ZuwZyGd/IjIL8PGXPTXrIseNWyBjJPzEAlMXV4DSRNbsOkvDcj77gMHf64hTBp
J7e7PY/xPUaE6lg2Ltp/JA7R2B3jmW1nC7CYCErJA4/5J0vklYQuB9FjLY7l4IR3pRfjsa2bM7Hs
Me2VGfWyRQNuYHcQIJo76Z15TIcBQ1VLL6geEsKxq/zKe7Q+GaKMHnKOCboFjJ0Q+6BDMegQloDM
avH2dk8zJJLroarkKXY3rO8O2WXc0HEciaNk/0AmsXmdZzY3VAu3csnultRZQ5fibxemuwf//GYF
WXunO0y0Jr0iUtftPW7i4EWjl+m7iVKYM1Rnj4pDHVMvEoRSWuvE7VwA47A2Swc+0jwu9SnIu9c5
alg9u/zo0BfQSMKTeXjfMS32QTaVl8SKr3H0lMqpOenHJTlDxNHAzDLcz71ZO+b2uKmaITp2xGmW
mWY/ymCmDojjZbuY00M2kkNd9k5Ei6Ku3hoDasQQBYQJjGJcDaH2PYhsmqD2T+6ACWnCOWmXBmB0
GfgzuPiiDMgzi5iFdLFHL6ystk4Qz5CufEYnFdrcyNznGXZMLbPPJelaxRKNfr9Ysw/E2dv9148d
G3AWUYIk2qJVx9f/sGJHPoqDSTl6puM6nyX0oxjR5V4LtP7UEYeou8WNOtA525NDEotT0n4fn1qk
n9jaowICsvB2nLuQEoIt8DRkGRFw0Ta2IvfO6E3Mm51VUJF28RVrw2feAv+VTd74lJLdvor1K0gT
dgtGswNT1Nlm6k/rMQgcPzbYHXrZLnaY67DB8YOO6oqBQ4DM2SQiLESoqI3zh1zMZJ3ruUJa2+lq
NCKibG0A0IMHbSqdTrCrlj3uu89IxAkjIgD+SVz/0IRFewmMISRsHWxZij9wnBvSdAg1VGXQRN8W
oGH3bGbOso9T+GAJN3LSyBfm/hUNdfOJSYOzdukVbCaNbsIiBmfrJYzyoJWwpUrtkw0x4y2wjWY7
d9/Kirlsq8O5d5iFsUs9uhk9xba1Y7Z039MqhFvWldqpAoaQha2DHJAYesdgOC1J2VgTM9wfJs14
BOrT7MoqJhyYdsWmmNNhP/E4zDVdPiKdvSx4rmr6DH2BnGUKdxBXpJo4kNo92p9Wm/bHSWuOGrQD
XwtH2LNYrpCohGyLgqLZseRFWyqzI3PkccW+w30qsveZdCTgZhX96Q6hS1CYr1Qs2c3wQuh5qXcM
JaZllETZGVk8GegSTVfK5g5tbOQDwnuzS1StSo6l1zPpFOz2c4P3Y6+562mIi53r0B4AMJYx5s+H
eCegg+86z3jRvI5OfvSpVwMSOKfFND3M+1yQveCGAYtpIcWl4Pj+vVDhyyH2tzEx0D4cOS52REv8
CwFG5C1ePMRM4vXaem+98tkwoZqEJkUGxBted1ka0Us6gIfIqjq4E4EOUiMK3y2SEv1G5p+DOaQ+
uLDSp7jaWIPMfFuW6UGfj6l6G7f6QqAx/YHdqKHpzVLnNoMEegJTSQcaLoJfVS6bTcN9RLiI/dqU
6DuhFGHiqKZzWsMgqhzUBKMt/alMPyCnWMyVux/01B/7Vo+uGRQ3DZirH45y9IE0fWiMKTeaYcxb
k/JDn+qAwX2mHY1cIptDORFVLj19urlOWciHMLS/57MY10OemH6ypNHKDpZkl5niLY86e9c4TC0q
2zjlTMpWPb3sR+hl4Phbc82nyJOcIC5p1hPr8ZGXy6YIPIc959TTuYSu5Ok0pbpFgNcuNeMkA/sD
+v7sM4BYziKq38PEsQ4gQL636BxOmt1RsLqELIu0MVC2LuVO9LSguF0v9OANhrDPYTKuTLuYN2My
wzLuTRVVhQiiKEW10ZJ0XqflOJPcPBzTwujfYotUUiQfMiWdsTGXWxeL6KQJQsOj/gC5xtlOfUsd
oS9yU+dEVIZJjE8AaO/hS9nQRyG5ht03Yl/vv6pIGRk/+sLNNv9f4fVvGRJCF395bv9J4XUPx6Ir
/8dD/FH+Vef19bf+9I/afwjqMQRH4suHruzrfzrb3T+wDmJoh/uiUMxKAvZ/EBIwJUCfYlNR2Wcq
+OxPnZf7h4QypnjlLmgUaLX/HZ0XqIjf5Cis4qjNgOBhRZUSAsnf5ShFPIRDlkBIkDRkkhntg8v6
X2rHQjrbpq4PRso2uoQ3SUfU5Z5vo/kOHgateGvTtiF69BqhR7W3oGK1cVKuQiv55fTBue4f8nk+
CRXZ7lBTRjkJm+0hkO52GPojUaDoaidk0sXGAT8RWpjf6B9ZZJ9k47ZvKxJHKfhChtTuhsLzHqrR
NjKtXTnCmFI8C4YzJDkzCUepXDdHbykwm7XbEP+EYJlynfLeEekZShEpKChDqUJxq6Jk4cntkN5G
8ur2jAqL8j4S3r01BvdpPN51y8UhiXvq8/MYJU8EQ98P0jkUabAp6IPnXbs1RiCStl/L5Cqy7JxE
iLOx+/fIv72bQ3x3i1JUoBAFUZTi5U+L+4YeLLhpJoSf3lLtx6F8nGY6gsLdmqh3eVrJqElZ+hgb
ePYZ5D8r7rj1tPHOehij6drTaCi+kFIDe0waMVCN/3L3/it53O/GN5BuAGnRFGN+YSP3T+jdykID
ZcQQ2uIDqj4mqSQm2tQzPQML09kEVejberdq+SMePdOoTNdt9SB0kgj47pmZbnXmYIR2bJmD7pkI
7bX6p5A3QmgwPbZrcqTXrQQcQLJTpcHFrGfGnu1/eHv+rvKTtoSnYzi8VQ2BdvE3idUykuKe4zrY
DNRmfihtsA3ZVbjF9yl0zoDk6HiL7D8Y4tSH/lVd9/sP/c1V1XvTgswK+nzdVQ+99Tq5C51zWuMS
a8y/v07/hA1XP4sj1F1brQX/ZJPqqHELgn7CTaEjxChDJIwjCDNe91nKxGXSV5mWMKR4dYT2/u9/
tvhdv8bPRhyKek1n+UFw+ttxOlGlExadawg1teMCaCHTjwSjkIwE7CtUD99pqWgVh9YpiO1dyo7V
rr310PTPDUz83kvumhBDiFY/5eK9rPtzFN9irTnncvpParvfrX5f3xXcmQNJSnE71P3+F0uVUw6G
h+CURkhK618yLvPsXZKI22LLp0gFoWfNI4sSoWry5LbeqzHLj7o7dTTg9ekf3Jf/q0/d+JdfR/Iy
IC/JEv+VT/eXrxMjqmuJ1w78GnIiXux2Vdbxe8TIoJyb10qPezaP2yBz74IQG02Wow3TNl2Yn+0+
+Ryc+vHfX0tSk353u3GGPLqxhABguNPd38mVZjFp1mIFDHM7rl39Utn1Ncupc8kC+tYJpVT4zMv+
qbS3i0V/amEMtU4d+xZGjMBjtzJxgVevpZkg1fm2VJcySV8sM/k04+xciS4hzwB5HpXLUyutW5Sr
ZHDSblqPddjKfo0I6kglo3+RvUeJ/WSE7k0i65SV/V6iAEvyM6GKN2z/Wy98l5pzbfrvoHBf9Na6
mkW17oblBuF24CvOmYnHuH5X7bzJNC4CQZwdFdfecc6Nm70XWvSZJ9XBM+q3rIoIpTEQqlaNVqxM
ekXGT1u9HfDB+XXbvNpLeZ4D87aYZMMUS/zocaxp7FwhNH8dS9nYt74k5b4frZvlhs+9c5um7Bwm
AzTeOfD7vj01hX0FIXml/CQIJ7v2VvqpvvrYkYakjozsohMKsc5j+Scqzemdg56Ln+3o+dVk3OzZ
ORgF7zmIymFZvy8TesPShUZt77I5fx/K0iRFp+AfWfAGJPeieUgVKX8HYqZt5oH/i73zWm4cSfP9
q+wLYALe3NKIVqQoUVWUbhBiVSnhPRLm6feXmuizXT070bFxzsW52IiJ6ZnqkggCic/+jX3x63RT
G26KnEgJlMP3dn5Tf/f9cTnpPYP3rFjOqXN1k+DSRdFdm7pbCEl0zZ1YJAlAQFsN7+OWU8EW6Tg1
+cqy6GBbXqiJ+TM0M/vRSMXP0iBjGulnXMMnN72NDXNkwRrhOszebkztS587B7Oqz+kUA4UjYabd
ACh33naye6+C9CWcxdHrqqWusdfq2RbUc0ybMPTdetLEu17VKC0wBV9jPjLiSrcEy7KkIagY4X1o
ZWdC3HNPtUWFMDvuG5pV7DtTfdeP9Ndf1+qb41oCneo6NulT17K91/Vj7r0J29lrOaYiTgpGtu9N
ns9Qn8W4siPxipF8sijq/O5m3mmU/qnEW4w94rnNPvOKYzSZDOmRClmVWnnRvGgHwPycJ/ybrOXg
xAjsaWW/8zjBJq9GatXsVEdEW9MIR0NRBwohlyyjqWJZj/GmrbkaWlss8Aq5on6E585DHvLxGHgD
zbg3LmaP/Xeaf70Vw/ADGZmf/EYQr7wvXnurAjEtKisAvtdTnUzPcaWeIEIPy5G2ir6ZTkbbqncq
9Fg0d56PLVHKzTf55aEWf/ZBuM6QQIQ1OKmpxQjsiJn6iJNYe5OVjSC1QvbZ7cyvVAdRBypUaajx
jDYx1ffKYWUFe1emH51Vv5WI0gJx0X7N44vQjHTttYRAFWsnKrlB0Ojb4jNHhpCxRI9yqfak3rG6
yD792DtRS+8AbNwHx+ZrWMj3oSE8Dt5PQJDJop5ckCwyY04gH7SwOKprnNg3Lizp4FZTvGOyqlxO
fzmJBYbYu8ooOLX+RKyhliN00Gi3QFsKhDqMTaGFOwo2q0megqi7UfdxkjMmTsH4VvpNu/r6210Z
vzJsXjNh5bIIcVH2iSjxo+b5z04B3nrq0AP+ujQ8ve+WtM6z0R1CEbLYnmi6/d47QobAWcrFc5M/
nSAeep2Rwis/zbZ1qevsU2+yo6p5TZb+XzdcZiDqtGbYIVq/14kOmmBwTvsM7/RSjvMHnC7SRrEC
q8nYTrs6vQPTzwO+6J0gGdy1gCYe6IA+8/hUSR1WLoNCnpmVe09AuNIw36eg0b9CvZ6kn4E7PvYN
UuuWNLo1WqzoTCbPwgNooXM3/GSqtx4vuVE/sTb+oQcYrRedZfLaMtQaKKUrZXM+mf5VPZjS8o5j
ckLEl0dpBryxPnfEiy9V2ezHOacObtCwUrgDDrDuxMnSMEgmZbVOJ5TfSnxzF71b36BRAk0AS645
McCP9iVouscSHEKkz99UVrXINklWnAD+XDrQK6Pvknm0rIIjRw6KA4gaSbD1GX63+ISwNjQudRyv
2sQ4S+wyY8ldQAAWwFqVH4suv8d2eJ0RwZrJaYzZCy856H19Cxl8oaTsXBI9W1tGsS6dZDNJCxCC
WS/75hqY2bWwm1uW8KUFFE1irFiwD/p00PiC8cWvbtxTNBiP+of6X7UeXKte/qiKx8Q4BeA2KcaJ
TTLKf9T4wXf2Rd27kQCrvqkvtWveOxf1oOPQ5DD0HXuXgx/dqh7emqMfDEhfhlR3VYUN3z1ZJlCm
kBfbSrHw64rgZOAC83WFJgK/geAWTR4/oMf5PcRWMAvJjBDjbK26aRrYAlPyNplHPwqXMsEvQB+w
dBs662edT/vQVepZBVkA/0k4+86LbPtvIGA72j5ezQnwUu8GGCbUhwz1rEiLcU4iH3dJc9NFdC8s
4yJyPBngUSzVF23iWgmCgMLJtWufrPIZFLX6F5YoP8fEetdfkwqgo2+8eLZ3zYfyNvcfWIEeVOpW
5ZYYOtSNgeV3iKipRI/v14UTc1J/v0bPBHTqpQK2VwzVMyrcBzoz6gr3hZT+y2jCNUjtGy4Tl/RS
NykZkh+vS665djigWTA+1ckpR0qtERzUSrfr5dyeVK86qaOX2oIon1ATlbXBfEtAWwWcOiBxKjB5
UzRMmEGQAB9YVUEftUHBxW0KE5QNLGNasfEq4H9yYdPkLIzKfLcFz4cWH4N07eVr/S1hvvoi3rd2
dHe0AMw0qUOL3LVjGrcBJhIsjeyuqvMk0X6lM9rN7B97/vZX6Me6Y0L/eprdN6MgvauyHnPrduHo
BqjxKF1WrZ0yBj/CymaSOuM0yk0YI/sSVKRJ31vaYAfVQKDxojuox1s5aJdEXLKyZxdnU4V4Lncg
UuWjj/sdYcc+zdA/C3AXzCEMqs6vfKRVxGnNv45xcIV7/RmgJZOxKZ5QtIbPra210byE1UNpiBtl
agLSnkOjsm5U8Vg0nkiYu7shEe/1RmvHhXpJxin99FwoRshu40kxQ6Ux+HKAXcELqa/ZpD/mwvvV
ttAHvurcMudCgRZvPWSSWccpCEPD5B4PwEWYkPQat7tIs/nUB2UEYTtwZ+wdXjkI8ExL7IVBesfx
ZxaEv8YRFdrB/4YL+K5yrI2fJZ9VQzFg4R2GBm+hTGjLpcM5alm3hrp5yXD+RHcEr0GTqUUNqxls
4drtxT0b0FbJ7M3IwoV37gNYebHQTV7lEOb5uq0us4jKTZFnGWVI4MGBnpxlgIi2tJ2zERtPsUdi
qwQTX7Ty119H1ui4kExTwvLaDHE+B72YXNga5VMyrutqaFcRgkuttJEwqfm7Nk6IwvcfhwbMDLP3
n17DbN1TEEbHiM0NcNdPp+rAr05DQ30gNlmjfeSoZT3o4ARSOgrLz00gx87NNPqN8KhgMTNdzzlG
zQE2G3lzi+Lk3umvbtuczNFioKM7izSDL8jwNmPFCf8+R8fQDhX7LnQuTpMRZGChIfgfrA0Qu7vI
VgVO0DzECcc9wC2bLrXj1gaCObKxd9vAf3BFeDBHE9/oGGSjxhsb4+B1cDWYteVsb+YKswaD8UhH
VCskrzg0mac0afasFatlqY5cLHNAd5Daa+ggloMmDpg17Eg7hQq2LuUE3rFW6TCMs8XUu5RcSE4v
NUesO4n9BUgYG3Bl+wUQtdZNDYA1y/UV+Ihnrcx4sU0g27bjvjiN8xEERrqyDWTWjTADV+wxn5FV
wCIr3Gcuy3hfhzZcKrRfO9bVw1hDGTI7O10ith9tDLb6GxZFQk+KZeKCVbZ7500fjWkHlhoel01P
w2DrMRuC+9RiZCWH8CNoyXbAFc0lauBPsnG34OxPpgUgT/2bmZIBa2Oln26vMyyf//nHzEOjpQne
zJzXRd2dE4P3Kmt552KZvVJpXlPXuFgIjyNB68RLgn4cN8+NtC8u8ijLpid2+cg6eGXdrHqvb1Gy
tj9Gx6GEdpnkdfkKshu7IKFyrAwvU4FWvKBhMOG2rMAsDj7wlO6G6NMvpxT9Mo+w2JTuiB5Xdlft
W03xuHArMjKiHvoK1XSaYRrarlHat+G5ks3tq3tjBnXhIJ/4g9UwEkHCMXyjQXlsdYJTlsvPwWEd
Ryj7Au33wS1Ni6P6iNx3Tqit3dGi36UNlUgnjjag4pa6X0rkbI321jpchsoG6sTUVvy907eek9xV
aauZ5ibLyr2vGs12OKvmQo0rplxsm4FoPnM2ZxUG+iL6HNv0E9tXOg0y4CC0ErD6SCUrQpZ2LoVk
kdy9Mf2GhOU6G6W7irbVJS+jVVvXP93I31jRJS7zH7GmAYrXH6akAtFXbTomtBIcrF9rOMdjoCfN
13gOf+idfy3AJQ5jscc+3UbZPYWRT0gc3vvKfDLcCLNzvnWYbMuu3upIXzeNBQUwPUC8ZDg3k3Ta
EVSIUpqfAfU4rQyWkNkJtDGZNu8AIwdU1yn3qI9pcxBkuHSaRz5HC03D3KcevucRQ0dXB9yHWwaa
x6/MhAmO03cIFf/kPU2jRwbhSYf5S86+vC/kR2+4W8d4aEX+ncTKmke+SNv4zlzhOkbh3rKOA+F3
mactl5jA6ur1n5Fk4tbUztIcKFTtifwMjK2vqh9FxdFHDxS8uHb1pYWXGcPSRciriaX9EzZM9wzG
JOc1f/Iaby9gOxgD7VdPwpuq6B4L8mTaxJ+JG4MVCcetV/cvVa9vv86gHvJZ6D/eJje9AzdCgA10
btZSY5gVFlDS2DXBr3gS3/5mcvTXtQEzQNOlEEEKjZcWVt7vkzUrZzNRjDNCtmwG9V5nu+dpVzUA
qCO5w+mHgtxG9g05r2Y7xI25nGMPh+SRHkfT87+Zvf7LwNfVTcM08ZbxiHq4xv1+NSU7Q7eNfW0F
lE5by4xlOxuZnRe9CSf5nlRkRfUW/M09UCrHv498+Vh45EgPm8hOsn74/WPN3iq6Osw0xfkA3xFO
GCVCKDiZEYXw13wvm0ivDqaZNCzLiUvoRqRrmZBQQ+KQvFOjoKmOy0VOFpehf9LoRabQXH69ws7Q
3VT/0yfye81vMdTw7asjHOjbVHuoSGKGe5+s9J5qbEUYKDVjcM295sZmejfFcpVG7Q1p40uq4Dq5
lx8ZV+zqis4oAI4f4Vc9WPUN4MZFNcajr6IGfT8Y4/KrG7ZU8ahKfkypGFiG8gbA8OI2NOQOUmFz
cFYTBG12T6qgVt9RY+kxU8OouVgf1De7+NkyjKCl5U3NHRwwpLwV1ENeiMJOpq+msb5NtbfzSgdF
p/BaFuWNaedtpluEIYnozLpO47sZ17cOZJjkd2alvQkm7zqwC7HnvWtWt5ZRmzlw+aoxUz/ezuRi
fEw2mDQwBlJ7i5FFr1WJz68Oh6AH7gxYU6rS0BfSD2JhsurwySKvi5AyBMlq9Dg6sWwc+zIJAomm
X4k0LDyy4BwYWDDAkNiBPORudVQMAeBtrORJKMBVk8Xkat81tzvKQFzCotybHY8wTppvGZ4bqYQP
yHzx3rA4mSSZUmi/VAOK5sJNTYpEWd08KHk17OahZIRVZDmb6nhiusUXDXwZrcp7ErTfI+L/37xU
SNX+6/lmN6g7uo4MHwtCNTz+07x6nIq2Zz5JLefJM7DGVb7sUO2JZfOgRc56mwj9DLrwHPj1PlXI
r5x2jmleTh4zGN4BakIdNIau7wqolmQBn6KhNEiv2Ewx6bDpn3H92jit/jy02ubrieWt9z0d0md1
vs1eHH0nOXc5YC09X071scCWGhSbm5wNdwC/4K/mFovmLIF64K8KdMa0mBz27vNeUvAZlBmq1RyQ
j45An+PP90OLp1M9NS96gMEYyO8uSZeeBsTERhbm2gLo5BQum1I/9Pgl9g7vZz06+0hjDlhhAWH2
SxLbQ2JmVD0lExb3qKfhg2ni75n2QC8HkDBcD1IwmDPde1FTq8SrYUDHwKX5diIQGNohamlR1Diu
9Jm0DrZ3SPJbanMWqU+pIkv3JMd2743+k3oT0AncARjBKIeBKgs6IwVvGjN/tuJwXTGOdBIbmh/z
qyi+S8N5qbMJ2HaRKAo04SIcHkQVPLZdesb1aw0uHMC2XeirDvgWCXXeC8t5EQ4wUbQ4HJtkBXON
t8z+FejVtrarXdVMjxKL6KQ+WSMWdCBOGQxtS0bIQJzsIyTYY5pouCBaj71m/lPA4n8FZv6dhQVj
3T+lpH+BH7x0/3GIu679Dxws/uOkGGa/oxD44T9QCEqPOrBN3zMUTI089gcGwfwHRtusoszADkzD
V//qDwyCh40FhlFqEwwLSAnK/AmDoCwslBw2CqTsAP3/CQaBn/iXOOMCPOAXsVWkmfprnIEoUpsj
qhysac0nYYLdHyAE5u/sOSqNYU1P+2JQPBigLuvXUX9okleP/xPYz/jcbAxgw4IaUwd0pgcPnjNQ
dQNZRjvKe1OV6iRc4KIQJP1jFWpLgZtUEgHsdYnRWK5hMagjsQXUeN3FcqH7V3s4CUCdenwVORqG
+Wf5EbbZ0q8iRtw9daezrrw3Q0d9WFsCvFrpMl+LUH9IdGc1Je7CRM3Xqg2UDr47p8F8SSv8Ixvm
vT4ACpGv1Z42W80G47bvMrwGzbOe3xvwWrLFCM2AGDUjbOVdWYmtRCQYKdQ7aPCbvovWZoqbB98P
IR0wdBFadWLlpi4oKEZIrQOVDOgDL6BZ48XEbct7G5lMvj1O9kr/P6H8Bau5KJcRFdlQ3hvnPcS2
K06ODZ8uHg3GT6ZEPOvWx++ZDwu0e5fRuXPr53QWG1vAZcIZs+gFtPtk2WQphk5g5gCsG85HNJww
7njo7G5Jc73NWneJy9LWo27X0NsfUKKNrBJKY3M29JkuAs+boafEH0BvN7u4RV5CMq4vAozkJks8
h2PLkAA6c0nBjFW20R7qvjrDD3qeu+acpDhpFVEBtV88K3MEdQ9K2e9qMzs2YfjoYfIxNecWOKIA
4Vv2KTU0u5XeWXqy3RVB8KJu6URGm9C2qezjs7pY9FeWePgA5BweSJ1b4QbPrZe+q8uo5LxRt76I
zM00vEGO2LiRtumgF4TcGQYKa7MOjpWVodv3jrbXuZ+tvaFxuKxloiPswbeeEoiuVrDugTvKXjum
6Iu6aICgGw9SM1hb4dqerbOHbbzdJ++J06+VYUKKnoUdkoWD7pAyBMH0jwHotPGikCYX+1GtXzNr
J9NkSBlGLObthQ2nAyPj4zCPiC1guMXOoihC4KOfsRxhB5kbL/FX/IqtbzEFYErzOMDsGDr6o+Zn
3OEYikjBECIcke1KoKS4HW7zOb+mNbJ94J19cuGUvGnpYaA6Mf33rnYe8ixaW+Mrak4AN9+xv+hA
RHDwhP2YkJt66by4ptw58i0cwp3fBoduDp61kK5fp6/EkWVud9TdjyOOf7mPXSbb3lvfojYKySMp
La464HKQhON9CulPQbRnGs1wRl3kuB+O/d0aDRgbOJ6V4uAW+QqfRq7LWLXpVbnaNtGt138ZXclO
AHECB25CJzcjWdzuf81muqsdk6ojWhZZv/ScCdmjkskuJGCfkpIFZGN9hxK/mGAgjHq0TKJ0Yfi/
kuHSJRsr/pTzqzczXo9/OKAHR0i9iB8nkCIEiTumL2GdHerfi+oRBuij7+EiYV3L6HGOVjnK22FX
bnIfCUf91RqeI/MM8GMT2L/qYh1QiVhJ+tg10QoJkM1AZdiWxjLhOciNHkXrNEt3Esy2xGs37Iq9
g8iTTaCqmxGFkQie2kWiJOnK9z4iLJlw66e7jtZeqzZT+t2t0VJI0l3S9ItAwqGhaZfNfBMjKkzY
mHUKB9z7m2jaVAbysuO4HhBOqCS66BPeO1G/ZQ6wbgjYI5UCpF+2mvPCyPKNp8ltKfkUnIKkZW0Z
VrDkDB5atdEXqBEjbWj46bYK63UuOzQ20N7Mb3o/MGol3DUIX/JjpY0YgT4fZByjEHpH++tvkESG
rXq432A9CuOCWAG+TZhAOH9tLU0BPsKKR96nJN86CLCwn3jF7mxj5MVTzJRUG6L1aOZs69l44exi
WAKVUnnwS2RtY3cR2+yuJtxQGuRW+XNYW6vO0o6mXSxCRD08SAKjaz/Geo+/El6d9cryn6dIfAPL
j33nvMkkyQybvgypySolkPckLyNa94yvBLM8TcN3BIvvrkZb2neWM7ZuRkJ0IoIMtkAMamBAw8xj
7s9wypdCF8+0MoiUcRW++5jM/YPU8lUfwX0DP12Kl9ToDypvVIMGjg+NFXBbXxeo1tjeQ+IYG59A
NyFfoUv5kBALe5ZuHYGvRHQ21sUG8Nde5rfaFY8+O4Ec1lbnP/vwEMZMO+qZdplyja4Ua/LgkTx8
VME2BB/SSmOB8Aa8vh6AIQGrJWh7BLs2hriZsAaaNl3ZA9xOv5kwXs1ygfHl3tW1y2xHz4k+nIzZ
e0XXftMOoCV6Fq5RvpV9eiGrHoXfAVYjno8PWE4vvSrb6ibxgQlWkiHxWDoQaa1HQ5ZP6HhgRxlt
7IkbKTsy5AOwYPwtMdHxo31ubS0t3EyWzTqDmRbsQi8rn7qqfGqJfIaurdt4PAni+VeZ9/+2EP63
BlK/+bz8dz5U6jr+jzvc/x9mbpSmf1MJH/sf8W8mLl8/8kf9q//Dp8TlMOPi5LN4ogL9owI2/gEq
Sse8FyCs7ptKr+2PCtj+B5gomxffdkyKXAWe+gOFa/3Doyk2AtNxlTchQoz/dy4uYG+Z/AHPtTFB
/tKM+1OjPZid6w1JS0U4YD6WghdNbqV81m4B4hhsQx0YwQbV6az/TY//18o7IK79+YPVBOBPHxyO
jgmQUH1wcLaZlHVEB+3Vlf7yT4/jv0GWuqYawf05jvJJQYCLFt+QKMp/fv+kZHRiRuF8Uj854cLx
nzWT3t8S3yrf3Hcm9ZQFN7jVXqqqeCLCPfsunBO83mRWsCgrjpXR7TSN0n3Qp006Zp+hm3NXDHYr
TEipr6XHjrAKnusJmznJvtxewxWAd6aj4QqfoJlWedqfHVaohZYdzTHZt9iPiGZeyUH7Vsvohs/p
whrjDSlROnCp42VRE8lM8b0q5s1gJm+NR5FWQVWUNXJTTI1aeerN/Kgl5iPbh6Ps81UwYAQbtofS
076lQX8YTYo7BMiUD0AS2Fs9pRJDkKqhpGp64vQQPLtDe5zAPERUdQkCb32ZXVAPPU4ZrUuMhoxF
oM/r/uS0MxqS4THxZqbc7nIexEtL2I2aYNWIfMnehP0RripTev+19iCWZTUmrf428dmIKN2hNj9y
5p9TTJJhxiOuY29dKNYVMoA3fKgyd522+gpx2u3AbCxqCe9uvnJGJtup2GJrg+aVpjwlMHbvIoZT
VQRY3L+qdKRST+LKNYRxO8/Xkto0yyEwjuAFHzsDnvasvMgI6K6Jwl22TU3xNujpdmOnPRyV4WHE
Mz70XiYWEwnVKwTGc1DnK3BuRybgK5sBzTD7R4nbshOmG296qbuM8hKrQLSA59A9JFD4u/QDHvhn
akVvWnHo0mrX2phw9cO65NELj919HG2SSDsWgbUvHO0YCwc2hoP/wSZgmegxQW+Vz6HLeJA7VdZA
VkmIQ0X8n9XeEwocfYbeHybsFHMP/1Gz36V6+RTaAWl1XEU2pqMxlmGhRP6l3W2gtF2GamTLOqwH
EW1Q+xqBFhTwQyTEe07bSArMMJzWJYoH+XjSy+HBTrxtBtF7RqOtw3d5yHKFALnwT5ZT3a5qpxP6
IA/6vNOqadUGKRJ1HqTsVQmXXcunk/pJO3SW6tyCLzqUFjk4p6IpLXhW4XH2eLMmuc4MaxWNAbsS
1dCVi4g3w+jaszpySd18DIG7bfN8labj2mQ3Unf2nly+HceXPiTfGXJtudHFCWb6Gx5PjpbNQOJN
aVISwEiDfAhCe+t3124ebx6CVu4Uv0mrOFp6c0Zo41391a5HyI5HOhXc0gAusBJ3j65Sziiy8/Jp
OS+d2DhezwXHz9CLtkPq7E2yrYwdmhLvhfXz0WtRyxmmzUw7meYntzKeKC18eVBvnoMGgHA4CFm5
DnyWhM5SWdu1RnBMRYNVz7gcoZ66wPytGe0ZroPN/7ZTX96sNhZ7XmXSVwwP1MeQxTn0sXisW+vH
17OF5/6giiqzQqQm0ld6JtCT6ZfVKPYZfkp1gviMSC+Nhu06ouxZZa3AbIApFJvRdbbqO01wjLS4
PXd6t7NcUOV9tnWQFUiAnGRhu7OGdpdSnyAceBwa5P6bGL7p62DGD3795GMmhJB4JM+qJ81KwmsZ
HkPuG6I3+1gMb17+UgkB3xlJKcDBhAcHq/kLzddqDJO33OTNbkLvtW21711JURlK2KKgIwmfqDR8
tB7uxab3WEDutgPvJ7JD+7oSz1XuvaZ5hyNw+SS08DuJFVY6hyn+YoGdfEGbdRCUtE6dHK0+29Rm
h/qTvhL1m5MQOhiTaGl2wEdbAOegSeWfjbjqafDsEPJxIWIDGFSCLVr06UfJRZjRZ6Qftc5Yzo28
Ny6shSIELJjbewyr1y1RXS8g8LaniBCihpVtPPBOcvwrXCvD+hx73TJD0sIR1drHgxSBvqMetmeQ
EV+Vn4SpTMN8VHVxhMjlok2Ca5JZD6kBgVb77vbjKRfaMSIyzwpu3HN3/GxfGXwbWQcvXdLuFJg5
yziBUX8w4vmkx1TP6XDvPOQHIvlQ44/OzXiZvZROQz/WuEhrWzGgAJ8jTt5oFxf3QRy0uHUhWsWE
F898DDob5F2GVNVw0iDRq1MZn5kBX1Slm2nplqnAqR+KJ6/45VnB1o6it6Ik/XjDwkVyPjerFxlg
yjhzH6rkMpnaRQv8l9aJjrOfPZtNAqatfOoT59Hppjur5RziY9XeNW06pYP/igk6nfQvI+hf3IKj
yzPps/e6wStdnBBH3yBgsoPifpVBdTYm5xEzbnb59D/soUWwkVm182X2UhkgJZzujpPCu55qPk8N
tE01ks1qe5+24ykD6UcSP4xttg3HGSNqmizCVDyE6+ApaMuPOLMfvTh9GpkaoX+BzujwMOnhupT+
q+MxPYshtXbzoQl/ubP7kwrgZ+DEu2isN0ahvOaNNwxgi77ZzQ3SBdmH3qPKUOK9gqNlbaE70Fpb
VZvUoNahuj8P3iJnp0ODteisKxaTsKubVccyss6cRS8YmOEW0JfRntXIJgC9gX7MakpnKNL0drNk
iM/uCD2dYY7fo6FcNW29C8vqo08AMVQKZ5/61RslTYbetn0WCTwaCiiZY/6J6lj6Qz0HlhNnE8qh
/Ahp28G2Uixj2fq/PcePfzt9V+rg/97VFqhhEf/8+Pk1fb+W9w/xOwlQ/fR/tR+2MjD3LJcBwj89
bP+r/QgsnYmqTqOByOefSYDGPxi6O5TL5lftrLiIf7Qf6MDbJiwtz9J9/B9d43/SfvyVAxKYHtel
tGpcX1cNze+luSGAvuuxFixdP8SSpYaQ7WC4YMXfsjx/10t0tCRZi0je/k37Yfx1uqI+WqnVA7eB
VouZ3u8f3bgxSsG2FSy7Fnlb7SX2wD4YqOzaY/2iSdjfqLRATZ6+ZXYpF2IAZgNfGMgOJgiss+Qu
z+Ek5v3fMIe8v/IiEYe3ANpBvbR9C9n0v7oxgcjzsho+O3opMIwTDZ3WuhQPgTNl24ApBUsHsE80
ZrgdIcKieTenNz9mUb0YEQJsLGO6RRWXPkUzimNZW69cC0RQyh68c9kQJN607GqESra1YyG1YJY9
gQHTJ6TbVg08GmuX5OK5AS7e2dlDNJLrC2WLEyBzGkdsNJx+15Y/OgedqQwza88Xj2Wm7LHitmbg
eOoDgWSrIoOV9UCu0GYEQpq10wWPXtCcLLoRywz3qN3ejQAyIgqeZe2fFF5gHPVvXgCyMq0qRC2C
Tb8ODLQLdT29S6/UlrNtv5oZW0SEu471PJ2RwqHOot2AK2ivXK34MZsl69QCBfbKpYyOf6asAYBb
spP3xH62KFEiDTkdSw+/hRLkXuGPO5rCbdmCsRk11i3dyJByKLaWA1xGbWFdI3u3WuNHhTJDrrB3
CtgQJTaYZ7bOIXoDCi7jMe5ZIgKO8efBE2WLVZKDs/fsbTrhA8eE+wNCLgKCZR06VDBpaLK1cEHg
ohy9FBYYHrX/NXIHU5WqW5it+GRNCzXoXmf1z5yWJGzwKJlnC/xPxRd32SojcwP9JEIlcVGI3tzm
nc9EDZm1Ru8f00CBS+t47TlMrIAMZ4tKWbKGE7+17CEmAClKGCI5cbxHGsZcRilgSuxMnMZqN+zJ
UfCpNOogFhdtk57ENxolZsRCD5atics7ejQp8gBViDgSvZOua69KsA6hNnR7CIGLFGFDPwWn4gxh
tvyCwyP2VqTQ9WEtoNz7ktelXPUCvcawVaC4koUco7Bd2bf7vpXNVpPi0WRDdfSH8DEn829SYh5g
bbRwiDDxykFzA+CPxXNHym9yuhenK/coUEIkMNaouTFaO1TKLcWdvrUNYtMlPgMOT79vsrM1JiBS
SrSYwyxGn0Obr5lhL+umRjPDnlhM+523GVwpF0UKKAFdi4tCJ62rSPDZVZ4cprg9JebsLV2ljY7o
ML1kNe2ReVtMIz4xIntxBnMjcu4KvVkLSDl7z8B1d+OPcXSO0zA9V4LvnLkZokHMXooMvesg61+C
gk264wOsDKe3yi3mddPOxkJ3RXua1H91pn9yLTPf4tPtqmbbBobsTwlqXbH12ICTKBz3wTOzHyic
Jkiac8mIYyMlvqxmA5kjyQ+ZUf6uDjRKevsQ4SIUKzl0zqUtCb6ZsH4xRQEf4JTLcbZ3IpyLDbqk
1TpBcRVYqsaGxHltwct2Mbi2JPMeKkscZKAcNvNooRlGucpbhGUj17uJXuOX0mKz0QdKKM2pW4d9
9dSks7NY+eVPU5bsYYHHJ8zlXSCLi7TLjkb0lrt4GFqpwVExCMlwnl4QfuBLgvItwvEbwiioaGq3
sOF1qCyuHS7zAlndwzzLx7ycdG4KV+yV5Qvt/yay+p1DkoAMgtYeO0c2qqGGo9eTkAyJg/zJKSiG
9B5PCSPdME1eFlp3bRzrZHjGRZ+BWenWZ20V186OodxIXvR60BhG4DumZRHwajgCKcDCubYePOBT
hKWr5jgP5sBf8dXZjIrhVM9of7cWyLnknekxpguxfHKL8DC05cLoQnpM1hFdka/dgsiRZ+LJCeIH
WUCCsSIAwAYo2tQsb5U9In4LJLZTq9qJwECuyOLkZ6wD8AicPfrCkNoc8t3ovRV6dSgVx6jsxD2x
zT0GKN86RYXXIv+1a3OKzAilPASSn+dKHHTtl5+SEOGpI42l/zAsb69ggCF6xwvffXaSmWlCSEgr
O+ucx9OR3LKOAaMD9tqrdYkentmpfy9yDmk8kOKF5Z6mHFUm82Lj1sImwd70DnqnXge3xMel3aKn
SQt7hVTwk2cOD0xF0XbUvStjucV/sncey3Fk2Zb9lbKee5prMehJ6AgAAUkQxMQNIAjXWvvX9zqR
oskgC7R69iavrQdVWVkk4PreI/ZZm+WW46gqM+7FfZmEz44ev05ptWK5WjsKz8RjWa3cT0n7yXf8
hGnI8A07Pxu+Y/haTnq0AFZ7mjWp5x7KYqk9p2F+mSdslA5cjoVJKzXwDxa94dORAYR0mwajANbT
lRKHkF5Go9nFiPMds+5R9cfPiA2gghTNtRfYxcrVHzGWYKo953yd8Q7bW7v2rKWasx7PnXEcgTtZ
hXVgu4LNz9eq+tnNaNkDkxMP7CrhIgpK6Kd99Gl02NJ72nNVpVF5qCZKtYx4RU0BTt8GM+ezPc1V
hjMG11iCHGDgayUjqH3I7YI19qCDx53hAaHeW7qm98ntOzKjdE+o84AZnsAKmKUxZ54zFSz8i3OA
jOUyqeO3mJvnUwdjzlvZmDmmHLEevVZd/iwSwAHC1hQTIqhGSDUjaC+qpIXzfTW1hCrRMRjja5vW
bk4rO5My1TCM734GtLbrEJnVo/LQO+Fb4hU3PWibyKte4rTEiE/meeeeMYvToJ7VMwkQH5uq1VeD
/OAQFhAZ6X6I/LzvtIOuW/eRdwvk113puIIsSlfdauU0o28MjXXhel/orQmuH5xJ2l/OSCn8srsi
UiajMigVNG592XT6JjaKG0VLL6M5tJkoimHJaoy54qS3dGr94EcdjbU8hxMxeMsvRcpYWF9wsyp4
/wuTXYSqOwwyRZAOA/NrirYwg/CtacP30u6uMvzJTV/bJIbyVZeuXRYwGTrW7mtBwzrT14kN+1xC
o5PsllWQtTSaHsbAvsqD/iqaeUvtiTXOybOtksOpGWruiNNgcdLlN4alUQomBqjyW7PcObl2jUL9
BYc2q/ebbV1AOlbyu9Jmx5kdQNoB9kp2RCd66lg9cnWdlsq0mbzroYUrrTeo97v4cobpW2BYgep7
phk3UHRMWIPi3ly6YSj/o8iWCPO8VnmLATQ43YzBDHN+GEQjHdB8ncKXl9zErbHuh/QuSPNPrm5y
KwbkI/lzNt8BS+bbmCl55PGAd+Nl2DGm7BaFuWmKAqOdsHlwy3lf1ZG7h2TF6GY0bVkZDlHsm7A8
N+GgHIhAHxMda70KDXc3B0wdWq2+qDOn3zH3/hUM5lXqed1a83ukN2VzQaw46vxXGfNyd4DAFpri
vXSBR2EfheXYRPeHZkpfrUm7TXWdkSaCsdTy37J9k2Ii5zZ2vmW8ESABBC+tbNjpWPukl6Isuixj
fbhhSJGmX8vXaBb7LEKJ2vstET0gM2r4OFz0gl7yeLIjoRLI2WfbqB6+Sxp/0Rk5T4HggTtgswxE
y4ZrG6p5ln3pfoMsqqvREXGpy5kVuE3Zum2Db622MKOD2glNWkJGrUpvHBi3J/l9YrWHW8cJY6aO
EQr5Vf+b5Ozc4fmvMyP3cZF5a6akpt83hzzbrlur6BReo891MXyu5+DNdiYP6Ui3oPQB3R7hoJc8
dCHjWkn3FPlA49B6vkw9PK+i8DbmIM0slvHS0Ue4sw0u3uzjEVFEh6bFMisk0xKYNIxYLWFOIKFH
gatp428aUL+8GFPFUwPdukYj8CzTVDqM1bSU1EXHYmiWqfVSdfcaa/qq7ghf+eZnHz1KxFyUmd3k
DB1WdQh+0byoK/tC9aelaCyTSqjSI8peq7m0LTVYVJnOBbnF0+gz3Y/xUel1N51q7APQtz3A4N9c
iXYGaTk9FtOgHQm5AXSDeXYlQz9Faj/HCt7ABgpOT32cNTb63j4oqQ3NFREyfW5wURhUeIby5eP3
9UwT/NfRUQNT1KXycDKX/q5j6EZNW3ldqCxHpb2CUnwoFeP48SHkjf+uVXg6hAMOCfN1KW3QW/3h
vZu6cgJbEChLawRyUJvHXlUOTc+a+vFx9JNA/+xIHMJExY+pAn3eM/jRlGkZi2HsL0NqbmQI06Nm
fYKA+wXW5NUMliynV2nS31s4uizpuslwRdVABIzwJas8XD5S3gcQ1tguZvm2cQLAfJX2iAnjfTpV
W74gwtk6fFNS87bE6EWm8y9C0RtwBJvoN5yI+ivGrZEQLI1mUBedk7xDmsR45iZkpsppMSpCVXad
2z4tRXb1GF4HgYu9mTvyGjakJ0YrmHNrmFSeWTpyx0XYXld73MGW4i5sM2cNbCAO4eVq78o9s3NL
iW4k9bfV+FHLryjp39t+OC8BgiDUQ3iOhi67biBZMxdJg6a6n/rkPQjC93zK92bqX+Zmy9y6u0++
DS5OZlKoYdbtkWp2xYbhPzhGyVtppAR106eEfDrqnkJGXPGi15fj5GxcNokqZCauq+4Dn7QAUyvb
MLYZ7jILUenbqYV1J6JPELGkviPyahhITBg/N255Yw3uPvNovQ72sUSRgw1WcY9gnWkalhcrhdSW
hMkNLcGtaypUWzDrWlA5ORZzde/RV4IJWkfsV7StuvaQjAfpJIrsTYFnMxhYFiQ9suuMGJgNI6Rs
ISrCJ6+z/SU6Ptd5HOLkQb6B1mavt+3pGLnJBeVk0tiMi4TdcO/35Jjht7jKL+eKB4TCJQIXuRgS
BkNiz1srBYMFZkq7LHj3i2wdCkjU86unoOquwlL5lo+Iwdtg+mSasAq07ko344s+SZFo2/s2nh/L
OYIubqQLMSiM3KNpBK8+YXwfIRZv2Rc8UMpLo3gnkX9JEST5n7OOF60Sgm5Dmb0WlW3bXAa03mVI
bIzjS3rMLhmwh/E3g4NmSxUi7JyHpGegOmZCoY9f6UtjRlMRGoSSUEUFSK6wOkC2AFMJNEsYREnj
P0AS26VIg7AhYwOxtugghkVtOw+xxo+FgAwXesaKqlpkkKSuWS/zgjJ6DqH5rSM1cfPnTm2fo6x+
rKGDIqWtttjD7E9MiqJyjlMQv+ojU8+jRv5TJG+10CKT8KgkxqcUkVull/Ofy8d/b0V8+604vmTf
mlOh/R9RzUkr8n//7X+KCEdcQj8oiHd18qcWffkCEa/5F4EWyvTmB1G6/Iq/quIOyhtXRDeg7oBG
E+X8I8px9D9Mlzo5SDpbJyaS3fovUY6u/SF7AkVjxxKljKX/UxXnjzR4pAaiHHhP1N//E0nO2SZk
WR6yP8+yHOIzzuFc9zeqdZz2jRicWnpCcphvYa+LdVx130lGN1nJM8rOR9sc9zOWjEFwYViBxnyf
fz2CDUpKZ//d3fxFpHiu1ZEzgnVswgOlH6CpMgT33c7rwDhtdaenBs3gvt2KzaDSPzoT30NlDH9K
zP4tq8rkNn6/CZ+u31IlyjA8B/SBnM13R6s8pa/bQeP6A4AfccfYWkA9Wc29bdxQ5GmoYrQjRhih
O9+ZwELDwLyNejZIdxgfzYEdB5rxJyaMHybFQ9btr+bafKetB3+n4ZMfp+x9bhDiVtOmmijwIm5U
jM+NFe8qm0XJUWtibjoq1HNB4eX1V6XrloNlILWcGFlOMfLW++ErtkVIdq6DkAVXssT/yk2XcMdw
KBacRqS+uw16n1LwqQAgFBkLaRxQ8QCE/V63137R/iayO2+GnB6wRhtFNYC6MdB4dstDn8V65JXz
83Xb4GGTTOQ0lCrRxEIfXQzj148v7mR3+138Iw/ZxhQWQ1hokh6B/o9HrBNIfZbKEdWovPIaZYdO
g+x9wtqCdVvFCapwgxXzkw21epoy5jxdRGF6XWZsRUbSX4V6c5WpMF+s6KJLhruqvgqDYjMG485N
180OgWy1lG/j4xM/7878dOKsD9+/nUPjEY0IlwKyzTF0h8dMid6QXFCP9AnI8jYCsqPviwFhQ+Xg
a9NLiTwTcAa6dG0o/twL/u3n8usTkkXJ1ZiIpZH34wn5VVaojN4GuJcWDywUA3WSRVQpB0qFb7hs
YRdPJaqexkdk0pusmy6VztsizbqrO+U3KeWpYXf+WPEaxDqRl8mixPXjyRDARtA0LWVtV+UnR1cY
0gsvvVy7mqpUXTtm/3mMTGbaGHCkvxzR3mk3CUo1KvntU2EPV53j3+FQamqbtqtq4LvpK/3Lp5aS
lt7y4ftptW7TYdgbXnZfOFOxcuyYbXmpeWSC1fSIfKhCOktpGBI0jlVg28FqvI2NfWQm4VUb3AdV
aZ9AtwN4z5Jn16AD07nHU+wLVpm+0V3R6c9Kbj/iW8LIMK1/Jn58L+OZE3fHE3W9gJEHIx4E/pR/
Lm3VoY4dvndO/2jX1rYNrSdKcZTuWLdBI4Srj19CuYs/3WWkMYaum/ROhez6/TtY+V00qykoimjK
nqmkM3VOMEbJi1qEdGSEh9KqBJ4fH/Y8/zu9++jRbbJZGqYqvd8fjut0HWZ0rAwM0a/iuf7UCRSB
FjNTo84OjdahN6cl2chq4s58fGzjF3uQwzqIFN9ysBhRz47d02qocgrsm2m00osmaVdd7CqMIGHs
W88VfZnuCj/OdK9Z3c5pHhzbLS798WXqPCwpTC3Z6AWVzDkuLsuGSXUsc6aFYZbHLNZx2NBZyq/T
cYUbMliOmD0EswDSkSarsDlSr5E7gF8Gsrzu5os4aJL11NbFyuunR0ujLt/lFE0+vmTN+DkSENSl
Q9BBxYMF86xAEzb1oKMQQ3qhEWNXTfagmled2ZsI1zFZNpy9TYXc0dgLyXhA0Kj+a69sK9IbrH+t
vUnBWrE7poLr+l4jfjCc15LGyKYbSzA+SXZTm9a2UtPnE8+A6dXNzL+RaMarHKtUg3AeN9tjNrTj
3nDpYrYQ4kMv3uo5YnVziHaY4NHNTEZ6YvpmqpWDYqqPGH61C6SLttNdqTNFCjtKbhW1OlRD9FY7
HvMhPlZdbQ1xplv5Xz0sldZJS3Zr0L8SBMZK86IvFrZ7WG+leBw573gT+aQu9EU8MHnM9YYX5cAD
7aXaPKo4l6FovGPS/JiSuEH18PFWKM2HZp7WvmmNe8I2ZmDyIgHENR9iVXmh62evK33Te5NP+gqm
MMQ9lpqrsdOV2d3kXXhQNYZSLCL7rL+RkmqX+Qc18G/0gagksaBc6QdUY35ZbAzG/loMW5f5XdgI
2B/rrM04simEHpLN3KO8zfci6UddIr2bDCqLIRucAtM2JikPK6biLCQ7DuCThQk8YmFBt8xYw7sY
EZuNcNSw7a+Yc1xMFmSRBqvxxPYpzWNNEajZXdYmryKpsxITFRuDdKDXIasYtx+/mbbx0wLEfDkh
Mhxoi7zYkD//LjbJcUO3FK32EJOOzOu7mzFX79JEfSwSznVOXzAbs76mOr2MKHS2tvaSTP64zxzn
M5EZBcV3XlFs6UBFLWZocZpNCh+7YO/S0H0hZHgMKzrpik3F7gQ4GdCFJ0nPvzVwKzJn36nhvmc6
uc/vFaaxCiV4062aiarmaa7sb6kGYcejxNcDaCV0pISZlZQ9pOpnGSTgqTFfmnn/BQddjz4TfWna
Z/e5Z/Obq+XU0+SN2uM41STb4zNEvfUkbBBpTRUDtRNXhpv9O2cqnz++txI//Li2k0AwkMoiJ7VP
72xtN3GpTZHDMiVnUzXBJw6sSEVB3SiSV5bfp9R/92N84yUW/E+PzJJuMJHgaASCVNl+fKgi+Rnj
iTk/q6ElWee3Rtdd1hXfWOOMK8uEZemYW21gF/74wPpZXZF9BTwl+xh0X8tiFPis7Mb/y7if3lCR
GOjM6opKObzz3xnsPzo15X5LC5nUTInnEDSYVnXbUWE5FUbskNKMOdOKxLYR2ce6bGfQk9XNABRU
1+fHj8/054fDidqSmGkmwY0uJcrv3vsyCtzC62ePyTL9lVXrQrgRKbWWWknWwmnANnMWn7yPD/vz
PvDjYc/2AXVO876OKX+HHq3plOYDnoTpjavRa/zNkWTO++z941hkshqTKTyN89gC1uHY1LWGXxbm
LEPdflGsO2tqEMlMm7pz9xGwj06szUIkCFEff/GSjob7uAEUkKxDjfXMr/isK0pHo0K5MMi1L1Ga
bRiQ/Yz71oJOzT0FznSZ9oAkVIut1q6ZlkIU3ePEAbeiibZGoD0GXQI4wbC+zErTw40bS9gHTrGc
YxUGeD1f61WErsKBw2EXE/OB2n3luUwGpDT9x8DcJXyqLcV0RLpBibAhpMkZuBunM/ZjWKT7rs1p
8ld0z6pbHee8VaH0If4iztbp3hNbty5AJucYVW5jq+mIeLwvauWpOBxr+sJNNyeJAe5l/pSYTFbC
hJPmk2IBzMTrzqK3k73BWopqSrPkzwO8LpALloarCSOK5hb3kw2QJ4hcORMoyKxDbmR+jacJOriw
Sbg50pyZG/yt8VRL1YGh/DRfJx0iBklBIuxHmx7lJ9KjuqZpJkq1ycDyPsg/i3TtVMCrghJLxmC6
7UxY+r7aLLwhfu3D5M2010prQ8YWaVSE/Z9XbkNdsIFmt4Tq4h+kYFrEU7mG6FAus6AiDKlNkP3e
cIepz83ksz/ibuRt6BiTpTYo0mDMX9QFICGEv/bgl+yd8cZQduU8gku2gtcmmAZYfPEqrJSLfkq5
MV30nrhrNUqfsAOruCExMnLcnlpPOVgzMYE/mFdhy6XVQmtsxmnnYzW4Gl314DXGjcAn3HK4GvTs
OfPowUXNfYUbEvhk/RrPbq9guPcxalAXUl68YWx6hZ7mIRRCNLbtPIJGTTZKoUQLrd90FWGGA61x
HafVTe5B1DOz12ZAi+uFHc/PfdYVLVtEIw8CDdRNhLGZF41brx0xMLGYui+Uu6Asb1x+7WrwutcO
Ib2TJFvMv8xlH1Kbd7L9lDaf+AvP2Ygkxxy5M8YxaT372HiAGZWRfqFudrQA8IxTFCABudZ1yMmy
6zZkWfYG51gxqyyxQxuzhdUWVulRrl43zFTmmkMPCXubko+C0n73yYZC2NWEFlFLKzsMWT3cinZk
ViZ7dBNXQn1uUmbfQy17jhXzMbU8pEDEV8K0oVLzQBB8pU+M/tCg6BX0GxrErcAixBlzAwfWPHkL
7Oi9ZDh6W0LhDAZYVS5wxpAZMoi0LCMxcardf8u18WsQtmLJtYs0OsejRcWhxqK1Aj3sNJANnYYN
0KysvT7RGOhDe+OW7noaXBX2CmPQGUQ3tE3UKQK293SoXuz2Khyqp5MMsZsJgpVhZOh7Uu70dmbQ
3+RGhD6DpFb3xWKaYeh1jUozJegp9q/8eLjylfitMR4azYXxRWW3yAOOPDWbbkinNe6WF06Cjdvo
ruLAemsbXMEF+3zC4o4pQbUykCcMHU1jf3jDKYc4rlSp201b28G1xugfSxNgUOAwOTxjs8dgO9/F
Aou1YWGqyD4quv81ybA+t1edd2Mb8/2pZK6hfLH7YGljMbY0r2NaLXD4VGa+jZoqoV5jYOMEN+Fk
Em2Dfq4fVMt6OjWJnBA3ND/fKxbBUuM8MGhKr6S4MnRwjKpzBW68bdRmfQq3gko0pUD+Ys+4zYs5
2iLJulDociyLCjGDiZiBvOQKklzCLjSs0x7JThoPqxK1QaYwA+cms4Eekjke97qNh3dSmwaFmP7Y
6j7G0PR0UlyFoxfKI5w0iKM15dgbI50O3MddlbhfCo2pKlX7xNyVtxmCFjFSG91Td4c9yadjzfHR
ER9Es/KqQydWC0NerdTSeyyz4Kp3hs9Zi8JGwjq3peKHlSKLhnDtWGTxKUrX9CmDFYb3hFg68iiv
X/eAVacZ7UtnM/mGj2PEGBJGoAy61JhPIM1HtOsudJeFgumh+9HzdzTbaDuP6XEqOIUpvRgL58Xu
iC+1KLxwFfopLeN0TbhlWingIsiYKJ/82QObDKQcmZK9NMS9mhMvbR29QFfzWZoaX6FiMe9LXlMb
gbkY0aUl904aJhvP/Aq3dYYIKn2SVts2pcdw/7wraOrhkLAyLUmJIgJsPvbncESJ52WHMiuPKg7f
CwsOXzDAfQqs6mnU8vsmQIempt0XffLuu8F89+j9RGnD9xTTGbSarZ4UyGA1H4F09JrXwysy02Uz
d7t+nN8YLHgzAKQtbAvlsaXU+2SQK+vSNR1x8mv/ARY+vgweS4/tDbu4/VT19NWkiO3F8Z0X6i9d
wk1zW1QVZU9jXs0Toj6DjqJLyXPC2cNnfv/jWOcn+AthJ+Vsw6b9qlLRP+/2moUBuDUvvHWG+mzR
oLQl8MwNLoKe0UoFuL3QR7Jf9rflCFjeD+obJzZBXsb0sHpgv6bqPMWwi2jKDY9jHlNshqI+aOax
no2beM5vfTe81SNQhH0HmFeZ1PXHF2H8InbWOQyYHEwmpEzwY0gaz7Hb9lnorXFm24d9cVlnfHgZ
06p06m8aaMZlXd2kLSqhDH6JXt/ogY23DXGanRMuIDzejfnw4kOsX8xteiN1gmSY93oYbKWq7cCZ
W3YQDnW1uLeK6h627yHKkKAZmAGWhGYfX5E0X84jUDJKxJOqjSrFPq8yYTILVor64nqevAmxo3rP
COqxsNA5JqTtu07bJk34NNNqrmY8eSWLXKl6+DiJaI1pZb7erDCWTG7FcaJtGSfAEwJB48fnaf7i
zgubCHKQiYgG7cCPd96H79FTngBtW1AAEp+PppQ8UnJZshIwuznFMNtYYysW4Au+dAL2Mb9Tjqll
PVAVBybu0kLxVRCmPUNjSKqklulofCdqRnWJB7RAMPZNH6rb1vCXejheqQjm+6K/ouYbL4CUCScd
fei8dJvEXymkQQ3BtDOR6A6Zh98d6D1pkHtZ+ptM9ReZAhRG3TboCznU8/Ufr78hG6xU33LWFnHl
DOSoianH6Wx8Azyz9PLj2/3Lt8I1dPpQWFNprjyN71IvZ+CZegVvBTrIm2pmtZip6KFcUPXshZXM
WU41eikpAvznB+YDM1SaFMQ45+PjZqtjbenNDnkFEEEvT8yVmcWPcZ8czNH9FOTGas5gmQEAzH5T
cP3VHbboNDKbQ6EFaemP1zxbsYI6unXW/UiXXwjvNSYdc0fNcURfC4jqN6uJJlXUH6sPrId4sjAO
5NDlPGXq393lIowrDAkaZ51WLOG5x//qmRCOkC9R7gu/zCYMNo047lRX6VIP747s5nTD/393m82k
rae7b0FU5D+0psXt6t93t4GtPUb51295exr4asNv/9rW3/KXtyj/1vz0e/4e/KIjrVk4OZoAx1SD
ys4/LW5b+8NkyAi2IsVCXYOn9k+LWzP+MOgg6ewjNiooqDP/tLg1QG50zGVSC1Laqfv9HzS5de+8
hAjcDXK+hsskgiua8GerZ+QNlcJMK06ZGLtEWotK194mIDrVCVN7BMvZ5O17cKCD3q/kn8gjXUVf
eYq5lTpESbodQfsS+CiNyo1I/eRHHfovBjJ6tbe30OfxwXD2deHuQ4N+l7vXKThHOBiLvYf8yIws
NfeZfkjhmPKBkZpRotCjHRulNRSX0dQSeDn7bLRuc8s6is1BpmeEoGBJZyGv7uQsYnrDfbvNgJyK
dCymh6kDdpOTRBUMpGfntMUlFfxLOT93jl9VzznmnfloVQeRA3p0/YFp9SuQGK9+CTh+dpl9q3eT
Y28L19h6JTwlg9/rVMUJwOpNbCDc2Vs5oKLqt4qZX+pUCQXuiL5gmwzXQ1LexfjMhQP4Zy/cBvwO
+YV4l+xDp8Xvo7jMcwxrUbzMlN5G6o5yNnJDezjA8rNiHDE65lFOXrotJjoagYWVIORLnl0qelmM
fMQKgfXqUgMFXbQrMTCqAgufe2tvUz2xA9wdOHrtXJ+c8SC+AgeniNoMIMbp6qT0JY0jL+Ve1I5q
wbSHNAeaYZ839VKQtQ7k/NzkDgPYlT/PIdcG7q4wqouIjQCV91bvIdPCuFYn47Yu6ycqWbd2363M
xNpa2dpAt1Q0nBCuJBquf1LOHbg2+Sezgsco/qSRXuELUfHk3LhngvmbuFXME3+p4xFp4ZNWZtui
hKHPxcu+XVXgb5EFBHg+wcMUV74h6a9HrJZsPBuwY2qsb/IDuWJs9XAbJrgY8XwmwkSNN1RMVuRS
chDGPZBZ001Oly4/bWIRXlUt12ZsBTwrtwTD332Hi0I1Yw6rs/vgbZZN1j7ATcXhXKMR3r/cmr7Y
yODM6eKITnpu4cSDl3siv0Petmg0twLQldObsftBYEZpSpCglFIcvJK707cn32cPy1refEH05iak
BH5drXoPBt+q3MsSwl07GNugRjaH9yH7yKpyke5nCOW4vw7EJvn6xENq6vz1VDIqwMcpJmNZb+3l
0uQUCsVdSxNVpCz2hM4MdbfCRz9/6c3pPlDvIvVOjie/U9aGkBds4LIYf3uZND56uUWKtZoHcKlb
tRgv5MaQ//JZt7+JAX9KIVjFiH5YK2WbhuZzFgN1taGkWoBpjEJam2nTbsYCVm5ypESvcuahbJZ1
7e5Rhe//xK62l53DSCarRG3CnXVWvXDzGtxNeDvNSd/6XO3C5XZ5o3F0IdvKU/puB7n5c0f/V95l
N0WUt83//l9SMf5+nz8/77MGTln2PfJuzltPqyf5PMUBJBqVl48P455HMKfjkJvQTZDxY+Ps/uB+
EfbVmCfIgbHpiF8ip8KFDeVmFWwAybYIfEamK+VVl+cvdyzjC9djFj1WAXEQKjFGEXsYMZ1JYuN4
LW44NWSukiqiwhSaVEIVb5W44WZA8wkq5lNP+B+o/b2Mow1UAecuPZkdpZn/IH9dFlh8NvbynraW
/+JKGZ/PS+pcusJ7igNNNVjHBPlQmzCqWT/pANiC2dx4PepB8R/7+zOS84ZIdrLnkney9eZ9XGzk
q/OTS0Yap0G/l7VIZrNOcb7sVEPwTa2tlc1TluVOg0EtS44uxkMC1Bf7Emnjl5pyU5lbNIVHsVuK
cqCgWvibt+FcT3D+lM7ehsJw/nqL5dbK/RElrqyylVArdXQuprX/+M2QNtb5C0jrkF4+qTfiMjml
7wJN5rxmshsnPu3nst0EIY+aVa7Cd/DjQ5m/PBayNbIG09Ehav14rDoua6Ox9XglkHjZyP+OEWiu
7WW7k1dNtjbZvmWpSajKBTIGdCfRhmySsmEi1TvGLIRUSJgryi7Hao3Jx17uj5y4ZD9yv2I+VrGP
lW2o4jWV+3jaE3CiI7/BqOboqN1CzBVkQxODutNyWngP4DLIqhk1Yjv12c0/vg+nqYmf7jlTqZ7j
EvYBHPvxPkCFC/Lc1eJV02wcx3lRsb3JMDuRnTzq1WUXfMMTeCsnqwT2PiBokMrrx2fxixXB5lmQ
NNLoY/Lh7GHA5rcrb7RjOBT9ii4OQdqDbPqAT9dp/pv1x/o5yuQds6mDoo/iTTvvaSYh5ELH55IL
9l4vc26D0jo0YXn0imvx5JKgM3eg5dG7iwh2gAxdpiWLBDFdF4EdJwnn+bWJd5wz99jo6bWiGGvx
+pHnXDIfi7sJ3pQYfFb5QgyanNRb4UEhwaXGNJws6qk6Lo3WWcgSI4u+xEXitDGq2MZr+aVYLFps
i55qHOV1YUx64TU2s6nGxs1NKfJRvFX2iVj3qYH7m6mHn4xVKcPxJbq6BQ1BZhIkK/zuYyyYQ0Uc
wV06xa8T2AOQ5cm8TmgwSNQgsk+xgBt5VyPcgzLMf8q+flIMXAITIR6xVBBc/xmgKWu5niZT1qfn
Csz34zfoV5+zlFxEiko31j3LHDSjq4y2s6Dl88XJaiWxowQ0ZLa/WRh/yodlZUTMxniU9KX18xpP
Qpc9RKMTr3R8ECVvYPx+2+5MrVsVtPlO8SMxs+wB0+j/ZuFyzitMcnQPIaywAB2ez1ltL9F6BvOh
Wq5mAfrjE7KRDSbNvL38szbs5UDNKHXbtTEozM9nlwWTuLJeSeIhwn9Z2SQ0kUBLIhBJqjrT2I3g
9mTFC2TMg83PwmUBOfyluItJCGJQ95QNbmZfmmHYyIImYYIcYx5IAtgkQxsRvrwGY2hs47zYjlen
TQ/3DSVWHiSullhRZsRKnYWdMFmsp2RgqdYYr6BHzFmGG1gMDw0ICDmWJBxGAXmJLyPiS1Him6k7
Kr15EFcmWZXExebj9+knBSW32XaZ+qGz77qoWs72okRhoJu1gUWCiF7X4i0dZtquCTS6U5tVTlMi
hTpggcD0hLVfAlBZLz4+k198iHImSNNdh5dVhOQ/fIhm5UeoM1gcqxyloa5t0/a69oqDF05o7nY+
5XSJIWXRlhOSlx+/xEuHdEa2npoUTVD8EnJLWG1wlhIOx0V1WeMy8/HZ/hw12ChU2MHZWaX0fHay
PZLS1A2mmPiVhCSonyIEQYHvP4i50CkTUILN6ZD/vaWh/7fwoxaLwr+vDTEz3UZNSIGoDqL8l3MP
8gv+LgqZf1A8pVGAtsigbG3wSP+mAZl/uJRW2QUcw2KxE93H3zBS9w9G1QxXldVWePz80d80IPcP
KvS436AboljEN/QfTT6cVx+xhLbd0y+irgz5+GxlN+2+xUk39leMxz03afFNwq7ENg9xZJAEaV+N
Qr8a8xwcSEkzv7r77tb9Iik6D01Oh3cpt5LqU9c+T+Y83/IUr6OKLimEmPc1oDNzkHo++dtQ+Ncf
H+404/d9PCbHQ98PHJa7Skh2FnaHLf01Z7C9lZWad4126OKUkXLvQL3jTlfp4Jv5t6rWNoOVwxbQ
Lpu8gToJKH2GY9YbF6qms2h7x1InYHHbu7Q3VsGsX3hlDQ5bu0qLcN9+nghyXXKomnH22lxHyBxH
sCZOyo6AVBdjn90EjrwHvxxoQK3dXUoVY9BptDCUBhTGS65xlP+K29DCVfa9Fdw2l+gSD0BJdzHb
rvx1PTEPjqNuyqzdUtmDoJ4erJzRyXin6cE+Ttsturo7R7sc2mCPJdFtC5VEwNZV6e/0ol77PYRD
mHt6124rB+Za+NRAe/QU9UJ+aePoF9iFU9hx36ew/t1Oy7r605PAjIJeoG1J7+nHdVdzra7JQ5PA
LWegb1z1ibGKm0sfFYZda8uPn/uvXjNPzKJQUHo/xy9KnyeF3VtkrLi0eF69xSEQ8P1FlABLZyj4
46Odgrefro1CL2Uq3jH3/K124siyukHzVrHqbGe333P9S5LiT6V/UAxvwAfW3/T6eg6uUt/eZY56
0UbQIf35cwAGCQcg7dLypq/DbFxNZrbsPe8dofFvPobzoO70LaBwpvJMWRq9849PIPTDwsopaa6m
woWS3zJ9C4LLCo/WnH35zR3BJOQXj5uwjW4SXQ522h8PZhqtieckB0vt7MYegcg31k7YuRkqEXFk
qOx+E3jDOo8jMSM+durWSJprg49ymoZt7PYbtQVRmhc3RsiPl7BWB6C+DSVeF6mktUv6aev32FXw
n141VmbxTWoeY53sPKTTtgbBdRyXDBUs0VIhKuevweYXF4ncjQ5uGm4JEZYCQ527eaVnANc15ilh
grvdsJnQpRRDD4gWIlEQrbVmAqAKtBYxhVJTKY/xwdCrhZo8dfq0sgbjYEzjhqnGg3B/1fGlMr/4
2FWUNtQBZdyW/LJEGI4Yq+nTRDHS2vUazgoASsl6VimsebscLrBEOpWza+5Q6kCOdMwdhaSVUbb7
hCpyyICvEwTYfcI3jj57yu1YPlvQTOP2GbUFzVoanMBAfbioYM0h1AsRNcbco9M7xrPGTYJHWxyt
lRloFF4mRQTYwfDvoEVvfUiiaMr3sU4tBv6GXE5QR+s2m1ZDaYN88Nb4dmyGKlpl807XLjo93DVt
8BRMgI75rWGsbPBEXOp9yCVnJ95pwL2KR2Wt2RiPJv16NtuLyMF2fADbq+FGm4b6kYCv2kUYTB8b
e7j09XhbBG21rIbiArNcUiM4mPOEDdM4QOXSJhUjVYsh7UxBp1449XIE/LBVXFDGnvqQoossK7rx
GdIB0CX/h73zWI4ba9P0rXTMHhXwZjG9ADKRjkkmnWg2CJIi4b3H1c9zWH9FiZRKnD+mYxYdvaio
UkliIoGDcz7zfs+b9fya+wHmaq1PNORxk1xyyc9jwxNPIOH/C7wynW48uHrKQNDC+v6AigKJHomm
NOK/NJ0Lxn2WlOAM2hWYJ1fBKCncc85fdIxNd9h9hDWLppo3jaODierQQMLFLlmAZrxHZfrc8NzM
HhsMoSvjdoPtWveBL2w9BMey6sD+Rr03AE6eQw2tN0/CfnPCbCuApVGF4GbE4RSyS1+NzMlAvwZQ
WocHwUmBBLuedGQtTrJteXbpYl4voI/yuDjZzYWq4C9aWdcjPP+Zh9B2hjvH3U7YvYhvZoPJaKUJ
XGuwsYLQ452Yo/ncIvKN5GirxKcSVrbAKatWxuzYvAKZQ5iu7ZtY3ypB5+u8TlETfhG2M4XyeUN5
n9OkZsKwhqr8FLePkZTkRpsDMG6Gg4XFS72Mvlwl+wJvLqYMu1g/zotzVozUO6zsDP8PypfRXs1x
IqWJrMEuS/LLtuouHBxCJrt3G85DxH+HBL6oWAIGhr/CXyepeRKWdf1OHebVJgLfiP83VY4b1j6O
j56wnxGg4iw1vb5NtyBt9kwi7VGYQpygqWA8Zzo+W3V9QUlgn1XdtkNUFxTTRoJLnau25zAFMje4
96QS2rLtLOHuAsp6LeXDQSwXI4DUlh6nbtlEenRponfI02aXqSPNuWwrnpiT6dsqYzC6itbCYEEY
zxgOz4CpdxOUr0btpwfva0fZKgJbFEXwy4WBy+wKo5hU5wxqICkH6r4MwrVstHQssjMLfWaoNRtt
WDsjVOgp2ltqeC2pTMZEOvsVv55Ayr7HTyTBlu4tzrLRQfQJqveIvl386GLGKU3MsMBdWgrMgiRr
tZBp99nRsJLLmPtgp+hc0ujKKSekUiNf9J0PKVCu2bww8JJuE3xNxE9VZuOIPnOjR4mPYABEycQo
u7ntVDjemnNXhs1TlJYnRoU8SXRVDtbwUBYK7sFcArjtRB78vJTOkgYITWZ+EXG8k1w+xACE05RL
LGRYQuH/WcNA48SE84aoqarLMwFCt6kLpGqyB6XhyUjPxjxe22nvtRX/TNiBeENibcQ2ozudp2oD
eHjtWBmBzwAYZfH0ESYVZGrMN5LYX4bzOu93VjeeC5yxxXobHeDVUOaNeAGyq1Fo25VYlJghx0cy
b1oFQWSOxi+cIEwt56lO5CezgYzsKzK+GHa2/f2pb/506It7QNMbLYfN2Kn5qfqpdqM8FkXlrIYI
D2X6A2DtHZuXKRl9S+48wXivA+EgwvYGDTwT/VLeolQDRU9sIPbfwTK2zQDQobsXb3kqD3CbjeM0
G9uFsaZZ0r0+TnAk5EdADS9n/g1RAmbTes5AuxevMbYBQTr47x5QNiIOjZ1gGpl8AAAxSH6ls2uF
6VbcerEXYxq06m4F/UPilO6UDKUTbi96v8bpBNHesqolIOdNzjgYeOeV3NrAH3o/nAmn2xExDg8X
SLcadTs97OhjQ1tPvtJCqT/FtO83V2NYGyWQAiD2Y0SV4agr11bpQEMrTlUHwV5grnnLO8WE57hy
7J6bvKwA6m9NO7205mWTTNSr+oS9Rj1m9vUYhJh94mvQA9gOWYvi5tuw1PvQ8ASo2IS+xpstvvfv
l4YI9z6/HSgkHMWwFHp5Qo3xY/mzWsoIqnFC9B+H67we14KhP3XOF+mlyF5//hjqeIBnZcLxT9lt
g+/2xGSNs1ImNt3M2AbApn//TZSfwmieA14iSEgR8QDW/VTJlZy6SWm3Oau8wY+GZUjNn9KQRmhP
TJrG4LDYcUWpiHdTrrtdWdDnFk4+QF5pdR47qti/v6ZfLY0fL0mcnT8Ul4uKi+0DLqkPehrGMPPD
8iRI5Sp8e3sZvkjlfupywG3QqR3gp0SJw6T4//HzDBO0bSeHzmosoyvh65CGqTfgXten4XpS+nUN
a0TjIJKxDyp6k8A/8fJZ/2LP/YfrcBjhQlWgafKn/UYUr+FkB/bKIS4fEORPLaYbarCOMfawFjaF
bCtQ/wWeCCkuC85YuZ30RZvtvafzedHRodbxIQduQs758W6UUjNE4YA9add2uyHPt1EwnZdkDI4z
novFMBdikfDvsjzpCqdB0oNdFcBEToGyR3zx2A4DdT28Oti8deyYfr8+xNbwuyvUPl5h01aVrcRc
YcAUpJ5e4Mm4Kdv7Gf5v2ZOSwcwXQevvP/SdaPD5U8nDDHgHgDx+wj9Hcy1ZJjETXCJQtHnligRI
rw/CS2q20jPxRAJ2/aCDklkT0BtfYC5+tekwF07dRzapqX3ujJfSpNf5wm4QqI+zPviQJESi9cWp
J6wyf7q7Ju13jbK2Ima6Pt5d+G7JKJkxmw4eGRLB0GiAhMduS8IrhVD4ysjB/vK5wjNDuCeWPHcL
fP8iFad5wmaCUNpBh1pxaIy97gm0vx3ioUA/nHr8bRjBVZrfLIZVE7yuOixZKuZUdUXyrehBT771
evBtjrG8YqfRpxS8T3Y2pbQUsMgIR33PcY97K26KXEzPzGpLy1zhQ0WwkffsUHjQTLQgxJ/NLHaz
EQIzeZHIaCYWrdJEa4l5EEmqv1iZv9q56B2ihLSoTFAA/XjvVAsoYitx7+RqODSMqb4H1qnhaSrn
PknU79ek9avNG428LLQSQDg+V6EWG3k/Yb3NV5dfklZlLrp5YvBEuD/7saBPkpiJHWSR6wsBzzQn
3EHwe28ZyZ9SY19IpMD6uWPWT6XQnRS83xEpttj1DFxLJGzdhlndR3b6oFPPqPDotMmzA/ktxsrA
FiMx8W1XLkcJa55GbukzcaNlncFrzIJYGVqbb4Vtj0jYB0vDd/kg8qyBXE/sEOgGMEeT8XJ77IwU
S8LpgNFjREufk5t2hEmWG25a+CUZTzatIi/tTras40wZuthgbqO0cXMQTFQRgnF4ZlhqH9jKiwgH
hU5EnP9igSpYXP7+5qtiI/y8IaB8xYrWtOi/vHeSfzimonaOsizm5osbXSUkq5g8gHwog+7WsUjH
AROruKp0kpDIWzdQxI/s4yJoxGyBes6qoUcX4whK0xBxiH6UW4wWcBH9/YX+6oVmQFfsGKpoDH4K
Vso0DKc5Ybsc6+C7Qu1AhUFrYxwiHk9lMkFNSU/4PPz+Y9X3me7PN4gOKOV5lW4P/ciPb8NoqIO+
MGAJmZsiDZagwgiwlZO9eAFnBgajJLwS4QaJPyVrCMEM6JQhfjX0y6Nt3YE75Hmvl1I9iQXt5PmD
8AMye04WhBeNwwHFMdlr4FyreBV20dV7nmUTFY+HDjuLws4eFCnaS4NxtGe0UvIuI1yzOxEs9l7M
P6J4JhaTxJrr0m4H4nedskKFy5DY9tJowILeJyV0tUZaC/ck4RwlzuaEutmIOZFYzNOwhYvvJzqP
ViQ5pPWifqZTGO0I6MUjZ5piJ1IojUOT0afd3JxppLYBSWnTTX5XkTMRDAeddDtBbKpzY/9eP1SD
K5EAin1XIlnSITqJPZa0VxArE7w+yjhkfsu6IZtk5mTYnDeR7uVtThSMCPFRxC1lspKQJ8whmT2f
nzgI3xOfmfz9ELe70JxWNUmFqJMJ8xAm3sYIjWvPl1Xwm6W2IkwHZXRoY7sWOwQDHxs5yXAfOZtb
tAnUABOYEvpebBPmTbR0UBnSrTnaENgpn5nU9SVtC21zbfQkhuq8GVj2doM7AWWq7gayJvd7ogpE
oa3B3REHWixq4HUglLQGmqj9WtjOqhQuzfR7NkleKTF6viybFkMaYTnb4XnUU9njNPJFC3bW3mRT
Wr2b1RI2LmWDVuxCbAs9fQOt0LdilwqTEc5svw71ZBs0kt8UMV7BvLuzRFtpxAILGy2MVbthTRK8
0mwctjiZCmqZ4EN8Cai08LuRbXubKr7wRcLHhWEfxomTwW9wrhGFDSDdeI+Tp7BR1R2wAH2vsTb6
xbnp++ohbK4Hsz8IxxfhujSV2jHpRj9YSN2Uhzpn1TP8x4vizg7k3Blo8ymbGfRkfzMIWaOBjZmr
y+SjVcQMsVawalr/i1f6VyGIRQDEdAG8Hmy4P77RSqCFWo5YCGpFvi1sfStcrDIFIz6kDMLjOdJZ
kGTAsrbtRkyWWm1vjrSR2mmvmSTqUftKshw8xcrwKt6iiLPEwYBTBIqiFCdiiN9f86+SeNxMuFbZ
kkXH/uMlt3ZNq15ccqw+Llj5jMZNPbOyqD+KymAX9l/EANqvsjabKSTTRqljm5+3vVYpaycK2fYa
xtIZtPYmDJ85Kx51auotmW5ma0exyntZ38vwBmEAb0UtFjf6bxrV7pSSf6aluLdiRx3YZxJpr6iQ
hCVLqPVmuVs1Vn8wUxy/ZLid+WVmXY0BdlM4vXVBhBjvNWz+Z8jiZq5e//f/evnHIQuR+vymkV4W
T3Hz+mGcQvyNvzrn9h9Y0dOv49wzqBUIIspfnXP7D51jUaa9iYyK4IHX6K/OufqHRkWB+VboGHT7
+Hl/Nc7VP+DpKQaNX0U3LArK/84wxee+OXNyAldI9KLblgEv+eNbMU0qE+uLpqzKTv1mmt33WRr2
6mIeBUsta9o3Cnaqmxv5i6pkz8UyASEYrnNVoH4ETEJyGNsP5syvssbD/fyqq4j5ZI7rxeak++G+
nv6MGH6UHjOFwuX8GElwuTpbDjeG90H9iX3bj2GAHC1XVjZ2Y0EDQFZSAsvrBydez1F8DPM7p8DD
JBwXBE2cgUaGA6XGaRgqJT0aqmlyCtarY5LVDQwGjgPsNiq5hxXnLBeNWqs0NfE21gkCgiy5qNWj
PJHj2sGiMlQX1B5eX25d2o1fLJydeVItbqri3NiGqyyaNoYynwEO2xaW9iiDF8FjoL2rs52jLN9q
qR/c2rAHJv/FgdHQBHLwVU/1kqj2VXUUIAUa47UmNzLqKHKyprDY0mYCFePR6ruZREu9o6B6s4wW
9LEyPYUlvosA+rZpI6bak3Zij2l49Rl/D7PODZji3bb8mVTr/CyNMWXBHqcrGTkZ8H/p6LkASrnO
5aj2qmhaBQyE6kQky5THq9hipNbJqOyIkQGwuydZkV8kuAU6JOwK9flYSxijTBVQFVOhzaCDv9fY
ypeXPgtfcxB3bj6WKR467tSohOo8WEIsAPVOE0ubNrX3vfxQ1AmHuvk42871vISXlXEKQ6zxhlG+
iWXTRuTevqixHK8D/NjDJWnOqmbYUvjzs1p7kQ3Gl6MFuEQavqZ5hr0arIVIrnPGWZXQc9LdLCex
OxB9D3N0ha3O7ThqSGnHN4qzJU29dPFhzZsMksCDgcE/6dl5BGvJaWdUD9GAj5Mq45WMLRI2mF5q
1RDT7KrBf34M/zw5/mu1Sv+tIK0Wm+I/77Be3zy9PH10KhN/4+8d1nwvwkL2pv+v/sBkNZ0/xKSY
GFUDvfphd8XBjLaGjF6HqjPb3l/bK6hWCq1s2bogeTMF82/tr87npEtssNRp3ktoTFu/9xZ+SA4L
TAASM7CYPou6+yyFbW0uV/TKSq+f13EH3yUhqg/xKwgLUkN2fBxzNwK0nTxY+Ck0FUCHEYbhPIE1
TfT4CsBIJtS8/dKSomvm2TQtjce81iqyw6eqD5ojxTxkwFmCIVKGv21HQj+nmH0E+sgscQGFNUQm
AI8QLtVsQgW3zZMYwpITQP6m+DNT+l1tx0fbWmGlm/XyW9nc6cb0bWIyHWZa4jcK5BZLS6t1dze0
h0yRdD+Gv7ONdUgdjuPbU3CbNdD86KhMROA4Ww3Ncsjxn1rnwbSJp6ZaJYLf0S/p4wIGm96H44Wz
2J4UExcMAON+PLE9VNukH2iLVRG7MzBZKo/tukwoxMYtbe3YKauNYe6LOKvWWPCoKw6Dqn0II+5k
ntb3VS3lIO8zNoDMrv3AoHXUOxhq6RowSbQLnascSmMaNqrcM+zjLBhBjckbTOydNHUtKY2EsHKM
6nVrVWx7yXXYdbC7LWiGE7XwQxmqN4b61ChH0HTDDi3cIJwmVnNGjtYA11klw0ixToGrLvjTRfCy
YCrkWXOzahPqMIsEqCuN5G8m0215AyTAwshjk6iVq5NBZWaBgjxZfA0nWE/SjWOOAZZb4QKij8u3
FhGV3xk89Cnb9FN4UZnlrg+S70JjYdvVdTUE+xyFENZOMCIwi8J6xd4bGSdbVQDPSIzHMqXM0pKb
x9QiNMM/elWTsFCcKWdWcfKyKDpIFgh5+895wWxAidAayqmROejjur0XnIJ1nGD1UOEoj9TE6dQb
xwD8w5i3TlsE8kPIZhtb4ZkdF29IeVJPgr8BbqUrpRtaLOcB5gMrtQu2hVM8yujnFOdp5MG7oyAV
GXp/nMl0GGB+yZXwUCEhBr8Tb5sCcUmk6+KZsNA6CzviuH8Ww5RTyo9XI9pgrPRvZVOeakbPkqi/
r1rzJikEeZU5DAGQWHTqMLUwsgAZhWcprlia6Sux/E2th+PcWlQiTdyOukutZbpBS+0biEEk3lL3
bjbYjOl3S6L1Fqm8XYizQdgULCNG0UTpMoHRUSzHLkbsYjBPEpfLpTOBmSEXv3G6pUFSET/GAaYT
gb7sndDeNZJSrY2utjd5V8sIGaWnMtZoOAKxFP53adO2XpeEh6TNHxddu4zt6HqOKTIWMTUUOnok
6sL1e7JeJbN8rBVz9qZKfSkjIFTqcohH/SxKh8uBevkCmwu/WH9O8QXUna2N3Kes0se5YkZdoPfj
mtVc1gv+wDUTpfZIud+8T6T6WhtZvlZcX8ddrlEDWzd6sXjj3ZylyldB4C9iQE3Ev0S/5nuN9WPI
qg06oOauUFddrXmygi3fbKcrrJBfpxmvIyuAwZOeFVWJ1ECZ/oT4/tcezf+9ZMQWee0/n83XT89P
H1Mf/vhfB7P2B800wnQVMDqTOyLn/iv14bfoM3IQkR5zqMkc53+lPtYfYu4cIbtC7Zz5bsqFfx3O
/BY/EMQgontmckCW/BvJj/5zld6A30JwQMkSW5LPyU8XtiVwIiJwq6ekNz4vtnpqtOEq0Nu9VNC8
GO6NHE5GoaR7mEVbtimskCxUGnokIbBXLzScGTRp3HRZuo3iZ724a0Jjazdwr+Xmimo6bzr0GW1J
9sShZ9nc7RWbFn1FEi+bjRukjZ/CUkvUe1lyNvnc7TCpu4hI+uWpeXYC81yObIaFdjF4TF3rryaz
guujj/afr9X/LOzfpPUEhL9b2My//se6b7unLu7bj2ucv/nXGlf/QJELeBIiufKnjv2HNS7LqsNo
L7IRU6dd+OMaxxmQVJYCGroSRkd+XOM62xomusw2GgDc/y2b3J+V4uyRjszkItNfhoaE5+NuqYCg
y9UZ6YicWOf6aEIf0y4jRnYljpd4Xuv9lSphrTj0dz2GLkvYXy8Ye2RLuW0SDk7IJEomir25F18O
qgPjyotNKFhhvVObed1VBu15BtNi0xuKmHmd/oqat1cEOjXIxZv6iVH34nGeOp8u1Q2nNso/bBgr
sGa4xaXSq8mPI9H0nGy4WnLLh1eAnGv0goFQ08l9lrxbLrnXjhlFYCbypdZPB+m6CBCr2THZJE6N
GWgzTJgardz0mEdqUnW/dLBuTABmveSDcfblEKBgstySuL8lZbsvRnqQJk49C6Pl8XIhaF9avMJC
YS+Z+Jda8bpQxz/Vyv/znv3je8Z8+9fvmfvUQCfJXvP5xxft/a/+/aIxYwXzQ0F7zaiT6Ff/dZio
fwjLBzj2YG8BWokO3d+HCa+n5YixKAQVnw4TxkhNfk/08jmG/p2z5OfqsiihQUbhpKNA9dlhql86
K1siXV3Jm/w82BXb8ixdRV80/pl1/VT/QpUCckxsGkJ7gOL949tsFoU2dKpCKQpnr+gJ3AI1uNhB
huCX9ioKLvrZHRR6Cy5c6jZbEaWaymZQVxMAttjVL4eHHr1X7BorJMTPhuJOD0LMRpZBsezY1x5O
vzYGOC5UJGJYouZg8brv9km6jW86MgEcCS6snNcd4iI+wm5xTSI0XACXlSu3PVuewtzX3ujJBSt1
XT1Ud5T5sYR1IIPW4j+ip/pSZi5d/HfYra3HoNtjKK1fxzA/XIAQcumH+orungM1FE4VPqfttntj
28m+ZY9GDIsMQd0KFXtKL0ZeZbBt501898Ma/FWp8ZcPlKFvJP48TmaOP95pCZxWujQU/Sa/30jn
+jrdU0+0GT72q021kfk38Pc9uUV4p1Vfxbg/tw7Ec/770zlvflQ+ZeW4UJ/S1JXh8ixMTxSbvHY1
rwIXRz0Pq4sjydz/41f+tLgMWvB0I/DFpDBWfEeGjq5jeIYICTdRBxfhGpcLBbWzeTcdIyiV+rEu
97+/BpM39UOB16ayC30IhBtvKyWYT/XoWW0noi9ZXQWP+uwKBuYbyhPoZpvpRjrvH3GRvTQ3+WWz
a1+77+km+ZYBs9wxmV268vda8hfZo0rKoP7sqn6zcR6UI3RWvzgma2VtrYOH4lk/aZfSxtprt3Ac
fedkfLcftVN+7VxQMYVHegFZJURTu6rL1e+/3i+0Qx+/nvj6P1SDGB+Jy0l8vfgbWTcvjrrO7tp7
3Nlf9W37vHxpBCD/KgD4cEfFlvLDR9ohgWWT4VJQvOhP+blxM3wfcOrWkediArGSba+hiIkNANvD
MbxWqaG7Tnias104XFWn+Zg+GQ9Q4IKrCNN0d8w2tCOpSiuaV+dvXbDPxsOEhVDqRbXbpJgOMn22
koY1TopOiaJ02+hYJlOj9+fL7sVEemq7te3mvELMe/ojUrp0ldxW/LwFtK0/3eTP1j2iU0rVdKZ1
+5BEDG+tGRAYcGnXdxoml1g4aoAqN6Ozal5mKrz2d6W7cbQz5tIGiAAMcawz40rPlU1n3Q5+ZZ5J
hW8M21zfYgA6VH7d4x4srsW+KjEATnB986yLztrqyS6QPcKaIHa9TEYXg1vM2dxsluvyKX+eQg+R
AFDNDrn4qX0bO3e8nJ+xDY0vYHjXTFa4+bQqzubneU9U0uJEEBDoo0zwmt5r2q16FTwykNOVLlS4
+hwFvz66xUXn7PANspGpLl4/7rCTVtrNBZbgRreb1Ksu2LHdA6x7dsKVvazJMbq76hRYK5vIKz+C
LepsFNDHLJW2JY6j8ZmmfrfGgvjNl6i8j/Z1qe1V6JkATunfmKbb1y/NcprNVXavDythtTcjh7ii
HqWE2LOCjlcPdEust5Zz5I4JLuupf9a4a/VGOSn35XNJ61tx7ehIF1XS10PuK+AM8IBv9hNiKz2+
7jMosJtJ9bKAIpE35xvmk8KF+JG5G09tfcXC8+A4SEctPE8xXm2vm3pbhCdkIGCDqFY5vderm0T5
XqerSl2DLOTFMZpNsqzMh1J18VrrGecINtlTHaC5WGtAn1TzxZE3OKErG5pTmQWYGPs+NwML/ppd
GrNL6QmIyhivOoD1AFAlhAN7utPFfNbbZ/24Zut3jO/BZmhunPaIkCDJLqryXhvOLcXrH+JLAl56
utCKQhbbSUv3HHDSuK4ALyT+nPugkS0FN9eUZ8o75kZ4fjgrK75okot0unGqvZixvjVit2uOLZbV
pTs/Os+OKDLy2kAp9pYHoCETC/WOMhMMVRPsS7JplPUYrvSelotn3Ko9cO1NH+xpYCsbslWz8Kga
ShHehV4brcIGAd/GKngPENQcwtSXCekbZCLiiiTZ47S1ipU5IgWHinTokSNVrO+NjJtiglmhZ5u+
Fm7m4ZYr0vB9Rwk4ezAewI8zhIJYHR0kp7Yd4bC4lUOvUlz5bcbyFoUKdDT+ztp5lVWEXCuFW4Tl
QrcakVegWkhav0Ink6y0elM6bgTLPHbTdE3ra8Jp93uVehkFLhj+6EhT4GGrpdvNtW+Xm864QFkh
K6sqY+KzZ8DpibgEnQiKKxNmPHKL973noAabxbqvjTWuUBXgzAG/4+Zlsb0s2/f9PulpbZ6K+lur
4Za7W5YtjbDkLTwLrin2DXAbs3XTHBC/GOV6Vtxu9nrNzQ59sqLmjInkTrfXrPrxKeXLZL46Q7F3
nRKhGyvcNernJtk5znUARVreLVe869E3PClG7dvZgp3l7OtIVkGUCWTXNivXjr22yicm99KLat+e
pad88XN1VTHAYx6a/ilhXVMRxlxyl+3UfbhtQwxoPV1xk6ekgWu9k4pVFRza4sq0zrLxFfBpOHno
bPLiuRtPhew33b3csA7Wtrx1qMJb+zDfmZofpydTPW+Kw7SvlGOtrPC1d2oYvucJfnJRe1dIN0l5
VFTPbH2tdMtv6R0cc/VR2G/kHqz/sfTSaYubqzztOC2muzFZ28wQ0DbLV8qwoksg2deFzdJyBxwp
9TsMvOUL1B860ip55SwH1QAtdUqkTaz5JuexxQJDEMVAGqGpwiAFgrptimk385D9bXCWXEztFc/J
yGhxnrJtflreCAGGZacLoLb2ksqHVDt3ogvQ7fFj9+zonsZ5dxeygZc7PG3k4aiTGl47s1sOTHH4
xW3xWD6ET8NRZXggw+CYZgmjYnc8PEIxuAU6tzQDFuZxchoEuoWfMcKMmgcRmO3PbJHgLy083TeR
zd6eXChn5l67iO+Wa1o98M3YfY2XEIaPOx8pBLVXVrDCs3J8zSo3e0EQlevio+wK6aBbH9NtaHLk
eSZ9Io6SU/HkEJrvnOe0JkT2DJoHyqrL16yCho5KLAJ1/mffIBCntuXqhNHJGWuoumLgg68knzAP
9y169dSqLgCo5+xAkIoob3nVa/WaKH5wqVpunHqkCzZTiEx78kWzdV6JUIJBYBQ7k9fZDKnER72/
l5fzuMFJ+Qx/UCs9pjZlYq955KZW+dqScSnwAuYbA48jaQK+OripTRvGz+/su+JtYFdwdZYv6QK+
NofxrvGJQxMdVr3HuywWAuEarg2IrrF8oOEceAi2OKfhRxsTdQ2ijxWymIDj0joXDkGCZ34REx9i
raH4xYuS0BfycPS2tR3MJLjczd6+x2hTwi08dent4g8N2g6X8eG1TOGAraxvCgtfxXV2U6kH4jNr
Vb1YN/zp6HU5lQ+WSa+MMUkmwbzmfLyp78BkjxoEFbeOfbNaJ48RkrxX6UD3KSzc1WHeR7hfYA21
uNm9RgQjezmerDv1vLovlb2mssGuFuuM74ZuzNe4t3gBVX4yXqa2n4XXRs+Mky+F26W8shWvCzke
PWXNTbYlHH1hH3sGjtEXicJG4/C873NjV2puzdY94Tw/7JhqmNJ15cVgxedV9hSt9eE0vSQDKsaS
fhhs/8tlgw+cTW/kur5Sjdrlbc8I8Z7m8E2RT4XiWjlaBMb0jmWIjtOzWOzSWTsdzMWfzXXQXsuE
m9VOSU5jtceLqJr3mCHhSxCXyBTpJawtZIZs9QJTjo6RM0N7aS/NfffQYKY97ZvSzwMQhmtahIu8
le/LC+myvCnZfBhdumD5xWfOfrg1bnLFm3eEfHfdxr4vUhj/6/ACwQHt/7TZYDwVLmcO4k3tyQr3
lbRd4kN1nO9KTLpiL3ihOWedRZfOHjlseJHd152bPskHdn/nJjjMB8xp9x1Deq7yzdnZXnKF6vSW
xK86157qQ5d76pFDni+XpCe5P19wltIPleUbRDk1frlufsGUQHJkh7Qeyif1PLwvuOoKI5obtJXz
tpJc6Pa3A4D1BwK/Q3tQsLbvVtq1mbsI+H6fhHx2FQcd8TEJ+ZTaKomyOGlBEsKY2VNwxEnkOj2Y
J+Wu8KuL/Gis2ThYB/Wu2IcnbJzXJjPXth+cF6/GadzGz7+/HlEO+jnnUxGvazYdfOr7HzMU/ByD
otWJtwZ/2A134au+m9bIMVOv/MKC8X004kf90PtXVw2doo+qUq0Vl/JjMhQnJnh/Ulznrk5fUGEq
zmWIjNTA80QcSSovb7HSQFXe9g+hoIZTu3eRCMnU/NHyVL7RX0iA3IDaS4fm0m7X2jc6785wU1Jw
+Wq87BczODyqH673Uzo8dFoptfyJlfBQILCwVvotZsHO4Kqq77Ru9TRdGY/FlX2nrJXKI2NpLmfp
oOdfrJmfQEefb9ynZ1RKM75FE8+IC4lucLBatrDUN+lldwi2Gf6pfpj47RePS/SHfrEy/n5cn3LX
LK2nfBzIXSlukRXF0TH4lqp+DuA9dOOT/izxjs6ukq61p/xh/ur2f7lcPr0pcxwuQa1ShsmfsB8i
3jWfqpP2PNzoa9TMpc8sc/RsHEkhhjdkckQd3ZO9hW/A1pI/6wcD0RPz1/ecFM9E1nfK7vevzvt8
4U/rmSYW0FdIotRMPq1nua+MjCbEqjiNV82FzRn+nFwvN8WZcV+fQ7WsXHnd+dqNus43waY9hrf6
RbOmr34BXnWLQnqXbYa1chmeRkKiN5MiDxHvnrmYLa4Fd9Iu05nh4TyWD/UXT1fAon9+umhxdYui
KQ3CT3cXYDqdwUnl7jLBG4DoWuNuhIYNlETvOtGq/CbJ39J5XdbeFFx0N/0bL6x9RE8Qluv4CYN7
vBdItWvjJsHxzdnw1zWGCeK1RshvrisbJxKGqslPmEhfKeS2zmZqXGNdH7MXSnldtebV1nXAu77E
MdS65CATVUhHpJHwklOX/FIEMFtSovRY3lOpnG4XlCy2F5OfnlpqoC8gGeEJYKuB+WBww5YgD3T5
VrN1oWLgd14doquUYsXkhhLoBTeq/f5uZtTJncD+Dpd95P9+VQgW0883FhgYdUuUTMyMflwV2VJH
Sipem37f4kb5PWRZFBSIfWKONvLwiIpuaqYKq+OIMwBxiMYps0XhLqcbTUKoIWLM4hkbE5Oc6Jjf
EoIalheHmynZ2c0OnbYcuJa8JX3upVV1+/vr/8nG4X2zoWCPLTYzTdi7fbz+oY5V8G+8dvbR3I/H
6CGPvfFcv5kvggv5TD3EF8m2WXd7tO/XFDa++PRfLsu/P13/9E7hhTCiiOCdml6QD3SngVoVxXDq
BW9C06C6RbkmnJIxKHx+/+j/T70h8TEvZTU3cYgJ1H++m7eHr+XqqXv68It10cUdll2vDUD5ts+6
v1ro4k/+3/7mf8CU56d8oZy2eHL/3GH1nzAxwmz9V+wx8Tf/1fgxrD9QAsgI6Wnx6I4pBhH/avwo
f4ghBOYTGRP+l47vX40fycCpHXawRqcIFCL4It6Sf8kIJIOmLS0U2klMbQnf9X9L5PfxdZPEvDAb
GLT8j8vUKfEGWmojZHikCslqQDhDp1gtSfCEE8rasijrxPHND7fo9Ofe/qMG+qNm4e8P+9QRmCbg
7Y4yRVszsRdPmhV93Zqlb1FLv7BlqjsGTjy//6j3ptXfp8vfn/VpYw7tJK/GfnY2xaCcRXPVwVIx
85W8UI2S5jZGQTw8Rg7jB4kytsda1/aRqXVrSiuLbzIJh16t3TLyhZ6IOdl+il8khe7OF5f3sRn2
9+V9igqMSHLaMVKL7f/h7LyWK8exbftFjAA9+br9lrcpKV8YMinQggTo+fV37Ip7uit10kSct67u
rtCmAxbWmnPM3irroy/Saj9Y3uM8xhf5QDM0FAWi6XBmadckvURt96lhsXGinmAxNO7hz7/jtBr9
6i45Pz/+LkI157dDuE+V3jVCvExDe99OMr5Nbfi+Xk5bxkVWRYZbs//znzxJV3/5N7/Ug5Njw34Z
3frgOnaNKc6QVep0x1bIO3TjF2Sacr6K0rskrA0OupP0rsTRZLyM2VVPJtXiPMYaJFBbDYyRAHeZ
KfnUTj+vkyn47vflx9DS4HX8GmAx7Qwn5fAflws9TDpAYwpCyUkyZFaC6DMbcO5KteqzD0uQFiou
z8iLob/cFZ+E02UrR8jnrvXvrSB8zVuLSPiERJuyVljsA/+U41iQvui3V5Fhxu+P9oQnLL0qe/af
eQinHdyFzzGW8zqXMgIiB0QpBU1HLttlDYKOCSImsDDE+kXY73lLVtGm9NG75UXfX2Q+1gARMkRc
nIzRJVpZ3tPMfo6iGWS5OzmXRRbREknHYT8UsdgWE6icPz+qf6y3v3o9vmwjRYcKYkz6/OB6zg3Z
pdVV7EGBDQ3Er9mGxmmneAnFVVu6tFVGutjuiNAiwY+96v7xl+nhRzEip5skZ0unl93fftrpJ/zi
p311ducD0QiIn9PDWE/kI9TymYhAQCtKp8eQOLswy55JXywPsvfaDXFpKMD+s8z/Yg37zRfz1YAq
Qc3GLkHDhyikYWvVrWLEGL2EaXbbVgx4F0kWctk3FS9ap/9SFZ1W419d7BcBjLJE0RS1rIE80WVV
y7IrWg8zei7Sczy493++tC8Hpf8sSqfQlH+fLAmztvNYKnkosLtFGv+fFyGpbPp0XeKRganV0LCX
5XysBM7JZLRqWvNITpqw9bfSLHf2WNu3f/k1p/XgVxf9Zbfo/cGFuJyrQ+YYCIhl8Vim1Kq2Wm5M
Yt01oX07tAtmn45lkTt+1C1euL/88d+9Xl+2D4cX3taJzg6hfp7z8apzrefZlljBGz8/iMSlpVi3
9x1YNLs0+JD//Hd/sx2LL9tCk+ci9/OeJ+DVdIdt8Y3v7cPE4WtXUOJ3iTq0pv1bwO6Xke5/H7jz
8wPv7bgYPEAhh4Ug2pXj1nJnG8kpcbSAHffOmY0jdmzjOzflYOG5zQKnw5PnnpR/ASB+OSb/9yd8
2Q28uM5l43r1iaU2ozdGr9sD8qVBwTkOSLysUgESdGFnij6hd+jDUDNNb9NiIneAI5HJZuQMNtTU
8e8aht89hy8LXwJcsBWwBw4EbV86o74myZRRQVhZd2XSOptZjx+ywBmrxXgXKFy9VmP/aDua1nG1
fFhxdo4rKNgkkkNGHxKfFY2jCP7ylnzpOv3PTUP3+fNzA/JXAyMiuq7EAV318YEUz+y+TTEg15V4
yQ3kOneilzBb/kfutX+p3770FP77d0+361+tJzuaysKRjTwMlS83WQWxtYRVRPNiWNb+gHtc9NUb
WMPz5eQDi/rmlP5KTLQbrRYxfBQLh9OmqomdFGhMTcSQxQQACaG6v0X1cuH2DSfW7rKw7bOOsDEI
kcN7TRZrPi8PWdcNhATJo1UPZt34fbj1OvdvDZt/Tpb/e73BV/PzxS0pOMKK4MpD3IFCzQM0BNQF
8Zn28+kBWXZxZVdBdONPeMejprMuABl1RONMDMf8B4wbBS5r6lpfLvCpByDanSyuSVUjGjJW9Prj
AtoOcFGGHbmPhbfINkMY3Ft6PI9LAuSgmS/HJWWMn1UCn0dmPqNaELFmvZhef9JFu8cuT9c6du+7
iKzbyme8JnCPJKUciHlvK0YJJHb2RL0cprlJyHkyV7rEaL1Af12ruslX86JiLDUx47e4mFdZqU9G
kJjC19l3Yn4cvaIASwvnfdB4oCsbjEER9KvSjhAzCXfYTEPTYIibbbg+8cEv8r+cnX+9tRK19fMD
qFWVawvP5j4RA9oIeMirUjRgD7JD7mhNIqi4XTpDu9Jb/rbg/vN0f/XUv+wy42gZ5RB0vV86pDLl
UJlNMAWbOs5vrT6+LyY/2iymAyYp6anz1r6GU+utSksfqJwZBkzWR+SHT+Pg0GapzE3S4xkq64oA
ouSR/XM7BzDkRMDPrmdzSb/gWAaF2cwmqUldzZiXFTXD4RKdSqLtK2k7L0lNO64pMB6BX7tIRB4B
KQoIP1D6ohJJtK7qinHFVF+c0j3X3VLCLJTtuQZzsm8V85W5ui5ac2G5TFASC1mIYY1lssZxrkYV
tvJ8b5ufzjuNbRfrRNgzmCHr4BLyvOk6g2bJR00n2urD2GQoxmnzCPvoGTxxsvYj+i2BTdixs6xN
pT65WkqwKvpm+5W/a3KHkaLB1djhq5U+WJOJke0yowzpxOhvwyh9y+p6uBgbZqq1Ehf1OJ+bSV05
sJtXGvhgUaBFcarwJvSHZx3Up6TX/KYbUPY01oWG7LD1eAnWf951f30uxeX884snZJ32fs+MPUx6
uQqwEuMxQkwQVrCPxAidVAp0Nn/+Y79dvL/s8XnEUtIVQh6qKTorF2HvCXj/8Bi8BHP5EYREUhPh
Xm1nuiQoHECH/eUP/+4yv+z2U0+lzF+29sZvP/OJy4JI2qEcGdOVFVrMBYrgbeiXmy4o1Y4Q6GLV
DicxxtA4q6bHVZYmVswpanqW48CZxbL/Ig799XYLG+znB9DrokuThWF4q6trWYy3OuWzg4dcrvBj
7coKUVKbEh3+5zvh/u5OfNne7TKRjZgXivg8KfZDz/GqtDrm8rxkbbU8ecuSbJYmjNYyy9NtNiTu
xiyEEgcUxSpiJJ/mSCjK6WzJ0/KqiiPQofUNp7knUZWIqzRCL6eApqtzCLlqGDdxWeFHhy05l4TT
zhELvHJg/nn2rJgcJrekQ+98DwXb4CKEjX3vmGcR01/JkfPPl/2bco/e6s+3eZD20BgTVYc2Rj5X
lblZRUUSn0t7JvneRyhRNRFz9jK/Gyd1bsPXXbtzc6Mm62+ivt/c+a9hE3U1YSsrA6Dref8QO3F6
5i3yRw4VxnhwajI7Ofz5Yk8GhV8cH9zo9Av+Vasgs+4Hp5xqkN4BSgSBnj8kQ3fo6KKEozmzSwQR
VjHtyTyNzrtTSrCK9aYdKbyBdpHWUS7vRcKUeKgwVIeZvPcCtDdG+x2BW/63pMboVqlin0oZHmwx
PozkYJM5Eq49ZZlDXbJKNZOicU++xmrwYQ3Hnn7OCzQmeZteFSKftlbMn/L8JDnL3PIsWIKboHZv
Og9zmsyWmzYJqMk9AY29oNDSuv2IW4M6eknude7iA0QdqMmWvxN+Ul6Oo90///kGfiH5/afYi75s
x4ulJPHTOeyirEa+lQa3gWzFqm0YWKXUlFPjfRdt+K23zBW8S3VsfM18vCcXknGO/tty+bvn+GWD
Vs0C0rnnOdYF2wkW1GFbORwV8hYkVdPSWwhHjd5kLD6bZfio6I25urIvVUtCu+Wq/29sp/FMo/kX
B//fvblfNgnt2CnLgwtEfmxTsgKi61iiErNLnmZb+FdWqv7y6v5mNTz5av795jphFxS1IZjAkcnr
MPeAkZkQ5O2A4L1Kr9vAHdaeRHP2lwftR6d7+YsiKPqyM2SdjicGdOpA5Utdkab3i0ZwRzglo5eu
fcAftIkz2748OcEhRzDHlC1ohWSwHpcqznZxgLwiXCJvg+IbyjetzQi9CrVu2FQ3k1eH5KWb+sGr
ws+gWNL7yeOsrqdo55Zts1NNf1U1XbiSEtmRKUZ7FQhganTGSIPHHbyZ+wghROR6Wz+mrq0ahn21
wECwiH6jHIpCwPxPpqgWhE6AslW9IFhAiLc0tAAbVJBLSXqd1x96yh4KdYKBYnukxZpba09YMOal
um+acNxhISqhHuamfBVLEm9U4SPj65IrFy39ukM2VdZ3hVUUm2JKok1rNxB4qj5ZFWN3UGKu9yWb
Ahbb/KJWgJuG3MuBjDQpAIoR3ZauGjR50Kk3i8v4uxN2v679mBChosEHEHG8IBp+WYWF99KU2BNC
y3/tk5l0bO6QH0/ftdXDi6xRLc3+gr/JKRFVBYbagQnPRNjfONHZJCUEXM+IPsvK5LcR8uFKxCpH
KlWLcaNm4xDdjWZxmpBr6VO9QwCIOhialB9lgq6zRvMbOYnaaktci2566pI2XI298zYvLbqovEy/
N0FDEBU9wXbMs4tuEGLdhgl15/Lq2jhap9BaJzmiL13ln3XlfAStTW5sJe3LNEK4M/VBsPai1GzE
IGABlKLb5jEs+GrK82MuieEgPoxZnntRVrP1UuKNXbPGYNxyi3k3hRNaIUbppAlRK6fx5exQVWEt
VsdwADcthwU9AbD9S6u3vII0gdY9tH08oZlkZU1yDpv9lDKwlTEsu7E9HeCHd8ch86tyg+mgXKZl
rq+vgJLQcl6a9DKKEtTUOuGY1n0bQ3GVzZp5bdj/UGn2HOXj+WBxdF0SToSE/L2OuWo2YkbNL9P0
rlmy+dqt4ZUXHk1sLezXpbRJAilC0G0Iapp5Rq486s++se/TWmX7TGjE6R0MwVCgkpZFvmxbckth
goQgskDiMA/lm7TUdDeHLWNe4PnGJEjTKitksLAgllfowjTPB9hb6X8DnQyvBeLlJrUna5eaMtt7
Oo5vWjWLb1biRVeFMe5mcCKPkjhxrrqRNnoi4UEmKt45mdmhTSGgtiiOwug73dSSj637nrqtgjEX
bMfOfKg6OPhs8JOI2gdiy8MXGdqERbap9zYHaXYIjL/TGea3umg5P4/tcqMGhw80AhhTWqfQ1Xoh
6HcQJAo3jzJB85ykJz1Lrr8tk76aQjTzXS0uq8Rcla5hURKKAbU1N+ijmzdVOj/m1tkPQz1/5jnS
+SSZ9SbS7Kbgv18G9GnjPJmdPWaIlQvnaU6kt6NQ0ZfKd5JP6cfOvtTp/OYPYu8kQ3gVsMRtajGA
fnGGGDVaceiE4yE7G7NmZ+dN+jiVvUdoXTVccqJCEVxUepO78sjRmWOYc7LNUpZsmRBPO19Z7b4d
rPUMo3ffQ/DdjUv/Kkww7y0598cqE86PLPDeF4l8Hothuyp8t9rHA4hppSw7B08XlAc77a90sdyn
xYLkb4nXcdxZ61abeR12GV27Fs6RX9yNi/1SUQuu0hFOwGS4hixPYPLOaHkT596IOts0pAf+OI3R
4E5m4ZNTWXxX7fKeK/NAP4f0YMi+m7ADdpYHhOZNMghXSwxZUOrqfTA52hruPY7lh94FQmN3Ynic
w0oxB3fb9Kbqli5bNY3f3gALnNYtQAgfgyco8eh0yKwByBd19sMp8o+2y5JDG+it2xCZTU2+D+Vy
G5ZOhpVTgxAaqK86ickmIE3EIPNOwdOTx5dybmySVedNP4wZ9G7Sc7mFqhBcecQgMu5BSAwV4Bgv
48FuS72GUxDvxYTOQpSDWcVOR+fK40Jl1yxQ4JF7xhwgt1YZY+WwI32WLCPiK1jMO6t2yF+VLgk+
dt88RrqaVg2TPkSZqPiceaCNXm9EOj21afrqZBSickKUUVUUdL5iVNHkVwNjSoIwpnSXxNYJTD0j
Ujc4TvxGXAhpoxYuuph9y7pN3PEtdEZQEb2OX6QVkEGUPNQkuZDi6tWI02cHul7NmSbPg63k7M33
Gjzl5OntkxKNpeqHZZvABV8lxD8xP6qenTIgxSOh12N38bAum4EvWfn60vgOqeTCTaGiwN2ox+lc
S6e8Q/p2382dvU/74snOERgtS9Sdl1N0ZVstgA6PgL7aUvhHvLS6dGgMUEeWtO4C89xO7jeaDDnk
RUZG3Ce95f/VXbdjW+7jDq3a6KFXZJGo6/QjKOJXa4guxQhYLmuGs1ieSuxTq7woEDH3gfXEMJ1G
bV8vL/ChomsDzOlZaWeCmOJXmzBub6HSTQ+uqT7DVIotpkpcV037FgjU7ZJ4voNtM/HUHAoPnAkx
NvGQdmnB+XgR0QNHpWUlTuiMmqiTXSJkyFTOQ0c8QsvsKDKqdEYLOXk02HwmUr325vXCqWDT2d5u
mdP6pTQOUJKsuslrZCsyQg3nWeNtY+GjECw164UEFDTTvI/K4C0SbfeYheW1M1nk5bDmrNywA5Wj
7HiVT86jOfE6am/+7o+YbiZWRpKqqVc6Q7KSnFM+pgg+VNMUGw71zS4AvALApbOBhCo8zP3SPKVZ
6R8t6WAqc6izhxyjxEDzKUvrx9Lu3YO2HQezSFrBDLGoFRLsICSZYj47paRyXiHd3AouCv7Nt6Fo
1NaOcr2dY/es10G06ya1GeVYrKuwU+u04QW3svqQzcFrHWG5dlu6YW5G16q6jJL0tan1DxO1xcbP
9VvfUVlWSXJf2chpYsxYSdkcMqsJVzqYxSFKSo8p6fKdjYBfFY6XQaKWdy8nQaOOyBSwGh1cKits
SDBvHrUBqtws1lnghHdJr25KCg2UTPLMUdZ7L9Pz3HL5X001Xud98iN1po80YBZ8Kr8bDpYbv4qf
HA/arZHygmLSXccdbUp8v+Wun4foFZrXsmEbjXk93fEowiE6OnPyNlT2XYFrkkShDKeT6aJHGqgh
we/T7VBXTK69q2myCGEP6HHGTfhNL6rZjvg7z5hUvzoxGoQ+4RwbmCfUGWu0fRfFaMK98sJhoxv3
TCQI7P10pvZmX656z3pp0pClxLhmF5EpJWo2USfgRyeBIU9t6gi/aZeH2Qrd9RIAoFYRtLOmjXIa
/cVH6sbmsqpc85ZmkXVFzWnTxuzV3UjK/cZL5XRrFbhrsrLnjSXUdlojg7npQu+uLzFTlMxNDn43
8/YP7EMwWqbs2meKDe0IyGNvCj5Tkp+iiQzWVGH5dar8W+r6OHgtykOlbLV1A9UAjgyctaBLZkSw
8b0SQX01BBO83fpZeMmCmmIID3XkGPZSSoHAzvS3Hhxz7fEpRCHlTYIEtTEFTV1ZkTcXjWY3W+D+
nNF/Sue42JAXNm4zRyLRbGrrCqWCQaWOeDupusdl7hxMgT3Yuqr2LkxT35mSSoIsFkxccYSXII8M
dp4RzcbUebz//Zs+3U0O6gWZowqDR9VZl8DKk5e59SHAlHCZmAgsK28o9slEd761WIoaOvs7vhyb
jDrH7MuC9hOTZnfXlbK5Yij7OKSq/gaQzto4vbnJGFHskq450NliyDL4RGjNIQ6ZGlOJpypS6Irr
2JHvha/mNT9pfllylIc+27LjTA0SAq+5RIhCRlbSbBcNXdgz8XkPwh1LEiEz4LfCD1eWzb5K5m+z
RvcdLGbasM3fIBO4gOhzpFq7JswMVS/ZnfK0Mltdobb+nOV3MqgJAQkowCWHaWr6ptsFpIJbmtI4
LLvberE/JjtbVs7k4P7W8tLO6tsa8QX6ArHSZngbTiYeUS/tyq0AHva5z3A/yfu7RJb5eUo2IIjB
+rrqh6fCz22OFvLJ61MDWGHcC9AIuJogq2ecYugJNYfUt/kH72OoxXVn86E2FhHjxCCupjGISFFi
5x4yrFFznj6OEa27IUObodk3KYrLDdHqWNXIJt/UHBtxoFPApynzwIrxC8JZ522qfXeVVUxVE5Lt
D1C29MuYz+Wmoj449Ozyx741yblPA3zH7ccjYCJFba7k7ezD5I8K0W7t0jFblRK620RIVxiZ1vtR
ugtJM+F1C3zWB/e4WQJueBo6yyGfFnazyMlfknmojkkf3XGEvA0DiVIWxm+/HkUSo5GZnNu05LYw
1lLb1mmROoU6InAxIxKsR/1kQbg6DJYAS3+6oTzoO6d2bxOyAmNQjKRZTQyz6NeiMCS7zFSi/ATV
GK9coaLLKUQJq/AVebx5vWthOomroj1Qct8XLqaW0jBM4sSvNqwt5iye7PMq4OtxrdRfx+OY0ntn
qBLB1zCF95GXyFfNXCDw92PxPthq3jgW3MpaRs3ODJh+EUscegeEsE1fYLVkDG4j8mS5GlrpQ+2b
bUFfAYBAC6Tbah/I1XpMVaXXmWU5zBe7m7l196NXJazs4da1837n8wDXqphxVoUa0VFaXk5g5G5N
ItV+Sjsk99YSMhRxg23kSPtoqm/UlP1+4nCw5Vkc2snX2I4cJF6coxw/mVZmmMNVlAfvUtX3o3Cy
o1KzXo8xj8N2AR9Td76nbRiy3bMrDsy8NyB8sKFMM0f/uTqOqXpf6sq9aFL7zDLNReRN49pJ6Xwx
wKC/P4AGUSMQtmz26CgsGFjLEGA52z7s7ZhoGmsMxEWscXONVRq+1SmllUqGESVPmgKld2D0BiGy
KUnHv0vja55LtS1jgG5ezdQoRP2wjpRy9hWr6nEgPINDY/DdKYKrwHjxnfLGG2vx3pppeF54GyyD
fMuLinUXNy+umq6Ebd0IcK17cjr4SLIaN5Sf7ANLl9si8i/6NBPnMZlXZa4/szp2D1nbDnup4ekv
erHXeVcdG8t9jRo6Q5pkJliXXQ6WEyp5gQvNANbY5QTVrwiznjdGdvus4Vf7fvegzGkJXCZ5mCP7
kAvj7uGqt9tF4DE2CXuL51QfiT51UZISrEtO09j45obxPgOiRR+KSLRk+tHV8GrWpm7ieVUZRiYQ
AFS09lVgL+6mCKqroKxZqm31kOryG9O5Z1nNhyjIt5nX6x9pGDxGshwvpyjJwRpG43lmeQpqa3BX
VYivtaXpvgYxS1jTkhnQYgeFM5quT69s3zOUUHY7QBMjlrwPhxs3S14suBM+rQThRGLXNvlla4dn
aU/dNArt75Tf33D4iNfGpg9+mvIiN5Wrzp1vJsXUeDKzA3fOekTCRSBjKtdgaNFxcfh3FEC7aOKo
nYvuWS4CFCxX3rQNwZAcU1CL6LfGaLxrNS6rDPZf1qlt6pTP84yfsOx4yxNG/h2l3J7/utt4cOGR
gbqnjVQAgxwB7bekdi3GZjIJCBGEBE5LuqJnNB5DXs7muZcuoDZEAZtsdtflpEZKlsyijKmu+1MV
TRY3HwNjbHzaI/evzA8oDFucetWTmdKH0Wh151rY7vpyuJl9OAFx+T0ZNR8is2hsZP64WWKCJVv3
9HEW4UeYqvwqtjgkZJ6XrYtAp3unrTCYmibfS4nDpM08vPtxBRmkcjeqzcKVJYA6zm5RXabWpA5h
n5lj1qhgb2XZdUQcYIqNAKQh6D/2D5R0yeyv1EBK5qRBr3d1zTCsH/LN6DuayWx4GSbRdS7FbTon
GBJhVa46e2o3KZ3WzeCmgAodEkzq3NjrZcYVP5KvM8XLa5t37Stxq5gHgHOtZOmdwbjUhxaJ8hp/
k75CFop9wa9qeCxNGWwwQNyOYRWs6XM+VDIKz1p5Iom0XbKfx+zSmYabTC/dWeKGlzQmL2bPwzkQ
jEc/U9elAsondHrSm0+vVo4Znkd6gYynPULAvWsAxd9zvA3PiyE4D3o20zjMn0Qyjtgy84shSaOt
B1NwowTGvtT3nJ0q3R1fdLKJqtw5xiJFr4anyTR0ucizqtendrDO83flK8ygIcb0IOnT4+D0vJp1
Ge1suXw2MeJ/M1l7qdozMcAUsCfwnrpMWZ3c6Nyo/hrdDsTepp8vQjncRxy8cPzSWmlPBuG4fO/4
oqJpIfe0hoPGzHI/czllXN91stNbb+xhC0MwbQWnpjirdj0TAygQLm6sExWKZMPDpNtrvUR8wc6J
b3nKxFw4B1/Q+Edj6PtQjWtEonZXPKWuGvbCDj4cp6i35iSW1STXi0VguPd9JEe6/l5b6UvfR4j1
fGzpdYvvGCOJiWgednWjiTWeYk7LdrkOSEVESkP8iW4FQIbRVOeDrt+H1LkVli/XpddeOxlnZGWW
7KgH+6UvZrZgviM/4j5Hruk6kptMRZGQArfy1TnteKwVGjWSNzRqLaruMmyXy7REkURBcA9mjy5R
Nl1GE/16txnjVS2kuc4S811VBUkvp1DlbFmmE5bridhQ/IfTMBx5la9BJbHr1C4GtongQxmjlNUl
tKwKhEPiR5r5BVduOudRzyGxXzVekbJJ8otY0P+yfe82DrL7OB3ZkwMNp5qd1k1qg8SiYunOFWqZ
lrQfgmnpwcszt2D9jvy6X5cjSysA5/BqHoJjEvEpd5M4y8tSHe0Fv1QXVRAp/ZR7nhV7a3DsA0xU
CwtTeS7q/sH3puWSzHhYQkNKrB34jMpI4LT0a8uw/j42uXXIBuWs297GWum7ryA1E5ZPGly6xtY8
aurNxm+mzeLza11VXcjBbld+VIWbaurFJoqJEAX1thU09jfGT9QmrKLvtEQY5k5cK7hJ0ApqEriI
aYBwsmQKHc+fkbLDYxbod2jQB1IUKf2mIVkp4Y77xB9zsA98fU0y1vwhiCBdbk0bU48XMcvbdgjK
bJu7uP9zpi5ZEQHiSPE6mbQga9OkH1YakicVmu+OGm9ksHjkI4zWGqzVslZSPAaqJX3Jf4xLcTOB
0b1sQrCmURmxYswf5ODazMpzuSVjBr4gyhtViVscoM3lEoITzHL5Umj+hEhhRjAHVQhSAXe2fYiG
PbP1vYMQeZ1lRUNtKWPmRTnJShKDc6Dot/NXeyvrNiQIYd2exa6vfG48rR3aqqnFIGWKaYk5n/Mc
Zrs5zk67SvAO9Xg4S/K52bXZgtCrpuGKxw2BjYATM0zdoU2mazFVw9kcsvU6cBUC0Tz9M43SJXpK
RQfQxAlnqdLFqBpSTczRjH4c6FQbO9SeyAo3c17HBCyz0Fslwm9SROU6b2qCQOXSHRLl8op6JSde
GnH+AJd28r5TF7dr0yNKFm1w6t1xC5EyMM4QqrivM4ceX5J/ll2KtkrHwV5kGSFskmmVDpVh1DU+
TKEXrsoF1/GkSQNPzKedBSyDcXc912gbrSG/GC0a0h3o3geEHPaGhkOwDZvuPRuZ/6EsOiIteBlS
9y23ssd+AfDaew9xNT04HR9VpU9k3Cb89Otil3r1e8tIbifi/lvdibek9dgPnWw6oAUOATODwnOl
vshC1Cl0hcZ1k9TqspsaUtc9LDfhkoABUuW9PSNHt+ryichqdU2MhT70gpExemVszzJ8TKXzObTG
omrA9b1YXnjhTFlyPoRtcq5RSKC9wCENY5lEpya2/yLD+bWW242+aF1MDcjZ66v6YLWMZUiBPPP5
XDe5NV4Lv/z880z3dyPkLwKXKdMhXH2EfK5JrxknR9eAgjfSH4f10I77wmYqJqVV/d/0Oyfj078n
1tPi+17aJ/IgfRrHdcxooY/Tl66BfAa7GLZzs51678efL+43k/jwdNH/Una4EyqJogvkgeCWl8JG
sVKfCMjlgK+uNfl21P3uz3/pN+pk92v8CS+SpIUUxPuQAIaVkzRPQQVLX3sJSCJD+0lU0LdTnHjw
vr3HzJbO1gBKdTz5yvphw4NcXJRcTC1qb/g/Xv8XYQbaqNMXFykWpvEh0s7ndApMaJkZrIrMf7SL
wNn++fr9k7jhF8KAfzw8/7rVma/Ighce2NiEaSJNjHe0UyBkHflWlfN55gOKkkV47AxKPjfpAWAO
+sSLMiRFxSLaAxbN0CfSu5ojl0ZluqzjlJ4erlkMqln1HVXlnWA6BlgGTWTEaByjA4ACD7Nm5NHI
y2KPBDLxfXZDA1W7uSYW7slv7d3cz+nlaLchoteO4TlVZcAJRjfx94R4Na8H+JTjn6O7jyybRo1E
pJ20oL9cgx84indlS5hNKf2tqHmemcfBXHnVsBkT4WI6yv/yMdrOr90EbvhFOzIC7vWhdGbAXugg
0aMU+zZOaxb0gGdmkjvtFQOnCeygtfU0l9W0LdndTAPK0+kD0CNxF25tDj1nowLwFJIMYeNGWKu5
9DeWMfXGq5ix+TIlPrrKgTBExdEpWov1n9lR5IJAUbrG6UQlsfPqolr1EapSr5myLT0F3mHTVWcc
VvhP/+QtnaZuzowYmgG5cHR+JIvtweppw7m0xB8dPdOVrlX52MQprdXCY4TvdORVNd1Co0P25mDm
xNvKoHpOBd04IRhF5sTZy6Q6lMnMeZ909kOn02fZp+dVW8qtnxm50nLMkP7XjXNfWSVlx5Qzleoa
0jGMJkKVmT3RfrgumJQ7NG0QJ7oZ/VzR3llW5W+QVrb/j7Mz241cV6LsFwmQSI2vOaft9Dy/CHZV
WaLmWZS+vpeqgUZd49gG+rVwz02nkiKDEXuvvcn88H5uCZWcGxe3P8rateyceufQtlz7jW2uYqVt
DgP3zY8d+PZNb66SmXHMaFZvU9ndjCEuaquMz2vCw9c5cqg1TVp7Z2mbXa1GDLSrMzdE4G7vZMqj
jdzx0FngkGJjiZjh4e+SoSjWUWz2RKAH73PdkE1XzylOcf8CYsJjWs7ibLJBf2Vlsjddq3iZAjx3
LU6uVTaxKCM3sTcteYM/aQC/WoqfxEUg8+chaUdjr5Ekc00EJEfSwXWcD/ddjJGM2TSIssgnLwD8
Tx5Eb99vJV+Iu71PEqPKJmknSW2Mpi6ZX8nAuM6JEViGrXMWZwy+BiMyz0cLclTWYmT//lO/kjx6
n07bkXw03Y/4eJyA2thL02d/WWMpEpAD425JfoDTblGv4esjDDfuk/yy82bIHZLf74c/4gsJm/fp
NMar4dOHZsV7bg6YsC/eomB64wRjRFjy4lsdQhDaD3IXpqJccy0kBhKF/hH3iTwnl7j84S8RyxHx
H/s57PH/OTpBKAa6csfkkMPxdyOmKemiBq/67CxumuJmxEen+rIllC6SV0VupXuBuetUTvqJUMwc
mk105RUpeTtuO523kREzGs2HyyEP/6Bbs9ZlZYQbyyT7opl0Cj1Rv0w4CkBPCfeHCuqL8/9zHAlH
A33kKi4PY6Aq7BbRXmr9ygyIPPGWqdnsBrff/3JflFELxf3fSqMglK4LVa8O9Bau6j6EEaKL9xKb
9xpnORLfoP6TFfQpv/+4T/CA/ye5/Aw9qMIoilu88QefeQ1K4teypXo3kvyjTLobci/oxBfm7djp
cdXoCAREJ+erMaoOfd3+acsoW/sjiQtd+zh3BZP6sJSHynejH56H9cXu4Tr/+0CMVggUw06ASiUW
x2kcPwJyS8qkvhsQ02Bn8e1tlhn3U1RO8CwZmf7wZJb39b8W7qcT1PVbDWoVoLdQBsmuqQmUfjA2
rdFwhWqKJQQq+ZMiuzjOeJSg1znPdpe+fP/pf1fWf336p00zdQy/1DFPv1wMPsjR0UaG1UuQ4ZHA
H3wTBl267utwOgrh+nSoEG53JrI6Qh6ybV1IGFp18xDOabMva5ec+l7Xx0mF4EsN3a5MO2YuMvf1
rnE6f4c2icNGhZihjflpmqF3CEWFa6blmUU/i+s6Ltc0i6J13RbNrZimRzo3V9hYnlWQodxLc2xn
IehC7Zhq17XivHTHva+Ho10MM/w5NZ6NIylWqskBb/E419NoPDMBsQmjEo8qcC5Lg0Mo51q+ESbz
iSC29yKGcWmHJkjHRu3TPj3llnyPSn1i3gzAnKvNVplw7EJTXVd0TddhU0YnLIOP3/8SX5wif9G7
/9SjaIbQdMdecZC63Ki6Oi96s90XFmyXHuV06pMVpnsY0MlPoJcv1t2n88Md/Gps65rbGlfQxiBx
DQkJclRZPXWJtyEt5SmPRLh2mRUfvv+OQnzxmZ+Oiz7xXR1XaQZ9QB5Rl+o1FkxrU6sB32PFxZ96
KtpSU0vQTyrbtLaoNnrMRoxRtNl45NV2aIbLCQHivhSohUmQIiDCcx4GMXoHHC1ojeJlWDJW79//
0V8dtH+TuP/5ZTA7DmNPm/wwZ+qpUiDtuml8r53J2aJlvpD130ny73KuUph6NsTvKWC+hAzrp8pm
2YP+4yV1Pl0LEeSqum7a9GCnLtUT/j34op4Lthb5emvRlSqxrraBcXKz0NzHlveSyeSoEQK8Tm3w
njqQVRPR3Hz/RL44O5xPZ0dga8XpyC3Vw+vIrLkc0YOMvCjtc5/j8Zk6YKj5WPyQ5PzFye4s//7P
81fBQAyVWxv7CrXxwUsp3voU5axry3PZFD+8f199qU/7P/KfYhwKonDxPWAIrqQPKAhMQxFOL5LK
mdak/W7H49v3z/AvLee/ftNP234eDX3RVQjTZ9N+8A3uhDrLd46DuMWGFRGY4dH2ylNmD8d2MamM
KGPYFqj0hr5b6YJ+YDEUz3Hd3mVVQSzrhP65mB1jvwwnGDZLJrUjMMhlRLFcPGnFMV53mwrpm1NL
8EqjOhQGCvQMyvpKed09wgCyvQU63NZ8mufizpL0SstEINZk7Ijauv3z/df/6rj9623550cN80ZP
+cS9UYoMhnKZnneGeSbAi9N8jBnVdyArbON3W423SSR+6ObIL+pV4jn/Zy01uHFVbJLf0g71NunT
c8ScdNsM19kpG2p0aIKLIkfyVmZhsEetAO+28ZACRPqxhsqBQ9SOIF96yHNG9y7IfYxsNcbULsXn
YmQuYx/50k4wjj1S4Jg+kgdV9qi2Co2Z2E30ppqA/BZ29ZrXmrkfvZQr7Yk/HkONH6rIr7aLTzv7
ghYwOFXRu1Voj9JoUrtm7i4SyEk/AOG//Pk+beSTjB0dYmI7GA08tYTxYVSgVx+NWwY4DwEsE1s2
1/OQ3ccZnM4fFs0Xx8fnXOOqwPdQ1UGKfcT4w73zdo7sB22gLy7LAgSfBvRl2tYJlcX56HLh93QB
GLMJ5Q9n5hebxF/g2z+rNmp93U/cHA/dnMNoHoGWI45+irW5MMzrbc8rsnUR1Px/7vx/M5L++UCi
6oMpUzgqy9jFS4Fxg1A8fBfmmc50ekFnOty4HlOmKSZkWxhzSeJdfNn0TnZWI05ee1UarF3hTj9s
xl89gU+bcSRlGdrK9vdazFeRCK7sKkDWYziHsbY/qKHposx+fPjhF192w//YJe1Pu/Io6iUxGjsj
8vmRUVVd3Vv0VQ6NFV+gZfpASgj4VhlMPnszOPK/N88lfXyoc/3MDKCiO1cZYv/9n/PVl/+0Z8/z
VGaBNuJDAa+CGZIzbaJQDO/GbJDvp3CP0dq5nBFHrr7/wC+4JaTr/u9+1XWhRqei1KFKTNLm43pv
+1O5dlr7ogqdeFsRcMTuLt4QOBprw0XnCcAiQkO+In+XaZUpH77/U8QXu4r9aeuceffSLPQwzdHY
r3IfIxNyv3UxF/dzjyhyainTXNWqVUzk5VXmEtiqJCr0zMaepIqtQb/54MoGhG4AcVbNhbfrPDrJ
6Qwad7SHmFRsptnp2EYHNuJHfxj8sygb3n/6Bl/c8exPG2OlxRBqZP8HaD3ZdnR5Sp0c5DZSLRho
1fwqAjkxrrSn3Wx4v3xnULdBjqdiEPm5PykghHNqHWXVPuu+OOWYVQQ+PM5mYjjaMrY4Shmtzi1g
2MIcmEiYyFmwHTEezCuM5LGFg8XS3rE12g9h8+91PJKEx6wTLtexaAYT+wtTozQpq2erls8MUFDx
6Oo99rlNxXWNTlBeyypCU85kU5OIu4m7+ToxIUaV7UDPsx3yswnP8coM01u8K3w1vwVJkaJdHMd+
i7QBDYY7zPsAs6hNLuXBcdsrOyUZmITeszIa3JMoUrWj6tVrox9AM8qCjIg6vui6OaDM8IYHoqch
VFf+Lf3eGbaptY+a7uQmHoo7wk3pi1QMe6P6yhIZ92lf7YrSOEPIc49agctG2J6mBuShMJorIWqx
7UtuG5ZqrjyBACnxMOf7YzBxDcWQNHr1tVm7ej2xjNaOSsa9EfBUHAN1W0U/vCpmtbXy8aPSwV2b
+c4jWK1fXhmfFaYfbidtlSvbD8cN0s1f6EjnjV8imCh9RDQlDbJtokIEVU371BXNtBsbftx4sjuO
zgyhL7dXFAU09Z1WM3PH+kpD76Zqp2dT13dG6nxIQ2KKGNEf9gWUjZyDAeYyRoMpVPciKzB+OMFD
QrTtOk+RsXWWeJsH/7LSSDKdph35tpa/Hwp84jHZO7aFVaNkmL2arYLhb1S9Tj267MnpL03mB8x6
q6d+kNMG7cC+ilkIHZnZK6tFgYrmblr1mTwTAig+ukE8gcONl0xXjRovbME8YNEflfPQb0Nh3Flh
mNOxG8juTJEoOsuqNjv/qov8xbwwBxfdmJ87soAhAcKmC0gCYRr96s7Vq7M81QFFGb+Bc+P4cbBG
zf86mICi+6gdmUKKB96zYh14w3MwjEi1pmiT2tkvzw8QHtXWve0wtvMTedsVSpw7Ibxu7jzIW4Zl
/FXzy8SJM4ByTR7KkIFMM2oSPbiPpVM+blJG1evcRSsap0C9ncbAdmDmt0lT3maiD5k9B3swFExI
fAWZLyaDN+4JoKm8M5Tz477tmiVIjf8sofDezLblbk0YaYgZfN46xLt1j4yCqtrfDqGHSzpF9G8t
L7BeZAuGiRTTqCa5da3xPC/KM4xceD5d+0Or4NnHdXQ2oXIkNA2RjXZ6/wpdzt33+9pXxdhnJGYt
MzWgt+E+ZnLxHIUpeV+jY2qUZ0NF0lQxOXcdYXfrrnCPBuG9P5xOX3QrP4NAKzfVbe5xhVG86RxU
6Voxu1hnVnVmUt1TR4NE//47ftEd+ctU/acOgk7bzKKSqPbx4XlZ9O6gkhnw57Kntrwc6XABc+JS
5f4Px90XR/1fvsI/H+jGNQygISHoscGZKtUHetEGUTaEerdooqOmUbfzabb/VNt+9TA/FVYNquPQ
8qcMUIT1EZei2PQSCaLISpAdFtQjHSP9SkgGQuF5wqZ3UdrOS+L3V2nmJmStm9neSfvkXDfEAeeY
T75/8svn/0cFJj9VYN2si8KPAWlFk2mcVa6LMLHEq8w2NTTF/MPX/+rbf6qsGvSgXhEx1VekCeMp
is+bFgUT7ZyL0IFvmAj96/vvYy2H/X99oU8l1YTIgh4qxLlZ+AO4g2oHFw4Bnz/3qzmrUxwSKATn
0XswXfNNhyQRhTZKm+8//quF/KmKUlVdIMwXLGQxYrMO6Knip7mxSAhGW+ua5FNk3gKcOpYepd33
H/pVC0t+Knx04BXOKHyQobNrXooZoGSOLhKBWgt0T+XVDldFdZToQ6fEeJIhfPy6YyiirfD++7/h
q/pRfroyIrOSXEsWK9Ho/ho1ViPc4z2ukoHZdOBSxjvtu4xld6tLcREKwJhQzQliCmtMkUn2OAny
U6LKNxBrYyRFkt8wExiilQyQSntT9VH1NqAghKSGiXhQ9+KezvoPu+wXP5xY/v2fDcGPoG9OLugC
dFPXaozarePeI3zLHoVtPzAoworVmB8/PKxlMf7HIv0bEvDPp1m4fRQHXXQoFA1sPFvMmfrQPerO
gqq0DEncYsjXXcYsOrHcfZ/GAwkcrtrEDY5szr6KcA276fTKMsI3J5Iv3eyDoZ0rYgHzF6/GbICD
+1DLn8agn3J7/9+IRyzv9j9/8+SHeIDKJj70XdDu0Wv8gnrb8NfKd3dwznGxnFFZipXTN7jqcJSi
9fLXHurINHFeU5eefdJpxs6qPhpzBJ1EZd0+F8k70eEY+NQ9NuORma77JHN0+xS7iHhZUVSI4t7P
g98ZefP7zNATKO3+Jp/JDh7i4KkJOpeCl4k/gOwefNtWjz4u/eUTjYKoQgWMGAlkrM8xvhHAlmX2
3rJc69dUUq3RRPnhHfjiUPk7u/znCWkF7dRO6fHDz8HXshRZcd2163QcLrCArA028G3uOj9ceL7S
+Px9Ff/5vC6cXZu+YXooaJvc+HbHTRVYt2FH6Rm2xofYNaG+SH3jGACZ0sKwN7VZI4M1aTrmWh+C
pvo95PG9NPC/fL+0v6pWxKet3o07ac1hmxzCuXxQPXqNdIjuk0m8lvMMkT0zXj2sfF6PKtFA6vXD
535xwohP275Kei4yOQPPeEy5HFdL+G3RvPgT1gMWpHnn6OanMe6X31H876sQG249j3mUH0oT37sr
q11YVkeVkJg4qFneDxaa3Yz3om7xxBXm/v/z2X7a57k0V8XkErZmLWJXMYf7akxevVk+SBQdm6Aj
jhEb6wmjyGVjZD90A5n4fdEc+CsP+mel5YAjICTEyaHGQ4pOJ8w23mRZq5ilvZWJ+F2k+KZ8S857
gmIRKen+upj7B7SV08qIdXhWSnNY+aF6sKSEbzAT7aSyZCI5vsd74TAW8lg2K8tEcNaMHilUCJsZ
BCjQGu7yn04WzZGhc9al27Q7LoAWwizFnHBUz25Yv484bAllqr12YzXdmRVFINwyLg6jksdBgioJ
jE5vuNRPRBfGWMiXcZ9qCaOqgDOf+jR5wTCNgKAKt42wTIKLZLgSSfQ8Z4utlVN1hw6m2aomu2Rn
JgBJc3X0sW+tdOm9d2JEkG7SqwLFOK0NWseors/dXE8LVwWIs1qw0D4Xfuk5r6xVSHs5Wz8+FRr8
eraummY+j0R6AlaGe27CZ5IOlb8LrOoEZS3GSOP0mwrDdd7JVxml7y3in40KUvJAU2K0RkueipJw
stEBYGmk9WOpZL7B7XCFM3Kk6DKxW6uEmLDC+xjs5n3wDb1uvNgGONTfRmViHaYKSQkTcHhBBVSW
YsH3OXG8ZUS1922jWzdd4W+rvqtWFU1CVQ+YvW0SHyfXuk+L6qGJ8XPSEOfct2bzOpA9eWA1Pps5
m95bMjPIzKX0xewcbjJL31lJw/xDIMEYszl/UgFYzSbs1pkqXmIMzvtW9XeeWz9K2wDZkRXm2tBi
n8rgyY8Y5ox1eozoyq6inrRBG1fEehb2K+cmvJZhzo+SCOKLlA0CpsCMK8sA9RdlxAIKN8P7SxZE
jkoB9z9C+DHJr8OqfkogVFLPYL4JE2edde0fY5RXqETVRhfTWzgDlEG9eIFohPLV8e7IEz81E/4K
XXv4N+hXQwr6E7ek+5rBmN6khXozbPMK/iiqdbPD8pGXb8B6zppU2b+tXhBJoSjaXFWSLBe70wrV
wCP1E5Kasid0WEbTFvfyW27kxrqzshrLFn5NTO0P4HUvw7i7AMwy7ppozDfSdomNmomfQNSGS+J5
KCNuuLJIt61XYgYN+gGLYVbv00JGGxvDyAps5GWVU6lKJrE7a+reB7f/ZbaIEKtheMonXHeFMY/H
3sIZhRkr3PYzAI00LW8A+7R0GIKP0Z0CRGymQEgWRDR8wKfEkMEtX76EHdrnppvOZdfOGDI7cyGt
uliMs/iiaHG+9cOlkdAYSUysH3KUxv2skMmiSs22oVGe1zYN2Nr31mGPlm223XMM9CCsWA9T6j70
9ohrcCE8G2ZA47F6DSXKPqcH7uFCJBVRQGxxBIcgExWIctu6s+dqvFQJ9j4Ort3ccjmwB4+HMU73
Vtir82b0q1MnamLMxvKQpYSUBrju8n6ga5H211EZ0aepOFIDX5GbRK+wKoN6h5HCWhux/w6O2b1n
elqjloAUZ8825ieAbsXiyLFl9h43RHUNZXhs+tHaapxOq7Evsk2i0+yYmdAicuiOWG1tjAThve77
P462xMpKcvT/unnE706IsxUUvJbwWk2nu4gSwz7rIcrc9W5BUcUPakPfuSxHG3NAE8Abl2SYqvwB
QDAemrIMNqoJTt5s3PdU6WQHjCdcKCDRos7dpg3ypKHpH/BIvAqxqLGRvK6xTxGARp4VxX5TMiRC
qhqX+O8sE7GtKxf0MO0KE/TuKuzlO2jiOz+iIxPnOBzCKU+3jerwXNNy3M+WfY3zg+yGPPg1OEse
LXZ+fDce2EFCCF05nUcRg08nx6XTo37c+IOJfIXRwHoQACE9O6R5KIp2G8XNW5IZ+xLk2SqUwUuv
7ALjC74C/iDsmY1pMU6QJjqPmiwzk2DZorT6iyC3T3IYdnLo0r1lN0+9aXJS+dGFGzX3uZngjE3I
nQs844lx8YfVxXSQgOWrKb9kd2Smav+RI1TneE6vy84edpRoJ6XYJceUCIfOajAWmUGJ49B5nQDz
gfiH+u6gObPh9G0a2/+TpUTUKpZibZTFNrNqBBs8IelVh454lhVsDBxGGb1YTPJ/EplH2zGV9IWE
fy/a5L7JmwnILmb4sXsTgyBkrzEIkqhscoUiEirrkYYcnDx7EyW4oKipSRdN/TftB3TfYmgdKImn
LfMX7MLFwBmDI0aJyV9PaV2s+8gPr8YByxJiOgw+BkDG+a90p4m4z9hY+CYEd6s5Hq4bCa+hMt36
kBvxtbHYoEG/PhqRfDfT8HeW6ZMxedVWBFiAeKKJwROFfsL9AafyGrjNG40axn9Oe0HToGAZIl/v
JxizQusPFcKZiW0UG0NTvXDn//teZJvM60GKVcPFlA7BNk3o6ftGfAym8GWOatSyHtpreh64wwXh
rAm2Ndy36rmKAF8mk/dkCZs+QTv459NQvhtTYQO4REsrAuqGOSw/2ojISIP4WK3BMPhDJ1el0GSG
l8S2Mpzzr8aazFBORacdYa2wtle6EmQal8GT5QFPoEf8R9M7TNrmV5MHJo2u6HGYwnbnBNaFDIOn
ssPBk3fFoQ7obFJJ4VrsnwmkamCW2P59jmBl2wJuYlfrk51RxAiMiou872jO46fdmO7wwHDxGNX4
6Ozlpw5SlCOZvVIKw3Q35WLXL0XQ4g09ZGxOey1BfHpsZOfYZT+mejirPUJE+yJHRdAToFhzfJQG
YhDsN7xkGTYXeB7m1D60s8R+rUHMG7Allj81bpfkCov3GOT9bVI5V1Vv/mHDv2hcuFuNB6XHDCrW
FbADzGPyKughezQC26oTnmclAY6RC3AkiTHmS7r8Q85R5Tr5Qz9Et6Eb3w4phqOAd3vvNOZvFyMq
TxjkKsXyOVMaDi8zd7ZBORyNbtwWkf8iO+ualbKdAIuykdTZrsibtyCXf4BgcAz3CZkY4syogpeE
LWvTNEhyRv41r9NL1VnOmiomWc92/zseE03b2ToMdjjg7MLk3IF7AKyormb0POui80+pJoc5DMQR
M8ISgVmTvWgO3E5z6wKr/HXR4DeaXd66wqYQcXtFDHxrERiWoHWSMBM2ZEVmmyHDEfj3TVYT1Bkd
VtZetjSa/jKYE76MkmO7m5f90WeAA+dviI429vgNw5V8E7uFe4D0AoPCXTBLNeAfmG3mBvGQvBJl
Vl8UQw9DJwCjhSX7V5QVb0Y6E/NbMp+NW05tUyYTS8sTi3eFbMgQ65lfhM1a5u5+mpEoKw9VvicZ
3Qugu56RYXQ3STWEKfaYMMyl2yf31WLZS/1iA1Gj27SOVifHy4oTcDiIkXVwAfQDmq1XH4Lcam+5
1BFT3Y/Nva8mOrVlIaZt7pCGYwo5nvctMkatnCUQZSj2bc2QI0Fieh3gpbrDea8ZkgUfTZgsvIjk
ZLtdvMOFvG4VBhTfbxS3DI/uXGaOazRqrIHlUQe216y0rk3MxY1F9LGFcVXnGJI1OUAMTsZTH2fc
8l0He2WjYImFMZLCufnTUMl4Et2t5ZPXx5ij2JSD89bRA9iN3IQpPiHulGa30DyMYD0r7yky/XOR
8QSjmMYY/hP0zbRXNqPJmCqZinurMsOLIYVaJED+uDCxlR+SEFmG6Y4ChWmt6qMNFLL+aCbVDVMi
wHBt+CtzdHRtcx9e4ecBLwE9ZVdwUK09ET5YRQcnqJ3vfASxhvIOEQYNYL/5Q4eBYDXrkgDr0QcC
6XHD3qDDozsO+iJwGHkOC3E7zM1TVSBi9iProsmmRxF3NIYUnhZljr9i5YZrLF23ecPPrYHKBZZ/
D/4nv7PHAPtKqy+wdzLTsXqfsHWJogF2ASDFsr4YQ8RRJcAQ4hL8dMdKw+rcyvk6FRb6zkwQxurV
6a3dj6/jYE+IUak6Y46hizofmN+4yR0qEZMdq2NfCBnG5Sw/bbvBpurE79bqvJ2GWQEZX39gtgPk
YKinUfsEuUYzaX22f4dz89mZgaJNmf80Y3HYD5pVjXuUROtkxjhmGA9JpS+r2SNT3Qzfi5nBWhwG
90LYtPJdEputJvd2uPP1Tra8Y7OqH5iGdY+pl1dUklXCKDGmR9GyUHPfIwmuKGCLJGOFTrj+aBPu
fnVKlT03UMwLHhYFVMWZb3XII2vcFlXYA1FxxruM58XpHtxyOZ32RYOcAP7+W++G4cbrSYiy/Yry
0ur6rewEqly6wsfY6K8NnT/Ny90ya34HrGI5xIvGJPrlRjX1VFxv3bGl21a3OFK5bNg3g0X+eFMv
tYeyHrARn4/CarZWyz0Yysabb3gF2PgcikmwRMsojr1Wahat0USHNpLeljedN8GNylPCyvYiW11Y
S1qAssoPs8njTdNFfFdIKGABR73n8IoOzYBImZk3hul4SPyNYJ7K1laP9A3jc9bP2cCxsu38bonc
QOcVpFa98WRvsZsvD0xM4swbve7Gi6CLOShxuaSqbN8aOY9GzFAxGOGxcsiATjjxUgP3pVOSriuY
t/LStv2T8CpzhytDIue2nCPygis8msCfppRMMAhIJg9Pqz3KMtiXYXZpacc4L2vpXsa6bo5um14H
CPGojbtw1ycllH1MSo/48MfdaNTt1pyjV62Mqyl0ra0JjpurKEb7zMTORJAft2g3IKVxfosdWDZS
PLEf3yCnjI6BH2Jd4q4pgnBPcc5xajw0U3DvIAAEbfKiuFWcYNuvVTMc/Ko7uIJiryXuvVLkg8wK
okEVjDew+EhcZz69t0SOXH0yy3UZw5+TzGMLEHF2FeNoyvJrB7gRcJFF2HegrFzLun5yaYquq46g
D4cfrHfGUz5Z2UU/eyedBkQHq+ZQhcVZVf8xDQ9ypg7UO/PleePEJaoLnc3XTAhOft8TilnwPi2U
L7MwzyZVou/ger4HbjQe5pyyCchiuU8r/Qup90lScpJuygUFlzJmP8XFAkCJqc3gLDIStTO45iSV
me3SiVZCxvndCG/GbAoeqbHCctOnVb/mkH5swfjwtyRiq1L7SdQe/yF1FuKG+WasEHSwYG7yJgnP
/ApzMjvtg00zHHFh8xwuLuVa2hN8jyl9Eal5kUOtOpoSA6ZqS2NbeGm8s7u2Pg3KnYjp0ojBekD1
7socpb6MW3s64fWNrs2CKhRnSncThV2wDmFUXvdwp04pGNRdIf3nnF4WSdOCkr2Z2weCM3j+JOVo
8Ev1uSBleqUl2l7hYvDKssTc0aKwjqmcnuysvteD9Za73bi3anhyLSSCsBM7Ev7EcZa623Ajm58U
eppdGsc3nVa3pc85xnhi2lmh+ThC/KAV4p6Fec7kxpzzi6CcuHs6FB3RPL+5BlHcmsAQJCXCXdcJ
oGbeJYbMaQNFArMhbwr5sp1I5zMaC9XFlLXOrjPnZKfLOUnWQQI8o4pAAPaxF5/a2ntkkJBuZKTv
yKulMvZdimaZyXqD259rTmCzUnovqU6ua1+3phhPnuf4z5b9NzVhCp37tC1hLPYloZvLIrf7En0J
zR8dkKptTXs8o+NTNM16V8dUU2Uw+2sXSx6vGYkYyz6ykVghd2M3UFGa8DqKsQLSrAaKcqfLYfJj
oMrQVODFHdUuGobgIPrWYBxZcWSzAx9ot42U5XF2ZtBggFgC5aIWCCRI/UOULq0I/RH3Faym4QG2
VLFPU4jGcAiYLADZyPyquTUSOu4mWgdSkuG0BPTaF+whdDtvJGnFoIWh7Oa+iEJv65V1/Evm3Ysr
gc4YgrtVP+esah7LvgKHCBOrvjJsy9zOmcnvlMd3DafJpprlb9PHqBnbtIPLvPbOnTw8BhSJq7kc
UE3m3MaTetJbryZdRIf0HQtj2LEhuSgpkTn7eRdv3Ax4DkCmx36eD7Fl0CVyC0huUUlSarCFHzKt
4Eh+BEZVQUjl/51s1UfPpaLqhuHFl1xNlHL4w8p3zQ0AqsTUb7oII2/j1hByQQ6qemzu2LsBP87A
6cJ4IVz3KW7eZh52FNnF1VyP15OIHivfIrwkUPXOoiLnDa+IZnUTQNp5QlS8pZLLMeC0rwySJuqQ
aioeqdZtVDO9wmCBrzXlV+CwQjjxinwEB5Qi5MbWwQsIpAkxtIeAL502uJGuK1se7NIF0+o3w5ay
JQPiqzejtcj/C7CnE83Rra0TuRFNf4gxka6B9XZk7WpeXa8JoMOIZfwQ5dwwcHVCz3139Hwvp/BP
w+lBHgLdjzhrrxkQo6eoR1Yfs1XWeEpGl0sHtxYJ/SLAa2urn+kHOcGFVxGFbrbpeQg2nFAA+s4z
e1aF6v/eZfABz9UDj1nlcot44M0ujWjX2/b//V+VoTeuY1BLaxeEHP9hcOXRvcYnyCWHHcsK4kXQ
mFHjz+wBdmQ5N3aGJ0pngn5lChJwnsEluvWp84d6n3RIXrzIuXcHSBXaqLhHRZdZnNzooIClE7O4
DNROpcDmFppvbZjfVWb3YdVcLvPUrtZJADphuSr6Obd0GmGLgUFUOz/L+33tQyGREHAhh+x1p1+M
0v3TT4W/HhQBvHVEW1vM3WVZ6vPWSo0Ndlw+kenmquqcD3oGcEoGBvox6V/KLW5YWW+h6+6bfHDX
5RIdOPc9OidyKTsvvhkYvW9o8kGr9OxLJ5nijdbtq+HStZATPZux9J+zfCTQuGue42LpcbKUpkQc
bN9761Xy4YVi2swke224jbmMNYtT5He/QgU7ilVYbBUZMw9JwES5yNQ1mE/OiTDY0YBhweAB3jIu
hcPqqxcWRbY3vHi4GtPmBCUrh1piX3PJXmRo0yOvwqHI8BdAgga4UzWP8Fse2gZXcBJM9nou+nrT
te1lHI2kQZYUnamr9ro08r3ZecQ666gnz945VrN4nbT5MoF0xOxedecxFzCd2/+HufPobiPL7vhX
8el90RVepXM8swARCOYkKmzqSKJUOef69P49kN0G2K1um/CivBj3jNSU8PDCvf90idzpvee+oZ00
YwfyqHdkkT2dYvX8rAmlQgYXoocLbgKPwT+VYd04HbizE0SbyWQkRVP9DCfryVCaS9fw0MJNAaHr
qKkXwMQEphTVcMUos8e40r54QrjMgyAV/7S0xLlXOedOxa73TGyRWjJ1FzkyuMXUcRupsEXrQic7
QeuFcumiCCfPn+AaM8yfiGai18t90NrMaC8m1bj1K3+8dlkiUsenhUaccWpxcrqE32ioSbXy2zZY
xi3PU8YDvkW6Xq5HeTGrE376wJ7Equ+Kr4zIypY8YxHdlhdsA7n/VQLWUnqARU/GU+uat2OuXVIY
fG1061Ev7CudxQG1Fj7hnq6HpLGXITP5t7LNXE4jN2kO4AOMQpdTAtXQkQ2UFu1Hhejj05FDnznO
lyIEpcIm8zkcu+ibXUYka5a8bkya+mzpclkTdI2qrQ1sqMhYEN33RLrQuDIFpN3U63d1jz0qHoNu
Y4e43IkEENfaiAbSl6pRJ2jp9fxvjdnX52EkI6bqASovYDKXb8AcMO90RejQ93pwwUYIm4VNdcwb
r4BM0SyJnqXlTystxFJpq+CafI4vkckZ4GIGtOQ1v+LT1Qu35tFFQhoRA2xO68mUtu2EYjJ3s0dL
RwRJ7L8cdUlD4ajFBW1jsgoMi4nX6HYBSUdnCRtz5Rs6wfpDTbWRjzwHfnSZGSTRJHZxp/XReRlx
mOOwpTdQLX8zFda9cN0vfueX13WVwpPm+aZoIOf61L2tcr1dtaTE8SRZrFDVWxMIho6HEvngQgTe
F15t/MrIOCaSRFVn+GQr3SfqNGJfjXtXJ9fYptjcFqEbnTL1x4dnoHDsVBtXADOJ+cqr6CEo82w7
9YZPgmuqX1Sem2yAlaPbzK2NLxXm/W06krXTx3GzAJc/85L2wutFuO1QwZ4OdsN16ZLGkJJMQ3pX
vGzsTiFnjXBBqFwRw1eJZAPraSAZjkB/VWxOqD7CZ0L3CBJTCcEJU64fLufwqWoI6fNTK1zXiQkk
WKMAidtAP/NJ0D73fHPcjjn59xRAV2VDdp0OtUrQBICh6Ytmy4AhIHUC2j0KxFMimbplYXUeuhIy
N5lzkED/oXeOjSpa+44PmmuBppArWp2rAU2c18vUMIOcS0VMyTY3iEyainEihTC1FiTWc5cMPKVQ
h/0aFHzAzu/d2RO6Vt2OwjMEkPVFEauK7FBx+FP/gqpZ5qfdP3mDEt7o4+CtC8UWS7ckqqox2wa+
iNYvBNpr1VwjxYg8v2TUL0hVxKilI1qOFMKNCrp5Minu1cJLQXiC4jqImG9E7Ee27Lh9V6ZnEIYs
5cToCh79sFF5gUhL4Q7LV7C20AJpoN9OFhMcqOiXaZJsck3UF3FQ3bM/+dR9/SFBKrCWY8hoi5MN
iUPiUmUgGyeyuckG85M51neEhq4R99hrX3x28stEOE8ATShkY6TetetVEBxTdjYYeXVLp6+svSJO
mWdBzY1J5c6r1I3FIOzRKuPbBkUz16aW8iCJG6sj85J0s25F6RVdW6FlXefEb0PXFjbpH6Tr0aQo
FzEk5tqsGJSiCBJUY4FRloSrcZ2bA3cPkwGycroeIpoTxw5BzDxOfRvpXHVM+j1V4PbWpCIFa8YN
DlSgqnfRdqFyZ/VFtjEGenYtjPmQKumn+uCLswyN+qI1iLlz1Y6QToyoPMLMcRPlcFEqEDOeppE4
N65Yl2rtddlV7+eXVVs5K1KmEtiz4rH020+7fzNKazTCZfTBsCIqUq24M6HkvRhPd8UQiRVyNnup
Mxn606TAdJDSmkG4qkCQjN3wB54h3P/x0iXnXcsBeCIr30Tyr9Trg7MiRB7gB8nTMnNta0m8wbBI
PY3HyhXEmSjsavnHMU9FZdROcq4nIMoNCfanBP7QxyiDjIS/QvaYEjHWf3JGCCjitr+YiDHPq1qm
j8g/jCgCQmc9ajGyAsbT0O9+UFIT/cCztk2N5qoe7ActSOl+HOem1lVGPo7RNkvKb3acPlad+T1T
wUsBRUiUJhgMoKoAomGkyCosNTm9JfjYMDHQt9GuRWX9UQoXMubHcFy4S5hgkS+VkLHEKdqOvte3
jdJ8LtyaeZ0acIFuyeC3zmnWfTpeGeME6ecioR19+5tlRAxrcKC5E3qftdVQa5D0CiqvATBZGCwI
9Iv0hTphROgq81Pgkl8JLrBI3XypMe6nK42MY1WBW07al0CEX7BSkiQ2Rqder1f3Rp7gIZg0+4zx
C7eiIadLx+0R1cTuZpPx0fUEIe4BMWQx5B9yy59eFv8YB4B50STfCWyvmJ6ZnVtpfw/sToGuq585
dSZBQ959FJoQEQp8v274OqiTki4z32UH+Hl5KlL1FPC0WzVd86HrAGCrjij3YrxXbDJCDb25ywot
P2PSrLb1tOqOlGki3VsHQ78yXSm9Dwng6499yuDGbjSAUblqIjA64nmKlDtyKBaBiuhGwHawcN7F
IMvrKQ+vlboixkzG6qLjXY86uWIci69FFQanrlUaZ4zYJAEOlYVVGc8V3+2qH6prGB9/NcTWCERL
QLdpbv2xjDeYC21muE0Dk348/ETUJoytHO10JZ1QpZXdtjZhmIqJwdJlBMzdlLRMc/Lin1T5QFEO
YIg/fojEyJgYqKpCEh9aGRD6Yk5MsNGfJsKRA4dBrwTlYnZFHq9M2sKwozuQNRvSK0pX/YTMOS2Z
VKGZfvVA+C5Tbrz0wrOqbKvqFY2Tgeynn8gxBzZsL0ZBax9mCAjwN2EuTakuB/sqr/IvAUnyG7U0
pmU0Neh/RrdcuC6FuWB6gRgBRxuTHzgM5PGUWTMS4Uc+YcK1umR2KIpzMFhosYfU47E34M5ob4th
xbzeH0To9QDsGFUUx/Lu3XD8IHofdWESfxaMYoIJsRmqZg7fVOJjF4X8IipXKEurJ1+DQX2nQOzl
Mrcz7TYp2EO4Yq+wzfBy2Ka2NGnq4raHcJ4+9XGRbmpTf7SkRCuPvA9Ics0zymTGaLr6cyPsj1Zc
kt7tmsvOJXhWETWVCGOtFlYU1+t+CNK1PYrbSeoRqIlc/BJZfNmGyFTk30ehxtIkQDXFiKkSFZ+G
Hd+kfrntYgKjErMYt80UgYZPA7omZqpSqkK2WwL2nNAbVBmpD8FqM8e0G/3h0rUTEAKZS20kBMH3
MIYV0RbLpHDdLdMIJuD5+gM6n3BpGP4ngnBlboz1bBitcxZIjJJRyPoqZUIjEKezyZnCsqCGRIkS
OP2pLeKvVeA05746CmoMqztD0Eh+eTBcj0FLgEK5zStuTJfBlAtXi86HpnsIkuGOUuYCumPC6YUw
SemliMN1b8bIYy1H48nLgOIr30NHUQJgWGF7DpY8AEqoPxFTPSQI4ouQ5jSW/h7T7S4GaTs0Yu1u
amWBA7fZkRW+GNOANAS1vPY6/VJ0PmUfuFcrUgaaSSFX0PfkykA7EOIeQHy2l0rRhetOiZWFkzfb
qaFrqGzve9M61so1eLn1PCcmlYi2NUqJltvDpS+EhljmFTi60JLvhdl/iR1yW90qufNGLTjtbFYK
BvdD5OH96QTzPbTBZfB6CwINJfScqjhVEgW/eSmCj4ANFoNjimxdQTyOfWds2gIhoGeQxCcac1NX
2nWno4GxKlAURtOcmw7cL+LOH2BJ4KKZeAxbuLEmdAy2uPgKtIzcy7KZ1ZA1eJZ7/0Oa1eNaBiwu
0pKDEJi6iToEV5jo6h8w590ShRcNniOgHfIgZhg3pF+Z0rfpddA+WokabUgYvyC3GLuLWV3nQmvW
Ni+WqUIFDqqx1luKE0bJDlvmPGiIm3xEj2H2mMSeuixCh1KMmgK1kBnw6LYVjlJkjmZanGd2+5Ev
jqvUqu5pqDaRadxNVfbNjmL/vsZ2hQ9uctch45oI8AI2DRrn+z8oSaUa9y8E6Lscnz1BZx6A0jk0
+mcp89tORRXcOm5+11Y4B9CuMPQ70S7SDojORaPDbrPP417/SgSZVMU5tyD3/6Rp/YUUXpNi6r2/
iUb2D2aqLjrLCvtGqPZToWgPmluek9B9iREOTDJwkqWSANkYzlnnTAnRq+EZuMXD3y/GL2Tb2hth
ux5olp4B654VVk7QMXkU1Evmhgg70n3Tkuc9fx5Rnv/9n/Yr8fBOzb33gcfUTp1Ex/NcFtaXtArF
unHyTwzZiBZhbzyMbUfG+GDnp8yJmNYoRP9BLv6rdBbtjdXHseMyjlBegDpO0INlZ1+S8hPjWKUR
rhp0mSWup9OR1OXb0S7JdUbtwhcwgmZZ9zkJ157ZdKso51oLUP8tYB4YSTDV8GIJXgZDTrRy8v5r
1YXbv1+sX7gydr7pvbUy4f9Lt5h8RABJfuf5tnNXKvGTHKvUTKK51VJ3uIYzIBkP/8Df/5m/ktVr
b6Tk9oCTFviMxCpACZusAQY9f1HIz150OpHG7UTbFfdSvuMVxnpUEVL2OYkQFXJvHqIJsCczzJ9h
qz0kdpSe/sNf6xfu5p35Z28tDA94xhKNvfEQWrSp+tDa8b3XkcNod2JjNtpPJVd/ZHW9JQPkn+T8
v/oC3ijOlSLD/8p4zE3idisV+VlFBXgqdEj5UCTfUlVfOaV3U+dmdvb3n/NXRqLdudn7nFbRZVzD
XYw7IbFOK61j4II5dKd1RnVmBzUVYnEGuzlK1PmmppNBf+Y8p/3wnPggm52LhbetcgWcHr1K22c/
NDW8AdQLTzPaR/y7jDR3c6b2uXXWbrIib5dxoXz6+7+/ttsnf3G3qm+sRDXudzzJlbJJ64Lxn/V5
r9DPm12fnAvBXKhS9aozBX4RlWIwEjSKAIds5vE2BiGoSue+7IanyCs/CockEzdwqtNhoM3V/am/
CkfN2sKzMLTUnICJlbBd9zCnF5rLlz6U5gX6Hms52Oa4yn3/PrbI8NGBVAFF240AeWUYSEAAaz1J
AOE6U8ZmrTUDkc2hZ25NC/mqw7yUhYkyFZFKBaxeQVEETUN1ROgQo3BOHSf4iRqD0UoWZaymfWMy
IwzboH0g/JIA0sgulrWmMF+vALVnCjroX2q1mxZi/NzOmGpMyFtx2ca03WiwbPQI01bHwYPokiFR
qriwexYmob2IGh1OXdfXlsbIUVWfBIMofPcCG5h2Y6bkVVZK/i2xa1QSWWoSGNo4DwUAAuxj3/Mf
iQ+E7+KZ1EmWolsZrzHkXeLl2rS9eEDmtm5l6Du60nKhT2haGVShX8RJ+khMKwfdG1Qy3BV48thr
+kUSWT+zBo1Ol0VfGQn0BO3XnwlmCzIQNjC3ZZ9GW7NxpLA0FisLueZDrRFnZSim+AdDxi/cGOqb
JxODQtcZmRmdxU03PhPy/kUdA8pv4Vn/EKSzc+v81R5+8yZWsVUnqtvwzIZoVQifLYhYpXoflGRC
/aSnm5QydhshG15kNAmxTz4q89EKZLIo6DKL6gdw7qOmkbHaNUz3SEpc7qVhVzjxDYJxTCZR1qYK
91h8L5SoPwUs+Ce76S9edPWN2RaPhVGLMnLwzan5GWk21wnjGm7xArlb3+VAkPiMrKTto3941HfZ
WH+1Xm/e1gwO2dEZBXBma/G46fTwsUdru0AQXZIPpD5MvPp0rpxnhrolD7Si8cpmHEjnIU8Km+bS
0N1ojXTag6idApqNwGxWXeiet/3wqBbxhd1BpBZK9iBsLPHa0IwLy0eSieIM7EePvgaaI/93Z6Fj
u0AMl99ZGRjWbkZdo3xVdLYjvjhUlISGLqzaZ4RLjUUiQkMNVOTc+kV340N5sJE1hOAM1KGta7lB
cv8MYLtgxIpdn9pxdF6EcbnqOO4FcM0pSPS96hEM5jNOi7fzpSz7z4O51fW//4v//j0vRkIig+bN
f/335kd+/TX9Uf+X/Lf++F2H/86/z1b3q7e/4eD381Nf/9Tl1+brwX9ZZcRejnftj2q8/1G3SbP7
2czVlr/zf/uL//Fj91Mex+LHv377nrfcA/w0P8yz315/afv8r980GZz+n/s///UX5Sf8128PjHfL
+Kc//Ss/vtbNv35TTOPEtXgTbOzJprAcm61GOvzul5wT2BdTs10hDIPCnfOQ5VUT/Os360Q1NWG6
JC7otqXp1DR13spf0U4cgxA919UsVVUNi2TC3/9uty87++XL+OsZ45b4y0tJdc03J0BlSExJRI6c
JOAnTwC0zk1oJcxgZd4QU3GRyJ/lwJDIEJ18MzqttWGAB01Ng09s63hO+hiLytu03UDkde+VZ4zG
qFcGw6Cg7CrG2yK1VpRzodj1FT6pjqGCjnaZMlf31FaLb76iRCtGAbhXdZeKsykpxHcMyNEVAxJt
DMNpxsCiIH/yEfbc1kosLlBJdo8CbG85TAr6XKdnlEWSelcxGOOZ5E3W1aiF4IXI285tkmEYixkQ
fYfROYN8TAUeGL+cLqLCSi+CvGGKD44H5ny6yVa4mfUclmL6UQ86Um6XcSFdl+obY0SASQuF9zqd
pF+QMcy1lBz5H6xxwrpVjH3zozUVbTGR3IiWSqBrFoV/Xmu67SwYa19cqOEkPmZdZG0t3m9GsGqE
2PQ6KCeuIHFOqP24Ify2khODh+0U1e3XQR+0MyTBaOjJYZEisBJPmVDXKG9TlqBUc7guxd0klZ11
azvyiwdjzBC3Fgz93GSm5T3lhsVQO2fsn1S1MTYMXIwvnRg0tIb6XgpGD35AZYeq3oZWR1VtbAUk
v5zVhByXUTnDhnzIEIcbZJPupfoZrCqDs8DTkU3gMFn1SVLcF8OorEe34Y1AanPVYzbCGFPW1x34
/XXcjOq2sOzuXNFT+zML4W/b3k9u8lwzMGIp/gcdKfkDqARYbGJ32UOYtcN3RHfNg180SCdy8L+f
djWVy7LMgBIsj/jELCV7FyJEXyPHNLckhFo/Otc2ilNfcYqLMLTVi4bp3ytmyKNqMRMYMpA986Na
TP3dhFyUwPBC/ahrEUbIiXxi37SabahAGpUJ9ImrldqlMzBEGfmWs076sb80W9VcD7jMvmukqZwh
9ukeldjTlvCiROGENawDKpKbHC/ttRiIOZ4MvAVEDHgI/0htMfIesXzWIglwRdYT+ge+ZDMrHZh5
8M8zq29u/b7XNmPeTv7SiUJmfpSl96RkTfBR1QyvXGaeG31K2HaXDV4/daERz0mKci9OkyJyrjNr
TOkYCSuobJx1jKNkpnzt+VhohvZzp1kI0vAREwgVWM+NU42nnkKMeSN1TNUQt+jwSdW6brsEQW0Y
qnzTdvrMPODiVivN6XYKYmfl1wpKYxXfu9lT9eJRnLzl2BfUwwKLlW2K8kb3s/gnuFfyXYmdYoVl
pfwKLdGt3X7Et+fWPG9J0yJjZCZhZArvgzuqwDLE1S+b3GNii88swls6a2NrFbD1ytSoX8PGNU9r
s/dWdNvDjS4S0OwADZ8OAosohhglJisaAkZn+hjUab5C1esGGxyBxjodTLxOZP4014o1KQxIGRL4
HoaEm1+0pgjOiZspPqu+3eI3aRrj0otIzklFkHzPvdy9jTJ2b+V142fidXo5paSOscVZTASovagg
bjQJzgsGaG1bZFUMcp+QvgOk5luigs37nnGVGExSKJ4lrF98DknO9vdbRpeaiWP9mDKrIXI/NO7i
okBgredl7i3FqISCsa9hf1s3QzAuIYuBwRo9QUNmpcy9V1TdvhgHO75S68oHJTB1jbMlGndBBDvO
s67U6mFh0HN8DDu6HKep82+qIxUXcHz9V6v3RcXI5gjr5ygDp5DfCw3/YRYbz3mfVD/bKYmuqAaY
vtY1SCjcwkRzIaP1eghg2HRy+bcxtx00aeAF0VKoJTLV3spRsZWqeA4tw7VPdWiiCwyp4H9awvxV
Kn+r2natguoAXWSJtd3iG5nGKTZhYCM1ZYhsP1aM2kgYpEkYPiPJHGQG1KwkulrnJQ76jRp16MjU
MrHvmkwjigqHj3vKqFPF/VCGLpg2UEnSO+cws/CyOIxUcTu4XSk+AE+pXzSOW3Y6dEkbnQZdoVwx
btjE0SDAlKNy4E1RvMCOLssxTapzfQzp5PAke4LBp+gtb0EYaUYUAPAttLfQKMbkSoYo4CwkOowr
i8MwvG/aGMuI3zLRC9raE8YzbOpXhiggg6/jJLHXvKYTcaJGl7OwdYeeYF0lyFausNKa3YVeG7lG
0ioGshTDMt63c8sPSnsbsAuSZW8PhFAwB6TFnc07QbpVBRRgmkM+rCvDj2ioDaeBpwu8+Euru1wx
LZPgnzUP+js3ka8p6CrbRdfa2CxGRSEYLOScEQZqlCuiHvWPSmsbjwEBwcyrYWLkg1ZBliNytvVL
AykjJGWjgDzj8VmSjMWNHkRiZ0kBtwoQ+StVZ30oGWz4wYzUmNwT02/vMzIKr3InCp6Q27sXqq4j
sq1G1Os6Hjc/RJXUOll3ZdV6TqxVELbJIkld8ambgvLZ0LM2WtRCTTfhVLfnalk7BCBZSvrk+Iq+
rWKz+SDTMC4Svouv5dBaLRRs291BEHQXU9+jhzCIQL3BfDp8cDs7UJlv3Lv96YTSa+vljJtMImfc
xmXtP0HA2jdqkpQPft2VhFxQ+aE9MBU5VBONZxI093yv8EQMxBAhY6Hb7KZTxtjY+C2Duk9VYXsX
TVmnj05VaUh4sDMAzXMXPuQK8+wQGU/tOua+vM6wzH/13EIl/D7wx0sVfc0HF+Zv7Rn0Yvaopsba
1nv9sRzydtuMdaqvFMKrb9LRbJLPHA6QBLRx9lmcTBUjnoSrPPhTMqxqq0H6ZyhJhsphjCDIDPNm
HFjnBW2qRhhNCkGsW2L6OAVauhl9DVGoiZznk+0CpuOJ6cmSUxj0aRhQHQp6MVhmz1B+MAgDfphx
7UO0yIYmkP1VViwZb+o8OZEtiEzp0DrgoRlBw0KBcJPfNxET4hrW8ygq52bIouLJJQScwzAk2cbv
dfUyKKnDlmNjETA6JUyR5wpcKT2zyyajVxaGSTJ5lk4M8Y1smAgIzLMgjZj4EMVjeOaXZkVgOW7F
rc341q2tVMN9oEb9504JMP5kNsXHwvVsRHQ2IwdY5uk0hM7GE+sP5qUhoF64Q+vsyYmbbIM4o1OX
k2I4dzXeOEQedivO+i55cq2A42n4DFh2wsLfapaRbhphRZdRU4RMI4liBnYk6BRIrNoisRq3FZOh
fwjLxy0Or/Xc6j3uHIbsAtko4WWa984DozmiTdMFNmN0hW5C9FKMTGToXYaUlkwGbQMep9jBoI47
FtbDcNBSmTgd0eN/JEccPy2zFLeuBh7akORxy9DqaJMFbvGc+T7FZ+RN28pkOm/uIUvQFM1BxedE
DHYW1gp5bGeejobOFA0lMz96k0sQSQlvlWflZ9AjfVlomf9TcxNmoaVpcp1CeEcLK1CLTRRLiXpI
3aYmgqF1JuaAhhpxOWbtxPTWHmMB83MJCoiZkpoSoGxvfcJDP+SWdL/lKsOxkZTAgJw6aYWSyOCa
ukxIBcRaVnUx9Y9tXoRNPN2GsQXyFSvuUmdyDFV7Z1+H5C3dhZi84XR5AphipvpIzPyfiTbZNplH
CrEENkv0kBl5/SkrTXtZVszGEUQLPooit08tLfK2JASX30JHNVcBDtH7cUzcddoW5YUhmBe63LWR
rx3tQa/2R4f8to/+f26R97rpP/XIf3SNsoO+zcOseczf95t+b0f/+gf975pum4b3oOfe/Y12/f7f
/YDkK7BA+0xb7pxYWLXIXZQdNv2yyg9M8gzJ1e6XDffEIr6V1CDbUnXTcF96/L0F+tUS/P2n+zMY
8eef83cf4AWR2MEOJjj0UUtgABUIzXAdHHgkg9syInZvCRTrRCfhRXVlH4okVbP5df7AGa2BTPU6
agkAX5jRyigfQBzN1A0Bn7q3BDoADMyvbujcebomp3DMawGOPQWGAVoE0+FYmuqwE958fguYSRc2
pwD3h2PZklae2QK87MkX7PGPC+X/cA8omnpi2wBwNqGUlmZZLp9xbwtIfE61uLKROLi6toPn5rUE
kkQ96hAI+8QEfnRMWzcc23JluP/eCmjiRBOa7piOC9zFZTC3PfAWfv2/PgWafmJyyzEAU2UTwM4B
de59fsVyTxjrJwxLdSGlNCHph5ltAclVHrUHdP1EIAbSHJ2rwJD3/sEa2O6Jrdt8+TyKuo3X/2XP
zegpkGm2R62AxS7gK2ang6pbpiX56/1d4FonhuMYoO5CFTpBn7N7DMxjDwJMhGrhmVGZqUxBIFw+
4v4S2FyFtglWJCzYL9V43XUz2gXWsUtgUvRQGNom16CjqrbkdvaWwD0xDMsweScMHkaXLIrZXQUy
+viogyCcE957BuPxJbtEqcnA0L0lsGxWiHoA2gmbxhwfxJfr+f0lgdBOqIq5CH+/DPiBewugqxQE
tAbcBo48I/K5mNdz4B67Ahqn4M31Z2kUCZJYZPYn5ZIpZx3P61O/XshHfO/6ieaohNiaDtgMn/Dw
7At6BZpFUCzXtLn85ArNawV0qSE77uxbJ5oG18vnt1WVfzosAygFHZ2vX9UomWmL5rf1Xy/k928C
nY5I7gEityyXqvDwCXTVE51B0ZrOA8klqJnzKwWP3QKKbp6w910yS/l+tZeTvnf9ESN0ghbB5oFw
fxclzOsYHP0A8iW7ANfCpAAwdCEFt3sLIMSJa5AUxddvEHJpurOrhXUpUTzqHlB090SlutE0yAkQ
EnQWB2vAHlEd1dBlpPCuUp7XDng9lkfcAtoJiIjc/SpfMf/05jW0HUQ7FMIMUNd3j+FL3TmjSlg7
eg8AC2iWScNrmapBY/CmItDcE3ollVOi0xNZQKnzew6PPAWmemIRMwUwQilIofemEhYnPAG8Ehrv
hO2itXo5dTPaBHLi3lH3gHlicdNzx+kmV+JL07t3FYKccABoiTgJ2u41mN0eUI/tCDXzhEg4WgFX
e+mHDq8CTddOeCFMly0An7DbI/O6DF+xmvdfhop+4tiy1VFdIEDHpAA+fAyME14BqiWqAsKJZMk0
sxXAcnHUMZD7HHAQpsiiLXZcKZLcPwYqJQFMEdAZGk0qg9lVhbr8Gx+7BEDAgh1uC0PQ/h+sgKJx
EQiEquAGkEk64NHcNoEcKHTUCiiGSX+owWNzF6omVx6fcW8XKBZFEd+/SQ7gjkuSct15HYSXv9D7
bwIBRipoCwwAYFuWfm/aQxoHi10CdMYKaTSQc1uA1235/hWQVACCRQhh/Km6S594uAccyBK5B0yW
QXYQcnTTvPYA4OaRB4EXEVrYYv/DGUEbyq957xxoqnYiAQK4Zc2xJKk6tyV4LVXfvwuEhXoAG7Em
WAcLQuhwF8ClUDdzH0KW8X+z2wK07sduAQkEQZjBAvDs8TYeVgREF5zIYoBaQHV5K0DL5rYHXjbl
+7cA0gCNESAOChJMGwwzOUTJ9RO5LpRMUOq/35Tzugdej+URK2DTAOJXYdab4e7OwcE1AFRGoQBM
SEkMZwKlOLctwEV95DGQKiHb5Uu2TabGvTDDezehYoMSkNrLgECeCuBzSajNaxccixZqNpQgBa/J
F0wHRHDswSZQoA123ibXAS2cZWl8bGEsVAmHApiruuPwIEo4cG8PgKLwBgoGgCAhoIGcH0wCxnfs
MTgsAOTM0Xnt8qM/oY4QCqedIG4Epx6ZjQffMTgRKKj9By0+Q2boaG0AlKDUQkoJlKALBBU/WAK6
Y5RktEXqC04kXYzz2gOv4r33v3cIwfjsXGS0gMDCb7kxhYKASkAiJBDn8tV/OVYzggP1o9kxCl9U
EfAL3GXERO/4r73LzjnhoUNNKUy6I+lmnR0iqh9b+TJvGywIvBupGNrYPwEhFqiwyQ2BqHInpZuh
RubY657LEIJQgHOAeNEHvSn+oY6oCBASoiTiIKCZm9tVAGZ77IuHEoprUHf5pv8CCkIqQOA8t4WF
TIQaeIY0sXXsLgD03fnVVT4gK8H7d/ggoBWQmOnvktL5nQNdHLsLhCuVUtwDJuddXoaHZQH6epTz
bDb4A95LbX6KQftYYNzERuEgA1ORx4KK7xSBe+8BNDEZXlI3inf/FTefV1XwWqq9vypADcAnI2UZ
VBgFOYMzDo+BfQJ1glSQsyChMpntMq8VeK3Wj1gByBEEUZTFiENlWXTYDbAH5B0AWW4jnJWLMbcV
QPF05HNAj6frwIEAwyrHfVf67R0DBUUNLLkJBqDLUA5ejbmtwfGqUfTjUIAcAz4goI/cVntLQM2M
oYoTgFAAfgRafW4rIMl9Tub7zwGCCPRA8gRwCfD/5aO/twKKw3MgKAoBBgX/sZPUzOsqeG3a3r8E
PIg29B8VEa0yXJj8gXtLAHHAREe5QaCJVckVzW4THN0eQBJiF+MIvHpJ3mhGFJtdQCVAvSRFZC8v
5rx2AQ/VsSdBQr8Ix6R50MEv8UZFKi1XrsF1AZEuLwTdnN2jeDRdbtAjUfxjnKJDkoaSw8uA+5GT
gsPANSR1MMPS8Hh3qdRE8OQD/7p/AZcY+gndIW0yv/pSNsztLnhVcbz/NkQUgVEGgZj0FgKLQIcc
XIcKKkIyTUBTQNakdGh+cAkCyCPvAhfbgNQMAJvSCSEMOFgC/LWye8JY4FjIyee4Aq8V+/u3gYAu
B///Hw/pIVcKnoTYXmoqNDiEORIE9rGPIr4yIkZVXgTQQeBBad7fKwukxRYujvYJKe0OPp4dbGgd
eww05wR+jO9YN4CM/qSnVmyeTALjDeBjlLS7wmluVcHRaAnSGYkGODx5PIuqzGc+2AVIzqHT6ZRe
nCfzQ4xe6dv3XwXwxb+jZdJmvbMQ7S0BJlyTW5JyAKe1vA9fdt2MGITXxvX9KwA8TocES4Kq/q98
BTJzgscSzfFMgdNXt8f7V8DEXUgHwG3IGshQhcMXkdpYPhZUxuQuSIvN7NRTpKEcWRNgsHR571zk
8y8aucP3ALUtpgI2iA62KGmk2aElmACPXALOAV//q83wjbOC3CTuAbk/AArEqwN3Zq/B8WpaTFZg
5lxyxOtQFkgy5eA9gEA7kZUztyA0C3jKSxUyo8uQWJQjdwFNkLRactUjl5Vu6sMlMHHakeALnPhK
Ms3uLqB9O3IJpKsWsTD6KNJXXsM19p5E7gKmdQCsIiRDZTO/BB6ojSNXgNOuEzzxO2z6J9zQtk/Q
z5FLQlaT1BfNT1aOvO3INQAuQUKGnVTWPw5mszcvgoGS7pVBmqPxmpfq2AWQ4DBh7ex0iYypb1Rk
rI/tIKmge0Jg/7I+M3sRjs7iQkQFaKg7KuoKqBI6xsPbkD2Apl7qqWkiX2UHM1uDozW1fM9Ix7kC
SBiRwgp51g9uQ9bgf/RHM4wg4BU78iQgH+EeACHHPCDVVOJwCWRYlYsXjVYa1ak0G+3+vBmVBbso
QTbm+1sEKZqlPyaCRCrr37Iorosdz9rTlryU4zNaAeCuIzcBMTyOxAy58ZwXh8XBOdCpnkkhkikE
kkibYyibe+wSyHNAh0yWsY2qEh3J4ZNoAShJbzoqvD96qLndhi8w3vvPAemEfM34jN4eAUg2rPfS
YsVWk4Xz7IhEJKJHHgFpv8dgb7G9DcpfqJKDIwCujgVRmq9+bx7mdg/ytz9yCUzJF+Msh0Payave
9MkyqgXFBTJD3or5CY6JDD3y80s6nZse9RA1wWvU1l41gCbdxV1HrUjnRFLF/NwlREccuQQgRRIj
oC4EFSOrV6qH9paARDpTeit+92DNL6CUKuXIJWCbu1gMidpAv/1qpNpbAth0UAQyOAATd3FkM4TL
ZDt3VEXEhU/XA5dKabg774etAeIi9IcyvpGzAOU6P+k99NeRSyAFVLiswESRE2qQyocnQTqtqAeo
C6FYOCgztFzqr3zG+wsC6j7wFlJnQAloFKFND24DtJhYMuVtKYBPZdG0W/M5Vcav6sf3LwFlATUh
cKlUHMoVONQUYEule8agY8gMTwD2+VVGr2qfI5ZAamcQE2It30kJpZt570LElkokDYUh8iokF3Kk
38wK46NTCKQNx0AswcsHMIjx9LA2lOoifNlk9aK32ElyZ7cEr0fz/ZuAjY6u6pehzY58NCXLTG30
e5bjzHbB0WyyQvSQxk53+KKh015c9nsHgfKZBwObCtDyzp48O6iEKMkjX0VTh1EnfgndADFU8AeH
J4EVwHgug81lftNLcM/MtoFMEDmqNlKgUGQcIbHEJsD5S/zQ3jYgwo/gUuJsX8I45qgtwSN2NI9E
Yh8uFAsh2Z87JQ4KFhXQRHLuBbGG84svJy/lyG0Ao4zPAmkRUkKTmPI38nPJpsrtgdrw9aTM7k2w
jmXSSGZGbcmFDyjGpbfDhvcOAqAiPTI9JK5FWT/PsFmURf1RlwHKAfAS0qup/8CQ/zTTxVF5Muig
4BH/oFvndiEeixkodMx0CRx2rhWsJm/ZRAXXGiuELRMXs6yRZygtcI69DhS8iXRJSEt3WeYktfIT
9w6DYssYXxgWmkYk2sx9mF918MrtvL9IpDogpIvjIM3IcmrD4RpIxw70Cs5NrsRZOvbB9Y68EKT9
jvfAYHrT7jp4KzGhhER6C360qxx2FtZ53QeoQY9cAgTYRFMgnoArgDwlqebgJEgyCTYNSxIy/ddX
Y2ZLcPyIH15/4rpoEjgL0pp1iBpIxR3QGhuB5SHaQLyU5TMCTiDDj9wF4Gcyp4fINpt+4SWmdP8+
lBgi6Bk9Jc6snQhj9wfOaQ1ek+Tefx8CkAGmAxNj2gck4dI/PAmMwuI+lKgR18UcJXc4SI7dBv/N
3dUst3Ec4VfZ8iXJgRUTtmLrEFcREERRJBiGoJSKbwNgDIy52IFnd0mDp7xGzjnlkFveQG+SJ8nX
sxhrexYCSPbYpH1RFQjo296enp6e/oUUULkyvEfIM6FMEsYCcp0g6gw362bMTxPDfEZSAAEWsgAD
XlCqjVsCErEbbcBZgMbeX3+JFANcFqiit3ncM+IAhFPKAfTsaiadxSn4BwgovUANK0JKqNGEM32T
2fWMXp86L4nuCKhWh2eMurNA4cE6pCBdSxPiikA9zanDS9OwrLmWPSMOhJvb4xUhNfVGbjkS7nAS
IIZOfqgWC5B7Qa0ccGH+2NbimZkE4hY2mHdGs1ww6MLPN40vSdTmCG1uaeofginIxXl21wNccYUb
AfdEqEF4AiDuIYegJQWIM6FkCfmoEASqy3t+ibeoNBeygPwF8Igg0+pjJk2LBcQAFC4iPxvJqT4N
49nFk0J/4ccrAwy0wduT6xAl690hsMi0QcopUvFQmPZyk5r7zJSBuIcLCtMw7QQtuzcjbaK8U3AI
zc5wQcBxAZnzE3GeGQvEUw7AApyIVIiy6d/Bj4SDlxj5Al0Bq6CZBfL8irXRdEOoDSjVBLF1vCPq
znznBnYsUj0KEjAQcEFZvx/945/3nCwDsXGEWmQU6qM0C0O+qFw9mguOWRhIMUDRDtILULSPXzYX
knvx4B4/+mnK+mBh8pmfr2506ecZN6PD9/4gJB53ATZzxf3wcBpzzH55tV7pBrsZMU6fv5nauqjc
+lLPjS384O/Wl5Tg3PrIflt2frx5d0/V5lntPw0LDGYPb8oIC9+EP74x2ik3Xaz9F+vNS52rJYa6
HxUVvqrMVH3WelmsVPhIT/7zZ4zUtggznv006Zz9tbUUgaKHf98iDlcNdGFjUJ9YCnCoAL87nOXL
YKda/RqWalg7VRq2ThgosWOdypZu2ykD37lo/X0QBJwz1Tqs/4aX94XcKlaUgxXT+0DcmAFwPckQ
wVW70gHD73SaXB7+8LjXP7euWmRHSx0zFmNeKGogYm1dVk7lkSCgm5yQEWNbb6cZdeU0HvXTNG/T
Sr+MKmjYeR9VUP+qtPJAFWrGdjpNSuMr0Hqje27KY6d1katiFqBI2qkxtxR4pH80UxtwmtOyIzEP
p3esTFFlFzi9nM5AdjYyP9Qad632kzBOI3wMe/XhT3pXmErPsnGlKg2t2fCD3gNJQOHj49EHwMOO
3aoPsG9xP2weuOUJ91XhA+XMZIJzLGA1igxxPIQrw98+if+EG9i/v3QDt+mnl4RV1v7TkA4ysaXU
17m5YwcFXR4+uXL33JMDW1Yqu4zOX0p3lCIP82ys8hs1sy6AkVBQ4Y8U+rjGPlmqnGmo7tFef9S5
9+TGG1vMyMoJJDZSnGCDn4PBTs1rRjFubeFBW7bGPUm+gKpeclhKSdnN4m3SuUNmm3sM2yXDtkzv
+35DDXGTxssc3st4bq1ex4Bu0//zbTi1cDgBAi+9LMB/uZuzjU9rl7U7WK9czSSMqqalqMfqTuH8
cGYVsBrZ3SsK+wk+cZFapwCclN6T0imdBxxPK8WIxLBO/RBQPCg53aWgb62bRSygGJMU9rS+VaYK
OJ5aKsWWwp7piSq4jQIDWo77l2XEA0r+kxL7V4Xrf4DxLKD0GSnqWNUzkx05NYluKVTOIgZfuwiV
emlIUTcWINGcDZfGdQzBFIf933RZZX1VXAd6iePoch0+Pv4U+rteaqYp0SNVjnpscVvI3mgzX1RM
Y6LIOoXSPJrU2agu+emJiALF2OTUX9XFJDsp6cLDiEcdNPK+0UoXaa1IboVvcq/It8+74ebk/WXO
a2rmJT+vucOLOfOeyu+YQ0vyfZxA9x4VsHYdkyfk60h1wxF5XDitlF4mhcWFYm7qZQDyuiDBpu3b
Eoz19+U32t3pub0xBWMJFYUnIF5FZlTXE1c/+ALQr/M5rrKMXArVScl9pYulckzvplCQJ07H/hTq
tyWldlhWNtocNHdECju409NFdqlX9SQ304BHcketAKTor03Ht0QVGmJY5azepsa7ftT6weL2Gqb1
VAciiRM0bFBK8rGZwN0TGVbU3UQMXGtXlHodkIjgFCflsXYwLjlsCj7A38i5SwV8UiYMnFUV1xCH
1HFaivumLqB6GBP8nC4p7sm0oyN8M0wxbqVyTi1VhElR32oXCRiaSSSAhR05Umtuo/pMQinBZ6q6
iaSBeimJYU21qGMLxddKSpHHub1R1zHJCXh8ZqDeK12UlY68JtRZR0r2Wf2jXk5s7eYBi7SP79gi
hR7ZfAaeMFyq+pfjFioKS1AlvRiWdHuA8UygZh1S1HNdLbTrXFZ8nqUY27pbxXVFiqP5gq6Hs/Dq
nhOU8yil9gLB03quuHMqRZjq0uKU4xvPl8pICaYdrWPgwwQCPPZa05mCxdaQhS9n8ngVuVZ9iriY
EzcK9zrHZKLXS6COx7d6xg+PXgrP4vjWVHfNrgssJTH2U1+lvHh3Td5rZlz6+Yli3CZWeWqK+czy
2yOlcknh38O4mkLuBsj9CGieJ9TDXAo+sgUOKD13XKBTXG7G2sXeRir+kVIM/5HO7HcwXph77RAD
6hP4K5o8kZGa6ll84UPb2hT23KWdXquc6VLUanyBZqly3pza0t6wlcTMHhRIvNwH/XTuNEqYYnG0
TfRqh4PsaYJfx9q6OT+raBiqVJwv6zLOoKJ0TSnsVe2u+bUUmTn7YJ9OCii9TSoFOyTmyVyqc+Sb
Mcs0gaFwVMxh5oW1pJNg7/beH9Ls26q8ReC8DUtl1lI57MMMY3qayjXFoLWri5kJQMQCSvaXwg4W
itlJ3ZzD+sH+rODboxML14lsYLF6gVQinEoTxYQTaPb7V5eDPwQwD51A2AbISXaWB0+/TCAXA7u0
zpZtcqm7oJgTAPCJXT6BttjqWk0R3Ruolc7eazdj1uT+sNX+jfjqe4M7fcWEm2aMSjkznK9XVYAh
6aDh6WLQH5B3ZKHi8uy4hmnN1AcVl4gf4EzlOGwKG3JYLYxdcc1MfRil5F5hhx+rZWT2fp3AsjtW
E74JqbmKlNzjRaTx9xuK+wW4Kwh+GKuU1sGH/1Y6m/3u5MYax3adH30thT/VxZpJ75Y09vrB2v/M
TGIDAJ385At3pktbLdg5AjM/Aa6ZRFygyQVS3o6QOT1XJfL9Ahbpn8MUxwg82LaquDgkuRYjlfKW
6WDfi0zOiTwCTbCLRzhIp7FXNYHuHaka2jf2z2GmR1jFxyfHjOwdaUnkjgcsLxEpIrXnBjY3Q02h
2D0qPy/8WFmpQDTK8qBvylLVjOpugcfD1c8lLHpetIAG3OEpj1+9TV1Kp0YJpcUJwMkbxV3Nvm+O
lNNjKlpQ2Zm2kQeQZlKIweHHjut/UvhzxnWUZum7RkipvbL8CuIr8KWg4w//stmVXX74t090uXAf
/lNMDa/jQktjOa+RRGZijwk1kJa+wJUq7mJlh05TcuB3884uTBEP7cPDgzSi7LUqmSHQSxFbRCmq
iazYXooSiPGtujNxjArV6HIuf9sxu3spgoDfmuVETW7ZOYW+SnJ6GyXa3eDUxWW3KD+dlw7l5L/J
iuvv5rgIGZT9ME9VAl11hFDWRJnvOfCLfSu8/5J15JBdzO2RBJYkEqHnuZrpchEoJLMsRbbJaK0o
3Y/BpiB4UceLlmBr9uFd1MxOpy49uzfl/iWDJ21iZ3zNUpwDY2eyM2Sws9triksmWgJwf3CKgwX1
ZPPslP4ZH10GpnrjP4VleoJs40JH1sEhzfmVrh6Q+dKhyaQc9a1acdXgp5BKaT1du/n6LlZn6B0q
J7gJj57ayCeHjjty7OZE3IKdYEufohjsetFlSYJ9faa4GxvjHOS8QABa2c4WeZGAywj4I3wUyXIK
026k8pm54cXafnaWVJwBrNbxnk7hvT7XK37RPKSJHlJyL5RD9kC+LUH6MEXA+AKpih1BTpHLfIFu
PWa1ghu/DFzwx//nCaRujNwYtYLaYMjUCFXK7quF6l4oqE+4GFh9b7qcxsCiFNAGnpmA09hYKSjG
jZDMwlg60CQ3POvxTp93dxO9hR00qE3K6fdGVyjZDkCeHylU3UmFOPFqsxHb6NQFLwHdp3WhyoVx
256A9tMJ7IPxCmWP+XqbLsHo4BR2zcjMZsinGqqyanOoKUr/9MpCQ/zUvnVXafd4Ya4tTPQtLELn
IYxFTeBf8eeDyk7hrc7/949/ltdqTf0bZnOmbNDWAt3h916u99vxVwaR6wNEYHjYAX3Xqb1gYOLj
N9pYw5a/rretOeojv/Lz4qQ77pW9ntnsj9mVusZlz/BuCTRo4EWKYtJTVRtnWIkXtWfEtOMEFt2F
OsjNwXRh1EFZ1oHtzU3CPyPBUiPbd74FOYHqOFOrahEZHw1r9qrqp3P/II7bdK+RZmq1X4E2ys/S
HebI1RPFVi98ePzeRG8+g5Yl3sPdV24C93wA9adW+CB5wrw2OU/vSmEmEbVoPMMsuxTZrJTx0FcL
NFxh0CkaAJyrG4Ww2JajI8Vtc6DWqD3YpmVTmDSDSPZokJVcaS9NEbUlSmFkvLIN7vZsqZ39DO9p
BaDNWdw9LUVZymvAThcH6H00Qw+ymseaUsRP36AbCfMDYrKCfB3fYrNEy4gZR3LcDTtGyqHJZie2
niK7jooFSgqjMlsRk4fkxF+gkLay1HaLB7No9qt044yr7NRUVenV9rm+MVxVpbgK4BFn9ZR7VTDQ
XU77FWqNzEzNPO1XdqKi0G2KzgGUK94wZwDBtOU2pdhL0UsAXHpvUN6NHoIIifp82EY1dHwOKdKO
+sheMeUCj0Te/lZN30uxKd6Ndz4hgfz2baGinLdeiqZxAzR2g5sxCKm3YFIky4wVN7x6XyXQbk3r
ySEaf6AcquY7OEWzhAYfZhKytHO9XLe5gq7y4ePjLTsIP6lmXjP3xecvU3gyN9g80x7j0vZ34myb
4sNftI9OzzfIlV4lcF//eDzwXt9PVfRBvWnibKD9tadPtxBNN+Hf4EK4OYkGj2Gm8Jn1ET+JOhyk
KD3sO8qNCYqGtDFNRvko3dt6vu93Vw3g1WeOsBQ+sIHNbZzlnsJjO5zClufdUf+U4ObUWMZUohDl
u+9PttnP4Ncqv6aMpm1W01cJ3JvHNXInmJsBTjS5XIzhLoXTnYkGZknJgSn+BR8JO0APacKEVJIv
tKsDivfzpSiBeOfqmNheih3yHmmsd2iNzRautz/l/ZHHwLb/1prysHGwTXOt3Df/BwAA//8=</cx:binary>
              </cx:geoCache>
            </cx:geography>
          </cx:layoutPr>
          <cx:valueColors>
            <cx:minColor>
              <a:schemeClr val="accent5">
                <a:lumMod val="20000"/>
                <a:lumOff val="80000"/>
              </a:schemeClr>
            </cx:minColor>
            <cx:maxColor>
              <a:srgbClr val="0070C0"/>
            </cx:maxColor>
          </cx:valueColors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0</xdr:colOff>
      <xdr:row>19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F93FB69-D79B-4684-B1D7-4606BFDEC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312420"/>
              <a:ext cx="4800600" cy="3360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2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D75C95-9B54-46BA-8B49-BF3CAD07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9" xr16:uid="{3094AB4B-B253-4C4B-975A-9181CC9CEFFC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5" xr16:uid="{CCF2F6DA-7665-496C-9590-D7D5A415DB4A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" xr16:uid="{349C8F09-68BF-4C45-B97C-65FC7313013F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7" xr16:uid="{FD718D1E-3B70-452F-B4F9-59DA9C484B08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" xr16:uid="{04769459-7927-4406-A56D-F7EA16EA9EB8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2" xr16:uid="{B7B21853-0730-4B8F-86EB-ED53C2FBC630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4" xr16:uid="{088E54CB-1A1A-4D7C-B080-A77A474E708B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F147C12A-6D61-4757-B093-F2D72D31A3EC}" autoFormatId="16" applyNumberFormats="0" applyBorderFormats="0" applyFontFormats="0" applyPatternFormats="0" applyAlignmentFormats="0" applyWidthHeightFormats="0">
  <queryTableRefresh nextId="3">
    <queryTableFields count="2">
      <queryTableField id="1" name="Country/Region" tableColumnId="1"/>
      <queryTableField id="2" name="Province/Stat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45ACC47F-51E6-4A6E-95CC-3DE9CD1477A3}" autoFormatId="16" applyNumberFormats="0" applyBorderFormats="0" applyFontFormats="0" applyPatternFormats="0" applyAlignmentFormats="0" applyWidthHeightFormats="0">
  <queryTableRefresh nextId="7" unboundColumnsRight="5">
    <queryTableFields count="6">
      <queryTableField id="1" name="Country/Region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3" xr16:uid="{A74E342B-EB1A-4EF4-A279-7FF896E6641B}" autoFormatId="16" applyNumberFormats="0" applyBorderFormats="0" applyFontFormats="0" applyPatternFormats="0" applyAlignmentFormats="0" applyWidthHeightFormats="0">
  <queryTableRefresh nextId="11" unboundColumnsRight="5">
    <queryTableFields count="10">
      <queryTableField id="1" name="Country/Region" tableColumnId="1"/>
      <queryTableField id="2" name="Province/State" tableColumnId="2"/>
      <queryTableField id="3" name="Lat" tableColumnId="3"/>
      <queryTableField id="4" name="Long" tableColumnId="4"/>
      <queryTableField id="5" name="ID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70BCB45D-B949-4FF1-BF34-AB6052F63A84}" autoFormatId="16" applyNumberFormats="0" applyBorderFormats="0" applyFontFormats="0" applyPatternFormats="0" applyAlignmentFormats="0" applyWidthHeightFormats="0">
  <queryTableRefresh nextId="12" unboundColumnsRight="10">
    <queryTableFields count="11">
      <queryTableField id="1" name="Date" tableColumnId="1"/>
      <queryTableField id="2" dataBound="0" tableColumnId="2"/>
      <queryTableField id="3" dataBound="0" tableColumnId="3"/>
      <queryTableField id="7" dataBound="0" tableColumnId="7"/>
      <queryTableField id="4" dataBound="0" tableColumnId="4"/>
      <queryTableField id="5" dataBound="0" tableColumnId="5"/>
      <queryTableField id="6" dataBound="0" tableColumnId="6"/>
      <queryTableField id="11" dataBound="0" tableColumnId="11"/>
      <queryTableField id="10" dataBound="0" tableColumnId="10"/>
      <queryTableField id="9" dataBound="0" tableColumnId="9"/>
      <queryTableField id="8" dataBound="0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D854F21-7F24-4AD1-BD44-F1CCB7912B27}" autoFormatId="16" applyNumberFormats="0" applyBorderFormats="0" applyFontFormats="0" applyPatternFormats="0" applyAlignmentFormats="0" applyWidthHeightFormats="0">
  <queryTableRefresh nextId="15">
    <queryTableFields count="9">
      <queryTableField id="2" name="Country/Region" tableColumnId="2"/>
      <queryTableField id="3" name="Province/State" tableColumnId="3"/>
      <queryTableField id="4" name="Lat" tableColumnId="4"/>
      <queryTableField id="5" name="Long" tableColumnId="5"/>
      <queryTableField id="10" name="Date" tableColumnId="10"/>
      <queryTableField id="11" name="ID" tableColumnId="11"/>
      <queryTableField id="12" name="Deaths" tableColumnId="12"/>
      <queryTableField id="13" name="Confirmed" tableColumnId="13"/>
      <queryTableField id="14" name="Recovere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8BB5E1-A5AA-454A-9187-4DAB082F77BD}" name="T_Cruise_Ship" displayName="T_Cruise_Ship" ref="A1:B2" tableType="queryTable" totalsRowShown="0">
  <autoFilter ref="A1:B2" xr:uid="{86195AAD-3E3F-459E-AA55-734B26DCDF03}"/>
  <tableColumns count="2">
    <tableColumn id="1" xr3:uid="{5021B5B8-D66F-47F8-9E0E-E77D281DBB06}" uniqueName="1" name="Country/Region" queryTableFieldId="1" dataDxfId="42"/>
    <tableColumn id="2" xr3:uid="{A69C8DF4-891E-40C5-B523-81F9D0AD26A5}" uniqueName="2" name="Province/State" queryTableFieldId="2" dataDxfId="4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1B18C13-4231-4AED-82AB-EBD89EA7C263}" name="T_Australia" displayName="T_Australia" ref="A1:B10" tableType="queryTable" totalsRowShown="0">
  <autoFilter ref="A1:B10" xr:uid="{2E064F6A-72CC-40DB-A04A-C6F61A77781C}"/>
  <tableColumns count="2">
    <tableColumn id="1" xr3:uid="{29CC6680-1680-4ADA-B2A2-46CC66C4D67B}" uniqueName="1" name="Country/Region" queryTableFieldId="1" dataDxfId="40"/>
    <tableColumn id="2" xr3:uid="{D4CBE701-000C-47F0-8471-FBC27A19FD5A}" uniqueName="2" name="Province/State" queryTableFieldId="2" dataDxf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618B459-0ADE-40B5-B871-1EA155C46FD9}" name="T_Canada" displayName="T_Canada" ref="A1:B9" tableType="queryTable" totalsRowShown="0">
  <autoFilter ref="A1:B9" xr:uid="{5149926D-DA26-46C1-ABCC-DF5D8F5F635A}"/>
  <tableColumns count="2">
    <tableColumn id="1" xr3:uid="{186C94A2-95C3-446B-AB11-D21B1F0EDF92}" uniqueName="1" name="Country/Region" queryTableFieldId="1" dataDxfId="38"/>
    <tableColumn id="2" xr3:uid="{D350D0AF-E07A-438E-8FE3-367D72A62E76}" uniqueName="2" name="Province/State" queryTableFieldId="2" dataDxfId="3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B265C48-F529-41CA-85E2-3D3CA749DEAC}" name="T_China" displayName="T_China" ref="A1:B34" tableType="queryTable" totalsRowShown="0">
  <autoFilter ref="A1:B34" xr:uid="{BD6D4C59-CB93-4F42-AE79-9FCBD0D6E8AB}"/>
  <tableColumns count="2">
    <tableColumn id="1" xr3:uid="{F3DB4FFF-3C8B-4074-BF5B-A24759BDBADA}" uniqueName="1" name="Country/Region" queryTableFieldId="1" dataDxfId="36"/>
    <tableColumn id="2" xr3:uid="{1F0ACE25-7D31-411C-861F-5BA1D78EA16C}" uniqueName="2" name="Province/State" queryTableFieldId="2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D1DAFA4-F9EF-4610-9DB3-B728F46A501A}" name="T_Denmark" displayName="T_Denmark" ref="A1:B3" tableType="queryTable" totalsRowShown="0">
  <autoFilter ref="A1:B3" xr:uid="{A001EFA6-357D-48F0-92B7-10B6B48CDA49}"/>
  <tableColumns count="2">
    <tableColumn id="1" xr3:uid="{8DBAC87B-3FD5-4D71-A2CD-4FE9124B947A}" uniqueName="1" name="Country/Region" queryTableFieldId="1" dataDxfId="34"/>
    <tableColumn id="2" xr3:uid="{2369B583-9F46-4620-914B-D018C176D787}" uniqueName="2" name="Province/State" queryTableFieldId="2" dataDxf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0E4DFF0-EA43-4601-91A6-6D4D67591BBC}" name="T_France" displayName="T_France" ref="A1:B5" tableType="queryTable" totalsRowShown="0">
  <autoFilter ref="A1:B5" xr:uid="{9917C759-9BCC-4CB9-9605-3F337048217A}"/>
  <tableColumns count="2">
    <tableColumn id="1" xr3:uid="{17ED785E-46EA-4F69-9663-88C335D8CFBC}" uniqueName="1" name="Country/Region" queryTableFieldId="1" dataDxfId="32"/>
    <tableColumn id="2" xr3:uid="{9AF6A87B-A430-4A63-B6B3-B5D465163D42}" uniqueName="2" name="Province/State" queryTableFieldId="2" dataDxfId="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82974C-A793-4D67-B051-A5E2FB728236}" name="T_UK" displayName="T_UK" ref="A1:B4" tableType="queryTable" totalsRowShown="0">
  <autoFilter ref="A1:B4" xr:uid="{945E6941-71B9-42E5-B86C-9CAF82B946D1}"/>
  <tableColumns count="2">
    <tableColumn id="1" xr3:uid="{0085016C-5AF9-43D6-AA13-89152F90F5B7}" uniqueName="1" name="Country/Region" queryTableFieldId="1" dataDxfId="30"/>
    <tableColumn id="2" xr3:uid="{BA089580-2BB5-4143-8752-C10F40C9CAA9}" uniqueName="2" name="Province/State" queryTableFieldId="2" dataDxfId="2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D340442-E2A4-4AA9-8DBA-DB263424DB88}" name="T_US" displayName="T_US" ref="A1:B245" tableType="queryTable" totalsRowShown="0">
  <autoFilter ref="A1:B245" xr:uid="{30FFF5FB-D5D4-43AC-889A-14BF195E8ACD}"/>
  <tableColumns count="2">
    <tableColumn id="1" xr3:uid="{B5720022-F7BB-42FD-87BB-D1BA5320684C}" uniqueName="1" name="Country/Region" queryTableFieldId="1" dataDxfId="28"/>
    <tableColumn id="2" xr3:uid="{2031E0AF-59BA-4D38-B68A-AA234ABE0B8F}" uniqueName="2" name="Province/State" queryTableFieldId="2" dataDxfId="2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27BE80-D064-49E0-9F40-BB51D4FB2F0D}" name="T_Countries" displayName="T_Countries" ref="A1:F126" tableType="queryTable" totalsRowShown="0">
  <autoFilter ref="A1:F126" xr:uid="{C13827A8-F11D-480D-8B1B-E81C549D5FF0}"/>
  <tableColumns count="6">
    <tableColumn id="1" xr3:uid="{1C1096CE-4C14-42AD-AC8E-AF52059771D3}" uniqueName="1" name="Country/Region" queryTableFieldId="1" dataDxfId="26"/>
    <tableColumn id="2" xr3:uid="{744E8E88-69E8-47D1-AB6A-107D53332E69}" uniqueName="2" name="Date" queryTableFieldId="2" dataDxfId="25">
      <calculatedColumnFormula>Date_Selected</calculatedColumnFormula>
    </tableColumn>
    <tableColumn id="3" xr3:uid="{70F1630A-1D20-4F0C-93B9-78EEF6E3CE9E}" uniqueName="3" name="Deaths" queryTableFieldId="3" dataDxfId="24">
      <calculatedColumnFormula>SUMIFS(T_All[Deaths],T_All[Country/Region],T_Countries[[#This Row],[Country/Region]],T_All[Date],T_Countries[[#This Row],[Date]])</calculatedColumnFormula>
    </tableColumn>
    <tableColumn id="4" xr3:uid="{5A0CC71E-19E5-460F-BFF6-8F7AF74A8B63}" uniqueName="4" name="Confirmed" queryTableFieldId="4" dataDxfId="23">
      <calculatedColumnFormula>SUMIFS(T_All[Confirmed],T_All[Country/Region],T_Countries[[#This Row],[Country/Region]],T_All[Date],T_Countries[[#This Row],[Date]])</calculatedColumnFormula>
    </tableColumn>
    <tableColumn id="5" xr3:uid="{E55FCD68-12FD-42D4-8E49-EFEA38D206A4}" uniqueName="5" name="Recovered" queryTableFieldId="5" dataDxfId="22">
      <calculatedColumnFormula>SUMIFS(T_All[Recovered],T_All[Country/Region],T_Countries[[#This Row],[Country/Region]],T_All[Date],T_Countries[[#This Row],[Date]])</calculatedColumnFormula>
    </tableColumn>
    <tableColumn id="6" xr3:uid="{C0EFFEB8-AEDD-4A6A-A72F-9FE2ED07E261}" uniqueName="6" name="Data_Map" queryTableFieldId="6" dataDxfId="21">
      <calculatedColumnFormula>IF(Data_Map_Selected="Deaths",T_Countries[[#This Row],[Deaths]],IF(Data_Map_Selected="Confirmed",T_Countries[[#This Row],[Confirmed]],T_Countries[[#This Row],[Recovered]]))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721FB27-0913-4766-90F6-EB0D52553A93}" name="T_LastData" displayName="T_LastData" ref="A1:J422" tableType="queryTable" totalsRowShown="0">
  <autoFilter ref="A1:J422" xr:uid="{815BB00A-6493-463C-8DC7-3CB6F77F173C}"/>
  <tableColumns count="10">
    <tableColumn id="1" xr3:uid="{525AA30F-A829-4419-B129-EAE338C6EADE}" uniqueName="1" name="Country/Region" queryTableFieldId="1" dataDxfId="20"/>
    <tableColumn id="2" xr3:uid="{6A83A47E-63AF-42E8-91B5-FC8F904265A3}" uniqueName="2" name="Province/State" queryTableFieldId="2" dataDxfId="19"/>
    <tableColumn id="3" xr3:uid="{F661E5BF-AF02-41C7-A2E0-58B4CE75151F}" uniqueName="3" name="Lat" queryTableFieldId="3"/>
    <tableColumn id="4" xr3:uid="{9F42EA31-3985-4A46-A699-D494045C267C}" uniqueName="4" name="Long" queryTableFieldId="4"/>
    <tableColumn id="5" xr3:uid="{98171C31-582A-4B89-94EE-7DB18EC8DE82}" uniqueName="5" name="ID" queryTableFieldId="5"/>
    <tableColumn id="6" xr3:uid="{D5B9C089-C451-475D-B30D-531C9FE1F572}" uniqueName="6" name="Date" queryTableFieldId="6" dataDxfId="18">
      <calculatedColumnFormula>Date_Selected</calculatedColumnFormula>
    </tableColumn>
    <tableColumn id="7" xr3:uid="{8B3CABEE-5509-469F-9FB8-A7C2BB3FA5F0}" uniqueName="7" name="ID_New" queryTableFieldId="7" dataDxfId="17">
      <calculatedColumnFormula>T_LastData[[#This Row],[ID]]&amp;"-"&amp;T_LastData[[#This Row],[Date]]</calculatedColumnFormula>
    </tableColumn>
    <tableColumn id="8" xr3:uid="{28F755BB-240C-4142-A5A9-975D45B90A4F}" uniqueName="8" name="Deaths" queryTableFieldId="8" dataDxfId="16">
      <calculatedColumnFormula>SUMIFS(T_All[Deaths],T_All[ID],T_LastData[[#This Row],[ID_New]])</calculatedColumnFormula>
    </tableColumn>
    <tableColumn id="9" xr3:uid="{C91BDD9C-2CBA-45E4-8747-C9F234CBF123}" uniqueName="9" name="Confirmed" queryTableFieldId="9" dataDxfId="15">
      <calculatedColumnFormula>SUMIFS(T_All[Confirmed],T_All[ID],T_LastData[[#This Row],[ID_New]])</calculatedColumnFormula>
    </tableColumn>
    <tableColumn id="10" xr3:uid="{3077941F-AF0B-4C15-9A4A-B46A93D88FC0}" uniqueName="10" name="Recovered" queryTableFieldId="10" dataDxfId="14">
      <calculatedColumnFormula>SUMIFS(T_All[Recovered],T_All[ID],T_LastData[[#This Row],[ID_New]])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CE43D-1CDB-434A-9F5B-184BCCB654D7}" name="T_Dates" displayName="T_Dates" ref="A1:K53" tableType="queryTable" totalsRowShown="0">
  <autoFilter ref="A1:K53" xr:uid="{F0E32766-B0D5-40BB-86B4-F407CAA2FB17}"/>
  <tableColumns count="11">
    <tableColumn id="1" xr3:uid="{CE2E0770-8A0D-46F8-8683-571BD13818F6}" uniqueName="1" name="Date" queryTableFieldId="1" dataDxfId="13"/>
    <tableColumn id="2" xr3:uid="{87509835-C6D7-4824-94D8-FFF73544F855}" uniqueName="2" name="Country" queryTableFieldId="2" dataDxfId="12">
      <calculatedColumnFormula>Country_Selected</calculatedColumnFormula>
    </tableColumn>
    <tableColumn id="3" xr3:uid="{C956F797-B9DB-4A4F-915F-64B62D5BC08A}" uniqueName="3" name="State" queryTableFieldId="3" dataDxfId="11">
      <calculatedColumnFormula>State_Selected</calculatedColumnFormula>
    </tableColumn>
    <tableColumn id="7" xr3:uid="{E7E1C3F1-CF8C-4676-BE56-F65D3E71E15B}" uniqueName="7" name="ID" queryTableFieldId="7" dataDxfId="10">
      <calculatedColumnFormula>T_Dates[[#This Row],[Country]]&amp;"-"&amp;T_Dates[[#This Row],[State]]&amp;"-"&amp;T_Dates[[#This Row],[Date]]</calculatedColumnFormula>
    </tableColumn>
    <tableColumn id="4" xr3:uid="{36E1A534-7089-4755-B6D1-2209E4956885}" uniqueName="4" name="Deaths" queryTableFieldId="4" dataDxfId="9">
      <calculatedColumnFormula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calculatedColumnFormula>
    </tableColumn>
    <tableColumn id="5" xr3:uid="{F62844AB-5FF1-4A50-883A-F52D6E210869}" uniqueName="5" name="Confirmed" queryTableFieldId="5" dataDxfId="8">
      <calculatedColumnFormula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calculatedColumnFormula>
    </tableColumn>
    <tableColumn id="6" xr3:uid="{B7D64DED-8A39-4DA2-B65E-7D190B2010B3}" uniqueName="6" name="Recovered" queryTableFieldId="6" dataDxfId="7">
      <calculatedColumnFormula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calculatedColumnFormula>
    </tableColumn>
    <tableColumn id="11" xr3:uid="{F1776B6C-8429-4DCA-A158-3AAA17F615A0}" uniqueName="11" name="Year" queryTableFieldId="11" dataDxfId="6">
      <calculatedColumnFormula>20&amp;RIGHT(T_Dates[[#This Row],[Date]],2)</calculatedColumnFormula>
    </tableColumn>
    <tableColumn id="10" xr3:uid="{4CC21C27-DB19-4C3F-9E37-D04A6A944BD4}" uniqueName="10" name="Month" queryTableFieldId="10" dataDxfId="5">
      <calculatedColumnFormula>LEFT(T_Dates[[#This Row],[Date]],FIND("/",T_Dates[[#This Row],[Date]])-1)</calculatedColumnFormula>
    </tableColumn>
    <tableColumn id="9" xr3:uid="{6F438B48-5679-4D83-82AE-9D5B6D0D5EFE}" uniqueName="9" name="Day" queryTableFieldId="9" dataDxfId="4">
      <calculatedColumnFormula>MID(T_Dates[[#This Row],[Date]],LEN(T_Dates[[#This Row],[Month]])+2,FIND("/",T_Dates[[#This Row],[Date]],LEN(T_Dates[[#This Row],[Month]])+2)-(LEN(T_Dates[[#This Row],[Month]])+2))</calculatedColumnFormula>
    </tableColumn>
    <tableColumn id="8" xr3:uid="{F3CDC442-243E-4F77-874F-EDC2FCAADF7D}" uniqueName="8" name="Date_Formatted" queryTableFieldId="8" dataDxfId="3">
      <calculatedColumnFormula>DATE(T_Dates[[#This Row],[Year]],T_Dates[[#This Row],[Month]],T_Dates[[#This Row],[Day]])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E25939-6077-4C80-A343-B9A9ECDA0437}" name="T_All" displayName="T_All" ref="A1:I21893" tableType="queryTable" totalsRowShown="0">
  <autoFilter ref="A1:I21893" xr:uid="{82DA8569-5C54-46D8-81B6-5B60E2B8D4FE}">
    <filterColumn colId="5">
      <filters>
        <filter val="United Kingdom-Gibraltar-1/22/20"/>
        <filter val="United Kingdom-Gibraltar-1/23/20"/>
        <filter val="United Kingdom-Gibraltar-1/24/20"/>
        <filter val="United Kingdom-Gibraltar-1/25/20"/>
        <filter val="United Kingdom-Gibraltar-1/26/20"/>
        <filter val="United Kingdom-Gibraltar-1/27/20"/>
        <filter val="United Kingdom-Gibraltar-1/28/20"/>
        <filter val="United Kingdom-Gibraltar-1/29/20"/>
        <filter val="United Kingdom-Gibraltar-1/30/20"/>
        <filter val="United Kingdom-Gibraltar-1/31/20"/>
        <filter val="United Kingdom-Gibraltar-2/1/20"/>
        <filter val="United Kingdom-Gibraltar-2/10/20"/>
        <filter val="United Kingdom-Gibraltar-2/11/20"/>
        <filter val="United Kingdom-Gibraltar-2/12/20"/>
        <filter val="United Kingdom-Gibraltar-2/13/20"/>
        <filter val="United Kingdom-Gibraltar-2/14/20"/>
        <filter val="United Kingdom-Gibraltar-2/15/20"/>
        <filter val="United Kingdom-Gibraltar-2/16/20"/>
        <filter val="United Kingdom-Gibraltar-2/17/20"/>
        <filter val="United Kingdom-Gibraltar-2/18/20"/>
        <filter val="United Kingdom-Gibraltar-2/19/20"/>
        <filter val="United Kingdom-Gibraltar-2/2/20"/>
        <filter val="United Kingdom-Gibraltar-2/20/20"/>
        <filter val="United Kingdom-Gibraltar-2/21/20"/>
        <filter val="United Kingdom-Gibraltar-2/22/20"/>
        <filter val="United Kingdom-Gibraltar-2/23/20"/>
        <filter val="United Kingdom-Gibraltar-2/24/20"/>
        <filter val="United Kingdom-Gibraltar-2/25/20"/>
        <filter val="United Kingdom-Gibraltar-2/26/20"/>
        <filter val="United Kingdom-Gibraltar-2/27/20"/>
        <filter val="United Kingdom-Gibraltar-2/28/20"/>
        <filter val="United Kingdom-Gibraltar-2/29/20"/>
        <filter val="United Kingdom-Gibraltar-2/3/20"/>
        <filter val="United Kingdom-Gibraltar-2/4/20"/>
        <filter val="United Kingdom-Gibraltar-2/5/20"/>
        <filter val="United Kingdom-Gibraltar-2/6/20"/>
        <filter val="United Kingdom-Gibraltar-2/7/20"/>
        <filter val="United Kingdom-Gibraltar-2/8/20"/>
        <filter val="United Kingdom-Gibraltar-2/9/20"/>
        <filter val="United Kingdom-Gibraltar-3/1/20"/>
        <filter val="United Kingdom-Gibraltar-3/10/20"/>
        <filter val="United Kingdom-Gibraltar-3/11/20"/>
        <filter val="United Kingdom-Gibraltar-3/12/20"/>
        <filter val="United Kingdom-Gibraltar-3/2/20"/>
        <filter val="United Kingdom-Gibraltar-3/3/20"/>
        <filter val="United Kingdom-Gibraltar-3/4/20"/>
        <filter val="United Kingdom-Gibraltar-3/5/20"/>
        <filter val="United Kingdom-Gibraltar-3/6/20"/>
        <filter val="United Kingdom-Gibraltar-3/7/20"/>
        <filter val="United Kingdom-Gibraltar-3/8/20"/>
        <filter val="United Kingdom-Gibraltar-3/9/20"/>
      </filters>
    </filterColumn>
  </autoFilter>
  <tableColumns count="9">
    <tableColumn id="2" xr3:uid="{A47FEBE3-5394-447A-98BE-D150B2E14587}" uniqueName="2" name="Country/Region" queryTableFieldId="2" dataDxfId="2"/>
    <tableColumn id="3" xr3:uid="{0F2403E8-3351-42F5-B1AD-BE3ABB7AED9E}" uniqueName="3" name="Province/State" queryTableFieldId="3" dataDxfId="1"/>
    <tableColumn id="4" xr3:uid="{F23987D6-0CBE-4D41-9FE7-2FDCF3853A09}" uniqueName="4" name="Lat" queryTableFieldId="4"/>
    <tableColumn id="5" xr3:uid="{F3B455A1-FC4D-486E-B54E-28D0D990BA69}" uniqueName="5" name="Long" queryTableFieldId="5"/>
    <tableColumn id="10" xr3:uid="{BDBA0BFA-EB6A-42D5-9CA0-C75817935509}" uniqueName="10" name="Date" queryTableFieldId="10" dataDxfId="0"/>
    <tableColumn id="11" xr3:uid="{432D9DB5-D0E3-4315-A949-523B724F1FC0}" uniqueName="11" name="ID" queryTableFieldId="11"/>
    <tableColumn id="12" xr3:uid="{85BAB830-91E3-4088-A50C-71FC685FD5A3}" uniqueName="12" name="Deaths" queryTableFieldId="12"/>
    <tableColumn id="13" xr3:uid="{E63B670C-7BE1-40BE-B532-FD0B044FE774}" uniqueName="13" name="Confirmed" queryTableFieldId="13"/>
    <tableColumn id="14" xr3:uid="{6CC22100-79E6-4C39-AA49-DC5485887A13}" uniqueName="14" name="Recovered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CSSEGISandData/COVID-1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45340-E0B5-4353-932D-634AE6DA35DF}">
  <sheetPr codeName="Sheet1">
    <tabColor rgb="FF00B050"/>
  </sheetPr>
  <dimension ref="A1:Z58"/>
  <sheetViews>
    <sheetView showGridLines="0" showRowColHeaders="0" tabSelected="1" zoomScaleNormal="100" workbookViewId="0">
      <selection activeCell="B9" sqref="B9"/>
    </sheetView>
  </sheetViews>
  <sheetFormatPr defaultColWidth="0" defaultRowHeight="15.6" zeroHeight="1" x14ac:dyDescent="0.3"/>
  <cols>
    <col min="1" max="1" width="1.6640625" style="23" customWidth="1"/>
    <col min="2" max="2" width="21.6640625" style="23" customWidth="1"/>
    <col min="3" max="3" width="1.6640625" style="23" customWidth="1"/>
    <col min="4" max="7" width="13.21875" style="23" customWidth="1"/>
    <col min="8" max="8" width="1.6640625" style="24" customWidth="1"/>
    <col min="9" max="14" width="11.6640625" style="23" customWidth="1"/>
    <col min="15" max="15" width="1.6640625" style="24" customWidth="1"/>
    <col min="16" max="16" width="14" style="23" customWidth="1"/>
    <col min="17" max="19" width="12.44140625" style="23" customWidth="1"/>
    <col min="20" max="20" width="1.6640625" style="23" customWidth="1"/>
    <col min="21" max="26" width="0" style="23" hidden="1" customWidth="1"/>
    <col min="27" max="16384" width="8.88671875" style="23" hidden="1"/>
  </cols>
  <sheetData>
    <row r="1" spans="1:20" s="11" customFormat="1" ht="9" customHeight="1" x14ac:dyDescent="0.3">
      <c r="A1" s="23"/>
      <c r="B1" s="23"/>
      <c r="C1" s="23"/>
      <c r="D1" s="23"/>
      <c r="E1" s="23"/>
      <c r="F1" s="23"/>
      <c r="G1" s="23"/>
      <c r="H1" s="24"/>
      <c r="I1" s="23"/>
      <c r="J1" s="23"/>
      <c r="K1" s="23"/>
      <c r="L1" s="23"/>
      <c r="M1" s="23"/>
      <c r="N1" s="23"/>
      <c r="O1" s="24"/>
      <c r="P1" s="23"/>
      <c r="Q1" s="23"/>
      <c r="R1" s="23"/>
      <c r="S1" s="23"/>
      <c r="T1" s="23"/>
    </row>
    <row r="2" spans="1:20" s="11" customFormat="1" x14ac:dyDescent="0.3">
      <c r="A2" s="23"/>
      <c r="B2" s="15" t="str">
        <f>+T_Data!$A$1</f>
        <v>Country/Region</v>
      </c>
      <c r="C2" s="23"/>
      <c r="D2" s="29" t="str">
        <f>IF(ISBLANK(Country_Selected),"Worldwide",IF(ISBLANK(State_Selected),Country_Selected,Country_Selected&amp;": "&amp; State_Selected)) &amp; " - Covid 19 Evolution"</f>
        <v>Spain - Covid 19 Evolution</v>
      </c>
      <c r="E2" s="29"/>
      <c r="F2" s="29"/>
      <c r="G2" s="29"/>
      <c r="H2" s="24"/>
      <c r="I2" s="29" t="str">
        <f>"Worldwide - Covid 19 #" &amp; Data_Map_Selected &amp; ": data as of " &amp; Date_Selected</f>
        <v>Worldwide - Covid 19 #Confirmed: data as of 3/13/20</v>
      </c>
      <c r="J2" s="29"/>
      <c r="K2" s="29"/>
      <c r="L2" s="29"/>
      <c r="M2" s="29"/>
      <c r="N2" s="29"/>
      <c r="O2" s="24"/>
      <c r="P2" s="16" t="s">
        <v>21547</v>
      </c>
      <c r="Q2" s="13" t="s">
        <v>469</v>
      </c>
      <c r="R2" s="12" t="s">
        <v>468</v>
      </c>
      <c r="S2" s="14" t="s">
        <v>467</v>
      </c>
      <c r="T2" s="23"/>
    </row>
    <row r="3" spans="1:20" s="11" customFormat="1" x14ac:dyDescent="0.3">
      <c r="A3" s="23"/>
      <c r="B3" s="17" t="s">
        <v>76</v>
      </c>
      <c r="C3" s="23"/>
      <c r="H3" s="24"/>
      <c r="O3" s="24"/>
      <c r="P3" s="18" t="str" cm="1">
        <f t="array" ref="P3">INDEX(T_Countries[Country/Region],MATCH($Q3,ROUND(T_Countries[Confirmed],2)+ROW(T_Countries[Confirmed])/1000000,0))</f>
        <v>China</v>
      </c>
      <c r="Q3" s="19" cm="1">
        <f t="array" ref="Q3">LARGE(ROUND(T_Countries[Confirmed],1)+ROW(T_Countries[Confirmed])/1000000,ROW()-ROW($P$3)+1)</f>
        <v>80945.000029000003</v>
      </c>
      <c r="R3" s="22" cm="1">
        <f t="array" ref="R3">INDEX(T_Countries[Recovered],MATCH($Q3,ROUND(T_Countries[Confirmed],2)+ROW(T_Countries[Confirmed])/1000000,0))</f>
        <v>64196</v>
      </c>
      <c r="S3" s="22" cm="1">
        <f t="array" ref="S3">INDEX(T_Countries[Deaths],MATCH($Q3,ROUND(T_Countries[Confirmed],2)+ROW(T_Countries[Confirmed])/1000000,0))</f>
        <v>3180</v>
      </c>
      <c r="T3" s="23"/>
    </row>
    <row r="4" spans="1:20" s="11" customFormat="1" x14ac:dyDescent="0.3">
      <c r="A4" s="23"/>
      <c r="B4" s="23"/>
      <c r="C4" s="23"/>
      <c r="H4" s="24"/>
      <c r="O4" s="24"/>
      <c r="P4" s="20" t="str" cm="1">
        <f t="array" ref="P4">INDEX(T_Countries[Country/Region],MATCH($Q4,ROUND(T_Countries[Confirmed],2)+ROW(T_Countries[Confirmed])/1000000,0))</f>
        <v>Italy</v>
      </c>
      <c r="Q4" s="21" cm="1">
        <f t="array" ref="Q4">LARGE(ROUND(T_Countries[Confirmed],1)+ROW(T_Countries[Confirmed])/1000000,ROW()-ROW($P$3)+1)</f>
        <v>17660.000064</v>
      </c>
      <c r="R4" s="21" cm="1">
        <f t="array" ref="R4">INDEX(T_Countries[Recovered],MATCH($Q4,ROUND(T_Countries[Confirmed],2)+ROW(T_Countries[Confirmed])/1000000,0))</f>
        <v>1439</v>
      </c>
      <c r="S4" s="21" cm="1">
        <f t="array" ref="S4">INDEX(T_Countries[Deaths],MATCH($Q4,ROUND(T_Countries[Confirmed],2)+ROW(T_Countries[Confirmed])/1000000,0))</f>
        <v>1266</v>
      </c>
      <c r="T4" s="23"/>
    </row>
    <row r="5" spans="1:20" s="11" customFormat="1" x14ac:dyDescent="0.3">
      <c r="A5" s="23"/>
      <c r="B5" s="15" t="str">
        <f>+T_Data!$B$1</f>
        <v>Province/State</v>
      </c>
      <c r="C5" s="23"/>
      <c r="H5" s="24"/>
      <c r="O5" s="24"/>
      <c r="P5" s="18" t="str" cm="1">
        <f t="array" ref="P5">INDEX(T_Countries[Country/Region],MATCH($Q5,ROUND(T_Countries[Confirmed],2)+ROW(T_Countries[Confirmed])/1000000,0))</f>
        <v>Iran</v>
      </c>
      <c r="Q5" s="19" cm="1">
        <f t="array" ref="Q5">LARGE(ROUND(T_Countries[Confirmed],1)+ROW(T_Countries[Confirmed])/1000000,ROW()-ROW($P$3)+1)</f>
        <v>11364.00006</v>
      </c>
      <c r="R5" s="19" cm="1">
        <f t="array" ref="R5">INDEX(T_Countries[Recovered],MATCH($Q5,ROUND(T_Countries[Confirmed],2)+ROW(T_Countries[Confirmed])/1000000,0))</f>
        <v>2959</v>
      </c>
      <c r="S5" s="19" cm="1">
        <f t="array" ref="S5">INDEX(T_Countries[Deaths],MATCH($Q5,ROUND(T_Countries[Confirmed],2)+ROW(T_Countries[Confirmed])/1000000,0))</f>
        <v>514</v>
      </c>
      <c r="T5" s="23"/>
    </row>
    <row r="6" spans="1:20" s="11" customFormat="1" x14ac:dyDescent="0.3">
      <c r="A6" s="23"/>
      <c r="B6" s="17"/>
      <c r="C6" s="23"/>
      <c r="H6" s="24"/>
      <c r="O6" s="24"/>
      <c r="P6" s="20" t="str" cm="1">
        <f t="array" ref="P6">INDEX(T_Countries[Country/Region],MATCH($Q6,ROUND(T_Countries[Confirmed],2)+ROW(T_Countries[Confirmed])/1000000,0))</f>
        <v>Korea, South</v>
      </c>
      <c r="Q6" s="21" cm="1">
        <f t="array" ref="Q6">LARGE(ROUND(T_Countries[Confirmed],1)+ROW(T_Countries[Confirmed])/1000000,ROW()-ROW($P$3)+1)</f>
        <v>7979.0000700000001</v>
      </c>
      <c r="R6" s="21" cm="1">
        <f t="array" ref="R6">INDEX(T_Countries[Recovered],MATCH($Q6,ROUND(T_Countries[Confirmed],2)+ROW(T_Countries[Confirmed])/1000000,0))</f>
        <v>510</v>
      </c>
      <c r="S6" s="21" cm="1">
        <f t="array" ref="S6">INDEX(T_Countries[Deaths],MATCH($Q6,ROUND(T_Countries[Confirmed],2)+ROW(T_Countries[Confirmed])/1000000,0))</f>
        <v>66</v>
      </c>
      <c r="T6" s="23"/>
    </row>
    <row r="7" spans="1:20" s="11" customFormat="1" x14ac:dyDescent="0.3">
      <c r="A7" s="23"/>
      <c r="B7" s="23"/>
      <c r="C7" s="23"/>
      <c r="H7" s="24"/>
      <c r="O7" s="24"/>
      <c r="P7" s="18" t="str" cm="1">
        <f t="array" ref="P7">INDEX(T_Countries[Country/Region],MATCH($Q7,ROUND(T_Countries[Confirmed],2)+ROW(T_Countries[Confirmed])/1000000,0))</f>
        <v>Spain</v>
      </c>
      <c r="Q7" s="19" cm="1">
        <f t="array" ref="Q7">LARGE(ROUND(T_Countries[Confirmed],1)+ROW(T_Countries[Confirmed])/1000000,ROW()-ROW($P$3)+1)</f>
        <v>5232.0001119999997</v>
      </c>
      <c r="R7" s="19" cm="1">
        <f t="array" ref="R7">INDEX(T_Countries[Recovered],MATCH($Q7,ROUND(T_Countries[Confirmed],2)+ROW(T_Countries[Confirmed])/1000000,0))</f>
        <v>193</v>
      </c>
      <c r="S7" s="19" cm="1">
        <f t="array" ref="S7">INDEX(T_Countries[Deaths],MATCH($Q7,ROUND(T_Countries[Confirmed],2)+ROW(T_Countries[Confirmed])/1000000,0))</f>
        <v>133</v>
      </c>
      <c r="T7" s="23"/>
    </row>
    <row r="8" spans="1:20" s="11" customFormat="1" x14ac:dyDescent="0.3">
      <c r="A8" s="23"/>
      <c r="B8" s="15" t="s">
        <v>466</v>
      </c>
      <c r="C8" s="23"/>
      <c r="H8" s="24"/>
      <c r="O8" s="24"/>
      <c r="P8" s="20" t="str" cm="1">
        <f t="array" ref="P8">INDEX(T_Countries[Country/Region],MATCH($Q8,ROUND(T_Countries[Confirmed],2)+ROW(T_Countries[Confirmed])/1000000,0))</f>
        <v>Germany</v>
      </c>
      <c r="Q8" s="21" cm="1">
        <f t="array" ref="Q8">LARGE(ROUND(T_Countries[Confirmed],1)+ROW(T_Countries[Confirmed])/1000000,ROW()-ROW($P$3)+1)</f>
        <v>3675.0000490000002</v>
      </c>
      <c r="R8" s="21" cm="1">
        <f t="array" ref="R8">INDEX(T_Countries[Recovered],MATCH($Q8,ROUND(T_Countries[Confirmed],2)+ROW(T_Countries[Confirmed])/1000000,0))</f>
        <v>46</v>
      </c>
      <c r="S8" s="21" cm="1">
        <f t="array" ref="S8">INDEX(T_Countries[Deaths],MATCH($Q8,ROUND(T_Countries[Confirmed],2)+ROW(T_Countries[Confirmed])/1000000,0))</f>
        <v>7</v>
      </c>
      <c r="T8" s="23"/>
    </row>
    <row r="9" spans="1:20" s="11" customFormat="1" x14ac:dyDescent="0.3">
      <c r="A9" s="23"/>
      <c r="B9" s="25" t="s">
        <v>21548</v>
      </c>
      <c r="C9" s="23"/>
      <c r="H9" s="24"/>
      <c r="O9" s="24"/>
      <c r="P9" s="18" t="str" cm="1">
        <f t="array" ref="P9">INDEX(T_Countries[Country/Region],MATCH($Q9,ROUND(T_Countries[Confirmed],2)+ROW(T_Countries[Confirmed])/1000000,0))</f>
        <v>France</v>
      </c>
      <c r="Q9" s="19" cm="1">
        <f t="array" ref="Q9">LARGE(ROUND(T_Countries[Confirmed],1)+ROW(T_Countries[Confirmed])/1000000,ROW()-ROW($P$3)+1)</f>
        <v>3667.0000460000001</v>
      </c>
      <c r="R9" s="19" cm="1">
        <f t="array" ref="R9">INDEX(T_Countries[Recovered],MATCH($Q9,ROUND(T_Countries[Confirmed],2)+ROW(T_Countries[Confirmed])/1000000,0))</f>
        <v>12</v>
      </c>
      <c r="S9" s="19" cm="1">
        <f t="array" ref="S9">INDEX(T_Countries[Deaths],MATCH($Q9,ROUND(T_Countries[Confirmed],2)+ROW(T_Countries[Confirmed])/1000000,0))</f>
        <v>79</v>
      </c>
      <c r="T9" s="23"/>
    </row>
    <row r="10" spans="1:20" s="11" customFormat="1" x14ac:dyDescent="0.3">
      <c r="A10" s="23"/>
      <c r="B10" s="23"/>
      <c r="C10" s="23"/>
      <c r="H10" s="24"/>
      <c r="O10" s="24"/>
      <c r="P10" s="20" t="str" cm="1">
        <f t="array" ref="P10">INDEX(T_Countries[Country/Region],MATCH($Q10,ROUND(T_Countries[Confirmed],2)+ROW(T_Countries[Confirmed])/1000000,0))</f>
        <v>US</v>
      </c>
      <c r="Q10" s="21" cm="1">
        <f t="array" ref="Q10">LARGE(ROUND(T_Countries[Confirmed],1)+ROW(T_Countries[Confirmed])/1000000,ROW()-ROW($P$3)+1)</f>
        <v>2179.0001219999999</v>
      </c>
      <c r="R10" s="21" cm="1">
        <f t="array" ref="R10">INDEX(T_Countries[Recovered],MATCH($Q10,ROUND(T_Countries[Confirmed],2)+ROW(T_Countries[Confirmed])/1000000,0))</f>
        <v>12</v>
      </c>
      <c r="S10" s="21" cm="1">
        <f t="array" ref="S10">INDEX(T_Countries[Deaths],MATCH($Q10,ROUND(T_Countries[Confirmed],2)+ROW(T_Countries[Confirmed])/1000000,0))</f>
        <v>47</v>
      </c>
      <c r="T10" s="23"/>
    </row>
    <row r="11" spans="1:20" s="11" customFormat="1" x14ac:dyDescent="0.3">
      <c r="A11" s="23"/>
      <c r="B11" s="15" t="s">
        <v>21545</v>
      </c>
      <c r="C11" s="23"/>
      <c r="H11" s="24"/>
      <c r="O11" s="24"/>
      <c r="P11" s="18" t="str" cm="1">
        <f t="array" ref="P11">INDEX(T_Countries[Country/Region],MATCH($Q11,ROUND(T_Countries[Confirmed],2)+ROW(T_Countries[Confirmed])/1000000,0))</f>
        <v>Switzerland</v>
      </c>
      <c r="Q11" s="19" cm="1">
        <f t="array" ref="Q11">LARGE(ROUND(T_Countries[Confirmed],1)+ROW(T_Countries[Confirmed])/1000000,ROW()-ROW($P$3)+1)</f>
        <v>1139.0001159999999</v>
      </c>
      <c r="R11" s="19" cm="1">
        <f t="array" ref="R11">INDEX(T_Countries[Recovered],MATCH($Q11,ROUND(T_Countries[Confirmed],2)+ROW(T_Countries[Confirmed])/1000000,0))</f>
        <v>4</v>
      </c>
      <c r="S11" s="19" cm="1">
        <f t="array" ref="S11">INDEX(T_Countries[Deaths],MATCH($Q11,ROUND(T_Countries[Confirmed],2)+ROW(T_Countries[Confirmed])/1000000,0))</f>
        <v>11</v>
      </c>
      <c r="T11" s="23"/>
    </row>
    <row r="12" spans="1:20" s="11" customFormat="1" ht="14.4" customHeight="1" x14ac:dyDescent="0.3">
      <c r="A12" s="23"/>
      <c r="B12" s="25" t="s">
        <v>469</v>
      </c>
      <c r="C12" s="23"/>
      <c r="H12" s="24"/>
      <c r="O12" s="24"/>
      <c r="P12" s="20" t="str" cm="1">
        <f t="array" ref="P12">INDEX(T_Countries[Country/Region],MATCH($Q12,ROUND(T_Countries[Confirmed],2)+ROW(T_Countries[Confirmed])/1000000,0))</f>
        <v>Norway</v>
      </c>
      <c r="Q12" s="21" cm="1">
        <f t="array" ref="Q12">LARGE(ROUND(T_Countries[Confirmed],1)+ROW(T_Countries[Confirmed])/1000000,ROW()-ROW($P$3)+1)</f>
        <v>996.000091</v>
      </c>
      <c r="R12" s="21" cm="1">
        <f t="array" ref="R12">INDEX(T_Countries[Recovered],MATCH($Q12,ROUND(T_Countries[Confirmed],2)+ROW(T_Countries[Confirmed])/1000000,0))</f>
        <v>1</v>
      </c>
      <c r="S12" s="21" cm="1">
        <f t="array" ref="S12">INDEX(T_Countries[Deaths],MATCH($Q12,ROUND(T_Countries[Confirmed],2)+ROW(T_Countries[Confirmed])/1000000,0))</f>
        <v>0</v>
      </c>
      <c r="T12" s="23"/>
    </row>
    <row r="13" spans="1:20" s="11" customFormat="1" x14ac:dyDescent="0.3">
      <c r="A13" s="23"/>
      <c r="B13" s="23"/>
      <c r="C13" s="23"/>
      <c r="H13" s="24"/>
      <c r="O13" s="24"/>
      <c r="P13" s="18" t="str" cm="1">
        <f t="array" ref="P13">INDEX(T_Countries[Country/Region],MATCH($Q13,ROUND(T_Countries[Confirmed],2)+ROW(T_Countries[Confirmed])/1000000,0))</f>
        <v>Sweden</v>
      </c>
      <c r="Q13" s="19" cm="1">
        <f t="array" ref="Q13">LARGE(ROUND(T_Countries[Confirmed],1)+ROW(T_Countries[Confirmed])/1000000,ROW()-ROW($P$3)+1)</f>
        <v>814.00011500000005</v>
      </c>
      <c r="R13" s="19" cm="1">
        <f t="array" ref="R13">INDEX(T_Countries[Recovered],MATCH($Q13,ROUND(T_Countries[Confirmed],2)+ROW(T_Countries[Confirmed])/1000000,0))</f>
        <v>1</v>
      </c>
      <c r="S13" s="19" cm="1">
        <f t="array" ref="S13">INDEX(T_Countries[Deaths],MATCH($Q13,ROUND(T_Countries[Confirmed],2)+ROW(T_Countries[Confirmed])/1000000,0))</f>
        <v>1</v>
      </c>
      <c r="T13" s="23"/>
    </row>
    <row r="14" spans="1:20" s="11" customFormat="1" x14ac:dyDescent="0.3">
      <c r="A14" s="23"/>
      <c r="B14" s="28" t="s">
        <v>21541</v>
      </c>
      <c r="C14" s="23"/>
      <c r="H14" s="24"/>
      <c r="O14" s="24"/>
      <c r="P14" s="20" t="str" cm="1">
        <f t="array" ref="P14">INDEX(T_Countries[Country/Region],MATCH($Q14,ROUND(T_Countries[Confirmed],2)+ROW(T_Countries[Confirmed])/1000000,0))</f>
        <v>Netherlands</v>
      </c>
      <c r="Q14" s="21" cm="1">
        <f t="array" ref="Q14">LARGE(ROUND(T_Countries[Confirmed],1)+ROW(T_Countries[Confirmed])/1000000,ROW()-ROW($P$3)+1)</f>
        <v>804.00008700000001</v>
      </c>
      <c r="R14" s="21" cm="1">
        <f t="array" ref="R14">INDEX(T_Countries[Recovered],MATCH($Q14,ROUND(T_Countries[Confirmed],2)+ROW(T_Countries[Confirmed])/1000000,0))</f>
        <v>0</v>
      </c>
      <c r="S14" s="21" cm="1">
        <f t="array" ref="S14">INDEX(T_Countries[Deaths],MATCH($Q14,ROUND(T_Countries[Confirmed],2)+ROW(T_Countries[Confirmed])/1000000,0))</f>
        <v>10</v>
      </c>
      <c r="T14" s="23"/>
    </row>
    <row r="15" spans="1:20" s="11" customFormat="1" ht="15.6" customHeight="1" x14ac:dyDescent="0.3">
      <c r="A15" s="23"/>
      <c r="B15" s="30" t="s">
        <v>21544</v>
      </c>
      <c r="C15" s="23"/>
      <c r="H15" s="24"/>
      <c r="O15" s="24"/>
      <c r="P15" s="18" t="str" cm="1">
        <f t="array" ref="P15">INDEX(T_Countries[Country/Region],MATCH($Q15,ROUND(T_Countries[Confirmed],2)+ROW(T_Countries[Confirmed])/1000000,0))</f>
        <v>Denmark</v>
      </c>
      <c r="Q15" s="19" cm="1">
        <f t="array" ref="Q15">LARGE(ROUND(T_Countries[Confirmed],1)+ROW(T_Countries[Confirmed])/1000000,ROW()-ROW($P$3)+1)</f>
        <v>804.00003900000002</v>
      </c>
      <c r="R15" s="19" cm="1">
        <f t="array" ref="R15">INDEX(T_Countries[Recovered],MATCH($Q15,ROUND(T_Countries[Confirmed],2)+ROW(T_Countries[Confirmed])/1000000,0))</f>
        <v>1</v>
      </c>
      <c r="S15" s="19" cm="1">
        <f t="array" ref="S15">INDEX(T_Countries[Deaths],MATCH($Q15,ROUND(T_Countries[Confirmed],2)+ROW(T_Countries[Confirmed])/1000000,0))</f>
        <v>0</v>
      </c>
      <c r="T15" s="23"/>
    </row>
    <row r="16" spans="1:20" s="11" customFormat="1" x14ac:dyDescent="0.3">
      <c r="A16" s="23"/>
      <c r="B16" s="31"/>
      <c r="C16" s="23"/>
      <c r="H16" s="24"/>
      <c r="O16" s="24"/>
      <c r="P16" s="20" t="str" cm="1">
        <f t="array" ref="P16">INDEX(T_Countries[Country/Region],MATCH($Q16,ROUND(T_Countries[Confirmed],2)+ROW(T_Countries[Confirmed])/1000000,0))</f>
        <v>United Kingdom</v>
      </c>
      <c r="Q16" s="21" cm="1">
        <f t="array" ref="Q16">LARGE(ROUND(T_Countries[Confirmed],1)+ROW(T_Countries[Confirmed])/1000000,ROW()-ROW($P$3)+1)</f>
        <v>801.00012500000003</v>
      </c>
      <c r="R16" s="21" cm="1">
        <f t="array" ref="R16">INDEX(T_Countries[Recovered],MATCH($Q16,ROUND(T_Countries[Confirmed],2)+ROW(T_Countries[Confirmed])/1000000,0))</f>
        <v>19</v>
      </c>
      <c r="S16" s="21" cm="1">
        <f t="array" ref="S16">INDEX(T_Countries[Deaths],MATCH($Q16,ROUND(T_Countries[Confirmed],2)+ROW(T_Countries[Confirmed])/1000000,0))</f>
        <v>8</v>
      </c>
      <c r="T16" s="23"/>
    </row>
    <row r="17" spans="1:20" s="11" customFormat="1" x14ac:dyDescent="0.3">
      <c r="A17" s="23"/>
      <c r="B17" s="31"/>
      <c r="C17" s="23"/>
      <c r="H17" s="24"/>
      <c r="O17" s="24"/>
      <c r="P17" s="18" t="str" cm="1">
        <f t="array" ref="P17">INDEX(T_Countries[Country/Region],MATCH($Q17,ROUND(T_Countries[Confirmed],2)+ROW(T_Countries[Confirmed])/1000000,0))</f>
        <v>Japan</v>
      </c>
      <c r="Q17" s="19" cm="1">
        <f t="array" ref="Q17">LARGE(ROUND(T_Countries[Confirmed],1)+ROW(T_Countries[Confirmed])/1000000,ROW()-ROW($P$3)+1)</f>
        <v>701.00006599999995</v>
      </c>
      <c r="R17" s="19" cm="1">
        <f t="array" ref="R17">INDEX(T_Countries[Recovered],MATCH($Q17,ROUND(T_Countries[Confirmed],2)+ROW(T_Countries[Confirmed])/1000000,0))</f>
        <v>118</v>
      </c>
      <c r="S17" s="19" cm="1">
        <f t="array" ref="S17">INDEX(T_Countries[Deaths],MATCH($Q17,ROUND(T_Countries[Confirmed],2)+ROW(T_Countries[Confirmed])/1000000,0))</f>
        <v>19</v>
      </c>
      <c r="T17" s="23"/>
    </row>
    <row r="18" spans="1:20" s="11" customFormat="1" x14ac:dyDescent="0.3">
      <c r="A18" s="23"/>
      <c r="B18" s="31"/>
      <c r="C18" s="23"/>
      <c r="H18" s="24"/>
      <c r="O18" s="24"/>
      <c r="P18" s="20" t="str" cm="1">
        <f t="array" ref="P18">INDEX(T_Countries[Country/Region],MATCH($Q18,ROUND(T_Countries[Confirmed],2)+ROW(T_Countries[Confirmed])/1000000,0))</f>
        <v>Cruise Ship</v>
      </c>
      <c r="Q18" s="21" cm="1">
        <f t="array" ref="Q18">LARGE(ROUND(T_Countries[Confirmed],1)+ROW(T_Countries[Confirmed])/1000000,ROW()-ROW($P$3)+1)</f>
        <v>696.00003500000003</v>
      </c>
      <c r="R18" s="21" cm="1">
        <f t="array" ref="R18">INDEX(T_Countries[Recovered],MATCH($Q18,ROUND(T_Countries[Confirmed],2)+ROW(T_Countries[Confirmed])/1000000,0))</f>
        <v>325</v>
      </c>
      <c r="S18" s="21" cm="1">
        <f t="array" ref="S18">INDEX(T_Countries[Deaths],MATCH($Q18,ROUND(T_Countries[Confirmed],2)+ROW(T_Countries[Confirmed])/1000000,0))</f>
        <v>7</v>
      </c>
      <c r="T18" s="23"/>
    </row>
    <row r="19" spans="1:20" s="11" customFormat="1" x14ac:dyDescent="0.3">
      <c r="A19" s="23"/>
      <c r="B19" s="31"/>
      <c r="C19" s="23"/>
      <c r="H19" s="24"/>
      <c r="O19" s="24"/>
      <c r="P19" s="18" t="str" cm="1">
        <f t="array" ref="P19">INDEX(T_Countries[Country/Region],MATCH($Q19,ROUND(T_Countries[Confirmed],2)+ROW(T_Countries[Confirmed])/1000000,0))</f>
        <v>Belgium</v>
      </c>
      <c r="Q19" s="19" cm="1">
        <f t="array" ref="Q19">LARGE(ROUND(T_Countries[Confirmed],1)+ROW(T_Countries[Confirmed])/1000000,ROW()-ROW($P$3)+1)</f>
        <v>559.00001599999996</v>
      </c>
      <c r="R19" s="19" cm="1">
        <f t="array" ref="R19">INDEX(T_Countries[Recovered],MATCH($Q19,ROUND(T_Countries[Confirmed],2)+ROW(T_Countries[Confirmed])/1000000,0))</f>
        <v>1</v>
      </c>
      <c r="S19" s="19" cm="1">
        <f t="array" ref="S19">INDEX(T_Countries[Deaths],MATCH($Q19,ROUND(T_Countries[Confirmed],2)+ROW(T_Countries[Confirmed])/1000000,0))</f>
        <v>3</v>
      </c>
      <c r="T19" s="23"/>
    </row>
    <row r="20" spans="1:20" s="11" customFormat="1" ht="9" customHeight="1" x14ac:dyDescent="0.3">
      <c r="A20" s="23"/>
      <c r="B20" s="26"/>
      <c r="C20" s="23"/>
      <c r="D20" s="23"/>
      <c r="E20" s="23"/>
      <c r="F20" s="23"/>
      <c r="G20" s="23"/>
      <c r="H20" s="24"/>
      <c r="I20" s="23"/>
      <c r="J20" s="23"/>
      <c r="K20" s="23"/>
      <c r="L20" s="23"/>
      <c r="M20" s="23"/>
      <c r="N20" s="23"/>
      <c r="O20" s="24"/>
      <c r="P20" s="23"/>
      <c r="Q20" s="23"/>
      <c r="R20" s="23"/>
      <c r="S20" s="23"/>
      <c r="T20" s="23"/>
    </row>
    <row r="21" spans="1:20" s="11" customFormat="1" ht="14.4" customHeight="1" x14ac:dyDescent="0.3">
      <c r="A21" s="23"/>
      <c r="B21" s="26" t="s">
        <v>21543</v>
      </c>
      <c r="C21" s="23"/>
      <c r="D21" s="29" t="str">
        <f>"Covid 19: data as of " &amp; Date_Selected</f>
        <v>Covid 19: data as of 3/13/20</v>
      </c>
      <c r="E21" s="29"/>
      <c r="F21" s="29"/>
      <c r="G21" s="29"/>
      <c r="H21" s="24"/>
      <c r="I21" s="29" t="str">
        <f>"Worldwide - Covid 19: data as of " &amp; Date_Selected</f>
        <v>Worldwide - Covid 19: data as of 3/13/20</v>
      </c>
      <c r="J21" s="29"/>
      <c r="K21" s="29"/>
      <c r="L21" s="29"/>
      <c r="M21" s="29"/>
      <c r="N21" s="29"/>
      <c r="O21" s="24"/>
      <c r="P21" s="29" t="str">
        <f>"Covid 19: data as of " &amp; Date_Selected</f>
        <v>Covid 19: data as of 3/13/20</v>
      </c>
      <c r="Q21" s="29"/>
      <c r="R21" s="29"/>
      <c r="S21" s="29"/>
      <c r="T21" s="23"/>
    </row>
    <row r="22" spans="1:20" s="11" customFormat="1" ht="14.4" customHeight="1" x14ac:dyDescent="0.3">
      <c r="A22" s="23"/>
      <c r="B22" s="27" t="s">
        <v>21542</v>
      </c>
      <c r="C22" s="23"/>
      <c r="D22" s="35" t="str">
        <f>IF(ISBLANK(Country_Selected),"Worldwide",IF(State_Selected="",Country_Selected,Country_Selected&amp;": "&amp; State_Selected))</f>
        <v>Spain</v>
      </c>
      <c r="E22" s="8" t="str">
        <f>+$Q$2</f>
        <v>Confirmed</v>
      </c>
      <c r="F22" s="9" t="str">
        <f>+$R$2</f>
        <v>Recovered</v>
      </c>
      <c r="G22" s="10" t="str">
        <f>+$S$2</f>
        <v>Deaths</v>
      </c>
      <c r="H22" s="24"/>
      <c r="I22" s="36" t="str">
        <f>+$Q$2</f>
        <v>Confirmed</v>
      </c>
      <c r="J22" s="36"/>
      <c r="K22" s="37" t="str">
        <f>+$R$2</f>
        <v>Recovered</v>
      </c>
      <c r="L22" s="37"/>
      <c r="M22" s="38" t="str">
        <f>+$S$2</f>
        <v>Deaths</v>
      </c>
      <c r="N22" s="38"/>
      <c r="O22" s="24"/>
      <c r="P22" s="29" t="str">
        <f>+P2</f>
        <v>Top 17</v>
      </c>
      <c r="Q22" s="8" t="str">
        <f>+$Q$2</f>
        <v>Confirmed</v>
      </c>
      <c r="R22" s="9" t="str">
        <f>+$R$2</f>
        <v>Recovered</v>
      </c>
      <c r="S22" s="10" t="str">
        <f>+$S$2</f>
        <v>Deaths</v>
      </c>
      <c r="T22" s="23"/>
    </row>
    <row r="23" spans="1:20" s="11" customFormat="1" ht="14.4" customHeight="1" x14ac:dyDescent="0.3">
      <c r="A23" s="23"/>
      <c r="B23" s="32" t="s">
        <v>21984</v>
      </c>
      <c r="C23" s="23"/>
      <c r="D23" s="35"/>
      <c r="E23" s="41">
        <f>Confirmed_Selected</f>
        <v>5232</v>
      </c>
      <c r="F23" s="40" t="str">
        <f>TEXT(Recovered_Selected,"#,##0") &amp; " (" &amp; ROUND(Recovered_Selected/Confirmed_Selected*100,1)&amp;"%)"</f>
        <v>193 (3.7%)</v>
      </c>
      <c r="G23" s="34" t="str">
        <f>TEXT(Deaths_Selected,"#,##0") &amp; " (" &amp; ROUND(Deaths_Selected/Confirmed_Selected*100,1)&amp;"%)"</f>
        <v>133 (2.5%)</v>
      </c>
      <c r="H23" s="24"/>
      <c r="I23" s="41">
        <f>Confirmed_WW</f>
        <v>145193</v>
      </c>
      <c r="J23" s="41"/>
      <c r="K23" s="40" t="str">
        <f>TEXT(Recovered_WW,"#,##0") &amp; " (" &amp; ROUND(Recovered_WW/Confirmed_WW*100,1)&amp;"%)"</f>
        <v>70,251 (48.4%)</v>
      </c>
      <c r="L23" s="40"/>
      <c r="M23" s="39" t="str">
        <f>TEXT(Deaths_WW,"#,##0") &amp; " (" &amp; ROUND(Deaths_WW/Confirmed_WW*100,1)&amp;"%)"</f>
        <v>5,404 (3.7%)</v>
      </c>
      <c r="N23" s="39"/>
      <c r="O23" s="24"/>
      <c r="P23" s="29"/>
      <c r="Q23" s="41">
        <f>SUM($Q$3:$Q$17)</f>
        <v>138760.00119100002</v>
      </c>
      <c r="R23" s="40" t="str">
        <f>TEXT(SUM($R$3:$R$17),"#,##0") &amp; " (" &amp; ROUND(SUM($R$3:$R$17)/$Q$23*100,1)&amp;"%)"</f>
        <v>69,511 (50.1%)</v>
      </c>
      <c r="S23" s="34" t="str">
        <f>TEXT(SUM($S$3:$S$17),"#,##0") &amp; " (" &amp; ROUND(SUM($S$3:$S$17)/$Q$23*100,1)&amp;"%)"</f>
        <v>5,341 (3.8%)</v>
      </c>
      <c r="T23" s="23"/>
    </row>
    <row r="24" spans="1:20" s="11" customFormat="1" ht="14.4" customHeight="1" x14ac:dyDescent="0.3">
      <c r="A24" s="23"/>
      <c r="B24" s="32"/>
      <c r="C24" s="23"/>
      <c r="D24" s="35"/>
      <c r="E24" s="41"/>
      <c r="F24" s="40"/>
      <c r="G24" s="34"/>
      <c r="H24" s="24"/>
      <c r="I24" s="41"/>
      <c r="J24" s="41"/>
      <c r="K24" s="40"/>
      <c r="L24" s="40"/>
      <c r="M24" s="39"/>
      <c r="N24" s="39"/>
      <c r="O24" s="24"/>
      <c r="P24" s="29"/>
      <c r="Q24" s="41"/>
      <c r="R24" s="40"/>
      <c r="S24" s="34"/>
      <c r="T24" s="23"/>
    </row>
    <row r="25" spans="1:20" s="11" customFormat="1" ht="14.4" customHeight="1" x14ac:dyDescent="0.3">
      <c r="A25" s="23"/>
      <c r="B25" s="33"/>
      <c r="C25" s="23"/>
      <c r="D25" s="35"/>
      <c r="E25" s="41"/>
      <c r="F25" s="40"/>
      <c r="G25" s="34"/>
      <c r="H25" s="24"/>
      <c r="I25" s="41"/>
      <c r="J25" s="41"/>
      <c r="K25" s="40"/>
      <c r="L25" s="40"/>
      <c r="M25" s="39"/>
      <c r="N25" s="39"/>
      <c r="O25" s="24"/>
      <c r="P25" s="29"/>
      <c r="Q25" s="41"/>
      <c r="R25" s="40"/>
      <c r="S25" s="34"/>
      <c r="T25" s="23"/>
    </row>
    <row r="26" spans="1:20" ht="7.2" customHeight="1" x14ac:dyDescent="0.3"/>
    <row r="27" spans="1:20" hidden="1" x14ac:dyDescent="0.3"/>
    <row r="28" spans="1:20" hidden="1" x14ac:dyDescent="0.3"/>
    <row r="29" spans="1:20" hidden="1" x14ac:dyDescent="0.3"/>
    <row r="30" spans="1:20" hidden="1" x14ac:dyDescent="0.3"/>
    <row r="31" spans="1:20" ht="14.4" hidden="1" customHeight="1" x14ac:dyDescent="0.3"/>
    <row r="32" spans="1:20" ht="14.4" hidden="1" customHeight="1" x14ac:dyDescent="0.3"/>
    <row r="33" ht="14.4" hidden="1" customHeight="1" x14ac:dyDescent="0.3"/>
    <row r="34" ht="14.4" hidden="1" customHeight="1" x14ac:dyDescent="0.3"/>
    <row r="35" ht="14.4" hidden="1" customHeight="1" x14ac:dyDescent="0.3"/>
    <row r="36" ht="14.4" hidden="1" customHeight="1" x14ac:dyDescent="0.3"/>
    <row r="37" hidden="1" x14ac:dyDescent="0.3"/>
    <row r="38" hidden="1" x14ac:dyDescent="0.3"/>
    <row r="39" hidden="1" x14ac:dyDescent="0.3"/>
    <row r="40" hidden="1" x14ac:dyDescent="0.3"/>
    <row r="41" hidden="1" x14ac:dyDescent="0.3"/>
    <row r="42" hidden="1" x14ac:dyDescent="0.3"/>
    <row r="43" hidden="1" x14ac:dyDescent="0.3"/>
    <row r="44" hidden="1" x14ac:dyDescent="0.3"/>
    <row r="45" ht="14.4" hidden="1" customHeight="1" x14ac:dyDescent="0.3"/>
    <row r="46" ht="14.4" hidden="1" customHeight="1" x14ac:dyDescent="0.3"/>
    <row r="47" hidden="1" x14ac:dyDescent="0.3"/>
    <row r="48" hidden="1" x14ac:dyDescent="0.3"/>
    <row r="49" hidden="1" x14ac:dyDescent="0.3"/>
    <row r="50" hidden="1" x14ac:dyDescent="0.3"/>
    <row r="51" hidden="1" x14ac:dyDescent="0.3"/>
    <row r="52" hidden="1" x14ac:dyDescent="0.3"/>
    <row r="53" hidden="1" x14ac:dyDescent="0.3"/>
    <row r="54" hidden="1" x14ac:dyDescent="0.3"/>
    <row r="55" hidden="1" x14ac:dyDescent="0.3"/>
    <row r="56" hidden="1" x14ac:dyDescent="0.3"/>
    <row r="57" hidden="1" x14ac:dyDescent="0.3"/>
    <row r="58" hidden="1" x14ac:dyDescent="0.3"/>
  </sheetData>
  <mergeCells count="21">
    <mergeCell ref="I2:N2"/>
    <mergeCell ref="I21:N21"/>
    <mergeCell ref="D2:G2"/>
    <mergeCell ref="D21:G21"/>
    <mergeCell ref="G23:G25"/>
    <mergeCell ref="F23:F25"/>
    <mergeCell ref="E23:E25"/>
    <mergeCell ref="P21:S21"/>
    <mergeCell ref="B15:B19"/>
    <mergeCell ref="B23:B25"/>
    <mergeCell ref="S23:S25"/>
    <mergeCell ref="P22:P25"/>
    <mergeCell ref="D22:D25"/>
    <mergeCell ref="I22:J22"/>
    <mergeCell ref="K22:L22"/>
    <mergeCell ref="M22:N22"/>
    <mergeCell ref="M23:N25"/>
    <mergeCell ref="K23:L25"/>
    <mergeCell ref="I23:J25"/>
    <mergeCell ref="R23:R25"/>
    <mergeCell ref="Q23:Q25"/>
  </mergeCells>
  <dataValidations count="5">
    <dataValidation type="list" allowBlank="1" showInputMessage="1" showErrorMessage="1" sqref="B3" xr:uid="{A564DF5E-3F7B-4248-84FA-2E8545E666D9}">
      <formula1>Country</formula1>
    </dataValidation>
    <dataValidation type="list" allowBlank="1" showInputMessage="1" showErrorMessage="1" sqref="B6" xr:uid="{AB45D716-52E7-4024-B8BC-259CC3818766}">
      <formula1>INDIRECT(SUBSTITUTE(Country_Selected," ","_"))</formula1>
    </dataValidation>
    <dataValidation type="list" allowBlank="1" showInputMessage="1" showErrorMessage="1" sqref="B6" xr:uid="{677AD947-D08C-4FA9-A1F3-3A73A62CD803}">
      <formula1>INDIRECT(Country_Selected)</formula1>
    </dataValidation>
    <dataValidation type="list" allowBlank="1" showInputMessage="1" showErrorMessage="1" sqref="B9" xr:uid="{DBC9518F-77C2-42E7-A4EB-27338DDCF83B}">
      <formula1>Dates_Available</formula1>
    </dataValidation>
    <dataValidation type="list" allowBlank="1" showInputMessage="1" showErrorMessage="1" sqref="B12" xr:uid="{2701AF0E-CB08-4284-9682-19F2727706C3}">
      <formula1>"Confirmed,Recovered,Deaths"</formula1>
    </dataValidation>
  </dataValidations>
  <hyperlinks>
    <hyperlink ref="B22" r:id="rId1" xr:uid="{3C5F8E2E-763B-4EB9-941E-5E244A873AE7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0864-44FD-4ED4-8F67-9BE970A198FF}">
  <sheetPr codeName="Sheet2">
    <tabColor theme="8" tint="0.79998168889431442"/>
  </sheetPr>
  <dimension ref="A1:E3"/>
  <sheetViews>
    <sheetView zoomScale="115" zoomScaleNormal="115" workbookViewId="0">
      <selection activeCell="B1" sqref="B1"/>
    </sheetView>
  </sheetViews>
  <sheetFormatPr defaultRowHeight="14.4" x14ac:dyDescent="0.3"/>
  <cols>
    <col min="1" max="1" width="10.6640625" bestFit="1" customWidth="1"/>
    <col min="2" max="2" width="29.33203125" bestFit="1" customWidth="1"/>
    <col min="3" max="3" width="13.44140625" bestFit="1" customWidth="1"/>
    <col min="4" max="4" width="12.33203125" bestFit="1" customWidth="1"/>
    <col min="5" max="5" width="11.33203125" bestFit="1" customWidth="1"/>
  </cols>
  <sheetData>
    <row r="1" spans="1:5" x14ac:dyDescent="0.3">
      <c r="A1" s="2" t="s">
        <v>470</v>
      </c>
      <c r="B1" s="3" t="str" cm="1">
        <f t="array" ref="B1">INDEX(T_All[Date],COUNTA(T_All[Date]))</f>
        <v>3/13/20</v>
      </c>
      <c r="C1" s="2" t="s">
        <v>469</v>
      </c>
      <c r="D1" s="2" t="s">
        <v>468</v>
      </c>
      <c r="E1" s="2" t="s">
        <v>467</v>
      </c>
    </row>
    <row r="2" spans="1:5" x14ac:dyDescent="0.3">
      <c r="A2" s="5" t="s">
        <v>21534</v>
      </c>
      <c r="B2" s="4" t="str">
        <f>Country_Selected&amp;"-"&amp;State_Selected&amp;"-"&amp;Date_Selected</f>
        <v>Spain--3/13/20</v>
      </c>
      <c r="C2" s="6">
        <f>IF(ISBLANK(Country_Selected),Confirmed_WW,IF(ISBLANK(State_Selected),INDEX(T_Countries[Confirmed],MATCH(Country_Selected,T_Countries[Country/Region],0)),INDEX(T_All[Confirmed],MATCH(ID_selected,T_All[ID],0))))</f>
        <v>5232</v>
      </c>
      <c r="D2" s="6">
        <f>IF(ISBLANK(Country_Selected),Recovered_WW,IF(ISBLANK(State_Selected),INDEX(T_Countries[Recovered],MATCH(Country_Selected,T_Countries[Country/Region],0)),INDEX(T_All[Recovered],MATCH(ID_selected,T_All[ID],0))))</f>
        <v>193</v>
      </c>
      <c r="E2" s="6">
        <f>IF(ISBLANK(Country_Selected),Deaths_WW,IF(ISBLANK(State_Selected),INDEX(T_Countries[Deaths],MATCH(Country_Selected,T_Countries[Country/Region],0)),INDEX(T_All[Deaths],MATCH(ID_selected,T_All[ID],0))))</f>
        <v>133</v>
      </c>
    </row>
    <row r="3" spans="1:5" x14ac:dyDescent="0.3">
      <c r="A3" s="5"/>
      <c r="B3" s="4" t="s">
        <v>21536</v>
      </c>
      <c r="C3" s="6">
        <f>SUM(T_Countries[Confirmed])</f>
        <v>145193</v>
      </c>
      <c r="D3" s="6">
        <f>SUM(T_Countries[Recovered])</f>
        <v>70251</v>
      </c>
      <c r="E3" s="6">
        <f>SUM(T_Countries[Deaths])</f>
        <v>5404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250C8-F607-4234-8530-7E5B89E31E7C}">
  <sheetPr codeName="Sheet3"/>
  <dimension ref="A1:B2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226</v>
      </c>
      <c r="B2" s="1" t="s">
        <v>163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953E4-C02F-44AC-87D5-F088F4CBC6F4}">
  <sheetPr codeName="Sheet4"/>
  <dimension ref="A1:B10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23.1093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64</v>
      </c>
      <c r="B2" s="1" t="s">
        <v>63</v>
      </c>
    </row>
    <row r="3" spans="1:2" x14ac:dyDescent="0.3">
      <c r="A3" s="1" t="s">
        <v>64</v>
      </c>
      <c r="B3" s="1" t="s">
        <v>65</v>
      </c>
    </row>
    <row r="4" spans="1:2" x14ac:dyDescent="0.3">
      <c r="A4" s="1" t="s">
        <v>64</v>
      </c>
      <c r="B4" s="1" t="s">
        <v>66</v>
      </c>
    </row>
    <row r="5" spans="1:2" x14ac:dyDescent="0.3">
      <c r="A5" s="1" t="s">
        <v>64</v>
      </c>
      <c r="B5" s="1" t="s">
        <v>77</v>
      </c>
    </row>
    <row r="6" spans="1:2" x14ac:dyDescent="0.3">
      <c r="A6" s="1" t="s">
        <v>64</v>
      </c>
      <c r="B6" s="1" t="s">
        <v>80</v>
      </c>
    </row>
    <row r="7" spans="1:2" x14ac:dyDescent="0.3">
      <c r="A7" s="1" t="s">
        <v>64</v>
      </c>
      <c r="B7" s="1" t="s">
        <v>108</v>
      </c>
    </row>
    <row r="8" spans="1:2" x14ac:dyDescent="0.3">
      <c r="A8" s="1" t="s">
        <v>64</v>
      </c>
      <c r="B8" s="1" t="s">
        <v>120</v>
      </c>
    </row>
    <row r="9" spans="1:2" x14ac:dyDescent="0.3">
      <c r="A9" s="1" t="s">
        <v>64</v>
      </c>
      <c r="B9" s="1" t="s">
        <v>130</v>
      </c>
    </row>
    <row r="10" spans="1:2" x14ac:dyDescent="0.3">
      <c r="A10" s="1" t="s">
        <v>64</v>
      </c>
      <c r="B10" s="1" t="s">
        <v>21954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8E416-67B2-4C98-85C2-06135BD165B2}">
  <sheetPr codeName="Sheet5"/>
  <dimension ref="A1:B9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62</v>
      </c>
      <c r="B2" s="1" t="s">
        <v>61</v>
      </c>
    </row>
    <row r="3" spans="1:2" x14ac:dyDescent="0.3">
      <c r="A3" s="1" t="s">
        <v>62</v>
      </c>
      <c r="B3" s="1" t="s">
        <v>152</v>
      </c>
    </row>
    <row r="4" spans="1:2" x14ac:dyDescent="0.3">
      <c r="A4" s="1" t="s">
        <v>62</v>
      </c>
      <c r="B4" s="1" t="s">
        <v>153</v>
      </c>
    </row>
    <row r="5" spans="1:2" x14ac:dyDescent="0.3">
      <c r="A5" s="1" t="s">
        <v>62</v>
      </c>
      <c r="B5" s="1" t="s">
        <v>154</v>
      </c>
    </row>
    <row r="6" spans="1:2" x14ac:dyDescent="0.3">
      <c r="A6" s="1" t="s">
        <v>62</v>
      </c>
      <c r="B6" s="1" t="s">
        <v>263</v>
      </c>
    </row>
    <row r="7" spans="1:2" x14ac:dyDescent="0.3">
      <c r="A7" s="1" t="s">
        <v>62</v>
      </c>
      <c r="B7" s="1" t="s">
        <v>21955</v>
      </c>
    </row>
    <row r="8" spans="1:2" x14ac:dyDescent="0.3">
      <c r="A8" s="1" t="s">
        <v>62</v>
      </c>
      <c r="B8" s="1" t="s">
        <v>21956</v>
      </c>
    </row>
    <row r="9" spans="1:2" x14ac:dyDescent="0.3">
      <c r="A9" s="1" t="s">
        <v>62</v>
      </c>
      <c r="B9" s="1" t="s">
        <v>164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A6AF-AF08-474E-9CDD-A8691868C606}">
  <sheetPr codeName="Sheet6"/>
  <dimension ref="A1:B34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215</v>
      </c>
      <c r="B2" s="1" t="s">
        <v>214</v>
      </c>
    </row>
    <row r="3" spans="1:2" x14ac:dyDescent="0.3">
      <c r="A3" s="1" t="s">
        <v>215</v>
      </c>
      <c r="B3" s="1" t="s">
        <v>219</v>
      </c>
    </row>
    <row r="4" spans="1:2" x14ac:dyDescent="0.3">
      <c r="A4" s="1" t="s">
        <v>215</v>
      </c>
      <c r="B4" s="1" t="s">
        <v>220</v>
      </c>
    </row>
    <row r="5" spans="1:2" x14ac:dyDescent="0.3">
      <c r="A5" s="1" t="s">
        <v>215</v>
      </c>
      <c r="B5" s="1" t="s">
        <v>221</v>
      </c>
    </row>
    <row r="6" spans="1:2" x14ac:dyDescent="0.3">
      <c r="A6" s="1" t="s">
        <v>215</v>
      </c>
      <c r="B6" s="1" t="s">
        <v>222</v>
      </c>
    </row>
    <row r="7" spans="1:2" x14ac:dyDescent="0.3">
      <c r="A7" s="1" t="s">
        <v>215</v>
      </c>
      <c r="B7" s="1" t="s">
        <v>223</v>
      </c>
    </row>
    <row r="8" spans="1:2" x14ac:dyDescent="0.3">
      <c r="A8" s="1" t="s">
        <v>215</v>
      </c>
      <c r="B8" s="1" t="s">
        <v>224</v>
      </c>
    </row>
    <row r="9" spans="1:2" x14ac:dyDescent="0.3">
      <c r="A9" s="1" t="s">
        <v>215</v>
      </c>
      <c r="B9" s="1" t="s">
        <v>225</v>
      </c>
    </row>
    <row r="10" spans="1:2" x14ac:dyDescent="0.3">
      <c r="A10" s="1" t="s">
        <v>215</v>
      </c>
      <c r="B10" s="1" t="s">
        <v>227</v>
      </c>
    </row>
    <row r="11" spans="1:2" x14ac:dyDescent="0.3">
      <c r="A11" s="1" t="s">
        <v>215</v>
      </c>
      <c r="B11" s="1" t="s">
        <v>228</v>
      </c>
    </row>
    <row r="12" spans="1:2" x14ac:dyDescent="0.3">
      <c r="A12" s="1" t="s">
        <v>215</v>
      </c>
      <c r="B12" s="1" t="s">
        <v>229</v>
      </c>
    </row>
    <row r="13" spans="1:2" x14ac:dyDescent="0.3">
      <c r="A13" s="1" t="s">
        <v>215</v>
      </c>
      <c r="B13" s="1" t="s">
        <v>230</v>
      </c>
    </row>
    <row r="14" spans="1:2" x14ac:dyDescent="0.3">
      <c r="A14" s="1" t="s">
        <v>215</v>
      </c>
      <c r="B14" s="1" t="s">
        <v>233</v>
      </c>
    </row>
    <row r="15" spans="1:2" x14ac:dyDescent="0.3">
      <c r="A15" s="1" t="s">
        <v>215</v>
      </c>
      <c r="B15" s="1" t="s">
        <v>234</v>
      </c>
    </row>
    <row r="16" spans="1:2" x14ac:dyDescent="0.3">
      <c r="A16" s="1" t="s">
        <v>215</v>
      </c>
      <c r="B16" s="1" t="s">
        <v>235</v>
      </c>
    </row>
    <row r="17" spans="1:2" x14ac:dyDescent="0.3">
      <c r="A17" s="1" t="s">
        <v>215</v>
      </c>
      <c r="B17" s="1" t="s">
        <v>236</v>
      </c>
    </row>
    <row r="18" spans="1:2" x14ac:dyDescent="0.3">
      <c r="A18" s="1" t="s">
        <v>215</v>
      </c>
      <c r="B18" s="1" t="s">
        <v>237</v>
      </c>
    </row>
    <row r="19" spans="1:2" x14ac:dyDescent="0.3">
      <c r="A19" s="1" t="s">
        <v>215</v>
      </c>
      <c r="B19" s="1" t="s">
        <v>238</v>
      </c>
    </row>
    <row r="20" spans="1:2" x14ac:dyDescent="0.3">
      <c r="A20" s="1" t="s">
        <v>215</v>
      </c>
      <c r="B20" s="1" t="s">
        <v>239</v>
      </c>
    </row>
    <row r="21" spans="1:2" x14ac:dyDescent="0.3">
      <c r="A21" s="1" t="s">
        <v>215</v>
      </c>
      <c r="B21" s="1" t="s">
        <v>240</v>
      </c>
    </row>
    <row r="22" spans="1:2" x14ac:dyDescent="0.3">
      <c r="A22" s="1" t="s">
        <v>215</v>
      </c>
      <c r="B22" s="1" t="s">
        <v>241</v>
      </c>
    </row>
    <row r="23" spans="1:2" x14ac:dyDescent="0.3">
      <c r="A23" s="1" t="s">
        <v>215</v>
      </c>
      <c r="B23" s="1" t="s">
        <v>242</v>
      </c>
    </row>
    <row r="24" spans="1:2" x14ac:dyDescent="0.3">
      <c r="A24" s="1" t="s">
        <v>215</v>
      </c>
      <c r="B24" s="1" t="s">
        <v>243</v>
      </c>
    </row>
    <row r="25" spans="1:2" x14ac:dyDescent="0.3">
      <c r="A25" s="1" t="s">
        <v>215</v>
      </c>
      <c r="B25" s="1" t="s">
        <v>244</v>
      </c>
    </row>
    <row r="26" spans="1:2" x14ac:dyDescent="0.3">
      <c r="A26" s="1" t="s">
        <v>215</v>
      </c>
      <c r="B26" s="1" t="s">
        <v>245</v>
      </c>
    </row>
    <row r="27" spans="1:2" x14ac:dyDescent="0.3">
      <c r="A27" s="1" t="s">
        <v>215</v>
      </c>
      <c r="B27" s="1" t="s">
        <v>246</v>
      </c>
    </row>
    <row r="28" spans="1:2" x14ac:dyDescent="0.3">
      <c r="A28" s="1" t="s">
        <v>215</v>
      </c>
      <c r="B28" s="1" t="s">
        <v>247</v>
      </c>
    </row>
    <row r="29" spans="1:2" x14ac:dyDescent="0.3">
      <c r="A29" s="1" t="s">
        <v>215</v>
      </c>
      <c r="B29" s="1" t="s">
        <v>249</v>
      </c>
    </row>
    <row r="30" spans="1:2" x14ac:dyDescent="0.3">
      <c r="A30" s="1" t="s">
        <v>215</v>
      </c>
      <c r="B30" s="1" t="s">
        <v>250</v>
      </c>
    </row>
    <row r="31" spans="1:2" x14ac:dyDescent="0.3">
      <c r="A31" s="1" t="s">
        <v>215</v>
      </c>
      <c r="B31" s="1" t="s">
        <v>251</v>
      </c>
    </row>
    <row r="32" spans="1:2" x14ac:dyDescent="0.3">
      <c r="A32" s="1" t="s">
        <v>215</v>
      </c>
      <c r="B32" s="1" t="s">
        <v>255</v>
      </c>
    </row>
    <row r="33" spans="1:2" x14ac:dyDescent="0.3">
      <c r="A33" s="1" t="s">
        <v>215</v>
      </c>
      <c r="B33" s="1" t="s">
        <v>256</v>
      </c>
    </row>
    <row r="34" spans="1:2" x14ac:dyDescent="0.3">
      <c r="A34" s="1" t="s">
        <v>215</v>
      </c>
      <c r="B34" s="1" t="s">
        <v>264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92550-88F6-45BE-B9C3-A5BCB75A5D31}">
  <sheetPr codeName="Sheet7"/>
  <dimension ref="A1:B3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232</v>
      </c>
      <c r="B2" s="1" t="s">
        <v>232</v>
      </c>
    </row>
    <row r="3" spans="1:2" x14ac:dyDescent="0.3">
      <c r="A3" s="1" t="s">
        <v>232</v>
      </c>
      <c r="B3" s="1" t="s">
        <v>259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1760-8837-4083-9B91-6B56E3547FD8}">
  <sheetPr codeName="Sheet8"/>
  <dimension ref="A1:B5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218</v>
      </c>
      <c r="B2" s="1" t="s">
        <v>218</v>
      </c>
    </row>
    <row r="3" spans="1:2" x14ac:dyDescent="0.3">
      <c r="A3" s="1" t="s">
        <v>218</v>
      </c>
      <c r="B3" s="1" t="s">
        <v>260</v>
      </c>
    </row>
    <row r="4" spans="1:2" x14ac:dyDescent="0.3">
      <c r="A4" s="1" t="s">
        <v>218</v>
      </c>
      <c r="B4" s="1" t="s">
        <v>267</v>
      </c>
    </row>
    <row r="5" spans="1:2" x14ac:dyDescent="0.3">
      <c r="A5" s="1" t="s">
        <v>218</v>
      </c>
      <c r="B5" s="1" t="s">
        <v>21957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0806-8FE0-442A-BC77-CE866999BD7E}">
  <sheetPr codeName="Sheet9"/>
  <dimension ref="A1:B4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15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231</v>
      </c>
      <c r="B2" s="1" t="s">
        <v>262</v>
      </c>
    </row>
    <row r="3" spans="1:2" x14ac:dyDescent="0.3">
      <c r="A3" s="1" t="s">
        <v>231</v>
      </c>
      <c r="B3" s="1" t="s">
        <v>271</v>
      </c>
    </row>
    <row r="4" spans="1:2" x14ac:dyDescent="0.3">
      <c r="A4" s="1" t="s">
        <v>231</v>
      </c>
      <c r="B4" s="1" t="s">
        <v>231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F4BDE-3DB3-49F8-9DCC-2CABC6E828D6}">
  <sheetPr codeName="Sheet10"/>
  <dimension ref="A1:B245"/>
  <sheetViews>
    <sheetView workbookViewId="0">
      <selection activeCell="B2" sqref="B2"/>
    </sheetView>
  </sheetViews>
  <sheetFormatPr defaultRowHeight="14.4" x14ac:dyDescent="0.3"/>
  <cols>
    <col min="1" max="1" width="16.77734375" bestFit="1" customWidth="1"/>
    <col min="2" max="2" width="21.886718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 t="s">
        <v>159</v>
      </c>
      <c r="B2" s="1" t="s">
        <v>158</v>
      </c>
    </row>
    <row r="3" spans="1:2" x14ac:dyDescent="0.3">
      <c r="A3" s="1" t="s">
        <v>159</v>
      </c>
      <c r="B3" s="1" t="s">
        <v>160</v>
      </c>
    </row>
    <row r="4" spans="1:2" x14ac:dyDescent="0.3">
      <c r="A4" s="1" t="s">
        <v>159</v>
      </c>
      <c r="B4" s="1" t="s">
        <v>161</v>
      </c>
    </row>
    <row r="5" spans="1:2" x14ac:dyDescent="0.3">
      <c r="A5" s="1" t="s">
        <v>159</v>
      </c>
      <c r="B5" s="1" t="s">
        <v>162</v>
      </c>
    </row>
    <row r="6" spans="1:2" x14ac:dyDescent="0.3">
      <c r="A6" s="1" t="s">
        <v>159</v>
      </c>
      <c r="B6" s="1" t="s">
        <v>163</v>
      </c>
    </row>
    <row r="7" spans="1:2" x14ac:dyDescent="0.3">
      <c r="A7" s="1" t="s">
        <v>159</v>
      </c>
      <c r="B7" s="1" t="s">
        <v>164</v>
      </c>
    </row>
    <row r="8" spans="1:2" x14ac:dyDescent="0.3">
      <c r="A8" s="1" t="s">
        <v>159</v>
      </c>
      <c r="B8" s="1" t="s">
        <v>94</v>
      </c>
    </row>
    <row r="9" spans="1:2" x14ac:dyDescent="0.3">
      <c r="A9" s="1" t="s">
        <v>159</v>
      </c>
      <c r="B9" s="1" t="s">
        <v>165</v>
      </c>
    </row>
    <row r="10" spans="1:2" x14ac:dyDescent="0.3">
      <c r="A10" s="1" t="s">
        <v>159</v>
      </c>
      <c r="B10" s="1" t="s">
        <v>166</v>
      </c>
    </row>
    <row r="11" spans="1:2" x14ac:dyDescent="0.3">
      <c r="A11" s="1" t="s">
        <v>159</v>
      </c>
      <c r="B11" s="1" t="s">
        <v>167</v>
      </c>
    </row>
    <row r="12" spans="1:2" x14ac:dyDescent="0.3">
      <c r="A12" s="1" t="s">
        <v>159</v>
      </c>
      <c r="B12" s="1" t="s">
        <v>168</v>
      </c>
    </row>
    <row r="13" spans="1:2" x14ac:dyDescent="0.3">
      <c r="A13" s="1" t="s">
        <v>159</v>
      </c>
      <c r="B13" s="1" t="s">
        <v>169</v>
      </c>
    </row>
    <row r="14" spans="1:2" x14ac:dyDescent="0.3">
      <c r="A14" s="1" t="s">
        <v>159</v>
      </c>
      <c r="B14" s="1" t="s">
        <v>170</v>
      </c>
    </row>
    <row r="15" spans="1:2" x14ac:dyDescent="0.3">
      <c r="A15" s="1" t="s">
        <v>159</v>
      </c>
      <c r="B15" s="1" t="s">
        <v>171</v>
      </c>
    </row>
    <row r="16" spans="1:2" x14ac:dyDescent="0.3">
      <c r="A16" s="1" t="s">
        <v>159</v>
      </c>
      <c r="B16" s="1" t="s">
        <v>172</v>
      </c>
    </row>
    <row r="17" spans="1:2" x14ac:dyDescent="0.3">
      <c r="A17" s="1" t="s">
        <v>159</v>
      </c>
      <c r="B17" s="1" t="s">
        <v>173</v>
      </c>
    </row>
    <row r="18" spans="1:2" x14ac:dyDescent="0.3">
      <c r="A18" s="1" t="s">
        <v>159</v>
      </c>
      <c r="B18" s="1" t="s">
        <v>174</v>
      </c>
    </row>
    <row r="19" spans="1:2" x14ac:dyDescent="0.3">
      <c r="A19" s="1" t="s">
        <v>159</v>
      </c>
      <c r="B19" s="1" t="s">
        <v>175</v>
      </c>
    </row>
    <row r="20" spans="1:2" x14ac:dyDescent="0.3">
      <c r="A20" s="1" t="s">
        <v>159</v>
      </c>
      <c r="B20" s="1" t="s">
        <v>176</v>
      </c>
    </row>
    <row r="21" spans="1:2" x14ac:dyDescent="0.3">
      <c r="A21" s="1" t="s">
        <v>159</v>
      </c>
      <c r="B21" s="1" t="s">
        <v>177</v>
      </c>
    </row>
    <row r="22" spans="1:2" x14ac:dyDescent="0.3">
      <c r="A22" s="1" t="s">
        <v>159</v>
      </c>
      <c r="B22" s="1" t="s">
        <v>178</v>
      </c>
    </row>
    <row r="23" spans="1:2" x14ac:dyDescent="0.3">
      <c r="A23" s="1" t="s">
        <v>159</v>
      </c>
      <c r="B23" s="1" t="s">
        <v>179</v>
      </c>
    </row>
    <row r="24" spans="1:2" x14ac:dyDescent="0.3">
      <c r="A24" s="1" t="s">
        <v>159</v>
      </c>
      <c r="B24" s="1" t="s">
        <v>180</v>
      </c>
    </row>
    <row r="25" spans="1:2" x14ac:dyDescent="0.3">
      <c r="A25" s="1" t="s">
        <v>159</v>
      </c>
      <c r="B25" s="1" t="s">
        <v>181</v>
      </c>
    </row>
    <row r="26" spans="1:2" x14ac:dyDescent="0.3">
      <c r="A26" s="1" t="s">
        <v>159</v>
      </c>
      <c r="B26" s="1" t="s">
        <v>182</v>
      </c>
    </row>
    <row r="27" spans="1:2" x14ac:dyDescent="0.3">
      <c r="A27" s="1" t="s">
        <v>159</v>
      </c>
      <c r="B27" s="1" t="s">
        <v>183</v>
      </c>
    </row>
    <row r="28" spans="1:2" x14ac:dyDescent="0.3">
      <c r="A28" s="1" t="s">
        <v>159</v>
      </c>
      <c r="B28" s="1" t="s">
        <v>184</v>
      </c>
    </row>
    <row r="29" spans="1:2" x14ac:dyDescent="0.3">
      <c r="A29" s="1" t="s">
        <v>159</v>
      </c>
      <c r="B29" s="1" t="s">
        <v>185</v>
      </c>
    </row>
    <row r="30" spans="1:2" x14ac:dyDescent="0.3">
      <c r="A30" s="1" t="s">
        <v>159</v>
      </c>
      <c r="B30" s="1" t="s">
        <v>186</v>
      </c>
    </row>
    <row r="31" spans="1:2" x14ac:dyDescent="0.3">
      <c r="A31" s="1" t="s">
        <v>159</v>
      </c>
      <c r="B31" s="1" t="s">
        <v>187</v>
      </c>
    </row>
    <row r="32" spans="1:2" x14ac:dyDescent="0.3">
      <c r="A32" s="1" t="s">
        <v>159</v>
      </c>
      <c r="B32" s="1" t="s">
        <v>188</v>
      </c>
    </row>
    <row r="33" spans="1:2" x14ac:dyDescent="0.3">
      <c r="A33" s="1" t="s">
        <v>159</v>
      </c>
      <c r="B33" s="1" t="s">
        <v>189</v>
      </c>
    </row>
    <row r="34" spans="1:2" x14ac:dyDescent="0.3">
      <c r="A34" s="1" t="s">
        <v>159</v>
      </c>
      <c r="B34" s="1" t="s">
        <v>190</v>
      </c>
    </row>
    <row r="35" spans="1:2" x14ac:dyDescent="0.3">
      <c r="A35" s="1" t="s">
        <v>159</v>
      </c>
      <c r="B35" s="1" t="s">
        <v>191</v>
      </c>
    </row>
    <row r="36" spans="1:2" x14ac:dyDescent="0.3">
      <c r="A36" s="1" t="s">
        <v>159</v>
      </c>
      <c r="B36" s="1" t="s">
        <v>192</v>
      </c>
    </row>
    <row r="37" spans="1:2" x14ac:dyDescent="0.3">
      <c r="A37" s="1" t="s">
        <v>159</v>
      </c>
      <c r="B37" s="1" t="s">
        <v>197</v>
      </c>
    </row>
    <row r="38" spans="1:2" x14ac:dyDescent="0.3">
      <c r="A38" s="1" t="s">
        <v>159</v>
      </c>
      <c r="B38" s="1" t="s">
        <v>198</v>
      </c>
    </row>
    <row r="39" spans="1:2" x14ac:dyDescent="0.3">
      <c r="A39" s="1" t="s">
        <v>159</v>
      </c>
      <c r="B39" s="1" t="s">
        <v>199</v>
      </c>
    </row>
    <row r="40" spans="1:2" x14ac:dyDescent="0.3">
      <c r="A40" s="1" t="s">
        <v>159</v>
      </c>
      <c r="B40" s="1" t="s">
        <v>200</v>
      </c>
    </row>
    <row r="41" spans="1:2" x14ac:dyDescent="0.3">
      <c r="A41" s="1" t="s">
        <v>159</v>
      </c>
      <c r="B41" s="1" t="s">
        <v>201</v>
      </c>
    </row>
    <row r="42" spans="1:2" x14ac:dyDescent="0.3">
      <c r="A42" s="1" t="s">
        <v>159</v>
      </c>
      <c r="B42" s="1" t="s">
        <v>202</v>
      </c>
    </row>
    <row r="43" spans="1:2" x14ac:dyDescent="0.3">
      <c r="A43" s="1" t="s">
        <v>159</v>
      </c>
      <c r="B43" s="1" t="s">
        <v>203</v>
      </c>
    </row>
    <row r="44" spans="1:2" x14ac:dyDescent="0.3">
      <c r="A44" s="1" t="s">
        <v>159</v>
      </c>
      <c r="B44" s="1" t="s">
        <v>204</v>
      </c>
    </row>
    <row r="45" spans="1:2" x14ac:dyDescent="0.3">
      <c r="A45" s="1" t="s">
        <v>159</v>
      </c>
      <c r="B45" s="1" t="s">
        <v>205</v>
      </c>
    </row>
    <row r="46" spans="1:2" x14ac:dyDescent="0.3">
      <c r="A46" s="1" t="s">
        <v>159</v>
      </c>
      <c r="B46" s="1" t="s">
        <v>206</v>
      </c>
    </row>
    <row r="47" spans="1:2" x14ac:dyDescent="0.3">
      <c r="A47" s="1" t="s">
        <v>159</v>
      </c>
      <c r="B47" s="1" t="s">
        <v>207</v>
      </c>
    </row>
    <row r="48" spans="1:2" x14ac:dyDescent="0.3">
      <c r="A48" s="1" t="s">
        <v>159</v>
      </c>
      <c r="B48" s="1" t="s">
        <v>208</v>
      </c>
    </row>
    <row r="49" spans="1:2" x14ac:dyDescent="0.3">
      <c r="A49" s="1" t="s">
        <v>159</v>
      </c>
      <c r="B49" s="1" t="s">
        <v>209</v>
      </c>
    </row>
    <row r="50" spans="1:2" x14ac:dyDescent="0.3">
      <c r="A50" s="1" t="s">
        <v>159</v>
      </c>
      <c r="B50" s="1" t="s">
        <v>210</v>
      </c>
    </row>
    <row r="51" spans="1:2" x14ac:dyDescent="0.3">
      <c r="A51" s="1" t="s">
        <v>159</v>
      </c>
      <c r="B51" s="1" t="s">
        <v>211</v>
      </c>
    </row>
    <row r="52" spans="1:2" x14ac:dyDescent="0.3">
      <c r="A52" s="1" t="s">
        <v>159</v>
      </c>
      <c r="B52" s="1" t="s">
        <v>212</v>
      </c>
    </row>
    <row r="53" spans="1:2" x14ac:dyDescent="0.3">
      <c r="A53" s="1" t="s">
        <v>159</v>
      </c>
      <c r="B53" s="1" t="s">
        <v>213</v>
      </c>
    </row>
    <row r="54" spans="1:2" x14ac:dyDescent="0.3">
      <c r="A54" s="1" t="s">
        <v>159</v>
      </c>
      <c r="B54" s="1" t="s">
        <v>272</v>
      </c>
    </row>
    <row r="55" spans="1:2" x14ac:dyDescent="0.3">
      <c r="A55" s="1" t="s">
        <v>159</v>
      </c>
      <c r="B55" s="1" t="s">
        <v>273</v>
      </c>
    </row>
    <row r="56" spans="1:2" x14ac:dyDescent="0.3">
      <c r="A56" s="1" t="s">
        <v>159</v>
      </c>
      <c r="B56" s="1" t="s">
        <v>274</v>
      </c>
    </row>
    <row r="57" spans="1:2" x14ac:dyDescent="0.3">
      <c r="A57" s="1" t="s">
        <v>159</v>
      </c>
      <c r="B57" s="1" t="s">
        <v>275</v>
      </c>
    </row>
    <row r="58" spans="1:2" x14ac:dyDescent="0.3">
      <c r="A58" s="1" t="s">
        <v>159</v>
      </c>
      <c r="B58" s="1" t="s">
        <v>276</v>
      </c>
    </row>
    <row r="59" spans="1:2" x14ac:dyDescent="0.3">
      <c r="A59" s="1" t="s">
        <v>159</v>
      </c>
      <c r="B59" s="1" t="s">
        <v>277</v>
      </c>
    </row>
    <row r="60" spans="1:2" x14ac:dyDescent="0.3">
      <c r="A60" s="1" t="s">
        <v>159</v>
      </c>
      <c r="B60" s="1" t="s">
        <v>278</v>
      </c>
    </row>
    <row r="61" spans="1:2" x14ac:dyDescent="0.3">
      <c r="A61" s="1" t="s">
        <v>159</v>
      </c>
      <c r="B61" s="1" t="s">
        <v>279</v>
      </c>
    </row>
    <row r="62" spans="1:2" x14ac:dyDescent="0.3">
      <c r="A62" s="1" t="s">
        <v>159</v>
      </c>
      <c r="B62" s="1" t="s">
        <v>280</v>
      </c>
    </row>
    <row r="63" spans="1:2" x14ac:dyDescent="0.3">
      <c r="A63" s="1" t="s">
        <v>159</v>
      </c>
      <c r="B63" s="1" t="s">
        <v>281</v>
      </c>
    </row>
    <row r="64" spans="1:2" x14ac:dyDescent="0.3">
      <c r="A64" s="1" t="s">
        <v>159</v>
      </c>
      <c r="B64" s="1" t="s">
        <v>282</v>
      </c>
    </row>
    <row r="65" spans="1:2" x14ac:dyDescent="0.3">
      <c r="A65" s="1" t="s">
        <v>159</v>
      </c>
      <c r="B65" s="1" t="s">
        <v>283</v>
      </c>
    </row>
    <row r="66" spans="1:2" x14ac:dyDescent="0.3">
      <c r="A66" s="1" t="s">
        <v>159</v>
      </c>
      <c r="B66" s="1" t="s">
        <v>284</v>
      </c>
    </row>
    <row r="67" spans="1:2" x14ac:dyDescent="0.3">
      <c r="A67" s="1" t="s">
        <v>159</v>
      </c>
      <c r="B67" s="1" t="s">
        <v>285</v>
      </c>
    </row>
    <row r="68" spans="1:2" x14ac:dyDescent="0.3">
      <c r="A68" s="1" t="s">
        <v>159</v>
      </c>
      <c r="B68" s="1" t="s">
        <v>286</v>
      </c>
    </row>
    <row r="69" spans="1:2" x14ac:dyDescent="0.3">
      <c r="A69" s="1" t="s">
        <v>159</v>
      </c>
      <c r="B69" s="1" t="s">
        <v>287</v>
      </c>
    </row>
    <row r="70" spans="1:2" x14ac:dyDescent="0.3">
      <c r="A70" s="1" t="s">
        <v>159</v>
      </c>
      <c r="B70" s="1" t="s">
        <v>288</v>
      </c>
    </row>
    <row r="71" spans="1:2" x14ac:dyDescent="0.3">
      <c r="A71" s="1" t="s">
        <v>159</v>
      </c>
      <c r="B71" s="1" t="s">
        <v>289</v>
      </c>
    </row>
    <row r="72" spans="1:2" x14ac:dyDescent="0.3">
      <c r="A72" s="1" t="s">
        <v>159</v>
      </c>
      <c r="B72" s="1" t="s">
        <v>290</v>
      </c>
    </row>
    <row r="73" spans="1:2" x14ac:dyDescent="0.3">
      <c r="A73" s="1" t="s">
        <v>159</v>
      </c>
      <c r="B73" s="1" t="s">
        <v>291</v>
      </c>
    </row>
    <row r="74" spans="1:2" x14ac:dyDescent="0.3">
      <c r="A74" s="1" t="s">
        <v>159</v>
      </c>
      <c r="B74" s="1" t="s">
        <v>292</v>
      </c>
    </row>
    <row r="75" spans="1:2" x14ac:dyDescent="0.3">
      <c r="A75" s="1" t="s">
        <v>159</v>
      </c>
      <c r="B75" s="1" t="s">
        <v>293</v>
      </c>
    </row>
    <row r="76" spans="1:2" x14ac:dyDescent="0.3">
      <c r="A76" s="1" t="s">
        <v>159</v>
      </c>
      <c r="B76" s="1" t="s">
        <v>294</v>
      </c>
    </row>
    <row r="77" spans="1:2" x14ac:dyDescent="0.3">
      <c r="A77" s="1" t="s">
        <v>159</v>
      </c>
      <c r="B77" s="1" t="s">
        <v>295</v>
      </c>
    </row>
    <row r="78" spans="1:2" x14ac:dyDescent="0.3">
      <c r="A78" s="1" t="s">
        <v>159</v>
      </c>
      <c r="B78" s="1" t="s">
        <v>296</v>
      </c>
    </row>
    <row r="79" spans="1:2" x14ac:dyDescent="0.3">
      <c r="A79" s="1" t="s">
        <v>159</v>
      </c>
      <c r="B79" s="1" t="s">
        <v>297</v>
      </c>
    </row>
    <row r="80" spans="1:2" x14ac:dyDescent="0.3">
      <c r="A80" s="1" t="s">
        <v>159</v>
      </c>
      <c r="B80" s="1" t="s">
        <v>298</v>
      </c>
    </row>
    <row r="81" spans="1:2" x14ac:dyDescent="0.3">
      <c r="A81" s="1" t="s">
        <v>159</v>
      </c>
      <c r="B81" s="1" t="s">
        <v>299</v>
      </c>
    </row>
    <row r="82" spans="1:2" x14ac:dyDescent="0.3">
      <c r="A82" s="1" t="s">
        <v>159</v>
      </c>
      <c r="B82" s="1" t="s">
        <v>300</v>
      </c>
    </row>
    <row r="83" spans="1:2" x14ac:dyDescent="0.3">
      <c r="A83" s="1" t="s">
        <v>159</v>
      </c>
      <c r="B83" s="1" t="s">
        <v>301</v>
      </c>
    </row>
    <row r="84" spans="1:2" x14ac:dyDescent="0.3">
      <c r="A84" s="1" t="s">
        <v>159</v>
      </c>
      <c r="B84" s="1" t="s">
        <v>302</v>
      </c>
    </row>
    <row r="85" spans="1:2" x14ac:dyDescent="0.3">
      <c r="A85" s="1" t="s">
        <v>159</v>
      </c>
      <c r="B85" s="1" t="s">
        <v>303</v>
      </c>
    </row>
    <row r="86" spans="1:2" x14ac:dyDescent="0.3">
      <c r="A86" s="1" t="s">
        <v>159</v>
      </c>
      <c r="B86" s="1" t="s">
        <v>304</v>
      </c>
    </row>
    <row r="87" spans="1:2" x14ac:dyDescent="0.3">
      <c r="A87" s="1" t="s">
        <v>159</v>
      </c>
      <c r="B87" s="1" t="s">
        <v>305</v>
      </c>
    </row>
    <row r="88" spans="1:2" x14ac:dyDescent="0.3">
      <c r="A88" s="1" t="s">
        <v>159</v>
      </c>
      <c r="B88" s="1" t="s">
        <v>306</v>
      </c>
    </row>
    <row r="89" spans="1:2" x14ac:dyDescent="0.3">
      <c r="A89" s="1" t="s">
        <v>159</v>
      </c>
      <c r="B89" s="1" t="s">
        <v>307</v>
      </c>
    </row>
    <row r="90" spans="1:2" x14ac:dyDescent="0.3">
      <c r="A90" s="1" t="s">
        <v>159</v>
      </c>
      <c r="B90" s="1" t="s">
        <v>308</v>
      </c>
    </row>
    <row r="91" spans="1:2" x14ac:dyDescent="0.3">
      <c r="A91" s="1" t="s">
        <v>159</v>
      </c>
      <c r="B91" s="1" t="s">
        <v>309</v>
      </c>
    </row>
    <row r="92" spans="1:2" x14ac:dyDescent="0.3">
      <c r="A92" s="1" t="s">
        <v>159</v>
      </c>
      <c r="B92" s="1" t="s">
        <v>310</v>
      </c>
    </row>
    <row r="93" spans="1:2" x14ac:dyDescent="0.3">
      <c r="A93" s="1" t="s">
        <v>159</v>
      </c>
      <c r="B93" s="1" t="s">
        <v>311</v>
      </c>
    </row>
    <row r="94" spans="1:2" x14ac:dyDescent="0.3">
      <c r="A94" s="1" t="s">
        <v>159</v>
      </c>
      <c r="B94" s="1" t="s">
        <v>312</v>
      </c>
    </row>
    <row r="95" spans="1:2" x14ac:dyDescent="0.3">
      <c r="A95" s="1" t="s">
        <v>159</v>
      </c>
      <c r="B95" s="1" t="s">
        <v>313</v>
      </c>
    </row>
    <row r="96" spans="1:2" x14ac:dyDescent="0.3">
      <c r="A96" s="1" t="s">
        <v>159</v>
      </c>
      <c r="B96" s="1" t="s">
        <v>314</v>
      </c>
    </row>
    <row r="97" spans="1:2" x14ac:dyDescent="0.3">
      <c r="A97" s="1" t="s">
        <v>159</v>
      </c>
      <c r="B97" s="1" t="s">
        <v>315</v>
      </c>
    </row>
    <row r="98" spans="1:2" x14ac:dyDescent="0.3">
      <c r="A98" s="1" t="s">
        <v>159</v>
      </c>
      <c r="B98" s="1" t="s">
        <v>316</v>
      </c>
    </row>
    <row r="99" spans="1:2" x14ac:dyDescent="0.3">
      <c r="A99" s="1" t="s">
        <v>159</v>
      </c>
      <c r="B99" s="1" t="s">
        <v>317</v>
      </c>
    </row>
    <row r="100" spans="1:2" x14ac:dyDescent="0.3">
      <c r="A100" s="1" t="s">
        <v>159</v>
      </c>
      <c r="B100" s="1" t="s">
        <v>318</v>
      </c>
    </row>
    <row r="101" spans="1:2" x14ac:dyDescent="0.3">
      <c r="A101" s="1" t="s">
        <v>159</v>
      </c>
      <c r="B101" s="1" t="s">
        <v>319</v>
      </c>
    </row>
    <row r="102" spans="1:2" x14ac:dyDescent="0.3">
      <c r="A102" s="1" t="s">
        <v>159</v>
      </c>
      <c r="B102" s="1" t="s">
        <v>320</v>
      </c>
    </row>
    <row r="103" spans="1:2" x14ac:dyDescent="0.3">
      <c r="A103" s="1" t="s">
        <v>159</v>
      </c>
      <c r="B103" s="1" t="s">
        <v>321</v>
      </c>
    </row>
    <row r="104" spans="1:2" x14ac:dyDescent="0.3">
      <c r="A104" s="1" t="s">
        <v>159</v>
      </c>
      <c r="B104" s="1" t="s">
        <v>322</v>
      </c>
    </row>
    <row r="105" spans="1:2" x14ac:dyDescent="0.3">
      <c r="A105" s="1" t="s">
        <v>159</v>
      </c>
      <c r="B105" s="1" t="s">
        <v>323</v>
      </c>
    </row>
    <row r="106" spans="1:2" x14ac:dyDescent="0.3">
      <c r="A106" s="1" t="s">
        <v>159</v>
      </c>
      <c r="B106" s="1" t="s">
        <v>324</v>
      </c>
    </row>
    <row r="107" spans="1:2" x14ac:dyDescent="0.3">
      <c r="A107" s="1" t="s">
        <v>159</v>
      </c>
      <c r="B107" s="1" t="s">
        <v>325</v>
      </c>
    </row>
    <row r="108" spans="1:2" x14ac:dyDescent="0.3">
      <c r="A108" s="1" t="s">
        <v>159</v>
      </c>
      <c r="B108" s="1" t="s">
        <v>326</v>
      </c>
    </row>
    <row r="109" spans="1:2" x14ac:dyDescent="0.3">
      <c r="A109" s="1" t="s">
        <v>159</v>
      </c>
      <c r="B109" s="1" t="s">
        <v>327</v>
      </c>
    </row>
    <row r="110" spans="1:2" x14ac:dyDescent="0.3">
      <c r="A110" s="1" t="s">
        <v>159</v>
      </c>
      <c r="B110" s="1" t="s">
        <v>328</v>
      </c>
    </row>
    <row r="111" spans="1:2" x14ac:dyDescent="0.3">
      <c r="A111" s="1" t="s">
        <v>159</v>
      </c>
      <c r="B111" s="1" t="s">
        <v>329</v>
      </c>
    </row>
    <row r="112" spans="1:2" x14ac:dyDescent="0.3">
      <c r="A112" s="1" t="s">
        <v>159</v>
      </c>
      <c r="B112" s="1" t="s">
        <v>330</v>
      </c>
    </row>
    <row r="113" spans="1:2" x14ac:dyDescent="0.3">
      <c r="A113" s="1" t="s">
        <v>159</v>
      </c>
      <c r="B113" s="1" t="s">
        <v>331</v>
      </c>
    </row>
    <row r="114" spans="1:2" x14ac:dyDescent="0.3">
      <c r="A114" s="1" t="s">
        <v>159</v>
      </c>
      <c r="B114" s="1" t="s">
        <v>332</v>
      </c>
    </row>
    <row r="115" spans="1:2" x14ac:dyDescent="0.3">
      <c r="A115" s="1" t="s">
        <v>159</v>
      </c>
      <c r="B115" s="1" t="s">
        <v>333</v>
      </c>
    </row>
    <row r="116" spans="1:2" x14ac:dyDescent="0.3">
      <c r="A116" s="1" t="s">
        <v>159</v>
      </c>
      <c r="B116" s="1" t="s">
        <v>334</v>
      </c>
    </row>
    <row r="117" spans="1:2" x14ac:dyDescent="0.3">
      <c r="A117" s="1" t="s">
        <v>159</v>
      </c>
      <c r="B117" s="1" t="s">
        <v>335</v>
      </c>
    </row>
    <row r="118" spans="1:2" x14ac:dyDescent="0.3">
      <c r="A118" s="1" t="s">
        <v>159</v>
      </c>
      <c r="B118" s="1" t="s">
        <v>336</v>
      </c>
    </row>
    <row r="119" spans="1:2" x14ac:dyDescent="0.3">
      <c r="A119" s="1" t="s">
        <v>159</v>
      </c>
      <c r="B119" s="1" t="s">
        <v>337</v>
      </c>
    </row>
    <row r="120" spans="1:2" x14ac:dyDescent="0.3">
      <c r="A120" s="1" t="s">
        <v>159</v>
      </c>
      <c r="B120" s="1" t="s">
        <v>338</v>
      </c>
    </row>
    <row r="121" spans="1:2" x14ac:dyDescent="0.3">
      <c r="A121" s="1" t="s">
        <v>159</v>
      </c>
      <c r="B121" s="1" t="s">
        <v>339</v>
      </c>
    </row>
    <row r="122" spans="1:2" x14ac:dyDescent="0.3">
      <c r="A122" s="1" t="s">
        <v>159</v>
      </c>
      <c r="B122" s="1" t="s">
        <v>340</v>
      </c>
    </row>
    <row r="123" spans="1:2" x14ac:dyDescent="0.3">
      <c r="A123" s="1" t="s">
        <v>159</v>
      </c>
      <c r="B123" s="1" t="s">
        <v>341</v>
      </c>
    </row>
    <row r="124" spans="1:2" x14ac:dyDescent="0.3">
      <c r="A124" s="1" t="s">
        <v>159</v>
      </c>
      <c r="B124" s="1" t="s">
        <v>342</v>
      </c>
    </row>
    <row r="125" spans="1:2" x14ac:dyDescent="0.3">
      <c r="A125" s="1" t="s">
        <v>159</v>
      </c>
      <c r="B125" s="1" t="s">
        <v>343</v>
      </c>
    </row>
    <row r="126" spans="1:2" x14ac:dyDescent="0.3">
      <c r="A126" s="1" t="s">
        <v>159</v>
      </c>
      <c r="B126" s="1" t="s">
        <v>344</v>
      </c>
    </row>
    <row r="127" spans="1:2" x14ac:dyDescent="0.3">
      <c r="A127" s="1" t="s">
        <v>159</v>
      </c>
      <c r="B127" s="1" t="s">
        <v>345</v>
      </c>
    </row>
    <row r="128" spans="1:2" x14ac:dyDescent="0.3">
      <c r="A128" s="1" t="s">
        <v>159</v>
      </c>
      <c r="B128" s="1" t="s">
        <v>346</v>
      </c>
    </row>
    <row r="129" spans="1:2" x14ac:dyDescent="0.3">
      <c r="A129" s="1" t="s">
        <v>159</v>
      </c>
      <c r="B129" s="1" t="s">
        <v>347</v>
      </c>
    </row>
    <row r="130" spans="1:2" x14ac:dyDescent="0.3">
      <c r="A130" s="1" t="s">
        <v>159</v>
      </c>
      <c r="B130" s="1" t="s">
        <v>348</v>
      </c>
    </row>
    <row r="131" spans="1:2" x14ac:dyDescent="0.3">
      <c r="A131" s="1" t="s">
        <v>159</v>
      </c>
      <c r="B131" s="1" t="s">
        <v>349</v>
      </c>
    </row>
    <row r="132" spans="1:2" x14ac:dyDescent="0.3">
      <c r="A132" s="1" t="s">
        <v>159</v>
      </c>
      <c r="B132" s="1" t="s">
        <v>350</v>
      </c>
    </row>
    <row r="133" spans="1:2" x14ac:dyDescent="0.3">
      <c r="A133" s="1" t="s">
        <v>159</v>
      </c>
      <c r="B133" s="1" t="s">
        <v>351</v>
      </c>
    </row>
    <row r="134" spans="1:2" x14ac:dyDescent="0.3">
      <c r="A134" s="1" t="s">
        <v>159</v>
      </c>
      <c r="B134" s="1" t="s">
        <v>352</v>
      </c>
    </row>
    <row r="135" spans="1:2" x14ac:dyDescent="0.3">
      <c r="A135" s="1" t="s">
        <v>159</v>
      </c>
      <c r="B135" s="1" t="s">
        <v>353</v>
      </c>
    </row>
    <row r="136" spans="1:2" x14ac:dyDescent="0.3">
      <c r="A136" s="1" t="s">
        <v>159</v>
      </c>
      <c r="B136" s="1" t="s">
        <v>354</v>
      </c>
    </row>
    <row r="137" spans="1:2" x14ac:dyDescent="0.3">
      <c r="A137" s="1" t="s">
        <v>159</v>
      </c>
      <c r="B137" s="1" t="s">
        <v>355</v>
      </c>
    </row>
    <row r="138" spans="1:2" x14ac:dyDescent="0.3">
      <c r="A138" s="1" t="s">
        <v>159</v>
      </c>
      <c r="B138" s="1" t="s">
        <v>356</v>
      </c>
    </row>
    <row r="139" spans="1:2" x14ac:dyDescent="0.3">
      <c r="A139" s="1" t="s">
        <v>159</v>
      </c>
      <c r="B139" s="1" t="s">
        <v>357</v>
      </c>
    </row>
    <row r="140" spans="1:2" x14ac:dyDescent="0.3">
      <c r="A140" s="1" t="s">
        <v>159</v>
      </c>
      <c r="B140" s="1" t="s">
        <v>358</v>
      </c>
    </row>
    <row r="141" spans="1:2" x14ac:dyDescent="0.3">
      <c r="A141" s="1" t="s">
        <v>159</v>
      </c>
      <c r="B141" s="1" t="s">
        <v>359</v>
      </c>
    </row>
    <row r="142" spans="1:2" x14ac:dyDescent="0.3">
      <c r="A142" s="1" t="s">
        <v>159</v>
      </c>
      <c r="B142" s="1" t="s">
        <v>360</v>
      </c>
    </row>
    <row r="143" spans="1:2" x14ac:dyDescent="0.3">
      <c r="A143" s="1" t="s">
        <v>159</v>
      </c>
      <c r="B143" s="1" t="s">
        <v>361</v>
      </c>
    </row>
    <row r="144" spans="1:2" x14ac:dyDescent="0.3">
      <c r="A144" s="1" t="s">
        <v>159</v>
      </c>
      <c r="B144" s="1" t="s">
        <v>362</v>
      </c>
    </row>
    <row r="145" spans="1:2" x14ac:dyDescent="0.3">
      <c r="A145" s="1" t="s">
        <v>159</v>
      </c>
      <c r="B145" s="1" t="s">
        <v>363</v>
      </c>
    </row>
    <row r="146" spans="1:2" x14ac:dyDescent="0.3">
      <c r="A146" s="1" t="s">
        <v>159</v>
      </c>
      <c r="B146" s="1" t="s">
        <v>364</v>
      </c>
    </row>
    <row r="147" spans="1:2" x14ac:dyDescent="0.3">
      <c r="A147" s="1" t="s">
        <v>159</v>
      </c>
      <c r="B147" s="1" t="s">
        <v>365</v>
      </c>
    </row>
    <row r="148" spans="1:2" x14ac:dyDescent="0.3">
      <c r="A148" s="1" t="s">
        <v>159</v>
      </c>
      <c r="B148" s="1" t="s">
        <v>366</v>
      </c>
    </row>
    <row r="149" spans="1:2" x14ac:dyDescent="0.3">
      <c r="A149" s="1" t="s">
        <v>159</v>
      </c>
      <c r="B149" s="1" t="s">
        <v>367</v>
      </c>
    </row>
    <row r="150" spans="1:2" x14ac:dyDescent="0.3">
      <c r="A150" s="1" t="s">
        <v>159</v>
      </c>
      <c r="B150" s="1" t="s">
        <v>368</v>
      </c>
    </row>
    <row r="151" spans="1:2" x14ac:dyDescent="0.3">
      <c r="A151" s="1" t="s">
        <v>159</v>
      </c>
      <c r="B151" s="1" t="s">
        <v>369</v>
      </c>
    </row>
    <row r="152" spans="1:2" x14ac:dyDescent="0.3">
      <c r="A152" s="1" t="s">
        <v>159</v>
      </c>
      <c r="B152" s="1" t="s">
        <v>370</v>
      </c>
    </row>
    <row r="153" spans="1:2" x14ac:dyDescent="0.3">
      <c r="A153" s="1" t="s">
        <v>159</v>
      </c>
      <c r="B153" s="1" t="s">
        <v>371</v>
      </c>
    </row>
    <row r="154" spans="1:2" x14ac:dyDescent="0.3">
      <c r="A154" s="1" t="s">
        <v>159</v>
      </c>
      <c r="B154" s="1" t="s">
        <v>372</v>
      </c>
    </row>
    <row r="155" spans="1:2" x14ac:dyDescent="0.3">
      <c r="A155" s="1" t="s">
        <v>159</v>
      </c>
      <c r="B155" s="1" t="s">
        <v>373</v>
      </c>
    </row>
    <row r="156" spans="1:2" x14ac:dyDescent="0.3">
      <c r="A156" s="1" t="s">
        <v>159</v>
      </c>
      <c r="B156" s="1" t="s">
        <v>374</v>
      </c>
    </row>
    <row r="157" spans="1:2" x14ac:dyDescent="0.3">
      <c r="A157" s="1" t="s">
        <v>159</v>
      </c>
      <c r="B157" s="1" t="s">
        <v>375</v>
      </c>
    </row>
    <row r="158" spans="1:2" x14ac:dyDescent="0.3">
      <c r="A158" s="1" t="s">
        <v>159</v>
      </c>
      <c r="B158" s="1" t="s">
        <v>376</v>
      </c>
    </row>
    <row r="159" spans="1:2" x14ac:dyDescent="0.3">
      <c r="A159" s="1" t="s">
        <v>159</v>
      </c>
      <c r="B159" s="1" t="s">
        <v>377</v>
      </c>
    </row>
    <row r="160" spans="1:2" x14ac:dyDescent="0.3">
      <c r="A160" s="1" t="s">
        <v>159</v>
      </c>
      <c r="B160" s="1" t="s">
        <v>378</v>
      </c>
    </row>
    <row r="161" spans="1:2" x14ac:dyDescent="0.3">
      <c r="A161" s="1" t="s">
        <v>159</v>
      </c>
      <c r="B161" s="1" t="s">
        <v>379</v>
      </c>
    </row>
    <row r="162" spans="1:2" x14ac:dyDescent="0.3">
      <c r="A162" s="1" t="s">
        <v>159</v>
      </c>
      <c r="B162" s="1" t="s">
        <v>380</v>
      </c>
    </row>
    <row r="163" spans="1:2" x14ac:dyDescent="0.3">
      <c r="A163" s="1" t="s">
        <v>159</v>
      </c>
      <c r="B163" s="1" t="s">
        <v>381</v>
      </c>
    </row>
    <row r="164" spans="1:2" x14ac:dyDescent="0.3">
      <c r="A164" s="1" t="s">
        <v>159</v>
      </c>
      <c r="B164" s="1" t="s">
        <v>382</v>
      </c>
    </row>
    <row r="165" spans="1:2" x14ac:dyDescent="0.3">
      <c r="A165" s="1" t="s">
        <v>159</v>
      </c>
      <c r="B165" s="1" t="s">
        <v>383</v>
      </c>
    </row>
    <row r="166" spans="1:2" x14ac:dyDescent="0.3">
      <c r="A166" s="1" t="s">
        <v>159</v>
      </c>
      <c r="B166" s="1" t="s">
        <v>384</v>
      </c>
    </row>
    <row r="167" spans="1:2" x14ac:dyDescent="0.3">
      <c r="A167" s="1" t="s">
        <v>159</v>
      </c>
      <c r="B167" s="1" t="s">
        <v>385</v>
      </c>
    </row>
    <row r="168" spans="1:2" x14ac:dyDescent="0.3">
      <c r="A168" s="1" t="s">
        <v>159</v>
      </c>
      <c r="B168" s="1" t="s">
        <v>386</v>
      </c>
    </row>
    <row r="169" spans="1:2" x14ac:dyDescent="0.3">
      <c r="A169" s="1" t="s">
        <v>159</v>
      </c>
      <c r="B169" s="1" t="s">
        <v>387</v>
      </c>
    </row>
    <row r="170" spans="1:2" x14ac:dyDescent="0.3">
      <c r="A170" s="1" t="s">
        <v>159</v>
      </c>
      <c r="B170" s="1" t="s">
        <v>388</v>
      </c>
    </row>
    <row r="171" spans="1:2" x14ac:dyDescent="0.3">
      <c r="A171" s="1" t="s">
        <v>159</v>
      </c>
      <c r="B171" s="1" t="s">
        <v>389</v>
      </c>
    </row>
    <row r="172" spans="1:2" x14ac:dyDescent="0.3">
      <c r="A172" s="1" t="s">
        <v>159</v>
      </c>
      <c r="B172" s="1" t="s">
        <v>390</v>
      </c>
    </row>
    <row r="173" spans="1:2" x14ac:dyDescent="0.3">
      <c r="A173" s="1" t="s">
        <v>159</v>
      </c>
      <c r="B173" s="1" t="s">
        <v>391</v>
      </c>
    </row>
    <row r="174" spans="1:2" x14ac:dyDescent="0.3">
      <c r="A174" s="1" t="s">
        <v>159</v>
      </c>
      <c r="B174" s="1" t="s">
        <v>392</v>
      </c>
    </row>
    <row r="175" spans="1:2" x14ac:dyDescent="0.3">
      <c r="A175" s="1" t="s">
        <v>159</v>
      </c>
      <c r="B175" s="1" t="s">
        <v>393</v>
      </c>
    </row>
    <row r="176" spans="1:2" x14ac:dyDescent="0.3">
      <c r="A176" s="1" t="s">
        <v>159</v>
      </c>
      <c r="B176" s="1" t="s">
        <v>394</v>
      </c>
    </row>
    <row r="177" spans="1:2" x14ac:dyDescent="0.3">
      <c r="A177" s="1" t="s">
        <v>159</v>
      </c>
      <c r="B177" s="1" t="s">
        <v>395</v>
      </c>
    </row>
    <row r="178" spans="1:2" x14ac:dyDescent="0.3">
      <c r="A178" s="1" t="s">
        <v>159</v>
      </c>
      <c r="B178" s="1" t="s">
        <v>396</v>
      </c>
    </row>
    <row r="179" spans="1:2" x14ac:dyDescent="0.3">
      <c r="A179" s="1" t="s">
        <v>159</v>
      </c>
      <c r="B179" s="1" t="s">
        <v>397</v>
      </c>
    </row>
    <row r="180" spans="1:2" x14ac:dyDescent="0.3">
      <c r="A180" s="1" t="s">
        <v>159</v>
      </c>
      <c r="B180" s="1" t="s">
        <v>398</v>
      </c>
    </row>
    <row r="181" spans="1:2" x14ac:dyDescent="0.3">
      <c r="A181" s="1" t="s">
        <v>159</v>
      </c>
      <c r="B181" s="1" t="s">
        <v>399</v>
      </c>
    </row>
    <row r="182" spans="1:2" x14ac:dyDescent="0.3">
      <c r="A182" s="1" t="s">
        <v>159</v>
      </c>
      <c r="B182" s="1" t="s">
        <v>400</v>
      </c>
    </row>
    <row r="183" spans="1:2" x14ac:dyDescent="0.3">
      <c r="A183" s="1" t="s">
        <v>159</v>
      </c>
      <c r="B183" s="1" t="s">
        <v>401</v>
      </c>
    </row>
    <row r="184" spans="1:2" x14ac:dyDescent="0.3">
      <c r="A184" s="1" t="s">
        <v>159</v>
      </c>
      <c r="B184" s="1" t="s">
        <v>402</v>
      </c>
    </row>
    <row r="185" spans="1:2" x14ac:dyDescent="0.3">
      <c r="A185" s="1" t="s">
        <v>159</v>
      </c>
      <c r="B185" s="1" t="s">
        <v>403</v>
      </c>
    </row>
    <row r="186" spans="1:2" x14ac:dyDescent="0.3">
      <c r="A186" s="1" t="s">
        <v>159</v>
      </c>
      <c r="B186" s="1" t="s">
        <v>404</v>
      </c>
    </row>
    <row r="187" spans="1:2" x14ac:dyDescent="0.3">
      <c r="A187" s="1" t="s">
        <v>159</v>
      </c>
      <c r="B187" s="1" t="s">
        <v>405</v>
      </c>
    </row>
    <row r="188" spans="1:2" x14ac:dyDescent="0.3">
      <c r="A188" s="1" t="s">
        <v>159</v>
      </c>
      <c r="B188" s="1" t="s">
        <v>406</v>
      </c>
    </row>
    <row r="189" spans="1:2" x14ac:dyDescent="0.3">
      <c r="A189" s="1" t="s">
        <v>159</v>
      </c>
      <c r="B189" s="1" t="s">
        <v>407</v>
      </c>
    </row>
    <row r="190" spans="1:2" x14ac:dyDescent="0.3">
      <c r="A190" s="1" t="s">
        <v>159</v>
      </c>
      <c r="B190" s="1" t="s">
        <v>408</v>
      </c>
    </row>
    <row r="191" spans="1:2" x14ac:dyDescent="0.3">
      <c r="A191" s="1" t="s">
        <v>159</v>
      </c>
      <c r="B191" s="1" t="s">
        <v>409</v>
      </c>
    </row>
    <row r="192" spans="1:2" x14ac:dyDescent="0.3">
      <c r="A192" s="1" t="s">
        <v>159</v>
      </c>
      <c r="B192" s="1" t="s">
        <v>410</v>
      </c>
    </row>
    <row r="193" spans="1:2" x14ac:dyDescent="0.3">
      <c r="A193" s="1" t="s">
        <v>159</v>
      </c>
      <c r="B193" s="1" t="s">
        <v>411</v>
      </c>
    </row>
    <row r="194" spans="1:2" x14ac:dyDescent="0.3">
      <c r="A194" s="1" t="s">
        <v>159</v>
      </c>
      <c r="B194" s="1" t="s">
        <v>412</v>
      </c>
    </row>
    <row r="195" spans="1:2" x14ac:dyDescent="0.3">
      <c r="A195" s="1" t="s">
        <v>159</v>
      </c>
      <c r="B195" s="1" t="s">
        <v>413</v>
      </c>
    </row>
    <row r="196" spans="1:2" x14ac:dyDescent="0.3">
      <c r="A196" s="1" t="s">
        <v>159</v>
      </c>
      <c r="B196" s="1" t="s">
        <v>414</v>
      </c>
    </row>
    <row r="197" spans="1:2" x14ac:dyDescent="0.3">
      <c r="A197" s="1" t="s">
        <v>159</v>
      </c>
      <c r="B197" s="1" t="s">
        <v>415</v>
      </c>
    </row>
    <row r="198" spans="1:2" x14ac:dyDescent="0.3">
      <c r="A198" s="1" t="s">
        <v>159</v>
      </c>
      <c r="B198" s="1" t="s">
        <v>416</v>
      </c>
    </row>
    <row r="199" spans="1:2" x14ac:dyDescent="0.3">
      <c r="A199" s="1" t="s">
        <v>159</v>
      </c>
      <c r="B199" s="1" t="s">
        <v>417</v>
      </c>
    </row>
    <row r="200" spans="1:2" x14ac:dyDescent="0.3">
      <c r="A200" s="1" t="s">
        <v>159</v>
      </c>
      <c r="B200" s="1" t="s">
        <v>418</v>
      </c>
    </row>
    <row r="201" spans="1:2" x14ac:dyDescent="0.3">
      <c r="A201" s="1" t="s">
        <v>159</v>
      </c>
      <c r="B201" s="1" t="s">
        <v>419</v>
      </c>
    </row>
    <row r="202" spans="1:2" x14ac:dyDescent="0.3">
      <c r="A202" s="1" t="s">
        <v>159</v>
      </c>
      <c r="B202" s="1" t="s">
        <v>420</v>
      </c>
    </row>
    <row r="203" spans="1:2" x14ac:dyDescent="0.3">
      <c r="A203" s="1" t="s">
        <v>159</v>
      </c>
      <c r="B203" s="1" t="s">
        <v>421</v>
      </c>
    </row>
    <row r="204" spans="1:2" x14ac:dyDescent="0.3">
      <c r="A204" s="1" t="s">
        <v>159</v>
      </c>
      <c r="B204" s="1" t="s">
        <v>422</v>
      </c>
    </row>
    <row r="205" spans="1:2" x14ac:dyDescent="0.3">
      <c r="A205" s="1" t="s">
        <v>159</v>
      </c>
      <c r="B205" s="1" t="s">
        <v>423</v>
      </c>
    </row>
    <row r="206" spans="1:2" x14ac:dyDescent="0.3">
      <c r="A206" s="1" t="s">
        <v>159</v>
      </c>
      <c r="B206" s="1" t="s">
        <v>424</v>
      </c>
    </row>
    <row r="207" spans="1:2" x14ac:dyDescent="0.3">
      <c r="A207" s="1" t="s">
        <v>159</v>
      </c>
      <c r="B207" s="1" t="s">
        <v>425</v>
      </c>
    </row>
    <row r="208" spans="1:2" x14ac:dyDescent="0.3">
      <c r="A208" s="1" t="s">
        <v>159</v>
      </c>
      <c r="B208" s="1" t="s">
        <v>426</v>
      </c>
    </row>
    <row r="209" spans="1:2" x14ac:dyDescent="0.3">
      <c r="A209" s="1" t="s">
        <v>159</v>
      </c>
      <c r="B209" s="1" t="s">
        <v>427</v>
      </c>
    </row>
    <row r="210" spans="1:2" x14ac:dyDescent="0.3">
      <c r="A210" s="1" t="s">
        <v>159</v>
      </c>
      <c r="B210" s="1" t="s">
        <v>428</v>
      </c>
    </row>
    <row r="211" spans="1:2" x14ac:dyDescent="0.3">
      <c r="A211" s="1" t="s">
        <v>159</v>
      </c>
      <c r="B211" s="1" t="s">
        <v>429</v>
      </c>
    </row>
    <row r="212" spans="1:2" x14ac:dyDescent="0.3">
      <c r="A212" s="1" t="s">
        <v>159</v>
      </c>
      <c r="B212" s="1" t="s">
        <v>430</v>
      </c>
    </row>
    <row r="213" spans="1:2" x14ac:dyDescent="0.3">
      <c r="A213" s="1" t="s">
        <v>159</v>
      </c>
      <c r="B213" s="1" t="s">
        <v>431</v>
      </c>
    </row>
    <row r="214" spans="1:2" x14ac:dyDescent="0.3">
      <c r="A214" s="1" t="s">
        <v>159</v>
      </c>
      <c r="B214" s="1" t="s">
        <v>432</v>
      </c>
    </row>
    <row r="215" spans="1:2" x14ac:dyDescent="0.3">
      <c r="A215" s="1" t="s">
        <v>159</v>
      </c>
      <c r="B215" s="1" t="s">
        <v>433</v>
      </c>
    </row>
    <row r="216" spans="1:2" x14ac:dyDescent="0.3">
      <c r="A216" s="1" t="s">
        <v>159</v>
      </c>
      <c r="B216" s="1" t="s">
        <v>434</v>
      </c>
    </row>
    <row r="217" spans="1:2" x14ac:dyDescent="0.3">
      <c r="A217" s="1" t="s">
        <v>159</v>
      </c>
      <c r="B217" s="1" t="s">
        <v>435</v>
      </c>
    </row>
    <row r="218" spans="1:2" x14ac:dyDescent="0.3">
      <c r="A218" s="1" t="s">
        <v>159</v>
      </c>
      <c r="B218" s="1" t="s">
        <v>436</v>
      </c>
    </row>
    <row r="219" spans="1:2" x14ac:dyDescent="0.3">
      <c r="A219" s="1" t="s">
        <v>159</v>
      </c>
      <c r="B219" s="1" t="s">
        <v>437</v>
      </c>
    </row>
    <row r="220" spans="1:2" x14ac:dyDescent="0.3">
      <c r="A220" s="1" t="s">
        <v>159</v>
      </c>
      <c r="B220" s="1" t="s">
        <v>438</v>
      </c>
    </row>
    <row r="221" spans="1:2" x14ac:dyDescent="0.3">
      <c r="A221" s="1" t="s">
        <v>159</v>
      </c>
      <c r="B221" s="1" t="s">
        <v>439</v>
      </c>
    </row>
    <row r="222" spans="1:2" x14ac:dyDescent="0.3">
      <c r="A222" s="1" t="s">
        <v>159</v>
      </c>
      <c r="B222" s="1" t="s">
        <v>440</v>
      </c>
    </row>
    <row r="223" spans="1:2" x14ac:dyDescent="0.3">
      <c r="A223" s="1" t="s">
        <v>159</v>
      </c>
      <c r="B223" s="1" t="s">
        <v>441</v>
      </c>
    </row>
    <row r="224" spans="1:2" x14ac:dyDescent="0.3">
      <c r="A224" s="1" t="s">
        <v>159</v>
      </c>
      <c r="B224" s="1" t="s">
        <v>442</v>
      </c>
    </row>
    <row r="225" spans="1:2" x14ac:dyDescent="0.3">
      <c r="A225" s="1" t="s">
        <v>159</v>
      </c>
      <c r="B225" s="1" t="s">
        <v>443</v>
      </c>
    </row>
    <row r="226" spans="1:2" x14ac:dyDescent="0.3">
      <c r="A226" s="1" t="s">
        <v>159</v>
      </c>
      <c r="B226" s="1" t="s">
        <v>444</v>
      </c>
    </row>
    <row r="227" spans="1:2" x14ac:dyDescent="0.3">
      <c r="A227" s="1" t="s">
        <v>159</v>
      </c>
      <c r="B227" s="1" t="s">
        <v>445</v>
      </c>
    </row>
    <row r="228" spans="1:2" x14ac:dyDescent="0.3">
      <c r="A228" s="1" t="s">
        <v>159</v>
      </c>
      <c r="B228" s="1" t="s">
        <v>446</v>
      </c>
    </row>
    <row r="229" spans="1:2" x14ac:dyDescent="0.3">
      <c r="A229" s="1" t="s">
        <v>159</v>
      </c>
      <c r="B229" s="1" t="s">
        <v>447</v>
      </c>
    </row>
    <row r="230" spans="1:2" x14ac:dyDescent="0.3">
      <c r="A230" s="1" t="s">
        <v>159</v>
      </c>
      <c r="B230" s="1" t="s">
        <v>448</v>
      </c>
    </row>
    <row r="231" spans="1:2" x14ac:dyDescent="0.3">
      <c r="A231" s="1" t="s">
        <v>159</v>
      </c>
      <c r="B231" s="1" t="s">
        <v>449</v>
      </c>
    </row>
    <row r="232" spans="1:2" x14ac:dyDescent="0.3">
      <c r="A232" s="1" t="s">
        <v>159</v>
      </c>
      <c r="B232" s="1" t="s">
        <v>450</v>
      </c>
    </row>
    <row r="233" spans="1:2" x14ac:dyDescent="0.3">
      <c r="A233" s="1" t="s">
        <v>159</v>
      </c>
      <c r="B233" s="1" t="s">
        <v>451</v>
      </c>
    </row>
    <row r="234" spans="1:2" x14ac:dyDescent="0.3">
      <c r="A234" s="1" t="s">
        <v>159</v>
      </c>
      <c r="B234" s="1" t="s">
        <v>452</v>
      </c>
    </row>
    <row r="235" spans="1:2" x14ac:dyDescent="0.3">
      <c r="A235" s="1" t="s">
        <v>159</v>
      </c>
      <c r="B235" s="1" t="s">
        <v>453</v>
      </c>
    </row>
    <row r="236" spans="1:2" x14ac:dyDescent="0.3">
      <c r="A236" s="1" t="s">
        <v>159</v>
      </c>
      <c r="B236" s="1" t="s">
        <v>454</v>
      </c>
    </row>
    <row r="237" spans="1:2" x14ac:dyDescent="0.3">
      <c r="A237" s="1" t="s">
        <v>159</v>
      </c>
      <c r="B237" s="1" t="s">
        <v>455</v>
      </c>
    </row>
    <row r="238" spans="1:2" x14ac:dyDescent="0.3">
      <c r="A238" s="1" t="s">
        <v>159</v>
      </c>
      <c r="B238" s="1" t="s">
        <v>456</v>
      </c>
    </row>
    <row r="239" spans="1:2" x14ac:dyDescent="0.3">
      <c r="A239" s="1" t="s">
        <v>159</v>
      </c>
      <c r="B239" s="1" t="s">
        <v>457</v>
      </c>
    </row>
    <row r="240" spans="1:2" x14ac:dyDescent="0.3">
      <c r="A240" s="1" t="s">
        <v>159</v>
      </c>
      <c r="B240" s="1" t="s">
        <v>458</v>
      </c>
    </row>
    <row r="241" spans="1:2" x14ac:dyDescent="0.3">
      <c r="A241" s="1" t="s">
        <v>159</v>
      </c>
      <c r="B241" s="1" t="s">
        <v>459</v>
      </c>
    </row>
    <row r="242" spans="1:2" x14ac:dyDescent="0.3">
      <c r="A242" s="1" t="s">
        <v>159</v>
      </c>
      <c r="B242" s="1" t="s">
        <v>460</v>
      </c>
    </row>
    <row r="243" spans="1:2" x14ac:dyDescent="0.3">
      <c r="A243" s="1" t="s">
        <v>159</v>
      </c>
      <c r="B243" s="1" t="s">
        <v>461</v>
      </c>
    </row>
    <row r="244" spans="1:2" x14ac:dyDescent="0.3">
      <c r="A244" s="1" t="s">
        <v>159</v>
      </c>
      <c r="B244" s="1" t="s">
        <v>462</v>
      </c>
    </row>
    <row r="245" spans="1:2" x14ac:dyDescent="0.3">
      <c r="A245" s="1" t="s">
        <v>159</v>
      </c>
      <c r="B245" s="1" t="s">
        <v>21958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A1B5-DCC6-4686-B75F-C9998FBB3B97}">
  <sheetPr codeName="Sheet11"/>
  <dimension ref="A1:F126"/>
  <sheetViews>
    <sheetView topLeftCell="A21" workbookViewId="0">
      <selection activeCell="F25" sqref="F25"/>
    </sheetView>
  </sheetViews>
  <sheetFormatPr defaultRowHeight="14.4" x14ac:dyDescent="0.3"/>
  <cols>
    <col min="1" max="1" width="20.5546875" bestFit="1" customWidth="1"/>
    <col min="2" max="2" width="7.5546875" bestFit="1" customWidth="1"/>
    <col min="3" max="3" width="9" bestFit="1" customWidth="1"/>
    <col min="4" max="5" width="12.109375" bestFit="1" customWidth="1"/>
    <col min="6" max="6" width="12" bestFit="1" customWidth="1"/>
  </cols>
  <sheetData>
    <row r="1" spans="1:6" x14ac:dyDescent="0.3">
      <c r="A1" t="s">
        <v>1</v>
      </c>
      <c r="B1" t="s">
        <v>465</v>
      </c>
      <c r="C1" t="s">
        <v>467</v>
      </c>
      <c r="D1" t="s">
        <v>469</v>
      </c>
      <c r="E1" t="s">
        <v>468</v>
      </c>
      <c r="F1" t="s">
        <v>21546</v>
      </c>
    </row>
    <row r="2" spans="1:6" x14ac:dyDescent="0.3">
      <c r="A2" s="1" t="s">
        <v>84</v>
      </c>
      <c r="B2" s="1" t="str">
        <f>Date_Selected</f>
        <v>3/13/20</v>
      </c>
      <c r="C2" s="1">
        <f>SUMIFS(T_All[Deaths],T_All[Country/Region],T_Countries[[#This Row],[Country/Region]],T_All[Date],T_Countries[[#This Row],[Date]])</f>
        <v>0</v>
      </c>
      <c r="D2" s="1">
        <f>SUMIFS(T_All[Confirmed],T_All[Country/Region],T_Countries[[#This Row],[Country/Region]],T_All[Date],T_Countries[[#This Row],[Date]])</f>
        <v>7</v>
      </c>
      <c r="E2" s="1">
        <f>SUMIFS(T_All[Recovered],T_All[Country/Region],T_Countries[[#This Row],[Country/Region]],T_All[Date],T_Countries[[#This Row],[Date]])</f>
        <v>0</v>
      </c>
      <c r="F2" s="1">
        <f>IF(Data_Map_Selected="Deaths",T_Countries[[#This Row],[Deaths]],IF(Data_Map_Selected="Confirmed",T_Countries[[#This Row],[Confirmed]],T_Countries[[#This Row],[Recovered]]))</f>
        <v>7</v>
      </c>
    </row>
    <row r="3" spans="1:6" x14ac:dyDescent="0.3">
      <c r="A3" s="1" t="s">
        <v>155</v>
      </c>
      <c r="B3" s="1" t="str">
        <f>Date_Selected</f>
        <v>3/13/20</v>
      </c>
      <c r="C3" s="1">
        <f>SUMIFS(T_All[Deaths],T_All[Country/Region],T_Countries[[#This Row],[Country/Region]],T_All[Date],T_Countries[[#This Row],[Date]])</f>
        <v>1</v>
      </c>
      <c r="D3" s="1">
        <f>SUMIFS(T_All[Confirmed],T_All[Country/Region],T_Countries[[#This Row],[Country/Region]],T_All[Date],T_Countries[[#This Row],[Date]])</f>
        <v>33</v>
      </c>
      <c r="E3" s="1">
        <f>SUMIFS(T_All[Recovered],T_All[Country/Region],T_Countries[[#This Row],[Country/Region]],T_All[Date],T_Countries[[#This Row],[Date]])</f>
        <v>0</v>
      </c>
      <c r="F3" s="1">
        <f>IF(Data_Map_Selected="Deaths",T_Countries[[#This Row],[Deaths]],IF(Data_Map_Selected="Confirmed",T_Countries[[#This Row],[Confirmed]],T_Countries[[#This Row],[Recovered]]))</f>
        <v>33</v>
      </c>
    </row>
    <row r="4" spans="1:6" x14ac:dyDescent="0.3">
      <c r="A4" s="1" t="s">
        <v>87</v>
      </c>
      <c r="B4" s="1" t="str">
        <f>Date_Selected</f>
        <v>3/13/20</v>
      </c>
      <c r="C4" s="1">
        <f>SUMIFS(T_All[Deaths],T_All[Country/Region],T_Countries[[#This Row],[Country/Region]],T_All[Date],T_Countries[[#This Row],[Date]])</f>
        <v>2</v>
      </c>
      <c r="D4" s="1">
        <f>SUMIFS(T_All[Confirmed],T_All[Country/Region],T_Countries[[#This Row],[Country/Region]],T_All[Date],T_Countries[[#This Row],[Date]])</f>
        <v>26</v>
      </c>
      <c r="E4" s="1">
        <f>SUMIFS(T_All[Recovered],T_All[Country/Region],T_Countries[[#This Row],[Country/Region]],T_All[Date],T_Countries[[#This Row],[Date]])</f>
        <v>8</v>
      </c>
      <c r="F4" s="1">
        <f>IF(Data_Map_Selected="Deaths",T_Countries[[#This Row],[Deaths]],IF(Data_Map_Selected="Confirmed",T_Countries[[#This Row],[Confirmed]],T_Countries[[#This Row],[Recovered]]))</f>
        <v>26</v>
      </c>
    </row>
    <row r="5" spans="1:6" x14ac:dyDescent="0.3">
      <c r="A5" s="1" t="s">
        <v>119</v>
      </c>
      <c r="B5" s="1" t="str">
        <f>Date_Selected</f>
        <v>3/13/20</v>
      </c>
      <c r="C5" s="1">
        <f>SUMIFS(T_All[Deaths],T_All[Country/Region],T_Countries[[#This Row],[Country/Region]],T_All[Date],T_Countries[[#This Row],[Date]])</f>
        <v>0</v>
      </c>
      <c r="D5" s="1">
        <f>SUMIFS(T_All[Confirmed],T_All[Country/Region],T_Countries[[#This Row],[Country/Region]],T_All[Date],T_Countries[[#This Row],[Date]])</f>
        <v>1</v>
      </c>
      <c r="E5" s="1">
        <f>SUMIFS(T_All[Recovered],T_All[Country/Region],T_Countries[[#This Row],[Country/Region]],T_All[Date],T_Countries[[#This Row],[Date]])</f>
        <v>0</v>
      </c>
      <c r="F5" s="1">
        <f>IF(Data_Map_Selected="Deaths",T_Countries[[#This Row],[Deaths]],IF(Data_Map_Selected="Confirmed",T_Countries[[#This Row],[Confirmed]],T_Countries[[#This Row],[Recovered]]))</f>
        <v>1</v>
      </c>
    </row>
    <row r="6" spans="1:6" x14ac:dyDescent="0.3">
      <c r="A6" s="1" t="s">
        <v>21959</v>
      </c>
      <c r="B6" s="1" t="str">
        <f>Date_Selected</f>
        <v>3/13/20</v>
      </c>
      <c r="C6" s="1">
        <f>SUMIFS(T_All[Deaths],T_All[Country/Region],T_Countries[[#This Row],[Country/Region]],T_All[Date],T_Countries[[#This Row],[Date]])</f>
        <v>0</v>
      </c>
      <c r="D6" s="1">
        <f>SUMIFS(T_All[Confirmed],T_All[Country/Region],T_Countries[[#This Row],[Country/Region]],T_All[Date],T_Countries[[#This Row],[Date]])</f>
        <v>1</v>
      </c>
      <c r="E6" s="1">
        <f>SUMIFS(T_All[Recovered],T_All[Country/Region],T_Countries[[#This Row],[Country/Region]],T_All[Date],T_Countries[[#This Row],[Date]])</f>
        <v>0</v>
      </c>
      <c r="F6" s="1">
        <f>IF(Data_Map_Selected="Deaths",T_Countries[[#This Row],[Deaths]],IF(Data_Map_Selected="Confirmed",T_Countries[[#This Row],[Confirmed]],T_Countries[[#This Row],[Recovered]]))</f>
        <v>1</v>
      </c>
    </row>
    <row r="7" spans="1:6" x14ac:dyDescent="0.3">
      <c r="A7" s="1" t="s">
        <v>125</v>
      </c>
      <c r="B7" s="1" t="str">
        <f>Date_Selected</f>
        <v>3/13/20</v>
      </c>
      <c r="C7" s="1">
        <f>SUMIFS(T_All[Deaths],T_All[Country/Region],T_Countries[[#This Row],[Country/Region]],T_All[Date],T_Countries[[#This Row],[Date]])</f>
        <v>2</v>
      </c>
      <c r="D7" s="1">
        <f>SUMIFS(T_All[Confirmed],T_All[Country/Region],T_Countries[[#This Row],[Country/Region]],T_All[Date],T_Countries[[#This Row],[Date]])</f>
        <v>31</v>
      </c>
      <c r="E7" s="1">
        <f>SUMIFS(T_All[Recovered],T_All[Country/Region],T_Countries[[#This Row],[Country/Region]],T_All[Date],T_Countries[[#This Row],[Date]])</f>
        <v>0</v>
      </c>
      <c r="F7" s="1">
        <f>IF(Data_Map_Selected="Deaths",T_Countries[[#This Row],[Deaths]],IF(Data_Map_Selected="Confirmed",T_Countries[[#This Row],[Confirmed]],T_Countries[[#This Row],[Recovered]]))</f>
        <v>31</v>
      </c>
    </row>
    <row r="8" spans="1:6" x14ac:dyDescent="0.3">
      <c r="A8" s="1" t="s">
        <v>115</v>
      </c>
      <c r="B8" s="1" t="str">
        <f>Date_Selected</f>
        <v>3/13/20</v>
      </c>
      <c r="C8" s="1">
        <f>SUMIFS(T_All[Deaths],T_All[Country/Region],T_Countries[[#This Row],[Country/Region]],T_All[Date],T_Countries[[#This Row],[Date]])</f>
        <v>0</v>
      </c>
      <c r="D8" s="1">
        <f>SUMIFS(T_All[Confirmed],T_All[Country/Region],T_Countries[[#This Row],[Country/Region]],T_All[Date],T_Countries[[#This Row],[Date]])</f>
        <v>8</v>
      </c>
      <c r="E8" s="1">
        <f>SUMIFS(T_All[Recovered],T_All[Country/Region],T_Countries[[#This Row],[Country/Region]],T_All[Date],T_Countries[[#This Row],[Date]])</f>
        <v>0</v>
      </c>
      <c r="F8" s="1">
        <f>IF(Data_Map_Selected="Deaths",T_Countries[[#This Row],[Deaths]],IF(Data_Map_Selected="Confirmed",T_Countries[[#This Row],[Confirmed]],T_Countries[[#This Row],[Recovered]]))</f>
        <v>8</v>
      </c>
    </row>
    <row r="9" spans="1:6" x14ac:dyDescent="0.3">
      <c r="A9" s="1" t="s">
        <v>21960</v>
      </c>
      <c r="B9" s="1" t="str">
        <f>Date_Selected</f>
        <v>3/13/20</v>
      </c>
      <c r="C9" s="1">
        <f>SUMIFS(T_All[Deaths],T_All[Country/Region],T_Countries[[#This Row],[Country/Region]],T_All[Date],T_Countries[[#This Row],[Date]])</f>
        <v>0</v>
      </c>
      <c r="D9" s="1">
        <f>SUMIFS(T_All[Confirmed],T_All[Country/Region],T_Countries[[#This Row],[Country/Region]],T_All[Date],T_Countries[[#This Row],[Date]])</f>
        <v>2</v>
      </c>
      <c r="E9" s="1">
        <f>SUMIFS(T_All[Recovered],T_All[Country/Region],T_Countries[[#This Row],[Country/Region]],T_All[Date],T_Countries[[#This Row],[Date]])</f>
        <v>0</v>
      </c>
      <c r="F9" s="1">
        <f>IF(Data_Map_Selected="Deaths",T_Countries[[#This Row],[Deaths]],IF(Data_Map_Selected="Confirmed",T_Countries[[#This Row],[Confirmed]],T_Countries[[#This Row],[Recovered]]))</f>
        <v>2</v>
      </c>
    </row>
    <row r="10" spans="1:6" x14ac:dyDescent="0.3">
      <c r="A10" s="1" t="s">
        <v>64</v>
      </c>
      <c r="B10" s="1" t="str">
        <f>Date_Selected</f>
        <v>3/13/20</v>
      </c>
      <c r="C10" s="1">
        <f>SUMIFS(T_All[Deaths],T_All[Country/Region],T_Countries[[#This Row],[Country/Region]],T_All[Date],T_Countries[[#This Row],[Date]])</f>
        <v>3</v>
      </c>
      <c r="D10" s="1">
        <f>SUMIFS(T_All[Confirmed],T_All[Country/Region],T_Countries[[#This Row],[Country/Region]],T_All[Date],T_Countries[[#This Row],[Date]])</f>
        <v>200</v>
      </c>
      <c r="E10" s="1">
        <f>SUMIFS(T_All[Recovered],T_All[Country/Region],T_Countries[[#This Row],[Country/Region]],T_All[Date],T_Countries[[#This Row],[Date]])</f>
        <v>23</v>
      </c>
      <c r="F10" s="1">
        <f>IF(Data_Map_Selected="Deaths",T_Countries[[#This Row],[Deaths]],IF(Data_Map_Selected="Confirmed",T_Countries[[#This Row],[Confirmed]],T_Countries[[#This Row],[Recovered]]))</f>
        <v>200</v>
      </c>
    </row>
    <row r="11" spans="1:6" x14ac:dyDescent="0.3">
      <c r="A11" s="1" t="s">
        <v>90</v>
      </c>
      <c r="B11" s="1" t="str">
        <f>Date_Selected</f>
        <v>3/13/20</v>
      </c>
      <c r="C11" s="1">
        <f>SUMIFS(T_All[Deaths],T_All[Country/Region],T_Countries[[#This Row],[Country/Region]],T_All[Date],T_Countries[[#This Row],[Date]])</f>
        <v>1</v>
      </c>
      <c r="D11" s="1">
        <f>SUMIFS(T_All[Confirmed],T_All[Country/Region],T_Countries[[#This Row],[Country/Region]],T_All[Date],T_Countries[[#This Row],[Date]])</f>
        <v>504</v>
      </c>
      <c r="E11" s="1">
        <f>SUMIFS(T_All[Recovered],T_All[Country/Region],T_Countries[[#This Row],[Country/Region]],T_All[Date],T_Countries[[#This Row],[Date]])</f>
        <v>6</v>
      </c>
      <c r="F11" s="1">
        <f>IF(Data_Map_Selected="Deaths",T_Countries[[#This Row],[Deaths]],IF(Data_Map_Selected="Confirmed",T_Countries[[#This Row],[Confirmed]],T_Countries[[#This Row],[Recovered]]))</f>
        <v>504</v>
      </c>
    </row>
    <row r="12" spans="1:6" x14ac:dyDescent="0.3">
      <c r="A12" s="1" t="s">
        <v>114</v>
      </c>
      <c r="B12" s="1" t="str">
        <f>Date_Selected</f>
        <v>3/13/20</v>
      </c>
      <c r="C12" s="1">
        <f>SUMIFS(T_All[Deaths],T_All[Country/Region],T_Countries[[#This Row],[Country/Region]],T_All[Date],T_Countries[[#This Row],[Date]])</f>
        <v>1</v>
      </c>
      <c r="D12" s="1">
        <f>SUMIFS(T_All[Confirmed],T_All[Country/Region],T_Countries[[#This Row],[Country/Region]],T_All[Date],T_Countries[[#This Row],[Date]])</f>
        <v>15</v>
      </c>
      <c r="E12" s="1">
        <f>SUMIFS(T_All[Recovered],T_All[Country/Region],T_Countries[[#This Row],[Country/Region]],T_All[Date],T_Countries[[#This Row],[Date]])</f>
        <v>3</v>
      </c>
      <c r="F12" s="1">
        <f>IF(Data_Map_Selected="Deaths",T_Countries[[#This Row],[Deaths]],IF(Data_Map_Selected="Confirmed",T_Countries[[#This Row],[Confirmed]],T_Countries[[#This Row],[Recovered]]))</f>
        <v>15</v>
      </c>
    </row>
    <row r="13" spans="1:6" x14ac:dyDescent="0.3">
      <c r="A13" s="1" t="s">
        <v>85</v>
      </c>
      <c r="B13" s="1" t="str">
        <f>Date_Selected</f>
        <v>3/13/20</v>
      </c>
      <c r="C13" s="1">
        <f>SUMIFS(T_All[Deaths],T_All[Country/Region],T_Countries[[#This Row],[Country/Region]],T_All[Date],T_Countries[[#This Row],[Date]])</f>
        <v>0</v>
      </c>
      <c r="D13" s="1">
        <f>SUMIFS(T_All[Confirmed],T_All[Country/Region],T_Countries[[#This Row],[Country/Region]],T_All[Date],T_Countries[[#This Row],[Date]])</f>
        <v>189</v>
      </c>
      <c r="E13" s="1">
        <f>SUMIFS(T_All[Recovered],T_All[Country/Region],T_Countries[[#This Row],[Country/Region]],T_All[Date],T_Countries[[#This Row],[Date]])</f>
        <v>44</v>
      </c>
      <c r="F13" s="1">
        <f>IF(Data_Map_Selected="Deaths",T_Countries[[#This Row],[Deaths]],IF(Data_Map_Selected="Confirmed",T_Countries[[#This Row],[Confirmed]],T_Countries[[#This Row],[Recovered]]))</f>
        <v>189</v>
      </c>
    </row>
    <row r="14" spans="1:6" x14ac:dyDescent="0.3">
      <c r="A14" s="1" t="s">
        <v>150</v>
      </c>
      <c r="B14" s="1" t="str">
        <f>Date_Selected</f>
        <v>3/13/20</v>
      </c>
      <c r="C14" s="1">
        <f>SUMIFS(T_All[Deaths],T_All[Country/Region],T_Countries[[#This Row],[Country/Region]],T_All[Date],T_Countries[[#This Row],[Date]])</f>
        <v>0</v>
      </c>
      <c r="D14" s="1">
        <f>SUMIFS(T_All[Confirmed],T_All[Country/Region],T_Countries[[#This Row],[Country/Region]],T_All[Date],T_Countries[[#This Row],[Date]])</f>
        <v>3</v>
      </c>
      <c r="E14" s="1">
        <f>SUMIFS(T_All[Recovered],T_All[Country/Region],T_Countries[[#This Row],[Country/Region]],T_All[Date],T_Countries[[#This Row],[Date]])</f>
        <v>0</v>
      </c>
      <c r="F14" s="1">
        <f>IF(Data_Map_Selected="Deaths",T_Countries[[#This Row],[Deaths]],IF(Data_Map_Selected="Confirmed",T_Countries[[#This Row],[Confirmed]],T_Countries[[#This Row],[Recovered]]))</f>
        <v>3</v>
      </c>
    </row>
    <row r="15" spans="1:6" x14ac:dyDescent="0.3">
      <c r="A15" s="1" t="s">
        <v>102</v>
      </c>
      <c r="B15" s="1" t="str">
        <f>Date_Selected</f>
        <v>3/13/20</v>
      </c>
      <c r="C15" s="1">
        <f>SUMIFS(T_All[Deaths],T_All[Country/Region],T_Countries[[#This Row],[Country/Region]],T_All[Date],T_Countries[[#This Row],[Date]])</f>
        <v>0</v>
      </c>
      <c r="D15" s="1">
        <f>SUMIFS(T_All[Confirmed],T_All[Country/Region],T_Countries[[#This Row],[Country/Region]],T_All[Date],T_Countries[[#This Row],[Date]])</f>
        <v>27</v>
      </c>
      <c r="E15" s="1">
        <f>SUMIFS(T_All[Recovered],T_All[Country/Region],T_Countries[[#This Row],[Country/Region]],T_All[Date],T_Countries[[#This Row],[Date]])</f>
        <v>3</v>
      </c>
      <c r="F15" s="1">
        <f>IF(Data_Map_Selected="Deaths",T_Countries[[#This Row],[Deaths]],IF(Data_Map_Selected="Confirmed",T_Countries[[#This Row],[Confirmed]],T_Countries[[#This Row],[Recovered]]))</f>
        <v>27</v>
      </c>
    </row>
    <row r="16" spans="1:6" x14ac:dyDescent="0.3">
      <c r="A16" s="1" t="s">
        <v>78</v>
      </c>
      <c r="B16" s="1" t="str">
        <f>Date_Selected</f>
        <v>3/13/20</v>
      </c>
      <c r="C16" s="1">
        <f>SUMIFS(T_All[Deaths],T_All[Country/Region],T_Countries[[#This Row],[Country/Region]],T_All[Date],T_Countries[[#This Row],[Date]])</f>
        <v>3</v>
      </c>
      <c r="D16" s="1">
        <f>SUMIFS(T_All[Confirmed],T_All[Country/Region],T_Countries[[#This Row],[Country/Region]],T_All[Date],T_Countries[[#This Row],[Date]])</f>
        <v>559</v>
      </c>
      <c r="E16" s="1">
        <f>SUMIFS(T_All[Recovered],T_All[Country/Region],T_Countries[[#This Row],[Country/Region]],T_All[Date],T_Countries[[#This Row],[Date]])</f>
        <v>1</v>
      </c>
      <c r="F16" s="1">
        <f>IF(Data_Map_Selected="Deaths",T_Countries[[#This Row],[Deaths]],IF(Data_Map_Selected="Confirmed",T_Countries[[#This Row],[Confirmed]],T_Countries[[#This Row],[Recovered]]))</f>
        <v>559</v>
      </c>
    </row>
    <row r="17" spans="1:6" x14ac:dyDescent="0.3">
      <c r="A17" s="1" t="s">
        <v>137</v>
      </c>
      <c r="B17" s="1" t="str">
        <f>Date_Selected</f>
        <v>3/13/20</v>
      </c>
      <c r="C17" s="1">
        <f>SUMIFS(T_All[Deaths],T_All[Country/Region],T_Countries[[#This Row],[Country/Region]],T_All[Date],T_Countries[[#This Row],[Date]])</f>
        <v>0</v>
      </c>
      <c r="D17" s="1">
        <f>SUMIFS(T_All[Confirmed],T_All[Country/Region],T_Countries[[#This Row],[Country/Region]],T_All[Date],T_Countries[[#This Row],[Date]])</f>
        <v>1</v>
      </c>
      <c r="E17" s="1">
        <f>SUMIFS(T_All[Recovered],T_All[Country/Region],T_Countries[[#This Row],[Country/Region]],T_All[Date],T_Countries[[#This Row],[Date]])</f>
        <v>0</v>
      </c>
      <c r="F17" s="1">
        <f>IF(Data_Map_Selected="Deaths",T_Countries[[#This Row],[Deaths]],IF(Data_Map_Selected="Confirmed",T_Countries[[#This Row],[Confirmed]],T_Countries[[#This Row],[Recovered]]))</f>
        <v>1</v>
      </c>
    </row>
    <row r="18" spans="1:6" x14ac:dyDescent="0.3">
      <c r="A18" s="1" t="s">
        <v>258</v>
      </c>
      <c r="B18" s="1" t="str">
        <f>Date_Selected</f>
        <v>3/13/20</v>
      </c>
      <c r="C18" s="1">
        <f>SUMIFS(T_All[Deaths],T_All[Country/Region],T_Countries[[#This Row],[Country/Region]],T_All[Date],T_Countries[[#This Row],[Date]])</f>
        <v>0</v>
      </c>
      <c r="D18" s="1">
        <f>SUMIFS(T_All[Confirmed],T_All[Country/Region],T_Countries[[#This Row],[Country/Region]],T_All[Date],T_Countries[[#This Row],[Date]])</f>
        <v>3</v>
      </c>
      <c r="E18" s="1">
        <f>SUMIFS(T_All[Recovered],T_All[Country/Region],T_Countries[[#This Row],[Country/Region]],T_All[Date],T_Countries[[#This Row],[Date]])</f>
        <v>0</v>
      </c>
      <c r="F18" s="1">
        <f>IF(Data_Map_Selected="Deaths",T_Countries[[#This Row],[Deaths]],IF(Data_Map_Selected="Confirmed",T_Countries[[#This Row],[Confirmed]],T_Countries[[#This Row],[Recovered]]))</f>
        <v>3</v>
      </c>
    </row>
    <row r="19" spans="1:6" x14ac:dyDescent="0.3">
      <c r="A19" s="1" t="s">
        <v>134</v>
      </c>
      <c r="B19" s="1" t="str">
        <f>Date_Selected</f>
        <v>3/13/20</v>
      </c>
      <c r="C19" s="1">
        <f>SUMIFS(T_All[Deaths],T_All[Country/Region],T_Countries[[#This Row],[Country/Region]],T_All[Date],T_Countries[[#This Row],[Date]])</f>
        <v>0</v>
      </c>
      <c r="D19" s="1">
        <f>SUMIFS(T_All[Confirmed],T_All[Country/Region],T_Countries[[#This Row],[Country/Region]],T_All[Date],T_Countries[[#This Row],[Date]])</f>
        <v>13</v>
      </c>
      <c r="E19" s="1">
        <f>SUMIFS(T_All[Recovered],T_All[Country/Region],T_Countries[[#This Row],[Country/Region]],T_All[Date],T_Countries[[#This Row],[Date]])</f>
        <v>0</v>
      </c>
      <c r="F19" s="1">
        <f>IF(Data_Map_Selected="Deaths",T_Countries[[#This Row],[Deaths]],IF(Data_Map_Selected="Confirmed",T_Countries[[#This Row],[Confirmed]],T_Countries[[#This Row],[Recovered]]))</f>
        <v>13</v>
      </c>
    </row>
    <row r="20" spans="1:6" x14ac:dyDescent="0.3">
      <c r="A20" s="1" t="s">
        <v>93</v>
      </c>
      <c r="B20" s="1" t="str">
        <f>Date_Selected</f>
        <v>3/13/20</v>
      </c>
      <c r="C20" s="1">
        <f>SUMIFS(T_All[Deaths],T_All[Country/Region],T_Countries[[#This Row],[Country/Region]],T_All[Date],T_Countries[[#This Row],[Date]])</f>
        <v>0</v>
      </c>
      <c r="D20" s="1">
        <f>SUMIFS(T_All[Confirmed],T_All[Country/Region],T_Countries[[#This Row],[Country/Region]],T_All[Date],T_Countries[[#This Row],[Date]])</f>
        <v>151</v>
      </c>
      <c r="E20" s="1">
        <f>SUMIFS(T_All[Recovered],T_All[Country/Region],T_Countries[[#This Row],[Country/Region]],T_All[Date],T_Countries[[#This Row],[Date]])</f>
        <v>0</v>
      </c>
      <c r="F20" s="1">
        <f>IF(Data_Map_Selected="Deaths",T_Countries[[#This Row],[Deaths]],IF(Data_Map_Selected="Confirmed",T_Countries[[#This Row],[Confirmed]],T_Countries[[#This Row],[Recovered]]))</f>
        <v>151</v>
      </c>
    </row>
    <row r="21" spans="1:6" x14ac:dyDescent="0.3">
      <c r="A21" s="1" t="s">
        <v>157</v>
      </c>
      <c r="B21" s="1" t="str">
        <f>Date_Selected</f>
        <v>3/13/20</v>
      </c>
      <c r="C21" s="1">
        <f>SUMIFS(T_All[Deaths],T_All[Country/Region],T_Countries[[#This Row],[Country/Region]],T_All[Date],T_Countries[[#This Row],[Date]])</f>
        <v>0</v>
      </c>
      <c r="D21" s="1">
        <f>SUMIFS(T_All[Confirmed],T_All[Country/Region],T_Countries[[#This Row],[Country/Region]],T_All[Date],T_Countries[[#This Row],[Date]])</f>
        <v>37</v>
      </c>
      <c r="E21" s="1">
        <f>SUMIFS(T_All[Recovered],T_All[Country/Region],T_Countries[[#This Row],[Country/Region]],T_All[Date],T_Countries[[#This Row],[Date]])</f>
        <v>0</v>
      </c>
      <c r="F21" s="1">
        <f>IF(Data_Map_Selected="Deaths",T_Countries[[#This Row],[Deaths]],IF(Data_Map_Selected="Confirmed",T_Countries[[#This Row],[Confirmed]],T_Countries[[#This Row],[Recovered]]))</f>
        <v>37</v>
      </c>
    </row>
    <row r="22" spans="1:6" x14ac:dyDescent="0.3">
      <c r="A22" s="1" t="s">
        <v>148</v>
      </c>
      <c r="B22" s="1" t="str">
        <f>Date_Selected</f>
        <v>3/13/20</v>
      </c>
      <c r="C22" s="1">
        <f>SUMIFS(T_All[Deaths],T_All[Country/Region],T_Countries[[#This Row],[Country/Region]],T_All[Date],T_Countries[[#This Row],[Date]])</f>
        <v>1</v>
      </c>
      <c r="D22" s="1">
        <f>SUMIFS(T_All[Confirmed],T_All[Country/Region],T_Countries[[#This Row],[Country/Region]],T_All[Date],T_Countries[[#This Row],[Date]])</f>
        <v>23</v>
      </c>
      <c r="E22" s="1">
        <f>SUMIFS(T_All[Recovered],T_All[Country/Region],T_Countries[[#This Row],[Country/Region]],T_All[Date],T_Countries[[#This Row],[Date]])</f>
        <v>0</v>
      </c>
      <c r="F22" s="1">
        <f>IF(Data_Map_Selected="Deaths",T_Countries[[#This Row],[Deaths]],IF(Data_Map_Selected="Confirmed",T_Countries[[#This Row],[Confirmed]],T_Countries[[#This Row],[Recovered]]))</f>
        <v>23</v>
      </c>
    </row>
    <row r="23" spans="1:6" x14ac:dyDescent="0.3">
      <c r="A23" s="1" t="s">
        <v>193</v>
      </c>
      <c r="B23" s="1" t="str">
        <f>Date_Selected</f>
        <v>3/13/20</v>
      </c>
      <c r="C23" s="1">
        <f>SUMIFS(T_All[Deaths],T_All[Country/Region],T_Countries[[#This Row],[Country/Region]],T_All[Date],T_Countries[[#This Row],[Date]])</f>
        <v>0</v>
      </c>
      <c r="D23" s="1">
        <f>SUMIFS(T_All[Confirmed],T_All[Country/Region],T_Countries[[#This Row],[Country/Region]],T_All[Date],T_Countries[[#This Row],[Date]])</f>
        <v>2</v>
      </c>
      <c r="E23" s="1">
        <f>SUMIFS(T_All[Recovered],T_All[Country/Region],T_Countries[[#This Row],[Country/Region]],T_All[Date],T_Countries[[#This Row],[Date]])</f>
        <v>0</v>
      </c>
      <c r="F23" s="1">
        <f>IF(Data_Map_Selected="Deaths",T_Countries[[#This Row],[Deaths]],IF(Data_Map_Selected="Confirmed",T_Countries[[#This Row],[Confirmed]],T_Countries[[#This Row],[Recovered]]))</f>
        <v>2</v>
      </c>
    </row>
    <row r="24" spans="1:6" x14ac:dyDescent="0.3">
      <c r="A24" s="1" t="s">
        <v>67</v>
      </c>
      <c r="B24" s="1" t="str">
        <f>Date_Selected</f>
        <v>3/13/20</v>
      </c>
      <c r="C24" s="1">
        <f>SUMIFS(T_All[Deaths],T_All[Country/Region],T_Countries[[#This Row],[Country/Region]],T_All[Date],T_Countries[[#This Row],[Date]])</f>
        <v>0</v>
      </c>
      <c r="D24" s="1">
        <f>SUMIFS(T_All[Confirmed],T_All[Country/Region],T_Countries[[#This Row],[Country/Region]],T_All[Date],T_Countries[[#This Row],[Date]])</f>
        <v>5</v>
      </c>
      <c r="E24" s="1">
        <f>SUMIFS(T_All[Recovered],T_All[Country/Region],T_Countries[[#This Row],[Country/Region]],T_All[Date],T_Countries[[#This Row],[Date]])</f>
        <v>1</v>
      </c>
      <c r="F24" s="1">
        <f>IF(Data_Map_Selected="Deaths",T_Countries[[#This Row],[Deaths]],IF(Data_Map_Selected="Confirmed",T_Countries[[#This Row],[Confirmed]],T_Countries[[#This Row],[Recovered]]))</f>
        <v>5</v>
      </c>
    </row>
    <row r="25" spans="1:6" x14ac:dyDescent="0.3">
      <c r="A25" s="1" t="s">
        <v>138</v>
      </c>
      <c r="B25" s="1" t="str">
        <f>Date_Selected</f>
        <v>3/13/20</v>
      </c>
      <c r="C25" s="1">
        <f>SUMIFS(T_All[Deaths],T_All[Country/Region],T_Countries[[#This Row],[Country/Region]],T_All[Date],T_Countries[[#This Row],[Date]])</f>
        <v>0</v>
      </c>
      <c r="D25" s="1">
        <f>SUMIFS(T_All[Confirmed],T_All[Country/Region],T_Countries[[#This Row],[Country/Region]],T_All[Date],T_Countries[[#This Row],[Date]])</f>
        <v>2</v>
      </c>
      <c r="E25" s="1">
        <f>SUMIFS(T_All[Recovered],T_All[Country/Region],T_Countries[[#This Row],[Country/Region]],T_All[Date],T_Countries[[#This Row],[Date]])</f>
        <v>0</v>
      </c>
      <c r="F25" s="1">
        <f>IF(Data_Map_Selected="Deaths",T_Countries[[#This Row],[Deaths]],IF(Data_Map_Selected="Confirmed",T_Countries[[#This Row],[Confirmed]],T_Countries[[#This Row],[Recovered]]))</f>
        <v>2</v>
      </c>
    </row>
    <row r="26" spans="1:6" x14ac:dyDescent="0.3">
      <c r="A26" s="1" t="s">
        <v>62</v>
      </c>
      <c r="B26" s="1" t="str">
        <f>Date_Selected</f>
        <v>3/13/20</v>
      </c>
      <c r="C26" s="1">
        <f>SUMIFS(T_All[Deaths],T_All[Country/Region],T_Countries[[#This Row],[Country/Region]],T_All[Date],T_Countries[[#This Row],[Date]])</f>
        <v>1</v>
      </c>
      <c r="D26" s="1">
        <f>SUMIFS(T_All[Confirmed],T_All[Country/Region],T_Countries[[#This Row],[Country/Region]],T_All[Date],T_Countries[[#This Row],[Date]])</f>
        <v>193</v>
      </c>
      <c r="E26" s="1">
        <f>SUMIFS(T_All[Recovered],T_All[Country/Region],T_Countries[[#This Row],[Country/Region]],T_All[Date],T_Countries[[#This Row],[Date]])</f>
        <v>8</v>
      </c>
      <c r="F26" s="1">
        <f>IF(Data_Map_Selected="Deaths",T_Countries[[#This Row],[Deaths]],IF(Data_Map_Selected="Confirmed",T_Countries[[#This Row],[Confirmed]],T_Countries[[#This Row],[Recovered]]))</f>
        <v>193</v>
      </c>
    </row>
    <row r="27" spans="1:6" x14ac:dyDescent="0.3">
      <c r="A27" s="1" t="s">
        <v>21961</v>
      </c>
      <c r="B27" s="1" t="str">
        <f>Date_Selected</f>
        <v>3/13/20</v>
      </c>
      <c r="C27" s="1">
        <f>SUMIFS(T_All[Deaths],T_All[Country/Region],T_Countries[[#This Row],[Country/Region]],T_All[Date],T_Countries[[#This Row],[Date]])</f>
        <v>0</v>
      </c>
      <c r="D27" s="1">
        <f>SUMIFS(T_All[Confirmed],T_All[Country/Region],T_Countries[[#This Row],[Country/Region]],T_All[Date],T_Countries[[#This Row],[Date]])</f>
        <v>1</v>
      </c>
      <c r="E27" s="1">
        <f>SUMIFS(T_All[Recovered],T_All[Country/Region],T_Countries[[#This Row],[Country/Region]],T_All[Date],T_Countries[[#This Row],[Date]])</f>
        <v>0</v>
      </c>
      <c r="F27" s="1">
        <f>IF(Data_Map_Selected="Deaths",T_Countries[[#This Row],[Deaths]],IF(Data_Map_Selected="Confirmed",T_Countries[[#This Row],[Confirmed]],T_Countries[[#This Row],[Recovered]]))</f>
        <v>1</v>
      </c>
    </row>
    <row r="28" spans="1:6" x14ac:dyDescent="0.3">
      <c r="A28" s="1" t="s">
        <v>126</v>
      </c>
      <c r="B28" s="1" t="str">
        <f>Date_Selected</f>
        <v>3/13/20</v>
      </c>
      <c r="C28" s="1">
        <f>SUMIFS(T_All[Deaths],T_All[Country/Region],T_Countries[[#This Row],[Country/Region]],T_All[Date],T_Countries[[#This Row],[Date]])</f>
        <v>0</v>
      </c>
      <c r="D28" s="1">
        <f>SUMIFS(T_All[Confirmed],T_All[Country/Region],T_Countries[[#This Row],[Country/Region]],T_All[Date],T_Countries[[#This Row],[Date]])</f>
        <v>43</v>
      </c>
      <c r="E28" s="1">
        <f>SUMIFS(T_All[Recovered],T_All[Country/Region],T_Countries[[#This Row],[Country/Region]],T_All[Date],T_Countries[[#This Row],[Date]])</f>
        <v>0</v>
      </c>
      <c r="F28" s="1">
        <f>IF(Data_Map_Selected="Deaths",T_Countries[[#This Row],[Deaths]],IF(Data_Map_Selected="Confirmed",T_Countries[[#This Row],[Confirmed]],T_Countries[[#This Row],[Recovered]]))</f>
        <v>43</v>
      </c>
    </row>
    <row r="29" spans="1:6" x14ac:dyDescent="0.3">
      <c r="A29" s="1" t="s">
        <v>215</v>
      </c>
      <c r="B29" s="1" t="str">
        <f>Date_Selected</f>
        <v>3/13/20</v>
      </c>
      <c r="C29" s="1">
        <f>SUMIFS(T_All[Deaths],T_All[Country/Region],T_Countries[[#This Row],[Country/Region]],T_All[Date],T_Countries[[#This Row],[Date]])</f>
        <v>3180</v>
      </c>
      <c r="D29" s="1">
        <f>SUMIFS(T_All[Confirmed],T_All[Country/Region],T_Countries[[#This Row],[Country/Region]],T_All[Date],T_Countries[[#This Row],[Date]])</f>
        <v>80945</v>
      </c>
      <c r="E29" s="1">
        <f>SUMIFS(T_All[Recovered],T_All[Country/Region],T_Countries[[#This Row],[Country/Region]],T_All[Date],T_Countries[[#This Row],[Date]])</f>
        <v>64196</v>
      </c>
      <c r="F29" s="1">
        <f>IF(Data_Map_Selected="Deaths",T_Countries[[#This Row],[Deaths]],IF(Data_Map_Selected="Confirmed",T_Countries[[#This Row],[Confirmed]],T_Countries[[#This Row],[Recovered]]))</f>
        <v>80945</v>
      </c>
    </row>
    <row r="30" spans="1:6" x14ac:dyDescent="0.3">
      <c r="A30" s="1" t="s">
        <v>139</v>
      </c>
      <c r="B30" s="1" t="str">
        <f>Date_Selected</f>
        <v>3/13/20</v>
      </c>
      <c r="C30" s="1">
        <f>SUMIFS(T_All[Deaths],T_All[Country/Region],T_Countries[[#This Row],[Country/Region]],T_All[Date],T_Countries[[#This Row],[Date]])</f>
        <v>0</v>
      </c>
      <c r="D30" s="1">
        <f>SUMIFS(T_All[Confirmed],T_All[Country/Region],T_Countries[[#This Row],[Country/Region]],T_All[Date],T_Countries[[#This Row],[Date]])</f>
        <v>13</v>
      </c>
      <c r="E30" s="1">
        <f>SUMIFS(T_All[Recovered],T_All[Country/Region],T_Countries[[#This Row],[Country/Region]],T_All[Date],T_Countries[[#This Row],[Date]])</f>
        <v>0</v>
      </c>
      <c r="F30" s="1">
        <f>IF(Data_Map_Selected="Deaths",T_Countries[[#This Row],[Deaths]],IF(Data_Map_Selected="Confirmed",T_Countries[[#This Row],[Confirmed]],T_Countries[[#This Row],[Recovered]]))</f>
        <v>13</v>
      </c>
    </row>
    <row r="31" spans="1:6" x14ac:dyDescent="0.3">
      <c r="A31" s="1" t="s">
        <v>265</v>
      </c>
      <c r="B31" s="1" t="str">
        <f>Date_Selected</f>
        <v>3/13/20</v>
      </c>
      <c r="C31" s="1">
        <f>SUMIFS(T_All[Deaths],T_All[Country/Region],T_Countries[[#This Row],[Country/Region]],T_All[Date],T_Countries[[#This Row],[Date]])</f>
        <v>0</v>
      </c>
      <c r="D31" s="1">
        <f>SUMIFS(T_All[Confirmed],T_All[Country/Region],T_Countries[[#This Row],[Country/Region]],T_All[Date],T_Countries[[#This Row],[Date]])</f>
        <v>2</v>
      </c>
      <c r="E31" s="1">
        <f>SUMIFS(T_All[Recovered],T_All[Country/Region],T_Countries[[#This Row],[Country/Region]],T_All[Date],T_Countries[[#This Row],[Date]])</f>
        <v>0</v>
      </c>
      <c r="F31" s="1">
        <f>IF(Data_Map_Selected="Deaths",T_Countries[[#This Row],[Deaths]],IF(Data_Map_Selected="Confirmed",T_Countries[[#This Row],[Confirmed]],T_Countries[[#This Row],[Recovered]]))</f>
        <v>2</v>
      </c>
    </row>
    <row r="32" spans="1:6" x14ac:dyDescent="0.3">
      <c r="A32" s="1" t="s">
        <v>140</v>
      </c>
      <c r="B32" s="1" t="str">
        <f>Date_Selected</f>
        <v>3/13/20</v>
      </c>
      <c r="C32" s="1">
        <f>SUMIFS(T_All[Deaths],T_All[Country/Region],T_Countries[[#This Row],[Country/Region]],T_All[Date],T_Countries[[#This Row],[Date]])</f>
        <v>0</v>
      </c>
      <c r="D32" s="1">
        <f>SUMIFS(T_All[Confirmed],T_All[Country/Region],T_Countries[[#This Row],[Country/Region]],T_All[Date],T_Countries[[#This Row],[Date]])</f>
        <v>23</v>
      </c>
      <c r="E32" s="1">
        <f>SUMIFS(T_All[Recovered],T_All[Country/Region],T_Countries[[#This Row],[Country/Region]],T_All[Date],T_Countries[[#This Row],[Date]])</f>
        <v>0</v>
      </c>
      <c r="F32" s="1">
        <f>IF(Data_Map_Selected="Deaths",T_Countries[[#This Row],[Deaths]],IF(Data_Map_Selected="Confirmed",T_Countries[[#This Row],[Confirmed]],T_Countries[[#This Row],[Recovered]]))</f>
        <v>23</v>
      </c>
    </row>
    <row r="33" spans="1:6" x14ac:dyDescent="0.3">
      <c r="A33" s="1" t="s">
        <v>266</v>
      </c>
      <c r="B33" s="1" t="str">
        <f>Date_Selected</f>
        <v>3/13/20</v>
      </c>
      <c r="C33" s="1">
        <f>SUMIFS(T_All[Deaths],T_All[Country/Region],T_Countries[[#This Row],[Country/Region]],T_All[Date],T_Countries[[#This Row],[Date]])</f>
        <v>0</v>
      </c>
      <c r="D33" s="1">
        <f>SUMIFS(T_All[Confirmed],T_All[Country/Region],T_Countries[[#This Row],[Country/Region]],T_All[Date],T_Countries[[#This Row],[Date]])</f>
        <v>1</v>
      </c>
      <c r="E33" s="1">
        <f>SUMIFS(T_All[Recovered],T_All[Country/Region],T_Countries[[#This Row],[Country/Region]],T_All[Date],T_Countries[[#This Row],[Date]])</f>
        <v>0</v>
      </c>
      <c r="F33" s="1">
        <f>IF(Data_Map_Selected="Deaths",T_Countries[[#This Row],[Deaths]],IF(Data_Map_Selected="Confirmed",T_Countries[[#This Row],[Confirmed]],T_Countries[[#This Row],[Recovered]]))</f>
        <v>1</v>
      </c>
    </row>
    <row r="34" spans="1:6" x14ac:dyDescent="0.3">
      <c r="A34" s="1" t="s">
        <v>88</v>
      </c>
      <c r="B34" s="1" t="str">
        <f>Date_Selected</f>
        <v>3/13/20</v>
      </c>
      <c r="C34" s="1">
        <f>SUMIFS(T_All[Deaths],T_All[Country/Region],T_Countries[[#This Row],[Country/Region]],T_All[Date],T_Countries[[#This Row],[Date]])</f>
        <v>0</v>
      </c>
      <c r="D34" s="1">
        <f>SUMIFS(T_All[Confirmed],T_All[Country/Region],T_Countries[[#This Row],[Country/Region]],T_All[Date],T_Countries[[#This Row],[Date]])</f>
        <v>32</v>
      </c>
      <c r="E34" s="1">
        <f>SUMIFS(T_All[Recovered],T_All[Country/Region],T_Countries[[#This Row],[Country/Region]],T_All[Date],T_Countries[[#This Row],[Date]])</f>
        <v>1</v>
      </c>
      <c r="F34" s="1">
        <f>IF(Data_Map_Selected="Deaths",T_Countries[[#This Row],[Deaths]],IF(Data_Map_Selected="Confirmed",T_Countries[[#This Row],[Confirmed]],T_Countries[[#This Row],[Recovered]]))</f>
        <v>32</v>
      </c>
    </row>
    <row r="35" spans="1:6" x14ac:dyDescent="0.3">
      <c r="A35" s="1" t="s">
        <v>226</v>
      </c>
      <c r="B35" s="1" t="str">
        <f>Date_Selected</f>
        <v>3/13/20</v>
      </c>
      <c r="C35" s="1">
        <f>SUMIFS(T_All[Deaths],T_All[Country/Region],T_Countries[[#This Row],[Country/Region]],T_All[Date],T_Countries[[#This Row],[Date]])</f>
        <v>7</v>
      </c>
      <c r="D35" s="1">
        <f>SUMIFS(T_All[Confirmed],T_All[Country/Region],T_Countries[[#This Row],[Country/Region]],T_All[Date],T_Countries[[#This Row],[Date]])</f>
        <v>696</v>
      </c>
      <c r="E35" s="1">
        <f>SUMIFS(T_All[Recovered],T_All[Country/Region],T_Countries[[#This Row],[Country/Region]],T_All[Date],T_Countries[[#This Row],[Date]])</f>
        <v>325</v>
      </c>
      <c r="F35" s="1">
        <f>IF(Data_Map_Selected="Deaths",T_Countries[[#This Row],[Deaths]],IF(Data_Map_Selected="Confirmed",T_Countries[[#This Row],[Confirmed]],T_Countries[[#This Row],[Recovered]]))</f>
        <v>696</v>
      </c>
    </row>
    <row r="36" spans="1:6" x14ac:dyDescent="0.3">
      <c r="A36" s="1" t="s">
        <v>463</v>
      </c>
      <c r="B36" s="1" t="str">
        <f>Date_Selected</f>
        <v>3/13/20</v>
      </c>
      <c r="C36" s="1">
        <f>SUMIFS(T_All[Deaths],T_All[Country/Region],T_Countries[[#This Row],[Country/Region]],T_All[Date],T_Countries[[#This Row],[Date]])</f>
        <v>0</v>
      </c>
      <c r="D36" s="1">
        <f>SUMIFS(T_All[Confirmed],T_All[Country/Region],T_Countries[[#This Row],[Country/Region]],T_All[Date],T_Countries[[#This Row],[Date]])</f>
        <v>4</v>
      </c>
      <c r="E36" s="1">
        <f>SUMIFS(T_All[Recovered],T_All[Country/Region],T_Countries[[#This Row],[Country/Region]],T_All[Date],T_Countries[[#This Row],[Date]])</f>
        <v>0</v>
      </c>
      <c r="F36" s="1">
        <f>IF(Data_Map_Selected="Deaths",T_Countries[[#This Row],[Deaths]],IF(Data_Map_Selected="Confirmed",T_Countries[[#This Row],[Confirmed]],T_Countries[[#This Row],[Recovered]]))</f>
        <v>4</v>
      </c>
    </row>
    <row r="37" spans="1:6" x14ac:dyDescent="0.3">
      <c r="A37" s="1" t="s">
        <v>156</v>
      </c>
      <c r="B37" s="1" t="str">
        <f>Date_Selected</f>
        <v>3/13/20</v>
      </c>
      <c r="C37" s="1">
        <f>SUMIFS(T_All[Deaths],T_All[Country/Region],T_Countries[[#This Row],[Country/Region]],T_All[Date],T_Countries[[#This Row],[Date]])</f>
        <v>0</v>
      </c>
      <c r="D37" s="1">
        <f>SUMIFS(T_All[Confirmed],T_All[Country/Region],T_Countries[[#This Row],[Country/Region]],T_All[Date],T_Countries[[#This Row],[Date]])</f>
        <v>14</v>
      </c>
      <c r="E37" s="1">
        <f>SUMIFS(T_All[Recovered],T_All[Country/Region],T_Countries[[#This Row],[Country/Region]],T_All[Date],T_Countries[[#This Row],[Date]])</f>
        <v>0</v>
      </c>
      <c r="F37" s="1">
        <f>IF(Data_Map_Selected="Deaths",T_Countries[[#This Row],[Deaths]],IF(Data_Map_Selected="Confirmed",T_Countries[[#This Row],[Confirmed]],T_Countries[[#This Row],[Recovered]]))</f>
        <v>14</v>
      </c>
    </row>
    <row r="38" spans="1:6" x14ac:dyDescent="0.3">
      <c r="A38" s="1" t="s">
        <v>248</v>
      </c>
      <c r="B38" s="1" t="str">
        <f>Date_Selected</f>
        <v>3/13/20</v>
      </c>
      <c r="C38" s="1">
        <f>SUMIFS(T_All[Deaths],T_All[Country/Region],T_Countries[[#This Row],[Country/Region]],T_All[Date],T_Countries[[#This Row],[Date]])</f>
        <v>0</v>
      </c>
      <c r="D38" s="1">
        <f>SUMIFS(T_All[Confirmed],T_All[Country/Region],T_Countries[[#This Row],[Country/Region]],T_All[Date],T_Countries[[#This Row],[Date]])</f>
        <v>141</v>
      </c>
      <c r="E38" s="1">
        <f>SUMIFS(T_All[Recovered],T_All[Country/Region],T_Countries[[#This Row],[Country/Region]],T_All[Date],T_Countries[[#This Row],[Date]])</f>
        <v>0</v>
      </c>
      <c r="F38" s="1">
        <f>IF(Data_Map_Selected="Deaths",T_Countries[[#This Row],[Deaths]],IF(Data_Map_Selected="Confirmed",T_Countries[[#This Row],[Confirmed]],T_Countries[[#This Row],[Recovered]]))</f>
        <v>141</v>
      </c>
    </row>
    <row r="39" spans="1:6" x14ac:dyDescent="0.3">
      <c r="A39" s="1" t="s">
        <v>232</v>
      </c>
      <c r="B39" s="1" t="str">
        <f>Date_Selected</f>
        <v>3/13/20</v>
      </c>
      <c r="C39" s="1">
        <f>SUMIFS(T_All[Deaths],T_All[Country/Region],T_Countries[[#This Row],[Country/Region]],T_All[Date],T_Countries[[#This Row],[Date]])</f>
        <v>0</v>
      </c>
      <c r="D39" s="1">
        <f>SUMIFS(T_All[Confirmed],T_All[Country/Region],T_Countries[[#This Row],[Country/Region]],T_All[Date],T_Countries[[#This Row],[Date]])</f>
        <v>804</v>
      </c>
      <c r="E39" s="1">
        <f>SUMIFS(T_All[Recovered],T_All[Country/Region],T_Countries[[#This Row],[Country/Region]],T_All[Date],T_Countries[[#This Row],[Date]])</f>
        <v>1</v>
      </c>
      <c r="F39" s="1">
        <f>IF(Data_Map_Selected="Deaths",T_Countries[[#This Row],[Deaths]],IF(Data_Map_Selected="Confirmed",T_Countries[[#This Row],[Confirmed]],T_Countries[[#This Row],[Recovered]]))</f>
        <v>804</v>
      </c>
    </row>
    <row r="40" spans="1:6" x14ac:dyDescent="0.3">
      <c r="A40" s="1" t="s">
        <v>116</v>
      </c>
      <c r="B40" s="1" t="str">
        <f>Date_Selected</f>
        <v>3/13/20</v>
      </c>
      <c r="C40" s="1">
        <f>SUMIFS(T_All[Deaths],T_All[Country/Region],T_Countries[[#This Row],[Country/Region]],T_All[Date],T_Countries[[#This Row],[Date]])</f>
        <v>0</v>
      </c>
      <c r="D40" s="1">
        <f>SUMIFS(T_All[Confirmed],T_All[Country/Region],T_Countries[[#This Row],[Country/Region]],T_All[Date],T_Countries[[#This Row],[Date]])</f>
        <v>5</v>
      </c>
      <c r="E40" s="1">
        <f>SUMIFS(T_All[Recovered],T_All[Country/Region],T_Countries[[#This Row],[Country/Region]],T_All[Date],T_Countries[[#This Row],[Date]])</f>
        <v>0</v>
      </c>
      <c r="F40" s="1">
        <f>IF(Data_Map_Selected="Deaths",T_Countries[[#This Row],[Deaths]],IF(Data_Map_Selected="Confirmed",T_Countries[[#This Row],[Confirmed]],T_Countries[[#This Row],[Recovered]]))</f>
        <v>5</v>
      </c>
    </row>
    <row r="41" spans="1:6" x14ac:dyDescent="0.3">
      <c r="A41" s="1" t="s">
        <v>113</v>
      </c>
      <c r="B41" s="1" t="str">
        <f>Date_Selected</f>
        <v>3/13/20</v>
      </c>
      <c r="C41" s="1">
        <f>SUMIFS(T_All[Deaths],T_All[Country/Region],T_Countries[[#This Row],[Country/Region]],T_All[Date],T_Countries[[#This Row],[Date]])</f>
        <v>0</v>
      </c>
      <c r="D41" s="1">
        <f>SUMIFS(T_All[Confirmed],T_All[Country/Region],T_Countries[[#This Row],[Country/Region]],T_All[Date],T_Countries[[#This Row],[Date]])</f>
        <v>17</v>
      </c>
      <c r="E41" s="1">
        <f>SUMIFS(T_All[Recovered],T_All[Country/Region],T_Countries[[#This Row],[Country/Region]],T_All[Date],T_Countries[[#This Row],[Date]])</f>
        <v>0</v>
      </c>
      <c r="F41" s="1">
        <f>IF(Data_Map_Selected="Deaths",T_Countries[[#This Row],[Deaths]],IF(Data_Map_Selected="Confirmed",T_Countries[[#This Row],[Confirmed]],T_Countries[[#This Row],[Recovered]]))</f>
        <v>17</v>
      </c>
    </row>
    <row r="42" spans="1:6" x14ac:dyDescent="0.3">
      <c r="A42" s="1" t="s">
        <v>79</v>
      </c>
      <c r="B42" s="1" t="str">
        <f>Date_Selected</f>
        <v>3/13/20</v>
      </c>
      <c r="C42" s="1">
        <f>SUMIFS(T_All[Deaths],T_All[Country/Region],T_Countries[[#This Row],[Country/Region]],T_All[Date],T_Countries[[#This Row],[Date]])</f>
        <v>2</v>
      </c>
      <c r="D42" s="1">
        <f>SUMIFS(T_All[Confirmed],T_All[Country/Region],T_Countries[[#This Row],[Country/Region]],T_All[Date],T_Countries[[#This Row],[Date]])</f>
        <v>80</v>
      </c>
      <c r="E42" s="1">
        <f>SUMIFS(T_All[Recovered],T_All[Country/Region],T_Countries[[#This Row],[Country/Region]],T_All[Date],T_Countries[[#This Row],[Date]])</f>
        <v>27</v>
      </c>
      <c r="F42" s="1">
        <f>IF(Data_Map_Selected="Deaths",T_Countries[[#This Row],[Deaths]],IF(Data_Map_Selected="Confirmed",T_Countries[[#This Row],[Confirmed]],T_Countries[[#This Row],[Recovered]]))</f>
        <v>80</v>
      </c>
    </row>
    <row r="43" spans="1:6" x14ac:dyDescent="0.3">
      <c r="A43" s="1" t="s">
        <v>99</v>
      </c>
      <c r="B43" s="1" t="str">
        <f>Date_Selected</f>
        <v>3/13/20</v>
      </c>
      <c r="C43" s="1">
        <f>SUMIFS(T_All[Deaths],T_All[Country/Region],T_Countries[[#This Row],[Country/Region]],T_All[Date],T_Countries[[#This Row],[Date]])</f>
        <v>0</v>
      </c>
      <c r="D43" s="1">
        <f>SUMIFS(T_All[Confirmed],T_All[Country/Region],T_Countries[[#This Row],[Country/Region]],T_All[Date],T_Countries[[#This Row],[Date]])</f>
        <v>79</v>
      </c>
      <c r="E43" s="1">
        <f>SUMIFS(T_All[Recovered],T_All[Country/Region],T_Countries[[#This Row],[Country/Region]],T_All[Date],T_Countries[[#This Row],[Date]])</f>
        <v>0</v>
      </c>
      <c r="F43" s="1">
        <f>IF(Data_Map_Selected="Deaths",T_Countries[[#This Row],[Deaths]],IF(Data_Map_Selected="Confirmed",T_Countries[[#This Row],[Confirmed]],T_Countries[[#This Row],[Recovered]]))</f>
        <v>79</v>
      </c>
    </row>
    <row r="44" spans="1:6" x14ac:dyDescent="0.3">
      <c r="A44" s="1" t="s">
        <v>21962</v>
      </c>
      <c r="B44" s="1" t="str">
        <f>Date_Selected</f>
        <v>3/13/20</v>
      </c>
      <c r="C44" s="1">
        <f>SUMIFS(T_All[Deaths],T_All[Country/Region],T_Countries[[#This Row],[Country/Region]],T_All[Date],T_Countries[[#This Row],[Date]])</f>
        <v>0</v>
      </c>
      <c r="D44" s="1">
        <f>SUMIFS(T_All[Confirmed],T_All[Country/Region],T_Countries[[#This Row],[Country/Region]],T_All[Date],T_Countries[[#This Row],[Date]])</f>
        <v>1</v>
      </c>
      <c r="E44" s="1">
        <f>SUMIFS(T_All[Recovered],T_All[Country/Region],T_Countries[[#This Row],[Country/Region]],T_All[Date],T_Countries[[#This Row],[Date]])</f>
        <v>0</v>
      </c>
      <c r="F44" s="1">
        <f>IF(Data_Map_Selected="Deaths",T_Countries[[#This Row],[Deaths]],IF(Data_Map_Selected="Confirmed",T_Countries[[#This Row],[Confirmed]],T_Countries[[#This Row],[Recovered]]))</f>
        <v>1</v>
      </c>
    </row>
    <row r="45" spans="1:6" x14ac:dyDescent="0.3">
      <c r="A45" s="1" t="s">
        <v>70</v>
      </c>
      <c r="B45" s="1" t="str">
        <f>Date_Selected</f>
        <v>3/13/20</v>
      </c>
      <c r="C45" s="1">
        <f>SUMIFS(T_All[Deaths],T_All[Country/Region],T_Countries[[#This Row],[Country/Region]],T_All[Date],T_Countries[[#This Row],[Date]])</f>
        <v>0</v>
      </c>
      <c r="D45" s="1">
        <f>SUMIFS(T_All[Confirmed],T_All[Country/Region],T_Countries[[#This Row],[Country/Region]],T_All[Date],T_Countries[[#This Row],[Date]])</f>
        <v>155</v>
      </c>
      <c r="E45" s="1">
        <f>SUMIFS(T_All[Recovered],T_All[Country/Region],T_Countries[[#This Row],[Country/Region]],T_All[Date],T_Countries[[#This Row],[Date]])</f>
        <v>1</v>
      </c>
      <c r="F45" s="1">
        <f>IF(Data_Map_Selected="Deaths",T_Countries[[#This Row],[Deaths]],IF(Data_Map_Selected="Confirmed",T_Countries[[#This Row],[Confirmed]],T_Countries[[#This Row],[Recovered]]))</f>
        <v>155</v>
      </c>
    </row>
    <row r="46" spans="1:6" x14ac:dyDescent="0.3">
      <c r="A46" s="1" t="s">
        <v>218</v>
      </c>
      <c r="B46" s="1" t="str">
        <f>Date_Selected</f>
        <v>3/13/20</v>
      </c>
      <c r="C46" s="1">
        <f>SUMIFS(T_All[Deaths],T_All[Country/Region],T_Countries[[#This Row],[Country/Region]],T_All[Date],T_Countries[[#This Row],[Date]])</f>
        <v>79</v>
      </c>
      <c r="D46" s="1">
        <f>SUMIFS(T_All[Confirmed],T_All[Country/Region],T_Countries[[#This Row],[Country/Region]],T_All[Date],T_Countries[[#This Row],[Date]])</f>
        <v>3667</v>
      </c>
      <c r="E46" s="1">
        <f>SUMIFS(T_All[Recovered],T_All[Country/Region],T_Countries[[#This Row],[Country/Region]],T_All[Date],T_Countries[[#This Row],[Date]])</f>
        <v>12</v>
      </c>
      <c r="F46" s="1">
        <f>IF(Data_Map_Selected="Deaths",T_Countries[[#This Row],[Deaths]],IF(Data_Map_Selected="Confirmed",T_Countries[[#This Row],[Confirmed]],T_Countries[[#This Row],[Recovered]]))</f>
        <v>3667</v>
      </c>
    </row>
    <row r="47" spans="1:6" x14ac:dyDescent="0.3">
      <c r="A47" s="1" t="s">
        <v>145</v>
      </c>
      <c r="B47" s="1" t="str">
        <f>Date_Selected</f>
        <v>3/13/20</v>
      </c>
      <c r="C47" s="1">
        <f>SUMIFS(T_All[Deaths],T_All[Country/Region],T_Countries[[#This Row],[Country/Region]],T_All[Date],T_Countries[[#This Row],[Date]])</f>
        <v>0</v>
      </c>
      <c r="D47" s="1">
        <f>SUMIFS(T_All[Confirmed],T_All[Country/Region],T_Countries[[#This Row],[Country/Region]],T_All[Date],T_Countries[[#This Row],[Date]])</f>
        <v>5</v>
      </c>
      <c r="E47" s="1">
        <f>SUMIFS(T_All[Recovered],T_All[Country/Region],T_Countries[[#This Row],[Country/Region]],T_All[Date],T_Countries[[#This Row],[Date]])</f>
        <v>0</v>
      </c>
      <c r="F47" s="1">
        <f>IF(Data_Map_Selected="Deaths",T_Countries[[#This Row],[Deaths]],IF(Data_Map_Selected="Confirmed",T_Countries[[#This Row],[Confirmed]],T_Countries[[#This Row],[Recovered]]))</f>
        <v>5</v>
      </c>
    </row>
    <row r="48" spans="1:6" x14ac:dyDescent="0.3">
      <c r="A48" s="1" t="s">
        <v>94</v>
      </c>
      <c r="B48" s="1" t="str">
        <f>Date_Selected</f>
        <v>3/13/20</v>
      </c>
      <c r="C48" s="1">
        <f>SUMIFS(T_All[Deaths],T_All[Country/Region],T_Countries[[#This Row],[Country/Region]],T_All[Date],T_Countries[[#This Row],[Date]])</f>
        <v>0</v>
      </c>
      <c r="D48" s="1">
        <f>SUMIFS(T_All[Confirmed],T_All[Country/Region],T_Countries[[#This Row],[Country/Region]],T_All[Date],T_Countries[[#This Row],[Date]])</f>
        <v>25</v>
      </c>
      <c r="E48" s="1">
        <f>SUMIFS(T_All[Recovered],T_All[Country/Region],T_Countries[[#This Row],[Country/Region]],T_All[Date],T_Countries[[#This Row],[Date]])</f>
        <v>0</v>
      </c>
      <c r="F48" s="1">
        <f>IF(Data_Map_Selected="Deaths",T_Countries[[#This Row],[Deaths]],IF(Data_Map_Selected="Confirmed",T_Countries[[#This Row],[Confirmed]],T_Countries[[#This Row],[Recovered]]))</f>
        <v>25</v>
      </c>
    </row>
    <row r="49" spans="1:6" x14ac:dyDescent="0.3">
      <c r="A49" s="1" t="s">
        <v>69</v>
      </c>
      <c r="B49" s="1" t="str">
        <f>Date_Selected</f>
        <v>3/13/20</v>
      </c>
      <c r="C49" s="1">
        <f>SUMIFS(T_All[Deaths],T_All[Country/Region],T_Countries[[#This Row],[Country/Region]],T_All[Date],T_Countries[[#This Row],[Date]])</f>
        <v>7</v>
      </c>
      <c r="D49" s="1">
        <f>SUMIFS(T_All[Confirmed],T_All[Country/Region],T_Countries[[#This Row],[Country/Region]],T_All[Date],T_Countries[[#This Row],[Date]])</f>
        <v>3675</v>
      </c>
      <c r="E49" s="1">
        <f>SUMIFS(T_All[Recovered],T_All[Country/Region],T_Countries[[#This Row],[Country/Region]],T_All[Date],T_Countries[[#This Row],[Date]])</f>
        <v>46</v>
      </c>
      <c r="F49" s="1">
        <f>IF(Data_Map_Selected="Deaths",T_Countries[[#This Row],[Deaths]],IF(Data_Map_Selected="Confirmed",T_Countries[[#This Row],[Confirmed]],T_Countries[[#This Row],[Recovered]]))</f>
        <v>3675</v>
      </c>
    </row>
    <row r="50" spans="1:6" x14ac:dyDescent="0.3">
      <c r="A50" s="1" t="s">
        <v>95</v>
      </c>
      <c r="B50" s="1" t="str">
        <f>Date_Selected</f>
        <v>3/13/20</v>
      </c>
      <c r="C50" s="1">
        <f>SUMIFS(T_All[Deaths],T_All[Country/Region],T_Countries[[#This Row],[Country/Region]],T_All[Date],T_Countries[[#This Row],[Date]])</f>
        <v>1</v>
      </c>
      <c r="D50" s="1">
        <f>SUMIFS(T_All[Confirmed],T_All[Country/Region],T_Countries[[#This Row],[Country/Region]],T_All[Date],T_Countries[[#This Row],[Date]])</f>
        <v>190</v>
      </c>
      <c r="E50" s="1">
        <f>SUMIFS(T_All[Recovered],T_All[Country/Region],T_Countries[[#This Row],[Country/Region]],T_All[Date],T_Countries[[#This Row],[Date]])</f>
        <v>0</v>
      </c>
      <c r="F50" s="1">
        <f>IF(Data_Map_Selected="Deaths",T_Countries[[#This Row],[Deaths]],IF(Data_Map_Selected="Confirmed",T_Countries[[#This Row],[Confirmed]],T_Countries[[#This Row],[Recovered]]))</f>
        <v>190</v>
      </c>
    </row>
    <row r="51" spans="1:6" x14ac:dyDescent="0.3">
      <c r="A51" s="1" t="s">
        <v>21963</v>
      </c>
      <c r="B51" s="1" t="str">
        <f>Date_Selected</f>
        <v>3/13/20</v>
      </c>
      <c r="C51" s="1">
        <f>SUMIFS(T_All[Deaths],T_All[Country/Region],T_Countries[[#This Row],[Country/Region]],T_All[Date],T_Countries[[#This Row],[Date]])</f>
        <v>0</v>
      </c>
      <c r="D51" s="1">
        <f>SUMIFS(T_All[Confirmed],T_All[Country/Region],T_Countries[[#This Row],[Country/Region]],T_All[Date],T_Countries[[#This Row],[Date]])</f>
        <v>1</v>
      </c>
      <c r="E51" s="1">
        <f>SUMIFS(T_All[Recovered],T_All[Country/Region],T_Countries[[#This Row],[Country/Region]],T_All[Date],T_Countries[[#This Row],[Date]])</f>
        <v>0</v>
      </c>
      <c r="F51" s="1">
        <f>IF(Data_Map_Selected="Deaths",T_Countries[[#This Row],[Deaths]],IF(Data_Map_Selected="Confirmed",T_Countries[[#This Row],[Confirmed]],T_Countries[[#This Row],[Recovered]]))</f>
        <v>1</v>
      </c>
    </row>
    <row r="52" spans="1:6" x14ac:dyDescent="0.3">
      <c r="A52" s="1" t="s">
        <v>21964</v>
      </c>
      <c r="B52" s="1" t="str">
        <f>Date_Selected</f>
        <v>3/13/20</v>
      </c>
      <c r="C52" s="1">
        <f>SUMIFS(T_All[Deaths],T_All[Country/Region],T_Countries[[#This Row],[Country/Region]],T_All[Date],T_Countries[[#This Row],[Date]])</f>
        <v>0</v>
      </c>
      <c r="D52" s="1">
        <f>SUMIFS(T_All[Confirmed],T_All[Country/Region],T_Countries[[#This Row],[Country/Region]],T_All[Date],T_Countries[[#This Row],[Date]])</f>
        <v>1</v>
      </c>
      <c r="E52" s="1">
        <f>SUMIFS(T_All[Recovered],T_All[Country/Region],T_Countries[[#This Row],[Country/Region]],T_All[Date],T_Countries[[#This Row],[Date]])</f>
        <v>0</v>
      </c>
      <c r="F52" s="1">
        <f>IF(Data_Map_Selected="Deaths",T_Countries[[#This Row],[Deaths]],IF(Data_Map_Selected="Confirmed",T_Countries[[#This Row],[Confirmed]],T_Countries[[#This Row],[Recovered]]))</f>
        <v>1</v>
      </c>
    </row>
    <row r="53" spans="1:6" x14ac:dyDescent="0.3">
      <c r="A53" s="1" t="s">
        <v>464</v>
      </c>
      <c r="B53" s="1" t="str">
        <f>Date_Selected</f>
        <v>3/13/20</v>
      </c>
      <c r="C53" s="1">
        <f>SUMIFS(T_All[Deaths],T_All[Country/Region],T_Countries[[#This Row],[Country/Region]],T_All[Date],T_Countries[[#This Row],[Date]])</f>
        <v>1</v>
      </c>
      <c r="D53" s="1">
        <f>SUMIFS(T_All[Confirmed],T_All[Country/Region],T_Countries[[#This Row],[Country/Region]],T_All[Date],T_Countries[[#This Row],[Date]])</f>
        <v>1</v>
      </c>
      <c r="E53" s="1">
        <f>SUMIFS(T_All[Recovered],T_All[Country/Region],T_Countries[[#This Row],[Country/Region]],T_All[Date],T_Countries[[#This Row],[Date]])</f>
        <v>0</v>
      </c>
      <c r="F53" s="1">
        <f>IF(Data_Map_Selected="Deaths",T_Countries[[#This Row],[Deaths]],IF(Data_Map_Selected="Confirmed",T_Countries[[#This Row],[Confirmed]],T_Countries[[#This Row],[Recovered]]))</f>
        <v>1</v>
      </c>
    </row>
    <row r="54" spans="1:6" x14ac:dyDescent="0.3">
      <c r="A54" s="1" t="s">
        <v>194</v>
      </c>
      <c r="B54" s="1" t="str">
        <f>Date_Selected</f>
        <v>3/13/20</v>
      </c>
      <c r="C54" s="1">
        <f>SUMIFS(T_All[Deaths],T_All[Country/Region],T_Countries[[#This Row],[Country/Region]],T_All[Date],T_Countries[[#This Row],[Date]])</f>
        <v>0</v>
      </c>
      <c r="D54" s="1">
        <f>SUMIFS(T_All[Confirmed],T_All[Country/Region],T_Countries[[#This Row],[Country/Region]],T_All[Date],T_Countries[[#This Row],[Date]])</f>
        <v>1</v>
      </c>
      <c r="E54" s="1">
        <f>SUMIFS(T_All[Recovered],T_All[Country/Region],T_Countries[[#This Row],[Country/Region]],T_All[Date],T_Countries[[#This Row],[Date]])</f>
        <v>0</v>
      </c>
      <c r="F54" s="1">
        <f>IF(Data_Map_Selected="Deaths",T_Countries[[#This Row],[Deaths]],IF(Data_Map_Selected="Confirmed",T_Countries[[#This Row],[Confirmed]],T_Countries[[#This Row],[Recovered]]))</f>
        <v>1</v>
      </c>
    </row>
    <row r="55" spans="1:6" x14ac:dyDescent="0.3">
      <c r="A55" s="1" t="s">
        <v>261</v>
      </c>
      <c r="B55" s="1" t="str">
        <f>Date_Selected</f>
        <v>3/13/20</v>
      </c>
      <c r="C55" s="1">
        <f>SUMIFS(T_All[Deaths],T_All[Country/Region],T_Countries[[#This Row],[Country/Region]],T_All[Date],T_Countries[[#This Row],[Date]])</f>
        <v>0</v>
      </c>
      <c r="D55" s="1">
        <f>SUMIFS(T_All[Confirmed],T_All[Country/Region],T_Countries[[#This Row],[Country/Region]],T_All[Date],T_Countries[[#This Row],[Date]])</f>
        <v>2</v>
      </c>
      <c r="E55" s="1">
        <f>SUMIFS(T_All[Recovered],T_All[Country/Region],T_Countries[[#This Row],[Country/Region]],T_All[Date],T_Countries[[#This Row],[Date]])</f>
        <v>0</v>
      </c>
      <c r="F55" s="1">
        <f>IF(Data_Map_Selected="Deaths",T_Countries[[#This Row],[Deaths]],IF(Data_Map_Selected="Confirmed",T_Countries[[#This Row],[Confirmed]],T_Countries[[#This Row],[Recovered]]))</f>
        <v>2</v>
      </c>
    </row>
    <row r="56" spans="1:6" x14ac:dyDescent="0.3">
      <c r="A56" s="1" t="s">
        <v>129</v>
      </c>
      <c r="B56" s="1" t="str">
        <f>Date_Selected</f>
        <v>3/13/20</v>
      </c>
      <c r="C56" s="1">
        <f>SUMIFS(T_All[Deaths],T_All[Country/Region],T_Countries[[#This Row],[Country/Region]],T_All[Date],T_Countries[[#This Row],[Date]])</f>
        <v>0</v>
      </c>
      <c r="D56" s="1">
        <f>SUMIFS(T_All[Confirmed],T_All[Country/Region],T_Countries[[#This Row],[Country/Region]],T_All[Date],T_Countries[[#This Row],[Date]])</f>
        <v>19</v>
      </c>
      <c r="E56" s="1">
        <f>SUMIFS(T_All[Recovered],T_All[Country/Region],T_Countries[[#This Row],[Country/Region]],T_All[Date],T_Countries[[#This Row],[Date]])</f>
        <v>0</v>
      </c>
      <c r="F56" s="1">
        <f>IF(Data_Map_Selected="Deaths",T_Countries[[#This Row],[Deaths]],IF(Data_Map_Selected="Confirmed",T_Countries[[#This Row],[Confirmed]],T_Countries[[#This Row],[Recovered]]))</f>
        <v>19</v>
      </c>
    </row>
    <row r="57" spans="1:6" x14ac:dyDescent="0.3">
      <c r="A57" s="1" t="s">
        <v>103</v>
      </c>
      <c r="B57" s="1" t="str">
        <f>Date_Selected</f>
        <v>3/13/20</v>
      </c>
      <c r="C57" s="1">
        <f>SUMIFS(T_All[Deaths],T_All[Country/Region],T_Countries[[#This Row],[Country/Region]],T_All[Date],T_Countries[[#This Row],[Date]])</f>
        <v>0</v>
      </c>
      <c r="D57" s="1">
        <f>SUMIFS(T_All[Confirmed],T_All[Country/Region],T_Countries[[#This Row],[Country/Region]],T_All[Date],T_Countries[[#This Row],[Date]])</f>
        <v>134</v>
      </c>
      <c r="E57" s="1">
        <f>SUMIFS(T_All[Recovered],T_All[Country/Region],T_Countries[[#This Row],[Country/Region]],T_All[Date],T_Countries[[#This Row],[Date]])</f>
        <v>1</v>
      </c>
      <c r="F57" s="1">
        <f>IF(Data_Map_Selected="Deaths",T_Countries[[#This Row],[Deaths]],IF(Data_Map_Selected="Confirmed",T_Countries[[#This Row],[Confirmed]],T_Countries[[#This Row],[Recovered]]))</f>
        <v>134</v>
      </c>
    </row>
    <row r="58" spans="1:6" x14ac:dyDescent="0.3">
      <c r="A58" s="1" t="s">
        <v>73</v>
      </c>
      <c r="B58" s="1" t="str">
        <f>Date_Selected</f>
        <v>3/13/20</v>
      </c>
      <c r="C58" s="1">
        <f>SUMIFS(T_All[Deaths],T_All[Country/Region],T_Countries[[#This Row],[Country/Region]],T_All[Date],T_Countries[[#This Row],[Date]])</f>
        <v>2</v>
      </c>
      <c r="D58" s="1">
        <f>SUMIFS(T_All[Confirmed],T_All[Country/Region],T_Countries[[#This Row],[Country/Region]],T_All[Date],T_Countries[[#This Row],[Date]])</f>
        <v>82</v>
      </c>
      <c r="E58" s="1">
        <f>SUMIFS(T_All[Recovered],T_All[Country/Region],T_Countries[[#This Row],[Country/Region]],T_All[Date],T_Countries[[#This Row],[Date]])</f>
        <v>4</v>
      </c>
      <c r="F58" s="1">
        <f>IF(Data_Map_Selected="Deaths",T_Countries[[#This Row],[Deaths]],IF(Data_Map_Selected="Confirmed",T_Countries[[#This Row],[Confirmed]],T_Countries[[#This Row],[Recovered]]))</f>
        <v>82</v>
      </c>
    </row>
    <row r="59" spans="1:6" x14ac:dyDescent="0.3">
      <c r="A59" s="1" t="s">
        <v>117</v>
      </c>
      <c r="B59" s="1" t="str">
        <f>Date_Selected</f>
        <v>3/13/20</v>
      </c>
      <c r="C59" s="1">
        <f>SUMIFS(T_All[Deaths],T_All[Country/Region],T_Countries[[#This Row],[Country/Region]],T_All[Date],T_Countries[[#This Row],[Date]])</f>
        <v>4</v>
      </c>
      <c r="D59" s="1">
        <f>SUMIFS(T_All[Confirmed],T_All[Country/Region],T_Countries[[#This Row],[Country/Region]],T_All[Date],T_Countries[[#This Row],[Date]])</f>
        <v>69</v>
      </c>
      <c r="E59" s="1">
        <f>SUMIFS(T_All[Recovered],T_All[Country/Region],T_Countries[[#This Row],[Country/Region]],T_All[Date],T_Countries[[#This Row],[Date]])</f>
        <v>2</v>
      </c>
      <c r="F59" s="1">
        <f>IF(Data_Map_Selected="Deaths",T_Countries[[#This Row],[Deaths]],IF(Data_Map_Selected="Confirmed",T_Countries[[#This Row],[Confirmed]],T_Countries[[#This Row],[Recovered]]))</f>
        <v>69</v>
      </c>
    </row>
    <row r="60" spans="1:6" x14ac:dyDescent="0.3">
      <c r="A60" s="1" t="s">
        <v>216</v>
      </c>
      <c r="B60" s="1" t="str">
        <f>Date_Selected</f>
        <v>3/13/20</v>
      </c>
      <c r="C60" s="1">
        <f>SUMIFS(T_All[Deaths],T_All[Country/Region],T_Countries[[#This Row],[Country/Region]],T_All[Date],T_Countries[[#This Row],[Date]])</f>
        <v>514</v>
      </c>
      <c r="D60" s="1">
        <f>SUMIFS(T_All[Confirmed],T_All[Country/Region],T_Countries[[#This Row],[Country/Region]],T_All[Date],T_Countries[[#This Row],[Date]])</f>
        <v>11364</v>
      </c>
      <c r="E60" s="1">
        <f>SUMIFS(T_All[Recovered],T_All[Country/Region],T_Countries[[#This Row],[Country/Region]],T_All[Date],T_Countries[[#This Row],[Date]])</f>
        <v>2959</v>
      </c>
      <c r="F60" s="1">
        <f>IF(Data_Map_Selected="Deaths",T_Countries[[#This Row],[Deaths]],IF(Data_Map_Selected="Confirmed",T_Countries[[#This Row],[Confirmed]],T_Countries[[#This Row],[Recovered]]))</f>
        <v>11364</v>
      </c>
    </row>
    <row r="61" spans="1:6" x14ac:dyDescent="0.3">
      <c r="A61" s="1" t="s">
        <v>82</v>
      </c>
      <c r="B61" s="1" t="str">
        <f>Date_Selected</f>
        <v>3/13/20</v>
      </c>
      <c r="C61" s="1">
        <f>SUMIFS(T_All[Deaths],T_All[Country/Region],T_Countries[[#This Row],[Country/Region]],T_All[Date],T_Countries[[#This Row],[Date]])</f>
        <v>9</v>
      </c>
      <c r="D61" s="1">
        <f>SUMIFS(T_All[Confirmed],T_All[Country/Region],T_Countries[[#This Row],[Country/Region]],T_All[Date],T_Countries[[#This Row],[Date]])</f>
        <v>101</v>
      </c>
      <c r="E61" s="1">
        <f>SUMIFS(T_All[Recovered],T_All[Country/Region],T_Countries[[#This Row],[Country/Region]],T_All[Date],T_Countries[[#This Row],[Date]])</f>
        <v>24</v>
      </c>
      <c r="F61" s="1">
        <f>IF(Data_Map_Selected="Deaths",T_Countries[[#This Row],[Deaths]],IF(Data_Map_Selected="Confirmed",T_Countries[[#This Row],[Confirmed]],T_Countries[[#This Row],[Recovered]]))</f>
        <v>101</v>
      </c>
    </row>
    <row r="62" spans="1:6" x14ac:dyDescent="0.3">
      <c r="A62" s="1" t="s">
        <v>109</v>
      </c>
      <c r="B62" s="1" t="str">
        <f>Date_Selected</f>
        <v>3/13/20</v>
      </c>
      <c r="C62" s="1">
        <f>SUMIFS(T_All[Deaths],T_All[Country/Region],T_Countries[[#This Row],[Country/Region]],T_All[Date],T_Countries[[#This Row],[Date]])</f>
        <v>1</v>
      </c>
      <c r="D62" s="1">
        <f>SUMIFS(T_All[Confirmed],T_All[Country/Region],T_Countries[[#This Row],[Country/Region]],T_All[Date],T_Countries[[#This Row],[Date]])</f>
        <v>90</v>
      </c>
      <c r="E62" s="1">
        <f>SUMIFS(T_All[Recovered],T_All[Country/Region],T_Countries[[#This Row],[Country/Region]],T_All[Date],T_Countries[[#This Row],[Date]])</f>
        <v>0</v>
      </c>
      <c r="F62" s="1">
        <f>IF(Data_Map_Selected="Deaths",T_Countries[[#This Row],[Deaths]],IF(Data_Map_Selected="Confirmed",T_Countries[[#This Row],[Confirmed]],T_Countries[[#This Row],[Recovered]]))</f>
        <v>90</v>
      </c>
    </row>
    <row r="63" spans="1:6" x14ac:dyDescent="0.3">
      <c r="A63" s="1" t="s">
        <v>91</v>
      </c>
      <c r="B63" s="1" t="str">
        <f>Date_Selected</f>
        <v>3/13/20</v>
      </c>
      <c r="C63" s="1">
        <f>SUMIFS(T_All[Deaths],T_All[Country/Region],T_Countries[[#This Row],[Country/Region]],T_All[Date],T_Countries[[#This Row],[Date]])</f>
        <v>0</v>
      </c>
      <c r="D63" s="1">
        <f>SUMIFS(T_All[Confirmed],T_All[Country/Region],T_Countries[[#This Row],[Country/Region]],T_All[Date],T_Countries[[#This Row],[Date]])</f>
        <v>161</v>
      </c>
      <c r="E63" s="1">
        <f>SUMIFS(T_All[Recovered],T_All[Country/Region],T_Countries[[#This Row],[Country/Region]],T_All[Date],T_Countries[[#This Row],[Date]])</f>
        <v>4</v>
      </c>
      <c r="F63" s="1">
        <f>IF(Data_Map_Selected="Deaths",T_Countries[[#This Row],[Deaths]],IF(Data_Map_Selected="Confirmed",T_Countries[[#This Row],[Confirmed]],T_Countries[[#This Row],[Recovered]]))</f>
        <v>161</v>
      </c>
    </row>
    <row r="64" spans="1:6" x14ac:dyDescent="0.3">
      <c r="A64" s="1" t="s">
        <v>74</v>
      </c>
      <c r="B64" s="1" t="str">
        <f>Date_Selected</f>
        <v>3/13/20</v>
      </c>
      <c r="C64" s="1">
        <f>SUMIFS(T_All[Deaths],T_All[Country/Region],T_Countries[[#This Row],[Country/Region]],T_All[Date],T_Countries[[#This Row],[Date]])</f>
        <v>1266</v>
      </c>
      <c r="D64" s="1">
        <f>SUMIFS(T_All[Confirmed],T_All[Country/Region],T_Countries[[#This Row],[Country/Region]],T_All[Date],T_Countries[[#This Row],[Date]])</f>
        <v>17660</v>
      </c>
      <c r="E64" s="1">
        <f>SUMIFS(T_All[Recovered],T_All[Country/Region],T_Countries[[#This Row],[Country/Region]],T_All[Date],T_Countries[[#This Row],[Date]])</f>
        <v>1439</v>
      </c>
      <c r="F64" s="1">
        <f>IF(Data_Map_Selected="Deaths",T_Countries[[#This Row],[Deaths]],IF(Data_Map_Selected="Confirmed",T_Countries[[#This Row],[Confirmed]],T_Countries[[#This Row],[Recovered]]))</f>
        <v>17660</v>
      </c>
    </row>
    <row r="65" spans="1:6" x14ac:dyDescent="0.3">
      <c r="A65" s="1" t="s">
        <v>268</v>
      </c>
      <c r="B65" s="1" t="str">
        <f>Date_Selected</f>
        <v>3/13/20</v>
      </c>
      <c r="C65" s="1">
        <f>SUMIFS(T_All[Deaths],T_All[Country/Region],T_Countries[[#This Row],[Country/Region]],T_All[Date],T_Countries[[#This Row],[Date]])</f>
        <v>0</v>
      </c>
      <c r="D65" s="1">
        <f>SUMIFS(T_All[Confirmed],T_All[Country/Region],T_Countries[[#This Row],[Country/Region]],T_All[Date],T_Countries[[#This Row],[Date]])</f>
        <v>8</v>
      </c>
      <c r="E65" s="1">
        <f>SUMIFS(T_All[Recovered],T_All[Country/Region],T_Countries[[#This Row],[Country/Region]],T_All[Date],T_Countries[[#This Row],[Date]])</f>
        <v>0</v>
      </c>
      <c r="F65" s="1">
        <f>IF(Data_Map_Selected="Deaths",T_Countries[[#This Row],[Deaths]],IF(Data_Map_Selected="Confirmed",T_Countries[[#This Row],[Confirmed]],T_Countries[[#This Row],[Recovered]]))</f>
        <v>8</v>
      </c>
    </row>
    <row r="66" spans="1:6" x14ac:dyDescent="0.3">
      <c r="A66" s="1" t="s">
        <v>57</v>
      </c>
      <c r="B66" s="1" t="str">
        <f>Date_Selected</f>
        <v>3/13/20</v>
      </c>
      <c r="C66" s="1">
        <f>SUMIFS(T_All[Deaths],T_All[Country/Region],T_Countries[[#This Row],[Country/Region]],T_All[Date],T_Countries[[#This Row],[Date]])</f>
        <v>19</v>
      </c>
      <c r="D66" s="1">
        <f>SUMIFS(T_All[Confirmed],T_All[Country/Region],T_Countries[[#This Row],[Country/Region]],T_All[Date],T_Countries[[#This Row],[Date]])</f>
        <v>701</v>
      </c>
      <c r="E66" s="1">
        <f>SUMIFS(T_All[Recovered],T_All[Country/Region],T_Countries[[#This Row],[Country/Region]],T_All[Date],T_Countries[[#This Row],[Date]])</f>
        <v>118</v>
      </c>
      <c r="F66" s="1">
        <f>IF(Data_Map_Selected="Deaths",T_Countries[[#This Row],[Deaths]],IF(Data_Map_Selected="Confirmed",T_Countries[[#This Row],[Confirmed]],T_Countries[[#This Row],[Recovered]]))</f>
        <v>701</v>
      </c>
    </row>
    <row r="67" spans="1:6" x14ac:dyDescent="0.3">
      <c r="A67" s="1" t="s">
        <v>127</v>
      </c>
      <c r="B67" s="1" t="str">
        <f>Date_Selected</f>
        <v>3/13/20</v>
      </c>
      <c r="C67" s="1">
        <f>SUMIFS(T_All[Deaths],T_All[Country/Region],T_Countries[[#This Row],[Country/Region]],T_All[Date],T_Countries[[#This Row],[Date]])</f>
        <v>0</v>
      </c>
      <c r="D67" s="1">
        <f>SUMIFS(T_All[Confirmed],T_All[Country/Region],T_Countries[[#This Row],[Country/Region]],T_All[Date],T_Countries[[#This Row],[Date]])</f>
        <v>1</v>
      </c>
      <c r="E67" s="1">
        <f>SUMIFS(T_All[Recovered],T_All[Country/Region],T_Countries[[#This Row],[Country/Region]],T_All[Date],T_Countries[[#This Row],[Date]])</f>
        <v>1</v>
      </c>
      <c r="F67" s="1">
        <f>IF(Data_Map_Selected="Deaths",T_Countries[[#This Row],[Deaths]],IF(Data_Map_Selected="Confirmed",T_Countries[[#This Row],[Confirmed]],T_Countries[[#This Row],[Recovered]]))</f>
        <v>1</v>
      </c>
    </row>
    <row r="68" spans="1:6" x14ac:dyDescent="0.3">
      <c r="A68" s="1" t="s">
        <v>21965</v>
      </c>
      <c r="B68" s="1" t="str">
        <f>Date_Selected</f>
        <v>3/13/20</v>
      </c>
      <c r="C68" s="1">
        <f>SUMIFS(T_All[Deaths],T_All[Country/Region],T_Countries[[#This Row],[Country/Region]],T_All[Date],T_Countries[[#This Row],[Date]])</f>
        <v>0</v>
      </c>
      <c r="D68" s="1">
        <f>SUMIFS(T_All[Confirmed],T_All[Country/Region],T_Countries[[#This Row],[Country/Region]],T_All[Date],T_Countries[[#This Row],[Date]])</f>
        <v>4</v>
      </c>
      <c r="E68" s="1">
        <f>SUMIFS(T_All[Recovered],T_All[Country/Region],T_Countries[[#This Row],[Country/Region]],T_All[Date],T_Countries[[#This Row],[Date]])</f>
        <v>0</v>
      </c>
      <c r="F68" s="1">
        <f>IF(Data_Map_Selected="Deaths",T_Countries[[#This Row],[Deaths]],IF(Data_Map_Selected="Confirmed",T_Countries[[#This Row],[Confirmed]],T_Countries[[#This Row],[Recovered]]))</f>
        <v>4</v>
      </c>
    </row>
    <row r="69" spans="1:6" x14ac:dyDescent="0.3">
      <c r="A69" s="1" t="s">
        <v>21966</v>
      </c>
      <c r="B69" s="1" t="str">
        <f>Date_Selected</f>
        <v>3/13/20</v>
      </c>
      <c r="C69" s="1">
        <f>SUMIFS(T_All[Deaths],T_All[Country/Region],T_Countries[[#This Row],[Country/Region]],T_All[Date],T_Countries[[#This Row],[Date]])</f>
        <v>0</v>
      </c>
      <c r="D69" s="1">
        <f>SUMIFS(T_All[Confirmed],T_All[Country/Region],T_Countries[[#This Row],[Country/Region]],T_All[Date],T_Countries[[#This Row],[Date]])</f>
        <v>1</v>
      </c>
      <c r="E69" s="1">
        <f>SUMIFS(T_All[Recovered],T_All[Country/Region],T_Countries[[#This Row],[Country/Region]],T_All[Date],T_Countries[[#This Row],[Date]])</f>
        <v>0</v>
      </c>
      <c r="F69" s="1">
        <f>IF(Data_Map_Selected="Deaths",T_Countries[[#This Row],[Deaths]],IF(Data_Map_Selected="Confirmed",T_Countries[[#This Row],[Confirmed]],T_Countries[[#This Row],[Recovered]]))</f>
        <v>1</v>
      </c>
    </row>
    <row r="70" spans="1:6" x14ac:dyDescent="0.3">
      <c r="A70" s="1" t="s">
        <v>217</v>
      </c>
      <c r="B70" s="1" t="str">
        <f>Date_Selected</f>
        <v>3/13/20</v>
      </c>
      <c r="C70" s="1">
        <f>SUMIFS(T_All[Deaths],T_All[Country/Region],T_Countries[[#This Row],[Country/Region]],T_All[Date],T_Countries[[#This Row],[Date]])</f>
        <v>66</v>
      </c>
      <c r="D70" s="1">
        <f>SUMIFS(T_All[Confirmed],T_All[Country/Region],T_Countries[[#This Row],[Country/Region]],T_All[Date],T_Countries[[#This Row],[Date]])</f>
        <v>7979</v>
      </c>
      <c r="E70" s="1">
        <f>SUMIFS(T_All[Recovered],T_All[Country/Region],T_Countries[[#This Row],[Country/Region]],T_All[Date],T_Countries[[#This Row],[Date]])</f>
        <v>510</v>
      </c>
      <c r="F70" s="1">
        <f>IF(Data_Map_Selected="Deaths",T_Countries[[#This Row],[Deaths]],IF(Data_Map_Selected="Confirmed",T_Countries[[#This Row],[Confirmed]],T_Countries[[#This Row],[Recovered]]))</f>
        <v>7979</v>
      </c>
    </row>
    <row r="71" spans="1:6" x14ac:dyDescent="0.3">
      <c r="A71" s="1" t="s">
        <v>86</v>
      </c>
      <c r="B71" s="1" t="str">
        <f>Date_Selected</f>
        <v>3/13/20</v>
      </c>
      <c r="C71" s="1">
        <f>SUMIFS(T_All[Deaths],T_All[Country/Region],T_Countries[[#This Row],[Country/Region]],T_All[Date],T_Countries[[#This Row],[Date]])</f>
        <v>0</v>
      </c>
      <c r="D71" s="1">
        <f>SUMIFS(T_All[Confirmed],T_All[Country/Region],T_Countries[[#This Row],[Country/Region]],T_All[Date],T_Countries[[#This Row],[Date]])</f>
        <v>80</v>
      </c>
      <c r="E71" s="1">
        <f>SUMIFS(T_All[Recovered],T_All[Country/Region],T_Countries[[#This Row],[Country/Region]],T_All[Date],T_Countries[[#This Row],[Date]])</f>
        <v>5</v>
      </c>
      <c r="F71" s="1">
        <f>IF(Data_Map_Selected="Deaths",T_Countries[[#This Row],[Deaths]],IF(Data_Map_Selected="Confirmed",T_Countries[[#This Row],[Confirmed]],T_Countries[[#This Row],[Recovered]]))</f>
        <v>80</v>
      </c>
    </row>
    <row r="72" spans="1:6" x14ac:dyDescent="0.3">
      <c r="A72" s="1" t="s">
        <v>121</v>
      </c>
      <c r="B72" s="1" t="str">
        <f>Date_Selected</f>
        <v>3/13/20</v>
      </c>
      <c r="C72" s="1">
        <f>SUMIFS(T_All[Deaths],T_All[Country/Region],T_Countries[[#This Row],[Country/Region]],T_All[Date],T_Countries[[#This Row],[Date]])</f>
        <v>0</v>
      </c>
      <c r="D72" s="1">
        <f>SUMIFS(T_All[Confirmed],T_All[Country/Region],T_Countries[[#This Row],[Country/Region]],T_All[Date],T_Countries[[#This Row],[Date]])</f>
        <v>17</v>
      </c>
      <c r="E72" s="1">
        <f>SUMIFS(T_All[Recovered],T_All[Country/Region],T_Countries[[#This Row],[Country/Region]],T_All[Date],T_Countries[[#This Row],[Date]])</f>
        <v>1</v>
      </c>
      <c r="F72" s="1">
        <f>IF(Data_Map_Selected="Deaths",T_Countries[[#This Row],[Deaths]],IF(Data_Map_Selected="Confirmed",T_Countries[[#This Row],[Confirmed]],T_Countries[[#This Row],[Recovered]]))</f>
        <v>17</v>
      </c>
    </row>
    <row r="73" spans="1:6" x14ac:dyDescent="0.3">
      <c r="A73" s="1" t="s">
        <v>81</v>
      </c>
      <c r="B73" s="1" t="str">
        <f>Date_Selected</f>
        <v>3/13/20</v>
      </c>
      <c r="C73" s="1">
        <f>SUMIFS(T_All[Deaths],T_All[Country/Region],T_Countries[[#This Row],[Country/Region]],T_All[Date],T_Countries[[#This Row],[Date]])</f>
        <v>3</v>
      </c>
      <c r="D73" s="1">
        <f>SUMIFS(T_All[Confirmed],T_All[Country/Region],T_Countries[[#This Row],[Country/Region]],T_All[Date],T_Countries[[#This Row],[Date]])</f>
        <v>77</v>
      </c>
      <c r="E73" s="1">
        <f>SUMIFS(T_All[Recovered],T_All[Country/Region],T_Countries[[#This Row],[Country/Region]],T_All[Date],T_Countries[[#This Row],[Date]])</f>
        <v>1</v>
      </c>
      <c r="F73" s="1">
        <f>IF(Data_Map_Selected="Deaths",T_Countries[[#This Row],[Deaths]],IF(Data_Map_Selected="Confirmed",T_Countries[[#This Row],[Confirmed]],T_Countries[[#This Row],[Recovered]]))</f>
        <v>77</v>
      </c>
    </row>
    <row r="74" spans="1:6" x14ac:dyDescent="0.3">
      <c r="A74" s="1" t="s">
        <v>131</v>
      </c>
      <c r="B74" s="1" t="str">
        <f>Date_Selected</f>
        <v>3/13/20</v>
      </c>
      <c r="C74" s="1">
        <f>SUMIFS(T_All[Deaths],T_All[Country/Region],T_Countries[[#This Row],[Country/Region]],T_All[Date],T_Countries[[#This Row],[Date]])</f>
        <v>0</v>
      </c>
      <c r="D74" s="1">
        <f>SUMIFS(T_All[Confirmed],T_All[Country/Region],T_Countries[[#This Row],[Country/Region]],T_All[Date],T_Countries[[#This Row],[Date]])</f>
        <v>1</v>
      </c>
      <c r="E74" s="1">
        <f>SUMIFS(T_All[Recovered],T_All[Country/Region],T_Countries[[#This Row],[Country/Region]],T_All[Date],T_Countries[[#This Row],[Date]])</f>
        <v>0</v>
      </c>
      <c r="F74" s="1">
        <f>IF(Data_Map_Selected="Deaths",T_Countries[[#This Row],[Deaths]],IF(Data_Map_Selected="Confirmed",T_Countries[[#This Row],[Confirmed]],T_Countries[[#This Row],[Recovered]]))</f>
        <v>1</v>
      </c>
    </row>
    <row r="75" spans="1:6" x14ac:dyDescent="0.3">
      <c r="A75" s="1" t="s">
        <v>104</v>
      </c>
      <c r="B75" s="1" t="str">
        <f>Date_Selected</f>
        <v>3/13/20</v>
      </c>
      <c r="C75" s="1">
        <f>SUMIFS(T_All[Deaths],T_All[Country/Region],T_Countries[[#This Row],[Country/Region]],T_All[Date],T_Countries[[#This Row],[Date]])</f>
        <v>0</v>
      </c>
      <c r="D75" s="1">
        <f>SUMIFS(T_All[Confirmed],T_All[Country/Region],T_Countries[[#This Row],[Country/Region]],T_All[Date],T_Countries[[#This Row],[Date]])</f>
        <v>6</v>
      </c>
      <c r="E75" s="1">
        <f>SUMIFS(T_All[Recovered],T_All[Country/Region],T_Countries[[#This Row],[Country/Region]],T_All[Date],T_Countries[[#This Row],[Date]])</f>
        <v>0</v>
      </c>
      <c r="F75" s="1">
        <f>IF(Data_Map_Selected="Deaths",T_Countries[[#This Row],[Deaths]],IF(Data_Map_Selected="Confirmed",T_Countries[[#This Row],[Confirmed]],T_Countries[[#This Row],[Recovered]]))</f>
        <v>6</v>
      </c>
    </row>
    <row r="76" spans="1:6" x14ac:dyDescent="0.3">
      <c r="A76" s="1" t="s">
        <v>110</v>
      </c>
      <c r="B76" s="1" t="str">
        <f>Date_Selected</f>
        <v>3/13/20</v>
      </c>
      <c r="C76" s="1">
        <f>SUMIFS(T_All[Deaths],T_All[Country/Region],T_Countries[[#This Row],[Country/Region]],T_All[Date],T_Countries[[#This Row],[Date]])</f>
        <v>0</v>
      </c>
      <c r="D76" s="1">
        <f>SUMIFS(T_All[Confirmed],T_All[Country/Region],T_Countries[[#This Row],[Country/Region]],T_All[Date],T_Countries[[#This Row],[Date]])</f>
        <v>34</v>
      </c>
      <c r="E76" s="1">
        <f>SUMIFS(T_All[Recovered],T_All[Country/Region],T_Countries[[#This Row],[Country/Region]],T_All[Date],T_Countries[[#This Row],[Date]])</f>
        <v>0</v>
      </c>
      <c r="F76" s="1">
        <f>IF(Data_Map_Selected="Deaths",T_Countries[[#This Row],[Deaths]],IF(Data_Map_Selected="Confirmed",T_Countries[[#This Row],[Confirmed]],T_Countries[[#This Row],[Recovered]]))</f>
        <v>34</v>
      </c>
    </row>
    <row r="77" spans="1:6" x14ac:dyDescent="0.3">
      <c r="A77" s="1" t="s">
        <v>60</v>
      </c>
      <c r="B77" s="1" t="str">
        <f>Date_Selected</f>
        <v>3/13/20</v>
      </c>
      <c r="C77" s="1">
        <f>SUMIFS(T_All[Deaths],T_All[Country/Region],T_Countries[[#This Row],[Country/Region]],T_All[Date],T_Countries[[#This Row],[Date]])</f>
        <v>0</v>
      </c>
      <c r="D77" s="1">
        <f>SUMIFS(T_All[Confirmed],T_All[Country/Region],T_Countries[[#This Row],[Country/Region]],T_All[Date],T_Countries[[#This Row],[Date]])</f>
        <v>197</v>
      </c>
      <c r="E77" s="1">
        <f>SUMIFS(T_All[Recovered],T_All[Country/Region],T_Countries[[#This Row],[Country/Region]],T_All[Date],T_Countries[[#This Row],[Date]])</f>
        <v>26</v>
      </c>
      <c r="F77" s="1">
        <f>IF(Data_Map_Selected="Deaths",T_Countries[[#This Row],[Deaths]],IF(Data_Map_Selected="Confirmed",T_Countries[[#This Row],[Confirmed]],T_Countries[[#This Row],[Recovered]]))</f>
        <v>197</v>
      </c>
    </row>
    <row r="78" spans="1:6" x14ac:dyDescent="0.3">
      <c r="A78" s="1" t="s">
        <v>149</v>
      </c>
      <c r="B78" s="1" t="str">
        <f>Date_Selected</f>
        <v>3/13/20</v>
      </c>
      <c r="C78" s="1">
        <f>SUMIFS(T_All[Deaths],T_All[Country/Region],T_Countries[[#This Row],[Country/Region]],T_All[Date],T_Countries[[#This Row],[Date]])</f>
        <v>0</v>
      </c>
      <c r="D78" s="1">
        <f>SUMIFS(T_All[Confirmed],T_All[Country/Region],T_Countries[[#This Row],[Country/Region]],T_All[Date],T_Countries[[#This Row],[Date]])</f>
        <v>9</v>
      </c>
      <c r="E78" s="1">
        <f>SUMIFS(T_All[Recovered],T_All[Country/Region],T_Countries[[#This Row],[Country/Region]],T_All[Date],T_Countries[[#This Row],[Date]])</f>
        <v>0</v>
      </c>
      <c r="F78" s="1">
        <f>IF(Data_Map_Selected="Deaths",T_Countries[[#This Row],[Deaths]],IF(Data_Map_Selected="Confirmed",T_Countries[[#This Row],[Confirmed]],T_Countries[[#This Row],[Recovered]]))</f>
        <v>9</v>
      </c>
    </row>
    <row r="79" spans="1:6" x14ac:dyDescent="0.3">
      <c r="A79" s="1" t="s">
        <v>146</v>
      </c>
      <c r="B79" s="1" t="str">
        <f>Date_Selected</f>
        <v>3/13/20</v>
      </c>
      <c r="C79" s="1">
        <f>SUMIFS(T_All[Deaths],T_All[Country/Region],T_Countries[[#This Row],[Country/Region]],T_All[Date],T_Countries[[#This Row],[Date]])</f>
        <v>0</v>
      </c>
      <c r="D79" s="1">
        <f>SUMIFS(T_All[Confirmed],T_All[Country/Region],T_Countries[[#This Row],[Country/Region]],T_All[Date],T_Countries[[#This Row],[Date]])</f>
        <v>12</v>
      </c>
      <c r="E79" s="1">
        <f>SUMIFS(T_All[Recovered],T_All[Country/Region],T_Countries[[#This Row],[Country/Region]],T_All[Date],T_Countries[[#This Row],[Date]])</f>
        <v>1</v>
      </c>
      <c r="F79" s="1">
        <f>IF(Data_Map_Selected="Deaths",T_Countries[[#This Row],[Deaths]],IF(Data_Map_Selected="Confirmed",T_Countries[[#This Row],[Confirmed]],T_Countries[[#This Row],[Recovered]]))</f>
        <v>12</v>
      </c>
    </row>
    <row r="80" spans="1:6" x14ac:dyDescent="0.3">
      <c r="A80" s="1" t="s">
        <v>147</v>
      </c>
      <c r="B80" s="1" t="str">
        <f>Date_Selected</f>
        <v>3/13/20</v>
      </c>
      <c r="C80" s="1">
        <f>SUMIFS(T_All[Deaths],T_All[Country/Region],T_Countries[[#This Row],[Country/Region]],T_All[Date],T_Countries[[#This Row],[Date]])</f>
        <v>0</v>
      </c>
      <c r="D80" s="1">
        <f>SUMIFS(T_All[Confirmed],T_All[Country/Region],T_Countries[[#This Row],[Country/Region]],T_All[Date],T_Countries[[#This Row],[Date]])</f>
        <v>3</v>
      </c>
      <c r="E80" s="1">
        <f>SUMIFS(T_All[Recovered],T_All[Country/Region],T_Countries[[#This Row],[Country/Region]],T_All[Date],T_Countries[[#This Row],[Date]])</f>
        <v>0</v>
      </c>
      <c r="F80" s="1">
        <f>IF(Data_Map_Selected="Deaths",T_Countries[[#This Row],[Deaths]],IF(Data_Map_Selected="Confirmed",T_Countries[[#This Row],[Confirmed]],T_Countries[[#This Row],[Recovered]]))</f>
        <v>3</v>
      </c>
    </row>
    <row r="81" spans="1:6" x14ac:dyDescent="0.3">
      <c r="A81" s="1" t="s">
        <v>105</v>
      </c>
      <c r="B81" s="1" t="str">
        <f>Date_Selected</f>
        <v>3/13/20</v>
      </c>
      <c r="C81" s="1">
        <f>SUMIFS(T_All[Deaths],T_All[Country/Region],T_Countries[[#This Row],[Country/Region]],T_All[Date],T_Countries[[#This Row],[Date]])</f>
        <v>0</v>
      </c>
      <c r="D81" s="1">
        <f>SUMIFS(T_All[Confirmed],T_All[Country/Region],T_Countries[[#This Row],[Country/Region]],T_All[Date],T_Countries[[#This Row],[Date]])</f>
        <v>12</v>
      </c>
      <c r="E81" s="1">
        <f>SUMIFS(T_All[Recovered],T_All[Country/Region],T_Countries[[#This Row],[Country/Region]],T_All[Date],T_Countries[[#This Row],[Date]])</f>
        <v>4</v>
      </c>
      <c r="F81" s="1">
        <f>IF(Data_Map_Selected="Deaths",T_Countries[[#This Row],[Deaths]],IF(Data_Map_Selected="Confirmed",T_Countries[[#This Row],[Confirmed]],T_Countries[[#This Row],[Recovered]]))</f>
        <v>12</v>
      </c>
    </row>
    <row r="82" spans="1:6" x14ac:dyDescent="0.3">
      <c r="A82" s="1" t="s">
        <v>257</v>
      </c>
      <c r="B82" s="1" t="str">
        <f>Date_Selected</f>
        <v>3/13/20</v>
      </c>
      <c r="C82" s="1">
        <f>SUMIFS(T_All[Deaths],T_All[Country/Region],T_Countries[[#This Row],[Country/Region]],T_All[Date],T_Countries[[#This Row],[Date]])</f>
        <v>0</v>
      </c>
      <c r="D82" s="1">
        <f>SUMIFS(T_All[Confirmed],T_All[Country/Region],T_Countries[[#This Row],[Country/Region]],T_All[Date],T_Countries[[#This Row],[Date]])</f>
        <v>6</v>
      </c>
      <c r="E82" s="1">
        <f>SUMIFS(T_All[Recovered],T_All[Country/Region],T_Countries[[#This Row],[Country/Region]],T_All[Date],T_Countries[[#This Row],[Date]])</f>
        <v>0</v>
      </c>
      <c r="F82" s="1">
        <f>IF(Data_Map_Selected="Deaths",T_Countries[[#This Row],[Deaths]],IF(Data_Map_Selected="Confirmed",T_Countries[[#This Row],[Confirmed]],T_Countries[[#This Row],[Recovered]]))</f>
        <v>6</v>
      </c>
    </row>
    <row r="83" spans="1:6" x14ac:dyDescent="0.3">
      <c r="A83" s="1" t="s">
        <v>111</v>
      </c>
      <c r="B83" s="1" t="str">
        <f>Date_Selected</f>
        <v>3/13/20</v>
      </c>
      <c r="C83" s="1">
        <f>SUMIFS(T_All[Deaths],T_All[Country/Region],T_Countries[[#This Row],[Country/Region]],T_All[Date],T_Countries[[#This Row],[Date]])</f>
        <v>0</v>
      </c>
      <c r="D83" s="1">
        <f>SUMIFS(T_All[Confirmed],T_All[Country/Region],T_Countries[[#This Row],[Country/Region]],T_All[Date],T_Countries[[#This Row],[Date]])</f>
        <v>2</v>
      </c>
      <c r="E83" s="1">
        <f>SUMIFS(T_All[Recovered],T_All[Country/Region],T_Countries[[#This Row],[Country/Region]],T_All[Date],T_Countries[[#This Row],[Date]])</f>
        <v>0</v>
      </c>
      <c r="F83" s="1">
        <f>IF(Data_Map_Selected="Deaths",T_Countries[[#This Row],[Deaths]],IF(Data_Map_Selected="Confirmed",T_Countries[[#This Row],[Confirmed]],T_Countries[[#This Row],[Recovered]]))</f>
        <v>2</v>
      </c>
    </row>
    <row r="84" spans="1:6" x14ac:dyDescent="0.3">
      <c r="A84" s="1" t="s">
        <v>195</v>
      </c>
      <c r="B84" s="1" t="str">
        <f>Date_Selected</f>
        <v>3/13/20</v>
      </c>
      <c r="C84" s="1">
        <f>SUMIFS(T_All[Deaths],T_All[Country/Region],T_Countries[[#This Row],[Country/Region]],T_All[Date],T_Countries[[#This Row],[Date]])</f>
        <v>0</v>
      </c>
      <c r="D84" s="1">
        <f>SUMIFS(T_All[Confirmed],T_All[Country/Region],T_Countries[[#This Row],[Country/Region]],T_All[Date],T_Countries[[#This Row],[Date]])</f>
        <v>1</v>
      </c>
      <c r="E84" s="1">
        <f>SUMIFS(T_All[Recovered],T_All[Country/Region],T_Countries[[#This Row],[Country/Region]],T_All[Date],T_Countries[[#This Row],[Date]])</f>
        <v>0</v>
      </c>
      <c r="F84" s="1">
        <f>IF(Data_Map_Selected="Deaths",T_Countries[[#This Row],[Deaths]],IF(Data_Map_Selected="Confirmed",T_Countries[[#This Row],[Confirmed]],T_Countries[[#This Row],[Recovered]]))</f>
        <v>1</v>
      </c>
    </row>
    <row r="85" spans="1:6" x14ac:dyDescent="0.3">
      <c r="A85" s="1" t="s">
        <v>122</v>
      </c>
      <c r="B85" s="1" t="str">
        <f>Date_Selected</f>
        <v>3/13/20</v>
      </c>
      <c r="C85" s="1">
        <f>SUMIFS(T_All[Deaths],T_All[Country/Region],T_Countries[[#This Row],[Country/Region]],T_All[Date],T_Countries[[#This Row],[Date]])</f>
        <v>1</v>
      </c>
      <c r="D85" s="1">
        <f>SUMIFS(T_All[Confirmed],T_All[Country/Region],T_Countries[[#This Row],[Country/Region]],T_All[Date],T_Countries[[#This Row],[Date]])</f>
        <v>7</v>
      </c>
      <c r="E85" s="1">
        <f>SUMIFS(T_All[Recovered],T_All[Country/Region],T_Countries[[#This Row],[Country/Region]],T_All[Date],T_Countries[[#This Row],[Date]])</f>
        <v>1</v>
      </c>
      <c r="F85" s="1">
        <f>IF(Data_Map_Selected="Deaths",T_Countries[[#This Row],[Deaths]],IF(Data_Map_Selected="Confirmed",T_Countries[[#This Row],[Confirmed]],T_Countries[[#This Row],[Recovered]]))</f>
        <v>7</v>
      </c>
    </row>
    <row r="86" spans="1:6" x14ac:dyDescent="0.3">
      <c r="A86" s="1" t="s">
        <v>59</v>
      </c>
      <c r="B86" s="1" t="str">
        <f>Date_Selected</f>
        <v>3/13/20</v>
      </c>
      <c r="C86" s="1">
        <f>SUMIFS(T_All[Deaths],T_All[Country/Region],T_Countries[[#This Row],[Country/Region]],T_All[Date],T_Countries[[#This Row],[Date]])</f>
        <v>0</v>
      </c>
      <c r="D86" s="1">
        <f>SUMIFS(T_All[Confirmed],T_All[Country/Region],T_Countries[[#This Row],[Country/Region]],T_All[Date],T_Countries[[#This Row],[Date]])</f>
        <v>1</v>
      </c>
      <c r="E86" s="1">
        <f>SUMIFS(T_All[Recovered],T_All[Country/Region],T_Countries[[#This Row],[Country/Region]],T_All[Date],T_Countries[[#This Row],[Date]])</f>
        <v>1</v>
      </c>
      <c r="F86" s="1">
        <f>IF(Data_Map_Selected="Deaths",T_Countries[[#This Row],[Deaths]],IF(Data_Map_Selected="Confirmed",T_Countries[[#This Row],[Confirmed]],T_Countries[[#This Row],[Recovered]]))</f>
        <v>1</v>
      </c>
    </row>
    <row r="87" spans="1:6" x14ac:dyDescent="0.3">
      <c r="A87" s="1" t="s">
        <v>100</v>
      </c>
      <c r="B87" s="1" t="str">
        <f>Date_Selected</f>
        <v>3/13/20</v>
      </c>
      <c r="C87" s="1">
        <f>SUMIFS(T_All[Deaths],T_All[Country/Region],T_Countries[[#This Row],[Country/Region]],T_All[Date],T_Countries[[#This Row],[Date]])</f>
        <v>10</v>
      </c>
      <c r="D87" s="1">
        <f>SUMIFS(T_All[Confirmed],T_All[Country/Region],T_Countries[[#This Row],[Country/Region]],T_All[Date],T_Countries[[#This Row],[Date]])</f>
        <v>804</v>
      </c>
      <c r="E87" s="1">
        <f>SUMIFS(T_All[Recovered],T_All[Country/Region],T_Countries[[#This Row],[Country/Region]],T_All[Date],T_Countries[[#This Row],[Date]])</f>
        <v>0</v>
      </c>
      <c r="F87" s="1">
        <f>IF(Data_Map_Selected="Deaths",T_Countries[[#This Row],[Deaths]],IF(Data_Map_Selected="Confirmed",T_Countries[[#This Row],[Confirmed]],T_Countries[[#This Row],[Recovered]]))</f>
        <v>804</v>
      </c>
    </row>
    <row r="88" spans="1:6" x14ac:dyDescent="0.3">
      <c r="A88" s="1" t="s">
        <v>106</v>
      </c>
      <c r="B88" s="1" t="str">
        <f>Date_Selected</f>
        <v>3/13/20</v>
      </c>
      <c r="C88" s="1">
        <f>SUMIFS(T_All[Deaths],T_All[Country/Region],T_Countries[[#This Row],[Country/Region]],T_All[Date],T_Countries[[#This Row],[Date]])</f>
        <v>0</v>
      </c>
      <c r="D88" s="1">
        <f>SUMIFS(T_All[Confirmed],T_All[Country/Region],T_Countries[[#This Row],[Country/Region]],T_All[Date],T_Countries[[#This Row],[Date]])</f>
        <v>5</v>
      </c>
      <c r="E88" s="1">
        <f>SUMIFS(T_All[Recovered],T_All[Country/Region],T_Countries[[#This Row],[Country/Region]],T_All[Date],T_Countries[[#This Row],[Date]])</f>
        <v>0</v>
      </c>
      <c r="F88" s="1">
        <f>IF(Data_Map_Selected="Deaths",T_Countries[[#This Row],[Deaths]],IF(Data_Map_Selected="Confirmed",T_Countries[[#This Row],[Confirmed]],T_Countries[[#This Row],[Recovered]]))</f>
        <v>5</v>
      </c>
    </row>
    <row r="89" spans="1:6" x14ac:dyDescent="0.3">
      <c r="A89" s="1" t="s">
        <v>107</v>
      </c>
      <c r="B89" s="1" t="str">
        <f>Date_Selected</f>
        <v>3/13/20</v>
      </c>
      <c r="C89" s="1">
        <f>SUMIFS(T_All[Deaths],T_All[Country/Region],T_Countries[[#This Row],[Country/Region]],T_All[Date],T_Countries[[#This Row],[Date]])</f>
        <v>0</v>
      </c>
      <c r="D89" s="1">
        <f>SUMIFS(T_All[Confirmed],T_All[Country/Region],T_Countries[[#This Row],[Country/Region]],T_All[Date],T_Countries[[#This Row],[Date]])</f>
        <v>2</v>
      </c>
      <c r="E89" s="1">
        <f>SUMIFS(T_All[Recovered],T_All[Country/Region],T_Countries[[#This Row],[Country/Region]],T_All[Date],T_Countries[[#This Row],[Date]])</f>
        <v>0</v>
      </c>
      <c r="F89" s="1">
        <f>IF(Data_Map_Selected="Deaths",T_Countries[[#This Row],[Deaths]],IF(Data_Map_Selected="Confirmed",T_Countries[[#This Row],[Confirmed]],T_Countries[[#This Row],[Recovered]]))</f>
        <v>2</v>
      </c>
    </row>
    <row r="90" spans="1:6" x14ac:dyDescent="0.3">
      <c r="A90" s="1" t="s">
        <v>96</v>
      </c>
      <c r="B90" s="1" t="str">
        <f>Date_Selected</f>
        <v>3/13/20</v>
      </c>
      <c r="C90" s="1">
        <f>SUMIFS(T_All[Deaths],T_All[Country/Region],T_Countries[[#This Row],[Country/Region]],T_All[Date],T_Countries[[#This Row],[Date]])</f>
        <v>0</v>
      </c>
      <c r="D90" s="1">
        <f>SUMIFS(T_All[Confirmed],T_All[Country/Region],T_Countries[[#This Row],[Country/Region]],T_All[Date],T_Countries[[#This Row],[Date]])</f>
        <v>14</v>
      </c>
      <c r="E90" s="1">
        <f>SUMIFS(T_All[Recovered],T_All[Country/Region],T_Countries[[#This Row],[Country/Region]],T_All[Date],T_Countries[[#This Row],[Date]])</f>
        <v>1</v>
      </c>
      <c r="F90" s="1">
        <f>IF(Data_Map_Selected="Deaths",T_Countries[[#This Row],[Deaths]],IF(Data_Map_Selected="Confirmed",T_Countries[[#This Row],[Confirmed]],T_Countries[[#This Row],[Recovered]]))</f>
        <v>14</v>
      </c>
    </row>
    <row r="91" spans="1:6" x14ac:dyDescent="0.3">
      <c r="A91" s="1" t="s">
        <v>97</v>
      </c>
      <c r="B91" s="1" t="str">
        <f>Date_Selected</f>
        <v>3/13/20</v>
      </c>
      <c r="C91" s="1">
        <f>SUMIFS(T_All[Deaths],T_All[Country/Region],T_Countries[[#This Row],[Country/Region]],T_All[Date],T_Countries[[#This Row],[Date]])</f>
        <v>0</v>
      </c>
      <c r="D91" s="1">
        <f>SUMIFS(T_All[Confirmed],T_All[Country/Region],T_Countries[[#This Row],[Country/Region]],T_All[Date],T_Countries[[#This Row],[Date]])</f>
        <v>996</v>
      </c>
      <c r="E91" s="1">
        <f>SUMIFS(T_All[Recovered],T_All[Country/Region],T_Countries[[#This Row],[Country/Region]],T_All[Date],T_Countries[[#This Row],[Date]])</f>
        <v>1</v>
      </c>
      <c r="F91" s="1">
        <f>IF(Data_Map_Selected="Deaths",T_Countries[[#This Row],[Deaths]],IF(Data_Map_Selected="Confirmed",T_Countries[[#This Row],[Confirmed]],T_Countries[[#This Row],[Recovered]]))</f>
        <v>996</v>
      </c>
    </row>
    <row r="92" spans="1:6" x14ac:dyDescent="0.3">
      <c r="A92" s="1" t="s">
        <v>83</v>
      </c>
      <c r="B92" s="1" t="str">
        <f>Date_Selected</f>
        <v>3/13/20</v>
      </c>
      <c r="C92" s="1">
        <f>SUMIFS(T_All[Deaths],T_All[Country/Region],T_Countries[[#This Row],[Country/Region]],T_All[Date],T_Countries[[#This Row],[Date]])</f>
        <v>0</v>
      </c>
      <c r="D92" s="1">
        <f>SUMIFS(T_All[Confirmed],T_All[Country/Region],T_Countries[[#This Row],[Country/Region]],T_All[Date],T_Countries[[#This Row],[Date]])</f>
        <v>19</v>
      </c>
      <c r="E92" s="1">
        <f>SUMIFS(T_All[Recovered],T_All[Country/Region],T_Countries[[#This Row],[Country/Region]],T_All[Date],T_Countries[[#This Row],[Date]])</f>
        <v>9</v>
      </c>
      <c r="F92" s="1">
        <f>IF(Data_Map_Selected="Deaths",T_Countries[[#This Row],[Deaths]],IF(Data_Map_Selected="Confirmed",T_Countries[[#This Row],[Confirmed]],T_Countries[[#This Row],[Recovered]]))</f>
        <v>19</v>
      </c>
    </row>
    <row r="93" spans="1:6" x14ac:dyDescent="0.3">
      <c r="A93" s="1" t="s">
        <v>92</v>
      </c>
      <c r="B93" s="1" t="str">
        <f>Date_Selected</f>
        <v>3/13/20</v>
      </c>
      <c r="C93" s="1">
        <f>SUMIFS(T_All[Deaths],T_All[Country/Region],T_Countries[[#This Row],[Country/Region]],T_All[Date],T_Countries[[#This Row],[Date]])</f>
        <v>0</v>
      </c>
      <c r="D93" s="1">
        <f>SUMIFS(T_All[Confirmed],T_All[Country/Region],T_Countries[[#This Row],[Country/Region]],T_All[Date],T_Countries[[#This Row],[Date]])</f>
        <v>28</v>
      </c>
      <c r="E93" s="1">
        <f>SUMIFS(T_All[Recovered],T_All[Country/Region],T_Countries[[#This Row],[Country/Region]],T_All[Date],T_Countries[[#This Row],[Date]])</f>
        <v>2</v>
      </c>
      <c r="F93" s="1">
        <f>IF(Data_Map_Selected="Deaths",T_Countries[[#This Row],[Deaths]],IF(Data_Map_Selected="Confirmed",T_Countries[[#This Row],[Confirmed]],T_Countries[[#This Row],[Recovered]]))</f>
        <v>28</v>
      </c>
    </row>
    <row r="94" spans="1:6" x14ac:dyDescent="0.3">
      <c r="A94" s="1" t="s">
        <v>196</v>
      </c>
      <c r="B94" s="1" t="str">
        <f>Date_Selected</f>
        <v>3/13/20</v>
      </c>
      <c r="C94" s="1">
        <f>SUMIFS(T_All[Deaths],T_All[Country/Region],T_Countries[[#This Row],[Country/Region]],T_All[Date],T_Countries[[#This Row],[Date]])</f>
        <v>1</v>
      </c>
      <c r="D94" s="1">
        <f>SUMIFS(T_All[Confirmed],T_All[Country/Region],T_Countries[[#This Row],[Country/Region]],T_All[Date],T_Countries[[#This Row],[Date]])</f>
        <v>27</v>
      </c>
      <c r="E94" s="1">
        <f>SUMIFS(T_All[Recovered],T_All[Country/Region],T_Countries[[#This Row],[Country/Region]],T_All[Date],T_Countries[[#This Row],[Date]])</f>
        <v>0</v>
      </c>
      <c r="F94" s="1">
        <f>IF(Data_Map_Selected="Deaths",T_Countries[[#This Row],[Deaths]],IF(Data_Map_Selected="Confirmed",T_Countries[[#This Row],[Confirmed]],T_Countries[[#This Row],[Recovered]]))</f>
        <v>27</v>
      </c>
    </row>
    <row r="95" spans="1:6" x14ac:dyDescent="0.3">
      <c r="A95" s="1" t="s">
        <v>151</v>
      </c>
      <c r="B95" s="1" t="str">
        <f>Date_Selected</f>
        <v>3/13/20</v>
      </c>
      <c r="C95" s="1">
        <f>SUMIFS(T_All[Deaths],T_All[Country/Region],T_Countries[[#This Row],[Country/Region]],T_All[Date],T_Countries[[#This Row],[Date]])</f>
        <v>0</v>
      </c>
      <c r="D95" s="1">
        <f>SUMIFS(T_All[Confirmed],T_All[Country/Region],T_Countries[[#This Row],[Country/Region]],T_All[Date],T_Countries[[#This Row],[Date]])</f>
        <v>6</v>
      </c>
      <c r="E95" s="1">
        <f>SUMIFS(T_All[Recovered],T_All[Country/Region],T_Countries[[#This Row],[Country/Region]],T_All[Date],T_Countries[[#This Row],[Date]])</f>
        <v>0</v>
      </c>
      <c r="F95" s="1">
        <f>IF(Data_Map_Selected="Deaths",T_Countries[[#This Row],[Deaths]],IF(Data_Map_Selected="Confirmed",T_Countries[[#This Row],[Confirmed]],T_Countries[[#This Row],[Recovered]]))</f>
        <v>6</v>
      </c>
    </row>
    <row r="96" spans="1:6" x14ac:dyDescent="0.3">
      <c r="A96" s="1" t="s">
        <v>141</v>
      </c>
      <c r="B96" s="1" t="str">
        <f>Date_Selected</f>
        <v>3/13/20</v>
      </c>
      <c r="C96" s="1">
        <f>SUMIFS(T_All[Deaths],T_All[Country/Region],T_Countries[[#This Row],[Country/Region]],T_All[Date],T_Countries[[#This Row],[Date]])</f>
        <v>0</v>
      </c>
      <c r="D96" s="1">
        <f>SUMIFS(T_All[Confirmed],T_All[Country/Region],T_Countries[[#This Row],[Country/Region]],T_All[Date],T_Countries[[#This Row],[Date]])</f>
        <v>28</v>
      </c>
      <c r="E96" s="1">
        <f>SUMIFS(T_All[Recovered],T_All[Country/Region],T_Countries[[#This Row],[Country/Region]],T_All[Date],T_Countries[[#This Row],[Date]])</f>
        <v>0</v>
      </c>
      <c r="F96" s="1">
        <f>IF(Data_Map_Selected="Deaths",T_Countries[[#This Row],[Deaths]],IF(Data_Map_Selected="Confirmed",T_Countries[[#This Row],[Confirmed]],T_Countries[[#This Row],[Recovered]]))</f>
        <v>28</v>
      </c>
    </row>
    <row r="97" spans="1:6" x14ac:dyDescent="0.3">
      <c r="A97" s="1" t="s">
        <v>72</v>
      </c>
      <c r="B97" s="1" t="str">
        <f>Date_Selected</f>
        <v>3/13/20</v>
      </c>
      <c r="C97" s="1">
        <f>SUMIFS(T_All[Deaths],T_All[Country/Region],T_Countries[[#This Row],[Country/Region]],T_All[Date],T_Countries[[#This Row],[Date]])</f>
        <v>5</v>
      </c>
      <c r="D97" s="1">
        <f>SUMIFS(T_All[Confirmed],T_All[Country/Region],T_Countries[[#This Row],[Country/Region]],T_All[Date],T_Countries[[#This Row],[Date]])</f>
        <v>64</v>
      </c>
      <c r="E97" s="1">
        <f>SUMIFS(T_All[Recovered],T_All[Country/Region],T_Countries[[#This Row],[Country/Region]],T_All[Date],T_Countries[[#This Row],[Date]])</f>
        <v>2</v>
      </c>
      <c r="F97" s="1">
        <f>IF(Data_Map_Selected="Deaths",T_Countries[[#This Row],[Deaths]],IF(Data_Map_Selected="Confirmed",T_Countries[[#This Row],[Confirmed]],T_Countries[[#This Row],[Recovered]]))</f>
        <v>64</v>
      </c>
    </row>
    <row r="98" spans="1:6" x14ac:dyDescent="0.3">
      <c r="A98" s="1" t="s">
        <v>132</v>
      </c>
      <c r="B98" s="1" t="str">
        <f>Date_Selected</f>
        <v>3/13/20</v>
      </c>
      <c r="C98" s="1">
        <f>SUMIFS(T_All[Deaths],T_All[Country/Region],T_Countries[[#This Row],[Country/Region]],T_All[Date],T_Countries[[#This Row],[Date]])</f>
        <v>2</v>
      </c>
      <c r="D98" s="1">
        <f>SUMIFS(T_All[Confirmed],T_All[Country/Region],T_Countries[[#This Row],[Country/Region]],T_All[Date],T_Countries[[#This Row],[Date]])</f>
        <v>68</v>
      </c>
      <c r="E98" s="1">
        <f>SUMIFS(T_All[Recovered],T_All[Country/Region],T_Countries[[#This Row],[Country/Region]],T_All[Date],T_Countries[[#This Row],[Date]])</f>
        <v>0</v>
      </c>
      <c r="F98" s="1">
        <f>IF(Data_Map_Selected="Deaths",T_Countries[[#This Row],[Deaths]],IF(Data_Map_Selected="Confirmed",T_Countries[[#This Row],[Confirmed]],T_Countries[[#This Row],[Recovered]]))</f>
        <v>68</v>
      </c>
    </row>
    <row r="99" spans="1:6" x14ac:dyDescent="0.3">
      <c r="A99" s="1" t="s">
        <v>118</v>
      </c>
      <c r="B99" s="1" t="str">
        <f>Date_Selected</f>
        <v>3/13/20</v>
      </c>
      <c r="C99" s="1">
        <f>SUMIFS(T_All[Deaths],T_All[Country/Region],T_Countries[[#This Row],[Country/Region]],T_All[Date],T_Countries[[#This Row],[Date]])</f>
        <v>0</v>
      </c>
      <c r="D99" s="1">
        <f>SUMIFS(T_All[Confirmed],T_All[Country/Region],T_Countries[[#This Row],[Country/Region]],T_All[Date],T_Countries[[#This Row],[Date]])</f>
        <v>112</v>
      </c>
      <c r="E99" s="1">
        <f>SUMIFS(T_All[Recovered],T_All[Country/Region],T_Countries[[#This Row],[Country/Region]],T_All[Date],T_Countries[[#This Row],[Date]])</f>
        <v>1</v>
      </c>
      <c r="F99" s="1">
        <f>IF(Data_Map_Selected="Deaths",T_Countries[[#This Row],[Deaths]],IF(Data_Map_Selected="Confirmed",T_Countries[[#This Row],[Confirmed]],T_Countries[[#This Row],[Recovered]]))</f>
        <v>112</v>
      </c>
    </row>
    <row r="100" spans="1:6" x14ac:dyDescent="0.3">
      <c r="A100" s="1" t="s">
        <v>112</v>
      </c>
      <c r="B100" s="1" t="str">
        <f>Date_Selected</f>
        <v>3/13/20</v>
      </c>
      <c r="C100" s="1">
        <f>SUMIFS(T_All[Deaths],T_All[Country/Region],T_Countries[[#This Row],[Country/Region]],T_All[Date],T_Countries[[#This Row],[Date]])</f>
        <v>0</v>
      </c>
      <c r="D100" s="1">
        <f>SUMIFS(T_All[Confirmed],T_All[Country/Region],T_Countries[[#This Row],[Country/Region]],T_All[Date],T_Countries[[#This Row],[Date]])</f>
        <v>320</v>
      </c>
      <c r="E100" s="1">
        <f>SUMIFS(T_All[Recovered],T_All[Country/Region],T_Countries[[#This Row],[Country/Region]],T_All[Date],T_Countries[[#This Row],[Date]])</f>
        <v>0</v>
      </c>
      <c r="F100" s="1">
        <f>IF(Data_Map_Selected="Deaths",T_Countries[[#This Row],[Deaths]],IF(Data_Map_Selected="Confirmed",T_Countries[[#This Row],[Confirmed]],T_Countries[[#This Row],[Recovered]]))</f>
        <v>320</v>
      </c>
    </row>
    <row r="101" spans="1:6" x14ac:dyDescent="0.3">
      <c r="A101" s="1" t="s">
        <v>269</v>
      </c>
      <c r="B101" s="1" t="str">
        <f>Date_Selected</f>
        <v>3/13/20</v>
      </c>
      <c r="C101" s="1">
        <f>SUMIFS(T_All[Deaths],T_All[Country/Region],T_Countries[[#This Row],[Country/Region]],T_All[Date],T_Countries[[#This Row],[Date]])</f>
        <v>0</v>
      </c>
      <c r="D101" s="1">
        <f>SUMIFS(T_All[Confirmed],T_All[Country/Region],T_Countries[[#This Row],[Country/Region]],T_All[Date],T_Countries[[#This Row],[Date]])</f>
        <v>5</v>
      </c>
      <c r="E101" s="1">
        <f>SUMIFS(T_All[Recovered],T_All[Country/Region],T_Countries[[#This Row],[Country/Region]],T_All[Date],T_Countries[[#This Row],[Date]])</f>
        <v>0</v>
      </c>
      <c r="F101" s="1">
        <f>IF(Data_Map_Selected="Deaths",T_Countries[[#This Row],[Deaths]],IF(Data_Map_Selected="Confirmed",T_Countries[[#This Row],[Confirmed]],T_Countries[[#This Row],[Recovered]]))</f>
        <v>5</v>
      </c>
    </row>
    <row r="102" spans="1:6" x14ac:dyDescent="0.3">
      <c r="A102" s="1" t="s">
        <v>98</v>
      </c>
      <c r="B102" s="1" t="str">
        <f>Date_Selected</f>
        <v>3/13/20</v>
      </c>
      <c r="C102" s="1">
        <f>SUMIFS(T_All[Deaths],T_All[Country/Region],T_Countries[[#This Row],[Country/Region]],T_All[Date],T_Countries[[#This Row],[Date]])</f>
        <v>0</v>
      </c>
      <c r="D102" s="1">
        <f>SUMIFS(T_All[Confirmed],T_All[Country/Region],T_Countries[[#This Row],[Country/Region]],T_All[Date],T_Countries[[#This Row],[Date]])</f>
        <v>89</v>
      </c>
      <c r="E102" s="1">
        <f>SUMIFS(T_All[Recovered],T_All[Country/Region],T_Countries[[#This Row],[Country/Region]],T_All[Date],T_Countries[[#This Row],[Date]])</f>
        <v>7</v>
      </c>
      <c r="F102" s="1">
        <f>IF(Data_Map_Selected="Deaths",T_Countries[[#This Row],[Deaths]],IF(Data_Map_Selected="Confirmed",T_Countries[[#This Row],[Confirmed]],T_Countries[[#This Row],[Recovered]]))</f>
        <v>89</v>
      </c>
    </row>
    <row r="103" spans="1:6" x14ac:dyDescent="0.3">
      <c r="A103" s="1" t="s">
        <v>254</v>
      </c>
      <c r="B103" s="1" t="str">
        <f>Date_Selected</f>
        <v>3/13/20</v>
      </c>
      <c r="C103" s="1">
        <f>SUMIFS(T_All[Deaths],T_All[Country/Region],T_Countries[[#This Row],[Country/Region]],T_All[Date],T_Countries[[#This Row],[Date]])</f>
        <v>0</v>
      </c>
      <c r="D103" s="1">
        <f>SUMIFS(T_All[Confirmed],T_All[Country/Region],T_Countries[[#This Row],[Country/Region]],T_All[Date],T_Countries[[#This Row],[Date]])</f>
        <v>45</v>
      </c>
      <c r="E103" s="1">
        <f>SUMIFS(T_All[Recovered],T_All[Country/Region],T_Countries[[#This Row],[Country/Region]],T_All[Date],T_Countries[[#This Row],[Date]])</f>
        <v>3</v>
      </c>
      <c r="F103" s="1">
        <f>IF(Data_Map_Selected="Deaths",T_Countries[[#This Row],[Deaths]],IF(Data_Map_Selected="Confirmed",T_Countries[[#This Row],[Confirmed]],T_Countries[[#This Row],[Recovered]]))</f>
        <v>45</v>
      </c>
    </row>
    <row r="104" spans="1:6" x14ac:dyDescent="0.3">
      <c r="A104" s="1" t="s">
        <v>101</v>
      </c>
      <c r="B104" s="1" t="str">
        <f>Date_Selected</f>
        <v>3/13/20</v>
      </c>
      <c r="C104" s="1">
        <f>SUMIFS(T_All[Deaths],T_All[Country/Region],T_Countries[[#This Row],[Country/Region]],T_All[Date],T_Countries[[#This Row],[Date]])</f>
        <v>5</v>
      </c>
      <c r="D104" s="1">
        <f>SUMIFS(T_All[Confirmed],T_All[Country/Region],T_Countries[[#This Row],[Country/Region]],T_All[Date],T_Countries[[#This Row],[Date]])</f>
        <v>80</v>
      </c>
      <c r="E104" s="1">
        <f>SUMIFS(T_All[Recovered],T_All[Country/Region],T_Countries[[#This Row],[Country/Region]],T_All[Date],T_Countries[[#This Row],[Date]])</f>
        <v>0</v>
      </c>
      <c r="F104" s="1">
        <f>IF(Data_Map_Selected="Deaths",T_Countries[[#This Row],[Deaths]],IF(Data_Map_Selected="Confirmed",T_Countries[[#This Row],[Confirmed]],T_Countries[[#This Row],[Recovered]]))</f>
        <v>80</v>
      </c>
    </row>
    <row r="105" spans="1:6" x14ac:dyDescent="0.3">
      <c r="A105" s="1" t="s">
        <v>123</v>
      </c>
      <c r="B105" s="1" t="str">
        <f>Date_Selected</f>
        <v>3/13/20</v>
      </c>
      <c r="C105" s="1">
        <f>SUMIFS(T_All[Deaths],T_All[Country/Region],T_Countries[[#This Row],[Country/Region]],T_All[Date],T_Countries[[#This Row],[Date]])</f>
        <v>0</v>
      </c>
      <c r="D105" s="1">
        <f>SUMIFS(T_All[Confirmed],T_All[Country/Region],T_Countries[[#This Row],[Country/Region]],T_All[Date],T_Countries[[#This Row],[Date]])</f>
        <v>86</v>
      </c>
      <c r="E105" s="1">
        <f>SUMIFS(T_All[Recovered],T_All[Country/Region],T_Countries[[#This Row],[Country/Region]],T_All[Date],T_Countries[[#This Row],[Date]])</f>
        <v>1</v>
      </c>
      <c r="F105" s="1">
        <f>IF(Data_Map_Selected="Deaths",T_Countries[[#This Row],[Deaths]],IF(Data_Map_Selected="Confirmed",T_Countries[[#This Row],[Confirmed]],T_Countries[[#This Row],[Recovered]]))</f>
        <v>86</v>
      </c>
    </row>
    <row r="106" spans="1:6" x14ac:dyDescent="0.3">
      <c r="A106" s="1" t="s">
        <v>124</v>
      </c>
      <c r="B106" s="1" t="str">
        <f>Date_Selected</f>
        <v>3/13/20</v>
      </c>
      <c r="C106" s="1">
        <f>SUMIFS(T_All[Deaths],T_All[Country/Region],T_Countries[[#This Row],[Country/Region]],T_All[Date],T_Countries[[#This Row],[Date]])</f>
        <v>0</v>
      </c>
      <c r="D106" s="1">
        <f>SUMIFS(T_All[Confirmed],T_All[Country/Region],T_Countries[[#This Row],[Country/Region]],T_All[Date],T_Countries[[#This Row],[Date]])</f>
        <v>10</v>
      </c>
      <c r="E106" s="1">
        <f>SUMIFS(T_All[Recovered],T_All[Country/Region],T_Countries[[#This Row],[Country/Region]],T_All[Date],T_Countries[[#This Row],[Date]])</f>
        <v>1</v>
      </c>
      <c r="F106" s="1">
        <f>IF(Data_Map_Selected="Deaths",T_Countries[[#This Row],[Deaths]],IF(Data_Map_Selected="Confirmed",T_Countries[[#This Row],[Confirmed]],T_Countries[[#This Row],[Recovered]]))</f>
        <v>10</v>
      </c>
    </row>
    <row r="107" spans="1:6" x14ac:dyDescent="0.3">
      <c r="A107" s="1" t="s">
        <v>142</v>
      </c>
      <c r="B107" s="1" t="str">
        <f>Date_Selected</f>
        <v>3/13/20</v>
      </c>
      <c r="C107" s="1">
        <f>SUMIFS(T_All[Deaths],T_All[Country/Region],T_Countries[[#This Row],[Country/Region]],T_All[Date],T_Countries[[#This Row],[Date]])</f>
        <v>0</v>
      </c>
      <c r="D107" s="1">
        <f>SUMIFS(T_All[Confirmed],T_All[Country/Region],T_Countries[[#This Row],[Country/Region]],T_All[Date],T_Countries[[#This Row],[Date]])</f>
        <v>35</v>
      </c>
      <c r="E107" s="1">
        <f>SUMIFS(T_All[Recovered],T_All[Country/Region],T_Countries[[#This Row],[Country/Region]],T_All[Date],T_Countries[[#This Row],[Date]])</f>
        <v>0</v>
      </c>
      <c r="F107" s="1">
        <f>IF(Data_Map_Selected="Deaths",T_Countries[[#This Row],[Deaths]],IF(Data_Map_Selected="Confirmed",T_Countries[[#This Row],[Confirmed]],T_Countries[[#This Row],[Recovered]]))</f>
        <v>35</v>
      </c>
    </row>
    <row r="108" spans="1:6" x14ac:dyDescent="0.3">
      <c r="A108" s="1" t="s">
        <v>58</v>
      </c>
      <c r="B108" s="1" t="str">
        <f>Date_Selected</f>
        <v>3/13/20</v>
      </c>
      <c r="C108" s="1">
        <f>SUMIFS(T_All[Deaths],T_All[Country/Region],T_Countries[[#This Row],[Country/Region]],T_All[Date],T_Countries[[#This Row],[Date]])</f>
        <v>0</v>
      </c>
      <c r="D108" s="1">
        <f>SUMIFS(T_All[Confirmed],T_All[Country/Region],T_Countries[[#This Row],[Country/Region]],T_All[Date],T_Countries[[#This Row],[Date]])</f>
        <v>200</v>
      </c>
      <c r="E108" s="1">
        <f>SUMIFS(T_All[Recovered],T_All[Country/Region],T_Countries[[#This Row],[Country/Region]],T_All[Date],T_Countries[[#This Row],[Date]])</f>
        <v>97</v>
      </c>
      <c r="F108" s="1">
        <f>IF(Data_Map_Selected="Deaths",T_Countries[[#This Row],[Deaths]],IF(Data_Map_Selected="Confirmed",T_Countries[[#This Row],[Confirmed]],T_Countries[[#This Row],[Recovered]]))</f>
        <v>200</v>
      </c>
    </row>
    <row r="109" spans="1:6" x14ac:dyDescent="0.3">
      <c r="A109" s="1" t="s">
        <v>143</v>
      </c>
      <c r="B109" s="1" t="str">
        <f>Date_Selected</f>
        <v>3/13/20</v>
      </c>
      <c r="C109" s="1">
        <f>SUMIFS(T_All[Deaths],T_All[Country/Region],T_Countries[[#This Row],[Country/Region]],T_All[Date],T_Countries[[#This Row],[Date]])</f>
        <v>0</v>
      </c>
      <c r="D109" s="1">
        <f>SUMIFS(T_All[Confirmed],T_All[Country/Region],T_Countries[[#This Row],[Country/Region]],T_All[Date],T_Countries[[#This Row],[Date]])</f>
        <v>32</v>
      </c>
      <c r="E109" s="1">
        <f>SUMIFS(T_All[Recovered],T_All[Country/Region],T_Countries[[#This Row],[Country/Region]],T_All[Date],T_Countries[[#This Row],[Date]])</f>
        <v>0</v>
      </c>
      <c r="F109" s="1">
        <f>IF(Data_Map_Selected="Deaths",T_Countries[[#This Row],[Deaths]],IF(Data_Map_Selected="Confirmed",T_Countries[[#This Row],[Confirmed]],T_Countries[[#This Row],[Recovered]]))</f>
        <v>32</v>
      </c>
    </row>
    <row r="110" spans="1:6" x14ac:dyDescent="0.3">
      <c r="A110" s="1" t="s">
        <v>135</v>
      </c>
      <c r="B110" s="1" t="str">
        <f>Date_Selected</f>
        <v>3/13/20</v>
      </c>
      <c r="C110" s="1">
        <f>SUMIFS(T_All[Deaths],T_All[Country/Region],T_Countries[[#This Row],[Country/Region]],T_All[Date],T_Countries[[#This Row],[Date]])</f>
        <v>0</v>
      </c>
      <c r="D110" s="1">
        <f>SUMIFS(T_All[Confirmed],T_All[Country/Region],T_Countries[[#This Row],[Country/Region]],T_All[Date],T_Countries[[#This Row],[Date]])</f>
        <v>141</v>
      </c>
      <c r="E110" s="1">
        <f>SUMIFS(T_All[Recovered],T_All[Country/Region],T_Countries[[#This Row],[Country/Region]],T_All[Date],T_Countries[[#This Row],[Date]])</f>
        <v>0</v>
      </c>
      <c r="F110" s="1">
        <f>IF(Data_Map_Selected="Deaths",T_Countries[[#This Row],[Deaths]],IF(Data_Map_Selected="Confirmed",T_Countries[[#This Row],[Confirmed]],T_Countries[[#This Row],[Recovered]]))</f>
        <v>141</v>
      </c>
    </row>
    <row r="111" spans="1:6" x14ac:dyDescent="0.3">
      <c r="A111" s="1" t="s">
        <v>136</v>
      </c>
      <c r="B111" s="1" t="str">
        <f>Date_Selected</f>
        <v>3/13/20</v>
      </c>
      <c r="C111" s="1">
        <f>SUMIFS(T_All[Deaths],T_All[Country/Region],T_Countries[[#This Row],[Country/Region]],T_All[Date],T_Countries[[#This Row],[Date]])</f>
        <v>0</v>
      </c>
      <c r="D111" s="1">
        <f>SUMIFS(T_All[Confirmed],T_All[Country/Region],T_Countries[[#This Row],[Country/Region]],T_All[Date],T_Countries[[#This Row],[Date]])</f>
        <v>24</v>
      </c>
      <c r="E111" s="1">
        <f>SUMIFS(T_All[Recovered],T_All[Country/Region],T_Countries[[#This Row],[Country/Region]],T_All[Date],T_Countries[[#This Row],[Date]])</f>
        <v>0</v>
      </c>
      <c r="F111" s="1">
        <f>IF(Data_Map_Selected="Deaths",T_Countries[[#This Row],[Deaths]],IF(Data_Map_Selected="Confirmed",T_Countries[[#This Row],[Confirmed]],T_Countries[[#This Row],[Recovered]]))</f>
        <v>24</v>
      </c>
    </row>
    <row r="112" spans="1:6" x14ac:dyDescent="0.3">
      <c r="A112" s="1" t="s">
        <v>76</v>
      </c>
      <c r="B112" s="1" t="str">
        <f>Date_Selected</f>
        <v>3/13/20</v>
      </c>
      <c r="C112" s="1">
        <f>SUMIFS(T_All[Deaths],T_All[Country/Region],T_Countries[[#This Row],[Country/Region]],T_All[Date],T_Countries[[#This Row],[Date]])</f>
        <v>133</v>
      </c>
      <c r="D112" s="1">
        <f>SUMIFS(T_All[Confirmed],T_All[Country/Region],T_Countries[[#This Row],[Country/Region]],T_All[Date],T_Countries[[#This Row],[Date]])</f>
        <v>5232</v>
      </c>
      <c r="E112" s="1">
        <f>SUMIFS(T_All[Recovered],T_All[Country/Region],T_Countries[[#This Row],[Country/Region]],T_All[Date],T_Countries[[#This Row],[Date]])</f>
        <v>193</v>
      </c>
      <c r="F112" s="1">
        <f>IF(Data_Map_Selected="Deaths",T_Countries[[#This Row],[Deaths]],IF(Data_Map_Selected="Confirmed",T_Countries[[#This Row],[Confirmed]],T_Countries[[#This Row],[Recovered]]))</f>
        <v>5232</v>
      </c>
    </row>
    <row r="113" spans="1:6" x14ac:dyDescent="0.3">
      <c r="A113" s="1" t="s">
        <v>68</v>
      </c>
      <c r="B113" s="1" t="str">
        <f>Date_Selected</f>
        <v>3/13/20</v>
      </c>
      <c r="C113" s="1">
        <f>SUMIFS(T_All[Deaths],T_All[Country/Region],T_Countries[[#This Row],[Country/Region]],T_All[Date],T_Countries[[#This Row],[Date]])</f>
        <v>0</v>
      </c>
      <c r="D113" s="1">
        <f>SUMIFS(T_All[Confirmed],T_All[Country/Region],T_Countries[[#This Row],[Country/Region]],T_All[Date],T_Countries[[#This Row],[Date]])</f>
        <v>6</v>
      </c>
      <c r="E113" s="1">
        <f>SUMIFS(T_All[Recovered],T_All[Country/Region],T_Countries[[#This Row],[Country/Region]],T_All[Date],T_Countries[[#This Row],[Date]])</f>
        <v>1</v>
      </c>
      <c r="F113" s="1">
        <f>IF(Data_Map_Selected="Deaths",T_Countries[[#This Row],[Deaths]],IF(Data_Map_Selected="Confirmed",T_Countries[[#This Row],[Confirmed]],T_Countries[[#This Row],[Recovered]]))</f>
        <v>6</v>
      </c>
    </row>
    <row r="114" spans="1:6" x14ac:dyDescent="0.3">
      <c r="A114" s="1" t="s">
        <v>21967</v>
      </c>
      <c r="B114" s="1" t="str">
        <f>Date_Selected</f>
        <v>3/13/20</v>
      </c>
      <c r="C114" s="1">
        <f>SUMIFS(T_All[Deaths],T_All[Country/Region],T_Countries[[#This Row],[Country/Region]],T_All[Date],T_Countries[[#This Row],[Date]])</f>
        <v>1</v>
      </c>
      <c r="D114" s="1">
        <f>SUMIFS(T_All[Confirmed],T_All[Country/Region],T_Countries[[#This Row],[Country/Region]],T_All[Date],T_Countries[[#This Row],[Date]])</f>
        <v>1</v>
      </c>
      <c r="E114" s="1">
        <f>SUMIFS(T_All[Recovered],T_All[Country/Region],T_Countries[[#This Row],[Country/Region]],T_All[Date],T_Countries[[#This Row],[Date]])</f>
        <v>0</v>
      </c>
      <c r="F114" s="1">
        <f>IF(Data_Map_Selected="Deaths",T_Countries[[#This Row],[Deaths]],IF(Data_Map_Selected="Confirmed",T_Countries[[#This Row],[Confirmed]],T_Countries[[#This Row],[Recovered]]))</f>
        <v>1</v>
      </c>
    </row>
    <row r="115" spans="1:6" x14ac:dyDescent="0.3">
      <c r="A115" s="1" t="s">
        <v>75</v>
      </c>
      <c r="B115" s="1" t="str">
        <f>Date_Selected</f>
        <v>3/13/20</v>
      </c>
      <c r="C115" s="1">
        <f>SUMIFS(T_All[Deaths],T_All[Country/Region],T_Countries[[#This Row],[Country/Region]],T_All[Date],T_Countries[[#This Row],[Date]])</f>
        <v>1</v>
      </c>
      <c r="D115" s="1">
        <f>SUMIFS(T_All[Confirmed],T_All[Country/Region],T_Countries[[#This Row],[Country/Region]],T_All[Date],T_Countries[[#This Row],[Date]])</f>
        <v>814</v>
      </c>
      <c r="E115" s="1">
        <f>SUMIFS(T_All[Recovered],T_All[Country/Region],T_Countries[[#This Row],[Country/Region]],T_All[Date],T_Countries[[#This Row],[Date]])</f>
        <v>1</v>
      </c>
      <c r="F115" s="1">
        <f>IF(Data_Map_Selected="Deaths",T_Countries[[#This Row],[Deaths]],IF(Data_Map_Selected="Confirmed",T_Countries[[#This Row],[Confirmed]],T_Countries[[#This Row],[Recovered]]))</f>
        <v>814</v>
      </c>
    </row>
    <row r="116" spans="1:6" x14ac:dyDescent="0.3">
      <c r="A116" s="1" t="s">
        <v>89</v>
      </c>
      <c r="B116" s="1" t="str">
        <f>Date_Selected</f>
        <v>3/13/20</v>
      </c>
      <c r="C116" s="1">
        <f>SUMIFS(T_All[Deaths],T_All[Country/Region],T_Countries[[#This Row],[Country/Region]],T_All[Date],T_Countries[[#This Row],[Date]])</f>
        <v>11</v>
      </c>
      <c r="D116" s="1">
        <f>SUMIFS(T_All[Confirmed],T_All[Country/Region],T_Countries[[#This Row],[Country/Region]],T_All[Date],T_Countries[[#This Row],[Date]])</f>
        <v>1139</v>
      </c>
      <c r="E116" s="1">
        <f>SUMIFS(T_All[Recovered],T_All[Country/Region],T_Countries[[#This Row],[Country/Region]],T_All[Date],T_Countries[[#This Row],[Date]])</f>
        <v>4</v>
      </c>
      <c r="F116" s="1">
        <f>IF(Data_Map_Selected="Deaths",T_Countries[[#This Row],[Deaths]],IF(Data_Map_Selected="Confirmed",T_Countries[[#This Row],[Confirmed]],T_Countries[[#This Row],[Recovered]]))</f>
        <v>1139</v>
      </c>
    </row>
    <row r="117" spans="1:6" x14ac:dyDescent="0.3">
      <c r="A117" s="1" t="s">
        <v>252</v>
      </c>
      <c r="B117" s="1" t="str">
        <f>Date_Selected</f>
        <v>3/13/20</v>
      </c>
      <c r="C117" s="1">
        <f>SUMIFS(T_All[Deaths],T_All[Country/Region],T_Countries[[#This Row],[Country/Region]],T_All[Date],T_Countries[[#This Row],[Date]])</f>
        <v>1</v>
      </c>
      <c r="D117" s="1">
        <f>SUMIFS(T_All[Confirmed],T_All[Country/Region],T_Countries[[#This Row],[Country/Region]],T_All[Date],T_Countries[[#This Row],[Date]])</f>
        <v>50</v>
      </c>
      <c r="E117" s="1">
        <f>SUMIFS(T_All[Recovered],T_All[Country/Region],T_Countries[[#This Row],[Country/Region]],T_All[Date],T_Countries[[#This Row],[Date]])</f>
        <v>20</v>
      </c>
      <c r="F117" s="1">
        <f>IF(Data_Map_Selected="Deaths",T_Countries[[#This Row],[Deaths]],IF(Data_Map_Selected="Confirmed",T_Countries[[#This Row],[Confirmed]],T_Countries[[#This Row],[Recovered]]))</f>
        <v>50</v>
      </c>
    </row>
    <row r="118" spans="1:6" x14ac:dyDescent="0.3">
      <c r="A118" s="1" t="s">
        <v>56</v>
      </c>
      <c r="B118" s="1" t="str">
        <f>Date_Selected</f>
        <v>3/13/20</v>
      </c>
      <c r="C118" s="1">
        <f>SUMIFS(T_All[Deaths],T_All[Country/Region],T_Countries[[#This Row],[Country/Region]],T_All[Date],T_Countries[[#This Row],[Date]])</f>
        <v>1</v>
      </c>
      <c r="D118" s="1">
        <f>SUMIFS(T_All[Confirmed],T_All[Country/Region],T_Countries[[#This Row],[Country/Region]],T_All[Date],T_Countries[[#This Row],[Date]])</f>
        <v>75</v>
      </c>
      <c r="E118" s="1">
        <f>SUMIFS(T_All[Recovered],T_All[Country/Region],T_Countries[[#This Row],[Country/Region]],T_All[Date],T_Countries[[#This Row],[Date]])</f>
        <v>35</v>
      </c>
      <c r="F118" s="1">
        <f>IF(Data_Map_Selected="Deaths",T_Countries[[#This Row],[Deaths]],IF(Data_Map_Selected="Confirmed",T_Countries[[#This Row],[Confirmed]],T_Countries[[#This Row],[Recovered]]))</f>
        <v>75</v>
      </c>
    </row>
    <row r="119" spans="1:6" x14ac:dyDescent="0.3">
      <c r="A119" s="1" t="s">
        <v>144</v>
      </c>
      <c r="B119" s="1" t="str">
        <f>Date_Selected</f>
        <v>3/13/20</v>
      </c>
      <c r="C119" s="1">
        <f>SUMIFS(T_All[Deaths],T_All[Country/Region],T_Countries[[#This Row],[Country/Region]],T_All[Date],T_Countries[[#This Row],[Date]])</f>
        <v>0</v>
      </c>
      <c r="D119" s="1">
        <f>SUMIFS(T_All[Confirmed],T_All[Country/Region],T_Countries[[#This Row],[Country/Region]],T_All[Date],T_Countries[[#This Row],[Date]])</f>
        <v>1</v>
      </c>
      <c r="E119" s="1">
        <f>SUMIFS(T_All[Recovered],T_All[Country/Region],T_Countries[[#This Row],[Country/Region]],T_All[Date],T_Countries[[#This Row],[Date]])</f>
        <v>0</v>
      </c>
      <c r="F119" s="1">
        <f>IF(Data_Map_Selected="Deaths",T_Countries[[#This Row],[Deaths]],IF(Data_Map_Selected="Confirmed",T_Countries[[#This Row],[Confirmed]],T_Countries[[#This Row],[Recovered]]))</f>
        <v>1</v>
      </c>
    </row>
    <row r="120" spans="1:6" x14ac:dyDescent="0.3">
      <c r="A120" s="1" t="s">
        <v>133</v>
      </c>
      <c r="B120" s="1" t="str">
        <f>Date_Selected</f>
        <v>3/13/20</v>
      </c>
      <c r="C120" s="1">
        <f>SUMIFS(T_All[Deaths],T_All[Country/Region],T_Countries[[#This Row],[Country/Region]],T_All[Date],T_Countries[[#This Row],[Date]])</f>
        <v>0</v>
      </c>
      <c r="D120" s="1">
        <f>SUMIFS(T_All[Confirmed],T_All[Country/Region],T_Countries[[#This Row],[Country/Region]],T_All[Date],T_Countries[[#This Row],[Date]])</f>
        <v>16</v>
      </c>
      <c r="E120" s="1">
        <f>SUMIFS(T_All[Recovered],T_All[Country/Region],T_Countries[[#This Row],[Country/Region]],T_All[Date],T_Countries[[#This Row],[Date]])</f>
        <v>0</v>
      </c>
      <c r="F120" s="1">
        <f>IF(Data_Map_Selected="Deaths",T_Countries[[#This Row],[Deaths]],IF(Data_Map_Selected="Confirmed",T_Countries[[#This Row],[Confirmed]],T_Countries[[#This Row],[Recovered]]))</f>
        <v>16</v>
      </c>
    </row>
    <row r="121" spans="1:6" x14ac:dyDescent="0.3">
      <c r="A121" s="1" t="s">
        <v>270</v>
      </c>
      <c r="B121" s="1" t="str">
        <f>Date_Selected</f>
        <v>3/13/20</v>
      </c>
      <c r="C121" s="1">
        <f>SUMIFS(T_All[Deaths],T_All[Country/Region],T_Countries[[#This Row],[Country/Region]],T_All[Date],T_Countries[[#This Row],[Date]])</f>
        <v>0</v>
      </c>
      <c r="D121" s="1">
        <f>SUMIFS(T_All[Confirmed],T_All[Country/Region],T_Countries[[#This Row],[Country/Region]],T_All[Date],T_Countries[[#This Row],[Date]])</f>
        <v>5</v>
      </c>
      <c r="E121" s="1">
        <f>SUMIFS(T_All[Recovered],T_All[Country/Region],T_Countries[[#This Row],[Country/Region]],T_All[Date],T_Countries[[#This Row],[Date]])</f>
        <v>0</v>
      </c>
      <c r="F121" s="1">
        <f>IF(Data_Map_Selected="Deaths",T_Countries[[#This Row],[Deaths]],IF(Data_Map_Selected="Confirmed",T_Countries[[#This Row],[Confirmed]],T_Countries[[#This Row],[Recovered]]))</f>
        <v>5</v>
      </c>
    </row>
    <row r="122" spans="1:6" x14ac:dyDescent="0.3">
      <c r="A122" s="1" t="s">
        <v>159</v>
      </c>
      <c r="B122" s="1" t="str">
        <f>Date_Selected</f>
        <v>3/13/20</v>
      </c>
      <c r="C122" s="1">
        <f>SUMIFS(T_All[Deaths],T_All[Country/Region],T_Countries[[#This Row],[Country/Region]],T_All[Date],T_Countries[[#This Row],[Date]])</f>
        <v>47</v>
      </c>
      <c r="D122" s="1">
        <f>SUMIFS(T_All[Confirmed],T_All[Country/Region],T_Countries[[#This Row],[Country/Region]],T_All[Date],T_Countries[[#This Row],[Date]])</f>
        <v>2179</v>
      </c>
      <c r="E122" s="1">
        <f>SUMIFS(T_All[Recovered],T_All[Country/Region],T_Countries[[#This Row],[Country/Region]],T_All[Date],T_Countries[[#This Row],[Date]])</f>
        <v>12</v>
      </c>
      <c r="F122" s="1">
        <f>IF(Data_Map_Selected="Deaths",T_Countries[[#This Row],[Deaths]],IF(Data_Map_Selected="Confirmed",T_Countries[[#This Row],[Confirmed]],T_Countries[[#This Row],[Recovered]]))</f>
        <v>2179</v>
      </c>
    </row>
    <row r="123" spans="1:6" x14ac:dyDescent="0.3">
      <c r="A123" s="1" t="s">
        <v>128</v>
      </c>
      <c r="B123" s="1" t="str">
        <f>Date_Selected</f>
        <v>3/13/20</v>
      </c>
      <c r="C123" s="1">
        <f>SUMIFS(T_All[Deaths],T_All[Country/Region],T_Countries[[#This Row],[Country/Region]],T_All[Date],T_Countries[[#This Row],[Date]])</f>
        <v>1</v>
      </c>
      <c r="D123" s="1">
        <f>SUMIFS(T_All[Confirmed],T_All[Country/Region],T_Countries[[#This Row],[Country/Region]],T_All[Date],T_Countries[[#This Row],[Date]])</f>
        <v>3</v>
      </c>
      <c r="E123" s="1">
        <f>SUMIFS(T_All[Recovered],T_All[Country/Region],T_Countries[[#This Row],[Country/Region]],T_All[Date],T_Countries[[#This Row],[Date]])</f>
        <v>0</v>
      </c>
      <c r="F123" s="1">
        <f>IF(Data_Map_Selected="Deaths",T_Countries[[#This Row],[Deaths]],IF(Data_Map_Selected="Confirmed",T_Countries[[#This Row],[Confirmed]],T_Countries[[#This Row],[Recovered]]))</f>
        <v>3</v>
      </c>
    </row>
    <row r="124" spans="1:6" x14ac:dyDescent="0.3">
      <c r="A124" s="1" t="s">
        <v>71</v>
      </c>
      <c r="B124" s="1" t="str">
        <f>Date_Selected</f>
        <v>3/13/20</v>
      </c>
      <c r="C124" s="1">
        <f>SUMIFS(T_All[Deaths],T_All[Country/Region],T_Countries[[#This Row],[Country/Region]],T_All[Date],T_Countries[[#This Row],[Date]])</f>
        <v>0</v>
      </c>
      <c r="D124" s="1">
        <f>SUMIFS(T_All[Confirmed],T_All[Country/Region],T_Countries[[#This Row],[Country/Region]],T_All[Date],T_Countries[[#This Row],[Date]])</f>
        <v>85</v>
      </c>
      <c r="E124" s="1">
        <f>SUMIFS(T_All[Recovered],T_All[Country/Region],T_Countries[[#This Row],[Country/Region]],T_All[Date],T_Countries[[#This Row],[Date]])</f>
        <v>17</v>
      </c>
      <c r="F124" s="1">
        <f>IF(Data_Map_Selected="Deaths",T_Countries[[#This Row],[Deaths]],IF(Data_Map_Selected="Confirmed",T_Countries[[#This Row],[Confirmed]],T_Countries[[#This Row],[Recovered]]))</f>
        <v>85</v>
      </c>
    </row>
    <row r="125" spans="1:6" x14ac:dyDescent="0.3">
      <c r="A125" s="1" t="s">
        <v>231</v>
      </c>
      <c r="B125" s="1" t="str">
        <f>Date_Selected</f>
        <v>3/13/20</v>
      </c>
      <c r="C125" s="1">
        <f>SUMIFS(T_All[Deaths],T_All[Country/Region],T_Countries[[#This Row],[Country/Region]],T_All[Date],T_Countries[[#This Row],[Date]])</f>
        <v>8</v>
      </c>
      <c r="D125" s="1">
        <f>SUMIFS(T_All[Confirmed],T_All[Country/Region],T_Countries[[#This Row],[Country/Region]],T_All[Date],T_Countries[[#This Row],[Date]])</f>
        <v>801</v>
      </c>
      <c r="E125" s="1">
        <f>SUMIFS(T_All[Recovered],T_All[Country/Region],T_Countries[[#This Row],[Country/Region]],T_All[Date],T_Countries[[#This Row],[Date]])</f>
        <v>19</v>
      </c>
      <c r="F125" s="1">
        <f>IF(Data_Map_Selected="Deaths",T_Countries[[#This Row],[Deaths]],IF(Data_Map_Selected="Confirmed",T_Countries[[#This Row],[Confirmed]],T_Countries[[#This Row],[Recovered]]))</f>
        <v>801</v>
      </c>
    </row>
    <row r="126" spans="1:6" x14ac:dyDescent="0.3">
      <c r="A126" s="1" t="s">
        <v>253</v>
      </c>
      <c r="B126" s="1" t="str">
        <f>Date_Selected</f>
        <v>3/13/20</v>
      </c>
      <c r="C126" s="1">
        <f>SUMIFS(T_All[Deaths],T_All[Country/Region],T_Countries[[#This Row],[Country/Region]],T_All[Date],T_Countries[[#This Row],[Date]])</f>
        <v>0</v>
      </c>
      <c r="D126" s="1">
        <f>SUMIFS(T_All[Confirmed],T_All[Country/Region],T_Countries[[#This Row],[Country/Region]],T_All[Date],T_Countries[[#This Row],[Date]])</f>
        <v>47</v>
      </c>
      <c r="E126" s="1">
        <f>SUMIFS(T_All[Recovered],T_All[Country/Region],T_Countries[[#This Row],[Country/Region]],T_All[Date],T_Countries[[#This Row],[Date]])</f>
        <v>16</v>
      </c>
      <c r="F126" s="1">
        <f>IF(Data_Map_Selected="Deaths",T_Countries[[#This Row],[Deaths]],IF(Data_Map_Selected="Confirmed",T_Countries[[#This Row],[Confirmed]],T_Countries[[#This Row],[Recovered]]))</f>
        <v>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A675-BCB4-43BA-860B-9B174E110247}">
  <sheetPr codeName="Sheet12">
    <tabColor theme="8" tint="0.79998168889431442"/>
  </sheetPr>
  <dimension ref="A1:J422"/>
  <sheetViews>
    <sheetView workbookViewId="0">
      <selection activeCell="E25" sqref="E25"/>
    </sheetView>
  </sheetViews>
  <sheetFormatPr defaultRowHeight="14.4" x14ac:dyDescent="0.3"/>
  <cols>
    <col min="1" max="1" width="20.5546875" bestFit="1" customWidth="1"/>
    <col min="2" max="2" width="23.109375" bestFit="1" customWidth="1"/>
    <col min="3" max="3" width="8.6640625" bestFit="1" customWidth="1"/>
    <col min="4" max="4" width="9.6640625" bestFit="1" customWidth="1"/>
    <col min="5" max="5" width="31.109375" bestFit="1" customWidth="1"/>
    <col min="6" max="6" width="7.5546875" bestFit="1" customWidth="1"/>
    <col min="7" max="7" width="38.5546875" bestFit="1" customWidth="1"/>
    <col min="8" max="8" width="9" bestFit="1" customWidth="1"/>
    <col min="9" max="10" width="12.109375" bestFit="1" customWidth="1"/>
  </cols>
  <sheetData>
    <row r="1" spans="1:10" x14ac:dyDescent="0.3">
      <c r="A1" t="s">
        <v>1</v>
      </c>
      <c r="B1" t="s">
        <v>0</v>
      </c>
      <c r="C1" t="s">
        <v>2</v>
      </c>
      <c r="D1" t="s">
        <v>3</v>
      </c>
      <c r="E1" t="s">
        <v>471</v>
      </c>
      <c r="F1" t="s">
        <v>465</v>
      </c>
      <c r="G1" t="s">
        <v>21533</v>
      </c>
      <c r="H1" t="s">
        <v>467</v>
      </c>
      <c r="I1" t="s">
        <v>469</v>
      </c>
      <c r="J1" t="s">
        <v>468</v>
      </c>
    </row>
    <row r="2" spans="1:10" x14ac:dyDescent="0.3">
      <c r="A2" s="1" t="s">
        <v>56</v>
      </c>
      <c r="B2" s="1" t="s">
        <v>55</v>
      </c>
      <c r="C2">
        <v>15</v>
      </c>
      <c r="D2">
        <v>101</v>
      </c>
      <c r="E2" t="s">
        <v>472</v>
      </c>
      <c r="F2" s="1" t="str">
        <f>Date_Selected</f>
        <v>3/13/20</v>
      </c>
      <c r="G2" s="1" t="str">
        <f>T_LastData[[#This Row],[ID]]&amp;"-"&amp;T_LastData[[#This Row],[Date]]</f>
        <v>Thailand--3/13/20</v>
      </c>
      <c r="H2" s="1">
        <f>SUMIFS(T_All[Deaths],T_All[ID],T_LastData[[#This Row],[ID_New]])</f>
        <v>1</v>
      </c>
      <c r="I2" s="1">
        <f>SUMIFS(T_All[Confirmed],T_All[ID],T_LastData[[#This Row],[ID_New]])</f>
        <v>75</v>
      </c>
      <c r="J2" s="1">
        <f>SUMIFS(T_All[Recovered],T_All[ID],T_LastData[[#This Row],[ID_New]])</f>
        <v>35</v>
      </c>
    </row>
    <row r="3" spans="1:10" x14ac:dyDescent="0.3">
      <c r="A3" s="1" t="s">
        <v>57</v>
      </c>
      <c r="B3" s="1" t="s">
        <v>55</v>
      </c>
      <c r="C3">
        <v>36</v>
      </c>
      <c r="D3">
        <v>138</v>
      </c>
      <c r="E3" t="s">
        <v>473</v>
      </c>
      <c r="F3" s="1" t="str">
        <f>Date_Selected</f>
        <v>3/13/20</v>
      </c>
      <c r="G3" s="1" t="str">
        <f>T_LastData[[#This Row],[ID]]&amp;"-"&amp;T_LastData[[#This Row],[Date]]</f>
        <v>Japan--3/13/20</v>
      </c>
      <c r="H3" s="1">
        <f>SUMIFS(T_All[Deaths],T_All[ID],T_LastData[[#This Row],[ID_New]])</f>
        <v>19</v>
      </c>
      <c r="I3" s="1">
        <f>SUMIFS(T_All[Confirmed],T_All[ID],T_LastData[[#This Row],[ID_New]])</f>
        <v>701</v>
      </c>
      <c r="J3" s="1">
        <f>SUMIFS(T_All[Recovered],T_All[ID],T_LastData[[#This Row],[ID_New]])</f>
        <v>118</v>
      </c>
    </row>
    <row r="4" spans="1:10" x14ac:dyDescent="0.3">
      <c r="A4" s="1" t="s">
        <v>58</v>
      </c>
      <c r="B4" s="1" t="s">
        <v>55</v>
      </c>
      <c r="C4">
        <v>1.2833000000000001</v>
      </c>
      <c r="D4">
        <v>103.83329999999999</v>
      </c>
      <c r="E4" t="s">
        <v>474</v>
      </c>
      <c r="F4" s="1" t="str">
        <f>Date_Selected</f>
        <v>3/13/20</v>
      </c>
      <c r="G4" s="1" t="str">
        <f>T_LastData[[#This Row],[ID]]&amp;"-"&amp;T_LastData[[#This Row],[Date]]</f>
        <v>Singapore--3/13/20</v>
      </c>
      <c r="H4" s="1">
        <f>SUMIFS(T_All[Deaths],T_All[ID],T_LastData[[#This Row],[ID_New]])</f>
        <v>0</v>
      </c>
      <c r="I4" s="1">
        <f>SUMIFS(T_All[Confirmed],T_All[ID],T_LastData[[#This Row],[ID_New]])</f>
        <v>200</v>
      </c>
      <c r="J4" s="1">
        <f>SUMIFS(T_All[Recovered],T_All[ID],T_LastData[[#This Row],[ID_New]])</f>
        <v>97</v>
      </c>
    </row>
    <row r="5" spans="1:10" x14ac:dyDescent="0.3">
      <c r="A5" s="1" t="s">
        <v>59</v>
      </c>
      <c r="B5" s="1" t="s">
        <v>55</v>
      </c>
      <c r="C5">
        <v>28.166699999999999</v>
      </c>
      <c r="D5">
        <v>84.25</v>
      </c>
      <c r="E5" t="s">
        <v>475</v>
      </c>
      <c r="F5" s="1" t="str">
        <f>Date_Selected</f>
        <v>3/13/20</v>
      </c>
      <c r="G5" s="1" t="str">
        <f>T_LastData[[#This Row],[ID]]&amp;"-"&amp;T_LastData[[#This Row],[Date]]</f>
        <v>Nepal--3/13/20</v>
      </c>
      <c r="H5" s="1">
        <f>SUMIFS(T_All[Deaths],T_All[ID],T_LastData[[#This Row],[ID_New]])</f>
        <v>0</v>
      </c>
      <c r="I5" s="1">
        <f>SUMIFS(T_All[Confirmed],T_All[ID],T_LastData[[#This Row],[ID_New]])</f>
        <v>1</v>
      </c>
      <c r="J5" s="1">
        <f>SUMIFS(T_All[Recovered],T_All[ID],T_LastData[[#This Row],[ID_New]])</f>
        <v>1</v>
      </c>
    </row>
    <row r="6" spans="1:10" x14ac:dyDescent="0.3">
      <c r="A6" s="1" t="s">
        <v>60</v>
      </c>
      <c r="B6" s="1" t="s">
        <v>55</v>
      </c>
      <c r="C6">
        <v>2.5</v>
      </c>
      <c r="D6">
        <v>112.5</v>
      </c>
      <c r="E6" t="s">
        <v>476</v>
      </c>
      <c r="F6" s="1" t="str">
        <f>Date_Selected</f>
        <v>3/13/20</v>
      </c>
      <c r="G6" s="1" t="str">
        <f>T_LastData[[#This Row],[ID]]&amp;"-"&amp;T_LastData[[#This Row],[Date]]</f>
        <v>Malaysia--3/13/20</v>
      </c>
      <c r="H6" s="1">
        <f>SUMIFS(T_All[Deaths],T_All[ID],T_LastData[[#This Row],[ID_New]])</f>
        <v>0</v>
      </c>
      <c r="I6" s="1">
        <f>SUMIFS(T_All[Confirmed],T_All[ID],T_LastData[[#This Row],[ID_New]])</f>
        <v>197</v>
      </c>
      <c r="J6" s="1">
        <f>SUMIFS(T_All[Recovered],T_All[ID],T_LastData[[#This Row],[ID_New]])</f>
        <v>26</v>
      </c>
    </row>
    <row r="7" spans="1:10" x14ac:dyDescent="0.3">
      <c r="A7" s="1" t="s">
        <v>62</v>
      </c>
      <c r="B7" s="1" t="s">
        <v>61</v>
      </c>
      <c r="C7">
        <v>49.282699999999998</v>
      </c>
      <c r="D7">
        <v>-123.1207</v>
      </c>
      <c r="E7" t="s">
        <v>477</v>
      </c>
      <c r="F7" s="1" t="str">
        <f>Date_Selected</f>
        <v>3/13/20</v>
      </c>
      <c r="G7" s="1" t="str">
        <f>T_LastData[[#This Row],[ID]]&amp;"-"&amp;T_LastData[[#This Row],[Date]]</f>
        <v>Canada-British Columbia-3/13/20</v>
      </c>
      <c r="H7" s="1">
        <f>SUMIFS(T_All[Deaths],T_All[ID],T_LastData[[#This Row],[ID_New]])</f>
        <v>1</v>
      </c>
      <c r="I7" s="1">
        <f>SUMIFS(T_All[Confirmed],T_All[ID],T_LastData[[#This Row],[ID_New]])</f>
        <v>64</v>
      </c>
      <c r="J7" s="1">
        <f>SUMIFS(T_All[Recovered],T_All[ID],T_LastData[[#This Row],[ID_New]])</f>
        <v>4</v>
      </c>
    </row>
    <row r="8" spans="1:10" x14ac:dyDescent="0.3">
      <c r="A8" s="1" t="s">
        <v>64</v>
      </c>
      <c r="B8" s="1" t="s">
        <v>63</v>
      </c>
      <c r="C8">
        <v>-33.8688</v>
      </c>
      <c r="D8">
        <v>151.20930000000001</v>
      </c>
      <c r="E8" t="s">
        <v>478</v>
      </c>
      <c r="F8" s="1" t="str">
        <f>Date_Selected</f>
        <v>3/13/20</v>
      </c>
      <c r="G8" s="1" t="str">
        <f>T_LastData[[#This Row],[ID]]&amp;"-"&amp;T_LastData[[#This Row],[Date]]</f>
        <v>Australia-New South Wales-3/13/20</v>
      </c>
      <c r="H8" s="1">
        <f>SUMIFS(T_All[Deaths],T_All[ID],T_LastData[[#This Row],[ID_New]])</f>
        <v>2</v>
      </c>
      <c r="I8" s="1">
        <f>SUMIFS(T_All[Confirmed],T_All[ID],T_LastData[[#This Row],[ID_New]])</f>
        <v>92</v>
      </c>
      <c r="J8" s="1">
        <f>SUMIFS(T_All[Recovered],T_All[ID],T_LastData[[#This Row],[ID_New]])</f>
        <v>4</v>
      </c>
    </row>
    <row r="9" spans="1:10" x14ac:dyDescent="0.3">
      <c r="A9" s="1" t="s">
        <v>64</v>
      </c>
      <c r="B9" s="1" t="s">
        <v>65</v>
      </c>
      <c r="C9">
        <v>-37.813600000000001</v>
      </c>
      <c r="D9">
        <v>144.9631</v>
      </c>
      <c r="E9" t="s">
        <v>479</v>
      </c>
      <c r="F9" s="1" t="str">
        <f>Date_Selected</f>
        <v>3/13/20</v>
      </c>
      <c r="G9" s="1" t="str">
        <f>T_LastData[[#This Row],[ID]]&amp;"-"&amp;T_LastData[[#This Row],[Date]]</f>
        <v>Australia-Victoria-3/13/20</v>
      </c>
      <c r="H9" s="1">
        <f>SUMIFS(T_All[Deaths],T_All[ID],T_LastData[[#This Row],[ID_New]])</f>
        <v>0</v>
      </c>
      <c r="I9" s="1">
        <f>SUMIFS(T_All[Confirmed],T_All[ID],T_LastData[[#This Row],[ID_New]])</f>
        <v>36</v>
      </c>
      <c r="J9" s="1">
        <f>SUMIFS(T_All[Recovered],T_All[ID],T_LastData[[#This Row],[ID_New]])</f>
        <v>8</v>
      </c>
    </row>
    <row r="10" spans="1:10" x14ac:dyDescent="0.3">
      <c r="A10" s="1" t="s">
        <v>64</v>
      </c>
      <c r="B10" s="1" t="s">
        <v>66</v>
      </c>
      <c r="C10">
        <v>-28.0167</v>
      </c>
      <c r="D10">
        <v>153.4</v>
      </c>
      <c r="E10" t="s">
        <v>480</v>
      </c>
      <c r="F10" s="1" t="str">
        <f>Date_Selected</f>
        <v>3/13/20</v>
      </c>
      <c r="G10" s="1" t="str">
        <f>T_LastData[[#This Row],[ID]]&amp;"-"&amp;T_LastData[[#This Row],[Date]]</f>
        <v>Australia-Queensland-3/13/20</v>
      </c>
      <c r="H10" s="1">
        <f>SUMIFS(T_All[Deaths],T_All[ID],T_LastData[[#This Row],[ID_New]])</f>
        <v>0</v>
      </c>
      <c r="I10" s="1">
        <f>SUMIFS(T_All[Confirmed],T_All[ID],T_LastData[[#This Row],[ID_New]])</f>
        <v>35</v>
      </c>
      <c r="J10" s="1">
        <f>SUMIFS(T_All[Recovered],T_All[ID],T_LastData[[#This Row],[ID_New]])</f>
        <v>8</v>
      </c>
    </row>
    <row r="11" spans="1:10" x14ac:dyDescent="0.3">
      <c r="A11" s="1" t="s">
        <v>67</v>
      </c>
      <c r="B11" s="1" t="s">
        <v>55</v>
      </c>
      <c r="C11">
        <v>11.55</v>
      </c>
      <c r="D11">
        <v>104.91670000000001</v>
      </c>
      <c r="E11" t="s">
        <v>481</v>
      </c>
      <c r="F11" s="1" t="str">
        <f>Date_Selected</f>
        <v>3/13/20</v>
      </c>
      <c r="G11" s="1" t="str">
        <f>T_LastData[[#This Row],[ID]]&amp;"-"&amp;T_LastData[[#This Row],[Date]]</f>
        <v>Cambodia--3/13/20</v>
      </c>
      <c r="H11" s="1">
        <f>SUMIFS(T_All[Deaths],T_All[ID],T_LastData[[#This Row],[ID_New]])</f>
        <v>0</v>
      </c>
      <c r="I11" s="1">
        <f>SUMIFS(T_All[Confirmed],T_All[ID],T_LastData[[#This Row],[ID_New]])</f>
        <v>5</v>
      </c>
      <c r="J11" s="1">
        <f>SUMIFS(T_All[Recovered],T_All[ID],T_LastData[[#This Row],[ID_New]])</f>
        <v>1</v>
      </c>
    </row>
    <row r="12" spans="1:10" x14ac:dyDescent="0.3">
      <c r="A12" s="1" t="s">
        <v>68</v>
      </c>
      <c r="B12" s="1" t="s">
        <v>55</v>
      </c>
      <c r="C12">
        <v>7</v>
      </c>
      <c r="D12">
        <v>81</v>
      </c>
      <c r="E12" t="s">
        <v>482</v>
      </c>
      <c r="F12" s="1" t="str">
        <f>Date_Selected</f>
        <v>3/13/20</v>
      </c>
      <c r="G12" s="1" t="str">
        <f>T_LastData[[#This Row],[ID]]&amp;"-"&amp;T_LastData[[#This Row],[Date]]</f>
        <v>Sri Lanka--3/13/20</v>
      </c>
      <c r="H12" s="1">
        <f>SUMIFS(T_All[Deaths],T_All[ID],T_LastData[[#This Row],[ID_New]])</f>
        <v>0</v>
      </c>
      <c r="I12" s="1">
        <f>SUMIFS(T_All[Confirmed],T_All[ID],T_LastData[[#This Row],[ID_New]])</f>
        <v>6</v>
      </c>
      <c r="J12" s="1">
        <f>SUMIFS(T_All[Recovered],T_All[ID],T_LastData[[#This Row],[ID_New]])</f>
        <v>1</v>
      </c>
    </row>
    <row r="13" spans="1:10" x14ac:dyDescent="0.3">
      <c r="A13" s="1" t="s">
        <v>69</v>
      </c>
      <c r="B13" s="1" t="s">
        <v>55</v>
      </c>
      <c r="C13">
        <v>51</v>
      </c>
      <c r="D13">
        <v>9</v>
      </c>
      <c r="E13" t="s">
        <v>483</v>
      </c>
      <c r="F13" s="1" t="str">
        <f>Date_Selected</f>
        <v>3/13/20</v>
      </c>
      <c r="G13" s="1" t="str">
        <f>T_LastData[[#This Row],[ID]]&amp;"-"&amp;T_LastData[[#This Row],[Date]]</f>
        <v>Germany--3/13/20</v>
      </c>
      <c r="H13" s="1">
        <f>SUMIFS(T_All[Deaths],T_All[ID],T_LastData[[#This Row],[ID_New]])</f>
        <v>7</v>
      </c>
      <c r="I13" s="1">
        <f>SUMIFS(T_All[Confirmed],T_All[ID],T_LastData[[#This Row],[ID_New]])</f>
        <v>3675</v>
      </c>
      <c r="J13" s="1">
        <f>SUMIFS(T_All[Recovered],T_All[ID],T_LastData[[#This Row],[ID_New]])</f>
        <v>46</v>
      </c>
    </row>
    <row r="14" spans="1:10" x14ac:dyDescent="0.3">
      <c r="A14" s="1" t="s">
        <v>70</v>
      </c>
      <c r="B14" s="1" t="s">
        <v>55</v>
      </c>
      <c r="C14">
        <v>64</v>
      </c>
      <c r="D14">
        <v>26</v>
      </c>
      <c r="E14" t="s">
        <v>484</v>
      </c>
      <c r="F14" s="1" t="str">
        <f>Date_Selected</f>
        <v>3/13/20</v>
      </c>
      <c r="G14" s="1" t="str">
        <f>T_LastData[[#This Row],[ID]]&amp;"-"&amp;T_LastData[[#This Row],[Date]]</f>
        <v>Finland--3/13/20</v>
      </c>
      <c r="H14" s="1">
        <f>SUMIFS(T_All[Deaths],T_All[ID],T_LastData[[#This Row],[ID_New]])</f>
        <v>0</v>
      </c>
      <c r="I14" s="1">
        <f>SUMIFS(T_All[Confirmed],T_All[ID],T_LastData[[#This Row],[ID_New]])</f>
        <v>155</v>
      </c>
      <c r="J14" s="1">
        <f>SUMIFS(T_All[Recovered],T_All[ID],T_LastData[[#This Row],[ID_New]])</f>
        <v>1</v>
      </c>
    </row>
    <row r="15" spans="1:10" x14ac:dyDescent="0.3">
      <c r="A15" s="1" t="s">
        <v>71</v>
      </c>
      <c r="B15" s="1" t="s">
        <v>55</v>
      </c>
      <c r="C15">
        <v>24</v>
      </c>
      <c r="D15">
        <v>54</v>
      </c>
      <c r="E15" t="s">
        <v>485</v>
      </c>
      <c r="F15" s="1" t="str">
        <f>Date_Selected</f>
        <v>3/13/20</v>
      </c>
      <c r="G15" s="1" t="str">
        <f>T_LastData[[#This Row],[ID]]&amp;"-"&amp;T_LastData[[#This Row],[Date]]</f>
        <v>United Arab Emirates--3/13/20</v>
      </c>
      <c r="H15" s="1">
        <f>SUMIFS(T_All[Deaths],T_All[ID],T_LastData[[#This Row],[ID_New]])</f>
        <v>0</v>
      </c>
      <c r="I15" s="1">
        <f>SUMIFS(T_All[Confirmed],T_All[ID],T_LastData[[#This Row],[ID_New]])</f>
        <v>85</v>
      </c>
      <c r="J15" s="1">
        <f>SUMIFS(T_All[Recovered],T_All[ID],T_LastData[[#This Row],[ID_New]])</f>
        <v>17</v>
      </c>
    </row>
    <row r="16" spans="1:10" x14ac:dyDescent="0.3">
      <c r="A16" s="1" t="s">
        <v>72</v>
      </c>
      <c r="B16" s="1" t="s">
        <v>55</v>
      </c>
      <c r="C16">
        <v>13</v>
      </c>
      <c r="D16">
        <v>122</v>
      </c>
      <c r="E16" t="s">
        <v>486</v>
      </c>
      <c r="F16" s="1" t="str">
        <f>Date_Selected</f>
        <v>3/13/20</v>
      </c>
      <c r="G16" s="1" t="str">
        <f>T_LastData[[#This Row],[ID]]&amp;"-"&amp;T_LastData[[#This Row],[Date]]</f>
        <v>Philippines--3/13/20</v>
      </c>
      <c r="H16" s="1">
        <f>SUMIFS(T_All[Deaths],T_All[ID],T_LastData[[#This Row],[ID_New]])</f>
        <v>5</v>
      </c>
      <c r="I16" s="1">
        <f>SUMIFS(T_All[Confirmed],T_All[ID],T_LastData[[#This Row],[ID_New]])</f>
        <v>64</v>
      </c>
      <c r="J16" s="1">
        <f>SUMIFS(T_All[Recovered],T_All[ID],T_LastData[[#This Row],[ID_New]])</f>
        <v>2</v>
      </c>
    </row>
    <row r="17" spans="1:10" x14ac:dyDescent="0.3">
      <c r="A17" s="1" t="s">
        <v>73</v>
      </c>
      <c r="B17" s="1" t="s">
        <v>55</v>
      </c>
      <c r="C17">
        <v>21</v>
      </c>
      <c r="D17">
        <v>78</v>
      </c>
      <c r="E17" t="s">
        <v>487</v>
      </c>
      <c r="F17" s="1" t="str">
        <f>Date_Selected</f>
        <v>3/13/20</v>
      </c>
      <c r="G17" s="1" t="str">
        <f>T_LastData[[#This Row],[ID]]&amp;"-"&amp;T_LastData[[#This Row],[Date]]</f>
        <v>India--3/13/20</v>
      </c>
      <c r="H17" s="1">
        <f>SUMIFS(T_All[Deaths],T_All[ID],T_LastData[[#This Row],[ID_New]])</f>
        <v>2</v>
      </c>
      <c r="I17" s="1">
        <f>SUMIFS(T_All[Confirmed],T_All[ID],T_LastData[[#This Row],[ID_New]])</f>
        <v>82</v>
      </c>
      <c r="J17" s="1">
        <f>SUMIFS(T_All[Recovered],T_All[ID],T_LastData[[#This Row],[ID_New]])</f>
        <v>4</v>
      </c>
    </row>
    <row r="18" spans="1:10" x14ac:dyDescent="0.3">
      <c r="A18" s="1" t="s">
        <v>74</v>
      </c>
      <c r="B18" s="1" t="s">
        <v>55</v>
      </c>
      <c r="C18">
        <v>43</v>
      </c>
      <c r="D18">
        <v>12</v>
      </c>
      <c r="E18" t="s">
        <v>488</v>
      </c>
      <c r="F18" s="1" t="str">
        <f>Date_Selected</f>
        <v>3/13/20</v>
      </c>
      <c r="G18" s="1" t="str">
        <f>T_LastData[[#This Row],[ID]]&amp;"-"&amp;T_LastData[[#This Row],[Date]]</f>
        <v>Italy--3/13/20</v>
      </c>
      <c r="H18" s="1">
        <f>SUMIFS(T_All[Deaths],T_All[ID],T_LastData[[#This Row],[ID_New]])</f>
        <v>1266</v>
      </c>
      <c r="I18" s="1">
        <f>SUMIFS(T_All[Confirmed],T_All[ID],T_LastData[[#This Row],[ID_New]])</f>
        <v>17660</v>
      </c>
      <c r="J18" s="1">
        <f>SUMIFS(T_All[Recovered],T_All[ID],T_LastData[[#This Row],[ID_New]])</f>
        <v>1439</v>
      </c>
    </row>
    <row r="19" spans="1:10" x14ac:dyDescent="0.3">
      <c r="A19" s="1" t="s">
        <v>75</v>
      </c>
      <c r="B19" s="1" t="s">
        <v>55</v>
      </c>
      <c r="C19">
        <v>63</v>
      </c>
      <c r="D19">
        <v>16</v>
      </c>
      <c r="E19" t="s">
        <v>489</v>
      </c>
      <c r="F19" s="1" t="str">
        <f>Date_Selected</f>
        <v>3/13/20</v>
      </c>
      <c r="G19" s="1" t="str">
        <f>T_LastData[[#This Row],[ID]]&amp;"-"&amp;T_LastData[[#This Row],[Date]]</f>
        <v>Sweden--3/13/20</v>
      </c>
      <c r="H19" s="1">
        <f>SUMIFS(T_All[Deaths],T_All[ID],T_LastData[[#This Row],[ID_New]])</f>
        <v>1</v>
      </c>
      <c r="I19" s="1">
        <f>SUMIFS(T_All[Confirmed],T_All[ID],T_LastData[[#This Row],[ID_New]])</f>
        <v>814</v>
      </c>
      <c r="J19" s="1">
        <f>SUMIFS(T_All[Recovered],T_All[ID],T_LastData[[#This Row],[ID_New]])</f>
        <v>1</v>
      </c>
    </row>
    <row r="20" spans="1:10" x14ac:dyDescent="0.3">
      <c r="A20" s="1" t="s">
        <v>76</v>
      </c>
      <c r="B20" s="1" t="s">
        <v>55</v>
      </c>
      <c r="C20">
        <v>40</v>
      </c>
      <c r="D20">
        <v>-4</v>
      </c>
      <c r="E20" t="s">
        <v>490</v>
      </c>
      <c r="F20" s="1" t="str">
        <f>Date_Selected</f>
        <v>3/13/20</v>
      </c>
      <c r="G20" s="1" t="str">
        <f>T_LastData[[#This Row],[ID]]&amp;"-"&amp;T_LastData[[#This Row],[Date]]</f>
        <v>Spain--3/13/20</v>
      </c>
      <c r="H20" s="1">
        <f>SUMIFS(T_All[Deaths],T_All[ID],T_LastData[[#This Row],[ID_New]])</f>
        <v>133</v>
      </c>
      <c r="I20" s="1">
        <f>SUMIFS(T_All[Confirmed],T_All[ID],T_LastData[[#This Row],[ID_New]])</f>
        <v>5232</v>
      </c>
      <c r="J20" s="1">
        <f>SUMIFS(T_All[Recovered],T_All[ID],T_LastData[[#This Row],[ID_New]])</f>
        <v>193</v>
      </c>
    </row>
    <row r="21" spans="1:10" x14ac:dyDescent="0.3">
      <c r="A21" s="1" t="s">
        <v>64</v>
      </c>
      <c r="B21" s="1" t="s">
        <v>77</v>
      </c>
      <c r="C21">
        <v>-34.9285</v>
      </c>
      <c r="D21">
        <v>138.60069999999999</v>
      </c>
      <c r="E21" t="s">
        <v>491</v>
      </c>
      <c r="F21" s="1" t="str">
        <f>Date_Selected</f>
        <v>3/13/20</v>
      </c>
      <c r="G21" s="1" t="str">
        <f>T_LastData[[#This Row],[ID]]&amp;"-"&amp;T_LastData[[#This Row],[Date]]</f>
        <v>Australia-South Australia-3/13/20</v>
      </c>
      <c r="H21" s="1">
        <f>SUMIFS(T_All[Deaths],T_All[ID],T_LastData[[#This Row],[ID_New]])</f>
        <v>0</v>
      </c>
      <c r="I21" s="1">
        <f>SUMIFS(T_All[Confirmed],T_All[ID],T_LastData[[#This Row],[ID_New]])</f>
        <v>16</v>
      </c>
      <c r="J21" s="1">
        <f>SUMIFS(T_All[Recovered],T_All[ID],T_LastData[[#This Row],[ID_New]])</f>
        <v>3</v>
      </c>
    </row>
    <row r="22" spans="1:10" x14ac:dyDescent="0.3">
      <c r="A22" s="1" t="s">
        <v>78</v>
      </c>
      <c r="B22" s="1" t="s">
        <v>55</v>
      </c>
      <c r="C22">
        <v>50.833300000000001</v>
      </c>
      <c r="D22">
        <v>4</v>
      </c>
      <c r="E22" t="s">
        <v>492</v>
      </c>
      <c r="F22" s="1" t="str">
        <f>Date_Selected</f>
        <v>3/13/20</v>
      </c>
      <c r="G22" s="1" t="str">
        <f>T_LastData[[#This Row],[ID]]&amp;"-"&amp;T_LastData[[#This Row],[Date]]</f>
        <v>Belgium--3/13/20</v>
      </c>
      <c r="H22" s="1">
        <f>SUMIFS(T_All[Deaths],T_All[ID],T_LastData[[#This Row],[ID_New]])</f>
        <v>3</v>
      </c>
      <c r="I22" s="1">
        <f>SUMIFS(T_All[Confirmed],T_All[ID],T_LastData[[#This Row],[ID_New]])</f>
        <v>559</v>
      </c>
      <c r="J22" s="1">
        <f>SUMIFS(T_All[Recovered],T_All[ID],T_LastData[[#This Row],[ID_New]])</f>
        <v>1</v>
      </c>
    </row>
    <row r="23" spans="1:10" x14ac:dyDescent="0.3">
      <c r="A23" s="1" t="s">
        <v>79</v>
      </c>
      <c r="B23" s="1" t="s">
        <v>55</v>
      </c>
      <c r="C23">
        <v>26</v>
      </c>
      <c r="D23">
        <v>30</v>
      </c>
      <c r="E23" t="s">
        <v>493</v>
      </c>
      <c r="F23" s="1" t="str">
        <f>Date_Selected</f>
        <v>3/13/20</v>
      </c>
      <c r="G23" s="1" t="str">
        <f>T_LastData[[#This Row],[ID]]&amp;"-"&amp;T_LastData[[#This Row],[Date]]</f>
        <v>Egypt--3/13/20</v>
      </c>
      <c r="H23" s="1">
        <f>SUMIFS(T_All[Deaths],T_All[ID],T_LastData[[#This Row],[ID_New]])</f>
        <v>2</v>
      </c>
      <c r="I23" s="1">
        <f>SUMIFS(T_All[Confirmed],T_All[ID],T_LastData[[#This Row],[ID_New]])</f>
        <v>80</v>
      </c>
      <c r="J23" s="1">
        <f>SUMIFS(T_All[Recovered],T_All[ID],T_LastData[[#This Row],[ID_New]])</f>
        <v>27</v>
      </c>
    </row>
    <row r="24" spans="1:10" x14ac:dyDescent="0.3">
      <c r="A24" s="1" t="s">
        <v>64</v>
      </c>
      <c r="B24" s="1" t="s">
        <v>80</v>
      </c>
      <c r="C24">
        <v>35.4437</v>
      </c>
      <c r="D24">
        <v>139.63800000000001</v>
      </c>
      <c r="E24" t="s">
        <v>494</v>
      </c>
      <c r="F24" s="1" t="str">
        <f>Date_Selected</f>
        <v>3/13/20</v>
      </c>
      <c r="G24" s="1" t="str">
        <f>T_LastData[[#This Row],[ID]]&amp;"-"&amp;T_LastData[[#This Row],[Date]]</f>
        <v>Australia-From Diamond Princess-3/13/20</v>
      </c>
      <c r="H24" s="1">
        <f>SUMIFS(T_All[Deaths],T_All[ID],T_LastData[[#This Row],[ID_New]])</f>
        <v>0</v>
      </c>
      <c r="I24" s="1">
        <f>SUMIFS(T_All[Confirmed],T_All[ID],T_LastData[[#This Row],[ID_New]])</f>
        <v>0</v>
      </c>
      <c r="J24" s="1">
        <f>SUMIFS(T_All[Recovered],T_All[ID],T_LastData[[#This Row],[ID_New]])</f>
        <v>0</v>
      </c>
    </row>
    <row r="25" spans="1:10" x14ac:dyDescent="0.3">
      <c r="A25" s="1" t="s">
        <v>81</v>
      </c>
      <c r="B25" s="1" t="s">
        <v>55</v>
      </c>
      <c r="C25">
        <v>33.854700000000001</v>
      </c>
      <c r="D25">
        <v>35.862299999999998</v>
      </c>
      <c r="E25" t="s">
        <v>495</v>
      </c>
      <c r="F25" s="1" t="str">
        <f>Date_Selected</f>
        <v>3/13/20</v>
      </c>
      <c r="G25" s="1" t="str">
        <f>T_LastData[[#This Row],[ID]]&amp;"-"&amp;T_LastData[[#This Row],[Date]]</f>
        <v>Lebanon--3/13/20</v>
      </c>
      <c r="H25" s="1">
        <f>SUMIFS(T_All[Deaths],T_All[ID],T_LastData[[#This Row],[ID_New]])</f>
        <v>3</v>
      </c>
      <c r="I25" s="1">
        <f>SUMIFS(T_All[Confirmed],T_All[ID],T_LastData[[#This Row],[ID_New]])</f>
        <v>77</v>
      </c>
      <c r="J25" s="1">
        <f>SUMIFS(T_All[Recovered],T_All[ID],T_LastData[[#This Row],[ID_New]])</f>
        <v>1</v>
      </c>
    </row>
    <row r="26" spans="1:10" x14ac:dyDescent="0.3">
      <c r="A26" s="1" t="s">
        <v>82</v>
      </c>
      <c r="B26" s="1" t="s">
        <v>55</v>
      </c>
      <c r="C26">
        <v>33</v>
      </c>
      <c r="D26">
        <v>44</v>
      </c>
      <c r="E26" t="s">
        <v>496</v>
      </c>
      <c r="F26" s="1" t="str">
        <f>Date_Selected</f>
        <v>3/13/20</v>
      </c>
      <c r="G26" s="1" t="str">
        <f>T_LastData[[#This Row],[ID]]&amp;"-"&amp;T_LastData[[#This Row],[Date]]</f>
        <v>Iraq--3/13/20</v>
      </c>
      <c r="H26" s="1">
        <f>SUMIFS(T_All[Deaths],T_All[ID],T_LastData[[#This Row],[ID_New]])</f>
        <v>9</v>
      </c>
      <c r="I26" s="1">
        <f>SUMIFS(T_All[Confirmed],T_All[ID],T_LastData[[#This Row],[ID_New]])</f>
        <v>101</v>
      </c>
      <c r="J26" s="1">
        <f>SUMIFS(T_All[Recovered],T_All[ID],T_LastData[[#This Row],[ID_New]])</f>
        <v>24</v>
      </c>
    </row>
    <row r="27" spans="1:10" x14ac:dyDescent="0.3">
      <c r="A27" s="1" t="s">
        <v>83</v>
      </c>
      <c r="B27" s="1" t="s">
        <v>55</v>
      </c>
      <c r="C27">
        <v>21</v>
      </c>
      <c r="D27">
        <v>57</v>
      </c>
      <c r="E27" t="s">
        <v>497</v>
      </c>
      <c r="F27" s="1" t="str">
        <f>Date_Selected</f>
        <v>3/13/20</v>
      </c>
      <c r="G27" s="1" t="str">
        <f>T_LastData[[#This Row],[ID]]&amp;"-"&amp;T_LastData[[#This Row],[Date]]</f>
        <v>Oman--3/13/20</v>
      </c>
      <c r="H27" s="1">
        <f>SUMIFS(T_All[Deaths],T_All[ID],T_LastData[[#This Row],[ID_New]])</f>
        <v>0</v>
      </c>
      <c r="I27" s="1">
        <f>SUMIFS(T_All[Confirmed],T_All[ID],T_LastData[[#This Row],[ID_New]])</f>
        <v>19</v>
      </c>
      <c r="J27" s="1">
        <f>SUMIFS(T_All[Recovered],T_All[ID],T_LastData[[#This Row],[ID_New]])</f>
        <v>9</v>
      </c>
    </row>
    <row r="28" spans="1:10" x14ac:dyDescent="0.3">
      <c r="A28" s="1" t="s">
        <v>84</v>
      </c>
      <c r="B28" s="1" t="s">
        <v>55</v>
      </c>
      <c r="C28">
        <v>33</v>
      </c>
      <c r="D28">
        <v>65</v>
      </c>
      <c r="E28" t="s">
        <v>498</v>
      </c>
      <c r="F28" s="1" t="str">
        <f>Date_Selected</f>
        <v>3/13/20</v>
      </c>
      <c r="G28" s="1" t="str">
        <f>T_LastData[[#This Row],[ID]]&amp;"-"&amp;T_LastData[[#This Row],[Date]]</f>
        <v>Afghanistan--3/13/20</v>
      </c>
      <c r="H28" s="1">
        <f>SUMIFS(T_All[Deaths],T_All[ID],T_LastData[[#This Row],[ID_New]])</f>
        <v>0</v>
      </c>
      <c r="I28" s="1">
        <f>SUMIFS(T_All[Confirmed],T_All[ID],T_LastData[[#This Row],[ID_New]])</f>
        <v>7</v>
      </c>
      <c r="J28" s="1">
        <f>SUMIFS(T_All[Recovered],T_All[ID],T_LastData[[#This Row],[ID_New]])</f>
        <v>0</v>
      </c>
    </row>
    <row r="29" spans="1:10" x14ac:dyDescent="0.3">
      <c r="A29" s="1" t="s">
        <v>85</v>
      </c>
      <c r="B29" s="1" t="s">
        <v>55</v>
      </c>
      <c r="C29">
        <v>26.0275</v>
      </c>
      <c r="D29">
        <v>50.55</v>
      </c>
      <c r="E29" t="s">
        <v>499</v>
      </c>
      <c r="F29" s="1" t="str">
        <f>Date_Selected</f>
        <v>3/13/20</v>
      </c>
      <c r="G29" s="1" t="str">
        <f>T_LastData[[#This Row],[ID]]&amp;"-"&amp;T_LastData[[#This Row],[Date]]</f>
        <v>Bahrain--3/13/20</v>
      </c>
      <c r="H29" s="1">
        <f>SUMIFS(T_All[Deaths],T_All[ID],T_LastData[[#This Row],[ID_New]])</f>
        <v>0</v>
      </c>
      <c r="I29" s="1">
        <f>SUMIFS(T_All[Confirmed],T_All[ID],T_LastData[[#This Row],[ID_New]])</f>
        <v>189</v>
      </c>
      <c r="J29" s="1">
        <f>SUMIFS(T_All[Recovered],T_All[ID],T_LastData[[#This Row],[ID_New]])</f>
        <v>44</v>
      </c>
    </row>
    <row r="30" spans="1:10" x14ac:dyDescent="0.3">
      <c r="A30" s="1" t="s">
        <v>86</v>
      </c>
      <c r="B30" s="1" t="s">
        <v>55</v>
      </c>
      <c r="C30">
        <v>29.5</v>
      </c>
      <c r="D30">
        <v>47.75</v>
      </c>
      <c r="E30" t="s">
        <v>500</v>
      </c>
      <c r="F30" s="1" t="str">
        <f>Date_Selected</f>
        <v>3/13/20</v>
      </c>
      <c r="G30" s="1" t="str">
        <f>T_LastData[[#This Row],[ID]]&amp;"-"&amp;T_LastData[[#This Row],[Date]]</f>
        <v>Kuwait--3/13/20</v>
      </c>
      <c r="H30" s="1">
        <f>SUMIFS(T_All[Deaths],T_All[ID],T_LastData[[#This Row],[ID_New]])</f>
        <v>0</v>
      </c>
      <c r="I30" s="1">
        <f>SUMIFS(T_All[Confirmed],T_All[ID],T_LastData[[#This Row],[ID_New]])</f>
        <v>80</v>
      </c>
      <c r="J30" s="1">
        <f>SUMIFS(T_All[Recovered],T_All[ID],T_LastData[[#This Row],[ID_New]])</f>
        <v>5</v>
      </c>
    </row>
    <row r="31" spans="1:10" x14ac:dyDescent="0.3">
      <c r="A31" s="1" t="s">
        <v>87</v>
      </c>
      <c r="B31" s="1" t="s">
        <v>55</v>
      </c>
      <c r="C31">
        <v>28.033899999999999</v>
      </c>
      <c r="D31">
        <v>1.6596</v>
      </c>
      <c r="E31" t="s">
        <v>501</v>
      </c>
      <c r="F31" s="1" t="str">
        <f>Date_Selected</f>
        <v>3/13/20</v>
      </c>
      <c r="G31" s="1" t="str">
        <f>T_LastData[[#This Row],[ID]]&amp;"-"&amp;T_LastData[[#This Row],[Date]]</f>
        <v>Algeria--3/13/20</v>
      </c>
      <c r="H31" s="1">
        <f>SUMIFS(T_All[Deaths],T_All[ID],T_LastData[[#This Row],[ID_New]])</f>
        <v>2</v>
      </c>
      <c r="I31" s="1">
        <f>SUMIFS(T_All[Confirmed],T_All[ID],T_LastData[[#This Row],[ID_New]])</f>
        <v>26</v>
      </c>
      <c r="J31" s="1">
        <f>SUMIFS(T_All[Recovered],T_All[ID],T_LastData[[#This Row],[ID_New]])</f>
        <v>8</v>
      </c>
    </row>
    <row r="32" spans="1:10" x14ac:dyDescent="0.3">
      <c r="A32" s="1" t="s">
        <v>88</v>
      </c>
      <c r="B32" s="1" t="s">
        <v>55</v>
      </c>
      <c r="C32">
        <v>45.1</v>
      </c>
      <c r="D32">
        <v>15.2</v>
      </c>
      <c r="E32" t="s">
        <v>502</v>
      </c>
      <c r="F32" s="1" t="str">
        <f>Date_Selected</f>
        <v>3/13/20</v>
      </c>
      <c r="G32" s="1" t="str">
        <f>T_LastData[[#This Row],[ID]]&amp;"-"&amp;T_LastData[[#This Row],[Date]]</f>
        <v>Croatia--3/13/20</v>
      </c>
      <c r="H32" s="1">
        <f>SUMIFS(T_All[Deaths],T_All[ID],T_LastData[[#This Row],[ID_New]])</f>
        <v>0</v>
      </c>
      <c r="I32" s="1">
        <f>SUMIFS(T_All[Confirmed],T_All[ID],T_LastData[[#This Row],[ID_New]])</f>
        <v>32</v>
      </c>
      <c r="J32" s="1">
        <f>SUMIFS(T_All[Recovered],T_All[ID],T_LastData[[#This Row],[ID_New]])</f>
        <v>1</v>
      </c>
    </row>
    <row r="33" spans="1:10" x14ac:dyDescent="0.3">
      <c r="A33" s="1" t="s">
        <v>89</v>
      </c>
      <c r="B33" s="1" t="s">
        <v>55</v>
      </c>
      <c r="C33">
        <v>46.818199999999997</v>
      </c>
      <c r="D33">
        <v>8.2274999999999991</v>
      </c>
      <c r="E33" t="s">
        <v>503</v>
      </c>
      <c r="F33" s="1" t="str">
        <f>Date_Selected</f>
        <v>3/13/20</v>
      </c>
      <c r="G33" s="1" t="str">
        <f>T_LastData[[#This Row],[ID]]&amp;"-"&amp;T_LastData[[#This Row],[Date]]</f>
        <v>Switzerland--3/13/20</v>
      </c>
      <c r="H33" s="1">
        <f>SUMIFS(T_All[Deaths],T_All[ID],T_LastData[[#This Row],[ID_New]])</f>
        <v>11</v>
      </c>
      <c r="I33" s="1">
        <f>SUMIFS(T_All[Confirmed],T_All[ID],T_LastData[[#This Row],[ID_New]])</f>
        <v>1139</v>
      </c>
      <c r="J33" s="1">
        <f>SUMIFS(T_All[Recovered],T_All[ID],T_LastData[[#This Row],[ID_New]])</f>
        <v>4</v>
      </c>
    </row>
    <row r="34" spans="1:10" x14ac:dyDescent="0.3">
      <c r="A34" s="1" t="s">
        <v>90</v>
      </c>
      <c r="B34" s="1" t="s">
        <v>55</v>
      </c>
      <c r="C34">
        <v>47.516199999999998</v>
      </c>
      <c r="D34">
        <v>14.5501</v>
      </c>
      <c r="E34" t="s">
        <v>504</v>
      </c>
      <c r="F34" s="1" t="str">
        <f>Date_Selected</f>
        <v>3/13/20</v>
      </c>
      <c r="G34" s="1" t="str">
        <f>T_LastData[[#This Row],[ID]]&amp;"-"&amp;T_LastData[[#This Row],[Date]]</f>
        <v>Austria--3/13/20</v>
      </c>
      <c r="H34" s="1">
        <f>SUMIFS(T_All[Deaths],T_All[ID],T_LastData[[#This Row],[ID_New]])</f>
        <v>1</v>
      </c>
      <c r="I34" s="1">
        <f>SUMIFS(T_All[Confirmed],T_All[ID],T_LastData[[#This Row],[ID_New]])</f>
        <v>504</v>
      </c>
      <c r="J34" s="1">
        <f>SUMIFS(T_All[Recovered],T_All[ID],T_LastData[[#This Row],[ID_New]])</f>
        <v>6</v>
      </c>
    </row>
    <row r="35" spans="1:10" x14ac:dyDescent="0.3">
      <c r="A35" s="1" t="s">
        <v>91</v>
      </c>
      <c r="B35" s="1" t="s">
        <v>55</v>
      </c>
      <c r="C35">
        <v>31</v>
      </c>
      <c r="D35">
        <v>35</v>
      </c>
      <c r="E35" t="s">
        <v>505</v>
      </c>
      <c r="F35" s="1" t="str">
        <f>Date_Selected</f>
        <v>3/13/20</v>
      </c>
      <c r="G35" s="1" t="str">
        <f>T_LastData[[#This Row],[ID]]&amp;"-"&amp;T_LastData[[#This Row],[Date]]</f>
        <v>Israel--3/13/20</v>
      </c>
      <c r="H35" s="1">
        <f>SUMIFS(T_All[Deaths],T_All[ID],T_LastData[[#This Row],[ID_New]])</f>
        <v>0</v>
      </c>
      <c r="I35" s="1">
        <f>SUMIFS(T_All[Confirmed],T_All[ID],T_LastData[[#This Row],[ID_New]])</f>
        <v>161</v>
      </c>
      <c r="J35" s="1">
        <f>SUMIFS(T_All[Recovered],T_All[ID],T_LastData[[#This Row],[ID_New]])</f>
        <v>4</v>
      </c>
    </row>
    <row r="36" spans="1:10" x14ac:dyDescent="0.3">
      <c r="A36" s="1" t="s">
        <v>92</v>
      </c>
      <c r="B36" s="1" t="s">
        <v>55</v>
      </c>
      <c r="C36">
        <v>30.375299999999999</v>
      </c>
      <c r="D36">
        <v>69.345100000000002</v>
      </c>
      <c r="E36" t="s">
        <v>506</v>
      </c>
      <c r="F36" s="1" t="str">
        <f>Date_Selected</f>
        <v>3/13/20</v>
      </c>
      <c r="G36" s="1" t="str">
        <f>T_LastData[[#This Row],[ID]]&amp;"-"&amp;T_LastData[[#This Row],[Date]]</f>
        <v>Pakistan--3/13/20</v>
      </c>
      <c r="H36" s="1">
        <f>SUMIFS(T_All[Deaths],T_All[ID],T_LastData[[#This Row],[ID_New]])</f>
        <v>0</v>
      </c>
      <c r="I36" s="1">
        <f>SUMIFS(T_All[Confirmed],T_All[ID],T_LastData[[#This Row],[ID_New]])</f>
        <v>28</v>
      </c>
      <c r="J36" s="1">
        <f>SUMIFS(T_All[Recovered],T_All[ID],T_LastData[[#This Row],[ID_New]])</f>
        <v>2</v>
      </c>
    </row>
    <row r="37" spans="1:10" x14ac:dyDescent="0.3">
      <c r="A37" s="1" t="s">
        <v>93</v>
      </c>
      <c r="B37" s="1" t="s">
        <v>55</v>
      </c>
      <c r="C37">
        <v>-14.234999999999999</v>
      </c>
      <c r="D37">
        <v>-51.9253</v>
      </c>
      <c r="E37" t="s">
        <v>507</v>
      </c>
      <c r="F37" s="1" t="str">
        <f>Date_Selected</f>
        <v>3/13/20</v>
      </c>
      <c r="G37" s="1" t="str">
        <f>T_LastData[[#This Row],[ID]]&amp;"-"&amp;T_LastData[[#This Row],[Date]]</f>
        <v>Brazil--3/13/20</v>
      </c>
      <c r="H37" s="1">
        <f>SUMIFS(T_All[Deaths],T_All[ID],T_LastData[[#This Row],[ID_New]])</f>
        <v>0</v>
      </c>
      <c r="I37" s="1">
        <f>SUMIFS(T_All[Confirmed],T_All[ID],T_LastData[[#This Row],[ID_New]])</f>
        <v>151</v>
      </c>
      <c r="J37" s="1">
        <f>SUMIFS(T_All[Recovered],T_All[ID],T_LastData[[#This Row],[ID_New]])</f>
        <v>0</v>
      </c>
    </row>
    <row r="38" spans="1:10" x14ac:dyDescent="0.3">
      <c r="A38" s="1" t="s">
        <v>94</v>
      </c>
      <c r="B38" s="1" t="s">
        <v>55</v>
      </c>
      <c r="C38">
        <v>42.315399999999997</v>
      </c>
      <c r="D38">
        <v>43.356900000000003</v>
      </c>
      <c r="E38" t="s">
        <v>508</v>
      </c>
      <c r="F38" s="1" t="str">
        <f>Date_Selected</f>
        <v>3/13/20</v>
      </c>
      <c r="G38" s="1" t="str">
        <f>T_LastData[[#This Row],[ID]]&amp;"-"&amp;T_LastData[[#This Row],[Date]]</f>
        <v>Georgia--3/13/20</v>
      </c>
      <c r="H38" s="1">
        <f>SUMIFS(T_All[Deaths],T_All[ID],T_LastData[[#This Row],[ID_New]])</f>
        <v>0</v>
      </c>
      <c r="I38" s="1">
        <f>SUMIFS(T_All[Confirmed],T_All[ID],T_LastData[[#This Row],[ID_New]])</f>
        <v>25</v>
      </c>
      <c r="J38" s="1">
        <f>SUMIFS(T_All[Recovered],T_All[ID],T_LastData[[#This Row],[ID_New]])</f>
        <v>0</v>
      </c>
    </row>
    <row r="39" spans="1:10" x14ac:dyDescent="0.3">
      <c r="A39" s="1" t="s">
        <v>95</v>
      </c>
      <c r="B39" s="1" t="s">
        <v>55</v>
      </c>
      <c r="C39">
        <v>39.074199999999998</v>
      </c>
      <c r="D39">
        <v>21.824300000000001</v>
      </c>
      <c r="E39" t="s">
        <v>509</v>
      </c>
      <c r="F39" s="1" t="str">
        <f>Date_Selected</f>
        <v>3/13/20</v>
      </c>
      <c r="G39" s="1" t="str">
        <f>T_LastData[[#This Row],[ID]]&amp;"-"&amp;T_LastData[[#This Row],[Date]]</f>
        <v>Greece--3/13/20</v>
      </c>
      <c r="H39" s="1">
        <f>SUMIFS(T_All[Deaths],T_All[ID],T_LastData[[#This Row],[ID_New]])</f>
        <v>1</v>
      </c>
      <c r="I39" s="1">
        <f>SUMIFS(T_All[Confirmed],T_All[ID],T_LastData[[#This Row],[ID_New]])</f>
        <v>190</v>
      </c>
      <c r="J39" s="1">
        <f>SUMIFS(T_All[Recovered],T_All[ID],T_LastData[[#This Row],[ID_New]])</f>
        <v>0</v>
      </c>
    </row>
    <row r="40" spans="1:10" x14ac:dyDescent="0.3">
      <c r="A40" s="1" t="s">
        <v>96</v>
      </c>
      <c r="B40" s="1" t="s">
        <v>55</v>
      </c>
      <c r="C40">
        <v>41.608600000000003</v>
      </c>
      <c r="D40">
        <v>21.7453</v>
      </c>
      <c r="E40" t="s">
        <v>510</v>
      </c>
      <c r="F40" s="1" t="str">
        <f>Date_Selected</f>
        <v>3/13/20</v>
      </c>
      <c r="G40" s="1" t="str">
        <f>T_LastData[[#This Row],[ID]]&amp;"-"&amp;T_LastData[[#This Row],[Date]]</f>
        <v>North Macedonia--3/13/20</v>
      </c>
      <c r="H40" s="1">
        <f>SUMIFS(T_All[Deaths],T_All[ID],T_LastData[[#This Row],[ID_New]])</f>
        <v>0</v>
      </c>
      <c r="I40" s="1">
        <f>SUMIFS(T_All[Confirmed],T_All[ID],T_LastData[[#This Row],[ID_New]])</f>
        <v>14</v>
      </c>
      <c r="J40" s="1">
        <f>SUMIFS(T_All[Recovered],T_All[ID],T_LastData[[#This Row],[ID_New]])</f>
        <v>1</v>
      </c>
    </row>
    <row r="41" spans="1:10" x14ac:dyDescent="0.3">
      <c r="A41" s="1" t="s">
        <v>97</v>
      </c>
      <c r="B41" s="1" t="s">
        <v>55</v>
      </c>
      <c r="C41">
        <v>60.472000000000001</v>
      </c>
      <c r="D41">
        <v>8.4688999999999997</v>
      </c>
      <c r="E41" t="s">
        <v>511</v>
      </c>
      <c r="F41" s="1" t="str">
        <f>Date_Selected</f>
        <v>3/13/20</v>
      </c>
      <c r="G41" s="1" t="str">
        <f>T_LastData[[#This Row],[ID]]&amp;"-"&amp;T_LastData[[#This Row],[Date]]</f>
        <v>Norway--3/13/20</v>
      </c>
      <c r="H41" s="1">
        <f>SUMIFS(T_All[Deaths],T_All[ID],T_LastData[[#This Row],[ID_New]])</f>
        <v>0</v>
      </c>
      <c r="I41" s="1">
        <f>SUMIFS(T_All[Confirmed],T_All[ID],T_LastData[[#This Row],[ID_New]])</f>
        <v>996</v>
      </c>
      <c r="J41" s="1">
        <f>SUMIFS(T_All[Recovered],T_All[ID],T_LastData[[#This Row],[ID_New]])</f>
        <v>1</v>
      </c>
    </row>
    <row r="42" spans="1:10" x14ac:dyDescent="0.3">
      <c r="A42" s="1" t="s">
        <v>98</v>
      </c>
      <c r="B42" s="1" t="s">
        <v>55</v>
      </c>
      <c r="C42">
        <v>45.943199999999997</v>
      </c>
      <c r="D42">
        <v>24.966799999999999</v>
      </c>
      <c r="E42" t="s">
        <v>512</v>
      </c>
      <c r="F42" s="1" t="str">
        <f>Date_Selected</f>
        <v>3/13/20</v>
      </c>
      <c r="G42" s="1" t="str">
        <f>T_LastData[[#This Row],[ID]]&amp;"-"&amp;T_LastData[[#This Row],[Date]]</f>
        <v>Romania--3/13/20</v>
      </c>
      <c r="H42" s="1">
        <f>SUMIFS(T_All[Deaths],T_All[ID],T_LastData[[#This Row],[ID_New]])</f>
        <v>0</v>
      </c>
      <c r="I42" s="1">
        <f>SUMIFS(T_All[Confirmed],T_All[ID],T_LastData[[#This Row],[ID_New]])</f>
        <v>89</v>
      </c>
      <c r="J42" s="1">
        <f>SUMIFS(T_All[Recovered],T_All[ID],T_LastData[[#This Row],[ID_New]])</f>
        <v>7</v>
      </c>
    </row>
    <row r="43" spans="1:10" x14ac:dyDescent="0.3">
      <c r="A43" s="1" t="s">
        <v>99</v>
      </c>
      <c r="B43" s="1" t="s">
        <v>55</v>
      </c>
      <c r="C43">
        <v>58.595300000000002</v>
      </c>
      <c r="D43">
        <v>25.0136</v>
      </c>
      <c r="E43" t="s">
        <v>513</v>
      </c>
      <c r="F43" s="1" t="str">
        <f>Date_Selected</f>
        <v>3/13/20</v>
      </c>
      <c r="G43" s="1" t="str">
        <f>T_LastData[[#This Row],[ID]]&amp;"-"&amp;T_LastData[[#This Row],[Date]]</f>
        <v>Estonia--3/13/20</v>
      </c>
      <c r="H43" s="1">
        <f>SUMIFS(T_All[Deaths],T_All[ID],T_LastData[[#This Row],[ID_New]])</f>
        <v>0</v>
      </c>
      <c r="I43" s="1">
        <f>SUMIFS(T_All[Confirmed],T_All[ID],T_LastData[[#This Row],[ID_New]])</f>
        <v>79</v>
      </c>
      <c r="J43" s="1">
        <f>SUMIFS(T_All[Recovered],T_All[ID],T_LastData[[#This Row],[ID_New]])</f>
        <v>0</v>
      </c>
    </row>
    <row r="44" spans="1:10" x14ac:dyDescent="0.3">
      <c r="A44" s="1" t="s">
        <v>100</v>
      </c>
      <c r="B44" s="1" t="s">
        <v>55</v>
      </c>
      <c r="C44">
        <v>52.132599999999996</v>
      </c>
      <c r="D44">
        <v>5.2912999999999997</v>
      </c>
      <c r="E44" t="s">
        <v>514</v>
      </c>
      <c r="F44" s="1" t="str">
        <f>Date_Selected</f>
        <v>3/13/20</v>
      </c>
      <c r="G44" s="1" t="str">
        <f>T_LastData[[#This Row],[ID]]&amp;"-"&amp;T_LastData[[#This Row],[Date]]</f>
        <v>Netherlands--3/13/20</v>
      </c>
      <c r="H44" s="1">
        <f>SUMIFS(T_All[Deaths],T_All[ID],T_LastData[[#This Row],[ID_New]])</f>
        <v>10</v>
      </c>
      <c r="I44" s="1">
        <f>SUMIFS(T_All[Confirmed],T_All[ID],T_LastData[[#This Row],[ID_New]])</f>
        <v>804</v>
      </c>
      <c r="J44" s="1">
        <f>SUMIFS(T_All[Recovered],T_All[ID],T_LastData[[#This Row],[ID_New]])</f>
        <v>0</v>
      </c>
    </row>
    <row r="45" spans="1:10" x14ac:dyDescent="0.3">
      <c r="A45" s="1" t="s">
        <v>101</v>
      </c>
      <c r="B45" s="1" t="s">
        <v>55</v>
      </c>
      <c r="C45">
        <v>43.942399999999999</v>
      </c>
      <c r="D45">
        <v>12.457800000000001</v>
      </c>
      <c r="E45" t="s">
        <v>515</v>
      </c>
      <c r="F45" s="1" t="str">
        <f>Date_Selected</f>
        <v>3/13/20</v>
      </c>
      <c r="G45" s="1" t="str">
        <f>T_LastData[[#This Row],[ID]]&amp;"-"&amp;T_LastData[[#This Row],[Date]]</f>
        <v>San Marino--3/13/20</v>
      </c>
      <c r="H45" s="1">
        <f>SUMIFS(T_All[Deaths],T_All[ID],T_LastData[[#This Row],[ID_New]])</f>
        <v>5</v>
      </c>
      <c r="I45" s="1">
        <f>SUMIFS(T_All[Confirmed],T_All[ID],T_LastData[[#This Row],[ID_New]])</f>
        <v>80</v>
      </c>
      <c r="J45" s="1">
        <f>SUMIFS(T_All[Recovered],T_All[ID],T_LastData[[#This Row],[ID_New]])</f>
        <v>0</v>
      </c>
    </row>
    <row r="46" spans="1:10" x14ac:dyDescent="0.3">
      <c r="A46" s="1" t="s">
        <v>102</v>
      </c>
      <c r="B46" s="1" t="s">
        <v>55</v>
      </c>
      <c r="C46">
        <v>53.709800000000001</v>
      </c>
      <c r="D46">
        <v>27.953399999999998</v>
      </c>
      <c r="E46" t="s">
        <v>516</v>
      </c>
      <c r="F46" s="1" t="str">
        <f>Date_Selected</f>
        <v>3/13/20</v>
      </c>
      <c r="G46" s="1" t="str">
        <f>T_LastData[[#This Row],[ID]]&amp;"-"&amp;T_LastData[[#This Row],[Date]]</f>
        <v>Belarus--3/13/20</v>
      </c>
      <c r="H46" s="1">
        <f>SUMIFS(T_All[Deaths],T_All[ID],T_LastData[[#This Row],[ID_New]])</f>
        <v>0</v>
      </c>
      <c r="I46" s="1">
        <f>SUMIFS(T_All[Confirmed],T_All[ID],T_LastData[[#This Row],[ID_New]])</f>
        <v>27</v>
      </c>
      <c r="J46" s="1">
        <f>SUMIFS(T_All[Recovered],T_All[ID],T_LastData[[#This Row],[ID_New]])</f>
        <v>3</v>
      </c>
    </row>
    <row r="47" spans="1:10" x14ac:dyDescent="0.3">
      <c r="A47" s="1" t="s">
        <v>103</v>
      </c>
      <c r="B47" s="1" t="s">
        <v>55</v>
      </c>
      <c r="C47">
        <v>64.963099999999997</v>
      </c>
      <c r="D47">
        <v>-19.020800000000001</v>
      </c>
      <c r="E47" t="s">
        <v>517</v>
      </c>
      <c r="F47" s="1" t="str">
        <f>Date_Selected</f>
        <v>3/13/20</v>
      </c>
      <c r="G47" s="1" t="str">
        <f>T_LastData[[#This Row],[ID]]&amp;"-"&amp;T_LastData[[#This Row],[Date]]</f>
        <v>Iceland--3/13/20</v>
      </c>
      <c r="H47" s="1">
        <f>SUMIFS(T_All[Deaths],T_All[ID],T_LastData[[#This Row],[ID_New]])</f>
        <v>0</v>
      </c>
      <c r="I47" s="1">
        <f>SUMIFS(T_All[Confirmed],T_All[ID],T_LastData[[#This Row],[ID_New]])</f>
        <v>134</v>
      </c>
      <c r="J47" s="1">
        <f>SUMIFS(T_All[Recovered],T_All[ID],T_LastData[[#This Row],[ID_New]])</f>
        <v>1</v>
      </c>
    </row>
    <row r="48" spans="1:10" x14ac:dyDescent="0.3">
      <c r="A48" s="1" t="s">
        <v>104</v>
      </c>
      <c r="B48" s="1" t="s">
        <v>55</v>
      </c>
      <c r="C48">
        <v>55.169400000000003</v>
      </c>
      <c r="D48">
        <v>23.8813</v>
      </c>
      <c r="E48" t="s">
        <v>518</v>
      </c>
      <c r="F48" s="1" t="str">
        <f>Date_Selected</f>
        <v>3/13/20</v>
      </c>
      <c r="G48" s="1" t="str">
        <f>T_LastData[[#This Row],[ID]]&amp;"-"&amp;T_LastData[[#This Row],[Date]]</f>
        <v>Lithuania--3/13/20</v>
      </c>
      <c r="H48" s="1">
        <f>SUMIFS(T_All[Deaths],T_All[ID],T_LastData[[#This Row],[ID_New]])</f>
        <v>0</v>
      </c>
      <c r="I48" s="1">
        <f>SUMIFS(T_All[Confirmed],T_All[ID],T_LastData[[#This Row],[ID_New]])</f>
        <v>6</v>
      </c>
      <c r="J48" s="1">
        <f>SUMIFS(T_All[Recovered],T_All[ID],T_LastData[[#This Row],[ID_New]])</f>
        <v>0</v>
      </c>
    </row>
    <row r="49" spans="1:10" x14ac:dyDescent="0.3">
      <c r="A49" s="1" t="s">
        <v>105</v>
      </c>
      <c r="B49" s="1" t="s">
        <v>55</v>
      </c>
      <c r="C49">
        <v>23.634499999999999</v>
      </c>
      <c r="D49">
        <v>-102.5528</v>
      </c>
      <c r="E49" t="s">
        <v>519</v>
      </c>
      <c r="F49" s="1" t="str">
        <f>Date_Selected</f>
        <v>3/13/20</v>
      </c>
      <c r="G49" s="1" t="str">
        <f>T_LastData[[#This Row],[ID]]&amp;"-"&amp;T_LastData[[#This Row],[Date]]</f>
        <v>Mexico--3/13/20</v>
      </c>
      <c r="H49" s="1">
        <f>SUMIFS(T_All[Deaths],T_All[ID],T_LastData[[#This Row],[ID_New]])</f>
        <v>0</v>
      </c>
      <c r="I49" s="1">
        <f>SUMIFS(T_All[Confirmed],T_All[ID],T_LastData[[#This Row],[ID_New]])</f>
        <v>12</v>
      </c>
      <c r="J49" s="1">
        <f>SUMIFS(T_All[Recovered],T_All[ID],T_LastData[[#This Row],[ID_New]])</f>
        <v>4</v>
      </c>
    </row>
    <row r="50" spans="1:10" x14ac:dyDescent="0.3">
      <c r="A50" s="1" t="s">
        <v>106</v>
      </c>
      <c r="B50" s="1" t="s">
        <v>55</v>
      </c>
      <c r="C50">
        <v>-40.900599999999997</v>
      </c>
      <c r="D50">
        <v>174.886</v>
      </c>
      <c r="E50" t="s">
        <v>520</v>
      </c>
      <c r="F50" s="1" t="str">
        <f>Date_Selected</f>
        <v>3/13/20</v>
      </c>
      <c r="G50" s="1" t="str">
        <f>T_LastData[[#This Row],[ID]]&amp;"-"&amp;T_LastData[[#This Row],[Date]]</f>
        <v>New Zealand--3/13/20</v>
      </c>
      <c r="H50" s="1">
        <f>SUMIFS(T_All[Deaths],T_All[ID],T_LastData[[#This Row],[ID_New]])</f>
        <v>0</v>
      </c>
      <c r="I50" s="1">
        <f>SUMIFS(T_All[Confirmed],T_All[ID],T_LastData[[#This Row],[ID_New]])</f>
        <v>5</v>
      </c>
      <c r="J50" s="1">
        <f>SUMIFS(T_All[Recovered],T_All[ID],T_LastData[[#This Row],[ID_New]])</f>
        <v>0</v>
      </c>
    </row>
    <row r="51" spans="1:10" x14ac:dyDescent="0.3">
      <c r="A51" s="1" t="s">
        <v>107</v>
      </c>
      <c r="B51" s="1" t="s">
        <v>55</v>
      </c>
      <c r="C51">
        <v>9.0820000000000007</v>
      </c>
      <c r="D51">
        <v>8.6753</v>
      </c>
      <c r="E51" t="s">
        <v>521</v>
      </c>
      <c r="F51" s="1" t="str">
        <f>Date_Selected</f>
        <v>3/13/20</v>
      </c>
      <c r="G51" s="1" t="str">
        <f>T_LastData[[#This Row],[ID]]&amp;"-"&amp;T_LastData[[#This Row],[Date]]</f>
        <v>Nigeria--3/13/20</v>
      </c>
      <c r="H51" s="1">
        <f>SUMIFS(T_All[Deaths],T_All[ID],T_LastData[[#This Row],[ID_New]])</f>
        <v>0</v>
      </c>
      <c r="I51" s="1">
        <f>SUMIFS(T_All[Confirmed],T_All[ID],T_LastData[[#This Row],[ID_New]])</f>
        <v>2</v>
      </c>
      <c r="J51" s="1">
        <f>SUMIFS(T_All[Recovered],T_All[ID],T_LastData[[#This Row],[ID_New]])</f>
        <v>0</v>
      </c>
    </row>
    <row r="52" spans="1:10" x14ac:dyDescent="0.3">
      <c r="A52" s="1" t="s">
        <v>64</v>
      </c>
      <c r="B52" s="1" t="s">
        <v>108</v>
      </c>
      <c r="C52">
        <v>-31.950500000000002</v>
      </c>
      <c r="D52">
        <v>115.8605</v>
      </c>
      <c r="E52" t="s">
        <v>522</v>
      </c>
      <c r="F52" s="1" t="str">
        <f>Date_Selected</f>
        <v>3/13/20</v>
      </c>
      <c r="G52" s="1" t="str">
        <f>T_LastData[[#This Row],[ID]]&amp;"-"&amp;T_LastData[[#This Row],[Date]]</f>
        <v>Australia-Western Australia-3/13/20</v>
      </c>
      <c r="H52" s="1">
        <f>SUMIFS(T_All[Deaths],T_All[ID],T_LastData[[#This Row],[ID_New]])</f>
        <v>1</v>
      </c>
      <c r="I52" s="1">
        <f>SUMIFS(T_All[Confirmed],T_All[ID],T_LastData[[#This Row],[ID_New]])</f>
        <v>14</v>
      </c>
      <c r="J52" s="1">
        <f>SUMIFS(T_All[Recovered],T_All[ID],T_LastData[[#This Row],[ID_New]])</f>
        <v>0</v>
      </c>
    </row>
    <row r="53" spans="1:10" x14ac:dyDescent="0.3">
      <c r="A53" s="1" t="s">
        <v>109</v>
      </c>
      <c r="B53" s="1" t="s">
        <v>55</v>
      </c>
      <c r="C53">
        <v>53.142400000000002</v>
      </c>
      <c r="D53">
        <v>-7.6920999999999999</v>
      </c>
      <c r="E53" t="s">
        <v>523</v>
      </c>
      <c r="F53" s="1" t="str">
        <f>Date_Selected</f>
        <v>3/13/20</v>
      </c>
      <c r="G53" s="1" t="str">
        <f>T_LastData[[#This Row],[ID]]&amp;"-"&amp;T_LastData[[#This Row],[Date]]</f>
        <v>Ireland--3/13/20</v>
      </c>
      <c r="H53" s="1">
        <f>SUMIFS(T_All[Deaths],T_All[ID],T_LastData[[#This Row],[ID_New]])</f>
        <v>1</v>
      </c>
      <c r="I53" s="1">
        <f>SUMIFS(T_All[Confirmed],T_All[ID],T_LastData[[#This Row],[ID_New]])</f>
        <v>90</v>
      </c>
      <c r="J53" s="1">
        <f>SUMIFS(T_All[Recovered],T_All[ID],T_LastData[[#This Row],[ID_New]])</f>
        <v>0</v>
      </c>
    </row>
    <row r="54" spans="1:10" x14ac:dyDescent="0.3">
      <c r="A54" s="1" t="s">
        <v>110</v>
      </c>
      <c r="B54" s="1" t="s">
        <v>55</v>
      </c>
      <c r="C54">
        <v>49.815300000000001</v>
      </c>
      <c r="D54">
        <v>6.1295999999999999</v>
      </c>
      <c r="E54" t="s">
        <v>524</v>
      </c>
      <c r="F54" s="1" t="str">
        <f>Date_Selected</f>
        <v>3/13/20</v>
      </c>
      <c r="G54" s="1" t="str">
        <f>T_LastData[[#This Row],[ID]]&amp;"-"&amp;T_LastData[[#This Row],[Date]]</f>
        <v>Luxembourg--3/13/20</v>
      </c>
      <c r="H54" s="1">
        <f>SUMIFS(T_All[Deaths],T_All[ID],T_LastData[[#This Row],[ID_New]])</f>
        <v>0</v>
      </c>
      <c r="I54" s="1">
        <f>SUMIFS(T_All[Confirmed],T_All[ID],T_LastData[[#This Row],[ID_New]])</f>
        <v>34</v>
      </c>
      <c r="J54" s="1">
        <f>SUMIFS(T_All[Recovered],T_All[ID],T_LastData[[#This Row],[ID_New]])</f>
        <v>0</v>
      </c>
    </row>
    <row r="55" spans="1:10" x14ac:dyDescent="0.3">
      <c r="A55" s="1" t="s">
        <v>111</v>
      </c>
      <c r="B55" s="1" t="s">
        <v>55</v>
      </c>
      <c r="C55">
        <v>43.7333</v>
      </c>
      <c r="D55">
        <v>7.4166999999999996</v>
      </c>
      <c r="E55" t="s">
        <v>525</v>
      </c>
      <c r="F55" s="1" t="str">
        <f>Date_Selected</f>
        <v>3/13/20</v>
      </c>
      <c r="G55" s="1" t="str">
        <f>T_LastData[[#This Row],[ID]]&amp;"-"&amp;T_LastData[[#This Row],[Date]]</f>
        <v>Monaco--3/13/20</v>
      </c>
      <c r="H55" s="1">
        <f>SUMIFS(T_All[Deaths],T_All[ID],T_LastData[[#This Row],[ID_New]])</f>
        <v>0</v>
      </c>
      <c r="I55" s="1">
        <f>SUMIFS(T_All[Confirmed],T_All[ID],T_LastData[[#This Row],[ID_New]])</f>
        <v>2</v>
      </c>
      <c r="J55" s="1">
        <f>SUMIFS(T_All[Recovered],T_All[ID],T_LastData[[#This Row],[ID_New]])</f>
        <v>0</v>
      </c>
    </row>
    <row r="56" spans="1:10" x14ac:dyDescent="0.3">
      <c r="A56" s="1" t="s">
        <v>112</v>
      </c>
      <c r="B56" s="1" t="s">
        <v>55</v>
      </c>
      <c r="C56">
        <v>25.354800000000001</v>
      </c>
      <c r="D56">
        <v>51.183900000000001</v>
      </c>
      <c r="E56" t="s">
        <v>526</v>
      </c>
      <c r="F56" s="1" t="str">
        <f>Date_Selected</f>
        <v>3/13/20</v>
      </c>
      <c r="G56" s="1" t="str">
        <f>T_LastData[[#This Row],[ID]]&amp;"-"&amp;T_LastData[[#This Row],[Date]]</f>
        <v>Qatar--3/13/20</v>
      </c>
      <c r="H56" s="1">
        <f>SUMIFS(T_All[Deaths],T_All[ID],T_LastData[[#This Row],[ID_New]])</f>
        <v>0</v>
      </c>
      <c r="I56" s="1">
        <f>SUMIFS(T_All[Confirmed],T_All[ID],T_LastData[[#This Row],[ID_New]])</f>
        <v>320</v>
      </c>
      <c r="J56" s="1">
        <f>SUMIFS(T_All[Recovered],T_All[ID],T_LastData[[#This Row],[ID_New]])</f>
        <v>0</v>
      </c>
    </row>
    <row r="57" spans="1:10" x14ac:dyDescent="0.3">
      <c r="A57" s="1" t="s">
        <v>113</v>
      </c>
      <c r="B57" s="1" t="s">
        <v>55</v>
      </c>
      <c r="C57">
        <v>-1.8311999999999999</v>
      </c>
      <c r="D57">
        <v>-78.183400000000006</v>
      </c>
      <c r="E57" t="s">
        <v>527</v>
      </c>
      <c r="F57" s="1" t="str">
        <f>Date_Selected</f>
        <v>3/13/20</v>
      </c>
      <c r="G57" s="1" t="str">
        <f>T_LastData[[#This Row],[ID]]&amp;"-"&amp;T_LastData[[#This Row],[Date]]</f>
        <v>Ecuador--3/13/20</v>
      </c>
      <c r="H57" s="1">
        <f>SUMIFS(T_All[Deaths],T_All[ID],T_LastData[[#This Row],[ID_New]])</f>
        <v>0</v>
      </c>
      <c r="I57" s="1">
        <f>SUMIFS(T_All[Confirmed],T_All[ID],T_LastData[[#This Row],[ID_New]])</f>
        <v>17</v>
      </c>
      <c r="J57" s="1">
        <f>SUMIFS(T_All[Recovered],T_All[ID],T_LastData[[#This Row],[ID_New]])</f>
        <v>0</v>
      </c>
    </row>
    <row r="58" spans="1:10" x14ac:dyDescent="0.3">
      <c r="A58" s="1" t="s">
        <v>114</v>
      </c>
      <c r="B58" s="1" t="s">
        <v>55</v>
      </c>
      <c r="C58">
        <v>40.143099999999997</v>
      </c>
      <c r="D58">
        <v>47.576900000000002</v>
      </c>
      <c r="E58" t="s">
        <v>528</v>
      </c>
      <c r="F58" s="1" t="str">
        <f>Date_Selected</f>
        <v>3/13/20</v>
      </c>
      <c r="G58" s="1" t="str">
        <f>T_LastData[[#This Row],[ID]]&amp;"-"&amp;T_LastData[[#This Row],[Date]]</f>
        <v>Azerbaijan--3/13/20</v>
      </c>
      <c r="H58" s="1">
        <f>SUMIFS(T_All[Deaths],T_All[ID],T_LastData[[#This Row],[ID_New]])</f>
        <v>1</v>
      </c>
      <c r="I58" s="1">
        <f>SUMIFS(T_All[Confirmed],T_All[ID],T_LastData[[#This Row],[ID_New]])</f>
        <v>15</v>
      </c>
      <c r="J58" s="1">
        <f>SUMIFS(T_All[Recovered],T_All[ID],T_LastData[[#This Row],[ID_New]])</f>
        <v>3</v>
      </c>
    </row>
    <row r="59" spans="1:10" x14ac:dyDescent="0.3">
      <c r="A59" s="1" t="s">
        <v>115</v>
      </c>
      <c r="B59" s="1" t="s">
        <v>55</v>
      </c>
      <c r="C59">
        <v>40.069099999999999</v>
      </c>
      <c r="D59">
        <v>45.038200000000003</v>
      </c>
      <c r="E59" t="s">
        <v>529</v>
      </c>
      <c r="F59" s="1" t="str">
        <f>Date_Selected</f>
        <v>3/13/20</v>
      </c>
      <c r="G59" s="1" t="str">
        <f>T_LastData[[#This Row],[ID]]&amp;"-"&amp;T_LastData[[#This Row],[Date]]</f>
        <v>Armenia--3/13/20</v>
      </c>
      <c r="H59" s="1">
        <f>SUMIFS(T_All[Deaths],T_All[ID],T_LastData[[#This Row],[ID_New]])</f>
        <v>0</v>
      </c>
      <c r="I59" s="1">
        <f>SUMIFS(T_All[Confirmed],T_All[ID],T_LastData[[#This Row],[ID_New]])</f>
        <v>8</v>
      </c>
      <c r="J59" s="1">
        <f>SUMIFS(T_All[Recovered],T_All[ID],T_LastData[[#This Row],[ID_New]])</f>
        <v>0</v>
      </c>
    </row>
    <row r="60" spans="1:10" x14ac:dyDescent="0.3">
      <c r="A60" s="1" t="s">
        <v>116</v>
      </c>
      <c r="B60" s="1" t="s">
        <v>55</v>
      </c>
      <c r="C60">
        <v>18.735700000000001</v>
      </c>
      <c r="D60">
        <v>-70.162700000000001</v>
      </c>
      <c r="E60" t="s">
        <v>530</v>
      </c>
      <c r="F60" s="1" t="str">
        <f>Date_Selected</f>
        <v>3/13/20</v>
      </c>
      <c r="G60" s="1" t="str">
        <f>T_LastData[[#This Row],[ID]]&amp;"-"&amp;T_LastData[[#This Row],[Date]]</f>
        <v>Dominican Republic--3/13/20</v>
      </c>
      <c r="H60" s="1">
        <f>SUMIFS(T_All[Deaths],T_All[ID],T_LastData[[#This Row],[ID_New]])</f>
        <v>0</v>
      </c>
      <c r="I60" s="1">
        <f>SUMIFS(T_All[Confirmed],T_All[ID],T_LastData[[#This Row],[ID_New]])</f>
        <v>5</v>
      </c>
      <c r="J60" s="1">
        <f>SUMIFS(T_All[Recovered],T_All[ID],T_LastData[[#This Row],[ID_New]])</f>
        <v>0</v>
      </c>
    </row>
    <row r="61" spans="1:10" x14ac:dyDescent="0.3">
      <c r="A61" s="1" t="s">
        <v>117</v>
      </c>
      <c r="B61" s="1" t="s">
        <v>55</v>
      </c>
      <c r="C61">
        <v>-0.7893</v>
      </c>
      <c r="D61">
        <v>113.9213</v>
      </c>
      <c r="E61" t="s">
        <v>531</v>
      </c>
      <c r="F61" s="1" t="str">
        <f>Date_Selected</f>
        <v>3/13/20</v>
      </c>
      <c r="G61" s="1" t="str">
        <f>T_LastData[[#This Row],[ID]]&amp;"-"&amp;T_LastData[[#This Row],[Date]]</f>
        <v>Indonesia--3/13/20</v>
      </c>
      <c r="H61" s="1">
        <f>SUMIFS(T_All[Deaths],T_All[ID],T_LastData[[#This Row],[ID_New]])</f>
        <v>4</v>
      </c>
      <c r="I61" s="1">
        <f>SUMIFS(T_All[Confirmed],T_All[ID],T_LastData[[#This Row],[ID_New]])</f>
        <v>69</v>
      </c>
      <c r="J61" s="1">
        <f>SUMIFS(T_All[Recovered],T_All[ID],T_LastData[[#This Row],[ID_New]])</f>
        <v>2</v>
      </c>
    </row>
    <row r="62" spans="1:10" x14ac:dyDescent="0.3">
      <c r="A62" s="1" t="s">
        <v>118</v>
      </c>
      <c r="B62" s="1" t="s">
        <v>55</v>
      </c>
      <c r="C62">
        <v>39.399900000000002</v>
      </c>
      <c r="D62">
        <v>-8.2245000000000008</v>
      </c>
      <c r="E62" t="s">
        <v>532</v>
      </c>
      <c r="F62" s="1" t="str">
        <f>Date_Selected</f>
        <v>3/13/20</v>
      </c>
      <c r="G62" s="1" t="str">
        <f>T_LastData[[#This Row],[ID]]&amp;"-"&amp;T_LastData[[#This Row],[Date]]</f>
        <v>Portugal--3/13/20</v>
      </c>
      <c r="H62" s="1">
        <f>SUMIFS(T_All[Deaths],T_All[ID],T_LastData[[#This Row],[ID_New]])</f>
        <v>0</v>
      </c>
      <c r="I62" s="1">
        <f>SUMIFS(T_All[Confirmed],T_All[ID],T_LastData[[#This Row],[ID_New]])</f>
        <v>112</v>
      </c>
      <c r="J62" s="1">
        <f>SUMIFS(T_All[Recovered],T_All[ID],T_LastData[[#This Row],[ID_New]])</f>
        <v>1</v>
      </c>
    </row>
    <row r="63" spans="1:10" x14ac:dyDescent="0.3">
      <c r="A63" s="1" t="s">
        <v>119</v>
      </c>
      <c r="B63" s="1" t="s">
        <v>55</v>
      </c>
      <c r="C63">
        <v>42.506300000000003</v>
      </c>
      <c r="D63">
        <v>1.5218</v>
      </c>
      <c r="E63" t="s">
        <v>533</v>
      </c>
      <c r="F63" s="1" t="str">
        <f>Date_Selected</f>
        <v>3/13/20</v>
      </c>
      <c r="G63" s="1" t="str">
        <f>T_LastData[[#This Row],[ID]]&amp;"-"&amp;T_LastData[[#This Row],[Date]]</f>
        <v>Andorra--3/13/20</v>
      </c>
      <c r="H63" s="1">
        <f>SUMIFS(T_All[Deaths],T_All[ID],T_LastData[[#This Row],[ID_New]])</f>
        <v>0</v>
      </c>
      <c r="I63" s="1">
        <f>SUMIFS(T_All[Confirmed],T_All[ID],T_LastData[[#This Row],[ID_New]])</f>
        <v>1</v>
      </c>
      <c r="J63" s="1">
        <f>SUMIFS(T_All[Recovered],T_All[ID],T_LastData[[#This Row],[ID_New]])</f>
        <v>0</v>
      </c>
    </row>
    <row r="64" spans="1:10" x14ac:dyDescent="0.3">
      <c r="A64" s="1" t="s">
        <v>64</v>
      </c>
      <c r="B64" s="1" t="s">
        <v>120</v>
      </c>
      <c r="C64">
        <v>-41.454500000000003</v>
      </c>
      <c r="D64">
        <v>145.97069999999999</v>
      </c>
      <c r="E64" t="s">
        <v>534</v>
      </c>
      <c r="F64" s="1" t="str">
        <f>Date_Selected</f>
        <v>3/13/20</v>
      </c>
      <c r="G64" s="1" t="str">
        <f>T_LastData[[#This Row],[ID]]&amp;"-"&amp;T_LastData[[#This Row],[Date]]</f>
        <v>Australia-Tasmania-3/13/20</v>
      </c>
      <c r="H64" s="1">
        <f>SUMIFS(T_All[Deaths],T_All[ID],T_LastData[[#This Row],[ID_New]])</f>
        <v>0</v>
      </c>
      <c r="I64" s="1">
        <f>SUMIFS(T_All[Confirmed],T_All[ID],T_LastData[[#This Row],[ID_New]])</f>
        <v>5</v>
      </c>
      <c r="J64" s="1">
        <f>SUMIFS(T_All[Recovered],T_All[ID],T_LastData[[#This Row],[ID_New]])</f>
        <v>0</v>
      </c>
    </row>
    <row r="65" spans="1:10" x14ac:dyDescent="0.3">
      <c r="A65" s="1" t="s">
        <v>121</v>
      </c>
      <c r="B65" s="1" t="s">
        <v>55</v>
      </c>
      <c r="C65">
        <v>56.879600000000003</v>
      </c>
      <c r="D65">
        <v>24.603200000000001</v>
      </c>
      <c r="E65" t="s">
        <v>535</v>
      </c>
      <c r="F65" s="1" t="str">
        <f>Date_Selected</f>
        <v>3/13/20</v>
      </c>
      <c r="G65" s="1" t="str">
        <f>T_LastData[[#This Row],[ID]]&amp;"-"&amp;T_LastData[[#This Row],[Date]]</f>
        <v>Latvia--3/13/20</v>
      </c>
      <c r="H65" s="1">
        <f>SUMIFS(T_All[Deaths],T_All[ID],T_LastData[[#This Row],[ID_New]])</f>
        <v>0</v>
      </c>
      <c r="I65" s="1">
        <f>SUMIFS(T_All[Confirmed],T_All[ID],T_LastData[[#This Row],[ID_New]])</f>
        <v>17</v>
      </c>
      <c r="J65" s="1">
        <f>SUMIFS(T_All[Recovered],T_All[ID],T_LastData[[#This Row],[ID_New]])</f>
        <v>1</v>
      </c>
    </row>
    <row r="66" spans="1:10" x14ac:dyDescent="0.3">
      <c r="A66" s="1" t="s">
        <v>122</v>
      </c>
      <c r="B66" s="1" t="s">
        <v>55</v>
      </c>
      <c r="C66">
        <v>31.791699999999999</v>
      </c>
      <c r="D66">
        <v>-7.0926</v>
      </c>
      <c r="E66" t="s">
        <v>536</v>
      </c>
      <c r="F66" s="1" t="str">
        <f>Date_Selected</f>
        <v>3/13/20</v>
      </c>
      <c r="G66" s="1" t="str">
        <f>T_LastData[[#This Row],[ID]]&amp;"-"&amp;T_LastData[[#This Row],[Date]]</f>
        <v>Morocco--3/13/20</v>
      </c>
      <c r="H66" s="1">
        <f>SUMIFS(T_All[Deaths],T_All[ID],T_LastData[[#This Row],[ID_New]])</f>
        <v>1</v>
      </c>
      <c r="I66" s="1">
        <f>SUMIFS(T_All[Confirmed],T_All[ID],T_LastData[[#This Row],[ID_New]])</f>
        <v>7</v>
      </c>
      <c r="J66" s="1">
        <f>SUMIFS(T_All[Recovered],T_All[ID],T_LastData[[#This Row],[ID_New]])</f>
        <v>1</v>
      </c>
    </row>
    <row r="67" spans="1:10" x14ac:dyDescent="0.3">
      <c r="A67" s="1" t="s">
        <v>123</v>
      </c>
      <c r="B67" s="1" t="s">
        <v>55</v>
      </c>
      <c r="C67">
        <v>24</v>
      </c>
      <c r="D67">
        <v>45</v>
      </c>
      <c r="E67" t="s">
        <v>537</v>
      </c>
      <c r="F67" s="1" t="str">
        <f>Date_Selected</f>
        <v>3/13/20</v>
      </c>
      <c r="G67" s="1" t="str">
        <f>T_LastData[[#This Row],[ID]]&amp;"-"&amp;T_LastData[[#This Row],[Date]]</f>
        <v>Saudi Arabia--3/13/20</v>
      </c>
      <c r="H67" s="1">
        <f>SUMIFS(T_All[Deaths],T_All[ID],T_LastData[[#This Row],[ID_New]])</f>
        <v>0</v>
      </c>
      <c r="I67" s="1">
        <f>SUMIFS(T_All[Confirmed],T_All[ID],T_LastData[[#This Row],[ID_New]])</f>
        <v>86</v>
      </c>
      <c r="J67" s="1">
        <f>SUMIFS(T_All[Recovered],T_All[ID],T_LastData[[#This Row],[ID_New]])</f>
        <v>1</v>
      </c>
    </row>
    <row r="68" spans="1:10" x14ac:dyDescent="0.3">
      <c r="A68" s="1" t="s">
        <v>124</v>
      </c>
      <c r="B68" s="1" t="s">
        <v>55</v>
      </c>
      <c r="C68">
        <v>14.497400000000001</v>
      </c>
      <c r="D68">
        <v>-14.452400000000001</v>
      </c>
      <c r="E68" t="s">
        <v>538</v>
      </c>
      <c r="F68" s="1" t="str">
        <f>Date_Selected</f>
        <v>3/13/20</v>
      </c>
      <c r="G68" s="1" t="str">
        <f>T_LastData[[#This Row],[ID]]&amp;"-"&amp;T_LastData[[#This Row],[Date]]</f>
        <v>Senegal--3/13/20</v>
      </c>
      <c r="H68" s="1">
        <f>SUMIFS(T_All[Deaths],T_All[ID],T_LastData[[#This Row],[ID_New]])</f>
        <v>0</v>
      </c>
      <c r="I68" s="1">
        <f>SUMIFS(T_All[Confirmed],T_All[ID],T_LastData[[#This Row],[ID_New]])</f>
        <v>10</v>
      </c>
      <c r="J68" s="1">
        <f>SUMIFS(T_All[Recovered],T_All[ID],T_LastData[[#This Row],[ID_New]])</f>
        <v>1</v>
      </c>
    </row>
    <row r="69" spans="1:10" x14ac:dyDescent="0.3">
      <c r="A69" s="1" t="s">
        <v>125</v>
      </c>
      <c r="B69" s="1" t="s">
        <v>55</v>
      </c>
      <c r="C69">
        <v>-38.4161</v>
      </c>
      <c r="D69">
        <v>-63.616700000000002</v>
      </c>
      <c r="E69" t="s">
        <v>539</v>
      </c>
      <c r="F69" s="1" t="str">
        <f>Date_Selected</f>
        <v>3/13/20</v>
      </c>
      <c r="G69" s="1" t="str">
        <f>T_LastData[[#This Row],[ID]]&amp;"-"&amp;T_LastData[[#This Row],[Date]]</f>
        <v>Argentina--3/13/20</v>
      </c>
      <c r="H69" s="1">
        <f>SUMIFS(T_All[Deaths],T_All[ID],T_LastData[[#This Row],[ID_New]])</f>
        <v>2</v>
      </c>
      <c r="I69" s="1">
        <f>SUMIFS(T_All[Confirmed],T_All[ID],T_LastData[[#This Row],[ID_New]])</f>
        <v>31</v>
      </c>
      <c r="J69" s="1">
        <f>SUMIFS(T_All[Recovered],T_All[ID],T_LastData[[#This Row],[ID_New]])</f>
        <v>0</v>
      </c>
    </row>
    <row r="70" spans="1:10" x14ac:dyDescent="0.3">
      <c r="A70" s="1" t="s">
        <v>126</v>
      </c>
      <c r="B70" s="1" t="s">
        <v>55</v>
      </c>
      <c r="C70">
        <v>-35.6751</v>
      </c>
      <c r="D70">
        <v>-71.543000000000006</v>
      </c>
      <c r="E70" t="s">
        <v>540</v>
      </c>
      <c r="F70" s="1" t="str">
        <f>Date_Selected</f>
        <v>3/13/20</v>
      </c>
      <c r="G70" s="1" t="str">
        <f>T_LastData[[#This Row],[ID]]&amp;"-"&amp;T_LastData[[#This Row],[Date]]</f>
        <v>Chile--3/13/20</v>
      </c>
      <c r="H70" s="1">
        <f>SUMIFS(T_All[Deaths],T_All[ID],T_LastData[[#This Row],[ID_New]])</f>
        <v>0</v>
      </c>
      <c r="I70" s="1">
        <f>SUMIFS(T_All[Confirmed],T_All[ID],T_LastData[[#This Row],[ID_New]])</f>
        <v>43</v>
      </c>
      <c r="J70" s="1">
        <f>SUMIFS(T_All[Recovered],T_All[ID],T_LastData[[#This Row],[ID_New]])</f>
        <v>0</v>
      </c>
    </row>
    <row r="71" spans="1:10" x14ac:dyDescent="0.3">
      <c r="A71" s="1" t="s">
        <v>127</v>
      </c>
      <c r="B71" s="1" t="s">
        <v>55</v>
      </c>
      <c r="C71">
        <v>31.24</v>
      </c>
      <c r="D71">
        <v>36.51</v>
      </c>
      <c r="E71" t="s">
        <v>541</v>
      </c>
      <c r="F71" s="1" t="str">
        <f>Date_Selected</f>
        <v>3/13/20</v>
      </c>
      <c r="G71" s="1" t="str">
        <f>T_LastData[[#This Row],[ID]]&amp;"-"&amp;T_LastData[[#This Row],[Date]]</f>
        <v>Jordan--3/13/20</v>
      </c>
      <c r="H71" s="1">
        <f>SUMIFS(T_All[Deaths],T_All[ID],T_LastData[[#This Row],[ID_New]])</f>
        <v>0</v>
      </c>
      <c r="I71" s="1">
        <f>SUMIFS(T_All[Confirmed],T_All[ID],T_LastData[[#This Row],[ID_New]])</f>
        <v>1</v>
      </c>
      <c r="J71" s="1">
        <f>SUMIFS(T_All[Recovered],T_All[ID],T_LastData[[#This Row],[ID_New]])</f>
        <v>1</v>
      </c>
    </row>
    <row r="72" spans="1:10" x14ac:dyDescent="0.3">
      <c r="A72" s="1" t="s">
        <v>128</v>
      </c>
      <c r="B72" s="1" t="s">
        <v>55</v>
      </c>
      <c r="C72">
        <v>48.379399999999997</v>
      </c>
      <c r="D72">
        <v>31.165600000000001</v>
      </c>
      <c r="E72" t="s">
        <v>542</v>
      </c>
      <c r="F72" s="1" t="str">
        <f>Date_Selected</f>
        <v>3/13/20</v>
      </c>
      <c r="G72" s="1" t="str">
        <f>T_LastData[[#This Row],[ID]]&amp;"-"&amp;T_LastData[[#This Row],[Date]]</f>
        <v>Ukraine--3/13/20</v>
      </c>
      <c r="H72" s="1">
        <f>SUMIFS(T_All[Deaths],T_All[ID],T_LastData[[#This Row],[ID_New]])</f>
        <v>1</v>
      </c>
      <c r="I72" s="1">
        <f>SUMIFS(T_All[Confirmed],T_All[ID],T_LastData[[#This Row],[ID_New]])</f>
        <v>3</v>
      </c>
      <c r="J72" s="1">
        <f>SUMIFS(T_All[Recovered],T_All[ID],T_LastData[[#This Row],[ID_New]])</f>
        <v>0</v>
      </c>
    </row>
    <row r="73" spans="1:10" x14ac:dyDescent="0.3">
      <c r="A73" s="1" t="s">
        <v>129</v>
      </c>
      <c r="B73" s="1" t="s">
        <v>55</v>
      </c>
      <c r="C73">
        <v>47.162500000000001</v>
      </c>
      <c r="D73">
        <v>19.503299999999999</v>
      </c>
      <c r="E73" t="s">
        <v>543</v>
      </c>
      <c r="F73" s="1" t="str">
        <f>Date_Selected</f>
        <v>3/13/20</v>
      </c>
      <c r="G73" s="1" t="str">
        <f>T_LastData[[#This Row],[ID]]&amp;"-"&amp;T_LastData[[#This Row],[Date]]</f>
        <v>Hungary--3/13/20</v>
      </c>
      <c r="H73" s="1">
        <f>SUMIFS(T_All[Deaths],T_All[ID],T_LastData[[#This Row],[ID_New]])</f>
        <v>0</v>
      </c>
      <c r="I73" s="1">
        <f>SUMIFS(T_All[Confirmed],T_All[ID],T_LastData[[#This Row],[ID_New]])</f>
        <v>19</v>
      </c>
      <c r="J73" s="1">
        <f>SUMIFS(T_All[Recovered],T_All[ID],T_LastData[[#This Row],[ID_New]])</f>
        <v>0</v>
      </c>
    </row>
    <row r="74" spans="1:10" x14ac:dyDescent="0.3">
      <c r="A74" s="1" t="s">
        <v>64</v>
      </c>
      <c r="B74" s="1" t="s">
        <v>130</v>
      </c>
      <c r="C74">
        <v>-12.4634</v>
      </c>
      <c r="D74">
        <v>130.84559999999999</v>
      </c>
      <c r="E74" t="s">
        <v>544</v>
      </c>
      <c r="F74" s="1" t="str">
        <f>Date_Selected</f>
        <v>3/13/20</v>
      </c>
      <c r="G74" s="1" t="str">
        <f>T_LastData[[#This Row],[ID]]&amp;"-"&amp;T_LastData[[#This Row],[Date]]</f>
        <v>Australia-Northern Territory-3/13/20</v>
      </c>
      <c r="H74" s="1">
        <f>SUMIFS(T_All[Deaths],T_All[ID],T_LastData[[#This Row],[ID_New]])</f>
        <v>0</v>
      </c>
      <c r="I74" s="1">
        <f>SUMIFS(T_All[Confirmed],T_All[ID],T_LastData[[#This Row],[ID_New]])</f>
        <v>1</v>
      </c>
      <c r="J74" s="1">
        <f>SUMIFS(T_All[Recovered],T_All[ID],T_LastData[[#This Row],[ID_New]])</f>
        <v>0</v>
      </c>
    </row>
    <row r="75" spans="1:10" x14ac:dyDescent="0.3">
      <c r="A75" s="1" t="s">
        <v>131</v>
      </c>
      <c r="B75" s="1" t="s">
        <v>55</v>
      </c>
      <c r="C75">
        <v>47.14</v>
      </c>
      <c r="D75">
        <v>9.5500000000000007</v>
      </c>
      <c r="E75" t="s">
        <v>545</v>
      </c>
      <c r="F75" s="1" t="str">
        <f>Date_Selected</f>
        <v>3/13/20</v>
      </c>
      <c r="G75" s="1" t="str">
        <f>T_LastData[[#This Row],[ID]]&amp;"-"&amp;T_LastData[[#This Row],[Date]]</f>
        <v>Liechtenstein--3/13/20</v>
      </c>
      <c r="H75" s="1">
        <f>SUMIFS(T_All[Deaths],T_All[ID],T_LastData[[#This Row],[ID_New]])</f>
        <v>0</v>
      </c>
      <c r="I75" s="1">
        <f>SUMIFS(T_All[Confirmed],T_All[ID],T_LastData[[#This Row],[ID_New]])</f>
        <v>1</v>
      </c>
      <c r="J75" s="1">
        <f>SUMIFS(T_All[Recovered],T_All[ID],T_LastData[[#This Row],[ID_New]])</f>
        <v>0</v>
      </c>
    </row>
    <row r="76" spans="1:10" x14ac:dyDescent="0.3">
      <c r="A76" s="1" t="s">
        <v>132</v>
      </c>
      <c r="B76" s="1" t="s">
        <v>55</v>
      </c>
      <c r="C76">
        <v>51.919400000000003</v>
      </c>
      <c r="D76">
        <v>19.145099999999999</v>
      </c>
      <c r="E76" t="s">
        <v>546</v>
      </c>
      <c r="F76" s="1" t="str">
        <f>Date_Selected</f>
        <v>3/13/20</v>
      </c>
      <c r="G76" s="1" t="str">
        <f>T_LastData[[#This Row],[ID]]&amp;"-"&amp;T_LastData[[#This Row],[Date]]</f>
        <v>Poland--3/13/20</v>
      </c>
      <c r="H76" s="1">
        <f>SUMIFS(T_All[Deaths],T_All[ID],T_LastData[[#This Row],[ID_New]])</f>
        <v>2</v>
      </c>
      <c r="I76" s="1">
        <f>SUMIFS(T_All[Confirmed],T_All[ID],T_LastData[[#This Row],[ID_New]])</f>
        <v>68</v>
      </c>
      <c r="J76" s="1">
        <f>SUMIFS(T_All[Recovered],T_All[ID],T_LastData[[#This Row],[ID_New]])</f>
        <v>0</v>
      </c>
    </row>
    <row r="77" spans="1:10" x14ac:dyDescent="0.3">
      <c r="A77" s="1" t="s">
        <v>133</v>
      </c>
      <c r="B77" s="1" t="s">
        <v>55</v>
      </c>
      <c r="C77">
        <v>34</v>
      </c>
      <c r="D77">
        <v>9</v>
      </c>
      <c r="E77" t="s">
        <v>547</v>
      </c>
      <c r="F77" s="1" t="str">
        <f>Date_Selected</f>
        <v>3/13/20</v>
      </c>
      <c r="G77" s="1" t="str">
        <f>T_LastData[[#This Row],[ID]]&amp;"-"&amp;T_LastData[[#This Row],[Date]]</f>
        <v>Tunisia--3/13/20</v>
      </c>
      <c r="H77" s="1">
        <f>SUMIFS(T_All[Deaths],T_All[ID],T_LastData[[#This Row],[ID_New]])</f>
        <v>0</v>
      </c>
      <c r="I77" s="1">
        <f>SUMIFS(T_All[Confirmed],T_All[ID],T_LastData[[#This Row],[ID_New]])</f>
        <v>16</v>
      </c>
      <c r="J77" s="1">
        <f>SUMIFS(T_All[Recovered],T_All[ID],T_LastData[[#This Row],[ID_New]])</f>
        <v>0</v>
      </c>
    </row>
    <row r="78" spans="1:10" x14ac:dyDescent="0.3">
      <c r="A78" s="1" t="s">
        <v>134</v>
      </c>
      <c r="B78" s="1" t="s">
        <v>55</v>
      </c>
      <c r="C78">
        <v>43.915900000000001</v>
      </c>
      <c r="D78">
        <v>17.679099999999998</v>
      </c>
      <c r="E78" t="s">
        <v>548</v>
      </c>
      <c r="F78" s="1" t="str">
        <f>Date_Selected</f>
        <v>3/13/20</v>
      </c>
      <c r="G78" s="1" t="str">
        <f>T_LastData[[#This Row],[ID]]&amp;"-"&amp;T_LastData[[#This Row],[Date]]</f>
        <v>Bosnia and Herzegovina--3/13/20</v>
      </c>
      <c r="H78" s="1">
        <f>SUMIFS(T_All[Deaths],T_All[ID],T_LastData[[#This Row],[ID_New]])</f>
        <v>0</v>
      </c>
      <c r="I78" s="1">
        <f>SUMIFS(T_All[Confirmed],T_All[ID],T_LastData[[#This Row],[ID_New]])</f>
        <v>13</v>
      </c>
      <c r="J78" s="1">
        <f>SUMIFS(T_All[Recovered],T_All[ID],T_LastData[[#This Row],[ID_New]])</f>
        <v>0</v>
      </c>
    </row>
    <row r="79" spans="1:10" x14ac:dyDescent="0.3">
      <c r="A79" s="1" t="s">
        <v>135</v>
      </c>
      <c r="B79" s="1" t="s">
        <v>55</v>
      </c>
      <c r="C79">
        <v>46.151200000000003</v>
      </c>
      <c r="D79">
        <v>14.9955</v>
      </c>
      <c r="E79" t="s">
        <v>549</v>
      </c>
      <c r="F79" s="1" t="str">
        <f>Date_Selected</f>
        <v>3/13/20</v>
      </c>
      <c r="G79" s="1" t="str">
        <f>T_LastData[[#This Row],[ID]]&amp;"-"&amp;T_LastData[[#This Row],[Date]]</f>
        <v>Slovenia--3/13/20</v>
      </c>
      <c r="H79" s="1">
        <f>SUMIFS(T_All[Deaths],T_All[ID],T_LastData[[#This Row],[ID_New]])</f>
        <v>0</v>
      </c>
      <c r="I79" s="1">
        <f>SUMIFS(T_All[Confirmed],T_All[ID],T_LastData[[#This Row],[ID_New]])</f>
        <v>141</v>
      </c>
      <c r="J79" s="1">
        <f>SUMIFS(T_All[Recovered],T_All[ID],T_LastData[[#This Row],[ID_New]])</f>
        <v>0</v>
      </c>
    </row>
    <row r="80" spans="1:10" x14ac:dyDescent="0.3">
      <c r="A80" s="1" t="s">
        <v>136</v>
      </c>
      <c r="B80" s="1" t="s">
        <v>55</v>
      </c>
      <c r="C80">
        <v>-30.5595</v>
      </c>
      <c r="D80">
        <v>22.9375</v>
      </c>
      <c r="E80" t="s">
        <v>550</v>
      </c>
      <c r="F80" s="1" t="str">
        <f>Date_Selected</f>
        <v>3/13/20</v>
      </c>
      <c r="G80" s="1" t="str">
        <f>T_LastData[[#This Row],[ID]]&amp;"-"&amp;T_LastData[[#This Row],[Date]]</f>
        <v>South Africa--3/13/20</v>
      </c>
      <c r="H80" s="1">
        <f>SUMIFS(T_All[Deaths],T_All[ID],T_LastData[[#This Row],[ID_New]])</f>
        <v>0</v>
      </c>
      <c r="I80" s="1">
        <f>SUMIFS(T_All[Confirmed],T_All[ID],T_LastData[[#This Row],[ID_New]])</f>
        <v>24</v>
      </c>
      <c r="J80" s="1">
        <f>SUMIFS(T_All[Recovered],T_All[ID],T_LastData[[#This Row],[ID_New]])</f>
        <v>0</v>
      </c>
    </row>
    <row r="81" spans="1:10" x14ac:dyDescent="0.3">
      <c r="A81" s="1" t="s">
        <v>137</v>
      </c>
      <c r="B81" s="1" t="s">
        <v>55</v>
      </c>
      <c r="C81">
        <v>27.514199999999999</v>
      </c>
      <c r="D81">
        <v>90.433599999999998</v>
      </c>
      <c r="E81" t="s">
        <v>551</v>
      </c>
      <c r="F81" s="1" t="str">
        <f>Date_Selected</f>
        <v>3/13/20</v>
      </c>
      <c r="G81" s="1" t="str">
        <f>T_LastData[[#This Row],[ID]]&amp;"-"&amp;T_LastData[[#This Row],[Date]]</f>
        <v>Bhutan--3/13/20</v>
      </c>
      <c r="H81" s="1">
        <f>SUMIFS(T_All[Deaths],T_All[ID],T_LastData[[#This Row],[ID_New]])</f>
        <v>0</v>
      </c>
      <c r="I81" s="1">
        <f>SUMIFS(T_All[Confirmed],T_All[ID],T_LastData[[#This Row],[ID_New]])</f>
        <v>1</v>
      </c>
      <c r="J81" s="1">
        <f>SUMIFS(T_All[Recovered],T_All[ID],T_LastData[[#This Row],[ID_New]])</f>
        <v>0</v>
      </c>
    </row>
    <row r="82" spans="1:10" x14ac:dyDescent="0.3">
      <c r="A82" s="1" t="s">
        <v>138</v>
      </c>
      <c r="B82" s="1" t="s">
        <v>55</v>
      </c>
      <c r="C82">
        <v>3.8479999999999999</v>
      </c>
      <c r="D82">
        <v>11.5021</v>
      </c>
      <c r="E82" t="s">
        <v>552</v>
      </c>
      <c r="F82" s="1" t="str">
        <f>Date_Selected</f>
        <v>3/13/20</v>
      </c>
      <c r="G82" s="1" t="str">
        <f>T_LastData[[#This Row],[ID]]&amp;"-"&amp;T_LastData[[#This Row],[Date]]</f>
        <v>Cameroon--3/13/20</v>
      </c>
      <c r="H82" s="1">
        <f>SUMIFS(T_All[Deaths],T_All[ID],T_LastData[[#This Row],[ID_New]])</f>
        <v>0</v>
      </c>
      <c r="I82" s="1">
        <f>SUMIFS(T_All[Confirmed],T_All[ID],T_LastData[[#This Row],[ID_New]])</f>
        <v>2</v>
      </c>
      <c r="J82" s="1">
        <f>SUMIFS(T_All[Recovered],T_All[ID],T_LastData[[#This Row],[ID_New]])</f>
        <v>0</v>
      </c>
    </row>
    <row r="83" spans="1:10" x14ac:dyDescent="0.3">
      <c r="A83" s="1" t="s">
        <v>139</v>
      </c>
      <c r="B83" s="1" t="s">
        <v>55</v>
      </c>
      <c r="C83">
        <v>4.5709</v>
      </c>
      <c r="D83">
        <v>-74.297300000000007</v>
      </c>
      <c r="E83" t="s">
        <v>553</v>
      </c>
      <c r="F83" s="1" t="str">
        <f>Date_Selected</f>
        <v>3/13/20</v>
      </c>
      <c r="G83" s="1" t="str">
        <f>T_LastData[[#This Row],[ID]]&amp;"-"&amp;T_LastData[[#This Row],[Date]]</f>
        <v>Colombia--3/13/20</v>
      </c>
      <c r="H83" s="1">
        <f>SUMIFS(T_All[Deaths],T_All[ID],T_LastData[[#This Row],[ID_New]])</f>
        <v>0</v>
      </c>
      <c r="I83" s="1">
        <f>SUMIFS(T_All[Confirmed],T_All[ID],T_LastData[[#This Row],[ID_New]])</f>
        <v>13</v>
      </c>
      <c r="J83" s="1">
        <f>SUMIFS(T_All[Recovered],T_All[ID],T_LastData[[#This Row],[ID_New]])</f>
        <v>0</v>
      </c>
    </row>
    <row r="84" spans="1:10" x14ac:dyDescent="0.3">
      <c r="A84" s="1" t="s">
        <v>140</v>
      </c>
      <c r="B84" s="1" t="s">
        <v>55</v>
      </c>
      <c r="C84">
        <v>9.7489000000000008</v>
      </c>
      <c r="D84">
        <v>-83.753399999999999</v>
      </c>
      <c r="E84" t="s">
        <v>554</v>
      </c>
      <c r="F84" s="1" t="str">
        <f>Date_Selected</f>
        <v>3/13/20</v>
      </c>
      <c r="G84" s="1" t="str">
        <f>T_LastData[[#This Row],[ID]]&amp;"-"&amp;T_LastData[[#This Row],[Date]]</f>
        <v>Costa Rica--3/13/20</v>
      </c>
      <c r="H84" s="1">
        <f>SUMIFS(T_All[Deaths],T_All[ID],T_LastData[[#This Row],[ID_New]])</f>
        <v>0</v>
      </c>
      <c r="I84" s="1">
        <f>SUMIFS(T_All[Confirmed],T_All[ID],T_LastData[[#This Row],[ID_New]])</f>
        <v>23</v>
      </c>
      <c r="J84" s="1">
        <f>SUMIFS(T_All[Recovered],T_All[ID],T_LastData[[#This Row],[ID_New]])</f>
        <v>0</v>
      </c>
    </row>
    <row r="85" spans="1:10" x14ac:dyDescent="0.3">
      <c r="A85" s="1" t="s">
        <v>141</v>
      </c>
      <c r="B85" s="1" t="s">
        <v>55</v>
      </c>
      <c r="C85">
        <v>-9.19</v>
      </c>
      <c r="D85">
        <v>-75.015199999999993</v>
      </c>
      <c r="E85" t="s">
        <v>555</v>
      </c>
      <c r="F85" s="1" t="str">
        <f>Date_Selected</f>
        <v>3/13/20</v>
      </c>
      <c r="G85" s="1" t="str">
        <f>T_LastData[[#This Row],[ID]]&amp;"-"&amp;T_LastData[[#This Row],[Date]]</f>
        <v>Peru--3/13/20</v>
      </c>
      <c r="H85" s="1">
        <f>SUMIFS(T_All[Deaths],T_All[ID],T_LastData[[#This Row],[ID_New]])</f>
        <v>0</v>
      </c>
      <c r="I85" s="1">
        <f>SUMIFS(T_All[Confirmed],T_All[ID],T_LastData[[#This Row],[ID_New]])</f>
        <v>28</v>
      </c>
      <c r="J85" s="1">
        <f>SUMIFS(T_All[Recovered],T_All[ID],T_LastData[[#This Row],[ID_New]])</f>
        <v>0</v>
      </c>
    </row>
    <row r="86" spans="1:10" x14ac:dyDescent="0.3">
      <c r="A86" s="1" t="s">
        <v>142</v>
      </c>
      <c r="B86" s="1" t="s">
        <v>55</v>
      </c>
      <c r="C86">
        <v>44.016500000000001</v>
      </c>
      <c r="D86">
        <v>21.0059</v>
      </c>
      <c r="E86" t="s">
        <v>556</v>
      </c>
      <c r="F86" s="1" t="str">
        <f>Date_Selected</f>
        <v>3/13/20</v>
      </c>
      <c r="G86" s="1" t="str">
        <f>T_LastData[[#This Row],[ID]]&amp;"-"&amp;T_LastData[[#This Row],[Date]]</f>
        <v>Serbia--3/13/20</v>
      </c>
      <c r="H86" s="1">
        <f>SUMIFS(T_All[Deaths],T_All[ID],T_LastData[[#This Row],[ID_New]])</f>
        <v>0</v>
      </c>
      <c r="I86" s="1">
        <f>SUMIFS(T_All[Confirmed],T_All[ID],T_LastData[[#This Row],[ID_New]])</f>
        <v>35</v>
      </c>
      <c r="J86" s="1">
        <f>SUMIFS(T_All[Recovered],T_All[ID],T_LastData[[#This Row],[ID_New]])</f>
        <v>0</v>
      </c>
    </row>
    <row r="87" spans="1:10" x14ac:dyDescent="0.3">
      <c r="A87" s="1" t="s">
        <v>143</v>
      </c>
      <c r="B87" s="1" t="s">
        <v>55</v>
      </c>
      <c r="C87">
        <v>48.668999999999997</v>
      </c>
      <c r="D87">
        <v>19.699000000000002</v>
      </c>
      <c r="E87" t="s">
        <v>557</v>
      </c>
      <c r="F87" s="1" t="str">
        <f>Date_Selected</f>
        <v>3/13/20</v>
      </c>
      <c r="G87" s="1" t="str">
        <f>T_LastData[[#This Row],[ID]]&amp;"-"&amp;T_LastData[[#This Row],[Date]]</f>
        <v>Slovakia--3/13/20</v>
      </c>
      <c r="H87" s="1">
        <f>SUMIFS(T_All[Deaths],T_All[ID],T_LastData[[#This Row],[ID_New]])</f>
        <v>0</v>
      </c>
      <c r="I87" s="1">
        <f>SUMIFS(T_All[Confirmed],T_All[ID],T_LastData[[#This Row],[ID_New]])</f>
        <v>32</v>
      </c>
      <c r="J87" s="1">
        <f>SUMIFS(T_All[Recovered],T_All[ID],T_LastData[[#This Row],[ID_New]])</f>
        <v>0</v>
      </c>
    </row>
    <row r="88" spans="1:10" x14ac:dyDescent="0.3">
      <c r="A88" s="1" t="s">
        <v>144</v>
      </c>
      <c r="B88" s="1" t="s">
        <v>55</v>
      </c>
      <c r="C88">
        <v>8.6195000000000004</v>
      </c>
      <c r="D88">
        <v>0.82479999999999998</v>
      </c>
      <c r="E88" t="s">
        <v>558</v>
      </c>
      <c r="F88" s="1" t="str">
        <f>Date_Selected</f>
        <v>3/13/20</v>
      </c>
      <c r="G88" s="1" t="str">
        <f>T_LastData[[#This Row],[ID]]&amp;"-"&amp;T_LastData[[#This Row],[Date]]</f>
        <v>Togo--3/13/20</v>
      </c>
      <c r="H88" s="1">
        <f>SUMIFS(T_All[Deaths],T_All[ID],T_LastData[[#This Row],[ID_New]])</f>
        <v>0</v>
      </c>
      <c r="I88" s="1">
        <f>SUMIFS(T_All[Confirmed],T_All[ID],T_LastData[[#This Row],[ID_New]])</f>
        <v>1</v>
      </c>
      <c r="J88" s="1">
        <f>SUMIFS(T_All[Recovered],T_All[ID],T_LastData[[#This Row],[ID_New]])</f>
        <v>0</v>
      </c>
    </row>
    <row r="89" spans="1:10" x14ac:dyDescent="0.3">
      <c r="A89" s="1" t="s">
        <v>145</v>
      </c>
      <c r="B89" s="1" t="s">
        <v>55</v>
      </c>
      <c r="C89">
        <v>3.9339</v>
      </c>
      <c r="D89">
        <v>-53.125799999999998</v>
      </c>
      <c r="E89" t="s">
        <v>559</v>
      </c>
      <c r="F89" s="1" t="str">
        <f>Date_Selected</f>
        <v>3/13/20</v>
      </c>
      <c r="G89" s="1" t="str">
        <f>T_LastData[[#This Row],[ID]]&amp;"-"&amp;T_LastData[[#This Row],[Date]]</f>
        <v>French Guiana--3/13/20</v>
      </c>
      <c r="H89" s="1">
        <f>SUMIFS(T_All[Deaths],T_All[ID],T_LastData[[#This Row],[ID_New]])</f>
        <v>0</v>
      </c>
      <c r="I89" s="1">
        <f>SUMIFS(T_All[Confirmed],T_All[ID],T_LastData[[#This Row],[ID_New]])</f>
        <v>5</v>
      </c>
      <c r="J89" s="1">
        <f>SUMIFS(T_All[Recovered],T_All[ID],T_LastData[[#This Row],[ID_New]])</f>
        <v>0</v>
      </c>
    </row>
    <row r="90" spans="1:10" x14ac:dyDescent="0.3">
      <c r="A90" s="1" t="s">
        <v>146</v>
      </c>
      <c r="B90" s="1" t="s">
        <v>55</v>
      </c>
      <c r="C90">
        <v>35.9375</v>
      </c>
      <c r="D90">
        <v>14.375400000000001</v>
      </c>
      <c r="E90" t="s">
        <v>560</v>
      </c>
      <c r="F90" s="1" t="str">
        <f>Date_Selected</f>
        <v>3/13/20</v>
      </c>
      <c r="G90" s="1" t="str">
        <f>T_LastData[[#This Row],[ID]]&amp;"-"&amp;T_LastData[[#This Row],[Date]]</f>
        <v>Malta--3/13/20</v>
      </c>
      <c r="H90" s="1">
        <f>SUMIFS(T_All[Deaths],T_All[ID],T_LastData[[#This Row],[ID_New]])</f>
        <v>0</v>
      </c>
      <c r="I90" s="1">
        <f>SUMIFS(T_All[Confirmed],T_All[ID],T_LastData[[#This Row],[ID_New]])</f>
        <v>12</v>
      </c>
      <c r="J90" s="1">
        <f>SUMIFS(T_All[Recovered],T_All[ID],T_LastData[[#This Row],[ID_New]])</f>
        <v>1</v>
      </c>
    </row>
    <row r="91" spans="1:10" x14ac:dyDescent="0.3">
      <c r="A91" s="1" t="s">
        <v>147</v>
      </c>
      <c r="B91" s="1" t="s">
        <v>55</v>
      </c>
      <c r="C91">
        <v>14.641500000000001</v>
      </c>
      <c r="D91">
        <v>-61.0242</v>
      </c>
      <c r="E91" t="s">
        <v>561</v>
      </c>
      <c r="F91" s="1" t="str">
        <f>Date_Selected</f>
        <v>3/13/20</v>
      </c>
      <c r="G91" s="1" t="str">
        <f>T_LastData[[#This Row],[ID]]&amp;"-"&amp;T_LastData[[#This Row],[Date]]</f>
        <v>Martinique--3/13/20</v>
      </c>
      <c r="H91" s="1">
        <f>SUMIFS(T_All[Deaths],T_All[ID],T_LastData[[#This Row],[ID_New]])</f>
        <v>0</v>
      </c>
      <c r="I91" s="1">
        <f>SUMIFS(T_All[Confirmed],T_All[ID],T_LastData[[#This Row],[ID_New]])</f>
        <v>3</v>
      </c>
      <c r="J91" s="1">
        <f>SUMIFS(T_All[Recovered],T_All[ID],T_LastData[[#This Row],[ID_New]])</f>
        <v>0</v>
      </c>
    </row>
    <row r="92" spans="1:10" x14ac:dyDescent="0.3">
      <c r="A92" s="1" t="s">
        <v>148</v>
      </c>
      <c r="B92" s="1" t="s">
        <v>55</v>
      </c>
      <c r="C92">
        <v>42.733899999999998</v>
      </c>
      <c r="D92">
        <v>25.485800000000001</v>
      </c>
      <c r="E92" t="s">
        <v>562</v>
      </c>
      <c r="F92" s="1" t="str">
        <f>Date_Selected</f>
        <v>3/13/20</v>
      </c>
      <c r="G92" s="1" t="str">
        <f>T_LastData[[#This Row],[ID]]&amp;"-"&amp;T_LastData[[#This Row],[Date]]</f>
        <v>Bulgaria--3/13/20</v>
      </c>
      <c r="H92" s="1">
        <f>SUMIFS(T_All[Deaths],T_All[ID],T_LastData[[#This Row],[ID_New]])</f>
        <v>1</v>
      </c>
      <c r="I92" s="1">
        <f>SUMIFS(T_All[Confirmed],T_All[ID],T_LastData[[#This Row],[ID_New]])</f>
        <v>23</v>
      </c>
      <c r="J92" s="1">
        <f>SUMIFS(T_All[Recovered],T_All[ID],T_LastData[[#This Row],[ID_New]])</f>
        <v>0</v>
      </c>
    </row>
    <row r="93" spans="1:10" x14ac:dyDescent="0.3">
      <c r="A93" s="1" t="s">
        <v>149</v>
      </c>
      <c r="B93" s="1" t="s">
        <v>55</v>
      </c>
      <c r="C93">
        <v>3.2027999999999999</v>
      </c>
      <c r="D93">
        <v>73.220699999999994</v>
      </c>
      <c r="E93" t="s">
        <v>563</v>
      </c>
      <c r="F93" s="1" t="str">
        <f>Date_Selected</f>
        <v>3/13/20</v>
      </c>
      <c r="G93" s="1" t="str">
        <f>T_LastData[[#This Row],[ID]]&amp;"-"&amp;T_LastData[[#This Row],[Date]]</f>
        <v>Maldives--3/13/20</v>
      </c>
      <c r="H93" s="1">
        <f>SUMIFS(T_All[Deaths],T_All[ID],T_LastData[[#This Row],[ID_New]])</f>
        <v>0</v>
      </c>
      <c r="I93" s="1">
        <f>SUMIFS(T_All[Confirmed],T_All[ID],T_LastData[[#This Row],[ID_New]])</f>
        <v>9</v>
      </c>
      <c r="J93" s="1">
        <f>SUMIFS(T_All[Recovered],T_All[ID],T_LastData[[#This Row],[ID_New]])</f>
        <v>0</v>
      </c>
    </row>
    <row r="94" spans="1:10" x14ac:dyDescent="0.3">
      <c r="A94" s="1" t="s">
        <v>150</v>
      </c>
      <c r="B94" s="1" t="s">
        <v>55</v>
      </c>
      <c r="C94">
        <v>23.684999999999999</v>
      </c>
      <c r="D94">
        <v>90.356300000000005</v>
      </c>
      <c r="E94" t="s">
        <v>564</v>
      </c>
      <c r="F94" s="1" t="str">
        <f>Date_Selected</f>
        <v>3/13/20</v>
      </c>
      <c r="G94" s="1" t="str">
        <f>T_LastData[[#This Row],[ID]]&amp;"-"&amp;T_LastData[[#This Row],[Date]]</f>
        <v>Bangladesh--3/13/20</v>
      </c>
      <c r="H94" s="1">
        <f>SUMIFS(T_All[Deaths],T_All[ID],T_LastData[[#This Row],[ID_New]])</f>
        <v>0</v>
      </c>
      <c r="I94" s="1">
        <f>SUMIFS(T_All[Confirmed],T_All[ID],T_LastData[[#This Row],[ID_New]])</f>
        <v>3</v>
      </c>
      <c r="J94" s="1">
        <f>SUMIFS(T_All[Recovered],T_All[ID],T_LastData[[#This Row],[ID_New]])</f>
        <v>0</v>
      </c>
    </row>
    <row r="95" spans="1:10" x14ac:dyDescent="0.3">
      <c r="A95" s="1" t="s">
        <v>151</v>
      </c>
      <c r="B95" s="1" t="s">
        <v>55</v>
      </c>
      <c r="C95">
        <v>-23.442499999999999</v>
      </c>
      <c r="D95">
        <v>-58.443800000000003</v>
      </c>
      <c r="E95" t="s">
        <v>565</v>
      </c>
      <c r="F95" s="1" t="str">
        <f>Date_Selected</f>
        <v>3/13/20</v>
      </c>
      <c r="G95" s="1" t="str">
        <f>T_LastData[[#This Row],[ID]]&amp;"-"&amp;T_LastData[[#This Row],[Date]]</f>
        <v>Paraguay--3/13/20</v>
      </c>
      <c r="H95" s="1">
        <f>SUMIFS(T_All[Deaths],T_All[ID],T_LastData[[#This Row],[ID_New]])</f>
        <v>0</v>
      </c>
      <c r="I95" s="1">
        <f>SUMIFS(T_All[Confirmed],T_All[ID],T_LastData[[#This Row],[ID_New]])</f>
        <v>6</v>
      </c>
      <c r="J95" s="1">
        <f>SUMIFS(T_All[Recovered],T_All[ID],T_LastData[[#This Row],[ID_New]])</f>
        <v>0</v>
      </c>
    </row>
    <row r="96" spans="1:10" x14ac:dyDescent="0.3">
      <c r="A96" s="1" t="s">
        <v>62</v>
      </c>
      <c r="B96" s="1" t="s">
        <v>152</v>
      </c>
      <c r="C96">
        <v>51.253799999999998</v>
      </c>
      <c r="D96">
        <v>-85.3232</v>
      </c>
      <c r="E96" t="s">
        <v>566</v>
      </c>
      <c r="F96" s="1" t="str">
        <f>Date_Selected</f>
        <v>3/13/20</v>
      </c>
      <c r="G96" s="1" t="str">
        <f>T_LastData[[#This Row],[ID]]&amp;"-"&amp;T_LastData[[#This Row],[Date]]</f>
        <v>Canada-Ontario-3/13/20</v>
      </c>
      <c r="H96" s="1">
        <f>SUMIFS(T_All[Deaths],T_All[ID],T_LastData[[#This Row],[ID_New]])</f>
        <v>0</v>
      </c>
      <c r="I96" s="1">
        <f>SUMIFS(T_All[Confirmed],T_All[ID],T_LastData[[#This Row],[ID_New]])</f>
        <v>74</v>
      </c>
      <c r="J96" s="1">
        <f>SUMIFS(T_All[Recovered],T_All[ID],T_LastData[[#This Row],[ID_New]])</f>
        <v>4</v>
      </c>
    </row>
    <row r="97" spans="1:10" x14ac:dyDescent="0.3">
      <c r="A97" s="1" t="s">
        <v>62</v>
      </c>
      <c r="B97" s="1" t="s">
        <v>153</v>
      </c>
      <c r="C97">
        <v>53.933300000000003</v>
      </c>
      <c r="D97">
        <v>-116.5765</v>
      </c>
      <c r="E97" t="s">
        <v>567</v>
      </c>
      <c r="F97" s="1" t="str">
        <f>Date_Selected</f>
        <v>3/13/20</v>
      </c>
      <c r="G97" s="1" t="str">
        <f>T_LastData[[#This Row],[ID]]&amp;"-"&amp;T_LastData[[#This Row],[Date]]</f>
        <v>Canada-Alberta-3/13/20</v>
      </c>
      <c r="H97" s="1">
        <f>SUMIFS(T_All[Deaths],T_All[ID],T_LastData[[#This Row],[ID_New]])</f>
        <v>0</v>
      </c>
      <c r="I97" s="1">
        <f>SUMIFS(T_All[Confirmed],T_All[ID],T_LastData[[#This Row],[ID_New]])</f>
        <v>29</v>
      </c>
      <c r="J97" s="1">
        <f>SUMIFS(T_All[Recovered],T_All[ID],T_LastData[[#This Row],[ID_New]])</f>
        <v>0</v>
      </c>
    </row>
    <row r="98" spans="1:10" x14ac:dyDescent="0.3">
      <c r="A98" s="1" t="s">
        <v>62</v>
      </c>
      <c r="B98" s="1" t="s">
        <v>154</v>
      </c>
      <c r="C98">
        <v>52.939900000000002</v>
      </c>
      <c r="D98">
        <v>-73.549099999999996</v>
      </c>
      <c r="E98" t="s">
        <v>568</v>
      </c>
      <c r="F98" s="1" t="str">
        <f>Date_Selected</f>
        <v>3/13/20</v>
      </c>
      <c r="G98" s="1" t="str">
        <f>T_LastData[[#This Row],[ID]]&amp;"-"&amp;T_LastData[[#This Row],[Date]]</f>
        <v>Canada-Quebec-3/13/20</v>
      </c>
      <c r="H98" s="1">
        <f>SUMIFS(T_All[Deaths],T_All[ID],T_LastData[[#This Row],[ID_New]])</f>
        <v>0</v>
      </c>
      <c r="I98" s="1">
        <f>SUMIFS(T_All[Confirmed],T_All[ID],T_LastData[[#This Row],[ID_New]])</f>
        <v>17</v>
      </c>
      <c r="J98" s="1">
        <f>SUMIFS(T_All[Recovered],T_All[ID],T_LastData[[#This Row],[ID_New]])</f>
        <v>0</v>
      </c>
    </row>
    <row r="99" spans="1:10" x14ac:dyDescent="0.3">
      <c r="A99" s="1" t="s">
        <v>155</v>
      </c>
      <c r="B99" s="1" t="s">
        <v>55</v>
      </c>
      <c r="C99">
        <v>41.153300000000002</v>
      </c>
      <c r="D99">
        <v>20.168299999999999</v>
      </c>
      <c r="E99" t="s">
        <v>569</v>
      </c>
      <c r="F99" s="1" t="str">
        <f>Date_Selected</f>
        <v>3/13/20</v>
      </c>
      <c r="G99" s="1" t="str">
        <f>T_LastData[[#This Row],[ID]]&amp;"-"&amp;T_LastData[[#This Row],[Date]]</f>
        <v>Albania--3/13/20</v>
      </c>
      <c r="H99" s="1">
        <f>SUMIFS(T_All[Deaths],T_All[ID],T_LastData[[#This Row],[ID_New]])</f>
        <v>1</v>
      </c>
      <c r="I99" s="1">
        <f>SUMIFS(T_All[Confirmed],T_All[ID],T_LastData[[#This Row],[ID_New]])</f>
        <v>33</v>
      </c>
      <c r="J99" s="1">
        <f>SUMIFS(T_All[Recovered],T_All[ID],T_LastData[[#This Row],[ID_New]])</f>
        <v>0</v>
      </c>
    </row>
    <row r="100" spans="1:10" x14ac:dyDescent="0.3">
      <c r="A100" s="1" t="s">
        <v>156</v>
      </c>
      <c r="B100" s="1" t="s">
        <v>55</v>
      </c>
      <c r="C100">
        <v>35.126399999999997</v>
      </c>
      <c r="D100">
        <v>33.429900000000004</v>
      </c>
      <c r="E100" t="s">
        <v>570</v>
      </c>
      <c r="F100" s="1" t="str">
        <f>Date_Selected</f>
        <v>3/13/20</v>
      </c>
      <c r="G100" s="1" t="str">
        <f>T_LastData[[#This Row],[ID]]&amp;"-"&amp;T_LastData[[#This Row],[Date]]</f>
        <v>Cyprus--3/13/20</v>
      </c>
      <c r="H100" s="1">
        <f>SUMIFS(T_All[Deaths],T_All[ID],T_LastData[[#This Row],[ID_New]])</f>
        <v>0</v>
      </c>
      <c r="I100" s="1">
        <f>SUMIFS(T_All[Confirmed],T_All[ID],T_LastData[[#This Row],[ID_New]])</f>
        <v>14</v>
      </c>
      <c r="J100" s="1">
        <f>SUMIFS(T_All[Recovered],T_All[ID],T_LastData[[#This Row],[ID_New]])</f>
        <v>0</v>
      </c>
    </row>
    <row r="101" spans="1:10" x14ac:dyDescent="0.3">
      <c r="A101" s="1" t="s">
        <v>157</v>
      </c>
      <c r="B101" s="1" t="s">
        <v>55</v>
      </c>
      <c r="C101">
        <v>4.5353000000000003</v>
      </c>
      <c r="D101">
        <v>114.7277</v>
      </c>
      <c r="E101" t="s">
        <v>571</v>
      </c>
      <c r="F101" s="1" t="str">
        <f>Date_Selected</f>
        <v>3/13/20</v>
      </c>
      <c r="G101" s="1" t="str">
        <f>T_LastData[[#This Row],[ID]]&amp;"-"&amp;T_LastData[[#This Row],[Date]]</f>
        <v>Brunei--3/13/20</v>
      </c>
      <c r="H101" s="1">
        <f>SUMIFS(T_All[Deaths],T_All[ID],T_LastData[[#This Row],[ID_New]])</f>
        <v>0</v>
      </c>
      <c r="I101" s="1">
        <f>SUMIFS(T_All[Confirmed],T_All[ID],T_LastData[[#This Row],[ID_New]])</f>
        <v>37</v>
      </c>
      <c r="J101" s="1">
        <f>SUMIFS(T_All[Recovered],T_All[ID],T_LastData[[#This Row],[ID_New]])</f>
        <v>0</v>
      </c>
    </row>
    <row r="102" spans="1:10" x14ac:dyDescent="0.3">
      <c r="A102" s="1" t="s">
        <v>159</v>
      </c>
      <c r="B102" s="1" t="s">
        <v>158</v>
      </c>
      <c r="C102">
        <v>47.4009</v>
      </c>
      <c r="D102">
        <v>-121.4905</v>
      </c>
      <c r="E102" t="s">
        <v>572</v>
      </c>
      <c r="F102" s="1" t="str">
        <f>Date_Selected</f>
        <v>3/13/20</v>
      </c>
      <c r="G102" s="1" t="str">
        <f>T_LastData[[#This Row],[ID]]&amp;"-"&amp;T_LastData[[#This Row],[Date]]</f>
        <v>US-Washington-3/13/20</v>
      </c>
      <c r="H102" s="1">
        <f>SUMIFS(T_All[Deaths],T_All[ID],T_LastData[[#This Row],[ID_New]])</f>
        <v>37</v>
      </c>
      <c r="I102" s="1">
        <f>SUMIFS(T_All[Confirmed],T_All[ID],T_LastData[[#This Row],[ID_New]])</f>
        <v>568</v>
      </c>
      <c r="J102" s="1">
        <f>SUMIFS(T_All[Recovered],T_All[ID],T_LastData[[#This Row],[ID_New]])</f>
        <v>1</v>
      </c>
    </row>
    <row r="103" spans="1:10" x14ac:dyDescent="0.3">
      <c r="A103" s="1" t="s">
        <v>159</v>
      </c>
      <c r="B103" s="1" t="s">
        <v>160</v>
      </c>
      <c r="C103">
        <v>42.165700000000001</v>
      </c>
      <c r="D103">
        <v>-74.948099999999997</v>
      </c>
      <c r="E103" t="s">
        <v>573</v>
      </c>
      <c r="F103" s="1" t="str">
        <f>Date_Selected</f>
        <v>3/13/20</v>
      </c>
      <c r="G103" s="1" t="str">
        <f>T_LastData[[#This Row],[ID]]&amp;"-"&amp;T_LastData[[#This Row],[Date]]</f>
        <v>US-New York-3/13/20</v>
      </c>
      <c r="H103" s="1">
        <f>SUMIFS(T_All[Deaths],T_All[ID],T_LastData[[#This Row],[ID_New]])</f>
        <v>0</v>
      </c>
      <c r="I103" s="1">
        <f>SUMIFS(T_All[Confirmed],T_All[ID],T_LastData[[#This Row],[ID_New]])</f>
        <v>421</v>
      </c>
      <c r="J103" s="1">
        <f>SUMIFS(T_All[Recovered],T_All[ID],T_LastData[[#This Row],[ID_New]])</f>
        <v>0</v>
      </c>
    </row>
    <row r="104" spans="1:10" x14ac:dyDescent="0.3">
      <c r="A104" s="1" t="s">
        <v>159</v>
      </c>
      <c r="B104" s="1" t="s">
        <v>161</v>
      </c>
      <c r="C104">
        <v>36.116199999999999</v>
      </c>
      <c r="D104">
        <v>-119.6816</v>
      </c>
      <c r="E104" t="s">
        <v>574</v>
      </c>
      <c r="F104" s="1" t="str">
        <f>Date_Selected</f>
        <v>3/13/20</v>
      </c>
      <c r="G104" s="1" t="str">
        <f>T_LastData[[#This Row],[ID]]&amp;"-"&amp;T_LastData[[#This Row],[Date]]</f>
        <v>US-California-3/13/20</v>
      </c>
      <c r="H104" s="1">
        <f>SUMIFS(T_All[Deaths],T_All[ID],T_LastData[[#This Row],[ID_New]])</f>
        <v>4</v>
      </c>
      <c r="I104" s="1">
        <f>SUMIFS(T_All[Confirmed],T_All[ID],T_LastData[[#This Row],[ID_New]])</f>
        <v>282</v>
      </c>
      <c r="J104" s="1">
        <f>SUMIFS(T_All[Recovered],T_All[ID],T_LastData[[#This Row],[ID_New]])</f>
        <v>6</v>
      </c>
    </row>
    <row r="105" spans="1:10" x14ac:dyDescent="0.3">
      <c r="A105" s="1" t="s">
        <v>159</v>
      </c>
      <c r="B105" s="1" t="s">
        <v>162</v>
      </c>
      <c r="C105">
        <v>42.230200000000004</v>
      </c>
      <c r="D105">
        <v>-71.530100000000004</v>
      </c>
      <c r="E105" t="s">
        <v>575</v>
      </c>
      <c r="F105" s="1" t="str">
        <f>Date_Selected</f>
        <v>3/13/20</v>
      </c>
      <c r="G105" s="1" t="str">
        <f>T_LastData[[#This Row],[ID]]&amp;"-"&amp;T_LastData[[#This Row],[Date]]</f>
        <v>US-Massachusetts-3/13/20</v>
      </c>
      <c r="H105" s="1">
        <f>SUMIFS(T_All[Deaths],T_All[ID],T_LastData[[#This Row],[ID_New]])</f>
        <v>0</v>
      </c>
      <c r="I105" s="1">
        <f>SUMIFS(T_All[Confirmed],T_All[ID],T_LastData[[#This Row],[ID_New]])</f>
        <v>123</v>
      </c>
      <c r="J105" s="1">
        <f>SUMIFS(T_All[Recovered],T_All[ID],T_LastData[[#This Row],[ID_New]])</f>
        <v>1</v>
      </c>
    </row>
    <row r="106" spans="1:10" x14ac:dyDescent="0.3">
      <c r="A106" s="1" t="s">
        <v>159</v>
      </c>
      <c r="B106" s="1" t="s">
        <v>163</v>
      </c>
      <c r="C106">
        <v>35.4437</v>
      </c>
      <c r="D106">
        <v>139.63800000000001</v>
      </c>
      <c r="E106" t="s">
        <v>576</v>
      </c>
      <c r="F106" s="1" t="str">
        <f>Date_Selected</f>
        <v>3/13/20</v>
      </c>
      <c r="G106" s="1" t="str">
        <f>T_LastData[[#This Row],[ID]]&amp;"-"&amp;T_LastData[[#This Row],[Date]]</f>
        <v>US-Diamond Princess-3/13/20</v>
      </c>
      <c r="H106" s="1">
        <f>SUMIFS(T_All[Deaths],T_All[ID],T_LastData[[#This Row],[ID_New]])</f>
        <v>0</v>
      </c>
      <c r="I106" s="1">
        <f>SUMIFS(T_All[Confirmed],T_All[ID],T_LastData[[#This Row],[ID_New]])</f>
        <v>46</v>
      </c>
      <c r="J106" s="1">
        <f>SUMIFS(T_All[Recovered],T_All[ID],T_LastData[[#This Row],[ID_New]])</f>
        <v>0</v>
      </c>
    </row>
    <row r="107" spans="1:10" x14ac:dyDescent="0.3">
      <c r="A107" s="1" t="s">
        <v>159</v>
      </c>
      <c r="B107" s="1" t="s">
        <v>164</v>
      </c>
      <c r="C107">
        <v>37.648899999999998</v>
      </c>
      <c r="D107">
        <v>-122.66549999999999</v>
      </c>
      <c r="E107" t="s">
        <v>577</v>
      </c>
      <c r="F107" s="1" t="str">
        <f>Date_Selected</f>
        <v>3/13/20</v>
      </c>
      <c r="G107" s="1" t="str">
        <f>T_LastData[[#This Row],[ID]]&amp;"-"&amp;T_LastData[[#This Row],[Date]]</f>
        <v>US-Grand Princess-3/13/20</v>
      </c>
      <c r="H107" s="1">
        <f>SUMIFS(T_All[Deaths],T_All[ID],T_LastData[[#This Row],[ID_New]])</f>
        <v>0</v>
      </c>
      <c r="I107" s="1">
        <f>SUMIFS(T_All[Confirmed],T_All[ID],T_LastData[[#This Row],[ID_New]])</f>
        <v>21</v>
      </c>
      <c r="J107" s="1">
        <f>SUMIFS(T_All[Recovered],T_All[ID],T_LastData[[#This Row],[ID_New]])</f>
        <v>0</v>
      </c>
    </row>
    <row r="108" spans="1:10" x14ac:dyDescent="0.3">
      <c r="A108" s="1" t="s">
        <v>159</v>
      </c>
      <c r="B108" s="1" t="s">
        <v>94</v>
      </c>
      <c r="C108">
        <v>33.040599999999998</v>
      </c>
      <c r="D108">
        <v>-83.643100000000004</v>
      </c>
      <c r="E108" t="s">
        <v>578</v>
      </c>
      <c r="F108" s="1" t="str">
        <f>Date_Selected</f>
        <v>3/13/20</v>
      </c>
      <c r="G108" s="1" t="str">
        <f>T_LastData[[#This Row],[ID]]&amp;"-"&amp;T_LastData[[#This Row],[Date]]</f>
        <v>US-Georgia-3/13/20</v>
      </c>
      <c r="H108" s="1">
        <f>SUMIFS(T_All[Deaths],T_All[ID],T_LastData[[#This Row],[ID_New]])</f>
        <v>1</v>
      </c>
      <c r="I108" s="1">
        <f>SUMIFS(T_All[Confirmed],T_All[ID],T_LastData[[#This Row],[ID_New]])</f>
        <v>42</v>
      </c>
      <c r="J108" s="1">
        <f>SUMIFS(T_All[Recovered],T_All[ID],T_LastData[[#This Row],[ID_New]])</f>
        <v>0</v>
      </c>
    </row>
    <row r="109" spans="1:10" x14ac:dyDescent="0.3">
      <c r="A109" s="1" t="s">
        <v>159</v>
      </c>
      <c r="B109" s="1" t="s">
        <v>165</v>
      </c>
      <c r="C109">
        <v>39.059800000000003</v>
      </c>
      <c r="D109">
        <v>-105.3111</v>
      </c>
      <c r="E109" t="s">
        <v>579</v>
      </c>
      <c r="F109" s="1" t="str">
        <f>Date_Selected</f>
        <v>3/13/20</v>
      </c>
      <c r="G109" s="1" t="str">
        <f>T_LastData[[#This Row],[ID]]&amp;"-"&amp;T_LastData[[#This Row],[Date]]</f>
        <v>US-Colorado-3/13/20</v>
      </c>
      <c r="H109" s="1">
        <f>SUMIFS(T_All[Deaths],T_All[ID],T_LastData[[#This Row],[ID_New]])</f>
        <v>0</v>
      </c>
      <c r="I109" s="1">
        <f>SUMIFS(T_All[Confirmed],T_All[ID],T_LastData[[#This Row],[ID_New]])</f>
        <v>49</v>
      </c>
      <c r="J109" s="1">
        <f>SUMIFS(T_All[Recovered],T_All[ID],T_LastData[[#This Row],[ID_New]])</f>
        <v>0</v>
      </c>
    </row>
    <row r="110" spans="1:10" x14ac:dyDescent="0.3">
      <c r="A110" s="1" t="s">
        <v>159</v>
      </c>
      <c r="B110" s="1" t="s">
        <v>166</v>
      </c>
      <c r="C110">
        <v>27.766300000000001</v>
      </c>
      <c r="D110">
        <v>-81.686800000000005</v>
      </c>
      <c r="E110" t="s">
        <v>580</v>
      </c>
      <c r="F110" s="1" t="str">
        <f>Date_Selected</f>
        <v>3/13/20</v>
      </c>
      <c r="G110" s="1" t="str">
        <f>T_LastData[[#This Row],[ID]]&amp;"-"&amp;T_LastData[[#This Row],[Date]]</f>
        <v>US-Florida-3/13/20</v>
      </c>
      <c r="H110" s="1">
        <f>SUMIFS(T_All[Deaths],T_All[ID],T_LastData[[#This Row],[ID_New]])</f>
        <v>2</v>
      </c>
      <c r="I110" s="1">
        <f>SUMIFS(T_All[Confirmed],T_All[ID],T_LastData[[#This Row],[ID_New]])</f>
        <v>50</v>
      </c>
      <c r="J110" s="1">
        <f>SUMIFS(T_All[Recovered],T_All[ID],T_LastData[[#This Row],[ID_New]])</f>
        <v>0</v>
      </c>
    </row>
    <row r="111" spans="1:10" x14ac:dyDescent="0.3">
      <c r="A111" s="1" t="s">
        <v>159</v>
      </c>
      <c r="B111" s="1" t="s">
        <v>167</v>
      </c>
      <c r="C111">
        <v>40.298900000000003</v>
      </c>
      <c r="D111">
        <v>-74.521000000000001</v>
      </c>
      <c r="E111" t="s">
        <v>581</v>
      </c>
      <c r="F111" s="1" t="str">
        <f>Date_Selected</f>
        <v>3/13/20</v>
      </c>
      <c r="G111" s="1" t="str">
        <f>T_LastData[[#This Row],[ID]]&amp;"-"&amp;T_LastData[[#This Row],[Date]]</f>
        <v>US-New Jersey-3/13/20</v>
      </c>
      <c r="H111" s="1">
        <f>SUMIFS(T_All[Deaths],T_All[ID],T_LastData[[#This Row],[ID_New]])</f>
        <v>1</v>
      </c>
      <c r="I111" s="1">
        <f>SUMIFS(T_All[Confirmed],T_All[ID],T_LastData[[#This Row],[ID_New]])</f>
        <v>29</v>
      </c>
      <c r="J111" s="1">
        <f>SUMIFS(T_All[Recovered],T_All[ID],T_LastData[[#This Row],[ID_New]])</f>
        <v>0</v>
      </c>
    </row>
    <row r="112" spans="1:10" x14ac:dyDescent="0.3">
      <c r="A112" s="1" t="s">
        <v>159</v>
      </c>
      <c r="B112" s="1" t="s">
        <v>168</v>
      </c>
      <c r="C112">
        <v>44.572000000000003</v>
      </c>
      <c r="D112">
        <v>-122.07089999999999</v>
      </c>
      <c r="E112" t="s">
        <v>582</v>
      </c>
      <c r="F112" s="1" t="str">
        <f>Date_Selected</f>
        <v>3/13/20</v>
      </c>
      <c r="G112" s="1" t="str">
        <f>T_LastData[[#This Row],[ID]]&amp;"-"&amp;T_LastData[[#This Row],[Date]]</f>
        <v>US-Oregon-3/13/20</v>
      </c>
      <c r="H112" s="1">
        <f>SUMIFS(T_All[Deaths],T_All[ID],T_LastData[[#This Row],[ID_New]])</f>
        <v>0</v>
      </c>
      <c r="I112" s="1">
        <f>SUMIFS(T_All[Confirmed],T_All[ID],T_LastData[[#This Row],[ID_New]])</f>
        <v>30</v>
      </c>
      <c r="J112" s="1">
        <f>SUMIFS(T_All[Recovered],T_All[ID],T_LastData[[#This Row],[ID_New]])</f>
        <v>0</v>
      </c>
    </row>
    <row r="113" spans="1:10" x14ac:dyDescent="0.3">
      <c r="A113" s="1" t="s">
        <v>159</v>
      </c>
      <c r="B113" s="1" t="s">
        <v>169</v>
      </c>
      <c r="C113">
        <v>31.054500000000001</v>
      </c>
      <c r="D113">
        <v>-97.563500000000005</v>
      </c>
      <c r="E113" t="s">
        <v>583</v>
      </c>
      <c r="F113" s="1" t="str">
        <f>Date_Selected</f>
        <v>3/13/20</v>
      </c>
      <c r="G113" s="1" t="str">
        <f>T_LastData[[#This Row],[ID]]&amp;"-"&amp;T_LastData[[#This Row],[Date]]</f>
        <v>US-Texas-3/13/20</v>
      </c>
      <c r="H113" s="1">
        <f>SUMIFS(T_All[Deaths],T_All[ID],T_LastData[[#This Row],[ID_New]])</f>
        <v>0</v>
      </c>
      <c r="I113" s="1">
        <f>SUMIFS(T_All[Confirmed],T_All[ID],T_LastData[[#This Row],[ID_New]])</f>
        <v>43</v>
      </c>
      <c r="J113" s="1">
        <f>SUMIFS(T_All[Recovered],T_All[ID],T_LastData[[#This Row],[ID_New]])</f>
        <v>0</v>
      </c>
    </row>
    <row r="114" spans="1:10" x14ac:dyDescent="0.3">
      <c r="A114" s="1" t="s">
        <v>159</v>
      </c>
      <c r="B114" s="1" t="s">
        <v>170</v>
      </c>
      <c r="C114">
        <v>40.349499999999999</v>
      </c>
      <c r="D114">
        <v>-88.986099999999993</v>
      </c>
      <c r="E114" t="s">
        <v>584</v>
      </c>
      <c r="F114" s="1" t="str">
        <f>Date_Selected</f>
        <v>3/13/20</v>
      </c>
      <c r="G114" s="1" t="str">
        <f>T_LastData[[#This Row],[ID]]&amp;"-"&amp;T_LastData[[#This Row],[Date]]</f>
        <v>US-Illinois-3/13/20</v>
      </c>
      <c r="H114" s="1">
        <f>SUMIFS(T_All[Deaths],T_All[ID],T_LastData[[#This Row],[ID_New]])</f>
        <v>0</v>
      </c>
      <c r="I114" s="1">
        <f>SUMIFS(T_All[Confirmed],T_All[ID],T_LastData[[#This Row],[ID_New]])</f>
        <v>46</v>
      </c>
      <c r="J114" s="1">
        <f>SUMIFS(T_All[Recovered],T_All[ID],T_LastData[[#This Row],[ID_New]])</f>
        <v>2</v>
      </c>
    </row>
    <row r="115" spans="1:10" x14ac:dyDescent="0.3">
      <c r="A115" s="1" t="s">
        <v>159</v>
      </c>
      <c r="B115" s="1" t="s">
        <v>171</v>
      </c>
      <c r="C115">
        <v>40.590800000000002</v>
      </c>
      <c r="D115">
        <v>-77.209800000000001</v>
      </c>
      <c r="E115" t="s">
        <v>585</v>
      </c>
      <c r="F115" s="1" t="str">
        <f>Date_Selected</f>
        <v>3/13/20</v>
      </c>
      <c r="G115" s="1" t="str">
        <f>T_LastData[[#This Row],[ID]]&amp;"-"&amp;T_LastData[[#This Row],[Date]]</f>
        <v>US-Pennsylvania-3/13/20</v>
      </c>
      <c r="H115" s="1">
        <f>SUMIFS(T_All[Deaths],T_All[ID],T_LastData[[#This Row],[ID_New]])</f>
        <v>0</v>
      </c>
      <c r="I115" s="1">
        <f>SUMIFS(T_All[Confirmed],T_All[ID],T_LastData[[#This Row],[ID_New]])</f>
        <v>41</v>
      </c>
      <c r="J115" s="1">
        <f>SUMIFS(T_All[Recovered],T_All[ID],T_LastData[[#This Row],[ID_New]])</f>
        <v>0</v>
      </c>
    </row>
    <row r="116" spans="1:10" x14ac:dyDescent="0.3">
      <c r="A116" s="1" t="s">
        <v>159</v>
      </c>
      <c r="B116" s="1" t="s">
        <v>172</v>
      </c>
      <c r="C116">
        <v>42.011499999999998</v>
      </c>
      <c r="D116">
        <v>-93.210499999999996</v>
      </c>
      <c r="E116" t="s">
        <v>586</v>
      </c>
      <c r="F116" s="1" t="str">
        <f>Date_Selected</f>
        <v>3/13/20</v>
      </c>
      <c r="G116" s="1" t="str">
        <f>T_LastData[[#This Row],[ID]]&amp;"-"&amp;T_LastData[[#This Row],[Date]]</f>
        <v>US-Iowa-3/13/20</v>
      </c>
      <c r="H116" s="1">
        <f>SUMIFS(T_All[Deaths],T_All[ID],T_LastData[[#This Row],[ID_New]])</f>
        <v>0</v>
      </c>
      <c r="I116" s="1">
        <f>SUMIFS(T_All[Confirmed],T_All[ID],T_LastData[[#This Row],[ID_New]])</f>
        <v>17</v>
      </c>
      <c r="J116" s="1">
        <f>SUMIFS(T_All[Recovered],T_All[ID],T_LastData[[#This Row],[ID_New]])</f>
        <v>0</v>
      </c>
    </row>
    <row r="117" spans="1:10" x14ac:dyDescent="0.3">
      <c r="A117" s="1" t="s">
        <v>159</v>
      </c>
      <c r="B117" s="1" t="s">
        <v>173</v>
      </c>
      <c r="C117">
        <v>39.063899999999997</v>
      </c>
      <c r="D117">
        <v>-76.802099999999996</v>
      </c>
      <c r="E117" t="s">
        <v>587</v>
      </c>
      <c r="F117" s="1" t="str">
        <f>Date_Selected</f>
        <v>3/13/20</v>
      </c>
      <c r="G117" s="1" t="str">
        <f>T_LastData[[#This Row],[ID]]&amp;"-"&amp;T_LastData[[#This Row],[Date]]</f>
        <v>US-Maryland-3/13/20</v>
      </c>
      <c r="H117" s="1">
        <f>SUMIFS(T_All[Deaths],T_All[ID],T_LastData[[#This Row],[ID_New]])</f>
        <v>0</v>
      </c>
      <c r="I117" s="1">
        <f>SUMIFS(T_All[Confirmed],T_All[ID],T_LastData[[#This Row],[ID_New]])</f>
        <v>18</v>
      </c>
      <c r="J117" s="1">
        <f>SUMIFS(T_All[Recovered],T_All[ID],T_LastData[[#This Row],[ID_New]])</f>
        <v>0</v>
      </c>
    </row>
    <row r="118" spans="1:10" x14ac:dyDescent="0.3">
      <c r="A118" s="1" t="s">
        <v>159</v>
      </c>
      <c r="B118" s="1" t="s">
        <v>174</v>
      </c>
      <c r="C118">
        <v>35.630099999999999</v>
      </c>
      <c r="D118">
        <v>-79.806399999999996</v>
      </c>
      <c r="E118" t="s">
        <v>588</v>
      </c>
      <c r="F118" s="1" t="str">
        <f>Date_Selected</f>
        <v>3/13/20</v>
      </c>
      <c r="G118" s="1" t="str">
        <f>T_LastData[[#This Row],[ID]]&amp;"-"&amp;T_LastData[[#This Row],[Date]]</f>
        <v>US-North Carolina-3/13/20</v>
      </c>
      <c r="H118" s="1">
        <f>SUMIFS(T_All[Deaths],T_All[ID],T_LastData[[#This Row],[ID_New]])</f>
        <v>0</v>
      </c>
      <c r="I118" s="1">
        <f>SUMIFS(T_All[Confirmed],T_All[ID],T_LastData[[#This Row],[ID_New]])</f>
        <v>17</v>
      </c>
      <c r="J118" s="1">
        <f>SUMIFS(T_All[Recovered],T_All[ID],T_LastData[[#This Row],[ID_New]])</f>
        <v>0</v>
      </c>
    </row>
    <row r="119" spans="1:10" x14ac:dyDescent="0.3">
      <c r="A119" s="1" t="s">
        <v>159</v>
      </c>
      <c r="B119" s="1" t="s">
        <v>175</v>
      </c>
      <c r="C119">
        <v>33.856900000000003</v>
      </c>
      <c r="D119">
        <v>-80.944999999999993</v>
      </c>
      <c r="E119" t="s">
        <v>589</v>
      </c>
      <c r="F119" s="1" t="str">
        <f>Date_Selected</f>
        <v>3/13/20</v>
      </c>
      <c r="G119" s="1" t="str">
        <f>T_LastData[[#This Row],[ID]]&amp;"-"&amp;T_LastData[[#This Row],[Date]]</f>
        <v>US-South Carolina-3/13/20</v>
      </c>
      <c r="H119" s="1">
        <f>SUMIFS(T_All[Deaths],T_All[ID],T_LastData[[#This Row],[ID_New]])</f>
        <v>0</v>
      </c>
      <c r="I119" s="1">
        <f>SUMIFS(T_All[Confirmed],T_All[ID],T_LastData[[#This Row],[ID_New]])</f>
        <v>13</v>
      </c>
      <c r="J119" s="1">
        <f>SUMIFS(T_All[Recovered],T_All[ID],T_LastData[[#This Row],[ID_New]])</f>
        <v>0</v>
      </c>
    </row>
    <row r="120" spans="1:10" x14ac:dyDescent="0.3">
      <c r="A120" s="1" t="s">
        <v>159</v>
      </c>
      <c r="B120" s="1" t="s">
        <v>176</v>
      </c>
      <c r="C120">
        <v>35.747799999999998</v>
      </c>
      <c r="D120">
        <v>-86.692300000000003</v>
      </c>
      <c r="E120" t="s">
        <v>590</v>
      </c>
      <c r="F120" s="1" t="str">
        <f>Date_Selected</f>
        <v>3/13/20</v>
      </c>
      <c r="G120" s="1" t="str">
        <f>T_LastData[[#This Row],[ID]]&amp;"-"&amp;T_LastData[[#This Row],[Date]]</f>
        <v>US-Tennessee-3/13/20</v>
      </c>
      <c r="H120" s="1">
        <f>SUMIFS(T_All[Deaths],T_All[ID],T_LastData[[#This Row],[ID_New]])</f>
        <v>0</v>
      </c>
      <c r="I120" s="1">
        <f>SUMIFS(T_All[Confirmed],T_All[ID],T_LastData[[#This Row],[ID_New]])</f>
        <v>26</v>
      </c>
      <c r="J120" s="1">
        <f>SUMIFS(T_All[Recovered],T_All[ID],T_LastData[[#This Row],[ID_New]])</f>
        <v>0</v>
      </c>
    </row>
    <row r="121" spans="1:10" x14ac:dyDescent="0.3">
      <c r="A121" s="1" t="s">
        <v>159</v>
      </c>
      <c r="B121" s="1" t="s">
        <v>177</v>
      </c>
      <c r="C121">
        <v>37.769300000000001</v>
      </c>
      <c r="D121">
        <v>-78.17</v>
      </c>
      <c r="E121" t="s">
        <v>591</v>
      </c>
      <c r="F121" s="1" t="str">
        <f>Date_Selected</f>
        <v>3/13/20</v>
      </c>
      <c r="G121" s="1" t="str">
        <f>T_LastData[[#This Row],[ID]]&amp;"-"&amp;T_LastData[[#This Row],[Date]]</f>
        <v>US-Virginia-3/13/20</v>
      </c>
      <c r="H121" s="1">
        <f>SUMIFS(T_All[Deaths],T_All[ID],T_LastData[[#This Row],[ID_New]])</f>
        <v>0</v>
      </c>
      <c r="I121" s="1">
        <f>SUMIFS(T_All[Confirmed],T_All[ID],T_LastData[[#This Row],[ID_New]])</f>
        <v>30</v>
      </c>
      <c r="J121" s="1">
        <f>SUMIFS(T_All[Recovered],T_All[ID],T_LastData[[#This Row],[ID_New]])</f>
        <v>0</v>
      </c>
    </row>
    <row r="122" spans="1:10" x14ac:dyDescent="0.3">
      <c r="A122" s="1" t="s">
        <v>159</v>
      </c>
      <c r="B122" s="1" t="s">
        <v>178</v>
      </c>
      <c r="C122">
        <v>33.729799999999997</v>
      </c>
      <c r="D122">
        <v>-111.4312</v>
      </c>
      <c r="E122" t="s">
        <v>592</v>
      </c>
      <c r="F122" s="1" t="str">
        <f>Date_Selected</f>
        <v>3/13/20</v>
      </c>
      <c r="G122" s="1" t="str">
        <f>T_LastData[[#This Row],[ID]]&amp;"-"&amp;T_LastData[[#This Row],[Date]]</f>
        <v>US-Arizona-3/13/20</v>
      </c>
      <c r="H122" s="1">
        <f>SUMIFS(T_All[Deaths],T_All[ID],T_LastData[[#This Row],[ID_New]])</f>
        <v>0</v>
      </c>
      <c r="I122" s="1">
        <f>SUMIFS(T_All[Confirmed],T_All[ID],T_LastData[[#This Row],[ID_New]])</f>
        <v>9</v>
      </c>
      <c r="J122" s="1">
        <f>SUMIFS(T_All[Recovered],T_All[ID],T_LastData[[#This Row],[ID_New]])</f>
        <v>1</v>
      </c>
    </row>
    <row r="123" spans="1:10" x14ac:dyDescent="0.3">
      <c r="A123" s="1" t="s">
        <v>159</v>
      </c>
      <c r="B123" s="1" t="s">
        <v>179</v>
      </c>
      <c r="C123">
        <v>39.849400000000003</v>
      </c>
      <c r="D123">
        <v>-86.258300000000006</v>
      </c>
      <c r="E123" t="s">
        <v>593</v>
      </c>
      <c r="F123" s="1" t="str">
        <f>Date_Selected</f>
        <v>3/13/20</v>
      </c>
      <c r="G123" s="1" t="str">
        <f>T_LastData[[#This Row],[ID]]&amp;"-"&amp;T_LastData[[#This Row],[Date]]</f>
        <v>US-Indiana-3/13/20</v>
      </c>
      <c r="H123" s="1">
        <f>SUMIFS(T_All[Deaths],T_All[ID],T_LastData[[#This Row],[ID_New]])</f>
        <v>0</v>
      </c>
      <c r="I123" s="1">
        <f>SUMIFS(T_All[Confirmed],T_All[ID],T_LastData[[#This Row],[ID_New]])</f>
        <v>13</v>
      </c>
      <c r="J123" s="1">
        <f>SUMIFS(T_All[Recovered],T_All[ID],T_LastData[[#This Row],[ID_New]])</f>
        <v>0</v>
      </c>
    </row>
    <row r="124" spans="1:10" x14ac:dyDescent="0.3">
      <c r="A124" s="1" t="s">
        <v>159</v>
      </c>
      <c r="B124" s="1" t="s">
        <v>180</v>
      </c>
      <c r="C124">
        <v>37.668100000000003</v>
      </c>
      <c r="D124">
        <v>-84.670100000000005</v>
      </c>
      <c r="E124" t="s">
        <v>594</v>
      </c>
      <c r="F124" s="1" t="str">
        <f>Date_Selected</f>
        <v>3/13/20</v>
      </c>
      <c r="G124" s="1" t="str">
        <f>T_LastData[[#This Row],[ID]]&amp;"-"&amp;T_LastData[[#This Row],[Date]]</f>
        <v>US-Kentucky-3/13/20</v>
      </c>
      <c r="H124" s="1">
        <f>SUMIFS(T_All[Deaths],T_All[ID],T_LastData[[#This Row],[ID_New]])</f>
        <v>0</v>
      </c>
      <c r="I124" s="1">
        <f>SUMIFS(T_All[Confirmed],T_All[ID],T_LastData[[#This Row],[ID_New]])</f>
        <v>14</v>
      </c>
      <c r="J124" s="1">
        <f>SUMIFS(T_All[Recovered],T_All[ID],T_LastData[[#This Row],[ID_New]])</f>
        <v>0</v>
      </c>
    </row>
    <row r="125" spans="1:10" x14ac:dyDescent="0.3">
      <c r="A125" s="1" t="s">
        <v>159</v>
      </c>
      <c r="B125" s="1" t="s">
        <v>181</v>
      </c>
      <c r="C125">
        <v>38.897399999999998</v>
      </c>
      <c r="D125">
        <v>-77.026799999999994</v>
      </c>
      <c r="E125" t="s">
        <v>595</v>
      </c>
      <c r="F125" s="1" t="str">
        <f>Date_Selected</f>
        <v>3/13/20</v>
      </c>
      <c r="G125" s="1" t="str">
        <f>T_LastData[[#This Row],[ID]]&amp;"-"&amp;T_LastData[[#This Row],[Date]]</f>
        <v>US-District of Columbia-3/13/20</v>
      </c>
      <c r="H125" s="1">
        <f>SUMIFS(T_All[Deaths],T_All[ID],T_LastData[[#This Row],[ID_New]])</f>
        <v>0</v>
      </c>
      <c r="I125" s="1">
        <f>SUMIFS(T_All[Confirmed],T_All[ID],T_LastData[[#This Row],[ID_New]])</f>
        <v>10</v>
      </c>
      <c r="J125" s="1">
        <f>SUMIFS(T_All[Recovered],T_All[ID],T_LastData[[#This Row],[ID_New]])</f>
        <v>0</v>
      </c>
    </row>
    <row r="126" spans="1:10" x14ac:dyDescent="0.3">
      <c r="A126" s="1" t="s">
        <v>159</v>
      </c>
      <c r="B126" s="1" t="s">
        <v>182</v>
      </c>
      <c r="C126">
        <v>38.313499999999998</v>
      </c>
      <c r="D126">
        <v>-117.05540000000001</v>
      </c>
      <c r="E126" t="s">
        <v>596</v>
      </c>
      <c r="F126" s="1" t="str">
        <f>Date_Selected</f>
        <v>3/13/20</v>
      </c>
      <c r="G126" s="1" t="str">
        <f>T_LastData[[#This Row],[ID]]&amp;"-"&amp;T_LastData[[#This Row],[Date]]</f>
        <v>US-Nevada-3/13/20</v>
      </c>
      <c r="H126" s="1">
        <f>SUMIFS(T_All[Deaths],T_All[ID],T_LastData[[#This Row],[ID_New]])</f>
        <v>0</v>
      </c>
      <c r="I126" s="1">
        <f>SUMIFS(T_All[Confirmed],T_All[ID],T_LastData[[#This Row],[ID_New]])</f>
        <v>17</v>
      </c>
      <c r="J126" s="1">
        <f>SUMIFS(T_All[Recovered],T_All[ID],T_LastData[[#This Row],[ID_New]])</f>
        <v>0</v>
      </c>
    </row>
    <row r="127" spans="1:10" x14ac:dyDescent="0.3">
      <c r="A127" s="1" t="s">
        <v>159</v>
      </c>
      <c r="B127" s="1" t="s">
        <v>183</v>
      </c>
      <c r="C127">
        <v>43.452500000000001</v>
      </c>
      <c r="D127">
        <v>-71.563900000000004</v>
      </c>
      <c r="E127" t="s">
        <v>597</v>
      </c>
      <c r="F127" s="1" t="str">
        <f>Date_Selected</f>
        <v>3/13/20</v>
      </c>
      <c r="G127" s="1" t="str">
        <f>T_LastData[[#This Row],[ID]]&amp;"-"&amp;T_LastData[[#This Row],[Date]]</f>
        <v>US-New Hampshire-3/13/20</v>
      </c>
      <c r="H127" s="1">
        <f>SUMIFS(T_All[Deaths],T_All[ID],T_LastData[[#This Row],[ID_New]])</f>
        <v>0</v>
      </c>
      <c r="I127" s="1">
        <f>SUMIFS(T_All[Confirmed],T_All[ID],T_LastData[[#This Row],[ID_New]])</f>
        <v>6</v>
      </c>
      <c r="J127" s="1">
        <f>SUMIFS(T_All[Recovered],T_All[ID],T_LastData[[#This Row],[ID_New]])</f>
        <v>0</v>
      </c>
    </row>
    <row r="128" spans="1:10" x14ac:dyDescent="0.3">
      <c r="A128" s="1" t="s">
        <v>159</v>
      </c>
      <c r="B128" s="1" t="s">
        <v>184</v>
      </c>
      <c r="C128">
        <v>45.694499999999998</v>
      </c>
      <c r="D128">
        <v>-93.900199999999998</v>
      </c>
      <c r="E128" t="s">
        <v>598</v>
      </c>
      <c r="F128" s="1" t="str">
        <f>Date_Selected</f>
        <v>3/13/20</v>
      </c>
      <c r="G128" s="1" t="str">
        <f>T_LastData[[#This Row],[ID]]&amp;"-"&amp;T_LastData[[#This Row],[Date]]</f>
        <v>US-Minnesota-3/13/20</v>
      </c>
      <c r="H128" s="1">
        <f>SUMIFS(T_All[Deaths],T_All[ID],T_LastData[[#This Row],[ID_New]])</f>
        <v>0</v>
      </c>
      <c r="I128" s="1">
        <f>SUMIFS(T_All[Confirmed],T_All[ID],T_LastData[[#This Row],[ID_New]])</f>
        <v>14</v>
      </c>
      <c r="J128" s="1">
        <f>SUMIFS(T_All[Recovered],T_All[ID],T_LastData[[#This Row],[ID_New]])</f>
        <v>0</v>
      </c>
    </row>
    <row r="129" spans="1:10" x14ac:dyDescent="0.3">
      <c r="A129" s="1" t="s">
        <v>159</v>
      </c>
      <c r="B129" s="1" t="s">
        <v>185</v>
      </c>
      <c r="C129">
        <v>41.125399999999999</v>
      </c>
      <c r="D129">
        <v>-98.268100000000004</v>
      </c>
      <c r="E129" t="s">
        <v>599</v>
      </c>
      <c r="F129" s="1" t="str">
        <f>Date_Selected</f>
        <v>3/13/20</v>
      </c>
      <c r="G129" s="1" t="str">
        <f>T_LastData[[#This Row],[ID]]&amp;"-"&amp;T_LastData[[#This Row],[Date]]</f>
        <v>US-Nebraska-3/13/20</v>
      </c>
      <c r="H129" s="1">
        <f>SUMIFS(T_All[Deaths],T_All[ID],T_LastData[[#This Row],[ID_New]])</f>
        <v>0</v>
      </c>
      <c r="I129" s="1">
        <f>SUMIFS(T_All[Confirmed],T_All[ID],T_LastData[[#This Row],[ID_New]])</f>
        <v>13</v>
      </c>
      <c r="J129" s="1">
        <f>SUMIFS(T_All[Recovered],T_All[ID],T_LastData[[#This Row],[ID_New]])</f>
        <v>0</v>
      </c>
    </row>
    <row r="130" spans="1:10" x14ac:dyDescent="0.3">
      <c r="A130" s="1" t="s">
        <v>159</v>
      </c>
      <c r="B130" s="1" t="s">
        <v>186</v>
      </c>
      <c r="C130">
        <v>40.388800000000003</v>
      </c>
      <c r="D130">
        <v>-82.764899999999997</v>
      </c>
      <c r="E130" t="s">
        <v>600</v>
      </c>
      <c r="F130" s="1" t="str">
        <f>Date_Selected</f>
        <v>3/13/20</v>
      </c>
      <c r="G130" s="1" t="str">
        <f>T_LastData[[#This Row],[ID]]&amp;"-"&amp;T_LastData[[#This Row],[Date]]</f>
        <v>US-Ohio-3/13/20</v>
      </c>
      <c r="H130" s="1">
        <f>SUMIFS(T_All[Deaths],T_All[ID],T_LastData[[#This Row],[ID_New]])</f>
        <v>0</v>
      </c>
      <c r="I130" s="1">
        <f>SUMIFS(T_All[Confirmed],T_All[ID],T_LastData[[#This Row],[ID_New]])</f>
        <v>13</v>
      </c>
      <c r="J130" s="1">
        <f>SUMIFS(T_All[Recovered],T_All[ID],T_LastData[[#This Row],[ID_New]])</f>
        <v>0</v>
      </c>
    </row>
    <row r="131" spans="1:10" x14ac:dyDescent="0.3">
      <c r="A131" s="1" t="s">
        <v>159</v>
      </c>
      <c r="B131" s="1" t="s">
        <v>187</v>
      </c>
      <c r="C131">
        <v>41.680900000000001</v>
      </c>
      <c r="D131">
        <v>-71.511799999999994</v>
      </c>
      <c r="E131" t="s">
        <v>601</v>
      </c>
      <c r="F131" s="1" t="str">
        <f>Date_Selected</f>
        <v>3/13/20</v>
      </c>
      <c r="G131" s="1" t="str">
        <f>T_LastData[[#This Row],[ID]]&amp;"-"&amp;T_LastData[[#This Row],[Date]]</f>
        <v>US-Rhode Island-3/13/20</v>
      </c>
      <c r="H131" s="1">
        <f>SUMIFS(T_All[Deaths],T_All[ID],T_LastData[[#This Row],[ID_New]])</f>
        <v>0</v>
      </c>
      <c r="I131" s="1">
        <f>SUMIFS(T_All[Confirmed],T_All[ID],T_LastData[[#This Row],[ID_New]])</f>
        <v>14</v>
      </c>
      <c r="J131" s="1">
        <f>SUMIFS(T_All[Recovered],T_All[ID],T_LastData[[#This Row],[ID_New]])</f>
        <v>0</v>
      </c>
    </row>
    <row r="132" spans="1:10" x14ac:dyDescent="0.3">
      <c r="A132" s="1" t="s">
        <v>159</v>
      </c>
      <c r="B132" s="1" t="s">
        <v>188</v>
      </c>
      <c r="C132">
        <v>44.268500000000003</v>
      </c>
      <c r="D132">
        <v>-89.616500000000002</v>
      </c>
      <c r="E132" t="s">
        <v>602</v>
      </c>
      <c r="F132" s="1" t="str">
        <f>Date_Selected</f>
        <v>3/13/20</v>
      </c>
      <c r="G132" s="1" t="str">
        <f>T_LastData[[#This Row],[ID]]&amp;"-"&amp;T_LastData[[#This Row],[Date]]</f>
        <v>US-Wisconsin-3/13/20</v>
      </c>
      <c r="H132" s="1">
        <f>SUMIFS(T_All[Deaths],T_All[ID],T_LastData[[#This Row],[ID_New]])</f>
        <v>0</v>
      </c>
      <c r="I132" s="1">
        <f>SUMIFS(T_All[Confirmed],T_All[ID],T_LastData[[#This Row],[ID_New]])</f>
        <v>19</v>
      </c>
      <c r="J132" s="1">
        <f>SUMIFS(T_All[Recovered],T_All[ID],T_LastData[[#This Row],[ID_New]])</f>
        <v>1</v>
      </c>
    </row>
    <row r="133" spans="1:10" x14ac:dyDescent="0.3">
      <c r="A133" s="1" t="s">
        <v>159</v>
      </c>
      <c r="B133" s="1" t="s">
        <v>189</v>
      </c>
      <c r="C133">
        <v>41.597799999999999</v>
      </c>
      <c r="D133">
        <v>-72.755399999999995</v>
      </c>
      <c r="E133" t="s">
        <v>603</v>
      </c>
      <c r="F133" s="1" t="str">
        <f>Date_Selected</f>
        <v>3/13/20</v>
      </c>
      <c r="G133" s="1" t="str">
        <f>T_LastData[[#This Row],[ID]]&amp;"-"&amp;T_LastData[[#This Row],[Date]]</f>
        <v>US-Connecticut-3/13/20</v>
      </c>
      <c r="H133" s="1">
        <f>SUMIFS(T_All[Deaths],T_All[ID],T_LastData[[#This Row],[ID_New]])</f>
        <v>0</v>
      </c>
      <c r="I133" s="1">
        <f>SUMIFS(T_All[Confirmed],T_All[ID],T_LastData[[#This Row],[ID_New]])</f>
        <v>11</v>
      </c>
      <c r="J133" s="1">
        <f>SUMIFS(T_All[Recovered],T_All[ID],T_LastData[[#This Row],[ID_New]])</f>
        <v>0</v>
      </c>
    </row>
    <row r="134" spans="1:10" x14ac:dyDescent="0.3">
      <c r="A134" s="1" t="s">
        <v>159</v>
      </c>
      <c r="B134" s="1" t="s">
        <v>190</v>
      </c>
      <c r="C134">
        <v>21.0943</v>
      </c>
      <c r="D134">
        <v>-157.4983</v>
      </c>
      <c r="E134" t="s">
        <v>604</v>
      </c>
      <c r="F134" s="1" t="str">
        <f>Date_Selected</f>
        <v>3/13/20</v>
      </c>
      <c r="G134" s="1" t="str">
        <f>T_LastData[[#This Row],[ID]]&amp;"-"&amp;T_LastData[[#This Row],[Date]]</f>
        <v>US-Hawaii-3/13/20</v>
      </c>
      <c r="H134" s="1">
        <f>SUMIFS(T_All[Deaths],T_All[ID],T_LastData[[#This Row],[ID_New]])</f>
        <v>0</v>
      </c>
      <c r="I134" s="1">
        <f>SUMIFS(T_All[Confirmed],T_All[ID],T_LastData[[#This Row],[ID_New]])</f>
        <v>2</v>
      </c>
      <c r="J134" s="1">
        <f>SUMIFS(T_All[Recovered],T_All[ID],T_LastData[[#This Row],[ID_New]])</f>
        <v>0</v>
      </c>
    </row>
    <row r="135" spans="1:10" x14ac:dyDescent="0.3">
      <c r="A135" s="1" t="s">
        <v>159</v>
      </c>
      <c r="B135" s="1" t="s">
        <v>191</v>
      </c>
      <c r="C135">
        <v>35.565300000000001</v>
      </c>
      <c r="D135">
        <v>-96.928899999999999</v>
      </c>
      <c r="E135" t="s">
        <v>605</v>
      </c>
      <c r="F135" s="1" t="str">
        <f>Date_Selected</f>
        <v>3/13/20</v>
      </c>
      <c r="G135" s="1" t="str">
        <f>T_LastData[[#This Row],[ID]]&amp;"-"&amp;T_LastData[[#This Row],[Date]]</f>
        <v>US-Oklahoma-3/13/20</v>
      </c>
      <c r="H135" s="1">
        <f>SUMIFS(T_All[Deaths],T_All[ID],T_LastData[[#This Row],[ID_New]])</f>
        <v>0</v>
      </c>
      <c r="I135" s="1">
        <f>SUMIFS(T_All[Confirmed],T_All[ID],T_LastData[[#This Row],[ID_New]])</f>
        <v>2</v>
      </c>
      <c r="J135" s="1">
        <f>SUMIFS(T_All[Recovered],T_All[ID],T_LastData[[#This Row],[ID_New]])</f>
        <v>0</v>
      </c>
    </row>
    <row r="136" spans="1:10" x14ac:dyDescent="0.3">
      <c r="A136" s="1" t="s">
        <v>159</v>
      </c>
      <c r="B136" s="1" t="s">
        <v>192</v>
      </c>
      <c r="C136">
        <v>40.15</v>
      </c>
      <c r="D136">
        <v>-111.86239999999999</v>
      </c>
      <c r="E136" t="s">
        <v>606</v>
      </c>
      <c r="F136" s="1" t="str">
        <f>Date_Selected</f>
        <v>3/13/20</v>
      </c>
      <c r="G136" s="1" t="str">
        <f>T_LastData[[#This Row],[ID]]&amp;"-"&amp;T_LastData[[#This Row],[Date]]</f>
        <v>US-Utah-3/13/20</v>
      </c>
      <c r="H136" s="1">
        <f>SUMIFS(T_All[Deaths],T_All[ID],T_LastData[[#This Row],[ID_New]])</f>
        <v>0</v>
      </c>
      <c r="I136" s="1">
        <f>SUMIFS(T_All[Confirmed],T_All[ID],T_LastData[[#This Row],[ID_New]])</f>
        <v>9</v>
      </c>
      <c r="J136" s="1">
        <f>SUMIFS(T_All[Recovered],T_All[ID],T_LastData[[#This Row],[ID_New]])</f>
        <v>0</v>
      </c>
    </row>
    <row r="137" spans="1:10" x14ac:dyDescent="0.3">
      <c r="A137" s="1" t="s">
        <v>193</v>
      </c>
      <c r="B137" s="1" t="s">
        <v>55</v>
      </c>
      <c r="C137">
        <v>12.238300000000001</v>
      </c>
      <c r="D137">
        <v>-1.5616000000000001</v>
      </c>
      <c r="E137" t="s">
        <v>607</v>
      </c>
      <c r="F137" s="1" t="str">
        <f>Date_Selected</f>
        <v>3/13/20</v>
      </c>
      <c r="G137" s="1" t="str">
        <f>T_LastData[[#This Row],[ID]]&amp;"-"&amp;T_LastData[[#This Row],[Date]]</f>
        <v>Burkina Faso--3/13/20</v>
      </c>
      <c r="H137" s="1">
        <f>SUMIFS(T_All[Deaths],T_All[ID],T_LastData[[#This Row],[ID_New]])</f>
        <v>0</v>
      </c>
      <c r="I137" s="1">
        <f>SUMIFS(T_All[Confirmed],T_All[ID],T_LastData[[#This Row],[ID_New]])</f>
        <v>2</v>
      </c>
      <c r="J137" s="1">
        <f>SUMIFS(T_All[Recovered],T_All[ID],T_LastData[[#This Row],[ID_New]])</f>
        <v>0</v>
      </c>
    </row>
    <row r="138" spans="1:10" x14ac:dyDescent="0.3">
      <c r="A138" s="1" t="s">
        <v>194</v>
      </c>
      <c r="B138" s="1" t="s">
        <v>55</v>
      </c>
      <c r="C138">
        <v>41.902900000000002</v>
      </c>
      <c r="D138">
        <v>12.4534</v>
      </c>
      <c r="E138" t="s">
        <v>608</v>
      </c>
      <c r="F138" s="1" t="str">
        <f>Date_Selected</f>
        <v>3/13/20</v>
      </c>
      <c r="G138" s="1" t="str">
        <f>T_LastData[[#This Row],[ID]]&amp;"-"&amp;T_LastData[[#This Row],[Date]]</f>
        <v>Holy See--3/13/20</v>
      </c>
      <c r="H138" s="1">
        <f>SUMIFS(T_All[Deaths],T_All[ID],T_LastData[[#This Row],[ID_New]])</f>
        <v>0</v>
      </c>
      <c r="I138" s="1">
        <f>SUMIFS(T_All[Confirmed],T_All[ID],T_LastData[[#This Row],[ID_New]])</f>
        <v>1</v>
      </c>
      <c r="J138" s="1">
        <f>SUMIFS(T_All[Recovered],T_All[ID],T_LastData[[#This Row],[ID_New]])</f>
        <v>0</v>
      </c>
    </row>
    <row r="139" spans="1:10" x14ac:dyDescent="0.3">
      <c r="A139" s="1" t="s">
        <v>195</v>
      </c>
      <c r="B139" s="1" t="s">
        <v>55</v>
      </c>
      <c r="C139">
        <v>46.862499999999997</v>
      </c>
      <c r="D139">
        <v>103.8467</v>
      </c>
      <c r="E139" t="s">
        <v>609</v>
      </c>
      <c r="F139" s="1" t="str">
        <f>Date_Selected</f>
        <v>3/13/20</v>
      </c>
      <c r="G139" s="1" t="str">
        <f>T_LastData[[#This Row],[ID]]&amp;"-"&amp;T_LastData[[#This Row],[Date]]</f>
        <v>Mongolia--3/13/20</v>
      </c>
      <c r="H139" s="1">
        <f>SUMIFS(T_All[Deaths],T_All[ID],T_LastData[[#This Row],[ID_New]])</f>
        <v>0</v>
      </c>
      <c r="I139" s="1">
        <f>SUMIFS(T_All[Confirmed],T_All[ID],T_LastData[[#This Row],[ID_New]])</f>
        <v>1</v>
      </c>
      <c r="J139" s="1">
        <f>SUMIFS(T_All[Recovered],T_All[ID],T_LastData[[#This Row],[ID_New]])</f>
        <v>0</v>
      </c>
    </row>
    <row r="140" spans="1:10" x14ac:dyDescent="0.3">
      <c r="A140" s="1" t="s">
        <v>196</v>
      </c>
      <c r="B140" s="1" t="s">
        <v>55</v>
      </c>
      <c r="C140">
        <v>8.5380000000000003</v>
      </c>
      <c r="D140">
        <v>-80.7821</v>
      </c>
      <c r="E140" t="s">
        <v>610</v>
      </c>
      <c r="F140" s="1" t="str">
        <f>Date_Selected</f>
        <v>3/13/20</v>
      </c>
      <c r="G140" s="1" t="str">
        <f>T_LastData[[#This Row],[ID]]&amp;"-"&amp;T_LastData[[#This Row],[Date]]</f>
        <v>Panama--3/13/20</v>
      </c>
      <c r="H140" s="1">
        <f>SUMIFS(T_All[Deaths],T_All[ID],T_LastData[[#This Row],[ID_New]])</f>
        <v>1</v>
      </c>
      <c r="I140" s="1">
        <f>SUMIFS(T_All[Confirmed],T_All[ID],T_LastData[[#This Row],[ID_New]])</f>
        <v>27</v>
      </c>
      <c r="J140" s="1">
        <f>SUMIFS(T_All[Recovered],T_All[ID],T_LastData[[#This Row],[ID_New]])</f>
        <v>0</v>
      </c>
    </row>
    <row r="141" spans="1:10" x14ac:dyDescent="0.3">
      <c r="A141" s="1" t="s">
        <v>159</v>
      </c>
      <c r="B141" s="1" t="s">
        <v>197</v>
      </c>
      <c r="C141">
        <v>38.526600000000002</v>
      </c>
      <c r="D141">
        <v>-96.726500000000001</v>
      </c>
      <c r="E141" t="s">
        <v>611</v>
      </c>
      <c r="F141" s="1" t="str">
        <f>Date_Selected</f>
        <v>3/13/20</v>
      </c>
      <c r="G141" s="1" t="str">
        <f>T_LastData[[#This Row],[ID]]&amp;"-"&amp;T_LastData[[#This Row],[Date]]</f>
        <v>US-Kansas-3/13/20</v>
      </c>
      <c r="H141" s="1">
        <f>SUMIFS(T_All[Deaths],T_All[ID],T_LastData[[#This Row],[ID_New]])</f>
        <v>1</v>
      </c>
      <c r="I141" s="1">
        <f>SUMIFS(T_All[Confirmed],T_All[ID],T_LastData[[#This Row],[ID_New]])</f>
        <v>5</v>
      </c>
      <c r="J141" s="1">
        <f>SUMIFS(T_All[Recovered],T_All[ID],T_LastData[[#This Row],[ID_New]])</f>
        <v>0</v>
      </c>
    </row>
    <row r="142" spans="1:10" x14ac:dyDescent="0.3">
      <c r="A142" s="1" t="s">
        <v>159</v>
      </c>
      <c r="B142" s="1" t="s">
        <v>198</v>
      </c>
      <c r="C142">
        <v>31.169499999999999</v>
      </c>
      <c r="D142">
        <v>-91.867800000000003</v>
      </c>
      <c r="E142" t="s">
        <v>612</v>
      </c>
      <c r="F142" s="1" t="str">
        <f>Date_Selected</f>
        <v>3/13/20</v>
      </c>
      <c r="G142" s="1" t="str">
        <f>T_LastData[[#This Row],[ID]]&amp;"-"&amp;T_LastData[[#This Row],[Date]]</f>
        <v>US-Louisiana-3/13/20</v>
      </c>
      <c r="H142" s="1">
        <f>SUMIFS(T_All[Deaths],T_All[ID],T_LastData[[#This Row],[ID_New]])</f>
        <v>0</v>
      </c>
      <c r="I142" s="1">
        <f>SUMIFS(T_All[Confirmed],T_All[ID],T_LastData[[#This Row],[ID_New]])</f>
        <v>36</v>
      </c>
      <c r="J142" s="1">
        <f>SUMIFS(T_All[Recovered],T_All[ID],T_LastData[[#This Row],[ID_New]])</f>
        <v>0</v>
      </c>
    </row>
    <row r="143" spans="1:10" x14ac:dyDescent="0.3">
      <c r="A143" s="1" t="s">
        <v>159</v>
      </c>
      <c r="B143" s="1" t="s">
        <v>199</v>
      </c>
      <c r="C143">
        <v>38.456099999999999</v>
      </c>
      <c r="D143">
        <v>-92.288399999999996</v>
      </c>
      <c r="E143" t="s">
        <v>613</v>
      </c>
      <c r="F143" s="1" t="str">
        <f>Date_Selected</f>
        <v>3/13/20</v>
      </c>
      <c r="G143" s="1" t="str">
        <f>T_LastData[[#This Row],[ID]]&amp;"-"&amp;T_LastData[[#This Row],[Date]]</f>
        <v>US-Missouri-3/13/20</v>
      </c>
      <c r="H143" s="1">
        <f>SUMIFS(T_All[Deaths],T_All[ID],T_LastData[[#This Row],[ID_New]])</f>
        <v>0</v>
      </c>
      <c r="I143" s="1">
        <f>SUMIFS(T_All[Confirmed],T_All[ID],T_LastData[[#This Row],[ID_New]])</f>
        <v>2</v>
      </c>
      <c r="J143" s="1">
        <f>SUMIFS(T_All[Recovered],T_All[ID],T_LastData[[#This Row],[ID_New]])</f>
        <v>0</v>
      </c>
    </row>
    <row r="144" spans="1:10" x14ac:dyDescent="0.3">
      <c r="A144" s="1" t="s">
        <v>159</v>
      </c>
      <c r="B144" s="1" t="s">
        <v>200</v>
      </c>
      <c r="C144">
        <v>44.045900000000003</v>
      </c>
      <c r="D144">
        <v>-72.710700000000003</v>
      </c>
      <c r="E144" t="s">
        <v>614</v>
      </c>
      <c r="F144" s="1" t="str">
        <f>Date_Selected</f>
        <v>3/13/20</v>
      </c>
      <c r="G144" s="1" t="str">
        <f>T_LastData[[#This Row],[ID]]&amp;"-"&amp;T_LastData[[#This Row],[Date]]</f>
        <v>US-Vermont-3/13/20</v>
      </c>
      <c r="H144" s="1">
        <f>SUMIFS(T_All[Deaths],T_All[ID],T_LastData[[#This Row],[ID_New]])</f>
        <v>0</v>
      </c>
      <c r="I144" s="1">
        <f>SUMIFS(T_All[Confirmed],T_All[ID],T_LastData[[#This Row],[ID_New]])</f>
        <v>2</v>
      </c>
      <c r="J144" s="1">
        <f>SUMIFS(T_All[Recovered],T_All[ID],T_LastData[[#This Row],[ID_New]])</f>
        <v>0</v>
      </c>
    </row>
    <row r="145" spans="1:10" x14ac:dyDescent="0.3">
      <c r="A145" s="1" t="s">
        <v>159</v>
      </c>
      <c r="B145" s="1" t="s">
        <v>201</v>
      </c>
      <c r="C145">
        <v>61.370699999999999</v>
      </c>
      <c r="D145">
        <v>-152.40440000000001</v>
      </c>
      <c r="E145" t="s">
        <v>615</v>
      </c>
      <c r="F145" s="1" t="str">
        <f>Date_Selected</f>
        <v>3/13/20</v>
      </c>
      <c r="G145" s="1" t="str">
        <f>T_LastData[[#This Row],[ID]]&amp;"-"&amp;T_LastData[[#This Row],[Date]]</f>
        <v>US-Alaska-3/13/20</v>
      </c>
      <c r="H145" s="1">
        <f>SUMIFS(T_All[Deaths],T_All[ID],T_LastData[[#This Row],[ID_New]])</f>
        <v>0</v>
      </c>
      <c r="I145" s="1">
        <f>SUMIFS(T_All[Confirmed],T_All[ID],T_LastData[[#This Row],[ID_New]])</f>
        <v>1</v>
      </c>
      <c r="J145" s="1">
        <f>SUMIFS(T_All[Recovered],T_All[ID],T_LastData[[#This Row],[ID_New]])</f>
        <v>0</v>
      </c>
    </row>
    <row r="146" spans="1:10" x14ac:dyDescent="0.3">
      <c r="A146" s="1" t="s">
        <v>159</v>
      </c>
      <c r="B146" s="1" t="s">
        <v>202</v>
      </c>
      <c r="C146">
        <v>34.969700000000003</v>
      </c>
      <c r="D146">
        <v>-92.373099999999994</v>
      </c>
      <c r="E146" t="s">
        <v>616</v>
      </c>
      <c r="F146" s="1" t="str">
        <f>Date_Selected</f>
        <v>3/13/20</v>
      </c>
      <c r="G146" s="1" t="str">
        <f>T_LastData[[#This Row],[ID]]&amp;"-"&amp;T_LastData[[#This Row],[Date]]</f>
        <v>US-Arkansas-3/13/20</v>
      </c>
      <c r="H146" s="1">
        <f>SUMIFS(T_All[Deaths],T_All[ID],T_LastData[[#This Row],[ID_New]])</f>
        <v>0</v>
      </c>
      <c r="I146" s="1">
        <f>SUMIFS(T_All[Confirmed],T_All[ID],T_LastData[[#This Row],[ID_New]])</f>
        <v>6</v>
      </c>
      <c r="J146" s="1">
        <f>SUMIFS(T_All[Recovered],T_All[ID],T_LastData[[#This Row],[ID_New]])</f>
        <v>0</v>
      </c>
    </row>
    <row r="147" spans="1:10" x14ac:dyDescent="0.3">
      <c r="A147" s="1" t="s">
        <v>159</v>
      </c>
      <c r="B147" s="1" t="s">
        <v>203</v>
      </c>
      <c r="C147">
        <v>39.3185</v>
      </c>
      <c r="D147">
        <v>-75.507099999999994</v>
      </c>
      <c r="E147" t="s">
        <v>617</v>
      </c>
      <c r="F147" s="1" t="str">
        <f>Date_Selected</f>
        <v>3/13/20</v>
      </c>
      <c r="G147" s="1" t="str">
        <f>T_LastData[[#This Row],[ID]]&amp;"-"&amp;T_LastData[[#This Row],[Date]]</f>
        <v>US-Delaware-3/13/20</v>
      </c>
      <c r="H147" s="1">
        <f>SUMIFS(T_All[Deaths],T_All[ID],T_LastData[[#This Row],[ID_New]])</f>
        <v>0</v>
      </c>
      <c r="I147" s="1">
        <f>SUMIFS(T_All[Confirmed],T_All[ID],T_LastData[[#This Row],[ID_New]])</f>
        <v>4</v>
      </c>
      <c r="J147" s="1">
        <f>SUMIFS(T_All[Recovered],T_All[ID],T_LastData[[#This Row],[ID_New]])</f>
        <v>0</v>
      </c>
    </row>
    <row r="148" spans="1:10" x14ac:dyDescent="0.3">
      <c r="A148" s="1" t="s">
        <v>159</v>
      </c>
      <c r="B148" s="1" t="s">
        <v>204</v>
      </c>
      <c r="C148">
        <v>44.240499999999997</v>
      </c>
      <c r="D148">
        <v>-114.47880000000001</v>
      </c>
      <c r="E148" t="s">
        <v>618</v>
      </c>
      <c r="F148" s="1" t="str">
        <f>Date_Selected</f>
        <v>3/13/20</v>
      </c>
      <c r="G148" s="1" t="str">
        <f>T_LastData[[#This Row],[ID]]&amp;"-"&amp;T_LastData[[#This Row],[Date]]</f>
        <v>US-Idaho-3/13/20</v>
      </c>
      <c r="H148" s="1">
        <f>SUMIFS(T_All[Deaths],T_All[ID],T_LastData[[#This Row],[ID_New]])</f>
        <v>0</v>
      </c>
      <c r="I148" s="1">
        <f>SUMIFS(T_All[Confirmed],T_All[ID],T_LastData[[#This Row],[ID_New]])</f>
        <v>1</v>
      </c>
      <c r="J148" s="1">
        <f>SUMIFS(T_All[Recovered],T_All[ID],T_LastData[[#This Row],[ID_New]])</f>
        <v>0</v>
      </c>
    </row>
    <row r="149" spans="1:10" x14ac:dyDescent="0.3">
      <c r="A149" s="1" t="s">
        <v>159</v>
      </c>
      <c r="B149" s="1" t="s">
        <v>205</v>
      </c>
      <c r="C149">
        <v>44.693899999999999</v>
      </c>
      <c r="D149">
        <v>-69.381900000000002</v>
      </c>
      <c r="E149" t="s">
        <v>619</v>
      </c>
      <c r="F149" s="1" t="str">
        <f>Date_Selected</f>
        <v>3/13/20</v>
      </c>
      <c r="G149" s="1" t="str">
        <f>T_LastData[[#This Row],[ID]]&amp;"-"&amp;T_LastData[[#This Row],[Date]]</f>
        <v>US-Maine-3/13/20</v>
      </c>
      <c r="H149" s="1">
        <f>SUMIFS(T_All[Deaths],T_All[ID],T_LastData[[#This Row],[ID_New]])</f>
        <v>0</v>
      </c>
      <c r="I149" s="1">
        <f>SUMIFS(T_All[Confirmed],T_All[ID],T_LastData[[#This Row],[ID_New]])</f>
        <v>1</v>
      </c>
      <c r="J149" s="1">
        <f>SUMIFS(T_All[Recovered],T_All[ID],T_LastData[[#This Row],[ID_New]])</f>
        <v>0</v>
      </c>
    </row>
    <row r="150" spans="1:10" x14ac:dyDescent="0.3">
      <c r="A150" s="1" t="s">
        <v>159</v>
      </c>
      <c r="B150" s="1" t="s">
        <v>206</v>
      </c>
      <c r="C150">
        <v>43.326599999999999</v>
      </c>
      <c r="D150">
        <v>-84.536100000000005</v>
      </c>
      <c r="E150" t="s">
        <v>620</v>
      </c>
      <c r="F150" s="1" t="str">
        <f>Date_Selected</f>
        <v>3/13/20</v>
      </c>
      <c r="G150" s="1" t="str">
        <f>T_LastData[[#This Row],[ID]]&amp;"-"&amp;T_LastData[[#This Row],[Date]]</f>
        <v>US-Michigan-3/13/20</v>
      </c>
      <c r="H150" s="1">
        <f>SUMIFS(T_All[Deaths],T_All[ID],T_LastData[[#This Row],[ID_New]])</f>
        <v>0</v>
      </c>
      <c r="I150" s="1">
        <f>SUMIFS(T_All[Confirmed],T_All[ID],T_LastData[[#This Row],[ID_New]])</f>
        <v>16</v>
      </c>
      <c r="J150" s="1">
        <f>SUMIFS(T_All[Recovered],T_All[ID],T_LastData[[#This Row],[ID_New]])</f>
        <v>0</v>
      </c>
    </row>
    <row r="151" spans="1:10" x14ac:dyDescent="0.3">
      <c r="A151" s="1" t="s">
        <v>159</v>
      </c>
      <c r="B151" s="1" t="s">
        <v>207</v>
      </c>
      <c r="C151">
        <v>32.741599999999998</v>
      </c>
      <c r="D151">
        <v>-89.678700000000006</v>
      </c>
      <c r="E151" t="s">
        <v>621</v>
      </c>
      <c r="F151" s="1" t="str">
        <f>Date_Selected</f>
        <v>3/13/20</v>
      </c>
      <c r="G151" s="1" t="str">
        <f>T_LastData[[#This Row],[ID]]&amp;"-"&amp;T_LastData[[#This Row],[Date]]</f>
        <v>US-Mississippi-3/13/20</v>
      </c>
      <c r="H151" s="1">
        <f>SUMIFS(T_All[Deaths],T_All[ID],T_LastData[[#This Row],[ID_New]])</f>
        <v>0</v>
      </c>
      <c r="I151" s="1">
        <f>SUMIFS(T_All[Confirmed],T_All[ID],T_LastData[[#This Row],[ID_New]])</f>
        <v>1</v>
      </c>
      <c r="J151" s="1">
        <f>SUMIFS(T_All[Recovered],T_All[ID],T_LastData[[#This Row],[ID_New]])</f>
        <v>0</v>
      </c>
    </row>
    <row r="152" spans="1:10" x14ac:dyDescent="0.3">
      <c r="A152" s="1" t="s">
        <v>159</v>
      </c>
      <c r="B152" s="1" t="s">
        <v>208</v>
      </c>
      <c r="C152">
        <v>46.921900000000001</v>
      </c>
      <c r="D152">
        <v>-110.45440000000001</v>
      </c>
      <c r="E152" t="s">
        <v>622</v>
      </c>
      <c r="F152" s="1" t="str">
        <f>Date_Selected</f>
        <v>3/13/20</v>
      </c>
      <c r="G152" s="1" t="str">
        <f>T_LastData[[#This Row],[ID]]&amp;"-"&amp;T_LastData[[#This Row],[Date]]</f>
        <v>US-Montana-3/13/20</v>
      </c>
      <c r="H152" s="1">
        <f>SUMIFS(T_All[Deaths],T_All[ID],T_LastData[[#This Row],[ID_New]])</f>
        <v>0</v>
      </c>
      <c r="I152" s="1">
        <f>SUMIFS(T_All[Confirmed],T_All[ID],T_LastData[[#This Row],[ID_New]])</f>
        <v>1</v>
      </c>
      <c r="J152" s="1">
        <f>SUMIFS(T_All[Recovered],T_All[ID],T_LastData[[#This Row],[ID_New]])</f>
        <v>0</v>
      </c>
    </row>
    <row r="153" spans="1:10" x14ac:dyDescent="0.3">
      <c r="A153" s="1" t="s">
        <v>159</v>
      </c>
      <c r="B153" s="1" t="s">
        <v>209</v>
      </c>
      <c r="C153">
        <v>34.840499999999999</v>
      </c>
      <c r="D153">
        <v>-106.24850000000001</v>
      </c>
      <c r="E153" t="s">
        <v>623</v>
      </c>
      <c r="F153" s="1" t="str">
        <f>Date_Selected</f>
        <v>3/13/20</v>
      </c>
      <c r="G153" s="1" t="str">
        <f>T_LastData[[#This Row],[ID]]&amp;"-"&amp;T_LastData[[#This Row],[Date]]</f>
        <v>US-New Mexico-3/13/20</v>
      </c>
      <c r="H153" s="1">
        <f>SUMIFS(T_All[Deaths],T_All[ID],T_LastData[[#This Row],[ID_New]])</f>
        <v>0</v>
      </c>
      <c r="I153" s="1">
        <f>SUMIFS(T_All[Confirmed],T_All[ID],T_LastData[[#This Row],[ID_New]])</f>
        <v>10</v>
      </c>
      <c r="J153" s="1">
        <f>SUMIFS(T_All[Recovered],T_All[ID],T_LastData[[#This Row],[ID_New]])</f>
        <v>0</v>
      </c>
    </row>
    <row r="154" spans="1:10" x14ac:dyDescent="0.3">
      <c r="A154" s="1" t="s">
        <v>159</v>
      </c>
      <c r="B154" s="1" t="s">
        <v>210</v>
      </c>
      <c r="C154">
        <v>47.5289</v>
      </c>
      <c r="D154">
        <v>-99.784000000000006</v>
      </c>
      <c r="E154" t="s">
        <v>624</v>
      </c>
      <c r="F154" s="1" t="str">
        <f>Date_Selected</f>
        <v>3/13/20</v>
      </c>
      <c r="G154" s="1" t="str">
        <f>T_LastData[[#This Row],[ID]]&amp;"-"&amp;T_LastData[[#This Row],[Date]]</f>
        <v>US-North Dakota-3/13/20</v>
      </c>
      <c r="H154" s="1">
        <f>SUMIFS(T_All[Deaths],T_All[ID],T_LastData[[#This Row],[ID_New]])</f>
        <v>0</v>
      </c>
      <c r="I154" s="1">
        <f>SUMIFS(T_All[Confirmed],T_All[ID],T_LastData[[#This Row],[ID_New]])</f>
        <v>1</v>
      </c>
      <c r="J154" s="1">
        <f>SUMIFS(T_All[Recovered],T_All[ID],T_LastData[[#This Row],[ID_New]])</f>
        <v>0</v>
      </c>
    </row>
    <row r="155" spans="1:10" x14ac:dyDescent="0.3">
      <c r="A155" s="1" t="s">
        <v>159</v>
      </c>
      <c r="B155" s="1" t="s">
        <v>211</v>
      </c>
      <c r="C155">
        <v>44.299799999999998</v>
      </c>
      <c r="D155">
        <v>-99.438800000000001</v>
      </c>
      <c r="E155" t="s">
        <v>625</v>
      </c>
      <c r="F155" s="1" t="str">
        <f>Date_Selected</f>
        <v>3/13/20</v>
      </c>
      <c r="G155" s="1" t="str">
        <f>T_LastData[[#This Row],[ID]]&amp;"-"&amp;T_LastData[[#This Row],[Date]]</f>
        <v>US-South Dakota-3/13/20</v>
      </c>
      <c r="H155" s="1">
        <f>SUMIFS(T_All[Deaths],T_All[ID],T_LastData[[#This Row],[ID_New]])</f>
        <v>1</v>
      </c>
      <c r="I155" s="1">
        <f>SUMIFS(T_All[Confirmed],T_All[ID],T_LastData[[#This Row],[ID_New]])</f>
        <v>8</v>
      </c>
      <c r="J155" s="1">
        <f>SUMIFS(T_All[Recovered],T_All[ID],T_LastData[[#This Row],[ID_New]])</f>
        <v>0</v>
      </c>
    </row>
    <row r="156" spans="1:10" x14ac:dyDescent="0.3">
      <c r="A156" s="1" t="s">
        <v>159</v>
      </c>
      <c r="B156" s="1" t="s">
        <v>212</v>
      </c>
      <c r="C156">
        <v>38.491199999999999</v>
      </c>
      <c r="D156">
        <v>-80.954499999999996</v>
      </c>
      <c r="E156" t="s">
        <v>626</v>
      </c>
      <c r="F156" s="1" t="str">
        <f>Date_Selected</f>
        <v>3/13/20</v>
      </c>
      <c r="G156" s="1" t="str">
        <f>T_LastData[[#This Row],[ID]]&amp;"-"&amp;T_LastData[[#This Row],[Date]]</f>
        <v>US-West Virginia-3/13/20</v>
      </c>
      <c r="H156" s="1">
        <f>SUMIFS(T_All[Deaths],T_All[ID],T_LastData[[#This Row],[ID_New]])</f>
        <v>0</v>
      </c>
      <c r="I156" s="1">
        <f>SUMIFS(T_All[Confirmed],T_All[ID],T_LastData[[#This Row],[ID_New]])</f>
        <v>0</v>
      </c>
      <c r="J156" s="1">
        <f>SUMIFS(T_All[Recovered],T_All[ID],T_LastData[[#This Row],[ID_New]])</f>
        <v>0</v>
      </c>
    </row>
    <row r="157" spans="1:10" x14ac:dyDescent="0.3">
      <c r="A157" s="1" t="s">
        <v>159</v>
      </c>
      <c r="B157" s="1" t="s">
        <v>213</v>
      </c>
      <c r="C157">
        <v>42.756</v>
      </c>
      <c r="D157">
        <v>-107.30249999999999</v>
      </c>
      <c r="E157" t="s">
        <v>627</v>
      </c>
      <c r="F157" s="1" t="str">
        <f>Date_Selected</f>
        <v>3/13/20</v>
      </c>
      <c r="G157" s="1" t="str">
        <f>T_LastData[[#This Row],[ID]]&amp;"-"&amp;T_LastData[[#This Row],[Date]]</f>
        <v>US-Wyoming-3/13/20</v>
      </c>
      <c r="H157" s="1">
        <f>SUMIFS(T_All[Deaths],T_All[ID],T_LastData[[#This Row],[ID_New]])</f>
        <v>0</v>
      </c>
      <c r="I157" s="1">
        <f>SUMIFS(T_All[Confirmed],T_All[ID],T_LastData[[#This Row],[ID_New]])</f>
        <v>1</v>
      </c>
      <c r="J157" s="1">
        <f>SUMIFS(T_All[Recovered],T_All[ID],T_LastData[[#This Row],[ID_New]])</f>
        <v>0</v>
      </c>
    </row>
    <row r="158" spans="1:10" x14ac:dyDescent="0.3">
      <c r="A158" s="1" t="s">
        <v>215</v>
      </c>
      <c r="B158" s="1" t="s">
        <v>214</v>
      </c>
      <c r="C158">
        <v>30.9756</v>
      </c>
      <c r="D158">
        <v>112.27070000000001</v>
      </c>
      <c r="E158" t="s">
        <v>628</v>
      </c>
      <c r="F158" s="1" t="str">
        <f>Date_Selected</f>
        <v>3/13/20</v>
      </c>
      <c r="G158" s="1" t="str">
        <f>T_LastData[[#This Row],[ID]]&amp;"-"&amp;T_LastData[[#This Row],[Date]]</f>
        <v>China-Hubei-3/13/20</v>
      </c>
      <c r="H158" s="1">
        <f>SUMIFS(T_All[Deaths],T_All[ID],T_LastData[[#This Row],[ID_New]])</f>
        <v>3062</v>
      </c>
      <c r="I158" s="1">
        <f>SUMIFS(T_All[Confirmed],T_All[ID],T_LastData[[#This Row],[ID_New]])</f>
        <v>67786</v>
      </c>
      <c r="J158" s="1">
        <f>SUMIFS(T_All[Recovered],T_All[ID],T_LastData[[#This Row],[ID_New]])</f>
        <v>51553</v>
      </c>
    </row>
    <row r="159" spans="1:10" x14ac:dyDescent="0.3">
      <c r="A159" s="1" t="s">
        <v>216</v>
      </c>
      <c r="B159" s="1" t="s">
        <v>55</v>
      </c>
      <c r="C159">
        <v>32</v>
      </c>
      <c r="D159">
        <v>53</v>
      </c>
      <c r="E159" t="s">
        <v>629</v>
      </c>
      <c r="F159" s="1" t="str">
        <f>Date_Selected</f>
        <v>3/13/20</v>
      </c>
      <c r="G159" s="1" t="str">
        <f>T_LastData[[#This Row],[ID]]&amp;"-"&amp;T_LastData[[#This Row],[Date]]</f>
        <v>Iran--3/13/20</v>
      </c>
      <c r="H159" s="1">
        <f>SUMIFS(T_All[Deaths],T_All[ID],T_LastData[[#This Row],[ID_New]])</f>
        <v>514</v>
      </c>
      <c r="I159" s="1">
        <f>SUMIFS(T_All[Confirmed],T_All[ID],T_LastData[[#This Row],[ID_New]])</f>
        <v>11364</v>
      </c>
      <c r="J159" s="1">
        <f>SUMIFS(T_All[Recovered],T_All[ID],T_LastData[[#This Row],[ID_New]])</f>
        <v>2959</v>
      </c>
    </row>
    <row r="160" spans="1:10" x14ac:dyDescent="0.3">
      <c r="A160" s="1" t="s">
        <v>217</v>
      </c>
      <c r="B160" s="1" t="s">
        <v>55</v>
      </c>
      <c r="C160">
        <v>36</v>
      </c>
      <c r="D160">
        <v>128</v>
      </c>
      <c r="E160" t="s">
        <v>630</v>
      </c>
      <c r="F160" s="1" t="str">
        <f>Date_Selected</f>
        <v>3/13/20</v>
      </c>
      <c r="G160" s="1" t="str">
        <f>T_LastData[[#This Row],[ID]]&amp;"-"&amp;T_LastData[[#This Row],[Date]]</f>
        <v>Korea, South--3/13/20</v>
      </c>
      <c r="H160" s="1">
        <f>SUMIFS(T_All[Deaths],T_All[ID],T_LastData[[#This Row],[ID_New]])</f>
        <v>66</v>
      </c>
      <c r="I160" s="1">
        <f>SUMIFS(T_All[Confirmed],T_All[ID],T_LastData[[#This Row],[ID_New]])</f>
        <v>7979</v>
      </c>
      <c r="J160" s="1">
        <f>SUMIFS(T_All[Recovered],T_All[ID],T_LastData[[#This Row],[ID_New]])</f>
        <v>510</v>
      </c>
    </row>
    <row r="161" spans="1:10" x14ac:dyDescent="0.3">
      <c r="A161" s="1" t="s">
        <v>218</v>
      </c>
      <c r="B161" s="1" t="s">
        <v>218</v>
      </c>
      <c r="C161">
        <v>46.227600000000002</v>
      </c>
      <c r="D161">
        <v>2.2136999999999998</v>
      </c>
      <c r="E161" t="s">
        <v>631</v>
      </c>
      <c r="F161" s="1" t="str">
        <f>Date_Selected</f>
        <v>3/13/20</v>
      </c>
      <c r="G161" s="1" t="str">
        <f>T_LastData[[#This Row],[ID]]&amp;"-"&amp;T_LastData[[#This Row],[Date]]</f>
        <v>France-France-3/13/20</v>
      </c>
      <c r="H161" s="1">
        <f>SUMIFS(T_All[Deaths],T_All[ID],T_LastData[[#This Row],[ID_New]])</f>
        <v>79</v>
      </c>
      <c r="I161" s="1">
        <f>SUMIFS(T_All[Confirmed],T_All[ID],T_LastData[[#This Row],[ID_New]])</f>
        <v>3661</v>
      </c>
      <c r="J161" s="1">
        <f>SUMIFS(T_All[Recovered],T_All[ID],T_LastData[[#This Row],[ID_New]])</f>
        <v>12</v>
      </c>
    </row>
    <row r="162" spans="1:10" x14ac:dyDescent="0.3">
      <c r="A162" s="1" t="s">
        <v>215</v>
      </c>
      <c r="B162" s="1" t="s">
        <v>219</v>
      </c>
      <c r="C162">
        <v>23.341699999999999</v>
      </c>
      <c r="D162">
        <v>113.42440000000001</v>
      </c>
      <c r="E162" t="s">
        <v>632</v>
      </c>
      <c r="F162" s="1" t="str">
        <f>Date_Selected</f>
        <v>3/13/20</v>
      </c>
      <c r="G162" s="1" t="str">
        <f>T_LastData[[#This Row],[ID]]&amp;"-"&amp;T_LastData[[#This Row],[Date]]</f>
        <v>China-Guangdong-3/13/20</v>
      </c>
      <c r="H162" s="1">
        <f>SUMIFS(T_All[Deaths],T_All[ID],T_LastData[[#This Row],[ID_New]])</f>
        <v>8</v>
      </c>
      <c r="I162" s="1">
        <f>SUMIFS(T_All[Confirmed],T_All[ID],T_LastData[[#This Row],[ID_New]])</f>
        <v>1356</v>
      </c>
      <c r="J162" s="1">
        <f>SUMIFS(T_All[Recovered],T_All[ID],T_LastData[[#This Row],[ID_New]])</f>
        <v>1296</v>
      </c>
    </row>
    <row r="163" spans="1:10" x14ac:dyDescent="0.3">
      <c r="A163" s="1" t="s">
        <v>215</v>
      </c>
      <c r="B163" s="1" t="s">
        <v>220</v>
      </c>
      <c r="C163">
        <v>33.881999999999998</v>
      </c>
      <c r="D163">
        <v>113.614</v>
      </c>
      <c r="E163" t="s">
        <v>633</v>
      </c>
      <c r="F163" s="1" t="str">
        <f>Date_Selected</f>
        <v>3/13/20</v>
      </c>
      <c r="G163" s="1" t="str">
        <f>T_LastData[[#This Row],[ID]]&amp;"-"&amp;T_LastData[[#This Row],[Date]]</f>
        <v>China-Henan-3/13/20</v>
      </c>
      <c r="H163" s="1">
        <f>SUMIFS(T_All[Deaths],T_All[ID],T_LastData[[#This Row],[ID_New]])</f>
        <v>22</v>
      </c>
      <c r="I163" s="1">
        <f>SUMIFS(T_All[Confirmed],T_All[ID],T_LastData[[#This Row],[ID_New]])</f>
        <v>1273</v>
      </c>
      <c r="J163" s="1">
        <f>SUMIFS(T_All[Recovered],T_All[ID],T_LastData[[#This Row],[ID_New]])</f>
        <v>1249</v>
      </c>
    </row>
    <row r="164" spans="1:10" x14ac:dyDescent="0.3">
      <c r="A164" s="1" t="s">
        <v>215</v>
      </c>
      <c r="B164" s="1" t="s">
        <v>221</v>
      </c>
      <c r="C164">
        <v>29.183199999999999</v>
      </c>
      <c r="D164">
        <v>120.0934</v>
      </c>
      <c r="E164" t="s">
        <v>634</v>
      </c>
      <c r="F164" s="1" t="str">
        <f>Date_Selected</f>
        <v>3/13/20</v>
      </c>
      <c r="G164" s="1" t="str">
        <f>T_LastData[[#This Row],[ID]]&amp;"-"&amp;T_LastData[[#This Row],[Date]]</f>
        <v>China-Zhejiang-3/13/20</v>
      </c>
      <c r="H164" s="1">
        <f>SUMIFS(T_All[Deaths],T_All[ID],T_LastData[[#This Row],[ID_New]])</f>
        <v>1</v>
      </c>
      <c r="I164" s="1">
        <f>SUMIFS(T_All[Confirmed],T_All[ID],T_LastData[[#This Row],[ID_New]])</f>
        <v>1215</v>
      </c>
      <c r="J164" s="1">
        <f>SUMIFS(T_All[Recovered],T_All[ID],T_LastData[[#This Row],[ID_New]])</f>
        <v>1197</v>
      </c>
    </row>
    <row r="165" spans="1:10" x14ac:dyDescent="0.3">
      <c r="A165" s="1" t="s">
        <v>215</v>
      </c>
      <c r="B165" s="1" t="s">
        <v>222</v>
      </c>
      <c r="C165">
        <v>27.610399999999998</v>
      </c>
      <c r="D165">
        <v>111.7088</v>
      </c>
      <c r="E165" t="s">
        <v>635</v>
      </c>
      <c r="F165" s="1" t="str">
        <f>Date_Selected</f>
        <v>3/13/20</v>
      </c>
      <c r="G165" s="1" t="str">
        <f>T_LastData[[#This Row],[ID]]&amp;"-"&amp;T_LastData[[#This Row],[Date]]</f>
        <v>China-Hunan-3/13/20</v>
      </c>
      <c r="H165" s="1">
        <f>SUMIFS(T_All[Deaths],T_All[ID],T_LastData[[#This Row],[ID_New]])</f>
        <v>4</v>
      </c>
      <c r="I165" s="1">
        <f>SUMIFS(T_All[Confirmed],T_All[ID],T_LastData[[#This Row],[ID_New]])</f>
        <v>1018</v>
      </c>
      <c r="J165" s="1">
        <f>SUMIFS(T_All[Recovered],T_All[ID],T_LastData[[#This Row],[ID_New]])</f>
        <v>1005</v>
      </c>
    </row>
    <row r="166" spans="1:10" x14ac:dyDescent="0.3">
      <c r="A166" s="1" t="s">
        <v>215</v>
      </c>
      <c r="B166" s="1" t="s">
        <v>223</v>
      </c>
      <c r="C166">
        <v>31.825700000000001</v>
      </c>
      <c r="D166">
        <v>117.2264</v>
      </c>
      <c r="E166" t="s">
        <v>636</v>
      </c>
      <c r="F166" s="1" t="str">
        <f>Date_Selected</f>
        <v>3/13/20</v>
      </c>
      <c r="G166" s="1" t="str">
        <f>T_LastData[[#This Row],[ID]]&amp;"-"&amp;T_LastData[[#This Row],[Date]]</f>
        <v>China-Anhui-3/13/20</v>
      </c>
      <c r="H166" s="1">
        <f>SUMIFS(T_All[Deaths],T_All[ID],T_LastData[[#This Row],[ID_New]])</f>
        <v>6</v>
      </c>
      <c r="I166" s="1">
        <f>SUMIFS(T_All[Confirmed],T_All[ID],T_LastData[[#This Row],[ID_New]])</f>
        <v>990</v>
      </c>
      <c r="J166" s="1">
        <f>SUMIFS(T_All[Recovered],T_All[ID],T_LastData[[#This Row],[ID_New]])</f>
        <v>984</v>
      </c>
    </row>
    <row r="167" spans="1:10" x14ac:dyDescent="0.3">
      <c r="A167" s="1" t="s">
        <v>215</v>
      </c>
      <c r="B167" s="1" t="s">
        <v>224</v>
      </c>
      <c r="C167">
        <v>27.614000000000001</v>
      </c>
      <c r="D167">
        <v>115.7221</v>
      </c>
      <c r="E167" t="s">
        <v>637</v>
      </c>
      <c r="F167" s="1" t="str">
        <f>Date_Selected</f>
        <v>3/13/20</v>
      </c>
      <c r="G167" s="1" t="str">
        <f>T_LastData[[#This Row],[ID]]&amp;"-"&amp;T_LastData[[#This Row],[Date]]</f>
        <v>China-Jiangxi-3/13/20</v>
      </c>
      <c r="H167" s="1">
        <f>SUMIFS(T_All[Deaths],T_All[ID],T_LastData[[#This Row],[ID_New]])</f>
        <v>1</v>
      </c>
      <c r="I167" s="1">
        <f>SUMIFS(T_All[Confirmed],T_All[ID],T_LastData[[#This Row],[ID_New]])</f>
        <v>935</v>
      </c>
      <c r="J167" s="1">
        <f>SUMIFS(T_All[Recovered],T_All[ID],T_LastData[[#This Row],[ID_New]])</f>
        <v>934</v>
      </c>
    </row>
    <row r="168" spans="1:10" x14ac:dyDescent="0.3">
      <c r="A168" s="1" t="s">
        <v>215</v>
      </c>
      <c r="B168" s="1" t="s">
        <v>225</v>
      </c>
      <c r="C168">
        <v>36.342700000000001</v>
      </c>
      <c r="D168">
        <v>118.1498</v>
      </c>
      <c r="E168" t="s">
        <v>638</v>
      </c>
      <c r="F168" s="1" t="str">
        <f>Date_Selected</f>
        <v>3/13/20</v>
      </c>
      <c r="G168" s="1" t="str">
        <f>T_LastData[[#This Row],[ID]]&amp;"-"&amp;T_LastData[[#This Row],[Date]]</f>
        <v>China-Shandong-3/13/20</v>
      </c>
      <c r="H168" s="1">
        <f>SUMIFS(T_All[Deaths],T_All[ID],T_LastData[[#This Row],[ID_New]])</f>
        <v>7</v>
      </c>
      <c r="I168" s="1">
        <f>SUMIFS(T_All[Confirmed],T_All[ID],T_LastData[[#This Row],[ID_New]])</f>
        <v>760</v>
      </c>
      <c r="J168" s="1">
        <f>SUMIFS(T_All[Recovered],T_All[ID],T_LastData[[#This Row],[ID_New]])</f>
        <v>739</v>
      </c>
    </row>
    <row r="169" spans="1:10" x14ac:dyDescent="0.3">
      <c r="A169" s="1" t="s">
        <v>226</v>
      </c>
      <c r="B169" s="1" t="s">
        <v>163</v>
      </c>
      <c r="C169">
        <v>35.4437</v>
      </c>
      <c r="D169">
        <v>139.63800000000001</v>
      </c>
      <c r="E169" t="s">
        <v>639</v>
      </c>
      <c r="F169" s="1" t="str">
        <f>Date_Selected</f>
        <v>3/13/20</v>
      </c>
      <c r="G169" s="1" t="str">
        <f>T_LastData[[#This Row],[ID]]&amp;"-"&amp;T_LastData[[#This Row],[Date]]</f>
        <v>Cruise Ship-Diamond Princess-3/13/20</v>
      </c>
      <c r="H169" s="1">
        <f>SUMIFS(T_All[Deaths],T_All[ID],T_LastData[[#This Row],[ID_New]])</f>
        <v>7</v>
      </c>
      <c r="I169" s="1">
        <f>SUMIFS(T_All[Confirmed],T_All[ID],T_LastData[[#This Row],[ID_New]])</f>
        <v>696</v>
      </c>
      <c r="J169" s="1">
        <f>SUMIFS(T_All[Recovered],T_All[ID],T_LastData[[#This Row],[ID_New]])</f>
        <v>325</v>
      </c>
    </row>
    <row r="170" spans="1:10" x14ac:dyDescent="0.3">
      <c r="A170" s="1" t="s">
        <v>215</v>
      </c>
      <c r="B170" s="1" t="s">
        <v>227</v>
      </c>
      <c r="C170">
        <v>32.9711</v>
      </c>
      <c r="D170">
        <v>119.455</v>
      </c>
      <c r="E170" t="s">
        <v>640</v>
      </c>
      <c r="F170" s="1" t="str">
        <f>Date_Selected</f>
        <v>3/13/20</v>
      </c>
      <c r="G170" s="1" t="str">
        <f>T_LastData[[#This Row],[ID]]&amp;"-"&amp;T_LastData[[#This Row],[Date]]</f>
        <v>China-Jiangsu-3/13/20</v>
      </c>
      <c r="H170" s="1">
        <f>SUMIFS(T_All[Deaths],T_All[ID],T_LastData[[#This Row],[ID_New]])</f>
        <v>0</v>
      </c>
      <c r="I170" s="1">
        <f>SUMIFS(T_All[Confirmed],T_All[ID],T_LastData[[#This Row],[ID_New]])</f>
        <v>631</v>
      </c>
      <c r="J170" s="1">
        <f>SUMIFS(T_All[Recovered],T_All[ID],T_LastData[[#This Row],[ID_New]])</f>
        <v>630</v>
      </c>
    </row>
    <row r="171" spans="1:10" x14ac:dyDescent="0.3">
      <c r="A171" s="1" t="s">
        <v>215</v>
      </c>
      <c r="B171" s="1" t="s">
        <v>228</v>
      </c>
      <c r="C171">
        <v>30.057200000000002</v>
      </c>
      <c r="D171">
        <v>107.874</v>
      </c>
      <c r="E171" t="s">
        <v>641</v>
      </c>
      <c r="F171" s="1" t="str">
        <f>Date_Selected</f>
        <v>3/13/20</v>
      </c>
      <c r="G171" s="1" t="str">
        <f>T_LastData[[#This Row],[ID]]&amp;"-"&amp;T_LastData[[#This Row],[Date]]</f>
        <v>China-Chongqing-3/13/20</v>
      </c>
      <c r="H171" s="1">
        <f>SUMIFS(T_All[Deaths],T_All[ID],T_LastData[[#This Row],[ID_New]])</f>
        <v>6</v>
      </c>
      <c r="I171" s="1">
        <f>SUMIFS(T_All[Confirmed],T_All[ID],T_LastData[[#This Row],[ID_New]])</f>
        <v>576</v>
      </c>
      <c r="J171" s="1">
        <f>SUMIFS(T_All[Recovered],T_All[ID],T_LastData[[#This Row],[ID_New]])</f>
        <v>566</v>
      </c>
    </row>
    <row r="172" spans="1:10" x14ac:dyDescent="0.3">
      <c r="A172" s="1" t="s">
        <v>215</v>
      </c>
      <c r="B172" s="1" t="s">
        <v>229</v>
      </c>
      <c r="C172">
        <v>30.617100000000001</v>
      </c>
      <c r="D172">
        <v>102.7103</v>
      </c>
      <c r="E172" t="s">
        <v>642</v>
      </c>
      <c r="F172" s="1" t="str">
        <f>Date_Selected</f>
        <v>3/13/20</v>
      </c>
      <c r="G172" s="1" t="str">
        <f>T_LastData[[#This Row],[ID]]&amp;"-"&amp;T_LastData[[#This Row],[Date]]</f>
        <v>China-Sichuan-3/13/20</v>
      </c>
      <c r="H172" s="1">
        <f>SUMIFS(T_All[Deaths],T_All[ID],T_LastData[[#This Row],[ID_New]])</f>
        <v>3</v>
      </c>
      <c r="I172" s="1">
        <f>SUMIFS(T_All[Confirmed],T_All[ID],T_LastData[[#This Row],[ID_New]])</f>
        <v>539</v>
      </c>
      <c r="J172" s="1">
        <f>SUMIFS(T_All[Recovered],T_All[ID],T_LastData[[#This Row],[ID_New]])</f>
        <v>503</v>
      </c>
    </row>
    <row r="173" spans="1:10" x14ac:dyDescent="0.3">
      <c r="A173" s="1" t="s">
        <v>215</v>
      </c>
      <c r="B173" s="1" t="s">
        <v>230</v>
      </c>
      <c r="C173">
        <v>47.862000000000002</v>
      </c>
      <c r="D173">
        <v>127.7615</v>
      </c>
      <c r="E173" t="s">
        <v>643</v>
      </c>
      <c r="F173" s="1" t="str">
        <f>Date_Selected</f>
        <v>3/13/20</v>
      </c>
      <c r="G173" s="1" t="str">
        <f>T_LastData[[#This Row],[ID]]&amp;"-"&amp;T_LastData[[#This Row],[Date]]</f>
        <v>China-Heilongjiang-3/13/20</v>
      </c>
      <c r="H173" s="1">
        <f>SUMIFS(T_All[Deaths],T_All[ID],T_LastData[[#This Row],[ID_New]])</f>
        <v>13</v>
      </c>
      <c r="I173" s="1">
        <f>SUMIFS(T_All[Confirmed],T_All[ID],T_LastData[[#This Row],[ID_New]])</f>
        <v>482</v>
      </c>
      <c r="J173" s="1">
        <f>SUMIFS(T_All[Recovered],T_All[ID],T_LastData[[#This Row],[ID_New]])</f>
        <v>446</v>
      </c>
    </row>
    <row r="174" spans="1:10" x14ac:dyDescent="0.3">
      <c r="A174" s="1" t="s">
        <v>232</v>
      </c>
      <c r="B174" s="1" t="s">
        <v>232</v>
      </c>
      <c r="C174">
        <v>56.2639</v>
      </c>
      <c r="D174">
        <v>9.5017999999999994</v>
      </c>
      <c r="E174" t="s">
        <v>644</v>
      </c>
      <c r="F174" s="1" t="str">
        <f>Date_Selected</f>
        <v>3/13/20</v>
      </c>
      <c r="G174" s="1" t="str">
        <f>T_LastData[[#This Row],[ID]]&amp;"-"&amp;T_LastData[[#This Row],[Date]]</f>
        <v>Denmark-Denmark-3/13/20</v>
      </c>
      <c r="H174" s="1">
        <f>SUMIFS(T_All[Deaths],T_All[ID],T_LastData[[#This Row],[ID_New]])</f>
        <v>0</v>
      </c>
      <c r="I174" s="1">
        <f>SUMIFS(T_All[Confirmed],T_All[ID],T_LastData[[#This Row],[ID_New]])</f>
        <v>801</v>
      </c>
      <c r="J174" s="1">
        <f>SUMIFS(T_All[Recovered],T_All[ID],T_LastData[[#This Row],[ID_New]])</f>
        <v>1</v>
      </c>
    </row>
    <row r="175" spans="1:10" x14ac:dyDescent="0.3">
      <c r="A175" s="1" t="s">
        <v>215</v>
      </c>
      <c r="B175" s="1" t="s">
        <v>233</v>
      </c>
      <c r="C175">
        <v>40.182400000000001</v>
      </c>
      <c r="D175">
        <v>116.41419999999999</v>
      </c>
      <c r="E175" t="s">
        <v>645</v>
      </c>
      <c r="F175" s="1" t="str">
        <f>Date_Selected</f>
        <v>3/13/20</v>
      </c>
      <c r="G175" s="1" t="str">
        <f>T_LastData[[#This Row],[ID]]&amp;"-"&amp;T_LastData[[#This Row],[Date]]</f>
        <v>China-Beijing-3/13/20</v>
      </c>
      <c r="H175" s="1">
        <f>SUMIFS(T_All[Deaths],T_All[ID],T_LastData[[#This Row],[ID_New]])</f>
        <v>8</v>
      </c>
      <c r="I175" s="1">
        <f>SUMIFS(T_All[Confirmed],T_All[ID],T_LastData[[#This Row],[ID_New]])</f>
        <v>436</v>
      </c>
      <c r="J175" s="1">
        <f>SUMIFS(T_All[Recovered],T_All[ID],T_LastData[[#This Row],[ID_New]])</f>
        <v>342</v>
      </c>
    </row>
    <row r="176" spans="1:10" x14ac:dyDescent="0.3">
      <c r="A176" s="1" t="s">
        <v>215</v>
      </c>
      <c r="B176" s="1" t="s">
        <v>234</v>
      </c>
      <c r="C176">
        <v>31.202000000000002</v>
      </c>
      <c r="D176">
        <v>121.4491</v>
      </c>
      <c r="E176" t="s">
        <v>646</v>
      </c>
      <c r="F176" s="1" t="str">
        <f>Date_Selected</f>
        <v>3/13/20</v>
      </c>
      <c r="G176" s="1" t="str">
        <f>T_LastData[[#This Row],[ID]]&amp;"-"&amp;T_LastData[[#This Row],[Date]]</f>
        <v>China-Shanghai-3/13/20</v>
      </c>
      <c r="H176" s="1">
        <f>SUMIFS(T_All[Deaths],T_All[ID],T_LastData[[#This Row],[ID_New]])</f>
        <v>3</v>
      </c>
      <c r="I176" s="1">
        <f>SUMIFS(T_All[Confirmed],T_All[ID],T_LastData[[#This Row],[ID_New]])</f>
        <v>346</v>
      </c>
      <c r="J176" s="1">
        <f>SUMIFS(T_All[Recovered],T_All[ID],T_LastData[[#This Row],[ID_New]])</f>
        <v>324</v>
      </c>
    </row>
    <row r="177" spans="1:10" x14ac:dyDescent="0.3">
      <c r="A177" s="1" t="s">
        <v>215</v>
      </c>
      <c r="B177" s="1" t="s">
        <v>235</v>
      </c>
      <c r="C177">
        <v>39.548999999999999</v>
      </c>
      <c r="D177">
        <v>116.1306</v>
      </c>
      <c r="E177" t="s">
        <v>647</v>
      </c>
      <c r="F177" s="1" t="str">
        <f>Date_Selected</f>
        <v>3/13/20</v>
      </c>
      <c r="G177" s="1" t="str">
        <f>T_LastData[[#This Row],[ID]]&amp;"-"&amp;T_LastData[[#This Row],[Date]]</f>
        <v>China-Hebei-3/13/20</v>
      </c>
      <c r="H177" s="1">
        <f>SUMIFS(T_All[Deaths],T_All[ID],T_LastData[[#This Row],[ID_New]])</f>
        <v>6</v>
      </c>
      <c r="I177" s="1">
        <f>SUMIFS(T_All[Confirmed],T_All[ID],T_LastData[[#This Row],[ID_New]])</f>
        <v>318</v>
      </c>
      <c r="J177" s="1">
        <f>SUMIFS(T_All[Recovered],T_All[ID],T_LastData[[#This Row],[ID_New]])</f>
        <v>310</v>
      </c>
    </row>
    <row r="178" spans="1:10" x14ac:dyDescent="0.3">
      <c r="A178" s="1" t="s">
        <v>215</v>
      </c>
      <c r="B178" s="1" t="s">
        <v>236</v>
      </c>
      <c r="C178">
        <v>26.078900000000001</v>
      </c>
      <c r="D178">
        <v>117.98739999999999</v>
      </c>
      <c r="E178" t="s">
        <v>648</v>
      </c>
      <c r="F178" s="1" t="str">
        <f>Date_Selected</f>
        <v>3/13/20</v>
      </c>
      <c r="G178" s="1" t="str">
        <f>T_LastData[[#This Row],[ID]]&amp;"-"&amp;T_LastData[[#This Row],[Date]]</f>
        <v>China-Fujian-3/13/20</v>
      </c>
      <c r="H178" s="1">
        <f>SUMIFS(T_All[Deaths],T_All[ID],T_LastData[[#This Row],[ID_New]])</f>
        <v>1</v>
      </c>
      <c r="I178" s="1">
        <f>SUMIFS(T_All[Confirmed],T_All[ID],T_LastData[[#This Row],[ID_New]])</f>
        <v>296</v>
      </c>
      <c r="J178" s="1">
        <f>SUMIFS(T_All[Recovered],T_All[ID],T_LastData[[#This Row],[ID_New]])</f>
        <v>295</v>
      </c>
    </row>
    <row r="179" spans="1:10" x14ac:dyDescent="0.3">
      <c r="A179" s="1" t="s">
        <v>215</v>
      </c>
      <c r="B179" s="1" t="s">
        <v>237</v>
      </c>
      <c r="C179">
        <v>23.829799999999999</v>
      </c>
      <c r="D179">
        <v>108.7881</v>
      </c>
      <c r="E179" t="s">
        <v>649</v>
      </c>
      <c r="F179" s="1" t="str">
        <f>Date_Selected</f>
        <v>3/13/20</v>
      </c>
      <c r="G179" s="1" t="str">
        <f>T_LastData[[#This Row],[ID]]&amp;"-"&amp;T_LastData[[#This Row],[Date]]</f>
        <v>China-Guangxi-3/13/20</v>
      </c>
      <c r="H179" s="1">
        <f>SUMIFS(T_All[Deaths],T_All[ID],T_LastData[[#This Row],[ID_New]])</f>
        <v>2</v>
      </c>
      <c r="I179" s="1">
        <f>SUMIFS(T_All[Confirmed],T_All[ID],T_LastData[[#This Row],[ID_New]])</f>
        <v>252</v>
      </c>
      <c r="J179" s="1">
        <f>SUMIFS(T_All[Recovered],T_All[ID],T_LastData[[#This Row],[ID_New]])</f>
        <v>243</v>
      </c>
    </row>
    <row r="180" spans="1:10" x14ac:dyDescent="0.3">
      <c r="A180" s="1" t="s">
        <v>215</v>
      </c>
      <c r="B180" s="1" t="s">
        <v>238</v>
      </c>
      <c r="C180">
        <v>35.191699999999997</v>
      </c>
      <c r="D180">
        <v>108.87009999999999</v>
      </c>
      <c r="E180" t="s">
        <v>650</v>
      </c>
      <c r="F180" s="1" t="str">
        <f>Date_Selected</f>
        <v>3/13/20</v>
      </c>
      <c r="G180" s="1" t="str">
        <f>T_LastData[[#This Row],[ID]]&amp;"-"&amp;T_LastData[[#This Row],[Date]]</f>
        <v>China-Shaanxi-3/13/20</v>
      </c>
      <c r="H180" s="1">
        <f>SUMIFS(T_All[Deaths],T_All[ID],T_LastData[[#This Row],[ID_New]])</f>
        <v>2</v>
      </c>
      <c r="I180" s="1">
        <f>SUMIFS(T_All[Confirmed],T_All[ID],T_LastData[[#This Row],[ID_New]])</f>
        <v>245</v>
      </c>
      <c r="J180" s="1">
        <f>SUMIFS(T_All[Recovered],T_All[ID],T_LastData[[#This Row],[ID_New]])</f>
        <v>232</v>
      </c>
    </row>
    <row r="181" spans="1:10" x14ac:dyDescent="0.3">
      <c r="A181" s="1" t="s">
        <v>215</v>
      </c>
      <c r="B181" s="1" t="s">
        <v>239</v>
      </c>
      <c r="C181">
        <v>24.974</v>
      </c>
      <c r="D181">
        <v>101.48699999999999</v>
      </c>
      <c r="E181" t="s">
        <v>651</v>
      </c>
      <c r="F181" s="1" t="str">
        <f>Date_Selected</f>
        <v>3/13/20</v>
      </c>
      <c r="G181" s="1" t="str">
        <f>T_LastData[[#This Row],[ID]]&amp;"-"&amp;T_LastData[[#This Row],[Date]]</f>
        <v>China-Yunnan-3/13/20</v>
      </c>
      <c r="H181" s="1">
        <f>SUMIFS(T_All[Deaths],T_All[ID],T_LastData[[#This Row],[ID_New]])</f>
        <v>2</v>
      </c>
      <c r="I181" s="1">
        <f>SUMIFS(T_All[Confirmed],T_All[ID],T_LastData[[#This Row],[ID_New]])</f>
        <v>174</v>
      </c>
      <c r="J181" s="1">
        <f>SUMIFS(T_All[Recovered],T_All[ID],T_LastData[[#This Row],[ID_New]])</f>
        <v>170</v>
      </c>
    </row>
    <row r="182" spans="1:10" x14ac:dyDescent="0.3">
      <c r="A182" s="1" t="s">
        <v>215</v>
      </c>
      <c r="B182" s="1" t="s">
        <v>240</v>
      </c>
      <c r="C182">
        <v>19.195900000000002</v>
      </c>
      <c r="D182">
        <v>109.7453</v>
      </c>
      <c r="E182" t="s">
        <v>652</v>
      </c>
      <c r="F182" s="1" t="str">
        <f>Date_Selected</f>
        <v>3/13/20</v>
      </c>
      <c r="G182" s="1" t="str">
        <f>T_LastData[[#This Row],[ID]]&amp;"-"&amp;T_LastData[[#This Row],[Date]]</f>
        <v>China-Hainan-3/13/20</v>
      </c>
      <c r="H182" s="1">
        <f>SUMIFS(T_All[Deaths],T_All[ID],T_LastData[[#This Row],[ID_New]])</f>
        <v>6</v>
      </c>
      <c r="I182" s="1">
        <f>SUMIFS(T_All[Confirmed],T_All[ID],T_LastData[[#This Row],[ID_New]])</f>
        <v>168</v>
      </c>
      <c r="J182" s="1">
        <f>SUMIFS(T_All[Recovered],T_All[ID],T_LastData[[#This Row],[ID_New]])</f>
        <v>160</v>
      </c>
    </row>
    <row r="183" spans="1:10" x14ac:dyDescent="0.3">
      <c r="A183" s="1" t="s">
        <v>215</v>
      </c>
      <c r="B183" s="1" t="s">
        <v>241</v>
      </c>
      <c r="C183">
        <v>26.8154</v>
      </c>
      <c r="D183">
        <v>106.87479999999999</v>
      </c>
      <c r="E183" t="s">
        <v>653</v>
      </c>
      <c r="F183" s="1" t="str">
        <f>Date_Selected</f>
        <v>3/13/20</v>
      </c>
      <c r="G183" s="1" t="str">
        <f>T_LastData[[#This Row],[ID]]&amp;"-"&amp;T_LastData[[#This Row],[Date]]</f>
        <v>China-Guizhou-3/13/20</v>
      </c>
      <c r="H183" s="1">
        <f>SUMIFS(T_All[Deaths],T_All[ID],T_LastData[[#This Row],[ID_New]])</f>
        <v>2</v>
      </c>
      <c r="I183" s="1">
        <f>SUMIFS(T_All[Confirmed],T_All[ID],T_LastData[[#This Row],[ID_New]])</f>
        <v>146</v>
      </c>
      <c r="J183" s="1">
        <f>SUMIFS(T_All[Recovered],T_All[ID],T_LastData[[#This Row],[ID_New]])</f>
        <v>140</v>
      </c>
    </row>
    <row r="184" spans="1:10" x14ac:dyDescent="0.3">
      <c r="A184" s="1" t="s">
        <v>215</v>
      </c>
      <c r="B184" s="1" t="s">
        <v>242</v>
      </c>
      <c r="C184">
        <v>39.305399999999999</v>
      </c>
      <c r="D184">
        <v>117.32299999999999</v>
      </c>
      <c r="E184" t="s">
        <v>654</v>
      </c>
      <c r="F184" s="1" t="str">
        <f>Date_Selected</f>
        <v>3/13/20</v>
      </c>
      <c r="G184" s="1" t="str">
        <f>T_LastData[[#This Row],[ID]]&amp;"-"&amp;T_LastData[[#This Row],[Date]]</f>
        <v>China-Tianjin-3/13/20</v>
      </c>
      <c r="H184" s="1">
        <f>SUMIFS(T_All[Deaths],T_All[ID],T_LastData[[#This Row],[ID_New]])</f>
        <v>3</v>
      </c>
      <c r="I184" s="1">
        <f>SUMIFS(T_All[Confirmed],T_All[ID],T_LastData[[#This Row],[ID_New]])</f>
        <v>136</v>
      </c>
      <c r="J184" s="1">
        <f>SUMIFS(T_All[Recovered],T_All[ID],T_LastData[[#This Row],[ID_New]])</f>
        <v>132</v>
      </c>
    </row>
    <row r="185" spans="1:10" x14ac:dyDescent="0.3">
      <c r="A185" s="1" t="s">
        <v>215</v>
      </c>
      <c r="B185" s="1" t="s">
        <v>243</v>
      </c>
      <c r="C185">
        <v>37.5777</v>
      </c>
      <c r="D185">
        <v>112.29219999999999</v>
      </c>
      <c r="E185" t="s">
        <v>655</v>
      </c>
      <c r="F185" s="1" t="str">
        <f>Date_Selected</f>
        <v>3/13/20</v>
      </c>
      <c r="G185" s="1" t="str">
        <f>T_LastData[[#This Row],[ID]]&amp;"-"&amp;T_LastData[[#This Row],[Date]]</f>
        <v>China-Shanxi-3/13/20</v>
      </c>
      <c r="H185" s="1">
        <f>SUMIFS(T_All[Deaths],T_All[ID],T_LastData[[#This Row],[ID_New]])</f>
        <v>0</v>
      </c>
      <c r="I185" s="1">
        <f>SUMIFS(T_All[Confirmed],T_All[ID],T_LastData[[#This Row],[ID_New]])</f>
        <v>133</v>
      </c>
      <c r="J185" s="1">
        <f>SUMIFS(T_All[Recovered],T_All[ID],T_LastData[[#This Row],[ID_New]])</f>
        <v>133</v>
      </c>
    </row>
    <row r="186" spans="1:10" x14ac:dyDescent="0.3">
      <c r="A186" s="1" t="s">
        <v>215</v>
      </c>
      <c r="B186" s="1" t="s">
        <v>244</v>
      </c>
      <c r="C186">
        <v>37.809899999999999</v>
      </c>
      <c r="D186">
        <v>101.0583</v>
      </c>
      <c r="E186" t="s">
        <v>656</v>
      </c>
      <c r="F186" s="1" t="str">
        <f>Date_Selected</f>
        <v>3/13/20</v>
      </c>
      <c r="G186" s="1" t="str">
        <f>T_LastData[[#This Row],[ID]]&amp;"-"&amp;T_LastData[[#This Row],[Date]]</f>
        <v>China-Gansu-3/13/20</v>
      </c>
      <c r="H186" s="1">
        <f>SUMIFS(T_All[Deaths],T_All[ID],T_LastData[[#This Row],[ID_New]])</f>
        <v>2</v>
      </c>
      <c r="I186" s="1">
        <f>SUMIFS(T_All[Confirmed],T_All[ID],T_LastData[[#This Row],[ID_New]])</f>
        <v>127</v>
      </c>
      <c r="J186" s="1">
        <f>SUMIFS(T_All[Recovered],T_All[ID],T_LastData[[#This Row],[ID_New]])</f>
        <v>88</v>
      </c>
    </row>
    <row r="187" spans="1:10" x14ac:dyDescent="0.3">
      <c r="A187" s="1" t="s">
        <v>215</v>
      </c>
      <c r="B187" s="1" t="s">
        <v>245</v>
      </c>
      <c r="C187">
        <v>22.3</v>
      </c>
      <c r="D187">
        <v>114.2</v>
      </c>
      <c r="E187" t="s">
        <v>657</v>
      </c>
      <c r="F187" s="1" t="str">
        <f>Date_Selected</f>
        <v>3/13/20</v>
      </c>
      <c r="G187" s="1" t="str">
        <f>T_LastData[[#This Row],[ID]]&amp;"-"&amp;T_LastData[[#This Row],[Date]]</f>
        <v>China-Hong Kong-3/13/20</v>
      </c>
      <c r="H187" s="1">
        <f>SUMIFS(T_All[Deaths],T_All[ID],T_LastData[[#This Row],[ID_New]])</f>
        <v>4</v>
      </c>
      <c r="I187" s="1">
        <f>SUMIFS(T_All[Confirmed],T_All[ID],T_LastData[[#This Row],[ID_New]])</f>
        <v>134</v>
      </c>
      <c r="J187" s="1">
        <f>SUMIFS(T_All[Recovered],T_All[ID],T_LastData[[#This Row],[ID_New]])</f>
        <v>77</v>
      </c>
    </row>
    <row r="188" spans="1:10" x14ac:dyDescent="0.3">
      <c r="A188" s="1" t="s">
        <v>215</v>
      </c>
      <c r="B188" s="1" t="s">
        <v>246</v>
      </c>
      <c r="C188">
        <v>41.2956</v>
      </c>
      <c r="D188">
        <v>122.60850000000001</v>
      </c>
      <c r="E188" t="s">
        <v>658</v>
      </c>
      <c r="F188" s="1" t="str">
        <f>Date_Selected</f>
        <v>3/13/20</v>
      </c>
      <c r="G188" s="1" t="str">
        <f>T_LastData[[#This Row],[ID]]&amp;"-"&amp;T_LastData[[#This Row],[Date]]</f>
        <v>China-Liaoning-3/13/20</v>
      </c>
      <c r="H188" s="1">
        <f>SUMIFS(T_All[Deaths],T_All[ID],T_LastData[[#This Row],[ID_New]])</f>
        <v>1</v>
      </c>
      <c r="I188" s="1">
        <f>SUMIFS(T_All[Confirmed],T_All[ID],T_LastData[[#This Row],[ID_New]])</f>
        <v>125</v>
      </c>
      <c r="J188" s="1">
        <f>SUMIFS(T_All[Recovered],T_All[ID],T_LastData[[#This Row],[ID_New]])</f>
        <v>112</v>
      </c>
    </row>
    <row r="189" spans="1:10" x14ac:dyDescent="0.3">
      <c r="A189" s="1" t="s">
        <v>215</v>
      </c>
      <c r="B189" s="1" t="s">
        <v>247</v>
      </c>
      <c r="C189">
        <v>43.6661</v>
      </c>
      <c r="D189">
        <v>126.1923</v>
      </c>
      <c r="E189" t="s">
        <v>659</v>
      </c>
      <c r="F189" s="1" t="str">
        <f>Date_Selected</f>
        <v>3/13/20</v>
      </c>
      <c r="G189" s="1" t="str">
        <f>T_LastData[[#This Row],[ID]]&amp;"-"&amp;T_LastData[[#This Row],[Date]]</f>
        <v>China-Jilin-3/13/20</v>
      </c>
      <c r="H189" s="1">
        <f>SUMIFS(T_All[Deaths],T_All[ID],T_LastData[[#This Row],[ID_New]])</f>
        <v>1</v>
      </c>
      <c r="I189" s="1">
        <f>SUMIFS(T_All[Confirmed],T_All[ID],T_LastData[[#This Row],[ID_New]])</f>
        <v>93</v>
      </c>
      <c r="J189" s="1">
        <f>SUMIFS(T_All[Recovered],T_All[ID],T_LastData[[#This Row],[ID_New]])</f>
        <v>91</v>
      </c>
    </row>
    <row r="190" spans="1:10" x14ac:dyDescent="0.3">
      <c r="A190" s="1" t="s">
        <v>248</v>
      </c>
      <c r="B190" s="1" t="s">
        <v>55</v>
      </c>
      <c r="C190">
        <v>49.817500000000003</v>
      </c>
      <c r="D190">
        <v>15.473000000000001</v>
      </c>
      <c r="E190" t="s">
        <v>660</v>
      </c>
      <c r="F190" s="1" t="str">
        <f>Date_Selected</f>
        <v>3/13/20</v>
      </c>
      <c r="G190" s="1" t="str">
        <f>T_LastData[[#This Row],[ID]]&amp;"-"&amp;T_LastData[[#This Row],[Date]]</f>
        <v>Czechia--3/13/20</v>
      </c>
      <c r="H190" s="1">
        <f>SUMIFS(T_All[Deaths],T_All[ID],T_LastData[[#This Row],[ID_New]])</f>
        <v>0</v>
      </c>
      <c r="I190" s="1">
        <f>SUMIFS(T_All[Confirmed],T_All[ID],T_LastData[[#This Row],[ID_New]])</f>
        <v>141</v>
      </c>
      <c r="J190" s="1">
        <f>SUMIFS(T_All[Recovered],T_All[ID],T_LastData[[#This Row],[ID_New]])</f>
        <v>0</v>
      </c>
    </row>
    <row r="191" spans="1:10" x14ac:dyDescent="0.3">
      <c r="A191" s="1" t="s">
        <v>215</v>
      </c>
      <c r="B191" s="1" t="s">
        <v>249</v>
      </c>
      <c r="C191">
        <v>41.112900000000003</v>
      </c>
      <c r="D191">
        <v>85.240099999999998</v>
      </c>
      <c r="E191" t="s">
        <v>661</v>
      </c>
      <c r="F191" s="1" t="str">
        <f>Date_Selected</f>
        <v>3/13/20</v>
      </c>
      <c r="G191" s="1" t="str">
        <f>T_LastData[[#This Row],[ID]]&amp;"-"&amp;T_LastData[[#This Row],[Date]]</f>
        <v>China-Xinjiang-3/13/20</v>
      </c>
      <c r="H191" s="1">
        <f>SUMIFS(T_All[Deaths],T_All[ID],T_LastData[[#This Row],[ID_New]])</f>
        <v>3</v>
      </c>
      <c r="I191" s="1">
        <f>SUMIFS(T_All[Confirmed],T_All[ID],T_LastData[[#This Row],[ID_New]])</f>
        <v>76</v>
      </c>
      <c r="J191" s="1">
        <f>SUMIFS(T_All[Recovered],T_All[ID],T_LastData[[#This Row],[ID_New]])</f>
        <v>73</v>
      </c>
    </row>
    <row r="192" spans="1:10" x14ac:dyDescent="0.3">
      <c r="A192" s="1" t="s">
        <v>215</v>
      </c>
      <c r="B192" s="1" t="s">
        <v>250</v>
      </c>
      <c r="C192">
        <v>44.093499999999999</v>
      </c>
      <c r="D192">
        <v>113.9448</v>
      </c>
      <c r="E192" t="s">
        <v>662</v>
      </c>
      <c r="F192" s="1" t="str">
        <f>Date_Selected</f>
        <v>3/13/20</v>
      </c>
      <c r="G192" s="1" t="str">
        <f>T_LastData[[#This Row],[ID]]&amp;"-"&amp;T_LastData[[#This Row],[Date]]</f>
        <v>China-Inner Mongolia-3/13/20</v>
      </c>
      <c r="H192" s="1">
        <f>SUMIFS(T_All[Deaths],T_All[ID],T_LastData[[#This Row],[ID_New]])</f>
        <v>1</v>
      </c>
      <c r="I192" s="1">
        <f>SUMIFS(T_All[Confirmed],T_All[ID],T_LastData[[#This Row],[ID_New]])</f>
        <v>75</v>
      </c>
      <c r="J192" s="1">
        <f>SUMIFS(T_All[Recovered],T_All[ID],T_LastData[[#This Row],[ID_New]])</f>
        <v>71</v>
      </c>
    </row>
    <row r="193" spans="1:10" x14ac:dyDescent="0.3">
      <c r="A193" s="1" t="s">
        <v>215</v>
      </c>
      <c r="B193" s="1" t="s">
        <v>251</v>
      </c>
      <c r="C193">
        <v>37.269199999999998</v>
      </c>
      <c r="D193">
        <v>106.16549999999999</v>
      </c>
      <c r="E193" t="s">
        <v>663</v>
      </c>
      <c r="F193" s="1" t="str">
        <f>Date_Selected</f>
        <v>3/13/20</v>
      </c>
      <c r="G193" s="1" t="str">
        <f>T_LastData[[#This Row],[ID]]&amp;"-"&amp;T_LastData[[#This Row],[Date]]</f>
        <v>China-Ningxia-3/13/20</v>
      </c>
      <c r="H193" s="1">
        <f>SUMIFS(T_All[Deaths],T_All[ID],T_LastData[[#This Row],[ID_New]])</f>
        <v>0</v>
      </c>
      <c r="I193" s="1">
        <f>SUMIFS(T_All[Confirmed],T_All[ID],T_LastData[[#This Row],[ID_New]])</f>
        <v>75</v>
      </c>
      <c r="J193" s="1">
        <f>SUMIFS(T_All[Recovered],T_All[ID],T_LastData[[#This Row],[ID_New]])</f>
        <v>72</v>
      </c>
    </row>
    <row r="194" spans="1:10" x14ac:dyDescent="0.3">
      <c r="A194" s="1" t="s">
        <v>252</v>
      </c>
      <c r="B194" s="1" t="s">
        <v>55</v>
      </c>
      <c r="C194">
        <v>23.7</v>
      </c>
      <c r="D194">
        <v>121</v>
      </c>
      <c r="E194" t="s">
        <v>664</v>
      </c>
      <c r="F194" s="1" t="str">
        <f>Date_Selected</f>
        <v>3/13/20</v>
      </c>
      <c r="G194" s="1" t="str">
        <f>T_LastData[[#This Row],[ID]]&amp;"-"&amp;T_LastData[[#This Row],[Date]]</f>
        <v>Taiwan*--3/13/20</v>
      </c>
      <c r="H194" s="1">
        <f>SUMIFS(T_All[Deaths],T_All[ID],T_LastData[[#This Row],[ID_New]])</f>
        <v>1</v>
      </c>
      <c r="I194" s="1">
        <f>SUMIFS(T_All[Confirmed],T_All[ID],T_LastData[[#This Row],[ID_New]])</f>
        <v>50</v>
      </c>
      <c r="J194" s="1">
        <f>SUMIFS(T_All[Recovered],T_All[ID],T_LastData[[#This Row],[ID_New]])</f>
        <v>20</v>
      </c>
    </row>
    <row r="195" spans="1:10" x14ac:dyDescent="0.3">
      <c r="A195" s="1" t="s">
        <v>253</v>
      </c>
      <c r="B195" s="1" t="s">
        <v>55</v>
      </c>
      <c r="C195">
        <v>16</v>
      </c>
      <c r="D195">
        <v>108</v>
      </c>
      <c r="E195" t="s">
        <v>665</v>
      </c>
      <c r="F195" s="1" t="str">
        <f>Date_Selected</f>
        <v>3/13/20</v>
      </c>
      <c r="G195" s="1" t="str">
        <f>T_LastData[[#This Row],[ID]]&amp;"-"&amp;T_LastData[[#This Row],[Date]]</f>
        <v>Vietnam--3/13/20</v>
      </c>
      <c r="H195" s="1">
        <f>SUMIFS(T_All[Deaths],T_All[ID],T_LastData[[#This Row],[ID_New]])</f>
        <v>0</v>
      </c>
      <c r="I195" s="1">
        <f>SUMIFS(T_All[Confirmed],T_All[ID],T_LastData[[#This Row],[ID_New]])</f>
        <v>47</v>
      </c>
      <c r="J195" s="1">
        <f>SUMIFS(T_All[Recovered],T_All[ID],T_LastData[[#This Row],[ID_New]])</f>
        <v>16</v>
      </c>
    </row>
    <row r="196" spans="1:10" x14ac:dyDescent="0.3">
      <c r="A196" s="1" t="s">
        <v>254</v>
      </c>
      <c r="B196" s="1" t="s">
        <v>55</v>
      </c>
      <c r="C196">
        <v>60</v>
      </c>
      <c r="D196">
        <v>90</v>
      </c>
      <c r="E196" t="s">
        <v>666</v>
      </c>
      <c r="F196" s="1" t="str">
        <f>Date_Selected</f>
        <v>3/13/20</v>
      </c>
      <c r="G196" s="1" t="str">
        <f>T_LastData[[#This Row],[ID]]&amp;"-"&amp;T_LastData[[#This Row],[Date]]</f>
        <v>Russia--3/13/20</v>
      </c>
      <c r="H196" s="1">
        <f>SUMIFS(T_All[Deaths],T_All[ID],T_LastData[[#This Row],[ID_New]])</f>
        <v>0</v>
      </c>
      <c r="I196" s="1">
        <f>SUMIFS(T_All[Confirmed],T_All[ID],T_LastData[[#This Row],[ID_New]])</f>
        <v>45</v>
      </c>
      <c r="J196" s="1">
        <f>SUMIFS(T_All[Recovered],T_All[ID],T_LastData[[#This Row],[ID_New]])</f>
        <v>3</v>
      </c>
    </row>
    <row r="197" spans="1:10" x14ac:dyDescent="0.3">
      <c r="A197" s="1" t="s">
        <v>215</v>
      </c>
      <c r="B197" s="1" t="s">
        <v>255</v>
      </c>
      <c r="C197">
        <v>35.745199999999997</v>
      </c>
      <c r="D197">
        <v>95.995599999999996</v>
      </c>
      <c r="E197" t="s">
        <v>667</v>
      </c>
      <c r="F197" s="1" t="str">
        <f>Date_Selected</f>
        <v>3/13/20</v>
      </c>
      <c r="G197" s="1" t="str">
        <f>T_LastData[[#This Row],[ID]]&amp;"-"&amp;T_LastData[[#This Row],[Date]]</f>
        <v>China-Qinghai-3/13/20</v>
      </c>
      <c r="H197" s="1">
        <f>SUMIFS(T_All[Deaths],T_All[ID],T_LastData[[#This Row],[ID_New]])</f>
        <v>0</v>
      </c>
      <c r="I197" s="1">
        <f>SUMIFS(T_All[Confirmed],T_All[ID],T_LastData[[#This Row],[ID_New]])</f>
        <v>18</v>
      </c>
      <c r="J197" s="1">
        <f>SUMIFS(T_All[Recovered],T_All[ID],T_LastData[[#This Row],[ID_New]])</f>
        <v>18</v>
      </c>
    </row>
    <row r="198" spans="1:10" x14ac:dyDescent="0.3">
      <c r="A198" s="1" t="s">
        <v>215</v>
      </c>
      <c r="B198" s="1" t="s">
        <v>256</v>
      </c>
      <c r="C198">
        <v>22.166699999999999</v>
      </c>
      <c r="D198">
        <v>113.55</v>
      </c>
      <c r="E198" t="s">
        <v>668</v>
      </c>
      <c r="F198" s="1" t="str">
        <f>Date_Selected</f>
        <v>3/13/20</v>
      </c>
      <c r="G198" s="1" t="str">
        <f>T_LastData[[#This Row],[ID]]&amp;"-"&amp;T_LastData[[#This Row],[Date]]</f>
        <v>China-Macau-3/13/20</v>
      </c>
      <c r="H198" s="1">
        <f>SUMIFS(T_All[Deaths],T_All[ID],T_LastData[[#This Row],[ID_New]])</f>
        <v>0</v>
      </c>
      <c r="I198" s="1">
        <f>SUMIFS(T_All[Confirmed],T_All[ID],T_LastData[[#This Row],[ID_New]])</f>
        <v>10</v>
      </c>
      <c r="J198" s="1">
        <f>SUMIFS(T_All[Recovered],T_All[ID],T_LastData[[#This Row],[ID_New]])</f>
        <v>10</v>
      </c>
    </row>
    <row r="199" spans="1:10" x14ac:dyDescent="0.3">
      <c r="A199" s="1" t="s">
        <v>257</v>
      </c>
      <c r="B199" s="1" t="s">
        <v>55</v>
      </c>
      <c r="C199">
        <v>47.4116</v>
      </c>
      <c r="D199">
        <v>28.369900000000001</v>
      </c>
      <c r="E199" t="s">
        <v>669</v>
      </c>
      <c r="F199" s="1" t="str">
        <f>Date_Selected</f>
        <v>3/13/20</v>
      </c>
      <c r="G199" s="1" t="str">
        <f>T_LastData[[#This Row],[ID]]&amp;"-"&amp;T_LastData[[#This Row],[Date]]</f>
        <v>Moldova--3/13/20</v>
      </c>
      <c r="H199" s="1">
        <f>SUMIFS(T_All[Deaths],T_All[ID],T_LastData[[#This Row],[ID_New]])</f>
        <v>0</v>
      </c>
      <c r="I199" s="1">
        <f>SUMIFS(T_All[Confirmed],T_All[ID],T_LastData[[#This Row],[ID_New]])</f>
        <v>6</v>
      </c>
      <c r="J199" s="1">
        <f>SUMIFS(T_All[Recovered],T_All[ID],T_LastData[[#This Row],[ID_New]])</f>
        <v>0</v>
      </c>
    </row>
    <row r="200" spans="1:10" x14ac:dyDescent="0.3">
      <c r="A200" s="1" t="s">
        <v>258</v>
      </c>
      <c r="B200" s="1" t="s">
        <v>55</v>
      </c>
      <c r="C200">
        <v>-16.290199999999999</v>
      </c>
      <c r="D200">
        <v>-63.588700000000003</v>
      </c>
      <c r="E200" t="s">
        <v>670</v>
      </c>
      <c r="F200" s="1" t="str">
        <f>Date_Selected</f>
        <v>3/13/20</v>
      </c>
      <c r="G200" s="1" t="str">
        <f>T_LastData[[#This Row],[ID]]&amp;"-"&amp;T_LastData[[#This Row],[Date]]</f>
        <v>Bolivia--3/13/20</v>
      </c>
      <c r="H200" s="1">
        <f>SUMIFS(T_All[Deaths],T_All[ID],T_LastData[[#This Row],[ID_New]])</f>
        <v>0</v>
      </c>
      <c r="I200" s="1">
        <f>SUMIFS(T_All[Confirmed],T_All[ID],T_LastData[[#This Row],[ID_New]])</f>
        <v>3</v>
      </c>
      <c r="J200" s="1">
        <f>SUMIFS(T_All[Recovered],T_All[ID],T_LastData[[#This Row],[ID_New]])</f>
        <v>0</v>
      </c>
    </row>
    <row r="201" spans="1:10" x14ac:dyDescent="0.3">
      <c r="A201" s="1" t="s">
        <v>232</v>
      </c>
      <c r="B201" s="1" t="s">
        <v>259</v>
      </c>
      <c r="C201">
        <v>61.892600000000002</v>
      </c>
      <c r="D201">
        <v>-6.9118000000000004</v>
      </c>
      <c r="E201" t="s">
        <v>671</v>
      </c>
      <c r="F201" s="1" t="str">
        <f>Date_Selected</f>
        <v>3/13/20</v>
      </c>
      <c r="G201" s="1" t="str">
        <f>T_LastData[[#This Row],[ID]]&amp;"-"&amp;T_LastData[[#This Row],[Date]]</f>
        <v>Denmark-Faroe Islands-3/13/20</v>
      </c>
      <c r="H201" s="1">
        <f>SUMIFS(T_All[Deaths],T_All[ID],T_LastData[[#This Row],[ID_New]])</f>
        <v>0</v>
      </c>
      <c r="I201" s="1">
        <f>SUMIFS(T_All[Confirmed],T_All[ID],T_LastData[[#This Row],[ID_New]])</f>
        <v>3</v>
      </c>
      <c r="J201" s="1">
        <f>SUMIFS(T_All[Recovered],T_All[ID],T_LastData[[#This Row],[ID_New]])</f>
        <v>0</v>
      </c>
    </row>
    <row r="202" spans="1:10" x14ac:dyDescent="0.3">
      <c r="A202" s="1" t="s">
        <v>218</v>
      </c>
      <c r="B202" s="1" t="s">
        <v>260</v>
      </c>
      <c r="C202">
        <v>18.070799999999998</v>
      </c>
      <c r="D202">
        <v>-63.0501</v>
      </c>
      <c r="E202" t="s">
        <v>672</v>
      </c>
      <c r="F202" s="1" t="str">
        <f>Date_Selected</f>
        <v>3/13/20</v>
      </c>
      <c r="G202" s="1" t="str">
        <f>T_LastData[[#This Row],[ID]]&amp;"-"&amp;T_LastData[[#This Row],[Date]]</f>
        <v>France-St Martin-3/13/20</v>
      </c>
      <c r="H202" s="1">
        <f>SUMIFS(T_All[Deaths],T_All[ID],T_LastData[[#This Row],[ID_New]])</f>
        <v>0</v>
      </c>
      <c r="I202" s="1">
        <f>SUMIFS(T_All[Confirmed],T_All[ID],T_LastData[[#This Row],[ID_New]])</f>
        <v>2</v>
      </c>
      <c r="J202" s="1">
        <f>SUMIFS(T_All[Recovered],T_All[ID],T_LastData[[#This Row],[ID_New]])</f>
        <v>0</v>
      </c>
    </row>
    <row r="203" spans="1:10" x14ac:dyDescent="0.3">
      <c r="A203" s="1" t="s">
        <v>261</v>
      </c>
      <c r="B203" s="1" t="s">
        <v>55</v>
      </c>
      <c r="C203">
        <v>15.2</v>
      </c>
      <c r="D203">
        <v>-86.241900000000001</v>
      </c>
      <c r="E203" t="s">
        <v>673</v>
      </c>
      <c r="F203" s="1" t="str">
        <f>Date_Selected</f>
        <v>3/13/20</v>
      </c>
      <c r="G203" s="1" t="str">
        <f>T_LastData[[#This Row],[ID]]&amp;"-"&amp;T_LastData[[#This Row],[Date]]</f>
        <v>Honduras--3/13/20</v>
      </c>
      <c r="H203" s="1">
        <f>SUMIFS(T_All[Deaths],T_All[ID],T_LastData[[#This Row],[ID_New]])</f>
        <v>0</v>
      </c>
      <c r="I203" s="1">
        <f>SUMIFS(T_All[Confirmed],T_All[ID],T_LastData[[#This Row],[ID_New]])</f>
        <v>2</v>
      </c>
      <c r="J203" s="1">
        <f>SUMIFS(T_All[Recovered],T_All[ID],T_LastData[[#This Row],[ID_New]])</f>
        <v>0</v>
      </c>
    </row>
    <row r="204" spans="1:10" x14ac:dyDescent="0.3">
      <c r="A204" s="1" t="s">
        <v>231</v>
      </c>
      <c r="B204" s="1" t="s">
        <v>262</v>
      </c>
      <c r="C204">
        <v>49.372300000000003</v>
      </c>
      <c r="D204">
        <v>-2.3643999999999998</v>
      </c>
      <c r="E204" t="s">
        <v>674</v>
      </c>
      <c r="F204" s="1" t="str">
        <f>Date_Selected</f>
        <v>3/13/20</v>
      </c>
      <c r="G204" s="1" t="str">
        <f>T_LastData[[#This Row],[ID]]&amp;"-"&amp;T_LastData[[#This Row],[Date]]</f>
        <v>United Kingdom-Channel Islands-3/13/20</v>
      </c>
      <c r="H204" s="1">
        <f>SUMIFS(T_All[Deaths],T_All[ID],T_LastData[[#This Row],[ID_New]])</f>
        <v>0</v>
      </c>
      <c r="I204" s="1">
        <f>SUMIFS(T_All[Confirmed],T_All[ID],T_LastData[[#This Row],[ID_New]])</f>
        <v>2</v>
      </c>
      <c r="J204" s="1">
        <f>SUMIFS(T_All[Recovered],T_All[ID],T_LastData[[#This Row],[ID_New]])</f>
        <v>0</v>
      </c>
    </row>
    <row r="205" spans="1:10" x14ac:dyDescent="0.3">
      <c r="A205" s="1" t="s">
        <v>62</v>
      </c>
      <c r="B205" s="1" t="s">
        <v>263</v>
      </c>
      <c r="C205">
        <v>46.565300000000001</v>
      </c>
      <c r="D205">
        <v>-66.4619</v>
      </c>
      <c r="E205" t="s">
        <v>675</v>
      </c>
      <c r="F205" s="1" t="str">
        <f>Date_Selected</f>
        <v>3/13/20</v>
      </c>
      <c r="G205" s="1" t="str">
        <f>T_LastData[[#This Row],[ID]]&amp;"-"&amp;T_LastData[[#This Row],[Date]]</f>
        <v>Canada-New Brunswick-3/13/20</v>
      </c>
      <c r="H205" s="1">
        <f>SUMIFS(T_All[Deaths],T_All[ID],T_LastData[[#This Row],[ID_New]])</f>
        <v>0</v>
      </c>
      <c r="I205" s="1">
        <f>SUMIFS(T_All[Confirmed],T_All[ID],T_LastData[[#This Row],[ID_New]])</f>
        <v>1</v>
      </c>
      <c r="J205" s="1">
        <f>SUMIFS(T_All[Recovered],T_All[ID],T_LastData[[#This Row],[ID_New]])</f>
        <v>0</v>
      </c>
    </row>
    <row r="206" spans="1:10" x14ac:dyDescent="0.3">
      <c r="A206" s="1" t="s">
        <v>215</v>
      </c>
      <c r="B206" s="1" t="s">
        <v>264</v>
      </c>
      <c r="C206">
        <v>31.692699999999999</v>
      </c>
      <c r="D206">
        <v>88.092399999999998</v>
      </c>
      <c r="E206" t="s">
        <v>676</v>
      </c>
      <c r="F206" s="1" t="str">
        <f>Date_Selected</f>
        <v>3/13/20</v>
      </c>
      <c r="G206" s="1" t="str">
        <f>T_LastData[[#This Row],[ID]]&amp;"-"&amp;T_LastData[[#This Row],[Date]]</f>
        <v>China-Tibet-3/13/20</v>
      </c>
      <c r="H206" s="1">
        <f>SUMIFS(T_All[Deaths],T_All[ID],T_LastData[[#This Row],[ID_New]])</f>
        <v>0</v>
      </c>
      <c r="I206" s="1">
        <f>SUMIFS(T_All[Confirmed],T_All[ID],T_LastData[[#This Row],[ID_New]])</f>
        <v>1</v>
      </c>
      <c r="J206" s="1">
        <f>SUMIFS(T_All[Recovered],T_All[ID],T_LastData[[#This Row],[ID_New]])</f>
        <v>1</v>
      </c>
    </row>
    <row r="207" spans="1:10" x14ac:dyDescent="0.3">
      <c r="A207" s="1" t="s">
        <v>265</v>
      </c>
      <c r="B207" s="1" t="s">
        <v>55</v>
      </c>
      <c r="C207">
        <v>-4.0382999999999996</v>
      </c>
      <c r="D207">
        <v>21.758700000000001</v>
      </c>
      <c r="E207" t="s">
        <v>677</v>
      </c>
      <c r="F207" s="1" t="str">
        <f>Date_Selected</f>
        <v>3/13/20</v>
      </c>
      <c r="G207" s="1" t="str">
        <f>T_LastData[[#This Row],[ID]]&amp;"-"&amp;T_LastData[[#This Row],[Date]]</f>
        <v>Congo (Kinshasa)--3/13/20</v>
      </c>
      <c r="H207" s="1">
        <f>SUMIFS(T_All[Deaths],T_All[ID],T_LastData[[#This Row],[ID_New]])</f>
        <v>0</v>
      </c>
      <c r="I207" s="1">
        <f>SUMIFS(T_All[Confirmed],T_All[ID],T_LastData[[#This Row],[ID_New]])</f>
        <v>2</v>
      </c>
      <c r="J207" s="1">
        <f>SUMIFS(T_All[Recovered],T_All[ID],T_LastData[[#This Row],[ID_New]])</f>
        <v>0</v>
      </c>
    </row>
    <row r="208" spans="1:10" x14ac:dyDescent="0.3">
      <c r="A208" s="1" t="s">
        <v>266</v>
      </c>
      <c r="B208" s="1" t="s">
        <v>55</v>
      </c>
      <c r="C208">
        <v>7.54</v>
      </c>
      <c r="D208">
        <v>-5.5471000000000004</v>
      </c>
      <c r="E208" t="s">
        <v>678</v>
      </c>
      <c r="F208" s="1" t="str">
        <f>Date_Selected</f>
        <v>3/13/20</v>
      </c>
      <c r="G208" s="1" t="str">
        <f>T_LastData[[#This Row],[ID]]&amp;"-"&amp;T_LastData[[#This Row],[Date]]</f>
        <v>Cote d'Ivoire--3/13/20</v>
      </c>
      <c r="H208" s="1">
        <f>SUMIFS(T_All[Deaths],T_All[ID],T_LastData[[#This Row],[ID_New]])</f>
        <v>0</v>
      </c>
      <c r="I208" s="1">
        <f>SUMIFS(T_All[Confirmed],T_All[ID],T_LastData[[#This Row],[ID_New]])</f>
        <v>1</v>
      </c>
      <c r="J208" s="1">
        <f>SUMIFS(T_All[Recovered],T_All[ID],T_LastData[[#This Row],[ID_New]])</f>
        <v>0</v>
      </c>
    </row>
    <row r="209" spans="1:10" x14ac:dyDescent="0.3">
      <c r="A209" s="1" t="s">
        <v>218</v>
      </c>
      <c r="B209" s="1" t="s">
        <v>267</v>
      </c>
      <c r="C209">
        <v>17.899999999999999</v>
      </c>
      <c r="D209">
        <v>-62.833300000000001</v>
      </c>
      <c r="E209" t="s">
        <v>679</v>
      </c>
      <c r="F209" s="1" t="str">
        <f>Date_Selected</f>
        <v>3/13/20</v>
      </c>
      <c r="G209" s="1" t="str">
        <f>T_LastData[[#This Row],[ID]]&amp;"-"&amp;T_LastData[[#This Row],[Date]]</f>
        <v>France-Saint Barthelemy-3/13/20</v>
      </c>
      <c r="H209" s="1">
        <f>SUMIFS(T_All[Deaths],T_All[ID],T_LastData[[#This Row],[ID_New]])</f>
        <v>0</v>
      </c>
      <c r="I209" s="1">
        <f>SUMIFS(T_All[Confirmed],T_All[ID],T_LastData[[#This Row],[ID_New]])</f>
        <v>1</v>
      </c>
      <c r="J209" s="1">
        <f>SUMIFS(T_All[Recovered],T_All[ID],T_LastData[[#This Row],[ID_New]])</f>
        <v>0</v>
      </c>
    </row>
    <row r="210" spans="1:10" x14ac:dyDescent="0.3">
      <c r="A210" s="1" t="s">
        <v>268</v>
      </c>
      <c r="B210" s="1" t="s">
        <v>55</v>
      </c>
      <c r="C210">
        <v>18.1096</v>
      </c>
      <c r="D210">
        <v>-77.297499999999999</v>
      </c>
      <c r="E210" t="s">
        <v>680</v>
      </c>
      <c r="F210" s="1" t="str">
        <f>Date_Selected</f>
        <v>3/13/20</v>
      </c>
      <c r="G210" s="1" t="str">
        <f>T_LastData[[#This Row],[ID]]&amp;"-"&amp;T_LastData[[#This Row],[Date]]</f>
        <v>Jamaica--3/13/20</v>
      </c>
      <c r="H210" s="1">
        <f>SUMIFS(T_All[Deaths],T_All[ID],T_LastData[[#This Row],[ID_New]])</f>
        <v>0</v>
      </c>
      <c r="I210" s="1">
        <f>SUMIFS(T_All[Confirmed],T_All[ID],T_LastData[[#This Row],[ID_New]])</f>
        <v>8</v>
      </c>
      <c r="J210" s="1">
        <f>SUMIFS(T_All[Recovered],T_All[ID],T_LastData[[#This Row],[ID_New]])</f>
        <v>0</v>
      </c>
    </row>
    <row r="211" spans="1:10" x14ac:dyDescent="0.3">
      <c r="A211" s="1" t="s">
        <v>269</v>
      </c>
      <c r="B211" s="1" t="s">
        <v>55</v>
      </c>
      <c r="C211">
        <v>-21.115100000000002</v>
      </c>
      <c r="D211">
        <v>55.5364</v>
      </c>
      <c r="E211" t="s">
        <v>681</v>
      </c>
      <c r="F211" s="1" t="str">
        <f>Date_Selected</f>
        <v>3/13/20</v>
      </c>
      <c r="G211" s="1" t="str">
        <f>T_LastData[[#This Row],[ID]]&amp;"-"&amp;T_LastData[[#This Row],[Date]]</f>
        <v>Reunion--3/13/20</v>
      </c>
      <c r="H211" s="1">
        <f>SUMIFS(T_All[Deaths],T_All[ID],T_LastData[[#This Row],[ID_New]])</f>
        <v>0</v>
      </c>
      <c r="I211" s="1">
        <f>SUMIFS(T_All[Confirmed],T_All[ID],T_LastData[[#This Row],[ID_New]])</f>
        <v>5</v>
      </c>
      <c r="J211" s="1">
        <f>SUMIFS(T_All[Recovered],T_All[ID],T_LastData[[#This Row],[ID_New]])</f>
        <v>0</v>
      </c>
    </row>
    <row r="212" spans="1:10" x14ac:dyDescent="0.3">
      <c r="A212" s="1" t="s">
        <v>270</v>
      </c>
      <c r="B212" s="1" t="s">
        <v>55</v>
      </c>
      <c r="C212">
        <v>38.963700000000003</v>
      </c>
      <c r="D212">
        <v>35.243299999999998</v>
      </c>
      <c r="E212" t="s">
        <v>682</v>
      </c>
      <c r="F212" s="1" t="str">
        <f>Date_Selected</f>
        <v>3/13/20</v>
      </c>
      <c r="G212" s="1" t="str">
        <f>T_LastData[[#This Row],[ID]]&amp;"-"&amp;T_LastData[[#This Row],[Date]]</f>
        <v>Turkey--3/13/20</v>
      </c>
      <c r="H212" s="1">
        <f>SUMIFS(T_All[Deaths],T_All[ID],T_LastData[[#This Row],[ID_New]])</f>
        <v>0</v>
      </c>
      <c r="I212" s="1">
        <f>SUMIFS(T_All[Confirmed],T_All[ID],T_LastData[[#This Row],[ID_New]])</f>
        <v>5</v>
      </c>
      <c r="J212" s="1">
        <f>SUMIFS(T_All[Recovered],T_All[ID],T_LastData[[#This Row],[ID_New]])</f>
        <v>0</v>
      </c>
    </row>
    <row r="213" spans="1:10" x14ac:dyDescent="0.3">
      <c r="A213" s="1" t="s">
        <v>231</v>
      </c>
      <c r="B213" s="1" t="s">
        <v>271</v>
      </c>
      <c r="C213">
        <v>36.140799999999999</v>
      </c>
      <c r="D213">
        <v>-5.3536000000000001</v>
      </c>
      <c r="E213" t="s">
        <v>683</v>
      </c>
      <c r="F213" s="1" t="str">
        <f>Date_Selected</f>
        <v>3/13/20</v>
      </c>
      <c r="G213" s="1" t="str">
        <f>T_LastData[[#This Row],[ID]]&amp;"-"&amp;T_LastData[[#This Row],[Date]]</f>
        <v>United Kingdom-Gibraltar-3/13/20</v>
      </c>
      <c r="H213" s="1">
        <f>SUMIFS(T_All[Deaths],T_All[ID],T_LastData[[#This Row],[ID_New]])</f>
        <v>0</v>
      </c>
      <c r="I213" s="1">
        <f>SUMIFS(T_All[Confirmed],T_All[ID],T_LastData[[#This Row],[ID_New]])</f>
        <v>1</v>
      </c>
      <c r="J213" s="1">
        <f>SUMIFS(T_All[Recovered],T_All[ID],T_LastData[[#This Row],[ID_New]])</f>
        <v>1</v>
      </c>
    </row>
    <row r="214" spans="1:10" x14ac:dyDescent="0.3">
      <c r="A214" s="1" t="s">
        <v>159</v>
      </c>
      <c r="B214" s="1" t="s">
        <v>272</v>
      </c>
      <c r="C214">
        <v>47.6477</v>
      </c>
      <c r="D214">
        <v>-122.6413</v>
      </c>
      <c r="E214" t="s">
        <v>684</v>
      </c>
      <c r="F214" s="1" t="str">
        <f>Date_Selected</f>
        <v>3/13/20</v>
      </c>
      <c r="G214" s="1" t="str">
        <f>T_LastData[[#This Row],[ID]]&amp;"-"&amp;T_LastData[[#This Row],[Date]]</f>
        <v>US-Kitsap, WA-3/13/20</v>
      </c>
      <c r="H214" s="1">
        <f>SUMIFS(T_All[Deaths],T_All[ID],T_LastData[[#This Row],[ID_New]])</f>
        <v>0</v>
      </c>
      <c r="I214" s="1">
        <f>SUMIFS(T_All[Confirmed],T_All[ID],T_LastData[[#This Row],[ID_New]])</f>
        <v>0</v>
      </c>
      <c r="J214" s="1">
        <f>SUMIFS(T_All[Recovered],T_All[ID],T_LastData[[#This Row],[ID_New]])</f>
        <v>0</v>
      </c>
    </row>
    <row r="215" spans="1:10" x14ac:dyDescent="0.3">
      <c r="A215" s="1" t="s">
        <v>159</v>
      </c>
      <c r="B215" s="1" t="s">
        <v>273</v>
      </c>
      <c r="C215">
        <v>38.310499999999998</v>
      </c>
      <c r="D215">
        <v>-121.90179999999999</v>
      </c>
      <c r="E215" t="s">
        <v>685</v>
      </c>
      <c r="F215" s="1" t="str">
        <f>Date_Selected</f>
        <v>3/13/20</v>
      </c>
      <c r="G215" s="1" t="str">
        <f>T_LastData[[#This Row],[ID]]&amp;"-"&amp;T_LastData[[#This Row],[Date]]</f>
        <v>US-Solano, CA-3/13/20</v>
      </c>
      <c r="H215" s="1">
        <f>SUMIFS(T_All[Deaths],T_All[ID],T_LastData[[#This Row],[ID_New]])</f>
        <v>0</v>
      </c>
      <c r="I215" s="1">
        <f>SUMIFS(T_All[Confirmed],T_All[ID],T_LastData[[#This Row],[ID_New]])</f>
        <v>0</v>
      </c>
      <c r="J215" s="1">
        <f>SUMIFS(T_All[Recovered],T_All[ID],T_LastData[[#This Row],[ID_New]])</f>
        <v>0</v>
      </c>
    </row>
    <row r="216" spans="1:10" x14ac:dyDescent="0.3">
      <c r="A216" s="1" t="s">
        <v>159</v>
      </c>
      <c r="B216" s="1" t="s">
        <v>274</v>
      </c>
      <c r="C216">
        <v>37.045400000000001</v>
      </c>
      <c r="D216">
        <v>-121.958</v>
      </c>
      <c r="E216" t="s">
        <v>686</v>
      </c>
      <c r="F216" s="1" t="str">
        <f>Date_Selected</f>
        <v>3/13/20</v>
      </c>
      <c r="G216" s="1" t="str">
        <f>T_LastData[[#This Row],[ID]]&amp;"-"&amp;T_LastData[[#This Row],[Date]]</f>
        <v>US-Santa Cruz, CA-3/13/20</v>
      </c>
      <c r="H216" s="1">
        <f>SUMIFS(T_All[Deaths],T_All[ID],T_LastData[[#This Row],[ID_New]])</f>
        <v>0</v>
      </c>
      <c r="I216" s="1">
        <f>SUMIFS(T_All[Confirmed],T_All[ID],T_LastData[[#This Row],[ID_New]])</f>
        <v>0</v>
      </c>
      <c r="J216" s="1">
        <f>SUMIFS(T_All[Recovered],T_All[ID],T_LastData[[#This Row],[ID_New]])</f>
        <v>0</v>
      </c>
    </row>
    <row r="217" spans="1:10" x14ac:dyDescent="0.3">
      <c r="A217" s="1" t="s">
        <v>159</v>
      </c>
      <c r="B217" s="1" t="s">
        <v>275</v>
      </c>
      <c r="C217">
        <v>38.502499999999998</v>
      </c>
      <c r="D217">
        <v>-122.2654</v>
      </c>
      <c r="E217" t="s">
        <v>687</v>
      </c>
      <c r="F217" s="1" t="str">
        <f>Date_Selected</f>
        <v>3/13/20</v>
      </c>
      <c r="G217" s="1" t="str">
        <f>T_LastData[[#This Row],[ID]]&amp;"-"&amp;T_LastData[[#This Row],[Date]]</f>
        <v>US-Napa, CA-3/13/20</v>
      </c>
      <c r="H217" s="1">
        <f>SUMIFS(T_All[Deaths],T_All[ID],T_LastData[[#This Row],[ID_New]])</f>
        <v>0</v>
      </c>
      <c r="I217" s="1">
        <f>SUMIFS(T_All[Confirmed],T_All[ID],T_LastData[[#This Row],[ID_New]])</f>
        <v>0</v>
      </c>
      <c r="J217" s="1">
        <f>SUMIFS(T_All[Recovered],T_All[ID],T_LastData[[#This Row],[ID_New]])</f>
        <v>0</v>
      </c>
    </row>
    <row r="218" spans="1:10" x14ac:dyDescent="0.3">
      <c r="A218" s="1" t="s">
        <v>159</v>
      </c>
      <c r="B218" s="1" t="s">
        <v>276</v>
      </c>
      <c r="C218">
        <v>34.3705</v>
      </c>
      <c r="D218">
        <v>-119.1391</v>
      </c>
      <c r="E218" t="s">
        <v>688</v>
      </c>
      <c r="F218" s="1" t="str">
        <f>Date_Selected</f>
        <v>3/13/20</v>
      </c>
      <c r="G218" s="1" t="str">
        <f>T_LastData[[#This Row],[ID]]&amp;"-"&amp;T_LastData[[#This Row],[Date]]</f>
        <v>US-Ventura, CA-3/13/20</v>
      </c>
      <c r="H218" s="1">
        <f>SUMIFS(T_All[Deaths],T_All[ID],T_LastData[[#This Row],[ID_New]])</f>
        <v>0</v>
      </c>
      <c r="I218" s="1">
        <f>SUMIFS(T_All[Confirmed],T_All[ID],T_LastData[[#This Row],[ID_New]])</f>
        <v>0</v>
      </c>
      <c r="J218" s="1">
        <f>SUMIFS(T_All[Recovered],T_All[ID],T_LastData[[#This Row],[ID_New]])</f>
        <v>0</v>
      </c>
    </row>
    <row r="219" spans="1:10" x14ac:dyDescent="0.3">
      <c r="A219" s="1" t="s">
        <v>159</v>
      </c>
      <c r="B219" s="1" t="s">
        <v>277</v>
      </c>
      <c r="C219">
        <v>42.409700000000001</v>
      </c>
      <c r="D219">
        <v>-71.857100000000003</v>
      </c>
      <c r="E219" t="s">
        <v>689</v>
      </c>
      <c r="F219" s="1" t="str">
        <f>Date_Selected</f>
        <v>3/13/20</v>
      </c>
      <c r="G219" s="1" t="str">
        <f>T_LastData[[#This Row],[ID]]&amp;"-"&amp;T_LastData[[#This Row],[Date]]</f>
        <v>US-Worcester, MA-3/13/20</v>
      </c>
      <c r="H219" s="1">
        <f>SUMIFS(T_All[Deaths],T_All[ID],T_LastData[[#This Row],[ID_New]])</f>
        <v>0</v>
      </c>
      <c r="I219" s="1">
        <f>SUMIFS(T_All[Confirmed],T_All[ID],T_LastData[[#This Row],[ID_New]])</f>
        <v>0</v>
      </c>
      <c r="J219" s="1">
        <f>SUMIFS(T_All[Recovered],T_All[ID],T_LastData[[#This Row],[ID_New]])</f>
        <v>0</v>
      </c>
    </row>
    <row r="220" spans="1:10" x14ac:dyDescent="0.3">
      <c r="A220" s="1" t="s">
        <v>159</v>
      </c>
      <c r="B220" s="1" t="s">
        <v>278</v>
      </c>
      <c r="C220">
        <v>33.9191</v>
      </c>
      <c r="D220">
        <v>-84.0167</v>
      </c>
      <c r="E220" t="s">
        <v>690</v>
      </c>
      <c r="F220" s="1" t="str">
        <f>Date_Selected</f>
        <v>3/13/20</v>
      </c>
      <c r="G220" s="1" t="str">
        <f>T_LastData[[#This Row],[ID]]&amp;"-"&amp;T_LastData[[#This Row],[Date]]</f>
        <v>US-Gwinnett, GA-3/13/20</v>
      </c>
      <c r="H220" s="1">
        <f>SUMIFS(T_All[Deaths],T_All[ID],T_LastData[[#This Row],[ID_New]])</f>
        <v>0</v>
      </c>
      <c r="I220" s="1">
        <f>SUMIFS(T_All[Confirmed],T_All[ID],T_LastData[[#This Row],[ID_New]])</f>
        <v>0</v>
      </c>
      <c r="J220" s="1">
        <f>SUMIFS(T_All[Recovered],T_All[ID],T_LastData[[#This Row],[ID_New]])</f>
        <v>0</v>
      </c>
    </row>
    <row r="221" spans="1:10" x14ac:dyDescent="0.3">
      <c r="A221" s="1" t="s">
        <v>159</v>
      </c>
      <c r="B221" s="1" t="s">
        <v>279</v>
      </c>
      <c r="C221">
        <v>33.7956</v>
      </c>
      <c r="D221">
        <v>-84.227900000000005</v>
      </c>
      <c r="E221" t="s">
        <v>691</v>
      </c>
      <c r="F221" s="1" t="str">
        <f>Date_Selected</f>
        <v>3/13/20</v>
      </c>
      <c r="G221" s="1" t="str">
        <f>T_LastData[[#This Row],[ID]]&amp;"-"&amp;T_LastData[[#This Row],[Date]]</f>
        <v>US-DeKalb, GA-3/13/20</v>
      </c>
      <c r="H221" s="1">
        <f>SUMIFS(T_All[Deaths],T_All[ID],T_LastData[[#This Row],[ID_New]])</f>
        <v>0</v>
      </c>
      <c r="I221" s="1">
        <f>SUMIFS(T_All[Confirmed],T_All[ID],T_LastData[[#This Row],[ID_New]])</f>
        <v>0</v>
      </c>
      <c r="J221" s="1">
        <f>SUMIFS(T_All[Recovered],T_All[ID],T_LastData[[#This Row],[ID_New]])</f>
        <v>0</v>
      </c>
    </row>
    <row r="222" spans="1:10" x14ac:dyDescent="0.3">
      <c r="A222" s="1" t="s">
        <v>159</v>
      </c>
      <c r="B222" s="1" t="s">
        <v>280</v>
      </c>
      <c r="C222">
        <v>37.545499999999997</v>
      </c>
      <c r="D222">
        <v>-82.777900000000002</v>
      </c>
      <c r="E222" t="s">
        <v>692</v>
      </c>
      <c r="F222" s="1" t="str">
        <f>Date_Selected</f>
        <v>3/13/20</v>
      </c>
      <c r="G222" s="1" t="str">
        <f>T_LastData[[#This Row],[ID]]&amp;"-"&amp;T_LastData[[#This Row],[Date]]</f>
        <v>US-Floyd, GA-3/13/20</v>
      </c>
      <c r="H222" s="1">
        <f>SUMIFS(T_All[Deaths],T_All[ID],T_LastData[[#This Row],[ID_New]])</f>
        <v>0</v>
      </c>
      <c r="I222" s="1">
        <f>SUMIFS(T_All[Confirmed],T_All[ID],T_LastData[[#This Row],[ID_New]])</f>
        <v>0</v>
      </c>
      <c r="J222" s="1">
        <f>SUMIFS(T_All[Recovered],T_All[ID],T_LastData[[#This Row],[ID_New]])</f>
        <v>0</v>
      </c>
    </row>
    <row r="223" spans="1:10" x14ac:dyDescent="0.3">
      <c r="A223" s="1" t="s">
        <v>159</v>
      </c>
      <c r="B223" s="1" t="s">
        <v>281</v>
      </c>
      <c r="C223">
        <v>33.450200000000002</v>
      </c>
      <c r="D223">
        <v>-84.4803</v>
      </c>
      <c r="E223" t="s">
        <v>693</v>
      </c>
      <c r="F223" s="1" t="str">
        <f>Date_Selected</f>
        <v>3/13/20</v>
      </c>
      <c r="G223" s="1" t="str">
        <f>T_LastData[[#This Row],[ID]]&amp;"-"&amp;T_LastData[[#This Row],[Date]]</f>
        <v>US-Fayette, GA-3/13/20</v>
      </c>
      <c r="H223" s="1">
        <f>SUMIFS(T_All[Deaths],T_All[ID],T_LastData[[#This Row],[ID_New]])</f>
        <v>0</v>
      </c>
      <c r="I223" s="1">
        <f>SUMIFS(T_All[Confirmed],T_All[ID],T_LastData[[#This Row],[ID_New]])</f>
        <v>0</v>
      </c>
      <c r="J223" s="1">
        <f>SUMIFS(T_All[Recovered],T_All[ID],T_LastData[[#This Row],[ID_New]])</f>
        <v>0</v>
      </c>
    </row>
    <row r="224" spans="1:10" x14ac:dyDescent="0.3">
      <c r="A224" s="1" t="s">
        <v>159</v>
      </c>
      <c r="B224" s="1" t="s">
        <v>282</v>
      </c>
      <c r="C224">
        <v>32.4893</v>
      </c>
      <c r="D224">
        <v>-94.852099999999993</v>
      </c>
      <c r="E224" t="s">
        <v>694</v>
      </c>
      <c r="F224" s="1" t="str">
        <f>Date_Selected</f>
        <v>3/13/20</v>
      </c>
      <c r="G224" s="1" t="str">
        <f>T_LastData[[#This Row],[ID]]&amp;"-"&amp;T_LastData[[#This Row],[Date]]</f>
        <v>US-Gregg, TX-3/13/20</v>
      </c>
      <c r="H224" s="1">
        <f>SUMIFS(T_All[Deaths],T_All[ID],T_LastData[[#This Row],[ID_New]])</f>
        <v>0</v>
      </c>
      <c r="I224" s="1">
        <f>SUMIFS(T_All[Confirmed],T_All[ID],T_LastData[[#This Row],[ID_New]])</f>
        <v>0</v>
      </c>
      <c r="J224" s="1">
        <f>SUMIFS(T_All[Recovered],T_All[ID],T_LastData[[#This Row],[ID_New]])</f>
        <v>0</v>
      </c>
    </row>
    <row r="225" spans="1:10" x14ac:dyDescent="0.3">
      <c r="A225" s="1" t="s">
        <v>159</v>
      </c>
      <c r="B225" s="1" t="s">
        <v>283</v>
      </c>
      <c r="C225">
        <v>40.258899999999997</v>
      </c>
      <c r="D225">
        <v>-74.123999999999995</v>
      </c>
      <c r="E225" t="s">
        <v>695</v>
      </c>
      <c r="F225" s="1" t="str">
        <f>Date_Selected</f>
        <v>3/13/20</v>
      </c>
      <c r="G225" s="1" t="str">
        <f>T_LastData[[#This Row],[ID]]&amp;"-"&amp;T_LastData[[#This Row],[Date]]</f>
        <v>US-Monmouth, NJ-3/13/20</v>
      </c>
      <c r="H225" s="1">
        <f>SUMIFS(T_All[Deaths],T_All[ID],T_LastData[[#This Row],[ID_New]])</f>
        <v>0</v>
      </c>
      <c r="I225" s="1">
        <f>SUMIFS(T_All[Confirmed],T_All[ID],T_LastData[[#This Row],[ID_New]])</f>
        <v>0</v>
      </c>
      <c r="J225" s="1">
        <f>SUMIFS(T_All[Recovered],T_All[ID],T_LastData[[#This Row],[ID_New]])</f>
        <v>0</v>
      </c>
    </row>
    <row r="226" spans="1:10" x14ac:dyDescent="0.3">
      <c r="A226" s="1" t="s">
        <v>159</v>
      </c>
      <c r="B226" s="1" t="s">
        <v>284</v>
      </c>
      <c r="C226">
        <v>40.071199999999997</v>
      </c>
      <c r="D226">
        <v>-74.864900000000006</v>
      </c>
      <c r="E226" t="s">
        <v>696</v>
      </c>
      <c r="F226" s="1" t="str">
        <f>Date_Selected</f>
        <v>3/13/20</v>
      </c>
      <c r="G226" s="1" t="str">
        <f>T_LastData[[#This Row],[ID]]&amp;"-"&amp;T_LastData[[#This Row],[Date]]</f>
        <v>US-Burlington, NJ-3/13/20</v>
      </c>
      <c r="H226" s="1">
        <f>SUMIFS(T_All[Deaths],T_All[ID],T_LastData[[#This Row],[ID_New]])</f>
        <v>0</v>
      </c>
      <c r="I226" s="1">
        <f>SUMIFS(T_All[Confirmed],T_All[ID],T_LastData[[#This Row],[ID_New]])</f>
        <v>0</v>
      </c>
      <c r="J226" s="1">
        <f>SUMIFS(T_All[Recovered],T_All[ID],T_LastData[[#This Row],[ID_New]])</f>
        <v>0</v>
      </c>
    </row>
    <row r="227" spans="1:10" x14ac:dyDescent="0.3">
      <c r="A227" s="1" t="s">
        <v>159</v>
      </c>
      <c r="B227" s="1" t="s">
        <v>285</v>
      </c>
      <c r="C227">
        <v>39.925899999999999</v>
      </c>
      <c r="D227">
        <v>-75.119600000000005</v>
      </c>
      <c r="E227" t="s">
        <v>697</v>
      </c>
      <c r="F227" s="1" t="str">
        <f>Date_Selected</f>
        <v>3/13/20</v>
      </c>
      <c r="G227" s="1" t="str">
        <f>T_LastData[[#This Row],[ID]]&amp;"-"&amp;T_LastData[[#This Row],[Date]]</f>
        <v>US-Camden, NJ-3/13/20</v>
      </c>
      <c r="H227" s="1">
        <f>SUMIFS(T_All[Deaths],T_All[ID],T_LastData[[#This Row],[ID_New]])</f>
        <v>0</v>
      </c>
      <c r="I227" s="1">
        <f>SUMIFS(T_All[Confirmed],T_All[ID],T_LastData[[#This Row],[ID_New]])</f>
        <v>0</v>
      </c>
      <c r="J227" s="1">
        <f>SUMIFS(T_All[Recovered],T_All[ID],T_LastData[[#This Row],[ID_New]])</f>
        <v>0</v>
      </c>
    </row>
    <row r="228" spans="1:10" x14ac:dyDescent="0.3">
      <c r="A228" s="1" t="s">
        <v>159</v>
      </c>
      <c r="B228" s="1" t="s">
        <v>286</v>
      </c>
      <c r="C228">
        <v>40.8568</v>
      </c>
      <c r="D228">
        <v>-74.128500000000003</v>
      </c>
      <c r="E228" t="s">
        <v>698</v>
      </c>
      <c r="F228" s="1" t="str">
        <f>Date_Selected</f>
        <v>3/13/20</v>
      </c>
      <c r="G228" s="1" t="str">
        <f>T_LastData[[#This Row],[ID]]&amp;"-"&amp;T_LastData[[#This Row],[Date]]</f>
        <v>US-Passaic, NJ-3/13/20</v>
      </c>
      <c r="H228" s="1">
        <f>SUMIFS(T_All[Deaths],T_All[ID],T_LastData[[#This Row],[ID_New]])</f>
        <v>0</v>
      </c>
      <c r="I228" s="1">
        <f>SUMIFS(T_All[Confirmed],T_All[ID],T_LastData[[#This Row],[ID_New]])</f>
        <v>0</v>
      </c>
      <c r="J228" s="1">
        <f>SUMIFS(T_All[Recovered],T_All[ID],T_LastData[[#This Row],[ID_New]])</f>
        <v>0</v>
      </c>
    </row>
    <row r="229" spans="1:10" x14ac:dyDescent="0.3">
      <c r="A229" s="1" t="s">
        <v>159</v>
      </c>
      <c r="B229" s="1" t="s">
        <v>287</v>
      </c>
      <c r="C229">
        <v>40.697600000000001</v>
      </c>
      <c r="D229">
        <v>-74.263199999999998</v>
      </c>
      <c r="E229" t="s">
        <v>699</v>
      </c>
      <c r="F229" s="1" t="str">
        <f>Date_Selected</f>
        <v>3/13/20</v>
      </c>
      <c r="G229" s="1" t="str">
        <f>T_LastData[[#This Row],[ID]]&amp;"-"&amp;T_LastData[[#This Row],[Date]]</f>
        <v>US-Union, NJ-3/13/20</v>
      </c>
      <c r="H229" s="1">
        <f>SUMIFS(T_All[Deaths],T_All[ID],T_LastData[[#This Row],[ID_New]])</f>
        <v>0</v>
      </c>
      <c r="I229" s="1">
        <f>SUMIFS(T_All[Confirmed],T_All[ID],T_LastData[[#This Row],[ID_New]])</f>
        <v>0</v>
      </c>
      <c r="J229" s="1">
        <f>SUMIFS(T_All[Recovered],T_All[ID],T_LastData[[#This Row],[ID_New]])</f>
        <v>0</v>
      </c>
    </row>
    <row r="230" spans="1:10" x14ac:dyDescent="0.3">
      <c r="A230" s="1" t="s">
        <v>159</v>
      </c>
      <c r="B230" s="1" t="s">
        <v>288</v>
      </c>
      <c r="C230">
        <v>39.655299999999997</v>
      </c>
      <c r="D230">
        <v>-106.8287</v>
      </c>
      <c r="E230" t="s">
        <v>700</v>
      </c>
      <c r="F230" s="1" t="str">
        <f>Date_Selected</f>
        <v>3/13/20</v>
      </c>
      <c r="G230" s="1" t="str">
        <f>T_LastData[[#This Row],[ID]]&amp;"-"&amp;T_LastData[[#This Row],[Date]]</f>
        <v>US-Eagle, CO-3/13/20</v>
      </c>
      <c r="H230" s="1">
        <f>SUMIFS(T_All[Deaths],T_All[ID],T_LastData[[#This Row],[ID_New]])</f>
        <v>0</v>
      </c>
      <c r="I230" s="1">
        <f>SUMIFS(T_All[Confirmed],T_All[ID],T_LastData[[#This Row],[ID_New]])</f>
        <v>0</v>
      </c>
      <c r="J230" s="1">
        <f>SUMIFS(T_All[Recovered],T_All[ID],T_LastData[[#This Row],[ID_New]])</f>
        <v>0</v>
      </c>
    </row>
    <row r="231" spans="1:10" x14ac:dyDescent="0.3">
      <c r="A231" s="1" t="s">
        <v>159</v>
      </c>
      <c r="B231" s="1" t="s">
        <v>289</v>
      </c>
      <c r="C231">
        <v>40.695599999999999</v>
      </c>
      <c r="D231">
        <v>-105.5943</v>
      </c>
      <c r="E231" t="s">
        <v>701</v>
      </c>
      <c r="F231" s="1" t="str">
        <f>Date_Selected</f>
        <v>3/13/20</v>
      </c>
      <c r="G231" s="1" t="str">
        <f>T_LastData[[#This Row],[ID]]&amp;"-"&amp;T_LastData[[#This Row],[Date]]</f>
        <v>US-Larimer, CO-3/13/20</v>
      </c>
      <c r="H231" s="1">
        <f>SUMIFS(T_All[Deaths],T_All[ID],T_LastData[[#This Row],[ID_New]])</f>
        <v>0</v>
      </c>
      <c r="I231" s="1">
        <f>SUMIFS(T_All[Confirmed],T_All[ID],T_LastData[[#This Row],[ID_New]])</f>
        <v>0</v>
      </c>
      <c r="J231" s="1">
        <f>SUMIFS(T_All[Recovered],T_All[ID],T_LastData[[#This Row],[ID_New]])</f>
        <v>0</v>
      </c>
    </row>
    <row r="232" spans="1:10" x14ac:dyDescent="0.3">
      <c r="A232" s="1" t="s">
        <v>159</v>
      </c>
      <c r="B232" s="1" t="s">
        <v>290</v>
      </c>
      <c r="C232">
        <v>39.6203</v>
      </c>
      <c r="D232">
        <v>-104.3326</v>
      </c>
      <c r="E232" t="s">
        <v>702</v>
      </c>
      <c r="F232" s="1" t="str">
        <f>Date_Selected</f>
        <v>3/13/20</v>
      </c>
      <c r="G232" s="1" t="str">
        <f>T_LastData[[#This Row],[ID]]&amp;"-"&amp;T_LastData[[#This Row],[Date]]</f>
        <v>US-Arapahoe, CO-3/13/20</v>
      </c>
      <c r="H232" s="1">
        <f>SUMIFS(T_All[Deaths],T_All[ID],T_LastData[[#This Row],[ID_New]])</f>
        <v>0</v>
      </c>
      <c r="I232" s="1">
        <f>SUMIFS(T_All[Confirmed],T_All[ID],T_LastData[[#This Row],[ID_New]])</f>
        <v>0</v>
      </c>
      <c r="J232" s="1">
        <f>SUMIFS(T_All[Recovered],T_All[ID],T_LastData[[#This Row],[ID_New]])</f>
        <v>0</v>
      </c>
    </row>
    <row r="233" spans="1:10" x14ac:dyDescent="0.3">
      <c r="A233" s="1" t="s">
        <v>159</v>
      </c>
      <c r="B233" s="1" t="s">
        <v>291</v>
      </c>
      <c r="C233">
        <v>38.5458</v>
      </c>
      <c r="D233">
        <v>-106.92529999999999</v>
      </c>
      <c r="E233" t="s">
        <v>703</v>
      </c>
      <c r="F233" s="1" t="str">
        <f>Date_Selected</f>
        <v>3/13/20</v>
      </c>
      <c r="G233" s="1" t="str">
        <f>T_LastData[[#This Row],[ID]]&amp;"-"&amp;T_LastData[[#This Row],[Date]]</f>
        <v>US-Gunnison, CO-3/13/20</v>
      </c>
      <c r="H233" s="1">
        <f>SUMIFS(T_All[Deaths],T_All[ID],T_LastData[[#This Row],[ID_New]])</f>
        <v>0</v>
      </c>
      <c r="I233" s="1">
        <f>SUMIFS(T_All[Confirmed],T_All[ID],T_LastData[[#This Row],[ID_New]])</f>
        <v>0</v>
      </c>
      <c r="J233" s="1">
        <f>SUMIFS(T_All[Recovered],T_All[ID],T_LastData[[#This Row],[ID_New]])</f>
        <v>0</v>
      </c>
    </row>
    <row r="234" spans="1:10" x14ac:dyDescent="0.3">
      <c r="A234" s="1" t="s">
        <v>159</v>
      </c>
      <c r="B234" s="1" t="s">
        <v>292</v>
      </c>
      <c r="C234">
        <v>41.987900000000003</v>
      </c>
      <c r="D234">
        <v>-88.401600000000002</v>
      </c>
      <c r="E234" t="s">
        <v>704</v>
      </c>
      <c r="F234" s="1" t="str">
        <f>Date_Selected</f>
        <v>3/13/20</v>
      </c>
      <c r="G234" s="1" t="str">
        <f>T_LastData[[#This Row],[ID]]&amp;"-"&amp;T_LastData[[#This Row],[Date]]</f>
        <v>US-Kane, IL-3/13/20</v>
      </c>
      <c r="H234" s="1">
        <f>SUMIFS(T_All[Deaths],T_All[ID],T_LastData[[#This Row],[ID_New]])</f>
        <v>0</v>
      </c>
      <c r="I234" s="1">
        <f>SUMIFS(T_All[Confirmed],T_All[ID],T_LastData[[#This Row],[ID_New]])</f>
        <v>0</v>
      </c>
      <c r="J234" s="1">
        <f>SUMIFS(T_All[Recovered],T_All[ID],T_LastData[[#This Row],[ID_New]])</f>
        <v>0</v>
      </c>
    </row>
    <row r="235" spans="1:10" x14ac:dyDescent="0.3">
      <c r="A235" s="1" t="s">
        <v>159</v>
      </c>
      <c r="B235" s="1" t="s">
        <v>293</v>
      </c>
      <c r="C235">
        <v>41.0458</v>
      </c>
      <c r="D235">
        <v>-75.247900000000001</v>
      </c>
      <c r="E235" t="s">
        <v>705</v>
      </c>
      <c r="F235" s="1" t="str">
        <f>Date_Selected</f>
        <v>3/13/20</v>
      </c>
      <c r="G235" s="1" t="str">
        <f>T_LastData[[#This Row],[ID]]&amp;"-"&amp;T_LastData[[#This Row],[Date]]</f>
        <v>US-Monroe, PA-3/13/20</v>
      </c>
      <c r="H235" s="1">
        <f>SUMIFS(T_All[Deaths],T_All[ID],T_LastData[[#This Row],[ID_New]])</f>
        <v>0</v>
      </c>
      <c r="I235" s="1">
        <f>SUMIFS(T_All[Confirmed],T_All[ID],T_LastData[[#This Row],[ID_New]])</f>
        <v>0</v>
      </c>
      <c r="J235" s="1">
        <f>SUMIFS(T_All[Recovered],T_All[ID],T_LastData[[#This Row],[ID_New]])</f>
        <v>0</v>
      </c>
    </row>
    <row r="236" spans="1:10" x14ac:dyDescent="0.3">
      <c r="A236" s="1" t="s">
        <v>159</v>
      </c>
      <c r="B236" s="1" t="s">
        <v>294</v>
      </c>
      <c r="C236">
        <v>39.952599999999997</v>
      </c>
      <c r="D236">
        <v>-75.165199999999999</v>
      </c>
      <c r="E236" t="s">
        <v>706</v>
      </c>
      <c r="F236" s="1" t="str">
        <f>Date_Selected</f>
        <v>3/13/20</v>
      </c>
      <c r="G236" s="1" t="str">
        <f>T_LastData[[#This Row],[ID]]&amp;"-"&amp;T_LastData[[#This Row],[Date]]</f>
        <v>US-Philadelphia, PA-3/13/20</v>
      </c>
      <c r="H236" s="1">
        <f>SUMIFS(T_All[Deaths],T_All[ID],T_LastData[[#This Row],[ID_New]])</f>
        <v>0</v>
      </c>
      <c r="I236" s="1">
        <f>SUMIFS(T_All[Confirmed],T_All[ID],T_LastData[[#This Row],[ID_New]])</f>
        <v>0</v>
      </c>
      <c r="J236" s="1">
        <f>SUMIFS(T_All[Recovered],T_All[ID],T_LastData[[#This Row],[ID_New]])</f>
        <v>0</v>
      </c>
    </row>
    <row r="237" spans="1:10" x14ac:dyDescent="0.3">
      <c r="A237" s="1" t="s">
        <v>159</v>
      </c>
      <c r="B237" s="1" t="s">
        <v>295</v>
      </c>
      <c r="C237">
        <v>36.8508</v>
      </c>
      <c r="D237">
        <v>-76.285899999999998</v>
      </c>
      <c r="E237" t="s">
        <v>707</v>
      </c>
      <c r="F237" s="1" t="str">
        <f>Date_Selected</f>
        <v>3/13/20</v>
      </c>
      <c r="G237" s="1" t="str">
        <f>T_LastData[[#This Row],[ID]]&amp;"-"&amp;T_LastData[[#This Row],[Date]]</f>
        <v>US-Norfolk, VA-3/13/20</v>
      </c>
      <c r="H237" s="1">
        <f>SUMIFS(T_All[Deaths],T_All[ID],T_LastData[[#This Row],[ID_New]])</f>
        <v>0</v>
      </c>
      <c r="I237" s="1">
        <f>SUMIFS(T_All[Confirmed],T_All[ID],T_LastData[[#This Row],[ID_New]])</f>
        <v>0</v>
      </c>
      <c r="J237" s="1">
        <f>SUMIFS(T_All[Recovered],T_All[ID],T_LastData[[#This Row],[ID_New]])</f>
        <v>0</v>
      </c>
    </row>
    <row r="238" spans="1:10" x14ac:dyDescent="0.3">
      <c r="A238" s="1" t="s">
        <v>159</v>
      </c>
      <c r="B238" s="1" t="s">
        <v>296</v>
      </c>
      <c r="C238">
        <v>38.881599999999999</v>
      </c>
      <c r="D238">
        <v>-77.090999999999994</v>
      </c>
      <c r="E238" t="s">
        <v>708</v>
      </c>
      <c r="F238" s="1" t="str">
        <f>Date_Selected</f>
        <v>3/13/20</v>
      </c>
      <c r="G238" s="1" t="str">
        <f>T_LastData[[#This Row],[ID]]&amp;"-"&amp;T_LastData[[#This Row],[Date]]</f>
        <v>US-Arlington, VA-3/13/20</v>
      </c>
      <c r="H238" s="1">
        <f>SUMIFS(T_All[Deaths],T_All[ID],T_LastData[[#This Row],[ID_New]])</f>
        <v>0</v>
      </c>
      <c r="I238" s="1">
        <f>SUMIFS(T_All[Confirmed],T_All[ID],T_LastData[[#This Row],[ID_New]])</f>
        <v>0</v>
      </c>
      <c r="J238" s="1">
        <f>SUMIFS(T_All[Recovered],T_All[ID],T_LastData[[#This Row],[ID_New]])</f>
        <v>0</v>
      </c>
    </row>
    <row r="239" spans="1:10" x14ac:dyDescent="0.3">
      <c r="A239" s="1" t="s">
        <v>159</v>
      </c>
      <c r="B239" s="1" t="s">
        <v>297</v>
      </c>
      <c r="C239">
        <v>38.2042</v>
      </c>
      <c r="D239">
        <v>-77.607799999999997</v>
      </c>
      <c r="E239" t="s">
        <v>709</v>
      </c>
      <c r="F239" s="1" t="str">
        <f>Date_Selected</f>
        <v>3/13/20</v>
      </c>
      <c r="G239" s="1" t="str">
        <f>T_LastData[[#This Row],[ID]]&amp;"-"&amp;T_LastData[[#This Row],[Date]]</f>
        <v>US-Spotsylvania, VA-3/13/20</v>
      </c>
      <c r="H239" s="1">
        <f>SUMIFS(T_All[Deaths],T_All[ID],T_LastData[[#This Row],[ID_New]])</f>
        <v>0</v>
      </c>
      <c r="I239" s="1">
        <f>SUMIFS(T_All[Confirmed],T_All[ID],T_LastData[[#This Row],[ID_New]])</f>
        <v>0</v>
      </c>
      <c r="J239" s="1">
        <f>SUMIFS(T_All[Recovered],T_All[ID],T_LastData[[#This Row],[ID_New]])</f>
        <v>0</v>
      </c>
    </row>
    <row r="240" spans="1:10" x14ac:dyDescent="0.3">
      <c r="A240" s="1" t="s">
        <v>159</v>
      </c>
      <c r="B240" s="1" t="s">
        <v>298</v>
      </c>
      <c r="C240">
        <v>39.076799999999999</v>
      </c>
      <c r="D240">
        <v>-77.653599999999997</v>
      </c>
      <c r="E240" t="s">
        <v>710</v>
      </c>
      <c r="F240" s="1" t="str">
        <f>Date_Selected</f>
        <v>3/13/20</v>
      </c>
      <c r="G240" s="1" t="str">
        <f>T_LastData[[#This Row],[ID]]&amp;"-"&amp;T_LastData[[#This Row],[Date]]</f>
        <v>US-Loudoun, VA-3/13/20</v>
      </c>
      <c r="H240" s="1">
        <f>SUMIFS(T_All[Deaths],T_All[ID],T_LastData[[#This Row],[ID_New]])</f>
        <v>0</v>
      </c>
      <c r="I240" s="1">
        <f>SUMIFS(T_All[Confirmed],T_All[ID],T_LastData[[#This Row],[ID_New]])</f>
        <v>0</v>
      </c>
      <c r="J240" s="1">
        <f>SUMIFS(T_All[Recovered],T_All[ID],T_LastData[[#This Row],[ID_New]])</f>
        <v>0</v>
      </c>
    </row>
    <row r="241" spans="1:10" x14ac:dyDescent="0.3">
      <c r="A241" s="1" t="s">
        <v>159</v>
      </c>
      <c r="B241" s="1" t="s">
        <v>299</v>
      </c>
      <c r="C241">
        <v>38.7849</v>
      </c>
      <c r="D241">
        <v>-76.872100000000003</v>
      </c>
      <c r="E241" t="s">
        <v>711</v>
      </c>
      <c r="F241" s="1" t="str">
        <f>Date_Selected</f>
        <v>3/13/20</v>
      </c>
      <c r="G241" s="1" t="str">
        <f>T_LastData[[#This Row],[ID]]&amp;"-"&amp;T_LastData[[#This Row],[Date]]</f>
        <v>US-Prince George's, MD-3/13/20</v>
      </c>
      <c r="H241" s="1">
        <f>SUMIFS(T_All[Deaths],T_All[ID],T_LastData[[#This Row],[ID_New]])</f>
        <v>0</v>
      </c>
      <c r="I241" s="1">
        <f>SUMIFS(T_All[Confirmed],T_All[ID],T_LastData[[#This Row],[ID_New]])</f>
        <v>0</v>
      </c>
      <c r="J241" s="1">
        <f>SUMIFS(T_All[Recovered],T_All[ID],T_LastData[[#This Row],[ID_New]])</f>
        <v>0</v>
      </c>
    </row>
    <row r="242" spans="1:10" x14ac:dyDescent="0.3">
      <c r="A242" s="1" t="s">
        <v>159</v>
      </c>
      <c r="B242" s="1" t="s">
        <v>300</v>
      </c>
      <c r="C242">
        <v>41.391199999999998</v>
      </c>
      <c r="D242">
        <v>-95.477800000000002</v>
      </c>
      <c r="E242" t="s">
        <v>712</v>
      </c>
      <c r="F242" s="1" t="str">
        <f>Date_Selected</f>
        <v>3/13/20</v>
      </c>
      <c r="G242" s="1" t="str">
        <f>T_LastData[[#This Row],[ID]]&amp;"-"&amp;T_LastData[[#This Row],[Date]]</f>
        <v>US-Pottawattamie, IA-3/13/20</v>
      </c>
      <c r="H242" s="1">
        <f>SUMIFS(T_All[Deaths],T_All[ID],T_LastData[[#This Row],[ID_New]])</f>
        <v>0</v>
      </c>
      <c r="I242" s="1">
        <f>SUMIFS(T_All[Confirmed],T_All[ID],T_LastData[[#This Row],[ID_New]])</f>
        <v>0</v>
      </c>
      <c r="J242" s="1">
        <f>SUMIFS(T_All[Recovered],T_All[ID],T_LastData[[#This Row],[ID_New]])</f>
        <v>0</v>
      </c>
    </row>
    <row r="243" spans="1:10" x14ac:dyDescent="0.3">
      <c r="A243" s="1" t="s">
        <v>159</v>
      </c>
      <c r="B243" s="1" t="s">
        <v>301</v>
      </c>
      <c r="C243">
        <v>34.246499999999997</v>
      </c>
      <c r="D243">
        <v>-80.606999999999999</v>
      </c>
      <c r="E243" t="s">
        <v>713</v>
      </c>
      <c r="F243" s="1" t="str">
        <f>Date_Selected</f>
        <v>3/13/20</v>
      </c>
      <c r="G243" s="1" t="str">
        <f>T_LastData[[#This Row],[ID]]&amp;"-"&amp;T_LastData[[#This Row],[Date]]</f>
        <v>US-Camden, NC-3/13/20</v>
      </c>
      <c r="H243" s="1">
        <f>SUMIFS(T_All[Deaths],T_All[ID],T_LastData[[#This Row],[ID_New]])</f>
        <v>0</v>
      </c>
      <c r="I243" s="1">
        <f>SUMIFS(T_All[Confirmed],T_All[ID],T_LastData[[#This Row],[ID_New]])</f>
        <v>0</v>
      </c>
      <c r="J243" s="1">
        <f>SUMIFS(T_All[Recovered],T_All[ID],T_LastData[[#This Row],[ID_New]])</f>
        <v>0</v>
      </c>
    </row>
    <row r="244" spans="1:10" x14ac:dyDescent="0.3">
      <c r="A244" s="1" t="s">
        <v>159</v>
      </c>
      <c r="B244" s="1" t="s">
        <v>302</v>
      </c>
      <c r="C244">
        <v>32.057499999999997</v>
      </c>
      <c r="D244">
        <v>-111.6661</v>
      </c>
      <c r="E244" t="s">
        <v>714</v>
      </c>
      <c r="F244" s="1" t="str">
        <f>Date_Selected</f>
        <v>3/13/20</v>
      </c>
      <c r="G244" s="1" t="str">
        <f>T_LastData[[#This Row],[ID]]&amp;"-"&amp;T_LastData[[#This Row],[Date]]</f>
        <v>US-Pima, AZ-3/13/20</v>
      </c>
      <c r="H244" s="1">
        <f>SUMIFS(T_All[Deaths],T_All[ID],T_LastData[[#This Row],[ID_New]])</f>
        <v>0</v>
      </c>
      <c r="I244" s="1">
        <f>SUMIFS(T_All[Confirmed],T_All[ID],T_LastData[[#This Row],[ID_New]])</f>
        <v>0</v>
      </c>
      <c r="J244" s="1">
        <f>SUMIFS(T_All[Recovered],T_All[ID],T_LastData[[#This Row],[ID_New]])</f>
        <v>0</v>
      </c>
    </row>
    <row r="245" spans="1:10" x14ac:dyDescent="0.3">
      <c r="A245" s="1" t="s">
        <v>159</v>
      </c>
      <c r="B245" s="1" t="s">
        <v>303</v>
      </c>
      <c r="C245">
        <v>41.427700000000002</v>
      </c>
      <c r="D245">
        <v>-85.355000000000004</v>
      </c>
      <c r="E245" t="s">
        <v>715</v>
      </c>
      <c r="F245" s="1" t="str">
        <f>Date_Selected</f>
        <v>3/13/20</v>
      </c>
      <c r="G245" s="1" t="str">
        <f>T_LastData[[#This Row],[ID]]&amp;"-"&amp;T_LastData[[#This Row],[Date]]</f>
        <v>US-Noble, IN-3/13/20</v>
      </c>
      <c r="H245" s="1">
        <f>SUMIFS(T_All[Deaths],T_All[ID],T_LastData[[#This Row],[ID_New]])</f>
        <v>0</v>
      </c>
      <c r="I245" s="1">
        <f>SUMIFS(T_All[Confirmed],T_All[ID],T_LastData[[#This Row],[ID_New]])</f>
        <v>0</v>
      </c>
      <c r="J245" s="1">
        <f>SUMIFS(T_All[Recovered],T_All[ID],T_LastData[[#This Row],[ID_New]])</f>
        <v>0</v>
      </c>
    </row>
    <row r="246" spans="1:10" x14ac:dyDescent="0.3">
      <c r="A246" s="1" t="s">
        <v>159</v>
      </c>
      <c r="B246" s="1" t="s">
        <v>304</v>
      </c>
      <c r="C246">
        <v>39.852200000000003</v>
      </c>
      <c r="D246">
        <v>-77.286500000000004</v>
      </c>
      <c r="E246" t="s">
        <v>716</v>
      </c>
      <c r="F246" s="1" t="str">
        <f>Date_Selected</f>
        <v>3/13/20</v>
      </c>
      <c r="G246" s="1" t="str">
        <f>T_LastData[[#This Row],[ID]]&amp;"-"&amp;T_LastData[[#This Row],[Date]]</f>
        <v>US-Adams, IN-3/13/20</v>
      </c>
      <c r="H246" s="1">
        <f>SUMIFS(T_All[Deaths],T_All[ID],T_LastData[[#This Row],[ID_New]])</f>
        <v>0</v>
      </c>
      <c r="I246" s="1">
        <f>SUMIFS(T_All[Confirmed],T_All[ID],T_LastData[[#This Row],[ID_New]])</f>
        <v>0</v>
      </c>
      <c r="J246" s="1">
        <f>SUMIFS(T_All[Recovered],T_All[ID],T_LastData[[#This Row],[ID_New]])</f>
        <v>0</v>
      </c>
    </row>
    <row r="247" spans="1:10" x14ac:dyDescent="0.3">
      <c r="A247" s="1" t="s">
        <v>159</v>
      </c>
      <c r="B247" s="1" t="s">
        <v>305</v>
      </c>
      <c r="C247">
        <v>40.010599999999997</v>
      </c>
      <c r="D247">
        <v>-86.499700000000004</v>
      </c>
      <c r="E247" t="s">
        <v>717</v>
      </c>
      <c r="F247" s="1" t="str">
        <f>Date_Selected</f>
        <v>3/13/20</v>
      </c>
      <c r="G247" s="1" t="str">
        <f>T_LastData[[#This Row],[ID]]&amp;"-"&amp;T_LastData[[#This Row],[Date]]</f>
        <v>US-Boone, IN-3/13/20</v>
      </c>
      <c r="H247" s="1">
        <f>SUMIFS(T_All[Deaths],T_All[ID],T_LastData[[#This Row],[ID_New]])</f>
        <v>0</v>
      </c>
      <c r="I247" s="1">
        <f>SUMIFS(T_All[Confirmed],T_All[ID],T_LastData[[#This Row],[ID_New]])</f>
        <v>0</v>
      </c>
      <c r="J247" s="1">
        <f>SUMIFS(T_All[Recovered],T_All[ID],T_LastData[[#This Row],[ID_New]])</f>
        <v>0</v>
      </c>
    </row>
    <row r="248" spans="1:10" x14ac:dyDescent="0.3">
      <c r="A248" s="1" t="s">
        <v>159</v>
      </c>
      <c r="B248" s="1" t="s">
        <v>306</v>
      </c>
      <c r="C248">
        <v>43.018599999999999</v>
      </c>
      <c r="D248">
        <v>-89.549800000000005</v>
      </c>
      <c r="E248" t="s">
        <v>718</v>
      </c>
      <c r="F248" s="1" t="str">
        <f>Date_Selected</f>
        <v>3/13/20</v>
      </c>
      <c r="G248" s="1" t="str">
        <f>T_LastData[[#This Row],[ID]]&amp;"-"&amp;T_LastData[[#This Row],[Date]]</f>
        <v>US-Dane, WI-3/13/20</v>
      </c>
      <c r="H248" s="1">
        <f>SUMIFS(T_All[Deaths],T_All[ID],T_LastData[[#This Row],[ID_New]])</f>
        <v>0</v>
      </c>
      <c r="I248" s="1">
        <f>SUMIFS(T_All[Confirmed],T_All[ID],T_LastData[[#This Row],[ID_New]])</f>
        <v>0</v>
      </c>
      <c r="J248" s="1">
        <f>SUMIFS(T_All[Recovered],T_All[ID],T_LastData[[#This Row],[ID_New]])</f>
        <v>0</v>
      </c>
    </row>
    <row r="249" spans="1:10" x14ac:dyDescent="0.3">
      <c r="A249" s="1" t="s">
        <v>159</v>
      </c>
      <c r="B249" s="1" t="s">
        <v>307</v>
      </c>
      <c r="C249">
        <v>44.750900000000001</v>
      </c>
      <c r="D249">
        <v>-92.381399999999999</v>
      </c>
      <c r="E249" t="s">
        <v>719</v>
      </c>
      <c r="F249" s="1" t="str">
        <f>Date_Selected</f>
        <v>3/13/20</v>
      </c>
      <c r="G249" s="1" t="str">
        <f>T_LastData[[#This Row],[ID]]&amp;"-"&amp;T_LastData[[#This Row],[Date]]</f>
        <v>US-Pierce, WI-3/13/20</v>
      </c>
      <c r="H249" s="1">
        <f>SUMIFS(T_All[Deaths],T_All[ID],T_LastData[[#This Row],[ID_New]])</f>
        <v>0</v>
      </c>
      <c r="I249" s="1">
        <f>SUMIFS(T_All[Confirmed],T_All[ID],T_LastData[[#This Row],[ID_New]])</f>
        <v>0</v>
      </c>
      <c r="J249" s="1">
        <f>SUMIFS(T_All[Recovered],T_All[ID],T_LastData[[#This Row],[ID_New]])</f>
        <v>0</v>
      </c>
    </row>
    <row r="250" spans="1:10" x14ac:dyDescent="0.3">
      <c r="A250" s="1" t="s">
        <v>159</v>
      </c>
      <c r="B250" s="1" t="s">
        <v>308</v>
      </c>
      <c r="C250">
        <v>41.433900000000001</v>
      </c>
      <c r="D250">
        <v>-81.675799999999995</v>
      </c>
      <c r="E250" t="s">
        <v>720</v>
      </c>
      <c r="F250" s="1" t="str">
        <f>Date_Selected</f>
        <v>3/13/20</v>
      </c>
      <c r="G250" s="1" t="str">
        <f>T_LastData[[#This Row],[ID]]&amp;"-"&amp;T_LastData[[#This Row],[Date]]</f>
        <v>US-Cuyahoga, OH-3/13/20</v>
      </c>
      <c r="H250" s="1">
        <f>SUMIFS(T_All[Deaths],T_All[ID],T_LastData[[#This Row],[ID_New]])</f>
        <v>0</v>
      </c>
      <c r="I250" s="1">
        <f>SUMIFS(T_All[Confirmed],T_All[ID],T_LastData[[#This Row],[ID_New]])</f>
        <v>0</v>
      </c>
      <c r="J250" s="1">
        <f>SUMIFS(T_All[Recovered],T_All[ID],T_LastData[[#This Row],[ID_New]])</f>
        <v>0</v>
      </c>
    </row>
    <row r="251" spans="1:10" x14ac:dyDescent="0.3">
      <c r="A251" s="1" t="s">
        <v>159</v>
      </c>
      <c r="B251" s="1" t="s">
        <v>309</v>
      </c>
      <c r="C251">
        <v>41.260300000000001</v>
      </c>
      <c r="D251">
        <v>-111.9522</v>
      </c>
      <c r="E251" t="s">
        <v>721</v>
      </c>
      <c r="F251" s="1" t="str">
        <f>Date_Selected</f>
        <v>3/13/20</v>
      </c>
      <c r="G251" s="1" t="str">
        <f>T_LastData[[#This Row],[ID]]&amp;"-"&amp;T_LastData[[#This Row],[Date]]</f>
        <v>US-Weber, UT-3/13/20</v>
      </c>
      <c r="H251" s="1">
        <f>SUMIFS(T_All[Deaths],T_All[ID],T_LastData[[#This Row],[ID_New]])</f>
        <v>0</v>
      </c>
      <c r="I251" s="1">
        <f>SUMIFS(T_All[Confirmed],T_All[ID],T_LastData[[#This Row],[ID_New]])</f>
        <v>0</v>
      </c>
      <c r="J251" s="1">
        <f>SUMIFS(T_All[Recovered],T_All[ID],T_LastData[[#This Row],[ID_New]])</f>
        <v>0</v>
      </c>
    </row>
    <row r="252" spans="1:10" x14ac:dyDescent="0.3">
      <c r="A252" s="1" t="s">
        <v>159</v>
      </c>
      <c r="B252" s="1" t="s">
        <v>310</v>
      </c>
      <c r="C252">
        <v>43.027900000000002</v>
      </c>
      <c r="D252">
        <v>-73.135000000000005</v>
      </c>
      <c r="E252" t="s">
        <v>722</v>
      </c>
      <c r="F252" s="1" t="str">
        <f>Date_Selected</f>
        <v>3/13/20</v>
      </c>
      <c r="G252" s="1" t="str">
        <f>T_LastData[[#This Row],[ID]]&amp;"-"&amp;T_LastData[[#This Row],[Date]]</f>
        <v>US-Bennington County, VT-3/13/20</v>
      </c>
      <c r="H252" s="1">
        <f>SUMIFS(T_All[Deaths],T_All[ID],T_LastData[[#This Row],[ID_New]])</f>
        <v>0</v>
      </c>
      <c r="I252" s="1">
        <f>SUMIFS(T_All[Confirmed],T_All[ID],T_LastData[[#This Row],[ID_New]])</f>
        <v>0</v>
      </c>
      <c r="J252" s="1">
        <f>SUMIFS(T_All[Recovered],T_All[ID],T_LastData[[#This Row],[ID_New]])</f>
        <v>0</v>
      </c>
    </row>
    <row r="253" spans="1:10" x14ac:dyDescent="0.3">
      <c r="A253" s="1" t="s">
        <v>159</v>
      </c>
      <c r="B253" s="1" t="s">
        <v>311</v>
      </c>
      <c r="C253">
        <v>44.825400000000002</v>
      </c>
      <c r="D253">
        <v>-93.784199999999998</v>
      </c>
      <c r="E253" t="s">
        <v>723</v>
      </c>
      <c r="F253" s="1" t="str">
        <f>Date_Selected</f>
        <v>3/13/20</v>
      </c>
      <c r="G253" s="1" t="str">
        <f>T_LastData[[#This Row],[ID]]&amp;"-"&amp;T_LastData[[#This Row],[Date]]</f>
        <v>US-Carver County, MN-3/13/20</v>
      </c>
      <c r="H253" s="1">
        <f>SUMIFS(T_All[Deaths],T_All[ID],T_LastData[[#This Row],[ID_New]])</f>
        <v>0</v>
      </c>
      <c r="I253" s="1">
        <f>SUMIFS(T_All[Confirmed],T_All[ID],T_LastData[[#This Row],[ID_New]])</f>
        <v>0</v>
      </c>
      <c r="J253" s="1">
        <f>SUMIFS(T_All[Recovered],T_All[ID],T_LastData[[#This Row],[ID_New]])</f>
        <v>0</v>
      </c>
    </row>
    <row r="254" spans="1:10" x14ac:dyDescent="0.3">
      <c r="A254" s="1" t="s">
        <v>159</v>
      </c>
      <c r="B254" s="1" t="s">
        <v>312</v>
      </c>
      <c r="C254">
        <v>26.894600000000001</v>
      </c>
      <c r="D254">
        <v>-81.909800000000004</v>
      </c>
      <c r="E254" t="s">
        <v>724</v>
      </c>
      <c r="F254" s="1" t="str">
        <f>Date_Selected</f>
        <v>3/13/20</v>
      </c>
      <c r="G254" s="1" t="str">
        <f>T_LastData[[#This Row],[ID]]&amp;"-"&amp;T_LastData[[#This Row],[Date]]</f>
        <v>US-Charlotte County, FL-3/13/20</v>
      </c>
      <c r="H254" s="1">
        <f>SUMIFS(T_All[Deaths],T_All[ID],T_LastData[[#This Row],[ID_New]])</f>
        <v>0</v>
      </c>
      <c r="I254" s="1">
        <f>SUMIFS(T_All[Confirmed],T_All[ID],T_LastData[[#This Row],[ID_New]])</f>
        <v>0</v>
      </c>
      <c r="J254" s="1">
        <f>SUMIFS(T_All[Recovered],T_All[ID],T_LastData[[#This Row],[ID_New]])</f>
        <v>0</v>
      </c>
    </row>
    <row r="255" spans="1:10" x14ac:dyDescent="0.3">
      <c r="A255" s="1" t="s">
        <v>159</v>
      </c>
      <c r="B255" s="1" t="s">
        <v>313</v>
      </c>
      <c r="C255">
        <v>34.2515</v>
      </c>
      <c r="D255">
        <v>-84.4803</v>
      </c>
      <c r="E255" t="s">
        <v>725</v>
      </c>
      <c r="F255" s="1" t="str">
        <f>Date_Selected</f>
        <v>3/13/20</v>
      </c>
      <c r="G255" s="1" t="str">
        <f>T_LastData[[#This Row],[ID]]&amp;"-"&amp;T_LastData[[#This Row],[Date]]</f>
        <v>US-Cherokee County, GA-3/13/20</v>
      </c>
      <c r="H255" s="1">
        <f>SUMIFS(T_All[Deaths],T_All[ID],T_LastData[[#This Row],[ID_New]])</f>
        <v>0</v>
      </c>
      <c r="I255" s="1">
        <f>SUMIFS(T_All[Confirmed],T_All[ID],T_LastData[[#This Row],[ID_New]])</f>
        <v>0</v>
      </c>
      <c r="J255" s="1">
        <f>SUMIFS(T_All[Recovered],T_All[ID],T_LastData[[#This Row],[ID_New]])</f>
        <v>0</v>
      </c>
    </row>
    <row r="256" spans="1:10" x14ac:dyDescent="0.3">
      <c r="A256" s="1" t="s">
        <v>159</v>
      </c>
      <c r="B256" s="1" t="s">
        <v>314</v>
      </c>
      <c r="C256">
        <v>33.179499999999997</v>
      </c>
      <c r="D256">
        <v>-96.492999999999995</v>
      </c>
      <c r="E256" t="s">
        <v>726</v>
      </c>
      <c r="F256" s="1" t="str">
        <f>Date_Selected</f>
        <v>3/13/20</v>
      </c>
      <c r="G256" s="1" t="str">
        <f>T_LastData[[#This Row],[ID]]&amp;"-"&amp;T_LastData[[#This Row],[Date]]</f>
        <v>US-Collin County, TX-3/13/20</v>
      </c>
      <c r="H256" s="1">
        <f>SUMIFS(T_All[Deaths],T_All[ID],T_LastData[[#This Row],[ID_New]])</f>
        <v>0</v>
      </c>
      <c r="I256" s="1">
        <f>SUMIFS(T_All[Confirmed],T_All[ID],T_LastData[[#This Row],[ID_New]])</f>
        <v>0</v>
      </c>
      <c r="J256" s="1">
        <f>SUMIFS(T_All[Recovered],T_All[ID],T_LastData[[#This Row],[ID_New]])</f>
        <v>0</v>
      </c>
    </row>
    <row r="257" spans="1:10" x14ac:dyDescent="0.3">
      <c r="A257" s="1" t="s">
        <v>159</v>
      </c>
      <c r="B257" s="1" t="s">
        <v>315</v>
      </c>
      <c r="C257">
        <v>38.193800000000003</v>
      </c>
      <c r="D257">
        <v>-85.643500000000003</v>
      </c>
      <c r="E257" t="s">
        <v>727</v>
      </c>
      <c r="F257" s="1" t="str">
        <f>Date_Selected</f>
        <v>3/13/20</v>
      </c>
      <c r="G257" s="1" t="str">
        <f>T_LastData[[#This Row],[ID]]&amp;"-"&amp;T_LastData[[#This Row],[Date]]</f>
        <v>US-Jefferson County, KY-3/13/20</v>
      </c>
      <c r="H257" s="1">
        <f>SUMIFS(T_All[Deaths],T_All[ID],T_LastData[[#This Row],[ID_New]])</f>
        <v>0</v>
      </c>
      <c r="I257" s="1">
        <f>SUMIFS(T_All[Confirmed],T_All[ID],T_LastData[[#This Row],[ID_New]])</f>
        <v>0</v>
      </c>
      <c r="J257" s="1">
        <f>SUMIFS(T_All[Recovered],T_All[ID],T_LastData[[#This Row],[ID_New]])</f>
        <v>0</v>
      </c>
    </row>
    <row r="258" spans="1:10" x14ac:dyDescent="0.3">
      <c r="A258" s="1" t="s">
        <v>159</v>
      </c>
      <c r="B258" s="1" t="s">
        <v>316</v>
      </c>
      <c r="C258">
        <v>29.649899999999999</v>
      </c>
      <c r="D258">
        <v>-90.112099999999998</v>
      </c>
      <c r="E258" t="s">
        <v>728</v>
      </c>
      <c r="F258" s="1" t="str">
        <f>Date_Selected</f>
        <v>3/13/20</v>
      </c>
      <c r="G258" s="1" t="str">
        <f>T_LastData[[#This Row],[ID]]&amp;"-"&amp;T_LastData[[#This Row],[Date]]</f>
        <v>US-Jefferson Parish, LA-3/13/20</v>
      </c>
      <c r="H258" s="1">
        <f>SUMIFS(T_All[Deaths],T_All[ID],T_LastData[[#This Row],[ID_New]])</f>
        <v>0</v>
      </c>
      <c r="I258" s="1">
        <f>SUMIFS(T_All[Confirmed],T_All[ID],T_LastData[[#This Row],[ID_New]])</f>
        <v>0</v>
      </c>
      <c r="J258" s="1">
        <f>SUMIFS(T_All[Recovered],T_All[ID],T_LastData[[#This Row],[ID_New]])</f>
        <v>0</v>
      </c>
    </row>
    <row r="259" spans="1:10" x14ac:dyDescent="0.3">
      <c r="A259" s="1" t="s">
        <v>159</v>
      </c>
      <c r="B259" s="1" t="s">
        <v>317</v>
      </c>
      <c r="C259">
        <v>40.790900000000001</v>
      </c>
      <c r="D259">
        <v>-121.84739999999999</v>
      </c>
      <c r="E259" t="s">
        <v>729</v>
      </c>
      <c r="F259" s="1" t="str">
        <f>Date_Selected</f>
        <v>3/13/20</v>
      </c>
      <c r="G259" s="1" t="str">
        <f>T_LastData[[#This Row],[ID]]&amp;"-"&amp;T_LastData[[#This Row],[Date]]</f>
        <v>US-Shasta County, CA-3/13/20</v>
      </c>
      <c r="H259" s="1">
        <f>SUMIFS(T_All[Deaths],T_All[ID],T_LastData[[#This Row],[ID_New]])</f>
        <v>0</v>
      </c>
      <c r="I259" s="1">
        <f>SUMIFS(T_All[Confirmed],T_All[ID],T_LastData[[#This Row],[ID_New]])</f>
        <v>0</v>
      </c>
      <c r="J259" s="1">
        <f>SUMIFS(T_All[Recovered],T_All[ID],T_LastData[[#This Row],[ID_New]])</f>
        <v>0</v>
      </c>
    </row>
    <row r="260" spans="1:10" x14ac:dyDescent="0.3">
      <c r="A260" s="1" t="s">
        <v>159</v>
      </c>
      <c r="B260" s="1" t="s">
        <v>318</v>
      </c>
      <c r="C260">
        <v>34.860599999999998</v>
      </c>
      <c r="D260">
        <v>-81.953500000000005</v>
      </c>
      <c r="E260" t="s">
        <v>730</v>
      </c>
      <c r="F260" s="1" t="str">
        <f>Date_Selected</f>
        <v>3/13/20</v>
      </c>
      <c r="G260" s="1" t="str">
        <f>T_LastData[[#This Row],[ID]]&amp;"-"&amp;T_LastData[[#This Row],[Date]]</f>
        <v>US-Spartanburg County, SC-3/13/20</v>
      </c>
      <c r="H260" s="1">
        <f>SUMIFS(T_All[Deaths],T_All[ID],T_LastData[[#This Row],[ID_New]])</f>
        <v>0</v>
      </c>
      <c r="I260" s="1">
        <f>SUMIFS(T_All[Confirmed],T_All[ID],T_LastData[[#This Row],[ID_New]])</f>
        <v>0</v>
      </c>
      <c r="J260" s="1">
        <f>SUMIFS(T_All[Recovered],T_All[ID],T_LastData[[#This Row],[ID_New]])</f>
        <v>0</v>
      </c>
    </row>
    <row r="261" spans="1:10" x14ac:dyDescent="0.3">
      <c r="A261" s="1" t="s">
        <v>159</v>
      </c>
      <c r="B261" s="1" t="s">
        <v>319</v>
      </c>
      <c r="C261">
        <v>38.433300000000003</v>
      </c>
      <c r="D261">
        <v>-84.354200000000006</v>
      </c>
      <c r="E261" t="s">
        <v>731</v>
      </c>
      <c r="F261" s="1" t="str">
        <f>Date_Selected</f>
        <v>3/13/20</v>
      </c>
      <c r="G261" s="1" t="str">
        <f>T_LastData[[#This Row],[ID]]&amp;"-"&amp;T_LastData[[#This Row],[Date]]</f>
        <v>US-Harrison County, KY-3/13/20</v>
      </c>
      <c r="H261" s="1">
        <f>SUMIFS(T_All[Deaths],T_All[ID],T_LastData[[#This Row],[ID_New]])</f>
        <v>0</v>
      </c>
      <c r="I261" s="1">
        <f>SUMIFS(T_All[Confirmed],T_All[ID],T_LastData[[#This Row],[ID_New]])</f>
        <v>0</v>
      </c>
      <c r="J261" s="1">
        <f>SUMIFS(T_All[Recovered],T_All[ID],T_LastData[[#This Row],[ID_New]])</f>
        <v>0</v>
      </c>
    </row>
    <row r="262" spans="1:10" x14ac:dyDescent="0.3">
      <c r="A262" s="1" t="s">
        <v>159</v>
      </c>
      <c r="B262" s="1" t="s">
        <v>320</v>
      </c>
      <c r="C262">
        <v>41.669899999999998</v>
      </c>
      <c r="D262">
        <v>-91.598399999999998</v>
      </c>
      <c r="E262" t="s">
        <v>732</v>
      </c>
      <c r="F262" s="1" t="str">
        <f>Date_Selected</f>
        <v>3/13/20</v>
      </c>
      <c r="G262" s="1" t="str">
        <f>T_LastData[[#This Row],[ID]]&amp;"-"&amp;T_LastData[[#This Row],[Date]]</f>
        <v>US-Johnson County, IA-3/13/20</v>
      </c>
      <c r="H262" s="1">
        <f>SUMIFS(T_All[Deaths],T_All[ID],T_LastData[[#This Row],[ID_New]])</f>
        <v>0</v>
      </c>
      <c r="I262" s="1">
        <f>SUMIFS(T_All[Confirmed],T_All[ID],T_LastData[[#This Row],[ID_New]])</f>
        <v>0</v>
      </c>
      <c r="J262" s="1">
        <f>SUMIFS(T_All[Recovered],T_All[ID],T_LastData[[#This Row],[ID_New]])</f>
        <v>0</v>
      </c>
    </row>
    <row r="263" spans="1:10" x14ac:dyDescent="0.3">
      <c r="A263" s="1" t="s">
        <v>159</v>
      </c>
      <c r="B263" s="1" t="s">
        <v>321</v>
      </c>
      <c r="C263">
        <v>42.311799999999998</v>
      </c>
      <c r="D263">
        <v>-73.182199999999995</v>
      </c>
      <c r="E263" t="s">
        <v>733</v>
      </c>
      <c r="F263" s="1" t="str">
        <f>Date_Selected</f>
        <v>3/13/20</v>
      </c>
      <c r="G263" s="1" t="str">
        <f>T_LastData[[#This Row],[ID]]&amp;"-"&amp;T_LastData[[#This Row],[Date]]</f>
        <v>US-Berkshire County, MA-3/13/20</v>
      </c>
      <c r="H263" s="1">
        <f>SUMIFS(T_All[Deaths],T_All[ID],T_LastData[[#This Row],[ID_New]])</f>
        <v>0</v>
      </c>
      <c r="I263" s="1">
        <f>SUMIFS(T_All[Confirmed],T_All[ID],T_LastData[[#This Row],[ID_New]])</f>
        <v>0</v>
      </c>
      <c r="J263" s="1">
        <f>SUMIFS(T_All[Recovered],T_All[ID],T_LastData[[#This Row],[ID_New]])</f>
        <v>0</v>
      </c>
    </row>
    <row r="264" spans="1:10" x14ac:dyDescent="0.3">
      <c r="A264" s="1" t="s">
        <v>159</v>
      </c>
      <c r="B264" s="1" t="s">
        <v>322</v>
      </c>
      <c r="C264">
        <v>36.134300000000003</v>
      </c>
      <c r="D264">
        <v>-86.822000000000003</v>
      </c>
      <c r="E264" t="s">
        <v>734</v>
      </c>
      <c r="F264" s="1" t="str">
        <f>Date_Selected</f>
        <v>3/13/20</v>
      </c>
      <c r="G264" s="1" t="str">
        <f>T_LastData[[#This Row],[ID]]&amp;"-"&amp;T_LastData[[#This Row],[Date]]</f>
        <v>US-Davidson County, TN-3/13/20</v>
      </c>
      <c r="H264" s="1">
        <f>SUMIFS(T_All[Deaths],T_All[ID],T_LastData[[#This Row],[ID_New]])</f>
        <v>0</v>
      </c>
      <c r="I264" s="1">
        <f>SUMIFS(T_All[Confirmed],T_All[ID],T_LastData[[#This Row],[ID_New]])</f>
        <v>0</v>
      </c>
      <c r="J264" s="1">
        <f>SUMIFS(T_All[Recovered],T_All[ID],T_LastData[[#This Row],[ID_New]])</f>
        <v>0</v>
      </c>
    </row>
    <row r="265" spans="1:10" x14ac:dyDescent="0.3">
      <c r="A265" s="1" t="s">
        <v>159</v>
      </c>
      <c r="B265" s="1" t="s">
        <v>323</v>
      </c>
      <c r="C265">
        <v>43.126100000000001</v>
      </c>
      <c r="D265">
        <v>-123.2492</v>
      </c>
      <c r="E265" t="s">
        <v>735</v>
      </c>
      <c r="F265" s="1" t="str">
        <f>Date_Selected</f>
        <v>3/13/20</v>
      </c>
      <c r="G265" s="1" t="str">
        <f>T_LastData[[#This Row],[ID]]&amp;"-"&amp;T_LastData[[#This Row],[Date]]</f>
        <v>US-Douglas County, OR-3/13/20</v>
      </c>
      <c r="H265" s="1">
        <f>SUMIFS(T_All[Deaths],T_All[ID],T_LastData[[#This Row],[ID_New]])</f>
        <v>0</v>
      </c>
      <c r="I265" s="1">
        <f>SUMIFS(T_All[Confirmed],T_All[ID],T_LastData[[#This Row],[ID_New]])</f>
        <v>0</v>
      </c>
      <c r="J265" s="1">
        <f>SUMIFS(T_All[Recovered],T_All[ID],T_LastData[[#This Row],[ID_New]])</f>
        <v>0</v>
      </c>
    </row>
    <row r="266" spans="1:10" x14ac:dyDescent="0.3">
      <c r="A266" s="1" t="s">
        <v>159</v>
      </c>
      <c r="B266" s="1" t="s">
        <v>324</v>
      </c>
      <c r="C266">
        <v>36.985900000000001</v>
      </c>
      <c r="D266">
        <v>-119.2321</v>
      </c>
      <c r="E266" t="s">
        <v>736</v>
      </c>
      <c r="F266" s="1" t="str">
        <f>Date_Selected</f>
        <v>3/13/20</v>
      </c>
      <c r="G266" s="1" t="str">
        <f>T_LastData[[#This Row],[ID]]&amp;"-"&amp;T_LastData[[#This Row],[Date]]</f>
        <v>US-Fresno County, CA-3/13/20</v>
      </c>
      <c r="H266" s="1">
        <f>SUMIFS(T_All[Deaths],T_All[ID],T_LastData[[#This Row],[ID_New]])</f>
        <v>0</v>
      </c>
      <c r="I266" s="1">
        <f>SUMIFS(T_All[Confirmed],T_All[ID],T_LastData[[#This Row],[ID_New]])</f>
        <v>0</v>
      </c>
      <c r="J266" s="1">
        <f>SUMIFS(T_All[Recovered],T_All[ID],T_LastData[[#This Row],[ID_New]])</f>
        <v>0</v>
      </c>
    </row>
    <row r="267" spans="1:10" x14ac:dyDescent="0.3">
      <c r="A267" s="1" t="s">
        <v>159</v>
      </c>
      <c r="B267" s="1" t="s">
        <v>325</v>
      </c>
      <c r="C267">
        <v>39.5839</v>
      </c>
      <c r="D267">
        <v>-76.363699999999994</v>
      </c>
      <c r="E267" t="s">
        <v>737</v>
      </c>
      <c r="F267" s="1" t="str">
        <f>Date_Selected</f>
        <v>3/13/20</v>
      </c>
      <c r="G267" s="1" t="str">
        <f>T_LastData[[#This Row],[ID]]&amp;"-"&amp;T_LastData[[#This Row],[Date]]</f>
        <v>US-Harford County, MD-3/13/20</v>
      </c>
      <c r="H267" s="1">
        <f>SUMIFS(T_All[Deaths],T_All[ID],T_LastData[[#This Row],[ID_New]])</f>
        <v>0</v>
      </c>
      <c r="I267" s="1">
        <f>SUMIFS(T_All[Confirmed],T_All[ID],T_LastData[[#This Row],[ID_New]])</f>
        <v>0</v>
      </c>
      <c r="J267" s="1">
        <f>SUMIFS(T_All[Recovered],T_All[ID],T_LastData[[#This Row],[ID_New]])</f>
        <v>0</v>
      </c>
    </row>
    <row r="268" spans="1:10" x14ac:dyDescent="0.3">
      <c r="A268" s="1" t="s">
        <v>159</v>
      </c>
      <c r="B268" s="1" t="s">
        <v>326</v>
      </c>
      <c r="C268">
        <v>39.8065</v>
      </c>
      <c r="D268">
        <v>-86.540099999999995</v>
      </c>
      <c r="E268" t="s">
        <v>738</v>
      </c>
      <c r="F268" s="1" t="str">
        <f>Date_Selected</f>
        <v>3/13/20</v>
      </c>
      <c r="G268" s="1" t="str">
        <f>T_LastData[[#This Row],[ID]]&amp;"-"&amp;T_LastData[[#This Row],[Date]]</f>
        <v>US-Hendricks County, IN-3/13/20</v>
      </c>
      <c r="H268" s="1">
        <f>SUMIFS(T_All[Deaths],T_All[ID],T_LastData[[#This Row],[ID_New]])</f>
        <v>0</v>
      </c>
      <c r="I268" s="1">
        <f>SUMIFS(T_All[Confirmed],T_All[ID],T_LastData[[#This Row],[ID_New]])</f>
        <v>0</v>
      </c>
      <c r="J268" s="1">
        <f>SUMIFS(T_All[Recovered],T_All[ID],T_LastData[[#This Row],[ID_New]])</f>
        <v>0</v>
      </c>
    </row>
    <row r="269" spans="1:10" x14ac:dyDescent="0.3">
      <c r="A269" s="1" t="s">
        <v>159</v>
      </c>
      <c r="B269" s="1" t="s">
        <v>327</v>
      </c>
      <c r="C269">
        <v>40.7453</v>
      </c>
      <c r="D269">
        <v>-74.0535</v>
      </c>
      <c r="E269" t="s">
        <v>739</v>
      </c>
      <c r="F269" s="1" t="str">
        <f>Date_Selected</f>
        <v>3/13/20</v>
      </c>
      <c r="G269" s="1" t="str">
        <f>T_LastData[[#This Row],[ID]]&amp;"-"&amp;T_LastData[[#This Row],[Date]]</f>
        <v>US-Hudson County, NJ-3/13/20</v>
      </c>
      <c r="H269" s="1">
        <f>SUMIFS(T_All[Deaths],T_All[ID],T_LastData[[#This Row],[ID_New]])</f>
        <v>0</v>
      </c>
      <c r="I269" s="1">
        <f>SUMIFS(T_All[Confirmed],T_All[ID],T_LastData[[#This Row],[ID_New]])</f>
        <v>0</v>
      </c>
      <c r="J269" s="1">
        <f>SUMIFS(T_All[Recovered],T_All[ID],T_LastData[[#This Row],[ID_New]])</f>
        <v>0</v>
      </c>
    </row>
    <row r="270" spans="1:10" x14ac:dyDescent="0.3">
      <c r="A270" s="1" t="s">
        <v>159</v>
      </c>
      <c r="B270" s="1" t="s">
        <v>328</v>
      </c>
      <c r="C270">
        <v>38.845399999999998</v>
      </c>
      <c r="D270">
        <v>-94.852099999999993</v>
      </c>
      <c r="E270" t="s">
        <v>740</v>
      </c>
      <c r="F270" s="1" t="str">
        <f>Date_Selected</f>
        <v>3/13/20</v>
      </c>
      <c r="G270" s="1" t="str">
        <f>T_LastData[[#This Row],[ID]]&amp;"-"&amp;T_LastData[[#This Row],[Date]]</f>
        <v>US-Johnson County, KS-3/13/20</v>
      </c>
      <c r="H270" s="1">
        <f>SUMIFS(T_All[Deaths],T_All[ID],T_LastData[[#This Row],[ID_New]])</f>
        <v>0</v>
      </c>
      <c r="I270" s="1">
        <f>SUMIFS(T_All[Confirmed],T_All[ID],T_LastData[[#This Row],[ID_New]])</f>
        <v>0</v>
      </c>
      <c r="J270" s="1">
        <f>SUMIFS(T_All[Recovered],T_All[ID],T_LastData[[#This Row],[ID_New]])</f>
        <v>0</v>
      </c>
    </row>
    <row r="271" spans="1:10" x14ac:dyDescent="0.3">
      <c r="A271" s="1" t="s">
        <v>159</v>
      </c>
      <c r="B271" s="1" t="s">
        <v>329</v>
      </c>
      <c r="C271">
        <v>47.174999999999997</v>
      </c>
      <c r="D271">
        <v>-120.9319</v>
      </c>
      <c r="E271" t="s">
        <v>741</v>
      </c>
      <c r="F271" s="1" t="str">
        <f>Date_Selected</f>
        <v>3/13/20</v>
      </c>
      <c r="G271" s="1" t="str">
        <f>T_LastData[[#This Row],[ID]]&amp;"-"&amp;T_LastData[[#This Row],[Date]]</f>
        <v>US-Kittitas County, WA-3/13/20</v>
      </c>
      <c r="H271" s="1">
        <f>SUMIFS(T_All[Deaths],T_All[ID],T_LastData[[#This Row],[ID_New]])</f>
        <v>0</v>
      </c>
      <c r="I271" s="1">
        <f>SUMIFS(T_All[Confirmed],T_All[ID],T_LastData[[#This Row],[ID_New]])</f>
        <v>0</v>
      </c>
      <c r="J271" s="1">
        <f>SUMIFS(T_All[Recovered],T_All[ID],T_LastData[[#This Row],[ID_New]])</f>
        <v>0</v>
      </c>
    </row>
    <row r="272" spans="1:10" x14ac:dyDescent="0.3">
      <c r="A272" s="1" t="s">
        <v>159</v>
      </c>
      <c r="B272" s="1" t="s">
        <v>330</v>
      </c>
      <c r="C272">
        <v>27.479900000000001</v>
      </c>
      <c r="D272">
        <v>-82.345200000000006</v>
      </c>
      <c r="E272" t="s">
        <v>742</v>
      </c>
      <c r="F272" s="1" t="str">
        <f>Date_Selected</f>
        <v>3/13/20</v>
      </c>
      <c r="G272" s="1" t="str">
        <f>T_LastData[[#This Row],[ID]]&amp;"-"&amp;T_LastData[[#This Row],[Date]]</f>
        <v>US-Manatee County, FL-3/13/20</v>
      </c>
      <c r="H272" s="1">
        <f>SUMIFS(T_All[Deaths],T_All[ID],T_LastData[[#This Row],[ID_New]])</f>
        <v>0</v>
      </c>
      <c r="I272" s="1">
        <f>SUMIFS(T_All[Confirmed],T_All[ID],T_LastData[[#This Row],[ID_New]])</f>
        <v>0</v>
      </c>
      <c r="J272" s="1">
        <f>SUMIFS(T_All[Recovered],T_All[ID],T_LastData[[#This Row],[ID_New]])</f>
        <v>0</v>
      </c>
    </row>
    <row r="273" spans="1:10" x14ac:dyDescent="0.3">
      <c r="A273" s="1" t="s">
        <v>159</v>
      </c>
      <c r="B273" s="1" t="s">
        <v>331</v>
      </c>
      <c r="C273">
        <v>44.8446</v>
      </c>
      <c r="D273">
        <v>-122.59269999999999</v>
      </c>
      <c r="E273" t="s">
        <v>743</v>
      </c>
      <c r="F273" s="1" t="str">
        <f>Date_Selected</f>
        <v>3/13/20</v>
      </c>
      <c r="G273" s="1" t="str">
        <f>T_LastData[[#This Row],[ID]]&amp;"-"&amp;T_LastData[[#This Row],[Date]]</f>
        <v>US-Marion County, OR-3/13/20</v>
      </c>
      <c r="H273" s="1">
        <f>SUMIFS(T_All[Deaths],T_All[ID],T_LastData[[#This Row],[ID_New]])</f>
        <v>0</v>
      </c>
      <c r="I273" s="1">
        <f>SUMIFS(T_All[Confirmed],T_All[ID],T_LastData[[#This Row],[ID_New]])</f>
        <v>0</v>
      </c>
      <c r="J273" s="1">
        <f>SUMIFS(T_All[Recovered],T_All[ID],T_LastData[[#This Row],[ID_New]])</f>
        <v>0</v>
      </c>
    </row>
    <row r="274" spans="1:10" x14ac:dyDescent="0.3">
      <c r="A274" s="1" t="s">
        <v>159</v>
      </c>
      <c r="B274" s="1" t="s">
        <v>332</v>
      </c>
      <c r="C274">
        <v>30.577300000000001</v>
      </c>
      <c r="D274">
        <v>-86.661100000000005</v>
      </c>
      <c r="E274" t="s">
        <v>744</v>
      </c>
      <c r="F274" s="1" t="str">
        <f>Date_Selected</f>
        <v>3/13/20</v>
      </c>
      <c r="G274" s="1" t="str">
        <f>T_LastData[[#This Row],[ID]]&amp;"-"&amp;T_LastData[[#This Row],[Date]]</f>
        <v>US-Okaloosa County, FL-3/13/20</v>
      </c>
      <c r="H274" s="1">
        <f>SUMIFS(T_All[Deaths],T_All[ID],T_LastData[[#This Row],[ID_New]])</f>
        <v>0</v>
      </c>
      <c r="I274" s="1">
        <f>SUMIFS(T_All[Confirmed],T_All[ID],T_LastData[[#This Row],[ID_New]])</f>
        <v>0</v>
      </c>
      <c r="J274" s="1">
        <f>SUMIFS(T_All[Recovered],T_All[ID],T_LastData[[#This Row],[ID_New]])</f>
        <v>0</v>
      </c>
    </row>
    <row r="275" spans="1:10" x14ac:dyDescent="0.3">
      <c r="A275" s="1" t="s">
        <v>159</v>
      </c>
      <c r="B275" s="1" t="s">
        <v>333</v>
      </c>
      <c r="C275">
        <v>34.013199999999998</v>
      </c>
      <c r="D275">
        <v>-85.147900000000007</v>
      </c>
      <c r="E275" t="s">
        <v>745</v>
      </c>
      <c r="F275" s="1" t="str">
        <f>Date_Selected</f>
        <v>3/13/20</v>
      </c>
      <c r="G275" s="1" t="str">
        <f>T_LastData[[#This Row],[ID]]&amp;"-"&amp;T_LastData[[#This Row],[Date]]</f>
        <v>US-Polk County, GA-3/13/20</v>
      </c>
      <c r="H275" s="1">
        <f>SUMIFS(T_All[Deaths],T_All[ID],T_LastData[[#This Row],[ID_New]])</f>
        <v>0</v>
      </c>
      <c r="I275" s="1">
        <f>SUMIFS(T_All[Confirmed],T_All[ID],T_LastData[[#This Row],[ID_New]])</f>
        <v>0</v>
      </c>
      <c r="J275" s="1">
        <f>SUMIFS(T_All[Recovered],T_All[ID],T_LastData[[#This Row],[ID_New]])</f>
        <v>0</v>
      </c>
    </row>
    <row r="276" spans="1:10" x14ac:dyDescent="0.3">
      <c r="A276" s="1" t="s">
        <v>159</v>
      </c>
      <c r="B276" s="1" t="s">
        <v>334</v>
      </c>
      <c r="C276">
        <v>33.953299999999999</v>
      </c>
      <c r="D276">
        <v>-117.3961</v>
      </c>
      <c r="E276" t="s">
        <v>746</v>
      </c>
      <c r="F276" s="1" t="str">
        <f>Date_Selected</f>
        <v>3/13/20</v>
      </c>
      <c r="G276" s="1" t="str">
        <f>T_LastData[[#This Row],[ID]]&amp;"-"&amp;T_LastData[[#This Row],[Date]]</f>
        <v>US-Riverside County, CA-3/13/20</v>
      </c>
      <c r="H276" s="1">
        <f>SUMIFS(T_All[Deaths],T_All[ID],T_LastData[[#This Row],[ID_New]])</f>
        <v>0</v>
      </c>
      <c r="I276" s="1">
        <f>SUMIFS(T_All[Confirmed],T_All[ID],T_LastData[[#This Row],[ID_New]])</f>
        <v>0</v>
      </c>
      <c r="J276" s="1">
        <f>SUMIFS(T_All[Recovered],T_All[ID],T_LastData[[#This Row],[ID_New]])</f>
        <v>0</v>
      </c>
    </row>
    <row r="277" spans="1:10" x14ac:dyDescent="0.3">
      <c r="A277" s="1" t="s">
        <v>159</v>
      </c>
      <c r="B277" s="1" t="s">
        <v>335</v>
      </c>
      <c r="C277">
        <v>35.126899999999999</v>
      </c>
      <c r="D277">
        <v>-89.925299999999993</v>
      </c>
      <c r="E277" t="s">
        <v>747</v>
      </c>
      <c r="F277" s="1" t="str">
        <f>Date_Selected</f>
        <v>3/13/20</v>
      </c>
      <c r="G277" s="1" t="str">
        <f>T_LastData[[#This Row],[ID]]&amp;"-"&amp;T_LastData[[#This Row],[Date]]</f>
        <v>US-Shelby County, TN-3/13/20</v>
      </c>
      <c r="H277" s="1">
        <f>SUMIFS(T_All[Deaths],T_All[ID],T_LastData[[#This Row],[ID_New]])</f>
        <v>0</v>
      </c>
      <c r="I277" s="1">
        <f>SUMIFS(T_All[Confirmed],T_All[ID],T_LastData[[#This Row],[ID_New]])</f>
        <v>0</v>
      </c>
      <c r="J277" s="1">
        <f>SUMIFS(T_All[Recovered],T_All[ID],T_LastData[[#This Row],[ID_New]])</f>
        <v>0</v>
      </c>
    </row>
    <row r="278" spans="1:10" x14ac:dyDescent="0.3">
      <c r="A278" s="1" t="s">
        <v>159</v>
      </c>
      <c r="B278" s="1" t="s">
        <v>336</v>
      </c>
      <c r="C278">
        <v>38.610300000000002</v>
      </c>
      <c r="D278">
        <v>-90.412499999999994</v>
      </c>
      <c r="E278" t="s">
        <v>748</v>
      </c>
      <c r="F278" s="1" t="str">
        <f>Date_Selected</f>
        <v>3/13/20</v>
      </c>
      <c r="G278" s="1" t="str">
        <f>T_LastData[[#This Row],[ID]]&amp;"-"&amp;T_LastData[[#This Row],[Date]]</f>
        <v>US-St. Louis County, MO-3/13/20</v>
      </c>
      <c r="H278" s="1">
        <f>SUMIFS(T_All[Deaths],T_All[ID],T_LastData[[#This Row],[ID_New]])</f>
        <v>0</v>
      </c>
      <c r="I278" s="1">
        <f>SUMIFS(T_All[Confirmed],T_All[ID],T_LastData[[#This Row],[ID_New]])</f>
        <v>0</v>
      </c>
      <c r="J278" s="1">
        <f>SUMIFS(T_All[Recovered],T_All[ID],T_LastData[[#This Row],[ID_New]])</f>
        <v>0</v>
      </c>
    </row>
    <row r="279" spans="1:10" x14ac:dyDescent="0.3">
      <c r="A279" s="1" t="s">
        <v>159</v>
      </c>
      <c r="B279" s="1" t="s">
        <v>337</v>
      </c>
      <c r="C279">
        <v>40.984900000000003</v>
      </c>
      <c r="D279">
        <v>-72.615099999999998</v>
      </c>
      <c r="E279" t="s">
        <v>749</v>
      </c>
      <c r="F279" s="1" t="str">
        <f>Date_Selected</f>
        <v>3/13/20</v>
      </c>
      <c r="G279" s="1" t="str">
        <f>T_LastData[[#This Row],[ID]]&amp;"-"&amp;T_LastData[[#This Row],[Date]]</f>
        <v>US-Suffolk County, NY-3/13/20</v>
      </c>
      <c r="H279" s="1">
        <f>SUMIFS(T_All[Deaths],T_All[ID],T_LastData[[#This Row],[ID_New]])</f>
        <v>0</v>
      </c>
      <c r="I279" s="1">
        <f>SUMIFS(T_All[Confirmed],T_All[ID],T_LastData[[#This Row],[ID_New]])</f>
        <v>0</v>
      </c>
      <c r="J279" s="1">
        <f>SUMIFS(T_All[Recovered],T_All[ID],T_LastData[[#This Row],[ID_New]])</f>
        <v>0</v>
      </c>
    </row>
    <row r="280" spans="1:10" x14ac:dyDescent="0.3">
      <c r="A280" s="1" t="s">
        <v>159</v>
      </c>
      <c r="B280" s="1" t="s">
        <v>338</v>
      </c>
      <c r="C280">
        <v>41.858600000000003</v>
      </c>
      <c r="D280">
        <v>-74.311800000000005</v>
      </c>
      <c r="E280" t="s">
        <v>750</v>
      </c>
      <c r="F280" s="1" t="str">
        <f>Date_Selected</f>
        <v>3/13/20</v>
      </c>
      <c r="G280" s="1" t="str">
        <f>T_LastData[[#This Row],[ID]]&amp;"-"&amp;T_LastData[[#This Row],[Date]]</f>
        <v>US-Ulster County, NY-3/13/20</v>
      </c>
      <c r="H280" s="1">
        <f>SUMIFS(T_All[Deaths],T_All[ID],T_LastData[[#This Row],[ID_New]])</f>
        <v>0</v>
      </c>
      <c r="I280" s="1">
        <f>SUMIFS(T_All[Confirmed],T_All[ID],T_LastData[[#This Row],[ID_New]])</f>
        <v>0</v>
      </c>
      <c r="J280" s="1">
        <f>SUMIFS(T_All[Recovered],T_All[ID],T_LastData[[#This Row],[ID_New]])</f>
        <v>0</v>
      </c>
    </row>
    <row r="281" spans="1:10" x14ac:dyDescent="0.3">
      <c r="A281" s="1" t="s">
        <v>159</v>
      </c>
      <c r="B281" s="1" t="s">
        <v>339</v>
      </c>
      <c r="C281">
        <v>29.027999999999999</v>
      </c>
      <c r="D281">
        <v>-81.075500000000005</v>
      </c>
      <c r="E281" t="s">
        <v>751</v>
      </c>
      <c r="F281" s="1" t="str">
        <f>Date_Selected</f>
        <v>3/13/20</v>
      </c>
      <c r="G281" s="1" t="str">
        <f>T_LastData[[#This Row],[ID]]&amp;"-"&amp;T_LastData[[#This Row],[Date]]</f>
        <v>US-Volusia County, FL-3/13/20</v>
      </c>
      <c r="H281" s="1">
        <f>SUMIFS(T_All[Deaths],T_All[ID],T_LastData[[#This Row],[ID_New]])</f>
        <v>0</v>
      </c>
      <c r="I281" s="1">
        <f>SUMIFS(T_All[Confirmed],T_All[ID],T_LastData[[#This Row],[ID_New]])</f>
        <v>0</v>
      </c>
      <c r="J281" s="1">
        <f>SUMIFS(T_All[Recovered],T_All[ID],T_LastData[[#This Row],[ID_New]])</f>
        <v>0</v>
      </c>
    </row>
    <row r="282" spans="1:10" x14ac:dyDescent="0.3">
      <c r="A282" s="1" t="s">
        <v>159</v>
      </c>
      <c r="B282" s="1" t="s">
        <v>340</v>
      </c>
      <c r="C282">
        <v>38.908499999999997</v>
      </c>
      <c r="D282">
        <v>-77.240499999999997</v>
      </c>
      <c r="E282" t="s">
        <v>752</v>
      </c>
      <c r="F282" s="1" t="str">
        <f>Date_Selected</f>
        <v>3/13/20</v>
      </c>
      <c r="G282" s="1" t="str">
        <f>T_LastData[[#This Row],[ID]]&amp;"-"&amp;T_LastData[[#This Row],[Date]]</f>
        <v>US-Fairfax County, VA-3/13/20</v>
      </c>
      <c r="H282" s="1">
        <f>SUMIFS(T_All[Deaths],T_All[ID],T_LastData[[#This Row],[ID_New]])</f>
        <v>0</v>
      </c>
      <c r="I282" s="1">
        <f>SUMIFS(T_All[Confirmed],T_All[ID],T_LastData[[#This Row],[ID_New]])</f>
        <v>0</v>
      </c>
      <c r="J282" s="1">
        <f>SUMIFS(T_All[Recovered],T_All[ID],T_LastData[[#This Row],[ID_New]])</f>
        <v>0</v>
      </c>
    </row>
    <row r="283" spans="1:10" x14ac:dyDescent="0.3">
      <c r="A283" s="1" t="s">
        <v>159</v>
      </c>
      <c r="B283" s="1" t="s">
        <v>341</v>
      </c>
      <c r="C283">
        <v>42.993099999999998</v>
      </c>
      <c r="D283">
        <v>-71.049800000000005</v>
      </c>
      <c r="E283" t="s">
        <v>753</v>
      </c>
      <c r="F283" s="1" t="str">
        <f>Date_Selected</f>
        <v>3/13/20</v>
      </c>
      <c r="G283" s="1" t="str">
        <f>T_LastData[[#This Row],[ID]]&amp;"-"&amp;T_LastData[[#This Row],[Date]]</f>
        <v>US-Rockingham County, NH-3/13/20</v>
      </c>
      <c r="H283" s="1">
        <f>SUMIFS(T_All[Deaths],T_All[ID],T_LastData[[#This Row],[ID_New]])</f>
        <v>0</v>
      </c>
      <c r="I283" s="1">
        <f>SUMIFS(T_All[Confirmed],T_All[ID],T_LastData[[#This Row],[ID_New]])</f>
        <v>0</v>
      </c>
      <c r="J283" s="1">
        <f>SUMIFS(T_All[Recovered],T_All[ID],T_LastData[[#This Row],[ID_New]])</f>
        <v>0</v>
      </c>
    </row>
    <row r="284" spans="1:10" x14ac:dyDescent="0.3">
      <c r="A284" s="1" t="s">
        <v>159</v>
      </c>
      <c r="B284" s="1" t="s">
        <v>342</v>
      </c>
      <c r="C284">
        <v>38.907200000000003</v>
      </c>
      <c r="D284">
        <v>-77.036900000000003</v>
      </c>
      <c r="E284" t="s">
        <v>754</v>
      </c>
      <c r="F284" s="1" t="str">
        <f>Date_Selected</f>
        <v>3/13/20</v>
      </c>
      <c r="G284" s="1" t="str">
        <f>T_LastData[[#This Row],[ID]]&amp;"-"&amp;T_LastData[[#This Row],[Date]]</f>
        <v>US-Washington, D.C.-3/13/20</v>
      </c>
      <c r="H284" s="1">
        <f>SUMIFS(T_All[Deaths],T_All[ID],T_LastData[[#This Row],[ID_New]])</f>
        <v>0</v>
      </c>
      <c r="I284" s="1">
        <f>SUMIFS(T_All[Confirmed],T_All[ID],T_LastData[[#This Row],[ID_New]])</f>
        <v>0</v>
      </c>
      <c r="J284" s="1">
        <f>SUMIFS(T_All[Recovered],T_All[ID],T_LastData[[#This Row],[ID_New]])</f>
        <v>0</v>
      </c>
    </row>
    <row r="285" spans="1:10" x14ac:dyDescent="0.3">
      <c r="A285" s="1" t="s">
        <v>159</v>
      </c>
      <c r="B285" s="1" t="s">
        <v>343</v>
      </c>
      <c r="C285">
        <v>40.228999999999999</v>
      </c>
      <c r="D285">
        <v>-75.387900000000002</v>
      </c>
      <c r="E285" t="s">
        <v>755</v>
      </c>
      <c r="F285" s="1" t="str">
        <f>Date_Selected</f>
        <v>3/13/20</v>
      </c>
      <c r="G285" s="1" t="str">
        <f>T_LastData[[#This Row],[ID]]&amp;"-"&amp;T_LastData[[#This Row],[Date]]</f>
        <v>US-Montgomery County, PA-3/13/20</v>
      </c>
      <c r="H285" s="1">
        <f>SUMIFS(T_All[Deaths],T_All[ID],T_LastData[[#This Row],[ID_New]])</f>
        <v>0</v>
      </c>
      <c r="I285" s="1">
        <f>SUMIFS(T_All[Confirmed],T_All[ID],T_LastData[[#This Row],[ID_New]])</f>
        <v>0</v>
      </c>
      <c r="J285" s="1">
        <f>SUMIFS(T_All[Recovered],T_All[ID],T_LastData[[#This Row],[ID_New]])</f>
        <v>0</v>
      </c>
    </row>
    <row r="286" spans="1:10" x14ac:dyDescent="0.3">
      <c r="A286" s="1" t="s">
        <v>159</v>
      </c>
      <c r="B286" s="1" t="s">
        <v>344</v>
      </c>
      <c r="C286">
        <v>37.601700000000001</v>
      </c>
      <c r="D286">
        <v>-121.7195</v>
      </c>
      <c r="E286" t="s">
        <v>756</v>
      </c>
      <c r="F286" s="1" t="str">
        <f>Date_Selected</f>
        <v>3/13/20</v>
      </c>
      <c r="G286" s="1" t="str">
        <f>T_LastData[[#This Row],[ID]]&amp;"-"&amp;T_LastData[[#This Row],[Date]]</f>
        <v>US-Alameda County, CA-3/13/20</v>
      </c>
      <c r="H286" s="1">
        <f>SUMIFS(T_All[Deaths],T_All[ID],T_LastData[[#This Row],[ID_New]])</f>
        <v>0</v>
      </c>
      <c r="I286" s="1">
        <f>SUMIFS(T_All[Confirmed],T_All[ID],T_LastData[[#This Row],[ID_New]])</f>
        <v>0</v>
      </c>
      <c r="J286" s="1">
        <f>SUMIFS(T_All[Recovered],T_All[ID],T_LastData[[#This Row],[ID_New]])</f>
        <v>0</v>
      </c>
    </row>
    <row r="287" spans="1:10" x14ac:dyDescent="0.3">
      <c r="A287" s="1" t="s">
        <v>159</v>
      </c>
      <c r="B287" s="1" t="s">
        <v>345</v>
      </c>
      <c r="C287">
        <v>26.190100000000001</v>
      </c>
      <c r="D287">
        <v>-80.365899999999996</v>
      </c>
      <c r="E287" t="s">
        <v>757</v>
      </c>
      <c r="F287" s="1" t="str">
        <f>Date_Selected</f>
        <v>3/13/20</v>
      </c>
      <c r="G287" s="1" t="str">
        <f>T_LastData[[#This Row],[ID]]&amp;"-"&amp;T_LastData[[#This Row],[Date]]</f>
        <v>US-Broward County, FL-3/13/20</v>
      </c>
      <c r="H287" s="1">
        <f>SUMIFS(T_All[Deaths],T_All[ID],T_LastData[[#This Row],[ID_New]])</f>
        <v>0</v>
      </c>
      <c r="I287" s="1">
        <f>SUMIFS(T_All[Confirmed],T_All[ID],T_LastData[[#This Row],[ID_New]])</f>
        <v>0</v>
      </c>
      <c r="J287" s="1">
        <f>SUMIFS(T_All[Recovered],T_All[ID],T_LastData[[#This Row],[ID_New]])</f>
        <v>0</v>
      </c>
    </row>
    <row r="288" spans="1:10" x14ac:dyDescent="0.3">
      <c r="A288" s="1" t="s">
        <v>159</v>
      </c>
      <c r="B288" s="1" t="s">
        <v>346</v>
      </c>
      <c r="C288">
        <v>26.663</v>
      </c>
      <c r="D288">
        <v>-81.953500000000005</v>
      </c>
      <c r="E288" t="s">
        <v>758</v>
      </c>
      <c r="F288" s="1" t="str">
        <f>Date_Selected</f>
        <v>3/13/20</v>
      </c>
      <c r="G288" s="1" t="str">
        <f>T_LastData[[#This Row],[ID]]&amp;"-"&amp;T_LastData[[#This Row],[Date]]</f>
        <v>US-Lee County, FL-3/13/20</v>
      </c>
      <c r="H288" s="1">
        <f>SUMIFS(T_All[Deaths],T_All[ID],T_LastData[[#This Row],[ID_New]])</f>
        <v>0</v>
      </c>
      <c r="I288" s="1">
        <f>SUMIFS(T_All[Confirmed],T_All[ID],T_LastData[[#This Row],[ID_New]])</f>
        <v>0</v>
      </c>
      <c r="J288" s="1">
        <f>SUMIFS(T_All[Recovered],T_All[ID],T_LastData[[#This Row],[ID_New]])</f>
        <v>0</v>
      </c>
    </row>
    <row r="289" spans="1:10" x14ac:dyDescent="0.3">
      <c r="A289" s="1" t="s">
        <v>159</v>
      </c>
      <c r="B289" s="1" t="s">
        <v>347</v>
      </c>
      <c r="C289">
        <v>32.816200000000002</v>
      </c>
      <c r="D289">
        <v>-111.28449999999999</v>
      </c>
      <c r="E289" t="s">
        <v>759</v>
      </c>
      <c r="F289" s="1" t="str">
        <f>Date_Selected</f>
        <v>3/13/20</v>
      </c>
      <c r="G289" s="1" t="str">
        <f>T_LastData[[#This Row],[ID]]&amp;"-"&amp;T_LastData[[#This Row],[Date]]</f>
        <v>US-Pinal County, AZ-3/13/20</v>
      </c>
      <c r="H289" s="1">
        <f>SUMIFS(T_All[Deaths],T_All[ID],T_LastData[[#This Row],[ID_New]])</f>
        <v>0</v>
      </c>
      <c r="I289" s="1">
        <f>SUMIFS(T_All[Confirmed],T_All[ID],T_LastData[[#This Row],[ID_New]])</f>
        <v>0</v>
      </c>
      <c r="J289" s="1">
        <f>SUMIFS(T_All[Recovered],T_All[ID],T_LastData[[#This Row],[ID_New]])</f>
        <v>0</v>
      </c>
    </row>
    <row r="290" spans="1:10" x14ac:dyDescent="0.3">
      <c r="A290" s="1" t="s">
        <v>159</v>
      </c>
      <c r="B290" s="1" t="s">
        <v>348</v>
      </c>
      <c r="C290">
        <v>41.148899999999998</v>
      </c>
      <c r="D290">
        <v>-73.983000000000004</v>
      </c>
      <c r="E290" t="s">
        <v>760</v>
      </c>
      <c r="F290" s="1" t="str">
        <f>Date_Selected</f>
        <v>3/13/20</v>
      </c>
      <c r="G290" s="1" t="str">
        <f>T_LastData[[#This Row],[ID]]&amp;"-"&amp;T_LastData[[#This Row],[Date]]</f>
        <v>US-Rockland County, NY-3/13/20</v>
      </c>
      <c r="H290" s="1">
        <f>SUMIFS(T_All[Deaths],T_All[ID],T_LastData[[#This Row],[ID_New]])</f>
        <v>0</v>
      </c>
      <c r="I290" s="1">
        <f>SUMIFS(T_All[Confirmed],T_All[ID],T_LastData[[#This Row],[ID_New]])</f>
        <v>0</v>
      </c>
      <c r="J290" s="1">
        <f>SUMIFS(T_All[Recovered],T_All[ID],T_LastData[[#This Row],[ID_New]])</f>
        <v>0</v>
      </c>
    </row>
    <row r="291" spans="1:10" x14ac:dyDescent="0.3">
      <c r="A291" s="1" t="s">
        <v>159</v>
      </c>
      <c r="B291" s="1" t="s">
        <v>349</v>
      </c>
      <c r="C291">
        <v>43.032400000000003</v>
      </c>
      <c r="D291">
        <v>-73.936000000000007</v>
      </c>
      <c r="E291" t="s">
        <v>761</v>
      </c>
      <c r="F291" s="1" t="str">
        <f>Date_Selected</f>
        <v>3/13/20</v>
      </c>
      <c r="G291" s="1" t="str">
        <f>T_LastData[[#This Row],[ID]]&amp;"-"&amp;T_LastData[[#This Row],[Date]]</f>
        <v>US-Saratoga County, NY-3/13/20</v>
      </c>
      <c r="H291" s="1">
        <f>SUMIFS(T_All[Deaths],T_All[ID],T_LastData[[#This Row],[ID_New]])</f>
        <v>0</v>
      </c>
      <c r="I291" s="1">
        <f>SUMIFS(T_All[Confirmed],T_All[ID],T_LastData[[#This Row],[ID_New]])</f>
        <v>0</v>
      </c>
      <c r="J291" s="1">
        <f>SUMIFS(T_All[Recovered],T_All[ID],T_LastData[[#This Row],[ID_New]])</f>
        <v>0</v>
      </c>
    </row>
    <row r="292" spans="1:10" x14ac:dyDescent="0.3">
      <c r="A292" s="1" t="s">
        <v>159</v>
      </c>
      <c r="B292" s="1" t="s">
        <v>350</v>
      </c>
      <c r="C292">
        <v>32.795699999999997</v>
      </c>
      <c r="D292">
        <v>-79.784800000000004</v>
      </c>
      <c r="E292" t="s">
        <v>762</v>
      </c>
      <c r="F292" s="1" t="str">
        <f>Date_Selected</f>
        <v>3/13/20</v>
      </c>
      <c r="G292" s="1" t="str">
        <f>T_LastData[[#This Row],[ID]]&amp;"-"&amp;T_LastData[[#This Row],[Date]]</f>
        <v>US-Charleston County, SC-3/13/20</v>
      </c>
      <c r="H292" s="1">
        <f>SUMIFS(T_All[Deaths],T_All[ID],T_LastData[[#This Row],[ID_New]])</f>
        <v>0</v>
      </c>
      <c r="I292" s="1">
        <f>SUMIFS(T_All[Confirmed],T_All[ID],T_LastData[[#This Row],[ID_New]])</f>
        <v>0</v>
      </c>
      <c r="J292" s="1">
        <f>SUMIFS(T_All[Recovered],T_All[ID],T_LastData[[#This Row],[ID_New]])</f>
        <v>0</v>
      </c>
    </row>
    <row r="293" spans="1:10" x14ac:dyDescent="0.3">
      <c r="A293" s="1" t="s">
        <v>159</v>
      </c>
      <c r="B293" s="1" t="s">
        <v>351</v>
      </c>
      <c r="C293">
        <v>45.746600000000001</v>
      </c>
      <c r="D293">
        <v>-122.5194</v>
      </c>
      <c r="E293" t="s">
        <v>763</v>
      </c>
      <c r="F293" s="1" t="str">
        <f>Date_Selected</f>
        <v>3/13/20</v>
      </c>
      <c r="G293" s="1" t="str">
        <f>T_LastData[[#This Row],[ID]]&amp;"-"&amp;T_LastData[[#This Row],[Date]]</f>
        <v>US-Clark County, WA-3/13/20</v>
      </c>
      <c r="H293" s="1">
        <f>SUMIFS(T_All[Deaths],T_All[ID],T_LastData[[#This Row],[ID_New]])</f>
        <v>0</v>
      </c>
      <c r="I293" s="1">
        <f>SUMIFS(T_All[Confirmed],T_All[ID],T_LastData[[#This Row],[ID_New]])</f>
        <v>0</v>
      </c>
      <c r="J293" s="1">
        <f>SUMIFS(T_All[Recovered],T_All[ID],T_LastData[[#This Row],[ID_New]])</f>
        <v>0</v>
      </c>
    </row>
    <row r="294" spans="1:10" x14ac:dyDescent="0.3">
      <c r="A294" s="1" t="s">
        <v>159</v>
      </c>
      <c r="B294" s="1" t="s">
        <v>352</v>
      </c>
      <c r="C294">
        <v>33.899900000000002</v>
      </c>
      <c r="D294">
        <v>-84.564099999999996</v>
      </c>
      <c r="E294" t="s">
        <v>764</v>
      </c>
      <c r="F294" s="1" t="str">
        <f>Date_Selected</f>
        <v>3/13/20</v>
      </c>
      <c r="G294" s="1" t="str">
        <f>T_LastData[[#This Row],[ID]]&amp;"-"&amp;T_LastData[[#This Row],[Date]]</f>
        <v>US-Cobb County, GA-3/13/20</v>
      </c>
      <c r="H294" s="1">
        <f>SUMIFS(T_All[Deaths],T_All[ID],T_LastData[[#This Row],[ID_New]])</f>
        <v>0</v>
      </c>
      <c r="I294" s="1">
        <f>SUMIFS(T_All[Confirmed],T_All[ID],T_LastData[[#This Row],[ID_New]])</f>
        <v>0</v>
      </c>
      <c r="J294" s="1">
        <f>SUMIFS(T_All[Recovered],T_All[ID],T_LastData[[#This Row],[ID_New]])</f>
        <v>0</v>
      </c>
    </row>
    <row r="295" spans="1:10" x14ac:dyDescent="0.3">
      <c r="A295" s="1" t="s">
        <v>159</v>
      </c>
      <c r="B295" s="1" t="s">
        <v>353</v>
      </c>
      <c r="C295">
        <v>40.962899999999998</v>
      </c>
      <c r="D295">
        <v>-112.09529999999999</v>
      </c>
      <c r="E295" t="s">
        <v>765</v>
      </c>
      <c r="F295" s="1" t="str">
        <f>Date_Selected</f>
        <v>3/13/20</v>
      </c>
      <c r="G295" s="1" t="str">
        <f>T_LastData[[#This Row],[ID]]&amp;"-"&amp;T_LastData[[#This Row],[Date]]</f>
        <v>US-Davis County, UT-3/13/20</v>
      </c>
      <c r="H295" s="1">
        <f>SUMIFS(T_All[Deaths],T_All[ID],T_LastData[[#This Row],[ID_New]])</f>
        <v>0</v>
      </c>
      <c r="I295" s="1">
        <f>SUMIFS(T_All[Confirmed],T_All[ID],T_LastData[[#This Row],[ID_New]])</f>
        <v>0</v>
      </c>
      <c r="J295" s="1">
        <f>SUMIFS(T_All[Recovered],T_All[ID],T_LastData[[#This Row],[ID_New]])</f>
        <v>0</v>
      </c>
    </row>
    <row r="296" spans="1:10" x14ac:dyDescent="0.3">
      <c r="A296" s="1" t="s">
        <v>159</v>
      </c>
      <c r="B296" s="1" t="s">
        <v>354</v>
      </c>
      <c r="C296">
        <v>38.910800000000002</v>
      </c>
      <c r="D296">
        <v>-104.4723</v>
      </c>
      <c r="E296" t="s">
        <v>766</v>
      </c>
      <c r="F296" s="1" t="str">
        <f>Date_Selected</f>
        <v>3/13/20</v>
      </c>
      <c r="G296" s="1" t="str">
        <f>T_LastData[[#This Row],[ID]]&amp;"-"&amp;T_LastData[[#This Row],[Date]]</f>
        <v>US-El Paso County, CO-3/13/20</v>
      </c>
      <c r="H296" s="1">
        <f>SUMIFS(T_All[Deaths],T_All[ID],T_LastData[[#This Row],[ID_New]])</f>
        <v>0</v>
      </c>
      <c r="I296" s="1">
        <f>SUMIFS(T_All[Confirmed],T_All[ID],T_LastData[[#This Row],[ID_New]])</f>
        <v>0</v>
      </c>
      <c r="J296" s="1">
        <f>SUMIFS(T_All[Recovered],T_All[ID],T_LastData[[#This Row],[ID_New]])</f>
        <v>0</v>
      </c>
    </row>
    <row r="297" spans="1:10" x14ac:dyDescent="0.3">
      <c r="A297" s="1" t="s">
        <v>159</v>
      </c>
      <c r="B297" s="1" t="s">
        <v>355</v>
      </c>
      <c r="C297">
        <v>21.306999999999999</v>
      </c>
      <c r="D297">
        <v>-157.85839999999999</v>
      </c>
      <c r="E297" t="s">
        <v>767</v>
      </c>
      <c r="F297" s="1" t="str">
        <f>Date_Selected</f>
        <v>3/13/20</v>
      </c>
      <c r="G297" s="1" t="str">
        <f>T_LastData[[#This Row],[ID]]&amp;"-"&amp;T_LastData[[#This Row],[Date]]</f>
        <v>US-Honolulu County, HI-3/13/20</v>
      </c>
      <c r="H297" s="1">
        <f>SUMIFS(T_All[Deaths],T_All[ID],T_LastData[[#This Row],[ID_New]])</f>
        <v>0</v>
      </c>
      <c r="I297" s="1">
        <f>SUMIFS(T_All[Confirmed],T_All[ID],T_LastData[[#This Row],[ID_New]])</f>
        <v>0</v>
      </c>
      <c r="J297" s="1">
        <f>SUMIFS(T_All[Recovered],T_All[ID],T_LastData[[#This Row],[ID_New]])</f>
        <v>0</v>
      </c>
    </row>
    <row r="298" spans="1:10" x14ac:dyDescent="0.3">
      <c r="A298" s="1" t="s">
        <v>159</v>
      </c>
      <c r="B298" s="1" t="s">
        <v>356</v>
      </c>
      <c r="C298">
        <v>42.334499999999998</v>
      </c>
      <c r="D298">
        <v>-122.7647</v>
      </c>
      <c r="E298" t="s">
        <v>768</v>
      </c>
      <c r="F298" s="1" t="str">
        <f>Date_Selected</f>
        <v>3/13/20</v>
      </c>
      <c r="G298" s="1" t="str">
        <f>T_LastData[[#This Row],[ID]]&amp;"-"&amp;T_LastData[[#This Row],[Date]]</f>
        <v>US-Jackson County, OR -3/13/20</v>
      </c>
      <c r="H298" s="1">
        <f>SUMIFS(T_All[Deaths],T_All[ID],T_LastData[[#This Row],[ID_New]])</f>
        <v>0</v>
      </c>
      <c r="I298" s="1">
        <f>SUMIFS(T_All[Confirmed],T_All[ID],T_LastData[[#This Row],[ID_New]])</f>
        <v>0</v>
      </c>
      <c r="J298" s="1">
        <f>SUMIFS(T_All[Recovered],T_All[ID],T_LastData[[#This Row],[ID_New]])</f>
        <v>0</v>
      </c>
    </row>
    <row r="299" spans="1:10" x14ac:dyDescent="0.3">
      <c r="A299" s="1" t="s">
        <v>159</v>
      </c>
      <c r="B299" s="1" t="s">
        <v>357</v>
      </c>
      <c r="C299">
        <v>47.7425</v>
      </c>
      <c r="D299">
        <v>-123.304</v>
      </c>
      <c r="E299" t="s">
        <v>769</v>
      </c>
      <c r="F299" s="1" t="str">
        <f>Date_Selected</f>
        <v>3/13/20</v>
      </c>
      <c r="G299" s="1" t="str">
        <f>T_LastData[[#This Row],[ID]]&amp;"-"&amp;T_LastData[[#This Row],[Date]]</f>
        <v>US-Jefferson County, WA-3/13/20</v>
      </c>
      <c r="H299" s="1">
        <f>SUMIFS(T_All[Deaths],T_All[ID],T_LastData[[#This Row],[ID_New]])</f>
        <v>0</v>
      </c>
      <c r="I299" s="1">
        <f>SUMIFS(T_All[Confirmed],T_All[ID],T_LastData[[#This Row],[ID_New]])</f>
        <v>0</v>
      </c>
      <c r="J299" s="1">
        <f>SUMIFS(T_All[Recovered],T_All[ID],T_LastData[[#This Row],[ID_New]])</f>
        <v>0</v>
      </c>
    </row>
    <row r="300" spans="1:10" x14ac:dyDescent="0.3">
      <c r="A300" s="1" t="s">
        <v>159</v>
      </c>
      <c r="B300" s="1" t="s">
        <v>358</v>
      </c>
      <c r="C300">
        <v>34.367199999999997</v>
      </c>
      <c r="D300">
        <v>-80.588300000000004</v>
      </c>
      <c r="E300" t="s">
        <v>770</v>
      </c>
      <c r="F300" s="1" t="str">
        <f>Date_Selected</f>
        <v>3/13/20</v>
      </c>
      <c r="G300" s="1" t="str">
        <f>T_LastData[[#This Row],[ID]]&amp;"-"&amp;T_LastData[[#This Row],[Date]]</f>
        <v>US-Kershaw County, SC-3/13/20</v>
      </c>
      <c r="H300" s="1">
        <f>SUMIFS(T_All[Deaths],T_All[ID],T_LastData[[#This Row],[ID_New]])</f>
        <v>0</v>
      </c>
      <c r="I300" s="1">
        <f>SUMIFS(T_All[Confirmed],T_All[ID],T_LastData[[#This Row],[ID_New]])</f>
        <v>0</v>
      </c>
      <c r="J300" s="1">
        <f>SUMIFS(T_All[Recovered],T_All[ID],T_LastData[[#This Row],[ID_New]])</f>
        <v>0</v>
      </c>
    </row>
    <row r="301" spans="1:10" x14ac:dyDescent="0.3">
      <c r="A301" s="1" t="s">
        <v>159</v>
      </c>
      <c r="B301" s="1" t="s">
        <v>359</v>
      </c>
      <c r="C301">
        <v>42.695300000000003</v>
      </c>
      <c r="D301">
        <v>-121.6142</v>
      </c>
      <c r="E301" t="s">
        <v>771</v>
      </c>
      <c r="F301" s="1" t="str">
        <f>Date_Selected</f>
        <v>3/13/20</v>
      </c>
      <c r="G301" s="1" t="str">
        <f>T_LastData[[#This Row],[ID]]&amp;"-"&amp;T_LastData[[#This Row],[Date]]</f>
        <v>US-Klamath County, OR-3/13/20</v>
      </c>
      <c r="H301" s="1">
        <f>SUMIFS(T_All[Deaths],T_All[ID],T_LastData[[#This Row],[ID_New]])</f>
        <v>0</v>
      </c>
      <c r="I301" s="1">
        <f>SUMIFS(T_All[Confirmed],T_All[ID],T_LastData[[#This Row],[ID_New]])</f>
        <v>0</v>
      </c>
      <c r="J301" s="1">
        <f>SUMIFS(T_All[Recovered],T_All[ID],T_LastData[[#This Row],[ID_New]])</f>
        <v>0</v>
      </c>
    </row>
    <row r="302" spans="1:10" x14ac:dyDescent="0.3">
      <c r="A302" s="1" t="s">
        <v>159</v>
      </c>
      <c r="B302" s="1" t="s">
        <v>360</v>
      </c>
      <c r="C302">
        <v>37.251899999999999</v>
      </c>
      <c r="D302">
        <v>-119.69629999999999</v>
      </c>
      <c r="E302" t="s">
        <v>772</v>
      </c>
      <c r="F302" s="1" t="str">
        <f>Date_Selected</f>
        <v>3/13/20</v>
      </c>
      <c r="G302" s="1" t="str">
        <f>T_LastData[[#This Row],[ID]]&amp;"-"&amp;T_LastData[[#This Row],[Date]]</f>
        <v>US-Madera County, CA-3/13/20</v>
      </c>
      <c r="H302" s="1">
        <f>SUMIFS(T_All[Deaths],T_All[ID],T_LastData[[#This Row],[ID_New]])</f>
        <v>0</v>
      </c>
      <c r="I302" s="1">
        <f>SUMIFS(T_All[Confirmed],T_All[ID],T_LastData[[#This Row],[ID_New]])</f>
        <v>0</v>
      </c>
      <c r="J302" s="1">
        <f>SUMIFS(T_All[Recovered],T_All[ID],T_LastData[[#This Row],[ID_New]])</f>
        <v>0</v>
      </c>
    </row>
    <row r="303" spans="1:10" x14ac:dyDescent="0.3">
      <c r="A303" s="1" t="s">
        <v>159</v>
      </c>
      <c r="B303" s="1" t="s">
        <v>361</v>
      </c>
      <c r="C303">
        <v>47.067599999999999</v>
      </c>
      <c r="D303">
        <v>-122.12949999999999</v>
      </c>
      <c r="E303" t="s">
        <v>773</v>
      </c>
      <c r="F303" s="1" t="str">
        <f>Date_Selected</f>
        <v>3/13/20</v>
      </c>
      <c r="G303" s="1" t="str">
        <f>T_LastData[[#This Row],[ID]]&amp;"-"&amp;T_LastData[[#This Row],[Date]]</f>
        <v>US-Pierce County, WA-3/13/20</v>
      </c>
      <c r="H303" s="1">
        <f>SUMIFS(T_All[Deaths],T_All[ID],T_LastData[[#This Row],[ID_New]])</f>
        <v>0</v>
      </c>
      <c r="I303" s="1">
        <f>SUMIFS(T_All[Confirmed],T_All[ID],T_LastData[[#This Row],[ID_New]])</f>
        <v>0</v>
      </c>
      <c r="J303" s="1">
        <f>SUMIFS(T_All[Recovered],T_All[ID],T_LastData[[#This Row],[ID_New]])</f>
        <v>0</v>
      </c>
    </row>
    <row r="304" spans="1:10" x14ac:dyDescent="0.3">
      <c r="A304" s="1" t="s">
        <v>159</v>
      </c>
      <c r="B304" s="1" t="s">
        <v>362</v>
      </c>
      <c r="C304">
        <v>36.159300000000002</v>
      </c>
      <c r="D304">
        <v>-95.941000000000003</v>
      </c>
      <c r="E304" t="s">
        <v>774</v>
      </c>
      <c r="F304" s="1" t="str">
        <f>Date_Selected</f>
        <v>3/13/20</v>
      </c>
      <c r="G304" s="1" t="str">
        <f>T_LastData[[#This Row],[ID]]&amp;"-"&amp;T_LastData[[#This Row],[Date]]</f>
        <v>US-Tulsa County, OK-3/13/20</v>
      </c>
      <c r="H304" s="1">
        <f>SUMIFS(T_All[Deaths],T_All[ID],T_LastData[[#This Row],[ID_New]])</f>
        <v>0</v>
      </c>
      <c r="I304" s="1">
        <f>SUMIFS(T_All[Confirmed],T_All[ID],T_LastData[[#This Row],[ID_New]])</f>
        <v>0</v>
      </c>
      <c r="J304" s="1">
        <f>SUMIFS(T_All[Recovered],T_All[ID],T_LastData[[#This Row],[ID_New]])</f>
        <v>0</v>
      </c>
    </row>
    <row r="305" spans="1:10" x14ac:dyDescent="0.3">
      <c r="A305" s="1" t="s">
        <v>159</v>
      </c>
      <c r="B305" s="1" t="s">
        <v>363</v>
      </c>
      <c r="C305">
        <v>39.258699999999997</v>
      </c>
      <c r="D305">
        <v>-104.9389</v>
      </c>
      <c r="E305" t="s">
        <v>775</v>
      </c>
      <c r="F305" s="1" t="str">
        <f>Date_Selected</f>
        <v>3/13/20</v>
      </c>
      <c r="G305" s="1" t="str">
        <f>T_LastData[[#This Row],[ID]]&amp;"-"&amp;T_LastData[[#This Row],[Date]]</f>
        <v>US-Douglas County, CO-3/13/20</v>
      </c>
      <c r="H305" s="1">
        <f>SUMIFS(T_All[Deaths],T_All[ID],T_LastData[[#This Row],[ID_New]])</f>
        <v>0</v>
      </c>
      <c r="I305" s="1">
        <f>SUMIFS(T_All[Confirmed],T_All[ID],T_LastData[[#This Row],[ID_New]])</f>
        <v>0</v>
      </c>
      <c r="J305" s="1">
        <f>SUMIFS(T_All[Recovered],T_All[ID],T_LastData[[#This Row],[ID_New]])</f>
        <v>0</v>
      </c>
    </row>
    <row r="306" spans="1:10" x14ac:dyDescent="0.3">
      <c r="A306" s="1" t="s">
        <v>159</v>
      </c>
      <c r="B306" s="1" t="s">
        <v>364</v>
      </c>
      <c r="C306">
        <v>41.888199999999998</v>
      </c>
      <c r="D306">
        <v>-71.477400000000003</v>
      </c>
      <c r="E306" t="s">
        <v>776</v>
      </c>
      <c r="F306" s="1" t="str">
        <f>Date_Selected</f>
        <v>3/13/20</v>
      </c>
      <c r="G306" s="1" t="str">
        <f>T_LastData[[#This Row],[ID]]&amp;"-"&amp;T_LastData[[#This Row],[Date]]</f>
        <v>US-Providence County, RI-3/13/20</v>
      </c>
      <c r="H306" s="1">
        <f>SUMIFS(T_All[Deaths],T_All[ID],T_LastData[[#This Row],[ID_New]])</f>
        <v>0</v>
      </c>
      <c r="I306" s="1">
        <f>SUMIFS(T_All[Confirmed],T_All[ID],T_LastData[[#This Row],[ID_New]])</f>
        <v>0</v>
      </c>
      <c r="J306" s="1">
        <f>SUMIFS(T_All[Recovered],T_All[ID],T_LastData[[#This Row],[ID_New]])</f>
        <v>0</v>
      </c>
    </row>
    <row r="307" spans="1:10" x14ac:dyDescent="0.3">
      <c r="A307" s="1" t="s">
        <v>159</v>
      </c>
      <c r="B307" s="1" t="s">
        <v>365</v>
      </c>
      <c r="C307">
        <v>35.7211</v>
      </c>
      <c r="D307">
        <v>-79.178100000000001</v>
      </c>
      <c r="E307" t="s">
        <v>777</v>
      </c>
      <c r="F307" s="1" t="str">
        <f>Date_Selected</f>
        <v>3/13/20</v>
      </c>
      <c r="G307" s="1" t="str">
        <f>T_LastData[[#This Row],[ID]]&amp;"-"&amp;T_LastData[[#This Row],[Date]]</f>
        <v>US-Chatham County, NC-3/13/20</v>
      </c>
      <c r="H307" s="1">
        <f>SUMIFS(T_All[Deaths],T_All[ID],T_LastData[[#This Row],[ID_New]])</f>
        <v>0</v>
      </c>
      <c r="I307" s="1">
        <f>SUMIFS(T_All[Confirmed],T_All[ID],T_LastData[[#This Row],[ID_New]])</f>
        <v>0</v>
      </c>
      <c r="J307" s="1">
        <f>SUMIFS(T_All[Recovered],T_All[ID],T_LastData[[#This Row],[ID_New]])</f>
        <v>0</v>
      </c>
    </row>
    <row r="308" spans="1:10" x14ac:dyDescent="0.3">
      <c r="A308" s="1" t="s">
        <v>159</v>
      </c>
      <c r="B308" s="1" t="s">
        <v>366</v>
      </c>
      <c r="C308">
        <v>39.907800000000002</v>
      </c>
      <c r="D308">
        <v>-75.387900000000002</v>
      </c>
      <c r="E308" t="s">
        <v>778</v>
      </c>
      <c r="F308" s="1" t="str">
        <f>Date_Selected</f>
        <v>3/13/20</v>
      </c>
      <c r="G308" s="1" t="str">
        <f>T_LastData[[#This Row],[ID]]&amp;"-"&amp;T_LastData[[#This Row],[Date]]</f>
        <v>US-Delaware County, PA-3/13/20</v>
      </c>
      <c r="H308" s="1">
        <f>SUMIFS(T_All[Deaths],T_All[ID],T_LastData[[#This Row],[ID_New]])</f>
        <v>0</v>
      </c>
      <c r="I308" s="1">
        <f>SUMIFS(T_All[Confirmed],T_All[ID],T_LastData[[#This Row],[ID_New]])</f>
        <v>0</v>
      </c>
      <c r="J308" s="1">
        <f>SUMIFS(T_All[Recovered],T_All[ID],T_LastData[[#This Row],[ID_New]])</f>
        <v>0</v>
      </c>
    </row>
    <row r="309" spans="1:10" x14ac:dyDescent="0.3">
      <c r="A309" s="1" t="s">
        <v>159</v>
      </c>
      <c r="B309" s="1" t="s">
        <v>367</v>
      </c>
      <c r="C309">
        <v>41.314799999999998</v>
      </c>
      <c r="D309">
        <v>-96.195099999999996</v>
      </c>
      <c r="E309" t="s">
        <v>779</v>
      </c>
      <c r="F309" s="1" t="str">
        <f>Date_Selected</f>
        <v>3/13/20</v>
      </c>
      <c r="G309" s="1" t="str">
        <f>T_LastData[[#This Row],[ID]]&amp;"-"&amp;T_LastData[[#This Row],[Date]]</f>
        <v>US-Douglas County, NE-3/13/20</v>
      </c>
      <c r="H309" s="1">
        <f>SUMIFS(T_All[Deaths],T_All[ID],T_LastData[[#This Row],[ID_New]])</f>
        <v>0</v>
      </c>
      <c r="I309" s="1">
        <f>SUMIFS(T_All[Confirmed],T_All[ID],T_LastData[[#This Row],[ID_New]])</f>
        <v>0</v>
      </c>
      <c r="J309" s="1">
        <f>SUMIFS(T_All[Recovered],T_All[ID],T_LastData[[#This Row],[ID_New]])</f>
        <v>0</v>
      </c>
    </row>
    <row r="310" spans="1:10" x14ac:dyDescent="0.3">
      <c r="A310" s="1" t="s">
        <v>159</v>
      </c>
      <c r="B310" s="1" t="s">
        <v>368</v>
      </c>
      <c r="C310">
        <v>38.060600000000001</v>
      </c>
      <c r="D310">
        <v>-84.4803</v>
      </c>
      <c r="E310" t="s">
        <v>780</v>
      </c>
      <c r="F310" s="1" t="str">
        <f>Date_Selected</f>
        <v>3/13/20</v>
      </c>
      <c r="G310" s="1" t="str">
        <f>T_LastData[[#This Row],[ID]]&amp;"-"&amp;T_LastData[[#This Row],[Date]]</f>
        <v>US-Fayette County, KY-3/13/20</v>
      </c>
      <c r="H310" s="1">
        <f>SUMIFS(T_All[Deaths],T_All[ID],T_LastData[[#This Row],[ID_New]])</f>
        <v>0</v>
      </c>
      <c r="I310" s="1">
        <f>SUMIFS(T_All[Confirmed],T_All[ID],T_LastData[[#This Row],[ID_New]])</f>
        <v>0</v>
      </c>
      <c r="J310" s="1">
        <f>SUMIFS(T_All[Recovered],T_All[ID],T_LastData[[#This Row],[ID_New]])</f>
        <v>0</v>
      </c>
    </row>
    <row r="311" spans="1:10" x14ac:dyDescent="0.3">
      <c r="A311" s="1" t="s">
        <v>159</v>
      </c>
      <c r="B311" s="1" t="s">
        <v>369</v>
      </c>
      <c r="C311">
        <v>39.836199999999998</v>
      </c>
      <c r="D311">
        <v>-86.175200000000004</v>
      </c>
      <c r="E311" t="s">
        <v>781</v>
      </c>
      <c r="F311" s="1" t="str">
        <f>Date_Selected</f>
        <v>3/13/20</v>
      </c>
      <c r="G311" s="1" t="str">
        <f>T_LastData[[#This Row],[ID]]&amp;"-"&amp;T_LastData[[#This Row],[Date]]</f>
        <v>US-Marion County, IN-3/13/20</v>
      </c>
      <c r="H311" s="1">
        <f>SUMIFS(T_All[Deaths],T_All[ID],T_LastData[[#This Row],[ID_New]])</f>
        <v>0</v>
      </c>
      <c r="I311" s="1">
        <f>SUMIFS(T_All[Confirmed],T_All[ID],T_LastData[[#This Row],[ID_New]])</f>
        <v>0</v>
      </c>
      <c r="J311" s="1">
        <f>SUMIFS(T_All[Recovered],T_All[ID],T_LastData[[#This Row],[ID_New]])</f>
        <v>0</v>
      </c>
    </row>
    <row r="312" spans="1:10" x14ac:dyDescent="0.3">
      <c r="A312" s="1" t="s">
        <v>159</v>
      </c>
      <c r="B312" s="1" t="s">
        <v>370</v>
      </c>
      <c r="C312">
        <v>42.467199999999998</v>
      </c>
      <c r="D312">
        <v>-71.287400000000005</v>
      </c>
      <c r="E312" t="s">
        <v>782</v>
      </c>
      <c r="F312" s="1" t="str">
        <f>Date_Selected</f>
        <v>3/13/20</v>
      </c>
      <c r="G312" s="1" t="str">
        <f>T_LastData[[#This Row],[ID]]&amp;"-"&amp;T_LastData[[#This Row],[Date]]</f>
        <v>US-Middlesex County, MA-3/13/20</v>
      </c>
      <c r="H312" s="1">
        <f>SUMIFS(T_All[Deaths],T_All[ID],T_LastData[[#This Row],[ID_New]])</f>
        <v>0</v>
      </c>
      <c r="I312" s="1">
        <f>SUMIFS(T_All[Confirmed],T_All[ID],T_LastData[[#This Row],[ID_New]])</f>
        <v>0</v>
      </c>
      <c r="J312" s="1">
        <f>SUMIFS(T_All[Recovered],T_All[ID],T_LastData[[#This Row],[ID_New]])</f>
        <v>0</v>
      </c>
    </row>
    <row r="313" spans="1:10" x14ac:dyDescent="0.3">
      <c r="A313" s="1" t="s">
        <v>159</v>
      </c>
      <c r="B313" s="1" t="s">
        <v>371</v>
      </c>
      <c r="C313">
        <v>40.654600000000002</v>
      </c>
      <c r="D313">
        <v>-73.559399999999997</v>
      </c>
      <c r="E313" t="s">
        <v>783</v>
      </c>
      <c r="F313" s="1" t="str">
        <f>Date_Selected</f>
        <v>3/13/20</v>
      </c>
      <c r="G313" s="1" t="str">
        <f>T_LastData[[#This Row],[ID]]&amp;"-"&amp;T_LastData[[#This Row],[Date]]</f>
        <v>US-Nassau County, NY-3/13/20</v>
      </c>
      <c r="H313" s="1">
        <f>SUMIFS(T_All[Deaths],T_All[ID],T_LastData[[#This Row],[ID_New]])</f>
        <v>0</v>
      </c>
      <c r="I313" s="1">
        <f>SUMIFS(T_All[Confirmed],T_All[ID],T_LastData[[#This Row],[ID_New]])</f>
        <v>0</v>
      </c>
      <c r="J313" s="1">
        <f>SUMIFS(T_All[Recovered],T_All[ID],T_LastData[[#This Row],[ID_New]])</f>
        <v>0</v>
      </c>
    </row>
    <row r="314" spans="1:10" x14ac:dyDescent="0.3">
      <c r="A314" s="1" t="s">
        <v>159</v>
      </c>
      <c r="B314" s="1" t="s">
        <v>372</v>
      </c>
      <c r="C314">
        <v>44.996400000000001</v>
      </c>
      <c r="D314">
        <v>-93.061599999999999</v>
      </c>
      <c r="E314" t="s">
        <v>784</v>
      </c>
      <c r="F314" s="1" t="str">
        <f>Date_Selected</f>
        <v>3/13/20</v>
      </c>
      <c r="G314" s="1" t="str">
        <f>T_LastData[[#This Row],[ID]]&amp;"-"&amp;T_LastData[[#This Row],[Date]]</f>
        <v>US-Ramsey County, MN-3/13/20</v>
      </c>
      <c r="H314" s="1">
        <f>SUMIFS(T_All[Deaths],T_All[ID],T_LastData[[#This Row],[ID_New]])</f>
        <v>0</v>
      </c>
      <c r="I314" s="1">
        <f>SUMIFS(T_All[Confirmed],T_All[ID],T_LastData[[#This Row],[ID_New]])</f>
        <v>0</v>
      </c>
      <c r="J314" s="1">
        <f>SUMIFS(T_All[Recovered],T_All[ID],T_LastData[[#This Row],[ID_New]])</f>
        <v>0</v>
      </c>
    </row>
    <row r="315" spans="1:10" x14ac:dyDescent="0.3">
      <c r="A315" s="1" t="s">
        <v>159</v>
      </c>
      <c r="B315" s="1" t="s">
        <v>373</v>
      </c>
      <c r="C315">
        <v>40.5608</v>
      </c>
      <c r="D315">
        <v>-119.6035</v>
      </c>
      <c r="E315" t="s">
        <v>785</v>
      </c>
      <c r="F315" s="1" t="str">
        <f>Date_Selected</f>
        <v>3/13/20</v>
      </c>
      <c r="G315" s="1" t="str">
        <f>T_LastData[[#This Row],[ID]]&amp;"-"&amp;T_LastData[[#This Row],[Date]]</f>
        <v>US-Washoe County, NV-3/13/20</v>
      </c>
      <c r="H315" s="1">
        <f>SUMIFS(T_All[Deaths],T_All[ID],T_LastData[[#This Row],[ID_New]])</f>
        <v>0</v>
      </c>
      <c r="I315" s="1">
        <f>SUMIFS(T_All[Confirmed],T_All[ID],T_LastData[[#This Row],[ID_New]])</f>
        <v>0</v>
      </c>
      <c r="J315" s="1">
        <f>SUMIFS(T_All[Recovered],T_All[ID],T_LastData[[#This Row],[ID_New]])</f>
        <v>0</v>
      </c>
    </row>
    <row r="316" spans="1:10" x14ac:dyDescent="0.3">
      <c r="A316" s="1" t="s">
        <v>159</v>
      </c>
      <c r="B316" s="1" t="s">
        <v>374</v>
      </c>
      <c r="C316">
        <v>41.673900000000003</v>
      </c>
      <c r="D316">
        <v>-75.247900000000001</v>
      </c>
      <c r="E316" t="s">
        <v>786</v>
      </c>
      <c r="F316" s="1" t="str">
        <f>Date_Selected</f>
        <v>3/13/20</v>
      </c>
      <c r="G316" s="1" t="str">
        <f>T_LastData[[#This Row],[ID]]&amp;"-"&amp;T_LastData[[#This Row],[Date]]</f>
        <v>US-Wayne County, PA-3/13/20</v>
      </c>
      <c r="H316" s="1">
        <f>SUMIFS(T_All[Deaths],T_All[ID],T_LastData[[#This Row],[ID_New]])</f>
        <v>0</v>
      </c>
      <c r="I316" s="1">
        <f>SUMIFS(T_All[Confirmed],T_All[ID],T_LastData[[#This Row],[ID_New]])</f>
        <v>0</v>
      </c>
      <c r="J316" s="1">
        <f>SUMIFS(T_All[Recovered],T_All[ID],T_LastData[[#This Row],[ID_New]])</f>
        <v>0</v>
      </c>
    </row>
    <row r="317" spans="1:10" x14ac:dyDescent="0.3">
      <c r="A317" s="1" t="s">
        <v>159</v>
      </c>
      <c r="B317" s="1" t="s">
        <v>375</v>
      </c>
      <c r="C317">
        <v>38.764600000000002</v>
      </c>
      <c r="D317">
        <v>-121.90179999999999</v>
      </c>
      <c r="E317" t="s">
        <v>787</v>
      </c>
      <c r="F317" s="1" t="str">
        <f>Date_Selected</f>
        <v>3/13/20</v>
      </c>
      <c r="G317" s="1" t="str">
        <f>T_LastData[[#This Row],[ID]]&amp;"-"&amp;T_LastData[[#This Row],[Date]]</f>
        <v>US-Yolo County, CA-3/13/20</v>
      </c>
      <c r="H317" s="1">
        <f>SUMIFS(T_All[Deaths],T_All[ID],T_LastData[[#This Row],[ID_New]])</f>
        <v>0</v>
      </c>
      <c r="I317" s="1">
        <f>SUMIFS(T_All[Confirmed],T_All[ID],T_LastData[[#This Row],[ID_New]])</f>
        <v>0</v>
      </c>
      <c r="J317" s="1">
        <f>SUMIFS(T_All[Recovered],T_All[ID],T_LastData[[#This Row],[ID_New]])</f>
        <v>0</v>
      </c>
    </row>
    <row r="318" spans="1:10" x14ac:dyDescent="0.3">
      <c r="A318" s="1" t="s">
        <v>159</v>
      </c>
      <c r="B318" s="1" t="s">
        <v>376</v>
      </c>
      <c r="C318">
        <v>37.354100000000003</v>
      </c>
      <c r="D318">
        <v>-121.9552</v>
      </c>
      <c r="E318" t="s">
        <v>788</v>
      </c>
      <c r="F318" s="1" t="str">
        <f>Date_Selected</f>
        <v>3/13/20</v>
      </c>
      <c r="G318" s="1" t="str">
        <f>T_LastData[[#This Row],[ID]]&amp;"-"&amp;T_LastData[[#This Row],[Date]]</f>
        <v>US-Santa Clara County, CA-3/13/20</v>
      </c>
      <c r="H318" s="1">
        <f>SUMIFS(T_All[Deaths],T_All[ID],T_LastData[[#This Row],[ID_New]])</f>
        <v>0</v>
      </c>
      <c r="I318" s="1">
        <f>SUMIFS(T_All[Confirmed],T_All[ID],T_LastData[[#This Row],[ID_New]])</f>
        <v>0</v>
      </c>
      <c r="J318" s="1">
        <f>SUMIFS(T_All[Recovered],T_All[ID],T_LastData[[#This Row],[ID_New]])</f>
        <v>0</v>
      </c>
    </row>
    <row r="319" spans="1:10" x14ac:dyDescent="0.3">
      <c r="A319" s="1" t="s">
        <v>159</v>
      </c>
      <c r="B319" s="1" t="s">
        <v>377</v>
      </c>
      <c r="C319">
        <v>36.079599999999999</v>
      </c>
      <c r="D319">
        <v>-115.09399999999999</v>
      </c>
      <c r="E319" t="s">
        <v>789</v>
      </c>
      <c r="F319" s="1" t="str">
        <f>Date_Selected</f>
        <v>3/13/20</v>
      </c>
      <c r="G319" s="1" t="str">
        <f>T_LastData[[#This Row],[ID]]&amp;"-"&amp;T_LastData[[#This Row],[Date]]</f>
        <v>US-Clark County, NV-3/13/20</v>
      </c>
      <c r="H319" s="1">
        <f>SUMIFS(T_All[Deaths],T_All[ID],T_LastData[[#This Row],[ID_New]])</f>
        <v>0</v>
      </c>
      <c r="I319" s="1">
        <f>SUMIFS(T_All[Confirmed],T_All[ID],T_LastData[[#This Row],[ID_New]])</f>
        <v>0</v>
      </c>
      <c r="J319" s="1">
        <f>SUMIFS(T_All[Recovered],T_All[ID],T_LastData[[#This Row],[ID_New]])</f>
        <v>0</v>
      </c>
    </row>
    <row r="320" spans="1:10" x14ac:dyDescent="0.3">
      <c r="A320" s="1" t="s">
        <v>159</v>
      </c>
      <c r="B320" s="1" t="s">
        <v>378</v>
      </c>
      <c r="C320">
        <v>29.569299999999998</v>
      </c>
      <c r="D320">
        <v>-95.814300000000003</v>
      </c>
      <c r="E320" t="s">
        <v>790</v>
      </c>
      <c r="F320" s="1" t="str">
        <f>Date_Selected</f>
        <v>3/13/20</v>
      </c>
      <c r="G320" s="1" t="str">
        <f>T_LastData[[#This Row],[ID]]&amp;"-"&amp;T_LastData[[#This Row],[Date]]</f>
        <v>US-Fort Bend County, TX-3/13/20</v>
      </c>
      <c r="H320" s="1">
        <f>SUMIFS(T_All[Deaths],T_All[ID],T_LastData[[#This Row],[ID_New]])</f>
        <v>0</v>
      </c>
      <c r="I320" s="1">
        <f>SUMIFS(T_All[Confirmed],T_All[ID],T_LastData[[#This Row],[ID_New]])</f>
        <v>0</v>
      </c>
      <c r="J320" s="1">
        <f>SUMIFS(T_All[Recovered],T_All[ID],T_LastData[[#This Row],[ID_New]])</f>
        <v>0</v>
      </c>
    </row>
    <row r="321" spans="1:10" x14ac:dyDescent="0.3">
      <c r="A321" s="1" t="s">
        <v>159</v>
      </c>
      <c r="B321" s="1" t="s">
        <v>379</v>
      </c>
      <c r="C321">
        <v>47.198099999999997</v>
      </c>
      <c r="D321">
        <v>-119.3732</v>
      </c>
      <c r="E321" t="s">
        <v>791</v>
      </c>
      <c r="F321" s="1" t="str">
        <f>Date_Selected</f>
        <v>3/13/20</v>
      </c>
      <c r="G321" s="1" t="str">
        <f>T_LastData[[#This Row],[ID]]&amp;"-"&amp;T_LastData[[#This Row],[Date]]</f>
        <v>US-Grant County, WA-3/13/20</v>
      </c>
      <c r="H321" s="1">
        <f>SUMIFS(T_All[Deaths],T_All[ID],T_LastData[[#This Row],[ID_New]])</f>
        <v>0</v>
      </c>
      <c r="I321" s="1">
        <f>SUMIFS(T_All[Confirmed],T_All[ID],T_LastData[[#This Row],[ID_New]])</f>
        <v>0</v>
      </c>
      <c r="J321" s="1">
        <f>SUMIFS(T_All[Recovered],T_All[ID],T_LastData[[#This Row],[ID_New]])</f>
        <v>0</v>
      </c>
    </row>
    <row r="322" spans="1:10" x14ac:dyDescent="0.3">
      <c r="A322" s="1" t="s">
        <v>159</v>
      </c>
      <c r="B322" s="1" t="s">
        <v>380</v>
      </c>
      <c r="C322">
        <v>30.768999999999998</v>
      </c>
      <c r="D322">
        <v>-86.982399999999998</v>
      </c>
      <c r="E322" t="s">
        <v>792</v>
      </c>
      <c r="F322" s="1" t="str">
        <f>Date_Selected</f>
        <v>3/13/20</v>
      </c>
      <c r="G322" s="1" t="str">
        <f>T_LastData[[#This Row],[ID]]&amp;"-"&amp;T_LastData[[#This Row],[Date]]</f>
        <v>US-Santa Rosa County, FL-3/13/20</v>
      </c>
      <c r="H322" s="1">
        <f>SUMIFS(T_All[Deaths],T_All[ID],T_LastData[[#This Row],[ID_New]])</f>
        <v>0</v>
      </c>
      <c r="I322" s="1">
        <f>SUMIFS(T_All[Confirmed],T_All[ID],T_LastData[[#This Row],[ID_New]])</f>
        <v>0</v>
      </c>
      <c r="J322" s="1">
        <f>SUMIFS(T_All[Recovered],T_All[ID],T_LastData[[#This Row],[ID_New]])</f>
        <v>0</v>
      </c>
    </row>
    <row r="323" spans="1:10" x14ac:dyDescent="0.3">
      <c r="A323" s="1" t="s">
        <v>159</v>
      </c>
      <c r="B323" s="1" t="s">
        <v>381</v>
      </c>
      <c r="C323">
        <v>35.917900000000003</v>
      </c>
      <c r="D323">
        <v>-86.862200000000001</v>
      </c>
      <c r="E323" t="s">
        <v>793</v>
      </c>
      <c r="F323" s="1" t="str">
        <f>Date_Selected</f>
        <v>3/13/20</v>
      </c>
      <c r="G323" s="1" t="str">
        <f>T_LastData[[#This Row],[ID]]&amp;"-"&amp;T_LastData[[#This Row],[Date]]</f>
        <v>US-Williamson County, TN-3/13/20</v>
      </c>
      <c r="H323" s="1">
        <f>SUMIFS(T_All[Deaths],T_All[ID],T_LastData[[#This Row],[ID_New]])</f>
        <v>0</v>
      </c>
      <c r="I323" s="1">
        <f>SUMIFS(T_All[Confirmed],T_All[ID],T_LastData[[#This Row],[ID_New]])</f>
        <v>0</v>
      </c>
      <c r="J323" s="1">
        <f>SUMIFS(T_All[Recovered],T_All[ID],T_LastData[[#This Row],[ID_New]])</f>
        <v>0</v>
      </c>
    </row>
    <row r="324" spans="1:10" x14ac:dyDescent="0.3">
      <c r="A324" s="1" t="s">
        <v>159</v>
      </c>
      <c r="B324" s="1" t="s">
        <v>382</v>
      </c>
      <c r="C324">
        <v>40.712800000000001</v>
      </c>
      <c r="D324">
        <v>-74.006</v>
      </c>
      <c r="E324" t="s">
        <v>794</v>
      </c>
      <c r="F324" s="1" t="str">
        <f>Date_Selected</f>
        <v>3/13/20</v>
      </c>
      <c r="G324" s="1" t="str">
        <f>T_LastData[[#This Row],[ID]]&amp;"-"&amp;T_LastData[[#This Row],[Date]]</f>
        <v>US-New York County, NY-3/13/20</v>
      </c>
      <c r="H324" s="1">
        <f>SUMIFS(T_All[Deaths],T_All[ID],T_LastData[[#This Row],[ID_New]])</f>
        <v>0</v>
      </c>
      <c r="I324" s="1">
        <f>SUMIFS(T_All[Confirmed],T_All[ID],T_LastData[[#This Row],[ID_New]])</f>
        <v>0</v>
      </c>
      <c r="J324" s="1">
        <f>SUMIFS(T_All[Recovered],T_All[ID],T_LastData[[#This Row],[ID_New]])</f>
        <v>0</v>
      </c>
    </row>
    <row r="325" spans="1:10" x14ac:dyDescent="0.3">
      <c r="A325" s="1" t="s">
        <v>159</v>
      </c>
      <c r="B325" s="1" t="s">
        <v>383</v>
      </c>
      <c r="C325">
        <v>39.154699999999998</v>
      </c>
      <c r="D325">
        <v>-77.240499999999997</v>
      </c>
      <c r="E325" t="s">
        <v>795</v>
      </c>
      <c r="F325" s="1" t="str">
        <f>Date_Selected</f>
        <v>3/13/20</v>
      </c>
      <c r="G325" s="1" t="str">
        <f>T_LastData[[#This Row],[ID]]&amp;"-"&amp;T_LastData[[#This Row],[Date]]</f>
        <v>US-Montgomery County, MD-3/13/20</v>
      </c>
      <c r="H325" s="1">
        <f>SUMIFS(T_All[Deaths],T_All[ID],T_LastData[[#This Row],[ID_New]])</f>
        <v>0</v>
      </c>
      <c r="I325" s="1">
        <f>SUMIFS(T_All[Confirmed],T_All[ID],T_LastData[[#This Row],[ID_New]])</f>
        <v>0</v>
      </c>
      <c r="J325" s="1">
        <f>SUMIFS(T_All[Recovered],T_All[ID],T_LastData[[#This Row],[ID_New]])</f>
        <v>0</v>
      </c>
    </row>
    <row r="326" spans="1:10" x14ac:dyDescent="0.3">
      <c r="A326" s="1" t="s">
        <v>159</v>
      </c>
      <c r="B326" s="1" t="s">
        <v>384</v>
      </c>
      <c r="C326">
        <v>42.360100000000003</v>
      </c>
      <c r="D326">
        <v>-71.058899999999994</v>
      </c>
      <c r="E326" t="s">
        <v>796</v>
      </c>
      <c r="F326" s="1" t="str">
        <f>Date_Selected</f>
        <v>3/13/20</v>
      </c>
      <c r="G326" s="1" t="str">
        <f>T_LastData[[#This Row],[ID]]&amp;"-"&amp;T_LastData[[#This Row],[Date]]</f>
        <v>US-Suffolk County, MA-3/13/20</v>
      </c>
      <c r="H326" s="1">
        <f>SUMIFS(T_All[Deaths],T_All[ID],T_LastData[[#This Row],[ID_New]])</f>
        <v>0</v>
      </c>
      <c r="I326" s="1">
        <f>SUMIFS(T_All[Confirmed],T_All[ID],T_LastData[[#This Row],[ID_New]])</f>
        <v>0</v>
      </c>
      <c r="J326" s="1">
        <f>SUMIFS(T_All[Recovered],T_All[ID],T_LastData[[#This Row],[ID_New]])</f>
        <v>0</v>
      </c>
    </row>
    <row r="327" spans="1:10" x14ac:dyDescent="0.3">
      <c r="A327" s="1" t="s">
        <v>159</v>
      </c>
      <c r="B327" s="1" t="s">
        <v>385</v>
      </c>
      <c r="C327">
        <v>39.739199999999997</v>
      </c>
      <c r="D327">
        <v>-104.9903</v>
      </c>
      <c r="E327" t="s">
        <v>797</v>
      </c>
      <c r="F327" s="1" t="str">
        <f>Date_Selected</f>
        <v>3/13/20</v>
      </c>
      <c r="G327" s="1" t="str">
        <f>T_LastData[[#This Row],[ID]]&amp;"-"&amp;T_LastData[[#This Row],[Date]]</f>
        <v>US-Denver County, CO-3/13/20</v>
      </c>
      <c r="H327" s="1">
        <f>SUMIFS(T_All[Deaths],T_All[ID],T_LastData[[#This Row],[ID_New]])</f>
        <v>0</v>
      </c>
      <c r="I327" s="1">
        <f>SUMIFS(T_All[Confirmed],T_All[ID],T_LastData[[#This Row],[ID_New]])</f>
        <v>0</v>
      </c>
      <c r="J327" s="1">
        <f>SUMIFS(T_All[Recovered],T_All[ID],T_LastData[[#This Row],[ID_New]])</f>
        <v>0</v>
      </c>
    </row>
    <row r="328" spans="1:10" x14ac:dyDescent="0.3">
      <c r="A328" s="1" t="s">
        <v>159</v>
      </c>
      <c r="B328" s="1" t="s">
        <v>386</v>
      </c>
      <c r="C328">
        <v>39.591200000000001</v>
      </c>
      <c r="D328">
        <v>-106.06399999999999</v>
      </c>
      <c r="E328" t="s">
        <v>798</v>
      </c>
      <c r="F328" s="1" t="str">
        <f>Date_Selected</f>
        <v>3/13/20</v>
      </c>
      <c r="G328" s="1" t="str">
        <f>T_LastData[[#This Row],[ID]]&amp;"-"&amp;T_LastData[[#This Row],[Date]]</f>
        <v>US-Summit County, CO-3/13/20</v>
      </c>
      <c r="H328" s="1">
        <f>SUMIFS(T_All[Deaths],T_All[ID],T_LastData[[#This Row],[ID_New]])</f>
        <v>0</v>
      </c>
      <c r="I328" s="1">
        <f>SUMIFS(T_All[Confirmed],T_All[ID],T_LastData[[#This Row],[ID_New]])</f>
        <v>0</v>
      </c>
      <c r="J328" s="1">
        <f>SUMIFS(T_All[Recovered],T_All[ID],T_LastData[[#This Row],[ID_New]])</f>
        <v>0</v>
      </c>
    </row>
    <row r="329" spans="1:10" x14ac:dyDescent="0.3">
      <c r="A329" s="1" t="s">
        <v>159</v>
      </c>
      <c r="B329" s="1" t="s">
        <v>387</v>
      </c>
      <c r="C329">
        <v>40.926299999999998</v>
      </c>
      <c r="D329">
        <v>-74.076999999999998</v>
      </c>
      <c r="E329" t="s">
        <v>799</v>
      </c>
      <c r="F329" s="1" t="str">
        <f>Date_Selected</f>
        <v>3/13/20</v>
      </c>
      <c r="G329" s="1" t="str">
        <f>T_LastData[[#This Row],[ID]]&amp;"-"&amp;T_LastData[[#This Row],[Date]]</f>
        <v>US-Bergen County, NJ-3/13/20</v>
      </c>
      <c r="H329" s="1">
        <f>SUMIFS(T_All[Deaths],T_All[ID],T_LastData[[#This Row],[ID_New]])</f>
        <v>0</v>
      </c>
      <c r="I329" s="1">
        <f>SUMIFS(T_All[Confirmed],T_All[ID],T_LastData[[#This Row],[ID_New]])</f>
        <v>0</v>
      </c>
      <c r="J329" s="1">
        <f>SUMIFS(T_All[Recovered],T_All[ID],T_LastData[[#This Row],[ID_New]])</f>
        <v>0</v>
      </c>
    </row>
    <row r="330" spans="1:10" x14ac:dyDescent="0.3">
      <c r="A330" s="1" t="s">
        <v>159</v>
      </c>
      <c r="B330" s="1" t="s">
        <v>388</v>
      </c>
      <c r="C330">
        <v>29.775200000000002</v>
      </c>
      <c r="D330">
        <v>-95.310299999999998</v>
      </c>
      <c r="E330" t="s">
        <v>800</v>
      </c>
      <c r="F330" s="1" t="str">
        <f>Date_Selected</f>
        <v>3/13/20</v>
      </c>
      <c r="G330" s="1" t="str">
        <f>T_LastData[[#This Row],[ID]]&amp;"-"&amp;T_LastData[[#This Row],[Date]]</f>
        <v>US-Harris County, TX-3/13/20</v>
      </c>
      <c r="H330" s="1">
        <f>SUMIFS(T_All[Deaths],T_All[ID],T_LastData[[#This Row],[ID_New]])</f>
        <v>0</v>
      </c>
      <c r="I330" s="1">
        <f>SUMIFS(T_All[Confirmed],T_All[ID],T_LastData[[#This Row],[ID_New]])</f>
        <v>0</v>
      </c>
      <c r="J330" s="1">
        <f>SUMIFS(T_All[Recovered],T_All[ID],T_LastData[[#This Row],[ID_New]])</f>
        <v>0</v>
      </c>
    </row>
    <row r="331" spans="1:10" x14ac:dyDescent="0.3">
      <c r="A331" s="1" t="s">
        <v>159</v>
      </c>
      <c r="B331" s="1" t="s">
        <v>389</v>
      </c>
      <c r="C331">
        <v>37.774900000000002</v>
      </c>
      <c r="D331">
        <v>-122.4194</v>
      </c>
      <c r="E331" t="s">
        <v>801</v>
      </c>
      <c r="F331" s="1" t="str">
        <f>Date_Selected</f>
        <v>3/13/20</v>
      </c>
      <c r="G331" s="1" t="str">
        <f>T_LastData[[#This Row],[ID]]&amp;"-"&amp;T_LastData[[#This Row],[Date]]</f>
        <v>US-San Francisco County, CA-3/13/20</v>
      </c>
      <c r="H331" s="1">
        <f>SUMIFS(T_All[Deaths],T_All[ID],T_LastData[[#This Row],[ID_New]])</f>
        <v>0</v>
      </c>
      <c r="I331" s="1">
        <f>SUMIFS(T_All[Confirmed],T_All[ID],T_LastData[[#This Row],[ID_New]])</f>
        <v>0</v>
      </c>
      <c r="J331" s="1">
        <f>SUMIFS(T_All[Recovered],T_All[ID],T_LastData[[#This Row],[ID_New]])</f>
        <v>0</v>
      </c>
    </row>
    <row r="332" spans="1:10" x14ac:dyDescent="0.3">
      <c r="A332" s="1" t="s">
        <v>159</v>
      </c>
      <c r="B332" s="1" t="s">
        <v>390</v>
      </c>
      <c r="C332">
        <v>37.853400000000001</v>
      </c>
      <c r="D332">
        <v>-121.90179999999999</v>
      </c>
      <c r="E332" t="s">
        <v>802</v>
      </c>
      <c r="F332" s="1" t="str">
        <f>Date_Selected</f>
        <v>3/13/20</v>
      </c>
      <c r="G332" s="1" t="str">
        <f>T_LastData[[#This Row],[ID]]&amp;"-"&amp;T_LastData[[#This Row],[Date]]</f>
        <v>US-Contra Costa County, CA-3/13/20</v>
      </c>
      <c r="H332" s="1">
        <f>SUMIFS(T_All[Deaths],T_All[ID],T_LastData[[#This Row],[ID_New]])</f>
        <v>0</v>
      </c>
      <c r="I332" s="1">
        <f>SUMIFS(T_All[Confirmed],T_All[ID],T_LastData[[#This Row],[ID_New]])</f>
        <v>0</v>
      </c>
      <c r="J332" s="1">
        <f>SUMIFS(T_All[Recovered],T_All[ID],T_LastData[[#This Row],[ID_New]])</f>
        <v>0</v>
      </c>
    </row>
    <row r="333" spans="1:10" x14ac:dyDescent="0.3">
      <c r="A333" s="1" t="s">
        <v>159</v>
      </c>
      <c r="B333" s="1" t="s">
        <v>391</v>
      </c>
      <c r="C333">
        <v>33.7879</v>
      </c>
      <c r="D333">
        <v>-117.8531</v>
      </c>
      <c r="E333" t="s">
        <v>803</v>
      </c>
      <c r="F333" s="1" t="str">
        <f>Date_Selected</f>
        <v>3/13/20</v>
      </c>
      <c r="G333" s="1" t="str">
        <f>T_LastData[[#This Row],[ID]]&amp;"-"&amp;T_LastData[[#This Row],[Date]]</f>
        <v>US-Orange County, CA-3/13/20</v>
      </c>
      <c r="H333" s="1">
        <f>SUMIFS(T_All[Deaths],T_All[ID],T_LastData[[#This Row],[ID_New]])</f>
        <v>0</v>
      </c>
      <c r="I333" s="1">
        <f>SUMIFS(T_All[Confirmed],T_All[ID],T_LastData[[#This Row],[ID_New]])</f>
        <v>0</v>
      </c>
      <c r="J333" s="1">
        <f>SUMIFS(T_All[Recovered],T_All[ID],T_LastData[[#This Row],[ID_New]])</f>
        <v>0</v>
      </c>
    </row>
    <row r="334" spans="1:10" x14ac:dyDescent="0.3">
      <c r="A334" s="1" t="s">
        <v>159</v>
      </c>
      <c r="B334" s="1" t="s">
        <v>392</v>
      </c>
      <c r="C334">
        <v>42.176699999999997</v>
      </c>
      <c r="D334">
        <v>-71.144900000000007</v>
      </c>
      <c r="E334" t="s">
        <v>804</v>
      </c>
      <c r="F334" s="1" t="str">
        <f>Date_Selected</f>
        <v>3/13/20</v>
      </c>
      <c r="G334" s="1" t="str">
        <f>T_LastData[[#This Row],[ID]]&amp;"-"&amp;T_LastData[[#This Row],[Date]]</f>
        <v>US-Norfolk County, MA-3/13/20</v>
      </c>
      <c r="H334" s="1">
        <f>SUMIFS(T_All[Deaths],T_All[ID],T_LastData[[#This Row],[ID_New]])</f>
        <v>0</v>
      </c>
      <c r="I334" s="1">
        <f>SUMIFS(T_All[Confirmed],T_All[ID],T_LastData[[#This Row],[ID_New]])</f>
        <v>0</v>
      </c>
      <c r="J334" s="1">
        <f>SUMIFS(T_All[Recovered],T_All[ID],T_LastData[[#This Row],[ID_New]])</f>
        <v>0</v>
      </c>
    </row>
    <row r="335" spans="1:10" x14ac:dyDescent="0.3">
      <c r="A335" s="1" t="s">
        <v>159</v>
      </c>
      <c r="B335" s="1" t="s">
        <v>393</v>
      </c>
      <c r="C335">
        <v>33.291800000000002</v>
      </c>
      <c r="D335">
        <v>-112.42910000000001</v>
      </c>
      <c r="E335" t="s">
        <v>805</v>
      </c>
      <c r="F335" s="1" t="str">
        <f>Date_Selected</f>
        <v>3/13/20</v>
      </c>
      <c r="G335" s="1" t="str">
        <f>T_LastData[[#This Row],[ID]]&amp;"-"&amp;T_LastData[[#This Row],[Date]]</f>
        <v>US-Maricopa County, AZ-3/13/20</v>
      </c>
      <c r="H335" s="1">
        <f>SUMIFS(T_All[Deaths],T_All[ID],T_LastData[[#This Row],[ID_New]])</f>
        <v>0</v>
      </c>
      <c r="I335" s="1">
        <f>SUMIFS(T_All[Confirmed],T_All[ID],T_LastData[[#This Row],[ID_New]])</f>
        <v>0</v>
      </c>
      <c r="J335" s="1">
        <f>SUMIFS(T_All[Recovered],T_All[ID],T_LastData[[#This Row],[ID_New]])</f>
        <v>0</v>
      </c>
    </row>
    <row r="336" spans="1:10" x14ac:dyDescent="0.3">
      <c r="A336" s="1" t="s">
        <v>159</v>
      </c>
      <c r="B336" s="1" t="s">
        <v>394</v>
      </c>
      <c r="C336">
        <v>35.803199999999997</v>
      </c>
      <c r="D336">
        <v>-78.566100000000006</v>
      </c>
      <c r="E336" t="s">
        <v>806</v>
      </c>
      <c r="F336" s="1" t="str">
        <f>Date_Selected</f>
        <v>3/13/20</v>
      </c>
      <c r="G336" s="1" t="str">
        <f>T_LastData[[#This Row],[ID]]&amp;"-"&amp;T_LastData[[#This Row],[Date]]</f>
        <v>US-Wake County, NC-3/13/20</v>
      </c>
      <c r="H336" s="1">
        <f>SUMIFS(T_All[Deaths],T_All[ID],T_LastData[[#This Row],[ID_New]])</f>
        <v>0</v>
      </c>
      <c r="I336" s="1">
        <f>SUMIFS(T_All[Confirmed],T_All[ID],T_LastData[[#This Row],[ID_New]])</f>
        <v>0</v>
      </c>
      <c r="J336" s="1">
        <f>SUMIFS(T_All[Recovered],T_All[ID],T_LastData[[#This Row],[ID_New]])</f>
        <v>0</v>
      </c>
    </row>
    <row r="337" spans="1:10" x14ac:dyDescent="0.3">
      <c r="A337" s="1" t="s">
        <v>159</v>
      </c>
      <c r="B337" s="1" t="s">
        <v>395</v>
      </c>
      <c r="C337">
        <v>41.122</v>
      </c>
      <c r="D337">
        <v>-73.794899999999998</v>
      </c>
      <c r="E337" t="s">
        <v>807</v>
      </c>
      <c r="F337" s="1" t="str">
        <f>Date_Selected</f>
        <v>3/13/20</v>
      </c>
      <c r="G337" s="1" t="str">
        <f>T_LastData[[#This Row],[ID]]&amp;"-"&amp;T_LastData[[#This Row],[Date]]</f>
        <v>US-Westchester County, NY-3/13/20</v>
      </c>
      <c r="H337" s="1">
        <f>SUMIFS(T_All[Deaths],T_All[ID],T_LastData[[#This Row],[ID_New]])</f>
        <v>0</v>
      </c>
      <c r="I337" s="1">
        <f>SUMIFS(T_All[Confirmed],T_All[ID],T_LastData[[#This Row],[ID_New]])</f>
        <v>0</v>
      </c>
      <c r="J337" s="1">
        <f>SUMIFS(T_All[Recovered],T_All[ID],T_LastData[[#This Row],[ID_New]])</f>
        <v>0</v>
      </c>
    </row>
    <row r="338" spans="1:10" x14ac:dyDescent="0.3">
      <c r="A338" s="1" t="s">
        <v>159</v>
      </c>
      <c r="B338" s="1" t="s">
        <v>396</v>
      </c>
      <c r="C338">
        <v>43.908799999999999</v>
      </c>
      <c r="D338">
        <v>-71.825999999999993</v>
      </c>
      <c r="E338" t="s">
        <v>808</v>
      </c>
      <c r="F338" s="1" t="str">
        <f>Date_Selected</f>
        <v>3/13/20</v>
      </c>
      <c r="G338" s="1" t="str">
        <f>T_LastData[[#This Row],[ID]]&amp;"-"&amp;T_LastData[[#This Row],[Date]]</f>
        <v>US-Grafton County, NH-3/13/20</v>
      </c>
      <c r="H338" s="1">
        <f>SUMIFS(T_All[Deaths],T_All[ID],T_LastData[[#This Row],[ID_New]])</f>
        <v>0</v>
      </c>
      <c r="I338" s="1">
        <f>SUMIFS(T_All[Confirmed],T_All[ID],T_LastData[[#This Row],[ID_New]])</f>
        <v>0</v>
      </c>
      <c r="J338" s="1">
        <f>SUMIFS(T_All[Recovered],T_All[ID],T_LastData[[#This Row],[ID_New]])</f>
        <v>0</v>
      </c>
    </row>
    <row r="339" spans="1:10" x14ac:dyDescent="0.3">
      <c r="A339" s="1" t="s">
        <v>159</v>
      </c>
      <c r="B339" s="1" t="s">
        <v>397</v>
      </c>
      <c r="C339">
        <v>27.990400000000001</v>
      </c>
      <c r="D339">
        <v>-82.3018</v>
      </c>
      <c r="E339" t="s">
        <v>809</v>
      </c>
      <c r="F339" s="1" t="str">
        <f>Date_Selected</f>
        <v>3/13/20</v>
      </c>
      <c r="G339" s="1" t="str">
        <f>T_LastData[[#This Row],[ID]]&amp;"-"&amp;T_LastData[[#This Row],[Date]]</f>
        <v>US-Hillsborough, FL-3/13/20</v>
      </c>
      <c r="H339" s="1">
        <f>SUMIFS(T_All[Deaths],T_All[ID],T_LastData[[#This Row],[ID_New]])</f>
        <v>0</v>
      </c>
      <c r="I339" s="1">
        <f>SUMIFS(T_All[Confirmed],T_All[ID],T_LastData[[#This Row],[ID_New]])</f>
        <v>0</v>
      </c>
      <c r="J339" s="1">
        <f>SUMIFS(T_All[Recovered],T_All[ID],T_LastData[[#This Row],[ID_New]])</f>
        <v>0</v>
      </c>
    </row>
    <row r="340" spans="1:10" x14ac:dyDescent="0.3">
      <c r="A340" s="1" t="s">
        <v>159</v>
      </c>
      <c r="B340" s="1" t="s">
        <v>398</v>
      </c>
      <c r="C340">
        <v>39.0916</v>
      </c>
      <c r="D340">
        <v>-120.8039</v>
      </c>
      <c r="E340" t="s">
        <v>810</v>
      </c>
      <c r="F340" s="1" t="str">
        <f>Date_Selected</f>
        <v>3/13/20</v>
      </c>
      <c r="G340" s="1" t="str">
        <f>T_LastData[[#This Row],[ID]]&amp;"-"&amp;T_LastData[[#This Row],[Date]]</f>
        <v>US-Placer County, CA-3/13/20</v>
      </c>
      <c r="H340" s="1">
        <f>SUMIFS(T_All[Deaths],T_All[ID],T_LastData[[#This Row],[ID_New]])</f>
        <v>0</v>
      </c>
      <c r="I340" s="1">
        <f>SUMIFS(T_All[Confirmed],T_All[ID],T_LastData[[#This Row],[ID_New]])</f>
        <v>0</v>
      </c>
      <c r="J340" s="1">
        <f>SUMIFS(T_All[Recovered],T_All[ID],T_LastData[[#This Row],[ID_New]])</f>
        <v>0</v>
      </c>
    </row>
    <row r="341" spans="1:10" x14ac:dyDescent="0.3">
      <c r="A341" s="1" t="s">
        <v>159</v>
      </c>
      <c r="B341" s="1" t="s">
        <v>399</v>
      </c>
      <c r="C341">
        <v>37.563000000000002</v>
      </c>
      <c r="D341">
        <v>-122.32550000000001</v>
      </c>
      <c r="E341" t="s">
        <v>811</v>
      </c>
      <c r="F341" s="1" t="str">
        <f>Date_Selected</f>
        <v>3/13/20</v>
      </c>
      <c r="G341" s="1" t="str">
        <f>T_LastData[[#This Row],[ID]]&amp;"-"&amp;T_LastData[[#This Row],[Date]]</f>
        <v>US-San Mateo, CA-3/13/20</v>
      </c>
      <c r="H341" s="1">
        <f>SUMIFS(T_All[Deaths],T_All[ID],T_LastData[[#This Row],[ID_New]])</f>
        <v>0</v>
      </c>
      <c r="I341" s="1">
        <f>SUMIFS(T_All[Confirmed],T_All[ID],T_LastData[[#This Row],[ID_New]])</f>
        <v>0</v>
      </c>
      <c r="J341" s="1">
        <f>SUMIFS(T_All[Recovered],T_All[ID],T_LastData[[#This Row],[ID_New]])</f>
        <v>0</v>
      </c>
    </row>
    <row r="342" spans="1:10" x14ac:dyDescent="0.3">
      <c r="A342" s="1" t="s">
        <v>159</v>
      </c>
      <c r="B342" s="1" t="s">
        <v>400</v>
      </c>
      <c r="C342">
        <v>38.578000000000003</v>
      </c>
      <c r="D342">
        <v>-122.9888</v>
      </c>
      <c r="E342" t="s">
        <v>812</v>
      </c>
      <c r="F342" s="1" t="str">
        <f>Date_Selected</f>
        <v>3/13/20</v>
      </c>
      <c r="G342" s="1" t="str">
        <f>T_LastData[[#This Row],[ID]]&amp;"-"&amp;T_LastData[[#This Row],[Date]]</f>
        <v>US-Sonoma County, CA-3/13/20</v>
      </c>
      <c r="H342" s="1">
        <f>SUMIFS(T_All[Deaths],T_All[ID],T_LastData[[#This Row],[ID_New]])</f>
        <v>0</v>
      </c>
      <c r="I342" s="1">
        <f>SUMIFS(T_All[Confirmed],T_All[ID],T_LastData[[#This Row],[ID_New]])</f>
        <v>0</v>
      </c>
      <c r="J342" s="1">
        <f>SUMIFS(T_All[Recovered],T_All[ID],T_LastData[[#This Row],[ID_New]])</f>
        <v>0</v>
      </c>
    </row>
    <row r="343" spans="1:10" x14ac:dyDescent="0.3">
      <c r="A343" s="1" t="s">
        <v>159</v>
      </c>
      <c r="B343" s="1" t="s">
        <v>401</v>
      </c>
      <c r="C343">
        <v>45.774999999999999</v>
      </c>
      <c r="D343">
        <v>-118.7606</v>
      </c>
      <c r="E343" t="s">
        <v>813</v>
      </c>
      <c r="F343" s="1" t="str">
        <f>Date_Selected</f>
        <v>3/13/20</v>
      </c>
      <c r="G343" s="1" t="str">
        <f>T_LastData[[#This Row],[ID]]&amp;"-"&amp;T_LastData[[#This Row],[Date]]</f>
        <v>US-Umatilla, OR-3/13/20</v>
      </c>
      <c r="H343" s="1">
        <f>SUMIFS(T_All[Deaths],T_All[ID],T_LastData[[#This Row],[ID_New]])</f>
        <v>0</v>
      </c>
      <c r="I343" s="1">
        <f>SUMIFS(T_All[Confirmed],T_All[ID],T_LastData[[#This Row],[ID_New]])</f>
        <v>0</v>
      </c>
      <c r="J343" s="1">
        <f>SUMIFS(T_All[Recovered],T_All[ID],T_LastData[[#This Row],[ID_New]])</f>
        <v>0</v>
      </c>
    </row>
    <row r="344" spans="1:10" x14ac:dyDescent="0.3">
      <c r="A344" s="1" t="s">
        <v>159</v>
      </c>
      <c r="B344" s="1" t="s">
        <v>402</v>
      </c>
      <c r="C344">
        <v>33.803400000000003</v>
      </c>
      <c r="D344">
        <v>-84.396299999999997</v>
      </c>
      <c r="E344" t="s">
        <v>814</v>
      </c>
      <c r="F344" s="1" t="str">
        <f>Date_Selected</f>
        <v>3/13/20</v>
      </c>
      <c r="G344" s="1" t="str">
        <f>T_LastData[[#This Row],[ID]]&amp;"-"&amp;T_LastData[[#This Row],[Date]]</f>
        <v>US-Fulton County, GA-3/13/20</v>
      </c>
      <c r="H344" s="1">
        <f>SUMIFS(T_All[Deaths],T_All[ID],T_LastData[[#This Row],[ID_New]])</f>
        <v>0</v>
      </c>
      <c r="I344" s="1">
        <f>SUMIFS(T_All[Confirmed],T_All[ID],T_LastData[[#This Row],[ID_New]])</f>
        <v>0</v>
      </c>
      <c r="J344" s="1">
        <f>SUMIFS(T_All[Recovered],T_All[ID],T_LastData[[#This Row],[ID_New]])</f>
        <v>0</v>
      </c>
    </row>
    <row r="345" spans="1:10" x14ac:dyDescent="0.3">
      <c r="A345" s="1" t="s">
        <v>159</v>
      </c>
      <c r="B345" s="1" t="s">
        <v>403</v>
      </c>
      <c r="C345">
        <v>45.546999999999997</v>
      </c>
      <c r="D345">
        <v>-123.1386</v>
      </c>
      <c r="E345" t="s">
        <v>815</v>
      </c>
      <c r="F345" s="1" t="str">
        <f>Date_Selected</f>
        <v>3/13/20</v>
      </c>
      <c r="G345" s="1" t="str">
        <f>T_LastData[[#This Row],[ID]]&amp;"-"&amp;T_LastData[[#This Row],[Date]]</f>
        <v>US-Washington County, OR-3/13/20</v>
      </c>
      <c r="H345" s="1">
        <f>SUMIFS(T_All[Deaths],T_All[ID],T_LastData[[#This Row],[ID_New]])</f>
        <v>0</v>
      </c>
      <c r="I345" s="1">
        <f>SUMIFS(T_All[Confirmed],T_All[ID],T_LastData[[#This Row],[ID_New]])</f>
        <v>0</v>
      </c>
      <c r="J345" s="1">
        <f>SUMIFS(T_All[Recovered],T_All[ID],T_LastData[[#This Row],[ID_New]])</f>
        <v>0</v>
      </c>
    </row>
    <row r="346" spans="1:10" x14ac:dyDescent="0.3">
      <c r="A346" s="1" t="s">
        <v>159</v>
      </c>
      <c r="B346" s="1" t="s">
        <v>404</v>
      </c>
      <c r="C346">
        <v>48.033000000000001</v>
      </c>
      <c r="D346">
        <v>-121.8339</v>
      </c>
      <c r="E346" t="s">
        <v>816</v>
      </c>
      <c r="F346" s="1" t="str">
        <f>Date_Selected</f>
        <v>3/13/20</v>
      </c>
      <c r="G346" s="1" t="str">
        <f>T_LastData[[#This Row],[ID]]&amp;"-"&amp;T_LastData[[#This Row],[Date]]</f>
        <v>US-Snohomish County, WA-3/13/20</v>
      </c>
      <c r="H346" s="1">
        <f>SUMIFS(T_All[Deaths],T_All[ID],T_LastData[[#This Row],[ID_New]])</f>
        <v>0</v>
      </c>
      <c r="I346" s="1">
        <f>SUMIFS(T_All[Confirmed],T_All[ID],T_LastData[[#This Row],[ID_New]])</f>
        <v>0</v>
      </c>
      <c r="J346" s="1">
        <f>SUMIFS(T_All[Recovered],T_All[ID],T_LastData[[#This Row],[ID_New]])</f>
        <v>0</v>
      </c>
    </row>
    <row r="347" spans="1:10" x14ac:dyDescent="0.3">
      <c r="A347" s="1" t="s">
        <v>159</v>
      </c>
      <c r="B347" s="1" t="s">
        <v>405</v>
      </c>
      <c r="C347">
        <v>40.744999999999997</v>
      </c>
      <c r="D347">
        <v>-123.8695</v>
      </c>
      <c r="E347" t="s">
        <v>817</v>
      </c>
      <c r="F347" s="1" t="str">
        <f>Date_Selected</f>
        <v>3/13/20</v>
      </c>
      <c r="G347" s="1" t="str">
        <f>T_LastData[[#This Row],[ID]]&amp;"-"&amp;T_LastData[[#This Row],[Date]]</f>
        <v>US-Humboldt County, CA-3/13/20</v>
      </c>
      <c r="H347" s="1">
        <f>SUMIFS(T_All[Deaths],T_All[ID],T_LastData[[#This Row],[ID_New]])</f>
        <v>0</v>
      </c>
      <c r="I347" s="1">
        <f>SUMIFS(T_All[Confirmed],T_All[ID],T_LastData[[#This Row],[ID_New]])</f>
        <v>0</v>
      </c>
      <c r="J347" s="1">
        <f>SUMIFS(T_All[Recovered],T_All[ID],T_LastData[[#This Row],[ID_New]])</f>
        <v>0</v>
      </c>
    </row>
    <row r="348" spans="1:10" x14ac:dyDescent="0.3">
      <c r="A348" s="1" t="s">
        <v>159</v>
      </c>
      <c r="B348" s="1" t="s">
        <v>406</v>
      </c>
      <c r="C348">
        <v>38.474699999999999</v>
      </c>
      <c r="D348">
        <v>-121.35420000000001</v>
      </c>
      <c r="E348" t="s">
        <v>818</v>
      </c>
      <c r="F348" s="1" t="str">
        <f>Date_Selected</f>
        <v>3/13/20</v>
      </c>
      <c r="G348" s="1" t="str">
        <f>T_LastData[[#This Row],[ID]]&amp;"-"&amp;T_LastData[[#This Row],[Date]]</f>
        <v>US-Sacramento County, CA-3/13/20</v>
      </c>
      <c r="H348" s="1">
        <f>SUMIFS(T_All[Deaths],T_All[ID],T_LastData[[#This Row],[ID_New]])</f>
        <v>0</v>
      </c>
      <c r="I348" s="1">
        <f>SUMIFS(T_All[Confirmed],T_All[ID],T_LastData[[#This Row],[ID_New]])</f>
        <v>0</v>
      </c>
      <c r="J348" s="1">
        <f>SUMIFS(T_All[Recovered],T_All[ID],T_LastData[[#This Row],[ID_New]])</f>
        <v>0</v>
      </c>
    </row>
    <row r="349" spans="1:10" x14ac:dyDescent="0.3">
      <c r="A349" s="1" t="s">
        <v>159</v>
      </c>
      <c r="B349" s="1" t="s">
        <v>407</v>
      </c>
      <c r="C349">
        <v>32.715699999999998</v>
      </c>
      <c r="D349">
        <v>-117.1611</v>
      </c>
      <c r="E349" t="s">
        <v>819</v>
      </c>
      <c r="F349" s="1" t="str">
        <f>Date_Selected</f>
        <v>3/13/20</v>
      </c>
      <c r="G349" s="1" t="str">
        <f>T_LastData[[#This Row],[ID]]&amp;"-"&amp;T_LastData[[#This Row],[Date]]</f>
        <v>US-San Diego County, CA-3/13/20</v>
      </c>
      <c r="H349" s="1">
        <f>SUMIFS(T_All[Deaths],T_All[ID],T_LastData[[#This Row],[ID_New]])</f>
        <v>0</v>
      </c>
      <c r="I349" s="1">
        <f>SUMIFS(T_All[Confirmed],T_All[ID],T_LastData[[#This Row],[ID_New]])</f>
        <v>0</v>
      </c>
      <c r="J349" s="1">
        <f>SUMIFS(T_All[Recovered],T_All[ID],T_LastData[[#This Row],[ID_New]])</f>
        <v>0</v>
      </c>
    </row>
    <row r="350" spans="1:10" x14ac:dyDescent="0.3">
      <c r="A350" s="1" t="s">
        <v>159</v>
      </c>
      <c r="B350" s="1" t="s">
        <v>408</v>
      </c>
      <c r="C350">
        <v>36.576099999999997</v>
      </c>
      <c r="D350">
        <v>-120.9876</v>
      </c>
      <c r="E350" t="s">
        <v>820</v>
      </c>
      <c r="F350" s="1" t="str">
        <f>Date_Selected</f>
        <v>3/13/20</v>
      </c>
      <c r="G350" s="1" t="str">
        <f>T_LastData[[#This Row],[ID]]&amp;"-"&amp;T_LastData[[#This Row],[Date]]</f>
        <v>US-San Benito, CA-3/13/20</v>
      </c>
      <c r="H350" s="1">
        <f>SUMIFS(T_All[Deaths],T_All[ID],T_LastData[[#This Row],[ID_New]])</f>
        <v>0</v>
      </c>
      <c r="I350" s="1">
        <f>SUMIFS(T_All[Confirmed],T_All[ID],T_LastData[[#This Row],[ID_New]])</f>
        <v>0</v>
      </c>
      <c r="J350" s="1">
        <f>SUMIFS(T_All[Recovered],T_All[ID],T_LastData[[#This Row],[ID_New]])</f>
        <v>0</v>
      </c>
    </row>
    <row r="351" spans="1:10" x14ac:dyDescent="0.3">
      <c r="A351" s="1" t="s">
        <v>159</v>
      </c>
      <c r="B351" s="1" t="s">
        <v>409</v>
      </c>
      <c r="C351">
        <v>34.052199999999999</v>
      </c>
      <c r="D351">
        <v>-118.2437</v>
      </c>
      <c r="E351" t="s">
        <v>821</v>
      </c>
      <c r="F351" s="1" t="str">
        <f>Date_Selected</f>
        <v>3/13/20</v>
      </c>
      <c r="G351" s="1" t="str">
        <f>T_LastData[[#This Row],[ID]]&amp;"-"&amp;T_LastData[[#This Row],[Date]]</f>
        <v>US-Los Angeles, CA-3/13/20</v>
      </c>
      <c r="H351" s="1">
        <f>SUMIFS(T_All[Deaths],T_All[ID],T_LastData[[#This Row],[ID_New]])</f>
        <v>0</v>
      </c>
      <c r="I351" s="1">
        <f>SUMIFS(T_All[Confirmed],T_All[ID],T_LastData[[#This Row],[ID_New]])</f>
        <v>0</v>
      </c>
      <c r="J351" s="1">
        <f>SUMIFS(T_All[Recovered],T_All[ID],T_LastData[[#This Row],[ID_New]])</f>
        <v>0</v>
      </c>
    </row>
    <row r="352" spans="1:10" x14ac:dyDescent="0.3">
      <c r="A352" s="1" t="s">
        <v>159</v>
      </c>
      <c r="B352" s="1" t="s">
        <v>410</v>
      </c>
      <c r="C352">
        <v>47.606200000000001</v>
      </c>
      <c r="D352">
        <v>-122.3321</v>
      </c>
      <c r="E352" t="s">
        <v>822</v>
      </c>
      <c r="F352" s="1" t="str">
        <f>Date_Selected</f>
        <v>3/13/20</v>
      </c>
      <c r="G352" s="1" t="str">
        <f>T_LastData[[#This Row],[ID]]&amp;"-"&amp;T_LastData[[#This Row],[Date]]</f>
        <v>US-King County, WA-3/13/20</v>
      </c>
      <c r="H352" s="1">
        <f>SUMIFS(T_All[Deaths],T_All[ID],T_LastData[[#This Row],[ID_New]])</f>
        <v>0</v>
      </c>
      <c r="I352" s="1">
        <f>SUMIFS(T_All[Confirmed],T_All[ID],T_LastData[[#This Row],[ID_New]])</f>
        <v>0</v>
      </c>
      <c r="J352" s="1">
        <f>SUMIFS(T_All[Recovered],T_All[ID],T_LastData[[#This Row],[ID_New]])</f>
        <v>0</v>
      </c>
    </row>
    <row r="353" spans="1:10" x14ac:dyDescent="0.3">
      <c r="A353" s="1" t="s">
        <v>159</v>
      </c>
      <c r="B353" s="1" t="s">
        <v>411</v>
      </c>
      <c r="C353">
        <v>41.737699999999997</v>
      </c>
      <c r="D353">
        <v>-87.697599999999994</v>
      </c>
      <c r="E353" t="s">
        <v>823</v>
      </c>
      <c r="F353" s="1" t="str">
        <f>Date_Selected</f>
        <v>3/13/20</v>
      </c>
      <c r="G353" s="1" t="str">
        <f>T_LastData[[#This Row],[ID]]&amp;"-"&amp;T_LastData[[#This Row],[Date]]</f>
        <v>US-Cook County, IL-3/13/20</v>
      </c>
      <c r="H353" s="1">
        <f>SUMIFS(T_All[Deaths],T_All[ID],T_LastData[[#This Row],[ID_New]])</f>
        <v>0</v>
      </c>
      <c r="I353" s="1">
        <f>SUMIFS(T_All[Confirmed],T_All[ID],T_LastData[[#This Row],[ID_New]])</f>
        <v>0</v>
      </c>
      <c r="J353" s="1">
        <f>SUMIFS(T_All[Recovered],T_All[ID],T_LastData[[#This Row],[ID_New]])</f>
        <v>0</v>
      </c>
    </row>
    <row r="354" spans="1:10" x14ac:dyDescent="0.3">
      <c r="A354" s="1" t="s">
        <v>159</v>
      </c>
      <c r="B354" s="1" t="s">
        <v>412</v>
      </c>
      <c r="C354">
        <v>48.424199999999999</v>
      </c>
      <c r="D354">
        <v>-121.7114</v>
      </c>
      <c r="E354" t="s">
        <v>824</v>
      </c>
      <c r="F354" s="1" t="str">
        <f>Date_Selected</f>
        <v>3/13/20</v>
      </c>
      <c r="G354" s="1" t="str">
        <f>T_LastData[[#This Row],[ID]]&amp;"-"&amp;T_LastData[[#This Row],[Date]]</f>
        <v>US-Skagit, WA-3/13/20</v>
      </c>
      <c r="H354" s="1">
        <f>SUMIFS(T_All[Deaths],T_All[ID],T_LastData[[#This Row],[ID_New]])</f>
        <v>0</v>
      </c>
      <c r="I354" s="1">
        <f>SUMIFS(T_All[Confirmed],T_All[ID],T_LastData[[#This Row],[ID_New]])</f>
        <v>0</v>
      </c>
      <c r="J354" s="1">
        <f>SUMIFS(T_All[Recovered],T_All[ID],T_LastData[[#This Row],[ID_New]])</f>
        <v>0</v>
      </c>
    </row>
    <row r="355" spans="1:10" x14ac:dyDescent="0.3">
      <c r="A355" s="1" t="s">
        <v>159</v>
      </c>
      <c r="B355" s="1" t="s">
        <v>413</v>
      </c>
      <c r="C355">
        <v>46.864600000000003</v>
      </c>
      <c r="D355">
        <v>-122.7696</v>
      </c>
      <c r="E355" t="s">
        <v>825</v>
      </c>
      <c r="F355" s="1" t="str">
        <f>Date_Selected</f>
        <v>3/13/20</v>
      </c>
      <c r="G355" s="1" t="str">
        <f>T_LastData[[#This Row],[ID]]&amp;"-"&amp;T_LastData[[#This Row],[Date]]</f>
        <v>US-Thurston, WA-3/13/20</v>
      </c>
      <c r="H355" s="1">
        <f>SUMIFS(T_All[Deaths],T_All[ID],T_LastData[[#This Row],[ID_New]])</f>
        <v>0</v>
      </c>
      <c r="I355" s="1">
        <f>SUMIFS(T_All[Confirmed],T_All[ID],T_LastData[[#This Row],[ID_New]])</f>
        <v>0</v>
      </c>
      <c r="J355" s="1">
        <f>SUMIFS(T_All[Recovered],T_All[ID],T_LastData[[#This Row],[ID_New]])</f>
        <v>0</v>
      </c>
    </row>
    <row r="356" spans="1:10" x14ac:dyDescent="0.3">
      <c r="A356" s="1" t="s">
        <v>159</v>
      </c>
      <c r="B356" s="1" t="s">
        <v>414</v>
      </c>
      <c r="C356">
        <v>48.197600000000001</v>
      </c>
      <c r="D356">
        <v>-122.5795</v>
      </c>
      <c r="E356" t="s">
        <v>826</v>
      </c>
      <c r="F356" s="1" t="str">
        <f>Date_Selected</f>
        <v>3/13/20</v>
      </c>
      <c r="G356" s="1" t="str">
        <f>T_LastData[[#This Row],[ID]]&amp;"-"&amp;T_LastData[[#This Row],[Date]]</f>
        <v>US-Island, WA-3/13/20</v>
      </c>
      <c r="H356" s="1">
        <f>SUMIFS(T_All[Deaths],T_All[ID],T_LastData[[#This Row],[ID_New]])</f>
        <v>0</v>
      </c>
      <c r="I356" s="1">
        <f>SUMIFS(T_All[Confirmed],T_All[ID],T_LastData[[#This Row],[ID_New]])</f>
        <v>0</v>
      </c>
      <c r="J356" s="1">
        <f>SUMIFS(T_All[Recovered],T_All[ID],T_LastData[[#This Row],[ID_New]])</f>
        <v>0</v>
      </c>
    </row>
    <row r="357" spans="1:10" x14ac:dyDescent="0.3">
      <c r="A357" s="1" t="s">
        <v>159</v>
      </c>
      <c r="B357" s="1" t="s">
        <v>415</v>
      </c>
      <c r="C357">
        <v>48.878700000000002</v>
      </c>
      <c r="D357">
        <v>-121.97190000000001</v>
      </c>
      <c r="E357" t="s">
        <v>827</v>
      </c>
      <c r="F357" s="1" t="str">
        <f>Date_Selected</f>
        <v>3/13/20</v>
      </c>
      <c r="G357" s="1" t="str">
        <f>T_LastData[[#This Row],[ID]]&amp;"-"&amp;T_LastData[[#This Row],[Date]]</f>
        <v>US-Whatcom, WA-3/13/20</v>
      </c>
      <c r="H357" s="1">
        <f>SUMIFS(T_All[Deaths],T_All[ID],T_LastData[[#This Row],[ID_New]])</f>
        <v>0</v>
      </c>
      <c r="I357" s="1">
        <f>SUMIFS(T_All[Confirmed],T_All[ID],T_LastData[[#This Row],[ID_New]])</f>
        <v>0</v>
      </c>
      <c r="J357" s="1">
        <f>SUMIFS(T_All[Recovered],T_All[ID],T_LastData[[#This Row],[ID_New]])</f>
        <v>0</v>
      </c>
    </row>
    <row r="358" spans="1:10" x14ac:dyDescent="0.3">
      <c r="A358" s="1" t="s">
        <v>159</v>
      </c>
      <c r="B358" s="1" t="s">
        <v>416</v>
      </c>
      <c r="C358">
        <v>38.083399999999997</v>
      </c>
      <c r="D358">
        <v>-122.7633</v>
      </c>
      <c r="E358" t="s">
        <v>828</v>
      </c>
      <c r="F358" s="1" t="str">
        <f>Date_Selected</f>
        <v>3/13/20</v>
      </c>
      <c r="G358" s="1" t="str">
        <f>T_LastData[[#This Row],[ID]]&amp;"-"&amp;T_LastData[[#This Row],[Date]]</f>
        <v>US-Marin, CA-3/13/20</v>
      </c>
      <c r="H358" s="1">
        <f>SUMIFS(T_All[Deaths],T_All[ID],T_LastData[[#This Row],[ID_New]])</f>
        <v>0</v>
      </c>
      <c r="I358" s="1">
        <f>SUMIFS(T_All[Confirmed],T_All[ID],T_LastData[[#This Row],[ID_New]])</f>
        <v>0</v>
      </c>
      <c r="J358" s="1">
        <f>SUMIFS(T_All[Recovered],T_All[ID],T_LastData[[#This Row],[ID_New]])</f>
        <v>0</v>
      </c>
    </row>
    <row r="359" spans="1:10" x14ac:dyDescent="0.3">
      <c r="A359" s="1" t="s">
        <v>159</v>
      </c>
      <c r="B359" s="1" t="s">
        <v>417</v>
      </c>
      <c r="C359">
        <v>38.195999999999998</v>
      </c>
      <c r="D359">
        <v>-120.68049999999999</v>
      </c>
      <c r="E359" t="s">
        <v>829</v>
      </c>
      <c r="F359" s="1" t="str">
        <f>Date_Selected</f>
        <v>3/13/20</v>
      </c>
      <c r="G359" s="1" t="str">
        <f>T_LastData[[#This Row],[ID]]&amp;"-"&amp;T_LastData[[#This Row],[Date]]</f>
        <v>US-Calaveras, CA-3/13/20</v>
      </c>
      <c r="H359" s="1">
        <f>SUMIFS(T_All[Deaths],T_All[ID],T_LastData[[#This Row],[ID_New]])</f>
        <v>0</v>
      </c>
      <c r="I359" s="1">
        <f>SUMIFS(T_All[Confirmed],T_All[ID],T_LastData[[#This Row],[ID_New]])</f>
        <v>0</v>
      </c>
      <c r="J359" s="1">
        <f>SUMIFS(T_All[Recovered],T_All[ID],T_LastData[[#This Row],[ID_New]])</f>
        <v>0</v>
      </c>
    </row>
    <row r="360" spans="1:10" x14ac:dyDescent="0.3">
      <c r="A360" s="1" t="s">
        <v>159</v>
      </c>
      <c r="B360" s="1" t="s">
        <v>418</v>
      </c>
      <c r="C360">
        <v>37.509099999999997</v>
      </c>
      <c r="D360">
        <v>-120.9876</v>
      </c>
      <c r="E360" t="s">
        <v>830</v>
      </c>
      <c r="F360" s="1" t="str">
        <f>Date_Selected</f>
        <v>3/13/20</v>
      </c>
      <c r="G360" s="1" t="str">
        <f>T_LastData[[#This Row],[ID]]&amp;"-"&amp;T_LastData[[#This Row],[Date]]</f>
        <v>US-Stanislaus, CA-3/13/20</v>
      </c>
      <c r="H360" s="1">
        <f>SUMIFS(T_All[Deaths],T_All[ID],T_LastData[[#This Row],[ID_New]])</f>
        <v>0</v>
      </c>
      <c r="I360" s="1">
        <f>SUMIFS(T_All[Confirmed],T_All[ID],T_LastData[[#This Row],[ID_New]])</f>
        <v>0</v>
      </c>
      <c r="J360" s="1">
        <f>SUMIFS(T_All[Recovered],T_All[ID],T_LastData[[#This Row],[ID_New]])</f>
        <v>0</v>
      </c>
    </row>
    <row r="361" spans="1:10" x14ac:dyDescent="0.3">
      <c r="A361" s="1" t="s">
        <v>159</v>
      </c>
      <c r="B361" s="1" t="s">
        <v>419</v>
      </c>
      <c r="C361">
        <v>36.6066</v>
      </c>
      <c r="D361">
        <v>-120.18899999999999</v>
      </c>
      <c r="E361" t="s">
        <v>831</v>
      </c>
      <c r="F361" s="1" t="str">
        <f>Date_Selected</f>
        <v>3/13/20</v>
      </c>
      <c r="G361" s="1" t="str">
        <f>T_LastData[[#This Row],[ID]]&amp;"-"&amp;T_LastData[[#This Row],[Date]]</f>
        <v>US-San Joaquin, CA-3/13/20</v>
      </c>
      <c r="H361" s="1">
        <f>SUMIFS(T_All[Deaths],T_All[ID],T_LastData[[#This Row],[ID_New]])</f>
        <v>0</v>
      </c>
      <c r="I361" s="1">
        <f>SUMIFS(T_All[Confirmed],T_All[ID],T_LastData[[#This Row],[ID_New]])</f>
        <v>0</v>
      </c>
      <c r="J361" s="1">
        <f>SUMIFS(T_All[Recovered],T_All[ID],T_LastData[[#This Row],[ID_New]])</f>
        <v>0</v>
      </c>
    </row>
    <row r="362" spans="1:10" x14ac:dyDescent="0.3">
      <c r="A362" s="1" t="s">
        <v>159</v>
      </c>
      <c r="B362" s="1" t="s">
        <v>420</v>
      </c>
      <c r="C362">
        <v>42.631999999999998</v>
      </c>
      <c r="D362">
        <v>-70.782899999999998</v>
      </c>
      <c r="E362" t="s">
        <v>832</v>
      </c>
      <c r="F362" s="1" t="str">
        <f>Date_Selected</f>
        <v>3/13/20</v>
      </c>
      <c r="G362" s="1" t="str">
        <f>T_LastData[[#This Row],[ID]]&amp;"-"&amp;T_LastData[[#This Row],[Date]]</f>
        <v>US-Essex, MA-3/13/20</v>
      </c>
      <c r="H362" s="1">
        <f>SUMIFS(T_All[Deaths],T_All[ID],T_LastData[[#This Row],[ID_New]])</f>
        <v>0</v>
      </c>
      <c r="I362" s="1">
        <f>SUMIFS(T_All[Confirmed],T_All[ID],T_LastData[[#This Row],[ID_New]])</f>
        <v>0</v>
      </c>
      <c r="J362" s="1">
        <f>SUMIFS(T_All[Recovered],T_All[ID],T_LastData[[#This Row],[ID_New]])</f>
        <v>0</v>
      </c>
    </row>
    <row r="363" spans="1:10" x14ac:dyDescent="0.3">
      <c r="A363" s="1" t="s">
        <v>159</v>
      </c>
      <c r="B363" s="1" t="s">
        <v>421</v>
      </c>
      <c r="C363">
        <v>30.791699999999999</v>
      </c>
      <c r="D363">
        <v>-82.084299999999999</v>
      </c>
      <c r="E363" t="s">
        <v>833</v>
      </c>
      <c r="F363" s="1" t="str">
        <f>Date_Selected</f>
        <v>3/13/20</v>
      </c>
      <c r="G363" s="1" t="str">
        <f>T_LastData[[#This Row],[ID]]&amp;"-"&amp;T_LastData[[#This Row],[Date]]</f>
        <v>US-Charlton, GA-3/13/20</v>
      </c>
      <c r="H363" s="1">
        <f>SUMIFS(T_All[Deaths],T_All[ID],T_LastData[[#This Row],[ID_New]])</f>
        <v>0</v>
      </c>
      <c r="I363" s="1">
        <f>SUMIFS(T_All[Confirmed],T_All[ID],T_LastData[[#This Row],[ID_New]])</f>
        <v>0</v>
      </c>
      <c r="J363" s="1">
        <f>SUMIFS(T_All[Recovered],T_All[ID],T_LastData[[#This Row],[ID_New]])</f>
        <v>0</v>
      </c>
    </row>
    <row r="364" spans="1:10" x14ac:dyDescent="0.3">
      <c r="A364" s="1" t="s">
        <v>159</v>
      </c>
      <c r="B364" s="1" t="s">
        <v>422</v>
      </c>
      <c r="C364">
        <v>26.07</v>
      </c>
      <c r="D364">
        <v>-81.427899999999994</v>
      </c>
      <c r="E364" t="s">
        <v>834</v>
      </c>
      <c r="F364" s="1" t="str">
        <f>Date_Selected</f>
        <v>3/13/20</v>
      </c>
      <c r="G364" s="1" t="str">
        <f>T_LastData[[#This Row],[ID]]&amp;"-"&amp;T_LastData[[#This Row],[Date]]</f>
        <v>US-Collier, FL-3/13/20</v>
      </c>
      <c r="H364" s="1">
        <f>SUMIFS(T_All[Deaths],T_All[ID],T_LastData[[#This Row],[ID_New]])</f>
        <v>0</v>
      </c>
      <c r="I364" s="1">
        <f>SUMIFS(T_All[Confirmed],T_All[ID],T_LastData[[#This Row],[ID_New]])</f>
        <v>0</v>
      </c>
      <c r="J364" s="1">
        <f>SUMIFS(T_All[Recovered],T_All[ID],T_LastData[[#This Row],[ID_New]])</f>
        <v>0</v>
      </c>
    </row>
    <row r="365" spans="1:10" x14ac:dyDescent="0.3">
      <c r="A365" s="1" t="s">
        <v>159</v>
      </c>
      <c r="B365" s="1" t="s">
        <v>423</v>
      </c>
      <c r="C365">
        <v>27.8764</v>
      </c>
      <c r="D365">
        <v>-82.777900000000002</v>
      </c>
      <c r="E365" t="s">
        <v>835</v>
      </c>
      <c r="F365" s="1" t="str">
        <f>Date_Selected</f>
        <v>3/13/20</v>
      </c>
      <c r="G365" s="1" t="str">
        <f>T_LastData[[#This Row],[ID]]&amp;"-"&amp;T_LastData[[#This Row],[Date]]</f>
        <v>US-Pinellas, FL-3/13/20</v>
      </c>
      <c r="H365" s="1">
        <f>SUMIFS(T_All[Deaths],T_All[ID],T_LastData[[#This Row],[ID_New]])</f>
        <v>0</v>
      </c>
      <c r="I365" s="1">
        <f>SUMIFS(T_All[Confirmed],T_All[ID],T_LastData[[#This Row],[ID_New]])</f>
        <v>0</v>
      </c>
      <c r="J365" s="1">
        <f>SUMIFS(T_All[Recovered],T_All[ID],T_LastData[[#This Row],[ID_New]])</f>
        <v>0</v>
      </c>
    </row>
    <row r="366" spans="1:10" x14ac:dyDescent="0.3">
      <c r="A366" s="1" t="s">
        <v>159</v>
      </c>
      <c r="B366" s="1" t="s">
        <v>424</v>
      </c>
      <c r="C366">
        <v>29.793800000000001</v>
      </c>
      <c r="D366">
        <v>-82.494399999999999</v>
      </c>
      <c r="E366" t="s">
        <v>836</v>
      </c>
      <c r="F366" s="1" t="str">
        <f>Date_Selected</f>
        <v>3/13/20</v>
      </c>
      <c r="G366" s="1" t="str">
        <f>T_LastData[[#This Row],[ID]]&amp;"-"&amp;T_LastData[[#This Row],[Date]]</f>
        <v>US-Alachua, FL-3/13/20</v>
      </c>
      <c r="H366" s="1">
        <f>SUMIFS(T_All[Deaths],T_All[ID],T_LastData[[#This Row],[ID_New]])</f>
        <v>0</v>
      </c>
      <c r="I366" s="1">
        <f>SUMIFS(T_All[Confirmed],T_All[ID],T_LastData[[#This Row],[ID_New]])</f>
        <v>0</v>
      </c>
      <c r="J366" s="1">
        <f>SUMIFS(T_All[Recovered],T_All[ID],T_LastData[[#This Row],[ID_New]])</f>
        <v>0</v>
      </c>
    </row>
    <row r="367" spans="1:10" x14ac:dyDescent="0.3">
      <c r="A367" s="1" t="s">
        <v>159</v>
      </c>
      <c r="B367" s="1" t="s">
        <v>425</v>
      </c>
      <c r="C367">
        <v>30.592700000000001</v>
      </c>
      <c r="D367">
        <v>-81.822400000000002</v>
      </c>
      <c r="E367" t="s">
        <v>837</v>
      </c>
      <c r="F367" s="1" t="str">
        <f>Date_Selected</f>
        <v>3/13/20</v>
      </c>
      <c r="G367" s="1" t="str">
        <f>T_LastData[[#This Row],[ID]]&amp;"-"&amp;T_LastData[[#This Row],[Date]]</f>
        <v>US-Nassau, FL-3/13/20</v>
      </c>
      <c r="H367" s="1">
        <f>SUMIFS(T_All[Deaths],T_All[ID],T_LastData[[#This Row],[ID_New]])</f>
        <v>0</v>
      </c>
      <c r="I367" s="1">
        <f>SUMIFS(T_All[Confirmed],T_All[ID],T_LastData[[#This Row],[ID_New]])</f>
        <v>0</v>
      </c>
      <c r="J367" s="1">
        <f>SUMIFS(T_All[Recovered],T_All[ID],T_LastData[[#This Row],[ID_New]])</f>
        <v>0</v>
      </c>
    </row>
    <row r="368" spans="1:10" x14ac:dyDescent="0.3">
      <c r="A368" s="1" t="s">
        <v>159</v>
      </c>
      <c r="B368" s="1" t="s">
        <v>426</v>
      </c>
      <c r="C368">
        <v>28.3232</v>
      </c>
      <c r="D368">
        <v>-82.431899999999999</v>
      </c>
      <c r="E368" t="s">
        <v>838</v>
      </c>
      <c r="F368" s="1" t="str">
        <f>Date_Selected</f>
        <v>3/13/20</v>
      </c>
      <c r="G368" s="1" t="str">
        <f>T_LastData[[#This Row],[ID]]&amp;"-"&amp;T_LastData[[#This Row],[Date]]</f>
        <v>US-Pasco, FL-3/13/20</v>
      </c>
      <c r="H368" s="1">
        <f>SUMIFS(T_All[Deaths],T_All[ID],T_LastData[[#This Row],[ID_New]])</f>
        <v>0</v>
      </c>
      <c r="I368" s="1">
        <f>SUMIFS(T_All[Confirmed],T_All[ID],T_LastData[[#This Row],[ID_New]])</f>
        <v>0</v>
      </c>
      <c r="J368" s="1">
        <f>SUMIFS(T_All[Recovered],T_All[ID],T_LastData[[#This Row],[ID_New]])</f>
        <v>0</v>
      </c>
    </row>
    <row r="369" spans="1:10" x14ac:dyDescent="0.3">
      <c r="A369" s="1" t="s">
        <v>159</v>
      </c>
      <c r="B369" s="1" t="s">
        <v>427</v>
      </c>
      <c r="C369">
        <v>32.776699999999998</v>
      </c>
      <c r="D369">
        <v>-96.796999999999997</v>
      </c>
      <c r="E369" t="s">
        <v>839</v>
      </c>
      <c r="F369" s="1" t="str">
        <f>Date_Selected</f>
        <v>3/13/20</v>
      </c>
      <c r="G369" s="1" t="str">
        <f>T_LastData[[#This Row],[ID]]&amp;"-"&amp;T_LastData[[#This Row],[Date]]</f>
        <v>US-Dallas, TX-3/13/20</v>
      </c>
      <c r="H369" s="1">
        <f>SUMIFS(T_All[Deaths],T_All[ID],T_LastData[[#This Row],[ID_New]])</f>
        <v>0</v>
      </c>
      <c r="I369" s="1">
        <f>SUMIFS(T_All[Confirmed],T_All[ID],T_LastData[[#This Row],[ID_New]])</f>
        <v>0</v>
      </c>
      <c r="J369" s="1">
        <f>SUMIFS(T_All[Recovered],T_All[ID],T_LastData[[#This Row],[ID_New]])</f>
        <v>0</v>
      </c>
    </row>
    <row r="370" spans="1:10" x14ac:dyDescent="0.3">
      <c r="A370" s="1" t="s">
        <v>159</v>
      </c>
      <c r="B370" s="1" t="s">
        <v>428</v>
      </c>
      <c r="C370">
        <v>32.773200000000003</v>
      </c>
      <c r="D370">
        <v>-97.351699999999994</v>
      </c>
      <c r="E370" t="s">
        <v>840</v>
      </c>
      <c r="F370" s="1" t="str">
        <f>Date_Selected</f>
        <v>3/13/20</v>
      </c>
      <c r="G370" s="1" t="str">
        <f>T_LastData[[#This Row],[ID]]&amp;"-"&amp;T_LastData[[#This Row],[Date]]</f>
        <v>US-Tarrant, TX-3/13/20</v>
      </c>
      <c r="H370" s="1">
        <f>SUMIFS(T_All[Deaths],T_All[ID],T_LastData[[#This Row],[ID_New]])</f>
        <v>0</v>
      </c>
      <c r="I370" s="1">
        <f>SUMIFS(T_All[Confirmed],T_All[ID],T_LastData[[#This Row],[ID_New]])</f>
        <v>0</v>
      </c>
      <c r="J370" s="1">
        <f>SUMIFS(T_All[Recovered],T_All[ID],T_LastData[[#This Row],[ID_New]])</f>
        <v>0</v>
      </c>
    </row>
    <row r="371" spans="1:10" x14ac:dyDescent="0.3">
      <c r="A371" s="1" t="s">
        <v>159</v>
      </c>
      <c r="B371" s="1" t="s">
        <v>429</v>
      </c>
      <c r="C371">
        <v>30.388300000000001</v>
      </c>
      <c r="D371">
        <v>-95.696299999999994</v>
      </c>
      <c r="E371" t="s">
        <v>841</v>
      </c>
      <c r="F371" s="1" t="str">
        <f>Date_Selected</f>
        <v>3/13/20</v>
      </c>
      <c r="G371" s="1" t="str">
        <f>T_LastData[[#This Row],[ID]]&amp;"-"&amp;T_LastData[[#This Row],[Date]]</f>
        <v>US-Montgomery, TX-3/13/20</v>
      </c>
      <c r="H371" s="1">
        <f>SUMIFS(T_All[Deaths],T_All[ID],T_LastData[[#This Row],[ID_New]])</f>
        <v>0</v>
      </c>
      <c r="I371" s="1">
        <f>SUMIFS(T_All[Confirmed],T_All[ID],T_LastData[[#This Row],[ID_New]])</f>
        <v>0</v>
      </c>
      <c r="J371" s="1">
        <f>SUMIFS(T_All[Recovered],T_All[ID],T_LastData[[#This Row],[ID_New]])</f>
        <v>0</v>
      </c>
    </row>
    <row r="372" spans="1:10" x14ac:dyDescent="0.3">
      <c r="A372" s="1" t="s">
        <v>159</v>
      </c>
      <c r="B372" s="1" t="s">
        <v>430</v>
      </c>
      <c r="C372">
        <v>40.572600000000001</v>
      </c>
      <c r="D372">
        <v>-74.492699999999999</v>
      </c>
      <c r="E372" t="s">
        <v>842</v>
      </c>
      <c r="F372" s="1" t="str">
        <f>Date_Selected</f>
        <v>3/13/20</v>
      </c>
      <c r="G372" s="1" t="str">
        <f>T_LastData[[#This Row],[ID]]&amp;"-"&amp;T_LastData[[#This Row],[Date]]</f>
        <v>US-Middlesex, NJ-3/13/20</v>
      </c>
      <c r="H372" s="1">
        <f>SUMIFS(T_All[Deaths],T_All[ID],T_LastData[[#This Row],[ID_New]])</f>
        <v>0</v>
      </c>
      <c r="I372" s="1">
        <f>SUMIFS(T_All[Confirmed],T_All[ID],T_LastData[[#This Row],[ID_New]])</f>
        <v>0</v>
      </c>
      <c r="J372" s="1">
        <f>SUMIFS(T_All[Recovered],T_All[ID],T_LastData[[#This Row],[ID_New]])</f>
        <v>0</v>
      </c>
    </row>
    <row r="373" spans="1:10" x14ac:dyDescent="0.3">
      <c r="A373" s="1" t="s">
        <v>159</v>
      </c>
      <c r="B373" s="1" t="s">
        <v>431</v>
      </c>
      <c r="C373">
        <v>39.58</v>
      </c>
      <c r="D373">
        <v>-105.2663</v>
      </c>
      <c r="E373" t="s">
        <v>843</v>
      </c>
      <c r="F373" s="1" t="str">
        <f>Date_Selected</f>
        <v>3/13/20</v>
      </c>
      <c r="G373" s="1" t="str">
        <f>T_LastData[[#This Row],[ID]]&amp;"-"&amp;T_LastData[[#This Row],[Date]]</f>
        <v>US-Jefferson, CO-3/13/20</v>
      </c>
      <c r="H373" s="1">
        <f>SUMIFS(T_All[Deaths],T_All[ID],T_LastData[[#This Row],[ID_New]])</f>
        <v>0</v>
      </c>
      <c r="I373" s="1">
        <f>SUMIFS(T_All[Confirmed],T_All[ID],T_LastData[[#This Row],[ID_New]])</f>
        <v>0</v>
      </c>
      <c r="J373" s="1">
        <f>SUMIFS(T_All[Recovered],T_All[ID],T_LastData[[#This Row],[ID_New]])</f>
        <v>0</v>
      </c>
    </row>
    <row r="374" spans="1:10" x14ac:dyDescent="0.3">
      <c r="A374" s="1" t="s">
        <v>159</v>
      </c>
      <c r="B374" s="1" t="s">
        <v>432</v>
      </c>
      <c r="C374">
        <v>45.514600000000002</v>
      </c>
      <c r="D374">
        <v>-122.58629999999999</v>
      </c>
      <c r="E374" t="s">
        <v>844</v>
      </c>
      <c r="F374" s="1" t="str">
        <f>Date_Selected</f>
        <v>3/13/20</v>
      </c>
      <c r="G374" s="1" t="str">
        <f>T_LastData[[#This Row],[ID]]&amp;"-"&amp;T_LastData[[#This Row],[Date]]</f>
        <v>US-Multnomah, OR-3/13/20</v>
      </c>
      <c r="H374" s="1">
        <f>SUMIFS(T_All[Deaths],T_All[ID],T_LastData[[#This Row],[ID_New]])</f>
        <v>0</v>
      </c>
      <c r="I374" s="1">
        <f>SUMIFS(T_All[Confirmed],T_All[ID],T_LastData[[#This Row],[ID_New]])</f>
        <v>0</v>
      </c>
      <c r="J374" s="1">
        <f>SUMIFS(T_All[Recovered],T_All[ID],T_LastData[[#This Row],[ID_New]])</f>
        <v>0</v>
      </c>
    </row>
    <row r="375" spans="1:10" x14ac:dyDescent="0.3">
      <c r="A375" s="1" t="s">
        <v>159</v>
      </c>
      <c r="B375" s="1" t="s">
        <v>433</v>
      </c>
      <c r="C375">
        <v>44.926699999999997</v>
      </c>
      <c r="D375">
        <v>-123.4919</v>
      </c>
      <c r="E375" t="s">
        <v>845</v>
      </c>
      <c r="F375" s="1" t="str">
        <f>Date_Selected</f>
        <v>3/13/20</v>
      </c>
      <c r="G375" s="1" t="str">
        <f>T_LastData[[#This Row],[ID]]&amp;"-"&amp;T_LastData[[#This Row],[Date]]</f>
        <v>US-Polk, OR-3/13/20</v>
      </c>
      <c r="H375" s="1">
        <f>SUMIFS(T_All[Deaths],T_All[ID],T_LastData[[#This Row],[ID_New]])</f>
        <v>0</v>
      </c>
      <c r="I375" s="1">
        <f>SUMIFS(T_All[Confirmed],T_All[ID],T_LastData[[#This Row],[ID_New]])</f>
        <v>0</v>
      </c>
      <c r="J375" s="1">
        <f>SUMIFS(T_All[Recovered],T_All[ID],T_LastData[[#This Row],[ID_New]])</f>
        <v>0</v>
      </c>
    </row>
    <row r="376" spans="1:10" x14ac:dyDescent="0.3">
      <c r="A376" s="1" t="s">
        <v>159</v>
      </c>
      <c r="B376" s="1" t="s">
        <v>434</v>
      </c>
      <c r="C376">
        <v>43.832500000000003</v>
      </c>
      <c r="D376">
        <v>-121.2617</v>
      </c>
      <c r="E376" t="s">
        <v>846</v>
      </c>
      <c r="F376" s="1" t="str">
        <f>Date_Selected</f>
        <v>3/13/20</v>
      </c>
      <c r="G376" s="1" t="str">
        <f>T_LastData[[#This Row],[ID]]&amp;"-"&amp;T_LastData[[#This Row],[Date]]</f>
        <v>US-Deschutes, OR-3/13/20</v>
      </c>
      <c r="H376" s="1">
        <f>SUMIFS(T_All[Deaths],T_All[ID],T_LastData[[#This Row],[ID_New]])</f>
        <v>0</v>
      </c>
      <c r="I376" s="1">
        <f>SUMIFS(T_All[Confirmed],T_All[ID],T_LastData[[#This Row],[ID_New]])</f>
        <v>0</v>
      </c>
      <c r="J376" s="1">
        <f>SUMIFS(T_All[Recovered],T_All[ID],T_LastData[[#This Row],[ID_New]])</f>
        <v>0</v>
      </c>
    </row>
    <row r="377" spans="1:10" x14ac:dyDescent="0.3">
      <c r="A377" s="1" t="s">
        <v>159</v>
      </c>
      <c r="B377" s="1" t="s">
        <v>435</v>
      </c>
      <c r="C377">
        <v>42.333399999999997</v>
      </c>
      <c r="D377">
        <v>-88.266800000000003</v>
      </c>
      <c r="E377" t="s">
        <v>847</v>
      </c>
      <c r="F377" s="1" t="str">
        <f>Date_Selected</f>
        <v>3/13/20</v>
      </c>
      <c r="G377" s="1" t="str">
        <f>T_LastData[[#This Row],[ID]]&amp;"-"&amp;T_LastData[[#This Row],[Date]]</f>
        <v>US-McHenry, IL-3/13/20</v>
      </c>
      <c r="H377" s="1">
        <f>SUMIFS(T_All[Deaths],T_All[ID],T_LastData[[#This Row],[ID_New]])</f>
        <v>0</v>
      </c>
      <c r="I377" s="1">
        <f>SUMIFS(T_All[Confirmed],T_All[ID],T_LastData[[#This Row],[ID_New]])</f>
        <v>0</v>
      </c>
      <c r="J377" s="1">
        <f>SUMIFS(T_All[Recovered],T_All[ID],T_LastData[[#This Row],[ID_New]])</f>
        <v>0</v>
      </c>
    </row>
    <row r="378" spans="1:10" x14ac:dyDescent="0.3">
      <c r="A378" s="1" t="s">
        <v>159</v>
      </c>
      <c r="B378" s="1" t="s">
        <v>436</v>
      </c>
      <c r="C378">
        <v>42.368899999999996</v>
      </c>
      <c r="D378">
        <v>-87.827200000000005</v>
      </c>
      <c r="E378" t="s">
        <v>848</v>
      </c>
      <c r="F378" s="1" t="str">
        <f>Date_Selected</f>
        <v>3/13/20</v>
      </c>
      <c r="G378" s="1" t="str">
        <f>T_LastData[[#This Row],[ID]]&amp;"-"&amp;T_LastData[[#This Row],[Date]]</f>
        <v>US-Lake, IL-3/13/20</v>
      </c>
      <c r="H378" s="1">
        <f>SUMIFS(T_All[Deaths],T_All[ID],T_LastData[[#This Row],[ID_New]])</f>
        <v>0</v>
      </c>
      <c r="I378" s="1">
        <f>SUMIFS(T_All[Confirmed],T_All[ID],T_LastData[[#This Row],[ID_New]])</f>
        <v>0</v>
      </c>
      <c r="J378" s="1">
        <f>SUMIFS(T_All[Recovered],T_All[ID],T_LastData[[#This Row],[ID_New]])</f>
        <v>0</v>
      </c>
    </row>
    <row r="379" spans="1:10" x14ac:dyDescent="0.3">
      <c r="A379" s="1" t="s">
        <v>159</v>
      </c>
      <c r="B379" s="1" t="s">
        <v>437</v>
      </c>
      <c r="C379">
        <v>40.410800000000002</v>
      </c>
      <c r="D379">
        <v>-75.247900000000001</v>
      </c>
      <c r="E379" t="s">
        <v>849</v>
      </c>
      <c r="F379" s="1" t="str">
        <f>Date_Selected</f>
        <v>3/13/20</v>
      </c>
      <c r="G379" s="1" t="str">
        <f>T_LastData[[#This Row],[ID]]&amp;"-"&amp;T_LastData[[#This Row],[Date]]</f>
        <v>US-Bucks, PA-3/13/20</v>
      </c>
      <c r="H379" s="1">
        <f>SUMIFS(T_All[Deaths],T_All[ID],T_LastData[[#This Row],[ID_New]])</f>
        <v>0</v>
      </c>
      <c r="I379" s="1">
        <f>SUMIFS(T_All[Confirmed],T_All[ID],T_LastData[[#This Row],[ID_New]])</f>
        <v>0</v>
      </c>
      <c r="J379" s="1">
        <f>SUMIFS(T_All[Recovered],T_All[ID],T_LastData[[#This Row],[ID_New]])</f>
        <v>0</v>
      </c>
    </row>
    <row r="380" spans="1:10" x14ac:dyDescent="0.3">
      <c r="A380" s="1" t="s">
        <v>159</v>
      </c>
      <c r="B380" s="1" t="s">
        <v>438</v>
      </c>
      <c r="C380">
        <v>37.777200000000001</v>
      </c>
      <c r="D380">
        <v>-77.516099999999994</v>
      </c>
      <c r="E380" t="s">
        <v>850</v>
      </c>
      <c r="F380" s="1" t="str">
        <f>Date_Selected</f>
        <v>3/13/20</v>
      </c>
      <c r="G380" s="1" t="str">
        <f>T_LastData[[#This Row],[ID]]&amp;"-"&amp;T_LastData[[#This Row],[Date]]</f>
        <v>US-Hanover, VA-3/13/20</v>
      </c>
      <c r="H380" s="1">
        <f>SUMIFS(T_All[Deaths],T_All[ID],T_LastData[[#This Row],[ID_New]])</f>
        <v>0</v>
      </c>
      <c r="I380" s="1">
        <f>SUMIFS(T_All[Confirmed],T_All[ID],T_LastData[[#This Row],[ID_New]])</f>
        <v>0</v>
      </c>
      <c r="J380" s="1">
        <f>SUMIFS(T_All[Recovered],T_All[ID],T_LastData[[#This Row],[ID_New]])</f>
        <v>0</v>
      </c>
    </row>
    <row r="381" spans="1:10" x14ac:dyDescent="0.3">
      <c r="A381" s="1" t="s">
        <v>159</v>
      </c>
      <c r="B381" s="1" t="s">
        <v>439</v>
      </c>
      <c r="C381">
        <v>34.725299999999997</v>
      </c>
      <c r="D381">
        <v>-80.677099999999996</v>
      </c>
      <c r="E381" t="s">
        <v>851</v>
      </c>
      <c r="F381" s="1" t="str">
        <f>Date_Selected</f>
        <v>3/13/20</v>
      </c>
      <c r="G381" s="1" t="str">
        <f>T_LastData[[#This Row],[ID]]&amp;"-"&amp;T_LastData[[#This Row],[Date]]</f>
        <v>US-Lancaster, SC-3/13/20</v>
      </c>
      <c r="H381" s="1">
        <f>SUMIFS(T_All[Deaths],T_All[ID],T_LastData[[#This Row],[ID_New]])</f>
        <v>0</v>
      </c>
      <c r="I381" s="1">
        <f>SUMIFS(T_All[Confirmed],T_All[ID],T_LastData[[#This Row],[ID_New]])</f>
        <v>0</v>
      </c>
      <c r="J381" s="1">
        <f>SUMIFS(T_All[Recovered],T_All[ID],T_LastData[[#This Row],[ID_New]])</f>
        <v>0</v>
      </c>
    </row>
    <row r="382" spans="1:10" x14ac:dyDescent="0.3">
      <c r="A382" s="1" t="s">
        <v>159</v>
      </c>
      <c r="B382" s="1" t="s">
        <v>440</v>
      </c>
      <c r="C382">
        <v>36.493299999999998</v>
      </c>
      <c r="D382">
        <v>-82.345200000000006</v>
      </c>
      <c r="E382" t="s">
        <v>852</v>
      </c>
      <c r="F382" s="1" t="str">
        <f>Date_Selected</f>
        <v>3/13/20</v>
      </c>
      <c r="G382" s="1" t="str">
        <f>T_LastData[[#This Row],[ID]]&amp;"-"&amp;T_LastData[[#This Row],[Date]]</f>
        <v>US-Sullivan, TN-3/13/20</v>
      </c>
      <c r="H382" s="1">
        <f>SUMIFS(T_All[Deaths],T_All[ID],T_LastData[[#This Row],[ID_New]])</f>
        <v>0</v>
      </c>
      <c r="I382" s="1">
        <f>SUMIFS(T_All[Confirmed],T_All[ID],T_LastData[[#This Row],[ID_New]])</f>
        <v>0</v>
      </c>
      <c r="J382" s="1">
        <f>SUMIFS(T_All[Recovered],T_All[ID],T_LastData[[#This Row],[ID_New]])</f>
        <v>0</v>
      </c>
    </row>
    <row r="383" spans="1:10" x14ac:dyDescent="0.3">
      <c r="A383" s="1" t="s">
        <v>159</v>
      </c>
      <c r="B383" s="1" t="s">
        <v>441</v>
      </c>
      <c r="C383">
        <v>39.463799999999999</v>
      </c>
      <c r="D383">
        <v>-86.134500000000003</v>
      </c>
      <c r="E383" t="s">
        <v>853</v>
      </c>
      <c r="F383" s="1" t="str">
        <f>Date_Selected</f>
        <v>3/13/20</v>
      </c>
      <c r="G383" s="1" t="str">
        <f>T_LastData[[#This Row],[ID]]&amp;"-"&amp;T_LastData[[#This Row],[Date]]</f>
        <v>US-Johnson, IN-3/13/20</v>
      </c>
      <c r="H383" s="1">
        <f>SUMIFS(T_All[Deaths],T_All[ID],T_LastData[[#This Row],[ID_New]])</f>
        <v>0</v>
      </c>
      <c r="I383" s="1">
        <f>SUMIFS(T_All[Confirmed],T_All[ID],T_LastData[[#This Row],[ID_New]])</f>
        <v>0</v>
      </c>
      <c r="J383" s="1">
        <f>SUMIFS(T_All[Recovered],T_All[ID],T_LastData[[#This Row],[ID_New]])</f>
        <v>0</v>
      </c>
    </row>
    <row r="384" spans="1:10" x14ac:dyDescent="0.3">
      <c r="A384" s="1" t="s">
        <v>159</v>
      </c>
      <c r="B384" s="1" t="s">
        <v>442</v>
      </c>
      <c r="C384">
        <v>40.448300000000003</v>
      </c>
      <c r="D384">
        <v>-86.134500000000003</v>
      </c>
      <c r="E384" t="s">
        <v>854</v>
      </c>
      <c r="F384" s="1" t="str">
        <f>Date_Selected</f>
        <v>3/13/20</v>
      </c>
      <c r="G384" s="1" t="str">
        <f>T_LastData[[#This Row],[ID]]&amp;"-"&amp;T_LastData[[#This Row],[Date]]</f>
        <v>US-Howard, IN-3/13/20</v>
      </c>
      <c r="H384" s="1">
        <f>SUMIFS(T_All[Deaths],T_All[ID],T_LastData[[#This Row],[ID_New]])</f>
        <v>0</v>
      </c>
      <c r="I384" s="1">
        <f>SUMIFS(T_All[Confirmed],T_All[ID],T_LastData[[#This Row],[ID_New]])</f>
        <v>0</v>
      </c>
      <c r="J384" s="1">
        <f>SUMIFS(T_All[Recovered],T_All[ID],T_LastData[[#This Row],[ID_New]])</f>
        <v>0</v>
      </c>
    </row>
    <row r="385" spans="1:10" x14ac:dyDescent="0.3">
      <c r="A385" s="1" t="s">
        <v>159</v>
      </c>
      <c r="B385" s="1" t="s">
        <v>443</v>
      </c>
      <c r="C385">
        <v>41.622799999999998</v>
      </c>
      <c r="D385">
        <v>-86.337699999999998</v>
      </c>
      <c r="E385" t="s">
        <v>855</v>
      </c>
      <c r="F385" s="1" t="str">
        <f>Date_Selected</f>
        <v>3/13/20</v>
      </c>
      <c r="G385" s="1" t="str">
        <f>T_LastData[[#This Row],[ID]]&amp;"-"&amp;T_LastData[[#This Row],[Date]]</f>
        <v>US-St. Joseph, IN-3/13/20</v>
      </c>
      <c r="H385" s="1">
        <f>SUMIFS(T_All[Deaths],T_All[ID],T_LastData[[#This Row],[ID_New]])</f>
        <v>0</v>
      </c>
      <c r="I385" s="1">
        <f>SUMIFS(T_All[Confirmed],T_All[ID],T_LastData[[#This Row],[ID_New]])</f>
        <v>0</v>
      </c>
      <c r="J385" s="1">
        <f>SUMIFS(T_All[Recovered],T_All[ID],T_LastData[[#This Row],[ID_New]])</f>
        <v>0</v>
      </c>
    </row>
    <row r="386" spans="1:10" x14ac:dyDescent="0.3">
      <c r="A386" s="1" t="s">
        <v>159</v>
      </c>
      <c r="B386" s="1" t="s">
        <v>444</v>
      </c>
      <c r="C386">
        <v>42.671199999999999</v>
      </c>
      <c r="D386">
        <v>-97.872200000000007</v>
      </c>
      <c r="E386" t="s">
        <v>856</v>
      </c>
      <c r="F386" s="1" t="str">
        <f>Date_Selected</f>
        <v>3/13/20</v>
      </c>
      <c r="G386" s="1" t="str">
        <f>T_LastData[[#This Row],[ID]]&amp;"-"&amp;T_LastData[[#This Row],[Date]]</f>
        <v>US-Knox, NE-3/13/20</v>
      </c>
      <c r="H386" s="1">
        <f>SUMIFS(T_All[Deaths],T_All[ID],T_LastData[[#This Row],[ID_New]])</f>
        <v>0</v>
      </c>
      <c r="I386" s="1">
        <f>SUMIFS(T_All[Confirmed],T_All[ID],T_LastData[[#This Row],[ID_New]])</f>
        <v>0</v>
      </c>
      <c r="J386" s="1">
        <f>SUMIFS(T_All[Recovered],T_All[ID],T_LastData[[#This Row],[ID_New]])</f>
        <v>0</v>
      </c>
    </row>
    <row r="387" spans="1:10" x14ac:dyDescent="0.3">
      <c r="A387" s="1" t="s">
        <v>159</v>
      </c>
      <c r="B387" s="1" t="s">
        <v>445</v>
      </c>
      <c r="C387">
        <v>40.868499999999997</v>
      </c>
      <c r="D387">
        <v>-81.251900000000006</v>
      </c>
      <c r="E387" t="s">
        <v>857</v>
      </c>
      <c r="F387" s="1" t="str">
        <f>Date_Selected</f>
        <v>3/13/20</v>
      </c>
      <c r="G387" s="1" t="str">
        <f>T_LastData[[#This Row],[ID]]&amp;"-"&amp;T_LastData[[#This Row],[Date]]</f>
        <v>US-Stark, OH-3/13/20</v>
      </c>
      <c r="H387" s="1">
        <f>SUMIFS(T_All[Deaths],T_All[ID],T_LastData[[#This Row],[ID_New]])</f>
        <v>0</v>
      </c>
      <c r="I387" s="1">
        <f>SUMIFS(T_All[Confirmed],T_All[ID],T_LastData[[#This Row],[ID_New]])</f>
        <v>0</v>
      </c>
      <c r="J387" s="1">
        <f>SUMIFS(T_All[Recovered],T_All[ID],T_LastData[[#This Row],[ID_New]])</f>
        <v>0</v>
      </c>
    </row>
    <row r="388" spans="1:10" x14ac:dyDescent="0.3">
      <c r="A388" s="1" t="s">
        <v>159</v>
      </c>
      <c r="B388" s="1" t="s">
        <v>446</v>
      </c>
      <c r="C388">
        <v>45.329300000000003</v>
      </c>
      <c r="D388">
        <v>-93.219700000000003</v>
      </c>
      <c r="E388" t="s">
        <v>858</v>
      </c>
      <c r="F388" s="1" t="str">
        <f>Date_Selected</f>
        <v>3/13/20</v>
      </c>
      <c r="G388" s="1" t="str">
        <f>T_LastData[[#This Row],[ID]]&amp;"-"&amp;T_LastData[[#This Row],[Date]]</f>
        <v>US-Anoka, MN-3/13/20</v>
      </c>
      <c r="H388" s="1">
        <f>SUMIFS(T_All[Deaths],T_All[ID],T_LastData[[#This Row],[ID_New]])</f>
        <v>0</v>
      </c>
      <c r="I388" s="1">
        <f>SUMIFS(T_All[Confirmed],T_All[ID],T_LastData[[#This Row],[ID_New]])</f>
        <v>0</v>
      </c>
      <c r="J388" s="1">
        <f>SUMIFS(T_All[Recovered],T_All[ID],T_LastData[[#This Row],[ID_New]])</f>
        <v>0</v>
      </c>
    </row>
    <row r="389" spans="1:10" x14ac:dyDescent="0.3">
      <c r="A389" s="1" t="s">
        <v>159</v>
      </c>
      <c r="B389" s="1" t="s">
        <v>447</v>
      </c>
      <c r="C389">
        <v>43.995199999999997</v>
      </c>
      <c r="D389">
        <v>-92.381399999999999</v>
      </c>
      <c r="E389" t="s">
        <v>859</v>
      </c>
      <c r="F389" s="1" t="str">
        <f>Date_Selected</f>
        <v>3/13/20</v>
      </c>
      <c r="G389" s="1" t="str">
        <f>T_LastData[[#This Row],[ID]]&amp;"-"&amp;T_LastData[[#This Row],[Date]]</f>
        <v>US-Olmsted, MN-3/13/20</v>
      </c>
      <c r="H389" s="1">
        <f>SUMIFS(T_All[Deaths],T_All[ID],T_LastData[[#This Row],[ID_New]])</f>
        <v>0</v>
      </c>
      <c r="I389" s="1">
        <f>SUMIFS(T_All[Confirmed],T_All[ID],T_LastData[[#This Row],[ID_New]])</f>
        <v>0</v>
      </c>
      <c r="J389" s="1">
        <f>SUMIFS(T_All[Recovered],T_All[ID],T_LastData[[#This Row],[ID_New]])</f>
        <v>0</v>
      </c>
    </row>
    <row r="390" spans="1:10" x14ac:dyDescent="0.3">
      <c r="A390" s="1" t="s">
        <v>159</v>
      </c>
      <c r="B390" s="1" t="s">
        <v>448</v>
      </c>
      <c r="C390">
        <v>40.829799999999999</v>
      </c>
      <c r="D390">
        <v>-110.9984</v>
      </c>
      <c r="E390" t="s">
        <v>860</v>
      </c>
      <c r="F390" s="1" t="str">
        <f>Date_Selected</f>
        <v>3/13/20</v>
      </c>
      <c r="G390" s="1" t="str">
        <f>T_LastData[[#This Row],[ID]]&amp;"-"&amp;T_LastData[[#This Row],[Date]]</f>
        <v>US-Summit, UT-3/13/20</v>
      </c>
      <c r="H390" s="1">
        <f>SUMIFS(T_All[Deaths],T_All[ID],T_LastData[[#This Row],[ID_New]])</f>
        <v>0</v>
      </c>
      <c r="I390" s="1">
        <f>SUMIFS(T_All[Confirmed],T_All[ID],T_LastData[[#This Row],[ID_New]])</f>
        <v>0</v>
      </c>
      <c r="J390" s="1">
        <f>SUMIFS(T_All[Recovered],T_All[ID],T_LastData[[#This Row],[ID_New]])</f>
        <v>0</v>
      </c>
    </row>
    <row r="391" spans="1:10" x14ac:dyDescent="0.3">
      <c r="A391" s="1" t="s">
        <v>159</v>
      </c>
      <c r="B391" s="1" t="s">
        <v>449</v>
      </c>
      <c r="C391">
        <v>41.256</v>
      </c>
      <c r="D391">
        <v>-73.370900000000006</v>
      </c>
      <c r="E391" t="s">
        <v>861</v>
      </c>
      <c r="F391" s="1" t="str">
        <f>Date_Selected</f>
        <v>3/13/20</v>
      </c>
      <c r="G391" s="1" t="str">
        <f>T_LastData[[#This Row],[ID]]&amp;"-"&amp;T_LastData[[#This Row],[Date]]</f>
        <v>US-Fairfield, CT-3/13/20</v>
      </c>
      <c r="H391" s="1">
        <f>SUMIFS(T_All[Deaths],T_All[ID],T_LastData[[#This Row],[ID_New]])</f>
        <v>0</v>
      </c>
      <c r="I391" s="1">
        <f>SUMIFS(T_All[Confirmed],T_All[ID],T_LastData[[#This Row],[ID_New]])</f>
        <v>0</v>
      </c>
      <c r="J391" s="1">
        <f>SUMIFS(T_All[Recovered],T_All[ID],T_LastData[[#This Row],[ID_New]])</f>
        <v>0</v>
      </c>
    </row>
    <row r="392" spans="1:10" x14ac:dyDescent="0.3">
      <c r="A392" s="1" t="s">
        <v>159</v>
      </c>
      <c r="B392" s="1" t="s">
        <v>450</v>
      </c>
      <c r="C392">
        <v>41.7866</v>
      </c>
      <c r="D392">
        <v>-73.276499999999999</v>
      </c>
      <c r="E392" t="s">
        <v>862</v>
      </c>
      <c r="F392" s="1" t="str">
        <f>Date_Selected</f>
        <v>3/13/20</v>
      </c>
      <c r="G392" s="1" t="str">
        <f>T_LastData[[#This Row],[ID]]&amp;"-"&amp;T_LastData[[#This Row],[Date]]</f>
        <v>US-Litchfield, CT-3/13/20</v>
      </c>
      <c r="H392" s="1">
        <f>SUMIFS(T_All[Deaths],T_All[ID],T_LastData[[#This Row],[ID_New]])</f>
        <v>0</v>
      </c>
      <c r="I392" s="1">
        <f>SUMIFS(T_All[Confirmed],T_All[ID],T_LastData[[#This Row],[ID_New]])</f>
        <v>0</v>
      </c>
      <c r="J392" s="1">
        <f>SUMIFS(T_All[Recovered],T_All[ID],T_LastData[[#This Row],[ID_New]])</f>
        <v>0</v>
      </c>
    </row>
    <row r="393" spans="1:10" x14ac:dyDescent="0.3">
      <c r="A393" s="1" t="s">
        <v>159</v>
      </c>
      <c r="B393" s="1" t="s">
        <v>451</v>
      </c>
      <c r="C393">
        <v>29.9511</v>
      </c>
      <c r="D393">
        <v>-90.0715</v>
      </c>
      <c r="E393" t="s">
        <v>863</v>
      </c>
      <c r="F393" s="1" t="str">
        <f>Date_Selected</f>
        <v>3/13/20</v>
      </c>
      <c r="G393" s="1" t="str">
        <f>T_LastData[[#This Row],[ID]]&amp;"-"&amp;T_LastData[[#This Row],[Date]]</f>
        <v>US-Orleans, LA-3/13/20</v>
      </c>
      <c r="H393" s="1">
        <f>SUMIFS(T_All[Deaths],T_All[ID],T_LastData[[#This Row],[ID_New]])</f>
        <v>0</v>
      </c>
      <c r="I393" s="1">
        <f>SUMIFS(T_All[Confirmed],T_All[ID],T_LastData[[#This Row],[ID_New]])</f>
        <v>0</v>
      </c>
      <c r="J393" s="1">
        <f>SUMIFS(T_All[Recovered],T_All[ID],T_LastData[[#This Row],[ID_New]])</f>
        <v>0</v>
      </c>
    </row>
    <row r="394" spans="1:10" x14ac:dyDescent="0.3">
      <c r="A394" s="1" t="s">
        <v>159</v>
      </c>
      <c r="B394" s="1" t="s">
        <v>452</v>
      </c>
      <c r="C394">
        <v>43.890099999999997</v>
      </c>
      <c r="D394">
        <v>-102.2548</v>
      </c>
      <c r="E394" t="s">
        <v>864</v>
      </c>
      <c r="F394" s="1" t="str">
        <f>Date_Selected</f>
        <v>3/13/20</v>
      </c>
      <c r="G394" s="1" t="str">
        <f>T_LastData[[#This Row],[ID]]&amp;"-"&amp;T_LastData[[#This Row],[Date]]</f>
        <v>US-Pennington, SD-3/13/20</v>
      </c>
      <c r="H394" s="1">
        <f>SUMIFS(T_All[Deaths],T_All[ID],T_LastData[[#This Row],[ID_New]])</f>
        <v>0</v>
      </c>
      <c r="I394" s="1">
        <f>SUMIFS(T_All[Confirmed],T_All[ID],T_LastData[[#This Row],[ID_New]])</f>
        <v>0</v>
      </c>
      <c r="J394" s="1">
        <f>SUMIFS(T_All[Recovered],T_All[ID],T_LastData[[#This Row],[ID_New]])</f>
        <v>0</v>
      </c>
    </row>
    <row r="395" spans="1:10" x14ac:dyDescent="0.3">
      <c r="A395" s="1" t="s">
        <v>159</v>
      </c>
      <c r="B395" s="1" t="s">
        <v>453</v>
      </c>
      <c r="C395">
        <v>44.479700000000001</v>
      </c>
      <c r="D395">
        <v>-98.221299999999999</v>
      </c>
      <c r="E395" t="s">
        <v>865</v>
      </c>
      <c r="F395" s="1" t="str">
        <f>Date_Selected</f>
        <v>3/13/20</v>
      </c>
      <c r="G395" s="1" t="str">
        <f>T_LastData[[#This Row],[ID]]&amp;"-"&amp;T_LastData[[#This Row],[Date]]</f>
        <v>US-Beadle, SD-3/13/20</v>
      </c>
      <c r="H395" s="1">
        <f>SUMIFS(T_All[Deaths],T_All[ID],T_LastData[[#This Row],[ID_New]])</f>
        <v>0</v>
      </c>
      <c r="I395" s="1">
        <f>SUMIFS(T_All[Confirmed],T_All[ID],T_LastData[[#This Row],[ID_New]])</f>
        <v>0</v>
      </c>
      <c r="J395" s="1">
        <f>SUMIFS(T_All[Recovered],T_All[ID],T_LastData[[#This Row],[ID_New]])</f>
        <v>0</v>
      </c>
    </row>
    <row r="396" spans="1:10" x14ac:dyDescent="0.3">
      <c r="A396" s="1" t="s">
        <v>159</v>
      </c>
      <c r="B396" s="1" t="s">
        <v>454</v>
      </c>
      <c r="C396">
        <v>43.098500000000001</v>
      </c>
      <c r="D396">
        <v>-98.396500000000003</v>
      </c>
      <c r="E396" t="s">
        <v>866</v>
      </c>
      <c r="F396" s="1" t="str">
        <f>Date_Selected</f>
        <v>3/13/20</v>
      </c>
      <c r="G396" s="1" t="str">
        <f>T_LastData[[#This Row],[ID]]&amp;"-"&amp;T_LastData[[#This Row],[Date]]</f>
        <v>US-Charles Mix, SD-3/13/20</v>
      </c>
      <c r="H396" s="1">
        <f>SUMIFS(T_All[Deaths],T_All[ID],T_LastData[[#This Row],[ID_New]])</f>
        <v>0</v>
      </c>
      <c r="I396" s="1">
        <f>SUMIFS(T_All[Confirmed],T_All[ID],T_LastData[[#This Row],[ID_New]])</f>
        <v>0</v>
      </c>
      <c r="J396" s="1">
        <f>SUMIFS(T_All[Recovered],T_All[ID],T_LastData[[#This Row],[ID_New]])</f>
        <v>0</v>
      </c>
    </row>
    <row r="397" spans="1:10" x14ac:dyDescent="0.3">
      <c r="A397" s="1" t="s">
        <v>159</v>
      </c>
      <c r="B397" s="1" t="s">
        <v>455</v>
      </c>
      <c r="C397">
        <v>43.724200000000003</v>
      </c>
      <c r="D397">
        <v>-98.221299999999999</v>
      </c>
      <c r="E397" t="s">
        <v>867</v>
      </c>
      <c r="F397" s="1" t="str">
        <f>Date_Selected</f>
        <v>3/13/20</v>
      </c>
      <c r="G397" s="1" t="str">
        <f>T_LastData[[#This Row],[ID]]&amp;"-"&amp;T_LastData[[#This Row],[Date]]</f>
        <v>US-Davison, SD-3/13/20</v>
      </c>
      <c r="H397" s="1">
        <f>SUMIFS(T_All[Deaths],T_All[ID],T_LastData[[#This Row],[ID_New]])</f>
        <v>0</v>
      </c>
      <c r="I397" s="1">
        <f>SUMIFS(T_All[Confirmed],T_All[ID],T_LastData[[#This Row],[ID_New]])</f>
        <v>0</v>
      </c>
      <c r="J397" s="1">
        <f>SUMIFS(T_All[Recovered],T_All[ID],T_LastData[[#This Row],[ID_New]])</f>
        <v>0</v>
      </c>
    </row>
    <row r="398" spans="1:10" x14ac:dyDescent="0.3">
      <c r="A398" s="1" t="s">
        <v>159</v>
      </c>
      <c r="B398" s="1" t="s">
        <v>456</v>
      </c>
      <c r="C398">
        <v>43.663200000000003</v>
      </c>
      <c r="D398">
        <v>-96.835099999999997</v>
      </c>
      <c r="E398" t="s">
        <v>868</v>
      </c>
      <c r="F398" s="1" t="str">
        <f>Date_Selected</f>
        <v>3/13/20</v>
      </c>
      <c r="G398" s="1" t="str">
        <f>T_LastData[[#This Row],[ID]]&amp;"-"&amp;T_LastData[[#This Row],[Date]]</f>
        <v>US-Minnehaha, SD-3/13/20</v>
      </c>
      <c r="H398" s="1">
        <f>SUMIFS(T_All[Deaths],T_All[ID],T_LastData[[#This Row],[ID_New]])</f>
        <v>0</v>
      </c>
      <c r="I398" s="1">
        <f>SUMIFS(T_All[Confirmed],T_All[ID],T_LastData[[#This Row],[ID_New]])</f>
        <v>0</v>
      </c>
      <c r="J398" s="1">
        <f>SUMIFS(T_All[Recovered],T_All[ID],T_LastData[[#This Row],[ID_New]])</f>
        <v>0</v>
      </c>
    </row>
    <row r="399" spans="1:10" x14ac:dyDescent="0.3">
      <c r="A399" s="1" t="s">
        <v>159</v>
      </c>
      <c r="B399" s="1" t="s">
        <v>457</v>
      </c>
      <c r="C399">
        <v>42.981499999999997</v>
      </c>
      <c r="D399">
        <v>-97.872200000000007</v>
      </c>
      <c r="E399" t="s">
        <v>869</v>
      </c>
      <c r="F399" s="1" t="str">
        <f>Date_Selected</f>
        <v>3/13/20</v>
      </c>
      <c r="G399" s="1" t="str">
        <f>T_LastData[[#This Row],[ID]]&amp;"-"&amp;T_LastData[[#This Row],[Date]]</f>
        <v>US-Bon Homme, SD-3/13/20</v>
      </c>
      <c r="H399" s="1">
        <f>SUMIFS(T_All[Deaths],T_All[ID],T_LastData[[#This Row],[ID_New]])</f>
        <v>0</v>
      </c>
      <c r="I399" s="1">
        <f>SUMIFS(T_All[Confirmed],T_All[ID],T_LastData[[#This Row],[ID_New]])</f>
        <v>0</v>
      </c>
      <c r="J399" s="1">
        <f>SUMIFS(T_All[Recovered],T_All[ID],T_LastData[[#This Row],[ID_New]])</f>
        <v>0</v>
      </c>
    </row>
    <row r="400" spans="1:10" x14ac:dyDescent="0.3">
      <c r="A400" s="1" t="s">
        <v>159</v>
      </c>
      <c r="B400" s="1" t="s">
        <v>458</v>
      </c>
      <c r="C400">
        <v>33.883699999999997</v>
      </c>
      <c r="D400">
        <v>-106.7235</v>
      </c>
      <c r="E400" t="s">
        <v>870</v>
      </c>
      <c r="F400" s="1" t="str">
        <f>Date_Selected</f>
        <v>3/13/20</v>
      </c>
      <c r="G400" s="1" t="str">
        <f>T_LastData[[#This Row],[ID]]&amp;"-"&amp;T_LastData[[#This Row],[Date]]</f>
        <v>US-Socorro, NM-3/13/20</v>
      </c>
      <c r="H400" s="1">
        <f>SUMIFS(T_All[Deaths],T_All[ID],T_LastData[[#This Row],[ID_New]])</f>
        <v>0</v>
      </c>
      <c r="I400" s="1">
        <f>SUMIFS(T_All[Confirmed],T_All[ID],T_LastData[[#This Row],[ID_New]])</f>
        <v>0</v>
      </c>
      <c r="J400" s="1">
        <f>SUMIFS(T_All[Recovered],T_All[ID],T_LastData[[#This Row],[ID_New]])</f>
        <v>0</v>
      </c>
    </row>
    <row r="401" spans="1:10" x14ac:dyDescent="0.3">
      <c r="A401" s="1" t="s">
        <v>159</v>
      </c>
      <c r="B401" s="1" t="s">
        <v>459</v>
      </c>
      <c r="C401">
        <v>35.017800000000001</v>
      </c>
      <c r="D401">
        <v>-106.62909999999999</v>
      </c>
      <c r="E401" t="s">
        <v>871</v>
      </c>
      <c r="F401" s="1" t="str">
        <f>Date_Selected</f>
        <v>3/13/20</v>
      </c>
      <c r="G401" s="1" t="str">
        <f>T_LastData[[#This Row],[ID]]&amp;"-"&amp;T_LastData[[#This Row],[Date]]</f>
        <v>US-Bernalillo, NM-3/13/20</v>
      </c>
      <c r="H401" s="1">
        <f>SUMIFS(T_All[Deaths],T_All[ID],T_LastData[[#This Row],[ID_New]])</f>
        <v>0</v>
      </c>
      <c r="I401" s="1">
        <f>SUMIFS(T_All[Confirmed],T_All[ID],T_LastData[[#This Row],[ID_New]])</f>
        <v>0</v>
      </c>
      <c r="J401" s="1">
        <f>SUMIFS(T_All[Recovered],T_All[ID],T_LastData[[#This Row],[ID_New]])</f>
        <v>0</v>
      </c>
    </row>
    <row r="402" spans="1:10" x14ac:dyDescent="0.3">
      <c r="A402" s="1" t="s">
        <v>159</v>
      </c>
      <c r="B402" s="1" t="s">
        <v>460</v>
      </c>
      <c r="C402">
        <v>42.592199999999998</v>
      </c>
      <c r="D402">
        <v>-83.336200000000005</v>
      </c>
      <c r="E402" t="s">
        <v>872</v>
      </c>
      <c r="F402" s="1" t="str">
        <f>Date_Selected</f>
        <v>3/13/20</v>
      </c>
      <c r="G402" s="1" t="str">
        <f>T_LastData[[#This Row],[ID]]&amp;"-"&amp;T_LastData[[#This Row],[Date]]</f>
        <v>US-Oakland, MI-3/13/20</v>
      </c>
      <c r="H402" s="1">
        <f>SUMIFS(T_All[Deaths],T_All[ID],T_LastData[[#This Row],[ID_New]])</f>
        <v>0</v>
      </c>
      <c r="I402" s="1">
        <f>SUMIFS(T_All[Confirmed],T_All[ID],T_LastData[[#This Row],[ID_New]])</f>
        <v>0</v>
      </c>
      <c r="J402" s="1">
        <f>SUMIFS(T_All[Recovered],T_All[ID],T_LastData[[#This Row],[ID_New]])</f>
        <v>0</v>
      </c>
    </row>
    <row r="403" spans="1:10" x14ac:dyDescent="0.3">
      <c r="A403" s="1" t="s">
        <v>159</v>
      </c>
      <c r="B403" s="1" t="s">
        <v>461</v>
      </c>
      <c r="C403">
        <v>42.2791</v>
      </c>
      <c r="D403">
        <v>-83.336200000000005</v>
      </c>
      <c r="E403" t="s">
        <v>873</v>
      </c>
      <c r="F403" s="1" t="str">
        <f>Date_Selected</f>
        <v>3/13/20</v>
      </c>
      <c r="G403" s="1" t="str">
        <f>T_LastData[[#This Row],[ID]]&amp;"-"&amp;T_LastData[[#This Row],[Date]]</f>
        <v>US-Wayne, MI-3/13/20</v>
      </c>
      <c r="H403" s="1">
        <f>SUMIFS(T_All[Deaths],T_All[ID],T_LastData[[#This Row],[ID_New]])</f>
        <v>0</v>
      </c>
      <c r="I403" s="1">
        <f>SUMIFS(T_All[Confirmed],T_All[ID],T_LastData[[#This Row],[ID_New]])</f>
        <v>0</v>
      </c>
      <c r="J403" s="1">
        <f>SUMIFS(T_All[Recovered],T_All[ID],T_LastData[[#This Row],[ID_New]])</f>
        <v>0</v>
      </c>
    </row>
    <row r="404" spans="1:10" x14ac:dyDescent="0.3">
      <c r="A404" s="1" t="s">
        <v>159</v>
      </c>
      <c r="B404" s="1" t="s">
        <v>462</v>
      </c>
      <c r="C404">
        <v>39.539299999999997</v>
      </c>
      <c r="D404">
        <v>-75.667400000000001</v>
      </c>
      <c r="E404" t="s">
        <v>874</v>
      </c>
      <c r="F404" s="1" t="str">
        <f>Date_Selected</f>
        <v>3/13/20</v>
      </c>
      <c r="G404" s="1" t="str">
        <f>T_LastData[[#This Row],[ID]]&amp;"-"&amp;T_LastData[[#This Row],[Date]]</f>
        <v>US-New Castle, DE-3/13/20</v>
      </c>
      <c r="H404" s="1">
        <f>SUMIFS(T_All[Deaths],T_All[ID],T_LastData[[#This Row],[ID_New]])</f>
        <v>0</v>
      </c>
      <c r="I404" s="1">
        <f>SUMIFS(T_All[Confirmed],T_All[ID],T_LastData[[#This Row],[ID_New]])</f>
        <v>0</v>
      </c>
      <c r="J404" s="1">
        <f>SUMIFS(T_All[Recovered],T_All[ID],T_LastData[[#This Row],[ID_New]])</f>
        <v>0</v>
      </c>
    </row>
    <row r="405" spans="1:10" x14ac:dyDescent="0.3">
      <c r="A405" s="1" t="s">
        <v>463</v>
      </c>
      <c r="B405" s="1" t="s">
        <v>55</v>
      </c>
      <c r="C405">
        <v>22</v>
      </c>
      <c r="D405">
        <v>-80</v>
      </c>
      <c r="E405" t="s">
        <v>875</v>
      </c>
      <c r="F405" s="1" t="str">
        <f>Date_Selected</f>
        <v>3/13/20</v>
      </c>
      <c r="G405" s="1" t="str">
        <f>T_LastData[[#This Row],[ID]]&amp;"-"&amp;T_LastData[[#This Row],[Date]]</f>
        <v>Cuba--3/13/20</v>
      </c>
      <c r="H405" s="1">
        <f>SUMIFS(T_All[Deaths],T_All[ID],T_LastData[[#This Row],[ID_New]])</f>
        <v>0</v>
      </c>
      <c r="I405" s="1">
        <f>SUMIFS(T_All[Confirmed],T_All[ID],T_LastData[[#This Row],[ID_New]])</f>
        <v>4</v>
      </c>
      <c r="J405" s="1">
        <f>SUMIFS(T_All[Recovered],T_All[ID],T_LastData[[#This Row],[ID_New]])</f>
        <v>0</v>
      </c>
    </row>
    <row r="406" spans="1:10" x14ac:dyDescent="0.3">
      <c r="A406" s="1" t="s">
        <v>464</v>
      </c>
      <c r="B406" s="1" t="s">
        <v>55</v>
      </c>
      <c r="C406">
        <v>5</v>
      </c>
      <c r="D406">
        <v>-58.75</v>
      </c>
      <c r="E406" t="s">
        <v>876</v>
      </c>
      <c r="F406" s="1" t="str">
        <f>Date_Selected</f>
        <v>3/13/20</v>
      </c>
      <c r="G406" s="1" t="str">
        <f>T_LastData[[#This Row],[ID]]&amp;"-"&amp;T_LastData[[#This Row],[Date]]</f>
        <v>Guyana--3/13/20</v>
      </c>
      <c r="H406" s="1">
        <f>SUMIFS(T_All[Deaths],T_All[ID],T_LastData[[#This Row],[ID_New]])</f>
        <v>1</v>
      </c>
      <c r="I406" s="1">
        <f>SUMIFS(T_All[Confirmed],T_All[ID],T_LastData[[#This Row],[ID_New]])</f>
        <v>1</v>
      </c>
      <c r="J406" s="1">
        <f>SUMIFS(T_All[Recovered],T_All[ID],T_LastData[[#This Row],[ID_New]])</f>
        <v>0</v>
      </c>
    </row>
    <row r="407" spans="1:10" x14ac:dyDescent="0.3">
      <c r="A407" s="1" t="s">
        <v>64</v>
      </c>
      <c r="B407" s="1" t="s">
        <v>21954</v>
      </c>
      <c r="C407">
        <v>-35.473500000000001</v>
      </c>
      <c r="D407">
        <v>149.01240000000001</v>
      </c>
      <c r="E407" t="s">
        <v>21968</v>
      </c>
      <c r="F407" s="1" t="str">
        <f>Date_Selected</f>
        <v>3/13/20</v>
      </c>
      <c r="G407" s="1" t="str">
        <f>T_LastData[[#This Row],[ID]]&amp;"-"&amp;T_LastData[[#This Row],[Date]]</f>
        <v>Australia-Australian Capital Territory-3/13/20</v>
      </c>
      <c r="H407" s="1">
        <f>SUMIFS(T_All[Deaths],T_All[ID],T_LastData[[#This Row],[ID_New]])</f>
        <v>0</v>
      </c>
      <c r="I407" s="1">
        <f>SUMIFS(T_All[Confirmed],T_All[ID],T_LastData[[#This Row],[ID_New]])</f>
        <v>1</v>
      </c>
      <c r="J407" s="1">
        <f>SUMIFS(T_All[Recovered],T_All[ID],T_LastData[[#This Row],[ID_New]])</f>
        <v>0</v>
      </c>
    </row>
    <row r="408" spans="1:10" x14ac:dyDescent="0.3">
      <c r="A408" s="1" t="s">
        <v>231</v>
      </c>
      <c r="B408" s="1" t="s">
        <v>231</v>
      </c>
      <c r="C408">
        <v>55.378100000000003</v>
      </c>
      <c r="D408">
        <v>-3.4359999999999999</v>
      </c>
      <c r="E408" t="s">
        <v>21969</v>
      </c>
      <c r="F408" s="1" t="str">
        <f>Date_Selected</f>
        <v>3/13/20</v>
      </c>
      <c r="G408" s="1" t="str">
        <f>T_LastData[[#This Row],[ID]]&amp;"-"&amp;T_LastData[[#This Row],[Date]]</f>
        <v>United Kingdom-United Kingdom-3/13/20</v>
      </c>
      <c r="H408" s="1">
        <f>SUMIFS(T_All[Deaths],T_All[ID],T_LastData[[#This Row],[ID_New]])</f>
        <v>8</v>
      </c>
      <c r="I408" s="1">
        <f>SUMIFS(T_All[Confirmed],T_All[ID],T_LastData[[#This Row],[ID_New]])</f>
        <v>798</v>
      </c>
      <c r="J408" s="1">
        <f>SUMIFS(T_All[Recovered],T_All[ID],T_LastData[[#This Row],[ID_New]])</f>
        <v>18</v>
      </c>
    </row>
    <row r="409" spans="1:10" x14ac:dyDescent="0.3">
      <c r="A409" s="1" t="s">
        <v>21965</v>
      </c>
      <c r="B409" s="1" t="s">
        <v>55</v>
      </c>
      <c r="C409">
        <v>48.019599999999997</v>
      </c>
      <c r="D409">
        <v>66.923699999999997</v>
      </c>
      <c r="E409" t="s">
        <v>21970</v>
      </c>
      <c r="F409" s="1" t="str">
        <f>Date_Selected</f>
        <v>3/13/20</v>
      </c>
      <c r="G409" s="1" t="str">
        <f>T_LastData[[#This Row],[ID]]&amp;"-"&amp;T_LastData[[#This Row],[Date]]</f>
        <v>Kazakhstan--3/13/20</v>
      </c>
      <c r="H409" s="1">
        <f>SUMIFS(T_All[Deaths],T_All[ID],T_LastData[[#This Row],[ID_New]])</f>
        <v>0</v>
      </c>
      <c r="I409" s="1">
        <f>SUMIFS(T_All[Confirmed],T_All[ID],T_LastData[[#This Row],[ID_New]])</f>
        <v>4</v>
      </c>
      <c r="J409" s="1">
        <f>SUMIFS(T_All[Recovered],T_All[ID],T_LastData[[#This Row],[ID_New]])</f>
        <v>0</v>
      </c>
    </row>
    <row r="410" spans="1:10" x14ac:dyDescent="0.3">
      <c r="A410" s="1" t="s">
        <v>218</v>
      </c>
      <c r="B410" s="1" t="s">
        <v>21957</v>
      </c>
      <c r="C410">
        <v>-17.6797</v>
      </c>
      <c r="D410">
        <v>149.4068</v>
      </c>
      <c r="E410" t="s">
        <v>21971</v>
      </c>
      <c r="F410" s="1" t="str">
        <f>Date_Selected</f>
        <v>3/13/20</v>
      </c>
      <c r="G410" s="1" t="str">
        <f>T_LastData[[#This Row],[ID]]&amp;"-"&amp;T_LastData[[#This Row],[Date]]</f>
        <v>France-French Polynesia-3/13/20</v>
      </c>
      <c r="H410" s="1">
        <f>SUMIFS(T_All[Deaths],T_All[ID],T_LastData[[#This Row],[ID_New]])</f>
        <v>0</v>
      </c>
      <c r="I410" s="1">
        <f>SUMIFS(T_All[Confirmed],T_All[ID],T_LastData[[#This Row],[ID_New]])</f>
        <v>3</v>
      </c>
      <c r="J410" s="1">
        <f>SUMIFS(T_All[Recovered],T_All[ID],T_LastData[[#This Row],[ID_New]])</f>
        <v>0</v>
      </c>
    </row>
    <row r="411" spans="1:10" x14ac:dyDescent="0.3">
      <c r="A411" s="1" t="s">
        <v>21961</v>
      </c>
      <c r="B411" s="1" t="s">
        <v>55</v>
      </c>
      <c r="C411">
        <v>19.313300000000002</v>
      </c>
      <c r="D411">
        <v>-81.254599999999996</v>
      </c>
      <c r="E411" t="s">
        <v>21972</v>
      </c>
      <c r="F411" s="1" t="str">
        <f>Date_Selected</f>
        <v>3/13/20</v>
      </c>
      <c r="G411" s="1" t="str">
        <f>T_LastData[[#This Row],[ID]]&amp;"-"&amp;T_LastData[[#This Row],[Date]]</f>
        <v>Cayman Islands--3/13/20</v>
      </c>
      <c r="H411" s="1">
        <f>SUMIFS(T_All[Deaths],T_All[ID],T_LastData[[#This Row],[ID_New]])</f>
        <v>0</v>
      </c>
      <c r="I411" s="1">
        <f>SUMIFS(T_All[Confirmed],T_All[ID],T_LastData[[#This Row],[ID_New]])</f>
        <v>1</v>
      </c>
      <c r="J411" s="1">
        <f>SUMIFS(T_All[Recovered],T_All[ID],T_LastData[[#This Row],[ID_New]])</f>
        <v>0</v>
      </c>
    </row>
    <row r="412" spans="1:10" x14ac:dyDescent="0.3">
      <c r="A412" s="1" t="s">
        <v>21963</v>
      </c>
      <c r="B412" s="1" t="s">
        <v>55</v>
      </c>
      <c r="C412">
        <v>16.265000000000001</v>
      </c>
      <c r="D412">
        <v>-61.551000000000002</v>
      </c>
      <c r="E412" t="s">
        <v>21973</v>
      </c>
      <c r="F412" s="1" t="str">
        <f>Date_Selected</f>
        <v>3/13/20</v>
      </c>
      <c r="G412" s="1" t="str">
        <f>T_LastData[[#This Row],[ID]]&amp;"-"&amp;T_LastData[[#This Row],[Date]]</f>
        <v>Guadeloupe--3/13/20</v>
      </c>
      <c r="H412" s="1">
        <f>SUMIFS(T_All[Deaths],T_All[ID],T_LastData[[#This Row],[ID_New]])</f>
        <v>0</v>
      </c>
      <c r="I412" s="1">
        <f>SUMIFS(T_All[Confirmed],T_All[ID],T_LastData[[#This Row],[ID_New]])</f>
        <v>1</v>
      </c>
      <c r="J412" s="1">
        <f>SUMIFS(T_All[Recovered],T_All[ID],T_LastData[[#This Row],[ID_New]])</f>
        <v>0</v>
      </c>
    </row>
    <row r="413" spans="1:10" x14ac:dyDescent="0.3">
      <c r="A413" s="1" t="s">
        <v>62</v>
      </c>
      <c r="B413" s="1" t="s">
        <v>21955</v>
      </c>
      <c r="C413">
        <v>53.760899999999999</v>
      </c>
      <c r="D413">
        <v>-98.813900000000004</v>
      </c>
      <c r="E413" t="s">
        <v>21974</v>
      </c>
      <c r="F413" s="1" t="str">
        <f>Date_Selected</f>
        <v>3/13/20</v>
      </c>
      <c r="G413" s="1" t="str">
        <f>T_LastData[[#This Row],[ID]]&amp;"-"&amp;T_LastData[[#This Row],[Date]]</f>
        <v>Canada-Manitoba-3/13/20</v>
      </c>
      <c r="H413" s="1">
        <f>SUMIFS(T_All[Deaths],T_All[ID],T_LastData[[#This Row],[ID_New]])</f>
        <v>0</v>
      </c>
      <c r="I413" s="1">
        <f>SUMIFS(T_All[Confirmed],T_All[ID],T_LastData[[#This Row],[ID_New]])</f>
        <v>4</v>
      </c>
      <c r="J413" s="1">
        <f>SUMIFS(T_All[Recovered],T_All[ID],T_LastData[[#This Row],[ID_New]])</f>
        <v>0</v>
      </c>
    </row>
    <row r="414" spans="1:10" x14ac:dyDescent="0.3">
      <c r="A414" s="1" t="s">
        <v>62</v>
      </c>
      <c r="B414" s="1" t="s">
        <v>21956</v>
      </c>
      <c r="C414">
        <v>52.939900000000002</v>
      </c>
      <c r="D414">
        <v>-106.4509</v>
      </c>
      <c r="E414" t="s">
        <v>21975</v>
      </c>
      <c r="F414" s="1" t="str">
        <f>Date_Selected</f>
        <v>3/13/20</v>
      </c>
      <c r="G414" s="1" t="str">
        <f>T_LastData[[#This Row],[ID]]&amp;"-"&amp;T_LastData[[#This Row],[Date]]</f>
        <v>Canada-Saskatchewan-3/13/20</v>
      </c>
      <c r="H414" s="1">
        <f>SUMIFS(T_All[Deaths],T_All[ID],T_LastData[[#This Row],[ID_New]])</f>
        <v>0</v>
      </c>
      <c r="I414" s="1">
        <f>SUMIFS(T_All[Confirmed],T_All[ID],T_LastData[[#This Row],[ID_New]])</f>
        <v>2</v>
      </c>
      <c r="J414" s="1">
        <f>SUMIFS(T_All[Recovered],T_All[ID],T_LastData[[#This Row],[ID_New]])</f>
        <v>0</v>
      </c>
    </row>
    <row r="415" spans="1:10" x14ac:dyDescent="0.3">
      <c r="A415" s="1" t="s">
        <v>21962</v>
      </c>
      <c r="B415" s="1" t="s">
        <v>55</v>
      </c>
      <c r="C415">
        <v>9.1449999999999996</v>
      </c>
      <c r="D415">
        <v>40.489699999999999</v>
      </c>
      <c r="E415" t="s">
        <v>21976</v>
      </c>
      <c r="F415" s="1" t="str">
        <f>Date_Selected</f>
        <v>3/13/20</v>
      </c>
      <c r="G415" s="1" t="str">
        <f>T_LastData[[#This Row],[ID]]&amp;"-"&amp;T_LastData[[#This Row],[Date]]</f>
        <v>Ethiopia--3/13/20</v>
      </c>
      <c r="H415" s="1">
        <f>SUMIFS(T_All[Deaths],T_All[ID],T_LastData[[#This Row],[ID_New]])</f>
        <v>0</v>
      </c>
      <c r="I415" s="1">
        <f>SUMIFS(T_All[Confirmed],T_All[ID],T_LastData[[#This Row],[ID_New]])</f>
        <v>1</v>
      </c>
      <c r="J415" s="1">
        <f>SUMIFS(T_All[Recovered],T_All[ID],T_LastData[[#This Row],[ID_New]])</f>
        <v>0</v>
      </c>
    </row>
    <row r="416" spans="1:10" x14ac:dyDescent="0.3">
      <c r="A416" s="1" t="s">
        <v>21967</v>
      </c>
      <c r="B416" s="1" t="s">
        <v>55</v>
      </c>
      <c r="C416">
        <v>12.8628</v>
      </c>
      <c r="D416">
        <v>30.217600000000001</v>
      </c>
      <c r="E416" t="s">
        <v>21977</v>
      </c>
      <c r="F416" s="1" t="str">
        <f>Date_Selected</f>
        <v>3/13/20</v>
      </c>
      <c r="G416" s="1" t="str">
        <f>T_LastData[[#This Row],[ID]]&amp;"-"&amp;T_LastData[[#This Row],[Date]]</f>
        <v>Sudan--3/13/20</v>
      </c>
      <c r="H416" s="1">
        <f>SUMIFS(T_All[Deaths],T_All[ID],T_LastData[[#This Row],[ID_New]])</f>
        <v>1</v>
      </c>
      <c r="I416" s="1">
        <f>SUMIFS(T_All[Confirmed],T_All[ID],T_LastData[[#This Row],[ID_New]])</f>
        <v>1</v>
      </c>
      <c r="J416" s="1">
        <f>SUMIFS(T_All[Recovered],T_All[ID],T_LastData[[#This Row],[ID_New]])</f>
        <v>0</v>
      </c>
    </row>
    <row r="417" spans="1:10" x14ac:dyDescent="0.3">
      <c r="A417" s="1" t="s">
        <v>21964</v>
      </c>
      <c r="B417" s="1" t="s">
        <v>55</v>
      </c>
      <c r="C417">
        <v>9.9456000000000007</v>
      </c>
      <c r="D417">
        <v>-9.6966000000000001</v>
      </c>
      <c r="E417" t="s">
        <v>21978</v>
      </c>
      <c r="F417" s="1" t="str">
        <f>Date_Selected</f>
        <v>3/13/20</v>
      </c>
      <c r="G417" s="1" t="str">
        <f>T_LastData[[#This Row],[ID]]&amp;"-"&amp;T_LastData[[#This Row],[Date]]</f>
        <v>Guinea--3/13/20</v>
      </c>
      <c r="H417" s="1">
        <f>SUMIFS(T_All[Deaths],T_All[ID],T_LastData[[#This Row],[ID_New]])</f>
        <v>0</v>
      </c>
      <c r="I417" s="1">
        <f>SUMIFS(T_All[Confirmed],T_All[ID],T_LastData[[#This Row],[ID_New]])</f>
        <v>1</v>
      </c>
      <c r="J417" s="1">
        <f>SUMIFS(T_All[Recovered],T_All[ID],T_LastData[[#This Row],[ID_New]])</f>
        <v>0</v>
      </c>
    </row>
    <row r="418" spans="1:10" x14ac:dyDescent="0.3">
      <c r="A418" s="1" t="s">
        <v>21960</v>
      </c>
      <c r="B418" s="1" t="s">
        <v>55</v>
      </c>
      <c r="C418">
        <v>12.521100000000001</v>
      </c>
      <c r="D418">
        <v>-69.968299999999999</v>
      </c>
      <c r="E418" t="s">
        <v>21979</v>
      </c>
      <c r="F418" s="1" t="str">
        <f>Date_Selected</f>
        <v>3/13/20</v>
      </c>
      <c r="G418" s="1" t="str">
        <f>T_LastData[[#This Row],[ID]]&amp;"-"&amp;T_LastData[[#This Row],[Date]]</f>
        <v>Aruba--3/13/20</v>
      </c>
      <c r="H418" s="1">
        <f>SUMIFS(T_All[Deaths],T_All[ID],T_LastData[[#This Row],[ID_New]])</f>
        <v>0</v>
      </c>
      <c r="I418" s="1">
        <f>SUMIFS(T_All[Confirmed],T_All[ID],T_LastData[[#This Row],[ID_New]])</f>
        <v>2</v>
      </c>
      <c r="J418" s="1">
        <f>SUMIFS(T_All[Recovered],T_All[ID],T_LastData[[#This Row],[ID_New]])</f>
        <v>0</v>
      </c>
    </row>
    <row r="419" spans="1:10" x14ac:dyDescent="0.3">
      <c r="A419" s="1" t="s">
        <v>62</v>
      </c>
      <c r="B419" s="1" t="s">
        <v>164</v>
      </c>
      <c r="C419">
        <v>37.648899999999998</v>
      </c>
      <c r="D419">
        <v>-122.66549999999999</v>
      </c>
      <c r="E419" t="s">
        <v>21980</v>
      </c>
      <c r="F419" s="1" t="str">
        <f>Date_Selected</f>
        <v>3/13/20</v>
      </c>
      <c r="G419" s="1" t="str">
        <f>T_LastData[[#This Row],[ID]]&amp;"-"&amp;T_LastData[[#This Row],[Date]]</f>
        <v>Canada-Grand Princess-3/13/20</v>
      </c>
      <c r="H419" s="1">
        <f>SUMIFS(T_All[Deaths],T_All[ID],T_LastData[[#This Row],[ID_New]])</f>
        <v>0</v>
      </c>
      <c r="I419" s="1">
        <f>SUMIFS(T_All[Confirmed],T_All[ID],T_LastData[[#This Row],[ID_New]])</f>
        <v>2</v>
      </c>
      <c r="J419" s="1">
        <f>SUMIFS(T_All[Recovered],T_All[ID],T_LastData[[#This Row],[ID_New]])</f>
        <v>0</v>
      </c>
    </row>
    <row r="420" spans="1:10" x14ac:dyDescent="0.3">
      <c r="A420" s="1" t="s">
        <v>21966</v>
      </c>
      <c r="B420" s="1" t="s">
        <v>55</v>
      </c>
      <c r="C420">
        <v>-2.3599999999999999E-2</v>
      </c>
      <c r="D420">
        <v>37.906199999999998</v>
      </c>
      <c r="E420" t="s">
        <v>21981</v>
      </c>
      <c r="F420" s="1" t="str">
        <f>Date_Selected</f>
        <v>3/13/20</v>
      </c>
      <c r="G420" s="1" t="str">
        <f>T_LastData[[#This Row],[ID]]&amp;"-"&amp;T_LastData[[#This Row],[Date]]</f>
        <v>Kenya--3/13/20</v>
      </c>
      <c r="H420" s="1">
        <f>SUMIFS(T_All[Deaths],T_All[ID],T_LastData[[#This Row],[ID_New]])</f>
        <v>0</v>
      </c>
      <c r="I420" s="1">
        <f>SUMIFS(T_All[Confirmed],T_All[ID],T_LastData[[#This Row],[ID_New]])</f>
        <v>1</v>
      </c>
      <c r="J420" s="1">
        <f>SUMIFS(T_All[Recovered],T_All[ID],T_LastData[[#This Row],[ID_New]])</f>
        <v>0</v>
      </c>
    </row>
    <row r="421" spans="1:10" x14ac:dyDescent="0.3">
      <c r="A421" s="1" t="s">
        <v>21959</v>
      </c>
      <c r="B421" s="1" t="s">
        <v>55</v>
      </c>
      <c r="C421">
        <v>17.0608</v>
      </c>
      <c r="D421">
        <v>-61.796399999999998</v>
      </c>
      <c r="E421" t="s">
        <v>21982</v>
      </c>
      <c r="F421" s="1" t="str">
        <f>Date_Selected</f>
        <v>3/13/20</v>
      </c>
      <c r="G421" s="1" t="str">
        <f>T_LastData[[#This Row],[ID]]&amp;"-"&amp;T_LastData[[#This Row],[Date]]</f>
        <v>Antigua and Barbuda--3/13/20</v>
      </c>
      <c r="H421" s="1">
        <f>SUMIFS(T_All[Deaths],T_All[ID],T_LastData[[#This Row],[ID_New]])</f>
        <v>0</v>
      </c>
      <c r="I421" s="1">
        <f>SUMIFS(T_All[Confirmed],T_All[ID],T_LastData[[#This Row],[ID_New]])</f>
        <v>1</v>
      </c>
      <c r="J421" s="1">
        <f>SUMIFS(T_All[Recovered],T_All[ID],T_LastData[[#This Row],[ID_New]])</f>
        <v>0</v>
      </c>
    </row>
    <row r="422" spans="1:10" x14ac:dyDescent="0.3">
      <c r="A422" s="1" t="s">
        <v>159</v>
      </c>
      <c r="B422" s="1" t="s">
        <v>21958</v>
      </c>
      <c r="C422">
        <v>32.318199999999997</v>
      </c>
      <c r="D422">
        <v>-86.902299999999997</v>
      </c>
      <c r="E422" t="s">
        <v>21983</v>
      </c>
      <c r="F422" s="1" t="str">
        <f>Date_Selected</f>
        <v>3/13/20</v>
      </c>
      <c r="G422" s="1" t="str">
        <f>T_LastData[[#This Row],[ID]]&amp;"-"&amp;T_LastData[[#This Row],[Date]]</f>
        <v>US-Alabama-3/13/20</v>
      </c>
      <c r="H422" s="1">
        <f>SUMIFS(T_All[Deaths],T_All[ID],T_LastData[[#This Row],[ID_New]])</f>
        <v>0</v>
      </c>
      <c r="I422" s="1">
        <f>SUMIFS(T_All[Confirmed],T_All[ID],T_LastData[[#This Row],[ID_New]])</f>
        <v>5</v>
      </c>
      <c r="J422" s="1">
        <f>SUMIFS(T_All[Recovered],T_All[ID],T_LastData[[#This Row],[ID_New]])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C58E1-A8F9-4392-9FFC-B1A5237A9D77}">
  <sheetPr codeName="Sheet13">
    <tabColor theme="8" tint="0.79998168889431442"/>
  </sheetPr>
  <dimension ref="A1:K53"/>
  <sheetViews>
    <sheetView workbookViewId="0">
      <selection activeCell="F4" sqref="F4"/>
    </sheetView>
  </sheetViews>
  <sheetFormatPr defaultRowHeight="14.4" x14ac:dyDescent="0.3"/>
  <cols>
    <col min="1" max="1" width="7.5546875" bestFit="1" customWidth="1"/>
    <col min="2" max="2" width="10" bestFit="1" customWidth="1"/>
    <col min="3" max="3" width="7.5546875" bestFit="1" customWidth="1"/>
    <col min="4" max="4" width="14.33203125" bestFit="1" customWidth="1"/>
    <col min="5" max="5" width="9" bestFit="1" customWidth="1"/>
    <col min="6" max="7" width="12.109375" bestFit="1" customWidth="1"/>
    <col min="8" max="8" width="6.88671875" bestFit="1" customWidth="1"/>
    <col min="9" max="9" width="9" bestFit="1" customWidth="1"/>
    <col min="10" max="10" width="6.44140625" bestFit="1" customWidth="1"/>
    <col min="11" max="11" width="17" bestFit="1" customWidth="1"/>
  </cols>
  <sheetData>
    <row r="1" spans="1:11" x14ac:dyDescent="0.3">
      <c r="A1" t="s">
        <v>465</v>
      </c>
      <c r="B1" t="s">
        <v>877</v>
      </c>
      <c r="C1" t="s">
        <v>21535</v>
      </c>
      <c r="D1" t="s">
        <v>471</v>
      </c>
      <c r="E1" t="s">
        <v>467</v>
      </c>
      <c r="F1" t="s">
        <v>469</v>
      </c>
      <c r="G1" t="s">
        <v>468</v>
      </c>
      <c r="H1" t="s">
        <v>21538</v>
      </c>
      <c r="I1" t="s">
        <v>21539</v>
      </c>
      <c r="J1" t="s">
        <v>21540</v>
      </c>
      <c r="K1" t="s">
        <v>21537</v>
      </c>
    </row>
    <row r="2" spans="1:11" x14ac:dyDescent="0.3">
      <c r="A2" s="1" t="s">
        <v>4</v>
      </c>
      <c r="B2" s="1" t="str">
        <f>Country_Selected</f>
        <v>Spain</v>
      </c>
      <c r="C2" s="1">
        <f>State_Selected</f>
        <v>0</v>
      </c>
      <c r="D2" s="1" t="str">
        <f>T_Dates[[#This Row],[Country]]&amp;"-"&amp;T_Dates[[#This Row],[State]]&amp;"-"&amp;T_Dates[[#This Row],[Date]]</f>
        <v>Spain-0-1/22/20</v>
      </c>
      <c r="E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" s="1" t="str">
        <f>20&amp;RIGHT(T_Dates[[#This Row],[Date]],2)</f>
        <v>2020</v>
      </c>
      <c r="I2" s="1" t="str">
        <f>LEFT(T_Dates[[#This Row],[Date]],FIND("/",T_Dates[[#This Row],[Date]])-1)</f>
        <v>1</v>
      </c>
      <c r="J2" s="1" t="str">
        <f>MID(T_Dates[[#This Row],[Date]],LEN(T_Dates[[#This Row],[Month]])+2,FIND("/",T_Dates[[#This Row],[Date]],LEN(T_Dates[[#This Row],[Month]])+2)-(LEN(T_Dates[[#This Row],[Month]])+2))</f>
        <v>22</v>
      </c>
      <c r="K2" s="7">
        <f>DATE(T_Dates[[#This Row],[Year]],T_Dates[[#This Row],[Month]],T_Dates[[#This Row],[Day]])</f>
        <v>43852</v>
      </c>
    </row>
    <row r="3" spans="1:11" x14ac:dyDescent="0.3">
      <c r="A3" s="1" t="s">
        <v>5</v>
      </c>
      <c r="B3" s="1" t="str">
        <f>Country_Selected</f>
        <v>Spain</v>
      </c>
      <c r="C3" s="1">
        <f>State_Selected</f>
        <v>0</v>
      </c>
      <c r="D3" s="1" t="str">
        <f>T_Dates[[#This Row],[Country]]&amp;"-"&amp;T_Dates[[#This Row],[State]]&amp;"-"&amp;T_Dates[[#This Row],[Date]]</f>
        <v>Spain-0-1/23/20</v>
      </c>
      <c r="E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3" s="1" t="str">
        <f>20&amp;RIGHT(T_Dates[[#This Row],[Date]],2)</f>
        <v>2020</v>
      </c>
      <c r="I3" s="1" t="str">
        <f>LEFT(T_Dates[[#This Row],[Date]],FIND("/",T_Dates[[#This Row],[Date]])-1)</f>
        <v>1</v>
      </c>
      <c r="J3" s="1" t="str">
        <f>MID(T_Dates[[#This Row],[Date]],LEN(T_Dates[[#This Row],[Month]])+2,FIND("/",T_Dates[[#This Row],[Date]],LEN(T_Dates[[#This Row],[Month]])+2)-(LEN(T_Dates[[#This Row],[Month]])+2))</f>
        <v>23</v>
      </c>
      <c r="K3" s="7">
        <f>DATE(T_Dates[[#This Row],[Year]],T_Dates[[#This Row],[Month]],T_Dates[[#This Row],[Day]])</f>
        <v>43853</v>
      </c>
    </row>
    <row r="4" spans="1:11" x14ac:dyDescent="0.3">
      <c r="A4" s="1" t="s">
        <v>6</v>
      </c>
      <c r="B4" s="1" t="str">
        <f>Country_Selected</f>
        <v>Spain</v>
      </c>
      <c r="C4" s="1">
        <f>State_Selected</f>
        <v>0</v>
      </c>
      <c r="D4" s="1" t="str">
        <f>T_Dates[[#This Row],[Country]]&amp;"-"&amp;T_Dates[[#This Row],[State]]&amp;"-"&amp;T_Dates[[#This Row],[Date]]</f>
        <v>Spain-0-1/24/20</v>
      </c>
      <c r="E4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4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4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4" s="1" t="str">
        <f>20&amp;RIGHT(T_Dates[[#This Row],[Date]],2)</f>
        <v>2020</v>
      </c>
      <c r="I4" s="1" t="str">
        <f>LEFT(T_Dates[[#This Row],[Date]],FIND("/",T_Dates[[#This Row],[Date]])-1)</f>
        <v>1</v>
      </c>
      <c r="J4" s="1" t="str">
        <f>MID(T_Dates[[#This Row],[Date]],LEN(T_Dates[[#This Row],[Month]])+2,FIND("/",T_Dates[[#This Row],[Date]],LEN(T_Dates[[#This Row],[Month]])+2)-(LEN(T_Dates[[#This Row],[Month]])+2))</f>
        <v>24</v>
      </c>
      <c r="K4" s="7">
        <f>DATE(T_Dates[[#This Row],[Year]],T_Dates[[#This Row],[Month]],T_Dates[[#This Row],[Day]])</f>
        <v>43854</v>
      </c>
    </row>
    <row r="5" spans="1:11" x14ac:dyDescent="0.3">
      <c r="A5" s="1" t="s">
        <v>7</v>
      </c>
      <c r="B5" s="1" t="str">
        <f>Country_Selected</f>
        <v>Spain</v>
      </c>
      <c r="C5" s="1">
        <f>State_Selected</f>
        <v>0</v>
      </c>
      <c r="D5" s="1" t="str">
        <f>T_Dates[[#This Row],[Country]]&amp;"-"&amp;T_Dates[[#This Row],[State]]&amp;"-"&amp;T_Dates[[#This Row],[Date]]</f>
        <v>Spain-0-1/25/20</v>
      </c>
      <c r="E5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5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5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5" s="1" t="str">
        <f>20&amp;RIGHT(T_Dates[[#This Row],[Date]],2)</f>
        <v>2020</v>
      </c>
      <c r="I5" s="1" t="str">
        <f>LEFT(T_Dates[[#This Row],[Date]],FIND("/",T_Dates[[#This Row],[Date]])-1)</f>
        <v>1</v>
      </c>
      <c r="J5" s="1" t="str">
        <f>MID(T_Dates[[#This Row],[Date]],LEN(T_Dates[[#This Row],[Month]])+2,FIND("/",T_Dates[[#This Row],[Date]],LEN(T_Dates[[#This Row],[Month]])+2)-(LEN(T_Dates[[#This Row],[Month]])+2))</f>
        <v>25</v>
      </c>
      <c r="K5" s="7">
        <f>DATE(T_Dates[[#This Row],[Year]],T_Dates[[#This Row],[Month]],T_Dates[[#This Row],[Day]])</f>
        <v>43855</v>
      </c>
    </row>
    <row r="6" spans="1:11" x14ac:dyDescent="0.3">
      <c r="A6" s="1" t="s">
        <v>8</v>
      </c>
      <c r="B6" s="1" t="str">
        <f>Country_Selected</f>
        <v>Spain</v>
      </c>
      <c r="C6" s="1">
        <f>State_Selected</f>
        <v>0</v>
      </c>
      <c r="D6" s="1" t="str">
        <f>T_Dates[[#This Row],[Country]]&amp;"-"&amp;T_Dates[[#This Row],[State]]&amp;"-"&amp;T_Dates[[#This Row],[Date]]</f>
        <v>Spain-0-1/26/20</v>
      </c>
      <c r="E6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6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6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6" s="1" t="str">
        <f>20&amp;RIGHT(T_Dates[[#This Row],[Date]],2)</f>
        <v>2020</v>
      </c>
      <c r="I6" s="1" t="str">
        <f>LEFT(T_Dates[[#This Row],[Date]],FIND("/",T_Dates[[#This Row],[Date]])-1)</f>
        <v>1</v>
      </c>
      <c r="J6" s="1" t="str">
        <f>MID(T_Dates[[#This Row],[Date]],LEN(T_Dates[[#This Row],[Month]])+2,FIND("/",T_Dates[[#This Row],[Date]],LEN(T_Dates[[#This Row],[Month]])+2)-(LEN(T_Dates[[#This Row],[Month]])+2))</f>
        <v>26</v>
      </c>
      <c r="K6" s="7">
        <f>DATE(T_Dates[[#This Row],[Year]],T_Dates[[#This Row],[Month]],T_Dates[[#This Row],[Day]])</f>
        <v>43856</v>
      </c>
    </row>
    <row r="7" spans="1:11" x14ac:dyDescent="0.3">
      <c r="A7" s="1" t="s">
        <v>9</v>
      </c>
      <c r="B7" s="1" t="str">
        <f>Country_Selected</f>
        <v>Spain</v>
      </c>
      <c r="C7" s="1">
        <f>State_Selected</f>
        <v>0</v>
      </c>
      <c r="D7" s="1" t="str">
        <f>T_Dates[[#This Row],[Country]]&amp;"-"&amp;T_Dates[[#This Row],[State]]&amp;"-"&amp;T_Dates[[#This Row],[Date]]</f>
        <v>Spain-0-1/27/20</v>
      </c>
      <c r="E7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7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7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7" s="1" t="str">
        <f>20&amp;RIGHT(T_Dates[[#This Row],[Date]],2)</f>
        <v>2020</v>
      </c>
      <c r="I7" s="1" t="str">
        <f>LEFT(T_Dates[[#This Row],[Date]],FIND("/",T_Dates[[#This Row],[Date]])-1)</f>
        <v>1</v>
      </c>
      <c r="J7" s="1" t="str">
        <f>MID(T_Dates[[#This Row],[Date]],LEN(T_Dates[[#This Row],[Month]])+2,FIND("/",T_Dates[[#This Row],[Date]],LEN(T_Dates[[#This Row],[Month]])+2)-(LEN(T_Dates[[#This Row],[Month]])+2))</f>
        <v>27</v>
      </c>
      <c r="K7" s="7">
        <f>DATE(T_Dates[[#This Row],[Year]],T_Dates[[#This Row],[Month]],T_Dates[[#This Row],[Day]])</f>
        <v>43857</v>
      </c>
    </row>
    <row r="8" spans="1:11" x14ac:dyDescent="0.3">
      <c r="A8" s="1" t="s">
        <v>10</v>
      </c>
      <c r="B8" s="1" t="str">
        <f>Country_Selected</f>
        <v>Spain</v>
      </c>
      <c r="C8" s="1">
        <f>State_Selected</f>
        <v>0</v>
      </c>
      <c r="D8" s="1" t="str">
        <f>T_Dates[[#This Row],[Country]]&amp;"-"&amp;T_Dates[[#This Row],[State]]&amp;"-"&amp;T_Dates[[#This Row],[Date]]</f>
        <v>Spain-0-1/28/20</v>
      </c>
      <c r="E8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8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8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8" s="1" t="str">
        <f>20&amp;RIGHT(T_Dates[[#This Row],[Date]],2)</f>
        <v>2020</v>
      </c>
      <c r="I8" s="1" t="str">
        <f>LEFT(T_Dates[[#This Row],[Date]],FIND("/",T_Dates[[#This Row],[Date]])-1)</f>
        <v>1</v>
      </c>
      <c r="J8" s="1" t="str">
        <f>MID(T_Dates[[#This Row],[Date]],LEN(T_Dates[[#This Row],[Month]])+2,FIND("/",T_Dates[[#This Row],[Date]],LEN(T_Dates[[#This Row],[Month]])+2)-(LEN(T_Dates[[#This Row],[Month]])+2))</f>
        <v>28</v>
      </c>
      <c r="K8" s="7">
        <f>DATE(T_Dates[[#This Row],[Year]],T_Dates[[#This Row],[Month]],T_Dates[[#This Row],[Day]])</f>
        <v>43858</v>
      </c>
    </row>
    <row r="9" spans="1:11" x14ac:dyDescent="0.3">
      <c r="A9" s="1" t="s">
        <v>11</v>
      </c>
      <c r="B9" s="1" t="str">
        <f>Country_Selected</f>
        <v>Spain</v>
      </c>
      <c r="C9" s="1">
        <f>State_Selected</f>
        <v>0</v>
      </c>
      <c r="D9" s="1" t="str">
        <f>T_Dates[[#This Row],[Country]]&amp;"-"&amp;T_Dates[[#This Row],[State]]&amp;"-"&amp;T_Dates[[#This Row],[Date]]</f>
        <v>Spain-0-1/29/20</v>
      </c>
      <c r="E9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9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9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9" s="1" t="str">
        <f>20&amp;RIGHT(T_Dates[[#This Row],[Date]],2)</f>
        <v>2020</v>
      </c>
      <c r="I9" s="1" t="str">
        <f>LEFT(T_Dates[[#This Row],[Date]],FIND("/",T_Dates[[#This Row],[Date]])-1)</f>
        <v>1</v>
      </c>
      <c r="J9" s="1" t="str">
        <f>MID(T_Dates[[#This Row],[Date]],LEN(T_Dates[[#This Row],[Month]])+2,FIND("/",T_Dates[[#This Row],[Date]],LEN(T_Dates[[#This Row],[Month]])+2)-(LEN(T_Dates[[#This Row],[Month]])+2))</f>
        <v>29</v>
      </c>
      <c r="K9" s="7">
        <f>DATE(T_Dates[[#This Row],[Year]],T_Dates[[#This Row],[Month]],T_Dates[[#This Row],[Day]])</f>
        <v>43859</v>
      </c>
    </row>
    <row r="10" spans="1:11" x14ac:dyDescent="0.3">
      <c r="A10" s="1" t="s">
        <v>12</v>
      </c>
      <c r="B10" s="1" t="str">
        <f>Country_Selected</f>
        <v>Spain</v>
      </c>
      <c r="C10" s="1">
        <f>State_Selected</f>
        <v>0</v>
      </c>
      <c r="D10" s="1" t="str">
        <f>T_Dates[[#This Row],[Country]]&amp;"-"&amp;T_Dates[[#This Row],[State]]&amp;"-"&amp;T_Dates[[#This Row],[Date]]</f>
        <v>Spain-0-1/30/20</v>
      </c>
      <c r="E10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0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10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0" s="1" t="str">
        <f>20&amp;RIGHT(T_Dates[[#This Row],[Date]],2)</f>
        <v>2020</v>
      </c>
      <c r="I10" s="1" t="str">
        <f>LEFT(T_Dates[[#This Row],[Date]],FIND("/",T_Dates[[#This Row],[Date]])-1)</f>
        <v>1</v>
      </c>
      <c r="J10" s="1" t="str">
        <f>MID(T_Dates[[#This Row],[Date]],LEN(T_Dates[[#This Row],[Month]])+2,FIND("/",T_Dates[[#This Row],[Date]],LEN(T_Dates[[#This Row],[Month]])+2)-(LEN(T_Dates[[#This Row],[Month]])+2))</f>
        <v>30</v>
      </c>
      <c r="K10" s="7">
        <f>DATE(T_Dates[[#This Row],[Year]],T_Dates[[#This Row],[Month]],T_Dates[[#This Row],[Day]])</f>
        <v>43860</v>
      </c>
    </row>
    <row r="11" spans="1:11" x14ac:dyDescent="0.3">
      <c r="A11" s="1" t="s">
        <v>13</v>
      </c>
      <c r="B11" s="1" t="str">
        <f>Country_Selected</f>
        <v>Spain</v>
      </c>
      <c r="C11" s="1">
        <f>State_Selected</f>
        <v>0</v>
      </c>
      <c r="D11" s="1" t="str">
        <f>T_Dates[[#This Row],[Country]]&amp;"-"&amp;T_Dates[[#This Row],[State]]&amp;"-"&amp;T_Dates[[#This Row],[Date]]</f>
        <v>Spain-0-1/31/20</v>
      </c>
      <c r="E11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1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0</v>
      </c>
      <c r="G11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1" s="1" t="str">
        <f>20&amp;RIGHT(T_Dates[[#This Row],[Date]],2)</f>
        <v>2020</v>
      </c>
      <c r="I11" s="1" t="str">
        <f>LEFT(T_Dates[[#This Row],[Date]],FIND("/",T_Dates[[#This Row],[Date]])-1)</f>
        <v>1</v>
      </c>
      <c r="J11" s="1" t="str">
        <f>MID(T_Dates[[#This Row],[Date]],LEN(T_Dates[[#This Row],[Month]])+2,FIND("/",T_Dates[[#This Row],[Date]],LEN(T_Dates[[#This Row],[Month]])+2)-(LEN(T_Dates[[#This Row],[Month]])+2))</f>
        <v>31</v>
      </c>
      <c r="K11" s="7">
        <f>DATE(T_Dates[[#This Row],[Year]],T_Dates[[#This Row],[Month]],T_Dates[[#This Row],[Day]])</f>
        <v>43861</v>
      </c>
    </row>
    <row r="12" spans="1:11" x14ac:dyDescent="0.3">
      <c r="A12" s="1" t="s">
        <v>14</v>
      </c>
      <c r="B12" s="1" t="str">
        <f>Country_Selected</f>
        <v>Spain</v>
      </c>
      <c r="C12" s="1">
        <f>State_Selected</f>
        <v>0</v>
      </c>
      <c r="D12" s="1" t="str">
        <f>T_Dates[[#This Row],[Country]]&amp;"-"&amp;T_Dates[[#This Row],[State]]&amp;"-"&amp;T_Dates[[#This Row],[Date]]</f>
        <v>Spain-0-2/1/20</v>
      </c>
      <c r="E1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2" s="1" t="str">
        <f>20&amp;RIGHT(T_Dates[[#This Row],[Date]],2)</f>
        <v>2020</v>
      </c>
      <c r="I12" s="1" t="str">
        <f>LEFT(T_Dates[[#This Row],[Date]],FIND("/",T_Dates[[#This Row],[Date]])-1)</f>
        <v>2</v>
      </c>
      <c r="J12" s="1" t="str">
        <f>MID(T_Dates[[#This Row],[Date]],LEN(T_Dates[[#This Row],[Month]])+2,FIND("/",T_Dates[[#This Row],[Date]],LEN(T_Dates[[#This Row],[Month]])+2)-(LEN(T_Dates[[#This Row],[Month]])+2))</f>
        <v>1</v>
      </c>
      <c r="K12" s="7">
        <f>DATE(T_Dates[[#This Row],[Year]],T_Dates[[#This Row],[Month]],T_Dates[[#This Row],[Day]])</f>
        <v>43862</v>
      </c>
    </row>
    <row r="13" spans="1:11" x14ac:dyDescent="0.3">
      <c r="A13" s="1" t="s">
        <v>15</v>
      </c>
      <c r="B13" s="1" t="str">
        <f>Country_Selected</f>
        <v>Spain</v>
      </c>
      <c r="C13" s="1">
        <f>State_Selected</f>
        <v>0</v>
      </c>
      <c r="D13" s="1" t="str">
        <f>T_Dates[[#This Row],[Country]]&amp;"-"&amp;T_Dates[[#This Row],[State]]&amp;"-"&amp;T_Dates[[#This Row],[Date]]</f>
        <v>Spain-0-2/2/20</v>
      </c>
      <c r="E1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3" s="1" t="str">
        <f>20&amp;RIGHT(T_Dates[[#This Row],[Date]],2)</f>
        <v>2020</v>
      </c>
      <c r="I13" s="1" t="str">
        <f>LEFT(T_Dates[[#This Row],[Date]],FIND("/",T_Dates[[#This Row],[Date]])-1)</f>
        <v>2</v>
      </c>
      <c r="J13" s="1" t="str">
        <f>MID(T_Dates[[#This Row],[Date]],LEN(T_Dates[[#This Row],[Month]])+2,FIND("/",T_Dates[[#This Row],[Date]],LEN(T_Dates[[#This Row],[Month]])+2)-(LEN(T_Dates[[#This Row],[Month]])+2))</f>
        <v>2</v>
      </c>
      <c r="K13" s="7">
        <f>DATE(T_Dates[[#This Row],[Year]],T_Dates[[#This Row],[Month]],T_Dates[[#This Row],[Day]])</f>
        <v>43863</v>
      </c>
    </row>
    <row r="14" spans="1:11" x14ac:dyDescent="0.3">
      <c r="A14" s="1" t="s">
        <v>16</v>
      </c>
      <c r="B14" s="1" t="str">
        <f>Country_Selected</f>
        <v>Spain</v>
      </c>
      <c r="C14" s="1">
        <f>State_Selected</f>
        <v>0</v>
      </c>
      <c r="D14" s="1" t="str">
        <f>T_Dates[[#This Row],[Country]]&amp;"-"&amp;T_Dates[[#This Row],[State]]&amp;"-"&amp;T_Dates[[#This Row],[Date]]</f>
        <v>Spain-0-2/3/20</v>
      </c>
      <c r="E14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4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4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4" s="1" t="str">
        <f>20&amp;RIGHT(T_Dates[[#This Row],[Date]],2)</f>
        <v>2020</v>
      </c>
      <c r="I14" s="1" t="str">
        <f>LEFT(T_Dates[[#This Row],[Date]],FIND("/",T_Dates[[#This Row],[Date]])-1)</f>
        <v>2</v>
      </c>
      <c r="J14" s="1" t="str">
        <f>MID(T_Dates[[#This Row],[Date]],LEN(T_Dates[[#This Row],[Month]])+2,FIND("/",T_Dates[[#This Row],[Date]],LEN(T_Dates[[#This Row],[Month]])+2)-(LEN(T_Dates[[#This Row],[Month]])+2))</f>
        <v>3</v>
      </c>
      <c r="K14" s="7">
        <f>DATE(T_Dates[[#This Row],[Year]],T_Dates[[#This Row],[Month]],T_Dates[[#This Row],[Day]])</f>
        <v>43864</v>
      </c>
    </row>
    <row r="15" spans="1:11" x14ac:dyDescent="0.3">
      <c r="A15" s="1" t="s">
        <v>17</v>
      </c>
      <c r="B15" s="1" t="str">
        <f>Country_Selected</f>
        <v>Spain</v>
      </c>
      <c r="C15" s="1">
        <f>State_Selected</f>
        <v>0</v>
      </c>
      <c r="D15" s="1" t="str">
        <f>T_Dates[[#This Row],[Country]]&amp;"-"&amp;T_Dates[[#This Row],[State]]&amp;"-"&amp;T_Dates[[#This Row],[Date]]</f>
        <v>Spain-0-2/4/20</v>
      </c>
      <c r="E15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5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5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5" s="1" t="str">
        <f>20&amp;RIGHT(T_Dates[[#This Row],[Date]],2)</f>
        <v>2020</v>
      </c>
      <c r="I15" s="1" t="str">
        <f>LEFT(T_Dates[[#This Row],[Date]],FIND("/",T_Dates[[#This Row],[Date]])-1)</f>
        <v>2</v>
      </c>
      <c r="J15" s="1" t="str">
        <f>MID(T_Dates[[#This Row],[Date]],LEN(T_Dates[[#This Row],[Month]])+2,FIND("/",T_Dates[[#This Row],[Date]],LEN(T_Dates[[#This Row],[Month]])+2)-(LEN(T_Dates[[#This Row],[Month]])+2))</f>
        <v>4</v>
      </c>
      <c r="K15" s="7">
        <f>DATE(T_Dates[[#This Row],[Year]],T_Dates[[#This Row],[Month]],T_Dates[[#This Row],[Day]])</f>
        <v>43865</v>
      </c>
    </row>
    <row r="16" spans="1:11" x14ac:dyDescent="0.3">
      <c r="A16" s="1" t="s">
        <v>18</v>
      </c>
      <c r="B16" s="1" t="str">
        <f>Country_Selected</f>
        <v>Spain</v>
      </c>
      <c r="C16" s="1">
        <f>State_Selected</f>
        <v>0</v>
      </c>
      <c r="D16" s="1" t="str">
        <f>T_Dates[[#This Row],[Country]]&amp;"-"&amp;T_Dates[[#This Row],[State]]&amp;"-"&amp;T_Dates[[#This Row],[Date]]</f>
        <v>Spain-0-2/5/20</v>
      </c>
      <c r="E16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6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6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6" s="1" t="str">
        <f>20&amp;RIGHT(T_Dates[[#This Row],[Date]],2)</f>
        <v>2020</v>
      </c>
      <c r="I16" s="1" t="str">
        <f>LEFT(T_Dates[[#This Row],[Date]],FIND("/",T_Dates[[#This Row],[Date]])-1)</f>
        <v>2</v>
      </c>
      <c r="J16" s="1" t="str">
        <f>MID(T_Dates[[#This Row],[Date]],LEN(T_Dates[[#This Row],[Month]])+2,FIND("/",T_Dates[[#This Row],[Date]],LEN(T_Dates[[#This Row],[Month]])+2)-(LEN(T_Dates[[#This Row],[Month]])+2))</f>
        <v>5</v>
      </c>
      <c r="K16" s="7">
        <f>DATE(T_Dates[[#This Row],[Year]],T_Dates[[#This Row],[Month]],T_Dates[[#This Row],[Day]])</f>
        <v>43866</v>
      </c>
    </row>
    <row r="17" spans="1:11" x14ac:dyDescent="0.3">
      <c r="A17" s="1" t="s">
        <v>19</v>
      </c>
      <c r="B17" s="1" t="str">
        <f>Country_Selected</f>
        <v>Spain</v>
      </c>
      <c r="C17" s="1">
        <f>State_Selected</f>
        <v>0</v>
      </c>
      <c r="D17" s="1" t="str">
        <f>T_Dates[[#This Row],[Country]]&amp;"-"&amp;T_Dates[[#This Row],[State]]&amp;"-"&amp;T_Dates[[#This Row],[Date]]</f>
        <v>Spain-0-2/6/20</v>
      </c>
      <c r="E17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7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7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7" s="1" t="str">
        <f>20&amp;RIGHT(T_Dates[[#This Row],[Date]],2)</f>
        <v>2020</v>
      </c>
      <c r="I17" s="1" t="str">
        <f>LEFT(T_Dates[[#This Row],[Date]],FIND("/",T_Dates[[#This Row],[Date]])-1)</f>
        <v>2</v>
      </c>
      <c r="J17" s="1" t="str">
        <f>MID(T_Dates[[#This Row],[Date]],LEN(T_Dates[[#This Row],[Month]])+2,FIND("/",T_Dates[[#This Row],[Date]],LEN(T_Dates[[#This Row],[Month]])+2)-(LEN(T_Dates[[#This Row],[Month]])+2))</f>
        <v>6</v>
      </c>
      <c r="K17" s="7">
        <f>DATE(T_Dates[[#This Row],[Year]],T_Dates[[#This Row],[Month]],T_Dates[[#This Row],[Day]])</f>
        <v>43867</v>
      </c>
    </row>
    <row r="18" spans="1:11" x14ac:dyDescent="0.3">
      <c r="A18" s="1" t="s">
        <v>20</v>
      </c>
      <c r="B18" s="1" t="str">
        <f>Country_Selected</f>
        <v>Spain</v>
      </c>
      <c r="C18" s="1">
        <f>State_Selected</f>
        <v>0</v>
      </c>
      <c r="D18" s="1" t="str">
        <f>T_Dates[[#This Row],[Country]]&amp;"-"&amp;T_Dates[[#This Row],[State]]&amp;"-"&amp;T_Dates[[#This Row],[Date]]</f>
        <v>Spain-0-2/7/20</v>
      </c>
      <c r="E18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8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8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8" s="1" t="str">
        <f>20&amp;RIGHT(T_Dates[[#This Row],[Date]],2)</f>
        <v>2020</v>
      </c>
      <c r="I18" s="1" t="str">
        <f>LEFT(T_Dates[[#This Row],[Date]],FIND("/",T_Dates[[#This Row],[Date]])-1)</f>
        <v>2</v>
      </c>
      <c r="J18" s="1" t="str">
        <f>MID(T_Dates[[#This Row],[Date]],LEN(T_Dates[[#This Row],[Month]])+2,FIND("/",T_Dates[[#This Row],[Date]],LEN(T_Dates[[#This Row],[Month]])+2)-(LEN(T_Dates[[#This Row],[Month]])+2))</f>
        <v>7</v>
      </c>
      <c r="K18" s="7">
        <f>DATE(T_Dates[[#This Row],[Year]],T_Dates[[#This Row],[Month]],T_Dates[[#This Row],[Day]])</f>
        <v>43868</v>
      </c>
    </row>
    <row r="19" spans="1:11" x14ac:dyDescent="0.3">
      <c r="A19" s="1" t="s">
        <v>21</v>
      </c>
      <c r="B19" s="1" t="str">
        <f>Country_Selected</f>
        <v>Spain</v>
      </c>
      <c r="C19" s="1">
        <f>State_Selected</f>
        <v>0</v>
      </c>
      <c r="D19" s="1" t="str">
        <f>T_Dates[[#This Row],[Country]]&amp;"-"&amp;T_Dates[[#This Row],[State]]&amp;"-"&amp;T_Dates[[#This Row],[Date]]</f>
        <v>Spain-0-2/8/20</v>
      </c>
      <c r="E19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19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</v>
      </c>
      <c r="G19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19" s="1" t="str">
        <f>20&amp;RIGHT(T_Dates[[#This Row],[Date]],2)</f>
        <v>2020</v>
      </c>
      <c r="I19" s="1" t="str">
        <f>LEFT(T_Dates[[#This Row],[Date]],FIND("/",T_Dates[[#This Row],[Date]])-1)</f>
        <v>2</v>
      </c>
      <c r="J19" s="1" t="str">
        <f>MID(T_Dates[[#This Row],[Date]],LEN(T_Dates[[#This Row],[Month]])+2,FIND("/",T_Dates[[#This Row],[Date]],LEN(T_Dates[[#This Row],[Month]])+2)-(LEN(T_Dates[[#This Row],[Month]])+2))</f>
        <v>8</v>
      </c>
      <c r="K19" s="7">
        <f>DATE(T_Dates[[#This Row],[Year]],T_Dates[[#This Row],[Month]],T_Dates[[#This Row],[Day]])</f>
        <v>43869</v>
      </c>
    </row>
    <row r="20" spans="1:11" x14ac:dyDescent="0.3">
      <c r="A20" s="1" t="s">
        <v>22</v>
      </c>
      <c r="B20" s="1" t="str">
        <f>Country_Selected</f>
        <v>Spain</v>
      </c>
      <c r="C20" s="1">
        <f>State_Selected</f>
        <v>0</v>
      </c>
      <c r="D20" s="1" t="str">
        <f>T_Dates[[#This Row],[Country]]&amp;"-"&amp;T_Dates[[#This Row],[State]]&amp;"-"&amp;T_Dates[[#This Row],[Date]]</f>
        <v>Spain-0-2/9/20</v>
      </c>
      <c r="E20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0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0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0" s="1" t="str">
        <f>20&amp;RIGHT(T_Dates[[#This Row],[Date]],2)</f>
        <v>2020</v>
      </c>
      <c r="I20" s="1" t="str">
        <f>LEFT(T_Dates[[#This Row],[Date]],FIND("/",T_Dates[[#This Row],[Date]])-1)</f>
        <v>2</v>
      </c>
      <c r="J20" s="1" t="str">
        <f>MID(T_Dates[[#This Row],[Date]],LEN(T_Dates[[#This Row],[Month]])+2,FIND("/",T_Dates[[#This Row],[Date]],LEN(T_Dates[[#This Row],[Month]])+2)-(LEN(T_Dates[[#This Row],[Month]])+2))</f>
        <v>9</v>
      </c>
      <c r="K20" s="7">
        <f>DATE(T_Dates[[#This Row],[Year]],T_Dates[[#This Row],[Month]],T_Dates[[#This Row],[Day]])</f>
        <v>43870</v>
      </c>
    </row>
    <row r="21" spans="1:11" x14ac:dyDescent="0.3">
      <c r="A21" s="1" t="s">
        <v>23</v>
      </c>
      <c r="B21" s="1" t="str">
        <f>Country_Selected</f>
        <v>Spain</v>
      </c>
      <c r="C21" s="1">
        <f>State_Selected</f>
        <v>0</v>
      </c>
      <c r="D21" s="1" t="str">
        <f>T_Dates[[#This Row],[Country]]&amp;"-"&amp;T_Dates[[#This Row],[State]]&amp;"-"&amp;T_Dates[[#This Row],[Date]]</f>
        <v>Spain-0-2/10/20</v>
      </c>
      <c r="E21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1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1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1" s="1" t="str">
        <f>20&amp;RIGHT(T_Dates[[#This Row],[Date]],2)</f>
        <v>2020</v>
      </c>
      <c r="I21" s="1" t="str">
        <f>LEFT(T_Dates[[#This Row],[Date]],FIND("/",T_Dates[[#This Row],[Date]])-1)</f>
        <v>2</v>
      </c>
      <c r="J21" s="1" t="str">
        <f>MID(T_Dates[[#This Row],[Date]],LEN(T_Dates[[#This Row],[Month]])+2,FIND("/",T_Dates[[#This Row],[Date]],LEN(T_Dates[[#This Row],[Month]])+2)-(LEN(T_Dates[[#This Row],[Month]])+2))</f>
        <v>10</v>
      </c>
      <c r="K21" s="7">
        <f>DATE(T_Dates[[#This Row],[Year]],T_Dates[[#This Row],[Month]],T_Dates[[#This Row],[Day]])</f>
        <v>43871</v>
      </c>
    </row>
    <row r="22" spans="1:11" x14ac:dyDescent="0.3">
      <c r="A22" s="1" t="s">
        <v>24</v>
      </c>
      <c r="B22" s="1" t="str">
        <f>Country_Selected</f>
        <v>Spain</v>
      </c>
      <c r="C22" s="1">
        <f>State_Selected</f>
        <v>0</v>
      </c>
      <c r="D22" s="1" t="str">
        <f>T_Dates[[#This Row],[Country]]&amp;"-"&amp;T_Dates[[#This Row],[State]]&amp;"-"&amp;T_Dates[[#This Row],[Date]]</f>
        <v>Spain-0-2/11/20</v>
      </c>
      <c r="E2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2" s="1" t="str">
        <f>20&amp;RIGHT(T_Dates[[#This Row],[Date]],2)</f>
        <v>2020</v>
      </c>
      <c r="I22" s="1" t="str">
        <f>LEFT(T_Dates[[#This Row],[Date]],FIND("/",T_Dates[[#This Row],[Date]])-1)</f>
        <v>2</v>
      </c>
      <c r="J22" s="1" t="str">
        <f>MID(T_Dates[[#This Row],[Date]],LEN(T_Dates[[#This Row],[Month]])+2,FIND("/",T_Dates[[#This Row],[Date]],LEN(T_Dates[[#This Row],[Month]])+2)-(LEN(T_Dates[[#This Row],[Month]])+2))</f>
        <v>11</v>
      </c>
      <c r="K22" s="7">
        <f>DATE(T_Dates[[#This Row],[Year]],T_Dates[[#This Row],[Month]],T_Dates[[#This Row],[Day]])</f>
        <v>43872</v>
      </c>
    </row>
    <row r="23" spans="1:11" x14ac:dyDescent="0.3">
      <c r="A23" s="1" t="s">
        <v>25</v>
      </c>
      <c r="B23" s="1" t="str">
        <f>Country_Selected</f>
        <v>Spain</v>
      </c>
      <c r="C23" s="1">
        <f>State_Selected</f>
        <v>0</v>
      </c>
      <c r="D23" s="1" t="str">
        <f>T_Dates[[#This Row],[Country]]&amp;"-"&amp;T_Dates[[#This Row],[State]]&amp;"-"&amp;T_Dates[[#This Row],[Date]]</f>
        <v>Spain-0-2/12/20</v>
      </c>
      <c r="E2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3" s="1" t="str">
        <f>20&amp;RIGHT(T_Dates[[#This Row],[Date]],2)</f>
        <v>2020</v>
      </c>
      <c r="I23" s="1" t="str">
        <f>LEFT(T_Dates[[#This Row],[Date]],FIND("/",T_Dates[[#This Row],[Date]])-1)</f>
        <v>2</v>
      </c>
      <c r="J23" s="1" t="str">
        <f>MID(T_Dates[[#This Row],[Date]],LEN(T_Dates[[#This Row],[Month]])+2,FIND("/",T_Dates[[#This Row],[Date]],LEN(T_Dates[[#This Row],[Month]])+2)-(LEN(T_Dates[[#This Row],[Month]])+2))</f>
        <v>12</v>
      </c>
      <c r="K23" s="7">
        <f>DATE(T_Dates[[#This Row],[Year]],T_Dates[[#This Row],[Month]],T_Dates[[#This Row],[Day]])</f>
        <v>43873</v>
      </c>
    </row>
    <row r="24" spans="1:11" x14ac:dyDescent="0.3">
      <c r="A24" s="1" t="s">
        <v>26</v>
      </c>
      <c r="B24" s="1" t="str">
        <f>Country_Selected</f>
        <v>Spain</v>
      </c>
      <c r="C24" s="1">
        <f>State_Selected</f>
        <v>0</v>
      </c>
      <c r="D24" s="1" t="str">
        <f>T_Dates[[#This Row],[Country]]&amp;"-"&amp;T_Dates[[#This Row],[State]]&amp;"-"&amp;T_Dates[[#This Row],[Date]]</f>
        <v>Spain-0-2/13/20</v>
      </c>
      <c r="E24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4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4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4" s="1" t="str">
        <f>20&amp;RIGHT(T_Dates[[#This Row],[Date]],2)</f>
        <v>2020</v>
      </c>
      <c r="I24" s="1" t="str">
        <f>LEFT(T_Dates[[#This Row],[Date]],FIND("/",T_Dates[[#This Row],[Date]])-1)</f>
        <v>2</v>
      </c>
      <c r="J24" s="1" t="str">
        <f>MID(T_Dates[[#This Row],[Date]],LEN(T_Dates[[#This Row],[Month]])+2,FIND("/",T_Dates[[#This Row],[Date]],LEN(T_Dates[[#This Row],[Month]])+2)-(LEN(T_Dates[[#This Row],[Month]])+2))</f>
        <v>13</v>
      </c>
      <c r="K24" s="7">
        <f>DATE(T_Dates[[#This Row],[Year]],T_Dates[[#This Row],[Month]],T_Dates[[#This Row],[Day]])</f>
        <v>43874</v>
      </c>
    </row>
    <row r="25" spans="1:11" x14ac:dyDescent="0.3">
      <c r="A25" s="1" t="s">
        <v>27</v>
      </c>
      <c r="B25" s="1" t="str">
        <f>Country_Selected</f>
        <v>Spain</v>
      </c>
      <c r="C25" s="1">
        <f>State_Selected</f>
        <v>0</v>
      </c>
      <c r="D25" s="1" t="str">
        <f>T_Dates[[#This Row],[Country]]&amp;"-"&amp;T_Dates[[#This Row],[State]]&amp;"-"&amp;T_Dates[[#This Row],[Date]]</f>
        <v>Spain-0-2/14/20</v>
      </c>
      <c r="E25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5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5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0</v>
      </c>
      <c r="H25" s="1" t="str">
        <f>20&amp;RIGHT(T_Dates[[#This Row],[Date]],2)</f>
        <v>2020</v>
      </c>
      <c r="I25" s="1" t="str">
        <f>LEFT(T_Dates[[#This Row],[Date]],FIND("/",T_Dates[[#This Row],[Date]])-1)</f>
        <v>2</v>
      </c>
      <c r="J25" s="1" t="str">
        <f>MID(T_Dates[[#This Row],[Date]],LEN(T_Dates[[#This Row],[Month]])+2,FIND("/",T_Dates[[#This Row],[Date]],LEN(T_Dates[[#This Row],[Month]])+2)-(LEN(T_Dates[[#This Row],[Month]])+2))</f>
        <v>14</v>
      </c>
      <c r="K25" s="7">
        <f>DATE(T_Dates[[#This Row],[Year]],T_Dates[[#This Row],[Month]],T_Dates[[#This Row],[Day]])</f>
        <v>43875</v>
      </c>
    </row>
    <row r="26" spans="1:11" x14ac:dyDescent="0.3">
      <c r="A26" s="1" t="s">
        <v>28</v>
      </c>
      <c r="B26" s="1" t="str">
        <f>Country_Selected</f>
        <v>Spain</v>
      </c>
      <c r="C26" s="1">
        <f>State_Selected</f>
        <v>0</v>
      </c>
      <c r="D26" s="1" t="str">
        <f>T_Dates[[#This Row],[Country]]&amp;"-"&amp;T_Dates[[#This Row],[State]]&amp;"-"&amp;T_Dates[[#This Row],[Date]]</f>
        <v>Spain-0-2/15/20</v>
      </c>
      <c r="E26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6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6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26" s="1" t="str">
        <f>20&amp;RIGHT(T_Dates[[#This Row],[Date]],2)</f>
        <v>2020</v>
      </c>
      <c r="I26" s="1" t="str">
        <f>LEFT(T_Dates[[#This Row],[Date]],FIND("/",T_Dates[[#This Row],[Date]])-1)</f>
        <v>2</v>
      </c>
      <c r="J26" s="1" t="str">
        <f>MID(T_Dates[[#This Row],[Date]],LEN(T_Dates[[#This Row],[Month]])+2,FIND("/",T_Dates[[#This Row],[Date]],LEN(T_Dates[[#This Row],[Month]])+2)-(LEN(T_Dates[[#This Row],[Month]])+2))</f>
        <v>15</v>
      </c>
      <c r="K26" s="7">
        <f>DATE(T_Dates[[#This Row],[Year]],T_Dates[[#This Row],[Month]],T_Dates[[#This Row],[Day]])</f>
        <v>43876</v>
      </c>
    </row>
    <row r="27" spans="1:11" x14ac:dyDescent="0.3">
      <c r="A27" s="1" t="s">
        <v>29</v>
      </c>
      <c r="B27" s="1" t="str">
        <f>Country_Selected</f>
        <v>Spain</v>
      </c>
      <c r="C27" s="1">
        <f>State_Selected</f>
        <v>0</v>
      </c>
      <c r="D27" s="1" t="str">
        <f>T_Dates[[#This Row],[Country]]&amp;"-"&amp;T_Dates[[#This Row],[State]]&amp;"-"&amp;T_Dates[[#This Row],[Date]]</f>
        <v>Spain-0-2/16/20</v>
      </c>
      <c r="E27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7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7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27" s="1" t="str">
        <f>20&amp;RIGHT(T_Dates[[#This Row],[Date]],2)</f>
        <v>2020</v>
      </c>
      <c r="I27" s="1" t="str">
        <f>LEFT(T_Dates[[#This Row],[Date]],FIND("/",T_Dates[[#This Row],[Date]])-1)</f>
        <v>2</v>
      </c>
      <c r="J27" s="1" t="str">
        <f>MID(T_Dates[[#This Row],[Date]],LEN(T_Dates[[#This Row],[Month]])+2,FIND("/",T_Dates[[#This Row],[Date]],LEN(T_Dates[[#This Row],[Month]])+2)-(LEN(T_Dates[[#This Row],[Month]])+2))</f>
        <v>16</v>
      </c>
      <c r="K27" s="7">
        <f>DATE(T_Dates[[#This Row],[Year]],T_Dates[[#This Row],[Month]],T_Dates[[#This Row],[Day]])</f>
        <v>43877</v>
      </c>
    </row>
    <row r="28" spans="1:11" x14ac:dyDescent="0.3">
      <c r="A28" s="1" t="s">
        <v>30</v>
      </c>
      <c r="B28" s="1" t="str">
        <f>Country_Selected</f>
        <v>Spain</v>
      </c>
      <c r="C28" s="1">
        <f>State_Selected</f>
        <v>0</v>
      </c>
      <c r="D28" s="1" t="str">
        <f>T_Dates[[#This Row],[Country]]&amp;"-"&amp;T_Dates[[#This Row],[State]]&amp;"-"&amp;T_Dates[[#This Row],[Date]]</f>
        <v>Spain-0-2/17/20</v>
      </c>
      <c r="E28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8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8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28" s="1" t="str">
        <f>20&amp;RIGHT(T_Dates[[#This Row],[Date]],2)</f>
        <v>2020</v>
      </c>
      <c r="I28" s="1" t="str">
        <f>LEFT(T_Dates[[#This Row],[Date]],FIND("/",T_Dates[[#This Row],[Date]])-1)</f>
        <v>2</v>
      </c>
      <c r="J28" s="1" t="str">
        <f>MID(T_Dates[[#This Row],[Date]],LEN(T_Dates[[#This Row],[Month]])+2,FIND("/",T_Dates[[#This Row],[Date]],LEN(T_Dates[[#This Row],[Month]])+2)-(LEN(T_Dates[[#This Row],[Month]])+2))</f>
        <v>17</v>
      </c>
      <c r="K28" s="7">
        <f>DATE(T_Dates[[#This Row],[Year]],T_Dates[[#This Row],[Month]],T_Dates[[#This Row],[Day]])</f>
        <v>43878</v>
      </c>
    </row>
    <row r="29" spans="1:11" x14ac:dyDescent="0.3">
      <c r="A29" s="1" t="s">
        <v>31</v>
      </c>
      <c r="B29" s="1" t="str">
        <f>Country_Selected</f>
        <v>Spain</v>
      </c>
      <c r="C29" s="1">
        <f>State_Selected</f>
        <v>0</v>
      </c>
      <c r="D29" s="1" t="str">
        <f>T_Dates[[#This Row],[Country]]&amp;"-"&amp;T_Dates[[#This Row],[State]]&amp;"-"&amp;T_Dates[[#This Row],[Date]]</f>
        <v>Spain-0-2/18/20</v>
      </c>
      <c r="E29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29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29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29" s="1" t="str">
        <f>20&amp;RIGHT(T_Dates[[#This Row],[Date]],2)</f>
        <v>2020</v>
      </c>
      <c r="I29" s="1" t="str">
        <f>LEFT(T_Dates[[#This Row],[Date]],FIND("/",T_Dates[[#This Row],[Date]])-1)</f>
        <v>2</v>
      </c>
      <c r="J29" s="1" t="str">
        <f>MID(T_Dates[[#This Row],[Date]],LEN(T_Dates[[#This Row],[Month]])+2,FIND("/",T_Dates[[#This Row],[Date]],LEN(T_Dates[[#This Row],[Month]])+2)-(LEN(T_Dates[[#This Row],[Month]])+2))</f>
        <v>18</v>
      </c>
      <c r="K29" s="7">
        <f>DATE(T_Dates[[#This Row],[Year]],T_Dates[[#This Row],[Month]],T_Dates[[#This Row],[Day]])</f>
        <v>43879</v>
      </c>
    </row>
    <row r="30" spans="1:11" x14ac:dyDescent="0.3">
      <c r="A30" s="1" t="s">
        <v>32</v>
      </c>
      <c r="B30" s="1" t="str">
        <f>Country_Selected</f>
        <v>Spain</v>
      </c>
      <c r="C30" s="1">
        <f>State_Selected</f>
        <v>0</v>
      </c>
      <c r="D30" s="1" t="str">
        <f>T_Dates[[#This Row],[Country]]&amp;"-"&amp;T_Dates[[#This Row],[State]]&amp;"-"&amp;T_Dates[[#This Row],[Date]]</f>
        <v>Spain-0-2/19/20</v>
      </c>
      <c r="E30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0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0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0" s="1" t="str">
        <f>20&amp;RIGHT(T_Dates[[#This Row],[Date]],2)</f>
        <v>2020</v>
      </c>
      <c r="I30" s="1" t="str">
        <f>LEFT(T_Dates[[#This Row],[Date]],FIND("/",T_Dates[[#This Row],[Date]])-1)</f>
        <v>2</v>
      </c>
      <c r="J30" s="1" t="str">
        <f>MID(T_Dates[[#This Row],[Date]],LEN(T_Dates[[#This Row],[Month]])+2,FIND("/",T_Dates[[#This Row],[Date]],LEN(T_Dates[[#This Row],[Month]])+2)-(LEN(T_Dates[[#This Row],[Month]])+2))</f>
        <v>19</v>
      </c>
      <c r="K30" s="7">
        <f>DATE(T_Dates[[#This Row],[Year]],T_Dates[[#This Row],[Month]],T_Dates[[#This Row],[Day]])</f>
        <v>43880</v>
      </c>
    </row>
    <row r="31" spans="1:11" x14ac:dyDescent="0.3">
      <c r="A31" s="1" t="s">
        <v>33</v>
      </c>
      <c r="B31" s="1" t="str">
        <f>Country_Selected</f>
        <v>Spain</v>
      </c>
      <c r="C31" s="1">
        <f>State_Selected</f>
        <v>0</v>
      </c>
      <c r="D31" s="1" t="str">
        <f>T_Dates[[#This Row],[Country]]&amp;"-"&amp;T_Dates[[#This Row],[State]]&amp;"-"&amp;T_Dates[[#This Row],[Date]]</f>
        <v>Spain-0-2/20/20</v>
      </c>
      <c r="E31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1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1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1" s="1" t="str">
        <f>20&amp;RIGHT(T_Dates[[#This Row],[Date]],2)</f>
        <v>2020</v>
      </c>
      <c r="I31" s="1" t="str">
        <f>LEFT(T_Dates[[#This Row],[Date]],FIND("/",T_Dates[[#This Row],[Date]])-1)</f>
        <v>2</v>
      </c>
      <c r="J31" s="1" t="str">
        <f>MID(T_Dates[[#This Row],[Date]],LEN(T_Dates[[#This Row],[Month]])+2,FIND("/",T_Dates[[#This Row],[Date]],LEN(T_Dates[[#This Row],[Month]])+2)-(LEN(T_Dates[[#This Row],[Month]])+2))</f>
        <v>20</v>
      </c>
      <c r="K31" s="7">
        <f>DATE(T_Dates[[#This Row],[Year]],T_Dates[[#This Row],[Month]],T_Dates[[#This Row],[Day]])</f>
        <v>43881</v>
      </c>
    </row>
    <row r="32" spans="1:11" x14ac:dyDescent="0.3">
      <c r="A32" s="1" t="s">
        <v>34</v>
      </c>
      <c r="B32" s="1" t="str">
        <f>Country_Selected</f>
        <v>Spain</v>
      </c>
      <c r="C32" s="1">
        <f>State_Selected</f>
        <v>0</v>
      </c>
      <c r="D32" s="1" t="str">
        <f>T_Dates[[#This Row],[Country]]&amp;"-"&amp;T_Dates[[#This Row],[State]]&amp;"-"&amp;T_Dates[[#This Row],[Date]]</f>
        <v>Spain-0-2/21/20</v>
      </c>
      <c r="E3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2" s="1" t="str">
        <f>20&amp;RIGHT(T_Dates[[#This Row],[Date]],2)</f>
        <v>2020</v>
      </c>
      <c r="I32" s="1" t="str">
        <f>LEFT(T_Dates[[#This Row],[Date]],FIND("/",T_Dates[[#This Row],[Date]])-1)</f>
        <v>2</v>
      </c>
      <c r="J32" s="1" t="str">
        <f>MID(T_Dates[[#This Row],[Date]],LEN(T_Dates[[#This Row],[Month]])+2,FIND("/",T_Dates[[#This Row],[Date]],LEN(T_Dates[[#This Row],[Month]])+2)-(LEN(T_Dates[[#This Row],[Month]])+2))</f>
        <v>21</v>
      </c>
      <c r="K32" s="7">
        <f>DATE(T_Dates[[#This Row],[Year]],T_Dates[[#This Row],[Month]],T_Dates[[#This Row],[Day]])</f>
        <v>43882</v>
      </c>
    </row>
    <row r="33" spans="1:11" x14ac:dyDescent="0.3">
      <c r="A33" s="1" t="s">
        <v>35</v>
      </c>
      <c r="B33" s="1" t="str">
        <f>Country_Selected</f>
        <v>Spain</v>
      </c>
      <c r="C33" s="1">
        <f>State_Selected</f>
        <v>0</v>
      </c>
      <c r="D33" s="1" t="str">
        <f>T_Dates[[#This Row],[Country]]&amp;"-"&amp;T_Dates[[#This Row],[State]]&amp;"-"&amp;T_Dates[[#This Row],[Date]]</f>
        <v>Spain-0-2/22/20</v>
      </c>
      <c r="E3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3" s="1" t="str">
        <f>20&amp;RIGHT(T_Dates[[#This Row],[Date]],2)</f>
        <v>2020</v>
      </c>
      <c r="I33" s="1" t="str">
        <f>LEFT(T_Dates[[#This Row],[Date]],FIND("/",T_Dates[[#This Row],[Date]])-1)</f>
        <v>2</v>
      </c>
      <c r="J33" s="1" t="str">
        <f>MID(T_Dates[[#This Row],[Date]],LEN(T_Dates[[#This Row],[Month]])+2,FIND("/",T_Dates[[#This Row],[Date]],LEN(T_Dates[[#This Row],[Month]])+2)-(LEN(T_Dates[[#This Row],[Month]])+2))</f>
        <v>22</v>
      </c>
      <c r="K33" s="7">
        <f>DATE(T_Dates[[#This Row],[Year]],T_Dates[[#This Row],[Month]],T_Dates[[#This Row],[Day]])</f>
        <v>43883</v>
      </c>
    </row>
    <row r="34" spans="1:11" x14ac:dyDescent="0.3">
      <c r="A34" s="1" t="s">
        <v>36</v>
      </c>
      <c r="B34" s="1" t="str">
        <f>Country_Selected</f>
        <v>Spain</v>
      </c>
      <c r="C34" s="1">
        <f>State_Selected</f>
        <v>0</v>
      </c>
      <c r="D34" s="1" t="str">
        <f>T_Dates[[#This Row],[Country]]&amp;"-"&amp;T_Dates[[#This Row],[State]]&amp;"-"&amp;T_Dates[[#This Row],[Date]]</f>
        <v>Spain-0-2/23/20</v>
      </c>
      <c r="E34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4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4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4" s="1" t="str">
        <f>20&amp;RIGHT(T_Dates[[#This Row],[Date]],2)</f>
        <v>2020</v>
      </c>
      <c r="I34" s="1" t="str">
        <f>LEFT(T_Dates[[#This Row],[Date]],FIND("/",T_Dates[[#This Row],[Date]])-1)</f>
        <v>2</v>
      </c>
      <c r="J34" s="1" t="str">
        <f>MID(T_Dates[[#This Row],[Date]],LEN(T_Dates[[#This Row],[Month]])+2,FIND("/",T_Dates[[#This Row],[Date]],LEN(T_Dates[[#This Row],[Month]])+2)-(LEN(T_Dates[[#This Row],[Month]])+2))</f>
        <v>23</v>
      </c>
      <c r="K34" s="7">
        <f>DATE(T_Dates[[#This Row],[Year]],T_Dates[[#This Row],[Month]],T_Dates[[#This Row],[Day]])</f>
        <v>43884</v>
      </c>
    </row>
    <row r="35" spans="1:11" x14ac:dyDescent="0.3">
      <c r="A35" s="1" t="s">
        <v>37</v>
      </c>
      <c r="B35" s="1" t="str">
        <f>Country_Selected</f>
        <v>Spain</v>
      </c>
      <c r="C35" s="1">
        <f>State_Selected</f>
        <v>0</v>
      </c>
      <c r="D35" s="1" t="str">
        <f>T_Dates[[#This Row],[Country]]&amp;"-"&amp;T_Dates[[#This Row],[State]]&amp;"-"&amp;T_Dates[[#This Row],[Date]]</f>
        <v>Spain-0-2/24/20</v>
      </c>
      <c r="E35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5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</v>
      </c>
      <c r="G35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5" s="1" t="str">
        <f>20&amp;RIGHT(T_Dates[[#This Row],[Date]],2)</f>
        <v>2020</v>
      </c>
      <c r="I35" s="1" t="str">
        <f>LEFT(T_Dates[[#This Row],[Date]],FIND("/",T_Dates[[#This Row],[Date]])-1)</f>
        <v>2</v>
      </c>
      <c r="J35" s="1" t="str">
        <f>MID(T_Dates[[#This Row],[Date]],LEN(T_Dates[[#This Row],[Month]])+2,FIND("/",T_Dates[[#This Row],[Date]],LEN(T_Dates[[#This Row],[Month]])+2)-(LEN(T_Dates[[#This Row],[Month]])+2))</f>
        <v>24</v>
      </c>
      <c r="K35" s="7">
        <f>DATE(T_Dates[[#This Row],[Year]],T_Dates[[#This Row],[Month]],T_Dates[[#This Row],[Day]])</f>
        <v>43885</v>
      </c>
    </row>
    <row r="36" spans="1:11" x14ac:dyDescent="0.3">
      <c r="A36" s="1" t="s">
        <v>38</v>
      </c>
      <c r="B36" s="1" t="str">
        <f>Country_Selected</f>
        <v>Spain</v>
      </c>
      <c r="C36" s="1">
        <f>State_Selected</f>
        <v>0</v>
      </c>
      <c r="D36" s="1" t="str">
        <f>T_Dates[[#This Row],[Country]]&amp;"-"&amp;T_Dates[[#This Row],[State]]&amp;"-"&amp;T_Dates[[#This Row],[Date]]</f>
        <v>Spain-0-2/25/20</v>
      </c>
      <c r="E36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6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6</v>
      </c>
      <c r="G36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6" s="1" t="str">
        <f>20&amp;RIGHT(T_Dates[[#This Row],[Date]],2)</f>
        <v>2020</v>
      </c>
      <c r="I36" s="1" t="str">
        <f>LEFT(T_Dates[[#This Row],[Date]],FIND("/",T_Dates[[#This Row],[Date]])-1)</f>
        <v>2</v>
      </c>
      <c r="J36" s="1" t="str">
        <f>MID(T_Dates[[#This Row],[Date]],LEN(T_Dates[[#This Row],[Month]])+2,FIND("/",T_Dates[[#This Row],[Date]],LEN(T_Dates[[#This Row],[Month]])+2)-(LEN(T_Dates[[#This Row],[Month]])+2))</f>
        <v>25</v>
      </c>
      <c r="K36" s="7">
        <f>DATE(T_Dates[[#This Row],[Year]],T_Dates[[#This Row],[Month]],T_Dates[[#This Row],[Day]])</f>
        <v>43886</v>
      </c>
    </row>
    <row r="37" spans="1:11" x14ac:dyDescent="0.3">
      <c r="A37" s="1" t="s">
        <v>39</v>
      </c>
      <c r="B37" s="1" t="str">
        <f>Country_Selected</f>
        <v>Spain</v>
      </c>
      <c r="C37" s="1">
        <f>State_Selected</f>
        <v>0</v>
      </c>
      <c r="D37" s="1" t="str">
        <f>T_Dates[[#This Row],[Country]]&amp;"-"&amp;T_Dates[[#This Row],[State]]&amp;"-"&amp;T_Dates[[#This Row],[Date]]</f>
        <v>Spain-0-2/26/20</v>
      </c>
      <c r="E37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7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13</v>
      </c>
      <c r="G37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7" s="1" t="str">
        <f>20&amp;RIGHT(T_Dates[[#This Row],[Date]],2)</f>
        <v>2020</v>
      </c>
      <c r="I37" s="1" t="str">
        <f>LEFT(T_Dates[[#This Row],[Date]],FIND("/",T_Dates[[#This Row],[Date]])-1)</f>
        <v>2</v>
      </c>
      <c r="J37" s="1" t="str">
        <f>MID(T_Dates[[#This Row],[Date]],LEN(T_Dates[[#This Row],[Month]])+2,FIND("/",T_Dates[[#This Row],[Date]],LEN(T_Dates[[#This Row],[Month]])+2)-(LEN(T_Dates[[#This Row],[Month]])+2))</f>
        <v>26</v>
      </c>
      <c r="K37" s="7">
        <f>DATE(T_Dates[[#This Row],[Year]],T_Dates[[#This Row],[Month]],T_Dates[[#This Row],[Day]])</f>
        <v>43887</v>
      </c>
    </row>
    <row r="38" spans="1:11" x14ac:dyDescent="0.3">
      <c r="A38" s="1" t="s">
        <v>40</v>
      </c>
      <c r="B38" s="1" t="str">
        <f>Country_Selected</f>
        <v>Spain</v>
      </c>
      <c r="C38" s="1">
        <f>State_Selected</f>
        <v>0</v>
      </c>
      <c r="D38" s="1" t="str">
        <f>T_Dates[[#This Row],[Country]]&amp;"-"&amp;T_Dates[[#This Row],[State]]&amp;"-"&amp;T_Dates[[#This Row],[Date]]</f>
        <v>Spain-0-2/27/20</v>
      </c>
      <c r="E38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8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15</v>
      </c>
      <c r="G38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8" s="1" t="str">
        <f>20&amp;RIGHT(T_Dates[[#This Row],[Date]],2)</f>
        <v>2020</v>
      </c>
      <c r="I38" s="1" t="str">
        <f>LEFT(T_Dates[[#This Row],[Date]],FIND("/",T_Dates[[#This Row],[Date]])-1)</f>
        <v>2</v>
      </c>
      <c r="J38" s="1" t="str">
        <f>MID(T_Dates[[#This Row],[Date]],LEN(T_Dates[[#This Row],[Month]])+2,FIND("/",T_Dates[[#This Row],[Date]],LEN(T_Dates[[#This Row],[Month]])+2)-(LEN(T_Dates[[#This Row],[Month]])+2))</f>
        <v>27</v>
      </c>
      <c r="K38" s="7">
        <f>DATE(T_Dates[[#This Row],[Year]],T_Dates[[#This Row],[Month]],T_Dates[[#This Row],[Day]])</f>
        <v>43888</v>
      </c>
    </row>
    <row r="39" spans="1:11" x14ac:dyDescent="0.3">
      <c r="A39" s="1" t="s">
        <v>41</v>
      </c>
      <c r="B39" s="1" t="str">
        <f>Country_Selected</f>
        <v>Spain</v>
      </c>
      <c r="C39" s="1">
        <f>State_Selected</f>
        <v>0</v>
      </c>
      <c r="D39" s="1" t="str">
        <f>T_Dates[[#This Row],[Country]]&amp;"-"&amp;T_Dates[[#This Row],[State]]&amp;"-"&amp;T_Dates[[#This Row],[Date]]</f>
        <v>Spain-0-2/28/20</v>
      </c>
      <c r="E39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39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32</v>
      </c>
      <c r="G39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39" s="1" t="str">
        <f>20&amp;RIGHT(T_Dates[[#This Row],[Date]],2)</f>
        <v>2020</v>
      </c>
      <c r="I39" s="1" t="str">
        <f>LEFT(T_Dates[[#This Row],[Date]],FIND("/",T_Dates[[#This Row],[Date]])-1)</f>
        <v>2</v>
      </c>
      <c r="J39" s="1" t="str">
        <f>MID(T_Dates[[#This Row],[Date]],LEN(T_Dates[[#This Row],[Month]])+2,FIND("/",T_Dates[[#This Row],[Date]],LEN(T_Dates[[#This Row],[Month]])+2)-(LEN(T_Dates[[#This Row],[Month]])+2))</f>
        <v>28</v>
      </c>
      <c r="K39" s="7">
        <f>DATE(T_Dates[[#This Row],[Year]],T_Dates[[#This Row],[Month]],T_Dates[[#This Row],[Day]])</f>
        <v>43889</v>
      </c>
    </row>
    <row r="40" spans="1:11" x14ac:dyDescent="0.3">
      <c r="A40" s="1" t="s">
        <v>42</v>
      </c>
      <c r="B40" s="1" t="str">
        <f>Country_Selected</f>
        <v>Spain</v>
      </c>
      <c r="C40" s="1">
        <f>State_Selected</f>
        <v>0</v>
      </c>
      <c r="D40" s="1" t="str">
        <f>T_Dates[[#This Row],[Country]]&amp;"-"&amp;T_Dates[[#This Row],[State]]&amp;"-"&amp;T_Dates[[#This Row],[Date]]</f>
        <v>Spain-0-2/29/20</v>
      </c>
      <c r="E40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40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45</v>
      </c>
      <c r="G40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0" s="1" t="str">
        <f>20&amp;RIGHT(T_Dates[[#This Row],[Date]],2)</f>
        <v>2020</v>
      </c>
      <c r="I40" s="1" t="str">
        <f>LEFT(T_Dates[[#This Row],[Date]],FIND("/",T_Dates[[#This Row],[Date]])-1)</f>
        <v>2</v>
      </c>
      <c r="J40" s="1" t="str">
        <f>MID(T_Dates[[#This Row],[Date]],LEN(T_Dates[[#This Row],[Month]])+2,FIND("/",T_Dates[[#This Row],[Date]],LEN(T_Dates[[#This Row],[Month]])+2)-(LEN(T_Dates[[#This Row],[Month]])+2))</f>
        <v>29</v>
      </c>
      <c r="K40" s="7">
        <f>DATE(T_Dates[[#This Row],[Year]],T_Dates[[#This Row],[Month]],T_Dates[[#This Row],[Day]])</f>
        <v>43890</v>
      </c>
    </row>
    <row r="41" spans="1:11" x14ac:dyDescent="0.3">
      <c r="A41" s="1" t="s">
        <v>43</v>
      </c>
      <c r="B41" s="1" t="str">
        <f>Country_Selected</f>
        <v>Spain</v>
      </c>
      <c r="C41" s="1">
        <f>State_Selected</f>
        <v>0</v>
      </c>
      <c r="D41" s="1" t="str">
        <f>T_Dates[[#This Row],[Country]]&amp;"-"&amp;T_Dates[[#This Row],[State]]&amp;"-"&amp;T_Dates[[#This Row],[Date]]</f>
        <v>Spain-0-3/1/20</v>
      </c>
      <c r="E41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41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84</v>
      </c>
      <c r="G41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1" s="1" t="str">
        <f>20&amp;RIGHT(T_Dates[[#This Row],[Date]],2)</f>
        <v>2020</v>
      </c>
      <c r="I41" s="1" t="str">
        <f>LEFT(T_Dates[[#This Row],[Date]],FIND("/",T_Dates[[#This Row],[Date]])-1)</f>
        <v>3</v>
      </c>
      <c r="J41" s="1" t="str">
        <f>MID(T_Dates[[#This Row],[Date]],LEN(T_Dates[[#This Row],[Month]])+2,FIND("/",T_Dates[[#This Row],[Date]],LEN(T_Dates[[#This Row],[Month]])+2)-(LEN(T_Dates[[#This Row],[Month]])+2))</f>
        <v>1</v>
      </c>
      <c r="K41" s="7">
        <f>DATE(T_Dates[[#This Row],[Year]],T_Dates[[#This Row],[Month]],T_Dates[[#This Row],[Day]])</f>
        <v>43891</v>
      </c>
    </row>
    <row r="42" spans="1:11" x14ac:dyDescent="0.3">
      <c r="A42" s="1" t="s">
        <v>44</v>
      </c>
      <c r="B42" s="1" t="str">
        <f>Country_Selected</f>
        <v>Spain</v>
      </c>
      <c r="C42" s="1">
        <f>State_Selected</f>
        <v>0</v>
      </c>
      <c r="D42" s="1" t="str">
        <f>T_Dates[[#This Row],[Country]]&amp;"-"&amp;T_Dates[[#This Row],[State]]&amp;"-"&amp;T_Dates[[#This Row],[Date]]</f>
        <v>Spain-0-3/2/20</v>
      </c>
      <c r="E4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0</v>
      </c>
      <c r="F4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120</v>
      </c>
      <c r="G4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2" s="1" t="str">
        <f>20&amp;RIGHT(T_Dates[[#This Row],[Date]],2)</f>
        <v>2020</v>
      </c>
      <c r="I42" s="1" t="str">
        <f>LEFT(T_Dates[[#This Row],[Date]],FIND("/",T_Dates[[#This Row],[Date]])-1)</f>
        <v>3</v>
      </c>
      <c r="J42" s="1" t="str">
        <f>MID(T_Dates[[#This Row],[Date]],LEN(T_Dates[[#This Row],[Month]])+2,FIND("/",T_Dates[[#This Row],[Date]],LEN(T_Dates[[#This Row],[Month]])+2)-(LEN(T_Dates[[#This Row],[Month]])+2))</f>
        <v>2</v>
      </c>
      <c r="K42" s="7">
        <f>DATE(T_Dates[[#This Row],[Year]],T_Dates[[#This Row],[Month]],T_Dates[[#This Row],[Day]])</f>
        <v>43892</v>
      </c>
    </row>
    <row r="43" spans="1:11" x14ac:dyDescent="0.3">
      <c r="A43" s="1" t="s">
        <v>45</v>
      </c>
      <c r="B43" s="1" t="str">
        <f>Country_Selected</f>
        <v>Spain</v>
      </c>
      <c r="C43" s="1">
        <f>State_Selected</f>
        <v>0</v>
      </c>
      <c r="D43" s="1" t="str">
        <f>T_Dates[[#This Row],[Country]]&amp;"-"&amp;T_Dates[[#This Row],[State]]&amp;"-"&amp;T_Dates[[#This Row],[Date]]</f>
        <v>Spain-0-3/3/20</v>
      </c>
      <c r="E4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1</v>
      </c>
      <c r="F4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165</v>
      </c>
      <c r="G4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3" s="1" t="str">
        <f>20&amp;RIGHT(T_Dates[[#This Row],[Date]],2)</f>
        <v>2020</v>
      </c>
      <c r="I43" s="1" t="str">
        <f>LEFT(T_Dates[[#This Row],[Date]],FIND("/",T_Dates[[#This Row],[Date]])-1)</f>
        <v>3</v>
      </c>
      <c r="J43" s="1" t="str">
        <f>MID(T_Dates[[#This Row],[Date]],LEN(T_Dates[[#This Row],[Month]])+2,FIND("/",T_Dates[[#This Row],[Date]],LEN(T_Dates[[#This Row],[Month]])+2)-(LEN(T_Dates[[#This Row],[Month]])+2))</f>
        <v>3</v>
      </c>
      <c r="K43" s="7">
        <f>DATE(T_Dates[[#This Row],[Year]],T_Dates[[#This Row],[Month]],T_Dates[[#This Row],[Day]])</f>
        <v>43893</v>
      </c>
    </row>
    <row r="44" spans="1:11" x14ac:dyDescent="0.3">
      <c r="A44" s="1" t="s">
        <v>46</v>
      </c>
      <c r="B44" s="1" t="str">
        <f>Country_Selected</f>
        <v>Spain</v>
      </c>
      <c r="C44" s="1">
        <f>State_Selected</f>
        <v>0</v>
      </c>
      <c r="D44" s="1" t="str">
        <f>T_Dates[[#This Row],[Country]]&amp;"-"&amp;T_Dates[[#This Row],[State]]&amp;"-"&amp;T_Dates[[#This Row],[Date]]</f>
        <v>Spain-0-3/4/20</v>
      </c>
      <c r="E44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2</v>
      </c>
      <c r="F44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222</v>
      </c>
      <c r="G44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4" s="1" t="str">
        <f>20&amp;RIGHT(T_Dates[[#This Row],[Date]],2)</f>
        <v>2020</v>
      </c>
      <c r="I44" s="1" t="str">
        <f>LEFT(T_Dates[[#This Row],[Date]],FIND("/",T_Dates[[#This Row],[Date]])-1)</f>
        <v>3</v>
      </c>
      <c r="J44" s="1" t="str">
        <f>MID(T_Dates[[#This Row],[Date]],LEN(T_Dates[[#This Row],[Month]])+2,FIND("/",T_Dates[[#This Row],[Date]],LEN(T_Dates[[#This Row],[Month]])+2)-(LEN(T_Dates[[#This Row],[Month]])+2))</f>
        <v>4</v>
      </c>
      <c r="K44" s="7">
        <f>DATE(T_Dates[[#This Row],[Year]],T_Dates[[#This Row],[Month]],T_Dates[[#This Row],[Day]])</f>
        <v>43894</v>
      </c>
    </row>
    <row r="45" spans="1:11" x14ac:dyDescent="0.3">
      <c r="A45" s="1" t="s">
        <v>47</v>
      </c>
      <c r="B45" s="1" t="str">
        <f>Country_Selected</f>
        <v>Spain</v>
      </c>
      <c r="C45" s="1">
        <f>State_Selected</f>
        <v>0</v>
      </c>
      <c r="D45" s="1" t="str">
        <f>T_Dates[[#This Row],[Country]]&amp;"-"&amp;T_Dates[[#This Row],[State]]&amp;"-"&amp;T_Dates[[#This Row],[Date]]</f>
        <v>Spain-0-3/5/20</v>
      </c>
      <c r="E45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3</v>
      </c>
      <c r="F45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259</v>
      </c>
      <c r="G45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5" s="1" t="str">
        <f>20&amp;RIGHT(T_Dates[[#This Row],[Date]],2)</f>
        <v>2020</v>
      </c>
      <c r="I45" s="1" t="str">
        <f>LEFT(T_Dates[[#This Row],[Date]],FIND("/",T_Dates[[#This Row],[Date]])-1)</f>
        <v>3</v>
      </c>
      <c r="J45" s="1" t="str">
        <f>MID(T_Dates[[#This Row],[Date]],LEN(T_Dates[[#This Row],[Month]])+2,FIND("/",T_Dates[[#This Row],[Date]],LEN(T_Dates[[#This Row],[Month]])+2)-(LEN(T_Dates[[#This Row],[Month]])+2))</f>
        <v>5</v>
      </c>
      <c r="K45" s="7">
        <f>DATE(T_Dates[[#This Row],[Year]],T_Dates[[#This Row],[Month]],T_Dates[[#This Row],[Day]])</f>
        <v>43895</v>
      </c>
    </row>
    <row r="46" spans="1:11" x14ac:dyDescent="0.3">
      <c r="A46" s="1" t="s">
        <v>48</v>
      </c>
      <c r="B46" s="1" t="str">
        <f>Country_Selected</f>
        <v>Spain</v>
      </c>
      <c r="C46" s="1">
        <f>State_Selected</f>
        <v>0</v>
      </c>
      <c r="D46" s="1" t="str">
        <f>T_Dates[[#This Row],[Country]]&amp;"-"&amp;T_Dates[[#This Row],[State]]&amp;"-"&amp;T_Dates[[#This Row],[Date]]</f>
        <v>Spain-0-3/6/20</v>
      </c>
      <c r="E46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5</v>
      </c>
      <c r="F46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400</v>
      </c>
      <c r="G46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2</v>
      </c>
      <c r="H46" s="1" t="str">
        <f>20&amp;RIGHT(T_Dates[[#This Row],[Date]],2)</f>
        <v>2020</v>
      </c>
      <c r="I46" s="1" t="str">
        <f>LEFT(T_Dates[[#This Row],[Date]],FIND("/",T_Dates[[#This Row],[Date]])-1)</f>
        <v>3</v>
      </c>
      <c r="J46" s="1" t="str">
        <f>MID(T_Dates[[#This Row],[Date]],LEN(T_Dates[[#This Row],[Month]])+2,FIND("/",T_Dates[[#This Row],[Date]],LEN(T_Dates[[#This Row],[Month]])+2)-(LEN(T_Dates[[#This Row],[Month]])+2))</f>
        <v>6</v>
      </c>
      <c r="K46" s="7">
        <f>DATE(T_Dates[[#This Row],[Year]],T_Dates[[#This Row],[Month]],T_Dates[[#This Row],[Day]])</f>
        <v>43896</v>
      </c>
    </row>
    <row r="47" spans="1:11" x14ac:dyDescent="0.3">
      <c r="A47" s="1" t="s">
        <v>49</v>
      </c>
      <c r="B47" s="1" t="str">
        <f>Country_Selected</f>
        <v>Spain</v>
      </c>
      <c r="C47" s="1">
        <f>State_Selected</f>
        <v>0</v>
      </c>
      <c r="D47" s="1" t="str">
        <f>T_Dates[[#This Row],[Country]]&amp;"-"&amp;T_Dates[[#This Row],[State]]&amp;"-"&amp;T_Dates[[#This Row],[Date]]</f>
        <v>Spain-0-3/7/20</v>
      </c>
      <c r="E47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10</v>
      </c>
      <c r="F47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500</v>
      </c>
      <c r="G47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30</v>
      </c>
      <c r="H47" s="1" t="str">
        <f>20&amp;RIGHT(T_Dates[[#This Row],[Date]],2)</f>
        <v>2020</v>
      </c>
      <c r="I47" s="1" t="str">
        <f>LEFT(T_Dates[[#This Row],[Date]],FIND("/",T_Dates[[#This Row],[Date]])-1)</f>
        <v>3</v>
      </c>
      <c r="J47" s="1" t="str">
        <f>MID(T_Dates[[#This Row],[Date]],LEN(T_Dates[[#This Row],[Month]])+2,FIND("/",T_Dates[[#This Row],[Date]],LEN(T_Dates[[#This Row],[Month]])+2)-(LEN(T_Dates[[#This Row],[Month]])+2))</f>
        <v>7</v>
      </c>
      <c r="K47" s="7">
        <f>DATE(T_Dates[[#This Row],[Year]],T_Dates[[#This Row],[Month]],T_Dates[[#This Row],[Day]])</f>
        <v>43897</v>
      </c>
    </row>
    <row r="48" spans="1:11" x14ac:dyDescent="0.3">
      <c r="A48" s="1" t="s">
        <v>50</v>
      </c>
      <c r="B48" s="1" t="str">
        <f>Country_Selected</f>
        <v>Spain</v>
      </c>
      <c r="C48" s="1">
        <f>State_Selected</f>
        <v>0</v>
      </c>
      <c r="D48" s="1" t="str">
        <f>T_Dates[[#This Row],[Country]]&amp;"-"&amp;T_Dates[[#This Row],[State]]&amp;"-"&amp;T_Dates[[#This Row],[Date]]</f>
        <v>Spain-0-3/8/20</v>
      </c>
      <c r="E48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17</v>
      </c>
      <c r="F48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673</v>
      </c>
      <c r="G48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30</v>
      </c>
      <c r="H48" s="1" t="str">
        <f>20&amp;RIGHT(T_Dates[[#This Row],[Date]],2)</f>
        <v>2020</v>
      </c>
      <c r="I48" s="1" t="str">
        <f>LEFT(T_Dates[[#This Row],[Date]],FIND("/",T_Dates[[#This Row],[Date]])-1)</f>
        <v>3</v>
      </c>
      <c r="J48" s="1" t="str">
        <f>MID(T_Dates[[#This Row],[Date]],LEN(T_Dates[[#This Row],[Month]])+2,FIND("/",T_Dates[[#This Row],[Date]],LEN(T_Dates[[#This Row],[Month]])+2)-(LEN(T_Dates[[#This Row],[Month]])+2))</f>
        <v>8</v>
      </c>
      <c r="K48" s="7">
        <f>DATE(T_Dates[[#This Row],[Year]],T_Dates[[#This Row],[Month]],T_Dates[[#This Row],[Day]])</f>
        <v>43898</v>
      </c>
    </row>
    <row r="49" spans="1:11" x14ac:dyDescent="0.3">
      <c r="A49" s="1" t="s">
        <v>51</v>
      </c>
      <c r="B49" s="1" t="str">
        <f>Country_Selected</f>
        <v>Spain</v>
      </c>
      <c r="C49" s="1">
        <f>State_Selected</f>
        <v>0</v>
      </c>
      <c r="D49" s="1" t="str">
        <f>T_Dates[[#This Row],[Country]]&amp;"-"&amp;T_Dates[[#This Row],[State]]&amp;"-"&amp;T_Dates[[#This Row],[Date]]</f>
        <v>Spain-0-3/9/20</v>
      </c>
      <c r="E49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28</v>
      </c>
      <c r="F49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1073</v>
      </c>
      <c r="G49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32</v>
      </c>
      <c r="H49" s="1" t="str">
        <f>20&amp;RIGHT(T_Dates[[#This Row],[Date]],2)</f>
        <v>2020</v>
      </c>
      <c r="I49" s="1" t="str">
        <f>LEFT(T_Dates[[#This Row],[Date]],FIND("/",T_Dates[[#This Row],[Date]])-1)</f>
        <v>3</v>
      </c>
      <c r="J49" s="1" t="str">
        <f>MID(T_Dates[[#This Row],[Date]],LEN(T_Dates[[#This Row],[Month]])+2,FIND("/",T_Dates[[#This Row],[Date]],LEN(T_Dates[[#This Row],[Month]])+2)-(LEN(T_Dates[[#This Row],[Month]])+2))</f>
        <v>9</v>
      </c>
      <c r="K49" s="7">
        <f>DATE(T_Dates[[#This Row],[Year]],T_Dates[[#This Row],[Month]],T_Dates[[#This Row],[Day]])</f>
        <v>43899</v>
      </c>
    </row>
    <row r="50" spans="1:11" x14ac:dyDescent="0.3">
      <c r="A50" s="1" t="s">
        <v>52</v>
      </c>
      <c r="B50" s="1" t="str">
        <f>Country_Selected</f>
        <v>Spain</v>
      </c>
      <c r="C50" s="1">
        <f>State_Selected</f>
        <v>0</v>
      </c>
      <c r="D50" s="1" t="str">
        <f>T_Dates[[#This Row],[Country]]&amp;"-"&amp;T_Dates[[#This Row],[State]]&amp;"-"&amp;T_Dates[[#This Row],[Date]]</f>
        <v>Spain-0-3/10/20</v>
      </c>
      <c r="E50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35</v>
      </c>
      <c r="F50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1695</v>
      </c>
      <c r="G50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32</v>
      </c>
      <c r="H50" s="1" t="str">
        <f>20&amp;RIGHT(T_Dates[[#This Row],[Date]],2)</f>
        <v>2020</v>
      </c>
      <c r="I50" s="1" t="str">
        <f>LEFT(T_Dates[[#This Row],[Date]],FIND("/",T_Dates[[#This Row],[Date]])-1)</f>
        <v>3</v>
      </c>
      <c r="J50" s="1" t="str">
        <f>MID(T_Dates[[#This Row],[Date]],LEN(T_Dates[[#This Row],[Month]])+2,FIND("/",T_Dates[[#This Row],[Date]],LEN(T_Dates[[#This Row],[Month]])+2)-(LEN(T_Dates[[#This Row],[Month]])+2))</f>
        <v>10</v>
      </c>
      <c r="K50" s="7">
        <f>DATE(T_Dates[[#This Row],[Year]],T_Dates[[#This Row],[Month]],T_Dates[[#This Row],[Day]])</f>
        <v>43900</v>
      </c>
    </row>
    <row r="51" spans="1:11" x14ac:dyDescent="0.3">
      <c r="A51" s="1" t="s">
        <v>53</v>
      </c>
      <c r="B51" s="1" t="str">
        <f>Country_Selected</f>
        <v>Spain</v>
      </c>
      <c r="C51" s="1">
        <f>State_Selected</f>
        <v>0</v>
      </c>
      <c r="D51" s="1" t="str">
        <f>T_Dates[[#This Row],[Country]]&amp;"-"&amp;T_Dates[[#This Row],[State]]&amp;"-"&amp;T_Dates[[#This Row],[Date]]</f>
        <v>Spain-0-3/11/20</v>
      </c>
      <c r="E51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54</v>
      </c>
      <c r="F51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2277</v>
      </c>
      <c r="G51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183</v>
      </c>
      <c r="H51" s="1" t="str">
        <f>20&amp;RIGHT(T_Dates[[#This Row],[Date]],2)</f>
        <v>2020</v>
      </c>
      <c r="I51" s="1" t="str">
        <f>LEFT(T_Dates[[#This Row],[Date]],FIND("/",T_Dates[[#This Row],[Date]])-1)</f>
        <v>3</v>
      </c>
      <c r="J51" s="1" t="str">
        <f>MID(T_Dates[[#This Row],[Date]],LEN(T_Dates[[#This Row],[Month]])+2,FIND("/",T_Dates[[#This Row],[Date]],LEN(T_Dates[[#This Row],[Month]])+2)-(LEN(T_Dates[[#This Row],[Month]])+2))</f>
        <v>11</v>
      </c>
      <c r="K51" s="7">
        <f>DATE(T_Dates[[#This Row],[Year]],T_Dates[[#This Row],[Month]],T_Dates[[#This Row],[Day]])</f>
        <v>43901</v>
      </c>
    </row>
    <row r="52" spans="1:11" x14ac:dyDescent="0.3">
      <c r="A52" s="1" t="s">
        <v>54</v>
      </c>
      <c r="B52" s="1" t="str">
        <f>Country_Selected</f>
        <v>Spain</v>
      </c>
      <c r="C52" s="1">
        <f>State_Selected</f>
        <v>0</v>
      </c>
      <c r="D52" s="1" t="str">
        <f>T_Dates[[#This Row],[Country]]&amp;"-"&amp;T_Dates[[#This Row],[State]]&amp;"-"&amp;T_Dates[[#This Row],[Date]]</f>
        <v>Spain-0-3/12/20</v>
      </c>
      <c r="E52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55</v>
      </c>
      <c r="F52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2277</v>
      </c>
      <c r="G52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183</v>
      </c>
      <c r="H52" s="1" t="str">
        <f>20&amp;RIGHT(T_Dates[[#This Row],[Date]],2)</f>
        <v>2020</v>
      </c>
      <c r="I52" s="1" t="str">
        <f>LEFT(T_Dates[[#This Row],[Date]],FIND("/",T_Dates[[#This Row],[Date]])-1)</f>
        <v>3</v>
      </c>
      <c r="J52" s="1" t="str">
        <f>MID(T_Dates[[#This Row],[Date]],LEN(T_Dates[[#This Row],[Month]])+2,FIND("/",T_Dates[[#This Row],[Date]],LEN(T_Dates[[#This Row],[Month]])+2)-(LEN(T_Dates[[#This Row],[Month]])+2))</f>
        <v>12</v>
      </c>
      <c r="K52" s="7">
        <f>DATE(T_Dates[[#This Row],[Year]],T_Dates[[#This Row],[Month]],T_Dates[[#This Row],[Day]])</f>
        <v>43902</v>
      </c>
    </row>
    <row r="53" spans="1:11" x14ac:dyDescent="0.3">
      <c r="A53" s="1" t="s">
        <v>21548</v>
      </c>
      <c r="B53" s="1" t="str">
        <f>Country_Selected</f>
        <v>Spain</v>
      </c>
      <c r="C53" s="1">
        <f>State_Selected</f>
        <v>0</v>
      </c>
      <c r="D53" s="1" t="str">
        <f>T_Dates[[#This Row],[Country]]&amp;"-"&amp;T_Dates[[#This Row],[State]]&amp;"-"&amp;T_Dates[[#This Row],[Date]]</f>
        <v>Spain-0-3/13/20</v>
      </c>
      <c r="E53" s="1">
        <f>IF(T_Dates[[#This Row],[Country]]=0,SUMIFS(T_All[Deaths],T_All[Date],T_Dates[[#This Row],[Date]]),IF(T_Dates[[#This Row],[State]]=0,SUMIFS(T_All[Deaths],T_All[Country/Region],T_Dates[[#This Row],[Country]],T_All[Date],T_Dates[[#This Row],[Date]]),INDEX(T_All[Deaths],MATCH(T_Dates[[#This Row],[ID]],T_All[ID],0))))</f>
        <v>133</v>
      </c>
      <c r="F53" s="1">
        <f>IF(T_Dates[[#This Row],[Country]]=0,SUMIFS(T_All[Confirmed],T_All[Date],T_Dates[[#This Row],[Date]]),IF(T_Dates[[#This Row],[State]]=0,SUMIFS(T_All[Confirmed],T_All[Country/Region],T_Dates[[#This Row],[Country]],T_All[Date],T_Dates[[#This Row],[Date]]),INDEX(T_All[Confirmed],MATCH(T_Dates[[#This Row],[ID]],T_All[ID],0))))</f>
        <v>5232</v>
      </c>
      <c r="G53" s="1">
        <f>IF(T_Dates[[#This Row],[Country]]=0,SUMIFS(T_All[Recovered],T_All[Date],T_Dates[[#This Row],[Date]]),IF(T_Dates[[#This Row],[State]]=0,SUMIFS(T_All[Recovered],T_All[Country/Region],T_Dates[[#This Row],[Country]],T_All[Date],T_Dates[[#This Row],[Date]]),INDEX(T_All[Recovered],MATCH(T_Dates[[#This Row],[ID]],T_All[ID],0))))</f>
        <v>193</v>
      </c>
      <c r="H53" s="1" t="str">
        <f>20&amp;RIGHT(T_Dates[[#This Row],[Date]],2)</f>
        <v>2020</v>
      </c>
      <c r="I53" s="1" t="str">
        <f>LEFT(T_Dates[[#This Row],[Date]],FIND("/",T_Dates[[#This Row],[Date]])-1)</f>
        <v>3</v>
      </c>
      <c r="J53" s="1" t="str">
        <f>MID(T_Dates[[#This Row],[Date]],LEN(T_Dates[[#This Row],[Month]])+2,FIND("/",T_Dates[[#This Row],[Date]],LEN(T_Dates[[#This Row],[Month]])+2)-(LEN(T_Dates[[#This Row],[Month]])+2))</f>
        <v>13</v>
      </c>
      <c r="K53" s="7">
        <f>DATE(T_Dates[[#This Row],[Year]],T_Dates[[#This Row],[Month]],T_Dates[[#This Row],[Day]])</f>
        <v>43903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5FF4-C9D1-4FD5-8C54-5B91A0A3BE01}">
  <sheetPr codeName="Sheet14">
    <tabColor theme="1"/>
  </sheetPr>
  <dimension ref="A1:I21893"/>
  <sheetViews>
    <sheetView topLeftCell="A11026" workbookViewId="0">
      <selection activeCell="E20712" sqref="E20712"/>
    </sheetView>
  </sheetViews>
  <sheetFormatPr defaultRowHeight="14.4" x14ac:dyDescent="0.3"/>
  <cols>
    <col min="1" max="1" width="20.5546875" bestFit="1" customWidth="1"/>
    <col min="2" max="2" width="23.109375" bestFit="1" customWidth="1"/>
    <col min="3" max="3" width="8.6640625" bestFit="1" customWidth="1"/>
    <col min="4" max="4" width="9.6640625" bestFit="1" customWidth="1"/>
    <col min="5" max="5" width="7.5546875" bestFit="1" customWidth="1"/>
    <col min="6" max="6" width="38.5546875" bestFit="1" customWidth="1"/>
    <col min="7" max="7" width="9" bestFit="1" customWidth="1"/>
    <col min="8" max="9" width="12.109375" bestFit="1" customWidth="1"/>
  </cols>
  <sheetData>
    <row r="1" spans="1:9" x14ac:dyDescent="0.3">
      <c r="A1" t="s">
        <v>1</v>
      </c>
      <c r="B1" t="s">
        <v>0</v>
      </c>
      <c r="C1" t="s">
        <v>2</v>
      </c>
      <c r="D1" t="s">
        <v>3</v>
      </c>
      <c r="E1" t="s">
        <v>465</v>
      </c>
      <c r="F1" t="s">
        <v>471</v>
      </c>
      <c r="G1" t="s">
        <v>467</v>
      </c>
      <c r="H1" t="s">
        <v>469</v>
      </c>
      <c r="I1" t="s">
        <v>468</v>
      </c>
    </row>
    <row r="2" spans="1:9" hidden="1" x14ac:dyDescent="0.3">
      <c r="A2" s="1" t="s">
        <v>56</v>
      </c>
      <c r="B2" s="1" t="s">
        <v>55</v>
      </c>
      <c r="C2">
        <v>15</v>
      </c>
      <c r="D2">
        <v>101</v>
      </c>
      <c r="E2" s="1" t="s">
        <v>4</v>
      </c>
      <c r="F2" t="s">
        <v>20859</v>
      </c>
      <c r="G2">
        <v>0</v>
      </c>
      <c r="H2">
        <v>2</v>
      </c>
      <c r="I2">
        <v>0</v>
      </c>
    </row>
    <row r="3" spans="1:9" hidden="1" x14ac:dyDescent="0.3">
      <c r="A3" s="1" t="s">
        <v>56</v>
      </c>
      <c r="B3" s="1" t="s">
        <v>55</v>
      </c>
      <c r="C3">
        <v>15</v>
      </c>
      <c r="D3">
        <v>101</v>
      </c>
      <c r="E3" s="1" t="s">
        <v>5</v>
      </c>
      <c r="F3" t="s">
        <v>20715</v>
      </c>
      <c r="G3">
        <v>0</v>
      </c>
      <c r="H3">
        <v>3</v>
      </c>
      <c r="I3">
        <v>0</v>
      </c>
    </row>
    <row r="4" spans="1:9" hidden="1" x14ac:dyDescent="0.3">
      <c r="A4" s="1" t="s">
        <v>56</v>
      </c>
      <c r="B4" s="1" t="s">
        <v>55</v>
      </c>
      <c r="C4">
        <v>15</v>
      </c>
      <c r="D4">
        <v>101</v>
      </c>
      <c r="E4" s="1" t="s">
        <v>6</v>
      </c>
      <c r="F4" t="s">
        <v>19692</v>
      </c>
      <c r="G4">
        <v>0</v>
      </c>
      <c r="H4">
        <v>5</v>
      </c>
      <c r="I4">
        <v>0</v>
      </c>
    </row>
    <row r="5" spans="1:9" hidden="1" x14ac:dyDescent="0.3">
      <c r="A5" s="1" t="s">
        <v>56</v>
      </c>
      <c r="B5" s="1" t="s">
        <v>55</v>
      </c>
      <c r="C5">
        <v>15</v>
      </c>
      <c r="D5">
        <v>101</v>
      </c>
      <c r="E5" s="1" t="s">
        <v>7</v>
      </c>
      <c r="F5" t="s">
        <v>19693</v>
      </c>
      <c r="G5">
        <v>0</v>
      </c>
      <c r="H5">
        <v>7</v>
      </c>
      <c r="I5">
        <v>0</v>
      </c>
    </row>
    <row r="6" spans="1:9" hidden="1" x14ac:dyDescent="0.3">
      <c r="A6" s="1" t="s">
        <v>56</v>
      </c>
      <c r="B6" s="1" t="s">
        <v>55</v>
      </c>
      <c r="C6">
        <v>15</v>
      </c>
      <c r="D6">
        <v>101</v>
      </c>
      <c r="E6" s="1" t="s">
        <v>8</v>
      </c>
      <c r="F6" t="s">
        <v>19694</v>
      </c>
      <c r="G6">
        <v>0</v>
      </c>
      <c r="H6">
        <v>8</v>
      </c>
      <c r="I6">
        <v>2</v>
      </c>
    </row>
    <row r="7" spans="1:9" hidden="1" x14ac:dyDescent="0.3">
      <c r="A7" s="1" t="s">
        <v>56</v>
      </c>
      <c r="B7" s="1" t="s">
        <v>55</v>
      </c>
      <c r="C7">
        <v>15</v>
      </c>
      <c r="D7">
        <v>101</v>
      </c>
      <c r="E7" s="1" t="s">
        <v>9</v>
      </c>
      <c r="F7" t="s">
        <v>19695</v>
      </c>
      <c r="G7">
        <v>0</v>
      </c>
      <c r="H7">
        <v>8</v>
      </c>
      <c r="I7">
        <v>2</v>
      </c>
    </row>
    <row r="8" spans="1:9" hidden="1" x14ac:dyDescent="0.3">
      <c r="A8" s="1" t="s">
        <v>56</v>
      </c>
      <c r="B8" s="1" t="s">
        <v>55</v>
      </c>
      <c r="C8">
        <v>15</v>
      </c>
      <c r="D8">
        <v>101</v>
      </c>
      <c r="E8" s="1" t="s">
        <v>10</v>
      </c>
      <c r="F8" t="s">
        <v>19696</v>
      </c>
      <c r="G8">
        <v>0</v>
      </c>
      <c r="H8">
        <v>14</v>
      </c>
      <c r="I8">
        <v>5</v>
      </c>
    </row>
    <row r="9" spans="1:9" hidden="1" x14ac:dyDescent="0.3">
      <c r="A9" s="1" t="s">
        <v>56</v>
      </c>
      <c r="B9" s="1" t="s">
        <v>55</v>
      </c>
      <c r="C9">
        <v>15</v>
      </c>
      <c r="D9">
        <v>101</v>
      </c>
      <c r="E9" s="1" t="s">
        <v>11</v>
      </c>
      <c r="F9" t="s">
        <v>19697</v>
      </c>
      <c r="G9">
        <v>0</v>
      </c>
      <c r="H9">
        <v>14</v>
      </c>
      <c r="I9">
        <v>5</v>
      </c>
    </row>
    <row r="10" spans="1:9" hidden="1" x14ac:dyDescent="0.3">
      <c r="A10" s="1" t="s">
        <v>56</v>
      </c>
      <c r="B10" s="1" t="s">
        <v>55</v>
      </c>
      <c r="C10">
        <v>15</v>
      </c>
      <c r="D10">
        <v>101</v>
      </c>
      <c r="E10" s="1" t="s">
        <v>12</v>
      </c>
      <c r="F10" t="s">
        <v>19698</v>
      </c>
      <c r="G10">
        <v>0</v>
      </c>
      <c r="H10">
        <v>14</v>
      </c>
      <c r="I10">
        <v>5</v>
      </c>
    </row>
    <row r="11" spans="1:9" hidden="1" x14ac:dyDescent="0.3">
      <c r="A11" s="1" t="s">
        <v>56</v>
      </c>
      <c r="B11" s="1" t="s">
        <v>55</v>
      </c>
      <c r="C11">
        <v>15</v>
      </c>
      <c r="D11">
        <v>101</v>
      </c>
      <c r="E11" s="1" t="s">
        <v>13</v>
      </c>
      <c r="F11" t="s">
        <v>19699</v>
      </c>
      <c r="G11">
        <v>0</v>
      </c>
      <c r="H11">
        <v>19</v>
      </c>
      <c r="I11">
        <v>5</v>
      </c>
    </row>
    <row r="12" spans="1:9" hidden="1" x14ac:dyDescent="0.3">
      <c r="A12" s="1" t="s">
        <v>56</v>
      </c>
      <c r="B12" s="1" t="s">
        <v>55</v>
      </c>
      <c r="C12">
        <v>15</v>
      </c>
      <c r="D12">
        <v>101</v>
      </c>
      <c r="E12" s="1" t="s">
        <v>14</v>
      </c>
      <c r="F12" t="s">
        <v>19700</v>
      </c>
      <c r="G12">
        <v>0</v>
      </c>
      <c r="H12">
        <v>19</v>
      </c>
      <c r="I12">
        <v>5</v>
      </c>
    </row>
    <row r="13" spans="1:9" hidden="1" x14ac:dyDescent="0.3">
      <c r="A13" s="1" t="s">
        <v>56</v>
      </c>
      <c r="B13" s="1" t="s">
        <v>55</v>
      </c>
      <c r="C13">
        <v>15</v>
      </c>
      <c r="D13">
        <v>101</v>
      </c>
      <c r="E13" s="1" t="s">
        <v>15</v>
      </c>
      <c r="F13" t="s">
        <v>19701</v>
      </c>
      <c r="G13">
        <v>0</v>
      </c>
      <c r="H13">
        <v>19</v>
      </c>
      <c r="I13">
        <v>5</v>
      </c>
    </row>
    <row r="14" spans="1:9" hidden="1" x14ac:dyDescent="0.3">
      <c r="A14" s="1" t="s">
        <v>56</v>
      </c>
      <c r="B14" s="1" t="s">
        <v>55</v>
      </c>
      <c r="C14">
        <v>15</v>
      </c>
      <c r="D14">
        <v>101</v>
      </c>
      <c r="E14" s="1" t="s">
        <v>16</v>
      </c>
      <c r="F14" t="s">
        <v>19702</v>
      </c>
      <c r="G14">
        <v>0</v>
      </c>
      <c r="H14">
        <v>19</v>
      </c>
      <c r="I14">
        <v>5</v>
      </c>
    </row>
    <row r="15" spans="1:9" hidden="1" x14ac:dyDescent="0.3">
      <c r="A15" s="1" t="s">
        <v>56</v>
      </c>
      <c r="B15" s="1" t="s">
        <v>55</v>
      </c>
      <c r="C15">
        <v>15</v>
      </c>
      <c r="D15">
        <v>101</v>
      </c>
      <c r="E15" s="1" t="s">
        <v>17</v>
      </c>
      <c r="F15" t="s">
        <v>19703</v>
      </c>
      <c r="G15">
        <v>0</v>
      </c>
      <c r="H15">
        <v>25</v>
      </c>
      <c r="I15">
        <v>5</v>
      </c>
    </row>
    <row r="16" spans="1:9" hidden="1" x14ac:dyDescent="0.3">
      <c r="A16" s="1" t="s">
        <v>56</v>
      </c>
      <c r="B16" s="1" t="s">
        <v>55</v>
      </c>
      <c r="C16">
        <v>15</v>
      </c>
      <c r="D16">
        <v>101</v>
      </c>
      <c r="E16" s="1" t="s">
        <v>18</v>
      </c>
      <c r="F16" t="s">
        <v>19704</v>
      </c>
      <c r="G16">
        <v>0</v>
      </c>
      <c r="H16">
        <v>25</v>
      </c>
      <c r="I16">
        <v>5</v>
      </c>
    </row>
    <row r="17" spans="1:9" hidden="1" x14ac:dyDescent="0.3">
      <c r="A17" s="1" t="s">
        <v>56</v>
      </c>
      <c r="B17" s="1" t="s">
        <v>55</v>
      </c>
      <c r="C17">
        <v>15</v>
      </c>
      <c r="D17">
        <v>101</v>
      </c>
      <c r="E17" s="1" t="s">
        <v>19</v>
      </c>
      <c r="F17" t="s">
        <v>19705</v>
      </c>
      <c r="G17">
        <v>0</v>
      </c>
      <c r="H17">
        <v>25</v>
      </c>
      <c r="I17">
        <v>5</v>
      </c>
    </row>
    <row r="18" spans="1:9" hidden="1" x14ac:dyDescent="0.3">
      <c r="A18" s="1" t="s">
        <v>56</v>
      </c>
      <c r="B18" s="1" t="s">
        <v>55</v>
      </c>
      <c r="C18">
        <v>15</v>
      </c>
      <c r="D18">
        <v>101</v>
      </c>
      <c r="E18" s="1" t="s">
        <v>20</v>
      </c>
      <c r="F18" t="s">
        <v>19706</v>
      </c>
      <c r="G18">
        <v>0</v>
      </c>
      <c r="H18">
        <v>25</v>
      </c>
      <c r="I18">
        <v>5</v>
      </c>
    </row>
    <row r="19" spans="1:9" hidden="1" x14ac:dyDescent="0.3">
      <c r="A19" s="1" t="s">
        <v>56</v>
      </c>
      <c r="B19" s="1" t="s">
        <v>55</v>
      </c>
      <c r="C19">
        <v>15</v>
      </c>
      <c r="D19">
        <v>101</v>
      </c>
      <c r="E19" s="1" t="s">
        <v>21</v>
      </c>
      <c r="F19" t="s">
        <v>19707</v>
      </c>
      <c r="G19">
        <v>0</v>
      </c>
      <c r="H19">
        <v>32</v>
      </c>
      <c r="I19">
        <v>10</v>
      </c>
    </row>
    <row r="20" spans="1:9" hidden="1" x14ac:dyDescent="0.3">
      <c r="A20" s="1" t="s">
        <v>56</v>
      </c>
      <c r="B20" s="1" t="s">
        <v>55</v>
      </c>
      <c r="C20">
        <v>15</v>
      </c>
      <c r="D20">
        <v>101</v>
      </c>
      <c r="E20" s="1" t="s">
        <v>22</v>
      </c>
      <c r="F20" t="s">
        <v>19708</v>
      </c>
      <c r="G20">
        <v>0</v>
      </c>
      <c r="H20">
        <v>32</v>
      </c>
      <c r="I20">
        <v>10</v>
      </c>
    </row>
    <row r="21" spans="1:9" hidden="1" x14ac:dyDescent="0.3">
      <c r="A21" s="1" t="s">
        <v>56</v>
      </c>
      <c r="B21" s="1" t="s">
        <v>55</v>
      </c>
      <c r="C21">
        <v>15</v>
      </c>
      <c r="D21">
        <v>101</v>
      </c>
      <c r="E21" s="1" t="s">
        <v>23</v>
      </c>
      <c r="F21" t="s">
        <v>19709</v>
      </c>
      <c r="G21">
        <v>0</v>
      </c>
      <c r="H21">
        <v>32</v>
      </c>
      <c r="I21">
        <v>10</v>
      </c>
    </row>
    <row r="22" spans="1:9" hidden="1" x14ac:dyDescent="0.3">
      <c r="A22" s="1" t="s">
        <v>56</v>
      </c>
      <c r="B22" s="1" t="s">
        <v>55</v>
      </c>
      <c r="C22">
        <v>15</v>
      </c>
      <c r="D22">
        <v>101</v>
      </c>
      <c r="E22" s="1" t="s">
        <v>24</v>
      </c>
      <c r="F22" t="s">
        <v>19710</v>
      </c>
      <c r="G22">
        <v>0</v>
      </c>
      <c r="H22">
        <v>33</v>
      </c>
      <c r="I22">
        <v>10</v>
      </c>
    </row>
    <row r="23" spans="1:9" hidden="1" x14ac:dyDescent="0.3">
      <c r="A23" s="1" t="s">
        <v>56</v>
      </c>
      <c r="B23" s="1" t="s">
        <v>55</v>
      </c>
      <c r="C23">
        <v>15</v>
      </c>
      <c r="D23">
        <v>101</v>
      </c>
      <c r="E23" s="1" t="s">
        <v>25</v>
      </c>
      <c r="F23" t="s">
        <v>19711</v>
      </c>
      <c r="G23">
        <v>0</v>
      </c>
      <c r="H23">
        <v>33</v>
      </c>
      <c r="I23">
        <v>10</v>
      </c>
    </row>
    <row r="24" spans="1:9" hidden="1" x14ac:dyDescent="0.3">
      <c r="A24" s="1" t="s">
        <v>56</v>
      </c>
      <c r="B24" s="1" t="s">
        <v>55</v>
      </c>
      <c r="C24">
        <v>15</v>
      </c>
      <c r="D24">
        <v>101</v>
      </c>
      <c r="E24" s="1" t="s">
        <v>26</v>
      </c>
      <c r="F24" t="s">
        <v>19712</v>
      </c>
      <c r="G24">
        <v>0</v>
      </c>
      <c r="H24">
        <v>33</v>
      </c>
      <c r="I24">
        <v>12</v>
      </c>
    </row>
    <row r="25" spans="1:9" hidden="1" x14ac:dyDescent="0.3">
      <c r="A25" s="1" t="s">
        <v>56</v>
      </c>
      <c r="B25" s="1" t="s">
        <v>55</v>
      </c>
      <c r="C25">
        <v>15</v>
      </c>
      <c r="D25">
        <v>101</v>
      </c>
      <c r="E25" s="1" t="s">
        <v>27</v>
      </c>
      <c r="F25" t="s">
        <v>19713</v>
      </c>
      <c r="G25">
        <v>0</v>
      </c>
      <c r="H25">
        <v>33</v>
      </c>
      <c r="I25">
        <v>12</v>
      </c>
    </row>
    <row r="26" spans="1:9" hidden="1" x14ac:dyDescent="0.3">
      <c r="A26" s="1" t="s">
        <v>56</v>
      </c>
      <c r="B26" s="1" t="s">
        <v>55</v>
      </c>
      <c r="C26">
        <v>15</v>
      </c>
      <c r="D26">
        <v>101</v>
      </c>
      <c r="E26" s="1" t="s">
        <v>28</v>
      </c>
      <c r="F26" t="s">
        <v>19714</v>
      </c>
      <c r="G26">
        <v>0</v>
      </c>
      <c r="H26">
        <v>33</v>
      </c>
      <c r="I26">
        <v>12</v>
      </c>
    </row>
    <row r="27" spans="1:9" hidden="1" x14ac:dyDescent="0.3">
      <c r="A27" s="1" t="s">
        <v>56</v>
      </c>
      <c r="B27" s="1" t="s">
        <v>55</v>
      </c>
      <c r="C27">
        <v>15</v>
      </c>
      <c r="D27">
        <v>101</v>
      </c>
      <c r="E27" s="1" t="s">
        <v>29</v>
      </c>
      <c r="F27" t="s">
        <v>19715</v>
      </c>
      <c r="G27">
        <v>0</v>
      </c>
      <c r="H27">
        <v>34</v>
      </c>
      <c r="I27">
        <v>14</v>
      </c>
    </row>
    <row r="28" spans="1:9" hidden="1" x14ac:dyDescent="0.3">
      <c r="A28" s="1" t="s">
        <v>56</v>
      </c>
      <c r="B28" s="1" t="s">
        <v>55</v>
      </c>
      <c r="C28">
        <v>15</v>
      </c>
      <c r="D28">
        <v>101</v>
      </c>
      <c r="E28" s="1" t="s">
        <v>30</v>
      </c>
      <c r="F28" t="s">
        <v>19716</v>
      </c>
      <c r="G28">
        <v>0</v>
      </c>
      <c r="H28">
        <v>35</v>
      </c>
      <c r="I28">
        <v>15</v>
      </c>
    </row>
    <row r="29" spans="1:9" hidden="1" x14ac:dyDescent="0.3">
      <c r="A29" s="1" t="s">
        <v>56</v>
      </c>
      <c r="B29" s="1" t="s">
        <v>55</v>
      </c>
      <c r="C29">
        <v>15</v>
      </c>
      <c r="D29">
        <v>101</v>
      </c>
      <c r="E29" s="1" t="s">
        <v>31</v>
      </c>
      <c r="F29" t="s">
        <v>19717</v>
      </c>
      <c r="G29">
        <v>0</v>
      </c>
      <c r="H29">
        <v>35</v>
      </c>
      <c r="I29">
        <v>15</v>
      </c>
    </row>
    <row r="30" spans="1:9" hidden="1" x14ac:dyDescent="0.3">
      <c r="A30" s="1" t="s">
        <v>56</v>
      </c>
      <c r="B30" s="1" t="s">
        <v>55</v>
      </c>
      <c r="C30">
        <v>15</v>
      </c>
      <c r="D30">
        <v>101</v>
      </c>
      <c r="E30" s="1" t="s">
        <v>32</v>
      </c>
      <c r="F30" t="s">
        <v>19718</v>
      </c>
      <c r="G30">
        <v>0</v>
      </c>
      <c r="H30">
        <v>35</v>
      </c>
      <c r="I30">
        <v>15</v>
      </c>
    </row>
    <row r="31" spans="1:9" hidden="1" x14ac:dyDescent="0.3">
      <c r="A31" s="1" t="s">
        <v>56</v>
      </c>
      <c r="B31" s="1" t="s">
        <v>55</v>
      </c>
      <c r="C31">
        <v>15</v>
      </c>
      <c r="D31">
        <v>101</v>
      </c>
      <c r="E31" s="1" t="s">
        <v>33</v>
      </c>
      <c r="F31" t="s">
        <v>19719</v>
      </c>
      <c r="G31">
        <v>0</v>
      </c>
      <c r="H31">
        <v>35</v>
      </c>
      <c r="I31">
        <v>15</v>
      </c>
    </row>
    <row r="32" spans="1:9" hidden="1" x14ac:dyDescent="0.3">
      <c r="A32" s="1" t="s">
        <v>56</v>
      </c>
      <c r="B32" s="1" t="s">
        <v>55</v>
      </c>
      <c r="C32">
        <v>15</v>
      </c>
      <c r="D32">
        <v>101</v>
      </c>
      <c r="E32" s="1" t="s">
        <v>34</v>
      </c>
      <c r="F32" t="s">
        <v>19720</v>
      </c>
      <c r="G32">
        <v>0</v>
      </c>
      <c r="H32">
        <v>35</v>
      </c>
      <c r="I32">
        <v>17</v>
      </c>
    </row>
    <row r="33" spans="1:9" hidden="1" x14ac:dyDescent="0.3">
      <c r="A33" s="1" t="s">
        <v>56</v>
      </c>
      <c r="B33" s="1" t="s">
        <v>55</v>
      </c>
      <c r="C33">
        <v>15</v>
      </c>
      <c r="D33">
        <v>101</v>
      </c>
      <c r="E33" s="1" t="s">
        <v>35</v>
      </c>
      <c r="F33" t="s">
        <v>19721</v>
      </c>
      <c r="G33">
        <v>0</v>
      </c>
      <c r="H33">
        <v>35</v>
      </c>
      <c r="I33">
        <v>17</v>
      </c>
    </row>
    <row r="34" spans="1:9" hidden="1" x14ac:dyDescent="0.3">
      <c r="A34" s="1" t="s">
        <v>56</v>
      </c>
      <c r="B34" s="1" t="s">
        <v>55</v>
      </c>
      <c r="C34">
        <v>15</v>
      </c>
      <c r="D34">
        <v>101</v>
      </c>
      <c r="E34" s="1" t="s">
        <v>36</v>
      </c>
      <c r="F34" t="s">
        <v>19722</v>
      </c>
      <c r="G34">
        <v>0</v>
      </c>
      <c r="H34">
        <v>35</v>
      </c>
      <c r="I34">
        <v>21</v>
      </c>
    </row>
    <row r="35" spans="1:9" hidden="1" x14ac:dyDescent="0.3">
      <c r="A35" s="1" t="s">
        <v>56</v>
      </c>
      <c r="B35" s="1" t="s">
        <v>55</v>
      </c>
      <c r="C35">
        <v>15</v>
      </c>
      <c r="D35">
        <v>101</v>
      </c>
      <c r="E35" s="1" t="s">
        <v>37</v>
      </c>
      <c r="F35" t="s">
        <v>19723</v>
      </c>
      <c r="G35">
        <v>0</v>
      </c>
      <c r="H35">
        <v>35</v>
      </c>
      <c r="I35">
        <v>21</v>
      </c>
    </row>
    <row r="36" spans="1:9" hidden="1" x14ac:dyDescent="0.3">
      <c r="A36" s="1" t="s">
        <v>56</v>
      </c>
      <c r="B36" s="1" t="s">
        <v>55</v>
      </c>
      <c r="C36">
        <v>15</v>
      </c>
      <c r="D36">
        <v>101</v>
      </c>
      <c r="E36" s="1" t="s">
        <v>38</v>
      </c>
      <c r="F36" t="s">
        <v>19724</v>
      </c>
      <c r="G36">
        <v>0</v>
      </c>
      <c r="H36">
        <v>37</v>
      </c>
      <c r="I36">
        <v>22</v>
      </c>
    </row>
    <row r="37" spans="1:9" hidden="1" x14ac:dyDescent="0.3">
      <c r="A37" s="1" t="s">
        <v>56</v>
      </c>
      <c r="B37" s="1" t="s">
        <v>55</v>
      </c>
      <c r="C37">
        <v>15</v>
      </c>
      <c r="D37">
        <v>101</v>
      </c>
      <c r="E37" s="1" t="s">
        <v>39</v>
      </c>
      <c r="F37" t="s">
        <v>19725</v>
      </c>
      <c r="G37">
        <v>0</v>
      </c>
      <c r="H37">
        <v>40</v>
      </c>
      <c r="I37">
        <v>22</v>
      </c>
    </row>
    <row r="38" spans="1:9" hidden="1" x14ac:dyDescent="0.3">
      <c r="A38" s="1" t="s">
        <v>56</v>
      </c>
      <c r="B38" s="1" t="s">
        <v>55</v>
      </c>
      <c r="C38">
        <v>15</v>
      </c>
      <c r="D38">
        <v>101</v>
      </c>
      <c r="E38" s="1" t="s">
        <v>40</v>
      </c>
      <c r="F38" t="s">
        <v>19726</v>
      </c>
      <c r="G38">
        <v>0</v>
      </c>
      <c r="H38">
        <v>40</v>
      </c>
      <c r="I38">
        <v>22</v>
      </c>
    </row>
    <row r="39" spans="1:9" hidden="1" x14ac:dyDescent="0.3">
      <c r="A39" s="1" t="s">
        <v>56</v>
      </c>
      <c r="B39" s="1" t="s">
        <v>55</v>
      </c>
      <c r="C39">
        <v>15</v>
      </c>
      <c r="D39">
        <v>101</v>
      </c>
      <c r="E39" s="1" t="s">
        <v>41</v>
      </c>
      <c r="F39" t="s">
        <v>19727</v>
      </c>
      <c r="G39">
        <v>0</v>
      </c>
      <c r="H39">
        <v>41</v>
      </c>
      <c r="I39">
        <v>28</v>
      </c>
    </row>
    <row r="40" spans="1:9" hidden="1" x14ac:dyDescent="0.3">
      <c r="A40" s="1" t="s">
        <v>56</v>
      </c>
      <c r="B40" s="1" t="s">
        <v>55</v>
      </c>
      <c r="C40">
        <v>15</v>
      </c>
      <c r="D40">
        <v>101</v>
      </c>
      <c r="E40" s="1" t="s">
        <v>42</v>
      </c>
      <c r="F40" t="s">
        <v>19728</v>
      </c>
      <c r="G40">
        <v>0</v>
      </c>
      <c r="H40">
        <v>42</v>
      </c>
      <c r="I40">
        <v>28</v>
      </c>
    </row>
    <row r="41" spans="1:9" hidden="1" x14ac:dyDescent="0.3">
      <c r="A41" s="1" t="s">
        <v>56</v>
      </c>
      <c r="B41" s="1" t="s">
        <v>55</v>
      </c>
      <c r="C41">
        <v>15</v>
      </c>
      <c r="D41">
        <v>101</v>
      </c>
      <c r="E41" s="1" t="s">
        <v>43</v>
      </c>
      <c r="F41" t="s">
        <v>19729</v>
      </c>
      <c r="G41">
        <v>1</v>
      </c>
      <c r="H41">
        <v>42</v>
      </c>
      <c r="I41">
        <v>28</v>
      </c>
    </row>
    <row r="42" spans="1:9" hidden="1" x14ac:dyDescent="0.3">
      <c r="A42" s="1" t="s">
        <v>56</v>
      </c>
      <c r="B42" s="1" t="s">
        <v>55</v>
      </c>
      <c r="C42">
        <v>15</v>
      </c>
      <c r="D42">
        <v>101</v>
      </c>
      <c r="E42" s="1" t="s">
        <v>44</v>
      </c>
      <c r="F42" t="s">
        <v>19730</v>
      </c>
      <c r="G42">
        <v>1</v>
      </c>
      <c r="H42">
        <v>43</v>
      </c>
      <c r="I42">
        <v>31</v>
      </c>
    </row>
    <row r="43" spans="1:9" hidden="1" x14ac:dyDescent="0.3">
      <c r="A43" s="1" t="s">
        <v>56</v>
      </c>
      <c r="B43" s="1" t="s">
        <v>55</v>
      </c>
      <c r="C43">
        <v>15</v>
      </c>
      <c r="D43">
        <v>101</v>
      </c>
      <c r="E43" s="1" t="s">
        <v>45</v>
      </c>
      <c r="F43" t="s">
        <v>19731</v>
      </c>
      <c r="G43">
        <v>1</v>
      </c>
      <c r="H43">
        <v>43</v>
      </c>
      <c r="I43">
        <v>31</v>
      </c>
    </row>
    <row r="44" spans="1:9" hidden="1" x14ac:dyDescent="0.3">
      <c r="A44" s="1" t="s">
        <v>56</v>
      </c>
      <c r="B44" s="1" t="s">
        <v>55</v>
      </c>
      <c r="C44">
        <v>15</v>
      </c>
      <c r="D44">
        <v>101</v>
      </c>
      <c r="E44" s="1" t="s">
        <v>46</v>
      </c>
      <c r="F44" t="s">
        <v>19732</v>
      </c>
      <c r="G44">
        <v>1</v>
      </c>
      <c r="H44">
        <v>43</v>
      </c>
      <c r="I44">
        <v>31</v>
      </c>
    </row>
    <row r="45" spans="1:9" hidden="1" x14ac:dyDescent="0.3">
      <c r="A45" s="1" t="s">
        <v>56</v>
      </c>
      <c r="B45" s="1" t="s">
        <v>55</v>
      </c>
      <c r="C45">
        <v>15</v>
      </c>
      <c r="D45">
        <v>101</v>
      </c>
      <c r="E45" s="1" t="s">
        <v>47</v>
      </c>
      <c r="F45" t="s">
        <v>19733</v>
      </c>
      <c r="G45">
        <v>1</v>
      </c>
      <c r="H45">
        <v>47</v>
      </c>
      <c r="I45">
        <v>31</v>
      </c>
    </row>
    <row r="46" spans="1:9" hidden="1" x14ac:dyDescent="0.3">
      <c r="A46" s="1" t="s">
        <v>56</v>
      </c>
      <c r="B46" s="1" t="s">
        <v>55</v>
      </c>
      <c r="C46">
        <v>15</v>
      </c>
      <c r="D46">
        <v>101</v>
      </c>
      <c r="E46" s="1" t="s">
        <v>48</v>
      </c>
      <c r="F46" t="s">
        <v>19734</v>
      </c>
      <c r="G46">
        <v>1</v>
      </c>
      <c r="H46">
        <v>48</v>
      </c>
      <c r="I46">
        <v>31</v>
      </c>
    </row>
    <row r="47" spans="1:9" hidden="1" x14ac:dyDescent="0.3">
      <c r="A47" s="1" t="s">
        <v>56</v>
      </c>
      <c r="B47" s="1" t="s">
        <v>55</v>
      </c>
      <c r="C47">
        <v>15</v>
      </c>
      <c r="D47">
        <v>101</v>
      </c>
      <c r="E47" s="1" t="s">
        <v>49</v>
      </c>
      <c r="F47" t="s">
        <v>19735</v>
      </c>
      <c r="G47">
        <v>1</v>
      </c>
      <c r="H47">
        <v>50</v>
      </c>
      <c r="I47">
        <v>31</v>
      </c>
    </row>
    <row r="48" spans="1:9" hidden="1" x14ac:dyDescent="0.3">
      <c r="A48" s="1" t="s">
        <v>56</v>
      </c>
      <c r="B48" s="1" t="s">
        <v>55</v>
      </c>
      <c r="C48">
        <v>15</v>
      </c>
      <c r="D48">
        <v>101</v>
      </c>
      <c r="E48" s="1" t="s">
        <v>50</v>
      </c>
      <c r="F48" t="s">
        <v>19736</v>
      </c>
      <c r="G48">
        <v>1</v>
      </c>
      <c r="H48">
        <v>50</v>
      </c>
      <c r="I48">
        <v>31</v>
      </c>
    </row>
    <row r="49" spans="1:9" hidden="1" x14ac:dyDescent="0.3">
      <c r="A49" s="1" t="s">
        <v>56</v>
      </c>
      <c r="B49" s="1" t="s">
        <v>55</v>
      </c>
      <c r="C49">
        <v>15</v>
      </c>
      <c r="D49">
        <v>101</v>
      </c>
      <c r="E49" s="1" t="s">
        <v>51</v>
      </c>
      <c r="F49" t="s">
        <v>19737</v>
      </c>
      <c r="G49">
        <v>1</v>
      </c>
      <c r="H49">
        <v>50</v>
      </c>
      <c r="I49">
        <v>31</v>
      </c>
    </row>
    <row r="50" spans="1:9" hidden="1" x14ac:dyDescent="0.3">
      <c r="A50" s="1" t="s">
        <v>56</v>
      </c>
      <c r="B50" s="1" t="s">
        <v>55</v>
      </c>
      <c r="C50">
        <v>15</v>
      </c>
      <c r="D50">
        <v>101</v>
      </c>
      <c r="E50" s="1" t="s">
        <v>52</v>
      </c>
      <c r="F50" t="s">
        <v>19738</v>
      </c>
      <c r="G50">
        <v>1</v>
      </c>
      <c r="H50">
        <v>53</v>
      </c>
      <c r="I50">
        <v>33</v>
      </c>
    </row>
    <row r="51" spans="1:9" hidden="1" x14ac:dyDescent="0.3">
      <c r="A51" s="1" t="s">
        <v>56</v>
      </c>
      <c r="B51" s="1" t="s">
        <v>55</v>
      </c>
      <c r="C51">
        <v>15</v>
      </c>
      <c r="D51">
        <v>101</v>
      </c>
      <c r="E51" s="1" t="s">
        <v>53</v>
      </c>
      <c r="F51" t="s">
        <v>19739</v>
      </c>
      <c r="G51">
        <v>1</v>
      </c>
      <c r="H51">
        <v>59</v>
      </c>
      <c r="I51">
        <v>34</v>
      </c>
    </row>
    <row r="52" spans="1:9" hidden="1" x14ac:dyDescent="0.3">
      <c r="A52" s="1" t="s">
        <v>56</v>
      </c>
      <c r="B52" s="1" t="s">
        <v>55</v>
      </c>
      <c r="C52">
        <v>15</v>
      </c>
      <c r="D52">
        <v>101</v>
      </c>
      <c r="E52" s="1" t="s">
        <v>54</v>
      </c>
      <c r="F52" t="s">
        <v>19740</v>
      </c>
      <c r="G52">
        <v>1</v>
      </c>
      <c r="H52">
        <v>70</v>
      </c>
      <c r="I52">
        <v>34</v>
      </c>
    </row>
    <row r="53" spans="1:9" hidden="1" x14ac:dyDescent="0.3">
      <c r="A53" s="1" t="s">
        <v>56</v>
      </c>
      <c r="B53" s="1" t="s">
        <v>55</v>
      </c>
      <c r="C53">
        <v>15</v>
      </c>
      <c r="D53">
        <v>101</v>
      </c>
      <c r="E53" s="1" t="s">
        <v>21548</v>
      </c>
      <c r="F53" t="s">
        <v>21549</v>
      </c>
      <c r="G53">
        <v>1</v>
      </c>
      <c r="H53">
        <v>75</v>
      </c>
      <c r="I53">
        <v>35</v>
      </c>
    </row>
    <row r="54" spans="1:9" hidden="1" x14ac:dyDescent="0.3">
      <c r="A54" s="1" t="s">
        <v>57</v>
      </c>
      <c r="B54" s="1" t="s">
        <v>55</v>
      </c>
      <c r="C54">
        <v>36</v>
      </c>
      <c r="D54">
        <v>138</v>
      </c>
      <c r="E54" s="1" t="s">
        <v>4</v>
      </c>
      <c r="F54" t="s">
        <v>20860</v>
      </c>
      <c r="G54">
        <v>0</v>
      </c>
      <c r="H54">
        <v>2</v>
      </c>
      <c r="I54">
        <v>0</v>
      </c>
    </row>
    <row r="55" spans="1:9" hidden="1" x14ac:dyDescent="0.3">
      <c r="A55" s="1" t="s">
        <v>57</v>
      </c>
      <c r="B55" s="1" t="s">
        <v>55</v>
      </c>
      <c r="C55">
        <v>36</v>
      </c>
      <c r="D55">
        <v>138</v>
      </c>
      <c r="E55" s="1" t="s">
        <v>5</v>
      </c>
      <c r="F55" t="s">
        <v>21016</v>
      </c>
      <c r="G55">
        <v>0</v>
      </c>
      <c r="H55">
        <v>1</v>
      </c>
      <c r="I55">
        <v>0</v>
      </c>
    </row>
    <row r="56" spans="1:9" hidden="1" x14ac:dyDescent="0.3">
      <c r="A56" s="1" t="s">
        <v>57</v>
      </c>
      <c r="B56" s="1" t="s">
        <v>55</v>
      </c>
      <c r="C56">
        <v>36</v>
      </c>
      <c r="D56">
        <v>138</v>
      </c>
      <c r="E56" s="1" t="s">
        <v>6</v>
      </c>
      <c r="F56" t="s">
        <v>20861</v>
      </c>
      <c r="G56">
        <v>0</v>
      </c>
      <c r="H56">
        <v>2</v>
      </c>
      <c r="I56">
        <v>0</v>
      </c>
    </row>
    <row r="57" spans="1:9" hidden="1" x14ac:dyDescent="0.3">
      <c r="A57" s="1" t="s">
        <v>57</v>
      </c>
      <c r="B57" s="1" t="s">
        <v>55</v>
      </c>
      <c r="C57">
        <v>36</v>
      </c>
      <c r="D57">
        <v>138</v>
      </c>
      <c r="E57" s="1" t="s">
        <v>7</v>
      </c>
      <c r="F57" t="s">
        <v>20862</v>
      </c>
      <c r="G57">
        <v>0</v>
      </c>
      <c r="H57">
        <v>2</v>
      </c>
      <c r="I57">
        <v>0</v>
      </c>
    </row>
    <row r="58" spans="1:9" hidden="1" x14ac:dyDescent="0.3">
      <c r="A58" s="1" t="s">
        <v>57</v>
      </c>
      <c r="B58" s="1" t="s">
        <v>55</v>
      </c>
      <c r="C58">
        <v>36</v>
      </c>
      <c r="D58">
        <v>138</v>
      </c>
      <c r="E58" s="1" t="s">
        <v>8</v>
      </c>
      <c r="F58" t="s">
        <v>20622</v>
      </c>
      <c r="G58">
        <v>0</v>
      </c>
      <c r="H58">
        <v>4</v>
      </c>
      <c r="I58">
        <v>1</v>
      </c>
    </row>
    <row r="59" spans="1:9" hidden="1" x14ac:dyDescent="0.3">
      <c r="A59" s="1" t="s">
        <v>57</v>
      </c>
      <c r="B59" s="1" t="s">
        <v>55</v>
      </c>
      <c r="C59">
        <v>36</v>
      </c>
      <c r="D59">
        <v>138</v>
      </c>
      <c r="E59" s="1" t="s">
        <v>9</v>
      </c>
      <c r="F59" t="s">
        <v>20623</v>
      </c>
      <c r="G59">
        <v>0</v>
      </c>
      <c r="H59">
        <v>4</v>
      </c>
      <c r="I59">
        <v>1</v>
      </c>
    </row>
    <row r="60" spans="1:9" hidden="1" x14ac:dyDescent="0.3">
      <c r="A60" s="1" t="s">
        <v>57</v>
      </c>
      <c r="B60" s="1" t="s">
        <v>55</v>
      </c>
      <c r="C60">
        <v>36</v>
      </c>
      <c r="D60">
        <v>138</v>
      </c>
      <c r="E60" s="1" t="s">
        <v>10</v>
      </c>
      <c r="F60" t="s">
        <v>20624</v>
      </c>
      <c r="G60">
        <v>0</v>
      </c>
      <c r="H60">
        <v>7</v>
      </c>
      <c r="I60">
        <v>1</v>
      </c>
    </row>
    <row r="61" spans="1:9" hidden="1" x14ac:dyDescent="0.3">
      <c r="A61" s="1" t="s">
        <v>57</v>
      </c>
      <c r="B61" s="1" t="s">
        <v>55</v>
      </c>
      <c r="C61">
        <v>36</v>
      </c>
      <c r="D61">
        <v>138</v>
      </c>
      <c r="E61" s="1" t="s">
        <v>11</v>
      </c>
      <c r="F61" t="s">
        <v>20625</v>
      </c>
      <c r="G61">
        <v>0</v>
      </c>
      <c r="H61">
        <v>7</v>
      </c>
      <c r="I61">
        <v>1</v>
      </c>
    </row>
    <row r="62" spans="1:9" hidden="1" x14ac:dyDescent="0.3">
      <c r="A62" s="1" t="s">
        <v>57</v>
      </c>
      <c r="B62" s="1" t="s">
        <v>55</v>
      </c>
      <c r="C62">
        <v>36</v>
      </c>
      <c r="D62">
        <v>138</v>
      </c>
      <c r="E62" s="1" t="s">
        <v>12</v>
      </c>
      <c r="F62" t="s">
        <v>20626</v>
      </c>
      <c r="G62">
        <v>0</v>
      </c>
      <c r="H62">
        <v>11</v>
      </c>
      <c r="I62">
        <v>1</v>
      </c>
    </row>
    <row r="63" spans="1:9" hidden="1" x14ac:dyDescent="0.3">
      <c r="A63" s="1" t="s">
        <v>57</v>
      </c>
      <c r="B63" s="1" t="s">
        <v>55</v>
      </c>
      <c r="C63">
        <v>36</v>
      </c>
      <c r="D63">
        <v>138</v>
      </c>
      <c r="E63" s="1" t="s">
        <v>13</v>
      </c>
      <c r="F63" t="s">
        <v>20627</v>
      </c>
      <c r="G63">
        <v>0</v>
      </c>
      <c r="H63">
        <v>15</v>
      </c>
      <c r="I63">
        <v>1</v>
      </c>
    </row>
    <row r="64" spans="1:9" hidden="1" x14ac:dyDescent="0.3">
      <c r="A64" s="1" t="s">
        <v>57</v>
      </c>
      <c r="B64" s="1" t="s">
        <v>55</v>
      </c>
      <c r="C64">
        <v>36</v>
      </c>
      <c r="D64">
        <v>138</v>
      </c>
      <c r="E64" s="1" t="s">
        <v>14</v>
      </c>
      <c r="F64" t="s">
        <v>20628</v>
      </c>
      <c r="G64">
        <v>0</v>
      </c>
      <c r="H64">
        <v>20</v>
      </c>
      <c r="I64">
        <v>1</v>
      </c>
    </row>
    <row r="65" spans="1:9" hidden="1" x14ac:dyDescent="0.3">
      <c r="A65" s="1" t="s">
        <v>57</v>
      </c>
      <c r="B65" s="1" t="s">
        <v>55</v>
      </c>
      <c r="C65">
        <v>36</v>
      </c>
      <c r="D65">
        <v>138</v>
      </c>
      <c r="E65" s="1" t="s">
        <v>15</v>
      </c>
      <c r="F65" t="s">
        <v>20629</v>
      </c>
      <c r="G65">
        <v>0</v>
      </c>
      <c r="H65">
        <v>20</v>
      </c>
      <c r="I65">
        <v>1</v>
      </c>
    </row>
    <row r="66" spans="1:9" hidden="1" x14ac:dyDescent="0.3">
      <c r="A66" s="1" t="s">
        <v>57</v>
      </c>
      <c r="B66" s="1" t="s">
        <v>55</v>
      </c>
      <c r="C66">
        <v>36</v>
      </c>
      <c r="D66">
        <v>138</v>
      </c>
      <c r="E66" s="1" t="s">
        <v>16</v>
      </c>
      <c r="F66" t="s">
        <v>20630</v>
      </c>
      <c r="G66">
        <v>0</v>
      </c>
      <c r="H66">
        <v>20</v>
      </c>
      <c r="I66">
        <v>1</v>
      </c>
    </row>
    <row r="67" spans="1:9" hidden="1" x14ac:dyDescent="0.3">
      <c r="A67" s="1" t="s">
        <v>57</v>
      </c>
      <c r="B67" s="1" t="s">
        <v>55</v>
      </c>
      <c r="C67">
        <v>36</v>
      </c>
      <c r="D67">
        <v>138</v>
      </c>
      <c r="E67" s="1" t="s">
        <v>17</v>
      </c>
      <c r="F67" t="s">
        <v>20631</v>
      </c>
      <c r="G67">
        <v>0</v>
      </c>
      <c r="H67">
        <v>22</v>
      </c>
      <c r="I67">
        <v>1</v>
      </c>
    </row>
    <row r="68" spans="1:9" hidden="1" x14ac:dyDescent="0.3">
      <c r="A68" s="1" t="s">
        <v>57</v>
      </c>
      <c r="B68" s="1" t="s">
        <v>55</v>
      </c>
      <c r="C68">
        <v>36</v>
      </c>
      <c r="D68">
        <v>138</v>
      </c>
      <c r="E68" s="1" t="s">
        <v>18</v>
      </c>
      <c r="F68" t="s">
        <v>20632</v>
      </c>
      <c r="G68">
        <v>0</v>
      </c>
      <c r="H68">
        <v>22</v>
      </c>
      <c r="I68">
        <v>1</v>
      </c>
    </row>
    <row r="69" spans="1:9" hidden="1" x14ac:dyDescent="0.3">
      <c r="A69" s="1" t="s">
        <v>57</v>
      </c>
      <c r="B69" s="1" t="s">
        <v>55</v>
      </c>
      <c r="C69">
        <v>36</v>
      </c>
      <c r="D69">
        <v>138</v>
      </c>
      <c r="E69" s="1" t="s">
        <v>19</v>
      </c>
      <c r="F69" t="s">
        <v>20633</v>
      </c>
      <c r="G69">
        <v>0</v>
      </c>
      <c r="H69">
        <v>45</v>
      </c>
      <c r="I69">
        <v>1</v>
      </c>
    </row>
    <row r="70" spans="1:9" hidden="1" x14ac:dyDescent="0.3">
      <c r="A70" s="1" t="s">
        <v>57</v>
      </c>
      <c r="B70" s="1" t="s">
        <v>55</v>
      </c>
      <c r="C70">
        <v>36</v>
      </c>
      <c r="D70">
        <v>138</v>
      </c>
      <c r="E70" s="1" t="s">
        <v>20</v>
      </c>
      <c r="F70" t="s">
        <v>20634</v>
      </c>
      <c r="G70">
        <v>0</v>
      </c>
      <c r="H70">
        <v>25</v>
      </c>
      <c r="I70">
        <v>1</v>
      </c>
    </row>
    <row r="71" spans="1:9" hidden="1" x14ac:dyDescent="0.3">
      <c r="A71" s="1" t="s">
        <v>57</v>
      </c>
      <c r="B71" s="1" t="s">
        <v>55</v>
      </c>
      <c r="C71">
        <v>36</v>
      </c>
      <c r="D71">
        <v>138</v>
      </c>
      <c r="E71" s="1" t="s">
        <v>21</v>
      </c>
      <c r="F71" t="s">
        <v>20635</v>
      </c>
      <c r="G71">
        <v>0</v>
      </c>
      <c r="H71">
        <v>25</v>
      </c>
      <c r="I71">
        <v>1</v>
      </c>
    </row>
    <row r="72" spans="1:9" hidden="1" x14ac:dyDescent="0.3">
      <c r="A72" s="1" t="s">
        <v>57</v>
      </c>
      <c r="B72" s="1" t="s">
        <v>55</v>
      </c>
      <c r="C72">
        <v>36</v>
      </c>
      <c r="D72">
        <v>138</v>
      </c>
      <c r="E72" s="1" t="s">
        <v>22</v>
      </c>
      <c r="F72" t="s">
        <v>20636</v>
      </c>
      <c r="G72">
        <v>0</v>
      </c>
      <c r="H72">
        <v>26</v>
      </c>
      <c r="I72">
        <v>1</v>
      </c>
    </row>
    <row r="73" spans="1:9" hidden="1" x14ac:dyDescent="0.3">
      <c r="A73" s="1" t="s">
        <v>57</v>
      </c>
      <c r="B73" s="1" t="s">
        <v>55</v>
      </c>
      <c r="C73">
        <v>36</v>
      </c>
      <c r="D73">
        <v>138</v>
      </c>
      <c r="E73" s="1" t="s">
        <v>23</v>
      </c>
      <c r="F73" t="s">
        <v>20637</v>
      </c>
      <c r="G73">
        <v>0</v>
      </c>
      <c r="H73">
        <v>26</v>
      </c>
      <c r="I73">
        <v>4</v>
      </c>
    </row>
    <row r="74" spans="1:9" hidden="1" x14ac:dyDescent="0.3">
      <c r="A74" s="1" t="s">
        <v>57</v>
      </c>
      <c r="B74" s="1" t="s">
        <v>55</v>
      </c>
      <c r="C74">
        <v>36</v>
      </c>
      <c r="D74">
        <v>138</v>
      </c>
      <c r="E74" s="1" t="s">
        <v>24</v>
      </c>
      <c r="F74" t="s">
        <v>20638</v>
      </c>
      <c r="G74">
        <v>0</v>
      </c>
      <c r="H74">
        <v>26</v>
      </c>
      <c r="I74">
        <v>9</v>
      </c>
    </row>
    <row r="75" spans="1:9" hidden="1" x14ac:dyDescent="0.3">
      <c r="A75" s="1" t="s">
        <v>57</v>
      </c>
      <c r="B75" s="1" t="s">
        <v>55</v>
      </c>
      <c r="C75">
        <v>36</v>
      </c>
      <c r="D75">
        <v>138</v>
      </c>
      <c r="E75" s="1" t="s">
        <v>25</v>
      </c>
      <c r="F75" t="s">
        <v>20639</v>
      </c>
      <c r="G75">
        <v>0</v>
      </c>
      <c r="H75">
        <v>28</v>
      </c>
      <c r="I75">
        <v>9</v>
      </c>
    </row>
    <row r="76" spans="1:9" hidden="1" x14ac:dyDescent="0.3">
      <c r="A76" s="1" t="s">
        <v>57</v>
      </c>
      <c r="B76" s="1" t="s">
        <v>55</v>
      </c>
      <c r="C76">
        <v>36</v>
      </c>
      <c r="D76">
        <v>138</v>
      </c>
      <c r="E76" s="1" t="s">
        <v>26</v>
      </c>
      <c r="F76" t="s">
        <v>20640</v>
      </c>
      <c r="G76">
        <v>1</v>
      </c>
      <c r="H76">
        <v>28</v>
      </c>
      <c r="I76">
        <v>9</v>
      </c>
    </row>
    <row r="77" spans="1:9" hidden="1" x14ac:dyDescent="0.3">
      <c r="A77" s="1" t="s">
        <v>57</v>
      </c>
      <c r="B77" s="1" t="s">
        <v>55</v>
      </c>
      <c r="C77">
        <v>36</v>
      </c>
      <c r="D77">
        <v>138</v>
      </c>
      <c r="E77" s="1" t="s">
        <v>27</v>
      </c>
      <c r="F77" t="s">
        <v>20641</v>
      </c>
      <c r="G77">
        <v>1</v>
      </c>
      <c r="H77">
        <v>29</v>
      </c>
      <c r="I77">
        <v>9</v>
      </c>
    </row>
    <row r="78" spans="1:9" hidden="1" x14ac:dyDescent="0.3">
      <c r="A78" s="1" t="s">
        <v>57</v>
      </c>
      <c r="B78" s="1" t="s">
        <v>55</v>
      </c>
      <c r="C78">
        <v>36</v>
      </c>
      <c r="D78">
        <v>138</v>
      </c>
      <c r="E78" s="1" t="s">
        <v>28</v>
      </c>
      <c r="F78" t="s">
        <v>20642</v>
      </c>
      <c r="G78">
        <v>1</v>
      </c>
      <c r="H78">
        <v>43</v>
      </c>
      <c r="I78">
        <v>12</v>
      </c>
    </row>
    <row r="79" spans="1:9" hidden="1" x14ac:dyDescent="0.3">
      <c r="A79" s="1" t="s">
        <v>57</v>
      </c>
      <c r="B79" s="1" t="s">
        <v>55</v>
      </c>
      <c r="C79">
        <v>36</v>
      </c>
      <c r="D79">
        <v>138</v>
      </c>
      <c r="E79" s="1" t="s">
        <v>29</v>
      </c>
      <c r="F79" t="s">
        <v>20643</v>
      </c>
      <c r="G79">
        <v>1</v>
      </c>
      <c r="H79">
        <v>59</v>
      </c>
      <c r="I79">
        <v>12</v>
      </c>
    </row>
    <row r="80" spans="1:9" hidden="1" x14ac:dyDescent="0.3">
      <c r="A80" s="1" t="s">
        <v>57</v>
      </c>
      <c r="B80" s="1" t="s">
        <v>55</v>
      </c>
      <c r="C80">
        <v>36</v>
      </c>
      <c r="D80">
        <v>138</v>
      </c>
      <c r="E80" s="1" t="s">
        <v>30</v>
      </c>
      <c r="F80" t="s">
        <v>20644</v>
      </c>
      <c r="G80">
        <v>1</v>
      </c>
      <c r="H80">
        <v>66</v>
      </c>
      <c r="I80">
        <v>12</v>
      </c>
    </row>
    <row r="81" spans="1:9" hidden="1" x14ac:dyDescent="0.3">
      <c r="A81" s="1" t="s">
        <v>57</v>
      </c>
      <c r="B81" s="1" t="s">
        <v>55</v>
      </c>
      <c r="C81">
        <v>36</v>
      </c>
      <c r="D81">
        <v>138</v>
      </c>
      <c r="E81" s="1" t="s">
        <v>31</v>
      </c>
      <c r="F81" t="s">
        <v>20645</v>
      </c>
      <c r="G81">
        <v>1</v>
      </c>
      <c r="H81">
        <v>74</v>
      </c>
      <c r="I81">
        <v>13</v>
      </c>
    </row>
    <row r="82" spans="1:9" hidden="1" x14ac:dyDescent="0.3">
      <c r="A82" s="1" t="s">
        <v>57</v>
      </c>
      <c r="B82" s="1" t="s">
        <v>55</v>
      </c>
      <c r="C82">
        <v>36</v>
      </c>
      <c r="D82">
        <v>138</v>
      </c>
      <c r="E82" s="1" t="s">
        <v>32</v>
      </c>
      <c r="F82" t="s">
        <v>20646</v>
      </c>
      <c r="G82">
        <v>1</v>
      </c>
      <c r="H82">
        <v>84</v>
      </c>
      <c r="I82">
        <v>18</v>
      </c>
    </row>
    <row r="83" spans="1:9" hidden="1" x14ac:dyDescent="0.3">
      <c r="A83" s="1" t="s">
        <v>57</v>
      </c>
      <c r="B83" s="1" t="s">
        <v>55</v>
      </c>
      <c r="C83">
        <v>36</v>
      </c>
      <c r="D83">
        <v>138</v>
      </c>
      <c r="E83" s="1" t="s">
        <v>33</v>
      </c>
      <c r="F83" t="s">
        <v>20647</v>
      </c>
      <c r="G83">
        <v>1</v>
      </c>
      <c r="H83">
        <v>94</v>
      </c>
      <c r="I83">
        <v>18</v>
      </c>
    </row>
    <row r="84" spans="1:9" hidden="1" x14ac:dyDescent="0.3">
      <c r="A84" s="1" t="s">
        <v>57</v>
      </c>
      <c r="B84" s="1" t="s">
        <v>55</v>
      </c>
      <c r="C84">
        <v>36</v>
      </c>
      <c r="D84">
        <v>138</v>
      </c>
      <c r="E84" s="1" t="s">
        <v>34</v>
      </c>
      <c r="F84" t="s">
        <v>20648</v>
      </c>
      <c r="G84">
        <v>1</v>
      </c>
      <c r="H84">
        <v>105</v>
      </c>
      <c r="I84">
        <v>22</v>
      </c>
    </row>
    <row r="85" spans="1:9" hidden="1" x14ac:dyDescent="0.3">
      <c r="A85" s="1" t="s">
        <v>57</v>
      </c>
      <c r="B85" s="1" t="s">
        <v>55</v>
      </c>
      <c r="C85">
        <v>36</v>
      </c>
      <c r="D85">
        <v>138</v>
      </c>
      <c r="E85" s="1" t="s">
        <v>35</v>
      </c>
      <c r="F85" t="s">
        <v>20649</v>
      </c>
      <c r="G85">
        <v>1</v>
      </c>
      <c r="H85">
        <v>122</v>
      </c>
      <c r="I85">
        <v>22</v>
      </c>
    </row>
    <row r="86" spans="1:9" hidden="1" x14ac:dyDescent="0.3">
      <c r="A86" s="1" t="s">
        <v>57</v>
      </c>
      <c r="B86" s="1" t="s">
        <v>55</v>
      </c>
      <c r="C86">
        <v>36</v>
      </c>
      <c r="D86">
        <v>138</v>
      </c>
      <c r="E86" s="1" t="s">
        <v>36</v>
      </c>
      <c r="F86" t="s">
        <v>20650</v>
      </c>
      <c r="G86">
        <v>1</v>
      </c>
      <c r="H86">
        <v>147</v>
      </c>
      <c r="I86">
        <v>22</v>
      </c>
    </row>
    <row r="87" spans="1:9" hidden="1" x14ac:dyDescent="0.3">
      <c r="A87" s="1" t="s">
        <v>57</v>
      </c>
      <c r="B87" s="1" t="s">
        <v>55</v>
      </c>
      <c r="C87">
        <v>36</v>
      </c>
      <c r="D87">
        <v>138</v>
      </c>
      <c r="E87" s="1" t="s">
        <v>37</v>
      </c>
      <c r="F87" t="s">
        <v>20651</v>
      </c>
      <c r="G87">
        <v>1</v>
      </c>
      <c r="H87">
        <v>159</v>
      </c>
      <c r="I87">
        <v>22</v>
      </c>
    </row>
    <row r="88" spans="1:9" hidden="1" x14ac:dyDescent="0.3">
      <c r="A88" s="1" t="s">
        <v>57</v>
      </c>
      <c r="B88" s="1" t="s">
        <v>55</v>
      </c>
      <c r="C88">
        <v>36</v>
      </c>
      <c r="D88">
        <v>138</v>
      </c>
      <c r="E88" s="1" t="s">
        <v>38</v>
      </c>
      <c r="F88" t="s">
        <v>20652</v>
      </c>
      <c r="G88">
        <v>1</v>
      </c>
      <c r="H88">
        <v>170</v>
      </c>
      <c r="I88">
        <v>22</v>
      </c>
    </row>
    <row r="89" spans="1:9" hidden="1" x14ac:dyDescent="0.3">
      <c r="A89" s="1" t="s">
        <v>57</v>
      </c>
      <c r="B89" s="1" t="s">
        <v>55</v>
      </c>
      <c r="C89">
        <v>36</v>
      </c>
      <c r="D89">
        <v>138</v>
      </c>
      <c r="E89" s="1" t="s">
        <v>39</v>
      </c>
      <c r="F89" t="s">
        <v>20653</v>
      </c>
      <c r="G89">
        <v>2</v>
      </c>
      <c r="H89">
        <v>189</v>
      </c>
      <c r="I89">
        <v>22</v>
      </c>
    </row>
    <row r="90" spans="1:9" hidden="1" x14ac:dyDescent="0.3">
      <c r="A90" s="1" t="s">
        <v>57</v>
      </c>
      <c r="B90" s="1" t="s">
        <v>55</v>
      </c>
      <c r="C90">
        <v>36</v>
      </c>
      <c r="D90">
        <v>138</v>
      </c>
      <c r="E90" s="1" t="s">
        <v>40</v>
      </c>
      <c r="F90" t="s">
        <v>20654</v>
      </c>
      <c r="G90">
        <v>4</v>
      </c>
      <c r="H90">
        <v>214</v>
      </c>
      <c r="I90">
        <v>22</v>
      </c>
    </row>
    <row r="91" spans="1:9" hidden="1" x14ac:dyDescent="0.3">
      <c r="A91" s="1" t="s">
        <v>57</v>
      </c>
      <c r="B91" s="1" t="s">
        <v>55</v>
      </c>
      <c r="C91">
        <v>36</v>
      </c>
      <c r="D91">
        <v>138</v>
      </c>
      <c r="E91" s="1" t="s">
        <v>41</v>
      </c>
      <c r="F91" t="s">
        <v>20655</v>
      </c>
      <c r="G91">
        <v>4</v>
      </c>
      <c r="H91">
        <v>228</v>
      </c>
      <c r="I91">
        <v>22</v>
      </c>
    </row>
    <row r="92" spans="1:9" hidden="1" x14ac:dyDescent="0.3">
      <c r="A92" s="1" t="s">
        <v>57</v>
      </c>
      <c r="B92" s="1" t="s">
        <v>55</v>
      </c>
      <c r="C92">
        <v>36</v>
      </c>
      <c r="D92">
        <v>138</v>
      </c>
      <c r="E92" s="1" t="s">
        <v>42</v>
      </c>
      <c r="F92" t="s">
        <v>20656</v>
      </c>
      <c r="G92">
        <v>5</v>
      </c>
      <c r="H92">
        <v>241</v>
      </c>
      <c r="I92">
        <v>32</v>
      </c>
    </row>
    <row r="93" spans="1:9" hidden="1" x14ac:dyDescent="0.3">
      <c r="A93" s="1" t="s">
        <v>57</v>
      </c>
      <c r="B93" s="1" t="s">
        <v>55</v>
      </c>
      <c r="C93">
        <v>36</v>
      </c>
      <c r="D93">
        <v>138</v>
      </c>
      <c r="E93" s="1" t="s">
        <v>43</v>
      </c>
      <c r="F93" t="s">
        <v>20657</v>
      </c>
      <c r="G93">
        <v>6</v>
      </c>
      <c r="H93">
        <v>256</v>
      </c>
      <c r="I93">
        <v>32</v>
      </c>
    </row>
    <row r="94" spans="1:9" hidden="1" x14ac:dyDescent="0.3">
      <c r="A94" s="1" t="s">
        <v>57</v>
      </c>
      <c r="B94" s="1" t="s">
        <v>55</v>
      </c>
      <c r="C94">
        <v>36</v>
      </c>
      <c r="D94">
        <v>138</v>
      </c>
      <c r="E94" s="1" t="s">
        <v>44</v>
      </c>
      <c r="F94" t="s">
        <v>20658</v>
      </c>
      <c r="G94">
        <v>6</v>
      </c>
      <c r="H94">
        <v>274</v>
      </c>
      <c r="I94">
        <v>32</v>
      </c>
    </row>
    <row r="95" spans="1:9" hidden="1" x14ac:dyDescent="0.3">
      <c r="A95" s="1" t="s">
        <v>57</v>
      </c>
      <c r="B95" s="1" t="s">
        <v>55</v>
      </c>
      <c r="C95">
        <v>36</v>
      </c>
      <c r="D95">
        <v>138</v>
      </c>
      <c r="E95" s="1" t="s">
        <v>45</v>
      </c>
      <c r="F95" t="s">
        <v>20659</v>
      </c>
      <c r="G95">
        <v>6</v>
      </c>
      <c r="H95">
        <v>293</v>
      </c>
      <c r="I95">
        <v>43</v>
      </c>
    </row>
    <row r="96" spans="1:9" hidden="1" x14ac:dyDescent="0.3">
      <c r="A96" s="1" t="s">
        <v>57</v>
      </c>
      <c r="B96" s="1" t="s">
        <v>55</v>
      </c>
      <c r="C96">
        <v>36</v>
      </c>
      <c r="D96">
        <v>138</v>
      </c>
      <c r="E96" s="1" t="s">
        <v>46</v>
      </c>
      <c r="F96" t="s">
        <v>20660</v>
      </c>
      <c r="G96">
        <v>6</v>
      </c>
      <c r="H96">
        <v>331</v>
      </c>
      <c r="I96">
        <v>43</v>
      </c>
    </row>
    <row r="97" spans="1:9" hidden="1" x14ac:dyDescent="0.3">
      <c r="A97" s="1" t="s">
        <v>57</v>
      </c>
      <c r="B97" s="1" t="s">
        <v>55</v>
      </c>
      <c r="C97">
        <v>36</v>
      </c>
      <c r="D97">
        <v>138</v>
      </c>
      <c r="E97" s="1" t="s">
        <v>47</v>
      </c>
      <c r="F97" t="s">
        <v>20661</v>
      </c>
      <c r="G97">
        <v>6</v>
      </c>
      <c r="H97">
        <v>360</v>
      </c>
      <c r="I97">
        <v>43</v>
      </c>
    </row>
    <row r="98" spans="1:9" hidden="1" x14ac:dyDescent="0.3">
      <c r="A98" s="1" t="s">
        <v>57</v>
      </c>
      <c r="B98" s="1" t="s">
        <v>55</v>
      </c>
      <c r="C98">
        <v>36</v>
      </c>
      <c r="D98">
        <v>138</v>
      </c>
      <c r="E98" s="1" t="s">
        <v>48</v>
      </c>
      <c r="F98" t="s">
        <v>20662</v>
      </c>
      <c r="G98">
        <v>6</v>
      </c>
      <c r="H98">
        <v>420</v>
      </c>
      <c r="I98">
        <v>46</v>
      </c>
    </row>
    <row r="99" spans="1:9" hidden="1" x14ac:dyDescent="0.3">
      <c r="A99" s="1" t="s">
        <v>57</v>
      </c>
      <c r="B99" s="1" t="s">
        <v>55</v>
      </c>
      <c r="C99">
        <v>36</v>
      </c>
      <c r="D99">
        <v>138</v>
      </c>
      <c r="E99" s="1" t="s">
        <v>49</v>
      </c>
      <c r="F99" t="s">
        <v>20663</v>
      </c>
      <c r="G99">
        <v>6</v>
      </c>
      <c r="H99">
        <v>461</v>
      </c>
      <c r="I99">
        <v>76</v>
      </c>
    </row>
    <row r="100" spans="1:9" hidden="1" x14ac:dyDescent="0.3">
      <c r="A100" s="1" t="s">
        <v>57</v>
      </c>
      <c r="B100" s="1" t="s">
        <v>55</v>
      </c>
      <c r="C100">
        <v>36</v>
      </c>
      <c r="D100">
        <v>138</v>
      </c>
      <c r="E100" s="1" t="s">
        <v>50</v>
      </c>
      <c r="F100" t="s">
        <v>20664</v>
      </c>
      <c r="G100">
        <v>6</v>
      </c>
      <c r="H100">
        <v>502</v>
      </c>
      <c r="I100">
        <v>76</v>
      </c>
    </row>
    <row r="101" spans="1:9" hidden="1" x14ac:dyDescent="0.3">
      <c r="A101" s="1" t="s">
        <v>57</v>
      </c>
      <c r="B101" s="1" t="s">
        <v>55</v>
      </c>
      <c r="C101">
        <v>36</v>
      </c>
      <c r="D101">
        <v>138</v>
      </c>
      <c r="E101" s="1" t="s">
        <v>51</v>
      </c>
      <c r="F101" t="s">
        <v>20665</v>
      </c>
      <c r="G101">
        <v>10</v>
      </c>
      <c r="H101">
        <v>511</v>
      </c>
      <c r="I101">
        <v>76</v>
      </c>
    </row>
    <row r="102" spans="1:9" hidden="1" x14ac:dyDescent="0.3">
      <c r="A102" s="1" t="s">
        <v>57</v>
      </c>
      <c r="B102" s="1" t="s">
        <v>55</v>
      </c>
      <c r="C102">
        <v>36</v>
      </c>
      <c r="D102">
        <v>138</v>
      </c>
      <c r="E102" s="1" t="s">
        <v>52</v>
      </c>
      <c r="F102" t="s">
        <v>20666</v>
      </c>
      <c r="G102">
        <v>10</v>
      </c>
      <c r="H102">
        <v>581</v>
      </c>
      <c r="I102">
        <v>101</v>
      </c>
    </row>
    <row r="103" spans="1:9" hidden="1" x14ac:dyDescent="0.3">
      <c r="A103" s="1" t="s">
        <v>57</v>
      </c>
      <c r="B103" s="1" t="s">
        <v>55</v>
      </c>
      <c r="C103">
        <v>36</v>
      </c>
      <c r="D103">
        <v>138</v>
      </c>
      <c r="E103" s="1" t="s">
        <v>53</v>
      </c>
      <c r="F103" t="s">
        <v>20667</v>
      </c>
      <c r="G103">
        <v>15</v>
      </c>
      <c r="H103">
        <v>639</v>
      </c>
      <c r="I103">
        <v>118</v>
      </c>
    </row>
    <row r="104" spans="1:9" hidden="1" x14ac:dyDescent="0.3">
      <c r="A104" s="1" t="s">
        <v>57</v>
      </c>
      <c r="B104" s="1" t="s">
        <v>55</v>
      </c>
      <c r="C104">
        <v>36</v>
      </c>
      <c r="D104">
        <v>138</v>
      </c>
      <c r="E104" s="1" t="s">
        <v>54</v>
      </c>
      <c r="F104" t="s">
        <v>20668</v>
      </c>
      <c r="G104">
        <v>16</v>
      </c>
      <c r="H104">
        <v>639</v>
      </c>
      <c r="I104">
        <v>118</v>
      </c>
    </row>
    <row r="105" spans="1:9" hidden="1" x14ac:dyDescent="0.3">
      <c r="A105" s="1" t="s">
        <v>57</v>
      </c>
      <c r="B105" s="1" t="s">
        <v>55</v>
      </c>
      <c r="C105">
        <v>36</v>
      </c>
      <c r="D105">
        <v>138</v>
      </c>
      <c r="E105" s="1" t="s">
        <v>21548</v>
      </c>
      <c r="F105" t="s">
        <v>21550</v>
      </c>
      <c r="G105">
        <v>19</v>
      </c>
      <c r="H105">
        <v>701</v>
      </c>
      <c r="I105">
        <v>118</v>
      </c>
    </row>
    <row r="106" spans="1:9" hidden="1" x14ac:dyDescent="0.3">
      <c r="A106" s="1" t="s">
        <v>58</v>
      </c>
      <c r="B106" s="1" t="s">
        <v>55</v>
      </c>
      <c r="C106">
        <v>1.2833000000000001</v>
      </c>
      <c r="D106">
        <v>103.83329999999999</v>
      </c>
      <c r="E106" s="1" t="s">
        <v>4</v>
      </c>
      <c r="F106" t="s">
        <v>16567</v>
      </c>
      <c r="G106">
        <v>0</v>
      </c>
      <c r="H106">
        <v>0</v>
      </c>
      <c r="I106">
        <v>0</v>
      </c>
    </row>
    <row r="107" spans="1:9" hidden="1" x14ac:dyDescent="0.3">
      <c r="A107" s="1" t="s">
        <v>58</v>
      </c>
      <c r="B107" s="1" t="s">
        <v>55</v>
      </c>
      <c r="C107">
        <v>1.2833000000000001</v>
      </c>
      <c r="D107">
        <v>103.83329999999999</v>
      </c>
      <c r="E107" s="1" t="s">
        <v>5</v>
      </c>
      <c r="F107" t="s">
        <v>21017</v>
      </c>
      <c r="G107">
        <v>0</v>
      </c>
      <c r="H107">
        <v>1</v>
      </c>
      <c r="I107">
        <v>0</v>
      </c>
    </row>
    <row r="108" spans="1:9" hidden="1" x14ac:dyDescent="0.3">
      <c r="A108" s="1" t="s">
        <v>58</v>
      </c>
      <c r="B108" s="1" t="s">
        <v>55</v>
      </c>
      <c r="C108">
        <v>1.2833000000000001</v>
      </c>
      <c r="D108">
        <v>103.83329999999999</v>
      </c>
      <c r="E108" s="1" t="s">
        <v>6</v>
      </c>
      <c r="F108" t="s">
        <v>20716</v>
      </c>
      <c r="G108">
        <v>0</v>
      </c>
      <c r="H108">
        <v>3</v>
      </c>
      <c r="I108">
        <v>0</v>
      </c>
    </row>
    <row r="109" spans="1:9" hidden="1" x14ac:dyDescent="0.3">
      <c r="A109" s="1" t="s">
        <v>58</v>
      </c>
      <c r="B109" s="1" t="s">
        <v>55</v>
      </c>
      <c r="C109">
        <v>1.2833000000000001</v>
      </c>
      <c r="D109">
        <v>103.83329999999999</v>
      </c>
      <c r="E109" s="1" t="s">
        <v>7</v>
      </c>
      <c r="F109" t="s">
        <v>20717</v>
      </c>
      <c r="G109">
        <v>0</v>
      </c>
      <c r="H109">
        <v>3</v>
      </c>
      <c r="I109">
        <v>0</v>
      </c>
    </row>
    <row r="110" spans="1:9" hidden="1" x14ac:dyDescent="0.3">
      <c r="A110" s="1" t="s">
        <v>58</v>
      </c>
      <c r="B110" s="1" t="s">
        <v>55</v>
      </c>
      <c r="C110">
        <v>1.2833000000000001</v>
      </c>
      <c r="D110">
        <v>103.83329999999999</v>
      </c>
      <c r="E110" s="1" t="s">
        <v>8</v>
      </c>
      <c r="F110" t="s">
        <v>19741</v>
      </c>
      <c r="G110">
        <v>0</v>
      </c>
      <c r="H110">
        <v>4</v>
      </c>
      <c r="I110">
        <v>0</v>
      </c>
    </row>
    <row r="111" spans="1:9" hidden="1" x14ac:dyDescent="0.3">
      <c r="A111" s="1" t="s">
        <v>58</v>
      </c>
      <c r="B111" s="1" t="s">
        <v>55</v>
      </c>
      <c r="C111">
        <v>1.2833000000000001</v>
      </c>
      <c r="D111">
        <v>103.83329999999999</v>
      </c>
      <c r="E111" s="1" t="s">
        <v>9</v>
      </c>
      <c r="F111" t="s">
        <v>19742</v>
      </c>
      <c r="G111">
        <v>0</v>
      </c>
      <c r="H111">
        <v>5</v>
      </c>
      <c r="I111">
        <v>0</v>
      </c>
    </row>
    <row r="112" spans="1:9" hidden="1" x14ac:dyDescent="0.3">
      <c r="A112" s="1" t="s">
        <v>58</v>
      </c>
      <c r="B112" s="1" t="s">
        <v>55</v>
      </c>
      <c r="C112">
        <v>1.2833000000000001</v>
      </c>
      <c r="D112">
        <v>103.83329999999999</v>
      </c>
      <c r="E112" s="1" t="s">
        <v>10</v>
      </c>
      <c r="F112" t="s">
        <v>19743</v>
      </c>
      <c r="G112">
        <v>0</v>
      </c>
      <c r="H112">
        <v>7</v>
      </c>
      <c r="I112">
        <v>0</v>
      </c>
    </row>
    <row r="113" spans="1:9" hidden="1" x14ac:dyDescent="0.3">
      <c r="A113" s="1" t="s">
        <v>58</v>
      </c>
      <c r="B113" s="1" t="s">
        <v>55</v>
      </c>
      <c r="C113">
        <v>1.2833000000000001</v>
      </c>
      <c r="D113">
        <v>103.83329999999999</v>
      </c>
      <c r="E113" s="1" t="s">
        <v>11</v>
      </c>
      <c r="F113" t="s">
        <v>19744</v>
      </c>
      <c r="G113">
        <v>0</v>
      </c>
      <c r="H113">
        <v>7</v>
      </c>
      <c r="I113">
        <v>0</v>
      </c>
    </row>
    <row r="114" spans="1:9" hidden="1" x14ac:dyDescent="0.3">
      <c r="A114" s="1" t="s">
        <v>58</v>
      </c>
      <c r="B114" s="1" t="s">
        <v>55</v>
      </c>
      <c r="C114">
        <v>1.2833000000000001</v>
      </c>
      <c r="D114">
        <v>103.83329999999999</v>
      </c>
      <c r="E114" s="1" t="s">
        <v>12</v>
      </c>
      <c r="F114" t="s">
        <v>19745</v>
      </c>
      <c r="G114">
        <v>0</v>
      </c>
      <c r="H114">
        <v>10</v>
      </c>
      <c r="I114">
        <v>0</v>
      </c>
    </row>
    <row r="115" spans="1:9" hidden="1" x14ac:dyDescent="0.3">
      <c r="A115" s="1" t="s">
        <v>58</v>
      </c>
      <c r="B115" s="1" t="s">
        <v>55</v>
      </c>
      <c r="C115">
        <v>1.2833000000000001</v>
      </c>
      <c r="D115">
        <v>103.83329999999999</v>
      </c>
      <c r="E115" s="1" t="s">
        <v>13</v>
      </c>
      <c r="F115" t="s">
        <v>19746</v>
      </c>
      <c r="G115">
        <v>0</v>
      </c>
      <c r="H115">
        <v>13</v>
      </c>
      <c r="I115">
        <v>0</v>
      </c>
    </row>
    <row r="116" spans="1:9" hidden="1" x14ac:dyDescent="0.3">
      <c r="A116" s="1" t="s">
        <v>58</v>
      </c>
      <c r="B116" s="1" t="s">
        <v>55</v>
      </c>
      <c r="C116">
        <v>1.2833000000000001</v>
      </c>
      <c r="D116">
        <v>103.83329999999999</v>
      </c>
      <c r="E116" s="1" t="s">
        <v>14</v>
      </c>
      <c r="F116" t="s">
        <v>19747</v>
      </c>
      <c r="G116">
        <v>0</v>
      </c>
      <c r="H116">
        <v>16</v>
      </c>
      <c r="I116">
        <v>0</v>
      </c>
    </row>
    <row r="117" spans="1:9" hidden="1" x14ac:dyDescent="0.3">
      <c r="A117" s="1" t="s">
        <v>58</v>
      </c>
      <c r="B117" s="1" t="s">
        <v>55</v>
      </c>
      <c r="C117">
        <v>1.2833000000000001</v>
      </c>
      <c r="D117">
        <v>103.83329999999999</v>
      </c>
      <c r="E117" s="1" t="s">
        <v>15</v>
      </c>
      <c r="F117" t="s">
        <v>19748</v>
      </c>
      <c r="G117">
        <v>0</v>
      </c>
      <c r="H117">
        <v>18</v>
      </c>
      <c r="I117">
        <v>0</v>
      </c>
    </row>
    <row r="118" spans="1:9" hidden="1" x14ac:dyDescent="0.3">
      <c r="A118" s="1" t="s">
        <v>58</v>
      </c>
      <c r="B118" s="1" t="s">
        <v>55</v>
      </c>
      <c r="C118">
        <v>1.2833000000000001</v>
      </c>
      <c r="D118">
        <v>103.83329999999999</v>
      </c>
      <c r="E118" s="1" t="s">
        <v>16</v>
      </c>
      <c r="F118" t="s">
        <v>19749</v>
      </c>
      <c r="G118">
        <v>0</v>
      </c>
      <c r="H118">
        <v>18</v>
      </c>
      <c r="I118">
        <v>0</v>
      </c>
    </row>
    <row r="119" spans="1:9" hidden="1" x14ac:dyDescent="0.3">
      <c r="A119" s="1" t="s">
        <v>58</v>
      </c>
      <c r="B119" s="1" t="s">
        <v>55</v>
      </c>
      <c r="C119">
        <v>1.2833000000000001</v>
      </c>
      <c r="D119">
        <v>103.83329999999999</v>
      </c>
      <c r="E119" s="1" t="s">
        <v>17</v>
      </c>
      <c r="F119" t="s">
        <v>19750</v>
      </c>
      <c r="G119">
        <v>0</v>
      </c>
      <c r="H119">
        <v>24</v>
      </c>
      <c r="I119">
        <v>0</v>
      </c>
    </row>
    <row r="120" spans="1:9" hidden="1" x14ac:dyDescent="0.3">
      <c r="A120" s="1" t="s">
        <v>58</v>
      </c>
      <c r="B120" s="1" t="s">
        <v>55</v>
      </c>
      <c r="C120">
        <v>1.2833000000000001</v>
      </c>
      <c r="D120">
        <v>103.83329999999999</v>
      </c>
      <c r="E120" s="1" t="s">
        <v>18</v>
      </c>
      <c r="F120" t="s">
        <v>19751</v>
      </c>
      <c r="G120">
        <v>0</v>
      </c>
      <c r="H120">
        <v>28</v>
      </c>
      <c r="I120">
        <v>0</v>
      </c>
    </row>
    <row r="121" spans="1:9" hidden="1" x14ac:dyDescent="0.3">
      <c r="A121" s="1" t="s">
        <v>58</v>
      </c>
      <c r="B121" s="1" t="s">
        <v>55</v>
      </c>
      <c r="C121">
        <v>1.2833000000000001</v>
      </c>
      <c r="D121">
        <v>103.83329999999999</v>
      </c>
      <c r="E121" s="1" t="s">
        <v>19</v>
      </c>
      <c r="F121" t="s">
        <v>19752</v>
      </c>
      <c r="G121">
        <v>0</v>
      </c>
      <c r="H121">
        <v>28</v>
      </c>
      <c r="I121">
        <v>0</v>
      </c>
    </row>
    <row r="122" spans="1:9" hidden="1" x14ac:dyDescent="0.3">
      <c r="A122" s="1" t="s">
        <v>58</v>
      </c>
      <c r="B122" s="1" t="s">
        <v>55</v>
      </c>
      <c r="C122">
        <v>1.2833000000000001</v>
      </c>
      <c r="D122">
        <v>103.83329999999999</v>
      </c>
      <c r="E122" s="1" t="s">
        <v>20</v>
      </c>
      <c r="F122" t="s">
        <v>19753</v>
      </c>
      <c r="G122">
        <v>0</v>
      </c>
      <c r="H122">
        <v>30</v>
      </c>
      <c r="I122">
        <v>0</v>
      </c>
    </row>
    <row r="123" spans="1:9" hidden="1" x14ac:dyDescent="0.3">
      <c r="A123" s="1" t="s">
        <v>58</v>
      </c>
      <c r="B123" s="1" t="s">
        <v>55</v>
      </c>
      <c r="C123">
        <v>1.2833000000000001</v>
      </c>
      <c r="D123">
        <v>103.83329999999999</v>
      </c>
      <c r="E123" s="1" t="s">
        <v>21</v>
      </c>
      <c r="F123" t="s">
        <v>19754</v>
      </c>
      <c r="G123">
        <v>0</v>
      </c>
      <c r="H123">
        <v>33</v>
      </c>
      <c r="I123">
        <v>2</v>
      </c>
    </row>
    <row r="124" spans="1:9" hidden="1" x14ac:dyDescent="0.3">
      <c r="A124" s="1" t="s">
        <v>58</v>
      </c>
      <c r="B124" s="1" t="s">
        <v>55</v>
      </c>
      <c r="C124">
        <v>1.2833000000000001</v>
      </c>
      <c r="D124">
        <v>103.83329999999999</v>
      </c>
      <c r="E124" s="1" t="s">
        <v>22</v>
      </c>
      <c r="F124" t="s">
        <v>19755</v>
      </c>
      <c r="G124">
        <v>0</v>
      </c>
      <c r="H124">
        <v>40</v>
      </c>
      <c r="I124">
        <v>2</v>
      </c>
    </row>
    <row r="125" spans="1:9" hidden="1" x14ac:dyDescent="0.3">
      <c r="A125" s="1" t="s">
        <v>58</v>
      </c>
      <c r="B125" s="1" t="s">
        <v>55</v>
      </c>
      <c r="C125">
        <v>1.2833000000000001</v>
      </c>
      <c r="D125">
        <v>103.83329999999999</v>
      </c>
      <c r="E125" s="1" t="s">
        <v>23</v>
      </c>
      <c r="F125" t="s">
        <v>19756</v>
      </c>
      <c r="G125">
        <v>0</v>
      </c>
      <c r="H125">
        <v>45</v>
      </c>
      <c r="I125">
        <v>2</v>
      </c>
    </row>
    <row r="126" spans="1:9" hidden="1" x14ac:dyDescent="0.3">
      <c r="A126" s="1" t="s">
        <v>58</v>
      </c>
      <c r="B126" s="1" t="s">
        <v>55</v>
      </c>
      <c r="C126">
        <v>1.2833000000000001</v>
      </c>
      <c r="D126">
        <v>103.83329999999999</v>
      </c>
      <c r="E126" s="1" t="s">
        <v>24</v>
      </c>
      <c r="F126" t="s">
        <v>19757</v>
      </c>
      <c r="G126">
        <v>0</v>
      </c>
      <c r="H126">
        <v>47</v>
      </c>
      <c r="I126">
        <v>9</v>
      </c>
    </row>
    <row r="127" spans="1:9" hidden="1" x14ac:dyDescent="0.3">
      <c r="A127" s="1" t="s">
        <v>58</v>
      </c>
      <c r="B127" s="1" t="s">
        <v>55</v>
      </c>
      <c r="C127">
        <v>1.2833000000000001</v>
      </c>
      <c r="D127">
        <v>103.83329999999999</v>
      </c>
      <c r="E127" s="1" t="s">
        <v>25</v>
      </c>
      <c r="F127" t="s">
        <v>19758</v>
      </c>
      <c r="G127">
        <v>0</v>
      </c>
      <c r="H127">
        <v>50</v>
      </c>
      <c r="I127">
        <v>15</v>
      </c>
    </row>
    <row r="128" spans="1:9" hidden="1" x14ac:dyDescent="0.3">
      <c r="A128" s="1" t="s">
        <v>58</v>
      </c>
      <c r="B128" s="1" t="s">
        <v>55</v>
      </c>
      <c r="C128">
        <v>1.2833000000000001</v>
      </c>
      <c r="D128">
        <v>103.83329999999999</v>
      </c>
      <c r="E128" s="1" t="s">
        <v>26</v>
      </c>
      <c r="F128" t="s">
        <v>19759</v>
      </c>
      <c r="G128">
        <v>0</v>
      </c>
      <c r="H128">
        <v>58</v>
      </c>
      <c r="I128">
        <v>15</v>
      </c>
    </row>
    <row r="129" spans="1:9" hidden="1" x14ac:dyDescent="0.3">
      <c r="A129" s="1" t="s">
        <v>58</v>
      </c>
      <c r="B129" s="1" t="s">
        <v>55</v>
      </c>
      <c r="C129">
        <v>1.2833000000000001</v>
      </c>
      <c r="D129">
        <v>103.83329999999999</v>
      </c>
      <c r="E129" s="1" t="s">
        <v>27</v>
      </c>
      <c r="F129" t="s">
        <v>19760</v>
      </c>
      <c r="G129">
        <v>0</v>
      </c>
      <c r="H129">
        <v>67</v>
      </c>
      <c r="I129">
        <v>17</v>
      </c>
    </row>
    <row r="130" spans="1:9" hidden="1" x14ac:dyDescent="0.3">
      <c r="A130" s="1" t="s">
        <v>58</v>
      </c>
      <c r="B130" s="1" t="s">
        <v>55</v>
      </c>
      <c r="C130">
        <v>1.2833000000000001</v>
      </c>
      <c r="D130">
        <v>103.83329999999999</v>
      </c>
      <c r="E130" s="1" t="s">
        <v>28</v>
      </c>
      <c r="F130" t="s">
        <v>19761</v>
      </c>
      <c r="G130">
        <v>0</v>
      </c>
      <c r="H130">
        <v>72</v>
      </c>
      <c r="I130">
        <v>18</v>
      </c>
    </row>
    <row r="131" spans="1:9" hidden="1" x14ac:dyDescent="0.3">
      <c r="A131" s="1" t="s">
        <v>58</v>
      </c>
      <c r="B131" s="1" t="s">
        <v>55</v>
      </c>
      <c r="C131">
        <v>1.2833000000000001</v>
      </c>
      <c r="D131">
        <v>103.83329999999999</v>
      </c>
      <c r="E131" s="1" t="s">
        <v>29</v>
      </c>
      <c r="F131" t="s">
        <v>19762</v>
      </c>
      <c r="G131">
        <v>0</v>
      </c>
      <c r="H131">
        <v>75</v>
      </c>
      <c r="I131">
        <v>18</v>
      </c>
    </row>
    <row r="132" spans="1:9" hidden="1" x14ac:dyDescent="0.3">
      <c r="A132" s="1" t="s">
        <v>58</v>
      </c>
      <c r="B132" s="1" t="s">
        <v>55</v>
      </c>
      <c r="C132">
        <v>1.2833000000000001</v>
      </c>
      <c r="D132">
        <v>103.83329999999999</v>
      </c>
      <c r="E132" s="1" t="s">
        <v>30</v>
      </c>
      <c r="F132" t="s">
        <v>19763</v>
      </c>
      <c r="G132">
        <v>0</v>
      </c>
      <c r="H132">
        <v>77</v>
      </c>
      <c r="I132">
        <v>24</v>
      </c>
    </row>
    <row r="133" spans="1:9" hidden="1" x14ac:dyDescent="0.3">
      <c r="A133" s="1" t="s">
        <v>58</v>
      </c>
      <c r="B133" s="1" t="s">
        <v>55</v>
      </c>
      <c r="C133">
        <v>1.2833000000000001</v>
      </c>
      <c r="D133">
        <v>103.83329999999999</v>
      </c>
      <c r="E133" s="1" t="s">
        <v>31</v>
      </c>
      <c r="F133" t="s">
        <v>19764</v>
      </c>
      <c r="G133">
        <v>0</v>
      </c>
      <c r="H133">
        <v>81</v>
      </c>
      <c r="I133">
        <v>29</v>
      </c>
    </row>
    <row r="134" spans="1:9" hidden="1" x14ac:dyDescent="0.3">
      <c r="A134" s="1" t="s">
        <v>58</v>
      </c>
      <c r="B134" s="1" t="s">
        <v>55</v>
      </c>
      <c r="C134">
        <v>1.2833000000000001</v>
      </c>
      <c r="D134">
        <v>103.83329999999999</v>
      </c>
      <c r="E134" s="1" t="s">
        <v>32</v>
      </c>
      <c r="F134" t="s">
        <v>19765</v>
      </c>
      <c r="G134">
        <v>0</v>
      </c>
      <c r="H134">
        <v>84</v>
      </c>
      <c r="I134">
        <v>34</v>
      </c>
    </row>
    <row r="135" spans="1:9" hidden="1" x14ac:dyDescent="0.3">
      <c r="A135" s="1" t="s">
        <v>58</v>
      </c>
      <c r="B135" s="1" t="s">
        <v>55</v>
      </c>
      <c r="C135">
        <v>1.2833000000000001</v>
      </c>
      <c r="D135">
        <v>103.83329999999999</v>
      </c>
      <c r="E135" s="1" t="s">
        <v>33</v>
      </c>
      <c r="F135" t="s">
        <v>19766</v>
      </c>
      <c r="G135">
        <v>0</v>
      </c>
      <c r="H135">
        <v>84</v>
      </c>
      <c r="I135">
        <v>34</v>
      </c>
    </row>
    <row r="136" spans="1:9" hidden="1" x14ac:dyDescent="0.3">
      <c r="A136" s="1" t="s">
        <v>58</v>
      </c>
      <c r="B136" s="1" t="s">
        <v>55</v>
      </c>
      <c r="C136">
        <v>1.2833000000000001</v>
      </c>
      <c r="D136">
        <v>103.83329999999999</v>
      </c>
      <c r="E136" s="1" t="s">
        <v>34</v>
      </c>
      <c r="F136" t="s">
        <v>19767</v>
      </c>
      <c r="G136">
        <v>0</v>
      </c>
      <c r="H136">
        <v>85</v>
      </c>
      <c r="I136">
        <v>37</v>
      </c>
    </row>
    <row r="137" spans="1:9" hidden="1" x14ac:dyDescent="0.3">
      <c r="A137" s="1" t="s">
        <v>58</v>
      </c>
      <c r="B137" s="1" t="s">
        <v>55</v>
      </c>
      <c r="C137">
        <v>1.2833000000000001</v>
      </c>
      <c r="D137">
        <v>103.83329999999999</v>
      </c>
      <c r="E137" s="1" t="s">
        <v>35</v>
      </c>
      <c r="F137" t="s">
        <v>19768</v>
      </c>
      <c r="G137">
        <v>0</v>
      </c>
      <c r="H137">
        <v>85</v>
      </c>
      <c r="I137">
        <v>37</v>
      </c>
    </row>
    <row r="138" spans="1:9" hidden="1" x14ac:dyDescent="0.3">
      <c r="A138" s="1" t="s">
        <v>58</v>
      </c>
      <c r="B138" s="1" t="s">
        <v>55</v>
      </c>
      <c r="C138">
        <v>1.2833000000000001</v>
      </c>
      <c r="D138">
        <v>103.83329999999999</v>
      </c>
      <c r="E138" s="1" t="s">
        <v>36</v>
      </c>
      <c r="F138" t="s">
        <v>19769</v>
      </c>
      <c r="G138">
        <v>0</v>
      </c>
      <c r="H138">
        <v>89</v>
      </c>
      <c r="I138">
        <v>51</v>
      </c>
    </row>
    <row r="139" spans="1:9" hidden="1" x14ac:dyDescent="0.3">
      <c r="A139" s="1" t="s">
        <v>58</v>
      </c>
      <c r="B139" s="1" t="s">
        <v>55</v>
      </c>
      <c r="C139">
        <v>1.2833000000000001</v>
      </c>
      <c r="D139">
        <v>103.83329999999999</v>
      </c>
      <c r="E139" s="1" t="s">
        <v>37</v>
      </c>
      <c r="F139" t="s">
        <v>19770</v>
      </c>
      <c r="G139">
        <v>0</v>
      </c>
      <c r="H139">
        <v>89</v>
      </c>
      <c r="I139">
        <v>51</v>
      </c>
    </row>
    <row r="140" spans="1:9" hidden="1" x14ac:dyDescent="0.3">
      <c r="A140" s="1" t="s">
        <v>58</v>
      </c>
      <c r="B140" s="1" t="s">
        <v>55</v>
      </c>
      <c r="C140">
        <v>1.2833000000000001</v>
      </c>
      <c r="D140">
        <v>103.83329999999999</v>
      </c>
      <c r="E140" s="1" t="s">
        <v>38</v>
      </c>
      <c r="F140" t="s">
        <v>19771</v>
      </c>
      <c r="G140">
        <v>0</v>
      </c>
      <c r="H140">
        <v>91</v>
      </c>
      <c r="I140">
        <v>53</v>
      </c>
    </row>
    <row r="141" spans="1:9" hidden="1" x14ac:dyDescent="0.3">
      <c r="A141" s="1" t="s">
        <v>58</v>
      </c>
      <c r="B141" s="1" t="s">
        <v>55</v>
      </c>
      <c r="C141">
        <v>1.2833000000000001</v>
      </c>
      <c r="D141">
        <v>103.83329999999999</v>
      </c>
      <c r="E141" s="1" t="s">
        <v>39</v>
      </c>
      <c r="F141" t="s">
        <v>19772</v>
      </c>
      <c r="G141">
        <v>0</v>
      </c>
      <c r="H141">
        <v>93</v>
      </c>
      <c r="I141">
        <v>62</v>
      </c>
    </row>
    <row r="142" spans="1:9" hidden="1" x14ac:dyDescent="0.3">
      <c r="A142" s="1" t="s">
        <v>58</v>
      </c>
      <c r="B142" s="1" t="s">
        <v>55</v>
      </c>
      <c r="C142">
        <v>1.2833000000000001</v>
      </c>
      <c r="D142">
        <v>103.83329999999999</v>
      </c>
      <c r="E142" s="1" t="s">
        <v>40</v>
      </c>
      <c r="F142" t="s">
        <v>19773</v>
      </c>
      <c r="G142">
        <v>0</v>
      </c>
      <c r="H142">
        <v>93</v>
      </c>
      <c r="I142">
        <v>62</v>
      </c>
    </row>
    <row r="143" spans="1:9" hidden="1" x14ac:dyDescent="0.3">
      <c r="A143" s="1" t="s">
        <v>58</v>
      </c>
      <c r="B143" s="1" t="s">
        <v>55</v>
      </c>
      <c r="C143">
        <v>1.2833000000000001</v>
      </c>
      <c r="D143">
        <v>103.83329999999999</v>
      </c>
      <c r="E143" s="1" t="s">
        <v>41</v>
      </c>
      <c r="F143" t="s">
        <v>19774</v>
      </c>
      <c r="G143">
        <v>0</v>
      </c>
      <c r="H143">
        <v>93</v>
      </c>
      <c r="I143">
        <v>62</v>
      </c>
    </row>
    <row r="144" spans="1:9" hidden="1" x14ac:dyDescent="0.3">
      <c r="A144" s="1" t="s">
        <v>58</v>
      </c>
      <c r="B144" s="1" t="s">
        <v>55</v>
      </c>
      <c r="C144">
        <v>1.2833000000000001</v>
      </c>
      <c r="D144">
        <v>103.83329999999999</v>
      </c>
      <c r="E144" s="1" t="s">
        <v>42</v>
      </c>
      <c r="F144" t="s">
        <v>19775</v>
      </c>
      <c r="G144">
        <v>0</v>
      </c>
      <c r="H144">
        <v>102</v>
      </c>
      <c r="I144">
        <v>72</v>
      </c>
    </row>
    <row r="145" spans="1:9" hidden="1" x14ac:dyDescent="0.3">
      <c r="A145" s="1" t="s">
        <v>58</v>
      </c>
      <c r="B145" s="1" t="s">
        <v>55</v>
      </c>
      <c r="C145">
        <v>1.2833000000000001</v>
      </c>
      <c r="D145">
        <v>103.83329999999999</v>
      </c>
      <c r="E145" s="1" t="s">
        <v>43</v>
      </c>
      <c r="F145" t="s">
        <v>19776</v>
      </c>
      <c r="G145">
        <v>0</v>
      </c>
      <c r="H145">
        <v>106</v>
      </c>
      <c r="I145">
        <v>72</v>
      </c>
    </row>
    <row r="146" spans="1:9" hidden="1" x14ac:dyDescent="0.3">
      <c r="A146" s="1" t="s">
        <v>58</v>
      </c>
      <c r="B146" s="1" t="s">
        <v>55</v>
      </c>
      <c r="C146">
        <v>1.2833000000000001</v>
      </c>
      <c r="D146">
        <v>103.83329999999999</v>
      </c>
      <c r="E146" s="1" t="s">
        <v>44</v>
      </c>
      <c r="F146" t="s">
        <v>19777</v>
      </c>
      <c r="G146">
        <v>0</v>
      </c>
      <c r="H146">
        <v>108</v>
      </c>
      <c r="I146">
        <v>78</v>
      </c>
    </row>
    <row r="147" spans="1:9" hidden="1" x14ac:dyDescent="0.3">
      <c r="A147" s="1" t="s">
        <v>58</v>
      </c>
      <c r="B147" s="1" t="s">
        <v>55</v>
      </c>
      <c r="C147">
        <v>1.2833000000000001</v>
      </c>
      <c r="D147">
        <v>103.83329999999999</v>
      </c>
      <c r="E147" s="1" t="s">
        <v>45</v>
      </c>
      <c r="F147" t="s">
        <v>19778</v>
      </c>
      <c r="G147">
        <v>0</v>
      </c>
      <c r="H147">
        <v>110</v>
      </c>
      <c r="I147">
        <v>78</v>
      </c>
    </row>
    <row r="148" spans="1:9" hidden="1" x14ac:dyDescent="0.3">
      <c r="A148" s="1" t="s">
        <v>58</v>
      </c>
      <c r="B148" s="1" t="s">
        <v>55</v>
      </c>
      <c r="C148">
        <v>1.2833000000000001</v>
      </c>
      <c r="D148">
        <v>103.83329999999999</v>
      </c>
      <c r="E148" s="1" t="s">
        <v>46</v>
      </c>
      <c r="F148" t="s">
        <v>19779</v>
      </c>
      <c r="G148">
        <v>0</v>
      </c>
      <c r="H148">
        <v>110</v>
      </c>
      <c r="I148">
        <v>78</v>
      </c>
    </row>
    <row r="149" spans="1:9" hidden="1" x14ac:dyDescent="0.3">
      <c r="A149" s="1" t="s">
        <v>58</v>
      </c>
      <c r="B149" s="1" t="s">
        <v>55</v>
      </c>
      <c r="C149">
        <v>1.2833000000000001</v>
      </c>
      <c r="D149">
        <v>103.83329999999999</v>
      </c>
      <c r="E149" s="1" t="s">
        <v>47</v>
      </c>
      <c r="F149" t="s">
        <v>19780</v>
      </c>
      <c r="G149">
        <v>0</v>
      </c>
      <c r="H149">
        <v>117</v>
      </c>
      <c r="I149">
        <v>78</v>
      </c>
    </row>
    <row r="150" spans="1:9" hidden="1" x14ac:dyDescent="0.3">
      <c r="A150" s="1" t="s">
        <v>58</v>
      </c>
      <c r="B150" s="1" t="s">
        <v>55</v>
      </c>
      <c r="C150">
        <v>1.2833000000000001</v>
      </c>
      <c r="D150">
        <v>103.83329999999999</v>
      </c>
      <c r="E150" s="1" t="s">
        <v>48</v>
      </c>
      <c r="F150" t="s">
        <v>19781</v>
      </c>
      <c r="G150">
        <v>0</v>
      </c>
      <c r="H150">
        <v>130</v>
      </c>
      <c r="I150">
        <v>78</v>
      </c>
    </row>
    <row r="151" spans="1:9" hidden="1" x14ac:dyDescent="0.3">
      <c r="A151" s="1" t="s">
        <v>58</v>
      </c>
      <c r="B151" s="1" t="s">
        <v>55</v>
      </c>
      <c r="C151">
        <v>1.2833000000000001</v>
      </c>
      <c r="D151">
        <v>103.83329999999999</v>
      </c>
      <c r="E151" s="1" t="s">
        <v>49</v>
      </c>
      <c r="F151" t="s">
        <v>19782</v>
      </c>
      <c r="G151">
        <v>0</v>
      </c>
      <c r="H151">
        <v>138</v>
      </c>
      <c r="I151">
        <v>78</v>
      </c>
    </row>
    <row r="152" spans="1:9" hidden="1" x14ac:dyDescent="0.3">
      <c r="A152" s="1" t="s">
        <v>58</v>
      </c>
      <c r="B152" s="1" t="s">
        <v>55</v>
      </c>
      <c r="C152">
        <v>1.2833000000000001</v>
      </c>
      <c r="D152">
        <v>103.83329999999999</v>
      </c>
      <c r="E152" s="1" t="s">
        <v>50</v>
      </c>
      <c r="F152" t="s">
        <v>19783</v>
      </c>
      <c r="G152">
        <v>0</v>
      </c>
      <c r="H152">
        <v>150</v>
      </c>
      <c r="I152">
        <v>78</v>
      </c>
    </row>
    <row r="153" spans="1:9" hidden="1" x14ac:dyDescent="0.3">
      <c r="A153" s="1" t="s">
        <v>58</v>
      </c>
      <c r="B153" s="1" t="s">
        <v>55</v>
      </c>
      <c r="C153">
        <v>1.2833000000000001</v>
      </c>
      <c r="D153">
        <v>103.83329999999999</v>
      </c>
      <c r="E153" s="1" t="s">
        <v>51</v>
      </c>
      <c r="F153" t="s">
        <v>19784</v>
      </c>
      <c r="G153">
        <v>0</v>
      </c>
      <c r="H153">
        <v>150</v>
      </c>
      <c r="I153">
        <v>78</v>
      </c>
    </row>
    <row r="154" spans="1:9" hidden="1" x14ac:dyDescent="0.3">
      <c r="A154" s="1" t="s">
        <v>58</v>
      </c>
      <c r="B154" s="1" t="s">
        <v>55</v>
      </c>
      <c r="C154">
        <v>1.2833000000000001</v>
      </c>
      <c r="D154">
        <v>103.83329999999999</v>
      </c>
      <c r="E154" s="1" t="s">
        <v>52</v>
      </c>
      <c r="F154" t="s">
        <v>19785</v>
      </c>
      <c r="G154">
        <v>0</v>
      </c>
      <c r="H154">
        <v>160</v>
      </c>
      <c r="I154">
        <v>78</v>
      </c>
    </row>
    <row r="155" spans="1:9" hidden="1" x14ac:dyDescent="0.3">
      <c r="A155" s="1" t="s">
        <v>58</v>
      </c>
      <c r="B155" s="1" t="s">
        <v>55</v>
      </c>
      <c r="C155">
        <v>1.2833000000000001</v>
      </c>
      <c r="D155">
        <v>103.83329999999999</v>
      </c>
      <c r="E155" s="1" t="s">
        <v>53</v>
      </c>
      <c r="F155" t="s">
        <v>19786</v>
      </c>
      <c r="G155">
        <v>0</v>
      </c>
      <c r="H155">
        <v>178</v>
      </c>
      <c r="I155">
        <v>96</v>
      </c>
    </row>
    <row r="156" spans="1:9" hidden="1" x14ac:dyDescent="0.3">
      <c r="A156" s="1" t="s">
        <v>58</v>
      </c>
      <c r="B156" s="1" t="s">
        <v>55</v>
      </c>
      <c r="C156">
        <v>1.2833000000000001</v>
      </c>
      <c r="D156">
        <v>103.83329999999999</v>
      </c>
      <c r="E156" s="1" t="s">
        <v>54</v>
      </c>
      <c r="F156" t="s">
        <v>19787</v>
      </c>
      <c r="G156">
        <v>0</v>
      </c>
      <c r="H156">
        <v>178</v>
      </c>
      <c r="I156">
        <v>96</v>
      </c>
    </row>
    <row r="157" spans="1:9" hidden="1" x14ac:dyDescent="0.3">
      <c r="A157" s="1" t="s">
        <v>58</v>
      </c>
      <c r="B157" s="1" t="s">
        <v>55</v>
      </c>
      <c r="C157">
        <v>1.2833000000000001</v>
      </c>
      <c r="D157">
        <v>103.83329999999999</v>
      </c>
      <c r="E157" s="1" t="s">
        <v>21548</v>
      </c>
      <c r="F157" t="s">
        <v>21551</v>
      </c>
      <c r="G157">
        <v>0</v>
      </c>
      <c r="H157">
        <v>200</v>
      </c>
      <c r="I157">
        <v>97</v>
      </c>
    </row>
    <row r="158" spans="1:9" hidden="1" x14ac:dyDescent="0.3">
      <c r="A158" s="1" t="s">
        <v>59</v>
      </c>
      <c r="B158" s="1" t="s">
        <v>55</v>
      </c>
      <c r="C158">
        <v>28.166699999999999</v>
      </c>
      <c r="D158">
        <v>84.25</v>
      </c>
      <c r="E158" s="1" t="s">
        <v>4</v>
      </c>
      <c r="F158" t="s">
        <v>16568</v>
      </c>
      <c r="G158">
        <v>0</v>
      </c>
      <c r="H158">
        <v>0</v>
      </c>
      <c r="I158">
        <v>0</v>
      </c>
    </row>
    <row r="159" spans="1:9" hidden="1" x14ac:dyDescent="0.3">
      <c r="A159" s="1" t="s">
        <v>59</v>
      </c>
      <c r="B159" s="1" t="s">
        <v>55</v>
      </c>
      <c r="C159">
        <v>28.166699999999999</v>
      </c>
      <c r="D159">
        <v>84.25</v>
      </c>
      <c r="E159" s="1" t="s">
        <v>5</v>
      </c>
      <c r="F159" t="s">
        <v>16465</v>
      </c>
      <c r="G159">
        <v>0</v>
      </c>
      <c r="H159">
        <v>0</v>
      </c>
      <c r="I159">
        <v>0</v>
      </c>
    </row>
    <row r="160" spans="1:9" hidden="1" x14ac:dyDescent="0.3">
      <c r="A160" s="1" t="s">
        <v>59</v>
      </c>
      <c r="B160" s="1" t="s">
        <v>55</v>
      </c>
      <c r="C160">
        <v>28.166699999999999</v>
      </c>
      <c r="D160">
        <v>84.25</v>
      </c>
      <c r="E160" s="1" t="s">
        <v>6</v>
      </c>
      <c r="F160" t="s">
        <v>16363</v>
      </c>
      <c r="G160">
        <v>0</v>
      </c>
      <c r="H160">
        <v>0</v>
      </c>
      <c r="I160">
        <v>0</v>
      </c>
    </row>
    <row r="161" spans="1:9" hidden="1" x14ac:dyDescent="0.3">
      <c r="A161" s="1" t="s">
        <v>59</v>
      </c>
      <c r="B161" s="1" t="s">
        <v>55</v>
      </c>
      <c r="C161">
        <v>28.166699999999999</v>
      </c>
      <c r="D161">
        <v>84.25</v>
      </c>
      <c r="E161" s="1" t="s">
        <v>7</v>
      </c>
      <c r="F161" t="s">
        <v>21018</v>
      </c>
      <c r="G161">
        <v>0</v>
      </c>
      <c r="H161">
        <v>1</v>
      </c>
      <c r="I161">
        <v>0</v>
      </c>
    </row>
    <row r="162" spans="1:9" hidden="1" x14ac:dyDescent="0.3">
      <c r="A162" s="1" t="s">
        <v>59</v>
      </c>
      <c r="B162" s="1" t="s">
        <v>55</v>
      </c>
      <c r="C162">
        <v>28.166699999999999</v>
      </c>
      <c r="D162">
        <v>84.25</v>
      </c>
      <c r="E162" s="1" t="s">
        <v>8</v>
      </c>
      <c r="F162" t="s">
        <v>21019</v>
      </c>
      <c r="G162">
        <v>0</v>
      </c>
      <c r="H162">
        <v>1</v>
      </c>
      <c r="I162">
        <v>0</v>
      </c>
    </row>
    <row r="163" spans="1:9" hidden="1" x14ac:dyDescent="0.3">
      <c r="A163" s="1" t="s">
        <v>59</v>
      </c>
      <c r="B163" s="1" t="s">
        <v>55</v>
      </c>
      <c r="C163">
        <v>28.166699999999999</v>
      </c>
      <c r="D163">
        <v>84.25</v>
      </c>
      <c r="E163" s="1" t="s">
        <v>9</v>
      </c>
      <c r="F163" t="s">
        <v>21020</v>
      </c>
      <c r="G163">
        <v>0</v>
      </c>
      <c r="H163">
        <v>1</v>
      </c>
      <c r="I163">
        <v>0</v>
      </c>
    </row>
    <row r="164" spans="1:9" hidden="1" x14ac:dyDescent="0.3">
      <c r="A164" s="1" t="s">
        <v>59</v>
      </c>
      <c r="B164" s="1" t="s">
        <v>55</v>
      </c>
      <c r="C164">
        <v>28.166699999999999</v>
      </c>
      <c r="D164">
        <v>84.25</v>
      </c>
      <c r="E164" s="1" t="s">
        <v>10</v>
      </c>
      <c r="F164" t="s">
        <v>21021</v>
      </c>
      <c r="G164">
        <v>0</v>
      </c>
      <c r="H164">
        <v>1</v>
      </c>
      <c r="I164">
        <v>0</v>
      </c>
    </row>
    <row r="165" spans="1:9" hidden="1" x14ac:dyDescent="0.3">
      <c r="A165" s="1" t="s">
        <v>59</v>
      </c>
      <c r="B165" s="1" t="s">
        <v>55</v>
      </c>
      <c r="C165">
        <v>28.166699999999999</v>
      </c>
      <c r="D165">
        <v>84.25</v>
      </c>
      <c r="E165" s="1" t="s">
        <v>11</v>
      </c>
      <c r="F165" t="s">
        <v>21022</v>
      </c>
      <c r="G165">
        <v>0</v>
      </c>
      <c r="H165">
        <v>1</v>
      </c>
      <c r="I165">
        <v>0</v>
      </c>
    </row>
    <row r="166" spans="1:9" hidden="1" x14ac:dyDescent="0.3">
      <c r="A166" s="1" t="s">
        <v>59</v>
      </c>
      <c r="B166" s="1" t="s">
        <v>55</v>
      </c>
      <c r="C166">
        <v>28.166699999999999</v>
      </c>
      <c r="D166">
        <v>84.25</v>
      </c>
      <c r="E166" s="1" t="s">
        <v>12</v>
      </c>
      <c r="F166" t="s">
        <v>21023</v>
      </c>
      <c r="G166">
        <v>0</v>
      </c>
      <c r="H166">
        <v>1</v>
      </c>
      <c r="I166">
        <v>0</v>
      </c>
    </row>
    <row r="167" spans="1:9" hidden="1" x14ac:dyDescent="0.3">
      <c r="A167" s="1" t="s">
        <v>59</v>
      </c>
      <c r="B167" s="1" t="s">
        <v>55</v>
      </c>
      <c r="C167">
        <v>28.166699999999999</v>
      </c>
      <c r="D167">
        <v>84.25</v>
      </c>
      <c r="E167" s="1" t="s">
        <v>13</v>
      </c>
      <c r="F167" t="s">
        <v>21024</v>
      </c>
      <c r="G167">
        <v>0</v>
      </c>
      <c r="H167">
        <v>1</v>
      </c>
      <c r="I167">
        <v>0</v>
      </c>
    </row>
    <row r="168" spans="1:9" hidden="1" x14ac:dyDescent="0.3">
      <c r="A168" s="1" t="s">
        <v>59</v>
      </c>
      <c r="B168" s="1" t="s">
        <v>55</v>
      </c>
      <c r="C168">
        <v>28.166699999999999</v>
      </c>
      <c r="D168">
        <v>84.25</v>
      </c>
      <c r="E168" s="1" t="s">
        <v>14</v>
      </c>
      <c r="F168" t="s">
        <v>21025</v>
      </c>
      <c r="G168">
        <v>0</v>
      </c>
      <c r="H168">
        <v>1</v>
      </c>
      <c r="I168">
        <v>0</v>
      </c>
    </row>
    <row r="169" spans="1:9" hidden="1" x14ac:dyDescent="0.3">
      <c r="A169" s="1" t="s">
        <v>59</v>
      </c>
      <c r="B169" s="1" t="s">
        <v>55</v>
      </c>
      <c r="C169">
        <v>28.166699999999999</v>
      </c>
      <c r="D169">
        <v>84.25</v>
      </c>
      <c r="E169" s="1" t="s">
        <v>15</v>
      </c>
      <c r="F169" t="s">
        <v>21026</v>
      </c>
      <c r="G169">
        <v>0</v>
      </c>
      <c r="H169">
        <v>1</v>
      </c>
      <c r="I169">
        <v>0</v>
      </c>
    </row>
    <row r="170" spans="1:9" hidden="1" x14ac:dyDescent="0.3">
      <c r="A170" s="1" t="s">
        <v>59</v>
      </c>
      <c r="B170" s="1" t="s">
        <v>55</v>
      </c>
      <c r="C170">
        <v>28.166699999999999</v>
      </c>
      <c r="D170">
        <v>84.25</v>
      </c>
      <c r="E170" s="1" t="s">
        <v>16</v>
      </c>
      <c r="F170" t="s">
        <v>21027</v>
      </c>
      <c r="G170">
        <v>0</v>
      </c>
      <c r="H170">
        <v>1</v>
      </c>
      <c r="I170">
        <v>0</v>
      </c>
    </row>
    <row r="171" spans="1:9" hidden="1" x14ac:dyDescent="0.3">
      <c r="A171" s="1" t="s">
        <v>59</v>
      </c>
      <c r="B171" s="1" t="s">
        <v>55</v>
      </c>
      <c r="C171">
        <v>28.166699999999999</v>
      </c>
      <c r="D171">
        <v>84.25</v>
      </c>
      <c r="E171" s="1" t="s">
        <v>17</v>
      </c>
      <c r="F171" t="s">
        <v>21028</v>
      </c>
      <c r="G171">
        <v>0</v>
      </c>
      <c r="H171">
        <v>1</v>
      </c>
      <c r="I171">
        <v>0</v>
      </c>
    </row>
    <row r="172" spans="1:9" hidden="1" x14ac:dyDescent="0.3">
      <c r="A172" s="1" t="s">
        <v>59</v>
      </c>
      <c r="B172" s="1" t="s">
        <v>55</v>
      </c>
      <c r="C172">
        <v>28.166699999999999</v>
      </c>
      <c r="D172">
        <v>84.25</v>
      </c>
      <c r="E172" s="1" t="s">
        <v>18</v>
      </c>
      <c r="F172" t="s">
        <v>21029</v>
      </c>
      <c r="G172">
        <v>0</v>
      </c>
      <c r="H172">
        <v>1</v>
      </c>
      <c r="I172">
        <v>0</v>
      </c>
    </row>
    <row r="173" spans="1:9" hidden="1" x14ac:dyDescent="0.3">
      <c r="A173" s="1" t="s">
        <v>59</v>
      </c>
      <c r="B173" s="1" t="s">
        <v>55</v>
      </c>
      <c r="C173">
        <v>28.166699999999999</v>
      </c>
      <c r="D173">
        <v>84.25</v>
      </c>
      <c r="E173" s="1" t="s">
        <v>19</v>
      </c>
      <c r="F173" t="s">
        <v>21030</v>
      </c>
      <c r="G173">
        <v>0</v>
      </c>
      <c r="H173">
        <v>1</v>
      </c>
      <c r="I173">
        <v>0</v>
      </c>
    </row>
    <row r="174" spans="1:9" hidden="1" x14ac:dyDescent="0.3">
      <c r="A174" s="1" t="s">
        <v>59</v>
      </c>
      <c r="B174" s="1" t="s">
        <v>55</v>
      </c>
      <c r="C174">
        <v>28.166699999999999</v>
      </c>
      <c r="D174">
        <v>84.25</v>
      </c>
      <c r="E174" s="1" t="s">
        <v>20</v>
      </c>
      <c r="F174" t="s">
        <v>21031</v>
      </c>
      <c r="G174">
        <v>0</v>
      </c>
      <c r="H174">
        <v>1</v>
      </c>
      <c r="I174">
        <v>0</v>
      </c>
    </row>
    <row r="175" spans="1:9" hidden="1" x14ac:dyDescent="0.3">
      <c r="A175" s="1" t="s">
        <v>59</v>
      </c>
      <c r="B175" s="1" t="s">
        <v>55</v>
      </c>
      <c r="C175">
        <v>28.166699999999999</v>
      </c>
      <c r="D175">
        <v>84.25</v>
      </c>
      <c r="E175" s="1" t="s">
        <v>21</v>
      </c>
      <c r="F175" t="s">
        <v>21032</v>
      </c>
      <c r="G175">
        <v>0</v>
      </c>
      <c r="H175">
        <v>1</v>
      </c>
      <c r="I175">
        <v>0</v>
      </c>
    </row>
    <row r="176" spans="1:9" hidden="1" x14ac:dyDescent="0.3">
      <c r="A176" s="1" t="s">
        <v>59</v>
      </c>
      <c r="B176" s="1" t="s">
        <v>55</v>
      </c>
      <c r="C176">
        <v>28.166699999999999</v>
      </c>
      <c r="D176">
        <v>84.25</v>
      </c>
      <c r="E176" s="1" t="s">
        <v>22</v>
      </c>
      <c r="F176" t="s">
        <v>21033</v>
      </c>
      <c r="G176">
        <v>0</v>
      </c>
      <c r="H176">
        <v>1</v>
      </c>
      <c r="I176">
        <v>0</v>
      </c>
    </row>
    <row r="177" spans="1:9" hidden="1" x14ac:dyDescent="0.3">
      <c r="A177" s="1" t="s">
        <v>59</v>
      </c>
      <c r="B177" s="1" t="s">
        <v>55</v>
      </c>
      <c r="C177">
        <v>28.166699999999999</v>
      </c>
      <c r="D177">
        <v>84.25</v>
      </c>
      <c r="E177" s="1" t="s">
        <v>23</v>
      </c>
      <c r="F177" t="s">
        <v>21034</v>
      </c>
      <c r="G177">
        <v>0</v>
      </c>
      <c r="H177">
        <v>1</v>
      </c>
      <c r="I177">
        <v>0</v>
      </c>
    </row>
    <row r="178" spans="1:9" hidden="1" x14ac:dyDescent="0.3">
      <c r="A178" s="1" t="s">
        <v>59</v>
      </c>
      <c r="B178" s="1" t="s">
        <v>55</v>
      </c>
      <c r="C178">
        <v>28.166699999999999</v>
      </c>
      <c r="D178">
        <v>84.25</v>
      </c>
      <c r="E178" s="1" t="s">
        <v>24</v>
      </c>
      <c r="F178" t="s">
        <v>21035</v>
      </c>
      <c r="G178">
        <v>0</v>
      </c>
      <c r="H178">
        <v>1</v>
      </c>
      <c r="I178">
        <v>0</v>
      </c>
    </row>
    <row r="179" spans="1:9" hidden="1" x14ac:dyDescent="0.3">
      <c r="A179" s="1" t="s">
        <v>59</v>
      </c>
      <c r="B179" s="1" t="s">
        <v>55</v>
      </c>
      <c r="C179">
        <v>28.166699999999999</v>
      </c>
      <c r="D179">
        <v>84.25</v>
      </c>
      <c r="E179" s="1" t="s">
        <v>25</v>
      </c>
      <c r="F179" t="s">
        <v>21036</v>
      </c>
      <c r="G179">
        <v>0</v>
      </c>
      <c r="H179">
        <v>1</v>
      </c>
      <c r="I179">
        <v>1</v>
      </c>
    </row>
    <row r="180" spans="1:9" hidden="1" x14ac:dyDescent="0.3">
      <c r="A180" s="1" t="s">
        <v>59</v>
      </c>
      <c r="B180" s="1" t="s">
        <v>55</v>
      </c>
      <c r="C180">
        <v>28.166699999999999</v>
      </c>
      <c r="D180">
        <v>84.25</v>
      </c>
      <c r="E180" s="1" t="s">
        <v>26</v>
      </c>
      <c r="F180" t="s">
        <v>21037</v>
      </c>
      <c r="G180">
        <v>0</v>
      </c>
      <c r="H180">
        <v>1</v>
      </c>
      <c r="I180">
        <v>1</v>
      </c>
    </row>
    <row r="181" spans="1:9" hidden="1" x14ac:dyDescent="0.3">
      <c r="A181" s="1" t="s">
        <v>59</v>
      </c>
      <c r="B181" s="1" t="s">
        <v>55</v>
      </c>
      <c r="C181">
        <v>28.166699999999999</v>
      </c>
      <c r="D181">
        <v>84.25</v>
      </c>
      <c r="E181" s="1" t="s">
        <v>27</v>
      </c>
      <c r="F181" t="s">
        <v>21038</v>
      </c>
      <c r="G181">
        <v>0</v>
      </c>
      <c r="H181">
        <v>1</v>
      </c>
      <c r="I181">
        <v>1</v>
      </c>
    </row>
    <row r="182" spans="1:9" hidden="1" x14ac:dyDescent="0.3">
      <c r="A182" s="1" t="s">
        <v>59</v>
      </c>
      <c r="B182" s="1" t="s">
        <v>55</v>
      </c>
      <c r="C182">
        <v>28.166699999999999</v>
      </c>
      <c r="D182">
        <v>84.25</v>
      </c>
      <c r="E182" s="1" t="s">
        <v>28</v>
      </c>
      <c r="F182" t="s">
        <v>21039</v>
      </c>
      <c r="G182">
        <v>0</v>
      </c>
      <c r="H182">
        <v>1</v>
      </c>
      <c r="I182">
        <v>1</v>
      </c>
    </row>
    <row r="183" spans="1:9" hidden="1" x14ac:dyDescent="0.3">
      <c r="A183" s="1" t="s">
        <v>59</v>
      </c>
      <c r="B183" s="1" t="s">
        <v>55</v>
      </c>
      <c r="C183">
        <v>28.166699999999999</v>
      </c>
      <c r="D183">
        <v>84.25</v>
      </c>
      <c r="E183" s="1" t="s">
        <v>29</v>
      </c>
      <c r="F183" t="s">
        <v>21040</v>
      </c>
      <c r="G183">
        <v>0</v>
      </c>
      <c r="H183">
        <v>1</v>
      </c>
      <c r="I183">
        <v>1</v>
      </c>
    </row>
    <row r="184" spans="1:9" hidden="1" x14ac:dyDescent="0.3">
      <c r="A184" s="1" t="s">
        <v>59</v>
      </c>
      <c r="B184" s="1" t="s">
        <v>55</v>
      </c>
      <c r="C184">
        <v>28.166699999999999</v>
      </c>
      <c r="D184">
        <v>84.25</v>
      </c>
      <c r="E184" s="1" t="s">
        <v>30</v>
      </c>
      <c r="F184" t="s">
        <v>21041</v>
      </c>
      <c r="G184">
        <v>0</v>
      </c>
      <c r="H184">
        <v>1</v>
      </c>
      <c r="I184">
        <v>1</v>
      </c>
    </row>
    <row r="185" spans="1:9" hidden="1" x14ac:dyDescent="0.3">
      <c r="A185" s="1" t="s">
        <v>59</v>
      </c>
      <c r="B185" s="1" t="s">
        <v>55</v>
      </c>
      <c r="C185">
        <v>28.166699999999999</v>
      </c>
      <c r="D185">
        <v>84.25</v>
      </c>
      <c r="E185" s="1" t="s">
        <v>31</v>
      </c>
      <c r="F185" t="s">
        <v>21042</v>
      </c>
      <c r="G185">
        <v>0</v>
      </c>
      <c r="H185">
        <v>1</v>
      </c>
      <c r="I185">
        <v>1</v>
      </c>
    </row>
    <row r="186" spans="1:9" hidden="1" x14ac:dyDescent="0.3">
      <c r="A186" s="1" t="s">
        <v>59</v>
      </c>
      <c r="B186" s="1" t="s">
        <v>55</v>
      </c>
      <c r="C186">
        <v>28.166699999999999</v>
      </c>
      <c r="D186">
        <v>84.25</v>
      </c>
      <c r="E186" s="1" t="s">
        <v>32</v>
      </c>
      <c r="F186" t="s">
        <v>21043</v>
      </c>
      <c r="G186">
        <v>0</v>
      </c>
      <c r="H186">
        <v>1</v>
      </c>
      <c r="I186">
        <v>1</v>
      </c>
    </row>
    <row r="187" spans="1:9" hidden="1" x14ac:dyDescent="0.3">
      <c r="A187" s="1" t="s">
        <v>59</v>
      </c>
      <c r="B187" s="1" t="s">
        <v>55</v>
      </c>
      <c r="C187">
        <v>28.166699999999999</v>
      </c>
      <c r="D187">
        <v>84.25</v>
      </c>
      <c r="E187" s="1" t="s">
        <v>33</v>
      </c>
      <c r="F187" t="s">
        <v>21044</v>
      </c>
      <c r="G187">
        <v>0</v>
      </c>
      <c r="H187">
        <v>1</v>
      </c>
      <c r="I187">
        <v>1</v>
      </c>
    </row>
    <row r="188" spans="1:9" hidden="1" x14ac:dyDescent="0.3">
      <c r="A188" s="1" t="s">
        <v>59</v>
      </c>
      <c r="B188" s="1" t="s">
        <v>55</v>
      </c>
      <c r="C188">
        <v>28.166699999999999</v>
      </c>
      <c r="D188">
        <v>84.25</v>
      </c>
      <c r="E188" s="1" t="s">
        <v>34</v>
      </c>
      <c r="F188" t="s">
        <v>21045</v>
      </c>
      <c r="G188">
        <v>0</v>
      </c>
      <c r="H188">
        <v>1</v>
      </c>
      <c r="I188">
        <v>1</v>
      </c>
    </row>
    <row r="189" spans="1:9" hidden="1" x14ac:dyDescent="0.3">
      <c r="A189" s="1" t="s">
        <v>59</v>
      </c>
      <c r="B189" s="1" t="s">
        <v>55</v>
      </c>
      <c r="C189">
        <v>28.166699999999999</v>
      </c>
      <c r="D189">
        <v>84.25</v>
      </c>
      <c r="E189" s="1" t="s">
        <v>35</v>
      </c>
      <c r="F189" t="s">
        <v>21046</v>
      </c>
      <c r="G189">
        <v>0</v>
      </c>
      <c r="H189">
        <v>1</v>
      </c>
      <c r="I189">
        <v>1</v>
      </c>
    </row>
    <row r="190" spans="1:9" hidden="1" x14ac:dyDescent="0.3">
      <c r="A190" s="1" t="s">
        <v>59</v>
      </c>
      <c r="B190" s="1" t="s">
        <v>55</v>
      </c>
      <c r="C190">
        <v>28.166699999999999</v>
      </c>
      <c r="D190">
        <v>84.25</v>
      </c>
      <c r="E190" s="1" t="s">
        <v>36</v>
      </c>
      <c r="F190" t="s">
        <v>21047</v>
      </c>
      <c r="G190">
        <v>0</v>
      </c>
      <c r="H190">
        <v>1</v>
      </c>
      <c r="I190">
        <v>1</v>
      </c>
    </row>
    <row r="191" spans="1:9" hidden="1" x14ac:dyDescent="0.3">
      <c r="A191" s="1" t="s">
        <v>59</v>
      </c>
      <c r="B191" s="1" t="s">
        <v>55</v>
      </c>
      <c r="C191">
        <v>28.166699999999999</v>
      </c>
      <c r="D191">
        <v>84.25</v>
      </c>
      <c r="E191" s="1" t="s">
        <v>37</v>
      </c>
      <c r="F191" t="s">
        <v>21048</v>
      </c>
      <c r="G191">
        <v>0</v>
      </c>
      <c r="H191">
        <v>1</v>
      </c>
      <c r="I191">
        <v>1</v>
      </c>
    </row>
    <row r="192" spans="1:9" hidden="1" x14ac:dyDescent="0.3">
      <c r="A192" s="1" t="s">
        <v>59</v>
      </c>
      <c r="B192" s="1" t="s">
        <v>55</v>
      </c>
      <c r="C192">
        <v>28.166699999999999</v>
      </c>
      <c r="D192">
        <v>84.25</v>
      </c>
      <c r="E192" s="1" t="s">
        <v>38</v>
      </c>
      <c r="F192" t="s">
        <v>21049</v>
      </c>
      <c r="G192">
        <v>0</v>
      </c>
      <c r="H192">
        <v>1</v>
      </c>
      <c r="I192">
        <v>1</v>
      </c>
    </row>
    <row r="193" spans="1:9" hidden="1" x14ac:dyDescent="0.3">
      <c r="A193" s="1" t="s">
        <v>59</v>
      </c>
      <c r="B193" s="1" t="s">
        <v>55</v>
      </c>
      <c r="C193">
        <v>28.166699999999999</v>
      </c>
      <c r="D193">
        <v>84.25</v>
      </c>
      <c r="E193" s="1" t="s">
        <v>39</v>
      </c>
      <c r="F193" t="s">
        <v>21050</v>
      </c>
      <c r="G193">
        <v>0</v>
      </c>
      <c r="H193">
        <v>1</v>
      </c>
      <c r="I193">
        <v>1</v>
      </c>
    </row>
    <row r="194" spans="1:9" hidden="1" x14ac:dyDescent="0.3">
      <c r="A194" s="1" t="s">
        <v>59</v>
      </c>
      <c r="B194" s="1" t="s">
        <v>55</v>
      </c>
      <c r="C194">
        <v>28.166699999999999</v>
      </c>
      <c r="D194">
        <v>84.25</v>
      </c>
      <c r="E194" s="1" t="s">
        <v>40</v>
      </c>
      <c r="F194" t="s">
        <v>21051</v>
      </c>
      <c r="G194">
        <v>0</v>
      </c>
      <c r="H194">
        <v>1</v>
      </c>
      <c r="I194">
        <v>1</v>
      </c>
    </row>
    <row r="195" spans="1:9" hidden="1" x14ac:dyDescent="0.3">
      <c r="A195" s="1" t="s">
        <v>59</v>
      </c>
      <c r="B195" s="1" t="s">
        <v>55</v>
      </c>
      <c r="C195">
        <v>28.166699999999999</v>
      </c>
      <c r="D195">
        <v>84.25</v>
      </c>
      <c r="E195" s="1" t="s">
        <v>41</v>
      </c>
      <c r="F195" t="s">
        <v>21052</v>
      </c>
      <c r="G195">
        <v>0</v>
      </c>
      <c r="H195">
        <v>1</v>
      </c>
      <c r="I195">
        <v>1</v>
      </c>
    </row>
    <row r="196" spans="1:9" hidden="1" x14ac:dyDescent="0.3">
      <c r="A196" s="1" t="s">
        <v>59</v>
      </c>
      <c r="B196" s="1" t="s">
        <v>55</v>
      </c>
      <c r="C196">
        <v>28.166699999999999</v>
      </c>
      <c r="D196">
        <v>84.25</v>
      </c>
      <c r="E196" s="1" t="s">
        <v>42</v>
      </c>
      <c r="F196" t="s">
        <v>21053</v>
      </c>
      <c r="G196">
        <v>0</v>
      </c>
      <c r="H196">
        <v>1</v>
      </c>
      <c r="I196">
        <v>1</v>
      </c>
    </row>
    <row r="197" spans="1:9" hidden="1" x14ac:dyDescent="0.3">
      <c r="A197" s="1" t="s">
        <v>59</v>
      </c>
      <c r="B197" s="1" t="s">
        <v>55</v>
      </c>
      <c r="C197">
        <v>28.166699999999999</v>
      </c>
      <c r="D197">
        <v>84.25</v>
      </c>
      <c r="E197" s="1" t="s">
        <v>43</v>
      </c>
      <c r="F197" t="s">
        <v>21054</v>
      </c>
      <c r="G197">
        <v>0</v>
      </c>
      <c r="H197">
        <v>1</v>
      </c>
      <c r="I197">
        <v>1</v>
      </c>
    </row>
    <row r="198" spans="1:9" hidden="1" x14ac:dyDescent="0.3">
      <c r="A198" s="1" t="s">
        <v>59</v>
      </c>
      <c r="B198" s="1" t="s">
        <v>55</v>
      </c>
      <c r="C198">
        <v>28.166699999999999</v>
      </c>
      <c r="D198">
        <v>84.25</v>
      </c>
      <c r="E198" s="1" t="s">
        <v>44</v>
      </c>
      <c r="F198" t="s">
        <v>21055</v>
      </c>
      <c r="G198">
        <v>0</v>
      </c>
      <c r="H198">
        <v>1</v>
      </c>
      <c r="I198">
        <v>1</v>
      </c>
    </row>
    <row r="199" spans="1:9" hidden="1" x14ac:dyDescent="0.3">
      <c r="A199" s="1" t="s">
        <v>59</v>
      </c>
      <c r="B199" s="1" t="s">
        <v>55</v>
      </c>
      <c r="C199">
        <v>28.166699999999999</v>
      </c>
      <c r="D199">
        <v>84.25</v>
      </c>
      <c r="E199" s="1" t="s">
        <v>45</v>
      </c>
      <c r="F199" t="s">
        <v>21056</v>
      </c>
      <c r="G199">
        <v>0</v>
      </c>
      <c r="H199">
        <v>1</v>
      </c>
      <c r="I199">
        <v>1</v>
      </c>
    </row>
    <row r="200" spans="1:9" hidden="1" x14ac:dyDescent="0.3">
      <c r="A200" s="1" t="s">
        <v>59</v>
      </c>
      <c r="B200" s="1" t="s">
        <v>55</v>
      </c>
      <c r="C200">
        <v>28.166699999999999</v>
      </c>
      <c r="D200">
        <v>84.25</v>
      </c>
      <c r="E200" s="1" t="s">
        <v>46</v>
      </c>
      <c r="F200" t="s">
        <v>21057</v>
      </c>
      <c r="G200">
        <v>0</v>
      </c>
      <c r="H200">
        <v>1</v>
      </c>
      <c r="I200">
        <v>1</v>
      </c>
    </row>
    <row r="201" spans="1:9" hidden="1" x14ac:dyDescent="0.3">
      <c r="A201" s="1" t="s">
        <v>59</v>
      </c>
      <c r="B201" s="1" t="s">
        <v>55</v>
      </c>
      <c r="C201">
        <v>28.166699999999999</v>
      </c>
      <c r="D201">
        <v>84.25</v>
      </c>
      <c r="E201" s="1" t="s">
        <v>47</v>
      </c>
      <c r="F201" t="s">
        <v>21058</v>
      </c>
      <c r="G201">
        <v>0</v>
      </c>
      <c r="H201">
        <v>1</v>
      </c>
      <c r="I201">
        <v>1</v>
      </c>
    </row>
    <row r="202" spans="1:9" hidden="1" x14ac:dyDescent="0.3">
      <c r="A202" s="1" t="s">
        <v>59</v>
      </c>
      <c r="B202" s="1" t="s">
        <v>55</v>
      </c>
      <c r="C202">
        <v>28.166699999999999</v>
      </c>
      <c r="D202">
        <v>84.25</v>
      </c>
      <c r="E202" s="1" t="s">
        <v>48</v>
      </c>
      <c r="F202" t="s">
        <v>21059</v>
      </c>
      <c r="G202">
        <v>0</v>
      </c>
      <c r="H202">
        <v>1</v>
      </c>
      <c r="I202">
        <v>1</v>
      </c>
    </row>
    <row r="203" spans="1:9" hidden="1" x14ac:dyDescent="0.3">
      <c r="A203" s="1" t="s">
        <v>59</v>
      </c>
      <c r="B203" s="1" t="s">
        <v>55</v>
      </c>
      <c r="C203">
        <v>28.166699999999999</v>
      </c>
      <c r="D203">
        <v>84.25</v>
      </c>
      <c r="E203" s="1" t="s">
        <v>49</v>
      </c>
      <c r="F203" t="s">
        <v>21060</v>
      </c>
      <c r="G203">
        <v>0</v>
      </c>
      <c r="H203">
        <v>1</v>
      </c>
      <c r="I203">
        <v>1</v>
      </c>
    </row>
    <row r="204" spans="1:9" hidden="1" x14ac:dyDescent="0.3">
      <c r="A204" s="1" t="s">
        <v>59</v>
      </c>
      <c r="B204" s="1" t="s">
        <v>55</v>
      </c>
      <c r="C204">
        <v>28.166699999999999</v>
      </c>
      <c r="D204">
        <v>84.25</v>
      </c>
      <c r="E204" s="1" t="s">
        <v>50</v>
      </c>
      <c r="F204" t="s">
        <v>21061</v>
      </c>
      <c r="G204">
        <v>0</v>
      </c>
      <c r="H204">
        <v>1</v>
      </c>
      <c r="I204">
        <v>1</v>
      </c>
    </row>
    <row r="205" spans="1:9" hidden="1" x14ac:dyDescent="0.3">
      <c r="A205" s="1" t="s">
        <v>59</v>
      </c>
      <c r="B205" s="1" t="s">
        <v>55</v>
      </c>
      <c r="C205">
        <v>28.166699999999999</v>
      </c>
      <c r="D205">
        <v>84.25</v>
      </c>
      <c r="E205" s="1" t="s">
        <v>51</v>
      </c>
      <c r="F205" t="s">
        <v>21062</v>
      </c>
      <c r="G205">
        <v>0</v>
      </c>
      <c r="H205">
        <v>1</v>
      </c>
      <c r="I205">
        <v>1</v>
      </c>
    </row>
    <row r="206" spans="1:9" hidden="1" x14ac:dyDescent="0.3">
      <c r="A206" s="1" t="s">
        <v>59</v>
      </c>
      <c r="B206" s="1" t="s">
        <v>55</v>
      </c>
      <c r="C206">
        <v>28.166699999999999</v>
      </c>
      <c r="D206">
        <v>84.25</v>
      </c>
      <c r="E206" s="1" t="s">
        <v>52</v>
      </c>
      <c r="F206" t="s">
        <v>21063</v>
      </c>
      <c r="G206">
        <v>0</v>
      </c>
      <c r="H206">
        <v>1</v>
      </c>
      <c r="I206">
        <v>1</v>
      </c>
    </row>
    <row r="207" spans="1:9" hidden="1" x14ac:dyDescent="0.3">
      <c r="A207" s="1" t="s">
        <v>59</v>
      </c>
      <c r="B207" s="1" t="s">
        <v>55</v>
      </c>
      <c r="C207">
        <v>28.166699999999999</v>
      </c>
      <c r="D207">
        <v>84.25</v>
      </c>
      <c r="E207" s="1" t="s">
        <v>53</v>
      </c>
      <c r="F207" t="s">
        <v>21064</v>
      </c>
      <c r="G207">
        <v>0</v>
      </c>
      <c r="H207">
        <v>1</v>
      </c>
      <c r="I207">
        <v>1</v>
      </c>
    </row>
    <row r="208" spans="1:9" hidden="1" x14ac:dyDescent="0.3">
      <c r="A208" s="1" t="s">
        <v>59</v>
      </c>
      <c r="B208" s="1" t="s">
        <v>55</v>
      </c>
      <c r="C208">
        <v>28.166699999999999</v>
      </c>
      <c r="D208">
        <v>84.25</v>
      </c>
      <c r="E208" s="1" t="s">
        <v>54</v>
      </c>
      <c r="F208" t="s">
        <v>21065</v>
      </c>
      <c r="G208">
        <v>0</v>
      </c>
      <c r="H208">
        <v>1</v>
      </c>
      <c r="I208">
        <v>1</v>
      </c>
    </row>
    <row r="209" spans="1:9" hidden="1" x14ac:dyDescent="0.3">
      <c r="A209" s="1" t="s">
        <v>59</v>
      </c>
      <c r="B209" s="1" t="s">
        <v>55</v>
      </c>
      <c r="C209">
        <v>28.166699999999999</v>
      </c>
      <c r="D209">
        <v>84.25</v>
      </c>
      <c r="E209" s="1" t="s">
        <v>21548</v>
      </c>
      <c r="F209" t="s">
        <v>21552</v>
      </c>
      <c r="G209">
        <v>0</v>
      </c>
      <c r="H209">
        <v>1</v>
      </c>
      <c r="I209">
        <v>1</v>
      </c>
    </row>
    <row r="210" spans="1:9" hidden="1" x14ac:dyDescent="0.3">
      <c r="A210" s="1" t="s">
        <v>60</v>
      </c>
      <c r="B210" s="1" t="s">
        <v>55</v>
      </c>
      <c r="C210">
        <v>2.5</v>
      </c>
      <c r="D210">
        <v>112.5</v>
      </c>
      <c r="E210" s="1" t="s">
        <v>4</v>
      </c>
      <c r="F210" t="s">
        <v>16569</v>
      </c>
      <c r="G210">
        <v>0</v>
      </c>
      <c r="H210">
        <v>0</v>
      </c>
      <c r="I210">
        <v>0</v>
      </c>
    </row>
    <row r="211" spans="1:9" hidden="1" x14ac:dyDescent="0.3">
      <c r="A211" s="1" t="s">
        <v>60</v>
      </c>
      <c r="B211" s="1" t="s">
        <v>55</v>
      </c>
      <c r="C211">
        <v>2.5</v>
      </c>
      <c r="D211">
        <v>112.5</v>
      </c>
      <c r="E211" s="1" t="s">
        <v>5</v>
      </c>
      <c r="F211" t="s">
        <v>16466</v>
      </c>
      <c r="G211">
        <v>0</v>
      </c>
      <c r="H211">
        <v>0</v>
      </c>
      <c r="I211">
        <v>0</v>
      </c>
    </row>
    <row r="212" spans="1:9" hidden="1" x14ac:dyDescent="0.3">
      <c r="A212" s="1" t="s">
        <v>60</v>
      </c>
      <c r="B212" s="1" t="s">
        <v>55</v>
      </c>
      <c r="C212">
        <v>2.5</v>
      </c>
      <c r="D212">
        <v>112.5</v>
      </c>
      <c r="E212" s="1" t="s">
        <v>6</v>
      </c>
      <c r="F212" t="s">
        <v>16364</v>
      </c>
      <c r="G212">
        <v>0</v>
      </c>
      <c r="H212">
        <v>0</v>
      </c>
      <c r="I212">
        <v>0</v>
      </c>
    </row>
    <row r="213" spans="1:9" hidden="1" x14ac:dyDescent="0.3">
      <c r="A213" s="1" t="s">
        <v>60</v>
      </c>
      <c r="B213" s="1" t="s">
        <v>55</v>
      </c>
      <c r="C213">
        <v>2.5</v>
      </c>
      <c r="D213">
        <v>112.5</v>
      </c>
      <c r="E213" s="1" t="s">
        <v>7</v>
      </c>
      <c r="F213" t="s">
        <v>20718</v>
      </c>
      <c r="G213">
        <v>0</v>
      </c>
      <c r="H213">
        <v>3</v>
      </c>
      <c r="I213">
        <v>0</v>
      </c>
    </row>
    <row r="214" spans="1:9" hidden="1" x14ac:dyDescent="0.3">
      <c r="A214" s="1" t="s">
        <v>60</v>
      </c>
      <c r="B214" s="1" t="s">
        <v>55</v>
      </c>
      <c r="C214">
        <v>2.5</v>
      </c>
      <c r="D214">
        <v>112.5</v>
      </c>
      <c r="E214" s="1" t="s">
        <v>8</v>
      </c>
      <c r="F214" t="s">
        <v>19788</v>
      </c>
      <c r="G214">
        <v>0</v>
      </c>
      <c r="H214">
        <v>4</v>
      </c>
      <c r="I214">
        <v>0</v>
      </c>
    </row>
    <row r="215" spans="1:9" hidden="1" x14ac:dyDescent="0.3">
      <c r="A215" s="1" t="s">
        <v>60</v>
      </c>
      <c r="B215" s="1" t="s">
        <v>55</v>
      </c>
      <c r="C215">
        <v>2.5</v>
      </c>
      <c r="D215">
        <v>112.5</v>
      </c>
      <c r="E215" s="1" t="s">
        <v>9</v>
      </c>
      <c r="F215" t="s">
        <v>19789</v>
      </c>
      <c r="G215">
        <v>0</v>
      </c>
      <c r="H215">
        <v>4</v>
      </c>
      <c r="I215">
        <v>0</v>
      </c>
    </row>
    <row r="216" spans="1:9" hidden="1" x14ac:dyDescent="0.3">
      <c r="A216" s="1" t="s">
        <v>60</v>
      </c>
      <c r="B216" s="1" t="s">
        <v>55</v>
      </c>
      <c r="C216">
        <v>2.5</v>
      </c>
      <c r="D216">
        <v>112.5</v>
      </c>
      <c r="E216" s="1" t="s">
        <v>10</v>
      </c>
      <c r="F216" t="s">
        <v>19790</v>
      </c>
      <c r="G216">
        <v>0</v>
      </c>
      <c r="H216">
        <v>4</v>
      </c>
      <c r="I216">
        <v>0</v>
      </c>
    </row>
    <row r="217" spans="1:9" hidden="1" x14ac:dyDescent="0.3">
      <c r="A217" s="1" t="s">
        <v>60</v>
      </c>
      <c r="B217" s="1" t="s">
        <v>55</v>
      </c>
      <c r="C217">
        <v>2.5</v>
      </c>
      <c r="D217">
        <v>112.5</v>
      </c>
      <c r="E217" s="1" t="s">
        <v>11</v>
      </c>
      <c r="F217" t="s">
        <v>19791</v>
      </c>
      <c r="G217">
        <v>0</v>
      </c>
      <c r="H217">
        <v>7</v>
      </c>
      <c r="I217">
        <v>0</v>
      </c>
    </row>
    <row r="218" spans="1:9" hidden="1" x14ac:dyDescent="0.3">
      <c r="A218" s="1" t="s">
        <v>60</v>
      </c>
      <c r="B218" s="1" t="s">
        <v>55</v>
      </c>
      <c r="C218">
        <v>2.5</v>
      </c>
      <c r="D218">
        <v>112.5</v>
      </c>
      <c r="E218" s="1" t="s">
        <v>12</v>
      </c>
      <c r="F218" t="s">
        <v>19792</v>
      </c>
      <c r="G218">
        <v>0</v>
      </c>
      <c r="H218">
        <v>8</v>
      </c>
      <c r="I218">
        <v>0</v>
      </c>
    </row>
    <row r="219" spans="1:9" hidden="1" x14ac:dyDescent="0.3">
      <c r="A219" s="1" t="s">
        <v>60</v>
      </c>
      <c r="B219" s="1" t="s">
        <v>55</v>
      </c>
      <c r="C219">
        <v>2.5</v>
      </c>
      <c r="D219">
        <v>112.5</v>
      </c>
      <c r="E219" s="1" t="s">
        <v>13</v>
      </c>
      <c r="F219" t="s">
        <v>19793</v>
      </c>
      <c r="G219">
        <v>0</v>
      </c>
      <c r="H219">
        <v>8</v>
      </c>
      <c r="I219">
        <v>0</v>
      </c>
    </row>
    <row r="220" spans="1:9" hidden="1" x14ac:dyDescent="0.3">
      <c r="A220" s="1" t="s">
        <v>60</v>
      </c>
      <c r="B220" s="1" t="s">
        <v>55</v>
      </c>
      <c r="C220">
        <v>2.5</v>
      </c>
      <c r="D220">
        <v>112.5</v>
      </c>
      <c r="E220" s="1" t="s">
        <v>14</v>
      </c>
      <c r="F220" t="s">
        <v>19794</v>
      </c>
      <c r="G220">
        <v>0</v>
      </c>
      <c r="H220">
        <v>8</v>
      </c>
      <c r="I220">
        <v>0</v>
      </c>
    </row>
    <row r="221" spans="1:9" hidden="1" x14ac:dyDescent="0.3">
      <c r="A221" s="1" t="s">
        <v>60</v>
      </c>
      <c r="B221" s="1" t="s">
        <v>55</v>
      </c>
      <c r="C221">
        <v>2.5</v>
      </c>
      <c r="D221">
        <v>112.5</v>
      </c>
      <c r="E221" s="1" t="s">
        <v>15</v>
      </c>
      <c r="F221" t="s">
        <v>19795</v>
      </c>
      <c r="G221">
        <v>0</v>
      </c>
      <c r="H221">
        <v>8</v>
      </c>
      <c r="I221">
        <v>0</v>
      </c>
    </row>
    <row r="222" spans="1:9" hidden="1" x14ac:dyDescent="0.3">
      <c r="A222" s="1" t="s">
        <v>60</v>
      </c>
      <c r="B222" s="1" t="s">
        <v>55</v>
      </c>
      <c r="C222">
        <v>2.5</v>
      </c>
      <c r="D222">
        <v>112.5</v>
      </c>
      <c r="E222" s="1" t="s">
        <v>16</v>
      </c>
      <c r="F222" t="s">
        <v>19796</v>
      </c>
      <c r="G222">
        <v>0</v>
      </c>
      <c r="H222">
        <v>8</v>
      </c>
      <c r="I222">
        <v>0</v>
      </c>
    </row>
    <row r="223" spans="1:9" hidden="1" x14ac:dyDescent="0.3">
      <c r="A223" s="1" t="s">
        <v>60</v>
      </c>
      <c r="B223" s="1" t="s">
        <v>55</v>
      </c>
      <c r="C223">
        <v>2.5</v>
      </c>
      <c r="D223">
        <v>112.5</v>
      </c>
      <c r="E223" s="1" t="s">
        <v>17</v>
      </c>
      <c r="F223" t="s">
        <v>19797</v>
      </c>
      <c r="G223">
        <v>0</v>
      </c>
      <c r="H223">
        <v>10</v>
      </c>
      <c r="I223">
        <v>0</v>
      </c>
    </row>
    <row r="224" spans="1:9" hidden="1" x14ac:dyDescent="0.3">
      <c r="A224" s="1" t="s">
        <v>60</v>
      </c>
      <c r="B224" s="1" t="s">
        <v>55</v>
      </c>
      <c r="C224">
        <v>2.5</v>
      </c>
      <c r="D224">
        <v>112.5</v>
      </c>
      <c r="E224" s="1" t="s">
        <v>18</v>
      </c>
      <c r="F224" t="s">
        <v>19798</v>
      </c>
      <c r="G224">
        <v>0</v>
      </c>
      <c r="H224">
        <v>12</v>
      </c>
      <c r="I224">
        <v>0</v>
      </c>
    </row>
    <row r="225" spans="1:9" hidden="1" x14ac:dyDescent="0.3">
      <c r="A225" s="1" t="s">
        <v>60</v>
      </c>
      <c r="B225" s="1" t="s">
        <v>55</v>
      </c>
      <c r="C225">
        <v>2.5</v>
      </c>
      <c r="D225">
        <v>112.5</v>
      </c>
      <c r="E225" s="1" t="s">
        <v>19</v>
      </c>
      <c r="F225" t="s">
        <v>19799</v>
      </c>
      <c r="G225">
        <v>0</v>
      </c>
      <c r="H225">
        <v>12</v>
      </c>
      <c r="I225">
        <v>0</v>
      </c>
    </row>
    <row r="226" spans="1:9" hidden="1" x14ac:dyDescent="0.3">
      <c r="A226" s="1" t="s">
        <v>60</v>
      </c>
      <c r="B226" s="1" t="s">
        <v>55</v>
      </c>
      <c r="C226">
        <v>2.5</v>
      </c>
      <c r="D226">
        <v>112.5</v>
      </c>
      <c r="E226" s="1" t="s">
        <v>20</v>
      </c>
      <c r="F226" t="s">
        <v>19800</v>
      </c>
      <c r="G226">
        <v>0</v>
      </c>
      <c r="H226">
        <v>12</v>
      </c>
      <c r="I226">
        <v>1</v>
      </c>
    </row>
    <row r="227" spans="1:9" hidden="1" x14ac:dyDescent="0.3">
      <c r="A227" s="1" t="s">
        <v>60</v>
      </c>
      <c r="B227" s="1" t="s">
        <v>55</v>
      </c>
      <c r="C227">
        <v>2.5</v>
      </c>
      <c r="D227">
        <v>112.5</v>
      </c>
      <c r="E227" s="1" t="s">
        <v>21</v>
      </c>
      <c r="F227" t="s">
        <v>19801</v>
      </c>
      <c r="G227">
        <v>0</v>
      </c>
      <c r="H227">
        <v>16</v>
      </c>
      <c r="I227">
        <v>1</v>
      </c>
    </row>
    <row r="228" spans="1:9" hidden="1" x14ac:dyDescent="0.3">
      <c r="A228" s="1" t="s">
        <v>60</v>
      </c>
      <c r="B228" s="1" t="s">
        <v>55</v>
      </c>
      <c r="C228">
        <v>2.5</v>
      </c>
      <c r="D228">
        <v>112.5</v>
      </c>
      <c r="E228" s="1" t="s">
        <v>22</v>
      </c>
      <c r="F228" t="s">
        <v>19802</v>
      </c>
      <c r="G228">
        <v>0</v>
      </c>
      <c r="H228">
        <v>16</v>
      </c>
      <c r="I228">
        <v>1</v>
      </c>
    </row>
    <row r="229" spans="1:9" hidden="1" x14ac:dyDescent="0.3">
      <c r="A229" s="1" t="s">
        <v>60</v>
      </c>
      <c r="B229" s="1" t="s">
        <v>55</v>
      </c>
      <c r="C229">
        <v>2.5</v>
      </c>
      <c r="D229">
        <v>112.5</v>
      </c>
      <c r="E229" s="1" t="s">
        <v>23</v>
      </c>
      <c r="F229" t="s">
        <v>19803</v>
      </c>
      <c r="G229">
        <v>0</v>
      </c>
      <c r="H229">
        <v>18</v>
      </c>
      <c r="I229">
        <v>1</v>
      </c>
    </row>
    <row r="230" spans="1:9" hidden="1" x14ac:dyDescent="0.3">
      <c r="A230" s="1" t="s">
        <v>60</v>
      </c>
      <c r="B230" s="1" t="s">
        <v>55</v>
      </c>
      <c r="C230">
        <v>2.5</v>
      </c>
      <c r="D230">
        <v>112.5</v>
      </c>
      <c r="E230" s="1" t="s">
        <v>24</v>
      </c>
      <c r="F230" t="s">
        <v>19804</v>
      </c>
      <c r="G230">
        <v>0</v>
      </c>
      <c r="H230">
        <v>18</v>
      </c>
      <c r="I230">
        <v>3</v>
      </c>
    </row>
    <row r="231" spans="1:9" hidden="1" x14ac:dyDescent="0.3">
      <c r="A231" s="1" t="s">
        <v>60</v>
      </c>
      <c r="B231" s="1" t="s">
        <v>55</v>
      </c>
      <c r="C231">
        <v>2.5</v>
      </c>
      <c r="D231">
        <v>112.5</v>
      </c>
      <c r="E231" s="1" t="s">
        <v>25</v>
      </c>
      <c r="F231" t="s">
        <v>19805</v>
      </c>
      <c r="G231">
        <v>0</v>
      </c>
      <c r="H231">
        <v>18</v>
      </c>
      <c r="I231">
        <v>3</v>
      </c>
    </row>
    <row r="232" spans="1:9" hidden="1" x14ac:dyDescent="0.3">
      <c r="A232" s="1" t="s">
        <v>60</v>
      </c>
      <c r="B232" s="1" t="s">
        <v>55</v>
      </c>
      <c r="C232">
        <v>2.5</v>
      </c>
      <c r="D232">
        <v>112.5</v>
      </c>
      <c r="E232" s="1" t="s">
        <v>26</v>
      </c>
      <c r="F232" t="s">
        <v>19806</v>
      </c>
      <c r="G232">
        <v>0</v>
      </c>
      <c r="H232">
        <v>19</v>
      </c>
      <c r="I232">
        <v>3</v>
      </c>
    </row>
    <row r="233" spans="1:9" hidden="1" x14ac:dyDescent="0.3">
      <c r="A233" s="1" t="s">
        <v>60</v>
      </c>
      <c r="B233" s="1" t="s">
        <v>55</v>
      </c>
      <c r="C233">
        <v>2.5</v>
      </c>
      <c r="D233">
        <v>112.5</v>
      </c>
      <c r="E233" s="1" t="s">
        <v>27</v>
      </c>
      <c r="F233" t="s">
        <v>19807</v>
      </c>
      <c r="G233">
        <v>0</v>
      </c>
      <c r="H233">
        <v>19</v>
      </c>
      <c r="I233">
        <v>3</v>
      </c>
    </row>
    <row r="234" spans="1:9" hidden="1" x14ac:dyDescent="0.3">
      <c r="A234" s="1" t="s">
        <v>60</v>
      </c>
      <c r="B234" s="1" t="s">
        <v>55</v>
      </c>
      <c r="C234">
        <v>2.5</v>
      </c>
      <c r="D234">
        <v>112.5</v>
      </c>
      <c r="E234" s="1" t="s">
        <v>28</v>
      </c>
      <c r="F234" t="s">
        <v>19808</v>
      </c>
      <c r="G234">
        <v>0</v>
      </c>
      <c r="H234">
        <v>22</v>
      </c>
      <c r="I234">
        <v>7</v>
      </c>
    </row>
    <row r="235" spans="1:9" hidden="1" x14ac:dyDescent="0.3">
      <c r="A235" s="1" t="s">
        <v>60</v>
      </c>
      <c r="B235" s="1" t="s">
        <v>55</v>
      </c>
      <c r="C235">
        <v>2.5</v>
      </c>
      <c r="D235">
        <v>112.5</v>
      </c>
      <c r="E235" s="1" t="s">
        <v>29</v>
      </c>
      <c r="F235" t="s">
        <v>19809</v>
      </c>
      <c r="G235">
        <v>0</v>
      </c>
      <c r="H235">
        <v>22</v>
      </c>
      <c r="I235">
        <v>7</v>
      </c>
    </row>
    <row r="236" spans="1:9" hidden="1" x14ac:dyDescent="0.3">
      <c r="A236" s="1" t="s">
        <v>60</v>
      </c>
      <c r="B236" s="1" t="s">
        <v>55</v>
      </c>
      <c r="C236">
        <v>2.5</v>
      </c>
      <c r="D236">
        <v>112.5</v>
      </c>
      <c r="E236" s="1" t="s">
        <v>30</v>
      </c>
      <c r="F236" t="s">
        <v>19810</v>
      </c>
      <c r="G236">
        <v>0</v>
      </c>
      <c r="H236">
        <v>22</v>
      </c>
      <c r="I236">
        <v>7</v>
      </c>
    </row>
    <row r="237" spans="1:9" hidden="1" x14ac:dyDescent="0.3">
      <c r="A237" s="1" t="s">
        <v>60</v>
      </c>
      <c r="B237" s="1" t="s">
        <v>55</v>
      </c>
      <c r="C237">
        <v>2.5</v>
      </c>
      <c r="D237">
        <v>112.5</v>
      </c>
      <c r="E237" s="1" t="s">
        <v>31</v>
      </c>
      <c r="F237" t="s">
        <v>19811</v>
      </c>
      <c r="G237">
        <v>0</v>
      </c>
      <c r="H237">
        <v>22</v>
      </c>
      <c r="I237">
        <v>13</v>
      </c>
    </row>
    <row r="238" spans="1:9" hidden="1" x14ac:dyDescent="0.3">
      <c r="A238" s="1" t="s">
        <v>60</v>
      </c>
      <c r="B238" s="1" t="s">
        <v>55</v>
      </c>
      <c r="C238">
        <v>2.5</v>
      </c>
      <c r="D238">
        <v>112.5</v>
      </c>
      <c r="E238" s="1" t="s">
        <v>32</v>
      </c>
      <c r="F238" t="s">
        <v>19812</v>
      </c>
      <c r="G238">
        <v>0</v>
      </c>
      <c r="H238">
        <v>22</v>
      </c>
      <c r="I238">
        <v>15</v>
      </c>
    </row>
    <row r="239" spans="1:9" hidden="1" x14ac:dyDescent="0.3">
      <c r="A239" s="1" t="s">
        <v>60</v>
      </c>
      <c r="B239" s="1" t="s">
        <v>55</v>
      </c>
      <c r="C239">
        <v>2.5</v>
      </c>
      <c r="D239">
        <v>112.5</v>
      </c>
      <c r="E239" s="1" t="s">
        <v>33</v>
      </c>
      <c r="F239" t="s">
        <v>19813</v>
      </c>
      <c r="G239">
        <v>0</v>
      </c>
      <c r="H239">
        <v>22</v>
      </c>
      <c r="I239">
        <v>15</v>
      </c>
    </row>
    <row r="240" spans="1:9" hidden="1" x14ac:dyDescent="0.3">
      <c r="A240" s="1" t="s">
        <v>60</v>
      </c>
      <c r="B240" s="1" t="s">
        <v>55</v>
      </c>
      <c r="C240">
        <v>2.5</v>
      </c>
      <c r="D240">
        <v>112.5</v>
      </c>
      <c r="E240" s="1" t="s">
        <v>34</v>
      </c>
      <c r="F240" t="s">
        <v>19814</v>
      </c>
      <c r="G240">
        <v>0</v>
      </c>
      <c r="H240">
        <v>22</v>
      </c>
      <c r="I240">
        <v>15</v>
      </c>
    </row>
    <row r="241" spans="1:9" hidden="1" x14ac:dyDescent="0.3">
      <c r="A241" s="1" t="s">
        <v>60</v>
      </c>
      <c r="B241" s="1" t="s">
        <v>55</v>
      </c>
      <c r="C241">
        <v>2.5</v>
      </c>
      <c r="D241">
        <v>112.5</v>
      </c>
      <c r="E241" s="1" t="s">
        <v>35</v>
      </c>
      <c r="F241" t="s">
        <v>19815</v>
      </c>
      <c r="G241">
        <v>0</v>
      </c>
      <c r="H241">
        <v>22</v>
      </c>
      <c r="I241">
        <v>15</v>
      </c>
    </row>
    <row r="242" spans="1:9" hidden="1" x14ac:dyDescent="0.3">
      <c r="A242" s="1" t="s">
        <v>60</v>
      </c>
      <c r="B242" s="1" t="s">
        <v>55</v>
      </c>
      <c r="C242">
        <v>2.5</v>
      </c>
      <c r="D242">
        <v>112.5</v>
      </c>
      <c r="E242" s="1" t="s">
        <v>36</v>
      </c>
      <c r="F242" t="s">
        <v>19816</v>
      </c>
      <c r="G242">
        <v>0</v>
      </c>
      <c r="H242">
        <v>22</v>
      </c>
      <c r="I242">
        <v>15</v>
      </c>
    </row>
    <row r="243" spans="1:9" hidden="1" x14ac:dyDescent="0.3">
      <c r="A243" s="1" t="s">
        <v>60</v>
      </c>
      <c r="B243" s="1" t="s">
        <v>55</v>
      </c>
      <c r="C243">
        <v>2.5</v>
      </c>
      <c r="D243">
        <v>112.5</v>
      </c>
      <c r="E243" s="1" t="s">
        <v>37</v>
      </c>
      <c r="F243" t="s">
        <v>19817</v>
      </c>
      <c r="G243">
        <v>0</v>
      </c>
      <c r="H243">
        <v>22</v>
      </c>
      <c r="I243">
        <v>18</v>
      </c>
    </row>
    <row r="244" spans="1:9" hidden="1" x14ac:dyDescent="0.3">
      <c r="A244" s="1" t="s">
        <v>60</v>
      </c>
      <c r="B244" s="1" t="s">
        <v>55</v>
      </c>
      <c r="C244">
        <v>2.5</v>
      </c>
      <c r="D244">
        <v>112.5</v>
      </c>
      <c r="E244" s="1" t="s">
        <v>38</v>
      </c>
      <c r="F244" t="s">
        <v>19818</v>
      </c>
      <c r="G244">
        <v>0</v>
      </c>
      <c r="H244">
        <v>22</v>
      </c>
      <c r="I244">
        <v>18</v>
      </c>
    </row>
    <row r="245" spans="1:9" hidden="1" x14ac:dyDescent="0.3">
      <c r="A245" s="1" t="s">
        <v>60</v>
      </c>
      <c r="B245" s="1" t="s">
        <v>55</v>
      </c>
      <c r="C245">
        <v>2.5</v>
      </c>
      <c r="D245">
        <v>112.5</v>
      </c>
      <c r="E245" s="1" t="s">
        <v>39</v>
      </c>
      <c r="F245" t="s">
        <v>19819</v>
      </c>
      <c r="G245">
        <v>0</v>
      </c>
      <c r="H245">
        <v>22</v>
      </c>
      <c r="I245">
        <v>18</v>
      </c>
    </row>
    <row r="246" spans="1:9" hidden="1" x14ac:dyDescent="0.3">
      <c r="A246" s="1" t="s">
        <v>60</v>
      </c>
      <c r="B246" s="1" t="s">
        <v>55</v>
      </c>
      <c r="C246">
        <v>2.5</v>
      </c>
      <c r="D246">
        <v>112.5</v>
      </c>
      <c r="E246" s="1" t="s">
        <v>40</v>
      </c>
      <c r="F246" t="s">
        <v>19820</v>
      </c>
      <c r="G246">
        <v>0</v>
      </c>
      <c r="H246">
        <v>23</v>
      </c>
      <c r="I246">
        <v>18</v>
      </c>
    </row>
    <row r="247" spans="1:9" hidden="1" x14ac:dyDescent="0.3">
      <c r="A247" s="1" t="s">
        <v>60</v>
      </c>
      <c r="B247" s="1" t="s">
        <v>55</v>
      </c>
      <c r="C247">
        <v>2.5</v>
      </c>
      <c r="D247">
        <v>112.5</v>
      </c>
      <c r="E247" s="1" t="s">
        <v>41</v>
      </c>
      <c r="F247" t="s">
        <v>19821</v>
      </c>
      <c r="G247">
        <v>0</v>
      </c>
      <c r="H247">
        <v>23</v>
      </c>
      <c r="I247">
        <v>18</v>
      </c>
    </row>
    <row r="248" spans="1:9" hidden="1" x14ac:dyDescent="0.3">
      <c r="A248" s="1" t="s">
        <v>60</v>
      </c>
      <c r="B248" s="1" t="s">
        <v>55</v>
      </c>
      <c r="C248">
        <v>2.5</v>
      </c>
      <c r="D248">
        <v>112.5</v>
      </c>
      <c r="E248" s="1" t="s">
        <v>42</v>
      </c>
      <c r="F248" t="s">
        <v>19822</v>
      </c>
      <c r="G248">
        <v>0</v>
      </c>
      <c r="H248">
        <v>25</v>
      </c>
      <c r="I248">
        <v>18</v>
      </c>
    </row>
    <row r="249" spans="1:9" hidden="1" x14ac:dyDescent="0.3">
      <c r="A249" s="1" t="s">
        <v>60</v>
      </c>
      <c r="B249" s="1" t="s">
        <v>55</v>
      </c>
      <c r="C249">
        <v>2.5</v>
      </c>
      <c r="D249">
        <v>112.5</v>
      </c>
      <c r="E249" s="1" t="s">
        <v>43</v>
      </c>
      <c r="F249" t="s">
        <v>19823</v>
      </c>
      <c r="G249">
        <v>0</v>
      </c>
      <c r="H249">
        <v>29</v>
      </c>
      <c r="I249">
        <v>18</v>
      </c>
    </row>
    <row r="250" spans="1:9" hidden="1" x14ac:dyDescent="0.3">
      <c r="A250" s="1" t="s">
        <v>60</v>
      </c>
      <c r="B250" s="1" t="s">
        <v>55</v>
      </c>
      <c r="C250">
        <v>2.5</v>
      </c>
      <c r="D250">
        <v>112.5</v>
      </c>
      <c r="E250" s="1" t="s">
        <v>44</v>
      </c>
      <c r="F250" t="s">
        <v>19824</v>
      </c>
      <c r="G250">
        <v>0</v>
      </c>
      <c r="H250">
        <v>29</v>
      </c>
      <c r="I250">
        <v>18</v>
      </c>
    </row>
    <row r="251" spans="1:9" hidden="1" x14ac:dyDescent="0.3">
      <c r="A251" s="1" t="s">
        <v>60</v>
      </c>
      <c r="B251" s="1" t="s">
        <v>55</v>
      </c>
      <c r="C251">
        <v>2.5</v>
      </c>
      <c r="D251">
        <v>112.5</v>
      </c>
      <c r="E251" s="1" t="s">
        <v>45</v>
      </c>
      <c r="F251" t="s">
        <v>19825</v>
      </c>
      <c r="G251">
        <v>0</v>
      </c>
      <c r="H251">
        <v>36</v>
      </c>
      <c r="I251">
        <v>22</v>
      </c>
    </row>
    <row r="252" spans="1:9" hidden="1" x14ac:dyDescent="0.3">
      <c r="A252" s="1" t="s">
        <v>60</v>
      </c>
      <c r="B252" s="1" t="s">
        <v>55</v>
      </c>
      <c r="C252">
        <v>2.5</v>
      </c>
      <c r="D252">
        <v>112.5</v>
      </c>
      <c r="E252" s="1" t="s">
        <v>46</v>
      </c>
      <c r="F252" t="s">
        <v>19826</v>
      </c>
      <c r="G252">
        <v>0</v>
      </c>
      <c r="H252">
        <v>50</v>
      </c>
      <c r="I252">
        <v>22</v>
      </c>
    </row>
    <row r="253" spans="1:9" hidden="1" x14ac:dyDescent="0.3">
      <c r="A253" s="1" t="s">
        <v>60</v>
      </c>
      <c r="B253" s="1" t="s">
        <v>55</v>
      </c>
      <c r="C253">
        <v>2.5</v>
      </c>
      <c r="D253">
        <v>112.5</v>
      </c>
      <c r="E253" s="1" t="s">
        <v>47</v>
      </c>
      <c r="F253" t="s">
        <v>19827</v>
      </c>
      <c r="G253">
        <v>0</v>
      </c>
      <c r="H253">
        <v>50</v>
      </c>
      <c r="I253">
        <v>22</v>
      </c>
    </row>
    <row r="254" spans="1:9" hidden="1" x14ac:dyDescent="0.3">
      <c r="A254" s="1" t="s">
        <v>60</v>
      </c>
      <c r="B254" s="1" t="s">
        <v>55</v>
      </c>
      <c r="C254">
        <v>2.5</v>
      </c>
      <c r="D254">
        <v>112.5</v>
      </c>
      <c r="E254" s="1" t="s">
        <v>48</v>
      </c>
      <c r="F254" t="s">
        <v>19828</v>
      </c>
      <c r="G254">
        <v>0</v>
      </c>
      <c r="H254">
        <v>83</v>
      </c>
      <c r="I254">
        <v>22</v>
      </c>
    </row>
    <row r="255" spans="1:9" hidden="1" x14ac:dyDescent="0.3">
      <c r="A255" s="1" t="s">
        <v>60</v>
      </c>
      <c r="B255" s="1" t="s">
        <v>55</v>
      </c>
      <c r="C255">
        <v>2.5</v>
      </c>
      <c r="D255">
        <v>112.5</v>
      </c>
      <c r="E255" s="1" t="s">
        <v>49</v>
      </c>
      <c r="F255" t="s">
        <v>19829</v>
      </c>
      <c r="G255">
        <v>0</v>
      </c>
      <c r="H255">
        <v>93</v>
      </c>
      <c r="I255">
        <v>23</v>
      </c>
    </row>
    <row r="256" spans="1:9" hidden="1" x14ac:dyDescent="0.3">
      <c r="A256" s="1" t="s">
        <v>60</v>
      </c>
      <c r="B256" s="1" t="s">
        <v>55</v>
      </c>
      <c r="C256">
        <v>2.5</v>
      </c>
      <c r="D256">
        <v>112.5</v>
      </c>
      <c r="E256" s="1" t="s">
        <v>50</v>
      </c>
      <c r="F256" t="s">
        <v>19830</v>
      </c>
      <c r="G256">
        <v>0</v>
      </c>
      <c r="H256">
        <v>99</v>
      </c>
      <c r="I256">
        <v>24</v>
      </c>
    </row>
    <row r="257" spans="1:9" hidden="1" x14ac:dyDescent="0.3">
      <c r="A257" s="1" t="s">
        <v>60</v>
      </c>
      <c r="B257" s="1" t="s">
        <v>55</v>
      </c>
      <c r="C257">
        <v>2.5</v>
      </c>
      <c r="D257">
        <v>112.5</v>
      </c>
      <c r="E257" s="1" t="s">
        <v>51</v>
      </c>
      <c r="F257" t="s">
        <v>19831</v>
      </c>
      <c r="G257">
        <v>0</v>
      </c>
      <c r="H257">
        <v>117</v>
      </c>
      <c r="I257">
        <v>24</v>
      </c>
    </row>
    <row r="258" spans="1:9" hidden="1" x14ac:dyDescent="0.3">
      <c r="A258" s="1" t="s">
        <v>60</v>
      </c>
      <c r="B258" s="1" t="s">
        <v>55</v>
      </c>
      <c r="C258">
        <v>2.5</v>
      </c>
      <c r="D258">
        <v>112.5</v>
      </c>
      <c r="E258" s="1" t="s">
        <v>52</v>
      </c>
      <c r="F258" t="s">
        <v>19832</v>
      </c>
      <c r="G258">
        <v>0</v>
      </c>
      <c r="H258">
        <v>129</v>
      </c>
      <c r="I258">
        <v>24</v>
      </c>
    </row>
    <row r="259" spans="1:9" hidden="1" x14ac:dyDescent="0.3">
      <c r="A259" s="1" t="s">
        <v>60</v>
      </c>
      <c r="B259" s="1" t="s">
        <v>55</v>
      </c>
      <c r="C259">
        <v>2.5</v>
      </c>
      <c r="D259">
        <v>112.5</v>
      </c>
      <c r="E259" s="1" t="s">
        <v>53</v>
      </c>
      <c r="F259" t="s">
        <v>19833</v>
      </c>
      <c r="G259">
        <v>0</v>
      </c>
      <c r="H259">
        <v>149</v>
      </c>
      <c r="I259">
        <v>26</v>
      </c>
    </row>
    <row r="260" spans="1:9" hidden="1" x14ac:dyDescent="0.3">
      <c r="A260" s="1" t="s">
        <v>60</v>
      </c>
      <c r="B260" s="1" t="s">
        <v>55</v>
      </c>
      <c r="C260">
        <v>2.5</v>
      </c>
      <c r="D260">
        <v>112.5</v>
      </c>
      <c r="E260" s="1" t="s">
        <v>54</v>
      </c>
      <c r="F260" t="s">
        <v>19834</v>
      </c>
      <c r="G260">
        <v>0</v>
      </c>
      <c r="H260">
        <v>149</v>
      </c>
      <c r="I260">
        <v>26</v>
      </c>
    </row>
    <row r="261" spans="1:9" hidden="1" x14ac:dyDescent="0.3">
      <c r="A261" s="1" t="s">
        <v>60</v>
      </c>
      <c r="B261" s="1" t="s">
        <v>55</v>
      </c>
      <c r="C261">
        <v>2.5</v>
      </c>
      <c r="D261">
        <v>112.5</v>
      </c>
      <c r="E261" s="1" t="s">
        <v>21548</v>
      </c>
      <c r="F261" t="s">
        <v>21553</v>
      </c>
      <c r="G261">
        <v>0</v>
      </c>
      <c r="H261">
        <v>197</v>
      </c>
      <c r="I261">
        <v>26</v>
      </c>
    </row>
    <row r="262" spans="1:9" hidden="1" x14ac:dyDescent="0.3">
      <c r="A262" s="1" t="s">
        <v>62</v>
      </c>
      <c r="B262" s="1" t="s">
        <v>61</v>
      </c>
      <c r="C262">
        <v>49.282699999999998</v>
      </c>
      <c r="D262">
        <v>-123.1207</v>
      </c>
      <c r="E262" s="1" t="s">
        <v>4</v>
      </c>
      <c r="F262" t="s">
        <v>12570</v>
      </c>
      <c r="G262">
        <v>0</v>
      </c>
      <c r="H262">
        <v>0</v>
      </c>
      <c r="I262">
        <v>0</v>
      </c>
    </row>
    <row r="263" spans="1:9" hidden="1" x14ac:dyDescent="0.3">
      <c r="A263" s="1" t="s">
        <v>62</v>
      </c>
      <c r="B263" s="1" t="s">
        <v>61</v>
      </c>
      <c r="C263">
        <v>49.282699999999998</v>
      </c>
      <c r="D263">
        <v>-123.1207</v>
      </c>
      <c r="E263" s="1" t="s">
        <v>5</v>
      </c>
      <c r="F263" t="s">
        <v>12571</v>
      </c>
      <c r="G263">
        <v>0</v>
      </c>
      <c r="H263">
        <v>0</v>
      </c>
      <c r="I263">
        <v>0</v>
      </c>
    </row>
    <row r="264" spans="1:9" hidden="1" x14ac:dyDescent="0.3">
      <c r="A264" s="1" t="s">
        <v>62</v>
      </c>
      <c r="B264" s="1" t="s">
        <v>61</v>
      </c>
      <c r="C264">
        <v>49.282699999999998</v>
      </c>
      <c r="D264">
        <v>-123.1207</v>
      </c>
      <c r="E264" s="1" t="s">
        <v>6</v>
      </c>
      <c r="F264" t="s">
        <v>12572</v>
      </c>
      <c r="G264">
        <v>0</v>
      </c>
      <c r="H264">
        <v>0</v>
      </c>
      <c r="I264">
        <v>0</v>
      </c>
    </row>
    <row r="265" spans="1:9" hidden="1" x14ac:dyDescent="0.3">
      <c r="A265" s="1" t="s">
        <v>62</v>
      </c>
      <c r="B265" s="1" t="s">
        <v>61</v>
      </c>
      <c r="C265">
        <v>49.282699999999998</v>
      </c>
      <c r="D265">
        <v>-123.1207</v>
      </c>
      <c r="E265" s="1" t="s">
        <v>7</v>
      </c>
      <c r="F265" t="s">
        <v>12573</v>
      </c>
      <c r="G265">
        <v>0</v>
      </c>
      <c r="H265">
        <v>0</v>
      </c>
      <c r="I265">
        <v>0</v>
      </c>
    </row>
    <row r="266" spans="1:9" hidden="1" x14ac:dyDescent="0.3">
      <c r="A266" s="1" t="s">
        <v>62</v>
      </c>
      <c r="B266" s="1" t="s">
        <v>61</v>
      </c>
      <c r="C266">
        <v>49.282699999999998</v>
      </c>
      <c r="D266">
        <v>-123.1207</v>
      </c>
      <c r="E266" s="1" t="s">
        <v>8</v>
      </c>
      <c r="F266" t="s">
        <v>12574</v>
      </c>
      <c r="G266">
        <v>0</v>
      </c>
      <c r="H266">
        <v>0</v>
      </c>
      <c r="I266">
        <v>0</v>
      </c>
    </row>
    <row r="267" spans="1:9" hidden="1" x14ac:dyDescent="0.3">
      <c r="A267" s="1" t="s">
        <v>62</v>
      </c>
      <c r="B267" s="1" t="s">
        <v>61</v>
      </c>
      <c r="C267">
        <v>49.282699999999998</v>
      </c>
      <c r="D267">
        <v>-123.1207</v>
      </c>
      <c r="E267" s="1" t="s">
        <v>9</v>
      </c>
      <c r="F267" t="s">
        <v>12575</v>
      </c>
      <c r="G267">
        <v>0</v>
      </c>
      <c r="H267">
        <v>0</v>
      </c>
      <c r="I267">
        <v>0</v>
      </c>
    </row>
    <row r="268" spans="1:9" hidden="1" x14ac:dyDescent="0.3">
      <c r="A268" s="1" t="s">
        <v>62</v>
      </c>
      <c r="B268" s="1" t="s">
        <v>61</v>
      </c>
      <c r="C268">
        <v>49.282699999999998</v>
      </c>
      <c r="D268">
        <v>-123.1207</v>
      </c>
      <c r="E268" s="1" t="s">
        <v>10</v>
      </c>
      <c r="F268" t="s">
        <v>16804</v>
      </c>
      <c r="G268">
        <v>0</v>
      </c>
      <c r="H268">
        <v>1</v>
      </c>
      <c r="I268">
        <v>0</v>
      </c>
    </row>
    <row r="269" spans="1:9" hidden="1" x14ac:dyDescent="0.3">
      <c r="A269" s="1" t="s">
        <v>62</v>
      </c>
      <c r="B269" s="1" t="s">
        <v>61</v>
      </c>
      <c r="C269">
        <v>49.282699999999998</v>
      </c>
      <c r="D269">
        <v>-123.1207</v>
      </c>
      <c r="E269" s="1" t="s">
        <v>11</v>
      </c>
      <c r="F269" t="s">
        <v>16805</v>
      </c>
      <c r="G269">
        <v>0</v>
      </c>
      <c r="H269">
        <v>1</v>
      </c>
      <c r="I269">
        <v>0</v>
      </c>
    </row>
    <row r="270" spans="1:9" hidden="1" x14ac:dyDescent="0.3">
      <c r="A270" s="1" t="s">
        <v>62</v>
      </c>
      <c r="B270" s="1" t="s">
        <v>61</v>
      </c>
      <c r="C270">
        <v>49.282699999999998</v>
      </c>
      <c r="D270">
        <v>-123.1207</v>
      </c>
      <c r="E270" s="1" t="s">
        <v>12</v>
      </c>
      <c r="F270" t="s">
        <v>16806</v>
      </c>
      <c r="G270">
        <v>0</v>
      </c>
      <c r="H270">
        <v>1</v>
      </c>
      <c r="I270">
        <v>0</v>
      </c>
    </row>
    <row r="271" spans="1:9" hidden="1" x14ac:dyDescent="0.3">
      <c r="A271" s="1" t="s">
        <v>62</v>
      </c>
      <c r="B271" s="1" t="s">
        <v>61</v>
      </c>
      <c r="C271">
        <v>49.282699999999998</v>
      </c>
      <c r="D271">
        <v>-123.1207</v>
      </c>
      <c r="E271" s="1" t="s">
        <v>13</v>
      </c>
      <c r="F271" t="s">
        <v>16807</v>
      </c>
      <c r="G271">
        <v>0</v>
      </c>
      <c r="H271">
        <v>1</v>
      </c>
      <c r="I271">
        <v>0</v>
      </c>
    </row>
    <row r="272" spans="1:9" hidden="1" x14ac:dyDescent="0.3">
      <c r="A272" s="1" t="s">
        <v>62</v>
      </c>
      <c r="B272" s="1" t="s">
        <v>61</v>
      </c>
      <c r="C272">
        <v>49.282699999999998</v>
      </c>
      <c r="D272">
        <v>-123.1207</v>
      </c>
      <c r="E272" s="1" t="s">
        <v>14</v>
      </c>
      <c r="F272" t="s">
        <v>16808</v>
      </c>
      <c r="G272">
        <v>0</v>
      </c>
      <c r="H272">
        <v>1</v>
      </c>
      <c r="I272">
        <v>0</v>
      </c>
    </row>
    <row r="273" spans="1:9" hidden="1" x14ac:dyDescent="0.3">
      <c r="A273" s="1" t="s">
        <v>62</v>
      </c>
      <c r="B273" s="1" t="s">
        <v>61</v>
      </c>
      <c r="C273">
        <v>49.282699999999998</v>
      </c>
      <c r="D273">
        <v>-123.1207</v>
      </c>
      <c r="E273" s="1" t="s">
        <v>15</v>
      </c>
      <c r="F273" t="s">
        <v>16809</v>
      </c>
      <c r="G273">
        <v>0</v>
      </c>
      <c r="H273">
        <v>1</v>
      </c>
      <c r="I273">
        <v>0</v>
      </c>
    </row>
    <row r="274" spans="1:9" hidden="1" x14ac:dyDescent="0.3">
      <c r="A274" s="1" t="s">
        <v>62</v>
      </c>
      <c r="B274" s="1" t="s">
        <v>61</v>
      </c>
      <c r="C274">
        <v>49.282699999999998</v>
      </c>
      <c r="D274">
        <v>-123.1207</v>
      </c>
      <c r="E274" s="1" t="s">
        <v>16</v>
      </c>
      <c r="F274" t="s">
        <v>16810</v>
      </c>
      <c r="G274">
        <v>0</v>
      </c>
      <c r="H274">
        <v>1</v>
      </c>
      <c r="I274">
        <v>0</v>
      </c>
    </row>
    <row r="275" spans="1:9" hidden="1" x14ac:dyDescent="0.3">
      <c r="A275" s="1" t="s">
        <v>62</v>
      </c>
      <c r="B275" s="1" t="s">
        <v>61</v>
      </c>
      <c r="C275">
        <v>49.282699999999998</v>
      </c>
      <c r="D275">
        <v>-123.1207</v>
      </c>
      <c r="E275" s="1" t="s">
        <v>17</v>
      </c>
      <c r="F275" t="s">
        <v>16811</v>
      </c>
      <c r="G275">
        <v>0</v>
      </c>
      <c r="H275">
        <v>1</v>
      </c>
      <c r="I275">
        <v>0</v>
      </c>
    </row>
    <row r="276" spans="1:9" hidden="1" x14ac:dyDescent="0.3">
      <c r="A276" s="1" t="s">
        <v>62</v>
      </c>
      <c r="B276" s="1" t="s">
        <v>61</v>
      </c>
      <c r="C276">
        <v>49.282699999999998</v>
      </c>
      <c r="D276">
        <v>-123.1207</v>
      </c>
      <c r="E276" s="1" t="s">
        <v>18</v>
      </c>
      <c r="F276" t="s">
        <v>16812</v>
      </c>
      <c r="G276">
        <v>0</v>
      </c>
      <c r="H276">
        <v>2</v>
      </c>
      <c r="I276">
        <v>0</v>
      </c>
    </row>
    <row r="277" spans="1:9" hidden="1" x14ac:dyDescent="0.3">
      <c r="A277" s="1" t="s">
        <v>62</v>
      </c>
      <c r="B277" s="1" t="s">
        <v>61</v>
      </c>
      <c r="C277">
        <v>49.282699999999998</v>
      </c>
      <c r="D277">
        <v>-123.1207</v>
      </c>
      <c r="E277" s="1" t="s">
        <v>19</v>
      </c>
      <c r="F277" t="s">
        <v>16813</v>
      </c>
      <c r="G277">
        <v>0</v>
      </c>
      <c r="H277">
        <v>2</v>
      </c>
      <c r="I277">
        <v>0</v>
      </c>
    </row>
    <row r="278" spans="1:9" hidden="1" x14ac:dyDescent="0.3">
      <c r="A278" s="1" t="s">
        <v>62</v>
      </c>
      <c r="B278" s="1" t="s">
        <v>61</v>
      </c>
      <c r="C278">
        <v>49.282699999999998</v>
      </c>
      <c r="D278">
        <v>-123.1207</v>
      </c>
      <c r="E278" s="1" t="s">
        <v>20</v>
      </c>
      <c r="F278" t="s">
        <v>16814</v>
      </c>
      <c r="G278">
        <v>0</v>
      </c>
      <c r="H278">
        <v>4</v>
      </c>
      <c r="I278">
        <v>0</v>
      </c>
    </row>
    <row r="279" spans="1:9" hidden="1" x14ac:dyDescent="0.3">
      <c r="A279" s="1" t="s">
        <v>62</v>
      </c>
      <c r="B279" s="1" t="s">
        <v>61</v>
      </c>
      <c r="C279">
        <v>49.282699999999998</v>
      </c>
      <c r="D279">
        <v>-123.1207</v>
      </c>
      <c r="E279" s="1" t="s">
        <v>21</v>
      </c>
      <c r="F279" t="s">
        <v>16815</v>
      </c>
      <c r="G279">
        <v>0</v>
      </c>
      <c r="H279">
        <v>4</v>
      </c>
      <c r="I279">
        <v>0</v>
      </c>
    </row>
    <row r="280" spans="1:9" hidden="1" x14ac:dyDescent="0.3">
      <c r="A280" s="1" t="s">
        <v>62</v>
      </c>
      <c r="B280" s="1" t="s">
        <v>61</v>
      </c>
      <c r="C280">
        <v>49.282699999999998</v>
      </c>
      <c r="D280">
        <v>-123.1207</v>
      </c>
      <c r="E280" s="1" t="s">
        <v>22</v>
      </c>
      <c r="F280" t="s">
        <v>16816</v>
      </c>
      <c r="G280">
        <v>0</v>
      </c>
      <c r="H280">
        <v>4</v>
      </c>
      <c r="I280">
        <v>0</v>
      </c>
    </row>
    <row r="281" spans="1:9" hidden="1" x14ac:dyDescent="0.3">
      <c r="A281" s="1" t="s">
        <v>62</v>
      </c>
      <c r="B281" s="1" t="s">
        <v>61</v>
      </c>
      <c r="C281">
        <v>49.282699999999998</v>
      </c>
      <c r="D281">
        <v>-123.1207</v>
      </c>
      <c r="E281" s="1" t="s">
        <v>23</v>
      </c>
      <c r="F281" t="s">
        <v>16817</v>
      </c>
      <c r="G281">
        <v>0</v>
      </c>
      <c r="H281">
        <v>4</v>
      </c>
      <c r="I281">
        <v>0</v>
      </c>
    </row>
    <row r="282" spans="1:9" hidden="1" x14ac:dyDescent="0.3">
      <c r="A282" s="1" t="s">
        <v>62</v>
      </c>
      <c r="B282" s="1" t="s">
        <v>61</v>
      </c>
      <c r="C282">
        <v>49.282699999999998</v>
      </c>
      <c r="D282">
        <v>-123.1207</v>
      </c>
      <c r="E282" s="1" t="s">
        <v>24</v>
      </c>
      <c r="F282" t="s">
        <v>16818</v>
      </c>
      <c r="G282">
        <v>0</v>
      </c>
      <c r="H282">
        <v>4</v>
      </c>
      <c r="I282">
        <v>0</v>
      </c>
    </row>
    <row r="283" spans="1:9" hidden="1" x14ac:dyDescent="0.3">
      <c r="A283" s="1" t="s">
        <v>62</v>
      </c>
      <c r="B283" s="1" t="s">
        <v>61</v>
      </c>
      <c r="C283">
        <v>49.282699999999998</v>
      </c>
      <c r="D283">
        <v>-123.1207</v>
      </c>
      <c r="E283" s="1" t="s">
        <v>25</v>
      </c>
      <c r="F283" t="s">
        <v>16819</v>
      </c>
      <c r="G283">
        <v>0</v>
      </c>
      <c r="H283">
        <v>4</v>
      </c>
      <c r="I283">
        <v>0</v>
      </c>
    </row>
    <row r="284" spans="1:9" hidden="1" x14ac:dyDescent="0.3">
      <c r="A284" s="1" t="s">
        <v>62</v>
      </c>
      <c r="B284" s="1" t="s">
        <v>61</v>
      </c>
      <c r="C284">
        <v>49.282699999999998</v>
      </c>
      <c r="D284">
        <v>-123.1207</v>
      </c>
      <c r="E284" s="1" t="s">
        <v>26</v>
      </c>
      <c r="F284" t="s">
        <v>16820</v>
      </c>
      <c r="G284">
        <v>0</v>
      </c>
      <c r="H284">
        <v>4</v>
      </c>
      <c r="I284">
        <v>0</v>
      </c>
    </row>
    <row r="285" spans="1:9" hidden="1" x14ac:dyDescent="0.3">
      <c r="A285" s="1" t="s">
        <v>62</v>
      </c>
      <c r="B285" s="1" t="s">
        <v>61</v>
      </c>
      <c r="C285">
        <v>49.282699999999998</v>
      </c>
      <c r="D285">
        <v>-123.1207</v>
      </c>
      <c r="E285" s="1" t="s">
        <v>27</v>
      </c>
      <c r="F285" t="s">
        <v>16821</v>
      </c>
      <c r="G285">
        <v>0</v>
      </c>
      <c r="H285">
        <v>4</v>
      </c>
      <c r="I285">
        <v>0</v>
      </c>
    </row>
    <row r="286" spans="1:9" hidden="1" x14ac:dyDescent="0.3">
      <c r="A286" s="1" t="s">
        <v>62</v>
      </c>
      <c r="B286" s="1" t="s">
        <v>61</v>
      </c>
      <c r="C286">
        <v>49.282699999999998</v>
      </c>
      <c r="D286">
        <v>-123.1207</v>
      </c>
      <c r="E286" s="1" t="s">
        <v>28</v>
      </c>
      <c r="F286" t="s">
        <v>16822</v>
      </c>
      <c r="G286">
        <v>0</v>
      </c>
      <c r="H286">
        <v>4</v>
      </c>
      <c r="I286">
        <v>0</v>
      </c>
    </row>
    <row r="287" spans="1:9" hidden="1" x14ac:dyDescent="0.3">
      <c r="A287" s="1" t="s">
        <v>62</v>
      </c>
      <c r="B287" s="1" t="s">
        <v>61</v>
      </c>
      <c r="C287">
        <v>49.282699999999998</v>
      </c>
      <c r="D287">
        <v>-123.1207</v>
      </c>
      <c r="E287" s="1" t="s">
        <v>29</v>
      </c>
      <c r="F287" t="s">
        <v>16823</v>
      </c>
      <c r="G287">
        <v>0</v>
      </c>
      <c r="H287">
        <v>4</v>
      </c>
      <c r="I287">
        <v>0</v>
      </c>
    </row>
    <row r="288" spans="1:9" hidden="1" x14ac:dyDescent="0.3">
      <c r="A288" s="1" t="s">
        <v>62</v>
      </c>
      <c r="B288" s="1" t="s">
        <v>61</v>
      </c>
      <c r="C288">
        <v>49.282699999999998</v>
      </c>
      <c r="D288">
        <v>-123.1207</v>
      </c>
      <c r="E288" s="1" t="s">
        <v>30</v>
      </c>
      <c r="F288" t="s">
        <v>16824</v>
      </c>
      <c r="G288">
        <v>0</v>
      </c>
      <c r="H288">
        <v>5</v>
      </c>
      <c r="I288">
        <v>0</v>
      </c>
    </row>
    <row r="289" spans="1:9" hidden="1" x14ac:dyDescent="0.3">
      <c r="A289" s="1" t="s">
        <v>62</v>
      </c>
      <c r="B289" s="1" t="s">
        <v>61</v>
      </c>
      <c r="C289">
        <v>49.282699999999998</v>
      </c>
      <c r="D289">
        <v>-123.1207</v>
      </c>
      <c r="E289" s="1" t="s">
        <v>31</v>
      </c>
      <c r="F289" t="s">
        <v>16825</v>
      </c>
      <c r="G289">
        <v>0</v>
      </c>
      <c r="H289">
        <v>5</v>
      </c>
      <c r="I289">
        <v>0</v>
      </c>
    </row>
    <row r="290" spans="1:9" hidden="1" x14ac:dyDescent="0.3">
      <c r="A290" s="1" t="s">
        <v>62</v>
      </c>
      <c r="B290" s="1" t="s">
        <v>61</v>
      </c>
      <c r="C290">
        <v>49.282699999999998</v>
      </c>
      <c r="D290">
        <v>-123.1207</v>
      </c>
      <c r="E290" s="1" t="s">
        <v>32</v>
      </c>
      <c r="F290" t="s">
        <v>16826</v>
      </c>
      <c r="G290">
        <v>0</v>
      </c>
      <c r="H290">
        <v>5</v>
      </c>
      <c r="I290">
        <v>0</v>
      </c>
    </row>
    <row r="291" spans="1:9" hidden="1" x14ac:dyDescent="0.3">
      <c r="A291" s="1" t="s">
        <v>62</v>
      </c>
      <c r="B291" s="1" t="s">
        <v>61</v>
      </c>
      <c r="C291">
        <v>49.282699999999998</v>
      </c>
      <c r="D291">
        <v>-123.1207</v>
      </c>
      <c r="E291" s="1" t="s">
        <v>33</v>
      </c>
      <c r="F291" t="s">
        <v>16827</v>
      </c>
      <c r="G291">
        <v>0</v>
      </c>
      <c r="H291">
        <v>5</v>
      </c>
      <c r="I291">
        <v>0</v>
      </c>
    </row>
    <row r="292" spans="1:9" hidden="1" x14ac:dyDescent="0.3">
      <c r="A292" s="1" t="s">
        <v>62</v>
      </c>
      <c r="B292" s="1" t="s">
        <v>61</v>
      </c>
      <c r="C292">
        <v>49.282699999999998</v>
      </c>
      <c r="D292">
        <v>-123.1207</v>
      </c>
      <c r="E292" s="1" t="s">
        <v>34</v>
      </c>
      <c r="F292" t="s">
        <v>16828</v>
      </c>
      <c r="G292">
        <v>0</v>
      </c>
      <c r="H292">
        <v>6</v>
      </c>
      <c r="I292">
        <v>0</v>
      </c>
    </row>
    <row r="293" spans="1:9" hidden="1" x14ac:dyDescent="0.3">
      <c r="A293" s="1" t="s">
        <v>62</v>
      </c>
      <c r="B293" s="1" t="s">
        <v>61</v>
      </c>
      <c r="C293">
        <v>49.282699999999998</v>
      </c>
      <c r="D293">
        <v>-123.1207</v>
      </c>
      <c r="E293" s="1" t="s">
        <v>35</v>
      </c>
      <c r="F293" t="s">
        <v>16829</v>
      </c>
      <c r="G293">
        <v>0</v>
      </c>
      <c r="H293">
        <v>6</v>
      </c>
      <c r="I293">
        <v>0</v>
      </c>
    </row>
    <row r="294" spans="1:9" hidden="1" x14ac:dyDescent="0.3">
      <c r="A294" s="1" t="s">
        <v>62</v>
      </c>
      <c r="B294" s="1" t="s">
        <v>61</v>
      </c>
      <c r="C294">
        <v>49.282699999999998</v>
      </c>
      <c r="D294">
        <v>-123.1207</v>
      </c>
      <c r="E294" s="1" t="s">
        <v>36</v>
      </c>
      <c r="F294" t="s">
        <v>16830</v>
      </c>
      <c r="G294">
        <v>0</v>
      </c>
      <c r="H294">
        <v>6</v>
      </c>
      <c r="I294">
        <v>0</v>
      </c>
    </row>
    <row r="295" spans="1:9" hidden="1" x14ac:dyDescent="0.3">
      <c r="A295" s="1" t="s">
        <v>62</v>
      </c>
      <c r="B295" s="1" t="s">
        <v>61</v>
      </c>
      <c r="C295">
        <v>49.282699999999998</v>
      </c>
      <c r="D295">
        <v>-123.1207</v>
      </c>
      <c r="E295" s="1" t="s">
        <v>37</v>
      </c>
      <c r="F295" t="s">
        <v>16831</v>
      </c>
      <c r="G295">
        <v>0</v>
      </c>
      <c r="H295">
        <v>6</v>
      </c>
      <c r="I295">
        <v>0</v>
      </c>
    </row>
    <row r="296" spans="1:9" hidden="1" x14ac:dyDescent="0.3">
      <c r="A296" s="1" t="s">
        <v>62</v>
      </c>
      <c r="B296" s="1" t="s">
        <v>61</v>
      </c>
      <c r="C296">
        <v>49.282699999999998</v>
      </c>
      <c r="D296">
        <v>-123.1207</v>
      </c>
      <c r="E296" s="1" t="s">
        <v>38</v>
      </c>
      <c r="F296" t="s">
        <v>16832</v>
      </c>
      <c r="G296">
        <v>0</v>
      </c>
      <c r="H296">
        <v>7</v>
      </c>
      <c r="I296">
        <v>0</v>
      </c>
    </row>
    <row r="297" spans="1:9" hidden="1" x14ac:dyDescent="0.3">
      <c r="A297" s="1" t="s">
        <v>62</v>
      </c>
      <c r="B297" s="1" t="s">
        <v>61</v>
      </c>
      <c r="C297">
        <v>49.282699999999998</v>
      </c>
      <c r="D297">
        <v>-123.1207</v>
      </c>
      <c r="E297" s="1" t="s">
        <v>39</v>
      </c>
      <c r="F297" t="s">
        <v>16833</v>
      </c>
      <c r="G297">
        <v>0</v>
      </c>
      <c r="H297">
        <v>7</v>
      </c>
      <c r="I297">
        <v>0</v>
      </c>
    </row>
    <row r="298" spans="1:9" hidden="1" x14ac:dyDescent="0.3">
      <c r="A298" s="1" t="s">
        <v>62</v>
      </c>
      <c r="B298" s="1" t="s">
        <v>61</v>
      </c>
      <c r="C298">
        <v>49.282699999999998</v>
      </c>
      <c r="D298">
        <v>-123.1207</v>
      </c>
      <c r="E298" s="1" t="s">
        <v>40</v>
      </c>
      <c r="F298" t="s">
        <v>16834</v>
      </c>
      <c r="G298">
        <v>0</v>
      </c>
      <c r="H298">
        <v>7</v>
      </c>
      <c r="I298">
        <v>3</v>
      </c>
    </row>
    <row r="299" spans="1:9" hidden="1" x14ac:dyDescent="0.3">
      <c r="A299" s="1" t="s">
        <v>62</v>
      </c>
      <c r="B299" s="1" t="s">
        <v>61</v>
      </c>
      <c r="C299">
        <v>49.282699999999998</v>
      </c>
      <c r="D299">
        <v>-123.1207</v>
      </c>
      <c r="E299" s="1" t="s">
        <v>41</v>
      </c>
      <c r="F299" t="s">
        <v>16835</v>
      </c>
      <c r="G299">
        <v>0</v>
      </c>
      <c r="H299">
        <v>7</v>
      </c>
      <c r="I299">
        <v>3</v>
      </c>
    </row>
    <row r="300" spans="1:9" hidden="1" x14ac:dyDescent="0.3">
      <c r="A300" s="1" t="s">
        <v>62</v>
      </c>
      <c r="B300" s="1" t="s">
        <v>61</v>
      </c>
      <c r="C300">
        <v>49.282699999999998</v>
      </c>
      <c r="D300">
        <v>-123.1207</v>
      </c>
      <c r="E300" s="1" t="s">
        <v>42</v>
      </c>
      <c r="F300" t="s">
        <v>16836</v>
      </c>
      <c r="G300">
        <v>0</v>
      </c>
      <c r="H300">
        <v>8</v>
      </c>
      <c r="I300">
        <v>3</v>
      </c>
    </row>
    <row r="301" spans="1:9" hidden="1" x14ac:dyDescent="0.3">
      <c r="A301" s="1" t="s">
        <v>62</v>
      </c>
      <c r="B301" s="1" t="s">
        <v>61</v>
      </c>
      <c r="C301">
        <v>49.282699999999998</v>
      </c>
      <c r="D301">
        <v>-123.1207</v>
      </c>
      <c r="E301" s="1" t="s">
        <v>43</v>
      </c>
      <c r="F301" t="s">
        <v>16837</v>
      </c>
      <c r="G301">
        <v>0</v>
      </c>
      <c r="H301">
        <v>8</v>
      </c>
      <c r="I301">
        <v>3</v>
      </c>
    </row>
    <row r="302" spans="1:9" hidden="1" x14ac:dyDescent="0.3">
      <c r="A302" s="1" t="s">
        <v>62</v>
      </c>
      <c r="B302" s="1" t="s">
        <v>61</v>
      </c>
      <c r="C302">
        <v>49.282699999999998</v>
      </c>
      <c r="D302">
        <v>-123.1207</v>
      </c>
      <c r="E302" s="1" t="s">
        <v>44</v>
      </c>
      <c r="F302" t="s">
        <v>16838</v>
      </c>
      <c r="G302">
        <v>0</v>
      </c>
      <c r="H302">
        <v>8</v>
      </c>
      <c r="I302">
        <v>3</v>
      </c>
    </row>
    <row r="303" spans="1:9" hidden="1" x14ac:dyDescent="0.3">
      <c r="A303" s="1" t="s">
        <v>62</v>
      </c>
      <c r="B303" s="1" t="s">
        <v>61</v>
      </c>
      <c r="C303">
        <v>49.282699999999998</v>
      </c>
      <c r="D303">
        <v>-123.1207</v>
      </c>
      <c r="E303" s="1" t="s">
        <v>45</v>
      </c>
      <c r="F303" t="s">
        <v>16839</v>
      </c>
      <c r="G303">
        <v>0</v>
      </c>
      <c r="H303">
        <v>9</v>
      </c>
      <c r="I303">
        <v>3</v>
      </c>
    </row>
    <row r="304" spans="1:9" hidden="1" x14ac:dyDescent="0.3">
      <c r="A304" s="1" t="s">
        <v>62</v>
      </c>
      <c r="B304" s="1" t="s">
        <v>61</v>
      </c>
      <c r="C304">
        <v>49.282699999999998</v>
      </c>
      <c r="D304">
        <v>-123.1207</v>
      </c>
      <c r="E304" s="1" t="s">
        <v>46</v>
      </c>
      <c r="F304" t="s">
        <v>16840</v>
      </c>
      <c r="G304">
        <v>0</v>
      </c>
      <c r="H304">
        <v>12</v>
      </c>
      <c r="I304">
        <v>3</v>
      </c>
    </row>
    <row r="305" spans="1:9" hidden="1" x14ac:dyDescent="0.3">
      <c r="A305" s="1" t="s">
        <v>62</v>
      </c>
      <c r="B305" s="1" t="s">
        <v>61</v>
      </c>
      <c r="C305">
        <v>49.282699999999998</v>
      </c>
      <c r="D305">
        <v>-123.1207</v>
      </c>
      <c r="E305" s="1" t="s">
        <v>47</v>
      </c>
      <c r="F305" t="s">
        <v>16841</v>
      </c>
      <c r="G305">
        <v>0</v>
      </c>
      <c r="H305">
        <v>13</v>
      </c>
      <c r="I305">
        <v>3</v>
      </c>
    </row>
    <row r="306" spans="1:9" hidden="1" x14ac:dyDescent="0.3">
      <c r="A306" s="1" t="s">
        <v>62</v>
      </c>
      <c r="B306" s="1" t="s">
        <v>61</v>
      </c>
      <c r="C306">
        <v>49.282699999999998</v>
      </c>
      <c r="D306">
        <v>-123.1207</v>
      </c>
      <c r="E306" s="1" t="s">
        <v>48</v>
      </c>
      <c r="F306" t="s">
        <v>16842</v>
      </c>
      <c r="G306">
        <v>0</v>
      </c>
      <c r="H306">
        <v>21</v>
      </c>
      <c r="I306">
        <v>3</v>
      </c>
    </row>
    <row r="307" spans="1:9" hidden="1" x14ac:dyDescent="0.3">
      <c r="A307" s="1" t="s">
        <v>62</v>
      </c>
      <c r="B307" s="1" t="s">
        <v>61</v>
      </c>
      <c r="C307">
        <v>49.282699999999998</v>
      </c>
      <c r="D307">
        <v>-123.1207</v>
      </c>
      <c r="E307" s="1" t="s">
        <v>49</v>
      </c>
      <c r="F307" t="s">
        <v>16843</v>
      </c>
      <c r="G307">
        <v>0</v>
      </c>
      <c r="H307">
        <v>21</v>
      </c>
      <c r="I307">
        <v>4</v>
      </c>
    </row>
    <row r="308" spans="1:9" hidden="1" x14ac:dyDescent="0.3">
      <c r="A308" s="1" t="s">
        <v>62</v>
      </c>
      <c r="B308" s="1" t="s">
        <v>61</v>
      </c>
      <c r="C308">
        <v>49.282699999999998</v>
      </c>
      <c r="D308">
        <v>-123.1207</v>
      </c>
      <c r="E308" s="1" t="s">
        <v>50</v>
      </c>
      <c r="F308" t="s">
        <v>16844</v>
      </c>
      <c r="G308">
        <v>0</v>
      </c>
      <c r="H308">
        <v>27</v>
      </c>
      <c r="I308">
        <v>4</v>
      </c>
    </row>
    <row r="309" spans="1:9" hidden="1" x14ac:dyDescent="0.3">
      <c r="A309" s="1" t="s">
        <v>62</v>
      </c>
      <c r="B309" s="1" t="s">
        <v>61</v>
      </c>
      <c r="C309">
        <v>49.282699999999998</v>
      </c>
      <c r="D309">
        <v>-123.1207</v>
      </c>
      <c r="E309" s="1" t="s">
        <v>51</v>
      </c>
      <c r="F309" t="s">
        <v>16845</v>
      </c>
      <c r="G309">
        <v>1</v>
      </c>
      <c r="H309">
        <v>32</v>
      </c>
      <c r="I309">
        <v>4</v>
      </c>
    </row>
    <row r="310" spans="1:9" hidden="1" x14ac:dyDescent="0.3">
      <c r="A310" s="1" t="s">
        <v>62</v>
      </c>
      <c r="B310" s="1" t="s">
        <v>61</v>
      </c>
      <c r="C310">
        <v>49.282699999999998</v>
      </c>
      <c r="D310">
        <v>-123.1207</v>
      </c>
      <c r="E310" s="1" t="s">
        <v>52</v>
      </c>
      <c r="F310" t="s">
        <v>16846</v>
      </c>
      <c r="G310">
        <v>1</v>
      </c>
      <c r="H310">
        <v>32</v>
      </c>
      <c r="I310">
        <v>4</v>
      </c>
    </row>
    <row r="311" spans="1:9" hidden="1" x14ac:dyDescent="0.3">
      <c r="A311" s="1" t="s">
        <v>62</v>
      </c>
      <c r="B311" s="1" t="s">
        <v>61</v>
      </c>
      <c r="C311">
        <v>49.282699999999998</v>
      </c>
      <c r="D311">
        <v>-123.1207</v>
      </c>
      <c r="E311" s="1" t="s">
        <v>53</v>
      </c>
      <c r="F311" t="s">
        <v>16847</v>
      </c>
      <c r="G311">
        <v>1</v>
      </c>
      <c r="H311">
        <v>39</v>
      </c>
      <c r="I311">
        <v>4</v>
      </c>
    </row>
    <row r="312" spans="1:9" hidden="1" x14ac:dyDescent="0.3">
      <c r="A312" s="1" t="s">
        <v>62</v>
      </c>
      <c r="B312" s="1" t="s">
        <v>61</v>
      </c>
      <c r="C312">
        <v>49.282699999999998</v>
      </c>
      <c r="D312">
        <v>-123.1207</v>
      </c>
      <c r="E312" s="1" t="s">
        <v>54</v>
      </c>
      <c r="F312" t="s">
        <v>16848</v>
      </c>
      <c r="G312">
        <v>1</v>
      </c>
      <c r="H312">
        <v>46</v>
      </c>
      <c r="I312">
        <v>4</v>
      </c>
    </row>
    <row r="313" spans="1:9" hidden="1" x14ac:dyDescent="0.3">
      <c r="A313" s="1" t="s">
        <v>62</v>
      </c>
      <c r="B313" s="1" t="s">
        <v>61</v>
      </c>
      <c r="C313">
        <v>49.282699999999998</v>
      </c>
      <c r="D313">
        <v>-123.1207</v>
      </c>
      <c r="E313" s="1" t="s">
        <v>21548</v>
      </c>
      <c r="F313" t="s">
        <v>21554</v>
      </c>
      <c r="G313">
        <v>1</v>
      </c>
      <c r="H313">
        <v>64</v>
      </c>
      <c r="I313">
        <v>4</v>
      </c>
    </row>
    <row r="314" spans="1:9" hidden="1" x14ac:dyDescent="0.3">
      <c r="A314" s="1" t="s">
        <v>64</v>
      </c>
      <c r="B314" s="1" t="s">
        <v>63</v>
      </c>
      <c r="C314">
        <v>-33.8688</v>
      </c>
      <c r="D314">
        <v>151.20930000000001</v>
      </c>
      <c r="E314" s="1" t="s">
        <v>4</v>
      </c>
      <c r="F314" t="s">
        <v>12378</v>
      </c>
      <c r="G314">
        <v>0</v>
      </c>
      <c r="H314">
        <v>0</v>
      </c>
      <c r="I314">
        <v>0</v>
      </c>
    </row>
    <row r="315" spans="1:9" hidden="1" x14ac:dyDescent="0.3">
      <c r="A315" s="1" t="s">
        <v>64</v>
      </c>
      <c r="B315" s="1" t="s">
        <v>63</v>
      </c>
      <c r="C315">
        <v>-33.8688</v>
      </c>
      <c r="D315">
        <v>151.20930000000001</v>
      </c>
      <c r="E315" s="1" t="s">
        <v>5</v>
      </c>
      <c r="F315" t="s">
        <v>12379</v>
      </c>
      <c r="G315">
        <v>0</v>
      </c>
      <c r="H315">
        <v>0</v>
      </c>
      <c r="I315">
        <v>0</v>
      </c>
    </row>
    <row r="316" spans="1:9" hidden="1" x14ac:dyDescent="0.3">
      <c r="A316" s="1" t="s">
        <v>64</v>
      </c>
      <c r="B316" s="1" t="s">
        <v>63</v>
      </c>
      <c r="C316">
        <v>-33.8688</v>
      </c>
      <c r="D316">
        <v>151.20930000000001</v>
      </c>
      <c r="E316" s="1" t="s">
        <v>6</v>
      </c>
      <c r="F316" t="s">
        <v>12380</v>
      </c>
      <c r="G316">
        <v>0</v>
      </c>
      <c r="H316">
        <v>0</v>
      </c>
      <c r="I316">
        <v>0</v>
      </c>
    </row>
    <row r="317" spans="1:9" hidden="1" x14ac:dyDescent="0.3">
      <c r="A317" s="1" t="s">
        <v>64</v>
      </c>
      <c r="B317" s="1" t="s">
        <v>63</v>
      </c>
      <c r="C317">
        <v>-33.8688</v>
      </c>
      <c r="D317">
        <v>151.20930000000001</v>
      </c>
      <c r="E317" s="1" t="s">
        <v>7</v>
      </c>
      <c r="F317" t="s">
        <v>12381</v>
      </c>
      <c r="G317">
        <v>0</v>
      </c>
      <c r="H317">
        <v>0</v>
      </c>
      <c r="I317">
        <v>0</v>
      </c>
    </row>
    <row r="318" spans="1:9" hidden="1" x14ac:dyDescent="0.3">
      <c r="A318" s="1" t="s">
        <v>64</v>
      </c>
      <c r="B318" s="1" t="s">
        <v>63</v>
      </c>
      <c r="C318">
        <v>-33.8688</v>
      </c>
      <c r="D318">
        <v>151.20930000000001</v>
      </c>
      <c r="E318" s="1" t="s">
        <v>8</v>
      </c>
      <c r="F318" t="s">
        <v>16919</v>
      </c>
      <c r="G318">
        <v>0</v>
      </c>
      <c r="H318">
        <v>3</v>
      </c>
      <c r="I318">
        <v>0</v>
      </c>
    </row>
    <row r="319" spans="1:9" hidden="1" x14ac:dyDescent="0.3">
      <c r="A319" s="1" t="s">
        <v>64</v>
      </c>
      <c r="B319" s="1" t="s">
        <v>63</v>
      </c>
      <c r="C319">
        <v>-33.8688</v>
      </c>
      <c r="D319">
        <v>151.20930000000001</v>
      </c>
      <c r="E319" s="1" t="s">
        <v>9</v>
      </c>
      <c r="F319" t="s">
        <v>17070</v>
      </c>
      <c r="G319">
        <v>0</v>
      </c>
      <c r="H319">
        <v>4</v>
      </c>
      <c r="I319">
        <v>0</v>
      </c>
    </row>
    <row r="320" spans="1:9" hidden="1" x14ac:dyDescent="0.3">
      <c r="A320" s="1" t="s">
        <v>64</v>
      </c>
      <c r="B320" s="1" t="s">
        <v>63</v>
      </c>
      <c r="C320">
        <v>-33.8688</v>
      </c>
      <c r="D320">
        <v>151.20930000000001</v>
      </c>
      <c r="E320" s="1" t="s">
        <v>10</v>
      </c>
      <c r="F320" t="s">
        <v>17071</v>
      </c>
      <c r="G320">
        <v>0</v>
      </c>
      <c r="H320">
        <v>4</v>
      </c>
      <c r="I320">
        <v>0</v>
      </c>
    </row>
    <row r="321" spans="1:9" hidden="1" x14ac:dyDescent="0.3">
      <c r="A321" s="1" t="s">
        <v>64</v>
      </c>
      <c r="B321" s="1" t="s">
        <v>63</v>
      </c>
      <c r="C321">
        <v>-33.8688</v>
      </c>
      <c r="D321">
        <v>151.20930000000001</v>
      </c>
      <c r="E321" s="1" t="s">
        <v>11</v>
      </c>
      <c r="F321" t="s">
        <v>17072</v>
      </c>
      <c r="G321">
        <v>0</v>
      </c>
      <c r="H321">
        <v>4</v>
      </c>
      <c r="I321">
        <v>0</v>
      </c>
    </row>
    <row r="322" spans="1:9" hidden="1" x14ac:dyDescent="0.3">
      <c r="A322" s="1" t="s">
        <v>64</v>
      </c>
      <c r="B322" s="1" t="s">
        <v>63</v>
      </c>
      <c r="C322">
        <v>-33.8688</v>
      </c>
      <c r="D322">
        <v>151.20930000000001</v>
      </c>
      <c r="E322" s="1" t="s">
        <v>12</v>
      </c>
      <c r="F322" t="s">
        <v>17073</v>
      </c>
      <c r="G322">
        <v>0</v>
      </c>
      <c r="H322">
        <v>4</v>
      </c>
      <c r="I322">
        <v>2</v>
      </c>
    </row>
    <row r="323" spans="1:9" hidden="1" x14ac:dyDescent="0.3">
      <c r="A323" s="1" t="s">
        <v>64</v>
      </c>
      <c r="B323" s="1" t="s">
        <v>63</v>
      </c>
      <c r="C323">
        <v>-33.8688</v>
      </c>
      <c r="D323">
        <v>151.20930000000001</v>
      </c>
      <c r="E323" s="1" t="s">
        <v>13</v>
      </c>
      <c r="F323" t="s">
        <v>17074</v>
      </c>
      <c r="G323">
        <v>0</v>
      </c>
      <c r="H323">
        <v>4</v>
      </c>
      <c r="I323">
        <v>2</v>
      </c>
    </row>
    <row r="324" spans="1:9" hidden="1" x14ac:dyDescent="0.3">
      <c r="A324" s="1" t="s">
        <v>64</v>
      </c>
      <c r="B324" s="1" t="s">
        <v>63</v>
      </c>
      <c r="C324">
        <v>-33.8688</v>
      </c>
      <c r="D324">
        <v>151.20930000000001</v>
      </c>
      <c r="E324" s="1" t="s">
        <v>14</v>
      </c>
      <c r="F324" t="s">
        <v>17075</v>
      </c>
      <c r="G324">
        <v>0</v>
      </c>
      <c r="H324">
        <v>4</v>
      </c>
      <c r="I324">
        <v>2</v>
      </c>
    </row>
    <row r="325" spans="1:9" hidden="1" x14ac:dyDescent="0.3">
      <c r="A325" s="1" t="s">
        <v>64</v>
      </c>
      <c r="B325" s="1" t="s">
        <v>63</v>
      </c>
      <c r="C325">
        <v>-33.8688</v>
      </c>
      <c r="D325">
        <v>151.20930000000001</v>
      </c>
      <c r="E325" s="1" t="s">
        <v>15</v>
      </c>
      <c r="F325" t="s">
        <v>17076</v>
      </c>
      <c r="G325">
        <v>0</v>
      </c>
      <c r="H325">
        <v>4</v>
      </c>
      <c r="I325">
        <v>2</v>
      </c>
    </row>
    <row r="326" spans="1:9" hidden="1" x14ac:dyDescent="0.3">
      <c r="A326" s="1" t="s">
        <v>64</v>
      </c>
      <c r="B326" s="1" t="s">
        <v>63</v>
      </c>
      <c r="C326">
        <v>-33.8688</v>
      </c>
      <c r="D326">
        <v>151.20930000000001</v>
      </c>
      <c r="E326" s="1" t="s">
        <v>16</v>
      </c>
      <c r="F326" t="s">
        <v>17077</v>
      </c>
      <c r="G326">
        <v>0</v>
      </c>
      <c r="H326">
        <v>4</v>
      </c>
      <c r="I326">
        <v>2</v>
      </c>
    </row>
    <row r="327" spans="1:9" hidden="1" x14ac:dyDescent="0.3">
      <c r="A327" s="1" t="s">
        <v>64</v>
      </c>
      <c r="B327" s="1" t="s">
        <v>63</v>
      </c>
      <c r="C327">
        <v>-33.8688</v>
      </c>
      <c r="D327">
        <v>151.20930000000001</v>
      </c>
      <c r="E327" s="1" t="s">
        <v>17</v>
      </c>
      <c r="F327" t="s">
        <v>17078</v>
      </c>
      <c r="G327">
        <v>0</v>
      </c>
      <c r="H327">
        <v>4</v>
      </c>
      <c r="I327">
        <v>2</v>
      </c>
    </row>
    <row r="328" spans="1:9" hidden="1" x14ac:dyDescent="0.3">
      <c r="A328" s="1" t="s">
        <v>64</v>
      </c>
      <c r="B328" s="1" t="s">
        <v>63</v>
      </c>
      <c r="C328">
        <v>-33.8688</v>
      </c>
      <c r="D328">
        <v>151.20930000000001</v>
      </c>
      <c r="E328" s="1" t="s">
        <v>18</v>
      </c>
      <c r="F328" t="s">
        <v>17079</v>
      </c>
      <c r="G328">
        <v>0</v>
      </c>
      <c r="H328">
        <v>4</v>
      </c>
      <c r="I328">
        <v>2</v>
      </c>
    </row>
    <row r="329" spans="1:9" hidden="1" x14ac:dyDescent="0.3">
      <c r="A329" s="1" t="s">
        <v>64</v>
      </c>
      <c r="B329" s="1" t="s">
        <v>63</v>
      </c>
      <c r="C329">
        <v>-33.8688</v>
      </c>
      <c r="D329">
        <v>151.20930000000001</v>
      </c>
      <c r="E329" s="1" t="s">
        <v>19</v>
      </c>
      <c r="F329" t="s">
        <v>17080</v>
      </c>
      <c r="G329">
        <v>0</v>
      </c>
      <c r="H329">
        <v>4</v>
      </c>
      <c r="I329">
        <v>2</v>
      </c>
    </row>
    <row r="330" spans="1:9" hidden="1" x14ac:dyDescent="0.3">
      <c r="A330" s="1" t="s">
        <v>64</v>
      </c>
      <c r="B330" s="1" t="s">
        <v>63</v>
      </c>
      <c r="C330">
        <v>-33.8688</v>
      </c>
      <c r="D330">
        <v>151.20930000000001</v>
      </c>
      <c r="E330" s="1" t="s">
        <v>20</v>
      </c>
      <c r="F330" t="s">
        <v>17081</v>
      </c>
      <c r="G330">
        <v>0</v>
      </c>
      <c r="H330">
        <v>4</v>
      </c>
      <c r="I330">
        <v>2</v>
      </c>
    </row>
    <row r="331" spans="1:9" hidden="1" x14ac:dyDescent="0.3">
      <c r="A331" s="1" t="s">
        <v>64</v>
      </c>
      <c r="B331" s="1" t="s">
        <v>63</v>
      </c>
      <c r="C331">
        <v>-33.8688</v>
      </c>
      <c r="D331">
        <v>151.20930000000001</v>
      </c>
      <c r="E331" s="1" t="s">
        <v>21</v>
      </c>
      <c r="F331" t="s">
        <v>17082</v>
      </c>
      <c r="G331">
        <v>0</v>
      </c>
      <c r="H331">
        <v>4</v>
      </c>
      <c r="I331">
        <v>2</v>
      </c>
    </row>
    <row r="332" spans="1:9" hidden="1" x14ac:dyDescent="0.3">
      <c r="A332" s="1" t="s">
        <v>64</v>
      </c>
      <c r="B332" s="1" t="s">
        <v>63</v>
      </c>
      <c r="C332">
        <v>-33.8688</v>
      </c>
      <c r="D332">
        <v>151.20930000000001</v>
      </c>
      <c r="E332" s="1" t="s">
        <v>22</v>
      </c>
      <c r="F332" t="s">
        <v>17083</v>
      </c>
      <c r="G332">
        <v>0</v>
      </c>
      <c r="H332">
        <v>4</v>
      </c>
      <c r="I332">
        <v>2</v>
      </c>
    </row>
    <row r="333" spans="1:9" hidden="1" x14ac:dyDescent="0.3">
      <c r="A333" s="1" t="s">
        <v>64</v>
      </c>
      <c r="B333" s="1" t="s">
        <v>63</v>
      </c>
      <c r="C333">
        <v>-33.8688</v>
      </c>
      <c r="D333">
        <v>151.20930000000001</v>
      </c>
      <c r="E333" s="1" t="s">
        <v>23</v>
      </c>
      <c r="F333" t="s">
        <v>17084</v>
      </c>
      <c r="G333">
        <v>0</v>
      </c>
      <c r="H333">
        <v>4</v>
      </c>
      <c r="I333">
        <v>2</v>
      </c>
    </row>
    <row r="334" spans="1:9" hidden="1" x14ac:dyDescent="0.3">
      <c r="A334" s="1" t="s">
        <v>64</v>
      </c>
      <c r="B334" s="1" t="s">
        <v>63</v>
      </c>
      <c r="C334">
        <v>-33.8688</v>
      </c>
      <c r="D334">
        <v>151.20930000000001</v>
      </c>
      <c r="E334" s="1" t="s">
        <v>24</v>
      </c>
      <c r="F334" t="s">
        <v>17085</v>
      </c>
      <c r="G334">
        <v>0</v>
      </c>
      <c r="H334">
        <v>4</v>
      </c>
      <c r="I334">
        <v>2</v>
      </c>
    </row>
    <row r="335" spans="1:9" hidden="1" x14ac:dyDescent="0.3">
      <c r="A335" s="1" t="s">
        <v>64</v>
      </c>
      <c r="B335" s="1" t="s">
        <v>63</v>
      </c>
      <c r="C335">
        <v>-33.8688</v>
      </c>
      <c r="D335">
        <v>151.20930000000001</v>
      </c>
      <c r="E335" s="1" t="s">
        <v>25</v>
      </c>
      <c r="F335" t="s">
        <v>17086</v>
      </c>
      <c r="G335">
        <v>0</v>
      </c>
      <c r="H335">
        <v>4</v>
      </c>
      <c r="I335">
        <v>2</v>
      </c>
    </row>
    <row r="336" spans="1:9" hidden="1" x14ac:dyDescent="0.3">
      <c r="A336" s="1" t="s">
        <v>64</v>
      </c>
      <c r="B336" s="1" t="s">
        <v>63</v>
      </c>
      <c r="C336">
        <v>-33.8688</v>
      </c>
      <c r="D336">
        <v>151.20930000000001</v>
      </c>
      <c r="E336" s="1" t="s">
        <v>26</v>
      </c>
      <c r="F336" t="s">
        <v>17087</v>
      </c>
      <c r="G336">
        <v>0</v>
      </c>
      <c r="H336">
        <v>4</v>
      </c>
      <c r="I336">
        <v>4</v>
      </c>
    </row>
    <row r="337" spans="1:9" hidden="1" x14ac:dyDescent="0.3">
      <c r="A337" s="1" t="s">
        <v>64</v>
      </c>
      <c r="B337" s="1" t="s">
        <v>63</v>
      </c>
      <c r="C337">
        <v>-33.8688</v>
      </c>
      <c r="D337">
        <v>151.20930000000001</v>
      </c>
      <c r="E337" s="1" t="s">
        <v>27</v>
      </c>
      <c r="F337" t="s">
        <v>17088</v>
      </c>
      <c r="G337">
        <v>0</v>
      </c>
      <c r="H337">
        <v>4</v>
      </c>
      <c r="I337">
        <v>4</v>
      </c>
    </row>
    <row r="338" spans="1:9" hidden="1" x14ac:dyDescent="0.3">
      <c r="A338" s="1" t="s">
        <v>64</v>
      </c>
      <c r="B338" s="1" t="s">
        <v>63</v>
      </c>
      <c r="C338">
        <v>-33.8688</v>
      </c>
      <c r="D338">
        <v>151.20930000000001</v>
      </c>
      <c r="E338" s="1" t="s">
        <v>28</v>
      </c>
      <c r="F338" t="s">
        <v>17089</v>
      </c>
      <c r="G338">
        <v>0</v>
      </c>
      <c r="H338">
        <v>4</v>
      </c>
      <c r="I338">
        <v>4</v>
      </c>
    </row>
    <row r="339" spans="1:9" hidden="1" x14ac:dyDescent="0.3">
      <c r="A339" s="1" t="s">
        <v>64</v>
      </c>
      <c r="B339" s="1" t="s">
        <v>63</v>
      </c>
      <c r="C339">
        <v>-33.8688</v>
      </c>
      <c r="D339">
        <v>151.20930000000001</v>
      </c>
      <c r="E339" s="1" t="s">
        <v>29</v>
      </c>
      <c r="F339" t="s">
        <v>17090</v>
      </c>
      <c r="G339">
        <v>0</v>
      </c>
      <c r="H339">
        <v>4</v>
      </c>
      <c r="I339">
        <v>4</v>
      </c>
    </row>
    <row r="340" spans="1:9" hidden="1" x14ac:dyDescent="0.3">
      <c r="A340" s="1" t="s">
        <v>64</v>
      </c>
      <c r="B340" s="1" t="s">
        <v>63</v>
      </c>
      <c r="C340">
        <v>-33.8688</v>
      </c>
      <c r="D340">
        <v>151.20930000000001</v>
      </c>
      <c r="E340" s="1" t="s">
        <v>30</v>
      </c>
      <c r="F340" t="s">
        <v>17091</v>
      </c>
      <c r="G340">
        <v>0</v>
      </c>
      <c r="H340">
        <v>4</v>
      </c>
      <c r="I340">
        <v>4</v>
      </c>
    </row>
    <row r="341" spans="1:9" hidden="1" x14ac:dyDescent="0.3">
      <c r="A341" s="1" t="s">
        <v>64</v>
      </c>
      <c r="B341" s="1" t="s">
        <v>63</v>
      </c>
      <c r="C341">
        <v>-33.8688</v>
      </c>
      <c r="D341">
        <v>151.20930000000001</v>
      </c>
      <c r="E341" s="1" t="s">
        <v>31</v>
      </c>
      <c r="F341" t="s">
        <v>17092</v>
      </c>
      <c r="G341">
        <v>0</v>
      </c>
      <c r="H341">
        <v>4</v>
      </c>
      <c r="I341">
        <v>4</v>
      </c>
    </row>
    <row r="342" spans="1:9" hidden="1" x14ac:dyDescent="0.3">
      <c r="A342" s="1" t="s">
        <v>64</v>
      </c>
      <c r="B342" s="1" t="s">
        <v>63</v>
      </c>
      <c r="C342">
        <v>-33.8688</v>
      </c>
      <c r="D342">
        <v>151.20930000000001</v>
      </c>
      <c r="E342" s="1" t="s">
        <v>32</v>
      </c>
      <c r="F342" t="s">
        <v>17093</v>
      </c>
      <c r="G342">
        <v>0</v>
      </c>
      <c r="H342">
        <v>4</v>
      </c>
      <c r="I342">
        <v>4</v>
      </c>
    </row>
    <row r="343" spans="1:9" hidden="1" x14ac:dyDescent="0.3">
      <c r="A343" s="1" t="s">
        <v>64</v>
      </c>
      <c r="B343" s="1" t="s">
        <v>63</v>
      </c>
      <c r="C343">
        <v>-33.8688</v>
      </c>
      <c r="D343">
        <v>151.20930000000001</v>
      </c>
      <c r="E343" s="1" t="s">
        <v>33</v>
      </c>
      <c r="F343" t="s">
        <v>17094</v>
      </c>
      <c r="G343">
        <v>0</v>
      </c>
      <c r="H343">
        <v>4</v>
      </c>
      <c r="I343">
        <v>4</v>
      </c>
    </row>
    <row r="344" spans="1:9" hidden="1" x14ac:dyDescent="0.3">
      <c r="A344" s="1" t="s">
        <v>64</v>
      </c>
      <c r="B344" s="1" t="s">
        <v>63</v>
      </c>
      <c r="C344">
        <v>-33.8688</v>
      </c>
      <c r="D344">
        <v>151.20930000000001</v>
      </c>
      <c r="E344" s="1" t="s">
        <v>34</v>
      </c>
      <c r="F344" t="s">
        <v>17095</v>
      </c>
      <c r="G344">
        <v>0</v>
      </c>
      <c r="H344">
        <v>4</v>
      </c>
      <c r="I344">
        <v>4</v>
      </c>
    </row>
    <row r="345" spans="1:9" hidden="1" x14ac:dyDescent="0.3">
      <c r="A345" s="1" t="s">
        <v>64</v>
      </c>
      <c r="B345" s="1" t="s">
        <v>63</v>
      </c>
      <c r="C345">
        <v>-33.8688</v>
      </c>
      <c r="D345">
        <v>151.20930000000001</v>
      </c>
      <c r="E345" s="1" t="s">
        <v>35</v>
      </c>
      <c r="F345" t="s">
        <v>17096</v>
      </c>
      <c r="G345">
        <v>0</v>
      </c>
      <c r="H345">
        <v>4</v>
      </c>
      <c r="I345">
        <v>4</v>
      </c>
    </row>
    <row r="346" spans="1:9" hidden="1" x14ac:dyDescent="0.3">
      <c r="A346" s="1" t="s">
        <v>64</v>
      </c>
      <c r="B346" s="1" t="s">
        <v>63</v>
      </c>
      <c r="C346">
        <v>-33.8688</v>
      </c>
      <c r="D346">
        <v>151.20930000000001</v>
      </c>
      <c r="E346" s="1" t="s">
        <v>36</v>
      </c>
      <c r="F346" t="s">
        <v>17097</v>
      </c>
      <c r="G346">
        <v>0</v>
      </c>
      <c r="H346">
        <v>4</v>
      </c>
      <c r="I346">
        <v>4</v>
      </c>
    </row>
    <row r="347" spans="1:9" hidden="1" x14ac:dyDescent="0.3">
      <c r="A347" s="1" t="s">
        <v>64</v>
      </c>
      <c r="B347" s="1" t="s">
        <v>63</v>
      </c>
      <c r="C347">
        <v>-33.8688</v>
      </c>
      <c r="D347">
        <v>151.20930000000001</v>
      </c>
      <c r="E347" s="1" t="s">
        <v>37</v>
      </c>
      <c r="F347" t="s">
        <v>17098</v>
      </c>
      <c r="G347">
        <v>0</v>
      </c>
      <c r="H347">
        <v>4</v>
      </c>
      <c r="I347">
        <v>4</v>
      </c>
    </row>
    <row r="348" spans="1:9" hidden="1" x14ac:dyDescent="0.3">
      <c r="A348" s="1" t="s">
        <v>64</v>
      </c>
      <c r="B348" s="1" t="s">
        <v>63</v>
      </c>
      <c r="C348">
        <v>-33.8688</v>
      </c>
      <c r="D348">
        <v>151.20930000000001</v>
      </c>
      <c r="E348" s="1" t="s">
        <v>38</v>
      </c>
      <c r="F348" t="s">
        <v>17099</v>
      </c>
      <c r="G348">
        <v>0</v>
      </c>
      <c r="H348">
        <v>4</v>
      </c>
      <c r="I348">
        <v>4</v>
      </c>
    </row>
    <row r="349" spans="1:9" hidden="1" x14ac:dyDescent="0.3">
      <c r="A349" s="1" t="s">
        <v>64</v>
      </c>
      <c r="B349" s="1" t="s">
        <v>63</v>
      </c>
      <c r="C349">
        <v>-33.8688</v>
      </c>
      <c r="D349">
        <v>151.20930000000001</v>
      </c>
      <c r="E349" s="1" t="s">
        <v>39</v>
      </c>
      <c r="F349" t="s">
        <v>17100</v>
      </c>
      <c r="G349">
        <v>0</v>
      </c>
      <c r="H349">
        <v>4</v>
      </c>
      <c r="I349">
        <v>4</v>
      </c>
    </row>
    <row r="350" spans="1:9" hidden="1" x14ac:dyDescent="0.3">
      <c r="A350" s="1" t="s">
        <v>64</v>
      </c>
      <c r="B350" s="1" t="s">
        <v>63</v>
      </c>
      <c r="C350">
        <v>-33.8688</v>
      </c>
      <c r="D350">
        <v>151.20930000000001</v>
      </c>
      <c r="E350" s="1" t="s">
        <v>40</v>
      </c>
      <c r="F350" t="s">
        <v>17101</v>
      </c>
      <c r="G350">
        <v>0</v>
      </c>
      <c r="H350">
        <v>4</v>
      </c>
      <c r="I350">
        <v>4</v>
      </c>
    </row>
    <row r="351" spans="1:9" hidden="1" x14ac:dyDescent="0.3">
      <c r="A351" s="1" t="s">
        <v>64</v>
      </c>
      <c r="B351" s="1" t="s">
        <v>63</v>
      </c>
      <c r="C351">
        <v>-33.8688</v>
      </c>
      <c r="D351">
        <v>151.20930000000001</v>
      </c>
      <c r="E351" s="1" t="s">
        <v>41</v>
      </c>
      <c r="F351" t="s">
        <v>17102</v>
      </c>
      <c r="G351">
        <v>0</v>
      </c>
      <c r="H351">
        <v>4</v>
      </c>
      <c r="I351">
        <v>4</v>
      </c>
    </row>
    <row r="352" spans="1:9" hidden="1" x14ac:dyDescent="0.3">
      <c r="A352" s="1" t="s">
        <v>64</v>
      </c>
      <c r="B352" s="1" t="s">
        <v>63</v>
      </c>
      <c r="C352">
        <v>-33.8688</v>
      </c>
      <c r="D352">
        <v>151.20930000000001</v>
      </c>
      <c r="E352" s="1" t="s">
        <v>42</v>
      </c>
      <c r="F352" t="s">
        <v>17103</v>
      </c>
      <c r="G352">
        <v>0</v>
      </c>
      <c r="H352">
        <v>4</v>
      </c>
      <c r="I352">
        <v>4</v>
      </c>
    </row>
    <row r="353" spans="1:9" hidden="1" x14ac:dyDescent="0.3">
      <c r="A353" s="1" t="s">
        <v>64</v>
      </c>
      <c r="B353" s="1" t="s">
        <v>63</v>
      </c>
      <c r="C353">
        <v>-33.8688</v>
      </c>
      <c r="D353">
        <v>151.20930000000001</v>
      </c>
      <c r="E353" s="1" t="s">
        <v>43</v>
      </c>
      <c r="F353" t="s">
        <v>16920</v>
      </c>
      <c r="G353">
        <v>0</v>
      </c>
      <c r="H353">
        <v>6</v>
      </c>
      <c r="I353">
        <v>4</v>
      </c>
    </row>
    <row r="354" spans="1:9" hidden="1" x14ac:dyDescent="0.3">
      <c r="A354" s="1" t="s">
        <v>64</v>
      </c>
      <c r="B354" s="1" t="s">
        <v>63</v>
      </c>
      <c r="C354">
        <v>-33.8688</v>
      </c>
      <c r="D354">
        <v>151.20930000000001</v>
      </c>
      <c r="E354" s="1" t="s">
        <v>44</v>
      </c>
      <c r="F354" t="s">
        <v>16921</v>
      </c>
      <c r="G354">
        <v>0</v>
      </c>
      <c r="H354">
        <v>6</v>
      </c>
      <c r="I354">
        <v>4</v>
      </c>
    </row>
    <row r="355" spans="1:9" hidden="1" x14ac:dyDescent="0.3">
      <c r="A355" s="1" t="s">
        <v>64</v>
      </c>
      <c r="B355" s="1" t="s">
        <v>63</v>
      </c>
      <c r="C355">
        <v>-33.8688</v>
      </c>
      <c r="D355">
        <v>151.20930000000001</v>
      </c>
      <c r="E355" s="1" t="s">
        <v>45</v>
      </c>
      <c r="F355" t="s">
        <v>16922</v>
      </c>
      <c r="G355">
        <v>0</v>
      </c>
      <c r="H355">
        <v>13</v>
      </c>
      <c r="I355">
        <v>4</v>
      </c>
    </row>
    <row r="356" spans="1:9" hidden="1" x14ac:dyDescent="0.3">
      <c r="A356" s="1" t="s">
        <v>64</v>
      </c>
      <c r="B356" s="1" t="s">
        <v>63</v>
      </c>
      <c r="C356">
        <v>-33.8688</v>
      </c>
      <c r="D356">
        <v>151.20930000000001</v>
      </c>
      <c r="E356" s="1" t="s">
        <v>46</v>
      </c>
      <c r="F356" t="s">
        <v>16923</v>
      </c>
      <c r="G356">
        <v>1</v>
      </c>
      <c r="H356">
        <v>22</v>
      </c>
      <c r="I356">
        <v>4</v>
      </c>
    </row>
    <row r="357" spans="1:9" hidden="1" x14ac:dyDescent="0.3">
      <c r="A357" s="1" t="s">
        <v>64</v>
      </c>
      <c r="B357" s="1" t="s">
        <v>63</v>
      </c>
      <c r="C357">
        <v>-33.8688</v>
      </c>
      <c r="D357">
        <v>151.20930000000001</v>
      </c>
      <c r="E357" s="1" t="s">
        <v>47</v>
      </c>
      <c r="F357" t="s">
        <v>16924</v>
      </c>
      <c r="G357">
        <v>1</v>
      </c>
      <c r="H357">
        <v>22</v>
      </c>
      <c r="I357">
        <v>4</v>
      </c>
    </row>
    <row r="358" spans="1:9" hidden="1" x14ac:dyDescent="0.3">
      <c r="A358" s="1" t="s">
        <v>64</v>
      </c>
      <c r="B358" s="1" t="s">
        <v>63</v>
      </c>
      <c r="C358">
        <v>-33.8688</v>
      </c>
      <c r="D358">
        <v>151.20930000000001</v>
      </c>
      <c r="E358" s="1" t="s">
        <v>48</v>
      </c>
      <c r="F358" t="s">
        <v>16925</v>
      </c>
      <c r="G358">
        <v>1</v>
      </c>
      <c r="H358">
        <v>26</v>
      </c>
      <c r="I358">
        <v>4</v>
      </c>
    </row>
    <row r="359" spans="1:9" hidden="1" x14ac:dyDescent="0.3">
      <c r="A359" s="1" t="s">
        <v>64</v>
      </c>
      <c r="B359" s="1" t="s">
        <v>63</v>
      </c>
      <c r="C359">
        <v>-33.8688</v>
      </c>
      <c r="D359">
        <v>151.20930000000001</v>
      </c>
      <c r="E359" s="1" t="s">
        <v>49</v>
      </c>
      <c r="F359" t="s">
        <v>16926</v>
      </c>
      <c r="G359">
        <v>1</v>
      </c>
      <c r="H359">
        <v>28</v>
      </c>
      <c r="I359">
        <v>4</v>
      </c>
    </row>
    <row r="360" spans="1:9" hidden="1" x14ac:dyDescent="0.3">
      <c r="A360" s="1" t="s">
        <v>64</v>
      </c>
      <c r="B360" s="1" t="s">
        <v>63</v>
      </c>
      <c r="C360">
        <v>-33.8688</v>
      </c>
      <c r="D360">
        <v>151.20930000000001</v>
      </c>
      <c r="E360" s="1" t="s">
        <v>50</v>
      </c>
      <c r="F360" t="s">
        <v>16927</v>
      </c>
      <c r="G360">
        <v>2</v>
      </c>
      <c r="H360">
        <v>38</v>
      </c>
      <c r="I360">
        <v>4</v>
      </c>
    </row>
    <row r="361" spans="1:9" hidden="1" x14ac:dyDescent="0.3">
      <c r="A361" s="1" t="s">
        <v>64</v>
      </c>
      <c r="B361" s="1" t="s">
        <v>63</v>
      </c>
      <c r="C361">
        <v>-33.8688</v>
      </c>
      <c r="D361">
        <v>151.20930000000001</v>
      </c>
      <c r="E361" s="1" t="s">
        <v>51</v>
      </c>
      <c r="F361" t="s">
        <v>16928</v>
      </c>
      <c r="G361">
        <v>2</v>
      </c>
      <c r="H361">
        <v>48</v>
      </c>
      <c r="I361">
        <v>4</v>
      </c>
    </row>
    <row r="362" spans="1:9" hidden="1" x14ac:dyDescent="0.3">
      <c r="A362" s="1" t="s">
        <v>64</v>
      </c>
      <c r="B362" s="1" t="s">
        <v>63</v>
      </c>
      <c r="C362">
        <v>-33.8688</v>
      </c>
      <c r="D362">
        <v>151.20930000000001</v>
      </c>
      <c r="E362" s="1" t="s">
        <v>52</v>
      </c>
      <c r="F362" t="s">
        <v>16929</v>
      </c>
      <c r="G362">
        <v>2</v>
      </c>
      <c r="H362">
        <v>55</v>
      </c>
      <c r="I362">
        <v>4</v>
      </c>
    </row>
    <row r="363" spans="1:9" hidden="1" x14ac:dyDescent="0.3">
      <c r="A363" s="1" t="s">
        <v>64</v>
      </c>
      <c r="B363" s="1" t="s">
        <v>63</v>
      </c>
      <c r="C363">
        <v>-33.8688</v>
      </c>
      <c r="D363">
        <v>151.20930000000001</v>
      </c>
      <c r="E363" s="1" t="s">
        <v>53</v>
      </c>
      <c r="F363" t="s">
        <v>16930</v>
      </c>
      <c r="G363">
        <v>2</v>
      </c>
      <c r="H363">
        <v>65</v>
      </c>
      <c r="I363">
        <v>4</v>
      </c>
    </row>
    <row r="364" spans="1:9" hidden="1" x14ac:dyDescent="0.3">
      <c r="A364" s="1" t="s">
        <v>64</v>
      </c>
      <c r="B364" s="1" t="s">
        <v>63</v>
      </c>
      <c r="C364">
        <v>-33.8688</v>
      </c>
      <c r="D364">
        <v>151.20930000000001</v>
      </c>
      <c r="E364" s="1" t="s">
        <v>54</v>
      </c>
      <c r="F364" t="s">
        <v>16931</v>
      </c>
      <c r="G364">
        <v>2</v>
      </c>
      <c r="H364">
        <v>65</v>
      </c>
      <c r="I364">
        <v>4</v>
      </c>
    </row>
    <row r="365" spans="1:9" hidden="1" x14ac:dyDescent="0.3">
      <c r="A365" s="1" t="s">
        <v>64</v>
      </c>
      <c r="B365" s="1" t="s">
        <v>63</v>
      </c>
      <c r="C365">
        <v>-33.8688</v>
      </c>
      <c r="D365">
        <v>151.20930000000001</v>
      </c>
      <c r="E365" s="1" t="s">
        <v>21548</v>
      </c>
      <c r="F365" t="s">
        <v>21555</v>
      </c>
      <c r="G365">
        <v>2</v>
      </c>
      <c r="H365">
        <v>92</v>
      </c>
      <c r="I365">
        <v>4</v>
      </c>
    </row>
    <row r="366" spans="1:9" hidden="1" x14ac:dyDescent="0.3">
      <c r="A366" s="1" t="s">
        <v>64</v>
      </c>
      <c r="B366" s="1" t="s">
        <v>65</v>
      </c>
      <c r="C366">
        <v>-37.813600000000001</v>
      </c>
      <c r="D366">
        <v>144.9631</v>
      </c>
      <c r="E366" s="1" t="s">
        <v>4</v>
      </c>
      <c r="F366" t="s">
        <v>12382</v>
      </c>
      <c r="G366">
        <v>0</v>
      </c>
      <c r="H366">
        <v>0</v>
      </c>
      <c r="I366">
        <v>0</v>
      </c>
    </row>
    <row r="367" spans="1:9" hidden="1" x14ac:dyDescent="0.3">
      <c r="A367" s="1" t="s">
        <v>64</v>
      </c>
      <c r="B367" s="1" t="s">
        <v>65</v>
      </c>
      <c r="C367">
        <v>-37.813600000000001</v>
      </c>
      <c r="D367">
        <v>144.9631</v>
      </c>
      <c r="E367" s="1" t="s">
        <v>5</v>
      </c>
      <c r="F367" t="s">
        <v>12383</v>
      </c>
      <c r="G367">
        <v>0</v>
      </c>
      <c r="H367">
        <v>0</v>
      </c>
      <c r="I367">
        <v>0</v>
      </c>
    </row>
    <row r="368" spans="1:9" hidden="1" x14ac:dyDescent="0.3">
      <c r="A368" s="1" t="s">
        <v>64</v>
      </c>
      <c r="B368" s="1" t="s">
        <v>65</v>
      </c>
      <c r="C368">
        <v>-37.813600000000001</v>
      </c>
      <c r="D368">
        <v>144.9631</v>
      </c>
      <c r="E368" s="1" t="s">
        <v>6</v>
      </c>
      <c r="F368" t="s">
        <v>12384</v>
      </c>
      <c r="G368">
        <v>0</v>
      </c>
      <c r="H368">
        <v>0</v>
      </c>
      <c r="I368">
        <v>0</v>
      </c>
    </row>
    <row r="369" spans="1:9" hidden="1" x14ac:dyDescent="0.3">
      <c r="A369" s="1" t="s">
        <v>64</v>
      </c>
      <c r="B369" s="1" t="s">
        <v>65</v>
      </c>
      <c r="C369">
        <v>-37.813600000000001</v>
      </c>
      <c r="D369">
        <v>144.9631</v>
      </c>
      <c r="E369" s="1" t="s">
        <v>7</v>
      </c>
      <c r="F369" t="s">
        <v>12385</v>
      </c>
      <c r="G369">
        <v>0</v>
      </c>
      <c r="H369">
        <v>0</v>
      </c>
      <c r="I369">
        <v>0</v>
      </c>
    </row>
    <row r="370" spans="1:9" hidden="1" x14ac:dyDescent="0.3">
      <c r="A370" s="1" t="s">
        <v>64</v>
      </c>
      <c r="B370" s="1" t="s">
        <v>65</v>
      </c>
      <c r="C370">
        <v>-37.813600000000001</v>
      </c>
      <c r="D370">
        <v>144.9631</v>
      </c>
      <c r="E370" s="1" t="s">
        <v>8</v>
      </c>
      <c r="F370" t="s">
        <v>16932</v>
      </c>
      <c r="G370">
        <v>0</v>
      </c>
      <c r="H370">
        <v>1</v>
      </c>
      <c r="I370">
        <v>0</v>
      </c>
    </row>
    <row r="371" spans="1:9" hidden="1" x14ac:dyDescent="0.3">
      <c r="A371" s="1" t="s">
        <v>64</v>
      </c>
      <c r="B371" s="1" t="s">
        <v>65</v>
      </c>
      <c r="C371">
        <v>-37.813600000000001</v>
      </c>
      <c r="D371">
        <v>144.9631</v>
      </c>
      <c r="E371" s="1" t="s">
        <v>9</v>
      </c>
      <c r="F371" t="s">
        <v>16933</v>
      </c>
      <c r="G371">
        <v>0</v>
      </c>
      <c r="H371">
        <v>1</v>
      </c>
      <c r="I371">
        <v>0</v>
      </c>
    </row>
    <row r="372" spans="1:9" hidden="1" x14ac:dyDescent="0.3">
      <c r="A372" s="1" t="s">
        <v>64</v>
      </c>
      <c r="B372" s="1" t="s">
        <v>65</v>
      </c>
      <c r="C372">
        <v>-37.813600000000001</v>
      </c>
      <c r="D372">
        <v>144.9631</v>
      </c>
      <c r="E372" s="1" t="s">
        <v>10</v>
      </c>
      <c r="F372" t="s">
        <v>16934</v>
      </c>
      <c r="G372">
        <v>0</v>
      </c>
      <c r="H372">
        <v>1</v>
      </c>
      <c r="I372">
        <v>0</v>
      </c>
    </row>
    <row r="373" spans="1:9" hidden="1" x14ac:dyDescent="0.3">
      <c r="A373" s="1" t="s">
        <v>64</v>
      </c>
      <c r="B373" s="1" t="s">
        <v>65</v>
      </c>
      <c r="C373">
        <v>-37.813600000000001</v>
      </c>
      <c r="D373">
        <v>144.9631</v>
      </c>
      <c r="E373" s="1" t="s">
        <v>11</v>
      </c>
      <c r="F373" t="s">
        <v>16935</v>
      </c>
      <c r="G373">
        <v>0</v>
      </c>
      <c r="H373">
        <v>1</v>
      </c>
      <c r="I373">
        <v>0</v>
      </c>
    </row>
    <row r="374" spans="1:9" hidden="1" x14ac:dyDescent="0.3">
      <c r="A374" s="1" t="s">
        <v>64</v>
      </c>
      <c r="B374" s="1" t="s">
        <v>65</v>
      </c>
      <c r="C374">
        <v>-37.813600000000001</v>
      </c>
      <c r="D374">
        <v>144.9631</v>
      </c>
      <c r="E374" s="1" t="s">
        <v>12</v>
      </c>
      <c r="F374" t="s">
        <v>16936</v>
      </c>
      <c r="G374">
        <v>0</v>
      </c>
      <c r="H374">
        <v>2</v>
      </c>
      <c r="I374">
        <v>0</v>
      </c>
    </row>
    <row r="375" spans="1:9" hidden="1" x14ac:dyDescent="0.3">
      <c r="A375" s="1" t="s">
        <v>64</v>
      </c>
      <c r="B375" s="1" t="s">
        <v>65</v>
      </c>
      <c r="C375">
        <v>-37.813600000000001</v>
      </c>
      <c r="D375">
        <v>144.9631</v>
      </c>
      <c r="E375" s="1" t="s">
        <v>13</v>
      </c>
      <c r="F375" t="s">
        <v>16937</v>
      </c>
      <c r="G375">
        <v>0</v>
      </c>
      <c r="H375">
        <v>3</v>
      </c>
      <c r="I375">
        <v>0</v>
      </c>
    </row>
    <row r="376" spans="1:9" hidden="1" x14ac:dyDescent="0.3">
      <c r="A376" s="1" t="s">
        <v>64</v>
      </c>
      <c r="B376" s="1" t="s">
        <v>65</v>
      </c>
      <c r="C376">
        <v>-37.813600000000001</v>
      </c>
      <c r="D376">
        <v>144.9631</v>
      </c>
      <c r="E376" s="1" t="s">
        <v>14</v>
      </c>
      <c r="F376" t="s">
        <v>17104</v>
      </c>
      <c r="G376">
        <v>0</v>
      </c>
      <c r="H376">
        <v>4</v>
      </c>
      <c r="I376">
        <v>0</v>
      </c>
    </row>
    <row r="377" spans="1:9" hidden="1" x14ac:dyDescent="0.3">
      <c r="A377" s="1" t="s">
        <v>64</v>
      </c>
      <c r="B377" s="1" t="s">
        <v>65</v>
      </c>
      <c r="C377">
        <v>-37.813600000000001</v>
      </c>
      <c r="D377">
        <v>144.9631</v>
      </c>
      <c r="E377" s="1" t="s">
        <v>15</v>
      </c>
      <c r="F377" t="s">
        <v>17105</v>
      </c>
      <c r="G377">
        <v>0</v>
      </c>
      <c r="H377">
        <v>4</v>
      </c>
      <c r="I377">
        <v>0</v>
      </c>
    </row>
    <row r="378" spans="1:9" hidden="1" x14ac:dyDescent="0.3">
      <c r="A378" s="1" t="s">
        <v>64</v>
      </c>
      <c r="B378" s="1" t="s">
        <v>65</v>
      </c>
      <c r="C378">
        <v>-37.813600000000001</v>
      </c>
      <c r="D378">
        <v>144.9631</v>
      </c>
      <c r="E378" s="1" t="s">
        <v>16</v>
      </c>
      <c r="F378" t="s">
        <v>17106</v>
      </c>
      <c r="G378">
        <v>0</v>
      </c>
      <c r="H378">
        <v>4</v>
      </c>
      <c r="I378">
        <v>0</v>
      </c>
    </row>
    <row r="379" spans="1:9" hidden="1" x14ac:dyDescent="0.3">
      <c r="A379" s="1" t="s">
        <v>64</v>
      </c>
      <c r="B379" s="1" t="s">
        <v>65</v>
      </c>
      <c r="C379">
        <v>-37.813600000000001</v>
      </c>
      <c r="D379">
        <v>144.9631</v>
      </c>
      <c r="E379" s="1" t="s">
        <v>17</v>
      </c>
      <c r="F379" t="s">
        <v>17107</v>
      </c>
      <c r="G379">
        <v>0</v>
      </c>
      <c r="H379">
        <v>4</v>
      </c>
      <c r="I379">
        <v>0</v>
      </c>
    </row>
    <row r="380" spans="1:9" hidden="1" x14ac:dyDescent="0.3">
      <c r="A380" s="1" t="s">
        <v>64</v>
      </c>
      <c r="B380" s="1" t="s">
        <v>65</v>
      </c>
      <c r="C380">
        <v>-37.813600000000001</v>
      </c>
      <c r="D380">
        <v>144.9631</v>
      </c>
      <c r="E380" s="1" t="s">
        <v>18</v>
      </c>
      <c r="F380" t="s">
        <v>17108</v>
      </c>
      <c r="G380">
        <v>0</v>
      </c>
      <c r="H380">
        <v>4</v>
      </c>
      <c r="I380">
        <v>0</v>
      </c>
    </row>
    <row r="381" spans="1:9" hidden="1" x14ac:dyDescent="0.3">
      <c r="A381" s="1" t="s">
        <v>64</v>
      </c>
      <c r="B381" s="1" t="s">
        <v>65</v>
      </c>
      <c r="C381">
        <v>-37.813600000000001</v>
      </c>
      <c r="D381">
        <v>144.9631</v>
      </c>
      <c r="E381" s="1" t="s">
        <v>19</v>
      </c>
      <c r="F381" t="s">
        <v>17109</v>
      </c>
      <c r="G381">
        <v>0</v>
      </c>
      <c r="H381">
        <v>4</v>
      </c>
      <c r="I381">
        <v>0</v>
      </c>
    </row>
    <row r="382" spans="1:9" hidden="1" x14ac:dyDescent="0.3">
      <c r="A382" s="1" t="s">
        <v>64</v>
      </c>
      <c r="B382" s="1" t="s">
        <v>65</v>
      </c>
      <c r="C382">
        <v>-37.813600000000001</v>
      </c>
      <c r="D382">
        <v>144.9631</v>
      </c>
      <c r="E382" s="1" t="s">
        <v>20</v>
      </c>
      <c r="F382" t="s">
        <v>17110</v>
      </c>
      <c r="G382">
        <v>0</v>
      </c>
      <c r="H382">
        <v>4</v>
      </c>
      <c r="I382">
        <v>0</v>
      </c>
    </row>
    <row r="383" spans="1:9" hidden="1" x14ac:dyDescent="0.3">
      <c r="A383" s="1" t="s">
        <v>64</v>
      </c>
      <c r="B383" s="1" t="s">
        <v>65</v>
      </c>
      <c r="C383">
        <v>-37.813600000000001</v>
      </c>
      <c r="D383">
        <v>144.9631</v>
      </c>
      <c r="E383" s="1" t="s">
        <v>21</v>
      </c>
      <c r="F383" t="s">
        <v>17111</v>
      </c>
      <c r="G383">
        <v>0</v>
      </c>
      <c r="H383">
        <v>4</v>
      </c>
      <c r="I383">
        <v>0</v>
      </c>
    </row>
    <row r="384" spans="1:9" hidden="1" x14ac:dyDescent="0.3">
      <c r="A384" s="1" t="s">
        <v>64</v>
      </c>
      <c r="B384" s="1" t="s">
        <v>65</v>
      </c>
      <c r="C384">
        <v>-37.813600000000001</v>
      </c>
      <c r="D384">
        <v>144.9631</v>
      </c>
      <c r="E384" s="1" t="s">
        <v>22</v>
      </c>
      <c r="F384" t="s">
        <v>17112</v>
      </c>
      <c r="G384">
        <v>0</v>
      </c>
      <c r="H384">
        <v>4</v>
      </c>
      <c r="I384">
        <v>0</v>
      </c>
    </row>
    <row r="385" spans="1:9" hidden="1" x14ac:dyDescent="0.3">
      <c r="A385" s="1" t="s">
        <v>64</v>
      </c>
      <c r="B385" s="1" t="s">
        <v>65</v>
      </c>
      <c r="C385">
        <v>-37.813600000000001</v>
      </c>
      <c r="D385">
        <v>144.9631</v>
      </c>
      <c r="E385" s="1" t="s">
        <v>23</v>
      </c>
      <c r="F385" t="s">
        <v>17113</v>
      </c>
      <c r="G385">
        <v>0</v>
      </c>
      <c r="H385">
        <v>4</v>
      </c>
      <c r="I385">
        <v>0</v>
      </c>
    </row>
    <row r="386" spans="1:9" hidden="1" x14ac:dyDescent="0.3">
      <c r="A386" s="1" t="s">
        <v>64</v>
      </c>
      <c r="B386" s="1" t="s">
        <v>65</v>
      </c>
      <c r="C386">
        <v>-37.813600000000001</v>
      </c>
      <c r="D386">
        <v>144.9631</v>
      </c>
      <c r="E386" s="1" t="s">
        <v>24</v>
      </c>
      <c r="F386" t="s">
        <v>17114</v>
      </c>
      <c r="G386">
        <v>0</v>
      </c>
      <c r="H386">
        <v>4</v>
      </c>
      <c r="I386">
        <v>0</v>
      </c>
    </row>
    <row r="387" spans="1:9" hidden="1" x14ac:dyDescent="0.3">
      <c r="A387" s="1" t="s">
        <v>64</v>
      </c>
      <c r="B387" s="1" t="s">
        <v>65</v>
      </c>
      <c r="C387">
        <v>-37.813600000000001</v>
      </c>
      <c r="D387">
        <v>144.9631</v>
      </c>
      <c r="E387" s="1" t="s">
        <v>25</v>
      </c>
      <c r="F387" t="s">
        <v>17115</v>
      </c>
      <c r="G387">
        <v>0</v>
      </c>
      <c r="H387">
        <v>4</v>
      </c>
      <c r="I387">
        <v>0</v>
      </c>
    </row>
    <row r="388" spans="1:9" hidden="1" x14ac:dyDescent="0.3">
      <c r="A388" s="1" t="s">
        <v>64</v>
      </c>
      <c r="B388" s="1" t="s">
        <v>65</v>
      </c>
      <c r="C388">
        <v>-37.813600000000001</v>
      </c>
      <c r="D388">
        <v>144.9631</v>
      </c>
      <c r="E388" s="1" t="s">
        <v>26</v>
      </c>
      <c r="F388" t="s">
        <v>17116</v>
      </c>
      <c r="G388">
        <v>0</v>
      </c>
      <c r="H388">
        <v>4</v>
      </c>
      <c r="I388">
        <v>4</v>
      </c>
    </row>
    <row r="389" spans="1:9" hidden="1" x14ac:dyDescent="0.3">
      <c r="A389" s="1" t="s">
        <v>64</v>
      </c>
      <c r="B389" s="1" t="s">
        <v>65</v>
      </c>
      <c r="C389">
        <v>-37.813600000000001</v>
      </c>
      <c r="D389">
        <v>144.9631</v>
      </c>
      <c r="E389" s="1" t="s">
        <v>27</v>
      </c>
      <c r="F389" t="s">
        <v>17117</v>
      </c>
      <c r="G389">
        <v>0</v>
      </c>
      <c r="H389">
        <v>4</v>
      </c>
      <c r="I389">
        <v>4</v>
      </c>
    </row>
    <row r="390" spans="1:9" hidden="1" x14ac:dyDescent="0.3">
      <c r="A390" s="1" t="s">
        <v>64</v>
      </c>
      <c r="B390" s="1" t="s">
        <v>65</v>
      </c>
      <c r="C390">
        <v>-37.813600000000001</v>
      </c>
      <c r="D390">
        <v>144.9631</v>
      </c>
      <c r="E390" s="1" t="s">
        <v>28</v>
      </c>
      <c r="F390" t="s">
        <v>17118</v>
      </c>
      <c r="G390">
        <v>0</v>
      </c>
      <c r="H390">
        <v>4</v>
      </c>
      <c r="I390">
        <v>4</v>
      </c>
    </row>
    <row r="391" spans="1:9" hidden="1" x14ac:dyDescent="0.3">
      <c r="A391" s="1" t="s">
        <v>64</v>
      </c>
      <c r="B391" s="1" t="s">
        <v>65</v>
      </c>
      <c r="C391">
        <v>-37.813600000000001</v>
      </c>
      <c r="D391">
        <v>144.9631</v>
      </c>
      <c r="E391" s="1" t="s">
        <v>29</v>
      </c>
      <c r="F391" t="s">
        <v>17119</v>
      </c>
      <c r="G391">
        <v>0</v>
      </c>
      <c r="H391">
        <v>4</v>
      </c>
      <c r="I391">
        <v>4</v>
      </c>
    </row>
    <row r="392" spans="1:9" hidden="1" x14ac:dyDescent="0.3">
      <c r="A392" s="1" t="s">
        <v>64</v>
      </c>
      <c r="B392" s="1" t="s">
        <v>65</v>
      </c>
      <c r="C392">
        <v>-37.813600000000001</v>
      </c>
      <c r="D392">
        <v>144.9631</v>
      </c>
      <c r="E392" s="1" t="s">
        <v>30</v>
      </c>
      <c r="F392" t="s">
        <v>17120</v>
      </c>
      <c r="G392">
        <v>0</v>
      </c>
      <c r="H392">
        <v>4</v>
      </c>
      <c r="I392">
        <v>4</v>
      </c>
    </row>
    <row r="393" spans="1:9" hidden="1" x14ac:dyDescent="0.3">
      <c r="A393" s="1" t="s">
        <v>64</v>
      </c>
      <c r="B393" s="1" t="s">
        <v>65</v>
      </c>
      <c r="C393">
        <v>-37.813600000000001</v>
      </c>
      <c r="D393">
        <v>144.9631</v>
      </c>
      <c r="E393" s="1" t="s">
        <v>31</v>
      </c>
      <c r="F393" t="s">
        <v>17121</v>
      </c>
      <c r="G393">
        <v>0</v>
      </c>
      <c r="H393">
        <v>4</v>
      </c>
      <c r="I393">
        <v>4</v>
      </c>
    </row>
    <row r="394" spans="1:9" hidden="1" x14ac:dyDescent="0.3">
      <c r="A394" s="1" t="s">
        <v>64</v>
      </c>
      <c r="B394" s="1" t="s">
        <v>65</v>
      </c>
      <c r="C394">
        <v>-37.813600000000001</v>
      </c>
      <c r="D394">
        <v>144.9631</v>
      </c>
      <c r="E394" s="1" t="s">
        <v>32</v>
      </c>
      <c r="F394" t="s">
        <v>17122</v>
      </c>
      <c r="G394">
        <v>0</v>
      </c>
      <c r="H394">
        <v>4</v>
      </c>
      <c r="I394">
        <v>4</v>
      </c>
    </row>
    <row r="395" spans="1:9" hidden="1" x14ac:dyDescent="0.3">
      <c r="A395" s="1" t="s">
        <v>64</v>
      </c>
      <c r="B395" s="1" t="s">
        <v>65</v>
      </c>
      <c r="C395">
        <v>-37.813600000000001</v>
      </c>
      <c r="D395">
        <v>144.9631</v>
      </c>
      <c r="E395" s="1" t="s">
        <v>33</v>
      </c>
      <c r="F395" t="s">
        <v>17123</v>
      </c>
      <c r="G395">
        <v>0</v>
      </c>
      <c r="H395">
        <v>4</v>
      </c>
      <c r="I395">
        <v>4</v>
      </c>
    </row>
    <row r="396" spans="1:9" hidden="1" x14ac:dyDescent="0.3">
      <c r="A396" s="1" t="s">
        <v>64</v>
      </c>
      <c r="B396" s="1" t="s">
        <v>65</v>
      </c>
      <c r="C396">
        <v>-37.813600000000001</v>
      </c>
      <c r="D396">
        <v>144.9631</v>
      </c>
      <c r="E396" s="1" t="s">
        <v>34</v>
      </c>
      <c r="F396" t="s">
        <v>17124</v>
      </c>
      <c r="G396">
        <v>0</v>
      </c>
      <c r="H396">
        <v>4</v>
      </c>
      <c r="I396">
        <v>4</v>
      </c>
    </row>
    <row r="397" spans="1:9" hidden="1" x14ac:dyDescent="0.3">
      <c r="A397" s="1" t="s">
        <v>64</v>
      </c>
      <c r="B397" s="1" t="s">
        <v>65</v>
      </c>
      <c r="C397">
        <v>-37.813600000000001</v>
      </c>
      <c r="D397">
        <v>144.9631</v>
      </c>
      <c r="E397" s="1" t="s">
        <v>35</v>
      </c>
      <c r="F397" t="s">
        <v>17125</v>
      </c>
      <c r="G397">
        <v>0</v>
      </c>
      <c r="H397">
        <v>4</v>
      </c>
      <c r="I397">
        <v>4</v>
      </c>
    </row>
    <row r="398" spans="1:9" hidden="1" x14ac:dyDescent="0.3">
      <c r="A398" s="1" t="s">
        <v>64</v>
      </c>
      <c r="B398" s="1" t="s">
        <v>65</v>
      </c>
      <c r="C398">
        <v>-37.813600000000001</v>
      </c>
      <c r="D398">
        <v>144.9631</v>
      </c>
      <c r="E398" s="1" t="s">
        <v>36</v>
      </c>
      <c r="F398" t="s">
        <v>17126</v>
      </c>
      <c r="G398">
        <v>0</v>
      </c>
      <c r="H398">
        <v>4</v>
      </c>
      <c r="I398">
        <v>4</v>
      </c>
    </row>
    <row r="399" spans="1:9" hidden="1" x14ac:dyDescent="0.3">
      <c r="A399" s="1" t="s">
        <v>64</v>
      </c>
      <c r="B399" s="1" t="s">
        <v>65</v>
      </c>
      <c r="C399">
        <v>-37.813600000000001</v>
      </c>
      <c r="D399">
        <v>144.9631</v>
      </c>
      <c r="E399" s="1" t="s">
        <v>37</v>
      </c>
      <c r="F399" t="s">
        <v>17127</v>
      </c>
      <c r="G399">
        <v>0</v>
      </c>
      <c r="H399">
        <v>4</v>
      </c>
      <c r="I399">
        <v>4</v>
      </c>
    </row>
    <row r="400" spans="1:9" hidden="1" x14ac:dyDescent="0.3">
      <c r="A400" s="1" t="s">
        <v>64</v>
      </c>
      <c r="B400" s="1" t="s">
        <v>65</v>
      </c>
      <c r="C400">
        <v>-37.813600000000001</v>
      </c>
      <c r="D400">
        <v>144.9631</v>
      </c>
      <c r="E400" s="1" t="s">
        <v>38</v>
      </c>
      <c r="F400" t="s">
        <v>17128</v>
      </c>
      <c r="G400">
        <v>0</v>
      </c>
      <c r="H400">
        <v>4</v>
      </c>
      <c r="I400">
        <v>4</v>
      </c>
    </row>
    <row r="401" spans="1:9" hidden="1" x14ac:dyDescent="0.3">
      <c r="A401" s="1" t="s">
        <v>64</v>
      </c>
      <c r="B401" s="1" t="s">
        <v>65</v>
      </c>
      <c r="C401">
        <v>-37.813600000000001</v>
      </c>
      <c r="D401">
        <v>144.9631</v>
      </c>
      <c r="E401" s="1" t="s">
        <v>39</v>
      </c>
      <c r="F401" t="s">
        <v>17129</v>
      </c>
      <c r="G401">
        <v>0</v>
      </c>
      <c r="H401">
        <v>4</v>
      </c>
      <c r="I401">
        <v>4</v>
      </c>
    </row>
    <row r="402" spans="1:9" hidden="1" x14ac:dyDescent="0.3">
      <c r="A402" s="1" t="s">
        <v>64</v>
      </c>
      <c r="B402" s="1" t="s">
        <v>65</v>
      </c>
      <c r="C402">
        <v>-37.813600000000001</v>
      </c>
      <c r="D402">
        <v>144.9631</v>
      </c>
      <c r="E402" s="1" t="s">
        <v>40</v>
      </c>
      <c r="F402" t="s">
        <v>17130</v>
      </c>
      <c r="G402">
        <v>0</v>
      </c>
      <c r="H402">
        <v>4</v>
      </c>
      <c r="I402">
        <v>4</v>
      </c>
    </row>
    <row r="403" spans="1:9" hidden="1" x14ac:dyDescent="0.3">
      <c r="A403" s="1" t="s">
        <v>64</v>
      </c>
      <c r="B403" s="1" t="s">
        <v>65</v>
      </c>
      <c r="C403">
        <v>-37.813600000000001</v>
      </c>
      <c r="D403">
        <v>144.9631</v>
      </c>
      <c r="E403" s="1" t="s">
        <v>41</v>
      </c>
      <c r="F403" t="s">
        <v>17131</v>
      </c>
      <c r="G403">
        <v>0</v>
      </c>
      <c r="H403">
        <v>4</v>
      </c>
      <c r="I403">
        <v>4</v>
      </c>
    </row>
    <row r="404" spans="1:9" hidden="1" x14ac:dyDescent="0.3">
      <c r="A404" s="1" t="s">
        <v>64</v>
      </c>
      <c r="B404" s="1" t="s">
        <v>65</v>
      </c>
      <c r="C404">
        <v>-37.813600000000001</v>
      </c>
      <c r="D404">
        <v>144.9631</v>
      </c>
      <c r="E404" s="1" t="s">
        <v>42</v>
      </c>
      <c r="F404" t="s">
        <v>16938</v>
      </c>
      <c r="G404">
        <v>0</v>
      </c>
      <c r="H404">
        <v>7</v>
      </c>
      <c r="I404">
        <v>4</v>
      </c>
    </row>
    <row r="405" spans="1:9" hidden="1" x14ac:dyDescent="0.3">
      <c r="A405" s="1" t="s">
        <v>64</v>
      </c>
      <c r="B405" s="1" t="s">
        <v>65</v>
      </c>
      <c r="C405">
        <v>-37.813600000000001</v>
      </c>
      <c r="D405">
        <v>144.9631</v>
      </c>
      <c r="E405" s="1" t="s">
        <v>43</v>
      </c>
      <c r="F405" t="s">
        <v>16939</v>
      </c>
      <c r="G405">
        <v>0</v>
      </c>
      <c r="H405">
        <v>7</v>
      </c>
      <c r="I405">
        <v>4</v>
      </c>
    </row>
    <row r="406" spans="1:9" hidden="1" x14ac:dyDescent="0.3">
      <c r="A406" s="1" t="s">
        <v>64</v>
      </c>
      <c r="B406" s="1" t="s">
        <v>65</v>
      </c>
      <c r="C406">
        <v>-37.813600000000001</v>
      </c>
      <c r="D406">
        <v>144.9631</v>
      </c>
      <c r="E406" s="1" t="s">
        <v>44</v>
      </c>
      <c r="F406" t="s">
        <v>16940</v>
      </c>
      <c r="G406">
        <v>0</v>
      </c>
      <c r="H406">
        <v>9</v>
      </c>
      <c r="I406">
        <v>4</v>
      </c>
    </row>
    <row r="407" spans="1:9" hidden="1" x14ac:dyDescent="0.3">
      <c r="A407" s="1" t="s">
        <v>64</v>
      </c>
      <c r="B407" s="1" t="s">
        <v>65</v>
      </c>
      <c r="C407">
        <v>-37.813600000000001</v>
      </c>
      <c r="D407">
        <v>144.9631</v>
      </c>
      <c r="E407" s="1" t="s">
        <v>45</v>
      </c>
      <c r="F407" t="s">
        <v>16941</v>
      </c>
      <c r="G407">
        <v>0</v>
      </c>
      <c r="H407">
        <v>9</v>
      </c>
      <c r="I407">
        <v>4</v>
      </c>
    </row>
    <row r="408" spans="1:9" hidden="1" x14ac:dyDescent="0.3">
      <c r="A408" s="1" t="s">
        <v>64</v>
      </c>
      <c r="B408" s="1" t="s">
        <v>65</v>
      </c>
      <c r="C408">
        <v>-37.813600000000001</v>
      </c>
      <c r="D408">
        <v>144.9631</v>
      </c>
      <c r="E408" s="1" t="s">
        <v>46</v>
      </c>
      <c r="F408" t="s">
        <v>16942</v>
      </c>
      <c r="G408">
        <v>0</v>
      </c>
      <c r="H408">
        <v>10</v>
      </c>
      <c r="I408">
        <v>4</v>
      </c>
    </row>
    <row r="409" spans="1:9" hidden="1" x14ac:dyDescent="0.3">
      <c r="A409" s="1" t="s">
        <v>64</v>
      </c>
      <c r="B409" s="1" t="s">
        <v>65</v>
      </c>
      <c r="C409">
        <v>-37.813600000000001</v>
      </c>
      <c r="D409">
        <v>144.9631</v>
      </c>
      <c r="E409" s="1" t="s">
        <v>47</v>
      </c>
      <c r="F409" t="s">
        <v>16943</v>
      </c>
      <c r="G409">
        <v>0</v>
      </c>
      <c r="H409">
        <v>10</v>
      </c>
      <c r="I409">
        <v>7</v>
      </c>
    </row>
    <row r="410" spans="1:9" hidden="1" x14ac:dyDescent="0.3">
      <c r="A410" s="1" t="s">
        <v>64</v>
      </c>
      <c r="B410" s="1" t="s">
        <v>65</v>
      </c>
      <c r="C410">
        <v>-37.813600000000001</v>
      </c>
      <c r="D410">
        <v>144.9631</v>
      </c>
      <c r="E410" s="1" t="s">
        <v>48</v>
      </c>
      <c r="F410" t="s">
        <v>16944</v>
      </c>
      <c r="G410">
        <v>0</v>
      </c>
      <c r="H410">
        <v>10</v>
      </c>
      <c r="I410">
        <v>7</v>
      </c>
    </row>
    <row r="411" spans="1:9" hidden="1" x14ac:dyDescent="0.3">
      <c r="A411" s="1" t="s">
        <v>64</v>
      </c>
      <c r="B411" s="1" t="s">
        <v>65</v>
      </c>
      <c r="C411">
        <v>-37.813600000000001</v>
      </c>
      <c r="D411">
        <v>144.9631</v>
      </c>
      <c r="E411" s="1" t="s">
        <v>49</v>
      </c>
      <c r="F411" t="s">
        <v>16945</v>
      </c>
      <c r="G411">
        <v>0</v>
      </c>
      <c r="H411">
        <v>11</v>
      </c>
      <c r="I411">
        <v>7</v>
      </c>
    </row>
    <row r="412" spans="1:9" hidden="1" x14ac:dyDescent="0.3">
      <c r="A412" s="1" t="s">
        <v>64</v>
      </c>
      <c r="B412" s="1" t="s">
        <v>65</v>
      </c>
      <c r="C412">
        <v>-37.813600000000001</v>
      </c>
      <c r="D412">
        <v>144.9631</v>
      </c>
      <c r="E412" s="1" t="s">
        <v>50</v>
      </c>
      <c r="F412" t="s">
        <v>16946</v>
      </c>
      <c r="G412">
        <v>0</v>
      </c>
      <c r="H412">
        <v>11</v>
      </c>
      <c r="I412">
        <v>7</v>
      </c>
    </row>
    <row r="413" spans="1:9" hidden="1" x14ac:dyDescent="0.3">
      <c r="A413" s="1" t="s">
        <v>64</v>
      </c>
      <c r="B413" s="1" t="s">
        <v>65</v>
      </c>
      <c r="C413">
        <v>-37.813600000000001</v>
      </c>
      <c r="D413">
        <v>144.9631</v>
      </c>
      <c r="E413" s="1" t="s">
        <v>51</v>
      </c>
      <c r="F413" t="s">
        <v>16947</v>
      </c>
      <c r="G413">
        <v>0</v>
      </c>
      <c r="H413">
        <v>15</v>
      </c>
      <c r="I413">
        <v>7</v>
      </c>
    </row>
    <row r="414" spans="1:9" hidden="1" x14ac:dyDescent="0.3">
      <c r="A414" s="1" t="s">
        <v>64</v>
      </c>
      <c r="B414" s="1" t="s">
        <v>65</v>
      </c>
      <c r="C414">
        <v>-37.813600000000001</v>
      </c>
      <c r="D414">
        <v>144.9631</v>
      </c>
      <c r="E414" s="1" t="s">
        <v>52</v>
      </c>
      <c r="F414" t="s">
        <v>16948</v>
      </c>
      <c r="G414">
        <v>0</v>
      </c>
      <c r="H414">
        <v>18</v>
      </c>
      <c r="I414">
        <v>7</v>
      </c>
    </row>
    <row r="415" spans="1:9" hidden="1" x14ac:dyDescent="0.3">
      <c r="A415" s="1" t="s">
        <v>64</v>
      </c>
      <c r="B415" s="1" t="s">
        <v>65</v>
      </c>
      <c r="C415">
        <v>-37.813600000000001</v>
      </c>
      <c r="D415">
        <v>144.9631</v>
      </c>
      <c r="E415" s="1" t="s">
        <v>53</v>
      </c>
      <c r="F415" t="s">
        <v>16949</v>
      </c>
      <c r="G415">
        <v>0</v>
      </c>
      <c r="H415">
        <v>21</v>
      </c>
      <c r="I415">
        <v>7</v>
      </c>
    </row>
    <row r="416" spans="1:9" hidden="1" x14ac:dyDescent="0.3">
      <c r="A416" s="1" t="s">
        <v>64</v>
      </c>
      <c r="B416" s="1" t="s">
        <v>65</v>
      </c>
      <c r="C416">
        <v>-37.813600000000001</v>
      </c>
      <c r="D416">
        <v>144.9631</v>
      </c>
      <c r="E416" s="1" t="s">
        <v>54</v>
      </c>
      <c r="F416" t="s">
        <v>16950</v>
      </c>
      <c r="G416">
        <v>0</v>
      </c>
      <c r="H416">
        <v>21</v>
      </c>
      <c r="I416">
        <v>7</v>
      </c>
    </row>
    <row r="417" spans="1:9" hidden="1" x14ac:dyDescent="0.3">
      <c r="A417" s="1" t="s">
        <v>64</v>
      </c>
      <c r="B417" s="1" t="s">
        <v>65</v>
      </c>
      <c r="C417">
        <v>-37.813600000000001</v>
      </c>
      <c r="D417">
        <v>144.9631</v>
      </c>
      <c r="E417" s="1" t="s">
        <v>21548</v>
      </c>
      <c r="F417" t="s">
        <v>21556</v>
      </c>
      <c r="G417">
        <v>0</v>
      </c>
      <c r="H417">
        <v>36</v>
      </c>
      <c r="I417">
        <v>8</v>
      </c>
    </row>
    <row r="418" spans="1:9" hidden="1" x14ac:dyDescent="0.3">
      <c r="A418" s="1" t="s">
        <v>64</v>
      </c>
      <c r="B418" s="1" t="s">
        <v>66</v>
      </c>
      <c r="C418">
        <v>-28.0167</v>
      </c>
      <c r="D418">
        <v>153.4</v>
      </c>
      <c r="E418" s="1" t="s">
        <v>4</v>
      </c>
      <c r="F418" t="s">
        <v>12386</v>
      </c>
      <c r="G418">
        <v>0</v>
      </c>
      <c r="H418">
        <v>0</v>
      </c>
      <c r="I418">
        <v>0</v>
      </c>
    </row>
    <row r="419" spans="1:9" hidden="1" x14ac:dyDescent="0.3">
      <c r="A419" s="1" t="s">
        <v>64</v>
      </c>
      <c r="B419" s="1" t="s">
        <v>66</v>
      </c>
      <c r="C419">
        <v>-28.0167</v>
      </c>
      <c r="D419">
        <v>153.4</v>
      </c>
      <c r="E419" s="1" t="s">
        <v>5</v>
      </c>
      <c r="F419" t="s">
        <v>12387</v>
      </c>
      <c r="G419">
        <v>0</v>
      </c>
      <c r="H419">
        <v>0</v>
      </c>
      <c r="I419">
        <v>0</v>
      </c>
    </row>
    <row r="420" spans="1:9" hidden="1" x14ac:dyDescent="0.3">
      <c r="A420" s="1" t="s">
        <v>64</v>
      </c>
      <c r="B420" s="1" t="s">
        <v>66</v>
      </c>
      <c r="C420">
        <v>-28.0167</v>
      </c>
      <c r="D420">
        <v>153.4</v>
      </c>
      <c r="E420" s="1" t="s">
        <v>6</v>
      </c>
      <c r="F420" t="s">
        <v>12388</v>
      </c>
      <c r="G420">
        <v>0</v>
      </c>
      <c r="H420">
        <v>0</v>
      </c>
      <c r="I420">
        <v>0</v>
      </c>
    </row>
    <row r="421" spans="1:9" hidden="1" x14ac:dyDescent="0.3">
      <c r="A421" s="1" t="s">
        <v>64</v>
      </c>
      <c r="B421" s="1" t="s">
        <v>66</v>
      </c>
      <c r="C421">
        <v>-28.0167</v>
      </c>
      <c r="D421">
        <v>153.4</v>
      </c>
      <c r="E421" s="1" t="s">
        <v>7</v>
      </c>
      <c r="F421" t="s">
        <v>12389</v>
      </c>
      <c r="G421">
        <v>0</v>
      </c>
      <c r="H421">
        <v>0</v>
      </c>
      <c r="I421">
        <v>0</v>
      </c>
    </row>
    <row r="422" spans="1:9" hidden="1" x14ac:dyDescent="0.3">
      <c r="A422" s="1" t="s">
        <v>64</v>
      </c>
      <c r="B422" s="1" t="s">
        <v>66</v>
      </c>
      <c r="C422">
        <v>-28.0167</v>
      </c>
      <c r="D422">
        <v>153.4</v>
      </c>
      <c r="E422" s="1" t="s">
        <v>8</v>
      </c>
      <c r="F422" t="s">
        <v>12390</v>
      </c>
      <c r="G422">
        <v>0</v>
      </c>
      <c r="H422">
        <v>0</v>
      </c>
      <c r="I422">
        <v>0</v>
      </c>
    </row>
    <row r="423" spans="1:9" hidden="1" x14ac:dyDescent="0.3">
      <c r="A423" s="1" t="s">
        <v>64</v>
      </c>
      <c r="B423" s="1" t="s">
        <v>66</v>
      </c>
      <c r="C423">
        <v>-28.0167</v>
      </c>
      <c r="D423">
        <v>153.4</v>
      </c>
      <c r="E423" s="1" t="s">
        <v>9</v>
      </c>
      <c r="F423" t="s">
        <v>12391</v>
      </c>
      <c r="G423">
        <v>0</v>
      </c>
      <c r="H423">
        <v>0</v>
      </c>
      <c r="I423">
        <v>0</v>
      </c>
    </row>
    <row r="424" spans="1:9" hidden="1" x14ac:dyDescent="0.3">
      <c r="A424" s="1" t="s">
        <v>64</v>
      </c>
      <c r="B424" s="1" t="s">
        <v>66</v>
      </c>
      <c r="C424">
        <v>-28.0167</v>
      </c>
      <c r="D424">
        <v>153.4</v>
      </c>
      <c r="E424" s="1" t="s">
        <v>10</v>
      </c>
      <c r="F424" t="s">
        <v>12392</v>
      </c>
      <c r="G424">
        <v>0</v>
      </c>
      <c r="H424">
        <v>0</v>
      </c>
      <c r="I424">
        <v>0</v>
      </c>
    </row>
    <row r="425" spans="1:9" hidden="1" x14ac:dyDescent="0.3">
      <c r="A425" s="1" t="s">
        <v>64</v>
      </c>
      <c r="B425" s="1" t="s">
        <v>66</v>
      </c>
      <c r="C425">
        <v>-28.0167</v>
      </c>
      <c r="D425">
        <v>153.4</v>
      </c>
      <c r="E425" s="1" t="s">
        <v>11</v>
      </c>
      <c r="F425" t="s">
        <v>16951</v>
      </c>
      <c r="G425">
        <v>0</v>
      </c>
      <c r="H425">
        <v>1</v>
      </c>
      <c r="I425">
        <v>0</v>
      </c>
    </row>
    <row r="426" spans="1:9" hidden="1" x14ac:dyDescent="0.3">
      <c r="A426" s="1" t="s">
        <v>64</v>
      </c>
      <c r="B426" s="1" t="s">
        <v>66</v>
      </c>
      <c r="C426">
        <v>-28.0167</v>
      </c>
      <c r="D426">
        <v>153.4</v>
      </c>
      <c r="E426" s="1" t="s">
        <v>12</v>
      </c>
      <c r="F426" t="s">
        <v>16952</v>
      </c>
      <c r="G426">
        <v>0</v>
      </c>
      <c r="H426">
        <v>3</v>
      </c>
      <c r="I426">
        <v>0</v>
      </c>
    </row>
    <row r="427" spans="1:9" hidden="1" x14ac:dyDescent="0.3">
      <c r="A427" s="1" t="s">
        <v>64</v>
      </c>
      <c r="B427" s="1" t="s">
        <v>66</v>
      </c>
      <c r="C427">
        <v>-28.0167</v>
      </c>
      <c r="D427">
        <v>153.4</v>
      </c>
      <c r="E427" s="1" t="s">
        <v>13</v>
      </c>
      <c r="F427" t="s">
        <v>16953</v>
      </c>
      <c r="G427">
        <v>0</v>
      </c>
      <c r="H427">
        <v>2</v>
      </c>
      <c r="I427">
        <v>0</v>
      </c>
    </row>
    <row r="428" spans="1:9" hidden="1" x14ac:dyDescent="0.3">
      <c r="A428" s="1" t="s">
        <v>64</v>
      </c>
      <c r="B428" s="1" t="s">
        <v>66</v>
      </c>
      <c r="C428">
        <v>-28.0167</v>
      </c>
      <c r="D428">
        <v>153.4</v>
      </c>
      <c r="E428" s="1" t="s">
        <v>14</v>
      </c>
      <c r="F428" t="s">
        <v>16954</v>
      </c>
      <c r="G428">
        <v>0</v>
      </c>
      <c r="H428">
        <v>3</v>
      </c>
      <c r="I428">
        <v>0</v>
      </c>
    </row>
    <row r="429" spans="1:9" hidden="1" x14ac:dyDescent="0.3">
      <c r="A429" s="1" t="s">
        <v>64</v>
      </c>
      <c r="B429" s="1" t="s">
        <v>66</v>
      </c>
      <c r="C429">
        <v>-28.0167</v>
      </c>
      <c r="D429">
        <v>153.4</v>
      </c>
      <c r="E429" s="1" t="s">
        <v>15</v>
      </c>
      <c r="F429" t="s">
        <v>16955</v>
      </c>
      <c r="G429">
        <v>0</v>
      </c>
      <c r="H429">
        <v>2</v>
      </c>
      <c r="I429">
        <v>0</v>
      </c>
    </row>
    <row r="430" spans="1:9" hidden="1" x14ac:dyDescent="0.3">
      <c r="A430" s="1" t="s">
        <v>64</v>
      </c>
      <c r="B430" s="1" t="s">
        <v>66</v>
      </c>
      <c r="C430">
        <v>-28.0167</v>
      </c>
      <c r="D430">
        <v>153.4</v>
      </c>
      <c r="E430" s="1" t="s">
        <v>16</v>
      </c>
      <c r="F430" t="s">
        <v>16956</v>
      </c>
      <c r="G430">
        <v>0</v>
      </c>
      <c r="H430">
        <v>2</v>
      </c>
      <c r="I430">
        <v>0</v>
      </c>
    </row>
    <row r="431" spans="1:9" hidden="1" x14ac:dyDescent="0.3">
      <c r="A431" s="1" t="s">
        <v>64</v>
      </c>
      <c r="B431" s="1" t="s">
        <v>66</v>
      </c>
      <c r="C431">
        <v>-28.0167</v>
      </c>
      <c r="D431">
        <v>153.4</v>
      </c>
      <c r="E431" s="1" t="s">
        <v>17</v>
      </c>
      <c r="F431" t="s">
        <v>16957</v>
      </c>
      <c r="G431">
        <v>0</v>
      </c>
      <c r="H431">
        <v>3</v>
      </c>
      <c r="I431">
        <v>0</v>
      </c>
    </row>
    <row r="432" spans="1:9" hidden="1" x14ac:dyDescent="0.3">
      <c r="A432" s="1" t="s">
        <v>64</v>
      </c>
      <c r="B432" s="1" t="s">
        <v>66</v>
      </c>
      <c r="C432">
        <v>-28.0167</v>
      </c>
      <c r="D432">
        <v>153.4</v>
      </c>
      <c r="E432" s="1" t="s">
        <v>18</v>
      </c>
      <c r="F432" t="s">
        <v>16958</v>
      </c>
      <c r="G432">
        <v>0</v>
      </c>
      <c r="H432">
        <v>3</v>
      </c>
      <c r="I432">
        <v>0</v>
      </c>
    </row>
    <row r="433" spans="1:9" hidden="1" x14ac:dyDescent="0.3">
      <c r="A433" s="1" t="s">
        <v>64</v>
      </c>
      <c r="B433" s="1" t="s">
        <v>66</v>
      </c>
      <c r="C433">
        <v>-28.0167</v>
      </c>
      <c r="D433">
        <v>153.4</v>
      </c>
      <c r="E433" s="1" t="s">
        <v>19</v>
      </c>
      <c r="F433" t="s">
        <v>17132</v>
      </c>
      <c r="G433">
        <v>0</v>
      </c>
      <c r="H433">
        <v>4</v>
      </c>
      <c r="I433">
        <v>0</v>
      </c>
    </row>
    <row r="434" spans="1:9" hidden="1" x14ac:dyDescent="0.3">
      <c r="A434" s="1" t="s">
        <v>64</v>
      </c>
      <c r="B434" s="1" t="s">
        <v>66</v>
      </c>
      <c r="C434">
        <v>-28.0167</v>
      </c>
      <c r="D434">
        <v>153.4</v>
      </c>
      <c r="E434" s="1" t="s">
        <v>20</v>
      </c>
      <c r="F434" t="s">
        <v>16959</v>
      </c>
      <c r="G434">
        <v>0</v>
      </c>
      <c r="H434">
        <v>5</v>
      </c>
      <c r="I434">
        <v>0</v>
      </c>
    </row>
    <row r="435" spans="1:9" hidden="1" x14ac:dyDescent="0.3">
      <c r="A435" s="1" t="s">
        <v>64</v>
      </c>
      <c r="B435" s="1" t="s">
        <v>66</v>
      </c>
      <c r="C435">
        <v>-28.0167</v>
      </c>
      <c r="D435">
        <v>153.4</v>
      </c>
      <c r="E435" s="1" t="s">
        <v>21</v>
      </c>
      <c r="F435" t="s">
        <v>16960</v>
      </c>
      <c r="G435">
        <v>0</v>
      </c>
      <c r="H435">
        <v>5</v>
      </c>
      <c r="I435">
        <v>0</v>
      </c>
    </row>
    <row r="436" spans="1:9" hidden="1" x14ac:dyDescent="0.3">
      <c r="A436" s="1" t="s">
        <v>64</v>
      </c>
      <c r="B436" s="1" t="s">
        <v>66</v>
      </c>
      <c r="C436">
        <v>-28.0167</v>
      </c>
      <c r="D436">
        <v>153.4</v>
      </c>
      <c r="E436" s="1" t="s">
        <v>22</v>
      </c>
      <c r="F436" t="s">
        <v>16961</v>
      </c>
      <c r="G436">
        <v>0</v>
      </c>
      <c r="H436">
        <v>5</v>
      </c>
      <c r="I436">
        <v>0</v>
      </c>
    </row>
    <row r="437" spans="1:9" hidden="1" x14ac:dyDescent="0.3">
      <c r="A437" s="1" t="s">
        <v>64</v>
      </c>
      <c r="B437" s="1" t="s">
        <v>66</v>
      </c>
      <c r="C437">
        <v>-28.0167</v>
      </c>
      <c r="D437">
        <v>153.4</v>
      </c>
      <c r="E437" s="1" t="s">
        <v>23</v>
      </c>
      <c r="F437" t="s">
        <v>16962</v>
      </c>
      <c r="G437">
        <v>0</v>
      </c>
      <c r="H437">
        <v>5</v>
      </c>
      <c r="I437">
        <v>0</v>
      </c>
    </row>
    <row r="438" spans="1:9" hidden="1" x14ac:dyDescent="0.3">
      <c r="A438" s="1" t="s">
        <v>64</v>
      </c>
      <c r="B438" s="1" t="s">
        <v>66</v>
      </c>
      <c r="C438">
        <v>-28.0167</v>
      </c>
      <c r="D438">
        <v>153.4</v>
      </c>
      <c r="E438" s="1" t="s">
        <v>24</v>
      </c>
      <c r="F438" t="s">
        <v>16963</v>
      </c>
      <c r="G438">
        <v>0</v>
      </c>
      <c r="H438">
        <v>5</v>
      </c>
      <c r="I438">
        <v>0</v>
      </c>
    </row>
    <row r="439" spans="1:9" hidden="1" x14ac:dyDescent="0.3">
      <c r="A439" s="1" t="s">
        <v>64</v>
      </c>
      <c r="B439" s="1" t="s">
        <v>66</v>
      </c>
      <c r="C439">
        <v>-28.0167</v>
      </c>
      <c r="D439">
        <v>153.4</v>
      </c>
      <c r="E439" s="1" t="s">
        <v>25</v>
      </c>
      <c r="F439" t="s">
        <v>16964</v>
      </c>
      <c r="G439">
        <v>0</v>
      </c>
      <c r="H439">
        <v>5</v>
      </c>
      <c r="I439">
        <v>0</v>
      </c>
    </row>
    <row r="440" spans="1:9" hidden="1" x14ac:dyDescent="0.3">
      <c r="A440" s="1" t="s">
        <v>64</v>
      </c>
      <c r="B440" s="1" t="s">
        <v>66</v>
      </c>
      <c r="C440">
        <v>-28.0167</v>
      </c>
      <c r="D440">
        <v>153.4</v>
      </c>
      <c r="E440" s="1" t="s">
        <v>26</v>
      </c>
      <c r="F440" t="s">
        <v>16965</v>
      </c>
      <c r="G440">
        <v>0</v>
      </c>
      <c r="H440">
        <v>5</v>
      </c>
      <c r="I440">
        <v>0</v>
      </c>
    </row>
    <row r="441" spans="1:9" hidden="1" x14ac:dyDescent="0.3">
      <c r="A441" s="1" t="s">
        <v>64</v>
      </c>
      <c r="B441" s="1" t="s">
        <v>66</v>
      </c>
      <c r="C441">
        <v>-28.0167</v>
      </c>
      <c r="D441">
        <v>153.4</v>
      </c>
      <c r="E441" s="1" t="s">
        <v>27</v>
      </c>
      <c r="F441" t="s">
        <v>16966</v>
      </c>
      <c r="G441">
        <v>0</v>
      </c>
      <c r="H441">
        <v>5</v>
      </c>
      <c r="I441">
        <v>0</v>
      </c>
    </row>
    <row r="442" spans="1:9" hidden="1" x14ac:dyDescent="0.3">
      <c r="A442" s="1" t="s">
        <v>64</v>
      </c>
      <c r="B442" s="1" t="s">
        <v>66</v>
      </c>
      <c r="C442">
        <v>-28.0167</v>
      </c>
      <c r="D442">
        <v>153.4</v>
      </c>
      <c r="E442" s="1" t="s">
        <v>28</v>
      </c>
      <c r="F442" t="s">
        <v>16967</v>
      </c>
      <c r="G442">
        <v>0</v>
      </c>
      <c r="H442">
        <v>5</v>
      </c>
      <c r="I442">
        <v>0</v>
      </c>
    </row>
    <row r="443" spans="1:9" hidden="1" x14ac:dyDescent="0.3">
      <c r="A443" s="1" t="s">
        <v>64</v>
      </c>
      <c r="B443" s="1" t="s">
        <v>66</v>
      </c>
      <c r="C443">
        <v>-28.0167</v>
      </c>
      <c r="D443">
        <v>153.4</v>
      </c>
      <c r="E443" s="1" t="s">
        <v>29</v>
      </c>
      <c r="F443" t="s">
        <v>16968</v>
      </c>
      <c r="G443">
        <v>0</v>
      </c>
      <c r="H443">
        <v>5</v>
      </c>
      <c r="I443">
        <v>0</v>
      </c>
    </row>
    <row r="444" spans="1:9" hidden="1" x14ac:dyDescent="0.3">
      <c r="A444" s="1" t="s">
        <v>64</v>
      </c>
      <c r="B444" s="1" t="s">
        <v>66</v>
      </c>
      <c r="C444">
        <v>-28.0167</v>
      </c>
      <c r="D444">
        <v>153.4</v>
      </c>
      <c r="E444" s="1" t="s">
        <v>30</v>
      </c>
      <c r="F444" t="s">
        <v>16969</v>
      </c>
      <c r="G444">
        <v>0</v>
      </c>
      <c r="H444">
        <v>5</v>
      </c>
      <c r="I444">
        <v>0</v>
      </c>
    </row>
    <row r="445" spans="1:9" hidden="1" x14ac:dyDescent="0.3">
      <c r="A445" s="1" t="s">
        <v>64</v>
      </c>
      <c r="B445" s="1" t="s">
        <v>66</v>
      </c>
      <c r="C445">
        <v>-28.0167</v>
      </c>
      <c r="D445">
        <v>153.4</v>
      </c>
      <c r="E445" s="1" t="s">
        <v>31</v>
      </c>
      <c r="F445" t="s">
        <v>16970</v>
      </c>
      <c r="G445">
        <v>0</v>
      </c>
      <c r="H445">
        <v>5</v>
      </c>
      <c r="I445">
        <v>0</v>
      </c>
    </row>
    <row r="446" spans="1:9" hidden="1" x14ac:dyDescent="0.3">
      <c r="A446" s="1" t="s">
        <v>64</v>
      </c>
      <c r="B446" s="1" t="s">
        <v>66</v>
      </c>
      <c r="C446">
        <v>-28.0167</v>
      </c>
      <c r="D446">
        <v>153.4</v>
      </c>
      <c r="E446" s="1" t="s">
        <v>32</v>
      </c>
      <c r="F446" t="s">
        <v>16971</v>
      </c>
      <c r="G446">
        <v>0</v>
      </c>
      <c r="H446">
        <v>5</v>
      </c>
      <c r="I446">
        <v>0</v>
      </c>
    </row>
    <row r="447" spans="1:9" hidden="1" x14ac:dyDescent="0.3">
      <c r="A447" s="1" t="s">
        <v>64</v>
      </c>
      <c r="B447" s="1" t="s">
        <v>66</v>
      </c>
      <c r="C447">
        <v>-28.0167</v>
      </c>
      <c r="D447">
        <v>153.4</v>
      </c>
      <c r="E447" s="1" t="s">
        <v>33</v>
      </c>
      <c r="F447" t="s">
        <v>16972</v>
      </c>
      <c r="G447">
        <v>0</v>
      </c>
      <c r="H447">
        <v>5</v>
      </c>
      <c r="I447">
        <v>0</v>
      </c>
    </row>
    <row r="448" spans="1:9" hidden="1" x14ac:dyDescent="0.3">
      <c r="A448" s="1" t="s">
        <v>64</v>
      </c>
      <c r="B448" s="1" t="s">
        <v>66</v>
      </c>
      <c r="C448">
        <v>-28.0167</v>
      </c>
      <c r="D448">
        <v>153.4</v>
      </c>
      <c r="E448" s="1" t="s">
        <v>34</v>
      </c>
      <c r="F448" t="s">
        <v>16973</v>
      </c>
      <c r="G448">
        <v>0</v>
      </c>
      <c r="H448">
        <v>5</v>
      </c>
      <c r="I448">
        <v>1</v>
      </c>
    </row>
    <row r="449" spans="1:9" hidden="1" x14ac:dyDescent="0.3">
      <c r="A449" s="1" t="s">
        <v>64</v>
      </c>
      <c r="B449" s="1" t="s">
        <v>66</v>
      </c>
      <c r="C449">
        <v>-28.0167</v>
      </c>
      <c r="D449">
        <v>153.4</v>
      </c>
      <c r="E449" s="1" t="s">
        <v>35</v>
      </c>
      <c r="F449" t="s">
        <v>16974</v>
      </c>
      <c r="G449">
        <v>0</v>
      </c>
      <c r="H449">
        <v>5</v>
      </c>
      <c r="I449">
        <v>1</v>
      </c>
    </row>
    <row r="450" spans="1:9" hidden="1" x14ac:dyDescent="0.3">
      <c r="A450" s="1" t="s">
        <v>64</v>
      </c>
      <c r="B450" s="1" t="s">
        <v>66</v>
      </c>
      <c r="C450">
        <v>-28.0167</v>
      </c>
      <c r="D450">
        <v>153.4</v>
      </c>
      <c r="E450" s="1" t="s">
        <v>36</v>
      </c>
      <c r="F450" t="s">
        <v>16975</v>
      </c>
      <c r="G450">
        <v>0</v>
      </c>
      <c r="H450">
        <v>5</v>
      </c>
      <c r="I450">
        <v>1</v>
      </c>
    </row>
    <row r="451" spans="1:9" hidden="1" x14ac:dyDescent="0.3">
      <c r="A451" s="1" t="s">
        <v>64</v>
      </c>
      <c r="B451" s="1" t="s">
        <v>66</v>
      </c>
      <c r="C451">
        <v>-28.0167</v>
      </c>
      <c r="D451">
        <v>153.4</v>
      </c>
      <c r="E451" s="1" t="s">
        <v>37</v>
      </c>
      <c r="F451" t="s">
        <v>16976</v>
      </c>
      <c r="G451">
        <v>0</v>
      </c>
      <c r="H451">
        <v>5</v>
      </c>
      <c r="I451">
        <v>1</v>
      </c>
    </row>
    <row r="452" spans="1:9" hidden="1" x14ac:dyDescent="0.3">
      <c r="A452" s="1" t="s">
        <v>64</v>
      </c>
      <c r="B452" s="1" t="s">
        <v>66</v>
      </c>
      <c r="C452">
        <v>-28.0167</v>
      </c>
      <c r="D452">
        <v>153.4</v>
      </c>
      <c r="E452" s="1" t="s">
        <v>38</v>
      </c>
      <c r="F452" t="s">
        <v>16977</v>
      </c>
      <c r="G452">
        <v>0</v>
      </c>
      <c r="H452">
        <v>5</v>
      </c>
      <c r="I452">
        <v>1</v>
      </c>
    </row>
    <row r="453" spans="1:9" hidden="1" x14ac:dyDescent="0.3">
      <c r="A453" s="1" t="s">
        <v>64</v>
      </c>
      <c r="B453" s="1" t="s">
        <v>66</v>
      </c>
      <c r="C453">
        <v>-28.0167</v>
      </c>
      <c r="D453">
        <v>153.4</v>
      </c>
      <c r="E453" s="1" t="s">
        <v>39</v>
      </c>
      <c r="F453" t="s">
        <v>16978</v>
      </c>
      <c r="G453">
        <v>0</v>
      </c>
      <c r="H453">
        <v>5</v>
      </c>
      <c r="I453">
        <v>1</v>
      </c>
    </row>
    <row r="454" spans="1:9" hidden="1" x14ac:dyDescent="0.3">
      <c r="A454" s="1" t="s">
        <v>64</v>
      </c>
      <c r="B454" s="1" t="s">
        <v>66</v>
      </c>
      <c r="C454">
        <v>-28.0167</v>
      </c>
      <c r="D454">
        <v>153.4</v>
      </c>
      <c r="E454" s="1" t="s">
        <v>40</v>
      </c>
      <c r="F454" t="s">
        <v>16979</v>
      </c>
      <c r="G454">
        <v>0</v>
      </c>
      <c r="H454">
        <v>5</v>
      </c>
      <c r="I454">
        <v>1</v>
      </c>
    </row>
    <row r="455" spans="1:9" hidden="1" x14ac:dyDescent="0.3">
      <c r="A455" s="1" t="s">
        <v>64</v>
      </c>
      <c r="B455" s="1" t="s">
        <v>66</v>
      </c>
      <c r="C455">
        <v>-28.0167</v>
      </c>
      <c r="D455">
        <v>153.4</v>
      </c>
      <c r="E455" s="1" t="s">
        <v>41</v>
      </c>
      <c r="F455" t="s">
        <v>16980</v>
      </c>
      <c r="G455">
        <v>0</v>
      </c>
      <c r="H455">
        <v>5</v>
      </c>
      <c r="I455">
        <v>1</v>
      </c>
    </row>
    <row r="456" spans="1:9" hidden="1" x14ac:dyDescent="0.3">
      <c r="A456" s="1" t="s">
        <v>64</v>
      </c>
      <c r="B456" s="1" t="s">
        <v>66</v>
      </c>
      <c r="C456">
        <v>-28.0167</v>
      </c>
      <c r="D456">
        <v>153.4</v>
      </c>
      <c r="E456" s="1" t="s">
        <v>42</v>
      </c>
      <c r="F456" t="s">
        <v>16981</v>
      </c>
      <c r="G456">
        <v>0</v>
      </c>
      <c r="H456">
        <v>9</v>
      </c>
      <c r="I456">
        <v>1</v>
      </c>
    </row>
    <row r="457" spans="1:9" hidden="1" x14ac:dyDescent="0.3">
      <c r="A457" s="1" t="s">
        <v>64</v>
      </c>
      <c r="B457" s="1" t="s">
        <v>66</v>
      </c>
      <c r="C457">
        <v>-28.0167</v>
      </c>
      <c r="D457">
        <v>153.4</v>
      </c>
      <c r="E457" s="1" t="s">
        <v>43</v>
      </c>
      <c r="F457" t="s">
        <v>16982</v>
      </c>
      <c r="G457">
        <v>0</v>
      </c>
      <c r="H457">
        <v>9</v>
      </c>
      <c r="I457">
        <v>1</v>
      </c>
    </row>
    <row r="458" spans="1:9" hidden="1" x14ac:dyDescent="0.3">
      <c r="A458" s="1" t="s">
        <v>64</v>
      </c>
      <c r="B458" s="1" t="s">
        <v>66</v>
      </c>
      <c r="C458">
        <v>-28.0167</v>
      </c>
      <c r="D458">
        <v>153.4</v>
      </c>
      <c r="E458" s="1" t="s">
        <v>44</v>
      </c>
      <c r="F458" t="s">
        <v>16983</v>
      </c>
      <c r="G458">
        <v>0</v>
      </c>
      <c r="H458">
        <v>9</v>
      </c>
      <c r="I458">
        <v>1</v>
      </c>
    </row>
    <row r="459" spans="1:9" hidden="1" x14ac:dyDescent="0.3">
      <c r="A459" s="1" t="s">
        <v>64</v>
      </c>
      <c r="B459" s="1" t="s">
        <v>66</v>
      </c>
      <c r="C459">
        <v>-28.0167</v>
      </c>
      <c r="D459">
        <v>153.4</v>
      </c>
      <c r="E459" s="1" t="s">
        <v>45</v>
      </c>
      <c r="F459" t="s">
        <v>16984</v>
      </c>
      <c r="G459">
        <v>0</v>
      </c>
      <c r="H459">
        <v>11</v>
      </c>
      <c r="I459">
        <v>1</v>
      </c>
    </row>
    <row r="460" spans="1:9" hidden="1" x14ac:dyDescent="0.3">
      <c r="A460" s="1" t="s">
        <v>64</v>
      </c>
      <c r="B460" s="1" t="s">
        <v>66</v>
      </c>
      <c r="C460">
        <v>-28.0167</v>
      </c>
      <c r="D460">
        <v>153.4</v>
      </c>
      <c r="E460" s="1" t="s">
        <v>46</v>
      </c>
      <c r="F460" t="s">
        <v>16985</v>
      </c>
      <c r="G460">
        <v>0</v>
      </c>
      <c r="H460">
        <v>11</v>
      </c>
      <c r="I460">
        <v>1</v>
      </c>
    </row>
    <row r="461" spans="1:9" hidden="1" x14ac:dyDescent="0.3">
      <c r="A461" s="1" t="s">
        <v>64</v>
      </c>
      <c r="B461" s="1" t="s">
        <v>66</v>
      </c>
      <c r="C461">
        <v>-28.0167</v>
      </c>
      <c r="D461">
        <v>153.4</v>
      </c>
      <c r="E461" s="1" t="s">
        <v>47</v>
      </c>
      <c r="F461" t="s">
        <v>16986</v>
      </c>
      <c r="G461">
        <v>0</v>
      </c>
      <c r="H461">
        <v>13</v>
      </c>
      <c r="I461">
        <v>8</v>
      </c>
    </row>
    <row r="462" spans="1:9" hidden="1" x14ac:dyDescent="0.3">
      <c r="A462" s="1" t="s">
        <v>64</v>
      </c>
      <c r="B462" s="1" t="s">
        <v>66</v>
      </c>
      <c r="C462">
        <v>-28.0167</v>
      </c>
      <c r="D462">
        <v>153.4</v>
      </c>
      <c r="E462" s="1" t="s">
        <v>48</v>
      </c>
      <c r="F462" t="s">
        <v>16987</v>
      </c>
      <c r="G462">
        <v>0</v>
      </c>
      <c r="H462">
        <v>13</v>
      </c>
      <c r="I462">
        <v>8</v>
      </c>
    </row>
    <row r="463" spans="1:9" hidden="1" x14ac:dyDescent="0.3">
      <c r="A463" s="1" t="s">
        <v>64</v>
      </c>
      <c r="B463" s="1" t="s">
        <v>66</v>
      </c>
      <c r="C463">
        <v>-28.0167</v>
      </c>
      <c r="D463">
        <v>153.4</v>
      </c>
      <c r="E463" s="1" t="s">
        <v>49</v>
      </c>
      <c r="F463" t="s">
        <v>16988</v>
      </c>
      <c r="G463">
        <v>0</v>
      </c>
      <c r="H463">
        <v>13</v>
      </c>
      <c r="I463">
        <v>8</v>
      </c>
    </row>
    <row r="464" spans="1:9" hidden="1" x14ac:dyDescent="0.3">
      <c r="A464" s="1" t="s">
        <v>64</v>
      </c>
      <c r="B464" s="1" t="s">
        <v>66</v>
      </c>
      <c r="C464">
        <v>-28.0167</v>
      </c>
      <c r="D464">
        <v>153.4</v>
      </c>
      <c r="E464" s="1" t="s">
        <v>50</v>
      </c>
      <c r="F464" t="s">
        <v>16989</v>
      </c>
      <c r="G464">
        <v>0</v>
      </c>
      <c r="H464">
        <v>15</v>
      </c>
      <c r="I464">
        <v>8</v>
      </c>
    </row>
    <row r="465" spans="1:9" hidden="1" x14ac:dyDescent="0.3">
      <c r="A465" s="1" t="s">
        <v>64</v>
      </c>
      <c r="B465" s="1" t="s">
        <v>66</v>
      </c>
      <c r="C465">
        <v>-28.0167</v>
      </c>
      <c r="D465">
        <v>153.4</v>
      </c>
      <c r="E465" s="1" t="s">
        <v>51</v>
      </c>
      <c r="F465" t="s">
        <v>16990</v>
      </c>
      <c r="G465">
        <v>0</v>
      </c>
      <c r="H465">
        <v>15</v>
      </c>
      <c r="I465">
        <v>8</v>
      </c>
    </row>
    <row r="466" spans="1:9" hidden="1" x14ac:dyDescent="0.3">
      <c r="A466" s="1" t="s">
        <v>64</v>
      </c>
      <c r="B466" s="1" t="s">
        <v>66</v>
      </c>
      <c r="C466">
        <v>-28.0167</v>
      </c>
      <c r="D466">
        <v>153.4</v>
      </c>
      <c r="E466" s="1" t="s">
        <v>52</v>
      </c>
      <c r="F466" t="s">
        <v>16991</v>
      </c>
      <c r="G466">
        <v>0</v>
      </c>
      <c r="H466">
        <v>18</v>
      </c>
      <c r="I466">
        <v>8</v>
      </c>
    </row>
    <row r="467" spans="1:9" hidden="1" x14ac:dyDescent="0.3">
      <c r="A467" s="1" t="s">
        <v>64</v>
      </c>
      <c r="B467" s="1" t="s">
        <v>66</v>
      </c>
      <c r="C467">
        <v>-28.0167</v>
      </c>
      <c r="D467">
        <v>153.4</v>
      </c>
      <c r="E467" s="1" t="s">
        <v>53</v>
      </c>
      <c r="F467" t="s">
        <v>16992</v>
      </c>
      <c r="G467">
        <v>0</v>
      </c>
      <c r="H467">
        <v>20</v>
      </c>
      <c r="I467">
        <v>8</v>
      </c>
    </row>
    <row r="468" spans="1:9" hidden="1" x14ac:dyDescent="0.3">
      <c r="A468" s="1" t="s">
        <v>64</v>
      </c>
      <c r="B468" s="1" t="s">
        <v>66</v>
      </c>
      <c r="C468">
        <v>-28.0167</v>
      </c>
      <c r="D468">
        <v>153.4</v>
      </c>
      <c r="E468" s="1" t="s">
        <v>54</v>
      </c>
      <c r="F468" t="s">
        <v>16993</v>
      </c>
      <c r="G468">
        <v>0</v>
      </c>
      <c r="H468">
        <v>20</v>
      </c>
      <c r="I468">
        <v>8</v>
      </c>
    </row>
    <row r="469" spans="1:9" hidden="1" x14ac:dyDescent="0.3">
      <c r="A469" s="1" t="s">
        <v>64</v>
      </c>
      <c r="B469" s="1" t="s">
        <v>66</v>
      </c>
      <c r="C469">
        <v>-28.0167</v>
      </c>
      <c r="D469">
        <v>153.4</v>
      </c>
      <c r="E469" s="1" t="s">
        <v>21548</v>
      </c>
      <c r="F469" t="s">
        <v>21557</v>
      </c>
      <c r="G469">
        <v>0</v>
      </c>
      <c r="H469">
        <v>35</v>
      </c>
      <c r="I469">
        <v>8</v>
      </c>
    </row>
    <row r="470" spans="1:9" hidden="1" x14ac:dyDescent="0.3">
      <c r="A470" s="1" t="s">
        <v>67</v>
      </c>
      <c r="B470" s="1" t="s">
        <v>55</v>
      </c>
      <c r="C470">
        <v>11.55</v>
      </c>
      <c r="D470">
        <v>104.91670000000001</v>
      </c>
      <c r="E470" s="1" t="s">
        <v>4</v>
      </c>
      <c r="F470" t="s">
        <v>16570</v>
      </c>
      <c r="G470">
        <v>0</v>
      </c>
      <c r="H470">
        <v>0</v>
      </c>
      <c r="I470">
        <v>0</v>
      </c>
    </row>
    <row r="471" spans="1:9" hidden="1" x14ac:dyDescent="0.3">
      <c r="A471" s="1" t="s">
        <v>67</v>
      </c>
      <c r="B471" s="1" t="s">
        <v>55</v>
      </c>
      <c r="C471">
        <v>11.55</v>
      </c>
      <c r="D471">
        <v>104.91670000000001</v>
      </c>
      <c r="E471" s="1" t="s">
        <v>5</v>
      </c>
      <c r="F471" t="s">
        <v>16467</v>
      </c>
      <c r="G471">
        <v>0</v>
      </c>
      <c r="H471">
        <v>0</v>
      </c>
      <c r="I471">
        <v>0</v>
      </c>
    </row>
    <row r="472" spans="1:9" hidden="1" x14ac:dyDescent="0.3">
      <c r="A472" s="1" t="s">
        <v>67</v>
      </c>
      <c r="B472" s="1" t="s">
        <v>55</v>
      </c>
      <c r="C472">
        <v>11.55</v>
      </c>
      <c r="D472">
        <v>104.91670000000001</v>
      </c>
      <c r="E472" s="1" t="s">
        <v>6</v>
      </c>
      <c r="F472" t="s">
        <v>16365</v>
      </c>
      <c r="G472">
        <v>0</v>
      </c>
      <c r="H472">
        <v>0</v>
      </c>
      <c r="I472">
        <v>0</v>
      </c>
    </row>
    <row r="473" spans="1:9" hidden="1" x14ac:dyDescent="0.3">
      <c r="A473" s="1" t="s">
        <v>67</v>
      </c>
      <c r="B473" s="1" t="s">
        <v>55</v>
      </c>
      <c r="C473">
        <v>11.55</v>
      </c>
      <c r="D473">
        <v>104.91670000000001</v>
      </c>
      <c r="E473" s="1" t="s">
        <v>7</v>
      </c>
      <c r="F473" t="s">
        <v>16263</v>
      </c>
      <c r="G473">
        <v>0</v>
      </c>
      <c r="H473">
        <v>0</v>
      </c>
      <c r="I473">
        <v>0</v>
      </c>
    </row>
    <row r="474" spans="1:9" hidden="1" x14ac:dyDescent="0.3">
      <c r="A474" s="1" t="s">
        <v>67</v>
      </c>
      <c r="B474" s="1" t="s">
        <v>55</v>
      </c>
      <c r="C474">
        <v>11.55</v>
      </c>
      <c r="D474">
        <v>104.91670000000001</v>
      </c>
      <c r="E474" s="1" t="s">
        <v>8</v>
      </c>
      <c r="F474" t="s">
        <v>16163</v>
      </c>
      <c r="G474">
        <v>0</v>
      </c>
      <c r="H474">
        <v>0</v>
      </c>
      <c r="I474">
        <v>0</v>
      </c>
    </row>
    <row r="475" spans="1:9" hidden="1" x14ac:dyDescent="0.3">
      <c r="A475" s="1" t="s">
        <v>67</v>
      </c>
      <c r="B475" s="1" t="s">
        <v>55</v>
      </c>
      <c r="C475">
        <v>11.55</v>
      </c>
      <c r="D475">
        <v>104.91670000000001</v>
      </c>
      <c r="E475" s="1" t="s">
        <v>9</v>
      </c>
      <c r="F475" t="s">
        <v>21066</v>
      </c>
      <c r="G475">
        <v>0</v>
      </c>
      <c r="H475">
        <v>1</v>
      </c>
      <c r="I475">
        <v>0</v>
      </c>
    </row>
    <row r="476" spans="1:9" hidden="1" x14ac:dyDescent="0.3">
      <c r="A476" s="1" t="s">
        <v>67</v>
      </c>
      <c r="B476" s="1" t="s">
        <v>55</v>
      </c>
      <c r="C476">
        <v>11.55</v>
      </c>
      <c r="D476">
        <v>104.91670000000001</v>
      </c>
      <c r="E476" s="1" t="s">
        <v>10</v>
      </c>
      <c r="F476" t="s">
        <v>21067</v>
      </c>
      <c r="G476">
        <v>0</v>
      </c>
      <c r="H476">
        <v>1</v>
      </c>
      <c r="I476">
        <v>0</v>
      </c>
    </row>
    <row r="477" spans="1:9" hidden="1" x14ac:dyDescent="0.3">
      <c r="A477" s="1" t="s">
        <v>67</v>
      </c>
      <c r="B477" s="1" t="s">
        <v>55</v>
      </c>
      <c r="C477">
        <v>11.55</v>
      </c>
      <c r="D477">
        <v>104.91670000000001</v>
      </c>
      <c r="E477" s="1" t="s">
        <v>11</v>
      </c>
      <c r="F477" t="s">
        <v>21068</v>
      </c>
      <c r="G477">
        <v>0</v>
      </c>
      <c r="H477">
        <v>1</v>
      </c>
      <c r="I477">
        <v>0</v>
      </c>
    </row>
    <row r="478" spans="1:9" hidden="1" x14ac:dyDescent="0.3">
      <c r="A478" s="1" t="s">
        <v>67</v>
      </c>
      <c r="B478" s="1" t="s">
        <v>55</v>
      </c>
      <c r="C478">
        <v>11.55</v>
      </c>
      <c r="D478">
        <v>104.91670000000001</v>
      </c>
      <c r="E478" s="1" t="s">
        <v>12</v>
      </c>
      <c r="F478" t="s">
        <v>21069</v>
      </c>
      <c r="G478">
        <v>0</v>
      </c>
      <c r="H478">
        <v>1</v>
      </c>
      <c r="I478">
        <v>0</v>
      </c>
    </row>
    <row r="479" spans="1:9" hidden="1" x14ac:dyDescent="0.3">
      <c r="A479" s="1" t="s">
        <v>67</v>
      </c>
      <c r="B479" s="1" t="s">
        <v>55</v>
      </c>
      <c r="C479">
        <v>11.55</v>
      </c>
      <c r="D479">
        <v>104.91670000000001</v>
      </c>
      <c r="E479" s="1" t="s">
        <v>13</v>
      </c>
      <c r="F479" t="s">
        <v>21070</v>
      </c>
      <c r="G479">
        <v>0</v>
      </c>
      <c r="H479">
        <v>1</v>
      </c>
      <c r="I479">
        <v>0</v>
      </c>
    </row>
    <row r="480" spans="1:9" hidden="1" x14ac:dyDescent="0.3">
      <c r="A480" s="1" t="s">
        <v>67</v>
      </c>
      <c r="B480" s="1" t="s">
        <v>55</v>
      </c>
      <c r="C480">
        <v>11.55</v>
      </c>
      <c r="D480">
        <v>104.91670000000001</v>
      </c>
      <c r="E480" s="1" t="s">
        <v>14</v>
      </c>
      <c r="F480" t="s">
        <v>21071</v>
      </c>
      <c r="G480">
        <v>0</v>
      </c>
      <c r="H480">
        <v>1</v>
      </c>
      <c r="I480">
        <v>0</v>
      </c>
    </row>
    <row r="481" spans="1:9" hidden="1" x14ac:dyDescent="0.3">
      <c r="A481" s="1" t="s">
        <v>67</v>
      </c>
      <c r="B481" s="1" t="s">
        <v>55</v>
      </c>
      <c r="C481">
        <v>11.55</v>
      </c>
      <c r="D481">
        <v>104.91670000000001</v>
      </c>
      <c r="E481" s="1" t="s">
        <v>15</v>
      </c>
      <c r="F481" t="s">
        <v>21072</v>
      </c>
      <c r="G481">
        <v>0</v>
      </c>
      <c r="H481">
        <v>1</v>
      </c>
      <c r="I481">
        <v>0</v>
      </c>
    </row>
    <row r="482" spans="1:9" hidden="1" x14ac:dyDescent="0.3">
      <c r="A482" s="1" t="s">
        <v>67</v>
      </c>
      <c r="B482" s="1" t="s">
        <v>55</v>
      </c>
      <c r="C482">
        <v>11.55</v>
      </c>
      <c r="D482">
        <v>104.91670000000001</v>
      </c>
      <c r="E482" s="1" t="s">
        <v>16</v>
      </c>
      <c r="F482" t="s">
        <v>21073</v>
      </c>
      <c r="G482">
        <v>0</v>
      </c>
      <c r="H482">
        <v>1</v>
      </c>
      <c r="I482">
        <v>0</v>
      </c>
    </row>
    <row r="483" spans="1:9" hidden="1" x14ac:dyDescent="0.3">
      <c r="A483" s="1" t="s">
        <v>67</v>
      </c>
      <c r="B483" s="1" t="s">
        <v>55</v>
      </c>
      <c r="C483">
        <v>11.55</v>
      </c>
      <c r="D483">
        <v>104.91670000000001</v>
      </c>
      <c r="E483" s="1" t="s">
        <v>17</v>
      </c>
      <c r="F483" t="s">
        <v>21074</v>
      </c>
      <c r="G483">
        <v>0</v>
      </c>
      <c r="H483">
        <v>1</v>
      </c>
      <c r="I483">
        <v>0</v>
      </c>
    </row>
    <row r="484" spans="1:9" hidden="1" x14ac:dyDescent="0.3">
      <c r="A484" s="1" t="s">
        <v>67</v>
      </c>
      <c r="B484" s="1" t="s">
        <v>55</v>
      </c>
      <c r="C484">
        <v>11.55</v>
      </c>
      <c r="D484">
        <v>104.91670000000001</v>
      </c>
      <c r="E484" s="1" t="s">
        <v>18</v>
      </c>
      <c r="F484" t="s">
        <v>21075</v>
      </c>
      <c r="G484">
        <v>0</v>
      </c>
      <c r="H484">
        <v>1</v>
      </c>
      <c r="I484">
        <v>0</v>
      </c>
    </row>
    <row r="485" spans="1:9" hidden="1" x14ac:dyDescent="0.3">
      <c r="A485" s="1" t="s">
        <v>67</v>
      </c>
      <c r="B485" s="1" t="s">
        <v>55</v>
      </c>
      <c r="C485">
        <v>11.55</v>
      </c>
      <c r="D485">
        <v>104.91670000000001</v>
      </c>
      <c r="E485" s="1" t="s">
        <v>19</v>
      </c>
      <c r="F485" t="s">
        <v>21076</v>
      </c>
      <c r="G485">
        <v>0</v>
      </c>
      <c r="H485">
        <v>1</v>
      </c>
      <c r="I485">
        <v>0</v>
      </c>
    </row>
    <row r="486" spans="1:9" hidden="1" x14ac:dyDescent="0.3">
      <c r="A486" s="1" t="s">
        <v>67</v>
      </c>
      <c r="B486" s="1" t="s">
        <v>55</v>
      </c>
      <c r="C486">
        <v>11.55</v>
      </c>
      <c r="D486">
        <v>104.91670000000001</v>
      </c>
      <c r="E486" s="1" t="s">
        <v>20</v>
      </c>
      <c r="F486" t="s">
        <v>21077</v>
      </c>
      <c r="G486">
        <v>0</v>
      </c>
      <c r="H486">
        <v>1</v>
      </c>
      <c r="I486">
        <v>0</v>
      </c>
    </row>
    <row r="487" spans="1:9" hidden="1" x14ac:dyDescent="0.3">
      <c r="A487" s="1" t="s">
        <v>67</v>
      </c>
      <c r="B487" s="1" t="s">
        <v>55</v>
      </c>
      <c r="C487">
        <v>11.55</v>
      </c>
      <c r="D487">
        <v>104.91670000000001</v>
      </c>
      <c r="E487" s="1" t="s">
        <v>21</v>
      </c>
      <c r="F487" t="s">
        <v>21078</v>
      </c>
      <c r="G487">
        <v>0</v>
      </c>
      <c r="H487">
        <v>1</v>
      </c>
      <c r="I487">
        <v>0</v>
      </c>
    </row>
    <row r="488" spans="1:9" hidden="1" x14ac:dyDescent="0.3">
      <c r="A488" s="1" t="s">
        <v>67</v>
      </c>
      <c r="B488" s="1" t="s">
        <v>55</v>
      </c>
      <c r="C488">
        <v>11.55</v>
      </c>
      <c r="D488">
        <v>104.91670000000001</v>
      </c>
      <c r="E488" s="1" t="s">
        <v>22</v>
      </c>
      <c r="F488" t="s">
        <v>21079</v>
      </c>
      <c r="G488">
        <v>0</v>
      </c>
      <c r="H488">
        <v>1</v>
      </c>
      <c r="I488">
        <v>0</v>
      </c>
    </row>
    <row r="489" spans="1:9" hidden="1" x14ac:dyDescent="0.3">
      <c r="A489" s="1" t="s">
        <v>67</v>
      </c>
      <c r="B489" s="1" t="s">
        <v>55</v>
      </c>
      <c r="C489">
        <v>11.55</v>
      </c>
      <c r="D489">
        <v>104.91670000000001</v>
      </c>
      <c r="E489" s="1" t="s">
        <v>23</v>
      </c>
      <c r="F489" t="s">
        <v>21080</v>
      </c>
      <c r="G489">
        <v>0</v>
      </c>
      <c r="H489">
        <v>1</v>
      </c>
      <c r="I489">
        <v>0</v>
      </c>
    </row>
    <row r="490" spans="1:9" hidden="1" x14ac:dyDescent="0.3">
      <c r="A490" s="1" t="s">
        <v>67</v>
      </c>
      <c r="B490" s="1" t="s">
        <v>55</v>
      </c>
      <c r="C490">
        <v>11.55</v>
      </c>
      <c r="D490">
        <v>104.91670000000001</v>
      </c>
      <c r="E490" s="1" t="s">
        <v>24</v>
      </c>
      <c r="F490" t="s">
        <v>21081</v>
      </c>
      <c r="G490">
        <v>0</v>
      </c>
      <c r="H490">
        <v>1</v>
      </c>
      <c r="I490">
        <v>0</v>
      </c>
    </row>
    <row r="491" spans="1:9" hidden="1" x14ac:dyDescent="0.3">
      <c r="A491" s="1" t="s">
        <v>67</v>
      </c>
      <c r="B491" s="1" t="s">
        <v>55</v>
      </c>
      <c r="C491">
        <v>11.55</v>
      </c>
      <c r="D491">
        <v>104.91670000000001</v>
      </c>
      <c r="E491" s="1" t="s">
        <v>25</v>
      </c>
      <c r="F491" t="s">
        <v>21082</v>
      </c>
      <c r="G491">
        <v>0</v>
      </c>
      <c r="H491">
        <v>1</v>
      </c>
      <c r="I491">
        <v>1</v>
      </c>
    </row>
    <row r="492" spans="1:9" hidden="1" x14ac:dyDescent="0.3">
      <c r="A492" s="1" t="s">
        <v>67</v>
      </c>
      <c r="B492" s="1" t="s">
        <v>55</v>
      </c>
      <c r="C492">
        <v>11.55</v>
      </c>
      <c r="D492">
        <v>104.91670000000001</v>
      </c>
      <c r="E492" s="1" t="s">
        <v>26</v>
      </c>
      <c r="F492" t="s">
        <v>21083</v>
      </c>
      <c r="G492">
        <v>0</v>
      </c>
      <c r="H492">
        <v>1</v>
      </c>
      <c r="I492">
        <v>1</v>
      </c>
    </row>
    <row r="493" spans="1:9" hidden="1" x14ac:dyDescent="0.3">
      <c r="A493" s="1" t="s">
        <v>67</v>
      </c>
      <c r="B493" s="1" t="s">
        <v>55</v>
      </c>
      <c r="C493">
        <v>11.55</v>
      </c>
      <c r="D493">
        <v>104.91670000000001</v>
      </c>
      <c r="E493" s="1" t="s">
        <v>27</v>
      </c>
      <c r="F493" t="s">
        <v>21084</v>
      </c>
      <c r="G493">
        <v>0</v>
      </c>
      <c r="H493">
        <v>1</v>
      </c>
      <c r="I493">
        <v>1</v>
      </c>
    </row>
    <row r="494" spans="1:9" hidden="1" x14ac:dyDescent="0.3">
      <c r="A494" s="1" t="s">
        <v>67</v>
      </c>
      <c r="B494" s="1" t="s">
        <v>55</v>
      </c>
      <c r="C494">
        <v>11.55</v>
      </c>
      <c r="D494">
        <v>104.91670000000001</v>
      </c>
      <c r="E494" s="1" t="s">
        <v>28</v>
      </c>
      <c r="F494" t="s">
        <v>21085</v>
      </c>
      <c r="G494">
        <v>0</v>
      </c>
      <c r="H494">
        <v>1</v>
      </c>
      <c r="I494">
        <v>1</v>
      </c>
    </row>
    <row r="495" spans="1:9" hidden="1" x14ac:dyDescent="0.3">
      <c r="A495" s="1" t="s">
        <v>67</v>
      </c>
      <c r="B495" s="1" t="s">
        <v>55</v>
      </c>
      <c r="C495">
        <v>11.55</v>
      </c>
      <c r="D495">
        <v>104.91670000000001</v>
      </c>
      <c r="E495" s="1" t="s">
        <v>29</v>
      </c>
      <c r="F495" t="s">
        <v>21086</v>
      </c>
      <c r="G495">
        <v>0</v>
      </c>
      <c r="H495">
        <v>1</v>
      </c>
      <c r="I495">
        <v>1</v>
      </c>
    </row>
    <row r="496" spans="1:9" hidden="1" x14ac:dyDescent="0.3">
      <c r="A496" s="1" t="s">
        <v>67</v>
      </c>
      <c r="B496" s="1" t="s">
        <v>55</v>
      </c>
      <c r="C496">
        <v>11.55</v>
      </c>
      <c r="D496">
        <v>104.91670000000001</v>
      </c>
      <c r="E496" s="1" t="s">
        <v>30</v>
      </c>
      <c r="F496" t="s">
        <v>21087</v>
      </c>
      <c r="G496">
        <v>0</v>
      </c>
      <c r="H496">
        <v>1</v>
      </c>
      <c r="I496">
        <v>1</v>
      </c>
    </row>
    <row r="497" spans="1:9" hidden="1" x14ac:dyDescent="0.3">
      <c r="A497" s="1" t="s">
        <v>67</v>
      </c>
      <c r="B497" s="1" t="s">
        <v>55</v>
      </c>
      <c r="C497">
        <v>11.55</v>
      </c>
      <c r="D497">
        <v>104.91670000000001</v>
      </c>
      <c r="E497" s="1" t="s">
        <v>31</v>
      </c>
      <c r="F497" t="s">
        <v>21088</v>
      </c>
      <c r="G497">
        <v>0</v>
      </c>
      <c r="H497">
        <v>1</v>
      </c>
      <c r="I497">
        <v>1</v>
      </c>
    </row>
    <row r="498" spans="1:9" hidden="1" x14ac:dyDescent="0.3">
      <c r="A498" s="1" t="s">
        <v>67</v>
      </c>
      <c r="B498" s="1" t="s">
        <v>55</v>
      </c>
      <c r="C498">
        <v>11.55</v>
      </c>
      <c r="D498">
        <v>104.91670000000001</v>
      </c>
      <c r="E498" s="1" t="s">
        <v>32</v>
      </c>
      <c r="F498" t="s">
        <v>21089</v>
      </c>
      <c r="G498">
        <v>0</v>
      </c>
      <c r="H498">
        <v>1</v>
      </c>
      <c r="I498">
        <v>1</v>
      </c>
    </row>
    <row r="499" spans="1:9" hidden="1" x14ac:dyDescent="0.3">
      <c r="A499" s="1" t="s">
        <v>67</v>
      </c>
      <c r="B499" s="1" t="s">
        <v>55</v>
      </c>
      <c r="C499">
        <v>11.55</v>
      </c>
      <c r="D499">
        <v>104.91670000000001</v>
      </c>
      <c r="E499" s="1" t="s">
        <v>33</v>
      </c>
      <c r="F499" t="s">
        <v>21090</v>
      </c>
      <c r="G499">
        <v>0</v>
      </c>
      <c r="H499">
        <v>1</v>
      </c>
      <c r="I499">
        <v>1</v>
      </c>
    </row>
    <row r="500" spans="1:9" hidden="1" x14ac:dyDescent="0.3">
      <c r="A500" s="1" t="s">
        <v>67</v>
      </c>
      <c r="B500" s="1" t="s">
        <v>55</v>
      </c>
      <c r="C500">
        <v>11.55</v>
      </c>
      <c r="D500">
        <v>104.91670000000001</v>
      </c>
      <c r="E500" s="1" t="s">
        <v>34</v>
      </c>
      <c r="F500" t="s">
        <v>21091</v>
      </c>
      <c r="G500">
        <v>0</v>
      </c>
      <c r="H500">
        <v>1</v>
      </c>
      <c r="I500">
        <v>1</v>
      </c>
    </row>
    <row r="501" spans="1:9" hidden="1" x14ac:dyDescent="0.3">
      <c r="A501" s="1" t="s">
        <v>67</v>
      </c>
      <c r="B501" s="1" t="s">
        <v>55</v>
      </c>
      <c r="C501">
        <v>11.55</v>
      </c>
      <c r="D501">
        <v>104.91670000000001</v>
      </c>
      <c r="E501" s="1" t="s">
        <v>35</v>
      </c>
      <c r="F501" t="s">
        <v>21092</v>
      </c>
      <c r="G501">
        <v>0</v>
      </c>
      <c r="H501">
        <v>1</v>
      </c>
      <c r="I501">
        <v>1</v>
      </c>
    </row>
    <row r="502" spans="1:9" hidden="1" x14ac:dyDescent="0.3">
      <c r="A502" s="1" t="s">
        <v>67</v>
      </c>
      <c r="B502" s="1" t="s">
        <v>55</v>
      </c>
      <c r="C502">
        <v>11.55</v>
      </c>
      <c r="D502">
        <v>104.91670000000001</v>
      </c>
      <c r="E502" s="1" t="s">
        <v>36</v>
      </c>
      <c r="F502" t="s">
        <v>21093</v>
      </c>
      <c r="G502">
        <v>0</v>
      </c>
      <c r="H502">
        <v>1</v>
      </c>
      <c r="I502">
        <v>1</v>
      </c>
    </row>
    <row r="503" spans="1:9" hidden="1" x14ac:dyDescent="0.3">
      <c r="A503" s="1" t="s">
        <v>67</v>
      </c>
      <c r="B503" s="1" t="s">
        <v>55</v>
      </c>
      <c r="C503">
        <v>11.55</v>
      </c>
      <c r="D503">
        <v>104.91670000000001</v>
      </c>
      <c r="E503" s="1" t="s">
        <v>37</v>
      </c>
      <c r="F503" t="s">
        <v>21094</v>
      </c>
      <c r="G503">
        <v>0</v>
      </c>
      <c r="H503">
        <v>1</v>
      </c>
      <c r="I503">
        <v>1</v>
      </c>
    </row>
    <row r="504" spans="1:9" hidden="1" x14ac:dyDescent="0.3">
      <c r="A504" s="1" t="s">
        <v>67</v>
      </c>
      <c r="B504" s="1" t="s">
        <v>55</v>
      </c>
      <c r="C504">
        <v>11.55</v>
      </c>
      <c r="D504">
        <v>104.91670000000001</v>
      </c>
      <c r="E504" s="1" t="s">
        <v>38</v>
      </c>
      <c r="F504" t="s">
        <v>21095</v>
      </c>
      <c r="G504">
        <v>0</v>
      </c>
      <c r="H504">
        <v>1</v>
      </c>
      <c r="I504">
        <v>1</v>
      </c>
    </row>
    <row r="505" spans="1:9" hidden="1" x14ac:dyDescent="0.3">
      <c r="A505" s="1" t="s">
        <v>67</v>
      </c>
      <c r="B505" s="1" t="s">
        <v>55</v>
      </c>
      <c r="C505">
        <v>11.55</v>
      </c>
      <c r="D505">
        <v>104.91670000000001</v>
      </c>
      <c r="E505" s="1" t="s">
        <v>39</v>
      </c>
      <c r="F505" t="s">
        <v>21096</v>
      </c>
      <c r="G505">
        <v>0</v>
      </c>
      <c r="H505">
        <v>1</v>
      </c>
      <c r="I505">
        <v>1</v>
      </c>
    </row>
    <row r="506" spans="1:9" hidden="1" x14ac:dyDescent="0.3">
      <c r="A506" s="1" t="s">
        <v>67</v>
      </c>
      <c r="B506" s="1" t="s">
        <v>55</v>
      </c>
      <c r="C506">
        <v>11.55</v>
      </c>
      <c r="D506">
        <v>104.91670000000001</v>
      </c>
      <c r="E506" s="1" t="s">
        <v>40</v>
      </c>
      <c r="F506" t="s">
        <v>21097</v>
      </c>
      <c r="G506">
        <v>0</v>
      </c>
      <c r="H506">
        <v>1</v>
      </c>
      <c r="I506">
        <v>1</v>
      </c>
    </row>
    <row r="507" spans="1:9" hidden="1" x14ac:dyDescent="0.3">
      <c r="A507" s="1" t="s">
        <v>67</v>
      </c>
      <c r="B507" s="1" t="s">
        <v>55</v>
      </c>
      <c r="C507">
        <v>11.55</v>
      </c>
      <c r="D507">
        <v>104.91670000000001</v>
      </c>
      <c r="E507" s="1" t="s">
        <v>41</v>
      </c>
      <c r="F507" t="s">
        <v>21098</v>
      </c>
      <c r="G507">
        <v>0</v>
      </c>
      <c r="H507">
        <v>1</v>
      </c>
      <c r="I507">
        <v>1</v>
      </c>
    </row>
    <row r="508" spans="1:9" hidden="1" x14ac:dyDescent="0.3">
      <c r="A508" s="1" t="s">
        <v>67</v>
      </c>
      <c r="B508" s="1" t="s">
        <v>55</v>
      </c>
      <c r="C508">
        <v>11.55</v>
      </c>
      <c r="D508">
        <v>104.91670000000001</v>
      </c>
      <c r="E508" s="1" t="s">
        <v>42</v>
      </c>
      <c r="F508" t="s">
        <v>21099</v>
      </c>
      <c r="G508">
        <v>0</v>
      </c>
      <c r="H508">
        <v>1</v>
      </c>
      <c r="I508">
        <v>1</v>
      </c>
    </row>
    <row r="509" spans="1:9" hidden="1" x14ac:dyDescent="0.3">
      <c r="A509" s="1" t="s">
        <v>67</v>
      </c>
      <c r="B509" s="1" t="s">
        <v>55</v>
      </c>
      <c r="C509">
        <v>11.55</v>
      </c>
      <c r="D509">
        <v>104.91670000000001</v>
      </c>
      <c r="E509" s="1" t="s">
        <v>43</v>
      </c>
      <c r="F509" t="s">
        <v>21100</v>
      </c>
      <c r="G509">
        <v>0</v>
      </c>
      <c r="H509">
        <v>1</v>
      </c>
      <c r="I509">
        <v>1</v>
      </c>
    </row>
    <row r="510" spans="1:9" hidden="1" x14ac:dyDescent="0.3">
      <c r="A510" s="1" t="s">
        <v>67</v>
      </c>
      <c r="B510" s="1" t="s">
        <v>55</v>
      </c>
      <c r="C510">
        <v>11.55</v>
      </c>
      <c r="D510">
        <v>104.91670000000001</v>
      </c>
      <c r="E510" s="1" t="s">
        <v>44</v>
      </c>
      <c r="F510" t="s">
        <v>21101</v>
      </c>
      <c r="G510">
        <v>0</v>
      </c>
      <c r="H510">
        <v>1</v>
      </c>
      <c r="I510">
        <v>1</v>
      </c>
    </row>
    <row r="511" spans="1:9" hidden="1" x14ac:dyDescent="0.3">
      <c r="A511" s="1" t="s">
        <v>67</v>
      </c>
      <c r="B511" s="1" t="s">
        <v>55</v>
      </c>
      <c r="C511">
        <v>11.55</v>
      </c>
      <c r="D511">
        <v>104.91670000000001</v>
      </c>
      <c r="E511" s="1" t="s">
        <v>45</v>
      </c>
      <c r="F511" t="s">
        <v>21102</v>
      </c>
      <c r="G511">
        <v>0</v>
      </c>
      <c r="H511">
        <v>1</v>
      </c>
      <c r="I511">
        <v>1</v>
      </c>
    </row>
    <row r="512" spans="1:9" hidden="1" x14ac:dyDescent="0.3">
      <c r="A512" s="1" t="s">
        <v>67</v>
      </c>
      <c r="B512" s="1" t="s">
        <v>55</v>
      </c>
      <c r="C512">
        <v>11.55</v>
      </c>
      <c r="D512">
        <v>104.91670000000001</v>
      </c>
      <c r="E512" s="1" t="s">
        <v>46</v>
      </c>
      <c r="F512" t="s">
        <v>21103</v>
      </c>
      <c r="G512">
        <v>0</v>
      </c>
      <c r="H512">
        <v>1</v>
      </c>
      <c r="I512">
        <v>1</v>
      </c>
    </row>
    <row r="513" spans="1:9" hidden="1" x14ac:dyDescent="0.3">
      <c r="A513" s="1" t="s">
        <v>67</v>
      </c>
      <c r="B513" s="1" t="s">
        <v>55</v>
      </c>
      <c r="C513">
        <v>11.55</v>
      </c>
      <c r="D513">
        <v>104.91670000000001</v>
      </c>
      <c r="E513" s="1" t="s">
        <v>47</v>
      </c>
      <c r="F513" t="s">
        <v>21104</v>
      </c>
      <c r="G513">
        <v>0</v>
      </c>
      <c r="H513">
        <v>1</v>
      </c>
      <c r="I513">
        <v>1</v>
      </c>
    </row>
    <row r="514" spans="1:9" hidden="1" x14ac:dyDescent="0.3">
      <c r="A514" s="1" t="s">
        <v>67</v>
      </c>
      <c r="B514" s="1" t="s">
        <v>55</v>
      </c>
      <c r="C514">
        <v>11.55</v>
      </c>
      <c r="D514">
        <v>104.91670000000001</v>
      </c>
      <c r="E514" s="1" t="s">
        <v>48</v>
      </c>
      <c r="F514" t="s">
        <v>21105</v>
      </c>
      <c r="G514">
        <v>0</v>
      </c>
      <c r="H514">
        <v>1</v>
      </c>
      <c r="I514">
        <v>1</v>
      </c>
    </row>
    <row r="515" spans="1:9" hidden="1" x14ac:dyDescent="0.3">
      <c r="A515" s="1" t="s">
        <v>67</v>
      </c>
      <c r="B515" s="1" t="s">
        <v>55</v>
      </c>
      <c r="C515">
        <v>11.55</v>
      </c>
      <c r="D515">
        <v>104.91670000000001</v>
      </c>
      <c r="E515" s="1" t="s">
        <v>49</v>
      </c>
      <c r="F515" t="s">
        <v>21106</v>
      </c>
      <c r="G515">
        <v>0</v>
      </c>
      <c r="H515">
        <v>1</v>
      </c>
      <c r="I515">
        <v>1</v>
      </c>
    </row>
    <row r="516" spans="1:9" hidden="1" x14ac:dyDescent="0.3">
      <c r="A516" s="1" t="s">
        <v>67</v>
      </c>
      <c r="B516" s="1" t="s">
        <v>55</v>
      </c>
      <c r="C516">
        <v>11.55</v>
      </c>
      <c r="D516">
        <v>104.91670000000001</v>
      </c>
      <c r="E516" s="1" t="s">
        <v>50</v>
      </c>
      <c r="F516" t="s">
        <v>20863</v>
      </c>
      <c r="G516">
        <v>0</v>
      </c>
      <c r="H516">
        <v>2</v>
      </c>
      <c r="I516">
        <v>1</v>
      </c>
    </row>
    <row r="517" spans="1:9" hidden="1" x14ac:dyDescent="0.3">
      <c r="A517" s="1" t="s">
        <v>67</v>
      </c>
      <c r="B517" s="1" t="s">
        <v>55</v>
      </c>
      <c r="C517">
        <v>11.55</v>
      </c>
      <c r="D517">
        <v>104.91670000000001</v>
      </c>
      <c r="E517" s="1" t="s">
        <v>51</v>
      </c>
      <c r="F517" t="s">
        <v>20864</v>
      </c>
      <c r="G517">
        <v>0</v>
      </c>
      <c r="H517">
        <v>2</v>
      </c>
      <c r="I517">
        <v>1</v>
      </c>
    </row>
    <row r="518" spans="1:9" hidden="1" x14ac:dyDescent="0.3">
      <c r="A518" s="1" t="s">
        <v>67</v>
      </c>
      <c r="B518" s="1" t="s">
        <v>55</v>
      </c>
      <c r="C518">
        <v>11.55</v>
      </c>
      <c r="D518">
        <v>104.91670000000001</v>
      </c>
      <c r="E518" s="1" t="s">
        <v>52</v>
      </c>
      <c r="F518" t="s">
        <v>20865</v>
      </c>
      <c r="G518">
        <v>0</v>
      </c>
      <c r="H518">
        <v>2</v>
      </c>
      <c r="I518">
        <v>1</v>
      </c>
    </row>
    <row r="519" spans="1:9" hidden="1" x14ac:dyDescent="0.3">
      <c r="A519" s="1" t="s">
        <v>67</v>
      </c>
      <c r="B519" s="1" t="s">
        <v>55</v>
      </c>
      <c r="C519">
        <v>11.55</v>
      </c>
      <c r="D519">
        <v>104.91670000000001</v>
      </c>
      <c r="E519" s="1" t="s">
        <v>53</v>
      </c>
      <c r="F519" t="s">
        <v>20719</v>
      </c>
      <c r="G519">
        <v>0</v>
      </c>
      <c r="H519">
        <v>3</v>
      </c>
      <c r="I519">
        <v>1</v>
      </c>
    </row>
    <row r="520" spans="1:9" hidden="1" x14ac:dyDescent="0.3">
      <c r="A520" s="1" t="s">
        <v>67</v>
      </c>
      <c r="B520" s="1" t="s">
        <v>55</v>
      </c>
      <c r="C520">
        <v>11.55</v>
      </c>
      <c r="D520">
        <v>104.91670000000001</v>
      </c>
      <c r="E520" s="1" t="s">
        <v>54</v>
      </c>
      <c r="F520" t="s">
        <v>20720</v>
      </c>
      <c r="G520">
        <v>0</v>
      </c>
      <c r="H520">
        <v>3</v>
      </c>
      <c r="I520">
        <v>1</v>
      </c>
    </row>
    <row r="521" spans="1:9" hidden="1" x14ac:dyDescent="0.3">
      <c r="A521" s="1" t="s">
        <v>67</v>
      </c>
      <c r="B521" s="1" t="s">
        <v>55</v>
      </c>
      <c r="C521">
        <v>11.55</v>
      </c>
      <c r="D521">
        <v>104.91670000000001</v>
      </c>
      <c r="E521" s="1" t="s">
        <v>21548</v>
      </c>
      <c r="F521" t="s">
        <v>21558</v>
      </c>
      <c r="G521">
        <v>0</v>
      </c>
      <c r="H521">
        <v>5</v>
      </c>
      <c r="I521">
        <v>1</v>
      </c>
    </row>
    <row r="522" spans="1:9" hidden="1" x14ac:dyDescent="0.3">
      <c r="A522" s="1" t="s">
        <v>68</v>
      </c>
      <c r="B522" s="1" t="s">
        <v>55</v>
      </c>
      <c r="C522">
        <v>7</v>
      </c>
      <c r="D522">
        <v>81</v>
      </c>
      <c r="E522" s="1" t="s">
        <v>4</v>
      </c>
      <c r="F522" t="s">
        <v>16571</v>
      </c>
      <c r="G522">
        <v>0</v>
      </c>
      <c r="H522">
        <v>0</v>
      </c>
      <c r="I522">
        <v>0</v>
      </c>
    </row>
    <row r="523" spans="1:9" hidden="1" x14ac:dyDescent="0.3">
      <c r="A523" s="1" t="s">
        <v>68</v>
      </c>
      <c r="B523" s="1" t="s">
        <v>55</v>
      </c>
      <c r="C523">
        <v>7</v>
      </c>
      <c r="D523">
        <v>81</v>
      </c>
      <c r="E523" s="1" t="s">
        <v>5</v>
      </c>
      <c r="F523" t="s">
        <v>16468</v>
      </c>
      <c r="G523">
        <v>0</v>
      </c>
      <c r="H523">
        <v>0</v>
      </c>
      <c r="I523">
        <v>0</v>
      </c>
    </row>
    <row r="524" spans="1:9" hidden="1" x14ac:dyDescent="0.3">
      <c r="A524" s="1" t="s">
        <v>68</v>
      </c>
      <c r="B524" s="1" t="s">
        <v>55</v>
      </c>
      <c r="C524">
        <v>7</v>
      </c>
      <c r="D524">
        <v>81</v>
      </c>
      <c r="E524" s="1" t="s">
        <v>6</v>
      </c>
      <c r="F524" t="s">
        <v>16366</v>
      </c>
      <c r="G524">
        <v>0</v>
      </c>
      <c r="H524">
        <v>0</v>
      </c>
      <c r="I524">
        <v>0</v>
      </c>
    </row>
    <row r="525" spans="1:9" hidden="1" x14ac:dyDescent="0.3">
      <c r="A525" s="1" t="s">
        <v>68</v>
      </c>
      <c r="B525" s="1" t="s">
        <v>55</v>
      </c>
      <c r="C525">
        <v>7</v>
      </c>
      <c r="D525">
        <v>81</v>
      </c>
      <c r="E525" s="1" t="s">
        <v>7</v>
      </c>
      <c r="F525" t="s">
        <v>16264</v>
      </c>
      <c r="G525">
        <v>0</v>
      </c>
      <c r="H525">
        <v>0</v>
      </c>
      <c r="I525">
        <v>0</v>
      </c>
    </row>
    <row r="526" spans="1:9" hidden="1" x14ac:dyDescent="0.3">
      <c r="A526" s="1" t="s">
        <v>68</v>
      </c>
      <c r="B526" s="1" t="s">
        <v>55</v>
      </c>
      <c r="C526">
        <v>7</v>
      </c>
      <c r="D526">
        <v>81</v>
      </c>
      <c r="E526" s="1" t="s">
        <v>8</v>
      </c>
      <c r="F526" t="s">
        <v>16164</v>
      </c>
      <c r="G526">
        <v>0</v>
      </c>
      <c r="H526">
        <v>0</v>
      </c>
      <c r="I526">
        <v>0</v>
      </c>
    </row>
    <row r="527" spans="1:9" hidden="1" x14ac:dyDescent="0.3">
      <c r="A527" s="1" t="s">
        <v>68</v>
      </c>
      <c r="B527" s="1" t="s">
        <v>55</v>
      </c>
      <c r="C527">
        <v>7</v>
      </c>
      <c r="D527">
        <v>81</v>
      </c>
      <c r="E527" s="1" t="s">
        <v>9</v>
      </c>
      <c r="F527" t="s">
        <v>21107</v>
      </c>
      <c r="G527">
        <v>0</v>
      </c>
      <c r="H527">
        <v>1</v>
      </c>
      <c r="I527">
        <v>0</v>
      </c>
    </row>
    <row r="528" spans="1:9" hidden="1" x14ac:dyDescent="0.3">
      <c r="A528" s="1" t="s">
        <v>68</v>
      </c>
      <c r="B528" s="1" t="s">
        <v>55</v>
      </c>
      <c r="C528">
        <v>7</v>
      </c>
      <c r="D528">
        <v>81</v>
      </c>
      <c r="E528" s="1" t="s">
        <v>10</v>
      </c>
      <c r="F528" t="s">
        <v>21108</v>
      </c>
      <c r="G528">
        <v>0</v>
      </c>
      <c r="H528">
        <v>1</v>
      </c>
      <c r="I528">
        <v>0</v>
      </c>
    </row>
    <row r="529" spans="1:9" hidden="1" x14ac:dyDescent="0.3">
      <c r="A529" s="1" t="s">
        <v>68</v>
      </c>
      <c r="B529" s="1" t="s">
        <v>55</v>
      </c>
      <c r="C529">
        <v>7</v>
      </c>
      <c r="D529">
        <v>81</v>
      </c>
      <c r="E529" s="1" t="s">
        <v>11</v>
      </c>
      <c r="F529" t="s">
        <v>21109</v>
      </c>
      <c r="G529">
        <v>0</v>
      </c>
      <c r="H529">
        <v>1</v>
      </c>
      <c r="I529">
        <v>0</v>
      </c>
    </row>
    <row r="530" spans="1:9" hidden="1" x14ac:dyDescent="0.3">
      <c r="A530" s="1" t="s">
        <v>68</v>
      </c>
      <c r="B530" s="1" t="s">
        <v>55</v>
      </c>
      <c r="C530">
        <v>7</v>
      </c>
      <c r="D530">
        <v>81</v>
      </c>
      <c r="E530" s="1" t="s">
        <v>12</v>
      </c>
      <c r="F530" t="s">
        <v>21110</v>
      </c>
      <c r="G530">
        <v>0</v>
      </c>
      <c r="H530">
        <v>1</v>
      </c>
      <c r="I530">
        <v>0</v>
      </c>
    </row>
    <row r="531" spans="1:9" hidden="1" x14ac:dyDescent="0.3">
      <c r="A531" s="1" t="s">
        <v>68</v>
      </c>
      <c r="B531" s="1" t="s">
        <v>55</v>
      </c>
      <c r="C531">
        <v>7</v>
      </c>
      <c r="D531">
        <v>81</v>
      </c>
      <c r="E531" s="1" t="s">
        <v>13</v>
      </c>
      <c r="F531" t="s">
        <v>21111</v>
      </c>
      <c r="G531">
        <v>0</v>
      </c>
      <c r="H531">
        <v>1</v>
      </c>
      <c r="I531">
        <v>0</v>
      </c>
    </row>
    <row r="532" spans="1:9" hidden="1" x14ac:dyDescent="0.3">
      <c r="A532" s="1" t="s">
        <v>68</v>
      </c>
      <c r="B532" s="1" t="s">
        <v>55</v>
      </c>
      <c r="C532">
        <v>7</v>
      </c>
      <c r="D532">
        <v>81</v>
      </c>
      <c r="E532" s="1" t="s">
        <v>14</v>
      </c>
      <c r="F532" t="s">
        <v>21112</v>
      </c>
      <c r="G532">
        <v>0</v>
      </c>
      <c r="H532">
        <v>1</v>
      </c>
      <c r="I532">
        <v>0</v>
      </c>
    </row>
    <row r="533" spans="1:9" hidden="1" x14ac:dyDescent="0.3">
      <c r="A533" s="1" t="s">
        <v>68</v>
      </c>
      <c r="B533" s="1" t="s">
        <v>55</v>
      </c>
      <c r="C533">
        <v>7</v>
      </c>
      <c r="D533">
        <v>81</v>
      </c>
      <c r="E533" s="1" t="s">
        <v>15</v>
      </c>
      <c r="F533" t="s">
        <v>21113</v>
      </c>
      <c r="G533">
        <v>0</v>
      </c>
      <c r="H533">
        <v>1</v>
      </c>
      <c r="I533">
        <v>0</v>
      </c>
    </row>
    <row r="534" spans="1:9" hidden="1" x14ac:dyDescent="0.3">
      <c r="A534" s="1" t="s">
        <v>68</v>
      </c>
      <c r="B534" s="1" t="s">
        <v>55</v>
      </c>
      <c r="C534">
        <v>7</v>
      </c>
      <c r="D534">
        <v>81</v>
      </c>
      <c r="E534" s="1" t="s">
        <v>16</v>
      </c>
      <c r="F534" t="s">
        <v>21114</v>
      </c>
      <c r="G534">
        <v>0</v>
      </c>
      <c r="H534">
        <v>1</v>
      </c>
      <c r="I534">
        <v>0</v>
      </c>
    </row>
    <row r="535" spans="1:9" hidden="1" x14ac:dyDescent="0.3">
      <c r="A535" s="1" t="s">
        <v>68</v>
      </c>
      <c r="B535" s="1" t="s">
        <v>55</v>
      </c>
      <c r="C535">
        <v>7</v>
      </c>
      <c r="D535">
        <v>81</v>
      </c>
      <c r="E535" s="1" t="s">
        <v>17</v>
      </c>
      <c r="F535" t="s">
        <v>21115</v>
      </c>
      <c r="G535">
        <v>0</v>
      </c>
      <c r="H535">
        <v>1</v>
      </c>
      <c r="I535">
        <v>0</v>
      </c>
    </row>
    <row r="536" spans="1:9" hidden="1" x14ac:dyDescent="0.3">
      <c r="A536" s="1" t="s">
        <v>68</v>
      </c>
      <c r="B536" s="1" t="s">
        <v>55</v>
      </c>
      <c r="C536">
        <v>7</v>
      </c>
      <c r="D536">
        <v>81</v>
      </c>
      <c r="E536" s="1" t="s">
        <v>18</v>
      </c>
      <c r="F536" t="s">
        <v>21116</v>
      </c>
      <c r="G536">
        <v>0</v>
      </c>
      <c r="H536">
        <v>1</v>
      </c>
      <c r="I536">
        <v>0</v>
      </c>
    </row>
    <row r="537" spans="1:9" hidden="1" x14ac:dyDescent="0.3">
      <c r="A537" s="1" t="s">
        <v>68</v>
      </c>
      <c r="B537" s="1" t="s">
        <v>55</v>
      </c>
      <c r="C537">
        <v>7</v>
      </c>
      <c r="D537">
        <v>81</v>
      </c>
      <c r="E537" s="1" t="s">
        <v>19</v>
      </c>
      <c r="F537" t="s">
        <v>21117</v>
      </c>
      <c r="G537">
        <v>0</v>
      </c>
      <c r="H537">
        <v>1</v>
      </c>
      <c r="I537">
        <v>0</v>
      </c>
    </row>
    <row r="538" spans="1:9" hidden="1" x14ac:dyDescent="0.3">
      <c r="A538" s="1" t="s">
        <v>68</v>
      </c>
      <c r="B538" s="1" t="s">
        <v>55</v>
      </c>
      <c r="C538">
        <v>7</v>
      </c>
      <c r="D538">
        <v>81</v>
      </c>
      <c r="E538" s="1" t="s">
        <v>20</v>
      </c>
      <c r="F538" t="s">
        <v>21118</v>
      </c>
      <c r="G538">
        <v>0</v>
      </c>
      <c r="H538">
        <v>1</v>
      </c>
      <c r="I538">
        <v>0</v>
      </c>
    </row>
    <row r="539" spans="1:9" hidden="1" x14ac:dyDescent="0.3">
      <c r="A539" s="1" t="s">
        <v>68</v>
      </c>
      <c r="B539" s="1" t="s">
        <v>55</v>
      </c>
      <c r="C539">
        <v>7</v>
      </c>
      <c r="D539">
        <v>81</v>
      </c>
      <c r="E539" s="1" t="s">
        <v>21</v>
      </c>
      <c r="F539" t="s">
        <v>21119</v>
      </c>
      <c r="G539">
        <v>0</v>
      </c>
      <c r="H539">
        <v>1</v>
      </c>
      <c r="I539">
        <v>1</v>
      </c>
    </row>
    <row r="540" spans="1:9" hidden="1" x14ac:dyDescent="0.3">
      <c r="A540" s="1" t="s">
        <v>68</v>
      </c>
      <c r="B540" s="1" t="s">
        <v>55</v>
      </c>
      <c r="C540">
        <v>7</v>
      </c>
      <c r="D540">
        <v>81</v>
      </c>
      <c r="E540" s="1" t="s">
        <v>22</v>
      </c>
      <c r="F540" t="s">
        <v>21120</v>
      </c>
      <c r="G540">
        <v>0</v>
      </c>
      <c r="H540">
        <v>1</v>
      </c>
      <c r="I540">
        <v>1</v>
      </c>
    </row>
    <row r="541" spans="1:9" hidden="1" x14ac:dyDescent="0.3">
      <c r="A541" s="1" t="s">
        <v>68</v>
      </c>
      <c r="B541" s="1" t="s">
        <v>55</v>
      </c>
      <c r="C541">
        <v>7</v>
      </c>
      <c r="D541">
        <v>81</v>
      </c>
      <c r="E541" s="1" t="s">
        <v>23</v>
      </c>
      <c r="F541" t="s">
        <v>21121</v>
      </c>
      <c r="G541">
        <v>0</v>
      </c>
      <c r="H541">
        <v>1</v>
      </c>
      <c r="I541">
        <v>1</v>
      </c>
    </row>
    <row r="542" spans="1:9" hidden="1" x14ac:dyDescent="0.3">
      <c r="A542" s="1" t="s">
        <v>68</v>
      </c>
      <c r="B542" s="1" t="s">
        <v>55</v>
      </c>
      <c r="C542">
        <v>7</v>
      </c>
      <c r="D542">
        <v>81</v>
      </c>
      <c r="E542" s="1" t="s">
        <v>24</v>
      </c>
      <c r="F542" t="s">
        <v>21122</v>
      </c>
      <c r="G542">
        <v>0</v>
      </c>
      <c r="H542">
        <v>1</v>
      </c>
      <c r="I542">
        <v>1</v>
      </c>
    </row>
    <row r="543" spans="1:9" hidden="1" x14ac:dyDescent="0.3">
      <c r="A543" s="1" t="s">
        <v>68</v>
      </c>
      <c r="B543" s="1" t="s">
        <v>55</v>
      </c>
      <c r="C543">
        <v>7</v>
      </c>
      <c r="D543">
        <v>81</v>
      </c>
      <c r="E543" s="1" t="s">
        <v>25</v>
      </c>
      <c r="F543" t="s">
        <v>21123</v>
      </c>
      <c r="G543">
        <v>0</v>
      </c>
      <c r="H543">
        <v>1</v>
      </c>
      <c r="I543">
        <v>1</v>
      </c>
    </row>
    <row r="544" spans="1:9" hidden="1" x14ac:dyDescent="0.3">
      <c r="A544" s="1" t="s">
        <v>68</v>
      </c>
      <c r="B544" s="1" t="s">
        <v>55</v>
      </c>
      <c r="C544">
        <v>7</v>
      </c>
      <c r="D544">
        <v>81</v>
      </c>
      <c r="E544" s="1" t="s">
        <v>26</v>
      </c>
      <c r="F544" t="s">
        <v>21124</v>
      </c>
      <c r="G544">
        <v>0</v>
      </c>
      <c r="H544">
        <v>1</v>
      </c>
      <c r="I544">
        <v>1</v>
      </c>
    </row>
    <row r="545" spans="1:9" hidden="1" x14ac:dyDescent="0.3">
      <c r="A545" s="1" t="s">
        <v>68</v>
      </c>
      <c r="B545" s="1" t="s">
        <v>55</v>
      </c>
      <c r="C545">
        <v>7</v>
      </c>
      <c r="D545">
        <v>81</v>
      </c>
      <c r="E545" s="1" t="s">
        <v>27</v>
      </c>
      <c r="F545" t="s">
        <v>21125</v>
      </c>
      <c r="G545">
        <v>0</v>
      </c>
      <c r="H545">
        <v>1</v>
      </c>
      <c r="I545">
        <v>1</v>
      </c>
    </row>
    <row r="546" spans="1:9" hidden="1" x14ac:dyDescent="0.3">
      <c r="A546" s="1" t="s">
        <v>68</v>
      </c>
      <c r="B546" s="1" t="s">
        <v>55</v>
      </c>
      <c r="C546">
        <v>7</v>
      </c>
      <c r="D546">
        <v>81</v>
      </c>
      <c r="E546" s="1" t="s">
        <v>28</v>
      </c>
      <c r="F546" t="s">
        <v>21126</v>
      </c>
      <c r="G546">
        <v>0</v>
      </c>
      <c r="H546">
        <v>1</v>
      </c>
      <c r="I546">
        <v>1</v>
      </c>
    </row>
    <row r="547" spans="1:9" hidden="1" x14ac:dyDescent="0.3">
      <c r="A547" s="1" t="s">
        <v>68</v>
      </c>
      <c r="B547" s="1" t="s">
        <v>55</v>
      </c>
      <c r="C547">
        <v>7</v>
      </c>
      <c r="D547">
        <v>81</v>
      </c>
      <c r="E547" s="1" t="s">
        <v>29</v>
      </c>
      <c r="F547" t="s">
        <v>21127</v>
      </c>
      <c r="G547">
        <v>0</v>
      </c>
      <c r="H547">
        <v>1</v>
      </c>
      <c r="I547">
        <v>1</v>
      </c>
    </row>
    <row r="548" spans="1:9" hidden="1" x14ac:dyDescent="0.3">
      <c r="A548" s="1" t="s">
        <v>68</v>
      </c>
      <c r="B548" s="1" t="s">
        <v>55</v>
      </c>
      <c r="C548">
        <v>7</v>
      </c>
      <c r="D548">
        <v>81</v>
      </c>
      <c r="E548" s="1" t="s">
        <v>30</v>
      </c>
      <c r="F548" t="s">
        <v>21128</v>
      </c>
      <c r="G548">
        <v>0</v>
      </c>
      <c r="H548">
        <v>1</v>
      </c>
      <c r="I548">
        <v>1</v>
      </c>
    </row>
    <row r="549" spans="1:9" hidden="1" x14ac:dyDescent="0.3">
      <c r="A549" s="1" t="s">
        <v>68</v>
      </c>
      <c r="B549" s="1" t="s">
        <v>55</v>
      </c>
      <c r="C549">
        <v>7</v>
      </c>
      <c r="D549">
        <v>81</v>
      </c>
      <c r="E549" s="1" t="s">
        <v>31</v>
      </c>
      <c r="F549" t="s">
        <v>21129</v>
      </c>
      <c r="G549">
        <v>0</v>
      </c>
      <c r="H549">
        <v>1</v>
      </c>
      <c r="I549">
        <v>1</v>
      </c>
    </row>
    <row r="550" spans="1:9" hidden="1" x14ac:dyDescent="0.3">
      <c r="A550" s="1" t="s">
        <v>68</v>
      </c>
      <c r="B550" s="1" t="s">
        <v>55</v>
      </c>
      <c r="C550">
        <v>7</v>
      </c>
      <c r="D550">
        <v>81</v>
      </c>
      <c r="E550" s="1" t="s">
        <v>32</v>
      </c>
      <c r="F550" t="s">
        <v>21130</v>
      </c>
      <c r="G550">
        <v>0</v>
      </c>
      <c r="H550">
        <v>1</v>
      </c>
      <c r="I550">
        <v>1</v>
      </c>
    </row>
    <row r="551" spans="1:9" hidden="1" x14ac:dyDescent="0.3">
      <c r="A551" s="1" t="s">
        <v>68</v>
      </c>
      <c r="B551" s="1" t="s">
        <v>55</v>
      </c>
      <c r="C551">
        <v>7</v>
      </c>
      <c r="D551">
        <v>81</v>
      </c>
      <c r="E551" s="1" t="s">
        <v>33</v>
      </c>
      <c r="F551" t="s">
        <v>21131</v>
      </c>
      <c r="G551">
        <v>0</v>
      </c>
      <c r="H551">
        <v>1</v>
      </c>
      <c r="I551">
        <v>1</v>
      </c>
    </row>
    <row r="552" spans="1:9" hidden="1" x14ac:dyDescent="0.3">
      <c r="A552" s="1" t="s">
        <v>68</v>
      </c>
      <c r="B552" s="1" t="s">
        <v>55</v>
      </c>
      <c r="C552">
        <v>7</v>
      </c>
      <c r="D552">
        <v>81</v>
      </c>
      <c r="E552" s="1" t="s">
        <v>34</v>
      </c>
      <c r="F552" t="s">
        <v>21132</v>
      </c>
      <c r="G552">
        <v>0</v>
      </c>
      <c r="H552">
        <v>1</v>
      </c>
      <c r="I552">
        <v>1</v>
      </c>
    </row>
    <row r="553" spans="1:9" hidden="1" x14ac:dyDescent="0.3">
      <c r="A553" s="1" t="s">
        <v>68</v>
      </c>
      <c r="B553" s="1" t="s">
        <v>55</v>
      </c>
      <c r="C553">
        <v>7</v>
      </c>
      <c r="D553">
        <v>81</v>
      </c>
      <c r="E553" s="1" t="s">
        <v>35</v>
      </c>
      <c r="F553" t="s">
        <v>21133</v>
      </c>
      <c r="G553">
        <v>0</v>
      </c>
      <c r="H553">
        <v>1</v>
      </c>
      <c r="I553">
        <v>1</v>
      </c>
    </row>
    <row r="554" spans="1:9" hidden="1" x14ac:dyDescent="0.3">
      <c r="A554" s="1" t="s">
        <v>68</v>
      </c>
      <c r="B554" s="1" t="s">
        <v>55</v>
      </c>
      <c r="C554">
        <v>7</v>
      </c>
      <c r="D554">
        <v>81</v>
      </c>
      <c r="E554" s="1" t="s">
        <v>36</v>
      </c>
      <c r="F554" t="s">
        <v>21134</v>
      </c>
      <c r="G554">
        <v>0</v>
      </c>
      <c r="H554">
        <v>1</v>
      </c>
      <c r="I554">
        <v>1</v>
      </c>
    </row>
    <row r="555" spans="1:9" hidden="1" x14ac:dyDescent="0.3">
      <c r="A555" s="1" t="s">
        <v>68</v>
      </c>
      <c r="B555" s="1" t="s">
        <v>55</v>
      </c>
      <c r="C555">
        <v>7</v>
      </c>
      <c r="D555">
        <v>81</v>
      </c>
      <c r="E555" s="1" t="s">
        <v>37</v>
      </c>
      <c r="F555" t="s">
        <v>21135</v>
      </c>
      <c r="G555">
        <v>0</v>
      </c>
      <c r="H555">
        <v>1</v>
      </c>
      <c r="I555">
        <v>1</v>
      </c>
    </row>
    <row r="556" spans="1:9" hidden="1" x14ac:dyDescent="0.3">
      <c r="A556" s="1" t="s">
        <v>68</v>
      </c>
      <c r="B556" s="1" t="s">
        <v>55</v>
      </c>
      <c r="C556">
        <v>7</v>
      </c>
      <c r="D556">
        <v>81</v>
      </c>
      <c r="E556" s="1" t="s">
        <v>38</v>
      </c>
      <c r="F556" t="s">
        <v>21136</v>
      </c>
      <c r="G556">
        <v>0</v>
      </c>
      <c r="H556">
        <v>1</v>
      </c>
      <c r="I556">
        <v>1</v>
      </c>
    </row>
    <row r="557" spans="1:9" hidden="1" x14ac:dyDescent="0.3">
      <c r="A557" s="1" t="s">
        <v>68</v>
      </c>
      <c r="B557" s="1" t="s">
        <v>55</v>
      </c>
      <c r="C557">
        <v>7</v>
      </c>
      <c r="D557">
        <v>81</v>
      </c>
      <c r="E557" s="1" t="s">
        <v>39</v>
      </c>
      <c r="F557" t="s">
        <v>21137</v>
      </c>
      <c r="G557">
        <v>0</v>
      </c>
      <c r="H557">
        <v>1</v>
      </c>
      <c r="I557">
        <v>1</v>
      </c>
    </row>
    <row r="558" spans="1:9" hidden="1" x14ac:dyDescent="0.3">
      <c r="A558" s="1" t="s">
        <v>68</v>
      </c>
      <c r="B558" s="1" t="s">
        <v>55</v>
      </c>
      <c r="C558">
        <v>7</v>
      </c>
      <c r="D558">
        <v>81</v>
      </c>
      <c r="E558" s="1" t="s">
        <v>40</v>
      </c>
      <c r="F558" t="s">
        <v>21138</v>
      </c>
      <c r="G558">
        <v>0</v>
      </c>
      <c r="H558">
        <v>1</v>
      </c>
      <c r="I558">
        <v>1</v>
      </c>
    </row>
    <row r="559" spans="1:9" hidden="1" x14ac:dyDescent="0.3">
      <c r="A559" s="1" t="s">
        <v>68</v>
      </c>
      <c r="B559" s="1" t="s">
        <v>55</v>
      </c>
      <c r="C559">
        <v>7</v>
      </c>
      <c r="D559">
        <v>81</v>
      </c>
      <c r="E559" s="1" t="s">
        <v>41</v>
      </c>
      <c r="F559" t="s">
        <v>21139</v>
      </c>
      <c r="G559">
        <v>0</v>
      </c>
      <c r="H559">
        <v>1</v>
      </c>
      <c r="I559">
        <v>1</v>
      </c>
    </row>
    <row r="560" spans="1:9" hidden="1" x14ac:dyDescent="0.3">
      <c r="A560" s="1" t="s">
        <v>68</v>
      </c>
      <c r="B560" s="1" t="s">
        <v>55</v>
      </c>
      <c r="C560">
        <v>7</v>
      </c>
      <c r="D560">
        <v>81</v>
      </c>
      <c r="E560" s="1" t="s">
        <v>42</v>
      </c>
      <c r="F560" t="s">
        <v>21140</v>
      </c>
      <c r="G560">
        <v>0</v>
      </c>
      <c r="H560">
        <v>1</v>
      </c>
      <c r="I560">
        <v>1</v>
      </c>
    </row>
    <row r="561" spans="1:9" hidden="1" x14ac:dyDescent="0.3">
      <c r="A561" s="1" t="s">
        <v>68</v>
      </c>
      <c r="B561" s="1" t="s">
        <v>55</v>
      </c>
      <c r="C561">
        <v>7</v>
      </c>
      <c r="D561">
        <v>81</v>
      </c>
      <c r="E561" s="1" t="s">
        <v>43</v>
      </c>
      <c r="F561" t="s">
        <v>21141</v>
      </c>
      <c r="G561">
        <v>0</v>
      </c>
      <c r="H561">
        <v>1</v>
      </c>
      <c r="I561">
        <v>1</v>
      </c>
    </row>
    <row r="562" spans="1:9" hidden="1" x14ac:dyDescent="0.3">
      <c r="A562" s="1" t="s">
        <v>68</v>
      </c>
      <c r="B562" s="1" t="s">
        <v>55</v>
      </c>
      <c r="C562">
        <v>7</v>
      </c>
      <c r="D562">
        <v>81</v>
      </c>
      <c r="E562" s="1" t="s">
        <v>44</v>
      </c>
      <c r="F562" t="s">
        <v>21142</v>
      </c>
      <c r="G562">
        <v>0</v>
      </c>
      <c r="H562">
        <v>1</v>
      </c>
      <c r="I562">
        <v>1</v>
      </c>
    </row>
    <row r="563" spans="1:9" hidden="1" x14ac:dyDescent="0.3">
      <c r="A563" s="1" t="s">
        <v>68</v>
      </c>
      <c r="B563" s="1" t="s">
        <v>55</v>
      </c>
      <c r="C563">
        <v>7</v>
      </c>
      <c r="D563">
        <v>81</v>
      </c>
      <c r="E563" s="1" t="s">
        <v>45</v>
      </c>
      <c r="F563" t="s">
        <v>21143</v>
      </c>
      <c r="G563">
        <v>0</v>
      </c>
      <c r="H563">
        <v>1</v>
      </c>
      <c r="I563">
        <v>1</v>
      </c>
    </row>
    <row r="564" spans="1:9" hidden="1" x14ac:dyDescent="0.3">
      <c r="A564" s="1" t="s">
        <v>68</v>
      </c>
      <c r="B564" s="1" t="s">
        <v>55</v>
      </c>
      <c r="C564">
        <v>7</v>
      </c>
      <c r="D564">
        <v>81</v>
      </c>
      <c r="E564" s="1" t="s">
        <v>46</v>
      </c>
      <c r="F564" t="s">
        <v>21144</v>
      </c>
      <c r="G564">
        <v>0</v>
      </c>
      <c r="H564">
        <v>1</v>
      </c>
      <c r="I564">
        <v>1</v>
      </c>
    </row>
    <row r="565" spans="1:9" hidden="1" x14ac:dyDescent="0.3">
      <c r="A565" s="1" t="s">
        <v>68</v>
      </c>
      <c r="B565" s="1" t="s">
        <v>55</v>
      </c>
      <c r="C565">
        <v>7</v>
      </c>
      <c r="D565">
        <v>81</v>
      </c>
      <c r="E565" s="1" t="s">
        <v>47</v>
      </c>
      <c r="F565" t="s">
        <v>21145</v>
      </c>
      <c r="G565">
        <v>0</v>
      </c>
      <c r="H565">
        <v>1</v>
      </c>
      <c r="I565">
        <v>1</v>
      </c>
    </row>
    <row r="566" spans="1:9" hidden="1" x14ac:dyDescent="0.3">
      <c r="A566" s="1" t="s">
        <v>68</v>
      </c>
      <c r="B566" s="1" t="s">
        <v>55</v>
      </c>
      <c r="C566">
        <v>7</v>
      </c>
      <c r="D566">
        <v>81</v>
      </c>
      <c r="E566" s="1" t="s">
        <v>48</v>
      </c>
      <c r="F566" t="s">
        <v>21146</v>
      </c>
      <c r="G566">
        <v>0</v>
      </c>
      <c r="H566">
        <v>1</v>
      </c>
      <c r="I566">
        <v>1</v>
      </c>
    </row>
    <row r="567" spans="1:9" hidden="1" x14ac:dyDescent="0.3">
      <c r="A567" s="1" t="s">
        <v>68</v>
      </c>
      <c r="B567" s="1" t="s">
        <v>55</v>
      </c>
      <c r="C567">
        <v>7</v>
      </c>
      <c r="D567">
        <v>81</v>
      </c>
      <c r="E567" s="1" t="s">
        <v>49</v>
      </c>
      <c r="F567" t="s">
        <v>21147</v>
      </c>
      <c r="G567">
        <v>0</v>
      </c>
      <c r="H567">
        <v>1</v>
      </c>
      <c r="I567">
        <v>1</v>
      </c>
    </row>
    <row r="568" spans="1:9" hidden="1" x14ac:dyDescent="0.3">
      <c r="A568" s="1" t="s">
        <v>68</v>
      </c>
      <c r="B568" s="1" t="s">
        <v>55</v>
      </c>
      <c r="C568">
        <v>7</v>
      </c>
      <c r="D568">
        <v>81</v>
      </c>
      <c r="E568" s="1" t="s">
        <v>50</v>
      </c>
      <c r="F568" t="s">
        <v>21148</v>
      </c>
      <c r="G568">
        <v>0</v>
      </c>
      <c r="H568">
        <v>1</v>
      </c>
      <c r="I568">
        <v>1</v>
      </c>
    </row>
    <row r="569" spans="1:9" hidden="1" x14ac:dyDescent="0.3">
      <c r="A569" s="1" t="s">
        <v>68</v>
      </c>
      <c r="B569" s="1" t="s">
        <v>55</v>
      </c>
      <c r="C569">
        <v>7</v>
      </c>
      <c r="D569">
        <v>81</v>
      </c>
      <c r="E569" s="1" t="s">
        <v>51</v>
      </c>
      <c r="F569" t="s">
        <v>21149</v>
      </c>
      <c r="G569">
        <v>0</v>
      </c>
      <c r="H569">
        <v>1</v>
      </c>
      <c r="I569">
        <v>1</v>
      </c>
    </row>
    <row r="570" spans="1:9" hidden="1" x14ac:dyDescent="0.3">
      <c r="A570" s="1" t="s">
        <v>68</v>
      </c>
      <c r="B570" s="1" t="s">
        <v>55</v>
      </c>
      <c r="C570">
        <v>7</v>
      </c>
      <c r="D570">
        <v>81</v>
      </c>
      <c r="E570" s="1" t="s">
        <v>52</v>
      </c>
      <c r="F570" t="s">
        <v>21150</v>
      </c>
      <c r="G570">
        <v>0</v>
      </c>
      <c r="H570">
        <v>1</v>
      </c>
      <c r="I570">
        <v>1</v>
      </c>
    </row>
    <row r="571" spans="1:9" hidden="1" x14ac:dyDescent="0.3">
      <c r="A571" s="1" t="s">
        <v>68</v>
      </c>
      <c r="B571" s="1" t="s">
        <v>55</v>
      </c>
      <c r="C571">
        <v>7</v>
      </c>
      <c r="D571">
        <v>81</v>
      </c>
      <c r="E571" s="1" t="s">
        <v>53</v>
      </c>
      <c r="F571" t="s">
        <v>20866</v>
      </c>
      <c r="G571">
        <v>0</v>
      </c>
      <c r="H571">
        <v>2</v>
      </c>
      <c r="I571">
        <v>1</v>
      </c>
    </row>
    <row r="572" spans="1:9" hidden="1" x14ac:dyDescent="0.3">
      <c r="A572" s="1" t="s">
        <v>68</v>
      </c>
      <c r="B572" s="1" t="s">
        <v>55</v>
      </c>
      <c r="C572">
        <v>7</v>
      </c>
      <c r="D572">
        <v>81</v>
      </c>
      <c r="E572" s="1" t="s">
        <v>54</v>
      </c>
      <c r="F572" t="s">
        <v>20867</v>
      </c>
      <c r="G572">
        <v>0</v>
      </c>
      <c r="H572">
        <v>2</v>
      </c>
      <c r="I572">
        <v>1</v>
      </c>
    </row>
    <row r="573" spans="1:9" hidden="1" x14ac:dyDescent="0.3">
      <c r="A573" s="1" t="s">
        <v>68</v>
      </c>
      <c r="B573" s="1" t="s">
        <v>55</v>
      </c>
      <c r="C573">
        <v>7</v>
      </c>
      <c r="D573">
        <v>81</v>
      </c>
      <c r="E573" s="1" t="s">
        <v>21548</v>
      </c>
      <c r="F573" t="s">
        <v>21559</v>
      </c>
      <c r="G573">
        <v>0</v>
      </c>
      <c r="H573">
        <v>6</v>
      </c>
      <c r="I573">
        <v>1</v>
      </c>
    </row>
    <row r="574" spans="1:9" hidden="1" x14ac:dyDescent="0.3">
      <c r="A574" s="1" t="s">
        <v>69</v>
      </c>
      <c r="B574" s="1" t="s">
        <v>55</v>
      </c>
      <c r="C574">
        <v>51</v>
      </c>
      <c r="D574">
        <v>9</v>
      </c>
      <c r="E574" s="1" t="s">
        <v>4</v>
      </c>
      <c r="F574" t="s">
        <v>16572</v>
      </c>
      <c r="G574">
        <v>0</v>
      </c>
      <c r="H574">
        <v>0</v>
      </c>
      <c r="I574">
        <v>0</v>
      </c>
    </row>
    <row r="575" spans="1:9" hidden="1" x14ac:dyDescent="0.3">
      <c r="A575" s="1" t="s">
        <v>69</v>
      </c>
      <c r="B575" s="1" t="s">
        <v>55</v>
      </c>
      <c r="C575">
        <v>51</v>
      </c>
      <c r="D575">
        <v>9</v>
      </c>
      <c r="E575" s="1" t="s">
        <v>5</v>
      </c>
      <c r="F575" t="s">
        <v>16469</v>
      </c>
      <c r="G575">
        <v>0</v>
      </c>
      <c r="H575">
        <v>0</v>
      </c>
      <c r="I575">
        <v>0</v>
      </c>
    </row>
    <row r="576" spans="1:9" hidden="1" x14ac:dyDescent="0.3">
      <c r="A576" s="1" t="s">
        <v>69</v>
      </c>
      <c r="B576" s="1" t="s">
        <v>55</v>
      </c>
      <c r="C576">
        <v>51</v>
      </c>
      <c r="D576">
        <v>9</v>
      </c>
      <c r="E576" s="1" t="s">
        <v>6</v>
      </c>
      <c r="F576" t="s">
        <v>16367</v>
      </c>
      <c r="G576">
        <v>0</v>
      </c>
      <c r="H576">
        <v>0</v>
      </c>
      <c r="I576">
        <v>0</v>
      </c>
    </row>
    <row r="577" spans="1:9" hidden="1" x14ac:dyDescent="0.3">
      <c r="A577" s="1" t="s">
        <v>69</v>
      </c>
      <c r="B577" s="1" t="s">
        <v>55</v>
      </c>
      <c r="C577">
        <v>51</v>
      </c>
      <c r="D577">
        <v>9</v>
      </c>
      <c r="E577" s="1" t="s">
        <v>7</v>
      </c>
      <c r="F577" t="s">
        <v>16265</v>
      </c>
      <c r="G577">
        <v>0</v>
      </c>
      <c r="H577">
        <v>0</v>
      </c>
      <c r="I577">
        <v>0</v>
      </c>
    </row>
    <row r="578" spans="1:9" hidden="1" x14ac:dyDescent="0.3">
      <c r="A578" s="1" t="s">
        <v>69</v>
      </c>
      <c r="B578" s="1" t="s">
        <v>55</v>
      </c>
      <c r="C578">
        <v>51</v>
      </c>
      <c r="D578">
        <v>9</v>
      </c>
      <c r="E578" s="1" t="s">
        <v>8</v>
      </c>
      <c r="F578" t="s">
        <v>16165</v>
      </c>
      <c r="G578">
        <v>0</v>
      </c>
      <c r="H578">
        <v>0</v>
      </c>
      <c r="I578">
        <v>0</v>
      </c>
    </row>
    <row r="579" spans="1:9" hidden="1" x14ac:dyDescent="0.3">
      <c r="A579" s="1" t="s">
        <v>69</v>
      </c>
      <c r="B579" s="1" t="s">
        <v>55</v>
      </c>
      <c r="C579">
        <v>51</v>
      </c>
      <c r="D579">
        <v>9</v>
      </c>
      <c r="E579" s="1" t="s">
        <v>9</v>
      </c>
      <c r="F579" t="s">
        <v>21151</v>
      </c>
      <c r="G579">
        <v>0</v>
      </c>
      <c r="H579">
        <v>1</v>
      </c>
      <c r="I579">
        <v>0</v>
      </c>
    </row>
    <row r="580" spans="1:9" hidden="1" x14ac:dyDescent="0.3">
      <c r="A580" s="1" t="s">
        <v>69</v>
      </c>
      <c r="B580" s="1" t="s">
        <v>55</v>
      </c>
      <c r="C580">
        <v>51</v>
      </c>
      <c r="D580">
        <v>9</v>
      </c>
      <c r="E580" s="1" t="s">
        <v>10</v>
      </c>
      <c r="F580" t="s">
        <v>19835</v>
      </c>
      <c r="G580">
        <v>0</v>
      </c>
      <c r="H580">
        <v>4</v>
      </c>
      <c r="I580">
        <v>0</v>
      </c>
    </row>
    <row r="581" spans="1:9" hidden="1" x14ac:dyDescent="0.3">
      <c r="A581" s="1" t="s">
        <v>69</v>
      </c>
      <c r="B581" s="1" t="s">
        <v>55</v>
      </c>
      <c r="C581">
        <v>51</v>
      </c>
      <c r="D581">
        <v>9</v>
      </c>
      <c r="E581" s="1" t="s">
        <v>11</v>
      </c>
      <c r="F581" t="s">
        <v>19836</v>
      </c>
      <c r="G581">
        <v>0</v>
      </c>
      <c r="H581">
        <v>4</v>
      </c>
      <c r="I581">
        <v>0</v>
      </c>
    </row>
    <row r="582" spans="1:9" hidden="1" x14ac:dyDescent="0.3">
      <c r="A582" s="1" t="s">
        <v>69</v>
      </c>
      <c r="B582" s="1" t="s">
        <v>55</v>
      </c>
      <c r="C582">
        <v>51</v>
      </c>
      <c r="D582">
        <v>9</v>
      </c>
      <c r="E582" s="1" t="s">
        <v>12</v>
      </c>
      <c r="F582" t="s">
        <v>19837</v>
      </c>
      <c r="G582">
        <v>0</v>
      </c>
      <c r="H582">
        <v>4</v>
      </c>
      <c r="I582">
        <v>0</v>
      </c>
    </row>
    <row r="583" spans="1:9" hidden="1" x14ac:dyDescent="0.3">
      <c r="A583" s="1" t="s">
        <v>69</v>
      </c>
      <c r="B583" s="1" t="s">
        <v>55</v>
      </c>
      <c r="C583">
        <v>51</v>
      </c>
      <c r="D583">
        <v>9</v>
      </c>
      <c r="E583" s="1" t="s">
        <v>13</v>
      </c>
      <c r="F583" t="s">
        <v>19838</v>
      </c>
      <c r="G583">
        <v>0</v>
      </c>
      <c r="H583">
        <v>5</v>
      </c>
      <c r="I583">
        <v>0</v>
      </c>
    </row>
    <row r="584" spans="1:9" hidden="1" x14ac:dyDescent="0.3">
      <c r="A584" s="1" t="s">
        <v>69</v>
      </c>
      <c r="B584" s="1" t="s">
        <v>55</v>
      </c>
      <c r="C584">
        <v>51</v>
      </c>
      <c r="D584">
        <v>9</v>
      </c>
      <c r="E584" s="1" t="s">
        <v>14</v>
      </c>
      <c r="F584" t="s">
        <v>19839</v>
      </c>
      <c r="G584">
        <v>0</v>
      </c>
      <c r="H584">
        <v>8</v>
      </c>
      <c r="I584">
        <v>0</v>
      </c>
    </row>
    <row r="585" spans="1:9" hidden="1" x14ac:dyDescent="0.3">
      <c r="A585" s="1" t="s">
        <v>69</v>
      </c>
      <c r="B585" s="1" t="s">
        <v>55</v>
      </c>
      <c r="C585">
        <v>51</v>
      </c>
      <c r="D585">
        <v>9</v>
      </c>
      <c r="E585" s="1" t="s">
        <v>15</v>
      </c>
      <c r="F585" t="s">
        <v>19840</v>
      </c>
      <c r="G585">
        <v>0</v>
      </c>
      <c r="H585">
        <v>10</v>
      </c>
      <c r="I585">
        <v>0</v>
      </c>
    </row>
    <row r="586" spans="1:9" hidden="1" x14ac:dyDescent="0.3">
      <c r="A586" s="1" t="s">
        <v>69</v>
      </c>
      <c r="B586" s="1" t="s">
        <v>55</v>
      </c>
      <c r="C586">
        <v>51</v>
      </c>
      <c r="D586">
        <v>9</v>
      </c>
      <c r="E586" s="1" t="s">
        <v>16</v>
      </c>
      <c r="F586" t="s">
        <v>19841</v>
      </c>
      <c r="G586">
        <v>0</v>
      </c>
      <c r="H586">
        <v>12</v>
      </c>
      <c r="I586">
        <v>0</v>
      </c>
    </row>
    <row r="587" spans="1:9" hidden="1" x14ac:dyDescent="0.3">
      <c r="A587" s="1" t="s">
        <v>69</v>
      </c>
      <c r="B587" s="1" t="s">
        <v>55</v>
      </c>
      <c r="C587">
        <v>51</v>
      </c>
      <c r="D587">
        <v>9</v>
      </c>
      <c r="E587" s="1" t="s">
        <v>17</v>
      </c>
      <c r="F587" t="s">
        <v>19842</v>
      </c>
      <c r="G587">
        <v>0</v>
      </c>
      <c r="H587">
        <v>12</v>
      </c>
      <c r="I587">
        <v>0</v>
      </c>
    </row>
    <row r="588" spans="1:9" hidden="1" x14ac:dyDescent="0.3">
      <c r="A588" s="1" t="s">
        <v>69</v>
      </c>
      <c r="B588" s="1" t="s">
        <v>55</v>
      </c>
      <c r="C588">
        <v>51</v>
      </c>
      <c r="D588">
        <v>9</v>
      </c>
      <c r="E588" s="1" t="s">
        <v>18</v>
      </c>
      <c r="F588" t="s">
        <v>19843</v>
      </c>
      <c r="G588">
        <v>0</v>
      </c>
      <c r="H588">
        <v>12</v>
      </c>
      <c r="I588">
        <v>0</v>
      </c>
    </row>
    <row r="589" spans="1:9" hidden="1" x14ac:dyDescent="0.3">
      <c r="A589" s="1" t="s">
        <v>69</v>
      </c>
      <c r="B589" s="1" t="s">
        <v>55</v>
      </c>
      <c r="C589">
        <v>51</v>
      </c>
      <c r="D589">
        <v>9</v>
      </c>
      <c r="E589" s="1" t="s">
        <v>19</v>
      </c>
      <c r="F589" t="s">
        <v>19844</v>
      </c>
      <c r="G589">
        <v>0</v>
      </c>
      <c r="H589">
        <v>12</v>
      </c>
      <c r="I589">
        <v>0</v>
      </c>
    </row>
    <row r="590" spans="1:9" hidden="1" x14ac:dyDescent="0.3">
      <c r="A590" s="1" t="s">
        <v>69</v>
      </c>
      <c r="B590" s="1" t="s">
        <v>55</v>
      </c>
      <c r="C590">
        <v>51</v>
      </c>
      <c r="D590">
        <v>9</v>
      </c>
      <c r="E590" s="1" t="s">
        <v>20</v>
      </c>
      <c r="F590" t="s">
        <v>19845</v>
      </c>
      <c r="G590">
        <v>0</v>
      </c>
      <c r="H590">
        <v>13</v>
      </c>
      <c r="I590">
        <v>0</v>
      </c>
    </row>
    <row r="591" spans="1:9" hidden="1" x14ac:dyDescent="0.3">
      <c r="A591" s="1" t="s">
        <v>69</v>
      </c>
      <c r="B591" s="1" t="s">
        <v>55</v>
      </c>
      <c r="C591">
        <v>51</v>
      </c>
      <c r="D591">
        <v>9</v>
      </c>
      <c r="E591" s="1" t="s">
        <v>21</v>
      </c>
      <c r="F591" t="s">
        <v>19846</v>
      </c>
      <c r="G591">
        <v>0</v>
      </c>
      <c r="H591">
        <v>13</v>
      </c>
      <c r="I591">
        <v>0</v>
      </c>
    </row>
    <row r="592" spans="1:9" hidden="1" x14ac:dyDescent="0.3">
      <c r="A592" s="1" t="s">
        <v>69</v>
      </c>
      <c r="B592" s="1" t="s">
        <v>55</v>
      </c>
      <c r="C592">
        <v>51</v>
      </c>
      <c r="D592">
        <v>9</v>
      </c>
      <c r="E592" s="1" t="s">
        <v>22</v>
      </c>
      <c r="F592" t="s">
        <v>19847</v>
      </c>
      <c r="G592">
        <v>0</v>
      </c>
      <c r="H592">
        <v>14</v>
      </c>
      <c r="I592">
        <v>0</v>
      </c>
    </row>
    <row r="593" spans="1:9" hidden="1" x14ac:dyDescent="0.3">
      <c r="A593" s="1" t="s">
        <v>69</v>
      </c>
      <c r="B593" s="1" t="s">
        <v>55</v>
      </c>
      <c r="C593">
        <v>51</v>
      </c>
      <c r="D593">
        <v>9</v>
      </c>
      <c r="E593" s="1" t="s">
        <v>23</v>
      </c>
      <c r="F593" t="s">
        <v>19848</v>
      </c>
      <c r="G593">
        <v>0</v>
      </c>
      <c r="H593">
        <v>14</v>
      </c>
      <c r="I593">
        <v>0</v>
      </c>
    </row>
    <row r="594" spans="1:9" hidden="1" x14ac:dyDescent="0.3">
      <c r="A594" s="1" t="s">
        <v>69</v>
      </c>
      <c r="B594" s="1" t="s">
        <v>55</v>
      </c>
      <c r="C594">
        <v>51</v>
      </c>
      <c r="D594">
        <v>9</v>
      </c>
      <c r="E594" s="1" t="s">
        <v>24</v>
      </c>
      <c r="F594" t="s">
        <v>19849</v>
      </c>
      <c r="G594">
        <v>0</v>
      </c>
      <c r="H594">
        <v>16</v>
      </c>
      <c r="I594">
        <v>0</v>
      </c>
    </row>
    <row r="595" spans="1:9" hidden="1" x14ac:dyDescent="0.3">
      <c r="A595" s="1" t="s">
        <v>69</v>
      </c>
      <c r="B595" s="1" t="s">
        <v>55</v>
      </c>
      <c r="C595">
        <v>51</v>
      </c>
      <c r="D595">
        <v>9</v>
      </c>
      <c r="E595" s="1" t="s">
        <v>25</v>
      </c>
      <c r="F595" t="s">
        <v>19850</v>
      </c>
      <c r="G595">
        <v>0</v>
      </c>
      <c r="H595">
        <v>16</v>
      </c>
      <c r="I595">
        <v>0</v>
      </c>
    </row>
    <row r="596" spans="1:9" hidden="1" x14ac:dyDescent="0.3">
      <c r="A596" s="1" t="s">
        <v>69</v>
      </c>
      <c r="B596" s="1" t="s">
        <v>55</v>
      </c>
      <c r="C596">
        <v>51</v>
      </c>
      <c r="D596">
        <v>9</v>
      </c>
      <c r="E596" s="1" t="s">
        <v>26</v>
      </c>
      <c r="F596" t="s">
        <v>19851</v>
      </c>
      <c r="G596">
        <v>0</v>
      </c>
      <c r="H596">
        <v>16</v>
      </c>
      <c r="I596">
        <v>1</v>
      </c>
    </row>
    <row r="597" spans="1:9" hidden="1" x14ac:dyDescent="0.3">
      <c r="A597" s="1" t="s">
        <v>69</v>
      </c>
      <c r="B597" s="1" t="s">
        <v>55</v>
      </c>
      <c r="C597">
        <v>51</v>
      </c>
      <c r="D597">
        <v>9</v>
      </c>
      <c r="E597" s="1" t="s">
        <v>27</v>
      </c>
      <c r="F597" t="s">
        <v>19852</v>
      </c>
      <c r="G597">
        <v>0</v>
      </c>
      <c r="H597">
        <v>16</v>
      </c>
      <c r="I597">
        <v>1</v>
      </c>
    </row>
    <row r="598" spans="1:9" hidden="1" x14ac:dyDescent="0.3">
      <c r="A598" s="1" t="s">
        <v>69</v>
      </c>
      <c r="B598" s="1" t="s">
        <v>55</v>
      </c>
      <c r="C598">
        <v>51</v>
      </c>
      <c r="D598">
        <v>9</v>
      </c>
      <c r="E598" s="1" t="s">
        <v>28</v>
      </c>
      <c r="F598" t="s">
        <v>19853</v>
      </c>
      <c r="G598">
        <v>0</v>
      </c>
      <c r="H598">
        <v>16</v>
      </c>
      <c r="I598">
        <v>1</v>
      </c>
    </row>
    <row r="599" spans="1:9" hidden="1" x14ac:dyDescent="0.3">
      <c r="A599" s="1" t="s">
        <v>69</v>
      </c>
      <c r="B599" s="1" t="s">
        <v>55</v>
      </c>
      <c r="C599">
        <v>51</v>
      </c>
      <c r="D599">
        <v>9</v>
      </c>
      <c r="E599" s="1" t="s">
        <v>29</v>
      </c>
      <c r="F599" t="s">
        <v>19854</v>
      </c>
      <c r="G599">
        <v>0</v>
      </c>
      <c r="H599">
        <v>16</v>
      </c>
      <c r="I599">
        <v>1</v>
      </c>
    </row>
    <row r="600" spans="1:9" hidden="1" x14ac:dyDescent="0.3">
      <c r="A600" s="1" t="s">
        <v>69</v>
      </c>
      <c r="B600" s="1" t="s">
        <v>55</v>
      </c>
      <c r="C600">
        <v>51</v>
      </c>
      <c r="D600">
        <v>9</v>
      </c>
      <c r="E600" s="1" t="s">
        <v>30</v>
      </c>
      <c r="F600" t="s">
        <v>19855</v>
      </c>
      <c r="G600">
        <v>0</v>
      </c>
      <c r="H600">
        <v>16</v>
      </c>
      <c r="I600">
        <v>1</v>
      </c>
    </row>
    <row r="601" spans="1:9" hidden="1" x14ac:dyDescent="0.3">
      <c r="A601" s="1" t="s">
        <v>69</v>
      </c>
      <c r="B601" s="1" t="s">
        <v>55</v>
      </c>
      <c r="C601">
        <v>51</v>
      </c>
      <c r="D601">
        <v>9</v>
      </c>
      <c r="E601" s="1" t="s">
        <v>31</v>
      </c>
      <c r="F601" t="s">
        <v>19856</v>
      </c>
      <c r="G601">
        <v>0</v>
      </c>
      <c r="H601">
        <v>16</v>
      </c>
      <c r="I601">
        <v>12</v>
      </c>
    </row>
    <row r="602" spans="1:9" hidden="1" x14ac:dyDescent="0.3">
      <c r="A602" s="1" t="s">
        <v>69</v>
      </c>
      <c r="B602" s="1" t="s">
        <v>55</v>
      </c>
      <c r="C602">
        <v>51</v>
      </c>
      <c r="D602">
        <v>9</v>
      </c>
      <c r="E602" s="1" t="s">
        <v>32</v>
      </c>
      <c r="F602" t="s">
        <v>19857</v>
      </c>
      <c r="G602">
        <v>0</v>
      </c>
      <c r="H602">
        <v>16</v>
      </c>
      <c r="I602">
        <v>12</v>
      </c>
    </row>
    <row r="603" spans="1:9" hidden="1" x14ac:dyDescent="0.3">
      <c r="A603" s="1" t="s">
        <v>69</v>
      </c>
      <c r="B603" s="1" t="s">
        <v>55</v>
      </c>
      <c r="C603">
        <v>51</v>
      </c>
      <c r="D603">
        <v>9</v>
      </c>
      <c r="E603" s="1" t="s">
        <v>33</v>
      </c>
      <c r="F603" t="s">
        <v>19858</v>
      </c>
      <c r="G603">
        <v>0</v>
      </c>
      <c r="H603">
        <v>16</v>
      </c>
      <c r="I603">
        <v>12</v>
      </c>
    </row>
    <row r="604" spans="1:9" hidden="1" x14ac:dyDescent="0.3">
      <c r="A604" s="1" t="s">
        <v>69</v>
      </c>
      <c r="B604" s="1" t="s">
        <v>55</v>
      </c>
      <c r="C604">
        <v>51</v>
      </c>
      <c r="D604">
        <v>9</v>
      </c>
      <c r="E604" s="1" t="s">
        <v>34</v>
      </c>
      <c r="F604" t="s">
        <v>19859</v>
      </c>
      <c r="G604">
        <v>0</v>
      </c>
      <c r="H604">
        <v>16</v>
      </c>
      <c r="I604">
        <v>14</v>
      </c>
    </row>
    <row r="605" spans="1:9" hidden="1" x14ac:dyDescent="0.3">
      <c r="A605" s="1" t="s">
        <v>69</v>
      </c>
      <c r="B605" s="1" t="s">
        <v>55</v>
      </c>
      <c r="C605">
        <v>51</v>
      </c>
      <c r="D605">
        <v>9</v>
      </c>
      <c r="E605" s="1" t="s">
        <v>35</v>
      </c>
      <c r="F605" t="s">
        <v>19860</v>
      </c>
      <c r="G605">
        <v>0</v>
      </c>
      <c r="H605">
        <v>16</v>
      </c>
      <c r="I605">
        <v>14</v>
      </c>
    </row>
    <row r="606" spans="1:9" hidden="1" x14ac:dyDescent="0.3">
      <c r="A606" s="1" t="s">
        <v>69</v>
      </c>
      <c r="B606" s="1" t="s">
        <v>55</v>
      </c>
      <c r="C606">
        <v>51</v>
      </c>
      <c r="D606">
        <v>9</v>
      </c>
      <c r="E606" s="1" t="s">
        <v>36</v>
      </c>
      <c r="F606" t="s">
        <v>19861</v>
      </c>
      <c r="G606">
        <v>0</v>
      </c>
      <c r="H606">
        <v>16</v>
      </c>
      <c r="I606">
        <v>14</v>
      </c>
    </row>
    <row r="607" spans="1:9" hidden="1" x14ac:dyDescent="0.3">
      <c r="A607" s="1" t="s">
        <v>69</v>
      </c>
      <c r="B607" s="1" t="s">
        <v>55</v>
      </c>
      <c r="C607">
        <v>51</v>
      </c>
      <c r="D607">
        <v>9</v>
      </c>
      <c r="E607" s="1" t="s">
        <v>37</v>
      </c>
      <c r="F607" t="s">
        <v>19862</v>
      </c>
      <c r="G607">
        <v>0</v>
      </c>
      <c r="H607">
        <v>16</v>
      </c>
      <c r="I607">
        <v>14</v>
      </c>
    </row>
    <row r="608" spans="1:9" hidden="1" x14ac:dyDescent="0.3">
      <c r="A608" s="1" t="s">
        <v>69</v>
      </c>
      <c r="B608" s="1" t="s">
        <v>55</v>
      </c>
      <c r="C608">
        <v>51</v>
      </c>
      <c r="D608">
        <v>9</v>
      </c>
      <c r="E608" s="1" t="s">
        <v>38</v>
      </c>
      <c r="F608" t="s">
        <v>19863</v>
      </c>
      <c r="G608">
        <v>0</v>
      </c>
      <c r="H608">
        <v>17</v>
      </c>
      <c r="I608">
        <v>14</v>
      </c>
    </row>
    <row r="609" spans="1:9" hidden="1" x14ac:dyDescent="0.3">
      <c r="A609" s="1" t="s">
        <v>69</v>
      </c>
      <c r="B609" s="1" t="s">
        <v>55</v>
      </c>
      <c r="C609">
        <v>51</v>
      </c>
      <c r="D609">
        <v>9</v>
      </c>
      <c r="E609" s="1" t="s">
        <v>39</v>
      </c>
      <c r="F609" t="s">
        <v>19864</v>
      </c>
      <c r="G609">
        <v>0</v>
      </c>
      <c r="H609">
        <v>27</v>
      </c>
      <c r="I609">
        <v>15</v>
      </c>
    </row>
    <row r="610" spans="1:9" hidden="1" x14ac:dyDescent="0.3">
      <c r="A610" s="1" t="s">
        <v>69</v>
      </c>
      <c r="B610" s="1" t="s">
        <v>55</v>
      </c>
      <c r="C610">
        <v>51</v>
      </c>
      <c r="D610">
        <v>9</v>
      </c>
      <c r="E610" s="1" t="s">
        <v>40</v>
      </c>
      <c r="F610" t="s">
        <v>19865</v>
      </c>
      <c r="G610">
        <v>0</v>
      </c>
      <c r="H610">
        <v>46</v>
      </c>
      <c r="I610">
        <v>16</v>
      </c>
    </row>
    <row r="611" spans="1:9" hidden="1" x14ac:dyDescent="0.3">
      <c r="A611" s="1" t="s">
        <v>69</v>
      </c>
      <c r="B611" s="1" t="s">
        <v>55</v>
      </c>
      <c r="C611">
        <v>51</v>
      </c>
      <c r="D611">
        <v>9</v>
      </c>
      <c r="E611" s="1" t="s">
        <v>41</v>
      </c>
      <c r="F611" t="s">
        <v>19866</v>
      </c>
      <c r="G611">
        <v>0</v>
      </c>
      <c r="H611">
        <v>48</v>
      </c>
      <c r="I611">
        <v>16</v>
      </c>
    </row>
    <row r="612" spans="1:9" hidden="1" x14ac:dyDescent="0.3">
      <c r="A612" s="1" t="s">
        <v>69</v>
      </c>
      <c r="B612" s="1" t="s">
        <v>55</v>
      </c>
      <c r="C612">
        <v>51</v>
      </c>
      <c r="D612">
        <v>9</v>
      </c>
      <c r="E612" s="1" t="s">
        <v>42</v>
      </c>
      <c r="F612" t="s">
        <v>19867</v>
      </c>
      <c r="G612">
        <v>0</v>
      </c>
      <c r="H612">
        <v>79</v>
      </c>
      <c r="I612">
        <v>16</v>
      </c>
    </row>
    <row r="613" spans="1:9" hidden="1" x14ac:dyDescent="0.3">
      <c r="A613" s="1" t="s">
        <v>69</v>
      </c>
      <c r="B613" s="1" t="s">
        <v>55</v>
      </c>
      <c r="C613">
        <v>51</v>
      </c>
      <c r="D613">
        <v>9</v>
      </c>
      <c r="E613" s="1" t="s">
        <v>43</v>
      </c>
      <c r="F613" t="s">
        <v>19868</v>
      </c>
      <c r="G613">
        <v>0</v>
      </c>
      <c r="H613">
        <v>130</v>
      </c>
      <c r="I613">
        <v>16</v>
      </c>
    </row>
    <row r="614" spans="1:9" hidden="1" x14ac:dyDescent="0.3">
      <c r="A614" s="1" t="s">
        <v>69</v>
      </c>
      <c r="B614" s="1" t="s">
        <v>55</v>
      </c>
      <c r="C614">
        <v>51</v>
      </c>
      <c r="D614">
        <v>9</v>
      </c>
      <c r="E614" s="1" t="s">
        <v>44</v>
      </c>
      <c r="F614" t="s">
        <v>19869</v>
      </c>
      <c r="G614">
        <v>0</v>
      </c>
      <c r="H614">
        <v>159</v>
      </c>
      <c r="I614">
        <v>16</v>
      </c>
    </row>
    <row r="615" spans="1:9" hidden="1" x14ac:dyDescent="0.3">
      <c r="A615" s="1" t="s">
        <v>69</v>
      </c>
      <c r="B615" s="1" t="s">
        <v>55</v>
      </c>
      <c r="C615">
        <v>51</v>
      </c>
      <c r="D615">
        <v>9</v>
      </c>
      <c r="E615" s="1" t="s">
        <v>45</v>
      </c>
      <c r="F615" t="s">
        <v>19870</v>
      </c>
      <c r="G615">
        <v>0</v>
      </c>
      <c r="H615">
        <v>196</v>
      </c>
      <c r="I615">
        <v>16</v>
      </c>
    </row>
    <row r="616" spans="1:9" hidden="1" x14ac:dyDescent="0.3">
      <c r="A616" s="1" t="s">
        <v>69</v>
      </c>
      <c r="B616" s="1" t="s">
        <v>55</v>
      </c>
      <c r="C616">
        <v>51</v>
      </c>
      <c r="D616">
        <v>9</v>
      </c>
      <c r="E616" s="1" t="s">
        <v>46</v>
      </c>
      <c r="F616" t="s">
        <v>19871</v>
      </c>
      <c r="G616">
        <v>0</v>
      </c>
      <c r="H616">
        <v>262</v>
      </c>
      <c r="I616">
        <v>16</v>
      </c>
    </row>
    <row r="617" spans="1:9" hidden="1" x14ac:dyDescent="0.3">
      <c r="A617" s="1" t="s">
        <v>69</v>
      </c>
      <c r="B617" s="1" t="s">
        <v>55</v>
      </c>
      <c r="C617">
        <v>51</v>
      </c>
      <c r="D617">
        <v>9</v>
      </c>
      <c r="E617" s="1" t="s">
        <v>47</v>
      </c>
      <c r="F617" t="s">
        <v>19872</v>
      </c>
      <c r="G617">
        <v>0</v>
      </c>
      <c r="H617">
        <v>482</v>
      </c>
      <c r="I617">
        <v>16</v>
      </c>
    </row>
    <row r="618" spans="1:9" hidden="1" x14ac:dyDescent="0.3">
      <c r="A618" s="1" t="s">
        <v>69</v>
      </c>
      <c r="B618" s="1" t="s">
        <v>55</v>
      </c>
      <c r="C618">
        <v>51</v>
      </c>
      <c r="D618">
        <v>9</v>
      </c>
      <c r="E618" s="1" t="s">
        <v>48</v>
      </c>
      <c r="F618" t="s">
        <v>19873</v>
      </c>
      <c r="G618">
        <v>0</v>
      </c>
      <c r="H618">
        <v>670</v>
      </c>
      <c r="I618">
        <v>17</v>
      </c>
    </row>
    <row r="619" spans="1:9" hidden="1" x14ac:dyDescent="0.3">
      <c r="A619" s="1" t="s">
        <v>69</v>
      </c>
      <c r="B619" s="1" t="s">
        <v>55</v>
      </c>
      <c r="C619">
        <v>51</v>
      </c>
      <c r="D619">
        <v>9</v>
      </c>
      <c r="E619" s="1" t="s">
        <v>49</v>
      </c>
      <c r="F619" t="s">
        <v>19874</v>
      </c>
      <c r="G619">
        <v>0</v>
      </c>
      <c r="H619">
        <v>799</v>
      </c>
      <c r="I619">
        <v>18</v>
      </c>
    </row>
    <row r="620" spans="1:9" hidden="1" x14ac:dyDescent="0.3">
      <c r="A620" s="1" t="s">
        <v>69</v>
      </c>
      <c r="B620" s="1" t="s">
        <v>55</v>
      </c>
      <c r="C620">
        <v>51</v>
      </c>
      <c r="D620">
        <v>9</v>
      </c>
      <c r="E620" s="1" t="s">
        <v>50</v>
      </c>
      <c r="F620" t="s">
        <v>19875</v>
      </c>
      <c r="G620">
        <v>0</v>
      </c>
      <c r="H620">
        <v>1040</v>
      </c>
      <c r="I620">
        <v>18</v>
      </c>
    </row>
    <row r="621" spans="1:9" hidden="1" x14ac:dyDescent="0.3">
      <c r="A621" s="1" t="s">
        <v>69</v>
      </c>
      <c r="B621" s="1" t="s">
        <v>55</v>
      </c>
      <c r="C621">
        <v>51</v>
      </c>
      <c r="D621">
        <v>9</v>
      </c>
      <c r="E621" s="1" t="s">
        <v>51</v>
      </c>
      <c r="F621" t="s">
        <v>19876</v>
      </c>
      <c r="G621">
        <v>2</v>
      </c>
      <c r="H621">
        <v>1176</v>
      </c>
      <c r="I621">
        <v>18</v>
      </c>
    </row>
    <row r="622" spans="1:9" hidden="1" x14ac:dyDescent="0.3">
      <c r="A622" s="1" t="s">
        <v>69</v>
      </c>
      <c r="B622" s="1" t="s">
        <v>55</v>
      </c>
      <c r="C622">
        <v>51</v>
      </c>
      <c r="D622">
        <v>9</v>
      </c>
      <c r="E622" s="1" t="s">
        <v>52</v>
      </c>
      <c r="F622" t="s">
        <v>19877</v>
      </c>
      <c r="G622">
        <v>2</v>
      </c>
      <c r="H622">
        <v>1457</v>
      </c>
      <c r="I622">
        <v>18</v>
      </c>
    </row>
    <row r="623" spans="1:9" hidden="1" x14ac:dyDescent="0.3">
      <c r="A623" s="1" t="s">
        <v>69</v>
      </c>
      <c r="B623" s="1" t="s">
        <v>55</v>
      </c>
      <c r="C623">
        <v>51</v>
      </c>
      <c r="D623">
        <v>9</v>
      </c>
      <c r="E623" s="1" t="s">
        <v>53</v>
      </c>
      <c r="F623" t="s">
        <v>19878</v>
      </c>
      <c r="G623">
        <v>3</v>
      </c>
      <c r="H623">
        <v>1908</v>
      </c>
      <c r="I623">
        <v>25</v>
      </c>
    </row>
    <row r="624" spans="1:9" hidden="1" x14ac:dyDescent="0.3">
      <c r="A624" s="1" t="s">
        <v>69</v>
      </c>
      <c r="B624" s="1" t="s">
        <v>55</v>
      </c>
      <c r="C624">
        <v>51</v>
      </c>
      <c r="D624">
        <v>9</v>
      </c>
      <c r="E624" s="1" t="s">
        <v>54</v>
      </c>
      <c r="F624" t="s">
        <v>19879</v>
      </c>
      <c r="G624">
        <v>3</v>
      </c>
      <c r="H624">
        <v>2078</v>
      </c>
      <c r="I624">
        <v>25</v>
      </c>
    </row>
    <row r="625" spans="1:9" hidden="1" x14ac:dyDescent="0.3">
      <c r="A625" s="1" t="s">
        <v>69</v>
      </c>
      <c r="B625" s="1" t="s">
        <v>55</v>
      </c>
      <c r="C625">
        <v>51</v>
      </c>
      <c r="D625">
        <v>9</v>
      </c>
      <c r="E625" s="1" t="s">
        <v>21548</v>
      </c>
      <c r="F625" t="s">
        <v>21560</v>
      </c>
      <c r="G625">
        <v>7</v>
      </c>
      <c r="H625">
        <v>3675</v>
      </c>
      <c r="I625">
        <v>46</v>
      </c>
    </row>
    <row r="626" spans="1:9" hidden="1" x14ac:dyDescent="0.3">
      <c r="A626" s="1" t="s">
        <v>70</v>
      </c>
      <c r="B626" s="1" t="s">
        <v>55</v>
      </c>
      <c r="C626">
        <v>64</v>
      </c>
      <c r="D626">
        <v>26</v>
      </c>
      <c r="E626" s="1" t="s">
        <v>4</v>
      </c>
      <c r="F626" t="s">
        <v>16573</v>
      </c>
      <c r="G626">
        <v>0</v>
      </c>
      <c r="H626">
        <v>0</v>
      </c>
      <c r="I626">
        <v>0</v>
      </c>
    </row>
    <row r="627" spans="1:9" hidden="1" x14ac:dyDescent="0.3">
      <c r="A627" s="1" t="s">
        <v>70</v>
      </c>
      <c r="B627" s="1" t="s">
        <v>55</v>
      </c>
      <c r="C627">
        <v>64</v>
      </c>
      <c r="D627">
        <v>26</v>
      </c>
      <c r="E627" s="1" t="s">
        <v>5</v>
      </c>
      <c r="F627" t="s">
        <v>16470</v>
      </c>
      <c r="G627">
        <v>0</v>
      </c>
      <c r="H627">
        <v>0</v>
      </c>
      <c r="I627">
        <v>0</v>
      </c>
    </row>
    <row r="628" spans="1:9" hidden="1" x14ac:dyDescent="0.3">
      <c r="A628" s="1" t="s">
        <v>70</v>
      </c>
      <c r="B628" s="1" t="s">
        <v>55</v>
      </c>
      <c r="C628">
        <v>64</v>
      </c>
      <c r="D628">
        <v>26</v>
      </c>
      <c r="E628" s="1" t="s">
        <v>6</v>
      </c>
      <c r="F628" t="s">
        <v>16368</v>
      </c>
      <c r="G628">
        <v>0</v>
      </c>
      <c r="H628">
        <v>0</v>
      </c>
      <c r="I628">
        <v>0</v>
      </c>
    </row>
    <row r="629" spans="1:9" hidden="1" x14ac:dyDescent="0.3">
      <c r="A629" s="1" t="s">
        <v>70</v>
      </c>
      <c r="B629" s="1" t="s">
        <v>55</v>
      </c>
      <c r="C629">
        <v>64</v>
      </c>
      <c r="D629">
        <v>26</v>
      </c>
      <c r="E629" s="1" t="s">
        <v>7</v>
      </c>
      <c r="F629" t="s">
        <v>16266</v>
      </c>
      <c r="G629">
        <v>0</v>
      </c>
      <c r="H629">
        <v>0</v>
      </c>
      <c r="I629">
        <v>0</v>
      </c>
    </row>
    <row r="630" spans="1:9" hidden="1" x14ac:dyDescent="0.3">
      <c r="A630" s="1" t="s">
        <v>70</v>
      </c>
      <c r="B630" s="1" t="s">
        <v>55</v>
      </c>
      <c r="C630">
        <v>64</v>
      </c>
      <c r="D630">
        <v>26</v>
      </c>
      <c r="E630" s="1" t="s">
        <v>8</v>
      </c>
      <c r="F630" t="s">
        <v>16166</v>
      </c>
      <c r="G630">
        <v>0</v>
      </c>
      <c r="H630">
        <v>0</v>
      </c>
      <c r="I630">
        <v>0</v>
      </c>
    </row>
    <row r="631" spans="1:9" hidden="1" x14ac:dyDescent="0.3">
      <c r="A631" s="1" t="s">
        <v>70</v>
      </c>
      <c r="B631" s="1" t="s">
        <v>55</v>
      </c>
      <c r="C631">
        <v>64</v>
      </c>
      <c r="D631">
        <v>26</v>
      </c>
      <c r="E631" s="1" t="s">
        <v>9</v>
      </c>
      <c r="F631" t="s">
        <v>16066</v>
      </c>
      <c r="G631">
        <v>0</v>
      </c>
      <c r="H631">
        <v>0</v>
      </c>
      <c r="I631">
        <v>0</v>
      </c>
    </row>
    <row r="632" spans="1:9" hidden="1" x14ac:dyDescent="0.3">
      <c r="A632" s="1" t="s">
        <v>70</v>
      </c>
      <c r="B632" s="1" t="s">
        <v>55</v>
      </c>
      <c r="C632">
        <v>64</v>
      </c>
      <c r="D632">
        <v>26</v>
      </c>
      <c r="E632" s="1" t="s">
        <v>10</v>
      </c>
      <c r="F632" t="s">
        <v>15969</v>
      </c>
      <c r="G632">
        <v>0</v>
      </c>
      <c r="H632">
        <v>0</v>
      </c>
      <c r="I632">
        <v>0</v>
      </c>
    </row>
    <row r="633" spans="1:9" hidden="1" x14ac:dyDescent="0.3">
      <c r="A633" s="1" t="s">
        <v>70</v>
      </c>
      <c r="B633" s="1" t="s">
        <v>55</v>
      </c>
      <c r="C633">
        <v>64</v>
      </c>
      <c r="D633">
        <v>26</v>
      </c>
      <c r="E633" s="1" t="s">
        <v>11</v>
      </c>
      <c r="F633" t="s">
        <v>21152</v>
      </c>
      <c r="G633">
        <v>0</v>
      </c>
      <c r="H633">
        <v>1</v>
      </c>
      <c r="I633">
        <v>0</v>
      </c>
    </row>
    <row r="634" spans="1:9" hidden="1" x14ac:dyDescent="0.3">
      <c r="A634" s="1" t="s">
        <v>70</v>
      </c>
      <c r="B634" s="1" t="s">
        <v>55</v>
      </c>
      <c r="C634">
        <v>64</v>
      </c>
      <c r="D634">
        <v>26</v>
      </c>
      <c r="E634" s="1" t="s">
        <v>12</v>
      </c>
      <c r="F634" t="s">
        <v>21153</v>
      </c>
      <c r="G634">
        <v>0</v>
      </c>
      <c r="H634">
        <v>1</v>
      </c>
      <c r="I634">
        <v>0</v>
      </c>
    </row>
    <row r="635" spans="1:9" hidden="1" x14ac:dyDescent="0.3">
      <c r="A635" s="1" t="s">
        <v>70</v>
      </c>
      <c r="B635" s="1" t="s">
        <v>55</v>
      </c>
      <c r="C635">
        <v>64</v>
      </c>
      <c r="D635">
        <v>26</v>
      </c>
      <c r="E635" s="1" t="s">
        <v>13</v>
      </c>
      <c r="F635" t="s">
        <v>21154</v>
      </c>
      <c r="G635">
        <v>0</v>
      </c>
      <c r="H635">
        <v>1</v>
      </c>
      <c r="I635">
        <v>0</v>
      </c>
    </row>
    <row r="636" spans="1:9" hidden="1" x14ac:dyDescent="0.3">
      <c r="A636" s="1" t="s">
        <v>70</v>
      </c>
      <c r="B636" s="1" t="s">
        <v>55</v>
      </c>
      <c r="C636">
        <v>64</v>
      </c>
      <c r="D636">
        <v>26</v>
      </c>
      <c r="E636" s="1" t="s">
        <v>14</v>
      </c>
      <c r="F636" t="s">
        <v>21155</v>
      </c>
      <c r="G636">
        <v>0</v>
      </c>
      <c r="H636">
        <v>1</v>
      </c>
      <c r="I636">
        <v>0</v>
      </c>
    </row>
    <row r="637" spans="1:9" hidden="1" x14ac:dyDescent="0.3">
      <c r="A637" s="1" t="s">
        <v>70</v>
      </c>
      <c r="B637" s="1" t="s">
        <v>55</v>
      </c>
      <c r="C637">
        <v>64</v>
      </c>
      <c r="D637">
        <v>26</v>
      </c>
      <c r="E637" s="1" t="s">
        <v>15</v>
      </c>
      <c r="F637" t="s">
        <v>21156</v>
      </c>
      <c r="G637">
        <v>0</v>
      </c>
      <c r="H637">
        <v>1</v>
      </c>
      <c r="I637">
        <v>0</v>
      </c>
    </row>
    <row r="638" spans="1:9" hidden="1" x14ac:dyDescent="0.3">
      <c r="A638" s="1" t="s">
        <v>70</v>
      </c>
      <c r="B638" s="1" t="s">
        <v>55</v>
      </c>
      <c r="C638">
        <v>64</v>
      </c>
      <c r="D638">
        <v>26</v>
      </c>
      <c r="E638" s="1" t="s">
        <v>16</v>
      </c>
      <c r="F638" t="s">
        <v>21157</v>
      </c>
      <c r="G638">
        <v>0</v>
      </c>
      <c r="H638">
        <v>1</v>
      </c>
      <c r="I638">
        <v>0</v>
      </c>
    </row>
    <row r="639" spans="1:9" hidden="1" x14ac:dyDescent="0.3">
      <c r="A639" s="1" t="s">
        <v>70</v>
      </c>
      <c r="B639" s="1" t="s">
        <v>55</v>
      </c>
      <c r="C639">
        <v>64</v>
      </c>
      <c r="D639">
        <v>26</v>
      </c>
      <c r="E639" s="1" t="s">
        <v>17</v>
      </c>
      <c r="F639" t="s">
        <v>21158</v>
      </c>
      <c r="G639">
        <v>0</v>
      </c>
      <c r="H639">
        <v>1</v>
      </c>
      <c r="I639">
        <v>0</v>
      </c>
    </row>
    <row r="640" spans="1:9" hidden="1" x14ac:dyDescent="0.3">
      <c r="A640" s="1" t="s">
        <v>70</v>
      </c>
      <c r="B640" s="1" t="s">
        <v>55</v>
      </c>
      <c r="C640">
        <v>64</v>
      </c>
      <c r="D640">
        <v>26</v>
      </c>
      <c r="E640" s="1" t="s">
        <v>18</v>
      </c>
      <c r="F640" t="s">
        <v>21159</v>
      </c>
      <c r="G640">
        <v>0</v>
      </c>
      <c r="H640">
        <v>1</v>
      </c>
      <c r="I640">
        <v>0</v>
      </c>
    </row>
    <row r="641" spans="1:9" hidden="1" x14ac:dyDescent="0.3">
      <c r="A641" s="1" t="s">
        <v>70</v>
      </c>
      <c r="B641" s="1" t="s">
        <v>55</v>
      </c>
      <c r="C641">
        <v>64</v>
      </c>
      <c r="D641">
        <v>26</v>
      </c>
      <c r="E641" s="1" t="s">
        <v>19</v>
      </c>
      <c r="F641" t="s">
        <v>21160</v>
      </c>
      <c r="G641">
        <v>0</v>
      </c>
      <c r="H641">
        <v>1</v>
      </c>
      <c r="I641">
        <v>0</v>
      </c>
    </row>
    <row r="642" spans="1:9" hidden="1" x14ac:dyDescent="0.3">
      <c r="A642" s="1" t="s">
        <v>70</v>
      </c>
      <c r="B642" s="1" t="s">
        <v>55</v>
      </c>
      <c r="C642">
        <v>64</v>
      </c>
      <c r="D642">
        <v>26</v>
      </c>
      <c r="E642" s="1" t="s">
        <v>20</v>
      </c>
      <c r="F642" t="s">
        <v>21161</v>
      </c>
      <c r="G642">
        <v>0</v>
      </c>
      <c r="H642">
        <v>1</v>
      </c>
      <c r="I642">
        <v>0</v>
      </c>
    </row>
    <row r="643" spans="1:9" hidden="1" x14ac:dyDescent="0.3">
      <c r="A643" s="1" t="s">
        <v>70</v>
      </c>
      <c r="B643" s="1" t="s">
        <v>55</v>
      </c>
      <c r="C643">
        <v>64</v>
      </c>
      <c r="D643">
        <v>26</v>
      </c>
      <c r="E643" s="1" t="s">
        <v>21</v>
      </c>
      <c r="F643" t="s">
        <v>21162</v>
      </c>
      <c r="G643">
        <v>0</v>
      </c>
      <c r="H643">
        <v>1</v>
      </c>
      <c r="I643">
        <v>0</v>
      </c>
    </row>
    <row r="644" spans="1:9" hidden="1" x14ac:dyDescent="0.3">
      <c r="A644" s="1" t="s">
        <v>70</v>
      </c>
      <c r="B644" s="1" t="s">
        <v>55</v>
      </c>
      <c r="C644">
        <v>64</v>
      </c>
      <c r="D644">
        <v>26</v>
      </c>
      <c r="E644" s="1" t="s">
        <v>22</v>
      </c>
      <c r="F644" t="s">
        <v>21163</v>
      </c>
      <c r="G644">
        <v>0</v>
      </c>
      <c r="H644">
        <v>1</v>
      </c>
      <c r="I644">
        <v>0</v>
      </c>
    </row>
    <row r="645" spans="1:9" hidden="1" x14ac:dyDescent="0.3">
      <c r="A645" s="1" t="s">
        <v>70</v>
      </c>
      <c r="B645" s="1" t="s">
        <v>55</v>
      </c>
      <c r="C645">
        <v>64</v>
      </c>
      <c r="D645">
        <v>26</v>
      </c>
      <c r="E645" s="1" t="s">
        <v>23</v>
      </c>
      <c r="F645" t="s">
        <v>21164</v>
      </c>
      <c r="G645">
        <v>0</v>
      </c>
      <c r="H645">
        <v>1</v>
      </c>
      <c r="I645">
        <v>0</v>
      </c>
    </row>
    <row r="646" spans="1:9" hidden="1" x14ac:dyDescent="0.3">
      <c r="A646" s="1" t="s">
        <v>70</v>
      </c>
      <c r="B646" s="1" t="s">
        <v>55</v>
      </c>
      <c r="C646">
        <v>64</v>
      </c>
      <c r="D646">
        <v>26</v>
      </c>
      <c r="E646" s="1" t="s">
        <v>24</v>
      </c>
      <c r="F646" t="s">
        <v>21165</v>
      </c>
      <c r="G646">
        <v>0</v>
      </c>
      <c r="H646">
        <v>1</v>
      </c>
      <c r="I646">
        <v>0</v>
      </c>
    </row>
    <row r="647" spans="1:9" hidden="1" x14ac:dyDescent="0.3">
      <c r="A647" s="1" t="s">
        <v>70</v>
      </c>
      <c r="B647" s="1" t="s">
        <v>55</v>
      </c>
      <c r="C647">
        <v>64</v>
      </c>
      <c r="D647">
        <v>26</v>
      </c>
      <c r="E647" s="1" t="s">
        <v>25</v>
      </c>
      <c r="F647" t="s">
        <v>21166</v>
      </c>
      <c r="G647">
        <v>0</v>
      </c>
      <c r="H647">
        <v>1</v>
      </c>
      <c r="I647">
        <v>1</v>
      </c>
    </row>
    <row r="648" spans="1:9" hidden="1" x14ac:dyDescent="0.3">
      <c r="A648" s="1" t="s">
        <v>70</v>
      </c>
      <c r="B648" s="1" t="s">
        <v>55</v>
      </c>
      <c r="C648">
        <v>64</v>
      </c>
      <c r="D648">
        <v>26</v>
      </c>
      <c r="E648" s="1" t="s">
        <v>26</v>
      </c>
      <c r="F648" t="s">
        <v>21167</v>
      </c>
      <c r="G648">
        <v>0</v>
      </c>
      <c r="H648">
        <v>1</v>
      </c>
      <c r="I648">
        <v>1</v>
      </c>
    </row>
    <row r="649" spans="1:9" hidden="1" x14ac:dyDescent="0.3">
      <c r="A649" s="1" t="s">
        <v>70</v>
      </c>
      <c r="B649" s="1" t="s">
        <v>55</v>
      </c>
      <c r="C649">
        <v>64</v>
      </c>
      <c r="D649">
        <v>26</v>
      </c>
      <c r="E649" s="1" t="s">
        <v>27</v>
      </c>
      <c r="F649" t="s">
        <v>21168</v>
      </c>
      <c r="G649">
        <v>0</v>
      </c>
      <c r="H649">
        <v>1</v>
      </c>
      <c r="I649">
        <v>1</v>
      </c>
    </row>
    <row r="650" spans="1:9" hidden="1" x14ac:dyDescent="0.3">
      <c r="A650" s="1" t="s">
        <v>70</v>
      </c>
      <c r="B650" s="1" t="s">
        <v>55</v>
      </c>
      <c r="C650">
        <v>64</v>
      </c>
      <c r="D650">
        <v>26</v>
      </c>
      <c r="E650" s="1" t="s">
        <v>28</v>
      </c>
      <c r="F650" t="s">
        <v>21169</v>
      </c>
      <c r="G650">
        <v>0</v>
      </c>
      <c r="H650">
        <v>1</v>
      </c>
      <c r="I650">
        <v>1</v>
      </c>
    </row>
    <row r="651" spans="1:9" hidden="1" x14ac:dyDescent="0.3">
      <c r="A651" s="1" t="s">
        <v>70</v>
      </c>
      <c r="B651" s="1" t="s">
        <v>55</v>
      </c>
      <c r="C651">
        <v>64</v>
      </c>
      <c r="D651">
        <v>26</v>
      </c>
      <c r="E651" s="1" t="s">
        <v>29</v>
      </c>
      <c r="F651" t="s">
        <v>21170</v>
      </c>
      <c r="G651">
        <v>0</v>
      </c>
      <c r="H651">
        <v>1</v>
      </c>
      <c r="I651">
        <v>1</v>
      </c>
    </row>
    <row r="652" spans="1:9" hidden="1" x14ac:dyDescent="0.3">
      <c r="A652" s="1" t="s">
        <v>70</v>
      </c>
      <c r="B652" s="1" t="s">
        <v>55</v>
      </c>
      <c r="C652">
        <v>64</v>
      </c>
      <c r="D652">
        <v>26</v>
      </c>
      <c r="E652" s="1" t="s">
        <v>30</v>
      </c>
      <c r="F652" t="s">
        <v>21171</v>
      </c>
      <c r="G652">
        <v>0</v>
      </c>
      <c r="H652">
        <v>1</v>
      </c>
      <c r="I652">
        <v>1</v>
      </c>
    </row>
    <row r="653" spans="1:9" hidden="1" x14ac:dyDescent="0.3">
      <c r="A653" s="1" t="s">
        <v>70</v>
      </c>
      <c r="B653" s="1" t="s">
        <v>55</v>
      </c>
      <c r="C653">
        <v>64</v>
      </c>
      <c r="D653">
        <v>26</v>
      </c>
      <c r="E653" s="1" t="s">
        <v>31</v>
      </c>
      <c r="F653" t="s">
        <v>21172</v>
      </c>
      <c r="G653">
        <v>0</v>
      </c>
      <c r="H653">
        <v>1</v>
      </c>
      <c r="I653">
        <v>1</v>
      </c>
    </row>
    <row r="654" spans="1:9" hidden="1" x14ac:dyDescent="0.3">
      <c r="A654" s="1" t="s">
        <v>70</v>
      </c>
      <c r="B654" s="1" t="s">
        <v>55</v>
      </c>
      <c r="C654">
        <v>64</v>
      </c>
      <c r="D654">
        <v>26</v>
      </c>
      <c r="E654" s="1" t="s">
        <v>32</v>
      </c>
      <c r="F654" t="s">
        <v>21173</v>
      </c>
      <c r="G654">
        <v>0</v>
      </c>
      <c r="H654">
        <v>1</v>
      </c>
      <c r="I654">
        <v>1</v>
      </c>
    </row>
    <row r="655" spans="1:9" hidden="1" x14ac:dyDescent="0.3">
      <c r="A655" s="1" t="s">
        <v>70</v>
      </c>
      <c r="B655" s="1" t="s">
        <v>55</v>
      </c>
      <c r="C655">
        <v>64</v>
      </c>
      <c r="D655">
        <v>26</v>
      </c>
      <c r="E655" s="1" t="s">
        <v>33</v>
      </c>
      <c r="F655" t="s">
        <v>21174</v>
      </c>
      <c r="G655">
        <v>0</v>
      </c>
      <c r="H655">
        <v>1</v>
      </c>
      <c r="I655">
        <v>1</v>
      </c>
    </row>
    <row r="656" spans="1:9" hidden="1" x14ac:dyDescent="0.3">
      <c r="A656" s="1" t="s">
        <v>70</v>
      </c>
      <c r="B656" s="1" t="s">
        <v>55</v>
      </c>
      <c r="C656">
        <v>64</v>
      </c>
      <c r="D656">
        <v>26</v>
      </c>
      <c r="E656" s="1" t="s">
        <v>34</v>
      </c>
      <c r="F656" t="s">
        <v>21175</v>
      </c>
      <c r="G656">
        <v>0</v>
      </c>
      <c r="H656">
        <v>1</v>
      </c>
      <c r="I656">
        <v>1</v>
      </c>
    </row>
    <row r="657" spans="1:9" hidden="1" x14ac:dyDescent="0.3">
      <c r="A657" s="1" t="s">
        <v>70</v>
      </c>
      <c r="B657" s="1" t="s">
        <v>55</v>
      </c>
      <c r="C657">
        <v>64</v>
      </c>
      <c r="D657">
        <v>26</v>
      </c>
      <c r="E657" s="1" t="s">
        <v>35</v>
      </c>
      <c r="F657" t="s">
        <v>21176</v>
      </c>
      <c r="G657">
        <v>0</v>
      </c>
      <c r="H657">
        <v>1</v>
      </c>
      <c r="I657">
        <v>1</v>
      </c>
    </row>
    <row r="658" spans="1:9" hidden="1" x14ac:dyDescent="0.3">
      <c r="A658" s="1" t="s">
        <v>70</v>
      </c>
      <c r="B658" s="1" t="s">
        <v>55</v>
      </c>
      <c r="C658">
        <v>64</v>
      </c>
      <c r="D658">
        <v>26</v>
      </c>
      <c r="E658" s="1" t="s">
        <v>36</v>
      </c>
      <c r="F658" t="s">
        <v>21177</v>
      </c>
      <c r="G658">
        <v>0</v>
      </c>
      <c r="H658">
        <v>1</v>
      </c>
      <c r="I658">
        <v>1</v>
      </c>
    </row>
    <row r="659" spans="1:9" hidden="1" x14ac:dyDescent="0.3">
      <c r="A659" s="1" t="s">
        <v>70</v>
      </c>
      <c r="B659" s="1" t="s">
        <v>55</v>
      </c>
      <c r="C659">
        <v>64</v>
      </c>
      <c r="D659">
        <v>26</v>
      </c>
      <c r="E659" s="1" t="s">
        <v>37</v>
      </c>
      <c r="F659" t="s">
        <v>21178</v>
      </c>
      <c r="G659">
        <v>0</v>
      </c>
      <c r="H659">
        <v>1</v>
      </c>
      <c r="I659">
        <v>1</v>
      </c>
    </row>
    <row r="660" spans="1:9" hidden="1" x14ac:dyDescent="0.3">
      <c r="A660" s="1" t="s">
        <v>70</v>
      </c>
      <c r="B660" s="1" t="s">
        <v>55</v>
      </c>
      <c r="C660">
        <v>64</v>
      </c>
      <c r="D660">
        <v>26</v>
      </c>
      <c r="E660" s="1" t="s">
        <v>38</v>
      </c>
      <c r="F660" t="s">
        <v>21179</v>
      </c>
      <c r="G660">
        <v>0</v>
      </c>
      <c r="H660">
        <v>1</v>
      </c>
      <c r="I660">
        <v>1</v>
      </c>
    </row>
    <row r="661" spans="1:9" hidden="1" x14ac:dyDescent="0.3">
      <c r="A661" s="1" t="s">
        <v>70</v>
      </c>
      <c r="B661" s="1" t="s">
        <v>55</v>
      </c>
      <c r="C661">
        <v>64</v>
      </c>
      <c r="D661">
        <v>26</v>
      </c>
      <c r="E661" s="1" t="s">
        <v>39</v>
      </c>
      <c r="F661" t="s">
        <v>20868</v>
      </c>
      <c r="G661">
        <v>0</v>
      </c>
      <c r="H661">
        <v>2</v>
      </c>
      <c r="I661">
        <v>1</v>
      </c>
    </row>
    <row r="662" spans="1:9" hidden="1" x14ac:dyDescent="0.3">
      <c r="A662" s="1" t="s">
        <v>70</v>
      </c>
      <c r="B662" s="1" t="s">
        <v>55</v>
      </c>
      <c r="C662">
        <v>64</v>
      </c>
      <c r="D662">
        <v>26</v>
      </c>
      <c r="E662" s="1" t="s">
        <v>40</v>
      </c>
      <c r="F662" t="s">
        <v>20869</v>
      </c>
      <c r="G662">
        <v>0</v>
      </c>
      <c r="H662">
        <v>2</v>
      </c>
      <c r="I662">
        <v>1</v>
      </c>
    </row>
    <row r="663" spans="1:9" hidden="1" x14ac:dyDescent="0.3">
      <c r="A663" s="1" t="s">
        <v>70</v>
      </c>
      <c r="B663" s="1" t="s">
        <v>55</v>
      </c>
      <c r="C663">
        <v>64</v>
      </c>
      <c r="D663">
        <v>26</v>
      </c>
      <c r="E663" s="1" t="s">
        <v>41</v>
      </c>
      <c r="F663" t="s">
        <v>20870</v>
      </c>
      <c r="G663">
        <v>0</v>
      </c>
      <c r="H663">
        <v>2</v>
      </c>
      <c r="I663">
        <v>1</v>
      </c>
    </row>
    <row r="664" spans="1:9" hidden="1" x14ac:dyDescent="0.3">
      <c r="A664" s="1" t="s">
        <v>70</v>
      </c>
      <c r="B664" s="1" t="s">
        <v>55</v>
      </c>
      <c r="C664">
        <v>64</v>
      </c>
      <c r="D664">
        <v>26</v>
      </c>
      <c r="E664" s="1" t="s">
        <v>42</v>
      </c>
      <c r="F664" t="s">
        <v>20721</v>
      </c>
      <c r="G664">
        <v>0</v>
      </c>
      <c r="H664">
        <v>3</v>
      </c>
      <c r="I664">
        <v>1</v>
      </c>
    </row>
    <row r="665" spans="1:9" hidden="1" x14ac:dyDescent="0.3">
      <c r="A665" s="1" t="s">
        <v>70</v>
      </c>
      <c r="B665" s="1" t="s">
        <v>55</v>
      </c>
      <c r="C665">
        <v>64</v>
      </c>
      <c r="D665">
        <v>26</v>
      </c>
      <c r="E665" s="1" t="s">
        <v>43</v>
      </c>
      <c r="F665" t="s">
        <v>19880</v>
      </c>
      <c r="G665">
        <v>0</v>
      </c>
      <c r="H665">
        <v>6</v>
      </c>
      <c r="I665">
        <v>1</v>
      </c>
    </row>
    <row r="666" spans="1:9" hidden="1" x14ac:dyDescent="0.3">
      <c r="A666" s="1" t="s">
        <v>70</v>
      </c>
      <c r="B666" s="1" t="s">
        <v>55</v>
      </c>
      <c r="C666">
        <v>64</v>
      </c>
      <c r="D666">
        <v>26</v>
      </c>
      <c r="E666" s="1" t="s">
        <v>44</v>
      </c>
      <c r="F666" t="s">
        <v>19881</v>
      </c>
      <c r="G666">
        <v>0</v>
      </c>
      <c r="H666">
        <v>6</v>
      </c>
      <c r="I666">
        <v>1</v>
      </c>
    </row>
    <row r="667" spans="1:9" hidden="1" x14ac:dyDescent="0.3">
      <c r="A667" s="1" t="s">
        <v>70</v>
      </c>
      <c r="B667" s="1" t="s">
        <v>55</v>
      </c>
      <c r="C667">
        <v>64</v>
      </c>
      <c r="D667">
        <v>26</v>
      </c>
      <c r="E667" s="1" t="s">
        <v>45</v>
      </c>
      <c r="F667" t="s">
        <v>19882</v>
      </c>
      <c r="G667">
        <v>0</v>
      </c>
      <c r="H667">
        <v>6</v>
      </c>
      <c r="I667">
        <v>1</v>
      </c>
    </row>
    <row r="668" spans="1:9" hidden="1" x14ac:dyDescent="0.3">
      <c r="A668" s="1" t="s">
        <v>70</v>
      </c>
      <c r="B668" s="1" t="s">
        <v>55</v>
      </c>
      <c r="C668">
        <v>64</v>
      </c>
      <c r="D668">
        <v>26</v>
      </c>
      <c r="E668" s="1" t="s">
        <v>46</v>
      </c>
      <c r="F668" t="s">
        <v>19883</v>
      </c>
      <c r="G668">
        <v>0</v>
      </c>
      <c r="H668">
        <v>6</v>
      </c>
      <c r="I668">
        <v>1</v>
      </c>
    </row>
    <row r="669" spans="1:9" hidden="1" x14ac:dyDescent="0.3">
      <c r="A669" s="1" t="s">
        <v>70</v>
      </c>
      <c r="B669" s="1" t="s">
        <v>55</v>
      </c>
      <c r="C669">
        <v>64</v>
      </c>
      <c r="D669">
        <v>26</v>
      </c>
      <c r="E669" s="1" t="s">
        <v>47</v>
      </c>
      <c r="F669" t="s">
        <v>19884</v>
      </c>
      <c r="G669">
        <v>0</v>
      </c>
      <c r="H669">
        <v>12</v>
      </c>
      <c r="I669">
        <v>1</v>
      </c>
    </row>
    <row r="670" spans="1:9" hidden="1" x14ac:dyDescent="0.3">
      <c r="A670" s="1" t="s">
        <v>70</v>
      </c>
      <c r="B670" s="1" t="s">
        <v>55</v>
      </c>
      <c r="C670">
        <v>64</v>
      </c>
      <c r="D670">
        <v>26</v>
      </c>
      <c r="E670" s="1" t="s">
        <v>48</v>
      </c>
      <c r="F670" t="s">
        <v>19885</v>
      </c>
      <c r="G670">
        <v>0</v>
      </c>
      <c r="H670">
        <v>15</v>
      </c>
      <c r="I670">
        <v>1</v>
      </c>
    </row>
    <row r="671" spans="1:9" hidden="1" x14ac:dyDescent="0.3">
      <c r="A671" s="1" t="s">
        <v>70</v>
      </c>
      <c r="B671" s="1" t="s">
        <v>55</v>
      </c>
      <c r="C671">
        <v>64</v>
      </c>
      <c r="D671">
        <v>26</v>
      </c>
      <c r="E671" s="1" t="s">
        <v>49</v>
      </c>
      <c r="F671" t="s">
        <v>19886</v>
      </c>
      <c r="G671">
        <v>0</v>
      </c>
      <c r="H671">
        <v>15</v>
      </c>
      <c r="I671">
        <v>1</v>
      </c>
    </row>
    <row r="672" spans="1:9" hidden="1" x14ac:dyDescent="0.3">
      <c r="A672" s="1" t="s">
        <v>70</v>
      </c>
      <c r="B672" s="1" t="s">
        <v>55</v>
      </c>
      <c r="C672">
        <v>64</v>
      </c>
      <c r="D672">
        <v>26</v>
      </c>
      <c r="E672" s="1" t="s">
        <v>50</v>
      </c>
      <c r="F672" t="s">
        <v>19887</v>
      </c>
      <c r="G672">
        <v>0</v>
      </c>
      <c r="H672">
        <v>23</v>
      </c>
      <c r="I672">
        <v>1</v>
      </c>
    </row>
    <row r="673" spans="1:9" hidden="1" x14ac:dyDescent="0.3">
      <c r="A673" s="1" t="s">
        <v>70</v>
      </c>
      <c r="B673" s="1" t="s">
        <v>55</v>
      </c>
      <c r="C673">
        <v>64</v>
      </c>
      <c r="D673">
        <v>26</v>
      </c>
      <c r="E673" s="1" t="s">
        <v>51</v>
      </c>
      <c r="F673" t="s">
        <v>19888</v>
      </c>
      <c r="G673">
        <v>0</v>
      </c>
      <c r="H673">
        <v>30</v>
      </c>
      <c r="I673">
        <v>1</v>
      </c>
    </row>
    <row r="674" spans="1:9" hidden="1" x14ac:dyDescent="0.3">
      <c r="A674" s="1" t="s">
        <v>70</v>
      </c>
      <c r="B674" s="1" t="s">
        <v>55</v>
      </c>
      <c r="C674">
        <v>64</v>
      </c>
      <c r="D674">
        <v>26</v>
      </c>
      <c r="E674" s="1" t="s">
        <v>52</v>
      </c>
      <c r="F674" t="s">
        <v>19889</v>
      </c>
      <c r="G674">
        <v>0</v>
      </c>
      <c r="H674">
        <v>40</v>
      </c>
      <c r="I674">
        <v>1</v>
      </c>
    </row>
    <row r="675" spans="1:9" hidden="1" x14ac:dyDescent="0.3">
      <c r="A675" s="1" t="s">
        <v>70</v>
      </c>
      <c r="B675" s="1" t="s">
        <v>55</v>
      </c>
      <c r="C675">
        <v>64</v>
      </c>
      <c r="D675">
        <v>26</v>
      </c>
      <c r="E675" s="1" t="s">
        <v>53</v>
      </c>
      <c r="F675" t="s">
        <v>19890</v>
      </c>
      <c r="G675">
        <v>0</v>
      </c>
      <c r="H675">
        <v>59</v>
      </c>
      <c r="I675">
        <v>1</v>
      </c>
    </row>
    <row r="676" spans="1:9" hidden="1" x14ac:dyDescent="0.3">
      <c r="A676" s="1" t="s">
        <v>70</v>
      </c>
      <c r="B676" s="1" t="s">
        <v>55</v>
      </c>
      <c r="C676">
        <v>64</v>
      </c>
      <c r="D676">
        <v>26</v>
      </c>
      <c r="E676" s="1" t="s">
        <v>54</v>
      </c>
      <c r="F676" t="s">
        <v>19891</v>
      </c>
      <c r="G676">
        <v>0</v>
      </c>
      <c r="H676">
        <v>59</v>
      </c>
      <c r="I676">
        <v>1</v>
      </c>
    </row>
    <row r="677" spans="1:9" hidden="1" x14ac:dyDescent="0.3">
      <c r="A677" s="1" t="s">
        <v>70</v>
      </c>
      <c r="B677" s="1" t="s">
        <v>55</v>
      </c>
      <c r="C677">
        <v>64</v>
      </c>
      <c r="D677">
        <v>26</v>
      </c>
      <c r="E677" s="1" t="s">
        <v>21548</v>
      </c>
      <c r="F677" t="s">
        <v>21561</v>
      </c>
      <c r="G677">
        <v>0</v>
      </c>
      <c r="H677">
        <v>155</v>
      </c>
      <c r="I677">
        <v>1</v>
      </c>
    </row>
    <row r="678" spans="1:9" hidden="1" x14ac:dyDescent="0.3">
      <c r="A678" s="1" t="s">
        <v>71</v>
      </c>
      <c r="B678" s="1" t="s">
        <v>55</v>
      </c>
      <c r="C678">
        <v>24</v>
      </c>
      <c r="D678">
        <v>54</v>
      </c>
      <c r="E678" s="1" t="s">
        <v>4</v>
      </c>
      <c r="F678" t="s">
        <v>16574</v>
      </c>
      <c r="G678">
        <v>0</v>
      </c>
      <c r="H678">
        <v>0</v>
      </c>
      <c r="I678">
        <v>0</v>
      </c>
    </row>
    <row r="679" spans="1:9" hidden="1" x14ac:dyDescent="0.3">
      <c r="A679" s="1" t="s">
        <v>71</v>
      </c>
      <c r="B679" s="1" t="s">
        <v>55</v>
      </c>
      <c r="C679">
        <v>24</v>
      </c>
      <c r="D679">
        <v>54</v>
      </c>
      <c r="E679" s="1" t="s">
        <v>5</v>
      </c>
      <c r="F679" t="s">
        <v>16471</v>
      </c>
      <c r="G679">
        <v>0</v>
      </c>
      <c r="H679">
        <v>0</v>
      </c>
      <c r="I679">
        <v>0</v>
      </c>
    </row>
    <row r="680" spans="1:9" hidden="1" x14ac:dyDescent="0.3">
      <c r="A680" s="1" t="s">
        <v>71</v>
      </c>
      <c r="B680" s="1" t="s">
        <v>55</v>
      </c>
      <c r="C680">
        <v>24</v>
      </c>
      <c r="D680">
        <v>54</v>
      </c>
      <c r="E680" s="1" t="s">
        <v>6</v>
      </c>
      <c r="F680" t="s">
        <v>16369</v>
      </c>
      <c r="G680">
        <v>0</v>
      </c>
      <c r="H680">
        <v>0</v>
      </c>
      <c r="I680">
        <v>0</v>
      </c>
    </row>
    <row r="681" spans="1:9" hidden="1" x14ac:dyDescent="0.3">
      <c r="A681" s="1" t="s">
        <v>71</v>
      </c>
      <c r="B681" s="1" t="s">
        <v>55</v>
      </c>
      <c r="C681">
        <v>24</v>
      </c>
      <c r="D681">
        <v>54</v>
      </c>
      <c r="E681" s="1" t="s">
        <v>7</v>
      </c>
      <c r="F681" t="s">
        <v>16267</v>
      </c>
      <c r="G681">
        <v>0</v>
      </c>
      <c r="H681">
        <v>0</v>
      </c>
      <c r="I681">
        <v>0</v>
      </c>
    </row>
    <row r="682" spans="1:9" hidden="1" x14ac:dyDescent="0.3">
      <c r="A682" s="1" t="s">
        <v>71</v>
      </c>
      <c r="B682" s="1" t="s">
        <v>55</v>
      </c>
      <c r="C682">
        <v>24</v>
      </c>
      <c r="D682">
        <v>54</v>
      </c>
      <c r="E682" s="1" t="s">
        <v>8</v>
      </c>
      <c r="F682" t="s">
        <v>16167</v>
      </c>
      <c r="G682">
        <v>0</v>
      </c>
      <c r="H682">
        <v>0</v>
      </c>
      <c r="I682">
        <v>0</v>
      </c>
    </row>
    <row r="683" spans="1:9" hidden="1" x14ac:dyDescent="0.3">
      <c r="A683" s="1" t="s">
        <v>71</v>
      </c>
      <c r="B683" s="1" t="s">
        <v>55</v>
      </c>
      <c r="C683">
        <v>24</v>
      </c>
      <c r="D683">
        <v>54</v>
      </c>
      <c r="E683" s="1" t="s">
        <v>9</v>
      </c>
      <c r="F683" t="s">
        <v>16067</v>
      </c>
      <c r="G683">
        <v>0</v>
      </c>
      <c r="H683">
        <v>0</v>
      </c>
      <c r="I683">
        <v>0</v>
      </c>
    </row>
    <row r="684" spans="1:9" hidden="1" x14ac:dyDescent="0.3">
      <c r="A684" s="1" t="s">
        <v>71</v>
      </c>
      <c r="B684" s="1" t="s">
        <v>55</v>
      </c>
      <c r="C684">
        <v>24</v>
      </c>
      <c r="D684">
        <v>54</v>
      </c>
      <c r="E684" s="1" t="s">
        <v>10</v>
      </c>
      <c r="F684" t="s">
        <v>15970</v>
      </c>
      <c r="G684">
        <v>0</v>
      </c>
      <c r="H684">
        <v>0</v>
      </c>
      <c r="I684">
        <v>0</v>
      </c>
    </row>
    <row r="685" spans="1:9" hidden="1" x14ac:dyDescent="0.3">
      <c r="A685" s="1" t="s">
        <v>71</v>
      </c>
      <c r="B685" s="1" t="s">
        <v>55</v>
      </c>
      <c r="C685">
        <v>24</v>
      </c>
      <c r="D685">
        <v>54</v>
      </c>
      <c r="E685" s="1" t="s">
        <v>11</v>
      </c>
      <c r="F685" t="s">
        <v>19892</v>
      </c>
      <c r="G685">
        <v>0</v>
      </c>
      <c r="H685">
        <v>4</v>
      </c>
      <c r="I685">
        <v>0</v>
      </c>
    </row>
    <row r="686" spans="1:9" hidden="1" x14ac:dyDescent="0.3">
      <c r="A686" s="1" t="s">
        <v>71</v>
      </c>
      <c r="B686" s="1" t="s">
        <v>55</v>
      </c>
      <c r="C686">
        <v>24</v>
      </c>
      <c r="D686">
        <v>54</v>
      </c>
      <c r="E686" s="1" t="s">
        <v>12</v>
      </c>
      <c r="F686" t="s">
        <v>19893</v>
      </c>
      <c r="G686">
        <v>0</v>
      </c>
      <c r="H686">
        <v>4</v>
      </c>
      <c r="I686">
        <v>0</v>
      </c>
    </row>
    <row r="687" spans="1:9" hidden="1" x14ac:dyDescent="0.3">
      <c r="A687" s="1" t="s">
        <v>71</v>
      </c>
      <c r="B687" s="1" t="s">
        <v>55</v>
      </c>
      <c r="C687">
        <v>24</v>
      </c>
      <c r="D687">
        <v>54</v>
      </c>
      <c r="E687" s="1" t="s">
        <v>13</v>
      </c>
      <c r="F687" t="s">
        <v>19894</v>
      </c>
      <c r="G687">
        <v>0</v>
      </c>
      <c r="H687">
        <v>4</v>
      </c>
      <c r="I687">
        <v>0</v>
      </c>
    </row>
    <row r="688" spans="1:9" hidden="1" x14ac:dyDescent="0.3">
      <c r="A688" s="1" t="s">
        <v>71</v>
      </c>
      <c r="B688" s="1" t="s">
        <v>55</v>
      </c>
      <c r="C688">
        <v>24</v>
      </c>
      <c r="D688">
        <v>54</v>
      </c>
      <c r="E688" s="1" t="s">
        <v>14</v>
      </c>
      <c r="F688" t="s">
        <v>19895</v>
      </c>
      <c r="G688">
        <v>0</v>
      </c>
      <c r="H688">
        <v>4</v>
      </c>
      <c r="I688">
        <v>0</v>
      </c>
    </row>
    <row r="689" spans="1:9" hidden="1" x14ac:dyDescent="0.3">
      <c r="A689" s="1" t="s">
        <v>71</v>
      </c>
      <c r="B689" s="1" t="s">
        <v>55</v>
      </c>
      <c r="C689">
        <v>24</v>
      </c>
      <c r="D689">
        <v>54</v>
      </c>
      <c r="E689" s="1" t="s">
        <v>15</v>
      </c>
      <c r="F689" t="s">
        <v>19896</v>
      </c>
      <c r="G689">
        <v>0</v>
      </c>
      <c r="H689">
        <v>5</v>
      </c>
      <c r="I689">
        <v>0</v>
      </c>
    </row>
    <row r="690" spans="1:9" hidden="1" x14ac:dyDescent="0.3">
      <c r="A690" s="1" t="s">
        <v>71</v>
      </c>
      <c r="B690" s="1" t="s">
        <v>55</v>
      </c>
      <c r="C690">
        <v>24</v>
      </c>
      <c r="D690">
        <v>54</v>
      </c>
      <c r="E690" s="1" t="s">
        <v>16</v>
      </c>
      <c r="F690" t="s">
        <v>19897</v>
      </c>
      <c r="G690">
        <v>0</v>
      </c>
      <c r="H690">
        <v>5</v>
      </c>
      <c r="I690">
        <v>0</v>
      </c>
    </row>
    <row r="691" spans="1:9" hidden="1" x14ac:dyDescent="0.3">
      <c r="A691" s="1" t="s">
        <v>71</v>
      </c>
      <c r="B691" s="1" t="s">
        <v>55</v>
      </c>
      <c r="C691">
        <v>24</v>
      </c>
      <c r="D691">
        <v>54</v>
      </c>
      <c r="E691" s="1" t="s">
        <v>17</v>
      </c>
      <c r="F691" t="s">
        <v>19898</v>
      </c>
      <c r="G691">
        <v>0</v>
      </c>
      <c r="H691">
        <v>5</v>
      </c>
      <c r="I691">
        <v>0</v>
      </c>
    </row>
    <row r="692" spans="1:9" hidden="1" x14ac:dyDescent="0.3">
      <c r="A692" s="1" t="s">
        <v>71</v>
      </c>
      <c r="B692" s="1" t="s">
        <v>55</v>
      </c>
      <c r="C692">
        <v>24</v>
      </c>
      <c r="D692">
        <v>54</v>
      </c>
      <c r="E692" s="1" t="s">
        <v>18</v>
      </c>
      <c r="F692" t="s">
        <v>19899</v>
      </c>
      <c r="G692">
        <v>0</v>
      </c>
      <c r="H692">
        <v>5</v>
      </c>
      <c r="I692">
        <v>0</v>
      </c>
    </row>
    <row r="693" spans="1:9" hidden="1" x14ac:dyDescent="0.3">
      <c r="A693" s="1" t="s">
        <v>71</v>
      </c>
      <c r="B693" s="1" t="s">
        <v>55</v>
      </c>
      <c r="C693">
        <v>24</v>
      </c>
      <c r="D693">
        <v>54</v>
      </c>
      <c r="E693" s="1" t="s">
        <v>19</v>
      </c>
      <c r="F693" t="s">
        <v>19900</v>
      </c>
      <c r="G693">
        <v>0</v>
      </c>
      <c r="H693">
        <v>5</v>
      </c>
      <c r="I693">
        <v>0</v>
      </c>
    </row>
    <row r="694" spans="1:9" hidden="1" x14ac:dyDescent="0.3">
      <c r="A694" s="1" t="s">
        <v>71</v>
      </c>
      <c r="B694" s="1" t="s">
        <v>55</v>
      </c>
      <c r="C694">
        <v>24</v>
      </c>
      <c r="D694">
        <v>54</v>
      </c>
      <c r="E694" s="1" t="s">
        <v>20</v>
      </c>
      <c r="F694" t="s">
        <v>19901</v>
      </c>
      <c r="G694">
        <v>0</v>
      </c>
      <c r="H694">
        <v>5</v>
      </c>
      <c r="I694">
        <v>0</v>
      </c>
    </row>
    <row r="695" spans="1:9" hidden="1" x14ac:dyDescent="0.3">
      <c r="A695" s="1" t="s">
        <v>71</v>
      </c>
      <c r="B695" s="1" t="s">
        <v>55</v>
      </c>
      <c r="C695">
        <v>24</v>
      </c>
      <c r="D695">
        <v>54</v>
      </c>
      <c r="E695" s="1" t="s">
        <v>21</v>
      </c>
      <c r="F695" t="s">
        <v>19902</v>
      </c>
      <c r="G695">
        <v>0</v>
      </c>
      <c r="H695">
        <v>7</v>
      </c>
      <c r="I695">
        <v>0</v>
      </c>
    </row>
    <row r="696" spans="1:9" hidden="1" x14ac:dyDescent="0.3">
      <c r="A696" s="1" t="s">
        <v>71</v>
      </c>
      <c r="B696" s="1" t="s">
        <v>55</v>
      </c>
      <c r="C696">
        <v>24</v>
      </c>
      <c r="D696">
        <v>54</v>
      </c>
      <c r="E696" s="1" t="s">
        <v>22</v>
      </c>
      <c r="F696" t="s">
        <v>19903</v>
      </c>
      <c r="G696">
        <v>0</v>
      </c>
      <c r="H696">
        <v>7</v>
      </c>
      <c r="I696">
        <v>0</v>
      </c>
    </row>
    <row r="697" spans="1:9" hidden="1" x14ac:dyDescent="0.3">
      <c r="A697" s="1" t="s">
        <v>71</v>
      </c>
      <c r="B697" s="1" t="s">
        <v>55</v>
      </c>
      <c r="C697">
        <v>24</v>
      </c>
      <c r="D697">
        <v>54</v>
      </c>
      <c r="E697" s="1" t="s">
        <v>23</v>
      </c>
      <c r="F697" t="s">
        <v>19904</v>
      </c>
      <c r="G697">
        <v>0</v>
      </c>
      <c r="H697">
        <v>8</v>
      </c>
      <c r="I697">
        <v>0</v>
      </c>
    </row>
    <row r="698" spans="1:9" hidden="1" x14ac:dyDescent="0.3">
      <c r="A698" s="1" t="s">
        <v>71</v>
      </c>
      <c r="B698" s="1" t="s">
        <v>55</v>
      </c>
      <c r="C698">
        <v>24</v>
      </c>
      <c r="D698">
        <v>54</v>
      </c>
      <c r="E698" s="1" t="s">
        <v>24</v>
      </c>
      <c r="F698" t="s">
        <v>19905</v>
      </c>
      <c r="G698">
        <v>0</v>
      </c>
      <c r="H698">
        <v>8</v>
      </c>
      <c r="I698">
        <v>0</v>
      </c>
    </row>
    <row r="699" spans="1:9" hidden="1" x14ac:dyDescent="0.3">
      <c r="A699" s="1" t="s">
        <v>71</v>
      </c>
      <c r="B699" s="1" t="s">
        <v>55</v>
      </c>
      <c r="C699">
        <v>24</v>
      </c>
      <c r="D699">
        <v>54</v>
      </c>
      <c r="E699" s="1" t="s">
        <v>25</v>
      </c>
      <c r="F699" t="s">
        <v>19906</v>
      </c>
      <c r="G699">
        <v>0</v>
      </c>
      <c r="H699">
        <v>8</v>
      </c>
      <c r="I699">
        <v>1</v>
      </c>
    </row>
    <row r="700" spans="1:9" hidden="1" x14ac:dyDescent="0.3">
      <c r="A700" s="1" t="s">
        <v>71</v>
      </c>
      <c r="B700" s="1" t="s">
        <v>55</v>
      </c>
      <c r="C700">
        <v>24</v>
      </c>
      <c r="D700">
        <v>54</v>
      </c>
      <c r="E700" s="1" t="s">
        <v>26</v>
      </c>
      <c r="F700" t="s">
        <v>19907</v>
      </c>
      <c r="G700">
        <v>0</v>
      </c>
      <c r="H700">
        <v>8</v>
      </c>
      <c r="I700">
        <v>1</v>
      </c>
    </row>
    <row r="701" spans="1:9" hidden="1" x14ac:dyDescent="0.3">
      <c r="A701" s="1" t="s">
        <v>71</v>
      </c>
      <c r="B701" s="1" t="s">
        <v>55</v>
      </c>
      <c r="C701">
        <v>24</v>
      </c>
      <c r="D701">
        <v>54</v>
      </c>
      <c r="E701" s="1" t="s">
        <v>27</v>
      </c>
      <c r="F701" t="s">
        <v>19908</v>
      </c>
      <c r="G701">
        <v>0</v>
      </c>
      <c r="H701">
        <v>8</v>
      </c>
      <c r="I701">
        <v>1</v>
      </c>
    </row>
    <row r="702" spans="1:9" hidden="1" x14ac:dyDescent="0.3">
      <c r="A702" s="1" t="s">
        <v>71</v>
      </c>
      <c r="B702" s="1" t="s">
        <v>55</v>
      </c>
      <c r="C702">
        <v>24</v>
      </c>
      <c r="D702">
        <v>54</v>
      </c>
      <c r="E702" s="1" t="s">
        <v>28</v>
      </c>
      <c r="F702" t="s">
        <v>19909</v>
      </c>
      <c r="G702">
        <v>0</v>
      </c>
      <c r="H702">
        <v>8</v>
      </c>
      <c r="I702">
        <v>3</v>
      </c>
    </row>
    <row r="703" spans="1:9" hidden="1" x14ac:dyDescent="0.3">
      <c r="A703" s="1" t="s">
        <v>71</v>
      </c>
      <c r="B703" s="1" t="s">
        <v>55</v>
      </c>
      <c r="C703">
        <v>24</v>
      </c>
      <c r="D703">
        <v>54</v>
      </c>
      <c r="E703" s="1" t="s">
        <v>29</v>
      </c>
      <c r="F703" t="s">
        <v>19910</v>
      </c>
      <c r="G703">
        <v>0</v>
      </c>
      <c r="H703">
        <v>9</v>
      </c>
      <c r="I703">
        <v>4</v>
      </c>
    </row>
    <row r="704" spans="1:9" hidden="1" x14ac:dyDescent="0.3">
      <c r="A704" s="1" t="s">
        <v>71</v>
      </c>
      <c r="B704" s="1" t="s">
        <v>55</v>
      </c>
      <c r="C704">
        <v>24</v>
      </c>
      <c r="D704">
        <v>54</v>
      </c>
      <c r="E704" s="1" t="s">
        <v>30</v>
      </c>
      <c r="F704" t="s">
        <v>19911</v>
      </c>
      <c r="G704">
        <v>0</v>
      </c>
      <c r="H704">
        <v>9</v>
      </c>
      <c r="I704">
        <v>4</v>
      </c>
    </row>
    <row r="705" spans="1:9" hidden="1" x14ac:dyDescent="0.3">
      <c r="A705" s="1" t="s">
        <v>71</v>
      </c>
      <c r="B705" s="1" t="s">
        <v>55</v>
      </c>
      <c r="C705">
        <v>24</v>
      </c>
      <c r="D705">
        <v>54</v>
      </c>
      <c r="E705" s="1" t="s">
        <v>31</v>
      </c>
      <c r="F705" t="s">
        <v>19912</v>
      </c>
      <c r="G705">
        <v>0</v>
      </c>
      <c r="H705">
        <v>9</v>
      </c>
      <c r="I705">
        <v>4</v>
      </c>
    </row>
    <row r="706" spans="1:9" hidden="1" x14ac:dyDescent="0.3">
      <c r="A706" s="1" t="s">
        <v>71</v>
      </c>
      <c r="B706" s="1" t="s">
        <v>55</v>
      </c>
      <c r="C706">
        <v>24</v>
      </c>
      <c r="D706">
        <v>54</v>
      </c>
      <c r="E706" s="1" t="s">
        <v>32</v>
      </c>
      <c r="F706" t="s">
        <v>19913</v>
      </c>
      <c r="G706">
        <v>0</v>
      </c>
      <c r="H706">
        <v>9</v>
      </c>
      <c r="I706">
        <v>4</v>
      </c>
    </row>
    <row r="707" spans="1:9" hidden="1" x14ac:dyDescent="0.3">
      <c r="A707" s="1" t="s">
        <v>71</v>
      </c>
      <c r="B707" s="1" t="s">
        <v>55</v>
      </c>
      <c r="C707">
        <v>24</v>
      </c>
      <c r="D707">
        <v>54</v>
      </c>
      <c r="E707" s="1" t="s">
        <v>33</v>
      </c>
      <c r="F707" t="s">
        <v>19914</v>
      </c>
      <c r="G707">
        <v>0</v>
      </c>
      <c r="H707">
        <v>9</v>
      </c>
      <c r="I707">
        <v>4</v>
      </c>
    </row>
    <row r="708" spans="1:9" hidden="1" x14ac:dyDescent="0.3">
      <c r="A708" s="1" t="s">
        <v>71</v>
      </c>
      <c r="B708" s="1" t="s">
        <v>55</v>
      </c>
      <c r="C708">
        <v>24</v>
      </c>
      <c r="D708">
        <v>54</v>
      </c>
      <c r="E708" s="1" t="s">
        <v>34</v>
      </c>
      <c r="F708" t="s">
        <v>19915</v>
      </c>
      <c r="G708">
        <v>0</v>
      </c>
      <c r="H708">
        <v>9</v>
      </c>
      <c r="I708">
        <v>4</v>
      </c>
    </row>
    <row r="709" spans="1:9" hidden="1" x14ac:dyDescent="0.3">
      <c r="A709" s="1" t="s">
        <v>71</v>
      </c>
      <c r="B709" s="1" t="s">
        <v>55</v>
      </c>
      <c r="C709">
        <v>24</v>
      </c>
      <c r="D709">
        <v>54</v>
      </c>
      <c r="E709" s="1" t="s">
        <v>35</v>
      </c>
      <c r="F709" t="s">
        <v>19916</v>
      </c>
      <c r="G709">
        <v>0</v>
      </c>
      <c r="H709">
        <v>13</v>
      </c>
      <c r="I709">
        <v>4</v>
      </c>
    </row>
    <row r="710" spans="1:9" hidden="1" x14ac:dyDescent="0.3">
      <c r="A710" s="1" t="s">
        <v>71</v>
      </c>
      <c r="B710" s="1" t="s">
        <v>55</v>
      </c>
      <c r="C710">
        <v>24</v>
      </c>
      <c r="D710">
        <v>54</v>
      </c>
      <c r="E710" s="1" t="s">
        <v>36</v>
      </c>
      <c r="F710" t="s">
        <v>19917</v>
      </c>
      <c r="G710">
        <v>0</v>
      </c>
      <c r="H710">
        <v>13</v>
      </c>
      <c r="I710">
        <v>4</v>
      </c>
    </row>
    <row r="711" spans="1:9" hidden="1" x14ac:dyDescent="0.3">
      <c r="A711" s="1" t="s">
        <v>71</v>
      </c>
      <c r="B711" s="1" t="s">
        <v>55</v>
      </c>
      <c r="C711">
        <v>24</v>
      </c>
      <c r="D711">
        <v>54</v>
      </c>
      <c r="E711" s="1" t="s">
        <v>37</v>
      </c>
      <c r="F711" t="s">
        <v>19918</v>
      </c>
      <c r="G711">
        <v>0</v>
      </c>
      <c r="H711">
        <v>13</v>
      </c>
      <c r="I711">
        <v>4</v>
      </c>
    </row>
    <row r="712" spans="1:9" hidden="1" x14ac:dyDescent="0.3">
      <c r="A712" s="1" t="s">
        <v>71</v>
      </c>
      <c r="B712" s="1" t="s">
        <v>55</v>
      </c>
      <c r="C712">
        <v>24</v>
      </c>
      <c r="D712">
        <v>54</v>
      </c>
      <c r="E712" s="1" t="s">
        <v>38</v>
      </c>
      <c r="F712" t="s">
        <v>19919</v>
      </c>
      <c r="G712">
        <v>0</v>
      </c>
      <c r="H712">
        <v>13</v>
      </c>
      <c r="I712">
        <v>4</v>
      </c>
    </row>
    <row r="713" spans="1:9" hidden="1" x14ac:dyDescent="0.3">
      <c r="A713" s="1" t="s">
        <v>71</v>
      </c>
      <c r="B713" s="1" t="s">
        <v>55</v>
      </c>
      <c r="C713">
        <v>24</v>
      </c>
      <c r="D713">
        <v>54</v>
      </c>
      <c r="E713" s="1" t="s">
        <v>39</v>
      </c>
      <c r="F713" t="s">
        <v>19920</v>
      </c>
      <c r="G713">
        <v>0</v>
      </c>
      <c r="H713">
        <v>13</v>
      </c>
      <c r="I713">
        <v>4</v>
      </c>
    </row>
    <row r="714" spans="1:9" hidden="1" x14ac:dyDescent="0.3">
      <c r="A714" s="1" t="s">
        <v>71</v>
      </c>
      <c r="B714" s="1" t="s">
        <v>55</v>
      </c>
      <c r="C714">
        <v>24</v>
      </c>
      <c r="D714">
        <v>54</v>
      </c>
      <c r="E714" s="1" t="s">
        <v>40</v>
      </c>
      <c r="F714" t="s">
        <v>19921</v>
      </c>
      <c r="G714">
        <v>0</v>
      </c>
      <c r="H714">
        <v>13</v>
      </c>
      <c r="I714">
        <v>4</v>
      </c>
    </row>
    <row r="715" spans="1:9" hidden="1" x14ac:dyDescent="0.3">
      <c r="A715" s="1" t="s">
        <v>71</v>
      </c>
      <c r="B715" s="1" t="s">
        <v>55</v>
      </c>
      <c r="C715">
        <v>24</v>
      </c>
      <c r="D715">
        <v>54</v>
      </c>
      <c r="E715" s="1" t="s">
        <v>41</v>
      </c>
      <c r="F715" t="s">
        <v>19922</v>
      </c>
      <c r="G715">
        <v>0</v>
      </c>
      <c r="H715">
        <v>19</v>
      </c>
      <c r="I715">
        <v>5</v>
      </c>
    </row>
    <row r="716" spans="1:9" hidden="1" x14ac:dyDescent="0.3">
      <c r="A716" s="1" t="s">
        <v>71</v>
      </c>
      <c r="B716" s="1" t="s">
        <v>55</v>
      </c>
      <c r="C716">
        <v>24</v>
      </c>
      <c r="D716">
        <v>54</v>
      </c>
      <c r="E716" s="1" t="s">
        <v>42</v>
      </c>
      <c r="F716" t="s">
        <v>19923</v>
      </c>
      <c r="G716">
        <v>0</v>
      </c>
      <c r="H716">
        <v>21</v>
      </c>
      <c r="I716">
        <v>5</v>
      </c>
    </row>
    <row r="717" spans="1:9" hidden="1" x14ac:dyDescent="0.3">
      <c r="A717" s="1" t="s">
        <v>71</v>
      </c>
      <c r="B717" s="1" t="s">
        <v>55</v>
      </c>
      <c r="C717">
        <v>24</v>
      </c>
      <c r="D717">
        <v>54</v>
      </c>
      <c r="E717" s="1" t="s">
        <v>43</v>
      </c>
      <c r="F717" t="s">
        <v>19924</v>
      </c>
      <c r="G717">
        <v>0</v>
      </c>
      <c r="H717">
        <v>21</v>
      </c>
      <c r="I717">
        <v>5</v>
      </c>
    </row>
    <row r="718" spans="1:9" hidden="1" x14ac:dyDescent="0.3">
      <c r="A718" s="1" t="s">
        <v>71</v>
      </c>
      <c r="B718" s="1" t="s">
        <v>55</v>
      </c>
      <c r="C718">
        <v>24</v>
      </c>
      <c r="D718">
        <v>54</v>
      </c>
      <c r="E718" s="1" t="s">
        <v>44</v>
      </c>
      <c r="F718" t="s">
        <v>19925</v>
      </c>
      <c r="G718">
        <v>0</v>
      </c>
      <c r="H718">
        <v>21</v>
      </c>
      <c r="I718">
        <v>5</v>
      </c>
    </row>
    <row r="719" spans="1:9" hidden="1" x14ac:dyDescent="0.3">
      <c r="A719" s="1" t="s">
        <v>71</v>
      </c>
      <c r="B719" s="1" t="s">
        <v>55</v>
      </c>
      <c r="C719">
        <v>24</v>
      </c>
      <c r="D719">
        <v>54</v>
      </c>
      <c r="E719" s="1" t="s">
        <v>45</v>
      </c>
      <c r="F719" t="s">
        <v>19926</v>
      </c>
      <c r="G719">
        <v>0</v>
      </c>
      <c r="H719">
        <v>27</v>
      </c>
      <c r="I719">
        <v>5</v>
      </c>
    </row>
    <row r="720" spans="1:9" hidden="1" x14ac:dyDescent="0.3">
      <c r="A720" s="1" t="s">
        <v>71</v>
      </c>
      <c r="B720" s="1" t="s">
        <v>55</v>
      </c>
      <c r="C720">
        <v>24</v>
      </c>
      <c r="D720">
        <v>54</v>
      </c>
      <c r="E720" s="1" t="s">
        <v>46</v>
      </c>
      <c r="F720" t="s">
        <v>19927</v>
      </c>
      <c r="G720">
        <v>0</v>
      </c>
      <c r="H720">
        <v>27</v>
      </c>
      <c r="I720">
        <v>5</v>
      </c>
    </row>
    <row r="721" spans="1:9" hidden="1" x14ac:dyDescent="0.3">
      <c r="A721" s="1" t="s">
        <v>71</v>
      </c>
      <c r="B721" s="1" t="s">
        <v>55</v>
      </c>
      <c r="C721">
        <v>24</v>
      </c>
      <c r="D721">
        <v>54</v>
      </c>
      <c r="E721" s="1" t="s">
        <v>47</v>
      </c>
      <c r="F721" t="s">
        <v>19928</v>
      </c>
      <c r="G721">
        <v>0</v>
      </c>
      <c r="H721">
        <v>29</v>
      </c>
      <c r="I721">
        <v>5</v>
      </c>
    </row>
    <row r="722" spans="1:9" hidden="1" x14ac:dyDescent="0.3">
      <c r="A722" s="1" t="s">
        <v>71</v>
      </c>
      <c r="B722" s="1" t="s">
        <v>55</v>
      </c>
      <c r="C722">
        <v>24</v>
      </c>
      <c r="D722">
        <v>54</v>
      </c>
      <c r="E722" s="1" t="s">
        <v>48</v>
      </c>
      <c r="F722" t="s">
        <v>19929</v>
      </c>
      <c r="G722">
        <v>0</v>
      </c>
      <c r="H722">
        <v>29</v>
      </c>
      <c r="I722">
        <v>5</v>
      </c>
    </row>
    <row r="723" spans="1:9" hidden="1" x14ac:dyDescent="0.3">
      <c r="A723" s="1" t="s">
        <v>71</v>
      </c>
      <c r="B723" s="1" t="s">
        <v>55</v>
      </c>
      <c r="C723">
        <v>24</v>
      </c>
      <c r="D723">
        <v>54</v>
      </c>
      <c r="E723" s="1" t="s">
        <v>49</v>
      </c>
      <c r="F723" t="s">
        <v>19930</v>
      </c>
      <c r="G723">
        <v>0</v>
      </c>
      <c r="H723">
        <v>45</v>
      </c>
      <c r="I723">
        <v>7</v>
      </c>
    </row>
    <row r="724" spans="1:9" hidden="1" x14ac:dyDescent="0.3">
      <c r="A724" s="1" t="s">
        <v>71</v>
      </c>
      <c r="B724" s="1" t="s">
        <v>55</v>
      </c>
      <c r="C724">
        <v>24</v>
      </c>
      <c r="D724">
        <v>54</v>
      </c>
      <c r="E724" s="1" t="s">
        <v>50</v>
      </c>
      <c r="F724" t="s">
        <v>19931</v>
      </c>
      <c r="G724">
        <v>0</v>
      </c>
      <c r="H724">
        <v>45</v>
      </c>
      <c r="I724">
        <v>7</v>
      </c>
    </row>
    <row r="725" spans="1:9" hidden="1" x14ac:dyDescent="0.3">
      <c r="A725" s="1" t="s">
        <v>71</v>
      </c>
      <c r="B725" s="1" t="s">
        <v>55</v>
      </c>
      <c r="C725">
        <v>24</v>
      </c>
      <c r="D725">
        <v>54</v>
      </c>
      <c r="E725" s="1" t="s">
        <v>51</v>
      </c>
      <c r="F725" t="s">
        <v>19932</v>
      </c>
      <c r="G725">
        <v>0</v>
      </c>
      <c r="H725">
        <v>45</v>
      </c>
      <c r="I725">
        <v>7</v>
      </c>
    </row>
    <row r="726" spans="1:9" hidden="1" x14ac:dyDescent="0.3">
      <c r="A726" s="1" t="s">
        <v>71</v>
      </c>
      <c r="B726" s="1" t="s">
        <v>55</v>
      </c>
      <c r="C726">
        <v>24</v>
      </c>
      <c r="D726">
        <v>54</v>
      </c>
      <c r="E726" s="1" t="s">
        <v>52</v>
      </c>
      <c r="F726" t="s">
        <v>19933</v>
      </c>
      <c r="G726">
        <v>0</v>
      </c>
      <c r="H726">
        <v>74</v>
      </c>
      <c r="I726">
        <v>12</v>
      </c>
    </row>
    <row r="727" spans="1:9" hidden="1" x14ac:dyDescent="0.3">
      <c r="A727" s="1" t="s">
        <v>71</v>
      </c>
      <c r="B727" s="1" t="s">
        <v>55</v>
      </c>
      <c r="C727">
        <v>24</v>
      </c>
      <c r="D727">
        <v>54</v>
      </c>
      <c r="E727" s="1" t="s">
        <v>53</v>
      </c>
      <c r="F727" t="s">
        <v>19934</v>
      </c>
      <c r="G727">
        <v>0</v>
      </c>
      <c r="H727">
        <v>74</v>
      </c>
      <c r="I727">
        <v>17</v>
      </c>
    </row>
    <row r="728" spans="1:9" hidden="1" x14ac:dyDescent="0.3">
      <c r="A728" s="1" t="s">
        <v>71</v>
      </c>
      <c r="B728" s="1" t="s">
        <v>55</v>
      </c>
      <c r="C728">
        <v>24</v>
      </c>
      <c r="D728">
        <v>54</v>
      </c>
      <c r="E728" s="1" t="s">
        <v>54</v>
      </c>
      <c r="F728" t="s">
        <v>19935</v>
      </c>
      <c r="G728">
        <v>0</v>
      </c>
      <c r="H728">
        <v>85</v>
      </c>
      <c r="I728">
        <v>17</v>
      </c>
    </row>
    <row r="729" spans="1:9" hidden="1" x14ac:dyDescent="0.3">
      <c r="A729" s="1" t="s">
        <v>71</v>
      </c>
      <c r="B729" s="1" t="s">
        <v>55</v>
      </c>
      <c r="C729">
        <v>24</v>
      </c>
      <c r="D729">
        <v>54</v>
      </c>
      <c r="E729" s="1" t="s">
        <v>21548</v>
      </c>
      <c r="F729" t="s">
        <v>21562</v>
      </c>
      <c r="G729">
        <v>0</v>
      </c>
      <c r="H729">
        <v>85</v>
      </c>
      <c r="I729">
        <v>17</v>
      </c>
    </row>
    <row r="730" spans="1:9" hidden="1" x14ac:dyDescent="0.3">
      <c r="A730" s="1" t="s">
        <v>72</v>
      </c>
      <c r="B730" s="1" t="s">
        <v>55</v>
      </c>
      <c r="C730">
        <v>13</v>
      </c>
      <c r="D730">
        <v>122</v>
      </c>
      <c r="E730" s="1" t="s">
        <v>4</v>
      </c>
      <c r="F730" t="s">
        <v>16575</v>
      </c>
      <c r="G730">
        <v>0</v>
      </c>
      <c r="H730">
        <v>0</v>
      </c>
      <c r="I730">
        <v>0</v>
      </c>
    </row>
    <row r="731" spans="1:9" hidden="1" x14ac:dyDescent="0.3">
      <c r="A731" s="1" t="s">
        <v>72</v>
      </c>
      <c r="B731" s="1" t="s">
        <v>55</v>
      </c>
      <c r="C731">
        <v>13</v>
      </c>
      <c r="D731">
        <v>122</v>
      </c>
      <c r="E731" s="1" t="s">
        <v>5</v>
      </c>
      <c r="F731" t="s">
        <v>16472</v>
      </c>
      <c r="G731">
        <v>0</v>
      </c>
      <c r="H731">
        <v>0</v>
      </c>
      <c r="I731">
        <v>0</v>
      </c>
    </row>
    <row r="732" spans="1:9" hidden="1" x14ac:dyDescent="0.3">
      <c r="A732" s="1" t="s">
        <v>72</v>
      </c>
      <c r="B732" s="1" t="s">
        <v>55</v>
      </c>
      <c r="C732">
        <v>13</v>
      </c>
      <c r="D732">
        <v>122</v>
      </c>
      <c r="E732" s="1" t="s">
        <v>6</v>
      </c>
      <c r="F732" t="s">
        <v>16370</v>
      </c>
      <c r="G732">
        <v>0</v>
      </c>
      <c r="H732">
        <v>0</v>
      </c>
      <c r="I732">
        <v>0</v>
      </c>
    </row>
    <row r="733" spans="1:9" hidden="1" x14ac:dyDescent="0.3">
      <c r="A733" s="1" t="s">
        <v>72</v>
      </c>
      <c r="B733" s="1" t="s">
        <v>55</v>
      </c>
      <c r="C733">
        <v>13</v>
      </c>
      <c r="D733">
        <v>122</v>
      </c>
      <c r="E733" s="1" t="s">
        <v>7</v>
      </c>
      <c r="F733" t="s">
        <v>16268</v>
      </c>
      <c r="G733">
        <v>0</v>
      </c>
      <c r="H733">
        <v>0</v>
      </c>
      <c r="I733">
        <v>0</v>
      </c>
    </row>
    <row r="734" spans="1:9" hidden="1" x14ac:dyDescent="0.3">
      <c r="A734" s="1" t="s">
        <v>72</v>
      </c>
      <c r="B734" s="1" t="s">
        <v>55</v>
      </c>
      <c r="C734">
        <v>13</v>
      </c>
      <c r="D734">
        <v>122</v>
      </c>
      <c r="E734" s="1" t="s">
        <v>8</v>
      </c>
      <c r="F734" t="s">
        <v>16168</v>
      </c>
      <c r="G734">
        <v>0</v>
      </c>
      <c r="H734">
        <v>0</v>
      </c>
      <c r="I734">
        <v>0</v>
      </c>
    </row>
    <row r="735" spans="1:9" hidden="1" x14ac:dyDescent="0.3">
      <c r="A735" s="1" t="s">
        <v>72</v>
      </c>
      <c r="B735" s="1" t="s">
        <v>55</v>
      </c>
      <c r="C735">
        <v>13</v>
      </c>
      <c r="D735">
        <v>122</v>
      </c>
      <c r="E735" s="1" t="s">
        <v>9</v>
      </c>
      <c r="F735" t="s">
        <v>16068</v>
      </c>
      <c r="G735">
        <v>0</v>
      </c>
      <c r="H735">
        <v>0</v>
      </c>
      <c r="I735">
        <v>0</v>
      </c>
    </row>
    <row r="736" spans="1:9" hidden="1" x14ac:dyDescent="0.3">
      <c r="A736" s="1" t="s">
        <v>72</v>
      </c>
      <c r="B736" s="1" t="s">
        <v>55</v>
      </c>
      <c r="C736">
        <v>13</v>
      </c>
      <c r="D736">
        <v>122</v>
      </c>
      <c r="E736" s="1" t="s">
        <v>10</v>
      </c>
      <c r="F736" t="s">
        <v>15971</v>
      </c>
      <c r="G736">
        <v>0</v>
      </c>
      <c r="H736">
        <v>0</v>
      </c>
      <c r="I736">
        <v>0</v>
      </c>
    </row>
    <row r="737" spans="1:9" hidden="1" x14ac:dyDescent="0.3">
      <c r="A737" s="1" t="s">
        <v>72</v>
      </c>
      <c r="B737" s="1" t="s">
        <v>55</v>
      </c>
      <c r="C737">
        <v>13</v>
      </c>
      <c r="D737">
        <v>122</v>
      </c>
      <c r="E737" s="1" t="s">
        <v>11</v>
      </c>
      <c r="F737" t="s">
        <v>15874</v>
      </c>
      <c r="G737">
        <v>0</v>
      </c>
      <c r="H737">
        <v>0</v>
      </c>
      <c r="I737">
        <v>0</v>
      </c>
    </row>
    <row r="738" spans="1:9" hidden="1" x14ac:dyDescent="0.3">
      <c r="A738" s="1" t="s">
        <v>72</v>
      </c>
      <c r="B738" s="1" t="s">
        <v>55</v>
      </c>
      <c r="C738">
        <v>13</v>
      </c>
      <c r="D738">
        <v>122</v>
      </c>
      <c r="E738" s="1" t="s">
        <v>12</v>
      </c>
      <c r="F738" t="s">
        <v>21180</v>
      </c>
      <c r="G738">
        <v>0</v>
      </c>
      <c r="H738">
        <v>1</v>
      </c>
      <c r="I738">
        <v>0</v>
      </c>
    </row>
    <row r="739" spans="1:9" hidden="1" x14ac:dyDescent="0.3">
      <c r="A739" s="1" t="s">
        <v>72</v>
      </c>
      <c r="B739" s="1" t="s">
        <v>55</v>
      </c>
      <c r="C739">
        <v>13</v>
      </c>
      <c r="D739">
        <v>122</v>
      </c>
      <c r="E739" s="1" t="s">
        <v>13</v>
      </c>
      <c r="F739" t="s">
        <v>21181</v>
      </c>
      <c r="G739">
        <v>0</v>
      </c>
      <c r="H739">
        <v>1</v>
      </c>
      <c r="I739">
        <v>0</v>
      </c>
    </row>
    <row r="740" spans="1:9" hidden="1" x14ac:dyDescent="0.3">
      <c r="A740" s="1" t="s">
        <v>72</v>
      </c>
      <c r="B740" s="1" t="s">
        <v>55</v>
      </c>
      <c r="C740">
        <v>13</v>
      </c>
      <c r="D740">
        <v>122</v>
      </c>
      <c r="E740" s="1" t="s">
        <v>14</v>
      </c>
      <c r="F740" t="s">
        <v>21182</v>
      </c>
      <c r="G740">
        <v>0</v>
      </c>
      <c r="H740">
        <v>1</v>
      </c>
      <c r="I740">
        <v>0</v>
      </c>
    </row>
    <row r="741" spans="1:9" hidden="1" x14ac:dyDescent="0.3">
      <c r="A741" s="1" t="s">
        <v>72</v>
      </c>
      <c r="B741" s="1" t="s">
        <v>55</v>
      </c>
      <c r="C741">
        <v>13</v>
      </c>
      <c r="D741">
        <v>122</v>
      </c>
      <c r="E741" s="1" t="s">
        <v>15</v>
      </c>
      <c r="F741" t="s">
        <v>20871</v>
      </c>
      <c r="G741">
        <v>1</v>
      </c>
      <c r="H741">
        <v>2</v>
      </c>
      <c r="I741">
        <v>0</v>
      </c>
    </row>
    <row r="742" spans="1:9" hidden="1" x14ac:dyDescent="0.3">
      <c r="A742" s="1" t="s">
        <v>72</v>
      </c>
      <c r="B742" s="1" t="s">
        <v>55</v>
      </c>
      <c r="C742">
        <v>13</v>
      </c>
      <c r="D742">
        <v>122</v>
      </c>
      <c r="E742" s="1" t="s">
        <v>16</v>
      </c>
      <c r="F742" t="s">
        <v>20872</v>
      </c>
      <c r="G742">
        <v>1</v>
      </c>
      <c r="H742">
        <v>2</v>
      </c>
      <c r="I742">
        <v>0</v>
      </c>
    </row>
    <row r="743" spans="1:9" hidden="1" x14ac:dyDescent="0.3">
      <c r="A743" s="1" t="s">
        <v>72</v>
      </c>
      <c r="B743" s="1" t="s">
        <v>55</v>
      </c>
      <c r="C743">
        <v>13</v>
      </c>
      <c r="D743">
        <v>122</v>
      </c>
      <c r="E743" s="1" t="s">
        <v>17</v>
      </c>
      <c r="F743" t="s">
        <v>20873</v>
      </c>
      <c r="G743">
        <v>1</v>
      </c>
      <c r="H743">
        <v>2</v>
      </c>
      <c r="I743">
        <v>0</v>
      </c>
    </row>
    <row r="744" spans="1:9" hidden="1" x14ac:dyDescent="0.3">
      <c r="A744" s="1" t="s">
        <v>72</v>
      </c>
      <c r="B744" s="1" t="s">
        <v>55</v>
      </c>
      <c r="C744">
        <v>13</v>
      </c>
      <c r="D744">
        <v>122</v>
      </c>
      <c r="E744" s="1" t="s">
        <v>18</v>
      </c>
      <c r="F744" t="s">
        <v>20874</v>
      </c>
      <c r="G744">
        <v>1</v>
      </c>
      <c r="H744">
        <v>2</v>
      </c>
      <c r="I744">
        <v>0</v>
      </c>
    </row>
    <row r="745" spans="1:9" hidden="1" x14ac:dyDescent="0.3">
      <c r="A745" s="1" t="s">
        <v>72</v>
      </c>
      <c r="B745" s="1" t="s">
        <v>55</v>
      </c>
      <c r="C745">
        <v>13</v>
      </c>
      <c r="D745">
        <v>122</v>
      </c>
      <c r="E745" s="1" t="s">
        <v>19</v>
      </c>
      <c r="F745" t="s">
        <v>20875</v>
      </c>
      <c r="G745">
        <v>1</v>
      </c>
      <c r="H745">
        <v>2</v>
      </c>
      <c r="I745">
        <v>0</v>
      </c>
    </row>
    <row r="746" spans="1:9" hidden="1" x14ac:dyDescent="0.3">
      <c r="A746" s="1" t="s">
        <v>72</v>
      </c>
      <c r="B746" s="1" t="s">
        <v>55</v>
      </c>
      <c r="C746">
        <v>13</v>
      </c>
      <c r="D746">
        <v>122</v>
      </c>
      <c r="E746" s="1" t="s">
        <v>20</v>
      </c>
      <c r="F746" t="s">
        <v>20722</v>
      </c>
      <c r="G746">
        <v>1</v>
      </c>
      <c r="H746">
        <v>3</v>
      </c>
      <c r="I746">
        <v>0</v>
      </c>
    </row>
    <row r="747" spans="1:9" hidden="1" x14ac:dyDescent="0.3">
      <c r="A747" s="1" t="s">
        <v>72</v>
      </c>
      <c r="B747" s="1" t="s">
        <v>55</v>
      </c>
      <c r="C747">
        <v>13</v>
      </c>
      <c r="D747">
        <v>122</v>
      </c>
      <c r="E747" s="1" t="s">
        <v>21</v>
      </c>
      <c r="F747" t="s">
        <v>20723</v>
      </c>
      <c r="G747">
        <v>1</v>
      </c>
      <c r="H747">
        <v>3</v>
      </c>
      <c r="I747">
        <v>0</v>
      </c>
    </row>
    <row r="748" spans="1:9" hidden="1" x14ac:dyDescent="0.3">
      <c r="A748" s="1" t="s">
        <v>72</v>
      </c>
      <c r="B748" s="1" t="s">
        <v>55</v>
      </c>
      <c r="C748">
        <v>13</v>
      </c>
      <c r="D748">
        <v>122</v>
      </c>
      <c r="E748" s="1" t="s">
        <v>22</v>
      </c>
      <c r="F748" t="s">
        <v>20724</v>
      </c>
      <c r="G748">
        <v>1</v>
      </c>
      <c r="H748">
        <v>3</v>
      </c>
      <c r="I748">
        <v>0</v>
      </c>
    </row>
    <row r="749" spans="1:9" hidden="1" x14ac:dyDescent="0.3">
      <c r="A749" s="1" t="s">
        <v>72</v>
      </c>
      <c r="B749" s="1" t="s">
        <v>55</v>
      </c>
      <c r="C749">
        <v>13</v>
      </c>
      <c r="D749">
        <v>122</v>
      </c>
      <c r="E749" s="1" t="s">
        <v>23</v>
      </c>
      <c r="F749" t="s">
        <v>20725</v>
      </c>
      <c r="G749">
        <v>1</v>
      </c>
      <c r="H749">
        <v>3</v>
      </c>
      <c r="I749">
        <v>0</v>
      </c>
    </row>
    <row r="750" spans="1:9" hidden="1" x14ac:dyDescent="0.3">
      <c r="A750" s="1" t="s">
        <v>72</v>
      </c>
      <c r="B750" s="1" t="s">
        <v>55</v>
      </c>
      <c r="C750">
        <v>13</v>
      </c>
      <c r="D750">
        <v>122</v>
      </c>
      <c r="E750" s="1" t="s">
        <v>24</v>
      </c>
      <c r="F750" t="s">
        <v>20726</v>
      </c>
      <c r="G750">
        <v>1</v>
      </c>
      <c r="H750">
        <v>3</v>
      </c>
      <c r="I750">
        <v>0</v>
      </c>
    </row>
    <row r="751" spans="1:9" hidden="1" x14ac:dyDescent="0.3">
      <c r="A751" s="1" t="s">
        <v>72</v>
      </c>
      <c r="B751" s="1" t="s">
        <v>55</v>
      </c>
      <c r="C751">
        <v>13</v>
      </c>
      <c r="D751">
        <v>122</v>
      </c>
      <c r="E751" s="1" t="s">
        <v>25</v>
      </c>
      <c r="F751" t="s">
        <v>20727</v>
      </c>
      <c r="G751">
        <v>1</v>
      </c>
      <c r="H751">
        <v>3</v>
      </c>
      <c r="I751">
        <v>1</v>
      </c>
    </row>
    <row r="752" spans="1:9" hidden="1" x14ac:dyDescent="0.3">
      <c r="A752" s="1" t="s">
        <v>72</v>
      </c>
      <c r="B752" s="1" t="s">
        <v>55</v>
      </c>
      <c r="C752">
        <v>13</v>
      </c>
      <c r="D752">
        <v>122</v>
      </c>
      <c r="E752" s="1" t="s">
        <v>26</v>
      </c>
      <c r="F752" t="s">
        <v>20728</v>
      </c>
      <c r="G752">
        <v>1</v>
      </c>
      <c r="H752">
        <v>3</v>
      </c>
      <c r="I752">
        <v>1</v>
      </c>
    </row>
    <row r="753" spans="1:9" hidden="1" x14ac:dyDescent="0.3">
      <c r="A753" s="1" t="s">
        <v>72</v>
      </c>
      <c r="B753" s="1" t="s">
        <v>55</v>
      </c>
      <c r="C753">
        <v>13</v>
      </c>
      <c r="D753">
        <v>122</v>
      </c>
      <c r="E753" s="1" t="s">
        <v>27</v>
      </c>
      <c r="F753" t="s">
        <v>20729</v>
      </c>
      <c r="G753">
        <v>1</v>
      </c>
      <c r="H753">
        <v>3</v>
      </c>
      <c r="I753">
        <v>1</v>
      </c>
    </row>
    <row r="754" spans="1:9" hidden="1" x14ac:dyDescent="0.3">
      <c r="A754" s="1" t="s">
        <v>72</v>
      </c>
      <c r="B754" s="1" t="s">
        <v>55</v>
      </c>
      <c r="C754">
        <v>13</v>
      </c>
      <c r="D754">
        <v>122</v>
      </c>
      <c r="E754" s="1" t="s">
        <v>28</v>
      </c>
      <c r="F754" t="s">
        <v>20730</v>
      </c>
      <c r="G754">
        <v>1</v>
      </c>
      <c r="H754">
        <v>3</v>
      </c>
      <c r="I754">
        <v>1</v>
      </c>
    </row>
    <row r="755" spans="1:9" hidden="1" x14ac:dyDescent="0.3">
      <c r="A755" s="1" t="s">
        <v>72</v>
      </c>
      <c r="B755" s="1" t="s">
        <v>55</v>
      </c>
      <c r="C755">
        <v>13</v>
      </c>
      <c r="D755">
        <v>122</v>
      </c>
      <c r="E755" s="1" t="s">
        <v>29</v>
      </c>
      <c r="F755" t="s">
        <v>20731</v>
      </c>
      <c r="G755">
        <v>1</v>
      </c>
      <c r="H755">
        <v>3</v>
      </c>
      <c r="I755">
        <v>1</v>
      </c>
    </row>
    <row r="756" spans="1:9" hidden="1" x14ac:dyDescent="0.3">
      <c r="A756" s="1" t="s">
        <v>72</v>
      </c>
      <c r="B756" s="1" t="s">
        <v>55</v>
      </c>
      <c r="C756">
        <v>13</v>
      </c>
      <c r="D756">
        <v>122</v>
      </c>
      <c r="E756" s="1" t="s">
        <v>30</v>
      </c>
      <c r="F756" t="s">
        <v>20732</v>
      </c>
      <c r="G756">
        <v>1</v>
      </c>
      <c r="H756">
        <v>3</v>
      </c>
      <c r="I756">
        <v>1</v>
      </c>
    </row>
    <row r="757" spans="1:9" hidden="1" x14ac:dyDescent="0.3">
      <c r="A757" s="1" t="s">
        <v>72</v>
      </c>
      <c r="B757" s="1" t="s">
        <v>55</v>
      </c>
      <c r="C757">
        <v>13</v>
      </c>
      <c r="D757">
        <v>122</v>
      </c>
      <c r="E757" s="1" t="s">
        <v>31</v>
      </c>
      <c r="F757" t="s">
        <v>20733</v>
      </c>
      <c r="G757">
        <v>1</v>
      </c>
      <c r="H757">
        <v>3</v>
      </c>
      <c r="I757">
        <v>1</v>
      </c>
    </row>
    <row r="758" spans="1:9" hidden="1" x14ac:dyDescent="0.3">
      <c r="A758" s="1" t="s">
        <v>72</v>
      </c>
      <c r="B758" s="1" t="s">
        <v>55</v>
      </c>
      <c r="C758">
        <v>13</v>
      </c>
      <c r="D758">
        <v>122</v>
      </c>
      <c r="E758" s="1" t="s">
        <v>32</v>
      </c>
      <c r="F758" t="s">
        <v>20734</v>
      </c>
      <c r="G758">
        <v>1</v>
      </c>
      <c r="H758">
        <v>3</v>
      </c>
      <c r="I758">
        <v>1</v>
      </c>
    </row>
    <row r="759" spans="1:9" hidden="1" x14ac:dyDescent="0.3">
      <c r="A759" s="1" t="s">
        <v>72</v>
      </c>
      <c r="B759" s="1" t="s">
        <v>55</v>
      </c>
      <c r="C759">
        <v>13</v>
      </c>
      <c r="D759">
        <v>122</v>
      </c>
      <c r="E759" s="1" t="s">
        <v>33</v>
      </c>
      <c r="F759" t="s">
        <v>20735</v>
      </c>
      <c r="G759">
        <v>1</v>
      </c>
      <c r="H759">
        <v>3</v>
      </c>
      <c r="I759">
        <v>1</v>
      </c>
    </row>
    <row r="760" spans="1:9" hidden="1" x14ac:dyDescent="0.3">
      <c r="A760" s="1" t="s">
        <v>72</v>
      </c>
      <c r="B760" s="1" t="s">
        <v>55</v>
      </c>
      <c r="C760">
        <v>13</v>
      </c>
      <c r="D760">
        <v>122</v>
      </c>
      <c r="E760" s="1" t="s">
        <v>34</v>
      </c>
      <c r="F760" t="s">
        <v>20736</v>
      </c>
      <c r="G760">
        <v>1</v>
      </c>
      <c r="H760">
        <v>3</v>
      </c>
      <c r="I760">
        <v>1</v>
      </c>
    </row>
    <row r="761" spans="1:9" hidden="1" x14ac:dyDescent="0.3">
      <c r="A761" s="1" t="s">
        <v>72</v>
      </c>
      <c r="B761" s="1" t="s">
        <v>55</v>
      </c>
      <c r="C761">
        <v>13</v>
      </c>
      <c r="D761">
        <v>122</v>
      </c>
      <c r="E761" s="1" t="s">
        <v>35</v>
      </c>
      <c r="F761" t="s">
        <v>20737</v>
      </c>
      <c r="G761">
        <v>1</v>
      </c>
      <c r="H761">
        <v>3</v>
      </c>
      <c r="I761">
        <v>1</v>
      </c>
    </row>
    <row r="762" spans="1:9" hidden="1" x14ac:dyDescent="0.3">
      <c r="A762" s="1" t="s">
        <v>72</v>
      </c>
      <c r="B762" s="1" t="s">
        <v>55</v>
      </c>
      <c r="C762">
        <v>13</v>
      </c>
      <c r="D762">
        <v>122</v>
      </c>
      <c r="E762" s="1" t="s">
        <v>36</v>
      </c>
      <c r="F762" t="s">
        <v>20738</v>
      </c>
      <c r="G762">
        <v>1</v>
      </c>
      <c r="H762">
        <v>3</v>
      </c>
      <c r="I762">
        <v>1</v>
      </c>
    </row>
    <row r="763" spans="1:9" hidden="1" x14ac:dyDescent="0.3">
      <c r="A763" s="1" t="s">
        <v>72</v>
      </c>
      <c r="B763" s="1" t="s">
        <v>55</v>
      </c>
      <c r="C763">
        <v>13</v>
      </c>
      <c r="D763">
        <v>122</v>
      </c>
      <c r="E763" s="1" t="s">
        <v>37</v>
      </c>
      <c r="F763" t="s">
        <v>20739</v>
      </c>
      <c r="G763">
        <v>1</v>
      </c>
      <c r="H763">
        <v>3</v>
      </c>
      <c r="I763">
        <v>1</v>
      </c>
    </row>
    <row r="764" spans="1:9" hidden="1" x14ac:dyDescent="0.3">
      <c r="A764" s="1" t="s">
        <v>72</v>
      </c>
      <c r="B764" s="1" t="s">
        <v>55</v>
      </c>
      <c r="C764">
        <v>13</v>
      </c>
      <c r="D764">
        <v>122</v>
      </c>
      <c r="E764" s="1" t="s">
        <v>38</v>
      </c>
      <c r="F764" t="s">
        <v>20740</v>
      </c>
      <c r="G764">
        <v>1</v>
      </c>
      <c r="H764">
        <v>3</v>
      </c>
      <c r="I764">
        <v>1</v>
      </c>
    </row>
    <row r="765" spans="1:9" hidden="1" x14ac:dyDescent="0.3">
      <c r="A765" s="1" t="s">
        <v>72</v>
      </c>
      <c r="B765" s="1" t="s">
        <v>55</v>
      </c>
      <c r="C765">
        <v>13</v>
      </c>
      <c r="D765">
        <v>122</v>
      </c>
      <c r="E765" s="1" t="s">
        <v>39</v>
      </c>
      <c r="F765" t="s">
        <v>20741</v>
      </c>
      <c r="G765">
        <v>1</v>
      </c>
      <c r="H765">
        <v>3</v>
      </c>
      <c r="I765">
        <v>1</v>
      </c>
    </row>
    <row r="766" spans="1:9" hidden="1" x14ac:dyDescent="0.3">
      <c r="A766" s="1" t="s">
        <v>72</v>
      </c>
      <c r="B766" s="1" t="s">
        <v>55</v>
      </c>
      <c r="C766">
        <v>13</v>
      </c>
      <c r="D766">
        <v>122</v>
      </c>
      <c r="E766" s="1" t="s">
        <v>40</v>
      </c>
      <c r="F766" t="s">
        <v>20742</v>
      </c>
      <c r="G766">
        <v>1</v>
      </c>
      <c r="H766">
        <v>3</v>
      </c>
      <c r="I766">
        <v>1</v>
      </c>
    </row>
    <row r="767" spans="1:9" hidden="1" x14ac:dyDescent="0.3">
      <c r="A767" s="1" t="s">
        <v>72</v>
      </c>
      <c r="B767" s="1" t="s">
        <v>55</v>
      </c>
      <c r="C767">
        <v>13</v>
      </c>
      <c r="D767">
        <v>122</v>
      </c>
      <c r="E767" s="1" t="s">
        <v>41</v>
      </c>
      <c r="F767" t="s">
        <v>20743</v>
      </c>
      <c r="G767">
        <v>1</v>
      </c>
      <c r="H767">
        <v>3</v>
      </c>
      <c r="I767">
        <v>1</v>
      </c>
    </row>
    <row r="768" spans="1:9" hidden="1" x14ac:dyDescent="0.3">
      <c r="A768" s="1" t="s">
        <v>72</v>
      </c>
      <c r="B768" s="1" t="s">
        <v>55</v>
      </c>
      <c r="C768">
        <v>13</v>
      </c>
      <c r="D768">
        <v>122</v>
      </c>
      <c r="E768" s="1" t="s">
        <v>42</v>
      </c>
      <c r="F768" t="s">
        <v>20744</v>
      </c>
      <c r="G768">
        <v>1</v>
      </c>
      <c r="H768">
        <v>3</v>
      </c>
      <c r="I768">
        <v>1</v>
      </c>
    </row>
    <row r="769" spans="1:9" hidden="1" x14ac:dyDescent="0.3">
      <c r="A769" s="1" t="s">
        <v>72</v>
      </c>
      <c r="B769" s="1" t="s">
        <v>55</v>
      </c>
      <c r="C769">
        <v>13</v>
      </c>
      <c r="D769">
        <v>122</v>
      </c>
      <c r="E769" s="1" t="s">
        <v>43</v>
      </c>
      <c r="F769" t="s">
        <v>20745</v>
      </c>
      <c r="G769">
        <v>1</v>
      </c>
      <c r="H769">
        <v>3</v>
      </c>
      <c r="I769">
        <v>1</v>
      </c>
    </row>
    <row r="770" spans="1:9" hidden="1" x14ac:dyDescent="0.3">
      <c r="A770" s="1" t="s">
        <v>72</v>
      </c>
      <c r="B770" s="1" t="s">
        <v>55</v>
      </c>
      <c r="C770">
        <v>13</v>
      </c>
      <c r="D770">
        <v>122</v>
      </c>
      <c r="E770" s="1" t="s">
        <v>44</v>
      </c>
      <c r="F770" t="s">
        <v>20746</v>
      </c>
      <c r="G770">
        <v>1</v>
      </c>
      <c r="H770">
        <v>3</v>
      </c>
      <c r="I770">
        <v>1</v>
      </c>
    </row>
    <row r="771" spans="1:9" hidden="1" x14ac:dyDescent="0.3">
      <c r="A771" s="1" t="s">
        <v>72</v>
      </c>
      <c r="B771" s="1" t="s">
        <v>55</v>
      </c>
      <c r="C771">
        <v>13</v>
      </c>
      <c r="D771">
        <v>122</v>
      </c>
      <c r="E771" s="1" t="s">
        <v>45</v>
      </c>
      <c r="F771" t="s">
        <v>20747</v>
      </c>
      <c r="G771">
        <v>1</v>
      </c>
      <c r="H771">
        <v>3</v>
      </c>
      <c r="I771">
        <v>1</v>
      </c>
    </row>
    <row r="772" spans="1:9" hidden="1" x14ac:dyDescent="0.3">
      <c r="A772" s="1" t="s">
        <v>72</v>
      </c>
      <c r="B772" s="1" t="s">
        <v>55</v>
      </c>
      <c r="C772">
        <v>13</v>
      </c>
      <c r="D772">
        <v>122</v>
      </c>
      <c r="E772" s="1" t="s">
        <v>46</v>
      </c>
      <c r="F772" t="s">
        <v>20748</v>
      </c>
      <c r="G772">
        <v>1</v>
      </c>
      <c r="H772">
        <v>3</v>
      </c>
      <c r="I772">
        <v>1</v>
      </c>
    </row>
    <row r="773" spans="1:9" hidden="1" x14ac:dyDescent="0.3">
      <c r="A773" s="1" t="s">
        <v>72</v>
      </c>
      <c r="B773" s="1" t="s">
        <v>55</v>
      </c>
      <c r="C773">
        <v>13</v>
      </c>
      <c r="D773">
        <v>122</v>
      </c>
      <c r="E773" s="1" t="s">
        <v>47</v>
      </c>
      <c r="F773" t="s">
        <v>20749</v>
      </c>
      <c r="G773">
        <v>1</v>
      </c>
      <c r="H773">
        <v>3</v>
      </c>
      <c r="I773">
        <v>1</v>
      </c>
    </row>
    <row r="774" spans="1:9" hidden="1" x14ac:dyDescent="0.3">
      <c r="A774" s="1" t="s">
        <v>72</v>
      </c>
      <c r="B774" s="1" t="s">
        <v>55</v>
      </c>
      <c r="C774">
        <v>13</v>
      </c>
      <c r="D774">
        <v>122</v>
      </c>
      <c r="E774" s="1" t="s">
        <v>48</v>
      </c>
      <c r="F774" t="s">
        <v>19936</v>
      </c>
      <c r="G774">
        <v>1</v>
      </c>
      <c r="H774">
        <v>5</v>
      </c>
      <c r="I774">
        <v>1</v>
      </c>
    </row>
    <row r="775" spans="1:9" hidden="1" x14ac:dyDescent="0.3">
      <c r="A775" s="1" t="s">
        <v>72</v>
      </c>
      <c r="B775" s="1" t="s">
        <v>55</v>
      </c>
      <c r="C775">
        <v>13</v>
      </c>
      <c r="D775">
        <v>122</v>
      </c>
      <c r="E775" s="1" t="s">
        <v>49</v>
      </c>
      <c r="F775" t="s">
        <v>19937</v>
      </c>
      <c r="G775">
        <v>1</v>
      </c>
      <c r="H775">
        <v>6</v>
      </c>
      <c r="I775">
        <v>1</v>
      </c>
    </row>
    <row r="776" spans="1:9" hidden="1" x14ac:dyDescent="0.3">
      <c r="A776" s="1" t="s">
        <v>72</v>
      </c>
      <c r="B776" s="1" t="s">
        <v>55</v>
      </c>
      <c r="C776">
        <v>13</v>
      </c>
      <c r="D776">
        <v>122</v>
      </c>
      <c r="E776" s="1" t="s">
        <v>50</v>
      </c>
      <c r="F776" t="s">
        <v>19938</v>
      </c>
      <c r="G776">
        <v>1</v>
      </c>
      <c r="H776">
        <v>10</v>
      </c>
      <c r="I776">
        <v>1</v>
      </c>
    </row>
    <row r="777" spans="1:9" hidden="1" x14ac:dyDescent="0.3">
      <c r="A777" s="1" t="s">
        <v>72</v>
      </c>
      <c r="B777" s="1" t="s">
        <v>55</v>
      </c>
      <c r="C777">
        <v>13</v>
      </c>
      <c r="D777">
        <v>122</v>
      </c>
      <c r="E777" s="1" t="s">
        <v>51</v>
      </c>
      <c r="F777" t="s">
        <v>19939</v>
      </c>
      <c r="G777">
        <v>1</v>
      </c>
      <c r="H777">
        <v>20</v>
      </c>
      <c r="I777">
        <v>1</v>
      </c>
    </row>
    <row r="778" spans="1:9" hidden="1" x14ac:dyDescent="0.3">
      <c r="A778" s="1" t="s">
        <v>72</v>
      </c>
      <c r="B778" s="1" t="s">
        <v>55</v>
      </c>
      <c r="C778">
        <v>13</v>
      </c>
      <c r="D778">
        <v>122</v>
      </c>
      <c r="E778" s="1" t="s">
        <v>52</v>
      </c>
      <c r="F778" t="s">
        <v>19940</v>
      </c>
      <c r="G778">
        <v>1</v>
      </c>
      <c r="H778">
        <v>33</v>
      </c>
      <c r="I778">
        <v>2</v>
      </c>
    </row>
    <row r="779" spans="1:9" hidden="1" x14ac:dyDescent="0.3">
      <c r="A779" s="1" t="s">
        <v>72</v>
      </c>
      <c r="B779" s="1" t="s">
        <v>55</v>
      </c>
      <c r="C779">
        <v>13</v>
      </c>
      <c r="D779">
        <v>122</v>
      </c>
      <c r="E779" s="1" t="s">
        <v>53</v>
      </c>
      <c r="F779" t="s">
        <v>19941</v>
      </c>
      <c r="G779">
        <v>1</v>
      </c>
      <c r="H779">
        <v>49</v>
      </c>
      <c r="I779">
        <v>2</v>
      </c>
    </row>
    <row r="780" spans="1:9" hidden="1" x14ac:dyDescent="0.3">
      <c r="A780" s="1" t="s">
        <v>72</v>
      </c>
      <c r="B780" s="1" t="s">
        <v>55</v>
      </c>
      <c r="C780">
        <v>13</v>
      </c>
      <c r="D780">
        <v>122</v>
      </c>
      <c r="E780" s="1" t="s">
        <v>54</v>
      </c>
      <c r="F780" t="s">
        <v>19942</v>
      </c>
      <c r="G780">
        <v>2</v>
      </c>
      <c r="H780">
        <v>52</v>
      </c>
      <c r="I780">
        <v>2</v>
      </c>
    </row>
    <row r="781" spans="1:9" hidden="1" x14ac:dyDescent="0.3">
      <c r="A781" s="1" t="s">
        <v>72</v>
      </c>
      <c r="B781" s="1" t="s">
        <v>55</v>
      </c>
      <c r="C781">
        <v>13</v>
      </c>
      <c r="D781">
        <v>122</v>
      </c>
      <c r="E781" s="1" t="s">
        <v>21548</v>
      </c>
      <c r="F781" t="s">
        <v>21563</v>
      </c>
      <c r="G781">
        <v>5</v>
      </c>
      <c r="H781">
        <v>64</v>
      </c>
      <c r="I781">
        <v>2</v>
      </c>
    </row>
    <row r="782" spans="1:9" hidden="1" x14ac:dyDescent="0.3">
      <c r="A782" s="1" t="s">
        <v>73</v>
      </c>
      <c r="B782" s="1" t="s">
        <v>55</v>
      </c>
      <c r="C782">
        <v>21</v>
      </c>
      <c r="D782">
        <v>78</v>
      </c>
      <c r="E782" s="1" t="s">
        <v>4</v>
      </c>
      <c r="F782" t="s">
        <v>16576</v>
      </c>
      <c r="G782">
        <v>0</v>
      </c>
      <c r="H782">
        <v>0</v>
      </c>
      <c r="I782">
        <v>0</v>
      </c>
    </row>
    <row r="783" spans="1:9" hidden="1" x14ac:dyDescent="0.3">
      <c r="A783" s="1" t="s">
        <v>73</v>
      </c>
      <c r="B783" s="1" t="s">
        <v>55</v>
      </c>
      <c r="C783">
        <v>21</v>
      </c>
      <c r="D783">
        <v>78</v>
      </c>
      <c r="E783" s="1" t="s">
        <v>5</v>
      </c>
      <c r="F783" t="s">
        <v>16473</v>
      </c>
      <c r="G783">
        <v>0</v>
      </c>
      <c r="H783">
        <v>0</v>
      </c>
      <c r="I783">
        <v>0</v>
      </c>
    </row>
    <row r="784" spans="1:9" hidden="1" x14ac:dyDescent="0.3">
      <c r="A784" s="1" t="s">
        <v>73</v>
      </c>
      <c r="B784" s="1" t="s">
        <v>55</v>
      </c>
      <c r="C784">
        <v>21</v>
      </c>
      <c r="D784">
        <v>78</v>
      </c>
      <c r="E784" s="1" t="s">
        <v>6</v>
      </c>
      <c r="F784" t="s">
        <v>16371</v>
      </c>
      <c r="G784">
        <v>0</v>
      </c>
      <c r="H784">
        <v>0</v>
      </c>
      <c r="I784">
        <v>0</v>
      </c>
    </row>
    <row r="785" spans="1:9" hidden="1" x14ac:dyDescent="0.3">
      <c r="A785" s="1" t="s">
        <v>73</v>
      </c>
      <c r="B785" s="1" t="s">
        <v>55</v>
      </c>
      <c r="C785">
        <v>21</v>
      </c>
      <c r="D785">
        <v>78</v>
      </c>
      <c r="E785" s="1" t="s">
        <v>7</v>
      </c>
      <c r="F785" t="s">
        <v>16269</v>
      </c>
      <c r="G785">
        <v>0</v>
      </c>
      <c r="H785">
        <v>0</v>
      </c>
      <c r="I785">
        <v>0</v>
      </c>
    </row>
    <row r="786" spans="1:9" hidden="1" x14ac:dyDescent="0.3">
      <c r="A786" s="1" t="s">
        <v>73</v>
      </c>
      <c r="B786" s="1" t="s">
        <v>55</v>
      </c>
      <c r="C786">
        <v>21</v>
      </c>
      <c r="D786">
        <v>78</v>
      </c>
      <c r="E786" s="1" t="s">
        <v>8</v>
      </c>
      <c r="F786" t="s">
        <v>16169</v>
      </c>
      <c r="G786">
        <v>0</v>
      </c>
      <c r="H786">
        <v>0</v>
      </c>
      <c r="I786">
        <v>0</v>
      </c>
    </row>
    <row r="787" spans="1:9" hidden="1" x14ac:dyDescent="0.3">
      <c r="A787" s="1" t="s">
        <v>73</v>
      </c>
      <c r="B787" s="1" t="s">
        <v>55</v>
      </c>
      <c r="C787">
        <v>21</v>
      </c>
      <c r="D787">
        <v>78</v>
      </c>
      <c r="E787" s="1" t="s">
        <v>9</v>
      </c>
      <c r="F787" t="s">
        <v>16069</v>
      </c>
      <c r="G787">
        <v>0</v>
      </c>
      <c r="H787">
        <v>0</v>
      </c>
      <c r="I787">
        <v>0</v>
      </c>
    </row>
    <row r="788" spans="1:9" hidden="1" x14ac:dyDescent="0.3">
      <c r="A788" s="1" t="s">
        <v>73</v>
      </c>
      <c r="B788" s="1" t="s">
        <v>55</v>
      </c>
      <c r="C788">
        <v>21</v>
      </c>
      <c r="D788">
        <v>78</v>
      </c>
      <c r="E788" s="1" t="s">
        <v>10</v>
      </c>
      <c r="F788" t="s">
        <v>15972</v>
      </c>
      <c r="G788">
        <v>0</v>
      </c>
      <c r="H788">
        <v>0</v>
      </c>
      <c r="I788">
        <v>0</v>
      </c>
    </row>
    <row r="789" spans="1:9" hidden="1" x14ac:dyDescent="0.3">
      <c r="A789" s="1" t="s">
        <v>73</v>
      </c>
      <c r="B789" s="1" t="s">
        <v>55</v>
      </c>
      <c r="C789">
        <v>21</v>
      </c>
      <c r="D789">
        <v>78</v>
      </c>
      <c r="E789" s="1" t="s">
        <v>11</v>
      </c>
      <c r="F789" t="s">
        <v>15875</v>
      </c>
      <c r="G789">
        <v>0</v>
      </c>
      <c r="H789">
        <v>0</v>
      </c>
      <c r="I789">
        <v>0</v>
      </c>
    </row>
    <row r="790" spans="1:9" hidden="1" x14ac:dyDescent="0.3">
      <c r="A790" s="1" t="s">
        <v>73</v>
      </c>
      <c r="B790" s="1" t="s">
        <v>55</v>
      </c>
      <c r="C790">
        <v>21</v>
      </c>
      <c r="D790">
        <v>78</v>
      </c>
      <c r="E790" s="1" t="s">
        <v>12</v>
      </c>
      <c r="F790" t="s">
        <v>21183</v>
      </c>
      <c r="G790">
        <v>0</v>
      </c>
      <c r="H790">
        <v>1</v>
      </c>
      <c r="I790">
        <v>0</v>
      </c>
    </row>
    <row r="791" spans="1:9" hidden="1" x14ac:dyDescent="0.3">
      <c r="A791" s="1" t="s">
        <v>73</v>
      </c>
      <c r="B791" s="1" t="s">
        <v>55</v>
      </c>
      <c r="C791">
        <v>21</v>
      </c>
      <c r="D791">
        <v>78</v>
      </c>
      <c r="E791" s="1" t="s">
        <v>13</v>
      </c>
      <c r="F791" t="s">
        <v>21184</v>
      </c>
      <c r="G791">
        <v>0</v>
      </c>
      <c r="H791">
        <v>1</v>
      </c>
      <c r="I791">
        <v>0</v>
      </c>
    </row>
    <row r="792" spans="1:9" hidden="1" x14ac:dyDescent="0.3">
      <c r="A792" s="1" t="s">
        <v>73</v>
      </c>
      <c r="B792" s="1" t="s">
        <v>55</v>
      </c>
      <c r="C792">
        <v>21</v>
      </c>
      <c r="D792">
        <v>78</v>
      </c>
      <c r="E792" s="1" t="s">
        <v>14</v>
      </c>
      <c r="F792" t="s">
        <v>21185</v>
      </c>
      <c r="G792">
        <v>0</v>
      </c>
      <c r="H792">
        <v>1</v>
      </c>
      <c r="I792">
        <v>0</v>
      </c>
    </row>
    <row r="793" spans="1:9" hidden="1" x14ac:dyDescent="0.3">
      <c r="A793" s="1" t="s">
        <v>73</v>
      </c>
      <c r="B793" s="1" t="s">
        <v>55</v>
      </c>
      <c r="C793">
        <v>21</v>
      </c>
      <c r="D793">
        <v>78</v>
      </c>
      <c r="E793" s="1" t="s">
        <v>15</v>
      </c>
      <c r="F793" t="s">
        <v>20876</v>
      </c>
      <c r="G793">
        <v>0</v>
      </c>
      <c r="H793">
        <v>2</v>
      </c>
      <c r="I793">
        <v>0</v>
      </c>
    </row>
    <row r="794" spans="1:9" hidden="1" x14ac:dyDescent="0.3">
      <c r="A794" s="1" t="s">
        <v>73</v>
      </c>
      <c r="B794" s="1" t="s">
        <v>55</v>
      </c>
      <c r="C794">
        <v>21</v>
      </c>
      <c r="D794">
        <v>78</v>
      </c>
      <c r="E794" s="1" t="s">
        <v>16</v>
      </c>
      <c r="F794" t="s">
        <v>20750</v>
      </c>
      <c r="G794">
        <v>0</v>
      </c>
      <c r="H794">
        <v>3</v>
      </c>
      <c r="I794">
        <v>0</v>
      </c>
    </row>
    <row r="795" spans="1:9" hidden="1" x14ac:dyDescent="0.3">
      <c r="A795" s="1" t="s">
        <v>73</v>
      </c>
      <c r="B795" s="1" t="s">
        <v>55</v>
      </c>
      <c r="C795">
        <v>21</v>
      </c>
      <c r="D795">
        <v>78</v>
      </c>
      <c r="E795" s="1" t="s">
        <v>17</v>
      </c>
      <c r="F795" t="s">
        <v>20751</v>
      </c>
      <c r="G795">
        <v>0</v>
      </c>
      <c r="H795">
        <v>3</v>
      </c>
      <c r="I795">
        <v>0</v>
      </c>
    </row>
    <row r="796" spans="1:9" hidden="1" x14ac:dyDescent="0.3">
      <c r="A796" s="1" t="s">
        <v>73</v>
      </c>
      <c r="B796" s="1" t="s">
        <v>55</v>
      </c>
      <c r="C796">
        <v>21</v>
      </c>
      <c r="D796">
        <v>78</v>
      </c>
      <c r="E796" s="1" t="s">
        <v>18</v>
      </c>
      <c r="F796" t="s">
        <v>20752</v>
      </c>
      <c r="G796">
        <v>0</v>
      </c>
      <c r="H796">
        <v>3</v>
      </c>
      <c r="I796">
        <v>0</v>
      </c>
    </row>
    <row r="797" spans="1:9" hidden="1" x14ac:dyDescent="0.3">
      <c r="A797" s="1" t="s">
        <v>73</v>
      </c>
      <c r="B797" s="1" t="s">
        <v>55</v>
      </c>
      <c r="C797">
        <v>21</v>
      </c>
      <c r="D797">
        <v>78</v>
      </c>
      <c r="E797" s="1" t="s">
        <v>19</v>
      </c>
      <c r="F797" t="s">
        <v>20753</v>
      </c>
      <c r="G797">
        <v>0</v>
      </c>
      <c r="H797">
        <v>3</v>
      </c>
      <c r="I797">
        <v>0</v>
      </c>
    </row>
    <row r="798" spans="1:9" hidden="1" x14ac:dyDescent="0.3">
      <c r="A798" s="1" t="s">
        <v>73</v>
      </c>
      <c r="B798" s="1" t="s">
        <v>55</v>
      </c>
      <c r="C798">
        <v>21</v>
      </c>
      <c r="D798">
        <v>78</v>
      </c>
      <c r="E798" s="1" t="s">
        <v>20</v>
      </c>
      <c r="F798" t="s">
        <v>20754</v>
      </c>
      <c r="G798">
        <v>0</v>
      </c>
      <c r="H798">
        <v>3</v>
      </c>
      <c r="I798">
        <v>0</v>
      </c>
    </row>
    <row r="799" spans="1:9" hidden="1" x14ac:dyDescent="0.3">
      <c r="A799" s="1" t="s">
        <v>73</v>
      </c>
      <c r="B799" s="1" t="s">
        <v>55</v>
      </c>
      <c r="C799">
        <v>21</v>
      </c>
      <c r="D799">
        <v>78</v>
      </c>
      <c r="E799" s="1" t="s">
        <v>21</v>
      </c>
      <c r="F799" t="s">
        <v>20755</v>
      </c>
      <c r="G799">
        <v>0</v>
      </c>
      <c r="H799">
        <v>3</v>
      </c>
      <c r="I799">
        <v>0</v>
      </c>
    </row>
    <row r="800" spans="1:9" hidden="1" x14ac:dyDescent="0.3">
      <c r="A800" s="1" t="s">
        <v>73</v>
      </c>
      <c r="B800" s="1" t="s">
        <v>55</v>
      </c>
      <c r="C800">
        <v>21</v>
      </c>
      <c r="D800">
        <v>78</v>
      </c>
      <c r="E800" s="1" t="s">
        <v>22</v>
      </c>
      <c r="F800" t="s">
        <v>20756</v>
      </c>
      <c r="G800">
        <v>0</v>
      </c>
      <c r="H800">
        <v>3</v>
      </c>
      <c r="I800">
        <v>0</v>
      </c>
    </row>
    <row r="801" spans="1:9" hidden="1" x14ac:dyDescent="0.3">
      <c r="A801" s="1" t="s">
        <v>73</v>
      </c>
      <c r="B801" s="1" t="s">
        <v>55</v>
      </c>
      <c r="C801">
        <v>21</v>
      </c>
      <c r="D801">
        <v>78</v>
      </c>
      <c r="E801" s="1" t="s">
        <v>23</v>
      </c>
      <c r="F801" t="s">
        <v>20757</v>
      </c>
      <c r="G801">
        <v>0</v>
      </c>
      <c r="H801">
        <v>3</v>
      </c>
      <c r="I801">
        <v>0</v>
      </c>
    </row>
    <row r="802" spans="1:9" hidden="1" x14ac:dyDescent="0.3">
      <c r="A802" s="1" t="s">
        <v>73</v>
      </c>
      <c r="B802" s="1" t="s">
        <v>55</v>
      </c>
      <c r="C802">
        <v>21</v>
      </c>
      <c r="D802">
        <v>78</v>
      </c>
      <c r="E802" s="1" t="s">
        <v>24</v>
      </c>
      <c r="F802" t="s">
        <v>20758</v>
      </c>
      <c r="G802">
        <v>0</v>
      </c>
      <c r="H802">
        <v>3</v>
      </c>
      <c r="I802">
        <v>0</v>
      </c>
    </row>
    <row r="803" spans="1:9" hidden="1" x14ac:dyDescent="0.3">
      <c r="A803" s="1" t="s">
        <v>73</v>
      </c>
      <c r="B803" s="1" t="s">
        <v>55</v>
      </c>
      <c r="C803">
        <v>21</v>
      </c>
      <c r="D803">
        <v>78</v>
      </c>
      <c r="E803" s="1" t="s">
        <v>25</v>
      </c>
      <c r="F803" t="s">
        <v>20759</v>
      </c>
      <c r="G803">
        <v>0</v>
      </c>
      <c r="H803">
        <v>3</v>
      </c>
      <c r="I803">
        <v>0</v>
      </c>
    </row>
    <row r="804" spans="1:9" hidden="1" x14ac:dyDescent="0.3">
      <c r="A804" s="1" t="s">
        <v>73</v>
      </c>
      <c r="B804" s="1" t="s">
        <v>55</v>
      </c>
      <c r="C804">
        <v>21</v>
      </c>
      <c r="D804">
        <v>78</v>
      </c>
      <c r="E804" s="1" t="s">
        <v>26</v>
      </c>
      <c r="F804" t="s">
        <v>20760</v>
      </c>
      <c r="G804">
        <v>0</v>
      </c>
      <c r="H804">
        <v>3</v>
      </c>
      <c r="I804">
        <v>0</v>
      </c>
    </row>
    <row r="805" spans="1:9" hidden="1" x14ac:dyDescent="0.3">
      <c r="A805" s="1" t="s">
        <v>73</v>
      </c>
      <c r="B805" s="1" t="s">
        <v>55</v>
      </c>
      <c r="C805">
        <v>21</v>
      </c>
      <c r="D805">
        <v>78</v>
      </c>
      <c r="E805" s="1" t="s">
        <v>27</v>
      </c>
      <c r="F805" t="s">
        <v>20761</v>
      </c>
      <c r="G805">
        <v>0</v>
      </c>
      <c r="H805">
        <v>3</v>
      </c>
      <c r="I805">
        <v>0</v>
      </c>
    </row>
    <row r="806" spans="1:9" hidden="1" x14ac:dyDescent="0.3">
      <c r="A806" s="1" t="s">
        <v>73</v>
      </c>
      <c r="B806" s="1" t="s">
        <v>55</v>
      </c>
      <c r="C806">
        <v>21</v>
      </c>
      <c r="D806">
        <v>78</v>
      </c>
      <c r="E806" s="1" t="s">
        <v>28</v>
      </c>
      <c r="F806" t="s">
        <v>20762</v>
      </c>
      <c r="G806">
        <v>0</v>
      </c>
      <c r="H806">
        <v>3</v>
      </c>
      <c r="I806">
        <v>0</v>
      </c>
    </row>
    <row r="807" spans="1:9" hidden="1" x14ac:dyDescent="0.3">
      <c r="A807" s="1" t="s">
        <v>73</v>
      </c>
      <c r="B807" s="1" t="s">
        <v>55</v>
      </c>
      <c r="C807">
        <v>21</v>
      </c>
      <c r="D807">
        <v>78</v>
      </c>
      <c r="E807" s="1" t="s">
        <v>29</v>
      </c>
      <c r="F807" t="s">
        <v>20763</v>
      </c>
      <c r="G807">
        <v>0</v>
      </c>
      <c r="H807">
        <v>3</v>
      </c>
      <c r="I807">
        <v>3</v>
      </c>
    </row>
    <row r="808" spans="1:9" hidden="1" x14ac:dyDescent="0.3">
      <c r="A808" s="1" t="s">
        <v>73</v>
      </c>
      <c r="B808" s="1" t="s">
        <v>55</v>
      </c>
      <c r="C808">
        <v>21</v>
      </c>
      <c r="D808">
        <v>78</v>
      </c>
      <c r="E808" s="1" t="s">
        <v>30</v>
      </c>
      <c r="F808" t="s">
        <v>20764</v>
      </c>
      <c r="G808">
        <v>0</v>
      </c>
      <c r="H808">
        <v>3</v>
      </c>
      <c r="I808">
        <v>3</v>
      </c>
    </row>
    <row r="809" spans="1:9" hidden="1" x14ac:dyDescent="0.3">
      <c r="A809" s="1" t="s">
        <v>73</v>
      </c>
      <c r="B809" s="1" t="s">
        <v>55</v>
      </c>
      <c r="C809">
        <v>21</v>
      </c>
      <c r="D809">
        <v>78</v>
      </c>
      <c r="E809" s="1" t="s">
        <v>31</v>
      </c>
      <c r="F809" t="s">
        <v>20765</v>
      </c>
      <c r="G809">
        <v>0</v>
      </c>
      <c r="H809">
        <v>3</v>
      </c>
      <c r="I809">
        <v>3</v>
      </c>
    </row>
    <row r="810" spans="1:9" hidden="1" x14ac:dyDescent="0.3">
      <c r="A810" s="1" t="s">
        <v>73</v>
      </c>
      <c r="B810" s="1" t="s">
        <v>55</v>
      </c>
      <c r="C810">
        <v>21</v>
      </c>
      <c r="D810">
        <v>78</v>
      </c>
      <c r="E810" s="1" t="s">
        <v>32</v>
      </c>
      <c r="F810" t="s">
        <v>20766</v>
      </c>
      <c r="G810">
        <v>0</v>
      </c>
      <c r="H810">
        <v>3</v>
      </c>
      <c r="I810">
        <v>3</v>
      </c>
    </row>
    <row r="811" spans="1:9" hidden="1" x14ac:dyDescent="0.3">
      <c r="A811" s="1" t="s">
        <v>73</v>
      </c>
      <c r="B811" s="1" t="s">
        <v>55</v>
      </c>
      <c r="C811">
        <v>21</v>
      </c>
      <c r="D811">
        <v>78</v>
      </c>
      <c r="E811" s="1" t="s">
        <v>33</v>
      </c>
      <c r="F811" t="s">
        <v>20767</v>
      </c>
      <c r="G811">
        <v>0</v>
      </c>
      <c r="H811">
        <v>3</v>
      </c>
      <c r="I811">
        <v>3</v>
      </c>
    </row>
    <row r="812" spans="1:9" hidden="1" x14ac:dyDescent="0.3">
      <c r="A812" s="1" t="s">
        <v>73</v>
      </c>
      <c r="B812" s="1" t="s">
        <v>55</v>
      </c>
      <c r="C812">
        <v>21</v>
      </c>
      <c r="D812">
        <v>78</v>
      </c>
      <c r="E812" s="1" t="s">
        <v>34</v>
      </c>
      <c r="F812" t="s">
        <v>20768</v>
      </c>
      <c r="G812">
        <v>0</v>
      </c>
      <c r="H812">
        <v>3</v>
      </c>
      <c r="I812">
        <v>3</v>
      </c>
    </row>
    <row r="813" spans="1:9" hidden="1" x14ac:dyDescent="0.3">
      <c r="A813" s="1" t="s">
        <v>73</v>
      </c>
      <c r="B813" s="1" t="s">
        <v>55</v>
      </c>
      <c r="C813">
        <v>21</v>
      </c>
      <c r="D813">
        <v>78</v>
      </c>
      <c r="E813" s="1" t="s">
        <v>35</v>
      </c>
      <c r="F813" t="s">
        <v>20769</v>
      </c>
      <c r="G813">
        <v>0</v>
      </c>
      <c r="H813">
        <v>3</v>
      </c>
      <c r="I813">
        <v>3</v>
      </c>
    </row>
    <row r="814" spans="1:9" hidden="1" x14ac:dyDescent="0.3">
      <c r="A814" s="1" t="s">
        <v>73</v>
      </c>
      <c r="B814" s="1" t="s">
        <v>55</v>
      </c>
      <c r="C814">
        <v>21</v>
      </c>
      <c r="D814">
        <v>78</v>
      </c>
      <c r="E814" s="1" t="s">
        <v>36</v>
      </c>
      <c r="F814" t="s">
        <v>20770</v>
      </c>
      <c r="G814">
        <v>0</v>
      </c>
      <c r="H814">
        <v>3</v>
      </c>
      <c r="I814">
        <v>3</v>
      </c>
    </row>
    <row r="815" spans="1:9" hidden="1" x14ac:dyDescent="0.3">
      <c r="A815" s="1" t="s">
        <v>73</v>
      </c>
      <c r="B815" s="1" t="s">
        <v>55</v>
      </c>
      <c r="C815">
        <v>21</v>
      </c>
      <c r="D815">
        <v>78</v>
      </c>
      <c r="E815" s="1" t="s">
        <v>37</v>
      </c>
      <c r="F815" t="s">
        <v>20771</v>
      </c>
      <c r="G815">
        <v>0</v>
      </c>
      <c r="H815">
        <v>3</v>
      </c>
      <c r="I815">
        <v>3</v>
      </c>
    </row>
    <row r="816" spans="1:9" hidden="1" x14ac:dyDescent="0.3">
      <c r="A816" s="1" t="s">
        <v>73</v>
      </c>
      <c r="B816" s="1" t="s">
        <v>55</v>
      </c>
      <c r="C816">
        <v>21</v>
      </c>
      <c r="D816">
        <v>78</v>
      </c>
      <c r="E816" s="1" t="s">
        <v>38</v>
      </c>
      <c r="F816" t="s">
        <v>20772</v>
      </c>
      <c r="G816">
        <v>0</v>
      </c>
      <c r="H816">
        <v>3</v>
      </c>
      <c r="I816">
        <v>3</v>
      </c>
    </row>
    <row r="817" spans="1:9" hidden="1" x14ac:dyDescent="0.3">
      <c r="A817" s="1" t="s">
        <v>73</v>
      </c>
      <c r="B817" s="1" t="s">
        <v>55</v>
      </c>
      <c r="C817">
        <v>21</v>
      </c>
      <c r="D817">
        <v>78</v>
      </c>
      <c r="E817" s="1" t="s">
        <v>39</v>
      </c>
      <c r="F817" t="s">
        <v>20773</v>
      </c>
      <c r="G817">
        <v>0</v>
      </c>
      <c r="H817">
        <v>3</v>
      </c>
      <c r="I817">
        <v>3</v>
      </c>
    </row>
    <row r="818" spans="1:9" hidden="1" x14ac:dyDescent="0.3">
      <c r="A818" s="1" t="s">
        <v>73</v>
      </c>
      <c r="B818" s="1" t="s">
        <v>55</v>
      </c>
      <c r="C818">
        <v>21</v>
      </c>
      <c r="D818">
        <v>78</v>
      </c>
      <c r="E818" s="1" t="s">
        <v>40</v>
      </c>
      <c r="F818" t="s">
        <v>20774</v>
      </c>
      <c r="G818">
        <v>0</v>
      </c>
      <c r="H818">
        <v>3</v>
      </c>
      <c r="I818">
        <v>3</v>
      </c>
    </row>
    <row r="819" spans="1:9" hidden="1" x14ac:dyDescent="0.3">
      <c r="A819" s="1" t="s">
        <v>73</v>
      </c>
      <c r="B819" s="1" t="s">
        <v>55</v>
      </c>
      <c r="C819">
        <v>21</v>
      </c>
      <c r="D819">
        <v>78</v>
      </c>
      <c r="E819" s="1" t="s">
        <v>41</v>
      </c>
      <c r="F819" t="s">
        <v>20775</v>
      </c>
      <c r="G819">
        <v>0</v>
      </c>
      <c r="H819">
        <v>3</v>
      </c>
      <c r="I819">
        <v>3</v>
      </c>
    </row>
    <row r="820" spans="1:9" hidden="1" x14ac:dyDescent="0.3">
      <c r="A820" s="1" t="s">
        <v>73</v>
      </c>
      <c r="B820" s="1" t="s">
        <v>55</v>
      </c>
      <c r="C820">
        <v>21</v>
      </c>
      <c r="D820">
        <v>78</v>
      </c>
      <c r="E820" s="1" t="s">
        <v>42</v>
      </c>
      <c r="F820" t="s">
        <v>20776</v>
      </c>
      <c r="G820">
        <v>0</v>
      </c>
      <c r="H820">
        <v>3</v>
      </c>
      <c r="I820">
        <v>3</v>
      </c>
    </row>
    <row r="821" spans="1:9" hidden="1" x14ac:dyDescent="0.3">
      <c r="A821" s="1" t="s">
        <v>73</v>
      </c>
      <c r="B821" s="1" t="s">
        <v>55</v>
      </c>
      <c r="C821">
        <v>21</v>
      </c>
      <c r="D821">
        <v>78</v>
      </c>
      <c r="E821" s="1" t="s">
        <v>43</v>
      </c>
      <c r="F821" t="s">
        <v>20777</v>
      </c>
      <c r="G821">
        <v>0</v>
      </c>
      <c r="H821">
        <v>3</v>
      </c>
      <c r="I821">
        <v>3</v>
      </c>
    </row>
    <row r="822" spans="1:9" hidden="1" x14ac:dyDescent="0.3">
      <c r="A822" s="1" t="s">
        <v>73</v>
      </c>
      <c r="B822" s="1" t="s">
        <v>55</v>
      </c>
      <c r="C822">
        <v>21</v>
      </c>
      <c r="D822">
        <v>78</v>
      </c>
      <c r="E822" s="1" t="s">
        <v>44</v>
      </c>
      <c r="F822" t="s">
        <v>19943</v>
      </c>
      <c r="G822">
        <v>0</v>
      </c>
      <c r="H822">
        <v>5</v>
      </c>
      <c r="I822">
        <v>3</v>
      </c>
    </row>
    <row r="823" spans="1:9" hidden="1" x14ac:dyDescent="0.3">
      <c r="A823" s="1" t="s">
        <v>73</v>
      </c>
      <c r="B823" s="1" t="s">
        <v>55</v>
      </c>
      <c r="C823">
        <v>21</v>
      </c>
      <c r="D823">
        <v>78</v>
      </c>
      <c r="E823" s="1" t="s">
        <v>45</v>
      </c>
      <c r="F823" t="s">
        <v>19944</v>
      </c>
      <c r="G823">
        <v>0</v>
      </c>
      <c r="H823">
        <v>5</v>
      </c>
      <c r="I823">
        <v>3</v>
      </c>
    </row>
    <row r="824" spans="1:9" hidden="1" x14ac:dyDescent="0.3">
      <c r="A824" s="1" t="s">
        <v>73</v>
      </c>
      <c r="B824" s="1" t="s">
        <v>55</v>
      </c>
      <c r="C824">
        <v>21</v>
      </c>
      <c r="D824">
        <v>78</v>
      </c>
      <c r="E824" s="1" t="s">
        <v>46</v>
      </c>
      <c r="F824" t="s">
        <v>19945</v>
      </c>
      <c r="G824">
        <v>0</v>
      </c>
      <c r="H824">
        <v>28</v>
      </c>
      <c r="I824">
        <v>3</v>
      </c>
    </row>
    <row r="825" spans="1:9" hidden="1" x14ac:dyDescent="0.3">
      <c r="A825" s="1" t="s">
        <v>73</v>
      </c>
      <c r="B825" s="1" t="s">
        <v>55</v>
      </c>
      <c r="C825">
        <v>21</v>
      </c>
      <c r="D825">
        <v>78</v>
      </c>
      <c r="E825" s="1" t="s">
        <v>47</v>
      </c>
      <c r="F825" t="s">
        <v>19946</v>
      </c>
      <c r="G825">
        <v>0</v>
      </c>
      <c r="H825">
        <v>30</v>
      </c>
      <c r="I825">
        <v>3</v>
      </c>
    </row>
    <row r="826" spans="1:9" hidden="1" x14ac:dyDescent="0.3">
      <c r="A826" s="1" t="s">
        <v>73</v>
      </c>
      <c r="B826" s="1" t="s">
        <v>55</v>
      </c>
      <c r="C826">
        <v>21</v>
      </c>
      <c r="D826">
        <v>78</v>
      </c>
      <c r="E826" s="1" t="s">
        <v>48</v>
      </c>
      <c r="F826" t="s">
        <v>19947</v>
      </c>
      <c r="G826">
        <v>0</v>
      </c>
      <c r="H826">
        <v>31</v>
      </c>
      <c r="I826">
        <v>3</v>
      </c>
    </row>
    <row r="827" spans="1:9" hidden="1" x14ac:dyDescent="0.3">
      <c r="A827" s="1" t="s">
        <v>73</v>
      </c>
      <c r="B827" s="1" t="s">
        <v>55</v>
      </c>
      <c r="C827">
        <v>21</v>
      </c>
      <c r="D827">
        <v>78</v>
      </c>
      <c r="E827" s="1" t="s">
        <v>49</v>
      </c>
      <c r="F827" t="s">
        <v>19948</v>
      </c>
      <c r="G827">
        <v>0</v>
      </c>
      <c r="H827">
        <v>34</v>
      </c>
      <c r="I827">
        <v>3</v>
      </c>
    </row>
    <row r="828" spans="1:9" hidden="1" x14ac:dyDescent="0.3">
      <c r="A828" s="1" t="s">
        <v>73</v>
      </c>
      <c r="B828" s="1" t="s">
        <v>55</v>
      </c>
      <c r="C828">
        <v>21</v>
      </c>
      <c r="D828">
        <v>78</v>
      </c>
      <c r="E828" s="1" t="s">
        <v>50</v>
      </c>
      <c r="F828" t="s">
        <v>19949</v>
      </c>
      <c r="G828">
        <v>0</v>
      </c>
      <c r="H828">
        <v>39</v>
      </c>
      <c r="I828">
        <v>3</v>
      </c>
    </row>
    <row r="829" spans="1:9" hidden="1" x14ac:dyDescent="0.3">
      <c r="A829" s="1" t="s">
        <v>73</v>
      </c>
      <c r="B829" s="1" t="s">
        <v>55</v>
      </c>
      <c r="C829">
        <v>21</v>
      </c>
      <c r="D829">
        <v>78</v>
      </c>
      <c r="E829" s="1" t="s">
        <v>51</v>
      </c>
      <c r="F829" t="s">
        <v>19950</v>
      </c>
      <c r="G829">
        <v>0</v>
      </c>
      <c r="H829">
        <v>43</v>
      </c>
      <c r="I829">
        <v>3</v>
      </c>
    </row>
    <row r="830" spans="1:9" hidden="1" x14ac:dyDescent="0.3">
      <c r="A830" s="1" t="s">
        <v>73</v>
      </c>
      <c r="B830" s="1" t="s">
        <v>55</v>
      </c>
      <c r="C830">
        <v>21</v>
      </c>
      <c r="D830">
        <v>78</v>
      </c>
      <c r="E830" s="1" t="s">
        <v>52</v>
      </c>
      <c r="F830" t="s">
        <v>19951</v>
      </c>
      <c r="G830">
        <v>0</v>
      </c>
      <c r="H830">
        <v>56</v>
      </c>
      <c r="I830">
        <v>4</v>
      </c>
    </row>
    <row r="831" spans="1:9" hidden="1" x14ac:dyDescent="0.3">
      <c r="A831" s="1" t="s">
        <v>73</v>
      </c>
      <c r="B831" s="1" t="s">
        <v>55</v>
      </c>
      <c r="C831">
        <v>21</v>
      </c>
      <c r="D831">
        <v>78</v>
      </c>
      <c r="E831" s="1" t="s">
        <v>53</v>
      </c>
      <c r="F831" t="s">
        <v>19952</v>
      </c>
      <c r="G831">
        <v>1</v>
      </c>
      <c r="H831">
        <v>62</v>
      </c>
      <c r="I831">
        <v>4</v>
      </c>
    </row>
    <row r="832" spans="1:9" hidden="1" x14ac:dyDescent="0.3">
      <c r="A832" s="1" t="s">
        <v>73</v>
      </c>
      <c r="B832" s="1" t="s">
        <v>55</v>
      </c>
      <c r="C832">
        <v>21</v>
      </c>
      <c r="D832">
        <v>78</v>
      </c>
      <c r="E832" s="1" t="s">
        <v>54</v>
      </c>
      <c r="F832" t="s">
        <v>19953</v>
      </c>
      <c r="G832">
        <v>1</v>
      </c>
      <c r="H832">
        <v>73</v>
      </c>
      <c r="I832">
        <v>4</v>
      </c>
    </row>
    <row r="833" spans="1:9" hidden="1" x14ac:dyDescent="0.3">
      <c r="A833" s="1" t="s">
        <v>73</v>
      </c>
      <c r="B833" s="1" t="s">
        <v>55</v>
      </c>
      <c r="C833">
        <v>21</v>
      </c>
      <c r="D833">
        <v>78</v>
      </c>
      <c r="E833" s="1" t="s">
        <v>21548</v>
      </c>
      <c r="F833" t="s">
        <v>21564</v>
      </c>
      <c r="G833">
        <v>2</v>
      </c>
      <c r="H833">
        <v>82</v>
      </c>
      <c r="I833">
        <v>4</v>
      </c>
    </row>
    <row r="834" spans="1:9" hidden="1" x14ac:dyDescent="0.3">
      <c r="A834" s="1" t="s">
        <v>74</v>
      </c>
      <c r="B834" s="1" t="s">
        <v>55</v>
      </c>
      <c r="C834">
        <v>43</v>
      </c>
      <c r="D834">
        <v>12</v>
      </c>
      <c r="E834" s="1" t="s">
        <v>4</v>
      </c>
      <c r="F834" t="s">
        <v>16577</v>
      </c>
      <c r="G834">
        <v>0</v>
      </c>
      <c r="H834">
        <v>0</v>
      </c>
      <c r="I834">
        <v>0</v>
      </c>
    </row>
    <row r="835" spans="1:9" hidden="1" x14ac:dyDescent="0.3">
      <c r="A835" s="1" t="s">
        <v>74</v>
      </c>
      <c r="B835" s="1" t="s">
        <v>55</v>
      </c>
      <c r="C835">
        <v>43</v>
      </c>
      <c r="D835">
        <v>12</v>
      </c>
      <c r="E835" s="1" t="s">
        <v>5</v>
      </c>
      <c r="F835" t="s">
        <v>16474</v>
      </c>
      <c r="G835">
        <v>0</v>
      </c>
      <c r="H835">
        <v>0</v>
      </c>
      <c r="I835">
        <v>0</v>
      </c>
    </row>
    <row r="836" spans="1:9" hidden="1" x14ac:dyDescent="0.3">
      <c r="A836" s="1" t="s">
        <v>74</v>
      </c>
      <c r="B836" s="1" t="s">
        <v>55</v>
      </c>
      <c r="C836">
        <v>43</v>
      </c>
      <c r="D836">
        <v>12</v>
      </c>
      <c r="E836" s="1" t="s">
        <v>6</v>
      </c>
      <c r="F836" t="s">
        <v>16372</v>
      </c>
      <c r="G836">
        <v>0</v>
      </c>
      <c r="H836">
        <v>0</v>
      </c>
      <c r="I836">
        <v>0</v>
      </c>
    </row>
    <row r="837" spans="1:9" hidden="1" x14ac:dyDescent="0.3">
      <c r="A837" s="1" t="s">
        <v>74</v>
      </c>
      <c r="B837" s="1" t="s">
        <v>55</v>
      </c>
      <c r="C837">
        <v>43</v>
      </c>
      <c r="D837">
        <v>12</v>
      </c>
      <c r="E837" s="1" t="s">
        <v>7</v>
      </c>
      <c r="F837" t="s">
        <v>16270</v>
      </c>
      <c r="G837">
        <v>0</v>
      </c>
      <c r="H837">
        <v>0</v>
      </c>
      <c r="I837">
        <v>0</v>
      </c>
    </row>
    <row r="838" spans="1:9" hidden="1" x14ac:dyDescent="0.3">
      <c r="A838" s="1" t="s">
        <v>74</v>
      </c>
      <c r="B838" s="1" t="s">
        <v>55</v>
      </c>
      <c r="C838">
        <v>43</v>
      </c>
      <c r="D838">
        <v>12</v>
      </c>
      <c r="E838" s="1" t="s">
        <v>8</v>
      </c>
      <c r="F838" t="s">
        <v>16170</v>
      </c>
      <c r="G838">
        <v>0</v>
      </c>
      <c r="H838">
        <v>0</v>
      </c>
      <c r="I838">
        <v>0</v>
      </c>
    </row>
    <row r="839" spans="1:9" hidden="1" x14ac:dyDescent="0.3">
      <c r="A839" s="1" t="s">
        <v>74</v>
      </c>
      <c r="B839" s="1" t="s">
        <v>55</v>
      </c>
      <c r="C839">
        <v>43</v>
      </c>
      <c r="D839">
        <v>12</v>
      </c>
      <c r="E839" s="1" t="s">
        <v>9</v>
      </c>
      <c r="F839" t="s">
        <v>16070</v>
      </c>
      <c r="G839">
        <v>0</v>
      </c>
      <c r="H839">
        <v>0</v>
      </c>
      <c r="I839">
        <v>0</v>
      </c>
    </row>
    <row r="840" spans="1:9" hidden="1" x14ac:dyDescent="0.3">
      <c r="A840" s="1" t="s">
        <v>74</v>
      </c>
      <c r="B840" s="1" t="s">
        <v>55</v>
      </c>
      <c r="C840">
        <v>43</v>
      </c>
      <c r="D840">
        <v>12</v>
      </c>
      <c r="E840" s="1" t="s">
        <v>10</v>
      </c>
      <c r="F840" t="s">
        <v>15973</v>
      </c>
      <c r="G840">
        <v>0</v>
      </c>
      <c r="H840">
        <v>0</v>
      </c>
      <c r="I840">
        <v>0</v>
      </c>
    </row>
    <row r="841" spans="1:9" hidden="1" x14ac:dyDescent="0.3">
      <c r="A841" s="1" t="s">
        <v>74</v>
      </c>
      <c r="B841" s="1" t="s">
        <v>55</v>
      </c>
      <c r="C841">
        <v>43</v>
      </c>
      <c r="D841">
        <v>12</v>
      </c>
      <c r="E841" s="1" t="s">
        <v>11</v>
      </c>
      <c r="F841" t="s">
        <v>15876</v>
      </c>
      <c r="G841">
        <v>0</v>
      </c>
      <c r="H841">
        <v>0</v>
      </c>
      <c r="I841">
        <v>0</v>
      </c>
    </row>
    <row r="842" spans="1:9" hidden="1" x14ac:dyDescent="0.3">
      <c r="A842" s="1" t="s">
        <v>74</v>
      </c>
      <c r="B842" s="1" t="s">
        <v>55</v>
      </c>
      <c r="C842">
        <v>43</v>
      </c>
      <c r="D842">
        <v>12</v>
      </c>
      <c r="E842" s="1" t="s">
        <v>12</v>
      </c>
      <c r="F842" t="s">
        <v>15781</v>
      </c>
      <c r="G842">
        <v>0</v>
      </c>
      <c r="H842">
        <v>0</v>
      </c>
      <c r="I842">
        <v>0</v>
      </c>
    </row>
    <row r="843" spans="1:9" hidden="1" x14ac:dyDescent="0.3">
      <c r="A843" s="1" t="s">
        <v>74</v>
      </c>
      <c r="B843" s="1" t="s">
        <v>55</v>
      </c>
      <c r="C843">
        <v>43</v>
      </c>
      <c r="D843">
        <v>12</v>
      </c>
      <c r="E843" s="1" t="s">
        <v>13</v>
      </c>
      <c r="F843" t="s">
        <v>20877</v>
      </c>
      <c r="G843">
        <v>0</v>
      </c>
      <c r="H843">
        <v>2</v>
      </c>
      <c r="I843">
        <v>0</v>
      </c>
    </row>
    <row r="844" spans="1:9" hidden="1" x14ac:dyDescent="0.3">
      <c r="A844" s="1" t="s">
        <v>74</v>
      </c>
      <c r="B844" s="1" t="s">
        <v>55</v>
      </c>
      <c r="C844">
        <v>43</v>
      </c>
      <c r="D844">
        <v>12</v>
      </c>
      <c r="E844" s="1" t="s">
        <v>14</v>
      </c>
      <c r="F844" t="s">
        <v>20878</v>
      </c>
      <c r="G844">
        <v>0</v>
      </c>
      <c r="H844">
        <v>2</v>
      </c>
      <c r="I844">
        <v>0</v>
      </c>
    </row>
    <row r="845" spans="1:9" hidden="1" x14ac:dyDescent="0.3">
      <c r="A845" s="1" t="s">
        <v>74</v>
      </c>
      <c r="B845" s="1" t="s">
        <v>55</v>
      </c>
      <c r="C845">
        <v>43</v>
      </c>
      <c r="D845">
        <v>12</v>
      </c>
      <c r="E845" s="1" t="s">
        <v>15</v>
      </c>
      <c r="F845" t="s">
        <v>20879</v>
      </c>
      <c r="G845">
        <v>0</v>
      </c>
      <c r="H845">
        <v>2</v>
      </c>
      <c r="I845">
        <v>0</v>
      </c>
    </row>
    <row r="846" spans="1:9" hidden="1" x14ac:dyDescent="0.3">
      <c r="A846" s="1" t="s">
        <v>74</v>
      </c>
      <c r="B846" s="1" t="s">
        <v>55</v>
      </c>
      <c r="C846">
        <v>43</v>
      </c>
      <c r="D846">
        <v>12</v>
      </c>
      <c r="E846" s="1" t="s">
        <v>16</v>
      </c>
      <c r="F846" t="s">
        <v>20880</v>
      </c>
      <c r="G846">
        <v>0</v>
      </c>
      <c r="H846">
        <v>2</v>
      </c>
      <c r="I846">
        <v>0</v>
      </c>
    </row>
    <row r="847" spans="1:9" hidden="1" x14ac:dyDescent="0.3">
      <c r="A847" s="1" t="s">
        <v>74</v>
      </c>
      <c r="B847" s="1" t="s">
        <v>55</v>
      </c>
      <c r="C847">
        <v>43</v>
      </c>
      <c r="D847">
        <v>12</v>
      </c>
      <c r="E847" s="1" t="s">
        <v>17</v>
      </c>
      <c r="F847" t="s">
        <v>20881</v>
      </c>
      <c r="G847">
        <v>0</v>
      </c>
      <c r="H847">
        <v>2</v>
      </c>
      <c r="I847">
        <v>0</v>
      </c>
    </row>
    <row r="848" spans="1:9" hidden="1" x14ac:dyDescent="0.3">
      <c r="A848" s="1" t="s">
        <v>74</v>
      </c>
      <c r="B848" s="1" t="s">
        <v>55</v>
      </c>
      <c r="C848">
        <v>43</v>
      </c>
      <c r="D848">
        <v>12</v>
      </c>
      <c r="E848" s="1" t="s">
        <v>18</v>
      </c>
      <c r="F848" t="s">
        <v>20882</v>
      </c>
      <c r="G848">
        <v>0</v>
      </c>
      <c r="H848">
        <v>2</v>
      </c>
      <c r="I848">
        <v>0</v>
      </c>
    </row>
    <row r="849" spans="1:9" hidden="1" x14ac:dyDescent="0.3">
      <c r="A849" s="1" t="s">
        <v>74</v>
      </c>
      <c r="B849" s="1" t="s">
        <v>55</v>
      </c>
      <c r="C849">
        <v>43</v>
      </c>
      <c r="D849">
        <v>12</v>
      </c>
      <c r="E849" s="1" t="s">
        <v>19</v>
      </c>
      <c r="F849" t="s">
        <v>20883</v>
      </c>
      <c r="G849">
        <v>0</v>
      </c>
      <c r="H849">
        <v>2</v>
      </c>
      <c r="I849">
        <v>0</v>
      </c>
    </row>
    <row r="850" spans="1:9" hidden="1" x14ac:dyDescent="0.3">
      <c r="A850" s="1" t="s">
        <v>74</v>
      </c>
      <c r="B850" s="1" t="s">
        <v>55</v>
      </c>
      <c r="C850">
        <v>43</v>
      </c>
      <c r="D850">
        <v>12</v>
      </c>
      <c r="E850" s="1" t="s">
        <v>20</v>
      </c>
      <c r="F850" t="s">
        <v>20778</v>
      </c>
      <c r="G850">
        <v>0</v>
      </c>
      <c r="H850">
        <v>3</v>
      </c>
      <c r="I850">
        <v>0</v>
      </c>
    </row>
    <row r="851" spans="1:9" hidden="1" x14ac:dyDescent="0.3">
      <c r="A851" s="1" t="s">
        <v>74</v>
      </c>
      <c r="B851" s="1" t="s">
        <v>55</v>
      </c>
      <c r="C851">
        <v>43</v>
      </c>
      <c r="D851">
        <v>12</v>
      </c>
      <c r="E851" s="1" t="s">
        <v>21</v>
      </c>
      <c r="F851" t="s">
        <v>20779</v>
      </c>
      <c r="G851">
        <v>0</v>
      </c>
      <c r="H851">
        <v>3</v>
      </c>
      <c r="I851">
        <v>0</v>
      </c>
    </row>
    <row r="852" spans="1:9" hidden="1" x14ac:dyDescent="0.3">
      <c r="A852" s="1" t="s">
        <v>74</v>
      </c>
      <c r="B852" s="1" t="s">
        <v>55</v>
      </c>
      <c r="C852">
        <v>43</v>
      </c>
      <c r="D852">
        <v>12</v>
      </c>
      <c r="E852" s="1" t="s">
        <v>22</v>
      </c>
      <c r="F852" t="s">
        <v>20780</v>
      </c>
      <c r="G852">
        <v>0</v>
      </c>
      <c r="H852">
        <v>3</v>
      </c>
      <c r="I852">
        <v>0</v>
      </c>
    </row>
    <row r="853" spans="1:9" hidden="1" x14ac:dyDescent="0.3">
      <c r="A853" s="1" t="s">
        <v>74</v>
      </c>
      <c r="B853" s="1" t="s">
        <v>55</v>
      </c>
      <c r="C853">
        <v>43</v>
      </c>
      <c r="D853">
        <v>12</v>
      </c>
      <c r="E853" s="1" t="s">
        <v>23</v>
      </c>
      <c r="F853" t="s">
        <v>20781</v>
      </c>
      <c r="G853">
        <v>0</v>
      </c>
      <c r="H853">
        <v>3</v>
      </c>
      <c r="I853">
        <v>0</v>
      </c>
    </row>
    <row r="854" spans="1:9" hidden="1" x14ac:dyDescent="0.3">
      <c r="A854" s="1" t="s">
        <v>74</v>
      </c>
      <c r="B854" s="1" t="s">
        <v>55</v>
      </c>
      <c r="C854">
        <v>43</v>
      </c>
      <c r="D854">
        <v>12</v>
      </c>
      <c r="E854" s="1" t="s">
        <v>24</v>
      </c>
      <c r="F854" t="s">
        <v>20782</v>
      </c>
      <c r="G854">
        <v>0</v>
      </c>
      <c r="H854">
        <v>3</v>
      </c>
      <c r="I854">
        <v>0</v>
      </c>
    </row>
    <row r="855" spans="1:9" hidden="1" x14ac:dyDescent="0.3">
      <c r="A855" s="1" t="s">
        <v>74</v>
      </c>
      <c r="B855" s="1" t="s">
        <v>55</v>
      </c>
      <c r="C855">
        <v>43</v>
      </c>
      <c r="D855">
        <v>12</v>
      </c>
      <c r="E855" s="1" t="s">
        <v>25</v>
      </c>
      <c r="F855" t="s">
        <v>20783</v>
      </c>
      <c r="G855">
        <v>0</v>
      </c>
      <c r="H855">
        <v>3</v>
      </c>
      <c r="I855">
        <v>0</v>
      </c>
    </row>
    <row r="856" spans="1:9" hidden="1" x14ac:dyDescent="0.3">
      <c r="A856" s="1" t="s">
        <v>74</v>
      </c>
      <c r="B856" s="1" t="s">
        <v>55</v>
      </c>
      <c r="C856">
        <v>43</v>
      </c>
      <c r="D856">
        <v>12</v>
      </c>
      <c r="E856" s="1" t="s">
        <v>26</v>
      </c>
      <c r="F856" t="s">
        <v>20784</v>
      </c>
      <c r="G856">
        <v>0</v>
      </c>
      <c r="H856">
        <v>3</v>
      </c>
      <c r="I856">
        <v>0</v>
      </c>
    </row>
    <row r="857" spans="1:9" hidden="1" x14ac:dyDescent="0.3">
      <c r="A857" s="1" t="s">
        <v>74</v>
      </c>
      <c r="B857" s="1" t="s">
        <v>55</v>
      </c>
      <c r="C857">
        <v>43</v>
      </c>
      <c r="D857">
        <v>12</v>
      </c>
      <c r="E857" s="1" t="s">
        <v>27</v>
      </c>
      <c r="F857" t="s">
        <v>20785</v>
      </c>
      <c r="G857">
        <v>0</v>
      </c>
      <c r="H857">
        <v>3</v>
      </c>
      <c r="I857">
        <v>0</v>
      </c>
    </row>
    <row r="858" spans="1:9" hidden="1" x14ac:dyDescent="0.3">
      <c r="A858" s="1" t="s">
        <v>74</v>
      </c>
      <c r="B858" s="1" t="s">
        <v>55</v>
      </c>
      <c r="C858">
        <v>43</v>
      </c>
      <c r="D858">
        <v>12</v>
      </c>
      <c r="E858" s="1" t="s">
        <v>28</v>
      </c>
      <c r="F858" t="s">
        <v>20786</v>
      </c>
      <c r="G858">
        <v>0</v>
      </c>
      <c r="H858">
        <v>3</v>
      </c>
      <c r="I858">
        <v>0</v>
      </c>
    </row>
    <row r="859" spans="1:9" hidden="1" x14ac:dyDescent="0.3">
      <c r="A859" s="1" t="s">
        <v>74</v>
      </c>
      <c r="B859" s="1" t="s">
        <v>55</v>
      </c>
      <c r="C859">
        <v>43</v>
      </c>
      <c r="D859">
        <v>12</v>
      </c>
      <c r="E859" s="1" t="s">
        <v>29</v>
      </c>
      <c r="F859" t="s">
        <v>20787</v>
      </c>
      <c r="G859">
        <v>0</v>
      </c>
      <c r="H859">
        <v>3</v>
      </c>
      <c r="I859">
        <v>0</v>
      </c>
    </row>
    <row r="860" spans="1:9" hidden="1" x14ac:dyDescent="0.3">
      <c r="A860" s="1" t="s">
        <v>74</v>
      </c>
      <c r="B860" s="1" t="s">
        <v>55</v>
      </c>
      <c r="C860">
        <v>43</v>
      </c>
      <c r="D860">
        <v>12</v>
      </c>
      <c r="E860" s="1" t="s">
        <v>30</v>
      </c>
      <c r="F860" t="s">
        <v>20788</v>
      </c>
      <c r="G860">
        <v>0</v>
      </c>
      <c r="H860">
        <v>3</v>
      </c>
      <c r="I860">
        <v>0</v>
      </c>
    </row>
    <row r="861" spans="1:9" hidden="1" x14ac:dyDescent="0.3">
      <c r="A861" s="1" t="s">
        <v>74</v>
      </c>
      <c r="B861" s="1" t="s">
        <v>55</v>
      </c>
      <c r="C861">
        <v>43</v>
      </c>
      <c r="D861">
        <v>12</v>
      </c>
      <c r="E861" s="1" t="s">
        <v>31</v>
      </c>
      <c r="F861" t="s">
        <v>20789</v>
      </c>
      <c r="G861">
        <v>0</v>
      </c>
      <c r="H861">
        <v>3</v>
      </c>
      <c r="I861">
        <v>0</v>
      </c>
    </row>
    <row r="862" spans="1:9" hidden="1" x14ac:dyDescent="0.3">
      <c r="A862" s="1" t="s">
        <v>74</v>
      </c>
      <c r="B862" s="1" t="s">
        <v>55</v>
      </c>
      <c r="C862">
        <v>43</v>
      </c>
      <c r="D862">
        <v>12</v>
      </c>
      <c r="E862" s="1" t="s">
        <v>32</v>
      </c>
      <c r="F862" t="s">
        <v>20790</v>
      </c>
      <c r="G862">
        <v>0</v>
      </c>
      <c r="H862">
        <v>3</v>
      </c>
      <c r="I862">
        <v>0</v>
      </c>
    </row>
    <row r="863" spans="1:9" hidden="1" x14ac:dyDescent="0.3">
      <c r="A863" s="1" t="s">
        <v>74</v>
      </c>
      <c r="B863" s="1" t="s">
        <v>55</v>
      </c>
      <c r="C863">
        <v>43</v>
      </c>
      <c r="D863">
        <v>12</v>
      </c>
      <c r="E863" s="1" t="s">
        <v>33</v>
      </c>
      <c r="F863" t="s">
        <v>20791</v>
      </c>
      <c r="G863">
        <v>0</v>
      </c>
      <c r="H863">
        <v>3</v>
      </c>
      <c r="I863">
        <v>0</v>
      </c>
    </row>
    <row r="864" spans="1:9" hidden="1" x14ac:dyDescent="0.3">
      <c r="A864" s="1" t="s">
        <v>74</v>
      </c>
      <c r="B864" s="1" t="s">
        <v>55</v>
      </c>
      <c r="C864">
        <v>43</v>
      </c>
      <c r="D864">
        <v>12</v>
      </c>
      <c r="E864" s="1" t="s">
        <v>34</v>
      </c>
      <c r="F864" t="s">
        <v>19954</v>
      </c>
      <c r="G864">
        <v>1</v>
      </c>
      <c r="H864">
        <v>20</v>
      </c>
      <c r="I864">
        <v>0</v>
      </c>
    </row>
    <row r="865" spans="1:9" hidden="1" x14ac:dyDescent="0.3">
      <c r="A865" s="1" t="s">
        <v>74</v>
      </c>
      <c r="B865" s="1" t="s">
        <v>55</v>
      </c>
      <c r="C865">
        <v>43</v>
      </c>
      <c r="D865">
        <v>12</v>
      </c>
      <c r="E865" s="1" t="s">
        <v>35</v>
      </c>
      <c r="F865" t="s">
        <v>19955</v>
      </c>
      <c r="G865">
        <v>2</v>
      </c>
      <c r="H865">
        <v>62</v>
      </c>
      <c r="I865">
        <v>1</v>
      </c>
    </row>
    <row r="866" spans="1:9" hidden="1" x14ac:dyDescent="0.3">
      <c r="A866" s="1" t="s">
        <v>74</v>
      </c>
      <c r="B866" s="1" t="s">
        <v>55</v>
      </c>
      <c r="C866">
        <v>43</v>
      </c>
      <c r="D866">
        <v>12</v>
      </c>
      <c r="E866" s="1" t="s">
        <v>36</v>
      </c>
      <c r="F866" t="s">
        <v>19956</v>
      </c>
      <c r="G866">
        <v>3</v>
      </c>
      <c r="H866">
        <v>155</v>
      </c>
      <c r="I866">
        <v>2</v>
      </c>
    </row>
    <row r="867" spans="1:9" hidden="1" x14ac:dyDescent="0.3">
      <c r="A867" s="1" t="s">
        <v>74</v>
      </c>
      <c r="B867" s="1" t="s">
        <v>55</v>
      </c>
      <c r="C867">
        <v>43</v>
      </c>
      <c r="D867">
        <v>12</v>
      </c>
      <c r="E867" s="1" t="s">
        <v>37</v>
      </c>
      <c r="F867" t="s">
        <v>19957</v>
      </c>
      <c r="G867">
        <v>7</v>
      </c>
      <c r="H867">
        <v>229</v>
      </c>
      <c r="I867">
        <v>1</v>
      </c>
    </row>
    <row r="868" spans="1:9" hidden="1" x14ac:dyDescent="0.3">
      <c r="A868" s="1" t="s">
        <v>74</v>
      </c>
      <c r="B868" s="1" t="s">
        <v>55</v>
      </c>
      <c r="C868">
        <v>43</v>
      </c>
      <c r="D868">
        <v>12</v>
      </c>
      <c r="E868" s="1" t="s">
        <v>38</v>
      </c>
      <c r="F868" t="s">
        <v>19958</v>
      </c>
      <c r="G868">
        <v>10</v>
      </c>
      <c r="H868">
        <v>322</v>
      </c>
      <c r="I868">
        <v>1</v>
      </c>
    </row>
    <row r="869" spans="1:9" hidden="1" x14ac:dyDescent="0.3">
      <c r="A869" s="1" t="s">
        <v>74</v>
      </c>
      <c r="B869" s="1" t="s">
        <v>55</v>
      </c>
      <c r="C869">
        <v>43</v>
      </c>
      <c r="D869">
        <v>12</v>
      </c>
      <c r="E869" s="1" t="s">
        <v>39</v>
      </c>
      <c r="F869" t="s">
        <v>19959</v>
      </c>
      <c r="G869">
        <v>12</v>
      </c>
      <c r="H869">
        <v>453</v>
      </c>
      <c r="I869">
        <v>3</v>
      </c>
    </row>
    <row r="870" spans="1:9" hidden="1" x14ac:dyDescent="0.3">
      <c r="A870" s="1" t="s">
        <v>74</v>
      </c>
      <c r="B870" s="1" t="s">
        <v>55</v>
      </c>
      <c r="C870">
        <v>43</v>
      </c>
      <c r="D870">
        <v>12</v>
      </c>
      <c r="E870" s="1" t="s">
        <v>40</v>
      </c>
      <c r="F870" t="s">
        <v>19960</v>
      </c>
      <c r="G870">
        <v>17</v>
      </c>
      <c r="H870">
        <v>655</v>
      </c>
      <c r="I870">
        <v>45</v>
      </c>
    </row>
    <row r="871" spans="1:9" hidden="1" x14ac:dyDescent="0.3">
      <c r="A871" s="1" t="s">
        <v>74</v>
      </c>
      <c r="B871" s="1" t="s">
        <v>55</v>
      </c>
      <c r="C871">
        <v>43</v>
      </c>
      <c r="D871">
        <v>12</v>
      </c>
      <c r="E871" s="1" t="s">
        <v>41</v>
      </c>
      <c r="F871" t="s">
        <v>19961</v>
      </c>
      <c r="G871">
        <v>21</v>
      </c>
      <c r="H871">
        <v>888</v>
      </c>
      <c r="I871">
        <v>46</v>
      </c>
    </row>
    <row r="872" spans="1:9" hidden="1" x14ac:dyDescent="0.3">
      <c r="A872" s="1" t="s">
        <v>74</v>
      </c>
      <c r="B872" s="1" t="s">
        <v>55</v>
      </c>
      <c r="C872">
        <v>43</v>
      </c>
      <c r="D872">
        <v>12</v>
      </c>
      <c r="E872" s="1" t="s">
        <v>42</v>
      </c>
      <c r="F872" t="s">
        <v>19962</v>
      </c>
      <c r="G872">
        <v>29</v>
      </c>
      <c r="H872">
        <v>1128</v>
      </c>
      <c r="I872">
        <v>46</v>
      </c>
    </row>
    <row r="873" spans="1:9" hidden="1" x14ac:dyDescent="0.3">
      <c r="A873" s="1" t="s">
        <v>74</v>
      </c>
      <c r="B873" s="1" t="s">
        <v>55</v>
      </c>
      <c r="C873">
        <v>43</v>
      </c>
      <c r="D873">
        <v>12</v>
      </c>
      <c r="E873" s="1" t="s">
        <v>43</v>
      </c>
      <c r="F873" t="s">
        <v>19963</v>
      </c>
      <c r="G873">
        <v>34</v>
      </c>
      <c r="H873">
        <v>1694</v>
      </c>
      <c r="I873">
        <v>83</v>
      </c>
    </row>
    <row r="874" spans="1:9" hidden="1" x14ac:dyDescent="0.3">
      <c r="A874" s="1" t="s">
        <v>74</v>
      </c>
      <c r="B874" s="1" t="s">
        <v>55</v>
      </c>
      <c r="C874">
        <v>43</v>
      </c>
      <c r="D874">
        <v>12</v>
      </c>
      <c r="E874" s="1" t="s">
        <v>44</v>
      </c>
      <c r="F874" t="s">
        <v>19964</v>
      </c>
      <c r="G874">
        <v>52</v>
      </c>
      <c r="H874">
        <v>2036</v>
      </c>
      <c r="I874">
        <v>149</v>
      </c>
    </row>
    <row r="875" spans="1:9" hidden="1" x14ac:dyDescent="0.3">
      <c r="A875" s="1" t="s">
        <v>74</v>
      </c>
      <c r="B875" s="1" t="s">
        <v>55</v>
      </c>
      <c r="C875">
        <v>43</v>
      </c>
      <c r="D875">
        <v>12</v>
      </c>
      <c r="E875" s="1" t="s">
        <v>45</v>
      </c>
      <c r="F875" t="s">
        <v>19965</v>
      </c>
      <c r="G875">
        <v>79</v>
      </c>
      <c r="H875">
        <v>2502</v>
      </c>
      <c r="I875">
        <v>160</v>
      </c>
    </row>
    <row r="876" spans="1:9" hidden="1" x14ac:dyDescent="0.3">
      <c r="A876" s="1" t="s">
        <v>74</v>
      </c>
      <c r="B876" s="1" t="s">
        <v>55</v>
      </c>
      <c r="C876">
        <v>43</v>
      </c>
      <c r="D876">
        <v>12</v>
      </c>
      <c r="E876" s="1" t="s">
        <v>46</v>
      </c>
      <c r="F876" t="s">
        <v>19966</v>
      </c>
      <c r="G876">
        <v>107</v>
      </c>
      <c r="H876">
        <v>3089</v>
      </c>
      <c r="I876">
        <v>276</v>
      </c>
    </row>
    <row r="877" spans="1:9" hidden="1" x14ac:dyDescent="0.3">
      <c r="A877" s="1" t="s">
        <v>74</v>
      </c>
      <c r="B877" s="1" t="s">
        <v>55</v>
      </c>
      <c r="C877">
        <v>43</v>
      </c>
      <c r="D877">
        <v>12</v>
      </c>
      <c r="E877" s="1" t="s">
        <v>47</v>
      </c>
      <c r="F877" t="s">
        <v>19967</v>
      </c>
      <c r="G877">
        <v>148</v>
      </c>
      <c r="H877">
        <v>3858</v>
      </c>
      <c r="I877">
        <v>414</v>
      </c>
    </row>
    <row r="878" spans="1:9" hidden="1" x14ac:dyDescent="0.3">
      <c r="A878" s="1" t="s">
        <v>74</v>
      </c>
      <c r="B878" s="1" t="s">
        <v>55</v>
      </c>
      <c r="C878">
        <v>43</v>
      </c>
      <c r="D878">
        <v>12</v>
      </c>
      <c r="E878" s="1" t="s">
        <v>48</v>
      </c>
      <c r="F878" t="s">
        <v>19968</v>
      </c>
      <c r="G878">
        <v>197</v>
      </c>
      <c r="H878">
        <v>4636</v>
      </c>
      <c r="I878">
        <v>523</v>
      </c>
    </row>
    <row r="879" spans="1:9" hidden="1" x14ac:dyDescent="0.3">
      <c r="A879" s="1" t="s">
        <v>74</v>
      </c>
      <c r="B879" s="1" t="s">
        <v>55</v>
      </c>
      <c r="C879">
        <v>43</v>
      </c>
      <c r="D879">
        <v>12</v>
      </c>
      <c r="E879" s="1" t="s">
        <v>49</v>
      </c>
      <c r="F879" t="s">
        <v>19969</v>
      </c>
      <c r="G879">
        <v>233</v>
      </c>
      <c r="H879">
        <v>5883</v>
      </c>
      <c r="I879">
        <v>589</v>
      </c>
    </row>
    <row r="880" spans="1:9" hidden="1" x14ac:dyDescent="0.3">
      <c r="A880" s="1" t="s">
        <v>74</v>
      </c>
      <c r="B880" s="1" t="s">
        <v>55</v>
      </c>
      <c r="C880">
        <v>43</v>
      </c>
      <c r="D880">
        <v>12</v>
      </c>
      <c r="E880" s="1" t="s">
        <v>50</v>
      </c>
      <c r="F880" t="s">
        <v>19970</v>
      </c>
      <c r="G880">
        <v>366</v>
      </c>
      <c r="H880">
        <v>7375</v>
      </c>
      <c r="I880">
        <v>622</v>
      </c>
    </row>
    <row r="881" spans="1:9" hidden="1" x14ac:dyDescent="0.3">
      <c r="A881" s="1" t="s">
        <v>74</v>
      </c>
      <c r="B881" s="1" t="s">
        <v>55</v>
      </c>
      <c r="C881">
        <v>43</v>
      </c>
      <c r="D881">
        <v>12</v>
      </c>
      <c r="E881" s="1" t="s">
        <v>51</v>
      </c>
      <c r="F881" t="s">
        <v>19971</v>
      </c>
      <c r="G881">
        <v>463</v>
      </c>
      <c r="H881">
        <v>9172</v>
      </c>
      <c r="I881">
        <v>724</v>
      </c>
    </row>
    <row r="882" spans="1:9" hidden="1" x14ac:dyDescent="0.3">
      <c r="A882" s="1" t="s">
        <v>74</v>
      </c>
      <c r="B882" s="1" t="s">
        <v>55</v>
      </c>
      <c r="C882">
        <v>43</v>
      </c>
      <c r="D882">
        <v>12</v>
      </c>
      <c r="E882" s="1" t="s">
        <v>52</v>
      </c>
      <c r="F882" t="s">
        <v>19972</v>
      </c>
      <c r="G882">
        <v>631</v>
      </c>
      <c r="H882">
        <v>10149</v>
      </c>
      <c r="I882">
        <v>724</v>
      </c>
    </row>
    <row r="883" spans="1:9" hidden="1" x14ac:dyDescent="0.3">
      <c r="A883" s="1" t="s">
        <v>74</v>
      </c>
      <c r="B883" s="1" t="s">
        <v>55</v>
      </c>
      <c r="C883">
        <v>43</v>
      </c>
      <c r="D883">
        <v>12</v>
      </c>
      <c r="E883" s="1" t="s">
        <v>53</v>
      </c>
      <c r="F883" t="s">
        <v>19973</v>
      </c>
      <c r="G883">
        <v>827</v>
      </c>
      <c r="H883">
        <v>12462</v>
      </c>
      <c r="I883">
        <v>1045</v>
      </c>
    </row>
    <row r="884" spans="1:9" hidden="1" x14ac:dyDescent="0.3">
      <c r="A884" s="1" t="s">
        <v>74</v>
      </c>
      <c r="B884" s="1" t="s">
        <v>55</v>
      </c>
      <c r="C884">
        <v>43</v>
      </c>
      <c r="D884">
        <v>12</v>
      </c>
      <c r="E884" s="1" t="s">
        <v>54</v>
      </c>
      <c r="F884" t="s">
        <v>19974</v>
      </c>
      <c r="G884">
        <v>827</v>
      </c>
      <c r="H884">
        <v>12462</v>
      </c>
      <c r="I884">
        <v>1045</v>
      </c>
    </row>
    <row r="885" spans="1:9" hidden="1" x14ac:dyDescent="0.3">
      <c r="A885" s="1" t="s">
        <v>74</v>
      </c>
      <c r="B885" s="1" t="s">
        <v>55</v>
      </c>
      <c r="C885">
        <v>43</v>
      </c>
      <c r="D885">
        <v>12</v>
      </c>
      <c r="E885" s="1" t="s">
        <v>21548</v>
      </c>
      <c r="F885" t="s">
        <v>21565</v>
      </c>
      <c r="G885">
        <v>1266</v>
      </c>
      <c r="H885">
        <v>17660</v>
      </c>
      <c r="I885">
        <v>1439</v>
      </c>
    </row>
    <row r="886" spans="1:9" hidden="1" x14ac:dyDescent="0.3">
      <c r="A886" s="1" t="s">
        <v>75</v>
      </c>
      <c r="B886" s="1" t="s">
        <v>55</v>
      </c>
      <c r="C886">
        <v>63</v>
      </c>
      <c r="D886">
        <v>16</v>
      </c>
      <c r="E886" s="1" t="s">
        <v>4</v>
      </c>
      <c r="F886" t="s">
        <v>16578</v>
      </c>
      <c r="G886">
        <v>0</v>
      </c>
      <c r="H886">
        <v>0</v>
      </c>
      <c r="I886">
        <v>0</v>
      </c>
    </row>
    <row r="887" spans="1:9" hidden="1" x14ac:dyDescent="0.3">
      <c r="A887" s="1" t="s">
        <v>75</v>
      </c>
      <c r="B887" s="1" t="s">
        <v>55</v>
      </c>
      <c r="C887">
        <v>63</v>
      </c>
      <c r="D887">
        <v>16</v>
      </c>
      <c r="E887" s="1" t="s">
        <v>5</v>
      </c>
      <c r="F887" t="s">
        <v>16475</v>
      </c>
      <c r="G887">
        <v>0</v>
      </c>
      <c r="H887">
        <v>0</v>
      </c>
      <c r="I887">
        <v>0</v>
      </c>
    </row>
    <row r="888" spans="1:9" hidden="1" x14ac:dyDescent="0.3">
      <c r="A888" s="1" t="s">
        <v>75</v>
      </c>
      <c r="B888" s="1" t="s">
        <v>55</v>
      </c>
      <c r="C888">
        <v>63</v>
      </c>
      <c r="D888">
        <v>16</v>
      </c>
      <c r="E888" s="1" t="s">
        <v>6</v>
      </c>
      <c r="F888" t="s">
        <v>16373</v>
      </c>
      <c r="G888">
        <v>0</v>
      </c>
      <c r="H888">
        <v>0</v>
      </c>
      <c r="I888">
        <v>0</v>
      </c>
    </row>
    <row r="889" spans="1:9" hidden="1" x14ac:dyDescent="0.3">
      <c r="A889" s="1" t="s">
        <v>75</v>
      </c>
      <c r="B889" s="1" t="s">
        <v>55</v>
      </c>
      <c r="C889">
        <v>63</v>
      </c>
      <c r="D889">
        <v>16</v>
      </c>
      <c r="E889" s="1" t="s">
        <v>7</v>
      </c>
      <c r="F889" t="s">
        <v>16271</v>
      </c>
      <c r="G889">
        <v>0</v>
      </c>
      <c r="H889">
        <v>0</v>
      </c>
      <c r="I889">
        <v>0</v>
      </c>
    </row>
    <row r="890" spans="1:9" hidden="1" x14ac:dyDescent="0.3">
      <c r="A890" s="1" t="s">
        <v>75</v>
      </c>
      <c r="B890" s="1" t="s">
        <v>55</v>
      </c>
      <c r="C890">
        <v>63</v>
      </c>
      <c r="D890">
        <v>16</v>
      </c>
      <c r="E890" s="1" t="s">
        <v>8</v>
      </c>
      <c r="F890" t="s">
        <v>16171</v>
      </c>
      <c r="G890">
        <v>0</v>
      </c>
      <c r="H890">
        <v>0</v>
      </c>
      <c r="I890">
        <v>0</v>
      </c>
    </row>
    <row r="891" spans="1:9" hidden="1" x14ac:dyDescent="0.3">
      <c r="A891" s="1" t="s">
        <v>75</v>
      </c>
      <c r="B891" s="1" t="s">
        <v>55</v>
      </c>
      <c r="C891">
        <v>63</v>
      </c>
      <c r="D891">
        <v>16</v>
      </c>
      <c r="E891" s="1" t="s">
        <v>9</v>
      </c>
      <c r="F891" t="s">
        <v>16071</v>
      </c>
      <c r="G891">
        <v>0</v>
      </c>
      <c r="H891">
        <v>0</v>
      </c>
      <c r="I891">
        <v>0</v>
      </c>
    </row>
    <row r="892" spans="1:9" hidden="1" x14ac:dyDescent="0.3">
      <c r="A892" s="1" t="s">
        <v>75</v>
      </c>
      <c r="B892" s="1" t="s">
        <v>55</v>
      </c>
      <c r="C892">
        <v>63</v>
      </c>
      <c r="D892">
        <v>16</v>
      </c>
      <c r="E892" s="1" t="s">
        <v>10</v>
      </c>
      <c r="F892" t="s">
        <v>15974</v>
      </c>
      <c r="G892">
        <v>0</v>
      </c>
      <c r="H892">
        <v>0</v>
      </c>
      <c r="I892">
        <v>0</v>
      </c>
    </row>
    <row r="893" spans="1:9" hidden="1" x14ac:dyDescent="0.3">
      <c r="A893" s="1" t="s">
        <v>75</v>
      </c>
      <c r="B893" s="1" t="s">
        <v>55</v>
      </c>
      <c r="C893">
        <v>63</v>
      </c>
      <c r="D893">
        <v>16</v>
      </c>
      <c r="E893" s="1" t="s">
        <v>11</v>
      </c>
      <c r="F893" t="s">
        <v>15877</v>
      </c>
      <c r="G893">
        <v>0</v>
      </c>
      <c r="H893">
        <v>0</v>
      </c>
      <c r="I893">
        <v>0</v>
      </c>
    </row>
    <row r="894" spans="1:9" hidden="1" x14ac:dyDescent="0.3">
      <c r="A894" s="1" t="s">
        <v>75</v>
      </c>
      <c r="B894" s="1" t="s">
        <v>55</v>
      </c>
      <c r="C894">
        <v>63</v>
      </c>
      <c r="D894">
        <v>16</v>
      </c>
      <c r="E894" s="1" t="s">
        <v>12</v>
      </c>
      <c r="F894" t="s">
        <v>15782</v>
      </c>
      <c r="G894">
        <v>0</v>
      </c>
      <c r="H894">
        <v>0</v>
      </c>
      <c r="I894">
        <v>0</v>
      </c>
    </row>
    <row r="895" spans="1:9" hidden="1" x14ac:dyDescent="0.3">
      <c r="A895" s="1" t="s">
        <v>75</v>
      </c>
      <c r="B895" s="1" t="s">
        <v>55</v>
      </c>
      <c r="C895">
        <v>63</v>
      </c>
      <c r="D895">
        <v>16</v>
      </c>
      <c r="E895" s="1" t="s">
        <v>13</v>
      </c>
      <c r="F895" t="s">
        <v>21186</v>
      </c>
      <c r="G895">
        <v>0</v>
      </c>
      <c r="H895">
        <v>1</v>
      </c>
      <c r="I895">
        <v>0</v>
      </c>
    </row>
    <row r="896" spans="1:9" hidden="1" x14ac:dyDescent="0.3">
      <c r="A896" s="1" t="s">
        <v>75</v>
      </c>
      <c r="B896" s="1" t="s">
        <v>55</v>
      </c>
      <c r="C896">
        <v>63</v>
      </c>
      <c r="D896">
        <v>16</v>
      </c>
      <c r="E896" s="1" t="s">
        <v>14</v>
      </c>
      <c r="F896" t="s">
        <v>21187</v>
      </c>
      <c r="G896">
        <v>0</v>
      </c>
      <c r="H896">
        <v>1</v>
      </c>
      <c r="I896">
        <v>0</v>
      </c>
    </row>
    <row r="897" spans="1:9" hidden="1" x14ac:dyDescent="0.3">
      <c r="A897" s="1" t="s">
        <v>75</v>
      </c>
      <c r="B897" s="1" t="s">
        <v>55</v>
      </c>
      <c r="C897">
        <v>63</v>
      </c>
      <c r="D897">
        <v>16</v>
      </c>
      <c r="E897" s="1" t="s">
        <v>15</v>
      </c>
      <c r="F897" t="s">
        <v>21188</v>
      </c>
      <c r="G897">
        <v>0</v>
      </c>
      <c r="H897">
        <v>1</v>
      </c>
      <c r="I897">
        <v>0</v>
      </c>
    </row>
    <row r="898" spans="1:9" hidden="1" x14ac:dyDescent="0.3">
      <c r="A898" s="1" t="s">
        <v>75</v>
      </c>
      <c r="B898" s="1" t="s">
        <v>55</v>
      </c>
      <c r="C898">
        <v>63</v>
      </c>
      <c r="D898">
        <v>16</v>
      </c>
      <c r="E898" s="1" t="s">
        <v>16</v>
      </c>
      <c r="F898" t="s">
        <v>21189</v>
      </c>
      <c r="G898">
        <v>0</v>
      </c>
      <c r="H898">
        <v>1</v>
      </c>
      <c r="I898">
        <v>0</v>
      </c>
    </row>
    <row r="899" spans="1:9" hidden="1" x14ac:dyDescent="0.3">
      <c r="A899" s="1" t="s">
        <v>75</v>
      </c>
      <c r="B899" s="1" t="s">
        <v>55</v>
      </c>
      <c r="C899">
        <v>63</v>
      </c>
      <c r="D899">
        <v>16</v>
      </c>
      <c r="E899" s="1" t="s">
        <v>17</v>
      </c>
      <c r="F899" t="s">
        <v>21190</v>
      </c>
      <c r="G899">
        <v>0</v>
      </c>
      <c r="H899">
        <v>1</v>
      </c>
      <c r="I899">
        <v>0</v>
      </c>
    </row>
    <row r="900" spans="1:9" hidden="1" x14ac:dyDescent="0.3">
      <c r="A900" s="1" t="s">
        <v>75</v>
      </c>
      <c r="B900" s="1" t="s">
        <v>55</v>
      </c>
      <c r="C900">
        <v>63</v>
      </c>
      <c r="D900">
        <v>16</v>
      </c>
      <c r="E900" s="1" t="s">
        <v>18</v>
      </c>
      <c r="F900" t="s">
        <v>21191</v>
      </c>
      <c r="G900">
        <v>0</v>
      </c>
      <c r="H900">
        <v>1</v>
      </c>
      <c r="I900">
        <v>0</v>
      </c>
    </row>
    <row r="901" spans="1:9" hidden="1" x14ac:dyDescent="0.3">
      <c r="A901" s="1" t="s">
        <v>75</v>
      </c>
      <c r="B901" s="1" t="s">
        <v>55</v>
      </c>
      <c r="C901">
        <v>63</v>
      </c>
      <c r="D901">
        <v>16</v>
      </c>
      <c r="E901" s="1" t="s">
        <v>19</v>
      </c>
      <c r="F901" t="s">
        <v>21192</v>
      </c>
      <c r="G901">
        <v>0</v>
      </c>
      <c r="H901">
        <v>1</v>
      </c>
      <c r="I901">
        <v>0</v>
      </c>
    </row>
    <row r="902" spans="1:9" hidden="1" x14ac:dyDescent="0.3">
      <c r="A902" s="1" t="s">
        <v>75</v>
      </c>
      <c r="B902" s="1" t="s">
        <v>55</v>
      </c>
      <c r="C902">
        <v>63</v>
      </c>
      <c r="D902">
        <v>16</v>
      </c>
      <c r="E902" s="1" t="s">
        <v>20</v>
      </c>
      <c r="F902" t="s">
        <v>21193</v>
      </c>
      <c r="G902">
        <v>0</v>
      </c>
      <c r="H902">
        <v>1</v>
      </c>
      <c r="I902">
        <v>0</v>
      </c>
    </row>
    <row r="903" spans="1:9" hidden="1" x14ac:dyDescent="0.3">
      <c r="A903" s="1" t="s">
        <v>75</v>
      </c>
      <c r="B903" s="1" t="s">
        <v>55</v>
      </c>
      <c r="C903">
        <v>63</v>
      </c>
      <c r="D903">
        <v>16</v>
      </c>
      <c r="E903" s="1" t="s">
        <v>21</v>
      </c>
      <c r="F903" t="s">
        <v>21194</v>
      </c>
      <c r="G903">
        <v>0</v>
      </c>
      <c r="H903">
        <v>1</v>
      </c>
      <c r="I903">
        <v>0</v>
      </c>
    </row>
    <row r="904" spans="1:9" hidden="1" x14ac:dyDescent="0.3">
      <c r="A904" s="1" t="s">
        <v>75</v>
      </c>
      <c r="B904" s="1" t="s">
        <v>55</v>
      </c>
      <c r="C904">
        <v>63</v>
      </c>
      <c r="D904">
        <v>16</v>
      </c>
      <c r="E904" s="1" t="s">
        <v>22</v>
      </c>
      <c r="F904" t="s">
        <v>21195</v>
      </c>
      <c r="G904">
        <v>0</v>
      </c>
      <c r="H904">
        <v>1</v>
      </c>
      <c r="I904">
        <v>0</v>
      </c>
    </row>
    <row r="905" spans="1:9" hidden="1" x14ac:dyDescent="0.3">
      <c r="A905" s="1" t="s">
        <v>75</v>
      </c>
      <c r="B905" s="1" t="s">
        <v>55</v>
      </c>
      <c r="C905">
        <v>63</v>
      </c>
      <c r="D905">
        <v>16</v>
      </c>
      <c r="E905" s="1" t="s">
        <v>23</v>
      </c>
      <c r="F905" t="s">
        <v>21196</v>
      </c>
      <c r="G905">
        <v>0</v>
      </c>
      <c r="H905">
        <v>1</v>
      </c>
      <c r="I905">
        <v>0</v>
      </c>
    </row>
    <row r="906" spans="1:9" hidden="1" x14ac:dyDescent="0.3">
      <c r="A906" s="1" t="s">
        <v>75</v>
      </c>
      <c r="B906" s="1" t="s">
        <v>55</v>
      </c>
      <c r="C906">
        <v>63</v>
      </c>
      <c r="D906">
        <v>16</v>
      </c>
      <c r="E906" s="1" t="s">
        <v>24</v>
      </c>
      <c r="F906" t="s">
        <v>21197</v>
      </c>
      <c r="G906">
        <v>0</v>
      </c>
      <c r="H906">
        <v>1</v>
      </c>
      <c r="I906">
        <v>0</v>
      </c>
    </row>
    <row r="907" spans="1:9" hidden="1" x14ac:dyDescent="0.3">
      <c r="A907" s="1" t="s">
        <v>75</v>
      </c>
      <c r="B907" s="1" t="s">
        <v>55</v>
      </c>
      <c r="C907">
        <v>63</v>
      </c>
      <c r="D907">
        <v>16</v>
      </c>
      <c r="E907" s="1" t="s">
        <v>25</v>
      </c>
      <c r="F907" t="s">
        <v>21198</v>
      </c>
      <c r="G907">
        <v>0</v>
      </c>
      <c r="H907">
        <v>1</v>
      </c>
      <c r="I907">
        <v>0</v>
      </c>
    </row>
    <row r="908" spans="1:9" hidden="1" x14ac:dyDescent="0.3">
      <c r="A908" s="1" t="s">
        <v>75</v>
      </c>
      <c r="B908" s="1" t="s">
        <v>55</v>
      </c>
      <c r="C908">
        <v>63</v>
      </c>
      <c r="D908">
        <v>16</v>
      </c>
      <c r="E908" s="1" t="s">
        <v>26</v>
      </c>
      <c r="F908" t="s">
        <v>21199</v>
      </c>
      <c r="G908">
        <v>0</v>
      </c>
      <c r="H908">
        <v>1</v>
      </c>
      <c r="I908">
        <v>0</v>
      </c>
    </row>
    <row r="909" spans="1:9" hidden="1" x14ac:dyDescent="0.3">
      <c r="A909" s="1" t="s">
        <v>75</v>
      </c>
      <c r="B909" s="1" t="s">
        <v>55</v>
      </c>
      <c r="C909">
        <v>63</v>
      </c>
      <c r="D909">
        <v>16</v>
      </c>
      <c r="E909" s="1" t="s">
        <v>27</v>
      </c>
      <c r="F909" t="s">
        <v>21200</v>
      </c>
      <c r="G909">
        <v>0</v>
      </c>
      <c r="H909">
        <v>1</v>
      </c>
      <c r="I909">
        <v>0</v>
      </c>
    </row>
    <row r="910" spans="1:9" hidden="1" x14ac:dyDescent="0.3">
      <c r="A910" s="1" t="s">
        <v>75</v>
      </c>
      <c r="B910" s="1" t="s">
        <v>55</v>
      </c>
      <c r="C910">
        <v>63</v>
      </c>
      <c r="D910">
        <v>16</v>
      </c>
      <c r="E910" s="1" t="s">
        <v>28</v>
      </c>
      <c r="F910" t="s">
        <v>21201</v>
      </c>
      <c r="G910">
        <v>0</v>
      </c>
      <c r="H910">
        <v>1</v>
      </c>
      <c r="I910">
        <v>0</v>
      </c>
    </row>
    <row r="911" spans="1:9" hidden="1" x14ac:dyDescent="0.3">
      <c r="A911" s="1" t="s">
        <v>75</v>
      </c>
      <c r="B911" s="1" t="s">
        <v>55</v>
      </c>
      <c r="C911">
        <v>63</v>
      </c>
      <c r="D911">
        <v>16</v>
      </c>
      <c r="E911" s="1" t="s">
        <v>29</v>
      </c>
      <c r="F911" t="s">
        <v>21202</v>
      </c>
      <c r="G911">
        <v>0</v>
      </c>
      <c r="H911">
        <v>1</v>
      </c>
      <c r="I911">
        <v>0</v>
      </c>
    </row>
    <row r="912" spans="1:9" hidden="1" x14ac:dyDescent="0.3">
      <c r="A912" s="1" t="s">
        <v>75</v>
      </c>
      <c r="B912" s="1" t="s">
        <v>55</v>
      </c>
      <c r="C912">
        <v>63</v>
      </c>
      <c r="D912">
        <v>16</v>
      </c>
      <c r="E912" s="1" t="s">
        <v>30</v>
      </c>
      <c r="F912" t="s">
        <v>21203</v>
      </c>
      <c r="G912">
        <v>0</v>
      </c>
      <c r="H912">
        <v>1</v>
      </c>
      <c r="I912">
        <v>0</v>
      </c>
    </row>
    <row r="913" spans="1:9" hidden="1" x14ac:dyDescent="0.3">
      <c r="A913" s="1" t="s">
        <v>75</v>
      </c>
      <c r="B913" s="1" t="s">
        <v>55</v>
      </c>
      <c r="C913">
        <v>63</v>
      </c>
      <c r="D913">
        <v>16</v>
      </c>
      <c r="E913" s="1" t="s">
        <v>31</v>
      </c>
      <c r="F913" t="s">
        <v>21204</v>
      </c>
      <c r="G913">
        <v>0</v>
      </c>
      <c r="H913">
        <v>1</v>
      </c>
      <c r="I913">
        <v>0</v>
      </c>
    </row>
    <row r="914" spans="1:9" hidden="1" x14ac:dyDescent="0.3">
      <c r="A914" s="1" t="s">
        <v>75</v>
      </c>
      <c r="B914" s="1" t="s">
        <v>55</v>
      </c>
      <c r="C914">
        <v>63</v>
      </c>
      <c r="D914">
        <v>16</v>
      </c>
      <c r="E914" s="1" t="s">
        <v>32</v>
      </c>
      <c r="F914" t="s">
        <v>21205</v>
      </c>
      <c r="G914">
        <v>0</v>
      </c>
      <c r="H914">
        <v>1</v>
      </c>
      <c r="I914">
        <v>0</v>
      </c>
    </row>
    <row r="915" spans="1:9" hidden="1" x14ac:dyDescent="0.3">
      <c r="A915" s="1" t="s">
        <v>75</v>
      </c>
      <c r="B915" s="1" t="s">
        <v>55</v>
      </c>
      <c r="C915">
        <v>63</v>
      </c>
      <c r="D915">
        <v>16</v>
      </c>
      <c r="E915" s="1" t="s">
        <v>33</v>
      </c>
      <c r="F915" t="s">
        <v>21206</v>
      </c>
      <c r="G915">
        <v>0</v>
      </c>
      <c r="H915">
        <v>1</v>
      </c>
      <c r="I915">
        <v>0</v>
      </c>
    </row>
    <row r="916" spans="1:9" hidden="1" x14ac:dyDescent="0.3">
      <c r="A916" s="1" t="s">
        <v>75</v>
      </c>
      <c r="B916" s="1" t="s">
        <v>55</v>
      </c>
      <c r="C916">
        <v>63</v>
      </c>
      <c r="D916">
        <v>16</v>
      </c>
      <c r="E916" s="1" t="s">
        <v>34</v>
      </c>
      <c r="F916" t="s">
        <v>21207</v>
      </c>
      <c r="G916">
        <v>0</v>
      </c>
      <c r="H916">
        <v>1</v>
      </c>
      <c r="I916">
        <v>0</v>
      </c>
    </row>
    <row r="917" spans="1:9" hidden="1" x14ac:dyDescent="0.3">
      <c r="A917" s="1" t="s">
        <v>75</v>
      </c>
      <c r="B917" s="1" t="s">
        <v>55</v>
      </c>
      <c r="C917">
        <v>63</v>
      </c>
      <c r="D917">
        <v>16</v>
      </c>
      <c r="E917" s="1" t="s">
        <v>35</v>
      </c>
      <c r="F917" t="s">
        <v>21208</v>
      </c>
      <c r="G917">
        <v>0</v>
      </c>
      <c r="H917">
        <v>1</v>
      </c>
      <c r="I917">
        <v>0</v>
      </c>
    </row>
    <row r="918" spans="1:9" hidden="1" x14ac:dyDescent="0.3">
      <c r="A918" s="1" t="s">
        <v>75</v>
      </c>
      <c r="B918" s="1" t="s">
        <v>55</v>
      </c>
      <c r="C918">
        <v>63</v>
      </c>
      <c r="D918">
        <v>16</v>
      </c>
      <c r="E918" s="1" t="s">
        <v>36</v>
      </c>
      <c r="F918" t="s">
        <v>21209</v>
      </c>
      <c r="G918">
        <v>0</v>
      </c>
      <c r="H918">
        <v>1</v>
      </c>
      <c r="I918">
        <v>0</v>
      </c>
    </row>
    <row r="919" spans="1:9" hidden="1" x14ac:dyDescent="0.3">
      <c r="A919" s="1" t="s">
        <v>75</v>
      </c>
      <c r="B919" s="1" t="s">
        <v>55</v>
      </c>
      <c r="C919">
        <v>63</v>
      </c>
      <c r="D919">
        <v>16</v>
      </c>
      <c r="E919" s="1" t="s">
        <v>37</v>
      </c>
      <c r="F919" t="s">
        <v>21210</v>
      </c>
      <c r="G919">
        <v>0</v>
      </c>
      <c r="H919">
        <v>1</v>
      </c>
      <c r="I919">
        <v>0</v>
      </c>
    </row>
    <row r="920" spans="1:9" hidden="1" x14ac:dyDescent="0.3">
      <c r="A920" s="1" t="s">
        <v>75</v>
      </c>
      <c r="B920" s="1" t="s">
        <v>55</v>
      </c>
      <c r="C920">
        <v>63</v>
      </c>
      <c r="D920">
        <v>16</v>
      </c>
      <c r="E920" s="1" t="s">
        <v>38</v>
      </c>
      <c r="F920" t="s">
        <v>21211</v>
      </c>
      <c r="G920">
        <v>0</v>
      </c>
      <c r="H920">
        <v>1</v>
      </c>
      <c r="I920">
        <v>0</v>
      </c>
    </row>
    <row r="921" spans="1:9" hidden="1" x14ac:dyDescent="0.3">
      <c r="A921" s="1" t="s">
        <v>75</v>
      </c>
      <c r="B921" s="1" t="s">
        <v>55</v>
      </c>
      <c r="C921">
        <v>63</v>
      </c>
      <c r="D921">
        <v>16</v>
      </c>
      <c r="E921" s="1" t="s">
        <v>39</v>
      </c>
      <c r="F921" t="s">
        <v>20884</v>
      </c>
      <c r="G921">
        <v>0</v>
      </c>
      <c r="H921">
        <v>2</v>
      </c>
      <c r="I921">
        <v>0</v>
      </c>
    </row>
    <row r="922" spans="1:9" hidden="1" x14ac:dyDescent="0.3">
      <c r="A922" s="1" t="s">
        <v>75</v>
      </c>
      <c r="B922" s="1" t="s">
        <v>55</v>
      </c>
      <c r="C922">
        <v>63</v>
      </c>
      <c r="D922">
        <v>16</v>
      </c>
      <c r="E922" s="1" t="s">
        <v>40</v>
      </c>
      <c r="F922" t="s">
        <v>19975</v>
      </c>
      <c r="G922">
        <v>0</v>
      </c>
      <c r="H922">
        <v>7</v>
      </c>
      <c r="I922">
        <v>0</v>
      </c>
    </row>
    <row r="923" spans="1:9" hidden="1" x14ac:dyDescent="0.3">
      <c r="A923" s="1" t="s">
        <v>75</v>
      </c>
      <c r="B923" s="1" t="s">
        <v>55</v>
      </c>
      <c r="C923">
        <v>63</v>
      </c>
      <c r="D923">
        <v>16</v>
      </c>
      <c r="E923" s="1" t="s">
        <v>41</v>
      </c>
      <c r="F923" t="s">
        <v>19976</v>
      </c>
      <c r="G923">
        <v>0</v>
      </c>
      <c r="H923">
        <v>7</v>
      </c>
      <c r="I923">
        <v>0</v>
      </c>
    </row>
    <row r="924" spans="1:9" hidden="1" x14ac:dyDescent="0.3">
      <c r="A924" s="1" t="s">
        <v>75</v>
      </c>
      <c r="B924" s="1" t="s">
        <v>55</v>
      </c>
      <c r="C924">
        <v>63</v>
      </c>
      <c r="D924">
        <v>16</v>
      </c>
      <c r="E924" s="1" t="s">
        <v>42</v>
      </c>
      <c r="F924" t="s">
        <v>19977</v>
      </c>
      <c r="G924">
        <v>0</v>
      </c>
      <c r="H924">
        <v>12</v>
      </c>
      <c r="I924">
        <v>0</v>
      </c>
    </row>
    <row r="925" spans="1:9" hidden="1" x14ac:dyDescent="0.3">
      <c r="A925" s="1" t="s">
        <v>75</v>
      </c>
      <c r="B925" s="1" t="s">
        <v>55</v>
      </c>
      <c r="C925">
        <v>63</v>
      </c>
      <c r="D925">
        <v>16</v>
      </c>
      <c r="E925" s="1" t="s">
        <v>43</v>
      </c>
      <c r="F925" t="s">
        <v>19978</v>
      </c>
      <c r="G925">
        <v>0</v>
      </c>
      <c r="H925">
        <v>14</v>
      </c>
      <c r="I925">
        <v>0</v>
      </c>
    </row>
    <row r="926" spans="1:9" hidden="1" x14ac:dyDescent="0.3">
      <c r="A926" s="1" t="s">
        <v>75</v>
      </c>
      <c r="B926" s="1" t="s">
        <v>55</v>
      </c>
      <c r="C926">
        <v>63</v>
      </c>
      <c r="D926">
        <v>16</v>
      </c>
      <c r="E926" s="1" t="s">
        <v>44</v>
      </c>
      <c r="F926" t="s">
        <v>19979</v>
      </c>
      <c r="G926">
        <v>0</v>
      </c>
      <c r="H926">
        <v>15</v>
      </c>
      <c r="I926">
        <v>0</v>
      </c>
    </row>
    <row r="927" spans="1:9" hidden="1" x14ac:dyDescent="0.3">
      <c r="A927" s="1" t="s">
        <v>75</v>
      </c>
      <c r="B927" s="1" t="s">
        <v>55</v>
      </c>
      <c r="C927">
        <v>63</v>
      </c>
      <c r="D927">
        <v>16</v>
      </c>
      <c r="E927" s="1" t="s">
        <v>45</v>
      </c>
      <c r="F927" t="s">
        <v>19980</v>
      </c>
      <c r="G927">
        <v>0</v>
      </c>
      <c r="H927">
        <v>21</v>
      </c>
      <c r="I927">
        <v>0</v>
      </c>
    </row>
    <row r="928" spans="1:9" hidden="1" x14ac:dyDescent="0.3">
      <c r="A928" s="1" t="s">
        <v>75</v>
      </c>
      <c r="B928" s="1" t="s">
        <v>55</v>
      </c>
      <c r="C928">
        <v>63</v>
      </c>
      <c r="D928">
        <v>16</v>
      </c>
      <c r="E928" s="1" t="s">
        <v>46</v>
      </c>
      <c r="F928" t="s">
        <v>19981</v>
      </c>
      <c r="G928">
        <v>0</v>
      </c>
      <c r="H928">
        <v>35</v>
      </c>
      <c r="I928">
        <v>0</v>
      </c>
    </row>
    <row r="929" spans="1:9" hidden="1" x14ac:dyDescent="0.3">
      <c r="A929" s="1" t="s">
        <v>75</v>
      </c>
      <c r="B929" s="1" t="s">
        <v>55</v>
      </c>
      <c r="C929">
        <v>63</v>
      </c>
      <c r="D929">
        <v>16</v>
      </c>
      <c r="E929" s="1" t="s">
        <v>47</v>
      </c>
      <c r="F929" t="s">
        <v>19982</v>
      </c>
      <c r="G929">
        <v>0</v>
      </c>
      <c r="H929">
        <v>94</v>
      </c>
      <c r="I929">
        <v>0</v>
      </c>
    </row>
    <row r="930" spans="1:9" hidden="1" x14ac:dyDescent="0.3">
      <c r="A930" s="1" t="s">
        <v>75</v>
      </c>
      <c r="B930" s="1" t="s">
        <v>55</v>
      </c>
      <c r="C930">
        <v>63</v>
      </c>
      <c r="D930">
        <v>16</v>
      </c>
      <c r="E930" s="1" t="s">
        <v>48</v>
      </c>
      <c r="F930" t="s">
        <v>19983</v>
      </c>
      <c r="G930">
        <v>0</v>
      </c>
      <c r="H930">
        <v>101</v>
      </c>
      <c r="I930">
        <v>0</v>
      </c>
    </row>
    <row r="931" spans="1:9" hidden="1" x14ac:dyDescent="0.3">
      <c r="A931" s="1" t="s">
        <v>75</v>
      </c>
      <c r="B931" s="1" t="s">
        <v>55</v>
      </c>
      <c r="C931">
        <v>63</v>
      </c>
      <c r="D931">
        <v>16</v>
      </c>
      <c r="E931" s="1" t="s">
        <v>49</v>
      </c>
      <c r="F931" t="s">
        <v>19984</v>
      </c>
      <c r="G931">
        <v>0</v>
      </c>
      <c r="H931">
        <v>161</v>
      </c>
      <c r="I931">
        <v>0</v>
      </c>
    </row>
    <row r="932" spans="1:9" hidden="1" x14ac:dyDescent="0.3">
      <c r="A932" s="1" t="s">
        <v>75</v>
      </c>
      <c r="B932" s="1" t="s">
        <v>55</v>
      </c>
      <c r="C932">
        <v>63</v>
      </c>
      <c r="D932">
        <v>16</v>
      </c>
      <c r="E932" s="1" t="s">
        <v>50</v>
      </c>
      <c r="F932" t="s">
        <v>19985</v>
      </c>
      <c r="G932">
        <v>0</v>
      </c>
      <c r="H932">
        <v>203</v>
      </c>
      <c r="I932">
        <v>0</v>
      </c>
    </row>
    <row r="933" spans="1:9" hidden="1" x14ac:dyDescent="0.3">
      <c r="A933" s="1" t="s">
        <v>75</v>
      </c>
      <c r="B933" s="1" t="s">
        <v>55</v>
      </c>
      <c r="C933">
        <v>63</v>
      </c>
      <c r="D933">
        <v>16</v>
      </c>
      <c r="E933" s="1" t="s">
        <v>51</v>
      </c>
      <c r="F933" t="s">
        <v>19986</v>
      </c>
      <c r="G933">
        <v>0</v>
      </c>
      <c r="H933">
        <v>248</v>
      </c>
      <c r="I933">
        <v>1</v>
      </c>
    </row>
    <row r="934" spans="1:9" hidden="1" x14ac:dyDescent="0.3">
      <c r="A934" s="1" t="s">
        <v>75</v>
      </c>
      <c r="B934" s="1" t="s">
        <v>55</v>
      </c>
      <c r="C934">
        <v>63</v>
      </c>
      <c r="D934">
        <v>16</v>
      </c>
      <c r="E934" s="1" t="s">
        <v>52</v>
      </c>
      <c r="F934" t="s">
        <v>19987</v>
      </c>
      <c r="G934">
        <v>0</v>
      </c>
      <c r="H934">
        <v>355</v>
      </c>
      <c r="I934">
        <v>1</v>
      </c>
    </row>
    <row r="935" spans="1:9" hidden="1" x14ac:dyDescent="0.3">
      <c r="A935" s="1" t="s">
        <v>75</v>
      </c>
      <c r="B935" s="1" t="s">
        <v>55</v>
      </c>
      <c r="C935">
        <v>63</v>
      </c>
      <c r="D935">
        <v>16</v>
      </c>
      <c r="E935" s="1" t="s">
        <v>53</v>
      </c>
      <c r="F935" t="s">
        <v>19988</v>
      </c>
      <c r="G935">
        <v>1</v>
      </c>
      <c r="H935">
        <v>500</v>
      </c>
      <c r="I935">
        <v>1</v>
      </c>
    </row>
    <row r="936" spans="1:9" hidden="1" x14ac:dyDescent="0.3">
      <c r="A936" s="1" t="s">
        <v>75</v>
      </c>
      <c r="B936" s="1" t="s">
        <v>55</v>
      </c>
      <c r="C936">
        <v>63</v>
      </c>
      <c r="D936">
        <v>16</v>
      </c>
      <c r="E936" s="1" t="s">
        <v>54</v>
      </c>
      <c r="F936" t="s">
        <v>19989</v>
      </c>
      <c r="G936">
        <v>1</v>
      </c>
      <c r="H936">
        <v>599</v>
      </c>
      <c r="I936">
        <v>1</v>
      </c>
    </row>
    <row r="937" spans="1:9" hidden="1" x14ac:dyDescent="0.3">
      <c r="A937" s="1" t="s">
        <v>75</v>
      </c>
      <c r="B937" s="1" t="s">
        <v>55</v>
      </c>
      <c r="C937">
        <v>63</v>
      </c>
      <c r="D937">
        <v>16</v>
      </c>
      <c r="E937" s="1" t="s">
        <v>21548</v>
      </c>
      <c r="F937" t="s">
        <v>21566</v>
      </c>
      <c r="G937">
        <v>1</v>
      </c>
      <c r="H937">
        <v>814</v>
      </c>
      <c r="I937">
        <v>1</v>
      </c>
    </row>
    <row r="938" spans="1:9" hidden="1" x14ac:dyDescent="0.3">
      <c r="A938" s="1" t="s">
        <v>76</v>
      </c>
      <c r="B938" s="1" t="s">
        <v>55</v>
      </c>
      <c r="C938">
        <v>40</v>
      </c>
      <c r="D938">
        <v>-4</v>
      </c>
      <c r="E938" s="1" t="s">
        <v>4</v>
      </c>
      <c r="F938" t="s">
        <v>16579</v>
      </c>
      <c r="G938">
        <v>0</v>
      </c>
      <c r="H938">
        <v>0</v>
      </c>
      <c r="I938">
        <v>0</v>
      </c>
    </row>
    <row r="939" spans="1:9" hidden="1" x14ac:dyDescent="0.3">
      <c r="A939" s="1" t="s">
        <v>76</v>
      </c>
      <c r="B939" s="1" t="s">
        <v>55</v>
      </c>
      <c r="C939">
        <v>40</v>
      </c>
      <c r="D939">
        <v>-4</v>
      </c>
      <c r="E939" s="1" t="s">
        <v>5</v>
      </c>
      <c r="F939" t="s">
        <v>16476</v>
      </c>
      <c r="G939">
        <v>0</v>
      </c>
      <c r="H939">
        <v>0</v>
      </c>
      <c r="I939">
        <v>0</v>
      </c>
    </row>
    <row r="940" spans="1:9" hidden="1" x14ac:dyDescent="0.3">
      <c r="A940" s="1" t="s">
        <v>76</v>
      </c>
      <c r="B940" s="1" t="s">
        <v>55</v>
      </c>
      <c r="C940">
        <v>40</v>
      </c>
      <c r="D940">
        <v>-4</v>
      </c>
      <c r="E940" s="1" t="s">
        <v>6</v>
      </c>
      <c r="F940" t="s">
        <v>16374</v>
      </c>
      <c r="G940">
        <v>0</v>
      </c>
      <c r="H940">
        <v>0</v>
      </c>
      <c r="I940">
        <v>0</v>
      </c>
    </row>
    <row r="941" spans="1:9" hidden="1" x14ac:dyDescent="0.3">
      <c r="A941" s="1" t="s">
        <v>76</v>
      </c>
      <c r="B941" s="1" t="s">
        <v>55</v>
      </c>
      <c r="C941">
        <v>40</v>
      </c>
      <c r="D941">
        <v>-4</v>
      </c>
      <c r="E941" s="1" t="s">
        <v>7</v>
      </c>
      <c r="F941" t="s">
        <v>16272</v>
      </c>
      <c r="G941">
        <v>0</v>
      </c>
      <c r="H941">
        <v>0</v>
      </c>
      <c r="I941">
        <v>0</v>
      </c>
    </row>
    <row r="942" spans="1:9" hidden="1" x14ac:dyDescent="0.3">
      <c r="A942" s="1" t="s">
        <v>76</v>
      </c>
      <c r="B942" s="1" t="s">
        <v>55</v>
      </c>
      <c r="C942">
        <v>40</v>
      </c>
      <c r="D942">
        <v>-4</v>
      </c>
      <c r="E942" s="1" t="s">
        <v>8</v>
      </c>
      <c r="F942" t="s">
        <v>16172</v>
      </c>
      <c r="G942">
        <v>0</v>
      </c>
      <c r="H942">
        <v>0</v>
      </c>
      <c r="I942">
        <v>0</v>
      </c>
    </row>
    <row r="943" spans="1:9" hidden="1" x14ac:dyDescent="0.3">
      <c r="A943" s="1" t="s">
        <v>76</v>
      </c>
      <c r="B943" s="1" t="s">
        <v>55</v>
      </c>
      <c r="C943">
        <v>40</v>
      </c>
      <c r="D943">
        <v>-4</v>
      </c>
      <c r="E943" s="1" t="s">
        <v>9</v>
      </c>
      <c r="F943" t="s">
        <v>16072</v>
      </c>
      <c r="G943">
        <v>0</v>
      </c>
      <c r="H943">
        <v>0</v>
      </c>
      <c r="I943">
        <v>0</v>
      </c>
    </row>
    <row r="944" spans="1:9" hidden="1" x14ac:dyDescent="0.3">
      <c r="A944" s="1" t="s">
        <v>76</v>
      </c>
      <c r="B944" s="1" t="s">
        <v>55</v>
      </c>
      <c r="C944">
        <v>40</v>
      </c>
      <c r="D944">
        <v>-4</v>
      </c>
      <c r="E944" s="1" t="s">
        <v>10</v>
      </c>
      <c r="F944" t="s">
        <v>15975</v>
      </c>
      <c r="G944">
        <v>0</v>
      </c>
      <c r="H944">
        <v>0</v>
      </c>
      <c r="I944">
        <v>0</v>
      </c>
    </row>
    <row r="945" spans="1:9" hidden="1" x14ac:dyDescent="0.3">
      <c r="A945" s="1" t="s">
        <v>76</v>
      </c>
      <c r="B945" s="1" t="s">
        <v>55</v>
      </c>
      <c r="C945">
        <v>40</v>
      </c>
      <c r="D945">
        <v>-4</v>
      </c>
      <c r="E945" s="1" t="s">
        <v>11</v>
      </c>
      <c r="F945" t="s">
        <v>15878</v>
      </c>
      <c r="G945">
        <v>0</v>
      </c>
      <c r="H945">
        <v>0</v>
      </c>
      <c r="I945">
        <v>0</v>
      </c>
    </row>
    <row r="946" spans="1:9" hidden="1" x14ac:dyDescent="0.3">
      <c r="A946" s="1" t="s">
        <v>76</v>
      </c>
      <c r="B946" s="1" t="s">
        <v>55</v>
      </c>
      <c r="C946">
        <v>40</v>
      </c>
      <c r="D946">
        <v>-4</v>
      </c>
      <c r="E946" s="1" t="s">
        <v>12</v>
      </c>
      <c r="F946" t="s">
        <v>15783</v>
      </c>
      <c r="G946">
        <v>0</v>
      </c>
      <c r="H946">
        <v>0</v>
      </c>
      <c r="I946">
        <v>0</v>
      </c>
    </row>
    <row r="947" spans="1:9" hidden="1" x14ac:dyDescent="0.3">
      <c r="A947" s="1" t="s">
        <v>76</v>
      </c>
      <c r="B947" s="1" t="s">
        <v>55</v>
      </c>
      <c r="C947">
        <v>40</v>
      </c>
      <c r="D947">
        <v>-4</v>
      </c>
      <c r="E947" s="1" t="s">
        <v>13</v>
      </c>
      <c r="F947" t="s">
        <v>15691</v>
      </c>
      <c r="G947">
        <v>0</v>
      </c>
      <c r="H947">
        <v>0</v>
      </c>
      <c r="I947">
        <v>0</v>
      </c>
    </row>
    <row r="948" spans="1:9" hidden="1" x14ac:dyDescent="0.3">
      <c r="A948" s="1" t="s">
        <v>76</v>
      </c>
      <c r="B948" s="1" t="s">
        <v>55</v>
      </c>
      <c r="C948">
        <v>40</v>
      </c>
      <c r="D948">
        <v>-4</v>
      </c>
      <c r="E948" s="1" t="s">
        <v>14</v>
      </c>
      <c r="F948" t="s">
        <v>21212</v>
      </c>
      <c r="G948">
        <v>0</v>
      </c>
      <c r="H948">
        <v>1</v>
      </c>
      <c r="I948">
        <v>0</v>
      </c>
    </row>
    <row r="949" spans="1:9" hidden="1" x14ac:dyDescent="0.3">
      <c r="A949" s="1" t="s">
        <v>76</v>
      </c>
      <c r="B949" s="1" t="s">
        <v>55</v>
      </c>
      <c r="C949">
        <v>40</v>
      </c>
      <c r="D949">
        <v>-4</v>
      </c>
      <c r="E949" s="1" t="s">
        <v>15</v>
      </c>
      <c r="F949" t="s">
        <v>21213</v>
      </c>
      <c r="G949">
        <v>0</v>
      </c>
      <c r="H949">
        <v>1</v>
      </c>
      <c r="I949">
        <v>0</v>
      </c>
    </row>
    <row r="950" spans="1:9" hidden="1" x14ac:dyDescent="0.3">
      <c r="A950" s="1" t="s">
        <v>76</v>
      </c>
      <c r="B950" s="1" t="s">
        <v>55</v>
      </c>
      <c r="C950">
        <v>40</v>
      </c>
      <c r="D950">
        <v>-4</v>
      </c>
      <c r="E950" s="1" t="s">
        <v>16</v>
      </c>
      <c r="F950" t="s">
        <v>21214</v>
      </c>
      <c r="G950">
        <v>0</v>
      </c>
      <c r="H950">
        <v>1</v>
      </c>
      <c r="I950">
        <v>0</v>
      </c>
    </row>
    <row r="951" spans="1:9" hidden="1" x14ac:dyDescent="0.3">
      <c r="A951" s="1" t="s">
        <v>76</v>
      </c>
      <c r="B951" s="1" t="s">
        <v>55</v>
      </c>
      <c r="C951">
        <v>40</v>
      </c>
      <c r="D951">
        <v>-4</v>
      </c>
      <c r="E951" s="1" t="s">
        <v>17</v>
      </c>
      <c r="F951" t="s">
        <v>21215</v>
      </c>
      <c r="G951">
        <v>0</v>
      </c>
      <c r="H951">
        <v>1</v>
      </c>
      <c r="I951">
        <v>0</v>
      </c>
    </row>
    <row r="952" spans="1:9" hidden="1" x14ac:dyDescent="0.3">
      <c r="A952" s="1" t="s">
        <v>76</v>
      </c>
      <c r="B952" s="1" t="s">
        <v>55</v>
      </c>
      <c r="C952">
        <v>40</v>
      </c>
      <c r="D952">
        <v>-4</v>
      </c>
      <c r="E952" s="1" t="s">
        <v>18</v>
      </c>
      <c r="F952" t="s">
        <v>21216</v>
      </c>
      <c r="G952">
        <v>0</v>
      </c>
      <c r="H952">
        <v>1</v>
      </c>
      <c r="I952">
        <v>0</v>
      </c>
    </row>
    <row r="953" spans="1:9" hidden="1" x14ac:dyDescent="0.3">
      <c r="A953" s="1" t="s">
        <v>76</v>
      </c>
      <c r="B953" s="1" t="s">
        <v>55</v>
      </c>
      <c r="C953">
        <v>40</v>
      </c>
      <c r="D953">
        <v>-4</v>
      </c>
      <c r="E953" s="1" t="s">
        <v>19</v>
      </c>
      <c r="F953" t="s">
        <v>21217</v>
      </c>
      <c r="G953">
        <v>0</v>
      </c>
      <c r="H953">
        <v>1</v>
      </c>
      <c r="I953">
        <v>0</v>
      </c>
    </row>
    <row r="954" spans="1:9" hidden="1" x14ac:dyDescent="0.3">
      <c r="A954" s="1" t="s">
        <v>76</v>
      </c>
      <c r="B954" s="1" t="s">
        <v>55</v>
      </c>
      <c r="C954">
        <v>40</v>
      </c>
      <c r="D954">
        <v>-4</v>
      </c>
      <c r="E954" s="1" t="s">
        <v>20</v>
      </c>
      <c r="F954" t="s">
        <v>21218</v>
      </c>
      <c r="G954">
        <v>0</v>
      </c>
      <c r="H954">
        <v>1</v>
      </c>
      <c r="I954">
        <v>0</v>
      </c>
    </row>
    <row r="955" spans="1:9" hidden="1" x14ac:dyDescent="0.3">
      <c r="A955" s="1" t="s">
        <v>76</v>
      </c>
      <c r="B955" s="1" t="s">
        <v>55</v>
      </c>
      <c r="C955">
        <v>40</v>
      </c>
      <c r="D955">
        <v>-4</v>
      </c>
      <c r="E955" s="1" t="s">
        <v>21</v>
      </c>
      <c r="F955" t="s">
        <v>21219</v>
      </c>
      <c r="G955">
        <v>0</v>
      </c>
      <c r="H955">
        <v>1</v>
      </c>
      <c r="I955">
        <v>0</v>
      </c>
    </row>
    <row r="956" spans="1:9" hidden="1" x14ac:dyDescent="0.3">
      <c r="A956" s="1" t="s">
        <v>76</v>
      </c>
      <c r="B956" s="1" t="s">
        <v>55</v>
      </c>
      <c r="C956">
        <v>40</v>
      </c>
      <c r="D956">
        <v>-4</v>
      </c>
      <c r="E956" s="1" t="s">
        <v>22</v>
      </c>
      <c r="F956" t="s">
        <v>20885</v>
      </c>
      <c r="G956">
        <v>0</v>
      </c>
      <c r="H956">
        <v>2</v>
      </c>
      <c r="I956">
        <v>0</v>
      </c>
    </row>
    <row r="957" spans="1:9" hidden="1" x14ac:dyDescent="0.3">
      <c r="A957" s="1" t="s">
        <v>76</v>
      </c>
      <c r="B957" s="1" t="s">
        <v>55</v>
      </c>
      <c r="C957">
        <v>40</v>
      </c>
      <c r="D957">
        <v>-4</v>
      </c>
      <c r="E957" s="1" t="s">
        <v>23</v>
      </c>
      <c r="F957" t="s">
        <v>20886</v>
      </c>
      <c r="G957">
        <v>0</v>
      </c>
      <c r="H957">
        <v>2</v>
      </c>
      <c r="I957">
        <v>0</v>
      </c>
    </row>
    <row r="958" spans="1:9" hidden="1" x14ac:dyDescent="0.3">
      <c r="A958" s="1" t="s">
        <v>76</v>
      </c>
      <c r="B958" s="1" t="s">
        <v>55</v>
      </c>
      <c r="C958">
        <v>40</v>
      </c>
      <c r="D958">
        <v>-4</v>
      </c>
      <c r="E958" s="1" t="s">
        <v>24</v>
      </c>
      <c r="F958" t="s">
        <v>20887</v>
      </c>
      <c r="G958">
        <v>0</v>
      </c>
      <c r="H958">
        <v>2</v>
      </c>
      <c r="I958">
        <v>0</v>
      </c>
    </row>
    <row r="959" spans="1:9" hidden="1" x14ac:dyDescent="0.3">
      <c r="A959" s="1" t="s">
        <v>76</v>
      </c>
      <c r="B959" s="1" t="s">
        <v>55</v>
      </c>
      <c r="C959">
        <v>40</v>
      </c>
      <c r="D959">
        <v>-4</v>
      </c>
      <c r="E959" s="1" t="s">
        <v>25</v>
      </c>
      <c r="F959" t="s">
        <v>20888</v>
      </c>
      <c r="G959">
        <v>0</v>
      </c>
      <c r="H959">
        <v>2</v>
      </c>
      <c r="I959">
        <v>0</v>
      </c>
    </row>
    <row r="960" spans="1:9" hidden="1" x14ac:dyDescent="0.3">
      <c r="A960" s="1" t="s">
        <v>76</v>
      </c>
      <c r="B960" s="1" t="s">
        <v>55</v>
      </c>
      <c r="C960">
        <v>40</v>
      </c>
      <c r="D960">
        <v>-4</v>
      </c>
      <c r="E960" s="1" t="s">
        <v>26</v>
      </c>
      <c r="F960" t="s">
        <v>20889</v>
      </c>
      <c r="G960">
        <v>0</v>
      </c>
      <c r="H960">
        <v>2</v>
      </c>
      <c r="I960">
        <v>0</v>
      </c>
    </row>
    <row r="961" spans="1:9" hidden="1" x14ac:dyDescent="0.3">
      <c r="A961" s="1" t="s">
        <v>76</v>
      </c>
      <c r="B961" s="1" t="s">
        <v>55</v>
      </c>
      <c r="C961">
        <v>40</v>
      </c>
      <c r="D961">
        <v>-4</v>
      </c>
      <c r="E961" s="1" t="s">
        <v>27</v>
      </c>
      <c r="F961" t="s">
        <v>20890</v>
      </c>
      <c r="G961">
        <v>0</v>
      </c>
      <c r="H961">
        <v>2</v>
      </c>
      <c r="I961">
        <v>0</v>
      </c>
    </row>
    <row r="962" spans="1:9" hidden="1" x14ac:dyDescent="0.3">
      <c r="A962" s="1" t="s">
        <v>76</v>
      </c>
      <c r="B962" s="1" t="s">
        <v>55</v>
      </c>
      <c r="C962">
        <v>40</v>
      </c>
      <c r="D962">
        <v>-4</v>
      </c>
      <c r="E962" s="1" t="s">
        <v>28</v>
      </c>
      <c r="F962" t="s">
        <v>20891</v>
      </c>
      <c r="G962">
        <v>0</v>
      </c>
      <c r="H962">
        <v>2</v>
      </c>
      <c r="I962">
        <v>2</v>
      </c>
    </row>
    <row r="963" spans="1:9" hidden="1" x14ac:dyDescent="0.3">
      <c r="A963" s="1" t="s">
        <v>76</v>
      </c>
      <c r="B963" s="1" t="s">
        <v>55</v>
      </c>
      <c r="C963">
        <v>40</v>
      </c>
      <c r="D963">
        <v>-4</v>
      </c>
      <c r="E963" s="1" t="s">
        <v>29</v>
      </c>
      <c r="F963" t="s">
        <v>20892</v>
      </c>
      <c r="G963">
        <v>0</v>
      </c>
      <c r="H963">
        <v>2</v>
      </c>
      <c r="I963">
        <v>2</v>
      </c>
    </row>
    <row r="964" spans="1:9" hidden="1" x14ac:dyDescent="0.3">
      <c r="A964" s="1" t="s">
        <v>76</v>
      </c>
      <c r="B964" s="1" t="s">
        <v>55</v>
      </c>
      <c r="C964">
        <v>40</v>
      </c>
      <c r="D964">
        <v>-4</v>
      </c>
      <c r="E964" s="1" t="s">
        <v>30</v>
      </c>
      <c r="F964" t="s">
        <v>20893</v>
      </c>
      <c r="G964">
        <v>0</v>
      </c>
      <c r="H964">
        <v>2</v>
      </c>
      <c r="I964">
        <v>2</v>
      </c>
    </row>
    <row r="965" spans="1:9" hidden="1" x14ac:dyDescent="0.3">
      <c r="A965" s="1" t="s">
        <v>76</v>
      </c>
      <c r="B965" s="1" t="s">
        <v>55</v>
      </c>
      <c r="C965">
        <v>40</v>
      </c>
      <c r="D965">
        <v>-4</v>
      </c>
      <c r="E965" s="1" t="s">
        <v>31</v>
      </c>
      <c r="F965" t="s">
        <v>20894</v>
      </c>
      <c r="G965">
        <v>0</v>
      </c>
      <c r="H965">
        <v>2</v>
      </c>
      <c r="I965">
        <v>2</v>
      </c>
    </row>
    <row r="966" spans="1:9" hidden="1" x14ac:dyDescent="0.3">
      <c r="A966" s="1" t="s">
        <v>76</v>
      </c>
      <c r="B966" s="1" t="s">
        <v>55</v>
      </c>
      <c r="C966">
        <v>40</v>
      </c>
      <c r="D966">
        <v>-4</v>
      </c>
      <c r="E966" s="1" t="s">
        <v>32</v>
      </c>
      <c r="F966" t="s">
        <v>20895</v>
      </c>
      <c r="G966">
        <v>0</v>
      </c>
      <c r="H966">
        <v>2</v>
      </c>
      <c r="I966">
        <v>2</v>
      </c>
    </row>
    <row r="967" spans="1:9" hidden="1" x14ac:dyDescent="0.3">
      <c r="A967" s="1" t="s">
        <v>76</v>
      </c>
      <c r="B967" s="1" t="s">
        <v>55</v>
      </c>
      <c r="C967">
        <v>40</v>
      </c>
      <c r="D967">
        <v>-4</v>
      </c>
      <c r="E967" s="1" t="s">
        <v>33</v>
      </c>
      <c r="F967" t="s">
        <v>20896</v>
      </c>
      <c r="G967">
        <v>0</v>
      </c>
      <c r="H967">
        <v>2</v>
      </c>
      <c r="I967">
        <v>2</v>
      </c>
    </row>
    <row r="968" spans="1:9" hidden="1" x14ac:dyDescent="0.3">
      <c r="A968" s="1" t="s">
        <v>76</v>
      </c>
      <c r="B968" s="1" t="s">
        <v>55</v>
      </c>
      <c r="C968">
        <v>40</v>
      </c>
      <c r="D968">
        <v>-4</v>
      </c>
      <c r="E968" s="1" t="s">
        <v>34</v>
      </c>
      <c r="F968" t="s">
        <v>20897</v>
      </c>
      <c r="G968">
        <v>0</v>
      </c>
      <c r="H968">
        <v>2</v>
      </c>
      <c r="I968">
        <v>2</v>
      </c>
    </row>
    <row r="969" spans="1:9" hidden="1" x14ac:dyDescent="0.3">
      <c r="A969" s="1" t="s">
        <v>76</v>
      </c>
      <c r="B969" s="1" t="s">
        <v>55</v>
      </c>
      <c r="C969">
        <v>40</v>
      </c>
      <c r="D969">
        <v>-4</v>
      </c>
      <c r="E969" s="1" t="s">
        <v>35</v>
      </c>
      <c r="F969" t="s">
        <v>20898</v>
      </c>
      <c r="G969">
        <v>0</v>
      </c>
      <c r="H969">
        <v>2</v>
      </c>
      <c r="I969">
        <v>2</v>
      </c>
    </row>
    <row r="970" spans="1:9" hidden="1" x14ac:dyDescent="0.3">
      <c r="A970" s="1" t="s">
        <v>76</v>
      </c>
      <c r="B970" s="1" t="s">
        <v>55</v>
      </c>
      <c r="C970">
        <v>40</v>
      </c>
      <c r="D970">
        <v>-4</v>
      </c>
      <c r="E970" s="1" t="s">
        <v>36</v>
      </c>
      <c r="F970" t="s">
        <v>20899</v>
      </c>
      <c r="G970">
        <v>0</v>
      </c>
      <c r="H970">
        <v>2</v>
      </c>
      <c r="I970">
        <v>2</v>
      </c>
    </row>
    <row r="971" spans="1:9" hidden="1" x14ac:dyDescent="0.3">
      <c r="A971" s="1" t="s">
        <v>76</v>
      </c>
      <c r="B971" s="1" t="s">
        <v>55</v>
      </c>
      <c r="C971">
        <v>40</v>
      </c>
      <c r="D971">
        <v>-4</v>
      </c>
      <c r="E971" s="1" t="s">
        <v>37</v>
      </c>
      <c r="F971" t="s">
        <v>20900</v>
      </c>
      <c r="G971">
        <v>0</v>
      </c>
      <c r="H971">
        <v>2</v>
      </c>
      <c r="I971">
        <v>2</v>
      </c>
    </row>
    <row r="972" spans="1:9" hidden="1" x14ac:dyDescent="0.3">
      <c r="A972" s="1" t="s">
        <v>76</v>
      </c>
      <c r="B972" s="1" t="s">
        <v>55</v>
      </c>
      <c r="C972">
        <v>40</v>
      </c>
      <c r="D972">
        <v>-4</v>
      </c>
      <c r="E972" s="1" t="s">
        <v>38</v>
      </c>
      <c r="F972" t="s">
        <v>19990</v>
      </c>
      <c r="G972">
        <v>0</v>
      </c>
      <c r="H972">
        <v>6</v>
      </c>
      <c r="I972">
        <v>2</v>
      </c>
    </row>
    <row r="973" spans="1:9" hidden="1" x14ac:dyDescent="0.3">
      <c r="A973" s="1" t="s">
        <v>76</v>
      </c>
      <c r="B973" s="1" t="s">
        <v>55</v>
      </c>
      <c r="C973">
        <v>40</v>
      </c>
      <c r="D973">
        <v>-4</v>
      </c>
      <c r="E973" s="1" t="s">
        <v>39</v>
      </c>
      <c r="F973" t="s">
        <v>19991</v>
      </c>
      <c r="G973">
        <v>0</v>
      </c>
      <c r="H973">
        <v>13</v>
      </c>
      <c r="I973">
        <v>2</v>
      </c>
    </row>
    <row r="974" spans="1:9" hidden="1" x14ac:dyDescent="0.3">
      <c r="A974" s="1" t="s">
        <v>76</v>
      </c>
      <c r="B974" s="1" t="s">
        <v>55</v>
      </c>
      <c r="C974">
        <v>40</v>
      </c>
      <c r="D974">
        <v>-4</v>
      </c>
      <c r="E974" s="1" t="s">
        <v>40</v>
      </c>
      <c r="F974" t="s">
        <v>19992</v>
      </c>
      <c r="G974">
        <v>0</v>
      </c>
      <c r="H974">
        <v>15</v>
      </c>
      <c r="I974">
        <v>2</v>
      </c>
    </row>
    <row r="975" spans="1:9" hidden="1" x14ac:dyDescent="0.3">
      <c r="A975" s="1" t="s">
        <v>76</v>
      </c>
      <c r="B975" s="1" t="s">
        <v>55</v>
      </c>
      <c r="C975">
        <v>40</v>
      </c>
      <c r="D975">
        <v>-4</v>
      </c>
      <c r="E975" s="1" t="s">
        <v>41</v>
      </c>
      <c r="F975" t="s">
        <v>19993</v>
      </c>
      <c r="G975">
        <v>0</v>
      </c>
      <c r="H975">
        <v>32</v>
      </c>
      <c r="I975">
        <v>2</v>
      </c>
    </row>
    <row r="976" spans="1:9" hidden="1" x14ac:dyDescent="0.3">
      <c r="A976" s="1" t="s">
        <v>76</v>
      </c>
      <c r="B976" s="1" t="s">
        <v>55</v>
      </c>
      <c r="C976">
        <v>40</v>
      </c>
      <c r="D976">
        <v>-4</v>
      </c>
      <c r="E976" s="1" t="s">
        <v>42</v>
      </c>
      <c r="F976" t="s">
        <v>19994</v>
      </c>
      <c r="G976">
        <v>0</v>
      </c>
      <c r="H976">
        <v>45</v>
      </c>
      <c r="I976">
        <v>2</v>
      </c>
    </row>
    <row r="977" spans="1:9" hidden="1" x14ac:dyDescent="0.3">
      <c r="A977" s="1" t="s">
        <v>76</v>
      </c>
      <c r="B977" s="1" t="s">
        <v>55</v>
      </c>
      <c r="C977">
        <v>40</v>
      </c>
      <c r="D977">
        <v>-4</v>
      </c>
      <c r="E977" s="1" t="s">
        <v>43</v>
      </c>
      <c r="F977" t="s">
        <v>19995</v>
      </c>
      <c r="G977">
        <v>0</v>
      </c>
      <c r="H977">
        <v>84</v>
      </c>
      <c r="I977">
        <v>2</v>
      </c>
    </row>
    <row r="978" spans="1:9" hidden="1" x14ac:dyDescent="0.3">
      <c r="A978" s="1" t="s">
        <v>76</v>
      </c>
      <c r="B978" s="1" t="s">
        <v>55</v>
      </c>
      <c r="C978">
        <v>40</v>
      </c>
      <c r="D978">
        <v>-4</v>
      </c>
      <c r="E978" s="1" t="s">
        <v>44</v>
      </c>
      <c r="F978" t="s">
        <v>19996</v>
      </c>
      <c r="G978">
        <v>0</v>
      </c>
      <c r="H978">
        <v>120</v>
      </c>
      <c r="I978">
        <v>2</v>
      </c>
    </row>
    <row r="979" spans="1:9" hidden="1" x14ac:dyDescent="0.3">
      <c r="A979" s="1" t="s">
        <v>76</v>
      </c>
      <c r="B979" s="1" t="s">
        <v>55</v>
      </c>
      <c r="C979">
        <v>40</v>
      </c>
      <c r="D979">
        <v>-4</v>
      </c>
      <c r="E979" s="1" t="s">
        <v>45</v>
      </c>
      <c r="F979" t="s">
        <v>19997</v>
      </c>
      <c r="G979">
        <v>1</v>
      </c>
      <c r="H979">
        <v>165</v>
      </c>
      <c r="I979">
        <v>2</v>
      </c>
    </row>
    <row r="980" spans="1:9" hidden="1" x14ac:dyDescent="0.3">
      <c r="A980" s="1" t="s">
        <v>76</v>
      </c>
      <c r="B980" s="1" t="s">
        <v>55</v>
      </c>
      <c r="C980">
        <v>40</v>
      </c>
      <c r="D980">
        <v>-4</v>
      </c>
      <c r="E980" s="1" t="s">
        <v>46</v>
      </c>
      <c r="F980" t="s">
        <v>19998</v>
      </c>
      <c r="G980">
        <v>2</v>
      </c>
      <c r="H980">
        <v>222</v>
      </c>
      <c r="I980">
        <v>2</v>
      </c>
    </row>
    <row r="981" spans="1:9" hidden="1" x14ac:dyDescent="0.3">
      <c r="A981" s="1" t="s">
        <v>76</v>
      </c>
      <c r="B981" s="1" t="s">
        <v>55</v>
      </c>
      <c r="C981">
        <v>40</v>
      </c>
      <c r="D981">
        <v>-4</v>
      </c>
      <c r="E981" s="1" t="s">
        <v>47</v>
      </c>
      <c r="F981" t="s">
        <v>19999</v>
      </c>
      <c r="G981">
        <v>3</v>
      </c>
      <c r="H981">
        <v>259</v>
      </c>
      <c r="I981">
        <v>2</v>
      </c>
    </row>
    <row r="982" spans="1:9" hidden="1" x14ac:dyDescent="0.3">
      <c r="A982" s="1" t="s">
        <v>76</v>
      </c>
      <c r="B982" s="1" t="s">
        <v>55</v>
      </c>
      <c r="C982">
        <v>40</v>
      </c>
      <c r="D982">
        <v>-4</v>
      </c>
      <c r="E982" s="1" t="s">
        <v>48</v>
      </c>
      <c r="F982" t="s">
        <v>20000</v>
      </c>
      <c r="G982">
        <v>5</v>
      </c>
      <c r="H982">
        <v>400</v>
      </c>
      <c r="I982">
        <v>2</v>
      </c>
    </row>
    <row r="983" spans="1:9" hidden="1" x14ac:dyDescent="0.3">
      <c r="A983" s="1" t="s">
        <v>76</v>
      </c>
      <c r="B983" s="1" t="s">
        <v>55</v>
      </c>
      <c r="C983">
        <v>40</v>
      </c>
      <c r="D983">
        <v>-4</v>
      </c>
      <c r="E983" s="1" t="s">
        <v>49</v>
      </c>
      <c r="F983" t="s">
        <v>20001</v>
      </c>
      <c r="G983">
        <v>10</v>
      </c>
      <c r="H983">
        <v>500</v>
      </c>
      <c r="I983">
        <v>30</v>
      </c>
    </row>
    <row r="984" spans="1:9" hidden="1" x14ac:dyDescent="0.3">
      <c r="A984" s="1" t="s">
        <v>76</v>
      </c>
      <c r="B984" s="1" t="s">
        <v>55</v>
      </c>
      <c r="C984">
        <v>40</v>
      </c>
      <c r="D984">
        <v>-4</v>
      </c>
      <c r="E984" s="1" t="s">
        <v>50</v>
      </c>
      <c r="F984" t="s">
        <v>20002</v>
      </c>
      <c r="G984">
        <v>17</v>
      </c>
      <c r="H984">
        <v>673</v>
      </c>
      <c r="I984">
        <v>30</v>
      </c>
    </row>
    <row r="985" spans="1:9" hidden="1" x14ac:dyDescent="0.3">
      <c r="A985" s="1" t="s">
        <v>76</v>
      </c>
      <c r="B985" s="1" t="s">
        <v>55</v>
      </c>
      <c r="C985">
        <v>40</v>
      </c>
      <c r="D985">
        <v>-4</v>
      </c>
      <c r="E985" s="1" t="s">
        <v>51</v>
      </c>
      <c r="F985" t="s">
        <v>20003</v>
      </c>
      <c r="G985">
        <v>28</v>
      </c>
      <c r="H985">
        <v>1073</v>
      </c>
      <c r="I985">
        <v>32</v>
      </c>
    </row>
    <row r="986" spans="1:9" hidden="1" x14ac:dyDescent="0.3">
      <c r="A986" s="1" t="s">
        <v>76</v>
      </c>
      <c r="B986" s="1" t="s">
        <v>55</v>
      </c>
      <c r="C986">
        <v>40</v>
      </c>
      <c r="D986">
        <v>-4</v>
      </c>
      <c r="E986" s="1" t="s">
        <v>52</v>
      </c>
      <c r="F986" t="s">
        <v>20004</v>
      </c>
      <c r="G986">
        <v>35</v>
      </c>
      <c r="H986">
        <v>1695</v>
      </c>
      <c r="I986">
        <v>32</v>
      </c>
    </row>
    <row r="987" spans="1:9" hidden="1" x14ac:dyDescent="0.3">
      <c r="A987" s="1" t="s">
        <v>76</v>
      </c>
      <c r="B987" s="1" t="s">
        <v>55</v>
      </c>
      <c r="C987">
        <v>40</v>
      </c>
      <c r="D987">
        <v>-4</v>
      </c>
      <c r="E987" s="1" t="s">
        <v>53</v>
      </c>
      <c r="F987" t="s">
        <v>20005</v>
      </c>
      <c r="G987">
        <v>54</v>
      </c>
      <c r="H987">
        <v>2277</v>
      </c>
      <c r="I987">
        <v>183</v>
      </c>
    </row>
    <row r="988" spans="1:9" hidden="1" x14ac:dyDescent="0.3">
      <c r="A988" s="1" t="s">
        <v>76</v>
      </c>
      <c r="B988" s="1" t="s">
        <v>55</v>
      </c>
      <c r="C988">
        <v>40</v>
      </c>
      <c r="D988">
        <v>-4</v>
      </c>
      <c r="E988" s="1" t="s">
        <v>54</v>
      </c>
      <c r="F988" t="s">
        <v>20006</v>
      </c>
      <c r="G988">
        <v>55</v>
      </c>
      <c r="H988">
        <v>2277</v>
      </c>
      <c r="I988">
        <v>183</v>
      </c>
    </row>
    <row r="989" spans="1:9" hidden="1" x14ac:dyDescent="0.3">
      <c r="A989" s="1" t="s">
        <v>76</v>
      </c>
      <c r="B989" s="1" t="s">
        <v>55</v>
      </c>
      <c r="C989">
        <v>40</v>
      </c>
      <c r="D989">
        <v>-4</v>
      </c>
      <c r="E989" s="1" t="s">
        <v>21548</v>
      </c>
      <c r="F989" t="s">
        <v>21567</v>
      </c>
      <c r="G989">
        <v>133</v>
      </c>
      <c r="H989">
        <v>5232</v>
      </c>
      <c r="I989">
        <v>193</v>
      </c>
    </row>
    <row r="990" spans="1:9" hidden="1" x14ac:dyDescent="0.3">
      <c r="A990" s="1" t="s">
        <v>64</v>
      </c>
      <c r="B990" s="1" t="s">
        <v>77</v>
      </c>
      <c r="C990">
        <v>-34.9285</v>
      </c>
      <c r="D990">
        <v>138.60069999999999</v>
      </c>
      <c r="E990" s="1" t="s">
        <v>4</v>
      </c>
      <c r="F990" t="s">
        <v>12393</v>
      </c>
      <c r="G990">
        <v>0</v>
      </c>
      <c r="H990">
        <v>0</v>
      </c>
      <c r="I990">
        <v>0</v>
      </c>
    </row>
    <row r="991" spans="1:9" hidden="1" x14ac:dyDescent="0.3">
      <c r="A991" s="1" t="s">
        <v>64</v>
      </c>
      <c r="B991" s="1" t="s">
        <v>77</v>
      </c>
      <c r="C991">
        <v>-34.9285</v>
      </c>
      <c r="D991">
        <v>138.60069999999999</v>
      </c>
      <c r="E991" s="1" t="s">
        <v>5</v>
      </c>
      <c r="F991" t="s">
        <v>12394</v>
      </c>
      <c r="G991">
        <v>0</v>
      </c>
      <c r="H991">
        <v>0</v>
      </c>
      <c r="I991">
        <v>0</v>
      </c>
    </row>
    <row r="992" spans="1:9" hidden="1" x14ac:dyDescent="0.3">
      <c r="A992" s="1" t="s">
        <v>64</v>
      </c>
      <c r="B992" s="1" t="s">
        <v>77</v>
      </c>
      <c r="C992">
        <v>-34.9285</v>
      </c>
      <c r="D992">
        <v>138.60069999999999</v>
      </c>
      <c r="E992" s="1" t="s">
        <v>6</v>
      </c>
      <c r="F992" t="s">
        <v>12395</v>
      </c>
      <c r="G992">
        <v>0</v>
      </c>
      <c r="H992">
        <v>0</v>
      </c>
      <c r="I992">
        <v>0</v>
      </c>
    </row>
    <row r="993" spans="1:9" hidden="1" x14ac:dyDescent="0.3">
      <c r="A993" s="1" t="s">
        <v>64</v>
      </c>
      <c r="B993" s="1" t="s">
        <v>77</v>
      </c>
      <c r="C993">
        <v>-34.9285</v>
      </c>
      <c r="D993">
        <v>138.60069999999999</v>
      </c>
      <c r="E993" s="1" t="s">
        <v>7</v>
      </c>
      <c r="F993" t="s">
        <v>12396</v>
      </c>
      <c r="G993">
        <v>0</v>
      </c>
      <c r="H993">
        <v>0</v>
      </c>
      <c r="I993">
        <v>0</v>
      </c>
    </row>
    <row r="994" spans="1:9" hidden="1" x14ac:dyDescent="0.3">
      <c r="A994" s="1" t="s">
        <v>64</v>
      </c>
      <c r="B994" s="1" t="s">
        <v>77</v>
      </c>
      <c r="C994">
        <v>-34.9285</v>
      </c>
      <c r="D994">
        <v>138.60069999999999</v>
      </c>
      <c r="E994" s="1" t="s">
        <v>8</v>
      </c>
      <c r="F994" t="s">
        <v>12397</v>
      </c>
      <c r="G994">
        <v>0</v>
      </c>
      <c r="H994">
        <v>0</v>
      </c>
      <c r="I994">
        <v>0</v>
      </c>
    </row>
    <row r="995" spans="1:9" hidden="1" x14ac:dyDescent="0.3">
      <c r="A995" s="1" t="s">
        <v>64</v>
      </c>
      <c r="B995" s="1" t="s">
        <v>77</v>
      </c>
      <c r="C995">
        <v>-34.9285</v>
      </c>
      <c r="D995">
        <v>138.60069999999999</v>
      </c>
      <c r="E995" s="1" t="s">
        <v>9</v>
      </c>
      <c r="F995" t="s">
        <v>12398</v>
      </c>
      <c r="G995">
        <v>0</v>
      </c>
      <c r="H995">
        <v>0</v>
      </c>
      <c r="I995">
        <v>0</v>
      </c>
    </row>
    <row r="996" spans="1:9" hidden="1" x14ac:dyDescent="0.3">
      <c r="A996" s="1" t="s">
        <v>64</v>
      </c>
      <c r="B996" s="1" t="s">
        <v>77</v>
      </c>
      <c r="C996">
        <v>-34.9285</v>
      </c>
      <c r="D996">
        <v>138.60069999999999</v>
      </c>
      <c r="E996" s="1" t="s">
        <v>10</v>
      </c>
      <c r="F996" t="s">
        <v>12399</v>
      </c>
      <c r="G996">
        <v>0</v>
      </c>
      <c r="H996">
        <v>0</v>
      </c>
      <c r="I996">
        <v>0</v>
      </c>
    </row>
    <row r="997" spans="1:9" hidden="1" x14ac:dyDescent="0.3">
      <c r="A997" s="1" t="s">
        <v>64</v>
      </c>
      <c r="B997" s="1" t="s">
        <v>77</v>
      </c>
      <c r="C997">
        <v>-34.9285</v>
      </c>
      <c r="D997">
        <v>138.60069999999999</v>
      </c>
      <c r="E997" s="1" t="s">
        <v>11</v>
      </c>
      <c r="F997" t="s">
        <v>12400</v>
      </c>
      <c r="G997">
        <v>0</v>
      </c>
      <c r="H997">
        <v>0</v>
      </c>
      <c r="I997">
        <v>0</v>
      </c>
    </row>
    <row r="998" spans="1:9" hidden="1" x14ac:dyDescent="0.3">
      <c r="A998" s="1" t="s">
        <v>64</v>
      </c>
      <c r="B998" s="1" t="s">
        <v>77</v>
      </c>
      <c r="C998">
        <v>-34.9285</v>
      </c>
      <c r="D998">
        <v>138.60069999999999</v>
      </c>
      <c r="E998" s="1" t="s">
        <v>12</v>
      </c>
      <c r="F998" t="s">
        <v>12401</v>
      </c>
      <c r="G998">
        <v>0</v>
      </c>
      <c r="H998">
        <v>0</v>
      </c>
      <c r="I998">
        <v>0</v>
      </c>
    </row>
    <row r="999" spans="1:9" hidden="1" x14ac:dyDescent="0.3">
      <c r="A999" s="1" t="s">
        <v>64</v>
      </c>
      <c r="B999" s="1" t="s">
        <v>77</v>
      </c>
      <c r="C999">
        <v>-34.9285</v>
      </c>
      <c r="D999">
        <v>138.60069999999999</v>
      </c>
      <c r="E999" s="1" t="s">
        <v>13</v>
      </c>
      <c r="F999" t="s">
        <v>12402</v>
      </c>
      <c r="G999">
        <v>0</v>
      </c>
      <c r="H999">
        <v>0</v>
      </c>
      <c r="I999">
        <v>0</v>
      </c>
    </row>
    <row r="1000" spans="1:9" hidden="1" x14ac:dyDescent="0.3">
      <c r="A1000" s="1" t="s">
        <v>64</v>
      </c>
      <c r="B1000" s="1" t="s">
        <v>77</v>
      </c>
      <c r="C1000">
        <v>-34.9285</v>
      </c>
      <c r="D1000">
        <v>138.60069999999999</v>
      </c>
      <c r="E1000" s="1" t="s">
        <v>14</v>
      </c>
      <c r="F1000" t="s">
        <v>16994</v>
      </c>
      <c r="G1000">
        <v>0</v>
      </c>
      <c r="H1000">
        <v>1</v>
      </c>
      <c r="I1000">
        <v>0</v>
      </c>
    </row>
    <row r="1001" spans="1:9" hidden="1" x14ac:dyDescent="0.3">
      <c r="A1001" s="1" t="s">
        <v>64</v>
      </c>
      <c r="B1001" s="1" t="s">
        <v>77</v>
      </c>
      <c r="C1001">
        <v>-34.9285</v>
      </c>
      <c r="D1001">
        <v>138.60069999999999</v>
      </c>
      <c r="E1001" s="1" t="s">
        <v>15</v>
      </c>
      <c r="F1001" t="s">
        <v>16995</v>
      </c>
      <c r="G1001">
        <v>0</v>
      </c>
      <c r="H1001">
        <v>2</v>
      </c>
      <c r="I1001">
        <v>0</v>
      </c>
    </row>
    <row r="1002" spans="1:9" hidden="1" x14ac:dyDescent="0.3">
      <c r="A1002" s="1" t="s">
        <v>64</v>
      </c>
      <c r="B1002" s="1" t="s">
        <v>77</v>
      </c>
      <c r="C1002">
        <v>-34.9285</v>
      </c>
      <c r="D1002">
        <v>138.60069999999999</v>
      </c>
      <c r="E1002" s="1" t="s">
        <v>16</v>
      </c>
      <c r="F1002" t="s">
        <v>16996</v>
      </c>
      <c r="G1002">
        <v>0</v>
      </c>
      <c r="H1002">
        <v>2</v>
      </c>
      <c r="I1002">
        <v>0</v>
      </c>
    </row>
    <row r="1003" spans="1:9" hidden="1" x14ac:dyDescent="0.3">
      <c r="A1003" s="1" t="s">
        <v>64</v>
      </c>
      <c r="B1003" s="1" t="s">
        <v>77</v>
      </c>
      <c r="C1003">
        <v>-34.9285</v>
      </c>
      <c r="D1003">
        <v>138.60069999999999</v>
      </c>
      <c r="E1003" s="1" t="s">
        <v>17</v>
      </c>
      <c r="F1003" t="s">
        <v>16997</v>
      </c>
      <c r="G1003">
        <v>0</v>
      </c>
      <c r="H1003">
        <v>2</v>
      </c>
      <c r="I1003">
        <v>0</v>
      </c>
    </row>
    <row r="1004" spans="1:9" hidden="1" x14ac:dyDescent="0.3">
      <c r="A1004" s="1" t="s">
        <v>64</v>
      </c>
      <c r="B1004" s="1" t="s">
        <v>77</v>
      </c>
      <c r="C1004">
        <v>-34.9285</v>
      </c>
      <c r="D1004">
        <v>138.60069999999999</v>
      </c>
      <c r="E1004" s="1" t="s">
        <v>18</v>
      </c>
      <c r="F1004" t="s">
        <v>16998</v>
      </c>
      <c r="G1004">
        <v>0</v>
      </c>
      <c r="H1004">
        <v>2</v>
      </c>
      <c r="I1004">
        <v>0</v>
      </c>
    </row>
    <row r="1005" spans="1:9" hidden="1" x14ac:dyDescent="0.3">
      <c r="A1005" s="1" t="s">
        <v>64</v>
      </c>
      <c r="B1005" s="1" t="s">
        <v>77</v>
      </c>
      <c r="C1005">
        <v>-34.9285</v>
      </c>
      <c r="D1005">
        <v>138.60069999999999</v>
      </c>
      <c r="E1005" s="1" t="s">
        <v>19</v>
      </c>
      <c r="F1005" t="s">
        <v>16999</v>
      </c>
      <c r="G1005">
        <v>0</v>
      </c>
      <c r="H1005">
        <v>2</v>
      </c>
      <c r="I1005">
        <v>0</v>
      </c>
    </row>
    <row r="1006" spans="1:9" hidden="1" x14ac:dyDescent="0.3">
      <c r="A1006" s="1" t="s">
        <v>64</v>
      </c>
      <c r="B1006" s="1" t="s">
        <v>77</v>
      </c>
      <c r="C1006">
        <v>-34.9285</v>
      </c>
      <c r="D1006">
        <v>138.60069999999999</v>
      </c>
      <c r="E1006" s="1" t="s">
        <v>20</v>
      </c>
      <c r="F1006" t="s">
        <v>17000</v>
      </c>
      <c r="G1006">
        <v>0</v>
      </c>
      <c r="H1006">
        <v>2</v>
      </c>
      <c r="I1006">
        <v>0</v>
      </c>
    </row>
    <row r="1007" spans="1:9" hidden="1" x14ac:dyDescent="0.3">
      <c r="A1007" s="1" t="s">
        <v>64</v>
      </c>
      <c r="B1007" s="1" t="s">
        <v>77</v>
      </c>
      <c r="C1007">
        <v>-34.9285</v>
      </c>
      <c r="D1007">
        <v>138.60069999999999</v>
      </c>
      <c r="E1007" s="1" t="s">
        <v>21</v>
      </c>
      <c r="F1007" t="s">
        <v>17001</v>
      </c>
      <c r="G1007">
        <v>0</v>
      </c>
      <c r="H1007">
        <v>2</v>
      </c>
      <c r="I1007">
        <v>0</v>
      </c>
    </row>
    <row r="1008" spans="1:9" hidden="1" x14ac:dyDescent="0.3">
      <c r="A1008" s="1" t="s">
        <v>64</v>
      </c>
      <c r="B1008" s="1" t="s">
        <v>77</v>
      </c>
      <c r="C1008">
        <v>-34.9285</v>
      </c>
      <c r="D1008">
        <v>138.60069999999999</v>
      </c>
      <c r="E1008" s="1" t="s">
        <v>22</v>
      </c>
      <c r="F1008" t="s">
        <v>17002</v>
      </c>
      <c r="G1008">
        <v>0</v>
      </c>
      <c r="H1008">
        <v>2</v>
      </c>
      <c r="I1008">
        <v>0</v>
      </c>
    </row>
    <row r="1009" spans="1:9" hidden="1" x14ac:dyDescent="0.3">
      <c r="A1009" s="1" t="s">
        <v>64</v>
      </c>
      <c r="B1009" s="1" t="s">
        <v>77</v>
      </c>
      <c r="C1009">
        <v>-34.9285</v>
      </c>
      <c r="D1009">
        <v>138.60069999999999</v>
      </c>
      <c r="E1009" s="1" t="s">
        <v>23</v>
      </c>
      <c r="F1009" t="s">
        <v>17003</v>
      </c>
      <c r="G1009">
        <v>0</v>
      </c>
      <c r="H1009">
        <v>2</v>
      </c>
      <c r="I1009">
        <v>0</v>
      </c>
    </row>
    <row r="1010" spans="1:9" hidden="1" x14ac:dyDescent="0.3">
      <c r="A1010" s="1" t="s">
        <v>64</v>
      </c>
      <c r="B1010" s="1" t="s">
        <v>77</v>
      </c>
      <c r="C1010">
        <v>-34.9285</v>
      </c>
      <c r="D1010">
        <v>138.60069999999999</v>
      </c>
      <c r="E1010" s="1" t="s">
        <v>24</v>
      </c>
      <c r="F1010" t="s">
        <v>17004</v>
      </c>
      <c r="G1010">
        <v>0</v>
      </c>
      <c r="H1010">
        <v>2</v>
      </c>
      <c r="I1010">
        <v>0</v>
      </c>
    </row>
    <row r="1011" spans="1:9" hidden="1" x14ac:dyDescent="0.3">
      <c r="A1011" s="1" t="s">
        <v>64</v>
      </c>
      <c r="B1011" s="1" t="s">
        <v>77</v>
      </c>
      <c r="C1011">
        <v>-34.9285</v>
      </c>
      <c r="D1011">
        <v>138.60069999999999</v>
      </c>
      <c r="E1011" s="1" t="s">
        <v>25</v>
      </c>
      <c r="F1011" t="s">
        <v>17005</v>
      </c>
      <c r="G1011">
        <v>0</v>
      </c>
      <c r="H1011">
        <v>2</v>
      </c>
      <c r="I1011">
        <v>0</v>
      </c>
    </row>
    <row r="1012" spans="1:9" hidden="1" x14ac:dyDescent="0.3">
      <c r="A1012" s="1" t="s">
        <v>64</v>
      </c>
      <c r="B1012" s="1" t="s">
        <v>77</v>
      </c>
      <c r="C1012">
        <v>-34.9285</v>
      </c>
      <c r="D1012">
        <v>138.60069999999999</v>
      </c>
      <c r="E1012" s="1" t="s">
        <v>26</v>
      </c>
      <c r="F1012" t="s">
        <v>17006</v>
      </c>
      <c r="G1012">
        <v>0</v>
      </c>
      <c r="H1012">
        <v>2</v>
      </c>
      <c r="I1012">
        <v>0</v>
      </c>
    </row>
    <row r="1013" spans="1:9" hidden="1" x14ac:dyDescent="0.3">
      <c r="A1013" s="1" t="s">
        <v>64</v>
      </c>
      <c r="B1013" s="1" t="s">
        <v>77</v>
      </c>
      <c r="C1013">
        <v>-34.9285</v>
      </c>
      <c r="D1013">
        <v>138.60069999999999</v>
      </c>
      <c r="E1013" s="1" t="s">
        <v>27</v>
      </c>
      <c r="F1013" t="s">
        <v>17007</v>
      </c>
      <c r="G1013">
        <v>0</v>
      </c>
      <c r="H1013">
        <v>2</v>
      </c>
      <c r="I1013">
        <v>0</v>
      </c>
    </row>
    <row r="1014" spans="1:9" hidden="1" x14ac:dyDescent="0.3">
      <c r="A1014" s="1" t="s">
        <v>64</v>
      </c>
      <c r="B1014" s="1" t="s">
        <v>77</v>
      </c>
      <c r="C1014">
        <v>-34.9285</v>
      </c>
      <c r="D1014">
        <v>138.60069999999999</v>
      </c>
      <c r="E1014" s="1" t="s">
        <v>28</v>
      </c>
      <c r="F1014" t="s">
        <v>17008</v>
      </c>
      <c r="G1014">
        <v>0</v>
      </c>
      <c r="H1014">
        <v>2</v>
      </c>
      <c r="I1014">
        <v>0</v>
      </c>
    </row>
    <row r="1015" spans="1:9" hidden="1" x14ac:dyDescent="0.3">
      <c r="A1015" s="1" t="s">
        <v>64</v>
      </c>
      <c r="B1015" s="1" t="s">
        <v>77</v>
      </c>
      <c r="C1015">
        <v>-34.9285</v>
      </c>
      <c r="D1015">
        <v>138.60069999999999</v>
      </c>
      <c r="E1015" s="1" t="s">
        <v>29</v>
      </c>
      <c r="F1015" t="s">
        <v>17009</v>
      </c>
      <c r="G1015">
        <v>0</v>
      </c>
      <c r="H1015">
        <v>2</v>
      </c>
      <c r="I1015">
        <v>0</v>
      </c>
    </row>
    <row r="1016" spans="1:9" hidden="1" x14ac:dyDescent="0.3">
      <c r="A1016" s="1" t="s">
        <v>64</v>
      </c>
      <c r="B1016" s="1" t="s">
        <v>77</v>
      </c>
      <c r="C1016">
        <v>-34.9285</v>
      </c>
      <c r="D1016">
        <v>138.60069999999999</v>
      </c>
      <c r="E1016" s="1" t="s">
        <v>30</v>
      </c>
      <c r="F1016" t="s">
        <v>17010</v>
      </c>
      <c r="G1016">
        <v>0</v>
      </c>
      <c r="H1016">
        <v>2</v>
      </c>
      <c r="I1016">
        <v>2</v>
      </c>
    </row>
    <row r="1017" spans="1:9" hidden="1" x14ac:dyDescent="0.3">
      <c r="A1017" s="1" t="s">
        <v>64</v>
      </c>
      <c r="B1017" s="1" t="s">
        <v>77</v>
      </c>
      <c r="C1017">
        <v>-34.9285</v>
      </c>
      <c r="D1017">
        <v>138.60069999999999</v>
      </c>
      <c r="E1017" s="1" t="s">
        <v>31</v>
      </c>
      <c r="F1017" t="s">
        <v>17011</v>
      </c>
      <c r="G1017">
        <v>0</v>
      </c>
      <c r="H1017">
        <v>2</v>
      </c>
      <c r="I1017">
        <v>2</v>
      </c>
    </row>
    <row r="1018" spans="1:9" hidden="1" x14ac:dyDescent="0.3">
      <c r="A1018" s="1" t="s">
        <v>64</v>
      </c>
      <c r="B1018" s="1" t="s">
        <v>77</v>
      </c>
      <c r="C1018">
        <v>-34.9285</v>
      </c>
      <c r="D1018">
        <v>138.60069999999999</v>
      </c>
      <c r="E1018" s="1" t="s">
        <v>32</v>
      </c>
      <c r="F1018" t="s">
        <v>17012</v>
      </c>
      <c r="G1018">
        <v>0</v>
      </c>
      <c r="H1018">
        <v>2</v>
      </c>
      <c r="I1018">
        <v>2</v>
      </c>
    </row>
    <row r="1019" spans="1:9" hidden="1" x14ac:dyDescent="0.3">
      <c r="A1019" s="1" t="s">
        <v>64</v>
      </c>
      <c r="B1019" s="1" t="s">
        <v>77</v>
      </c>
      <c r="C1019">
        <v>-34.9285</v>
      </c>
      <c r="D1019">
        <v>138.60069999999999</v>
      </c>
      <c r="E1019" s="1" t="s">
        <v>33</v>
      </c>
      <c r="F1019" t="s">
        <v>17013</v>
      </c>
      <c r="G1019">
        <v>0</v>
      </c>
      <c r="H1019">
        <v>2</v>
      </c>
      <c r="I1019">
        <v>2</v>
      </c>
    </row>
    <row r="1020" spans="1:9" hidden="1" x14ac:dyDescent="0.3">
      <c r="A1020" s="1" t="s">
        <v>64</v>
      </c>
      <c r="B1020" s="1" t="s">
        <v>77</v>
      </c>
      <c r="C1020">
        <v>-34.9285</v>
      </c>
      <c r="D1020">
        <v>138.60069999999999</v>
      </c>
      <c r="E1020" s="1" t="s">
        <v>34</v>
      </c>
      <c r="F1020" t="s">
        <v>17014</v>
      </c>
      <c r="G1020">
        <v>0</v>
      </c>
      <c r="H1020">
        <v>2</v>
      </c>
      <c r="I1020">
        <v>2</v>
      </c>
    </row>
    <row r="1021" spans="1:9" hidden="1" x14ac:dyDescent="0.3">
      <c r="A1021" s="1" t="s">
        <v>64</v>
      </c>
      <c r="B1021" s="1" t="s">
        <v>77</v>
      </c>
      <c r="C1021">
        <v>-34.9285</v>
      </c>
      <c r="D1021">
        <v>138.60069999999999</v>
      </c>
      <c r="E1021" s="1" t="s">
        <v>35</v>
      </c>
      <c r="F1021" t="s">
        <v>17015</v>
      </c>
      <c r="G1021">
        <v>0</v>
      </c>
      <c r="H1021">
        <v>2</v>
      </c>
      <c r="I1021">
        <v>2</v>
      </c>
    </row>
    <row r="1022" spans="1:9" hidden="1" x14ac:dyDescent="0.3">
      <c r="A1022" s="1" t="s">
        <v>64</v>
      </c>
      <c r="B1022" s="1" t="s">
        <v>77</v>
      </c>
      <c r="C1022">
        <v>-34.9285</v>
      </c>
      <c r="D1022">
        <v>138.60069999999999</v>
      </c>
      <c r="E1022" s="1" t="s">
        <v>36</v>
      </c>
      <c r="F1022" t="s">
        <v>17016</v>
      </c>
      <c r="G1022">
        <v>0</v>
      </c>
      <c r="H1022">
        <v>2</v>
      </c>
      <c r="I1022">
        <v>2</v>
      </c>
    </row>
    <row r="1023" spans="1:9" hidden="1" x14ac:dyDescent="0.3">
      <c r="A1023" s="1" t="s">
        <v>64</v>
      </c>
      <c r="B1023" s="1" t="s">
        <v>77</v>
      </c>
      <c r="C1023">
        <v>-34.9285</v>
      </c>
      <c r="D1023">
        <v>138.60069999999999</v>
      </c>
      <c r="E1023" s="1" t="s">
        <v>37</v>
      </c>
      <c r="F1023" t="s">
        <v>17017</v>
      </c>
      <c r="G1023">
        <v>0</v>
      </c>
      <c r="H1023">
        <v>2</v>
      </c>
      <c r="I1023">
        <v>2</v>
      </c>
    </row>
    <row r="1024" spans="1:9" hidden="1" x14ac:dyDescent="0.3">
      <c r="A1024" s="1" t="s">
        <v>64</v>
      </c>
      <c r="B1024" s="1" t="s">
        <v>77</v>
      </c>
      <c r="C1024">
        <v>-34.9285</v>
      </c>
      <c r="D1024">
        <v>138.60069999999999</v>
      </c>
      <c r="E1024" s="1" t="s">
        <v>38</v>
      </c>
      <c r="F1024" t="s">
        <v>17018</v>
      </c>
      <c r="G1024">
        <v>0</v>
      </c>
      <c r="H1024">
        <v>2</v>
      </c>
      <c r="I1024">
        <v>2</v>
      </c>
    </row>
    <row r="1025" spans="1:9" hidden="1" x14ac:dyDescent="0.3">
      <c r="A1025" s="1" t="s">
        <v>64</v>
      </c>
      <c r="B1025" s="1" t="s">
        <v>77</v>
      </c>
      <c r="C1025">
        <v>-34.9285</v>
      </c>
      <c r="D1025">
        <v>138.60069999999999</v>
      </c>
      <c r="E1025" s="1" t="s">
        <v>39</v>
      </c>
      <c r="F1025" t="s">
        <v>17019</v>
      </c>
      <c r="G1025">
        <v>0</v>
      </c>
      <c r="H1025">
        <v>2</v>
      </c>
      <c r="I1025">
        <v>2</v>
      </c>
    </row>
    <row r="1026" spans="1:9" hidden="1" x14ac:dyDescent="0.3">
      <c r="A1026" s="1" t="s">
        <v>64</v>
      </c>
      <c r="B1026" s="1" t="s">
        <v>77</v>
      </c>
      <c r="C1026">
        <v>-34.9285</v>
      </c>
      <c r="D1026">
        <v>138.60069999999999</v>
      </c>
      <c r="E1026" s="1" t="s">
        <v>40</v>
      </c>
      <c r="F1026" t="s">
        <v>17020</v>
      </c>
      <c r="G1026">
        <v>0</v>
      </c>
      <c r="H1026">
        <v>2</v>
      </c>
      <c r="I1026">
        <v>2</v>
      </c>
    </row>
    <row r="1027" spans="1:9" hidden="1" x14ac:dyDescent="0.3">
      <c r="A1027" s="1" t="s">
        <v>64</v>
      </c>
      <c r="B1027" s="1" t="s">
        <v>77</v>
      </c>
      <c r="C1027">
        <v>-34.9285</v>
      </c>
      <c r="D1027">
        <v>138.60069999999999</v>
      </c>
      <c r="E1027" s="1" t="s">
        <v>41</v>
      </c>
      <c r="F1027" t="s">
        <v>17021</v>
      </c>
      <c r="G1027">
        <v>0</v>
      </c>
      <c r="H1027">
        <v>2</v>
      </c>
      <c r="I1027">
        <v>2</v>
      </c>
    </row>
    <row r="1028" spans="1:9" hidden="1" x14ac:dyDescent="0.3">
      <c r="A1028" s="1" t="s">
        <v>64</v>
      </c>
      <c r="B1028" s="1" t="s">
        <v>77</v>
      </c>
      <c r="C1028">
        <v>-34.9285</v>
      </c>
      <c r="D1028">
        <v>138.60069999999999</v>
      </c>
      <c r="E1028" s="1" t="s">
        <v>42</v>
      </c>
      <c r="F1028" t="s">
        <v>17022</v>
      </c>
      <c r="G1028">
        <v>0</v>
      </c>
      <c r="H1028">
        <v>3</v>
      </c>
      <c r="I1028">
        <v>2</v>
      </c>
    </row>
    <row r="1029" spans="1:9" hidden="1" x14ac:dyDescent="0.3">
      <c r="A1029" s="1" t="s">
        <v>64</v>
      </c>
      <c r="B1029" s="1" t="s">
        <v>77</v>
      </c>
      <c r="C1029">
        <v>-34.9285</v>
      </c>
      <c r="D1029">
        <v>138.60069999999999</v>
      </c>
      <c r="E1029" s="1" t="s">
        <v>43</v>
      </c>
      <c r="F1029" t="s">
        <v>17023</v>
      </c>
      <c r="G1029">
        <v>0</v>
      </c>
      <c r="H1029">
        <v>3</v>
      </c>
      <c r="I1029">
        <v>2</v>
      </c>
    </row>
    <row r="1030" spans="1:9" hidden="1" x14ac:dyDescent="0.3">
      <c r="A1030" s="1" t="s">
        <v>64</v>
      </c>
      <c r="B1030" s="1" t="s">
        <v>77</v>
      </c>
      <c r="C1030">
        <v>-34.9285</v>
      </c>
      <c r="D1030">
        <v>138.60069999999999</v>
      </c>
      <c r="E1030" s="1" t="s">
        <v>44</v>
      </c>
      <c r="F1030" t="s">
        <v>17024</v>
      </c>
      <c r="G1030">
        <v>0</v>
      </c>
      <c r="H1030">
        <v>3</v>
      </c>
      <c r="I1030">
        <v>2</v>
      </c>
    </row>
    <row r="1031" spans="1:9" hidden="1" x14ac:dyDescent="0.3">
      <c r="A1031" s="1" t="s">
        <v>64</v>
      </c>
      <c r="B1031" s="1" t="s">
        <v>77</v>
      </c>
      <c r="C1031">
        <v>-34.9285</v>
      </c>
      <c r="D1031">
        <v>138.60069999999999</v>
      </c>
      <c r="E1031" s="1" t="s">
        <v>45</v>
      </c>
      <c r="F1031" t="s">
        <v>17025</v>
      </c>
      <c r="G1031">
        <v>0</v>
      </c>
      <c r="H1031">
        <v>3</v>
      </c>
      <c r="I1031">
        <v>2</v>
      </c>
    </row>
    <row r="1032" spans="1:9" hidden="1" x14ac:dyDescent="0.3">
      <c r="A1032" s="1" t="s">
        <v>64</v>
      </c>
      <c r="B1032" s="1" t="s">
        <v>77</v>
      </c>
      <c r="C1032">
        <v>-34.9285</v>
      </c>
      <c r="D1032">
        <v>138.60069999999999</v>
      </c>
      <c r="E1032" s="1" t="s">
        <v>46</v>
      </c>
      <c r="F1032" t="s">
        <v>17026</v>
      </c>
      <c r="G1032">
        <v>0</v>
      </c>
      <c r="H1032">
        <v>5</v>
      </c>
      <c r="I1032">
        <v>2</v>
      </c>
    </row>
    <row r="1033" spans="1:9" hidden="1" x14ac:dyDescent="0.3">
      <c r="A1033" s="1" t="s">
        <v>64</v>
      </c>
      <c r="B1033" s="1" t="s">
        <v>77</v>
      </c>
      <c r="C1033">
        <v>-34.9285</v>
      </c>
      <c r="D1033">
        <v>138.60069999999999</v>
      </c>
      <c r="E1033" s="1" t="s">
        <v>47</v>
      </c>
      <c r="F1033" t="s">
        <v>17027</v>
      </c>
      <c r="G1033">
        <v>0</v>
      </c>
      <c r="H1033">
        <v>5</v>
      </c>
      <c r="I1033">
        <v>2</v>
      </c>
    </row>
    <row r="1034" spans="1:9" hidden="1" x14ac:dyDescent="0.3">
      <c r="A1034" s="1" t="s">
        <v>64</v>
      </c>
      <c r="B1034" s="1" t="s">
        <v>77</v>
      </c>
      <c r="C1034">
        <v>-34.9285</v>
      </c>
      <c r="D1034">
        <v>138.60069999999999</v>
      </c>
      <c r="E1034" s="1" t="s">
        <v>48</v>
      </c>
      <c r="F1034" t="s">
        <v>17028</v>
      </c>
      <c r="G1034">
        <v>0</v>
      </c>
      <c r="H1034">
        <v>7</v>
      </c>
      <c r="I1034">
        <v>2</v>
      </c>
    </row>
    <row r="1035" spans="1:9" hidden="1" x14ac:dyDescent="0.3">
      <c r="A1035" s="1" t="s">
        <v>64</v>
      </c>
      <c r="B1035" s="1" t="s">
        <v>77</v>
      </c>
      <c r="C1035">
        <v>-34.9285</v>
      </c>
      <c r="D1035">
        <v>138.60069999999999</v>
      </c>
      <c r="E1035" s="1" t="s">
        <v>49</v>
      </c>
      <c r="F1035" t="s">
        <v>17029</v>
      </c>
      <c r="G1035">
        <v>0</v>
      </c>
      <c r="H1035">
        <v>7</v>
      </c>
      <c r="I1035">
        <v>2</v>
      </c>
    </row>
    <row r="1036" spans="1:9" hidden="1" x14ac:dyDescent="0.3">
      <c r="A1036" s="1" t="s">
        <v>64</v>
      </c>
      <c r="B1036" s="1" t="s">
        <v>77</v>
      </c>
      <c r="C1036">
        <v>-34.9285</v>
      </c>
      <c r="D1036">
        <v>138.60069999999999</v>
      </c>
      <c r="E1036" s="1" t="s">
        <v>50</v>
      </c>
      <c r="F1036" t="s">
        <v>17030</v>
      </c>
      <c r="G1036">
        <v>0</v>
      </c>
      <c r="H1036">
        <v>7</v>
      </c>
      <c r="I1036">
        <v>2</v>
      </c>
    </row>
    <row r="1037" spans="1:9" hidden="1" x14ac:dyDescent="0.3">
      <c r="A1037" s="1" t="s">
        <v>64</v>
      </c>
      <c r="B1037" s="1" t="s">
        <v>77</v>
      </c>
      <c r="C1037">
        <v>-34.9285</v>
      </c>
      <c r="D1037">
        <v>138.60069999999999</v>
      </c>
      <c r="E1037" s="1" t="s">
        <v>51</v>
      </c>
      <c r="F1037" t="s">
        <v>17031</v>
      </c>
      <c r="G1037">
        <v>0</v>
      </c>
      <c r="H1037">
        <v>7</v>
      </c>
      <c r="I1037">
        <v>2</v>
      </c>
    </row>
    <row r="1038" spans="1:9" hidden="1" x14ac:dyDescent="0.3">
      <c r="A1038" s="1" t="s">
        <v>64</v>
      </c>
      <c r="B1038" s="1" t="s">
        <v>77</v>
      </c>
      <c r="C1038">
        <v>-34.9285</v>
      </c>
      <c r="D1038">
        <v>138.60069999999999</v>
      </c>
      <c r="E1038" s="1" t="s">
        <v>52</v>
      </c>
      <c r="F1038" t="s">
        <v>17032</v>
      </c>
      <c r="G1038">
        <v>0</v>
      </c>
      <c r="H1038">
        <v>7</v>
      </c>
      <c r="I1038">
        <v>2</v>
      </c>
    </row>
    <row r="1039" spans="1:9" hidden="1" x14ac:dyDescent="0.3">
      <c r="A1039" s="1" t="s">
        <v>64</v>
      </c>
      <c r="B1039" s="1" t="s">
        <v>77</v>
      </c>
      <c r="C1039">
        <v>-34.9285</v>
      </c>
      <c r="D1039">
        <v>138.60069999999999</v>
      </c>
      <c r="E1039" s="1" t="s">
        <v>53</v>
      </c>
      <c r="F1039" t="s">
        <v>17033</v>
      </c>
      <c r="G1039">
        <v>0</v>
      </c>
      <c r="H1039">
        <v>9</v>
      </c>
      <c r="I1039">
        <v>2</v>
      </c>
    </row>
    <row r="1040" spans="1:9" hidden="1" x14ac:dyDescent="0.3">
      <c r="A1040" s="1" t="s">
        <v>64</v>
      </c>
      <c r="B1040" s="1" t="s">
        <v>77</v>
      </c>
      <c r="C1040">
        <v>-34.9285</v>
      </c>
      <c r="D1040">
        <v>138.60069999999999</v>
      </c>
      <c r="E1040" s="1" t="s">
        <v>54</v>
      </c>
      <c r="F1040" t="s">
        <v>17034</v>
      </c>
      <c r="G1040">
        <v>0</v>
      </c>
      <c r="H1040">
        <v>9</v>
      </c>
      <c r="I1040">
        <v>2</v>
      </c>
    </row>
    <row r="1041" spans="1:9" hidden="1" x14ac:dyDescent="0.3">
      <c r="A1041" s="1" t="s">
        <v>64</v>
      </c>
      <c r="B1041" s="1" t="s">
        <v>77</v>
      </c>
      <c r="C1041">
        <v>-34.9285</v>
      </c>
      <c r="D1041">
        <v>138.60069999999999</v>
      </c>
      <c r="E1041" s="1" t="s">
        <v>21548</v>
      </c>
      <c r="F1041" t="s">
        <v>21568</v>
      </c>
      <c r="G1041">
        <v>0</v>
      </c>
      <c r="H1041">
        <v>16</v>
      </c>
      <c r="I1041">
        <v>3</v>
      </c>
    </row>
    <row r="1042" spans="1:9" hidden="1" x14ac:dyDescent="0.3">
      <c r="A1042" s="1" t="s">
        <v>78</v>
      </c>
      <c r="B1042" s="1" t="s">
        <v>55</v>
      </c>
      <c r="C1042">
        <v>50.833300000000001</v>
      </c>
      <c r="D1042">
        <v>4</v>
      </c>
      <c r="E1042" s="1" t="s">
        <v>4</v>
      </c>
      <c r="F1042" t="s">
        <v>16580</v>
      </c>
      <c r="G1042">
        <v>0</v>
      </c>
      <c r="H1042">
        <v>0</v>
      </c>
      <c r="I1042">
        <v>0</v>
      </c>
    </row>
    <row r="1043" spans="1:9" hidden="1" x14ac:dyDescent="0.3">
      <c r="A1043" s="1" t="s">
        <v>78</v>
      </c>
      <c r="B1043" s="1" t="s">
        <v>55</v>
      </c>
      <c r="C1043">
        <v>50.833300000000001</v>
      </c>
      <c r="D1043">
        <v>4</v>
      </c>
      <c r="E1043" s="1" t="s">
        <v>5</v>
      </c>
      <c r="F1043" t="s">
        <v>16477</v>
      </c>
      <c r="G1043">
        <v>0</v>
      </c>
      <c r="H1043">
        <v>0</v>
      </c>
      <c r="I1043">
        <v>0</v>
      </c>
    </row>
    <row r="1044" spans="1:9" hidden="1" x14ac:dyDescent="0.3">
      <c r="A1044" s="1" t="s">
        <v>78</v>
      </c>
      <c r="B1044" s="1" t="s">
        <v>55</v>
      </c>
      <c r="C1044">
        <v>50.833300000000001</v>
      </c>
      <c r="D1044">
        <v>4</v>
      </c>
      <c r="E1044" s="1" t="s">
        <v>6</v>
      </c>
      <c r="F1044" t="s">
        <v>16375</v>
      </c>
      <c r="G1044">
        <v>0</v>
      </c>
      <c r="H1044">
        <v>0</v>
      </c>
      <c r="I1044">
        <v>0</v>
      </c>
    </row>
    <row r="1045" spans="1:9" hidden="1" x14ac:dyDescent="0.3">
      <c r="A1045" s="1" t="s">
        <v>78</v>
      </c>
      <c r="B1045" s="1" t="s">
        <v>55</v>
      </c>
      <c r="C1045">
        <v>50.833300000000001</v>
      </c>
      <c r="D1045">
        <v>4</v>
      </c>
      <c r="E1045" s="1" t="s">
        <v>7</v>
      </c>
      <c r="F1045" t="s">
        <v>16273</v>
      </c>
      <c r="G1045">
        <v>0</v>
      </c>
      <c r="H1045">
        <v>0</v>
      </c>
      <c r="I1045">
        <v>0</v>
      </c>
    </row>
    <row r="1046" spans="1:9" hidden="1" x14ac:dyDescent="0.3">
      <c r="A1046" s="1" t="s">
        <v>78</v>
      </c>
      <c r="B1046" s="1" t="s">
        <v>55</v>
      </c>
      <c r="C1046">
        <v>50.833300000000001</v>
      </c>
      <c r="D1046">
        <v>4</v>
      </c>
      <c r="E1046" s="1" t="s">
        <v>8</v>
      </c>
      <c r="F1046" t="s">
        <v>16173</v>
      </c>
      <c r="G1046">
        <v>0</v>
      </c>
      <c r="H1046">
        <v>0</v>
      </c>
      <c r="I1046">
        <v>0</v>
      </c>
    </row>
    <row r="1047" spans="1:9" hidden="1" x14ac:dyDescent="0.3">
      <c r="A1047" s="1" t="s">
        <v>78</v>
      </c>
      <c r="B1047" s="1" t="s">
        <v>55</v>
      </c>
      <c r="C1047">
        <v>50.833300000000001</v>
      </c>
      <c r="D1047">
        <v>4</v>
      </c>
      <c r="E1047" s="1" t="s">
        <v>9</v>
      </c>
      <c r="F1047" t="s">
        <v>16073</v>
      </c>
      <c r="G1047">
        <v>0</v>
      </c>
      <c r="H1047">
        <v>0</v>
      </c>
      <c r="I1047">
        <v>0</v>
      </c>
    </row>
    <row r="1048" spans="1:9" hidden="1" x14ac:dyDescent="0.3">
      <c r="A1048" s="1" t="s">
        <v>78</v>
      </c>
      <c r="B1048" s="1" t="s">
        <v>55</v>
      </c>
      <c r="C1048">
        <v>50.833300000000001</v>
      </c>
      <c r="D1048">
        <v>4</v>
      </c>
      <c r="E1048" s="1" t="s">
        <v>10</v>
      </c>
      <c r="F1048" t="s">
        <v>15976</v>
      </c>
      <c r="G1048">
        <v>0</v>
      </c>
      <c r="H1048">
        <v>0</v>
      </c>
      <c r="I1048">
        <v>0</v>
      </c>
    </row>
    <row r="1049" spans="1:9" hidden="1" x14ac:dyDescent="0.3">
      <c r="A1049" s="1" t="s">
        <v>78</v>
      </c>
      <c r="B1049" s="1" t="s">
        <v>55</v>
      </c>
      <c r="C1049">
        <v>50.833300000000001</v>
      </c>
      <c r="D1049">
        <v>4</v>
      </c>
      <c r="E1049" s="1" t="s">
        <v>11</v>
      </c>
      <c r="F1049" t="s">
        <v>15879</v>
      </c>
      <c r="G1049">
        <v>0</v>
      </c>
      <c r="H1049">
        <v>0</v>
      </c>
      <c r="I1049">
        <v>0</v>
      </c>
    </row>
    <row r="1050" spans="1:9" hidden="1" x14ac:dyDescent="0.3">
      <c r="A1050" s="1" t="s">
        <v>78</v>
      </c>
      <c r="B1050" s="1" t="s">
        <v>55</v>
      </c>
      <c r="C1050">
        <v>50.833300000000001</v>
      </c>
      <c r="D1050">
        <v>4</v>
      </c>
      <c r="E1050" s="1" t="s">
        <v>12</v>
      </c>
      <c r="F1050" t="s">
        <v>15784</v>
      </c>
      <c r="G1050">
        <v>0</v>
      </c>
      <c r="H1050">
        <v>0</v>
      </c>
      <c r="I1050">
        <v>0</v>
      </c>
    </row>
    <row r="1051" spans="1:9" hidden="1" x14ac:dyDescent="0.3">
      <c r="A1051" s="1" t="s">
        <v>78</v>
      </c>
      <c r="B1051" s="1" t="s">
        <v>55</v>
      </c>
      <c r="C1051">
        <v>50.833300000000001</v>
      </c>
      <c r="D1051">
        <v>4</v>
      </c>
      <c r="E1051" s="1" t="s">
        <v>13</v>
      </c>
      <c r="F1051" t="s">
        <v>15692</v>
      </c>
      <c r="G1051">
        <v>0</v>
      </c>
      <c r="H1051">
        <v>0</v>
      </c>
      <c r="I1051">
        <v>0</v>
      </c>
    </row>
    <row r="1052" spans="1:9" hidden="1" x14ac:dyDescent="0.3">
      <c r="A1052" s="1" t="s">
        <v>78</v>
      </c>
      <c r="B1052" s="1" t="s">
        <v>55</v>
      </c>
      <c r="C1052">
        <v>50.833300000000001</v>
      </c>
      <c r="D1052">
        <v>4</v>
      </c>
      <c r="E1052" s="1" t="s">
        <v>14</v>
      </c>
      <c r="F1052" t="s">
        <v>15602</v>
      </c>
      <c r="G1052">
        <v>0</v>
      </c>
      <c r="H1052">
        <v>0</v>
      </c>
      <c r="I1052">
        <v>0</v>
      </c>
    </row>
    <row r="1053" spans="1:9" hidden="1" x14ac:dyDescent="0.3">
      <c r="A1053" s="1" t="s">
        <v>78</v>
      </c>
      <c r="B1053" s="1" t="s">
        <v>55</v>
      </c>
      <c r="C1053">
        <v>50.833300000000001</v>
      </c>
      <c r="D1053">
        <v>4</v>
      </c>
      <c r="E1053" s="1" t="s">
        <v>15</v>
      </c>
      <c r="F1053" t="s">
        <v>15513</v>
      </c>
      <c r="G1053">
        <v>0</v>
      </c>
      <c r="H1053">
        <v>0</v>
      </c>
      <c r="I1053">
        <v>0</v>
      </c>
    </row>
    <row r="1054" spans="1:9" hidden="1" x14ac:dyDescent="0.3">
      <c r="A1054" s="1" t="s">
        <v>78</v>
      </c>
      <c r="B1054" s="1" t="s">
        <v>55</v>
      </c>
      <c r="C1054">
        <v>50.833300000000001</v>
      </c>
      <c r="D1054">
        <v>4</v>
      </c>
      <c r="E1054" s="1" t="s">
        <v>16</v>
      </c>
      <c r="F1054" t="s">
        <v>15424</v>
      </c>
      <c r="G1054">
        <v>0</v>
      </c>
      <c r="H1054">
        <v>0</v>
      </c>
      <c r="I1054">
        <v>0</v>
      </c>
    </row>
    <row r="1055" spans="1:9" hidden="1" x14ac:dyDescent="0.3">
      <c r="A1055" s="1" t="s">
        <v>78</v>
      </c>
      <c r="B1055" s="1" t="s">
        <v>55</v>
      </c>
      <c r="C1055">
        <v>50.833300000000001</v>
      </c>
      <c r="D1055">
        <v>4</v>
      </c>
      <c r="E1055" s="1" t="s">
        <v>17</v>
      </c>
      <c r="F1055" t="s">
        <v>21220</v>
      </c>
      <c r="G1055">
        <v>0</v>
      </c>
      <c r="H1055">
        <v>1</v>
      </c>
      <c r="I1055">
        <v>0</v>
      </c>
    </row>
    <row r="1056" spans="1:9" hidden="1" x14ac:dyDescent="0.3">
      <c r="A1056" s="1" t="s">
        <v>78</v>
      </c>
      <c r="B1056" s="1" t="s">
        <v>55</v>
      </c>
      <c r="C1056">
        <v>50.833300000000001</v>
      </c>
      <c r="D1056">
        <v>4</v>
      </c>
      <c r="E1056" s="1" t="s">
        <v>18</v>
      </c>
      <c r="F1056" t="s">
        <v>21221</v>
      </c>
      <c r="G1056">
        <v>0</v>
      </c>
      <c r="H1056">
        <v>1</v>
      </c>
      <c r="I1056">
        <v>0</v>
      </c>
    </row>
    <row r="1057" spans="1:9" hidden="1" x14ac:dyDescent="0.3">
      <c r="A1057" s="1" t="s">
        <v>78</v>
      </c>
      <c r="B1057" s="1" t="s">
        <v>55</v>
      </c>
      <c r="C1057">
        <v>50.833300000000001</v>
      </c>
      <c r="D1057">
        <v>4</v>
      </c>
      <c r="E1057" s="1" t="s">
        <v>19</v>
      </c>
      <c r="F1057" t="s">
        <v>21222</v>
      </c>
      <c r="G1057">
        <v>0</v>
      </c>
      <c r="H1057">
        <v>1</v>
      </c>
      <c r="I1057">
        <v>0</v>
      </c>
    </row>
    <row r="1058" spans="1:9" hidden="1" x14ac:dyDescent="0.3">
      <c r="A1058" s="1" t="s">
        <v>78</v>
      </c>
      <c r="B1058" s="1" t="s">
        <v>55</v>
      </c>
      <c r="C1058">
        <v>50.833300000000001</v>
      </c>
      <c r="D1058">
        <v>4</v>
      </c>
      <c r="E1058" s="1" t="s">
        <v>20</v>
      </c>
      <c r="F1058" t="s">
        <v>21223</v>
      </c>
      <c r="G1058">
        <v>0</v>
      </c>
      <c r="H1058">
        <v>1</v>
      </c>
      <c r="I1058">
        <v>0</v>
      </c>
    </row>
    <row r="1059" spans="1:9" hidden="1" x14ac:dyDescent="0.3">
      <c r="A1059" s="1" t="s">
        <v>78</v>
      </c>
      <c r="B1059" s="1" t="s">
        <v>55</v>
      </c>
      <c r="C1059">
        <v>50.833300000000001</v>
      </c>
      <c r="D1059">
        <v>4</v>
      </c>
      <c r="E1059" s="1" t="s">
        <v>21</v>
      </c>
      <c r="F1059" t="s">
        <v>21224</v>
      </c>
      <c r="G1059">
        <v>0</v>
      </c>
      <c r="H1059">
        <v>1</v>
      </c>
      <c r="I1059">
        <v>0</v>
      </c>
    </row>
    <row r="1060" spans="1:9" hidden="1" x14ac:dyDescent="0.3">
      <c r="A1060" s="1" t="s">
        <v>78</v>
      </c>
      <c r="B1060" s="1" t="s">
        <v>55</v>
      </c>
      <c r="C1060">
        <v>50.833300000000001</v>
      </c>
      <c r="D1060">
        <v>4</v>
      </c>
      <c r="E1060" s="1" t="s">
        <v>22</v>
      </c>
      <c r="F1060" t="s">
        <v>21225</v>
      </c>
      <c r="G1060">
        <v>0</v>
      </c>
      <c r="H1060">
        <v>1</v>
      </c>
      <c r="I1060">
        <v>0</v>
      </c>
    </row>
    <row r="1061" spans="1:9" hidden="1" x14ac:dyDescent="0.3">
      <c r="A1061" s="1" t="s">
        <v>78</v>
      </c>
      <c r="B1061" s="1" t="s">
        <v>55</v>
      </c>
      <c r="C1061">
        <v>50.833300000000001</v>
      </c>
      <c r="D1061">
        <v>4</v>
      </c>
      <c r="E1061" s="1" t="s">
        <v>23</v>
      </c>
      <c r="F1061" t="s">
        <v>21226</v>
      </c>
      <c r="G1061">
        <v>0</v>
      </c>
      <c r="H1061">
        <v>1</v>
      </c>
      <c r="I1061">
        <v>0</v>
      </c>
    </row>
    <row r="1062" spans="1:9" hidden="1" x14ac:dyDescent="0.3">
      <c r="A1062" s="1" t="s">
        <v>78</v>
      </c>
      <c r="B1062" s="1" t="s">
        <v>55</v>
      </c>
      <c r="C1062">
        <v>50.833300000000001</v>
      </c>
      <c r="D1062">
        <v>4</v>
      </c>
      <c r="E1062" s="1" t="s">
        <v>24</v>
      </c>
      <c r="F1062" t="s">
        <v>21227</v>
      </c>
      <c r="G1062">
        <v>0</v>
      </c>
      <c r="H1062">
        <v>1</v>
      </c>
      <c r="I1062">
        <v>0</v>
      </c>
    </row>
    <row r="1063" spans="1:9" hidden="1" x14ac:dyDescent="0.3">
      <c r="A1063" s="1" t="s">
        <v>78</v>
      </c>
      <c r="B1063" s="1" t="s">
        <v>55</v>
      </c>
      <c r="C1063">
        <v>50.833300000000001</v>
      </c>
      <c r="D1063">
        <v>4</v>
      </c>
      <c r="E1063" s="1" t="s">
        <v>25</v>
      </c>
      <c r="F1063" t="s">
        <v>21228</v>
      </c>
      <c r="G1063">
        <v>0</v>
      </c>
      <c r="H1063">
        <v>1</v>
      </c>
      <c r="I1063">
        <v>0</v>
      </c>
    </row>
    <row r="1064" spans="1:9" hidden="1" x14ac:dyDescent="0.3">
      <c r="A1064" s="1" t="s">
        <v>78</v>
      </c>
      <c r="B1064" s="1" t="s">
        <v>55</v>
      </c>
      <c r="C1064">
        <v>50.833300000000001</v>
      </c>
      <c r="D1064">
        <v>4</v>
      </c>
      <c r="E1064" s="1" t="s">
        <v>26</v>
      </c>
      <c r="F1064" t="s">
        <v>21229</v>
      </c>
      <c r="G1064">
        <v>0</v>
      </c>
      <c r="H1064">
        <v>1</v>
      </c>
      <c r="I1064">
        <v>0</v>
      </c>
    </row>
    <row r="1065" spans="1:9" hidden="1" x14ac:dyDescent="0.3">
      <c r="A1065" s="1" t="s">
        <v>78</v>
      </c>
      <c r="B1065" s="1" t="s">
        <v>55</v>
      </c>
      <c r="C1065">
        <v>50.833300000000001</v>
      </c>
      <c r="D1065">
        <v>4</v>
      </c>
      <c r="E1065" s="1" t="s">
        <v>27</v>
      </c>
      <c r="F1065" t="s">
        <v>21230</v>
      </c>
      <c r="G1065">
        <v>0</v>
      </c>
      <c r="H1065">
        <v>1</v>
      </c>
      <c r="I1065">
        <v>0</v>
      </c>
    </row>
    <row r="1066" spans="1:9" hidden="1" x14ac:dyDescent="0.3">
      <c r="A1066" s="1" t="s">
        <v>78</v>
      </c>
      <c r="B1066" s="1" t="s">
        <v>55</v>
      </c>
      <c r="C1066">
        <v>50.833300000000001</v>
      </c>
      <c r="D1066">
        <v>4</v>
      </c>
      <c r="E1066" s="1" t="s">
        <v>28</v>
      </c>
      <c r="F1066" t="s">
        <v>21231</v>
      </c>
      <c r="G1066">
        <v>0</v>
      </c>
      <c r="H1066">
        <v>1</v>
      </c>
      <c r="I1066">
        <v>0</v>
      </c>
    </row>
    <row r="1067" spans="1:9" hidden="1" x14ac:dyDescent="0.3">
      <c r="A1067" s="1" t="s">
        <v>78</v>
      </c>
      <c r="B1067" s="1" t="s">
        <v>55</v>
      </c>
      <c r="C1067">
        <v>50.833300000000001</v>
      </c>
      <c r="D1067">
        <v>4</v>
      </c>
      <c r="E1067" s="1" t="s">
        <v>29</v>
      </c>
      <c r="F1067" t="s">
        <v>21232</v>
      </c>
      <c r="G1067">
        <v>0</v>
      </c>
      <c r="H1067">
        <v>1</v>
      </c>
      <c r="I1067">
        <v>0</v>
      </c>
    </row>
    <row r="1068" spans="1:9" hidden="1" x14ac:dyDescent="0.3">
      <c r="A1068" s="1" t="s">
        <v>78</v>
      </c>
      <c r="B1068" s="1" t="s">
        <v>55</v>
      </c>
      <c r="C1068">
        <v>50.833300000000001</v>
      </c>
      <c r="D1068">
        <v>4</v>
      </c>
      <c r="E1068" s="1" t="s">
        <v>30</v>
      </c>
      <c r="F1068" t="s">
        <v>21233</v>
      </c>
      <c r="G1068">
        <v>0</v>
      </c>
      <c r="H1068">
        <v>1</v>
      </c>
      <c r="I1068">
        <v>1</v>
      </c>
    </row>
    <row r="1069" spans="1:9" hidden="1" x14ac:dyDescent="0.3">
      <c r="A1069" s="1" t="s">
        <v>78</v>
      </c>
      <c r="B1069" s="1" t="s">
        <v>55</v>
      </c>
      <c r="C1069">
        <v>50.833300000000001</v>
      </c>
      <c r="D1069">
        <v>4</v>
      </c>
      <c r="E1069" s="1" t="s">
        <v>31</v>
      </c>
      <c r="F1069" t="s">
        <v>21234</v>
      </c>
      <c r="G1069">
        <v>0</v>
      </c>
      <c r="H1069">
        <v>1</v>
      </c>
      <c r="I1069">
        <v>1</v>
      </c>
    </row>
    <row r="1070" spans="1:9" hidden="1" x14ac:dyDescent="0.3">
      <c r="A1070" s="1" t="s">
        <v>78</v>
      </c>
      <c r="B1070" s="1" t="s">
        <v>55</v>
      </c>
      <c r="C1070">
        <v>50.833300000000001</v>
      </c>
      <c r="D1070">
        <v>4</v>
      </c>
      <c r="E1070" s="1" t="s">
        <v>32</v>
      </c>
      <c r="F1070" t="s">
        <v>21235</v>
      </c>
      <c r="G1070">
        <v>0</v>
      </c>
      <c r="H1070">
        <v>1</v>
      </c>
      <c r="I1070">
        <v>1</v>
      </c>
    </row>
    <row r="1071" spans="1:9" hidden="1" x14ac:dyDescent="0.3">
      <c r="A1071" s="1" t="s">
        <v>78</v>
      </c>
      <c r="B1071" s="1" t="s">
        <v>55</v>
      </c>
      <c r="C1071">
        <v>50.833300000000001</v>
      </c>
      <c r="D1071">
        <v>4</v>
      </c>
      <c r="E1071" s="1" t="s">
        <v>33</v>
      </c>
      <c r="F1071" t="s">
        <v>21236</v>
      </c>
      <c r="G1071">
        <v>0</v>
      </c>
      <c r="H1071">
        <v>1</v>
      </c>
      <c r="I1071">
        <v>1</v>
      </c>
    </row>
    <row r="1072" spans="1:9" hidden="1" x14ac:dyDescent="0.3">
      <c r="A1072" s="1" t="s">
        <v>78</v>
      </c>
      <c r="B1072" s="1" t="s">
        <v>55</v>
      </c>
      <c r="C1072">
        <v>50.833300000000001</v>
      </c>
      <c r="D1072">
        <v>4</v>
      </c>
      <c r="E1072" s="1" t="s">
        <v>34</v>
      </c>
      <c r="F1072" t="s">
        <v>21237</v>
      </c>
      <c r="G1072">
        <v>0</v>
      </c>
      <c r="H1072">
        <v>1</v>
      </c>
      <c r="I1072">
        <v>1</v>
      </c>
    </row>
    <row r="1073" spans="1:9" hidden="1" x14ac:dyDescent="0.3">
      <c r="A1073" s="1" t="s">
        <v>78</v>
      </c>
      <c r="B1073" s="1" t="s">
        <v>55</v>
      </c>
      <c r="C1073">
        <v>50.833300000000001</v>
      </c>
      <c r="D1073">
        <v>4</v>
      </c>
      <c r="E1073" s="1" t="s">
        <v>35</v>
      </c>
      <c r="F1073" t="s">
        <v>21238</v>
      </c>
      <c r="G1073">
        <v>0</v>
      </c>
      <c r="H1073">
        <v>1</v>
      </c>
      <c r="I1073">
        <v>1</v>
      </c>
    </row>
    <row r="1074" spans="1:9" hidden="1" x14ac:dyDescent="0.3">
      <c r="A1074" s="1" t="s">
        <v>78</v>
      </c>
      <c r="B1074" s="1" t="s">
        <v>55</v>
      </c>
      <c r="C1074">
        <v>50.833300000000001</v>
      </c>
      <c r="D1074">
        <v>4</v>
      </c>
      <c r="E1074" s="1" t="s">
        <v>36</v>
      </c>
      <c r="F1074" t="s">
        <v>21239</v>
      </c>
      <c r="G1074">
        <v>0</v>
      </c>
      <c r="H1074">
        <v>1</v>
      </c>
      <c r="I1074">
        <v>1</v>
      </c>
    </row>
    <row r="1075" spans="1:9" hidden="1" x14ac:dyDescent="0.3">
      <c r="A1075" s="1" t="s">
        <v>78</v>
      </c>
      <c r="B1075" s="1" t="s">
        <v>55</v>
      </c>
      <c r="C1075">
        <v>50.833300000000001</v>
      </c>
      <c r="D1075">
        <v>4</v>
      </c>
      <c r="E1075" s="1" t="s">
        <v>37</v>
      </c>
      <c r="F1075" t="s">
        <v>21240</v>
      </c>
      <c r="G1075">
        <v>0</v>
      </c>
      <c r="H1075">
        <v>1</v>
      </c>
      <c r="I1075">
        <v>1</v>
      </c>
    </row>
    <row r="1076" spans="1:9" hidden="1" x14ac:dyDescent="0.3">
      <c r="A1076" s="1" t="s">
        <v>78</v>
      </c>
      <c r="B1076" s="1" t="s">
        <v>55</v>
      </c>
      <c r="C1076">
        <v>50.833300000000001</v>
      </c>
      <c r="D1076">
        <v>4</v>
      </c>
      <c r="E1076" s="1" t="s">
        <v>38</v>
      </c>
      <c r="F1076" t="s">
        <v>21241</v>
      </c>
      <c r="G1076">
        <v>0</v>
      </c>
      <c r="H1076">
        <v>1</v>
      </c>
      <c r="I1076">
        <v>1</v>
      </c>
    </row>
    <row r="1077" spans="1:9" hidden="1" x14ac:dyDescent="0.3">
      <c r="A1077" s="1" t="s">
        <v>78</v>
      </c>
      <c r="B1077" s="1" t="s">
        <v>55</v>
      </c>
      <c r="C1077">
        <v>50.833300000000001</v>
      </c>
      <c r="D1077">
        <v>4</v>
      </c>
      <c r="E1077" s="1" t="s">
        <v>39</v>
      </c>
      <c r="F1077" t="s">
        <v>21242</v>
      </c>
      <c r="G1077">
        <v>0</v>
      </c>
      <c r="H1077">
        <v>1</v>
      </c>
      <c r="I1077">
        <v>1</v>
      </c>
    </row>
    <row r="1078" spans="1:9" hidden="1" x14ac:dyDescent="0.3">
      <c r="A1078" s="1" t="s">
        <v>78</v>
      </c>
      <c r="B1078" s="1" t="s">
        <v>55</v>
      </c>
      <c r="C1078">
        <v>50.833300000000001</v>
      </c>
      <c r="D1078">
        <v>4</v>
      </c>
      <c r="E1078" s="1" t="s">
        <v>40</v>
      </c>
      <c r="F1078" t="s">
        <v>21243</v>
      </c>
      <c r="G1078">
        <v>0</v>
      </c>
      <c r="H1078">
        <v>1</v>
      </c>
      <c r="I1078">
        <v>1</v>
      </c>
    </row>
    <row r="1079" spans="1:9" hidden="1" x14ac:dyDescent="0.3">
      <c r="A1079" s="1" t="s">
        <v>78</v>
      </c>
      <c r="B1079" s="1" t="s">
        <v>55</v>
      </c>
      <c r="C1079">
        <v>50.833300000000001</v>
      </c>
      <c r="D1079">
        <v>4</v>
      </c>
      <c r="E1079" s="1" t="s">
        <v>41</v>
      </c>
      <c r="F1079" t="s">
        <v>21244</v>
      </c>
      <c r="G1079">
        <v>0</v>
      </c>
      <c r="H1079">
        <v>1</v>
      </c>
      <c r="I1079">
        <v>1</v>
      </c>
    </row>
    <row r="1080" spans="1:9" hidden="1" x14ac:dyDescent="0.3">
      <c r="A1080" s="1" t="s">
        <v>78</v>
      </c>
      <c r="B1080" s="1" t="s">
        <v>55</v>
      </c>
      <c r="C1080">
        <v>50.833300000000001</v>
      </c>
      <c r="D1080">
        <v>4</v>
      </c>
      <c r="E1080" s="1" t="s">
        <v>42</v>
      </c>
      <c r="F1080" t="s">
        <v>21245</v>
      </c>
      <c r="G1080">
        <v>0</v>
      </c>
      <c r="H1080">
        <v>1</v>
      </c>
      <c r="I1080">
        <v>1</v>
      </c>
    </row>
    <row r="1081" spans="1:9" hidden="1" x14ac:dyDescent="0.3">
      <c r="A1081" s="1" t="s">
        <v>78</v>
      </c>
      <c r="B1081" s="1" t="s">
        <v>55</v>
      </c>
      <c r="C1081">
        <v>50.833300000000001</v>
      </c>
      <c r="D1081">
        <v>4</v>
      </c>
      <c r="E1081" s="1" t="s">
        <v>43</v>
      </c>
      <c r="F1081" t="s">
        <v>20901</v>
      </c>
      <c r="G1081">
        <v>0</v>
      </c>
      <c r="H1081">
        <v>2</v>
      </c>
      <c r="I1081">
        <v>1</v>
      </c>
    </row>
    <row r="1082" spans="1:9" hidden="1" x14ac:dyDescent="0.3">
      <c r="A1082" s="1" t="s">
        <v>78</v>
      </c>
      <c r="B1082" s="1" t="s">
        <v>55</v>
      </c>
      <c r="C1082">
        <v>50.833300000000001</v>
      </c>
      <c r="D1082">
        <v>4</v>
      </c>
      <c r="E1082" s="1" t="s">
        <v>44</v>
      </c>
      <c r="F1082" t="s">
        <v>20007</v>
      </c>
      <c r="G1082">
        <v>0</v>
      </c>
      <c r="H1082">
        <v>8</v>
      </c>
      <c r="I1082">
        <v>1</v>
      </c>
    </row>
    <row r="1083" spans="1:9" hidden="1" x14ac:dyDescent="0.3">
      <c r="A1083" s="1" t="s">
        <v>78</v>
      </c>
      <c r="B1083" s="1" t="s">
        <v>55</v>
      </c>
      <c r="C1083">
        <v>50.833300000000001</v>
      </c>
      <c r="D1083">
        <v>4</v>
      </c>
      <c r="E1083" s="1" t="s">
        <v>45</v>
      </c>
      <c r="F1083" t="s">
        <v>20008</v>
      </c>
      <c r="G1083">
        <v>0</v>
      </c>
      <c r="H1083">
        <v>13</v>
      </c>
      <c r="I1083">
        <v>1</v>
      </c>
    </row>
    <row r="1084" spans="1:9" hidden="1" x14ac:dyDescent="0.3">
      <c r="A1084" s="1" t="s">
        <v>78</v>
      </c>
      <c r="B1084" s="1" t="s">
        <v>55</v>
      </c>
      <c r="C1084">
        <v>50.833300000000001</v>
      </c>
      <c r="D1084">
        <v>4</v>
      </c>
      <c r="E1084" s="1" t="s">
        <v>46</v>
      </c>
      <c r="F1084" t="s">
        <v>20009</v>
      </c>
      <c r="G1084">
        <v>0</v>
      </c>
      <c r="H1084">
        <v>23</v>
      </c>
      <c r="I1084">
        <v>1</v>
      </c>
    </row>
    <row r="1085" spans="1:9" hidden="1" x14ac:dyDescent="0.3">
      <c r="A1085" s="1" t="s">
        <v>78</v>
      </c>
      <c r="B1085" s="1" t="s">
        <v>55</v>
      </c>
      <c r="C1085">
        <v>50.833300000000001</v>
      </c>
      <c r="D1085">
        <v>4</v>
      </c>
      <c r="E1085" s="1" t="s">
        <v>47</v>
      </c>
      <c r="F1085" t="s">
        <v>20010</v>
      </c>
      <c r="G1085">
        <v>0</v>
      </c>
      <c r="H1085">
        <v>50</v>
      </c>
      <c r="I1085">
        <v>1</v>
      </c>
    </row>
    <row r="1086" spans="1:9" hidden="1" x14ac:dyDescent="0.3">
      <c r="A1086" s="1" t="s">
        <v>78</v>
      </c>
      <c r="B1086" s="1" t="s">
        <v>55</v>
      </c>
      <c r="C1086">
        <v>50.833300000000001</v>
      </c>
      <c r="D1086">
        <v>4</v>
      </c>
      <c r="E1086" s="1" t="s">
        <v>48</v>
      </c>
      <c r="F1086" t="s">
        <v>20011</v>
      </c>
      <c r="G1086">
        <v>0</v>
      </c>
      <c r="H1086">
        <v>109</v>
      </c>
      <c r="I1086">
        <v>1</v>
      </c>
    </row>
    <row r="1087" spans="1:9" hidden="1" x14ac:dyDescent="0.3">
      <c r="A1087" s="1" t="s">
        <v>78</v>
      </c>
      <c r="B1087" s="1" t="s">
        <v>55</v>
      </c>
      <c r="C1087">
        <v>50.833300000000001</v>
      </c>
      <c r="D1087">
        <v>4</v>
      </c>
      <c r="E1087" s="1" t="s">
        <v>49</v>
      </c>
      <c r="F1087" t="s">
        <v>20012</v>
      </c>
      <c r="G1087">
        <v>0</v>
      </c>
      <c r="H1087">
        <v>169</v>
      </c>
      <c r="I1087">
        <v>1</v>
      </c>
    </row>
    <row r="1088" spans="1:9" hidden="1" x14ac:dyDescent="0.3">
      <c r="A1088" s="1" t="s">
        <v>78</v>
      </c>
      <c r="B1088" s="1" t="s">
        <v>55</v>
      </c>
      <c r="C1088">
        <v>50.833300000000001</v>
      </c>
      <c r="D1088">
        <v>4</v>
      </c>
      <c r="E1088" s="1" t="s">
        <v>50</v>
      </c>
      <c r="F1088" t="s">
        <v>20013</v>
      </c>
      <c r="G1088">
        <v>0</v>
      </c>
      <c r="H1088">
        <v>200</v>
      </c>
      <c r="I1088">
        <v>1</v>
      </c>
    </row>
    <row r="1089" spans="1:9" hidden="1" x14ac:dyDescent="0.3">
      <c r="A1089" s="1" t="s">
        <v>78</v>
      </c>
      <c r="B1089" s="1" t="s">
        <v>55</v>
      </c>
      <c r="C1089">
        <v>50.833300000000001</v>
      </c>
      <c r="D1089">
        <v>4</v>
      </c>
      <c r="E1089" s="1" t="s">
        <v>51</v>
      </c>
      <c r="F1089" t="s">
        <v>20014</v>
      </c>
      <c r="G1089">
        <v>0</v>
      </c>
      <c r="H1089">
        <v>239</v>
      </c>
      <c r="I1089">
        <v>1</v>
      </c>
    </row>
    <row r="1090" spans="1:9" hidden="1" x14ac:dyDescent="0.3">
      <c r="A1090" s="1" t="s">
        <v>78</v>
      </c>
      <c r="B1090" s="1" t="s">
        <v>55</v>
      </c>
      <c r="C1090">
        <v>50.833300000000001</v>
      </c>
      <c r="D1090">
        <v>4</v>
      </c>
      <c r="E1090" s="1" t="s">
        <v>52</v>
      </c>
      <c r="F1090" t="s">
        <v>20015</v>
      </c>
      <c r="G1090">
        <v>0</v>
      </c>
      <c r="H1090">
        <v>267</v>
      </c>
      <c r="I1090">
        <v>1</v>
      </c>
    </row>
    <row r="1091" spans="1:9" hidden="1" x14ac:dyDescent="0.3">
      <c r="A1091" s="1" t="s">
        <v>78</v>
      </c>
      <c r="B1091" s="1" t="s">
        <v>55</v>
      </c>
      <c r="C1091">
        <v>50.833300000000001</v>
      </c>
      <c r="D1091">
        <v>4</v>
      </c>
      <c r="E1091" s="1" t="s">
        <v>53</v>
      </c>
      <c r="F1091" t="s">
        <v>20016</v>
      </c>
      <c r="G1091">
        <v>3</v>
      </c>
      <c r="H1091">
        <v>314</v>
      </c>
      <c r="I1091">
        <v>1</v>
      </c>
    </row>
    <row r="1092" spans="1:9" hidden="1" x14ac:dyDescent="0.3">
      <c r="A1092" s="1" t="s">
        <v>78</v>
      </c>
      <c r="B1092" s="1" t="s">
        <v>55</v>
      </c>
      <c r="C1092">
        <v>50.833300000000001</v>
      </c>
      <c r="D1092">
        <v>4</v>
      </c>
      <c r="E1092" s="1" t="s">
        <v>54</v>
      </c>
      <c r="F1092" t="s">
        <v>20017</v>
      </c>
      <c r="G1092">
        <v>3</v>
      </c>
      <c r="H1092">
        <v>314</v>
      </c>
      <c r="I1092">
        <v>1</v>
      </c>
    </row>
    <row r="1093" spans="1:9" hidden="1" x14ac:dyDescent="0.3">
      <c r="A1093" s="1" t="s">
        <v>78</v>
      </c>
      <c r="B1093" s="1" t="s">
        <v>55</v>
      </c>
      <c r="C1093">
        <v>50.833300000000001</v>
      </c>
      <c r="D1093">
        <v>4</v>
      </c>
      <c r="E1093" s="1" t="s">
        <v>21548</v>
      </c>
      <c r="F1093" t="s">
        <v>21569</v>
      </c>
      <c r="G1093">
        <v>3</v>
      </c>
      <c r="H1093">
        <v>559</v>
      </c>
      <c r="I1093">
        <v>1</v>
      </c>
    </row>
    <row r="1094" spans="1:9" hidden="1" x14ac:dyDescent="0.3">
      <c r="A1094" s="1" t="s">
        <v>79</v>
      </c>
      <c r="B1094" s="1" t="s">
        <v>55</v>
      </c>
      <c r="C1094">
        <v>26</v>
      </c>
      <c r="D1094">
        <v>30</v>
      </c>
      <c r="E1094" s="1" t="s">
        <v>4</v>
      </c>
      <c r="F1094" t="s">
        <v>16581</v>
      </c>
      <c r="G1094">
        <v>0</v>
      </c>
      <c r="H1094">
        <v>0</v>
      </c>
      <c r="I1094">
        <v>0</v>
      </c>
    </row>
    <row r="1095" spans="1:9" hidden="1" x14ac:dyDescent="0.3">
      <c r="A1095" s="1" t="s">
        <v>79</v>
      </c>
      <c r="B1095" s="1" t="s">
        <v>55</v>
      </c>
      <c r="C1095">
        <v>26</v>
      </c>
      <c r="D1095">
        <v>30</v>
      </c>
      <c r="E1095" s="1" t="s">
        <v>5</v>
      </c>
      <c r="F1095" t="s">
        <v>16478</v>
      </c>
      <c r="G1095">
        <v>0</v>
      </c>
      <c r="H1095">
        <v>0</v>
      </c>
      <c r="I1095">
        <v>0</v>
      </c>
    </row>
    <row r="1096" spans="1:9" hidden="1" x14ac:dyDescent="0.3">
      <c r="A1096" s="1" t="s">
        <v>79</v>
      </c>
      <c r="B1096" s="1" t="s">
        <v>55</v>
      </c>
      <c r="C1096">
        <v>26</v>
      </c>
      <c r="D1096">
        <v>30</v>
      </c>
      <c r="E1096" s="1" t="s">
        <v>6</v>
      </c>
      <c r="F1096" t="s">
        <v>16376</v>
      </c>
      <c r="G1096">
        <v>0</v>
      </c>
      <c r="H1096">
        <v>0</v>
      </c>
      <c r="I1096">
        <v>0</v>
      </c>
    </row>
    <row r="1097" spans="1:9" hidden="1" x14ac:dyDescent="0.3">
      <c r="A1097" s="1" t="s">
        <v>79</v>
      </c>
      <c r="B1097" s="1" t="s">
        <v>55</v>
      </c>
      <c r="C1097">
        <v>26</v>
      </c>
      <c r="D1097">
        <v>30</v>
      </c>
      <c r="E1097" s="1" t="s">
        <v>7</v>
      </c>
      <c r="F1097" t="s">
        <v>16274</v>
      </c>
      <c r="G1097">
        <v>0</v>
      </c>
      <c r="H1097">
        <v>0</v>
      </c>
      <c r="I1097">
        <v>0</v>
      </c>
    </row>
    <row r="1098" spans="1:9" hidden="1" x14ac:dyDescent="0.3">
      <c r="A1098" s="1" t="s">
        <v>79</v>
      </c>
      <c r="B1098" s="1" t="s">
        <v>55</v>
      </c>
      <c r="C1098">
        <v>26</v>
      </c>
      <c r="D1098">
        <v>30</v>
      </c>
      <c r="E1098" s="1" t="s">
        <v>8</v>
      </c>
      <c r="F1098" t="s">
        <v>16174</v>
      </c>
      <c r="G1098">
        <v>0</v>
      </c>
      <c r="H1098">
        <v>0</v>
      </c>
      <c r="I1098">
        <v>0</v>
      </c>
    </row>
    <row r="1099" spans="1:9" hidden="1" x14ac:dyDescent="0.3">
      <c r="A1099" s="1" t="s">
        <v>79</v>
      </c>
      <c r="B1099" s="1" t="s">
        <v>55</v>
      </c>
      <c r="C1099">
        <v>26</v>
      </c>
      <c r="D1099">
        <v>30</v>
      </c>
      <c r="E1099" s="1" t="s">
        <v>9</v>
      </c>
      <c r="F1099" t="s">
        <v>16074</v>
      </c>
      <c r="G1099">
        <v>0</v>
      </c>
      <c r="H1099">
        <v>0</v>
      </c>
      <c r="I1099">
        <v>0</v>
      </c>
    </row>
    <row r="1100" spans="1:9" hidden="1" x14ac:dyDescent="0.3">
      <c r="A1100" s="1" t="s">
        <v>79</v>
      </c>
      <c r="B1100" s="1" t="s">
        <v>55</v>
      </c>
      <c r="C1100">
        <v>26</v>
      </c>
      <c r="D1100">
        <v>30</v>
      </c>
      <c r="E1100" s="1" t="s">
        <v>10</v>
      </c>
      <c r="F1100" t="s">
        <v>15977</v>
      </c>
      <c r="G1100">
        <v>0</v>
      </c>
      <c r="H1100">
        <v>0</v>
      </c>
      <c r="I1100">
        <v>0</v>
      </c>
    </row>
    <row r="1101" spans="1:9" hidden="1" x14ac:dyDescent="0.3">
      <c r="A1101" s="1" t="s">
        <v>79</v>
      </c>
      <c r="B1101" s="1" t="s">
        <v>55</v>
      </c>
      <c r="C1101">
        <v>26</v>
      </c>
      <c r="D1101">
        <v>30</v>
      </c>
      <c r="E1101" s="1" t="s">
        <v>11</v>
      </c>
      <c r="F1101" t="s">
        <v>15880</v>
      </c>
      <c r="G1101">
        <v>0</v>
      </c>
      <c r="H1101">
        <v>0</v>
      </c>
      <c r="I1101">
        <v>0</v>
      </c>
    </row>
    <row r="1102" spans="1:9" hidden="1" x14ac:dyDescent="0.3">
      <c r="A1102" s="1" t="s">
        <v>79</v>
      </c>
      <c r="B1102" s="1" t="s">
        <v>55</v>
      </c>
      <c r="C1102">
        <v>26</v>
      </c>
      <c r="D1102">
        <v>30</v>
      </c>
      <c r="E1102" s="1" t="s">
        <v>12</v>
      </c>
      <c r="F1102" t="s">
        <v>15785</v>
      </c>
      <c r="G1102">
        <v>0</v>
      </c>
      <c r="H1102">
        <v>0</v>
      </c>
      <c r="I1102">
        <v>0</v>
      </c>
    </row>
    <row r="1103" spans="1:9" hidden="1" x14ac:dyDescent="0.3">
      <c r="A1103" s="1" t="s">
        <v>79</v>
      </c>
      <c r="B1103" s="1" t="s">
        <v>55</v>
      </c>
      <c r="C1103">
        <v>26</v>
      </c>
      <c r="D1103">
        <v>30</v>
      </c>
      <c r="E1103" s="1" t="s">
        <v>13</v>
      </c>
      <c r="F1103" t="s">
        <v>15693</v>
      </c>
      <c r="G1103">
        <v>0</v>
      </c>
      <c r="H1103">
        <v>0</v>
      </c>
      <c r="I1103">
        <v>0</v>
      </c>
    </row>
    <row r="1104" spans="1:9" hidden="1" x14ac:dyDescent="0.3">
      <c r="A1104" s="1" t="s">
        <v>79</v>
      </c>
      <c r="B1104" s="1" t="s">
        <v>55</v>
      </c>
      <c r="C1104">
        <v>26</v>
      </c>
      <c r="D1104">
        <v>30</v>
      </c>
      <c r="E1104" s="1" t="s">
        <v>14</v>
      </c>
      <c r="F1104" t="s">
        <v>15603</v>
      </c>
      <c r="G1104">
        <v>0</v>
      </c>
      <c r="H1104">
        <v>0</v>
      </c>
      <c r="I1104">
        <v>0</v>
      </c>
    </row>
    <row r="1105" spans="1:9" hidden="1" x14ac:dyDescent="0.3">
      <c r="A1105" s="1" t="s">
        <v>79</v>
      </c>
      <c r="B1105" s="1" t="s">
        <v>55</v>
      </c>
      <c r="C1105">
        <v>26</v>
      </c>
      <c r="D1105">
        <v>30</v>
      </c>
      <c r="E1105" s="1" t="s">
        <v>15</v>
      </c>
      <c r="F1105" t="s">
        <v>15514</v>
      </c>
      <c r="G1105">
        <v>0</v>
      </c>
      <c r="H1105">
        <v>0</v>
      </c>
      <c r="I1105">
        <v>0</v>
      </c>
    </row>
    <row r="1106" spans="1:9" hidden="1" x14ac:dyDescent="0.3">
      <c r="A1106" s="1" t="s">
        <v>79</v>
      </c>
      <c r="B1106" s="1" t="s">
        <v>55</v>
      </c>
      <c r="C1106">
        <v>26</v>
      </c>
      <c r="D1106">
        <v>30</v>
      </c>
      <c r="E1106" s="1" t="s">
        <v>16</v>
      </c>
      <c r="F1106" t="s">
        <v>15425</v>
      </c>
      <c r="G1106">
        <v>0</v>
      </c>
      <c r="H1106">
        <v>0</v>
      </c>
      <c r="I1106">
        <v>0</v>
      </c>
    </row>
    <row r="1107" spans="1:9" hidden="1" x14ac:dyDescent="0.3">
      <c r="A1107" s="1" t="s">
        <v>79</v>
      </c>
      <c r="B1107" s="1" t="s">
        <v>55</v>
      </c>
      <c r="C1107">
        <v>26</v>
      </c>
      <c r="D1107">
        <v>30</v>
      </c>
      <c r="E1107" s="1" t="s">
        <v>17</v>
      </c>
      <c r="F1107" t="s">
        <v>15336</v>
      </c>
      <c r="G1107">
        <v>0</v>
      </c>
      <c r="H1107">
        <v>0</v>
      </c>
      <c r="I1107">
        <v>0</v>
      </c>
    </row>
    <row r="1108" spans="1:9" hidden="1" x14ac:dyDescent="0.3">
      <c r="A1108" s="1" t="s">
        <v>79</v>
      </c>
      <c r="B1108" s="1" t="s">
        <v>55</v>
      </c>
      <c r="C1108">
        <v>26</v>
      </c>
      <c r="D1108">
        <v>30</v>
      </c>
      <c r="E1108" s="1" t="s">
        <v>18</v>
      </c>
      <c r="F1108" t="s">
        <v>15248</v>
      </c>
      <c r="G1108">
        <v>0</v>
      </c>
      <c r="H1108">
        <v>0</v>
      </c>
      <c r="I1108">
        <v>0</v>
      </c>
    </row>
    <row r="1109" spans="1:9" hidden="1" x14ac:dyDescent="0.3">
      <c r="A1109" s="1" t="s">
        <v>79</v>
      </c>
      <c r="B1109" s="1" t="s">
        <v>55</v>
      </c>
      <c r="C1109">
        <v>26</v>
      </c>
      <c r="D1109">
        <v>30</v>
      </c>
      <c r="E1109" s="1" t="s">
        <v>19</v>
      </c>
      <c r="F1109" t="s">
        <v>15160</v>
      </c>
      <c r="G1109">
        <v>0</v>
      </c>
      <c r="H1109">
        <v>0</v>
      </c>
      <c r="I1109">
        <v>0</v>
      </c>
    </row>
    <row r="1110" spans="1:9" hidden="1" x14ac:dyDescent="0.3">
      <c r="A1110" s="1" t="s">
        <v>79</v>
      </c>
      <c r="B1110" s="1" t="s">
        <v>55</v>
      </c>
      <c r="C1110">
        <v>26</v>
      </c>
      <c r="D1110">
        <v>30</v>
      </c>
      <c r="E1110" s="1" t="s">
        <v>20</v>
      </c>
      <c r="F1110" t="s">
        <v>15072</v>
      </c>
      <c r="G1110">
        <v>0</v>
      </c>
      <c r="H1110">
        <v>0</v>
      </c>
      <c r="I1110">
        <v>0</v>
      </c>
    </row>
    <row r="1111" spans="1:9" hidden="1" x14ac:dyDescent="0.3">
      <c r="A1111" s="1" t="s">
        <v>79</v>
      </c>
      <c r="B1111" s="1" t="s">
        <v>55</v>
      </c>
      <c r="C1111">
        <v>26</v>
      </c>
      <c r="D1111">
        <v>30</v>
      </c>
      <c r="E1111" s="1" t="s">
        <v>21</v>
      </c>
      <c r="F1111" t="s">
        <v>14984</v>
      </c>
      <c r="G1111">
        <v>0</v>
      </c>
      <c r="H1111">
        <v>0</v>
      </c>
      <c r="I1111">
        <v>0</v>
      </c>
    </row>
    <row r="1112" spans="1:9" hidden="1" x14ac:dyDescent="0.3">
      <c r="A1112" s="1" t="s">
        <v>79</v>
      </c>
      <c r="B1112" s="1" t="s">
        <v>55</v>
      </c>
      <c r="C1112">
        <v>26</v>
      </c>
      <c r="D1112">
        <v>30</v>
      </c>
      <c r="E1112" s="1" t="s">
        <v>22</v>
      </c>
      <c r="F1112" t="s">
        <v>14896</v>
      </c>
      <c r="G1112">
        <v>0</v>
      </c>
      <c r="H1112">
        <v>0</v>
      </c>
      <c r="I1112">
        <v>0</v>
      </c>
    </row>
    <row r="1113" spans="1:9" hidden="1" x14ac:dyDescent="0.3">
      <c r="A1113" s="1" t="s">
        <v>79</v>
      </c>
      <c r="B1113" s="1" t="s">
        <v>55</v>
      </c>
      <c r="C1113">
        <v>26</v>
      </c>
      <c r="D1113">
        <v>30</v>
      </c>
      <c r="E1113" s="1" t="s">
        <v>23</v>
      </c>
      <c r="F1113" t="s">
        <v>14808</v>
      </c>
      <c r="G1113">
        <v>0</v>
      </c>
      <c r="H1113">
        <v>0</v>
      </c>
      <c r="I1113">
        <v>0</v>
      </c>
    </row>
    <row r="1114" spans="1:9" hidden="1" x14ac:dyDescent="0.3">
      <c r="A1114" s="1" t="s">
        <v>79</v>
      </c>
      <c r="B1114" s="1" t="s">
        <v>55</v>
      </c>
      <c r="C1114">
        <v>26</v>
      </c>
      <c r="D1114">
        <v>30</v>
      </c>
      <c r="E1114" s="1" t="s">
        <v>24</v>
      </c>
      <c r="F1114" t="s">
        <v>14720</v>
      </c>
      <c r="G1114">
        <v>0</v>
      </c>
      <c r="H1114">
        <v>0</v>
      </c>
      <c r="I1114">
        <v>0</v>
      </c>
    </row>
    <row r="1115" spans="1:9" hidden="1" x14ac:dyDescent="0.3">
      <c r="A1115" s="1" t="s">
        <v>79</v>
      </c>
      <c r="B1115" s="1" t="s">
        <v>55</v>
      </c>
      <c r="C1115">
        <v>26</v>
      </c>
      <c r="D1115">
        <v>30</v>
      </c>
      <c r="E1115" s="1" t="s">
        <v>25</v>
      </c>
      <c r="F1115" t="s">
        <v>14632</v>
      </c>
      <c r="G1115">
        <v>0</v>
      </c>
      <c r="H1115">
        <v>0</v>
      </c>
      <c r="I1115">
        <v>0</v>
      </c>
    </row>
    <row r="1116" spans="1:9" hidden="1" x14ac:dyDescent="0.3">
      <c r="A1116" s="1" t="s">
        <v>79</v>
      </c>
      <c r="B1116" s="1" t="s">
        <v>55</v>
      </c>
      <c r="C1116">
        <v>26</v>
      </c>
      <c r="D1116">
        <v>30</v>
      </c>
      <c r="E1116" s="1" t="s">
        <v>26</v>
      </c>
      <c r="F1116" t="s">
        <v>14544</v>
      </c>
      <c r="G1116">
        <v>0</v>
      </c>
      <c r="H1116">
        <v>0</v>
      </c>
      <c r="I1116">
        <v>0</v>
      </c>
    </row>
    <row r="1117" spans="1:9" hidden="1" x14ac:dyDescent="0.3">
      <c r="A1117" s="1" t="s">
        <v>79</v>
      </c>
      <c r="B1117" s="1" t="s">
        <v>55</v>
      </c>
      <c r="C1117">
        <v>26</v>
      </c>
      <c r="D1117">
        <v>30</v>
      </c>
      <c r="E1117" s="1" t="s">
        <v>27</v>
      </c>
      <c r="F1117" t="s">
        <v>21246</v>
      </c>
      <c r="G1117">
        <v>0</v>
      </c>
      <c r="H1117">
        <v>1</v>
      </c>
      <c r="I1117">
        <v>0</v>
      </c>
    </row>
    <row r="1118" spans="1:9" hidden="1" x14ac:dyDescent="0.3">
      <c r="A1118" s="1" t="s">
        <v>79</v>
      </c>
      <c r="B1118" s="1" t="s">
        <v>55</v>
      </c>
      <c r="C1118">
        <v>26</v>
      </c>
      <c r="D1118">
        <v>30</v>
      </c>
      <c r="E1118" s="1" t="s">
        <v>28</v>
      </c>
      <c r="F1118" t="s">
        <v>21247</v>
      </c>
      <c r="G1118">
        <v>0</v>
      </c>
      <c r="H1118">
        <v>1</v>
      </c>
      <c r="I1118">
        <v>0</v>
      </c>
    </row>
    <row r="1119" spans="1:9" hidden="1" x14ac:dyDescent="0.3">
      <c r="A1119" s="1" t="s">
        <v>79</v>
      </c>
      <c r="B1119" s="1" t="s">
        <v>55</v>
      </c>
      <c r="C1119">
        <v>26</v>
      </c>
      <c r="D1119">
        <v>30</v>
      </c>
      <c r="E1119" s="1" t="s">
        <v>29</v>
      </c>
      <c r="F1119" t="s">
        <v>21248</v>
      </c>
      <c r="G1119">
        <v>0</v>
      </c>
      <c r="H1119">
        <v>1</v>
      </c>
      <c r="I1119">
        <v>0</v>
      </c>
    </row>
    <row r="1120" spans="1:9" hidden="1" x14ac:dyDescent="0.3">
      <c r="A1120" s="1" t="s">
        <v>79</v>
      </c>
      <c r="B1120" s="1" t="s">
        <v>55</v>
      </c>
      <c r="C1120">
        <v>26</v>
      </c>
      <c r="D1120">
        <v>30</v>
      </c>
      <c r="E1120" s="1" t="s">
        <v>30</v>
      </c>
      <c r="F1120" t="s">
        <v>21249</v>
      </c>
      <c r="G1120">
        <v>0</v>
      </c>
      <c r="H1120">
        <v>1</v>
      </c>
      <c r="I1120">
        <v>0</v>
      </c>
    </row>
    <row r="1121" spans="1:9" hidden="1" x14ac:dyDescent="0.3">
      <c r="A1121" s="1" t="s">
        <v>79</v>
      </c>
      <c r="B1121" s="1" t="s">
        <v>55</v>
      </c>
      <c r="C1121">
        <v>26</v>
      </c>
      <c r="D1121">
        <v>30</v>
      </c>
      <c r="E1121" s="1" t="s">
        <v>31</v>
      </c>
      <c r="F1121" t="s">
        <v>21250</v>
      </c>
      <c r="G1121">
        <v>0</v>
      </c>
      <c r="H1121">
        <v>1</v>
      </c>
      <c r="I1121">
        <v>0</v>
      </c>
    </row>
    <row r="1122" spans="1:9" hidden="1" x14ac:dyDescent="0.3">
      <c r="A1122" s="1" t="s">
        <v>79</v>
      </c>
      <c r="B1122" s="1" t="s">
        <v>55</v>
      </c>
      <c r="C1122">
        <v>26</v>
      </c>
      <c r="D1122">
        <v>30</v>
      </c>
      <c r="E1122" s="1" t="s">
        <v>32</v>
      </c>
      <c r="F1122" t="s">
        <v>21251</v>
      </c>
      <c r="G1122">
        <v>0</v>
      </c>
      <c r="H1122">
        <v>1</v>
      </c>
      <c r="I1122">
        <v>0</v>
      </c>
    </row>
    <row r="1123" spans="1:9" hidden="1" x14ac:dyDescent="0.3">
      <c r="A1123" s="1" t="s">
        <v>79</v>
      </c>
      <c r="B1123" s="1" t="s">
        <v>55</v>
      </c>
      <c r="C1123">
        <v>26</v>
      </c>
      <c r="D1123">
        <v>30</v>
      </c>
      <c r="E1123" s="1" t="s">
        <v>33</v>
      </c>
      <c r="F1123" t="s">
        <v>21252</v>
      </c>
      <c r="G1123">
        <v>0</v>
      </c>
      <c r="H1123">
        <v>1</v>
      </c>
      <c r="I1123">
        <v>0</v>
      </c>
    </row>
    <row r="1124" spans="1:9" hidden="1" x14ac:dyDescent="0.3">
      <c r="A1124" s="1" t="s">
        <v>79</v>
      </c>
      <c r="B1124" s="1" t="s">
        <v>55</v>
      </c>
      <c r="C1124">
        <v>26</v>
      </c>
      <c r="D1124">
        <v>30</v>
      </c>
      <c r="E1124" s="1" t="s">
        <v>34</v>
      </c>
      <c r="F1124" t="s">
        <v>21253</v>
      </c>
      <c r="G1124">
        <v>0</v>
      </c>
      <c r="H1124">
        <v>1</v>
      </c>
      <c r="I1124">
        <v>0</v>
      </c>
    </row>
    <row r="1125" spans="1:9" hidden="1" x14ac:dyDescent="0.3">
      <c r="A1125" s="1" t="s">
        <v>79</v>
      </c>
      <c r="B1125" s="1" t="s">
        <v>55</v>
      </c>
      <c r="C1125">
        <v>26</v>
      </c>
      <c r="D1125">
        <v>30</v>
      </c>
      <c r="E1125" s="1" t="s">
        <v>35</v>
      </c>
      <c r="F1125" t="s">
        <v>21254</v>
      </c>
      <c r="G1125">
        <v>0</v>
      </c>
      <c r="H1125">
        <v>1</v>
      </c>
      <c r="I1125">
        <v>0</v>
      </c>
    </row>
    <row r="1126" spans="1:9" hidden="1" x14ac:dyDescent="0.3">
      <c r="A1126" s="1" t="s">
        <v>79</v>
      </c>
      <c r="B1126" s="1" t="s">
        <v>55</v>
      </c>
      <c r="C1126">
        <v>26</v>
      </c>
      <c r="D1126">
        <v>30</v>
      </c>
      <c r="E1126" s="1" t="s">
        <v>36</v>
      </c>
      <c r="F1126" t="s">
        <v>21255</v>
      </c>
      <c r="G1126">
        <v>0</v>
      </c>
      <c r="H1126">
        <v>1</v>
      </c>
      <c r="I1126">
        <v>0</v>
      </c>
    </row>
    <row r="1127" spans="1:9" hidden="1" x14ac:dyDescent="0.3">
      <c r="A1127" s="1" t="s">
        <v>79</v>
      </c>
      <c r="B1127" s="1" t="s">
        <v>55</v>
      </c>
      <c r="C1127">
        <v>26</v>
      </c>
      <c r="D1127">
        <v>30</v>
      </c>
      <c r="E1127" s="1" t="s">
        <v>37</v>
      </c>
      <c r="F1127" t="s">
        <v>21256</v>
      </c>
      <c r="G1127">
        <v>0</v>
      </c>
      <c r="H1127">
        <v>1</v>
      </c>
      <c r="I1127">
        <v>0</v>
      </c>
    </row>
    <row r="1128" spans="1:9" hidden="1" x14ac:dyDescent="0.3">
      <c r="A1128" s="1" t="s">
        <v>79</v>
      </c>
      <c r="B1128" s="1" t="s">
        <v>55</v>
      </c>
      <c r="C1128">
        <v>26</v>
      </c>
      <c r="D1128">
        <v>30</v>
      </c>
      <c r="E1128" s="1" t="s">
        <v>38</v>
      </c>
      <c r="F1128" t="s">
        <v>21257</v>
      </c>
      <c r="G1128">
        <v>0</v>
      </c>
      <c r="H1128">
        <v>1</v>
      </c>
      <c r="I1128">
        <v>0</v>
      </c>
    </row>
    <row r="1129" spans="1:9" hidden="1" x14ac:dyDescent="0.3">
      <c r="A1129" s="1" t="s">
        <v>79</v>
      </c>
      <c r="B1129" s="1" t="s">
        <v>55</v>
      </c>
      <c r="C1129">
        <v>26</v>
      </c>
      <c r="D1129">
        <v>30</v>
      </c>
      <c r="E1129" s="1" t="s">
        <v>39</v>
      </c>
      <c r="F1129" t="s">
        <v>21258</v>
      </c>
      <c r="G1129">
        <v>0</v>
      </c>
      <c r="H1129">
        <v>1</v>
      </c>
      <c r="I1129">
        <v>0</v>
      </c>
    </row>
    <row r="1130" spans="1:9" hidden="1" x14ac:dyDescent="0.3">
      <c r="A1130" s="1" t="s">
        <v>79</v>
      </c>
      <c r="B1130" s="1" t="s">
        <v>55</v>
      </c>
      <c r="C1130">
        <v>26</v>
      </c>
      <c r="D1130">
        <v>30</v>
      </c>
      <c r="E1130" s="1" t="s">
        <v>40</v>
      </c>
      <c r="F1130" t="s">
        <v>21259</v>
      </c>
      <c r="G1130">
        <v>0</v>
      </c>
      <c r="H1130">
        <v>1</v>
      </c>
      <c r="I1130">
        <v>0</v>
      </c>
    </row>
    <row r="1131" spans="1:9" hidden="1" x14ac:dyDescent="0.3">
      <c r="A1131" s="1" t="s">
        <v>79</v>
      </c>
      <c r="B1131" s="1" t="s">
        <v>55</v>
      </c>
      <c r="C1131">
        <v>26</v>
      </c>
      <c r="D1131">
        <v>30</v>
      </c>
      <c r="E1131" s="1" t="s">
        <v>41</v>
      </c>
      <c r="F1131" t="s">
        <v>21260</v>
      </c>
      <c r="G1131">
        <v>0</v>
      </c>
      <c r="H1131">
        <v>1</v>
      </c>
      <c r="I1131">
        <v>1</v>
      </c>
    </row>
    <row r="1132" spans="1:9" hidden="1" x14ac:dyDescent="0.3">
      <c r="A1132" s="1" t="s">
        <v>79</v>
      </c>
      <c r="B1132" s="1" t="s">
        <v>55</v>
      </c>
      <c r="C1132">
        <v>26</v>
      </c>
      <c r="D1132">
        <v>30</v>
      </c>
      <c r="E1132" s="1" t="s">
        <v>42</v>
      </c>
      <c r="F1132" t="s">
        <v>21261</v>
      </c>
      <c r="G1132">
        <v>0</v>
      </c>
      <c r="H1132">
        <v>1</v>
      </c>
      <c r="I1132">
        <v>1</v>
      </c>
    </row>
    <row r="1133" spans="1:9" hidden="1" x14ac:dyDescent="0.3">
      <c r="A1133" s="1" t="s">
        <v>79</v>
      </c>
      <c r="B1133" s="1" t="s">
        <v>55</v>
      </c>
      <c r="C1133">
        <v>26</v>
      </c>
      <c r="D1133">
        <v>30</v>
      </c>
      <c r="E1133" s="1" t="s">
        <v>43</v>
      </c>
      <c r="F1133" t="s">
        <v>20902</v>
      </c>
      <c r="G1133">
        <v>0</v>
      </c>
      <c r="H1133">
        <v>2</v>
      </c>
      <c r="I1133">
        <v>1</v>
      </c>
    </row>
    <row r="1134" spans="1:9" hidden="1" x14ac:dyDescent="0.3">
      <c r="A1134" s="1" t="s">
        <v>79</v>
      </c>
      <c r="B1134" s="1" t="s">
        <v>55</v>
      </c>
      <c r="C1134">
        <v>26</v>
      </c>
      <c r="D1134">
        <v>30</v>
      </c>
      <c r="E1134" s="1" t="s">
        <v>44</v>
      </c>
      <c r="F1134" t="s">
        <v>20903</v>
      </c>
      <c r="G1134">
        <v>0</v>
      </c>
      <c r="H1134">
        <v>2</v>
      </c>
      <c r="I1134">
        <v>1</v>
      </c>
    </row>
    <row r="1135" spans="1:9" hidden="1" x14ac:dyDescent="0.3">
      <c r="A1135" s="1" t="s">
        <v>79</v>
      </c>
      <c r="B1135" s="1" t="s">
        <v>55</v>
      </c>
      <c r="C1135">
        <v>26</v>
      </c>
      <c r="D1135">
        <v>30</v>
      </c>
      <c r="E1135" s="1" t="s">
        <v>45</v>
      </c>
      <c r="F1135" t="s">
        <v>20904</v>
      </c>
      <c r="G1135">
        <v>0</v>
      </c>
      <c r="H1135">
        <v>2</v>
      </c>
      <c r="I1135">
        <v>1</v>
      </c>
    </row>
    <row r="1136" spans="1:9" hidden="1" x14ac:dyDescent="0.3">
      <c r="A1136" s="1" t="s">
        <v>79</v>
      </c>
      <c r="B1136" s="1" t="s">
        <v>55</v>
      </c>
      <c r="C1136">
        <v>26</v>
      </c>
      <c r="D1136">
        <v>30</v>
      </c>
      <c r="E1136" s="1" t="s">
        <v>46</v>
      </c>
      <c r="F1136" t="s">
        <v>20905</v>
      </c>
      <c r="G1136">
        <v>0</v>
      </c>
      <c r="H1136">
        <v>2</v>
      </c>
      <c r="I1136">
        <v>1</v>
      </c>
    </row>
    <row r="1137" spans="1:9" hidden="1" x14ac:dyDescent="0.3">
      <c r="A1137" s="1" t="s">
        <v>79</v>
      </c>
      <c r="B1137" s="1" t="s">
        <v>55</v>
      </c>
      <c r="C1137">
        <v>26</v>
      </c>
      <c r="D1137">
        <v>30</v>
      </c>
      <c r="E1137" s="1" t="s">
        <v>47</v>
      </c>
      <c r="F1137" t="s">
        <v>20792</v>
      </c>
      <c r="G1137">
        <v>0</v>
      </c>
      <c r="H1137">
        <v>3</v>
      </c>
      <c r="I1137">
        <v>1</v>
      </c>
    </row>
    <row r="1138" spans="1:9" hidden="1" x14ac:dyDescent="0.3">
      <c r="A1138" s="1" t="s">
        <v>79</v>
      </c>
      <c r="B1138" s="1" t="s">
        <v>55</v>
      </c>
      <c r="C1138">
        <v>26</v>
      </c>
      <c r="D1138">
        <v>30</v>
      </c>
      <c r="E1138" s="1" t="s">
        <v>48</v>
      </c>
      <c r="F1138" t="s">
        <v>20018</v>
      </c>
      <c r="G1138">
        <v>0</v>
      </c>
      <c r="H1138">
        <v>15</v>
      </c>
      <c r="I1138">
        <v>1</v>
      </c>
    </row>
    <row r="1139" spans="1:9" hidden="1" x14ac:dyDescent="0.3">
      <c r="A1139" s="1" t="s">
        <v>79</v>
      </c>
      <c r="B1139" s="1" t="s">
        <v>55</v>
      </c>
      <c r="C1139">
        <v>26</v>
      </c>
      <c r="D1139">
        <v>30</v>
      </c>
      <c r="E1139" s="1" t="s">
        <v>49</v>
      </c>
      <c r="F1139" t="s">
        <v>20019</v>
      </c>
      <c r="G1139">
        <v>0</v>
      </c>
      <c r="H1139">
        <v>15</v>
      </c>
      <c r="I1139">
        <v>1</v>
      </c>
    </row>
    <row r="1140" spans="1:9" hidden="1" x14ac:dyDescent="0.3">
      <c r="A1140" s="1" t="s">
        <v>79</v>
      </c>
      <c r="B1140" s="1" t="s">
        <v>55</v>
      </c>
      <c r="C1140">
        <v>26</v>
      </c>
      <c r="D1140">
        <v>30</v>
      </c>
      <c r="E1140" s="1" t="s">
        <v>50</v>
      </c>
      <c r="F1140" t="s">
        <v>20020</v>
      </c>
      <c r="G1140">
        <v>1</v>
      </c>
      <c r="H1140">
        <v>49</v>
      </c>
      <c r="I1140">
        <v>1</v>
      </c>
    </row>
    <row r="1141" spans="1:9" hidden="1" x14ac:dyDescent="0.3">
      <c r="A1141" s="1" t="s">
        <v>79</v>
      </c>
      <c r="B1141" s="1" t="s">
        <v>55</v>
      </c>
      <c r="C1141">
        <v>26</v>
      </c>
      <c r="D1141">
        <v>30</v>
      </c>
      <c r="E1141" s="1" t="s">
        <v>51</v>
      </c>
      <c r="F1141" t="s">
        <v>20021</v>
      </c>
      <c r="G1141">
        <v>1</v>
      </c>
      <c r="H1141">
        <v>55</v>
      </c>
      <c r="I1141">
        <v>1</v>
      </c>
    </row>
    <row r="1142" spans="1:9" hidden="1" x14ac:dyDescent="0.3">
      <c r="A1142" s="1" t="s">
        <v>79</v>
      </c>
      <c r="B1142" s="1" t="s">
        <v>55</v>
      </c>
      <c r="C1142">
        <v>26</v>
      </c>
      <c r="D1142">
        <v>30</v>
      </c>
      <c r="E1142" s="1" t="s">
        <v>52</v>
      </c>
      <c r="F1142" t="s">
        <v>20022</v>
      </c>
      <c r="G1142">
        <v>1</v>
      </c>
      <c r="H1142">
        <v>59</v>
      </c>
      <c r="I1142">
        <v>1</v>
      </c>
    </row>
    <row r="1143" spans="1:9" hidden="1" x14ac:dyDescent="0.3">
      <c r="A1143" s="1" t="s">
        <v>79</v>
      </c>
      <c r="B1143" s="1" t="s">
        <v>55</v>
      </c>
      <c r="C1143">
        <v>26</v>
      </c>
      <c r="D1143">
        <v>30</v>
      </c>
      <c r="E1143" s="1" t="s">
        <v>53</v>
      </c>
      <c r="F1143" t="s">
        <v>20023</v>
      </c>
      <c r="G1143">
        <v>1</v>
      </c>
      <c r="H1143">
        <v>60</v>
      </c>
      <c r="I1143">
        <v>27</v>
      </c>
    </row>
    <row r="1144" spans="1:9" hidden="1" x14ac:dyDescent="0.3">
      <c r="A1144" s="1" t="s">
        <v>79</v>
      </c>
      <c r="B1144" s="1" t="s">
        <v>55</v>
      </c>
      <c r="C1144">
        <v>26</v>
      </c>
      <c r="D1144">
        <v>30</v>
      </c>
      <c r="E1144" s="1" t="s">
        <v>54</v>
      </c>
      <c r="F1144" t="s">
        <v>20024</v>
      </c>
      <c r="G1144">
        <v>1</v>
      </c>
      <c r="H1144">
        <v>67</v>
      </c>
      <c r="I1144">
        <v>27</v>
      </c>
    </row>
    <row r="1145" spans="1:9" hidden="1" x14ac:dyDescent="0.3">
      <c r="A1145" s="1" t="s">
        <v>79</v>
      </c>
      <c r="B1145" s="1" t="s">
        <v>55</v>
      </c>
      <c r="C1145">
        <v>26</v>
      </c>
      <c r="D1145">
        <v>30</v>
      </c>
      <c r="E1145" s="1" t="s">
        <v>21548</v>
      </c>
      <c r="F1145" t="s">
        <v>21570</v>
      </c>
      <c r="G1145">
        <v>2</v>
      </c>
      <c r="H1145">
        <v>80</v>
      </c>
      <c r="I1145">
        <v>27</v>
      </c>
    </row>
    <row r="1146" spans="1:9" hidden="1" x14ac:dyDescent="0.3">
      <c r="A1146" s="1" t="s">
        <v>64</v>
      </c>
      <c r="B1146" s="1" t="s">
        <v>80</v>
      </c>
      <c r="C1146">
        <v>35.4437</v>
      </c>
      <c r="D1146">
        <v>139.63800000000001</v>
      </c>
      <c r="E1146" s="1" t="s">
        <v>4</v>
      </c>
      <c r="F1146" t="s">
        <v>12403</v>
      </c>
      <c r="G1146">
        <v>0</v>
      </c>
      <c r="H1146">
        <v>0</v>
      </c>
      <c r="I1146">
        <v>0</v>
      </c>
    </row>
    <row r="1147" spans="1:9" hidden="1" x14ac:dyDescent="0.3">
      <c r="A1147" s="1" t="s">
        <v>64</v>
      </c>
      <c r="B1147" s="1" t="s">
        <v>80</v>
      </c>
      <c r="C1147">
        <v>35.4437</v>
      </c>
      <c r="D1147">
        <v>139.63800000000001</v>
      </c>
      <c r="E1147" s="1" t="s">
        <v>5</v>
      </c>
      <c r="F1147" t="s">
        <v>12404</v>
      </c>
      <c r="G1147">
        <v>0</v>
      </c>
      <c r="H1147">
        <v>0</v>
      </c>
      <c r="I1147">
        <v>0</v>
      </c>
    </row>
    <row r="1148" spans="1:9" hidden="1" x14ac:dyDescent="0.3">
      <c r="A1148" s="1" t="s">
        <v>64</v>
      </c>
      <c r="B1148" s="1" t="s">
        <v>80</v>
      </c>
      <c r="C1148">
        <v>35.4437</v>
      </c>
      <c r="D1148">
        <v>139.63800000000001</v>
      </c>
      <c r="E1148" s="1" t="s">
        <v>6</v>
      </c>
      <c r="F1148" t="s">
        <v>12405</v>
      </c>
      <c r="G1148">
        <v>0</v>
      </c>
      <c r="H1148">
        <v>0</v>
      </c>
      <c r="I1148">
        <v>0</v>
      </c>
    </row>
    <row r="1149" spans="1:9" hidden="1" x14ac:dyDescent="0.3">
      <c r="A1149" s="1" t="s">
        <v>64</v>
      </c>
      <c r="B1149" s="1" t="s">
        <v>80</v>
      </c>
      <c r="C1149">
        <v>35.4437</v>
      </c>
      <c r="D1149">
        <v>139.63800000000001</v>
      </c>
      <c r="E1149" s="1" t="s">
        <v>7</v>
      </c>
      <c r="F1149" t="s">
        <v>12406</v>
      </c>
      <c r="G1149">
        <v>0</v>
      </c>
      <c r="H1149">
        <v>0</v>
      </c>
      <c r="I1149">
        <v>0</v>
      </c>
    </row>
    <row r="1150" spans="1:9" hidden="1" x14ac:dyDescent="0.3">
      <c r="A1150" s="1" t="s">
        <v>64</v>
      </c>
      <c r="B1150" s="1" t="s">
        <v>80</v>
      </c>
      <c r="C1150">
        <v>35.4437</v>
      </c>
      <c r="D1150">
        <v>139.63800000000001</v>
      </c>
      <c r="E1150" s="1" t="s">
        <v>8</v>
      </c>
      <c r="F1150" t="s">
        <v>12407</v>
      </c>
      <c r="G1150">
        <v>0</v>
      </c>
      <c r="H1150">
        <v>0</v>
      </c>
      <c r="I1150">
        <v>0</v>
      </c>
    </row>
    <row r="1151" spans="1:9" hidden="1" x14ac:dyDescent="0.3">
      <c r="A1151" s="1" t="s">
        <v>64</v>
      </c>
      <c r="B1151" s="1" t="s">
        <v>80</v>
      </c>
      <c r="C1151">
        <v>35.4437</v>
      </c>
      <c r="D1151">
        <v>139.63800000000001</v>
      </c>
      <c r="E1151" s="1" t="s">
        <v>9</v>
      </c>
      <c r="F1151" t="s">
        <v>12408</v>
      </c>
      <c r="G1151">
        <v>0</v>
      </c>
      <c r="H1151">
        <v>0</v>
      </c>
      <c r="I1151">
        <v>0</v>
      </c>
    </row>
    <row r="1152" spans="1:9" hidden="1" x14ac:dyDescent="0.3">
      <c r="A1152" s="1" t="s">
        <v>64</v>
      </c>
      <c r="B1152" s="1" t="s">
        <v>80</v>
      </c>
      <c r="C1152">
        <v>35.4437</v>
      </c>
      <c r="D1152">
        <v>139.63800000000001</v>
      </c>
      <c r="E1152" s="1" t="s">
        <v>10</v>
      </c>
      <c r="F1152" t="s">
        <v>12409</v>
      </c>
      <c r="G1152">
        <v>0</v>
      </c>
      <c r="H1152">
        <v>0</v>
      </c>
      <c r="I1152">
        <v>0</v>
      </c>
    </row>
    <row r="1153" spans="1:9" hidden="1" x14ac:dyDescent="0.3">
      <c r="A1153" s="1" t="s">
        <v>64</v>
      </c>
      <c r="B1153" s="1" t="s">
        <v>80</v>
      </c>
      <c r="C1153">
        <v>35.4437</v>
      </c>
      <c r="D1153">
        <v>139.63800000000001</v>
      </c>
      <c r="E1153" s="1" t="s">
        <v>11</v>
      </c>
      <c r="F1153" t="s">
        <v>12410</v>
      </c>
      <c r="G1153">
        <v>0</v>
      </c>
      <c r="H1153">
        <v>0</v>
      </c>
      <c r="I1153">
        <v>0</v>
      </c>
    </row>
    <row r="1154" spans="1:9" hidden="1" x14ac:dyDescent="0.3">
      <c r="A1154" s="1" t="s">
        <v>64</v>
      </c>
      <c r="B1154" s="1" t="s">
        <v>80</v>
      </c>
      <c r="C1154">
        <v>35.4437</v>
      </c>
      <c r="D1154">
        <v>139.63800000000001</v>
      </c>
      <c r="E1154" s="1" t="s">
        <v>12</v>
      </c>
      <c r="F1154" t="s">
        <v>12411</v>
      </c>
      <c r="G1154">
        <v>0</v>
      </c>
      <c r="H1154">
        <v>0</v>
      </c>
      <c r="I1154">
        <v>0</v>
      </c>
    </row>
    <row r="1155" spans="1:9" hidden="1" x14ac:dyDescent="0.3">
      <c r="A1155" s="1" t="s">
        <v>64</v>
      </c>
      <c r="B1155" s="1" t="s">
        <v>80</v>
      </c>
      <c r="C1155">
        <v>35.4437</v>
      </c>
      <c r="D1155">
        <v>139.63800000000001</v>
      </c>
      <c r="E1155" s="1" t="s">
        <v>13</v>
      </c>
      <c r="F1155" t="s">
        <v>12412</v>
      </c>
      <c r="G1155">
        <v>0</v>
      </c>
      <c r="H1155">
        <v>0</v>
      </c>
      <c r="I1155">
        <v>0</v>
      </c>
    </row>
    <row r="1156" spans="1:9" hidden="1" x14ac:dyDescent="0.3">
      <c r="A1156" s="1" t="s">
        <v>64</v>
      </c>
      <c r="B1156" s="1" t="s">
        <v>80</v>
      </c>
      <c r="C1156">
        <v>35.4437</v>
      </c>
      <c r="D1156">
        <v>139.63800000000001</v>
      </c>
      <c r="E1156" s="1" t="s">
        <v>14</v>
      </c>
      <c r="F1156" t="s">
        <v>12413</v>
      </c>
      <c r="G1156">
        <v>0</v>
      </c>
      <c r="H1156">
        <v>0</v>
      </c>
      <c r="I1156">
        <v>0</v>
      </c>
    </row>
    <row r="1157" spans="1:9" hidden="1" x14ac:dyDescent="0.3">
      <c r="A1157" s="1" t="s">
        <v>64</v>
      </c>
      <c r="B1157" s="1" t="s">
        <v>80</v>
      </c>
      <c r="C1157">
        <v>35.4437</v>
      </c>
      <c r="D1157">
        <v>139.63800000000001</v>
      </c>
      <c r="E1157" s="1" t="s">
        <v>15</v>
      </c>
      <c r="F1157" t="s">
        <v>12414</v>
      </c>
      <c r="G1157">
        <v>0</v>
      </c>
      <c r="H1157">
        <v>0</v>
      </c>
      <c r="I1157">
        <v>0</v>
      </c>
    </row>
    <row r="1158" spans="1:9" hidden="1" x14ac:dyDescent="0.3">
      <c r="A1158" s="1" t="s">
        <v>64</v>
      </c>
      <c r="B1158" s="1" t="s">
        <v>80</v>
      </c>
      <c r="C1158">
        <v>35.4437</v>
      </c>
      <c r="D1158">
        <v>139.63800000000001</v>
      </c>
      <c r="E1158" s="1" t="s">
        <v>16</v>
      </c>
      <c r="F1158" t="s">
        <v>12415</v>
      </c>
      <c r="G1158">
        <v>0</v>
      </c>
      <c r="H1158">
        <v>0</v>
      </c>
      <c r="I1158">
        <v>0</v>
      </c>
    </row>
    <row r="1159" spans="1:9" hidden="1" x14ac:dyDescent="0.3">
      <c r="A1159" s="1" t="s">
        <v>64</v>
      </c>
      <c r="B1159" s="1" t="s">
        <v>80</v>
      </c>
      <c r="C1159">
        <v>35.4437</v>
      </c>
      <c r="D1159">
        <v>139.63800000000001</v>
      </c>
      <c r="E1159" s="1" t="s">
        <v>17</v>
      </c>
      <c r="F1159" t="s">
        <v>12416</v>
      </c>
      <c r="G1159">
        <v>0</v>
      </c>
      <c r="H1159">
        <v>0</v>
      </c>
      <c r="I1159">
        <v>0</v>
      </c>
    </row>
    <row r="1160" spans="1:9" hidden="1" x14ac:dyDescent="0.3">
      <c r="A1160" s="1" t="s">
        <v>64</v>
      </c>
      <c r="B1160" s="1" t="s">
        <v>80</v>
      </c>
      <c r="C1160">
        <v>35.4437</v>
      </c>
      <c r="D1160">
        <v>139.63800000000001</v>
      </c>
      <c r="E1160" s="1" t="s">
        <v>18</v>
      </c>
      <c r="F1160" t="s">
        <v>12417</v>
      </c>
      <c r="G1160">
        <v>0</v>
      </c>
      <c r="H1160">
        <v>0</v>
      </c>
      <c r="I1160">
        <v>0</v>
      </c>
    </row>
    <row r="1161" spans="1:9" hidden="1" x14ac:dyDescent="0.3">
      <c r="A1161" s="1" t="s">
        <v>64</v>
      </c>
      <c r="B1161" s="1" t="s">
        <v>80</v>
      </c>
      <c r="C1161">
        <v>35.4437</v>
      </c>
      <c r="D1161">
        <v>139.63800000000001</v>
      </c>
      <c r="E1161" s="1" t="s">
        <v>19</v>
      </c>
      <c r="F1161" t="s">
        <v>12418</v>
      </c>
      <c r="G1161">
        <v>0</v>
      </c>
      <c r="H1161">
        <v>0</v>
      </c>
      <c r="I1161">
        <v>0</v>
      </c>
    </row>
    <row r="1162" spans="1:9" hidden="1" x14ac:dyDescent="0.3">
      <c r="A1162" s="1" t="s">
        <v>64</v>
      </c>
      <c r="B1162" s="1" t="s">
        <v>80</v>
      </c>
      <c r="C1162">
        <v>35.4437</v>
      </c>
      <c r="D1162">
        <v>139.63800000000001</v>
      </c>
      <c r="E1162" s="1" t="s">
        <v>20</v>
      </c>
      <c r="F1162" t="s">
        <v>12419</v>
      </c>
      <c r="G1162">
        <v>0</v>
      </c>
      <c r="H1162">
        <v>0</v>
      </c>
      <c r="I1162">
        <v>0</v>
      </c>
    </row>
    <row r="1163" spans="1:9" hidden="1" x14ac:dyDescent="0.3">
      <c r="A1163" s="1" t="s">
        <v>64</v>
      </c>
      <c r="B1163" s="1" t="s">
        <v>80</v>
      </c>
      <c r="C1163">
        <v>35.4437</v>
      </c>
      <c r="D1163">
        <v>139.63800000000001</v>
      </c>
      <c r="E1163" s="1" t="s">
        <v>21</v>
      </c>
      <c r="F1163" t="s">
        <v>12420</v>
      </c>
      <c r="G1163">
        <v>0</v>
      </c>
      <c r="H1163">
        <v>0</v>
      </c>
      <c r="I1163">
        <v>0</v>
      </c>
    </row>
    <row r="1164" spans="1:9" hidden="1" x14ac:dyDescent="0.3">
      <c r="A1164" s="1" t="s">
        <v>64</v>
      </c>
      <c r="B1164" s="1" t="s">
        <v>80</v>
      </c>
      <c r="C1164">
        <v>35.4437</v>
      </c>
      <c r="D1164">
        <v>139.63800000000001</v>
      </c>
      <c r="E1164" s="1" t="s">
        <v>22</v>
      </c>
      <c r="F1164" t="s">
        <v>12421</v>
      </c>
      <c r="G1164">
        <v>0</v>
      </c>
      <c r="H1164">
        <v>0</v>
      </c>
      <c r="I1164">
        <v>0</v>
      </c>
    </row>
    <row r="1165" spans="1:9" hidden="1" x14ac:dyDescent="0.3">
      <c r="A1165" s="1" t="s">
        <v>64</v>
      </c>
      <c r="B1165" s="1" t="s">
        <v>80</v>
      </c>
      <c r="C1165">
        <v>35.4437</v>
      </c>
      <c r="D1165">
        <v>139.63800000000001</v>
      </c>
      <c r="E1165" s="1" t="s">
        <v>23</v>
      </c>
      <c r="F1165" t="s">
        <v>12422</v>
      </c>
      <c r="G1165">
        <v>0</v>
      </c>
      <c r="H1165">
        <v>0</v>
      </c>
      <c r="I1165">
        <v>0</v>
      </c>
    </row>
    <row r="1166" spans="1:9" hidden="1" x14ac:dyDescent="0.3">
      <c r="A1166" s="1" t="s">
        <v>64</v>
      </c>
      <c r="B1166" s="1" t="s">
        <v>80</v>
      </c>
      <c r="C1166">
        <v>35.4437</v>
      </c>
      <c r="D1166">
        <v>139.63800000000001</v>
      </c>
      <c r="E1166" s="1" t="s">
        <v>24</v>
      </c>
      <c r="F1166" t="s">
        <v>12423</v>
      </c>
      <c r="G1166">
        <v>0</v>
      </c>
      <c r="H1166">
        <v>0</v>
      </c>
      <c r="I1166">
        <v>0</v>
      </c>
    </row>
    <row r="1167" spans="1:9" hidden="1" x14ac:dyDescent="0.3">
      <c r="A1167" s="1" t="s">
        <v>64</v>
      </c>
      <c r="B1167" s="1" t="s">
        <v>80</v>
      </c>
      <c r="C1167">
        <v>35.4437</v>
      </c>
      <c r="D1167">
        <v>139.63800000000001</v>
      </c>
      <c r="E1167" s="1" t="s">
        <v>25</v>
      </c>
      <c r="F1167" t="s">
        <v>12424</v>
      </c>
      <c r="G1167">
        <v>0</v>
      </c>
      <c r="H1167">
        <v>0</v>
      </c>
      <c r="I1167">
        <v>0</v>
      </c>
    </row>
    <row r="1168" spans="1:9" hidden="1" x14ac:dyDescent="0.3">
      <c r="A1168" s="1" t="s">
        <v>64</v>
      </c>
      <c r="B1168" s="1" t="s">
        <v>80</v>
      </c>
      <c r="C1168">
        <v>35.4437</v>
      </c>
      <c r="D1168">
        <v>139.63800000000001</v>
      </c>
      <c r="E1168" s="1" t="s">
        <v>26</v>
      </c>
      <c r="F1168" t="s">
        <v>12425</v>
      </c>
      <c r="G1168">
        <v>0</v>
      </c>
      <c r="H1168">
        <v>0</v>
      </c>
      <c r="I1168">
        <v>0</v>
      </c>
    </row>
    <row r="1169" spans="1:9" hidden="1" x14ac:dyDescent="0.3">
      <c r="A1169" s="1" t="s">
        <v>64</v>
      </c>
      <c r="B1169" s="1" t="s">
        <v>80</v>
      </c>
      <c r="C1169">
        <v>35.4437</v>
      </c>
      <c r="D1169">
        <v>139.63800000000001</v>
      </c>
      <c r="E1169" s="1" t="s">
        <v>27</v>
      </c>
      <c r="F1169" t="s">
        <v>12426</v>
      </c>
      <c r="G1169">
        <v>0</v>
      </c>
      <c r="H1169">
        <v>0</v>
      </c>
      <c r="I1169">
        <v>0</v>
      </c>
    </row>
    <row r="1170" spans="1:9" hidden="1" x14ac:dyDescent="0.3">
      <c r="A1170" s="1" t="s">
        <v>64</v>
      </c>
      <c r="B1170" s="1" t="s">
        <v>80</v>
      </c>
      <c r="C1170">
        <v>35.4437</v>
      </c>
      <c r="D1170">
        <v>139.63800000000001</v>
      </c>
      <c r="E1170" s="1" t="s">
        <v>28</v>
      </c>
      <c r="F1170" t="s">
        <v>12427</v>
      </c>
      <c r="G1170">
        <v>0</v>
      </c>
      <c r="H1170">
        <v>0</v>
      </c>
      <c r="I1170">
        <v>0</v>
      </c>
    </row>
    <row r="1171" spans="1:9" hidden="1" x14ac:dyDescent="0.3">
      <c r="A1171" s="1" t="s">
        <v>64</v>
      </c>
      <c r="B1171" s="1" t="s">
        <v>80</v>
      </c>
      <c r="C1171">
        <v>35.4437</v>
      </c>
      <c r="D1171">
        <v>139.63800000000001</v>
      </c>
      <c r="E1171" s="1" t="s">
        <v>29</v>
      </c>
      <c r="F1171" t="s">
        <v>12428</v>
      </c>
      <c r="G1171">
        <v>0</v>
      </c>
      <c r="H1171">
        <v>0</v>
      </c>
      <c r="I1171">
        <v>0</v>
      </c>
    </row>
    <row r="1172" spans="1:9" hidden="1" x14ac:dyDescent="0.3">
      <c r="A1172" s="1" t="s">
        <v>64</v>
      </c>
      <c r="B1172" s="1" t="s">
        <v>80</v>
      </c>
      <c r="C1172">
        <v>35.4437</v>
      </c>
      <c r="D1172">
        <v>139.63800000000001</v>
      </c>
      <c r="E1172" s="1" t="s">
        <v>30</v>
      </c>
      <c r="F1172" t="s">
        <v>12429</v>
      </c>
      <c r="G1172">
        <v>0</v>
      </c>
      <c r="H1172">
        <v>0</v>
      </c>
      <c r="I1172">
        <v>0</v>
      </c>
    </row>
    <row r="1173" spans="1:9" hidden="1" x14ac:dyDescent="0.3">
      <c r="A1173" s="1" t="s">
        <v>64</v>
      </c>
      <c r="B1173" s="1" t="s">
        <v>80</v>
      </c>
      <c r="C1173">
        <v>35.4437</v>
      </c>
      <c r="D1173">
        <v>139.63800000000001</v>
      </c>
      <c r="E1173" s="1" t="s">
        <v>31</v>
      </c>
      <c r="F1173" t="s">
        <v>12430</v>
      </c>
      <c r="G1173">
        <v>0</v>
      </c>
      <c r="H1173">
        <v>0</v>
      </c>
      <c r="I1173">
        <v>0</v>
      </c>
    </row>
    <row r="1174" spans="1:9" hidden="1" x14ac:dyDescent="0.3">
      <c r="A1174" s="1" t="s">
        <v>64</v>
      </c>
      <c r="B1174" s="1" t="s">
        <v>80</v>
      </c>
      <c r="C1174">
        <v>35.4437</v>
      </c>
      <c r="D1174">
        <v>139.63800000000001</v>
      </c>
      <c r="E1174" s="1" t="s">
        <v>32</v>
      </c>
      <c r="F1174" t="s">
        <v>12431</v>
      </c>
      <c r="G1174">
        <v>0</v>
      </c>
      <c r="H1174">
        <v>0</v>
      </c>
      <c r="I1174">
        <v>0</v>
      </c>
    </row>
    <row r="1175" spans="1:9" hidden="1" x14ac:dyDescent="0.3">
      <c r="A1175" s="1" t="s">
        <v>64</v>
      </c>
      <c r="B1175" s="1" t="s">
        <v>80</v>
      </c>
      <c r="C1175">
        <v>35.4437</v>
      </c>
      <c r="D1175">
        <v>139.63800000000001</v>
      </c>
      <c r="E1175" s="1" t="s">
        <v>33</v>
      </c>
      <c r="F1175" t="s">
        <v>12432</v>
      </c>
      <c r="G1175">
        <v>0</v>
      </c>
      <c r="H1175">
        <v>0</v>
      </c>
      <c r="I1175">
        <v>0</v>
      </c>
    </row>
    <row r="1176" spans="1:9" hidden="1" x14ac:dyDescent="0.3">
      <c r="A1176" s="1" t="s">
        <v>64</v>
      </c>
      <c r="B1176" s="1" t="s">
        <v>80</v>
      </c>
      <c r="C1176">
        <v>35.4437</v>
      </c>
      <c r="D1176">
        <v>139.63800000000001</v>
      </c>
      <c r="E1176" s="1" t="s">
        <v>34</v>
      </c>
      <c r="F1176" t="s">
        <v>17133</v>
      </c>
      <c r="G1176">
        <v>0</v>
      </c>
      <c r="H1176">
        <v>4</v>
      </c>
      <c r="I1176">
        <v>0</v>
      </c>
    </row>
    <row r="1177" spans="1:9" hidden="1" x14ac:dyDescent="0.3">
      <c r="A1177" s="1" t="s">
        <v>64</v>
      </c>
      <c r="B1177" s="1" t="s">
        <v>80</v>
      </c>
      <c r="C1177">
        <v>35.4437</v>
      </c>
      <c r="D1177">
        <v>139.63800000000001</v>
      </c>
      <c r="E1177" s="1" t="s">
        <v>35</v>
      </c>
      <c r="F1177" t="s">
        <v>17035</v>
      </c>
      <c r="G1177">
        <v>0</v>
      </c>
      <c r="H1177">
        <v>7</v>
      </c>
      <c r="I1177">
        <v>0</v>
      </c>
    </row>
    <row r="1178" spans="1:9" hidden="1" x14ac:dyDescent="0.3">
      <c r="A1178" s="1" t="s">
        <v>64</v>
      </c>
      <c r="B1178" s="1" t="s">
        <v>80</v>
      </c>
      <c r="C1178">
        <v>35.4437</v>
      </c>
      <c r="D1178">
        <v>139.63800000000001</v>
      </c>
      <c r="E1178" s="1" t="s">
        <v>36</v>
      </c>
      <c r="F1178" t="s">
        <v>17036</v>
      </c>
      <c r="G1178">
        <v>0</v>
      </c>
      <c r="H1178">
        <v>7</v>
      </c>
      <c r="I1178">
        <v>0</v>
      </c>
    </row>
    <row r="1179" spans="1:9" hidden="1" x14ac:dyDescent="0.3">
      <c r="A1179" s="1" t="s">
        <v>64</v>
      </c>
      <c r="B1179" s="1" t="s">
        <v>80</v>
      </c>
      <c r="C1179">
        <v>35.4437</v>
      </c>
      <c r="D1179">
        <v>139.63800000000001</v>
      </c>
      <c r="E1179" s="1" t="s">
        <v>37</v>
      </c>
      <c r="F1179" t="s">
        <v>17037</v>
      </c>
      <c r="G1179">
        <v>0</v>
      </c>
      <c r="H1179">
        <v>7</v>
      </c>
      <c r="I1179">
        <v>0</v>
      </c>
    </row>
    <row r="1180" spans="1:9" hidden="1" x14ac:dyDescent="0.3">
      <c r="A1180" s="1" t="s">
        <v>64</v>
      </c>
      <c r="B1180" s="1" t="s">
        <v>80</v>
      </c>
      <c r="C1180">
        <v>35.4437</v>
      </c>
      <c r="D1180">
        <v>139.63800000000001</v>
      </c>
      <c r="E1180" s="1" t="s">
        <v>38</v>
      </c>
      <c r="F1180" t="s">
        <v>17038</v>
      </c>
      <c r="G1180">
        <v>0</v>
      </c>
      <c r="H1180">
        <v>7</v>
      </c>
      <c r="I1180">
        <v>0</v>
      </c>
    </row>
    <row r="1181" spans="1:9" hidden="1" x14ac:dyDescent="0.3">
      <c r="A1181" s="1" t="s">
        <v>64</v>
      </c>
      <c r="B1181" s="1" t="s">
        <v>80</v>
      </c>
      <c r="C1181">
        <v>35.4437</v>
      </c>
      <c r="D1181">
        <v>139.63800000000001</v>
      </c>
      <c r="E1181" s="1" t="s">
        <v>39</v>
      </c>
      <c r="F1181" t="s">
        <v>17039</v>
      </c>
      <c r="G1181">
        <v>0</v>
      </c>
      <c r="H1181">
        <v>7</v>
      </c>
      <c r="I1181">
        <v>0</v>
      </c>
    </row>
    <row r="1182" spans="1:9" hidden="1" x14ac:dyDescent="0.3">
      <c r="A1182" s="1" t="s">
        <v>64</v>
      </c>
      <c r="B1182" s="1" t="s">
        <v>80</v>
      </c>
      <c r="C1182">
        <v>35.4437</v>
      </c>
      <c r="D1182">
        <v>139.63800000000001</v>
      </c>
      <c r="E1182" s="1" t="s">
        <v>40</v>
      </c>
      <c r="F1182" t="s">
        <v>17040</v>
      </c>
      <c r="G1182">
        <v>0</v>
      </c>
      <c r="H1182">
        <v>8</v>
      </c>
      <c r="I1182">
        <v>0</v>
      </c>
    </row>
    <row r="1183" spans="1:9" hidden="1" x14ac:dyDescent="0.3">
      <c r="A1183" s="1" t="s">
        <v>64</v>
      </c>
      <c r="B1183" s="1" t="s">
        <v>80</v>
      </c>
      <c r="C1183">
        <v>35.4437</v>
      </c>
      <c r="D1183">
        <v>139.63800000000001</v>
      </c>
      <c r="E1183" s="1" t="s">
        <v>41</v>
      </c>
      <c r="F1183" t="s">
        <v>17041</v>
      </c>
      <c r="G1183">
        <v>0</v>
      </c>
      <c r="H1183">
        <v>8</v>
      </c>
      <c r="I1183">
        <v>0</v>
      </c>
    </row>
    <row r="1184" spans="1:9" hidden="1" x14ac:dyDescent="0.3">
      <c r="A1184" s="1" t="s">
        <v>64</v>
      </c>
      <c r="B1184" s="1" t="s">
        <v>80</v>
      </c>
      <c r="C1184">
        <v>35.4437</v>
      </c>
      <c r="D1184">
        <v>139.63800000000001</v>
      </c>
      <c r="E1184" s="1" t="s">
        <v>42</v>
      </c>
      <c r="F1184" t="s">
        <v>12433</v>
      </c>
      <c r="G1184">
        <v>0</v>
      </c>
      <c r="H1184">
        <v>0</v>
      </c>
      <c r="I1184">
        <v>0</v>
      </c>
    </row>
    <row r="1185" spans="1:9" hidden="1" x14ac:dyDescent="0.3">
      <c r="A1185" s="1" t="s">
        <v>64</v>
      </c>
      <c r="B1185" s="1" t="s">
        <v>80</v>
      </c>
      <c r="C1185">
        <v>35.4437</v>
      </c>
      <c r="D1185">
        <v>139.63800000000001</v>
      </c>
      <c r="E1185" s="1" t="s">
        <v>43</v>
      </c>
      <c r="F1185" t="s">
        <v>12434</v>
      </c>
      <c r="G1185">
        <v>0</v>
      </c>
      <c r="H1185">
        <v>0</v>
      </c>
      <c r="I1185">
        <v>0</v>
      </c>
    </row>
    <row r="1186" spans="1:9" hidden="1" x14ac:dyDescent="0.3">
      <c r="A1186" s="1" t="s">
        <v>64</v>
      </c>
      <c r="B1186" s="1" t="s">
        <v>80</v>
      </c>
      <c r="C1186">
        <v>35.4437</v>
      </c>
      <c r="D1186">
        <v>139.63800000000001</v>
      </c>
      <c r="E1186" s="1" t="s">
        <v>44</v>
      </c>
      <c r="F1186" t="s">
        <v>12435</v>
      </c>
      <c r="G1186">
        <v>0</v>
      </c>
      <c r="H1186">
        <v>0</v>
      </c>
      <c r="I1186">
        <v>0</v>
      </c>
    </row>
    <row r="1187" spans="1:9" hidden="1" x14ac:dyDescent="0.3">
      <c r="A1187" s="1" t="s">
        <v>64</v>
      </c>
      <c r="B1187" s="1" t="s">
        <v>80</v>
      </c>
      <c r="C1187">
        <v>35.4437</v>
      </c>
      <c r="D1187">
        <v>139.63800000000001</v>
      </c>
      <c r="E1187" s="1" t="s">
        <v>45</v>
      </c>
      <c r="F1187" t="s">
        <v>12436</v>
      </c>
      <c r="G1187">
        <v>0</v>
      </c>
      <c r="H1187">
        <v>0</v>
      </c>
      <c r="I1187">
        <v>0</v>
      </c>
    </row>
    <row r="1188" spans="1:9" hidden="1" x14ac:dyDescent="0.3">
      <c r="A1188" s="1" t="s">
        <v>64</v>
      </c>
      <c r="B1188" s="1" t="s">
        <v>80</v>
      </c>
      <c r="C1188">
        <v>35.4437</v>
      </c>
      <c r="D1188">
        <v>139.63800000000001</v>
      </c>
      <c r="E1188" s="1" t="s">
        <v>46</v>
      </c>
      <c r="F1188" t="s">
        <v>12437</v>
      </c>
      <c r="G1188">
        <v>0</v>
      </c>
      <c r="H1188">
        <v>0</v>
      </c>
      <c r="I1188">
        <v>0</v>
      </c>
    </row>
    <row r="1189" spans="1:9" hidden="1" x14ac:dyDescent="0.3">
      <c r="A1189" s="1" t="s">
        <v>64</v>
      </c>
      <c r="B1189" s="1" t="s">
        <v>80</v>
      </c>
      <c r="C1189">
        <v>35.4437</v>
      </c>
      <c r="D1189">
        <v>139.63800000000001</v>
      </c>
      <c r="E1189" s="1" t="s">
        <v>47</v>
      </c>
      <c r="F1189" t="s">
        <v>12438</v>
      </c>
      <c r="G1189">
        <v>0</v>
      </c>
      <c r="H1189">
        <v>0</v>
      </c>
      <c r="I1189">
        <v>0</v>
      </c>
    </row>
    <row r="1190" spans="1:9" hidden="1" x14ac:dyDescent="0.3">
      <c r="A1190" s="1" t="s">
        <v>64</v>
      </c>
      <c r="B1190" s="1" t="s">
        <v>80</v>
      </c>
      <c r="C1190">
        <v>35.4437</v>
      </c>
      <c r="D1190">
        <v>139.63800000000001</v>
      </c>
      <c r="E1190" s="1" t="s">
        <v>48</v>
      </c>
      <c r="F1190" t="s">
        <v>12439</v>
      </c>
      <c r="G1190">
        <v>0</v>
      </c>
      <c r="H1190">
        <v>0</v>
      </c>
      <c r="I1190">
        <v>0</v>
      </c>
    </row>
    <row r="1191" spans="1:9" hidden="1" x14ac:dyDescent="0.3">
      <c r="A1191" s="1" t="s">
        <v>64</v>
      </c>
      <c r="B1191" s="1" t="s">
        <v>80</v>
      </c>
      <c r="C1191">
        <v>35.4437</v>
      </c>
      <c r="D1191">
        <v>139.63800000000001</v>
      </c>
      <c r="E1191" s="1" t="s">
        <v>49</v>
      </c>
      <c r="F1191" t="s">
        <v>12440</v>
      </c>
      <c r="G1191">
        <v>0</v>
      </c>
      <c r="H1191">
        <v>0</v>
      </c>
      <c r="I1191">
        <v>0</v>
      </c>
    </row>
    <row r="1192" spans="1:9" hidden="1" x14ac:dyDescent="0.3">
      <c r="A1192" s="1" t="s">
        <v>64</v>
      </c>
      <c r="B1192" s="1" t="s">
        <v>80</v>
      </c>
      <c r="C1192">
        <v>35.4437</v>
      </c>
      <c r="D1192">
        <v>139.63800000000001</v>
      </c>
      <c r="E1192" s="1" t="s">
        <v>50</v>
      </c>
      <c r="F1192" t="s">
        <v>12441</v>
      </c>
      <c r="G1192">
        <v>0</v>
      </c>
      <c r="H1192">
        <v>0</v>
      </c>
      <c r="I1192">
        <v>0</v>
      </c>
    </row>
    <row r="1193" spans="1:9" hidden="1" x14ac:dyDescent="0.3">
      <c r="A1193" s="1" t="s">
        <v>64</v>
      </c>
      <c r="B1193" s="1" t="s">
        <v>80</v>
      </c>
      <c r="C1193">
        <v>35.4437</v>
      </c>
      <c r="D1193">
        <v>139.63800000000001</v>
      </c>
      <c r="E1193" s="1" t="s">
        <v>51</v>
      </c>
      <c r="F1193" t="s">
        <v>12442</v>
      </c>
      <c r="G1193">
        <v>0</v>
      </c>
      <c r="H1193">
        <v>0</v>
      </c>
      <c r="I1193">
        <v>0</v>
      </c>
    </row>
    <row r="1194" spans="1:9" hidden="1" x14ac:dyDescent="0.3">
      <c r="A1194" s="1" t="s">
        <v>64</v>
      </c>
      <c r="B1194" s="1" t="s">
        <v>80</v>
      </c>
      <c r="C1194">
        <v>35.4437</v>
      </c>
      <c r="D1194">
        <v>139.63800000000001</v>
      </c>
      <c r="E1194" s="1" t="s">
        <v>52</v>
      </c>
      <c r="F1194" t="s">
        <v>12443</v>
      </c>
      <c r="G1194">
        <v>0</v>
      </c>
      <c r="H1194">
        <v>0</v>
      </c>
      <c r="I1194">
        <v>0</v>
      </c>
    </row>
    <row r="1195" spans="1:9" hidden="1" x14ac:dyDescent="0.3">
      <c r="A1195" s="1" t="s">
        <v>64</v>
      </c>
      <c r="B1195" s="1" t="s">
        <v>80</v>
      </c>
      <c r="C1195">
        <v>35.4437</v>
      </c>
      <c r="D1195">
        <v>139.63800000000001</v>
      </c>
      <c r="E1195" s="1" t="s">
        <v>53</v>
      </c>
      <c r="F1195" t="s">
        <v>12444</v>
      </c>
      <c r="G1195">
        <v>0</v>
      </c>
      <c r="H1195">
        <v>0</v>
      </c>
      <c r="I1195">
        <v>0</v>
      </c>
    </row>
    <row r="1196" spans="1:9" hidden="1" x14ac:dyDescent="0.3">
      <c r="A1196" s="1" t="s">
        <v>64</v>
      </c>
      <c r="B1196" s="1" t="s">
        <v>80</v>
      </c>
      <c r="C1196">
        <v>35.4437</v>
      </c>
      <c r="D1196">
        <v>139.63800000000001</v>
      </c>
      <c r="E1196" s="1" t="s">
        <v>54</v>
      </c>
      <c r="F1196" t="s">
        <v>12445</v>
      </c>
      <c r="G1196">
        <v>0</v>
      </c>
      <c r="H1196">
        <v>0</v>
      </c>
      <c r="I1196">
        <v>0</v>
      </c>
    </row>
    <row r="1197" spans="1:9" hidden="1" x14ac:dyDescent="0.3">
      <c r="A1197" s="1" t="s">
        <v>64</v>
      </c>
      <c r="B1197" s="1" t="s">
        <v>80</v>
      </c>
      <c r="C1197">
        <v>35.4437</v>
      </c>
      <c r="D1197">
        <v>139.63800000000001</v>
      </c>
      <c r="E1197" s="1" t="s">
        <v>21548</v>
      </c>
      <c r="F1197" t="s">
        <v>21571</v>
      </c>
      <c r="G1197">
        <v>0</v>
      </c>
      <c r="H1197">
        <v>0</v>
      </c>
      <c r="I1197">
        <v>0</v>
      </c>
    </row>
    <row r="1198" spans="1:9" hidden="1" x14ac:dyDescent="0.3">
      <c r="A1198" s="1" t="s">
        <v>81</v>
      </c>
      <c r="B1198" s="1" t="s">
        <v>55</v>
      </c>
      <c r="C1198">
        <v>33.854700000000001</v>
      </c>
      <c r="D1198">
        <v>35.862299999999998</v>
      </c>
      <c r="E1198" s="1" t="s">
        <v>4</v>
      </c>
      <c r="F1198" t="s">
        <v>16582</v>
      </c>
      <c r="G1198">
        <v>0</v>
      </c>
      <c r="H1198">
        <v>0</v>
      </c>
      <c r="I1198">
        <v>0</v>
      </c>
    </row>
    <row r="1199" spans="1:9" hidden="1" x14ac:dyDescent="0.3">
      <c r="A1199" s="1" t="s">
        <v>81</v>
      </c>
      <c r="B1199" s="1" t="s">
        <v>55</v>
      </c>
      <c r="C1199">
        <v>33.854700000000001</v>
      </c>
      <c r="D1199">
        <v>35.862299999999998</v>
      </c>
      <c r="E1199" s="1" t="s">
        <v>5</v>
      </c>
      <c r="F1199" t="s">
        <v>16479</v>
      </c>
      <c r="G1199">
        <v>0</v>
      </c>
      <c r="H1199">
        <v>0</v>
      </c>
      <c r="I1199">
        <v>0</v>
      </c>
    </row>
    <row r="1200" spans="1:9" hidden="1" x14ac:dyDescent="0.3">
      <c r="A1200" s="1" t="s">
        <v>81</v>
      </c>
      <c r="B1200" s="1" t="s">
        <v>55</v>
      </c>
      <c r="C1200">
        <v>33.854700000000001</v>
      </c>
      <c r="D1200">
        <v>35.862299999999998</v>
      </c>
      <c r="E1200" s="1" t="s">
        <v>6</v>
      </c>
      <c r="F1200" t="s">
        <v>16377</v>
      </c>
      <c r="G1200">
        <v>0</v>
      </c>
      <c r="H1200">
        <v>0</v>
      </c>
      <c r="I1200">
        <v>0</v>
      </c>
    </row>
    <row r="1201" spans="1:9" hidden="1" x14ac:dyDescent="0.3">
      <c r="A1201" s="1" t="s">
        <v>81</v>
      </c>
      <c r="B1201" s="1" t="s">
        <v>55</v>
      </c>
      <c r="C1201">
        <v>33.854700000000001</v>
      </c>
      <c r="D1201">
        <v>35.862299999999998</v>
      </c>
      <c r="E1201" s="1" t="s">
        <v>7</v>
      </c>
      <c r="F1201" t="s">
        <v>16275</v>
      </c>
      <c r="G1201">
        <v>0</v>
      </c>
      <c r="H1201">
        <v>0</v>
      </c>
      <c r="I1201">
        <v>0</v>
      </c>
    </row>
    <row r="1202" spans="1:9" hidden="1" x14ac:dyDescent="0.3">
      <c r="A1202" s="1" t="s">
        <v>81</v>
      </c>
      <c r="B1202" s="1" t="s">
        <v>55</v>
      </c>
      <c r="C1202">
        <v>33.854700000000001</v>
      </c>
      <c r="D1202">
        <v>35.862299999999998</v>
      </c>
      <c r="E1202" s="1" t="s">
        <v>8</v>
      </c>
      <c r="F1202" t="s">
        <v>16175</v>
      </c>
      <c r="G1202">
        <v>0</v>
      </c>
      <c r="H1202">
        <v>0</v>
      </c>
      <c r="I1202">
        <v>0</v>
      </c>
    </row>
    <row r="1203" spans="1:9" hidden="1" x14ac:dyDescent="0.3">
      <c r="A1203" s="1" t="s">
        <v>81</v>
      </c>
      <c r="B1203" s="1" t="s">
        <v>55</v>
      </c>
      <c r="C1203">
        <v>33.854700000000001</v>
      </c>
      <c r="D1203">
        <v>35.862299999999998</v>
      </c>
      <c r="E1203" s="1" t="s">
        <v>9</v>
      </c>
      <c r="F1203" t="s">
        <v>16075</v>
      </c>
      <c r="G1203">
        <v>0</v>
      </c>
      <c r="H1203">
        <v>0</v>
      </c>
      <c r="I1203">
        <v>0</v>
      </c>
    </row>
    <row r="1204" spans="1:9" hidden="1" x14ac:dyDescent="0.3">
      <c r="A1204" s="1" t="s">
        <v>81</v>
      </c>
      <c r="B1204" s="1" t="s">
        <v>55</v>
      </c>
      <c r="C1204">
        <v>33.854700000000001</v>
      </c>
      <c r="D1204">
        <v>35.862299999999998</v>
      </c>
      <c r="E1204" s="1" t="s">
        <v>10</v>
      </c>
      <c r="F1204" t="s">
        <v>15978</v>
      </c>
      <c r="G1204">
        <v>0</v>
      </c>
      <c r="H1204">
        <v>0</v>
      </c>
      <c r="I1204">
        <v>0</v>
      </c>
    </row>
    <row r="1205" spans="1:9" hidden="1" x14ac:dyDescent="0.3">
      <c r="A1205" s="1" t="s">
        <v>81</v>
      </c>
      <c r="B1205" s="1" t="s">
        <v>55</v>
      </c>
      <c r="C1205">
        <v>33.854700000000001</v>
      </c>
      <c r="D1205">
        <v>35.862299999999998</v>
      </c>
      <c r="E1205" s="1" t="s">
        <v>11</v>
      </c>
      <c r="F1205" t="s">
        <v>15881</v>
      </c>
      <c r="G1205">
        <v>0</v>
      </c>
      <c r="H1205">
        <v>0</v>
      </c>
      <c r="I1205">
        <v>0</v>
      </c>
    </row>
    <row r="1206" spans="1:9" hidden="1" x14ac:dyDescent="0.3">
      <c r="A1206" s="1" t="s">
        <v>81</v>
      </c>
      <c r="B1206" s="1" t="s">
        <v>55</v>
      </c>
      <c r="C1206">
        <v>33.854700000000001</v>
      </c>
      <c r="D1206">
        <v>35.862299999999998</v>
      </c>
      <c r="E1206" s="1" t="s">
        <v>12</v>
      </c>
      <c r="F1206" t="s">
        <v>15786</v>
      </c>
      <c r="G1206">
        <v>0</v>
      </c>
      <c r="H1206">
        <v>0</v>
      </c>
      <c r="I1206">
        <v>0</v>
      </c>
    </row>
    <row r="1207" spans="1:9" hidden="1" x14ac:dyDescent="0.3">
      <c r="A1207" s="1" t="s">
        <v>81</v>
      </c>
      <c r="B1207" s="1" t="s">
        <v>55</v>
      </c>
      <c r="C1207">
        <v>33.854700000000001</v>
      </c>
      <c r="D1207">
        <v>35.862299999999998</v>
      </c>
      <c r="E1207" s="1" t="s">
        <v>13</v>
      </c>
      <c r="F1207" t="s">
        <v>15694</v>
      </c>
      <c r="G1207">
        <v>0</v>
      </c>
      <c r="H1207">
        <v>0</v>
      </c>
      <c r="I1207">
        <v>0</v>
      </c>
    </row>
    <row r="1208" spans="1:9" hidden="1" x14ac:dyDescent="0.3">
      <c r="A1208" s="1" t="s">
        <v>81</v>
      </c>
      <c r="B1208" s="1" t="s">
        <v>55</v>
      </c>
      <c r="C1208">
        <v>33.854700000000001</v>
      </c>
      <c r="D1208">
        <v>35.862299999999998</v>
      </c>
      <c r="E1208" s="1" t="s">
        <v>14</v>
      </c>
      <c r="F1208" t="s">
        <v>15604</v>
      </c>
      <c r="G1208">
        <v>0</v>
      </c>
      <c r="H1208">
        <v>0</v>
      </c>
      <c r="I1208">
        <v>0</v>
      </c>
    </row>
    <row r="1209" spans="1:9" hidden="1" x14ac:dyDescent="0.3">
      <c r="A1209" s="1" t="s">
        <v>81</v>
      </c>
      <c r="B1209" s="1" t="s">
        <v>55</v>
      </c>
      <c r="C1209">
        <v>33.854700000000001</v>
      </c>
      <c r="D1209">
        <v>35.862299999999998</v>
      </c>
      <c r="E1209" s="1" t="s">
        <v>15</v>
      </c>
      <c r="F1209" t="s">
        <v>15515</v>
      </c>
      <c r="G1209">
        <v>0</v>
      </c>
      <c r="H1209">
        <v>0</v>
      </c>
      <c r="I1209">
        <v>0</v>
      </c>
    </row>
    <row r="1210" spans="1:9" hidden="1" x14ac:dyDescent="0.3">
      <c r="A1210" s="1" t="s">
        <v>81</v>
      </c>
      <c r="B1210" s="1" t="s">
        <v>55</v>
      </c>
      <c r="C1210">
        <v>33.854700000000001</v>
      </c>
      <c r="D1210">
        <v>35.862299999999998</v>
      </c>
      <c r="E1210" s="1" t="s">
        <v>16</v>
      </c>
      <c r="F1210" t="s">
        <v>15426</v>
      </c>
      <c r="G1210">
        <v>0</v>
      </c>
      <c r="H1210">
        <v>0</v>
      </c>
      <c r="I1210">
        <v>0</v>
      </c>
    </row>
    <row r="1211" spans="1:9" hidden="1" x14ac:dyDescent="0.3">
      <c r="A1211" s="1" t="s">
        <v>81</v>
      </c>
      <c r="B1211" s="1" t="s">
        <v>55</v>
      </c>
      <c r="C1211">
        <v>33.854700000000001</v>
      </c>
      <c r="D1211">
        <v>35.862299999999998</v>
      </c>
      <c r="E1211" s="1" t="s">
        <v>17</v>
      </c>
      <c r="F1211" t="s">
        <v>15337</v>
      </c>
      <c r="G1211">
        <v>0</v>
      </c>
      <c r="H1211">
        <v>0</v>
      </c>
      <c r="I1211">
        <v>0</v>
      </c>
    </row>
    <row r="1212" spans="1:9" hidden="1" x14ac:dyDescent="0.3">
      <c r="A1212" s="1" t="s">
        <v>81</v>
      </c>
      <c r="B1212" s="1" t="s">
        <v>55</v>
      </c>
      <c r="C1212">
        <v>33.854700000000001</v>
      </c>
      <c r="D1212">
        <v>35.862299999999998</v>
      </c>
      <c r="E1212" s="1" t="s">
        <v>18</v>
      </c>
      <c r="F1212" t="s">
        <v>15249</v>
      </c>
      <c r="G1212">
        <v>0</v>
      </c>
      <c r="H1212">
        <v>0</v>
      </c>
      <c r="I1212">
        <v>0</v>
      </c>
    </row>
    <row r="1213" spans="1:9" hidden="1" x14ac:dyDescent="0.3">
      <c r="A1213" s="1" t="s">
        <v>81</v>
      </c>
      <c r="B1213" s="1" t="s">
        <v>55</v>
      </c>
      <c r="C1213">
        <v>33.854700000000001</v>
      </c>
      <c r="D1213">
        <v>35.862299999999998</v>
      </c>
      <c r="E1213" s="1" t="s">
        <v>19</v>
      </c>
      <c r="F1213" t="s">
        <v>15161</v>
      </c>
      <c r="G1213">
        <v>0</v>
      </c>
      <c r="H1213">
        <v>0</v>
      </c>
      <c r="I1213">
        <v>0</v>
      </c>
    </row>
    <row r="1214" spans="1:9" hidden="1" x14ac:dyDescent="0.3">
      <c r="A1214" s="1" t="s">
        <v>81</v>
      </c>
      <c r="B1214" s="1" t="s">
        <v>55</v>
      </c>
      <c r="C1214">
        <v>33.854700000000001</v>
      </c>
      <c r="D1214">
        <v>35.862299999999998</v>
      </c>
      <c r="E1214" s="1" t="s">
        <v>20</v>
      </c>
      <c r="F1214" t="s">
        <v>15073</v>
      </c>
      <c r="G1214">
        <v>0</v>
      </c>
      <c r="H1214">
        <v>0</v>
      </c>
      <c r="I1214">
        <v>0</v>
      </c>
    </row>
    <row r="1215" spans="1:9" hidden="1" x14ac:dyDescent="0.3">
      <c r="A1215" s="1" t="s">
        <v>81</v>
      </c>
      <c r="B1215" s="1" t="s">
        <v>55</v>
      </c>
      <c r="C1215">
        <v>33.854700000000001</v>
      </c>
      <c r="D1215">
        <v>35.862299999999998</v>
      </c>
      <c r="E1215" s="1" t="s">
        <v>21</v>
      </c>
      <c r="F1215" t="s">
        <v>14985</v>
      </c>
      <c r="G1215">
        <v>0</v>
      </c>
      <c r="H1215">
        <v>0</v>
      </c>
      <c r="I1215">
        <v>0</v>
      </c>
    </row>
    <row r="1216" spans="1:9" hidden="1" x14ac:dyDescent="0.3">
      <c r="A1216" s="1" t="s">
        <v>81</v>
      </c>
      <c r="B1216" s="1" t="s">
        <v>55</v>
      </c>
      <c r="C1216">
        <v>33.854700000000001</v>
      </c>
      <c r="D1216">
        <v>35.862299999999998</v>
      </c>
      <c r="E1216" s="1" t="s">
        <v>22</v>
      </c>
      <c r="F1216" t="s">
        <v>14897</v>
      </c>
      <c r="G1216">
        <v>0</v>
      </c>
      <c r="H1216">
        <v>0</v>
      </c>
      <c r="I1216">
        <v>0</v>
      </c>
    </row>
    <row r="1217" spans="1:9" hidden="1" x14ac:dyDescent="0.3">
      <c r="A1217" s="1" t="s">
        <v>81</v>
      </c>
      <c r="B1217" s="1" t="s">
        <v>55</v>
      </c>
      <c r="C1217">
        <v>33.854700000000001</v>
      </c>
      <c r="D1217">
        <v>35.862299999999998</v>
      </c>
      <c r="E1217" s="1" t="s">
        <v>23</v>
      </c>
      <c r="F1217" t="s">
        <v>14809</v>
      </c>
      <c r="G1217">
        <v>0</v>
      </c>
      <c r="H1217">
        <v>0</v>
      </c>
      <c r="I1217">
        <v>0</v>
      </c>
    </row>
    <row r="1218" spans="1:9" hidden="1" x14ac:dyDescent="0.3">
      <c r="A1218" s="1" t="s">
        <v>81</v>
      </c>
      <c r="B1218" s="1" t="s">
        <v>55</v>
      </c>
      <c r="C1218">
        <v>33.854700000000001</v>
      </c>
      <c r="D1218">
        <v>35.862299999999998</v>
      </c>
      <c r="E1218" s="1" t="s">
        <v>24</v>
      </c>
      <c r="F1218" t="s">
        <v>14721</v>
      </c>
      <c r="G1218">
        <v>0</v>
      </c>
      <c r="H1218">
        <v>0</v>
      </c>
      <c r="I1218">
        <v>0</v>
      </c>
    </row>
    <row r="1219" spans="1:9" hidden="1" x14ac:dyDescent="0.3">
      <c r="A1219" s="1" t="s">
        <v>81</v>
      </c>
      <c r="B1219" s="1" t="s">
        <v>55</v>
      </c>
      <c r="C1219">
        <v>33.854700000000001</v>
      </c>
      <c r="D1219">
        <v>35.862299999999998</v>
      </c>
      <c r="E1219" s="1" t="s">
        <v>25</v>
      </c>
      <c r="F1219" t="s">
        <v>14633</v>
      </c>
      <c r="G1219">
        <v>0</v>
      </c>
      <c r="H1219">
        <v>0</v>
      </c>
      <c r="I1219">
        <v>0</v>
      </c>
    </row>
    <row r="1220" spans="1:9" hidden="1" x14ac:dyDescent="0.3">
      <c r="A1220" s="1" t="s">
        <v>81</v>
      </c>
      <c r="B1220" s="1" t="s">
        <v>55</v>
      </c>
      <c r="C1220">
        <v>33.854700000000001</v>
      </c>
      <c r="D1220">
        <v>35.862299999999998</v>
      </c>
      <c r="E1220" s="1" t="s">
        <v>26</v>
      </c>
      <c r="F1220" t="s">
        <v>14545</v>
      </c>
      <c r="G1220">
        <v>0</v>
      </c>
      <c r="H1220">
        <v>0</v>
      </c>
      <c r="I1220">
        <v>0</v>
      </c>
    </row>
    <row r="1221" spans="1:9" hidden="1" x14ac:dyDescent="0.3">
      <c r="A1221" s="1" t="s">
        <v>81</v>
      </c>
      <c r="B1221" s="1" t="s">
        <v>55</v>
      </c>
      <c r="C1221">
        <v>33.854700000000001</v>
      </c>
      <c r="D1221">
        <v>35.862299999999998</v>
      </c>
      <c r="E1221" s="1" t="s">
        <v>27</v>
      </c>
      <c r="F1221" t="s">
        <v>14457</v>
      </c>
      <c r="G1221">
        <v>0</v>
      </c>
      <c r="H1221">
        <v>0</v>
      </c>
      <c r="I1221">
        <v>0</v>
      </c>
    </row>
    <row r="1222" spans="1:9" hidden="1" x14ac:dyDescent="0.3">
      <c r="A1222" s="1" t="s">
        <v>81</v>
      </c>
      <c r="B1222" s="1" t="s">
        <v>55</v>
      </c>
      <c r="C1222">
        <v>33.854700000000001</v>
      </c>
      <c r="D1222">
        <v>35.862299999999998</v>
      </c>
      <c r="E1222" s="1" t="s">
        <v>28</v>
      </c>
      <c r="F1222" t="s">
        <v>14370</v>
      </c>
      <c r="G1222">
        <v>0</v>
      </c>
      <c r="H1222">
        <v>0</v>
      </c>
      <c r="I1222">
        <v>0</v>
      </c>
    </row>
    <row r="1223" spans="1:9" hidden="1" x14ac:dyDescent="0.3">
      <c r="A1223" s="1" t="s">
        <v>81</v>
      </c>
      <c r="B1223" s="1" t="s">
        <v>55</v>
      </c>
      <c r="C1223">
        <v>33.854700000000001</v>
      </c>
      <c r="D1223">
        <v>35.862299999999998</v>
      </c>
      <c r="E1223" s="1" t="s">
        <v>29</v>
      </c>
      <c r="F1223" t="s">
        <v>14283</v>
      </c>
      <c r="G1223">
        <v>0</v>
      </c>
      <c r="H1223">
        <v>0</v>
      </c>
      <c r="I1223">
        <v>0</v>
      </c>
    </row>
    <row r="1224" spans="1:9" hidden="1" x14ac:dyDescent="0.3">
      <c r="A1224" s="1" t="s">
        <v>81</v>
      </c>
      <c r="B1224" s="1" t="s">
        <v>55</v>
      </c>
      <c r="C1224">
        <v>33.854700000000001</v>
      </c>
      <c r="D1224">
        <v>35.862299999999998</v>
      </c>
      <c r="E1224" s="1" t="s">
        <v>30</v>
      </c>
      <c r="F1224" t="s">
        <v>14196</v>
      </c>
      <c r="G1224">
        <v>0</v>
      </c>
      <c r="H1224">
        <v>0</v>
      </c>
      <c r="I1224">
        <v>0</v>
      </c>
    </row>
    <row r="1225" spans="1:9" hidden="1" x14ac:dyDescent="0.3">
      <c r="A1225" s="1" t="s">
        <v>81</v>
      </c>
      <c r="B1225" s="1" t="s">
        <v>55</v>
      </c>
      <c r="C1225">
        <v>33.854700000000001</v>
      </c>
      <c r="D1225">
        <v>35.862299999999998</v>
      </c>
      <c r="E1225" s="1" t="s">
        <v>31</v>
      </c>
      <c r="F1225" t="s">
        <v>14109</v>
      </c>
      <c r="G1225">
        <v>0</v>
      </c>
      <c r="H1225">
        <v>0</v>
      </c>
      <c r="I1225">
        <v>0</v>
      </c>
    </row>
    <row r="1226" spans="1:9" hidden="1" x14ac:dyDescent="0.3">
      <c r="A1226" s="1" t="s">
        <v>81</v>
      </c>
      <c r="B1226" s="1" t="s">
        <v>55</v>
      </c>
      <c r="C1226">
        <v>33.854700000000001</v>
      </c>
      <c r="D1226">
        <v>35.862299999999998</v>
      </c>
      <c r="E1226" s="1" t="s">
        <v>32</v>
      </c>
      <c r="F1226" t="s">
        <v>14023</v>
      </c>
      <c r="G1226">
        <v>0</v>
      </c>
      <c r="H1226">
        <v>0</v>
      </c>
      <c r="I1226">
        <v>0</v>
      </c>
    </row>
    <row r="1227" spans="1:9" hidden="1" x14ac:dyDescent="0.3">
      <c r="A1227" s="1" t="s">
        <v>81</v>
      </c>
      <c r="B1227" s="1" t="s">
        <v>55</v>
      </c>
      <c r="C1227">
        <v>33.854700000000001</v>
      </c>
      <c r="D1227">
        <v>35.862299999999998</v>
      </c>
      <c r="E1227" s="1" t="s">
        <v>33</v>
      </c>
      <c r="F1227" t="s">
        <v>13937</v>
      </c>
      <c r="G1227">
        <v>0</v>
      </c>
      <c r="H1227">
        <v>0</v>
      </c>
      <c r="I1227">
        <v>0</v>
      </c>
    </row>
    <row r="1228" spans="1:9" hidden="1" x14ac:dyDescent="0.3">
      <c r="A1228" s="1" t="s">
        <v>81</v>
      </c>
      <c r="B1228" s="1" t="s">
        <v>55</v>
      </c>
      <c r="C1228">
        <v>33.854700000000001</v>
      </c>
      <c r="D1228">
        <v>35.862299999999998</v>
      </c>
      <c r="E1228" s="1" t="s">
        <v>34</v>
      </c>
      <c r="F1228" t="s">
        <v>21262</v>
      </c>
      <c r="G1228">
        <v>0</v>
      </c>
      <c r="H1228">
        <v>1</v>
      </c>
      <c r="I1228">
        <v>0</v>
      </c>
    </row>
    <row r="1229" spans="1:9" hidden="1" x14ac:dyDescent="0.3">
      <c r="A1229" s="1" t="s">
        <v>81</v>
      </c>
      <c r="B1229" s="1" t="s">
        <v>55</v>
      </c>
      <c r="C1229">
        <v>33.854700000000001</v>
      </c>
      <c r="D1229">
        <v>35.862299999999998</v>
      </c>
      <c r="E1229" s="1" t="s">
        <v>35</v>
      </c>
      <c r="F1229" t="s">
        <v>21263</v>
      </c>
      <c r="G1229">
        <v>0</v>
      </c>
      <c r="H1229">
        <v>1</v>
      </c>
      <c r="I1229">
        <v>0</v>
      </c>
    </row>
    <row r="1230" spans="1:9" hidden="1" x14ac:dyDescent="0.3">
      <c r="A1230" s="1" t="s">
        <v>81</v>
      </c>
      <c r="B1230" s="1" t="s">
        <v>55</v>
      </c>
      <c r="C1230">
        <v>33.854700000000001</v>
      </c>
      <c r="D1230">
        <v>35.862299999999998</v>
      </c>
      <c r="E1230" s="1" t="s">
        <v>36</v>
      </c>
      <c r="F1230" t="s">
        <v>21264</v>
      </c>
      <c r="G1230">
        <v>0</v>
      </c>
      <c r="H1230">
        <v>1</v>
      </c>
      <c r="I1230">
        <v>0</v>
      </c>
    </row>
    <row r="1231" spans="1:9" hidden="1" x14ac:dyDescent="0.3">
      <c r="A1231" s="1" t="s">
        <v>81</v>
      </c>
      <c r="B1231" s="1" t="s">
        <v>55</v>
      </c>
      <c r="C1231">
        <v>33.854700000000001</v>
      </c>
      <c r="D1231">
        <v>35.862299999999998</v>
      </c>
      <c r="E1231" s="1" t="s">
        <v>37</v>
      </c>
      <c r="F1231" t="s">
        <v>21265</v>
      </c>
      <c r="G1231">
        <v>0</v>
      </c>
      <c r="H1231">
        <v>1</v>
      </c>
      <c r="I1231">
        <v>0</v>
      </c>
    </row>
    <row r="1232" spans="1:9" hidden="1" x14ac:dyDescent="0.3">
      <c r="A1232" s="1" t="s">
        <v>81</v>
      </c>
      <c r="B1232" s="1" t="s">
        <v>55</v>
      </c>
      <c r="C1232">
        <v>33.854700000000001</v>
      </c>
      <c r="D1232">
        <v>35.862299999999998</v>
      </c>
      <c r="E1232" s="1" t="s">
        <v>38</v>
      </c>
      <c r="F1232" t="s">
        <v>21266</v>
      </c>
      <c r="G1232">
        <v>0</v>
      </c>
      <c r="H1232">
        <v>1</v>
      </c>
      <c r="I1232">
        <v>0</v>
      </c>
    </row>
    <row r="1233" spans="1:9" hidden="1" x14ac:dyDescent="0.3">
      <c r="A1233" s="1" t="s">
        <v>81</v>
      </c>
      <c r="B1233" s="1" t="s">
        <v>55</v>
      </c>
      <c r="C1233">
        <v>33.854700000000001</v>
      </c>
      <c r="D1233">
        <v>35.862299999999998</v>
      </c>
      <c r="E1233" s="1" t="s">
        <v>39</v>
      </c>
      <c r="F1233" t="s">
        <v>20906</v>
      </c>
      <c r="G1233">
        <v>0</v>
      </c>
      <c r="H1233">
        <v>2</v>
      </c>
      <c r="I1233">
        <v>0</v>
      </c>
    </row>
    <row r="1234" spans="1:9" hidden="1" x14ac:dyDescent="0.3">
      <c r="A1234" s="1" t="s">
        <v>81</v>
      </c>
      <c r="B1234" s="1" t="s">
        <v>55</v>
      </c>
      <c r="C1234">
        <v>33.854700000000001</v>
      </c>
      <c r="D1234">
        <v>35.862299999999998</v>
      </c>
      <c r="E1234" s="1" t="s">
        <v>40</v>
      </c>
      <c r="F1234" t="s">
        <v>20907</v>
      </c>
      <c r="G1234">
        <v>0</v>
      </c>
      <c r="H1234">
        <v>2</v>
      </c>
      <c r="I1234">
        <v>0</v>
      </c>
    </row>
    <row r="1235" spans="1:9" hidden="1" x14ac:dyDescent="0.3">
      <c r="A1235" s="1" t="s">
        <v>81</v>
      </c>
      <c r="B1235" s="1" t="s">
        <v>55</v>
      </c>
      <c r="C1235">
        <v>33.854700000000001</v>
      </c>
      <c r="D1235">
        <v>35.862299999999998</v>
      </c>
      <c r="E1235" s="1" t="s">
        <v>41</v>
      </c>
      <c r="F1235" t="s">
        <v>20908</v>
      </c>
      <c r="G1235">
        <v>0</v>
      </c>
      <c r="H1235">
        <v>2</v>
      </c>
      <c r="I1235">
        <v>0</v>
      </c>
    </row>
    <row r="1236" spans="1:9" hidden="1" x14ac:dyDescent="0.3">
      <c r="A1236" s="1" t="s">
        <v>81</v>
      </c>
      <c r="B1236" s="1" t="s">
        <v>55</v>
      </c>
      <c r="C1236">
        <v>33.854700000000001</v>
      </c>
      <c r="D1236">
        <v>35.862299999999998</v>
      </c>
      <c r="E1236" s="1" t="s">
        <v>42</v>
      </c>
      <c r="F1236" t="s">
        <v>20025</v>
      </c>
      <c r="G1236">
        <v>0</v>
      </c>
      <c r="H1236">
        <v>4</v>
      </c>
      <c r="I1236">
        <v>0</v>
      </c>
    </row>
    <row r="1237" spans="1:9" hidden="1" x14ac:dyDescent="0.3">
      <c r="A1237" s="1" t="s">
        <v>81</v>
      </c>
      <c r="B1237" s="1" t="s">
        <v>55</v>
      </c>
      <c r="C1237">
        <v>33.854700000000001</v>
      </c>
      <c r="D1237">
        <v>35.862299999999998</v>
      </c>
      <c r="E1237" s="1" t="s">
        <v>43</v>
      </c>
      <c r="F1237" t="s">
        <v>20026</v>
      </c>
      <c r="G1237">
        <v>0</v>
      </c>
      <c r="H1237">
        <v>10</v>
      </c>
      <c r="I1237">
        <v>0</v>
      </c>
    </row>
    <row r="1238" spans="1:9" hidden="1" x14ac:dyDescent="0.3">
      <c r="A1238" s="1" t="s">
        <v>81</v>
      </c>
      <c r="B1238" s="1" t="s">
        <v>55</v>
      </c>
      <c r="C1238">
        <v>33.854700000000001</v>
      </c>
      <c r="D1238">
        <v>35.862299999999998</v>
      </c>
      <c r="E1238" s="1" t="s">
        <v>44</v>
      </c>
      <c r="F1238" t="s">
        <v>20027</v>
      </c>
      <c r="G1238">
        <v>0</v>
      </c>
      <c r="H1238">
        <v>13</v>
      </c>
      <c r="I1238">
        <v>0</v>
      </c>
    </row>
    <row r="1239" spans="1:9" hidden="1" x14ac:dyDescent="0.3">
      <c r="A1239" s="1" t="s">
        <v>81</v>
      </c>
      <c r="B1239" s="1" t="s">
        <v>55</v>
      </c>
      <c r="C1239">
        <v>33.854700000000001</v>
      </c>
      <c r="D1239">
        <v>35.862299999999998</v>
      </c>
      <c r="E1239" s="1" t="s">
        <v>45</v>
      </c>
      <c r="F1239" t="s">
        <v>20028</v>
      </c>
      <c r="G1239">
        <v>0</v>
      </c>
      <c r="H1239">
        <v>13</v>
      </c>
      <c r="I1239">
        <v>0</v>
      </c>
    </row>
    <row r="1240" spans="1:9" hidden="1" x14ac:dyDescent="0.3">
      <c r="A1240" s="1" t="s">
        <v>81</v>
      </c>
      <c r="B1240" s="1" t="s">
        <v>55</v>
      </c>
      <c r="C1240">
        <v>33.854700000000001</v>
      </c>
      <c r="D1240">
        <v>35.862299999999998</v>
      </c>
      <c r="E1240" s="1" t="s">
        <v>46</v>
      </c>
      <c r="F1240" t="s">
        <v>20029</v>
      </c>
      <c r="G1240">
        <v>0</v>
      </c>
      <c r="H1240">
        <v>13</v>
      </c>
      <c r="I1240">
        <v>1</v>
      </c>
    </row>
    <row r="1241" spans="1:9" hidden="1" x14ac:dyDescent="0.3">
      <c r="A1241" s="1" t="s">
        <v>81</v>
      </c>
      <c r="B1241" s="1" t="s">
        <v>55</v>
      </c>
      <c r="C1241">
        <v>33.854700000000001</v>
      </c>
      <c r="D1241">
        <v>35.862299999999998</v>
      </c>
      <c r="E1241" s="1" t="s">
        <v>47</v>
      </c>
      <c r="F1241" t="s">
        <v>20030</v>
      </c>
      <c r="G1241">
        <v>0</v>
      </c>
      <c r="H1241">
        <v>16</v>
      </c>
      <c r="I1241">
        <v>1</v>
      </c>
    </row>
    <row r="1242" spans="1:9" hidden="1" x14ac:dyDescent="0.3">
      <c r="A1242" s="1" t="s">
        <v>81</v>
      </c>
      <c r="B1242" s="1" t="s">
        <v>55</v>
      </c>
      <c r="C1242">
        <v>33.854700000000001</v>
      </c>
      <c r="D1242">
        <v>35.862299999999998</v>
      </c>
      <c r="E1242" s="1" t="s">
        <v>48</v>
      </c>
      <c r="F1242" t="s">
        <v>20031</v>
      </c>
      <c r="G1242">
        <v>0</v>
      </c>
      <c r="H1242">
        <v>22</v>
      </c>
      <c r="I1242">
        <v>1</v>
      </c>
    </row>
    <row r="1243" spans="1:9" hidden="1" x14ac:dyDescent="0.3">
      <c r="A1243" s="1" t="s">
        <v>81</v>
      </c>
      <c r="B1243" s="1" t="s">
        <v>55</v>
      </c>
      <c r="C1243">
        <v>33.854700000000001</v>
      </c>
      <c r="D1243">
        <v>35.862299999999998</v>
      </c>
      <c r="E1243" s="1" t="s">
        <v>49</v>
      </c>
      <c r="F1243" t="s">
        <v>20032</v>
      </c>
      <c r="G1243">
        <v>0</v>
      </c>
      <c r="H1243">
        <v>22</v>
      </c>
      <c r="I1243">
        <v>1</v>
      </c>
    </row>
    <row r="1244" spans="1:9" hidden="1" x14ac:dyDescent="0.3">
      <c r="A1244" s="1" t="s">
        <v>81</v>
      </c>
      <c r="B1244" s="1" t="s">
        <v>55</v>
      </c>
      <c r="C1244">
        <v>33.854700000000001</v>
      </c>
      <c r="D1244">
        <v>35.862299999999998</v>
      </c>
      <c r="E1244" s="1" t="s">
        <v>50</v>
      </c>
      <c r="F1244" t="s">
        <v>20033</v>
      </c>
      <c r="G1244">
        <v>0</v>
      </c>
      <c r="H1244">
        <v>32</v>
      </c>
      <c r="I1244">
        <v>1</v>
      </c>
    </row>
    <row r="1245" spans="1:9" hidden="1" x14ac:dyDescent="0.3">
      <c r="A1245" s="1" t="s">
        <v>81</v>
      </c>
      <c r="B1245" s="1" t="s">
        <v>55</v>
      </c>
      <c r="C1245">
        <v>33.854700000000001</v>
      </c>
      <c r="D1245">
        <v>35.862299999999998</v>
      </c>
      <c r="E1245" s="1" t="s">
        <v>51</v>
      </c>
      <c r="F1245" t="s">
        <v>20034</v>
      </c>
      <c r="G1245">
        <v>0</v>
      </c>
      <c r="H1245">
        <v>32</v>
      </c>
      <c r="I1245">
        <v>1</v>
      </c>
    </row>
    <row r="1246" spans="1:9" hidden="1" x14ac:dyDescent="0.3">
      <c r="A1246" s="1" t="s">
        <v>81</v>
      </c>
      <c r="B1246" s="1" t="s">
        <v>55</v>
      </c>
      <c r="C1246">
        <v>33.854700000000001</v>
      </c>
      <c r="D1246">
        <v>35.862299999999998</v>
      </c>
      <c r="E1246" s="1" t="s">
        <v>52</v>
      </c>
      <c r="F1246" t="s">
        <v>20035</v>
      </c>
      <c r="G1246">
        <v>1</v>
      </c>
      <c r="H1246">
        <v>41</v>
      </c>
      <c r="I1246">
        <v>1</v>
      </c>
    </row>
    <row r="1247" spans="1:9" hidden="1" x14ac:dyDescent="0.3">
      <c r="A1247" s="1" t="s">
        <v>81</v>
      </c>
      <c r="B1247" s="1" t="s">
        <v>55</v>
      </c>
      <c r="C1247">
        <v>33.854700000000001</v>
      </c>
      <c r="D1247">
        <v>35.862299999999998</v>
      </c>
      <c r="E1247" s="1" t="s">
        <v>53</v>
      </c>
      <c r="F1247" t="s">
        <v>20036</v>
      </c>
      <c r="G1247">
        <v>3</v>
      </c>
      <c r="H1247">
        <v>61</v>
      </c>
      <c r="I1247">
        <v>1</v>
      </c>
    </row>
    <row r="1248" spans="1:9" hidden="1" x14ac:dyDescent="0.3">
      <c r="A1248" s="1" t="s">
        <v>81</v>
      </c>
      <c r="B1248" s="1" t="s">
        <v>55</v>
      </c>
      <c r="C1248">
        <v>33.854700000000001</v>
      </c>
      <c r="D1248">
        <v>35.862299999999998</v>
      </c>
      <c r="E1248" s="1" t="s">
        <v>54</v>
      </c>
      <c r="F1248" t="s">
        <v>20037</v>
      </c>
      <c r="G1248">
        <v>3</v>
      </c>
      <c r="H1248">
        <v>61</v>
      </c>
      <c r="I1248">
        <v>1</v>
      </c>
    </row>
    <row r="1249" spans="1:9" hidden="1" x14ac:dyDescent="0.3">
      <c r="A1249" s="1" t="s">
        <v>81</v>
      </c>
      <c r="B1249" s="1" t="s">
        <v>55</v>
      </c>
      <c r="C1249">
        <v>33.854700000000001</v>
      </c>
      <c r="D1249">
        <v>35.862299999999998</v>
      </c>
      <c r="E1249" s="1" t="s">
        <v>21548</v>
      </c>
      <c r="F1249" t="s">
        <v>21572</v>
      </c>
      <c r="G1249">
        <v>3</v>
      </c>
      <c r="H1249">
        <v>77</v>
      </c>
      <c r="I1249">
        <v>1</v>
      </c>
    </row>
    <row r="1250" spans="1:9" hidden="1" x14ac:dyDescent="0.3">
      <c r="A1250" s="1" t="s">
        <v>82</v>
      </c>
      <c r="B1250" s="1" t="s">
        <v>55</v>
      </c>
      <c r="C1250">
        <v>33</v>
      </c>
      <c r="D1250">
        <v>44</v>
      </c>
      <c r="E1250" s="1" t="s">
        <v>4</v>
      </c>
      <c r="F1250" t="s">
        <v>16583</v>
      </c>
      <c r="G1250">
        <v>0</v>
      </c>
      <c r="H1250">
        <v>0</v>
      </c>
      <c r="I1250">
        <v>0</v>
      </c>
    </row>
    <row r="1251" spans="1:9" hidden="1" x14ac:dyDescent="0.3">
      <c r="A1251" s="1" t="s">
        <v>82</v>
      </c>
      <c r="B1251" s="1" t="s">
        <v>55</v>
      </c>
      <c r="C1251">
        <v>33</v>
      </c>
      <c r="D1251">
        <v>44</v>
      </c>
      <c r="E1251" s="1" t="s">
        <v>5</v>
      </c>
      <c r="F1251" t="s">
        <v>16480</v>
      </c>
      <c r="G1251">
        <v>0</v>
      </c>
      <c r="H1251">
        <v>0</v>
      </c>
      <c r="I1251">
        <v>0</v>
      </c>
    </row>
    <row r="1252" spans="1:9" hidden="1" x14ac:dyDescent="0.3">
      <c r="A1252" s="1" t="s">
        <v>82</v>
      </c>
      <c r="B1252" s="1" t="s">
        <v>55</v>
      </c>
      <c r="C1252">
        <v>33</v>
      </c>
      <c r="D1252">
        <v>44</v>
      </c>
      <c r="E1252" s="1" t="s">
        <v>6</v>
      </c>
      <c r="F1252" t="s">
        <v>16378</v>
      </c>
      <c r="G1252">
        <v>0</v>
      </c>
      <c r="H1252">
        <v>0</v>
      </c>
      <c r="I1252">
        <v>0</v>
      </c>
    </row>
    <row r="1253" spans="1:9" hidden="1" x14ac:dyDescent="0.3">
      <c r="A1253" s="1" t="s">
        <v>82</v>
      </c>
      <c r="B1253" s="1" t="s">
        <v>55</v>
      </c>
      <c r="C1253">
        <v>33</v>
      </c>
      <c r="D1253">
        <v>44</v>
      </c>
      <c r="E1253" s="1" t="s">
        <v>7</v>
      </c>
      <c r="F1253" t="s">
        <v>16276</v>
      </c>
      <c r="G1253">
        <v>0</v>
      </c>
      <c r="H1253">
        <v>0</v>
      </c>
      <c r="I1253">
        <v>0</v>
      </c>
    </row>
    <row r="1254" spans="1:9" hidden="1" x14ac:dyDescent="0.3">
      <c r="A1254" s="1" t="s">
        <v>82</v>
      </c>
      <c r="B1254" s="1" t="s">
        <v>55</v>
      </c>
      <c r="C1254">
        <v>33</v>
      </c>
      <c r="D1254">
        <v>44</v>
      </c>
      <c r="E1254" s="1" t="s">
        <v>8</v>
      </c>
      <c r="F1254" t="s">
        <v>16176</v>
      </c>
      <c r="G1254">
        <v>0</v>
      </c>
      <c r="H1254">
        <v>0</v>
      </c>
      <c r="I1254">
        <v>0</v>
      </c>
    </row>
    <row r="1255" spans="1:9" hidden="1" x14ac:dyDescent="0.3">
      <c r="A1255" s="1" t="s">
        <v>82</v>
      </c>
      <c r="B1255" s="1" t="s">
        <v>55</v>
      </c>
      <c r="C1255">
        <v>33</v>
      </c>
      <c r="D1255">
        <v>44</v>
      </c>
      <c r="E1255" s="1" t="s">
        <v>9</v>
      </c>
      <c r="F1255" t="s">
        <v>16076</v>
      </c>
      <c r="G1255">
        <v>0</v>
      </c>
      <c r="H1255">
        <v>0</v>
      </c>
      <c r="I1255">
        <v>0</v>
      </c>
    </row>
    <row r="1256" spans="1:9" hidden="1" x14ac:dyDescent="0.3">
      <c r="A1256" s="1" t="s">
        <v>82</v>
      </c>
      <c r="B1256" s="1" t="s">
        <v>55</v>
      </c>
      <c r="C1256">
        <v>33</v>
      </c>
      <c r="D1256">
        <v>44</v>
      </c>
      <c r="E1256" s="1" t="s">
        <v>10</v>
      </c>
      <c r="F1256" t="s">
        <v>15979</v>
      </c>
      <c r="G1256">
        <v>0</v>
      </c>
      <c r="H1256">
        <v>0</v>
      </c>
      <c r="I1256">
        <v>0</v>
      </c>
    </row>
    <row r="1257" spans="1:9" hidden="1" x14ac:dyDescent="0.3">
      <c r="A1257" s="1" t="s">
        <v>82</v>
      </c>
      <c r="B1257" s="1" t="s">
        <v>55</v>
      </c>
      <c r="C1257">
        <v>33</v>
      </c>
      <c r="D1257">
        <v>44</v>
      </c>
      <c r="E1257" s="1" t="s">
        <v>11</v>
      </c>
      <c r="F1257" t="s">
        <v>15882</v>
      </c>
      <c r="G1257">
        <v>0</v>
      </c>
      <c r="H1257">
        <v>0</v>
      </c>
      <c r="I1257">
        <v>0</v>
      </c>
    </row>
    <row r="1258" spans="1:9" hidden="1" x14ac:dyDescent="0.3">
      <c r="A1258" s="1" t="s">
        <v>82</v>
      </c>
      <c r="B1258" s="1" t="s">
        <v>55</v>
      </c>
      <c r="C1258">
        <v>33</v>
      </c>
      <c r="D1258">
        <v>44</v>
      </c>
      <c r="E1258" s="1" t="s">
        <v>12</v>
      </c>
      <c r="F1258" t="s">
        <v>15787</v>
      </c>
      <c r="G1258">
        <v>0</v>
      </c>
      <c r="H1258">
        <v>0</v>
      </c>
      <c r="I1258">
        <v>0</v>
      </c>
    </row>
    <row r="1259" spans="1:9" hidden="1" x14ac:dyDescent="0.3">
      <c r="A1259" s="1" t="s">
        <v>82</v>
      </c>
      <c r="B1259" s="1" t="s">
        <v>55</v>
      </c>
      <c r="C1259">
        <v>33</v>
      </c>
      <c r="D1259">
        <v>44</v>
      </c>
      <c r="E1259" s="1" t="s">
        <v>13</v>
      </c>
      <c r="F1259" t="s">
        <v>15695</v>
      </c>
      <c r="G1259">
        <v>0</v>
      </c>
      <c r="H1259">
        <v>0</v>
      </c>
      <c r="I1259">
        <v>0</v>
      </c>
    </row>
    <row r="1260" spans="1:9" hidden="1" x14ac:dyDescent="0.3">
      <c r="A1260" s="1" t="s">
        <v>82</v>
      </c>
      <c r="B1260" s="1" t="s">
        <v>55</v>
      </c>
      <c r="C1260">
        <v>33</v>
      </c>
      <c r="D1260">
        <v>44</v>
      </c>
      <c r="E1260" s="1" t="s">
        <v>14</v>
      </c>
      <c r="F1260" t="s">
        <v>15605</v>
      </c>
      <c r="G1260">
        <v>0</v>
      </c>
      <c r="H1260">
        <v>0</v>
      </c>
      <c r="I1260">
        <v>0</v>
      </c>
    </row>
    <row r="1261" spans="1:9" hidden="1" x14ac:dyDescent="0.3">
      <c r="A1261" s="1" t="s">
        <v>82</v>
      </c>
      <c r="B1261" s="1" t="s">
        <v>55</v>
      </c>
      <c r="C1261">
        <v>33</v>
      </c>
      <c r="D1261">
        <v>44</v>
      </c>
      <c r="E1261" s="1" t="s">
        <v>15</v>
      </c>
      <c r="F1261" t="s">
        <v>15516</v>
      </c>
      <c r="G1261">
        <v>0</v>
      </c>
      <c r="H1261">
        <v>0</v>
      </c>
      <c r="I1261">
        <v>0</v>
      </c>
    </row>
    <row r="1262" spans="1:9" hidden="1" x14ac:dyDescent="0.3">
      <c r="A1262" s="1" t="s">
        <v>82</v>
      </c>
      <c r="B1262" s="1" t="s">
        <v>55</v>
      </c>
      <c r="C1262">
        <v>33</v>
      </c>
      <c r="D1262">
        <v>44</v>
      </c>
      <c r="E1262" s="1" t="s">
        <v>16</v>
      </c>
      <c r="F1262" t="s">
        <v>15427</v>
      </c>
      <c r="G1262">
        <v>0</v>
      </c>
      <c r="H1262">
        <v>0</v>
      </c>
      <c r="I1262">
        <v>0</v>
      </c>
    </row>
    <row r="1263" spans="1:9" hidden="1" x14ac:dyDescent="0.3">
      <c r="A1263" s="1" t="s">
        <v>82</v>
      </c>
      <c r="B1263" s="1" t="s">
        <v>55</v>
      </c>
      <c r="C1263">
        <v>33</v>
      </c>
      <c r="D1263">
        <v>44</v>
      </c>
      <c r="E1263" s="1" t="s">
        <v>17</v>
      </c>
      <c r="F1263" t="s">
        <v>15338</v>
      </c>
      <c r="G1263">
        <v>0</v>
      </c>
      <c r="H1263">
        <v>0</v>
      </c>
      <c r="I1263">
        <v>0</v>
      </c>
    </row>
    <row r="1264" spans="1:9" hidden="1" x14ac:dyDescent="0.3">
      <c r="A1264" s="1" t="s">
        <v>82</v>
      </c>
      <c r="B1264" s="1" t="s">
        <v>55</v>
      </c>
      <c r="C1264">
        <v>33</v>
      </c>
      <c r="D1264">
        <v>44</v>
      </c>
      <c r="E1264" s="1" t="s">
        <v>18</v>
      </c>
      <c r="F1264" t="s">
        <v>15250</v>
      </c>
      <c r="G1264">
        <v>0</v>
      </c>
      <c r="H1264">
        <v>0</v>
      </c>
      <c r="I1264">
        <v>0</v>
      </c>
    </row>
    <row r="1265" spans="1:9" hidden="1" x14ac:dyDescent="0.3">
      <c r="A1265" s="1" t="s">
        <v>82</v>
      </c>
      <c r="B1265" s="1" t="s">
        <v>55</v>
      </c>
      <c r="C1265">
        <v>33</v>
      </c>
      <c r="D1265">
        <v>44</v>
      </c>
      <c r="E1265" s="1" t="s">
        <v>19</v>
      </c>
      <c r="F1265" t="s">
        <v>15162</v>
      </c>
      <c r="G1265">
        <v>0</v>
      </c>
      <c r="H1265">
        <v>0</v>
      </c>
      <c r="I1265">
        <v>0</v>
      </c>
    </row>
    <row r="1266" spans="1:9" hidden="1" x14ac:dyDescent="0.3">
      <c r="A1266" s="1" t="s">
        <v>82</v>
      </c>
      <c r="B1266" s="1" t="s">
        <v>55</v>
      </c>
      <c r="C1266">
        <v>33</v>
      </c>
      <c r="D1266">
        <v>44</v>
      </c>
      <c r="E1266" s="1" t="s">
        <v>20</v>
      </c>
      <c r="F1266" t="s">
        <v>15074</v>
      </c>
      <c r="G1266">
        <v>0</v>
      </c>
      <c r="H1266">
        <v>0</v>
      </c>
      <c r="I1266">
        <v>0</v>
      </c>
    </row>
    <row r="1267" spans="1:9" hidden="1" x14ac:dyDescent="0.3">
      <c r="A1267" s="1" t="s">
        <v>82</v>
      </c>
      <c r="B1267" s="1" t="s">
        <v>55</v>
      </c>
      <c r="C1267">
        <v>33</v>
      </c>
      <c r="D1267">
        <v>44</v>
      </c>
      <c r="E1267" s="1" t="s">
        <v>21</v>
      </c>
      <c r="F1267" t="s">
        <v>14986</v>
      </c>
      <c r="G1267">
        <v>0</v>
      </c>
      <c r="H1267">
        <v>0</v>
      </c>
      <c r="I1267">
        <v>0</v>
      </c>
    </row>
    <row r="1268" spans="1:9" hidden="1" x14ac:dyDescent="0.3">
      <c r="A1268" s="1" t="s">
        <v>82</v>
      </c>
      <c r="B1268" s="1" t="s">
        <v>55</v>
      </c>
      <c r="C1268">
        <v>33</v>
      </c>
      <c r="D1268">
        <v>44</v>
      </c>
      <c r="E1268" s="1" t="s">
        <v>22</v>
      </c>
      <c r="F1268" t="s">
        <v>14898</v>
      </c>
      <c r="G1268">
        <v>0</v>
      </c>
      <c r="H1268">
        <v>0</v>
      </c>
      <c r="I1268">
        <v>0</v>
      </c>
    </row>
    <row r="1269" spans="1:9" hidden="1" x14ac:dyDescent="0.3">
      <c r="A1269" s="1" t="s">
        <v>82</v>
      </c>
      <c r="B1269" s="1" t="s">
        <v>55</v>
      </c>
      <c r="C1269">
        <v>33</v>
      </c>
      <c r="D1269">
        <v>44</v>
      </c>
      <c r="E1269" s="1" t="s">
        <v>23</v>
      </c>
      <c r="F1269" t="s">
        <v>14810</v>
      </c>
      <c r="G1269">
        <v>0</v>
      </c>
      <c r="H1269">
        <v>0</v>
      </c>
      <c r="I1269">
        <v>0</v>
      </c>
    </row>
    <row r="1270" spans="1:9" hidden="1" x14ac:dyDescent="0.3">
      <c r="A1270" s="1" t="s">
        <v>82</v>
      </c>
      <c r="B1270" s="1" t="s">
        <v>55</v>
      </c>
      <c r="C1270">
        <v>33</v>
      </c>
      <c r="D1270">
        <v>44</v>
      </c>
      <c r="E1270" s="1" t="s">
        <v>24</v>
      </c>
      <c r="F1270" t="s">
        <v>14722</v>
      </c>
      <c r="G1270">
        <v>0</v>
      </c>
      <c r="H1270">
        <v>0</v>
      </c>
      <c r="I1270">
        <v>0</v>
      </c>
    </row>
    <row r="1271" spans="1:9" hidden="1" x14ac:dyDescent="0.3">
      <c r="A1271" s="1" t="s">
        <v>82</v>
      </c>
      <c r="B1271" s="1" t="s">
        <v>55</v>
      </c>
      <c r="C1271">
        <v>33</v>
      </c>
      <c r="D1271">
        <v>44</v>
      </c>
      <c r="E1271" s="1" t="s">
        <v>25</v>
      </c>
      <c r="F1271" t="s">
        <v>14634</v>
      </c>
      <c r="G1271">
        <v>0</v>
      </c>
      <c r="H1271">
        <v>0</v>
      </c>
      <c r="I1271">
        <v>0</v>
      </c>
    </row>
    <row r="1272" spans="1:9" hidden="1" x14ac:dyDescent="0.3">
      <c r="A1272" s="1" t="s">
        <v>82</v>
      </c>
      <c r="B1272" s="1" t="s">
        <v>55</v>
      </c>
      <c r="C1272">
        <v>33</v>
      </c>
      <c r="D1272">
        <v>44</v>
      </c>
      <c r="E1272" s="1" t="s">
        <v>26</v>
      </c>
      <c r="F1272" t="s">
        <v>14546</v>
      </c>
      <c r="G1272">
        <v>0</v>
      </c>
      <c r="H1272">
        <v>0</v>
      </c>
      <c r="I1272">
        <v>0</v>
      </c>
    </row>
    <row r="1273" spans="1:9" hidden="1" x14ac:dyDescent="0.3">
      <c r="A1273" s="1" t="s">
        <v>82</v>
      </c>
      <c r="B1273" s="1" t="s">
        <v>55</v>
      </c>
      <c r="C1273">
        <v>33</v>
      </c>
      <c r="D1273">
        <v>44</v>
      </c>
      <c r="E1273" s="1" t="s">
        <v>27</v>
      </c>
      <c r="F1273" t="s">
        <v>14458</v>
      </c>
      <c r="G1273">
        <v>0</v>
      </c>
      <c r="H1273">
        <v>0</v>
      </c>
      <c r="I1273">
        <v>0</v>
      </c>
    </row>
    <row r="1274" spans="1:9" hidden="1" x14ac:dyDescent="0.3">
      <c r="A1274" s="1" t="s">
        <v>82</v>
      </c>
      <c r="B1274" s="1" t="s">
        <v>55</v>
      </c>
      <c r="C1274">
        <v>33</v>
      </c>
      <c r="D1274">
        <v>44</v>
      </c>
      <c r="E1274" s="1" t="s">
        <v>28</v>
      </c>
      <c r="F1274" t="s">
        <v>14371</v>
      </c>
      <c r="G1274">
        <v>0</v>
      </c>
      <c r="H1274">
        <v>0</v>
      </c>
      <c r="I1274">
        <v>0</v>
      </c>
    </row>
    <row r="1275" spans="1:9" hidden="1" x14ac:dyDescent="0.3">
      <c r="A1275" s="1" t="s">
        <v>82</v>
      </c>
      <c r="B1275" s="1" t="s">
        <v>55</v>
      </c>
      <c r="C1275">
        <v>33</v>
      </c>
      <c r="D1275">
        <v>44</v>
      </c>
      <c r="E1275" s="1" t="s">
        <v>29</v>
      </c>
      <c r="F1275" t="s">
        <v>14284</v>
      </c>
      <c r="G1275">
        <v>0</v>
      </c>
      <c r="H1275">
        <v>0</v>
      </c>
      <c r="I1275">
        <v>0</v>
      </c>
    </row>
    <row r="1276" spans="1:9" hidden="1" x14ac:dyDescent="0.3">
      <c r="A1276" s="1" t="s">
        <v>82</v>
      </c>
      <c r="B1276" s="1" t="s">
        <v>55</v>
      </c>
      <c r="C1276">
        <v>33</v>
      </c>
      <c r="D1276">
        <v>44</v>
      </c>
      <c r="E1276" s="1" t="s">
        <v>30</v>
      </c>
      <c r="F1276" t="s">
        <v>14197</v>
      </c>
      <c r="G1276">
        <v>0</v>
      </c>
      <c r="H1276">
        <v>0</v>
      </c>
      <c r="I1276">
        <v>0</v>
      </c>
    </row>
    <row r="1277" spans="1:9" hidden="1" x14ac:dyDescent="0.3">
      <c r="A1277" s="1" t="s">
        <v>82</v>
      </c>
      <c r="B1277" s="1" t="s">
        <v>55</v>
      </c>
      <c r="C1277">
        <v>33</v>
      </c>
      <c r="D1277">
        <v>44</v>
      </c>
      <c r="E1277" s="1" t="s">
        <v>31</v>
      </c>
      <c r="F1277" t="s">
        <v>14110</v>
      </c>
      <c r="G1277">
        <v>0</v>
      </c>
      <c r="H1277">
        <v>0</v>
      </c>
      <c r="I1277">
        <v>0</v>
      </c>
    </row>
    <row r="1278" spans="1:9" hidden="1" x14ac:dyDescent="0.3">
      <c r="A1278" s="1" t="s">
        <v>82</v>
      </c>
      <c r="B1278" s="1" t="s">
        <v>55</v>
      </c>
      <c r="C1278">
        <v>33</v>
      </c>
      <c r="D1278">
        <v>44</v>
      </c>
      <c r="E1278" s="1" t="s">
        <v>32</v>
      </c>
      <c r="F1278" t="s">
        <v>14024</v>
      </c>
      <c r="G1278">
        <v>0</v>
      </c>
      <c r="H1278">
        <v>0</v>
      </c>
      <c r="I1278">
        <v>0</v>
      </c>
    </row>
    <row r="1279" spans="1:9" hidden="1" x14ac:dyDescent="0.3">
      <c r="A1279" s="1" t="s">
        <v>82</v>
      </c>
      <c r="B1279" s="1" t="s">
        <v>55</v>
      </c>
      <c r="C1279">
        <v>33</v>
      </c>
      <c r="D1279">
        <v>44</v>
      </c>
      <c r="E1279" s="1" t="s">
        <v>33</v>
      </c>
      <c r="F1279" t="s">
        <v>13938</v>
      </c>
      <c r="G1279">
        <v>0</v>
      </c>
      <c r="H1279">
        <v>0</v>
      </c>
      <c r="I1279">
        <v>0</v>
      </c>
    </row>
    <row r="1280" spans="1:9" hidden="1" x14ac:dyDescent="0.3">
      <c r="A1280" s="1" t="s">
        <v>82</v>
      </c>
      <c r="B1280" s="1" t="s">
        <v>55</v>
      </c>
      <c r="C1280">
        <v>33</v>
      </c>
      <c r="D1280">
        <v>44</v>
      </c>
      <c r="E1280" s="1" t="s">
        <v>34</v>
      </c>
      <c r="F1280" t="s">
        <v>13853</v>
      </c>
      <c r="G1280">
        <v>0</v>
      </c>
      <c r="H1280">
        <v>0</v>
      </c>
      <c r="I1280">
        <v>0</v>
      </c>
    </row>
    <row r="1281" spans="1:9" hidden="1" x14ac:dyDescent="0.3">
      <c r="A1281" s="1" t="s">
        <v>82</v>
      </c>
      <c r="B1281" s="1" t="s">
        <v>55</v>
      </c>
      <c r="C1281">
        <v>33</v>
      </c>
      <c r="D1281">
        <v>44</v>
      </c>
      <c r="E1281" s="1" t="s">
        <v>35</v>
      </c>
      <c r="F1281" t="s">
        <v>13769</v>
      </c>
      <c r="G1281">
        <v>0</v>
      </c>
      <c r="H1281">
        <v>0</v>
      </c>
      <c r="I1281">
        <v>0</v>
      </c>
    </row>
    <row r="1282" spans="1:9" hidden="1" x14ac:dyDescent="0.3">
      <c r="A1282" s="1" t="s">
        <v>82</v>
      </c>
      <c r="B1282" s="1" t="s">
        <v>55</v>
      </c>
      <c r="C1282">
        <v>33</v>
      </c>
      <c r="D1282">
        <v>44</v>
      </c>
      <c r="E1282" s="1" t="s">
        <v>36</v>
      </c>
      <c r="F1282" t="s">
        <v>13685</v>
      </c>
      <c r="G1282">
        <v>0</v>
      </c>
      <c r="H1282">
        <v>0</v>
      </c>
      <c r="I1282">
        <v>0</v>
      </c>
    </row>
    <row r="1283" spans="1:9" hidden="1" x14ac:dyDescent="0.3">
      <c r="A1283" s="1" t="s">
        <v>82</v>
      </c>
      <c r="B1283" s="1" t="s">
        <v>55</v>
      </c>
      <c r="C1283">
        <v>33</v>
      </c>
      <c r="D1283">
        <v>44</v>
      </c>
      <c r="E1283" s="1" t="s">
        <v>37</v>
      </c>
      <c r="F1283" t="s">
        <v>21267</v>
      </c>
      <c r="G1283">
        <v>0</v>
      </c>
      <c r="H1283">
        <v>1</v>
      </c>
      <c r="I1283">
        <v>0</v>
      </c>
    </row>
    <row r="1284" spans="1:9" hidden="1" x14ac:dyDescent="0.3">
      <c r="A1284" s="1" t="s">
        <v>82</v>
      </c>
      <c r="B1284" s="1" t="s">
        <v>55</v>
      </c>
      <c r="C1284">
        <v>33</v>
      </c>
      <c r="D1284">
        <v>44</v>
      </c>
      <c r="E1284" s="1" t="s">
        <v>38</v>
      </c>
      <c r="F1284" t="s">
        <v>21268</v>
      </c>
      <c r="G1284">
        <v>0</v>
      </c>
      <c r="H1284">
        <v>1</v>
      </c>
      <c r="I1284">
        <v>0</v>
      </c>
    </row>
    <row r="1285" spans="1:9" hidden="1" x14ac:dyDescent="0.3">
      <c r="A1285" s="1" t="s">
        <v>82</v>
      </c>
      <c r="B1285" s="1" t="s">
        <v>55</v>
      </c>
      <c r="C1285">
        <v>33</v>
      </c>
      <c r="D1285">
        <v>44</v>
      </c>
      <c r="E1285" s="1" t="s">
        <v>39</v>
      </c>
      <c r="F1285" t="s">
        <v>20038</v>
      </c>
      <c r="G1285">
        <v>0</v>
      </c>
      <c r="H1285">
        <v>5</v>
      </c>
      <c r="I1285">
        <v>0</v>
      </c>
    </row>
    <row r="1286" spans="1:9" hidden="1" x14ac:dyDescent="0.3">
      <c r="A1286" s="1" t="s">
        <v>82</v>
      </c>
      <c r="B1286" s="1" t="s">
        <v>55</v>
      </c>
      <c r="C1286">
        <v>33</v>
      </c>
      <c r="D1286">
        <v>44</v>
      </c>
      <c r="E1286" s="1" t="s">
        <v>40</v>
      </c>
      <c r="F1286" t="s">
        <v>20039</v>
      </c>
      <c r="G1286">
        <v>0</v>
      </c>
      <c r="H1286">
        <v>7</v>
      </c>
      <c r="I1286">
        <v>0</v>
      </c>
    </row>
    <row r="1287" spans="1:9" hidden="1" x14ac:dyDescent="0.3">
      <c r="A1287" s="1" t="s">
        <v>82</v>
      </c>
      <c r="B1287" s="1" t="s">
        <v>55</v>
      </c>
      <c r="C1287">
        <v>33</v>
      </c>
      <c r="D1287">
        <v>44</v>
      </c>
      <c r="E1287" s="1" t="s">
        <v>41</v>
      </c>
      <c r="F1287" t="s">
        <v>20040</v>
      </c>
      <c r="G1287">
        <v>0</v>
      </c>
      <c r="H1287">
        <v>7</v>
      </c>
      <c r="I1287">
        <v>0</v>
      </c>
    </row>
    <row r="1288" spans="1:9" hidden="1" x14ac:dyDescent="0.3">
      <c r="A1288" s="1" t="s">
        <v>82</v>
      </c>
      <c r="B1288" s="1" t="s">
        <v>55</v>
      </c>
      <c r="C1288">
        <v>33</v>
      </c>
      <c r="D1288">
        <v>44</v>
      </c>
      <c r="E1288" s="1" t="s">
        <v>42</v>
      </c>
      <c r="F1288" t="s">
        <v>20041</v>
      </c>
      <c r="G1288">
        <v>0</v>
      </c>
      <c r="H1288">
        <v>13</v>
      </c>
      <c r="I1288">
        <v>0</v>
      </c>
    </row>
    <row r="1289" spans="1:9" hidden="1" x14ac:dyDescent="0.3">
      <c r="A1289" s="1" t="s">
        <v>82</v>
      </c>
      <c r="B1289" s="1" t="s">
        <v>55</v>
      </c>
      <c r="C1289">
        <v>33</v>
      </c>
      <c r="D1289">
        <v>44</v>
      </c>
      <c r="E1289" s="1" t="s">
        <v>43</v>
      </c>
      <c r="F1289" t="s">
        <v>20042</v>
      </c>
      <c r="G1289">
        <v>0</v>
      </c>
      <c r="H1289">
        <v>19</v>
      </c>
      <c r="I1289">
        <v>0</v>
      </c>
    </row>
    <row r="1290" spans="1:9" hidden="1" x14ac:dyDescent="0.3">
      <c r="A1290" s="1" t="s">
        <v>82</v>
      </c>
      <c r="B1290" s="1" t="s">
        <v>55</v>
      </c>
      <c r="C1290">
        <v>33</v>
      </c>
      <c r="D1290">
        <v>44</v>
      </c>
      <c r="E1290" s="1" t="s">
        <v>44</v>
      </c>
      <c r="F1290" t="s">
        <v>20043</v>
      </c>
      <c r="G1290">
        <v>0</v>
      </c>
      <c r="H1290">
        <v>26</v>
      </c>
      <c r="I1290">
        <v>0</v>
      </c>
    </row>
    <row r="1291" spans="1:9" hidden="1" x14ac:dyDescent="0.3">
      <c r="A1291" s="1" t="s">
        <v>82</v>
      </c>
      <c r="B1291" s="1" t="s">
        <v>55</v>
      </c>
      <c r="C1291">
        <v>33</v>
      </c>
      <c r="D1291">
        <v>44</v>
      </c>
      <c r="E1291" s="1" t="s">
        <v>45</v>
      </c>
      <c r="F1291" t="s">
        <v>20044</v>
      </c>
      <c r="G1291">
        <v>0</v>
      </c>
      <c r="H1291">
        <v>32</v>
      </c>
      <c r="I1291">
        <v>0</v>
      </c>
    </row>
    <row r="1292" spans="1:9" hidden="1" x14ac:dyDescent="0.3">
      <c r="A1292" s="1" t="s">
        <v>82</v>
      </c>
      <c r="B1292" s="1" t="s">
        <v>55</v>
      </c>
      <c r="C1292">
        <v>33</v>
      </c>
      <c r="D1292">
        <v>44</v>
      </c>
      <c r="E1292" s="1" t="s">
        <v>46</v>
      </c>
      <c r="F1292" t="s">
        <v>20045</v>
      </c>
      <c r="G1292">
        <v>2</v>
      </c>
      <c r="H1292">
        <v>35</v>
      </c>
      <c r="I1292">
        <v>0</v>
      </c>
    </row>
    <row r="1293" spans="1:9" hidden="1" x14ac:dyDescent="0.3">
      <c r="A1293" s="1" t="s">
        <v>82</v>
      </c>
      <c r="B1293" s="1" t="s">
        <v>55</v>
      </c>
      <c r="C1293">
        <v>33</v>
      </c>
      <c r="D1293">
        <v>44</v>
      </c>
      <c r="E1293" s="1" t="s">
        <v>47</v>
      </c>
      <c r="F1293" t="s">
        <v>20046</v>
      </c>
      <c r="G1293">
        <v>2</v>
      </c>
      <c r="H1293">
        <v>35</v>
      </c>
      <c r="I1293">
        <v>0</v>
      </c>
    </row>
    <row r="1294" spans="1:9" hidden="1" x14ac:dyDescent="0.3">
      <c r="A1294" s="1" t="s">
        <v>82</v>
      </c>
      <c r="B1294" s="1" t="s">
        <v>55</v>
      </c>
      <c r="C1294">
        <v>33</v>
      </c>
      <c r="D1294">
        <v>44</v>
      </c>
      <c r="E1294" s="1" t="s">
        <v>48</v>
      </c>
      <c r="F1294" t="s">
        <v>20047</v>
      </c>
      <c r="G1294">
        <v>3</v>
      </c>
      <c r="H1294">
        <v>40</v>
      </c>
      <c r="I1294">
        <v>0</v>
      </c>
    </row>
    <row r="1295" spans="1:9" hidden="1" x14ac:dyDescent="0.3">
      <c r="A1295" s="1" t="s">
        <v>82</v>
      </c>
      <c r="B1295" s="1" t="s">
        <v>55</v>
      </c>
      <c r="C1295">
        <v>33</v>
      </c>
      <c r="D1295">
        <v>44</v>
      </c>
      <c r="E1295" s="1" t="s">
        <v>49</v>
      </c>
      <c r="F1295" t="s">
        <v>20048</v>
      </c>
      <c r="G1295">
        <v>4</v>
      </c>
      <c r="H1295">
        <v>54</v>
      </c>
      <c r="I1295">
        <v>0</v>
      </c>
    </row>
    <row r="1296" spans="1:9" hidden="1" x14ac:dyDescent="0.3">
      <c r="A1296" s="1" t="s">
        <v>82</v>
      </c>
      <c r="B1296" s="1" t="s">
        <v>55</v>
      </c>
      <c r="C1296">
        <v>33</v>
      </c>
      <c r="D1296">
        <v>44</v>
      </c>
      <c r="E1296" s="1" t="s">
        <v>50</v>
      </c>
      <c r="F1296" t="s">
        <v>20049</v>
      </c>
      <c r="G1296">
        <v>6</v>
      </c>
      <c r="H1296">
        <v>60</v>
      </c>
      <c r="I1296">
        <v>0</v>
      </c>
    </row>
    <row r="1297" spans="1:9" hidden="1" x14ac:dyDescent="0.3">
      <c r="A1297" s="1" t="s">
        <v>82</v>
      </c>
      <c r="B1297" s="1" t="s">
        <v>55</v>
      </c>
      <c r="C1297">
        <v>33</v>
      </c>
      <c r="D1297">
        <v>44</v>
      </c>
      <c r="E1297" s="1" t="s">
        <v>51</v>
      </c>
      <c r="F1297" t="s">
        <v>20050</v>
      </c>
      <c r="G1297">
        <v>6</v>
      </c>
      <c r="H1297">
        <v>60</v>
      </c>
      <c r="I1297">
        <v>3</v>
      </c>
    </row>
    <row r="1298" spans="1:9" hidden="1" x14ac:dyDescent="0.3">
      <c r="A1298" s="1" t="s">
        <v>82</v>
      </c>
      <c r="B1298" s="1" t="s">
        <v>55</v>
      </c>
      <c r="C1298">
        <v>33</v>
      </c>
      <c r="D1298">
        <v>44</v>
      </c>
      <c r="E1298" s="1" t="s">
        <v>52</v>
      </c>
      <c r="F1298" t="s">
        <v>20051</v>
      </c>
      <c r="G1298">
        <v>7</v>
      </c>
      <c r="H1298">
        <v>71</v>
      </c>
      <c r="I1298">
        <v>3</v>
      </c>
    </row>
    <row r="1299" spans="1:9" hidden="1" x14ac:dyDescent="0.3">
      <c r="A1299" s="1" t="s">
        <v>82</v>
      </c>
      <c r="B1299" s="1" t="s">
        <v>55</v>
      </c>
      <c r="C1299">
        <v>33</v>
      </c>
      <c r="D1299">
        <v>44</v>
      </c>
      <c r="E1299" s="1" t="s">
        <v>53</v>
      </c>
      <c r="F1299" t="s">
        <v>20052</v>
      </c>
      <c r="G1299">
        <v>7</v>
      </c>
      <c r="H1299">
        <v>71</v>
      </c>
      <c r="I1299">
        <v>15</v>
      </c>
    </row>
    <row r="1300" spans="1:9" hidden="1" x14ac:dyDescent="0.3">
      <c r="A1300" s="1" t="s">
        <v>82</v>
      </c>
      <c r="B1300" s="1" t="s">
        <v>55</v>
      </c>
      <c r="C1300">
        <v>33</v>
      </c>
      <c r="D1300">
        <v>44</v>
      </c>
      <c r="E1300" s="1" t="s">
        <v>54</v>
      </c>
      <c r="F1300" t="s">
        <v>20053</v>
      </c>
      <c r="G1300">
        <v>8</v>
      </c>
      <c r="H1300">
        <v>71</v>
      </c>
      <c r="I1300">
        <v>15</v>
      </c>
    </row>
    <row r="1301" spans="1:9" hidden="1" x14ac:dyDescent="0.3">
      <c r="A1301" s="1" t="s">
        <v>82</v>
      </c>
      <c r="B1301" s="1" t="s">
        <v>55</v>
      </c>
      <c r="C1301">
        <v>33</v>
      </c>
      <c r="D1301">
        <v>44</v>
      </c>
      <c r="E1301" s="1" t="s">
        <v>21548</v>
      </c>
      <c r="F1301" t="s">
        <v>21573</v>
      </c>
      <c r="G1301">
        <v>9</v>
      </c>
      <c r="H1301">
        <v>101</v>
      </c>
      <c r="I1301">
        <v>24</v>
      </c>
    </row>
    <row r="1302" spans="1:9" hidden="1" x14ac:dyDescent="0.3">
      <c r="A1302" s="1" t="s">
        <v>83</v>
      </c>
      <c r="B1302" s="1" t="s">
        <v>55</v>
      </c>
      <c r="C1302">
        <v>21</v>
      </c>
      <c r="D1302">
        <v>57</v>
      </c>
      <c r="E1302" s="1" t="s">
        <v>4</v>
      </c>
      <c r="F1302" t="s">
        <v>16584</v>
      </c>
      <c r="G1302">
        <v>0</v>
      </c>
      <c r="H1302">
        <v>0</v>
      </c>
      <c r="I1302">
        <v>0</v>
      </c>
    </row>
    <row r="1303" spans="1:9" hidden="1" x14ac:dyDescent="0.3">
      <c r="A1303" s="1" t="s">
        <v>83</v>
      </c>
      <c r="B1303" s="1" t="s">
        <v>55</v>
      </c>
      <c r="C1303">
        <v>21</v>
      </c>
      <c r="D1303">
        <v>57</v>
      </c>
      <c r="E1303" s="1" t="s">
        <v>5</v>
      </c>
      <c r="F1303" t="s">
        <v>16481</v>
      </c>
      <c r="G1303">
        <v>0</v>
      </c>
      <c r="H1303">
        <v>0</v>
      </c>
      <c r="I1303">
        <v>0</v>
      </c>
    </row>
    <row r="1304" spans="1:9" hidden="1" x14ac:dyDescent="0.3">
      <c r="A1304" s="1" t="s">
        <v>83</v>
      </c>
      <c r="B1304" s="1" t="s">
        <v>55</v>
      </c>
      <c r="C1304">
        <v>21</v>
      </c>
      <c r="D1304">
        <v>57</v>
      </c>
      <c r="E1304" s="1" t="s">
        <v>6</v>
      </c>
      <c r="F1304" t="s">
        <v>16379</v>
      </c>
      <c r="G1304">
        <v>0</v>
      </c>
      <c r="H1304">
        <v>0</v>
      </c>
      <c r="I1304">
        <v>0</v>
      </c>
    </row>
    <row r="1305" spans="1:9" hidden="1" x14ac:dyDescent="0.3">
      <c r="A1305" s="1" t="s">
        <v>83</v>
      </c>
      <c r="B1305" s="1" t="s">
        <v>55</v>
      </c>
      <c r="C1305">
        <v>21</v>
      </c>
      <c r="D1305">
        <v>57</v>
      </c>
      <c r="E1305" s="1" t="s">
        <v>7</v>
      </c>
      <c r="F1305" t="s">
        <v>16277</v>
      </c>
      <c r="G1305">
        <v>0</v>
      </c>
      <c r="H1305">
        <v>0</v>
      </c>
      <c r="I1305">
        <v>0</v>
      </c>
    </row>
    <row r="1306" spans="1:9" hidden="1" x14ac:dyDescent="0.3">
      <c r="A1306" s="1" t="s">
        <v>83</v>
      </c>
      <c r="B1306" s="1" t="s">
        <v>55</v>
      </c>
      <c r="C1306">
        <v>21</v>
      </c>
      <c r="D1306">
        <v>57</v>
      </c>
      <c r="E1306" s="1" t="s">
        <v>8</v>
      </c>
      <c r="F1306" t="s">
        <v>16177</v>
      </c>
      <c r="G1306">
        <v>0</v>
      </c>
      <c r="H1306">
        <v>0</v>
      </c>
      <c r="I1306">
        <v>0</v>
      </c>
    </row>
    <row r="1307" spans="1:9" hidden="1" x14ac:dyDescent="0.3">
      <c r="A1307" s="1" t="s">
        <v>83</v>
      </c>
      <c r="B1307" s="1" t="s">
        <v>55</v>
      </c>
      <c r="C1307">
        <v>21</v>
      </c>
      <c r="D1307">
        <v>57</v>
      </c>
      <c r="E1307" s="1" t="s">
        <v>9</v>
      </c>
      <c r="F1307" t="s">
        <v>16077</v>
      </c>
      <c r="G1307">
        <v>0</v>
      </c>
      <c r="H1307">
        <v>0</v>
      </c>
      <c r="I1307">
        <v>0</v>
      </c>
    </row>
    <row r="1308" spans="1:9" hidden="1" x14ac:dyDescent="0.3">
      <c r="A1308" s="1" t="s">
        <v>83</v>
      </c>
      <c r="B1308" s="1" t="s">
        <v>55</v>
      </c>
      <c r="C1308">
        <v>21</v>
      </c>
      <c r="D1308">
        <v>57</v>
      </c>
      <c r="E1308" s="1" t="s">
        <v>10</v>
      </c>
      <c r="F1308" t="s">
        <v>15980</v>
      </c>
      <c r="G1308">
        <v>0</v>
      </c>
      <c r="H1308">
        <v>0</v>
      </c>
      <c r="I1308">
        <v>0</v>
      </c>
    </row>
    <row r="1309" spans="1:9" hidden="1" x14ac:dyDescent="0.3">
      <c r="A1309" s="1" t="s">
        <v>83</v>
      </c>
      <c r="B1309" s="1" t="s">
        <v>55</v>
      </c>
      <c r="C1309">
        <v>21</v>
      </c>
      <c r="D1309">
        <v>57</v>
      </c>
      <c r="E1309" s="1" t="s">
        <v>11</v>
      </c>
      <c r="F1309" t="s">
        <v>15883</v>
      </c>
      <c r="G1309">
        <v>0</v>
      </c>
      <c r="H1309">
        <v>0</v>
      </c>
      <c r="I1309">
        <v>0</v>
      </c>
    </row>
    <row r="1310" spans="1:9" hidden="1" x14ac:dyDescent="0.3">
      <c r="A1310" s="1" t="s">
        <v>83</v>
      </c>
      <c r="B1310" s="1" t="s">
        <v>55</v>
      </c>
      <c r="C1310">
        <v>21</v>
      </c>
      <c r="D1310">
        <v>57</v>
      </c>
      <c r="E1310" s="1" t="s">
        <v>12</v>
      </c>
      <c r="F1310" t="s">
        <v>15788</v>
      </c>
      <c r="G1310">
        <v>0</v>
      </c>
      <c r="H1310">
        <v>0</v>
      </c>
      <c r="I1310">
        <v>0</v>
      </c>
    </row>
    <row r="1311" spans="1:9" hidden="1" x14ac:dyDescent="0.3">
      <c r="A1311" s="1" t="s">
        <v>83</v>
      </c>
      <c r="B1311" s="1" t="s">
        <v>55</v>
      </c>
      <c r="C1311">
        <v>21</v>
      </c>
      <c r="D1311">
        <v>57</v>
      </c>
      <c r="E1311" s="1" t="s">
        <v>13</v>
      </c>
      <c r="F1311" t="s">
        <v>15696</v>
      </c>
      <c r="G1311">
        <v>0</v>
      </c>
      <c r="H1311">
        <v>0</v>
      </c>
      <c r="I1311">
        <v>0</v>
      </c>
    </row>
    <row r="1312" spans="1:9" hidden="1" x14ac:dyDescent="0.3">
      <c r="A1312" s="1" t="s">
        <v>83</v>
      </c>
      <c r="B1312" s="1" t="s">
        <v>55</v>
      </c>
      <c r="C1312">
        <v>21</v>
      </c>
      <c r="D1312">
        <v>57</v>
      </c>
      <c r="E1312" s="1" t="s">
        <v>14</v>
      </c>
      <c r="F1312" t="s">
        <v>15606</v>
      </c>
      <c r="G1312">
        <v>0</v>
      </c>
      <c r="H1312">
        <v>0</v>
      </c>
      <c r="I1312">
        <v>0</v>
      </c>
    </row>
    <row r="1313" spans="1:9" hidden="1" x14ac:dyDescent="0.3">
      <c r="A1313" s="1" t="s">
        <v>83</v>
      </c>
      <c r="B1313" s="1" t="s">
        <v>55</v>
      </c>
      <c r="C1313">
        <v>21</v>
      </c>
      <c r="D1313">
        <v>57</v>
      </c>
      <c r="E1313" s="1" t="s">
        <v>15</v>
      </c>
      <c r="F1313" t="s">
        <v>15517</v>
      </c>
      <c r="G1313">
        <v>0</v>
      </c>
      <c r="H1313">
        <v>0</v>
      </c>
      <c r="I1313">
        <v>0</v>
      </c>
    </row>
    <row r="1314" spans="1:9" hidden="1" x14ac:dyDescent="0.3">
      <c r="A1314" s="1" t="s">
        <v>83</v>
      </c>
      <c r="B1314" s="1" t="s">
        <v>55</v>
      </c>
      <c r="C1314">
        <v>21</v>
      </c>
      <c r="D1314">
        <v>57</v>
      </c>
      <c r="E1314" s="1" t="s">
        <v>16</v>
      </c>
      <c r="F1314" t="s">
        <v>15428</v>
      </c>
      <c r="G1314">
        <v>0</v>
      </c>
      <c r="H1314">
        <v>0</v>
      </c>
      <c r="I1314">
        <v>0</v>
      </c>
    </row>
    <row r="1315" spans="1:9" hidden="1" x14ac:dyDescent="0.3">
      <c r="A1315" s="1" t="s">
        <v>83</v>
      </c>
      <c r="B1315" s="1" t="s">
        <v>55</v>
      </c>
      <c r="C1315">
        <v>21</v>
      </c>
      <c r="D1315">
        <v>57</v>
      </c>
      <c r="E1315" s="1" t="s">
        <v>17</v>
      </c>
      <c r="F1315" t="s">
        <v>15339</v>
      </c>
      <c r="G1315">
        <v>0</v>
      </c>
      <c r="H1315">
        <v>0</v>
      </c>
      <c r="I1315">
        <v>0</v>
      </c>
    </row>
    <row r="1316" spans="1:9" hidden="1" x14ac:dyDescent="0.3">
      <c r="A1316" s="1" t="s">
        <v>83</v>
      </c>
      <c r="B1316" s="1" t="s">
        <v>55</v>
      </c>
      <c r="C1316">
        <v>21</v>
      </c>
      <c r="D1316">
        <v>57</v>
      </c>
      <c r="E1316" s="1" t="s">
        <v>18</v>
      </c>
      <c r="F1316" t="s">
        <v>15251</v>
      </c>
      <c r="G1316">
        <v>0</v>
      </c>
      <c r="H1316">
        <v>0</v>
      </c>
      <c r="I1316">
        <v>0</v>
      </c>
    </row>
    <row r="1317" spans="1:9" hidden="1" x14ac:dyDescent="0.3">
      <c r="A1317" s="1" t="s">
        <v>83</v>
      </c>
      <c r="B1317" s="1" t="s">
        <v>55</v>
      </c>
      <c r="C1317">
        <v>21</v>
      </c>
      <c r="D1317">
        <v>57</v>
      </c>
      <c r="E1317" s="1" t="s">
        <v>19</v>
      </c>
      <c r="F1317" t="s">
        <v>15163</v>
      </c>
      <c r="G1317">
        <v>0</v>
      </c>
      <c r="H1317">
        <v>0</v>
      </c>
      <c r="I1317">
        <v>0</v>
      </c>
    </row>
    <row r="1318" spans="1:9" hidden="1" x14ac:dyDescent="0.3">
      <c r="A1318" s="1" t="s">
        <v>83</v>
      </c>
      <c r="B1318" s="1" t="s">
        <v>55</v>
      </c>
      <c r="C1318">
        <v>21</v>
      </c>
      <c r="D1318">
        <v>57</v>
      </c>
      <c r="E1318" s="1" t="s">
        <v>20</v>
      </c>
      <c r="F1318" t="s">
        <v>15075</v>
      </c>
      <c r="G1318">
        <v>0</v>
      </c>
      <c r="H1318">
        <v>0</v>
      </c>
      <c r="I1318">
        <v>0</v>
      </c>
    </row>
    <row r="1319" spans="1:9" hidden="1" x14ac:dyDescent="0.3">
      <c r="A1319" s="1" t="s">
        <v>83</v>
      </c>
      <c r="B1319" s="1" t="s">
        <v>55</v>
      </c>
      <c r="C1319">
        <v>21</v>
      </c>
      <c r="D1319">
        <v>57</v>
      </c>
      <c r="E1319" s="1" t="s">
        <v>21</v>
      </c>
      <c r="F1319" t="s">
        <v>14987</v>
      </c>
      <c r="G1319">
        <v>0</v>
      </c>
      <c r="H1319">
        <v>0</v>
      </c>
      <c r="I1319">
        <v>0</v>
      </c>
    </row>
    <row r="1320" spans="1:9" hidden="1" x14ac:dyDescent="0.3">
      <c r="A1320" s="1" t="s">
        <v>83</v>
      </c>
      <c r="B1320" s="1" t="s">
        <v>55</v>
      </c>
      <c r="C1320">
        <v>21</v>
      </c>
      <c r="D1320">
        <v>57</v>
      </c>
      <c r="E1320" s="1" t="s">
        <v>22</v>
      </c>
      <c r="F1320" t="s">
        <v>14899</v>
      </c>
      <c r="G1320">
        <v>0</v>
      </c>
      <c r="H1320">
        <v>0</v>
      </c>
      <c r="I1320">
        <v>0</v>
      </c>
    </row>
    <row r="1321" spans="1:9" hidden="1" x14ac:dyDescent="0.3">
      <c r="A1321" s="1" t="s">
        <v>83</v>
      </c>
      <c r="B1321" s="1" t="s">
        <v>55</v>
      </c>
      <c r="C1321">
        <v>21</v>
      </c>
      <c r="D1321">
        <v>57</v>
      </c>
      <c r="E1321" s="1" t="s">
        <v>23</v>
      </c>
      <c r="F1321" t="s">
        <v>14811</v>
      </c>
      <c r="G1321">
        <v>0</v>
      </c>
      <c r="H1321">
        <v>0</v>
      </c>
      <c r="I1321">
        <v>0</v>
      </c>
    </row>
    <row r="1322" spans="1:9" hidden="1" x14ac:dyDescent="0.3">
      <c r="A1322" s="1" t="s">
        <v>83</v>
      </c>
      <c r="B1322" s="1" t="s">
        <v>55</v>
      </c>
      <c r="C1322">
        <v>21</v>
      </c>
      <c r="D1322">
        <v>57</v>
      </c>
      <c r="E1322" s="1" t="s">
        <v>24</v>
      </c>
      <c r="F1322" t="s">
        <v>14723</v>
      </c>
      <c r="G1322">
        <v>0</v>
      </c>
      <c r="H1322">
        <v>0</v>
      </c>
      <c r="I1322">
        <v>0</v>
      </c>
    </row>
    <row r="1323" spans="1:9" hidden="1" x14ac:dyDescent="0.3">
      <c r="A1323" s="1" t="s">
        <v>83</v>
      </c>
      <c r="B1323" s="1" t="s">
        <v>55</v>
      </c>
      <c r="C1323">
        <v>21</v>
      </c>
      <c r="D1323">
        <v>57</v>
      </c>
      <c r="E1323" s="1" t="s">
        <v>25</v>
      </c>
      <c r="F1323" t="s">
        <v>14635</v>
      </c>
      <c r="G1323">
        <v>0</v>
      </c>
      <c r="H1323">
        <v>0</v>
      </c>
      <c r="I1323">
        <v>0</v>
      </c>
    </row>
    <row r="1324" spans="1:9" hidden="1" x14ac:dyDescent="0.3">
      <c r="A1324" s="1" t="s">
        <v>83</v>
      </c>
      <c r="B1324" s="1" t="s">
        <v>55</v>
      </c>
      <c r="C1324">
        <v>21</v>
      </c>
      <c r="D1324">
        <v>57</v>
      </c>
      <c r="E1324" s="1" t="s">
        <v>26</v>
      </c>
      <c r="F1324" t="s">
        <v>14547</v>
      </c>
      <c r="G1324">
        <v>0</v>
      </c>
      <c r="H1324">
        <v>0</v>
      </c>
      <c r="I1324">
        <v>0</v>
      </c>
    </row>
    <row r="1325" spans="1:9" hidden="1" x14ac:dyDescent="0.3">
      <c r="A1325" s="1" t="s">
        <v>83</v>
      </c>
      <c r="B1325" s="1" t="s">
        <v>55</v>
      </c>
      <c r="C1325">
        <v>21</v>
      </c>
      <c r="D1325">
        <v>57</v>
      </c>
      <c r="E1325" s="1" t="s">
        <v>27</v>
      </c>
      <c r="F1325" t="s">
        <v>14459</v>
      </c>
      <c r="G1325">
        <v>0</v>
      </c>
      <c r="H1325">
        <v>0</v>
      </c>
      <c r="I1325">
        <v>0</v>
      </c>
    </row>
    <row r="1326" spans="1:9" hidden="1" x14ac:dyDescent="0.3">
      <c r="A1326" s="1" t="s">
        <v>83</v>
      </c>
      <c r="B1326" s="1" t="s">
        <v>55</v>
      </c>
      <c r="C1326">
        <v>21</v>
      </c>
      <c r="D1326">
        <v>57</v>
      </c>
      <c r="E1326" s="1" t="s">
        <v>28</v>
      </c>
      <c r="F1326" t="s">
        <v>14372</v>
      </c>
      <c r="G1326">
        <v>0</v>
      </c>
      <c r="H1326">
        <v>0</v>
      </c>
      <c r="I1326">
        <v>0</v>
      </c>
    </row>
    <row r="1327" spans="1:9" hidden="1" x14ac:dyDescent="0.3">
      <c r="A1327" s="1" t="s">
        <v>83</v>
      </c>
      <c r="B1327" s="1" t="s">
        <v>55</v>
      </c>
      <c r="C1327">
        <v>21</v>
      </c>
      <c r="D1327">
        <v>57</v>
      </c>
      <c r="E1327" s="1" t="s">
        <v>29</v>
      </c>
      <c r="F1327" t="s">
        <v>14285</v>
      </c>
      <c r="G1327">
        <v>0</v>
      </c>
      <c r="H1327">
        <v>0</v>
      </c>
      <c r="I1327">
        <v>0</v>
      </c>
    </row>
    <row r="1328" spans="1:9" hidden="1" x14ac:dyDescent="0.3">
      <c r="A1328" s="1" t="s">
        <v>83</v>
      </c>
      <c r="B1328" s="1" t="s">
        <v>55</v>
      </c>
      <c r="C1328">
        <v>21</v>
      </c>
      <c r="D1328">
        <v>57</v>
      </c>
      <c r="E1328" s="1" t="s">
        <v>30</v>
      </c>
      <c r="F1328" t="s">
        <v>14198</v>
      </c>
      <c r="G1328">
        <v>0</v>
      </c>
      <c r="H1328">
        <v>0</v>
      </c>
      <c r="I1328">
        <v>0</v>
      </c>
    </row>
    <row r="1329" spans="1:9" hidden="1" x14ac:dyDescent="0.3">
      <c r="A1329" s="1" t="s">
        <v>83</v>
      </c>
      <c r="B1329" s="1" t="s">
        <v>55</v>
      </c>
      <c r="C1329">
        <v>21</v>
      </c>
      <c r="D1329">
        <v>57</v>
      </c>
      <c r="E1329" s="1" t="s">
        <v>31</v>
      </c>
      <c r="F1329" t="s">
        <v>14111</v>
      </c>
      <c r="G1329">
        <v>0</v>
      </c>
      <c r="H1329">
        <v>0</v>
      </c>
      <c r="I1329">
        <v>0</v>
      </c>
    </row>
    <row r="1330" spans="1:9" hidden="1" x14ac:dyDescent="0.3">
      <c r="A1330" s="1" t="s">
        <v>83</v>
      </c>
      <c r="B1330" s="1" t="s">
        <v>55</v>
      </c>
      <c r="C1330">
        <v>21</v>
      </c>
      <c r="D1330">
        <v>57</v>
      </c>
      <c r="E1330" s="1" t="s">
        <v>32</v>
      </c>
      <c r="F1330" t="s">
        <v>14025</v>
      </c>
      <c r="G1330">
        <v>0</v>
      </c>
      <c r="H1330">
        <v>0</v>
      </c>
      <c r="I1330">
        <v>0</v>
      </c>
    </row>
    <row r="1331" spans="1:9" hidden="1" x14ac:dyDescent="0.3">
      <c r="A1331" s="1" t="s">
        <v>83</v>
      </c>
      <c r="B1331" s="1" t="s">
        <v>55</v>
      </c>
      <c r="C1331">
        <v>21</v>
      </c>
      <c r="D1331">
        <v>57</v>
      </c>
      <c r="E1331" s="1" t="s">
        <v>33</v>
      </c>
      <c r="F1331" t="s">
        <v>13939</v>
      </c>
      <c r="G1331">
        <v>0</v>
      </c>
      <c r="H1331">
        <v>0</v>
      </c>
      <c r="I1331">
        <v>0</v>
      </c>
    </row>
    <row r="1332" spans="1:9" hidden="1" x14ac:dyDescent="0.3">
      <c r="A1332" s="1" t="s">
        <v>83</v>
      </c>
      <c r="B1332" s="1" t="s">
        <v>55</v>
      </c>
      <c r="C1332">
        <v>21</v>
      </c>
      <c r="D1332">
        <v>57</v>
      </c>
      <c r="E1332" s="1" t="s">
        <v>34</v>
      </c>
      <c r="F1332" t="s">
        <v>13854</v>
      </c>
      <c r="G1332">
        <v>0</v>
      </c>
      <c r="H1332">
        <v>0</v>
      </c>
      <c r="I1332">
        <v>0</v>
      </c>
    </row>
    <row r="1333" spans="1:9" hidden="1" x14ac:dyDescent="0.3">
      <c r="A1333" s="1" t="s">
        <v>83</v>
      </c>
      <c r="B1333" s="1" t="s">
        <v>55</v>
      </c>
      <c r="C1333">
        <v>21</v>
      </c>
      <c r="D1333">
        <v>57</v>
      </c>
      <c r="E1333" s="1" t="s">
        <v>35</v>
      </c>
      <c r="F1333" t="s">
        <v>13770</v>
      </c>
      <c r="G1333">
        <v>0</v>
      </c>
      <c r="H1333">
        <v>0</v>
      </c>
      <c r="I1333">
        <v>0</v>
      </c>
    </row>
    <row r="1334" spans="1:9" hidden="1" x14ac:dyDescent="0.3">
      <c r="A1334" s="1" t="s">
        <v>83</v>
      </c>
      <c r="B1334" s="1" t="s">
        <v>55</v>
      </c>
      <c r="C1334">
        <v>21</v>
      </c>
      <c r="D1334">
        <v>57</v>
      </c>
      <c r="E1334" s="1" t="s">
        <v>36</v>
      </c>
      <c r="F1334" t="s">
        <v>13686</v>
      </c>
      <c r="G1334">
        <v>0</v>
      </c>
      <c r="H1334">
        <v>0</v>
      </c>
      <c r="I1334">
        <v>0</v>
      </c>
    </row>
    <row r="1335" spans="1:9" hidden="1" x14ac:dyDescent="0.3">
      <c r="A1335" s="1" t="s">
        <v>83</v>
      </c>
      <c r="B1335" s="1" t="s">
        <v>55</v>
      </c>
      <c r="C1335">
        <v>21</v>
      </c>
      <c r="D1335">
        <v>57</v>
      </c>
      <c r="E1335" s="1" t="s">
        <v>37</v>
      </c>
      <c r="F1335" t="s">
        <v>20909</v>
      </c>
      <c r="G1335">
        <v>0</v>
      </c>
      <c r="H1335">
        <v>2</v>
      </c>
      <c r="I1335">
        <v>0</v>
      </c>
    </row>
    <row r="1336" spans="1:9" hidden="1" x14ac:dyDescent="0.3">
      <c r="A1336" s="1" t="s">
        <v>83</v>
      </c>
      <c r="B1336" s="1" t="s">
        <v>55</v>
      </c>
      <c r="C1336">
        <v>21</v>
      </c>
      <c r="D1336">
        <v>57</v>
      </c>
      <c r="E1336" s="1" t="s">
        <v>38</v>
      </c>
      <c r="F1336" t="s">
        <v>20910</v>
      </c>
      <c r="G1336">
        <v>0</v>
      </c>
      <c r="H1336">
        <v>2</v>
      </c>
      <c r="I1336">
        <v>0</v>
      </c>
    </row>
    <row r="1337" spans="1:9" hidden="1" x14ac:dyDescent="0.3">
      <c r="A1337" s="1" t="s">
        <v>83</v>
      </c>
      <c r="B1337" s="1" t="s">
        <v>55</v>
      </c>
      <c r="C1337">
        <v>21</v>
      </c>
      <c r="D1337">
        <v>57</v>
      </c>
      <c r="E1337" s="1" t="s">
        <v>39</v>
      </c>
      <c r="F1337" t="s">
        <v>20054</v>
      </c>
      <c r="G1337">
        <v>0</v>
      </c>
      <c r="H1337">
        <v>4</v>
      </c>
      <c r="I1337">
        <v>0</v>
      </c>
    </row>
    <row r="1338" spans="1:9" hidden="1" x14ac:dyDescent="0.3">
      <c r="A1338" s="1" t="s">
        <v>83</v>
      </c>
      <c r="B1338" s="1" t="s">
        <v>55</v>
      </c>
      <c r="C1338">
        <v>21</v>
      </c>
      <c r="D1338">
        <v>57</v>
      </c>
      <c r="E1338" s="1" t="s">
        <v>40</v>
      </c>
      <c r="F1338" t="s">
        <v>20055</v>
      </c>
      <c r="G1338">
        <v>0</v>
      </c>
      <c r="H1338">
        <v>4</v>
      </c>
      <c r="I1338">
        <v>0</v>
      </c>
    </row>
    <row r="1339" spans="1:9" hidden="1" x14ac:dyDescent="0.3">
      <c r="A1339" s="1" t="s">
        <v>83</v>
      </c>
      <c r="B1339" s="1" t="s">
        <v>55</v>
      </c>
      <c r="C1339">
        <v>21</v>
      </c>
      <c r="D1339">
        <v>57</v>
      </c>
      <c r="E1339" s="1" t="s">
        <v>41</v>
      </c>
      <c r="F1339" t="s">
        <v>20056</v>
      </c>
      <c r="G1339">
        <v>0</v>
      </c>
      <c r="H1339">
        <v>4</v>
      </c>
      <c r="I1339">
        <v>0</v>
      </c>
    </row>
    <row r="1340" spans="1:9" hidden="1" x14ac:dyDescent="0.3">
      <c r="A1340" s="1" t="s">
        <v>83</v>
      </c>
      <c r="B1340" s="1" t="s">
        <v>55</v>
      </c>
      <c r="C1340">
        <v>21</v>
      </c>
      <c r="D1340">
        <v>57</v>
      </c>
      <c r="E1340" s="1" t="s">
        <v>42</v>
      </c>
      <c r="F1340" t="s">
        <v>20057</v>
      </c>
      <c r="G1340">
        <v>0</v>
      </c>
      <c r="H1340">
        <v>6</v>
      </c>
      <c r="I1340">
        <v>1</v>
      </c>
    </row>
    <row r="1341" spans="1:9" hidden="1" x14ac:dyDescent="0.3">
      <c r="A1341" s="1" t="s">
        <v>83</v>
      </c>
      <c r="B1341" s="1" t="s">
        <v>55</v>
      </c>
      <c r="C1341">
        <v>21</v>
      </c>
      <c r="D1341">
        <v>57</v>
      </c>
      <c r="E1341" s="1" t="s">
        <v>43</v>
      </c>
      <c r="F1341" t="s">
        <v>20058</v>
      </c>
      <c r="G1341">
        <v>0</v>
      </c>
      <c r="H1341">
        <v>6</v>
      </c>
      <c r="I1341">
        <v>1</v>
      </c>
    </row>
    <row r="1342" spans="1:9" hidden="1" x14ac:dyDescent="0.3">
      <c r="A1342" s="1" t="s">
        <v>83</v>
      </c>
      <c r="B1342" s="1" t="s">
        <v>55</v>
      </c>
      <c r="C1342">
        <v>21</v>
      </c>
      <c r="D1342">
        <v>57</v>
      </c>
      <c r="E1342" s="1" t="s">
        <v>44</v>
      </c>
      <c r="F1342" t="s">
        <v>20059</v>
      </c>
      <c r="G1342">
        <v>0</v>
      </c>
      <c r="H1342">
        <v>6</v>
      </c>
      <c r="I1342">
        <v>1</v>
      </c>
    </row>
    <row r="1343" spans="1:9" hidden="1" x14ac:dyDescent="0.3">
      <c r="A1343" s="1" t="s">
        <v>83</v>
      </c>
      <c r="B1343" s="1" t="s">
        <v>55</v>
      </c>
      <c r="C1343">
        <v>21</v>
      </c>
      <c r="D1343">
        <v>57</v>
      </c>
      <c r="E1343" s="1" t="s">
        <v>45</v>
      </c>
      <c r="F1343" t="s">
        <v>20060</v>
      </c>
      <c r="G1343">
        <v>0</v>
      </c>
      <c r="H1343">
        <v>12</v>
      </c>
      <c r="I1343">
        <v>2</v>
      </c>
    </row>
    <row r="1344" spans="1:9" hidden="1" x14ac:dyDescent="0.3">
      <c r="A1344" s="1" t="s">
        <v>83</v>
      </c>
      <c r="B1344" s="1" t="s">
        <v>55</v>
      </c>
      <c r="C1344">
        <v>21</v>
      </c>
      <c r="D1344">
        <v>57</v>
      </c>
      <c r="E1344" s="1" t="s">
        <v>46</v>
      </c>
      <c r="F1344" t="s">
        <v>20061</v>
      </c>
      <c r="G1344">
        <v>0</v>
      </c>
      <c r="H1344">
        <v>15</v>
      </c>
      <c r="I1344">
        <v>2</v>
      </c>
    </row>
    <row r="1345" spans="1:9" hidden="1" x14ac:dyDescent="0.3">
      <c r="A1345" s="1" t="s">
        <v>83</v>
      </c>
      <c r="B1345" s="1" t="s">
        <v>55</v>
      </c>
      <c r="C1345">
        <v>21</v>
      </c>
      <c r="D1345">
        <v>57</v>
      </c>
      <c r="E1345" s="1" t="s">
        <v>47</v>
      </c>
      <c r="F1345" t="s">
        <v>20062</v>
      </c>
      <c r="G1345">
        <v>0</v>
      </c>
      <c r="H1345">
        <v>16</v>
      </c>
      <c r="I1345">
        <v>2</v>
      </c>
    </row>
    <row r="1346" spans="1:9" hidden="1" x14ac:dyDescent="0.3">
      <c r="A1346" s="1" t="s">
        <v>83</v>
      </c>
      <c r="B1346" s="1" t="s">
        <v>55</v>
      </c>
      <c r="C1346">
        <v>21</v>
      </c>
      <c r="D1346">
        <v>57</v>
      </c>
      <c r="E1346" s="1" t="s">
        <v>48</v>
      </c>
      <c r="F1346" t="s">
        <v>20063</v>
      </c>
      <c r="G1346">
        <v>0</v>
      </c>
      <c r="H1346">
        <v>16</v>
      </c>
      <c r="I1346">
        <v>2</v>
      </c>
    </row>
    <row r="1347" spans="1:9" hidden="1" x14ac:dyDescent="0.3">
      <c r="A1347" s="1" t="s">
        <v>83</v>
      </c>
      <c r="B1347" s="1" t="s">
        <v>55</v>
      </c>
      <c r="C1347">
        <v>21</v>
      </c>
      <c r="D1347">
        <v>57</v>
      </c>
      <c r="E1347" s="1" t="s">
        <v>49</v>
      </c>
      <c r="F1347" t="s">
        <v>20064</v>
      </c>
      <c r="G1347">
        <v>0</v>
      </c>
      <c r="H1347">
        <v>16</v>
      </c>
      <c r="I1347">
        <v>2</v>
      </c>
    </row>
    <row r="1348" spans="1:9" hidden="1" x14ac:dyDescent="0.3">
      <c r="A1348" s="1" t="s">
        <v>83</v>
      </c>
      <c r="B1348" s="1" t="s">
        <v>55</v>
      </c>
      <c r="C1348">
        <v>21</v>
      </c>
      <c r="D1348">
        <v>57</v>
      </c>
      <c r="E1348" s="1" t="s">
        <v>50</v>
      </c>
      <c r="F1348" t="s">
        <v>20065</v>
      </c>
      <c r="G1348">
        <v>0</v>
      </c>
      <c r="H1348">
        <v>16</v>
      </c>
      <c r="I1348">
        <v>2</v>
      </c>
    </row>
    <row r="1349" spans="1:9" hidden="1" x14ac:dyDescent="0.3">
      <c r="A1349" s="1" t="s">
        <v>83</v>
      </c>
      <c r="B1349" s="1" t="s">
        <v>55</v>
      </c>
      <c r="C1349">
        <v>21</v>
      </c>
      <c r="D1349">
        <v>57</v>
      </c>
      <c r="E1349" s="1" t="s">
        <v>51</v>
      </c>
      <c r="F1349" t="s">
        <v>20066</v>
      </c>
      <c r="G1349">
        <v>0</v>
      </c>
      <c r="H1349">
        <v>16</v>
      </c>
      <c r="I1349">
        <v>2</v>
      </c>
    </row>
    <row r="1350" spans="1:9" hidden="1" x14ac:dyDescent="0.3">
      <c r="A1350" s="1" t="s">
        <v>83</v>
      </c>
      <c r="B1350" s="1" t="s">
        <v>55</v>
      </c>
      <c r="C1350">
        <v>21</v>
      </c>
      <c r="D1350">
        <v>57</v>
      </c>
      <c r="E1350" s="1" t="s">
        <v>52</v>
      </c>
      <c r="F1350" t="s">
        <v>20067</v>
      </c>
      <c r="G1350">
        <v>0</v>
      </c>
      <c r="H1350">
        <v>18</v>
      </c>
      <c r="I1350">
        <v>9</v>
      </c>
    </row>
    <row r="1351" spans="1:9" hidden="1" x14ac:dyDescent="0.3">
      <c r="A1351" s="1" t="s">
        <v>83</v>
      </c>
      <c r="B1351" s="1" t="s">
        <v>55</v>
      </c>
      <c r="C1351">
        <v>21</v>
      </c>
      <c r="D1351">
        <v>57</v>
      </c>
      <c r="E1351" s="1" t="s">
        <v>53</v>
      </c>
      <c r="F1351" t="s">
        <v>20068</v>
      </c>
      <c r="G1351">
        <v>0</v>
      </c>
      <c r="H1351">
        <v>18</v>
      </c>
      <c r="I1351">
        <v>9</v>
      </c>
    </row>
    <row r="1352" spans="1:9" hidden="1" x14ac:dyDescent="0.3">
      <c r="A1352" s="1" t="s">
        <v>83</v>
      </c>
      <c r="B1352" s="1" t="s">
        <v>55</v>
      </c>
      <c r="C1352">
        <v>21</v>
      </c>
      <c r="D1352">
        <v>57</v>
      </c>
      <c r="E1352" s="1" t="s">
        <v>54</v>
      </c>
      <c r="F1352" t="s">
        <v>20069</v>
      </c>
      <c r="G1352">
        <v>0</v>
      </c>
      <c r="H1352">
        <v>18</v>
      </c>
      <c r="I1352">
        <v>9</v>
      </c>
    </row>
    <row r="1353" spans="1:9" hidden="1" x14ac:dyDescent="0.3">
      <c r="A1353" s="1" t="s">
        <v>83</v>
      </c>
      <c r="B1353" s="1" t="s">
        <v>55</v>
      </c>
      <c r="C1353">
        <v>21</v>
      </c>
      <c r="D1353">
        <v>57</v>
      </c>
      <c r="E1353" s="1" t="s">
        <v>21548</v>
      </c>
      <c r="F1353" t="s">
        <v>21574</v>
      </c>
      <c r="G1353">
        <v>0</v>
      </c>
      <c r="H1353">
        <v>19</v>
      </c>
      <c r="I1353">
        <v>9</v>
      </c>
    </row>
    <row r="1354" spans="1:9" hidden="1" x14ac:dyDescent="0.3">
      <c r="A1354" s="1" t="s">
        <v>84</v>
      </c>
      <c r="B1354" s="1" t="s">
        <v>55</v>
      </c>
      <c r="C1354">
        <v>33</v>
      </c>
      <c r="D1354">
        <v>65</v>
      </c>
      <c r="E1354" s="1" t="s">
        <v>4</v>
      </c>
      <c r="F1354" t="s">
        <v>16585</v>
      </c>
      <c r="G1354">
        <v>0</v>
      </c>
      <c r="H1354">
        <v>0</v>
      </c>
      <c r="I1354">
        <v>0</v>
      </c>
    </row>
    <row r="1355" spans="1:9" hidden="1" x14ac:dyDescent="0.3">
      <c r="A1355" s="1" t="s">
        <v>84</v>
      </c>
      <c r="B1355" s="1" t="s">
        <v>55</v>
      </c>
      <c r="C1355">
        <v>33</v>
      </c>
      <c r="D1355">
        <v>65</v>
      </c>
      <c r="E1355" s="1" t="s">
        <v>5</v>
      </c>
      <c r="F1355" t="s">
        <v>16482</v>
      </c>
      <c r="G1355">
        <v>0</v>
      </c>
      <c r="H1355">
        <v>0</v>
      </c>
      <c r="I1355">
        <v>0</v>
      </c>
    </row>
    <row r="1356" spans="1:9" hidden="1" x14ac:dyDescent="0.3">
      <c r="A1356" s="1" t="s">
        <v>84</v>
      </c>
      <c r="B1356" s="1" t="s">
        <v>55</v>
      </c>
      <c r="C1356">
        <v>33</v>
      </c>
      <c r="D1356">
        <v>65</v>
      </c>
      <c r="E1356" s="1" t="s">
        <v>6</v>
      </c>
      <c r="F1356" t="s">
        <v>16380</v>
      </c>
      <c r="G1356">
        <v>0</v>
      </c>
      <c r="H1356">
        <v>0</v>
      </c>
      <c r="I1356">
        <v>0</v>
      </c>
    </row>
    <row r="1357" spans="1:9" hidden="1" x14ac:dyDescent="0.3">
      <c r="A1357" s="1" t="s">
        <v>84</v>
      </c>
      <c r="B1357" s="1" t="s">
        <v>55</v>
      </c>
      <c r="C1357">
        <v>33</v>
      </c>
      <c r="D1357">
        <v>65</v>
      </c>
      <c r="E1357" s="1" t="s">
        <v>7</v>
      </c>
      <c r="F1357" t="s">
        <v>16278</v>
      </c>
      <c r="G1357">
        <v>0</v>
      </c>
      <c r="H1357">
        <v>0</v>
      </c>
      <c r="I1357">
        <v>0</v>
      </c>
    </row>
    <row r="1358" spans="1:9" hidden="1" x14ac:dyDescent="0.3">
      <c r="A1358" s="1" t="s">
        <v>84</v>
      </c>
      <c r="B1358" s="1" t="s">
        <v>55</v>
      </c>
      <c r="C1358">
        <v>33</v>
      </c>
      <c r="D1358">
        <v>65</v>
      </c>
      <c r="E1358" s="1" t="s">
        <v>8</v>
      </c>
      <c r="F1358" t="s">
        <v>16178</v>
      </c>
      <c r="G1358">
        <v>0</v>
      </c>
      <c r="H1358">
        <v>0</v>
      </c>
      <c r="I1358">
        <v>0</v>
      </c>
    </row>
    <row r="1359" spans="1:9" hidden="1" x14ac:dyDescent="0.3">
      <c r="A1359" s="1" t="s">
        <v>84</v>
      </c>
      <c r="B1359" s="1" t="s">
        <v>55</v>
      </c>
      <c r="C1359">
        <v>33</v>
      </c>
      <c r="D1359">
        <v>65</v>
      </c>
      <c r="E1359" s="1" t="s">
        <v>9</v>
      </c>
      <c r="F1359" t="s">
        <v>16078</v>
      </c>
      <c r="G1359">
        <v>0</v>
      </c>
      <c r="H1359">
        <v>0</v>
      </c>
      <c r="I1359">
        <v>0</v>
      </c>
    </row>
    <row r="1360" spans="1:9" hidden="1" x14ac:dyDescent="0.3">
      <c r="A1360" s="1" t="s">
        <v>84</v>
      </c>
      <c r="B1360" s="1" t="s">
        <v>55</v>
      </c>
      <c r="C1360">
        <v>33</v>
      </c>
      <c r="D1360">
        <v>65</v>
      </c>
      <c r="E1360" s="1" t="s">
        <v>10</v>
      </c>
      <c r="F1360" t="s">
        <v>15981</v>
      </c>
      <c r="G1360">
        <v>0</v>
      </c>
      <c r="H1360">
        <v>0</v>
      </c>
      <c r="I1360">
        <v>0</v>
      </c>
    </row>
    <row r="1361" spans="1:9" hidden="1" x14ac:dyDescent="0.3">
      <c r="A1361" s="1" t="s">
        <v>84</v>
      </c>
      <c r="B1361" s="1" t="s">
        <v>55</v>
      </c>
      <c r="C1361">
        <v>33</v>
      </c>
      <c r="D1361">
        <v>65</v>
      </c>
      <c r="E1361" s="1" t="s">
        <v>11</v>
      </c>
      <c r="F1361" t="s">
        <v>15884</v>
      </c>
      <c r="G1361">
        <v>0</v>
      </c>
      <c r="H1361">
        <v>0</v>
      </c>
      <c r="I1361">
        <v>0</v>
      </c>
    </row>
    <row r="1362" spans="1:9" hidden="1" x14ac:dyDescent="0.3">
      <c r="A1362" s="1" t="s">
        <v>84</v>
      </c>
      <c r="B1362" s="1" t="s">
        <v>55</v>
      </c>
      <c r="C1362">
        <v>33</v>
      </c>
      <c r="D1362">
        <v>65</v>
      </c>
      <c r="E1362" s="1" t="s">
        <v>12</v>
      </c>
      <c r="F1362" t="s">
        <v>15789</v>
      </c>
      <c r="G1362">
        <v>0</v>
      </c>
      <c r="H1362">
        <v>0</v>
      </c>
      <c r="I1362">
        <v>0</v>
      </c>
    </row>
    <row r="1363" spans="1:9" hidden="1" x14ac:dyDescent="0.3">
      <c r="A1363" s="1" t="s">
        <v>84</v>
      </c>
      <c r="B1363" s="1" t="s">
        <v>55</v>
      </c>
      <c r="C1363">
        <v>33</v>
      </c>
      <c r="D1363">
        <v>65</v>
      </c>
      <c r="E1363" s="1" t="s">
        <v>13</v>
      </c>
      <c r="F1363" t="s">
        <v>15697</v>
      </c>
      <c r="G1363">
        <v>0</v>
      </c>
      <c r="H1363">
        <v>0</v>
      </c>
      <c r="I1363">
        <v>0</v>
      </c>
    </row>
    <row r="1364" spans="1:9" hidden="1" x14ac:dyDescent="0.3">
      <c r="A1364" s="1" t="s">
        <v>84</v>
      </c>
      <c r="B1364" s="1" t="s">
        <v>55</v>
      </c>
      <c r="C1364">
        <v>33</v>
      </c>
      <c r="D1364">
        <v>65</v>
      </c>
      <c r="E1364" s="1" t="s">
        <v>14</v>
      </c>
      <c r="F1364" t="s">
        <v>15607</v>
      </c>
      <c r="G1364">
        <v>0</v>
      </c>
      <c r="H1364">
        <v>0</v>
      </c>
      <c r="I1364">
        <v>0</v>
      </c>
    </row>
    <row r="1365" spans="1:9" hidden="1" x14ac:dyDescent="0.3">
      <c r="A1365" s="1" t="s">
        <v>84</v>
      </c>
      <c r="B1365" s="1" t="s">
        <v>55</v>
      </c>
      <c r="C1365">
        <v>33</v>
      </c>
      <c r="D1365">
        <v>65</v>
      </c>
      <c r="E1365" s="1" t="s">
        <v>15</v>
      </c>
      <c r="F1365" t="s">
        <v>15518</v>
      </c>
      <c r="G1365">
        <v>0</v>
      </c>
      <c r="H1365">
        <v>0</v>
      </c>
      <c r="I1365">
        <v>0</v>
      </c>
    </row>
    <row r="1366" spans="1:9" hidden="1" x14ac:dyDescent="0.3">
      <c r="A1366" s="1" t="s">
        <v>84</v>
      </c>
      <c r="B1366" s="1" t="s">
        <v>55</v>
      </c>
      <c r="C1366">
        <v>33</v>
      </c>
      <c r="D1366">
        <v>65</v>
      </c>
      <c r="E1366" s="1" t="s">
        <v>16</v>
      </c>
      <c r="F1366" t="s">
        <v>15429</v>
      </c>
      <c r="G1366">
        <v>0</v>
      </c>
      <c r="H1366">
        <v>0</v>
      </c>
      <c r="I1366">
        <v>0</v>
      </c>
    </row>
    <row r="1367" spans="1:9" hidden="1" x14ac:dyDescent="0.3">
      <c r="A1367" s="1" t="s">
        <v>84</v>
      </c>
      <c r="B1367" s="1" t="s">
        <v>55</v>
      </c>
      <c r="C1367">
        <v>33</v>
      </c>
      <c r="D1367">
        <v>65</v>
      </c>
      <c r="E1367" s="1" t="s">
        <v>17</v>
      </c>
      <c r="F1367" t="s">
        <v>15340</v>
      </c>
      <c r="G1367">
        <v>0</v>
      </c>
      <c r="H1367">
        <v>0</v>
      </c>
      <c r="I1367">
        <v>0</v>
      </c>
    </row>
    <row r="1368" spans="1:9" hidden="1" x14ac:dyDescent="0.3">
      <c r="A1368" s="1" t="s">
        <v>84</v>
      </c>
      <c r="B1368" s="1" t="s">
        <v>55</v>
      </c>
      <c r="C1368">
        <v>33</v>
      </c>
      <c r="D1368">
        <v>65</v>
      </c>
      <c r="E1368" s="1" t="s">
        <v>18</v>
      </c>
      <c r="F1368" t="s">
        <v>15252</v>
      </c>
      <c r="G1368">
        <v>0</v>
      </c>
      <c r="H1368">
        <v>0</v>
      </c>
      <c r="I1368">
        <v>0</v>
      </c>
    </row>
    <row r="1369" spans="1:9" hidden="1" x14ac:dyDescent="0.3">
      <c r="A1369" s="1" t="s">
        <v>84</v>
      </c>
      <c r="B1369" s="1" t="s">
        <v>55</v>
      </c>
      <c r="C1369">
        <v>33</v>
      </c>
      <c r="D1369">
        <v>65</v>
      </c>
      <c r="E1369" s="1" t="s">
        <v>19</v>
      </c>
      <c r="F1369" t="s">
        <v>15164</v>
      </c>
      <c r="G1369">
        <v>0</v>
      </c>
      <c r="H1369">
        <v>0</v>
      </c>
      <c r="I1369">
        <v>0</v>
      </c>
    </row>
    <row r="1370" spans="1:9" hidden="1" x14ac:dyDescent="0.3">
      <c r="A1370" s="1" t="s">
        <v>84</v>
      </c>
      <c r="B1370" s="1" t="s">
        <v>55</v>
      </c>
      <c r="C1370">
        <v>33</v>
      </c>
      <c r="D1370">
        <v>65</v>
      </c>
      <c r="E1370" s="1" t="s">
        <v>20</v>
      </c>
      <c r="F1370" t="s">
        <v>15076</v>
      </c>
      <c r="G1370">
        <v>0</v>
      </c>
      <c r="H1370">
        <v>0</v>
      </c>
      <c r="I1370">
        <v>0</v>
      </c>
    </row>
    <row r="1371" spans="1:9" hidden="1" x14ac:dyDescent="0.3">
      <c r="A1371" s="1" t="s">
        <v>84</v>
      </c>
      <c r="B1371" s="1" t="s">
        <v>55</v>
      </c>
      <c r="C1371">
        <v>33</v>
      </c>
      <c r="D1371">
        <v>65</v>
      </c>
      <c r="E1371" s="1" t="s">
        <v>21</v>
      </c>
      <c r="F1371" t="s">
        <v>14988</v>
      </c>
      <c r="G1371">
        <v>0</v>
      </c>
      <c r="H1371">
        <v>0</v>
      </c>
      <c r="I1371">
        <v>0</v>
      </c>
    </row>
    <row r="1372" spans="1:9" hidden="1" x14ac:dyDescent="0.3">
      <c r="A1372" s="1" t="s">
        <v>84</v>
      </c>
      <c r="B1372" s="1" t="s">
        <v>55</v>
      </c>
      <c r="C1372">
        <v>33</v>
      </c>
      <c r="D1372">
        <v>65</v>
      </c>
      <c r="E1372" s="1" t="s">
        <v>22</v>
      </c>
      <c r="F1372" t="s">
        <v>14900</v>
      </c>
      <c r="G1372">
        <v>0</v>
      </c>
      <c r="H1372">
        <v>0</v>
      </c>
      <c r="I1372">
        <v>0</v>
      </c>
    </row>
    <row r="1373" spans="1:9" hidden="1" x14ac:dyDescent="0.3">
      <c r="A1373" s="1" t="s">
        <v>84</v>
      </c>
      <c r="B1373" s="1" t="s">
        <v>55</v>
      </c>
      <c r="C1373">
        <v>33</v>
      </c>
      <c r="D1373">
        <v>65</v>
      </c>
      <c r="E1373" s="1" t="s">
        <v>23</v>
      </c>
      <c r="F1373" t="s">
        <v>14812</v>
      </c>
      <c r="G1373">
        <v>0</v>
      </c>
      <c r="H1373">
        <v>0</v>
      </c>
      <c r="I1373">
        <v>0</v>
      </c>
    </row>
    <row r="1374" spans="1:9" hidden="1" x14ac:dyDescent="0.3">
      <c r="A1374" s="1" t="s">
        <v>84</v>
      </c>
      <c r="B1374" s="1" t="s">
        <v>55</v>
      </c>
      <c r="C1374">
        <v>33</v>
      </c>
      <c r="D1374">
        <v>65</v>
      </c>
      <c r="E1374" s="1" t="s">
        <v>24</v>
      </c>
      <c r="F1374" t="s">
        <v>14724</v>
      </c>
      <c r="G1374">
        <v>0</v>
      </c>
      <c r="H1374">
        <v>0</v>
      </c>
      <c r="I1374">
        <v>0</v>
      </c>
    </row>
    <row r="1375" spans="1:9" hidden="1" x14ac:dyDescent="0.3">
      <c r="A1375" s="1" t="s">
        <v>84</v>
      </c>
      <c r="B1375" s="1" t="s">
        <v>55</v>
      </c>
      <c r="C1375">
        <v>33</v>
      </c>
      <c r="D1375">
        <v>65</v>
      </c>
      <c r="E1375" s="1" t="s">
        <v>25</v>
      </c>
      <c r="F1375" t="s">
        <v>14636</v>
      </c>
      <c r="G1375">
        <v>0</v>
      </c>
      <c r="H1375">
        <v>0</v>
      </c>
      <c r="I1375">
        <v>0</v>
      </c>
    </row>
    <row r="1376" spans="1:9" hidden="1" x14ac:dyDescent="0.3">
      <c r="A1376" s="1" t="s">
        <v>84</v>
      </c>
      <c r="B1376" s="1" t="s">
        <v>55</v>
      </c>
      <c r="C1376">
        <v>33</v>
      </c>
      <c r="D1376">
        <v>65</v>
      </c>
      <c r="E1376" s="1" t="s">
        <v>26</v>
      </c>
      <c r="F1376" t="s">
        <v>14548</v>
      </c>
      <c r="G1376">
        <v>0</v>
      </c>
      <c r="H1376">
        <v>0</v>
      </c>
      <c r="I1376">
        <v>0</v>
      </c>
    </row>
    <row r="1377" spans="1:9" hidden="1" x14ac:dyDescent="0.3">
      <c r="A1377" s="1" t="s">
        <v>84</v>
      </c>
      <c r="B1377" s="1" t="s">
        <v>55</v>
      </c>
      <c r="C1377">
        <v>33</v>
      </c>
      <c r="D1377">
        <v>65</v>
      </c>
      <c r="E1377" s="1" t="s">
        <v>27</v>
      </c>
      <c r="F1377" t="s">
        <v>14460</v>
      </c>
      <c r="G1377">
        <v>0</v>
      </c>
      <c r="H1377">
        <v>0</v>
      </c>
      <c r="I1377">
        <v>0</v>
      </c>
    </row>
    <row r="1378" spans="1:9" hidden="1" x14ac:dyDescent="0.3">
      <c r="A1378" s="1" t="s">
        <v>84</v>
      </c>
      <c r="B1378" s="1" t="s">
        <v>55</v>
      </c>
      <c r="C1378">
        <v>33</v>
      </c>
      <c r="D1378">
        <v>65</v>
      </c>
      <c r="E1378" s="1" t="s">
        <v>28</v>
      </c>
      <c r="F1378" t="s">
        <v>14373</v>
      </c>
      <c r="G1378">
        <v>0</v>
      </c>
      <c r="H1378">
        <v>0</v>
      </c>
      <c r="I1378">
        <v>0</v>
      </c>
    </row>
    <row r="1379" spans="1:9" hidden="1" x14ac:dyDescent="0.3">
      <c r="A1379" s="1" t="s">
        <v>84</v>
      </c>
      <c r="B1379" s="1" t="s">
        <v>55</v>
      </c>
      <c r="C1379">
        <v>33</v>
      </c>
      <c r="D1379">
        <v>65</v>
      </c>
      <c r="E1379" s="1" t="s">
        <v>29</v>
      </c>
      <c r="F1379" t="s">
        <v>14286</v>
      </c>
      <c r="G1379">
        <v>0</v>
      </c>
      <c r="H1379">
        <v>0</v>
      </c>
      <c r="I1379">
        <v>0</v>
      </c>
    </row>
    <row r="1380" spans="1:9" hidden="1" x14ac:dyDescent="0.3">
      <c r="A1380" s="1" t="s">
        <v>84</v>
      </c>
      <c r="B1380" s="1" t="s">
        <v>55</v>
      </c>
      <c r="C1380">
        <v>33</v>
      </c>
      <c r="D1380">
        <v>65</v>
      </c>
      <c r="E1380" s="1" t="s">
        <v>30</v>
      </c>
      <c r="F1380" t="s">
        <v>14199</v>
      </c>
      <c r="G1380">
        <v>0</v>
      </c>
      <c r="H1380">
        <v>0</v>
      </c>
      <c r="I1380">
        <v>0</v>
      </c>
    </row>
    <row r="1381" spans="1:9" hidden="1" x14ac:dyDescent="0.3">
      <c r="A1381" s="1" t="s">
        <v>84</v>
      </c>
      <c r="B1381" s="1" t="s">
        <v>55</v>
      </c>
      <c r="C1381">
        <v>33</v>
      </c>
      <c r="D1381">
        <v>65</v>
      </c>
      <c r="E1381" s="1" t="s">
        <v>31</v>
      </c>
      <c r="F1381" t="s">
        <v>14112</v>
      </c>
      <c r="G1381">
        <v>0</v>
      </c>
      <c r="H1381">
        <v>0</v>
      </c>
      <c r="I1381">
        <v>0</v>
      </c>
    </row>
    <row r="1382" spans="1:9" hidden="1" x14ac:dyDescent="0.3">
      <c r="A1382" s="1" t="s">
        <v>84</v>
      </c>
      <c r="B1382" s="1" t="s">
        <v>55</v>
      </c>
      <c r="C1382">
        <v>33</v>
      </c>
      <c r="D1382">
        <v>65</v>
      </c>
      <c r="E1382" s="1" t="s">
        <v>32</v>
      </c>
      <c r="F1382" t="s">
        <v>14026</v>
      </c>
      <c r="G1382">
        <v>0</v>
      </c>
      <c r="H1382">
        <v>0</v>
      </c>
      <c r="I1382">
        <v>0</v>
      </c>
    </row>
    <row r="1383" spans="1:9" hidden="1" x14ac:dyDescent="0.3">
      <c r="A1383" s="1" t="s">
        <v>84</v>
      </c>
      <c r="B1383" s="1" t="s">
        <v>55</v>
      </c>
      <c r="C1383">
        <v>33</v>
      </c>
      <c r="D1383">
        <v>65</v>
      </c>
      <c r="E1383" s="1" t="s">
        <v>33</v>
      </c>
      <c r="F1383" t="s">
        <v>13940</v>
      </c>
      <c r="G1383">
        <v>0</v>
      </c>
      <c r="H1383">
        <v>0</v>
      </c>
      <c r="I1383">
        <v>0</v>
      </c>
    </row>
    <row r="1384" spans="1:9" hidden="1" x14ac:dyDescent="0.3">
      <c r="A1384" s="1" t="s">
        <v>84</v>
      </c>
      <c r="B1384" s="1" t="s">
        <v>55</v>
      </c>
      <c r="C1384">
        <v>33</v>
      </c>
      <c r="D1384">
        <v>65</v>
      </c>
      <c r="E1384" s="1" t="s">
        <v>34</v>
      </c>
      <c r="F1384" t="s">
        <v>13855</v>
      </c>
      <c r="G1384">
        <v>0</v>
      </c>
      <c r="H1384">
        <v>0</v>
      </c>
      <c r="I1384">
        <v>0</v>
      </c>
    </row>
    <row r="1385" spans="1:9" hidden="1" x14ac:dyDescent="0.3">
      <c r="A1385" s="1" t="s">
        <v>84</v>
      </c>
      <c r="B1385" s="1" t="s">
        <v>55</v>
      </c>
      <c r="C1385">
        <v>33</v>
      </c>
      <c r="D1385">
        <v>65</v>
      </c>
      <c r="E1385" s="1" t="s">
        <v>35</v>
      </c>
      <c r="F1385" t="s">
        <v>13771</v>
      </c>
      <c r="G1385">
        <v>0</v>
      </c>
      <c r="H1385">
        <v>0</v>
      </c>
      <c r="I1385">
        <v>0</v>
      </c>
    </row>
    <row r="1386" spans="1:9" hidden="1" x14ac:dyDescent="0.3">
      <c r="A1386" s="1" t="s">
        <v>84</v>
      </c>
      <c r="B1386" s="1" t="s">
        <v>55</v>
      </c>
      <c r="C1386">
        <v>33</v>
      </c>
      <c r="D1386">
        <v>65</v>
      </c>
      <c r="E1386" s="1" t="s">
        <v>36</v>
      </c>
      <c r="F1386" t="s">
        <v>13687</v>
      </c>
      <c r="G1386">
        <v>0</v>
      </c>
      <c r="H1386">
        <v>0</v>
      </c>
      <c r="I1386">
        <v>0</v>
      </c>
    </row>
    <row r="1387" spans="1:9" hidden="1" x14ac:dyDescent="0.3">
      <c r="A1387" s="1" t="s">
        <v>84</v>
      </c>
      <c r="B1387" s="1" t="s">
        <v>55</v>
      </c>
      <c r="C1387">
        <v>33</v>
      </c>
      <c r="D1387">
        <v>65</v>
      </c>
      <c r="E1387" s="1" t="s">
        <v>37</v>
      </c>
      <c r="F1387" t="s">
        <v>21269</v>
      </c>
      <c r="G1387">
        <v>0</v>
      </c>
      <c r="H1387">
        <v>1</v>
      </c>
      <c r="I1387">
        <v>0</v>
      </c>
    </row>
    <row r="1388" spans="1:9" hidden="1" x14ac:dyDescent="0.3">
      <c r="A1388" s="1" t="s">
        <v>84</v>
      </c>
      <c r="B1388" s="1" t="s">
        <v>55</v>
      </c>
      <c r="C1388">
        <v>33</v>
      </c>
      <c r="D1388">
        <v>65</v>
      </c>
      <c r="E1388" s="1" t="s">
        <v>38</v>
      </c>
      <c r="F1388" t="s">
        <v>21270</v>
      </c>
      <c r="G1388">
        <v>0</v>
      </c>
      <c r="H1388">
        <v>1</v>
      </c>
      <c r="I1388">
        <v>0</v>
      </c>
    </row>
    <row r="1389" spans="1:9" hidden="1" x14ac:dyDescent="0.3">
      <c r="A1389" s="1" t="s">
        <v>84</v>
      </c>
      <c r="B1389" s="1" t="s">
        <v>55</v>
      </c>
      <c r="C1389">
        <v>33</v>
      </c>
      <c r="D1389">
        <v>65</v>
      </c>
      <c r="E1389" s="1" t="s">
        <v>39</v>
      </c>
      <c r="F1389" t="s">
        <v>21271</v>
      </c>
      <c r="G1389">
        <v>0</v>
      </c>
      <c r="H1389">
        <v>1</v>
      </c>
      <c r="I1389">
        <v>0</v>
      </c>
    </row>
    <row r="1390" spans="1:9" hidden="1" x14ac:dyDescent="0.3">
      <c r="A1390" s="1" t="s">
        <v>84</v>
      </c>
      <c r="B1390" s="1" t="s">
        <v>55</v>
      </c>
      <c r="C1390">
        <v>33</v>
      </c>
      <c r="D1390">
        <v>65</v>
      </c>
      <c r="E1390" s="1" t="s">
        <v>40</v>
      </c>
      <c r="F1390" t="s">
        <v>21272</v>
      </c>
      <c r="G1390">
        <v>0</v>
      </c>
      <c r="H1390">
        <v>1</v>
      </c>
      <c r="I1390">
        <v>0</v>
      </c>
    </row>
    <row r="1391" spans="1:9" hidden="1" x14ac:dyDescent="0.3">
      <c r="A1391" s="1" t="s">
        <v>84</v>
      </c>
      <c r="B1391" s="1" t="s">
        <v>55</v>
      </c>
      <c r="C1391">
        <v>33</v>
      </c>
      <c r="D1391">
        <v>65</v>
      </c>
      <c r="E1391" s="1" t="s">
        <v>41</v>
      </c>
      <c r="F1391" t="s">
        <v>21273</v>
      </c>
      <c r="G1391">
        <v>0</v>
      </c>
      <c r="H1391">
        <v>1</v>
      </c>
      <c r="I1391">
        <v>0</v>
      </c>
    </row>
    <row r="1392" spans="1:9" hidden="1" x14ac:dyDescent="0.3">
      <c r="A1392" s="1" t="s">
        <v>84</v>
      </c>
      <c r="B1392" s="1" t="s">
        <v>55</v>
      </c>
      <c r="C1392">
        <v>33</v>
      </c>
      <c r="D1392">
        <v>65</v>
      </c>
      <c r="E1392" s="1" t="s">
        <v>42</v>
      </c>
      <c r="F1392" t="s">
        <v>21274</v>
      </c>
      <c r="G1392">
        <v>0</v>
      </c>
      <c r="H1392">
        <v>1</v>
      </c>
      <c r="I1392">
        <v>0</v>
      </c>
    </row>
    <row r="1393" spans="1:9" hidden="1" x14ac:dyDescent="0.3">
      <c r="A1393" s="1" t="s">
        <v>84</v>
      </c>
      <c r="B1393" s="1" t="s">
        <v>55</v>
      </c>
      <c r="C1393">
        <v>33</v>
      </c>
      <c r="D1393">
        <v>65</v>
      </c>
      <c r="E1393" s="1" t="s">
        <v>43</v>
      </c>
      <c r="F1393" t="s">
        <v>21275</v>
      </c>
      <c r="G1393">
        <v>0</v>
      </c>
      <c r="H1393">
        <v>1</v>
      </c>
      <c r="I1393">
        <v>0</v>
      </c>
    </row>
    <row r="1394" spans="1:9" hidden="1" x14ac:dyDescent="0.3">
      <c r="A1394" s="1" t="s">
        <v>84</v>
      </c>
      <c r="B1394" s="1" t="s">
        <v>55</v>
      </c>
      <c r="C1394">
        <v>33</v>
      </c>
      <c r="D1394">
        <v>65</v>
      </c>
      <c r="E1394" s="1" t="s">
        <v>44</v>
      </c>
      <c r="F1394" t="s">
        <v>21276</v>
      </c>
      <c r="G1394">
        <v>0</v>
      </c>
      <c r="H1394">
        <v>1</v>
      </c>
      <c r="I1394">
        <v>0</v>
      </c>
    </row>
    <row r="1395" spans="1:9" hidden="1" x14ac:dyDescent="0.3">
      <c r="A1395" s="1" t="s">
        <v>84</v>
      </c>
      <c r="B1395" s="1" t="s">
        <v>55</v>
      </c>
      <c r="C1395">
        <v>33</v>
      </c>
      <c r="D1395">
        <v>65</v>
      </c>
      <c r="E1395" s="1" t="s">
        <v>45</v>
      </c>
      <c r="F1395" t="s">
        <v>21277</v>
      </c>
      <c r="G1395">
        <v>0</v>
      </c>
      <c r="H1395">
        <v>1</v>
      </c>
      <c r="I1395">
        <v>0</v>
      </c>
    </row>
    <row r="1396" spans="1:9" hidden="1" x14ac:dyDescent="0.3">
      <c r="A1396" s="1" t="s">
        <v>84</v>
      </c>
      <c r="B1396" s="1" t="s">
        <v>55</v>
      </c>
      <c r="C1396">
        <v>33</v>
      </c>
      <c r="D1396">
        <v>65</v>
      </c>
      <c r="E1396" s="1" t="s">
        <v>46</v>
      </c>
      <c r="F1396" t="s">
        <v>21278</v>
      </c>
      <c r="G1396">
        <v>0</v>
      </c>
      <c r="H1396">
        <v>1</v>
      </c>
      <c r="I1396">
        <v>0</v>
      </c>
    </row>
    <row r="1397" spans="1:9" hidden="1" x14ac:dyDescent="0.3">
      <c r="A1397" s="1" t="s">
        <v>84</v>
      </c>
      <c r="B1397" s="1" t="s">
        <v>55</v>
      </c>
      <c r="C1397">
        <v>33</v>
      </c>
      <c r="D1397">
        <v>65</v>
      </c>
      <c r="E1397" s="1" t="s">
        <v>47</v>
      </c>
      <c r="F1397" t="s">
        <v>21279</v>
      </c>
      <c r="G1397">
        <v>0</v>
      </c>
      <c r="H1397">
        <v>1</v>
      </c>
      <c r="I1397">
        <v>0</v>
      </c>
    </row>
    <row r="1398" spans="1:9" hidden="1" x14ac:dyDescent="0.3">
      <c r="A1398" s="1" t="s">
        <v>84</v>
      </c>
      <c r="B1398" s="1" t="s">
        <v>55</v>
      </c>
      <c r="C1398">
        <v>33</v>
      </c>
      <c r="D1398">
        <v>65</v>
      </c>
      <c r="E1398" s="1" t="s">
        <v>48</v>
      </c>
      <c r="F1398" t="s">
        <v>21280</v>
      </c>
      <c r="G1398">
        <v>0</v>
      </c>
      <c r="H1398">
        <v>1</v>
      </c>
      <c r="I1398">
        <v>0</v>
      </c>
    </row>
    <row r="1399" spans="1:9" hidden="1" x14ac:dyDescent="0.3">
      <c r="A1399" s="1" t="s">
        <v>84</v>
      </c>
      <c r="B1399" s="1" t="s">
        <v>55</v>
      </c>
      <c r="C1399">
        <v>33</v>
      </c>
      <c r="D1399">
        <v>65</v>
      </c>
      <c r="E1399" s="1" t="s">
        <v>49</v>
      </c>
      <c r="F1399" t="s">
        <v>21281</v>
      </c>
      <c r="G1399">
        <v>0</v>
      </c>
      <c r="H1399">
        <v>1</v>
      </c>
      <c r="I1399">
        <v>0</v>
      </c>
    </row>
    <row r="1400" spans="1:9" hidden="1" x14ac:dyDescent="0.3">
      <c r="A1400" s="1" t="s">
        <v>84</v>
      </c>
      <c r="B1400" s="1" t="s">
        <v>55</v>
      </c>
      <c r="C1400">
        <v>33</v>
      </c>
      <c r="D1400">
        <v>65</v>
      </c>
      <c r="E1400" s="1" t="s">
        <v>50</v>
      </c>
      <c r="F1400" t="s">
        <v>20070</v>
      </c>
      <c r="G1400">
        <v>0</v>
      </c>
      <c r="H1400">
        <v>4</v>
      </c>
      <c r="I1400">
        <v>0</v>
      </c>
    </row>
    <row r="1401" spans="1:9" hidden="1" x14ac:dyDescent="0.3">
      <c r="A1401" s="1" t="s">
        <v>84</v>
      </c>
      <c r="B1401" s="1" t="s">
        <v>55</v>
      </c>
      <c r="C1401">
        <v>33</v>
      </c>
      <c r="D1401">
        <v>65</v>
      </c>
      <c r="E1401" s="1" t="s">
        <v>51</v>
      </c>
      <c r="F1401" t="s">
        <v>20071</v>
      </c>
      <c r="G1401">
        <v>0</v>
      </c>
      <c r="H1401">
        <v>4</v>
      </c>
      <c r="I1401">
        <v>0</v>
      </c>
    </row>
    <row r="1402" spans="1:9" hidden="1" x14ac:dyDescent="0.3">
      <c r="A1402" s="1" t="s">
        <v>84</v>
      </c>
      <c r="B1402" s="1" t="s">
        <v>55</v>
      </c>
      <c r="C1402">
        <v>33</v>
      </c>
      <c r="D1402">
        <v>65</v>
      </c>
      <c r="E1402" s="1" t="s">
        <v>52</v>
      </c>
      <c r="F1402" t="s">
        <v>20072</v>
      </c>
      <c r="G1402">
        <v>0</v>
      </c>
      <c r="H1402">
        <v>5</v>
      </c>
      <c r="I1402">
        <v>0</v>
      </c>
    </row>
    <row r="1403" spans="1:9" hidden="1" x14ac:dyDescent="0.3">
      <c r="A1403" s="1" t="s">
        <v>84</v>
      </c>
      <c r="B1403" s="1" t="s">
        <v>55</v>
      </c>
      <c r="C1403">
        <v>33</v>
      </c>
      <c r="D1403">
        <v>65</v>
      </c>
      <c r="E1403" s="1" t="s">
        <v>53</v>
      </c>
      <c r="F1403" t="s">
        <v>20073</v>
      </c>
      <c r="G1403">
        <v>0</v>
      </c>
      <c r="H1403">
        <v>7</v>
      </c>
      <c r="I1403">
        <v>0</v>
      </c>
    </row>
    <row r="1404" spans="1:9" hidden="1" x14ac:dyDescent="0.3">
      <c r="A1404" s="1" t="s">
        <v>84</v>
      </c>
      <c r="B1404" s="1" t="s">
        <v>55</v>
      </c>
      <c r="C1404">
        <v>33</v>
      </c>
      <c r="D1404">
        <v>65</v>
      </c>
      <c r="E1404" s="1" t="s">
        <v>54</v>
      </c>
      <c r="F1404" t="s">
        <v>20074</v>
      </c>
      <c r="G1404">
        <v>0</v>
      </c>
      <c r="H1404">
        <v>7</v>
      </c>
      <c r="I1404">
        <v>0</v>
      </c>
    </row>
    <row r="1405" spans="1:9" hidden="1" x14ac:dyDescent="0.3">
      <c r="A1405" s="1" t="s">
        <v>84</v>
      </c>
      <c r="B1405" s="1" t="s">
        <v>55</v>
      </c>
      <c r="C1405">
        <v>33</v>
      </c>
      <c r="D1405">
        <v>65</v>
      </c>
      <c r="E1405" s="1" t="s">
        <v>21548</v>
      </c>
      <c r="F1405" t="s">
        <v>21575</v>
      </c>
      <c r="G1405">
        <v>0</v>
      </c>
      <c r="H1405">
        <v>7</v>
      </c>
      <c r="I1405">
        <v>0</v>
      </c>
    </row>
    <row r="1406" spans="1:9" hidden="1" x14ac:dyDescent="0.3">
      <c r="A1406" s="1" t="s">
        <v>85</v>
      </c>
      <c r="B1406" s="1" t="s">
        <v>55</v>
      </c>
      <c r="C1406">
        <v>26.0275</v>
      </c>
      <c r="D1406">
        <v>50.55</v>
      </c>
      <c r="E1406" s="1" t="s">
        <v>4</v>
      </c>
      <c r="F1406" t="s">
        <v>16586</v>
      </c>
      <c r="G1406">
        <v>0</v>
      </c>
      <c r="H1406">
        <v>0</v>
      </c>
      <c r="I1406">
        <v>0</v>
      </c>
    </row>
    <row r="1407" spans="1:9" hidden="1" x14ac:dyDescent="0.3">
      <c r="A1407" s="1" t="s">
        <v>85</v>
      </c>
      <c r="B1407" s="1" t="s">
        <v>55</v>
      </c>
      <c r="C1407">
        <v>26.0275</v>
      </c>
      <c r="D1407">
        <v>50.55</v>
      </c>
      <c r="E1407" s="1" t="s">
        <v>5</v>
      </c>
      <c r="F1407" t="s">
        <v>16483</v>
      </c>
      <c r="G1407">
        <v>0</v>
      </c>
      <c r="H1407">
        <v>0</v>
      </c>
      <c r="I1407">
        <v>0</v>
      </c>
    </row>
    <row r="1408" spans="1:9" hidden="1" x14ac:dyDescent="0.3">
      <c r="A1408" s="1" t="s">
        <v>85</v>
      </c>
      <c r="B1408" s="1" t="s">
        <v>55</v>
      </c>
      <c r="C1408">
        <v>26.0275</v>
      </c>
      <c r="D1408">
        <v>50.55</v>
      </c>
      <c r="E1408" s="1" t="s">
        <v>6</v>
      </c>
      <c r="F1408" t="s">
        <v>16381</v>
      </c>
      <c r="G1408">
        <v>0</v>
      </c>
      <c r="H1408">
        <v>0</v>
      </c>
      <c r="I1408">
        <v>0</v>
      </c>
    </row>
    <row r="1409" spans="1:9" hidden="1" x14ac:dyDescent="0.3">
      <c r="A1409" s="1" t="s">
        <v>85</v>
      </c>
      <c r="B1409" s="1" t="s">
        <v>55</v>
      </c>
      <c r="C1409">
        <v>26.0275</v>
      </c>
      <c r="D1409">
        <v>50.55</v>
      </c>
      <c r="E1409" s="1" t="s">
        <v>7</v>
      </c>
      <c r="F1409" t="s">
        <v>16279</v>
      </c>
      <c r="G1409">
        <v>0</v>
      </c>
      <c r="H1409">
        <v>0</v>
      </c>
      <c r="I1409">
        <v>0</v>
      </c>
    </row>
    <row r="1410" spans="1:9" hidden="1" x14ac:dyDescent="0.3">
      <c r="A1410" s="1" t="s">
        <v>85</v>
      </c>
      <c r="B1410" s="1" t="s">
        <v>55</v>
      </c>
      <c r="C1410">
        <v>26.0275</v>
      </c>
      <c r="D1410">
        <v>50.55</v>
      </c>
      <c r="E1410" s="1" t="s">
        <v>8</v>
      </c>
      <c r="F1410" t="s">
        <v>16179</v>
      </c>
      <c r="G1410">
        <v>0</v>
      </c>
      <c r="H1410">
        <v>0</v>
      </c>
      <c r="I1410">
        <v>0</v>
      </c>
    </row>
    <row r="1411" spans="1:9" hidden="1" x14ac:dyDescent="0.3">
      <c r="A1411" s="1" t="s">
        <v>85</v>
      </c>
      <c r="B1411" s="1" t="s">
        <v>55</v>
      </c>
      <c r="C1411">
        <v>26.0275</v>
      </c>
      <c r="D1411">
        <v>50.55</v>
      </c>
      <c r="E1411" s="1" t="s">
        <v>9</v>
      </c>
      <c r="F1411" t="s">
        <v>16079</v>
      </c>
      <c r="G1411">
        <v>0</v>
      </c>
      <c r="H1411">
        <v>0</v>
      </c>
      <c r="I1411">
        <v>0</v>
      </c>
    </row>
    <row r="1412" spans="1:9" hidden="1" x14ac:dyDescent="0.3">
      <c r="A1412" s="1" t="s">
        <v>85</v>
      </c>
      <c r="B1412" s="1" t="s">
        <v>55</v>
      </c>
      <c r="C1412">
        <v>26.0275</v>
      </c>
      <c r="D1412">
        <v>50.55</v>
      </c>
      <c r="E1412" s="1" t="s">
        <v>10</v>
      </c>
      <c r="F1412" t="s">
        <v>15982</v>
      </c>
      <c r="G1412">
        <v>0</v>
      </c>
      <c r="H1412">
        <v>0</v>
      </c>
      <c r="I1412">
        <v>0</v>
      </c>
    </row>
    <row r="1413" spans="1:9" hidden="1" x14ac:dyDescent="0.3">
      <c r="A1413" s="1" t="s">
        <v>85</v>
      </c>
      <c r="B1413" s="1" t="s">
        <v>55</v>
      </c>
      <c r="C1413">
        <v>26.0275</v>
      </c>
      <c r="D1413">
        <v>50.55</v>
      </c>
      <c r="E1413" s="1" t="s">
        <v>11</v>
      </c>
      <c r="F1413" t="s">
        <v>15885</v>
      </c>
      <c r="G1413">
        <v>0</v>
      </c>
      <c r="H1413">
        <v>0</v>
      </c>
      <c r="I1413">
        <v>0</v>
      </c>
    </row>
    <row r="1414" spans="1:9" hidden="1" x14ac:dyDescent="0.3">
      <c r="A1414" s="1" t="s">
        <v>85</v>
      </c>
      <c r="B1414" s="1" t="s">
        <v>55</v>
      </c>
      <c r="C1414">
        <v>26.0275</v>
      </c>
      <c r="D1414">
        <v>50.55</v>
      </c>
      <c r="E1414" s="1" t="s">
        <v>12</v>
      </c>
      <c r="F1414" t="s">
        <v>15790</v>
      </c>
      <c r="G1414">
        <v>0</v>
      </c>
      <c r="H1414">
        <v>0</v>
      </c>
      <c r="I1414">
        <v>0</v>
      </c>
    </row>
    <row r="1415" spans="1:9" hidden="1" x14ac:dyDescent="0.3">
      <c r="A1415" s="1" t="s">
        <v>85</v>
      </c>
      <c r="B1415" s="1" t="s">
        <v>55</v>
      </c>
      <c r="C1415">
        <v>26.0275</v>
      </c>
      <c r="D1415">
        <v>50.55</v>
      </c>
      <c r="E1415" s="1" t="s">
        <v>13</v>
      </c>
      <c r="F1415" t="s">
        <v>15698</v>
      </c>
      <c r="G1415">
        <v>0</v>
      </c>
      <c r="H1415">
        <v>0</v>
      </c>
      <c r="I1415">
        <v>0</v>
      </c>
    </row>
    <row r="1416" spans="1:9" hidden="1" x14ac:dyDescent="0.3">
      <c r="A1416" s="1" t="s">
        <v>85</v>
      </c>
      <c r="B1416" s="1" t="s">
        <v>55</v>
      </c>
      <c r="C1416">
        <v>26.0275</v>
      </c>
      <c r="D1416">
        <v>50.55</v>
      </c>
      <c r="E1416" s="1" t="s">
        <v>14</v>
      </c>
      <c r="F1416" t="s">
        <v>15608</v>
      </c>
      <c r="G1416">
        <v>0</v>
      </c>
      <c r="H1416">
        <v>0</v>
      </c>
      <c r="I1416">
        <v>0</v>
      </c>
    </row>
    <row r="1417" spans="1:9" hidden="1" x14ac:dyDescent="0.3">
      <c r="A1417" s="1" t="s">
        <v>85</v>
      </c>
      <c r="B1417" s="1" t="s">
        <v>55</v>
      </c>
      <c r="C1417">
        <v>26.0275</v>
      </c>
      <c r="D1417">
        <v>50.55</v>
      </c>
      <c r="E1417" s="1" t="s">
        <v>15</v>
      </c>
      <c r="F1417" t="s">
        <v>15519</v>
      </c>
      <c r="G1417">
        <v>0</v>
      </c>
      <c r="H1417">
        <v>0</v>
      </c>
      <c r="I1417">
        <v>0</v>
      </c>
    </row>
    <row r="1418" spans="1:9" hidden="1" x14ac:dyDescent="0.3">
      <c r="A1418" s="1" t="s">
        <v>85</v>
      </c>
      <c r="B1418" s="1" t="s">
        <v>55</v>
      </c>
      <c r="C1418">
        <v>26.0275</v>
      </c>
      <c r="D1418">
        <v>50.55</v>
      </c>
      <c r="E1418" s="1" t="s">
        <v>16</v>
      </c>
      <c r="F1418" t="s">
        <v>15430</v>
      </c>
      <c r="G1418">
        <v>0</v>
      </c>
      <c r="H1418">
        <v>0</v>
      </c>
      <c r="I1418">
        <v>0</v>
      </c>
    </row>
    <row r="1419" spans="1:9" hidden="1" x14ac:dyDescent="0.3">
      <c r="A1419" s="1" t="s">
        <v>85</v>
      </c>
      <c r="B1419" s="1" t="s">
        <v>55</v>
      </c>
      <c r="C1419">
        <v>26.0275</v>
      </c>
      <c r="D1419">
        <v>50.55</v>
      </c>
      <c r="E1419" s="1" t="s">
        <v>17</v>
      </c>
      <c r="F1419" t="s">
        <v>15341</v>
      </c>
      <c r="G1419">
        <v>0</v>
      </c>
      <c r="H1419">
        <v>0</v>
      </c>
      <c r="I1419">
        <v>0</v>
      </c>
    </row>
    <row r="1420" spans="1:9" hidden="1" x14ac:dyDescent="0.3">
      <c r="A1420" s="1" t="s">
        <v>85</v>
      </c>
      <c r="B1420" s="1" t="s">
        <v>55</v>
      </c>
      <c r="C1420">
        <v>26.0275</v>
      </c>
      <c r="D1420">
        <v>50.55</v>
      </c>
      <c r="E1420" s="1" t="s">
        <v>18</v>
      </c>
      <c r="F1420" t="s">
        <v>15253</v>
      </c>
      <c r="G1420">
        <v>0</v>
      </c>
      <c r="H1420">
        <v>0</v>
      </c>
      <c r="I1420">
        <v>0</v>
      </c>
    </row>
    <row r="1421" spans="1:9" hidden="1" x14ac:dyDescent="0.3">
      <c r="A1421" s="1" t="s">
        <v>85</v>
      </c>
      <c r="B1421" s="1" t="s">
        <v>55</v>
      </c>
      <c r="C1421">
        <v>26.0275</v>
      </c>
      <c r="D1421">
        <v>50.55</v>
      </c>
      <c r="E1421" s="1" t="s">
        <v>19</v>
      </c>
      <c r="F1421" t="s">
        <v>15165</v>
      </c>
      <c r="G1421">
        <v>0</v>
      </c>
      <c r="H1421">
        <v>0</v>
      </c>
      <c r="I1421">
        <v>0</v>
      </c>
    </row>
    <row r="1422" spans="1:9" hidden="1" x14ac:dyDescent="0.3">
      <c r="A1422" s="1" t="s">
        <v>85</v>
      </c>
      <c r="B1422" s="1" t="s">
        <v>55</v>
      </c>
      <c r="C1422">
        <v>26.0275</v>
      </c>
      <c r="D1422">
        <v>50.55</v>
      </c>
      <c r="E1422" s="1" t="s">
        <v>20</v>
      </c>
      <c r="F1422" t="s">
        <v>15077</v>
      </c>
      <c r="G1422">
        <v>0</v>
      </c>
      <c r="H1422">
        <v>0</v>
      </c>
      <c r="I1422">
        <v>0</v>
      </c>
    </row>
    <row r="1423" spans="1:9" hidden="1" x14ac:dyDescent="0.3">
      <c r="A1423" s="1" t="s">
        <v>85</v>
      </c>
      <c r="B1423" s="1" t="s">
        <v>55</v>
      </c>
      <c r="C1423">
        <v>26.0275</v>
      </c>
      <c r="D1423">
        <v>50.55</v>
      </c>
      <c r="E1423" s="1" t="s">
        <v>21</v>
      </c>
      <c r="F1423" t="s">
        <v>14989</v>
      </c>
      <c r="G1423">
        <v>0</v>
      </c>
      <c r="H1423">
        <v>0</v>
      </c>
      <c r="I1423">
        <v>0</v>
      </c>
    </row>
    <row r="1424" spans="1:9" hidden="1" x14ac:dyDescent="0.3">
      <c r="A1424" s="1" t="s">
        <v>85</v>
      </c>
      <c r="B1424" s="1" t="s">
        <v>55</v>
      </c>
      <c r="C1424">
        <v>26.0275</v>
      </c>
      <c r="D1424">
        <v>50.55</v>
      </c>
      <c r="E1424" s="1" t="s">
        <v>22</v>
      </c>
      <c r="F1424" t="s">
        <v>14901</v>
      </c>
      <c r="G1424">
        <v>0</v>
      </c>
      <c r="H1424">
        <v>0</v>
      </c>
      <c r="I1424">
        <v>0</v>
      </c>
    </row>
    <row r="1425" spans="1:9" hidden="1" x14ac:dyDescent="0.3">
      <c r="A1425" s="1" t="s">
        <v>85</v>
      </c>
      <c r="B1425" s="1" t="s">
        <v>55</v>
      </c>
      <c r="C1425">
        <v>26.0275</v>
      </c>
      <c r="D1425">
        <v>50.55</v>
      </c>
      <c r="E1425" s="1" t="s">
        <v>23</v>
      </c>
      <c r="F1425" t="s">
        <v>14813</v>
      </c>
      <c r="G1425">
        <v>0</v>
      </c>
      <c r="H1425">
        <v>0</v>
      </c>
      <c r="I1425">
        <v>0</v>
      </c>
    </row>
    <row r="1426" spans="1:9" hidden="1" x14ac:dyDescent="0.3">
      <c r="A1426" s="1" t="s">
        <v>85</v>
      </c>
      <c r="B1426" s="1" t="s">
        <v>55</v>
      </c>
      <c r="C1426">
        <v>26.0275</v>
      </c>
      <c r="D1426">
        <v>50.55</v>
      </c>
      <c r="E1426" s="1" t="s">
        <v>24</v>
      </c>
      <c r="F1426" t="s">
        <v>14725</v>
      </c>
      <c r="G1426">
        <v>0</v>
      </c>
      <c r="H1426">
        <v>0</v>
      </c>
      <c r="I1426">
        <v>0</v>
      </c>
    </row>
    <row r="1427" spans="1:9" hidden="1" x14ac:dyDescent="0.3">
      <c r="A1427" s="1" t="s">
        <v>85</v>
      </c>
      <c r="B1427" s="1" t="s">
        <v>55</v>
      </c>
      <c r="C1427">
        <v>26.0275</v>
      </c>
      <c r="D1427">
        <v>50.55</v>
      </c>
      <c r="E1427" s="1" t="s">
        <v>25</v>
      </c>
      <c r="F1427" t="s">
        <v>14637</v>
      </c>
      <c r="G1427">
        <v>0</v>
      </c>
      <c r="H1427">
        <v>0</v>
      </c>
      <c r="I1427">
        <v>0</v>
      </c>
    </row>
    <row r="1428" spans="1:9" hidden="1" x14ac:dyDescent="0.3">
      <c r="A1428" s="1" t="s">
        <v>85</v>
      </c>
      <c r="B1428" s="1" t="s">
        <v>55</v>
      </c>
      <c r="C1428">
        <v>26.0275</v>
      </c>
      <c r="D1428">
        <v>50.55</v>
      </c>
      <c r="E1428" s="1" t="s">
        <v>26</v>
      </c>
      <c r="F1428" t="s">
        <v>14549</v>
      </c>
      <c r="G1428">
        <v>0</v>
      </c>
      <c r="H1428">
        <v>0</v>
      </c>
      <c r="I1428">
        <v>0</v>
      </c>
    </row>
    <row r="1429" spans="1:9" hidden="1" x14ac:dyDescent="0.3">
      <c r="A1429" s="1" t="s">
        <v>85</v>
      </c>
      <c r="B1429" s="1" t="s">
        <v>55</v>
      </c>
      <c r="C1429">
        <v>26.0275</v>
      </c>
      <c r="D1429">
        <v>50.55</v>
      </c>
      <c r="E1429" s="1" t="s">
        <v>27</v>
      </c>
      <c r="F1429" t="s">
        <v>14461</v>
      </c>
      <c r="G1429">
        <v>0</v>
      </c>
      <c r="H1429">
        <v>0</v>
      </c>
      <c r="I1429">
        <v>0</v>
      </c>
    </row>
    <row r="1430" spans="1:9" hidden="1" x14ac:dyDescent="0.3">
      <c r="A1430" s="1" t="s">
        <v>85</v>
      </c>
      <c r="B1430" s="1" t="s">
        <v>55</v>
      </c>
      <c r="C1430">
        <v>26.0275</v>
      </c>
      <c r="D1430">
        <v>50.55</v>
      </c>
      <c r="E1430" s="1" t="s">
        <v>28</v>
      </c>
      <c r="F1430" t="s">
        <v>14374</v>
      </c>
      <c r="G1430">
        <v>0</v>
      </c>
      <c r="H1430">
        <v>0</v>
      </c>
      <c r="I1430">
        <v>0</v>
      </c>
    </row>
    <row r="1431" spans="1:9" hidden="1" x14ac:dyDescent="0.3">
      <c r="A1431" s="1" t="s">
        <v>85</v>
      </c>
      <c r="B1431" s="1" t="s">
        <v>55</v>
      </c>
      <c r="C1431">
        <v>26.0275</v>
      </c>
      <c r="D1431">
        <v>50.55</v>
      </c>
      <c r="E1431" s="1" t="s">
        <v>29</v>
      </c>
      <c r="F1431" t="s">
        <v>14287</v>
      </c>
      <c r="G1431">
        <v>0</v>
      </c>
      <c r="H1431">
        <v>0</v>
      </c>
      <c r="I1431">
        <v>0</v>
      </c>
    </row>
    <row r="1432" spans="1:9" hidden="1" x14ac:dyDescent="0.3">
      <c r="A1432" s="1" t="s">
        <v>85</v>
      </c>
      <c r="B1432" s="1" t="s">
        <v>55</v>
      </c>
      <c r="C1432">
        <v>26.0275</v>
      </c>
      <c r="D1432">
        <v>50.55</v>
      </c>
      <c r="E1432" s="1" t="s">
        <v>30</v>
      </c>
      <c r="F1432" t="s">
        <v>14200</v>
      </c>
      <c r="G1432">
        <v>0</v>
      </c>
      <c r="H1432">
        <v>0</v>
      </c>
      <c r="I1432">
        <v>0</v>
      </c>
    </row>
    <row r="1433" spans="1:9" hidden="1" x14ac:dyDescent="0.3">
      <c r="A1433" s="1" t="s">
        <v>85</v>
      </c>
      <c r="B1433" s="1" t="s">
        <v>55</v>
      </c>
      <c r="C1433">
        <v>26.0275</v>
      </c>
      <c r="D1433">
        <v>50.55</v>
      </c>
      <c r="E1433" s="1" t="s">
        <v>31</v>
      </c>
      <c r="F1433" t="s">
        <v>14113</v>
      </c>
      <c r="G1433">
        <v>0</v>
      </c>
      <c r="H1433">
        <v>0</v>
      </c>
      <c r="I1433">
        <v>0</v>
      </c>
    </row>
    <row r="1434" spans="1:9" hidden="1" x14ac:dyDescent="0.3">
      <c r="A1434" s="1" t="s">
        <v>85</v>
      </c>
      <c r="B1434" s="1" t="s">
        <v>55</v>
      </c>
      <c r="C1434">
        <v>26.0275</v>
      </c>
      <c r="D1434">
        <v>50.55</v>
      </c>
      <c r="E1434" s="1" t="s">
        <v>32</v>
      </c>
      <c r="F1434" t="s">
        <v>14027</v>
      </c>
      <c r="G1434">
        <v>0</v>
      </c>
      <c r="H1434">
        <v>0</v>
      </c>
      <c r="I1434">
        <v>0</v>
      </c>
    </row>
    <row r="1435" spans="1:9" hidden="1" x14ac:dyDescent="0.3">
      <c r="A1435" s="1" t="s">
        <v>85</v>
      </c>
      <c r="B1435" s="1" t="s">
        <v>55</v>
      </c>
      <c r="C1435">
        <v>26.0275</v>
      </c>
      <c r="D1435">
        <v>50.55</v>
      </c>
      <c r="E1435" s="1" t="s">
        <v>33</v>
      </c>
      <c r="F1435" t="s">
        <v>13941</v>
      </c>
      <c r="G1435">
        <v>0</v>
      </c>
      <c r="H1435">
        <v>0</v>
      </c>
      <c r="I1435">
        <v>0</v>
      </c>
    </row>
    <row r="1436" spans="1:9" hidden="1" x14ac:dyDescent="0.3">
      <c r="A1436" s="1" t="s">
        <v>85</v>
      </c>
      <c r="B1436" s="1" t="s">
        <v>55</v>
      </c>
      <c r="C1436">
        <v>26.0275</v>
      </c>
      <c r="D1436">
        <v>50.55</v>
      </c>
      <c r="E1436" s="1" t="s">
        <v>34</v>
      </c>
      <c r="F1436" t="s">
        <v>13856</v>
      </c>
      <c r="G1436">
        <v>0</v>
      </c>
      <c r="H1436">
        <v>0</v>
      </c>
      <c r="I1436">
        <v>0</v>
      </c>
    </row>
    <row r="1437" spans="1:9" hidden="1" x14ac:dyDescent="0.3">
      <c r="A1437" s="1" t="s">
        <v>85</v>
      </c>
      <c r="B1437" s="1" t="s">
        <v>55</v>
      </c>
      <c r="C1437">
        <v>26.0275</v>
      </c>
      <c r="D1437">
        <v>50.55</v>
      </c>
      <c r="E1437" s="1" t="s">
        <v>35</v>
      </c>
      <c r="F1437" t="s">
        <v>13772</v>
      </c>
      <c r="G1437">
        <v>0</v>
      </c>
      <c r="H1437">
        <v>0</v>
      </c>
      <c r="I1437">
        <v>0</v>
      </c>
    </row>
    <row r="1438" spans="1:9" hidden="1" x14ac:dyDescent="0.3">
      <c r="A1438" s="1" t="s">
        <v>85</v>
      </c>
      <c r="B1438" s="1" t="s">
        <v>55</v>
      </c>
      <c r="C1438">
        <v>26.0275</v>
      </c>
      <c r="D1438">
        <v>50.55</v>
      </c>
      <c r="E1438" s="1" t="s">
        <v>36</v>
      </c>
      <c r="F1438" t="s">
        <v>13688</v>
      </c>
      <c r="G1438">
        <v>0</v>
      </c>
      <c r="H1438">
        <v>0</v>
      </c>
      <c r="I1438">
        <v>0</v>
      </c>
    </row>
    <row r="1439" spans="1:9" hidden="1" x14ac:dyDescent="0.3">
      <c r="A1439" s="1" t="s">
        <v>85</v>
      </c>
      <c r="B1439" s="1" t="s">
        <v>55</v>
      </c>
      <c r="C1439">
        <v>26.0275</v>
      </c>
      <c r="D1439">
        <v>50.55</v>
      </c>
      <c r="E1439" s="1" t="s">
        <v>37</v>
      </c>
      <c r="F1439" t="s">
        <v>21282</v>
      </c>
      <c r="G1439">
        <v>0</v>
      </c>
      <c r="H1439">
        <v>1</v>
      </c>
      <c r="I1439">
        <v>0</v>
      </c>
    </row>
    <row r="1440" spans="1:9" hidden="1" x14ac:dyDescent="0.3">
      <c r="A1440" s="1" t="s">
        <v>85</v>
      </c>
      <c r="B1440" s="1" t="s">
        <v>55</v>
      </c>
      <c r="C1440">
        <v>26.0275</v>
      </c>
      <c r="D1440">
        <v>50.55</v>
      </c>
      <c r="E1440" s="1" t="s">
        <v>38</v>
      </c>
      <c r="F1440" t="s">
        <v>20075</v>
      </c>
      <c r="G1440">
        <v>0</v>
      </c>
      <c r="H1440">
        <v>23</v>
      </c>
      <c r="I1440">
        <v>0</v>
      </c>
    </row>
    <row r="1441" spans="1:9" hidden="1" x14ac:dyDescent="0.3">
      <c r="A1441" s="1" t="s">
        <v>85</v>
      </c>
      <c r="B1441" s="1" t="s">
        <v>55</v>
      </c>
      <c r="C1441">
        <v>26.0275</v>
      </c>
      <c r="D1441">
        <v>50.55</v>
      </c>
      <c r="E1441" s="1" t="s">
        <v>39</v>
      </c>
      <c r="F1441" t="s">
        <v>20076</v>
      </c>
      <c r="G1441">
        <v>0</v>
      </c>
      <c r="H1441">
        <v>33</v>
      </c>
      <c r="I1441">
        <v>0</v>
      </c>
    </row>
    <row r="1442" spans="1:9" hidden="1" x14ac:dyDescent="0.3">
      <c r="A1442" s="1" t="s">
        <v>85</v>
      </c>
      <c r="B1442" s="1" t="s">
        <v>55</v>
      </c>
      <c r="C1442">
        <v>26.0275</v>
      </c>
      <c r="D1442">
        <v>50.55</v>
      </c>
      <c r="E1442" s="1" t="s">
        <v>40</v>
      </c>
      <c r="F1442" t="s">
        <v>20077</v>
      </c>
      <c r="G1442">
        <v>0</v>
      </c>
      <c r="H1442">
        <v>33</v>
      </c>
      <c r="I1442">
        <v>0</v>
      </c>
    </row>
    <row r="1443" spans="1:9" hidden="1" x14ac:dyDescent="0.3">
      <c r="A1443" s="1" t="s">
        <v>85</v>
      </c>
      <c r="B1443" s="1" t="s">
        <v>55</v>
      </c>
      <c r="C1443">
        <v>26.0275</v>
      </c>
      <c r="D1443">
        <v>50.55</v>
      </c>
      <c r="E1443" s="1" t="s">
        <v>41</v>
      </c>
      <c r="F1443" t="s">
        <v>20078</v>
      </c>
      <c r="G1443">
        <v>0</v>
      </c>
      <c r="H1443">
        <v>36</v>
      </c>
      <c r="I1443">
        <v>0</v>
      </c>
    </row>
    <row r="1444" spans="1:9" hidden="1" x14ac:dyDescent="0.3">
      <c r="A1444" s="1" t="s">
        <v>85</v>
      </c>
      <c r="B1444" s="1" t="s">
        <v>55</v>
      </c>
      <c r="C1444">
        <v>26.0275</v>
      </c>
      <c r="D1444">
        <v>50.55</v>
      </c>
      <c r="E1444" s="1" t="s">
        <v>42</v>
      </c>
      <c r="F1444" t="s">
        <v>20079</v>
      </c>
      <c r="G1444">
        <v>0</v>
      </c>
      <c r="H1444">
        <v>41</v>
      </c>
      <c r="I1444">
        <v>0</v>
      </c>
    </row>
    <row r="1445" spans="1:9" hidden="1" x14ac:dyDescent="0.3">
      <c r="A1445" s="1" t="s">
        <v>85</v>
      </c>
      <c r="B1445" s="1" t="s">
        <v>55</v>
      </c>
      <c r="C1445">
        <v>26.0275</v>
      </c>
      <c r="D1445">
        <v>50.55</v>
      </c>
      <c r="E1445" s="1" t="s">
        <v>43</v>
      </c>
      <c r="F1445" t="s">
        <v>20080</v>
      </c>
      <c r="G1445">
        <v>0</v>
      </c>
      <c r="H1445">
        <v>47</v>
      </c>
      <c r="I1445">
        <v>0</v>
      </c>
    </row>
    <row r="1446" spans="1:9" hidden="1" x14ac:dyDescent="0.3">
      <c r="A1446" s="1" t="s">
        <v>85</v>
      </c>
      <c r="B1446" s="1" t="s">
        <v>55</v>
      </c>
      <c r="C1446">
        <v>26.0275</v>
      </c>
      <c r="D1446">
        <v>50.55</v>
      </c>
      <c r="E1446" s="1" t="s">
        <v>44</v>
      </c>
      <c r="F1446" t="s">
        <v>20081</v>
      </c>
      <c r="G1446">
        <v>0</v>
      </c>
      <c r="H1446">
        <v>49</v>
      </c>
      <c r="I1446">
        <v>0</v>
      </c>
    </row>
    <row r="1447" spans="1:9" hidden="1" x14ac:dyDescent="0.3">
      <c r="A1447" s="1" t="s">
        <v>85</v>
      </c>
      <c r="B1447" s="1" t="s">
        <v>55</v>
      </c>
      <c r="C1447">
        <v>26.0275</v>
      </c>
      <c r="D1447">
        <v>50.55</v>
      </c>
      <c r="E1447" s="1" t="s">
        <v>45</v>
      </c>
      <c r="F1447" t="s">
        <v>20082</v>
      </c>
      <c r="G1447">
        <v>0</v>
      </c>
      <c r="H1447">
        <v>49</v>
      </c>
      <c r="I1447">
        <v>0</v>
      </c>
    </row>
    <row r="1448" spans="1:9" hidden="1" x14ac:dyDescent="0.3">
      <c r="A1448" s="1" t="s">
        <v>85</v>
      </c>
      <c r="B1448" s="1" t="s">
        <v>55</v>
      </c>
      <c r="C1448">
        <v>26.0275</v>
      </c>
      <c r="D1448">
        <v>50.55</v>
      </c>
      <c r="E1448" s="1" t="s">
        <v>46</v>
      </c>
      <c r="F1448" t="s">
        <v>20083</v>
      </c>
      <c r="G1448">
        <v>0</v>
      </c>
      <c r="H1448">
        <v>52</v>
      </c>
      <c r="I1448">
        <v>0</v>
      </c>
    </row>
    <row r="1449" spans="1:9" hidden="1" x14ac:dyDescent="0.3">
      <c r="A1449" s="1" t="s">
        <v>85</v>
      </c>
      <c r="B1449" s="1" t="s">
        <v>55</v>
      </c>
      <c r="C1449">
        <v>26.0275</v>
      </c>
      <c r="D1449">
        <v>50.55</v>
      </c>
      <c r="E1449" s="1" t="s">
        <v>47</v>
      </c>
      <c r="F1449" t="s">
        <v>20084</v>
      </c>
      <c r="G1449">
        <v>0</v>
      </c>
      <c r="H1449">
        <v>55</v>
      </c>
      <c r="I1449">
        <v>0</v>
      </c>
    </row>
    <row r="1450" spans="1:9" hidden="1" x14ac:dyDescent="0.3">
      <c r="A1450" s="1" t="s">
        <v>85</v>
      </c>
      <c r="B1450" s="1" t="s">
        <v>55</v>
      </c>
      <c r="C1450">
        <v>26.0275</v>
      </c>
      <c r="D1450">
        <v>50.55</v>
      </c>
      <c r="E1450" s="1" t="s">
        <v>48</v>
      </c>
      <c r="F1450" t="s">
        <v>20085</v>
      </c>
      <c r="G1450">
        <v>0</v>
      </c>
      <c r="H1450">
        <v>60</v>
      </c>
      <c r="I1450">
        <v>4</v>
      </c>
    </row>
    <row r="1451" spans="1:9" hidden="1" x14ac:dyDescent="0.3">
      <c r="A1451" s="1" t="s">
        <v>85</v>
      </c>
      <c r="B1451" s="1" t="s">
        <v>55</v>
      </c>
      <c r="C1451">
        <v>26.0275</v>
      </c>
      <c r="D1451">
        <v>50.55</v>
      </c>
      <c r="E1451" s="1" t="s">
        <v>49</v>
      </c>
      <c r="F1451" t="s">
        <v>20086</v>
      </c>
      <c r="G1451">
        <v>0</v>
      </c>
      <c r="H1451">
        <v>85</v>
      </c>
      <c r="I1451">
        <v>4</v>
      </c>
    </row>
    <row r="1452" spans="1:9" hidden="1" x14ac:dyDescent="0.3">
      <c r="A1452" s="1" t="s">
        <v>85</v>
      </c>
      <c r="B1452" s="1" t="s">
        <v>55</v>
      </c>
      <c r="C1452">
        <v>26.0275</v>
      </c>
      <c r="D1452">
        <v>50.55</v>
      </c>
      <c r="E1452" s="1" t="s">
        <v>50</v>
      </c>
      <c r="F1452" t="s">
        <v>20087</v>
      </c>
      <c r="G1452">
        <v>0</v>
      </c>
      <c r="H1452">
        <v>85</v>
      </c>
      <c r="I1452">
        <v>4</v>
      </c>
    </row>
    <row r="1453" spans="1:9" hidden="1" x14ac:dyDescent="0.3">
      <c r="A1453" s="1" t="s">
        <v>85</v>
      </c>
      <c r="B1453" s="1" t="s">
        <v>55</v>
      </c>
      <c r="C1453">
        <v>26.0275</v>
      </c>
      <c r="D1453">
        <v>50.55</v>
      </c>
      <c r="E1453" s="1" t="s">
        <v>51</v>
      </c>
      <c r="F1453" t="s">
        <v>20088</v>
      </c>
      <c r="G1453">
        <v>0</v>
      </c>
      <c r="H1453">
        <v>95</v>
      </c>
      <c r="I1453">
        <v>14</v>
      </c>
    </row>
    <row r="1454" spans="1:9" hidden="1" x14ac:dyDescent="0.3">
      <c r="A1454" s="1" t="s">
        <v>85</v>
      </c>
      <c r="B1454" s="1" t="s">
        <v>55</v>
      </c>
      <c r="C1454">
        <v>26.0275</v>
      </c>
      <c r="D1454">
        <v>50.55</v>
      </c>
      <c r="E1454" s="1" t="s">
        <v>52</v>
      </c>
      <c r="F1454" t="s">
        <v>20089</v>
      </c>
      <c r="G1454">
        <v>0</v>
      </c>
      <c r="H1454">
        <v>110</v>
      </c>
      <c r="I1454">
        <v>22</v>
      </c>
    </row>
    <row r="1455" spans="1:9" hidden="1" x14ac:dyDescent="0.3">
      <c r="A1455" s="1" t="s">
        <v>85</v>
      </c>
      <c r="B1455" s="1" t="s">
        <v>55</v>
      </c>
      <c r="C1455">
        <v>26.0275</v>
      </c>
      <c r="D1455">
        <v>50.55</v>
      </c>
      <c r="E1455" s="1" t="s">
        <v>53</v>
      </c>
      <c r="F1455" t="s">
        <v>20090</v>
      </c>
      <c r="G1455">
        <v>0</v>
      </c>
      <c r="H1455">
        <v>195</v>
      </c>
      <c r="I1455">
        <v>35</v>
      </c>
    </row>
    <row r="1456" spans="1:9" hidden="1" x14ac:dyDescent="0.3">
      <c r="A1456" s="1" t="s">
        <v>85</v>
      </c>
      <c r="B1456" s="1" t="s">
        <v>55</v>
      </c>
      <c r="C1456">
        <v>26.0275</v>
      </c>
      <c r="D1456">
        <v>50.55</v>
      </c>
      <c r="E1456" s="1" t="s">
        <v>54</v>
      </c>
      <c r="F1456" t="s">
        <v>20091</v>
      </c>
      <c r="G1456">
        <v>0</v>
      </c>
      <c r="H1456">
        <v>195</v>
      </c>
      <c r="I1456">
        <v>35</v>
      </c>
    </row>
    <row r="1457" spans="1:9" hidden="1" x14ac:dyDescent="0.3">
      <c r="A1457" s="1" t="s">
        <v>85</v>
      </c>
      <c r="B1457" s="1" t="s">
        <v>55</v>
      </c>
      <c r="C1457">
        <v>26.0275</v>
      </c>
      <c r="D1457">
        <v>50.55</v>
      </c>
      <c r="E1457" s="1" t="s">
        <v>21548</v>
      </c>
      <c r="F1457" t="s">
        <v>21576</v>
      </c>
      <c r="G1457">
        <v>0</v>
      </c>
      <c r="H1457">
        <v>189</v>
      </c>
      <c r="I1457">
        <v>44</v>
      </c>
    </row>
    <row r="1458" spans="1:9" hidden="1" x14ac:dyDescent="0.3">
      <c r="A1458" s="1" t="s">
        <v>86</v>
      </c>
      <c r="B1458" s="1" t="s">
        <v>55</v>
      </c>
      <c r="C1458">
        <v>29.5</v>
      </c>
      <c r="D1458">
        <v>47.75</v>
      </c>
      <c r="E1458" s="1" t="s">
        <v>4</v>
      </c>
      <c r="F1458" t="s">
        <v>16587</v>
      </c>
      <c r="G1458">
        <v>0</v>
      </c>
      <c r="H1458">
        <v>0</v>
      </c>
      <c r="I1458">
        <v>0</v>
      </c>
    </row>
    <row r="1459" spans="1:9" hidden="1" x14ac:dyDescent="0.3">
      <c r="A1459" s="1" t="s">
        <v>86</v>
      </c>
      <c r="B1459" s="1" t="s">
        <v>55</v>
      </c>
      <c r="C1459">
        <v>29.5</v>
      </c>
      <c r="D1459">
        <v>47.75</v>
      </c>
      <c r="E1459" s="1" t="s">
        <v>5</v>
      </c>
      <c r="F1459" t="s">
        <v>16484</v>
      </c>
      <c r="G1459">
        <v>0</v>
      </c>
      <c r="H1459">
        <v>0</v>
      </c>
      <c r="I1459">
        <v>0</v>
      </c>
    </row>
    <row r="1460" spans="1:9" hidden="1" x14ac:dyDescent="0.3">
      <c r="A1460" s="1" t="s">
        <v>86</v>
      </c>
      <c r="B1460" s="1" t="s">
        <v>55</v>
      </c>
      <c r="C1460">
        <v>29.5</v>
      </c>
      <c r="D1460">
        <v>47.75</v>
      </c>
      <c r="E1460" s="1" t="s">
        <v>6</v>
      </c>
      <c r="F1460" t="s">
        <v>16382</v>
      </c>
      <c r="G1460">
        <v>0</v>
      </c>
      <c r="H1460">
        <v>0</v>
      </c>
      <c r="I1460">
        <v>0</v>
      </c>
    </row>
    <row r="1461" spans="1:9" hidden="1" x14ac:dyDescent="0.3">
      <c r="A1461" s="1" t="s">
        <v>86</v>
      </c>
      <c r="B1461" s="1" t="s">
        <v>55</v>
      </c>
      <c r="C1461">
        <v>29.5</v>
      </c>
      <c r="D1461">
        <v>47.75</v>
      </c>
      <c r="E1461" s="1" t="s">
        <v>7</v>
      </c>
      <c r="F1461" t="s">
        <v>16280</v>
      </c>
      <c r="G1461">
        <v>0</v>
      </c>
      <c r="H1461">
        <v>0</v>
      </c>
      <c r="I1461">
        <v>0</v>
      </c>
    </row>
    <row r="1462" spans="1:9" hidden="1" x14ac:dyDescent="0.3">
      <c r="A1462" s="1" t="s">
        <v>86</v>
      </c>
      <c r="B1462" s="1" t="s">
        <v>55</v>
      </c>
      <c r="C1462">
        <v>29.5</v>
      </c>
      <c r="D1462">
        <v>47.75</v>
      </c>
      <c r="E1462" s="1" t="s">
        <v>8</v>
      </c>
      <c r="F1462" t="s">
        <v>16180</v>
      </c>
      <c r="G1462">
        <v>0</v>
      </c>
      <c r="H1462">
        <v>0</v>
      </c>
      <c r="I1462">
        <v>0</v>
      </c>
    </row>
    <row r="1463" spans="1:9" hidden="1" x14ac:dyDescent="0.3">
      <c r="A1463" s="1" t="s">
        <v>86</v>
      </c>
      <c r="B1463" s="1" t="s">
        <v>55</v>
      </c>
      <c r="C1463">
        <v>29.5</v>
      </c>
      <c r="D1463">
        <v>47.75</v>
      </c>
      <c r="E1463" s="1" t="s">
        <v>9</v>
      </c>
      <c r="F1463" t="s">
        <v>16080</v>
      </c>
      <c r="G1463">
        <v>0</v>
      </c>
      <c r="H1463">
        <v>0</v>
      </c>
      <c r="I1463">
        <v>0</v>
      </c>
    </row>
    <row r="1464" spans="1:9" hidden="1" x14ac:dyDescent="0.3">
      <c r="A1464" s="1" t="s">
        <v>86</v>
      </c>
      <c r="B1464" s="1" t="s">
        <v>55</v>
      </c>
      <c r="C1464">
        <v>29.5</v>
      </c>
      <c r="D1464">
        <v>47.75</v>
      </c>
      <c r="E1464" s="1" t="s">
        <v>10</v>
      </c>
      <c r="F1464" t="s">
        <v>15983</v>
      </c>
      <c r="G1464">
        <v>0</v>
      </c>
      <c r="H1464">
        <v>0</v>
      </c>
      <c r="I1464">
        <v>0</v>
      </c>
    </row>
    <row r="1465" spans="1:9" hidden="1" x14ac:dyDescent="0.3">
      <c r="A1465" s="1" t="s">
        <v>86</v>
      </c>
      <c r="B1465" s="1" t="s">
        <v>55</v>
      </c>
      <c r="C1465">
        <v>29.5</v>
      </c>
      <c r="D1465">
        <v>47.75</v>
      </c>
      <c r="E1465" s="1" t="s">
        <v>11</v>
      </c>
      <c r="F1465" t="s">
        <v>15886</v>
      </c>
      <c r="G1465">
        <v>0</v>
      </c>
      <c r="H1465">
        <v>0</v>
      </c>
      <c r="I1465">
        <v>0</v>
      </c>
    </row>
    <row r="1466" spans="1:9" hidden="1" x14ac:dyDescent="0.3">
      <c r="A1466" s="1" t="s">
        <v>86</v>
      </c>
      <c r="B1466" s="1" t="s">
        <v>55</v>
      </c>
      <c r="C1466">
        <v>29.5</v>
      </c>
      <c r="D1466">
        <v>47.75</v>
      </c>
      <c r="E1466" s="1" t="s">
        <v>12</v>
      </c>
      <c r="F1466" t="s">
        <v>15791</v>
      </c>
      <c r="G1466">
        <v>0</v>
      </c>
      <c r="H1466">
        <v>0</v>
      </c>
      <c r="I1466">
        <v>0</v>
      </c>
    </row>
    <row r="1467" spans="1:9" hidden="1" x14ac:dyDescent="0.3">
      <c r="A1467" s="1" t="s">
        <v>86</v>
      </c>
      <c r="B1467" s="1" t="s">
        <v>55</v>
      </c>
      <c r="C1467">
        <v>29.5</v>
      </c>
      <c r="D1467">
        <v>47.75</v>
      </c>
      <c r="E1467" s="1" t="s">
        <v>13</v>
      </c>
      <c r="F1467" t="s">
        <v>15699</v>
      </c>
      <c r="G1467">
        <v>0</v>
      </c>
      <c r="H1467">
        <v>0</v>
      </c>
      <c r="I1467">
        <v>0</v>
      </c>
    </row>
    <row r="1468" spans="1:9" hidden="1" x14ac:dyDescent="0.3">
      <c r="A1468" s="1" t="s">
        <v>86</v>
      </c>
      <c r="B1468" s="1" t="s">
        <v>55</v>
      </c>
      <c r="C1468">
        <v>29.5</v>
      </c>
      <c r="D1468">
        <v>47.75</v>
      </c>
      <c r="E1468" s="1" t="s">
        <v>14</v>
      </c>
      <c r="F1468" t="s">
        <v>15609</v>
      </c>
      <c r="G1468">
        <v>0</v>
      </c>
      <c r="H1468">
        <v>0</v>
      </c>
      <c r="I1468">
        <v>0</v>
      </c>
    </row>
    <row r="1469" spans="1:9" hidden="1" x14ac:dyDescent="0.3">
      <c r="A1469" s="1" t="s">
        <v>86</v>
      </c>
      <c r="B1469" s="1" t="s">
        <v>55</v>
      </c>
      <c r="C1469">
        <v>29.5</v>
      </c>
      <c r="D1469">
        <v>47.75</v>
      </c>
      <c r="E1469" s="1" t="s">
        <v>15</v>
      </c>
      <c r="F1469" t="s">
        <v>15520</v>
      </c>
      <c r="G1469">
        <v>0</v>
      </c>
      <c r="H1469">
        <v>0</v>
      </c>
      <c r="I1469">
        <v>0</v>
      </c>
    </row>
    <row r="1470" spans="1:9" hidden="1" x14ac:dyDescent="0.3">
      <c r="A1470" s="1" t="s">
        <v>86</v>
      </c>
      <c r="B1470" s="1" t="s">
        <v>55</v>
      </c>
      <c r="C1470">
        <v>29.5</v>
      </c>
      <c r="D1470">
        <v>47.75</v>
      </c>
      <c r="E1470" s="1" t="s">
        <v>16</v>
      </c>
      <c r="F1470" t="s">
        <v>15431</v>
      </c>
      <c r="G1470">
        <v>0</v>
      </c>
      <c r="H1470">
        <v>0</v>
      </c>
      <c r="I1470">
        <v>0</v>
      </c>
    </row>
    <row r="1471" spans="1:9" hidden="1" x14ac:dyDescent="0.3">
      <c r="A1471" s="1" t="s">
        <v>86</v>
      </c>
      <c r="B1471" s="1" t="s">
        <v>55</v>
      </c>
      <c r="C1471">
        <v>29.5</v>
      </c>
      <c r="D1471">
        <v>47.75</v>
      </c>
      <c r="E1471" s="1" t="s">
        <v>17</v>
      </c>
      <c r="F1471" t="s">
        <v>15342</v>
      </c>
      <c r="G1471">
        <v>0</v>
      </c>
      <c r="H1471">
        <v>0</v>
      </c>
      <c r="I1471">
        <v>0</v>
      </c>
    </row>
    <row r="1472" spans="1:9" hidden="1" x14ac:dyDescent="0.3">
      <c r="A1472" s="1" t="s">
        <v>86</v>
      </c>
      <c r="B1472" s="1" t="s">
        <v>55</v>
      </c>
      <c r="C1472">
        <v>29.5</v>
      </c>
      <c r="D1472">
        <v>47.75</v>
      </c>
      <c r="E1472" s="1" t="s">
        <v>18</v>
      </c>
      <c r="F1472" t="s">
        <v>15254</v>
      </c>
      <c r="G1472">
        <v>0</v>
      </c>
      <c r="H1472">
        <v>0</v>
      </c>
      <c r="I1472">
        <v>0</v>
      </c>
    </row>
    <row r="1473" spans="1:9" hidden="1" x14ac:dyDescent="0.3">
      <c r="A1473" s="1" t="s">
        <v>86</v>
      </c>
      <c r="B1473" s="1" t="s">
        <v>55</v>
      </c>
      <c r="C1473">
        <v>29.5</v>
      </c>
      <c r="D1473">
        <v>47.75</v>
      </c>
      <c r="E1473" s="1" t="s">
        <v>19</v>
      </c>
      <c r="F1473" t="s">
        <v>15166</v>
      </c>
      <c r="G1473">
        <v>0</v>
      </c>
      <c r="H1473">
        <v>0</v>
      </c>
      <c r="I1473">
        <v>0</v>
      </c>
    </row>
    <row r="1474" spans="1:9" hidden="1" x14ac:dyDescent="0.3">
      <c r="A1474" s="1" t="s">
        <v>86</v>
      </c>
      <c r="B1474" s="1" t="s">
        <v>55</v>
      </c>
      <c r="C1474">
        <v>29.5</v>
      </c>
      <c r="D1474">
        <v>47.75</v>
      </c>
      <c r="E1474" s="1" t="s">
        <v>20</v>
      </c>
      <c r="F1474" t="s">
        <v>15078</v>
      </c>
      <c r="G1474">
        <v>0</v>
      </c>
      <c r="H1474">
        <v>0</v>
      </c>
      <c r="I1474">
        <v>0</v>
      </c>
    </row>
    <row r="1475" spans="1:9" hidden="1" x14ac:dyDescent="0.3">
      <c r="A1475" s="1" t="s">
        <v>86</v>
      </c>
      <c r="B1475" s="1" t="s">
        <v>55</v>
      </c>
      <c r="C1475">
        <v>29.5</v>
      </c>
      <c r="D1475">
        <v>47.75</v>
      </c>
      <c r="E1475" s="1" t="s">
        <v>21</v>
      </c>
      <c r="F1475" t="s">
        <v>14990</v>
      </c>
      <c r="G1475">
        <v>0</v>
      </c>
      <c r="H1475">
        <v>0</v>
      </c>
      <c r="I1475">
        <v>0</v>
      </c>
    </row>
    <row r="1476" spans="1:9" hidden="1" x14ac:dyDescent="0.3">
      <c r="A1476" s="1" t="s">
        <v>86</v>
      </c>
      <c r="B1476" s="1" t="s">
        <v>55</v>
      </c>
      <c r="C1476">
        <v>29.5</v>
      </c>
      <c r="D1476">
        <v>47.75</v>
      </c>
      <c r="E1476" s="1" t="s">
        <v>22</v>
      </c>
      <c r="F1476" t="s">
        <v>14902</v>
      </c>
      <c r="G1476">
        <v>0</v>
      </c>
      <c r="H1476">
        <v>0</v>
      </c>
      <c r="I1476">
        <v>0</v>
      </c>
    </row>
    <row r="1477" spans="1:9" hidden="1" x14ac:dyDescent="0.3">
      <c r="A1477" s="1" t="s">
        <v>86</v>
      </c>
      <c r="B1477" s="1" t="s">
        <v>55</v>
      </c>
      <c r="C1477">
        <v>29.5</v>
      </c>
      <c r="D1477">
        <v>47.75</v>
      </c>
      <c r="E1477" s="1" t="s">
        <v>23</v>
      </c>
      <c r="F1477" t="s">
        <v>14814</v>
      </c>
      <c r="G1477">
        <v>0</v>
      </c>
      <c r="H1477">
        <v>0</v>
      </c>
      <c r="I1477">
        <v>0</v>
      </c>
    </row>
    <row r="1478" spans="1:9" hidden="1" x14ac:dyDescent="0.3">
      <c r="A1478" s="1" t="s">
        <v>86</v>
      </c>
      <c r="B1478" s="1" t="s">
        <v>55</v>
      </c>
      <c r="C1478">
        <v>29.5</v>
      </c>
      <c r="D1478">
        <v>47.75</v>
      </c>
      <c r="E1478" s="1" t="s">
        <v>24</v>
      </c>
      <c r="F1478" t="s">
        <v>14726</v>
      </c>
      <c r="G1478">
        <v>0</v>
      </c>
      <c r="H1478">
        <v>0</v>
      </c>
      <c r="I1478">
        <v>0</v>
      </c>
    </row>
    <row r="1479" spans="1:9" hidden="1" x14ac:dyDescent="0.3">
      <c r="A1479" s="1" t="s">
        <v>86</v>
      </c>
      <c r="B1479" s="1" t="s">
        <v>55</v>
      </c>
      <c r="C1479">
        <v>29.5</v>
      </c>
      <c r="D1479">
        <v>47.75</v>
      </c>
      <c r="E1479" s="1" t="s">
        <v>25</v>
      </c>
      <c r="F1479" t="s">
        <v>14638</v>
      </c>
      <c r="G1479">
        <v>0</v>
      </c>
      <c r="H1479">
        <v>0</v>
      </c>
      <c r="I1479">
        <v>0</v>
      </c>
    </row>
    <row r="1480" spans="1:9" hidden="1" x14ac:dyDescent="0.3">
      <c r="A1480" s="1" t="s">
        <v>86</v>
      </c>
      <c r="B1480" s="1" t="s">
        <v>55</v>
      </c>
      <c r="C1480">
        <v>29.5</v>
      </c>
      <c r="D1480">
        <v>47.75</v>
      </c>
      <c r="E1480" s="1" t="s">
        <v>26</v>
      </c>
      <c r="F1480" t="s">
        <v>14550</v>
      </c>
      <c r="G1480">
        <v>0</v>
      </c>
      <c r="H1480">
        <v>0</v>
      </c>
      <c r="I1480">
        <v>0</v>
      </c>
    </row>
    <row r="1481" spans="1:9" hidden="1" x14ac:dyDescent="0.3">
      <c r="A1481" s="1" t="s">
        <v>86</v>
      </c>
      <c r="B1481" s="1" t="s">
        <v>55</v>
      </c>
      <c r="C1481">
        <v>29.5</v>
      </c>
      <c r="D1481">
        <v>47.75</v>
      </c>
      <c r="E1481" s="1" t="s">
        <v>27</v>
      </c>
      <c r="F1481" t="s">
        <v>14462</v>
      </c>
      <c r="G1481">
        <v>0</v>
      </c>
      <c r="H1481">
        <v>0</v>
      </c>
      <c r="I1481">
        <v>0</v>
      </c>
    </row>
    <row r="1482" spans="1:9" hidden="1" x14ac:dyDescent="0.3">
      <c r="A1482" s="1" t="s">
        <v>86</v>
      </c>
      <c r="B1482" s="1" t="s">
        <v>55</v>
      </c>
      <c r="C1482">
        <v>29.5</v>
      </c>
      <c r="D1482">
        <v>47.75</v>
      </c>
      <c r="E1482" s="1" t="s">
        <v>28</v>
      </c>
      <c r="F1482" t="s">
        <v>14375</v>
      </c>
      <c r="G1482">
        <v>0</v>
      </c>
      <c r="H1482">
        <v>0</v>
      </c>
      <c r="I1482">
        <v>0</v>
      </c>
    </row>
    <row r="1483" spans="1:9" hidden="1" x14ac:dyDescent="0.3">
      <c r="A1483" s="1" t="s">
        <v>86</v>
      </c>
      <c r="B1483" s="1" t="s">
        <v>55</v>
      </c>
      <c r="C1483">
        <v>29.5</v>
      </c>
      <c r="D1483">
        <v>47.75</v>
      </c>
      <c r="E1483" s="1" t="s">
        <v>29</v>
      </c>
      <c r="F1483" t="s">
        <v>14288</v>
      </c>
      <c r="G1483">
        <v>0</v>
      </c>
      <c r="H1483">
        <v>0</v>
      </c>
      <c r="I1483">
        <v>0</v>
      </c>
    </row>
    <row r="1484" spans="1:9" hidden="1" x14ac:dyDescent="0.3">
      <c r="A1484" s="1" t="s">
        <v>86</v>
      </c>
      <c r="B1484" s="1" t="s">
        <v>55</v>
      </c>
      <c r="C1484">
        <v>29.5</v>
      </c>
      <c r="D1484">
        <v>47.75</v>
      </c>
      <c r="E1484" s="1" t="s">
        <v>30</v>
      </c>
      <c r="F1484" t="s">
        <v>14201</v>
      </c>
      <c r="G1484">
        <v>0</v>
      </c>
      <c r="H1484">
        <v>0</v>
      </c>
      <c r="I1484">
        <v>0</v>
      </c>
    </row>
    <row r="1485" spans="1:9" hidden="1" x14ac:dyDescent="0.3">
      <c r="A1485" s="1" t="s">
        <v>86</v>
      </c>
      <c r="B1485" s="1" t="s">
        <v>55</v>
      </c>
      <c r="C1485">
        <v>29.5</v>
      </c>
      <c r="D1485">
        <v>47.75</v>
      </c>
      <c r="E1485" s="1" t="s">
        <v>31</v>
      </c>
      <c r="F1485" t="s">
        <v>14114</v>
      </c>
      <c r="G1485">
        <v>0</v>
      </c>
      <c r="H1485">
        <v>0</v>
      </c>
      <c r="I1485">
        <v>0</v>
      </c>
    </row>
    <row r="1486" spans="1:9" hidden="1" x14ac:dyDescent="0.3">
      <c r="A1486" s="1" t="s">
        <v>86</v>
      </c>
      <c r="B1486" s="1" t="s">
        <v>55</v>
      </c>
      <c r="C1486">
        <v>29.5</v>
      </c>
      <c r="D1486">
        <v>47.75</v>
      </c>
      <c r="E1486" s="1" t="s">
        <v>32</v>
      </c>
      <c r="F1486" t="s">
        <v>14028</v>
      </c>
      <c r="G1486">
        <v>0</v>
      </c>
      <c r="H1486">
        <v>0</v>
      </c>
      <c r="I1486">
        <v>0</v>
      </c>
    </row>
    <row r="1487" spans="1:9" hidden="1" x14ac:dyDescent="0.3">
      <c r="A1487" s="1" t="s">
        <v>86</v>
      </c>
      <c r="B1487" s="1" t="s">
        <v>55</v>
      </c>
      <c r="C1487">
        <v>29.5</v>
      </c>
      <c r="D1487">
        <v>47.75</v>
      </c>
      <c r="E1487" s="1" t="s">
        <v>33</v>
      </c>
      <c r="F1487" t="s">
        <v>13942</v>
      </c>
      <c r="G1487">
        <v>0</v>
      </c>
      <c r="H1487">
        <v>0</v>
      </c>
      <c r="I1487">
        <v>0</v>
      </c>
    </row>
    <row r="1488" spans="1:9" hidden="1" x14ac:dyDescent="0.3">
      <c r="A1488" s="1" t="s">
        <v>86</v>
      </c>
      <c r="B1488" s="1" t="s">
        <v>55</v>
      </c>
      <c r="C1488">
        <v>29.5</v>
      </c>
      <c r="D1488">
        <v>47.75</v>
      </c>
      <c r="E1488" s="1" t="s">
        <v>34</v>
      </c>
      <c r="F1488" t="s">
        <v>13857</v>
      </c>
      <c r="G1488">
        <v>0</v>
      </c>
      <c r="H1488">
        <v>0</v>
      </c>
      <c r="I1488">
        <v>0</v>
      </c>
    </row>
    <row r="1489" spans="1:9" hidden="1" x14ac:dyDescent="0.3">
      <c r="A1489" s="1" t="s">
        <v>86</v>
      </c>
      <c r="B1489" s="1" t="s">
        <v>55</v>
      </c>
      <c r="C1489">
        <v>29.5</v>
      </c>
      <c r="D1489">
        <v>47.75</v>
      </c>
      <c r="E1489" s="1" t="s">
        <v>35</v>
      </c>
      <c r="F1489" t="s">
        <v>13773</v>
      </c>
      <c r="G1489">
        <v>0</v>
      </c>
      <c r="H1489">
        <v>0</v>
      </c>
      <c r="I1489">
        <v>0</v>
      </c>
    </row>
    <row r="1490" spans="1:9" hidden="1" x14ac:dyDescent="0.3">
      <c r="A1490" s="1" t="s">
        <v>86</v>
      </c>
      <c r="B1490" s="1" t="s">
        <v>55</v>
      </c>
      <c r="C1490">
        <v>29.5</v>
      </c>
      <c r="D1490">
        <v>47.75</v>
      </c>
      <c r="E1490" s="1" t="s">
        <v>36</v>
      </c>
      <c r="F1490" t="s">
        <v>13689</v>
      </c>
      <c r="G1490">
        <v>0</v>
      </c>
      <c r="H1490">
        <v>0</v>
      </c>
      <c r="I1490">
        <v>0</v>
      </c>
    </row>
    <row r="1491" spans="1:9" hidden="1" x14ac:dyDescent="0.3">
      <c r="A1491" s="1" t="s">
        <v>86</v>
      </c>
      <c r="B1491" s="1" t="s">
        <v>55</v>
      </c>
      <c r="C1491">
        <v>29.5</v>
      </c>
      <c r="D1491">
        <v>47.75</v>
      </c>
      <c r="E1491" s="1" t="s">
        <v>37</v>
      </c>
      <c r="F1491" t="s">
        <v>21283</v>
      </c>
      <c r="G1491">
        <v>0</v>
      </c>
      <c r="H1491">
        <v>1</v>
      </c>
      <c r="I1491">
        <v>0</v>
      </c>
    </row>
    <row r="1492" spans="1:9" hidden="1" x14ac:dyDescent="0.3">
      <c r="A1492" s="1" t="s">
        <v>86</v>
      </c>
      <c r="B1492" s="1" t="s">
        <v>55</v>
      </c>
      <c r="C1492">
        <v>29.5</v>
      </c>
      <c r="D1492">
        <v>47.75</v>
      </c>
      <c r="E1492" s="1" t="s">
        <v>38</v>
      </c>
      <c r="F1492" t="s">
        <v>20092</v>
      </c>
      <c r="G1492">
        <v>0</v>
      </c>
      <c r="H1492">
        <v>11</v>
      </c>
      <c r="I1492">
        <v>0</v>
      </c>
    </row>
    <row r="1493" spans="1:9" hidden="1" x14ac:dyDescent="0.3">
      <c r="A1493" s="1" t="s">
        <v>86</v>
      </c>
      <c r="B1493" s="1" t="s">
        <v>55</v>
      </c>
      <c r="C1493">
        <v>29.5</v>
      </c>
      <c r="D1493">
        <v>47.75</v>
      </c>
      <c r="E1493" s="1" t="s">
        <v>39</v>
      </c>
      <c r="F1493" t="s">
        <v>20093</v>
      </c>
      <c r="G1493">
        <v>0</v>
      </c>
      <c r="H1493">
        <v>26</v>
      </c>
      <c r="I1493">
        <v>0</v>
      </c>
    </row>
    <row r="1494" spans="1:9" hidden="1" x14ac:dyDescent="0.3">
      <c r="A1494" s="1" t="s">
        <v>86</v>
      </c>
      <c r="B1494" s="1" t="s">
        <v>55</v>
      </c>
      <c r="C1494">
        <v>29.5</v>
      </c>
      <c r="D1494">
        <v>47.75</v>
      </c>
      <c r="E1494" s="1" t="s">
        <v>40</v>
      </c>
      <c r="F1494" t="s">
        <v>20094</v>
      </c>
      <c r="G1494">
        <v>0</v>
      </c>
      <c r="H1494">
        <v>43</v>
      </c>
      <c r="I1494">
        <v>0</v>
      </c>
    </row>
    <row r="1495" spans="1:9" hidden="1" x14ac:dyDescent="0.3">
      <c r="A1495" s="1" t="s">
        <v>86</v>
      </c>
      <c r="B1495" s="1" t="s">
        <v>55</v>
      </c>
      <c r="C1495">
        <v>29.5</v>
      </c>
      <c r="D1495">
        <v>47.75</v>
      </c>
      <c r="E1495" s="1" t="s">
        <v>41</v>
      </c>
      <c r="F1495" t="s">
        <v>20095</v>
      </c>
      <c r="G1495">
        <v>0</v>
      </c>
      <c r="H1495">
        <v>45</v>
      </c>
      <c r="I1495">
        <v>0</v>
      </c>
    </row>
    <row r="1496" spans="1:9" hidden="1" x14ac:dyDescent="0.3">
      <c r="A1496" s="1" t="s">
        <v>86</v>
      </c>
      <c r="B1496" s="1" t="s">
        <v>55</v>
      </c>
      <c r="C1496">
        <v>29.5</v>
      </c>
      <c r="D1496">
        <v>47.75</v>
      </c>
      <c r="E1496" s="1" t="s">
        <v>42</v>
      </c>
      <c r="F1496" t="s">
        <v>20096</v>
      </c>
      <c r="G1496">
        <v>0</v>
      </c>
      <c r="H1496">
        <v>45</v>
      </c>
      <c r="I1496">
        <v>0</v>
      </c>
    </row>
    <row r="1497" spans="1:9" hidden="1" x14ac:dyDescent="0.3">
      <c r="A1497" s="1" t="s">
        <v>86</v>
      </c>
      <c r="B1497" s="1" t="s">
        <v>55</v>
      </c>
      <c r="C1497">
        <v>29.5</v>
      </c>
      <c r="D1497">
        <v>47.75</v>
      </c>
      <c r="E1497" s="1" t="s">
        <v>43</v>
      </c>
      <c r="F1497" t="s">
        <v>20097</v>
      </c>
      <c r="G1497">
        <v>0</v>
      </c>
      <c r="H1497">
        <v>45</v>
      </c>
      <c r="I1497">
        <v>0</v>
      </c>
    </row>
    <row r="1498" spans="1:9" hidden="1" x14ac:dyDescent="0.3">
      <c r="A1498" s="1" t="s">
        <v>86</v>
      </c>
      <c r="B1498" s="1" t="s">
        <v>55</v>
      </c>
      <c r="C1498">
        <v>29.5</v>
      </c>
      <c r="D1498">
        <v>47.75</v>
      </c>
      <c r="E1498" s="1" t="s">
        <v>44</v>
      </c>
      <c r="F1498" t="s">
        <v>20098</v>
      </c>
      <c r="G1498">
        <v>0</v>
      </c>
      <c r="H1498">
        <v>56</v>
      </c>
      <c r="I1498">
        <v>0</v>
      </c>
    </row>
    <row r="1499" spans="1:9" hidden="1" x14ac:dyDescent="0.3">
      <c r="A1499" s="1" t="s">
        <v>86</v>
      </c>
      <c r="B1499" s="1" t="s">
        <v>55</v>
      </c>
      <c r="C1499">
        <v>29.5</v>
      </c>
      <c r="D1499">
        <v>47.75</v>
      </c>
      <c r="E1499" s="1" t="s">
        <v>45</v>
      </c>
      <c r="F1499" t="s">
        <v>20099</v>
      </c>
      <c r="G1499">
        <v>0</v>
      </c>
      <c r="H1499">
        <v>56</v>
      </c>
      <c r="I1499">
        <v>0</v>
      </c>
    </row>
    <row r="1500" spans="1:9" hidden="1" x14ac:dyDescent="0.3">
      <c r="A1500" s="1" t="s">
        <v>86</v>
      </c>
      <c r="B1500" s="1" t="s">
        <v>55</v>
      </c>
      <c r="C1500">
        <v>29.5</v>
      </c>
      <c r="D1500">
        <v>47.75</v>
      </c>
      <c r="E1500" s="1" t="s">
        <v>46</v>
      </c>
      <c r="F1500" t="s">
        <v>20100</v>
      </c>
      <c r="G1500">
        <v>0</v>
      </c>
      <c r="H1500">
        <v>56</v>
      </c>
      <c r="I1500">
        <v>0</v>
      </c>
    </row>
    <row r="1501" spans="1:9" hidden="1" x14ac:dyDescent="0.3">
      <c r="A1501" s="1" t="s">
        <v>86</v>
      </c>
      <c r="B1501" s="1" t="s">
        <v>55</v>
      </c>
      <c r="C1501">
        <v>29.5</v>
      </c>
      <c r="D1501">
        <v>47.75</v>
      </c>
      <c r="E1501" s="1" t="s">
        <v>47</v>
      </c>
      <c r="F1501" t="s">
        <v>20101</v>
      </c>
      <c r="G1501">
        <v>0</v>
      </c>
      <c r="H1501">
        <v>58</v>
      </c>
      <c r="I1501">
        <v>0</v>
      </c>
    </row>
    <row r="1502" spans="1:9" hidden="1" x14ac:dyDescent="0.3">
      <c r="A1502" s="1" t="s">
        <v>86</v>
      </c>
      <c r="B1502" s="1" t="s">
        <v>55</v>
      </c>
      <c r="C1502">
        <v>29.5</v>
      </c>
      <c r="D1502">
        <v>47.75</v>
      </c>
      <c r="E1502" s="1" t="s">
        <v>48</v>
      </c>
      <c r="F1502" t="s">
        <v>20102</v>
      </c>
      <c r="G1502">
        <v>0</v>
      </c>
      <c r="H1502">
        <v>58</v>
      </c>
      <c r="I1502">
        <v>0</v>
      </c>
    </row>
    <row r="1503" spans="1:9" hidden="1" x14ac:dyDescent="0.3">
      <c r="A1503" s="1" t="s">
        <v>86</v>
      </c>
      <c r="B1503" s="1" t="s">
        <v>55</v>
      </c>
      <c r="C1503">
        <v>29.5</v>
      </c>
      <c r="D1503">
        <v>47.75</v>
      </c>
      <c r="E1503" s="1" t="s">
        <v>49</v>
      </c>
      <c r="F1503" t="s">
        <v>20103</v>
      </c>
      <c r="G1503">
        <v>0</v>
      </c>
      <c r="H1503">
        <v>61</v>
      </c>
      <c r="I1503">
        <v>0</v>
      </c>
    </row>
    <row r="1504" spans="1:9" hidden="1" x14ac:dyDescent="0.3">
      <c r="A1504" s="1" t="s">
        <v>86</v>
      </c>
      <c r="B1504" s="1" t="s">
        <v>55</v>
      </c>
      <c r="C1504">
        <v>29.5</v>
      </c>
      <c r="D1504">
        <v>47.75</v>
      </c>
      <c r="E1504" s="1" t="s">
        <v>50</v>
      </c>
      <c r="F1504" t="s">
        <v>20104</v>
      </c>
      <c r="G1504">
        <v>0</v>
      </c>
      <c r="H1504">
        <v>64</v>
      </c>
      <c r="I1504">
        <v>1</v>
      </c>
    </row>
    <row r="1505" spans="1:9" hidden="1" x14ac:dyDescent="0.3">
      <c r="A1505" s="1" t="s">
        <v>86</v>
      </c>
      <c r="B1505" s="1" t="s">
        <v>55</v>
      </c>
      <c r="C1505">
        <v>29.5</v>
      </c>
      <c r="D1505">
        <v>47.75</v>
      </c>
      <c r="E1505" s="1" t="s">
        <v>51</v>
      </c>
      <c r="F1505" t="s">
        <v>20105</v>
      </c>
      <c r="G1505">
        <v>0</v>
      </c>
      <c r="H1505">
        <v>64</v>
      </c>
      <c r="I1505">
        <v>1</v>
      </c>
    </row>
    <row r="1506" spans="1:9" hidden="1" x14ac:dyDescent="0.3">
      <c r="A1506" s="1" t="s">
        <v>86</v>
      </c>
      <c r="B1506" s="1" t="s">
        <v>55</v>
      </c>
      <c r="C1506">
        <v>29.5</v>
      </c>
      <c r="D1506">
        <v>47.75</v>
      </c>
      <c r="E1506" s="1" t="s">
        <v>52</v>
      </c>
      <c r="F1506" t="s">
        <v>20106</v>
      </c>
      <c r="G1506">
        <v>0</v>
      </c>
      <c r="H1506">
        <v>69</v>
      </c>
      <c r="I1506">
        <v>1</v>
      </c>
    </row>
    <row r="1507" spans="1:9" hidden="1" x14ac:dyDescent="0.3">
      <c r="A1507" s="1" t="s">
        <v>86</v>
      </c>
      <c r="B1507" s="1" t="s">
        <v>55</v>
      </c>
      <c r="C1507">
        <v>29.5</v>
      </c>
      <c r="D1507">
        <v>47.75</v>
      </c>
      <c r="E1507" s="1" t="s">
        <v>53</v>
      </c>
      <c r="F1507" t="s">
        <v>20107</v>
      </c>
      <c r="G1507">
        <v>0</v>
      </c>
      <c r="H1507">
        <v>72</v>
      </c>
      <c r="I1507">
        <v>2</v>
      </c>
    </row>
    <row r="1508" spans="1:9" hidden="1" x14ac:dyDescent="0.3">
      <c r="A1508" s="1" t="s">
        <v>86</v>
      </c>
      <c r="B1508" s="1" t="s">
        <v>55</v>
      </c>
      <c r="C1508">
        <v>29.5</v>
      </c>
      <c r="D1508">
        <v>47.75</v>
      </c>
      <c r="E1508" s="1" t="s">
        <v>54</v>
      </c>
      <c r="F1508" t="s">
        <v>20108</v>
      </c>
      <c r="G1508">
        <v>0</v>
      </c>
      <c r="H1508">
        <v>80</v>
      </c>
      <c r="I1508">
        <v>5</v>
      </c>
    </row>
    <row r="1509" spans="1:9" hidden="1" x14ac:dyDescent="0.3">
      <c r="A1509" s="1" t="s">
        <v>86</v>
      </c>
      <c r="B1509" s="1" t="s">
        <v>55</v>
      </c>
      <c r="C1509">
        <v>29.5</v>
      </c>
      <c r="D1509">
        <v>47.75</v>
      </c>
      <c r="E1509" s="1" t="s">
        <v>21548</v>
      </c>
      <c r="F1509" t="s">
        <v>21577</v>
      </c>
      <c r="G1509">
        <v>0</v>
      </c>
      <c r="H1509">
        <v>80</v>
      </c>
      <c r="I1509">
        <v>5</v>
      </c>
    </row>
    <row r="1510" spans="1:9" hidden="1" x14ac:dyDescent="0.3">
      <c r="A1510" s="1" t="s">
        <v>87</v>
      </c>
      <c r="B1510" s="1" t="s">
        <v>55</v>
      </c>
      <c r="C1510">
        <v>28.033899999999999</v>
      </c>
      <c r="D1510">
        <v>1.6596</v>
      </c>
      <c r="E1510" s="1" t="s">
        <v>4</v>
      </c>
      <c r="F1510" t="s">
        <v>16588</v>
      </c>
      <c r="G1510">
        <v>0</v>
      </c>
      <c r="H1510">
        <v>0</v>
      </c>
      <c r="I1510">
        <v>0</v>
      </c>
    </row>
    <row r="1511" spans="1:9" hidden="1" x14ac:dyDescent="0.3">
      <c r="A1511" s="1" t="s">
        <v>87</v>
      </c>
      <c r="B1511" s="1" t="s">
        <v>55</v>
      </c>
      <c r="C1511">
        <v>28.033899999999999</v>
      </c>
      <c r="D1511">
        <v>1.6596</v>
      </c>
      <c r="E1511" s="1" t="s">
        <v>5</v>
      </c>
      <c r="F1511" t="s">
        <v>16485</v>
      </c>
      <c r="G1511">
        <v>0</v>
      </c>
      <c r="H1511">
        <v>0</v>
      </c>
      <c r="I1511">
        <v>0</v>
      </c>
    </row>
    <row r="1512" spans="1:9" hidden="1" x14ac:dyDescent="0.3">
      <c r="A1512" s="1" t="s">
        <v>87</v>
      </c>
      <c r="B1512" s="1" t="s">
        <v>55</v>
      </c>
      <c r="C1512">
        <v>28.033899999999999</v>
      </c>
      <c r="D1512">
        <v>1.6596</v>
      </c>
      <c r="E1512" s="1" t="s">
        <v>6</v>
      </c>
      <c r="F1512" t="s">
        <v>16383</v>
      </c>
      <c r="G1512">
        <v>0</v>
      </c>
      <c r="H1512">
        <v>0</v>
      </c>
      <c r="I1512">
        <v>0</v>
      </c>
    </row>
    <row r="1513" spans="1:9" hidden="1" x14ac:dyDescent="0.3">
      <c r="A1513" s="1" t="s">
        <v>87</v>
      </c>
      <c r="B1513" s="1" t="s">
        <v>55</v>
      </c>
      <c r="C1513">
        <v>28.033899999999999</v>
      </c>
      <c r="D1513">
        <v>1.6596</v>
      </c>
      <c r="E1513" s="1" t="s">
        <v>7</v>
      </c>
      <c r="F1513" t="s">
        <v>16281</v>
      </c>
      <c r="G1513">
        <v>0</v>
      </c>
      <c r="H1513">
        <v>0</v>
      </c>
      <c r="I1513">
        <v>0</v>
      </c>
    </row>
    <row r="1514" spans="1:9" hidden="1" x14ac:dyDescent="0.3">
      <c r="A1514" s="1" t="s">
        <v>87</v>
      </c>
      <c r="B1514" s="1" t="s">
        <v>55</v>
      </c>
      <c r="C1514">
        <v>28.033899999999999</v>
      </c>
      <c r="D1514">
        <v>1.6596</v>
      </c>
      <c r="E1514" s="1" t="s">
        <v>8</v>
      </c>
      <c r="F1514" t="s">
        <v>16181</v>
      </c>
      <c r="G1514">
        <v>0</v>
      </c>
      <c r="H1514">
        <v>0</v>
      </c>
      <c r="I1514">
        <v>0</v>
      </c>
    </row>
    <row r="1515" spans="1:9" hidden="1" x14ac:dyDescent="0.3">
      <c r="A1515" s="1" t="s">
        <v>87</v>
      </c>
      <c r="B1515" s="1" t="s">
        <v>55</v>
      </c>
      <c r="C1515">
        <v>28.033899999999999</v>
      </c>
      <c r="D1515">
        <v>1.6596</v>
      </c>
      <c r="E1515" s="1" t="s">
        <v>9</v>
      </c>
      <c r="F1515" t="s">
        <v>16081</v>
      </c>
      <c r="G1515">
        <v>0</v>
      </c>
      <c r="H1515">
        <v>0</v>
      </c>
      <c r="I1515">
        <v>0</v>
      </c>
    </row>
    <row r="1516" spans="1:9" hidden="1" x14ac:dyDescent="0.3">
      <c r="A1516" s="1" t="s">
        <v>87</v>
      </c>
      <c r="B1516" s="1" t="s">
        <v>55</v>
      </c>
      <c r="C1516">
        <v>28.033899999999999</v>
      </c>
      <c r="D1516">
        <v>1.6596</v>
      </c>
      <c r="E1516" s="1" t="s">
        <v>10</v>
      </c>
      <c r="F1516" t="s">
        <v>15984</v>
      </c>
      <c r="G1516">
        <v>0</v>
      </c>
      <c r="H1516">
        <v>0</v>
      </c>
      <c r="I1516">
        <v>0</v>
      </c>
    </row>
    <row r="1517" spans="1:9" hidden="1" x14ac:dyDescent="0.3">
      <c r="A1517" s="1" t="s">
        <v>87</v>
      </c>
      <c r="B1517" s="1" t="s">
        <v>55</v>
      </c>
      <c r="C1517">
        <v>28.033899999999999</v>
      </c>
      <c r="D1517">
        <v>1.6596</v>
      </c>
      <c r="E1517" s="1" t="s">
        <v>11</v>
      </c>
      <c r="F1517" t="s">
        <v>15887</v>
      </c>
      <c r="G1517">
        <v>0</v>
      </c>
      <c r="H1517">
        <v>0</v>
      </c>
      <c r="I1517">
        <v>0</v>
      </c>
    </row>
    <row r="1518" spans="1:9" hidden="1" x14ac:dyDescent="0.3">
      <c r="A1518" s="1" t="s">
        <v>87</v>
      </c>
      <c r="B1518" s="1" t="s">
        <v>55</v>
      </c>
      <c r="C1518">
        <v>28.033899999999999</v>
      </c>
      <c r="D1518">
        <v>1.6596</v>
      </c>
      <c r="E1518" s="1" t="s">
        <v>12</v>
      </c>
      <c r="F1518" t="s">
        <v>15792</v>
      </c>
      <c r="G1518">
        <v>0</v>
      </c>
      <c r="H1518">
        <v>0</v>
      </c>
      <c r="I1518">
        <v>0</v>
      </c>
    </row>
    <row r="1519" spans="1:9" hidden="1" x14ac:dyDescent="0.3">
      <c r="A1519" s="1" t="s">
        <v>87</v>
      </c>
      <c r="B1519" s="1" t="s">
        <v>55</v>
      </c>
      <c r="C1519">
        <v>28.033899999999999</v>
      </c>
      <c r="D1519">
        <v>1.6596</v>
      </c>
      <c r="E1519" s="1" t="s">
        <v>13</v>
      </c>
      <c r="F1519" t="s">
        <v>15700</v>
      </c>
      <c r="G1519">
        <v>0</v>
      </c>
      <c r="H1519">
        <v>0</v>
      </c>
      <c r="I1519">
        <v>0</v>
      </c>
    </row>
    <row r="1520" spans="1:9" hidden="1" x14ac:dyDescent="0.3">
      <c r="A1520" s="1" t="s">
        <v>87</v>
      </c>
      <c r="B1520" s="1" t="s">
        <v>55</v>
      </c>
      <c r="C1520">
        <v>28.033899999999999</v>
      </c>
      <c r="D1520">
        <v>1.6596</v>
      </c>
      <c r="E1520" s="1" t="s">
        <v>14</v>
      </c>
      <c r="F1520" t="s">
        <v>15610</v>
      </c>
      <c r="G1520">
        <v>0</v>
      </c>
      <c r="H1520">
        <v>0</v>
      </c>
      <c r="I1520">
        <v>0</v>
      </c>
    </row>
    <row r="1521" spans="1:9" hidden="1" x14ac:dyDescent="0.3">
      <c r="A1521" s="1" t="s">
        <v>87</v>
      </c>
      <c r="B1521" s="1" t="s">
        <v>55</v>
      </c>
      <c r="C1521">
        <v>28.033899999999999</v>
      </c>
      <c r="D1521">
        <v>1.6596</v>
      </c>
      <c r="E1521" s="1" t="s">
        <v>15</v>
      </c>
      <c r="F1521" t="s">
        <v>15521</v>
      </c>
      <c r="G1521">
        <v>0</v>
      </c>
      <c r="H1521">
        <v>0</v>
      </c>
      <c r="I1521">
        <v>0</v>
      </c>
    </row>
    <row r="1522" spans="1:9" hidden="1" x14ac:dyDescent="0.3">
      <c r="A1522" s="1" t="s">
        <v>87</v>
      </c>
      <c r="B1522" s="1" t="s">
        <v>55</v>
      </c>
      <c r="C1522">
        <v>28.033899999999999</v>
      </c>
      <c r="D1522">
        <v>1.6596</v>
      </c>
      <c r="E1522" s="1" t="s">
        <v>16</v>
      </c>
      <c r="F1522" t="s">
        <v>15432</v>
      </c>
      <c r="G1522">
        <v>0</v>
      </c>
      <c r="H1522">
        <v>0</v>
      </c>
      <c r="I1522">
        <v>0</v>
      </c>
    </row>
    <row r="1523" spans="1:9" hidden="1" x14ac:dyDescent="0.3">
      <c r="A1523" s="1" t="s">
        <v>87</v>
      </c>
      <c r="B1523" s="1" t="s">
        <v>55</v>
      </c>
      <c r="C1523">
        <v>28.033899999999999</v>
      </c>
      <c r="D1523">
        <v>1.6596</v>
      </c>
      <c r="E1523" s="1" t="s">
        <v>17</v>
      </c>
      <c r="F1523" t="s">
        <v>15343</v>
      </c>
      <c r="G1523">
        <v>0</v>
      </c>
      <c r="H1523">
        <v>0</v>
      </c>
      <c r="I1523">
        <v>0</v>
      </c>
    </row>
    <row r="1524" spans="1:9" hidden="1" x14ac:dyDescent="0.3">
      <c r="A1524" s="1" t="s">
        <v>87</v>
      </c>
      <c r="B1524" s="1" t="s">
        <v>55</v>
      </c>
      <c r="C1524">
        <v>28.033899999999999</v>
      </c>
      <c r="D1524">
        <v>1.6596</v>
      </c>
      <c r="E1524" s="1" t="s">
        <v>18</v>
      </c>
      <c r="F1524" t="s">
        <v>15255</v>
      </c>
      <c r="G1524">
        <v>0</v>
      </c>
      <c r="H1524">
        <v>0</v>
      </c>
      <c r="I1524">
        <v>0</v>
      </c>
    </row>
    <row r="1525" spans="1:9" hidden="1" x14ac:dyDescent="0.3">
      <c r="A1525" s="1" t="s">
        <v>87</v>
      </c>
      <c r="B1525" s="1" t="s">
        <v>55</v>
      </c>
      <c r="C1525">
        <v>28.033899999999999</v>
      </c>
      <c r="D1525">
        <v>1.6596</v>
      </c>
      <c r="E1525" s="1" t="s">
        <v>19</v>
      </c>
      <c r="F1525" t="s">
        <v>15167</v>
      </c>
      <c r="G1525">
        <v>0</v>
      </c>
      <c r="H1525">
        <v>0</v>
      </c>
      <c r="I1525">
        <v>0</v>
      </c>
    </row>
    <row r="1526" spans="1:9" hidden="1" x14ac:dyDescent="0.3">
      <c r="A1526" s="1" t="s">
        <v>87</v>
      </c>
      <c r="B1526" s="1" t="s">
        <v>55</v>
      </c>
      <c r="C1526">
        <v>28.033899999999999</v>
      </c>
      <c r="D1526">
        <v>1.6596</v>
      </c>
      <c r="E1526" s="1" t="s">
        <v>20</v>
      </c>
      <c r="F1526" t="s">
        <v>15079</v>
      </c>
      <c r="G1526">
        <v>0</v>
      </c>
      <c r="H1526">
        <v>0</v>
      </c>
      <c r="I1526">
        <v>0</v>
      </c>
    </row>
    <row r="1527" spans="1:9" hidden="1" x14ac:dyDescent="0.3">
      <c r="A1527" s="1" t="s">
        <v>87</v>
      </c>
      <c r="B1527" s="1" t="s">
        <v>55</v>
      </c>
      <c r="C1527">
        <v>28.033899999999999</v>
      </c>
      <c r="D1527">
        <v>1.6596</v>
      </c>
      <c r="E1527" s="1" t="s">
        <v>21</v>
      </c>
      <c r="F1527" t="s">
        <v>14991</v>
      </c>
      <c r="G1527">
        <v>0</v>
      </c>
      <c r="H1527">
        <v>0</v>
      </c>
      <c r="I1527">
        <v>0</v>
      </c>
    </row>
    <row r="1528" spans="1:9" hidden="1" x14ac:dyDescent="0.3">
      <c r="A1528" s="1" t="s">
        <v>87</v>
      </c>
      <c r="B1528" s="1" t="s">
        <v>55</v>
      </c>
      <c r="C1528">
        <v>28.033899999999999</v>
      </c>
      <c r="D1528">
        <v>1.6596</v>
      </c>
      <c r="E1528" s="1" t="s">
        <v>22</v>
      </c>
      <c r="F1528" t="s">
        <v>14903</v>
      </c>
      <c r="G1528">
        <v>0</v>
      </c>
      <c r="H1528">
        <v>0</v>
      </c>
      <c r="I1528">
        <v>0</v>
      </c>
    </row>
    <row r="1529" spans="1:9" hidden="1" x14ac:dyDescent="0.3">
      <c r="A1529" s="1" t="s">
        <v>87</v>
      </c>
      <c r="B1529" s="1" t="s">
        <v>55</v>
      </c>
      <c r="C1529">
        <v>28.033899999999999</v>
      </c>
      <c r="D1529">
        <v>1.6596</v>
      </c>
      <c r="E1529" s="1" t="s">
        <v>23</v>
      </c>
      <c r="F1529" t="s">
        <v>14815</v>
      </c>
      <c r="G1529">
        <v>0</v>
      </c>
      <c r="H1529">
        <v>0</v>
      </c>
      <c r="I1529">
        <v>0</v>
      </c>
    </row>
    <row r="1530" spans="1:9" hidden="1" x14ac:dyDescent="0.3">
      <c r="A1530" s="1" t="s">
        <v>87</v>
      </c>
      <c r="B1530" s="1" t="s">
        <v>55</v>
      </c>
      <c r="C1530">
        <v>28.033899999999999</v>
      </c>
      <c r="D1530">
        <v>1.6596</v>
      </c>
      <c r="E1530" s="1" t="s">
        <v>24</v>
      </c>
      <c r="F1530" t="s">
        <v>14727</v>
      </c>
      <c r="G1530">
        <v>0</v>
      </c>
      <c r="H1530">
        <v>0</v>
      </c>
      <c r="I1530">
        <v>0</v>
      </c>
    </row>
    <row r="1531" spans="1:9" hidden="1" x14ac:dyDescent="0.3">
      <c r="A1531" s="1" t="s">
        <v>87</v>
      </c>
      <c r="B1531" s="1" t="s">
        <v>55</v>
      </c>
      <c r="C1531">
        <v>28.033899999999999</v>
      </c>
      <c r="D1531">
        <v>1.6596</v>
      </c>
      <c r="E1531" s="1" t="s">
        <v>25</v>
      </c>
      <c r="F1531" t="s">
        <v>14639</v>
      </c>
      <c r="G1531">
        <v>0</v>
      </c>
      <c r="H1531">
        <v>0</v>
      </c>
      <c r="I1531">
        <v>0</v>
      </c>
    </row>
    <row r="1532" spans="1:9" hidden="1" x14ac:dyDescent="0.3">
      <c r="A1532" s="1" t="s">
        <v>87</v>
      </c>
      <c r="B1532" s="1" t="s">
        <v>55</v>
      </c>
      <c r="C1532">
        <v>28.033899999999999</v>
      </c>
      <c r="D1532">
        <v>1.6596</v>
      </c>
      <c r="E1532" s="1" t="s">
        <v>26</v>
      </c>
      <c r="F1532" t="s">
        <v>14551</v>
      </c>
      <c r="G1532">
        <v>0</v>
      </c>
      <c r="H1532">
        <v>0</v>
      </c>
      <c r="I1532">
        <v>0</v>
      </c>
    </row>
    <row r="1533" spans="1:9" hidden="1" x14ac:dyDescent="0.3">
      <c r="A1533" s="1" t="s">
        <v>87</v>
      </c>
      <c r="B1533" s="1" t="s">
        <v>55</v>
      </c>
      <c r="C1533">
        <v>28.033899999999999</v>
      </c>
      <c r="D1533">
        <v>1.6596</v>
      </c>
      <c r="E1533" s="1" t="s">
        <v>27</v>
      </c>
      <c r="F1533" t="s">
        <v>14463</v>
      </c>
      <c r="G1533">
        <v>0</v>
      </c>
      <c r="H1533">
        <v>0</v>
      </c>
      <c r="I1533">
        <v>0</v>
      </c>
    </row>
    <row r="1534" spans="1:9" hidden="1" x14ac:dyDescent="0.3">
      <c r="A1534" s="1" t="s">
        <v>87</v>
      </c>
      <c r="B1534" s="1" t="s">
        <v>55</v>
      </c>
      <c r="C1534">
        <v>28.033899999999999</v>
      </c>
      <c r="D1534">
        <v>1.6596</v>
      </c>
      <c r="E1534" s="1" t="s">
        <v>28</v>
      </c>
      <c r="F1534" t="s">
        <v>14376</v>
      </c>
      <c r="G1534">
        <v>0</v>
      </c>
      <c r="H1534">
        <v>0</v>
      </c>
      <c r="I1534">
        <v>0</v>
      </c>
    </row>
    <row r="1535" spans="1:9" hidden="1" x14ac:dyDescent="0.3">
      <c r="A1535" s="1" t="s">
        <v>87</v>
      </c>
      <c r="B1535" s="1" t="s">
        <v>55</v>
      </c>
      <c r="C1535">
        <v>28.033899999999999</v>
      </c>
      <c r="D1535">
        <v>1.6596</v>
      </c>
      <c r="E1535" s="1" t="s">
        <v>29</v>
      </c>
      <c r="F1535" t="s">
        <v>14289</v>
      </c>
      <c r="G1535">
        <v>0</v>
      </c>
      <c r="H1535">
        <v>0</v>
      </c>
      <c r="I1535">
        <v>0</v>
      </c>
    </row>
    <row r="1536" spans="1:9" hidden="1" x14ac:dyDescent="0.3">
      <c r="A1536" s="1" t="s">
        <v>87</v>
      </c>
      <c r="B1536" s="1" t="s">
        <v>55</v>
      </c>
      <c r="C1536">
        <v>28.033899999999999</v>
      </c>
      <c r="D1536">
        <v>1.6596</v>
      </c>
      <c r="E1536" s="1" t="s">
        <v>30</v>
      </c>
      <c r="F1536" t="s">
        <v>14202</v>
      </c>
      <c r="G1536">
        <v>0</v>
      </c>
      <c r="H1536">
        <v>0</v>
      </c>
      <c r="I1536">
        <v>0</v>
      </c>
    </row>
    <row r="1537" spans="1:9" hidden="1" x14ac:dyDescent="0.3">
      <c r="A1537" s="1" t="s">
        <v>87</v>
      </c>
      <c r="B1537" s="1" t="s">
        <v>55</v>
      </c>
      <c r="C1537">
        <v>28.033899999999999</v>
      </c>
      <c r="D1537">
        <v>1.6596</v>
      </c>
      <c r="E1537" s="1" t="s">
        <v>31</v>
      </c>
      <c r="F1537" t="s">
        <v>14115</v>
      </c>
      <c r="G1537">
        <v>0</v>
      </c>
      <c r="H1537">
        <v>0</v>
      </c>
      <c r="I1537">
        <v>0</v>
      </c>
    </row>
    <row r="1538" spans="1:9" hidden="1" x14ac:dyDescent="0.3">
      <c r="A1538" s="1" t="s">
        <v>87</v>
      </c>
      <c r="B1538" s="1" t="s">
        <v>55</v>
      </c>
      <c r="C1538">
        <v>28.033899999999999</v>
      </c>
      <c r="D1538">
        <v>1.6596</v>
      </c>
      <c r="E1538" s="1" t="s">
        <v>32</v>
      </c>
      <c r="F1538" t="s">
        <v>14029</v>
      </c>
      <c r="G1538">
        <v>0</v>
      </c>
      <c r="H1538">
        <v>0</v>
      </c>
      <c r="I1538">
        <v>0</v>
      </c>
    </row>
    <row r="1539" spans="1:9" hidden="1" x14ac:dyDescent="0.3">
      <c r="A1539" s="1" t="s">
        <v>87</v>
      </c>
      <c r="B1539" s="1" t="s">
        <v>55</v>
      </c>
      <c r="C1539">
        <v>28.033899999999999</v>
      </c>
      <c r="D1539">
        <v>1.6596</v>
      </c>
      <c r="E1539" s="1" t="s">
        <v>33</v>
      </c>
      <c r="F1539" t="s">
        <v>13943</v>
      </c>
      <c r="G1539">
        <v>0</v>
      </c>
      <c r="H1539">
        <v>0</v>
      </c>
      <c r="I1539">
        <v>0</v>
      </c>
    </row>
    <row r="1540" spans="1:9" hidden="1" x14ac:dyDescent="0.3">
      <c r="A1540" s="1" t="s">
        <v>87</v>
      </c>
      <c r="B1540" s="1" t="s">
        <v>55</v>
      </c>
      <c r="C1540">
        <v>28.033899999999999</v>
      </c>
      <c r="D1540">
        <v>1.6596</v>
      </c>
      <c r="E1540" s="1" t="s">
        <v>34</v>
      </c>
      <c r="F1540" t="s">
        <v>13858</v>
      </c>
      <c r="G1540">
        <v>0</v>
      </c>
      <c r="H1540">
        <v>0</v>
      </c>
      <c r="I1540">
        <v>0</v>
      </c>
    </row>
    <row r="1541" spans="1:9" hidden="1" x14ac:dyDescent="0.3">
      <c r="A1541" s="1" t="s">
        <v>87</v>
      </c>
      <c r="B1541" s="1" t="s">
        <v>55</v>
      </c>
      <c r="C1541">
        <v>28.033899999999999</v>
      </c>
      <c r="D1541">
        <v>1.6596</v>
      </c>
      <c r="E1541" s="1" t="s">
        <v>35</v>
      </c>
      <c r="F1541" t="s">
        <v>13774</v>
      </c>
      <c r="G1541">
        <v>0</v>
      </c>
      <c r="H1541">
        <v>0</v>
      </c>
      <c r="I1541">
        <v>0</v>
      </c>
    </row>
    <row r="1542" spans="1:9" hidden="1" x14ac:dyDescent="0.3">
      <c r="A1542" s="1" t="s">
        <v>87</v>
      </c>
      <c r="B1542" s="1" t="s">
        <v>55</v>
      </c>
      <c r="C1542">
        <v>28.033899999999999</v>
      </c>
      <c r="D1542">
        <v>1.6596</v>
      </c>
      <c r="E1542" s="1" t="s">
        <v>36</v>
      </c>
      <c r="F1542" t="s">
        <v>13690</v>
      </c>
      <c r="G1542">
        <v>0</v>
      </c>
      <c r="H1542">
        <v>0</v>
      </c>
      <c r="I1542">
        <v>0</v>
      </c>
    </row>
    <row r="1543" spans="1:9" hidden="1" x14ac:dyDescent="0.3">
      <c r="A1543" s="1" t="s">
        <v>87</v>
      </c>
      <c r="B1543" s="1" t="s">
        <v>55</v>
      </c>
      <c r="C1543">
        <v>28.033899999999999</v>
      </c>
      <c r="D1543">
        <v>1.6596</v>
      </c>
      <c r="E1543" s="1" t="s">
        <v>37</v>
      </c>
      <c r="F1543" t="s">
        <v>13606</v>
      </c>
      <c r="G1543">
        <v>0</v>
      </c>
      <c r="H1543">
        <v>0</v>
      </c>
      <c r="I1543">
        <v>0</v>
      </c>
    </row>
    <row r="1544" spans="1:9" hidden="1" x14ac:dyDescent="0.3">
      <c r="A1544" s="1" t="s">
        <v>87</v>
      </c>
      <c r="B1544" s="1" t="s">
        <v>55</v>
      </c>
      <c r="C1544">
        <v>28.033899999999999</v>
      </c>
      <c r="D1544">
        <v>1.6596</v>
      </c>
      <c r="E1544" s="1" t="s">
        <v>38</v>
      </c>
      <c r="F1544" t="s">
        <v>21284</v>
      </c>
      <c r="G1544">
        <v>0</v>
      </c>
      <c r="H1544">
        <v>1</v>
      </c>
      <c r="I1544">
        <v>0</v>
      </c>
    </row>
    <row r="1545" spans="1:9" hidden="1" x14ac:dyDescent="0.3">
      <c r="A1545" s="1" t="s">
        <v>87</v>
      </c>
      <c r="B1545" s="1" t="s">
        <v>55</v>
      </c>
      <c r="C1545">
        <v>28.033899999999999</v>
      </c>
      <c r="D1545">
        <v>1.6596</v>
      </c>
      <c r="E1545" s="1" t="s">
        <v>39</v>
      </c>
      <c r="F1545" t="s">
        <v>21285</v>
      </c>
      <c r="G1545">
        <v>0</v>
      </c>
      <c r="H1545">
        <v>1</v>
      </c>
      <c r="I1545">
        <v>0</v>
      </c>
    </row>
    <row r="1546" spans="1:9" hidden="1" x14ac:dyDescent="0.3">
      <c r="A1546" s="1" t="s">
        <v>87</v>
      </c>
      <c r="B1546" s="1" t="s">
        <v>55</v>
      </c>
      <c r="C1546">
        <v>28.033899999999999</v>
      </c>
      <c r="D1546">
        <v>1.6596</v>
      </c>
      <c r="E1546" s="1" t="s">
        <v>40</v>
      </c>
      <c r="F1546" t="s">
        <v>21286</v>
      </c>
      <c r="G1546">
        <v>0</v>
      </c>
      <c r="H1546">
        <v>1</v>
      </c>
      <c r="I1546">
        <v>0</v>
      </c>
    </row>
    <row r="1547" spans="1:9" hidden="1" x14ac:dyDescent="0.3">
      <c r="A1547" s="1" t="s">
        <v>87</v>
      </c>
      <c r="B1547" s="1" t="s">
        <v>55</v>
      </c>
      <c r="C1547">
        <v>28.033899999999999</v>
      </c>
      <c r="D1547">
        <v>1.6596</v>
      </c>
      <c r="E1547" s="1" t="s">
        <v>41</v>
      </c>
      <c r="F1547" t="s">
        <v>21287</v>
      </c>
      <c r="G1547">
        <v>0</v>
      </c>
      <c r="H1547">
        <v>1</v>
      </c>
      <c r="I1547">
        <v>0</v>
      </c>
    </row>
    <row r="1548" spans="1:9" hidden="1" x14ac:dyDescent="0.3">
      <c r="A1548" s="1" t="s">
        <v>87</v>
      </c>
      <c r="B1548" s="1" t="s">
        <v>55</v>
      </c>
      <c r="C1548">
        <v>28.033899999999999</v>
      </c>
      <c r="D1548">
        <v>1.6596</v>
      </c>
      <c r="E1548" s="1" t="s">
        <v>42</v>
      </c>
      <c r="F1548" t="s">
        <v>21288</v>
      </c>
      <c r="G1548">
        <v>0</v>
      </c>
      <c r="H1548">
        <v>1</v>
      </c>
      <c r="I1548">
        <v>0</v>
      </c>
    </row>
    <row r="1549" spans="1:9" hidden="1" x14ac:dyDescent="0.3">
      <c r="A1549" s="1" t="s">
        <v>87</v>
      </c>
      <c r="B1549" s="1" t="s">
        <v>55</v>
      </c>
      <c r="C1549">
        <v>28.033899999999999</v>
      </c>
      <c r="D1549">
        <v>1.6596</v>
      </c>
      <c r="E1549" s="1" t="s">
        <v>43</v>
      </c>
      <c r="F1549" t="s">
        <v>21289</v>
      </c>
      <c r="G1549">
        <v>0</v>
      </c>
      <c r="H1549">
        <v>1</v>
      </c>
      <c r="I1549">
        <v>0</v>
      </c>
    </row>
    <row r="1550" spans="1:9" hidden="1" x14ac:dyDescent="0.3">
      <c r="A1550" s="1" t="s">
        <v>87</v>
      </c>
      <c r="B1550" s="1" t="s">
        <v>55</v>
      </c>
      <c r="C1550">
        <v>28.033899999999999</v>
      </c>
      <c r="D1550">
        <v>1.6596</v>
      </c>
      <c r="E1550" s="1" t="s">
        <v>44</v>
      </c>
      <c r="F1550" t="s">
        <v>20793</v>
      </c>
      <c r="G1550">
        <v>0</v>
      </c>
      <c r="H1550">
        <v>3</v>
      </c>
      <c r="I1550">
        <v>0</v>
      </c>
    </row>
    <row r="1551" spans="1:9" hidden="1" x14ac:dyDescent="0.3">
      <c r="A1551" s="1" t="s">
        <v>87</v>
      </c>
      <c r="B1551" s="1" t="s">
        <v>55</v>
      </c>
      <c r="C1551">
        <v>28.033899999999999</v>
      </c>
      <c r="D1551">
        <v>1.6596</v>
      </c>
      <c r="E1551" s="1" t="s">
        <v>45</v>
      </c>
      <c r="F1551" t="s">
        <v>20109</v>
      </c>
      <c r="G1551">
        <v>0</v>
      </c>
      <c r="H1551">
        <v>5</v>
      </c>
      <c r="I1551">
        <v>0</v>
      </c>
    </row>
    <row r="1552" spans="1:9" hidden="1" x14ac:dyDescent="0.3">
      <c r="A1552" s="1" t="s">
        <v>87</v>
      </c>
      <c r="B1552" s="1" t="s">
        <v>55</v>
      </c>
      <c r="C1552">
        <v>28.033899999999999</v>
      </c>
      <c r="D1552">
        <v>1.6596</v>
      </c>
      <c r="E1552" s="1" t="s">
        <v>46</v>
      </c>
      <c r="F1552" t="s">
        <v>20110</v>
      </c>
      <c r="G1552">
        <v>0</v>
      </c>
      <c r="H1552">
        <v>12</v>
      </c>
      <c r="I1552">
        <v>0</v>
      </c>
    </row>
    <row r="1553" spans="1:9" hidden="1" x14ac:dyDescent="0.3">
      <c r="A1553" s="1" t="s">
        <v>87</v>
      </c>
      <c r="B1553" s="1" t="s">
        <v>55</v>
      </c>
      <c r="C1553">
        <v>28.033899999999999</v>
      </c>
      <c r="D1553">
        <v>1.6596</v>
      </c>
      <c r="E1553" s="1" t="s">
        <v>47</v>
      </c>
      <c r="F1553" t="s">
        <v>20111</v>
      </c>
      <c r="G1553">
        <v>0</v>
      </c>
      <c r="H1553">
        <v>12</v>
      </c>
      <c r="I1553">
        <v>0</v>
      </c>
    </row>
    <row r="1554" spans="1:9" hidden="1" x14ac:dyDescent="0.3">
      <c r="A1554" s="1" t="s">
        <v>87</v>
      </c>
      <c r="B1554" s="1" t="s">
        <v>55</v>
      </c>
      <c r="C1554">
        <v>28.033899999999999</v>
      </c>
      <c r="D1554">
        <v>1.6596</v>
      </c>
      <c r="E1554" s="1" t="s">
        <v>48</v>
      </c>
      <c r="F1554" t="s">
        <v>20112</v>
      </c>
      <c r="G1554">
        <v>0</v>
      </c>
      <c r="H1554">
        <v>17</v>
      </c>
      <c r="I1554">
        <v>0</v>
      </c>
    </row>
    <row r="1555" spans="1:9" hidden="1" x14ac:dyDescent="0.3">
      <c r="A1555" s="1" t="s">
        <v>87</v>
      </c>
      <c r="B1555" s="1" t="s">
        <v>55</v>
      </c>
      <c r="C1555">
        <v>28.033899999999999</v>
      </c>
      <c r="D1555">
        <v>1.6596</v>
      </c>
      <c r="E1555" s="1" t="s">
        <v>49</v>
      </c>
      <c r="F1555" t="s">
        <v>20113</v>
      </c>
      <c r="G1555">
        <v>0</v>
      </c>
      <c r="H1555">
        <v>17</v>
      </c>
      <c r="I1555">
        <v>0</v>
      </c>
    </row>
    <row r="1556" spans="1:9" hidden="1" x14ac:dyDescent="0.3">
      <c r="A1556" s="1" t="s">
        <v>87</v>
      </c>
      <c r="B1556" s="1" t="s">
        <v>55</v>
      </c>
      <c r="C1556">
        <v>28.033899999999999</v>
      </c>
      <c r="D1556">
        <v>1.6596</v>
      </c>
      <c r="E1556" s="1" t="s">
        <v>50</v>
      </c>
      <c r="F1556" t="s">
        <v>20114</v>
      </c>
      <c r="G1556">
        <v>0</v>
      </c>
      <c r="H1556">
        <v>19</v>
      </c>
      <c r="I1556">
        <v>0</v>
      </c>
    </row>
    <row r="1557" spans="1:9" hidden="1" x14ac:dyDescent="0.3">
      <c r="A1557" s="1" t="s">
        <v>87</v>
      </c>
      <c r="B1557" s="1" t="s">
        <v>55</v>
      </c>
      <c r="C1557">
        <v>28.033899999999999</v>
      </c>
      <c r="D1557">
        <v>1.6596</v>
      </c>
      <c r="E1557" s="1" t="s">
        <v>51</v>
      </c>
      <c r="F1557" t="s">
        <v>20115</v>
      </c>
      <c r="G1557">
        <v>0</v>
      </c>
      <c r="H1557">
        <v>20</v>
      </c>
      <c r="I1557">
        <v>0</v>
      </c>
    </row>
    <row r="1558" spans="1:9" hidden="1" x14ac:dyDescent="0.3">
      <c r="A1558" s="1" t="s">
        <v>87</v>
      </c>
      <c r="B1558" s="1" t="s">
        <v>55</v>
      </c>
      <c r="C1558">
        <v>28.033899999999999</v>
      </c>
      <c r="D1558">
        <v>1.6596</v>
      </c>
      <c r="E1558" s="1" t="s">
        <v>52</v>
      </c>
      <c r="F1558" t="s">
        <v>20116</v>
      </c>
      <c r="G1558">
        <v>0</v>
      </c>
      <c r="H1558">
        <v>20</v>
      </c>
      <c r="I1558">
        <v>0</v>
      </c>
    </row>
    <row r="1559" spans="1:9" hidden="1" x14ac:dyDescent="0.3">
      <c r="A1559" s="1" t="s">
        <v>87</v>
      </c>
      <c r="B1559" s="1" t="s">
        <v>55</v>
      </c>
      <c r="C1559">
        <v>28.033899999999999</v>
      </c>
      <c r="D1559">
        <v>1.6596</v>
      </c>
      <c r="E1559" s="1" t="s">
        <v>53</v>
      </c>
      <c r="F1559" t="s">
        <v>20117</v>
      </c>
      <c r="G1559">
        <v>0</v>
      </c>
      <c r="H1559">
        <v>20</v>
      </c>
      <c r="I1559">
        <v>0</v>
      </c>
    </row>
    <row r="1560" spans="1:9" hidden="1" x14ac:dyDescent="0.3">
      <c r="A1560" s="1" t="s">
        <v>87</v>
      </c>
      <c r="B1560" s="1" t="s">
        <v>55</v>
      </c>
      <c r="C1560">
        <v>28.033899999999999</v>
      </c>
      <c r="D1560">
        <v>1.6596</v>
      </c>
      <c r="E1560" s="1" t="s">
        <v>54</v>
      </c>
      <c r="F1560" t="s">
        <v>20118</v>
      </c>
      <c r="G1560">
        <v>1</v>
      </c>
      <c r="H1560">
        <v>24</v>
      </c>
      <c r="I1560">
        <v>8</v>
      </c>
    </row>
    <row r="1561" spans="1:9" hidden="1" x14ac:dyDescent="0.3">
      <c r="A1561" s="1" t="s">
        <v>87</v>
      </c>
      <c r="B1561" s="1" t="s">
        <v>55</v>
      </c>
      <c r="C1561">
        <v>28.033899999999999</v>
      </c>
      <c r="D1561">
        <v>1.6596</v>
      </c>
      <c r="E1561" s="1" t="s">
        <v>21548</v>
      </c>
      <c r="F1561" t="s">
        <v>21578</v>
      </c>
      <c r="G1561">
        <v>2</v>
      </c>
      <c r="H1561">
        <v>26</v>
      </c>
      <c r="I1561">
        <v>8</v>
      </c>
    </row>
    <row r="1562" spans="1:9" hidden="1" x14ac:dyDescent="0.3">
      <c r="A1562" s="1" t="s">
        <v>88</v>
      </c>
      <c r="B1562" s="1" t="s">
        <v>55</v>
      </c>
      <c r="C1562">
        <v>45.1</v>
      </c>
      <c r="D1562">
        <v>15.2</v>
      </c>
      <c r="E1562" s="1" t="s">
        <v>4</v>
      </c>
      <c r="F1562" t="s">
        <v>16589</v>
      </c>
      <c r="G1562">
        <v>0</v>
      </c>
      <c r="H1562">
        <v>0</v>
      </c>
      <c r="I1562">
        <v>0</v>
      </c>
    </row>
    <row r="1563" spans="1:9" hidden="1" x14ac:dyDescent="0.3">
      <c r="A1563" s="1" t="s">
        <v>88</v>
      </c>
      <c r="B1563" s="1" t="s">
        <v>55</v>
      </c>
      <c r="C1563">
        <v>45.1</v>
      </c>
      <c r="D1563">
        <v>15.2</v>
      </c>
      <c r="E1563" s="1" t="s">
        <v>5</v>
      </c>
      <c r="F1563" t="s">
        <v>16486</v>
      </c>
      <c r="G1563">
        <v>0</v>
      </c>
      <c r="H1563">
        <v>0</v>
      </c>
      <c r="I1563">
        <v>0</v>
      </c>
    </row>
    <row r="1564" spans="1:9" hidden="1" x14ac:dyDescent="0.3">
      <c r="A1564" s="1" t="s">
        <v>88</v>
      </c>
      <c r="B1564" s="1" t="s">
        <v>55</v>
      </c>
      <c r="C1564">
        <v>45.1</v>
      </c>
      <c r="D1564">
        <v>15.2</v>
      </c>
      <c r="E1564" s="1" t="s">
        <v>6</v>
      </c>
      <c r="F1564" t="s">
        <v>16384</v>
      </c>
      <c r="G1564">
        <v>0</v>
      </c>
      <c r="H1564">
        <v>0</v>
      </c>
      <c r="I1564">
        <v>0</v>
      </c>
    </row>
    <row r="1565" spans="1:9" hidden="1" x14ac:dyDescent="0.3">
      <c r="A1565" s="1" t="s">
        <v>88</v>
      </c>
      <c r="B1565" s="1" t="s">
        <v>55</v>
      </c>
      <c r="C1565">
        <v>45.1</v>
      </c>
      <c r="D1565">
        <v>15.2</v>
      </c>
      <c r="E1565" s="1" t="s">
        <v>7</v>
      </c>
      <c r="F1565" t="s">
        <v>16282</v>
      </c>
      <c r="G1565">
        <v>0</v>
      </c>
      <c r="H1565">
        <v>0</v>
      </c>
      <c r="I1565">
        <v>0</v>
      </c>
    </row>
    <row r="1566" spans="1:9" hidden="1" x14ac:dyDescent="0.3">
      <c r="A1566" s="1" t="s">
        <v>88</v>
      </c>
      <c r="B1566" s="1" t="s">
        <v>55</v>
      </c>
      <c r="C1566">
        <v>45.1</v>
      </c>
      <c r="D1566">
        <v>15.2</v>
      </c>
      <c r="E1566" s="1" t="s">
        <v>8</v>
      </c>
      <c r="F1566" t="s">
        <v>16182</v>
      </c>
      <c r="G1566">
        <v>0</v>
      </c>
      <c r="H1566">
        <v>0</v>
      </c>
      <c r="I1566">
        <v>0</v>
      </c>
    </row>
    <row r="1567" spans="1:9" hidden="1" x14ac:dyDescent="0.3">
      <c r="A1567" s="1" t="s">
        <v>88</v>
      </c>
      <c r="B1567" s="1" t="s">
        <v>55</v>
      </c>
      <c r="C1567">
        <v>45.1</v>
      </c>
      <c r="D1567">
        <v>15.2</v>
      </c>
      <c r="E1567" s="1" t="s">
        <v>9</v>
      </c>
      <c r="F1567" t="s">
        <v>16082</v>
      </c>
      <c r="G1567">
        <v>0</v>
      </c>
      <c r="H1567">
        <v>0</v>
      </c>
      <c r="I1567">
        <v>0</v>
      </c>
    </row>
    <row r="1568" spans="1:9" hidden="1" x14ac:dyDescent="0.3">
      <c r="A1568" s="1" t="s">
        <v>88</v>
      </c>
      <c r="B1568" s="1" t="s">
        <v>55</v>
      </c>
      <c r="C1568">
        <v>45.1</v>
      </c>
      <c r="D1568">
        <v>15.2</v>
      </c>
      <c r="E1568" s="1" t="s">
        <v>10</v>
      </c>
      <c r="F1568" t="s">
        <v>15985</v>
      </c>
      <c r="G1568">
        <v>0</v>
      </c>
      <c r="H1568">
        <v>0</v>
      </c>
      <c r="I1568">
        <v>0</v>
      </c>
    </row>
    <row r="1569" spans="1:9" hidden="1" x14ac:dyDescent="0.3">
      <c r="A1569" s="1" t="s">
        <v>88</v>
      </c>
      <c r="B1569" s="1" t="s">
        <v>55</v>
      </c>
      <c r="C1569">
        <v>45.1</v>
      </c>
      <c r="D1569">
        <v>15.2</v>
      </c>
      <c r="E1569" s="1" t="s">
        <v>11</v>
      </c>
      <c r="F1569" t="s">
        <v>15888</v>
      </c>
      <c r="G1569">
        <v>0</v>
      </c>
      <c r="H1569">
        <v>0</v>
      </c>
      <c r="I1569">
        <v>0</v>
      </c>
    </row>
    <row r="1570" spans="1:9" hidden="1" x14ac:dyDescent="0.3">
      <c r="A1570" s="1" t="s">
        <v>88</v>
      </c>
      <c r="B1570" s="1" t="s">
        <v>55</v>
      </c>
      <c r="C1570">
        <v>45.1</v>
      </c>
      <c r="D1570">
        <v>15.2</v>
      </c>
      <c r="E1570" s="1" t="s">
        <v>12</v>
      </c>
      <c r="F1570" t="s">
        <v>15793</v>
      </c>
      <c r="G1570">
        <v>0</v>
      </c>
      <c r="H1570">
        <v>0</v>
      </c>
      <c r="I1570">
        <v>0</v>
      </c>
    </row>
    <row r="1571" spans="1:9" hidden="1" x14ac:dyDescent="0.3">
      <c r="A1571" s="1" t="s">
        <v>88</v>
      </c>
      <c r="B1571" s="1" t="s">
        <v>55</v>
      </c>
      <c r="C1571">
        <v>45.1</v>
      </c>
      <c r="D1571">
        <v>15.2</v>
      </c>
      <c r="E1571" s="1" t="s">
        <v>13</v>
      </c>
      <c r="F1571" t="s">
        <v>15701</v>
      </c>
      <c r="G1571">
        <v>0</v>
      </c>
      <c r="H1571">
        <v>0</v>
      </c>
      <c r="I1571">
        <v>0</v>
      </c>
    </row>
    <row r="1572" spans="1:9" hidden="1" x14ac:dyDescent="0.3">
      <c r="A1572" s="1" t="s">
        <v>88</v>
      </c>
      <c r="B1572" s="1" t="s">
        <v>55</v>
      </c>
      <c r="C1572">
        <v>45.1</v>
      </c>
      <c r="D1572">
        <v>15.2</v>
      </c>
      <c r="E1572" s="1" t="s">
        <v>14</v>
      </c>
      <c r="F1572" t="s">
        <v>15611</v>
      </c>
      <c r="G1572">
        <v>0</v>
      </c>
      <c r="H1572">
        <v>0</v>
      </c>
      <c r="I1572">
        <v>0</v>
      </c>
    </row>
    <row r="1573" spans="1:9" hidden="1" x14ac:dyDescent="0.3">
      <c r="A1573" s="1" t="s">
        <v>88</v>
      </c>
      <c r="B1573" s="1" t="s">
        <v>55</v>
      </c>
      <c r="C1573">
        <v>45.1</v>
      </c>
      <c r="D1573">
        <v>15.2</v>
      </c>
      <c r="E1573" s="1" t="s">
        <v>15</v>
      </c>
      <c r="F1573" t="s">
        <v>15522</v>
      </c>
      <c r="G1573">
        <v>0</v>
      </c>
      <c r="H1573">
        <v>0</v>
      </c>
      <c r="I1573">
        <v>0</v>
      </c>
    </row>
    <row r="1574" spans="1:9" hidden="1" x14ac:dyDescent="0.3">
      <c r="A1574" s="1" t="s">
        <v>88</v>
      </c>
      <c r="B1574" s="1" t="s">
        <v>55</v>
      </c>
      <c r="C1574">
        <v>45.1</v>
      </c>
      <c r="D1574">
        <v>15.2</v>
      </c>
      <c r="E1574" s="1" t="s">
        <v>16</v>
      </c>
      <c r="F1574" t="s">
        <v>15433</v>
      </c>
      <c r="G1574">
        <v>0</v>
      </c>
      <c r="H1574">
        <v>0</v>
      </c>
      <c r="I1574">
        <v>0</v>
      </c>
    </row>
    <row r="1575" spans="1:9" hidden="1" x14ac:dyDescent="0.3">
      <c r="A1575" s="1" t="s">
        <v>88</v>
      </c>
      <c r="B1575" s="1" t="s">
        <v>55</v>
      </c>
      <c r="C1575">
        <v>45.1</v>
      </c>
      <c r="D1575">
        <v>15.2</v>
      </c>
      <c r="E1575" s="1" t="s">
        <v>17</v>
      </c>
      <c r="F1575" t="s">
        <v>15344</v>
      </c>
      <c r="G1575">
        <v>0</v>
      </c>
      <c r="H1575">
        <v>0</v>
      </c>
      <c r="I1575">
        <v>0</v>
      </c>
    </row>
    <row r="1576" spans="1:9" hidden="1" x14ac:dyDescent="0.3">
      <c r="A1576" s="1" t="s">
        <v>88</v>
      </c>
      <c r="B1576" s="1" t="s">
        <v>55</v>
      </c>
      <c r="C1576">
        <v>45.1</v>
      </c>
      <c r="D1576">
        <v>15.2</v>
      </c>
      <c r="E1576" s="1" t="s">
        <v>18</v>
      </c>
      <c r="F1576" t="s">
        <v>15256</v>
      </c>
      <c r="G1576">
        <v>0</v>
      </c>
      <c r="H1576">
        <v>0</v>
      </c>
      <c r="I1576">
        <v>0</v>
      </c>
    </row>
    <row r="1577" spans="1:9" hidden="1" x14ac:dyDescent="0.3">
      <c r="A1577" s="1" t="s">
        <v>88</v>
      </c>
      <c r="B1577" s="1" t="s">
        <v>55</v>
      </c>
      <c r="C1577">
        <v>45.1</v>
      </c>
      <c r="D1577">
        <v>15.2</v>
      </c>
      <c r="E1577" s="1" t="s">
        <v>19</v>
      </c>
      <c r="F1577" t="s">
        <v>15168</v>
      </c>
      <c r="G1577">
        <v>0</v>
      </c>
      <c r="H1577">
        <v>0</v>
      </c>
      <c r="I1577">
        <v>0</v>
      </c>
    </row>
    <row r="1578" spans="1:9" hidden="1" x14ac:dyDescent="0.3">
      <c r="A1578" s="1" t="s">
        <v>88</v>
      </c>
      <c r="B1578" s="1" t="s">
        <v>55</v>
      </c>
      <c r="C1578">
        <v>45.1</v>
      </c>
      <c r="D1578">
        <v>15.2</v>
      </c>
      <c r="E1578" s="1" t="s">
        <v>20</v>
      </c>
      <c r="F1578" t="s">
        <v>15080</v>
      </c>
      <c r="G1578">
        <v>0</v>
      </c>
      <c r="H1578">
        <v>0</v>
      </c>
      <c r="I1578">
        <v>0</v>
      </c>
    </row>
    <row r="1579" spans="1:9" hidden="1" x14ac:dyDescent="0.3">
      <c r="A1579" s="1" t="s">
        <v>88</v>
      </c>
      <c r="B1579" s="1" t="s">
        <v>55</v>
      </c>
      <c r="C1579">
        <v>45.1</v>
      </c>
      <c r="D1579">
        <v>15.2</v>
      </c>
      <c r="E1579" s="1" t="s">
        <v>21</v>
      </c>
      <c r="F1579" t="s">
        <v>14992</v>
      </c>
      <c r="G1579">
        <v>0</v>
      </c>
      <c r="H1579">
        <v>0</v>
      </c>
      <c r="I1579">
        <v>0</v>
      </c>
    </row>
    <row r="1580" spans="1:9" hidden="1" x14ac:dyDescent="0.3">
      <c r="A1580" s="1" t="s">
        <v>88</v>
      </c>
      <c r="B1580" s="1" t="s">
        <v>55</v>
      </c>
      <c r="C1580">
        <v>45.1</v>
      </c>
      <c r="D1580">
        <v>15.2</v>
      </c>
      <c r="E1580" s="1" t="s">
        <v>22</v>
      </c>
      <c r="F1580" t="s">
        <v>14904</v>
      </c>
      <c r="G1580">
        <v>0</v>
      </c>
      <c r="H1580">
        <v>0</v>
      </c>
      <c r="I1580">
        <v>0</v>
      </c>
    </row>
    <row r="1581" spans="1:9" hidden="1" x14ac:dyDescent="0.3">
      <c r="A1581" s="1" t="s">
        <v>88</v>
      </c>
      <c r="B1581" s="1" t="s">
        <v>55</v>
      </c>
      <c r="C1581">
        <v>45.1</v>
      </c>
      <c r="D1581">
        <v>15.2</v>
      </c>
      <c r="E1581" s="1" t="s">
        <v>23</v>
      </c>
      <c r="F1581" t="s">
        <v>14816</v>
      </c>
      <c r="G1581">
        <v>0</v>
      </c>
      <c r="H1581">
        <v>0</v>
      </c>
      <c r="I1581">
        <v>0</v>
      </c>
    </row>
    <row r="1582" spans="1:9" hidden="1" x14ac:dyDescent="0.3">
      <c r="A1582" s="1" t="s">
        <v>88</v>
      </c>
      <c r="B1582" s="1" t="s">
        <v>55</v>
      </c>
      <c r="C1582">
        <v>45.1</v>
      </c>
      <c r="D1582">
        <v>15.2</v>
      </c>
      <c r="E1582" s="1" t="s">
        <v>24</v>
      </c>
      <c r="F1582" t="s">
        <v>14728</v>
      </c>
      <c r="G1582">
        <v>0</v>
      </c>
      <c r="H1582">
        <v>0</v>
      </c>
      <c r="I1582">
        <v>0</v>
      </c>
    </row>
    <row r="1583" spans="1:9" hidden="1" x14ac:dyDescent="0.3">
      <c r="A1583" s="1" t="s">
        <v>88</v>
      </c>
      <c r="B1583" s="1" t="s">
        <v>55</v>
      </c>
      <c r="C1583">
        <v>45.1</v>
      </c>
      <c r="D1583">
        <v>15.2</v>
      </c>
      <c r="E1583" s="1" t="s">
        <v>25</v>
      </c>
      <c r="F1583" t="s">
        <v>14640</v>
      </c>
      <c r="G1583">
        <v>0</v>
      </c>
      <c r="H1583">
        <v>0</v>
      </c>
      <c r="I1583">
        <v>0</v>
      </c>
    </row>
    <row r="1584" spans="1:9" hidden="1" x14ac:dyDescent="0.3">
      <c r="A1584" s="1" t="s">
        <v>88</v>
      </c>
      <c r="B1584" s="1" t="s">
        <v>55</v>
      </c>
      <c r="C1584">
        <v>45.1</v>
      </c>
      <c r="D1584">
        <v>15.2</v>
      </c>
      <c r="E1584" s="1" t="s">
        <v>26</v>
      </c>
      <c r="F1584" t="s">
        <v>14552</v>
      </c>
      <c r="G1584">
        <v>0</v>
      </c>
      <c r="H1584">
        <v>0</v>
      </c>
      <c r="I1584">
        <v>0</v>
      </c>
    </row>
    <row r="1585" spans="1:9" hidden="1" x14ac:dyDescent="0.3">
      <c r="A1585" s="1" t="s">
        <v>88</v>
      </c>
      <c r="B1585" s="1" t="s">
        <v>55</v>
      </c>
      <c r="C1585">
        <v>45.1</v>
      </c>
      <c r="D1585">
        <v>15.2</v>
      </c>
      <c r="E1585" s="1" t="s">
        <v>27</v>
      </c>
      <c r="F1585" t="s">
        <v>14464</v>
      </c>
      <c r="G1585">
        <v>0</v>
      </c>
      <c r="H1585">
        <v>0</v>
      </c>
      <c r="I1585">
        <v>0</v>
      </c>
    </row>
    <row r="1586" spans="1:9" hidden="1" x14ac:dyDescent="0.3">
      <c r="A1586" s="1" t="s">
        <v>88</v>
      </c>
      <c r="B1586" s="1" t="s">
        <v>55</v>
      </c>
      <c r="C1586">
        <v>45.1</v>
      </c>
      <c r="D1586">
        <v>15.2</v>
      </c>
      <c r="E1586" s="1" t="s">
        <v>28</v>
      </c>
      <c r="F1586" t="s">
        <v>14377</v>
      </c>
      <c r="G1586">
        <v>0</v>
      </c>
      <c r="H1586">
        <v>0</v>
      </c>
      <c r="I1586">
        <v>0</v>
      </c>
    </row>
    <row r="1587" spans="1:9" hidden="1" x14ac:dyDescent="0.3">
      <c r="A1587" s="1" t="s">
        <v>88</v>
      </c>
      <c r="B1587" s="1" t="s">
        <v>55</v>
      </c>
      <c r="C1587">
        <v>45.1</v>
      </c>
      <c r="D1587">
        <v>15.2</v>
      </c>
      <c r="E1587" s="1" t="s">
        <v>29</v>
      </c>
      <c r="F1587" t="s">
        <v>14290</v>
      </c>
      <c r="G1587">
        <v>0</v>
      </c>
      <c r="H1587">
        <v>0</v>
      </c>
      <c r="I1587">
        <v>0</v>
      </c>
    </row>
    <row r="1588" spans="1:9" hidden="1" x14ac:dyDescent="0.3">
      <c r="A1588" s="1" t="s">
        <v>88</v>
      </c>
      <c r="B1588" s="1" t="s">
        <v>55</v>
      </c>
      <c r="C1588">
        <v>45.1</v>
      </c>
      <c r="D1588">
        <v>15.2</v>
      </c>
      <c r="E1588" s="1" t="s">
        <v>30</v>
      </c>
      <c r="F1588" t="s">
        <v>14203</v>
      </c>
      <c r="G1588">
        <v>0</v>
      </c>
      <c r="H1588">
        <v>0</v>
      </c>
      <c r="I1588">
        <v>0</v>
      </c>
    </row>
    <row r="1589" spans="1:9" hidden="1" x14ac:dyDescent="0.3">
      <c r="A1589" s="1" t="s">
        <v>88</v>
      </c>
      <c r="B1589" s="1" t="s">
        <v>55</v>
      </c>
      <c r="C1589">
        <v>45.1</v>
      </c>
      <c r="D1589">
        <v>15.2</v>
      </c>
      <c r="E1589" s="1" t="s">
        <v>31</v>
      </c>
      <c r="F1589" t="s">
        <v>14116</v>
      </c>
      <c r="G1589">
        <v>0</v>
      </c>
      <c r="H1589">
        <v>0</v>
      </c>
      <c r="I1589">
        <v>0</v>
      </c>
    </row>
    <row r="1590" spans="1:9" hidden="1" x14ac:dyDescent="0.3">
      <c r="A1590" s="1" t="s">
        <v>88</v>
      </c>
      <c r="B1590" s="1" t="s">
        <v>55</v>
      </c>
      <c r="C1590">
        <v>45.1</v>
      </c>
      <c r="D1590">
        <v>15.2</v>
      </c>
      <c r="E1590" s="1" t="s">
        <v>32</v>
      </c>
      <c r="F1590" t="s">
        <v>14030</v>
      </c>
      <c r="G1590">
        <v>0</v>
      </c>
      <c r="H1590">
        <v>0</v>
      </c>
      <c r="I1590">
        <v>0</v>
      </c>
    </row>
    <row r="1591" spans="1:9" hidden="1" x14ac:dyDescent="0.3">
      <c r="A1591" s="1" t="s">
        <v>88</v>
      </c>
      <c r="B1591" s="1" t="s">
        <v>55</v>
      </c>
      <c r="C1591">
        <v>45.1</v>
      </c>
      <c r="D1591">
        <v>15.2</v>
      </c>
      <c r="E1591" s="1" t="s">
        <v>33</v>
      </c>
      <c r="F1591" t="s">
        <v>13944</v>
      </c>
      <c r="G1591">
        <v>0</v>
      </c>
      <c r="H1591">
        <v>0</v>
      </c>
      <c r="I1591">
        <v>0</v>
      </c>
    </row>
    <row r="1592" spans="1:9" hidden="1" x14ac:dyDescent="0.3">
      <c r="A1592" s="1" t="s">
        <v>88</v>
      </c>
      <c r="B1592" s="1" t="s">
        <v>55</v>
      </c>
      <c r="C1592">
        <v>45.1</v>
      </c>
      <c r="D1592">
        <v>15.2</v>
      </c>
      <c r="E1592" s="1" t="s">
        <v>34</v>
      </c>
      <c r="F1592" t="s">
        <v>13859</v>
      </c>
      <c r="G1592">
        <v>0</v>
      </c>
      <c r="H1592">
        <v>0</v>
      </c>
      <c r="I1592">
        <v>0</v>
      </c>
    </row>
    <row r="1593" spans="1:9" hidden="1" x14ac:dyDescent="0.3">
      <c r="A1593" s="1" t="s">
        <v>88</v>
      </c>
      <c r="B1593" s="1" t="s">
        <v>55</v>
      </c>
      <c r="C1593">
        <v>45.1</v>
      </c>
      <c r="D1593">
        <v>15.2</v>
      </c>
      <c r="E1593" s="1" t="s">
        <v>35</v>
      </c>
      <c r="F1593" t="s">
        <v>13775</v>
      </c>
      <c r="G1593">
        <v>0</v>
      </c>
      <c r="H1593">
        <v>0</v>
      </c>
      <c r="I1593">
        <v>0</v>
      </c>
    </row>
    <row r="1594" spans="1:9" hidden="1" x14ac:dyDescent="0.3">
      <c r="A1594" s="1" t="s">
        <v>88</v>
      </c>
      <c r="B1594" s="1" t="s">
        <v>55</v>
      </c>
      <c r="C1594">
        <v>45.1</v>
      </c>
      <c r="D1594">
        <v>15.2</v>
      </c>
      <c r="E1594" s="1" t="s">
        <v>36</v>
      </c>
      <c r="F1594" t="s">
        <v>13691</v>
      </c>
      <c r="G1594">
        <v>0</v>
      </c>
      <c r="H1594">
        <v>0</v>
      </c>
      <c r="I1594">
        <v>0</v>
      </c>
    </row>
    <row r="1595" spans="1:9" hidden="1" x14ac:dyDescent="0.3">
      <c r="A1595" s="1" t="s">
        <v>88</v>
      </c>
      <c r="B1595" s="1" t="s">
        <v>55</v>
      </c>
      <c r="C1595">
        <v>45.1</v>
      </c>
      <c r="D1595">
        <v>15.2</v>
      </c>
      <c r="E1595" s="1" t="s">
        <v>37</v>
      </c>
      <c r="F1595" t="s">
        <v>13607</v>
      </c>
      <c r="G1595">
        <v>0</v>
      </c>
      <c r="H1595">
        <v>0</v>
      </c>
      <c r="I1595">
        <v>0</v>
      </c>
    </row>
    <row r="1596" spans="1:9" hidden="1" x14ac:dyDescent="0.3">
      <c r="A1596" s="1" t="s">
        <v>88</v>
      </c>
      <c r="B1596" s="1" t="s">
        <v>55</v>
      </c>
      <c r="C1596">
        <v>45.1</v>
      </c>
      <c r="D1596">
        <v>15.2</v>
      </c>
      <c r="E1596" s="1" t="s">
        <v>38</v>
      </c>
      <c r="F1596" t="s">
        <v>21290</v>
      </c>
      <c r="G1596">
        <v>0</v>
      </c>
      <c r="H1596">
        <v>1</v>
      </c>
      <c r="I1596">
        <v>0</v>
      </c>
    </row>
    <row r="1597" spans="1:9" hidden="1" x14ac:dyDescent="0.3">
      <c r="A1597" s="1" t="s">
        <v>88</v>
      </c>
      <c r="B1597" s="1" t="s">
        <v>55</v>
      </c>
      <c r="C1597">
        <v>45.1</v>
      </c>
      <c r="D1597">
        <v>15.2</v>
      </c>
      <c r="E1597" s="1" t="s">
        <v>39</v>
      </c>
      <c r="F1597" t="s">
        <v>20794</v>
      </c>
      <c r="G1597">
        <v>0</v>
      </c>
      <c r="H1597">
        <v>3</v>
      </c>
      <c r="I1597">
        <v>0</v>
      </c>
    </row>
    <row r="1598" spans="1:9" hidden="1" x14ac:dyDescent="0.3">
      <c r="A1598" s="1" t="s">
        <v>88</v>
      </c>
      <c r="B1598" s="1" t="s">
        <v>55</v>
      </c>
      <c r="C1598">
        <v>45.1</v>
      </c>
      <c r="D1598">
        <v>15.2</v>
      </c>
      <c r="E1598" s="1" t="s">
        <v>40</v>
      </c>
      <c r="F1598" t="s">
        <v>20795</v>
      </c>
      <c r="G1598">
        <v>0</v>
      </c>
      <c r="H1598">
        <v>3</v>
      </c>
      <c r="I1598">
        <v>0</v>
      </c>
    </row>
    <row r="1599" spans="1:9" hidden="1" x14ac:dyDescent="0.3">
      <c r="A1599" s="1" t="s">
        <v>88</v>
      </c>
      <c r="B1599" s="1" t="s">
        <v>55</v>
      </c>
      <c r="C1599">
        <v>45.1</v>
      </c>
      <c r="D1599">
        <v>15.2</v>
      </c>
      <c r="E1599" s="1" t="s">
        <v>41</v>
      </c>
      <c r="F1599" t="s">
        <v>20119</v>
      </c>
      <c r="G1599">
        <v>0</v>
      </c>
      <c r="H1599">
        <v>5</v>
      </c>
      <c r="I1599">
        <v>0</v>
      </c>
    </row>
    <row r="1600" spans="1:9" hidden="1" x14ac:dyDescent="0.3">
      <c r="A1600" s="1" t="s">
        <v>88</v>
      </c>
      <c r="B1600" s="1" t="s">
        <v>55</v>
      </c>
      <c r="C1600">
        <v>45.1</v>
      </c>
      <c r="D1600">
        <v>15.2</v>
      </c>
      <c r="E1600" s="1" t="s">
        <v>42</v>
      </c>
      <c r="F1600" t="s">
        <v>20120</v>
      </c>
      <c r="G1600">
        <v>0</v>
      </c>
      <c r="H1600">
        <v>6</v>
      </c>
      <c r="I1600">
        <v>0</v>
      </c>
    </row>
    <row r="1601" spans="1:9" hidden="1" x14ac:dyDescent="0.3">
      <c r="A1601" s="1" t="s">
        <v>88</v>
      </c>
      <c r="B1601" s="1" t="s">
        <v>55</v>
      </c>
      <c r="C1601">
        <v>45.1</v>
      </c>
      <c r="D1601">
        <v>15.2</v>
      </c>
      <c r="E1601" s="1" t="s">
        <v>43</v>
      </c>
      <c r="F1601" t="s">
        <v>20121</v>
      </c>
      <c r="G1601">
        <v>0</v>
      </c>
      <c r="H1601">
        <v>7</v>
      </c>
      <c r="I1601">
        <v>0</v>
      </c>
    </row>
    <row r="1602" spans="1:9" hidden="1" x14ac:dyDescent="0.3">
      <c r="A1602" s="1" t="s">
        <v>88</v>
      </c>
      <c r="B1602" s="1" t="s">
        <v>55</v>
      </c>
      <c r="C1602">
        <v>45.1</v>
      </c>
      <c r="D1602">
        <v>15.2</v>
      </c>
      <c r="E1602" s="1" t="s">
        <v>44</v>
      </c>
      <c r="F1602" t="s">
        <v>20122</v>
      </c>
      <c r="G1602">
        <v>0</v>
      </c>
      <c r="H1602">
        <v>7</v>
      </c>
      <c r="I1602">
        <v>0</v>
      </c>
    </row>
    <row r="1603" spans="1:9" hidden="1" x14ac:dyDescent="0.3">
      <c r="A1603" s="1" t="s">
        <v>88</v>
      </c>
      <c r="B1603" s="1" t="s">
        <v>55</v>
      </c>
      <c r="C1603">
        <v>45.1</v>
      </c>
      <c r="D1603">
        <v>15.2</v>
      </c>
      <c r="E1603" s="1" t="s">
        <v>45</v>
      </c>
      <c r="F1603" t="s">
        <v>20123</v>
      </c>
      <c r="G1603">
        <v>0</v>
      </c>
      <c r="H1603">
        <v>9</v>
      </c>
      <c r="I1603">
        <v>0</v>
      </c>
    </row>
    <row r="1604" spans="1:9" hidden="1" x14ac:dyDescent="0.3">
      <c r="A1604" s="1" t="s">
        <v>88</v>
      </c>
      <c r="B1604" s="1" t="s">
        <v>55</v>
      </c>
      <c r="C1604">
        <v>45.1</v>
      </c>
      <c r="D1604">
        <v>15.2</v>
      </c>
      <c r="E1604" s="1" t="s">
        <v>46</v>
      </c>
      <c r="F1604" t="s">
        <v>20124</v>
      </c>
      <c r="G1604">
        <v>0</v>
      </c>
      <c r="H1604">
        <v>10</v>
      </c>
      <c r="I1604">
        <v>0</v>
      </c>
    </row>
    <row r="1605" spans="1:9" hidden="1" x14ac:dyDescent="0.3">
      <c r="A1605" s="1" t="s">
        <v>88</v>
      </c>
      <c r="B1605" s="1" t="s">
        <v>55</v>
      </c>
      <c r="C1605">
        <v>45.1</v>
      </c>
      <c r="D1605">
        <v>15.2</v>
      </c>
      <c r="E1605" s="1" t="s">
        <v>47</v>
      </c>
      <c r="F1605" t="s">
        <v>20125</v>
      </c>
      <c r="G1605">
        <v>0</v>
      </c>
      <c r="H1605">
        <v>10</v>
      </c>
      <c r="I1605">
        <v>0</v>
      </c>
    </row>
    <row r="1606" spans="1:9" hidden="1" x14ac:dyDescent="0.3">
      <c r="A1606" s="1" t="s">
        <v>88</v>
      </c>
      <c r="B1606" s="1" t="s">
        <v>55</v>
      </c>
      <c r="C1606">
        <v>45.1</v>
      </c>
      <c r="D1606">
        <v>15.2</v>
      </c>
      <c r="E1606" s="1" t="s">
        <v>48</v>
      </c>
      <c r="F1606" t="s">
        <v>20126</v>
      </c>
      <c r="G1606">
        <v>0</v>
      </c>
      <c r="H1606">
        <v>11</v>
      </c>
      <c r="I1606">
        <v>0</v>
      </c>
    </row>
    <row r="1607" spans="1:9" hidden="1" x14ac:dyDescent="0.3">
      <c r="A1607" s="1" t="s">
        <v>88</v>
      </c>
      <c r="B1607" s="1" t="s">
        <v>55</v>
      </c>
      <c r="C1607">
        <v>45.1</v>
      </c>
      <c r="D1607">
        <v>15.2</v>
      </c>
      <c r="E1607" s="1" t="s">
        <v>49</v>
      </c>
      <c r="F1607" t="s">
        <v>20127</v>
      </c>
      <c r="G1607">
        <v>0</v>
      </c>
      <c r="H1607">
        <v>12</v>
      </c>
      <c r="I1607">
        <v>0</v>
      </c>
    </row>
    <row r="1608" spans="1:9" hidden="1" x14ac:dyDescent="0.3">
      <c r="A1608" s="1" t="s">
        <v>88</v>
      </c>
      <c r="B1608" s="1" t="s">
        <v>55</v>
      </c>
      <c r="C1608">
        <v>45.1</v>
      </c>
      <c r="D1608">
        <v>15.2</v>
      </c>
      <c r="E1608" s="1" t="s">
        <v>50</v>
      </c>
      <c r="F1608" t="s">
        <v>20128</v>
      </c>
      <c r="G1608">
        <v>0</v>
      </c>
      <c r="H1608">
        <v>12</v>
      </c>
      <c r="I1608">
        <v>0</v>
      </c>
    </row>
    <row r="1609" spans="1:9" hidden="1" x14ac:dyDescent="0.3">
      <c r="A1609" s="1" t="s">
        <v>88</v>
      </c>
      <c r="B1609" s="1" t="s">
        <v>55</v>
      </c>
      <c r="C1609">
        <v>45.1</v>
      </c>
      <c r="D1609">
        <v>15.2</v>
      </c>
      <c r="E1609" s="1" t="s">
        <v>51</v>
      </c>
      <c r="F1609" t="s">
        <v>20129</v>
      </c>
      <c r="G1609">
        <v>0</v>
      </c>
      <c r="H1609">
        <v>12</v>
      </c>
      <c r="I1609">
        <v>0</v>
      </c>
    </row>
    <row r="1610" spans="1:9" hidden="1" x14ac:dyDescent="0.3">
      <c r="A1610" s="1" t="s">
        <v>88</v>
      </c>
      <c r="B1610" s="1" t="s">
        <v>55</v>
      </c>
      <c r="C1610">
        <v>45.1</v>
      </c>
      <c r="D1610">
        <v>15.2</v>
      </c>
      <c r="E1610" s="1" t="s">
        <v>52</v>
      </c>
      <c r="F1610" t="s">
        <v>20130</v>
      </c>
      <c r="G1610">
        <v>0</v>
      </c>
      <c r="H1610">
        <v>14</v>
      </c>
      <c r="I1610">
        <v>0</v>
      </c>
    </row>
    <row r="1611" spans="1:9" hidden="1" x14ac:dyDescent="0.3">
      <c r="A1611" s="1" t="s">
        <v>88</v>
      </c>
      <c r="B1611" s="1" t="s">
        <v>55</v>
      </c>
      <c r="C1611">
        <v>45.1</v>
      </c>
      <c r="D1611">
        <v>15.2</v>
      </c>
      <c r="E1611" s="1" t="s">
        <v>53</v>
      </c>
      <c r="F1611" t="s">
        <v>20131</v>
      </c>
      <c r="G1611">
        <v>0</v>
      </c>
      <c r="H1611">
        <v>19</v>
      </c>
      <c r="I1611">
        <v>0</v>
      </c>
    </row>
    <row r="1612" spans="1:9" hidden="1" x14ac:dyDescent="0.3">
      <c r="A1612" s="1" t="s">
        <v>88</v>
      </c>
      <c r="B1612" s="1" t="s">
        <v>55</v>
      </c>
      <c r="C1612">
        <v>45.1</v>
      </c>
      <c r="D1612">
        <v>15.2</v>
      </c>
      <c r="E1612" s="1" t="s">
        <v>54</v>
      </c>
      <c r="F1612" t="s">
        <v>20132</v>
      </c>
      <c r="G1612">
        <v>0</v>
      </c>
      <c r="H1612">
        <v>19</v>
      </c>
      <c r="I1612">
        <v>0</v>
      </c>
    </row>
    <row r="1613" spans="1:9" hidden="1" x14ac:dyDescent="0.3">
      <c r="A1613" s="1" t="s">
        <v>88</v>
      </c>
      <c r="B1613" s="1" t="s">
        <v>55</v>
      </c>
      <c r="C1613">
        <v>45.1</v>
      </c>
      <c r="D1613">
        <v>15.2</v>
      </c>
      <c r="E1613" s="1" t="s">
        <v>21548</v>
      </c>
      <c r="F1613" t="s">
        <v>21579</v>
      </c>
      <c r="G1613">
        <v>0</v>
      </c>
      <c r="H1613">
        <v>32</v>
      </c>
      <c r="I1613">
        <v>1</v>
      </c>
    </row>
    <row r="1614" spans="1:9" hidden="1" x14ac:dyDescent="0.3">
      <c r="A1614" s="1" t="s">
        <v>89</v>
      </c>
      <c r="B1614" s="1" t="s">
        <v>55</v>
      </c>
      <c r="C1614">
        <v>46.818199999999997</v>
      </c>
      <c r="D1614">
        <v>8.2274999999999991</v>
      </c>
      <c r="E1614" s="1" t="s">
        <v>4</v>
      </c>
      <c r="F1614" t="s">
        <v>16590</v>
      </c>
      <c r="G1614">
        <v>0</v>
      </c>
      <c r="H1614">
        <v>0</v>
      </c>
      <c r="I1614">
        <v>0</v>
      </c>
    </row>
    <row r="1615" spans="1:9" hidden="1" x14ac:dyDescent="0.3">
      <c r="A1615" s="1" t="s">
        <v>89</v>
      </c>
      <c r="B1615" s="1" t="s">
        <v>55</v>
      </c>
      <c r="C1615">
        <v>46.818199999999997</v>
      </c>
      <c r="D1615">
        <v>8.2274999999999991</v>
      </c>
      <c r="E1615" s="1" t="s">
        <v>5</v>
      </c>
      <c r="F1615" t="s">
        <v>16487</v>
      </c>
      <c r="G1615">
        <v>0</v>
      </c>
      <c r="H1615">
        <v>0</v>
      </c>
      <c r="I1615">
        <v>0</v>
      </c>
    </row>
    <row r="1616" spans="1:9" hidden="1" x14ac:dyDescent="0.3">
      <c r="A1616" s="1" t="s">
        <v>89</v>
      </c>
      <c r="B1616" s="1" t="s">
        <v>55</v>
      </c>
      <c r="C1616">
        <v>46.818199999999997</v>
      </c>
      <c r="D1616">
        <v>8.2274999999999991</v>
      </c>
      <c r="E1616" s="1" t="s">
        <v>6</v>
      </c>
      <c r="F1616" t="s">
        <v>16385</v>
      </c>
      <c r="G1616">
        <v>0</v>
      </c>
      <c r="H1616">
        <v>0</v>
      </c>
      <c r="I1616">
        <v>0</v>
      </c>
    </row>
    <row r="1617" spans="1:9" hidden="1" x14ac:dyDescent="0.3">
      <c r="A1617" s="1" t="s">
        <v>89</v>
      </c>
      <c r="B1617" s="1" t="s">
        <v>55</v>
      </c>
      <c r="C1617">
        <v>46.818199999999997</v>
      </c>
      <c r="D1617">
        <v>8.2274999999999991</v>
      </c>
      <c r="E1617" s="1" t="s">
        <v>7</v>
      </c>
      <c r="F1617" t="s">
        <v>16283</v>
      </c>
      <c r="G1617">
        <v>0</v>
      </c>
      <c r="H1617">
        <v>0</v>
      </c>
      <c r="I1617">
        <v>0</v>
      </c>
    </row>
    <row r="1618" spans="1:9" hidden="1" x14ac:dyDescent="0.3">
      <c r="A1618" s="1" t="s">
        <v>89</v>
      </c>
      <c r="B1618" s="1" t="s">
        <v>55</v>
      </c>
      <c r="C1618">
        <v>46.818199999999997</v>
      </c>
      <c r="D1618">
        <v>8.2274999999999991</v>
      </c>
      <c r="E1618" s="1" t="s">
        <v>8</v>
      </c>
      <c r="F1618" t="s">
        <v>16183</v>
      </c>
      <c r="G1618">
        <v>0</v>
      </c>
      <c r="H1618">
        <v>0</v>
      </c>
      <c r="I1618">
        <v>0</v>
      </c>
    </row>
    <row r="1619" spans="1:9" hidden="1" x14ac:dyDescent="0.3">
      <c r="A1619" s="1" t="s">
        <v>89</v>
      </c>
      <c r="B1619" s="1" t="s">
        <v>55</v>
      </c>
      <c r="C1619">
        <v>46.818199999999997</v>
      </c>
      <c r="D1619">
        <v>8.2274999999999991</v>
      </c>
      <c r="E1619" s="1" t="s">
        <v>9</v>
      </c>
      <c r="F1619" t="s">
        <v>16083</v>
      </c>
      <c r="G1619">
        <v>0</v>
      </c>
      <c r="H1619">
        <v>0</v>
      </c>
      <c r="I1619">
        <v>0</v>
      </c>
    </row>
    <row r="1620" spans="1:9" hidden="1" x14ac:dyDescent="0.3">
      <c r="A1620" s="1" t="s">
        <v>89</v>
      </c>
      <c r="B1620" s="1" t="s">
        <v>55</v>
      </c>
      <c r="C1620">
        <v>46.818199999999997</v>
      </c>
      <c r="D1620">
        <v>8.2274999999999991</v>
      </c>
      <c r="E1620" s="1" t="s">
        <v>10</v>
      </c>
      <c r="F1620" t="s">
        <v>15986</v>
      </c>
      <c r="G1620">
        <v>0</v>
      </c>
      <c r="H1620">
        <v>0</v>
      </c>
      <c r="I1620">
        <v>0</v>
      </c>
    </row>
    <row r="1621" spans="1:9" hidden="1" x14ac:dyDescent="0.3">
      <c r="A1621" s="1" t="s">
        <v>89</v>
      </c>
      <c r="B1621" s="1" t="s">
        <v>55</v>
      </c>
      <c r="C1621">
        <v>46.818199999999997</v>
      </c>
      <c r="D1621">
        <v>8.2274999999999991</v>
      </c>
      <c r="E1621" s="1" t="s">
        <v>11</v>
      </c>
      <c r="F1621" t="s">
        <v>15889</v>
      </c>
      <c r="G1621">
        <v>0</v>
      </c>
      <c r="H1621">
        <v>0</v>
      </c>
      <c r="I1621">
        <v>0</v>
      </c>
    </row>
    <row r="1622" spans="1:9" hidden="1" x14ac:dyDescent="0.3">
      <c r="A1622" s="1" t="s">
        <v>89</v>
      </c>
      <c r="B1622" s="1" t="s">
        <v>55</v>
      </c>
      <c r="C1622">
        <v>46.818199999999997</v>
      </c>
      <c r="D1622">
        <v>8.2274999999999991</v>
      </c>
      <c r="E1622" s="1" t="s">
        <v>12</v>
      </c>
      <c r="F1622" t="s">
        <v>15794</v>
      </c>
      <c r="G1622">
        <v>0</v>
      </c>
      <c r="H1622">
        <v>0</v>
      </c>
      <c r="I1622">
        <v>0</v>
      </c>
    </row>
    <row r="1623" spans="1:9" hidden="1" x14ac:dyDescent="0.3">
      <c r="A1623" s="1" t="s">
        <v>89</v>
      </c>
      <c r="B1623" s="1" t="s">
        <v>55</v>
      </c>
      <c r="C1623">
        <v>46.818199999999997</v>
      </c>
      <c r="D1623">
        <v>8.2274999999999991</v>
      </c>
      <c r="E1623" s="1" t="s">
        <v>13</v>
      </c>
      <c r="F1623" t="s">
        <v>15702</v>
      </c>
      <c r="G1623">
        <v>0</v>
      </c>
      <c r="H1623">
        <v>0</v>
      </c>
      <c r="I1623">
        <v>0</v>
      </c>
    </row>
    <row r="1624" spans="1:9" hidden="1" x14ac:dyDescent="0.3">
      <c r="A1624" s="1" t="s">
        <v>89</v>
      </c>
      <c r="B1624" s="1" t="s">
        <v>55</v>
      </c>
      <c r="C1624">
        <v>46.818199999999997</v>
      </c>
      <c r="D1624">
        <v>8.2274999999999991</v>
      </c>
      <c r="E1624" s="1" t="s">
        <v>14</v>
      </c>
      <c r="F1624" t="s">
        <v>15612</v>
      </c>
      <c r="G1624">
        <v>0</v>
      </c>
      <c r="H1624">
        <v>0</v>
      </c>
      <c r="I1624">
        <v>0</v>
      </c>
    </row>
    <row r="1625" spans="1:9" hidden="1" x14ac:dyDescent="0.3">
      <c r="A1625" s="1" t="s">
        <v>89</v>
      </c>
      <c r="B1625" s="1" t="s">
        <v>55</v>
      </c>
      <c r="C1625">
        <v>46.818199999999997</v>
      </c>
      <c r="D1625">
        <v>8.2274999999999991</v>
      </c>
      <c r="E1625" s="1" t="s">
        <v>15</v>
      </c>
      <c r="F1625" t="s">
        <v>15523</v>
      </c>
      <c r="G1625">
        <v>0</v>
      </c>
      <c r="H1625">
        <v>0</v>
      </c>
      <c r="I1625">
        <v>0</v>
      </c>
    </row>
    <row r="1626" spans="1:9" hidden="1" x14ac:dyDescent="0.3">
      <c r="A1626" s="1" t="s">
        <v>89</v>
      </c>
      <c r="B1626" s="1" t="s">
        <v>55</v>
      </c>
      <c r="C1626">
        <v>46.818199999999997</v>
      </c>
      <c r="D1626">
        <v>8.2274999999999991</v>
      </c>
      <c r="E1626" s="1" t="s">
        <v>16</v>
      </c>
      <c r="F1626" t="s">
        <v>15434</v>
      </c>
      <c r="G1626">
        <v>0</v>
      </c>
      <c r="H1626">
        <v>0</v>
      </c>
      <c r="I1626">
        <v>0</v>
      </c>
    </row>
    <row r="1627" spans="1:9" hidden="1" x14ac:dyDescent="0.3">
      <c r="A1627" s="1" t="s">
        <v>89</v>
      </c>
      <c r="B1627" s="1" t="s">
        <v>55</v>
      </c>
      <c r="C1627">
        <v>46.818199999999997</v>
      </c>
      <c r="D1627">
        <v>8.2274999999999991</v>
      </c>
      <c r="E1627" s="1" t="s">
        <v>17</v>
      </c>
      <c r="F1627" t="s">
        <v>15345</v>
      </c>
      <c r="G1627">
        <v>0</v>
      </c>
      <c r="H1627">
        <v>0</v>
      </c>
      <c r="I1627">
        <v>0</v>
      </c>
    </row>
    <row r="1628" spans="1:9" hidden="1" x14ac:dyDescent="0.3">
      <c r="A1628" s="1" t="s">
        <v>89</v>
      </c>
      <c r="B1628" s="1" t="s">
        <v>55</v>
      </c>
      <c r="C1628">
        <v>46.818199999999997</v>
      </c>
      <c r="D1628">
        <v>8.2274999999999991</v>
      </c>
      <c r="E1628" s="1" t="s">
        <v>18</v>
      </c>
      <c r="F1628" t="s">
        <v>15257</v>
      </c>
      <c r="G1628">
        <v>0</v>
      </c>
      <c r="H1628">
        <v>0</v>
      </c>
      <c r="I1628">
        <v>0</v>
      </c>
    </row>
    <row r="1629" spans="1:9" hidden="1" x14ac:dyDescent="0.3">
      <c r="A1629" s="1" t="s">
        <v>89</v>
      </c>
      <c r="B1629" s="1" t="s">
        <v>55</v>
      </c>
      <c r="C1629">
        <v>46.818199999999997</v>
      </c>
      <c r="D1629">
        <v>8.2274999999999991</v>
      </c>
      <c r="E1629" s="1" t="s">
        <v>19</v>
      </c>
      <c r="F1629" t="s">
        <v>15169</v>
      </c>
      <c r="G1629">
        <v>0</v>
      </c>
      <c r="H1629">
        <v>0</v>
      </c>
      <c r="I1629">
        <v>0</v>
      </c>
    </row>
    <row r="1630" spans="1:9" hidden="1" x14ac:dyDescent="0.3">
      <c r="A1630" s="1" t="s">
        <v>89</v>
      </c>
      <c r="B1630" s="1" t="s">
        <v>55</v>
      </c>
      <c r="C1630">
        <v>46.818199999999997</v>
      </c>
      <c r="D1630">
        <v>8.2274999999999991</v>
      </c>
      <c r="E1630" s="1" t="s">
        <v>20</v>
      </c>
      <c r="F1630" t="s">
        <v>15081</v>
      </c>
      <c r="G1630">
        <v>0</v>
      </c>
      <c r="H1630">
        <v>0</v>
      </c>
      <c r="I1630">
        <v>0</v>
      </c>
    </row>
    <row r="1631" spans="1:9" hidden="1" x14ac:dyDescent="0.3">
      <c r="A1631" s="1" t="s">
        <v>89</v>
      </c>
      <c r="B1631" s="1" t="s">
        <v>55</v>
      </c>
      <c r="C1631">
        <v>46.818199999999997</v>
      </c>
      <c r="D1631">
        <v>8.2274999999999991</v>
      </c>
      <c r="E1631" s="1" t="s">
        <v>21</v>
      </c>
      <c r="F1631" t="s">
        <v>14993</v>
      </c>
      <c r="G1631">
        <v>0</v>
      </c>
      <c r="H1631">
        <v>0</v>
      </c>
      <c r="I1631">
        <v>0</v>
      </c>
    </row>
    <row r="1632" spans="1:9" hidden="1" x14ac:dyDescent="0.3">
      <c r="A1632" s="1" t="s">
        <v>89</v>
      </c>
      <c r="B1632" s="1" t="s">
        <v>55</v>
      </c>
      <c r="C1632">
        <v>46.818199999999997</v>
      </c>
      <c r="D1632">
        <v>8.2274999999999991</v>
      </c>
      <c r="E1632" s="1" t="s">
        <v>22</v>
      </c>
      <c r="F1632" t="s">
        <v>14905</v>
      </c>
      <c r="G1632">
        <v>0</v>
      </c>
      <c r="H1632">
        <v>0</v>
      </c>
      <c r="I1632">
        <v>0</v>
      </c>
    </row>
    <row r="1633" spans="1:9" hidden="1" x14ac:dyDescent="0.3">
      <c r="A1633" s="1" t="s">
        <v>89</v>
      </c>
      <c r="B1633" s="1" t="s">
        <v>55</v>
      </c>
      <c r="C1633">
        <v>46.818199999999997</v>
      </c>
      <c r="D1633">
        <v>8.2274999999999991</v>
      </c>
      <c r="E1633" s="1" t="s">
        <v>23</v>
      </c>
      <c r="F1633" t="s">
        <v>14817</v>
      </c>
      <c r="G1633">
        <v>0</v>
      </c>
      <c r="H1633">
        <v>0</v>
      </c>
      <c r="I1633">
        <v>0</v>
      </c>
    </row>
    <row r="1634" spans="1:9" hidden="1" x14ac:dyDescent="0.3">
      <c r="A1634" s="1" t="s">
        <v>89</v>
      </c>
      <c r="B1634" s="1" t="s">
        <v>55</v>
      </c>
      <c r="C1634">
        <v>46.818199999999997</v>
      </c>
      <c r="D1634">
        <v>8.2274999999999991</v>
      </c>
      <c r="E1634" s="1" t="s">
        <v>24</v>
      </c>
      <c r="F1634" t="s">
        <v>14729</v>
      </c>
      <c r="G1634">
        <v>0</v>
      </c>
      <c r="H1634">
        <v>0</v>
      </c>
      <c r="I1634">
        <v>0</v>
      </c>
    </row>
    <row r="1635" spans="1:9" hidden="1" x14ac:dyDescent="0.3">
      <c r="A1635" s="1" t="s">
        <v>89</v>
      </c>
      <c r="B1635" s="1" t="s">
        <v>55</v>
      </c>
      <c r="C1635">
        <v>46.818199999999997</v>
      </c>
      <c r="D1635">
        <v>8.2274999999999991</v>
      </c>
      <c r="E1635" s="1" t="s">
        <v>25</v>
      </c>
      <c r="F1635" t="s">
        <v>14641</v>
      </c>
      <c r="G1635">
        <v>0</v>
      </c>
      <c r="H1635">
        <v>0</v>
      </c>
      <c r="I1635">
        <v>0</v>
      </c>
    </row>
    <row r="1636" spans="1:9" hidden="1" x14ac:dyDescent="0.3">
      <c r="A1636" s="1" t="s">
        <v>89</v>
      </c>
      <c r="B1636" s="1" t="s">
        <v>55</v>
      </c>
      <c r="C1636">
        <v>46.818199999999997</v>
      </c>
      <c r="D1636">
        <v>8.2274999999999991</v>
      </c>
      <c r="E1636" s="1" t="s">
        <v>26</v>
      </c>
      <c r="F1636" t="s">
        <v>14553</v>
      </c>
      <c r="G1636">
        <v>0</v>
      </c>
      <c r="H1636">
        <v>0</v>
      </c>
      <c r="I1636">
        <v>0</v>
      </c>
    </row>
    <row r="1637" spans="1:9" hidden="1" x14ac:dyDescent="0.3">
      <c r="A1637" s="1" t="s">
        <v>89</v>
      </c>
      <c r="B1637" s="1" t="s">
        <v>55</v>
      </c>
      <c r="C1637">
        <v>46.818199999999997</v>
      </c>
      <c r="D1637">
        <v>8.2274999999999991</v>
      </c>
      <c r="E1637" s="1" t="s">
        <v>27</v>
      </c>
      <c r="F1637" t="s">
        <v>14465</v>
      </c>
      <c r="G1637">
        <v>0</v>
      </c>
      <c r="H1637">
        <v>0</v>
      </c>
      <c r="I1637">
        <v>0</v>
      </c>
    </row>
    <row r="1638" spans="1:9" hidden="1" x14ac:dyDescent="0.3">
      <c r="A1638" s="1" t="s">
        <v>89</v>
      </c>
      <c r="B1638" s="1" t="s">
        <v>55</v>
      </c>
      <c r="C1638">
        <v>46.818199999999997</v>
      </c>
      <c r="D1638">
        <v>8.2274999999999991</v>
      </c>
      <c r="E1638" s="1" t="s">
        <v>28</v>
      </c>
      <c r="F1638" t="s">
        <v>14378</v>
      </c>
      <c r="G1638">
        <v>0</v>
      </c>
      <c r="H1638">
        <v>0</v>
      </c>
      <c r="I1638">
        <v>0</v>
      </c>
    </row>
    <row r="1639" spans="1:9" hidden="1" x14ac:dyDescent="0.3">
      <c r="A1639" s="1" t="s">
        <v>89</v>
      </c>
      <c r="B1639" s="1" t="s">
        <v>55</v>
      </c>
      <c r="C1639">
        <v>46.818199999999997</v>
      </c>
      <c r="D1639">
        <v>8.2274999999999991</v>
      </c>
      <c r="E1639" s="1" t="s">
        <v>29</v>
      </c>
      <c r="F1639" t="s">
        <v>14291</v>
      </c>
      <c r="G1639">
        <v>0</v>
      </c>
      <c r="H1639">
        <v>0</v>
      </c>
      <c r="I1639">
        <v>0</v>
      </c>
    </row>
    <row r="1640" spans="1:9" hidden="1" x14ac:dyDescent="0.3">
      <c r="A1640" s="1" t="s">
        <v>89</v>
      </c>
      <c r="B1640" s="1" t="s">
        <v>55</v>
      </c>
      <c r="C1640">
        <v>46.818199999999997</v>
      </c>
      <c r="D1640">
        <v>8.2274999999999991</v>
      </c>
      <c r="E1640" s="1" t="s">
        <v>30</v>
      </c>
      <c r="F1640" t="s">
        <v>14204</v>
      </c>
      <c r="G1640">
        <v>0</v>
      </c>
      <c r="H1640">
        <v>0</v>
      </c>
      <c r="I1640">
        <v>0</v>
      </c>
    </row>
    <row r="1641" spans="1:9" hidden="1" x14ac:dyDescent="0.3">
      <c r="A1641" s="1" t="s">
        <v>89</v>
      </c>
      <c r="B1641" s="1" t="s">
        <v>55</v>
      </c>
      <c r="C1641">
        <v>46.818199999999997</v>
      </c>
      <c r="D1641">
        <v>8.2274999999999991</v>
      </c>
      <c r="E1641" s="1" t="s">
        <v>31</v>
      </c>
      <c r="F1641" t="s">
        <v>14117</v>
      </c>
      <c r="G1641">
        <v>0</v>
      </c>
      <c r="H1641">
        <v>0</v>
      </c>
      <c r="I1641">
        <v>0</v>
      </c>
    </row>
    <row r="1642" spans="1:9" hidden="1" x14ac:dyDescent="0.3">
      <c r="A1642" s="1" t="s">
        <v>89</v>
      </c>
      <c r="B1642" s="1" t="s">
        <v>55</v>
      </c>
      <c r="C1642">
        <v>46.818199999999997</v>
      </c>
      <c r="D1642">
        <v>8.2274999999999991</v>
      </c>
      <c r="E1642" s="1" t="s">
        <v>32</v>
      </c>
      <c r="F1642" t="s">
        <v>14031</v>
      </c>
      <c r="G1642">
        <v>0</v>
      </c>
      <c r="H1642">
        <v>0</v>
      </c>
      <c r="I1642">
        <v>0</v>
      </c>
    </row>
    <row r="1643" spans="1:9" hidden="1" x14ac:dyDescent="0.3">
      <c r="A1643" s="1" t="s">
        <v>89</v>
      </c>
      <c r="B1643" s="1" t="s">
        <v>55</v>
      </c>
      <c r="C1643">
        <v>46.818199999999997</v>
      </c>
      <c r="D1643">
        <v>8.2274999999999991</v>
      </c>
      <c r="E1643" s="1" t="s">
        <v>33</v>
      </c>
      <c r="F1643" t="s">
        <v>13945</v>
      </c>
      <c r="G1643">
        <v>0</v>
      </c>
      <c r="H1643">
        <v>0</v>
      </c>
      <c r="I1643">
        <v>0</v>
      </c>
    </row>
    <row r="1644" spans="1:9" hidden="1" x14ac:dyDescent="0.3">
      <c r="A1644" s="1" t="s">
        <v>89</v>
      </c>
      <c r="B1644" s="1" t="s">
        <v>55</v>
      </c>
      <c r="C1644">
        <v>46.818199999999997</v>
      </c>
      <c r="D1644">
        <v>8.2274999999999991</v>
      </c>
      <c r="E1644" s="1" t="s">
        <v>34</v>
      </c>
      <c r="F1644" t="s">
        <v>13860</v>
      </c>
      <c r="G1644">
        <v>0</v>
      </c>
      <c r="H1644">
        <v>0</v>
      </c>
      <c r="I1644">
        <v>0</v>
      </c>
    </row>
    <row r="1645" spans="1:9" hidden="1" x14ac:dyDescent="0.3">
      <c r="A1645" s="1" t="s">
        <v>89</v>
      </c>
      <c r="B1645" s="1" t="s">
        <v>55</v>
      </c>
      <c r="C1645">
        <v>46.818199999999997</v>
      </c>
      <c r="D1645">
        <v>8.2274999999999991</v>
      </c>
      <c r="E1645" s="1" t="s">
        <v>35</v>
      </c>
      <c r="F1645" t="s">
        <v>13776</v>
      </c>
      <c r="G1645">
        <v>0</v>
      </c>
      <c r="H1645">
        <v>0</v>
      </c>
      <c r="I1645">
        <v>0</v>
      </c>
    </row>
    <row r="1646" spans="1:9" hidden="1" x14ac:dyDescent="0.3">
      <c r="A1646" s="1" t="s">
        <v>89</v>
      </c>
      <c r="B1646" s="1" t="s">
        <v>55</v>
      </c>
      <c r="C1646">
        <v>46.818199999999997</v>
      </c>
      <c r="D1646">
        <v>8.2274999999999991</v>
      </c>
      <c r="E1646" s="1" t="s">
        <v>36</v>
      </c>
      <c r="F1646" t="s">
        <v>13692</v>
      </c>
      <c r="G1646">
        <v>0</v>
      </c>
      <c r="H1646">
        <v>0</v>
      </c>
      <c r="I1646">
        <v>0</v>
      </c>
    </row>
    <row r="1647" spans="1:9" hidden="1" x14ac:dyDescent="0.3">
      <c r="A1647" s="1" t="s">
        <v>89</v>
      </c>
      <c r="B1647" s="1" t="s">
        <v>55</v>
      </c>
      <c r="C1647">
        <v>46.818199999999997</v>
      </c>
      <c r="D1647">
        <v>8.2274999999999991</v>
      </c>
      <c r="E1647" s="1" t="s">
        <v>37</v>
      </c>
      <c r="F1647" t="s">
        <v>13608</v>
      </c>
      <c r="G1647">
        <v>0</v>
      </c>
      <c r="H1647">
        <v>0</v>
      </c>
      <c r="I1647">
        <v>0</v>
      </c>
    </row>
    <row r="1648" spans="1:9" hidden="1" x14ac:dyDescent="0.3">
      <c r="A1648" s="1" t="s">
        <v>89</v>
      </c>
      <c r="B1648" s="1" t="s">
        <v>55</v>
      </c>
      <c r="C1648">
        <v>46.818199999999997</v>
      </c>
      <c r="D1648">
        <v>8.2274999999999991</v>
      </c>
      <c r="E1648" s="1" t="s">
        <v>38</v>
      </c>
      <c r="F1648" t="s">
        <v>21291</v>
      </c>
      <c r="G1648">
        <v>0</v>
      </c>
      <c r="H1648">
        <v>1</v>
      </c>
      <c r="I1648">
        <v>0</v>
      </c>
    </row>
    <row r="1649" spans="1:9" hidden="1" x14ac:dyDescent="0.3">
      <c r="A1649" s="1" t="s">
        <v>89</v>
      </c>
      <c r="B1649" s="1" t="s">
        <v>55</v>
      </c>
      <c r="C1649">
        <v>46.818199999999997</v>
      </c>
      <c r="D1649">
        <v>8.2274999999999991</v>
      </c>
      <c r="E1649" s="1" t="s">
        <v>39</v>
      </c>
      <c r="F1649" t="s">
        <v>21292</v>
      </c>
      <c r="G1649">
        <v>0</v>
      </c>
      <c r="H1649">
        <v>1</v>
      </c>
      <c r="I1649">
        <v>0</v>
      </c>
    </row>
    <row r="1650" spans="1:9" hidden="1" x14ac:dyDescent="0.3">
      <c r="A1650" s="1" t="s">
        <v>89</v>
      </c>
      <c r="B1650" s="1" t="s">
        <v>55</v>
      </c>
      <c r="C1650">
        <v>46.818199999999997</v>
      </c>
      <c r="D1650">
        <v>8.2274999999999991</v>
      </c>
      <c r="E1650" s="1" t="s">
        <v>40</v>
      </c>
      <c r="F1650" t="s">
        <v>20133</v>
      </c>
      <c r="G1650">
        <v>0</v>
      </c>
      <c r="H1650">
        <v>8</v>
      </c>
      <c r="I1650">
        <v>0</v>
      </c>
    </row>
    <row r="1651" spans="1:9" hidden="1" x14ac:dyDescent="0.3">
      <c r="A1651" s="1" t="s">
        <v>89</v>
      </c>
      <c r="B1651" s="1" t="s">
        <v>55</v>
      </c>
      <c r="C1651">
        <v>46.818199999999997</v>
      </c>
      <c r="D1651">
        <v>8.2274999999999991</v>
      </c>
      <c r="E1651" s="1" t="s">
        <v>41</v>
      </c>
      <c r="F1651" t="s">
        <v>20134</v>
      </c>
      <c r="G1651">
        <v>0</v>
      </c>
      <c r="H1651">
        <v>8</v>
      </c>
      <c r="I1651">
        <v>0</v>
      </c>
    </row>
    <row r="1652" spans="1:9" hidden="1" x14ac:dyDescent="0.3">
      <c r="A1652" s="1" t="s">
        <v>89</v>
      </c>
      <c r="B1652" s="1" t="s">
        <v>55</v>
      </c>
      <c r="C1652">
        <v>46.818199999999997</v>
      </c>
      <c r="D1652">
        <v>8.2274999999999991</v>
      </c>
      <c r="E1652" s="1" t="s">
        <v>42</v>
      </c>
      <c r="F1652" t="s">
        <v>20135</v>
      </c>
      <c r="G1652">
        <v>0</v>
      </c>
      <c r="H1652">
        <v>18</v>
      </c>
      <c r="I1652">
        <v>0</v>
      </c>
    </row>
    <row r="1653" spans="1:9" hidden="1" x14ac:dyDescent="0.3">
      <c r="A1653" s="1" t="s">
        <v>89</v>
      </c>
      <c r="B1653" s="1" t="s">
        <v>55</v>
      </c>
      <c r="C1653">
        <v>46.818199999999997</v>
      </c>
      <c r="D1653">
        <v>8.2274999999999991</v>
      </c>
      <c r="E1653" s="1" t="s">
        <v>43</v>
      </c>
      <c r="F1653" t="s">
        <v>20136</v>
      </c>
      <c r="G1653">
        <v>0</v>
      </c>
      <c r="H1653">
        <v>27</v>
      </c>
      <c r="I1653">
        <v>0</v>
      </c>
    </row>
    <row r="1654" spans="1:9" hidden="1" x14ac:dyDescent="0.3">
      <c r="A1654" s="1" t="s">
        <v>89</v>
      </c>
      <c r="B1654" s="1" t="s">
        <v>55</v>
      </c>
      <c r="C1654">
        <v>46.818199999999997</v>
      </c>
      <c r="D1654">
        <v>8.2274999999999991</v>
      </c>
      <c r="E1654" s="1" t="s">
        <v>44</v>
      </c>
      <c r="F1654" t="s">
        <v>20137</v>
      </c>
      <c r="G1654">
        <v>0</v>
      </c>
      <c r="H1654">
        <v>42</v>
      </c>
      <c r="I1654">
        <v>0</v>
      </c>
    </row>
    <row r="1655" spans="1:9" hidden="1" x14ac:dyDescent="0.3">
      <c r="A1655" s="1" t="s">
        <v>89</v>
      </c>
      <c r="B1655" s="1" t="s">
        <v>55</v>
      </c>
      <c r="C1655">
        <v>46.818199999999997</v>
      </c>
      <c r="D1655">
        <v>8.2274999999999991</v>
      </c>
      <c r="E1655" s="1" t="s">
        <v>45</v>
      </c>
      <c r="F1655" t="s">
        <v>20138</v>
      </c>
      <c r="G1655">
        <v>0</v>
      </c>
      <c r="H1655">
        <v>56</v>
      </c>
      <c r="I1655">
        <v>2</v>
      </c>
    </row>
    <row r="1656" spans="1:9" hidden="1" x14ac:dyDescent="0.3">
      <c r="A1656" s="1" t="s">
        <v>89</v>
      </c>
      <c r="B1656" s="1" t="s">
        <v>55</v>
      </c>
      <c r="C1656">
        <v>46.818199999999997</v>
      </c>
      <c r="D1656">
        <v>8.2274999999999991</v>
      </c>
      <c r="E1656" s="1" t="s">
        <v>46</v>
      </c>
      <c r="F1656" t="s">
        <v>20139</v>
      </c>
      <c r="G1656">
        <v>0</v>
      </c>
      <c r="H1656">
        <v>90</v>
      </c>
      <c r="I1656">
        <v>3</v>
      </c>
    </row>
    <row r="1657" spans="1:9" hidden="1" x14ac:dyDescent="0.3">
      <c r="A1657" s="1" t="s">
        <v>89</v>
      </c>
      <c r="B1657" s="1" t="s">
        <v>55</v>
      </c>
      <c r="C1657">
        <v>46.818199999999997</v>
      </c>
      <c r="D1657">
        <v>8.2274999999999991</v>
      </c>
      <c r="E1657" s="1" t="s">
        <v>47</v>
      </c>
      <c r="F1657" t="s">
        <v>20140</v>
      </c>
      <c r="G1657">
        <v>1</v>
      </c>
      <c r="H1657">
        <v>114</v>
      </c>
      <c r="I1657">
        <v>3</v>
      </c>
    </row>
    <row r="1658" spans="1:9" hidden="1" x14ac:dyDescent="0.3">
      <c r="A1658" s="1" t="s">
        <v>89</v>
      </c>
      <c r="B1658" s="1" t="s">
        <v>55</v>
      </c>
      <c r="C1658">
        <v>46.818199999999997</v>
      </c>
      <c r="D1658">
        <v>8.2274999999999991</v>
      </c>
      <c r="E1658" s="1" t="s">
        <v>48</v>
      </c>
      <c r="F1658" t="s">
        <v>20141</v>
      </c>
      <c r="G1658">
        <v>1</v>
      </c>
      <c r="H1658">
        <v>214</v>
      </c>
      <c r="I1658">
        <v>3</v>
      </c>
    </row>
    <row r="1659" spans="1:9" hidden="1" x14ac:dyDescent="0.3">
      <c r="A1659" s="1" t="s">
        <v>89</v>
      </c>
      <c r="B1659" s="1" t="s">
        <v>55</v>
      </c>
      <c r="C1659">
        <v>46.818199999999997</v>
      </c>
      <c r="D1659">
        <v>8.2274999999999991</v>
      </c>
      <c r="E1659" s="1" t="s">
        <v>49</v>
      </c>
      <c r="F1659" t="s">
        <v>20142</v>
      </c>
      <c r="G1659">
        <v>1</v>
      </c>
      <c r="H1659">
        <v>268</v>
      </c>
      <c r="I1659">
        <v>3</v>
      </c>
    </row>
    <row r="1660" spans="1:9" hidden="1" x14ac:dyDescent="0.3">
      <c r="A1660" s="1" t="s">
        <v>89</v>
      </c>
      <c r="B1660" s="1" t="s">
        <v>55</v>
      </c>
      <c r="C1660">
        <v>46.818199999999997</v>
      </c>
      <c r="D1660">
        <v>8.2274999999999991</v>
      </c>
      <c r="E1660" s="1" t="s">
        <v>50</v>
      </c>
      <c r="F1660" t="s">
        <v>20143</v>
      </c>
      <c r="G1660">
        <v>2</v>
      </c>
      <c r="H1660">
        <v>337</v>
      </c>
      <c r="I1660">
        <v>3</v>
      </c>
    </row>
    <row r="1661" spans="1:9" hidden="1" x14ac:dyDescent="0.3">
      <c r="A1661" s="1" t="s">
        <v>89</v>
      </c>
      <c r="B1661" s="1" t="s">
        <v>55</v>
      </c>
      <c r="C1661">
        <v>46.818199999999997</v>
      </c>
      <c r="D1661">
        <v>8.2274999999999991</v>
      </c>
      <c r="E1661" s="1" t="s">
        <v>51</v>
      </c>
      <c r="F1661" t="s">
        <v>20144</v>
      </c>
      <c r="G1661">
        <v>2</v>
      </c>
      <c r="H1661">
        <v>374</v>
      </c>
      <c r="I1661">
        <v>3</v>
      </c>
    </row>
    <row r="1662" spans="1:9" hidden="1" x14ac:dyDescent="0.3">
      <c r="A1662" s="1" t="s">
        <v>89</v>
      </c>
      <c r="B1662" s="1" t="s">
        <v>55</v>
      </c>
      <c r="C1662">
        <v>46.818199999999997</v>
      </c>
      <c r="D1662">
        <v>8.2274999999999991</v>
      </c>
      <c r="E1662" s="1" t="s">
        <v>52</v>
      </c>
      <c r="F1662" t="s">
        <v>20145</v>
      </c>
      <c r="G1662">
        <v>3</v>
      </c>
      <c r="H1662">
        <v>491</v>
      </c>
      <c r="I1662">
        <v>3</v>
      </c>
    </row>
    <row r="1663" spans="1:9" hidden="1" x14ac:dyDescent="0.3">
      <c r="A1663" s="1" t="s">
        <v>89</v>
      </c>
      <c r="B1663" s="1" t="s">
        <v>55</v>
      </c>
      <c r="C1663">
        <v>46.818199999999997</v>
      </c>
      <c r="D1663">
        <v>8.2274999999999991</v>
      </c>
      <c r="E1663" s="1" t="s">
        <v>53</v>
      </c>
      <c r="F1663" t="s">
        <v>20146</v>
      </c>
      <c r="G1663">
        <v>4</v>
      </c>
      <c r="H1663">
        <v>652</v>
      </c>
      <c r="I1663">
        <v>4</v>
      </c>
    </row>
    <row r="1664" spans="1:9" hidden="1" x14ac:dyDescent="0.3">
      <c r="A1664" s="1" t="s">
        <v>89</v>
      </c>
      <c r="B1664" s="1" t="s">
        <v>55</v>
      </c>
      <c r="C1664">
        <v>46.818199999999997</v>
      </c>
      <c r="D1664">
        <v>8.2274999999999991</v>
      </c>
      <c r="E1664" s="1" t="s">
        <v>54</v>
      </c>
      <c r="F1664" t="s">
        <v>20147</v>
      </c>
      <c r="G1664">
        <v>4</v>
      </c>
      <c r="H1664">
        <v>652</v>
      </c>
      <c r="I1664">
        <v>4</v>
      </c>
    </row>
    <row r="1665" spans="1:9" hidden="1" x14ac:dyDescent="0.3">
      <c r="A1665" s="1" t="s">
        <v>89</v>
      </c>
      <c r="B1665" s="1" t="s">
        <v>55</v>
      </c>
      <c r="C1665">
        <v>46.818199999999997</v>
      </c>
      <c r="D1665">
        <v>8.2274999999999991</v>
      </c>
      <c r="E1665" s="1" t="s">
        <v>21548</v>
      </c>
      <c r="F1665" t="s">
        <v>21580</v>
      </c>
      <c r="G1665">
        <v>11</v>
      </c>
      <c r="H1665">
        <v>1139</v>
      </c>
      <c r="I1665">
        <v>4</v>
      </c>
    </row>
    <row r="1666" spans="1:9" hidden="1" x14ac:dyDescent="0.3">
      <c r="A1666" s="1" t="s">
        <v>90</v>
      </c>
      <c r="B1666" s="1" t="s">
        <v>55</v>
      </c>
      <c r="C1666">
        <v>47.516199999999998</v>
      </c>
      <c r="D1666">
        <v>14.5501</v>
      </c>
      <c r="E1666" s="1" t="s">
        <v>4</v>
      </c>
      <c r="F1666" t="s">
        <v>16591</v>
      </c>
      <c r="G1666">
        <v>0</v>
      </c>
      <c r="H1666">
        <v>0</v>
      </c>
      <c r="I1666">
        <v>0</v>
      </c>
    </row>
    <row r="1667" spans="1:9" hidden="1" x14ac:dyDescent="0.3">
      <c r="A1667" s="1" t="s">
        <v>90</v>
      </c>
      <c r="B1667" s="1" t="s">
        <v>55</v>
      </c>
      <c r="C1667">
        <v>47.516199999999998</v>
      </c>
      <c r="D1667">
        <v>14.5501</v>
      </c>
      <c r="E1667" s="1" t="s">
        <v>5</v>
      </c>
      <c r="F1667" t="s">
        <v>16488</v>
      </c>
      <c r="G1667">
        <v>0</v>
      </c>
      <c r="H1667">
        <v>0</v>
      </c>
      <c r="I1667">
        <v>0</v>
      </c>
    </row>
    <row r="1668" spans="1:9" hidden="1" x14ac:dyDescent="0.3">
      <c r="A1668" s="1" t="s">
        <v>90</v>
      </c>
      <c r="B1668" s="1" t="s">
        <v>55</v>
      </c>
      <c r="C1668">
        <v>47.516199999999998</v>
      </c>
      <c r="D1668">
        <v>14.5501</v>
      </c>
      <c r="E1668" s="1" t="s">
        <v>6</v>
      </c>
      <c r="F1668" t="s">
        <v>16386</v>
      </c>
      <c r="G1668">
        <v>0</v>
      </c>
      <c r="H1668">
        <v>0</v>
      </c>
      <c r="I1668">
        <v>0</v>
      </c>
    </row>
    <row r="1669" spans="1:9" hidden="1" x14ac:dyDescent="0.3">
      <c r="A1669" s="1" t="s">
        <v>90</v>
      </c>
      <c r="B1669" s="1" t="s">
        <v>55</v>
      </c>
      <c r="C1669">
        <v>47.516199999999998</v>
      </c>
      <c r="D1669">
        <v>14.5501</v>
      </c>
      <c r="E1669" s="1" t="s">
        <v>7</v>
      </c>
      <c r="F1669" t="s">
        <v>16284</v>
      </c>
      <c r="G1669">
        <v>0</v>
      </c>
      <c r="H1669">
        <v>0</v>
      </c>
      <c r="I1669">
        <v>0</v>
      </c>
    </row>
    <row r="1670" spans="1:9" hidden="1" x14ac:dyDescent="0.3">
      <c r="A1670" s="1" t="s">
        <v>90</v>
      </c>
      <c r="B1670" s="1" t="s">
        <v>55</v>
      </c>
      <c r="C1670">
        <v>47.516199999999998</v>
      </c>
      <c r="D1670">
        <v>14.5501</v>
      </c>
      <c r="E1670" s="1" t="s">
        <v>8</v>
      </c>
      <c r="F1670" t="s">
        <v>16184</v>
      </c>
      <c r="G1670">
        <v>0</v>
      </c>
      <c r="H1670">
        <v>0</v>
      </c>
      <c r="I1670">
        <v>0</v>
      </c>
    </row>
    <row r="1671" spans="1:9" hidden="1" x14ac:dyDescent="0.3">
      <c r="A1671" s="1" t="s">
        <v>90</v>
      </c>
      <c r="B1671" s="1" t="s">
        <v>55</v>
      </c>
      <c r="C1671">
        <v>47.516199999999998</v>
      </c>
      <c r="D1671">
        <v>14.5501</v>
      </c>
      <c r="E1671" s="1" t="s">
        <v>9</v>
      </c>
      <c r="F1671" t="s">
        <v>16084</v>
      </c>
      <c r="G1671">
        <v>0</v>
      </c>
      <c r="H1671">
        <v>0</v>
      </c>
      <c r="I1671">
        <v>0</v>
      </c>
    </row>
    <row r="1672" spans="1:9" hidden="1" x14ac:dyDescent="0.3">
      <c r="A1672" s="1" t="s">
        <v>90</v>
      </c>
      <c r="B1672" s="1" t="s">
        <v>55</v>
      </c>
      <c r="C1672">
        <v>47.516199999999998</v>
      </c>
      <c r="D1672">
        <v>14.5501</v>
      </c>
      <c r="E1672" s="1" t="s">
        <v>10</v>
      </c>
      <c r="F1672" t="s">
        <v>15987</v>
      </c>
      <c r="G1672">
        <v>0</v>
      </c>
      <c r="H1672">
        <v>0</v>
      </c>
      <c r="I1672">
        <v>0</v>
      </c>
    </row>
    <row r="1673" spans="1:9" hidden="1" x14ac:dyDescent="0.3">
      <c r="A1673" s="1" t="s">
        <v>90</v>
      </c>
      <c r="B1673" s="1" t="s">
        <v>55</v>
      </c>
      <c r="C1673">
        <v>47.516199999999998</v>
      </c>
      <c r="D1673">
        <v>14.5501</v>
      </c>
      <c r="E1673" s="1" t="s">
        <v>11</v>
      </c>
      <c r="F1673" t="s">
        <v>15890</v>
      </c>
      <c r="G1673">
        <v>0</v>
      </c>
      <c r="H1673">
        <v>0</v>
      </c>
      <c r="I1673">
        <v>0</v>
      </c>
    </row>
    <row r="1674" spans="1:9" hidden="1" x14ac:dyDescent="0.3">
      <c r="A1674" s="1" t="s">
        <v>90</v>
      </c>
      <c r="B1674" s="1" t="s">
        <v>55</v>
      </c>
      <c r="C1674">
        <v>47.516199999999998</v>
      </c>
      <c r="D1674">
        <v>14.5501</v>
      </c>
      <c r="E1674" s="1" t="s">
        <v>12</v>
      </c>
      <c r="F1674" t="s">
        <v>15795</v>
      </c>
      <c r="G1674">
        <v>0</v>
      </c>
      <c r="H1674">
        <v>0</v>
      </c>
      <c r="I1674">
        <v>0</v>
      </c>
    </row>
    <row r="1675" spans="1:9" hidden="1" x14ac:dyDescent="0.3">
      <c r="A1675" s="1" t="s">
        <v>90</v>
      </c>
      <c r="B1675" s="1" t="s">
        <v>55</v>
      </c>
      <c r="C1675">
        <v>47.516199999999998</v>
      </c>
      <c r="D1675">
        <v>14.5501</v>
      </c>
      <c r="E1675" s="1" t="s">
        <v>13</v>
      </c>
      <c r="F1675" t="s">
        <v>15703</v>
      </c>
      <c r="G1675">
        <v>0</v>
      </c>
      <c r="H1675">
        <v>0</v>
      </c>
      <c r="I1675">
        <v>0</v>
      </c>
    </row>
    <row r="1676" spans="1:9" hidden="1" x14ac:dyDescent="0.3">
      <c r="A1676" s="1" t="s">
        <v>90</v>
      </c>
      <c r="B1676" s="1" t="s">
        <v>55</v>
      </c>
      <c r="C1676">
        <v>47.516199999999998</v>
      </c>
      <c r="D1676">
        <v>14.5501</v>
      </c>
      <c r="E1676" s="1" t="s">
        <v>14</v>
      </c>
      <c r="F1676" t="s">
        <v>15613</v>
      </c>
      <c r="G1676">
        <v>0</v>
      </c>
      <c r="H1676">
        <v>0</v>
      </c>
      <c r="I1676">
        <v>0</v>
      </c>
    </row>
    <row r="1677" spans="1:9" hidden="1" x14ac:dyDescent="0.3">
      <c r="A1677" s="1" t="s">
        <v>90</v>
      </c>
      <c r="B1677" s="1" t="s">
        <v>55</v>
      </c>
      <c r="C1677">
        <v>47.516199999999998</v>
      </c>
      <c r="D1677">
        <v>14.5501</v>
      </c>
      <c r="E1677" s="1" t="s">
        <v>15</v>
      </c>
      <c r="F1677" t="s">
        <v>15524</v>
      </c>
      <c r="G1677">
        <v>0</v>
      </c>
      <c r="H1677">
        <v>0</v>
      </c>
      <c r="I1677">
        <v>0</v>
      </c>
    </row>
    <row r="1678" spans="1:9" hidden="1" x14ac:dyDescent="0.3">
      <c r="A1678" s="1" t="s">
        <v>90</v>
      </c>
      <c r="B1678" s="1" t="s">
        <v>55</v>
      </c>
      <c r="C1678">
        <v>47.516199999999998</v>
      </c>
      <c r="D1678">
        <v>14.5501</v>
      </c>
      <c r="E1678" s="1" t="s">
        <v>16</v>
      </c>
      <c r="F1678" t="s">
        <v>15435</v>
      </c>
      <c r="G1678">
        <v>0</v>
      </c>
      <c r="H1678">
        <v>0</v>
      </c>
      <c r="I1678">
        <v>0</v>
      </c>
    </row>
    <row r="1679" spans="1:9" hidden="1" x14ac:dyDescent="0.3">
      <c r="A1679" s="1" t="s">
        <v>90</v>
      </c>
      <c r="B1679" s="1" t="s">
        <v>55</v>
      </c>
      <c r="C1679">
        <v>47.516199999999998</v>
      </c>
      <c r="D1679">
        <v>14.5501</v>
      </c>
      <c r="E1679" s="1" t="s">
        <v>17</v>
      </c>
      <c r="F1679" t="s">
        <v>15346</v>
      </c>
      <c r="G1679">
        <v>0</v>
      </c>
      <c r="H1679">
        <v>0</v>
      </c>
      <c r="I1679">
        <v>0</v>
      </c>
    </row>
    <row r="1680" spans="1:9" hidden="1" x14ac:dyDescent="0.3">
      <c r="A1680" s="1" t="s">
        <v>90</v>
      </c>
      <c r="B1680" s="1" t="s">
        <v>55</v>
      </c>
      <c r="C1680">
        <v>47.516199999999998</v>
      </c>
      <c r="D1680">
        <v>14.5501</v>
      </c>
      <c r="E1680" s="1" t="s">
        <v>18</v>
      </c>
      <c r="F1680" t="s">
        <v>15258</v>
      </c>
      <c r="G1680">
        <v>0</v>
      </c>
      <c r="H1680">
        <v>0</v>
      </c>
      <c r="I1680">
        <v>0</v>
      </c>
    </row>
    <row r="1681" spans="1:9" hidden="1" x14ac:dyDescent="0.3">
      <c r="A1681" s="1" t="s">
        <v>90</v>
      </c>
      <c r="B1681" s="1" t="s">
        <v>55</v>
      </c>
      <c r="C1681">
        <v>47.516199999999998</v>
      </c>
      <c r="D1681">
        <v>14.5501</v>
      </c>
      <c r="E1681" s="1" t="s">
        <v>19</v>
      </c>
      <c r="F1681" t="s">
        <v>15170</v>
      </c>
      <c r="G1681">
        <v>0</v>
      </c>
      <c r="H1681">
        <v>0</v>
      </c>
      <c r="I1681">
        <v>0</v>
      </c>
    </row>
    <row r="1682" spans="1:9" hidden="1" x14ac:dyDescent="0.3">
      <c r="A1682" s="1" t="s">
        <v>90</v>
      </c>
      <c r="B1682" s="1" t="s">
        <v>55</v>
      </c>
      <c r="C1682">
        <v>47.516199999999998</v>
      </c>
      <c r="D1682">
        <v>14.5501</v>
      </c>
      <c r="E1682" s="1" t="s">
        <v>20</v>
      </c>
      <c r="F1682" t="s">
        <v>15082</v>
      </c>
      <c r="G1682">
        <v>0</v>
      </c>
      <c r="H1682">
        <v>0</v>
      </c>
      <c r="I1682">
        <v>0</v>
      </c>
    </row>
    <row r="1683" spans="1:9" hidden="1" x14ac:dyDescent="0.3">
      <c r="A1683" s="1" t="s">
        <v>90</v>
      </c>
      <c r="B1683" s="1" t="s">
        <v>55</v>
      </c>
      <c r="C1683">
        <v>47.516199999999998</v>
      </c>
      <c r="D1683">
        <v>14.5501</v>
      </c>
      <c r="E1683" s="1" t="s">
        <v>21</v>
      </c>
      <c r="F1683" t="s">
        <v>14994</v>
      </c>
      <c r="G1683">
        <v>0</v>
      </c>
      <c r="H1683">
        <v>0</v>
      </c>
      <c r="I1683">
        <v>0</v>
      </c>
    </row>
    <row r="1684" spans="1:9" hidden="1" x14ac:dyDescent="0.3">
      <c r="A1684" s="1" t="s">
        <v>90</v>
      </c>
      <c r="B1684" s="1" t="s">
        <v>55</v>
      </c>
      <c r="C1684">
        <v>47.516199999999998</v>
      </c>
      <c r="D1684">
        <v>14.5501</v>
      </c>
      <c r="E1684" s="1" t="s">
        <v>22</v>
      </c>
      <c r="F1684" t="s">
        <v>14906</v>
      </c>
      <c r="G1684">
        <v>0</v>
      </c>
      <c r="H1684">
        <v>0</v>
      </c>
      <c r="I1684">
        <v>0</v>
      </c>
    </row>
    <row r="1685" spans="1:9" hidden="1" x14ac:dyDescent="0.3">
      <c r="A1685" s="1" t="s">
        <v>90</v>
      </c>
      <c r="B1685" s="1" t="s">
        <v>55</v>
      </c>
      <c r="C1685">
        <v>47.516199999999998</v>
      </c>
      <c r="D1685">
        <v>14.5501</v>
      </c>
      <c r="E1685" s="1" t="s">
        <v>23</v>
      </c>
      <c r="F1685" t="s">
        <v>14818</v>
      </c>
      <c r="G1685">
        <v>0</v>
      </c>
      <c r="H1685">
        <v>0</v>
      </c>
      <c r="I1685">
        <v>0</v>
      </c>
    </row>
    <row r="1686" spans="1:9" hidden="1" x14ac:dyDescent="0.3">
      <c r="A1686" s="1" t="s">
        <v>90</v>
      </c>
      <c r="B1686" s="1" t="s">
        <v>55</v>
      </c>
      <c r="C1686">
        <v>47.516199999999998</v>
      </c>
      <c r="D1686">
        <v>14.5501</v>
      </c>
      <c r="E1686" s="1" t="s">
        <v>24</v>
      </c>
      <c r="F1686" t="s">
        <v>14730</v>
      </c>
      <c r="G1686">
        <v>0</v>
      </c>
      <c r="H1686">
        <v>0</v>
      </c>
      <c r="I1686">
        <v>0</v>
      </c>
    </row>
    <row r="1687" spans="1:9" hidden="1" x14ac:dyDescent="0.3">
      <c r="A1687" s="1" t="s">
        <v>90</v>
      </c>
      <c r="B1687" s="1" t="s">
        <v>55</v>
      </c>
      <c r="C1687">
        <v>47.516199999999998</v>
      </c>
      <c r="D1687">
        <v>14.5501</v>
      </c>
      <c r="E1687" s="1" t="s">
        <v>25</v>
      </c>
      <c r="F1687" t="s">
        <v>14642</v>
      </c>
      <c r="G1687">
        <v>0</v>
      </c>
      <c r="H1687">
        <v>0</v>
      </c>
      <c r="I1687">
        <v>0</v>
      </c>
    </row>
    <row r="1688" spans="1:9" hidden="1" x14ac:dyDescent="0.3">
      <c r="A1688" s="1" t="s">
        <v>90</v>
      </c>
      <c r="B1688" s="1" t="s">
        <v>55</v>
      </c>
      <c r="C1688">
        <v>47.516199999999998</v>
      </c>
      <c r="D1688">
        <v>14.5501</v>
      </c>
      <c r="E1688" s="1" t="s">
        <v>26</v>
      </c>
      <c r="F1688" t="s">
        <v>14554</v>
      </c>
      <c r="G1688">
        <v>0</v>
      </c>
      <c r="H1688">
        <v>0</v>
      </c>
      <c r="I1688">
        <v>0</v>
      </c>
    </row>
    <row r="1689" spans="1:9" hidden="1" x14ac:dyDescent="0.3">
      <c r="A1689" s="1" t="s">
        <v>90</v>
      </c>
      <c r="B1689" s="1" t="s">
        <v>55</v>
      </c>
      <c r="C1689">
        <v>47.516199999999998</v>
      </c>
      <c r="D1689">
        <v>14.5501</v>
      </c>
      <c r="E1689" s="1" t="s">
        <v>27</v>
      </c>
      <c r="F1689" t="s">
        <v>14466</v>
      </c>
      <c r="G1689">
        <v>0</v>
      </c>
      <c r="H1689">
        <v>0</v>
      </c>
      <c r="I1689">
        <v>0</v>
      </c>
    </row>
    <row r="1690" spans="1:9" hidden="1" x14ac:dyDescent="0.3">
      <c r="A1690" s="1" t="s">
        <v>90</v>
      </c>
      <c r="B1690" s="1" t="s">
        <v>55</v>
      </c>
      <c r="C1690">
        <v>47.516199999999998</v>
      </c>
      <c r="D1690">
        <v>14.5501</v>
      </c>
      <c r="E1690" s="1" t="s">
        <v>28</v>
      </c>
      <c r="F1690" t="s">
        <v>14379</v>
      </c>
      <c r="G1690">
        <v>0</v>
      </c>
      <c r="H1690">
        <v>0</v>
      </c>
      <c r="I1690">
        <v>0</v>
      </c>
    </row>
    <row r="1691" spans="1:9" hidden="1" x14ac:dyDescent="0.3">
      <c r="A1691" s="1" t="s">
        <v>90</v>
      </c>
      <c r="B1691" s="1" t="s">
        <v>55</v>
      </c>
      <c r="C1691">
        <v>47.516199999999998</v>
      </c>
      <c r="D1691">
        <v>14.5501</v>
      </c>
      <c r="E1691" s="1" t="s">
        <v>29</v>
      </c>
      <c r="F1691" t="s">
        <v>14292</v>
      </c>
      <c r="G1691">
        <v>0</v>
      </c>
      <c r="H1691">
        <v>0</v>
      </c>
      <c r="I1691">
        <v>0</v>
      </c>
    </row>
    <row r="1692" spans="1:9" hidden="1" x14ac:dyDescent="0.3">
      <c r="A1692" s="1" t="s">
        <v>90</v>
      </c>
      <c r="B1692" s="1" t="s">
        <v>55</v>
      </c>
      <c r="C1692">
        <v>47.516199999999998</v>
      </c>
      <c r="D1692">
        <v>14.5501</v>
      </c>
      <c r="E1692" s="1" t="s">
        <v>30</v>
      </c>
      <c r="F1692" t="s">
        <v>14205</v>
      </c>
      <c r="G1692">
        <v>0</v>
      </c>
      <c r="H1692">
        <v>0</v>
      </c>
      <c r="I1692">
        <v>0</v>
      </c>
    </row>
    <row r="1693" spans="1:9" hidden="1" x14ac:dyDescent="0.3">
      <c r="A1693" s="1" t="s">
        <v>90</v>
      </c>
      <c r="B1693" s="1" t="s">
        <v>55</v>
      </c>
      <c r="C1693">
        <v>47.516199999999998</v>
      </c>
      <c r="D1693">
        <v>14.5501</v>
      </c>
      <c r="E1693" s="1" t="s">
        <v>31</v>
      </c>
      <c r="F1693" t="s">
        <v>14118</v>
      </c>
      <c r="G1693">
        <v>0</v>
      </c>
      <c r="H1693">
        <v>0</v>
      </c>
      <c r="I1693">
        <v>0</v>
      </c>
    </row>
    <row r="1694" spans="1:9" hidden="1" x14ac:dyDescent="0.3">
      <c r="A1694" s="1" t="s">
        <v>90</v>
      </c>
      <c r="B1694" s="1" t="s">
        <v>55</v>
      </c>
      <c r="C1694">
        <v>47.516199999999998</v>
      </c>
      <c r="D1694">
        <v>14.5501</v>
      </c>
      <c r="E1694" s="1" t="s">
        <v>32</v>
      </c>
      <c r="F1694" t="s">
        <v>14032</v>
      </c>
      <c r="G1694">
        <v>0</v>
      </c>
      <c r="H1694">
        <v>0</v>
      </c>
      <c r="I1694">
        <v>0</v>
      </c>
    </row>
    <row r="1695" spans="1:9" hidden="1" x14ac:dyDescent="0.3">
      <c r="A1695" s="1" t="s">
        <v>90</v>
      </c>
      <c r="B1695" s="1" t="s">
        <v>55</v>
      </c>
      <c r="C1695">
        <v>47.516199999999998</v>
      </c>
      <c r="D1695">
        <v>14.5501</v>
      </c>
      <c r="E1695" s="1" t="s">
        <v>33</v>
      </c>
      <c r="F1695" t="s">
        <v>13946</v>
      </c>
      <c r="G1695">
        <v>0</v>
      </c>
      <c r="H1695">
        <v>0</v>
      </c>
      <c r="I1695">
        <v>0</v>
      </c>
    </row>
    <row r="1696" spans="1:9" hidden="1" x14ac:dyDescent="0.3">
      <c r="A1696" s="1" t="s">
        <v>90</v>
      </c>
      <c r="B1696" s="1" t="s">
        <v>55</v>
      </c>
      <c r="C1696">
        <v>47.516199999999998</v>
      </c>
      <c r="D1696">
        <v>14.5501</v>
      </c>
      <c r="E1696" s="1" t="s">
        <v>34</v>
      </c>
      <c r="F1696" t="s">
        <v>13861</v>
      </c>
      <c r="G1696">
        <v>0</v>
      </c>
      <c r="H1696">
        <v>0</v>
      </c>
      <c r="I1696">
        <v>0</v>
      </c>
    </row>
    <row r="1697" spans="1:9" hidden="1" x14ac:dyDescent="0.3">
      <c r="A1697" s="1" t="s">
        <v>90</v>
      </c>
      <c r="B1697" s="1" t="s">
        <v>55</v>
      </c>
      <c r="C1697">
        <v>47.516199999999998</v>
      </c>
      <c r="D1697">
        <v>14.5501</v>
      </c>
      <c r="E1697" s="1" t="s">
        <v>35</v>
      </c>
      <c r="F1697" t="s">
        <v>13777</v>
      </c>
      <c r="G1697">
        <v>0</v>
      </c>
      <c r="H1697">
        <v>0</v>
      </c>
      <c r="I1697">
        <v>0</v>
      </c>
    </row>
    <row r="1698" spans="1:9" hidden="1" x14ac:dyDescent="0.3">
      <c r="A1698" s="1" t="s">
        <v>90</v>
      </c>
      <c r="B1698" s="1" t="s">
        <v>55</v>
      </c>
      <c r="C1698">
        <v>47.516199999999998</v>
      </c>
      <c r="D1698">
        <v>14.5501</v>
      </c>
      <c r="E1698" s="1" t="s">
        <v>36</v>
      </c>
      <c r="F1698" t="s">
        <v>13693</v>
      </c>
      <c r="G1698">
        <v>0</v>
      </c>
      <c r="H1698">
        <v>0</v>
      </c>
      <c r="I1698">
        <v>0</v>
      </c>
    </row>
    <row r="1699" spans="1:9" hidden="1" x14ac:dyDescent="0.3">
      <c r="A1699" s="1" t="s">
        <v>90</v>
      </c>
      <c r="B1699" s="1" t="s">
        <v>55</v>
      </c>
      <c r="C1699">
        <v>47.516199999999998</v>
      </c>
      <c r="D1699">
        <v>14.5501</v>
      </c>
      <c r="E1699" s="1" t="s">
        <v>37</v>
      </c>
      <c r="F1699" t="s">
        <v>13609</v>
      </c>
      <c r="G1699">
        <v>0</v>
      </c>
      <c r="H1699">
        <v>0</v>
      </c>
      <c r="I1699">
        <v>0</v>
      </c>
    </row>
    <row r="1700" spans="1:9" hidden="1" x14ac:dyDescent="0.3">
      <c r="A1700" s="1" t="s">
        <v>90</v>
      </c>
      <c r="B1700" s="1" t="s">
        <v>55</v>
      </c>
      <c r="C1700">
        <v>47.516199999999998</v>
      </c>
      <c r="D1700">
        <v>14.5501</v>
      </c>
      <c r="E1700" s="1" t="s">
        <v>38</v>
      </c>
      <c r="F1700" t="s">
        <v>20911</v>
      </c>
      <c r="G1700">
        <v>0</v>
      </c>
      <c r="H1700">
        <v>2</v>
      </c>
      <c r="I1700">
        <v>0</v>
      </c>
    </row>
    <row r="1701" spans="1:9" hidden="1" x14ac:dyDescent="0.3">
      <c r="A1701" s="1" t="s">
        <v>90</v>
      </c>
      <c r="B1701" s="1" t="s">
        <v>55</v>
      </c>
      <c r="C1701">
        <v>47.516199999999998</v>
      </c>
      <c r="D1701">
        <v>14.5501</v>
      </c>
      <c r="E1701" s="1" t="s">
        <v>39</v>
      </c>
      <c r="F1701" t="s">
        <v>20912</v>
      </c>
      <c r="G1701">
        <v>0</v>
      </c>
      <c r="H1701">
        <v>2</v>
      </c>
      <c r="I1701">
        <v>0</v>
      </c>
    </row>
    <row r="1702" spans="1:9" hidden="1" x14ac:dyDescent="0.3">
      <c r="A1702" s="1" t="s">
        <v>90</v>
      </c>
      <c r="B1702" s="1" t="s">
        <v>55</v>
      </c>
      <c r="C1702">
        <v>47.516199999999998</v>
      </c>
      <c r="D1702">
        <v>14.5501</v>
      </c>
      <c r="E1702" s="1" t="s">
        <v>40</v>
      </c>
      <c r="F1702" t="s">
        <v>20796</v>
      </c>
      <c r="G1702">
        <v>0</v>
      </c>
      <c r="H1702">
        <v>3</v>
      </c>
      <c r="I1702">
        <v>0</v>
      </c>
    </row>
    <row r="1703" spans="1:9" hidden="1" x14ac:dyDescent="0.3">
      <c r="A1703" s="1" t="s">
        <v>90</v>
      </c>
      <c r="B1703" s="1" t="s">
        <v>55</v>
      </c>
      <c r="C1703">
        <v>47.516199999999998</v>
      </c>
      <c r="D1703">
        <v>14.5501</v>
      </c>
      <c r="E1703" s="1" t="s">
        <v>41</v>
      </c>
      <c r="F1703" t="s">
        <v>20797</v>
      </c>
      <c r="G1703">
        <v>0</v>
      </c>
      <c r="H1703">
        <v>3</v>
      </c>
      <c r="I1703">
        <v>0</v>
      </c>
    </row>
    <row r="1704" spans="1:9" hidden="1" x14ac:dyDescent="0.3">
      <c r="A1704" s="1" t="s">
        <v>90</v>
      </c>
      <c r="B1704" s="1" t="s">
        <v>55</v>
      </c>
      <c r="C1704">
        <v>47.516199999999998</v>
      </c>
      <c r="D1704">
        <v>14.5501</v>
      </c>
      <c r="E1704" s="1" t="s">
        <v>42</v>
      </c>
      <c r="F1704" t="s">
        <v>20148</v>
      </c>
      <c r="G1704">
        <v>0</v>
      </c>
      <c r="H1704">
        <v>9</v>
      </c>
      <c r="I1704">
        <v>0</v>
      </c>
    </row>
    <row r="1705" spans="1:9" hidden="1" x14ac:dyDescent="0.3">
      <c r="A1705" s="1" t="s">
        <v>90</v>
      </c>
      <c r="B1705" s="1" t="s">
        <v>55</v>
      </c>
      <c r="C1705">
        <v>47.516199999999998</v>
      </c>
      <c r="D1705">
        <v>14.5501</v>
      </c>
      <c r="E1705" s="1" t="s">
        <v>43</v>
      </c>
      <c r="F1705" t="s">
        <v>20149</v>
      </c>
      <c r="G1705">
        <v>0</v>
      </c>
      <c r="H1705">
        <v>14</v>
      </c>
      <c r="I1705">
        <v>0</v>
      </c>
    </row>
    <row r="1706" spans="1:9" hidden="1" x14ac:dyDescent="0.3">
      <c r="A1706" s="1" t="s">
        <v>90</v>
      </c>
      <c r="B1706" s="1" t="s">
        <v>55</v>
      </c>
      <c r="C1706">
        <v>47.516199999999998</v>
      </c>
      <c r="D1706">
        <v>14.5501</v>
      </c>
      <c r="E1706" s="1" t="s">
        <v>44</v>
      </c>
      <c r="F1706" t="s">
        <v>20150</v>
      </c>
      <c r="G1706">
        <v>0</v>
      </c>
      <c r="H1706">
        <v>18</v>
      </c>
      <c r="I1706">
        <v>0</v>
      </c>
    </row>
    <row r="1707" spans="1:9" hidden="1" x14ac:dyDescent="0.3">
      <c r="A1707" s="1" t="s">
        <v>90</v>
      </c>
      <c r="B1707" s="1" t="s">
        <v>55</v>
      </c>
      <c r="C1707">
        <v>47.516199999999998</v>
      </c>
      <c r="D1707">
        <v>14.5501</v>
      </c>
      <c r="E1707" s="1" t="s">
        <v>45</v>
      </c>
      <c r="F1707" t="s">
        <v>20151</v>
      </c>
      <c r="G1707">
        <v>0</v>
      </c>
      <c r="H1707">
        <v>21</v>
      </c>
      <c r="I1707">
        <v>0</v>
      </c>
    </row>
    <row r="1708" spans="1:9" hidden="1" x14ac:dyDescent="0.3">
      <c r="A1708" s="1" t="s">
        <v>90</v>
      </c>
      <c r="B1708" s="1" t="s">
        <v>55</v>
      </c>
      <c r="C1708">
        <v>47.516199999999998</v>
      </c>
      <c r="D1708">
        <v>14.5501</v>
      </c>
      <c r="E1708" s="1" t="s">
        <v>46</v>
      </c>
      <c r="F1708" t="s">
        <v>20152</v>
      </c>
      <c r="G1708">
        <v>0</v>
      </c>
      <c r="H1708">
        <v>29</v>
      </c>
      <c r="I1708">
        <v>0</v>
      </c>
    </row>
    <row r="1709" spans="1:9" hidden="1" x14ac:dyDescent="0.3">
      <c r="A1709" s="1" t="s">
        <v>90</v>
      </c>
      <c r="B1709" s="1" t="s">
        <v>55</v>
      </c>
      <c r="C1709">
        <v>47.516199999999998</v>
      </c>
      <c r="D1709">
        <v>14.5501</v>
      </c>
      <c r="E1709" s="1" t="s">
        <v>47</v>
      </c>
      <c r="F1709" t="s">
        <v>20153</v>
      </c>
      <c r="G1709">
        <v>0</v>
      </c>
      <c r="H1709">
        <v>41</v>
      </c>
      <c r="I1709">
        <v>0</v>
      </c>
    </row>
    <row r="1710" spans="1:9" hidden="1" x14ac:dyDescent="0.3">
      <c r="A1710" s="1" t="s">
        <v>90</v>
      </c>
      <c r="B1710" s="1" t="s">
        <v>55</v>
      </c>
      <c r="C1710">
        <v>47.516199999999998</v>
      </c>
      <c r="D1710">
        <v>14.5501</v>
      </c>
      <c r="E1710" s="1" t="s">
        <v>48</v>
      </c>
      <c r="F1710" t="s">
        <v>20154</v>
      </c>
      <c r="G1710">
        <v>0</v>
      </c>
      <c r="H1710">
        <v>55</v>
      </c>
      <c r="I1710">
        <v>0</v>
      </c>
    </row>
    <row r="1711" spans="1:9" hidden="1" x14ac:dyDescent="0.3">
      <c r="A1711" s="1" t="s">
        <v>90</v>
      </c>
      <c r="B1711" s="1" t="s">
        <v>55</v>
      </c>
      <c r="C1711">
        <v>47.516199999999998</v>
      </c>
      <c r="D1711">
        <v>14.5501</v>
      </c>
      <c r="E1711" s="1" t="s">
        <v>49</v>
      </c>
      <c r="F1711" t="s">
        <v>20155</v>
      </c>
      <c r="G1711">
        <v>0</v>
      </c>
      <c r="H1711">
        <v>79</v>
      </c>
      <c r="I1711">
        <v>0</v>
      </c>
    </row>
    <row r="1712" spans="1:9" hidden="1" x14ac:dyDescent="0.3">
      <c r="A1712" s="1" t="s">
        <v>90</v>
      </c>
      <c r="B1712" s="1" t="s">
        <v>55</v>
      </c>
      <c r="C1712">
        <v>47.516199999999998</v>
      </c>
      <c r="D1712">
        <v>14.5501</v>
      </c>
      <c r="E1712" s="1" t="s">
        <v>50</v>
      </c>
      <c r="F1712" t="s">
        <v>20156</v>
      </c>
      <c r="G1712">
        <v>0</v>
      </c>
      <c r="H1712">
        <v>104</v>
      </c>
      <c r="I1712">
        <v>0</v>
      </c>
    </row>
    <row r="1713" spans="1:9" hidden="1" x14ac:dyDescent="0.3">
      <c r="A1713" s="1" t="s">
        <v>90</v>
      </c>
      <c r="B1713" s="1" t="s">
        <v>55</v>
      </c>
      <c r="C1713">
        <v>47.516199999999998</v>
      </c>
      <c r="D1713">
        <v>14.5501</v>
      </c>
      <c r="E1713" s="1" t="s">
        <v>51</v>
      </c>
      <c r="F1713" t="s">
        <v>20157</v>
      </c>
      <c r="G1713">
        <v>0</v>
      </c>
      <c r="H1713">
        <v>131</v>
      </c>
      <c r="I1713">
        <v>2</v>
      </c>
    </row>
    <row r="1714" spans="1:9" hidden="1" x14ac:dyDescent="0.3">
      <c r="A1714" s="1" t="s">
        <v>90</v>
      </c>
      <c r="B1714" s="1" t="s">
        <v>55</v>
      </c>
      <c r="C1714">
        <v>47.516199999999998</v>
      </c>
      <c r="D1714">
        <v>14.5501</v>
      </c>
      <c r="E1714" s="1" t="s">
        <v>52</v>
      </c>
      <c r="F1714" t="s">
        <v>20158</v>
      </c>
      <c r="G1714">
        <v>0</v>
      </c>
      <c r="H1714">
        <v>182</v>
      </c>
      <c r="I1714">
        <v>4</v>
      </c>
    </row>
    <row r="1715" spans="1:9" hidden="1" x14ac:dyDescent="0.3">
      <c r="A1715" s="1" t="s">
        <v>90</v>
      </c>
      <c r="B1715" s="1" t="s">
        <v>55</v>
      </c>
      <c r="C1715">
        <v>47.516199999999998</v>
      </c>
      <c r="D1715">
        <v>14.5501</v>
      </c>
      <c r="E1715" s="1" t="s">
        <v>53</v>
      </c>
      <c r="F1715" t="s">
        <v>20159</v>
      </c>
      <c r="G1715">
        <v>0</v>
      </c>
      <c r="H1715">
        <v>246</v>
      </c>
      <c r="I1715">
        <v>4</v>
      </c>
    </row>
    <row r="1716" spans="1:9" hidden="1" x14ac:dyDescent="0.3">
      <c r="A1716" s="1" t="s">
        <v>90</v>
      </c>
      <c r="B1716" s="1" t="s">
        <v>55</v>
      </c>
      <c r="C1716">
        <v>47.516199999999998</v>
      </c>
      <c r="D1716">
        <v>14.5501</v>
      </c>
      <c r="E1716" s="1" t="s">
        <v>54</v>
      </c>
      <c r="F1716" t="s">
        <v>20160</v>
      </c>
      <c r="G1716">
        <v>1</v>
      </c>
      <c r="H1716">
        <v>302</v>
      </c>
      <c r="I1716">
        <v>4</v>
      </c>
    </row>
    <row r="1717" spans="1:9" hidden="1" x14ac:dyDescent="0.3">
      <c r="A1717" s="1" t="s">
        <v>90</v>
      </c>
      <c r="B1717" s="1" t="s">
        <v>55</v>
      </c>
      <c r="C1717">
        <v>47.516199999999998</v>
      </c>
      <c r="D1717">
        <v>14.5501</v>
      </c>
      <c r="E1717" s="1" t="s">
        <v>21548</v>
      </c>
      <c r="F1717" t="s">
        <v>21581</v>
      </c>
      <c r="G1717">
        <v>1</v>
      </c>
      <c r="H1717">
        <v>504</v>
      </c>
      <c r="I1717">
        <v>6</v>
      </c>
    </row>
    <row r="1718" spans="1:9" hidden="1" x14ac:dyDescent="0.3">
      <c r="A1718" s="1" t="s">
        <v>91</v>
      </c>
      <c r="B1718" s="1" t="s">
        <v>55</v>
      </c>
      <c r="C1718">
        <v>31</v>
      </c>
      <c r="D1718">
        <v>35</v>
      </c>
      <c r="E1718" s="1" t="s">
        <v>4</v>
      </c>
      <c r="F1718" t="s">
        <v>16592</v>
      </c>
      <c r="G1718">
        <v>0</v>
      </c>
      <c r="H1718">
        <v>0</v>
      </c>
      <c r="I1718">
        <v>0</v>
      </c>
    </row>
    <row r="1719" spans="1:9" hidden="1" x14ac:dyDescent="0.3">
      <c r="A1719" s="1" t="s">
        <v>91</v>
      </c>
      <c r="B1719" s="1" t="s">
        <v>55</v>
      </c>
      <c r="C1719">
        <v>31</v>
      </c>
      <c r="D1719">
        <v>35</v>
      </c>
      <c r="E1719" s="1" t="s">
        <v>5</v>
      </c>
      <c r="F1719" t="s">
        <v>16489</v>
      </c>
      <c r="G1719">
        <v>0</v>
      </c>
      <c r="H1719">
        <v>0</v>
      </c>
      <c r="I1719">
        <v>0</v>
      </c>
    </row>
    <row r="1720" spans="1:9" hidden="1" x14ac:dyDescent="0.3">
      <c r="A1720" s="1" t="s">
        <v>91</v>
      </c>
      <c r="B1720" s="1" t="s">
        <v>55</v>
      </c>
      <c r="C1720">
        <v>31</v>
      </c>
      <c r="D1720">
        <v>35</v>
      </c>
      <c r="E1720" s="1" t="s">
        <v>6</v>
      </c>
      <c r="F1720" t="s">
        <v>16387</v>
      </c>
      <c r="G1720">
        <v>0</v>
      </c>
      <c r="H1720">
        <v>0</v>
      </c>
      <c r="I1720">
        <v>0</v>
      </c>
    </row>
    <row r="1721" spans="1:9" hidden="1" x14ac:dyDescent="0.3">
      <c r="A1721" s="1" t="s">
        <v>91</v>
      </c>
      <c r="B1721" s="1" t="s">
        <v>55</v>
      </c>
      <c r="C1721">
        <v>31</v>
      </c>
      <c r="D1721">
        <v>35</v>
      </c>
      <c r="E1721" s="1" t="s">
        <v>7</v>
      </c>
      <c r="F1721" t="s">
        <v>16285</v>
      </c>
      <c r="G1721">
        <v>0</v>
      </c>
      <c r="H1721">
        <v>0</v>
      </c>
      <c r="I1721">
        <v>0</v>
      </c>
    </row>
    <row r="1722" spans="1:9" hidden="1" x14ac:dyDescent="0.3">
      <c r="A1722" s="1" t="s">
        <v>91</v>
      </c>
      <c r="B1722" s="1" t="s">
        <v>55</v>
      </c>
      <c r="C1722">
        <v>31</v>
      </c>
      <c r="D1722">
        <v>35</v>
      </c>
      <c r="E1722" s="1" t="s">
        <v>8</v>
      </c>
      <c r="F1722" t="s">
        <v>16185</v>
      </c>
      <c r="G1722">
        <v>0</v>
      </c>
      <c r="H1722">
        <v>0</v>
      </c>
      <c r="I1722">
        <v>0</v>
      </c>
    </row>
    <row r="1723" spans="1:9" hidden="1" x14ac:dyDescent="0.3">
      <c r="A1723" s="1" t="s">
        <v>91</v>
      </c>
      <c r="B1723" s="1" t="s">
        <v>55</v>
      </c>
      <c r="C1723">
        <v>31</v>
      </c>
      <c r="D1723">
        <v>35</v>
      </c>
      <c r="E1723" s="1" t="s">
        <v>9</v>
      </c>
      <c r="F1723" t="s">
        <v>16085</v>
      </c>
      <c r="G1723">
        <v>0</v>
      </c>
      <c r="H1723">
        <v>0</v>
      </c>
      <c r="I1723">
        <v>0</v>
      </c>
    </row>
    <row r="1724" spans="1:9" hidden="1" x14ac:dyDescent="0.3">
      <c r="A1724" s="1" t="s">
        <v>91</v>
      </c>
      <c r="B1724" s="1" t="s">
        <v>55</v>
      </c>
      <c r="C1724">
        <v>31</v>
      </c>
      <c r="D1724">
        <v>35</v>
      </c>
      <c r="E1724" s="1" t="s">
        <v>10</v>
      </c>
      <c r="F1724" t="s">
        <v>15988</v>
      </c>
      <c r="G1724">
        <v>0</v>
      </c>
      <c r="H1724">
        <v>0</v>
      </c>
      <c r="I1724">
        <v>0</v>
      </c>
    </row>
    <row r="1725" spans="1:9" hidden="1" x14ac:dyDescent="0.3">
      <c r="A1725" s="1" t="s">
        <v>91</v>
      </c>
      <c r="B1725" s="1" t="s">
        <v>55</v>
      </c>
      <c r="C1725">
        <v>31</v>
      </c>
      <c r="D1725">
        <v>35</v>
      </c>
      <c r="E1725" s="1" t="s">
        <v>11</v>
      </c>
      <c r="F1725" t="s">
        <v>15891</v>
      </c>
      <c r="G1725">
        <v>0</v>
      </c>
      <c r="H1725">
        <v>0</v>
      </c>
      <c r="I1725">
        <v>0</v>
      </c>
    </row>
    <row r="1726" spans="1:9" hidden="1" x14ac:dyDescent="0.3">
      <c r="A1726" s="1" t="s">
        <v>91</v>
      </c>
      <c r="B1726" s="1" t="s">
        <v>55</v>
      </c>
      <c r="C1726">
        <v>31</v>
      </c>
      <c r="D1726">
        <v>35</v>
      </c>
      <c r="E1726" s="1" t="s">
        <v>12</v>
      </c>
      <c r="F1726" t="s">
        <v>15796</v>
      </c>
      <c r="G1726">
        <v>0</v>
      </c>
      <c r="H1726">
        <v>0</v>
      </c>
      <c r="I1726">
        <v>0</v>
      </c>
    </row>
    <row r="1727" spans="1:9" hidden="1" x14ac:dyDescent="0.3">
      <c r="A1727" s="1" t="s">
        <v>91</v>
      </c>
      <c r="B1727" s="1" t="s">
        <v>55</v>
      </c>
      <c r="C1727">
        <v>31</v>
      </c>
      <c r="D1727">
        <v>35</v>
      </c>
      <c r="E1727" s="1" t="s">
        <v>13</v>
      </c>
      <c r="F1727" t="s">
        <v>15704</v>
      </c>
      <c r="G1727">
        <v>0</v>
      </c>
      <c r="H1727">
        <v>0</v>
      </c>
      <c r="I1727">
        <v>0</v>
      </c>
    </row>
    <row r="1728" spans="1:9" hidden="1" x14ac:dyDescent="0.3">
      <c r="A1728" s="1" t="s">
        <v>91</v>
      </c>
      <c r="B1728" s="1" t="s">
        <v>55</v>
      </c>
      <c r="C1728">
        <v>31</v>
      </c>
      <c r="D1728">
        <v>35</v>
      </c>
      <c r="E1728" s="1" t="s">
        <v>14</v>
      </c>
      <c r="F1728" t="s">
        <v>15614</v>
      </c>
      <c r="G1728">
        <v>0</v>
      </c>
      <c r="H1728">
        <v>0</v>
      </c>
      <c r="I1728">
        <v>0</v>
      </c>
    </row>
    <row r="1729" spans="1:9" hidden="1" x14ac:dyDescent="0.3">
      <c r="A1729" s="1" t="s">
        <v>91</v>
      </c>
      <c r="B1729" s="1" t="s">
        <v>55</v>
      </c>
      <c r="C1729">
        <v>31</v>
      </c>
      <c r="D1729">
        <v>35</v>
      </c>
      <c r="E1729" s="1" t="s">
        <v>15</v>
      </c>
      <c r="F1729" t="s">
        <v>15525</v>
      </c>
      <c r="G1729">
        <v>0</v>
      </c>
      <c r="H1729">
        <v>0</v>
      </c>
      <c r="I1729">
        <v>0</v>
      </c>
    </row>
    <row r="1730" spans="1:9" hidden="1" x14ac:dyDescent="0.3">
      <c r="A1730" s="1" t="s">
        <v>91</v>
      </c>
      <c r="B1730" s="1" t="s">
        <v>55</v>
      </c>
      <c r="C1730">
        <v>31</v>
      </c>
      <c r="D1730">
        <v>35</v>
      </c>
      <c r="E1730" s="1" t="s">
        <v>16</v>
      </c>
      <c r="F1730" t="s">
        <v>15436</v>
      </c>
      <c r="G1730">
        <v>0</v>
      </c>
      <c r="H1730">
        <v>0</v>
      </c>
      <c r="I1730">
        <v>0</v>
      </c>
    </row>
    <row r="1731" spans="1:9" hidden="1" x14ac:dyDescent="0.3">
      <c r="A1731" s="1" t="s">
        <v>91</v>
      </c>
      <c r="B1731" s="1" t="s">
        <v>55</v>
      </c>
      <c r="C1731">
        <v>31</v>
      </c>
      <c r="D1731">
        <v>35</v>
      </c>
      <c r="E1731" s="1" t="s">
        <v>17</v>
      </c>
      <c r="F1731" t="s">
        <v>15347</v>
      </c>
      <c r="G1731">
        <v>0</v>
      </c>
      <c r="H1731">
        <v>0</v>
      </c>
      <c r="I1731">
        <v>0</v>
      </c>
    </row>
    <row r="1732" spans="1:9" hidden="1" x14ac:dyDescent="0.3">
      <c r="A1732" s="1" t="s">
        <v>91</v>
      </c>
      <c r="B1732" s="1" t="s">
        <v>55</v>
      </c>
      <c r="C1732">
        <v>31</v>
      </c>
      <c r="D1732">
        <v>35</v>
      </c>
      <c r="E1732" s="1" t="s">
        <v>18</v>
      </c>
      <c r="F1732" t="s">
        <v>15259</v>
      </c>
      <c r="G1732">
        <v>0</v>
      </c>
      <c r="H1732">
        <v>0</v>
      </c>
      <c r="I1732">
        <v>0</v>
      </c>
    </row>
    <row r="1733" spans="1:9" hidden="1" x14ac:dyDescent="0.3">
      <c r="A1733" s="1" t="s">
        <v>91</v>
      </c>
      <c r="B1733" s="1" t="s">
        <v>55</v>
      </c>
      <c r="C1733">
        <v>31</v>
      </c>
      <c r="D1733">
        <v>35</v>
      </c>
      <c r="E1733" s="1" t="s">
        <v>19</v>
      </c>
      <c r="F1733" t="s">
        <v>15171</v>
      </c>
      <c r="G1733">
        <v>0</v>
      </c>
      <c r="H1733">
        <v>0</v>
      </c>
      <c r="I1733">
        <v>0</v>
      </c>
    </row>
    <row r="1734" spans="1:9" hidden="1" x14ac:dyDescent="0.3">
      <c r="A1734" s="1" t="s">
        <v>91</v>
      </c>
      <c r="B1734" s="1" t="s">
        <v>55</v>
      </c>
      <c r="C1734">
        <v>31</v>
      </c>
      <c r="D1734">
        <v>35</v>
      </c>
      <c r="E1734" s="1" t="s">
        <v>20</v>
      </c>
      <c r="F1734" t="s">
        <v>15083</v>
      </c>
      <c r="G1734">
        <v>0</v>
      </c>
      <c r="H1734">
        <v>0</v>
      </c>
      <c r="I1734">
        <v>0</v>
      </c>
    </row>
    <row r="1735" spans="1:9" hidden="1" x14ac:dyDescent="0.3">
      <c r="A1735" s="1" t="s">
        <v>91</v>
      </c>
      <c r="B1735" s="1" t="s">
        <v>55</v>
      </c>
      <c r="C1735">
        <v>31</v>
      </c>
      <c r="D1735">
        <v>35</v>
      </c>
      <c r="E1735" s="1" t="s">
        <v>21</v>
      </c>
      <c r="F1735" t="s">
        <v>14995</v>
      </c>
      <c r="G1735">
        <v>0</v>
      </c>
      <c r="H1735">
        <v>0</v>
      </c>
      <c r="I1735">
        <v>0</v>
      </c>
    </row>
    <row r="1736" spans="1:9" hidden="1" x14ac:dyDescent="0.3">
      <c r="A1736" s="1" t="s">
        <v>91</v>
      </c>
      <c r="B1736" s="1" t="s">
        <v>55</v>
      </c>
      <c r="C1736">
        <v>31</v>
      </c>
      <c r="D1736">
        <v>35</v>
      </c>
      <c r="E1736" s="1" t="s">
        <v>22</v>
      </c>
      <c r="F1736" t="s">
        <v>14907</v>
      </c>
      <c r="G1736">
        <v>0</v>
      </c>
      <c r="H1736">
        <v>0</v>
      </c>
      <c r="I1736">
        <v>0</v>
      </c>
    </row>
    <row r="1737" spans="1:9" hidden="1" x14ac:dyDescent="0.3">
      <c r="A1737" s="1" t="s">
        <v>91</v>
      </c>
      <c r="B1737" s="1" t="s">
        <v>55</v>
      </c>
      <c r="C1737">
        <v>31</v>
      </c>
      <c r="D1737">
        <v>35</v>
      </c>
      <c r="E1737" s="1" t="s">
        <v>23</v>
      </c>
      <c r="F1737" t="s">
        <v>14819</v>
      </c>
      <c r="G1737">
        <v>0</v>
      </c>
      <c r="H1737">
        <v>0</v>
      </c>
      <c r="I1737">
        <v>0</v>
      </c>
    </row>
    <row r="1738" spans="1:9" hidden="1" x14ac:dyDescent="0.3">
      <c r="A1738" s="1" t="s">
        <v>91</v>
      </c>
      <c r="B1738" s="1" t="s">
        <v>55</v>
      </c>
      <c r="C1738">
        <v>31</v>
      </c>
      <c r="D1738">
        <v>35</v>
      </c>
      <c r="E1738" s="1" t="s">
        <v>24</v>
      </c>
      <c r="F1738" t="s">
        <v>14731</v>
      </c>
      <c r="G1738">
        <v>0</v>
      </c>
      <c r="H1738">
        <v>0</v>
      </c>
      <c r="I1738">
        <v>0</v>
      </c>
    </row>
    <row r="1739" spans="1:9" hidden="1" x14ac:dyDescent="0.3">
      <c r="A1739" s="1" t="s">
        <v>91</v>
      </c>
      <c r="B1739" s="1" t="s">
        <v>55</v>
      </c>
      <c r="C1739">
        <v>31</v>
      </c>
      <c r="D1739">
        <v>35</v>
      </c>
      <c r="E1739" s="1" t="s">
        <v>25</v>
      </c>
      <c r="F1739" t="s">
        <v>14643</v>
      </c>
      <c r="G1739">
        <v>0</v>
      </c>
      <c r="H1739">
        <v>0</v>
      </c>
      <c r="I1739">
        <v>0</v>
      </c>
    </row>
    <row r="1740" spans="1:9" hidden="1" x14ac:dyDescent="0.3">
      <c r="A1740" s="1" t="s">
        <v>91</v>
      </c>
      <c r="B1740" s="1" t="s">
        <v>55</v>
      </c>
      <c r="C1740">
        <v>31</v>
      </c>
      <c r="D1740">
        <v>35</v>
      </c>
      <c r="E1740" s="1" t="s">
        <v>26</v>
      </c>
      <c r="F1740" t="s">
        <v>14555</v>
      </c>
      <c r="G1740">
        <v>0</v>
      </c>
      <c r="H1740">
        <v>0</v>
      </c>
      <c r="I1740">
        <v>0</v>
      </c>
    </row>
    <row r="1741" spans="1:9" hidden="1" x14ac:dyDescent="0.3">
      <c r="A1741" s="1" t="s">
        <v>91</v>
      </c>
      <c r="B1741" s="1" t="s">
        <v>55</v>
      </c>
      <c r="C1741">
        <v>31</v>
      </c>
      <c r="D1741">
        <v>35</v>
      </c>
      <c r="E1741" s="1" t="s">
        <v>27</v>
      </c>
      <c r="F1741" t="s">
        <v>14467</v>
      </c>
      <c r="G1741">
        <v>0</v>
      </c>
      <c r="H1741">
        <v>0</v>
      </c>
      <c r="I1741">
        <v>0</v>
      </c>
    </row>
    <row r="1742" spans="1:9" hidden="1" x14ac:dyDescent="0.3">
      <c r="A1742" s="1" t="s">
        <v>91</v>
      </c>
      <c r="B1742" s="1" t="s">
        <v>55</v>
      </c>
      <c r="C1742">
        <v>31</v>
      </c>
      <c r="D1742">
        <v>35</v>
      </c>
      <c r="E1742" s="1" t="s">
        <v>28</v>
      </c>
      <c r="F1742" t="s">
        <v>14380</v>
      </c>
      <c r="G1742">
        <v>0</v>
      </c>
      <c r="H1742">
        <v>0</v>
      </c>
      <c r="I1742">
        <v>0</v>
      </c>
    </row>
    <row r="1743" spans="1:9" hidden="1" x14ac:dyDescent="0.3">
      <c r="A1743" s="1" t="s">
        <v>91</v>
      </c>
      <c r="B1743" s="1" t="s">
        <v>55</v>
      </c>
      <c r="C1743">
        <v>31</v>
      </c>
      <c r="D1743">
        <v>35</v>
      </c>
      <c r="E1743" s="1" t="s">
        <v>29</v>
      </c>
      <c r="F1743" t="s">
        <v>14293</v>
      </c>
      <c r="G1743">
        <v>0</v>
      </c>
      <c r="H1743">
        <v>0</v>
      </c>
      <c r="I1743">
        <v>0</v>
      </c>
    </row>
    <row r="1744" spans="1:9" hidden="1" x14ac:dyDescent="0.3">
      <c r="A1744" s="1" t="s">
        <v>91</v>
      </c>
      <c r="B1744" s="1" t="s">
        <v>55</v>
      </c>
      <c r="C1744">
        <v>31</v>
      </c>
      <c r="D1744">
        <v>35</v>
      </c>
      <c r="E1744" s="1" t="s">
        <v>30</v>
      </c>
      <c r="F1744" t="s">
        <v>14206</v>
      </c>
      <c r="G1744">
        <v>0</v>
      </c>
      <c r="H1744">
        <v>0</v>
      </c>
      <c r="I1744">
        <v>0</v>
      </c>
    </row>
    <row r="1745" spans="1:9" hidden="1" x14ac:dyDescent="0.3">
      <c r="A1745" s="1" t="s">
        <v>91</v>
      </c>
      <c r="B1745" s="1" t="s">
        <v>55</v>
      </c>
      <c r="C1745">
        <v>31</v>
      </c>
      <c r="D1745">
        <v>35</v>
      </c>
      <c r="E1745" s="1" t="s">
        <v>31</v>
      </c>
      <c r="F1745" t="s">
        <v>14119</v>
      </c>
      <c r="G1745">
        <v>0</v>
      </c>
      <c r="H1745">
        <v>0</v>
      </c>
      <c r="I1745">
        <v>0</v>
      </c>
    </row>
    <row r="1746" spans="1:9" hidden="1" x14ac:dyDescent="0.3">
      <c r="A1746" s="1" t="s">
        <v>91</v>
      </c>
      <c r="B1746" s="1" t="s">
        <v>55</v>
      </c>
      <c r="C1746">
        <v>31</v>
      </c>
      <c r="D1746">
        <v>35</v>
      </c>
      <c r="E1746" s="1" t="s">
        <v>32</v>
      </c>
      <c r="F1746" t="s">
        <v>14033</v>
      </c>
      <c r="G1746">
        <v>0</v>
      </c>
      <c r="H1746">
        <v>0</v>
      </c>
      <c r="I1746">
        <v>0</v>
      </c>
    </row>
    <row r="1747" spans="1:9" hidden="1" x14ac:dyDescent="0.3">
      <c r="A1747" s="1" t="s">
        <v>91</v>
      </c>
      <c r="B1747" s="1" t="s">
        <v>55</v>
      </c>
      <c r="C1747">
        <v>31</v>
      </c>
      <c r="D1747">
        <v>35</v>
      </c>
      <c r="E1747" s="1" t="s">
        <v>33</v>
      </c>
      <c r="F1747" t="s">
        <v>13947</v>
      </c>
      <c r="G1747">
        <v>0</v>
      </c>
      <c r="H1747">
        <v>0</v>
      </c>
      <c r="I1747">
        <v>0</v>
      </c>
    </row>
    <row r="1748" spans="1:9" hidden="1" x14ac:dyDescent="0.3">
      <c r="A1748" s="1" t="s">
        <v>91</v>
      </c>
      <c r="B1748" s="1" t="s">
        <v>55</v>
      </c>
      <c r="C1748">
        <v>31</v>
      </c>
      <c r="D1748">
        <v>35</v>
      </c>
      <c r="E1748" s="1" t="s">
        <v>34</v>
      </c>
      <c r="F1748" t="s">
        <v>21293</v>
      </c>
      <c r="G1748">
        <v>0</v>
      </c>
      <c r="H1748">
        <v>1</v>
      </c>
      <c r="I1748">
        <v>0</v>
      </c>
    </row>
    <row r="1749" spans="1:9" hidden="1" x14ac:dyDescent="0.3">
      <c r="A1749" s="1" t="s">
        <v>91</v>
      </c>
      <c r="B1749" s="1" t="s">
        <v>55</v>
      </c>
      <c r="C1749">
        <v>31</v>
      </c>
      <c r="D1749">
        <v>35</v>
      </c>
      <c r="E1749" s="1" t="s">
        <v>35</v>
      </c>
      <c r="F1749" t="s">
        <v>21294</v>
      </c>
      <c r="G1749">
        <v>0</v>
      </c>
      <c r="H1749">
        <v>1</v>
      </c>
      <c r="I1749">
        <v>0</v>
      </c>
    </row>
    <row r="1750" spans="1:9" hidden="1" x14ac:dyDescent="0.3">
      <c r="A1750" s="1" t="s">
        <v>91</v>
      </c>
      <c r="B1750" s="1" t="s">
        <v>55</v>
      </c>
      <c r="C1750">
        <v>31</v>
      </c>
      <c r="D1750">
        <v>35</v>
      </c>
      <c r="E1750" s="1" t="s">
        <v>36</v>
      </c>
      <c r="F1750" t="s">
        <v>21295</v>
      </c>
      <c r="G1750">
        <v>0</v>
      </c>
      <c r="H1750">
        <v>1</v>
      </c>
      <c r="I1750">
        <v>0</v>
      </c>
    </row>
    <row r="1751" spans="1:9" hidden="1" x14ac:dyDescent="0.3">
      <c r="A1751" s="1" t="s">
        <v>91</v>
      </c>
      <c r="B1751" s="1" t="s">
        <v>55</v>
      </c>
      <c r="C1751">
        <v>31</v>
      </c>
      <c r="D1751">
        <v>35</v>
      </c>
      <c r="E1751" s="1" t="s">
        <v>37</v>
      </c>
      <c r="F1751" t="s">
        <v>21296</v>
      </c>
      <c r="G1751">
        <v>0</v>
      </c>
      <c r="H1751">
        <v>1</v>
      </c>
      <c r="I1751">
        <v>0</v>
      </c>
    </row>
    <row r="1752" spans="1:9" hidden="1" x14ac:dyDescent="0.3">
      <c r="A1752" s="1" t="s">
        <v>91</v>
      </c>
      <c r="B1752" s="1" t="s">
        <v>55</v>
      </c>
      <c r="C1752">
        <v>31</v>
      </c>
      <c r="D1752">
        <v>35</v>
      </c>
      <c r="E1752" s="1" t="s">
        <v>38</v>
      </c>
      <c r="F1752" t="s">
        <v>21297</v>
      </c>
      <c r="G1752">
        <v>0</v>
      </c>
      <c r="H1752">
        <v>1</v>
      </c>
      <c r="I1752">
        <v>0</v>
      </c>
    </row>
    <row r="1753" spans="1:9" hidden="1" x14ac:dyDescent="0.3">
      <c r="A1753" s="1" t="s">
        <v>91</v>
      </c>
      <c r="B1753" s="1" t="s">
        <v>55</v>
      </c>
      <c r="C1753">
        <v>31</v>
      </c>
      <c r="D1753">
        <v>35</v>
      </c>
      <c r="E1753" s="1" t="s">
        <v>39</v>
      </c>
      <c r="F1753" t="s">
        <v>20913</v>
      </c>
      <c r="G1753">
        <v>0</v>
      </c>
      <c r="H1753">
        <v>2</v>
      </c>
      <c r="I1753">
        <v>0</v>
      </c>
    </row>
    <row r="1754" spans="1:9" hidden="1" x14ac:dyDescent="0.3">
      <c r="A1754" s="1" t="s">
        <v>91</v>
      </c>
      <c r="B1754" s="1" t="s">
        <v>55</v>
      </c>
      <c r="C1754">
        <v>31</v>
      </c>
      <c r="D1754">
        <v>35</v>
      </c>
      <c r="E1754" s="1" t="s">
        <v>40</v>
      </c>
      <c r="F1754" t="s">
        <v>20798</v>
      </c>
      <c r="G1754">
        <v>0</v>
      </c>
      <c r="H1754">
        <v>3</v>
      </c>
      <c r="I1754">
        <v>1</v>
      </c>
    </row>
    <row r="1755" spans="1:9" hidden="1" x14ac:dyDescent="0.3">
      <c r="A1755" s="1" t="s">
        <v>91</v>
      </c>
      <c r="B1755" s="1" t="s">
        <v>55</v>
      </c>
      <c r="C1755">
        <v>31</v>
      </c>
      <c r="D1755">
        <v>35</v>
      </c>
      <c r="E1755" s="1" t="s">
        <v>41</v>
      </c>
      <c r="F1755" t="s">
        <v>20161</v>
      </c>
      <c r="G1755">
        <v>0</v>
      </c>
      <c r="H1755">
        <v>4</v>
      </c>
      <c r="I1755">
        <v>1</v>
      </c>
    </row>
    <row r="1756" spans="1:9" hidden="1" x14ac:dyDescent="0.3">
      <c r="A1756" s="1" t="s">
        <v>91</v>
      </c>
      <c r="B1756" s="1" t="s">
        <v>55</v>
      </c>
      <c r="C1756">
        <v>31</v>
      </c>
      <c r="D1756">
        <v>35</v>
      </c>
      <c r="E1756" s="1" t="s">
        <v>42</v>
      </c>
      <c r="F1756" t="s">
        <v>20162</v>
      </c>
      <c r="G1756">
        <v>0</v>
      </c>
      <c r="H1756">
        <v>7</v>
      </c>
      <c r="I1756">
        <v>1</v>
      </c>
    </row>
    <row r="1757" spans="1:9" hidden="1" x14ac:dyDescent="0.3">
      <c r="A1757" s="1" t="s">
        <v>91</v>
      </c>
      <c r="B1757" s="1" t="s">
        <v>55</v>
      </c>
      <c r="C1757">
        <v>31</v>
      </c>
      <c r="D1757">
        <v>35</v>
      </c>
      <c r="E1757" s="1" t="s">
        <v>43</v>
      </c>
      <c r="F1757" t="s">
        <v>20163</v>
      </c>
      <c r="G1757">
        <v>0</v>
      </c>
      <c r="H1757">
        <v>10</v>
      </c>
      <c r="I1757">
        <v>1</v>
      </c>
    </row>
    <row r="1758" spans="1:9" hidden="1" x14ac:dyDescent="0.3">
      <c r="A1758" s="1" t="s">
        <v>91</v>
      </c>
      <c r="B1758" s="1" t="s">
        <v>55</v>
      </c>
      <c r="C1758">
        <v>31</v>
      </c>
      <c r="D1758">
        <v>35</v>
      </c>
      <c r="E1758" s="1" t="s">
        <v>44</v>
      </c>
      <c r="F1758" t="s">
        <v>20164</v>
      </c>
      <c r="G1758">
        <v>0</v>
      </c>
      <c r="H1758">
        <v>10</v>
      </c>
      <c r="I1758">
        <v>1</v>
      </c>
    </row>
    <row r="1759" spans="1:9" hidden="1" x14ac:dyDescent="0.3">
      <c r="A1759" s="1" t="s">
        <v>91</v>
      </c>
      <c r="B1759" s="1" t="s">
        <v>55</v>
      </c>
      <c r="C1759">
        <v>31</v>
      </c>
      <c r="D1759">
        <v>35</v>
      </c>
      <c r="E1759" s="1" t="s">
        <v>45</v>
      </c>
      <c r="F1759" t="s">
        <v>20165</v>
      </c>
      <c r="G1759">
        <v>0</v>
      </c>
      <c r="H1759">
        <v>12</v>
      </c>
      <c r="I1759">
        <v>1</v>
      </c>
    </row>
    <row r="1760" spans="1:9" hidden="1" x14ac:dyDescent="0.3">
      <c r="A1760" s="1" t="s">
        <v>91</v>
      </c>
      <c r="B1760" s="1" t="s">
        <v>55</v>
      </c>
      <c r="C1760">
        <v>31</v>
      </c>
      <c r="D1760">
        <v>35</v>
      </c>
      <c r="E1760" s="1" t="s">
        <v>46</v>
      </c>
      <c r="F1760" t="s">
        <v>20166</v>
      </c>
      <c r="G1760">
        <v>0</v>
      </c>
      <c r="H1760">
        <v>15</v>
      </c>
      <c r="I1760">
        <v>1</v>
      </c>
    </row>
    <row r="1761" spans="1:9" hidden="1" x14ac:dyDescent="0.3">
      <c r="A1761" s="1" t="s">
        <v>91</v>
      </c>
      <c r="B1761" s="1" t="s">
        <v>55</v>
      </c>
      <c r="C1761">
        <v>31</v>
      </c>
      <c r="D1761">
        <v>35</v>
      </c>
      <c r="E1761" s="1" t="s">
        <v>47</v>
      </c>
      <c r="F1761" t="s">
        <v>20167</v>
      </c>
      <c r="G1761">
        <v>0</v>
      </c>
      <c r="H1761">
        <v>20</v>
      </c>
      <c r="I1761">
        <v>1</v>
      </c>
    </row>
    <row r="1762" spans="1:9" hidden="1" x14ac:dyDescent="0.3">
      <c r="A1762" s="1" t="s">
        <v>91</v>
      </c>
      <c r="B1762" s="1" t="s">
        <v>55</v>
      </c>
      <c r="C1762">
        <v>31</v>
      </c>
      <c r="D1762">
        <v>35</v>
      </c>
      <c r="E1762" s="1" t="s">
        <v>48</v>
      </c>
      <c r="F1762" t="s">
        <v>20168</v>
      </c>
      <c r="G1762">
        <v>0</v>
      </c>
      <c r="H1762">
        <v>37</v>
      </c>
      <c r="I1762">
        <v>2</v>
      </c>
    </row>
    <row r="1763" spans="1:9" hidden="1" x14ac:dyDescent="0.3">
      <c r="A1763" s="1" t="s">
        <v>91</v>
      </c>
      <c r="B1763" s="1" t="s">
        <v>55</v>
      </c>
      <c r="C1763">
        <v>31</v>
      </c>
      <c r="D1763">
        <v>35</v>
      </c>
      <c r="E1763" s="1" t="s">
        <v>49</v>
      </c>
      <c r="F1763" t="s">
        <v>20169</v>
      </c>
      <c r="G1763">
        <v>0</v>
      </c>
      <c r="H1763">
        <v>43</v>
      </c>
      <c r="I1763">
        <v>2</v>
      </c>
    </row>
    <row r="1764" spans="1:9" hidden="1" x14ac:dyDescent="0.3">
      <c r="A1764" s="1" t="s">
        <v>91</v>
      </c>
      <c r="B1764" s="1" t="s">
        <v>55</v>
      </c>
      <c r="C1764">
        <v>31</v>
      </c>
      <c r="D1764">
        <v>35</v>
      </c>
      <c r="E1764" s="1" t="s">
        <v>50</v>
      </c>
      <c r="F1764" t="s">
        <v>20170</v>
      </c>
      <c r="G1764">
        <v>0</v>
      </c>
      <c r="H1764">
        <v>61</v>
      </c>
      <c r="I1764">
        <v>2</v>
      </c>
    </row>
    <row r="1765" spans="1:9" hidden="1" x14ac:dyDescent="0.3">
      <c r="A1765" s="1" t="s">
        <v>91</v>
      </c>
      <c r="B1765" s="1" t="s">
        <v>55</v>
      </c>
      <c r="C1765">
        <v>31</v>
      </c>
      <c r="D1765">
        <v>35</v>
      </c>
      <c r="E1765" s="1" t="s">
        <v>51</v>
      </c>
      <c r="F1765" t="s">
        <v>20171</v>
      </c>
      <c r="G1765">
        <v>0</v>
      </c>
      <c r="H1765">
        <v>61</v>
      </c>
      <c r="I1765">
        <v>2</v>
      </c>
    </row>
    <row r="1766" spans="1:9" hidden="1" x14ac:dyDescent="0.3">
      <c r="A1766" s="1" t="s">
        <v>91</v>
      </c>
      <c r="B1766" s="1" t="s">
        <v>55</v>
      </c>
      <c r="C1766">
        <v>31</v>
      </c>
      <c r="D1766">
        <v>35</v>
      </c>
      <c r="E1766" s="1" t="s">
        <v>52</v>
      </c>
      <c r="F1766" t="s">
        <v>20172</v>
      </c>
      <c r="G1766">
        <v>0</v>
      </c>
      <c r="H1766">
        <v>83</v>
      </c>
      <c r="I1766">
        <v>4</v>
      </c>
    </row>
    <row r="1767" spans="1:9" hidden="1" x14ac:dyDescent="0.3">
      <c r="A1767" s="1" t="s">
        <v>91</v>
      </c>
      <c r="B1767" s="1" t="s">
        <v>55</v>
      </c>
      <c r="C1767">
        <v>31</v>
      </c>
      <c r="D1767">
        <v>35</v>
      </c>
      <c r="E1767" s="1" t="s">
        <v>53</v>
      </c>
      <c r="F1767" t="s">
        <v>20173</v>
      </c>
      <c r="G1767">
        <v>0</v>
      </c>
      <c r="H1767">
        <v>109</v>
      </c>
      <c r="I1767">
        <v>4</v>
      </c>
    </row>
    <row r="1768" spans="1:9" hidden="1" x14ac:dyDescent="0.3">
      <c r="A1768" s="1" t="s">
        <v>91</v>
      </c>
      <c r="B1768" s="1" t="s">
        <v>55</v>
      </c>
      <c r="C1768">
        <v>31</v>
      </c>
      <c r="D1768">
        <v>35</v>
      </c>
      <c r="E1768" s="1" t="s">
        <v>54</v>
      </c>
      <c r="F1768" t="s">
        <v>20174</v>
      </c>
      <c r="G1768">
        <v>0</v>
      </c>
      <c r="H1768">
        <v>131</v>
      </c>
      <c r="I1768">
        <v>4</v>
      </c>
    </row>
    <row r="1769" spans="1:9" hidden="1" x14ac:dyDescent="0.3">
      <c r="A1769" s="1" t="s">
        <v>91</v>
      </c>
      <c r="B1769" s="1" t="s">
        <v>55</v>
      </c>
      <c r="C1769">
        <v>31</v>
      </c>
      <c r="D1769">
        <v>35</v>
      </c>
      <c r="E1769" s="1" t="s">
        <v>21548</v>
      </c>
      <c r="F1769" t="s">
        <v>21582</v>
      </c>
      <c r="G1769">
        <v>0</v>
      </c>
      <c r="H1769">
        <v>161</v>
      </c>
      <c r="I1769">
        <v>4</v>
      </c>
    </row>
    <row r="1770" spans="1:9" hidden="1" x14ac:dyDescent="0.3">
      <c r="A1770" s="1" t="s">
        <v>92</v>
      </c>
      <c r="B1770" s="1" t="s">
        <v>55</v>
      </c>
      <c r="C1770">
        <v>30.375299999999999</v>
      </c>
      <c r="D1770">
        <v>69.345100000000002</v>
      </c>
      <c r="E1770" s="1" t="s">
        <v>4</v>
      </c>
      <c r="F1770" t="s">
        <v>16593</v>
      </c>
      <c r="G1770">
        <v>0</v>
      </c>
      <c r="H1770">
        <v>0</v>
      </c>
      <c r="I1770">
        <v>0</v>
      </c>
    </row>
    <row r="1771" spans="1:9" hidden="1" x14ac:dyDescent="0.3">
      <c r="A1771" s="1" t="s">
        <v>92</v>
      </c>
      <c r="B1771" s="1" t="s">
        <v>55</v>
      </c>
      <c r="C1771">
        <v>30.375299999999999</v>
      </c>
      <c r="D1771">
        <v>69.345100000000002</v>
      </c>
      <c r="E1771" s="1" t="s">
        <v>5</v>
      </c>
      <c r="F1771" t="s">
        <v>16490</v>
      </c>
      <c r="G1771">
        <v>0</v>
      </c>
      <c r="H1771">
        <v>0</v>
      </c>
      <c r="I1771">
        <v>0</v>
      </c>
    </row>
    <row r="1772" spans="1:9" hidden="1" x14ac:dyDescent="0.3">
      <c r="A1772" s="1" t="s">
        <v>92</v>
      </c>
      <c r="B1772" s="1" t="s">
        <v>55</v>
      </c>
      <c r="C1772">
        <v>30.375299999999999</v>
      </c>
      <c r="D1772">
        <v>69.345100000000002</v>
      </c>
      <c r="E1772" s="1" t="s">
        <v>6</v>
      </c>
      <c r="F1772" t="s">
        <v>16388</v>
      </c>
      <c r="G1772">
        <v>0</v>
      </c>
      <c r="H1772">
        <v>0</v>
      </c>
      <c r="I1772">
        <v>0</v>
      </c>
    </row>
    <row r="1773" spans="1:9" hidden="1" x14ac:dyDescent="0.3">
      <c r="A1773" s="1" t="s">
        <v>92</v>
      </c>
      <c r="B1773" s="1" t="s">
        <v>55</v>
      </c>
      <c r="C1773">
        <v>30.375299999999999</v>
      </c>
      <c r="D1773">
        <v>69.345100000000002</v>
      </c>
      <c r="E1773" s="1" t="s">
        <v>7</v>
      </c>
      <c r="F1773" t="s">
        <v>16286</v>
      </c>
      <c r="G1773">
        <v>0</v>
      </c>
      <c r="H1773">
        <v>0</v>
      </c>
      <c r="I1773">
        <v>0</v>
      </c>
    </row>
    <row r="1774" spans="1:9" hidden="1" x14ac:dyDescent="0.3">
      <c r="A1774" s="1" t="s">
        <v>92</v>
      </c>
      <c r="B1774" s="1" t="s">
        <v>55</v>
      </c>
      <c r="C1774">
        <v>30.375299999999999</v>
      </c>
      <c r="D1774">
        <v>69.345100000000002</v>
      </c>
      <c r="E1774" s="1" t="s">
        <v>8</v>
      </c>
      <c r="F1774" t="s">
        <v>16186</v>
      </c>
      <c r="G1774">
        <v>0</v>
      </c>
      <c r="H1774">
        <v>0</v>
      </c>
      <c r="I1774">
        <v>0</v>
      </c>
    </row>
    <row r="1775" spans="1:9" hidden="1" x14ac:dyDescent="0.3">
      <c r="A1775" s="1" t="s">
        <v>92</v>
      </c>
      <c r="B1775" s="1" t="s">
        <v>55</v>
      </c>
      <c r="C1775">
        <v>30.375299999999999</v>
      </c>
      <c r="D1775">
        <v>69.345100000000002</v>
      </c>
      <c r="E1775" s="1" t="s">
        <v>9</v>
      </c>
      <c r="F1775" t="s">
        <v>16086</v>
      </c>
      <c r="G1775">
        <v>0</v>
      </c>
      <c r="H1775">
        <v>0</v>
      </c>
      <c r="I1775">
        <v>0</v>
      </c>
    </row>
    <row r="1776" spans="1:9" hidden="1" x14ac:dyDescent="0.3">
      <c r="A1776" s="1" t="s">
        <v>92</v>
      </c>
      <c r="B1776" s="1" t="s">
        <v>55</v>
      </c>
      <c r="C1776">
        <v>30.375299999999999</v>
      </c>
      <c r="D1776">
        <v>69.345100000000002</v>
      </c>
      <c r="E1776" s="1" t="s">
        <v>10</v>
      </c>
      <c r="F1776" t="s">
        <v>15989</v>
      </c>
      <c r="G1776">
        <v>0</v>
      </c>
      <c r="H1776">
        <v>0</v>
      </c>
      <c r="I1776">
        <v>0</v>
      </c>
    </row>
    <row r="1777" spans="1:9" hidden="1" x14ac:dyDescent="0.3">
      <c r="A1777" s="1" t="s">
        <v>92</v>
      </c>
      <c r="B1777" s="1" t="s">
        <v>55</v>
      </c>
      <c r="C1777">
        <v>30.375299999999999</v>
      </c>
      <c r="D1777">
        <v>69.345100000000002</v>
      </c>
      <c r="E1777" s="1" t="s">
        <v>11</v>
      </c>
      <c r="F1777" t="s">
        <v>15892</v>
      </c>
      <c r="G1777">
        <v>0</v>
      </c>
      <c r="H1777">
        <v>0</v>
      </c>
      <c r="I1777">
        <v>0</v>
      </c>
    </row>
    <row r="1778" spans="1:9" hidden="1" x14ac:dyDescent="0.3">
      <c r="A1778" s="1" t="s">
        <v>92</v>
      </c>
      <c r="B1778" s="1" t="s">
        <v>55</v>
      </c>
      <c r="C1778">
        <v>30.375299999999999</v>
      </c>
      <c r="D1778">
        <v>69.345100000000002</v>
      </c>
      <c r="E1778" s="1" t="s">
        <v>12</v>
      </c>
      <c r="F1778" t="s">
        <v>15797</v>
      </c>
      <c r="G1778">
        <v>0</v>
      </c>
      <c r="H1778">
        <v>0</v>
      </c>
      <c r="I1778">
        <v>0</v>
      </c>
    </row>
    <row r="1779" spans="1:9" hidden="1" x14ac:dyDescent="0.3">
      <c r="A1779" s="1" t="s">
        <v>92</v>
      </c>
      <c r="B1779" s="1" t="s">
        <v>55</v>
      </c>
      <c r="C1779">
        <v>30.375299999999999</v>
      </c>
      <c r="D1779">
        <v>69.345100000000002</v>
      </c>
      <c r="E1779" s="1" t="s">
        <v>13</v>
      </c>
      <c r="F1779" t="s">
        <v>15705</v>
      </c>
      <c r="G1779">
        <v>0</v>
      </c>
      <c r="H1779">
        <v>0</v>
      </c>
      <c r="I1779">
        <v>0</v>
      </c>
    </row>
    <row r="1780" spans="1:9" hidden="1" x14ac:dyDescent="0.3">
      <c r="A1780" s="1" t="s">
        <v>92</v>
      </c>
      <c r="B1780" s="1" t="s">
        <v>55</v>
      </c>
      <c r="C1780">
        <v>30.375299999999999</v>
      </c>
      <c r="D1780">
        <v>69.345100000000002</v>
      </c>
      <c r="E1780" s="1" t="s">
        <v>14</v>
      </c>
      <c r="F1780" t="s">
        <v>15615</v>
      </c>
      <c r="G1780">
        <v>0</v>
      </c>
      <c r="H1780">
        <v>0</v>
      </c>
      <c r="I1780">
        <v>0</v>
      </c>
    </row>
    <row r="1781" spans="1:9" hidden="1" x14ac:dyDescent="0.3">
      <c r="A1781" s="1" t="s">
        <v>92</v>
      </c>
      <c r="B1781" s="1" t="s">
        <v>55</v>
      </c>
      <c r="C1781">
        <v>30.375299999999999</v>
      </c>
      <c r="D1781">
        <v>69.345100000000002</v>
      </c>
      <c r="E1781" s="1" t="s">
        <v>15</v>
      </c>
      <c r="F1781" t="s">
        <v>15526</v>
      </c>
      <c r="G1781">
        <v>0</v>
      </c>
      <c r="H1781">
        <v>0</v>
      </c>
      <c r="I1781">
        <v>0</v>
      </c>
    </row>
    <row r="1782" spans="1:9" hidden="1" x14ac:dyDescent="0.3">
      <c r="A1782" s="1" t="s">
        <v>92</v>
      </c>
      <c r="B1782" s="1" t="s">
        <v>55</v>
      </c>
      <c r="C1782">
        <v>30.375299999999999</v>
      </c>
      <c r="D1782">
        <v>69.345100000000002</v>
      </c>
      <c r="E1782" s="1" t="s">
        <v>16</v>
      </c>
      <c r="F1782" t="s">
        <v>15437</v>
      </c>
      <c r="G1782">
        <v>0</v>
      </c>
      <c r="H1782">
        <v>0</v>
      </c>
      <c r="I1782">
        <v>0</v>
      </c>
    </row>
    <row r="1783" spans="1:9" hidden="1" x14ac:dyDescent="0.3">
      <c r="A1783" s="1" t="s">
        <v>92</v>
      </c>
      <c r="B1783" s="1" t="s">
        <v>55</v>
      </c>
      <c r="C1783">
        <v>30.375299999999999</v>
      </c>
      <c r="D1783">
        <v>69.345100000000002</v>
      </c>
      <c r="E1783" s="1" t="s">
        <v>17</v>
      </c>
      <c r="F1783" t="s">
        <v>15348</v>
      </c>
      <c r="G1783">
        <v>0</v>
      </c>
      <c r="H1783">
        <v>0</v>
      </c>
      <c r="I1783">
        <v>0</v>
      </c>
    </row>
    <row r="1784" spans="1:9" hidden="1" x14ac:dyDescent="0.3">
      <c r="A1784" s="1" t="s">
        <v>92</v>
      </c>
      <c r="B1784" s="1" t="s">
        <v>55</v>
      </c>
      <c r="C1784">
        <v>30.375299999999999</v>
      </c>
      <c r="D1784">
        <v>69.345100000000002</v>
      </c>
      <c r="E1784" s="1" t="s">
        <v>18</v>
      </c>
      <c r="F1784" t="s">
        <v>15260</v>
      </c>
      <c r="G1784">
        <v>0</v>
      </c>
      <c r="H1784">
        <v>0</v>
      </c>
      <c r="I1784">
        <v>0</v>
      </c>
    </row>
    <row r="1785" spans="1:9" hidden="1" x14ac:dyDescent="0.3">
      <c r="A1785" s="1" t="s">
        <v>92</v>
      </c>
      <c r="B1785" s="1" t="s">
        <v>55</v>
      </c>
      <c r="C1785">
        <v>30.375299999999999</v>
      </c>
      <c r="D1785">
        <v>69.345100000000002</v>
      </c>
      <c r="E1785" s="1" t="s">
        <v>19</v>
      </c>
      <c r="F1785" t="s">
        <v>15172</v>
      </c>
      <c r="G1785">
        <v>0</v>
      </c>
      <c r="H1785">
        <v>0</v>
      </c>
      <c r="I1785">
        <v>0</v>
      </c>
    </row>
    <row r="1786" spans="1:9" hidden="1" x14ac:dyDescent="0.3">
      <c r="A1786" s="1" t="s">
        <v>92</v>
      </c>
      <c r="B1786" s="1" t="s">
        <v>55</v>
      </c>
      <c r="C1786">
        <v>30.375299999999999</v>
      </c>
      <c r="D1786">
        <v>69.345100000000002</v>
      </c>
      <c r="E1786" s="1" t="s">
        <v>20</v>
      </c>
      <c r="F1786" t="s">
        <v>15084</v>
      </c>
      <c r="G1786">
        <v>0</v>
      </c>
      <c r="H1786">
        <v>0</v>
      </c>
      <c r="I1786">
        <v>0</v>
      </c>
    </row>
    <row r="1787" spans="1:9" hidden="1" x14ac:dyDescent="0.3">
      <c r="A1787" s="1" t="s">
        <v>92</v>
      </c>
      <c r="B1787" s="1" t="s">
        <v>55</v>
      </c>
      <c r="C1787">
        <v>30.375299999999999</v>
      </c>
      <c r="D1787">
        <v>69.345100000000002</v>
      </c>
      <c r="E1787" s="1" t="s">
        <v>21</v>
      </c>
      <c r="F1787" t="s">
        <v>14996</v>
      </c>
      <c r="G1787">
        <v>0</v>
      </c>
      <c r="H1787">
        <v>0</v>
      </c>
      <c r="I1787">
        <v>0</v>
      </c>
    </row>
    <row r="1788" spans="1:9" hidden="1" x14ac:dyDescent="0.3">
      <c r="A1788" s="1" t="s">
        <v>92</v>
      </c>
      <c r="B1788" s="1" t="s">
        <v>55</v>
      </c>
      <c r="C1788">
        <v>30.375299999999999</v>
      </c>
      <c r="D1788">
        <v>69.345100000000002</v>
      </c>
      <c r="E1788" s="1" t="s">
        <v>22</v>
      </c>
      <c r="F1788" t="s">
        <v>14908</v>
      </c>
      <c r="G1788">
        <v>0</v>
      </c>
      <c r="H1788">
        <v>0</v>
      </c>
      <c r="I1788">
        <v>0</v>
      </c>
    </row>
    <row r="1789" spans="1:9" hidden="1" x14ac:dyDescent="0.3">
      <c r="A1789" s="1" t="s">
        <v>92</v>
      </c>
      <c r="B1789" s="1" t="s">
        <v>55</v>
      </c>
      <c r="C1789">
        <v>30.375299999999999</v>
      </c>
      <c r="D1789">
        <v>69.345100000000002</v>
      </c>
      <c r="E1789" s="1" t="s">
        <v>23</v>
      </c>
      <c r="F1789" t="s">
        <v>14820</v>
      </c>
      <c r="G1789">
        <v>0</v>
      </c>
      <c r="H1789">
        <v>0</v>
      </c>
      <c r="I1789">
        <v>0</v>
      </c>
    </row>
    <row r="1790" spans="1:9" hidden="1" x14ac:dyDescent="0.3">
      <c r="A1790" s="1" t="s">
        <v>92</v>
      </c>
      <c r="B1790" s="1" t="s">
        <v>55</v>
      </c>
      <c r="C1790">
        <v>30.375299999999999</v>
      </c>
      <c r="D1790">
        <v>69.345100000000002</v>
      </c>
      <c r="E1790" s="1" t="s">
        <v>24</v>
      </c>
      <c r="F1790" t="s">
        <v>14732</v>
      </c>
      <c r="G1790">
        <v>0</v>
      </c>
      <c r="H1790">
        <v>0</v>
      </c>
      <c r="I1790">
        <v>0</v>
      </c>
    </row>
    <row r="1791" spans="1:9" hidden="1" x14ac:dyDescent="0.3">
      <c r="A1791" s="1" t="s">
        <v>92</v>
      </c>
      <c r="B1791" s="1" t="s">
        <v>55</v>
      </c>
      <c r="C1791">
        <v>30.375299999999999</v>
      </c>
      <c r="D1791">
        <v>69.345100000000002</v>
      </c>
      <c r="E1791" s="1" t="s">
        <v>25</v>
      </c>
      <c r="F1791" t="s">
        <v>14644</v>
      </c>
      <c r="G1791">
        <v>0</v>
      </c>
      <c r="H1791">
        <v>0</v>
      </c>
      <c r="I1791">
        <v>0</v>
      </c>
    </row>
    <row r="1792" spans="1:9" hidden="1" x14ac:dyDescent="0.3">
      <c r="A1792" s="1" t="s">
        <v>92</v>
      </c>
      <c r="B1792" s="1" t="s">
        <v>55</v>
      </c>
      <c r="C1792">
        <v>30.375299999999999</v>
      </c>
      <c r="D1792">
        <v>69.345100000000002</v>
      </c>
      <c r="E1792" s="1" t="s">
        <v>26</v>
      </c>
      <c r="F1792" t="s">
        <v>14556</v>
      </c>
      <c r="G1792">
        <v>0</v>
      </c>
      <c r="H1792">
        <v>0</v>
      </c>
      <c r="I1792">
        <v>0</v>
      </c>
    </row>
    <row r="1793" spans="1:9" hidden="1" x14ac:dyDescent="0.3">
      <c r="A1793" s="1" t="s">
        <v>92</v>
      </c>
      <c r="B1793" s="1" t="s">
        <v>55</v>
      </c>
      <c r="C1793">
        <v>30.375299999999999</v>
      </c>
      <c r="D1793">
        <v>69.345100000000002</v>
      </c>
      <c r="E1793" s="1" t="s">
        <v>27</v>
      </c>
      <c r="F1793" t="s">
        <v>14468</v>
      </c>
      <c r="G1793">
        <v>0</v>
      </c>
      <c r="H1793">
        <v>0</v>
      </c>
      <c r="I1793">
        <v>0</v>
      </c>
    </row>
    <row r="1794" spans="1:9" hidden="1" x14ac:dyDescent="0.3">
      <c r="A1794" s="1" t="s">
        <v>92</v>
      </c>
      <c r="B1794" s="1" t="s">
        <v>55</v>
      </c>
      <c r="C1794">
        <v>30.375299999999999</v>
      </c>
      <c r="D1794">
        <v>69.345100000000002</v>
      </c>
      <c r="E1794" s="1" t="s">
        <v>28</v>
      </c>
      <c r="F1794" t="s">
        <v>14381</v>
      </c>
      <c r="G1794">
        <v>0</v>
      </c>
      <c r="H1794">
        <v>0</v>
      </c>
      <c r="I1794">
        <v>0</v>
      </c>
    </row>
    <row r="1795" spans="1:9" hidden="1" x14ac:dyDescent="0.3">
      <c r="A1795" s="1" t="s">
        <v>92</v>
      </c>
      <c r="B1795" s="1" t="s">
        <v>55</v>
      </c>
      <c r="C1795">
        <v>30.375299999999999</v>
      </c>
      <c r="D1795">
        <v>69.345100000000002</v>
      </c>
      <c r="E1795" s="1" t="s">
        <v>29</v>
      </c>
      <c r="F1795" t="s">
        <v>14294</v>
      </c>
      <c r="G1795">
        <v>0</v>
      </c>
      <c r="H1795">
        <v>0</v>
      </c>
      <c r="I1795">
        <v>0</v>
      </c>
    </row>
    <row r="1796" spans="1:9" hidden="1" x14ac:dyDescent="0.3">
      <c r="A1796" s="1" t="s">
        <v>92</v>
      </c>
      <c r="B1796" s="1" t="s">
        <v>55</v>
      </c>
      <c r="C1796">
        <v>30.375299999999999</v>
      </c>
      <c r="D1796">
        <v>69.345100000000002</v>
      </c>
      <c r="E1796" s="1" t="s">
        <v>30</v>
      </c>
      <c r="F1796" t="s">
        <v>14207</v>
      </c>
      <c r="G1796">
        <v>0</v>
      </c>
      <c r="H1796">
        <v>0</v>
      </c>
      <c r="I1796">
        <v>0</v>
      </c>
    </row>
    <row r="1797" spans="1:9" hidden="1" x14ac:dyDescent="0.3">
      <c r="A1797" s="1" t="s">
        <v>92</v>
      </c>
      <c r="B1797" s="1" t="s">
        <v>55</v>
      </c>
      <c r="C1797">
        <v>30.375299999999999</v>
      </c>
      <c r="D1797">
        <v>69.345100000000002</v>
      </c>
      <c r="E1797" s="1" t="s">
        <v>31</v>
      </c>
      <c r="F1797" t="s">
        <v>14120</v>
      </c>
      <c r="G1797">
        <v>0</v>
      </c>
      <c r="H1797">
        <v>0</v>
      </c>
      <c r="I1797">
        <v>0</v>
      </c>
    </row>
    <row r="1798" spans="1:9" hidden="1" x14ac:dyDescent="0.3">
      <c r="A1798" s="1" t="s">
        <v>92</v>
      </c>
      <c r="B1798" s="1" t="s">
        <v>55</v>
      </c>
      <c r="C1798">
        <v>30.375299999999999</v>
      </c>
      <c r="D1798">
        <v>69.345100000000002</v>
      </c>
      <c r="E1798" s="1" t="s">
        <v>32</v>
      </c>
      <c r="F1798" t="s">
        <v>14034</v>
      </c>
      <c r="G1798">
        <v>0</v>
      </c>
      <c r="H1798">
        <v>0</v>
      </c>
      <c r="I1798">
        <v>0</v>
      </c>
    </row>
    <row r="1799" spans="1:9" hidden="1" x14ac:dyDescent="0.3">
      <c r="A1799" s="1" t="s">
        <v>92</v>
      </c>
      <c r="B1799" s="1" t="s">
        <v>55</v>
      </c>
      <c r="C1799">
        <v>30.375299999999999</v>
      </c>
      <c r="D1799">
        <v>69.345100000000002</v>
      </c>
      <c r="E1799" s="1" t="s">
        <v>33</v>
      </c>
      <c r="F1799" t="s">
        <v>13948</v>
      </c>
      <c r="G1799">
        <v>0</v>
      </c>
      <c r="H1799">
        <v>0</v>
      </c>
      <c r="I1799">
        <v>0</v>
      </c>
    </row>
    <row r="1800" spans="1:9" hidden="1" x14ac:dyDescent="0.3">
      <c r="A1800" s="1" t="s">
        <v>92</v>
      </c>
      <c r="B1800" s="1" t="s">
        <v>55</v>
      </c>
      <c r="C1800">
        <v>30.375299999999999</v>
      </c>
      <c r="D1800">
        <v>69.345100000000002</v>
      </c>
      <c r="E1800" s="1" t="s">
        <v>34</v>
      </c>
      <c r="F1800" t="s">
        <v>13862</v>
      </c>
      <c r="G1800">
        <v>0</v>
      </c>
      <c r="H1800">
        <v>0</v>
      </c>
      <c r="I1800">
        <v>0</v>
      </c>
    </row>
    <row r="1801" spans="1:9" hidden="1" x14ac:dyDescent="0.3">
      <c r="A1801" s="1" t="s">
        <v>92</v>
      </c>
      <c r="B1801" s="1" t="s">
        <v>55</v>
      </c>
      <c r="C1801">
        <v>30.375299999999999</v>
      </c>
      <c r="D1801">
        <v>69.345100000000002</v>
      </c>
      <c r="E1801" s="1" t="s">
        <v>35</v>
      </c>
      <c r="F1801" t="s">
        <v>13778</v>
      </c>
      <c r="G1801">
        <v>0</v>
      </c>
      <c r="H1801">
        <v>0</v>
      </c>
      <c r="I1801">
        <v>0</v>
      </c>
    </row>
    <row r="1802" spans="1:9" hidden="1" x14ac:dyDescent="0.3">
      <c r="A1802" s="1" t="s">
        <v>92</v>
      </c>
      <c r="B1802" s="1" t="s">
        <v>55</v>
      </c>
      <c r="C1802">
        <v>30.375299999999999</v>
      </c>
      <c r="D1802">
        <v>69.345100000000002</v>
      </c>
      <c r="E1802" s="1" t="s">
        <v>36</v>
      </c>
      <c r="F1802" t="s">
        <v>13694</v>
      </c>
      <c r="G1802">
        <v>0</v>
      </c>
      <c r="H1802">
        <v>0</v>
      </c>
      <c r="I1802">
        <v>0</v>
      </c>
    </row>
    <row r="1803" spans="1:9" hidden="1" x14ac:dyDescent="0.3">
      <c r="A1803" s="1" t="s">
        <v>92</v>
      </c>
      <c r="B1803" s="1" t="s">
        <v>55</v>
      </c>
      <c r="C1803">
        <v>30.375299999999999</v>
      </c>
      <c r="D1803">
        <v>69.345100000000002</v>
      </c>
      <c r="E1803" s="1" t="s">
        <v>37</v>
      </c>
      <c r="F1803" t="s">
        <v>13610</v>
      </c>
      <c r="G1803">
        <v>0</v>
      </c>
      <c r="H1803">
        <v>0</v>
      </c>
      <c r="I1803">
        <v>0</v>
      </c>
    </row>
    <row r="1804" spans="1:9" hidden="1" x14ac:dyDescent="0.3">
      <c r="A1804" s="1" t="s">
        <v>92</v>
      </c>
      <c r="B1804" s="1" t="s">
        <v>55</v>
      </c>
      <c r="C1804">
        <v>30.375299999999999</v>
      </c>
      <c r="D1804">
        <v>69.345100000000002</v>
      </c>
      <c r="E1804" s="1" t="s">
        <v>38</v>
      </c>
      <c r="F1804" t="s">
        <v>13531</v>
      </c>
      <c r="G1804">
        <v>0</v>
      </c>
      <c r="H1804">
        <v>0</v>
      </c>
      <c r="I1804">
        <v>0</v>
      </c>
    </row>
    <row r="1805" spans="1:9" hidden="1" x14ac:dyDescent="0.3">
      <c r="A1805" s="1" t="s">
        <v>92</v>
      </c>
      <c r="B1805" s="1" t="s">
        <v>55</v>
      </c>
      <c r="C1805">
        <v>30.375299999999999</v>
      </c>
      <c r="D1805">
        <v>69.345100000000002</v>
      </c>
      <c r="E1805" s="1" t="s">
        <v>39</v>
      </c>
      <c r="F1805" t="s">
        <v>20914</v>
      </c>
      <c r="G1805">
        <v>0</v>
      </c>
      <c r="H1805">
        <v>2</v>
      </c>
      <c r="I1805">
        <v>0</v>
      </c>
    </row>
    <row r="1806" spans="1:9" hidden="1" x14ac:dyDescent="0.3">
      <c r="A1806" s="1" t="s">
        <v>92</v>
      </c>
      <c r="B1806" s="1" t="s">
        <v>55</v>
      </c>
      <c r="C1806">
        <v>30.375299999999999</v>
      </c>
      <c r="D1806">
        <v>69.345100000000002</v>
      </c>
      <c r="E1806" s="1" t="s">
        <v>40</v>
      </c>
      <c r="F1806" t="s">
        <v>20915</v>
      </c>
      <c r="G1806">
        <v>0</v>
      </c>
      <c r="H1806">
        <v>2</v>
      </c>
      <c r="I1806">
        <v>0</v>
      </c>
    </row>
    <row r="1807" spans="1:9" hidden="1" x14ac:dyDescent="0.3">
      <c r="A1807" s="1" t="s">
        <v>92</v>
      </c>
      <c r="B1807" s="1" t="s">
        <v>55</v>
      </c>
      <c r="C1807">
        <v>30.375299999999999</v>
      </c>
      <c r="D1807">
        <v>69.345100000000002</v>
      </c>
      <c r="E1807" s="1" t="s">
        <v>41</v>
      </c>
      <c r="F1807" t="s">
        <v>20916</v>
      </c>
      <c r="G1807">
        <v>0</v>
      </c>
      <c r="H1807">
        <v>2</v>
      </c>
      <c r="I1807">
        <v>0</v>
      </c>
    </row>
    <row r="1808" spans="1:9" hidden="1" x14ac:dyDescent="0.3">
      <c r="A1808" s="1" t="s">
        <v>92</v>
      </c>
      <c r="B1808" s="1" t="s">
        <v>55</v>
      </c>
      <c r="C1808">
        <v>30.375299999999999</v>
      </c>
      <c r="D1808">
        <v>69.345100000000002</v>
      </c>
      <c r="E1808" s="1" t="s">
        <v>42</v>
      </c>
      <c r="F1808" t="s">
        <v>20175</v>
      </c>
      <c r="G1808">
        <v>0</v>
      </c>
      <c r="H1808">
        <v>4</v>
      </c>
      <c r="I1808">
        <v>0</v>
      </c>
    </row>
    <row r="1809" spans="1:9" hidden="1" x14ac:dyDescent="0.3">
      <c r="A1809" s="1" t="s">
        <v>92</v>
      </c>
      <c r="B1809" s="1" t="s">
        <v>55</v>
      </c>
      <c r="C1809">
        <v>30.375299999999999</v>
      </c>
      <c r="D1809">
        <v>69.345100000000002</v>
      </c>
      <c r="E1809" s="1" t="s">
        <v>43</v>
      </c>
      <c r="F1809" t="s">
        <v>20176</v>
      </c>
      <c r="G1809">
        <v>0</v>
      </c>
      <c r="H1809">
        <v>4</v>
      </c>
      <c r="I1809">
        <v>0</v>
      </c>
    </row>
    <row r="1810" spans="1:9" hidden="1" x14ac:dyDescent="0.3">
      <c r="A1810" s="1" t="s">
        <v>92</v>
      </c>
      <c r="B1810" s="1" t="s">
        <v>55</v>
      </c>
      <c r="C1810">
        <v>30.375299999999999</v>
      </c>
      <c r="D1810">
        <v>69.345100000000002</v>
      </c>
      <c r="E1810" s="1" t="s">
        <v>44</v>
      </c>
      <c r="F1810" t="s">
        <v>20177</v>
      </c>
      <c r="G1810">
        <v>0</v>
      </c>
      <c r="H1810">
        <v>4</v>
      </c>
      <c r="I1810">
        <v>0</v>
      </c>
    </row>
    <row r="1811" spans="1:9" hidden="1" x14ac:dyDescent="0.3">
      <c r="A1811" s="1" t="s">
        <v>92</v>
      </c>
      <c r="B1811" s="1" t="s">
        <v>55</v>
      </c>
      <c r="C1811">
        <v>30.375299999999999</v>
      </c>
      <c r="D1811">
        <v>69.345100000000002</v>
      </c>
      <c r="E1811" s="1" t="s">
        <v>45</v>
      </c>
      <c r="F1811" t="s">
        <v>20178</v>
      </c>
      <c r="G1811">
        <v>0</v>
      </c>
      <c r="H1811">
        <v>5</v>
      </c>
      <c r="I1811">
        <v>0</v>
      </c>
    </row>
    <row r="1812" spans="1:9" hidden="1" x14ac:dyDescent="0.3">
      <c r="A1812" s="1" t="s">
        <v>92</v>
      </c>
      <c r="B1812" s="1" t="s">
        <v>55</v>
      </c>
      <c r="C1812">
        <v>30.375299999999999</v>
      </c>
      <c r="D1812">
        <v>69.345100000000002</v>
      </c>
      <c r="E1812" s="1" t="s">
        <v>46</v>
      </c>
      <c r="F1812" t="s">
        <v>20179</v>
      </c>
      <c r="G1812">
        <v>0</v>
      </c>
      <c r="H1812">
        <v>5</v>
      </c>
      <c r="I1812">
        <v>0</v>
      </c>
    </row>
    <row r="1813" spans="1:9" hidden="1" x14ac:dyDescent="0.3">
      <c r="A1813" s="1" t="s">
        <v>92</v>
      </c>
      <c r="B1813" s="1" t="s">
        <v>55</v>
      </c>
      <c r="C1813">
        <v>30.375299999999999</v>
      </c>
      <c r="D1813">
        <v>69.345100000000002</v>
      </c>
      <c r="E1813" s="1" t="s">
        <v>47</v>
      </c>
      <c r="F1813" t="s">
        <v>20180</v>
      </c>
      <c r="G1813">
        <v>0</v>
      </c>
      <c r="H1813">
        <v>5</v>
      </c>
      <c r="I1813">
        <v>0</v>
      </c>
    </row>
    <row r="1814" spans="1:9" hidden="1" x14ac:dyDescent="0.3">
      <c r="A1814" s="1" t="s">
        <v>92</v>
      </c>
      <c r="B1814" s="1" t="s">
        <v>55</v>
      </c>
      <c r="C1814">
        <v>30.375299999999999</v>
      </c>
      <c r="D1814">
        <v>69.345100000000002</v>
      </c>
      <c r="E1814" s="1" t="s">
        <v>48</v>
      </c>
      <c r="F1814" t="s">
        <v>20181</v>
      </c>
      <c r="G1814">
        <v>0</v>
      </c>
      <c r="H1814">
        <v>6</v>
      </c>
      <c r="I1814">
        <v>0</v>
      </c>
    </row>
    <row r="1815" spans="1:9" hidden="1" x14ac:dyDescent="0.3">
      <c r="A1815" s="1" t="s">
        <v>92</v>
      </c>
      <c r="B1815" s="1" t="s">
        <v>55</v>
      </c>
      <c r="C1815">
        <v>30.375299999999999</v>
      </c>
      <c r="D1815">
        <v>69.345100000000002</v>
      </c>
      <c r="E1815" s="1" t="s">
        <v>49</v>
      </c>
      <c r="F1815" t="s">
        <v>20182</v>
      </c>
      <c r="G1815">
        <v>0</v>
      </c>
      <c r="H1815">
        <v>6</v>
      </c>
      <c r="I1815">
        <v>0</v>
      </c>
    </row>
    <row r="1816" spans="1:9" hidden="1" x14ac:dyDescent="0.3">
      <c r="A1816" s="1" t="s">
        <v>92</v>
      </c>
      <c r="B1816" s="1" t="s">
        <v>55</v>
      </c>
      <c r="C1816">
        <v>30.375299999999999</v>
      </c>
      <c r="D1816">
        <v>69.345100000000002</v>
      </c>
      <c r="E1816" s="1" t="s">
        <v>50</v>
      </c>
      <c r="F1816" t="s">
        <v>20183</v>
      </c>
      <c r="G1816">
        <v>0</v>
      </c>
      <c r="H1816">
        <v>6</v>
      </c>
      <c r="I1816">
        <v>1</v>
      </c>
    </row>
    <row r="1817" spans="1:9" hidden="1" x14ac:dyDescent="0.3">
      <c r="A1817" s="1" t="s">
        <v>92</v>
      </c>
      <c r="B1817" s="1" t="s">
        <v>55</v>
      </c>
      <c r="C1817">
        <v>30.375299999999999</v>
      </c>
      <c r="D1817">
        <v>69.345100000000002</v>
      </c>
      <c r="E1817" s="1" t="s">
        <v>51</v>
      </c>
      <c r="F1817" t="s">
        <v>20184</v>
      </c>
      <c r="G1817">
        <v>0</v>
      </c>
      <c r="H1817">
        <v>6</v>
      </c>
      <c r="I1817">
        <v>1</v>
      </c>
    </row>
    <row r="1818" spans="1:9" hidden="1" x14ac:dyDescent="0.3">
      <c r="A1818" s="1" t="s">
        <v>92</v>
      </c>
      <c r="B1818" s="1" t="s">
        <v>55</v>
      </c>
      <c r="C1818">
        <v>30.375299999999999</v>
      </c>
      <c r="D1818">
        <v>69.345100000000002</v>
      </c>
      <c r="E1818" s="1" t="s">
        <v>52</v>
      </c>
      <c r="F1818" t="s">
        <v>20185</v>
      </c>
      <c r="G1818">
        <v>0</v>
      </c>
      <c r="H1818">
        <v>16</v>
      </c>
      <c r="I1818">
        <v>1</v>
      </c>
    </row>
    <row r="1819" spans="1:9" hidden="1" x14ac:dyDescent="0.3">
      <c r="A1819" s="1" t="s">
        <v>92</v>
      </c>
      <c r="B1819" s="1" t="s">
        <v>55</v>
      </c>
      <c r="C1819">
        <v>30.375299999999999</v>
      </c>
      <c r="D1819">
        <v>69.345100000000002</v>
      </c>
      <c r="E1819" s="1" t="s">
        <v>53</v>
      </c>
      <c r="F1819" t="s">
        <v>20186</v>
      </c>
      <c r="G1819">
        <v>0</v>
      </c>
      <c r="H1819">
        <v>19</v>
      </c>
      <c r="I1819">
        <v>2</v>
      </c>
    </row>
    <row r="1820" spans="1:9" hidden="1" x14ac:dyDescent="0.3">
      <c r="A1820" s="1" t="s">
        <v>92</v>
      </c>
      <c r="B1820" s="1" t="s">
        <v>55</v>
      </c>
      <c r="C1820">
        <v>30.375299999999999</v>
      </c>
      <c r="D1820">
        <v>69.345100000000002</v>
      </c>
      <c r="E1820" s="1" t="s">
        <v>54</v>
      </c>
      <c r="F1820" t="s">
        <v>20187</v>
      </c>
      <c r="G1820">
        <v>0</v>
      </c>
      <c r="H1820">
        <v>20</v>
      </c>
      <c r="I1820">
        <v>2</v>
      </c>
    </row>
    <row r="1821" spans="1:9" hidden="1" x14ac:dyDescent="0.3">
      <c r="A1821" s="1" t="s">
        <v>92</v>
      </c>
      <c r="B1821" s="1" t="s">
        <v>55</v>
      </c>
      <c r="C1821">
        <v>30.375299999999999</v>
      </c>
      <c r="D1821">
        <v>69.345100000000002</v>
      </c>
      <c r="E1821" s="1" t="s">
        <v>21548</v>
      </c>
      <c r="F1821" t="s">
        <v>21583</v>
      </c>
      <c r="G1821">
        <v>0</v>
      </c>
      <c r="H1821">
        <v>28</v>
      </c>
      <c r="I1821">
        <v>2</v>
      </c>
    </row>
    <row r="1822" spans="1:9" hidden="1" x14ac:dyDescent="0.3">
      <c r="A1822" s="1" t="s">
        <v>93</v>
      </c>
      <c r="B1822" s="1" t="s">
        <v>55</v>
      </c>
      <c r="C1822">
        <v>-14.234999999999999</v>
      </c>
      <c r="D1822">
        <v>-51.9253</v>
      </c>
      <c r="E1822" s="1" t="s">
        <v>4</v>
      </c>
      <c r="F1822" t="s">
        <v>16594</v>
      </c>
      <c r="G1822">
        <v>0</v>
      </c>
      <c r="H1822">
        <v>0</v>
      </c>
      <c r="I1822">
        <v>0</v>
      </c>
    </row>
    <row r="1823" spans="1:9" hidden="1" x14ac:dyDescent="0.3">
      <c r="A1823" s="1" t="s">
        <v>93</v>
      </c>
      <c r="B1823" s="1" t="s">
        <v>55</v>
      </c>
      <c r="C1823">
        <v>-14.234999999999999</v>
      </c>
      <c r="D1823">
        <v>-51.9253</v>
      </c>
      <c r="E1823" s="1" t="s">
        <v>5</v>
      </c>
      <c r="F1823" t="s">
        <v>16491</v>
      </c>
      <c r="G1823">
        <v>0</v>
      </c>
      <c r="H1823">
        <v>0</v>
      </c>
      <c r="I1823">
        <v>0</v>
      </c>
    </row>
    <row r="1824" spans="1:9" hidden="1" x14ac:dyDescent="0.3">
      <c r="A1824" s="1" t="s">
        <v>93</v>
      </c>
      <c r="B1824" s="1" t="s">
        <v>55</v>
      </c>
      <c r="C1824">
        <v>-14.234999999999999</v>
      </c>
      <c r="D1824">
        <v>-51.9253</v>
      </c>
      <c r="E1824" s="1" t="s">
        <v>6</v>
      </c>
      <c r="F1824" t="s">
        <v>16389</v>
      </c>
      <c r="G1824">
        <v>0</v>
      </c>
      <c r="H1824">
        <v>0</v>
      </c>
      <c r="I1824">
        <v>0</v>
      </c>
    </row>
    <row r="1825" spans="1:9" hidden="1" x14ac:dyDescent="0.3">
      <c r="A1825" s="1" t="s">
        <v>93</v>
      </c>
      <c r="B1825" s="1" t="s">
        <v>55</v>
      </c>
      <c r="C1825">
        <v>-14.234999999999999</v>
      </c>
      <c r="D1825">
        <v>-51.9253</v>
      </c>
      <c r="E1825" s="1" t="s">
        <v>7</v>
      </c>
      <c r="F1825" t="s">
        <v>16287</v>
      </c>
      <c r="G1825">
        <v>0</v>
      </c>
      <c r="H1825">
        <v>0</v>
      </c>
      <c r="I1825">
        <v>0</v>
      </c>
    </row>
    <row r="1826" spans="1:9" hidden="1" x14ac:dyDescent="0.3">
      <c r="A1826" s="1" t="s">
        <v>93</v>
      </c>
      <c r="B1826" s="1" t="s">
        <v>55</v>
      </c>
      <c r="C1826">
        <v>-14.234999999999999</v>
      </c>
      <c r="D1826">
        <v>-51.9253</v>
      </c>
      <c r="E1826" s="1" t="s">
        <v>8</v>
      </c>
      <c r="F1826" t="s">
        <v>16187</v>
      </c>
      <c r="G1826">
        <v>0</v>
      </c>
      <c r="H1826">
        <v>0</v>
      </c>
      <c r="I1826">
        <v>0</v>
      </c>
    </row>
    <row r="1827" spans="1:9" hidden="1" x14ac:dyDescent="0.3">
      <c r="A1827" s="1" t="s">
        <v>93</v>
      </c>
      <c r="B1827" s="1" t="s">
        <v>55</v>
      </c>
      <c r="C1827">
        <v>-14.234999999999999</v>
      </c>
      <c r="D1827">
        <v>-51.9253</v>
      </c>
      <c r="E1827" s="1" t="s">
        <v>9</v>
      </c>
      <c r="F1827" t="s">
        <v>16087</v>
      </c>
      <c r="G1827">
        <v>0</v>
      </c>
      <c r="H1827">
        <v>0</v>
      </c>
      <c r="I1827">
        <v>0</v>
      </c>
    </row>
    <row r="1828" spans="1:9" hidden="1" x14ac:dyDescent="0.3">
      <c r="A1828" s="1" t="s">
        <v>93</v>
      </c>
      <c r="B1828" s="1" t="s">
        <v>55</v>
      </c>
      <c r="C1828">
        <v>-14.234999999999999</v>
      </c>
      <c r="D1828">
        <v>-51.9253</v>
      </c>
      <c r="E1828" s="1" t="s">
        <v>10</v>
      </c>
      <c r="F1828" t="s">
        <v>15990</v>
      </c>
      <c r="G1828">
        <v>0</v>
      </c>
      <c r="H1828">
        <v>0</v>
      </c>
      <c r="I1828">
        <v>0</v>
      </c>
    </row>
    <row r="1829" spans="1:9" hidden="1" x14ac:dyDescent="0.3">
      <c r="A1829" s="1" t="s">
        <v>93</v>
      </c>
      <c r="B1829" s="1" t="s">
        <v>55</v>
      </c>
      <c r="C1829">
        <v>-14.234999999999999</v>
      </c>
      <c r="D1829">
        <v>-51.9253</v>
      </c>
      <c r="E1829" s="1" t="s">
        <v>11</v>
      </c>
      <c r="F1829" t="s">
        <v>15893</v>
      </c>
      <c r="G1829">
        <v>0</v>
      </c>
      <c r="H1829">
        <v>0</v>
      </c>
      <c r="I1829">
        <v>0</v>
      </c>
    </row>
    <row r="1830" spans="1:9" hidden="1" x14ac:dyDescent="0.3">
      <c r="A1830" s="1" t="s">
        <v>93</v>
      </c>
      <c r="B1830" s="1" t="s">
        <v>55</v>
      </c>
      <c r="C1830">
        <v>-14.234999999999999</v>
      </c>
      <c r="D1830">
        <v>-51.9253</v>
      </c>
      <c r="E1830" s="1" t="s">
        <v>12</v>
      </c>
      <c r="F1830" t="s">
        <v>15798</v>
      </c>
      <c r="G1830">
        <v>0</v>
      </c>
      <c r="H1830">
        <v>0</v>
      </c>
      <c r="I1830">
        <v>0</v>
      </c>
    </row>
    <row r="1831" spans="1:9" hidden="1" x14ac:dyDescent="0.3">
      <c r="A1831" s="1" t="s">
        <v>93</v>
      </c>
      <c r="B1831" s="1" t="s">
        <v>55</v>
      </c>
      <c r="C1831">
        <v>-14.234999999999999</v>
      </c>
      <c r="D1831">
        <v>-51.9253</v>
      </c>
      <c r="E1831" s="1" t="s">
        <v>13</v>
      </c>
      <c r="F1831" t="s">
        <v>15706</v>
      </c>
      <c r="G1831">
        <v>0</v>
      </c>
      <c r="H1831">
        <v>0</v>
      </c>
      <c r="I1831">
        <v>0</v>
      </c>
    </row>
    <row r="1832" spans="1:9" hidden="1" x14ac:dyDescent="0.3">
      <c r="A1832" s="1" t="s">
        <v>93</v>
      </c>
      <c r="B1832" s="1" t="s">
        <v>55</v>
      </c>
      <c r="C1832">
        <v>-14.234999999999999</v>
      </c>
      <c r="D1832">
        <v>-51.9253</v>
      </c>
      <c r="E1832" s="1" t="s">
        <v>14</v>
      </c>
      <c r="F1832" t="s">
        <v>15616</v>
      </c>
      <c r="G1832">
        <v>0</v>
      </c>
      <c r="H1832">
        <v>0</v>
      </c>
      <c r="I1832">
        <v>0</v>
      </c>
    </row>
    <row r="1833" spans="1:9" hidden="1" x14ac:dyDescent="0.3">
      <c r="A1833" s="1" t="s">
        <v>93</v>
      </c>
      <c r="B1833" s="1" t="s">
        <v>55</v>
      </c>
      <c r="C1833">
        <v>-14.234999999999999</v>
      </c>
      <c r="D1833">
        <v>-51.9253</v>
      </c>
      <c r="E1833" s="1" t="s">
        <v>15</v>
      </c>
      <c r="F1833" t="s">
        <v>15527</v>
      </c>
      <c r="G1833">
        <v>0</v>
      </c>
      <c r="H1833">
        <v>0</v>
      </c>
      <c r="I1833">
        <v>0</v>
      </c>
    </row>
    <row r="1834" spans="1:9" hidden="1" x14ac:dyDescent="0.3">
      <c r="A1834" s="1" t="s">
        <v>93</v>
      </c>
      <c r="B1834" s="1" t="s">
        <v>55</v>
      </c>
      <c r="C1834">
        <v>-14.234999999999999</v>
      </c>
      <c r="D1834">
        <v>-51.9253</v>
      </c>
      <c r="E1834" s="1" t="s">
        <v>16</v>
      </c>
      <c r="F1834" t="s">
        <v>15438</v>
      </c>
      <c r="G1834">
        <v>0</v>
      </c>
      <c r="H1834">
        <v>0</v>
      </c>
      <c r="I1834">
        <v>0</v>
      </c>
    </row>
    <row r="1835" spans="1:9" hidden="1" x14ac:dyDescent="0.3">
      <c r="A1835" s="1" t="s">
        <v>93</v>
      </c>
      <c r="B1835" s="1" t="s">
        <v>55</v>
      </c>
      <c r="C1835">
        <v>-14.234999999999999</v>
      </c>
      <c r="D1835">
        <v>-51.9253</v>
      </c>
      <c r="E1835" s="1" t="s">
        <v>17</v>
      </c>
      <c r="F1835" t="s">
        <v>15349</v>
      </c>
      <c r="G1835">
        <v>0</v>
      </c>
      <c r="H1835">
        <v>0</v>
      </c>
      <c r="I1835">
        <v>0</v>
      </c>
    </row>
    <row r="1836" spans="1:9" hidden="1" x14ac:dyDescent="0.3">
      <c r="A1836" s="1" t="s">
        <v>93</v>
      </c>
      <c r="B1836" s="1" t="s">
        <v>55</v>
      </c>
      <c r="C1836">
        <v>-14.234999999999999</v>
      </c>
      <c r="D1836">
        <v>-51.9253</v>
      </c>
      <c r="E1836" s="1" t="s">
        <v>18</v>
      </c>
      <c r="F1836" t="s">
        <v>15261</v>
      </c>
      <c r="G1836">
        <v>0</v>
      </c>
      <c r="H1836">
        <v>0</v>
      </c>
      <c r="I1836">
        <v>0</v>
      </c>
    </row>
    <row r="1837" spans="1:9" hidden="1" x14ac:dyDescent="0.3">
      <c r="A1837" s="1" t="s">
        <v>93</v>
      </c>
      <c r="B1837" s="1" t="s">
        <v>55</v>
      </c>
      <c r="C1837">
        <v>-14.234999999999999</v>
      </c>
      <c r="D1837">
        <v>-51.9253</v>
      </c>
      <c r="E1837" s="1" t="s">
        <v>19</v>
      </c>
      <c r="F1837" t="s">
        <v>15173</v>
      </c>
      <c r="G1837">
        <v>0</v>
      </c>
      <c r="H1837">
        <v>0</v>
      </c>
      <c r="I1837">
        <v>0</v>
      </c>
    </row>
    <row r="1838" spans="1:9" hidden="1" x14ac:dyDescent="0.3">
      <c r="A1838" s="1" t="s">
        <v>93</v>
      </c>
      <c r="B1838" s="1" t="s">
        <v>55</v>
      </c>
      <c r="C1838">
        <v>-14.234999999999999</v>
      </c>
      <c r="D1838">
        <v>-51.9253</v>
      </c>
      <c r="E1838" s="1" t="s">
        <v>20</v>
      </c>
      <c r="F1838" t="s">
        <v>15085</v>
      </c>
      <c r="G1838">
        <v>0</v>
      </c>
      <c r="H1838">
        <v>0</v>
      </c>
      <c r="I1838">
        <v>0</v>
      </c>
    </row>
    <row r="1839" spans="1:9" hidden="1" x14ac:dyDescent="0.3">
      <c r="A1839" s="1" t="s">
        <v>93</v>
      </c>
      <c r="B1839" s="1" t="s">
        <v>55</v>
      </c>
      <c r="C1839">
        <v>-14.234999999999999</v>
      </c>
      <c r="D1839">
        <v>-51.9253</v>
      </c>
      <c r="E1839" s="1" t="s">
        <v>21</v>
      </c>
      <c r="F1839" t="s">
        <v>14997</v>
      </c>
      <c r="G1839">
        <v>0</v>
      </c>
      <c r="H1839">
        <v>0</v>
      </c>
      <c r="I1839">
        <v>0</v>
      </c>
    </row>
    <row r="1840" spans="1:9" hidden="1" x14ac:dyDescent="0.3">
      <c r="A1840" s="1" t="s">
        <v>93</v>
      </c>
      <c r="B1840" s="1" t="s">
        <v>55</v>
      </c>
      <c r="C1840">
        <v>-14.234999999999999</v>
      </c>
      <c r="D1840">
        <v>-51.9253</v>
      </c>
      <c r="E1840" s="1" t="s">
        <v>22</v>
      </c>
      <c r="F1840" t="s">
        <v>14909</v>
      </c>
      <c r="G1840">
        <v>0</v>
      </c>
      <c r="H1840">
        <v>0</v>
      </c>
      <c r="I1840">
        <v>0</v>
      </c>
    </row>
    <row r="1841" spans="1:9" hidden="1" x14ac:dyDescent="0.3">
      <c r="A1841" s="1" t="s">
        <v>93</v>
      </c>
      <c r="B1841" s="1" t="s">
        <v>55</v>
      </c>
      <c r="C1841">
        <v>-14.234999999999999</v>
      </c>
      <c r="D1841">
        <v>-51.9253</v>
      </c>
      <c r="E1841" s="1" t="s">
        <v>23</v>
      </c>
      <c r="F1841" t="s">
        <v>14821</v>
      </c>
      <c r="G1841">
        <v>0</v>
      </c>
      <c r="H1841">
        <v>0</v>
      </c>
      <c r="I1841">
        <v>0</v>
      </c>
    </row>
    <row r="1842" spans="1:9" hidden="1" x14ac:dyDescent="0.3">
      <c r="A1842" s="1" t="s">
        <v>93</v>
      </c>
      <c r="B1842" s="1" t="s">
        <v>55</v>
      </c>
      <c r="C1842">
        <v>-14.234999999999999</v>
      </c>
      <c r="D1842">
        <v>-51.9253</v>
      </c>
      <c r="E1842" s="1" t="s">
        <v>24</v>
      </c>
      <c r="F1842" t="s">
        <v>14733</v>
      </c>
      <c r="G1842">
        <v>0</v>
      </c>
      <c r="H1842">
        <v>0</v>
      </c>
      <c r="I1842">
        <v>0</v>
      </c>
    </row>
    <row r="1843" spans="1:9" hidden="1" x14ac:dyDescent="0.3">
      <c r="A1843" s="1" t="s">
        <v>93</v>
      </c>
      <c r="B1843" s="1" t="s">
        <v>55</v>
      </c>
      <c r="C1843">
        <v>-14.234999999999999</v>
      </c>
      <c r="D1843">
        <v>-51.9253</v>
      </c>
      <c r="E1843" s="1" t="s">
        <v>25</v>
      </c>
      <c r="F1843" t="s">
        <v>14645</v>
      </c>
      <c r="G1843">
        <v>0</v>
      </c>
      <c r="H1843">
        <v>0</v>
      </c>
      <c r="I1843">
        <v>0</v>
      </c>
    </row>
    <row r="1844" spans="1:9" hidden="1" x14ac:dyDescent="0.3">
      <c r="A1844" s="1" t="s">
        <v>93</v>
      </c>
      <c r="B1844" s="1" t="s">
        <v>55</v>
      </c>
      <c r="C1844">
        <v>-14.234999999999999</v>
      </c>
      <c r="D1844">
        <v>-51.9253</v>
      </c>
      <c r="E1844" s="1" t="s">
        <v>26</v>
      </c>
      <c r="F1844" t="s">
        <v>14557</v>
      </c>
      <c r="G1844">
        <v>0</v>
      </c>
      <c r="H1844">
        <v>0</v>
      </c>
      <c r="I1844">
        <v>0</v>
      </c>
    </row>
    <row r="1845" spans="1:9" hidden="1" x14ac:dyDescent="0.3">
      <c r="A1845" s="1" t="s">
        <v>93</v>
      </c>
      <c r="B1845" s="1" t="s">
        <v>55</v>
      </c>
      <c r="C1845">
        <v>-14.234999999999999</v>
      </c>
      <c r="D1845">
        <v>-51.9253</v>
      </c>
      <c r="E1845" s="1" t="s">
        <v>27</v>
      </c>
      <c r="F1845" t="s">
        <v>14469</v>
      </c>
      <c r="G1845">
        <v>0</v>
      </c>
      <c r="H1845">
        <v>0</v>
      </c>
      <c r="I1845">
        <v>0</v>
      </c>
    </row>
    <row r="1846" spans="1:9" hidden="1" x14ac:dyDescent="0.3">
      <c r="A1846" s="1" t="s">
        <v>93</v>
      </c>
      <c r="B1846" s="1" t="s">
        <v>55</v>
      </c>
      <c r="C1846">
        <v>-14.234999999999999</v>
      </c>
      <c r="D1846">
        <v>-51.9253</v>
      </c>
      <c r="E1846" s="1" t="s">
        <v>28</v>
      </c>
      <c r="F1846" t="s">
        <v>14382</v>
      </c>
      <c r="G1846">
        <v>0</v>
      </c>
      <c r="H1846">
        <v>0</v>
      </c>
      <c r="I1846">
        <v>0</v>
      </c>
    </row>
    <row r="1847" spans="1:9" hidden="1" x14ac:dyDescent="0.3">
      <c r="A1847" s="1" t="s">
        <v>93</v>
      </c>
      <c r="B1847" s="1" t="s">
        <v>55</v>
      </c>
      <c r="C1847">
        <v>-14.234999999999999</v>
      </c>
      <c r="D1847">
        <v>-51.9253</v>
      </c>
      <c r="E1847" s="1" t="s">
        <v>29</v>
      </c>
      <c r="F1847" t="s">
        <v>14295</v>
      </c>
      <c r="G1847">
        <v>0</v>
      </c>
      <c r="H1847">
        <v>0</v>
      </c>
      <c r="I1847">
        <v>0</v>
      </c>
    </row>
    <row r="1848" spans="1:9" hidden="1" x14ac:dyDescent="0.3">
      <c r="A1848" s="1" t="s">
        <v>93</v>
      </c>
      <c r="B1848" s="1" t="s">
        <v>55</v>
      </c>
      <c r="C1848">
        <v>-14.234999999999999</v>
      </c>
      <c r="D1848">
        <v>-51.9253</v>
      </c>
      <c r="E1848" s="1" t="s">
        <v>30</v>
      </c>
      <c r="F1848" t="s">
        <v>14208</v>
      </c>
      <c r="G1848">
        <v>0</v>
      </c>
      <c r="H1848">
        <v>0</v>
      </c>
      <c r="I1848">
        <v>0</v>
      </c>
    </row>
    <row r="1849" spans="1:9" hidden="1" x14ac:dyDescent="0.3">
      <c r="A1849" s="1" t="s">
        <v>93</v>
      </c>
      <c r="B1849" s="1" t="s">
        <v>55</v>
      </c>
      <c r="C1849">
        <v>-14.234999999999999</v>
      </c>
      <c r="D1849">
        <v>-51.9253</v>
      </c>
      <c r="E1849" s="1" t="s">
        <v>31</v>
      </c>
      <c r="F1849" t="s">
        <v>14121</v>
      </c>
      <c r="G1849">
        <v>0</v>
      </c>
      <c r="H1849">
        <v>0</v>
      </c>
      <c r="I1849">
        <v>0</v>
      </c>
    </row>
    <row r="1850" spans="1:9" hidden="1" x14ac:dyDescent="0.3">
      <c r="A1850" s="1" t="s">
        <v>93</v>
      </c>
      <c r="B1850" s="1" t="s">
        <v>55</v>
      </c>
      <c r="C1850">
        <v>-14.234999999999999</v>
      </c>
      <c r="D1850">
        <v>-51.9253</v>
      </c>
      <c r="E1850" s="1" t="s">
        <v>32</v>
      </c>
      <c r="F1850" t="s">
        <v>14035</v>
      </c>
      <c r="G1850">
        <v>0</v>
      </c>
      <c r="H1850">
        <v>0</v>
      </c>
      <c r="I1850">
        <v>0</v>
      </c>
    </row>
    <row r="1851" spans="1:9" hidden="1" x14ac:dyDescent="0.3">
      <c r="A1851" s="1" t="s">
        <v>93</v>
      </c>
      <c r="B1851" s="1" t="s">
        <v>55</v>
      </c>
      <c r="C1851">
        <v>-14.234999999999999</v>
      </c>
      <c r="D1851">
        <v>-51.9253</v>
      </c>
      <c r="E1851" s="1" t="s">
        <v>33</v>
      </c>
      <c r="F1851" t="s">
        <v>13949</v>
      </c>
      <c r="G1851">
        <v>0</v>
      </c>
      <c r="H1851">
        <v>0</v>
      </c>
      <c r="I1851">
        <v>0</v>
      </c>
    </row>
    <row r="1852" spans="1:9" hidden="1" x14ac:dyDescent="0.3">
      <c r="A1852" s="1" t="s">
        <v>93</v>
      </c>
      <c r="B1852" s="1" t="s">
        <v>55</v>
      </c>
      <c r="C1852">
        <v>-14.234999999999999</v>
      </c>
      <c r="D1852">
        <v>-51.9253</v>
      </c>
      <c r="E1852" s="1" t="s">
        <v>34</v>
      </c>
      <c r="F1852" t="s">
        <v>13863</v>
      </c>
      <c r="G1852">
        <v>0</v>
      </c>
      <c r="H1852">
        <v>0</v>
      </c>
      <c r="I1852">
        <v>0</v>
      </c>
    </row>
    <row r="1853" spans="1:9" hidden="1" x14ac:dyDescent="0.3">
      <c r="A1853" s="1" t="s">
        <v>93</v>
      </c>
      <c r="B1853" s="1" t="s">
        <v>55</v>
      </c>
      <c r="C1853">
        <v>-14.234999999999999</v>
      </c>
      <c r="D1853">
        <v>-51.9253</v>
      </c>
      <c r="E1853" s="1" t="s">
        <v>35</v>
      </c>
      <c r="F1853" t="s">
        <v>13779</v>
      </c>
      <c r="G1853">
        <v>0</v>
      </c>
      <c r="H1853">
        <v>0</v>
      </c>
      <c r="I1853">
        <v>0</v>
      </c>
    </row>
    <row r="1854" spans="1:9" hidden="1" x14ac:dyDescent="0.3">
      <c r="A1854" s="1" t="s">
        <v>93</v>
      </c>
      <c r="B1854" s="1" t="s">
        <v>55</v>
      </c>
      <c r="C1854">
        <v>-14.234999999999999</v>
      </c>
      <c r="D1854">
        <v>-51.9253</v>
      </c>
      <c r="E1854" s="1" t="s">
        <v>36</v>
      </c>
      <c r="F1854" t="s">
        <v>13695</v>
      </c>
      <c r="G1854">
        <v>0</v>
      </c>
      <c r="H1854">
        <v>0</v>
      </c>
      <c r="I1854">
        <v>0</v>
      </c>
    </row>
    <row r="1855" spans="1:9" hidden="1" x14ac:dyDescent="0.3">
      <c r="A1855" s="1" t="s">
        <v>93</v>
      </c>
      <c r="B1855" s="1" t="s">
        <v>55</v>
      </c>
      <c r="C1855">
        <v>-14.234999999999999</v>
      </c>
      <c r="D1855">
        <v>-51.9253</v>
      </c>
      <c r="E1855" s="1" t="s">
        <v>37</v>
      </c>
      <c r="F1855" t="s">
        <v>13611</v>
      </c>
      <c r="G1855">
        <v>0</v>
      </c>
      <c r="H1855">
        <v>0</v>
      </c>
      <c r="I1855">
        <v>0</v>
      </c>
    </row>
    <row r="1856" spans="1:9" hidden="1" x14ac:dyDescent="0.3">
      <c r="A1856" s="1" t="s">
        <v>93</v>
      </c>
      <c r="B1856" s="1" t="s">
        <v>55</v>
      </c>
      <c r="C1856">
        <v>-14.234999999999999</v>
      </c>
      <c r="D1856">
        <v>-51.9253</v>
      </c>
      <c r="E1856" s="1" t="s">
        <v>38</v>
      </c>
      <c r="F1856" t="s">
        <v>13532</v>
      </c>
      <c r="G1856">
        <v>0</v>
      </c>
      <c r="H1856">
        <v>0</v>
      </c>
      <c r="I1856">
        <v>0</v>
      </c>
    </row>
    <row r="1857" spans="1:9" hidden="1" x14ac:dyDescent="0.3">
      <c r="A1857" s="1" t="s">
        <v>93</v>
      </c>
      <c r="B1857" s="1" t="s">
        <v>55</v>
      </c>
      <c r="C1857">
        <v>-14.234999999999999</v>
      </c>
      <c r="D1857">
        <v>-51.9253</v>
      </c>
      <c r="E1857" s="1" t="s">
        <v>39</v>
      </c>
      <c r="F1857" t="s">
        <v>21298</v>
      </c>
      <c r="G1857">
        <v>0</v>
      </c>
      <c r="H1857">
        <v>1</v>
      </c>
      <c r="I1857">
        <v>0</v>
      </c>
    </row>
    <row r="1858" spans="1:9" hidden="1" x14ac:dyDescent="0.3">
      <c r="A1858" s="1" t="s">
        <v>93</v>
      </c>
      <c r="B1858" s="1" t="s">
        <v>55</v>
      </c>
      <c r="C1858">
        <v>-14.234999999999999</v>
      </c>
      <c r="D1858">
        <v>-51.9253</v>
      </c>
      <c r="E1858" s="1" t="s">
        <v>40</v>
      </c>
      <c r="F1858" t="s">
        <v>21299</v>
      </c>
      <c r="G1858">
        <v>0</v>
      </c>
      <c r="H1858">
        <v>1</v>
      </c>
      <c r="I1858">
        <v>0</v>
      </c>
    </row>
    <row r="1859" spans="1:9" hidden="1" x14ac:dyDescent="0.3">
      <c r="A1859" s="1" t="s">
        <v>93</v>
      </c>
      <c r="B1859" s="1" t="s">
        <v>55</v>
      </c>
      <c r="C1859">
        <v>-14.234999999999999</v>
      </c>
      <c r="D1859">
        <v>-51.9253</v>
      </c>
      <c r="E1859" s="1" t="s">
        <v>41</v>
      </c>
      <c r="F1859" t="s">
        <v>21300</v>
      </c>
      <c r="G1859">
        <v>0</v>
      </c>
      <c r="H1859">
        <v>1</v>
      </c>
      <c r="I1859">
        <v>0</v>
      </c>
    </row>
    <row r="1860" spans="1:9" hidden="1" x14ac:dyDescent="0.3">
      <c r="A1860" s="1" t="s">
        <v>93</v>
      </c>
      <c r="B1860" s="1" t="s">
        <v>55</v>
      </c>
      <c r="C1860">
        <v>-14.234999999999999</v>
      </c>
      <c r="D1860">
        <v>-51.9253</v>
      </c>
      <c r="E1860" s="1" t="s">
        <v>42</v>
      </c>
      <c r="F1860" t="s">
        <v>20917</v>
      </c>
      <c r="G1860">
        <v>0</v>
      </c>
      <c r="H1860">
        <v>2</v>
      </c>
      <c r="I1860">
        <v>0</v>
      </c>
    </row>
    <row r="1861" spans="1:9" hidden="1" x14ac:dyDescent="0.3">
      <c r="A1861" s="1" t="s">
        <v>93</v>
      </c>
      <c r="B1861" s="1" t="s">
        <v>55</v>
      </c>
      <c r="C1861">
        <v>-14.234999999999999</v>
      </c>
      <c r="D1861">
        <v>-51.9253</v>
      </c>
      <c r="E1861" s="1" t="s">
        <v>43</v>
      </c>
      <c r="F1861" t="s">
        <v>20918</v>
      </c>
      <c r="G1861">
        <v>0</v>
      </c>
      <c r="H1861">
        <v>2</v>
      </c>
      <c r="I1861">
        <v>0</v>
      </c>
    </row>
    <row r="1862" spans="1:9" hidden="1" x14ac:dyDescent="0.3">
      <c r="A1862" s="1" t="s">
        <v>93</v>
      </c>
      <c r="B1862" s="1" t="s">
        <v>55</v>
      </c>
      <c r="C1862">
        <v>-14.234999999999999</v>
      </c>
      <c r="D1862">
        <v>-51.9253</v>
      </c>
      <c r="E1862" s="1" t="s">
        <v>44</v>
      </c>
      <c r="F1862" t="s">
        <v>20919</v>
      </c>
      <c r="G1862">
        <v>0</v>
      </c>
      <c r="H1862">
        <v>2</v>
      </c>
      <c r="I1862">
        <v>0</v>
      </c>
    </row>
    <row r="1863" spans="1:9" hidden="1" x14ac:dyDescent="0.3">
      <c r="A1863" s="1" t="s">
        <v>93</v>
      </c>
      <c r="B1863" s="1" t="s">
        <v>55</v>
      </c>
      <c r="C1863">
        <v>-14.234999999999999</v>
      </c>
      <c r="D1863">
        <v>-51.9253</v>
      </c>
      <c r="E1863" s="1" t="s">
        <v>45</v>
      </c>
      <c r="F1863" t="s">
        <v>20920</v>
      </c>
      <c r="G1863">
        <v>0</v>
      </c>
      <c r="H1863">
        <v>2</v>
      </c>
      <c r="I1863">
        <v>0</v>
      </c>
    </row>
    <row r="1864" spans="1:9" hidden="1" x14ac:dyDescent="0.3">
      <c r="A1864" s="1" t="s">
        <v>93</v>
      </c>
      <c r="B1864" s="1" t="s">
        <v>55</v>
      </c>
      <c r="C1864">
        <v>-14.234999999999999</v>
      </c>
      <c r="D1864">
        <v>-51.9253</v>
      </c>
      <c r="E1864" s="1" t="s">
        <v>46</v>
      </c>
      <c r="F1864" t="s">
        <v>20188</v>
      </c>
      <c r="G1864">
        <v>0</v>
      </c>
      <c r="H1864">
        <v>4</v>
      </c>
      <c r="I1864">
        <v>0</v>
      </c>
    </row>
    <row r="1865" spans="1:9" hidden="1" x14ac:dyDescent="0.3">
      <c r="A1865" s="1" t="s">
        <v>93</v>
      </c>
      <c r="B1865" s="1" t="s">
        <v>55</v>
      </c>
      <c r="C1865">
        <v>-14.234999999999999</v>
      </c>
      <c r="D1865">
        <v>-51.9253</v>
      </c>
      <c r="E1865" s="1" t="s">
        <v>47</v>
      </c>
      <c r="F1865" t="s">
        <v>20189</v>
      </c>
      <c r="G1865">
        <v>0</v>
      </c>
      <c r="H1865">
        <v>4</v>
      </c>
      <c r="I1865">
        <v>0</v>
      </c>
    </row>
    <row r="1866" spans="1:9" hidden="1" x14ac:dyDescent="0.3">
      <c r="A1866" s="1" t="s">
        <v>93</v>
      </c>
      <c r="B1866" s="1" t="s">
        <v>55</v>
      </c>
      <c r="C1866">
        <v>-14.234999999999999</v>
      </c>
      <c r="D1866">
        <v>-51.9253</v>
      </c>
      <c r="E1866" s="1" t="s">
        <v>48</v>
      </c>
      <c r="F1866" t="s">
        <v>20190</v>
      </c>
      <c r="G1866">
        <v>0</v>
      </c>
      <c r="H1866">
        <v>13</v>
      </c>
      <c r="I1866">
        <v>0</v>
      </c>
    </row>
    <row r="1867" spans="1:9" hidden="1" x14ac:dyDescent="0.3">
      <c r="A1867" s="1" t="s">
        <v>93</v>
      </c>
      <c r="B1867" s="1" t="s">
        <v>55</v>
      </c>
      <c r="C1867">
        <v>-14.234999999999999</v>
      </c>
      <c r="D1867">
        <v>-51.9253</v>
      </c>
      <c r="E1867" s="1" t="s">
        <v>49</v>
      </c>
      <c r="F1867" t="s">
        <v>20191</v>
      </c>
      <c r="G1867">
        <v>0</v>
      </c>
      <c r="H1867">
        <v>13</v>
      </c>
      <c r="I1867">
        <v>0</v>
      </c>
    </row>
    <row r="1868" spans="1:9" hidden="1" x14ac:dyDescent="0.3">
      <c r="A1868" s="1" t="s">
        <v>93</v>
      </c>
      <c r="B1868" s="1" t="s">
        <v>55</v>
      </c>
      <c r="C1868">
        <v>-14.234999999999999</v>
      </c>
      <c r="D1868">
        <v>-51.9253</v>
      </c>
      <c r="E1868" s="1" t="s">
        <v>50</v>
      </c>
      <c r="F1868" t="s">
        <v>20192</v>
      </c>
      <c r="G1868">
        <v>0</v>
      </c>
      <c r="H1868">
        <v>20</v>
      </c>
      <c r="I1868">
        <v>0</v>
      </c>
    </row>
    <row r="1869" spans="1:9" hidden="1" x14ac:dyDescent="0.3">
      <c r="A1869" s="1" t="s">
        <v>93</v>
      </c>
      <c r="B1869" s="1" t="s">
        <v>55</v>
      </c>
      <c r="C1869">
        <v>-14.234999999999999</v>
      </c>
      <c r="D1869">
        <v>-51.9253</v>
      </c>
      <c r="E1869" s="1" t="s">
        <v>51</v>
      </c>
      <c r="F1869" t="s">
        <v>20193</v>
      </c>
      <c r="G1869">
        <v>0</v>
      </c>
      <c r="H1869">
        <v>25</v>
      </c>
      <c r="I1869">
        <v>0</v>
      </c>
    </row>
    <row r="1870" spans="1:9" hidden="1" x14ac:dyDescent="0.3">
      <c r="A1870" s="1" t="s">
        <v>93</v>
      </c>
      <c r="B1870" s="1" t="s">
        <v>55</v>
      </c>
      <c r="C1870">
        <v>-14.234999999999999</v>
      </c>
      <c r="D1870">
        <v>-51.9253</v>
      </c>
      <c r="E1870" s="1" t="s">
        <v>52</v>
      </c>
      <c r="F1870" t="s">
        <v>20194</v>
      </c>
      <c r="G1870">
        <v>0</v>
      </c>
      <c r="H1870">
        <v>31</v>
      </c>
      <c r="I1870">
        <v>0</v>
      </c>
    </row>
    <row r="1871" spans="1:9" hidden="1" x14ac:dyDescent="0.3">
      <c r="A1871" s="1" t="s">
        <v>93</v>
      </c>
      <c r="B1871" s="1" t="s">
        <v>55</v>
      </c>
      <c r="C1871">
        <v>-14.234999999999999</v>
      </c>
      <c r="D1871">
        <v>-51.9253</v>
      </c>
      <c r="E1871" s="1" t="s">
        <v>53</v>
      </c>
      <c r="F1871" t="s">
        <v>20195</v>
      </c>
      <c r="G1871">
        <v>0</v>
      </c>
      <c r="H1871">
        <v>38</v>
      </c>
      <c r="I1871">
        <v>0</v>
      </c>
    </row>
    <row r="1872" spans="1:9" hidden="1" x14ac:dyDescent="0.3">
      <c r="A1872" s="1" t="s">
        <v>93</v>
      </c>
      <c r="B1872" s="1" t="s">
        <v>55</v>
      </c>
      <c r="C1872">
        <v>-14.234999999999999</v>
      </c>
      <c r="D1872">
        <v>-51.9253</v>
      </c>
      <c r="E1872" s="1" t="s">
        <v>54</v>
      </c>
      <c r="F1872" t="s">
        <v>20196</v>
      </c>
      <c r="G1872">
        <v>0</v>
      </c>
      <c r="H1872">
        <v>52</v>
      </c>
      <c r="I1872">
        <v>0</v>
      </c>
    </row>
    <row r="1873" spans="1:9" hidden="1" x14ac:dyDescent="0.3">
      <c r="A1873" s="1" t="s">
        <v>93</v>
      </c>
      <c r="B1873" s="1" t="s">
        <v>55</v>
      </c>
      <c r="C1873">
        <v>-14.234999999999999</v>
      </c>
      <c r="D1873">
        <v>-51.9253</v>
      </c>
      <c r="E1873" s="1" t="s">
        <v>21548</v>
      </c>
      <c r="F1873" t="s">
        <v>21584</v>
      </c>
      <c r="G1873">
        <v>0</v>
      </c>
      <c r="H1873">
        <v>151</v>
      </c>
      <c r="I1873">
        <v>0</v>
      </c>
    </row>
    <row r="1874" spans="1:9" hidden="1" x14ac:dyDescent="0.3">
      <c r="A1874" s="1" t="s">
        <v>94</v>
      </c>
      <c r="B1874" s="1" t="s">
        <v>55</v>
      </c>
      <c r="C1874">
        <v>42.315399999999997</v>
      </c>
      <c r="D1874">
        <v>43.356900000000003</v>
      </c>
      <c r="E1874" s="1" t="s">
        <v>4</v>
      </c>
      <c r="F1874" t="s">
        <v>16595</v>
      </c>
      <c r="G1874">
        <v>0</v>
      </c>
      <c r="H1874">
        <v>0</v>
      </c>
      <c r="I1874">
        <v>0</v>
      </c>
    </row>
    <row r="1875" spans="1:9" hidden="1" x14ac:dyDescent="0.3">
      <c r="A1875" s="1" t="s">
        <v>94</v>
      </c>
      <c r="B1875" s="1" t="s">
        <v>55</v>
      </c>
      <c r="C1875">
        <v>42.315399999999997</v>
      </c>
      <c r="D1875">
        <v>43.356900000000003</v>
      </c>
      <c r="E1875" s="1" t="s">
        <v>5</v>
      </c>
      <c r="F1875" t="s">
        <v>16492</v>
      </c>
      <c r="G1875">
        <v>0</v>
      </c>
      <c r="H1875">
        <v>0</v>
      </c>
      <c r="I1875">
        <v>0</v>
      </c>
    </row>
    <row r="1876" spans="1:9" hidden="1" x14ac:dyDescent="0.3">
      <c r="A1876" s="1" t="s">
        <v>94</v>
      </c>
      <c r="B1876" s="1" t="s">
        <v>55</v>
      </c>
      <c r="C1876">
        <v>42.315399999999997</v>
      </c>
      <c r="D1876">
        <v>43.356900000000003</v>
      </c>
      <c r="E1876" s="1" t="s">
        <v>6</v>
      </c>
      <c r="F1876" t="s">
        <v>16390</v>
      </c>
      <c r="G1876">
        <v>0</v>
      </c>
      <c r="H1876">
        <v>0</v>
      </c>
      <c r="I1876">
        <v>0</v>
      </c>
    </row>
    <row r="1877" spans="1:9" hidden="1" x14ac:dyDescent="0.3">
      <c r="A1877" s="1" t="s">
        <v>94</v>
      </c>
      <c r="B1877" s="1" t="s">
        <v>55</v>
      </c>
      <c r="C1877">
        <v>42.315399999999997</v>
      </c>
      <c r="D1877">
        <v>43.356900000000003</v>
      </c>
      <c r="E1877" s="1" t="s">
        <v>7</v>
      </c>
      <c r="F1877" t="s">
        <v>16288</v>
      </c>
      <c r="G1877">
        <v>0</v>
      </c>
      <c r="H1877">
        <v>0</v>
      </c>
      <c r="I1877">
        <v>0</v>
      </c>
    </row>
    <row r="1878" spans="1:9" hidden="1" x14ac:dyDescent="0.3">
      <c r="A1878" s="1" t="s">
        <v>94</v>
      </c>
      <c r="B1878" s="1" t="s">
        <v>55</v>
      </c>
      <c r="C1878">
        <v>42.315399999999997</v>
      </c>
      <c r="D1878">
        <v>43.356900000000003</v>
      </c>
      <c r="E1878" s="1" t="s">
        <v>8</v>
      </c>
      <c r="F1878" t="s">
        <v>16188</v>
      </c>
      <c r="G1878">
        <v>0</v>
      </c>
      <c r="H1878">
        <v>0</v>
      </c>
      <c r="I1878">
        <v>0</v>
      </c>
    </row>
    <row r="1879" spans="1:9" hidden="1" x14ac:dyDescent="0.3">
      <c r="A1879" s="1" t="s">
        <v>94</v>
      </c>
      <c r="B1879" s="1" t="s">
        <v>55</v>
      </c>
      <c r="C1879">
        <v>42.315399999999997</v>
      </c>
      <c r="D1879">
        <v>43.356900000000003</v>
      </c>
      <c r="E1879" s="1" t="s">
        <v>9</v>
      </c>
      <c r="F1879" t="s">
        <v>16088</v>
      </c>
      <c r="G1879">
        <v>0</v>
      </c>
      <c r="H1879">
        <v>0</v>
      </c>
      <c r="I1879">
        <v>0</v>
      </c>
    </row>
    <row r="1880" spans="1:9" hidden="1" x14ac:dyDescent="0.3">
      <c r="A1880" s="1" t="s">
        <v>94</v>
      </c>
      <c r="B1880" s="1" t="s">
        <v>55</v>
      </c>
      <c r="C1880">
        <v>42.315399999999997</v>
      </c>
      <c r="D1880">
        <v>43.356900000000003</v>
      </c>
      <c r="E1880" s="1" t="s">
        <v>10</v>
      </c>
      <c r="F1880" t="s">
        <v>15991</v>
      </c>
      <c r="G1880">
        <v>0</v>
      </c>
      <c r="H1880">
        <v>0</v>
      </c>
      <c r="I1880">
        <v>0</v>
      </c>
    </row>
    <row r="1881" spans="1:9" hidden="1" x14ac:dyDescent="0.3">
      <c r="A1881" s="1" t="s">
        <v>94</v>
      </c>
      <c r="B1881" s="1" t="s">
        <v>55</v>
      </c>
      <c r="C1881">
        <v>42.315399999999997</v>
      </c>
      <c r="D1881">
        <v>43.356900000000003</v>
      </c>
      <c r="E1881" s="1" t="s">
        <v>11</v>
      </c>
      <c r="F1881" t="s">
        <v>15894</v>
      </c>
      <c r="G1881">
        <v>0</v>
      </c>
      <c r="H1881">
        <v>0</v>
      </c>
      <c r="I1881">
        <v>0</v>
      </c>
    </row>
    <row r="1882" spans="1:9" hidden="1" x14ac:dyDescent="0.3">
      <c r="A1882" s="1" t="s">
        <v>94</v>
      </c>
      <c r="B1882" s="1" t="s">
        <v>55</v>
      </c>
      <c r="C1882">
        <v>42.315399999999997</v>
      </c>
      <c r="D1882">
        <v>43.356900000000003</v>
      </c>
      <c r="E1882" s="1" t="s">
        <v>12</v>
      </c>
      <c r="F1882" t="s">
        <v>15799</v>
      </c>
      <c r="G1882">
        <v>0</v>
      </c>
      <c r="H1882">
        <v>0</v>
      </c>
      <c r="I1882">
        <v>0</v>
      </c>
    </row>
    <row r="1883" spans="1:9" hidden="1" x14ac:dyDescent="0.3">
      <c r="A1883" s="1" t="s">
        <v>94</v>
      </c>
      <c r="B1883" s="1" t="s">
        <v>55</v>
      </c>
      <c r="C1883">
        <v>42.315399999999997</v>
      </c>
      <c r="D1883">
        <v>43.356900000000003</v>
      </c>
      <c r="E1883" s="1" t="s">
        <v>13</v>
      </c>
      <c r="F1883" t="s">
        <v>15707</v>
      </c>
      <c r="G1883">
        <v>0</v>
      </c>
      <c r="H1883">
        <v>0</v>
      </c>
      <c r="I1883">
        <v>0</v>
      </c>
    </row>
    <row r="1884" spans="1:9" hidden="1" x14ac:dyDescent="0.3">
      <c r="A1884" s="1" t="s">
        <v>94</v>
      </c>
      <c r="B1884" s="1" t="s">
        <v>55</v>
      </c>
      <c r="C1884">
        <v>42.315399999999997</v>
      </c>
      <c r="D1884">
        <v>43.356900000000003</v>
      </c>
      <c r="E1884" s="1" t="s">
        <v>14</v>
      </c>
      <c r="F1884" t="s">
        <v>15617</v>
      </c>
      <c r="G1884">
        <v>0</v>
      </c>
      <c r="H1884">
        <v>0</v>
      </c>
      <c r="I1884">
        <v>0</v>
      </c>
    </row>
    <row r="1885" spans="1:9" hidden="1" x14ac:dyDescent="0.3">
      <c r="A1885" s="1" t="s">
        <v>94</v>
      </c>
      <c r="B1885" s="1" t="s">
        <v>55</v>
      </c>
      <c r="C1885">
        <v>42.315399999999997</v>
      </c>
      <c r="D1885">
        <v>43.356900000000003</v>
      </c>
      <c r="E1885" s="1" t="s">
        <v>15</v>
      </c>
      <c r="F1885" t="s">
        <v>15528</v>
      </c>
      <c r="G1885">
        <v>0</v>
      </c>
      <c r="H1885">
        <v>0</v>
      </c>
      <c r="I1885">
        <v>0</v>
      </c>
    </row>
    <row r="1886" spans="1:9" hidden="1" x14ac:dyDescent="0.3">
      <c r="A1886" s="1" t="s">
        <v>94</v>
      </c>
      <c r="B1886" s="1" t="s">
        <v>55</v>
      </c>
      <c r="C1886">
        <v>42.315399999999997</v>
      </c>
      <c r="D1886">
        <v>43.356900000000003</v>
      </c>
      <c r="E1886" s="1" t="s">
        <v>16</v>
      </c>
      <c r="F1886" t="s">
        <v>15439</v>
      </c>
      <c r="G1886">
        <v>0</v>
      </c>
      <c r="H1886">
        <v>0</v>
      </c>
      <c r="I1886">
        <v>0</v>
      </c>
    </row>
    <row r="1887" spans="1:9" hidden="1" x14ac:dyDescent="0.3">
      <c r="A1887" s="1" t="s">
        <v>94</v>
      </c>
      <c r="B1887" s="1" t="s">
        <v>55</v>
      </c>
      <c r="C1887">
        <v>42.315399999999997</v>
      </c>
      <c r="D1887">
        <v>43.356900000000003</v>
      </c>
      <c r="E1887" s="1" t="s">
        <v>17</v>
      </c>
      <c r="F1887" t="s">
        <v>15350</v>
      </c>
      <c r="G1887">
        <v>0</v>
      </c>
      <c r="H1887">
        <v>0</v>
      </c>
      <c r="I1887">
        <v>0</v>
      </c>
    </row>
    <row r="1888" spans="1:9" hidden="1" x14ac:dyDescent="0.3">
      <c r="A1888" s="1" t="s">
        <v>94</v>
      </c>
      <c r="B1888" s="1" t="s">
        <v>55</v>
      </c>
      <c r="C1888">
        <v>42.315399999999997</v>
      </c>
      <c r="D1888">
        <v>43.356900000000003</v>
      </c>
      <c r="E1888" s="1" t="s">
        <v>18</v>
      </c>
      <c r="F1888" t="s">
        <v>15262</v>
      </c>
      <c r="G1888">
        <v>0</v>
      </c>
      <c r="H1888">
        <v>0</v>
      </c>
      <c r="I1888">
        <v>0</v>
      </c>
    </row>
    <row r="1889" spans="1:9" hidden="1" x14ac:dyDescent="0.3">
      <c r="A1889" s="1" t="s">
        <v>94</v>
      </c>
      <c r="B1889" s="1" t="s">
        <v>55</v>
      </c>
      <c r="C1889">
        <v>42.315399999999997</v>
      </c>
      <c r="D1889">
        <v>43.356900000000003</v>
      </c>
      <c r="E1889" s="1" t="s">
        <v>19</v>
      </c>
      <c r="F1889" t="s">
        <v>15174</v>
      </c>
      <c r="G1889">
        <v>0</v>
      </c>
      <c r="H1889">
        <v>0</v>
      </c>
      <c r="I1889">
        <v>0</v>
      </c>
    </row>
    <row r="1890" spans="1:9" hidden="1" x14ac:dyDescent="0.3">
      <c r="A1890" s="1" t="s">
        <v>94</v>
      </c>
      <c r="B1890" s="1" t="s">
        <v>55</v>
      </c>
      <c r="C1890">
        <v>42.315399999999997</v>
      </c>
      <c r="D1890">
        <v>43.356900000000003</v>
      </c>
      <c r="E1890" s="1" t="s">
        <v>20</v>
      </c>
      <c r="F1890" t="s">
        <v>15086</v>
      </c>
      <c r="G1890">
        <v>0</v>
      </c>
      <c r="H1890">
        <v>0</v>
      </c>
      <c r="I1890">
        <v>0</v>
      </c>
    </row>
    <row r="1891" spans="1:9" hidden="1" x14ac:dyDescent="0.3">
      <c r="A1891" s="1" t="s">
        <v>94</v>
      </c>
      <c r="B1891" s="1" t="s">
        <v>55</v>
      </c>
      <c r="C1891">
        <v>42.315399999999997</v>
      </c>
      <c r="D1891">
        <v>43.356900000000003</v>
      </c>
      <c r="E1891" s="1" t="s">
        <v>21</v>
      </c>
      <c r="F1891" t="s">
        <v>14998</v>
      </c>
      <c r="G1891">
        <v>0</v>
      </c>
      <c r="H1891">
        <v>0</v>
      </c>
      <c r="I1891">
        <v>0</v>
      </c>
    </row>
    <row r="1892" spans="1:9" hidden="1" x14ac:dyDescent="0.3">
      <c r="A1892" s="1" t="s">
        <v>94</v>
      </c>
      <c r="B1892" s="1" t="s">
        <v>55</v>
      </c>
      <c r="C1892">
        <v>42.315399999999997</v>
      </c>
      <c r="D1892">
        <v>43.356900000000003</v>
      </c>
      <c r="E1892" s="1" t="s">
        <v>22</v>
      </c>
      <c r="F1892" t="s">
        <v>14910</v>
      </c>
      <c r="G1892">
        <v>0</v>
      </c>
      <c r="H1892">
        <v>0</v>
      </c>
      <c r="I1892">
        <v>0</v>
      </c>
    </row>
    <row r="1893" spans="1:9" hidden="1" x14ac:dyDescent="0.3">
      <c r="A1893" s="1" t="s">
        <v>94</v>
      </c>
      <c r="B1893" s="1" t="s">
        <v>55</v>
      </c>
      <c r="C1893">
        <v>42.315399999999997</v>
      </c>
      <c r="D1893">
        <v>43.356900000000003</v>
      </c>
      <c r="E1893" s="1" t="s">
        <v>23</v>
      </c>
      <c r="F1893" t="s">
        <v>14822</v>
      </c>
      <c r="G1893">
        <v>0</v>
      </c>
      <c r="H1893">
        <v>0</v>
      </c>
      <c r="I1893">
        <v>0</v>
      </c>
    </row>
    <row r="1894" spans="1:9" hidden="1" x14ac:dyDescent="0.3">
      <c r="A1894" s="1" t="s">
        <v>94</v>
      </c>
      <c r="B1894" s="1" t="s">
        <v>55</v>
      </c>
      <c r="C1894">
        <v>42.315399999999997</v>
      </c>
      <c r="D1894">
        <v>43.356900000000003</v>
      </c>
      <c r="E1894" s="1" t="s">
        <v>24</v>
      </c>
      <c r="F1894" t="s">
        <v>14734</v>
      </c>
      <c r="G1894">
        <v>0</v>
      </c>
      <c r="H1894">
        <v>0</v>
      </c>
      <c r="I1894">
        <v>0</v>
      </c>
    </row>
    <row r="1895" spans="1:9" hidden="1" x14ac:dyDescent="0.3">
      <c r="A1895" s="1" t="s">
        <v>94</v>
      </c>
      <c r="B1895" s="1" t="s">
        <v>55</v>
      </c>
      <c r="C1895">
        <v>42.315399999999997</v>
      </c>
      <c r="D1895">
        <v>43.356900000000003</v>
      </c>
      <c r="E1895" s="1" t="s">
        <v>25</v>
      </c>
      <c r="F1895" t="s">
        <v>14646</v>
      </c>
      <c r="G1895">
        <v>0</v>
      </c>
      <c r="H1895">
        <v>0</v>
      </c>
      <c r="I1895">
        <v>0</v>
      </c>
    </row>
    <row r="1896" spans="1:9" hidden="1" x14ac:dyDescent="0.3">
      <c r="A1896" s="1" t="s">
        <v>94</v>
      </c>
      <c r="B1896" s="1" t="s">
        <v>55</v>
      </c>
      <c r="C1896">
        <v>42.315399999999997</v>
      </c>
      <c r="D1896">
        <v>43.356900000000003</v>
      </c>
      <c r="E1896" s="1" t="s">
        <v>26</v>
      </c>
      <c r="F1896" t="s">
        <v>14558</v>
      </c>
      <c r="G1896">
        <v>0</v>
      </c>
      <c r="H1896">
        <v>0</v>
      </c>
      <c r="I1896">
        <v>0</v>
      </c>
    </row>
    <row r="1897" spans="1:9" hidden="1" x14ac:dyDescent="0.3">
      <c r="A1897" s="1" t="s">
        <v>94</v>
      </c>
      <c r="B1897" s="1" t="s">
        <v>55</v>
      </c>
      <c r="C1897">
        <v>42.315399999999997</v>
      </c>
      <c r="D1897">
        <v>43.356900000000003</v>
      </c>
      <c r="E1897" s="1" t="s">
        <v>27</v>
      </c>
      <c r="F1897" t="s">
        <v>14470</v>
      </c>
      <c r="G1897">
        <v>0</v>
      </c>
      <c r="H1897">
        <v>0</v>
      </c>
      <c r="I1897">
        <v>0</v>
      </c>
    </row>
    <row r="1898" spans="1:9" hidden="1" x14ac:dyDescent="0.3">
      <c r="A1898" s="1" t="s">
        <v>94</v>
      </c>
      <c r="B1898" s="1" t="s">
        <v>55</v>
      </c>
      <c r="C1898">
        <v>42.315399999999997</v>
      </c>
      <c r="D1898">
        <v>43.356900000000003</v>
      </c>
      <c r="E1898" s="1" t="s">
        <v>28</v>
      </c>
      <c r="F1898" t="s">
        <v>14383</v>
      </c>
      <c r="G1898">
        <v>0</v>
      </c>
      <c r="H1898">
        <v>0</v>
      </c>
      <c r="I1898">
        <v>0</v>
      </c>
    </row>
    <row r="1899" spans="1:9" hidden="1" x14ac:dyDescent="0.3">
      <c r="A1899" s="1" t="s">
        <v>94</v>
      </c>
      <c r="B1899" s="1" t="s">
        <v>55</v>
      </c>
      <c r="C1899">
        <v>42.315399999999997</v>
      </c>
      <c r="D1899">
        <v>43.356900000000003</v>
      </c>
      <c r="E1899" s="1" t="s">
        <v>29</v>
      </c>
      <c r="F1899" t="s">
        <v>14296</v>
      </c>
      <c r="G1899">
        <v>0</v>
      </c>
      <c r="H1899">
        <v>0</v>
      </c>
      <c r="I1899">
        <v>0</v>
      </c>
    </row>
    <row r="1900" spans="1:9" hidden="1" x14ac:dyDescent="0.3">
      <c r="A1900" s="1" t="s">
        <v>94</v>
      </c>
      <c r="B1900" s="1" t="s">
        <v>55</v>
      </c>
      <c r="C1900">
        <v>42.315399999999997</v>
      </c>
      <c r="D1900">
        <v>43.356900000000003</v>
      </c>
      <c r="E1900" s="1" t="s">
        <v>30</v>
      </c>
      <c r="F1900" t="s">
        <v>14209</v>
      </c>
      <c r="G1900">
        <v>0</v>
      </c>
      <c r="H1900">
        <v>0</v>
      </c>
      <c r="I1900">
        <v>0</v>
      </c>
    </row>
    <row r="1901" spans="1:9" hidden="1" x14ac:dyDescent="0.3">
      <c r="A1901" s="1" t="s">
        <v>94</v>
      </c>
      <c r="B1901" s="1" t="s">
        <v>55</v>
      </c>
      <c r="C1901">
        <v>42.315399999999997</v>
      </c>
      <c r="D1901">
        <v>43.356900000000003</v>
      </c>
      <c r="E1901" s="1" t="s">
        <v>31</v>
      </c>
      <c r="F1901" t="s">
        <v>14122</v>
      </c>
      <c r="G1901">
        <v>0</v>
      </c>
      <c r="H1901">
        <v>0</v>
      </c>
      <c r="I1901">
        <v>0</v>
      </c>
    </row>
    <row r="1902" spans="1:9" hidden="1" x14ac:dyDescent="0.3">
      <c r="A1902" s="1" t="s">
        <v>94</v>
      </c>
      <c r="B1902" s="1" t="s">
        <v>55</v>
      </c>
      <c r="C1902">
        <v>42.315399999999997</v>
      </c>
      <c r="D1902">
        <v>43.356900000000003</v>
      </c>
      <c r="E1902" s="1" t="s">
        <v>32</v>
      </c>
      <c r="F1902" t="s">
        <v>14036</v>
      </c>
      <c r="G1902">
        <v>0</v>
      </c>
      <c r="H1902">
        <v>0</v>
      </c>
      <c r="I1902">
        <v>0</v>
      </c>
    </row>
    <row r="1903" spans="1:9" hidden="1" x14ac:dyDescent="0.3">
      <c r="A1903" s="1" t="s">
        <v>94</v>
      </c>
      <c r="B1903" s="1" t="s">
        <v>55</v>
      </c>
      <c r="C1903">
        <v>42.315399999999997</v>
      </c>
      <c r="D1903">
        <v>43.356900000000003</v>
      </c>
      <c r="E1903" s="1" t="s">
        <v>33</v>
      </c>
      <c r="F1903" t="s">
        <v>13950</v>
      </c>
      <c r="G1903">
        <v>0</v>
      </c>
      <c r="H1903">
        <v>0</v>
      </c>
      <c r="I1903">
        <v>0</v>
      </c>
    </row>
    <row r="1904" spans="1:9" hidden="1" x14ac:dyDescent="0.3">
      <c r="A1904" s="1" t="s">
        <v>94</v>
      </c>
      <c r="B1904" s="1" t="s">
        <v>55</v>
      </c>
      <c r="C1904">
        <v>42.315399999999997</v>
      </c>
      <c r="D1904">
        <v>43.356900000000003</v>
      </c>
      <c r="E1904" s="1" t="s">
        <v>34</v>
      </c>
      <c r="F1904" t="s">
        <v>13864</v>
      </c>
      <c r="G1904">
        <v>0</v>
      </c>
      <c r="H1904">
        <v>0</v>
      </c>
      <c r="I1904">
        <v>0</v>
      </c>
    </row>
    <row r="1905" spans="1:9" hidden="1" x14ac:dyDescent="0.3">
      <c r="A1905" s="1" t="s">
        <v>94</v>
      </c>
      <c r="B1905" s="1" t="s">
        <v>55</v>
      </c>
      <c r="C1905">
        <v>42.315399999999997</v>
      </c>
      <c r="D1905">
        <v>43.356900000000003</v>
      </c>
      <c r="E1905" s="1" t="s">
        <v>35</v>
      </c>
      <c r="F1905" t="s">
        <v>13780</v>
      </c>
      <c r="G1905">
        <v>0</v>
      </c>
      <c r="H1905">
        <v>0</v>
      </c>
      <c r="I1905">
        <v>0</v>
      </c>
    </row>
    <row r="1906" spans="1:9" hidden="1" x14ac:dyDescent="0.3">
      <c r="A1906" s="1" t="s">
        <v>94</v>
      </c>
      <c r="B1906" s="1" t="s">
        <v>55</v>
      </c>
      <c r="C1906">
        <v>42.315399999999997</v>
      </c>
      <c r="D1906">
        <v>43.356900000000003</v>
      </c>
      <c r="E1906" s="1" t="s">
        <v>36</v>
      </c>
      <c r="F1906" t="s">
        <v>13696</v>
      </c>
      <c r="G1906">
        <v>0</v>
      </c>
      <c r="H1906">
        <v>0</v>
      </c>
      <c r="I1906">
        <v>0</v>
      </c>
    </row>
    <row r="1907" spans="1:9" hidden="1" x14ac:dyDescent="0.3">
      <c r="A1907" s="1" t="s">
        <v>94</v>
      </c>
      <c r="B1907" s="1" t="s">
        <v>55</v>
      </c>
      <c r="C1907">
        <v>42.315399999999997</v>
      </c>
      <c r="D1907">
        <v>43.356900000000003</v>
      </c>
      <c r="E1907" s="1" t="s">
        <v>37</v>
      </c>
      <c r="F1907" t="s">
        <v>13612</v>
      </c>
      <c r="G1907">
        <v>0</v>
      </c>
      <c r="H1907">
        <v>0</v>
      </c>
      <c r="I1907">
        <v>0</v>
      </c>
    </row>
    <row r="1908" spans="1:9" hidden="1" x14ac:dyDescent="0.3">
      <c r="A1908" s="1" t="s">
        <v>94</v>
      </c>
      <c r="B1908" s="1" t="s">
        <v>55</v>
      </c>
      <c r="C1908">
        <v>42.315399999999997</v>
      </c>
      <c r="D1908">
        <v>43.356900000000003</v>
      </c>
      <c r="E1908" s="1" t="s">
        <v>38</v>
      </c>
      <c r="F1908" t="s">
        <v>13533</v>
      </c>
      <c r="G1908">
        <v>0</v>
      </c>
      <c r="H1908">
        <v>0</v>
      </c>
      <c r="I1908">
        <v>0</v>
      </c>
    </row>
    <row r="1909" spans="1:9" hidden="1" x14ac:dyDescent="0.3">
      <c r="A1909" s="1" t="s">
        <v>94</v>
      </c>
      <c r="B1909" s="1" t="s">
        <v>55</v>
      </c>
      <c r="C1909">
        <v>42.315399999999997</v>
      </c>
      <c r="D1909">
        <v>43.356900000000003</v>
      </c>
      <c r="E1909" s="1" t="s">
        <v>39</v>
      </c>
      <c r="F1909" t="s">
        <v>21301</v>
      </c>
      <c r="G1909">
        <v>0</v>
      </c>
      <c r="H1909">
        <v>1</v>
      </c>
      <c r="I1909">
        <v>0</v>
      </c>
    </row>
    <row r="1910" spans="1:9" hidden="1" x14ac:dyDescent="0.3">
      <c r="A1910" s="1" t="s">
        <v>94</v>
      </c>
      <c r="B1910" s="1" t="s">
        <v>55</v>
      </c>
      <c r="C1910">
        <v>42.315399999999997</v>
      </c>
      <c r="D1910">
        <v>43.356900000000003</v>
      </c>
      <c r="E1910" s="1" t="s">
        <v>40</v>
      </c>
      <c r="F1910" t="s">
        <v>21302</v>
      </c>
      <c r="G1910">
        <v>0</v>
      </c>
      <c r="H1910">
        <v>1</v>
      </c>
      <c r="I1910">
        <v>0</v>
      </c>
    </row>
    <row r="1911" spans="1:9" hidden="1" x14ac:dyDescent="0.3">
      <c r="A1911" s="1" t="s">
        <v>94</v>
      </c>
      <c r="B1911" s="1" t="s">
        <v>55</v>
      </c>
      <c r="C1911">
        <v>42.315399999999997</v>
      </c>
      <c r="D1911">
        <v>43.356900000000003</v>
      </c>
      <c r="E1911" s="1" t="s">
        <v>41</v>
      </c>
      <c r="F1911" t="s">
        <v>21303</v>
      </c>
      <c r="G1911">
        <v>0</v>
      </c>
      <c r="H1911">
        <v>1</v>
      </c>
      <c r="I1911">
        <v>0</v>
      </c>
    </row>
    <row r="1912" spans="1:9" hidden="1" x14ac:dyDescent="0.3">
      <c r="A1912" s="1" t="s">
        <v>94</v>
      </c>
      <c r="B1912" s="1" t="s">
        <v>55</v>
      </c>
      <c r="C1912">
        <v>42.315399999999997</v>
      </c>
      <c r="D1912">
        <v>43.356900000000003</v>
      </c>
      <c r="E1912" s="1" t="s">
        <v>42</v>
      </c>
      <c r="F1912" t="s">
        <v>21304</v>
      </c>
      <c r="G1912">
        <v>0</v>
      </c>
      <c r="H1912">
        <v>1</v>
      </c>
      <c r="I1912">
        <v>0</v>
      </c>
    </row>
    <row r="1913" spans="1:9" hidden="1" x14ac:dyDescent="0.3">
      <c r="A1913" s="1" t="s">
        <v>94</v>
      </c>
      <c r="B1913" s="1" t="s">
        <v>55</v>
      </c>
      <c r="C1913">
        <v>42.315399999999997</v>
      </c>
      <c r="D1913">
        <v>43.356900000000003</v>
      </c>
      <c r="E1913" s="1" t="s">
        <v>43</v>
      </c>
      <c r="F1913" t="s">
        <v>20799</v>
      </c>
      <c r="G1913">
        <v>0</v>
      </c>
      <c r="H1913">
        <v>3</v>
      </c>
      <c r="I1913">
        <v>0</v>
      </c>
    </row>
    <row r="1914" spans="1:9" hidden="1" x14ac:dyDescent="0.3">
      <c r="A1914" s="1" t="s">
        <v>94</v>
      </c>
      <c r="B1914" s="1" t="s">
        <v>55</v>
      </c>
      <c r="C1914">
        <v>42.315399999999997</v>
      </c>
      <c r="D1914">
        <v>43.356900000000003</v>
      </c>
      <c r="E1914" s="1" t="s">
        <v>44</v>
      </c>
      <c r="F1914" t="s">
        <v>20800</v>
      </c>
      <c r="G1914">
        <v>0</v>
      </c>
      <c r="H1914">
        <v>3</v>
      </c>
      <c r="I1914">
        <v>0</v>
      </c>
    </row>
    <row r="1915" spans="1:9" hidden="1" x14ac:dyDescent="0.3">
      <c r="A1915" s="1" t="s">
        <v>94</v>
      </c>
      <c r="B1915" s="1" t="s">
        <v>55</v>
      </c>
      <c r="C1915">
        <v>42.315399999999997</v>
      </c>
      <c r="D1915">
        <v>43.356900000000003</v>
      </c>
      <c r="E1915" s="1" t="s">
        <v>45</v>
      </c>
      <c r="F1915" t="s">
        <v>20801</v>
      </c>
      <c r="G1915">
        <v>0</v>
      </c>
      <c r="H1915">
        <v>3</v>
      </c>
      <c r="I1915">
        <v>0</v>
      </c>
    </row>
    <row r="1916" spans="1:9" hidden="1" x14ac:dyDescent="0.3">
      <c r="A1916" s="1" t="s">
        <v>94</v>
      </c>
      <c r="B1916" s="1" t="s">
        <v>55</v>
      </c>
      <c r="C1916">
        <v>42.315399999999997</v>
      </c>
      <c r="D1916">
        <v>43.356900000000003</v>
      </c>
      <c r="E1916" s="1" t="s">
        <v>46</v>
      </c>
      <c r="F1916" t="s">
        <v>20802</v>
      </c>
      <c r="G1916">
        <v>0</v>
      </c>
      <c r="H1916">
        <v>3</v>
      </c>
      <c r="I1916">
        <v>0</v>
      </c>
    </row>
    <row r="1917" spans="1:9" hidden="1" x14ac:dyDescent="0.3">
      <c r="A1917" s="1" t="s">
        <v>94</v>
      </c>
      <c r="B1917" s="1" t="s">
        <v>55</v>
      </c>
      <c r="C1917">
        <v>42.315399999999997</v>
      </c>
      <c r="D1917">
        <v>43.356900000000003</v>
      </c>
      <c r="E1917" s="1" t="s">
        <v>47</v>
      </c>
      <c r="F1917" t="s">
        <v>20197</v>
      </c>
      <c r="G1917">
        <v>0</v>
      </c>
      <c r="H1917">
        <v>4</v>
      </c>
      <c r="I1917">
        <v>0</v>
      </c>
    </row>
    <row r="1918" spans="1:9" hidden="1" x14ac:dyDescent="0.3">
      <c r="A1918" s="1" t="s">
        <v>94</v>
      </c>
      <c r="B1918" s="1" t="s">
        <v>55</v>
      </c>
      <c r="C1918">
        <v>42.315399999999997</v>
      </c>
      <c r="D1918">
        <v>43.356900000000003</v>
      </c>
      <c r="E1918" s="1" t="s">
        <v>48</v>
      </c>
      <c r="F1918" t="s">
        <v>20198</v>
      </c>
      <c r="G1918">
        <v>0</v>
      </c>
      <c r="H1918">
        <v>4</v>
      </c>
      <c r="I1918">
        <v>0</v>
      </c>
    </row>
    <row r="1919" spans="1:9" hidden="1" x14ac:dyDescent="0.3">
      <c r="A1919" s="1" t="s">
        <v>94</v>
      </c>
      <c r="B1919" s="1" t="s">
        <v>55</v>
      </c>
      <c r="C1919">
        <v>42.315399999999997</v>
      </c>
      <c r="D1919">
        <v>43.356900000000003</v>
      </c>
      <c r="E1919" s="1" t="s">
        <v>49</v>
      </c>
      <c r="F1919" t="s">
        <v>20199</v>
      </c>
      <c r="G1919">
        <v>0</v>
      </c>
      <c r="H1919">
        <v>4</v>
      </c>
      <c r="I1919">
        <v>0</v>
      </c>
    </row>
    <row r="1920" spans="1:9" hidden="1" x14ac:dyDescent="0.3">
      <c r="A1920" s="1" t="s">
        <v>94</v>
      </c>
      <c r="B1920" s="1" t="s">
        <v>55</v>
      </c>
      <c r="C1920">
        <v>42.315399999999997</v>
      </c>
      <c r="D1920">
        <v>43.356900000000003</v>
      </c>
      <c r="E1920" s="1" t="s">
        <v>50</v>
      </c>
      <c r="F1920" t="s">
        <v>20200</v>
      </c>
      <c r="G1920">
        <v>0</v>
      </c>
      <c r="H1920">
        <v>13</v>
      </c>
      <c r="I1920">
        <v>0</v>
      </c>
    </row>
    <row r="1921" spans="1:9" hidden="1" x14ac:dyDescent="0.3">
      <c r="A1921" s="1" t="s">
        <v>94</v>
      </c>
      <c r="B1921" s="1" t="s">
        <v>55</v>
      </c>
      <c r="C1921">
        <v>42.315399999999997</v>
      </c>
      <c r="D1921">
        <v>43.356900000000003</v>
      </c>
      <c r="E1921" s="1" t="s">
        <v>51</v>
      </c>
      <c r="F1921" t="s">
        <v>20201</v>
      </c>
      <c r="G1921">
        <v>0</v>
      </c>
      <c r="H1921">
        <v>15</v>
      </c>
      <c r="I1921">
        <v>0</v>
      </c>
    </row>
    <row r="1922" spans="1:9" hidden="1" x14ac:dyDescent="0.3">
      <c r="A1922" s="1" t="s">
        <v>94</v>
      </c>
      <c r="B1922" s="1" t="s">
        <v>55</v>
      </c>
      <c r="C1922">
        <v>42.315399999999997</v>
      </c>
      <c r="D1922">
        <v>43.356900000000003</v>
      </c>
      <c r="E1922" s="1" t="s">
        <v>52</v>
      </c>
      <c r="F1922" t="s">
        <v>20202</v>
      </c>
      <c r="G1922">
        <v>0</v>
      </c>
      <c r="H1922">
        <v>15</v>
      </c>
      <c r="I1922">
        <v>0</v>
      </c>
    </row>
    <row r="1923" spans="1:9" hidden="1" x14ac:dyDescent="0.3">
      <c r="A1923" s="1" t="s">
        <v>94</v>
      </c>
      <c r="B1923" s="1" t="s">
        <v>55</v>
      </c>
      <c r="C1923">
        <v>42.315399999999997</v>
      </c>
      <c r="D1923">
        <v>43.356900000000003</v>
      </c>
      <c r="E1923" s="1" t="s">
        <v>53</v>
      </c>
      <c r="F1923" t="s">
        <v>20203</v>
      </c>
      <c r="G1923">
        <v>0</v>
      </c>
      <c r="H1923">
        <v>24</v>
      </c>
      <c r="I1923">
        <v>0</v>
      </c>
    </row>
    <row r="1924" spans="1:9" hidden="1" x14ac:dyDescent="0.3">
      <c r="A1924" s="1" t="s">
        <v>94</v>
      </c>
      <c r="B1924" s="1" t="s">
        <v>55</v>
      </c>
      <c r="C1924">
        <v>42.315399999999997</v>
      </c>
      <c r="D1924">
        <v>43.356900000000003</v>
      </c>
      <c r="E1924" s="1" t="s">
        <v>54</v>
      </c>
      <c r="F1924" t="s">
        <v>20204</v>
      </c>
      <c r="G1924">
        <v>0</v>
      </c>
      <c r="H1924">
        <v>24</v>
      </c>
      <c r="I1924">
        <v>0</v>
      </c>
    </row>
    <row r="1925" spans="1:9" hidden="1" x14ac:dyDescent="0.3">
      <c r="A1925" s="1" t="s">
        <v>94</v>
      </c>
      <c r="B1925" s="1" t="s">
        <v>55</v>
      </c>
      <c r="C1925">
        <v>42.315399999999997</v>
      </c>
      <c r="D1925">
        <v>43.356900000000003</v>
      </c>
      <c r="E1925" s="1" t="s">
        <v>21548</v>
      </c>
      <c r="F1925" t="s">
        <v>21585</v>
      </c>
      <c r="G1925">
        <v>0</v>
      </c>
      <c r="H1925">
        <v>25</v>
      </c>
      <c r="I1925">
        <v>0</v>
      </c>
    </row>
    <row r="1926" spans="1:9" hidden="1" x14ac:dyDescent="0.3">
      <c r="A1926" s="1" t="s">
        <v>95</v>
      </c>
      <c r="B1926" s="1" t="s">
        <v>55</v>
      </c>
      <c r="C1926">
        <v>39.074199999999998</v>
      </c>
      <c r="D1926">
        <v>21.824300000000001</v>
      </c>
      <c r="E1926" s="1" t="s">
        <v>4</v>
      </c>
      <c r="F1926" t="s">
        <v>16596</v>
      </c>
      <c r="G1926">
        <v>0</v>
      </c>
      <c r="H1926">
        <v>0</v>
      </c>
      <c r="I1926">
        <v>0</v>
      </c>
    </row>
    <row r="1927" spans="1:9" hidden="1" x14ac:dyDescent="0.3">
      <c r="A1927" s="1" t="s">
        <v>95</v>
      </c>
      <c r="B1927" s="1" t="s">
        <v>55</v>
      </c>
      <c r="C1927">
        <v>39.074199999999998</v>
      </c>
      <c r="D1927">
        <v>21.824300000000001</v>
      </c>
      <c r="E1927" s="1" t="s">
        <v>5</v>
      </c>
      <c r="F1927" t="s">
        <v>16493</v>
      </c>
      <c r="G1927">
        <v>0</v>
      </c>
      <c r="H1927">
        <v>0</v>
      </c>
      <c r="I1927">
        <v>0</v>
      </c>
    </row>
    <row r="1928" spans="1:9" hidden="1" x14ac:dyDescent="0.3">
      <c r="A1928" s="1" t="s">
        <v>95</v>
      </c>
      <c r="B1928" s="1" t="s">
        <v>55</v>
      </c>
      <c r="C1928">
        <v>39.074199999999998</v>
      </c>
      <c r="D1928">
        <v>21.824300000000001</v>
      </c>
      <c r="E1928" s="1" t="s">
        <v>6</v>
      </c>
      <c r="F1928" t="s">
        <v>16391</v>
      </c>
      <c r="G1928">
        <v>0</v>
      </c>
      <c r="H1928">
        <v>0</v>
      </c>
      <c r="I1928">
        <v>0</v>
      </c>
    </row>
    <row r="1929" spans="1:9" hidden="1" x14ac:dyDescent="0.3">
      <c r="A1929" s="1" t="s">
        <v>95</v>
      </c>
      <c r="B1929" s="1" t="s">
        <v>55</v>
      </c>
      <c r="C1929">
        <v>39.074199999999998</v>
      </c>
      <c r="D1929">
        <v>21.824300000000001</v>
      </c>
      <c r="E1929" s="1" t="s">
        <v>7</v>
      </c>
      <c r="F1929" t="s">
        <v>16289</v>
      </c>
      <c r="G1929">
        <v>0</v>
      </c>
      <c r="H1929">
        <v>0</v>
      </c>
      <c r="I1929">
        <v>0</v>
      </c>
    </row>
    <row r="1930" spans="1:9" hidden="1" x14ac:dyDescent="0.3">
      <c r="A1930" s="1" t="s">
        <v>95</v>
      </c>
      <c r="B1930" s="1" t="s">
        <v>55</v>
      </c>
      <c r="C1930">
        <v>39.074199999999998</v>
      </c>
      <c r="D1930">
        <v>21.824300000000001</v>
      </c>
      <c r="E1930" s="1" t="s">
        <v>8</v>
      </c>
      <c r="F1930" t="s">
        <v>16189</v>
      </c>
      <c r="G1930">
        <v>0</v>
      </c>
      <c r="H1930">
        <v>0</v>
      </c>
      <c r="I1930">
        <v>0</v>
      </c>
    </row>
    <row r="1931" spans="1:9" hidden="1" x14ac:dyDescent="0.3">
      <c r="A1931" s="1" t="s">
        <v>95</v>
      </c>
      <c r="B1931" s="1" t="s">
        <v>55</v>
      </c>
      <c r="C1931">
        <v>39.074199999999998</v>
      </c>
      <c r="D1931">
        <v>21.824300000000001</v>
      </c>
      <c r="E1931" s="1" t="s">
        <v>9</v>
      </c>
      <c r="F1931" t="s">
        <v>16089</v>
      </c>
      <c r="G1931">
        <v>0</v>
      </c>
      <c r="H1931">
        <v>0</v>
      </c>
      <c r="I1931">
        <v>0</v>
      </c>
    </row>
    <row r="1932" spans="1:9" hidden="1" x14ac:dyDescent="0.3">
      <c r="A1932" s="1" t="s">
        <v>95</v>
      </c>
      <c r="B1932" s="1" t="s">
        <v>55</v>
      </c>
      <c r="C1932">
        <v>39.074199999999998</v>
      </c>
      <c r="D1932">
        <v>21.824300000000001</v>
      </c>
      <c r="E1932" s="1" t="s">
        <v>10</v>
      </c>
      <c r="F1932" t="s">
        <v>15992</v>
      </c>
      <c r="G1932">
        <v>0</v>
      </c>
      <c r="H1932">
        <v>0</v>
      </c>
      <c r="I1932">
        <v>0</v>
      </c>
    </row>
    <row r="1933" spans="1:9" hidden="1" x14ac:dyDescent="0.3">
      <c r="A1933" s="1" t="s">
        <v>95</v>
      </c>
      <c r="B1933" s="1" t="s">
        <v>55</v>
      </c>
      <c r="C1933">
        <v>39.074199999999998</v>
      </c>
      <c r="D1933">
        <v>21.824300000000001</v>
      </c>
      <c r="E1933" s="1" t="s">
        <v>11</v>
      </c>
      <c r="F1933" t="s">
        <v>15895</v>
      </c>
      <c r="G1933">
        <v>0</v>
      </c>
      <c r="H1933">
        <v>0</v>
      </c>
      <c r="I1933">
        <v>0</v>
      </c>
    </row>
    <row r="1934" spans="1:9" hidden="1" x14ac:dyDescent="0.3">
      <c r="A1934" s="1" t="s">
        <v>95</v>
      </c>
      <c r="B1934" s="1" t="s">
        <v>55</v>
      </c>
      <c r="C1934">
        <v>39.074199999999998</v>
      </c>
      <c r="D1934">
        <v>21.824300000000001</v>
      </c>
      <c r="E1934" s="1" t="s">
        <v>12</v>
      </c>
      <c r="F1934" t="s">
        <v>15800</v>
      </c>
      <c r="G1934">
        <v>0</v>
      </c>
      <c r="H1934">
        <v>0</v>
      </c>
      <c r="I1934">
        <v>0</v>
      </c>
    </row>
    <row r="1935" spans="1:9" hidden="1" x14ac:dyDescent="0.3">
      <c r="A1935" s="1" t="s">
        <v>95</v>
      </c>
      <c r="B1935" s="1" t="s">
        <v>55</v>
      </c>
      <c r="C1935">
        <v>39.074199999999998</v>
      </c>
      <c r="D1935">
        <v>21.824300000000001</v>
      </c>
      <c r="E1935" s="1" t="s">
        <v>13</v>
      </c>
      <c r="F1935" t="s">
        <v>15708</v>
      </c>
      <c r="G1935">
        <v>0</v>
      </c>
      <c r="H1935">
        <v>0</v>
      </c>
      <c r="I1935">
        <v>0</v>
      </c>
    </row>
    <row r="1936" spans="1:9" hidden="1" x14ac:dyDescent="0.3">
      <c r="A1936" s="1" t="s">
        <v>95</v>
      </c>
      <c r="B1936" s="1" t="s">
        <v>55</v>
      </c>
      <c r="C1936">
        <v>39.074199999999998</v>
      </c>
      <c r="D1936">
        <v>21.824300000000001</v>
      </c>
      <c r="E1936" s="1" t="s">
        <v>14</v>
      </c>
      <c r="F1936" t="s">
        <v>15618</v>
      </c>
      <c r="G1936">
        <v>0</v>
      </c>
      <c r="H1936">
        <v>0</v>
      </c>
      <c r="I1936">
        <v>0</v>
      </c>
    </row>
    <row r="1937" spans="1:9" hidden="1" x14ac:dyDescent="0.3">
      <c r="A1937" s="1" t="s">
        <v>95</v>
      </c>
      <c r="B1937" s="1" t="s">
        <v>55</v>
      </c>
      <c r="C1937">
        <v>39.074199999999998</v>
      </c>
      <c r="D1937">
        <v>21.824300000000001</v>
      </c>
      <c r="E1937" s="1" t="s">
        <v>15</v>
      </c>
      <c r="F1937" t="s">
        <v>15529</v>
      </c>
      <c r="G1937">
        <v>0</v>
      </c>
      <c r="H1937">
        <v>0</v>
      </c>
      <c r="I1937">
        <v>0</v>
      </c>
    </row>
    <row r="1938" spans="1:9" hidden="1" x14ac:dyDescent="0.3">
      <c r="A1938" s="1" t="s">
        <v>95</v>
      </c>
      <c r="B1938" s="1" t="s">
        <v>55</v>
      </c>
      <c r="C1938">
        <v>39.074199999999998</v>
      </c>
      <c r="D1938">
        <v>21.824300000000001</v>
      </c>
      <c r="E1938" s="1" t="s">
        <v>16</v>
      </c>
      <c r="F1938" t="s">
        <v>15440</v>
      </c>
      <c r="G1938">
        <v>0</v>
      </c>
      <c r="H1938">
        <v>0</v>
      </c>
      <c r="I1938">
        <v>0</v>
      </c>
    </row>
    <row r="1939" spans="1:9" hidden="1" x14ac:dyDescent="0.3">
      <c r="A1939" s="1" t="s">
        <v>95</v>
      </c>
      <c r="B1939" s="1" t="s">
        <v>55</v>
      </c>
      <c r="C1939">
        <v>39.074199999999998</v>
      </c>
      <c r="D1939">
        <v>21.824300000000001</v>
      </c>
      <c r="E1939" s="1" t="s">
        <v>17</v>
      </c>
      <c r="F1939" t="s">
        <v>15351</v>
      </c>
      <c r="G1939">
        <v>0</v>
      </c>
      <c r="H1939">
        <v>0</v>
      </c>
      <c r="I1939">
        <v>0</v>
      </c>
    </row>
    <row r="1940" spans="1:9" hidden="1" x14ac:dyDescent="0.3">
      <c r="A1940" s="1" t="s">
        <v>95</v>
      </c>
      <c r="B1940" s="1" t="s">
        <v>55</v>
      </c>
      <c r="C1940">
        <v>39.074199999999998</v>
      </c>
      <c r="D1940">
        <v>21.824300000000001</v>
      </c>
      <c r="E1940" s="1" t="s">
        <v>18</v>
      </c>
      <c r="F1940" t="s">
        <v>15263</v>
      </c>
      <c r="G1940">
        <v>0</v>
      </c>
      <c r="H1940">
        <v>0</v>
      </c>
      <c r="I1940">
        <v>0</v>
      </c>
    </row>
    <row r="1941" spans="1:9" hidden="1" x14ac:dyDescent="0.3">
      <c r="A1941" s="1" t="s">
        <v>95</v>
      </c>
      <c r="B1941" s="1" t="s">
        <v>55</v>
      </c>
      <c r="C1941">
        <v>39.074199999999998</v>
      </c>
      <c r="D1941">
        <v>21.824300000000001</v>
      </c>
      <c r="E1941" s="1" t="s">
        <v>19</v>
      </c>
      <c r="F1941" t="s">
        <v>15175</v>
      </c>
      <c r="G1941">
        <v>0</v>
      </c>
      <c r="H1941">
        <v>0</v>
      </c>
      <c r="I1941">
        <v>0</v>
      </c>
    </row>
    <row r="1942" spans="1:9" hidden="1" x14ac:dyDescent="0.3">
      <c r="A1942" s="1" t="s">
        <v>95</v>
      </c>
      <c r="B1942" s="1" t="s">
        <v>55</v>
      </c>
      <c r="C1942">
        <v>39.074199999999998</v>
      </c>
      <c r="D1942">
        <v>21.824300000000001</v>
      </c>
      <c r="E1942" s="1" t="s">
        <v>20</v>
      </c>
      <c r="F1942" t="s">
        <v>15087</v>
      </c>
      <c r="G1942">
        <v>0</v>
      </c>
      <c r="H1942">
        <v>0</v>
      </c>
      <c r="I1942">
        <v>0</v>
      </c>
    </row>
    <row r="1943" spans="1:9" hidden="1" x14ac:dyDescent="0.3">
      <c r="A1943" s="1" t="s">
        <v>95</v>
      </c>
      <c r="B1943" s="1" t="s">
        <v>55</v>
      </c>
      <c r="C1943">
        <v>39.074199999999998</v>
      </c>
      <c r="D1943">
        <v>21.824300000000001</v>
      </c>
      <c r="E1943" s="1" t="s">
        <v>21</v>
      </c>
      <c r="F1943" t="s">
        <v>14999</v>
      </c>
      <c r="G1943">
        <v>0</v>
      </c>
      <c r="H1943">
        <v>0</v>
      </c>
      <c r="I1943">
        <v>0</v>
      </c>
    </row>
    <row r="1944" spans="1:9" hidden="1" x14ac:dyDescent="0.3">
      <c r="A1944" s="1" t="s">
        <v>95</v>
      </c>
      <c r="B1944" s="1" t="s">
        <v>55</v>
      </c>
      <c r="C1944">
        <v>39.074199999999998</v>
      </c>
      <c r="D1944">
        <v>21.824300000000001</v>
      </c>
      <c r="E1944" s="1" t="s">
        <v>22</v>
      </c>
      <c r="F1944" t="s">
        <v>14911</v>
      </c>
      <c r="G1944">
        <v>0</v>
      </c>
      <c r="H1944">
        <v>0</v>
      </c>
      <c r="I1944">
        <v>0</v>
      </c>
    </row>
    <row r="1945" spans="1:9" hidden="1" x14ac:dyDescent="0.3">
      <c r="A1945" s="1" t="s">
        <v>95</v>
      </c>
      <c r="B1945" s="1" t="s">
        <v>55</v>
      </c>
      <c r="C1945">
        <v>39.074199999999998</v>
      </c>
      <c r="D1945">
        <v>21.824300000000001</v>
      </c>
      <c r="E1945" s="1" t="s">
        <v>23</v>
      </c>
      <c r="F1945" t="s">
        <v>14823</v>
      </c>
      <c r="G1945">
        <v>0</v>
      </c>
      <c r="H1945">
        <v>0</v>
      </c>
      <c r="I1945">
        <v>0</v>
      </c>
    </row>
    <row r="1946" spans="1:9" hidden="1" x14ac:dyDescent="0.3">
      <c r="A1946" s="1" t="s">
        <v>95</v>
      </c>
      <c r="B1946" s="1" t="s">
        <v>55</v>
      </c>
      <c r="C1946">
        <v>39.074199999999998</v>
      </c>
      <c r="D1946">
        <v>21.824300000000001</v>
      </c>
      <c r="E1946" s="1" t="s">
        <v>24</v>
      </c>
      <c r="F1946" t="s">
        <v>14735</v>
      </c>
      <c r="G1946">
        <v>0</v>
      </c>
      <c r="H1946">
        <v>0</v>
      </c>
      <c r="I1946">
        <v>0</v>
      </c>
    </row>
    <row r="1947" spans="1:9" hidden="1" x14ac:dyDescent="0.3">
      <c r="A1947" s="1" t="s">
        <v>95</v>
      </c>
      <c r="B1947" s="1" t="s">
        <v>55</v>
      </c>
      <c r="C1947">
        <v>39.074199999999998</v>
      </c>
      <c r="D1947">
        <v>21.824300000000001</v>
      </c>
      <c r="E1947" s="1" t="s">
        <v>25</v>
      </c>
      <c r="F1947" t="s">
        <v>14647</v>
      </c>
      <c r="G1947">
        <v>0</v>
      </c>
      <c r="H1947">
        <v>0</v>
      </c>
      <c r="I1947">
        <v>0</v>
      </c>
    </row>
    <row r="1948" spans="1:9" hidden="1" x14ac:dyDescent="0.3">
      <c r="A1948" s="1" t="s">
        <v>95</v>
      </c>
      <c r="B1948" s="1" t="s">
        <v>55</v>
      </c>
      <c r="C1948">
        <v>39.074199999999998</v>
      </c>
      <c r="D1948">
        <v>21.824300000000001</v>
      </c>
      <c r="E1948" s="1" t="s">
        <v>26</v>
      </c>
      <c r="F1948" t="s">
        <v>14559</v>
      </c>
      <c r="G1948">
        <v>0</v>
      </c>
      <c r="H1948">
        <v>0</v>
      </c>
      <c r="I1948">
        <v>0</v>
      </c>
    </row>
    <row r="1949" spans="1:9" hidden="1" x14ac:dyDescent="0.3">
      <c r="A1949" s="1" t="s">
        <v>95</v>
      </c>
      <c r="B1949" s="1" t="s">
        <v>55</v>
      </c>
      <c r="C1949">
        <v>39.074199999999998</v>
      </c>
      <c r="D1949">
        <v>21.824300000000001</v>
      </c>
      <c r="E1949" s="1" t="s">
        <v>27</v>
      </c>
      <c r="F1949" t="s">
        <v>14471</v>
      </c>
      <c r="G1949">
        <v>0</v>
      </c>
      <c r="H1949">
        <v>0</v>
      </c>
      <c r="I1949">
        <v>0</v>
      </c>
    </row>
    <row r="1950" spans="1:9" hidden="1" x14ac:dyDescent="0.3">
      <c r="A1950" s="1" t="s">
        <v>95</v>
      </c>
      <c r="B1950" s="1" t="s">
        <v>55</v>
      </c>
      <c r="C1950">
        <v>39.074199999999998</v>
      </c>
      <c r="D1950">
        <v>21.824300000000001</v>
      </c>
      <c r="E1950" s="1" t="s">
        <v>28</v>
      </c>
      <c r="F1950" t="s">
        <v>14384</v>
      </c>
      <c r="G1950">
        <v>0</v>
      </c>
      <c r="H1950">
        <v>0</v>
      </c>
      <c r="I1950">
        <v>0</v>
      </c>
    </row>
    <row r="1951" spans="1:9" hidden="1" x14ac:dyDescent="0.3">
      <c r="A1951" s="1" t="s">
        <v>95</v>
      </c>
      <c r="B1951" s="1" t="s">
        <v>55</v>
      </c>
      <c r="C1951">
        <v>39.074199999999998</v>
      </c>
      <c r="D1951">
        <v>21.824300000000001</v>
      </c>
      <c r="E1951" s="1" t="s">
        <v>29</v>
      </c>
      <c r="F1951" t="s">
        <v>14297</v>
      </c>
      <c r="G1951">
        <v>0</v>
      </c>
      <c r="H1951">
        <v>0</v>
      </c>
      <c r="I1951">
        <v>0</v>
      </c>
    </row>
    <row r="1952" spans="1:9" hidden="1" x14ac:dyDescent="0.3">
      <c r="A1952" s="1" t="s">
        <v>95</v>
      </c>
      <c r="B1952" s="1" t="s">
        <v>55</v>
      </c>
      <c r="C1952">
        <v>39.074199999999998</v>
      </c>
      <c r="D1952">
        <v>21.824300000000001</v>
      </c>
      <c r="E1952" s="1" t="s">
        <v>30</v>
      </c>
      <c r="F1952" t="s">
        <v>14210</v>
      </c>
      <c r="G1952">
        <v>0</v>
      </c>
      <c r="H1952">
        <v>0</v>
      </c>
      <c r="I1952">
        <v>0</v>
      </c>
    </row>
    <row r="1953" spans="1:9" hidden="1" x14ac:dyDescent="0.3">
      <c r="A1953" s="1" t="s">
        <v>95</v>
      </c>
      <c r="B1953" s="1" t="s">
        <v>55</v>
      </c>
      <c r="C1953">
        <v>39.074199999999998</v>
      </c>
      <c r="D1953">
        <v>21.824300000000001</v>
      </c>
      <c r="E1953" s="1" t="s">
        <v>31</v>
      </c>
      <c r="F1953" t="s">
        <v>14123</v>
      </c>
      <c r="G1953">
        <v>0</v>
      </c>
      <c r="H1953">
        <v>0</v>
      </c>
      <c r="I1953">
        <v>0</v>
      </c>
    </row>
    <row r="1954" spans="1:9" hidden="1" x14ac:dyDescent="0.3">
      <c r="A1954" s="1" t="s">
        <v>95</v>
      </c>
      <c r="B1954" s="1" t="s">
        <v>55</v>
      </c>
      <c r="C1954">
        <v>39.074199999999998</v>
      </c>
      <c r="D1954">
        <v>21.824300000000001</v>
      </c>
      <c r="E1954" s="1" t="s">
        <v>32</v>
      </c>
      <c r="F1954" t="s">
        <v>14037</v>
      </c>
      <c r="G1954">
        <v>0</v>
      </c>
      <c r="H1954">
        <v>0</v>
      </c>
      <c r="I1954">
        <v>0</v>
      </c>
    </row>
    <row r="1955" spans="1:9" hidden="1" x14ac:dyDescent="0.3">
      <c r="A1955" s="1" t="s">
        <v>95</v>
      </c>
      <c r="B1955" s="1" t="s">
        <v>55</v>
      </c>
      <c r="C1955">
        <v>39.074199999999998</v>
      </c>
      <c r="D1955">
        <v>21.824300000000001</v>
      </c>
      <c r="E1955" s="1" t="s">
        <v>33</v>
      </c>
      <c r="F1955" t="s">
        <v>13951</v>
      </c>
      <c r="G1955">
        <v>0</v>
      </c>
      <c r="H1955">
        <v>0</v>
      </c>
      <c r="I1955">
        <v>0</v>
      </c>
    </row>
    <row r="1956" spans="1:9" hidden="1" x14ac:dyDescent="0.3">
      <c r="A1956" s="1" t="s">
        <v>95</v>
      </c>
      <c r="B1956" s="1" t="s">
        <v>55</v>
      </c>
      <c r="C1956">
        <v>39.074199999999998</v>
      </c>
      <c r="D1956">
        <v>21.824300000000001</v>
      </c>
      <c r="E1956" s="1" t="s">
        <v>34</v>
      </c>
      <c r="F1956" t="s">
        <v>13865</v>
      </c>
      <c r="G1956">
        <v>0</v>
      </c>
      <c r="H1956">
        <v>0</v>
      </c>
      <c r="I1956">
        <v>0</v>
      </c>
    </row>
    <row r="1957" spans="1:9" hidden="1" x14ac:dyDescent="0.3">
      <c r="A1957" s="1" t="s">
        <v>95</v>
      </c>
      <c r="B1957" s="1" t="s">
        <v>55</v>
      </c>
      <c r="C1957">
        <v>39.074199999999998</v>
      </c>
      <c r="D1957">
        <v>21.824300000000001</v>
      </c>
      <c r="E1957" s="1" t="s">
        <v>35</v>
      </c>
      <c r="F1957" t="s">
        <v>13781</v>
      </c>
      <c r="G1957">
        <v>0</v>
      </c>
      <c r="H1957">
        <v>0</v>
      </c>
      <c r="I1957">
        <v>0</v>
      </c>
    </row>
    <row r="1958" spans="1:9" hidden="1" x14ac:dyDescent="0.3">
      <c r="A1958" s="1" t="s">
        <v>95</v>
      </c>
      <c r="B1958" s="1" t="s">
        <v>55</v>
      </c>
      <c r="C1958">
        <v>39.074199999999998</v>
      </c>
      <c r="D1958">
        <v>21.824300000000001</v>
      </c>
      <c r="E1958" s="1" t="s">
        <v>36</v>
      </c>
      <c r="F1958" t="s">
        <v>13697</v>
      </c>
      <c r="G1958">
        <v>0</v>
      </c>
      <c r="H1958">
        <v>0</v>
      </c>
      <c r="I1958">
        <v>0</v>
      </c>
    </row>
    <row r="1959" spans="1:9" hidden="1" x14ac:dyDescent="0.3">
      <c r="A1959" s="1" t="s">
        <v>95</v>
      </c>
      <c r="B1959" s="1" t="s">
        <v>55</v>
      </c>
      <c r="C1959">
        <v>39.074199999999998</v>
      </c>
      <c r="D1959">
        <v>21.824300000000001</v>
      </c>
      <c r="E1959" s="1" t="s">
        <v>37</v>
      </c>
      <c r="F1959" t="s">
        <v>13613</v>
      </c>
      <c r="G1959">
        <v>0</v>
      </c>
      <c r="H1959">
        <v>0</v>
      </c>
      <c r="I1959">
        <v>0</v>
      </c>
    </row>
    <row r="1960" spans="1:9" hidden="1" x14ac:dyDescent="0.3">
      <c r="A1960" s="1" t="s">
        <v>95</v>
      </c>
      <c r="B1960" s="1" t="s">
        <v>55</v>
      </c>
      <c r="C1960">
        <v>39.074199999999998</v>
      </c>
      <c r="D1960">
        <v>21.824300000000001</v>
      </c>
      <c r="E1960" s="1" t="s">
        <v>38</v>
      </c>
      <c r="F1960" t="s">
        <v>13534</v>
      </c>
      <c r="G1960">
        <v>0</v>
      </c>
      <c r="H1960">
        <v>0</v>
      </c>
      <c r="I1960">
        <v>0</v>
      </c>
    </row>
    <row r="1961" spans="1:9" hidden="1" x14ac:dyDescent="0.3">
      <c r="A1961" s="1" t="s">
        <v>95</v>
      </c>
      <c r="B1961" s="1" t="s">
        <v>55</v>
      </c>
      <c r="C1961">
        <v>39.074199999999998</v>
      </c>
      <c r="D1961">
        <v>21.824300000000001</v>
      </c>
      <c r="E1961" s="1" t="s">
        <v>39</v>
      </c>
      <c r="F1961" t="s">
        <v>21305</v>
      </c>
      <c r="G1961">
        <v>0</v>
      </c>
      <c r="H1961">
        <v>1</v>
      </c>
      <c r="I1961">
        <v>0</v>
      </c>
    </row>
    <row r="1962" spans="1:9" hidden="1" x14ac:dyDescent="0.3">
      <c r="A1962" s="1" t="s">
        <v>95</v>
      </c>
      <c r="B1962" s="1" t="s">
        <v>55</v>
      </c>
      <c r="C1962">
        <v>39.074199999999998</v>
      </c>
      <c r="D1962">
        <v>21.824300000000001</v>
      </c>
      <c r="E1962" s="1" t="s">
        <v>40</v>
      </c>
      <c r="F1962" t="s">
        <v>20803</v>
      </c>
      <c r="G1962">
        <v>0</v>
      </c>
      <c r="H1962">
        <v>3</v>
      </c>
      <c r="I1962">
        <v>0</v>
      </c>
    </row>
    <row r="1963" spans="1:9" hidden="1" x14ac:dyDescent="0.3">
      <c r="A1963" s="1" t="s">
        <v>95</v>
      </c>
      <c r="B1963" s="1" t="s">
        <v>55</v>
      </c>
      <c r="C1963">
        <v>39.074199999999998</v>
      </c>
      <c r="D1963">
        <v>21.824300000000001</v>
      </c>
      <c r="E1963" s="1" t="s">
        <v>41</v>
      </c>
      <c r="F1963" t="s">
        <v>20205</v>
      </c>
      <c r="G1963">
        <v>0</v>
      </c>
      <c r="H1963">
        <v>4</v>
      </c>
      <c r="I1963">
        <v>0</v>
      </c>
    </row>
    <row r="1964" spans="1:9" hidden="1" x14ac:dyDescent="0.3">
      <c r="A1964" s="1" t="s">
        <v>95</v>
      </c>
      <c r="B1964" s="1" t="s">
        <v>55</v>
      </c>
      <c r="C1964">
        <v>39.074199999999998</v>
      </c>
      <c r="D1964">
        <v>21.824300000000001</v>
      </c>
      <c r="E1964" s="1" t="s">
        <v>42</v>
      </c>
      <c r="F1964" t="s">
        <v>20206</v>
      </c>
      <c r="G1964">
        <v>0</v>
      </c>
      <c r="H1964">
        <v>4</v>
      </c>
      <c r="I1964">
        <v>0</v>
      </c>
    </row>
    <row r="1965" spans="1:9" hidden="1" x14ac:dyDescent="0.3">
      <c r="A1965" s="1" t="s">
        <v>95</v>
      </c>
      <c r="B1965" s="1" t="s">
        <v>55</v>
      </c>
      <c r="C1965">
        <v>39.074199999999998</v>
      </c>
      <c r="D1965">
        <v>21.824300000000001</v>
      </c>
      <c r="E1965" s="1" t="s">
        <v>43</v>
      </c>
      <c r="F1965" t="s">
        <v>20207</v>
      </c>
      <c r="G1965">
        <v>0</v>
      </c>
      <c r="H1965">
        <v>7</v>
      </c>
      <c r="I1965">
        <v>0</v>
      </c>
    </row>
    <row r="1966" spans="1:9" hidden="1" x14ac:dyDescent="0.3">
      <c r="A1966" s="1" t="s">
        <v>95</v>
      </c>
      <c r="B1966" s="1" t="s">
        <v>55</v>
      </c>
      <c r="C1966">
        <v>39.074199999999998</v>
      </c>
      <c r="D1966">
        <v>21.824300000000001</v>
      </c>
      <c r="E1966" s="1" t="s">
        <v>44</v>
      </c>
      <c r="F1966" t="s">
        <v>20208</v>
      </c>
      <c r="G1966">
        <v>0</v>
      </c>
      <c r="H1966">
        <v>7</v>
      </c>
      <c r="I1966">
        <v>0</v>
      </c>
    </row>
    <row r="1967" spans="1:9" hidden="1" x14ac:dyDescent="0.3">
      <c r="A1967" s="1" t="s">
        <v>95</v>
      </c>
      <c r="B1967" s="1" t="s">
        <v>55</v>
      </c>
      <c r="C1967">
        <v>39.074199999999998</v>
      </c>
      <c r="D1967">
        <v>21.824300000000001</v>
      </c>
      <c r="E1967" s="1" t="s">
        <v>45</v>
      </c>
      <c r="F1967" t="s">
        <v>20209</v>
      </c>
      <c r="G1967">
        <v>0</v>
      </c>
      <c r="H1967">
        <v>7</v>
      </c>
      <c r="I1967">
        <v>0</v>
      </c>
    </row>
    <row r="1968" spans="1:9" hidden="1" x14ac:dyDescent="0.3">
      <c r="A1968" s="1" t="s">
        <v>95</v>
      </c>
      <c r="B1968" s="1" t="s">
        <v>55</v>
      </c>
      <c r="C1968">
        <v>39.074199999999998</v>
      </c>
      <c r="D1968">
        <v>21.824300000000001</v>
      </c>
      <c r="E1968" s="1" t="s">
        <v>46</v>
      </c>
      <c r="F1968" t="s">
        <v>20210</v>
      </c>
      <c r="G1968">
        <v>0</v>
      </c>
      <c r="H1968">
        <v>9</v>
      </c>
      <c r="I1968">
        <v>0</v>
      </c>
    </row>
    <row r="1969" spans="1:9" hidden="1" x14ac:dyDescent="0.3">
      <c r="A1969" s="1" t="s">
        <v>95</v>
      </c>
      <c r="B1969" s="1" t="s">
        <v>55</v>
      </c>
      <c r="C1969">
        <v>39.074199999999998</v>
      </c>
      <c r="D1969">
        <v>21.824300000000001</v>
      </c>
      <c r="E1969" s="1" t="s">
        <v>47</v>
      </c>
      <c r="F1969" t="s">
        <v>20211</v>
      </c>
      <c r="G1969">
        <v>0</v>
      </c>
      <c r="H1969">
        <v>31</v>
      </c>
      <c r="I1969">
        <v>0</v>
      </c>
    </row>
    <row r="1970" spans="1:9" hidden="1" x14ac:dyDescent="0.3">
      <c r="A1970" s="1" t="s">
        <v>95</v>
      </c>
      <c r="B1970" s="1" t="s">
        <v>55</v>
      </c>
      <c r="C1970">
        <v>39.074199999999998</v>
      </c>
      <c r="D1970">
        <v>21.824300000000001</v>
      </c>
      <c r="E1970" s="1" t="s">
        <v>48</v>
      </c>
      <c r="F1970" t="s">
        <v>20212</v>
      </c>
      <c r="G1970">
        <v>0</v>
      </c>
      <c r="H1970">
        <v>45</v>
      </c>
      <c r="I1970">
        <v>0</v>
      </c>
    </row>
    <row r="1971" spans="1:9" hidden="1" x14ac:dyDescent="0.3">
      <c r="A1971" s="1" t="s">
        <v>95</v>
      </c>
      <c r="B1971" s="1" t="s">
        <v>55</v>
      </c>
      <c r="C1971">
        <v>39.074199999999998</v>
      </c>
      <c r="D1971">
        <v>21.824300000000001</v>
      </c>
      <c r="E1971" s="1" t="s">
        <v>49</v>
      </c>
      <c r="F1971" t="s">
        <v>20213</v>
      </c>
      <c r="G1971">
        <v>0</v>
      </c>
      <c r="H1971">
        <v>46</v>
      </c>
      <c r="I1971">
        <v>0</v>
      </c>
    </row>
    <row r="1972" spans="1:9" hidden="1" x14ac:dyDescent="0.3">
      <c r="A1972" s="1" t="s">
        <v>95</v>
      </c>
      <c r="B1972" s="1" t="s">
        <v>55</v>
      </c>
      <c r="C1972">
        <v>39.074199999999998</v>
      </c>
      <c r="D1972">
        <v>21.824300000000001</v>
      </c>
      <c r="E1972" s="1" t="s">
        <v>50</v>
      </c>
      <c r="F1972" t="s">
        <v>20214</v>
      </c>
      <c r="G1972">
        <v>0</v>
      </c>
      <c r="H1972">
        <v>73</v>
      </c>
      <c r="I1972">
        <v>0</v>
      </c>
    </row>
    <row r="1973" spans="1:9" hidden="1" x14ac:dyDescent="0.3">
      <c r="A1973" s="1" t="s">
        <v>95</v>
      </c>
      <c r="B1973" s="1" t="s">
        <v>55</v>
      </c>
      <c r="C1973">
        <v>39.074199999999998</v>
      </c>
      <c r="D1973">
        <v>21.824300000000001</v>
      </c>
      <c r="E1973" s="1" t="s">
        <v>51</v>
      </c>
      <c r="F1973" t="s">
        <v>20215</v>
      </c>
      <c r="G1973">
        <v>0</v>
      </c>
      <c r="H1973">
        <v>73</v>
      </c>
      <c r="I1973">
        <v>0</v>
      </c>
    </row>
    <row r="1974" spans="1:9" hidden="1" x14ac:dyDescent="0.3">
      <c r="A1974" s="1" t="s">
        <v>95</v>
      </c>
      <c r="B1974" s="1" t="s">
        <v>55</v>
      </c>
      <c r="C1974">
        <v>39.074199999999998</v>
      </c>
      <c r="D1974">
        <v>21.824300000000001</v>
      </c>
      <c r="E1974" s="1" t="s">
        <v>52</v>
      </c>
      <c r="F1974" t="s">
        <v>20216</v>
      </c>
      <c r="G1974">
        <v>0</v>
      </c>
      <c r="H1974">
        <v>89</v>
      </c>
      <c r="I1974">
        <v>0</v>
      </c>
    </row>
    <row r="1975" spans="1:9" hidden="1" x14ac:dyDescent="0.3">
      <c r="A1975" s="1" t="s">
        <v>95</v>
      </c>
      <c r="B1975" s="1" t="s">
        <v>55</v>
      </c>
      <c r="C1975">
        <v>39.074199999999998</v>
      </c>
      <c r="D1975">
        <v>21.824300000000001</v>
      </c>
      <c r="E1975" s="1" t="s">
        <v>53</v>
      </c>
      <c r="F1975" t="s">
        <v>20217</v>
      </c>
      <c r="G1975">
        <v>1</v>
      </c>
      <c r="H1975">
        <v>99</v>
      </c>
      <c r="I1975">
        <v>0</v>
      </c>
    </row>
    <row r="1976" spans="1:9" hidden="1" x14ac:dyDescent="0.3">
      <c r="A1976" s="1" t="s">
        <v>95</v>
      </c>
      <c r="B1976" s="1" t="s">
        <v>55</v>
      </c>
      <c r="C1976">
        <v>39.074199999999998</v>
      </c>
      <c r="D1976">
        <v>21.824300000000001</v>
      </c>
      <c r="E1976" s="1" t="s">
        <v>54</v>
      </c>
      <c r="F1976" t="s">
        <v>20218</v>
      </c>
      <c r="G1976">
        <v>1</v>
      </c>
      <c r="H1976">
        <v>99</v>
      </c>
      <c r="I1976">
        <v>0</v>
      </c>
    </row>
    <row r="1977" spans="1:9" hidden="1" x14ac:dyDescent="0.3">
      <c r="A1977" s="1" t="s">
        <v>95</v>
      </c>
      <c r="B1977" s="1" t="s">
        <v>55</v>
      </c>
      <c r="C1977">
        <v>39.074199999999998</v>
      </c>
      <c r="D1977">
        <v>21.824300000000001</v>
      </c>
      <c r="E1977" s="1" t="s">
        <v>21548</v>
      </c>
      <c r="F1977" t="s">
        <v>21586</v>
      </c>
      <c r="G1977">
        <v>1</v>
      </c>
      <c r="H1977">
        <v>190</v>
      </c>
      <c r="I1977">
        <v>0</v>
      </c>
    </row>
    <row r="1978" spans="1:9" hidden="1" x14ac:dyDescent="0.3">
      <c r="A1978" s="1" t="s">
        <v>96</v>
      </c>
      <c r="B1978" s="1" t="s">
        <v>55</v>
      </c>
      <c r="C1978">
        <v>41.608600000000003</v>
      </c>
      <c r="D1978">
        <v>21.7453</v>
      </c>
      <c r="E1978" s="1" t="s">
        <v>4</v>
      </c>
      <c r="F1978" t="s">
        <v>16597</v>
      </c>
      <c r="G1978">
        <v>0</v>
      </c>
      <c r="H1978">
        <v>0</v>
      </c>
      <c r="I1978">
        <v>0</v>
      </c>
    </row>
    <row r="1979" spans="1:9" hidden="1" x14ac:dyDescent="0.3">
      <c r="A1979" s="1" t="s">
        <v>96</v>
      </c>
      <c r="B1979" s="1" t="s">
        <v>55</v>
      </c>
      <c r="C1979">
        <v>41.608600000000003</v>
      </c>
      <c r="D1979">
        <v>21.7453</v>
      </c>
      <c r="E1979" s="1" t="s">
        <v>5</v>
      </c>
      <c r="F1979" t="s">
        <v>16494</v>
      </c>
      <c r="G1979">
        <v>0</v>
      </c>
      <c r="H1979">
        <v>0</v>
      </c>
      <c r="I1979">
        <v>0</v>
      </c>
    </row>
    <row r="1980" spans="1:9" hidden="1" x14ac:dyDescent="0.3">
      <c r="A1980" s="1" t="s">
        <v>96</v>
      </c>
      <c r="B1980" s="1" t="s">
        <v>55</v>
      </c>
      <c r="C1980">
        <v>41.608600000000003</v>
      </c>
      <c r="D1980">
        <v>21.7453</v>
      </c>
      <c r="E1980" s="1" t="s">
        <v>6</v>
      </c>
      <c r="F1980" t="s">
        <v>16392</v>
      </c>
      <c r="G1980">
        <v>0</v>
      </c>
      <c r="H1980">
        <v>0</v>
      </c>
      <c r="I1980">
        <v>0</v>
      </c>
    </row>
    <row r="1981" spans="1:9" hidden="1" x14ac:dyDescent="0.3">
      <c r="A1981" s="1" t="s">
        <v>96</v>
      </c>
      <c r="B1981" s="1" t="s">
        <v>55</v>
      </c>
      <c r="C1981">
        <v>41.608600000000003</v>
      </c>
      <c r="D1981">
        <v>21.7453</v>
      </c>
      <c r="E1981" s="1" t="s">
        <v>7</v>
      </c>
      <c r="F1981" t="s">
        <v>16290</v>
      </c>
      <c r="G1981">
        <v>0</v>
      </c>
      <c r="H1981">
        <v>0</v>
      </c>
      <c r="I1981">
        <v>0</v>
      </c>
    </row>
    <row r="1982" spans="1:9" hidden="1" x14ac:dyDescent="0.3">
      <c r="A1982" s="1" t="s">
        <v>96</v>
      </c>
      <c r="B1982" s="1" t="s">
        <v>55</v>
      </c>
      <c r="C1982">
        <v>41.608600000000003</v>
      </c>
      <c r="D1982">
        <v>21.7453</v>
      </c>
      <c r="E1982" s="1" t="s">
        <v>8</v>
      </c>
      <c r="F1982" t="s">
        <v>16190</v>
      </c>
      <c r="G1982">
        <v>0</v>
      </c>
      <c r="H1982">
        <v>0</v>
      </c>
      <c r="I1982">
        <v>0</v>
      </c>
    </row>
    <row r="1983" spans="1:9" hidden="1" x14ac:dyDescent="0.3">
      <c r="A1983" s="1" t="s">
        <v>96</v>
      </c>
      <c r="B1983" s="1" t="s">
        <v>55</v>
      </c>
      <c r="C1983">
        <v>41.608600000000003</v>
      </c>
      <c r="D1983">
        <v>21.7453</v>
      </c>
      <c r="E1983" s="1" t="s">
        <v>9</v>
      </c>
      <c r="F1983" t="s">
        <v>16090</v>
      </c>
      <c r="G1983">
        <v>0</v>
      </c>
      <c r="H1983">
        <v>0</v>
      </c>
      <c r="I1983">
        <v>0</v>
      </c>
    </row>
    <row r="1984" spans="1:9" hidden="1" x14ac:dyDescent="0.3">
      <c r="A1984" s="1" t="s">
        <v>96</v>
      </c>
      <c r="B1984" s="1" t="s">
        <v>55</v>
      </c>
      <c r="C1984">
        <v>41.608600000000003</v>
      </c>
      <c r="D1984">
        <v>21.7453</v>
      </c>
      <c r="E1984" s="1" t="s">
        <v>10</v>
      </c>
      <c r="F1984" t="s">
        <v>15993</v>
      </c>
      <c r="G1984">
        <v>0</v>
      </c>
      <c r="H1984">
        <v>0</v>
      </c>
      <c r="I1984">
        <v>0</v>
      </c>
    </row>
    <row r="1985" spans="1:9" hidden="1" x14ac:dyDescent="0.3">
      <c r="A1985" s="1" t="s">
        <v>96</v>
      </c>
      <c r="B1985" s="1" t="s">
        <v>55</v>
      </c>
      <c r="C1985">
        <v>41.608600000000003</v>
      </c>
      <c r="D1985">
        <v>21.7453</v>
      </c>
      <c r="E1985" s="1" t="s">
        <v>11</v>
      </c>
      <c r="F1985" t="s">
        <v>15896</v>
      </c>
      <c r="G1985">
        <v>0</v>
      </c>
      <c r="H1985">
        <v>0</v>
      </c>
      <c r="I1985">
        <v>0</v>
      </c>
    </row>
    <row r="1986" spans="1:9" hidden="1" x14ac:dyDescent="0.3">
      <c r="A1986" s="1" t="s">
        <v>96</v>
      </c>
      <c r="B1986" s="1" t="s">
        <v>55</v>
      </c>
      <c r="C1986">
        <v>41.608600000000003</v>
      </c>
      <c r="D1986">
        <v>21.7453</v>
      </c>
      <c r="E1986" s="1" t="s">
        <v>12</v>
      </c>
      <c r="F1986" t="s">
        <v>15801</v>
      </c>
      <c r="G1986">
        <v>0</v>
      </c>
      <c r="H1986">
        <v>0</v>
      </c>
      <c r="I1986">
        <v>0</v>
      </c>
    </row>
    <row r="1987" spans="1:9" hidden="1" x14ac:dyDescent="0.3">
      <c r="A1987" s="1" t="s">
        <v>96</v>
      </c>
      <c r="B1987" s="1" t="s">
        <v>55</v>
      </c>
      <c r="C1987">
        <v>41.608600000000003</v>
      </c>
      <c r="D1987">
        <v>21.7453</v>
      </c>
      <c r="E1987" s="1" t="s">
        <v>13</v>
      </c>
      <c r="F1987" t="s">
        <v>15709</v>
      </c>
      <c r="G1987">
        <v>0</v>
      </c>
      <c r="H1987">
        <v>0</v>
      </c>
      <c r="I1987">
        <v>0</v>
      </c>
    </row>
    <row r="1988" spans="1:9" hidden="1" x14ac:dyDescent="0.3">
      <c r="A1988" s="1" t="s">
        <v>96</v>
      </c>
      <c r="B1988" s="1" t="s">
        <v>55</v>
      </c>
      <c r="C1988">
        <v>41.608600000000003</v>
      </c>
      <c r="D1988">
        <v>21.7453</v>
      </c>
      <c r="E1988" s="1" t="s">
        <v>14</v>
      </c>
      <c r="F1988" t="s">
        <v>15619</v>
      </c>
      <c r="G1988">
        <v>0</v>
      </c>
      <c r="H1988">
        <v>0</v>
      </c>
      <c r="I1988">
        <v>0</v>
      </c>
    </row>
    <row r="1989" spans="1:9" hidden="1" x14ac:dyDescent="0.3">
      <c r="A1989" s="1" t="s">
        <v>96</v>
      </c>
      <c r="B1989" s="1" t="s">
        <v>55</v>
      </c>
      <c r="C1989">
        <v>41.608600000000003</v>
      </c>
      <c r="D1989">
        <v>21.7453</v>
      </c>
      <c r="E1989" s="1" t="s">
        <v>15</v>
      </c>
      <c r="F1989" t="s">
        <v>15530</v>
      </c>
      <c r="G1989">
        <v>0</v>
      </c>
      <c r="H1989">
        <v>0</v>
      </c>
      <c r="I1989">
        <v>0</v>
      </c>
    </row>
    <row r="1990" spans="1:9" hidden="1" x14ac:dyDescent="0.3">
      <c r="A1990" s="1" t="s">
        <v>96</v>
      </c>
      <c r="B1990" s="1" t="s">
        <v>55</v>
      </c>
      <c r="C1990">
        <v>41.608600000000003</v>
      </c>
      <c r="D1990">
        <v>21.7453</v>
      </c>
      <c r="E1990" s="1" t="s">
        <v>16</v>
      </c>
      <c r="F1990" t="s">
        <v>15441</v>
      </c>
      <c r="G1990">
        <v>0</v>
      </c>
      <c r="H1990">
        <v>0</v>
      </c>
      <c r="I1990">
        <v>0</v>
      </c>
    </row>
    <row r="1991" spans="1:9" hidden="1" x14ac:dyDescent="0.3">
      <c r="A1991" s="1" t="s">
        <v>96</v>
      </c>
      <c r="B1991" s="1" t="s">
        <v>55</v>
      </c>
      <c r="C1991">
        <v>41.608600000000003</v>
      </c>
      <c r="D1991">
        <v>21.7453</v>
      </c>
      <c r="E1991" s="1" t="s">
        <v>17</v>
      </c>
      <c r="F1991" t="s">
        <v>15352</v>
      </c>
      <c r="G1991">
        <v>0</v>
      </c>
      <c r="H1991">
        <v>0</v>
      </c>
      <c r="I1991">
        <v>0</v>
      </c>
    </row>
    <row r="1992" spans="1:9" hidden="1" x14ac:dyDescent="0.3">
      <c r="A1992" s="1" t="s">
        <v>96</v>
      </c>
      <c r="B1992" s="1" t="s">
        <v>55</v>
      </c>
      <c r="C1992">
        <v>41.608600000000003</v>
      </c>
      <c r="D1992">
        <v>21.7453</v>
      </c>
      <c r="E1992" s="1" t="s">
        <v>18</v>
      </c>
      <c r="F1992" t="s">
        <v>15264</v>
      </c>
      <c r="G1992">
        <v>0</v>
      </c>
      <c r="H1992">
        <v>0</v>
      </c>
      <c r="I1992">
        <v>0</v>
      </c>
    </row>
    <row r="1993" spans="1:9" hidden="1" x14ac:dyDescent="0.3">
      <c r="A1993" s="1" t="s">
        <v>96</v>
      </c>
      <c r="B1993" s="1" t="s">
        <v>55</v>
      </c>
      <c r="C1993">
        <v>41.608600000000003</v>
      </c>
      <c r="D1993">
        <v>21.7453</v>
      </c>
      <c r="E1993" s="1" t="s">
        <v>19</v>
      </c>
      <c r="F1993" t="s">
        <v>15176</v>
      </c>
      <c r="G1993">
        <v>0</v>
      </c>
      <c r="H1993">
        <v>0</v>
      </c>
      <c r="I1993">
        <v>0</v>
      </c>
    </row>
    <row r="1994" spans="1:9" hidden="1" x14ac:dyDescent="0.3">
      <c r="A1994" s="1" t="s">
        <v>96</v>
      </c>
      <c r="B1994" s="1" t="s">
        <v>55</v>
      </c>
      <c r="C1994">
        <v>41.608600000000003</v>
      </c>
      <c r="D1994">
        <v>21.7453</v>
      </c>
      <c r="E1994" s="1" t="s">
        <v>20</v>
      </c>
      <c r="F1994" t="s">
        <v>15088</v>
      </c>
      <c r="G1994">
        <v>0</v>
      </c>
      <c r="H1994">
        <v>0</v>
      </c>
      <c r="I1994">
        <v>0</v>
      </c>
    </row>
    <row r="1995" spans="1:9" hidden="1" x14ac:dyDescent="0.3">
      <c r="A1995" s="1" t="s">
        <v>96</v>
      </c>
      <c r="B1995" s="1" t="s">
        <v>55</v>
      </c>
      <c r="C1995">
        <v>41.608600000000003</v>
      </c>
      <c r="D1995">
        <v>21.7453</v>
      </c>
      <c r="E1995" s="1" t="s">
        <v>21</v>
      </c>
      <c r="F1995" t="s">
        <v>15000</v>
      </c>
      <c r="G1995">
        <v>0</v>
      </c>
      <c r="H1995">
        <v>0</v>
      </c>
      <c r="I1995">
        <v>0</v>
      </c>
    </row>
    <row r="1996" spans="1:9" hidden="1" x14ac:dyDescent="0.3">
      <c r="A1996" s="1" t="s">
        <v>96</v>
      </c>
      <c r="B1996" s="1" t="s">
        <v>55</v>
      </c>
      <c r="C1996">
        <v>41.608600000000003</v>
      </c>
      <c r="D1996">
        <v>21.7453</v>
      </c>
      <c r="E1996" s="1" t="s">
        <v>22</v>
      </c>
      <c r="F1996" t="s">
        <v>14912</v>
      </c>
      <c r="G1996">
        <v>0</v>
      </c>
      <c r="H1996">
        <v>0</v>
      </c>
      <c r="I1996">
        <v>0</v>
      </c>
    </row>
    <row r="1997" spans="1:9" hidden="1" x14ac:dyDescent="0.3">
      <c r="A1997" s="1" t="s">
        <v>96</v>
      </c>
      <c r="B1997" s="1" t="s">
        <v>55</v>
      </c>
      <c r="C1997">
        <v>41.608600000000003</v>
      </c>
      <c r="D1997">
        <v>21.7453</v>
      </c>
      <c r="E1997" s="1" t="s">
        <v>23</v>
      </c>
      <c r="F1997" t="s">
        <v>14824</v>
      </c>
      <c r="G1997">
        <v>0</v>
      </c>
      <c r="H1997">
        <v>0</v>
      </c>
      <c r="I1997">
        <v>0</v>
      </c>
    </row>
    <row r="1998" spans="1:9" hidden="1" x14ac:dyDescent="0.3">
      <c r="A1998" s="1" t="s">
        <v>96</v>
      </c>
      <c r="B1998" s="1" t="s">
        <v>55</v>
      </c>
      <c r="C1998">
        <v>41.608600000000003</v>
      </c>
      <c r="D1998">
        <v>21.7453</v>
      </c>
      <c r="E1998" s="1" t="s">
        <v>24</v>
      </c>
      <c r="F1998" t="s">
        <v>14736</v>
      </c>
      <c r="G1998">
        <v>0</v>
      </c>
      <c r="H1998">
        <v>0</v>
      </c>
      <c r="I1998">
        <v>0</v>
      </c>
    </row>
    <row r="1999" spans="1:9" hidden="1" x14ac:dyDescent="0.3">
      <c r="A1999" s="1" t="s">
        <v>96</v>
      </c>
      <c r="B1999" s="1" t="s">
        <v>55</v>
      </c>
      <c r="C1999">
        <v>41.608600000000003</v>
      </c>
      <c r="D1999">
        <v>21.7453</v>
      </c>
      <c r="E1999" s="1" t="s">
        <v>25</v>
      </c>
      <c r="F1999" t="s">
        <v>14648</v>
      </c>
      <c r="G1999">
        <v>0</v>
      </c>
      <c r="H1999">
        <v>0</v>
      </c>
      <c r="I1999">
        <v>0</v>
      </c>
    </row>
    <row r="2000" spans="1:9" hidden="1" x14ac:dyDescent="0.3">
      <c r="A2000" s="1" t="s">
        <v>96</v>
      </c>
      <c r="B2000" s="1" t="s">
        <v>55</v>
      </c>
      <c r="C2000">
        <v>41.608600000000003</v>
      </c>
      <c r="D2000">
        <v>21.7453</v>
      </c>
      <c r="E2000" s="1" t="s">
        <v>26</v>
      </c>
      <c r="F2000" t="s">
        <v>14560</v>
      </c>
      <c r="G2000">
        <v>0</v>
      </c>
      <c r="H2000">
        <v>0</v>
      </c>
      <c r="I2000">
        <v>0</v>
      </c>
    </row>
    <row r="2001" spans="1:9" hidden="1" x14ac:dyDescent="0.3">
      <c r="A2001" s="1" t="s">
        <v>96</v>
      </c>
      <c r="B2001" s="1" t="s">
        <v>55</v>
      </c>
      <c r="C2001">
        <v>41.608600000000003</v>
      </c>
      <c r="D2001">
        <v>21.7453</v>
      </c>
      <c r="E2001" s="1" t="s">
        <v>27</v>
      </c>
      <c r="F2001" t="s">
        <v>14472</v>
      </c>
      <c r="G2001">
        <v>0</v>
      </c>
      <c r="H2001">
        <v>0</v>
      </c>
      <c r="I2001">
        <v>0</v>
      </c>
    </row>
    <row r="2002" spans="1:9" hidden="1" x14ac:dyDescent="0.3">
      <c r="A2002" s="1" t="s">
        <v>96</v>
      </c>
      <c r="B2002" s="1" t="s">
        <v>55</v>
      </c>
      <c r="C2002">
        <v>41.608600000000003</v>
      </c>
      <c r="D2002">
        <v>21.7453</v>
      </c>
      <c r="E2002" s="1" t="s">
        <v>28</v>
      </c>
      <c r="F2002" t="s">
        <v>14385</v>
      </c>
      <c r="G2002">
        <v>0</v>
      </c>
      <c r="H2002">
        <v>0</v>
      </c>
      <c r="I2002">
        <v>0</v>
      </c>
    </row>
    <row r="2003" spans="1:9" hidden="1" x14ac:dyDescent="0.3">
      <c r="A2003" s="1" t="s">
        <v>96</v>
      </c>
      <c r="B2003" s="1" t="s">
        <v>55</v>
      </c>
      <c r="C2003">
        <v>41.608600000000003</v>
      </c>
      <c r="D2003">
        <v>21.7453</v>
      </c>
      <c r="E2003" s="1" t="s">
        <v>29</v>
      </c>
      <c r="F2003" t="s">
        <v>14298</v>
      </c>
      <c r="G2003">
        <v>0</v>
      </c>
      <c r="H2003">
        <v>0</v>
      </c>
      <c r="I2003">
        <v>0</v>
      </c>
    </row>
    <row r="2004" spans="1:9" hidden="1" x14ac:dyDescent="0.3">
      <c r="A2004" s="1" t="s">
        <v>96</v>
      </c>
      <c r="B2004" s="1" t="s">
        <v>55</v>
      </c>
      <c r="C2004">
        <v>41.608600000000003</v>
      </c>
      <c r="D2004">
        <v>21.7453</v>
      </c>
      <c r="E2004" s="1" t="s">
        <v>30</v>
      </c>
      <c r="F2004" t="s">
        <v>14211</v>
      </c>
      <c r="G2004">
        <v>0</v>
      </c>
      <c r="H2004">
        <v>0</v>
      </c>
      <c r="I2004">
        <v>0</v>
      </c>
    </row>
    <row r="2005" spans="1:9" hidden="1" x14ac:dyDescent="0.3">
      <c r="A2005" s="1" t="s">
        <v>96</v>
      </c>
      <c r="B2005" s="1" t="s">
        <v>55</v>
      </c>
      <c r="C2005">
        <v>41.608600000000003</v>
      </c>
      <c r="D2005">
        <v>21.7453</v>
      </c>
      <c r="E2005" s="1" t="s">
        <v>31</v>
      </c>
      <c r="F2005" t="s">
        <v>14124</v>
      </c>
      <c r="G2005">
        <v>0</v>
      </c>
      <c r="H2005">
        <v>0</v>
      </c>
      <c r="I2005">
        <v>0</v>
      </c>
    </row>
    <row r="2006" spans="1:9" hidden="1" x14ac:dyDescent="0.3">
      <c r="A2006" s="1" t="s">
        <v>96</v>
      </c>
      <c r="B2006" s="1" t="s">
        <v>55</v>
      </c>
      <c r="C2006">
        <v>41.608600000000003</v>
      </c>
      <c r="D2006">
        <v>21.7453</v>
      </c>
      <c r="E2006" s="1" t="s">
        <v>32</v>
      </c>
      <c r="F2006" t="s">
        <v>14038</v>
      </c>
      <c r="G2006">
        <v>0</v>
      </c>
      <c r="H2006">
        <v>0</v>
      </c>
      <c r="I2006">
        <v>0</v>
      </c>
    </row>
    <row r="2007" spans="1:9" hidden="1" x14ac:dyDescent="0.3">
      <c r="A2007" s="1" t="s">
        <v>96</v>
      </c>
      <c r="B2007" s="1" t="s">
        <v>55</v>
      </c>
      <c r="C2007">
        <v>41.608600000000003</v>
      </c>
      <c r="D2007">
        <v>21.7453</v>
      </c>
      <c r="E2007" s="1" t="s">
        <v>33</v>
      </c>
      <c r="F2007" t="s">
        <v>13952</v>
      </c>
      <c r="G2007">
        <v>0</v>
      </c>
      <c r="H2007">
        <v>0</v>
      </c>
      <c r="I2007">
        <v>0</v>
      </c>
    </row>
    <row r="2008" spans="1:9" hidden="1" x14ac:dyDescent="0.3">
      <c r="A2008" s="1" t="s">
        <v>96</v>
      </c>
      <c r="B2008" s="1" t="s">
        <v>55</v>
      </c>
      <c r="C2008">
        <v>41.608600000000003</v>
      </c>
      <c r="D2008">
        <v>21.7453</v>
      </c>
      <c r="E2008" s="1" t="s">
        <v>34</v>
      </c>
      <c r="F2008" t="s">
        <v>13866</v>
      </c>
      <c r="G2008">
        <v>0</v>
      </c>
      <c r="H2008">
        <v>0</v>
      </c>
      <c r="I2008">
        <v>0</v>
      </c>
    </row>
    <row r="2009" spans="1:9" hidden="1" x14ac:dyDescent="0.3">
      <c r="A2009" s="1" t="s">
        <v>96</v>
      </c>
      <c r="B2009" s="1" t="s">
        <v>55</v>
      </c>
      <c r="C2009">
        <v>41.608600000000003</v>
      </c>
      <c r="D2009">
        <v>21.7453</v>
      </c>
      <c r="E2009" s="1" t="s">
        <v>35</v>
      </c>
      <c r="F2009" t="s">
        <v>13782</v>
      </c>
      <c r="G2009">
        <v>0</v>
      </c>
      <c r="H2009">
        <v>0</v>
      </c>
      <c r="I2009">
        <v>0</v>
      </c>
    </row>
    <row r="2010" spans="1:9" hidden="1" x14ac:dyDescent="0.3">
      <c r="A2010" s="1" t="s">
        <v>96</v>
      </c>
      <c r="B2010" s="1" t="s">
        <v>55</v>
      </c>
      <c r="C2010">
        <v>41.608600000000003</v>
      </c>
      <c r="D2010">
        <v>21.7453</v>
      </c>
      <c r="E2010" s="1" t="s">
        <v>36</v>
      </c>
      <c r="F2010" t="s">
        <v>13698</v>
      </c>
      <c r="G2010">
        <v>0</v>
      </c>
      <c r="H2010">
        <v>0</v>
      </c>
      <c r="I2010">
        <v>0</v>
      </c>
    </row>
    <row r="2011" spans="1:9" hidden="1" x14ac:dyDescent="0.3">
      <c r="A2011" s="1" t="s">
        <v>96</v>
      </c>
      <c r="B2011" s="1" t="s">
        <v>55</v>
      </c>
      <c r="C2011">
        <v>41.608600000000003</v>
      </c>
      <c r="D2011">
        <v>21.7453</v>
      </c>
      <c r="E2011" s="1" t="s">
        <v>37</v>
      </c>
      <c r="F2011" t="s">
        <v>13614</v>
      </c>
      <c r="G2011">
        <v>0</v>
      </c>
      <c r="H2011">
        <v>0</v>
      </c>
      <c r="I2011">
        <v>0</v>
      </c>
    </row>
    <row r="2012" spans="1:9" hidden="1" x14ac:dyDescent="0.3">
      <c r="A2012" s="1" t="s">
        <v>96</v>
      </c>
      <c r="B2012" s="1" t="s">
        <v>55</v>
      </c>
      <c r="C2012">
        <v>41.608600000000003</v>
      </c>
      <c r="D2012">
        <v>21.7453</v>
      </c>
      <c r="E2012" s="1" t="s">
        <v>38</v>
      </c>
      <c r="F2012" t="s">
        <v>13535</v>
      </c>
      <c r="G2012">
        <v>0</v>
      </c>
      <c r="H2012">
        <v>0</v>
      </c>
      <c r="I2012">
        <v>0</v>
      </c>
    </row>
    <row r="2013" spans="1:9" hidden="1" x14ac:dyDescent="0.3">
      <c r="A2013" s="1" t="s">
        <v>96</v>
      </c>
      <c r="B2013" s="1" t="s">
        <v>55</v>
      </c>
      <c r="C2013">
        <v>41.608600000000003</v>
      </c>
      <c r="D2013">
        <v>21.7453</v>
      </c>
      <c r="E2013" s="1" t="s">
        <v>39</v>
      </c>
      <c r="F2013" t="s">
        <v>21306</v>
      </c>
      <c r="G2013">
        <v>0</v>
      </c>
      <c r="H2013">
        <v>1</v>
      </c>
      <c r="I2013">
        <v>0</v>
      </c>
    </row>
    <row r="2014" spans="1:9" hidden="1" x14ac:dyDescent="0.3">
      <c r="A2014" s="1" t="s">
        <v>96</v>
      </c>
      <c r="B2014" s="1" t="s">
        <v>55</v>
      </c>
      <c r="C2014">
        <v>41.608600000000003</v>
      </c>
      <c r="D2014">
        <v>21.7453</v>
      </c>
      <c r="E2014" s="1" t="s">
        <v>40</v>
      </c>
      <c r="F2014" t="s">
        <v>21307</v>
      </c>
      <c r="G2014">
        <v>0</v>
      </c>
      <c r="H2014">
        <v>1</v>
      </c>
      <c r="I2014">
        <v>0</v>
      </c>
    </row>
    <row r="2015" spans="1:9" hidden="1" x14ac:dyDescent="0.3">
      <c r="A2015" s="1" t="s">
        <v>96</v>
      </c>
      <c r="B2015" s="1" t="s">
        <v>55</v>
      </c>
      <c r="C2015">
        <v>41.608600000000003</v>
      </c>
      <c r="D2015">
        <v>21.7453</v>
      </c>
      <c r="E2015" s="1" t="s">
        <v>41</v>
      </c>
      <c r="F2015" t="s">
        <v>21308</v>
      </c>
      <c r="G2015">
        <v>0</v>
      </c>
      <c r="H2015">
        <v>1</v>
      </c>
      <c r="I2015">
        <v>0</v>
      </c>
    </row>
    <row r="2016" spans="1:9" hidden="1" x14ac:dyDescent="0.3">
      <c r="A2016" s="1" t="s">
        <v>96</v>
      </c>
      <c r="B2016" s="1" t="s">
        <v>55</v>
      </c>
      <c r="C2016">
        <v>41.608600000000003</v>
      </c>
      <c r="D2016">
        <v>21.7453</v>
      </c>
      <c r="E2016" s="1" t="s">
        <v>42</v>
      </c>
      <c r="F2016" t="s">
        <v>21309</v>
      </c>
      <c r="G2016">
        <v>0</v>
      </c>
      <c r="H2016">
        <v>1</v>
      </c>
      <c r="I2016">
        <v>0</v>
      </c>
    </row>
    <row r="2017" spans="1:9" hidden="1" x14ac:dyDescent="0.3">
      <c r="A2017" s="1" t="s">
        <v>96</v>
      </c>
      <c r="B2017" s="1" t="s">
        <v>55</v>
      </c>
      <c r="C2017">
        <v>41.608600000000003</v>
      </c>
      <c r="D2017">
        <v>21.7453</v>
      </c>
      <c r="E2017" s="1" t="s">
        <v>43</v>
      </c>
      <c r="F2017" t="s">
        <v>21310</v>
      </c>
      <c r="G2017">
        <v>0</v>
      </c>
      <c r="H2017">
        <v>1</v>
      </c>
      <c r="I2017">
        <v>0</v>
      </c>
    </row>
    <row r="2018" spans="1:9" hidden="1" x14ac:dyDescent="0.3">
      <c r="A2018" s="1" t="s">
        <v>96</v>
      </c>
      <c r="B2018" s="1" t="s">
        <v>55</v>
      </c>
      <c r="C2018">
        <v>41.608600000000003</v>
      </c>
      <c r="D2018">
        <v>21.7453</v>
      </c>
      <c r="E2018" s="1" t="s">
        <v>44</v>
      </c>
      <c r="F2018" t="s">
        <v>21311</v>
      </c>
      <c r="G2018">
        <v>0</v>
      </c>
      <c r="H2018">
        <v>1</v>
      </c>
      <c r="I2018">
        <v>0</v>
      </c>
    </row>
    <row r="2019" spans="1:9" hidden="1" x14ac:dyDescent="0.3">
      <c r="A2019" s="1" t="s">
        <v>96</v>
      </c>
      <c r="B2019" s="1" t="s">
        <v>55</v>
      </c>
      <c r="C2019">
        <v>41.608600000000003</v>
      </c>
      <c r="D2019">
        <v>21.7453</v>
      </c>
      <c r="E2019" s="1" t="s">
        <v>45</v>
      </c>
      <c r="F2019" t="s">
        <v>21312</v>
      </c>
      <c r="G2019">
        <v>0</v>
      </c>
      <c r="H2019">
        <v>1</v>
      </c>
      <c r="I2019">
        <v>0</v>
      </c>
    </row>
    <row r="2020" spans="1:9" hidden="1" x14ac:dyDescent="0.3">
      <c r="A2020" s="1" t="s">
        <v>96</v>
      </c>
      <c r="B2020" s="1" t="s">
        <v>55</v>
      </c>
      <c r="C2020">
        <v>41.608600000000003</v>
      </c>
      <c r="D2020">
        <v>21.7453</v>
      </c>
      <c r="E2020" s="1" t="s">
        <v>46</v>
      </c>
      <c r="F2020" t="s">
        <v>21313</v>
      </c>
      <c r="G2020">
        <v>0</v>
      </c>
      <c r="H2020">
        <v>1</v>
      </c>
      <c r="I2020">
        <v>0</v>
      </c>
    </row>
    <row r="2021" spans="1:9" hidden="1" x14ac:dyDescent="0.3">
      <c r="A2021" s="1" t="s">
        <v>96</v>
      </c>
      <c r="B2021" s="1" t="s">
        <v>55</v>
      </c>
      <c r="C2021">
        <v>41.608600000000003</v>
      </c>
      <c r="D2021">
        <v>21.7453</v>
      </c>
      <c r="E2021" s="1" t="s">
        <v>47</v>
      </c>
      <c r="F2021" t="s">
        <v>21314</v>
      </c>
      <c r="G2021">
        <v>0</v>
      </c>
      <c r="H2021">
        <v>1</v>
      </c>
      <c r="I2021">
        <v>0</v>
      </c>
    </row>
    <row r="2022" spans="1:9" hidden="1" x14ac:dyDescent="0.3">
      <c r="A2022" s="1" t="s">
        <v>96</v>
      </c>
      <c r="B2022" s="1" t="s">
        <v>55</v>
      </c>
      <c r="C2022">
        <v>41.608600000000003</v>
      </c>
      <c r="D2022">
        <v>21.7453</v>
      </c>
      <c r="E2022" s="1" t="s">
        <v>48</v>
      </c>
      <c r="F2022" t="s">
        <v>20804</v>
      </c>
      <c r="G2022">
        <v>0</v>
      </c>
      <c r="H2022">
        <v>3</v>
      </c>
      <c r="I2022">
        <v>0</v>
      </c>
    </row>
    <row r="2023" spans="1:9" hidden="1" x14ac:dyDescent="0.3">
      <c r="A2023" s="1" t="s">
        <v>96</v>
      </c>
      <c r="B2023" s="1" t="s">
        <v>55</v>
      </c>
      <c r="C2023">
        <v>41.608600000000003</v>
      </c>
      <c r="D2023">
        <v>21.7453</v>
      </c>
      <c r="E2023" s="1" t="s">
        <v>49</v>
      </c>
      <c r="F2023" t="s">
        <v>20805</v>
      </c>
      <c r="G2023">
        <v>0</v>
      </c>
      <c r="H2023">
        <v>3</v>
      </c>
      <c r="I2023">
        <v>0</v>
      </c>
    </row>
    <row r="2024" spans="1:9" hidden="1" x14ac:dyDescent="0.3">
      <c r="A2024" s="1" t="s">
        <v>96</v>
      </c>
      <c r="B2024" s="1" t="s">
        <v>55</v>
      </c>
      <c r="C2024">
        <v>41.608600000000003</v>
      </c>
      <c r="D2024">
        <v>21.7453</v>
      </c>
      <c r="E2024" s="1" t="s">
        <v>50</v>
      </c>
      <c r="F2024" t="s">
        <v>20806</v>
      </c>
      <c r="G2024">
        <v>0</v>
      </c>
      <c r="H2024">
        <v>3</v>
      </c>
      <c r="I2024">
        <v>0</v>
      </c>
    </row>
    <row r="2025" spans="1:9" hidden="1" x14ac:dyDescent="0.3">
      <c r="A2025" s="1" t="s">
        <v>96</v>
      </c>
      <c r="B2025" s="1" t="s">
        <v>55</v>
      </c>
      <c r="C2025">
        <v>41.608600000000003</v>
      </c>
      <c r="D2025">
        <v>21.7453</v>
      </c>
      <c r="E2025" s="1" t="s">
        <v>51</v>
      </c>
      <c r="F2025" t="s">
        <v>20807</v>
      </c>
      <c r="G2025">
        <v>0</v>
      </c>
      <c r="H2025">
        <v>3</v>
      </c>
      <c r="I2025">
        <v>0</v>
      </c>
    </row>
    <row r="2026" spans="1:9" hidden="1" x14ac:dyDescent="0.3">
      <c r="A2026" s="1" t="s">
        <v>96</v>
      </c>
      <c r="B2026" s="1" t="s">
        <v>55</v>
      </c>
      <c r="C2026">
        <v>41.608600000000003</v>
      </c>
      <c r="D2026">
        <v>21.7453</v>
      </c>
      <c r="E2026" s="1" t="s">
        <v>52</v>
      </c>
      <c r="F2026" t="s">
        <v>20219</v>
      </c>
      <c r="G2026">
        <v>0</v>
      </c>
      <c r="H2026">
        <v>7</v>
      </c>
      <c r="I2026">
        <v>0</v>
      </c>
    </row>
    <row r="2027" spans="1:9" hidden="1" x14ac:dyDescent="0.3">
      <c r="A2027" s="1" t="s">
        <v>96</v>
      </c>
      <c r="B2027" s="1" t="s">
        <v>55</v>
      </c>
      <c r="C2027">
        <v>41.608600000000003</v>
      </c>
      <c r="D2027">
        <v>21.7453</v>
      </c>
      <c r="E2027" s="1" t="s">
        <v>53</v>
      </c>
      <c r="F2027" t="s">
        <v>20220</v>
      </c>
      <c r="G2027">
        <v>0</v>
      </c>
      <c r="H2027">
        <v>7</v>
      </c>
      <c r="I2027">
        <v>0</v>
      </c>
    </row>
    <row r="2028" spans="1:9" hidden="1" x14ac:dyDescent="0.3">
      <c r="A2028" s="1" t="s">
        <v>96</v>
      </c>
      <c r="B2028" s="1" t="s">
        <v>55</v>
      </c>
      <c r="C2028">
        <v>41.608600000000003</v>
      </c>
      <c r="D2028">
        <v>21.7453</v>
      </c>
      <c r="E2028" s="1" t="s">
        <v>54</v>
      </c>
      <c r="F2028" t="s">
        <v>20221</v>
      </c>
      <c r="G2028">
        <v>0</v>
      </c>
      <c r="H2028">
        <v>7</v>
      </c>
      <c r="I2028">
        <v>0</v>
      </c>
    </row>
    <row r="2029" spans="1:9" hidden="1" x14ac:dyDescent="0.3">
      <c r="A2029" s="1" t="s">
        <v>96</v>
      </c>
      <c r="B2029" s="1" t="s">
        <v>55</v>
      </c>
      <c r="C2029">
        <v>41.608600000000003</v>
      </c>
      <c r="D2029">
        <v>21.7453</v>
      </c>
      <c r="E2029" s="1" t="s">
        <v>21548</v>
      </c>
      <c r="F2029" t="s">
        <v>21587</v>
      </c>
      <c r="G2029">
        <v>0</v>
      </c>
      <c r="H2029">
        <v>14</v>
      </c>
      <c r="I2029">
        <v>1</v>
      </c>
    </row>
    <row r="2030" spans="1:9" hidden="1" x14ac:dyDescent="0.3">
      <c r="A2030" s="1" t="s">
        <v>97</v>
      </c>
      <c r="B2030" s="1" t="s">
        <v>55</v>
      </c>
      <c r="C2030">
        <v>60.472000000000001</v>
      </c>
      <c r="D2030">
        <v>8.4688999999999997</v>
      </c>
      <c r="E2030" s="1" t="s">
        <v>4</v>
      </c>
      <c r="F2030" t="s">
        <v>16598</v>
      </c>
      <c r="G2030">
        <v>0</v>
      </c>
      <c r="H2030">
        <v>0</v>
      </c>
      <c r="I2030">
        <v>0</v>
      </c>
    </row>
    <row r="2031" spans="1:9" hidden="1" x14ac:dyDescent="0.3">
      <c r="A2031" s="1" t="s">
        <v>97</v>
      </c>
      <c r="B2031" s="1" t="s">
        <v>55</v>
      </c>
      <c r="C2031">
        <v>60.472000000000001</v>
      </c>
      <c r="D2031">
        <v>8.4688999999999997</v>
      </c>
      <c r="E2031" s="1" t="s">
        <v>5</v>
      </c>
      <c r="F2031" t="s">
        <v>16495</v>
      </c>
      <c r="G2031">
        <v>0</v>
      </c>
      <c r="H2031">
        <v>0</v>
      </c>
      <c r="I2031">
        <v>0</v>
      </c>
    </row>
    <row r="2032" spans="1:9" hidden="1" x14ac:dyDescent="0.3">
      <c r="A2032" s="1" t="s">
        <v>97</v>
      </c>
      <c r="B2032" s="1" t="s">
        <v>55</v>
      </c>
      <c r="C2032">
        <v>60.472000000000001</v>
      </c>
      <c r="D2032">
        <v>8.4688999999999997</v>
      </c>
      <c r="E2032" s="1" t="s">
        <v>6</v>
      </c>
      <c r="F2032" t="s">
        <v>16393</v>
      </c>
      <c r="G2032">
        <v>0</v>
      </c>
      <c r="H2032">
        <v>0</v>
      </c>
      <c r="I2032">
        <v>0</v>
      </c>
    </row>
    <row r="2033" spans="1:9" hidden="1" x14ac:dyDescent="0.3">
      <c r="A2033" s="1" t="s">
        <v>97</v>
      </c>
      <c r="B2033" s="1" t="s">
        <v>55</v>
      </c>
      <c r="C2033">
        <v>60.472000000000001</v>
      </c>
      <c r="D2033">
        <v>8.4688999999999997</v>
      </c>
      <c r="E2033" s="1" t="s">
        <v>7</v>
      </c>
      <c r="F2033" t="s">
        <v>16291</v>
      </c>
      <c r="G2033">
        <v>0</v>
      </c>
      <c r="H2033">
        <v>0</v>
      </c>
      <c r="I2033">
        <v>0</v>
      </c>
    </row>
    <row r="2034" spans="1:9" hidden="1" x14ac:dyDescent="0.3">
      <c r="A2034" s="1" t="s">
        <v>97</v>
      </c>
      <c r="B2034" s="1" t="s">
        <v>55</v>
      </c>
      <c r="C2034">
        <v>60.472000000000001</v>
      </c>
      <c r="D2034">
        <v>8.4688999999999997</v>
      </c>
      <c r="E2034" s="1" t="s">
        <v>8</v>
      </c>
      <c r="F2034" t="s">
        <v>16191</v>
      </c>
      <c r="G2034">
        <v>0</v>
      </c>
      <c r="H2034">
        <v>0</v>
      </c>
      <c r="I2034">
        <v>0</v>
      </c>
    </row>
    <row r="2035" spans="1:9" hidden="1" x14ac:dyDescent="0.3">
      <c r="A2035" s="1" t="s">
        <v>97</v>
      </c>
      <c r="B2035" s="1" t="s">
        <v>55</v>
      </c>
      <c r="C2035">
        <v>60.472000000000001</v>
      </c>
      <c r="D2035">
        <v>8.4688999999999997</v>
      </c>
      <c r="E2035" s="1" t="s">
        <v>9</v>
      </c>
      <c r="F2035" t="s">
        <v>16091</v>
      </c>
      <c r="G2035">
        <v>0</v>
      </c>
      <c r="H2035">
        <v>0</v>
      </c>
      <c r="I2035">
        <v>0</v>
      </c>
    </row>
    <row r="2036" spans="1:9" hidden="1" x14ac:dyDescent="0.3">
      <c r="A2036" s="1" t="s">
        <v>97</v>
      </c>
      <c r="B2036" s="1" t="s">
        <v>55</v>
      </c>
      <c r="C2036">
        <v>60.472000000000001</v>
      </c>
      <c r="D2036">
        <v>8.4688999999999997</v>
      </c>
      <c r="E2036" s="1" t="s">
        <v>10</v>
      </c>
      <c r="F2036" t="s">
        <v>15994</v>
      </c>
      <c r="G2036">
        <v>0</v>
      </c>
      <c r="H2036">
        <v>0</v>
      </c>
      <c r="I2036">
        <v>0</v>
      </c>
    </row>
    <row r="2037" spans="1:9" hidden="1" x14ac:dyDescent="0.3">
      <c r="A2037" s="1" t="s">
        <v>97</v>
      </c>
      <c r="B2037" s="1" t="s">
        <v>55</v>
      </c>
      <c r="C2037">
        <v>60.472000000000001</v>
      </c>
      <c r="D2037">
        <v>8.4688999999999997</v>
      </c>
      <c r="E2037" s="1" t="s">
        <v>11</v>
      </c>
      <c r="F2037" t="s">
        <v>15897</v>
      </c>
      <c r="G2037">
        <v>0</v>
      </c>
      <c r="H2037">
        <v>0</v>
      </c>
      <c r="I2037">
        <v>0</v>
      </c>
    </row>
    <row r="2038" spans="1:9" hidden="1" x14ac:dyDescent="0.3">
      <c r="A2038" s="1" t="s">
        <v>97</v>
      </c>
      <c r="B2038" s="1" t="s">
        <v>55</v>
      </c>
      <c r="C2038">
        <v>60.472000000000001</v>
      </c>
      <c r="D2038">
        <v>8.4688999999999997</v>
      </c>
      <c r="E2038" s="1" t="s">
        <v>12</v>
      </c>
      <c r="F2038" t="s">
        <v>15802</v>
      </c>
      <c r="G2038">
        <v>0</v>
      </c>
      <c r="H2038">
        <v>0</v>
      </c>
      <c r="I2038">
        <v>0</v>
      </c>
    </row>
    <row r="2039" spans="1:9" hidden="1" x14ac:dyDescent="0.3">
      <c r="A2039" s="1" t="s">
        <v>97</v>
      </c>
      <c r="B2039" s="1" t="s">
        <v>55</v>
      </c>
      <c r="C2039">
        <v>60.472000000000001</v>
      </c>
      <c r="D2039">
        <v>8.4688999999999997</v>
      </c>
      <c r="E2039" s="1" t="s">
        <v>13</v>
      </c>
      <c r="F2039" t="s">
        <v>15710</v>
      </c>
      <c r="G2039">
        <v>0</v>
      </c>
      <c r="H2039">
        <v>0</v>
      </c>
      <c r="I2039">
        <v>0</v>
      </c>
    </row>
    <row r="2040" spans="1:9" hidden="1" x14ac:dyDescent="0.3">
      <c r="A2040" s="1" t="s">
        <v>97</v>
      </c>
      <c r="B2040" s="1" t="s">
        <v>55</v>
      </c>
      <c r="C2040">
        <v>60.472000000000001</v>
      </c>
      <c r="D2040">
        <v>8.4688999999999997</v>
      </c>
      <c r="E2040" s="1" t="s">
        <v>14</v>
      </c>
      <c r="F2040" t="s">
        <v>15620</v>
      </c>
      <c r="G2040">
        <v>0</v>
      </c>
      <c r="H2040">
        <v>0</v>
      </c>
      <c r="I2040">
        <v>0</v>
      </c>
    </row>
    <row r="2041" spans="1:9" hidden="1" x14ac:dyDescent="0.3">
      <c r="A2041" s="1" t="s">
        <v>97</v>
      </c>
      <c r="B2041" s="1" t="s">
        <v>55</v>
      </c>
      <c r="C2041">
        <v>60.472000000000001</v>
      </c>
      <c r="D2041">
        <v>8.4688999999999997</v>
      </c>
      <c r="E2041" s="1" t="s">
        <v>15</v>
      </c>
      <c r="F2041" t="s">
        <v>15531</v>
      </c>
      <c r="G2041">
        <v>0</v>
      </c>
      <c r="H2041">
        <v>0</v>
      </c>
      <c r="I2041">
        <v>0</v>
      </c>
    </row>
    <row r="2042" spans="1:9" hidden="1" x14ac:dyDescent="0.3">
      <c r="A2042" s="1" t="s">
        <v>97</v>
      </c>
      <c r="B2042" s="1" t="s">
        <v>55</v>
      </c>
      <c r="C2042">
        <v>60.472000000000001</v>
      </c>
      <c r="D2042">
        <v>8.4688999999999997</v>
      </c>
      <c r="E2042" s="1" t="s">
        <v>16</v>
      </c>
      <c r="F2042" t="s">
        <v>15442</v>
      </c>
      <c r="G2042">
        <v>0</v>
      </c>
      <c r="H2042">
        <v>0</v>
      </c>
      <c r="I2042">
        <v>0</v>
      </c>
    </row>
    <row r="2043" spans="1:9" hidden="1" x14ac:dyDescent="0.3">
      <c r="A2043" s="1" t="s">
        <v>97</v>
      </c>
      <c r="B2043" s="1" t="s">
        <v>55</v>
      </c>
      <c r="C2043">
        <v>60.472000000000001</v>
      </c>
      <c r="D2043">
        <v>8.4688999999999997</v>
      </c>
      <c r="E2043" s="1" t="s">
        <v>17</v>
      </c>
      <c r="F2043" t="s">
        <v>15353</v>
      </c>
      <c r="G2043">
        <v>0</v>
      </c>
      <c r="H2043">
        <v>0</v>
      </c>
      <c r="I2043">
        <v>0</v>
      </c>
    </row>
    <row r="2044" spans="1:9" hidden="1" x14ac:dyDescent="0.3">
      <c r="A2044" s="1" t="s">
        <v>97</v>
      </c>
      <c r="B2044" s="1" t="s">
        <v>55</v>
      </c>
      <c r="C2044">
        <v>60.472000000000001</v>
      </c>
      <c r="D2044">
        <v>8.4688999999999997</v>
      </c>
      <c r="E2044" s="1" t="s">
        <v>18</v>
      </c>
      <c r="F2044" t="s">
        <v>15265</v>
      </c>
      <c r="G2044">
        <v>0</v>
      </c>
      <c r="H2044">
        <v>0</v>
      </c>
      <c r="I2044">
        <v>0</v>
      </c>
    </row>
    <row r="2045" spans="1:9" hidden="1" x14ac:dyDescent="0.3">
      <c r="A2045" s="1" t="s">
        <v>97</v>
      </c>
      <c r="B2045" s="1" t="s">
        <v>55</v>
      </c>
      <c r="C2045">
        <v>60.472000000000001</v>
      </c>
      <c r="D2045">
        <v>8.4688999999999997</v>
      </c>
      <c r="E2045" s="1" t="s">
        <v>19</v>
      </c>
      <c r="F2045" t="s">
        <v>15177</v>
      </c>
      <c r="G2045">
        <v>0</v>
      </c>
      <c r="H2045">
        <v>0</v>
      </c>
      <c r="I2045">
        <v>0</v>
      </c>
    </row>
    <row r="2046" spans="1:9" hidden="1" x14ac:dyDescent="0.3">
      <c r="A2046" s="1" t="s">
        <v>97</v>
      </c>
      <c r="B2046" s="1" t="s">
        <v>55</v>
      </c>
      <c r="C2046">
        <v>60.472000000000001</v>
      </c>
      <c r="D2046">
        <v>8.4688999999999997</v>
      </c>
      <c r="E2046" s="1" t="s">
        <v>20</v>
      </c>
      <c r="F2046" t="s">
        <v>15089</v>
      </c>
      <c r="G2046">
        <v>0</v>
      </c>
      <c r="H2046">
        <v>0</v>
      </c>
      <c r="I2046">
        <v>0</v>
      </c>
    </row>
    <row r="2047" spans="1:9" hidden="1" x14ac:dyDescent="0.3">
      <c r="A2047" s="1" t="s">
        <v>97</v>
      </c>
      <c r="B2047" s="1" t="s">
        <v>55</v>
      </c>
      <c r="C2047">
        <v>60.472000000000001</v>
      </c>
      <c r="D2047">
        <v>8.4688999999999997</v>
      </c>
      <c r="E2047" s="1" t="s">
        <v>21</v>
      </c>
      <c r="F2047" t="s">
        <v>15001</v>
      </c>
      <c r="G2047">
        <v>0</v>
      </c>
      <c r="H2047">
        <v>0</v>
      </c>
      <c r="I2047">
        <v>0</v>
      </c>
    </row>
    <row r="2048" spans="1:9" hidden="1" x14ac:dyDescent="0.3">
      <c r="A2048" s="1" t="s">
        <v>97</v>
      </c>
      <c r="B2048" s="1" t="s">
        <v>55</v>
      </c>
      <c r="C2048">
        <v>60.472000000000001</v>
      </c>
      <c r="D2048">
        <v>8.4688999999999997</v>
      </c>
      <c r="E2048" s="1" t="s">
        <v>22</v>
      </c>
      <c r="F2048" t="s">
        <v>14913</v>
      </c>
      <c r="G2048">
        <v>0</v>
      </c>
      <c r="H2048">
        <v>0</v>
      </c>
      <c r="I2048">
        <v>0</v>
      </c>
    </row>
    <row r="2049" spans="1:9" hidden="1" x14ac:dyDescent="0.3">
      <c r="A2049" s="1" t="s">
        <v>97</v>
      </c>
      <c r="B2049" s="1" t="s">
        <v>55</v>
      </c>
      <c r="C2049">
        <v>60.472000000000001</v>
      </c>
      <c r="D2049">
        <v>8.4688999999999997</v>
      </c>
      <c r="E2049" s="1" t="s">
        <v>23</v>
      </c>
      <c r="F2049" t="s">
        <v>14825</v>
      </c>
      <c r="G2049">
        <v>0</v>
      </c>
      <c r="H2049">
        <v>0</v>
      </c>
      <c r="I2049">
        <v>0</v>
      </c>
    </row>
    <row r="2050" spans="1:9" hidden="1" x14ac:dyDescent="0.3">
      <c r="A2050" s="1" t="s">
        <v>97</v>
      </c>
      <c r="B2050" s="1" t="s">
        <v>55</v>
      </c>
      <c r="C2050">
        <v>60.472000000000001</v>
      </c>
      <c r="D2050">
        <v>8.4688999999999997</v>
      </c>
      <c r="E2050" s="1" t="s">
        <v>24</v>
      </c>
      <c r="F2050" t="s">
        <v>14737</v>
      </c>
      <c r="G2050">
        <v>0</v>
      </c>
      <c r="H2050">
        <v>0</v>
      </c>
      <c r="I2050">
        <v>0</v>
      </c>
    </row>
    <row r="2051" spans="1:9" hidden="1" x14ac:dyDescent="0.3">
      <c r="A2051" s="1" t="s">
        <v>97</v>
      </c>
      <c r="B2051" s="1" t="s">
        <v>55</v>
      </c>
      <c r="C2051">
        <v>60.472000000000001</v>
      </c>
      <c r="D2051">
        <v>8.4688999999999997</v>
      </c>
      <c r="E2051" s="1" t="s">
        <v>25</v>
      </c>
      <c r="F2051" t="s">
        <v>14649</v>
      </c>
      <c r="G2051">
        <v>0</v>
      </c>
      <c r="H2051">
        <v>0</v>
      </c>
      <c r="I2051">
        <v>0</v>
      </c>
    </row>
    <row r="2052" spans="1:9" hidden="1" x14ac:dyDescent="0.3">
      <c r="A2052" s="1" t="s">
        <v>97</v>
      </c>
      <c r="B2052" s="1" t="s">
        <v>55</v>
      </c>
      <c r="C2052">
        <v>60.472000000000001</v>
      </c>
      <c r="D2052">
        <v>8.4688999999999997</v>
      </c>
      <c r="E2052" s="1" t="s">
        <v>26</v>
      </c>
      <c r="F2052" t="s">
        <v>14561</v>
      </c>
      <c r="G2052">
        <v>0</v>
      </c>
      <c r="H2052">
        <v>0</v>
      </c>
      <c r="I2052">
        <v>0</v>
      </c>
    </row>
    <row r="2053" spans="1:9" hidden="1" x14ac:dyDescent="0.3">
      <c r="A2053" s="1" t="s">
        <v>97</v>
      </c>
      <c r="B2053" s="1" t="s">
        <v>55</v>
      </c>
      <c r="C2053">
        <v>60.472000000000001</v>
      </c>
      <c r="D2053">
        <v>8.4688999999999997</v>
      </c>
      <c r="E2053" s="1" t="s">
        <v>27</v>
      </c>
      <c r="F2053" t="s">
        <v>14473</v>
      </c>
      <c r="G2053">
        <v>0</v>
      </c>
      <c r="H2053">
        <v>0</v>
      </c>
      <c r="I2053">
        <v>0</v>
      </c>
    </row>
    <row r="2054" spans="1:9" hidden="1" x14ac:dyDescent="0.3">
      <c r="A2054" s="1" t="s">
        <v>97</v>
      </c>
      <c r="B2054" s="1" t="s">
        <v>55</v>
      </c>
      <c r="C2054">
        <v>60.472000000000001</v>
      </c>
      <c r="D2054">
        <v>8.4688999999999997</v>
      </c>
      <c r="E2054" s="1" t="s">
        <v>28</v>
      </c>
      <c r="F2054" t="s">
        <v>14386</v>
      </c>
      <c r="G2054">
        <v>0</v>
      </c>
      <c r="H2054">
        <v>0</v>
      </c>
      <c r="I2054">
        <v>0</v>
      </c>
    </row>
    <row r="2055" spans="1:9" hidden="1" x14ac:dyDescent="0.3">
      <c r="A2055" s="1" t="s">
        <v>97</v>
      </c>
      <c r="B2055" s="1" t="s">
        <v>55</v>
      </c>
      <c r="C2055">
        <v>60.472000000000001</v>
      </c>
      <c r="D2055">
        <v>8.4688999999999997</v>
      </c>
      <c r="E2055" s="1" t="s">
        <v>29</v>
      </c>
      <c r="F2055" t="s">
        <v>14299</v>
      </c>
      <c r="G2055">
        <v>0</v>
      </c>
      <c r="H2055">
        <v>0</v>
      </c>
      <c r="I2055">
        <v>0</v>
      </c>
    </row>
    <row r="2056" spans="1:9" hidden="1" x14ac:dyDescent="0.3">
      <c r="A2056" s="1" t="s">
        <v>97</v>
      </c>
      <c r="B2056" s="1" t="s">
        <v>55</v>
      </c>
      <c r="C2056">
        <v>60.472000000000001</v>
      </c>
      <c r="D2056">
        <v>8.4688999999999997</v>
      </c>
      <c r="E2056" s="1" t="s">
        <v>30</v>
      </c>
      <c r="F2056" t="s">
        <v>14212</v>
      </c>
      <c r="G2056">
        <v>0</v>
      </c>
      <c r="H2056">
        <v>0</v>
      </c>
      <c r="I2056">
        <v>0</v>
      </c>
    </row>
    <row r="2057" spans="1:9" hidden="1" x14ac:dyDescent="0.3">
      <c r="A2057" s="1" t="s">
        <v>97</v>
      </c>
      <c r="B2057" s="1" t="s">
        <v>55</v>
      </c>
      <c r="C2057">
        <v>60.472000000000001</v>
      </c>
      <c r="D2057">
        <v>8.4688999999999997</v>
      </c>
      <c r="E2057" s="1" t="s">
        <v>31</v>
      </c>
      <c r="F2057" t="s">
        <v>14125</v>
      </c>
      <c r="G2057">
        <v>0</v>
      </c>
      <c r="H2057">
        <v>0</v>
      </c>
      <c r="I2057">
        <v>0</v>
      </c>
    </row>
    <row r="2058" spans="1:9" hidden="1" x14ac:dyDescent="0.3">
      <c r="A2058" s="1" t="s">
        <v>97</v>
      </c>
      <c r="B2058" s="1" t="s">
        <v>55</v>
      </c>
      <c r="C2058">
        <v>60.472000000000001</v>
      </c>
      <c r="D2058">
        <v>8.4688999999999997</v>
      </c>
      <c r="E2058" s="1" t="s">
        <v>32</v>
      </c>
      <c r="F2058" t="s">
        <v>14039</v>
      </c>
      <c r="G2058">
        <v>0</v>
      </c>
      <c r="H2058">
        <v>0</v>
      </c>
      <c r="I2058">
        <v>0</v>
      </c>
    </row>
    <row r="2059" spans="1:9" hidden="1" x14ac:dyDescent="0.3">
      <c r="A2059" s="1" t="s">
        <v>97</v>
      </c>
      <c r="B2059" s="1" t="s">
        <v>55</v>
      </c>
      <c r="C2059">
        <v>60.472000000000001</v>
      </c>
      <c r="D2059">
        <v>8.4688999999999997</v>
      </c>
      <c r="E2059" s="1" t="s">
        <v>33</v>
      </c>
      <c r="F2059" t="s">
        <v>13953</v>
      </c>
      <c r="G2059">
        <v>0</v>
      </c>
      <c r="H2059">
        <v>0</v>
      </c>
      <c r="I2059">
        <v>0</v>
      </c>
    </row>
    <row r="2060" spans="1:9" hidden="1" x14ac:dyDescent="0.3">
      <c r="A2060" s="1" t="s">
        <v>97</v>
      </c>
      <c r="B2060" s="1" t="s">
        <v>55</v>
      </c>
      <c r="C2060">
        <v>60.472000000000001</v>
      </c>
      <c r="D2060">
        <v>8.4688999999999997</v>
      </c>
      <c r="E2060" s="1" t="s">
        <v>34</v>
      </c>
      <c r="F2060" t="s">
        <v>13867</v>
      </c>
      <c r="G2060">
        <v>0</v>
      </c>
      <c r="H2060">
        <v>0</v>
      </c>
      <c r="I2060">
        <v>0</v>
      </c>
    </row>
    <row r="2061" spans="1:9" hidden="1" x14ac:dyDescent="0.3">
      <c r="A2061" s="1" t="s">
        <v>97</v>
      </c>
      <c r="B2061" s="1" t="s">
        <v>55</v>
      </c>
      <c r="C2061">
        <v>60.472000000000001</v>
      </c>
      <c r="D2061">
        <v>8.4688999999999997</v>
      </c>
      <c r="E2061" s="1" t="s">
        <v>35</v>
      </c>
      <c r="F2061" t="s">
        <v>13783</v>
      </c>
      <c r="G2061">
        <v>0</v>
      </c>
      <c r="H2061">
        <v>0</v>
      </c>
      <c r="I2061">
        <v>0</v>
      </c>
    </row>
    <row r="2062" spans="1:9" hidden="1" x14ac:dyDescent="0.3">
      <c r="A2062" s="1" t="s">
        <v>97</v>
      </c>
      <c r="B2062" s="1" t="s">
        <v>55</v>
      </c>
      <c r="C2062">
        <v>60.472000000000001</v>
      </c>
      <c r="D2062">
        <v>8.4688999999999997</v>
      </c>
      <c r="E2062" s="1" t="s">
        <v>36</v>
      </c>
      <c r="F2062" t="s">
        <v>13699</v>
      </c>
      <c r="G2062">
        <v>0</v>
      </c>
      <c r="H2062">
        <v>0</v>
      </c>
      <c r="I2062">
        <v>0</v>
      </c>
    </row>
    <row r="2063" spans="1:9" hidden="1" x14ac:dyDescent="0.3">
      <c r="A2063" s="1" t="s">
        <v>97</v>
      </c>
      <c r="B2063" s="1" t="s">
        <v>55</v>
      </c>
      <c r="C2063">
        <v>60.472000000000001</v>
      </c>
      <c r="D2063">
        <v>8.4688999999999997</v>
      </c>
      <c r="E2063" s="1" t="s">
        <v>37</v>
      </c>
      <c r="F2063" t="s">
        <v>13615</v>
      </c>
      <c r="G2063">
        <v>0</v>
      </c>
      <c r="H2063">
        <v>0</v>
      </c>
      <c r="I2063">
        <v>0</v>
      </c>
    </row>
    <row r="2064" spans="1:9" hidden="1" x14ac:dyDescent="0.3">
      <c r="A2064" s="1" t="s">
        <v>97</v>
      </c>
      <c r="B2064" s="1" t="s">
        <v>55</v>
      </c>
      <c r="C2064">
        <v>60.472000000000001</v>
      </c>
      <c r="D2064">
        <v>8.4688999999999997</v>
      </c>
      <c r="E2064" s="1" t="s">
        <v>38</v>
      </c>
      <c r="F2064" t="s">
        <v>13536</v>
      </c>
      <c r="G2064">
        <v>0</v>
      </c>
      <c r="H2064">
        <v>0</v>
      </c>
      <c r="I2064">
        <v>0</v>
      </c>
    </row>
    <row r="2065" spans="1:9" hidden="1" x14ac:dyDescent="0.3">
      <c r="A2065" s="1" t="s">
        <v>97</v>
      </c>
      <c r="B2065" s="1" t="s">
        <v>55</v>
      </c>
      <c r="C2065">
        <v>60.472000000000001</v>
      </c>
      <c r="D2065">
        <v>8.4688999999999997</v>
      </c>
      <c r="E2065" s="1" t="s">
        <v>39</v>
      </c>
      <c r="F2065" t="s">
        <v>21315</v>
      </c>
      <c r="G2065">
        <v>0</v>
      </c>
      <c r="H2065">
        <v>1</v>
      </c>
      <c r="I2065">
        <v>0</v>
      </c>
    </row>
    <row r="2066" spans="1:9" hidden="1" x14ac:dyDescent="0.3">
      <c r="A2066" s="1" t="s">
        <v>97</v>
      </c>
      <c r="B2066" s="1" t="s">
        <v>55</v>
      </c>
      <c r="C2066">
        <v>60.472000000000001</v>
      </c>
      <c r="D2066">
        <v>8.4688999999999997</v>
      </c>
      <c r="E2066" s="1" t="s">
        <v>40</v>
      </c>
      <c r="F2066" t="s">
        <v>21316</v>
      </c>
      <c r="G2066">
        <v>0</v>
      </c>
      <c r="H2066">
        <v>1</v>
      </c>
      <c r="I2066">
        <v>0</v>
      </c>
    </row>
    <row r="2067" spans="1:9" hidden="1" x14ac:dyDescent="0.3">
      <c r="A2067" s="1" t="s">
        <v>97</v>
      </c>
      <c r="B2067" s="1" t="s">
        <v>55</v>
      </c>
      <c r="C2067">
        <v>60.472000000000001</v>
      </c>
      <c r="D2067">
        <v>8.4688999999999997</v>
      </c>
      <c r="E2067" s="1" t="s">
        <v>41</v>
      </c>
      <c r="F2067" t="s">
        <v>20222</v>
      </c>
      <c r="G2067">
        <v>0</v>
      </c>
      <c r="H2067">
        <v>6</v>
      </c>
      <c r="I2067">
        <v>0</v>
      </c>
    </row>
    <row r="2068" spans="1:9" hidden="1" x14ac:dyDescent="0.3">
      <c r="A2068" s="1" t="s">
        <v>97</v>
      </c>
      <c r="B2068" s="1" t="s">
        <v>55</v>
      </c>
      <c r="C2068">
        <v>60.472000000000001</v>
      </c>
      <c r="D2068">
        <v>8.4688999999999997</v>
      </c>
      <c r="E2068" s="1" t="s">
        <v>42</v>
      </c>
      <c r="F2068" t="s">
        <v>20223</v>
      </c>
      <c r="G2068">
        <v>0</v>
      </c>
      <c r="H2068">
        <v>15</v>
      </c>
      <c r="I2068">
        <v>0</v>
      </c>
    </row>
    <row r="2069" spans="1:9" hidden="1" x14ac:dyDescent="0.3">
      <c r="A2069" s="1" t="s">
        <v>97</v>
      </c>
      <c r="B2069" s="1" t="s">
        <v>55</v>
      </c>
      <c r="C2069">
        <v>60.472000000000001</v>
      </c>
      <c r="D2069">
        <v>8.4688999999999997</v>
      </c>
      <c r="E2069" s="1" t="s">
        <v>43</v>
      </c>
      <c r="F2069" t="s">
        <v>20224</v>
      </c>
      <c r="G2069">
        <v>0</v>
      </c>
      <c r="H2069">
        <v>19</v>
      </c>
      <c r="I2069">
        <v>0</v>
      </c>
    </row>
    <row r="2070" spans="1:9" hidden="1" x14ac:dyDescent="0.3">
      <c r="A2070" s="1" t="s">
        <v>97</v>
      </c>
      <c r="B2070" s="1" t="s">
        <v>55</v>
      </c>
      <c r="C2070">
        <v>60.472000000000001</v>
      </c>
      <c r="D2070">
        <v>8.4688999999999997</v>
      </c>
      <c r="E2070" s="1" t="s">
        <v>44</v>
      </c>
      <c r="F2070" t="s">
        <v>20225</v>
      </c>
      <c r="G2070">
        <v>0</v>
      </c>
      <c r="H2070">
        <v>25</v>
      </c>
      <c r="I2070">
        <v>0</v>
      </c>
    </row>
    <row r="2071" spans="1:9" hidden="1" x14ac:dyDescent="0.3">
      <c r="A2071" s="1" t="s">
        <v>97</v>
      </c>
      <c r="B2071" s="1" t="s">
        <v>55</v>
      </c>
      <c r="C2071">
        <v>60.472000000000001</v>
      </c>
      <c r="D2071">
        <v>8.4688999999999997</v>
      </c>
      <c r="E2071" s="1" t="s">
        <v>45</v>
      </c>
      <c r="F2071" t="s">
        <v>20226</v>
      </c>
      <c r="G2071">
        <v>0</v>
      </c>
      <c r="H2071">
        <v>32</v>
      </c>
      <c r="I2071">
        <v>0</v>
      </c>
    </row>
    <row r="2072" spans="1:9" hidden="1" x14ac:dyDescent="0.3">
      <c r="A2072" s="1" t="s">
        <v>97</v>
      </c>
      <c r="B2072" s="1" t="s">
        <v>55</v>
      </c>
      <c r="C2072">
        <v>60.472000000000001</v>
      </c>
      <c r="D2072">
        <v>8.4688999999999997</v>
      </c>
      <c r="E2072" s="1" t="s">
        <v>46</v>
      </c>
      <c r="F2072" t="s">
        <v>20227</v>
      </c>
      <c r="G2072">
        <v>0</v>
      </c>
      <c r="H2072">
        <v>56</v>
      </c>
      <c r="I2072">
        <v>0</v>
      </c>
    </row>
    <row r="2073" spans="1:9" hidden="1" x14ac:dyDescent="0.3">
      <c r="A2073" s="1" t="s">
        <v>97</v>
      </c>
      <c r="B2073" s="1" t="s">
        <v>55</v>
      </c>
      <c r="C2073">
        <v>60.472000000000001</v>
      </c>
      <c r="D2073">
        <v>8.4688999999999997</v>
      </c>
      <c r="E2073" s="1" t="s">
        <v>47</v>
      </c>
      <c r="F2073" t="s">
        <v>20228</v>
      </c>
      <c r="G2073">
        <v>0</v>
      </c>
      <c r="H2073">
        <v>87</v>
      </c>
      <c r="I2073">
        <v>0</v>
      </c>
    </row>
    <row r="2074" spans="1:9" hidden="1" x14ac:dyDescent="0.3">
      <c r="A2074" s="1" t="s">
        <v>97</v>
      </c>
      <c r="B2074" s="1" t="s">
        <v>55</v>
      </c>
      <c r="C2074">
        <v>60.472000000000001</v>
      </c>
      <c r="D2074">
        <v>8.4688999999999997</v>
      </c>
      <c r="E2074" s="1" t="s">
        <v>48</v>
      </c>
      <c r="F2074" t="s">
        <v>20229</v>
      </c>
      <c r="G2074">
        <v>0</v>
      </c>
      <c r="H2074">
        <v>108</v>
      </c>
      <c r="I2074">
        <v>0</v>
      </c>
    </row>
    <row r="2075" spans="1:9" hidden="1" x14ac:dyDescent="0.3">
      <c r="A2075" s="1" t="s">
        <v>97</v>
      </c>
      <c r="B2075" s="1" t="s">
        <v>55</v>
      </c>
      <c r="C2075">
        <v>60.472000000000001</v>
      </c>
      <c r="D2075">
        <v>8.4688999999999997</v>
      </c>
      <c r="E2075" s="1" t="s">
        <v>49</v>
      </c>
      <c r="F2075" t="s">
        <v>20230</v>
      </c>
      <c r="G2075">
        <v>0</v>
      </c>
      <c r="H2075">
        <v>147</v>
      </c>
      <c r="I2075">
        <v>0</v>
      </c>
    </row>
    <row r="2076" spans="1:9" hidden="1" x14ac:dyDescent="0.3">
      <c r="A2076" s="1" t="s">
        <v>97</v>
      </c>
      <c r="B2076" s="1" t="s">
        <v>55</v>
      </c>
      <c r="C2076">
        <v>60.472000000000001</v>
      </c>
      <c r="D2076">
        <v>8.4688999999999997</v>
      </c>
      <c r="E2076" s="1" t="s">
        <v>50</v>
      </c>
      <c r="F2076" t="s">
        <v>20231</v>
      </c>
      <c r="G2076">
        <v>0</v>
      </c>
      <c r="H2076">
        <v>176</v>
      </c>
      <c r="I2076">
        <v>0</v>
      </c>
    </row>
    <row r="2077" spans="1:9" hidden="1" x14ac:dyDescent="0.3">
      <c r="A2077" s="1" t="s">
        <v>97</v>
      </c>
      <c r="B2077" s="1" t="s">
        <v>55</v>
      </c>
      <c r="C2077">
        <v>60.472000000000001</v>
      </c>
      <c r="D2077">
        <v>8.4688999999999997</v>
      </c>
      <c r="E2077" s="1" t="s">
        <v>51</v>
      </c>
      <c r="F2077" t="s">
        <v>20232</v>
      </c>
      <c r="G2077">
        <v>0</v>
      </c>
      <c r="H2077">
        <v>205</v>
      </c>
      <c r="I2077">
        <v>1</v>
      </c>
    </row>
    <row r="2078" spans="1:9" hidden="1" x14ac:dyDescent="0.3">
      <c r="A2078" s="1" t="s">
        <v>97</v>
      </c>
      <c r="B2078" s="1" t="s">
        <v>55</v>
      </c>
      <c r="C2078">
        <v>60.472000000000001</v>
      </c>
      <c r="D2078">
        <v>8.4688999999999997</v>
      </c>
      <c r="E2078" s="1" t="s">
        <v>52</v>
      </c>
      <c r="F2078" t="s">
        <v>20233</v>
      </c>
      <c r="G2078">
        <v>0</v>
      </c>
      <c r="H2078">
        <v>400</v>
      </c>
      <c r="I2078">
        <v>1</v>
      </c>
    </row>
    <row r="2079" spans="1:9" hidden="1" x14ac:dyDescent="0.3">
      <c r="A2079" s="1" t="s">
        <v>97</v>
      </c>
      <c r="B2079" s="1" t="s">
        <v>55</v>
      </c>
      <c r="C2079">
        <v>60.472000000000001</v>
      </c>
      <c r="D2079">
        <v>8.4688999999999997</v>
      </c>
      <c r="E2079" s="1" t="s">
        <v>53</v>
      </c>
      <c r="F2079" t="s">
        <v>20234</v>
      </c>
      <c r="G2079">
        <v>0</v>
      </c>
      <c r="H2079">
        <v>598</v>
      </c>
      <c r="I2079">
        <v>1</v>
      </c>
    </row>
    <row r="2080" spans="1:9" hidden="1" x14ac:dyDescent="0.3">
      <c r="A2080" s="1" t="s">
        <v>97</v>
      </c>
      <c r="B2080" s="1" t="s">
        <v>55</v>
      </c>
      <c r="C2080">
        <v>60.472000000000001</v>
      </c>
      <c r="D2080">
        <v>8.4688999999999997</v>
      </c>
      <c r="E2080" s="1" t="s">
        <v>54</v>
      </c>
      <c r="F2080" t="s">
        <v>20235</v>
      </c>
      <c r="G2080">
        <v>0</v>
      </c>
      <c r="H2080">
        <v>702</v>
      </c>
      <c r="I2080">
        <v>1</v>
      </c>
    </row>
    <row r="2081" spans="1:9" hidden="1" x14ac:dyDescent="0.3">
      <c r="A2081" s="1" t="s">
        <v>97</v>
      </c>
      <c r="B2081" s="1" t="s">
        <v>55</v>
      </c>
      <c r="C2081">
        <v>60.472000000000001</v>
      </c>
      <c r="D2081">
        <v>8.4688999999999997</v>
      </c>
      <c r="E2081" s="1" t="s">
        <v>21548</v>
      </c>
      <c r="F2081" t="s">
        <v>21588</v>
      </c>
      <c r="G2081">
        <v>0</v>
      </c>
      <c r="H2081">
        <v>996</v>
      </c>
      <c r="I2081">
        <v>1</v>
      </c>
    </row>
    <row r="2082" spans="1:9" hidden="1" x14ac:dyDescent="0.3">
      <c r="A2082" s="1" t="s">
        <v>98</v>
      </c>
      <c r="B2082" s="1" t="s">
        <v>55</v>
      </c>
      <c r="C2082">
        <v>45.943199999999997</v>
      </c>
      <c r="D2082">
        <v>24.966799999999999</v>
      </c>
      <c r="E2082" s="1" t="s">
        <v>4</v>
      </c>
      <c r="F2082" t="s">
        <v>16599</v>
      </c>
      <c r="G2082">
        <v>0</v>
      </c>
      <c r="H2082">
        <v>0</v>
      </c>
      <c r="I2082">
        <v>0</v>
      </c>
    </row>
    <row r="2083" spans="1:9" hidden="1" x14ac:dyDescent="0.3">
      <c r="A2083" s="1" t="s">
        <v>98</v>
      </c>
      <c r="B2083" s="1" t="s">
        <v>55</v>
      </c>
      <c r="C2083">
        <v>45.943199999999997</v>
      </c>
      <c r="D2083">
        <v>24.966799999999999</v>
      </c>
      <c r="E2083" s="1" t="s">
        <v>5</v>
      </c>
      <c r="F2083" t="s">
        <v>16496</v>
      </c>
      <c r="G2083">
        <v>0</v>
      </c>
      <c r="H2083">
        <v>0</v>
      </c>
      <c r="I2083">
        <v>0</v>
      </c>
    </row>
    <row r="2084" spans="1:9" hidden="1" x14ac:dyDescent="0.3">
      <c r="A2084" s="1" t="s">
        <v>98</v>
      </c>
      <c r="B2084" s="1" t="s">
        <v>55</v>
      </c>
      <c r="C2084">
        <v>45.943199999999997</v>
      </c>
      <c r="D2084">
        <v>24.966799999999999</v>
      </c>
      <c r="E2084" s="1" t="s">
        <v>6</v>
      </c>
      <c r="F2084" t="s">
        <v>16394</v>
      </c>
      <c r="G2084">
        <v>0</v>
      </c>
      <c r="H2084">
        <v>0</v>
      </c>
      <c r="I2084">
        <v>0</v>
      </c>
    </row>
    <row r="2085" spans="1:9" hidden="1" x14ac:dyDescent="0.3">
      <c r="A2085" s="1" t="s">
        <v>98</v>
      </c>
      <c r="B2085" s="1" t="s">
        <v>55</v>
      </c>
      <c r="C2085">
        <v>45.943199999999997</v>
      </c>
      <c r="D2085">
        <v>24.966799999999999</v>
      </c>
      <c r="E2085" s="1" t="s">
        <v>7</v>
      </c>
      <c r="F2085" t="s">
        <v>16292</v>
      </c>
      <c r="G2085">
        <v>0</v>
      </c>
      <c r="H2085">
        <v>0</v>
      </c>
      <c r="I2085">
        <v>0</v>
      </c>
    </row>
    <row r="2086" spans="1:9" hidden="1" x14ac:dyDescent="0.3">
      <c r="A2086" s="1" t="s">
        <v>98</v>
      </c>
      <c r="B2086" s="1" t="s">
        <v>55</v>
      </c>
      <c r="C2086">
        <v>45.943199999999997</v>
      </c>
      <c r="D2086">
        <v>24.966799999999999</v>
      </c>
      <c r="E2086" s="1" t="s">
        <v>8</v>
      </c>
      <c r="F2086" t="s">
        <v>16192</v>
      </c>
      <c r="G2086">
        <v>0</v>
      </c>
      <c r="H2086">
        <v>0</v>
      </c>
      <c r="I2086">
        <v>0</v>
      </c>
    </row>
    <row r="2087" spans="1:9" hidden="1" x14ac:dyDescent="0.3">
      <c r="A2087" s="1" t="s">
        <v>98</v>
      </c>
      <c r="B2087" s="1" t="s">
        <v>55</v>
      </c>
      <c r="C2087">
        <v>45.943199999999997</v>
      </c>
      <c r="D2087">
        <v>24.966799999999999</v>
      </c>
      <c r="E2087" s="1" t="s">
        <v>9</v>
      </c>
      <c r="F2087" t="s">
        <v>16092</v>
      </c>
      <c r="G2087">
        <v>0</v>
      </c>
      <c r="H2087">
        <v>0</v>
      </c>
      <c r="I2087">
        <v>0</v>
      </c>
    </row>
    <row r="2088" spans="1:9" hidden="1" x14ac:dyDescent="0.3">
      <c r="A2088" s="1" t="s">
        <v>98</v>
      </c>
      <c r="B2088" s="1" t="s">
        <v>55</v>
      </c>
      <c r="C2088">
        <v>45.943199999999997</v>
      </c>
      <c r="D2088">
        <v>24.966799999999999</v>
      </c>
      <c r="E2088" s="1" t="s">
        <v>10</v>
      </c>
      <c r="F2088" t="s">
        <v>15995</v>
      </c>
      <c r="G2088">
        <v>0</v>
      </c>
      <c r="H2088">
        <v>0</v>
      </c>
      <c r="I2088">
        <v>0</v>
      </c>
    </row>
    <row r="2089" spans="1:9" hidden="1" x14ac:dyDescent="0.3">
      <c r="A2089" s="1" t="s">
        <v>98</v>
      </c>
      <c r="B2089" s="1" t="s">
        <v>55</v>
      </c>
      <c r="C2089">
        <v>45.943199999999997</v>
      </c>
      <c r="D2089">
        <v>24.966799999999999</v>
      </c>
      <c r="E2089" s="1" t="s">
        <v>11</v>
      </c>
      <c r="F2089" t="s">
        <v>15898</v>
      </c>
      <c r="G2089">
        <v>0</v>
      </c>
      <c r="H2089">
        <v>0</v>
      </c>
      <c r="I2089">
        <v>0</v>
      </c>
    </row>
    <row r="2090" spans="1:9" hidden="1" x14ac:dyDescent="0.3">
      <c r="A2090" s="1" t="s">
        <v>98</v>
      </c>
      <c r="B2090" s="1" t="s">
        <v>55</v>
      </c>
      <c r="C2090">
        <v>45.943199999999997</v>
      </c>
      <c r="D2090">
        <v>24.966799999999999</v>
      </c>
      <c r="E2090" s="1" t="s">
        <v>12</v>
      </c>
      <c r="F2090" t="s">
        <v>15803</v>
      </c>
      <c r="G2090">
        <v>0</v>
      </c>
      <c r="H2090">
        <v>0</v>
      </c>
      <c r="I2090">
        <v>0</v>
      </c>
    </row>
    <row r="2091" spans="1:9" hidden="1" x14ac:dyDescent="0.3">
      <c r="A2091" s="1" t="s">
        <v>98</v>
      </c>
      <c r="B2091" s="1" t="s">
        <v>55</v>
      </c>
      <c r="C2091">
        <v>45.943199999999997</v>
      </c>
      <c r="D2091">
        <v>24.966799999999999</v>
      </c>
      <c r="E2091" s="1" t="s">
        <v>13</v>
      </c>
      <c r="F2091" t="s">
        <v>15711</v>
      </c>
      <c r="G2091">
        <v>0</v>
      </c>
      <c r="H2091">
        <v>0</v>
      </c>
      <c r="I2091">
        <v>0</v>
      </c>
    </row>
    <row r="2092" spans="1:9" hidden="1" x14ac:dyDescent="0.3">
      <c r="A2092" s="1" t="s">
        <v>98</v>
      </c>
      <c r="B2092" s="1" t="s">
        <v>55</v>
      </c>
      <c r="C2092">
        <v>45.943199999999997</v>
      </c>
      <c r="D2092">
        <v>24.966799999999999</v>
      </c>
      <c r="E2092" s="1" t="s">
        <v>14</v>
      </c>
      <c r="F2092" t="s">
        <v>15621</v>
      </c>
      <c r="G2092">
        <v>0</v>
      </c>
      <c r="H2092">
        <v>0</v>
      </c>
      <c r="I2092">
        <v>0</v>
      </c>
    </row>
    <row r="2093" spans="1:9" hidden="1" x14ac:dyDescent="0.3">
      <c r="A2093" s="1" t="s">
        <v>98</v>
      </c>
      <c r="B2093" s="1" t="s">
        <v>55</v>
      </c>
      <c r="C2093">
        <v>45.943199999999997</v>
      </c>
      <c r="D2093">
        <v>24.966799999999999</v>
      </c>
      <c r="E2093" s="1" t="s">
        <v>15</v>
      </c>
      <c r="F2093" t="s">
        <v>15532</v>
      </c>
      <c r="G2093">
        <v>0</v>
      </c>
      <c r="H2093">
        <v>0</v>
      </c>
      <c r="I2093">
        <v>0</v>
      </c>
    </row>
    <row r="2094" spans="1:9" hidden="1" x14ac:dyDescent="0.3">
      <c r="A2094" s="1" t="s">
        <v>98</v>
      </c>
      <c r="B2094" s="1" t="s">
        <v>55</v>
      </c>
      <c r="C2094">
        <v>45.943199999999997</v>
      </c>
      <c r="D2094">
        <v>24.966799999999999</v>
      </c>
      <c r="E2094" s="1" t="s">
        <v>16</v>
      </c>
      <c r="F2094" t="s">
        <v>15443</v>
      </c>
      <c r="G2094">
        <v>0</v>
      </c>
      <c r="H2094">
        <v>0</v>
      </c>
      <c r="I2094">
        <v>0</v>
      </c>
    </row>
    <row r="2095" spans="1:9" hidden="1" x14ac:dyDescent="0.3">
      <c r="A2095" s="1" t="s">
        <v>98</v>
      </c>
      <c r="B2095" s="1" t="s">
        <v>55</v>
      </c>
      <c r="C2095">
        <v>45.943199999999997</v>
      </c>
      <c r="D2095">
        <v>24.966799999999999</v>
      </c>
      <c r="E2095" s="1" t="s">
        <v>17</v>
      </c>
      <c r="F2095" t="s">
        <v>15354</v>
      </c>
      <c r="G2095">
        <v>0</v>
      </c>
      <c r="H2095">
        <v>0</v>
      </c>
      <c r="I2095">
        <v>0</v>
      </c>
    </row>
    <row r="2096" spans="1:9" hidden="1" x14ac:dyDescent="0.3">
      <c r="A2096" s="1" t="s">
        <v>98</v>
      </c>
      <c r="B2096" s="1" t="s">
        <v>55</v>
      </c>
      <c r="C2096">
        <v>45.943199999999997</v>
      </c>
      <c r="D2096">
        <v>24.966799999999999</v>
      </c>
      <c r="E2096" s="1" t="s">
        <v>18</v>
      </c>
      <c r="F2096" t="s">
        <v>15266</v>
      </c>
      <c r="G2096">
        <v>0</v>
      </c>
      <c r="H2096">
        <v>0</v>
      </c>
      <c r="I2096">
        <v>0</v>
      </c>
    </row>
    <row r="2097" spans="1:9" hidden="1" x14ac:dyDescent="0.3">
      <c r="A2097" s="1" t="s">
        <v>98</v>
      </c>
      <c r="B2097" s="1" t="s">
        <v>55</v>
      </c>
      <c r="C2097">
        <v>45.943199999999997</v>
      </c>
      <c r="D2097">
        <v>24.966799999999999</v>
      </c>
      <c r="E2097" s="1" t="s">
        <v>19</v>
      </c>
      <c r="F2097" t="s">
        <v>15178</v>
      </c>
      <c r="G2097">
        <v>0</v>
      </c>
      <c r="H2097">
        <v>0</v>
      </c>
      <c r="I2097">
        <v>0</v>
      </c>
    </row>
    <row r="2098" spans="1:9" hidden="1" x14ac:dyDescent="0.3">
      <c r="A2098" s="1" t="s">
        <v>98</v>
      </c>
      <c r="B2098" s="1" t="s">
        <v>55</v>
      </c>
      <c r="C2098">
        <v>45.943199999999997</v>
      </c>
      <c r="D2098">
        <v>24.966799999999999</v>
      </c>
      <c r="E2098" s="1" t="s">
        <v>20</v>
      </c>
      <c r="F2098" t="s">
        <v>15090</v>
      </c>
      <c r="G2098">
        <v>0</v>
      </c>
      <c r="H2098">
        <v>0</v>
      </c>
      <c r="I2098">
        <v>0</v>
      </c>
    </row>
    <row r="2099" spans="1:9" hidden="1" x14ac:dyDescent="0.3">
      <c r="A2099" s="1" t="s">
        <v>98</v>
      </c>
      <c r="B2099" s="1" t="s">
        <v>55</v>
      </c>
      <c r="C2099">
        <v>45.943199999999997</v>
      </c>
      <c r="D2099">
        <v>24.966799999999999</v>
      </c>
      <c r="E2099" s="1" t="s">
        <v>21</v>
      </c>
      <c r="F2099" t="s">
        <v>15002</v>
      </c>
      <c r="G2099">
        <v>0</v>
      </c>
      <c r="H2099">
        <v>0</v>
      </c>
      <c r="I2099">
        <v>0</v>
      </c>
    </row>
    <row r="2100" spans="1:9" hidden="1" x14ac:dyDescent="0.3">
      <c r="A2100" s="1" t="s">
        <v>98</v>
      </c>
      <c r="B2100" s="1" t="s">
        <v>55</v>
      </c>
      <c r="C2100">
        <v>45.943199999999997</v>
      </c>
      <c r="D2100">
        <v>24.966799999999999</v>
      </c>
      <c r="E2100" s="1" t="s">
        <v>22</v>
      </c>
      <c r="F2100" t="s">
        <v>14914</v>
      </c>
      <c r="G2100">
        <v>0</v>
      </c>
      <c r="H2100">
        <v>0</v>
      </c>
      <c r="I2100">
        <v>0</v>
      </c>
    </row>
    <row r="2101" spans="1:9" hidden="1" x14ac:dyDescent="0.3">
      <c r="A2101" s="1" t="s">
        <v>98</v>
      </c>
      <c r="B2101" s="1" t="s">
        <v>55</v>
      </c>
      <c r="C2101">
        <v>45.943199999999997</v>
      </c>
      <c r="D2101">
        <v>24.966799999999999</v>
      </c>
      <c r="E2101" s="1" t="s">
        <v>23</v>
      </c>
      <c r="F2101" t="s">
        <v>14826</v>
      </c>
      <c r="G2101">
        <v>0</v>
      </c>
      <c r="H2101">
        <v>0</v>
      </c>
      <c r="I2101">
        <v>0</v>
      </c>
    </row>
    <row r="2102" spans="1:9" hidden="1" x14ac:dyDescent="0.3">
      <c r="A2102" s="1" t="s">
        <v>98</v>
      </c>
      <c r="B2102" s="1" t="s">
        <v>55</v>
      </c>
      <c r="C2102">
        <v>45.943199999999997</v>
      </c>
      <c r="D2102">
        <v>24.966799999999999</v>
      </c>
      <c r="E2102" s="1" t="s">
        <v>24</v>
      </c>
      <c r="F2102" t="s">
        <v>14738</v>
      </c>
      <c r="G2102">
        <v>0</v>
      </c>
      <c r="H2102">
        <v>0</v>
      </c>
      <c r="I2102">
        <v>0</v>
      </c>
    </row>
    <row r="2103" spans="1:9" hidden="1" x14ac:dyDescent="0.3">
      <c r="A2103" s="1" t="s">
        <v>98</v>
      </c>
      <c r="B2103" s="1" t="s">
        <v>55</v>
      </c>
      <c r="C2103">
        <v>45.943199999999997</v>
      </c>
      <c r="D2103">
        <v>24.966799999999999</v>
      </c>
      <c r="E2103" s="1" t="s">
        <v>25</v>
      </c>
      <c r="F2103" t="s">
        <v>14650</v>
      </c>
      <c r="G2103">
        <v>0</v>
      </c>
      <c r="H2103">
        <v>0</v>
      </c>
      <c r="I2103">
        <v>0</v>
      </c>
    </row>
    <row r="2104" spans="1:9" hidden="1" x14ac:dyDescent="0.3">
      <c r="A2104" s="1" t="s">
        <v>98</v>
      </c>
      <c r="B2104" s="1" t="s">
        <v>55</v>
      </c>
      <c r="C2104">
        <v>45.943199999999997</v>
      </c>
      <c r="D2104">
        <v>24.966799999999999</v>
      </c>
      <c r="E2104" s="1" t="s">
        <v>26</v>
      </c>
      <c r="F2104" t="s">
        <v>14562</v>
      </c>
      <c r="G2104">
        <v>0</v>
      </c>
      <c r="H2104">
        <v>0</v>
      </c>
      <c r="I2104">
        <v>0</v>
      </c>
    </row>
    <row r="2105" spans="1:9" hidden="1" x14ac:dyDescent="0.3">
      <c r="A2105" s="1" t="s">
        <v>98</v>
      </c>
      <c r="B2105" s="1" t="s">
        <v>55</v>
      </c>
      <c r="C2105">
        <v>45.943199999999997</v>
      </c>
      <c r="D2105">
        <v>24.966799999999999</v>
      </c>
      <c r="E2105" s="1" t="s">
        <v>27</v>
      </c>
      <c r="F2105" t="s">
        <v>14474</v>
      </c>
      <c r="G2105">
        <v>0</v>
      </c>
      <c r="H2105">
        <v>0</v>
      </c>
      <c r="I2105">
        <v>0</v>
      </c>
    </row>
    <row r="2106" spans="1:9" hidden="1" x14ac:dyDescent="0.3">
      <c r="A2106" s="1" t="s">
        <v>98</v>
      </c>
      <c r="B2106" s="1" t="s">
        <v>55</v>
      </c>
      <c r="C2106">
        <v>45.943199999999997</v>
      </c>
      <c r="D2106">
        <v>24.966799999999999</v>
      </c>
      <c r="E2106" s="1" t="s">
        <v>28</v>
      </c>
      <c r="F2106" t="s">
        <v>14387</v>
      </c>
      <c r="G2106">
        <v>0</v>
      </c>
      <c r="H2106">
        <v>0</v>
      </c>
      <c r="I2106">
        <v>0</v>
      </c>
    </row>
    <row r="2107" spans="1:9" hidden="1" x14ac:dyDescent="0.3">
      <c r="A2107" s="1" t="s">
        <v>98</v>
      </c>
      <c r="B2107" s="1" t="s">
        <v>55</v>
      </c>
      <c r="C2107">
        <v>45.943199999999997</v>
      </c>
      <c r="D2107">
        <v>24.966799999999999</v>
      </c>
      <c r="E2107" s="1" t="s">
        <v>29</v>
      </c>
      <c r="F2107" t="s">
        <v>14300</v>
      </c>
      <c r="G2107">
        <v>0</v>
      </c>
      <c r="H2107">
        <v>0</v>
      </c>
      <c r="I2107">
        <v>0</v>
      </c>
    </row>
    <row r="2108" spans="1:9" hidden="1" x14ac:dyDescent="0.3">
      <c r="A2108" s="1" t="s">
        <v>98</v>
      </c>
      <c r="B2108" s="1" t="s">
        <v>55</v>
      </c>
      <c r="C2108">
        <v>45.943199999999997</v>
      </c>
      <c r="D2108">
        <v>24.966799999999999</v>
      </c>
      <c r="E2108" s="1" t="s">
        <v>30</v>
      </c>
      <c r="F2108" t="s">
        <v>14213</v>
      </c>
      <c r="G2108">
        <v>0</v>
      </c>
      <c r="H2108">
        <v>0</v>
      </c>
      <c r="I2108">
        <v>0</v>
      </c>
    </row>
    <row r="2109" spans="1:9" hidden="1" x14ac:dyDescent="0.3">
      <c r="A2109" s="1" t="s">
        <v>98</v>
      </c>
      <c r="B2109" s="1" t="s">
        <v>55</v>
      </c>
      <c r="C2109">
        <v>45.943199999999997</v>
      </c>
      <c r="D2109">
        <v>24.966799999999999</v>
      </c>
      <c r="E2109" s="1" t="s">
        <v>31</v>
      </c>
      <c r="F2109" t="s">
        <v>14126</v>
      </c>
      <c r="G2109">
        <v>0</v>
      </c>
      <c r="H2109">
        <v>0</v>
      </c>
      <c r="I2109">
        <v>0</v>
      </c>
    </row>
    <row r="2110" spans="1:9" hidden="1" x14ac:dyDescent="0.3">
      <c r="A2110" s="1" t="s">
        <v>98</v>
      </c>
      <c r="B2110" s="1" t="s">
        <v>55</v>
      </c>
      <c r="C2110">
        <v>45.943199999999997</v>
      </c>
      <c r="D2110">
        <v>24.966799999999999</v>
      </c>
      <c r="E2110" s="1" t="s">
        <v>32</v>
      </c>
      <c r="F2110" t="s">
        <v>14040</v>
      </c>
      <c r="G2110">
        <v>0</v>
      </c>
      <c r="H2110">
        <v>0</v>
      </c>
      <c r="I2110">
        <v>0</v>
      </c>
    </row>
    <row r="2111" spans="1:9" hidden="1" x14ac:dyDescent="0.3">
      <c r="A2111" s="1" t="s">
        <v>98</v>
      </c>
      <c r="B2111" s="1" t="s">
        <v>55</v>
      </c>
      <c r="C2111">
        <v>45.943199999999997</v>
      </c>
      <c r="D2111">
        <v>24.966799999999999</v>
      </c>
      <c r="E2111" s="1" t="s">
        <v>33</v>
      </c>
      <c r="F2111" t="s">
        <v>13954</v>
      </c>
      <c r="G2111">
        <v>0</v>
      </c>
      <c r="H2111">
        <v>0</v>
      </c>
      <c r="I2111">
        <v>0</v>
      </c>
    </row>
    <row r="2112" spans="1:9" hidden="1" x14ac:dyDescent="0.3">
      <c r="A2112" s="1" t="s">
        <v>98</v>
      </c>
      <c r="B2112" s="1" t="s">
        <v>55</v>
      </c>
      <c r="C2112">
        <v>45.943199999999997</v>
      </c>
      <c r="D2112">
        <v>24.966799999999999</v>
      </c>
      <c r="E2112" s="1" t="s">
        <v>34</v>
      </c>
      <c r="F2112" t="s">
        <v>13868</v>
      </c>
      <c r="G2112">
        <v>0</v>
      </c>
      <c r="H2112">
        <v>0</v>
      </c>
      <c r="I2112">
        <v>0</v>
      </c>
    </row>
    <row r="2113" spans="1:9" hidden="1" x14ac:dyDescent="0.3">
      <c r="A2113" s="1" t="s">
        <v>98</v>
      </c>
      <c r="B2113" s="1" t="s">
        <v>55</v>
      </c>
      <c r="C2113">
        <v>45.943199999999997</v>
      </c>
      <c r="D2113">
        <v>24.966799999999999</v>
      </c>
      <c r="E2113" s="1" t="s">
        <v>35</v>
      </c>
      <c r="F2113" t="s">
        <v>13784</v>
      </c>
      <c r="G2113">
        <v>0</v>
      </c>
      <c r="H2113">
        <v>0</v>
      </c>
      <c r="I2113">
        <v>0</v>
      </c>
    </row>
    <row r="2114" spans="1:9" hidden="1" x14ac:dyDescent="0.3">
      <c r="A2114" s="1" t="s">
        <v>98</v>
      </c>
      <c r="B2114" s="1" t="s">
        <v>55</v>
      </c>
      <c r="C2114">
        <v>45.943199999999997</v>
      </c>
      <c r="D2114">
        <v>24.966799999999999</v>
      </c>
      <c r="E2114" s="1" t="s">
        <v>36</v>
      </c>
      <c r="F2114" t="s">
        <v>13700</v>
      </c>
      <c r="G2114">
        <v>0</v>
      </c>
      <c r="H2114">
        <v>0</v>
      </c>
      <c r="I2114">
        <v>0</v>
      </c>
    </row>
    <row r="2115" spans="1:9" hidden="1" x14ac:dyDescent="0.3">
      <c r="A2115" s="1" t="s">
        <v>98</v>
      </c>
      <c r="B2115" s="1" t="s">
        <v>55</v>
      </c>
      <c r="C2115">
        <v>45.943199999999997</v>
      </c>
      <c r="D2115">
        <v>24.966799999999999</v>
      </c>
      <c r="E2115" s="1" t="s">
        <v>37</v>
      </c>
      <c r="F2115" t="s">
        <v>13616</v>
      </c>
      <c r="G2115">
        <v>0</v>
      </c>
      <c r="H2115">
        <v>0</v>
      </c>
      <c r="I2115">
        <v>0</v>
      </c>
    </row>
    <row r="2116" spans="1:9" hidden="1" x14ac:dyDescent="0.3">
      <c r="A2116" s="1" t="s">
        <v>98</v>
      </c>
      <c r="B2116" s="1" t="s">
        <v>55</v>
      </c>
      <c r="C2116">
        <v>45.943199999999997</v>
      </c>
      <c r="D2116">
        <v>24.966799999999999</v>
      </c>
      <c r="E2116" s="1" t="s">
        <v>38</v>
      </c>
      <c r="F2116" t="s">
        <v>13537</v>
      </c>
      <c r="G2116">
        <v>0</v>
      </c>
      <c r="H2116">
        <v>0</v>
      </c>
      <c r="I2116">
        <v>0</v>
      </c>
    </row>
    <row r="2117" spans="1:9" hidden="1" x14ac:dyDescent="0.3">
      <c r="A2117" s="1" t="s">
        <v>98</v>
      </c>
      <c r="B2117" s="1" t="s">
        <v>55</v>
      </c>
      <c r="C2117">
        <v>45.943199999999997</v>
      </c>
      <c r="D2117">
        <v>24.966799999999999</v>
      </c>
      <c r="E2117" s="1" t="s">
        <v>39</v>
      </c>
      <c r="F2117" t="s">
        <v>21317</v>
      </c>
      <c r="G2117">
        <v>0</v>
      </c>
      <c r="H2117">
        <v>1</v>
      </c>
      <c r="I2117">
        <v>0</v>
      </c>
    </row>
    <row r="2118" spans="1:9" hidden="1" x14ac:dyDescent="0.3">
      <c r="A2118" s="1" t="s">
        <v>98</v>
      </c>
      <c r="B2118" s="1" t="s">
        <v>55</v>
      </c>
      <c r="C2118">
        <v>45.943199999999997</v>
      </c>
      <c r="D2118">
        <v>24.966799999999999</v>
      </c>
      <c r="E2118" s="1" t="s">
        <v>40</v>
      </c>
      <c r="F2118" t="s">
        <v>21318</v>
      </c>
      <c r="G2118">
        <v>0</v>
      </c>
      <c r="H2118">
        <v>1</v>
      </c>
      <c r="I2118">
        <v>0</v>
      </c>
    </row>
    <row r="2119" spans="1:9" hidden="1" x14ac:dyDescent="0.3">
      <c r="A2119" s="1" t="s">
        <v>98</v>
      </c>
      <c r="B2119" s="1" t="s">
        <v>55</v>
      </c>
      <c r="C2119">
        <v>45.943199999999997</v>
      </c>
      <c r="D2119">
        <v>24.966799999999999</v>
      </c>
      <c r="E2119" s="1" t="s">
        <v>41</v>
      </c>
      <c r="F2119" t="s">
        <v>20808</v>
      </c>
      <c r="G2119">
        <v>0</v>
      </c>
      <c r="H2119">
        <v>3</v>
      </c>
      <c r="I2119">
        <v>0</v>
      </c>
    </row>
    <row r="2120" spans="1:9" hidden="1" x14ac:dyDescent="0.3">
      <c r="A2120" s="1" t="s">
        <v>98</v>
      </c>
      <c r="B2120" s="1" t="s">
        <v>55</v>
      </c>
      <c r="C2120">
        <v>45.943199999999997</v>
      </c>
      <c r="D2120">
        <v>24.966799999999999</v>
      </c>
      <c r="E2120" s="1" t="s">
        <v>42</v>
      </c>
      <c r="F2120" t="s">
        <v>20809</v>
      </c>
      <c r="G2120">
        <v>0</v>
      </c>
      <c r="H2120">
        <v>3</v>
      </c>
      <c r="I2120">
        <v>0</v>
      </c>
    </row>
    <row r="2121" spans="1:9" hidden="1" x14ac:dyDescent="0.3">
      <c r="A2121" s="1" t="s">
        <v>98</v>
      </c>
      <c r="B2121" s="1" t="s">
        <v>55</v>
      </c>
      <c r="C2121">
        <v>45.943199999999997</v>
      </c>
      <c r="D2121">
        <v>24.966799999999999</v>
      </c>
      <c r="E2121" s="1" t="s">
        <v>43</v>
      </c>
      <c r="F2121" t="s">
        <v>20810</v>
      </c>
      <c r="G2121">
        <v>0</v>
      </c>
      <c r="H2121">
        <v>3</v>
      </c>
      <c r="I2121">
        <v>0</v>
      </c>
    </row>
    <row r="2122" spans="1:9" hidden="1" x14ac:dyDescent="0.3">
      <c r="A2122" s="1" t="s">
        <v>98</v>
      </c>
      <c r="B2122" s="1" t="s">
        <v>55</v>
      </c>
      <c r="C2122">
        <v>45.943199999999997</v>
      </c>
      <c r="D2122">
        <v>24.966799999999999</v>
      </c>
      <c r="E2122" s="1" t="s">
        <v>44</v>
      </c>
      <c r="F2122" t="s">
        <v>20811</v>
      </c>
      <c r="G2122">
        <v>0</v>
      </c>
      <c r="H2122">
        <v>3</v>
      </c>
      <c r="I2122">
        <v>0</v>
      </c>
    </row>
    <row r="2123" spans="1:9" hidden="1" x14ac:dyDescent="0.3">
      <c r="A2123" s="1" t="s">
        <v>98</v>
      </c>
      <c r="B2123" s="1" t="s">
        <v>55</v>
      </c>
      <c r="C2123">
        <v>45.943199999999997</v>
      </c>
      <c r="D2123">
        <v>24.966799999999999</v>
      </c>
      <c r="E2123" s="1" t="s">
        <v>45</v>
      </c>
      <c r="F2123" t="s">
        <v>20812</v>
      </c>
      <c r="G2123">
        <v>0</v>
      </c>
      <c r="H2123">
        <v>3</v>
      </c>
      <c r="I2123">
        <v>0</v>
      </c>
    </row>
    <row r="2124" spans="1:9" hidden="1" x14ac:dyDescent="0.3">
      <c r="A2124" s="1" t="s">
        <v>98</v>
      </c>
      <c r="B2124" s="1" t="s">
        <v>55</v>
      </c>
      <c r="C2124">
        <v>45.943199999999997</v>
      </c>
      <c r="D2124">
        <v>24.966799999999999</v>
      </c>
      <c r="E2124" s="1" t="s">
        <v>46</v>
      </c>
      <c r="F2124" t="s">
        <v>20236</v>
      </c>
      <c r="G2124">
        <v>0</v>
      </c>
      <c r="H2124">
        <v>4</v>
      </c>
      <c r="I2124">
        <v>1</v>
      </c>
    </row>
    <row r="2125" spans="1:9" hidden="1" x14ac:dyDescent="0.3">
      <c r="A2125" s="1" t="s">
        <v>98</v>
      </c>
      <c r="B2125" s="1" t="s">
        <v>55</v>
      </c>
      <c r="C2125">
        <v>45.943199999999997</v>
      </c>
      <c r="D2125">
        <v>24.966799999999999</v>
      </c>
      <c r="E2125" s="1" t="s">
        <v>47</v>
      </c>
      <c r="F2125" t="s">
        <v>20237</v>
      </c>
      <c r="G2125">
        <v>0</v>
      </c>
      <c r="H2125">
        <v>6</v>
      </c>
      <c r="I2125">
        <v>1</v>
      </c>
    </row>
    <row r="2126" spans="1:9" hidden="1" x14ac:dyDescent="0.3">
      <c r="A2126" s="1" t="s">
        <v>98</v>
      </c>
      <c r="B2126" s="1" t="s">
        <v>55</v>
      </c>
      <c r="C2126">
        <v>45.943199999999997</v>
      </c>
      <c r="D2126">
        <v>24.966799999999999</v>
      </c>
      <c r="E2126" s="1" t="s">
        <v>48</v>
      </c>
      <c r="F2126" t="s">
        <v>20238</v>
      </c>
      <c r="G2126">
        <v>0</v>
      </c>
      <c r="H2126">
        <v>9</v>
      </c>
      <c r="I2126">
        <v>1</v>
      </c>
    </row>
    <row r="2127" spans="1:9" hidden="1" x14ac:dyDescent="0.3">
      <c r="A2127" s="1" t="s">
        <v>98</v>
      </c>
      <c r="B2127" s="1" t="s">
        <v>55</v>
      </c>
      <c r="C2127">
        <v>45.943199999999997</v>
      </c>
      <c r="D2127">
        <v>24.966799999999999</v>
      </c>
      <c r="E2127" s="1" t="s">
        <v>49</v>
      </c>
      <c r="F2127" t="s">
        <v>20239</v>
      </c>
      <c r="G2127">
        <v>0</v>
      </c>
      <c r="H2127">
        <v>9</v>
      </c>
      <c r="I2127">
        <v>3</v>
      </c>
    </row>
    <row r="2128" spans="1:9" hidden="1" x14ac:dyDescent="0.3">
      <c r="A2128" s="1" t="s">
        <v>98</v>
      </c>
      <c r="B2128" s="1" t="s">
        <v>55</v>
      </c>
      <c r="C2128">
        <v>45.943199999999997</v>
      </c>
      <c r="D2128">
        <v>24.966799999999999</v>
      </c>
      <c r="E2128" s="1" t="s">
        <v>50</v>
      </c>
      <c r="F2128" t="s">
        <v>20240</v>
      </c>
      <c r="G2128">
        <v>0</v>
      </c>
      <c r="H2128">
        <v>15</v>
      </c>
      <c r="I2128">
        <v>3</v>
      </c>
    </row>
    <row r="2129" spans="1:9" hidden="1" x14ac:dyDescent="0.3">
      <c r="A2129" s="1" t="s">
        <v>98</v>
      </c>
      <c r="B2129" s="1" t="s">
        <v>55</v>
      </c>
      <c r="C2129">
        <v>45.943199999999997</v>
      </c>
      <c r="D2129">
        <v>24.966799999999999</v>
      </c>
      <c r="E2129" s="1" t="s">
        <v>51</v>
      </c>
      <c r="F2129" t="s">
        <v>20241</v>
      </c>
      <c r="G2129">
        <v>0</v>
      </c>
      <c r="H2129">
        <v>15</v>
      </c>
      <c r="I2129">
        <v>3</v>
      </c>
    </row>
    <row r="2130" spans="1:9" hidden="1" x14ac:dyDescent="0.3">
      <c r="A2130" s="1" t="s">
        <v>98</v>
      </c>
      <c r="B2130" s="1" t="s">
        <v>55</v>
      </c>
      <c r="C2130">
        <v>45.943199999999997</v>
      </c>
      <c r="D2130">
        <v>24.966799999999999</v>
      </c>
      <c r="E2130" s="1" t="s">
        <v>52</v>
      </c>
      <c r="F2130" t="s">
        <v>20242</v>
      </c>
      <c r="G2130">
        <v>0</v>
      </c>
      <c r="H2130">
        <v>25</v>
      </c>
      <c r="I2130">
        <v>3</v>
      </c>
    </row>
    <row r="2131" spans="1:9" hidden="1" x14ac:dyDescent="0.3">
      <c r="A2131" s="1" t="s">
        <v>98</v>
      </c>
      <c r="B2131" s="1" t="s">
        <v>55</v>
      </c>
      <c r="C2131">
        <v>45.943199999999997</v>
      </c>
      <c r="D2131">
        <v>24.966799999999999</v>
      </c>
      <c r="E2131" s="1" t="s">
        <v>53</v>
      </c>
      <c r="F2131" t="s">
        <v>20243</v>
      </c>
      <c r="G2131">
        <v>0</v>
      </c>
      <c r="H2131">
        <v>45</v>
      </c>
      <c r="I2131">
        <v>6</v>
      </c>
    </row>
    <row r="2132" spans="1:9" hidden="1" x14ac:dyDescent="0.3">
      <c r="A2132" s="1" t="s">
        <v>98</v>
      </c>
      <c r="B2132" s="1" t="s">
        <v>55</v>
      </c>
      <c r="C2132">
        <v>45.943199999999997</v>
      </c>
      <c r="D2132">
        <v>24.966799999999999</v>
      </c>
      <c r="E2132" s="1" t="s">
        <v>54</v>
      </c>
      <c r="F2132" t="s">
        <v>20244</v>
      </c>
      <c r="G2132">
        <v>0</v>
      </c>
      <c r="H2132">
        <v>49</v>
      </c>
      <c r="I2132">
        <v>6</v>
      </c>
    </row>
    <row r="2133" spans="1:9" hidden="1" x14ac:dyDescent="0.3">
      <c r="A2133" s="1" t="s">
        <v>98</v>
      </c>
      <c r="B2133" s="1" t="s">
        <v>55</v>
      </c>
      <c r="C2133">
        <v>45.943199999999997</v>
      </c>
      <c r="D2133">
        <v>24.966799999999999</v>
      </c>
      <c r="E2133" s="1" t="s">
        <v>21548</v>
      </c>
      <c r="F2133" t="s">
        <v>21589</v>
      </c>
      <c r="G2133">
        <v>0</v>
      </c>
      <c r="H2133">
        <v>89</v>
      </c>
      <c r="I2133">
        <v>7</v>
      </c>
    </row>
    <row r="2134" spans="1:9" hidden="1" x14ac:dyDescent="0.3">
      <c r="A2134" s="1" t="s">
        <v>99</v>
      </c>
      <c r="B2134" s="1" t="s">
        <v>55</v>
      </c>
      <c r="C2134">
        <v>58.595300000000002</v>
      </c>
      <c r="D2134">
        <v>25.0136</v>
      </c>
      <c r="E2134" s="1" t="s">
        <v>4</v>
      </c>
      <c r="F2134" t="s">
        <v>16600</v>
      </c>
      <c r="G2134">
        <v>0</v>
      </c>
      <c r="H2134">
        <v>0</v>
      </c>
      <c r="I2134">
        <v>0</v>
      </c>
    </row>
    <row r="2135" spans="1:9" hidden="1" x14ac:dyDescent="0.3">
      <c r="A2135" s="1" t="s">
        <v>99</v>
      </c>
      <c r="B2135" s="1" t="s">
        <v>55</v>
      </c>
      <c r="C2135">
        <v>58.595300000000002</v>
      </c>
      <c r="D2135">
        <v>25.0136</v>
      </c>
      <c r="E2135" s="1" t="s">
        <v>5</v>
      </c>
      <c r="F2135" t="s">
        <v>16497</v>
      </c>
      <c r="G2135">
        <v>0</v>
      </c>
      <c r="H2135">
        <v>0</v>
      </c>
      <c r="I2135">
        <v>0</v>
      </c>
    </row>
    <row r="2136" spans="1:9" hidden="1" x14ac:dyDescent="0.3">
      <c r="A2136" s="1" t="s">
        <v>99</v>
      </c>
      <c r="B2136" s="1" t="s">
        <v>55</v>
      </c>
      <c r="C2136">
        <v>58.595300000000002</v>
      </c>
      <c r="D2136">
        <v>25.0136</v>
      </c>
      <c r="E2136" s="1" t="s">
        <v>6</v>
      </c>
      <c r="F2136" t="s">
        <v>16395</v>
      </c>
      <c r="G2136">
        <v>0</v>
      </c>
      <c r="H2136">
        <v>0</v>
      </c>
      <c r="I2136">
        <v>0</v>
      </c>
    </row>
    <row r="2137" spans="1:9" hidden="1" x14ac:dyDescent="0.3">
      <c r="A2137" s="1" t="s">
        <v>99</v>
      </c>
      <c r="B2137" s="1" t="s">
        <v>55</v>
      </c>
      <c r="C2137">
        <v>58.595300000000002</v>
      </c>
      <c r="D2137">
        <v>25.0136</v>
      </c>
      <c r="E2137" s="1" t="s">
        <v>7</v>
      </c>
      <c r="F2137" t="s">
        <v>16293</v>
      </c>
      <c r="G2137">
        <v>0</v>
      </c>
      <c r="H2137">
        <v>0</v>
      </c>
      <c r="I2137">
        <v>0</v>
      </c>
    </row>
    <row r="2138" spans="1:9" hidden="1" x14ac:dyDescent="0.3">
      <c r="A2138" s="1" t="s">
        <v>99</v>
      </c>
      <c r="B2138" s="1" t="s">
        <v>55</v>
      </c>
      <c r="C2138">
        <v>58.595300000000002</v>
      </c>
      <c r="D2138">
        <v>25.0136</v>
      </c>
      <c r="E2138" s="1" t="s">
        <v>8</v>
      </c>
      <c r="F2138" t="s">
        <v>16193</v>
      </c>
      <c r="G2138">
        <v>0</v>
      </c>
      <c r="H2138">
        <v>0</v>
      </c>
      <c r="I2138">
        <v>0</v>
      </c>
    </row>
    <row r="2139" spans="1:9" hidden="1" x14ac:dyDescent="0.3">
      <c r="A2139" s="1" t="s">
        <v>99</v>
      </c>
      <c r="B2139" s="1" t="s">
        <v>55</v>
      </c>
      <c r="C2139">
        <v>58.595300000000002</v>
      </c>
      <c r="D2139">
        <v>25.0136</v>
      </c>
      <c r="E2139" s="1" t="s">
        <v>9</v>
      </c>
      <c r="F2139" t="s">
        <v>16093</v>
      </c>
      <c r="G2139">
        <v>0</v>
      </c>
      <c r="H2139">
        <v>0</v>
      </c>
      <c r="I2139">
        <v>0</v>
      </c>
    </row>
    <row r="2140" spans="1:9" hidden="1" x14ac:dyDescent="0.3">
      <c r="A2140" s="1" t="s">
        <v>99</v>
      </c>
      <c r="B2140" s="1" t="s">
        <v>55</v>
      </c>
      <c r="C2140">
        <v>58.595300000000002</v>
      </c>
      <c r="D2140">
        <v>25.0136</v>
      </c>
      <c r="E2140" s="1" t="s">
        <v>10</v>
      </c>
      <c r="F2140" t="s">
        <v>15996</v>
      </c>
      <c r="G2140">
        <v>0</v>
      </c>
      <c r="H2140">
        <v>0</v>
      </c>
      <c r="I2140">
        <v>0</v>
      </c>
    </row>
    <row r="2141" spans="1:9" hidden="1" x14ac:dyDescent="0.3">
      <c r="A2141" s="1" t="s">
        <v>99</v>
      </c>
      <c r="B2141" s="1" t="s">
        <v>55</v>
      </c>
      <c r="C2141">
        <v>58.595300000000002</v>
      </c>
      <c r="D2141">
        <v>25.0136</v>
      </c>
      <c r="E2141" s="1" t="s">
        <v>11</v>
      </c>
      <c r="F2141" t="s">
        <v>15899</v>
      </c>
      <c r="G2141">
        <v>0</v>
      </c>
      <c r="H2141">
        <v>0</v>
      </c>
      <c r="I2141">
        <v>0</v>
      </c>
    </row>
    <row r="2142" spans="1:9" hidden="1" x14ac:dyDescent="0.3">
      <c r="A2142" s="1" t="s">
        <v>99</v>
      </c>
      <c r="B2142" s="1" t="s">
        <v>55</v>
      </c>
      <c r="C2142">
        <v>58.595300000000002</v>
      </c>
      <c r="D2142">
        <v>25.0136</v>
      </c>
      <c r="E2142" s="1" t="s">
        <v>12</v>
      </c>
      <c r="F2142" t="s">
        <v>15804</v>
      </c>
      <c r="G2142">
        <v>0</v>
      </c>
      <c r="H2142">
        <v>0</v>
      </c>
      <c r="I2142">
        <v>0</v>
      </c>
    </row>
    <row r="2143" spans="1:9" hidden="1" x14ac:dyDescent="0.3">
      <c r="A2143" s="1" t="s">
        <v>99</v>
      </c>
      <c r="B2143" s="1" t="s">
        <v>55</v>
      </c>
      <c r="C2143">
        <v>58.595300000000002</v>
      </c>
      <c r="D2143">
        <v>25.0136</v>
      </c>
      <c r="E2143" s="1" t="s">
        <v>13</v>
      </c>
      <c r="F2143" t="s">
        <v>15712</v>
      </c>
      <c r="G2143">
        <v>0</v>
      </c>
      <c r="H2143">
        <v>0</v>
      </c>
      <c r="I2143">
        <v>0</v>
      </c>
    </row>
    <row r="2144" spans="1:9" hidden="1" x14ac:dyDescent="0.3">
      <c r="A2144" s="1" t="s">
        <v>99</v>
      </c>
      <c r="B2144" s="1" t="s">
        <v>55</v>
      </c>
      <c r="C2144">
        <v>58.595300000000002</v>
      </c>
      <c r="D2144">
        <v>25.0136</v>
      </c>
      <c r="E2144" s="1" t="s">
        <v>14</v>
      </c>
      <c r="F2144" t="s">
        <v>15622</v>
      </c>
      <c r="G2144">
        <v>0</v>
      </c>
      <c r="H2144">
        <v>0</v>
      </c>
      <c r="I2144">
        <v>0</v>
      </c>
    </row>
    <row r="2145" spans="1:9" hidden="1" x14ac:dyDescent="0.3">
      <c r="A2145" s="1" t="s">
        <v>99</v>
      </c>
      <c r="B2145" s="1" t="s">
        <v>55</v>
      </c>
      <c r="C2145">
        <v>58.595300000000002</v>
      </c>
      <c r="D2145">
        <v>25.0136</v>
      </c>
      <c r="E2145" s="1" t="s">
        <v>15</v>
      </c>
      <c r="F2145" t="s">
        <v>15533</v>
      </c>
      <c r="G2145">
        <v>0</v>
      </c>
      <c r="H2145">
        <v>0</v>
      </c>
      <c r="I2145">
        <v>0</v>
      </c>
    </row>
    <row r="2146" spans="1:9" hidden="1" x14ac:dyDescent="0.3">
      <c r="A2146" s="1" t="s">
        <v>99</v>
      </c>
      <c r="B2146" s="1" t="s">
        <v>55</v>
      </c>
      <c r="C2146">
        <v>58.595300000000002</v>
      </c>
      <c r="D2146">
        <v>25.0136</v>
      </c>
      <c r="E2146" s="1" t="s">
        <v>16</v>
      </c>
      <c r="F2146" t="s">
        <v>15444</v>
      </c>
      <c r="G2146">
        <v>0</v>
      </c>
      <c r="H2146">
        <v>0</v>
      </c>
      <c r="I2146">
        <v>0</v>
      </c>
    </row>
    <row r="2147" spans="1:9" hidden="1" x14ac:dyDescent="0.3">
      <c r="A2147" s="1" t="s">
        <v>99</v>
      </c>
      <c r="B2147" s="1" t="s">
        <v>55</v>
      </c>
      <c r="C2147">
        <v>58.595300000000002</v>
      </c>
      <c r="D2147">
        <v>25.0136</v>
      </c>
      <c r="E2147" s="1" t="s">
        <v>17</v>
      </c>
      <c r="F2147" t="s">
        <v>15355</v>
      </c>
      <c r="G2147">
        <v>0</v>
      </c>
      <c r="H2147">
        <v>0</v>
      </c>
      <c r="I2147">
        <v>0</v>
      </c>
    </row>
    <row r="2148" spans="1:9" hidden="1" x14ac:dyDescent="0.3">
      <c r="A2148" s="1" t="s">
        <v>99</v>
      </c>
      <c r="B2148" s="1" t="s">
        <v>55</v>
      </c>
      <c r="C2148">
        <v>58.595300000000002</v>
      </c>
      <c r="D2148">
        <v>25.0136</v>
      </c>
      <c r="E2148" s="1" t="s">
        <v>18</v>
      </c>
      <c r="F2148" t="s">
        <v>15267</v>
      </c>
      <c r="G2148">
        <v>0</v>
      </c>
      <c r="H2148">
        <v>0</v>
      </c>
      <c r="I2148">
        <v>0</v>
      </c>
    </row>
    <row r="2149" spans="1:9" hidden="1" x14ac:dyDescent="0.3">
      <c r="A2149" s="1" t="s">
        <v>99</v>
      </c>
      <c r="B2149" s="1" t="s">
        <v>55</v>
      </c>
      <c r="C2149">
        <v>58.595300000000002</v>
      </c>
      <c r="D2149">
        <v>25.0136</v>
      </c>
      <c r="E2149" s="1" t="s">
        <v>19</v>
      </c>
      <c r="F2149" t="s">
        <v>15179</v>
      </c>
      <c r="G2149">
        <v>0</v>
      </c>
      <c r="H2149">
        <v>0</v>
      </c>
      <c r="I2149">
        <v>0</v>
      </c>
    </row>
    <row r="2150" spans="1:9" hidden="1" x14ac:dyDescent="0.3">
      <c r="A2150" s="1" t="s">
        <v>99</v>
      </c>
      <c r="B2150" s="1" t="s">
        <v>55</v>
      </c>
      <c r="C2150">
        <v>58.595300000000002</v>
      </c>
      <c r="D2150">
        <v>25.0136</v>
      </c>
      <c r="E2150" s="1" t="s">
        <v>20</v>
      </c>
      <c r="F2150" t="s">
        <v>15091</v>
      </c>
      <c r="G2150">
        <v>0</v>
      </c>
      <c r="H2150">
        <v>0</v>
      </c>
      <c r="I2150">
        <v>0</v>
      </c>
    </row>
    <row r="2151" spans="1:9" hidden="1" x14ac:dyDescent="0.3">
      <c r="A2151" s="1" t="s">
        <v>99</v>
      </c>
      <c r="B2151" s="1" t="s">
        <v>55</v>
      </c>
      <c r="C2151">
        <v>58.595300000000002</v>
      </c>
      <c r="D2151">
        <v>25.0136</v>
      </c>
      <c r="E2151" s="1" t="s">
        <v>21</v>
      </c>
      <c r="F2151" t="s">
        <v>15003</v>
      </c>
      <c r="G2151">
        <v>0</v>
      </c>
      <c r="H2151">
        <v>0</v>
      </c>
      <c r="I2151">
        <v>0</v>
      </c>
    </row>
    <row r="2152" spans="1:9" hidden="1" x14ac:dyDescent="0.3">
      <c r="A2152" s="1" t="s">
        <v>99</v>
      </c>
      <c r="B2152" s="1" t="s">
        <v>55</v>
      </c>
      <c r="C2152">
        <v>58.595300000000002</v>
      </c>
      <c r="D2152">
        <v>25.0136</v>
      </c>
      <c r="E2152" s="1" t="s">
        <v>22</v>
      </c>
      <c r="F2152" t="s">
        <v>14915</v>
      </c>
      <c r="G2152">
        <v>0</v>
      </c>
      <c r="H2152">
        <v>0</v>
      </c>
      <c r="I2152">
        <v>0</v>
      </c>
    </row>
    <row r="2153" spans="1:9" hidden="1" x14ac:dyDescent="0.3">
      <c r="A2153" s="1" t="s">
        <v>99</v>
      </c>
      <c r="B2153" s="1" t="s">
        <v>55</v>
      </c>
      <c r="C2153">
        <v>58.595300000000002</v>
      </c>
      <c r="D2153">
        <v>25.0136</v>
      </c>
      <c r="E2153" s="1" t="s">
        <v>23</v>
      </c>
      <c r="F2153" t="s">
        <v>14827</v>
      </c>
      <c r="G2153">
        <v>0</v>
      </c>
      <c r="H2153">
        <v>0</v>
      </c>
      <c r="I2153">
        <v>0</v>
      </c>
    </row>
    <row r="2154" spans="1:9" hidden="1" x14ac:dyDescent="0.3">
      <c r="A2154" s="1" t="s">
        <v>99</v>
      </c>
      <c r="B2154" s="1" t="s">
        <v>55</v>
      </c>
      <c r="C2154">
        <v>58.595300000000002</v>
      </c>
      <c r="D2154">
        <v>25.0136</v>
      </c>
      <c r="E2154" s="1" t="s">
        <v>24</v>
      </c>
      <c r="F2154" t="s">
        <v>14739</v>
      </c>
      <c r="G2154">
        <v>0</v>
      </c>
      <c r="H2154">
        <v>0</v>
      </c>
      <c r="I2154">
        <v>0</v>
      </c>
    </row>
    <row r="2155" spans="1:9" hidden="1" x14ac:dyDescent="0.3">
      <c r="A2155" s="1" t="s">
        <v>99</v>
      </c>
      <c r="B2155" s="1" t="s">
        <v>55</v>
      </c>
      <c r="C2155">
        <v>58.595300000000002</v>
      </c>
      <c r="D2155">
        <v>25.0136</v>
      </c>
      <c r="E2155" s="1" t="s">
        <v>25</v>
      </c>
      <c r="F2155" t="s">
        <v>14651</v>
      </c>
      <c r="G2155">
        <v>0</v>
      </c>
      <c r="H2155">
        <v>0</v>
      </c>
      <c r="I2155">
        <v>0</v>
      </c>
    </row>
    <row r="2156" spans="1:9" hidden="1" x14ac:dyDescent="0.3">
      <c r="A2156" s="1" t="s">
        <v>99</v>
      </c>
      <c r="B2156" s="1" t="s">
        <v>55</v>
      </c>
      <c r="C2156">
        <v>58.595300000000002</v>
      </c>
      <c r="D2156">
        <v>25.0136</v>
      </c>
      <c r="E2156" s="1" t="s">
        <v>26</v>
      </c>
      <c r="F2156" t="s">
        <v>14563</v>
      </c>
      <c r="G2156">
        <v>0</v>
      </c>
      <c r="H2156">
        <v>0</v>
      </c>
      <c r="I2156">
        <v>0</v>
      </c>
    </row>
    <row r="2157" spans="1:9" hidden="1" x14ac:dyDescent="0.3">
      <c r="A2157" s="1" t="s">
        <v>99</v>
      </c>
      <c r="B2157" s="1" t="s">
        <v>55</v>
      </c>
      <c r="C2157">
        <v>58.595300000000002</v>
      </c>
      <c r="D2157">
        <v>25.0136</v>
      </c>
      <c r="E2157" s="1" t="s">
        <v>27</v>
      </c>
      <c r="F2157" t="s">
        <v>14475</v>
      </c>
      <c r="G2157">
        <v>0</v>
      </c>
      <c r="H2157">
        <v>0</v>
      </c>
      <c r="I2157">
        <v>0</v>
      </c>
    </row>
    <row r="2158" spans="1:9" hidden="1" x14ac:dyDescent="0.3">
      <c r="A2158" s="1" t="s">
        <v>99</v>
      </c>
      <c r="B2158" s="1" t="s">
        <v>55</v>
      </c>
      <c r="C2158">
        <v>58.595300000000002</v>
      </c>
      <c r="D2158">
        <v>25.0136</v>
      </c>
      <c r="E2158" s="1" t="s">
        <v>28</v>
      </c>
      <c r="F2158" t="s">
        <v>14388</v>
      </c>
      <c r="G2158">
        <v>0</v>
      </c>
      <c r="H2158">
        <v>0</v>
      </c>
      <c r="I2158">
        <v>0</v>
      </c>
    </row>
    <row r="2159" spans="1:9" hidden="1" x14ac:dyDescent="0.3">
      <c r="A2159" s="1" t="s">
        <v>99</v>
      </c>
      <c r="B2159" s="1" t="s">
        <v>55</v>
      </c>
      <c r="C2159">
        <v>58.595300000000002</v>
      </c>
      <c r="D2159">
        <v>25.0136</v>
      </c>
      <c r="E2159" s="1" t="s">
        <v>29</v>
      </c>
      <c r="F2159" t="s">
        <v>14301</v>
      </c>
      <c r="G2159">
        <v>0</v>
      </c>
      <c r="H2159">
        <v>0</v>
      </c>
      <c r="I2159">
        <v>0</v>
      </c>
    </row>
    <row r="2160" spans="1:9" hidden="1" x14ac:dyDescent="0.3">
      <c r="A2160" s="1" t="s">
        <v>99</v>
      </c>
      <c r="B2160" s="1" t="s">
        <v>55</v>
      </c>
      <c r="C2160">
        <v>58.595300000000002</v>
      </c>
      <c r="D2160">
        <v>25.0136</v>
      </c>
      <c r="E2160" s="1" t="s">
        <v>30</v>
      </c>
      <c r="F2160" t="s">
        <v>14214</v>
      </c>
      <c r="G2160">
        <v>0</v>
      </c>
      <c r="H2160">
        <v>0</v>
      </c>
      <c r="I2160">
        <v>0</v>
      </c>
    </row>
    <row r="2161" spans="1:9" hidden="1" x14ac:dyDescent="0.3">
      <c r="A2161" s="1" t="s">
        <v>99</v>
      </c>
      <c r="B2161" s="1" t="s">
        <v>55</v>
      </c>
      <c r="C2161">
        <v>58.595300000000002</v>
      </c>
      <c r="D2161">
        <v>25.0136</v>
      </c>
      <c r="E2161" s="1" t="s">
        <v>31</v>
      </c>
      <c r="F2161" t="s">
        <v>14127</v>
      </c>
      <c r="G2161">
        <v>0</v>
      </c>
      <c r="H2161">
        <v>0</v>
      </c>
      <c r="I2161">
        <v>0</v>
      </c>
    </row>
    <row r="2162" spans="1:9" hidden="1" x14ac:dyDescent="0.3">
      <c r="A2162" s="1" t="s">
        <v>99</v>
      </c>
      <c r="B2162" s="1" t="s">
        <v>55</v>
      </c>
      <c r="C2162">
        <v>58.595300000000002</v>
      </c>
      <c r="D2162">
        <v>25.0136</v>
      </c>
      <c r="E2162" s="1" t="s">
        <v>32</v>
      </c>
      <c r="F2162" t="s">
        <v>14041</v>
      </c>
      <c r="G2162">
        <v>0</v>
      </c>
      <c r="H2162">
        <v>0</v>
      </c>
      <c r="I2162">
        <v>0</v>
      </c>
    </row>
    <row r="2163" spans="1:9" hidden="1" x14ac:dyDescent="0.3">
      <c r="A2163" s="1" t="s">
        <v>99</v>
      </c>
      <c r="B2163" s="1" t="s">
        <v>55</v>
      </c>
      <c r="C2163">
        <v>58.595300000000002</v>
      </c>
      <c r="D2163">
        <v>25.0136</v>
      </c>
      <c r="E2163" s="1" t="s">
        <v>33</v>
      </c>
      <c r="F2163" t="s">
        <v>13955</v>
      </c>
      <c r="G2163">
        <v>0</v>
      </c>
      <c r="H2163">
        <v>0</v>
      </c>
      <c r="I2163">
        <v>0</v>
      </c>
    </row>
    <row r="2164" spans="1:9" hidden="1" x14ac:dyDescent="0.3">
      <c r="A2164" s="1" t="s">
        <v>99</v>
      </c>
      <c r="B2164" s="1" t="s">
        <v>55</v>
      </c>
      <c r="C2164">
        <v>58.595300000000002</v>
      </c>
      <c r="D2164">
        <v>25.0136</v>
      </c>
      <c r="E2164" s="1" t="s">
        <v>34</v>
      </c>
      <c r="F2164" t="s">
        <v>13869</v>
      </c>
      <c r="G2164">
        <v>0</v>
      </c>
      <c r="H2164">
        <v>0</v>
      </c>
      <c r="I2164">
        <v>0</v>
      </c>
    </row>
    <row r="2165" spans="1:9" hidden="1" x14ac:dyDescent="0.3">
      <c r="A2165" s="1" t="s">
        <v>99</v>
      </c>
      <c r="B2165" s="1" t="s">
        <v>55</v>
      </c>
      <c r="C2165">
        <v>58.595300000000002</v>
      </c>
      <c r="D2165">
        <v>25.0136</v>
      </c>
      <c r="E2165" s="1" t="s">
        <v>35</v>
      </c>
      <c r="F2165" t="s">
        <v>13785</v>
      </c>
      <c r="G2165">
        <v>0</v>
      </c>
      <c r="H2165">
        <v>0</v>
      </c>
      <c r="I2165">
        <v>0</v>
      </c>
    </row>
    <row r="2166" spans="1:9" hidden="1" x14ac:dyDescent="0.3">
      <c r="A2166" s="1" t="s">
        <v>99</v>
      </c>
      <c r="B2166" s="1" t="s">
        <v>55</v>
      </c>
      <c r="C2166">
        <v>58.595300000000002</v>
      </c>
      <c r="D2166">
        <v>25.0136</v>
      </c>
      <c r="E2166" s="1" t="s">
        <v>36</v>
      </c>
      <c r="F2166" t="s">
        <v>13701</v>
      </c>
      <c r="G2166">
        <v>0</v>
      </c>
      <c r="H2166">
        <v>0</v>
      </c>
      <c r="I2166">
        <v>0</v>
      </c>
    </row>
    <row r="2167" spans="1:9" hidden="1" x14ac:dyDescent="0.3">
      <c r="A2167" s="1" t="s">
        <v>99</v>
      </c>
      <c r="B2167" s="1" t="s">
        <v>55</v>
      </c>
      <c r="C2167">
        <v>58.595300000000002</v>
      </c>
      <c r="D2167">
        <v>25.0136</v>
      </c>
      <c r="E2167" s="1" t="s">
        <v>37</v>
      </c>
      <c r="F2167" t="s">
        <v>13617</v>
      </c>
      <c r="G2167">
        <v>0</v>
      </c>
      <c r="H2167">
        <v>0</v>
      </c>
      <c r="I2167">
        <v>0</v>
      </c>
    </row>
    <row r="2168" spans="1:9" hidden="1" x14ac:dyDescent="0.3">
      <c r="A2168" s="1" t="s">
        <v>99</v>
      </c>
      <c r="B2168" s="1" t="s">
        <v>55</v>
      </c>
      <c r="C2168">
        <v>58.595300000000002</v>
      </c>
      <c r="D2168">
        <v>25.0136</v>
      </c>
      <c r="E2168" s="1" t="s">
        <v>38</v>
      </c>
      <c r="F2168" t="s">
        <v>13538</v>
      </c>
      <c r="G2168">
        <v>0</v>
      </c>
      <c r="H2168">
        <v>0</v>
      </c>
      <c r="I2168">
        <v>0</v>
      </c>
    </row>
    <row r="2169" spans="1:9" hidden="1" x14ac:dyDescent="0.3">
      <c r="A2169" s="1" t="s">
        <v>99</v>
      </c>
      <c r="B2169" s="1" t="s">
        <v>55</v>
      </c>
      <c r="C2169">
        <v>58.595300000000002</v>
      </c>
      <c r="D2169">
        <v>25.0136</v>
      </c>
      <c r="E2169" s="1" t="s">
        <v>39</v>
      </c>
      <c r="F2169" t="s">
        <v>13463</v>
      </c>
      <c r="G2169">
        <v>0</v>
      </c>
      <c r="H2169">
        <v>0</v>
      </c>
      <c r="I2169">
        <v>0</v>
      </c>
    </row>
    <row r="2170" spans="1:9" hidden="1" x14ac:dyDescent="0.3">
      <c r="A2170" s="1" t="s">
        <v>99</v>
      </c>
      <c r="B2170" s="1" t="s">
        <v>55</v>
      </c>
      <c r="C2170">
        <v>58.595300000000002</v>
      </c>
      <c r="D2170">
        <v>25.0136</v>
      </c>
      <c r="E2170" s="1" t="s">
        <v>40</v>
      </c>
      <c r="F2170" t="s">
        <v>21319</v>
      </c>
      <c r="G2170">
        <v>0</v>
      </c>
      <c r="H2170">
        <v>1</v>
      </c>
      <c r="I2170">
        <v>0</v>
      </c>
    </row>
    <row r="2171" spans="1:9" hidden="1" x14ac:dyDescent="0.3">
      <c r="A2171" s="1" t="s">
        <v>99</v>
      </c>
      <c r="B2171" s="1" t="s">
        <v>55</v>
      </c>
      <c r="C2171">
        <v>58.595300000000002</v>
      </c>
      <c r="D2171">
        <v>25.0136</v>
      </c>
      <c r="E2171" s="1" t="s">
        <v>41</v>
      </c>
      <c r="F2171" t="s">
        <v>21320</v>
      </c>
      <c r="G2171">
        <v>0</v>
      </c>
      <c r="H2171">
        <v>1</v>
      </c>
      <c r="I2171">
        <v>0</v>
      </c>
    </row>
    <row r="2172" spans="1:9" hidden="1" x14ac:dyDescent="0.3">
      <c r="A2172" s="1" t="s">
        <v>99</v>
      </c>
      <c r="B2172" s="1" t="s">
        <v>55</v>
      </c>
      <c r="C2172">
        <v>58.595300000000002</v>
      </c>
      <c r="D2172">
        <v>25.0136</v>
      </c>
      <c r="E2172" s="1" t="s">
        <v>42</v>
      </c>
      <c r="F2172" t="s">
        <v>21321</v>
      </c>
      <c r="G2172">
        <v>0</v>
      </c>
      <c r="H2172">
        <v>1</v>
      </c>
      <c r="I2172">
        <v>0</v>
      </c>
    </row>
    <row r="2173" spans="1:9" hidden="1" x14ac:dyDescent="0.3">
      <c r="A2173" s="1" t="s">
        <v>99</v>
      </c>
      <c r="B2173" s="1" t="s">
        <v>55</v>
      </c>
      <c r="C2173">
        <v>58.595300000000002</v>
      </c>
      <c r="D2173">
        <v>25.0136</v>
      </c>
      <c r="E2173" s="1" t="s">
        <v>43</v>
      </c>
      <c r="F2173" t="s">
        <v>21322</v>
      </c>
      <c r="G2173">
        <v>0</v>
      </c>
      <c r="H2173">
        <v>1</v>
      </c>
      <c r="I2173">
        <v>0</v>
      </c>
    </row>
    <row r="2174" spans="1:9" hidden="1" x14ac:dyDescent="0.3">
      <c r="A2174" s="1" t="s">
        <v>99</v>
      </c>
      <c r="B2174" s="1" t="s">
        <v>55</v>
      </c>
      <c r="C2174">
        <v>58.595300000000002</v>
      </c>
      <c r="D2174">
        <v>25.0136</v>
      </c>
      <c r="E2174" s="1" t="s">
        <v>44</v>
      </c>
      <c r="F2174" t="s">
        <v>21323</v>
      </c>
      <c r="G2174">
        <v>0</v>
      </c>
      <c r="H2174">
        <v>1</v>
      </c>
      <c r="I2174">
        <v>0</v>
      </c>
    </row>
    <row r="2175" spans="1:9" hidden="1" x14ac:dyDescent="0.3">
      <c r="A2175" s="1" t="s">
        <v>99</v>
      </c>
      <c r="B2175" s="1" t="s">
        <v>55</v>
      </c>
      <c r="C2175">
        <v>58.595300000000002</v>
      </c>
      <c r="D2175">
        <v>25.0136</v>
      </c>
      <c r="E2175" s="1" t="s">
        <v>45</v>
      </c>
      <c r="F2175" t="s">
        <v>20921</v>
      </c>
      <c r="G2175">
        <v>0</v>
      </c>
      <c r="H2175">
        <v>2</v>
      </c>
      <c r="I2175">
        <v>0</v>
      </c>
    </row>
    <row r="2176" spans="1:9" hidden="1" x14ac:dyDescent="0.3">
      <c r="A2176" s="1" t="s">
        <v>99</v>
      </c>
      <c r="B2176" s="1" t="s">
        <v>55</v>
      </c>
      <c r="C2176">
        <v>58.595300000000002</v>
      </c>
      <c r="D2176">
        <v>25.0136</v>
      </c>
      <c r="E2176" s="1" t="s">
        <v>46</v>
      </c>
      <c r="F2176" t="s">
        <v>20922</v>
      </c>
      <c r="G2176">
        <v>0</v>
      </c>
      <c r="H2176">
        <v>2</v>
      </c>
      <c r="I2176">
        <v>0</v>
      </c>
    </row>
    <row r="2177" spans="1:9" hidden="1" x14ac:dyDescent="0.3">
      <c r="A2177" s="1" t="s">
        <v>99</v>
      </c>
      <c r="B2177" s="1" t="s">
        <v>55</v>
      </c>
      <c r="C2177">
        <v>58.595300000000002</v>
      </c>
      <c r="D2177">
        <v>25.0136</v>
      </c>
      <c r="E2177" s="1" t="s">
        <v>47</v>
      </c>
      <c r="F2177" t="s">
        <v>20813</v>
      </c>
      <c r="G2177">
        <v>0</v>
      </c>
      <c r="H2177">
        <v>3</v>
      </c>
      <c r="I2177">
        <v>0</v>
      </c>
    </row>
    <row r="2178" spans="1:9" hidden="1" x14ac:dyDescent="0.3">
      <c r="A2178" s="1" t="s">
        <v>99</v>
      </c>
      <c r="B2178" s="1" t="s">
        <v>55</v>
      </c>
      <c r="C2178">
        <v>58.595300000000002</v>
      </c>
      <c r="D2178">
        <v>25.0136</v>
      </c>
      <c r="E2178" s="1" t="s">
        <v>48</v>
      </c>
      <c r="F2178" t="s">
        <v>20245</v>
      </c>
      <c r="G2178">
        <v>0</v>
      </c>
      <c r="H2178">
        <v>10</v>
      </c>
      <c r="I2178">
        <v>0</v>
      </c>
    </row>
    <row r="2179" spans="1:9" hidden="1" x14ac:dyDescent="0.3">
      <c r="A2179" s="1" t="s">
        <v>99</v>
      </c>
      <c r="B2179" s="1" t="s">
        <v>55</v>
      </c>
      <c r="C2179">
        <v>58.595300000000002</v>
      </c>
      <c r="D2179">
        <v>25.0136</v>
      </c>
      <c r="E2179" s="1" t="s">
        <v>49</v>
      </c>
      <c r="F2179" t="s">
        <v>20246</v>
      </c>
      <c r="G2179">
        <v>0</v>
      </c>
      <c r="H2179">
        <v>10</v>
      </c>
      <c r="I2179">
        <v>0</v>
      </c>
    </row>
    <row r="2180" spans="1:9" hidden="1" x14ac:dyDescent="0.3">
      <c r="A2180" s="1" t="s">
        <v>99</v>
      </c>
      <c r="B2180" s="1" t="s">
        <v>55</v>
      </c>
      <c r="C2180">
        <v>58.595300000000002</v>
      </c>
      <c r="D2180">
        <v>25.0136</v>
      </c>
      <c r="E2180" s="1" t="s">
        <v>50</v>
      </c>
      <c r="F2180" t="s">
        <v>20247</v>
      </c>
      <c r="G2180">
        <v>0</v>
      </c>
      <c r="H2180">
        <v>10</v>
      </c>
      <c r="I2180">
        <v>0</v>
      </c>
    </row>
    <row r="2181" spans="1:9" hidden="1" x14ac:dyDescent="0.3">
      <c r="A2181" s="1" t="s">
        <v>99</v>
      </c>
      <c r="B2181" s="1" t="s">
        <v>55</v>
      </c>
      <c r="C2181">
        <v>58.595300000000002</v>
      </c>
      <c r="D2181">
        <v>25.0136</v>
      </c>
      <c r="E2181" s="1" t="s">
        <v>51</v>
      </c>
      <c r="F2181" t="s">
        <v>20248</v>
      </c>
      <c r="G2181">
        <v>0</v>
      </c>
      <c r="H2181">
        <v>10</v>
      </c>
      <c r="I2181">
        <v>0</v>
      </c>
    </row>
    <row r="2182" spans="1:9" hidden="1" x14ac:dyDescent="0.3">
      <c r="A2182" s="1" t="s">
        <v>99</v>
      </c>
      <c r="B2182" s="1" t="s">
        <v>55</v>
      </c>
      <c r="C2182">
        <v>58.595300000000002</v>
      </c>
      <c r="D2182">
        <v>25.0136</v>
      </c>
      <c r="E2182" s="1" t="s">
        <v>52</v>
      </c>
      <c r="F2182" t="s">
        <v>20249</v>
      </c>
      <c r="G2182">
        <v>0</v>
      </c>
      <c r="H2182">
        <v>12</v>
      </c>
      <c r="I2182">
        <v>0</v>
      </c>
    </row>
    <row r="2183" spans="1:9" hidden="1" x14ac:dyDescent="0.3">
      <c r="A2183" s="1" t="s">
        <v>99</v>
      </c>
      <c r="B2183" s="1" t="s">
        <v>55</v>
      </c>
      <c r="C2183">
        <v>58.595300000000002</v>
      </c>
      <c r="D2183">
        <v>25.0136</v>
      </c>
      <c r="E2183" s="1" t="s">
        <v>53</v>
      </c>
      <c r="F2183" t="s">
        <v>20250</v>
      </c>
      <c r="G2183">
        <v>0</v>
      </c>
      <c r="H2183">
        <v>16</v>
      </c>
      <c r="I2183">
        <v>0</v>
      </c>
    </row>
    <row r="2184" spans="1:9" hidden="1" x14ac:dyDescent="0.3">
      <c r="A2184" s="1" t="s">
        <v>99</v>
      </c>
      <c r="B2184" s="1" t="s">
        <v>55</v>
      </c>
      <c r="C2184">
        <v>58.595300000000002</v>
      </c>
      <c r="D2184">
        <v>25.0136</v>
      </c>
      <c r="E2184" s="1" t="s">
        <v>54</v>
      </c>
      <c r="F2184" t="s">
        <v>20251</v>
      </c>
      <c r="G2184">
        <v>0</v>
      </c>
      <c r="H2184">
        <v>16</v>
      </c>
      <c r="I2184">
        <v>0</v>
      </c>
    </row>
    <row r="2185" spans="1:9" hidden="1" x14ac:dyDescent="0.3">
      <c r="A2185" s="1" t="s">
        <v>99</v>
      </c>
      <c r="B2185" s="1" t="s">
        <v>55</v>
      </c>
      <c r="C2185">
        <v>58.595300000000002</v>
      </c>
      <c r="D2185">
        <v>25.0136</v>
      </c>
      <c r="E2185" s="1" t="s">
        <v>21548</v>
      </c>
      <c r="F2185" t="s">
        <v>21590</v>
      </c>
      <c r="G2185">
        <v>0</v>
      </c>
      <c r="H2185">
        <v>79</v>
      </c>
      <c r="I2185">
        <v>0</v>
      </c>
    </row>
    <row r="2186" spans="1:9" hidden="1" x14ac:dyDescent="0.3">
      <c r="A2186" s="1" t="s">
        <v>100</v>
      </c>
      <c r="B2186" s="1" t="s">
        <v>55</v>
      </c>
      <c r="C2186">
        <v>52.132599999999996</v>
      </c>
      <c r="D2186">
        <v>5.2912999999999997</v>
      </c>
      <c r="E2186" s="1" t="s">
        <v>4</v>
      </c>
      <c r="F2186" t="s">
        <v>16601</v>
      </c>
      <c r="G2186">
        <v>0</v>
      </c>
      <c r="H2186">
        <v>0</v>
      </c>
      <c r="I2186">
        <v>0</v>
      </c>
    </row>
    <row r="2187" spans="1:9" hidden="1" x14ac:dyDescent="0.3">
      <c r="A2187" s="1" t="s">
        <v>100</v>
      </c>
      <c r="B2187" s="1" t="s">
        <v>55</v>
      </c>
      <c r="C2187">
        <v>52.132599999999996</v>
      </c>
      <c r="D2187">
        <v>5.2912999999999997</v>
      </c>
      <c r="E2187" s="1" t="s">
        <v>5</v>
      </c>
      <c r="F2187" t="s">
        <v>16498</v>
      </c>
      <c r="G2187">
        <v>0</v>
      </c>
      <c r="H2187">
        <v>0</v>
      </c>
      <c r="I2187">
        <v>0</v>
      </c>
    </row>
    <row r="2188" spans="1:9" hidden="1" x14ac:dyDescent="0.3">
      <c r="A2188" s="1" t="s">
        <v>100</v>
      </c>
      <c r="B2188" s="1" t="s">
        <v>55</v>
      </c>
      <c r="C2188">
        <v>52.132599999999996</v>
      </c>
      <c r="D2188">
        <v>5.2912999999999997</v>
      </c>
      <c r="E2188" s="1" t="s">
        <v>6</v>
      </c>
      <c r="F2188" t="s">
        <v>16396</v>
      </c>
      <c r="G2188">
        <v>0</v>
      </c>
      <c r="H2188">
        <v>0</v>
      </c>
      <c r="I2188">
        <v>0</v>
      </c>
    </row>
    <row r="2189" spans="1:9" hidden="1" x14ac:dyDescent="0.3">
      <c r="A2189" s="1" t="s">
        <v>100</v>
      </c>
      <c r="B2189" s="1" t="s">
        <v>55</v>
      </c>
      <c r="C2189">
        <v>52.132599999999996</v>
      </c>
      <c r="D2189">
        <v>5.2912999999999997</v>
      </c>
      <c r="E2189" s="1" t="s">
        <v>7</v>
      </c>
      <c r="F2189" t="s">
        <v>16294</v>
      </c>
      <c r="G2189">
        <v>0</v>
      </c>
      <c r="H2189">
        <v>0</v>
      </c>
      <c r="I2189">
        <v>0</v>
      </c>
    </row>
    <row r="2190" spans="1:9" hidden="1" x14ac:dyDescent="0.3">
      <c r="A2190" s="1" t="s">
        <v>100</v>
      </c>
      <c r="B2190" s="1" t="s">
        <v>55</v>
      </c>
      <c r="C2190">
        <v>52.132599999999996</v>
      </c>
      <c r="D2190">
        <v>5.2912999999999997</v>
      </c>
      <c r="E2190" s="1" t="s">
        <v>8</v>
      </c>
      <c r="F2190" t="s">
        <v>16194</v>
      </c>
      <c r="G2190">
        <v>0</v>
      </c>
      <c r="H2190">
        <v>0</v>
      </c>
      <c r="I2190">
        <v>0</v>
      </c>
    </row>
    <row r="2191" spans="1:9" hidden="1" x14ac:dyDescent="0.3">
      <c r="A2191" s="1" t="s">
        <v>100</v>
      </c>
      <c r="B2191" s="1" t="s">
        <v>55</v>
      </c>
      <c r="C2191">
        <v>52.132599999999996</v>
      </c>
      <c r="D2191">
        <v>5.2912999999999997</v>
      </c>
      <c r="E2191" s="1" t="s">
        <v>9</v>
      </c>
      <c r="F2191" t="s">
        <v>16094</v>
      </c>
      <c r="G2191">
        <v>0</v>
      </c>
      <c r="H2191">
        <v>0</v>
      </c>
      <c r="I2191">
        <v>0</v>
      </c>
    </row>
    <row r="2192" spans="1:9" hidden="1" x14ac:dyDescent="0.3">
      <c r="A2192" s="1" t="s">
        <v>100</v>
      </c>
      <c r="B2192" s="1" t="s">
        <v>55</v>
      </c>
      <c r="C2192">
        <v>52.132599999999996</v>
      </c>
      <c r="D2192">
        <v>5.2912999999999997</v>
      </c>
      <c r="E2192" s="1" t="s">
        <v>10</v>
      </c>
      <c r="F2192" t="s">
        <v>15997</v>
      </c>
      <c r="G2192">
        <v>0</v>
      </c>
      <c r="H2192">
        <v>0</v>
      </c>
      <c r="I2192">
        <v>0</v>
      </c>
    </row>
    <row r="2193" spans="1:9" hidden="1" x14ac:dyDescent="0.3">
      <c r="A2193" s="1" t="s">
        <v>100</v>
      </c>
      <c r="B2193" s="1" t="s">
        <v>55</v>
      </c>
      <c r="C2193">
        <v>52.132599999999996</v>
      </c>
      <c r="D2193">
        <v>5.2912999999999997</v>
      </c>
      <c r="E2193" s="1" t="s">
        <v>11</v>
      </c>
      <c r="F2193" t="s">
        <v>15900</v>
      </c>
      <c r="G2193">
        <v>0</v>
      </c>
      <c r="H2193">
        <v>0</v>
      </c>
      <c r="I2193">
        <v>0</v>
      </c>
    </row>
    <row r="2194" spans="1:9" hidden="1" x14ac:dyDescent="0.3">
      <c r="A2194" s="1" t="s">
        <v>100</v>
      </c>
      <c r="B2194" s="1" t="s">
        <v>55</v>
      </c>
      <c r="C2194">
        <v>52.132599999999996</v>
      </c>
      <c r="D2194">
        <v>5.2912999999999997</v>
      </c>
      <c r="E2194" s="1" t="s">
        <v>12</v>
      </c>
      <c r="F2194" t="s">
        <v>15805</v>
      </c>
      <c r="G2194">
        <v>0</v>
      </c>
      <c r="H2194">
        <v>0</v>
      </c>
      <c r="I2194">
        <v>0</v>
      </c>
    </row>
    <row r="2195" spans="1:9" hidden="1" x14ac:dyDescent="0.3">
      <c r="A2195" s="1" t="s">
        <v>100</v>
      </c>
      <c r="B2195" s="1" t="s">
        <v>55</v>
      </c>
      <c r="C2195">
        <v>52.132599999999996</v>
      </c>
      <c r="D2195">
        <v>5.2912999999999997</v>
      </c>
      <c r="E2195" s="1" t="s">
        <v>13</v>
      </c>
      <c r="F2195" t="s">
        <v>15713</v>
      </c>
      <c r="G2195">
        <v>0</v>
      </c>
      <c r="H2195">
        <v>0</v>
      </c>
      <c r="I2195">
        <v>0</v>
      </c>
    </row>
    <row r="2196" spans="1:9" hidden="1" x14ac:dyDescent="0.3">
      <c r="A2196" s="1" t="s">
        <v>100</v>
      </c>
      <c r="B2196" s="1" t="s">
        <v>55</v>
      </c>
      <c r="C2196">
        <v>52.132599999999996</v>
      </c>
      <c r="D2196">
        <v>5.2912999999999997</v>
      </c>
      <c r="E2196" s="1" t="s">
        <v>14</v>
      </c>
      <c r="F2196" t="s">
        <v>15623</v>
      </c>
      <c r="G2196">
        <v>0</v>
      </c>
      <c r="H2196">
        <v>0</v>
      </c>
      <c r="I2196">
        <v>0</v>
      </c>
    </row>
    <row r="2197" spans="1:9" hidden="1" x14ac:dyDescent="0.3">
      <c r="A2197" s="1" t="s">
        <v>100</v>
      </c>
      <c r="B2197" s="1" t="s">
        <v>55</v>
      </c>
      <c r="C2197">
        <v>52.132599999999996</v>
      </c>
      <c r="D2197">
        <v>5.2912999999999997</v>
      </c>
      <c r="E2197" s="1" t="s">
        <v>15</v>
      </c>
      <c r="F2197" t="s">
        <v>15534</v>
      </c>
      <c r="G2197">
        <v>0</v>
      </c>
      <c r="H2197">
        <v>0</v>
      </c>
      <c r="I2197">
        <v>0</v>
      </c>
    </row>
    <row r="2198" spans="1:9" hidden="1" x14ac:dyDescent="0.3">
      <c r="A2198" s="1" t="s">
        <v>100</v>
      </c>
      <c r="B2198" s="1" t="s">
        <v>55</v>
      </c>
      <c r="C2198">
        <v>52.132599999999996</v>
      </c>
      <c r="D2198">
        <v>5.2912999999999997</v>
      </c>
      <c r="E2198" s="1" t="s">
        <v>16</v>
      </c>
      <c r="F2198" t="s">
        <v>15445</v>
      </c>
      <c r="G2198">
        <v>0</v>
      </c>
      <c r="H2198">
        <v>0</v>
      </c>
      <c r="I2198">
        <v>0</v>
      </c>
    </row>
    <row r="2199" spans="1:9" hidden="1" x14ac:dyDescent="0.3">
      <c r="A2199" s="1" t="s">
        <v>100</v>
      </c>
      <c r="B2199" s="1" t="s">
        <v>55</v>
      </c>
      <c r="C2199">
        <v>52.132599999999996</v>
      </c>
      <c r="D2199">
        <v>5.2912999999999997</v>
      </c>
      <c r="E2199" s="1" t="s">
        <v>17</v>
      </c>
      <c r="F2199" t="s">
        <v>15356</v>
      </c>
      <c r="G2199">
        <v>0</v>
      </c>
      <c r="H2199">
        <v>0</v>
      </c>
      <c r="I2199">
        <v>0</v>
      </c>
    </row>
    <row r="2200" spans="1:9" hidden="1" x14ac:dyDescent="0.3">
      <c r="A2200" s="1" t="s">
        <v>100</v>
      </c>
      <c r="B2200" s="1" t="s">
        <v>55</v>
      </c>
      <c r="C2200">
        <v>52.132599999999996</v>
      </c>
      <c r="D2200">
        <v>5.2912999999999997</v>
      </c>
      <c r="E2200" s="1" t="s">
        <v>18</v>
      </c>
      <c r="F2200" t="s">
        <v>15268</v>
      </c>
      <c r="G2200">
        <v>0</v>
      </c>
      <c r="H2200">
        <v>0</v>
      </c>
      <c r="I2200">
        <v>0</v>
      </c>
    </row>
    <row r="2201" spans="1:9" hidden="1" x14ac:dyDescent="0.3">
      <c r="A2201" s="1" t="s">
        <v>100</v>
      </c>
      <c r="B2201" s="1" t="s">
        <v>55</v>
      </c>
      <c r="C2201">
        <v>52.132599999999996</v>
      </c>
      <c r="D2201">
        <v>5.2912999999999997</v>
      </c>
      <c r="E2201" s="1" t="s">
        <v>19</v>
      </c>
      <c r="F2201" t="s">
        <v>15180</v>
      </c>
      <c r="G2201">
        <v>0</v>
      </c>
      <c r="H2201">
        <v>0</v>
      </c>
      <c r="I2201">
        <v>0</v>
      </c>
    </row>
    <row r="2202" spans="1:9" hidden="1" x14ac:dyDescent="0.3">
      <c r="A2202" s="1" t="s">
        <v>100</v>
      </c>
      <c r="B2202" s="1" t="s">
        <v>55</v>
      </c>
      <c r="C2202">
        <v>52.132599999999996</v>
      </c>
      <c r="D2202">
        <v>5.2912999999999997</v>
      </c>
      <c r="E2202" s="1" t="s">
        <v>20</v>
      </c>
      <c r="F2202" t="s">
        <v>15092</v>
      </c>
      <c r="G2202">
        <v>0</v>
      </c>
      <c r="H2202">
        <v>0</v>
      </c>
      <c r="I2202">
        <v>0</v>
      </c>
    </row>
    <row r="2203" spans="1:9" hidden="1" x14ac:dyDescent="0.3">
      <c r="A2203" s="1" t="s">
        <v>100</v>
      </c>
      <c r="B2203" s="1" t="s">
        <v>55</v>
      </c>
      <c r="C2203">
        <v>52.132599999999996</v>
      </c>
      <c r="D2203">
        <v>5.2912999999999997</v>
      </c>
      <c r="E2203" s="1" t="s">
        <v>21</v>
      </c>
      <c r="F2203" t="s">
        <v>15004</v>
      </c>
      <c r="G2203">
        <v>0</v>
      </c>
      <c r="H2203">
        <v>0</v>
      </c>
      <c r="I2203">
        <v>0</v>
      </c>
    </row>
    <row r="2204" spans="1:9" hidden="1" x14ac:dyDescent="0.3">
      <c r="A2204" s="1" t="s">
        <v>100</v>
      </c>
      <c r="B2204" s="1" t="s">
        <v>55</v>
      </c>
      <c r="C2204">
        <v>52.132599999999996</v>
      </c>
      <c r="D2204">
        <v>5.2912999999999997</v>
      </c>
      <c r="E2204" s="1" t="s">
        <v>22</v>
      </c>
      <c r="F2204" t="s">
        <v>14916</v>
      </c>
      <c r="G2204">
        <v>0</v>
      </c>
      <c r="H2204">
        <v>0</v>
      </c>
      <c r="I2204">
        <v>0</v>
      </c>
    </row>
    <row r="2205" spans="1:9" hidden="1" x14ac:dyDescent="0.3">
      <c r="A2205" s="1" t="s">
        <v>100</v>
      </c>
      <c r="B2205" s="1" t="s">
        <v>55</v>
      </c>
      <c r="C2205">
        <v>52.132599999999996</v>
      </c>
      <c r="D2205">
        <v>5.2912999999999997</v>
      </c>
      <c r="E2205" s="1" t="s">
        <v>23</v>
      </c>
      <c r="F2205" t="s">
        <v>14828</v>
      </c>
      <c r="G2205">
        <v>0</v>
      </c>
      <c r="H2205">
        <v>0</v>
      </c>
      <c r="I2205">
        <v>0</v>
      </c>
    </row>
    <row r="2206" spans="1:9" hidden="1" x14ac:dyDescent="0.3">
      <c r="A2206" s="1" t="s">
        <v>100</v>
      </c>
      <c r="B2206" s="1" t="s">
        <v>55</v>
      </c>
      <c r="C2206">
        <v>52.132599999999996</v>
      </c>
      <c r="D2206">
        <v>5.2912999999999997</v>
      </c>
      <c r="E2206" s="1" t="s">
        <v>24</v>
      </c>
      <c r="F2206" t="s">
        <v>14740</v>
      </c>
      <c r="G2206">
        <v>0</v>
      </c>
      <c r="H2206">
        <v>0</v>
      </c>
      <c r="I2206">
        <v>0</v>
      </c>
    </row>
    <row r="2207" spans="1:9" hidden="1" x14ac:dyDescent="0.3">
      <c r="A2207" s="1" t="s">
        <v>100</v>
      </c>
      <c r="B2207" s="1" t="s">
        <v>55</v>
      </c>
      <c r="C2207">
        <v>52.132599999999996</v>
      </c>
      <c r="D2207">
        <v>5.2912999999999997</v>
      </c>
      <c r="E2207" s="1" t="s">
        <v>25</v>
      </c>
      <c r="F2207" t="s">
        <v>14652</v>
      </c>
      <c r="G2207">
        <v>0</v>
      </c>
      <c r="H2207">
        <v>0</v>
      </c>
      <c r="I2207">
        <v>0</v>
      </c>
    </row>
    <row r="2208" spans="1:9" hidden="1" x14ac:dyDescent="0.3">
      <c r="A2208" s="1" t="s">
        <v>100</v>
      </c>
      <c r="B2208" s="1" t="s">
        <v>55</v>
      </c>
      <c r="C2208">
        <v>52.132599999999996</v>
      </c>
      <c r="D2208">
        <v>5.2912999999999997</v>
      </c>
      <c r="E2208" s="1" t="s">
        <v>26</v>
      </c>
      <c r="F2208" t="s">
        <v>14564</v>
      </c>
      <c r="G2208">
        <v>0</v>
      </c>
      <c r="H2208">
        <v>0</v>
      </c>
      <c r="I2208">
        <v>0</v>
      </c>
    </row>
    <row r="2209" spans="1:9" hidden="1" x14ac:dyDescent="0.3">
      <c r="A2209" s="1" t="s">
        <v>100</v>
      </c>
      <c r="B2209" s="1" t="s">
        <v>55</v>
      </c>
      <c r="C2209">
        <v>52.132599999999996</v>
      </c>
      <c r="D2209">
        <v>5.2912999999999997</v>
      </c>
      <c r="E2209" s="1" t="s">
        <v>27</v>
      </c>
      <c r="F2209" t="s">
        <v>14476</v>
      </c>
      <c r="G2209">
        <v>0</v>
      </c>
      <c r="H2209">
        <v>0</v>
      </c>
      <c r="I2209">
        <v>0</v>
      </c>
    </row>
    <row r="2210" spans="1:9" hidden="1" x14ac:dyDescent="0.3">
      <c r="A2210" s="1" t="s">
        <v>100</v>
      </c>
      <c r="B2210" s="1" t="s">
        <v>55</v>
      </c>
      <c r="C2210">
        <v>52.132599999999996</v>
      </c>
      <c r="D2210">
        <v>5.2912999999999997</v>
      </c>
      <c r="E2210" s="1" t="s">
        <v>28</v>
      </c>
      <c r="F2210" t="s">
        <v>14389</v>
      </c>
      <c r="G2210">
        <v>0</v>
      </c>
      <c r="H2210">
        <v>0</v>
      </c>
      <c r="I2210">
        <v>0</v>
      </c>
    </row>
    <row r="2211" spans="1:9" hidden="1" x14ac:dyDescent="0.3">
      <c r="A2211" s="1" t="s">
        <v>100</v>
      </c>
      <c r="B2211" s="1" t="s">
        <v>55</v>
      </c>
      <c r="C2211">
        <v>52.132599999999996</v>
      </c>
      <c r="D2211">
        <v>5.2912999999999997</v>
      </c>
      <c r="E2211" s="1" t="s">
        <v>29</v>
      </c>
      <c r="F2211" t="s">
        <v>14302</v>
      </c>
      <c r="G2211">
        <v>0</v>
      </c>
      <c r="H2211">
        <v>0</v>
      </c>
      <c r="I2211">
        <v>0</v>
      </c>
    </row>
    <row r="2212" spans="1:9" hidden="1" x14ac:dyDescent="0.3">
      <c r="A2212" s="1" t="s">
        <v>100</v>
      </c>
      <c r="B2212" s="1" t="s">
        <v>55</v>
      </c>
      <c r="C2212">
        <v>52.132599999999996</v>
      </c>
      <c r="D2212">
        <v>5.2912999999999997</v>
      </c>
      <c r="E2212" s="1" t="s">
        <v>30</v>
      </c>
      <c r="F2212" t="s">
        <v>14215</v>
      </c>
      <c r="G2212">
        <v>0</v>
      </c>
      <c r="H2212">
        <v>0</v>
      </c>
      <c r="I2212">
        <v>0</v>
      </c>
    </row>
    <row r="2213" spans="1:9" hidden="1" x14ac:dyDescent="0.3">
      <c r="A2213" s="1" t="s">
        <v>100</v>
      </c>
      <c r="B2213" s="1" t="s">
        <v>55</v>
      </c>
      <c r="C2213">
        <v>52.132599999999996</v>
      </c>
      <c r="D2213">
        <v>5.2912999999999997</v>
      </c>
      <c r="E2213" s="1" t="s">
        <v>31</v>
      </c>
      <c r="F2213" t="s">
        <v>14128</v>
      </c>
      <c r="G2213">
        <v>0</v>
      </c>
      <c r="H2213">
        <v>0</v>
      </c>
      <c r="I2213">
        <v>0</v>
      </c>
    </row>
    <row r="2214" spans="1:9" hidden="1" x14ac:dyDescent="0.3">
      <c r="A2214" s="1" t="s">
        <v>100</v>
      </c>
      <c r="B2214" s="1" t="s">
        <v>55</v>
      </c>
      <c r="C2214">
        <v>52.132599999999996</v>
      </c>
      <c r="D2214">
        <v>5.2912999999999997</v>
      </c>
      <c r="E2214" s="1" t="s">
        <v>32</v>
      </c>
      <c r="F2214" t="s">
        <v>14042</v>
      </c>
      <c r="G2214">
        <v>0</v>
      </c>
      <c r="H2214">
        <v>0</v>
      </c>
      <c r="I2214">
        <v>0</v>
      </c>
    </row>
    <row r="2215" spans="1:9" hidden="1" x14ac:dyDescent="0.3">
      <c r="A2215" s="1" t="s">
        <v>100</v>
      </c>
      <c r="B2215" s="1" t="s">
        <v>55</v>
      </c>
      <c r="C2215">
        <v>52.132599999999996</v>
      </c>
      <c r="D2215">
        <v>5.2912999999999997</v>
      </c>
      <c r="E2215" s="1" t="s">
        <v>33</v>
      </c>
      <c r="F2215" t="s">
        <v>13956</v>
      </c>
      <c r="G2215">
        <v>0</v>
      </c>
      <c r="H2215">
        <v>0</v>
      </c>
      <c r="I2215">
        <v>0</v>
      </c>
    </row>
    <row r="2216" spans="1:9" hidden="1" x14ac:dyDescent="0.3">
      <c r="A2216" s="1" t="s">
        <v>100</v>
      </c>
      <c r="B2216" s="1" t="s">
        <v>55</v>
      </c>
      <c r="C2216">
        <v>52.132599999999996</v>
      </c>
      <c r="D2216">
        <v>5.2912999999999997</v>
      </c>
      <c r="E2216" s="1" t="s">
        <v>34</v>
      </c>
      <c r="F2216" t="s">
        <v>13870</v>
      </c>
      <c r="G2216">
        <v>0</v>
      </c>
      <c r="H2216">
        <v>0</v>
      </c>
      <c r="I2216">
        <v>0</v>
      </c>
    </row>
    <row r="2217" spans="1:9" hidden="1" x14ac:dyDescent="0.3">
      <c r="A2217" s="1" t="s">
        <v>100</v>
      </c>
      <c r="B2217" s="1" t="s">
        <v>55</v>
      </c>
      <c r="C2217">
        <v>52.132599999999996</v>
      </c>
      <c r="D2217">
        <v>5.2912999999999997</v>
      </c>
      <c r="E2217" s="1" t="s">
        <v>35</v>
      </c>
      <c r="F2217" t="s">
        <v>13786</v>
      </c>
      <c r="G2217">
        <v>0</v>
      </c>
      <c r="H2217">
        <v>0</v>
      </c>
      <c r="I2217">
        <v>0</v>
      </c>
    </row>
    <row r="2218" spans="1:9" hidden="1" x14ac:dyDescent="0.3">
      <c r="A2218" s="1" t="s">
        <v>100</v>
      </c>
      <c r="B2218" s="1" t="s">
        <v>55</v>
      </c>
      <c r="C2218">
        <v>52.132599999999996</v>
      </c>
      <c r="D2218">
        <v>5.2912999999999997</v>
      </c>
      <c r="E2218" s="1" t="s">
        <v>36</v>
      </c>
      <c r="F2218" t="s">
        <v>13702</v>
      </c>
      <c r="G2218">
        <v>0</v>
      </c>
      <c r="H2218">
        <v>0</v>
      </c>
      <c r="I2218">
        <v>0</v>
      </c>
    </row>
    <row r="2219" spans="1:9" hidden="1" x14ac:dyDescent="0.3">
      <c r="A2219" s="1" t="s">
        <v>100</v>
      </c>
      <c r="B2219" s="1" t="s">
        <v>55</v>
      </c>
      <c r="C2219">
        <v>52.132599999999996</v>
      </c>
      <c r="D2219">
        <v>5.2912999999999997</v>
      </c>
      <c r="E2219" s="1" t="s">
        <v>37</v>
      </c>
      <c r="F2219" t="s">
        <v>13618</v>
      </c>
      <c r="G2219">
        <v>0</v>
      </c>
      <c r="H2219">
        <v>0</v>
      </c>
      <c r="I2219">
        <v>0</v>
      </c>
    </row>
    <row r="2220" spans="1:9" hidden="1" x14ac:dyDescent="0.3">
      <c r="A2220" s="1" t="s">
        <v>100</v>
      </c>
      <c r="B2220" s="1" t="s">
        <v>55</v>
      </c>
      <c r="C2220">
        <v>52.132599999999996</v>
      </c>
      <c r="D2220">
        <v>5.2912999999999997</v>
      </c>
      <c r="E2220" s="1" t="s">
        <v>38</v>
      </c>
      <c r="F2220" t="s">
        <v>13539</v>
      </c>
      <c r="G2220">
        <v>0</v>
      </c>
      <c r="H2220">
        <v>0</v>
      </c>
      <c r="I2220">
        <v>0</v>
      </c>
    </row>
    <row r="2221" spans="1:9" hidden="1" x14ac:dyDescent="0.3">
      <c r="A2221" s="1" t="s">
        <v>100</v>
      </c>
      <c r="B2221" s="1" t="s">
        <v>55</v>
      </c>
      <c r="C2221">
        <v>52.132599999999996</v>
      </c>
      <c r="D2221">
        <v>5.2912999999999997</v>
      </c>
      <c r="E2221" s="1" t="s">
        <v>39</v>
      </c>
      <c r="F2221" t="s">
        <v>13464</v>
      </c>
      <c r="G2221">
        <v>0</v>
      </c>
      <c r="H2221">
        <v>0</v>
      </c>
      <c r="I2221">
        <v>0</v>
      </c>
    </row>
    <row r="2222" spans="1:9" hidden="1" x14ac:dyDescent="0.3">
      <c r="A2222" s="1" t="s">
        <v>100</v>
      </c>
      <c r="B2222" s="1" t="s">
        <v>55</v>
      </c>
      <c r="C2222">
        <v>52.132599999999996</v>
      </c>
      <c r="D2222">
        <v>5.2912999999999997</v>
      </c>
      <c r="E2222" s="1" t="s">
        <v>40</v>
      </c>
      <c r="F2222" t="s">
        <v>21324</v>
      </c>
      <c r="G2222">
        <v>0</v>
      </c>
      <c r="H2222">
        <v>1</v>
      </c>
      <c r="I2222">
        <v>0</v>
      </c>
    </row>
    <row r="2223" spans="1:9" hidden="1" x14ac:dyDescent="0.3">
      <c r="A2223" s="1" t="s">
        <v>100</v>
      </c>
      <c r="B2223" s="1" t="s">
        <v>55</v>
      </c>
      <c r="C2223">
        <v>52.132599999999996</v>
      </c>
      <c r="D2223">
        <v>5.2912999999999997</v>
      </c>
      <c r="E2223" s="1" t="s">
        <v>41</v>
      </c>
      <c r="F2223" t="s">
        <v>21325</v>
      </c>
      <c r="G2223">
        <v>0</v>
      </c>
      <c r="H2223">
        <v>1</v>
      </c>
      <c r="I2223">
        <v>0</v>
      </c>
    </row>
    <row r="2224" spans="1:9" hidden="1" x14ac:dyDescent="0.3">
      <c r="A2224" s="1" t="s">
        <v>100</v>
      </c>
      <c r="B2224" s="1" t="s">
        <v>55</v>
      </c>
      <c r="C2224">
        <v>52.132599999999996</v>
      </c>
      <c r="D2224">
        <v>5.2912999999999997</v>
      </c>
      <c r="E2224" s="1" t="s">
        <v>42</v>
      </c>
      <c r="F2224" t="s">
        <v>20252</v>
      </c>
      <c r="G2224">
        <v>0</v>
      </c>
      <c r="H2224">
        <v>6</v>
      </c>
      <c r="I2224">
        <v>0</v>
      </c>
    </row>
    <row r="2225" spans="1:9" hidden="1" x14ac:dyDescent="0.3">
      <c r="A2225" s="1" t="s">
        <v>100</v>
      </c>
      <c r="B2225" s="1" t="s">
        <v>55</v>
      </c>
      <c r="C2225">
        <v>52.132599999999996</v>
      </c>
      <c r="D2225">
        <v>5.2912999999999997</v>
      </c>
      <c r="E2225" s="1" t="s">
        <v>43</v>
      </c>
      <c r="F2225" t="s">
        <v>20253</v>
      </c>
      <c r="G2225">
        <v>0</v>
      </c>
      <c r="H2225">
        <v>10</v>
      </c>
      <c r="I2225">
        <v>0</v>
      </c>
    </row>
    <row r="2226" spans="1:9" hidden="1" x14ac:dyDescent="0.3">
      <c r="A2226" s="1" t="s">
        <v>100</v>
      </c>
      <c r="B2226" s="1" t="s">
        <v>55</v>
      </c>
      <c r="C2226">
        <v>52.132599999999996</v>
      </c>
      <c r="D2226">
        <v>5.2912999999999997</v>
      </c>
      <c r="E2226" s="1" t="s">
        <v>44</v>
      </c>
      <c r="F2226" t="s">
        <v>20254</v>
      </c>
      <c r="G2226">
        <v>0</v>
      </c>
      <c r="H2226">
        <v>18</v>
      </c>
      <c r="I2226">
        <v>0</v>
      </c>
    </row>
    <row r="2227" spans="1:9" hidden="1" x14ac:dyDescent="0.3">
      <c r="A2227" s="1" t="s">
        <v>100</v>
      </c>
      <c r="B2227" s="1" t="s">
        <v>55</v>
      </c>
      <c r="C2227">
        <v>52.132599999999996</v>
      </c>
      <c r="D2227">
        <v>5.2912999999999997</v>
      </c>
      <c r="E2227" s="1" t="s">
        <v>45</v>
      </c>
      <c r="F2227" t="s">
        <v>20255</v>
      </c>
      <c r="G2227">
        <v>0</v>
      </c>
      <c r="H2227">
        <v>24</v>
      </c>
      <c r="I2227">
        <v>0</v>
      </c>
    </row>
    <row r="2228" spans="1:9" hidden="1" x14ac:dyDescent="0.3">
      <c r="A2228" s="1" t="s">
        <v>100</v>
      </c>
      <c r="B2228" s="1" t="s">
        <v>55</v>
      </c>
      <c r="C2228">
        <v>52.132599999999996</v>
      </c>
      <c r="D2228">
        <v>5.2912999999999997</v>
      </c>
      <c r="E2228" s="1" t="s">
        <v>46</v>
      </c>
      <c r="F2228" t="s">
        <v>20256</v>
      </c>
      <c r="G2228">
        <v>0</v>
      </c>
      <c r="H2228">
        <v>38</v>
      </c>
      <c r="I2228">
        <v>0</v>
      </c>
    </row>
    <row r="2229" spans="1:9" hidden="1" x14ac:dyDescent="0.3">
      <c r="A2229" s="1" t="s">
        <v>100</v>
      </c>
      <c r="B2229" s="1" t="s">
        <v>55</v>
      </c>
      <c r="C2229">
        <v>52.132599999999996</v>
      </c>
      <c r="D2229">
        <v>5.2912999999999997</v>
      </c>
      <c r="E2229" s="1" t="s">
        <v>47</v>
      </c>
      <c r="F2229" t="s">
        <v>20257</v>
      </c>
      <c r="G2229">
        <v>0</v>
      </c>
      <c r="H2229">
        <v>82</v>
      </c>
      <c r="I2229">
        <v>0</v>
      </c>
    </row>
    <row r="2230" spans="1:9" hidden="1" x14ac:dyDescent="0.3">
      <c r="A2230" s="1" t="s">
        <v>100</v>
      </c>
      <c r="B2230" s="1" t="s">
        <v>55</v>
      </c>
      <c r="C2230">
        <v>52.132599999999996</v>
      </c>
      <c r="D2230">
        <v>5.2912999999999997</v>
      </c>
      <c r="E2230" s="1" t="s">
        <v>48</v>
      </c>
      <c r="F2230" t="s">
        <v>20258</v>
      </c>
      <c r="G2230">
        <v>1</v>
      </c>
      <c r="H2230">
        <v>128</v>
      </c>
      <c r="I2230">
        <v>0</v>
      </c>
    </row>
    <row r="2231" spans="1:9" hidden="1" x14ac:dyDescent="0.3">
      <c r="A2231" s="1" t="s">
        <v>100</v>
      </c>
      <c r="B2231" s="1" t="s">
        <v>55</v>
      </c>
      <c r="C2231">
        <v>52.132599999999996</v>
      </c>
      <c r="D2231">
        <v>5.2912999999999997</v>
      </c>
      <c r="E2231" s="1" t="s">
        <v>49</v>
      </c>
      <c r="F2231" t="s">
        <v>20259</v>
      </c>
      <c r="G2231">
        <v>1</v>
      </c>
      <c r="H2231">
        <v>188</v>
      </c>
      <c r="I2231">
        <v>0</v>
      </c>
    </row>
    <row r="2232" spans="1:9" hidden="1" x14ac:dyDescent="0.3">
      <c r="A2232" s="1" t="s">
        <v>100</v>
      </c>
      <c r="B2232" s="1" t="s">
        <v>55</v>
      </c>
      <c r="C2232">
        <v>52.132599999999996</v>
      </c>
      <c r="D2232">
        <v>5.2912999999999997</v>
      </c>
      <c r="E2232" s="1" t="s">
        <v>50</v>
      </c>
      <c r="F2232" t="s">
        <v>20260</v>
      </c>
      <c r="G2232">
        <v>3</v>
      </c>
      <c r="H2232">
        <v>265</v>
      </c>
      <c r="I2232">
        <v>0</v>
      </c>
    </row>
    <row r="2233" spans="1:9" hidden="1" x14ac:dyDescent="0.3">
      <c r="A2233" s="1" t="s">
        <v>100</v>
      </c>
      <c r="B2233" s="1" t="s">
        <v>55</v>
      </c>
      <c r="C2233">
        <v>52.132599999999996</v>
      </c>
      <c r="D2233">
        <v>5.2912999999999997</v>
      </c>
      <c r="E2233" s="1" t="s">
        <v>51</v>
      </c>
      <c r="F2233" t="s">
        <v>20261</v>
      </c>
      <c r="G2233">
        <v>3</v>
      </c>
      <c r="H2233">
        <v>321</v>
      </c>
      <c r="I2233">
        <v>0</v>
      </c>
    </row>
    <row r="2234" spans="1:9" hidden="1" x14ac:dyDescent="0.3">
      <c r="A2234" s="1" t="s">
        <v>100</v>
      </c>
      <c r="B2234" s="1" t="s">
        <v>55</v>
      </c>
      <c r="C2234">
        <v>52.132599999999996</v>
      </c>
      <c r="D2234">
        <v>5.2912999999999997</v>
      </c>
      <c r="E2234" s="1" t="s">
        <v>52</v>
      </c>
      <c r="F2234" t="s">
        <v>20262</v>
      </c>
      <c r="G2234">
        <v>4</v>
      </c>
      <c r="H2234">
        <v>382</v>
      </c>
      <c r="I2234">
        <v>0</v>
      </c>
    </row>
    <row r="2235" spans="1:9" hidden="1" x14ac:dyDescent="0.3">
      <c r="A2235" s="1" t="s">
        <v>100</v>
      </c>
      <c r="B2235" s="1" t="s">
        <v>55</v>
      </c>
      <c r="C2235">
        <v>52.132599999999996</v>
      </c>
      <c r="D2235">
        <v>5.2912999999999997</v>
      </c>
      <c r="E2235" s="1" t="s">
        <v>53</v>
      </c>
      <c r="F2235" t="s">
        <v>20263</v>
      </c>
      <c r="G2235">
        <v>5</v>
      </c>
      <c r="H2235">
        <v>503</v>
      </c>
      <c r="I2235">
        <v>0</v>
      </c>
    </row>
    <row r="2236" spans="1:9" hidden="1" x14ac:dyDescent="0.3">
      <c r="A2236" s="1" t="s">
        <v>100</v>
      </c>
      <c r="B2236" s="1" t="s">
        <v>55</v>
      </c>
      <c r="C2236">
        <v>52.132599999999996</v>
      </c>
      <c r="D2236">
        <v>5.2912999999999997</v>
      </c>
      <c r="E2236" s="1" t="s">
        <v>54</v>
      </c>
      <c r="F2236" t="s">
        <v>20264</v>
      </c>
      <c r="G2236">
        <v>5</v>
      </c>
      <c r="H2236">
        <v>503</v>
      </c>
      <c r="I2236">
        <v>0</v>
      </c>
    </row>
    <row r="2237" spans="1:9" hidden="1" x14ac:dyDescent="0.3">
      <c r="A2237" s="1" t="s">
        <v>100</v>
      </c>
      <c r="B2237" s="1" t="s">
        <v>55</v>
      </c>
      <c r="C2237">
        <v>52.132599999999996</v>
      </c>
      <c r="D2237">
        <v>5.2912999999999997</v>
      </c>
      <c r="E2237" s="1" t="s">
        <v>21548</v>
      </c>
      <c r="F2237" t="s">
        <v>21591</v>
      </c>
      <c r="G2237">
        <v>10</v>
      </c>
      <c r="H2237">
        <v>804</v>
      </c>
      <c r="I2237">
        <v>0</v>
      </c>
    </row>
    <row r="2238" spans="1:9" hidden="1" x14ac:dyDescent="0.3">
      <c r="A2238" s="1" t="s">
        <v>101</v>
      </c>
      <c r="B2238" s="1" t="s">
        <v>55</v>
      </c>
      <c r="C2238">
        <v>43.942399999999999</v>
      </c>
      <c r="D2238">
        <v>12.457800000000001</v>
      </c>
      <c r="E2238" s="1" t="s">
        <v>4</v>
      </c>
      <c r="F2238" t="s">
        <v>16602</v>
      </c>
      <c r="G2238">
        <v>0</v>
      </c>
      <c r="H2238">
        <v>0</v>
      </c>
      <c r="I2238">
        <v>0</v>
      </c>
    </row>
    <row r="2239" spans="1:9" hidden="1" x14ac:dyDescent="0.3">
      <c r="A2239" s="1" t="s">
        <v>101</v>
      </c>
      <c r="B2239" s="1" t="s">
        <v>55</v>
      </c>
      <c r="C2239">
        <v>43.942399999999999</v>
      </c>
      <c r="D2239">
        <v>12.457800000000001</v>
      </c>
      <c r="E2239" s="1" t="s">
        <v>5</v>
      </c>
      <c r="F2239" t="s">
        <v>16499</v>
      </c>
      <c r="G2239">
        <v>0</v>
      </c>
      <c r="H2239">
        <v>0</v>
      </c>
      <c r="I2239">
        <v>0</v>
      </c>
    </row>
    <row r="2240" spans="1:9" hidden="1" x14ac:dyDescent="0.3">
      <c r="A2240" s="1" t="s">
        <v>101</v>
      </c>
      <c r="B2240" s="1" t="s">
        <v>55</v>
      </c>
      <c r="C2240">
        <v>43.942399999999999</v>
      </c>
      <c r="D2240">
        <v>12.457800000000001</v>
      </c>
      <c r="E2240" s="1" t="s">
        <v>6</v>
      </c>
      <c r="F2240" t="s">
        <v>16397</v>
      </c>
      <c r="G2240">
        <v>0</v>
      </c>
      <c r="H2240">
        <v>0</v>
      </c>
      <c r="I2240">
        <v>0</v>
      </c>
    </row>
    <row r="2241" spans="1:9" hidden="1" x14ac:dyDescent="0.3">
      <c r="A2241" s="1" t="s">
        <v>101</v>
      </c>
      <c r="B2241" s="1" t="s">
        <v>55</v>
      </c>
      <c r="C2241">
        <v>43.942399999999999</v>
      </c>
      <c r="D2241">
        <v>12.457800000000001</v>
      </c>
      <c r="E2241" s="1" t="s">
        <v>7</v>
      </c>
      <c r="F2241" t="s">
        <v>16295</v>
      </c>
      <c r="G2241">
        <v>0</v>
      </c>
      <c r="H2241">
        <v>0</v>
      </c>
      <c r="I2241">
        <v>0</v>
      </c>
    </row>
    <row r="2242" spans="1:9" hidden="1" x14ac:dyDescent="0.3">
      <c r="A2242" s="1" t="s">
        <v>101</v>
      </c>
      <c r="B2242" s="1" t="s">
        <v>55</v>
      </c>
      <c r="C2242">
        <v>43.942399999999999</v>
      </c>
      <c r="D2242">
        <v>12.457800000000001</v>
      </c>
      <c r="E2242" s="1" t="s">
        <v>8</v>
      </c>
      <c r="F2242" t="s">
        <v>16195</v>
      </c>
      <c r="G2242">
        <v>0</v>
      </c>
      <c r="H2242">
        <v>0</v>
      </c>
      <c r="I2242">
        <v>0</v>
      </c>
    </row>
    <row r="2243" spans="1:9" hidden="1" x14ac:dyDescent="0.3">
      <c r="A2243" s="1" t="s">
        <v>101</v>
      </c>
      <c r="B2243" s="1" t="s">
        <v>55</v>
      </c>
      <c r="C2243">
        <v>43.942399999999999</v>
      </c>
      <c r="D2243">
        <v>12.457800000000001</v>
      </c>
      <c r="E2243" s="1" t="s">
        <v>9</v>
      </c>
      <c r="F2243" t="s">
        <v>16095</v>
      </c>
      <c r="G2243">
        <v>0</v>
      </c>
      <c r="H2243">
        <v>0</v>
      </c>
      <c r="I2243">
        <v>0</v>
      </c>
    </row>
    <row r="2244" spans="1:9" hidden="1" x14ac:dyDescent="0.3">
      <c r="A2244" s="1" t="s">
        <v>101</v>
      </c>
      <c r="B2244" s="1" t="s">
        <v>55</v>
      </c>
      <c r="C2244">
        <v>43.942399999999999</v>
      </c>
      <c r="D2244">
        <v>12.457800000000001</v>
      </c>
      <c r="E2244" s="1" t="s">
        <v>10</v>
      </c>
      <c r="F2244" t="s">
        <v>15998</v>
      </c>
      <c r="G2244">
        <v>0</v>
      </c>
      <c r="H2244">
        <v>0</v>
      </c>
      <c r="I2244">
        <v>0</v>
      </c>
    </row>
    <row r="2245" spans="1:9" hidden="1" x14ac:dyDescent="0.3">
      <c r="A2245" s="1" t="s">
        <v>101</v>
      </c>
      <c r="B2245" s="1" t="s">
        <v>55</v>
      </c>
      <c r="C2245">
        <v>43.942399999999999</v>
      </c>
      <c r="D2245">
        <v>12.457800000000001</v>
      </c>
      <c r="E2245" s="1" t="s">
        <v>11</v>
      </c>
      <c r="F2245" t="s">
        <v>15901</v>
      </c>
      <c r="G2245">
        <v>0</v>
      </c>
      <c r="H2245">
        <v>0</v>
      </c>
      <c r="I2245">
        <v>0</v>
      </c>
    </row>
    <row r="2246" spans="1:9" hidden="1" x14ac:dyDescent="0.3">
      <c r="A2246" s="1" t="s">
        <v>101</v>
      </c>
      <c r="B2246" s="1" t="s">
        <v>55</v>
      </c>
      <c r="C2246">
        <v>43.942399999999999</v>
      </c>
      <c r="D2246">
        <v>12.457800000000001</v>
      </c>
      <c r="E2246" s="1" t="s">
        <v>12</v>
      </c>
      <c r="F2246" t="s">
        <v>15806</v>
      </c>
      <c r="G2246">
        <v>0</v>
      </c>
      <c r="H2246">
        <v>0</v>
      </c>
      <c r="I2246">
        <v>0</v>
      </c>
    </row>
    <row r="2247" spans="1:9" hidden="1" x14ac:dyDescent="0.3">
      <c r="A2247" s="1" t="s">
        <v>101</v>
      </c>
      <c r="B2247" s="1" t="s">
        <v>55</v>
      </c>
      <c r="C2247">
        <v>43.942399999999999</v>
      </c>
      <c r="D2247">
        <v>12.457800000000001</v>
      </c>
      <c r="E2247" s="1" t="s">
        <v>13</v>
      </c>
      <c r="F2247" t="s">
        <v>15714</v>
      </c>
      <c r="G2247">
        <v>0</v>
      </c>
      <c r="H2247">
        <v>0</v>
      </c>
      <c r="I2247">
        <v>0</v>
      </c>
    </row>
    <row r="2248" spans="1:9" hidden="1" x14ac:dyDescent="0.3">
      <c r="A2248" s="1" t="s">
        <v>101</v>
      </c>
      <c r="B2248" s="1" t="s">
        <v>55</v>
      </c>
      <c r="C2248">
        <v>43.942399999999999</v>
      </c>
      <c r="D2248">
        <v>12.457800000000001</v>
      </c>
      <c r="E2248" s="1" t="s">
        <v>14</v>
      </c>
      <c r="F2248" t="s">
        <v>15624</v>
      </c>
      <c r="G2248">
        <v>0</v>
      </c>
      <c r="H2248">
        <v>0</v>
      </c>
      <c r="I2248">
        <v>0</v>
      </c>
    </row>
    <row r="2249" spans="1:9" hidden="1" x14ac:dyDescent="0.3">
      <c r="A2249" s="1" t="s">
        <v>101</v>
      </c>
      <c r="B2249" s="1" t="s">
        <v>55</v>
      </c>
      <c r="C2249">
        <v>43.942399999999999</v>
      </c>
      <c r="D2249">
        <v>12.457800000000001</v>
      </c>
      <c r="E2249" s="1" t="s">
        <v>15</v>
      </c>
      <c r="F2249" t="s">
        <v>15535</v>
      </c>
      <c r="G2249">
        <v>0</v>
      </c>
      <c r="H2249">
        <v>0</v>
      </c>
      <c r="I2249">
        <v>0</v>
      </c>
    </row>
    <row r="2250" spans="1:9" hidden="1" x14ac:dyDescent="0.3">
      <c r="A2250" s="1" t="s">
        <v>101</v>
      </c>
      <c r="B2250" s="1" t="s">
        <v>55</v>
      </c>
      <c r="C2250">
        <v>43.942399999999999</v>
      </c>
      <c r="D2250">
        <v>12.457800000000001</v>
      </c>
      <c r="E2250" s="1" t="s">
        <v>16</v>
      </c>
      <c r="F2250" t="s">
        <v>15446</v>
      </c>
      <c r="G2250">
        <v>0</v>
      </c>
      <c r="H2250">
        <v>0</v>
      </c>
      <c r="I2250">
        <v>0</v>
      </c>
    </row>
    <row r="2251" spans="1:9" hidden="1" x14ac:dyDescent="0.3">
      <c r="A2251" s="1" t="s">
        <v>101</v>
      </c>
      <c r="B2251" s="1" t="s">
        <v>55</v>
      </c>
      <c r="C2251">
        <v>43.942399999999999</v>
      </c>
      <c r="D2251">
        <v>12.457800000000001</v>
      </c>
      <c r="E2251" s="1" t="s">
        <v>17</v>
      </c>
      <c r="F2251" t="s">
        <v>15357</v>
      </c>
      <c r="G2251">
        <v>0</v>
      </c>
      <c r="H2251">
        <v>0</v>
      </c>
      <c r="I2251">
        <v>0</v>
      </c>
    </row>
    <row r="2252" spans="1:9" hidden="1" x14ac:dyDescent="0.3">
      <c r="A2252" s="1" t="s">
        <v>101</v>
      </c>
      <c r="B2252" s="1" t="s">
        <v>55</v>
      </c>
      <c r="C2252">
        <v>43.942399999999999</v>
      </c>
      <c r="D2252">
        <v>12.457800000000001</v>
      </c>
      <c r="E2252" s="1" t="s">
        <v>18</v>
      </c>
      <c r="F2252" t="s">
        <v>15269</v>
      </c>
      <c r="G2252">
        <v>0</v>
      </c>
      <c r="H2252">
        <v>0</v>
      </c>
      <c r="I2252">
        <v>0</v>
      </c>
    </row>
    <row r="2253" spans="1:9" hidden="1" x14ac:dyDescent="0.3">
      <c r="A2253" s="1" t="s">
        <v>101</v>
      </c>
      <c r="B2253" s="1" t="s">
        <v>55</v>
      </c>
      <c r="C2253">
        <v>43.942399999999999</v>
      </c>
      <c r="D2253">
        <v>12.457800000000001</v>
      </c>
      <c r="E2253" s="1" t="s">
        <v>19</v>
      </c>
      <c r="F2253" t="s">
        <v>15181</v>
      </c>
      <c r="G2253">
        <v>0</v>
      </c>
      <c r="H2253">
        <v>0</v>
      </c>
      <c r="I2253">
        <v>0</v>
      </c>
    </row>
    <row r="2254" spans="1:9" hidden="1" x14ac:dyDescent="0.3">
      <c r="A2254" s="1" t="s">
        <v>101</v>
      </c>
      <c r="B2254" s="1" t="s">
        <v>55</v>
      </c>
      <c r="C2254">
        <v>43.942399999999999</v>
      </c>
      <c r="D2254">
        <v>12.457800000000001</v>
      </c>
      <c r="E2254" s="1" t="s">
        <v>20</v>
      </c>
      <c r="F2254" t="s">
        <v>15093</v>
      </c>
      <c r="G2254">
        <v>0</v>
      </c>
      <c r="H2254">
        <v>0</v>
      </c>
      <c r="I2254">
        <v>0</v>
      </c>
    </row>
    <row r="2255" spans="1:9" hidden="1" x14ac:dyDescent="0.3">
      <c r="A2255" s="1" t="s">
        <v>101</v>
      </c>
      <c r="B2255" s="1" t="s">
        <v>55</v>
      </c>
      <c r="C2255">
        <v>43.942399999999999</v>
      </c>
      <c r="D2255">
        <v>12.457800000000001</v>
      </c>
      <c r="E2255" s="1" t="s">
        <v>21</v>
      </c>
      <c r="F2255" t="s">
        <v>15005</v>
      </c>
      <c r="G2255">
        <v>0</v>
      </c>
      <c r="H2255">
        <v>0</v>
      </c>
      <c r="I2255">
        <v>0</v>
      </c>
    </row>
    <row r="2256" spans="1:9" hidden="1" x14ac:dyDescent="0.3">
      <c r="A2256" s="1" t="s">
        <v>101</v>
      </c>
      <c r="B2256" s="1" t="s">
        <v>55</v>
      </c>
      <c r="C2256">
        <v>43.942399999999999</v>
      </c>
      <c r="D2256">
        <v>12.457800000000001</v>
      </c>
      <c r="E2256" s="1" t="s">
        <v>22</v>
      </c>
      <c r="F2256" t="s">
        <v>14917</v>
      </c>
      <c r="G2256">
        <v>0</v>
      </c>
      <c r="H2256">
        <v>0</v>
      </c>
      <c r="I2256">
        <v>0</v>
      </c>
    </row>
    <row r="2257" spans="1:9" hidden="1" x14ac:dyDescent="0.3">
      <c r="A2257" s="1" t="s">
        <v>101</v>
      </c>
      <c r="B2257" s="1" t="s">
        <v>55</v>
      </c>
      <c r="C2257">
        <v>43.942399999999999</v>
      </c>
      <c r="D2257">
        <v>12.457800000000001</v>
      </c>
      <c r="E2257" s="1" t="s">
        <v>23</v>
      </c>
      <c r="F2257" t="s">
        <v>14829</v>
      </c>
      <c r="G2257">
        <v>0</v>
      </c>
      <c r="H2257">
        <v>0</v>
      </c>
      <c r="I2257">
        <v>0</v>
      </c>
    </row>
    <row r="2258" spans="1:9" hidden="1" x14ac:dyDescent="0.3">
      <c r="A2258" s="1" t="s">
        <v>101</v>
      </c>
      <c r="B2258" s="1" t="s">
        <v>55</v>
      </c>
      <c r="C2258">
        <v>43.942399999999999</v>
      </c>
      <c r="D2258">
        <v>12.457800000000001</v>
      </c>
      <c r="E2258" s="1" t="s">
        <v>24</v>
      </c>
      <c r="F2258" t="s">
        <v>14741</v>
      </c>
      <c r="G2258">
        <v>0</v>
      </c>
      <c r="H2258">
        <v>0</v>
      </c>
      <c r="I2258">
        <v>0</v>
      </c>
    </row>
    <row r="2259" spans="1:9" hidden="1" x14ac:dyDescent="0.3">
      <c r="A2259" s="1" t="s">
        <v>101</v>
      </c>
      <c r="B2259" s="1" t="s">
        <v>55</v>
      </c>
      <c r="C2259">
        <v>43.942399999999999</v>
      </c>
      <c r="D2259">
        <v>12.457800000000001</v>
      </c>
      <c r="E2259" s="1" t="s">
        <v>25</v>
      </c>
      <c r="F2259" t="s">
        <v>14653</v>
      </c>
      <c r="G2259">
        <v>0</v>
      </c>
      <c r="H2259">
        <v>0</v>
      </c>
      <c r="I2259">
        <v>0</v>
      </c>
    </row>
    <row r="2260" spans="1:9" hidden="1" x14ac:dyDescent="0.3">
      <c r="A2260" s="1" t="s">
        <v>101</v>
      </c>
      <c r="B2260" s="1" t="s">
        <v>55</v>
      </c>
      <c r="C2260">
        <v>43.942399999999999</v>
      </c>
      <c r="D2260">
        <v>12.457800000000001</v>
      </c>
      <c r="E2260" s="1" t="s">
        <v>26</v>
      </c>
      <c r="F2260" t="s">
        <v>14565</v>
      </c>
      <c r="G2260">
        <v>0</v>
      </c>
      <c r="H2260">
        <v>0</v>
      </c>
      <c r="I2260">
        <v>0</v>
      </c>
    </row>
    <row r="2261" spans="1:9" hidden="1" x14ac:dyDescent="0.3">
      <c r="A2261" s="1" t="s">
        <v>101</v>
      </c>
      <c r="B2261" s="1" t="s">
        <v>55</v>
      </c>
      <c r="C2261">
        <v>43.942399999999999</v>
      </c>
      <c r="D2261">
        <v>12.457800000000001</v>
      </c>
      <c r="E2261" s="1" t="s">
        <v>27</v>
      </c>
      <c r="F2261" t="s">
        <v>14477</v>
      </c>
      <c r="G2261">
        <v>0</v>
      </c>
      <c r="H2261">
        <v>0</v>
      </c>
      <c r="I2261">
        <v>0</v>
      </c>
    </row>
    <row r="2262" spans="1:9" hidden="1" x14ac:dyDescent="0.3">
      <c r="A2262" s="1" t="s">
        <v>101</v>
      </c>
      <c r="B2262" s="1" t="s">
        <v>55</v>
      </c>
      <c r="C2262">
        <v>43.942399999999999</v>
      </c>
      <c r="D2262">
        <v>12.457800000000001</v>
      </c>
      <c r="E2262" s="1" t="s">
        <v>28</v>
      </c>
      <c r="F2262" t="s">
        <v>14390</v>
      </c>
      <c r="G2262">
        <v>0</v>
      </c>
      <c r="H2262">
        <v>0</v>
      </c>
      <c r="I2262">
        <v>0</v>
      </c>
    </row>
    <row r="2263" spans="1:9" hidden="1" x14ac:dyDescent="0.3">
      <c r="A2263" s="1" t="s">
        <v>101</v>
      </c>
      <c r="B2263" s="1" t="s">
        <v>55</v>
      </c>
      <c r="C2263">
        <v>43.942399999999999</v>
      </c>
      <c r="D2263">
        <v>12.457800000000001</v>
      </c>
      <c r="E2263" s="1" t="s">
        <v>29</v>
      </c>
      <c r="F2263" t="s">
        <v>14303</v>
      </c>
      <c r="G2263">
        <v>0</v>
      </c>
      <c r="H2263">
        <v>0</v>
      </c>
      <c r="I2263">
        <v>0</v>
      </c>
    </row>
    <row r="2264" spans="1:9" hidden="1" x14ac:dyDescent="0.3">
      <c r="A2264" s="1" t="s">
        <v>101</v>
      </c>
      <c r="B2264" s="1" t="s">
        <v>55</v>
      </c>
      <c r="C2264">
        <v>43.942399999999999</v>
      </c>
      <c r="D2264">
        <v>12.457800000000001</v>
      </c>
      <c r="E2264" s="1" t="s">
        <v>30</v>
      </c>
      <c r="F2264" t="s">
        <v>14216</v>
      </c>
      <c r="G2264">
        <v>0</v>
      </c>
      <c r="H2264">
        <v>0</v>
      </c>
      <c r="I2264">
        <v>0</v>
      </c>
    </row>
    <row r="2265" spans="1:9" hidden="1" x14ac:dyDescent="0.3">
      <c r="A2265" s="1" t="s">
        <v>101</v>
      </c>
      <c r="B2265" s="1" t="s">
        <v>55</v>
      </c>
      <c r="C2265">
        <v>43.942399999999999</v>
      </c>
      <c r="D2265">
        <v>12.457800000000001</v>
      </c>
      <c r="E2265" s="1" t="s">
        <v>31</v>
      </c>
      <c r="F2265" t="s">
        <v>14129</v>
      </c>
      <c r="G2265">
        <v>0</v>
      </c>
      <c r="H2265">
        <v>0</v>
      </c>
      <c r="I2265">
        <v>0</v>
      </c>
    </row>
    <row r="2266" spans="1:9" hidden="1" x14ac:dyDescent="0.3">
      <c r="A2266" s="1" t="s">
        <v>101</v>
      </c>
      <c r="B2266" s="1" t="s">
        <v>55</v>
      </c>
      <c r="C2266">
        <v>43.942399999999999</v>
      </c>
      <c r="D2266">
        <v>12.457800000000001</v>
      </c>
      <c r="E2266" s="1" t="s">
        <v>32</v>
      </c>
      <c r="F2266" t="s">
        <v>14043</v>
      </c>
      <c r="G2266">
        <v>0</v>
      </c>
      <c r="H2266">
        <v>0</v>
      </c>
      <c r="I2266">
        <v>0</v>
      </c>
    </row>
    <row r="2267" spans="1:9" hidden="1" x14ac:dyDescent="0.3">
      <c r="A2267" s="1" t="s">
        <v>101</v>
      </c>
      <c r="B2267" s="1" t="s">
        <v>55</v>
      </c>
      <c r="C2267">
        <v>43.942399999999999</v>
      </c>
      <c r="D2267">
        <v>12.457800000000001</v>
      </c>
      <c r="E2267" s="1" t="s">
        <v>33</v>
      </c>
      <c r="F2267" t="s">
        <v>13957</v>
      </c>
      <c r="G2267">
        <v>0</v>
      </c>
      <c r="H2267">
        <v>0</v>
      </c>
      <c r="I2267">
        <v>0</v>
      </c>
    </row>
    <row r="2268" spans="1:9" hidden="1" x14ac:dyDescent="0.3">
      <c r="A2268" s="1" t="s">
        <v>101</v>
      </c>
      <c r="B2268" s="1" t="s">
        <v>55</v>
      </c>
      <c r="C2268">
        <v>43.942399999999999</v>
      </c>
      <c r="D2268">
        <v>12.457800000000001</v>
      </c>
      <c r="E2268" s="1" t="s">
        <v>34</v>
      </c>
      <c r="F2268" t="s">
        <v>13871</v>
      </c>
      <c r="G2268">
        <v>0</v>
      </c>
      <c r="H2268">
        <v>0</v>
      </c>
      <c r="I2268">
        <v>0</v>
      </c>
    </row>
    <row r="2269" spans="1:9" hidden="1" x14ac:dyDescent="0.3">
      <c r="A2269" s="1" t="s">
        <v>101</v>
      </c>
      <c r="B2269" s="1" t="s">
        <v>55</v>
      </c>
      <c r="C2269">
        <v>43.942399999999999</v>
      </c>
      <c r="D2269">
        <v>12.457800000000001</v>
      </c>
      <c r="E2269" s="1" t="s">
        <v>35</v>
      </c>
      <c r="F2269" t="s">
        <v>13787</v>
      </c>
      <c r="G2269">
        <v>0</v>
      </c>
      <c r="H2269">
        <v>0</v>
      </c>
      <c r="I2269">
        <v>0</v>
      </c>
    </row>
    <row r="2270" spans="1:9" hidden="1" x14ac:dyDescent="0.3">
      <c r="A2270" s="1" t="s">
        <v>101</v>
      </c>
      <c r="B2270" s="1" t="s">
        <v>55</v>
      </c>
      <c r="C2270">
        <v>43.942399999999999</v>
      </c>
      <c r="D2270">
        <v>12.457800000000001</v>
      </c>
      <c r="E2270" s="1" t="s">
        <v>36</v>
      </c>
      <c r="F2270" t="s">
        <v>13703</v>
      </c>
      <c r="G2270">
        <v>0</v>
      </c>
      <c r="H2270">
        <v>0</v>
      </c>
      <c r="I2270">
        <v>0</v>
      </c>
    </row>
    <row r="2271" spans="1:9" hidden="1" x14ac:dyDescent="0.3">
      <c r="A2271" s="1" t="s">
        <v>101</v>
      </c>
      <c r="B2271" s="1" t="s">
        <v>55</v>
      </c>
      <c r="C2271">
        <v>43.942399999999999</v>
      </c>
      <c r="D2271">
        <v>12.457800000000001</v>
      </c>
      <c r="E2271" s="1" t="s">
        <v>37</v>
      </c>
      <c r="F2271" t="s">
        <v>13619</v>
      </c>
      <c r="G2271">
        <v>0</v>
      </c>
      <c r="H2271">
        <v>0</v>
      </c>
      <c r="I2271">
        <v>0</v>
      </c>
    </row>
    <row r="2272" spans="1:9" hidden="1" x14ac:dyDescent="0.3">
      <c r="A2272" s="1" t="s">
        <v>101</v>
      </c>
      <c r="B2272" s="1" t="s">
        <v>55</v>
      </c>
      <c r="C2272">
        <v>43.942399999999999</v>
      </c>
      <c r="D2272">
        <v>12.457800000000001</v>
      </c>
      <c r="E2272" s="1" t="s">
        <v>38</v>
      </c>
      <c r="F2272" t="s">
        <v>13540</v>
      </c>
      <c r="G2272">
        <v>0</v>
      </c>
      <c r="H2272">
        <v>0</v>
      </c>
      <c r="I2272">
        <v>0</v>
      </c>
    </row>
    <row r="2273" spans="1:9" hidden="1" x14ac:dyDescent="0.3">
      <c r="A2273" s="1" t="s">
        <v>101</v>
      </c>
      <c r="B2273" s="1" t="s">
        <v>55</v>
      </c>
      <c r="C2273">
        <v>43.942399999999999</v>
      </c>
      <c r="D2273">
        <v>12.457800000000001</v>
      </c>
      <c r="E2273" s="1" t="s">
        <v>39</v>
      </c>
      <c r="F2273" t="s">
        <v>13465</v>
      </c>
      <c r="G2273">
        <v>0</v>
      </c>
      <c r="H2273">
        <v>0</v>
      </c>
      <c r="I2273">
        <v>0</v>
      </c>
    </row>
    <row r="2274" spans="1:9" hidden="1" x14ac:dyDescent="0.3">
      <c r="A2274" s="1" t="s">
        <v>101</v>
      </c>
      <c r="B2274" s="1" t="s">
        <v>55</v>
      </c>
      <c r="C2274">
        <v>43.942399999999999</v>
      </c>
      <c r="D2274">
        <v>12.457800000000001</v>
      </c>
      <c r="E2274" s="1" t="s">
        <v>40</v>
      </c>
      <c r="F2274" t="s">
        <v>21326</v>
      </c>
      <c r="G2274">
        <v>0</v>
      </c>
      <c r="H2274">
        <v>1</v>
      </c>
      <c r="I2274">
        <v>0</v>
      </c>
    </row>
    <row r="2275" spans="1:9" hidden="1" x14ac:dyDescent="0.3">
      <c r="A2275" s="1" t="s">
        <v>101</v>
      </c>
      <c r="B2275" s="1" t="s">
        <v>55</v>
      </c>
      <c r="C2275">
        <v>43.942399999999999</v>
      </c>
      <c r="D2275">
        <v>12.457800000000001</v>
      </c>
      <c r="E2275" s="1" t="s">
        <v>41</v>
      </c>
      <c r="F2275" t="s">
        <v>21327</v>
      </c>
      <c r="G2275">
        <v>0</v>
      </c>
      <c r="H2275">
        <v>1</v>
      </c>
      <c r="I2275">
        <v>0</v>
      </c>
    </row>
    <row r="2276" spans="1:9" hidden="1" x14ac:dyDescent="0.3">
      <c r="A2276" s="1" t="s">
        <v>101</v>
      </c>
      <c r="B2276" s="1" t="s">
        <v>55</v>
      </c>
      <c r="C2276">
        <v>43.942399999999999</v>
      </c>
      <c r="D2276">
        <v>12.457800000000001</v>
      </c>
      <c r="E2276" s="1" t="s">
        <v>42</v>
      </c>
      <c r="F2276" t="s">
        <v>21328</v>
      </c>
      <c r="G2276">
        <v>0</v>
      </c>
      <c r="H2276">
        <v>1</v>
      </c>
      <c r="I2276">
        <v>0</v>
      </c>
    </row>
    <row r="2277" spans="1:9" hidden="1" x14ac:dyDescent="0.3">
      <c r="A2277" s="1" t="s">
        <v>101</v>
      </c>
      <c r="B2277" s="1" t="s">
        <v>55</v>
      </c>
      <c r="C2277">
        <v>43.942399999999999</v>
      </c>
      <c r="D2277">
        <v>12.457800000000001</v>
      </c>
      <c r="E2277" s="1" t="s">
        <v>43</v>
      </c>
      <c r="F2277" t="s">
        <v>21329</v>
      </c>
      <c r="G2277">
        <v>0</v>
      </c>
      <c r="H2277">
        <v>1</v>
      </c>
      <c r="I2277">
        <v>0</v>
      </c>
    </row>
    <row r="2278" spans="1:9" hidden="1" x14ac:dyDescent="0.3">
      <c r="A2278" s="1" t="s">
        <v>101</v>
      </c>
      <c r="B2278" s="1" t="s">
        <v>55</v>
      </c>
      <c r="C2278">
        <v>43.942399999999999</v>
      </c>
      <c r="D2278">
        <v>12.457800000000001</v>
      </c>
      <c r="E2278" s="1" t="s">
        <v>44</v>
      </c>
      <c r="F2278" t="s">
        <v>20265</v>
      </c>
      <c r="G2278">
        <v>0</v>
      </c>
      <c r="H2278">
        <v>8</v>
      </c>
      <c r="I2278">
        <v>0</v>
      </c>
    </row>
    <row r="2279" spans="1:9" hidden="1" x14ac:dyDescent="0.3">
      <c r="A2279" s="1" t="s">
        <v>101</v>
      </c>
      <c r="B2279" s="1" t="s">
        <v>55</v>
      </c>
      <c r="C2279">
        <v>43.942399999999999</v>
      </c>
      <c r="D2279">
        <v>12.457800000000001</v>
      </c>
      <c r="E2279" s="1" t="s">
        <v>45</v>
      </c>
      <c r="F2279" t="s">
        <v>20266</v>
      </c>
      <c r="G2279">
        <v>1</v>
      </c>
      <c r="H2279">
        <v>10</v>
      </c>
      <c r="I2279">
        <v>0</v>
      </c>
    </row>
    <row r="2280" spans="1:9" hidden="1" x14ac:dyDescent="0.3">
      <c r="A2280" s="1" t="s">
        <v>101</v>
      </c>
      <c r="B2280" s="1" t="s">
        <v>55</v>
      </c>
      <c r="C2280">
        <v>43.942399999999999</v>
      </c>
      <c r="D2280">
        <v>12.457800000000001</v>
      </c>
      <c r="E2280" s="1" t="s">
        <v>46</v>
      </c>
      <c r="F2280" t="s">
        <v>20267</v>
      </c>
      <c r="G2280">
        <v>1</v>
      </c>
      <c r="H2280">
        <v>16</v>
      </c>
      <c r="I2280">
        <v>0</v>
      </c>
    </row>
    <row r="2281" spans="1:9" hidden="1" x14ac:dyDescent="0.3">
      <c r="A2281" s="1" t="s">
        <v>101</v>
      </c>
      <c r="B2281" s="1" t="s">
        <v>55</v>
      </c>
      <c r="C2281">
        <v>43.942399999999999</v>
      </c>
      <c r="D2281">
        <v>12.457800000000001</v>
      </c>
      <c r="E2281" s="1" t="s">
        <v>47</v>
      </c>
      <c r="F2281" t="s">
        <v>20268</v>
      </c>
      <c r="G2281">
        <v>1</v>
      </c>
      <c r="H2281">
        <v>21</v>
      </c>
      <c r="I2281">
        <v>0</v>
      </c>
    </row>
    <row r="2282" spans="1:9" hidden="1" x14ac:dyDescent="0.3">
      <c r="A2282" s="1" t="s">
        <v>101</v>
      </c>
      <c r="B2282" s="1" t="s">
        <v>55</v>
      </c>
      <c r="C2282">
        <v>43.942399999999999</v>
      </c>
      <c r="D2282">
        <v>12.457800000000001</v>
      </c>
      <c r="E2282" s="1" t="s">
        <v>48</v>
      </c>
      <c r="F2282" t="s">
        <v>20269</v>
      </c>
      <c r="G2282">
        <v>1</v>
      </c>
      <c r="H2282">
        <v>21</v>
      </c>
      <c r="I2282">
        <v>0</v>
      </c>
    </row>
    <row r="2283" spans="1:9" hidden="1" x14ac:dyDescent="0.3">
      <c r="A2283" s="1" t="s">
        <v>101</v>
      </c>
      <c r="B2283" s="1" t="s">
        <v>55</v>
      </c>
      <c r="C2283">
        <v>43.942399999999999</v>
      </c>
      <c r="D2283">
        <v>12.457800000000001</v>
      </c>
      <c r="E2283" s="1" t="s">
        <v>49</v>
      </c>
      <c r="F2283" t="s">
        <v>20270</v>
      </c>
      <c r="G2283">
        <v>1</v>
      </c>
      <c r="H2283">
        <v>23</v>
      </c>
      <c r="I2283">
        <v>0</v>
      </c>
    </row>
    <row r="2284" spans="1:9" hidden="1" x14ac:dyDescent="0.3">
      <c r="A2284" s="1" t="s">
        <v>101</v>
      </c>
      <c r="B2284" s="1" t="s">
        <v>55</v>
      </c>
      <c r="C2284">
        <v>43.942399999999999</v>
      </c>
      <c r="D2284">
        <v>12.457800000000001</v>
      </c>
      <c r="E2284" s="1" t="s">
        <v>50</v>
      </c>
      <c r="F2284" t="s">
        <v>20271</v>
      </c>
      <c r="G2284">
        <v>1</v>
      </c>
      <c r="H2284">
        <v>36</v>
      </c>
      <c r="I2284">
        <v>0</v>
      </c>
    </row>
    <row r="2285" spans="1:9" hidden="1" x14ac:dyDescent="0.3">
      <c r="A2285" s="1" t="s">
        <v>101</v>
      </c>
      <c r="B2285" s="1" t="s">
        <v>55</v>
      </c>
      <c r="C2285">
        <v>43.942399999999999</v>
      </c>
      <c r="D2285">
        <v>12.457800000000001</v>
      </c>
      <c r="E2285" s="1" t="s">
        <v>51</v>
      </c>
      <c r="F2285" t="s">
        <v>20272</v>
      </c>
      <c r="G2285">
        <v>1</v>
      </c>
      <c r="H2285">
        <v>36</v>
      </c>
      <c r="I2285">
        <v>0</v>
      </c>
    </row>
    <row r="2286" spans="1:9" hidden="1" x14ac:dyDescent="0.3">
      <c r="A2286" s="1" t="s">
        <v>101</v>
      </c>
      <c r="B2286" s="1" t="s">
        <v>55</v>
      </c>
      <c r="C2286">
        <v>43.942399999999999</v>
      </c>
      <c r="D2286">
        <v>12.457800000000001</v>
      </c>
      <c r="E2286" s="1" t="s">
        <v>52</v>
      </c>
      <c r="F2286" t="s">
        <v>20273</v>
      </c>
      <c r="G2286">
        <v>2</v>
      </c>
      <c r="H2286">
        <v>51</v>
      </c>
      <c r="I2286">
        <v>0</v>
      </c>
    </row>
    <row r="2287" spans="1:9" hidden="1" x14ac:dyDescent="0.3">
      <c r="A2287" s="1" t="s">
        <v>101</v>
      </c>
      <c r="B2287" s="1" t="s">
        <v>55</v>
      </c>
      <c r="C2287">
        <v>43.942399999999999</v>
      </c>
      <c r="D2287">
        <v>12.457800000000001</v>
      </c>
      <c r="E2287" s="1" t="s">
        <v>53</v>
      </c>
      <c r="F2287" t="s">
        <v>20274</v>
      </c>
      <c r="G2287">
        <v>2</v>
      </c>
      <c r="H2287">
        <v>62</v>
      </c>
      <c r="I2287">
        <v>0</v>
      </c>
    </row>
    <row r="2288" spans="1:9" hidden="1" x14ac:dyDescent="0.3">
      <c r="A2288" s="1" t="s">
        <v>101</v>
      </c>
      <c r="B2288" s="1" t="s">
        <v>55</v>
      </c>
      <c r="C2288">
        <v>43.942399999999999</v>
      </c>
      <c r="D2288">
        <v>12.457800000000001</v>
      </c>
      <c r="E2288" s="1" t="s">
        <v>54</v>
      </c>
      <c r="F2288" t="s">
        <v>20275</v>
      </c>
      <c r="G2288">
        <v>3</v>
      </c>
      <c r="H2288">
        <v>69</v>
      </c>
      <c r="I2288">
        <v>0</v>
      </c>
    </row>
    <row r="2289" spans="1:9" hidden="1" x14ac:dyDescent="0.3">
      <c r="A2289" s="1" t="s">
        <v>101</v>
      </c>
      <c r="B2289" s="1" t="s">
        <v>55</v>
      </c>
      <c r="C2289">
        <v>43.942399999999999</v>
      </c>
      <c r="D2289">
        <v>12.457800000000001</v>
      </c>
      <c r="E2289" s="1" t="s">
        <v>21548</v>
      </c>
      <c r="F2289" t="s">
        <v>21592</v>
      </c>
      <c r="G2289">
        <v>5</v>
      </c>
      <c r="H2289">
        <v>80</v>
      </c>
      <c r="I2289">
        <v>0</v>
      </c>
    </row>
    <row r="2290" spans="1:9" hidden="1" x14ac:dyDescent="0.3">
      <c r="A2290" s="1" t="s">
        <v>102</v>
      </c>
      <c r="B2290" s="1" t="s">
        <v>55</v>
      </c>
      <c r="C2290">
        <v>53.709800000000001</v>
      </c>
      <c r="D2290">
        <v>27.953399999999998</v>
      </c>
      <c r="E2290" s="1" t="s">
        <v>4</v>
      </c>
      <c r="F2290" t="s">
        <v>16603</v>
      </c>
      <c r="G2290">
        <v>0</v>
      </c>
      <c r="H2290">
        <v>0</v>
      </c>
      <c r="I2290">
        <v>0</v>
      </c>
    </row>
    <row r="2291" spans="1:9" hidden="1" x14ac:dyDescent="0.3">
      <c r="A2291" s="1" t="s">
        <v>102</v>
      </c>
      <c r="B2291" s="1" t="s">
        <v>55</v>
      </c>
      <c r="C2291">
        <v>53.709800000000001</v>
      </c>
      <c r="D2291">
        <v>27.953399999999998</v>
      </c>
      <c r="E2291" s="1" t="s">
        <v>5</v>
      </c>
      <c r="F2291" t="s">
        <v>16500</v>
      </c>
      <c r="G2291">
        <v>0</v>
      </c>
      <c r="H2291">
        <v>0</v>
      </c>
      <c r="I2291">
        <v>0</v>
      </c>
    </row>
    <row r="2292" spans="1:9" hidden="1" x14ac:dyDescent="0.3">
      <c r="A2292" s="1" t="s">
        <v>102</v>
      </c>
      <c r="B2292" s="1" t="s">
        <v>55</v>
      </c>
      <c r="C2292">
        <v>53.709800000000001</v>
      </c>
      <c r="D2292">
        <v>27.953399999999998</v>
      </c>
      <c r="E2292" s="1" t="s">
        <v>6</v>
      </c>
      <c r="F2292" t="s">
        <v>16398</v>
      </c>
      <c r="G2292">
        <v>0</v>
      </c>
      <c r="H2292">
        <v>0</v>
      </c>
      <c r="I2292">
        <v>0</v>
      </c>
    </row>
    <row r="2293" spans="1:9" hidden="1" x14ac:dyDescent="0.3">
      <c r="A2293" s="1" t="s">
        <v>102</v>
      </c>
      <c r="B2293" s="1" t="s">
        <v>55</v>
      </c>
      <c r="C2293">
        <v>53.709800000000001</v>
      </c>
      <c r="D2293">
        <v>27.953399999999998</v>
      </c>
      <c r="E2293" s="1" t="s">
        <v>7</v>
      </c>
      <c r="F2293" t="s">
        <v>16296</v>
      </c>
      <c r="G2293">
        <v>0</v>
      </c>
      <c r="H2293">
        <v>0</v>
      </c>
      <c r="I2293">
        <v>0</v>
      </c>
    </row>
    <row r="2294" spans="1:9" hidden="1" x14ac:dyDescent="0.3">
      <c r="A2294" s="1" t="s">
        <v>102</v>
      </c>
      <c r="B2294" s="1" t="s">
        <v>55</v>
      </c>
      <c r="C2294">
        <v>53.709800000000001</v>
      </c>
      <c r="D2294">
        <v>27.953399999999998</v>
      </c>
      <c r="E2294" s="1" t="s">
        <v>8</v>
      </c>
      <c r="F2294" t="s">
        <v>16196</v>
      </c>
      <c r="G2294">
        <v>0</v>
      </c>
      <c r="H2294">
        <v>0</v>
      </c>
      <c r="I2294">
        <v>0</v>
      </c>
    </row>
    <row r="2295" spans="1:9" hidden="1" x14ac:dyDescent="0.3">
      <c r="A2295" s="1" t="s">
        <v>102</v>
      </c>
      <c r="B2295" s="1" t="s">
        <v>55</v>
      </c>
      <c r="C2295">
        <v>53.709800000000001</v>
      </c>
      <c r="D2295">
        <v>27.953399999999998</v>
      </c>
      <c r="E2295" s="1" t="s">
        <v>9</v>
      </c>
      <c r="F2295" t="s">
        <v>16096</v>
      </c>
      <c r="G2295">
        <v>0</v>
      </c>
      <c r="H2295">
        <v>0</v>
      </c>
      <c r="I2295">
        <v>0</v>
      </c>
    </row>
    <row r="2296" spans="1:9" hidden="1" x14ac:dyDescent="0.3">
      <c r="A2296" s="1" t="s">
        <v>102</v>
      </c>
      <c r="B2296" s="1" t="s">
        <v>55</v>
      </c>
      <c r="C2296">
        <v>53.709800000000001</v>
      </c>
      <c r="D2296">
        <v>27.953399999999998</v>
      </c>
      <c r="E2296" s="1" t="s">
        <v>10</v>
      </c>
      <c r="F2296" t="s">
        <v>15999</v>
      </c>
      <c r="G2296">
        <v>0</v>
      </c>
      <c r="H2296">
        <v>0</v>
      </c>
      <c r="I2296">
        <v>0</v>
      </c>
    </row>
    <row r="2297" spans="1:9" hidden="1" x14ac:dyDescent="0.3">
      <c r="A2297" s="1" t="s">
        <v>102</v>
      </c>
      <c r="B2297" s="1" t="s">
        <v>55</v>
      </c>
      <c r="C2297">
        <v>53.709800000000001</v>
      </c>
      <c r="D2297">
        <v>27.953399999999998</v>
      </c>
      <c r="E2297" s="1" t="s">
        <v>11</v>
      </c>
      <c r="F2297" t="s">
        <v>15902</v>
      </c>
      <c r="G2297">
        <v>0</v>
      </c>
      <c r="H2297">
        <v>0</v>
      </c>
      <c r="I2297">
        <v>0</v>
      </c>
    </row>
    <row r="2298" spans="1:9" hidden="1" x14ac:dyDescent="0.3">
      <c r="A2298" s="1" t="s">
        <v>102</v>
      </c>
      <c r="B2298" s="1" t="s">
        <v>55</v>
      </c>
      <c r="C2298">
        <v>53.709800000000001</v>
      </c>
      <c r="D2298">
        <v>27.953399999999998</v>
      </c>
      <c r="E2298" s="1" t="s">
        <v>12</v>
      </c>
      <c r="F2298" t="s">
        <v>15807</v>
      </c>
      <c r="G2298">
        <v>0</v>
      </c>
      <c r="H2298">
        <v>0</v>
      </c>
      <c r="I2298">
        <v>0</v>
      </c>
    </row>
    <row r="2299" spans="1:9" hidden="1" x14ac:dyDescent="0.3">
      <c r="A2299" s="1" t="s">
        <v>102</v>
      </c>
      <c r="B2299" s="1" t="s">
        <v>55</v>
      </c>
      <c r="C2299">
        <v>53.709800000000001</v>
      </c>
      <c r="D2299">
        <v>27.953399999999998</v>
      </c>
      <c r="E2299" s="1" t="s">
        <v>13</v>
      </c>
      <c r="F2299" t="s">
        <v>15715</v>
      </c>
      <c r="G2299">
        <v>0</v>
      </c>
      <c r="H2299">
        <v>0</v>
      </c>
      <c r="I2299">
        <v>0</v>
      </c>
    </row>
    <row r="2300" spans="1:9" hidden="1" x14ac:dyDescent="0.3">
      <c r="A2300" s="1" t="s">
        <v>102</v>
      </c>
      <c r="B2300" s="1" t="s">
        <v>55</v>
      </c>
      <c r="C2300">
        <v>53.709800000000001</v>
      </c>
      <c r="D2300">
        <v>27.953399999999998</v>
      </c>
      <c r="E2300" s="1" t="s">
        <v>14</v>
      </c>
      <c r="F2300" t="s">
        <v>15625</v>
      </c>
      <c r="G2300">
        <v>0</v>
      </c>
      <c r="H2300">
        <v>0</v>
      </c>
      <c r="I2300">
        <v>0</v>
      </c>
    </row>
    <row r="2301" spans="1:9" hidden="1" x14ac:dyDescent="0.3">
      <c r="A2301" s="1" t="s">
        <v>102</v>
      </c>
      <c r="B2301" s="1" t="s">
        <v>55</v>
      </c>
      <c r="C2301">
        <v>53.709800000000001</v>
      </c>
      <c r="D2301">
        <v>27.953399999999998</v>
      </c>
      <c r="E2301" s="1" t="s">
        <v>15</v>
      </c>
      <c r="F2301" t="s">
        <v>15536</v>
      </c>
      <c r="G2301">
        <v>0</v>
      </c>
      <c r="H2301">
        <v>0</v>
      </c>
      <c r="I2301">
        <v>0</v>
      </c>
    </row>
    <row r="2302" spans="1:9" hidden="1" x14ac:dyDescent="0.3">
      <c r="A2302" s="1" t="s">
        <v>102</v>
      </c>
      <c r="B2302" s="1" t="s">
        <v>55</v>
      </c>
      <c r="C2302">
        <v>53.709800000000001</v>
      </c>
      <c r="D2302">
        <v>27.953399999999998</v>
      </c>
      <c r="E2302" s="1" t="s">
        <v>16</v>
      </c>
      <c r="F2302" t="s">
        <v>15447</v>
      </c>
      <c r="G2302">
        <v>0</v>
      </c>
      <c r="H2302">
        <v>0</v>
      </c>
      <c r="I2302">
        <v>0</v>
      </c>
    </row>
    <row r="2303" spans="1:9" hidden="1" x14ac:dyDescent="0.3">
      <c r="A2303" s="1" t="s">
        <v>102</v>
      </c>
      <c r="B2303" s="1" t="s">
        <v>55</v>
      </c>
      <c r="C2303">
        <v>53.709800000000001</v>
      </c>
      <c r="D2303">
        <v>27.953399999999998</v>
      </c>
      <c r="E2303" s="1" t="s">
        <v>17</v>
      </c>
      <c r="F2303" t="s">
        <v>15358</v>
      </c>
      <c r="G2303">
        <v>0</v>
      </c>
      <c r="H2303">
        <v>0</v>
      </c>
      <c r="I2303">
        <v>0</v>
      </c>
    </row>
    <row r="2304" spans="1:9" hidden="1" x14ac:dyDescent="0.3">
      <c r="A2304" s="1" t="s">
        <v>102</v>
      </c>
      <c r="B2304" s="1" t="s">
        <v>55</v>
      </c>
      <c r="C2304">
        <v>53.709800000000001</v>
      </c>
      <c r="D2304">
        <v>27.953399999999998</v>
      </c>
      <c r="E2304" s="1" t="s">
        <v>18</v>
      </c>
      <c r="F2304" t="s">
        <v>15270</v>
      </c>
      <c r="G2304">
        <v>0</v>
      </c>
      <c r="H2304">
        <v>0</v>
      </c>
      <c r="I2304">
        <v>0</v>
      </c>
    </row>
    <row r="2305" spans="1:9" hidden="1" x14ac:dyDescent="0.3">
      <c r="A2305" s="1" t="s">
        <v>102</v>
      </c>
      <c r="B2305" s="1" t="s">
        <v>55</v>
      </c>
      <c r="C2305">
        <v>53.709800000000001</v>
      </c>
      <c r="D2305">
        <v>27.953399999999998</v>
      </c>
      <c r="E2305" s="1" t="s">
        <v>19</v>
      </c>
      <c r="F2305" t="s">
        <v>15182</v>
      </c>
      <c r="G2305">
        <v>0</v>
      </c>
      <c r="H2305">
        <v>0</v>
      </c>
      <c r="I2305">
        <v>0</v>
      </c>
    </row>
    <row r="2306" spans="1:9" hidden="1" x14ac:dyDescent="0.3">
      <c r="A2306" s="1" t="s">
        <v>102</v>
      </c>
      <c r="B2306" s="1" t="s">
        <v>55</v>
      </c>
      <c r="C2306">
        <v>53.709800000000001</v>
      </c>
      <c r="D2306">
        <v>27.953399999999998</v>
      </c>
      <c r="E2306" s="1" t="s">
        <v>20</v>
      </c>
      <c r="F2306" t="s">
        <v>15094</v>
      </c>
      <c r="G2306">
        <v>0</v>
      </c>
      <c r="H2306">
        <v>0</v>
      </c>
      <c r="I2306">
        <v>0</v>
      </c>
    </row>
    <row r="2307" spans="1:9" hidden="1" x14ac:dyDescent="0.3">
      <c r="A2307" s="1" t="s">
        <v>102</v>
      </c>
      <c r="B2307" s="1" t="s">
        <v>55</v>
      </c>
      <c r="C2307">
        <v>53.709800000000001</v>
      </c>
      <c r="D2307">
        <v>27.953399999999998</v>
      </c>
      <c r="E2307" s="1" t="s">
        <v>21</v>
      </c>
      <c r="F2307" t="s">
        <v>15006</v>
      </c>
      <c r="G2307">
        <v>0</v>
      </c>
      <c r="H2307">
        <v>0</v>
      </c>
      <c r="I2307">
        <v>0</v>
      </c>
    </row>
    <row r="2308" spans="1:9" hidden="1" x14ac:dyDescent="0.3">
      <c r="A2308" s="1" t="s">
        <v>102</v>
      </c>
      <c r="B2308" s="1" t="s">
        <v>55</v>
      </c>
      <c r="C2308">
        <v>53.709800000000001</v>
      </c>
      <c r="D2308">
        <v>27.953399999999998</v>
      </c>
      <c r="E2308" s="1" t="s">
        <v>22</v>
      </c>
      <c r="F2308" t="s">
        <v>14918</v>
      </c>
      <c r="G2308">
        <v>0</v>
      </c>
      <c r="H2308">
        <v>0</v>
      </c>
      <c r="I2308">
        <v>0</v>
      </c>
    </row>
    <row r="2309" spans="1:9" hidden="1" x14ac:dyDescent="0.3">
      <c r="A2309" s="1" t="s">
        <v>102</v>
      </c>
      <c r="B2309" s="1" t="s">
        <v>55</v>
      </c>
      <c r="C2309">
        <v>53.709800000000001</v>
      </c>
      <c r="D2309">
        <v>27.953399999999998</v>
      </c>
      <c r="E2309" s="1" t="s">
        <v>23</v>
      </c>
      <c r="F2309" t="s">
        <v>14830</v>
      </c>
      <c r="G2309">
        <v>0</v>
      </c>
      <c r="H2309">
        <v>0</v>
      </c>
      <c r="I2309">
        <v>0</v>
      </c>
    </row>
    <row r="2310" spans="1:9" hidden="1" x14ac:dyDescent="0.3">
      <c r="A2310" s="1" t="s">
        <v>102</v>
      </c>
      <c r="B2310" s="1" t="s">
        <v>55</v>
      </c>
      <c r="C2310">
        <v>53.709800000000001</v>
      </c>
      <c r="D2310">
        <v>27.953399999999998</v>
      </c>
      <c r="E2310" s="1" t="s">
        <v>24</v>
      </c>
      <c r="F2310" t="s">
        <v>14742</v>
      </c>
      <c r="G2310">
        <v>0</v>
      </c>
      <c r="H2310">
        <v>0</v>
      </c>
      <c r="I2310">
        <v>0</v>
      </c>
    </row>
    <row r="2311" spans="1:9" hidden="1" x14ac:dyDescent="0.3">
      <c r="A2311" s="1" t="s">
        <v>102</v>
      </c>
      <c r="B2311" s="1" t="s">
        <v>55</v>
      </c>
      <c r="C2311">
        <v>53.709800000000001</v>
      </c>
      <c r="D2311">
        <v>27.953399999999998</v>
      </c>
      <c r="E2311" s="1" t="s">
        <v>25</v>
      </c>
      <c r="F2311" t="s">
        <v>14654</v>
      </c>
      <c r="G2311">
        <v>0</v>
      </c>
      <c r="H2311">
        <v>0</v>
      </c>
      <c r="I2311">
        <v>0</v>
      </c>
    </row>
    <row r="2312" spans="1:9" hidden="1" x14ac:dyDescent="0.3">
      <c r="A2312" s="1" t="s">
        <v>102</v>
      </c>
      <c r="B2312" s="1" t="s">
        <v>55</v>
      </c>
      <c r="C2312">
        <v>53.709800000000001</v>
      </c>
      <c r="D2312">
        <v>27.953399999999998</v>
      </c>
      <c r="E2312" s="1" t="s">
        <v>26</v>
      </c>
      <c r="F2312" t="s">
        <v>14566</v>
      </c>
      <c r="G2312">
        <v>0</v>
      </c>
      <c r="H2312">
        <v>0</v>
      </c>
      <c r="I2312">
        <v>0</v>
      </c>
    </row>
    <row r="2313" spans="1:9" hidden="1" x14ac:dyDescent="0.3">
      <c r="A2313" s="1" t="s">
        <v>102</v>
      </c>
      <c r="B2313" s="1" t="s">
        <v>55</v>
      </c>
      <c r="C2313">
        <v>53.709800000000001</v>
      </c>
      <c r="D2313">
        <v>27.953399999999998</v>
      </c>
      <c r="E2313" s="1" t="s">
        <v>27</v>
      </c>
      <c r="F2313" t="s">
        <v>14478</v>
      </c>
      <c r="G2313">
        <v>0</v>
      </c>
      <c r="H2313">
        <v>0</v>
      </c>
      <c r="I2313">
        <v>0</v>
      </c>
    </row>
    <row r="2314" spans="1:9" hidden="1" x14ac:dyDescent="0.3">
      <c r="A2314" s="1" t="s">
        <v>102</v>
      </c>
      <c r="B2314" s="1" t="s">
        <v>55</v>
      </c>
      <c r="C2314">
        <v>53.709800000000001</v>
      </c>
      <c r="D2314">
        <v>27.953399999999998</v>
      </c>
      <c r="E2314" s="1" t="s">
        <v>28</v>
      </c>
      <c r="F2314" t="s">
        <v>14391</v>
      </c>
      <c r="G2314">
        <v>0</v>
      </c>
      <c r="H2314">
        <v>0</v>
      </c>
      <c r="I2314">
        <v>0</v>
      </c>
    </row>
    <row r="2315" spans="1:9" hidden="1" x14ac:dyDescent="0.3">
      <c r="A2315" s="1" t="s">
        <v>102</v>
      </c>
      <c r="B2315" s="1" t="s">
        <v>55</v>
      </c>
      <c r="C2315">
        <v>53.709800000000001</v>
      </c>
      <c r="D2315">
        <v>27.953399999999998</v>
      </c>
      <c r="E2315" s="1" t="s">
        <v>29</v>
      </c>
      <c r="F2315" t="s">
        <v>14304</v>
      </c>
      <c r="G2315">
        <v>0</v>
      </c>
      <c r="H2315">
        <v>0</v>
      </c>
      <c r="I2315">
        <v>0</v>
      </c>
    </row>
    <row r="2316" spans="1:9" hidden="1" x14ac:dyDescent="0.3">
      <c r="A2316" s="1" t="s">
        <v>102</v>
      </c>
      <c r="B2316" s="1" t="s">
        <v>55</v>
      </c>
      <c r="C2316">
        <v>53.709800000000001</v>
      </c>
      <c r="D2316">
        <v>27.953399999999998</v>
      </c>
      <c r="E2316" s="1" t="s">
        <v>30</v>
      </c>
      <c r="F2316" t="s">
        <v>14217</v>
      </c>
      <c r="G2316">
        <v>0</v>
      </c>
      <c r="H2316">
        <v>0</v>
      </c>
      <c r="I2316">
        <v>0</v>
      </c>
    </row>
    <row r="2317" spans="1:9" hidden="1" x14ac:dyDescent="0.3">
      <c r="A2317" s="1" t="s">
        <v>102</v>
      </c>
      <c r="B2317" s="1" t="s">
        <v>55</v>
      </c>
      <c r="C2317">
        <v>53.709800000000001</v>
      </c>
      <c r="D2317">
        <v>27.953399999999998</v>
      </c>
      <c r="E2317" s="1" t="s">
        <v>31</v>
      </c>
      <c r="F2317" t="s">
        <v>14130</v>
      </c>
      <c r="G2317">
        <v>0</v>
      </c>
      <c r="H2317">
        <v>0</v>
      </c>
      <c r="I2317">
        <v>0</v>
      </c>
    </row>
    <row r="2318" spans="1:9" hidden="1" x14ac:dyDescent="0.3">
      <c r="A2318" s="1" t="s">
        <v>102</v>
      </c>
      <c r="B2318" s="1" t="s">
        <v>55</v>
      </c>
      <c r="C2318">
        <v>53.709800000000001</v>
      </c>
      <c r="D2318">
        <v>27.953399999999998</v>
      </c>
      <c r="E2318" s="1" t="s">
        <v>32</v>
      </c>
      <c r="F2318" t="s">
        <v>14044</v>
      </c>
      <c r="G2318">
        <v>0</v>
      </c>
      <c r="H2318">
        <v>0</v>
      </c>
      <c r="I2318">
        <v>0</v>
      </c>
    </row>
    <row r="2319" spans="1:9" hidden="1" x14ac:dyDescent="0.3">
      <c r="A2319" s="1" t="s">
        <v>102</v>
      </c>
      <c r="B2319" s="1" t="s">
        <v>55</v>
      </c>
      <c r="C2319">
        <v>53.709800000000001</v>
      </c>
      <c r="D2319">
        <v>27.953399999999998</v>
      </c>
      <c r="E2319" s="1" t="s">
        <v>33</v>
      </c>
      <c r="F2319" t="s">
        <v>13958</v>
      </c>
      <c r="G2319">
        <v>0</v>
      </c>
      <c r="H2319">
        <v>0</v>
      </c>
      <c r="I2319">
        <v>0</v>
      </c>
    </row>
    <row r="2320" spans="1:9" hidden="1" x14ac:dyDescent="0.3">
      <c r="A2320" s="1" t="s">
        <v>102</v>
      </c>
      <c r="B2320" s="1" t="s">
        <v>55</v>
      </c>
      <c r="C2320">
        <v>53.709800000000001</v>
      </c>
      <c r="D2320">
        <v>27.953399999999998</v>
      </c>
      <c r="E2320" s="1" t="s">
        <v>34</v>
      </c>
      <c r="F2320" t="s">
        <v>13872</v>
      </c>
      <c r="G2320">
        <v>0</v>
      </c>
      <c r="H2320">
        <v>0</v>
      </c>
      <c r="I2320">
        <v>0</v>
      </c>
    </row>
    <row r="2321" spans="1:9" hidden="1" x14ac:dyDescent="0.3">
      <c r="A2321" s="1" t="s">
        <v>102</v>
      </c>
      <c r="B2321" s="1" t="s">
        <v>55</v>
      </c>
      <c r="C2321">
        <v>53.709800000000001</v>
      </c>
      <c r="D2321">
        <v>27.953399999999998</v>
      </c>
      <c r="E2321" s="1" t="s">
        <v>35</v>
      </c>
      <c r="F2321" t="s">
        <v>13788</v>
      </c>
      <c r="G2321">
        <v>0</v>
      </c>
      <c r="H2321">
        <v>0</v>
      </c>
      <c r="I2321">
        <v>0</v>
      </c>
    </row>
    <row r="2322" spans="1:9" hidden="1" x14ac:dyDescent="0.3">
      <c r="A2322" s="1" t="s">
        <v>102</v>
      </c>
      <c r="B2322" s="1" t="s">
        <v>55</v>
      </c>
      <c r="C2322">
        <v>53.709800000000001</v>
      </c>
      <c r="D2322">
        <v>27.953399999999998</v>
      </c>
      <c r="E2322" s="1" t="s">
        <v>36</v>
      </c>
      <c r="F2322" t="s">
        <v>13704</v>
      </c>
      <c r="G2322">
        <v>0</v>
      </c>
      <c r="H2322">
        <v>0</v>
      </c>
      <c r="I2322">
        <v>0</v>
      </c>
    </row>
    <row r="2323" spans="1:9" hidden="1" x14ac:dyDescent="0.3">
      <c r="A2323" s="1" t="s">
        <v>102</v>
      </c>
      <c r="B2323" s="1" t="s">
        <v>55</v>
      </c>
      <c r="C2323">
        <v>53.709800000000001</v>
      </c>
      <c r="D2323">
        <v>27.953399999999998</v>
      </c>
      <c r="E2323" s="1" t="s">
        <v>37</v>
      </c>
      <c r="F2323" t="s">
        <v>13620</v>
      </c>
      <c r="G2323">
        <v>0</v>
      </c>
      <c r="H2323">
        <v>0</v>
      </c>
      <c r="I2323">
        <v>0</v>
      </c>
    </row>
    <row r="2324" spans="1:9" hidden="1" x14ac:dyDescent="0.3">
      <c r="A2324" s="1" t="s">
        <v>102</v>
      </c>
      <c r="B2324" s="1" t="s">
        <v>55</v>
      </c>
      <c r="C2324">
        <v>53.709800000000001</v>
      </c>
      <c r="D2324">
        <v>27.953399999999998</v>
      </c>
      <c r="E2324" s="1" t="s">
        <v>38</v>
      </c>
      <c r="F2324" t="s">
        <v>13541</v>
      </c>
      <c r="G2324">
        <v>0</v>
      </c>
      <c r="H2324">
        <v>0</v>
      </c>
      <c r="I2324">
        <v>0</v>
      </c>
    </row>
    <row r="2325" spans="1:9" hidden="1" x14ac:dyDescent="0.3">
      <c r="A2325" s="1" t="s">
        <v>102</v>
      </c>
      <c r="B2325" s="1" t="s">
        <v>55</v>
      </c>
      <c r="C2325">
        <v>53.709800000000001</v>
      </c>
      <c r="D2325">
        <v>27.953399999999998</v>
      </c>
      <c r="E2325" s="1" t="s">
        <v>39</v>
      </c>
      <c r="F2325" t="s">
        <v>13466</v>
      </c>
      <c r="G2325">
        <v>0</v>
      </c>
      <c r="H2325">
        <v>0</v>
      </c>
      <c r="I2325">
        <v>0</v>
      </c>
    </row>
    <row r="2326" spans="1:9" hidden="1" x14ac:dyDescent="0.3">
      <c r="A2326" s="1" t="s">
        <v>102</v>
      </c>
      <c r="B2326" s="1" t="s">
        <v>55</v>
      </c>
      <c r="C2326">
        <v>53.709800000000001</v>
      </c>
      <c r="D2326">
        <v>27.953399999999998</v>
      </c>
      <c r="E2326" s="1" t="s">
        <v>40</v>
      </c>
      <c r="F2326" t="s">
        <v>13398</v>
      </c>
      <c r="G2326">
        <v>0</v>
      </c>
      <c r="H2326">
        <v>0</v>
      </c>
      <c r="I2326">
        <v>0</v>
      </c>
    </row>
    <row r="2327" spans="1:9" hidden="1" x14ac:dyDescent="0.3">
      <c r="A2327" s="1" t="s">
        <v>102</v>
      </c>
      <c r="B2327" s="1" t="s">
        <v>55</v>
      </c>
      <c r="C2327">
        <v>53.709800000000001</v>
      </c>
      <c r="D2327">
        <v>27.953399999999998</v>
      </c>
      <c r="E2327" s="1" t="s">
        <v>41</v>
      </c>
      <c r="F2327" t="s">
        <v>21330</v>
      </c>
      <c r="G2327">
        <v>0</v>
      </c>
      <c r="H2327">
        <v>1</v>
      </c>
      <c r="I2327">
        <v>0</v>
      </c>
    </row>
    <row r="2328" spans="1:9" hidden="1" x14ac:dyDescent="0.3">
      <c r="A2328" s="1" t="s">
        <v>102</v>
      </c>
      <c r="B2328" s="1" t="s">
        <v>55</v>
      </c>
      <c r="C2328">
        <v>53.709800000000001</v>
      </c>
      <c r="D2328">
        <v>27.953399999999998</v>
      </c>
      <c r="E2328" s="1" t="s">
        <v>42</v>
      </c>
      <c r="F2328" t="s">
        <v>21331</v>
      </c>
      <c r="G2328">
        <v>0</v>
      </c>
      <c r="H2328">
        <v>1</v>
      </c>
      <c r="I2328">
        <v>0</v>
      </c>
    </row>
    <row r="2329" spans="1:9" hidden="1" x14ac:dyDescent="0.3">
      <c r="A2329" s="1" t="s">
        <v>102</v>
      </c>
      <c r="B2329" s="1" t="s">
        <v>55</v>
      </c>
      <c r="C2329">
        <v>53.709800000000001</v>
      </c>
      <c r="D2329">
        <v>27.953399999999998</v>
      </c>
      <c r="E2329" s="1" t="s">
        <v>43</v>
      </c>
      <c r="F2329" t="s">
        <v>21332</v>
      </c>
      <c r="G2329">
        <v>0</v>
      </c>
      <c r="H2329">
        <v>1</v>
      </c>
      <c r="I2329">
        <v>0</v>
      </c>
    </row>
    <row r="2330" spans="1:9" hidden="1" x14ac:dyDescent="0.3">
      <c r="A2330" s="1" t="s">
        <v>102</v>
      </c>
      <c r="B2330" s="1" t="s">
        <v>55</v>
      </c>
      <c r="C2330">
        <v>53.709800000000001</v>
      </c>
      <c r="D2330">
        <v>27.953399999999998</v>
      </c>
      <c r="E2330" s="1" t="s">
        <v>44</v>
      </c>
      <c r="F2330" t="s">
        <v>21333</v>
      </c>
      <c r="G2330">
        <v>0</v>
      </c>
      <c r="H2330">
        <v>1</v>
      </c>
      <c r="I2330">
        <v>0</v>
      </c>
    </row>
    <row r="2331" spans="1:9" hidden="1" x14ac:dyDescent="0.3">
      <c r="A2331" s="1" t="s">
        <v>102</v>
      </c>
      <c r="B2331" s="1" t="s">
        <v>55</v>
      </c>
      <c r="C2331">
        <v>53.709800000000001</v>
      </c>
      <c r="D2331">
        <v>27.953399999999998</v>
      </c>
      <c r="E2331" s="1" t="s">
        <v>45</v>
      </c>
      <c r="F2331" t="s">
        <v>21334</v>
      </c>
      <c r="G2331">
        <v>0</v>
      </c>
      <c r="H2331">
        <v>1</v>
      </c>
      <c r="I2331">
        <v>0</v>
      </c>
    </row>
    <row r="2332" spans="1:9" hidden="1" x14ac:dyDescent="0.3">
      <c r="A2332" s="1" t="s">
        <v>102</v>
      </c>
      <c r="B2332" s="1" t="s">
        <v>55</v>
      </c>
      <c r="C2332">
        <v>53.709800000000001</v>
      </c>
      <c r="D2332">
        <v>27.953399999999998</v>
      </c>
      <c r="E2332" s="1" t="s">
        <v>46</v>
      </c>
      <c r="F2332" t="s">
        <v>20276</v>
      </c>
      <c r="G2332">
        <v>0</v>
      </c>
      <c r="H2332">
        <v>6</v>
      </c>
      <c r="I2332">
        <v>0</v>
      </c>
    </row>
    <row r="2333" spans="1:9" hidden="1" x14ac:dyDescent="0.3">
      <c r="A2333" s="1" t="s">
        <v>102</v>
      </c>
      <c r="B2333" s="1" t="s">
        <v>55</v>
      </c>
      <c r="C2333">
        <v>53.709800000000001</v>
      </c>
      <c r="D2333">
        <v>27.953399999999998</v>
      </c>
      <c r="E2333" s="1" t="s">
        <v>47</v>
      </c>
      <c r="F2333" t="s">
        <v>20277</v>
      </c>
      <c r="G2333">
        <v>0</v>
      </c>
      <c r="H2333">
        <v>6</v>
      </c>
      <c r="I2333">
        <v>0</v>
      </c>
    </row>
    <row r="2334" spans="1:9" hidden="1" x14ac:dyDescent="0.3">
      <c r="A2334" s="1" t="s">
        <v>102</v>
      </c>
      <c r="B2334" s="1" t="s">
        <v>55</v>
      </c>
      <c r="C2334">
        <v>53.709800000000001</v>
      </c>
      <c r="D2334">
        <v>27.953399999999998</v>
      </c>
      <c r="E2334" s="1" t="s">
        <v>48</v>
      </c>
      <c r="F2334" t="s">
        <v>20278</v>
      </c>
      <c r="G2334">
        <v>0</v>
      </c>
      <c r="H2334">
        <v>6</v>
      </c>
      <c r="I2334">
        <v>0</v>
      </c>
    </row>
    <row r="2335" spans="1:9" hidden="1" x14ac:dyDescent="0.3">
      <c r="A2335" s="1" t="s">
        <v>102</v>
      </c>
      <c r="B2335" s="1" t="s">
        <v>55</v>
      </c>
      <c r="C2335">
        <v>53.709800000000001</v>
      </c>
      <c r="D2335">
        <v>27.953399999999998</v>
      </c>
      <c r="E2335" s="1" t="s">
        <v>49</v>
      </c>
      <c r="F2335" t="s">
        <v>20279</v>
      </c>
      <c r="G2335">
        <v>0</v>
      </c>
      <c r="H2335">
        <v>6</v>
      </c>
      <c r="I2335">
        <v>0</v>
      </c>
    </row>
    <row r="2336" spans="1:9" hidden="1" x14ac:dyDescent="0.3">
      <c r="A2336" s="1" t="s">
        <v>102</v>
      </c>
      <c r="B2336" s="1" t="s">
        <v>55</v>
      </c>
      <c r="C2336">
        <v>53.709800000000001</v>
      </c>
      <c r="D2336">
        <v>27.953399999999998</v>
      </c>
      <c r="E2336" s="1" t="s">
        <v>50</v>
      </c>
      <c r="F2336" t="s">
        <v>20280</v>
      </c>
      <c r="G2336">
        <v>0</v>
      </c>
      <c r="H2336">
        <v>6</v>
      </c>
      <c r="I2336">
        <v>0</v>
      </c>
    </row>
    <row r="2337" spans="1:9" hidden="1" x14ac:dyDescent="0.3">
      <c r="A2337" s="1" t="s">
        <v>102</v>
      </c>
      <c r="B2337" s="1" t="s">
        <v>55</v>
      </c>
      <c r="C2337">
        <v>53.709800000000001</v>
      </c>
      <c r="D2337">
        <v>27.953399999999998</v>
      </c>
      <c r="E2337" s="1" t="s">
        <v>51</v>
      </c>
      <c r="F2337" t="s">
        <v>20281</v>
      </c>
      <c r="G2337">
        <v>0</v>
      </c>
      <c r="H2337">
        <v>6</v>
      </c>
      <c r="I2337">
        <v>1</v>
      </c>
    </row>
    <row r="2338" spans="1:9" hidden="1" x14ac:dyDescent="0.3">
      <c r="A2338" s="1" t="s">
        <v>102</v>
      </c>
      <c r="B2338" s="1" t="s">
        <v>55</v>
      </c>
      <c r="C2338">
        <v>53.709800000000001</v>
      </c>
      <c r="D2338">
        <v>27.953399999999998</v>
      </c>
      <c r="E2338" s="1" t="s">
        <v>52</v>
      </c>
      <c r="F2338" t="s">
        <v>20282</v>
      </c>
      <c r="G2338">
        <v>0</v>
      </c>
      <c r="H2338">
        <v>9</v>
      </c>
      <c r="I2338">
        <v>3</v>
      </c>
    </row>
    <row r="2339" spans="1:9" hidden="1" x14ac:dyDescent="0.3">
      <c r="A2339" s="1" t="s">
        <v>102</v>
      </c>
      <c r="B2339" s="1" t="s">
        <v>55</v>
      </c>
      <c r="C2339">
        <v>53.709800000000001</v>
      </c>
      <c r="D2339">
        <v>27.953399999999998</v>
      </c>
      <c r="E2339" s="1" t="s">
        <v>53</v>
      </c>
      <c r="F2339" t="s">
        <v>20283</v>
      </c>
      <c r="G2339">
        <v>0</v>
      </c>
      <c r="H2339">
        <v>9</v>
      </c>
      <c r="I2339">
        <v>3</v>
      </c>
    </row>
    <row r="2340" spans="1:9" hidden="1" x14ac:dyDescent="0.3">
      <c r="A2340" s="1" t="s">
        <v>102</v>
      </c>
      <c r="B2340" s="1" t="s">
        <v>55</v>
      </c>
      <c r="C2340">
        <v>53.709800000000001</v>
      </c>
      <c r="D2340">
        <v>27.953399999999998</v>
      </c>
      <c r="E2340" s="1" t="s">
        <v>54</v>
      </c>
      <c r="F2340" t="s">
        <v>20284</v>
      </c>
      <c r="G2340">
        <v>0</v>
      </c>
      <c r="H2340">
        <v>12</v>
      </c>
      <c r="I2340">
        <v>3</v>
      </c>
    </row>
    <row r="2341" spans="1:9" hidden="1" x14ac:dyDescent="0.3">
      <c r="A2341" s="1" t="s">
        <v>102</v>
      </c>
      <c r="B2341" s="1" t="s">
        <v>55</v>
      </c>
      <c r="C2341">
        <v>53.709800000000001</v>
      </c>
      <c r="D2341">
        <v>27.953399999999998</v>
      </c>
      <c r="E2341" s="1" t="s">
        <v>21548</v>
      </c>
      <c r="F2341" t="s">
        <v>21593</v>
      </c>
      <c r="G2341">
        <v>0</v>
      </c>
      <c r="H2341">
        <v>27</v>
      </c>
      <c r="I2341">
        <v>3</v>
      </c>
    </row>
    <row r="2342" spans="1:9" hidden="1" x14ac:dyDescent="0.3">
      <c r="A2342" s="1" t="s">
        <v>103</v>
      </c>
      <c r="B2342" s="1" t="s">
        <v>55</v>
      </c>
      <c r="C2342">
        <v>64.963099999999997</v>
      </c>
      <c r="D2342">
        <v>-19.020800000000001</v>
      </c>
      <c r="E2342" s="1" t="s">
        <v>4</v>
      </c>
      <c r="F2342" t="s">
        <v>16604</v>
      </c>
      <c r="G2342">
        <v>0</v>
      </c>
      <c r="H2342">
        <v>0</v>
      </c>
      <c r="I2342">
        <v>0</v>
      </c>
    </row>
    <row r="2343" spans="1:9" hidden="1" x14ac:dyDescent="0.3">
      <c r="A2343" s="1" t="s">
        <v>103</v>
      </c>
      <c r="B2343" s="1" t="s">
        <v>55</v>
      </c>
      <c r="C2343">
        <v>64.963099999999997</v>
      </c>
      <c r="D2343">
        <v>-19.020800000000001</v>
      </c>
      <c r="E2343" s="1" t="s">
        <v>5</v>
      </c>
      <c r="F2343" t="s">
        <v>16501</v>
      </c>
      <c r="G2343">
        <v>0</v>
      </c>
      <c r="H2343">
        <v>0</v>
      </c>
      <c r="I2343">
        <v>0</v>
      </c>
    </row>
    <row r="2344" spans="1:9" hidden="1" x14ac:dyDescent="0.3">
      <c r="A2344" s="1" t="s">
        <v>103</v>
      </c>
      <c r="B2344" s="1" t="s">
        <v>55</v>
      </c>
      <c r="C2344">
        <v>64.963099999999997</v>
      </c>
      <c r="D2344">
        <v>-19.020800000000001</v>
      </c>
      <c r="E2344" s="1" t="s">
        <v>6</v>
      </c>
      <c r="F2344" t="s">
        <v>16399</v>
      </c>
      <c r="G2344">
        <v>0</v>
      </c>
      <c r="H2344">
        <v>0</v>
      </c>
      <c r="I2344">
        <v>0</v>
      </c>
    </row>
    <row r="2345" spans="1:9" hidden="1" x14ac:dyDescent="0.3">
      <c r="A2345" s="1" t="s">
        <v>103</v>
      </c>
      <c r="B2345" s="1" t="s">
        <v>55</v>
      </c>
      <c r="C2345">
        <v>64.963099999999997</v>
      </c>
      <c r="D2345">
        <v>-19.020800000000001</v>
      </c>
      <c r="E2345" s="1" t="s">
        <v>7</v>
      </c>
      <c r="F2345" t="s">
        <v>16297</v>
      </c>
      <c r="G2345">
        <v>0</v>
      </c>
      <c r="H2345">
        <v>0</v>
      </c>
      <c r="I2345">
        <v>0</v>
      </c>
    </row>
    <row r="2346" spans="1:9" hidden="1" x14ac:dyDescent="0.3">
      <c r="A2346" s="1" t="s">
        <v>103</v>
      </c>
      <c r="B2346" s="1" t="s">
        <v>55</v>
      </c>
      <c r="C2346">
        <v>64.963099999999997</v>
      </c>
      <c r="D2346">
        <v>-19.020800000000001</v>
      </c>
      <c r="E2346" s="1" t="s">
        <v>8</v>
      </c>
      <c r="F2346" t="s">
        <v>16197</v>
      </c>
      <c r="G2346">
        <v>0</v>
      </c>
      <c r="H2346">
        <v>0</v>
      </c>
      <c r="I2346">
        <v>0</v>
      </c>
    </row>
    <row r="2347" spans="1:9" hidden="1" x14ac:dyDescent="0.3">
      <c r="A2347" s="1" t="s">
        <v>103</v>
      </c>
      <c r="B2347" s="1" t="s">
        <v>55</v>
      </c>
      <c r="C2347">
        <v>64.963099999999997</v>
      </c>
      <c r="D2347">
        <v>-19.020800000000001</v>
      </c>
      <c r="E2347" s="1" t="s">
        <v>9</v>
      </c>
      <c r="F2347" t="s">
        <v>16097</v>
      </c>
      <c r="G2347">
        <v>0</v>
      </c>
      <c r="H2347">
        <v>0</v>
      </c>
      <c r="I2347">
        <v>0</v>
      </c>
    </row>
    <row r="2348" spans="1:9" hidden="1" x14ac:dyDescent="0.3">
      <c r="A2348" s="1" t="s">
        <v>103</v>
      </c>
      <c r="B2348" s="1" t="s">
        <v>55</v>
      </c>
      <c r="C2348">
        <v>64.963099999999997</v>
      </c>
      <c r="D2348">
        <v>-19.020800000000001</v>
      </c>
      <c r="E2348" s="1" t="s">
        <v>10</v>
      </c>
      <c r="F2348" t="s">
        <v>16000</v>
      </c>
      <c r="G2348">
        <v>0</v>
      </c>
      <c r="H2348">
        <v>0</v>
      </c>
      <c r="I2348">
        <v>0</v>
      </c>
    </row>
    <row r="2349" spans="1:9" hidden="1" x14ac:dyDescent="0.3">
      <c r="A2349" s="1" t="s">
        <v>103</v>
      </c>
      <c r="B2349" s="1" t="s">
        <v>55</v>
      </c>
      <c r="C2349">
        <v>64.963099999999997</v>
      </c>
      <c r="D2349">
        <v>-19.020800000000001</v>
      </c>
      <c r="E2349" s="1" t="s">
        <v>11</v>
      </c>
      <c r="F2349" t="s">
        <v>15903</v>
      </c>
      <c r="G2349">
        <v>0</v>
      </c>
      <c r="H2349">
        <v>0</v>
      </c>
      <c r="I2349">
        <v>0</v>
      </c>
    </row>
    <row r="2350" spans="1:9" hidden="1" x14ac:dyDescent="0.3">
      <c r="A2350" s="1" t="s">
        <v>103</v>
      </c>
      <c r="B2350" s="1" t="s">
        <v>55</v>
      </c>
      <c r="C2350">
        <v>64.963099999999997</v>
      </c>
      <c r="D2350">
        <v>-19.020800000000001</v>
      </c>
      <c r="E2350" s="1" t="s">
        <v>12</v>
      </c>
      <c r="F2350" t="s">
        <v>15808</v>
      </c>
      <c r="G2350">
        <v>0</v>
      </c>
      <c r="H2350">
        <v>0</v>
      </c>
      <c r="I2350">
        <v>0</v>
      </c>
    </row>
    <row r="2351" spans="1:9" hidden="1" x14ac:dyDescent="0.3">
      <c r="A2351" s="1" t="s">
        <v>103</v>
      </c>
      <c r="B2351" s="1" t="s">
        <v>55</v>
      </c>
      <c r="C2351">
        <v>64.963099999999997</v>
      </c>
      <c r="D2351">
        <v>-19.020800000000001</v>
      </c>
      <c r="E2351" s="1" t="s">
        <v>13</v>
      </c>
      <c r="F2351" t="s">
        <v>15716</v>
      </c>
      <c r="G2351">
        <v>0</v>
      </c>
      <c r="H2351">
        <v>0</v>
      </c>
      <c r="I2351">
        <v>0</v>
      </c>
    </row>
    <row r="2352" spans="1:9" hidden="1" x14ac:dyDescent="0.3">
      <c r="A2352" s="1" t="s">
        <v>103</v>
      </c>
      <c r="B2352" s="1" t="s">
        <v>55</v>
      </c>
      <c r="C2352">
        <v>64.963099999999997</v>
      </c>
      <c r="D2352">
        <v>-19.020800000000001</v>
      </c>
      <c r="E2352" s="1" t="s">
        <v>14</v>
      </c>
      <c r="F2352" t="s">
        <v>15626</v>
      </c>
      <c r="G2352">
        <v>0</v>
      </c>
      <c r="H2352">
        <v>0</v>
      </c>
      <c r="I2352">
        <v>0</v>
      </c>
    </row>
    <row r="2353" spans="1:9" hidden="1" x14ac:dyDescent="0.3">
      <c r="A2353" s="1" t="s">
        <v>103</v>
      </c>
      <c r="B2353" s="1" t="s">
        <v>55</v>
      </c>
      <c r="C2353">
        <v>64.963099999999997</v>
      </c>
      <c r="D2353">
        <v>-19.020800000000001</v>
      </c>
      <c r="E2353" s="1" t="s">
        <v>15</v>
      </c>
      <c r="F2353" t="s">
        <v>15537</v>
      </c>
      <c r="G2353">
        <v>0</v>
      </c>
      <c r="H2353">
        <v>0</v>
      </c>
      <c r="I2353">
        <v>0</v>
      </c>
    </row>
    <row r="2354" spans="1:9" hidden="1" x14ac:dyDescent="0.3">
      <c r="A2354" s="1" t="s">
        <v>103</v>
      </c>
      <c r="B2354" s="1" t="s">
        <v>55</v>
      </c>
      <c r="C2354">
        <v>64.963099999999997</v>
      </c>
      <c r="D2354">
        <v>-19.020800000000001</v>
      </c>
      <c r="E2354" s="1" t="s">
        <v>16</v>
      </c>
      <c r="F2354" t="s">
        <v>15448</v>
      </c>
      <c r="G2354">
        <v>0</v>
      </c>
      <c r="H2354">
        <v>0</v>
      </c>
      <c r="I2354">
        <v>0</v>
      </c>
    </row>
    <row r="2355" spans="1:9" hidden="1" x14ac:dyDescent="0.3">
      <c r="A2355" s="1" t="s">
        <v>103</v>
      </c>
      <c r="B2355" s="1" t="s">
        <v>55</v>
      </c>
      <c r="C2355">
        <v>64.963099999999997</v>
      </c>
      <c r="D2355">
        <v>-19.020800000000001</v>
      </c>
      <c r="E2355" s="1" t="s">
        <v>17</v>
      </c>
      <c r="F2355" t="s">
        <v>15359</v>
      </c>
      <c r="G2355">
        <v>0</v>
      </c>
      <c r="H2355">
        <v>0</v>
      </c>
      <c r="I2355">
        <v>0</v>
      </c>
    </row>
    <row r="2356" spans="1:9" hidden="1" x14ac:dyDescent="0.3">
      <c r="A2356" s="1" t="s">
        <v>103</v>
      </c>
      <c r="B2356" s="1" t="s">
        <v>55</v>
      </c>
      <c r="C2356">
        <v>64.963099999999997</v>
      </c>
      <c r="D2356">
        <v>-19.020800000000001</v>
      </c>
      <c r="E2356" s="1" t="s">
        <v>18</v>
      </c>
      <c r="F2356" t="s">
        <v>15271</v>
      </c>
      <c r="G2356">
        <v>0</v>
      </c>
      <c r="H2356">
        <v>0</v>
      </c>
      <c r="I2356">
        <v>0</v>
      </c>
    </row>
    <row r="2357" spans="1:9" hidden="1" x14ac:dyDescent="0.3">
      <c r="A2357" s="1" t="s">
        <v>103</v>
      </c>
      <c r="B2357" s="1" t="s">
        <v>55</v>
      </c>
      <c r="C2357">
        <v>64.963099999999997</v>
      </c>
      <c r="D2357">
        <v>-19.020800000000001</v>
      </c>
      <c r="E2357" s="1" t="s">
        <v>19</v>
      </c>
      <c r="F2357" t="s">
        <v>15183</v>
      </c>
      <c r="G2357">
        <v>0</v>
      </c>
      <c r="H2357">
        <v>0</v>
      </c>
      <c r="I2357">
        <v>0</v>
      </c>
    </row>
    <row r="2358" spans="1:9" hidden="1" x14ac:dyDescent="0.3">
      <c r="A2358" s="1" t="s">
        <v>103</v>
      </c>
      <c r="B2358" s="1" t="s">
        <v>55</v>
      </c>
      <c r="C2358">
        <v>64.963099999999997</v>
      </c>
      <c r="D2358">
        <v>-19.020800000000001</v>
      </c>
      <c r="E2358" s="1" t="s">
        <v>20</v>
      </c>
      <c r="F2358" t="s">
        <v>15095</v>
      </c>
      <c r="G2358">
        <v>0</v>
      </c>
      <c r="H2358">
        <v>0</v>
      </c>
      <c r="I2358">
        <v>0</v>
      </c>
    </row>
    <row r="2359" spans="1:9" hidden="1" x14ac:dyDescent="0.3">
      <c r="A2359" s="1" t="s">
        <v>103</v>
      </c>
      <c r="B2359" s="1" t="s">
        <v>55</v>
      </c>
      <c r="C2359">
        <v>64.963099999999997</v>
      </c>
      <c r="D2359">
        <v>-19.020800000000001</v>
      </c>
      <c r="E2359" s="1" t="s">
        <v>21</v>
      </c>
      <c r="F2359" t="s">
        <v>15007</v>
      </c>
      <c r="G2359">
        <v>0</v>
      </c>
      <c r="H2359">
        <v>0</v>
      </c>
      <c r="I2359">
        <v>0</v>
      </c>
    </row>
    <row r="2360" spans="1:9" hidden="1" x14ac:dyDescent="0.3">
      <c r="A2360" s="1" t="s">
        <v>103</v>
      </c>
      <c r="B2360" s="1" t="s">
        <v>55</v>
      </c>
      <c r="C2360">
        <v>64.963099999999997</v>
      </c>
      <c r="D2360">
        <v>-19.020800000000001</v>
      </c>
      <c r="E2360" s="1" t="s">
        <v>22</v>
      </c>
      <c r="F2360" t="s">
        <v>14919</v>
      </c>
      <c r="G2360">
        <v>0</v>
      </c>
      <c r="H2360">
        <v>0</v>
      </c>
      <c r="I2360">
        <v>0</v>
      </c>
    </row>
    <row r="2361" spans="1:9" hidden="1" x14ac:dyDescent="0.3">
      <c r="A2361" s="1" t="s">
        <v>103</v>
      </c>
      <c r="B2361" s="1" t="s">
        <v>55</v>
      </c>
      <c r="C2361">
        <v>64.963099999999997</v>
      </c>
      <c r="D2361">
        <v>-19.020800000000001</v>
      </c>
      <c r="E2361" s="1" t="s">
        <v>23</v>
      </c>
      <c r="F2361" t="s">
        <v>14831</v>
      </c>
      <c r="G2361">
        <v>0</v>
      </c>
      <c r="H2361">
        <v>0</v>
      </c>
      <c r="I2361">
        <v>0</v>
      </c>
    </row>
    <row r="2362" spans="1:9" hidden="1" x14ac:dyDescent="0.3">
      <c r="A2362" s="1" t="s">
        <v>103</v>
      </c>
      <c r="B2362" s="1" t="s">
        <v>55</v>
      </c>
      <c r="C2362">
        <v>64.963099999999997</v>
      </c>
      <c r="D2362">
        <v>-19.020800000000001</v>
      </c>
      <c r="E2362" s="1" t="s">
        <v>24</v>
      </c>
      <c r="F2362" t="s">
        <v>14743</v>
      </c>
      <c r="G2362">
        <v>0</v>
      </c>
      <c r="H2362">
        <v>0</v>
      </c>
      <c r="I2362">
        <v>0</v>
      </c>
    </row>
    <row r="2363" spans="1:9" hidden="1" x14ac:dyDescent="0.3">
      <c r="A2363" s="1" t="s">
        <v>103</v>
      </c>
      <c r="B2363" s="1" t="s">
        <v>55</v>
      </c>
      <c r="C2363">
        <v>64.963099999999997</v>
      </c>
      <c r="D2363">
        <v>-19.020800000000001</v>
      </c>
      <c r="E2363" s="1" t="s">
        <v>25</v>
      </c>
      <c r="F2363" t="s">
        <v>14655</v>
      </c>
      <c r="G2363">
        <v>0</v>
      </c>
      <c r="H2363">
        <v>0</v>
      </c>
      <c r="I2363">
        <v>0</v>
      </c>
    </row>
    <row r="2364" spans="1:9" hidden="1" x14ac:dyDescent="0.3">
      <c r="A2364" s="1" t="s">
        <v>103</v>
      </c>
      <c r="B2364" s="1" t="s">
        <v>55</v>
      </c>
      <c r="C2364">
        <v>64.963099999999997</v>
      </c>
      <c r="D2364">
        <v>-19.020800000000001</v>
      </c>
      <c r="E2364" s="1" t="s">
        <v>26</v>
      </c>
      <c r="F2364" t="s">
        <v>14567</v>
      </c>
      <c r="G2364">
        <v>0</v>
      </c>
      <c r="H2364">
        <v>0</v>
      </c>
      <c r="I2364">
        <v>0</v>
      </c>
    </row>
    <row r="2365" spans="1:9" hidden="1" x14ac:dyDescent="0.3">
      <c r="A2365" s="1" t="s">
        <v>103</v>
      </c>
      <c r="B2365" s="1" t="s">
        <v>55</v>
      </c>
      <c r="C2365">
        <v>64.963099999999997</v>
      </c>
      <c r="D2365">
        <v>-19.020800000000001</v>
      </c>
      <c r="E2365" s="1" t="s">
        <v>27</v>
      </c>
      <c r="F2365" t="s">
        <v>14479</v>
      </c>
      <c r="G2365">
        <v>0</v>
      </c>
      <c r="H2365">
        <v>0</v>
      </c>
      <c r="I2365">
        <v>0</v>
      </c>
    </row>
    <row r="2366" spans="1:9" hidden="1" x14ac:dyDescent="0.3">
      <c r="A2366" s="1" t="s">
        <v>103</v>
      </c>
      <c r="B2366" s="1" t="s">
        <v>55</v>
      </c>
      <c r="C2366">
        <v>64.963099999999997</v>
      </c>
      <c r="D2366">
        <v>-19.020800000000001</v>
      </c>
      <c r="E2366" s="1" t="s">
        <v>28</v>
      </c>
      <c r="F2366" t="s">
        <v>14392</v>
      </c>
      <c r="G2366">
        <v>0</v>
      </c>
      <c r="H2366">
        <v>0</v>
      </c>
      <c r="I2366">
        <v>0</v>
      </c>
    </row>
    <row r="2367" spans="1:9" hidden="1" x14ac:dyDescent="0.3">
      <c r="A2367" s="1" t="s">
        <v>103</v>
      </c>
      <c r="B2367" s="1" t="s">
        <v>55</v>
      </c>
      <c r="C2367">
        <v>64.963099999999997</v>
      </c>
      <c r="D2367">
        <v>-19.020800000000001</v>
      </c>
      <c r="E2367" s="1" t="s">
        <v>29</v>
      </c>
      <c r="F2367" t="s">
        <v>14305</v>
      </c>
      <c r="G2367">
        <v>0</v>
      </c>
      <c r="H2367">
        <v>0</v>
      </c>
      <c r="I2367">
        <v>0</v>
      </c>
    </row>
    <row r="2368" spans="1:9" hidden="1" x14ac:dyDescent="0.3">
      <c r="A2368" s="1" t="s">
        <v>103</v>
      </c>
      <c r="B2368" s="1" t="s">
        <v>55</v>
      </c>
      <c r="C2368">
        <v>64.963099999999997</v>
      </c>
      <c r="D2368">
        <v>-19.020800000000001</v>
      </c>
      <c r="E2368" s="1" t="s">
        <v>30</v>
      </c>
      <c r="F2368" t="s">
        <v>14218</v>
      </c>
      <c r="G2368">
        <v>0</v>
      </c>
      <c r="H2368">
        <v>0</v>
      </c>
      <c r="I2368">
        <v>0</v>
      </c>
    </row>
    <row r="2369" spans="1:9" hidden="1" x14ac:dyDescent="0.3">
      <c r="A2369" s="1" t="s">
        <v>103</v>
      </c>
      <c r="B2369" s="1" t="s">
        <v>55</v>
      </c>
      <c r="C2369">
        <v>64.963099999999997</v>
      </c>
      <c r="D2369">
        <v>-19.020800000000001</v>
      </c>
      <c r="E2369" s="1" t="s">
        <v>31</v>
      </c>
      <c r="F2369" t="s">
        <v>14131</v>
      </c>
      <c r="G2369">
        <v>0</v>
      </c>
      <c r="H2369">
        <v>0</v>
      </c>
      <c r="I2369">
        <v>0</v>
      </c>
    </row>
    <row r="2370" spans="1:9" hidden="1" x14ac:dyDescent="0.3">
      <c r="A2370" s="1" t="s">
        <v>103</v>
      </c>
      <c r="B2370" s="1" t="s">
        <v>55</v>
      </c>
      <c r="C2370">
        <v>64.963099999999997</v>
      </c>
      <c r="D2370">
        <v>-19.020800000000001</v>
      </c>
      <c r="E2370" s="1" t="s">
        <v>32</v>
      </c>
      <c r="F2370" t="s">
        <v>14045</v>
      </c>
      <c r="G2370">
        <v>0</v>
      </c>
      <c r="H2370">
        <v>0</v>
      </c>
      <c r="I2370">
        <v>0</v>
      </c>
    </row>
    <row r="2371" spans="1:9" hidden="1" x14ac:dyDescent="0.3">
      <c r="A2371" s="1" t="s">
        <v>103</v>
      </c>
      <c r="B2371" s="1" t="s">
        <v>55</v>
      </c>
      <c r="C2371">
        <v>64.963099999999997</v>
      </c>
      <c r="D2371">
        <v>-19.020800000000001</v>
      </c>
      <c r="E2371" s="1" t="s">
        <v>33</v>
      </c>
      <c r="F2371" t="s">
        <v>13959</v>
      </c>
      <c r="G2371">
        <v>0</v>
      </c>
      <c r="H2371">
        <v>0</v>
      </c>
      <c r="I2371">
        <v>0</v>
      </c>
    </row>
    <row r="2372" spans="1:9" hidden="1" x14ac:dyDescent="0.3">
      <c r="A2372" s="1" t="s">
        <v>103</v>
      </c>
      <c r="B2372" s="1" t="s">
        <v>55</v>
      </c>
      <c r="C2372">
        <v>64.963099999999997</v>
      </c>
      <c r="D2372">
        <v>-19.020800000000001</v>
      </c>
      <c r="E2372" s="1" t="s">
        <v>34</v>
      </c>
      <c r="F2372" t="s">
        <v>13873</v>
      </c>
      <c r="G2372">
        <v>0</v>
      </c>
      <c r="H2372">
        <v>0</v>
      </c>
      <c r="I2372">
        <v>0</v>
      </c>
    </row>
    <row r="2373" spans="1:9" hidden="1" x14ac:dyDescent="0.3">
      <c r="A2373" s="1" t="s">
        <v>103</v>
      </c>
      <c r="B2373" s="1" t="s">
        <v>55</v>
      </c>
      <c r="C2373">
        <v>64.963099999999997</v>
      </c>
      <c r="D2373">
        <v>-19.020800000000001</v>
      </c>
      <c r="E2373" s="1" t="s">
        <v>35</v>
      </c>
      <c r="F2373" t="s">
        <v>13789</v>
      </c>
      <c r="G2373">
        <v>0</v>
      </c>
      <c r="H2373">
        <v>0</v>
      </c>
      <c r="I2373">
        <v>0</v>
      </c>
    </row>
    <row r="2374" spans="1:9" hidden="1" x14ac:dyDescent="0.3">
      <c r="A2374" s="1" t="s">
        <v>103</v>
      </c>
      <c r="B2374" s="1" t="s">
        <v>55</v>
      </c>
      <c r="C2374">
        <v>64.963099999999997</v>
      </c>
      <c r="D2374">
        <v>-19.020800000000001</v>
      </c>
      <c r="E2374" s="1" t="s">
        <v>36</v>
      </c>
      <c r="F2374" t="s">
        <v>13705</v>
      </c>
      <c r="G2374">
        <v>0</v>
      </c>
      <c r="H2374">
        <v>0</v>
      </c>
      <c r="I2374">
        <v>0</v>
      </c>
    </row>
    <row r="2375" spans="1:9" hidden="1" x14ac:dyDescent="0.3">
      <c r="A2375" s="1" t="s">
        <v>103</v>
      </c>
      <c r="B2375" s="1" t="s">
        <v>55</v>
      </c>
      <c r="C2375">
        <v>64.963099999999997</v>
      </c>
      <c r="D2375">
        <v>-19.020800000000001</v>
      </c>
      <c r="E2375" s="1" t="s">
        <v>37</v>
      </c>
      <c r="F2375" t="s">
        <v>13621</v>
      </c>
      <c r="G2375">
        <v>0</v>
      </c>
      <c r="H2375">
        <v>0</v>
      </c>
      <c r="I2375">
        <v>0</v>
      </c>
    </row>
    <row r="2376" spans="1:9" hidden="1" x14ac:dyDescent="0.3">
      <c r="A2376" s="1" t="s">
        <v>103</v>
      </c>
      <c r="B2376" s="1" t="s">
        <v>55</v>
      </c>
      <c r="C2376">
        <v>64.963099999999997</v>
      </c>
      <c r="D2376">
        <v>-19.020800000000001</v>
      </c>
      <c r="E2376" s="1" t="s">
        <v>38</v>
      </c>
      <c r="F2376" t="s">
        <v>13542</v>
      </c>
      <c r="G2376">
        <v>0</v>
      </c>
      <c r="H2376">
        <v>0</v>
      </c>
      <c r="I2376">
        <v>0</v>
      </c>
    </row>
    <row r="2377" spans="1:9" hidden="1" x14ac:dyDescent="0.3">
      <c r="A2377" s="1" t="s">
        <v>103</v>
      </c>
      <c r="B2377" s="1" t="s">
        <v>55</v>
      </c>
      <c r="C2377">
        <v>64.963099999999997</v>
      </c>
      <c r="D2377">
        <v>-19.020800000000001</v>
      </c>
      <c r="E2377" s="1" t="s">
        <v>39</v>
      </c>
      <c r="F2377" t="s">
        <v>13467</v>
      </c>
      <c r="G2377">
        <v>0</v>
      </c>
      <c r="H2377">
        <v>0</v>
      </c>
      <c r="I2377">
        <v>0</v>
      </c>
    </row>
    <row r="2378" spans="1:9" hidden="1" x14ac:dyDescent="0.3">
      <c r="A2378" s="1" t="s">
        <v>103</v>
      </c>
      <c r="B2378" s="1" t="s">
        <v>55</v>
      </c>
      <c r="C2378">
        <v>64.963099999999997</v>
      </c>
      <c r="D2378">
        <v>-19.020800000000001</v>
      </c>
      <c r="E2378" s="1" t="s">
        <v>40</v>
      </c>
      <c r="F2378" t="s">
        <v>13399</v>
      </c>
      <c r="G2378">
        <v>0</v>
      </c>
      <c r="H2378">
        <v>0</v>
      </c>
      <c r="I2378">
        <v>0</v>
      </c>
    </row>
    <row r="2379" spans="1:9" hidden="1" x14ac:dyDescent="0.3">
      <c r="A2379" s="1" t="s">
        <v>103</v>
      </c>
      <c r="B2379" s="1" t="s">
        <v>55</v>
      </c>
      <c r="C2379">
        <v>64.963099999999997</v>
      </c>
      <c r="D2379">
        <v>-19.020800000000001</v>
      </c>
      <c r="E2379" s="1" t="s">
        <v>41</v>
      </c>
      <c r="F2379" t="s">
        <v>21335</v>
      </c>
      <c r="G2379">
        <v>0</v>
      </c>
      <c r="H2379">
        <v>1</v>
      </c>
      <c r="I2379">
        <v>0</v>
      </c>
    </row>
    <row r="2380" spans="1:9" hidden="1" x14ac:dyDescent="0.3">
      <c r="A2380" s="1" t="s">
        <v>103</v>
      </c>
      <c r="B2380" s="1" t="s">
        <v>55</v>
      </c>
      <c r="C2380">
        <v>64.963099999999997</v>
      </c>
      <c r="D2380">
        <v>-19.020800000000001</v>
      </c>
      <c r="E2380" s="1" t="s">
        <v>42</v>
      </c>
      <c r="F2380" t="s">
        <v>21336</v>
      </c>
      <c r="G2380">
        <v>0</v>
      </c>
      <c r="H2380">
        <v>1</v>
      </c>
      <c r="I2380">
        <v>0</v>
      </c>
    </row>
    <row r="2381" spans="1:9" hidden="1" x14ac:dyDescent="0.3">
      <c r="A2381" s="1" t="s">
        <v>103</v>
      </c>
      <c r="B2381" s="1" t="s">
        <v>55</v>
      </c>
      <c r="C2381">
        <v>64.963099999999997</v>
      </c>
      <c r="D2381">
        <v>-19.020800000000001</v>
      </c>
      <c r="E2381" s="1" t="s">
        <v>43</v>
      </c>
      <c r="F2381" t="s">
        <v>20814</v>
      </c>
      <c r="G2381">
        <v>0</v>
      </c>
      <c r="H2381">
        <v>3</v>
      </c>
      <c r="I2381">
        <v>0</v>
      </c>
    </row>
    <row r="2382" spans="1:9" hidden="1" x14ac:dyDescent="0.3">
      <c r="A2382" s="1" t="s">
        <v>103</v>
      </c>
      <c r="B2382" s="1" t="s">
        <v>55</v>
      </c>
      <c r="C2382">
        <v>64.963099999999997</v>
      </c>
      <c r="D2382">
        <v>-19.020800000000001</v>
      </c>
      <c r="E2382" s="1" t="s">
        <v>44</v>
      </c>
      <c r="F2382" t="s">
        <v>20285</v>
      </c>
      <c r="G2382">
        <v>0</v>
      </c>
      <c r="H2382">
        <v>6</v>
      </c>
      <c r="I2382">
        <v>0</v>
      </c>
    </row>
    <row r="2383" spans="1:9" hidden="1" x14ac:dyDescent="0.3">
      <c r="A2383" s="1" t="s">
        <v>103</v>
      </c>
      <c r="B2383" s="1" t="s">
        <v>55</v>
      </c>
      <c r="C2383">
        <v>64.963099999999997</v>
      </c>
      <c r="D2383">
        <v>-19.020800000000001</v>
      </c>
      <c r="E2383" s="1" t="s">
        <v>45</v>
      </c>
      <c r="F2383" t="s">
        <v>20286</v>
      </c>
      <c r="G2383">
        <v>0</v>
      </c>
      <c r="H2383">
        <v>11</v>
      </c>
      <c r="I2383">
        <v>0</v>
      </c>
    </row>
    <row r="2384" spans="1:9" hidden="1" x14ac:dyDescent="0.3">
      <c r="A2384" s="1" t="s">
        <v>103</v>
      </c>
      <c r="B2384" s="1" t="s">
        <v>55</v>
      </c>
      <c r="C2384">
        <v>64.963099999999997</v>
      </c>
      <c r="D2384">
        <v>-19.020800000000001</v>
      </c>
      <c r="E2384" s="1" t="s">
        <v>46</v>
      </c>
      <c r="F2384" t="s">
        <v>20287</v>
      </c>
      <c r="G2384">
        <v>0</v>
      </c>
      <c r="H2384">
        <v>26</v>
      </c>
      <c r="I2384">
        <v>0</v>
      </c>
    </row>
    <row r="2385" spans="1:9" hidden="1" x14ac:dyDescent="0.3">
      <c r="A2385" s="1" t="s">
        <v>103</v>
      </c>
      <c r="B2385" s="1" t="s">
        <v>55</v>
      </c>
      <c r="C2385">
        <v>64.963099999999997</v>
      </c>
      <c r="D2385">
        <v>-19.020800000000001</v>
      </c>
      <c r="E2385" s="1" t="s">
        <v>47</v>
      </c>
      <c r="F2385" t="s">
        <v>20288</v>
      </c>
      <c r="G2385">
        <v>0</v>
      </c>
      <c r="H2385">
        <v>34</v>
      </c>
      <c r="I2385">
        <v>0</v>
      </c>
    </row>
    <row r="2386" spans="1:9" hidden="1" x14ac:dyDescent="0.3">
      <c r="A2386" s="1" t="s">
        <v>103</v>
      </c>
      <c r="B2386" s="1" t="s">
        <v>55</v>
      </c>
      <c r="C2386">
        <v>64.963099999999997</v>
      </c>
      <c r="D2386">
        <v>-19.020800000000001</v>
      </c>
      <c r="E2386" s="1" t="s">
        <v>48</v>
      </c>
      <c r="F2386" t="s">
        <v>20289</v>
      </c>
      <c r="G2386">
        <v>0</v>
      </c>
      <c r="H2386">
        <v>43</v>
      </c>
      <c r="I2386">
        <v>0</v>
      </c>
    </row>
    <row r="2387" spans="1:9" hidden="1" x14ac:dyDescent="0.3">
      <c r="A2387" s="1" t="s">
        <v>103</v>
      </c>
      <c r="B2387" s="1" t="s">
        <v>55</v>
      </c>
      <c r="C2387">
        <v>64.963099999999997</v>
      </c>
      <c r="D2387">
        <v>-19.020800000000001</v>
      </c>
      <c r="E2387" s="1" t="s">
        <v>49</v>
      </c>
      <c r="F2387" t="s">
        <v>20290</v>
      </c>
      <c r="G2387">
        <v>0</v>
      </c>
      <c r="H2387">
        <v>50</v>
      </c>
      <c r="I2387">
        <v>0</v>
      </c>
    </row>
    <row r="2388" spans="1:9" hidden="1" x14ac:dyDescent="0.3">
      <c r="A2388" s="1" t="s">
        <v>103</v>
      </c>
      <c r="B2388" s="1" t="s">
        <v>55</v>
      </c>
      <c r="C2388">
        <v>64.963099999999997</v>
      </c>
      <c r="D2388">
        <v>-19.020800000000001</v>
      </c>
      <c r="E2388" s="1" t="s">
        <v>50</v>
      </c>
      <c r="F2388" t="s">
        <v>20291</v>
      </c>
      <c r="G2388">
        <v>0</v>
      </c>
      <c r="H2388">
        <v>50</v>
      </c>
      <c r="I2388">
        <v>0</v>
      </c>
    </row>
    <row r="2389" spans="1:9" hidden="1" x14ac:dyDescent="0.3">
      <c r="A2389" s="1" t="s">
        <v>103</v>
      </c>
      <c r="B2389" s="1" t="s">
        <v>55</v>
      </c>
      <c r="C2389">
        <v>64.963099999999997</v>
      </c>
      <c r="D2389">
        <v>-19.020800000000001</v>
      </c>
      <c r="E2389" s="1" t="s">
        <v>51</v>
      </c>
      <c r="F2389" t="s">
        <v>20292</v>
      </c>
      <c r="G2389">
        <v>0</v>
      </c>
      <c r="H2389">
        <v>58</v>
      </c>
      <c r="I2389">
        <v>0</v>
      </c>
    </row>
    <row r="2390" spans="1:9" hidden="1" x14ac:dyDescent="0.3">
      <c r="A2390" s="1" t="s">
        <v>103</v>
      </c>
      <c r="B2390" s="1" t="s">
        <v>55</v>
      </c>
      <c r="C2390">
        <v>64.963099999999997</v>
      </c>
      <c r="D2390">
        <v>-19.020800000000001</v>
      </c>
      <c r="E2390" s="1" t="s">
        <v>52</v>
      </c>
      <c r="F2390" t="s">
        <v>20293</v>
      </c>
      <c r="G2390">
        <v>0</v>
      </c>
      <c r="H2390">
        <v>69</v>
      </c>
      <c r="I2390">
        <v>1</v>
      </c>
    </row>
    <row r="2391" spans="1:9" hidden="1" x14ac:dyDescent="0.3">
      <c r="A2391" s="1" t="s">
        <v>103</v>
      </c>
      <c r="B2391" s="1" t="s">
        <v>55</v>
      </c>
      <c r="C2391">
        <v>64.963099999999997</v>
      </c>
      <c r="D2391">
        <v>-19.020800000000001</v>
      </c>
      <c r="E2391" s="1" t="s">
        <v>53</v>
      </c>
      <c r="F2391" t="s">
        <v>20294</v>
      </c>
      <c r="G2391">
        <v>0</v>
      </c>
      <c r="H2391">
        <v>85</v>
      </c>
      <c r="I2391">
        <v>1</v>
      </c>
    </row>
    <row r="2392" spans="1:9" hidden="1" x14ac:dyDescent="0.3">
      <c r="A2392" s="1" t="s">
        <v>103</v>
      </c>
      <c r="B2392" s="1" t="s">
        <v>55</v>
      </c>
      <c r="C2392">
        <v>64.963099999999997</v>
      </c>
      <c r="D2392">
        <v>-19.020800000000001</v>
      </c>
      <c r="E2392" s="1" t="s">
        <v>54</v>
      </c>
      <c r="F2392" t="s">
        <v>20295</v>
      </c>
      <c r="G2392">
        <v>0</v>
      </c>
      <c r="H2392">
        <v>103</v>
      </c>
      <c r="I2392">
        <v>1</v>
      </c>
    </row>
    <row r="2393" spans="1:9" hidden="1" x14ac:dyDescent="0.3">
      <c r="A2393" s="1" t="s">
        <v>103</v>
      </c>
      <c r="B2393" s="1" t="s">
        <v>55</v>
      </c>
      <c r="C2393">
        <v>64.963099999999997</v>
      </c>
      <c r="D2393">
        <v>-19.020800000000001</v>
      </c>
      <c r="E2393" s="1" t="s">
        <v>21548</v>
      </c>
      <c r="F2393" t="s">
        <v>21594</v>
      </c>
      <c r="G2393">
        <v>0</v>
      </c>
      <c r="H2393">
        <v>134</v>
      </c>
      <c r="I2393">
        <v>1</v>
      </c>
    </row>
    <row r="2394" spans="1:9" hidden="1" x14ac:dyDescent="0.3">
      <c r="A2394" s="1" t="s">
        <v>104</v>
      </c>
      <c r="B2394" s="1" t="s">
        <v>55</v>
      </c>
      <c r="C2394">
        <v>55.169400000000003</v>
      </c>
      <c r="D2394">
        <v>23.8813</v>
      </c>
      <c r="E2394" s="1" t="s">
        <v>4</v>
      </c>
      <c r="F2394" t="s">
        <v>16605</v>
      </c>
      <c r="G2394">
        <v>0</v>
      </c>
      <c r="H2394">
        <v>0</v>
      </c>
      <c r="I2394">
        <v>0</v>
      </c>
    </row>
    <row r="2395" spans="1:9" hidden="1" x14ac:dyDescent="0.3">
      <c r="A2395" s="1" t="s">
        <v>104</v>
      </c>
      <c r="B2395" s="1" t="s">
        <v>55</v>
      </c>
      <c r="C2395">
        <v>55.169400000000003</v>
      </c>
      <c r="D2395">
        <v>23.8813</v>
      </c>
      <c r="E2395" s="1" t="s">
        <v>5</v>
      </c>
      <c r="F2395" t="s">
        <v>16502</v>
      </c>
      <c r="G2395">
        <v>0</v>
      </c>
      <c r="H2395">
        <v>0</v>
      </c>
      <c r="I2395">
        <v>0</v>
      </c>
    </row>
    <row r="2396" spans="1:9" hidden="1" x14ac:dyDescent="0.3">
      <c r="A2396" s="1" t="s">
        <v>104</v>
      </c>
      <c r="B2396" s="1" t="s">
        <v>55</v>
      </c>
      <c r="C2396">
        <v>55.169400000000003</v>
      </c>
      <c r="D2396">
        <v>23.8813</v>
      </c>
      <c r="E2396" s="1" t="s">
        <v>6</v>
      </c>
      <c r="F2396" t="s">
        <v>16400</v>
      </c>
      <c r="G2396">
        <v>0</v>
      </c>
      <c r="H2396">
        <v>0</v>
      </c>
      <c r="I2396">
        <v>0</v>
      </c>
    </row>
    <row r="2397" spans="1:9" hidden="1" x14ac:dyDescent="0.3">
      <c r="A2397" s="1" t="s">
        <v>104</v>
      </c>
      <c r="B2397" s="1" t="s">
        <v>55</v>
      </c>
      <c r="C2397">
        <v>55.169400000000003</v>
      </c>
      <c r="D2397">
        <v>23.8813</v>
      </c>
      <c r="E2397" s="1" t="s">
        <v>7</v>
      </c>
      <c r="F2397" t="s">
        <v>16298</v>
      </c>
      <c r="G2397">
        <v>0</v>
      </c>
      <c r="H2397">
        <v>0</v>
      </c>
      <c r="I2397">
        <v>0</v>
      </c>
    </row>
    <row r="2398" spans="1:9" hidden="1" x14ac:dyDescent="0.3">
      <c r="A2398" s="1" t="s">
        <v>104</v>
      </c>
      <c r="B2398" s="1" t="s">
        <v>55</v>
      </c>
      <c r="C2398">
        <v>55.169400000000003</v>
      </c>
      <c r="D2398">
        <v>23.8813</v>
      </c>
      <c r="E2398" s="1" t="s">
        <v>8</v>
      </c>
      <c r="F2398" t="s">
        <v>16198</v>
      </c>
      <c r="G2398">
        <v>0</v>
      </c>
      <c r="H2398">
        <v>0</v>
      </c>
      <c r="I2398">
        <v>0</v>
      </c>
    </row>
    <row r="2399" spans="1:9" hidden="1" x14ac:dyDescent="0.3">
      <c r="A2399" s="1" t="s">
        <v>104</v>
      </c>
      <c r="B2399" s="1" t="s">
        <v>55</v>
      </c>
      <c r="C2399">
        <v>55.169400000000003</v>
      </c>
      <c r="D2399">
        <v>23.8813</v>
      </c>
      <c r="E2399" s="1" t="s">
        <v>9</v>
      </c>
      <c r="F2399" t="s">
        <v>16098</v>
      </c>
      <c r="G2399">
        <v>0</v>
      </c>
      <c r="H2399">
        <v>0</v>
      </c>
      <c r="I2399">
        <v>0</v>
      </c>
    </row>
    <row r="2400" spans="1:9" hidden="1" x14ac:dyDescent="0.3">
      <c r="A2400" s="1" t="s">
        <v>104</v>
      </c>
      <c r="B2400" s="1" t="s">
        <v>55</v>
      </c>
      <c r="C2400">
        <v>55.169400000000003</v>
      </c>
      <c r="D2400">
        <v>23.8813</v>
      </c>
      <c r="E2400" s="1" t="s">
        <v>10</v>
      </c>
      <c r="F2400" t="s">
        <v>16001</v>
      </c>
      <c r="G2400">
        <v>0</v>
      </c>
      <c r="H2400">
        <v>0</v>
      </c>
      <c r="I2400">
        <v>0</v>
      </c>
    </row>
    <row r="2401" spans="1:9" hidden="1" x14ac:dyDescent="0.3">
      <c r="A2401" s="1" t="s">
        <v>104</v>
      </c>
      <c r="B2401" s="1" t="s">
        <v>55</v>
      </c>
      <c r="C2401">
        <v>55.169400000000003</v>
      </c>
      <c r="D2401">
        <v>23.8813</v>
      </c>
      <c r="E2401" s="1" t="s">
        <v>11</v>
      </c>
      <c r="F2401" t="s">
        <v>15904</v>
      </c>
      <c r="G2401">
        <v>0</v>
      </c>
      <c r="H2401">
        <v>0</v>
      </c>
      <c r="I2401">
        <v>0</v>
      </c>
    </row>
    <row r="2402" spans="1:9" hidden="1" x14ac:dyDescent="0.3">
      <c r="A2402" s="1" t="s">
        <v>104</v>
      </c>
      <c r="B2402" s="1" t="s">
        <v>55</v>
      </c>
      <c r="C2402">
        <v>55.169400000000003</v>
      </c>
      <c r="D2402">
        <v>23.8813</v>
      </c>
      <c r="E2402" s="1" t="s">
        <v>12</v>
      </c>
      <c r="F2402" t="s">
        <v>15809</v>
      </c>
      <c r="G2402">
        <v>0</v>
      </c>
      <c r="H2402">
        <v>0</v>
      </c>
      <c r="I2402">
        <v>0</v>
      </c>
    </row>
    <row r="2403" spans="1:9" hidden="1" x14ac:dyDescent="0.3">
      <c r="A2403" s="1" t="s">
        <v>104</v>
      </c>
      <c r="B2403" s="1" t="s">
        <v>55</v>
      </c>
      <c r="C2403">
        <v>55.169400000000003</v>
      </c>
      <c r="D2403">
        <v>23.8813</v>
      </c>
      <c r="E2403" s="1" t="s">
        <v>13</v>
      </c>
      <c r="F2403" t="s">
        <v>15717</v>
      </c>
      <c r="G2403">
        <v>0</v>
      </c>
      <c r="H2403">
        <v>0</v>
      </c>
      <c r="I2403">
        <v>0</v>
      </c>
    </row>
    <row r="2404" spans="1:9" hidden="1" x14ac:dyDescent="0.3">
      <c r="A2404" s="1" t="s">
        <v>104</v>
      </c>
      <c r="B2404" s="1" t="s">
        <v>55</v>
      </c>
      <c r="C2404">
        <v>55.169400000000003</v>
      </c>
      <c r="D2404">
        <v>23.8813</v>
      </c>
      <c r="E2404" s="1" t="s">
        <v>14</v>
      </c>
      <c r="F2404" t="s">
        <v>15627</v>
      </c>
      <c r="G2404">
        <v>0</v>
      </c>
      <c r="H2404">
        <v>0</v>
      </c>
      <c r="I2404">
        <v>0</v>
      </c>
    </row>
    <row r="2405" spans="1:9" hidden="1" x14ac:dyDescent="0.3">
      <c r="A2405" s="1" t="s">
        <v>104</v>
      </c>
      <c r="B2405" s="1" t="s">
        <v>55</v>
      </c>
      <c r="C2405">
        <v>55.169400000000003</v>
      </c>
      <c r="D2405">
        <v>23.8813</v>
      </c>
      <c r="E2405" s="1" t="s">
        <v>15</v>
      </c>
      <c r="F2405" t="s">
        <v>15538</v>
      </c>
      <c r="G2405">
        <v>0</v>
      </c>
      <c r="H2405">
        <v>0</v>
      </c>
      <c r="I2405">
        <v>0</v>
      </c>
    </row>
    <row r="2406" spans="1:9" hidden="1" x14ac:dyDescent="0.3">
      <c r="A2406" s="1" t="s">
        <v>104</v>
      </c>
      <c r="B2406" s="1" t="s">
        <v>55</v>
      </c>
      <c r="C2406">
        <v>55.169400000000003</v>
      </c>
      <c r="D2406">
        <v>23.8813</v>
      </c>
      <c r="E2406" s="1" t="s">
        <v>16</v>
      </c>
      <c r="F2406" t="s">
        <v>15449</v>
      </c>
      <c r="G2406">
        <v>0</v>
      </c>
      <c r="H2406">
        <v>0</v>
      </c>
      <c r="I2406">
        <v>0</v>
      </c>
    </row>
    <row r="2407" spans="1:9" hidden="1" x14ac:dyDescent="0.3">
      <c r="A2407" s="1" t="s">
        <v>104</v>
      </c>
      <c r="B2407" s="1" t="s">
        <v>55</v>
      </c>
      <c r="C2407">
        <v>55.169400000000003</v>
      </c>
      <c r="D2407">
        <v>23.8813</v>
      </c>
      <c r="E2407" s="1" t="s">
        <v>17</v>
      </c>
      <c r="F2407" t="s">
        <v>15360</v>
      </c>
      <c r="G2407">
        <v>0</v>
      </c>
      <c r="H2407">
        <v>0</v>
      </c>
      <c r="I2407">
        <v>0</v>
      </c>
    </row>
    <row r="2408" spans="1:9" hidden="1" x14ac:dyDescent="0.3">
      <c r="A2408" s="1" t="s">
        <v>104</v>
      </c>
      <c r="B2408" s="1" t="s">
        <v>55</v>
      </c>
      <c r="C2408">
        <v>55.169400000000003</v>
      </c>
      <c r="D2408">
        <v>23.8813</v>
      </c>
      <c r="E2408" s="1" t="s">
        <v>18</v>
      </c>
      <c r="F2408" t="s">
        <v>15272</v>
      </c>
      <c r="G2408">
        <v>0</v>
      </c>
      <c r="H2408">
        <v>0</v>
      </c>
      <c r="I2408">
        <v>0</v>
      </c>
    </row>
    <row r="2409" spans="1:9" hidden="1" x14ac:dyDescent="0.3">
      <c r="A2409" s="1" t="s">
        <v>104</v>
      </c>
      <c r="B2409" s="1" t="s">
        <v>55</v>
      </c>
      <c r="C2409">
        <v>55.169400000000003</v>
      </c>
      <c r="D2409">
        <v>23.8813</v>
      </c>
      <c r="E2409" s="1" t="s">
        <v>19</v>
      </c>
      <c r="F2409" t="s">
        <v>15184</v>
      </c>
      <c r="G2409">
        <v>0</v>
      </c>
      <c r="H2409">
        <v>0</v>
      </c>
      <c r="I2409">
        <v>0</v>
      </c>
    </row>
    <row r="2410" spans="1:9" hidden="1" x14ac:dyDescent="0.3">
      <c r="A2410" s="1" t="s">
        <v>104</v>
      </c>
      <c r="B2410" s="1" t="s">
        <v>55</v>
      </c>
      <c r="C2410">
        <v>55.169400000000003</v>
      </c>
      <c r="D2410">
        <v>23.8813</v>
      </c>
      <c r="E2410" s="1" t="s">
        <v>20</v>
      </c>
      <c r="F2410" t="s">
        <v>15096</v>
      </c>
      <c r="G2410">
        <v>0</v>
      </c>
      <c r="H2410">
        <v>0</v>
      </c>
      <c r="I2410">
        <v>0</v>
      </c>
    </row>
    <row r="2411" spans="1:9" hidden="1" x14ac:dyDescent="0.3">
      <c r="A2411" s="1" t="s">
        <v>104</v>
      </c>
      <c r="B2411" s="1" t="s">
        <v>55</v>
      </c>
      <c r="C2411">
        <v>55.169400000000003</v>
      </c>
      <c r="D2411">
        <v>23.8813</v>
      </c>
      <c r="E2411" s="1" t="s">
        <v>21</v>
      </c>
      <c r="F2411" t="s">
        <v>15008</v>
      </c>
      <c r="G2411">
        <v>0</v>
      </c>
      <c r="H2411">
        <v>0</v>
      </c>
      <c r="I2411">
        <v>0</v>
      </c>
    </row>
    <row r="2412" spans="1:9" hidden="1" x14ac:dyDescent="0.3">
      <c r="A2412" s="1" t="s">
        <v>104</v>
      </c>
      <c r="B2412" s="1" t="s">
        <v>55</v>
      </c>
      <c r="C2412">
        <v>55.169400000000003</v>
      </c>
      <c r="D2412">
        <v>23.8813</v>
      </c>
      <c r="E2412" s="1" t="s">
        <v>22</v>
      </c>
      <c r="F2412" t="s">
        <v>14920</v>
      </c>
      <c r="G2412">
        <v>0</v>
      </c>
      <c r="H2412">
        <v>0</v>
      </c>
      <c r="I2412">
        <v>0</v>
      </c>
    </row>
    <row r="2413" spans="1:9" hidden="1" x14ac:dyDescent="0.3">
      <c r="A2413" s="1" t="s">
        <v>104</v>
      </c>
      <c r="B2413" s="1" t="s">
        <v>55</v>
      </c>
      <c r="C2413">
        <v>55.169400000000003</v>
      </c>
      <c r="D2413">
        <v>23.8813</v>
      </c>
      <c r="E2413" s="1" t="s">
        <v>23</v>
      </c>
      <c r="F2413" t="s">
        <v>14832</v>
      </c>
      <c r="G2413">
        <v>0</v>
      </c>
      <c r="H2413">
        <v>0</v>
      </c>
      <c r="I2413">
        <v>0</v>
      </c>
    </row>
    <row r="2414" spans="1:9" hidden="1" x14ac:dyDescent="0.3">
      <c r="A2414" s="1" t="s">
        <v>104</v>
      </c>
      <c r="B2414" s="1" t="s">
        <v>55</v>
      </c>
      <c r="C2414">
        <v>55.169400000000003</v>
      </c>
      <c r="D2414">
        <v>23.8813</v>
      </c>
      <c r="E2414" s="1" t="s">
        <v>24</v>
      </c>
      <c r="F2414" t="s">
        <v>14744</v>
      </c>
      <c r="G2414">
        <v>0</v>
      </c>
      <c r="H2414">
        <v>0</v>
      </c>
      <c r="I2414">
        <v>0</v>
      </c>
    </row>
    <row r="2415" spans="1:9" hidden="1" x14ac:dyDescent="0.3">
      <c r="A2415" s="1" t="s">
        <v>104</v>
      </c>
      <c r="B2415" s="1" t="s">
        <v>55</v>
      </c>
      <c r="C2415">
        <v>55.169400000000003</v>
      </c>
      <c r="D2415">
        <v>23.8813</v>
      </c>
      <c r="E2415" s="1" t="s">
        <v>25</v>
      </c>
      <c r="F2415" t="s">
        <v>14656</v>
      </c>
      <c r="G2415">
        <v>0</v>
      </c>
      <c r="H2415">
        <v>0</v>
      </c>
      <c r="I2415">
        <v>0</v>
      </c>
    </row>
    <row r="2416" spans="1:9" hidden="1" x14ac:dyDescent="0.3">
      <c r="A2416" s="1" t="s">
        <v>104</v>
      </c>
      <c r="B2416" s="1" t="s">
        <v>55</v>
      </c>
      <c r="C2416">
        <v>55.169400000000003</v>
      </c>
      <c r="D2416">
        <v>23.8813</v>
      </c>
      <c r="E2416" s="1" t="s">
        <v>26</v>
      </c>
      <c r="F2416" t="s">
        <v>14568</v>
      </c>
      <c r="G2416">
        <v>0</v>
      </c>
      <c r="H2416">
        <v>0</v>
      </c>
      <c r="I2416">
        <v>0</v>
      </c>
    </row>
    <row r="2417" spans="1:9" hidden="1" x14ac:dyDescent="0.3">
      <c r="A2417" s="1" t="s">
        <v>104</v>
      </c>
      <c r="B2417" s="1" t="s">
        <v>55</v>
      </c>
      <c r="C2417">
        <v>55.169400000000003</v>
      </c>
      <c r="D2417">
        <v>23.8813</v>
      </c>
      <c r="E2417" s="1" t="s">
        <v>27</v>
      </c>
      <c r="F2417" t="s">
        <v>14480</v>
      </c>
      <c r="G2417">
        <v>0</v>
      </c>
      <c r="H2417">
        <v>0</v>
      </c>
      <c r="I2417">
        <v>0</v>
      </c>
    </row>
    <row r="2418" spans="1:9" hidden="1" x14ac:dyDescent="0.3">
      <c r="A2418" s="1" t="s">
        <v>104</v>
      </c>
      <c r="B2418" s="1" t="s">
        <v>55</v>
      </c>
      <c r="C2418">
        <v>55.169400000000003</v>
      </c>
      <c r="D2418">
        <v>23.8813</v>
      </c>
      <c r="E2418" s="1" t="s">
        <v>28</v>
      </c>
      <c r="F2418" t="s">
        <v>14393</v>
      </c>
      <c r="G2418">
        <v>0</v>
      </c>
      <c r="H2418">
        <v>0</v>
      </c>
      <c r="I2418">
        <v>0</v>
      </c>
    </row>
    <row r="2419" spans="1:9" hidden="1" x14ac:dyDescent="0.3">
      <c r="A2419" s="1" t="s">
        <v>104</v>
      </c>
      <c r="B2419" s="1" t="s">
        <v>55</v>
      </c>
      <c r="C2419">
        <v>55.169400000000003</v>
      </c>
      <c r="D2419">
        <v>23.8813</v>
      </c>
      <c r="E2419" s="1" t="s">
        <v>29</v>
      </c>
      <c r="F2419" t="s">
        <v>14306</v>
      </c>
      <c r="G2419">
        <v>0</v>
      </c>
      <c r="H2419">
        <v>0</v>
      </c>
      <c r="I2419">
        <v>0</v>
      </c>
    </row>
    <row r="2420" spans="1:9" hidden="1" x14ac:dyDescent="0.3">
      <c r="A2420" s="1" t="s">
        <v>104</v>
      </c>
      <c r="B2420" s="1" t="s">
        <v>55</v>
      </c>
      <c r="C2420">
        <v>55.169400000000003</v>
      </c>
      <c r="D2420">
        <v>23.8813</v>
      </c>
      <c r="E2420" s="1" t="s">
        <v>30</v>
      </c>
      <c r="F2420" t="s">
        <v>14219</v>
      </c>
      <c r="G2420">
        <v>0</v>
      </c>
      <c r="H2420">
        <v>0</v>
      </c>
      <c r="I2420">
        <v>0</v>
      </c>
    </row>
    <row r="2421" spans="1:9" hidden="1" x14ac:dyDescent="0.3">
      <c r="A2421" s="1" t="s">
        <v>104</v>
      </c>
      <c r="B2421" s="1" t="s">
        <v>55</v>
      </c>
      <c r="C2421">
        <v>55.169400000000003</v>
      </c>
      <c r="D2421">
        <v>23.8813</v>
      </c>
      <c r="E2421" s="1" t="s">
        <v>31</v>
      </c>
      <c r="F2421" t="s">
        <v>14132</v>
      </c>
      <c r="G2421">
        <v>0</v>
      </c>
      <c r="H2421">
        <v>0</v>
      </c>
      <c r="I2421">
        <v>0</v>
      </c>
    </row>
    <row r="2422" spans="1:9" hidden="1" x14ac:dyDescent="0.3">
      <c r="A2422" s="1" t="s">
        <v>104</v>
      </c>
      <c r="B2422" s="1" t="s">
        <v>55</v>
      </c>
      <c r="C2422">
        <v>55.169400000000003</v>
      </c>
      <c r="D2422">
        <v>23.8813</v>
      </c>
      <c r="E2422" s="1" t="s">
        <v>32</v>
      </c>
      <c r="F2422" t="s">
        <v>14046</v>
      </c>
      <c r="G2422">
        <v>0</v>
      </c>
      <c r="H2422">
        <v>0</v>
      </c>
      <c r="I2422">
        <v>0</v>
      </c>
    </row>
    <row r="2423" spans="1:9" hidden="1" x14ac:dyDescent="0.3">
      <c r="A2423" s="1" t="s">
        <v>104</v>
      </c>
      <c r="B2423" s="1" t="s">
        <v>55</v>
      </c>
      <c r="C2423">
        <v>55.169400000000003</v>
      </c>
      <c r="D2423">
        <v>23.8813</v>
      </c>
      <c r="E2423" s="1" t="s">
        <v>33</v>
      </c>
      <c r="F2423" t="s">
        <v>13960</v>
      </c>
      <c r="G2423">
        <v>0</v>
      </c>
      <c r="H2423">
        <v>0</v>
      </c>
      <c r="I2423">
        <v>0</v>
      </c>
    </row>
    <row r="2424" spans="1:9" hidden="1" x14ac:dyDescent="0.3">
      <c r="A2424" s="1" t="s">
        <v>104</v>
      </c>
      <c r="B2424" s="1" t="s">
        <v>55</v>
      </c>
      <c r="C2424">
        <v>55.169400000000003</v>
      </c>
      <c r="D2424">
        <v>23.8813</v>
      </c>
      <c r="E2424" s="1" t="s">
        <v>34</v>
      </c>
      <c r="F2424" t="s">
        <v>13874</v>
      </c>
      <c r="G2424">
        <v>0</v>
      </c>
      <c r="H2424">
        <v>0</v>
      </c>
      <c r="I2424">
        <v>0</v>
      </c>
    </row>
    <row r="2425" spans="1:9" hidden="1" x14ac:dyDescent="0.3">
      <c r="A2425" s="1" t="s">
        <v>104</v>
      </c>
      <c r="B2425" s="1" t="s">
        <v>55</v>
      </c>
      <c r="C2425">
        <v>55.169400000000003</v>
      </c>
      <c r="D2425">
        <v>23.8813</v>
      </c>
      <c r="E2425" s="1" t="s">
        <v>35</v>
      </c>
      <c r="F2425" t="s">
        <v>13790</v>
      </c>
      <c r="G2425">
        <v>0</v>
      </c>
      <c r="H2425">
        <v>0</v>
      </c>
      <c r="I2425">
        <v>0</v>
      </c>
    </row>
    <row r="2426" spans="1:9" hidden="1" x14ac:dyDescent="0.3">
      <c r="A2426" s="1" t="s">
        <v>104</v>
      </c>
      <c r="B2426" s="1" t="s">
        <v>55</v>
      </c>
      <c r="C2426">
        <v>55.169400000000003</v>
      </c>
      <c r="D2426">
        <v>23.8813</v>
      </c>
      <c r="E2426" s="1" t="s">
        <v>36</v>
      </c>
      <c r="F2426" t="s">
        <v>13706</v>
      </c>
      <c r="G2426">
        <v>0</v>
      </c>
      <c r="H2426">
        <v>0</v>
      </c>
      <c r="I2426">
        <v>0</v>
      </c>
    </row>
    <row r="2427" spans="1:9" hidden="1" x14ac:dyDescent="0.3">
      <c r="A2427" s="1" t="s">
        <v>104</v>
      </c>
      <c r="B2427" s="1" t="s">
        <v>55</v>
      </c>
      <c r="C2427">
        <v>55.169400000000003</v>
      </c>
      <c r="D2427">
        <v>23.8813</v>
      </c>
      <c r="E2427" s="1" t="s">
        <v>37</v>
      </c>
      <c r="F2427" t="s">
        <v>13622</v>
      </c>
      <c r="G2427">
        <v>0</v>
      </c>
      <c r="H2427">
        <v>0</v>
      </c>
      <c r="I2427">
        <v>0</v>
      </c>
    </row>
    <row r="2428" spans="1:9" hidden="1" x14ac:dyDescent="0.3">
      <c r="A2428" s="1" t="s">
        <v>104</v>
      </c>
      <c r="B2428" s="1" t="s">
        <v>55</v>
      </c>
      <c r="C2428">
        <v>55.169400000000003</v>
      </c>
      <c r="D2428">
        <v>23.8813</v>
      </c>
      <c r="E2428" s="1" t="s">
        <v>38</v>
      </c>
      <c r="F2428" t="s">
        <v>13543</v>
      </c>
      <c r="G2428">
        <v>0</v>
      </c>
      <c r="H2428">
        <v>0</v>
      </c>
      <c r="I2428">
        <v>0</v>
      </c>
    </row>
    <row r="2429" spans="1:9" hidden="1" x14ac:dyDescent="0.3">
      <c r="A2429" s="1" t="s">
        <v>104</v>
      </c>
      <c r="B2429" s="1" t="s">
        <v>55</v>
      </c>
      <c r="C2429">
        <v>55.169400000000003</v>
      </c>
      <c r="D2429">
        <v>23.8813</v>
      </c>
      <c r="E2429" s="1" t="s">
        <v>39</v>
      </c>
      <c r="F2429" t="s">
        <v>13468</v>
      </c>
      <c r="G2429">
        <v>0</v>
      </c>
      <c r="H2429">
        <v>0</v>
      </c>
      <c r="I2429">
        <v>0</v>
      </c>
    </row>
    <row r="2430" spans="1:9" hidden="1" x14ac:dyDescent="0.3">
      <c r="A2430" s="1" t="s">
        <v>104</v>
      </c>
      <c r="B2430" s="1" t="s">
        <v>55</v>
      </c>
      <c r="C2430">
        <v>55.169400000000003</v>
      </c>
      <c r="D2430">
        <v>23.8813</v>
      </c>
      <c r="E2430" s="1" t="s">
        <v>40</v>
      </c>
      <c r="F2430" t="s">
        <v>13400</v>
      </c>
      <c r="G2430">
        <v>0</v>
      </c>
      <c r="H2430">
        <v>0</v>
      </c>
      <c r="I2430">
        <v>0</v>
      </c>
    </row>
    <row r="2431" spans="1:9" hidden="1" x14ac:dyDescent="0.3">
      <c r="A2431" s="1" t="s">
        <v>104</v>
      </c>
      <c r="B2431" s="1" t="s">
        <v>55</v>
      </c>
      <c r="C2431">
        <v>55.169400000000003</v>
      </c>
      <c r="D2431">
        <v>23.8813</v>
      </c>
      <c r="E2431" s="1" t="s">
        <v>41</v>
      </c>
      <c r="F2431" t="s">
        <v>21337</v>
      </c>
      <c r="G2431">
        <v>0</v>
      </c>
      <c r="H2431">
        <v>1</v>
      </c>
      <c r="I2431">
        <v>0</v>
      </c>
    </row>
    <row r="2432" spans="1:9" hidden="1" x14ac:dyDescent="0.3">
      <c r="A2432" s="1" t="s">
        <v>104</v>
      </c>
      <c r="B2432" s="1" t="s">
        <v>55</v>
      </c>
      <c r="C2432">
        <v>55.169400000000003</v>
      </c>
      <c r="D2432">
        <v>23.8813</v>
      </c>
      <c r="E2432" s="1" t="s">
        <v>42</v>
      </c>
      <c r="F2432" t="s">
        <v>21338</v>
      </c>
      <c r="G2432">
        <v>0</v>
      </c>
      <c r="H2432">
        <v>1</v>
      </c>
      <c r="I2432">
        <v>0</v>
      </c>
    </row>
    <row r="2433" spans="1:9" hidden="1" x14ac:dyDescent="0.3">
      <c r="A2433" s="1" t="s">
        <v>104</v>
      </c>
      <c r="B2433" s="1" t="s">
        <v>55</v>
      </c>
      <c r="C2433">
        <v>55.169400000000003</v>
      </c>
      <c r="D2433">
        <v>23.8813</v>
      </c>
      <c r="E2433" s="1" t="s">
        <v>43</v>
      </c>
      <c r="F2433" t="s">
        <v>21339</v>
      </c>
      <c r="G2433">
        <v>0</v>
      </c>
      <c r="H2433">
        <v>1</v>
      </c>
      <c r="I2433">
        <v>0</v>
      </c>
    </row>
    <row r="2434" spans="1:9" hidden="1" x14ac:dyDescent="0.3">
      <c r="A2434" s="1" t="s">
        <v>104</v>
      </c>
      <c r="B2434" s="1" t="s">
        <v>55</v>
      </c>
      <c r="C2434">
        <v>55.169400000000003</v>
      </c>
      <c r="D2434">
        <v>23.8813</v>
      </c>
      <c r="E2434" s="1" t="s">
        <v>44</v>
      </c>
      <c r="F2434" t="s">
        <v>21340</v>
      </c>
      <c r="G2434">
        <v>0</v>
      </c>
      <c r="H2434">
        <v>1</v>
      </c>
      <c r="I2434">
        <v>0</v>
      </c>
    </row>
    <row r="2435" spans="1:9" hidden="1" x14ac:dyDescent="0.3">
      <c r="A2435" s="1" t="s">
        <v>104</v>
      </c>
      <c r="B2435" s="1" t="s">
        <v>55</v>
      </c>
      <c r="C2435">
        <v>55.169400000000003</v>
      </c>
      <c r="D2435">
        <v>23.8813</v>
      </c>
      <c r="E2435" s="1" t="s">
        <v>45</v>
      </c>
      <c r="F2435" t="s">
        <v>21341</v>
      </c>
      <c r="G2435">
        <v>0</v>
      </c>
      <c r="H2435">
        <v>1</v>
      </c>
      <c r="I2435">
        <v>0</v>
      </c>
    </row>
    <row r="2436" spans="1:9" hidden="1" x14ac:dyDescent="0.3">
      <c r="A2436" s="1" t="s">
        <v>104</v>
      </c>
      <c r="B2436" s="1" t="s">
        <v>55</v>
      </c>
      <c r="C2436">
        <v>55.169400000000003</v>
      </c>
      <c r="D2436">
        <v>23.8813</v>
      </c>
      <c r="E2436" s="1" t="s">
        <v>46</v>
      </c>
      <c r="F2436" t="s">
        <v>21342</v>
      </c>
      <c r="G2436">
        <v>0</v>
      </c>
      <c r="H2436">
        <v>1</v>
      </c>
      <c r="I2436">
        <v>0</v>
      </c>
    </row>
    <row r="2437" spans="1:9" hidden="1" x14ac:dyDescent="0.3">
      <c r="A2437" s="1" t="s">
        <v>104</v>
      </c>
      <c r="B2437" s="1" t="s">
        <v>55</v>
      </c>
      <c r="C2437">
        <v>55.169400000000003</v>
      </c>
      <c r="D2437">
        <v>23.8813</v>
      </c>
      <c r="E2437" s="1" t="s">
        <v>47</v>
      </c>
      <c r="F2437" t="s">
        <v>21343</v>
      </c>
      <c r="G2437">
        <v>0</v>
      </c>
      <c r="H2437">
        <v>1</v>
      </c>
      <c r="I2437">
        <v>0</v>
      </c>
    </row>
    <row r="2438" spans="1:9" hidden="1" x14ac:dyDescent="0.3">
      <c r="A2438" s="1" t="s">
        <v>104</v>
      </c>
      <c r="B2438" s="1" t="s">
        <v>55</v>
      </c>
      <c r="C2438">
        <v>55.169400000000003</v>
      </c>
      <c r="D2438">
        <v>23.8813</v>
      </c>
      <c r="E2438" s="1" t="s">
        <v>48</v>
      </c>
      <c r="F2438" t="s">
        <v>21344</v>
      </c>
      <c r="G2438">
        <v>0</v>
      </c>
      <c r="H2438">
        <v>1</v>
      </c>
      <c r="I2438">
        <v>0</v>
      </c>
    </row>
    <row r="2439" spans="1:9" hidden="1" x14ac:dyDescent="0.3">
      <c r="A2439" s="1" t="s">
        <v>104</v>
      </c>
      <c r="B2439" s="1" t="s">
        <v>55</v>
      </c>
      <c r="C2439">
        <v>55.169400000000003</v>
      </c>
      <c r="D2439">
        <v>23.8813</v>
      </c>
      <c r="E2439" s="1" t="s">
        <v>49</v>
      </c>
      <c r="F2439" t="s">
        <v>21345</v>
      </c>
      <c r="G2439">
        <v>0</v>
      </c>
      <c r="H2439">
        <v>1</v>
      </c>
      <c r="I2439">
        <v>0</v>
      </c>
    </row>
    <row r="2440" spans="1:9" hidden="1" x14ac:dyDescent="0.3">
      <c r="A2440" s="1" t="s">
        <v>104</v>
      </c>
      <c r="B2440" s="1" t="s">
        <v>55</v>
      </c>
      <c r="C2440">
        <v>55.169400000000003</v>
      </c>
      <c r="D2440">
        <v>23.8813</v>
      </c>
      <c r="E2440" s="1" t="s">
        <v>50</v>
      </c>
      <c r="F2440" t="s">
        <v>21346</v>
      </c>
      <c r="G2440">
        <v>0</v>
      </c>
      <c r="H2440">
        <v>1</v>
      </c>
      <c r="I2440">
        <v>0</v>
      </c>
    </row>
    <row r="2441" spans="1:9" hidden="1" x14ac:dyDescent="0.3">
      <c r="A2441" s="1" t="s">
        <v>104</v>
      </c>
      <c r="B2441" s="1" t="s">
        <v>55</v>
      </c>
      <c r="C2441">
        <v>55.169400000000003</v>
      </c>
      <c r="D2441">
        <v>23.8813</v>
      </c>
      <c r="E2441" s="1" t="s">
        <v>51</v>
      </c>
      <c r="F2441" t="s">
        <v>21347</v>
      </c>
      <c r="G2441">
        <v>0</v>
      </c>
      <c r="H2441">
        <v>1</v>
      </c>
      <c r="I2441">
        <v>0</v>
      </c>
    </row>
    <row r="2442" spans="1:9" hidden="1" x14ac:dyDescent="0.3">
      <c r="A2442" s="1" t="s">
        <v>104</v>
      </c>
      <c r="B2442" s="1" t="s">
        <v>55</v>
      </c>
      <c r="C2442">
        <v>55.169400000000003</v>
      </c>
      <c r="D2442">
        <v>23.8813</v>
      </c>
      <c r="E2442" s="1" t="s">
        <v>52</v>
      </c>
      <c r="F2442" t="s">
        <v>21348</v>
      </c>
      <c r="G2442">
        <v>0</v>
      </c>
      <c r="H2442">
        <v>1</v>
      </c>
      <c r="I2442">
        <v>0</v>
      </c>
    </row>
    <row r="2443" spans="1:9" hidden="1" x14ac:dyDescent="0.3">
      <c r="A2443" s="1" t="s">
        <v>104</v>
      </c>
      <c r="B2443" s="1" t="s">
        <v>55</v>
      </c>
      <c r="C2443">
        <v>55.169400000000003</v>
      </c>
      <c r="D2443">
        <v>23.8813</v>
      </c>
      <c r="E2443" s="1" t="s">
        <v>53</v>
      </c>
      <c r="F2443" t="s">
        <v>20815</v>
      </c>
      <c r="G2443">
        <v>0</v>
      </c>
      <c r="H2443">
        <v>3</v>
      </c>
      <c r="I2443">
        <v>0</v>
      </c>
    </row>
    <row r="2444" spans="1:9" hidden="1" x14ac:dyDescent="0.3">
      <c r="A2444" s="1" t="s">
        <v>104</v>
      </c>
      <c r="B2444" s="1" t="s">
        <v>55</v>
      </c>
      <c r="C2444">
        <v>55.169400000000003</v>
      </c>
      <c r="D2444">
        <v>23.8813</v>
      </c>
      <c r="E2444" s="1" t="s">
        <v>54</v>
      </c>
      <c r="F2444" t="s">
        <v>20816</v>
      </c>
      <c r="G2444">
        <v>0</v>
      </c>
      <c r="H2444">
        <v>3</v>
      </c>
      <c r="I2444">
        <v>0</v>
      </c>
    </row>
    <row r="2445" spans="1:9" hidden="1" x14ac:dyDescent="0.3">
      <c r="A2445" s="1" t="s">
        <v>104</v>
      </c>
      <c r="B2445" s="1" t="s">
        <v>55</v>
      </c>
      <c r="C2445">
        <v>55.169400000000003</v>
      </c>
      <c r="D2445">
        <v>23.8813</v>
      </c>
      <c r="E2445" s="1" t="s">
        <v>21548</v>
      </c>
      <c r="F2445" t="s">
        <v>21595</v>
      </c>
      <c r="G2445">
        <v>0</v>
      </c>
      <c r="H2445">
        <v>6</v>
      </c>
      <c r="I2445">
        <v>0</v>
      </c>
    </row>
    <row r="2446" spans="1:9" hidden="1" x14ac:dyDescent="0.3">
      <c r="A2446" s="1" t="s">
        <v>105</v>
      </c>
      <c r="B2446" s="1" t="s">
        <v>55</v>
      </c>
      <c r="C2446">
        <v>23.634499999999999</v>
      </c>
      <c r="D2446">
        <v>-102.5528</v>
      </c>
      <c r="E2446" s="1" t="s">
        <v>4</v>
      </c>
      <c r="F2446" t="s">
        <v>16606</v>
      </c>
      <c r="G2446">
        <v>0</v>
      </c>
      <c r="H2446">
        <v>0</v>
      </c>
      <c r="I2446">
        <v>0</v>
      </c>
    </row>
    <row r="2447" spans="1:9" hidden="1" x14ac:dyDescent="0.3">
      <c r="A2447" s="1" t="s">
        <v>105</v>
      </c>
      <c r="B2447" s="1" t="s">
        <v>55</v>
      </c>
      <c r="C2447">
        <v>23.634499999999999</v>
      </c>
      <c r="D2447">
        <v>-102.5528</v>
      </c>
      <c r="E2447" s="1" t="s">
        <v>5</v>
      </c>
      <c r="F2447" t="s">
        <v>16503</v>
      </c>
      <c r="G2447">
        <v>0</v>
      </c>
      <c r="H2447">
        <v>0</v>
      </c>
      <c r="I2447">
        <v>0</v>
      </c>
    </row>
    <row r="2448" spans="1:9" hidden="1" x14ac:dyDescent="0.3">
      <c r="A2448" s="1" t="s">
        <v>105</v>
      </c>
      <c r="B2448" s="1" t="s">
        <v>55</v>
      </c>
      <c r="C2448">
        <v>23.634499999999999</v>
      </c>
      <c r="D2448">
        <v>-102.5528</v>
      </c>
      <c r="E2448" s="1" t="s">
        <v>6</v>
      </c>
      <c r="F2448" t="s">
        <v>16401</v>
      </c>
      <c r="G2448">
        <v>0</v>
      </c>
      <c r="H2448">
        <v>0</v>
      </c>
      <c r="I2448">
        <v>0</v>
      </c>
    </row>
    <row r="2449" spans="1:9" hidden="1" x14ac:dyDescent="0.3">
      <c r="A2449" s="1" t="s">
        <v>105</v>
      </c>
      <c r="B2449" s="1" t="s">
        <v>55</v>
      </c>
      <c r="C2449">
        <v>23.634499999999999</v>
      </c>
      <c r="D2449">
        <v>-102.5528</v>
      </c>
      <c r="E2449" s="1" t="s">
        <v>7</v>
      </c>
      <c r="F2449" t="s">
        <v>16299</v>
      </c>
      <c r="G2449">
        <v>0</v>
      </c>
      <c r="H2449">
        <v>0</v>
      </c>
      <c r="I2449">
        <v>0</v>
      </c>
    </row>
    <row r="2450" spans="1:9" hidden="1" x14ac:dyDescent="0.3">
      <c r="A2450" s="1" t="s">
        <v>105</v>
      </c>
      <c r="B2450" s="1" t="s">
        <v>55</v>
      </c>
      <c r="C2450">
        <v>23.634499999999999</v>
      </c>
      <c r="D2450">
        <v>-102.5528</v>
      </c>
      <c r="E2450" s="1" t="s">
        <v>8</v>
      </c>
      <c r="F2450" t="s">
        <v>16199</v>
      </c>
      <c r="G2450">
        <v>0</v>
      </c>
      <c r="H2450">
        <v>0</v>
      </c>
      <c r="I2450">
        <v>0</v>
      </c>
    </row>
    <row r="2451" spans="1:9" hidden="1" x14ac:dyDescent="0.3">
      <c r="A2451" s="1" t="s">
        <v>105</v>
      </c>
      <c r="B2451" s="1" t="s">
        <v>55</v>
      </c>
      <c r="C2451">
        <v>23.634499999999999</v>
      </c>
      <c r="D2451">
        <v>-102.5528</v>
      </c>
      <c r="E2451" s="1" t="s">
        <v>9</v>
      </c>
      <c r="F2451" t="s">
        <v>16099</v>
      </c>
      <c r="G2451">
        <v>0</v>
      </c>
      <c r="H2451">
        <v>0</v>
      </c>
      <c r="I2451">
        <v>0</v>
      </c>
    </row>
    <row r="2452" spans="1:9" hidden="1" x14ac:dyDescent="0.3">
      <c r="A2452" s="1" t="s">
        <v>105</v>
      </c>
      <c r="B2452" s="1" t="s">
        <v>55</v>
      </c>
      <c r="C2452">
        <v>23.634499999999999</v>
      </c>
      <c r="D2452">
        <v>-102.5528</v>
      </c>
      <c r="E2452" s="1" t="s">
        <v>10</v>
      </c>
      <c r="F2452" t="s">
        <v>16002</v>
      </c>
      <c r="G2452">
        <v>0</v>
      </c>
      <c r="H2452">
        <v>0</v>
      </c>
      <c r="I2452">
        <v>0</v>
      </c>
    </row>
    <row r="2453" spans="1:9" hidden="1" x14ac:dyDescent="0.3">
      <c r="A2453" s="1" t="s">
        <v>105</v>
      </c>
      <c r="B2453" s="1" t="s">
        <v>55</v>
      </c>
      <c r="C2453">
        <v>23.634499999999999</v>
      </c>
      <c r="D2453">
        <v>-102.5528</v>
      </c>
      <c r="E2453" s="1" t="s">
        <v>11</v>
      </c>
      <c r="F2453" t="s">
        <v>15905</v>
      </c>
      <c r="G2453">
        <v>0</v>
      </c>
      <c r="H2453">
        <v>0</v>
      </c>
      <c r="I2453">
        <v>0</v>
      </c>
    </row>
    <row r="2454" spans="1:9" hidden="1" x14ac:dyDescent="0.3">
      <c r="A2454" s="1" t="s">
        <v>105</v>
      </c>
      <c r="B2454" s="1" t="s">
        <v>55</v>
      </c>
      <c r="C2454">
        <v>23.634499999999999</v>
      </c>
      <c r="D2454">
        <v>-102.5528</v>
      </c>
      <c r="E2454" s="1" t="s">
        <v>12</v>
      </c>
      <c r="F2454" t="s">
        <v>15810</v>
      </c>
      <c r="G2454">
        <v>0</v>
      </c>
      <c r="H2454">
        <v>0</v>
      </c>
      <c r="I2454">
        <v>0</v>
      </c>
    </row>
    <row r="2455" spans="1:9" hidden="1" x14ac:dyDescent="0.3">
      <c r="A2455" s="1" t="s">
        <v>105</v>
      </c>
      <c r="B2455" s="1" t="s">
        <v>55</v>
      </c>
      <c r="C2455">
        <v>23.634499999999999</v>
      </c>
      <c r="D2455">
        <v>-102.5528</v>
      </c>
      <c r="E2455" s="1" t="s">
        <v>13</v>
      </c>
      <c r="F2455" t="s">
        <v>15718</v>
      </c>
      <c r="G2455">
        <v>0</v>
      </c>
      <c r="H2455">
        <v>0</v>
      </c>
      <c r="I2455">
        <v>0</v>
      </c>
    </row>
    <row r="2456" spans="1:9" hidden="1" x14ac:dyDescent="0.3">
      <c r="A2456" s="1" t="s">
        <v>105</v>
      </c>
      <c r="B2456" s="1" t="s">
        <v>55</v>
      </c>
      <c r="C2456">
        <v>23.634499999999999</v>
      </c>
      <c r="D2456">
        <v>-102.5528</v>
      </c>
      <c r="E2456" s="1" t="s">
        <v>14</v>
      </c>
      <c r="F2456" t="s">
        <v>15628</v>
      </c>
      <c r="G2456">
        <v>0</v>
      </c>
      <c r="H2456">
        <v>0</v>
      </c>
      <c r="I2456">
        <v>0</v>
      </c>
    </row>
    <row r="2457" spans="1:9" hidden="1" x14ac:dyDescent="0.3">
      <c r="A2457" s="1" t="s">
        <v>105</v>
      </c>
      <c r="B2457" s="1" t="s">
        <v>55</v>
      </c>
      <c r="C2457">
        <v>23.634499999999999</v>
      </c>
      <c r="D2457">
        <v>-102.5528</v>
      </c>
      <c r="E2457" s="1" t="s">
        <v>15</v>
      </c>
      <c r="F2457" t="s">
        <v>15539</v>
      </c>
      <c r="G2457">
        <v>0</v>
      </c>
      <c r="H2457">
        <v>0</v>
      </c>
      <c r="I2457">
        <v>0</v>
      </c>
    </row>
    <row r="2458" spans="1:9" hidden="1" x14ac:dyDescent="0.3">
      <c r="A2458" s="1" t="s">
        <v>105</v>
      </c>
      <c r="B2458" s="1" t="s">
        <v>55</v>
      </c>
      <c r="C2458">
        <v>23.634499999999999</v>
      </c>
      <c r="D2458">
        <v>-102.5528</v>
      </c>
      <c r="E2458" s="1" t="s">
        <v>16</v>
      </c>
      <c r="F2458" t="s">
        <v>15450</v>
      </c>
      <c r="G2458">
        <v>0</v>
      </c>
      <c r="H2458">
        <v>0</v>
      </c>
      <c r="I2458">
        <v>0</v>
      </c>
    </row>
    <row r="2459" spans="1:9" hidden="1" x14ac:dyDescent="0.3">
      <c r="A2459" s="1" t="s">
        <v>105</v>
      </c>
      <c r="B2459" s="1" t="s">
        <v>55</v>
      </c>
      <c r="C2459">
        <v>23.634499999999999</v>
      </c>
      <c r="D2459">
        <v>-102.5528</v>
      </c>
      <c r="E2459" s="1" t="s">
        <v>17</v>
      </c>
      <c r="F2459" t="s">
        <v>15361</v>
      </c>
      <c r="G2459">
        <v>0</v>
      </c>
      <c r="H2459">
        <v>0</v>
      </c>
      <c r="I2459">
        <v>0</v>
      </c>
    </row>
    <row r="2460" spans="1:9" hidden="1" x14ac:dyDescent="0.3">
      <c r="A2460" s="1" t="s">
        <v>105</v>
      </c>
      <c r="B2460" s="1" t="s">
        <v>55</v>
      </c>
      <c r="C2460">
        <v>23.634499999999999</v>
      </c>
      <c r="D2460">
        <v>-102.5528</v>
      </c>
      <c r="E2460" s="1" t="s">
        <v>18</v>
      </c>
      <c r="F2460" t="s">
        <v>15273</v>
      </c>
      <c r="G2460">
        <v>0</v>
      </c>
      <c r="H2460">
        <v>0</v>
      </c>
      <c r="I2460">
        <v>0</v>
      </c>
    </row>
    <row r="2461" spans="1:9" hidden="1" x14ac:dyDescent="0.3">
      <c r="A2461" s="1" t="s">
        <v>105</v>
      </c>
      <c r="B2461" s="1" t="s">
        <v>55</v>
      </c>
      <c r="C2461">
        <v>23.634499999999999</v>
      </c>
      <c r="D2461">
        <v>-102.5528</v>
      </c>
      <c r="E2461" s="1" t="s">
        <v>19</v>
      </c>
      <c r="F2461" t="s">
        <v>15185</v>
      </c>
      <c r="G2461">
        <v>0</v>
      </c>
      <c r="H2461">
        <v>0</v>
      </c>
      <c r="I2461">
        <v>0</v>
      </c>
    </row>
    <row r="2462" spans="1:9" hidden="1" x14ac:dyDescent="0.3">
      <c r="A2462" s="1" t="s">
        <v>105</v>
      </c>
      <c r="B2462" s="1" t="s">
        <v>55</v>
      </c>
      <c r="C2462">
        <v>23.634499999999999</v>
      </c>
      <c r="D2462">
        <v>-102.5528</v>
      </c>
      <c r="E2462" s="1" t="s">
        <v>20</v>
      </c>
      <c r="F2462" t="s">
        <v>15097</v>
      </c>
      <c r="G2462">
        <v>0</v>
      </c>
      <c r="H2462">
        <v>0</v>
      </c>
      <c r="I2462">
        <v>0</v>
      </c>
    </row>
    <row r="2463" spans="1:9" hidden="1" x14ac:dyDescent="0.3">
      <c r="A2463" s="1" t="s">
        <v>105</v>
      </c>
      <c r="B2463" s="1" t="s">
        <v>55</v>
      </c>
      <c r="C2463">
        <v>23.634499999999999</v>
      </c>
      <c r="D2463">
        <v>-102.5528</v>
      </c>
      <c r="E2463" s="1" t="s">
        <v>21</v>
      </c>
      <c r="F2463" t="s">
        <v>15009</v>
      </c>
      <c r="G2463">
        <v>0</v>
      </c>
      <c r="H2463">
        <v>0</v>
      </c>
      <c r="I2463">
        <v>0</v>
      </c>
    </row>
    <row r="2464" spans="1:9" hidden="1" x14ac:dyDescent="0.3">
      <c r="A2464" s="1" t="s">
        <v>105</v>
      </c>
      <c r="B2464" s="1" t="s">
        <v>55</v>
      </c>
      <c r="C2464">
        <v>23.634499999999999</v>
      </c>
      <c r="D2464">
        <v>-102.5528</v>
      </c>
      <c r="E2464" s="1" t="s">
        <v>22</v>
      </c>
      <c r="F2464" t="s">
        <v>14921</v>
      </c>
      <c r="G2464">
        <v>0</v>
      </c>
      <c r="H2464">
        <v>0</v>
      </c>
      <c r="I2464">
        <v>0</v>
      </c>
    </row>
    <row r="2465" spans="1:9" hidden="1" x14ac:dyDescent="0.3">
      <c r="A2465" s="1" t="s">
        <v>105</v>
      </c>
      <c r="B2465" s="1" t="s">
        <v>55</v>
      </c>
      <c r="C2465">
        <v>23.634499999999999</v>
      </c>
      <c r="D2465">
        <v>-102.5528</v>
      </c>
      <c r="E2465" s="1" t="s">
        <v>23</v>
      </c>
      <c r="F2465" t="s">
        <v>14833</v>
      </c>
      <c r="G2465">
        <v>0</v>
      </c>
      <c r="H2465">
        <v>0</v>
      </c>
      <c r="I2465">
        <v>0</v>
      </c>
    </row>
    <row r="2466" spans="1:9" hidden="1" x14ac:dyDescent="0.3">
      <c r="A2466" s="1" t="s">
        <v>105</v>
      </c>
      <c r="B2466" s="1" t="s">
        <v>55</v>
      </c>
      <c r="C2466">
        <v>23.634499999999999</v>
      </c>
      <c r="D2466">
        <v>-102.5528</v>
      </c>
      <c r="E2466" s="1" t="s">
        <v>24</v>
      </c>
      <c r="F2466" t="s">
        <v>14745</v>
      </c>
      <c r="G2466">
        <v>0</v>
      </c>
      <c r="H2466">
        <v>0</v>
      </c>
      <c r="I2466">
        <v>0</v>
      </c>
    </row>
    <row r="2467" spans="1:9" hidden="1" x14ac:dyDescent="0.3">
      <c r="A2467" s="1" t="s">
        <v>105</v>
      </c>
      <c r="B2467" s="1" t="s">
        <v>55</v>
      </c>
      <c r="C2467">
        <v>23.634499999999999</v>
      </c>
      <c r="D2467">
        <v>-102.5528</v>
      </c>
      <c r="E2467" s="1" t="s">
        <v>25</v>
      </c>
      <c r="F2467" t="s">
        <v>14657</v>
      </c>
      <c r="G2467">
        <v>0</v>
      </c>
      <c r="H2467">
        <v>0</v>
      </c>
      <c r="I2467">
        <v>0</v>
      </c>
    </row>
    <row r="2468" spans="1:9" hidden="1" x14ac:dyDescent="0.3">
      <c r="A2468" s="1" t="s">
        <v>105</v>
      </c>
      <c r="B2468" s="1" t="s">
        <v>55</v>
      </c>
      <c r="C2468">
        <v>23.634499999999999</v>
      </c>
      <c r="D2468">
        <v>-102.5528</v>
      </c>
      <c r="E2468" s="1" t="s">
        <v>26</v>
      </c>
      <c r="F2468" t="s">
        <v>14569</v>
      </c>
      <c r="G2468">
        <v>0</v>
      </c>
      <c r="H2468">
        <v>0</v>
      </c>
      <c r="I2468">
        <v>0</v>
      </c>
    </row>
    <row r="2469" spans="1:9" hidden="1" x14ac:dyDescent="0.3">
      <c r="A2469" s="1" t="s">
        <v>105</v>
      </c>
      <c r="B2469" s="1" t="s">
        <v>55</v>
      </c>
      <c r="C2469">
        <v>23.634499999999999</v>
      </c>
      <c r="D2469">
        <v>-102.5528</v>
      </c>
      <c r="E2469" s="1" t="s">
        <v>27</v>
      </c>
      <c r="F2469" t="s">
        <v>14481</v>
      </c>
      <c r="G2469">
        <v>0</v>
      </c>
      <c r="H2469">
        <v>0</v>
      </c>
      <c r="I2469">
        <v>0</v>
      </c>
    </row>
    <row r="2470" spans="1:9" hidden="1" x14ac:dyDescent="0.3">
      <c r="A2470" s="1" t="s">
        <v>105</v>
      </c>
      <c r="B2470" s="1" t="s">
        <v>55</v>
      </c>
      <c r="C2470">
        <v>23.634499999999999</v>
      </c>
      <c r="D2470">
        <v>-102.5528</v>
      </c>
      <c r="E2470" s="1" t="s">
        <v>28</v>
      </c>
      <c r="F2470" t="s">
        <v>14394</v>
      </c>
      <c r="G2470">
        <v>0</v>
      </c>
      <c r="H2470">
        <v>0</v>
      </c>
      <c r="I2470">
        <v>0</v>
      </c>
    </row>
    <row r="2471" spans="1:9" hidden="1" x14ac:dyDescent="0.3">
      <c r="A2471" s="1" t="s">
        <v>105</v>
      </c>
      <c r="B2471" s="1" t="s">
        <v>55</v>
      </c>
      <c r="C2471">
        <v>23.634499999999999</v>
      </c>
      <c r="D2471">
        <v>-102.5528</v>
      </c>
      <c r="E2471" s="1" t="s">
        <v>29</v>
      </c>
      <c r="F2471" t="s">
        <v>14307</v>
      </c>
      <c r="G2471">
        <v>0</v>
      </c>
      <c r="H2471">
        <v>0</v>
      </c>
      <c r="I2471">
        <v>0</v>
      </c>
    </row>
    <row r="2472" spans="1:9" hidden="1" x14ac:dyDescent="0.3">
      <c r="A2472" s="1" t="s">
        <v>105</v>
      </c>
      <c r="B2472" s="1" t="s">
        <v>55</v>
      </c>
      <c r="C2472">
        <v>23.634499999999999</v>
      </c>
      <c r="D2472">
        <v>-102.5528</v>
      </c>
      <c r="E2472" s="1" t="s">
        <v>30</v>
      </c>
      <c r="F2472" t="s">
        <v>14220</v>
      </c>
      <c r="G2472">
        <v>0</v>
      </c>
      <c r="H2472">
        <v>0</v>
      </c>
      <c r="I2472">
        <v>0</v>
      </c>
    </row>
    <row r="2473" spans="1:9" hidden="1" x14ac:dyDescent="0.3">
      <c r="A2473" s="1" t="s">
        <v>105</v>
      </c>
      <c r="B2473" s="1" t="s">
        <v>55</v>
      </c>
      <c r="C2473">
        <v>23.634499999999999</v>
      </c>
      <c r="D2473">
        <v>-102.5528</v>
      </c>
      <c r="E2473" s="1" t="s">
        <v>31</v>
      </c>
      <c r="F2473" t="s">
        <v>14133</v>
      </c>
      <c r="G2473">
        <v>0</v>
      </c>
      <c r="H2473">
        <v>0</v>
      </c>
      <c r="I2473">
        <v>0</v>
      </c>
    </row>
    <row r="2474" spans="1:9" hidden="1" x14ac:dyDescent="0.3">
      <c r="A2474" s="1" t="s">
        <v>105</v>
      </c>
      <c r="B2474" s="1" t="s">
        <v>55</v>
      </c>
      <c r="C2474">
        <v>23.634499999999999</v>
      </c>
      <c r="D2474">
        <v>-102.5528</v>
      </c>
      <c r="E2474" s="1" t="s">
        <v>32</v>
      </c>
      <c r="F2474" t="s">
        <v>14047</v>
      </c>
      <c r="G2474">
        <v>0</v>
      </c>
      <c r="H2474">
        <v>0</v>
      </c>
      <c r="I2474">
        <v>0</v>
      </c>
    </row>
    <row r="2475" spans="1:9" hidden="1" x14ac:dyDescent="0.3">
      <c r="A2475" s="1" t="s">
        <v>105</v>
      </c>
      <c r="B2475" s="1" t="s">
        <v>55</v>
      </c>
      <c r="C2475">
        <v>23.634499999999999</v>
      </c>
      <c r="D2475">
        <v>-102.5528</v>
      </c>
      <c r="E2475" s="1" t="s">
        <v>33</v>
      </c>
      <c r="F2475" t="s">
        <v>13961</v>
      </c>
      <c r="G2475">
        <v>0</v>
      </c>
      <c r="H2475">
        <v>0</v>
      </c>
      <c r="I2475">
        <v>0</v>
      </c>
    </row>
    <row r="2476" spans="1:9" hidden="1" x14ac:dyDescent="0.3">
      <c r="A2476" s="1" t="s">
        <v>105</v>
      </c>
      <c r="B2476" s="1" t="s">
        <v>55</v>
      </c>
      <c r="C2476">
        <v>23.634499999999999</v>
      </c>
      <c r="D2476">
        <v>-102.5528</v>
      </c>
      <c r="E2476" s="1" t="s">
        <v>34</v>
      </c>
      <c r="F2476" t="s">
        <v>13875</v>
      </c>
      <c r="G2476">
        <v>0</v>
      </c>
      <c r="H2476">
        <v>0</v>
      </c>
      <c r="I2476">
        <v>0</v>
      </c>
    </row>
    <row r="2477" spans="1:9" hidden="1" x14ac:dyDescent="0.3">
      <c r="A2477" s="1" t="s">
        <v>105</v>
      </c>
      <c r="B2477" s="1" t="s">
        <v>55</v>
      </c>
      <c r="C2477">
        <v>23.634499999999999</v>
      </c>
      <c r="D2477">
        <v>-102.5528</v>
      </c>
      <c r="E2477" s="1" t="s">
        <v>35</v>
      </c>
      <c r="F2477" t="s">
        <v>13791</v>
      </c>
      <c r="G2477">
        <v>0</v>
      </c>
      <c r="H2477">
        <v>0</v>
      </c>
      <c r="I2477">
        <v>0</v>
      </c>
    </row>
    <row r="2478" spans="1:9" hidden="1" x14ac:dyDescent="0.3">
      <c r="A2478" s="1" t="s">
        <v>105</v>
      </c>
      <c r="B2478" s="1" t="s">
        <v>55</v>
      </c>
      <c r="C2478">
        <v>23.634499999999999</v>
      </c>
      <c r="D2478">
        <v>-102.5528</v>
      </c>
      <c r="E2478" s="1" t="s">
        <v>36</v>
      </c>
      <c r="F2478" t="s">
        <v>13707</v>
      </c>
      <c r="G2478">
        <v>0</v>
      </c>
      <c r="H2478">
        <v>0</v>
      </c>
      <c r="I2478">
        <v>0</v>
      </c>
    </row>
    <row r="2479" spans="1:9" hidden="1" x14ac:dyDescent="0.3">
      <c r="A2479" s="1" t="s">
        <v>105</v>
      </c>
      <c r="B2479" s="1" t="s">
        <v>55</v>
      </c>
      <c r="C2479">
        <v>23.634499999999999</v>
      </c>
      <c r="D2479">
        <v>-102.5528</v>
      </c>
      <c r="E2479" s="1" t="s">
        <v>37</v>
      </c>
      <c r="F2479" t="s">
        <v>13623</v>
      </c>
      <c r="G2479">
        <v>0</v>
      </c>
      <c r="H2479">
        <v>0</v>
      </c>
      <c r="I2479">
        <v>0</v>
      </c>
    </row>
    <row r="2480" spans="1:9" hidden="1" x14ac:dyDescent="0.3">
      <c r="A2480" s="1" t="s">
        <v>105</v>
      </c>
      <c r="B2480" s="1" t="s">
        <v>55</v>
      </c>
      <c r="C2480">
        <v>23.634499999999999</v>
      </c>
      <c r="D2480">
        <v>-102.5528</v>
      </c>
      <c r="E2480" s="1" t="s">
        <v>38</v>
      </c>
      <c r="F2480" t="s">
        <v>13544</v>
      </c>
      <c r="G2480">
        <v>0</v>
      </c>
      <c r="H2480">
        <v>0</v>
      </c>
      <c r="I2480">
        <v>0</v>
      </c>
    </row>
    <row r="2481" spans="1:9" hidden="1" x14ac:dyDescent="0.3">
      <c r="A2481" s="1" t="s">
        <v>105</v>
      </c>
      <c r="B2481" s="1" t="s">
        <v>55</v>
      </c>
      <c r="C2481">
        <v>23.634499999999999</v>
      </c>
      <c r="D2481">
        <v>-102.5528</v>
      </c>
      <c r="E2481" s="1" t="s">
        <v>39</v>
      </c>
      <c r="F2481" t="s">
        <v>13469</v>
      </c>
      <c r="G2481">
        <v>0</v>
      </c>
      <c r="H2481">
        <v>0</v>
      </c>
      <c r="I2481">
        <v>0</v>
      </c>
    </row>
    <row r="2482" spans="1:9" hidden="1" x14ac:dyDescent="0.3">
      <c r="A2482" s="1" t="s">
        <v>105</v>
      </c>
      <c r="B2482" s="1" t="s">
        <v>55</v>
      </c>
      <c r="C2482">
        <v>23.634499999999999</v>
      </c>
      <c r="D2482">
        <v>-102.5528</v>
      </c>
      <c r="E2482" s="1" t="s">
        <v>40</v>
      </c>
      <c r="F2482" t="s">
        <v>13401</v>
      </c>
      <c r="G2482">
        <v>0</v>
      </c>
      <c r="H2482">
        <v>0</v>
      </c>
      <c r="I2482">
        <v>0</v>
      </c>
    </row>
    <row r="2483" spans="1:9" hidden="1" x14ac:dyDescent="0.3">
      <c r="A2483" s="1" t="s">
        <v>105</v>
      </c>
      <c r="B2483" s="1" t="s">
        <v>55</v>
      </c>
      <c r="C2483">
        <v>23.634499999999999</v>
      </c>
      <c r="D2483">
        <v>-102.5528</v>
      </c>
      <c r="E2483" s="1" t="s">
        <v>41</v>
      </c>
      <c r="F2483" t="s">
        <v>21349</v>
      </c>
      <c r="G2483">
        <v>0</v>
      </c>
      <c r="H2483">
        <v>1</v>
      </c>
      <c r="I2483">
        <v>0</v>
      </c>
    </row>
    <row r="2484" spans="1:9" hidden="1" x14ac:dyDescent="0.3">
      <c r="A2484" s="1" t="s">
        <v>105</v>
      </c>
      <c r="B2484" s="1" t="s">
        <v>55</v>
      </c>
      <c r="C2484">
        <v>23.634499999999999</v>
      </c>
      <c r="D2484">
        <v>-102.5528</v>
      </c>
      <c r="E2484" s="1" t="s">
        <v>42</v>
      </c>
      <c r="F2484" t="s">
        <v>20296</v>
      </c>
      <c r="G2484">
        <v>0</v>
      </c>
      <c r="H2484">
        <v>4</v>
      </c>
      <c r="I2484">
        <v>0</v>
      </c>
    </row>
    <row r="2485" spans="1:9" hidden="1" x14ac:dyDescent="0.3">
      <c r="A2485" s="1" t="s">
        <v>105</v>
      </c>
      <c r="B2485" s="1" t="s">
        <v>55</v>
      </c>
      <c r="C2485">
        <v>23.634499999999999</v>
      </c>
      <c r="D2485">
        <v>-102.5528</v>
      </c>
      <c r="E2485" s="1" t="s">
        <v>43</v>
      </c>
      <c r="F2485" t="s">
        <v>20297</v>
      </c>
      <c r="G2485">
        <v>0</v>
      </c>
      <c r="H2485">
        <v>5</v>
      </c>
      <c r="I2485">
        <v>0</v>
      </c>
    </row>
    <row r="2486" spans="1:9" hidden="1" x14ac:dyDescent="0.3">
      <c r="A2486" s="1" t="s">
        <v>105</v>
      </c>
      <c r="B2486" s="1" t="s">
        <v>55</v>
      </c>
      <c r="C2486">
        <v>23.634499999999999</v>
      </c>
      <c r="D2486">
        <v>-102.5528</v>
      </c>
      <c r="E2486" s="1" t="s">
        <v>44</v>
      </c>
      <c r="F2486" t="s">
        <v>20298</v>
      </c>
      <c r="G2486">
        <v>0</v>
      </c>
      <c r="H2486">
        <v>5</v>
      </c>
      <c r="I2486">
        <v>0</v>
      </c>
    </row>
    <row r="2487" spans="1:9" hidden="1" x14ac:dyDescent="0.3">
      <c r="A2487" s="1" t="s">
        <v>105</v>
      </c>
      <c r="B2487" s="1" t="s">
        <v>55</v>
      </c>
      <c r="C2487">
        <v>23.634499999999999</v>
      </c>
      <c r="D2487">
        <v>-102.5528</v>
      </c>
      <c r="E2487" s="1" t="s">
        <v>45</v>
      </c>
      <c r="F2487" t="s">
        <v>20299</v>
      </c>
      <c r="G2487">
        <v>0</v>
      </c>
      <c r="H2487">
        <v>5</v>
      </c>
      <c r="I2487">
        <v>1</v>
      </c>
    </row>
    <row r="2488" spans="1:9" hidden="1" x14ac:dyDescent="0.3">
      <c r="A2488" s="1" t="s">
        <v>105</v>
      </c>
      <c r="B2488" s="1" t="s">
        <v>55</v>
      </c>
      <c r="C2488">
        <v>23.634499999999999</v>
      </c>
      <c r="D2488">
        <v>-102.5528</v>
      </c>
      <c r="E2488" s="1" t="s">
        <v>46</v>
      </c>
      <c r="F2488" t="s">
        <v>20300</v>
      </c>
      <c r="G2488">
        <v>0</v>
      </c>
      <c r="H2488">
        <v>5</v>
      </c>
      <c r="I2488">
        <v>1</v>
      </c>
    </row>
    <row r="2489" spans="1:9" hidden="1" x14ac:dyDescent="0.3">
      <c r="A2489" s="1" t="s">
        <v>105</v>
      </c>
      <c r="B2489" s="1" t="s">
        <v>55</v>
      </c>
      <c r="C2489">
        <v>23.634499999999999</v>
      </c>
      <c r="D2489">
        <v>-102.5528</v>
      </c>
      <c r="E2489" s="1" t="s">
        <v>47</v>
      </c>
      <c r="F2489" t="s">
        <v>20301</v>
      </c>
      <c r="G2489">
        <v>0</v>
      </c>
      <c r="H2489">
        <v>5</v>
      </c>
      <c r="I2489">
        <v>1</v>
      </c>
    </row>
    <row r="2490" spans="1:9" hidden="1" x14ac:dyDescent="0.3">
      <c r="A2490" s="1" t="s">
        <v>105</v>
      </c>
      <c r="B2490" s="1" t="s">
        <v>55</v>
      </c>
      <c r="C2490">
        <v>23.634499999999999</v>
      </c>
      <c r="D2490">
        <v>-102.5528</v>
      </c>
      <c r="E2490" s="1" t="s">
        <v>48</v>
      </c>
      <c r="F2490" t="s">
        <v>20302</v>
      </c>
      <c r="G2490">
        <v>0</v>
      </c>
      <c r="H2490">
        <v>6</v>
      </c>
      <c r="I2490">
        <v>1</v>
      </c>
    </row>
    <row r="2491" spans="1:9" hidden="1" x14ac:dyDescent="0.3">
      <c r="A2491" s="1" t="s">
        <v>105</v>
      </c>
      <c r="B2491" s="1" t="s">
        <v>55</v>
      </c>
      <c r="C2491">
        <v>23.634499999999999</v>
      </c>
      <c r="D2491">
        <v>-102.5528</v>
      </c>
      <c r="E2491" s="1" t="s">
        <v>49</v>
      </c>
      <c r="F2491" t="s">
        <v>20303</v>
      </c>
      <c r="G2491">
        <v>0</v>
      </c>
      <c r="H2491">
        <v>6</v>
      </c>
      <c r="I2491">
        <v>1</v>
      </c>
    </row>
    <row r="2492" spans="1:9" hidden="1" x14ac:dyDescent="0.3">
      <c r="A2492" s="1" t="s">
        <v>105</v>
      </c>
      <c r="B2492" s="1" t="s">
        <v>55</v>
      </c>
      <c r="C2492">
        <v>23.634499999999999</v>
      </c>
      <c r="D2492">
        <v>-102.5528</v>
      </c>
      <c r="E2492" s="1" t="s">
        <v>50</v>
      </c>
      <c r="F2492" t="s">
        <v>20304</v>
      </c>
      <c r="G2492">
        <v>0</v>
      </c>
      <c r="H2492">
        <v>7</v>
      </c>
      <c r="I2492">
        <v>1</v>
      </c>
    </row>
    <row r="2493" spans="1:9" hidden="1" x14ac:dyDescent="0.3">
      <c r="A2493" s="1" t="s">
        <v>105</v>
      </c>
      <c r="B2493" s="1" t="s">
        <v>55</v>
      </c>
      <c r="C2493">
        <v>23.634499999999999</v>
      </c>
      <c r="D2493">
        <v>-102.5528</v>
      </c>
      <c r="E2493" s="1" t="s">
        <v>51</v>
      </c>
      <c r="F2493" t="s">
        <v>20305</v>
      </c>
      <c r="G2493">
        <v>0</v>
      </c>
      <c r="H2493">
        <v>7</v>
      </c>
      <c r="I2493">
        <v>1</v>
      </c>
    </row>
    <row r="2494" spans="1:9" hidden="1" x14ac:dyDescent="0.3">
      <c r="A2494" s="1" t="s">
        <v>105</v>
      </c>
      <c r="B2494" s="1" t="s">
        <v>55</v>
      </c>
      <c r="C2494">
        <v>23.634499999999999</v>
      </c>
      <c r="D2494">
        <v>-102.5528</v>
      </c>
      <c r="E2494" s="1" t="s">
        <v>52</v>
      </c>
      <c r="F2494" t="s">
        <v>20306</v>
      </c>
      <c r="G2494">
        <v>0</v>
      </c>
      <c r="H2494">
        <v>7</v>
      </c>
      <c r="I2494">
        <v>4</v>
      </c>
    </row>
    <row r="2495" spans="1:9" hidden="1" x14ac:dyDescent="0.3">
      <c r="A2495" s="1" t="s">
        <v>105</v>
      </c>
      <c r="B2495" s="1" t="s">
        <v>55</v>
      </c>
      <c r="C2495">
        <v>23.634499999999999</v>
      </c>
      <c r="D2495">
        <v>-102.5528</v>
      </c>
      <c r="E2495" s="1" t="s">
        <v>53</v>
      </c>
      <c r="F2495" t="s">
        <v>20307</v>
      </c>
      <c r="G2495">
        <v>0</v>
      </c>
      <c r="H2495">
        <v>8</v>
      </c>
      <c r="I2495">
        <v>4</v>
      </c>
    </row>
    <row r="2496" spans="1:9" hidden="1" x14ac:dyDescent="0.3">
      <c r="A2496" s="1" t="s">
        <v>105</v>
      </c>
      <c r="B2496" s="1" t="s">
        <v>55</v>
      </c>
      <c r="C2496">
        <v>23.634499999999999</v>
      </c>
      <c r="D2496">
        <v>-102.5528</v>
      </c>
      <c r="E2496" s="1" t="s">
        <v>54</v>
      </c>
      <c r="F2496" t="s">
        <v>20308</v>
      </c>
      <c r="G2496">
        <v>0</v>
      </c>
      <c r="H2496">
        <v>12</v>
      </c>
      <c r="I2496">
        <v>4</v>
      </c>
    </row>
    <row r="2497" spans="1:9" hidden="1" x14ac:dyDescent="0.3">
      <c r="A2497" s="1" t="s">
        <v>105</v>
      </c>
      <c r="B2497" s="1" t="s">
        <v>55</v>
      </c>
      <c r="C2497">
        <v>23.634499999999999</v>
      </c>
      <c r="D2497">
        <v>-102.5528</v>
      </c>
      <c r="E2497" s="1" t="s">
        <v>21548</v>
      </c>
      <c r="F2497" t="s">
        <v>21596</v>
      </c>
      <c r="G2497">
        <v>0</v>
      </c>
      <c r="H2497">
        <v>12</v>
      </c>
      <c r="I2497">
        <v>4</v>
      </c>
    </row>
    <row r="2498" spans="1:9" hidden="1" x14ac:dyDescent="0.3">
      <c r="A2498" s="1" t="s">
        <v>106</v>
      </c>
      <c r="B2498" s="1" t="s">
        <v>55</v>
      </c>
      <c r="C2498">
        <v>-40.900599999999997</v>
      </c>
      <c r="D2498">
        <v>174.886</v>
      </c>
      <c r="E2498" s="1" t="s">
        <v>4</v>
      </c>
      <c r="F2498" t="s">
        <v>16607</v>
      </c>
      <c r="G2498">
        <v>0</v>
      </c>
      <c r="H2498">
        <v>0</v>
      </c>
      <c r="I2498">
        <v>0</v>
      </c>
    </row>
    <row r="2499" spans="1:9" hidden="1" x14ac:dyDescent="0.3">
      <c r="A2499" s="1" t="s">
        <v>106</v>
      </c>
      <c r="B2499" s="1" t="s">
        <v>55</v>
      </c>
      <c r="C2499">
        <v>-40.900599999999997</v>
      </c>
      <c r="D2499">
        <v>174.886</v>
      </c>
      <c r="E2499" s="1" t="s">
        <v>5</v>
      </c>
      <c r="F2499" t="s">
        <v>16504</v>
      </c>
      <c r="G2499">
        <v>0</v>
      </c>
      <c r="H2499">
        <v>0</v>
      </c>
      <c r="I2499">
        <v>0</v>
      </c>
    </row>
    <row r="2500" spans="1:9" hidden="1" x14ac:dyDescent="0.3">
      <c r="A2500" s="1" t="s">
        <v>106</v>
      </c>
      <c r="B2500" s="1" t="s">
        <v>55</v>
      </c>
      <c r="C2500">
        <v>-40.900599999999997</v>
      </c>
      <c r="D2500">
        <v>174.886</v>
      </c>
      <c r="E2500" s="1" t="s">
        <v>6</v>
      </c>
      <c r="F2500" t="s">
        <v>16402</v>
      </c>
      <c r="G2500">
        <v>0</v>
      </c>
      <c r="H2500">
        <v>0</v>
      </c>
      <c r="I2500">
        <v>0</v>
      </c>
    </row>
    <row r="2501" spans="1:9" hidden="1" x14ac:dyDescent="0.3">
      <c r="A2501" s="1" t="s">
        <v>106</v>
      </c>
      <c r="B2501" s="1" t="s">
        <v>55</v>
      </c>
      <c r="C2501">
        <v>-40.900599999999997</v>
      </c>
      <c r="D2501">
        <v>174.886</v>
      </c>
      <c r="E2501" s="1" t="s">
        <v>7</v>
      </c>
      <c r="F2501" t="s">
        <v>16300</v>
      </c>
      <c r="G2501">
        <v>0</v>
      </c>
      <c r="H2501">
        <v>0</v>
      </c>
      <c r="I2501">
        <v>0</v>
      </c>
    </row>
    <row r="2502" spans="1:9" hidden="1" x14ac:dyDescent="0.3">
      <c r="A2502" s="1" t="s">
        <v>106</v>
      </c>
      <c r="B2502" s="1" t="s">
        <v>55</v>
      </c>
      <c r="C2502">
        <v>-40.900599999999997</v>
      </c>
      <c r="D2502">
        <v>174.886</v>
      </c>
      <c r="E2502" s="1" t="s">
        <v>8</v>
      </c>
      <c r="F2502" t="s">
        <v>16200</v>
      </c>
      <c r="G2502">
        <v>0</v>
      </c>
      <c r="H2502">
        <v>0</v>
      </c>
      <c r="I2502">
        <v>0</v>
      </c>
    </row>
    <row r="2503" spans="1:9" hidden="1" x14ac:dyDescent="0.3">
      <c r="A2503" s="1" t="s">
        <v>106</v>
      </c>
      <c r="B2503" s="1" t="s">
        <v>55</v>
      </c>
      <c r="C2503">
        <v>-40.900599999999997</v>
      </c>
      <c r="D2503">
        <v>174.886</v>
      </c>
      <c r="E2503" s="1" t="s">
        <v>9</v>
      </c>
      <c r="F2503" t="s">
        <v>16100</v>
      </c>
      <c r="G2503">
        <v>0</v>
      </c>
      <c r="H2503">
        <v>0</v>
      </c>
      <c r="I2503">
        <v>0</v>
      </c>
    </row>
    <row r="2504" spans="1:9" hidden="1" x14ac:dyDescent="0.3">
      <c r="A2504" s="1" t="s">
        <v>106</v>
      </c>
      <c r="B2504" s="1" t="s">
        <v>55</v>
      </c>
      <c r="C2504">
        <v>-40.900599999999997</v>
      </c>
      <c r="D2504">
        <v>174.886</v>
      </c>
      <c r="E2504" s="1" t="s">
        <v>10</v>
      </c>
      <c r="F2504" t="s">
        <v>16003</v>
      </c>
      <c r="G2504">
        <v>0</v>
      </c>
      <c r="H2504">
        <v>0</v>
      </c>
      <c r="I2504">
        <v>0</v>
      </c>
    </row>
    <row r="2505" spans="1:9" hidden="1" x14ac:dyDescent="0.3">
      <c r="A2505" s="1" t="s">
        <v>106</v>
      </c>
      <c r="B2505" s="1" t="s">
        <v>55</v>
      </c>
      <c r="C2505">
        <v>-40.900599999999997</v>
      </c>
      <c r="D2505">
        <v>174.886</v>
      </c>
      <c r="E2505" s="1" t="s">
        <v>11</v>
      </c>
      <c r="F2505" t="s">
        <v>15906</v>
      </c>
      <c r="G2505">
        <v>0</v>
      </c>
      <c r="H2505">
        <v>0</v>
      </c>
      <c r="I2505">
        <v>0</v>
      </c>
    </row>
    <row r="2506" spans="1:9" hidden="1" x14ac:dyDescent="0.3">
      <c r="A2506" s="1" t="s">
        <v>106</v>
      </c>
      <c r="B2506" s="1" t="s">
        <v>55</v>
      </c>
      <c r="C2506">
        <v>-40.900599999999997</v>
      </c>
      <c r="D2506">
        <v>174.886</v>
      </c>
      <c r="E2506" s="1" t="s">
        <v>12</v>
      </c>
      <c r="F2506" t="s">
        <v>15811</v>
      </c>
      <c r="G2506">
        <v>0</v>
      </c>
      <c r="H2506">
        <v>0</v>
      </c>
      <c r="I2506">
        <v>0</v>
      </c>
    </row>
    <row r="2507" spans="1:9" hidden="1" x14ac:dyDescent="0.3">
      <c r="A2507" s="1" t="s">
        <v>106</v>
      </c>
      <c r="B2507" s="1" t="s">
        <v>55</v>
      </c>
      <c r="C2507">
        <v>-40.900599999999997</v>
      </c>
      <c r="D2507">
        <v>174.886</v>
      </c>
      <c r="E2507" s="1" t="s">
        <v>13</v>
      </c>
      <c r="F2507" t="s">
        <v>15719</v>
      </c>
      <c r="G2507">
        <v>0</v>
      </c>
      <c r="H2507">
        <v>0</v>
      </c>
      <c r="I2507">
        <v>0</v>
      </c>
    </row>
    <row r="2508" spans="1:9" hidden="1" x14ac:dyDescent="0.3">
      <c r="A2508" s="1" t="s">
        <v>106</v>
      </c>
      <c r="B2508" s="1" t="s">
        <v>55</v>
      </c>
      <c r="C2508">
        <v>-40.900599999999997</v>
      </c>
      <c r="D2508">
        <v>174.886</v>
      </c>
      <c r="E2508" s="1" t="s">
        <v>14</v>
      </c>
      <c r="F2508" t="s">
        <v>15629</v>
      </c>
      <c r="G2508">
        <v>0</v>
      </c>
      <c r="H2508">
        <v>0</v>
      </c>
      <c r="I2508">
        <v>0</v>
      </c>
    </row>
    <row r="2509" spans="1:9" hidden="1" x14ac:dyDescent="0.3">
      <c r="A2509" s="1" t="s">
        <v>106</v>
      </c>
      <c r="B2509" s="1" t="s">
        <v>55</v>
      </c>
      <c r="C2509">
        <v>-40.900599999999997</v>
      </c>
      <c r="D2509">
        <v>174.886</v>
      </c>
      <c r="E2509" s="1" t="s">
        <v>15</v>
      </c>
      <c r="F2509" t="s">
        <v>15540</v>
      </c>
      <c r="G2509">
        <v>0</v>
      </c>
      <c r="H2509">
        <v>0</v>
      </c>
      <c r="I2509">
        <v>0</v>
      </c>
    </row>
    <row r="2510" spans="1:9" hidden="1" x14ac:dyDescent="0.3">
      <c r="A2510" s="1" t="s">
        <v>106</v>
      </c>
      <c r="B2510" s="1" t="s">
        <v>55</v>
      </c>
      <c r="C2510">
        <v>-40.900599999999997</v>
      </c>
      <c r="D2510">
        <v>174.886</v>
      </c>
      <c r="E2510" s="1" t="s">
        <v>16</v>
      </c>
      <c r="F2510" t="s">
        <v>15451</v>
      </c>
      <c r="G2510">
        <v>0</v>
      </c>
      <c r="H2510">
        <v>0</v>
      </c>
      <c r="I2510">
        <v>0</v>
      </c>
    </row>
    <row r="2511" spans="1:9" hidden="1" x14ac:dyDescent="0.3">
      <c r="A2511" s="1" t="s">
        <v>106</v>
      </c>
      <c r="B2511" s="1" t="s">
        <v>55</v>
      </c>
      <c r="C2511">
        <v>-40.900599999999997</v>
      </c>
      <c r="D2511">
        <v>174.886</v>
      </c>
      <c r="E2511" s="1" t="s">
        <v>17</v>
      </c>
      <c r="F2511" t="s">
        <v>15362</v>
      </c>
      <c r="G2511">
        <v>0</v>
      </c>
      <c r="H2511">
        <v>0</v>
      </c>
      <c r="I2511">
        <v>0</v>
      </c>
    </row>
    <row r="2512" spans="1:9" hidden="1" x14ac:dyDescent="0.3">
      <c r="A2512" s="1" t="s">
        <v>106</v>
      </c>
      <c r="B2512" s="1" t="s">
        <v>55</v>
      </c>
      <c r="C2512">
        <v>-40.900599999999997</v>
      </c>
      <c r="D2512">
        <v>174.886</v>
      </c>
      <c r="E2512" s="1" t="s">
        <v>18</v>
      </c>
      <c r="F2512" t="s">
        <v>15274</v>
      </c>
      <c r="G2512">
        <v>0</v>
      </c>
      <c r="H2512">
        <v>0</v>
      </c>
      <c r="I2512">
        <v>0</v>
      </c>
    </row>
    <row r="2513" spans="1:9" hidden="1" x14ac:dyDescent="0.3">
      <c r="A2513" s="1" t="s">
        <v>106</v>
      </c>
      <c r="B2513" s="1" t="s">
        <v>55</v>
      </c>
      <c r="C2513">
        <v>-40.900599999999997</v>
      </c>
      <c r="D2513">
        <v>174.886</v>
      </c>
      <c r="E2513" s="1" t="s">
        <v>19</v>
      </c>
      <c r="F2513" t="s">
        <v>15186</v>
      </c>
      <c r="G2513">
        <v>0</v>
      </c>
      <c r="H2513">
        <v>0</v>
      </c>
      <c r="I2513">
        <v>0</v>
      </c>
    </row>
    <row r="2514" spans="1:9" hidden="1" x14ac:dyDescent="0.3">
      <c r="A2514" s="1" t="s">
        <v>106</v>
      </c>
      <c r="B2514" s="1" t="s">
        <v>55</v>
      </c>
      <c r="C2514">
        <v>-40.900599999999997</v>
      </c>
      <c r="D2514">
        <v>174.886</v>
      </c>
      <c r="E2514" s="1" t="s">
        <v>20</v>
      </c>
      <c r="F2514" t="s">
        <v>15098</v>
      </c>
      <c r="G2514">
        <v>0</v>
      </c>
      <c r="H2514">
        <v>0</v>
      </c>
      <c r="I2514">
        <v>0</v>
      </c>
    </row>
    <row r="2515" spans="1:9" hidden="1" x14ac:dyDescent="0.3">
      <c r="A2515" s="1" t="s">
        <v>106</v>
      </c>
      <c r="B2515" s="1" t="s">
        <v>55</v>
      </c>
      <c r="C2515">
        <v>-40.900599999999997</v>
      </c>
      <c r="D2515">
        <v>174.886</v>
      </c>
      <c r="E2515" s="1" t="s">
        <v>21</v>
      </c>
      <c r="F2515" t="s">
        <v>15010</v>
      </c>
      <c r="G2515">
        <v>0</v>
      </c>
      <c r="H2515">
        <v>0</v>
      </c>
      <c r="I2515">
        <v>0</v>
      </c>
    </row>
    <row r="2516" spans="1:9" hidden="1" x14ac:dyDescent="0.3">
      <c r="A2516" s="1" t="s">
        <v>106</v>
      </c>
      <c r="B2516" s="1" t="s">
        <v>55</v>
      </c>
      <c r="C2516">
        <v>-40.900599999999997</v>
      </c>
      <c r="D2516">
        <v>174.886</v>
      </c>
      <c r="E2516" s="1" t="s">
        <v>22</v>
      </c>
      <c r="F2516" t="s">
        <v>14922</v>
      </c>
      <c r="G2516">
        <v>0</v>
      </c>
      <c r="H2516">
        <v>0</v>
      </c>
      <c r="I2516">
        <v>0</v>
      </c>
    </row>
    <row r="2517" spans="1:9" hidden="1" x14ac:dyDescent="0.3">
      <c r="A2517" s="1" t="s">
        <v>106</v>
      </c>
      <c r="B2517" s="1" t="s">
        <v>55</v>
      </c>
      <c r="C2517">
        <v>-40.900599999999997</v>
      </c>
      <c r="D2517">
        <v>174.886</v>
      </c>
      <c r="E2517" s="1" t="s">
        <v>23</v>
      </c>
      <c r="F2517" t="s">
        <v>14834</v>
      </c>
      <c r="G2517">
        <v>0</v>
      </c>
      <c r="H2517">
        <v>0</v>
      </c>
      <c r="I2517">
        <v>0</v>
      </c>
    </row>
    <row r="2518" spans="1:9" hidden="1" x14ac:dyDescent="0.3">
      <c r="A2518" s="1" t="s">
        <v>106</v>
      </c>
      <c r="B2518" s="1" t="s">
        <v>55</v>
      </c>
      <c r="C2518">
        <v>-40.900599999999997</v>
      </c>
      <c r="D2518">
        <v>174.886</v>
      </c>
      <c r="E2518" s="1" t="s">
        <v>24</v>
      </c>
      <c r="F2518" t="s">
        <v>14746</v>
      </c>
      <c r="G2518">
        <v>0</v>
      </c>
      <c r="H2518">
        <v>0</v>
      </c>
      <c r="I2518">
        <v>0</v>
      </c>
    </row>
    <row r="2519" spans="1:9" hidden="1" x14ac:dyDescent="0.3">
      <c r="A2519" s="1" t="s">
        <v>106</v>
      </c>
      <c r="B2519" s="1" t="s">
        <v>55</v>
      </c>
      <c r="C2519">
        <v>-40.900599999999997</v>
      </c>
      <c r="D2519">
        <v>174.886</v>
      </c>
      <c r="E2519" s="1" t="s">
        <v>25</v>
      </c>
      <c r="F2519" t="s">
        <v>14658</v>
      </c>
      <c r="G2519">
        <v>0</v>
      </c>
      <c r="H2519">
        <v>0</v>
      </c>
      <c r="I2519">
        <v>0</v>
      </c>
    </row>
    <row r="2520" spans="1:9" hidden="1" x14ac:dyDescent="0.3">
      <c r="A2520" s="1" t="s">
        <v>106</v>
      </c>
      <c r="B2520" s="1" t="s">
        <v>55</v>
      </c>
      <c r="C2520">
        <v>-40.900599999999997</v>
      </c>
      <c r="D2520">
        <v>174.886</v>
      </c>
      <c r="E2520" s="1" t="s">
        <v>26</v>
      </c>
      <c r="F2520" t="s">
        <v>14570</v>
      </c>
      <c r="G2520">
        <v>0</v>
      </c>
      <c r="H2520">
        <v>0</v>
      </c>
      <c r="I2520">
        <v>0</v>
      </c>
    </row>
    <row r="2521" spans="1:9" hidden="1" x14ac:dyDescent="0.3">
      <c r="A2521" s="1" t="s">
        <v>106</v>
      </c>
      <c r="B2521" s="1" t="s">
        <v>55</v>
      </c>
      <c r="C2521">
        <v>-40.900599999999997</v>
      </c>
      <c r="D2521">
        <v>174.886</v>
      </c>
      <c r="E2521" s="1" t="s">
        <v>27</v>
      </c>
      <c r="F2521" t="s">
        <v>14482</v>
      </c>
      <c r="G2521">
        <v>0</v>
      </c>
      <c r="H2521">
        <v>0</v>
      </c>
      <c r="I2521">
        <v>0</v>
      </c>
    </row>
    <row r="2522" spans="1:9" hidden="1" x14ac:dyDescent="0.3">
      <c r="A2522" s="1" t="s">
        <v>106</v>
      </c>
      <c r="B2522" s="1" t="s">
        <v>55</v>
      </c>
      <c r="C2522">
        <v>-40.900599999999997</v>
      </c>
      <c r="D2522">
        <v>174.886</v>
      </c>
      <c r="E2522" s="1" t="s">
        <v>28</v>
      </c>
      <c r="F2522" t="s">
        <v>14395</v>
      </c>
      <c r="G2522">
        <v>0</v>
      </c>
      <c r="H2522">
        <v>0</v>
      </c>
      <c r="I2522">
        <v>0</v>
      </c>
    </row>
    <row r="2523" spans="1:9" hidden="1" x14ac:dyDescent="0.3">
      <c r="A2523" s="1" t="s">
        <v>106</v>
      </c>
      <c r="B2523" s="1" t="s">
        <v>55</v>
      </c>
      <c r="C2523">
        <v>-40.900599999999997</v>
      </c>
      <c r="D2523">
        <v>174.886</v>
      </c>
      <c r="E2523" s="1" t="s">
        <v>29</v>
      </c>
      <c r="F2523" t="s">
        <v>14308</v>
      </c>
      <c r="G2523">
        <v>0</v>
      </c>
      <c r="H2523">
        <v>0</v>
      </c>
      <c r="I2523">
        <v>0</v>
      </c>
    </row>
    <row r="2524" spans="1:9" hidden="1" x14ac:dyDescent="0.3">
      <c r="A2524" s="1" t="s">
        <v>106</v>
      </c>
      <c r="B2524" s="1" t="s">
        <v>55</v>
      </c>
      <c r="C2524">
        <v>-40.900599999999997</v>
      </c>
      <c r="D2524">
        <v>174.886</v>
      </c>
      <c r="E2524" s="1" t="s">
        <v>30</v>
      </c>
      <c r="F2524" t="s">
        <v>14221</v>
      </c>
      <c r="G2524">
        <v>0</v>
      </c>
      <c r="H2524">
        <v>0</v>
      </c>
      <c r="I2524">
        <v>0</v>
      </c>
    </row>
    <row r="2525" spans="1:9" hidden="1" x14ac:dyDescent="0.3">
      <c r="A2525" s="1" t="s">
        <v>106</v>
      </c>
      <c r="B2525" s="1" t="s">
        <v>55</v>
      </c>
      <c r="C2525">
        <v>-40.900599999999997</v>
      </c>
      <c r="D2525">
        <v>174.886</v>
      </c>
      <c r="E2525" s="1" t="s">
        <v>31</v>
      </c>
      <c r="F2525" t="s">
        <v>14134</v>
      </c>
      <c r="G2525">
        <v>0</v>
      </c>
      <c r="H2525">
        <v>0</v>
      </c>
      <c r="I2525">
        <v>0</v>
      </c>
    </row>
    <row r="2526" spans="1:9" hidden="1" x14ac:dyDescent="0.3">
      <c r="A2526" s="1" t="s">
        <v>106</v>
      </c>
      <c r="B2526" s="1" t="s">
        <v>55</v>
      </c>
      <c r="C2526">
        <v>-40.900599999999997</v>
      </c>
      <c r="D2526">
        <v>174.886</v>
      </c>
      <c r="E2526" s="1" t="s">
        <v>32</v>
      </c>
      <c r="F2526" t="s">
        <v>14048</v>
      </c>
      <c r="G2526">
        <v>0</v>
      </c>
      <c r="H2526">
        <v>0</v>
      </c>
      <c r="I2526">
        <v>0</v>
      </c>
    </row>
    <row r="2527" spans="1:9" hidden="1" x14ac:dyDescent="0.3">
      <c r="A2527" s="1" t="s">
        <v>106</v>
      </c>
      <c r="B2527" s="1" t="s">
        <v>55</v>
      </c>
      <c r="C2527">
        <v>-40.900599999999997</v>
      </c>
      <c r="D2527">
        <v>174.886</v>
      </c>
      <c r="E2527" s="1" t="s">
        <v>33</v>
      </c>
      <c r="F2527" t="s">
        <v>13962</v>
      </c>
      <c r="G2527">
        <v>0</v>
      </c>
      <c r="H2527">
        <v>0</v>
      </c>
      <c r="I2527">
        <v>0</v>
      </c>
    </row>
    <row r="2528" spans="1:9" hidden="1" x14ac:dyDescent="0.3">
      <c r="A2528" s="1" t="s">
        <v>106</v>
      </c>
      <c r="B2528" s="1" t="s">
        <v>55</v>
      </c>
      <c r="C2528">
        <v>-40.900599999999997</v>
      </c>
      <c r="D2528">
        <v>174.886</v>
      </c>
      <c r="E2528" s="1" t="s">
        <v>34</v>
      </c>
      <c r="F2528" t="s">
        <v>13876</v>
      </c>
      <c r="G2528">
        <v>0</v>
      </c>
      <c r="H2528">
        <v>0</v>
      </c>
      <c r="I2528">
        <v>0</v>
      </c>
    </row>
    <row r="2529" spans="1:9" hidden="1" x14ac:dyDescent="0.3">
      <c r="A2529" s="1" t="s">
        <v>106</v>
      </c>
      <c r="B2529" s="1" t="s">
        <v>55</v>
      </c>
      <c r="C2529">
        <v>-40.900599999999997</v>
      </c>
      <c r="D2529">
        <v>174.886</v>
      </c>
      <c r="E2529" s="1" t="s">
        <v>35</v>
      </c>
      <c r="F2529" t="s">
        <v>13792</v>
      </c>
      <c r="G2529">
        <v>0</v>
      </c>
      <c r="H2529">
        <v>0</v>
      </c>
      <c r="I2529">
        <v>0</v>
      </c>
    </row>
    <row r="2530" spans="1:9" hidden="1" x14ac:dyDescent="0.3">
      <c r="A2530" s="1" t="s">
        <v>106</v>
      </c>
      <c r="B2530" s="1" t="s">
        <v>55</v>
      </c>
      <c r="C2530">
        <v>-40.900599999999997</v>
      </c>
      <c r="D2530">
        <v>174.886</v>
      </c>
      <c r="E2530" s="1" t="s">
        <v>36</v>
      </c>
      <c r="F2530" t="s">
        <v>13708</v>
      </c>
      <c r="G2530">
        <v>0</v>
      </c>
      <c r="H2530">
        <v>0</v>
      </c>
      <c r="I2530">
        <v>0</v>
      </c>
    </row>
    <row r="2531" spans="1:9" hidden="1" x14ac:dyDescent="0.3">
      <c r="A2531" s="1" t="s">
        <v>106</v>
      </c>
      <c r="B2531" s="1" t="s">
        <v>55</v>
      </c>
      <c r="C2531">
        <v>-40.900599999999997</v>
      </c>
      <c r="D2531">
        <v>174.886</v>
      </c>
      <c r="E2531" s="1" t="s">
        <v>37</v>
      </c>
      <c r="F2531" t="s">
        <v>13624</v>
      </c>
      <c r="G2531">
        <v>0</v>
      </c>
      <c r="H2531">
        <v>0</v>
      </c>
      <c r="I2531">
        <v>0</v>
      </c>
    </row>
    <row r="2532" spans="1:9" hidden="1" x14ac:dyDescent="0.3">
      <c r="A2532" s="1" t="s">
        <v>106</v>
      </c>
      <c r="B2532" s="1" t="s">
        <v>55</v>
      </c>
      <c r="C2532">
        <v>-40.900599999999997</v>
      </c>
      <c r="D2532">
        <v>174.886</v>
      </c>
      <c r="E2532" s="1" t="s">
        <v>38</v>
      </c>
      <c r="F2532" t="s">
        <v>13545</v>
      </c>
      <c r="G2532">
        <v>0</v>
      </c>
      <c r="H2532">
        <v>0</v>
      </c>
      <c r="I2532">
        <v>0</v>
      </c>
    </row>
    <row r="2533" spans="1:9" hidden="1" x14ac:dyDescent="0.3">
      <c r="A2533" s="1" t="s">
        <v>106</v>
      </c>
      <c r="B2533" s="1" t="s">
        <v>55</v>
      </c>
      <c r="C2533">
        <v>-40.900599999999997</v>
      </c>
      <c r="D2533">
        <v>174.886</v>
      </c>
      <c r="E2533" s="1" t="s">
        <v>39</v>
      </c>
      <c r="F2533" t="s">
        <v>13470</v>
      </c>
      <c r="G2533">
        <v>0</v>
      </c>
      <c r="H2533">
        <v>0</v>
      </c>
      <c r="I2533">
        <v>0</v>
      </c>
    </row>
    <row r="2534" spans="1:9" hidden="1" x14ac:dyDescent="0.3">
      <c r="A2534" s="1" t="s">
        <v>106</v>
      </c>
      <c r="B2534" s="1" t="s">
        <v>55</v>
      </c>
      <c r="C2534">
        <v>-40.900599999999997</v>
      </c>
      <c r="D2534">
        <v>174.886</v>
      </c>
      <c r="E2534" s="1" t="s">
        <v>40</v>
      </c>
      <c r="F2534" t="s">
        <v>13402</v>
      </c>
      <c r="G2534">
        <v>0</v>
      </c>
      <c r="H2534">
        <v>0</v>
      </c>
      <c r="I2534">
        <v>0</v>
      </c>
    </row>
    <row r="2535" spans="1:9" hidden="1" x14ac:dyDescent="0.3">
      <c r="A2535" s="1" t="s">
        <v>106</v>
      </c>
      <c r="B2535" s="1" t="s">
        <v>55</v>
      </c>
      <c r="C2535">
        <v>-40.900599999999997</v>
      </c>
      <c r="D2535">
        <v>174.886</v>
      </c>
      <c r="E2535" s="1" t="s">
        <v>41</v>
      </c>
      <c r="F2535" t="s">
        <v>21350</v>
      </c>
      <c r="G2535">
        <v>0</v>
      </c>
      <c r="H2535">
        <v>1</v>
      </c>
      <c r="I2535">
        <v>0</v>
      </c>
    </row>
    <row r="2536" spans="1:9" hidden="1" x14ac:dyDescent="0.3">
      <c r="A2536" s="1" t="s">
        <v>106</v>
      </c>
      <c r="B2536" s="1" t="s">
        <v>55</v>
      </c>
      <c r="C2536">
        <v>-40.900599999999997</v>
      </c>
      <c r="D2536">
        <v>174.886</v>
      </c>
      <c r="E2536" s="1" t="s">
        <v>42</v>
      </c>
      <c r="F2536" t="s">
        <v>21351</v>
      </c>
      <c r="G2536">
        <v>0</v>
      </c>
      <c r="H2536">
        <v>1</v>
      </c>
      <c r="I2536">
        <v>0</v>
      </c>
    </row>
    <row r="2537" spans="1:9" hidden="1" x14ac:dyDescent="0.3">
      <c r="A2537" s="1" t="s">
        <v>106</v>
      </c>
      <c r="B2537" s="1" t="s">
        <v>55</v>
      </c>
      <c r="C2537">
        <v>-40.900599999999997</v>
      </c>
      <c r="D2537">
        <v>174.886</v>
      </c>
      <c r="E2537" s="1" t="s">
        <v>43</v>
      </c>
      <c r="F2537" t="s">
        <v>21352</v>
      </c>
      <c r="G2537">
        <v>0</v>
      </c>
      <c r="H2537">
        <v>1</v>
      </c>
      <c r="I2537">
        <v>0</v>
      </c>
    </row>
    <row r="2538" spans="1:9" hidden="1" x14ac:dyDescent="0.3">
      <c r="A2538" s="1" t="s">
        <v>106</v>
      </c>
      <c r="B2538" s="1" t="s">
        <v>55</v>
      </c>
      <c r="C2538">
        <v>-40.900599999999997</v>
      </c>
      <c r="D2538">
        <v>174.886</v>
      </c>
      <c r="E2538" s="1" t="s">
        <v>44</v>
      </c>
      <c r="F2538" t="s">
        <v>21353</v>
      </c>
      <c r="G2538">
        <v>0</v>
      </c>
      <c r="H2538">
        <v>1</v>
      </c>
      <c r="I2538">
        <v>0</v>
      </c>
    </row>
    <row r="2539" spans="1:9" hidden="1" x14ac:dyDescent="0.3">
      <c r="A2539" s="1" t="s">
        <v>106</v>
      </c>
      <c r="B2539" s="1" t="s">
        <v>55</v>
      </c>
      <c r="C2539">
        <v>-40.900599999999997</v>
      </c>
      <c r="D2539">
        <v>174.886</v>
      </c>
      <c r="E2539" s="1" t="s">
        <v>45</v>
      </c>
      <c r="F2539" t="s">
        <v>21354</v>
      </c>
      <c r="G2539">
        <v>0</v>
      </c>
      <c r="H2539">
        <v>1</v>
      </c>
      <c r="I2539">
        <v>0</v>
      </c>
    </row>
    <row r="2540" spans="1:9" hidden="1" x14ac:dyDescent="0.3">
      <c r="A2540" s="1" t="s">
        <v>106</v>
      </c>
      <c r="B2540" s="1" t="s">
        <v>55</v>
      </c>
      <c r="C2540">
        <v>-40.900599999999997</v>
      </c>
      <c r="D2540">
        <v>174.886</v>
      </c>
      <c r="E2540" s="1" t="s">
        <v>46</v>
      </c>
      <c r="F2540" t="s">
        <v>20817</v>
      </c>
      <c r="G2540">
        <v>0</v>
      </c>
      <c r="H2540">
        <v>3</v>
      </c>
      <c r="I2540">
        <v>0</v>
      </c>
    </row>
    <row r="2541" spans="1:9" hidden="1" x14ac:dyDescent="0.3">
      <c r="A2541" s="1" t="s">
        <v>106</v>
      </c>
      <c r="B2541" s="1" t="s">
        <v>55</v>
      </c>
      <c r="C2541">
        <v>-40.900599999999997</v>
      </c>
      <c r="D2541">
        <v>174.886</v>
      </c>
      <c r="E2541" s="1" t="s">
        <v>47</v>
      </c>
      <c r="F2541" t="s">
        <v>20818</v>
      </c>
      <c r="G2541">
        <v>0</v>
      </c>
      <c r="H2541">
        <v>3</v>
      </c>
      <c r="I2541">
        <v>0</v>
      </c>
    </row>
    <row r="2542" spans="1:9" hidden="1" x14ac:dyDescent="0.3">
      <c r="A2542" s="1" t="s">
        <v>106</v>
      </c>
      <c r="B2542" s="1" t="s">
        <v>55</v>
      </c>
      <c r="C2542">
        <v>-40.900599999999997</v>
      </c>
      <c r="D2542">
        <v>174.886</v>
      </c>
      <c r="E2542" s="1" t="s">
        <v>48</v>
      </c>
      <c r="F2542" t="s">
        <v>20309</v>
      </c>
      <c r="G2542">
        <v>0</v>
      </c>
      <c r="H2542">
        <v>4</v>
      </c>
      <c r="I2542">
        <v>0</v>
      </c>
    </row>
    <row r="2543" spans="1:9" hidden="1" x14ac:dyDescent="0.3">
      <c r="A2543" s="1" t="s">
        <v>106</v>
      </c>
      <c r="B2543" s="1" t="s">
        <v>55</v>
      </c>
      <c r="C2543">
        <v>-40.900599999999997</v>
      </c>
      <c r="D2543">
        <v>174.886</v>
      </c>
      <c r="E2543" s="1" t="s">
        <v>49</v>
      </c>
      <c r="F2543" t="s">
        <v>20310</v>
      </c>
      <c r="G2543">
        <v>0</v>
      </c>
      <c r="H2543">
        <v>5</v>
      </c>
      <c r="I2543">
        <v>0</v>
      </c>
    </row>
    <row r="2544" spans="1:9" hidden="1" x14ac:dyDescent="0.3">
      <c r="A2544" s="1" t="s">
        <v>106</v>
      </c>
      <c r="B2544" s="1" t="s">
        <v>55</v>
      </c>
      <c r="C2544">
        <v>-40.900599999999997</v>
      </c>
      <c r="D2544">
        <v>174.886</v>
      </c>
      <c r="E2544" s="1" t="s">
        <v>50</v>
      </c>
      <c r="F2544" t="s">
        <v>20311</v>
      </c>
      <c r="G2544">
        <v>0</v>
      </c>
      <c r="H2544">
        <v>5</v>
      </c>
      <c r="I2544">
        <v>0</v>
      </c>
    </row>
    <row r="2545" spans="1:9" hidden="1" x14ac:dyDescent="0.3">
      <c r="A2545" s="1" t="s">
        <v>106</v>
      </c>
      <c r="B2545" s="1" t="s">
        <v>55</v>
      </c>
      <c r="C2545">
        <v>-40.900599999999997</v>
      </c>
      <c r="D2545">
        <v>174.886</v>
      </c>
      <c r="E2545" s="1" t="s">
        <v>51</v>
      </c>
      <c r="F2545" t="s">
        <v>20312</v>
      </c>
      <c r="G2545">
        <v>0</v>
      </c>
      <c r="H2545">
        <v>5</v>
      </c>
      <c r="I2545">
        <v>0</v>
      </c>
    </row>
    <row r="2546" spans="1:9" hidden="1" x14ac:dyDescent="0.3">
      <c r="A2546" s="1" t="s">
        <v>106</v>
      </c>
      <c r="B2546" s="1" t="s">
        <v>55</v>
      </c>
      <c r="C2546">
        <v>-40.900599999999997</v>
      </c>
      <c r="D2546">
        <v>174.886</v>
      </c>
      <c r="E2546" s="1" t="s">
        <v>52</v>
      </c>
      <c r="F2546" t="s">
        <v>20313</v>
      </c>
      <c r="G2546">
        <v>0</v>
      </c>
      <c r="H2546">
        <v>5</v>
      </c>
      <c r="I2546">
        <v>0</v>
      </c>
    </row>
    <row r="2547" spans="1:9" hidden="1" x14ac:dyDescent="0.3">
      <c r="A2547" s="1" t="s">
        <v>106</v>
      </c>
      <c r="B2547" s="1" t="s">
        <v>55</v>
      </c>
      <c r="C2547">
        <v>-40.900599999999997</v>
      </c>
      <c r="D2547">
        <v>174.886</v>
      </c>
      <c r="E2547" s="1" t="s">
        <v>53</v>
      </c>
      <c r="F2547" t="s">
        <v>20314</v>
      </c>
      <c r="G2547">
        <v>0</v>
      </c>
      <c r="H2547">
        <v>5</v>
      </c>
      <c r="I2547">
        <v>0</v>
      </c>
    </row>
    <row r="2548" spans="1:9" hidden="1" x14ac:dyDescent="0.3">
      <c r="A2548" s="1" t="s">
        <v>106</v>
      </c>
      <c r="B2548" s="1" t="s">
        <v>55</v>
      </c>
      <c r="C2548">
        <v>-40.900599999999997</v>
      </c>
      <c r="D2548">
        <v>174.886</v>
      </c>
      <c r="E2548" s="1" t="s">
        <v>54</v>
      </c>
      <c r="F2548" t="s">
        <v>20315</v>
      </c>
      <c r="G2548">
        <v>0</v>
      </c>
      <c r="H2548">
        <v>5</v>
      </c>
      <c r="I2548">
        <v>0</v>
      </c>
    </row>
    <row r="2549" spans="1:9" hidden="1" x14ac:dyDescent="0.3">
      <c r="A2549" s="1" t="s">
        <v>106</v>
      </c>
      <c r="B2549" s="1" t="s">
        <v>55</v>
      </c>
      <c r="C2549">
        <v>-40.900599999999997</v>
      </c>
      <c r="D2549">
        <v>174.886</v>
      </c>
      <c r="E2549" s="1" t="s">
        <v>21548</v>
      </c>
      <c r="F2549" t="s">
        <v>21597</v>
      </c>
      <c r="G2549">
        <v>0</v>
      </c>
      <c r="H2549">
        <v>5</v>
      </c>
      <c r="I2549">
        <v>0</v>
      </c>
    </row>
    <row r="2550" spans="1:9" hidden="1" x14ac:dyDescent="0.3">
      <c r="A2550" s="1" t="s">
        <v>107</v>
      </c>
      <c r="B2550" s="1" t="s">
        <v>55</v>
      </c>
      <c r="C2550">
        <v>9.0820000000000007</v>
      </c>
      <c r="D2550">
        <v>8.6753</v>
      </c>
      <c r="E2550" s="1" t="s">
        <v>4</v>
      </c>
      <c r="F2550" t="s">
        <v>16608</v>
      </c>
      <c r="G2550">
        <v>0</v>
      </c>
      <c r="H2550">
        <v>0</v>
      </c>
      <c r="I2550">
        <v>0</v>
      </c>
    </row>
    <row r="2551" spans="1:9" hidden="1" x14ac:dyDescent="0.3">
      <c r="A2551" s="1" t="s">
        <v>107</v>
      </c>
      <c r="B2551" s="1" t="s">
        <v>55</v>
      </c>
      <c r="C2551">
        <v>9.0820000000000007</v>
      </c>
      <c r="D2551">
        <v>8.6753</v>
      </c>
      <c r="E2551" s="1" t="s">
        <v>5</v>
      </c>
      <c r="F2551" t="s">
        <v>16505</v>
      </c>
      <c r="G2551">
        <v>0</v>
      </c>
      <c r="H2551">
        <v>0</v>
      </c>
      <c r="I2551">
        <v>0</v>
      </c>
    </row>
    <row r="2552" spans="1:9" hidden="1" x14ac:dyDescent="0.3">
      <c r="A2552" s="1" t="s">
        <v>107</v>
      </c>
      <c r="B2552" s="1" t="s">
        <v>55</v>
      </c>
      <c r="C2552">
        <v>9.0820000000000007</v>
      </c>
      <c r="D2552">
        <v>8.6753</v>
      </c>
      <c r="E2552" s="1" t="s">
        <v>6</v>
      </c>
      <c r="F2552" t="s">
        <v>16403</v>
      </c>
      <c r="G2552">
        <v>0</v>
      </c>
      <c r="H2552">
        <v>0</v>
      </c>
      <c r="I2552">
        <v>0</v>
      </c>
    </row>
    <row r="2553" spans="1:9" hidden="1" x14ac:dyDescent="0.3">
      <c r="A2553" s="1" t="s">
        <v>107</v>
      </c>
      <c r="B2553" s="1" t="s">
        <v>55</v>
      </c>
      <c r="C2553">
        <v>9.0820000000000007</v>
      </c>
      <c r="D2553">
        <v>8.6753</v>
      </c>
      <c r="E2553" s="1" t="s">
        <v>7</v>
      </c>
      <c r="F2553" t="s">
        <v>16301</v>
      </c>
      <c r="G2553">
        <v>0</v>
      </c>
      <c r="H2553">
        <v>0</v>
      </c>
      <c r="I2553">
        <v>0</v>
      </c>
    </row>
    <row r="2554" spans="1:9" hidden="1" x14ac:dyDescent="0.3">
      <c r="A2554" s="1" t="s">
        <v>107</v>
      </c>
      <c r="B2554" s="1" t="s">
        <v>55</v>
      </c>
      <c r="C2554">
        <v>9.0820000000000007</v>
      </c>
      <c r="D2554">
        <v>8.6753</v>
      </c>
      <c r="E2554" s="1" t="s">
        <v>8</v>
      </c>
      <c r="F2554" t="s">
        <v>16201</v>
      </c>
      <c r="G2554">
        <v>0</v>
      </c>
      <c r="H2554">
        <v>0</v>
      </c>
      <c r="I2554">
        <v>0</v>
      </c>
    </row>
    <row r="2555" spans="1:9" hidden="1" x14ac:dyDescent="0.3">
      <c r="A2555" s="1" t="s">
        <v>107</v>
      </c>
      <c r="B2555" s="1" t="s">
        <v>55</v>
      </c>
      <c r="C2555">
        <v>9.0820000000000007</v>
      </c>
      <c r="D2555">
        <v>8.6753</v>
      </c>
      <c r="E2555" s="1" t="s">
        <v>9</v>
      </c>
      <c r="F2555" t="s">
        <v>16101</v>
      </c>
      <c r="G2555">
        <v>0</v>
      </c>
      <c r="H2555">
        <v>0</v>
      </c>
      <c r="I2555">
        <v>0</v>
      </c>
    </row>
    <row r="2556" spans="1:9" hidden="1" x14ac:dyDescent="0.3">
      <c r="A2556" s="1" t="s">
        <v>107</v>
      </c>
      <c r="B2556" s="1" t="s">
        <v>55</v>
      </c>
      <c r="C2556">
        <v>9.0820000000000007</v>
      </c>
      <c r="D2556">
        <v>8.6753</v>
      </c>
      <c r="E2556" s="1" t="s">
        <v>10</v>
      </c>
      <c r="F2556" t="s">
        <v>16004</v>
      </c>
      <c r="G2556">
        <v>0</v>
      </c>
      <c r="H2556">
        <v>0</v>
      </c>
      <c r="I2556">
        <v>0</v>
      </c>
    </row>
    <row r="2557" spans="1:9" hidden="1" x14ac:dyDescent="0.3">
      <c r="A2557" s="1" t="s">
        <v>107</v>
      </c>
      <c r="B2557" s="1" t="s">
        <v>55</v>
      </c>
      <c r="C2557">
        <v>9.0820000000000007</v>
      </c>
      <c r="D2557">
        <v>8.6753</v>
      </c>
      <c r="E2557" s="1" t="s">
        <v>11</v>
      </c>
      <c r="F2557" t="s">
        <v>15907</v>
      </c>
      <c r="G2557">
        <v>0</v>
      </c>
      <c r="H2557">
        <v>0</v>
      </c>
      <c r="I2557">
        <v>0</v>
      </c>
    </row>
    <row r="2558" spans="1:9" hidden="1" x14ac:dyDescent="0.3">
      <c r="A2558" s="1" t="s">
        <v>107</v>
      </c>
      <c r="B2558" s="1" t="s">
        <v>55</v>
      </c>
      <c r="C2558">
        <v>9.0820000000000007</v>
      </c>
      <c r="D2558">
        <v>8.6753</v>
      </c>
      <c r="E2558" s="1" t="s">
        <v>12</v>
      </c>
      <c r="F2558" t="s">
        <v>15812</v>
      </c>
      <c r="G2558">
        <v>0</v>
      </c>
      <c r="H2558">
        <v>0</v>
      </c>
      <c r="I2558">
        <v>0</v>
      </c>
    </row>
    <row r="2559" spans="1:9" hidden="1" x14ac:dyDescent="0.3">
      <c r="A2559" s="1" t="s">
        <v>107</v>
      </c>
      <c r="B2559" s="1" t="s">
        <v>55</v>
      </c>
      <c r="C2559">
        <v>9.0820000000000007</v>
      </c>
      <c r="D2559">
        <v>8.6753</v>
      </c>
      <c r="E2559" s="1" t="s">
        <v>13</v>
      </c>
      <c r="F2559" t="s">
        <v>15720</v>
      </c>
      <c r="G2559">
        <v>0</v>
      </c>
      <c r="H2559">
        <v>0</v>
      </c>
      <c r="I2559">
        <v>0</v>
      </c>
    </row>
    <row r="2560" spans="1:9" hidden="1" x14ac:dyDescent="0.3">
      <c r="A2560" s="1" t="s">
        <v>107</v>
      </c>
      <c r="B2560" s="1" t="s">
        <v>55</v>
      </c>
      <c r="C2560">
        <v>9.0820000000000007</v>
      </c>
      <c r="D2560">
        <v>8.6753</v>
      </c>
      <c r="E2560" s="1" t="s">
        <v>14</v>
      </c>
      <c r="F2560" t="s">
        <v>15630</v>
      </c>
      <c r="G2560">
        <v>0</v>
      </c>
      <c r="H2560">
        <v>0</v>
      </c>
      <c r="I2560">
        <v>0</v>
      </c>
    </row>
    <row r="2561" spans="1:9" hidden="1" x14ac:dyDescent="0.3">
      <c r="A2561" s="1" t="s">
        <v>107</v>
      </c>
      <c r="B2561" s="1" t="s">
        <v>55</v>
      </c>
      <c r="C2561">
        <v>9.0820000000000007</v>
      </c>
      <c r="D2561">
        <v>8.6753</v>
      </c>
      <c r="E2561" s="1" t="s">
        <v>15</v>
      </c>
      <c r="F2561" t="s">
        <v>15541</v>
      </c>
      <c r="G2561">
        <v>0</v>
      </c>
      <c r="H2561">
        <v>0</v>
      </c>
      <c r="I2561">
        <v>0</v>
      </c>
    </row>
    <row r="2562" spans="1:9" hidden="1" x14ac:dyDescent="0.3">
      <c r="A2562" s="1" t="s">
        <v>107</v>
      </c>
      <c r="B2562" s="1" t="s">
        <v>55</v>
      </c>
      <c r="C2562">
        <v>9.0820000000000007</v>
      </c>
      <c r="D2562">
        <v>8.6753</v>
      </c>
      <c r="E2562" s="1" t="s">
        <v>16</v>
      </c>
      <c r="F2562" t="s">
        <v>15452</v>
      </c>
      <c r="G2562">
        <v>0</v>
      </c>
      <c r="H2562">
        <v>0</v>
      </c>
      <c r="I2562">
        <v>0</v>
      </c>
    </row>
    <row r="2563" spans="1:9" hidden="1" x14ac:dyDescent="0.3">
      <c r="A2563" s="1" t="s">
        <v>107</v>
      </c>
      <c r="B2563" s="1" t="s">
        <v>55</v>
      </c>
      <c r="C2563">
        <v>9.0820000000000007</v>
      </c>
      <c r="D2563">
        <v>8.6753</v>
      </c>
      <c r="E2563" s="1" t="s">
        <v>17</v>
      </c>
      <c r="F2563" t="s">
        <v>15363</v>
      </c>
      <c r="G2563">
        <v>0</v>
      </c>
      <c r="H2563">
        <v>0</v>
      </c>
      <c r="I2563">
        <v>0</v>
      </c>
    </row>
    <row r="2564" spans="1:9" hidden="1" x14ac:dyDescent="0.3">
      <c r="A2564" s="1" t="s">
        <v>107</v>
      </c>
      <c r="B2564" s="1" t="s">
        <v>55</v>
      </c>
      <c r="C2564">
        <v>9.0820000000000007</v>
      </c>
      <c r="D2564">
        <v>8.6753</v>
      </c>
      <c r="E2564" s="1" t="s">
        <v>18</v>
      </c>
      <c r="F2564" t="s">
        <v>15275</v>
      </c>
      <c r="G2564">
        <v>0</v>
      </c>
      <c r="H2564">
        <v>0</v>
      </c>
      <c r="I2564">
        <v>0</v>
      </c>
    </row>
    <row r="2565" spans="1:9" hidden="1" x14ac:dyDescent="0.3">
      <c r="A2565" s="1" t="s">
        <v>107</v>
      </c>
      <c r="B2565" s="1" t="s">
        <v>55</v>
      </c>
      <c r="C2565">
        <v>9.0820000000000007</v>
      </c>
      <c r="D2565">
        <v>8.6753</v>
      </c>
      <c r="E2565" s="1" t="s">
        <v>19</v>
      </c>
      <c r="F2565" t="s">
        <v>15187</v>
      </c>
      <c r="G2565">
        <v>0</v>
      </c>
      <c r="H2565">
        <v>0</v>
      </c>
      <c r="I2565">
        <v>0</v>
      </c>
    </row>
    <row r="2566" spans="1:9" hidden="1" x14ac:dyDescent="0.3">
      <c r="A2566" s="1" t="s">
        <v>107</v>
      </c>
      <c r="B2566" s="1" t="s">
        <v>55</v>
      </c>
      <c r="C2566">
        <v>9.0820000000000007</v>
      </c>
      <c r="D2566">
        <v>8.6753</v>
      </c>
      <c r="E2566" s="1" t="s">
        <v>20</v>
      </c>
      <c r="F2566" t="s">
        <v>15099</v>
      </c>
      <c r="G2566">
        <v>0</v>
      </c>
      <c r="H2566">
        <v>0</v>
      </c>
      <c r="I2566">
        <v>0</v>
      </c>
    </row>
    <row r="2567" spans="1:9" hidden="1" x14ac:dyDescent="0.3">
      <c r="A2567" s="1" t="s">
        <v>107</v>
      </c>
      <c r="B2567" s="1" t="s">
        <v>55</v>
      </c>
      <c r="C2567">
        <v>9.0820000000000007</v>
      </c>
      <c r="D2567">
        <v>8.6753</v>
      </c>
      <c r="E2567" s="1" t="s">
        <v>21</v>
      </c>
      <c r="F2567" t="s">
        <v>15011</v>
      </c>
      <c r="G2567">
        <v>0</v>
      </c>
      <c r="H2567">
        <v>0</v>
      </c>
      <c r="I2567">
        <v>0</v>
      </c>
    </row>
    <row r="2568" spans="1:9" hidden="1" x14ac:dyDescent="0.3">
      <c r="A2568" s="1" t="s">
        <v>107</v>
      </c>
      <c r="B2568" s="1" t="s">
        <v>55</v>
      </c>
      <c r="C2568">
        <v>9.0820000000000007</v>
      </c>
      <c r="D2568">
        <v>8.6753</v>
      </c>
      <c r="E2568" s="1" t="s">
        <v>22</v>
      </c>
      <c r="F2568" t="s">
        <v>14923</v>
      </c>
      <c r="G2568">
        <v>0</v>
      </c>
      <c r="H2568">
        <v>0</v>
      </c>
      <c r="I2568">
        <v>0</v>
      </c>
    </row>
    <row r="2569" spans="1:9" hidden="1" x14ac:dyDescent="0.3">
      <c r="A2569" s="1" t="s">
        <v>107</v>
      </c>
      <c r="B2569" s="1" t="s">
        <v>55</v>
      </c>
      <c r="C2569">
        <v>9.0820000000000007</v>
      </c>
      <c r="D2569">
        <v>8.6753</v>
      </c>
      <c r="E2569" s="1" t="s">
        <v>23</v>
      </c>
      <c r="F2569" t="s">
        <v>14835</v>
      </c>
      <c r="G2569">
        <v>0</v>
      </c>
      <c r="H2569">
        <v>0</v>
      </c>
      <c r="I2569">
        <v>0</v>
      </c>
    </row>
    <row r="2570" spans="1:9" hidden="1" x14ac:dyDescent="0.3">
      <c r="A2570" s="1" t="s">
        <v>107</v>
      </c>
      <c r="B2570" s="1" t="s">
        <v>55</v>
      </c>
      <c r="C2570">
        <v>9.0820000000000007</v>
      </c>
      <c r="D2570">
        <v>8.6753</v>
      </c>
      <c r="E2570" s="1" t="s">
        <v>24</v>
      </c>
      <c r="F2570" t="s">
        <v>14747</v>
      </c>
      <c r="G2570">
        <v>0</v>
      </c>
      <c r="H2570">
        <v>0</v>
      </c>
      <c r="I2570">
        <v>0</v>
      </c>
    </row>
    <row r="2571" spans="1:9" hidden="1" x14ac:dyDescent="0.3">
      <c r="A2571" s="1" t="s">
        <v>107</v>
      </c>
      <c r="B2571" s="1" t="s">
        <v>55</v>
      </c>
      <c r="C2571">
        <v>9.0820000000000007</v>
      </c>
      <c r="D2571">
        <v>8.6753</v>
      </c>
      <c r="E2571" s="1" t="s">
        <v>25</v>
      </c>
      <c r="F2571" t="s">
        <v>14659</v>
      </c>
      <c r="G2571">
        <v>0</v>
      </c>
      <c r="H2571">
        <v>0</v>
      </c>
      <c r="I2571">
        <v>0</v>
      </c>
    </row>
    <row r="2572" spans="1:9" hidden="1" x14ac:dyDescent="0.3">
      <c r="A2572" s="1" t="s">
        <v>107</v>
      </c>
      <c r="B2572" s="1" t="s">
        <v>55</v>
      </c>
      <c r="C2572">
        <v>9.0820000000000007</v>
      </c>
      <c r="D2572">
        <v>8.6753</v>
      </c>
      <c r="E2572" s="1" t="s">
        <v>26</v>
      </c>
      <c r="F2572" t="s">
        <v>14571</v>
      </c>
      <c r="G2572">
        <v>0</v>
      </c>
      <c r="H2572">
        <v>0</v>
      </c>
      <c r="I2572">
        <v>0</v>
      </c>
    </row>
    <row r="2573" spans="1:9" hidden="1" x14ac:dyDescent="0.3">
      <c r="A2573" s="1" t="s">
        <v>107</v>
      </c>
      <c r="B2573" s="1" t="s">
        <v>55</v>
      </c>
      <c r="C2573">
        <v>9.0820000000000007</v>
      </c>
      <c r="D2573">
        <v>8.6753</v>
      </c>
      <c r="E2573" s="1" t="s">
        <v>27</v>
      </c>
      <c r="F2573" t="s">
        <v>14483</v>
      </c>
      <c r="G2573">
        <v>0</v>
      </c>
      <c r="H2573">
        <v>0</v>
      </c>
      <c r="I2573">
        <v>0</v>
      </c>
    </row>
    <row r="2574" spans="1:9" hidden="1" x14ac:dyDescent="0.3">
      <c r="A2574" s="1" t="s">
        <v>107</v>
      </c>
      <c r="B2574" s="1" t="s">
        <v>55</v>
      </c>
      <c r="C2574">
        <v>9.0820000000000007</v>
      </c>
      <c r="D2574">
        <v>8.6753</v>
      </c>
      <c r="E2574" s="1" t="s">
        <v>28</v>
      </c>
      <c r="F2574" t="s">
        <v>14396</v>
      </c>
      <c r="G2574">
        <v>0</v>
      </c>
      <c r="H2574">
        <v>0</v>
      </c>
      <c r="I2574">
        <v>0</v>
      </c>
    </row>
    <row r="2575" spans="1:9" hidden="1" x14ac:dyDescent="0.3">
      <c r="A2575" s="1" t="s">
        <v>107</v>
      </c>
      <c r="B2575" s="1" t="s">
        <v>55</v>
      </c>
      <c r="C2575">
        <v>9.0820000000000007</v>
      </c>
      <c r="D2575">
        <v>8.6753</v>
      </c>
      <c r="E2575" s="1" t="s">
        <v>29</v>
      </c>
      <c r="F2575" t="s">
        <v>14309</v>
      </c>
      <c r="G2575">
        <v>0</v>
      </c>
      <c r="H2575">
        <v>0</v>
      </c>
      <c r="I2575">
        <v>0</v>
      </c>
    </row>
    <row r="2576" spans="1:9" hidden="1" x14ac:dyDescent="0.3">
      <c r="A2576" s="1" t="s">
        <v>107</v>
      </c>
      <c r="B2576" s="1" t="s">
        <v>55</v>
      </c>
      <c r="C2576">
        <v>9.0820000000000007</v>
      </c>
      <c r="D2576">
        <v>8.6753</v>
      </c>
      <c r="E2576" s="1" t="s">
        <v>30</v>
      </c>
      <c r="F2576" t="s">
        <v>14222</v>
      </c>
      <c r="G2576">
        <v>0</v>
      </c>
      <c r="H2576">
        <v>0</v>
      </c>
      <c r="I2576">
        <v>0</v>
      </c>
    </row>
    <row r="2577" spans="1:9" hidden="1" x14ac:dyDescent="0.3">
      <c r="A2577" s="1" t="s">
        <v>107</v>
      </c>
      <c r="B2577" s="1" t="s">
        <v>55</v>
      </c>
      <c r="C2577">
        <v>9.0820000000000007</v>
      </c>
      <c r="D2577">
        <v>8.6753</v>
      </c>
      <c r="E2577" s="1" t="s">
        <v>31</v>
      </c>
      <c r="F2577" t="s">
        <v>14135</v>
      </c>
      <c r="G2577">
        <v>0</v>
      </c>
      <c r="H2577">
        <v>0</v>
      </c>
      <c r="I2577">
        <v>0</v>
      </c>
    </row>
    <row r="2578" spans="1:9" hidden="1" x14ac:dyDescent="0.3">
      <c r="A2578" s="1" t="s">
        <v>107</v>
      </c>
      <c r="B2578" s="1" t="s">
        <v>55</v>
      </c>
      <c r="C2578">
        <v>9.0820000000000007</v>
      </c>
      <c r="D2578">
        <v>8.6753</v>
      </c>
      <c r="E2578" s="1" t="s">
        <v>32</v>
      </c>
      <c r="F2578" t="s">
        <v>14049</v>
      </c>
      <c r="G2578">
        <v>0</v>
      </c>
      <c r="H2578">
        <v>0</v>
      </c>
      <c r="I2578">
        <v>0</v>
      </c>
    </row>
    <row r="2579" spans="1:9" hidden="1" x14ac:dyDescent="0.3">
      <c r="A2579" s="1" t="s">
        <v>107</v>
      </c>
      <c r="B2579" s="1" t="s">
        <v>55</v>
      </c>
      <c r="C2579">
        <v>9.0820000000000007</v>
      </c>
      <c r="D2579">
        <v>8.6753</v>
      </c>
      <c r="E2579" s="1" t="s">
        <v>33</v>
      </c>
      <c r="F2579" t="s">
        <v>13963</v>
      </c>
      <c r="G2579">
        <v>0</v>
      </c>
      <c r="H2579">
        <v>0</v>
      </c>
      <c r="I2579">
        <v>0</v>
      </c>
    </row>
    <row r="2580" spans="1:9" hidden="1" x14ac:dyDescent="0.3">
      <c r="A2580" s="1" t="s">
        <v>107</v>
      </c>
      <c r="B2580" s="1" t="s">
        <v>55</v>
      </c>
      <c r="C2580">
        <v>9.0820000000000007</v>
      </c>
      <c r="D2580">
        <v>8.6753</v>
      </c>
      <c r="E2580" s="1" t="s">
        <v>34</v>
      </c>
      <c r="F2580" t="s">
        <v>13877</v>
      </c>
      <c r="G2580">
        <v>0</v>
      </c>
      <c r="H2580">
        <v>0</v>
      </c>
      <c r="I2580">
        <v>0</v>
      </c>
    </row>
    <row r="2581" spans="1:9" hidden="1" x14ac:dyDescent="0.3">
      <c r="A2581" s="1" t="s">
        <v>107</v>
      </c>
      <c r="B2581" s="1" t="s">
        <v>55</v>
      </c>
      <c r="C2581">
        <v>9.0820000000000007</v>
      </c>
      <c r="D2581">
        <v>8.6753</v>
      </c>
      <c r="E2581" s="1" t="s">
        <v>35</v>
      </c>
      <c r="F2581" t="s">
        <v>13793</v>
      </c>
      <c r="G2581">
        <v>0</v>
      </c>
      <c r="H2581">
        <v>0</v>
      </c>
      <c r="I2581">
        <v>0</v>
      </c>
    </row>
    <row r="2582" spans="1:9" hidden="1" x14ac:dyDescent="0.3">
      <c r="A2582" s="1" t="s">
        <v>107</v>
      </c>
      <c r="B2582" s="1" t="s">
        <v>55</v>
      </c>
      <c r="C2582">
        <v>9.0820000000000007</v>
      </c>
      <c r="D2582">
        <v>8.6753</v>
      </c>
      <c r="E2582" s="1" t="s">
        <v>36</v>
      </c>
      <c r="F2582" t="s">
        <v>13709</v>
      </c>
      <c r="G2582">
        <v>0</v>
      </c>
      <c r="H2582">
        <v>0</v>
      </c>
      <c r="I2582">
        <v>0</v>
      </c>
    </row>
    <row r="2583" spans="1:9" hidden="1" x14ac:dyDescent="0.3">
      <c r="A2583" s="1" t="s">
        <v>107</v>
      </c>
      <c r="B2583" s="1" t="s">
        <v>55</v>
      </c>
      <c r="C2583">
        <v>9.0820000000000007</v>
      </c>
      <c r="D2583">
        <v>8.6753</v>
      </c>
      <c r="E2583" s="1" t="s">
        <v>37</v>
      </c>
      <c r="F2583" t="s">
        <v>13625</v>
      </c>
      <c r="G2583">
        <v>0</v>
      </c>
      <c r="H2583">
        <v>0</v>
      </c>
      <c r="I2583">
        <v>0</v>
      </c>
    </row>
    <row r="2584" spans="1:9" hidden="1" x14ac:dyDescent="0.3">
      <c r="A2584" s="1" t="s">
        <v>107</v>
      </c>
      <c r="B2584" s="1" t="s">
        <v>55</v>
      </c>
      <c r="C2584">
        <v>9.0820000000000007</v>
      </c>
      <c r="D2584">
        <v>8.6753</v>
      </c>
      <c r="E2584" s="1" t="s">
        <v>38</v>
      </c>
      <c r="F2584" t="s">
        <v>13546</v>
      </c>
      <c r="G2584">
        <v>0</v>
      </c>
      <c r="H2584">
        <v>0</v>
      </c>
      <c r="I2584">
        <v>0</v>
      </c>
    </row>
    <row r="2585" spans="1:9" hidden="1" x14ac:dyDescent="0.3">
      <c r="A2585" s="1" t="s">
        <v>107</v>
      </c>
      <c r="B2585" s="1" t="s">
        <v>55</v>
      </c>
      <c r="C2585">
        <v>9.0820000000000007</v>
      </c>
      <c r="D2585">
        <v>8.6753</v>
      </c>
      <c r="E2585" s="1" t="s">
        <v>39</v>
      </c>
      <c r="F2585" t="s">
        <v>13471</v>
      </c>
      <c r="G2585">
        <v>0</v>
      </c>
      <c r="H2585">
        <v>0</v>
      </c>
      <c r="I2585">
        <v>0</v>
      </c>
    </row>
    <row r="2586" spans="1:9" hidden="1" x14ac:dyDescent="0.3">
      <c r="A2586" s="1" t="s">
        <v>107</v>
      </c>
      <c r="B2586" s="1" t="s">
        <v>55</v>
      </c>
      <c r="C2586">
        <v>9.0820000000000007</v>
      </c>
      <c r="D2586">
        <v>8.6753</v>
      </c>
      <c r="E2586" s="1" t="s">
        <v>40</v>
      </c>
      <c r="F2586" t="s">
        <v>13403</v>
      </c>
      <c r="G2586">
        <v>0</v>
      </c>
      <c r="H2586">
        <v>0</v>
      </c>
      <c r="I2586">
        <v>0</v>
      </c>
    </row>
    <row r="2587" spans="1:9" hidden="1" x14ac:dyDescent="0.3">
      <c r="A2587" s="1" t="s">
        <v>107</v>
      </c>
      <c r="B2587" s="1" t="s">
        <v>55</v>
      </c>
      <c r="C2587">
        <v>9.0820000000000007</v>
      </c>
      <c r="D2587">
        <v>8.6753</v>
      </c>
      <c r="E2587" s="1" t="s">
        <v>41</v>
      </c>
      <c r="F2587" t="s">
        <v>21355</v>
      </c>
      <c r="G2587">
        <v>0</v>
      </c>
      <c r="H2587">
        <v>1</v>
      </c>
      <c r="I2587">
        <v>0</v>
      </c>
    </row>
    <row r="2588" spans="1:9" hidden="1" x14ac:dyDescent="0.3">
      <c r="A2588" s="1" t="s">
        <v>107</v>
      </c>
      <c r="B2588" s="1" t="s">
        <v>55</v>
      </c>
      <c r="C2588">
        <v>9.0820000000000007</v>
      </c>
      <c r="D2588">
        <v>8.6753</v>
      </c>
      <c r="E2588" s="1" t="s">
        <v>42</v>
      </c>
      <c r="F2588" t="s">
        <v>21356</v>
      </c>
      <c r="G2588">
        <v>0</v>
      </c>
      <c r="H2588">
        <v>1</v>
      </c>
      <c r="I2588">
        <v>0</v>
      </c>
    </row>
    <row r="2589" spans="1:9" hidden="1" x14ac:dyDescent="0.3">
      <c r="A2589" s="1" t="s">
        <v>107</v>
      </c>
      <c r="B2589" s="1" t="s">
        <v>55</v>
      </c>
      <c r="C2589">
        <v>9.0820000000000007</v>
      </c>
      <c r="D2589">
        <v>8.6753</v>
      </c>
      <c r="E2589" s="1" t="s">
        <v>43</v>
      </c>
      <c r="F2589" t="s">
        <v>21357</v>
      </c>
      <c r="G2589">
        <v>0</v>
      </c>
      <c r="H2589">
        <v>1</v>
      </c>
      <c r="I2589">
        <v>0</v>
      </c>
    </row>
    <row r="2590" spans="1:9" hidden="1" x14ac:dyDescent="0.3">
      <c r="A2590" s="1" t="s">
        <v>107</v>
      </c>
      <c r="B2590" s="1" t="s">
        <v>55</v>
      </c>
      <c r="C2590">
        <v>9.0820000000000007</v>
      </c>
      <c r="D2590">
        <v>8.6753</v>
      </c>
      <c r="E2590" s="1" t="s">
        <v>44</v>
      </c>
      <c r="F2590" t="s">
        <v>21358</v>
      </c>
      <c r="G2590">
        <v>0</v>
      </c>
      <c r="H2590">
        <v>1</v>
      </c>
      <c r="I2590">
        <v>0</v>
      </c>
    </row>
    <row r="2591" spans="1:9" hidden="1" x14ac:dyDescent="0.3">
      <c r="A2591" s="1" t="s">
        <v>107</v>
      </c>
      <c r="B2591" s="1" t="s">
        <v>55</v>
      </c>
      <c r="C2591">
        <v>9.0820000000000007</v>
      </c>
      <c r="D2591">
        <v>8.6753</v>
      </c>
      <c r="E2591" s="1" t="s">
        <v>45</v>
      </c>
      <c r="F2591" t="s">
        <v>21359</v>
      </c>
      <c r="G2591">
        <v>0</v>
      </c>
      <c r="H2591">
        <v>1</v>
      </c>
      <c r="I2591">
        <v>0</v>
      </c>
    </row>
    <row r="2592" spans="1:9" hidden="1" x14ac:dyDescent="0.3">
      <c r="A2592" s="1" t="s">
        <v>107</v>
      </c>
      <c r="B2592" s="1" t="s">
        <v>55</v>
      </c>
      <c r="C2592">
        <v>9.0820000000000007</v>
      </c>
      <c r="D2592">
        <v>8.6753</v>
      </c>
      <c r="E2592" s="1" t="s">
        <v>46</v>
      </c>
      <c r="F2592" t="s">
        <v>21360</v>
      </c>
      <c r="G2592">
        <v>0</v>
      </c>
      <c r="H2592">
        <v>1</v>
      </c>
      <c r="I2592">
        <v>0</v>
      </c>
    </row>
    <row r="2593" spans="1:9" hidden="1" x14ac:dyDescent="0.3">
      <c r="A2593" s="1" t="s">
        <v>107</v>
      </c>
      <c r="B2593" s="1" t="s">
        <v>55</v>
      </c>
      <c r="C2593">
        <v>9.0820000000000007</v>
      </c>
      <c r="D2593">
        <v>8.6753</v>
      </c>
      <c r="E2593" s="1" t="s">
        <v>47</v>
      </c>
      <c r="F2593" t="s">
        <v>21361</v>
      </c>
      <c r="G2593">
        <v>0</v>
      </c>
      <c r="H2593">
        <v>1</v>
      </c>
      <c r="I2593">
        <v>0</v>
      </c>
    </row>
    <row r="2594" spans="1:9" hidden="1" x14ac:dyDescent="0.3">
      <c r="A2594" s="1" t="s">
        <v>107</v>
      </c>
      <c r="B2594" s="1" t="s">
        <v>55</v>
      </c>
      <c r="C2594">
        <v>9.0820000000000007</v>
      </c>
      <c r="D2594">
        <v>8.6753</v>
      </c>
      <c r="E2594" s="1" t="s">
        <v>48</v>
      </c>
      <c r="F2594" t="s">
        <v>21362</v>
      </c>
      <c r="G2594">
        <v>0</v>
      </c>
      <c r="H2594">
        <v>1</v>
      </c>
      <c r="I2594">
        <v>0</v>
      </c>
    </row>
    <row r="2595" spans="1:9" hidden="1" x14ac:dyDescent="0.3">
      <c r="A2595" s="1" t="s">
        <v>107</v>
      </c>
      <c r="B2595" s="1" t="s">
        <v>55</v>
      </c>
      <c r="C2595">
        <v>9.0820000000000007</v>
      </c>
      <c r="D2595">
        <v>8.6753</v>
      </c>
      <c r="E2595" s="1" t="s">
        <v>49</v>
      </c>
      <c r="F2595" t="s">
        <v>21363</v>
      </c>
      <c r="G2595">
        <v>0</v>
      </c>
      <c r="H2595">
        <v>1</v>
      </c>
      <c r="I2595">
        <v>0</v>
      </c>
    </row>
    <row r="2596" spans="1:9" hidden="1" x14ac:dyDescent="0.3">
      <c r="A2596" s="1" t="s">
        <v>107</v>
      </c>
      <c r="B2596" s="1" t="s">
        <v>55</v>
      </c>
      <c r="C2596">
        <v>9.0820000000000007</v>
      </c>
      <c r="D2596">
        <v>8.6753</v>
      </c>
      <c r="E2596" s="1" t="s">
        <v>50</v>
      </c>
      <c r="F2596" t="s">
        <v>21364</v>
      </c>
      <c r="G2596">
        <v>0</v>
      </c>
      <c r="H2596">
        <v>1</v>
      </c>
      <c r="I2596">
        <v>0</v>
      </c>
    </row>
    <row r="2597" spans="1:9" hidden="1" x14ac:dyDescent="0.3">
      <c r="A2597" s="1" t="s">
        <v>107</v>
      </c>
      <c r="B2597" s="1" t="s">
        <v>55</v>
      </c>
      <c r="C2597">
        <v>9.0820000000000007</v>
      </c>
      <c r="D2597">
        <v>8.6753</v>
      </c>
      <c r="E2597" s="1" t="s">
        <v>51</v>
      </c>
      <c r="F2597" t="s">
        <v>20923</v>
      </c>
      <c r="G2597">
        <v>0</v>
      </c>
      <c r="H2597">
        <v>2</v>
      </c>
      <c r="I2597">
        <v>0</v>
      </c>
    </row>
    <row r="2598" spans="1:9" hidden="1" x14ac:dyDescent="0.3">
      <c r="A2598" s="1" t="s">
        <v>107</v>
      </c>
      <c r="B2598" s="1" t="s">
        <v>55</v>
      </c>
      <c r="C2598">
        <v>9.0820000000000007</v>
      </c>
      <c r="D2598">
        <v>8.6753</v>
      </c>
      <c r="E2598" s="1" t="s">
        <v>52</v>
      </c>
      <c r="F2598" t="s">
        <v>20924</v>
      </c>
      <c r="G2598">
        <v>0</v>
      </c>
      <c r="H2598">
        <v>2</v>
      </c>
      <c r="I2598">
        <v>0</v>
      </c>
    </row>
    <row r="2599" spans="1:9" hidden="1" x14ac:dyDescent="0.3">
      <c r="A2599" s="1" t="s">
        <v>107</v>
      </c>
      <c r="B2599" s="1" t="s">
        <v>55</v>
      </c>
      <c r="C2599">
        <v>9.0820000000000007</v>
      </c>
      <c r="D2599">
        <v>8.6753</v>
      </c>
      <c r="E2599" s="1" t="s">
        <v>53</v>
      </c>
      <c r="F2599" t="s">
        <v>20925</v>
      </c>
      <c r="G2599">
        <v>0</v>
      </c>
      <c r="H2599">
        <v>2</v>
      </c>
      <c r="I2599">
        <v>0</v>
      </c>
    </row>
    <row r="2600" spans="1:9" hidden="1" x14ac:dyDescent="0.3">
      <c r="A2600" s="1" t="s">
        <v>107</v>
      </c>
      <c r="B2600" s="1" t="s">
        <v>55</v>
      </c>
      <c r="C2600">
        <v>9.0820000000000007</v>
      </c>
      <c r="D2600">
        <v>8.6753</v>
      </c>
      <c r="E2600" s="1" t="s">
        <v>54</v>
      </c>
      <c r="F2600" t="s">
        <v>20926</v>
      </c>
      <c r="G2600">
        <v>0</v>
      </c>
      <c r="H2600">
        <v>2</v>
      </c>
      <c r="I2600">
        <v>0</v>
      </c>
    </row>
    <row r="2601" spans="1:9" hidden="1" x14ac:dyDescent="0.3">
      <c r="A2601" s="1" t="s">
        <v>107</v>
      </c>
      <c r="B2601" s="1" t="s">
        <v>55</v>
      </c>
      <c r="C2601">
        <v>9.0820000000000007</v>
      </c>
      <c r="D2601">
        <v>8.6753</v>
      </c>
      <c r="E2601" s="1" t="s">
        <v>21548</v>
      </c>
      <c r="F2601" t="s">
        <v>21598</v>
      </c>
      <c r="G2601">
        <v>0</v>
      </c>
      <c r="H2601">
        <v>2</v>
      </c>
      <c r="I2601">
        <v>0</v>
      </c>
    </row>
    <row r="2602" spans="1:9" hidden="1" x14ac:dyDescent="0.3">
      <c r="A2602" s="1" t="s">
        <v>64</v>
      </c>
      <c r="B2602" s="1" t="s">
        <v>108</v>
      </c>
      <c r="C2602">
        <v>-31.950500000000002</v>
      </c>
      <c r="D2602">
        <v>115.8605</v>
      </c>
      <c r="E2602" s="1" t="s">
        <v>4</v>
      </c>
      <c r="F2602" t="s">
        <v>12446</v>
      </c>
      <c r="G2602">
        <v>0</v>
      </c>
      <c r="H2602">
        <v>0</v>
      </c>
      <c r="I2602">
        <v>0</v>
      </c>
    </row>
    <row r="2603" spans="1:9" hidden="1" x14ac:dyDescent="0.3">
      <c r="A2603" s="1" t="s">
        <v>64</v>
      </c>
      <c r="B2603" s="1" t="s">
        <v>108</v>
      </c>
      <c r="C2603">
        <v>-31.950500000000002</v>
      </c>
      <c r="D2603">
        <v>115.8605</v>
      </c>
      <c r="E2603" s="1" t="s">
        <v>5</v>
      </c>
      <c r="F2603" t="s">
        <v>12447</v>
      </c>
      <c r="G2603">
        <v>0</v>
      </c>
      <c r="H2603">
        <v>0</v>
      </c>
      <c r="I2603">
        <v>0</v>
      </c>
    </row>
    <row r="2604" spans="1:9" hidden="1" x14ac:dyDescent="0.3">
      <c r="A2604" s="1" t="s">
        <v>64</v>
      </c>
      <c r="B2604" s="1" t="s">
        <v>108</v>
      </c>
      <c r="C2604">
        <v>-31.950500000000002</v>
      </c>
      <c r="D2604">
        <v>115.8605</v>
      </c>
      <c r="E2604" s="1" t="s">
        <v>6</v>
      </c>
      <c r="F2604" t="s">
        <v>12448</v>
      </c>
      <c r="G2604">
        <v>0</v>
      </c>
      <c r="H2604">
        <v>0</v>
      </c>
      <c r="I2604">
        <v>0</v>
      </c>
    </row>
    <row r="2605" spans="1:9" hidden="1" x14ac:dyDescent="0.3">
      <c r="A2605" s="1" t="s">
        <v>64</v>
      </c>
      <c r="B2605" s="1" t="s">
        <v>108</v>
      </c>
      <c r="C2605">
        <v>-31.950500000000002</v>
      </c>
      <c r="D2605">
        <v>115.8605</v>
      </c>
      <c r="E2605" s="1" t="s">
        <v>7</v>
      </c>
      <c r="F2605" t="s">
        <v>12449</v>
      </c>
      <c r="G2605">
        <v>0</v>
      </c>
      <c r="H2605">
        <v>0</v>
      </c>
      <c r="I2605">
        <v>0</v>
      </c>
    </row>
    <row r="2606" spans="1:9" hidden="1" x14ac:dyDescent="0.3">
      <c r="A2606" s="1" t="s">
        <v>64</v>
      </c>
      <c r="B2606" s="1" t="s">
        <v>108</v>
      </c>
      <c r="C2606">
        <v>-31.950500000000002</v>
      </c>
      <c r="D2606">
        <v>115.8605</v>
      </c>
      <c r="E2606" s="1" t="s">
        <v>8</v>
      </c>
      <c r="F2606" t="s">
        <v>12450</v>
      </c>
      <c r="G2606">
        <v>0</v>
      </c>
      <c r="H2606">
        <v>0</v>
      </c>
      <c r="I2606">
        <v>0</v>
      </c>
    </row>
    <row r="2607" spans="1:9" hidden="1" x14ac:dyDescent="0.3">
      <c r="A2607" s="1" t="s">
        <v>64</v>
      </c>
      <c r="B2607" s="1" t="s">
        <v>108</v>
      </c>
      <c r="C2607">
        <v>-31.950500000000002</v>
      </c>
      <c r="D2607">
        <v>115.8605</v>
      </c>
      <c r="E2607" s="1" t="s">
        <v>9</v>
      </c>
      <c r="F2607" t="s">
        <v>12451</v>
      </c>
      <c r="G2607">
        <v>0</v>
      </c>
      <c r="H2607">
        <v>0</v>
      </c>
      <c r="I2607">
        <v>0</v>
      </c>
    </row>
    <row r="2608" spans="1:9" hidden="1" x14ac:dyDescent="0.3">
      <c r="A2608" s="1" t="s">
        <v>64</v>
      </c>
      <c r="B2608" s="1" t="s">
        <v>108</v>
      </c>
      <c r="C2608">
        <v>-31.950500000000002</v>
      </c>
      <c r="D2608">
        <v>115.8605</v>
      </c>
      <c r="E2608" s="1" t="s">
        <v>10</v>
      </c>
      <c r="F2608" t="s">
        <v>12452</v>
      </c>
      <c r="G2608">
        <v>0</v>
      </c>
      <c r="H2608">
        <v>0</v>
      </c>
      <c r="I2608">
        <v>0</v>
      </c>
    </row>
    <row r="2609" spans="1:9" hidden="1" x14ac:dyDescent="0.3">
      <c r="A2609" s="1" t="s">
        <v>64</v>
      </c>
      <c r="B2609" s="1" t="s">
        <v>108</v>
      </c>
      <c r="C2609">
        <v>-31.950500000000002</v>
      </c>
      <c r="D2609">
        <v>115.8605</v>
      </c>
      <c r="E2609" s="1" t="s">
        <v>11</v>
      </c>
      <c r="F2609" t="s">
        <v>12453</v>
      </c>
      <c r="G2609">
        <v>0</v>
      </c>
      <c r="H2609">
        <v>0</v>
      </c>
      <c r="I2609">
        <v>0</v>
      </c>
    </row>
    <row r="2610" spans="1:9" hidden="1" x14ac:dyDescent="0.3">
      <c r="A2610" s="1" t="s">
        <v>64</v>
      </c>
      <c r="B2610" s="1" t="s">
        <v>108</v>
      </c>
      <c r="C2610">
        <v>-31.950500000000002</v>
      </c>
      <c r="D2610">
        <v>115.8605</v>
      </c>
      <c r="E2610" s="1" t="s">
        <v>12</v>
      </c>
      <c r="F2610" t="s">
        <v>12454</v>
      </c>
      <c r="G2610">
        <v>0</v>
      </c>
      <c r="H2610">
        <v>0</v>
      </c>
      <c r="I2610">
        <v>0</v>
      </c>
    </row>
    <row r="2611" spans="1:9" hidden="1" x14ac:dyDescent="0.3">
      <c r="A2611" s="1" t="s">
        <v>64</v>
      </c>
      <c r="B2611" s="1" t="s">
        <v>108</v>
      </c>
      <c r="C2611">
        <v>-31.950500000000002</v>
      </c>
      <c r="D2611">
        <v>115.8605</v>
      </c>
      <c r="E2611" s="1" t="s">
        <v>13</v>
      </c>
      <c r="F2611" t="s">
        <v>12455</v>
      </c>
      <c r="G2611">
        <v>0</v>
      </c>
      <c r="H2611">
        <v>0</v>
      </c>
      <c r="I2611">
        <v>0</v>
      </c>
    </row>
    <row r="2612" spans="1:9" hidden="1" x14ac:dyDescent="0.3">
      <c r="A2612" s="1" t="s">
        <v>64</v>
      </c>
      <c r="B2612" s="1" t="s">
        <v>108</v>
      </c>
      <c r="C2612">
        <v>-31.950500000000002</v>
      </c>
      <c r="D2612">
        <v>115.8605</v>
      </c>
      <c r="E2612" s="1" t="s">
        <v>14</v>
      </c>
      <c r="F2612" t="s">
        <v>12456</v>
      </c>
      <c r="G2612">
        <v>0</v>
      </c>
      <c r="H2612">
        <v>0</v>
      </c>
      <c r="I2612">
        <v>0</v>
      </c>
    </row>
    <row r="2613" spans="1:9" hidden="1" x14ac:dyDescent="0.3">
      <c r="A2613" s="1" t="s">
        <v>64</v>
      </c>
      <c r="B2613" s="1" t="s">
        <v>108</v>
      </c>
      <c r="C2613">
        <v>-31.950500000000002</v>
      </c>
      <c r="D2613">
        <v>115.8605</v>
      </c>
      <c r="E2613" s="1" t="s">
        <v>15</v>
      </c>
      <c r="F2613" t="s">
        <v>12457</v>
      </c>
      <c r="G2613">
        <v>0</v>
      </c>
      <c r="H2613">
        <v>0</v>
      </c>
      <c r="I2613">
        <v>0</v>
      </c>
    </row>
    <row r="2614" spans="1:9" hidden="1" x14ac:dyDescent="0.3">
      <c r="A2614" s="1" t="s">
        <v>64</v>
      </c>
      <c r="B2614" s="1" t="s">
        <v>108</v>
      </c>
      <c r="C2614">
        <v>-31.950500000000002</v>
      </c>
      <c r="D2614">
        <v>115.8605</v>
      </c>
      <c r="E2614" s="1" t="s">
        <v>16</v>
      </c>
      <c r="F2614" t="s">
        <v>12458</v>
      </c>
      <c r="G2614">
        <v>0</v>
      </c>
      <c r="H2614">
        <v>0</v>
      </c>
      <c r="I2614">
        <v>0</v>
      </c>
    </row>
    <row r="2615" spans="1:9" hidden="1" x14ac:dyDescent="0.3">
      <c r="A2615" s="1" t="s">
        <v>64</v>
      </c>
      <c r="B2615" s="1" t="s">
        <v>108</v>
      </c>
      <c r="C2615">
        <v>-31.950500000000002</v>
      </c>
      <c r="D2615">
        <v>115.8605</v>
      </c>
      <c r="E2615" s="1" t="s">
        <v>17</v>
      </c>
      <c r="F2615" t="s">
        <v>12459</v>
      </c>
      <c r="G2615">
        <v>0</v>
      </c>
      <c r="H2615">
        <v>0</v>
      </c>
      <c r="I2615">
        <v>0</v>
      </c>
    </row>
    <row r="2616" spans="1:9" hidden="1" x14ac:dyDescent="0.3">
      <c r="A2616" s="1" t="s">
        <v>64</v>
      </c>
      <c r="B2616" s="1" t="s">
        <v>108</v>
      </c>
      <c r="C2616">
        <v>-31.950500000000002</v>
      </c>
      <c r="D2616">
        <v>115.8605</v>
      </c>
      <c r="E2616" s="1" t="s">
        <v>18</v>
      </c>
      <c r="F2616" t="s">
        <v>12460</v>
      </c>
      <c r="G2616">
        <v>0</v>
      </c>
      <c r="H2616">
        <v>0</v>
      </c>
      <c r="I2616">
        <v>0</v>
      </c>
    </row>
    <row r="2617" spans="1:9" hidden="1" x14ac:dyDescent="0.3">
      <c r="A2617" s="1" t="s">
        <v>64</v>
      </c>
      <c r="B2617" s="1" t="s">
        <v>108</v>
      </c>
      <c r="C2617">
        <v>-31.950500000000002</v>
      </c>
      <c r="D2617">
        <v>115.8605</v>
      </c>
      <c r="E2617" s="1" t="s">
        <v>19</v>
      </c>
      <c r="F2617" t="s">
        <v>12461</v>
      </c>
      <c r="G2617">
        <v>0</v>
      </c>
      <c r="H2617">
        <v>0</v>
      </c>
      <c r="I2617">
        <v>0</v>
      </c>
    </row>
    <row r="2618" spans="1:9" hidden="1" x14ac:dyDescent="0.3">
      <c r="A2618" s="1" t="s">
        <v>64</v>
      </c>
      <c r="B2618" s="1" t="s">
        <v>108</v>
      </c>
      <c r="C2618">
        <v>-31.950500000000002</v>
      </c>
      <c r="D2618">
        <v>115.8605</v>
      </c>
      <c r="E2618" s="1" t="s">
        <v>20</v>
      </c>
      <c r="F2618" t="s">
        <v>12462</v>
      </c>
      <c r="G2618">
        <v>0</v>
      </c>
      <c r="H2618">
        <v>0</v>
      </c>
      <c r="I2618">
        <v>0</v>
      </c>
    </row>
    <row r="2619" spans="1:9" hidden="1" x14ac:dyDescent="0.3">
      <c r="A2619" s="1" t="s">
        <v>64</v>
      </c>
      <c r="B2619" s="1" t="s">
        <v>108</v>
      </c>
      <c r="C2619">
        <v>-31.950500000000002</v>
      </c>
      <c r="D2619">
        <v>115.8605</v>
      </c>
      <c r="E2619" s="1" t="s">
        <v>21</v>
      </c>
      <c r="F2619" t="s">
        <v>12463</v>
      </c>
      <c r="G2619">
        <v>0</v>
      </c>
      <c r="H2619">
        <v>0</v>
      </c>
      <c r="I2619">
        <v>0</v>
      </c>
    </row>
    <row r="2620" spans="1:9" hidden="1" x14ac:dyDescent="0.3">
      <c r="A2620" s="1" t="s">
        <v>64</v>
      </c>
      <c r="B2620" s="1" t="s">
        <v>108</v>
      </c>
      <c r="C2620">
        <v>-31.950500000000002</v>
      </c>
      <c r="D2620">
        <v>115.8605</v>
      </c>
      <c r="E2620" s="1" t="s">
        <v>22</v>
      </c>
      <c r="F2620" t="s">
        <v>12464</v>
      </c>
      <c r="G2620">
        <v>0</v>
      </c>
      <c r="H2620">
        <v>0</v>
      </c>
      <c r="I2620">
        <v>0</v>
      </c>
    </row>
    <row r="2621" spans="1:9" hidden="1" x14ac:dyDescent="0.3">
      <c r="A2621" s="1" t="s">
        <v>64</v>
      </c>
      <c r="B2621" s="1" t="s">
        <v>108</v>
      </c>
      <c r="C2621">
        <v>-31.950500000000002</v>
      </c>
      <c r="D2621">
        <v>115.8605</v>
      </c>
      <c r="E2621" s="1" t="s">
        <v>23</v>
      </c>
      <c r="F2621" t="s">
        <v>12465</v>
      </c>
      <c r="G2621">
        <v>0</v>
      </c>
      <c r="H2621">
        <v>0</v>
      </c>
      <c r="I2621">
        <v>0</v>
      </c>
    </row>
    <row r="2622" spans="1:9" hidden="1" x14ac:dyDescent="0.3">
      <c r="A2622" s="1" t="s">
        <v>64</v>
      </c>
      <c r="B2622" s="1" t="s">
        <v>108</v>
      </c>
      <c r="C2622">
        <v>-31.950500000000002</v>
      </c>
      <c r="D2622">
        <v>115.8605</v>
      </c>
      <c r="E2622" s="1" t="s">
        <v>24</v>
      </c>
      <c r="F2622" t="s">
        <v>12466</v>
      </c>
      <c r="G2622">
        <v>0</v>
      </c>
      <c r="H2622">
        <v>0</v>
      </c>
      <c r="I2622">
        <v>0</v>
      </c>
    </row>
    <row r="2623" spans="1:9" hidden="1" x14ac:dyDescent="0.3">
      <c r="A2623" s="1" t="s">
        <v>64</v>
      </c>
      <c r="B2623" s="1" t="s">
        <v>108</v>
      </c>
      <c r="C2623">
        <v>-31.950500000000002</v>
      </c>
      <c r="D2623">
        <v>115.8605</v>
      </c>
      <c r="E2623" s="1" t="s">
        <v>25</v>
      </c>
      <c r="F2623" t="s">
        <v>12467</v>
      </c>
      <c r="G2623">
        <v>0</v>
      </c>
      <c r="H2623">
        <v>0</v>
      </c>
      <c r="I2623">
        <v>0</v>
      </c>
    </row>
    <row r="2624" spans="1:9" hidden="1" x14ac:dyDescent="0.3">
      <c r="A2624" s="1" t="s">
        <v>64</v>
      </c>
      <c r="B2624" s="1" t="s">
        <v>108</v>
      </c>
      <c r="C2624">
        <v>-31.950500000000002</v>
      </c>
      <c r="D2624">
        <v>115.8605</v>
      </c>
      <c r="E2624" s="1" t="s">
        <v>26</v>
      </c>
      <c r="F2624" t="s">
        <v>12468</v>
      </c>
      <c r="G2624">
        <v>0</v>
      </c>
      <c r="H2624">
        <v>0</v>
      </c>
      <c r="I2624">
        <v>0</v>
      </c>
    </row>
    <row r="2625" spans="1:9" hidden="1" x14ac:dyDescent="0.3">
      <c r="A2625" s="1" t="s">
        <v>64</v>
      </c>
      <c r="B2625" s="1" t="s">
        <v>108</v>
      </c>
      <c r="C2625">
        <v>-31.950500000000002</v>
      </c>
      <c r="D2625">
        <v>115.8605</v>
      </c>
      <c r="E2625" s="1" t="s">
        <v>27</v>
      </c>
      <c r="F2625" t="s">
        <v>12469</v>
      </c>
      <c r="G2625">
        <v>0</v>
      </c>
      <c r="H2625">
        <v>0</v>
      </c>
      <c r="I2625">
        <v>0</v>
      </c>
    </row>
    <row r="2626" spans="1:9" hidden="1" x14ac:dyDescent="0.3">
      <c r="A2626" s="1" t="s">
        <v>64</v>
      </c>
      <c r="B2626" s="1" t="s">
        <v>108</v>
      </c>
      <c r="C2626">
        <v>-31.950500000000002</v>
      </c>
      <c r="D2626">
        <v>115.8605</v>
      </c>
      <c r="E2626" s="1" t="s">
        <v>28</v>
      </c>
      <c r="F2626" t="s">
        <v>12470</v>
      </c>
      <c r="G2626">
        <v>0</v>
      </c>
      <c r="H2626">
        <v>0</v>
      </c>
      <c r="I2626">
        <v>0</v>
      </c>
    </row>
    <row r="2627" spans="1:9" hidden="1" x14ac:dyDescent="0.3">
      <c r="A2627" s="1" t="s">
        <v>64</v>
      </c>
      <c r="B2627" s="1" t="s">
        <v>108</v>
      </c>
      <c r="C2627">
        <v>-31.950500000000002</v>
      </c>
      <c r="D2627">
        <v>115.8605</v>
      </c>
      <c r="E2627" s="1" t="s">
        <v>29</v>
      </c>
      <c r="F2627" t="s">
        <v>12471</v>
      </c>
      <c r="G2627">
        <v>0</v>
      </c>
      <c r="H2627">
        <v>0</v>
      </c>
      <c r="I2627">
        <v>0</v>
      </c>
    </row>
    <row r="2628" spans="1:9" hidden="1" x14ac:dyDescent="0.3">
      <c r="A2628" s="1" t="s">
        <v>64</v>
      </c>
      <c r="B2628" s="1" t="s">
        <v>108</v>
      </c>
      <c r="C2628">
        <v>-31.950500000000002</v>
      </c>
      <c r="D2628">
        <v>115.8605</v>
      </c>
      <c r="E2628" s="1" t="s">
        <v>30</v>
      </c>
      <c r="F2628" t="s">
        <v>12472</v>
      </c>
      <c r="G2628">
        <v>0</v>
      </c>
      <c r="H2628">
        <v>0</v>
      </c>
      <c r="I2628">
        <v>0</v>
      </c>
    </row>
    <row r="2629" spans="1:9" hidden="1" x14ac:dyDescent="0.3">
      <c r="A2629" s="1" t="s">
        <v>64</v>
      </c>
      <c r="B2629" s="1" t="s">
        <v>108</v>
      </c>
      <c r="C2629">
        <v>-31.950500000000002</v>
      </c>
      <c r="D2629">
        <v>115.8605</v>
      </c>
      <c r="E2629" s="1" t="s">
        <v>31</v>
      </c>
      <c r="F2629" t="s">
        <v>12473</v>
      </c>
      <c r="G2629">
        <v>0</v>
      </c>
      <c r="H2629">
        <v>0</v>
      </c>
      <c r="I2629">
        <v>0</v>
      </c>
    </row>
    <row r="2630" spans="1:9" hidden="1" x14ac:dyDescent="0.3">
      <c r="A2630" s="1" t="s">
        <v>64</v>
      </c>
      <c r="B2630" s="1" t="s">
        <v>108</v>
      </c>
      <c r="C2630">
        <v>-31.950500000000002</v>
      </c>
      <c r="D2630">
        <v>115.8605</v>
      </c>
      <c r="E2630" s="1" t="s">
        <v>32</v>
      </c>
      <c r="F2630" t="s">
        <v>12474</v>
      </c>
      <c r="G2630">
        <v>0</v>
      </c>
      <c r="H2630">
        <v>0</v>
      </c>
      <c r="I2630">
        <v>0</v>
      </c>
    </row>
    <row r="2631" spans="1:9" hidden="1" x14ac:dyDescent="0.3">
      <c r="A2631" s="1" t="s">
        <v>64</v>
      </c>
      <c r="B2631" s="1" t="s">
        <v>108</v>
      </c>
      <c r="C2631">
        <v>-31.950500000000002</v>
      </c>
      <c r="D2631">
        <v>115.8605</v>
      </c>
      <c r="E2631" s="1" t="s">
        <v>33</v>
      </c>
      <c r="F2631" t="s">
        <v>12475</v>
      </c>
      <c r="G2631">
        <v>0</v>
      </c>
      <c r="H2631">
        <v>0</v>
      </c>
      <c r="I2631">
        <v>0</v>
      </c>
    </row>
    <row r="2632" spans="1:9" hidden="1" x14ac:dyDescent="0.3">
      <c r="A2632" s="1" t="s">
        <v>64</v>
      </c>
      <c r="B2632" s="1" t="s">
        <v>108</v>
      </c>
      <c r="C2632">
        <v>-31.950500000000002</v>
      </c>
      <c r="D2632">
        <v>115.8605</v>
      </c>
      <c r="E2632" s="1" t="s">
        <v>34</v>
      </c>
      <c r="F2632" t="s">
        <v>12476</v>
      </c>
      <c r="G2632">
        <v>0</v>
      </c>
      <c r="H2632">
        <v>0</v>
      </c>
      <c r="I2632">
        <v>0</v>
      </c>
    </row>
    <row r="2633" spans="1:9" hidden="1" x14ac:dyDescent="0.3">
      <c r="A2633" s="1" t="s">
        <v>64</v>
      </c>
      <c r="B2633" s="1" t="s">
        <v>108</v>
      </c>
      <c r="C2633">
        <v>-31.950500000000002</v>
      </c>
      <c r="D2633">
        <v>115.8605</v>
      </c>
      <c r="E2633" s="1" t="s">
        <v>35</v>
      </c>
      <c r="F2633" t="s">
        <v>12477</v>
      </c>
      <c r="G2633">
        <v>0</v>
      </c>
      <c r="H2633">
        <v>0</v>
      </c>
      <c r="I2633">
        <v>0</v>
      </c>
    </row>
    <row r="2634" spans="1:9" hidden="1" x14ac:dyDescent="0.3">
      <c r="A2634" s="1" t="s">
        <v>64</v>
      </c>
      <c r="B2634" s="1" t="s">
        <v>108</v>
      </c>
      <c r="C2634">
        <v>-31.950500000000002</v>
      </c>
      <c r="D2634">
        <v>115.8605</v>
      </c>
      <c r="E2634" s="1" t="s">
        <v>36</v>
      </c>
      <c r="F2634" t="s">
        <v>12478</v>
      </c>
      <c r="G2634">
        <v>0</v>
      </c>
      <c r="H2634">
        <v>0</v>
      </c>
      <c r="I2634">
        <v>0</v>
      </c>
    </row>
    <row r="2635" spans="1:9" hidden="1" x14ac:dyDescent="0.3">
      <c r="A2635" s="1" t="s">
        <v>64</v>
      </c>
      <c r="B2635" s="1" t="s">
        <v>108</v>
      </c>
      <c r="C2635">
        <v>-31.950500000000002</v>
      </c>
      <c r="D2635">
        <v>115.8605</v>
      </c>
      <c r="E2635" s="1" t="s">
        <v>37</v>
      </c>
      <c r="F2635" t="s">
        <v>12479</v>
      </c>
      <c r="G2635">
        <v>0</v>
      </c>
      <c r="H2635">
        <v>0</v>
      </c>
      <c r="I2635">
        <v>0</v>
      </c>
    </row>
    <row r="2636" spans="1:9" hidden="1" x14ac:dyDescent="0.3">
      <c r="A2636" s="1" t="s">
        <v>64</v>
      </c>
      <c r="B2636" s="1" t="s">
        <v>108</v>
      </c>
      <c r="C2636">
        <v>-31.950500000000002</v>
      </c>
      <c r="D2636">
        <v>115.8605</v>
      </c>
      <c r="E2636" s="1" t="s">
        <v>38</v>
      </c>
      <c r="F2636" t="s">
        <v>12480</v>
      </c>
      <c r="G2636">
        <v>0</v>
      </c>
      <c r="H2636">
        <v>0</v>
      </c>
      <c r="I2636">
        <v>0</v>
      </c>
    </row>
    <row r="2637" spans="1:9" hidden="1" x14ac:dyDescent="0.3">
      <c r="A2637" s="1" t="s">
        <v>64</v>
      </c>
      <c r="B2637" s="1" t="s">
        <v>108</v>
      </c>
      <c r="C2637">
        <v>-31.950500000000002</v>
      </c>
      <c r="D2637">
        <v>115.8605</v>
      </c>
      <c r="E2637" s="1" t="s">
        <v>39</v>
      </c>
      <c r="F2637" t="s">
        <v>12481</v>
      </c>
      <c r="G2637">
        <v>0</v>
      </c>
      <c r="H2637">
        <v>0</v>
      </c>
      <c r="I2637">
        <v>0</v>
      </c>
    </row>
    <row r="2638" spans="1:9" hidden="1" x14ac:dyDescent="0.3">
      <c r="A2638" s="1" t="s">
        <v>64</v>
      </c>
      <c r="B2638" s="1" t="s">
        <v>108</v>
      </c>
      <c r="C2638">
        <v>-31.950500000000002</v>
      </c>
      <c r="D2638">
        <v>115.8605</v>
      </c>
      <c r="E2638" s="1" t="s">
        <v>40</v>
      </c>
      <c r="F2638" t="s">
        <v>12482</v>
      </c>
      <c r="G2638">
        <v>0</v>
      </c>
      <c r="H2638">
        <v>0</v>
      </c>
      <c r="I2638">
        <v>0</v>
      </c>
    </row>
    <row r="2639" spans="1:9" hidden="1" x14ac:dyDescent="0.3">
      <c r="A2639" s="1" t="s">
        <v>64</v>
      </c>
      <c r="B2639" s="1" t="s">
        <v>108</v>
      </c>
      <c r="C2639">
        <v>-31.950500000000002</v>
      </c>
      <c r="D2639">
        <v>115.8605</v>
      </c>
      <c r="E2639" s="1" t="s">
        <v>41</v>
      </c>
      <c r="F2639" t="s">
        <v>12483</v>
      </c>
      <c r="G2639">
        <v>0</v>
      </c>
      <c r="H2639">
        <v>0</v>
      </c>
      <c r="I2639">
        <v>0</v>
      </c>
    </row>
    <row r="2640" spans="1:9" hidden="1" x14ac:dyDescent="0.3">
      <c r="A2640" s="1" t="s">
        <v>64</v>
      </c>
      <c r="B2640" s="1" t="s">
        <v>108</v>
      </c>
      <c r="C2640">
        <v>-31.950500000000002</v>
      </c>
      <c r="D2640">
        <v>115.8605</v>
      </c>
      <c r="E2640" s="1" t="s">
        <v>42</v>
      </c>
      <c r="F2640" t="s">
        <v>17042</v>
      </c>
      <c r="G2640">
        <v>0</v>
      </c>
      <c r="H2640">
        <v>2</v>
      </c>
      <c r="I2640">
        <v>0</v>
      </c>
    </row>
    <row r="2641" spans="1:9" hidden="1" x14ac:dyDescent="0.3">
      <c r="A2641" s="1" t="s">
        <v>64</v>
      </c>
      <c r="B2641" s="1" t="s">
        <v>108</v>
      </c>
      <c r="C2641">
        <v>-31.950500000000002</v>
      </c>
      <c r="D2641">
        <v>115.8605</v>
      </c>
      <c r="E2641" s="1" t="s">
        <v>43</v>
      </c>
      <c r="F2641" t="s">
        <v>17043</v>
      </c>
      <c r="G2641">
        <v>1</v>
      </c>
      <c r="H2641">
        <v>2</v>
      </c>
      <c r="I2641">
        <v>0</v>
      </c>
    </row>
    <row r="2642" spans="1:9" hidden="1" x14ac:dyDescent="0.3">
      <c r="A2642" s="1" t="s">
        <v>64</v>
      </c>
      <c r="B2642" s="1" t="s">
        <v>108</v>
      </c>
      <c r="C2642">
        <v>-31.950500000000002</v>
      </c>
      <c r="D2642">
        <v>115.8605</v>
      </c>
      <c r="E2642" s="1" t="s">
        <v>44</v>
      </c>
      <c r="F2642" t="s">
        <v>17044</v>
      </c>
      <c r="G2642">
        <v>1</v>
      </c>
      <c r="H2642">
        <v>2</v>
      </c>
      <c r="I2642">
        <v>0</v>
      </c>
    </row>
    <row r="2643" spans="1:9" hidden="1" x14ac:dyDescent="0.3">
      <c r="A2643" s="1" t="s">
        <v>64</v>
      </c>
      <c r="B2643" s="1" t="s">
        <v>108</v>
      </c>
      <c r="C2643">
        <v>-31.950500000000002</v>
      </c>
      <c r="D2643">
        <v>115.8605</v>
      </c>
      <c r="E2643" s="1" t="s">
        <v>45</v>
      </c>
      <c r="F2643" t="s">
        <v>17045</v>
      </c>
      <c r="G2643">
        <v>1</v>
      </c>
      <c r="H2643">
        <v>2</v>
      </c>
      <c r="I2643">
        <v>0</v>
      </c>
    </row>
    <row r="2644" spans="1:9" hidden="1" x14ac:dyDescent="0.3">
      <c r="A2644" s="1" t="s">
        <v>64</v>
      </c>
      <c r="B2644" s="1" t="s">
        <v>108</v>
      </c>
      <c r="C2644">
        <v>-31.950500000000002</v>
      </c>
      <c r="D2644">
        <v>115.8605</v>
      </c>
      <c r="E2644" s="1" t="s">
        <v>46</v>
      </c>
      <c r="F2644" t="s">
        <v>17046</v>
      </c>
      <c r="G2644">
        <v>1</v>
      </c>
      <c r="H2644">
        <v>2</v>
      </c>
      <c r="I2644">
        <v>0</v>
      </c>
    </row>
    <row r="2645" spans="1:9" hidden="1" x14ac:dyDescent="0.3">
      <c r="A2645" s="1" t="s">
        <v>64</v>
      </c>
      <c r="B2645" s="1" t="s">
        <v>108</v>
      </c>
      <c r="C2645">
        <v>-31.950500000000002</v>
      </c>
      <c r="D2645">
        <v>115.8605</v>
      </c>
      <c r="E2645" s="1" t="s">
        <v>47</v>
      </c>
      <c r="F2645" t="s">
        <v>17047</v>
      </c>
      <c r="G2645">
        <v>1</v>
      </c>
      <c r="H2645">
        <v>3</v>
      </c>
      <c r="I2645">
        <v>0</v>
      </c>
    </row>
    <row r="2646" spans="1:9" hidden="1" x14ac:dyDescent="0.3">
      <c r="A2646" s="1" t="s">
        <v>64</v>
      </c>
      <c r="B2646" s="1" t="s">
        <v>108</v>
      </c>
      <c r="C2646">
        <v>-31.950500000000002</v>
      </c>
      <c r="D2646">
        <v>115.8605</v>
      </c>
      <c r="E2646" s="1" t="s">
        <v>48</v>
      </c>
      <c r="F2646" t="s">
        <v>17048</v>
      </c>
      <c r="G2646">
        <v>1</v>
      </c>
      <c r="H2646">
        <v>3</v>
      </c>
      <c r="I2646">
        <v>0</v>
      </c>
    </row>
    <row r="2647" spans="1:9" hidden="1" x14ac:dyDescent="0.3">
      <c r="A2647" s="1" t="s">
        <v>64</v>
      </c>
      <c r="B2647" s="1" t="s">
        <v>108</v>
      </c>
      <c r="C2647">
        <v>-31.950500000000002</v>
      </c>
      <c r="D2647">
        <v>115.8605</v>
      </c>
      <c r="E2647" s="1" t="s">
        <v>49</v>
      </c>
      <c r="F2647" t="s">
        <v>17049</v>
      </c>
      <c r="G2647">
        <v>1</v>
      </c>
      <c r="H2647">
        <v>3</v>
      </c>
      <c r="I2647">
        <v>0</v>
      </c>
    </row>
    <row r="2648" spans="1:9" hidden="1" x14ac:dyDescent="0.3">
      <c r="A2648" s="1" t="s">
        <v>64</v>
      </c>
      <c r="B2648" s="1" t="s">
        <v>108</v>
      </c>
      <c r="C2648">
        <v>-31.950500000000002</v>
      </c>
      <c r="D2648">
        <v>115.8605</v>
      </c>
      <c r="E2648" s="1" t="s">
        <v>50</v>
      </c>
      <c r="F2648" t="s">
        <v>17050</v>
      </c>
      <c r="G2648">
        <v>1</v>
      </c>
      <c r="H2648">
        <v>3</v>
      </c>
      <c r="I2648">
        <v>0</v>
      </c>
    </row>
    <row r="2649" spans="1:9" hidden="1" x14ac:dyDescent="0.3">
      <c r="A2649" s="1" t="s">
        <v>64</v>
      </c>
      <c r="B2649" s="1" t="s">
        <v>108</v>
      </c>
      <c r="C2649">
        <v>-31.950500000000002</v>
      </c>
      <c r="D2649">
        <v>115.8605</v>
      </c>
      <c r="E2649" s="1" t="s">
        <v>51</v>
      </c>
      <c r="F2649" t="s">
        <v>17134</v>
      </c>
      <c r="G2649">
        <v>1</v>
      </c>
      <c r="H2649">
        <v>4</v>
      </c>
      <c r="I2649">
        <v>0</v>
      </c>
    </row>
    <row r="2650" spans="1:9" hidden="1" x14ac:dyDescent="0.3">
      <c r="A2650" s="1" t="s">
        <v>64</v>
      </c>
      <c r="B2650" s="1" t="s">
        <v>108</v>
      </c>
      <c r="C2650">
        <v>-31.950500000000002</v>
      </c>
      <c r="D2650">
        <v>115.8605</v>
      </c>
      <c r="E2650" s="1" t="s">
        <v>52</v>
      </c>
      <c r="F2650" t="s">
        <v>17051</v>
      </c>
      <c r="G2650">
        <v>1</v>
      </c>
      <c r="H2650">
        <v>6</v>
      </c>
      <c r="I2650">
        <v>0</v>
      </c>
    </row>
    <row r="2651" spans="1:9" hidden="1" x14ac:dyDescent="0.3">
      <c r="A2651" s="1" t="s">
        <v>64</v>
      </c>
      <c r="B2651" s="1" t="s">
        <v>108</v>
      </c>
      <c r="C2651">
        <v>-31.950500000000002</v>
      </c>
      <c r="D2651">
        <v>115.8605</v>
      </c>
      <c r="E2651" s="1" t="s">
        <v>53</v>
      </c>
      <c r="F2651" t="s">
        <v>17052</v>
      </c>
      <c r="G2651">
        <v>1</v>
      </c>
      <c r="H2651">
        <v>9</v>
      </c>
      <c r="I2651">
        <v>0</v>
      </c>
    </row>
    <row r="2652" spans="1:9" hidden="1" x14ac:dyDescent="0.3">
      <c r="A2652" s="1" t="s">
        <v>64</v>
      </c>
      <c r="B2652" s="1" t="s">
        <v>108</v>
      </c>
      <c r="C2652">
        <v>-31.950500000000002</v>
      </c>
      <c r="D2652">
        <v>115.8605</v>
      </c>
      <c r="E2652" s="1" t="s">
        <v>54</v>
      </c>
      <c r="F2652" t="s">
        <v>17053</v>
      </c>
      <c r="G2652">
        <v>1</v>
      </c>
      <c r="H2652">
        <v>9</v>
      </c>
      <c r="I2652">
        <v>0</v>
      </c>
    </row>
    <row r="2653" spans="1:9" hidden="1" x14ac:dyDescent="0.3">
      <c r="A2653" s="1" t="s">
        <v>64</v>
      </c>
      <c r="B2653" s="1" t="s">
        <v>108</v>
      </c>
      <c r="C2653">
        <v>-31.950500000000002</v>
      </c>
      <c r="D2653">
        <v>115.8605</v>
      </c>
      <c r="E2653" s="1" t="s">
        <v>21548</v>
      </c>
      <c r="F2653" t="s">
        <v>21599</v>
      </c>
      <c r="G2653">
        <v>1</v>
      </c>
      <c r="H2653">
        <v>14</v>
      </c>
      <c r="I2653">
        <v>0</v>
      </c>
    </row>
    <row r="2654" spans="1:9" hidden="1" x14ac:dyDescent="0.3">
      <c r="A2654" s="1" t="s">
        <v>109</v>
      </c>
      <c r="B2654" s="1" t="s">
        <v>55</v>
      </c>
      <c r="C2654">
        <v>53.142400000000002</v>
      </c>
      <c r="D2654">
        <v>-7.6920999999999999</v>
      </c>
      <c r="E2654" s="1" t="s">
        <v>4</v>
      </c>
      <c r="F2654" t="s">
        <v>16609</v>
      </c>
      <c r="G2654">
        <v>0</v>
      </c>
      <c r="H2654">
        <v>0</v>
      </c>
      <c r="I2654">
        <v>0</v>
      </c>
    </row>
    <row r="2655" spans="1:9" hidden="1" x14ac:dyDescent="0.3">
      <c r="A2655" s="1" t="s">
        <v>109</v>
      </c>
      <c r="B2655" s="1" t="s">
        <v>55</v>
      </c>
      <c r="C2655">
        <v>53.142400000000002</v>
      </c>
      <c r="D2655">
        <v>-7.6920999999999999</v>
      </c>
      <c r="E2655" s="1" t="s">
        <v>5</v>
      </c>
      <c r="F2655" t="s">
        <v>16506</v>
      </c>
      <c r="G2655">
        <v>0</v>
      </c>
      <c r="H2655">
        <v>0</v>
      </c>
      <c r="I2655">
        <v>0</v>
      </c>
    </row>
    <row r="2656" spans="1:9" hidden="1" x14ac:dyDescent="0.3">
      <c r="A2656" s="1" t="s">
        <v>109</v>
      </c>
      <c r="B2656" s="1" t="s">
        <v>55</v>
      </c>
      <c r="C2656">
        <v>53.142400000000002</v>
      </c>
      <c r="D2656">
        <v>-7.6920999999999999</v>
      </c>
      <c r="E2656" s="1" t="s">
        <v>6</v>
      </c>
      <c r="F2656" t="s">
        <v>16404</v>
      </c>
      <c r="G2656">
        <v>0</v>
      </c>
      <c r="H2656">
        <v>0</v>
      </c>
      <c r="I2656">
        <v>0</v>
      </c>
    </row>
    <row r="2657" spans="1:9" hidden="1" x14ac:dyDescent="0.3">
      <c r="A2657" s="1" t="s">
        <v>109</v>
      </c>
      <c r="B2657" s="1" t="s">
        <v>55</v>
      </c>
      <c r="C2657">
        <v>53.142400000000002</v>
      </c>
      <c r="D2657">
        <v>-7.6920999999999999</v>
      </c>
      <c r="E2657" s="1" t="s">
        <v>7</v>
      </c>
      <c r="F2657" t="s">
        <v>16302</v>
      </c>
      <c r="G2657">
        <v>0</v>
      </c>
      <c r="H2657">
        <v>0</v>
      </c>
      <c r="I2657">
        <v>0</v>
      </c>
    </row>
    <row r="2658" spans="1:9" hidden="1" x14ac:dyDescent="0.3">
      <c r="A2658" s="1" t="s">
        <v>109</v>
      </c>
      <c r="B2658" s="1" t="s">
        <v>55</v>
      </c>
      <c r="C2658">
        <v>53.142400000000002</v>
      </c>
      <c r="D2658">
        <v>-7.6920999999999999</v>
      </c>
      <c r="E2658" s="1" t="s">
        <v>8</v>
      </c>
      <c r="F2658" t="s">
        <v>16202</v>
      </c>
      <c r="G2658">
        <v>0</v>
      </c>
      <c r="H2658">
        <v>0</v>
      </c>
      <c r="I2658">
        <v>0</v>
      </c>
    </row>
    <row r="2659" spans="1:9" hidden="1" x14ac:dyDescent="0.3">
      <c r="A2659" s="1" t="s">
        <v>109</v>
      </c>
      <c r="B2659" s="1" t="s">
        <v>55</v>
      </c>
      <c r="C2659">
        <v>53.142400000000002</v>
      </c>
      <c r="D2659">
        <v>-7.6920999999999999</v>
      </c>
      <c r="E2659" s="1" t="s">
        <v>9</v>
      </c>
      <c r="F2659" t="s">
        <v>16102</v>
      </c>
      <c r="G2659">
        <v>0</v>
      </c>
      <c r="H2659">
        <v>0</v>
      </c>
      <c r="I2659">
        <v>0</v>
      </c>
    </row>
    <row r="2660" spans="1:9" hidden="1" x14ac:dyDescent="0.3">
      <c r="A2660" s="1" t="s">
        <v>109</v>
      </c>
      <c r="B2660" s="1" t="s">
        <v>55</v>
      </c>
      <c r="C2660">
        <v>53.142400000000002</v>
      </c>
      <c r="D2660">
        <v>-7.6920999999999999</v>
      </c>
      <c r="E2660" s="1" t="s">
        <v>10</v>
      </c>
      <c r="F2660" t="s">
        <v>16005</v>
      </c>
      <c r="G2660">
        <v>0</v>
      </c>
      <c r="H2660">
        <v>0</v>
      </c>
      <c r="I2660">
        <v>0</v>
      </c>
    </row>
    <row r="2661" spans="1:9" hidden="1" x14ac:dyDescent="0.3">
      <c r="A2661" s="1" t="s">
        <v>109</v>
      </c>
      <c r="B2661" s="1" t="s">
        <v>55</v>
      </c>
      <c r="C2661">
        <v>53.142400000000002</v>
      </c>
      <c r="D2661">
        <v>-7.6920999999999999</v>
      </c>
      <c r="E2661" s="1" t="s">
        <v>11</v>
      </c>
      <c r="F2661" t="s">
        <v>15908</v>
      </c>
      <c r="G2661">
        <v>0</v>
      </c>
      <c r="H2661">
        <v>0</v>
      </c>
      <c r="I2661">
        <v>0</v>
      </c>
    </row>
    <row r="2662" spans="1:9" hidden="1" x14ac:dyDescent="0.3">
      <c r="A2662" s="1" t="s">
        <v>109</v>
      </c>
      <c r="B2662" s="1" t="s">
        <v>55</v>
      </c>
      <c r="C2662">
        <v>53.142400000000002</v>
      </c>
      <c r="D2662">
        <v>-7.6920999999999999</v>
      </c>
      <c r="E2662" s="1" t="s">
        <v>12</v>
      </c>
      <c r="F2662" t="s">
        <v>15813</v>
      </c>
      <c r="G2662">
        <v>0</v>
      </c>
      <c r="H2662">
        <v>0</v>
      </c>
      <c r="I2662">
        <v>0</v>
      </c>
    </row>
    <row r="2663" spans="1:9" hidden="1" x14ac:dyDescent="0.3">
      <c r="A2663" s="1" t="s">
        <v>109</v>
      </c>
      <c r="B2663" s="1" t="s">
        <v>55</v>
      </c>
      <c r="C2663">
        <v>53.142400000000002</v>
      </c>
      <c r="D2663">
        <v>-7.6920999999999999</v>
      </c>
      <c r="E2663" s="1" t="s">
        <v>13</v>
      </c>
      <c r="F2663" t="s">
        <v>15721</v>
      </c>
      <c r="G2663">
        <v>0</v>
      </c>
      <c r="H2663">
        <v>0</v>
      </c>
      <c r="I2663">
        <v>0</v>
      </c>
    </row>
    <row r="2664" spans="1:9" hidden="1" x14ac:dyDescent="0.3">
      <c r="A2664" s="1" t="s">
        <v>109</v>
      </c>
      <c r="B2664" s="1" t="s">
        <v>55</v>
      </c>
      <c r="C2664">
        <v>53.142400000000002</v>
      </c>
      <c r="D2664">
        <v>-7.6920999999999999</v>
      </c>
      <c r="E2664" s="1" t="s">
        <v>14</v>
      </c>
      <c r="F2664" t="s">
        <v>15631</v>
      </c>
      <c r="G2664">
        <v>0</v>
      </c>
      <c r="H2664">
        <v>0</v>
      </c>
      <c r="I2664">
        <v>0</v>
      </c>
    </row>
    <row r="2665" spans="1:9" hidden="1" x14ac:dyDescent="0.3">
      <c r="A2665" s="1" t="s">
        <v>109</v>
      </c>
      <c r="B2665" s="1" t="s">
        <v>55</v>
      </c>
      <c r="C2665">
        <v>53.142400000000002</v>
      </c>
      <c r="D2665">
        <v>-7.6920999999999999</v>
      </c>
      <c r="E2665" s="1" t="s">
        <v>15</v>
      </c>
      <c r="F2665" t="s">
        <v>15542</v>
      </c>
      <c r="G2665">
        <v>0</v>
      </c>
      <c r="H2665">
        <v>0</v>
      </c>
      <c r="I2665">
        <v>0</v>
      </c>
    </row>
    <row r="2666" spans="1:9" hidden="1" x14ac:dyDescent="0.3">
      <c r="A2666" s="1" t="s">
        <v>109</v>
      </c>
      <c r="B2666" s="1" t="s">
        <v>55</v>
      </c>
      <c r="C2666">
        <v>53.142400000000002</v>
      </c>
      <c r="D2666">
        <v>-7.6920999999999999</v>
      </c>
      <c r="E2666" s="1" t="s">
        <v>16</v>
      </c>
      <c r="F2666" t="s">
        <v>15453</v>
      </c>
      <c r="G2666">
        <v>0</v>
      </c>
      <c r="H2666">
        <v>0</v>
      </c>
      <c r="I2666">
        <v>0</v>
      </c>
    </row>
    <row r="2667" spans="1:9" hidden="1" x14ac:dyDescent="0.3">
      <c r="A2667" s="1" t="s">
        <v>109</v>
      </c>
      <c r="B2667" s="1" t="s">
        <v>55</v>
      </c>
      <c r="C2667">
        <v>53.142400000000002</v>
      </c>
      <c r="D2667">
        <v>-7.6920999999999999</v>
      </c>
      <c r="E2667" s="1" t="s">
        <v>17</v>
      </c>
      <c r="F2667" t="s">
        <v>15364</v>
      </c>
      <c r="G2667">
        <v>0</v>
      </c>
      <c r="H2667">
        <v>0</v>
      </c>
      <c r="I2667">
        <v>0</v>
      </c>
    </row>
    <row r="2668" spans="1:9" hidden="1" x14ac:dyDescent="0.3">
      <c r="A2668" s="1" t="s">
        <v>109</v>
      </c>
      <c r="B2668" s="1" t="s">
        <v>55</v>
      </c>
      <c r="C2668">
        <v>53.142400000000002</v>
      </c>
      <c r="D2668">
        <v>-7.6920999999999999</v>
      </c>
      <c r="E2668" s="1" t="s">
        <v>18</v>
      </c>
      <c r="F2668" t="s">
        <v>15276</v>
      </c>
      <c r="G2668">
        <v>0</v>
      </c>
      <c r="H2668">
        <v>0</v>
      </c>
      <c r="I2668">
        <v>0</v>
      </c>
    </row>
    <row r="2669" spans="1:9" hidden="1" x14ac:dyDescent="0.3">
      <c r="A2669" s="1" t="s">
        <v>109</v>
      </c>
      <c r="B2669" s="1" t="s">
        <v>55</v>
      </c>
      <c r="C2669">
        <v>53.142400000000002</v>
      </c>
      <c r="D2669">
        <v>-7.6920999999999999</v>
      </c>
      <c r="E2669" s="1" t="s">
        <v>19</v>
      </c>
      <c r="F2669" t="s">
        <v>15188</v>
      </c>
      <c r="G2669">
        <v>0</v>
      </c>
      <c r="H2669">
        <v>0</v>
      </c>
      <c r="I2669">
        <v>0</v>
      </c>
    </row>
    <row r="2670" spans="1:9" hidden="1" x14ac:dyDescent="0.3">
      <c r="A2670" s="1" t="s">
        <v>109</v>
      </c>
      <c r="B2670" s="1" t="s">
        <v>55</v>
      </c>
      <c r="C2670">
        <v>53.142400000000002</v>
      </c>
      <c r="D2670">
        <v>-7.6920999999999999</v>
      </c>
      <c r="E2670" s="1" t="s">
        <v>20</v>
      </c>
      <c r="F2670" t="s">
        <v>15100</v>
      </c>
      <c r="G2670">
        <v>0</v>
      </c>
      <c r="H2670">
        <v>0</v>
      </c>
      <c r="I2670">
        <v>0</v>
      </c>
    </row>
    <row r="2671" spans="1:9" hidden="1" x14ac:dyDescent="0.3">
      <c r="A2671" s="1" t="s">
        <v>109</v>
      </c>
      <c r="B2671" s="1" t="s">
        <v>55</v>
      </c>
      <c r="C2671">
        <v>53.142400000000002</v>
      </c>
      <c r="D2671">
        <v>-7.6920999999999999</v>
      </c>
      <c r="E2671" s="1" t="s">
        <v>21</v>
      </c>
      <c r="F2671" t="s">
        <v>15012</v>
      </c>
      <c r="G2671">
        <v>0</v>
      </c>
      <c r="H2671">
        <v>0</v>
      </c>
      <c r="I2671">
        <v>0</v>
      </c>
    </row>
    <row r="2672" spans="1:9" hidden="1" x14ac:dyDescent="0.3">
      <c r="A2672" s="1" t="s">
        <v>109</v>
      </c>
      <c r="B2672" s="1" t="s">
        <v>55</v>
      </c>
      <c r="C2672">
        <v>53.142400000000002</v>
      </c>
      <c r="D2672">
        <v>-7.6920999999999999</v>
      </c>
      <c r="E2672" s="1" t="s">
        <v>22</v>
      </c>
      <c r="F2672" t="s">
        <v>14924</v>
      </c>
      <c r="G2672">
        <v>0</v>
      </c>
      <c r="H2672">
        <v>0</v>
      </c>
      <c r="I2672">
        <v>0</v>
      </c>
    </row>
    <row r="2673" spans="1:9" hidden="1" x14ac:dyDescent="0.3">
      <c r="A2673" s="1" t="s">
        <v>109</v>
      </c>
      <c r="B2673" s="1" t="s">
        <v>55</v>
      </c>
      <c r="C2673">
        <v>53.142400000000002</v>
      </c>
      <c r="D2673">
        <v>-7.6920999999999999</v>
      </c>
      <c r="E2673" s="1" t="s">
        <v>23</v>
      </c>
      <c r="F2673" t="s">
        <v>14836</v>
      </c>
      <c r="G2673">
        <v>0</v>
      </c>
      <c r="H2673">
        <v>0</v>
      </c>
      <c r="I2673">
        <v>0</v>
      </c>
    </row>
    <row r="2674" spans="1:9" hidden="1" x14ac:dyDescent="0.3">
      <c r="A2674" s="1" t="s">
        <v>109</v>
      </c>
      <c r="B2674" s="1" t="s">
        <v>55</v>
      </c>
      <c r="C2674">
        <v>53.142400000000002</v>
      </c>
      <c r="D2674">
        <v>-7.6920999999999999</v>
      </c>
      <c r="E2674" s="1" t="s">
        <v>24</v>
      </c>
      <c r="F2674" t="s">
        <v>14748</v>
      </c>
      <c r="G2674">
        <v>0</v>
      </c>
      <c r="H2674">
        <v>0</v>
      </c>
      <c r="I2674">
        <v>0</v>
      </c>
    </row>
    <row r="2675" spans="1:9" hidden="1" x14ac:dyDescent="0.3">
      <c r="A2675" s="1" t="s">
        <v>109</v>
      </c>
      <c r="B2675" s="1" t="s">
        <v>55</v>
      </c>
      <c r="C2675">
        <v>53.142400000000002</v>
      </c>
      <c r="D2675">
        <v>-7.6920999999999999</v>
      </c>
      <c r="E2675" s="1" t="s">
        <v>25</v>
      </c>
      <c r="F2675" t="s">
        <v>14660</v>
      </c>
      <c r="G2675">
        <v>0</v>
      </c>
      <c r="H2675">
        <v>0</v>
      </c>
      <c r="I2675">
        <v>0</v>
      </c>
    </row>
    <row r="2676" spans="1:9" hidden="1" x14ac:dyDescent="0.3">
      <c r="A2676" s="1" t="s">
        <v>109</v>
      </c>
      <c r="B2676" s="1" t="s">
        <v>55</v>
      </c>
      <c r="C2676">
        <v>53.142400000000002</v>
      </c>
      <c r="D2676">
        <v>-7.6920999999999999</v>
      </c>
      <c r="E2676" s="1" t="s">
        <v>26</v>
      </c>
      <c r="F2676" t="s">
        <v>14572</v>
      </c>
      <c r="G2676">
        <v>0</v>
      </c>
      <c r="H2676">
        <v>0</v>
      </c>
      <c r="I2676">
        <v>0</v>
      </c>
    </row>
    <row r="2677" spans="1:9" hidden="1" x14ac:dyDescent="0.3">
      <c r="A2677" s="1" t="s">
        <v>109</v>
      </c>
      <c r="B2677" s="1" t="s">
        <v>55</v>
      </c>
      <c r="C2677">
        <v>53.142400000000002</v>
      </c>
      <c r="D2677">
        <v>-7.6920999999999999</v>
      </c>
      <c r="E2677" s="1" t="s">
        <v>27</v>
      </c>
      <c r="F2677" t="s">
        <v>14484</v>
      </c>
      <c r="G2677">
        <v>0</v>
      </c>
      <c r="H2677">
        <v>0</v>
      </c>
      <c r="I2677">
        <v>0</v>
      </c>
    </row>
    <row r="2678" spans="1:9" hidden="1" x14ac:dyDescent="0.3">
      <c r="A2678" s="1" t="s">
        <v>109</v>
      </c>
      <c r="B2678" s="1" t="s">
        <v>55</v>
      </c>
      <c r="C2678">
        <v>53.142400000000002</v>
      </c>
      <c r="D2678">
        <v>-7.6920999999999999</v>
      </c>
      <c r="E2678" s="1" t="s">
        <v>28</v>
      </c>
      <c r="F2678" t="s">
        <v>14397</v>
      </c>
      <c r="G2678">
        <v>0</v>
      </c>
      <c r="H2678">
        <v>0</v>
      </c>
      <c r="I2678">
        <v>0</v>
      </c>
    </row>
    <row r="2679" spans="1:9" hidden="1" x14ac:dyDescent="0.3">
      <c r="A2679" s="1" t="s">
        <v>109</v>
      </c>
      <c r="B2679" s="1" t="s">
        <v>55</v>
      </c>
      <c r="C2679">
        <v>53.142400000000002</v>
      </c>
      <c r="D2679">
        <v>-7.6920999999999999</v>
      </c>
      <c r="E2679" s="1" t="s">
        <v>29</v>
      </c>
      <c r="F2679" t="s">
        <v>14310</v>
      </c>
      <c r="G2679">
        <v>0</v>
      </c>
      <c r="H2679">
        <v>0</v>
      </c>
      <c r="I2679">
        <v>0</v>
      </c>
    </row>
    <row r="2680" spans="1:9" hidden="1" x14ac:dyDescent="0.3">
      <c r="A2680" s="1" t="s">
        <v>109</v>
      </c>
      <c r="B2680" s="1" t="s">
        <v>55</v>
      </c>
      <c r="C2680">
        <v>53.142400000000002</v>
      </c>
      <c r="D2680">
        <v>-7.6920999999999999</v>
      </c>
      <c r="E2680" s="1" t="s">
        <v>30</v>
      </c>
      <c r="F2680" t="s">
        <v>14223</v>
      </c>
      <c r="G2680">
        <v>0</v>
      </c>
      <c r="H2680">
        <v>0</v>
      </c>
      <c r="I2680">
        <v>0</v>
      </c>
    </row>
    <row r="2681" spans="1:9" hidden="1" x14ac:dyDescent="0.3">
      <c r="A2681" s="1" t="s">
        <v>109</v>
      </c>
      <c r="B2681" s="1" t="s">
        <v>55</v>
      </c>
      <c r="C2681">
        <v>53.142400000000002</v>
      </c>
      <c r="D2681">
        <v>-7.6920999999999999</v>
      </c>
      <c r="E2681" s="1" t="s">
        <v>31</v>
      </c>
      <c r="F2681" t="s">
        <v>14136</v>
      </c>
      <c r="G2681">
        <v>0</v>
      </c>
      <c r="H2681">
        <v>0</v>
      </c>
      <c r="I2681">
        <v>0</v>
      </c>
    </row>
    <row r="2682" spans="1:9" hidden="1" x14ac:dyDescent="0.3">
      <c r="A2682" s="1" t="s">
        <v>109</v>
      </c>
      <c r="B2682" s="1" t="s">
        <v>55</v>
      </c>
      <c r="C2682">
        <v>53.142400000000002</v>
      </c>
      <c r="D2682">
        <v>-7.6920999999999999</v>
      </c>
      <c r="E2682" s="1" t="s">
        <v>32</v>
      </c>
      <c r="F2682" t="s">
        <v>14050</v>
      </c>
      <c r="G2682">
        <v>0</v>
      </c>
      <c r="H2682">
        <v>0</v>
      </c>
      <c r="I2682">
        <v>0</v>
      </c>
    </row>
    <row r="2683" spans="1:9" hidden="1" x14ac:dyDescent="0.3">
      <c r="A2683" s="1" t="s">
        <v>109</v>
      </c>
      <c r="B2683" s="1" t="s">
        <v>55</v>
      </c>
      <c r="C2683">
        <v>53.142400000000002</v>
      </c>
      <c r="D2683">
        <v>-7.6920999999999999</v>
      </c>
      <c r="E2683" s="1" t="s">
        <v>33</v>
      </c>
      <c r="F2683" t="s">
        <v>13964</v>
      </c>
      <c r="G2683">
        <v>0</v>
      </c>
      <c r="H2683">
        <v>0</v>
      </c>
      <c r="I2683">
        <v>0</v>
      </c>
    </row>
    <row r="2684" spans="1:9" hidden="1" x14ac:dyDescent="0.3">
      <c r="A2684" s="1" t="s">
        <v>109</v>
      </c>
      <c r="B2684" s="1" t="s">
        <v>55</v>
      </c>
      <c r="C2684">
        <v>53.142400000000002</v>
      </c>
      <c r="D2684">
        <v>-7.6920999999999999</v>
      </c>
      <c r="E2684" s="1" t="s">
        <v>34</v>
      </c>
      <c r="F2684" t="s">
        <v>13878</v>
      </c>
      <c r="G2684">
        <v>0</v>
      </c>
      <c r="H2684">
        <v>0</v>
      </c>
      <c r="I2684">
        <v>0</v>
      </c>
    </row>
    <row r="2685" spans="1:9" hidden="1" x14ac:dyDescent="0.3">
      <c r="A2685" s="1" t="s">
        <v>109</v>
      </c>
      <c r="B2685" s="1" t="s">
        <v>55</v>
      </c>
      <c r="C2685">
        <v>53.142400000000002</v>
      </c>
      <c r="D2685">
        <v>-7.6920999999999999</v>
      </c>
      <c r="E2685" s="1" t="s">
        <v>35</v>
      </c>
      <c r="F2685" t="s">
        <v>13794</v>
      </c>
      <c r="G2685">
        <v>0</v>
      </c>
      <c r="H2685">
        <v>0</v>
      </c>
      <c r="I2685">
        <v>0</v>
      </c>
    </row>
    <row r="2686" spans="1:9" hidden="1" x14ac:dyDescent="0.3">
      <c r="A2686" s="1" t="s">
        <v>109</v>
      </c>
      <c r="B2686" s="1" t="s">
        <v>55</v>
      </c>
      <c r="C2686">
        <v>53.142400000000002</v>
      </c>
      <c r="D2686">
        <v>-7.6920999999999999</v>
      </c>
      <c r="E2686" s="1" t="s">
        <v>36</v>
      </c>
      <c r="F2686" t="s">
        <v>13710</v>
      </c>
      <c r="G2686">
        <v>0</v>
      </c>
      <c r="H2686">
        <v>0</v>
      </c>
      <c r="I2686">
        <v>0</v>
      </c>
    </row>
    <row r="2687" spans="1:9" hidden="1" x14ac:dyDescent="0.3">
      <c r="A2687" s="1" t="s">
        <v>109</v>
      </c>
      <c r="B2687" s="1" t="s">
        <v>55</v>
      </c>
      <c r="C2687">
        <v>53.142400000000002</v>
      </c>
      <c r="D2687">
        <v>-7.6920999999999999</v>
      </c>
      <c r="E2687" s="1" t="s">
        <v>37</v>
      </c>
      <c r="F2687" t="s">
        <v>13626</v>
      </c>
      <c r="G2687">
        <v>0</v>
      </c>
      <c r="H2687">
        <v>0</v>
      </c>
      <c r="I2687">
        <v>0</v>
      </c>
    </row>
    <row r="2688" spans="1:9" hidden="1" x14ac:dyDescent="0.3">
      <c r="A2688" s="1" t="s">
        <v>109</v>
      </c>
      <c r="B2688" s="1" t="s">
        <v>55</v>
      </c>
      <c r="C2688">
        <v>53.142400000000002</v>
      </c>
      <c r="D2688">
        <v>-7.6920999999999999</v>
      </c>
      <c r="E2688" s="1" t="s">
        <v>38</v>
      </c>
      <c r="F2688" t="s">
        <v>13547</v>
      </c>
      <c r="G2688">
        <v>0</v>
      </c>
      <c r="H2688">
        <v>0</v>
      </c>
      <c r="I2688">
        <v>0</v>
      </c>
    </row>
    <row r="2689" spans="1:9" hidden="1" x14ac:dyDescent="0.3">
      <c r="A2689" s="1" t="s">
        <v>109</v>
      </c>
      <c r="B2689" s="1" t="s">
        <v>55</v>
      </c>
      <c r="C2689">
        <v>53.142400000000002</v>
      </c>
      <c r="D2689">
        <v>-7.6920999999999999</v>
      </c>
      <c r="E2689" s="1" t="s">
        <v>39</v>
      </c>
      <c r="F2689" t="s">
        <v>13472</v>
      </c>
      <c r="G2689">
        <v>0</v>
      </c>
      <c r="H2689">
        <v>0</v>
      </c>
      <c r="I2689">
        <v>0</v>
      </c>
    </row>
    <row r="2690" spans="1:9" hidden="1" x14ac:dyDescent="0.3">
      <c r="A2690" s="1" t="s">
        <v>109</v>
      </c>
      <c r="B2690" s="1" t="s">
        <v>55</v>
      </c>
      <c r="C2690">
        <v>53.142400000000002</v>
      </c>
      <c r="D2690">
        <v>-7.6920999999999999</v>
      </c>
      <c r="E2690" s="1" t="s">
        <v>40</v>
      </c>
      <c r="F2690" t="s">
        <v>13404</v>
      </c>
      <c r="G2690">
        <v>0</v>
      </c>
      <c r="H2690">
        <v>0</v>
      </c>
      <c r="I2690">
        <v>0</v>
      </c>
    </row>
    <row r="2691" spans="1:9" hidden="1" x14ac:dyDescent="0.3">
      <c r="A2691" s="1" t="s">
        <v>109</v>
      </c>
      <c r="B2691" s="1" t="s">
        <v>55</v>
      </c>
      <c r="C2691">
        <v>53.142400000000002</v>
      </c>
      <c r="D2691">
        <v>-7.6920999999999999</v>
      </c>
      <c r="E2691" s="1" t="s">
        <v>41</v>
      </c>
      <c r="F2691" t="s">
        <v>13004</v>
      </c>
      <c r="G2691">
        <v>0</v>
      </c>
      <c r="H2691">
        <v>0</v>
      </c>
      <c r="I2691">
        <v>0</v>
      </c>
    </row>
    <row r="2692" spans="1:9" hidden="1" x14ac:dyDescent="0.3">
      <c r="A2692" s="1" t="s">
        <v>109</v>
      </c>
      <c r="B2692" s="1" t="s">
        <v>55</v>
      </c>
      <c r="C2692">
        <v>53.142400000000002</v>
      </c>
      <c r="D2692">
        <v>-7.6920999999999999</v>
      </c>
      <c r="E2692" s="1" t="s">
        <v>42</v>
      </c>
      <c r="F2692" t="s">
        <v>21365</v>
      </c>
      <c r="G2692">
        <v>0</v>
      </c>
      <c r="H2692">
        <v>1</v>
      </c>
      <c r="I2692">
        <v>0</v>
      </c>
    </row>
    <row r="2693" spans="1:9" hidden="1" x14ac:dyDescent="0.3">
      <c r="A2693" s="1" t="s">
        <v>109</v>
      </c>
      <c r="B2693" s="1" t="s">
        <v>55</v>
      </c>
      <c r="C2693">
        <v>53.142400000000002</v>
      </c>
      <c r="D2693">
        <v>-7.6920999999999999</v>
      </c>
      <c r="E2693" s="1" t="s">
        <v>43</v>
      </c>
      <c r="F2693" t="s">
        <v>21366</v>
      </c>
      <c r="G2693">
        <v>0</v>
      </c>
      <c r="H2693">
        <v>1</v>
      </c>
      <c r="I2693">
        <v>0</v>
      </c>
    </row>
    <row r="2694" spans="1:9" hidden="1" x14ac:dyDescent="0.3">
      <c r="A2694" s="1" t="s">
        <v>109</v>
      </c>
      <c r="B2694" s="1" t="s">
        <v>55</v>
      </c>
      <c r="C2694">
        <v>53.142400000000002</v>
      </c>
      <c r="D2694">
        <v>-7.6920999999999999</v>
      </c>
      <c r="E2694" s="1" t="s">
        <v>44</v>
      </c>
      <c r="F2694" t="s">
        <v>21367</v>
      </c>
      <c r="G2694">
        <v>0</v>
      </c>
      <c r="H2694">
        <v>1</v>
      </c>
      <c r="I2694">
        <v>0</v>
      </c>
    </row>
    <row r="2695" spans="1:9" hidden="1" x14ac:dyDescent="0.3">
      <c r="A2695" s="1" t="s">
        <v>109</v>
      </c>
      <c r="B2695" s="1" t="s">
        <v>55</v>
      </c>
      <c r="C2695">
        <v>53.142400000000002</v>
      </c>
      <c r="D2695">
        <v>-7.6920999999999999</v>
      </c>
      <c r="E2695" s="1" t="s">
        <v>45</v>
      </c>
      <c r="F2695" t="s">
        <v>20927</v>
      </c>
      <c r="G2695">
        <v>0</v>
      </c>
      <c r="H2695">
        <v>2</v>
      </c>
      <c r="I2695">
        <v>0</v>
      </c>
    </row>
    <row r="2696" spans="1:9" hidden="1" x14ac:dyDescent="0.3">
      <c r="A2696" s="1" t="s">
        <v>109</v>
      </c>
      <c r="B2696" s="1" t="s">
        <v>55</v>
      </c>
      <c r="C2696">
        <v>53.142400000000002</v>
      </c>
      <c r="D2696">
        <v>-7.6920999999999999</v>
      </c>
      <c r="E2696" s="1" t="s">
        <v>46</v>
      </c>
      <c r="F2696" t="s">
        <v>20316</v>
      </c>
      <c r="G2696">
        <v>0</v>
      </c>
      <c r="H2696">
        <v>6</v>
      </c>
      <c r="I2696">
        <v>0</v>
      </c>
    </row>
    <row r="2697" spans="1:9" hidden="1" x14ac:dyDescent="0.3">
      <c r="A2697" s="1" t="s">
        <v>109</v>
      </c>
      <c r="B2697" s="1" t="s">
        <v>55</v>
      </c>
      <c r="C2697">
        <v>53.142400000000002</v>
      </c>
      <c r="D2697">
        <v>-7.6920999999999999</v>
      </c>
      <c r="E2697" s="1" t="s">
        <v>47</v>
      </c>
      <c r="F2697" t="s">
        <v>20317</v>
      </c>
      <c r="G2697">
        <v>0</v>
      </c>
      <c r="H2697">
        <v>6</v>
      </c>
      <c r="I2697">
        <v>0</v>
      </c>
    </row>
    <row r="2698" spans="1:9" hidden="1" x14ac:dyDescent="0.3">
      <c r="A2698" s="1" t="s">
        <v>109</v>
      </c>
      <c r="B2698" s="1" t="s">
        <v>55</v>
      </c>
      <c r="C2698">
        <v>53.142400000000002</v>
      </c>
      <c r="D2698">
        <v>-7.6920999999999999</v>
      </c>
      <c r="E2698" s="1" t="s">
        <v>48</v>
      </c>
      <c r="F2698" t="s">
        <v>20318</v>
      </c>
      <c r="G2698">
        <v>0</v>
      </c>
      <c r="H2698">
        <v>18</v>
      </c>
      <c r="I2698">
        <v>0</v>
      </c>
    </row>
    <row r="2699" spans="1:9" hidden="1" x14ac:dyDescent="0.3">
      <c r="A2699" s="1" t="s">
        <v>109</v>
      </c>
      <c r="B2699" s="1" t="s">
        <v>55</v>
      </c>
      <c r="C2699">
        <v>53.142400000000002</v>
      </c>
      <c r="D2699">
        <v>-7.6920999999999999</v>
      </c>
      <c r="E2699" s="1" t="s">
        <v>49</v>
      </c>
      <c r="F2699" t="s">
        <v>20319</v>
      </c>
      <c r="G2699">
        <v>0</v>
      </c>
      <c r="H2699">
        <v>18</v>
      </c>
      <c r="I2699">
        <v>0</v>
      </c>
    </row>
    <row r="2700" spans="1:9" hidden="1" x14ac:dyDescent="0.3">
      <c r="A2700" s="1" t="s">
        <v>109</v>
      </c>
      <c r="B2700" s="1" t="s">
        <v>55</v>
      </c>
      <c r="C2700">
        <v>53.142400000000002</v>
      </c>
      <c r="D2700">
        <v>-7.6920999999999999</v>
      </c>
      <c r="E2700" s="1" t="s">
        <v>50</v>
      </c>
      <c r="F2700" t="s">
        <v>20320</v>
      </c>
      <c r="G2700">
        <v>0</v>
      </c>
      <c r="H2700">
        <v>19</v>
      </c>
      <c r="I2700">
        <v>0</v>
      </c>
    </row>
    <row r="2701" spans="1:9" hidden="1" x14ac:dyDescent="0.3">
      <c r="A2701" s="1" t="s">
        <v>109</v>
      </c>
      <c r="B2701" s="1" t="s">
        <v>55</v>
      </c>
      <c r="C2701">
        <v>53.142400000000002</v>
      </c>
      <c r="D2701">
        <v>-7.6920999999999999</v>
      </c>
      <c r="E2701" s="1" t="s">
        <v>51</v>
      </c>
      <c r="F2701" t="s">
        <v>20321</v>
      </c>
      <c r="G2701">
        <v>0</v>
      </c>
      <c r="H2701">
        <v>21</v>
      </c>
      <c r="I2701">
        <v>0</v>
      </c>
    </row>
    <row r="2702" spans="1:9" hidden="1" x14ac:dyDescent="0.3">
      <c r="A2702" s="1" t="s">
        <v>109</v>
      </c>
      <c r="B2702" s="1" t="s">
        <v>55</v>
      </c>
      <c r="C2702">
        <v>53.142400000000002</v>
      </c>
      <c r="D2702">
        <v>-7.6920999999999999</v>
      </c>
      <c r="E2702" s="1" t="s">
        <v>52</v>
      </c>
      <c r="F2702" t="s">
        <v>20322</v>
      </c>
      <c r="G2702">
        <v>0</v>
      </c>
      <c r="H2702">
        <v>34</v>
      </c>
      <c r="I2702">
        <v>0</v>
      </c>
    </row>
    <row r="2703" spans="1:9" hidden="1" x14ac:dyDescent="0.3">
      <c r="A2703" s="1" t="s">
        <v>109</v>
      </c>
      <c r="B2703" s="1" t="s">
        <v>55</v>
      </c>
      <c r="C2703">
        <v>53.142400000000002</v>
      </c>
      <c r="D2703">
        <v>-7.6920999999999999</v>
      </c>
      <c r="E2703" s="1" t="s">
        <v>53</v>
      </c>
      <c r="F2703" t="s">
        <v>20323</v>
      </c>
      <c r="G2703">
        <v>1</v>
      </c>
      <c r="H2703">
        <v>43</v>
      </c>
      <c r="I2703">
        <v>0</v>
      </c>
    </row>
    <row r="2704" spans="1:9" hidden="1" x14ac:dyDescent="0.3">
      <c r="A2704" s="1" t="s">
        <v>109</v>
      </c>
      <c r="B2704" s="1" t="s">
        <v>55</v>
      </c>
      <c r="C2704">
        <v>53.142400000000002</v>
      </c>
      <c r="D2704">
        <v>-7.6920999999999999</v>
      </c>
      <c r="E2704" s="1" t="s">
        <v>54</v>
      </c>
      <c r="F2704" t="s">
        <v>20324</v>
      </c>
      <c r="G2704">
        <v>1</v>
      </c>
      <c r="H2704">
        <v>43</v>
      </c>
      <c r="I2704">
        <v>0</v>
      </c>
    </row>
    <row r="2705" spans="1:9" hidden="1" x14ac:dyDescent="0.3">
      <c r="A2705" s="1" t="s">
        <v>109</v>
      </c>
      <c r="B2705" s="1" t="s">
        <v>55</v>
      </c>
      <c r="C2705">
        <v>53.142400000000002</v>
      </c>
      <c r="D2705">
        <v>-7.6920999999999999</v>
      </c>
      <c r="E2705" s="1" t="s">
        <v>21548</v>
      </c>
      <c r="F2705" t="s">
        <v>21600</v>
      </c>
      <c r="G2705">
        <v>1</v>
      </c>
      <c r="H2705">
        <v>90</v>
      </c>
      <c r="I2705">
        <v>0</v>
      </c>
    </row>
    <row r="2706" spans="1:9" hidden="1" x14ac:dyDescent="0.3">
      <c r="A2706" s="1" t="s">
        <v>110</v>
      </c>
      <c r="B2706" s="1" t="s">
        <v>55</v>
      </c>
      <c r="C2706">
        <v>49.815300000000001</v>
      </c>
      <c r="D2706">
        <v>6.1295999999999999</v>
      </c>
      <c r="E2706" s="1" t="s">
        <v>4</v>
      </c>
      <c r="F2706" t="s">
        <v>16610</v>
      </c>
      <c r="G2706">
        <v>0</v>
      </c>
      <c r="H2706">
        <v>0</v>
      </c>
      <c r="I2706">
        <v>0</v>
      </c>
    </row>
    <row r="2707" spans="1:9" hidden="1" x14ac:dyDescent="0.3">
      <c r="A2707" s="1" t="s">
        <v>110</v>
      </c>
      <c r="B2707" s="1" t="s">
        <v>55</v>
      </c>
      <c r="C2707">
        <v>49.815300000000001</v>
      </c>
      <c r="D2707">
        <v>6.1295999999999999</v>
      </c>
      <c r="E2707" s="1" t="s">
        <v>5</v>
      </c>
      <c r="F2707" t="s">
        <v>16507</v>
      </c>
      <c r="G2707">
        <v>0</v>
      </c>
      <c r="H2707">
        <v>0</v>
      </c>
      <c r="I2707">
        <v>0</v>
      </c>
    </row>
    <row r="2708" spans="1:9" hidden="1" x14ac:dyDescent="0.3">
      <c r="A2708" s="1" t="s">
        <v>110</v>
      </c>
      <c r="B2708" s="1" t="s">
        <v>55</v>
      </c>
      <c r="C2708">
        <v>49.815300000000001</v>
      </c>
      <c r="D2708">
        <v>6.1295999999999999</v>
      </c>
      <c r="E2708" s="1" t="s">
        <v>6</v>
      </c>
      <c r="F2708" t="s">
        <v>16405</v>
      </c>
      <c r="G2708">
        <v>0</v>
      </c>
      <c r="H2708">
        <v>0</v>
      </c>
      <c r="I2708">
        <v>0</v>
      </c>
    </row>
    <row r="2709" spans="1:9" hidden="1" x14ac:dyDescent="0.3">
      <c r="A2709" s="1" t="s">
        <v>110</v>
      </c>
      <c r="B2709" s="1" t="s">
        <v>55</v>
      </c>
      <c r="C2709">
        <v>49.815300000000001</v>
      </c>
      <c r="D2709">
        <v>6.1295999999999999</v>
      </c>
      <c r="E2709" s="1" t="s">
        <v>7</v>
      </c>
      <c r="F2709" t="s">
        <v>16303</v>
      </c>
      <c r="G2709">
        <v>0</v>
      </c>
      <c r="H2709">
        <v>0</v>
      </c>
      <c r="I2709">
        <v>0</v>
      </c>
    </row>
    <row r="2710" spans="1:9" hidden="1" x14ac:dyDescent="0.3">
      <c r="A2710" s="1" t="s">
        <v>110</v>
      </c>
      <c r="B2710" s="1" t="s">
        <v>55</v>
      </c>
      <c r="C2710">
        <v>49.815300000000001</v>
      </c>
      <c r="D2710">
        <v>6.1295999999999999</v>
      </c>
      <c r="E2710" s="1" t="s">
        <v>8</v>
      </c>
      <c r="F2710" t="s">
        <v>16203</v>
      </c>
      <c r="G2710">
        <v>0</v>
      </c>
      <c r="H2710">
        <v>0</v>
      </c>
      <c r="I2710">
        <v>0</v>
      </c>
    </row>
    <row r="2711" spans="1:9" hidden="1" x14ac:dyDescent="0.3">
      <c r="A2711" s="1" t="s">
        <v>110</v>
      </c>
      <c r="B2711" s="1" t="s">
        <v>55</v>
      </c>
      <c r="C2711">
        <v>49.815300000000001</v>
      </c>
      <c r="D2711">
        <v>6.1295999999999999</v>
      </c>
      <c r="E2711" s="1" t="s">
        <v>9</v>
      </c>
      <c r="F2711" t="s">
        <v>16103</v>
      </c>
      <c r="G2711">
        <v>0</v>
      </c>
      <c r="H2711">
        <v>0</v>
      </c>
      <c r="I2711">
        <v>0</v>
      </c>
    </row>
    <row r="2712" spans="1:9" hidden="1" x14ac:dyDescent="0.3">
      <c r="A2712" s="1" t="s">
        <v>110</v>
      </c>
      <c r="B2712" s="1" t="s">
        <v>55</v>
      </c>
      <c r="C2712">
        <v>49.815300000000001</v>
      </c>
      <c r="D2712">
        <v>6.1295999999999999</v>
      </c>
      <c r="E2712" s="1" t="s">
        <v>10</v>
      </c>
      <c r="F2712" t="s">
        <v>16006</v>
      </c>
      <c r="G2712">
        <v>0</v>
      </c>
      <c r="H2712">
        <v>0</v>
      </c>
      <c r="I2712">
        <v>0</v>
      </c>
    </row>
    <row r="2713" spans="1:9" hidden="1" x14ac:dyDescent="0.3">
      <c r="A2713" s="1" t="s">
        <v>110</v>
      </c>
      <c r="B2713" s="1" t="s">
        <v>55</v>
      </c>
      <c r="C2713">
        <v>49.815300000000001</v>
      </c>
      <c r="D2713">
        <v>6.1295999999999999</v>
      </c>
      <c r="E2713" s="1" t="s">
        <v>11</v>
      </c>
      <c r="F2713" t="s">
        <v>15909</v>
      </c>
      <c r="G2713">
        <v>0</v>
      </c>
      <c r="H2713">
        <v>0</v>
      </c>
      <c r="I2713">
        <v>0</v>
      </c>
    </row>
    <row r="2714" spans="1:9" hidden="1" x14ac:dyDescent="0.3">
      <c r="A2714" s="1" t="s">
        <v>110</v>
      </c>
      <c r="B2714" s="1" t="s">
        <v>55</v>
      </c>
      <c r="C2714">
        <v>49.815300000000001</v>
      </c>
      <c r="D2714">
        <v>6.1295999999999999</v>
      </c>
      <c r="E2714" s="1" t="s">
        <v>12</v>
      </c>
      <c r="F2714" t="s">
        <v>15814</v>
      </c>
      <c r="G2714">
        <v>0</v>
      </c>
      <c r="H2714">
        <v>0</v>
      </c>
      <c r="I2714">
        <v>0</v>
      </c>
    </row>
    <row r="2715" spans="1:9" hidden="1" x14ac:dyDescent="0.3">
      <c r="A2715" s="1" t="s">
        <v>110</v>
      </c>
      <c r="B2715" s="1" t="s">
        <v>55</v>
      </c>
      <c r="C2715">
        <v>49.815300000000001</v>
      </c>
      <c r="D2715">
        <v>6.1295999999999999</v>
      </c>
      <c r="E2715" s="1" t="s">
        <v>13</v>
      </c>
      <c r="F2715" t="s">
        <v>15722</v>
      </c>
      <c r="G2715">
        <v>0</v>
      </c>
      <c r="H2715">
        <v>0</v>
      </c>
      <c r="I2715">
        <v>0</v>
      </c>
    </row>
    <row r="2716" spans="1:9" hidden="1" x14ac:dyDescent="0.3">
      <c r="A2716" s="1" t="s">
        <v>110</v>
      </c>
      <c r="B2716" s="1" t="s">
        <v>55</v>
      </c>
      <c r="C2716">
        <v>49.815300000000001</v>
      </c>
      <c r="D2716">
        <v>6.1295999999999999</v>
      </c>
      <c r="E2716" s="1" t="s">
        <v>14</v>
      </c>
      <c r="F2716" t="s">
        <v>15632</v>
      </c>
      <c r="G2716">
        <v>0</v>
      </c>
      <c r="H2716">
        <v>0</v>
      </c>
      <c r="I2716">
        <v>0</v>
      </c>
    </row>
    <row r="2717" spans="1:9" hidden="1" x14ac:dyDescent="0.3">
      <c r="A2717" s="1" t="s">
        <v>110</v>
      </c>
      <c r="B2717" s="1" t="s">
        <v>55</v>
      </c>
      <c r="C2717">
        <v>49.815300000000001</v>
      </c>
      <c r="D2717">
        <v>6.1295999999999999</v>
      </c>
      <c r="E2717" s="1" t="s">
        <v>15</v>
      </c>
      <c r="F2717" t="s">
        <v>15543</v>
      </c>
      <c r="G2717">
        <v>0</v>
      </c>
      <c r="H2717">
        <v>0</v>
      </c>
      <c r="I2717">
        <v>0</v>
      </c>
    </row>
    <row r="2718" spans="1:9" hidden="1" x14ac:dyDescent="0.3">
      <c r="A2718" s="1" t="s">
        <v>110</v>
      </c>
      <c r="B2718" s="1" t="s">
        <v>55</v>
      </c>
      <c r="C2718">
        <v>49.815300000000001</v>
      </c>
      <c r="D2718">
        <v>6.1295999999999999</v>
      </c>
      <c r="E2718" s="1" t="s">
        <v>16</v>
      </c>
      <c r="F2718" t="s">
        <v>15454</v>
      </c>
      <c r="G2718">
        <v>0</v>
      </c>
      <c r="H2718">
        <v>0</v>
      </c>
      <c r="I2718">
        <v>0</v>
      </c>
    </row>
    <row r="2719" spans="1:9" hidden="1" x14ac:dyDescent="0.3">
      <c r="A2719" s="1" t="s">
        <v>110</v>
      </c>
      <c r="B2719" s="1" t="s">
        <v>55</v>
      </c>
      <c r="C2719">
        <v>49.815300000000001</v>
      </c>
      <c r="D2719">
        <v>6.1295999999999999</v>
      </c>
      <c r="E2719" s="1" t="s">
        <v>17</v>
      </c>
      <c r="F2719" t="s">
        <v>15365</v>
      </c>
      <c r="G2719">
        <v>0</v>
      </c>
      <c r="H2719">
        <v>0</v>
      </c>
      <c r="I2719">
        <v>0</v>
      </c>
    </row>
    <row r="2720" spans="1:9" hidden="1" x14ac:dyDescent="0.3">
      <c r="A2720" s="1" t="s">
        <v>110</v>
      </c>
      <c r="B2720" s="1" t="s">
        <v>55</v>
      </c>
      <c r="C2720">
        <v>49.815300000000001</v>
      </c>
      <c r="D2720">
        <v>6.1295999999999999</v>
      </c>
      <c r="E2720" s="1" t="s">
        <v>18</v>
      </c>
      <c r="F2720" t="s">
        <v>15277</v>
      </c>
      <c r="G2720">
        <v>0</v>
      </c>
      <c r="H2720">
        <v>0</v>
      </c>
      <c r="I2720">
        <v>0</v>
      </c>
    </row>
    <row r="2721" spans="1:9" hidden="1" x14ac:dyDescent="0.3">
      <c r="A2721" s="1" t="s">
        <v>110</v>
      </c>
      <c r="B2721" s="1" t="s">
        <v>55</v>
      </c>
      <c r="C2721">
        <v>49.815300000000001</v>
      </c>
      <c r="D2721">
        <v>6.1295999999999999</v>
      </c>
      <c r="E2721" s="1" t="s">
        <v>19</v>
      </c>
      <c r="F2721" t="s">
        <v>15189</v>
      </c>
      <c r="G2721">
        <v>0</v>
      </c>
      <c r="H2721">
        <v>0</v>
      </c>
      <c r="I2721">
        <v>0</v>
      </c>
    </row>
    <row r="2722" spans="1:9" hidden="1" x14ac:dyDescent="0.3">
      <c r="A2722" s="1" t="s">
        <v>110</v>
      </c>
      <c r="B2722" s="1" t="s">
        <v>55</v>
      </c>
      <c r="C2722">
        <v>49.815300000000001</v>
      </c>
      <c r="D2722">
        <v>6.1295999999999999</v>
      </c>
      <c r="E2722" s="1" t="s">
        <v>20</v>
      </c>
      <c r="F2722" t="s">
        <v>15101</v>
      </c>
      <c r="G2722">
        <v>0</v>
      </c>
      <c r="H2722">
        <v>0</v>
      </c>
      <c r="I2722">
        <v>0</v>
      </c>
    </row>
    <row r="2723" spans="1:9" hidden="1" x14ac:dyDescent="0.3">
      <c r="A2723" s="1" t="s">
        <v>110</v>
      </c>
      <c r="B2723" s="1" t="s">
        <v>55</v>
      </c>
      <c r="C2723">
        <v>49.815300000000001</v>
      </c>
      <c r="D2723">
        <v>6.1295999999999999</v>
      </c>
      <c r="E2723" s="1" t="s">
        <v>21</v>
      </c>
      <c r="F2723" t="s">
        <v>15013</v>
      </c>
      <c r="G2723">
        <v>0</v>
      </c>
      <c r="H2723">
        <v>0</v>
      </c>
      <c r="I2723">
        <v>0</v>
      </c>
    </row>
    <row r="2724" spans="1:9" hidden="1" x14ac:dyDescent="0.3">
      <c r="A2724" s="1" t="s">
        <v>110</v>
      </c>
      <c r="B2724" s="1" t="s">
        <v>55</v>
      </c>
      <c r="C2724">
        <v>49.815300000000001</v>
      </c>
      <c r="D2724">
        <v>6.1295999999999999</v>
      </c>
      <c r="E2724" s="1" t="s">
        <v>22</v>
      </c>
      <c r="F2724" t="s">
        <v>14925</v>
      </c>
      <c r="G2724">
        <v>0</v>
      </c>
      <c r="H2724">
        <v>0</v>
      </c>
      <c r="I2724">
        <v>0</v>
      </c>
    </row>
    <row r="2725" spans="1:9" hidden="1" x14ac:dyDescent="0.3">
      <c r="A2725" s="1" t="s">
        <v>110</v>
      </c>
      <c r="B2725" s="1" t="s">
        <v>55</v>
      </c>
      <c r="C2725">
        <v>49.815300000000001</v>
      </c>
      <c r="D2725">
        <v>6.1295999999999999</v>
      </c>
      <c r="E2725" s="1" t="s">
        <v>23</v>
      </c>
      <c r="F2725" t="s">
        <v>14837</v>
      </c>
      <c r="G2725">
        <v>0</v>
      </c>
      <c r="H2725">
        <v>0</v>
      </c>
      <c r="I2725">
        <v>0</v>
      </c>
    </row>
    <row r="2726" spans="1:9" hidden="1" x14ac:dyDescent="0.3">
      <c r="A2726" s="1" t="s">
        <v>110</v>
      </c>
      <c r="B2726" s="1" t="s">
        <v>55</v>
      </c>
      <c r="C2726">
        <v>49.815300000000001</v>
      </c>
      <c r="D2726">
        <v>6.1295999999999999</v>
      </c>
      <c r="E2726" s="1" t="s">
        <v>24</v>
      </c>
      <c r="F2726" t="s">
        <v>14749</v>
      </c>
      <c r="G2726">
        <v>0</v>
      </c>
      <c r="H2726">
        <v>0</v>
      </c>
      <c r="I2726">
        <v>0</v>
      </c>
    </row>
    <row r="2727" spans="1:9" hidden="1" x14ac:dyDescent="0.3">
      <c r="A2727" s="1" t="s">
        <v>110</v>
      </c>
      <c r="B2727" s="1" t="s">
        <v>55</v>
      </c>
      <c r="C2727">
        <v>49.815300000000001</v>
      </c>
      <c r="D2727">
        <v>6.1295999999999999</v>
      </c>
      <c r="E2727" s="1" t="s">
        <v>25</v>
      </c>
      <c r="F2727" t="s">
        <v>14661</v>
      </c>
      <c r="G2727">
        <v>0</v>
      </c>
      <c r="H2727">
        <v>0</v>
      </c>
      <c r="I2727">
        <v>0</v>
      </c>
    </row>
    <row r="2728" spans="1:9" hidden="1" x14ac:dyDescent="0.3">
      <c r="A2728" s="1" t="s">
        <v>110</v>
      </c>
      <c r="B2728" s="1" t="s">
        <v>55</v>
      </c>
      <c r="C2728">
        <v>49.815300000000001</v>
      </c>
      <c r="D2728">
        <v>6.1295999999999999</v>
      </c>
      <c r="E2728" s="1" t="s">
        <v>26</v>
      </c>
      <c r="F2728" t="s">
        <v>14573</v>
      </c>
      <c r="G2728">
        <v>0</v>
      </c>
      <c r="H2728">
        <v>0</v>
      </c>
      <c r="I2728">
        <v>0</v>
      </c>
    </row>
    <row r="2729" spans="1:9" hidden="1" x14ac:dyDescent="0.3">
      <c r="A2729" s="1" t="s">
        <v>110</v>
      </c>
      <c r="B2729" s="1" t="s">
        <v>55</v>
      </c>
      <c r="C2729">
        <v>49.815300000000001</v>
      </c>
      <c r="D2729">
        <v>6.1295999999999999</v>
      </c>
      <c r="E2729" s="1" t="s">
        <v>27</v>
      </c>
      <c r="F2729" t="s">
        <v>14485</v>
      </c>
      <c r="G2729">
        <v>0</v>
      </c>
      <c r="H2729">
        <v>0</v>
      </c>
      <c r="I2729">
        <v>0</v>
      </c>
    </row>
    <row r="2730" spans="1:9" hidden="1" x14ac:dyDescent="0.3">
      <c r="A2730" s="1" t="s">
        <v>110</v>
      </c>
      <c r="B2730" s="1" t="s">
        <v>55</v>
      </c>
      <c r="C2730">
        <v>49.815300000000001</v>
      </c>
      <c r="D2730">
        <v>6.1295999999999999</v>
      </c>
      <c r="E2730" s="1" t="s">
        <v>28</v>
      </c>
      <c r="F2730" t="s">
        <v>14398</v>
      </c>
      <c r="G2730">
        <v>0</v>
      </c>
      <c r="H2730">
        <v>0</v>
      </c>
      <c r="I2730">
        <v>0</v>
      </c>
    </row>
    <row r="2731" spans="1:9" hidden="1" x14ac:dyDescent="0.3">
      <c r="A2731" s="1" t="s">
        <v>110</v>
      </c>
      <c r="B2731" s="1" t="s">
        <v>55</v>
      </c>
      <c r="C2731">
        <v>49.815300000000001</v>
      </c>
      <c r="D2731">
        <v>6.1295999999999999</v>
      </c>
      <c r="E2731" s="1" t="s">
        <v>29</v>
      </c>
      <c r="F2731" t="s">
        <v>14311</v>
      </c>
      <c r="G2731">
        <v>0</v>
      </c>
      <c r="H2731">
        <v>0</v>
      </c>
      <c r="I2731">
        <v>0</v>
      </c>
    </row>
    <row r="2732" spans="1:9" hidden="1" x14ac:dyDescent="0.3">
      <c r="A2732" s="1" t="s">
        <v>110</v>
      </c>
      <c r="B2732" s="1" t="s">
        <v>55</v>
      </c>
      <c r="C2732">
        <v>49.815300000000001</v>
      </c>
      <c r="D2732">
        <v>6.1295999999999999</v>
      </c>
      <c r="E2732" s="1" t="s">
        <v>30</v>
      </c>
      <c r="F2732" t="s">
        <v>14224</v>
      </c>
      <c r="G2732">
        <v>0</v>
      </c>
      <c r="H2732">
        <v>0</v>
      </c>
      <c r="I2732">
        <v>0</v>
      </c>
    </row>
    <row r="2733" spans="1:9" hidden="1" x14ac:dyDescent="0.3">
      <c r="A2733" s="1" t="s">
        <v>110</v>
      </c>
      <c r="B2733" s="1" t="s">
        <v>55</v>
      </c>
      <c r="C2733">
        <v>49.815300000000001</v>
      </c>
      <c r="D2733">
        <v>6.1295999999999999</v>
      </c>
      <c r="E2733" s="1" t="s">
        <v>31</v>
      </c>
      <c r="F2733" t="s">
        <v>14137</v>
      </c>
      <c r="G2733">
        <v>0</v>
      </c>
      <c r="H2733">
        <v>0</v>
      </c>
      <c r="I2733">
        <v>0</v>
      </c>
    </row>
    <row r="2734" spans="1:9" hidden="1" x14ac:dyDescent="0.3">
      <c r="A2734" s="1" t="s">
        <v>110</v>
      </c>
      <c r="B2734" s="1" t="s">
        <v>55</v>
      </c>
      <c r="C2734">
        <v>49.815300000000001</v>
      </c>
      <c r="D2734">
        <v>6.1295999999999999</v>
      </c>
      <c r="E2734" s="1" t="s">
        <v>32</v>
      </c>
      <c r="F2734" t="s">
        <v>14051</v>
      </c>
      <c r="G2734">
        <v>0</v>
      </c>
      <c r="H2734">
        <v>0</v>
      </c>
      <c r="I2734">
        <v>0</v>
      </c>
    </row>
    <row r="2735" spans="1:9" hidden="1" x14ac:dyDescent="0.3">
      <c r="A2735" s="1" t="s">
        <v>110</v>
      </c>
      <c r="B2735" s="1" t="s">
        <v>55</v>
      </c>
      <c r="C2735">
        <v>49.815300000000001</v>
      </c>
      <c r="D2735">
        <v>6.1295999999999999</v>
      </c>
      <c r="E2735" s="1" t="s">
        <v>33</v>
      </c>
      <c r="F2735" t="s">
        <v>13965</v>
      </c>
      <c r="G2735">
        <v>0</v>
      </c>
      <c r="H2735">
        <v>0</v>
      </c>
      <c r="I2735">
        <v>0</v>
      </c>
    </row>
    <row r="2736" spans="1:9" hidden="1" x14ac:dyDescent="0.3">
      <c r="A2736" s="1" t="s">
        <v>110</v>
      </c>
      <c r="B2736" s="1" t="s">
        <v>55</v>
      </c>
      <c r="C2736">
        <v>49.815300000000001</v>
      </c>
      <c r="D2736">
        <v>6.1295999999999999</v>
      </c>
      <c r="E2736" s="1" t="s">
        <v>34</v>
      </c>
      <c r="F2736" t="s">
        <v>13879</v>
      </c>
      <c r="G2736">
        <v>0</v>
      </c>
      <c r="H2736">
        <v>0</v>
      </c>
      <c r="I2736">
        <v>0</v>
      </c>
    </row>
    <row r="2737" spans="1:9" hidden="1" x14ac:dyDescent="0.3">
      <c r="A2737" s="1" t="s">
        <v>110</v>
      </c>
      <c r="B2737" s="1" t="s">
        <v>55</v>
      </c>
      <c r="C2737">
        <v>49.815300000000001</v>
      </c>
      <c r="D2737">
        <v>6.1295999999999999</v>
      </c>
      <c r="E2737" s="1" t="s">
        <v>35</v>
      </c>
      <c r="F2737" t="s">
        <v>13795</v>
      </c>
      <c r="G2737">
        <v>0</v>
      </c>
      <c r="H2737">
        <v>0</v>
      </c>
      <c r="I2737">
        <v>0</v>
      </c>
    </row>
    <row r="2738" spans="1:9" hidden="1" x14ac:dyDescent="0.3">
      <c r="A2738" s="1" t="s">
        <v>110</v>
      </c>
      <c r="B2738" s="1" t="s">
        <v>55</v>
      </c>
      <c r="C2738">
        <v>49.815300000000001</v>
      </c>
      <c r="D2738">
        <v>6.1295999999999999</v>
      </c>
      <c r="E2738" s="1" t="s">
        <v>36</v>
      </c>
      <c r="F2738" t="s">
        <v>13711</v>
      </c>
      <c r="G2738">
        <v>0</v>
      </c>
      <c r="H2738">
        <v>0</v>
      </c>
      <c r="I2738">
        <v>0</v>
      </c>
    </row>
    <row r="2739" spans="1:9" hidden="1" x14ac:dyDescent="0.3">
      <c r="A2739" s="1" t="s">
        <v>110</v>
      </c>
      <c r="B2739" s="1" t="s">
        <v>55</v>
      </c>
      <c r="C2739">
        <v>49.815300000000001</v>
      </c>
      <c r="D2739">
        <v>6.1295999999999999</v>
      </c>
      <c r="E2739" s="1" t="s">
        <v>37</v>
      </c>
      <c r="F2739" t="s">
        <v>13627</v>
      </c>
      <c r="G2739">
        <v>0</v>
      </c>
      <c r="H2739">
        <v>0</v>
      </c>
      <c r="I2739">
        <v>0</v>
      </c>
    </row>
    <row r="2740" spans="1:9" hidden="1" x14ac:dyDescent="0.3">
      <c r="A2740" s="1" t="s">
        <v>110</v>
      </c>
      <c r="B2740" s="1" t="s">
        <v>55</v>
      </c>
      <c r="C2740">
        <v>49.815300000000001</v>
      </c>
      <c r="D2740">
        <v>6.1295999999999999</v>
      </c>
      <c r="E2740" s="1" t="s">
        <v>38</v>
      </c>
      <c r="F2740" t="s">
        <v>13548</v>
      </c>
      <c r="G2740">
        <v>0</v>
      </c>
      <c r="H2740">
        <v>0</v>
      </c>
      <c r="I2740">
        <v>0</v>
      </c>
    </row>
    <row r="2741" spans="1:9" hidden="1" x14ac:dyDescent="0.3">
      <c r="A2741" s="1" t="s">
        <v>110</v>
      </c>
      <c r="B2741" s="1" t="s">
        <v>55</v>
      </c>
      <c r="C2741">
        <v>49.815300000000001</v>
      </c>
      <c r="D2741">
        <v>6.1295999999999999</v>
      </c>
      <c r="E2741" s="1" t="s">
        <v>39</v>
      </c>
      <c r="F2741" t="s">
        <v>13473</v>
      </c>
      <c r="G2741">
        <v>0</v>
      </c>
      <c r="H2741">
        <v>0</v>
      </c>
      <c r="I2741">
        <v>0</v>
      </c>
    </row>
    <row r="2742" spans="1:9" hidden="1" x14ac:dyDescent="0.3">
      <c r="A2742" s="1" t="s">
        <v>110</v>
      </c>
      <c r="B2742" s="1" t="s">
        <v>55</v>
      </c>
      <c r="C2742">
        <v>49.815300000000001</v>
      </c>
      <c r="D2742">
        <v>6.1295999999999999</v>
      </c>
      <c r="E2742" s="1" t="s">
        <v>40</v>
      </c>
      <c r="F2742" t="s">
        <v>13405</v>
      </c>
      <c r="G2742">
        <v>0</v>
      </c>
      <c r="H2742">
        <v>0</v>
      </c>
      <c r="I2742">
        <v>0</v>
      </c>
    </row>
    <row r="2743" spans="1:9" hidden="1" x14ac:dyDescent="0.3">
      <c r="A2743" s="1" t="s">
        <v>110</v>
      </c>
      <c r="B2743" s="1" t="s">
        <v>55</v>
      </c>
      <c r="C2743">
        <v>49.815300000000001</v>
      </c>
      <c r="D2743">
        <v>6.1295999999999999</v>
      </c>
      <c r="E2743" s="1" t="s">
        <v>41</v>
      </c>
      <c r="F2743" t="s">
        <v>13005</v>
      </c>
      <c r="G2743">
        <v>0</v>
      </c>
      <c r="H2743">
        <v>0</v>
      </c>
      <c r="I2743">
        <v>0</v>
      </c>
    </row>
    <row r="2744" spans="1:9" hidden="1" x14ac:dyDescent="0.3">
      <c r="A2744" s="1" t="s">
        <v>110</v>
      </c>
      <c r="B2744" s="1" t="s">
        <v>55</v>
      </c>
      <c r="C2744">
        <v>49.815300000000001</v>
      </c>
      <c r="D2744">
        <v>6.1295999999999999</v>
      </c>
      <c r="E2744" s="1" t="s">
        <v>42</v>
      </c>
      <c r="F2744" t="s">
        <v>21368</v>
      </c>
      <c r="G2744">
        <v>0</v>
      </c>
      <c r="H2744">
        <v>1</v>
      </c>
      <c r="I2744">
        <v>0</v>
      </c>
    </row>
    <row r="2745" spans="1:9" hidden="1" x14ac:dyDescent="0.3">
      <c r="A2745" s="1" t="s">
        <v>110</v>
      </c>
      <c r="B2745" s="1" t="s">
        <v>55</v>
      </c>
      <c r="C2745">
        <v>49.815300000000001</v>
      </c>
      <c r="D2745">
        <v>6.1295999999999999</v>
      </c>
      <c r="E2745" s="1" t="s">
        <v>43</v>
      </c>
      <c r="F2745" t="s">
        <v>21369</v>
      </c>
      <c r="G2745">
        <v>0</v>
      </c>
      <c r="H2745">
        <v>1</v>
      </c>
      <c r="I2745">
        <v>0</v>
      </c>
    </row>
    <row r="2746" spans="1:9" hidden="1" x14ac:dyDescent="0.3">
      <c r="A2746" s="1" t="s">
        <v>110</v>
      </c>
      <c r="B2746" s="1" t="s">
        <v>55</v>
      </c>
      <c r="C2746">
        <v>49.815300000000001</v>
      </c>
      <c r="D2746">
        <v>6.1295999999999999</v>
      </c>
      <c r="E2746" s="1" t="s">
        <v>44</v>
      </c>
      <c r="F2746" t="s">
        <v>21370</v>
      </c>
      <c r="G2746">
        <v>0</v>
      </c>
      <c r="H2746">
        <v>1</v>
      </c>
      <c r="I2746">
        <v>0</v>
      </c>
    </row>
    <row r="2747" spans="1:9" hidden="1" x14ac:dyDescent="0.3">
      <c r="A2747" s="1" t="s">
        <v>110</v>
      </c>
      <c r="B2747" s="1" t="s">
        <v>55</v>
      </c>
      <c r="C2747">
        <v>49.815300000000001</v>
      </c>
      <c r="D2747">
        <v>6.1295999999999999</v>
      </c>
      <c r="E2747" s="1" t="s">
        <v>45</v>
      </c>
      <c r="F2747" t="s">
        <v>21371</v>
      </c>
      <c r="G2747">
        <v>0</v>
      </c>
      <c r="H2747">
        <v>1</v>
      </c>
      <c r="I2747">
        <v>0</v>
      </c>
    </row>
    <row r="2748" spans="1:9" hidden="1" x14ac:dyDescent="0.3">
      <c r="A2748" s="1" t="s">
        <v>110</v>
      </c>
      <c r="B2748" s="1" t="s">
        <v>55</v>
      </c>
      <c r="C2748">
        <v>49.815300000000001</v>
      </c>
      <c r="D2748">
        <v>6.1295999999999999</v>
      </c>
      <c r="E2748" s="1" t="s">
        <v>46</v>
      </c>
      <c r="F2748" t="s">
        <v>21372</v>
      </c>
      <c r="G2748">
        <v>0</v>
      </c>
      <c r="H2748">
        <v>1</v>
      </c>
      <c r="I2748">
        <v>0</v>
      </c>
    </row>
    <row r="2749" spans="1:9" hidden="1" x14ac:dyDescent="0.3">
      <c r="A2749" s="1" t="s">
        <v>110</v>
      </c>
      <c r="B2749" s="1" t="s">
        <v>55</v>
      </c>
      <c r="C2749">
        <v>49.815300000000001</v>
      </c>
      <c r="D2749">
        <v>6.1295999999999999</v>
      </c>
      <c r="E2749" s="1" t="s">
        <v>47</v>
      </c>
      <c r="F2749" t="s">
        <v>21373</v>
      </c>
      <c r="G2749">
        <v>0</v>
      </c>
      <c r="H2749">
        <v>1</v>
      </c>
      <c r="I2749">
        <v>0</v>
      </c>
    </row>
    <row r="2750" spans="1:9" hidden="1" x14ac:dyDescent="0.3">
      <c r="A2750" s="1" t="s">
        <v>110</v>
      </c>
      <c r="B2750" s="1" t="s">
        <v>55</v>
      </c>
      <c r="C2750">
        <v>49.815300000000001</v>
      </c>
      <c r="D2750">
        <v>6.1295999999999999</v>
      </c>
      <c r="E2750" s="1" t="s">
        <v>48</v>
      </c>
      <c r="F2750" t="s">
        <v>20928</v>
      </c>
      <c r="G2750">
        <v>0</v>
      </c>
      <c r="H2750">
        <v>2</v>
      </c>
      <c r="I2750">
        <v>0</v>
      </c>
    </row>
    <row r="2751" spans="1:9" hidden="1" x14ac:dyDescent="0.3">
      <c r="A2751" s="1" t="s">
        <v>110</v>
      </c>
      <c r="B2751" s="1" t="s">
        <v>55</v>
      </c>
      <c r="C2751">
        <v>49.815300000000001</v>
      </c>
      <c r="D2751">
        <v>6.1295999999999999</v>
      </c>
      <c r="E2751" s="1" t="s">
        <v>49</v>
      </c>
      <c r="F2751" t="s">
        <v>20929</v>
      </c>
      <c r="G2751">
        <v>0</v>
      </c>
      <c r="H2751">
        <v>2</v>
      </c>
      <c r="I2751">
        <v>0</v>
      </c>
    </row>
    <row r="2752" spans="1:9" hidden="1" x14ac:dyDescent="0.3">
      <c r="A2752" s="1" t="s">
        <v>110</v>
      </c>
      <c r="B2752" s="1" t="s">
        <v>55</v>
      </c>
      <c r="C2752">
        <v>49.815300000000001</v>
      </c>
      <c r="D2752">
        <v>6.1295999999999999</v>
      </c>
      <c r="E2752" s="1" t="s">
        <v>50</v>
      </c>
      <c r="F2752" t="s">
        <v>20819</v>
      </c>
      <c r="G2752">
        <v>0</v>
      </c>
      <c r="H2752">
        <v>3</v>
      </c>
      <c r="I2752">
        <v>0</v>
      </c>
    </row>
    <row r="2753" spans="1:9" hidden="1" x14ac:dyDescent="0.3">
      <c r="A2753" s="1" t="s">
        <v>110</v>
      </c>
      <c r="B2753" s="1" t="s">
        <v>55</v>
      </c>
      <c r="C2753">
        <v>49.815300000000001</v>
      </c>
      <c r="D2753">
        <v>6.1295999999999999</v>
      </c>
      <c r="E2753" s="1" t="s">
        <v>51</v>
      </c>
      <c r="F2753" t="s">
        <v>20820</v>
      </c>
      <c r="G2753">
        <v>0</v>
      </c>
      <c r="H2753">
        <v>3</v>
      </c>
      <c r="I2753">
        <v>0</v>
      </c>
    </row>
    <row r="2754" spans="1:9" hidden="1" x14ac:dyDescent="0.3">
      <c r="A2754" s="1" t="s">
        <v>110</v>
      </c>
      <c r="B2754" s="1" t="s">
        <v>55</v>
      </c>
      <c r="C2754">
        <v>49.815300000000001</v>
      </c>
      <c r="D2754">
        <v>6.1295999999999999</v>
      </c>
      <c r="E2754" s="1" t="s">
        <v>52</v>
      </c>
      <c r="F2754" t="s">
        <v>20325</v>
      </c>
      <c r="G2754">
        <v>0</v>
      </c>
      <c r="H2754">
        <v>5</v>
      </c>
      <c r="I2754">
        <v>0</v>
      </c>
    </row>
    <row r="2755" spans="1:9" hidden="1" x14ac:dyDescent="0.3">
      <c r="A2755" s="1" t="s">
        <v>110</v>
      </c>
      <c r="B2755" s="1" t="s">
        <v>55</v>
      </c>
      <c r="C2755">
        <v>49.815300000000001</v>
      </c>
      <c r="D2755">
        <v>6.1295999999999999</v>
      </c>
      <c r="E2755" s="1" t="s">
        <v>53</v>
      </c>
      <c r="F2755" t="s">
        <v>20326</v>
      </c>
      <c r="G2755">
        <v>0</v>
      </c>
      <c r="H2755">
        <v>7</v>
      </c>
      <c r="I2755">
        <v>0</v>
      </c>
    </row>
    <row r="2756" spans="1:9" hidden="1" x14ac:dyDescent="0.3">
      <c r="A2756" s="1" t="s">
        <v>110</v>
      </c>
      <c r="B2756" s="1" t="s">
        <v>55</v>
      </c>
      <c r="C2756">
        <v>49.815300000000001</v>
      </c>
      <c r="D2756">
        <v>6.1295999999999999</v>
      </c>
      <c r="E2756" s="1" t="s">
        <v>54</v>
      </c>
      <c r="F2756" t="s">
        <v>20327</v>
      </c>
      <c r="G2756">
        <v>0</v>
      </c>
      <c r="H2756">
        <v>19</v>
      </c>
      <c r="I2756">
        <v>0</v>
      </c>
    </row>
    <row r="2757" spans="1:9" hidden="1" x14ac:dyDescent="0.3">
      <c r="A2757" s="1" t="s">
        <v>110</v>
      </c>
      <c r="B2757" s="1" t="s">
        <v>55</v>
      </c>
      <c r="C2757">
        <v>49.815300000000001</v>
      </c>
      <c r="D2757">
        <v>6.1295999999999999</v>
      </c>
      <c r="E2757" s="1" t="s">
        <v>21548</v>
      </c>
      <c r="F2757" t="s">
        <v>21601</v>
      </c>
      <c r="G2757">
        <v>0</v>
      </c>
      <c r="H2757">
        <v>34</v>
      </c>
      <c r="I2757">
        <v>0</v>
      </c>
    </row>
    <row r="2758" spans="1:9" hidden="1" x14ac:dyDescent="0.3">
      <c r="A2758" s="1" t="s">
        <v>111</v>
      </c>
      <c r="B2758" s="1" t="s">
        <v>55</v>
      </c>
      <c r="C2758">
        <v>43.7333</v>
      </c>
      <c r="D2758">
        <v>7.4166999999999996</v>
      </c>
      <c r="E2758" s="1" t="s">
        <v>4</v>
      </c>
      <c r="F2758" t="s">
        <v>16611</v>
      </c>
      <c r="G2758">
        <v>0</v>
      </c>
      <c r="H2758">
        <v>0</v>
      </c>
      <c r="I2758">
        <v>0</v>
      </c>
    </row>
    <row r="2759" spans="1:9" hidden="1" x14ac:dyDescent="0.3">
      <c r="A2759" s="1" t="s">
        <v>111</v>
      </c>
      <c r="B2759" s="1" t="s">
        <v>55</v>
      </c>
      <c r="C2759">
        <v>43.7333</v>
      </c>
      <c r="D2759">
        <v>7.4166999999999996</v>
      </c>
      <c r="E2759" s="1" t="s">
        <v>5</v>
      </c>
      <c r="F2759" t="s">
        <v>16508</v>
      </c>
      <c r="G2759">
        <v>0</v>
      </c>
      <c r="H2759">
        <v>0</v>
      </c>
      <c r="I2759">
        <v>0</v>
      </c>
    </row>
    <row r="2760" spans="1:9" hidden="1" x14ac:dyDescent="0.3">
      <c r="A2760" s="1" t="s">
        <v>111</v>
      </c>
      <c r="B2760" s="1" t="s">
        <v>55</v>
      </c>
      <c r="C2760">
        <v>43.7333</v>
      </c>
      <c r="D2760">
        <v>7.4166999999999996</v>
      </c>
      <c r="E2760" s="1" t="s">
        <v>6</v>
      </c>
      <c r="F2760" t="s">
        <v>16406</v>
      </c>
      <c r="G2760">
        <v>0</v>
      </c>
      <c r="H2760">
        <v>0</v>
      </c>
      <c r="I2760">
        <v>0</v>
      </c>
    </row>
    <row r="2761" spans="1:9" hidden="1" x14ac:dyDescent="0.3">
      <c r="A2761" s="1" t="s">
        <v>111</v>
      </c>
      <c r="B2761" s="1" t="s">
        <v>55</v>
      </c>
      <c r="C2761">
        <v>43.7333</v>
      </c>
      <c r="D2761">
        <v>7.4166999999999996</v>
      </c>
      <c r="E2761" s="1" t="s">
        <v>7</v>
      </c>
      <c r="F2761" t="s">
        <v>16304</v>
      </c>
      <c r="G2761">
        <v>0</v>
      </c>
      <c r="H2761">
        <v>0</v>
      </c>
      <c r="I2761">
        <v>0</v>
      </c>
    </row>
    <row r="2762" spans="1:9" hidden="1" x14ac:dyDescent="0.3">
      <c r="A2762" s="1" t="s">
        <v>111</v>
      </c>
      <c r="B2762" s="1" t="s">
        <v>55</v>
      </c>
      <c r="C2762">
        <v>43.7333</v>
      </c>
      <c r="D2762">
        <v>7.4166999999999996</v>
      </c>
      <c r="E2762" s="1" t="s">
        <v>8</v>
      </c>
      <c r="F2762" t="s">
        <v>16204</v>
      </c>
      <c r="G2762">
        <v>0</v>
      </c>
      <c r="H2762">
        <v>0</v>
      </c>
      <c r="I2762">
        <v>0</v>
      </c>
    </row>
    <row r="2763" spans="1:9" hidden="1" x14ac:dyDescent="0.3">
      <c r="A2763" s="1" t="s">
        <v>111</v>
      </c>
      <c r="B2763" s="1" t="s">
        <v>55</v>
      </c>
      <c r="C2763">
        <v>43.7333</v>
      </c>
      <c r="D2763">
        <v>7.4166999999999996</v>
      </c>
      <c r="E2763" s="1" t="s">
        <v>9</v>
      </c>
      <c r="F2763" t="s">
        <v>16104</v>
      </c>
      <c r="G2763">
        <v>0</v>
      </c>
      <c r="H2763">
        <v>0</v>
      </c>
      <c r="I2763">
        <v>0</v>
      </c>
    </row>
    <row r="2764" spans="1:9" hidden="1" x14ac:dyDescent="0.3">
      <c r="A2764" s="1" t="s">
        <v>111</v>
      </c>
      <c r="B2764" s="1" t="s">
        <v>55</v>
      </c>
      <c r="C2764">
        <v>43.7333</v>
      </c>
      <c r="D2764">
        <v>7.4166999999999996</v>
      </c>
      <c r="E2764" s="1" t="s">
        <v>10</v>
      </c>
      <c r="F2764" t="s">
        <v>16007</v>
      </c>
      <c r="G2764">
        <v>0</v>
      </c>
      <c r="H2764">
        <v>0</v>
      </c>
      <c r="I2764">
        <v>0</v>
      </c>
    </row>
    <row r="2765" spans="1:9" hidden="1" x14ac:dyDescent="0.3">
      <c r="A2765" s="1" t="s">
        <v>111</v>
      </c>
      <c r="B2765" s="1" t="s">
        <v>55</v>
      </c>
      <c r="C2765">
        <v>43.7333</v>
      </c>
      <c r="D2765">
        <v>7.4166999999999996</v>
      </c>
      <c r="E2765" s="1" t="s">
        <v>11</v>
      </c>
      <c r="F2765" t="s">
        <v>15910</v>
      </c>
      <c r="G2765">
        <v>0</v>
      </c>
      <c r="H2765">
        <v>0</v>
      </c>
      <c r="I2765">
        <v>0</v>
      </c>
    </row>
    <row r="2766" spans="1:9" hidden="1" x14ac:dyDescent="0.3">
      <c r="A2766" s="1" t="s">
        <v>111</v>
      </c>
      <c r="B2766" s="1" t="s">
        <v>55</v>
      </c>
      <c r="C2766">
        <v>43.7333</v>
      </c>
      <c r="D2766">
        <v>7.4166999999999996</v>
      </c>
      <c r="E2766" s="1" t="s">
        <v>12</v>
      </c>
      <c r="F2766" t="s">
        <v>15815</v>
      </c>
      <c r="G2766">
        <v>0</v>
      </c>
      <c r="H2766">
        <v>0</v>
      </c>
      <c r="I2766">
        <v>0</v>
      </c>
    </row>
    <row r="2767" spans="1:9" hidden="1" x14ac:dyDescent="0.3">
      <c r="A2767" s="1" t="s">
        <v>111</v>
      </c>
      <c r="B2767" s="1" t="s">
        <v>55</v>
      </c>
      <c r="C2767">
        <v>43.7333</v>
      </c>
      <c r="D2767">
        <v>7.4166999999999996</v>
      </c>
      <c r="E2767" s="1" t="s">
        <v>13</v>
      </c>
      <c r="F2767" t="s">
        <v>15723</v>
      </c>
      <c r="G2767">
        <v>0</v>
      </c>
      <c r="H2767">
        <v>0</v>
      </c>
      <c r="I2767">
        <v>0</v>
      </c>
    </row>
    <row r="2768" spans="1:9" hidden="1" x14ac:dyDescent="0.3">
      <c r="A2768" s="1" t="s">
        <v>111</v>
      </c>
      <c r="B2768" s="1" t="s">
        <v>55</v>
      </c>
      <c r="C2768">
        <v>43.7333</v>
      </c>
      <c r="D2768">
        <v>7.4166999999999996</v>
      </c>
      <c r="E2768" s="1" t="s">
        <v>14</v>
      </c>
      <c r="F2768" t="s">
        <v>15633</v>
      </c>
      <c r="G2768">
        <v>0</v>
      </c>
      <c r="H2768">
        <v>0</v>
      </c>
      <c r="I2768">
        <v>0</v>
      </c>
    </row>
    <row r="2769" spans="1:9" hidden="1" x14ac:dyDescent="0.3">
      <c r="A2769" s="1" t="s">
        <v>111</v>
      </c>
      <c r="B2769" s="1" t="s">
        <v>55</v>
      </c>
      <c r="C2769">
        <v>43.7333</v>
      </c>
      <c r="D2769">
        <v>7.4166999999999996</v>
      </c>
      <c r="E2769" s="1" t="s">
        <v>15</v>
      </c>
      <c r="F2769" t="s">
        <v>15544</v>
      </c>
      <c r="G2769">
        <v>0</v>
      </c>
      <c r="H2769">
        <v>0</v>
      </c>
      <c r="I2769">
        <v>0</v>
      </c>
    </row>
    <row r="2770" spans="1:9" hidden="1" x14ac:dyDescent="0.3">
      <c r="A2770" s="1" t="s">
        <v>111</v>
      </c>
      <c r="B2770" s="1" t="s">
        <v>55</v>
      </c>
      <c r="C2770">
        <v>43.7333</v>
      </c>
      <c r="D2770">
        <v>7.4166999999999996</v>
      </c>
      <c r="E2770" s="1" t="s">
        <v>16</v>
      </c>
      <c r="F2770" t="s">
        <v>15455</v>
      </c>
      <c r="G2770">
        <v>0</v>
      </c>
      <c r="H2770">
        <v>0</v>
      </c>
      <c r="I2770">
        <v>0</v>
      </c>
    </row>
    <row r="2771" spans="1:9" hidden="1" x14ac:dyDescent="0.3">
      <c r="A2771" s="1" t="s">
        <v>111</v>
      </c>
      <c r="B2771" s="1" t="s">
        <v>55</v>
      </c>
      <c r="C2771">
        <v>43.7333</v>
      </c>
      <c r="D2771">
        <v>7.4166999999999996</v>
      </c>
      <c r="E2771" s="1" t="s">
        <v>17</v>
      </c>
      <c r="F2771" t="s">
        <v>15366</v>
      </c>
      <c r="G2771">
        <v>0</v>
      </c>
      <c r="H2771">
        <v>0</v>
      </c>
      <c r="I2771">
        <v>0</v>
      </c>
    </row>
    <row r="2772" spans="1:9" hidden="1" x14ac:dyDescent="0.3">
      <c r="A2772" s="1" t="s">
        <v>111</v>
      </c>
      <c r="B2772" s="1" t="s">
        <v>55</v>
      </c>
      <c r="C2772">
        <v>43.7333</v>
      </c>
      <c r="D2772">
        <v>7.4166999999999996</v>
      </c>
      <c r="E2772" s="1" t="s">
        <v>18</v>
      </c>
      <c r="F2772" t="s">
        <v>15278</v>
      </c>
      <c r="G2772">
        <v>0</v>
      </c>
      <c r="H2772">
        <v>0</v>
      </c>
      <c r="I2772">
        <v>0</v>
      </c>
    </row>
    <row r="2773" spans="1:9" hidden="1" x14ac:dyDescent="0.3">
      <c r="A2773" s="1" t="s">
        <v>111</v>
      </c>
      <c r="B2773" s="1" t="s">
        <v>55</v>
      </c>
      <c r="C2773">
        <v>43.7333</v>
      </c>
      <c r="D2773">
        <v>7.4166999999999996</v>
      </c>
      <c r="E2773" s="1" t="s">
        <v>19</v>
      </c>
      <c r="F2773" t="s">
        <v>15190</v>
      </c>
      <c r="G2773">
        <v>0</v>
      </c>
      <c r="H2773">
        <v>0</v>
      </c>
      <c r="I2773">
        <v>0</v>
      </c>
    </row>
    <row r="2774" spans="1:9" hidden="1" x14ac:dyDescent="0.3">
      <c r="A2774" s="1" t="s">
        <v>111</v>
      </c>
      <c r="B2774" s="1" t="s">
        <v>55</v>
      </c>
      <c r="C2774">
        <v>43.7333</v>
      </c>
      <c r="D2774">
        <v>7.4166999999999996</v>
      </c>
      <c r="E2774" s="1" t="s">
        <v>20</v>
      </c>
      <c r="F2774" t="s">
        <v>15102</v>
      </c>
      <c r="G2774">
        <v>0</v>
      </c>
      <c r="H2774">
        <v>0</v>
      </c>
      <c r="I2774">
        <v>0</v>
      </c>
    </row>
    <row r="2775" spans="1:9" hidden="1" x14ac:dyDescent="0.3">
      <c r="A2775" s="1" t="s">
        <v>111</v>
      </c>
      <c r="B2775" s="1" t="s">
        <v>55</v>
      </c>
      <c r="C2775">
        <v>43.7333</v>
      </c>
      <c r="D2775">
        <v>7.4166999999999996</v>
      </c>
      <c r="E2775" s="1" t="s">
        <v>21</v>
      </c>
      <c r="F2775" t="s">
        <v>15014</v>
      </c>
      <c r="G2775">
        <v>0</v>
      </c>
      <c r="H2775">
        <v>0</v>
      </c>
      <c r="I2775">
        <v>0</v>
      </c>
    </row>
    <row r="2776" spans="1:9" hidden="1" x14ac:dyDescent="0.3">
      <c r="A2776" s="1" t="s">
        <v>111</v>
      </c>
      <c r="B2776" s="1" t="s">
        <v>55</v>
      </c>
      <c r="C2776">
        <v>43.7333</v>
      </c>
      <c r="D2776">
        <v>7.4166999999999996</v>
      </c>
      <c r="E2776" s="1" t="s">
        <v>22</v>
      </c>
      <c r="F2776" t="s">
        <v>14926</v>
      </c>
      <c r="G2776">
        <v>0</v>
      </c>
      <c r="H2776">
        <v>0</v>
      </c>
      <c r="I2776">
        <v>0</v>
      </c>
    </row>
    <row r="2777" spans="1:9" hidden="1" x14ac:dyDescent="0.3">
      <c r="A2777" s="1" t="s">
        <v>111</v>
      </c>
      <c r="B2777" s="1" t="s">
        <v>55</v>
      </c>
      <c r="C2777">
        <v>43.7333</v>
      </c>
      <c r="D2777">
        <v>7.4166999999999996</v>
      </c>
      <c r="E2777" s="1" t="s">
        <v>23</v>
      </c>
      <c r="F2777" t="s">
        <v>14838</v>
      </c>
      <c r="G2777">
        <v>0</v>
      </c>
      <c r="H2777">
        <v>0</v>
      </c>
      <c r="I2777">
        <v>0</v>
      </c>
    </row>
    <row r="2778" spans="1:9" hidden="1" x14ac:dyDescent="0.3">
      <c r="A2778" s="1" t="s">
        <v>111</v>
      </c>
      <c r="B2778" s="1" t="s">
        <v>55</v>
      </c>
      <c r="C2778">
        <v>43.7333</v>
      </c>
      <c r="D2778">
        <v>7.4166999999999996</v>
      </c>
      <c r="E2778" s="1" t="s">
        <v>24</v>
      </c>
      <c r="F2778" t="s">
        <v>14750</v>
      </c>
      <c r="G2778">
        <v>0</v>
      </c>
      <c r="H2778">
        <v>0</v>
      </c>
      <c r="I2778">
        <v>0</v>
      </c>
    </row>
    <row r="2779" spans="1:9" hidden="1" x14ac:dyDescent="0.3">
      <c r="A2779" s="1" t="s">
        <v>111</v>
      </c>
      <c r="B2779" s="1" t="s">
        <v>55</v>
      </c>
      <c r="C2779">
        <v>43.7333</v>
      </c>
      <c r="D2779">
        <v>7.4166999999999996</v>
      </c>
      <c r="E2779" s="1" t="s">
        <v>25</v>
      </c>
      <c r="F2779" t="s">
        <v>14662</v>
      </c>
      <c r="G2779">
        <v>0</v>
      </c>
      <c r="H2779">
        <v>0</v>
      </c>
      <c r="I2779">
        <v>0</v>
      </c>
    </row>
    <row r="2780" spans="1:9" hidden="1" x14ac:dyDescent="0.3">
      <c r="A2780" s="1" t="s">
        <v>111</v>
      </c>
      <c r="B2780" s="1" t="s">
        <v>55</v>
      </c>
      <c r="C2780">
        <v>43.7333</v>
      </c>
      <c r="D2780">
        <v>7.4166999999999996</v>
      </c>
      <c r="E2780" s="1" t="s">
        <v>26</v>
      </c>
      <c r="F2780" t="s">
        <v>14574</v>
      </c>
      <c r="G2780">
        <v>0</v>
      </c>
      <c r="H2780">
        <v>0</v>
      </c>
      <c r="I2780">
        <v>0</v>
      </c>
    </row>
    <row r="2781" spans="1:9" hidden="1" x14ac:dyDescent="0.3">
      <c r="A2781" s="1" t="s">
        <v>111</v>
      </c>
      <c r="B2781" s="1" t="s">
        <v>55</v>
      </c>
      <c r="C2781">
        <v>43.7333</v>
      </c>
      <c r="D2781">
        <v>7.4166999999999996</v>
      </c>
      <c r="E2781" s="1" t="s">
        <v>27</v>
      </c>
      <c r="F2781" t="s">
        <v>14486</v>
      </c>
      <c r="G2781">
        <v>0</v>
      </c>
      <c r="H2781">
        <v>0</v>
      </c>
      <c r="I2781">
        <v>0</v>
      </c>
    </row>
    <row r="2782" spans="1:9" hidden="1" x14ac:dyDescent="0.3">
      <c r="A2782" s="1" t="s">
        <v>111</v>
      </c>
      <c r="B2782" s="1" t="s">
        <v>55</v>
      </c>
      <c r="C2782">
        <v>43.7333</v>
      </c>
      <c r="D2782">
        <v>7.4166999999999996</v>
      </c>
      <c r="E2782" s="1" t="s">
        <v>28</v>
      </c>
      <c r="F2782" t="s">
        <v>14399</v>
      </c>
      <c r="G2782">
        <v>0</v>
      </c>
      <c r="H2782">
        <v>0</v>
      </c>
      <c r="I2782">
        <v>0</v>
      </c>
    </row>
    <row r="2783" spans="1:9" hidden="1" x14ac:dyDescent="0.3">
      <c r="A2783" s="1" t="s">
        <v>111</v>
      </c>
      <c r="B2783" s="1" t="s">
        <v>55</v>
      </c>
      <c r="C2783">
        <v>43.7333</v>
      </c>
      <c r="D2783">
        <v>7.4166999999999996</v>
      </c>
      <c r="E2783" s="1" t="s">
        <v>29</v>
      </c>
      <c r="F2783" t="s">
        <v>14312</v>
      </c>
      <c r="G2783">
        <v>0</v>
      </c>
      <c r="H2783">
        <v>0</v>
      </c>
      <c r="I2783">
        <v>0</v>
      </c>
    </row>
    <row r="2784" spans="1:9" hidden="1" x14ac:dyDescent="0.3">
      <c r="A2784" s="1" t="s">
        <v>111</v>
      </c>
      <c r="B2784" s="1" t="s">
        <v>55</v>
      </c>
      <c r="C2784">
        <v>43.7333</v>
      </c>
      <c r="D2784">
        <v>7.4166999999999996</v>
      </c>
      <c r="E2784" s="1" t="s">
        <v>30</v>
      </c>
      <c r="F2784" t="s">
        <v>14225</v>
      </c>
      <c r="G2784">
        <v>0</v>
      </c>
      <c r="H2784">
        <v>0</v>
      </c>
      <c r="I2784">
        <v>0</v>
      </c>
    </row>
    <row r="2785" spans="1:9" hidden="1" x14ac:dyDescent="0.3">
      <c r="A2785" s="1" t="s">
        <v>111</v>
      </c>
      <c r="B2785" s="1" t="s">
        <v>55</v>
      </c>
      <c r="C2785">
        <v>43.7333</v>
      </c>
      <c r="D2785">
        <v>7.4166999999999996</v>
      </c>
      <c r="E2785" s="1" t="s">
        <v>31</v>
      </c>
      <c r="F2785" t="s">
        <v>14138</v>
      </c>
      <c r="G2785">
        <v>0</v>
      </c>
      <c r="H2785">
        <v>0</v>
      </c>
      <c r="I2785">
        <v>0</v>
      </c>
    </row>
    <row r="2786" spans="1:9" hidden="1" x14ac:dyDescent="0.3">
      <c r="A2786" s="1" t="s">
        <v>111</v>
      </c>
      <c r="B2786" s="1" t="s">
        <v>55</v>
      </c>
      <c r="C2786">
        <v>43.7333</v>
      </c>
      <c r="D2786">
        <v>7.4166999999999996</v>
      </c>
      <c r="E2786" s="1" t="s">
        <v>32</v>
      </c>
      <c r="F2786" t="s">
        <v>14052</v>
      </c>
      <c r="G2786">
        <v>0</v>
      </c>
      <c r="H2786">
        <v>0</v>
      </c>
      <c r="I2786">
        <v>0</v>
      </c>
    </row>
    <row r="2787" spans="1:9" hidden="1" x14ac:dyDescent="0.3">
      <c r="A2787" s="1" t="s">
        <v>111</v>
      </c>
      <c r="B2787" s="1" t="s">
        <v>55</v>
      </c>
      <c r="C2787">
        <v>43.7333</v>
      </c>
      <c r="D2787">
        <v>7.4166999999999996</v>
      </c>
      <c r="E2787" s="1" t="s">
        <v>33</v>
      </c>
      <c r="F2787" t="s">
        <v>13966</v>
      </c>
      <c r="G2787">
        <v>0</v>
      </c>
      <c r="H2787">
        <v>0</v>
      </c>
      <c r="I2787">
        <v>0</v>
      </c>
    </row>
    <row r="2788" spans="1:9" hidden="1" x14ac:dyDescent="0.3">
      <c r="A2788" s="1" t="s">
        <v>111</v>
      </c>
      <c r="B2788" s="1" t="s">
        <v>55</v>
      </c>
      <c r="C2788">
        <v>43.7333</v>
      </c>
      <c r="D2788">
        <v>7.4166999999999996</v>
      </c>
      <c r="E2788" s="1" t="s">
        <v>34</v>
      </c>
      <c r="F2788" t="s">
        <v>13880</v>
      </c>
      <c r="G2788">
        <v>0</v>
      </c>
      <c r="H2788">
        <v>0</v>
      </c>
      <c r="I2788">
        <v>0</v>
      </c>
    </row>
    <row r="2789" spans="1:9" hidden="1" x14ac:dyDescent="0.3">
      <c r="A2789" s="1" t="s">
        <v>111</v>
      </c>
      <c r="B2789" s="1" t="s">
        <v>55</v>
      </c>
      <c r="C2789">
        <v>43.7333</v>
      </c>
      <c r="D2789">
        <v>7.4166999999999996</v>
      </c>
      <c r="E2789" s="1" t="s">
        <v>35</v>
      </c>
      <c r="F2789" t="s">
        <v>13796</v>
      </c>
      <c r="G2789">
        <v>0</v>
      </c>
      <c r="H2789">
        <v>0</v>
      </c>
      <c r="I2789">
        <v>0</v>
      </c>
    </row>
    <row r="2790" spans="1:9" hidden="1" x14ac:dyDescent="0.3">
      <c r="A2790" s="1" t="s">
        <v>111</v>
      </c>
      <c r="B2790" s="1" t="s">
        <v>55</v>
      </c>
      <c r="C2790">
        <v>43.7333</v>
      </c>
      <c r="D2790">
        <v>7.4166999999999996</v>
      </c>
      <c r="E2790" s="1" t="s">
        <v>36</v>
      </c>
      <c r="F2790" t="s">
        <v>13712</v>
      </c>
      <c r="G2790">
        <v>0</v>
      </c>
      <c r="H2790">
        <v>0</v>
      </c>
      <c r="I2790">
        <v>0</v>
      </c>
    </row>
    <row r="2791" spans="1:9" hidden="1" x14ac:dyDescent="0.3">
      <c r="A2791" s="1" t="s">
        <v>111</v>
      </c>
      <c r="B2791" s="1" t="s">
        <v>55</v>
      </c>
      <c r="C2791">
        <v>43.7333</v>
      </c>
      <c r="D2791">
        <v>7.4166999999999996</v>
      </c>
      <c r="E2791" s="1" t="s">
        <v>37</v>
      </c>
      <c r="F2791" t="s">
        <v>13628</v>
      </c>
      <c r="G2791">
        <v>0</v>
      </c>
      <c r="H2791">
        <v>0</v>
      </c>
      <c r="I2791">
        <v>0</v>
      </c>
    </row>
    <row r="2792" spans="1:9" hidden="1" x14ac:dyDescent="0.3">
      <c r="A2792" s="1" t="s">
        <v>111</v>
      </c>
      <c r="B2792" s="1" t="s">
        <v>55</v>
      </c>
      <c r="C2792">
        <v>43.7333</v>
      </c>
      <c r="D2792">
        <v>7.4166999999999996</v>
      </c>
      <c r="E2792" s="1" t="s">
        <v>38</v>
      </c>
      <c r="F2792" t="s">
        <v>13549</v>
      </c>
      <c r="G2792">
        <v>0</v>
      </c>
      <c r="H2792">
        <v>0</v>
      </c>
      <c r="I2792">
        <v>0</v>
      </c>
    </row>
    <row r="2793" spans="1:9" hidden="1" x14ac:dyDescent="0.3">
      <c r="A2793" s="1" t="s">
        <v>111</v>
      </c>
      <c r="B2793" s="1" t="s">
        <v>55</v>
      </c>
      <c r="C2793">
        <v>43.7333</v>
      </c>
      <c r="D2793">
        <v>7.4166999999999996</v>
      </c>
      <c r="E2793" s="1" t="s">
        <v>39</v>
      </c>
      <c r="F2793" t="s">
        <v>13474</v>
      </c>
      <c r="G2793">
        <v>0</v>
      </c>
      <c r="H2793">
        <v>0</v>
      </c>
      <c r="I2793">
        <v>0</v>
      </c>
    </row>
    <row r="2794" spans="1:9" hidden="1" x14ac:dyDescent="0.3">
      <c r="A2794" s="1" t="s">
        <v>111</v>
      </c>
      <c r="B2794" s="1" t="s">
        <v>55</v>
      </c>
      <c r="C2794">
        <v>43.7333</v>
      </c>
      <c r="D2794">
        <v>7.4166999999999996</v>
      </c>
      <c r="E2794" s="1" t="s">
        <v>40</v>
      </c>
      <c r="F2794" t="s">
        <v>13406</v>
      </c>
      <c r="G2794">
        <v>0</v>
      </c>
      <c r="H2794">
        <v>0</v>
      </c>
      <c r="I2794">
        <v>0</v>
      </c>
    </row>
    <row r="2795" spans="1:9" hidden="1" x14ac:dyDescent="0.3">
      <c r="A2795" s="1" t="s">
        <v>111</v>
      </c>
      <c r="B2795" s="1" t="s">
        <v>55</v>
      </c>
      <c r="C2795">
        <v>43.7333</v>
      </c>
      <c r="D2795">
        <v>7.4166999999999996</v>
      </c>
      <c r="E2795" s="1" t="s">
        <v>41</v>
      </c>
      <c r="F2795" t="s">
        <v>13006</v>
      </c>
      <c r="G2795">
        <v>0</v>
      </c>
      <c r="H2795">
        <v>0</v>
      </c>
      <c r="I2795">
        <v>0</v>
      </c>
    </row>
    <row r="2796" spans="1:9" hidden="1" x14ac:dyDescent="0.3">
      <c r="A2796" s="1" t="s">
        <v>111</v>
      </c>
      <c r="B2796" s="1" t="s">
        <v>55</v>
      </c>
      <c r="C2796">
        <v>43.7333</v>
      </c>
      <c r="D2796">
        <v>7.4166999999999996</v>
      </c>
      <c r="E2796" s="1" t="s">
        <v>42</v>
      </c>
      <c r="F2796" t="s">
        <v>21374</v>
      </c>
      <c r="G2796">
        <v>0</v>
      </c>
      <c r="H2796">
        <v>1</v>
      </c>
      <c r="I2796">
        <v>0</v>
      </c>
    </row>
    <row r="2797" spans="1:9" hidden="1" x14ac:dyDescent="0.3">
      <c r="A2797" s="1" t="s">
        <v>111</v>
      </c>
      <c r="B2797" s="1" t="s">
        <v>55</v>
      </c>
      <c r="C2797">
        <v>43.7333</v>
      </c>
      <c r="D2797">
        <v>7.4166999999999996</v>
      </c>
      <c r="E2797" s="1" t="s">
        <v>43</v>
      </c>
      <c r="F2797" t="s">
        <v>21375</v>
      </c>
      <c r="G2797">
        <v>0</v>
      </c>
      <c r="H2797">
        <v>1</v>
      </c>
      <c r="I2797">
        <v>0</v>
      </c>
    </row>
    <row r="2798" spans="1:9" hidden="1" x14ac:dyDescent="0.3">
      <c r="A2798" s="1" t="s">
        <v>111</v>
      </c>
      <c r="B2798" s="1" t="s">
        <v>55</v>
      </c>
      <c r="C2798">
        <v>43.7333</v>
      </c>
      <c r="D2798">
        <v>7.4166999999999996</v>
      </c>
      <c r="E2798" s="1" t="s">
        <v>44</v>
      </c>
      <c r="F2798" t="s">
        <v>21376</v>
      </c>
      <c r="G2798">
        <v>0</v>
      </c>
      <c r="H2798">
        <v>1</v>
      </c>
      <c r="I2798">
        <v>0</v>
      </c>
    </row>
    <row r="2799" spans="1:9" hidden="1" x14ac:dyDescent="0.3">
      <c r="A2799" s="1" t="s">
        <v>111</v>
      </c>
      <c r="B2799" s="1" t="s">
        <v>55</v>
      </c>
      <c r="C2799">
        <v>43.7333</v>
      </c>
      <c r="D2799">
        <v>7.4166999999999996</v>
      </c>
      <c r="E2799" s="1" t="s">
        <v>45</v>
      </c>
      <c r="F2799" t="s">
        <v>21377</v>
      </c>
      <c r="G2799">
        <v>0</v>
      </c>
      <c r="H2799">
        <v>1</v>
      </c>
      <c r="I2799">
        <v>0</v>
      </c>
    </row>
    <row r="2800" spans="1:9" hidden="1" x14ac:dyDescent="0.3">
      <c r="A2800" s="1" t="s">
        <v>111</v>
      </c>
      <c r="B2800" s="1" t="s">
        <v>55</v>
      </c>
      <c r="C2800">
        <v>43.7333</v>
      </c>
      <c r="D2800">
        <v>7.4166999999999996</v>
      </c>
      <c r="E2800" s="1" t="s">
        <v>46</v>
      </c>
      <c r="F2800" t="s">
        <v>21378</v>
      </c>
      <c r="G2800">
        <v>0</v>
      </c>
      <c r="H2800">
        <v>1</v>
      </c>
      <c r="I2800">
        <v>0</v>
      </c>
    </row>
    <row r="2801" spans="1:9" hidden="1" x14ac:dyDescent="0.3">
      <c r="A2801" s="1" t="s">
        <v>111</v>
      </c>
      <c r="B2801" s="1" t="s">
        <v>55</v>
      </c>
      <c r="C2801">
        <v>43.7333</v>
      </c>
      <c r="D2801">
        <v>7.4166999999999996</v>
      </c>
      <c r="E2801" s="1" t="s">
        <v>47</v>
      </c>
      <c r="F2801" t="s">
        <v>21379</v>
      </c>
      <c r="G2801">
        <v>0</v>
      </c>
      <c r="H2801">
        <v>1</v>
      </c>
      <c r="I2801">
        <v>0</v>
      </c>
    </row>
    <row r="2802" spans="1:9" hidden="1" x14ac:dyDescent="0.3">
      <c r="A2802" s="1" t="s">
        <v>111</v>
      </c>
      <c r="B2802" s="1" t="s">
        <v>55</v>
      </c>
      <c r="C2802">
        <v>43.7333</v>
      </c>
      <c r="D2802">
        <v>7.4166999999999996</v>
      </c>
      <c r="E2802" s="1" t="s">
        <v>48</v>
      </c>
      <c r="F2802" t="s">
        <v>21380</v>
      </c>
      <c r="G2802">
        <v>0</v>
      </c>
      <c r="H2802">
        <v>1</v>
      </c>
      <c r="I2802">
        <v>0</v>
      </c>
    </row>
    <row r="2803" spans="1:9" hidden="1" x14ac:dyDescent="0.3">
      <c r="A2803" s="1" t="s">
        <v>111</v>
      </c>
      <c r="B2803" s="1" t="s">
        <v>55</v>
      </c>
      <c r="C2803">
        <v>43.7333</v>
      </c>
      <c r="D2803">
        <v>7.4166999999999996</v>
      </c>
      <c r="E2803" s="1" t="s">
        <v>49</v>
      </c>
      <c r="F2803" t="s">
        <v>21381</v>
      </c>
      <c r="G2803">
        <v>0</v>
      </c>
      <c r="H2803">
        <v>1</v>
      </c>
      <c r="I2803">
        <v>0</v>
      </c>
    </row>
    <row r="2804" spans="1:9" hidden="1" x14ac:dyDescent="0.3">
      <c r="A2804" s="1" t="s">
        <v>111</v>
      </c>
      <c r="B2804" s="1" t="s">
        <v>55</v>
      </c>
      <c r="C2804">
        <v>43.7333</v>
      </c>
      <c r="D2804">
        <v>7.4166999999999996</v>
      </c>
      <c r="E2804" s="1" t="s">
        <v>50</v>
      </c>
      <c r="F2804" t="s">
        <v>21382</v>
      </c>
      <c r="G2804">
        <v>0</v>
      </c>
      <c r="H2804">
        <v>1</v>
      </c>
      <c r="I2804">
        <v>0</v>
      </c>
    </row>
    <row r="2805" spans="1:9" hidden="1" x14ac:dyDescent="0.3">
      <c r="A2805" s="1" t="s">
        <v>111</v>
      </c>
      <c r="B2805" s="1" t="s">
        <v>55</v>
      </c>
      <c r="C2805">
        <v>43.7333</v>
      </c>
      <c r="D2805">
        <v>7.4166999999999996</v>
      </c>
      <c r="E2805" s="1" t="s">
        <v>51</v>
      </c>
      <c r="F2805" t="s">
        <v>21383</v>
      </c>
      <c r="G2805">
        <v>0</v>
      </c>
      <c r="H2805">
        <v>1</v>
      </c>
      <c r="I2805">
        <v>0</v>
      </c>
    </row>
    <row r="2806" spans="1:9" hidden="1" x14ac:dyDescent="0.3">
      <c r="A2806" s="1" t="s">
        <v>111</v>
      </c>
      <c r="B2806" s="1" t="s">
        <v>55</v>
      </c>
      <c r="C2806">
        <v>43.7333</v>
      </c>
      <c r="D2806">
        <v>7.4166999999999996</v>
      </c>
      <c r="E2806" s="1" t="s">
        <v>52</v>
      </c>
      <c r="F2806" t="s">
        <v>21384</v>
      </c>
      <c r="G2806">
        <v>0</v>
      </c>
      <c r="H2806">
        <v>1</v>
      </c>
      <c r="I2806">
        <v>0</v>
      </c>
    </row>
    <row r="2807" spans="1:9" hidden="1" x14ac:dyDescent="0.3">
      <c r="A2807" s="1" t="s">
        <v>111</v>
      </c>
      <c r="B2807" s="1" t="s">
        <v>55</v>
      </c>
      <c r="C2807">
        <v>43.7333</v>
      </c>
      <c r="D2807">
        <v>7.4166999999999996</v>
      </c>
      <c r="E2807" s="1" t="s">
        <v>53</v>
      </c>
      <c r="F2807" t="s">
        <v>21385</v>
      </c>
      <c r="G2807">
        <v>0</v>
      </c>
      <c r="H2807">
        <v>1</v>
      </c>
      <c r="I2807">
        <v>0</v>
      </c>
    </row>
    <row r="2808" spans="1:9" hidden="1" x14ac:dyDescent="0.3">
      <c r="A2808" s="1" t="s">
        <v>111</v>
      </c>
      <c r="B2808" s="1" t="s">
        <v>55</v>
      </c>
      <c r="C2808">
        <v>43.7333</v>
      </c>
      <c r="D2808">
        <v>7.4166999999999996</v>
      </c>
      <c r="E2808" s="1" t="s">
        <v>54</v>
      </c>
      <c r="F2808" t="s">
        <v>20930</v>
      </c>
      <c r="G2808">
        <v>0</v>
      </c>
      <c r="H2808">
        <v>2</v>
      </c>
      <c r="I2808">
        <v>0</v>
      </c>
    </row>
    <row r="2809" spans="1:9" hidden="1" x14ac:dyDescent="0.3">
      <c r="A2809" s="1" t="s">
        <v>111</v>
      </c>
      <c r="B2809" s="1" t="s">
        <v>55</v>
      </c>
      <c r="C2809">
        <v>43.7333</v>
      </c>
      <c r="D2809">
        <v>7.4166999999999996</v>
      </c>
      <c r="E2809" s="1" t="s">
        <v>21548</v>
      </c>
      <c r="F2809" t="s">
        <v>21602</v>
      </c>
      <c r="G2809">
        <v>0</v>
      </c>
      <c r="H2809">
        <v>2</v>
      </c>
      <c r="I2809">
        <v>0</v>
      </c>
    </row>
    <row r="2810" spans="1:9" hidden="1" x14ac:dyDescent="0.3">
      <c r="A2810" s="1" t="s">
        <v>112</v>
      </c>
      <c r="B2810" s="1" t="s">
        <v>55</v>
      </c>
      <c r="C2810">
        <v>25.354800000000001</v>
      </c>
      <c r="D2810">
        <v>51.183900000000001</v>
      </c>
      <c r="E2810" s="1" t="s">
        <v>4</v>
      </c>
      <c r="F2810" t="s">
        <v>16612</v>
      </c>
      <c r="G2810">
        <v>0</v>
      </c>
      <c r="H2810">
        <v>0</v>
      </c>
      <c r="I2810">
        <v>0</v>
      </c>
    </row>
    <row r="2811" spans="1:9" hidden="1" x14ac:dyDescent="0.3">
      <c r="A2811" s="1" t="s">
        <v>112</v>
      </c>
      <c r="B2811" s="1" t="s">
        <v>55</v>
      </c>
      <c r="C2811">
        <v>25.354800000000001</v>
      </c>
      <c r="D2811">
        <v>51.183900000000001</v>
      </c>
      <c r="E2811" s="1" t="s">
        <v>5</v>
      </c>
      <c r="F2811" t="s">
        <v>16509</v>
      </c>
      <c r="G2811">
        <v>0</v>
      </c>
      <c r="H2811">
        <v>0</v>
      </c>
      <c r="I2811">
        <v>0</v>
      </c>
    </row>
    <row r="2812" spans="1:9" hidden="1" x14ac:dyDescent="0.3">
      <c r="A2812" s="1" t="s">
        <v>112</v>
      </c>
      <c r="B2812" s="1" t="s">
        <v>55</v>
      </c>
      <c r="C2812">
        <v>25.354800000000001</v>
      </c>
      <c r="D2812">
        <v>51.183900000000001</v>
      </c>
      <c r="E2812" s="1" t="s">
        <v>6</v>
      </c>
      <c r="F2812" t="s">
        <v>16407</v>
      </c>
      <c r="G2812">
        <v>0</v>
      </c>
      <c r="H2812">
        <v>0</v>
      </c>
      <c r="I2812">
        <v>0</v>
      </c>
    </row>
    <row r="2813" spans="1:9" hidden="1" x14ac:dyDescent="0.3">
      <c r="A2813" s="1" t="s">
        <v>112</v>
      </c>
      <c r="B2813" s="1" t="s">
        <v>55</v>
      </c>
      <c r="C2813">
        <v>25.354800000000001</v>
      </c>
      <c r="D2813">
        <v>51.183900000000001</v>
      </c>
      <c r="E2813" s="1" t="s">
        <v>7</v>
      </c>
      <c r="F2813" t="s">
        <v>16305</v>
      </c>
      <c r="G2813">
        <v>0</v>
      </c>
      <c r="H2813">
        <v>0</v>
      </c>
      <c r="I2813">
        <v>0</v>
      </c>
    </row>
    <row r="2814" spans="1:9" hidden="1" x14ac:dyDescent="0.3">
      <c r="A2814" s="1" t="s">
        <v>112</v>
      </c>
      <c r="B2814" s="1" t="s">
        <v>55</v>
      </c>
      <c r="C2814">
        <v>25.354800000000001</v>
      </c>
      <c r="D2814">
        <v>51.183900000000001</v>
      </c>
      <c r="E2814" s="1" t="s">
        <v>8</v>
      </c>
      <c r="F2814" t="s">
        <v>16205</v>
      </c>
      <c r="G2814">
        <v>0</v>
      </c>
      <c r="H2814">
        <v>0</v>
      </c>
      <c r="I2814">
        <v>0</v>
      </c>
    </row>
    <row r="2815" spans="1:9" hidden="1" x14ac:dyDescent="0.3">
      <c r="A2815" s="1" t="s">
        <v>112</v>
      </c>
      <c r="B2815" s="1" t="s">
        <v>55</v>
      </c>
      <c r="C2815">
        <v>25.354800000000001</v>
      </c>
      <c r="D2815">
        <v>51.183900000000001</v>
      </c>
      <c r="E2815" s="1" t="s">
        <v>9</v>
      </c>
      <c r="F2815" t="s">
        <v>16105</v>
      </c>
      <c r="G2815">
        <v>0</v>
      </c>
      <c r="H2815">
        <v>0</v>
      </c>
      <c r="I2815">
        <v>0</v>
      </c>
    </row>
    <row r="2816" spans="1:9" hidden="1" x14ac:dyDescent="0.3">
      <c r="A2816" s="1" t="s">
        <v>112</v>
      </c>
      <c r="B2816" s="1" t="s">
        <v>55</v>
      </c>
      <c r="C2816">
        <v>25.354800000000001</v>
      </c>
      <c r="D2816">
        <v>51.183900000000001</v>
      </c>
      <c r="E2816" s="1" t="s">
        <v>10</v>
      </c>
      <c r="F2816" t="s">
        <v>16008</v>
      </c>
      <c r="G2816">
        <v>0</v>
      </c>
      <c r="H2816">
        <v>0</v>
      </c>
      <c r="I2816">
        <v>0</v>
      </c>
    </row>
    <row r="2817" spans="1:9" hidden="1" x14ac:dyDescent="0.3">
      <c r="A2817" s="1" t="s">
        <v>112</v>
      </c>
      <c r="B2817" s="1" t="s">
        <v>55</v>
      </c>
      <c r="C2817">
        <v>25.354800000000001</v>
      </c>
      <c r="D2817">
        <v>51.183900000000001</v>
      </c>
      <c r="E2817" s="1" t="s">
        <v>11</v>
      </c>
      <c r="F2817" t="s">
        <v>15911</v>
      </c>
      <c r="G2817">
        <v>0</v>
      </c>
      <c r="H2817">
        <v>0</v>
      </c>
      <c r="I2817">
        <v>0</v>
      </c>
    </row>
    <row r="2818" spans="1:9" hidden="1" x14ac:dyDescent="0.3">
      <c r="A2818" s="1" t="s">
        <v>112</v>
      </c>
      <c r="B2818" s="1" t="s">
        <v>55</v>
      </c>
      <c r="C2818">
        <v>25.354800000000001</v>
      </c>
      <c r="D2818">
        <v>51.183900000000001</v>
      </c>
      <c r="E2818" s="1" t="s">
        <v>12</v>
      </c>
      <c r="F2818" t="s">
        <v>15816</v>
      </c>
      <c r="G2818">
        <v>0</v>
      </c>
      <c r="H2818">
        <v>0</v>
      </c>
      <c r="I2818">
        <v>0</v>
      </c>
    </row>
    <row r="2819" spans="1:9" hidden="1" x14ac:dyDescent="0.3">
      <c r="A2819" s="1" t="s">
        <v>112</v>
      </c>
      <c r="B2819" s="1" t="s">
        <v>55</v>
      </c>
      <c r="C2819">
        <v>25.354800000000001</v>
      </c>
      <c r="D2819">
        <v>51.183900000000001</v>
      </c>
      <c r="E2819" s="1" t="s">
        <v>13</v>
      </c>
      <c r="F2819" t="s">
        <v>15724</v>
      </c>
      <c r="G2819">
        <v>0</v>
      </c>
      <c r="H2819">
        <v>0</v>
      </c>
      <c r="I2819">
        <v>0</v>
      </c>
    </row>
    <row r="2820" spans="1:9" hidden="1" x14ac:dyDescent="0.3">
      <c r="A2820" s="1" t="s">
        <v>112</v>
      </c>
      <c r="B2820" s="1" t="s">
        <v>55</v>
      </c>
      <c r="C2820">
        <v>25.354800000000001</v>
      </c>
      <c r="D2820">
        <v>51.183900000000001</v>
      </c>
      <c r="E2820" s="1" t="s">
        <v>14</v>
      </c>
      <c r="F2820" t="s">
        <v>15634</v>
      </c>
      <c r="G2820">
        <v>0</v>
      </c>
      <c r="H2820">
        <v>0</v>
      </c>
      <c r="I2820">
        <v>0</v>
      </c>
    </row>
    <row r="2821" spans="1:9" hidden="1" x14ac:dyDescent="0.3">
      <c r="A2821" s="1" t="s">
        <v>112</v>
      </c>
      <c r="B2821" s="1" t="s">
        <v>55</v>
      </c>
      <c r="C2821">
        <v>25.354800000000001</v>
      </c>
      <c r="D2821">
        <v>51.183900000000001</v>
      </c>
      <c r="E2821" s="1" t="s">
        <v>15</v>
      </c>
      <c r="F2821" t="s">
        <v>15545</v>
      </c>
      <c r="G2821">
        <v>0</v>
      </c>
      <c r="H2821">
        <v>0</v>
      </c>
      <c r="I2821">
        <v>0</v>
      </c>
    </row>
    <row r="2822" spans="1:9" hidden="1" x14ac:dyDescent="0.3">
      <c r="A2822" s="1" t="s">
        <v>112</v>
      </c>
      <c r="B2822" s="1" t="s">
        <v>55</v>
      </c>
      <c r="C2822">
        <v>25.354800000000001</v>
      </c>
      <c r="D2822">
        <v>51.183900000000001</v>
      </c>
      <c r="E2822" s="1" t="s">
        <v>16</v>
      </c>
      <c r="F2822" t="s">
        <v>15456</v>
      </c>
      <c r="G2822">
        <v>0</v>
      </c>
      <c r="H2822">
        <v>0</v>
      </c>
      <c r="I2822">
        <v>0</v>
      </c>
    </row>
    <row r="2823" spans="1:9" hidden="1" x14ac:dyDescent="0.3">
      <c r="A2823" s="1" t="s">
        <v>112</v>
      </c>
      <c r="B2823" s="1" t="s">
        <v>55</v>
      </c>
      <c r="C2823">
        <v>25.354800000000001</v>
      </c>
      <c r="D2823">
        <v>51.183900000000001</v>
      </c>
      <c r="E2823" s="1" t="s">
        <v>17</v>
      </c>
      <c r="F2823" t="s">
        <v>15367</v>
      </c>
      <c r="G2823">
        <v>0</v>
      </c>
      <c r="H2823">
        <v>0</v>
      </c>
      <c r="I2823">
        <v>0</v>
      </c>
    </row>
    <row r="2824" spans="1:9" hidden="1" x14ac:dyDescent="0.3">
      <c r="A2824" s="1" t="s">
        <v>112</v>
      </c>
      <c r="B2824" s="1" t="s">
        <v>55</v>
      </c>
      <c r="C2824">
        <v>25.354800000000001</v>
      </c>
      <c r="D2824">
        <v>51.183900000000001</v>
      </c>
      <c r="E2824" s="1" t="s">
        <v>18</v>
      </c>
      <c r="F2824" t="s">
        <v>15279</v>
      </c>
      <c r="G2824">
        <v>0</v>
      </c>
      <c r="H2824">
        <v>0</v>
      </c>
      <c r="I2824">
        <v>0</v>
      </c>
    </row>
    <row r="2825" spans="1:9" hidden="1" x14ac:dyDescent="0.3">
      <c r="A2825" s="1" t="s">
        <v>112</v>
      </c>
      <c r="B2825" s="1" t="s">
        <v>55</v>
      </c>
      <c r="C2825">
        <v>25.354800000000001</v>
      </c>
      <c r="D2825">
        <v>51.183900000000001</v>
      </c>
      <c r="E2825" s="1" t="s">
        <v>19</v>
      </c>
      <c r="F2825" t="s">
        <v>15191</v>
      </c>
      <c r="G2825">
        <v>0</v>
      </c>
      <c r="H2825">
        <v>0</v>
      </c>
      <c r="I2825">
        <v>0</v>
      </c>
    </row>
    <row r="2826" spans="1:9" hidden="1" x14ac:dyDescent="0.3">
      <c r="A2826" s="1" t="s">
        <v>112</v>
      </c>
      <c r="B2826" s="1" t="s">
        <v>55</v>
      </c>
      <c r="C2826">
        <v>25.354800000000001</v>
      </c>
      <c r="D2826">
        <v>51.183900000000001</v>
      </c>
      <c r="E2826" s="1" t="s">
        <v>20</v>
      </c>
      <c r="F2826" t="s">
        <v>15103</v>
      </c>
      <c r="G2826">
        <v>0</v>
      </c>
      <c r="H2826">
        <v>0</v>
      </c>
      <c r="I2826">
        <v>0</v>
      </c>
    </row>
    <row r="2827" spans="1:9" hidden="1" x14ac:dyDescent="0.3">
      <c r="A2827" s="1" t="s">
        <v>112</v>
      </c>
      <c r="B2827" s="1" t="s">
        <v>55</v>
      </c>
      <c r="C2827">
        <v>25.354800000000001</v>
      </c>
      <c r="D2827">
        <v>51.183900000000001</v>
      </c>
      <c r="E2827" s="1" t="s">
        <v>21</v>
      </c>
      <c r="F2827" t="s">
        <v>15015</v>
      </c>
      <c r="G2827">
        <v>0</v>
      </c>
      <c r="H2827">
        <v>0</v>
      </c>
      <c r="I2827">
        <v>0</v>
      </c>
    </row>
    <row r="2828" spans="1:9" hidden="1" x14ac:dyDescent="0.3">
      <c r="A2828" s="1" t="s">
        <v>112</v>
      </c>
      <c r="B2828" s="1" t="s">
        <v>55</v>
      </c>
      <c r="C2828">
        <v>25.354800000000001</v>
      </c>
      <c r="D2828">
        <v>51.183900000000001</v>
      </c>
      <c r="E2828" s="1" t="s">
        <v>22</v>
      </c>
      <c r="F2828" t="s">
        <v>14927</v>
      </c>
      <c r="G2828">
        <v>0</v>
      </c>
      <c r="H2828">
        <v>0</v>
      </c>
      <c r="I2828">
        <v>0</v>
      </c>
    </row>
    <row r="2829" spans="1:9" hidden="1" x14ac:dyDescent="0.3">
      <c r="A2829" s="1" t="s">
        <v>112</v>
      </c>
      <c r="B2829" s="1" t="s">
        <v>55</v>
      </c>
      <c r="C2829">
        <v>25.354800000000001</v>
      </c>
      <c r="D2829">
        <v>51.183900000000001</v>
      </c>
      <c r="E2829" s="1" t="s">
        <v>23</v>
      </c>
      <c r="F2829" t="s">
        <v>14839</v>
      </c>
      <c r="G2829">
        <v>0</v>
      </c>
      <c r="H2829">
        <v>0</v>
      </c>
      <c r="I2829">
        <v>0</v>
      </c>
    </row>
    <row r="2830" spans="1:9" hidden="1" x14ac:dyDescent="0.3">
      <c r="A2830" s="1" t="s">
        <v>112</v>
      </c>
      <c r="B2830" s="1" t="s">
        <v>55</v>
      </c>
      <c r="C2830">
        <v>25.354800000000001</v>
      </c>
      <c r="D2830">
        <v>51.183900000000001</v>
      </c>
      <c r="E2830" s="1" t="s">
        <v>24</v>
      </c>
      <c r="F2830" t="s">
        <v>14751</v>
      </c>
      <c r="G2830">
        <v>0</v>
      </c>
      <c r="H2830">
        <v>0</v>
      </c>
      <c r="I2830">
        <v>0</v>
      </c>
    </row>
    <row r="2831" spans="1:9" hidden="1" x14ac:dyDescent="0.3">
      <c r="A2831" s="1" t="s">
        <v>112</v>
      </c>
      <c r="B2831" s="1" t="s">
        <v>55</v>
      </c>
      <c r="C2831">
        <v>25.354800000000001</v>
      </c>
      <c r="D2831">
        <v>51.183900000000001</v>
      </c>
      <c r="E2831" s="1" t="s">
        <v>25</v>
      </c>
      <c r="F2831" t="s">
        <v>14663</v>
      </c>
      <c r="G2831">
        <v>0</v>
      </c>
      <c r="H2831">
        <v>0</v>
      </c>
      <c r="I2831">
        <v>0</v>
      </c>
    </row>
    <row r="2832" spans="1:9" hidden="1" x14ac:dyDescent="0.3">
      <c r="A2832" s="1" t="s">
        <v>112</v>
      </c>
      <c r="B2832" s="1" t="s">
        <v>55</v>
      </c>
      <c r="C2832">
        <v>25.354800000000001</v>
      </c>
      <c r="D2832">
        <v>51.183900000000001</v>
      </c>
      <c r="E2832" s="1" t="s">
        <v>26</v>
      </c>
      <c r="F2832" t="s">
        <v>14575</v>
      </c>
      <c r="G2832">
        <v>0</v>
      </c>
      <c r="H2832">
        <v>0</v>
      </c>
      <c r="I2832">
        <v>0</v>
      </c>
    </row>
    <row r="2833" spans="1:9" hidden="1" x14ac:dyDescent="0.3">
      <c r="A2833" s="1" t="s">
        <v>112</v>
      </c>
      <c r="B2833" s="1" t="s">
        <v>55</v>
      </c>
      <c r="C2833">
        <v>25.354800000000001</v>
      </c>
      <c r="D2833">
        <v>51.183900000000001</v>
      </c>
      <c r="E2833" s="1" t="s">
        <v>27</v>
      </c>
      <c r="F2833" t="s">
        <v>14487</v>
      </c>
      <c r="G2833">
        <v>0</v>
      </c>
      <c r="H2833">
        <v>0</v>
      </c>
      <c r="I2833">
        <v>0</v>
      </c>
    </row>
    <row r="2834" spans="1:9" hidden="1" x14ac:dyDescent="0.3">
      <c r="A2834" s="1" t="s">
        <v>112</v>
      </c>
      <c r="B2834" s="1" t="s">
        <v>55</v>
      </c>
      <c r="C2834">
        <v>25.354800000000001</v>
      </c>
      <c r="D2834">
        <v>51.183900000000001</v>
      </c>
      <c r="E2834" s="1" t="s">
        <v>28</v>
      </c>
      <c r="F2834" t="s">
        <v>14400</v>
      </c>
      <c r="G2834">
        <v>0</v>
      </c>
      <c r="H2834">
        <v>0</v>
      </c>
      <c r="I2834">
        <v>0</v>
      </c>
    </row>
    <row r="2835" spans="1:9" hidden="1" x14ac:dyDescent="0.3">
      <c r="A2835" s="1" t="s">
        <v>112</v>
      </c>
      <c r="B2835" s="1" t="s">
        <v>55</v>
      </c>
      <c r="C2835">
        <v>25.354800000000001</v>
      </c>
      <c r="D2835">
        <v>51.183900000000001</v>
      </c>
      <c r="E2835" s="1" t="s">
        <v>29</v>
      </c>
      <c r="F2835" t="s">
        <v>14313</v>
      </c>
      <c r="G2835">
        <v>0</v>
      </c>
      <c r="H2835">
        <v>0</v>
      </c>
      <c r="I2835">
        <v>0</v>
      </c>
    </row>
    <row r="2836" spans="1:9" hidden="1" x14ac:dyDescent="0.3">
      <c r="A2836" s="1" t="s">
        <v>112</v>
      </c>
      <c r="B2836" s="1" t="s">
        <v>55</v>
      </c>
      <c r="C2836">
        <v>25.354800000000001</v>
      </c>
      <c r="D2836">
        <v>51.183900000000001</v>
      </c>
      <c r="E2836" s="1" t="s">
        <v>30</v>
      </c>
      <c r="F2836" t="s">
        <v>14226</v>
      </c>
      <c r="G2836">
        <v>0</v>
      </c>
      <c r="H2836">
        <v>0</v>
      </c>
      <c r="I2836">
        <v>0</v>
      </c>
    </row>
    <row r="2837" spans="1:9" hidden="1" x14ac:dyDescent="0.3">
      <c r="A2837" s="1" t="s">
        <v>112</v>
      </c>
      <c r="B2837" s="1" t="s">
        <v>55</v>
      </c>
      <c r="C2837">
        <v>25.354800000000001</v>
      </c>
      <c r="D2837">
        <v>51.183900000000001</v>
      </c>
      <c r="E2837" s="1" t="s">
        <v>31</v>
      </c>
      <c r="F2837" t="s">
        <v>14139</v>
      </c>
      <c r="G2837">
        <v>0</v>
      </c>
      <c r="H2837">
        <v>0</v>
      </c>
      <c r="I2837">
        <v>0</v>
      </c>
    </row>
    <row r="2838" spans="1:9" hidden="1" x14ac:dyDescent="0.3">
      <c r="A2838" s="1" t="s">
        <v>112</v>
      </c>
      <c r="B2838" s="1" t="s">
        <v>55</v>
      </c>
      <c r="C2838">
        <v>25.354800000000001</v>
      </c>
      <c r="D2838">
        <v>51.183900000000001</v>
      </c>
      <c r="E2838" s="1" t="s">
        <v>32</v>
      </c>
      <c r="F2838" t="s">
        <v>14053</v>
      </c>
      <c r="G2838">
        <v>0</v>
      </c>
      <c r="H2838">
        <v>0</v>
      </c>
      <c r="I2838">
        <v>0</v>
      </c>
    </row>
    <row r="2839" spans="1:9" hidden="1" x14ac:dyDescent="0.3">
      <c r="A2839" s="1" t="s">
        <v>112</v>
      </c>
      <c r="B2839" s="1" t="s">
        <v>55</v>
      </c>
      <c r="C2839">
        <v>25.354800000000001</v>
      </c>
      <c r="D2839">
        <v>51.183900000000001</v>
      </c>
      <c r="E2839" s="1" t="s">
        <v>33</v>
      </c>
      <c r="F2839" t="s">
        <v>13967</v>
      </c>
      <c r="G2839">
        <v>0</v>
      </c>
      <c r="H2839">
        <v>0</v>
      </c>
      <c r="I2839">
        <v>0</v>
      </c>
    </row>
    <row r="2840" spans="1:9" hidden="1" x14ac:dyDescent="0.3">
      <c r="A2840" s="1" t="s">
        <v>112</v>
      </c>
      <c r="B2840" s="1" t="s">
        <v>55</v>
      </c>
      <c r="C2840">
        <v>25.354800000000001</v>
      </c>
      <c r="D2840">
        <v>51.183900000000001</v>
      </c>
      <c r="E2840" s="1" t="s">
        <v>34</v>
      </c>
      <c r="F2840" t="s">
        <v>13881</v>
      </c>
      <c r="G2840">
        <v>0</v>
      </c>
      <c r="H2840">
        <v>0</v>
      </c>
      <c r="I2840">
        <v>0</v>
      </c>
    </row>
    <row r="2841" spans="1:9" hidden="1" x14ac:dyDescent="0.3">
      <c r="A2841" s="1" t="s">
        <v>112</v>
      </c>
      <c r="B2841" s="1" t="s">
        <v>55</v>
      </c>
      <c r="C2841">
        <v>25.354800000000001</v>
      </c>
      <c r="D2841">
        <v>51.183900000000001</v>
      </c>
      <c r="E2841" s="1" t="s">
        <v>35</v>
      </c>
      <c r="F2841" t="s">
        <v>13797</v>
      </c>
      <c r="G2841">
        <v>0</v>
      </c>
      <c r="H2841">
        <v>0</v>
      </c>
      <c r="I2841">
        <v>0</v>
      </c>
    </row>
    <row r="2842" spans="1:9" hidden="1" x14ac:dyDescent="0.3">
      <c r="A2842" s="1" t="s">
        <v>112</v>
      </c>
      <c r="B2842" s="1" t="s">
        <v>55</v>
      </c>
      <c r="C2842">
        <v>25.354800000000001</v>
      </c>
      <c r="D2842">
        <v>51.183900000000001</v>
      </c>
      <c r="E2842" s="1" t="s">
        <v>36</v>
      </c>
      <c r="F2842" t="s">
        <v>13713</v>
      </c>
      <c r="G2842">
        <v>0</v>
      </c>
      <c r="H2842">
        <v>0</v>
      </c>
      <c r="I2842">
        <v>0</v>
      </c>
    </row>
    <row r="2843" spans="1:9" hidden="1" x14ac:dyDescent="0.3">
      <c r="A2843" s="1" t="s">
        <v>112</v>
      </c>
      <c r="B2843" s="1" t="s">
        <v>55</v>
      </c>
      <c r="C2843">
        <v>25.354800000000001</v>
      </c>
      <c r="D2843">
        <v>51.183900000000001</v>
      </c>
      <c r="E2843" s="1" t="s">
        <v>37</v>
      </c>
      <c r="F2843" t="s">
        <v>13629</v>
      </c>
      <c r="G2843">
        <v>0</v>
      </c>
      <c r="H2843">
        <v>0</v>
      </c>
      <c r="I2843">
        <v>0</v>
      </c>
    </row>
    <row r="2844" spans="1:9" hidden="1" x14ac:dyDescent="0.3">
      <c r="A2844" s="1" t="s">
        <v>112</v>
      </c>
      <c r="B2844" s="1" t="s">
        <v>55</v>
      </c>
      <c r="C2844">
        <v>25.354800000000001</v>
      </c>
      <c r="D2844">
        <v>51.183900000000001</v>
      </c>
      <c r="E2844" s="1" t="s">
        <v>38</v>
      </c>
      <c r="F2844" t="s">
        <v>13550</v>
      </c>
      <c r="G2844">
        <v>0</v>
      </c>
      <c r="H2844">
        <v>0</v>
      </c>
      <c r="I2844">
        <v>0</v>
      </c>
    </row>
    <row r="2845" spans="1:9" hidden="1" x14ac:dyDescent="0.3">
      <c r="A2845" s="1" t="s">
        <v>112</v>
      </c>
      <c r="B2845" s="1" t="s">
        <v>55</v>
      </c>
      <c r="C2845">
        <v>25.354800000000001</v>
      </c>
      <c r="D2845">
        <v>51.183900000000001</v>
      </c>
      <c r="E2845" s="1" t="s">
        <v>39</v>
      </c>
      <c r="F2845" t="s">
        <v>13475</v>
      </c>
      <c r="G2845">
        <v>0</v>
      </c>
      <c r="H2845">
        <v>0</v>
      </c>
      <c r="I2845">
        <v>0</v>
      </c>
    </row>
    <row r="2846" spans="1:9" hidden="1" x14ac:dyDescent="0.3">
      <c r="A2846" s="1" t="s">
        <v>112</v>
      </c>
      <c r="B2846" s="1" t="s">
        <v>55</v>
      </c>
      <c r="C2846">
        <v>25.354800000000001</v>
      </c>
      <c r="D2846">
        <v>51.183900000000001</v>
      </c>
      <c r="E2846" s="1" t="s">
        <v>40</v>
      </c>
      <c r="F2846" t="s">
        <v>13407</v>
      </c>
      <c r="G2846">
        <v>0</v>
      </c>
      <c r="H2846">
        <v>0</v>
      </c>
      <c r="I2846">
        <v>0</v>
      </c>
    </row>
    <row r="2847" spans="1:9" hidden="1" x14ac:dyDescent="0.3">
      <c r="A2847" s="1" t="s">
        <v>112</v>
      </c>
      <c r="B2847" s="1" t="s">
        <v>55</v>
      </c>
      <c r="C2847">
        <v>25.354800000000001</v>
      </c>
      <c r="D2847">
        <v>51.183900000000001</v>
      </c>
      <c r="E2847" s="1" t="s">
        <v>41</v>
      </c>
      <c r="F2847" t="s">
        <v>13007</v>
      </c>
      <c r="G2847">
        <v>0</v>
      </c>
      <c r="H2847">
        <v>0</v>
      </c>
      <c r="I2847">
        <v>0</v>
      </c>
    </row>
    <row r="2848" spans="1:9" hidden="1" x14ac:dyDescent="0.3">
      <c r="A2848" s="1" t="s">
        <v>112</v>
      </c>
      <c r="B2848" s="1" t="s">
        <v>55</v>
      </c>
      <c r="C2848">
        <v>25.354800000000001</v>
      </c>
      <c r="D2848">
        <v>51.183900000000001</v>
      </c>
      <c r="E2848" s="1" t="s">
        <v>42</v>
      </c>
      <c r="F2848" t="s">
        <v>21386</v>
      </c>
      <c r="G2848">
        <v>0</v>
      </c>
      <c r="H2848">
        <v>1</v>
      </c>
      <c r="I2848">
        <v>0</v>
      </c>
    </row>
    <row r="2849" spans="1:9" hidden="1" x14ac:dyDescent="0.3">
      <c r="A2849" s="1" t="s">
        <v>112</v>
      </c>
      <c r="B2849" s="1" t="s">
        <v>55</v>
      </c>
      <c r="C2849">
        <v>25.354800000000001</v>
      </c>
      <c r="D2849">
        <v>51.183900000000001</v>
      </c>
      <c r="E2849" s="1" t="s">
        <v>43</v>
      </c>
      <c r="F2849" t="s">
        <v>20821</v>
      </c>
      <c r="G2849">
        <v>0</v>
      </c>
      <c r="H2849">
        <v>3</v>
      </c>
      <c r="I2849">
        <v>0</v>
      </c>
    </row>
    <row r="2850" spans="1:9" hidden="1" x14ac:dyDescent="0.3">
      <c r="A2850" s="1" t="s">
        <v>112</v>
      </c>
      <c r="B2850" s="1" t="s">
        <v>55</v>
      </c>
      <c r="C2850">
        <v>25.354800000000001</v>
      </c>
      <c r="D2850">
        <v>51.183900000000001</v>
      </c>
      <c r="E2850" s="1" t="s">
        <v>44</v>
      </c>
      <c r="F2850" t="s">
        <v>20822</v>
      </c>
      <c r="G2850">
        <v>0</v>
      </c>
      <c r="H2850">
        <v>3</v>
      </c>
      <c r="I2850">
        <v>0</v>
      </c>
    </row>
    <row r="2851" spans="1:9" hidden="1" x14ac:dyDescent="0.3">
      <c r="A2851" s="1" t="s">
        <v>112</v>
      </c>
      <c r="B2851" s="1" t="s">
        <v>55</v>
      </c>
      <c r="C2851">
        <v>25.354800000000001</v>
      </c>
      <c r="D2851">
        <v>51.183900000000001</v>
      </c>
      <c r="E2851" s="1" t="s">
        <v>45</v>
      </c>
      <c r="F2851" t="s">
        <v>20328</v>
      </c>
      <c r="G2851">
        <v>0</v>
      </c>
      <c r="H2851">
        <v>7</v>
      </c>
      <c r="I2851">
        <v>0</v>
      </c>
    </row>
    <row r="2852" spans="1:9" hidden="1" x14ac:dyDescent="0.3">
      <c r="A2852" s="1" t="s">
        <v>112</v>
      </c>
      <c r="B2852" s="1" t="s">
        <v>55</v>
      </c>
      <c r="C2852">
        <v>25.354800000000001</v>
      </c>
      <c r="D2852">
        <v>51.183900000000001</v>
      </c>
      <c r="E2852" s="1" t="s">
        <v>46</v>
      </c>
      <c r="F2852" t="s">
        <v>20329</v>
      </c>
      <c r="G2852">
        <v>0</v>
      </c>
      <c r="H2852">
        <v>8</v>
      </c>
      <c r="I2852">
        <v>0</v>
      </c>
    </row>
    <row r="2853" spans="1:9" hidden="1" x14ac:dyDescent="0.3">
      <c r="A2853" s="1" t="s">
        <v>112</v>
      </c>
      <c r="B2853" s="1" t="s">
        <v>55</v>
      </c>
      <c r="C2853">
        <v>25.354800000000001</v>
      </c>
      <c r="D2853">
        <v>51.183900000000001</v>
      </c>
      <c r="E2853" s="1" t="s">
        <v>47</v>
      </c>
      <c r="F2853" t="s">
        <v>20330</v>
      </c>
      <c r="G2853">
        <v>0</v>
      </c>
      <c r="H2853">
        <v>8</v>
      </c>
      <c r="I2853">
        <v>0</v>
      </c>
    </row>
    <row r="2854" spans="1:9" hidden="1" x14ac:dyDescent="0.3">
      <c r="A2854" s="1" t="s">
        <v>112</v>
      </c>
      <c r="B2854" s="1" t="s">
        <v>55</v>
      </c>
      <c r="C2854">
        <v>25.354800000000001</v>
      </c>
      <c r="D2854">
        <v>51.183900000000001</v>
      </c>
      <c r="E2854" s="1" t="s">
        <v>48</v>
      </c>
      <c r="F2854" t="s">
        <v>20331</v>
      </c>
      <c r="G2854">
        <v>0</v>
      </c>
      <c r="H2854">
        <v>8</v>
      </c>
      <c r="I2854">
        <v>0</v>
      </c>
    </row>
    <row r="2855" spans="1:9" hidden="1" x14ac:dyDescent="0.3">
      <c r="A2855" s="1" t="s">
        <v>112</v>
      </c>
      <c r="B2855" s="1" t="s">
        <v>55</v>
      </c>
      <c r="C2855">
        <v>25.354800000000001</v>
      </c>
      <c r="D2855">
        <v>51.183900000000001</v>
      </c>
      <c r="E2855" s="1" t="s">
        <v>49</v>
      </c>
      <c r="F2855" t="s">
        <v>20332</v>
      </c>
      <c r="G2855">
        <v>0</v>
      </c>
      <c r="H2855">
        <v>8</v>
      </c>
      <c r="I2855">
        <v>0</v>
      </c>
    </row>
    <row r="2856" spans="1:9" hidden="1" x14ac:dyDescent="0.3">
      <c r="A2856" s="1" t="s">
        <v>112</v>
      </c>
      <c r="B2856" s="1" t="s">
        <v>55</v>
      </c>
      <c r="C2856">
        <v>25.354800000000001</v>
      </c>
      <c r="D2856">
        <v>51.183900000000001</v>
      </c>
      <c r="E2856" s="1" t="s">
        <v>50</v>
      </c>
      <c r="F2856" t="s">
        <v>20333</v>
      </c>
      <c r="G2856">
        <v>0</v>
      </c>
      <c r="H2856">
        <v>15</v>
      </c>
      <c r="I2856">
        <v>0</v>
      </c>
    </row>
    <row r="2857" spans="1:9" hidden="1" x14ac:dyDescent="0.3">
      <c r="A2857" s="1" t="s">
        <v>112</v>
      </c>
      <c r="B2857" s="1" t="s">
        <v>55</v>
      </c>
      <c r="C2857">
        <v>25.354800000000001</v>
      </c>
      <c r="D2857">
        <v>51.183900000000001</v>
      </c>
      <c r="E2857" s="1" t="s">
        <v>51</v>
      </c>
      <c r="F2857" t="s">
        <v>20334</v>
      </c>
      <c r="G2857">
        <v>0</v>
      </c>
      <c r="H2857">
        <v>18</v>
      </c>
      <c r="I2857">
        <v>0</v>
      </c>
    </row>
    <row r="2858" spans="1:9" hidden="1" x14ac:dyDescent="0.3">
      <c r="A2858" s="1" t="s">
        <v>112</v>
      </c>
      <c r="B2858" s="1" t="s">
        <v>55</v>
      </c>
      <c r="C2858">
        <v>25.354800000000001</v>
      </c>
      <c r="D2858">
        <v>51.183900000000001</v>
      </c>
      <c r="E2858" s="1" t="s">
        <v>52</v>
      </c>
      <c r="F2858" t="s">
        <v>20335</v>
      </c>
      <c r="G2858">
        <v>0</v>
      </c>
      <c r="H2858">
        <v>24</v>
      </c>
      <c r="I2858">
        <v>0</v>
      </c>
    </row>
    <row r="2859" spans="1:9" hidden="1" x14ac:dyDescent="0.3">
      <c r="A2859" s="1" t="s">
        <v>112</v>
      </c>
      <c r="B2859" s="1" t="s">
        <v>55</v>
      </c>
      <c r="C2859">
        <v>25.354800000000001</v>
      </c>
      <c r="D2859">
        <v>51.183900000000001</v>
      </c>
      <c r="E2859" s="1" t="s">
        <v>53</v>
      </c>
      <c r="F2859" t="s">
        <v>20336</v>
      </c>
      <c r="G2859">
        <v>0</v>
      </c>
      <c r="H2859">
        <v>262</v>
      </c>
      <c r="I2859">
        <v>0</v>
      </c>
    </row>
    <row r="2860" spans="1:9" hidden="1" x14ac:dyDescent="0.3">
      <c r="A2860" s="1" t="s">
        <v>112</v>
      </c>
      <c r="B2860" s="1" t="s">
        <v>55</v>
      </c>
      <c r="C2860">
        <v>25.354800000000001</v>
      </c>
      <c r="D2860">
        <v>51.183900000000001</v>
      </c>
      <c r="E2860" s="1" t="s">
        <v>54</v>
      </c>
      <c r="F2860" t="s">
        <v>20337</v>
      </c>
      <c r="G2860">
        <v>0</v>
      </c>
      <c r="H2860">
        <v>262</v>
      </c>
      <c r="I2860">
        <v>0</v>
      </c>
    </row>
    <row r="2861" spans="1:9" hidden="1" x14ac:dyDescent="0.3">
      <c r="A2861" s="1" t="s">
        <v>112</v>
      </c>
      <c r="B2861" s="1" t="s">
        <v>55</v>
      </c>
      <c r="C2861">
        <v>25.354800000000001</v>
      </c>
      <c r="D2861">
        <v>51.183900000000001</v>
      </c>
      <c r="E2861" s="1" t="s">
        <v>21548</v>
      </c>
      <c r="F2861" t="s">
        <v>21603</v>
      </c>
      <c r="G2861">
        <v>0</v>
      </c>
      <c r="H2861">
        <v>320</v>
      </c>
      <c r="I2861">
        <v>0</v>
      </c>
    </row>
    <row r="2862" spans="1:9" hidden="1" x14ac:dyDescent="0.3">
      <c r="A2862" s="1" t="s">
        <v>113</v>
      </c>
      <c r="B2862" s="1" t="s">
        <v>55</v>
      </c>
      <c r="C2862">
        <v>-1.8311999999999999</v>
      </c>
      <c r="D2862">
        <v>-78.183400000000006</v>
      </c>
      <c r="E2862" s="1" t="s">
        <v>4</v>
      </c>
      <c r="F2862" t="s">
        <v>16613</v>
      </c>
      <c r="G2862">
        <v>0</v>
      </c>
      <c r="H2862">
        <v>0</v>
      </c>
      <c r="I2862">
        <v>0</v>
      </c>
    </row>
    <row r="2863" spans="1:9" hidden="1" x14ac:dyDescent="0.3">
      <c r="A2863" s="1" t="s">
        <v>113</v>
      </c>
      <c r="B2863" s="1" t="s">
        <v>55</v>
      </c>
      <c r="C2863">
        <v>-1.8311999999999999</v>
      </c>
      <c r="D2863">
        <v>-78.183400000000006</v>
      </c>
      <c r="E2863" s="1" t="s">
        <v>5</v>
      </c>
      <c r="F2863" t="s">
        <v>16510</v>
      </c>
      <c r="G2863">
        <v>0</v>
      </c>
      <c r="H2863">
        <v>0</v>
      </c>
      <c r="I2863">
        <v>0</v>
      </c>
    </row>
    <row r="2864" spans="1:9" hidden="1" x14ac:dyDescent="0.3">
      <c r="A2864" s="1" t="s">
        <v>113</v>
      </c>
      <c r="B2864" s="1" t="s">
        <v>55</v>
      </c>
      <c r="C2864">
        <v>-1.8311999999999999</v>
      </c>
      <c r="D2864">
        <v>-78.183400000000006</v>
      </c>
      <c r="E2864" s="1" t="s">
        <v>6</v>
      </c>
      <c r="F2864" t="s">
        <v>16408</v>
      </c>
      <c r="G2864">
        <v>0</v>
      </c>
      <c r="H2864">
        <v>0</v>
      </c>
      <c r="I2864">
        <v>0</v>
      </c>
    </row>
    <row r="2865" spans="1:9" hidden="1" x14ac:dyDescent="0.3">
      <c r="A2865" s="1" t="s">
        <v>113</v>
      </c>
      <c r="B2865" s="1" t="s">
        <v>55</v>
      </c>
      <c r="C2865">
        <v>-1.8311999999999999</v>
      </c>
      <c r="D2865">
        <v>-78.183400000000006</v>
      </c>
      <c r="E2865" s="1" t="s">
        <v>7</v>
      </c>
      <c r="F2865" t="s">
        <v>16306</v>
      </c>
      <c r="G2865">
        <v>0</v>
      </c>
      <c r="H2865">
        <v>0</v>
      </c>
      <c r="I2865">
        <v>0</v>
      </c>
    </row>
    <row r="2866" spans="1:9" hidden="1" x14ac:dyDescent="0.3">
      <c r="A2866" s="1" t="s">
        <v>113</v>
      </c>
      <c r="B2866" s="1" t="s">
        <v>55</v>
      </c>
      <c r="C2866">
        <v>-1.8311999999999999</v>
      </c>
      <c r="D2866">
        <v>-78.183400000000006</v>
      </c>
      <c r="E2866" s="1" t="s">
        <v>8</v>
      </c>
      <c r="F2866" t="s">
        <v>16206</v>
      </c>
      <c r="G2866">
        <v>0</v>
      </c>
      <c r="H2866">
        <v>0</v>
      </c>
      <c r="I2866">
        <v>0</v>
      </c>
    </row>
    <row r="2867" spans="1:9" hidden="1" x14ac:dyDescent="0.3">
      <c r="A2867" s="1" t="s">
        <v>113</v>
      </c>
      <c r="B2867" s="1" t="s">
        <v>55</v>
      </c>
      <c r="C2867">
        <v>-1.8311999999999999</v>
      </c>
      <c r="D2867">
        <v>-78.183400000000006</v>
      </c>
      <c r="E2867" s="1" t="s">
        <v>9</v>
      </c>
      <c r="F2867" t="s">
        <v>16106</v>
      </c>
      <c r="G2867">
        <v>0</v>
      </c>
      <c r="H2867">
        <v>0</v>
      </c>
      <c r="I2867">
        <v>0</v>
      </c>
    </row>
    <row r="2868" spans="1:9" hidden="1" x14ac:dyDescent="0.3">
      <c r="A2868" s="1" t="s">
        <v>113</v>
      </c>
      <c r="B2868" s="1" t="s">
        <v>55</v>
      </c>
      <c r="C2868">
        <v>-1.8311999999999999</v>
      </c>
      <c r="D2868">
        <v>-78.183400000000006</v>
      </c>
      <c r="E2868" s="1" t="s">
        <v>10</v>
      </c>
      <c r="F2868" t="s">
        <v>16009</v>
      </c>
      <c r="G2868">
        <v>0</v>
      </c>
      <c r="H2868">
        <v>0</v>
      </c>
      <c r="I2868">
        <v>0</v>
      </c>
    </row>
    <row r="2869" spans="1:9" hidden="1" x14ac:dyDescent="0.3">
      <c r="A2869" s="1" t="s">
        <v>113</v>
      </c>
      <c r="B2869" s="1" t="s">
        <v>55</v>
      </c>
      <c r="C2869">
        <v>-1.8311999999999999</v>
      </c>
      <c r="D2869">
        <v>-78.183400000000006</v>
      </c>
      <c r="E2869" s="1" t="s">
        <v>11</v>
      </c>
      <c r="F2869" t="s">
        <v>15912</v>
      </c>
      <c r="G2869">
        <v>0</v>
      </c>
      <c r="H2869">
        <v>0</v>
      </c>
      <c r="I2869">
        <v>0</v>
      </c>
    </row>
    <row r="2870" spans="1:9" hidden="1" x14ac:dyDescent="0.3">
      <c r="A2870" s="1" t="s">
        <v>113</v>
      </c>
      <c r="B2870" s="1" t="s">
        <v>55</v>
      </c>
      <c r="C2870">
        <v>-1.8311999999999999</v>
      </c>
      <c r="D2870">
        <v>-78.183400000000006</v>
      </c>
      <c r="E2870" s="1" t="s">
        <v>12</v>
      </c>
      <c r="F2870" t="s">
        <v>15817</v>
      </c>
      <c r="G2870">
        <v>0</v>
      </c>
      <c r="H2870">
        <v>0</v>
      </c>
      <c r="I2870">
        <v>0</v>
      </c>
    </row>
    <row r="2871" spans="1:9" hidden="1" x14ac:dyDescent="0.3">
      <c r="A2871" s="1" t="s">
        <v>113</v>
      </c>
      <c r="B2871" s="1" t="s">
        <v>55</v>
      </c>
      <c r="C2871">
        <v>-1.8311999999999999</v>
      </c>
      <c r="D2871">
        <v>-78.183400000000006</v>
      </c>
      <c r="E2871" s="1" t="s">
        <v>13</v>
      </c>
      <c r="F2871" t="s">
        <v>15725</v>
      </c>
      <c r="G2871">
        <v>0</v>
      </c>
      <c r="H2871">
        <v>0</v>
      </c>
      <c r="I2871">
        <v>0</v>
      </c>
    </row>
    <row r="2872" spans="1:9" hidden="1" x14ac:dyDescent="0.3">
      <c r="A2872" s="1" t="s">
        <v>113</v>
      </c>
      <c r="B2872" s="1" t="s">
        <v>55</v>
      </c>
      <c r="C2872">
        <v>-1.8311999999999999</v>
      </c>
      <c r="D2872">
        <v>-78.183400000000006</v>
      </c>
      <c r="E2872" s="1" t="s">
        <v>14</v>
      </c>
      <c r="F2872" t="s">
        <v>15635</v>
      </c>
      <c r="G2872">
        <v>0</v>
      </c>
      <c r="H2872">
        <v>0</v>
      </c>
      <c r="I2872">
        <v>0</v>
      </c>
    </row>
    <row r="2873" spans="1:9" hidden="1" x14ac:dyDescent="0.3">
      <c r="A2873" s="1" t="s">
        <v>113</v>
      </c>
      <c r="B2873" s="1" t="s">
        <v>55</v>
      </c>
      <c r="C2873">
        <v>-1.8311999999999999</v>
      </c>
      <c r="D2873">
        <v>-78.183400000000006</v>
      </c>
      <c r="E2873" s="1" t="s">
        <v>15</v>
      </c>
      <c r="F2873" t="s">
        <v>15546</v>
      </c>
      <c r="G2873">
        <v>0</v>
      </c>
      <c r="H2873">
        <v>0</v>
      </c>
      <c r="I2873">
        <v>0</v>
      </c>
    </row>
    <row r="2874" spans="1:9" hidden="1" x14ac:dyDescent="0.3">
      <c r="A2874" s="1" t="s">
        <v>113</v>
      </c>
      <c r="B2874" s="1" t="s">
        <v>55</v>
      </c>
      <c r="C2874">
        <v>-1.8311999999999999</v>
      </c>
      <c r="D2874">
        <v>-78.183400000000006</v>
      </c>
      <c r="E2874" s="1" t="s">
        <v>16</v>
      </c>
      <c r="F2874" t="s">
        <v>15457</v>
      </c>
      <c r="G2874">
        <v>0</v>
      </c>
      <c r="H2874">
        <v>0</v>
      </c>
      <c r="I2874">
        <v>0</v>
      </c>
    </row>
    <row r="2875" spans="1:9" hidden="1" x14ac:dyDescent="0.3">
      <c r="A2875" s="1" t="s">
        <v>113</v>
      </c>
      <c r="B2875" s="1" t="s">
        <v>55</v>
      </c>
      <c r="C2875">
        <v>-1.8311999999999999</v>
      </c>
      <c r="D2875">
        <v>-78.183400000000006</v>
      </c>
      <c r="E2875" s="1" t="s">
        <v>17</v>
      </c>
      <c r="F2875" t="s">
        <v>15368</v>
      </c>
      <c r="G2875">
        <v>0</v>
      </c>
      <c r="H2875">
        <v>0</v>
      </c>
      <c r="I2875">
        <v>0</v>
      </c>
    </row>
    <row r="2876" spans="1:9" hidden="1" x14ac:dyDescent="0.3">
      <c r="A2876" s="1" t="s">
        <v>113</v>
      </c>
      <c r="B2876" s="1" t="s">
        <v>55</v>
      </c>
      <c r="C2876">
        <v>-1.8311999999999999</v>
      </c>
      <c r="D2876">
        <v>-78.183400000000006</v>
      </c>
      <c r="E2876" s="1" t="s">
        <v>18</v>
      </c>
      <c r="F2876" t="s">
        <v>15280</v>
      </c>
      <c r="G2876">
        <v>0</v>
      </c>
      <c r="H2876">
        <v>0</v>
      </c>
      <c r="I2876">
        <v>0</v>
      </c>
    </row>
    <row r="2877" spans="1:9" hidden="1" x14ac:dyDescent="0.3">
      <c r="A2877" s="1" t="s">
        <v>113</v>
      </c>
      <c r="B2877" s="1" t="s">
        <v>55</v>
      </c>
      <c r="C2877">
        <v>-1.8311999999999999</v>
      </c>
      <c r="D2877">
        <v>-78.183400000000006</v>
      </c>
      <c r="E2877" s="1" t="s">
        <v>19</v>
      </c>
      <c r="F2877" t="s">
        <v>15192</v>
      </c>
      <c r="G2877">
        <v>0</v>
      </c>
      <c r="H2877">
        <v>0</v>
      </c>
      <c r="I2877">
        <v>0</v>
      </c>
    </row>
    <row r="2878" spans="1:9" hidden="1" x14ac:dyDescent="0.3">
      <c r="A2878" s="1" t="s">
        <v>113</v>
      </c>
      <c r="B2878" s="1" t="s">
        <v>55</v>
      </c>
      <c r="C2878">
        <v>-1.8311999999999999</v>
      </c>
      <c r="D2878">
        <v>-78.183400000000006</v>
      </c>
      <c r="E2878" s="1" t="s">
        <v>20</v>
      </c>
      <c r="F2878" t="s">
        <v>15104</v>
      </c>
      <c r="G2878">
        <v>0</v>
      </c>
      <c r="H2878">
        <v>0</v>
      </c>
      <c r="I2878">
        <v>0</v>
      </c>
    </row>
    <row r="2879" spans="1:9" hidden="1" x14ac:dyDescent="0.3">
      <c r="A2879" s="1" t="s">
        <v>113</v>
      </c>
      <c r="B2879" s="1" t="s">
        <v>55</v>
      </c>
      <c r="C2879">
        <v>-1.8311999999999999</v>
      </c>
      <c r="D2879">
        <v>-78.183400000000006</v>
      </c>
      <c r="E2879" s="1" t="s">
        <v>21</v>
      </c>
      <c r="F2879" t="s">
        <v>15016</v>
      </c>
      <c r="G2879">
        <v>0</v>
      </c>
      <c r="H2879">
        <v>0</v>
      </c>
      <c r="I2879">
        <v>0</v>
      </c>
    </row>
    <row r="2880" spans="1:9" hidden="1" x14ac:dyDescent="0.3">
      <c r="A2880" s="1" t="s">
        <v>113</v>
      </c>
      <c r="B2880" s="1" t="s">
        <v>55</v>
      </c>
      <c r="C2880">
        <v>-1.8311999999999999</v>
      </c>
      <c r="D2880">
        <v>-78.183400000000006</v>
      </c>
      <c r="E2880" s="1" t="s">
        <v>22</v>
      </c>
      <c r="F2880" t="s">
        <v>14928</v>
      </c>
      <c r="G2880">
        <v>0</v>
      </c>
      <c r="H2880">
        <v>0</v>
      </c>
      <c r="I2880">
        <v>0</v>
      </c>
    </row>
    <row r="2881" spans="1:9" hidden="1" x14ac:dyDescent="0.3">
      <c r="A2881" s="1" t="s">
        <v>113</v>
      </c>
      <c r="B2881" s="1" t="s">
        <v>55</v>
      </c>
      <c r="C2881">
        <v>-1.8311999999999999</v>
      </c>
      <c r="D2881">
        <v>-78.183400000000006</v>
      </c>
      <c r="E2881" s="1" t="s">
        <v>23</v>
      </c>
      <c r="F2881" t="s">
        <v>14840</v>
      </c>
      <c r="G2881">
        <v>0</v>
      </c>
      <c r="H2881">
        <v>0</v>
      </c>
      <c r="I2881">
        <v>0</v>
      </c>
    </row>
    <row r="2882" spans="1:9" hidden="1" x14ac:dyDescent="0.3">
      <c r="A2882" s="1" t="s">
        <v>113</v>
      </c>
      <c r="B2882" s="1" t="s">
        <v>55</v>
      </c>
      <c r="C2882">
        <v>-1.8311999999999999</v>
      </c>
      <c r="D2882">
        <v>-78.183400000000006</v>
      </c>
      <c r="E2882" s="1" t="s">
        <v>24</v>
      </c>
      <c r="F2882" t="s">
        <v>14752</v>
      </c>
      <c r="G2882">
        <v>0</v>
      </c>
      <c r="H2882">
        <v>0</v>
      </c>
      <c r="I2882">
        <v>0</v>
      </c>
    </row>
    <row r="2883" spans="1:9" hidden="1" x14ac:dyDescent="0.3">
      <c r="A2883" s="1" t="s">
        <v>113</v>
      </c>
      <c r="B2883" s="1" t="s">
        <v>55</v>
      </c>
      <c r="C2883">
        <v>-1.8311999999999999</v>
      </c>
      <c r="D2883">
        <v>-78.183400000000006</v>
      </c>
      <c r="E2883" s="1" t="s">
        <v>25</v>
      </c>
      <c r="F2883" t="s">
        <v>14664</v>
      </c>
      <c r="G2883">
        <v>0</v>
      </c>
      <c r="H2883">
        <v>0</v>
      </c>
      <c r="I2883">
        <v>0</v>
      </c>
    </row>
    <row r="2884" spans="1:9" hidden="1" x14ac:dyDescent="0.3">
      <c r="A2884" s="1" t="s">
        <v>113</v>
      </c>
      <c r="B2884" s="1" t="s">
        <v>55</v>
      </c>
      <c r="C2884">
        <v>-1.8311999999999999</v>
      </c>
      <c r="D2884">
        <v>-78.183400000000006</v>
      </c>
      <c r="E2884" s="1" t="s">
        <v>26</v>
      </c>
      <c r="F2884" t="s">
        <v>14576</v>
      </c>
      <c r="G2884">
        <v>0</v>
      </c>
      <c r="H2884">
        <v>0</v>
      </c>
      <c r="I2884">
        <v>0</v>
      </c>
    </row>
    <row r="2885" spans="1:9" hidden="1" x14ac:dyDescent="0.3">
      <c r="A2885" s="1" t="s">
        <v>113</v>
      </c>
      <c r="B2885" s="1" t="s">
        <v>55</v>
      </c>
      <c r="C2885">
        <v>-1.8311999999999999</v>
      </c>
      <c r="D2885">
        <v>-78.183400000000006</v>
      </c>
      <c r="E2885" s="1" t="s">
        <v>27</v>
      </c>
      <c r="F2885" t="s">
        <v>14488</v>
      </c>
      <c r="G2885">
        <v>0</v>
      </c>
      <c r="H2885">
        <v>0</v>
      </c>
      <c r="I2885">
        <v>0</v>
      </c>
    </row>
    <row r="2886" spans="1:9" hidden="1" x14ac:dyDescent="0.3">
      <c r="A2886" s="1" t="s">
        <v>113</v>
      </c>
      <c r="B2886" s="1" t="s">
        <v>55</v>
      </c>
      <c r="C2886">
        <v>-1.8311999999999999</v>
      </c>
      <c r="D2886">
        <v>-78.183400000000006</v>
      </c>
      <c r="E2886" s="1" t="s">
        <v>28</v>
      </c>
      <c r="F2886" t="s">
        <v>14401</v>
      </c>
      <c r="G2886">
        <v>0</v>
      </c>
      <c r="H2886">
        <v>0</v>
      </c>
      <c r="I2886">
        <v>0</v>
      </c>
    </row>
    <row r="2887" spans="1:9" hidden="1" x14ac:dyDescent="0.3">
      <c r="A2887" s="1" t="s">
        <v>113</v>
      </c>
      <c r="B2887" s="1" t="s">
        <v>55</v>
      </c>
      <c r="C2887">
        <v>-1.8311999999999999</v>
      </c>
      <c r="D2887">
        <v>-78.183400000000006</v>
      </c>
      <c r="E2887" s="1" t="s">
        <v>29</v>
      </c>
      <c r="F2887" t="s">
        <v>14314</v>
      </c>
      <c r="G2887">
        <v>0</v>
      </c>
      <c r="H2887">
        <v>0</v>
      </c>
      <c r="I2887">
        <v>0</v>
      </c>
    </row>
    <row r="2888" spans="1:9" hidden="1" x14ac:dyDescent="0.3">
      <c r="A2888" s="1" t="s">
        <v>113</v>
      </c>
      <c r="B2888" s="1" t="s">
        <v>55</v>
      </c>
      <c r="C2888">
        <v>-1.8311999999999999</v>
      </c>
      <c r="D2888">
        <v>-78.183400000000006</v>
      </c>
      <c r="E2888" s="1" t="s">
        <v>30</v>
      </c>
      <c r="F2888" t="s">
        <v>14227</v>
      </c>
      <c r="G2888">
        <v>0</v>
      </c>
      <c r="H2888">
        <v>0</v>
      </c>
      <c r="I2888">
        <v>0</v>
      </c>
    </row>
    <row r="2889" spans="1:9" hidden="1" x14ac:dyDescent="0.3">
      <c r="A2889" s="1" t="s">
        <v>113</v>
      </c>
      <c r="B2889" s="1" t="s">
        <v>55</v>
      </c>
      <c r="C2889">
        <v>-1.8311999999999999</v>
      </c>
      <c r="D2889">
        <v>-78.183400000000006</v>
      </c>
      <c r="E2889" s="1" t="s">
        <v>31</v>
      </c>
      <c r="F2889" t="s">
        <v>14140</v>
      </c>
      <c r="G2889">
        <v>0</v>
      </c>
      <c r="H2889">
        <v>0</v>
      </c>
      <c r="I2889">
        <v>0</v>
      </c>
    </row>
    <row r="2890" spans="1:9" hidden="1" x14ac:dyDescent="0.3">
      <c r="A2890" s="1" t="s">
        <v>113</v>
      </c>
      <c r="B2890" s="1" t="s">
        <v>55</v>
      </c>
      <c r="C2890">
        <v>-1.8311999999999999</v>
      </c>
      <c r="D2890">
        <v>-78.183400000000006</v>
      </c>
      <c r="E2890" s="1" t="s">
        <v>32</v>
      </c>
      <c r="F2890" t="s">
        <v>14054</v>
      </c>
      <c r="G2890">
        <v>0</v>
      </c>
      <c r="H2890">
        <v>0</v>
      </c>
      <c r="I2890">
        <v>0</v>
      </c>
    </row>
    <row r="2891" spans="1:9" hidden="1" x14ac:dyDescent="0.3">
      <c r="A2891" s="1" t="s">
        <v>113</v>
      </c>
      <c r="B2891" s="1" t="s">
        <v>55</v>
      </c>
      <c r="C2891">
        <v>-1.8311999999999999</v>
      </c>
      <c r="D2891">
        <v>-78.183400000000006</v>
      </c>
      <c r="E2891" s="1" t="s">
        <v>33</v>
      </c>
      <c r="F2891" t="s">
        <v>13968</v>
      </c>
      <c r="G2891">
        <v>0</v>
      </c>
      <c r="H2891">
        <v>0</v>
      </c>
      <c r="I2891">
        <v>0</v>
      </c>
    </row>
    <row r="2892" spans="1:9" hidden="1" x14ac:dyDescent="0.3">
      <c r="A2892" s="1" t="s">
        <v>113</v>
      </c>
      <c r="B2892" s="1" t="s">
        <v>55</v>
      </c>
      <c r="C2892">
        <v>-1.8311999999999999</v>
      </c>
      <c r="D2892">
        <v>-78.183400000000006</v>
      </c>
      <c r="E2892" s="1" t="s">
        <v>34</v>
      </c>
      <c r="F2892" t="s">
        <v>13882</v>
      </c>
      <c r="G2892">
        <v>0</v>
      </c>
      <c r="H2892">
        <v>0</v>
      </c>
      <c r="I2892">
        <v>0</v>
      </c>
    </row>
    <row r="2893" spans="1:9" hidden="1" x14ac:dyDescent="0.3">
      <c r="A2893" s="1" t="s">
        <v>113</v>
      </c>
      <c r="B2893" s="1" t="s">
        <v>55</v>
      </c>
      <c r="C2893">
        <v>-1.8311999999999999</v>
      </c>
      <c r="D2893">
        <v>-78.183400000000006</v>
      </c>
      <c r="E2893" s="1" t="s">
        <v>35</v>
      </c>
      <c r="F2893" t="s">
        <v>13798</v>
      </c>
      <c r="G2893">
        <v>0</v>
      </c>
      <c r="H2893">
        <v>0</v>
      </c>
      <c r="I2893">
        <v>0</v>
      </c>
    </row>
    <row r="2894" spans="1:9" hidden="1" x14ac:dyDescent="0.3">
      <c r="A2894" s="1" t="s">
        <v>113</v>
      </c>
      <c r="B2894" s="1" t="s">
        <v>55</v>
      </c>
      <c r="C2894">
        <v>-1.8311999999999999</v>
      </c>
      <c r="D2894">
        <v>-78.183400000000006</v>
      </c>
      <c r="E2894" s="1" t="s">
        <v>36</v>
      </c>
      <c r="F2894" t="s">
        <v>13714</v>
      </c>
      <c r="G2894">
        <v>0</v>
      </c>
      <c r="H2894">
        <v>0</v>
      </c>
      <c r="I2894">
        <v>0</v>
      </c>
    </row>
    <row r="2895" spans="1:9" hidden="1" x14ac:dyDescent="0.3">
      <c r="A2895" s="1" t="s">
        <v>113</v>
      </c>
      <c r="B2895" s="1" t="s">
        <v>55</v>
      </c>
      <c r="C2895">
        <v>-1.8311999999999999</v>
      </c>
      <c r="D2895">
        <v>-78.183400000000006</v>
      </c>
      <c r="E2895" s="1" t="s">
        <v>37</v>
      </c>
      <c r="F2895" t="s">
        <v>13630</v>
      </c>
      <c r="G2895">
        <v>0</v>
      </c>
      <c r="H2895">
        <v>0</v>
      </c>
      <c r="I2895">
        <v>0</v>
      </c>
    </row>
    <row r="2896" spans="1:9" hidden="1" x14ac:dyDescent="0.3">
      <c r="A2896" s="1" t="s">
        <v>113</v>
      </c>
      <c r="B2896" s="1" t="s">
        <v>55</v>
      </c>
      <c r="C2896">
        <v>-1.8311999999999999</v>
      </c>
      <c r="D2896">
        <v>-78.183400000000006</v>
      </c>
      <c r="E2896" s="1" t="s">
        <v>38</v>
      </c>
      <c r="F2896" t="s">
        <v>13551</v>
      </c>
      <c r="G2896">
        <v>0</v>
      </c>
      <c r="H2896">
        <v>0</v>
      </c>
      <c r="I2896">
        <v>0</v>
      </c>
    </row>
    <row r="2897" spans="1:9" hidden="1" x14ac:dyDescent="0.3">
      <c r="A2897" s="1" t="s">
        <v>113</v>
      </c>
      <c r="B2897" s="1" t="s">
        <v>55</v>
      </c>
      <c r="C2897">
        <v>-1.8311999999999999</v>
      </c>
      <c r="D2897">
        <v>-78.183400000000006</v>
      </c>
      <c r="E2897" s="1" t="s">
        <v>39</v>
      </c>
      <c r="F2897" t="s">
        <v>13476</v>
      </c>
      <c r="G2897">
        <v>0</v>
      </c>
      <c r="H2897">
        <v>0</v>
      </c>
      <c r="I2897">
        <v>0</v>
      </c>
    </row>
    <row r="2898" spans="1:9" hidden="1" x14ac:dyDescent="0.3">
      <c r="A2898" s="1" t="s">
        <v>113</v>
      </c>
      <c r="B2898" s="1" t="s">
        <v>55</v>
      </c>
      <c r="C2898">
        <v>-1.8311999999999999</v>
      </c>
      <c r="D2898">
        <v>-78.183400000000006</v>
      </c>
      <c r="E2898" s="1" t="s">
        <v>40</v>
      </c>
      <c r="F2898" t="s">
        <v>13408</v>
      </c>
      <c r="G2898">
        <v>0</v>
      </c>
      <c r="H2898">
        <v>0</v>
      </c>
      <c r="I2898">
        <v>0</v>
      </c>
    </row>
    <row r="2899" spans="1:9" hidden="1" x14ac:dyDescent="0.3">
      <c r="A2899" s="1" t="s">
        <v>113</v>
      </c>
      <c r="B2899" s="1" t="s">
        <v>55</v>
      </c>
      <c r="C2899">
        <v>-1.8311999999999999</v>
      </c>
      <c r="D2899">
        <v>-78.183400000000006</v>
      </c>
      <c r="E2899" s="1" t="s">
        <v>41</v>
      </c>
      <c r="F2899" t="s">
        <v>13008</v>
      </c>
      <c r="G2899">
        <v>0</v>
      </c>
      <c r="H2899">
        <v>0</v>
      </c>
      <c r="I2899">
        <v>0</v>
      </c>
    </row>
    <row r="2900" spans="1:9" hidden="1" x14ac:dyDescent="0.3">
      <c r="A2900" s="1" t="s">
        <v>113</v>
      </c>
      <c r="B2900" s="1" t="s">
        <v>55</v>
      </c>
      <c r="C2900">
        <v>-1.8311999999999999</v>
      </c>
      <c r="D2900">
        <v>-78.183400000000006</v>
      </c>
      <c r="E2900" s="1" t="s">
        <v>42</v>
      </c>
      <c r="F2900" t="s">
        <v>13009</v>
      </c>
      <c r="G2900">
        <v>0</v>
      </c>
      <c r="H2900">
        <v>0</v>
      </c>
      <c r="I2900">
        <v>0</v>
      </c>
    </row>
    <row r="2901" spans="1:9" hidden="1" x14ac:dyDescent="0.3">
      <c r="A2901" s="1" t="s">
        <v>113</v>
      </c>
      <c r="B2901" s="1" t="s">
        <v>55</v>
      </c>
      <c r="C2901">
        <v>-1.8311999999999999</v>
      </c>
      <c r="D2901">
        <v>-78.183400000000006</v>
      </c>
      <c r="E2901" s="1" t="s">
        <v>43</v>
      </c>
      <c r="F2901" t="s">
        <v>20338</v>
      </c>
      <c r="G2901">
        <v>0</v>
      </c>
      <c r="H2901">
        <v>6</v>
      </c>
      <c r="I2901">
        <v>0</v>
      </c>
    </row>
    <row r="2902" spans="1:9" hidden="1" x14ac:dyDescent="0.3">
      <c r="A2902" s="1" t="s">
        <v>113</v>
      </c>
      <c r="B2902" s="1" t="s">
        <v>55</v>
      </c>
      <c r="C2902">
        <v>-1.8311999999999999</v>
      </c>
      <c r="D2902">
        <v>-78.183400000000006</v>
      </c>
      <c r="E2902" s="1" t="s">
        <v>44</v>
      </c>
      <c r="F2902" t="s">
        <v>20339</v>
      </c>
      <c r="G2902">
        <v>0</v>
      </c>
      <c r="H2902">
        <v>6</v>
      </c>
      <c r="I2902">
        <v>0</v>
      </c>
    </row>
    <row r="2903" spans="1:9" hidden="1" x14ac:dyDescent="0.3">
      <c r="A2903" s="1" t="s">
        <v>113</v>
      </c>
      <c r="B2903" s="1" t="s">
        <v>55</v>
      </c>
      <c r="C2903">
        <v>-1.8311999999999999</v>
      </c>
      <c r="D2903">
        <v>-78.183400000000006</v>
      </c>
      <c r="E2903" s="1" t="s">
        <v>45</v>
      </c>
      <c r="F2903" t="s">
        <v>20340</v>
      </c>
      <c r="G2903">
        <v>0</v>
      </c>
      <c r="H2903">
        <v>7</v>
      </c>
      <c r="I2903">
        <v>0</v>
      </c>
    </row>
    <row r="2904" spans="1:9" hidden="1" x14ac:dyDescent="0.3">
      <c r="A2904" s="1" t="s">
        <v>113</v>
      </c>
      <c r="B2904" s="1" t="s">
        <v>55</v>
      </c>
      <c r="C2904">
        <v>-1.8311999999999999</v>
      </c>
      <c r="D2904">
        <v>-78.183400000000006</v>
      </c>
      <c r="E2904" s="1" t="s">
        <v>46</v>
      </c>
      <c r="F2904" t="s">
        <v>20341</v>
      </c>
      <c r="G2904">
        <v>0</v>
      </c>
      <c r="H2904">
        <v>10</v>
      </c>
      <c r="I2904">
        <v>0</v>
      </c>
    </row>
    <row r="2905" spans="1:9" hidden="1" x14ac:dyDescent="0.3">
      <c r="A2905" s="1" t="s">
        <v>113</v>
      </c>
      <c r="B2905" s="1" t="s">
        <v>55</v>
      </c>
      <c r="C2905">
        <v>-1.8311999999999999</v>
      </c>
      <c r="D2905">
        <v>-78.183400000000006</v>
      </c>
      <c r="E2905" s="1" t="s">
        <v>47</v>
      </c>
      <c r="F2905" t="s">
        <v>20342</v>
      </c>
      <c r="G2905">
        <v>0</v>
      </c>
      <c r="H2905">
        <v>13</v>
      </c>
      <c r="I2905">
        <v>0</v>
      </c>
    </row>
    <row r="2906" spans="1:9" hidden="1" x14ac:dyDescent="0.3">
      <c r="A2906" s="1" t="s">
        <v>113</v>
      </c>
      <c r="B2906" s="1" t="s">
        <v>55</v>
      </c>
      <c r="C2906">
        <v>-1.8311999999999999</v>
      </c>
      <c r="D2906">
        <v>-78.183400000000006</v>
      </c>
      <c r="E2906" s="1" t="s">
        <v>48</v>
      </c>
      <c r="F2906" t="s">
        <v>20343</v>
      </c>
      <c r="G2906">
        <v>0</v>
      </c>
      <c r="H2906">
        <v>13</v>
      </c>
      <c r="I2906">
        <v>0</v>
      </c>
    </row>
    <row r="2907" spans="1:9" hidden="1" x14ac:dyDescent="0.3">
      <c r="A2907" s="1" t="s">
        <v>113</v>
      </c>
      <c r="B2907" s="1" t="s">
        <v>55</v>
      </c>
      <c r="C2907">
        <v>-1.8311999999999999</v>
      </c>
      <c r="D2907">
        <v>-78.183400000000006</v>
      </c>
      <c r="E2907" s="1" t="s">
        <v>49</v>
      </c>
      <c r="F2907" t="s">
        <v>20344</v>
      </c>
      <c r="G2907">
        <v>0</v>
      </c>
      <c r="H2907">
        <v>13</v>
      </c>
      <c r="I2907">
        <v>0</v>
      </c>
    </row>
    <row r="2908" spans="1:9" hidden="1" x14ac:dyDescent="0.3">
      <c r="A2908" s="1" t="s">
        <v>113</v>
      </c>
      <c r="B2908" s="1" t="s">
        <v>55</v>
      </c>
      <c r="C2908">
        <v>-1.8311999999999999</v>
      </c>
      <c r="D2908">
        <v>-78.183400000000006</v>
      </c>
      <c r="E2908" s="1" t="s">
        <v>50</v>
      </c>
      <c r="F2908" t="s">
        <v>20345</v>
      </c>
      <c r="G2908">
        <v>0</v>
      </c>
      <c r="H2908">
        <v>14</v>
      </c>
      <c r="I2908">
        <v>0</v>
      </c>
    </row>
    <row r="2909" spans="1:9" hidden="1" x14ac:dyDescent="0.3">
      <c r="A2909" s="1" t="s">
        <v>113</v>
      </c>
      <c r="B2909" s="1" t="s">
        <v>55</v>
      </c>
      <c r="C2909">
        <v>-1.8311999999999999</v>
      </c>
      <c r="D2909">
        <v>-78.183400000000006</v>
      </c>
      <c r="E2909" s="1" t="s">
        <v>51</v>
      </c>
      <c r="F2909" t="s">
        <v>20346</v>
      </c>
      <c r="G2909">
        <v>0</v>
      </c>
      <c r="H2909">
        <v>15</v>
      </c>
      <c r="I2909">
        <v>0</v>
      </c>
    </row>
    <row r="2910" spans="1:9" hidden="1" x14ac:dyDescent="0.3">
      <c r="A2910" s="1" t="s">
        <v>113</v>
      </c>
      <c r="B2910" s="1" t="s">
        <v>55</v>
      </c>
      <c r="C2910">
        <v>-1.8311999999999999</v>
      </c>
      <c r="D2910">
        <v>-78.183400000000006</v>
      </c>
      <c r="E2910" s="1" t="s">
        <v>52</v>
      </c>
      <c r="F2910" t="s">
        <v>20347</v>
      </c>
      <c r="G2910">
        <v>0</v>
      </c>
      <c r="H2910">
        <v>15</v>
      </c>
      <c r="I2910">
        <v>0</v>
      </c>
    </row>
    <row r="2911" spans="1:9" hidden="1" x14ac:dyDescent="0.3">
      <c r="A2911" s="1" t="s">
        <v>113</v>
      </c>
      <c r="B2911" s="1" t="s">
        <v>55</v>
      </c>
      <c r="C2911">
        <v>-1.8311999999999999</v>
      </c>
      <c r="D2911">
        <v>-78.183400000000006</v>
      </c>
      <c r="E2911" s="1" t="s">
        <v>53</v>
      </c>
      <c r="F2911" t="s">
        <v>20348</v>
      </c>
      <c r="G2911">
        <v>0</v>
      </c>
      <c r="H2911">
        <v>17</v>
      </c>
      <c r="I2911">
        <v>0</v>
      </c>
    </row>
    <row r="2912" spans="1:9" hidden="1" x14ac:dyDescent="0.3">
      <c r="A2912" s="1" t="s">
        <v>113</v>
      </c>
      <c r="B2912" s="1" t="s">
        <v>55</v>
      </c>
      <c r="C2912">
        <v>-1.8311999999999999</v>
      </c>
      <c r="D2912">
        <v>-78.183400000000006</v>
      </c>
      <c r="E2912" s="1" t="s">
        <v>54</v>
      </c>
      <c r="F2912" t="s">
        <v>20349</v>
      </c>
      <c r="G2912">
        <v>0</v>
      </c>
      <c r="H2912">
        <v>17</v>
      </c>
      <c r="I2912">
        <v>0</v>
      </c>
    </row>
    <row r="2913" spans="1:9" hidden="1" x14ac:dyDescent="0.3">
      <c r="A2913" s="1" t="s">
        <v>113</v>
      </c>
      <c r="B2913" s="1" t="s">
        <v>55</v>
      </c>
      <c r="C2913">
        <v>-1.8311999999999999</v>
      </c>
      <c r="D2913">
        <v>-78.183400000000006</v>
      </c>
      <c r="E2913" s="1" t="s">
        <v>21548</v>
      </c>
      <c r="F2913" t="s">
        <v>21604</v>
      </c>
      <c r="G2913">
        <v>0</v>
      </c>
      <c r="H2913">
        <v>17</v>
      </c>
      <c r="I2913">
        <v>0</v>
      </c>
    </row>
    <row r="2914" spans="1:9" hidden="1" x14ac:dyDescent="0.3">
      <c r="A2914" s="1" t="s">
        <v>114</v>
      </c>
      <c r="B2914" s="1" t="s">
        <v>55</v>
      </c>
      <c r="C2914">
        <v>40.143099999999997</v>
      </c>
      <c r="D2914">
        <v>47.576900000000002</v>
      </c>
      <c r="E2914" s="1" t="s">
        <v>4</v>
      </c>
      <c r="F2914" t="s">
        <v>16614</v>
      </c>
      <c r="G2914">
        <v>0</v>
      </c>
      <c r="H2914">
        <v>0</v>
      </c>
      <c r="I2914">
        <v>0</v>
      </c>
    </row>
    <row r="2915" spans="1:9" hidden="1" x14ac:dyDescent="0.3">
      <c r="A2915" s="1" t="s">
        <v>114</v>
      </c>
      <c r="B2915" s="1" t="s">
        <v>55</v>
      </c>
      <c r="C2915">
        <v>40.143099999999997</v>
      </c>
      <c r="D2915">
        <v>47.576900000000002</v>
      </c>
      <c r="E2915" s="1" t="s">
        <v>5</v>
      </c>
      <c r="F2915" t="s">
        <v>16511</v>
      </c>
      <c r="G2915">
        <v>0</v>
      </c>
      <c r="H2915">
        <v>0</v>
      </c>
      <c r="I2915">
        <v>0</v>
      </c>
    </row>
    <row r="2916" spans="1:9" hidden="1" x14ac:dyDescent="0.3">
      <c r="A2916" s="1" t="s">
        <v>114</v>
      </c>
      <c r="B2916" s="1" t="s">
        <v>55</v>
      </c>
      <c r="C2916">
        <v>40.143099999999997</v>
      </c>
      <c r="D2916">
        <v>47.576900000000002</v>
      </c>
      <c r="E2916" s="1" t="s">
        <v>6</v>
      </c>
      <c r="F2916" t="s">
        <v>16409</v>
      </c>
      <c r="G2916">
        <v>0</v>
      </c>
      <c r="H2916">
        <v>0</v>
      </c>
      <c r="I2916">
        <v>0</v>
      </c>
    </row>
    <row r="2917" spans="1:9" hidden="1" x14ac:dyDescent="0.3">
      <c r="A2917" s="1" t="s">
        <v>114</v>
      </c>
      <c r="B2917" s="1" t="s">
        <v>55</v>
      </c>
      <c r="C2917">
        <v>40.143099999999997</v>
      </c>
      <c r="D2917">
        <v>47.576900000000002</v>
      </c>
      <c r="E2917" s="1" t="s">
        <v>7</v>
      </c>
      <c r="F2917" t="s">
        <v>16307</v>
      </c>
      <c r="G2917">
        <v>0</v>
      </c>
      <c r="H2917">
        <v>0</v>
      </c>
      <c r="I2917">
        <v>0</v>
      </c>
    </row>
    <row r="2918" spans="1:9" hidden="1" x14ac:dyDescent="0.3">
      <c r="A2918" s="1" t="s">
        <v>114</v>
      </c>
      <c r="B2918" s="1" t="s">
        <v>55</v>
      </c>
      <c r="C2918">
        <v>40.143099999999997</v>
      </c>
      <c r="D2918">
        <v>47.576900000000002</v>
      </c>
      <c r="E2918" s="1" t="s">
        <v>8</v>
      </c>
      <c r="F2918" t="s">
        <v>16207</v>
      </c>
      <c r="G2918">
        <v>0</v>
      </c>
      <c r="H2918">
        <v>0</v>
      </c>
      <c r="I2918">
        <v>0</v>
      </c>
    </row>
    <row r="2919" spans="1:9" hidden="1" x14ac:dyDescent="0.3">
      <c r="A2919" s="1" t="s">
        <v>114</v>
      </c>
      <c r="B2919" s="1" t="s">
        <v>55</v>
      </c>
      <c r="C2919">
        <v>40.143099999999997</v>
      </c>
      <c r="D2919">
        <v>47.576900000000002</v>
      </c>
      <c r="E2919" s="1" t="s">
        <v>9</v>
      </c>
      <c r="F2919" t="s">
        <v>16107</v>
      </c>
      <c r="G2919">
        <v>0</v>
      </c>
      <c r="H2919">
        <v>0</v>
      </c>
      <c r="I2919">
        <v>0</v>
      </c>
    </row>
    <row r="2920" spans="1:9" hidden="1" x14ac:dyDescent="0.3">
      <c r="A2920" s="1" t="s">
        <v>114</v>
      </c>
      <c r="B2920" s="1" t="s">
        <v>55</v>
      </c>
      <c r="C2920">
        <v>40.143099999999997</v>
      </c>
      <c r="D2920">
        <v>47.576900000000002</v>
      </c>
      <c r="E2920" s="1" t="s">
        <v>10</v>
      </c>
      <c r="F2920" t="s">
        <v>16010</v>
      </c>
      <c r="G2920">
        <v>0</v>
      </c>
      <c r="H2920">
        <v>0</v>
      </c>
      <c r="I2920">
        <v>0</v>
      </c>
    </row>
    <row r="2921" spans="1:9" hidden="1" x14ac:dyDescent="0.3">
      <c r="A2921" s="1" t="s">
        <v>114</v>
      </c>
      <c r="B2921" s="1" t="s">
        <v>55</v>
      </c>
      <c r="C2921">
        <v>40.143099999999997</v>
      </c>
      <c r="D2921">
        <v>47.576900000000002</v>
      </c>
      <c r="E2921" s="1" t="s">
        <v>11</v>
      </c>
      <c r="F2921" t="s">
        <v>15913</v>
      </c>
      <c r="G2921">
        <v>0</v>
      </c>
      <c r="H2921">
        <v>0</v>
      </c>
      <c r="I2921">
        <v>0</v>
      </c>
    </row>
    <row r="2922" spans="1:9" hidden="1" x14ac:dyDescent="0.3">
      <c r="A2922" s="1" t="s">
        <v>114</v>
      </c>
      <c r="B2922" s="1" t="s">
        <v>55</v>
      </c>
      <c r="C2922">
        <v>40.143099999999997</v>
      </c>
      <c r="D2922">
        <v>47.576900000000002</v>
      </c>
      <c r="E2922" s="1" t="s">
        <v>12</v>
      </c>
      <c r="F2922" t="s">
        <v>15818</v>
      </c>
      <c r="G2922">
        <v>0</v>
      </c>
      <c r="H2922">
        <v>0</v>
      </c>
      <c r="I2922">
        <v>0</v>
      </c>
    </row>
    <row r="2923" spans="1:9" hidden="1" x14ac:dyDescent="0.3">
      <c r="A2923" s="1" t="s">
        <v>114</v>
      </c>
      <c r="B2923" s="1" t="s">
        <v>55</v>
      </c>
      <c r="C2923">
        <v>40.143099999999997</v>
      </c>
      <c r="D2923">
        <v>47.576900000000002</v>
      </c>
      <c r="E2923" s="1" t="s">
        <v>13</v>
      </c>
      <c r="F2923" t="s">
        <v>15726</v>
      </c>
      <c r="G2923">
        <v>0</v>
      </c>
      <c r="H2923">
        <v>0</v>
      </c>
      <c r="I2923">
        <v>0</v>
      </c>
    </row>
    <row r="2924" spans="1:9" hidden="1" x14ac:dyDescent="0.3">
      <c r="A2924" s="1" t="s">
        <v>114</v>
      </c>
      <c r="B2924" s="1" t="s">
        <v>55</v>
      </c>
      <c r="C2924">
        <v>40.143099999999997</v>
      </c>
      <c r="D2924">
        <v>47.576900000000002</v>
      </c>
      <c r="E2924" s="1" t="s">
        <v>14</v>
      </c>
      <c r="F2924" t="s">
        <v>15636</v>
      </c>
      <c r="G2924">
        <v>0</v>
      </c>
      <c r="H2924">
        <v>0</v>
      </c>
      <c r="I2924">
        <v>0</v>
      </c>
    </row>
    <row r="2925" spans="1:9" hidden="1" x14ac:dyDescent="0.3">
      <c r="A2925" s="1" t="s">
        <v>114</v>
      </c>
      <c r="B2925" s="1" t="s">
        <v>55</v>
      </c>
      <c r="C2925">
        <v>40.143099999999997</v>
      </c>
      <c r="D2925">
        <v>47.576900000000002</v>
      </c>
      <c r="E2925" s="1" t="s">
        <v>15</v>
      </c>
      <c r="F2925" t="s">
        <v>15547</v>
      </c>
      <c r="G2925">
        <v>0</v>
      </c>
      <c r="H2925">
        <v>0</v>
      </c>
      <c r="I2925">
        <v>0</v>
      </c>
    </row>
    <row r="2926" spans="1:9" hidden="1" x14ac:dyDescent="0.3">
      <c r="A2926" s="1" t="s">
        <v>114</v>
      </c>
      <c r="B2926" s="1" t="s">
        <v>55</v>
      </c>
      <c r="C2926">
        <v>40.143099999999997</v>
      </c>
      <c r="D2926">
        <v>47.576900000000002</v>
      </c>
      <c r="E2926" s="1" t="s">
        <v>16</v>
      </c>
      <c r="F2926" t="s">
        <v>15458</v>
      </c>
      <c r="G2926">
        <v>0</v>
      </c>
      <c r="H2926">
        <v>0</v>
      </c>
      <c r="I2926">
        <v>0</v>
      </c>
    </row>
    <row r="2927" spans="1:9" hidden="1" x14ac:dyDescent="0.3">
      <c r="A2927" s="1" t="s">
        <v>114</v>
      </c>
      <c r="B2927" s="1" t="s">
        <v>55</v>
      </c>
      <c r="C2927">
        <v>40.143099999999997</v>
      </c>
      <c r="D2927">
        <v>47.576900000000002</v>
      </c>
      <c r="E2927" s="1" t="s">
        <v>17</v>
      </c>
      <c r="F2927" t="s">
        <v>15369</v>
      </c>
      <c r="G2927">
        <v>0</v>
      </c>
      <c r="H2927">
        <v>0</v>
      </c>
      <c r="I2927">
        <v>0</v>
      </c>
    </row>
    <row r="2928" spans="1:9" hidden="1" x14ac:dyDescent="0.3">
      <c r="A2928" s="1" t="s">
        <v>114</v>
      </c>
      <c r="B2928" s="1" t="s">
        <v>55</v>
      </c>
      <c r="C2928">
        <v>40.143099999999997</v>
      </c>
      <c r="D2928">
        <v>47.576900000000002</v>
      </c>
      <c r="E2928" s="1" t="s">
        <v>18</v>
      </c>
      <c r="F2928" t="s">
        <v>15281</v>
      </c>
      <c r="G2928">
        <v>0</v>
      </c>
      <c r="H2928">
        <v>0</v>
      </c>
      <c r="I2928">
        <v>0</v>
      </c>
    </row>
    <row r="2929" spans="1:9" hidden="1" x14ac:dyDescent="0.3">
      <c r="A2929" s="1" t="s">
        <v>114</v>
      </c>
      <c r="B2929" s="1" t="s">
        <v>55</v>
      </c>
      <c r="C2929">
        <v>40.143099999999997</v>
      </c>
      <c r="D2929">
        <v>47.576900000000002</v>
      </c>
      <c r="E2929" s="1" t="s">
        <v>19</v>
      </c>
      <c r="F2929" t="s">
        <v>15193</v>
      </c>
      <c r="G2929">
        <v>0</v>
      </c>
      <c r="H2929">
        <v>0</v>
      </c>
      <c r="I2929">
        <v>0</v>
      </c>
    </row>
    <row r="2930" spans="1:9" hidden="1" x14ac:dyDescent="0.3">
      <c r="A2930" s="1" t="s">
        <v>114</v>
      </c>
      <c r="B2930" s="1" t="s">
        <v>55</v>
      </c>
      <c r="C2930">
        <v>40.143099999999997</v>
      </c>
      <c r="D2930">
        <v>47.576900000000002</v>
      </c>
      <c r="E2930" s="1" t="s">
        <v>20</v>
      </c>
      <c r="F2930" t="s">
        <v>15105</v>
      </c>
      <c r="G2930">
        <v>0</v>
      </c>
      <c r="H2930">
        <v>0</v>
      </c>
      <c r="I2930">
        <v>0</v>
      </c>
    </row>
    <row r="2931" spans="1:9" hidden="1" x14ac:dyDescent="0.3">
      <c r="A2931" s="1" t="s">
        <v>114</v>
      </c>
      <c r="B2931" s="1" t="s">
        <v>55</v>
      </c>
      <c r="C2931">
        <v>40.143099999999997</v>
      </c>
      <c r="D2931">
        <v>47.576900000000002</v>
      </c>
      <c r="E2931" s="1" t="s">
        <v>21</v>
      </c>
      <c r="F2931" t="s">
        <v>15017</v>
      </c>
      <c r="G2931">
        <v>0</v>
      </c>
      <c r="H2931">
        <v>0</v>
      </c>
      <c r="I2931">
        <v>0</v>
      </c>
    </row>
    <row r="2932" spans="1:9" hidden="1" x14ac:dyDescent="0.3">
      <c r="A2932" s="1" t="s">
        <v>114</v>
      </c>
      <c r="B2932" s="1" t="s">
        <v>55</v>
      </c>
      <c r="C2932">
        <v>40.143099999999997</v>
      </c>
      <c r="D2932">
        <v>47.576900000000002</v>
      </c>
      <c r="E2932" s="1" t="s">
        <v>22</v>
      </c>
      <c r="F2932" t="s">
        <v>14929</v>
      </c>
      <c r="G2932">
        <v>0</v>
      </c>
      <c r="H2932">
        <v>0</v>
      </c>
      <c r="I2932">
        <v>0</v>
      </c>
    </row>
    <row r="2933" spans="1:9" hidden="1" x14ac:dyDescent="0.3">
      <c r="A2933" s="1" t="s">
        <v>114</v>
      </c>
      <c r="B2933" s="1" t="s">
        <v>55</v>
      </c>
      <c r="C2933">
        <v>40.143099999999997</v>
      </c>
      <c r="D2933">
        <v>47.576900000000002</v>
      </c>
      <c r="E2933" s="1" t="s">
        <v>23</v>
      </c>
      <c r="F2933" t="s">
        <v>14841</v>
      </c>
      <c r="G2933">
        <v>0</v>
      </c>
      <c r="H2933">
        <v>0</v>
      </c>
      <c r="I2933">
        <v>0</v>
      </c>
    </row>
    <row r="2934" spans="1:9" hidden="1" x14ac:dyDescent="0.3">
      <c r="A2934" s="1" t="s">
        <v>114</v>
      </c>
      <c r="B2934" s="1" t="s">
        <v>55</v>
      </c>
      <c r="C2934">
        <v>40.143099999999997</v>
      </c>
      <c r="D2934">
        <v>47.576900000000002</v>
      </c>
      <c r="E2934" s="1" t="s">
        <v>24</v>
      </c>
      <c r="F2934" t="s">
        <v>14753</v>
      </c>
      <c r="G2934">
        <v>0</v>
      </c>
      <c r="H2934">
        <v>0</v>
      </c>
      <c r="I2934">
        <v>0</v>
      </c>
    </row>
    <row r="2935" spans="1:9" hidden="1" x14ac:dyDescent="0.3">
      <c r="A2935" s="1" t="s">
        <v>114</v>
      </c>
      <c r="B2935" s="1" t="s">
        <v>55</v>
      </c>
      <c r="C2935">
        <v>40.143099999999997</v>
      </c>
      <c r="D2935">
        <v>47.576900000000002</v>
      </c>
      <c r="E2935" s="1" t="s">
        <v>25</v>
      </c>
      <c r="F2935" t="s">
        <v>14665</v>
      </c>
      <c r="G2935">
        <v>0</v>
      </c>
      <c r="H2935">
        <v>0</v>
      </c>
      <c r="I2935">
        <v>0</v>
      </c>
    </row>
    <row r="2936" spans="1:9" hidden="1" x14ac:dyDescent="0.3">
      <c r="A2936" s="1" t="s">
        <v>114</v>
      </c>
      <c r="B2936" s="1" t="s">
        <v>55</v>
      </c>
      <c r="C2936">
        <v>40.143099999999997</v>
      </c>
      <c r="D2936">
        <v>47.576900000000002</v>
      </c>
      <c r="E2936" s="1" t="s">
        <v>26</v>
      </c>
      <c r="F2936" t="s">
        <v>14577</v>
      </c>
      <c r="G2936">
        <v>0</v>
      </c>
      <c r="H2936">
        <v>0</v>
      </c>
      <c r="I2936">
        <v>0</v>
      </c>
    </row>
    <row r="2937" spans="1:9" hidden="1" x14ac:dyDescent="0.3">
      <c r="A2937" s="1" t="s">
        <v>114</v>
      </c>
      <c r="B2937" s="1" t="s">
        <v>55</v>
      </c>
      <c r="C2937">
        <v>40.143099999999997</v>
      </c>
      <c r="D2937">
        <v>47.576900000000002</v>
      </c>
      <c r="E2937" s="1" t="s">
        <v>27</v>
      </c>
      <c r="F2937" t="s">
        <v>14489</v>
      </c>
      <c r="G2937">
        <v>0</v>
      </c>
      <c r="H2937">
        <v>0</v>
      </c>
      <c r="I2937">
        <v>0</v>
      </c>
    </row>
    <row r="2938" spans="1:9" hidden="1" x14ac:dyDescent="0.3">
      <c r="A2938" s="1" t="s">
        <v>114</v>
      </c>
      <c r="B2938" s="1" t="s">
        <v>55</v>
      </c>
      <c r="C2938">
        <v>40.143099999999997</v>
      </c>
      <c r="D2938">
        <v>47.576900000000002</v>
      </c>
      <c r="E2938" s="1" t="s">
        <v>28</v>
      </c>
      <c r="F2938" t="s">
        <v>14402</v>
      </c>
      <c r="G2938">
        <v>0</v>
      </c>
      <c r="H2938">
        <v>0</v>
      </c>
      <c r="I2938">
        <v>0</v>
      </c>
    </row>
    <row r="2939" spans="1:9" hidden="1" x14ac:dyDescent="0.3">
      <c r="A2939" s="1" t="s">
        <v>114</v>
      </c>
      <c r="B2939" s="1" t="s">
        <v>55</v>
      </c>
      <c r="C2939">
        <v>40.143099999999997</v>
      </c>
      <c r="D2939">
        <v>47.576900000000002</v>
      </c>
      <c r="E2939" s="1" t="s">
        <v>29</v>
      </c>
      <c r="F2939" t="s">
        <v>14315</v>
      </c>
      <c r="G2939">
        <v>0</v>
      </c>
      <c r="H2939">
        <v>0</v>
      </c>
      <c r="I2939">
        <v>0</v>
      </c>
    </row>
    <row r="2940" spans="1:9" hidden="1" x14ac:dyDescent="0.3">
      <c r="A2940" s="1" t="s">
        <v>114</v>
      </c>
      <c r="B2940" s="1" t="s">
        <v>55</v>
      </c>
      <c r="C2940">
        <v>40.143099999999997</v>
      </c>
      <c r="D2940">
        <v>47.576900000000002</v>
      </c>
      <c r="E2940" s="1" t="s">
        <v>30</v>
      </c>
      <c r="F2940" t="s">
        <v>14228</v>
      </c>
      <c r="G2940">
        <v>0</v>
      </c>
      <c r="H2940">
        <v>0</v>
      </c>
      <c r="I2940">
        <v>0</v>
      </c>
    </row>
    <row r="2941" spans="1:9" hidden="1" x14ac:dyDescent="0.3">
      <c r="A2941" s="1" t="s">
        <v>114</v>
      </c>
      <c r="B2941" s="1" t="s">
        <v>55</v>
      </c>
      <c r="C2941">
        <v>40.143099999999997</v>
      </c>
      <c r="D2941">
        <v>47.576900000000002</v>
      </c>
      <c r="E2941" s="1" t="s">
        <v>31</v>
      </c>
      <c r="F2941" t="s">
        <v>14141</v>
      </c>
      <c r="G2941">
        <v>0</v>
      </c>
      <c r="H2941">
        <v>0</v>
      </c>
      <c r="I2941">
        <v>0</v>
      </c>
    </row>
    <row r="2942" spans="1:9" hidden="1" x14ac:dyDescent="0.3">
      <c r="A2942" s="1" t="s">
        <v>114</v>
      </c>
      <c r="B2942" s="1" t="s">
        <v>55</v>
      </c>
      <c r="C2942">
        <v>40.143099999999997</v>
      </c>
      <c r="D2942">
        <v>47.576900000000002</v>
      </c>
      <c r="E2942" s="1" t="s">
        <v>32</v>
      </c>
      <c r="F2942" t="s">
        <v>14055</v>
      </c>
      <c r="G2942">
        <v>0</v>
      </c>
      <c r="H2942">
        <v>0</v>
      </c>
      <c r="I2942">
        <v>0</v>
      </c>
    </row>
    <row r="2943" spans="1:9" hidden="1" x14ac:dyDescent="0.3">
      <c r="A2943" s="1" t="s">
        <v>114</v>
      </c>
      <c r="B2943" s="1" t="s">
        <v>55</v>
      </c>
      <c r="C2943">
        <v>40.143099999999997</v>
      </c>
      <c r="D2943">
        <v>47.576900000000002</v>
      </c>
      <c r="E2943" s="1" t="s">
        <v>33</v>
      </c>
      <c r="F2943" t="s">
        <v>13969</v>
      </c>
      <c r="G2943">
        <v>0</v>
      </c>
      <c r="H2943">
        <v>0</v>
      </c>
      <c r="I2943">
        <v>0</v>
      </c>
    </row>
    <row r="2944" spans="1:9" hidden="1" x14ac:dyDescent="0.3">
      <c r="A2944" s="1" t="s">
        <v>114</v>
      </c>
      <c r="B2944" s="1" t="s">
        <v>55</v>
      </c>
      <c r="C2944">
        <v>40.143099999999997</v>
      </c>
      <c r="D2944">
        <v>47.576900000000002</v>
      </c>
      <c r="E2944" s="1" t="s">
        <v>34</v>
      </c>
      <c r="F2944" t="s">
        <v>13883</v>
      </c>
      <c r="G2944">
        <v>0</v>
      </c>
      <c r="H2944">
        <v>0</v>
      </c>
      <c r="I2944">
        <v>0</v>
      </c>
    </row>
    <row r="2945" spans="1:9" hidden="1" x14ac:dyDescent="0.3">
      <c r="A2945" s="1" t="s">
        <v>114</v>
      </c>
      <c r="B2945" s="1" t="s">
        <v>55</v>
      </c>
      <c r="C2945">
        <v>40.143099999999997</v>
      </c>
      <c r="D2945">
        <v>47.576900000000002</v>
      </c>
      <c r="E2945" s="1" t="s">
        <v>35</v>
      </c>
      <c r="F2945" t="s">
        <v>13799</v>
      </c>
      <c r="G2945">
        <v>0</v>
      </c>
      <c r="H2945">
        <v>0</v>
      </c>
      <c r="I2945">
        <v>0</v>
      </c>
    </row>
    <row r="2946" spans="1:9" hidden="1" x14ac:dyDescent="0.3">
      <c r="A2946" s="1" t="s">
        <v>114</v>
      </c>
      <c r="B2946" s="1" t="s">
        <v>55</v>
      </c>
      <c r="C2946">
        <v>40.143099999999997</v>
      </c>
      <c r="D2946">
        <v>47.576900000000002</v>
      </c>
      <c r="E2946" s="1" t="s">
        <v>36</v>
      </c>
      <c r="F2946" t="s">
        <v>13715</v>
      </c>
      <c r="G2946">
        <v>0</v>
      </c>
      <c r="H2946">
        <v>0</v>
      </c>
      <c r="I2946">
        <v>0</v>
      </c>
    </row>
    <row r="2947" spans="1:9" hidden="1" x14ac:dyDescent="0.3">
      <c r="A2947" s="1" t="s">
        <v>114</v>
      </c>
      <c r="B2947" s="1" t="s">
        <v>55</v>
      </c>
      <c r="C2947">
        <v>40.143099999999997</v>
      </c>
      <c r="D2947">
        <v>47.576900000000002</v>
      </c>
      <c r="E2947" s="1" t="s">
        <v>37</v>
      </c>
      <c r="F2947" t="s">
        <v>13631</v>
      </c>
      <c r="G2947">
        <v>0</v>
      </c>
      <c r="H2947">
        <v>0</v>
      </c>
      <c r="I2947">
        <v>0</v>
      </c>
    </row>
    <row r="2948" spans="1:9" hidden="1" x14ac:dyDescent="0.3">
      <c r="A2948" s="1" t="s">
        <v>114</v>
      </c>
      <c r="B2948" s="1" t="s">
        <v>55</v>
      </c>
      <c r="C2948">
        <v>40.143099999999997</v>
      </c>
      <c r="D2948">
        <v>47.576900000000002</v>
      </c>
      <c r="E2948" s="1" t="s">
        <v>38</v>
      </c>
      <c r="F2948" t="s">
        <v>13552</v>
      </c>
      <c r="G2948">
        <v>0</v>
      </c>
      <c r="H2948">
        <v>0</v>
      </c>
      <c r="I2948">
        <v>0</v>
      </c>
    </row>
    <row r="2949" spans="1:9" hidden="1" x14ac:dyDescent="0.3">
      <c r="A2949" s="1" t="s">
        <v>114</v>
      </c>
      <c r="B2949" s="1" t="s">
        <v>55</v>
      </c>
      <c r="C2949">
        <v>40.143099999999997</v>
      </c>
      <c r="D2949">
        <v>47.576900000000002</v>
      </c>
      <c r="E2949" s="1" t="s">
        <v>39</v>
      </c>
      <c r="F2949" t="s">
        <v>13477</v>
      </c>
      <c r="G2949">
        <v>0</v>
      </c>
      <c r="H2949">
        <v>0</v>
      </c>
      <c r="I2949">
        <v>0</v>
      </c>
    </row>
    <row r="2950" spans="1:9" hidden="1" x14ac:dyDescent="0.3">
      <c r="A2950" s="1" t="s">
        <v>114</v>
      </c>
      <c r="B2950" s="1" t="s">
        <v>55</v>
      </c>
      <c r="C2950">
        <v>40.143099999999997</v>
      </c>
      <c r="D2950">
        <v>47.576900000000002</v>
      </c>
      <c r="E2950" s="1" t="s">
        <v>40</v>
      </c>
      <c r="F2950" t="s">
        <v>13409</v>
      </c>
      <c r="G2950">
        <v>0</v>
      </c>
      <c r="H2950">
        <v>0</v>
      </c>
      <c r="I2950">
        <v>0</v>
      </c>
    </row>
    <row r="2951" spans="1:9" hidden="1" x14ac:dyDescent="0.3">
      <c r="A2951" s="1" t="s">
        <v>114</v>
      </c>
      <c r="B2951" s="1" t="s">
        <v>55</v>
      </c>
      <c r="C2951">
        <v>40.143099999999997</v>
      </c>
      <c r="D2951">
        <v>47.576900000000002</v>
      </c>
      <c r="E2951" s="1" t="s">
        <v>41</v>
      </c>
      <c r="F2951" t="s">
        <v>13010</v>
      </c>
      <c r="G2951">
        <v>0</v>
      </c>
      <c r="H2951">
        <v>0</v>
      </c>
      <c r="I2951">
        <v>0</v>
      </c>
    </row>
    <row r="2952" spans="1:9" hidden="1" x14ac:dyDescent="0.3">
      <c r="A2952" s="1" t="s">
        <v>114</v>
      </c>
      <c r="B2952" s="1" t="s">
        <v>55</v>
      </c>
      <c r="C2952">
        <v>40.143099999999997</v>
      </c>
      <c r="D2952">
        <v>47.576900000000002</v>
      </c>
      <c r="E2952" s="1" t="s">
        <v>42</v>
      </c>
      <c r="F2952" t="s">
        <v>13011</v>
      </c>
      <c r="G2952">
        <v>0</v>
      </c>
      <c r="H2952">
        <v>0</v>
      </c>
      <c r="I2952">
        <v>0</v>
      </c>
    </row>
    <row r="2953" spans="1:9" hidden="1" x14ac:dyDescent="0.3">
      <c r="A2953" s="1" t="s">
        <v>114</v>
      </c>
      <c r="B2953" s="1" t="s">
        <v>55</v>
      </c>
      <c r="C2953">
        <v>40.143099999999997</v>
      </c>
      <c r="D2953">
        <v>47.576900000000002</v>
      </c>
      <c r="E2953" s="1" t="s">
        <v>43</v>
      </c>
      <c r="F2953" t="s">
        <v>20823</v>
      </c>
      <c r="G2953">
        <v>0</v>
      </c>
      <c r="H2953">
        <v>3</v>
      </c>
      <c r="I2953">
        <v>0</v>
      </c>
    </row>
    <row r="2954" spans="1:9" hidden="1" x14ac:dyDescent="0.3">
      <c r="A2954" s="1" t="s">
        <v>114</v>
      </c>
      <c r="B2954" s="1" t="s">
        <v>55</v>
      </c>
      <c r="C2954">
        <v>40.143099999999997</v>
      </c>
      <c r="D2954">
        <v>47.576900000000002</v>
      </c>
      <c r="E2954" s="1" t="s">
        <v>44</v>
      </c>
      <c r="F2954" t="s">
        <v>20824</v>
      </c>
      <c r="G2954">
        <v>0</v>
      </c>
      <c r="H2954">
        <v>3</v>
      </c>
      <c r="I2954">
        <v>0</v>
      </c>
    </row>
    <row r="2955" spans="1:9" hidden="1" x14ac:dyDescent="0.3">
      <c r="A2955" s="1" t="s">
        <v>114</v>
      </c>
      <c r="B2955" s="1" t="s">
        <v>55</v>
      </c>
      <c r="C2955">
        <v>40.143099999999997</v>
      </c>
      <c r="D2955">
        <v>47.576900000000002</v>
      </c>
      <c r="E2955" s="1" t="s">
        <v>45</v>
      </c>
      <c r="F2955" t="s">
        <v>20825</v>
      </c>
      <c r="G2955">
        <v>0</v>
      </c>
      <c r="H2955">
        <v>3</v>
      </c>
      <c r="I2955">
        <v>0</v>
      </c>
    </row>
    <row r="2956" spans="1:9" hidden="1" x14ac:dyDescent="0.3">
      <c r="A2956" s="1" t="s">
        <v>114</v>
      </c>
      <c r="B2956" s="1" t="s">
        <v>55</v>
      </c>
      <c r="C2956">
        <v>40.143099999999997</v>
      </c>
      <c r="D2956">
        <v>47.576900000000002</v>
      </c>
      <c r="E2956" s="1" t="s">
        <v>46</v>
      </c>
      <c r="F2956" t="s">
        <v>20826</v>
      </c>
      <c r="G2956">
        <v>0</v>
      </c>
      <c r="H2956">
        <v>3</v>
      </c>
      <c r="I2956">
        <v>0</v>
      </c>
    </row>
    <row r="2957" spans="1:9" hidden="1" x14ac:dyDescent="0.3">
      <c r="A2957" s="1" t="s">
        <v>114</v>
      </c>
      <c r="B2957" s="1" t="s">
        <v>55</v>
      </c>
      <c r="C2957">
        <v>40.143099999999997</v>
      </c>
      <c r="D2957">
        <v>47.576900000000002</v>
      </c>
      <c r="E2957" s="1" t="s">
        <v>47</v>
      </c>
      <c r="F2957" t="s">
        <v>20350</v>
      </c>
      <c r="G2957">
        <v>0</v>
      </c>
      <c r="H2957">
        <v>6</v>
      </c>
      <c r="I2957">
        <v>0</v>
      </c>
    </row>
    <row r="2958" spans="1:9" hidden="1" x14ac:dyDescent="0.3">
      <c r="A2958" s="1" t="s">
        <v>114</v>
      </c>
      <c r="B2958" s="1" t="s">
        <v>55</v>
      </c>
      <c r="C2958">
        <v>40.143099999999997</v>
      </c>
      <c r="D2958">
        <v>47.576900000000002</v>
      </c>
      <c r="E2958" s="1" t="s">
        <v>48</v>
      </c>
      <c r="F2958" t="s">
        <v>20351</v>
      </c>
      <c r="G2958">
        <v>0</v>
      </c>
      <c r="H2958">
        <v>6</v>
      </c>
      <c r="I2958">
        <v>0</v>
      </c>
    </row>
    <row r="2959" spans="1:9" hidden="1" x14ac:dyDescent="0.3">
      <c r="A2959" s="1" t="s">
        <v>114</v>
      </c>
      <c r="B2959" s="1" t="s">
        <v>55</v>
      </c>
      <c r="C2959">
        <v>40.143099999999997</v>
      </c>
      <c r="D2959">
        <v>47.576900000000002</v>
      </c>
      <c r="E2959" s="1" t="s">
        <v>49</v>
      </c>
      <c r="F2959" t="s">
        <v>20352</v>
      </c>
      <c r="G2959">
        <v>0</v>
      </c>
      <c r="H2959">
        <v>9</v>
      </c>
      <c r="I2959">
        <v>0</v>
      </c>
    </row>
    <row r="2960" spans="1:9" hidden="1" x14ac:dyDescent="0.3">
      <c r="A2960" s="1" t="s">
        <v>114</v>
      </c>
      <c r="B2960" s="1" t="s">
        <v>55</v>
      </c>
      <c r="C2960">
        <v>40.143099999999997</v>
      </c>
      <c r="D2960">
        <v>47.576900000000002</v>
      </c>
      <c r="E2960" s="1" t="s">
        <v>50</v>
      </c>
      <c r="F2960" t="s">
        <v>20353</v>
      </c>
      <c r="G2960">
        <v>0</v>
      </c>
      <c r="H2960">
        <v>9</v>
      </c>
      <c r="I2960">
        <v>0</v>
      </c>
    </row>
    <row r="2961" spans="1:9" hidden="1" x14ac:dyDescent="0.3">
      <c r="A2961" s="1" t="s">
        <v>114</v>
      </c>
      <c r="B2961" s="1" t="s">
        <v>55</v>
      </c>
      <c r="C2961">
        <v>40.143099999999997</v>
      </c>
      <c r="D2961">
        <v>47.576900000000002</v>
      </c>
      <c r="E2961" s="1" t="s">
        <v>51</v>
      </c>
      <c r="F2961" t="s">
        <v>20354</v>
      </c>
      <c r="G2961">
        <v>0</v>
      </c>
      <c r="H2961">
        <v>9</v>
      </c>
      <c r="I2961">
        <v>0</v>
      </c>
    </row>
    <row r="2962" spans="1:9" hidden="1" x14ac:dyDescent="0.3">
      <c r="A2962" s="1" t="s">
        <v>114</v>
      </c>
      <c r="B2962" s="1" t="s">
        <v>55</v>
      </c>
      <c r="C2962">
        <v>40.143099999999997</v>
      </c>
      <c r="D2962">
        <v>47.576900000000002</v>
      </c>
      <c r="E2962" s="1" t="s">
        <v>52</v>
      </c>
      <c r="F2962" t="s">
        <v>20355</v>
      </c>
      <c r="G2962">
        <v>0</v>
      </c>
      <c r="H2962">
        <v>11</v>
      </c>
      <c r="I2962">
        <v>0</v>
      </c>
    </row>
    <row r="2963" spans="1:9" hidden="1" x14ac:dyDescent="0.3">
      <c r="A2963" s="1" t="s">
        <v>114</v>
      </c>
      <c r="B2963" s="1" t="s">
        <v>55</v>
      </c>
      <c r="C2963">
        <v>40.143099999999997</v>
      </c>
      <c r="D2963">
        <v>47.576900000000002</v>
      </c>
      <c r="E2963" s="1" t="s">
        <v>53</v>
      </c>
      <c r="F2963" t="s">
        <v>20356</v>
      </c>
      <c r="G2963">
        <v>0</v>
      </c>
      <c r="H2963">
        <v>11</v>
      </c>
      <c r="I2963">
        <v>3</v>
      </c>
    </row>
    <row r="2964" spans="1:9" hidden="1" x14ac:dyDescent="0.3">
      <c r="A2964" s="1" t="s">
        <v>114</v>
      </c>
      <c r="B2964" s="1" t="s">
        <v>55</v>
      </c>
      <c r="C2964">
        <v>40.143099999999997</v>
      </c>
      <c r="D2964">
        <v>47.576900000000002</v>
      </c>
      <c r="E2964" s="1" t="s">
        <v>54</v>
      </c>
      <c r="F2964" t="s">
        <v>20357</v>
      </c>
      <c r="G2964">
        <v>0</v>
      </c>
      <c r="H2964">
        <v>11</v>
      </c>
      <c r="I2964">
        <v>3</v>
      </c>
    </row>
    <row r="2965" spans="1:9" hidden="1" x14ac:dyDescent="0.3">
      <c r="A2965" s="1" t="s">
        <v>114</v>
      </c>
      <c r="B2965" s="1" t="s">
        <v>55</v>
      </c>
      <c r="C2965">
        <v>40.143099999999997</v>
      </c>
      <c r="D2965">
        <v>47.576900000000002</v>
      </c>
      <c r="E2965" s="1" t="s">
        <v>21548</v>
      </c>
      <c r="F2965" t="s">
        <v>21605</v>
      </c>
      <c r="G2965">
        <v>1</v>
      </c>
      <c r="H2965">
        <v>15</v>
      </c>
      <c r="I2965">
        <v>3</v>
      </c>
    </row>
    <row r="2966" spans="1:9" hidden="1" x14ac:dyDescent="0.3">
      <c r="A2966" s="1" t="s">
        <v>115</v>
      </c>
      <c r="B2966" s="1" t="s">
        <v>55</v>
      </c>
      <c r="C2966">
        <v>40.069099999999999</v>
      </c>
      <c r="D2966">
        <v>45.038200000000003</v>
      </c>
      <c r="E2966" s="1" t="s">
        <v>4</v>
      </c>
      <c r="F2966" t="s">
        <v>16615</v>
      </c>
      <c r="G2966">
        <v>0</v>
      </c>
      <c r="H2966">
        <v>0</v>
      </c>
      <c r="I2966">
        <v>0</v>
      </c>
    </row>
    <row r="2967" spans="1:9" hidden="1" x14ac:dyDescent="0.3">
      <c r="A2967" s="1" t="s">
        <v>115</v>
      </c>
      <c r="B2967" s="1" t="s">
        <v>55</v>
      </c>
      <c r="C2967">
        <v>40.069099999999999</v>
      </c>
      <c r="D2967">
        <v>45.038200000000003</v>
      </c>
      <c r="E2967" s="1" t="s">
        <v>5</v>
      </c>
      <c r="F2967" t="s">
        <v>16512</v>
      </c>
      <c r="G2967">
        <v>0</v>
      </c>
      <c r="H2967">
        <v>0</v>
      </c>
      <c r="I2967">
        <v>0</v>
      </c>
    </row>
    <row r="2968" spans="1:9" hidden="1" x14ac:dyDescent="0.3">
      <c r="A2968" s="1" t="s">
        <v>115</v>
      </c>
      <c r="B2968" s="1" t="s">
        <v>55</v>
      </c>
      <c r="C2968">
        <v>40.069099999999999</v>
      </c>
      <c r="D2968">
        <v>45.038200000000003</v>
      </c>
      <c r="E2968" s="1" t="s">
        <v>6</v>
      </c>
      <c r="F2968" t="s">
        <v>16410</v>
      </c>
      <c r="G2968">
        <v>0</v>
      </c>
      <c r="H2968">
        <v>0</v>
      </c>
      <c r="I2968">
        <v>0</v>
      </c>
    </row>
    <row r="2969" spans="1:9" hidden="1" x14ac:dyDescent="0.3">
      <c r="A2969" s="1" t="s">
        <v>115</v>
      </c>
      <c r="B2969" s="1" t="s">
        <v>55</v>
      </c>
      <c r="C2969">
        <v>40.069099999999999</v>
      </c>
      <c r="D2969">
        <v>45.038200000000003</v>
      </c>
      <c r="E2969" s="1" t="s">
        <v>7</v>
      </c>
      <c r="F2969" t="s">
        <v>16308</v>
      </c>
      <c r="G2969">
        <v>0</v>
      </c>
      <c r="H2969">
        <v>0</v>
      </c>
      <c r="I2969">
        <v>0</v>
      </c>
    </row>
    <row r="2970" spans="1:9" hidden="1" x14ac:dyDescent="0.3">
      <c r="A2970" s="1" t="s">
        <v>115</v>
      </c>
      <c r="B2970" s="1" t="s">
        <v>55</v>
      </c>
      <c r="C2970">
        <v>40.069099999999999</v>
      </c>
      <c r="D2970">
        <v>45.038200000000003</v>
      </c>
      <c r="E2970" s="1" t="s">
        <v>8</v>
      </c>
      <c r="F2970" t="s">
        <v>16208</v>
      </c>
      <c r="G2970">
        <v>0</v>
      </c>
      <c r="H2970">
        <v>0</v>
      </c>
      <c r="I2970">
        <v>0</v>
      </c>
    </row>
    <row r="2971" spans="1:9" hidden="1" x14ac:dyDescent="0.3">
      <c r="A2971" s="1" t="s">
        <v>115</v>
      </c>
      <c r="B2971" s="1" t="s">
        <v>55</v>
      </c>
      <c r="C2971">
        <v>40.069099999999999</v>
      </c>
      <c r="D2971">
        <v>45.038200000000003</v>
      </c>
      <c r="E2971" s="1" t="s">
        <v>9</v>
      </c>
      <c r="F2971" t="s">
        <v>16108</v>
      </c>
      <c r="G2971">
        <v>0</v>
      </c>
      <c r="H2971">
        <v>0</v>
      </c>
      <c r="I2971">
        <v>0</v>
      </c>
    </row>
    <row r="2972" spans="1:9" hidden="1" x14ac:dyDescent="0.3">
      <c r="A2972" s="1" t="s">
        <v>115</v>
      </c>
      <c r="B2972" s="1" t="s">
        <v>55</v>
      </c>
      <c r="C2972">
        <v>40.069099999999999</v>
      </c>
      <c r="D2972">
        <v>45.038200000000003</v>
      </c>
      <c r="E2972" s="1" t="s">
        <v>10</v>
      </c>
      <c r="F2972" t="s">
        <v>16011</v>
      </c>
      <c r="G2972">
        <v>0</v>
      </c>
      <c r="H2972">
        <v>0</v>
      </c>
      <c r="I2972">
        <v>0</v>
      </c>
    </row>
    <row r="2973" spans="1:9" hidden="1" x14ac:dyDescent="0.3">
      <c r="A2973" s="1" t="s">
        <v>115</v>
      </c>
      <c r="B2973" s="1" t="s">
        <v>55</v>
      </c>
      <c r="C2973">
        <v>40.069099999999999</v>
      </c>
      <c r="D2973">
        <v>45.038200000000003</v>
      </c>
      <c r="E2973" s="1" t="s">
        <v>11</v>
      </c>
      <c r="F2973" t="s">
        <v>15914</v>
      </c>
      <c r="G2973">
        <v>0</v>
      </c>
      <c r="H2973">
        <v>0</v>
      </c>
      <c r="I2973">
        <v>0</v>
      </c>
    </row>
    <row r="2974" spans="1:9" hidden="1" x14ac:dyDescent="0.3">
      <c r="A2974" s="1" t="s">
        <v>115</v>
      </c>
      <c r="B2974" s="1" t="s">
        <v>55</v>
      </c>
      <c r="C2974">
        <v>40.069099999999999</v>
      </c>
      <c r="D2974">
        <v>45.038200000000003</v>
      </c>
      <c r="E2974" s="1" t="s">
        <v>12</v>
      </c>
      <c r="F2974" t="s">
        <v>15819</v>
      </c>
      <c r="G2974">
        <v>0</v>
      </c>
      <c r="H2974">
        <v>0</v>
      </c>
      <c r="I2974">
        <v>0</v>
      </c>
    </row>
    <row r="2975" spans="1:9" hidden="1" x14ac:dyDescent="0.3">
      <c r="A2975" s="1" t="s">
        <v>115</v>
      </c>
      <c r="B2975" s="1" t="s">
        <v>55</v>
      </c>
      <c r="C2975">
        <v>40.069099999999999</v>
      </c>
      <c r="D2975">
        <v>45.038200000000003</v>
      </c>
      <c r="E2975" s="1" t="s">
        <v>13</v>
      </c>
      <c r="F2975" t="s">
        <v>15727</v>
      </c>
      <c r="G2975">
        <v>0</v>
      </c>
      <c r="H2975">
        <v>0</v>
      </c>
      <c r="I2975">
        <v>0</v>
      </c>
    </row>
    <row r="2976" spans="1:9" hidden="1" x14ac:dyDescent="0.3">
      <c r="A2976" s="1" t="s">
        <v>115</v>
      </c>
      <c r="B2976" s="1" t="s">
        <v>55</v>
      </c>
      <c r="C2976">
        <v>40.069099999999999</v>
      </c>
      <c r="D2976">
        <v>45.038200000000003</v>
      </c>
      <c r="E2976" s="1" t="s">
        <v>14</v>
      </c>
      <c r="F2976" t="s">
        <v>15637</v>
      </c>
      <c r="G2976">
        <v>0</v>
      </c>
      <c r="H2976">
        <v>0</v>
      </c>
      <c r="I2976">
        <v>0</v>
      </c>
    </row>
    <row r="2977" spans="1:9" hidden="1" x14ac:dyDescent="0.3">
      <c r="A2977" s="1" t="s">
        <v>115</v>
      </c>
      <c r="B2977" s="1" t="s">
        <v>55</v>
      </c>
      <c r="C2977">
        <v>40.069099999999999</v>
      </c>
      <c r="D2977">
        <v>45.038200000000003</v>
      </c>
      <c r="E2977" s="1" t="s">
        <v>15</v>
      </c>
      <c r="F2977" t="s">
        <v>15548</v>
      </c>
      <c r="G2977">
        <v>0</v>
      </c>
      <c r="H2977">
        <v>0</v>
      </c>
      <c r="I2977">
        <v>0</v>
      </c>
    </row>
    <row r="2978" spans="1:9" hidden="1" x14ac:dyDescent="0.3">
      <c r="A2978" s="1" t="s">
        <v>115</v>
      </c>
      <c r="B2978" s="1" t="s">
        <v>55</v>
      </c>
      <c r="C2978">
        <v>40.069099999999999</v>
      </c>
      <c r="D2978">
        <v>45.038200000000003</v>
      </c>
      <c r="E2978" s="1" t="s">
        <v>16</v>
      </c>
      <c r="F2978" t="s">
        <v>15459</v>
      </c>
      <c r="G2978">
        <v>0</v>
      </c>
      <c r="H2978">
        <v>0</v>
      </c>
      <c r="I2978">
        <v>0</v>
      </c>
    </row>
    <row r="2979" spans="1:9" hidden="1" x14ac:dyDescent="0.3">
      <c r="A2979" s="1" t="s">
        <v>115</v>
      </c>
      <c r="B2979" s="1" t="s">
        <v>55</v>
      </c>
      <c r="C2979">
        <v>40.069099999999999</v>
      </c>
      <c r="D2979">
        <v>45.038200000000003</v>
      </c>
      <c r="E2979" s="1" t="s">
        <v>17</v>
      </c>
      <c r="F2979" t="s">
        <v>15370</v>
      </c>
      <c r="G2979">
        <v>0</v>
      </c>
      <c r="H2979">
        <v>0</v>
      </c>
      <c r="I2979">
        <v>0</v>
      </c>
    </row>
    <row r="2980" spans="1:9" hidden="1" x14ac:dyDescent="0.3">
      <c r="A2980" s="1" t="s">
        <v>115</v>
      </c>
      <c r="B2980" s="1" t="s">
        <v>55</v>
      </c>
      <c r="C2980">
        <v>40.069099999999999</v>
      </c>
      <c r="D2980">
        <v>45.038200000000003</v>
      </c>
      <c r="E2980" s="1" t="s">
        <v>18</v>
      </c>
      <c r="F2980" t="s">
        <v>15282</v>
      </c>
      <c r="G2980">
        <v>0</v>
      </c>
      <c r="H2980">
        <v>0</v>
      </c>
      <c r="I2980">
        <v>0</v>
      </c>
    </row>
    <row r="2981" spans="1:9" hidden="1" x14ac:dyDescent="0.3">
      <c r="A2981" s="1" t="s">
        <v>115</v>
      </c>
      <c r="B2981" s="1" t="s">
        <v>55</v>
      </c>
      <c r="C2981">
        <v>40.069099999999999</v>
      </c>
      <c r="D2981">
        <v>45.038200000000003</v>
      </c>
      <c r="E2981" s="1" t="s">
        <v>19</v>
      </c>
      <c r="F2981" t="s">
        <v>15194</v>
      </c>
      <c r="G2981">
        <v>0</v>
      </c>
      <c r="H2981">
        <v>0</v>
      </c>
      <c r="I2981">
        <v>0</v>
      </c>
    </row>
    <row r="2982" spans="1:9" hidden="1" x14ac:dyDescent="0.3">
      <c r="A2982" s="1" t="s">
        <v>115</v>
      </c>
      <c r="B2982" s="1" t="s">
        <v>55</v>
      </c>
      <c r="C2982">
        <v>40.069099999999999</v>
      </c>
      <c r="D2982">
        <v>45.038200000000003</v>
      </c>
      <c r="E2982" s="1" t="s">
        <v>20</v>
      </c>
      <c r="F2982" t="s">
        <v>15106</v>
      </c>
      <c r="G2982">
        <v>0</v>
      </c>
      <c r="H2982">
        <v>0</v>
      </c>
      <c r="I2982">
        <v>0</v>
      </c>
    </row>
    <row r="2983" spans="1:9" hidden="1" x14ac:dyDescent="0.3">
      <c r="A2983" s="1" t="s">
        <v>115</v>
      </c>
      <c r="B2983" s="1" t="s">
        <v>55</v>
      </c>
      <c r="C2983">
        <v>40.069099999999999</v>
      </c>
      <c r="D2983">
        <v>45.038200000000003</v>
      </c>
      <c r="E2983" s="1" t="s">
        <v>21</v>
      </c>
      <c r="F2983" t="s">
        <v>15018</v>
      </c>
      <c r="G2983">
        <v>0</v>
      </c>
      <c r="H2983">
        <v>0</v>
      </c>
      <c r="I2983">
        <v>0</v>
      </c>
    </row>
    <row r="2984" spans="1:9" hidden="1" x14ac:dyDescent="0.3">
      <c r="A2984" s="1" t="s">
        <v>115</v>
      </c>
      <c r="B2984" s="1" t="s">
        <v>55</v>
      </c>
      <c r="C2984">
        <v>40.069099999999999</v>
      </c>
      <c r="D2984">
        <v>45.038200000000003</v>
      </c>
      <c r="E2984" s="1" t="s">
        <v>22</v>
      </c>
      <c r="F2984" t="s">
        <v>14930</v>
      </c>
      <c r="G2984">
        <v>0</v>
      </c>
      <c r="H2984">
        <v>0</v>
      </c>
      <c r="I2984">
        <v>0</v>
      </c>
    </row>
    <row r="2985" spans="1:9" hidden="1" x14ac:dyDescent="0.3">
      <c r="A2985" s="1" t="s">
        <v>115</v>
      </c>
      <c r="B2985" s="1" t="s">
        <v>55</v>
      </c>
      <c r="C2985">
        <v>40.069099999999999</v>
      </c>
      <c r="D2985">
        <v>45.038200000000003</v>
      </c>
      <c r="E2985" s="1" t="s">
        <v>23</v>
      </c>
      <c r="F2985" t="s">
        <v>14842</v>
      </c>
      <c r="G2985">
        <v>0</v>
      </c>
      <c r="H2985">
        <v>0</v>
      </c>
      <c r="I2985">
        <v>0</v>
      </c>
    </row>
    <row r="2986" spans="1:9" hidden="1" x14ac:dyDescent="0.3">
      <c r="A2986" s="1" t="s">
        <v>115</v>
      </c>
      <c r="B2986" s="1" t="s">
        <v>55</v>
      </c>
      <c r="C2986">
        <v>40.069099999999999</v>
      </c>
      <c r="D2986">
        <v>45.038200000000003</v>
      </c>
      <c r="E2986" s="1" t="s">
        <v>24</v>
      </c>
      <c r="F2986" t="s">
        <v>14754</v>
      </c>
      <c r="G2986">
        <v>0</v>
      </c>
      <c r="H2986">
        <v>0</v>
      </c>
      <c r="I2986">
        <v>0</v>
      </c>
    </row>
    <row r="2987" spans="1:9" hidden="1" x14ac:dyDescent="0.3">
      <c r="A2987" s="1" t="s">
        <v>115</v>
      </c>
      <c r="B2987" s="1" t="s">
        <v>55</v>
      </c>
      <c r="C2987">
        <v>40.069099999999999</v>
      </c>
      <c r="D2987">
        <v>45.038200000000003</v>
      </c>
      <c r="E2987" s="1" t="s">
        <v>25</v>
      </c>
      <c r="F2987" t="s">
        <v>14666</v>
      </c>
      <c r="G2987">
        <v>0</v>
      </c>
      <c r="H2987">
        <v>0</v>
      </c>
      <c r="I2987">
        <v>0</v>
      </c>
    </row>
    <row r="2988" spans="1:9" hidden="1" x14ac:dyDescent="0.3">
      <c r="A2988" s="1" t="s">
        <v>115</v>
      </c>
      <c r="B2988" s="1" t="s">
        <v>55</v>
      </c>
      <c r="C2988">
        <v>40.069099999999999</v>
      </c>
      <c r="D2988">
        <v>45.038200000000003</v>
      </c>
      <c r="E2988" s="1" t="s">
        <v>26</v>
      </c>
      <c r="F2988" t="s">
        <v>14578</v>
      </c>
      <c r="G2988">
        <v>0</v>
      </c>
      <c r="H2988">
        <v>0</v>
      </c>
      <c r="I2988">
        <v>0</v>
      </c>
    </row>
    <row r="2989" spans="1:9" hidden="1" x14ac:dyDescent="0.3">
      <c r="A2989" s="1" t="s">
        <v>115</v>
      </c>
      <c r="B2989" s="1" t="s">
        <v>55</v>
      </c>
      <c r="C2989">
        <v>40.069099999999999</v>
      </c>
      <c r="D2989">
        <v>45.038200000000003</v>
      </c>
      <c r="E2989" s="1" t="s">
        <v>27</v>
      </c>
      <c r="F2989" t="s">
        <v>14490</v>
      </c>
      <c r="G2989">
        <v>0</v>
      </c>
      <c r="H2989">
        <v>0</v>
      </c>
      <c r="I2989">
        <v>0</v>
      </c>
    </row>
    <row r="2990" spans="1:9" hidden="1" x14ac:dyDescent="0.3">
      <c r="A2990" s="1" t="s">
        <v>115</v>
      </c>
      <c r="B2990" s="1" t="s">
        <v>55</v>
      </c>
      <c r="C2990">
        <v>40.069099999999999</v>
      </c>
      <c r="D2990">
        <v>45.038200000000003</v>
      </c>
      <c r="E2990" s="1" t="s">
        <v>28</v>
      </c>
      <c r="F2990" t="s">
        <v>14403</v>
      </c>
      <c r="G2990">
        <v>0</v>
      </c>
      <c r="H2990">
        <v>0</v>
      </c>
      <c r="I2990">
        <v>0</v>
      </c>
    </row>
    <row r="2991" spans="1:9" hidden="1" x14ac:dyDescent="0.3">
      <c r="A2991" s="1" t="s">
        <v>115</v>
      </c>
      <c r="B2991" s="1" t="s">
        <v>55</v>
      </c>
      <c r="C2991">
        <v>40.069099999999999</v>
      </c>
      <c r="D2991">
        <v>45.038200000000003</v>
      </c>
      <c r="E2991" s="1" t="s">
        <v>29</v>
      </c>
      <c r="F2991" t="s">
        <v>14316</v>
      </c>
      <c r="G2991">
        <v>0</v>
      </c>
      <c r="H2991">
        <v>0</v>
      </c>
      <c r="I2991">
        <v>0</v>
      </c>
    </row>
    <row r="2992" spans="1:9" hidden="1" x14ac:dyDescent="0.3">
      <c r="A2992" s="1" t="s">
        <v>115</v>
      </c>
      <c r="B2992" s="1" t="s">
        <v>55</v>
      </c>
      <c r="C2992">
        <v>40.069099999999999</v>
      </c>
      <c r="D2992">
        <v>45.038200000000003</v>
      </c>
      <c r="E2992" s="1" t="s">
        <v>30</v>
      </c>
      <c r="F2992" t="s">
        <v>14229</v>
      </c>
      <c r="G2992">
        <v>0</v>
      </c>
      <c r="H2992">
        <v>0</v>
      </c>
      <c r="I2992">
        <v>0</v>
      </c>
    </row>
    <row r="2993" spans="1:9" hidden="1" x14ac:dyDescent="0.3">
      <c r="A2993" s="1" t="s">
        <v>115</v>
      </c>
      <c r="B2993" s="1" t="s">
        <v>55</v>
      </c>
      <c r="C2993">
        <v>40.069099999999999</v>
      </c>
      <c r="D2993">
        <v>45.038200000000003</v>
      </c>
      <c r="E2993" s="1" t="s">
        <v>31</v>
      </c>
      <c r="F2993" t="s">
        <v>14142</v>
      </c>
      <c r="G2993">
        <v>0</v>
      </c>
      <c r="H2993">
        <v>0</v>
      </c>
      <c r="I2993">
        <v>0</v>
      </c>
    </row>
    <row r="2994" spans="1:9" hidden="1" x14ac:dyDescent="0.3">
      <c r="A2994" s="1" t="s">
        <v>115</v>
      </c>
      <c r="B2994" s="1" t="s">
        <v>55</v>
      </c>
      <c r="C2994">
        <v>40.069099999999999</v>
      </c>
      <c r="D2994">
        <v>45.038200000000003</v>
      </c>
      <c r="E2994" s="1" t="s">
        <v>32</v>
      </c>
      <c r="F2994" t="s">
        <v>14056</v>
      </c>
      <c r="G2994">
        <v>0</v>
      </c>
      <c r="H2994">
        <v>0</v>
      </c>
      <c r="I2994">
        <v>0</v>
      </c>
    </row>
    <row r="2995" spans="1:9" hidden="1" x14ac:dyDescent="0.3">
      <c r="A2995" s="1" t="s">
        <v>115</v>
      </c>
      <c r="B2995" s="1" t="s">
        <v>55</v>
      </c>
      <c r="C2995">
        <v>40.069099999999999</v>
      </c>
      <c r="D2995">
        <v>45.038200000000003</v>
      </c>
      <c r="E2995" s="1" t="s">
        <v>33</v>
      </c>
      <c r="F2995" t="s">
        <v>13970</v>
      </c>
      <c r="G2995">
        <v>0</v>
      </c>
      <c r="H2995">
        <v>0</v>
      </c>
      <c r="I2995">
        <v>0</v>
      </c>
    </row>
    <row r="2996" spans="1:9" hidden="1" x14ac:dyDescent="0.3">
      <c r="A2996" s="1" t="s">
        <v>115</v>
      </c>
      <c r="B2996" s="1" t="s">
        <v>55</v>
      </c>
      <c r="C2996">
        <v>40.069099999999999</v>
      </c>
      <c r="D2996">
        <v>45.038200000000003</v>
      </c>
      <c r="E2996" s="1" t="s">
        <v>34</v>
      </c>
      <c r="F2996" t="s">
        <v>13884</v>
      </c>
      <c r="G2996">
        <v>0</v>
      </c>
      <c r="H2996">
        <v>0</v>
      </c>
      <c r="I2996">
        <v>0</v>
      </c>
    </row>
    <row r="2997" spans="1:9" hidden="1" x14ac:dyDescent="0.3">
      <c r="A2997" s="1" t="s">
        <v>115</v>
      </c>
      <c r="B2997" s="1" t="s">
        <v>55</v>
      </c>
      <c r="C2997">
        <v>40.069099999999999</v>
      </c>
      <c r="D2997">
        <v>45.038200000000003</v>
      </c>
      <c r="E2997" s="1" t="s">
        <v>35</v>
      </c>
      <c r="F2997" t="s">
        <v>13800</v>
      </c>
      <c r="G2997">
        <v>0</v>
      </c>
      <c r="H2997">
        <v>0</v>
      </c>
      <c r="I2997">
        <v>0</v>
      </c>
    </row>
    <row r="2998" spans="1:9" hidden="1" x14ac:dyDescent="0.3">
      <c r="A2998" s="1" t="s">
        <v>115</v>
      </c>
      <c r="B2998" s="1" t="s">
        <v>55</v>
      </c>
      <c r="C2998">
        <v>40.069099999999999</v>
      </c>
      <c r="D2998">
        <v>45.038200000000003</v>
      </c>
      <c r="E2998" s="1" t="s">
        <v>36</v>
      </c>
      <c r="F2998" t="s">
        <v>13716</v>
      </c>
      <c r="G2998">
        <v>0</v>
      </c>
      <c r="H2998">
        <v>0</v>
      </c>
      <c r="I2998">
        <v>0</v>
      </c>
    </row>
    <row r="2999" spans="1:9" hidden="1" x14ac:dyDescent="0.3">
      <c r="A2999" s="1" t="s">
        <v>115</v>
      </c>
      <c r="B2999" s="1" t="s">
        <v>55</v>
      </c>
      <c r="C2999">
        <v>40.069099999999999</v>
      </c>
      <c r="D2999">
        <v>45.038200000000003</v>
      </c>
      <c r="E2999" s="1" t="s">
        <v>37</v>
      </c>
      <c r="F2999" t="s">
        <v>13632</v>
      </c>
      <c r="G2999">
        <v>0</v>
      </c>
      <c r="H2999">
        <v>0</v>
      </c>
      <c r="I2999">
        <v>0</v>
      </c>
    </row>
    <row r="3000" spans="1:9" hidden="1" x14ac:dyDescent="0.3">
      <c r="A3000" s="1" t="s">
        <v>115</v>
      </c>
      <c r="B3000" s="1" t="s">
        <v>55</v>
      </c>
      <c r="C3000">
        <v>40.069099999999999</v>
      </c>
      <c r="D3000">
        <v>45.038200000000003</v>
      </c>
      <c r="E3000" s="1" t="s">
        <v>38</v>
      </c>
      <c r="F3000" t="s">
        <v>13553</v>
      </c>
      <c r="G3000">
        <v>0</v>
      </c>
      <c r="H3000">
        <v>0</v>
      </c>
      <c r="I3000">
        <v>0</v>
      </c>
    </row>
    <row r="3001" spans="1:9" hidden="1" x14ac:dyDescent="0.3">
      <c r="A3001" s="1" t="s">
        <v>115</v>
      </c>
      <c r="B3001" s="1" t="s">
        <v>55</v>
      </c>
      <c r="C3001">
        <v>40.069099999999999</v>
      </c>
      <c r="D3001">
        <v>45.038200000000003</v>
      </c>
      <c r="E3001" s="1" t="s">
        <v>39</v>
      </c>
      <c r="F3001" t="s">
        <v>13478</v>
      </c>
      <c r="G3001">
        <v>0</v>
      </c>
      <c r="H3001">
        <v>0</v>
      </c>
      <c r="I3001">
        <v>0</v>
      </c>
    </row>
    <row r="3002" spans="1:9" hidden="1" x14ac:dyDescent="0.3">
      <c r="A3002" s="1" t="s">
        <v>115</v>
      </c>
      <c r="B3002" s="1" t="s">
        <v>55</v>
      </c>
      <c r="C3002">
        <v>40.069099999999999</v>
      </c>
      <c r="D3002">
        <v>45.038200000000003</v>
      </c>
      <c r="E3002" s="1" t="s">
        <v>40</v>
      </c>
      <c r="F3002" t="s">
        <v>13410</v>
      </c>
      <c r="G3002">
        <v>0</v>
      </c>
      <c r="H3002">
        <v>0</v>
      </c>
      <c r="I3002">
        <v>0</v>
      </c>
    </row>
    <row r="3003" spans="1:9" hidden="1" x14ac:dyDescent="0.3">
      <c r="A3003" s="1" t="s">
        <v>115</v>
      </c>
      <c r="B3003" s="1" t="s">
        <v>55</v>
      </c>
      <c r="C3003">
        <v>40.069099999999999</v>
      </c>
      <c r="D3003">
        <v>45.038200000000003</v>
      </c>
      <c r="E3003" s="1" t="s">
        <v>41</v>
      </c>
      <c r="F3003" t="s">
        <v>13012</v>
      </c>
      <c r="G3003">
        <v>0</v>
      </c>
      <c r="H3003">
        <v>0</v>
      </c>
      <c r="I3003">
        <v>0</v>
      </c>
    </row>
    <row r="3004" spans="1:9" hidden="1" x14ac:dyDescent="0.3">
      <c r="A3004" s="1" t="s">
        <v>115</v>
      </c>
      <c r="B3004" s="1" t="s">
        <v>55</v>
      </c>
      <c r="C3004">
        <v>40.069099999999999</v>
      </c>
      <c r="D3004">
        <v>45.038200000000003</v>
      </c>
      <c r="E3004" s="1" t="s">
        <v>42</v>
      </c>
      <c r="F3004" t="s">
        <v>13013</v>
      </c>
      <c r="G3004">
        <v>0</v>
      </c>
      <c r="H3004">
        <v>0</v>
      </c>
      <c r="I3004">
        <v>0</v>
      </c>
    </row>
    <row r="3005" spans="1:9" hidden="1" x14ac:dyDescent="0.3">
      <c r="A3005" s="1" t="s">
        <v>115</v>
      </c>
      <c r="B3005" s="1" t="s">
        <v>55</v>
      </c>
      <c r="C3005">
        <v>40.069099999999999</v>
      </c>
      <c r="D3005">
        <v>45.038200000000003</v>
      </c>
      <c r="E3005" s="1" t="s">
        <v>43</v>
      </c>
      <c r="F3005" t="s">
        <v>21387</v>
      </c>
      <c r="G3005">
        <v>0</v>
      </c>
      <c r="H3005">
        <v>1</v>
      </c>
      <c r="I3005">
        <v>0</v>
      </c>
    </row>
    <row r="3006" spans="1:9" hidden="1" x14ac:dyDescent="0.3">
      <c r="A3006" s="1" t="s">
        <v>115</v>
      </c>
      <c r="B3006" s="1" t="s">
        <v>55</v>
      </c>
      <c r="C3006">
        <v>40.069099999999999</v>
      </c>
      <c r="D3006">
        <v>45.038200000000003</v>
      </c>
      <c r="E3006" s="1" t="s">
        <v>44</v>
      </c>
      <c r="F3006" t="s">
        <v>21388</v>
      </c>
      <c r="G3006">
        <v>0</v>
      </c>
      <c r="H3006">
        <v>1</v>
      </c>
      <c r="I3006">
        <v>0</v>
      </c>
    </row>
    <row r="3007" spans="1:9" hidden="1" x14ac:dyDescent="0.3">
      <c r="A3007" s="1" t="s">
        <v>115</v>
      </c>
      <c r="B3007" s="1" t="s">
        <v>55</v>
      </c>
      <c r="C3007">
        <v>40.069099999999999</v>
      </c>
      <c r="D3007">
        <v>45.038200000000003</v>
      </c>
      <c r="E3007" s="1" t="s">
        <v>45</v>
      </c>
      <c r="F3007" t="s">
        <v>21389</v>
      </c>
      <c r="G3007">
        <v>0</v>
      </c>
      <c r="H3007">
        <v>1</v>
      </c>
      <c r="I3007">
        <v>0</v>
      </c>
    </row>
    <row r="3008" spans="1:9" hidden="1" x14ac:dyDescent="0.3">
      <c r="A3008" s="1" t="s">
        <v>115</v>
      </c>
      <c r="B3008" s="1" t="s">
        <v>55</v>
      </c>
      <c r="C3008">
        <v>40.069099999999999</v>
      </c>
      <c r="D3008">
        <v>45.038200000000003</v>
      </c>
      <c r="E3008" s="1" t="s">
        <v>46</v>
      </c>
      <c r="F3008" t="s">
        <v>21390</v>
      </c>
      <c r="G3008">
        <v>0</v>
      </c>
      <c r="H3008">
        <v>1</v>
      </c>
      <c r="I3008">
        <v>0</v>
      </c>
    </row>
    <row r="3009" spans="1:9" hidden="1" x14ac:dyDescent="0.3">
      <c r="A3009" s="1" t="s">
        <v>115</v>
      </c>
      <c r="B3009" s="1" t="s">
        <v>55</v>
      </c>
      <c r="C3009">
        <v>40.069099999999999</v>
      </c>
      <c r="D3009">
        <v>45.038200000000003</v>
      </c>
      <c r="E3009" s="1" t="s">
        <v>47</v>
      </c>
      <c r="F3009" t="s">
        <v>21391</v>
      </c>
      <c r="G3009">
        <v>0</v>
      </c>
      <c r="H3009">
        <v>1</v>
      </c>
      <c r="I3009">
        <v>0</v>
      </c>
    </row>
    <row r="3010" spans="1:9" hidden="1" x14ac:dyDescent="0.3">
      <c r="A3010" s="1" t="s">
        <v>115</v>
      </c>
      <c r="B3010" s="1" t="s">
        <v>55</v>
      </c>
      <c r="C3010">
        <v>40.069099999999999</v>
      </c>
      <c r="D3010">
        <v>45.038200000000003</v>
      </c>
      <c r="E3010" s="1" t="s">
        <v>48</v>
      </c>
      <c r="F3010" t="s">
        <v>21392</v>
      </c>
      <c r="G3010">
        <v>0</v>
      </c>
      <c r="H3010">
        <v>1</v>
      </c>
      <c r="I3010">
        <v>0</v>
      </c>
    </row>
    <row r="3011" spans="1:9" hidden="1" x14ac:dyDescent="0.3">
      <c r="A3011" s="1" t="s">
        <v>115</v>
      </c>
      <c r="B3011" s="1" t="s">
        <v>55</v>
      </c>
      <c r="C3011">
        <v>40.069099999999999</v>
      </c>
      <c r="D3011">
        <v>45.038200000000003</v>
      </c>
      <c r="E3011" s="1" t="s">
        <v>49</v>
      </c>
      <c r="F3011" t="s">
        <v>21393</v>
      </c>
      <c r="G3011">
        <v>0</v>
      </c>
      <c r="H3011">
        <v>1</v>
      </c>
      <c r="I3011">
        <v>0</v>
      </c>
    </row>
    <row r="3012" spans="1:9" hidden="1" x14ac:dyDescent="0.3">
      <c r="A3012" s="1" t="s">
        <v>115</v>
      </c>
      <c r="B3012" s="1" t="s">
        <v>55</v>
      </c>
      <c r="C3012">
        <v>40.069099999999999</v>
      </c>
      <c r="D3012">
        <v>45.038200000000003</v>
      </c>
      <c r="E3012" s="1" t="s">
        <v>50</v>
      </c>
      <c r="F3012" t="s">
        <v>21394</v>
      </c>
      <c r="G3012">
        <v>0</v>
      </c>
      <c r="H3012">
        <v>1</v>
      </c>
      <c r="I3012">
        <v>0</v>
      </c>
    </row>
    <row r="3013" spans="1:9" hidden="1" x14ac:dyDescent="0.3">
      <c r="A3013" s="1" t="s">
        <v>115</v>
      </c>
      <c r="B3013" s="1" t="s">
        <v>55</v>
      </c>
      <c r="C3013">
        <v>40.069099999999999</v>
      </c>
      <c r="D3013">
        <v>45.038200000000003</v>
      </c>
      <c r="E3013" s="1" t="s">
        <v>51</v>
      </c>
      <c r="F3013" t="s">
        <v>21395</v>
      </c>
      <c r="G3013">
        <v>0</v>
      </c>
      <c r="H3013">
        <v>1</v>
      </c>
      <c r="I3013">
        <v>0</v>
      </c>
    </row>
    <row r="3014" spans="1:9" hidden="1" x14ac:dyDescent="0.3">
      <c r="A3014" s="1" t="s">
        <v>115</v>
      </c>
      <c r="B3014" s="1" t="s">
        <v>55</v>
      </c>
      <c r="C3014">
        <v>40.069099999999999</v>
      </c>
      <c r="D3014">
        <v>45.038200000000003</v>
      </c>
      <c r="E3014" s="1" t="s">
        <v>52</v>
      </c>
      <c r="F3014" t="s">
        <v>21396</v>
      </c>
      <c r="G3014">
        <v>0</v>
      </c>
      <c r="H3014">
        <v>1</v>
      </c>
      <c r="I3014">
        <v>0</v>
      </c>
    </row>
    <row r="3015" spans="1:9" hidden="1" x14ac:dyDescent="0.3">
      <c r="A3015" s="1" t="s">
        <v>115</v>
      </c>
      <c r="B3015" s="1" t="s">
        <v>55</v>
      </c>
      <c r="C3015">
        <v>40.069099999999999</v>
      </c>
      <c r="D3015">
        <v>45.038200000000003</v>
      </c>
      <c r="E3015" s="1" t="s">
        <v>53</v>
      </c>
      <c r="F3015" t="s">
        <v>21397</v>
      </c>
      <c r="G3015">
        <v>0</v>
      </c>
      <c r="H3015">
        <v>1</v>
      </c>
      <c r="I3015">
        <v>0</v>
      </c>
    </row>
    <row r="3016" spans="1:9" hidden="1" x14ac:dyDescent="0.3">
      <c r="A3016" s="1" t="s">
        <v>115</v>
      </c>
      <c r="B3016" s="1" t="s">
        <v>55</v>
      </c>
      <c r="C3016">
        <v>40.069099999999999</v>
      </c>
      <c r="D3016">
        <v>45.038200000000003</v>
      </c>
      <c r="E3016" s="1" t="s">
        <v>54</v>
      </c>
      <c r="F3016" t="s">
        <v>20358</v>
      </c>
      <c r="G3016">
        <v>0</v>
      </c>
      <c r="H3016">
        <v>4</v>
      </c>
      <c r="I3016">
        <v>0</v>
      </c>
    </row>
    <row r="3017" spans="1:9" hidden="1" x14ac:dyDescent="0.3">
      <c r="A3017" s="1" t="s">
        <v>115</v>
      </c>
      <c r="B3017" s="1" t="s">
        <v>55</v>
      </c>
      <c r="C3017">
        <v>40.069099999999999</v>
      </c>
      <c r="D3017">
        <v>45.038200000000003</v>
      </c>
      <c r="E3017" s="1" t="s">
        <v>21548</v>
      </c>
      <c r="F3017" t="s">
        <v>21606</v>
      </c>
      <c r="G3017">
        <v>0</v>
      </c>
      <c r="H3017">
        <v>8</v>
      </c>
      <c r="I3017">
        <v>0</v>
      </c>
    </row>
    <row r="3018" spans="1:9" hidden="1" x14ac:dyDescent="0.3">
      <c r="A3018" s="1" t="s">
        <v>116</v>
      </c>
      <c r="B3018" s="1" t="s">
        <v>55</v>
      </c>
      <c r="C3018">
        <v>18.735700000000001</v>
      </c>
      <c r="D3018">
        <v>-70.162700000000001</v>
      </c>
      <c r="E3018" s="1" t="s">
        <v>4</v>
      </c>
      <c r="F3018" t="s">
        <v>16616</v>
      </c>
      <c r="G3018">
        <v>0</v>
      </c>
      <c r="H3018">
        <v>0</v>
      </c>
      <c r="I3018">
        <v>0</v>
      </c>
    </row>
    <row r="3019" spans="1:9" hidden="1" x14ac:dyDescent="0.3">
      <c r="A3019" s="1" t="s">
        <v>116</v>
      </c>
      <c r="B3019" s="1" t="s">
        <v>55</v>
      </c>
      <c r="C3019">
        <v>18.735700000000001</v>
      </c>
      <c r="D3019">
        <v>-70.162700000000001</v>
      </c>
      <c r="E3019" s="1" t="s">
        <v>5</v>
      </c>
      <c r="F3019" t="s">
        <v>16513</v>
      </c>
      <c r="G3019">
        <v>0</v>
      </c>
      <c r="H3019">
        <v>0</v>
      </c>
      <c r="I3019">
        <v>0</v>
      </c>
    </row>
    <row r="3020" spans="1:9" hidden="1" x14ac:dyDescent="0.3">
      <c r="A3020" s="1" t="s">
        <v>116</v>
      </c>
      <c r="B3020" s="1" t="s">
        <v>55</v>
      </c>
      <c r="C3020">
        <v>18.735700000000001</v>
      </c>
      <c r="D3020">
        <v>-70.162700000000001</v>
      </c>
      <c r="E3020" s="1" t="s">
        <v>6</v>
      </c>
      <c r="F3020" t="s">
        <v>16411</v>
      </c>
      <c r="G3020">
        <v>0</v>
      </c>
      <c r="H3020">
        <v>0</v>
      </c>
      <c r="I3020">
        <v>0</v>
      </c>
    </row>
    <row r="3021" spans="1:9" hidden="1" x14ac:dyDescent="0.3">
      <c r="A3021" s="1" t="s">
        <v>116</v>
      </c>
      <c r="B3021" s="1" t="s">
        <v>55</v>
      </c>
      <c r="C3021">
        <v>18.735700000000001</v>
      </c>
      <c r="D3021">
        <v>-70.162700000000001</v>
      </c>
      <c r="E3021" s="1" t="s">
        <v>7</v>
      </c>
      <c r="F3021" t="s">
        <v>16309</v>
      </c>
      <c r="G3021">
        <v>0</v>
      </c>
      <c r="H3021">
        <v>0</v>
      </c>
      <c r="I3021">
        <v>0</v>
      </c>
    </row>
    <row r="3022" spans="1:9" hidden="1" x14ac:dyDescent="0.3">
      <c r="A3022" s="1" t="s">
        <v>116</v>
      </c>
      <c r="B3022" s="1" t="s">
        <v>55</v>
      </c>
      <c r="C3022">
        <v>18.735700000000001</v>
      </c>
      <c r="D3022">
        <v>-70.162700000000001</v>
      </c>
      <c r="E3022" s="1" t="s">
        <v>8</v>
      </c>
      <c r="F3022" t="s">
        <v>16209</v>
      </c>
      <c r="G3022">
        <v>0</v>
      </c>
      <c r="H3022">
        <v>0</v>
      </c>
      <c r="I3022">
        <v>0</v>
      </c>
    </row>
    <row r="3023" spans="1:9" hidden="1" x14ac:dyDescent="0.3">
      <c r="A3023" s="1" t="s">
        <v>116</v>
      </c>
      <c r="B3023" s="1" t="s">
        <v>55</v>
      </c>
      <c r="C3023">
        <v>18.735700000000001</v>
      </c>
      <c r="D3023">
        <v>-70.162700000000001</v>
      </c>
      <c r="E3023" s="1" t="s">
        <v>9</v>
      </c>
      <c r="F3023" t="s">
        <v>16109</v>
      </c>
      <c r="G3023">
        <v>0</v>
      </c>
      <c r="H3023">
        <v>0</v>
      </c>
      <c r="I3023">
        <v>0</v>
      </c>
    </row>
    <row r="3024" spans="1:9" hidden="1" x14ac:dyDescent="0.3">
      <c r="A3024" s="1" t="s">
        <v>116</v>
      </c>
      <c r="B3024" s="1" t="s">
        <v>55</v>
      </c>
      <c r="C3024">
        <v>18.735700000000001</v>
      </c>
      <c r="D3024">
        <v>-70.162700000000001</v>
      </c>
      <c r="E3024" s="1" t="s">
        <v>10</v>
      </c>
      <c r="F3024" t="s">
        <v>16012</v>
      </c>
      <c r="G3024">
        <v>0</v>
      </c>
      <c r="H3024">
        <v>0</v>
      </c>
      <c r="I3024">
        <v>0</v>
      </c>
    </row>
    <row r="3025" spans="1:9" hidden="1" x14ac:dyDescent="0.3">
      <c r="A3025" s="1" t="s">
        <v>116</v>
      </c>
      <c r="B3025" s="1" t="s">
        <v>55</v>
      </c>
      <c r="C3025">
        <v>18.735700000000001</v>
      </c>
      <c r="D3025">
        <v>-70.162700000000001</v>
      </c>
      <c r="E3025" s="1" t="s">
        <v>11</v>
      </c>
      <c r="F3025" t="s">
        <v>15915</v>
      </c>
      <c r="G3025">
        <v>0</v>
      </c>
      <c r="H3025">
        <v>0</v>
      </c>
      <c r="I3025">
        <v>0</v>
      </c>
    </row>
    <row r="3026" spans="1:9" hidden="1" x14ac:dyDescent="0.3">
      <c r="A3026" s="1" t="s">
        <v>116</v>
      </c>
      <c r="B3026" s="1" t="s">
        <v>55</v>
      </c>
      <c r="C3026">
        <v>18.735700000000001</v>
      </c>
      <c r="D3026">
        <v>-70.162700000000001</v>
      </c>
      <c r="E3026" s="1" t="s">
        <v>12</v>
      </c>
      <c r="F3026" t="s">
        <v>15820</v>
      </c>
      <c r="G3026">
        <v>0</v>
      </c>
      <c r="H3026">
        <v>0</v>
      </c>
      <c r="I3026">
        <v>0</v>
      </c>
    </row>
    <row r="3027" spans="1:9" hidden="1" x14ac:dyDescent="0.3">
      <c r="A3027" s="1" t="s">
        <v>116</v>
      </c>
      <c r="B3027" s="1" t="s">
        <v>55</v>
      </c>
      <c r="C3027">
        <v>18.735700000000001</v>
      </c>
      <c r="D3027">
        <v>-70.162700000000001</v>
      </c>
      <c r="E3027" s="1" t="s">
        <v>13</v>
      </c>
      <c r="F3027" t="s">
        <v>15728</v>
      </c>
      <c r="G3027">
        <v>0</v>
      </c>
      <c r="H3027">
        <v>0</v>
      </c>
      <c r="I3027">
        <v>0</v>
      </c>
    </row>
    <row r="3028" spans="1:9" hidden="1" x14ac:dyDescent="0.3">
      <c r="A3028" s="1" t="s">
        <v>116</v>
      </c>
      <c r="B3028" s="1" t="s">
        <v>55</v>
      </c>
      <c r="C3028">
        <v>18.735700000000001</v>
      </c>
      <c r="D3028">
        <v>-70.162700000000001</v>
      </c>
      <c r="E3028" s="1" t="s">
        <v>14</v>
      </c>
      <c r="F3028" t="s">
        <v>15638</v>
      </c>
      <c r="G3028">
        <v>0</v>
      </c>
      <c r="H3028">
        <v>0</v>
      </c>
      <c r="I3028">
        <v>0</v>
      </c>
    </row>
    <row r="3029" spans="1:9" hidden="1" x14ac:dyDescent="0.3">
      <c r="A3029" s="1" t="s">
        <v>116</v>
      </c>
      <c r="B3029" s="1" t="s">
        <v>55</v>
      </c>
      <c r="C3029">
        <v>18.735700000000001</v>
      </c>
      <c r="D3029">
        <v>-70.162700000000001</v>
      </c>
      <c r="E3029" s="1" t="s">
        <v>15</v>
      </c>
      <c r="F3029" t="s">
        <v>15549</v>
      </c>
      <c r="G3029">
        <v>0</v>
      </c>
      <c r="H3029">
        <v>0</v>
      </c>
      <c r="I3029">
        <v>0</v>
      </c>
    </row>
    <row r="3030" spans="1:9" hidden="1" x14ac:dyDescent="0.3">
      <c r="A3030" s="1" t="s">
        <v>116</v>
      </c>
      <c r="B3030" s="1" t="s">
        <v>55</v>
      </c>
      <c r="C3030">
        <v>18.735700000000001</v>
      </c>
      <c r="D3030">
        <v>-70.162700000000001</v>
      </c>
      <c r="E3030" s="1" t="s">
        <v>16</v>
      </c>
      <c r="F3030" t="s">
        <v>15460</v>
      </c>
      <c r="G3030">
        <v>0</v>
      </c>
      <c r="H3030">
        <v>0</v>
      </c>
      <c r="I3030">
        <v>0</v>
      </c>
    </row>
    <row r="3031" spans="1:9" hidden="1" x14ac:dyDescent="0.3">
      <c r="A3031" s="1" t="s">
        <v>116</v>
      </c>
      <c r="B3031" s="1" t="s">
        <v>55</v>
      </c>
      <c r="C3031">
        <v>18.735700000000001</v>
      </c>
      <c r="D3031">
        <v>-70.162700000000001</v>
      </c>
      <c r="E3031" s="1" t="s">
        <v>17</v>
      </c>
      <c r="F3031" t="s">
        <v>15371</v>
      </c>
      <c r="G3031">
        <v>0</v>
      </c>
      <c r="H3031">
        <v>0</v>
      </c>
      <c r="I3031">
        <v>0</v>
      </c>
    </row>
    <row r="3032" spans="1:9" hidden="1" x14ac:dyDescent="0.3">
      <c r="A3032" s="1" t="s">
        <v>116</v>
      </c>
      <c r="B3032" s="1" t="s">
        <v>55</v>
      </c>
      <c r="C3032">
        <v>18.735700000000001</v>
      </c>
      <c r="D3032">
        <v>-70.162700000000001</v>
      </c>
      <c r="E3032" s="1" t="s">
        <v>18</v>
      </c>
      <c r="F3032" t="s">
        <v>15283</v>
      </c>
      <c r="G3032">
        <v>0</v>
      </c>
      <c r="H3032">
        <v>0</v>
      </c>
      <c r="I3032">
        <v>0</v>
      </c>
    </row>
    <row r="3033" spans="1:9" hidden="1" x14ac:dyDescent="0.3">
      <c r="A3033" s="1" t="s">
        <v>116</v>
      </c>
      <c r="B3033" s="1" t="s">
        <v>55</v>
      </c>
      <c r="C3033">
        <v>18.735700000000001</v>
      </c>
      <c r="D3033">
        <v>-70.162700000000001</v>
      </c>
      <c r="E3033" s="1" t="s">
        <v>19</v>
      </c>
      <c r="F3033" t="s">
        <v>15195</v>
      </c>
      <c r="G3033">
        <v>0</v>
      </c>
      <c r="H3033">
        <v>0</v>
      </c>
      <c r="I3033">
        <v>0</v>
      </c>
    </row>
    <row r="3034" spans="1:9" hidden="1" x14ac:dyDescent="0.3">
      <c r="A3034" s="1" t="s">
        <v>116</v>
      </c>
      <c r="B3034" s="1" t="s">
        <v>55</v>
      </c>
      <c r="C3034">
        <v>18.735700000000001</v>
      </c>
      <c r="D3034">
        <v>-70.162700000000001</v>
      </c>
      <c r="E3034" s="1" t="s">
        <v>20</v>
      </c>
      <c r="F3034" t="s">
        <v>15107</v>
      </c>
      <c r="G3034">
        <v>0</v>
      </c>
      <c r="H3034">
        <v>0</v>
      </c>
      <c r="I3034">
        <v>0</v>
      </c>
    </row>
    <row r="3035" spans="1:9" hidden="1" x14ac:dyDescent="0.3">
      <c r="A3035" s="1" t="s">
        <v>116</v>
      </c>
      <c r="B3035" s="1" t="s">
        <v>55</v>
      </c>
      <c r="C3035">
        <v>18.735700000000001</v>
      </c>
      <c r="D3035">
        <v>-70.162700000000001</v>
      </c>
      <c r="E3035" s="1" t="s">
        <v>21</v>
      </c>
      <c r="F3035" t="s">
        <v>15019</v>
      </c>
      <c r="G3035">
        <v>0</v>
      </c>
      <c r="H3035">
        <v>0</v>
      </c>
      <c r="I3035">
        <v>0</v>
      </c>
    </row>
    <row r="3036" spans="1:9" hidden="1" x14ac:dyDescent="0.3">
      <c r="A3036" s="1" t="s">
        <v>116</v>
      </c>
      <c r="B3036" s="1" t="s">
        <v>55</v>
      </c>
      <c r="C3036">
        <v>18.735700000000001</v>
      </c>
      <c r="D3036">
        <v>-70.162700000000001</v>
      </c>
      <c r="E3036" s="1" t="s">
        <v>22</v>
      </c>
      <c r="F3036" t="s">
        <v>14931</v>
      </c>
      <c r="G3036">
        <v>0</v>
      </c>
      <c r="H3036">
        <v>0</v>
      </c>
      <c r="I3036">
        <v>0</v>
      </c>
    </row>
    <row r="3037" spans="1:9" hidden="1" x14ac:dyDescent="0.3">
      <c r="A3037" s="1" t="s">
        <v>116</v>
      </c>
      <c r="B3037" s="1" t="s">
        <v>55</v>
      </c>
      <c r="C3037">
        <v>18.735700000000001</v>
      </c>
      <c r="D3037">
        <v>-70.162700000000001</v>
      </c>
      <c r="E3037" s="1" t="s">
        <v>23</v>
      </c>
      <c r="F3037" t="s">
        <v>14843</v>
      </c>
      <c r="G3037">
        <v>0</v>
      </c>
      <c r="H3037">
        <v>0</v>
      </c>
      <c r="I3037">
        <v>0</v>
      </c>
    </row>
    <row r="3038" spans="1:9" hidden="1" x14ac:dyDescent="0.3">
      <c r="A3038" s="1" t="s">
        <v>116</v>
      </c>
      <c r="B3038" s="1" t="s">
        <v>55</v>
      </c>
      <c r="C3038">
        <v>18.735700000000001</v>
      </c>
      <c r="D3038">
        <v>-70.162700000000001</v>
      </c>
      <c r="E3038" s="1" t="s">
        <v>24</v>
      </c>
      <c r="F3038" t="s">
        <v>14755</v>
      </c>
      <c r="G3038">
        <v>0</v>
      </c>
      <c r="H3038">
        <v>0</v>
      </c>
      <c r="I3038">
        <v>0</v>
      </c>
    </row>
    <row r="3039" spans="1:9" hidden="1" x14ac:dyDescent="0.3">
      <c r="A3039" s="1" t="s">
        <v>116</v>
      </c>
      <c r="B3039" s="1" t="s">
        <v>55</v>
      </c>
      <c r="C3039">
        <v>18.735700000000001</v>
      </c>
      <c r="D3039">
        <v>-70.162700000000001</v>
      </c>
      <c r="E3039" s="1" t="s">
        <v>25</v>
      </c>
      <c r="F3039" t="s">
        <v>14667</v>
      </c>
      <c r="G3039">
        <v>0</v>
      </c>
      <c r="H3039">
        <v>0</v>
      </c>
      <c r="I3039">
        <v>0</v>
      </c>
    </row>
    <row r="3040" spans="1:9" hidden="1" x14ac:dyDescent="0.3">
      <c r="A3040" s="1" t="s">
        <v>116</v>
      </c>
      <c r="B3040" s="1" t="s">
        <v>55</v>
      </c>
      <c r="C3040">
        <v>18.735700000000001</v>
      </c>
      <c r="D3040">
        <v>-70.162700000000001</v>
      </c>
      <c r="E3040" s="1" t="s">
        <v>26</v>
      </c>
      <c r="F3040" t="s">
        <v>14579</v>
      </c>
      <c r="G3040">
        <v>0</v>
      </c>
      <c r="H3040">
        <v>0</v>
      </c>
      <c r="I3040">
        <v>0</v>
      </c>
    </row>
    <row r="3041" spans="1:9" hidden="1" x14ac:dyDescent="0.3">
      <c r="A3041" s="1" t="s">
        <v>116</v>
      </c>
      <c r="B3041" s="1" t="s">
        <v>55</v>
      </c>
      <c r="C3041">
        <v>18.735700000000001</v>
      </c>
      <c r="D3041">
        <v>-70.162700000000001</v>
      </c>
      <c r="E3041" s="1" t="s">
        <v>27</v>
      </c>
      <c r="F3041" t="s">
        <v>14491</v>
      </c>
      <c r="G3041">
        <v>0</v>
      </c>
      <c r="H3041">
        <v>0</v>
      </c>
      <c r="I3041">
        <v>0</v>
      </c>
    </row>
    <row r="3042" spans="1:9" hidden="1" x14ac:dyDescent="0.3">
      <c r="A3042" s="1" t="s">
        <v>116</v>
      </c>
      <c r="B3042" s="1" t="s">
        <v>55</v>
      </c>
      <c r="C3042">
        <v>18.735700000000001</v>
      </c>
      <c r="D3042">
        <v>-70.162700000000001</v>
      </c>
      <c r="E3042" s="1" t="s">
        <v>28</v>
      </c>
      <c r="F3042" t="s">
        <v>14404</v>
      </c>
      <c r="G3042">
        <v>0</v>
      </c>
      <c r="H3042">
        <v>0</v>
      </c>
      <c r="I3042">
        <v>0</v>
      </c>
    </row>
    <row r="3043" spans="1:9" hidden="1" x14ac:dyDescent="0.3">
      <c r="A3043" s="1" t="s">
        <v>116</v>
      </c>
      <c r="B3043" s="1" t="s">
        <v>55</v>
      </c>
      <c r="C3043">
        <v>18.735700000000001</v>
      </c>
      <c r="D3043">
        <v>-70.162700000000001</v>
      </c>
      <c r="E3043" s="1" t="s">
        <v>29</v>
      </c>
      <c r="F3043" t="s">
        <v>14317</v>
      </c>
      <c r="G3043">
        <v>0</v>
      </c>
      <c r="H3043">
        <v>0</v>
      </c>
      <c r="I3043">
        <v>0</v>
      </c>
    </row>
    <row r="3044" spans="1:9" hidden="1" x14ac:dyDescent="0.3">
      <c r="A3044" s="1" t="s">
        <v>116</v>
      </c>
      <c r="B3044" s="1" t="s">
        <v>55</v>
      </c>
      <c r="C3044">
        <v>18.735700000000001</v>
      </c>
      <c r="D3044">
        <v>-70.162700000000001</v>
      </c>
      <c r="E3044" s="1" t="s">
        <v>30</v>
      </c>
      <c r="F3044" t="s">
        <v>14230</v>
      </c>
      <c r="G3044">
        <v>0</v>
      </c>
      <c r="H3044">
        <v>0</v>
      </c>
      <c r="I3044">
        <v>0</v>
      </c>
    </row>
    <row r="3045" spans="1:9" hidden="1" x14ac:dyDescent="0.3">
      <c r="A3045" s="1" t="s">
        <v>116</v>
      </c>
      <c r="B3045" s="1" t="s">
        <v>55</v>
      </c>
      <c r="C3045">
        <v>18.735700000000001</v>
      </c>
      <c r="D3045">
        <v>-70.162700000000001</v>
      </c>
      <c r="E3045" s="1" t="s">
        <v>31</v>
      </c>
      <c r="F3045" t="s">
        <v>14143</v>
      </c>
      <c r="G3045">
        <v>0</v>
      </c>
      <c r="H3045">
        <v>0</v>
      </c>
      <c r="I3045">
        <v>0</v>
      </c>
    </row>
    <row r="3046" spans="1:9" hidden="1" x14ac:dyDescent="0.3">
      <c r="A3046" s="1" t="s">
        <v>116</v>
      </c>
      <c r="B3046" s="1" t="s">
        <v>55</v>
      </c>
      <c r="C3046">
        <v>18.735700000000001</v>
      </c>
      <c r="D3046">
        <v>-70.162700000000001</v>
      </c>
      <c r="E3046" s="1" t="s">
        <v>32</v>
      </c>
      <c r="F3046" t="s">
        <v>14057</v>
      </c>
      <c r="G3046">
        <v>0</v>
      </c>
      <c r="H3046">
        <v>0</v>
      </c>
      <c r="I3046">
        <v>0</v>
      </c>
    </row>
    <row r="3047" spans="1:9" hidden="1" x14ac:dyDescent="0.3">
      <c r="A3047" s="1" t="s">
        <v>116</v>
      </c>
      <c r="B3047" s="1" t="s">
        <v>55</v>
      </c>
      <c r="C3047">
        <v>18.735700000000001</v>
      </c>
      <c r="D3047">
        <v>-70.162700000000001</v>
      </c>
      <c r="E3047" s="1" t="s">
        <v>33</v>
      </c>
      <c r="F3047" t="s">
        <v>13971</v>
      </c>
      <c r="G3047">
        <v>0</v>
      </c>
      <c r="H3047">
        <v>0</v>
      </c>
      <c r="I3047">
        <v>0</v>
      </c>
    </row>
    <row r="3048" spans="1:9" hidden="1" x14ac:dyDescent="0.3">
      <c r="A3048" s="1" t="s">
        <v>116</v>
      </c>
      <c r="B3048" s="1" t="s">
        <v>55</v>
      </c>
      <c r="C3048">
        <v>18.735700000000001</v>
      </c>
      <c r="D3048">
        <v>-70.162700000000001</v>
      </c>
      <c r="E3048" s="1" t="s">
        <v>34</v>
      </c>
      <c r="F3048" t="s">
        <v>13885</v>
      </c>
      <c r="G3048">
        <v>0</v>
      </c>
      <c r="H3048">
        <v>0</v>
      </c>
      <c r="I3048">
        <v>0</v>
      </c>
    </row>
    <row r="3049" spans="1:9" hidden="1" x14ac:dyDescent="0.3">
      <c r="A3049" s="1" t="s">
        <v>116</v>
      </c>
      <c r="B3049" s="1" t="s">
        <v>55</v>
      </c>
      <c r="C3049">
        <v>18.735700000000001</v>
      </c>
      <c r="D3049">
        <v>-70.162700000000001</v>
      </c>
      <c r="E3049" s="1" t="s">
        <v>35</v>
      </c>
      <c r="F3049" t="s">
        <v>13801</v>
      </c>
      <c r="G3049">
        <v>0</v>
      </c>
      <c r="H3049">
        <v>0</v>
      </c>
      <c r="I3049">
        <v>0</v>
      </c>
    </row>
    <row r="3050" spans="1:9" hidden="1" x14ac:dyDescent="0.3">
      <c r="A3050" s="1" t="s">
        <v>116</v>
      </c>
      <c r="B3050" s="1" t="s">
        <v>55</v>
      </c>
      <c r="C3050">
        <v>18.735700000000001</v>
      </c>
      <c r="D3050">
        <v>-70.162700000000001</v>
      </c>
      <c r="E3050" s="1" t="s">
        <v>36</v>
      </c>
      <c r="F3050" t="s">
        <v>13717</v>
      </c>
      <c r="G3050">
        <v>0</v>
      </c>
      <c r="H3050">
        <v>0</v>
      </c>
      <c r="I3050">
        <v>0</v>
      </c>
    </row>
    <row r="3051" spans="1:9" hidden="1" x14ac:dyDescent="0.3">
      <c r="A3051" s="1" t="s">
        <v>116</v>
      </c>
      <c r="B3051" s="1" t="s">
        <v>55</v>
      </c>
      <c r="C3051">
        <v>18.735700000000001</v>
      </c>
      <c r="D3051">
        <v>-70.162700000000001</v>
      </c>
      <c r="E3051" s="1" t="s">
        <v>37</v>
      </c>
      <c r="F3051" t="s">
        <v>13633</v>
      </c>
      <c r="G3051">
        <v>0</v>
      </c>
      <c r="H3051">
        <v>0</v>
      </c>
      <c r="I3051">
        <v>0</v>
      </c>
    </row>
    <row r="3052" spans="1:9" hidden="1" x14ac:dyDescent="0.3">
      <c r="A3052" s="1" t="s">
        <v>116</v>
      </c>
      <c r="B3052" s="1" t="s">
        <v>55</v>
      </c>
      <c r="C3052">
        <v>18.735700000000001</v>
      </c>
      <c r="D3052">
        <v>-70.162700000000001</v>
      </c>
      <c r="E3052" s="1" t="s">
        <v>38</v>
      </c>
      <c r="F3052" t="s">
        <v>13554</v>
      </c>
      <c r="G3052">
        <v>0</v>
      </c>
      <c r="H3052">
        <v>0</v>
      </c>
      <c r="I3052">
        <v>0</v>
      </c>
    </row>
    <row r="3053" spans="1:9" hidden="1" x14ac:dyDescent="0.3">
      <c r="A3053" s="1" t="s">
        <v>116</v>
      </c>
      <c r="B3053" s="1" t="s">
        <v>55</v>
      </c>
      <c r="C3053">
        <v>18.735700000000001</v>
      </c>
      <c r="D3053">
        <v>-70.162700000000001</v>
      </c>
      <c r="E3053" s="1" t="s">
        <v>39</v>
      </c>
      <c r="F3053" t="s">
        <v>13479</v>
      </c>
      <c r="G3053">
        <v>0</v>
      </c>
      <c r="H3053">
        <v>0</v>
      </c>
      <c r="I3053">
        <v>0</v>
      </c>
    </row>
    <row r="3054" spans="1:9" hidden="1" x14ac:dyDescent="0.3">
      <c r="A3054" s="1" t="s">
        <v>116</v>
      </c>
      <c r="B3054" s="1" t="s">
        <v>55</v>
      </c>
      <c r="C3054">
        <v>18.735700000000001</v>
      </c>
      <c r="D3054">
        <v>-70.162700000000001</v>
      </c>
      <c r="E3054" s="1" t="s">
        <v>40</v>
      </c>
      <c r="F3054" t="s">
        <v>13411</v>
      </c>
      <c r="G3054">
        <v>0</v>
      </c>
      <c r="H3054">
        <v>0</v>
      </c>
      <c r="I3054">
        <v>0</v>
      </c>
    </row>
    <row r="3055" spans="1:9" hidden="1" x14ac:dyDescent="0.3">
      <c r="A3055" s="1" t="s">
        <v>116</v>
      </c>
      <c r="B3055" s="1" t="s">
        <v>55</v>
      </c>
      <c r="C3055">
        <v>18.735700000000001</v>
      </c>
      <c r="D3055">
        <v>-70.162700000000001</v>
      </c>
      <c r="E3055" s="1" t="s">
        <v>41</v>
      </c>
      <c r="F3055" t="s">
        <v>13014</v>
      </c>
      <c r="G3055">
        <v>0</v>
      </c>
      <c r="H3055">
        <v>0</v>
      </c>
      <c r="I3055">
        <v>0</v>
      </c>
    </row>
    <row r="3056" spans="1:9" hidden="1" x14ac:dyDescent="0.3">
      <c r="A3056" s="1" t="s">
        <v>116</v>
      </c>
      <c r="B3056" s="1" t="s">
        <v>55</v>
      </c>
      <c r="C3056">
        <v>18.735700000000001</v>
      </c>
      <c r="D3056">
        <v>-70.162700000000001</v>
      </c>
      <c r="E3056" s="1" t="s">
        <v>42</v>
      </c>
      <c r="F3056" t="s">
        <v>13015</v>
      </c>
      <c r="G3056">
        <v>0</v>
      </c>
      <c r="H3056">
        <v>0</v>
      </c>
      <c r="I3056">
        <v>0</v>
      </c>
    </row>
    <row r="3057" spans="1:9" hidden="1" x14ac:dyDescent="0.3">
      <c r="A3057" s="1" t="s">
        <v>116</v>
      </c>
      <c r="B3057" s="1" t="s">
        <v>55</v>
      </c>
      <c r="C3057">
        <v>18.735700000000001</v>
      </c>
      <c r="D3057">
        <v>-70.162700000000001</v>
      </c>
      <c r="E3057" s="1" t="s">
        <v>43</v>
      </c>
      <c r="F3057" t="s">
        <v>21398</v>
      </c>
      <c r="G3057">
        <v>0</v>
      </c>
      <c r="H3057">
        <v>1</v>
      </c>
      <c r="I3057">
        <v>0</v>
      </c>
    </row>
    <row r="3058" spans="1:9" hidden="1" x14ac:dyDescent="0.3">
      <c r="A3058" s="1" t="s">
        <v>116</v>
      </c>
      <c r="B3058" s="1" t="s">
        <v>55</v>
      </c>
      <c r="C3058">
        <v>18.735700000000001</v>
      </c>
      <c r="D3058">
        <v>-70.162700000000001</v>
      </c>
      <c r="E3058" s="1" t="s">
        <v>44</v>
      </c>
      <c r="F3058" t="s">
        <v>21399</v>
      </c>
      <c r="G3058">
        <v>0</v>
      </c>
      <c r="H3058">
        <v>1</v>
      </c>
      <c r="I3058">
        <v>0</v>
      </c>
    </row>
    <row r="3059" spans="1:9" hidden="1" x14ac:dyDescent="0.3">
      <c r="A3059" s="1" t="s">
        <v>116</v>
      </c>
      <c r="B3059" s="1" t="s">
        <v>55</v>
      </c>
      <c r="C3059">
        <v>18.735700000000001</v>
      </c>
      <c r="D3059">
        <v>-70.162700000000001</v>
      </c>
      <c r="E3059" s="1" t="s">
        <v>45</v>
      </c>
      <c r="F3059" t="s">
        <v>21400</v>
      </c>
      <c r="G3059">
        <v>0</v>
      </c>
      <c r="H3059">
        <v>1</v>
      </c>
      <c r="I3059">
        <v>0</v>
      </c>
    </row>
    <row r="3060" spans="1:9" hidden="1" x14ac:dyDescent="0.3">
      <c r="A3060" s="1" t="s">
        <v>116</v>
      </c>
      <c r="B3060" s="1" t="s">
        <v>55</v>
      </c>
      <c r="C3060">
        <v>18.735700000000001</v>
      </c>
      <c r="D3060">
        <v>-70.162700000000001</v>
      </c>
      <c r="E3060" s="1" t="s">
        <v>46</v>
      </c>
      <c r="F3060" t="s">
        <v>21401</v>
      </c>
      <c r="G3060">
        <v>0</v>
      </c>
      <c r="H3060">
        <v>1</v>
      </c>
      <c r="I3060">
        <v>0</v>
      </c>
    </row>
    <row r="3061" spans="1:9" hidden="1" x14ac:dyDescent="0.3">
      <c r="A3061" s="1" t="s">
        <v>116</v>
      </c>
      <c r="B3061" s="1" t="s">
        <v>55</v>
      </c>
      <c r="C3061">
        <v>18.735700000000001</v>
      </c>
      <c r="D3061">
        <v>-70.162700000000001</v>
      </c>
      <c r="E3061" s="1" t="s">
        <v>47</v>
      </c>
      <c r="F3061" t="s">
        <v>21402</v>
      </c>
      <c r="G3061">
        <v>0</v>
      </c>
      <c r="H3061">
        <v>1</v>
      </c>
      <c r="I3061">
        <v>0</v>
      </c>
    </row>
    <row r="3062" spans="1:9" hidden="1" x14ac:dyDescent="0.3">
      <c r="A3062" s="1" t="s">
        <v>116</v>
      </c>
      <c r="B3062" s="1" t="s">
        <v>55</v>
      </c>
      <c r="C3062">
        <v>18.735700000000001</v>
      </c>
      <c r="D3062">
        <v>-70.162700000000001</v>
      </c>
      <c r="E3062" s="1" t="s">
        <v>48</v>
      </c>
      <c r="F3062" t="s">
        <v>20931</v>
      </c>
      <c r="G3062">
        <v>0</v>
      </c>
      <c r="H3062">
        <v>2</v>
      </c>
      <c r="I3062">
        <v>0</v>
      </c>
    </row>
    <row r="3063" spans="1:9" hidden="1" x14ac:dyDescent="0.3">
      <c r="A3063" s="1" t="s">
        <v>116</v>
      </c>
      <c r="B3063" s="1" t="s">
        <v>55</v>
      </c>
      <c r="C3063">
        <v>18.735700000000001</v>
      </c>
      <c r="D3063">
        <v>-70.162700000000001</v>
      </c>
      <c r="E3063" s="1" t="s">
        <v>49</v>
      </c>
      <c r="F3063" t="s">
        <v>20932</v>
      </c>
      <c r="G3063">
        <v>0</v>
      </c>
      <c r="H3063">
        <v>2</v>
      </c>
      <c r="I3063">
        <v>0</v>
      </c>
    </row>
    <row r="3064" spans="1:9" hidden="1" x14ac:dyDescent="0.3">
      <c r="A3064" s="1" t="s">
        <v>116</v>
      </c>
      <c r="B3064" s="1" t="s">
        <v>55</v>
      </c>
      <c r="C3064">
        <v>18.735700000000001</v>
      </c>
      <c r="D3064">
        <v>-70.162700000000001</v>
      </c>
      <c r="E3064" s="1" t="s">
        <v>50</v>
      </c>
      <c r="F3064" t="s">
        <v>20359</v>
      </c>
      <c r="G3064">
        <v>0</v>
      </c>
      <c r="H3064">
        <v>5</v>
      </c>
      <c r="I3064">
        <v>0</v>
      </c>
    </row>
    <row r="3065" spans="1:9" hidden="1" x14ac:dyDescent="0.3">
      <c r="A3065" s="1" t="s">
        <v>116</v>
      </c>
      <c r="B3065" s="1" t="s">
        <v>55</v>
      </c>
      <c r="C3065">
        <v>18.735700000000001</v>
      </c>
      <c r="D3065">
        <v>-70.162700000000001</v>
      </c>
      <c r="E3065" s="1" t="s">
        <v>51</v>
      </c>
      <c r="F3065" t="s">
        <v>20360</v>
      </c>
      <c r="G3065">
        <v>0</v>
      </c>
      <c r="H3065">
        <v>5</v>
      </c>
      <c r="I3065">
        <v>0</v>
      </c>
    </row>
    <row r="3066" spans="1:9" hidden="1" x14ac:dyDescent="0.3">
      <c r="A3066" s="1" t="s">
        <v>116</v>
      </c>
      <c r="B3066" s="1" t="s">
        <v>55</v>
      </c>
      <c r="C3066">
        <v>18.735700000000001</v>
      </c>
      <c r="D3066">
        <v>-70.162700000000001</v>
      </c>
      <c r="E3066" s="1" t="s">
        <v>52</v>
      </c>
      <c r="F3066" t="s">
        <v>20361</v>
      </c>
      <c r="G3066">
        <v>0</v>
      </c>
      <c r="H3066">
        <v>5</v>
      </c>
      <c r="I3066">
        <v>0</v>
      </c>
    </row>
    <row r="3067" spans="1:9" hidden="1" x14ac:dyDescent="0.3">
      <c r="A3067" s="1" t="s">
        <v>116</v>
      </c>
      <c r="B3067" s="1" t="s">
        <v>55</v>
      </c>
      <c r="C3067">
        <v>18.735700000000001</v>
      </c>
      <c r="D3067">
        <v>-70.162700000000001</v>
      </c>
      <c r="E3067" s="1" t="s">
        <v>53</v>
      </c>
      <c r="F3067" t="s">
        <v>20362</v>
      </c>
      <c r="G3067">
        <v>0</v>
      </c>
      <c r="H3067">
        <v>5</v>
      </c>
      <c r="I3067">
        <v>0</v>
      </c>
    </row>
    <row r="3068" spans="1:9" hidden="1" x14ac:dyDescent="0.3">
      <c r="A3068" s="1" t="s">
        <v>116</v>
      </c>
      <c r="B3068" s="1" t="s">
        <v>55</v>
      </c>
      <c r="C3068">
        <v>18.735700000000001</v>
      </c>
      <c r="D3068">
        <v>-70.162700000000001</v>
      </c>
      <c r="E3068" s="1" t="s">
        <v>54</v>
      </c>
      <c r="F3068" t="s">
        <v>20363</v>
      </c>
      <c r="G3068">
        <v>0</v>
      </c>
      <c r="H3068">
        <v>5</v>
      </c>
      <c r="I3068">
        <v>0</v>
      </c>
    </row>
    <row r="3069" spans="1:9" hidden="1" x14ac:dyDescent="0.3">
      <c r="A3069" s="1" t="s">
        <v>116</v>
      </c>
      <c r="B3069" s="1" t="s">
        <v>55</v>
      </c>
      <c r="C3069">
        <v>18.735700000000001</v>
      </c>
      <c r="D3069">
        <v>-70.162700000000001</v>
      </c>
      <c r="E3069" s="1" t="s">
        <v>21548</v>
      </c>
      <c r="F3069" t="s">
        <v>21607</v>
      </c>
      <c r="G3069">
        <v>0</v>
      </c>
      <c r="H3069">
        <v>5</v>
      </c>
      <c r="I3069">
        <v>0</v>
      </c>
    </row>
    <row r="3070" spans="1:9" hidden="1" x14ac:dyDescent="0.3">
      <c r="A3070" s="1" t="s">
        <v>117</v>
      </c>
      <c r="B3070" s="1" t="s">
        <v>55</v>
      </c>
      <c r="C3070">
        <v>-0.7893</v>
      </c>
      <c r="D3070">
        <v>113.9213</v>
      </c>
      <c r="E3070" s="1" t="s">
        <v>4</v>
      </c>
      <c r="F3070" t="s">
        <v>16617</v>
      </c>
      <c r="G3070">
        <v>0</v>
      </c>
      <c r="H3070">
        <v>0</v>
      </c>
      <c r="I3070">
        <v>0</v>
      </c>
    </row>
    <row r="3071" spans="1:9" hidden="1" x14ac:dyDescent="0.3">
      <c r="A3071" s="1" t="s">
        <v>117</v>
      </c>
      <c r="B3071" s="1" t="s">
        <v>55</v>
      </c>
      <c r="C3071">
        <v>-0.7893</v>
      </c>
      <c r="D3071">
        <v>113.9213</v>
      </c>
      <c r="E3071" s="1" t="s">
        <v>5</v>
      </c>
      <c r="F3071" t="s">
        <v>16514</v>
      </c>
      <c r="G3071">
        <v>0</v>
      </c>
      <c r="H3071">
        <v>0</v>
      </c>
      <c r="I3071">
        <v>0</v>
      </c>
    </row>
    <row r="3072" spans="1:9" hidden="1" x14ac:dyDescent="0.3">
      <c r="A3072" s="1" t="s">
        <v>117</v>
      </c>
      <c r="B3072" s="1" t="s">
        <v>55</v>
      </c>
      <c r="C3072">
        <v>-0.7893</v>
      </c>
      <c r="D3072">
        <v>113.9213</v>
      </c>
      <c r="E3072" s="1" t="s">
        <v>6</v>
      </c>
      <c r="F3072" t="s">
        <v>16412</v>
      </c>
      <c r="G3072">
        <v>0</v>
      </c>
      <c r="H3072">
        <v>0</v>
      </c>
      <c r="I3072">
        <v>0</v>
      </c>
    </row>
    <row r="3073" spans="1:9" hidden="1" x14ac:dyDescent="0.3">
      <c r="A3073" s="1" t="s">
        <v>117</v>
      </c>
      <c r="B3073" s="1" t="s">
        <v>55</v>
      </c>
      <c r="C3073">
        <v>-0.7893</v>
      </c>
      <c r="D3073">
        <v>113.9213</v>
      </c>
      <c r="E3073" s="1" t="s">
        <v>7</v>
      </c>
      <c r="F3073" t="s">
        <v>16310</v>
      </c>
      <c r="G3073">
        <v>0</v>
      </c>
      <c r="H3073">
        <v>0</v>
      </c>
      <c r="I3073">
        <v>0</v>
      </c>
    </row>
    <row r="3074" spans="1:9" hidden="1" x14ac:dyDescent="0.3">
      <c r="A3074" s="1" t="s">
        <v>117</v>
      </c>
      <c r="B3074" s="1" t="s">
        <v>55</v>
      </c>
      <c r="C3074">
        <v>-0.7893</v>
      </c>
      <c r="D3074">
        <v>113.9213</v>
      </c>
      <c r="E3074" s="1" t="s">
        <v>8</v>
      </c>
      <c r="F3074" t="s">
        <v>16210</v>
      </c>
      <c r="G3074">
        <v>0</v>
      </c>
      <c r="H3074">
        <v>0</v>
      </c>
      <c r="I3074">
        <v>0</v>
      </c>
    </row>
    <row r="3075" spans="1:9" hidden="1" x14ac:dyDescent="0.3">
      <c r="A3075" s="1" t="s">
        <v>117</v>
      </c>
      <c r="B3075" s="1" t="s">
        <v>55</v>
      </c>
      <c r="C3075">
        <v>-0.7893</v>
      </c>
      <c r="D3075">
        <v>113.9213</v>
      </c>
      <c r="E3075" s="1" t="s">
        <v>9</v>
      </c>
      <c r="F3075" t="s">
        <v>16110</v>
      </c>
      <c r="G3075">
        <v>0</v>
      </c>
      <c r="H3075">
        <v>0</v>
      </c>
      <c r="I3075">
        <v>0</v>
      </c>
    </row>
    <row r="3076" spans="1:9" hidden="1" x14ac:dyDescent="0.3">
      <c r="A3076" s="1" t="s">
        <v>117</v>
      </c>
      <c r="B3076" s="1" t="s">
        <v>55</v>
      </c>
      <c r="C3076">
        <v>-0.7893</v>
      </c>
      <c r="D3076">
        <v>113.9213</v>
      </c>
      <c r="E3076" s="1" t="s">
        <v>10</v>
      </c>
      <c r="F3076" t="s">
        <v>16013</v>
      </c>
      <c r="G3076">
        <v>0</v>
      </c>
      <c r="H3076">
        <v>0</v>
      </c>
      <c r="I3076">
        <v>0</v>
      </c>
    </row>
    <row r="3077" spans="1:9" hidden="1" x14ac:dyDescent="0.3">
      <c r="A3077" s="1" t="s">
        <v>117</v>
      </c>
      <c r="B3077" s="1" t="s">
        <v>55</v>
      </c>
      <c r="C3077">
        <v>-0.7893</v>
      </c>
      <c r="D3077">
        <v>113.9213</v>
      </c>
      <c r="E3077" s="1" t="s">
        <v>11</v>
      </c>
      <c r="F3077" t="s">
        <v>15916</v>
      </c>
      <c r="G3077">
        <v>0</v>
      </c>
      <c r="H3077">
        <v>0</v>
      </c>
      <c r="I3077">
        <v>0</v>
      </c>
    </row>
    <row r="3078" spans="1:9" hidden="1" x14ac:dyDescent="0.3">
      <c r="A3078" s="1" t="s">
        <v>117</v>
      </c>
      <c r="B3078" s="1" t="s">
        <v>55</v>
      </c>
      <c r="C3078">
        <v>-0.7893</v>
      </c>
      <c r="D3078">
        <v>113.9213</v>
      </c>
      <c r="E3078" s="1" t="s">
        <v>12</v>
      </c>
      <c r="F3078" t="s">
        <v>15821</v>
      </c>
      <c r="G3078">
        <v>0</v>
      </c>
      <c r="H3078">
        <v>0</v>
      </c>
      <c r="I3078">
        <v>0</v>
      </c>
    </row>
    <row r="3079" spans="1:9" hidden="1" x14ac:dyDescent="0.3">
      <c r="A3079" s="1" t="s">
        <v>117</v>
      </c>
      <c r="B3079" s="1" t="s">
        <v>55</v>
      </c>
      <c r="C3079">
        <v>-0.7893</v>
      </c>
      <c r="D3079">
        <v>113.9213</v>
      </c>
      <c r="E3079" s="1" t="s">
        <v>13</v>
      </c>
      <c r="F3079" t="s">
        <v>15729</v>
      </c>
      <c r="G3079">
        <v>0</v>
      </c>
      <c r="H3079">
        <v>0</v>
      </c>
      <c r="I3079">
        <v>0</v>
      </c>
    </row>
    <row r="3080" spans="1:9" hidden="1" x14ac:dyDescent="0.3">
      <c r="A3080" s="1" t="s">
        <v>117</v>
      </c>
      <c r="B3080" s="1" t="s">
        <v>55</v>
      </c>
      <c r="C3080">
        <v>-0.7893</v>
      </c>
      <c r="D3080">
        <v>113.9213</v>
      </c>
      <c r="E3080" s="1" t="s">
        <v>14</v>
      </c>
      <c r="F3080" t="s">
        <v>15639</v>
      </c>
      <c r="G3080">
        <v>0</v>
      </c>
      <c r="H3080">
        <v>0</v>
      </c>
      <c r="I3080">
        <v>0</v>
      </c>
    </row>
    <row r="3081" spans="1:9" hidden="1" x14ac:dyDescent="0.3">
      <c r="A3081" s="1" t="s">
        <v>117</v>
      </c>
      <c r="B3081" s="1" t="s">
        <v>55</v>
      </c>
      <c r="C3081">
        <v>-0.7893</v>
      </c>
      <c r="D3081">
        <v>113.9213</v>
      </c>
      <c r="E3081" s="1" t="s">
        <v>15</v>
      </c>
      <c r="F3081" t="s">
        <v>15550</v>
      </c>
      <c r="G3081">
        <v>0</v>
      </c>
      <c r="H3081">
        <v>0</v>
      </c>
      <c r="I3081">
        <v>0</v>
      </c>
    </row>
    <row r="3082" spans="1:9" hidden="1" x14ac:dyDescent="0.3">
      <c r="A3082" s="1" t="s">
        <v>117</v>
      </c>
      <c r="B3082" s="1" t="s">
        <v>55</v>
      </c>
      <c r="C3082">
        <v>-0.7893</v>
      </c>
      <c r="D3082">
        <v>113.9213</v>
      </c>
      <c r="E3082" s="1" t="s">
        <v>16</v>
      </c>
      <c r="F3082" t="s">
        <v>15461</v>
      </c>
      <c r="G3082">
        <v>0</v>
      </c>
      <c r="H3082">
        <v>0</v>
      </c>
      <c r="I3082">
        <v>0</v>
      </c>
    </row>
    <row r="3083" spans="1:9" hidden="1" x14ac:dyDescent="0.3">
      <c r="A3083" s="1" t="s">
        <v>117</v>
      </c>
      <c r="B3083" s="1" t="s">
        <v>55</v>
      </c>
      <c r="C3083">
        <v>-0.7893</v>
      </c>
      <c r="D3083">
        <v>113.9213</v>
      </c>
      <c r="E3083" s="1" t="s">
        <v>17</v>
      </c>
      <c r="F3083" t="s">
        <v>15372</v>
      </c>
      <c r="G3083">
        <v>0</v>
      </c>
      <c r="H3083">
        <v>0</v>
      </c>
      <c r="I3083">
        <v>0</v>
      </c>
    </row>
    <row r="3084" spans="1:9" hidden="1" x14ac:dyDescent="0.3">
      <c r="A3084" s="1" t="s">
        <v>117</v>
      </c>
      <c r="B3084" s="1" t="s">
        <v>55</v>
      </c>
      <c r="C3084">
        <v>-0.7893</v>
      </c>
      <c r="D3084">
        <v>113.9213</v>
      </c>
      <c r="E3084" s="1" t="s">
        <v>18</v>
      </c>
      <c r="F3084" t="s">
        <v>15284</v>
      </c>
      <c r="G3084">
        <v>0</v>
      </c>
      <c r="H3084">
        <v>0</v>
      </c>
      <c r="I3084">
        <v>0</v>
      </c>
    </row>
    <row r="3085" spans="1:9" hidden="1" x14ac:dyDescent="0.3">
      <c r="A3085" s="1" t="s">
        <v>117</v>
      </c>
      <c r="B3085" s="1" t="s">
        <v>55</v>
      </c>
      <c r="C3085">
        <v>-0.7893</v>
      </c>
      <c r="D3085">
        <v>113.9213</v>
      </c>
      <c r="E3085" s="1" t="s">
        <v>19</v>
      </c>
      <c r="F3085" t="s">
        <v>15196</v>
      </c>
      <c r="G3085">
        <v>0</v>
      </c>
      <c r="H3085">
        <v>0</v>
      </c>
      <c r="I3085">
        <v>0</v>
      </c>
    </row>
    <row r="3086" spans="1:9" hidden="1" x14ac:dyDescent="0.3">
      <c r="A3086" s="1" t="s">
        <v>117</v>
      </c>
      <c r="B3086" s="1" t="s">
        <v>55</v>
      </c>
      <c r="C3086">
        <v>-0.7893</v>
      </c>
      <c r="D3086">
        <v>113.9213</v>
      </c>
      <c r="E3086" s="1" t="s">
        <v>20</v>
      </c>
      <c r="F3086" t="s">
        <v>15108</v>
      </c>
      <c r="G3086">
        <v>0</v>
      </c>
      <c r="H3086">
        <v>0</v>
      </c>
      <c r="I3086">
        <v>0</v>
      </c>
    </row>
    <row r="3087" spans="1:9" hidden="1" x14ac:dyDescent="0.3">
      <c r="A3087" s="1" t="s">
        <v>117</v>
      </c>
      <c r="B3087" s="1" t="s">
        <v>55</v>
      </c>
      <c r="C3087">
        <v>-0.7893</v>
      </c>
      <c r="D3087">
        <v>113.9213</v>
      </c>
      <c r="E3087" s="1" t="s">
        <v>21</v>
      </c>
      <c r="F3087" t="s">
        <v>15020</v>
      </c>
      <c r="G3087">
        <v>0</v>
      </c>
      <c r="H3087">
        <v>0</v>
      </c>
      <c r="I3087">
        <v>0</v>
      </c>
    </row>
    <row r="3088" spans="1:9" hidden="1" x14ac:dyDescent="0.3">
      <c r="A3088" s="1" t="s">
        <v>117</v>
      </c>
      <c r="B3088" s="1" t="s">
        <v>55</v>
      </c>
      <c r="C3088">
        <v>-0.7893</v>
      </c>
      <c r="D3088">
        <v>113.9213</v>
      </c>
      <c r="E3088" s="1" t="s">
        <v>22</v>
      </c>
      <c r="F3088" t="s">
        <v>14932</v>
      </c>
      <c r="G3088">
        <v>0</v>
      </c>
      <c r="H3088">
        <v>0</v>
      </c>
      <c r="I3088">
        <v>0</v>
      </c>
    </row>
    <row r="3089" spans="1:9" hidden="1" x14ac:dyDescent="0.3">
      <c r="A3089" s="1" t="s">
        <v>117</v>
      </c>
      <c r="B3089" s="1" t="s">
        <v>55</v>
      </c>
      <c r="C3089">
        <v>-0.7893</v>
      </c>
      <c r="D3089">
        <v>113.9213</v>
      </c>
      <c r="E3089" s="1" t="s">
        <v>23</v>
      </c>
      <c r="F3089" t="s">
        <v>14844</v>
      </c>
      <c r="G3089">
        <v>0</v>
      </c>
      <c r="H3089">
        <v>0</v>
      </c>
      <c r="I3089">
        <v>0</v>
      </c>
    </row>
    <row r="3090" spans="1:9" hidden="1" x14ac:dyDescent="0.3">
      <c r="A3090" s="1" t="s">
        <v>117</v>
      </c>
      <c r="B3090" s="1" t="s">
        <v>55</v>
      </c>
      <c r="C3090">
        <v>-0.7893</v>
      </c>
      <c r="D3090">
        <v>113.9213</v>
      </c>
      <c r="E3090" s="1" t="s">
        <v>24</v>
      </c>
      <c r="F3090" t="s">
        <v>14756</v>
      </c>
      <c r="G3090">
        <v>0</v>
      </c>
      <c r="H3090">
        <v>0</v>
      </c>
      <c r="I3090">
        <v>0</v>
      </c>
    </row>
    <row r="3091" spans="1:9" hidden="1" x14ac:dyDescent="0.3">
      <c r="A3091" s="1" t="s">
        <v>117</v>
      </c>
      <c r="B3091" s="1" t="s">
        <v>55</v>
      </c>
      <c r="C3091">
        <v>-0.7893</v>
      </c>
      <c r="D3091">
        <v>113.9213</v>
      </c>
      <c r="E3091" s="1" t="s">
        <v>25</v>
      </c>
      <c r="F3091" t="s">
        <v>14668</v>
      </c>
      <c r="G3091">
        <v>0</v>
      </c>
      <c r="H3091">
        <v>0</v>
      </c>
      <c r="I3091">
        <v>0</v>
      </c>
    </row>
    <row r="3092" spans="1:9" hidden="1" x14ac:dyDescent="0.3">
      <c r="A3092" s="1" t="s">
        <v>117</v>
      </c>
      <c r="B3092" s="1" t="s">
        <v>55</v>
      </c>
      <c r="C3092">
        <v>-0.7893</v>
      </c>
      <c r="D3092">
        <v>113.9213</v>
      </c>
      <c r="E3092" s="1" t="s">
        <v>26</v>
      </c>
      <c r="F3092" t="s">
        <v>14580</v>
      </c>
      <c r="G3092">
        <v>0</v>
      </c>
      <c r="H3092">
        <v>0</v>
      </c>
      <c r="I3092">
        <v>0</v>
      </c>
    </row>
    <row r="3093" spans="1:9" hidden="1" x14ac:dyDescent="0.3">
      <c r="A3093" s="1" t="s">
        <v>117</v>
      </c>
      <c r="B3093" s="1" t="s">
        <v>55</v>
      </c>
      <c r="C3093">
        <v>-0.7893</v>
      </c>
      <c r="D3093">
        <v>113.9213</v>
      </c>
      <c r="E3093" s="1" t="s">
        <v>27</v>
      </c>
      <c r="F3093" t="s">
        <v>14492</v>
      </c>
      <c r="G3093">
        <v>0</v>
      </c>
      <c r="H3093">
        <v>0</v>
      </c>
      <c r="I3093">
        <v>0</v>
      </c>
    </row>
    <row r="3094" spans="1:9" hidden="1" x14ac:dyDescent="0.3">
      <c r="A3094" s="1" t="s">
        <v>117</v>
      </c>
      <c r="B3094" s="1" t="s">
        <v>55</v>
      </c>
      <c r="C3094">
        <v>-0.7893</v>
      </c>
      <c r="D3094">
        <v>113.9213</v>
      </c>
      <c r="E3094" s="1" t="s">
        <v>28</v>
      </c>
      <c r="F3094" t="s">
        <v>14405</v>
      </c>
      <c r="G3094">
        <v>0</v>
      </c>
      <c r="H3094">
        <v>0</v>
      </c>
      <c r="I3094">
        <v>0</v>
      </c>
    </row>
    <row r="3095" spans="1:9" hidden="1" x14ac:dyDescent="0.3">
      <c r="A3095" s="1" t="s">
        <v>117</v>
      </c>
      <c r="B3095" s="1" t="s">
        <v>55</v>
      </c>
      <c r="C3095">
        <v>-0.7893</v>
      </c>
      <c r="D3095">
        <v>113.9213</v>
      </c>
      <c r="E3095" s="1" t="s">
        <v>29</v>
      </c>
      <c r="F3095" t="s">
        <v>14318</v>
      </c>
      <c r="G3095">
        <v>0</v>
      </c>
      <c r="H3095">
        <v>0</v>
      </c>
      <c r="I3095">
        <v>0</v>
      </c>
    </row>
    <row r="3096" spans="1:9" hidden="1" x14ac:dyDescent="0.3">
      <c r="A3096" s="1" t="s">
        <v>117</v>
      </c>
      <c r="B3096" s="1" t="s">
        <v>55</v>
      </c>
      <c r="C3096">
        <v>-0.7893</v>
      </c>
      <c r="D3096">
        <v>113.9213</v>
      </c>
      <c r="E3096" s="1" t="s">
        <v>30</v>
      </c>
      <c r="F3096" t="s">
        <v>14231</v>
      </c>
      <c r="G3096">
        <v>0</v>
      </c>
      <c r="H3096">
        <v>0</v>
      </c>
      <c r="I3096">
        <v>0</v>
      </c>
    </row>
    <row r="3097" spans="1:9" hidden="1" x14ac:dyDescent="0.3">
      <c r="A3097" s="1" t="s">
        <v>117</v>
      </c>
      <c r="B3097" s="1" t="s">
        <v>55</v>
      </c>
      <c r="C3097">
        <v>-0.7893</v>
      </c>
      <c r="D3097">
        <v>113.9213</v>
      </c>
      <c r="E3097" s="1" t="s">
        <v>31</v>
      </c>
      <c r="F3097" t="s">
        <v>14144</v>
      </c>
      <c r="G3097">
        <v>0</v>
      </c>
      <c r="H3097">
        <v>0</v>
      </c>
      <c r="I3097">
        <v>0</v>
      </c>
    </row>
    <row r="3098" spans="1:9" hidden="1" x14ac:dyDescent="0.3">
      <c r="A3098" s="1" t="s">
        <v>117</v>
      </c>
      <c r="B3098" s="1" t="s">
        <v>55</v>
      </c>
      <c r="C3098">
        <v>-0.7893</v>
      </c>
      <c r="D3098">
        <v>113.9213</v>
      </c>
      <c r="E3098" s="1" t="s">
        <v>32</v>
      </c>
      <c r="F3098" t="s">
        <v>14058</v>
      </c>
      <c r="G3098">
        <v>0</v>
      </c>
      <c r="H3098">
        <v>0</v>
      </c>
      <c r="I3098">
        <v>0</v>
      </c>
    </row>
    <row r="3099" spans="1:9" hidden="1" x14ac:dyDescent="0.3">
      <c r="A3099" s="1" t="s">
        <v>117</v>
      </c>
      <c r="B3099" s="1" t="s">
        <v>55</v>
      </c>
      <c r="C3099">
        <v>-0.7893</v>
      </c>
      <c r="D3099">
        <v>113.9213</v>
      </c>
      <c r="E3099" s="1" t="s">
        <v>33</v>
      </c>
      <c r="F3099" t="s">
        <v>13972</v>
      </c>
      <c r="G3099">
        <v>0</v>
      </c>
      <c r="H3099">
        <v>0</v>
      </c>
      <c r="I3099">
        <v>0</v>
      </c>
    </row>
    <row r="3100" spans="1:9" hidden="1" x14ac:dyDescent="0.3">
      <c r="A3100" s="1" t="s">
        <v>117</v>
      </c>
      <c r="B3100" s="1" t="s">
        <v>55</v>
      </c>
      <c r="C3100">
        <v>-0.7893</v>
      </c>
      <c r="D3100">
        <v>113.9213</v>
      </c>
      <c r="E3100" s="1" t="s">
        <v>34</v>
      </c>
      <c r="F3100" t="s">
        <v>13886</v>
      </c>
      <c r="G3100">
        <v>0</v>
      </c>
      <c r="H3100">
        <v>0</v>
      </c>
      <c r="I3100">
        <v>0</v>
      </c>
    </row>
    <row r="3101" spans="1:9" hidden="1" x14ac:dyDescent="0.3">
      <c r="A3101" s="1" t="s">
        <v>117</v>
      </c>
      <c r="B3101" s="1" t="s">
        <v>55</v>
      </c>
      <c r="C3101">
        <v>-0.7893</v>
      </c>
      <c r="D3101">
        <v>113.9213</v>
      </c>
      <c r="E3101" s="1" t="s">
        <v>35</v>
      </c>
      <c r="F3101" t="s">
        <v>13802</v>
      </c>
      <c r="G3101">
        <v>0</v>
      </c>
      <c r="H3101">
        <v>0</v>
      </c>
      <c r="I3101">
        <v>0</v>
      </c>
    </row>
    <row r="3102" spans="1:9" hidden="1" x14ac:dyDescent="0.3">
      <c r="A3102" s="1" t="s">
        <v>117</v>
      </c>
      <c r="B3102" s="1" t="s">
        <v>55</v>
      </c>
      <c r="C3102">
        <v>-0.7893</v>
      </c>
      <c r="D3102">
        <v>113.9213</v>
      </c>
      <c r="E3102" s="1" t="s">
        <v>36</v>
      </c>
      <c r="F3102" t="s">
        <v>13718</v>
      </c>
      <c r="G3102">
        <v>0</v>
      </c>
      <c r="H3102">
        <v>0</v>
      </c>
      <c r="I3102">
        <v>0</v>
      </c>
    </row>
    <row r="3103" spans="1:9" hidden="1" x14ac:dyDescent="0.3">
      <c r="A3103" s="1" t="s">
        <v>117</v>
      </c>
      <c r="B3103" s="1" t="s">
        <v>55</v>
      </c>
      <c r="C3103">
        <v>-0.7893</v>
      </c>
      <c r="D3103">
        <v>113.9213</v>
      </c>
      <c r="E3103" s="1" t="s">
        <v>37</v>
      </c>
      <c r="F3103" t="s">
        <v>13634</v>
      </c>
      <c r="G3103">
        <v>0</v>
      </c>
      <c r="H3103">
        <v>0</v>
      </c>
      <c r="I3103">
        <v>0</v>
      </c>
    </row>
    <row r="3104" spans="1:9" hidden="1" x14ac:dyDescent="0.3">
      <c r="A3104" s="1" t="s">
        <v>117</v>
      </c>
      <c r="B3104" s="1" t="s">
        <v>55</v>
      </c>
      <c r="C3104">
        <v>-0.7893</v>
      </c>
      <c r="D3104">
        <v>113.9213</v>
      </c>
      <c r="E3104" s="1" t="s">
        <v>38</v>
      </c>
      <c r="F3104" t="s">
        <v>13555</v>
      </c>
      <c r="G3104">
        <v>0</v>
      </c>
      <c r="H3104">
        <v>0</v>
      </c>
      <c r="I3104">
        <v>0</v>
      </c>
    </row>
    <row r="3105" spans="1:9" hidden="1" x14ac:dyDescent="0.3">
      <c r="A3105" s="1" t="s">
        <v>117</v>
      </c>
      <c r="B3105" s="1" t="s">
        <v>55</v>
      </c>
      <c r="C3105">
        <v>-0.7893</v>
      </c>
      <c r="D3105">
        <v>113.9213</v>
      </c>
      <c r="E3105" s="1" t="s">
        <v>39</v>
      </c>
      <c r="F3105" t="s">
        <v>13480</v>
      </c>
      <c r="G3105">
        <v>0</v>
      </c>
      <c r="H3105">
        <v>0</v>
      </c>
      <c r="I3105">
        <v>0</v>
      </c>
    </row>
    <row r="3106" spans="1:9" hidden="1" x14ac:dyDescent="0.3">
      <c r="A3106" s="1" t="s">
        <v>117</v>
      </c>
      <c r="B3106" s="1" t="s">
        <v>55</v>
      </c>
      <c r="C3106">
        <v>-0.7893</v>
      </c>
      <c r="D3106">
        <v>113.9213</v>
      </c>
      <c r="E3106" s="1" t="s">
        <v>40</v>
      </c>
      <c r="F3106" t="s">
        <v>13412</v>
      </c>
      <c r="G3106">
        <v>0</v>
      </c>
      <c r="H3106">
        <v>0</v>
      </c>
      <c r="I3106">
        <v>0</v>
      </c>
    </row>
    <row r="3107" spans="1:9" hidden="1" x14ac:dyDescent="0.3">
      <c r="A3107" s="1" t="s">
        <v>117</v>
      </c>
      <c r="B3107" s="1" t="s">
        <v>55</v>
      </c>
      <c r="C3107">
        <v>-0.7893</v>
      </c>
      <c r="D3107">
        <v>113.9213</v>
      </c>
      <c r="E3107" s="1" t="s">
        <v>41</v>
      </c>
      <c r="F3107" t="s">
        <v>13016</v>
      </c>
      <c r="G3107">
        <v>0</v>
      </c>
      <c r="H3107">
        <v>0</v>
      </c>
      <c r="I3107">
        <v>0</v>
      </c>
    </row>
    <row r="3108" spans="1:9" hidden="1" x14ac:dyDescent="0.3">
      <c r="A3108" s="1" t="s">
        <v>117</v>
      </c>
      <c r="B3108" s="1" t="s">
        <v>55</v>
      </c>
      <c r="C3108">
        <v>-0.7893</v>
      </c>
      <c r="D3108">
        <v>113.9213</v>
      </c>
      <c r="E3108" s="1" t="s">
        <v>42</v>
      </c>
      <c r="F3108" t="s">
        <v>13017</v>
      </c>
      <c r="G3108">
        <v>0</v>
      </c>
      <c r="H3108">
        <v>0</v>
      </c>
      <c r="I3108">
        <v>0</v>
      </c>
    </row>
    <row r="3109" spans="1:9" hidden="1" x14ac:dyDescent="0.3">
      <c r="A3109" s="1" t="s">
        <v>117</v>
      </c>
      <c r="B3109" s="1" t="s">
        <v>55</v>
      </c>
      <c r="C3109">
        <v>-0.7893</v>
      </c>
      <c r="D3109">
        <v>113.9213</v>
      </c>
      <c r="E3109" s="1" t="s">
        <v>43</v>
      </c>
      <c r="F3109" t="s">
        <v>13018</v>
      </c>
      <c r="G3109">
        <v>0</v>
      </c>
      <c r="H3109">
        <v>0</v>
      </c>
      <c r="I3109">
        <v>0</v>
      </c>
    </row>
    <row r="3110" spans="1:9" hidden="1" x14ac:dyDescent="0.3">
      <c r="A3110" s="1" t="s">
        <v>117</v>
      </c>
      <c r="B3110" s="1" t="s">
        <v>55</v>
      </c>
      <c r="C3110">
        <v>-0.7893</v>
      </c>
      <c r="D3110">
        <v>113.9213</v>
      </c>
      <c r="E3110" s="1" t="s">
        <v>44</v>
      </c>
      <c r="F3110" t="s">
        <v>20933</v>
      </c>
      <c r="G3110">
        <v>0</v>
      </c>
      <c r="H3110">
        <v>2</v>
      </c>
      <c r="I3110">
        <v>0</v>
      </c>
    </row>
    <row r="3111" spans="1:9" hidden="1" x14ac:dyDescent="0.3">
      <c r="A3111" s="1" t="s">
        <v>117</v>
      </c>
      <c r="B3111" s="1" t="s">
        <v>55</v>
      </c>
      <c r="C3111">
        <v>-0.7893</v>
      </c>
      <c r="D3111">
        <v>113.9213</v>
      </c>
      <c r="E3111" s="1" t="s">
        <v>45</v>
      </c>
      <c r="F3111" t="s">
        <v>20934</v>
      </c>
      <c r="G3111">
        <v>0</v>
      </c>
      <c r="H3111">
        <v>2</v>
      </c>
      <c r="I3111">
        <v>0</v>
      </c>
    </row>
    <row r="3112" spans="1:9" hidden="1" x14ac:dyDescent="0.3">
      <c r="A3112" s="1" t="s">
        <v>117</v>
      </c>
      <c r="B3112" s="1" t="s">
        <v>55</v>
      </c>
      <c r="C3112">
        <v>-0.7893</v>
      </c>
      <c r="D3112">
        <v>113.9213</v>
      </c>
      <c r="E3112" s="1" t="s">
        <v>46</v>
      </c>
      <c r="F3112" t="s">
        <v>20935</v>
      </c>
      <c r="G3112">
        <v>0</v>
      </c>
      <c r="H3112">
        <v>2</v>
      </c>
      <c r="I3112">
        <v>0</v>
      </c>
    </row>
    <row r="3113" spans="1:9" hidden="1" x14ac:dyDescent="0.3">
      <c r="A3113" s="1" t="s">
        <v>117</v>
      </c>
      <c r="B3113" s="1" t="s">
        <v>55</v>
      </c>
      <c r="C3113">
        <v>-0.7893</v>
      </c>
      <c r="D3113">
        <v>113.9213</v>
      </c>
      <c r="E3113" s="1" t="s">
        <v>47</v>
      </c>
      <c r="F3113" t="s">
        <v>20936</v>
      </c>
      <c r="G3113">
        <v>0</v>
      </c>
      <c r="H3113">
        <v>2</v>
      </c>
      <c r="I3113">
        <v>0</v>
      </c>
    </row>
    <row r="3114" spans="1:9" hidden="1" x14ac:dyDescent="0.3">
      <c r="A3114" s="1" t="s">
        <v>117</v>
      </c>
      <c r="B3114" s="1" t="s">
        <v>55</v>
      </c>
      <c r="C3114">
        <v>-0.7893</v>
      </c>
      <c r="D3114">
        <v>113.9213</v>
      </c>
      <c r="E3114" s="1" t="s">
        <v>48</v>
      </c>
      <c r="F3114" t="s">
        <v>20364</v>
      </c>
      <c r="G3114">
        <v>0</v>
      </c>
      <c r="H3114">
        <v>4</v>
      </c>
      <c r="I3114">
        <v>0</v>
      </c>
    </row>
    <row r="3115" spans="1:9" hidden="1" x14ac:dyDescent="0.3">
      <c r="A3115" s="1" t="s">
        <v>117</v>
      </c>
      <c r="B3115" s="1" t="s">
        <v>55</v>
      </c>
      <c r="C3115">
        <v>-0.7893</v>
      </c>
      <c r="D3115">
        <v>113.9213</v>
      </c>
      <c r="E3115" s="1" t="s">
        <v>49</v>
      </c>
      <c r="F3115" t="s">
        <v>20365</v>
      </c>
      <c r="G3115">
        <v>0</v>
      </c>
      <c r="H3115">
        <v>4</v>
      </c>
      <c r="I3115">
        <v>0</v>
      </c>
    </row>
    <row r="3116" spans="1:9" hidden="1" x14ac:dyDescent="0.3">
      <c r="A3116" s="1" t="s">
        <v>117</v>
      </c>
      <c r="B3116" s="1" t="s">
        <v>55</v>
      </c>
      <c r="C3116">
        <v>-0.7893</v>
      </c>
      <c r="D3116">
        <v>113.9213</v>
      </c>
      <c r="E3116" s="1" t="s">
        <v>50</v>
      </c>
      <c r="F3116" t="s">
        <v>20366</v>
      </c>
      <c r="G3116">
        <v>0</v>
      </c>
      <c r="H3116">
        <v>6</v>
      </c>
      <c r="I3116">
        <v>0</v>
      </c>
    </row>
    <row r="3117" spans="1:9" hidden="1" x14ac:dyDescent="0.3">
      <c r="A3117" s="1" t="s">
        <v>117</v>
      </c>
      <c r="B3117" s="1" t="s">
        <v>55</v>
      </c>
      <c r="C3117">
        <v>-0.7893</v>
      </c>
      <c r="D3117">
        <v>113.9213</v>
      </c>
      <c r="E3117" s="1" t="s">
        <v>51</v>
      </c>
      <c r="F3117" t="s">
        <v>20367</v>
      </c>
      <c r="G3117">
        <v>0</v>
      </c>
      <c r="H3117">
        <v>19</v>
      </c>
      <c r="I3117">
        <v>0</v>
      </c>
    </row>
    <row r="3118" spans="1:9" hidden="1" x14ac:dyDescent="0.3">
      <c r="A3118" s="1" t="s">
        <v>117</v>
      </c>
      <c r="B3118" s="1" t="s">
        <v>55</v>
      </c>
      <c r="C3118">
        <v>-0.7893</v>
      </c>
      <c r="D3118">
        <v>113.9213</v>
      </c>
      <c r="E3118" s="1" t="s">
        <v>52</v>
      </c>
      <c r="F3118" t="s">
        <v>20368</v>
      </c>
      <c r="G3118">
        <v>0</v>
      </c>
      <c r="H3118">
        <v>27</v>
      </c>
      <c r="I3118">
        <v>2</v>
      </c>
    </row>
    <row r="3119" spans="1:9" hidden="1" x14ac:dyDescent="0.3">
      <c r="A3119" s="1" t="s">
        <v>117</v>
      </c>
      <c r="B3119" s="1" t="s">
        <v>55</v>
      </c>
      <c r="C3119">
        <v>-0.7893</v>
      </c>
      <c r="D3119">
        <v>113.9213</v>
      </c>
      <c r="E3119" s="1" t="s">
        <v>53</v>
      </c>
      <c r="F3119" t="s">
        <v>20369</v>
      </c>
      <c r="G3119">
        <v>1</v>
      </c>
      <c r="H3119">
        <v>34</v>
      </c>
      <c r="I3119">
        <v>2</v>
      </c>
    </row>
    <row r="3120" spans="1:9" hidden="1" x14ac:dyDescent="0.3">
      <c r="A3120" s="1" t="s">
        <v>117</v>
      </c>
      <c r="B3120" s="1" t="s">
        <v>55</v>
      </c>
      <c r="C3120">
        <v>-0.7893</v>
      </c>
      <c r="D3120">
        <v>113.9213</v>
      </c>
      <c r="E3120" s="1" t="s">
        <v>54</v>
      </c>
      <c r="F3120" t="s">
        <v>20370</v>
      </c>
      <c r="G3120">
        <v>1</v>
      </c>
      <c r="H3120">
        <v>34</v>
      </c>
      <c r="I3120">
        <v>2</v>
      </c>
    </row>
    <row r="3121" spans="1:9" hidden="1" x14ac:dyDescent="0.3">
      <c r="A3121" s="1" t="s">
        <v>117</v>
      </c>
      <c r="B3121" s="1" t="s">
        <v>55</v>
      </c>
      <c r="C3121">
        <v>-0.7893</v>
      </c>
      <c r="D3121">
        <v>113.9213</v>
      </c>
      <c r="E3121" s="1" t="s">
        <v>21548</v>
      </c>
      <c r="F3121" t="s">
        <v>21608</v>
      </c>
      <c r="G3121">
        <v>4</v>
      </c>
      <c r="H3121">
        <v>69</v>
      </c>
      <c r="I3121">
        <v>2</v>
      </c>
    </row>
    <row r="3122" spans="1:9" hidden="1" x14ac:dyDescent="0.3">
      <c r="A3122" s="1" t="s">
        <v>118</v>
      </c>
      <c r="B3122" s="1" t="s">
        <v>55</v>
      </c>
      <c r="C3122">
        <v>39.399900000000002</v>
      </c>
      <c r="D3122">
        <v>-8.2245000000000008</v>
      </c>
      <c r="E3122" s="1" t="s">
        <v>4</v>
      </c>
      <c r="F3122" t="s">
        <v>16618</v>
      </c>
      <c r="G3122">
        <v>0</v>
      </c>
      <c r="H3122">
        <v>0</v>
      </c>
      <c r="I3122">
        <v>0</v>
      </c>
    </row>
    <row r="3123" spans="1:9" hidden="1" x14ac:dyDescent="0.3">
      <c r="A3123" s="1" t="s">
        <v>118</v>
      </c>
      <c r="B3123" s="1" t="s">
        <v>55</v>
      </c>
      <c r="C3123">
        <v>39.399900000000002</v>
      </c>
      <c r="D3123">
        <v>-8.2245000000000008</v>
      </c>
      <c r="E3123" s="1" t="s">
        <v>5</v>
      </c>
      <c r="F3123" t="s">
        <v>16515</v>
      </c>
      <c r="G3123">
        <v>0</v>
      </c>
      <c r="H3123">
        <v>0</v>
      </c>
      <c r="I3123">
        <v>0</v>
      </c>
    </row>
    <row r="3124" spans="1:9" hidden="1" x14ac:dyDescent="0.3">
      <c r="A3124" s="1" t="s">
        <v>118</v>
      </c>
      <c r="B3124" s="1" t="s">
        <v>55</v>
      </c>
      <c r="C3124">
        <v>39.399900000000002</v>
      </c>
      <c r="D3124">
        <v>-8.2245000000000008</v>
      </c>
      <c r="E3124" s="1" t="s">
        <v>6</v>
      </c>
      <c r="F3124" t="s">
        <v>16413</v>
      </c>
      <c r="G3124">
        <v>0</v>
      </c>
      <c r="H3124">
        <v>0</v>
      </c>
      <c r="I3124">
        <v>0</v>
      </c>
    </row>
    <row r="3125" spans="1:9" hidden="1" x14ac:dyDescent="0.3">
      <c r="A3125" s="1" t="s">
        <v>118</v>
      </c>
      <c r="B3125" s="1" t="s">
        <v>55</v>
      </c>
      <c r="C3125">
        <v>39.399900000000002</v>
      </c>
      <c r="D3125">
        <v>-8.2245000000000008</v>
      </c>
      <c r="E3125" s="1" t="s">
        <v>7</v>
      </c>
      <c r="F3125" t="s">
        <v>16311</v>
      </c>
      <c r="G3125">
        <v>0</v>
      </c>
      <c r="H3125">
        <v>0</v>
      </c>
      <c r="I3125">
        <v>0</v>
      </c>
    </row>
    <row r="3126" spans="1:9" hidden="1" x14ac:dyDescent="0.3">
      <c r="A3126" s="1" t="s">
        <v>118</v>
      </c>
      <c r="B3126" s="1" t="s">
        <v>55</v>
      </c>
      <c r="C3126">
        <v>39.399900000000002</v>
      </c>
      <c r="D3126">
        <v>-8.2245000000000008</v>
      </c>
      <c r="E3126" s="1" t="s">
        <v>8</v>
      </c>
      <c r="F3126" t="s">
        <v>16211</v>
      </c>
      <c r="G3126">
        <v>0</v>
      </c>
      <c r="H3126">
        <v>0</v>
      </c>
      <c r="I3126">
        <v>0</v>
      </c>
    </row>
    <row r="3127" spans="1:9" hidden="1" x14ac:dyDescent="0.3">
      <c r="A3127" s="1" t="s">
        <v>118</v>
      </c>
      <c r="B3127" s="1" t="s">
        <v>55</v>
      </c>
      <c r="C3127">
        <v>39.399900000000002</v>
      </c>
      <c r="D3127">
        <v>-8.2245000000000008</v>
      </c>
      <c r="E3127" s="1" t="s">
        <v>9</v>
      </c>
      <c r="F3127" t="s">
        <v>16111</v>
      </c>
      <c r="G3127">
        <v>0</v>
      </c>
      <c r="H3127">
        <v>0</v>
      </c>
      <c r="I3127">
        <v>0</v>
      </c>
    </row>
    <row r="3128" spans="1:9" hidden="1" x14ac:dyDescent="0.3">
      <c r="A3128" s="1" t="s">
        <v>118</v>
      </c>
      <c r="B3128" s="1" t="s">
        <v>55</v>
      </c>
      <c r="C3128">
        <v>39.399900000000002</v>
      </c>
      <c r="D3128">
        <v>-8.2245000000000008</v>
      </c>
      <c r="E3128" s="1" t="s">
        <v>10</v>
      </c>
      <c r="F3128" t="s">
        <v>16014</v>
      </c>
      <c r="G3128">
        <v>0</v>
      </c>
      <c r="H3128">
        <v>0</v>
      </c>
      <c r="I3128">
        <v>0</v>
      </c>
    </row>
    <row r="3129" spans="1:9" hidden="1" x14ac:dyDescent="0.3">
      <c r="A3129" s="1" t="s">
        <v>118</v>
      </c>
      <c r="B3129" s="1" t="s">
        <v>55</v>
      </c>
      <c r="C3129">
        <v>39.399900000000002</v>
      </c>
      <c r="D3129">
        <v>-8.2245000000000008</v>
      </c>
      <c r="E3129" s="1" t="s">
        <v>11</v>
      </c>
      <c r="F3129" t="s">
        <v>15917</v>
      </c>
      <c r="G3129">
        <v>0</v>
      </c>
      <c r="H3129">
        <v>0</v>
      </c>
      <c r="I3129">
        <v>0</v>
      </c>
    </row>
    <row r="3130" spans="1:9" hidden="1" x14ac:dyDescent="0.3">
      <c r="A3130" s="1" t="s">
        <v>118</v>
      </c>
      <c r="B3130" s="1" t="s">
        <v>55</v>
      </c>
      <c r="C3130">
        <v>39.399900000000002</v>
      </c>
      <c r="D3130">
        <v>-8.2245000000000008</v>
      </c>
      <c r="E3130" s="1" t="s">
        <v>12</v>
      </c>
      <c r="F3130" t="s">
        <v>15822</v>
      </c>
      <c r="G3130">
        <v>0</v>
      </c>
      <c r="H3130">
        <v>0</v>
      </c>
      <c r="I3130">
        <v>0</v>
      </c>
    </row>
    <row r="3131" spans="1:9" hidden="1" x14ac:dyDescent="0.3">
      <c r="A3131" s="1" t="s">
        <v>118</v>
      </c>
      <c r="B3131" s="1" t="s">
        <v>55</v>
      </c>
      <c r="C3131">
        <v>39.399900000000002</v>
      </c>
      <c r="D3131">
        <v>-8.2245000000000008</v>
      </c>
      <c r="E3131" s="1" t="s">
        <v>13</v>
      </c>
      <c r="F3131" t="s">
        <v>15730</v>
      </c>
      <c r="G3131">
        <v>0</v>
      </c>
      <c r="H3131">
        <v>0</v>
      </c>
      <c r="I3131">
        <v>0</v>
      </c>
    </row>
    <row r="3132" spans="1:9" hidden="1" x14ac:dyDescent="0.3">
      <c r="A3132" s="1" t="s">
        <v>118</v>
      </c>
      <c r="B3132" s="1" t="s">
        <v>55</v>
      </c>
      <c r="C3132">
        <v>39.399900000000002</v>
      </c>
      <c r="D3132">
        <v>-8.2245000000000008</v>
      </c>
      <c r="E3132" s="1" t="s">
        <v>14</v>
      </c>
      <c r="F3132" t="s">
        <v>15640</v>
      </c>
      <c r="G3132">
        <v>0</v>
      </c>
      <c r="H3132">
        <v>0</v>
      </c>
      <c r="I3132">
        <v>0</v>
      </c>
    </row>
    <row r="3133" spans="1:9" hidden="1" x14ac:dyDescent="0.3">
      <c r="A3133" s="1" t="s">
        <v>118</v>
      </c>
      <c r="B3133" s="1" t="s">
        <v>55</v>
      </c>
      <c r="C3133">
        <v>39.399900000000002</v>
      </c>
      <c r="D3133">
        <v>-8.2245000000000008</v>
      </c>
      <c r="E3133" s="1" t="s">
        <v>15</v>
      </c>
      <c r="F3133" t="s">
        <v>15551</v>
      </c>
      <c r="G3133">
        <v>0</v>
      </c>
      <c r="H3133">
        <v>0</v>
      </c>
      <c r="I3133">
        <v>0</v>
      </c>
    </row>
    <row r="3134" spans="1:9" hidden="1" x14ac:dyDescent="0.3">
      <c r="A3134" s="1" t="s">
        <v>118</v>
      </c>
      <c r="B3134" s="1" t="s">
        <v>55</v>
      </c>
      <c r="C3134">
        <v>39.399900000000002</v>
      </c>
      <c r="D3134">
        <v>-8.2245000000000008</v>
      </c>
      <c r="E3134" s="1" t="s">
        <v>16</v>
      </c>
      <c r="F3134" t="s">
        <v>15462</v>
      </c>
      <c r="G3134">
        <v>0</v>
      </c>
      <c r="H3134">
        <v>0</v>
      </c>
      <c r="I3134">
        <v>0</v>
      </c>
    </row>
    <row r="3135" spans="1:9" hidden="1" x14ac:dyDescent="0.3">
      <c r="A3135" s="1" t="s">
        <v>118</v>
      </c>
      <c r="B3135" s="1" t="s">
        <v>55</v>
      </c>
      <c r="C3135">
        <v>39.399900000000002</v>
      </c>
      <c r="D3135">
        <v>-8.2245000000000008</v>
      </c>
      <c r="E3135" s="1" t="s">
        <v>17</v>
      </c>
      <c r="F3135" t="s">
        <v>15373</v>
      </c>
      <c r="G3135">
        <v>0</v>
      </c>
      <c r="H3135">
        <v>0</v>
      </c>
      <c r="I3135">
        <v>0</v>
      </c>
    </row>
    <row r="3136" spans="1:9" hidden="1" x14ac:dyDescent="0.3">
      <c r="A3136" s="1" t="s">
        <v>118</v>
      </c>
      <c r="B3136" s="1" t="s">
        <v>55</v>
      </c>
      <c r="C3136">
        <v>39.399900000000002</v>
      </c>
      <c r="D3136">
        <v>-8.2245000000000008</v>
      </c>
      <c r="E3136" s="1" t="s">
        <v>18</v>
      </c>
      <c r="F3136" t="s">
        <v>15285</v>
      </c>
      <c r="G3136">
        <v>0</v>
      </c>
      <c r="H3136">
        <v>0</v>
      </c>
      <c r="I3136">
        <v>0</v>
      </c>
    </row>
    <row r="3137" spans="1:9" hidden="1" x14ac:dyDescent="0.3">
      <c r="A3137" s="1" t="s">
        <v>118</v>
      </c>
      <c r="B3137" s="1" t="s">
        <v>55</v>
      </c>
      <c r="C3137">
        <v>39.399900000000002</v>
      </c>
      <c r="D3137">
        <v>-8.2245000000000008</v>
      </c>
      <c r="E3137" s="1" t="s">
        <v>19</v>
      </c>
      <c r="F3137" t="s">
        <v>15197</v>
      </c>
      <c r="G3137">
        <v>0</v>
      </c>
      <c r="H3137">
        <v>0</v>
      </c>
      <c r="I3137">
        <v>0</v>
      </c>
    </row>
    <row r="3138" spans="1:9" hidden="1" x14ac:dyDescent="0.3">
      <c r="A3138" s="1" t="s">
        <v>118</v>
      </c>
      <c r="B3138" s="1" t="s">
        <v>55</v>
      </c>
      <c r="C3138">
        <v>39.399900000000002</v>
      </c>
      <c r="D3138">
        <v>-8.2245000000000008</v>
      </c>
      <c r="E3138" s="1" t="s">
        <v>20</v>
      </c>
      <c r="F3138" t="s">
        <v>15109</v>
      </c>
      <c r="G3138">
        <v>0</v>
      </c>
      <c r="H3138">
        <v>0</v>
      </c>
      <c r="I3138">
        <v>0</v>
      </c>
    </row>
    <row r="3139" spans="1:9" hidden="1" x14ac:dyDescent="0.3">
      <c r="A3139" s="1" t="s">
        <v>118</v>
      </c>
      <c r="B3139" s="1" t="s">
        <v>55</v>
      </c>
      <c r="C3139">
        <v>39.399900000000002</v>
      </c>
      <c r="D3139">
        <v>-8.2245000000000008</v>
      </c>
      <c r="E3139" s="1" t="s">
        <v>21</v>
      </c>
      <c r="F3139" t="s">
        <v>15021</v>
      </c>
      <c r="G3139">
        <v>0</v>
      </c>
      <c r="H3139">
        <v>0</v>
      </c>
      <c r="I3139">
        <v>0</v>
      </c>
    </row>
    <row r="3140" spans="1:9" hidden="1" x14ac:dyDescent="0.3">
      <c r="A3140" s="1" t="s">
        <v>118</v>
      </c>
      <c r="B3140" s="1" t="s">
        <v>55</v>
      </c>
      <c r="C3140">
        <v>39.399900000000002</v>
      </c>
      <c r="D3140">
        <v>-8.2245000000000008</v>
      </c>
      <c r="E3140" s="1" t="s">
        <v>22</v>
      </c>
      <c r="F3140" t="s">
        <v>14933</v>
      </c>
      <c r="G3140">
        <v>0</v>
      </c>
      <c r="H3140">
        <v>0</v>
      </c>
      <c r="I3140">
        <v>0</v>
      </c>
    </row>
    <row r="3141" spans="1:9" hidden="1" x14ac:dyDescent="0.3">
      <c r="A3141" s="1" t="s">
        <v>118</v>
      </c>
      <c r="B3141" s="1" t="s">
        <v>55</v>
      </c>
      <c r="C3141">
        <v>39.399900000000002</v>
      </c>
      <c r="D3141">
        <v>-8.2245000000000008</v>
      </c>
      <c r="E3141" s="1" t="s">
        <v>23</v>
      </c>
      <c r="F3141" t="s">
        <v>14845</v>
      </c>
      <c r="G3141">
        <v>0</v>
      </c>
      <c r="H3141">
        <v>0</v>
      </c>
      <c r="I3141">
        <v>0</v>
      </c>
    </row>
    <row r="3142" spans="1:9" hidden="1" x14ac:dyDescent="0.3">
      <c r="A3142" s="1" t="s">
        <v>118</v>
      </c>
      <c r="B3142" s="1" t="s">
        <v>55</v>
      </c>
      <c r="C3142">
        <v>39.399900000000002</v>
      </c>
      <c r="D3142">
        <v>-8.2245000000000008</v>
      </c>
      <c r="E3142" s="1" t="s">
        <v>24</v>
      </c>
      <c r="F3142" t="s">
        <v>14757</v>
      </c>
      <c r="G3142">
        <v>0</v>
      </c>
      <c r="H3142">
        <v>0</v>
      </c>
      <c r="I3142">
        <v>0</v>
      </c>
    </row>
    <row r="3143" spans="1:9" hidden="1" x14ac:dyDescent="0.3">
      <c r="A3143" s="1" t="s">
        <v>118</v>
      </c>
      <c r="B3143" s="1" t="s">
        <v>55</v>
      </c>
      <c r="C3143">
        <v>39.399900000000002</v>
      </c>
      <c r="D3143">
        <v>-8.2245000000000008</v>
      </c>
      <c r="E3143" s="1" t="s">
        <v>25</v>
      </c>
      <c r="F3143" t="s">
        <v>14669</v>
      </c>
      <c r="G3143">
        <v>0</v>
      </c>
      <c r="H3143">
        <v>0</v>
      </c>
      <c r="I3143">
        <v>0</v>
      </c>
    </row>
    <row r="3144" spans="1:9" hidden="1" x14ac:dyDescent="0.3">
      <c r="A3144" s="1" t="s">
        <v>118</v>
      </c>
      <c r="B3144" s="1" t="s">
        <v>55</v>
      </c>
      <c r="C3144">
        <v>39.399900000000002</v>
      </c>
      <c r="D3144">
        <v>-8.2245000000000008</v>
      </c>
      <c r="E3144" s="1" t="s">
        <v>26</v>
      </c>
      <c r="F3144" t="s">
        <v>14581</v>
      </c>
      <c r="G3144">
        <v>0</v>
      </c>
      <c r="H3144">
        <v>0</v>
      </c>
      <c r="I3144">
        <v>0</v>
      </c>
    </row>
    <row r="3145" spans="1:9" hidden="1" x14ac:dyDescent="0.3">
      <c r="A3145" s="1" t="s">
        <v>118</v>
      </c>
      <c r="B3145" s="1" t="s">
        <v>55</v>
      </c>
      <c r="C3145">
        <v>39.399900000000002</v>
      </c>
      <c r="D3145">
        <v>-8.2245000000000008</v>
      </c>
      <c r="E3145" s="1" t="s">
        <v>27</v>
      </c>
      <c r="F3145" t="s">
        <v>14493</v>
      </c>
      <c r="G3145">
        <v>0</v>
      </c>
      <c r="H3145">
        <v>0</v>
      </c>
      <c r="I3145">
        <v>0</v>
      </c>
    </row>
    <row r="3146" spans="1:9" hidden="1" x14ac:dyDescent="0.3">
      <c r="A3146" s="1" t="s">
        <v>118</v>
      </c>
      <c r="B3146" s="1" t="s">
        <v>55</v>
      </c>
      <c r="C3146">
        <v>39.399900000000002</v>
      </c>
      <c r="D3146">
        <v>-8.2245000000000008</v>
      </c>
      <c r="E3146" s="1" t="s">
        <v>28</v>
      </c>
      <c r="F3146" t="s">
        <v>14406</v>
      </c>
      <c r="G3146">
        <v>0</v>
      </c>
      <c r="H3146">
        <v>0</v>
      </c>
      <c r="I3146">
        <v>0</v>
      </c>
    </row>
    <row r="3147" spans="1:9" hidden="1" x14ac:dyDescent="0.3">
      <c r="A3147" s="1" t="s">
        <v>118</v>
      </c>
      <c r="B3147" s="1" t="s">
        <v>55</v>
      </c>
      <c r="C3147">
        <v>39.399900000000002</v>
      </c>
      <c r="D3147">
        <v>-8.2245000000000008</v>
      </c>
      <c r="E3147" s="1" t="s">
        <v>29</v>
      </c>
      <c r="F3147" t="s">
        <v>14319</v>
      </c>
      <c r="G3147">
        <v>0</v>
      </c>
      <c r="H3147">
        <v>0</v>
      </c>
      <c r="I3147">
        <v>0</v>
      </c>
    </row>
    <row r="3148" spans="1:9" hidden="1" x14ac:dyDescent="0.3">
      <c r="A3148" s="1" t="s">
        <v>118</v>
      </c>
      <c r="B3148" s="1" t="s">
        <v>55</v>
      </c>
      <c r="C3148">
        <v>39.399900000000002</v>
      </c>
      <c r="D3148">
        <v>-8.2245000000000008</v>
      </c>
      <c r="E3148" s="1" t="s">
        <v>30</v>
      </c>
      <c r="F3148" t="s">
        <v>14232</v>
      </c>
      <c r="G3148">
        <v>0</v>
      </c>
      <c r="H3148">
        <v>0</v>
      </c>
      <c r="I3148">
        <v>0</v>
      </c>
    </row>
    <row r="3149" spans="1:9" hidden="1" x14ac:dyDescent="0.3">
      <c r="A3149" s="1" t="s">
        <v>118</v>
      </c>
      <c r="B3149" s="1" t="s">
        <v>55</v>
      </c>
      <c r="C3149">
        <v>39.399900000000002</v>
      </c>
      <c r="D3149">
        <v>-8.2245000000000008</v>
      </c>
      <c r="E3149" s="1" t="s">
        <v>31</v>
      </c>
      <c r="F3149" t="s">
        <v>14145</v>
      </c>
      <c r="G3149">
        <v>0</v>
      </c>
      <c r="H3149">
        <v>0</v>
      </c>
      <c r="I3149">
        <v>0</v>
      </c>
    </row>
    <row r="3150" spans="1:9" hidden="1" x14ac:dyDescent="0.3">
      <c r="A3150" s="1" t="s">
        <v>118</v>
      </c>
      <c r="B3150" s="1" t="s">
        <v>55</v>
      </c>
      <c r="C3150">
        <v>39.399900000000002</v>
      </c>
      <c r="D3150">
        <v>-8.2245000000000008</v>
      </c>
      <c r="E3150" s="1" t="s">
        <v>32</v>
      </c>
      <c r="F3150" t="s">
        <v>14059</v>
      </c>
      <c r="G3150">
        <v>0</v>
      </c>
      <c r="H3150">
        <v>0</v>
      </c>
      <c r="I3150">
        <v>0</v>
      </c>
    </row>
    <row r="3151" spans="1:9" hidden="1" x14ac:dyDescent="0.3">
      <c r="A3151" s="1" t="s">
        <v>118</v>
      </c>
      <c r="B3151" s="1" t="s">
        <v>55</v>
      </c>
      <c r="C3151">
        <v>39.399900000000002</v>
      </c>
      <c r="D3151">
        <v>-8.2245000000000008</v>
      </c>
      <c r="E3151" s="1" t="s">
        <v>33</v>
      </c>
      <c r="F3151" t="s">
        <v>13973</v>
      </c>
      <c r="G3151">
        <v>0</v>
      </c>
      <c r="H3151">
        <v>0</v>
      </c>
      <c r="I3151">
        <v>0</v>
      </c>
    </row>
    <row r="3152" spans="1:9" hidden="1" x14ac:dyDescent="0.3">
      <c r="A3152" s="1" t="s">
        <v>118</v>
      </c>
      <c r="B3152" s="1" t="s">
        <v>55</v>
      </c>
      <c r="C3152">
        <v>39.399900000000002</v>
      </c>
      <c r="D3152">
        <v>-8.2245000000000008</v>
      </c>
      <c r="E3152" s="1" t="s">
        <v>34</v>
      </c>
      <c r="F3152" t="s">
        <v>13887</v>
      </c>
      <c r="G3152">
        <v>0</v>
      </c>
      <c r="H3152">
        <v>0</v>
      </c>
      <c r="I3152">
        <v>0</v>
      </c>
    </row>
    <row r="3153" spans="1:9" hidden="1" x14ac:dyDescent="0.3">
      <c r="A3153" s="1" t="s">
        <v>118</v>
      </c>
      <c r="B3153" s="1" t="s">
        <v>55</v>
      </c>
      <c r="C3153">
        <v>39.399900000000002</v>
      </c>
      <c r="D3153">
        <v>-8.2245000000000008</v>
      </c>
      <c r="E3153" s="1" t="s">
        <v>35</v>
      </c>
      <c r="F3153" t="s">
        <v>13803</v>
      </c>
      <c r="G3153">
        <v>0</v>
      </c>
      <c r="H3153">
        <v>0</v>
      </c>
      <c r="I3153">
        <v>0</v>
      </c>
    </row>
    <row r="3154" spans="1:9" hidden="1" x14ac:dyDescent="0.3">
      <c r="A3154" s="1" t="s">
        <v>118</v>
      </c>
      <c r="B3154" s="1" t="s">
        <v>55</v>
      </c>
      <c r="C3154">
        <v>39.399900000000002</v>
      </c>
      <c r="D3154">
        <v>-8.2245000000000008</v>
      </c>
      <c r="E3154" s="1" t="s">
        <v>36</v>
      </c>
      <c r="F3154" t="s">
        <v>13719</v>
      </c>
      <c r="G3154">
        <v>0</v>
      </c>
      <c r="H3154">
        <v>0</v>
      </c>
      <c r="I3154">
        <v>0</v>
      </c>
    </row>
    <row r="3155" spans="1:9" hidden="1" x14ac:dyDescent="0.3">
      <c r="A3155" s="1" t="s">
        <v>118</v>
      </c>
      <c r="B3155" s="1" t="s">
        <v>55</v>
      </c>
      <c r="C3155">
        <v>39.399900000000002</v>
      </c>
      <c r="D3155">
        <v>-8.2245000000000008</v>
      </c>
      <c r="E3155" s="1" t="s">
        <v>37</v>
      </c>
      <c r="F3155" t="s">
        <v>13635</v>
      </c>
      <c r="G3155">
        <v>0</v>
      </c>
      <c r="H3155">
        <v>0</v>
      </c>
      <c r="I3155">
        <v>0</v>
      </c>
    </row>
    <row r="3156" spans="1:9" hidden="1" x14ac:dyDescent="0.3">
      <c r="A3156" s="1" t="s">
        <v>118</v>
      </c>
      <c r="B3156" s="1" t="s">
        <v>55</v>
      </c>
      <c r="C3156">
        <v>39.399900000000002</v>
      </c>
      <c r="D3156">
        <v>-8.2245000000000008</v>
      </c>
      <c r="E3156" s="1" t="s">
        <v>38</v>
      </c>
      <c r="F3156" t="s">
        <v>13556</v>
      </c>
      <c r="G3156">
        <v>0</v>
      </c>
      <c r="H3156">
        <v>0</v>
      </c>
      <c r="I3156">
        <v>0</v>
      </c>
    </row>
    <row r="3157" spans="1:9" hidden="1" x14ac:dyDescent="0.3">
      <c r="A3157" s="1" t="s">
        <v>118</v>
      </c>
      <c r="B3157" s="1" t="s">
        <v>55</v>
      </c>
      <c r="C3157">
        <v>39.399900000000002</v>
      </c>
      <c r="D3157">
        <v>-8.2245000000000008</v>
      </c>
      <c r="E3157" s="1" t="s">
        <v>39</v>
      </c>
      <c r="F3157" t="s">
        <v>13481</v>
      </c>
      <c r="G3157">
        <v>0</v>
      </c>
      <c r="H3157">
        <v>0</v>
      </c>
      <c r="I3157">
        <v>0</v>
      </c>
    </row>
    <row r="3158" spans="1:9" hidden="1" x14ac:dyDescent="0.3">
      <c r="A3158" s="1" t="s">
        <v>118</v>
      </c>
      <c r="B3158" s="1" t="s">
        <v>55</v>
      </c>
      <c r="C3158">
        <v>39.399900000000002</v>
      </c>
      <c r="D3158">
        <v>-8.2245000000000008</v>
      </c>
      <c r="E3158" s="1" t="s">
        <v>40</v>
      </c>
      <c r="F3158" t="s">
        <v>13413</v>
      </c>
      <c r="G3158">
        <v>0</v>
      </c>
      <c r="H3158">
        <v>0</v>
      </c>
      <c r="I3158">
        <v>0</v>
      </c>
    </row>
    <row r="3159" spans="1:9" hidden="1" x14ac:dyDescent="0.3">
      <c r="A3159" s="1" t="s">
        <v>118</v>
      </c>
      <c r="B3159" s="1" t="s">
        <v>55</v>
      </c>
      <c r="C3159">
        <v>39.399900000000002</v>
      </c>
      <c r="D3159">
        <v>-8.2245000000000008</v>
      </c>
      <c r="E3159" s="1" t="s">
        <v>41</v>
      </c>
      <c r="F3159" t="s">
        <v>13019</v>
      </c>
      <c r="G3159">
        <v>0</v>
      </c>
      <c r="H3159">
        <v>0</v>
      </c>
      <c r="I3159">
        <v>0</v>
      </c>
    </row>
    <row r="3160" spans="1:9" hidden="1" x14ac:dyDescent="0.3">
      <c r="A3160" s="1" t="s">
        <v>118</v>
      </c>
      <c r="B3160" s="1" t="s">
        <v>55</v>
      </c>
      <c r="C3160">
        <v>39.399900000000002</v>
      </c>
      <c r="D3160">
        <v>-8.2245000000000008</v>
      </c>
      <c r="E3160" s="1" t="s">
        <v>42</v>
      </c>
      <c r="F3160" t="s">
        <v>13020</v>
      </c>
      <c r="G3160">
        <v>0</v>
      </c>
      <c r="H3160">
        <v>0</v>
      </c>
      <c r="I3160">
        <v>0</v>
      </c>
    </row>
    <row r="3161" spans="1:9" hidden="1" x14ac:dyDescent="0.3">
      <c r="A3161" s="1" t="s">
        <v>118</v>
      </c>
      <c r="B3161" s="1" t="s">
        <v>55</v>
      </c>
      <c r="C3161">
        <v>39.399900000000002</v>
      </c>
      <c r="D3161">
        <v>-8.2245000000000008</v>
      </c>
      <c r="E3161" s="1" t="s">
        <v>43</v>
      </c>
      <c r="F3161" t="s">
        <v>13021</v>
      </c>
      <c r="G3161">
        <v>0</v>
      </c>
      <c r="H3161">
        <v>0</v>
      </c>
      <c r="I3161">
        <v>0</v>
      </c>
    </row>
    <row r="3162" spans="1:9" hidden="1" x14ac:dyDescent="0.3">
      <c r="A3162" s="1" t="s">
        <v>118</v>
      </c>
      <c r="B3162" s="1" t="s">
        <v>55</v>
      </c>
      <c r="C3162">
        <v>39.399900000000002</v>
      </c>
      <c r="D3162">
        <v>-8.2245000000000008</v>
      </c>
      <c r="E3162" s="1" t="s">
        <v>44</v>
      </c>
      <c r="F3162" t="s">
        <v>20937</v>
      </c>
      <c r="G3162">
        <v>0</v>
      </c>
      <c r="H3162">
        <v>2</v>
      </c>
      <c r="I3162">
        <v>0</v>
      </c>
    </row>
    <row r="3163" spans="1:9" hidden="1" x14ac:dyDescent="0.3">
      <c r="A3163" s="1" t="s">
        <v>118</v>
      </c>
      <c r="B3163" s="1" t="s">
        <v>55</v>
      </c>
      <c r="C3163">
        <v>39.399900000000002</v>
      </c>
      <c r="D3163">
        <v>-8.2245000000000008</v>
      </c>
      <c r="E3163" s="1" t="s">
        <v>45</v>
      </c>
      <c r="F3163" t="s">
        <v>20938</v>
      </c>
      <c r="G3163">
        <v>0</v>
      </c>
      <c r="H3163">
        <v>2</v>
      </c>
      <c r="I3163">
        <v>0</v>
      </c>
    </row>
    <row r="3164" spans="1:9" hidden="1" x14ac:dyDescent="0.3">
      <c r="A3164" s="1" t="s">
        <v>118</v>
      </c>
      <c r="B3164" s="1" t="s">
        <v>55</v>
      </c>
      <c r="C3164">
        <v>39.399900000000002</v>
      </c>
      <c r="D3164">
        <v>-8.2245000000000008</v>
      </c>
      <c r="E3164" s="1" t="s">
        <v>46</v>
      </c>
      <c r="F3164" t="s">
        <v>20371</v>
      </c>
      <c r="G3164">
        <v>0</v>
      </c>
      <c r="H3164">
        <v>5</v>
      </c>
      <c r="I3164">
        <v>0</v>
      </c>
    </row>
    <row r="3165" spans="1:9" hidden="1" x14ac:dyDescent="0.3">
      <c r="A3165" s="1" t="s">
        <v>118</v>
      </c>
      <c r="B3165" s="1" t="s">
        <v>55</v>
      </c>
      <c r="C3165">
        <v>39.399900000000002</v>
      </c>
      <c r="D3165">
        <v>-8.2245000000000008</v>
      </c>
      <c r="E3165" s="1" t="s">
        <v>47</v>
      </c>
      <c r="F3165" t="s">
        <v>20372</v>
      </c>
      <c r="G3165">
        <v>0</v>
      </c>
      <c r="H3165">
        <v>8</v>
      </c>
      <c r="I3165">
        <v>0</v>
      </c>
    </row>
    <row r="3166" spans="1:9" hidden="1" x14ac:dyDescent="0.3">
      <c r="A3166" s="1" t="s">
        <v>118</v>
      </c>
      <c r="B3166" s="1" t="s">
        <v>55</v>
      </c>
      <c r="C3166">
        <v>39.399900000000002</v>
      </c>
      <c r="D3166">
        <v>-8.2245000000000008</v>
      </c>
      <c r="E3166" s="1" t="s">
        <v>48</v>
      </c>
      <c r="F3166" t="s">
        <v>20373</v>
      </c>
      <c r="G3166">
        <v>0</v>
      </c>
      <c r="H3166">
        <v>13</v>
      </c>
      <c r="I3166">
        <v>0</v>
      </c>
    </row>
    <row r="3167" spans="1:9" hidden="1" x14ac:dyDescent="0.3">
      <c r="A3167" s="1" t="s">
        <v>118</v>
      </c>
      <c r="B3167" s="1" t="s">
        <v>55</v>
      </c>
      <c r="C3167">
        <v>39.399900000000002</v>
      </c>
      <c r="D3167">
        <v>-8.2245000000000008</v>
      </c>
      <c r="E3167" s="1" t="s">
        <v>49</v>
      </c>
      <c r="F3167" t="s">
        <v>20374</v>
      </c>
      <c r="G3167">
        <v>0</v>
      </c>
      <c r="H3167">
        <v>20</v>
      </c>
      <c r="I3167">
        <v>0</v>
      </c>
    </row>
    <row r="3168" spans="1:9" hidden="1" x14ac:dyDescent="0.3">
      <c r="A3168" s="1" t="s">
        <v>118</v>
      </c>
      <c r="B3168" s="1" t="s">
        <v>55</v>
      </c>
      <c r="C3168">
        <v>39.399900000000002</v>
      </c>
      <c r="D3168">
        <v>-8.2245000000000008</v>
      </c>
      <c r="E3168" s="1" t="s">
        <v>50</v>
      </c>
      <c r="F3168" t="s">
        <v>20375</v>
      </c>
      <c r="G3168">
        <v>0</v>
      </c>
      <c r="H3168">
        <v>30</v>
      </c>
      <c r="I3168">
        <v>0</v>
      </c>
    </row>
    <row r="3169" spans="1:9" hidden="1" x14ac:dyDescent="0.3">
      <c r="A3169" s="1" t="s">
        <v>118</v>
      </c>
      <c r="B3169" s="1" t="s">
        <v>55</v>
      </c>
      <c r="C3169">
        <v>39.399900000000002</v>
      </c>
      <c r="D3169">
        <v>-8.2245000000000008</v>
      </c>
      <c r="E3169" s="1" t="s">
        <v>51</v>
      </c>
      <c r="F3169" t="s">
        <v>20376</v>
      </c>
      <c r="G3169">
        <v>0</v>
      </c>
      <c r="H3169">
        <v>30</v>
      </c>
      <c r="I3169">
        <v>0</v>
      </c>
    </row>
    <row r="3170" spans="1:9" hidden="1" x14ac:dyDescent="0.3">
      <c r="A3170" s="1" t="s">
        <v>118</v>
      </c>
      <c r="B3170" s="1" t="s">
        <v>55</v>
      </c>
      <c r="C3170">
        <v>39.399900000000002</v>
      </c>
      <c r="D3170">
        <v>-8.2245000000000008</v>
      </c>
      <c r="E3170" s="1" t="s">
        <v>52</v>
      </c>
      <c r="F3170" t="s">
        <v>20377</v>
      </c>
      <c r="G3170">
        <v>0</v>
      </c>
      <c r="H3170">
        <v>41</v>
      </c>
      <c r="I3170">
        <v>0</v>
      </c>
    </row>
    <row r="3171" spans="1:9" hidden="1" x14ac:dyDescent="0.3">
      <c r="A3171" s="1" t="s">
        <v>118</v>
      </c>
      <c r="B3171" s="1" t="s">
        <v>55</v>
      </c>
      <c r="C3171">
        <v>39.399900000000002</v>
      </c>
      <c r="D3171">
        <v>-8.2245000000000008</v>
      </c>
      <c r="E3171" s="1" t="s">
        <v>53</v>
      </c>
      <c r="F3171" t="s">
        <v>20378</v>
      </c>
      <c r="G3171">
        <v>0</v>
      </c>
      <c r="H3171">
        <v>59</v>
      </c>
      <c r="I3171">
        <v>0</v>
      </c>
    </row>
    <row r="3172" spans="1:9" hidden="1" x14ac:dyDescent="0.3">
      <c r="A3172" s="1" t="s">
        <v>118</v>
      </c>
      <c r="B3172" s="1" t="s">
        <v>55</v>
      </c>
      <c r="C3172">
        <v>39.399900000000002</v>
      </c>
      <c r="D3172">
        <v>-8.2245000000000008</v>
      </c>
      <c r="E3172" s="1" t="s">
        <v>54</v>
      </c>
      <c r="F3172" t="s">
        <v>20379</v>
      </c>
      <c r="G3172">
        <v>0</v>
      </c>
      <c r="H3172">
        <v>59</v>
      </c>
      <c r="I3172">
        <v>0</v>
      </c>
    </row>
    <row r="3173" spans="1:9" hidden="1" x14ac:dyDescent="0.3">
      <c r="A3173" s="1" t="s">
        <v>118</v>
      </c>
      <c r="B3173" s="1" t="s">
        <v>55</v>
      </c>
      <c r="C3173">
        <v>39.399900000000002</v>
      </c>
      <c r="D3173">
        <v>-8.2245000000000008</v>
      </c>
      <c r="E3173" s="1" t="s">
        <v>21548</v>
      </c>
      <c r="F3173" t="s">
        <v>21609</v>
      </c>
      <c r="G3173">
        <v>0</v>
      </c>
      <c r="H3173">
        <v>112</v>
      </c>
      <c r="I3173">
        <v>1</v>
      </c>
    </row>
    <row r="3174" spans="1:9" hidden="1" x14ac:dyDescent="0.3">
      <c r="A3174" s="1" t="s">
        <v>119</v>
      </c>
      <c r="B3174" s="1" t="s">
        <v>55</v>
      </c>
      <c r="C3174">
        <v>42.506300000000003</v>
      </c>
      <c r="D3174">
        <v>1.5218</v>
      </c>
      <c r="E3174" s="1" t="s">
        <v>4</v>
      </c>
      <c r="F3174" t="s">
        <v>16619</v>
      </c>
      <c r="G3174">
        <v>0</v>
      </c>
      <c r="H3174">
        <v>0</v>
      </c>
      <c r="I3174">
        <v>0</v>
      </c>
    </row>
    <row r="3175" spans="1:9" hidden="1" x14ac:dyDescent="0.3">
      <c r="A3175" s="1" t="s">
        <v>119</v>
      </c>
      <c r="B3175" s="1" t="s">
        <v>55</v>
      </c>
      <c r="C3175">
        <v>42.506300000000003</v>
      </c>
      <c r="D3175">
        <v>1.5218</v>
      </c>
      <c r="E3175" s="1" t="s">
        <v>5</v>
      </c>
      <c r="F3175" t="s">
        <v>16516</v>
      </c>
      <c r="G3175">
        <v>0</v>
      </c>
      <c r="H3175">
        <v>0</v>
      </c>
      <c r="I3175">
        <v>0</v>
      </c>
    </row>
    <row r="3176" spans="1:9" hidden="1" x14ac:dyDescent="0.3">
      <c r="A3176" s="1" t="s">
        <v>119</v>
      </c>
      <c r="B3176" s="1" t="s">
        <v>55</v>
      </c>
      <c r="C3176">
        <v>42.506300000000003</v>
      </c>
      <c r="D3176">
        <v>1.5218</v>
      </c>
      <c r="E3176" s="1" t="s">
        <v>6</v>
      </c>
      <c r="F3176" t="s">
        <v>16414</v>
      </c>
      <c r="G3176">
        <v>0</v>
      </c>
      <c r="H3176">
        <v>0</v>
      </c>
      <c r="I3176">
        <v>0</v>
      </c>
    </row>
    <row r="3177" spans="1:9" hidden="1" x14ac:dyDescent="0.3">
      <c r="A3177" s="1" t="s">
        <v>119</v>
      </c>
      <c r="B3177" s="1" t="s">
        <v>55</v>
      </c>
      <c r="C3177">
        <v>42.506300000000003</v>
      </c>
      <c r="D3177">
        <v>1.5218</v>
      </c>
      <c r="E3177" s="1" t="s">
        <v>7</v>
      </c>
      <c r="F3177" t="s">
        <v>16312</v>
      </c>
      <c r="G3177">
        <v>0</v>
      </c>
      <c r="H3177">
        <v>0</v>
      </c>
      <c r="I3177">
        <v>0</v>
      </c>
    </row>
    <row r="3178" spans="1:9" hidden="1" x14ac:dyDescent="0.3">
      <c r="A3178" s="1" t="s">
        <v>119</v>
      </c>
      <c r="B3178" s="1" t="s">
        <v>55</v>
      </c>
      <c r="C3178">
        <v>42.506300000000003</v>
      </c>
      <c r="D3178">
        <v>1.5218</v>
      </c>
      <c r="E3178" s="1" t="s">
        <v>8</v>
      </c>
      <c r="F3178" t="s">
        <v>16212</v>
      </c>
      <c r="G3178">
        <v>0</v>
      </c>
      <c r="H3178">
        <v>0</v>
      </c>
      <c r="I3178">
        <v>0</v>
      </c>
    </row>
    <row r="3179" spans="1:9" hidden="1" x14ac:dyDescent="0.3">
      <c r="A3179" s="1" t="s">
        <v>119</v>
      </c>
      <c r="B3179" s="1" t="s">
        <v>55</v>
      </c>
      <c r="C3179">
        <v>42.506300000000003</v>
      </c>
      <c r="D3179">
        <v>1.5218</v>
      </c>
      <c r="E3179" s="1" t="s">
        <v>9</v>
      </c>
      <c r="F3179" t="s">
        <v>16112</v>
      </c>
      <c r="G3179">
        <v>0</v>
      </c>
      <c r="H3179">
        <v>0</v>
      </c>
      <c r="I3179">
        <v>0</v>
      </c>
    </row>
    <row r="3180" spans="1:9" hidden="1" x14ac:dyDescent="0.3">
      <c r="A3180" s="1" t="s">
        <v>119</v>
      </c>
      <c r="B3180" s="1" t="s">
        <v>55</v>
      </c>
      <c r="C3180">
        <v>42.506300000000003</v>
      </c>
      <c r="D3180">
        <v>1.5218</v>
      </c>
      <c r="E3180" s="1" t="s">
        <v>10</v>
      </c>
      <c r="F3180" t="s">
        <v>16015</v>
      </c>
      <c r="G3180">
        <v>0</v>
      </c>
      <c r="H3180">
        <v>0</v>
      </c>
      <c r="I3180">
        <v>0</v>
      </c>
    </row>
    <row r="3181" spans="1:9" hidden="1" x14ac:dyDescent="0.3">
      <c r="A3181" s="1" t="s">
        <v>119</v>
      </c>
      <c r="B3181" s="1" t="s">
        <v>55</v>
      </c>
      <c r="C3181">
        <v>42.506300000000003</v>
      </c>
      <c r="D3181">
        <v>1.5218</v>
      </c>
      <c r="E3181" s="1" t="s">
        <v>11</v>
      </c>
      <c r="F3181" t="s">
        <v>15918</v>
      </c>
      <c r="G3181">
        <v>0</v>
      </c>
      <c r="H3181">
        <v>0</v>
      </c>
      <c r="I3181">
        <v>0</v>
      </c>
    </row>
    <row r="3182" spans="1:9" hidden="1" x14ac:dyDescent="0.3">
      <c r="A3182" s="1" t="s">
        <v>119</v>
      </c>
      <c r="B3182" s="1" t="s">
        <v>55</v>
      </c>
      <c r="C3182">
        <v>42.506300000000003</v>
      </c>
      <c r="D3182">
        <v>1.5218</v>
      </c>
      <c r="E3182" s="1" t="s">
        <v>12</v>
      </c>
      <c r="F3182" t="s">
        <v>15823</v>
      </c>
      <c r="G3182">
        <v>0</v>
      </c>
      <c r="H3182">
        <v>0</v>
      </c>
      <c r="I3182">
        <v>0</v>
      </c>
    </row>
    <row r="3183" spans="1:9" hidden="1" x14ac:dyDescent="0.3">
      <c r="A3183" s="1" t="s">
        <v>119</v>
      </c>
      <c r="B3183" s="1" t="s">
        <v>55</v>
      </c>
      <c r="C3183">
        <v>42.506300000000003</v>
      </c>
      <c r="D3183">
        <v>1.5218</v>
      </c>
      <c r="E3183" s="1" t="s">
        <v>13</v>
      </c>
      <c r="F3183" t="s">
        <v>15731</v>
      </c>
      <c r="G3183">
        <v>0</v>
      </c>
      <c r="H3183">
        <v>0</v>
      </c>
      <c r="I3183">
        <v>0</v>
      </c>
    </row>
    <row r="3184" spans="1:9" hidden="1" x14ac:dyDescent="0.3">
      <c r="A3184" s="1" t="s">
        <v>119</v>
      </c>
      <c r="B3184" s="1" t="s">
        <v>55</v>
      </c>
      <c r="C3184">
        <v>42.506300000000003</v>
      </c>
      <c r="D3184">
        <v>1.5218</v>
      </c>
      <c r="E3184" s="1" t="s">
        <v>14</v>
      </c>
      <c r="F3184" t="s">
        <v>15641</v>
      </c>
      <c r="G3184">
        <v>0</v>
      </c>
      <c r="H3184">
        <v>0</v>
      </c>
      <c r="I3184">
        <v>0</v>
      </c>
    </row>
    <row r="3185" spans="1:9" hidden="1" x14ac:dyDescent="0.3">
      <c r="A3185" s="1" t="s">
        <v>119</v>
      </c>
      <c r="B3185" s="1" t="s">
        <v>55</v>
      </c>
      <c r="C3185">
        <v>42.506300000000003</v>
      </c>
      <c r="D3185">
        <v>1.5218</v>
      </c>
      <c r="E3185" s="1" t="s">
        <v>15</v>
      </c>
      <c r="F3185" t="s">
        <v>15552</v>
      </c>
      <c r="G3185">
        <v>0</v>
      </c>
      <c r="H3185">
        <v>0</v>
      </c>
      <c r="I3185">
        <v>0</v>
      </c>
    </row>
    <row r="3186" spans="1:9" hidden="1" x14ac:dyDescent="0.3">
      <c r="A3186" s="1" t="s">
        <v>119</v>
      </c>
      <c r="B3186" s="1" t="s">
        <v>55</v>
      </c>
      <c r="C3186">
        <v>42.506300000000003</v>
      </c>
      <c r="D3186">
        <v>1.5218</v>
      </c>
      <c r="E3186" s="1" t="s">
        <v>16</v>
      </c>
      <c r="F3186" t="s">
        <v>15463</v>
      </c>
      <c r="G3186">
        <v>0</v>
      </c>
      <c r="H3186">
        <v>0</v>
      </c>
      <c r="I3186">
        <v>0</v>
      </c>
    </row>
    <row r="3187" spans="1:9" hidden="1" x14ac:dyDescent="0.3">
      <c r="A3187" s="1" t="s">
        <v>119</v>
      </c>
      <c r="B3187" s="1" t="s">
        <v>55</v>
      </c>
      <c r="C3187">
        <v>42.506300000000003</v>
      </c>
      <c r="D3187">
        <v>1.5218</v>
      </c>
      <c r="E3187" s="1" t="s">
        <v>17</v>
      </c>
      <c r="F3187" t="s">
        <v>15374</v>
      </c>
      <c r="G3187">
        <v>0</v>
      </c>
      <c r="H3187">
        <v>0</v>
      </c>
      <c r="I3187">
        <v>0</v>
      </c>
    </row>
    <row r="3188" spans="1:9" hidden="1" x14ac:dyDescent="0.3">
      <c r="A3188" s="1" t="s">
        <v>119</v>
      </c>
      <c r="B3188" s="1" t="s">
        <v>55</v>
      </c>
      <c r="C3188">
        <v>42.506300000000003</v>
      </c>
      <c r="D3188">
        <v>1.5218</v>
      </c>
      <c r="E3188" s="1" t="s">
        <v>18</v>
      </c>
      <c r="F3188" t="s">
        <v>15286</v>
      </c>
      <c r="G3188">
        <v>0</v>
      </c>
      <c r="H3188">
        <v>0</v>
      </c>
      <c r="I3188">
        <v>0</v>
      </c>
    </row>
    <row r="3189" spans="1:9" hidden="1" x14ac:dyDescent="0.3">
      <c r="A3189" s="1" t="s">
        <v>119</v>
      </c>
      <c r="B3189" s="1" t="s">
        <v>55</v>
      </c>
      <c r="C3189">
        <v>42.506300000000003</v>
      </c>
      <c r="D3189">
        <v>1.5218</v>
      </c>
      <c r="E3189" s="1" t="s">
        <v>19</v>
      </c>
      <c r="F3189" t="s">
        <v>15198</v>
      </c>
      <c r="G3189">
        <v>0</v>
      </c>
      <c r="H3189">
        <v>0</v>
      </c>
      <c r="I3189">
        <v>0</v>
      </c>
    </row>
    <row r="3190" spans="1:9" hidden="1" x14ac:dyDescent="0.3">
      <c r="A3190" s="1" t="s">
        <v>119</v>
      </c>
      <c r="B3190" s="1" t="s">
        <v>55</v>
      </c>
      <c r="C3190">
        <v>42.506300000000003</v>
      </c>
      <c r="D3190">
        <v>1.5218</v>
      </c>
      <c r="E3190" s="1" t="s">
        <v>20</v>
      </c>
      <c r="F3190" t="s">
        <v>15110</v>
      </c>
      <c r="G3190">
        <v>0</v>
      </c>
      <c r="H3190">
        <v>0</v>
      </c>
      <c r="I3190">
        <v>0</v>
      </c>
    </row>
    <row r="3191" spans="1:9" hidden="1" x14ac:dyDescent="0.3">
      <c r="A3191" s="1" t="s">
        <v>119</v>
      </c>
      <c r="B3191" s="1" t="s">
        <v>55</v>
      </c>
      <c r="C3191">
        <v>42.506300000000003</v>
      </c>
      <c r="D3191">
        <v>1.5218</v>
      </c>
      <c r="E3191" s="1" t="s">
        <v>21</v>
      </c>
      <c r="F3191" t="s">
        <v>15022</v>
      </c>
      <c r="G3191">
        <v>0</v>
      </c>
      <c r="H3191">
        <v>0</v>
      </c>
      <c r="I3191">
        <v>0</v>
      </c>
    </row>
    <row r="3192" spans="1:9" hidden="1" x14ac:dyDescent="0.3">
      <c r="A3192" s="1" t="s">
        <v>119</v>
      </c>
      <c r="B3192" s="1" t="s">
        <v>55</v>
      </c>
      <c r="C3192">
        <v>42.506300000000003</v>
      </c>
      <c r="D3192">
        <v>1.5218</v>
      </c>
      <c r="E3192" s="1" t="s">
        <v>22</v>
      </c>
      <c r="F3192" t="s">
        <v>14934</v>
      </c>
      <c r="G3192">
        <v>0</v>
      </c>
      <c r="H3192">
        <v>0</v>
      </c>
      <c r="I3192">
        <v>0</v>
      </c>
    </row>
    <row r="3193" spans="1:9" hidden="1" x14ac:dyDescent="0.3">
      <c r="A3193" s="1" t="s">
        <v>119</v>
      </c>
      <c r="B3193" s="1" t="s">
        <v>55</v>
      </c>
      <c r="C3193">
        <v>42.506300000000003</v>
      </c>
      <c r="D3193">
        <v>1.5218</v>
      </c>
      <c r="E3193" s="1" t="s">
        <v>23</v>
      </c>
      <c r="F3193" t="s">
        <v>14846</v>
      </c>
      <c r="G3193">
        <v>0</v>
      </c>
      <c r="H3193">
        <v>0</v>
      </c>
      <c r="I3193">
        <v>0</v>
      </c>
    </row>
    <row r="3194" spans="1:9" hidden="1" x14ac:dyDescent="0.3">
      <c r="A3194" s="1" t="s">
        <v>119</v>
      </c>
      <c r="B3194" s="1" t="s">
        <v>55</v>
      </c>
      <c r="C3194">
        <v>42.506300000000003</v>
      </c>
      <c r="D3194">
        <v>1.5218</v>
      </c>
      <c r="E3194" s="1" t="s">
        <v>24</v>
      </c>
      <c r="F3194" t="s">
        <v>14758</v>
      </c>
      <c r="G3194">
        <v>0</v>
      </c>
      <c r="H3194">
        <v>0</v>
      </c>
      <c r="I3194">
        <v>0</v>
      </c>
    </row>
    <row r="3195" spans="1:9" hidden="1" x14ac:dyDescent="0.3">
      <c r="A3195" s="1" t="s">
        <v>119</v>
      </c>
      <c r="B3195" s="1" t="s">
        <v>55</v>
      </c>
      <c r="C3195">
        <v>42.506300000000003</v>
      </c>
      <c r="D3195">
        <v>1.5218</v>
      </c>
      <c r="E3195" s="1" t="s">
        <v>25</v>
      </c>
      <c r="F3195" t="s">
        <v>14670</v>
      </c>
      <c r="G3195">
        <v>0</v>
      </c>
      <c r="H3195">
        <v>0</v>
      </c>
      <c r="I3195">
        <v>0</v>
      </c>
    </row>
    <row r="3196" spans="1:9" hidden="1" x14ac:dyDescent="0.3">
      <c r="A3196" s="1" t="s">
        <v>119</v>
      </c>
      <c r="B3196" s="1" t="s">
        <v>55</v>
      </c>
      <c r="C3196">
        <v>42.506300000000003</v>
      </c>
      <c r="D3196">
        <v>1.5218</v>
      </c>
      <c r="E3196" s="1" t="s">
        <v>26</v>
      </c>
      <c r="F3196" t="s">
        <v>14582</v>
      </c>
      <c r="G3196">
        <v>0</v>
      </c>
      <c r="H3196">
        <v>0</v>
      </c>
      <c r="I3196">
        <v>0</v>
      </c>
    </row>
    <row r="3197" spans="1:9" hidden="1" x14ac:dyDescent="0.3">
      <c r="A3197" s="1" t="s">
        <v>119</v>
      </c>
      <c r="B3197" s="1" t="s">
        <v>55</v>
      </c>
      <c r="C3197">
        <v>42.506300000000003</v>
      </c>
      <c r="D3197">
        <v>1.5218</v>
      </c>
      <c r="E3197" s="1" t="s">
        <v>27</v>
      </c>
      <c r="F3197" t="s">
        <v>14494</v>
      </c>
      <c r="G3197">
        <v>0</v>
      </c>
      <c r="H3197">
        <v>0</v>
      </c>
      <c r="I3197">
        <v>0</v>
      </c>
    </row>
    <row r="3198" spans="1:9" hidden="1" x14ac:dyDescent="0.3">
      <c r="A3198" s="1" t="s">
        <v>119</v>
      </c>
      <c r="B3198" s="1" t="s">
        <v>55</v>
      </c>
      <c r="C3198">
        <v>42.506300000000003</v>
      </c>
      <c r="D3198">
        <v>1.5218</v>
      </c>
      <c r="E3198" s="1" t="s">
        <v>28</v>
      </c>
      <c r="F3198" t="s">
        <v>14407</v>
      </c>
      <c r="G3198">
        <v>0</v>
      </c>
      <c r="H3198">
        <v>0</v>
      </c>
      <c r="I3198">
        <v>0</v>
      </c>
    </row>
    <row r="3199" spans="1:9" hidden="1" x14ac:dyDescent="0.3">
      <c r="A3199" s="1" t="s">
        <v>119</v>
      </c>
      <c r="B3199" s="1" t="s">
        <v>55</v>
      </c>
      <c r="C3199">
        <v>42.506300000000003</v>
      </c>
      <c r="D3199">
        <v>1.5218</v>
      </c>
      <c r="E3199" s="1" t="s">
        <v>29</v>
      </c>
      <c r="F3199" t="s">
        <v>14320</v>
      </c>
      <c r="G3199">
        <v>0</v>
      </c>
      <c r="H3199">
        <v>0</v>
      </c>
      <c r="I3199">
        <v>0</v>
      </c>
    </row>
    <row r="3200" spans="1:9" hidden="1" x14ac:dyDescent="0.3">
      <c r="A3200" s="1" t="s">
        <v>119</v>
      </c>
      <c r="B3200" s="1" t="s">
        <v>55</v>
      </c>
      <c r="C3200">
        <v>42.506300000000003</v>
      </c>
      <c r="D3200">
        <v>1.5218</v>
      </c>
      <c r="E3200" s="1" t="s">
        <v>30</v>
      </c>
      <c r="F3200" t="s">
        <v>14233</v>
      </c>
      <c r="G3200">
        <v>0</v>
      </c>
      <c r="H3200">
        <v>0</v>
      </c>
      <c r="I3200">
        <v>0</v>
      </c>
    </row>
    <row r="3201" spans="1:9" hidden="1" x14ac:dyDescent="0.3">
      <c r="A3201" s="1" t="s">
        <v>119</v>
      </c>
      <c r="B3201" s="1" t="s">
        <v>55</v>
      </c>
      <c r="C3201">
        <v>42.506300000000003</v>
      </c>
      <c r="D3201">
        <v>1.5218</v>
      </c>
      <c r="E3201" s="1" t="s">
        <v>31</v>
      </c>
      <c r="F3201" t="s">
        <v>14146</v>
      </c>
      <c r="G3201">
        <v>0</v>
      </c>
      <c r="H3201">
        <v>0</v>
      </c>
      <c r="I3201">
        <v>0</v>
      </c>
    </row>
    <row r="3202" spans="1:9" hidden="1" x14ac:dyDescent="0.3">
      <c r="A3202" s="1" t="s">
        <v>119</v>
      </c>
      <c r="B3202" s="1" t="s">
        <v>55</v>
      </c>
      <c r="C3202">
        <v>42.506300000000003</v>
      </c>
      <c r="D3202">
        <v>1.5218</v>
      </c>
      <c r="E3202" s="1" t="s">
        <v>32</v>
      </c>
      <c r="F3202" t="s">
        <v>14060</v>
      </c>
      <c r="G3202">
        <v>0</v>
      </c>
      <c r="H3202">
        <v>0</v>
      </c>
      <c r="I3202">
        <v>0</v>
      </c>
    </row>
    <row r="3203" spans="1:9" hidden="1" x14ac:dyDescent="0.3">
      <c r="A3203" s="1" t="s">
        <v>119</v>
      </c>
      <c r="B3203" s="1" t="s">
        <v>55</v>
      </c>
      <c r="C3203">
        <v>42.506300000000003</v>
      </c>
      <c r="D3203">
        <v>1.5218</v>
      </c>
      <c r="E3203" s="1" t="s">
        <v>33</v>
      </c>
      <c r="F3203" t="s">
        <v>13974</v>
      </c>
      <c r="G3203">
        <v>0</v>
      </c>
      <c r="H3203">
        <v>0</v>
      </c>
      <c r="I3203">
        <v>0</v>
      </c>
    </row>
    <row r="3204" spans="1:9" hidden="1" x14ac:dyDescent="0.3">
      <c r="A3204" s="1" t="s">
        <v>119</v>
      </c>
      <c r="B3204" s="1" t="s">
        <v>55</v>
      </c>
      <c r="C3204">
        <v>42.506300000000003</v>
      </c>
      <c r="D3204">
        <v>1.5218</v>
      </c>
      <c r="E3204" s="1" t="s">
        <v>34</v>
      </c>
      <c r="F3204" t="s">
        <v>13888</v>
      </c>
      <c r="G3204">
        <v>0</v>
      </c>
      <c r="H3204">
        <v>0</v>
      </c>
      <c r="I3204">
        <v>0</v>
      </c>
    </row>
    <row r="3205" spans="1:9" hidden="1" x14ac:dyDescent="0.3">
      <c r="A3205" s="1" t="s">
        <v>119</v>
      </c>
      <c r="B3205" s="1" t="s">
        <v>55</v>
      </c>
      <c r="C3205">
        <v>42.506300000000003</v>
      </c>
      <c r="D3205">
        <v>1.5218</v>
      </c>
      <c r="E3205" s="1" t="s">
        <v>35</v>
      </c>
      <c r="F3205" t="s">
        <v>13804</v>
      </c>
      <c r="G3205">
        <v>0</v>
      </c>
      <c r="H3205">
        <v>0</v>
      </c>
      <c r="I3205">
        <v>0</v>
      </c>
    </row>
    <row r="3206" spans="1:9" hidden="1" x14ac:dyDescent="0.3">
      <c r="A3206" s="1" t="s">
        <v>119</v>
      </c>
      <c r="B3206" s="1" t="s">
        <v>55</v>
      </c>
      <c r="C3206">
        <v>42.506300000000003</v>
      </c>
      <c r="D3206">
        <v>1.5218</v>
      </c>
      <c r="E3206" s="1" t="s">
        <v>36</v>
      </c>
      <c r="F3206" t="s">
        <v>13720</v>
      </c>
      <c r="G3206">
        <v>0</v>
      </c>
      <c r="H3206">
        <v>0</v>
      </c>
      <c r="I3206">
        <v>0</v>
      </c>
    </row>
    <row r="3207" spans="1:9" hidden="1" x14ac:dyDescent="0.3">
      <c r="A3207" s="1" t="s">
        <v>119</v>
      </c>
      <c r="B3207" s="1" t="s">
        <v>55</v>
      </c>
      <c r="C3207">
        <v>42.506300000000003</v>
      </c>
      <c r="D3207">
        <v>1.5218</v>
      </c>
      <c r="E3207" s="1" t="s">
        <v>37</v>
      </c>
      <c r="F3207" t="s">
        <v>13636</v>
      </c>
      <c r="G3207">
        <v>0</v>
      </c>
      <c r="H3207">
        <v>0</v>
      </c>
      <c r="I3207">
        <v>0</v>
      </c>
    </row>
    <row r="3208" spans="1:9" hidden="1" x14ac:dyDescent="0.3">
      <c r="A3208" s="1" t="s">
        <v>119</v>
      </c>
      <c r="B3208" s="1" t="s">
        <v>55</v>
      </c>
      <c r="C3208">
        <v>42.506300000000003</v>
      </c>
      <c r="D3208">
        <v>1.5218</v>
      </c>
      <c r="E3208" s="1" t="s">
        <v>38</v>
      </c>
      <c r="F3208" t="s">
        <v>13557</v>
      </c>
      <c r="G3208">
        <v>0</v>
      </c>
      <c r="H3208">
        <v>0</v>
      </c>
      <c r="I3208">
        <v>0</v>
      </c>
    </row>
    <row r="3209" spans="1:9" hidden="1" x14ac:dyDescent="0.3">
      <c r="A3209" s="1" t="s">
        <v>119</v>
      </c>
      <c r="B3209" s="1" t="s">
        <v>55</v>
      </c>
      <c r="C3209">
        <v>42.506300000000003</v>
      </c>
      <c r="D3209">
        <v>1.5218</v>
      </c>
      <c r="E3209" s="1" t="s">
        <v>39</v>
      </c>
      <c r="F3209" t="s">
        <v>13482</v>
      </c>
      <c r="G3209">
        <v>0</v>
      </c>
      <c r="H3209">
        <v>0</v>
      </c>
      <c r="I3209">
        <v>0</v>
      </c>
    </row>
    <row r="3210" spans="1:9" hidden="1" x14ac:dyDescent="0.3">
      <c r="A3210" s="1" t="s">
        <v>119</v>
      </c>
      <c r="B3210" s="1" t="s">
        <v>55</v>
      </c>
      <c r="C3210">
        <v>42.506300000000003</v>
      </c>
      <c r="D3210">
        <v>1.5218</v>
      </c>
      <c r="E3210" s="1" t="s">
        <v>40</v>
      </c>
      <c r="F3210" t="s">
        <v>13414</v>
      </c>
      <c r="G3210">
        <v>0</v>
      </c>
      <c r="H3210">
        <v>0</v>
      </c>
      <c r="I3210">
        <v>0</v>
      </c>
    </row>
    <row r="3211" spans="1:9" hidden="1" x14ac:dyDescent="0.3">
      <c r="A3211" s="1" t="s">
        <v>119</v>
      </c>
      <c r="B3211" s="1" t="s">
        <v>55</v>
      </c>
      <c r="C3211">
        <v>42.506300000000003</v>
      </c>
      <c r="D3211">
        <v>1.5218</v>
      </c>
      <c r="E3211" s="1" t="s">
        <v>41</v>
      </c>
      <c r="F3211" t="s">
        <v>13022</v>
      </c>
      <c r="G3211">
        <v>0</v>
      </c>
      <c r="H3211">
        <v>0</v>
      </c>
      <c r="I3211">
        <v>0</v>
      </c>
    </row>
    <row r="3212" spans="1:9" hidden="1" x14ac:dyDescent="0.3">
      <c r="A3212" s="1" t="s">
        <v>119</v>
      </c>
      <c r="B3212" s="1" t="s">
        <v>55</v>
      </c>
      <c r="C3212">
        <v>42.506300000000003</v>
      </c>
      <c r="D3212">
        <v>1.5218</v>
      </c>
      <c r="E3212" s="1" t="s">
        <v>42</v>
      </c>
      <c r="F3212" t="s">
        <v>13023</v>
      </c>
      <c r="G3212">
        <v>0</v>
      </c>
      <c r="H3212">
        <v>0</v>
      </c>
      <c r="I3212">
        <v>0</v>
      </c>
    </row>
    <row r="3213" spans="1:9" hidden="1" x14ac:dyDescent="0.3">
      <c r="A3213" s="1" t="s">
        <v>119</v>
      </c>
      <c r="B3213" s="1" t="s">
        <v>55</v>
      </c>
      <c r="C3213">
        <v>42.506300000000003</v>
      </c>
      <c r="D3213">
        <v>1.5218</v>
      </c>
      <c r="E3213" s="1" t="s">
        <v>43</v>
      </c>
      <c r="F3213" t="s">
        <v>13024</v>
      </c>
      <c r="G3213">
        <v>0</v>
      </c>
      <c r="H3213">
        <v>0</v>
      </c>
      <c r="I3213">
        <v>0</v>
      </c>
    </row>
    <row r="3214" spans="1:9" hidden="1" x14ac:dyDescent="0.3">
      <c r="A3214" s="1" t="s">
        <v>119</v>
      </c>
      <c r="B3214" s="1" t="s">
        <v>55</v>
      </c>
      <c r="C3214">
        <v>42.506300000000003</v>
      </c>
      <c r="D3214">
        <v>1.5218</v>
      </c>
      <c r="E3214" s="1" t="s">
        <v>44</v>
      </c>
      <c r="F3214" t="s">
        <v>21403</v>
      </c>
      <c r="G3214">
        <v>0</v>
      </c>
      <c r="H3214">
        <v>1</v>
      </c>
      <c r="I3214">
        <v>0</v>
      </c>
    </row>
    <row r="3215" spans="1:9" hidden="1" x14ac:dyDescent="0.3">
      <c r="A3215" s="1" t="s">
        <v>119</v>
      </c>
      <c r="B3215" s="1" t="s">
        <v>55</v>
      </c>
      <c r="C3215">
        <v>42.506300000000003</v>
      </c>
      <c r="D3215">
        <v>1.5218</v>
      </c>
      <c r="E3215" s="1" t="s">
        <v>45</v>
      </c>
      <c r="F3215" t="s">
        <v>21404</v>
      </c>
      <c r="G3215">
        <v>0</v>
      </c>
      <c r="H3215">
        <v>1</v>
      </c>
      <c r="I3215">
        <v>0</v>
      </c>
    </row>
    <row r="3216" spans="1:9" hidden="1" x14ac:dyDescent="0.3">
      <c r="A3216" s="1" t="s">
        <v>119</v>
      </c>
      <c r="B3216" s="1" t="s">
        <v>55</v>
      </c>
      <c r="C3216">
        <v>42.506300000000003</v>
      </c>
      <c r="D3216">
        <v>1.5218</v>
      </c>
      <c r="E3216" s="1" t="s">
        <v>46</v>
      </c>
      <c r="F3216" t="s">
        <v>21405</v>
      </c>
      <c r="G3216">
        <v>0</v>
      </c>
      <c r="H3216">
        <v>1</v>
      </c>
      <c r="I3216">
        <v>0</v>
      </c>
    </row>
    <row r="3217" spans="1:9" hidden="1" x14ac:dyDescent="0.3">
      <c r="A3217" s="1" t="s">
        <v>119</v>
      </c>
      <c r="B3217" s="1" t="s">
        <v>55</v>
      </c>
      <c r="C3217">
        <v>42.506300000000003</v>
      </c>
      <c r="D3217">
        <v>1.5218</v>
      </c>
      <c r="E3217" s="1" t="s">
        <v>47</v>
      </c>
      <c r="F3217" t="s">
        <v>21406</v>
      </c>
      <c r="G3217">
        <v>0</v>
      </c>
      <c r="H3217">
        <v>1</v>
      </c>
      <c r="I3217">
        <v>0</v>
      </c>
    </row>
    <row r="3218" spans="1:9" hidden="1" x14ac:dyDescent="0.3">
      <c r="A3218" s="1" t="s">
        <v>119</v>
      </c>
      <c r="B3218" s="1" t="s">
        <v>55</v>
      </c>
      <c r="C3218">
        <v>42.506300000000003</v>
      </c>
      <c r="D3218">
        <v>1.5218</v>
      </c>
      <c r="E3218" s="1" t="s">
        <v>48</v>
      </c>
      <c r="F3218" t="s">
        <v>21407</v>
      </c>
      <c r="G3218">
        <v>0</v>
      </c>
      <c r="H3218">
        <v>1</v>
      </c>
      <c r="I3218">
        <v>0</v>
      </c>
    </row>
    <row r="3219" spans="1:9" hidden="1" x14ac:dyDescent="0.3">
      <c r="A3219" s="1" t="s">
        <v>119</v>
      </c>
      <c r="B3219" s="1" t="s">
        <v>55</v>
      </c>
      <c r="C3219">
        <v>42.506300000000003</v>
      </c>
      <c r="D3219">
        <v>1.5218</v>
      </c>
      <c r="E3219" s="1" t="s">
        <v>49</v>
      </c>
      <c r="F3219" t="s">
        <v>21408</v>
      </c>
      <c r="G3219">
        <v>0</v>
      </c>
      <c r="H3219">
        <v>1</v>
      </c>
      <c r="I3219">
        <v>0</v>
      </c>
    </row>
    <row r="3220" spans="1:9" hidden="1" x14ac:dyDescent="0.3">
      <c r="A3220" s="1" t="s">
        <v>119</v>
      </c>
      <c r="B3220" s="1" t="s">
        <v>55</v>
      </c>
      <c r="C3220">
        <v>42.506300000000003</v>
      </c>
      <c r="D3220">
        <v>1.5218</v>
      </c>
      <c r="E3220" s="1" t="s">
        <v>50</v>
      </c>
      <c r="F3220" t="s">
        <v>21409</v>
      </c>
      <c r="G3220">
        <v>0</v>
      </c>
      <c r="H3220">
        <v>1</v>
      </c>
      <c r="I3220">
        <v>0</v>
      </c>
    </row>
    <row r="3221" spans="1:9" hidden="1" x14ac:dyDescent="0.3">
      <c r="A3221" s="1" t="s">
        <v>119</v>
      </c>
      <c r="B3221" s="1" t="s">
        <v>55</v>
      </c>
      <c r="C3221">
        <v>42.506300000000003</v>
      </c>
      <c r="D3221">
        <v>1.5218</v>
      </c>
      <c r="E3221" s="1" t="s">
        <v>51</v>
      </c>
      <c r="F3221" t="s">
        <v>21410</v>
      </c>
      <c r="G3221">
        <v>0</v>
      </c>
      <c r="H3221">
        <v>1</v>
      </c>
      <c r="I3221">
        <v>0</v>
      </c>
    </row>
    <row r="3222" spans="1:9" hidden="1" x14ac:dyDescent="0.3">
      <c r="A3222" s="1" t="s">
        <v>119</v>
      </c>
      <c r="B3222" s="1" t="s">
        <v>55</v>
      </c>
      <c r="C3222">
        <v>42.506300000000003</v>
      </c>
      <c r="D3222">
        <v>1.5218</v>
      </c>
      <c r="E3222" s="1" t="s">
        <v>52</v>
      </c>
      <c r="F3222" t="s">
        <v>21411</v>
      </c>
      <c r="G3222">
        <v>0</v>
      </c>
      <c r="H3222">
        <v>1</v>
      </c>
      <c r="I3222">
        <v>0</v>
      </c>
    </row>
    <row r="3223" spans="1:9" hidden="1" x14ac:dyDescent="0.3">
      <c r="A3223" s="1" t="s">
        <v>119</v>
      </c>
      <c r="B3223" s="1" t="s">
        <v>55</v>
      </c>
      <c r="C3223">
        <v>42.506300000000003</v>
      </c>
      <c r="D3223">
        <v>1.5218</v>
      </c>
      <c r="E3223" s="1" t="s">
        <v>53</v>
      </c>
      <c r="F3223" t="s">
        <v>21412</v>
      </c>
      <c r="G3223">
        <v>0</v>
      </c>
      <c r="H3223">
        <v>1</v>
      </c>
      <c r="I3223">
        <v>0</v>
      </c>
    </row>
    <row r="3224" spans="1:9" hidden="1" x14ac:dyDescent="0.3">
      <c r="A3224" s="1" t="s">
        <v>119</v>
      </c>
      <c r="B3224" s="1" t="s">
        <v>55</v>
      </c>
      <c r="C3224">
        <v>42.506300000000003</v>
      </c>
      <c r="D3224">
        <v>1.5218</v>
      </c>
      <c r="E3224" s="1" t="s">
        <v>54</v>
      </c>
      <c r="F3224" t="s">
        <v>21413</v>
      </c>
      <c r="G3224">
        <v>0</v>
      </c>
      <c r="H3224">
        <v>1</v>
      </c>
      <c r="I3224">
        <v>1</v>
      </c>
    </row>
    <row r="3225" spans="1:9" hidden="1" x14ac:dyDescent="0.3">
      <c r="A3225" s="1" t="s">
        <v>119</v>
      </c>
      <c r="B3225" s="1" t="s">
        <v>55</v>
      </c>
      <c r="C3225">
        <v>42.506300000000003</v>
      </c>
      <c r="D3225">
        <v>1.5218</v>
      </c>
      <c r="E3225" s="1" t="s">
        <v>21548</v>
      </c>
      <c r="F3225" t="s">
        <v>21610</v>
      </c>
      <c r="G3225">
        <v>0</v>
      </c>
      <c r="H3225">
        <v>1</v>
      </c>
      <c r="I3225">
        <v>0</v>
      </c>
    </row>
    <row r="3226" spans="1:9" hidden="1" x14ac:dyDescent="0.3">
      <c r="A3226" s="1" t="s">
        <v>64</v>
      </c>
      <c r="B3226" s="1" t="s">
        <v>120</v>
      </c>
      <c r="C3226">
        <v>-41.454500000000003</v>
      </c>
      <c r="D3226">
        <v>145.97069999999999</v>
      </c>
      <c r="E3226" s="1" t="s">
        <v>4</v>
      </c>
      <c r="F3226" t="s">
        <v>12484</v>
      </c>
      <c r="G3226">
        <v>0</v>
      </c>
      <c r="H3226">
        <v>0</v>
      </c>
      <c r="I3226">
        <v>0</v>
      </c>
    </row>
    <row r="3227" spans="1:9" hidden="1" x14ac:dyDescent="0.3">
      <c r="A3227" s="1" t="s">
        <v>64</v>
      </c>
      <c r="B3227" s="1" t="s">
        <v>120</v>
      </c>
      <c r="C3227">
        <v>-41.454500000000003</v>
      </c>
      <c r="D3227">
        <v>145.97069999999999</v>
      </c>
      <c r="E3227" s="1" t="s">
        <v>5</v>
      </c>
      <c r="F3227" t="s">
        <v>12485</v>
      </c>
      <c r="G3227">
        <v>0</v>
      </c>
      <c r="H3227">
        <v>0</v>
      </c>
      <c r="I3227">
        <v>0</v>
      </c>
    </row>
    <row r="3228" spans="1:9" hidden="1" x14ac:dyDescent="0.3">
      <c r="A3228" s="1" t="s">
        <v>64</v>
      </c>
      <c r="B3228" s="1" t="s">
        <v>120</v>
      </c>
      <c r="C3228">
        <v>-41.454500000000003</v>
      </c>
      <c r="D3228">
        <v>145.97069999999999</v>
      </c>
      <c r="E3228" s="1" t="s">
        <v>6</v>
      </c>
      <c r="F3228" t="s">
        <v>12486</v>
      </c>
      <c r="G3228">
        <v>0</v>
      </c>
      <c r="H3228">
        <v>0</v>
      </c>
      <c r="I3228">
        <v>0</v>
      </c>
    </row>
    <row r="3229" spans="1:9" hidden="1" x14ac:dyDescent="0.3">
      <c r="A3229" s="1" t="s">
        <v>64</v>
      </c>
      <c r="B3229" s="1" t="s">
        <v>120</v>
      </c>
      <c r="C3229">
        <v>-41.454500000000003</v>
      </c>
      <c r="D3229">
        <v>145.97069999999999</v>
      </c>
      <c r="E3229" s="1" t="s">
        <v>7</v>
      </c>
      <c r="F3229" t="s">
        <v>12487</v>
      </c>
      <c r="G3229">
        <v>0</v>
      </c>
      <c r="H3229">
        <v>0</v>
      </c>
      <c r="I3229">
        <v>0</v>
      </c>
    </row>
    <row r="3230" spans="1:9" hidden="1" x14ac:dyDescent="0.3">
      <c r="A3230" s="1" t="s">
        <v>64</v>
      </c>
      <c r="B3230" s="1" t="s">
        <v>120</v>
      </c>
      <c r="C3230">
        <v>-41.454500000000003</v>
      </c>
      <c r="D3230">
        <v>145.97069999999999</v>
      </c>
      <c r="E3230" s="1" t="s">
        <v>8</v>
      </c>
      <c r="F3230" t="s">
        <v>12488</v>
      </c>
      <c r="G3230">
        <v>0</v>
      </c>
      <c r="H3230">
        <v>0</v>
      </c>
      <c r="I3230">
        <v>0</v>
      </c>
    </row>
    <row r="3231" spans="1:9" hidden="1" x14ac:dyDescent="0.3">
      <c r="A3231" s="1" t="s">
        <v>64</v>
      </c>
      <c r="B3231" s="1" t="s">
        <v>120</v>
      </c>
      <c r="C3231">
        <v>-41.454500000000003</v>
      </c>
      <c r="D3231">
        <v>145.97069999999999</v>
      </c>
      <c r="E3231" s="1" t="s">
        <v>9</v>
      </c>
      <c r="F3231" t="s">
        <v>12489</v>
      </c>
      <c r="G3231">
        <v>0</v>
      </c>
      <c r="H3231">
        <v>0</v>
      </c>
      <c r="I3231">
        <v>0</v>
      </c>
    </row>
    <row r="3232" spans="1:9" hidden="1" x14ac:dyDescent="0.3">
      <c r="A3232" s="1" t="s">
        <v>64</v>
      </c>
      <c r="B3232" s="1" t="s">
        <v>120</v>
      </c>
      <c r="C3232">
        <v>-41.454500000000003</v>
      </c>
      <c r="D3232">
        <v>145.97069999999999</v>
      </c>
      <c r="E3232" s="1" t="s">
        <v>10</v>
      </c>
      <c r="F3232" t="s">
        <v>12490</v>
      </c>
      <c r="G3232">
        <v>0</v>
      </c>
      <c r="H3232">
        <v>0</v>
      </c>
      <c r="I3232">
        <v>0</v>
      </c>
    </row>
    <row r="3233" spans="1:9" hidden="1" x14ac:dyDescent="0.3">
      <c r="A3233" s="1" t="s">
        <v>64</v>
      </c>
      <c r="B3233" s="1" t="s">
        <v>120</v>
      </c>
      <c r="C3233">
        <v>-41.454500000000003</v>
      </c>
      <c r="D3233">
        <v>145.97069999999999</v>
      </c>
      <c r="E3233" s="1" t="s">
        <v>11</v>
      </c>
      <c r="F3233" t="s">
        <v>12491</v>
      </c>
      <c r="G3233">
        <v>0</v>
      </c>
      <c r="H3233">
        <v>0</v>
      </c>
      <c r="I3233">
        <v>0</v>
      </c>
    </row>
    <row r="3234" spans="1:9" hidden="1" x14ac:dyDescent="0.3">
      <c r="A3234" s="1" t="s">
        <v>64</v>
      </c>
      <c r="B3234" s="1" t="s">
        <v>120</v>
      </c>
      <c r="C3234">
        <v>-41.454500000000003</v>
      </c>
      <c r="D3234">
        <v>145.97069999999999</v>
      </c>
      <c r="E3234" s="1" t="s">
        <v>12</v>
      </c>
      <c r="F3234" t="s">
        <v>12492</v>
      </c>
      <c r="G3234">
        <v>0</v>
      </c>
      <c r="H3234">
        <v>0</v>
      </c>
      <c r="I3234">
        <v>0</v>
      </c>
    </row>
    <row r="3235" spans="1:9" hidden="1" x14ac:dyDescent="0.3">
      <c r="A3235" s="1" t="s">
        <v>64</v>
      </c>
      <c r="B3235" s="1" t="s">
        <v>120</v>
      </c>
      <c r="C3235">
        <v>-41.454500000000003</v>
      </c>
      <c r="D3235">
        <v>145.97069999999999</v>
      </c>
      <c r="E3235" s="1" t="s">
        <v>13</v>
      </c>
      <c r="F3235" t="s">
        <v>12493</v>
      </c>
      <c r="G3235">
        <v>0</v>
      </c>
      <c r="H3235">
        <v>0</v>
      </c>
      <c r="I3235">
        <v>0</v>
      </c>
    </row>
    <row r="3236" spans="1:9" hidden="1" x14ac:dyDescent="0.3">
      <c r="A3236" s="1" t="s">
        <v>64</v>
      </c>
      <c r="B3236" s="1" t="s">
        <v>120</v>
      </c>
      <c r="C3236">
        <v>-41.454500000000003</v>
      </c>
      <c r="D3236">
        <v>145.97069999999999</v>
      </c>
      <c r="E3236" s="1" t="s">
        <v>14</v>
      </c>
      <c r="F3236" t="s">
        <v>12494</v>
      </c>
      <c r="G3236">
        <v>0</v>
      </c>
      <c r="H3236">
        <v>0</v>
      </c>
      <c r="I3236">
        <v>0</v>
      </c>
    </row>
    <row r="3237" spans="1:9" hidden="1" x14ac:dyDescent="0.3">
      <c r="A3237" s="1" t="s">
        <v>64</v>
      </c>
      <c r="B3237" s="1" t="s">
        <v>120</v>
      </c>
      <c r="C3237">
        <v>-41.454500000000003</v>
      </c>
      <c r="D3237">
        <v>145.97069999999999</v>
      </c>
      <c r="E3237" s="1" t="s">
        <v>15</v>
      </c>
      <c r="F3237" t="s">
        <v>12495</v>
      </c>
      <c r="G3237">
        <v>0</v>
      </c>
      <c r="H3237">
        <v>0</v>
      </c>
      <c r="I3237">
        <v>0</v>
      </c>
    </row>
    <row r="3238" spans="1:9" hidden="1" x14ac:dyDescent="0.3">
      <c r="A3238" s="1" t="s">
        <v>64</v>
      </c>
      <c r="B3238" s="1" t="s">
        <v>120</v>
      </c>
      <c r="C3238">
        <v>-41.454500000000003</v>
      </c>
      <c r="D3238">
        <v>145.97069999999999</v>
      </c>
      <c r="E3238" s="1" t="s">
        <v>16</v>
      </c>
      <c r="F3238" t="s">
        <v>12496</v>
      </c>
      <c r="G3238">
        <v>0</v>
      </c>
      <c r="H3238">
        <v>0</v>
      </c>
      <c r="I3238">
        <v>0</v>
      </c>
    </row>
    <row r="3239" spans="1:9" hidden="1" x14ac:dyDescent="0.3">
      <c r="A3239" s="1" t="s">
        <v>64</v>
      </c>
      <c r="B3239" s="1" t="s">
        <v>120</v>
      </c>
      <c r="C3239">
        <v>-41.454500000000003</v>
      </c>
      <c r="D3239">
        <v>145.97069999999999</v>
      </c>
      <c r="E3239" s="1" t="s">
        <v>17</v>
      </c>
      <c r="F3239" t="s">
        <v>12497</v>
      </c>
      <c r="G3239">
        <v>0</v>
      </c>
      <c r="H3239">
        <v>0</v>
      </c>
      <c r="I3239">
        <v>0</v>
      </c>
    </row>
    <row r="3240" spans="1:9" hidden="1" x14ac:dyDescent="0.3">
      <c r="A3240" s="1" t="s">
        <v>64</v>
      </c>
      <c r="B3240" s="1" t="s">
        <v>120</v>
      </c>
      <c r="C3240">
        <v>-41.454500000000003</v>
      </c>
      <c r="D3240">
        <v>145.97069999999999</v>
      </c>
      <c r="E3240" s="1" t="s">
        <v>18</v>
      </c>
      <c r="F3240" t="s">
        <v>12498</v>
      </c>
      <c r="G3240">
        <v>0</v>
      </c>
      <c r="H3240">
        <v>0</v>
      </c>
      <c r="I3240">
        <v>0</v>
      </c>
    </row>
    <row r="3241" spans="1:9" hidden="1" x14ac:dyDescent="0.3">
      <c r="A3241" s="1" t="s">
        <v>64</v>
      </c>
      <c r="B3241" s="1" t="s">
        <v>120</v>
      </c>
      <c r="C3241">
        <v>-41.454500000000003</v>
      </c>
      <c r="D3241">
        <v>145.97069999999999</v>
      </c>
      <c r="E3241" s="1" t="s">
        <v>19</v>
      </c>
      <c r="F3241" t="s">
        <v>12499</v>
      </c>
      <c r="G3241">
        <v>0</v>
      </c>
      <c r="H3241">
        <v>0</v>
      </c>
      <c r="I3241">
        <v>0</v>
      </c>
    </row>
    <row r="3242" spans="1:9" hidden="1" x14ac:dyDescent="0.3">
      <c r="A3242" s="1" t="s">
        <v>64</v>
      </c>
      <c r="B3242" s="1" t="s">
        <v>120</v>
      </c>
      <c r="C3242">
        <v>-41.454500000000003</v>
      </c>
      <c r="D3242">
        <v>145.97069999999999</v>
      </c>
      <c r="E3242" s="1" t="s">
        <v>20</v>
      </c>
      <c r="F3242" t="s">
        <v>12500</v>
      </c>
      <c r="G3242">
        <v>0</v>
      </c>
      <c r="H3242">
        <v>0</v>
      </c>
      <c r="I3242">
        <v>0</v>
      </c>
    </row>
    <row r="3243" spans="1:9" hidden="1" x14ac:dyDescent="0.3">
      <c r="A3243" s="1" t="s">
        <v>64</v>
      </c>
      <c r="B3243" s="1" t="s">
        <v>120</v>
      </c>
      <c r="C3243">
        <v>-41.454500000000003</v>
      </c>
      <c r="D3243">
        <v>145.97069999999999</v>
      </c>
      <c r="E3243" s="1" t="s">
        <v>21</v>
      </c>
      <c r="F3243" t="s">
        <v>12501</v>
      </c>
      <c r="G3243">
        <v>0</v>
      </c>
      <c r="H3243">
        <v>0</v>
      </c>
      <c r="I3243">
        <v>0</v>
      </c>
    </row>
    <row r="3244" spans="1:9" hidden="1" x14ac:dyDescent="0.3">
      <c r="A3244" s="1" t="s">
        <v>64</v>
      </c>
      <c r="B3244" s="1" t="s">
        <v>120</v>
      </c>
      <c r="C3244">
        <v>-41.454500000000003</v>
      </c>
      <c r="D3244">
        <v>145.97069999999999</v>
      </c>
      <c r="E3244" s="1" t="s">
        <v>22</v>
      </c>
      <c r="F3244" t="s">
        <v>12502</v>
      </c>
      <c r="G3244">
        <v>0</v>
      </c>
      <c r="H3244">
        <v>0</v>
      </c>
      <c r="I3244">
        <v>0</v>
      </c>
    </row>
    <row r="3245" spans="1:9" hidden="1" x14ac:dyDescent="0.3">
      <c r="A3245" s="1" t="s">
        <v>64</v>
      </c>
      <c r="B3245" s="1" t="s">
        <v>120</v>
      </c>
      <c r="C3245">
        <v>-41.454500000000003</v>
      </c>
      <c r="D3245">
        <v>145.97069999999999</v>
      </c>
      <c r="E3245" s="1" t="s">
        <v>23</v>
      </c>
      <c r="F3245" t="s">
        <v>12503</v>
      </c>
      <c r="G3245">
        <v>0</v>
      </c>
      <c r="H3245">
        <v>0</v>
      </c>
      <c r="I3245">
        <v>0</v>
      </c>
    </row>
    <row r="3246" spans="1:9" hidden="1" x14ac:dyDescent="0.3">
      <c r="A3246" s="1" t="s">
        <v>64</v>
      </c>
      <c r="B3246" s="1" t="s">
        <v>120</v>
      </c>
      <c r="C3246">
        <v>-41.454500000000003</v>
      </c>
      <c r="D3246">
        <v>145.97069999999999</v>
      </c>
      <c r="E3246" s="1" t="s">
        <v>24</v>
      </c>
      <c r="F3246" t="s">
        <v>12504</v>
      </c>
      <c r="G3246">
        <v>0</v>
      </c>
      <c r="H3246">
        <v>0</v>
      </c>
      <c r="I3246">
        <v>0</v>
      </c>
    </row>
    <row r="3247" spans="1:9" hidden="1" x14ac:dyDescent="0.3">
      <c r="A3247" s="1" t="s">
        <v>64</v>
      </c>
      <c r="B3247" s="1" t="s">
        <v>120</v>
      </c>
      <c r="C3247">
        <v>-41.454500000000003</v>
      </c>
      <c r="D3247">
        <v>145.97069999999999</v>
      </c>
      <c r="E3247" s="1" t="s">
        <v>25</v>
      </c>
      <c r="F3247" t="s">
        <v>12505</v>
      </c>
      <c r="G3247">
        <v>0</v>
      </c>
      <c r="H3247">
        <v>0</v>
      </c>
      <c r="I3247">
        <v>0</v>
      </c>
    </row>
    <row r="3248" spans="1:9" hidden="1" x14ac:dyDescent="0.3">
      <c r="A3248" s="1" t="s">
        <v>64</v>
      </c>
      <c r="B3248" s="1" t="s">
        <v>120</v>
      </c>
      <c r="C3248">
        <v>-41.454500000000003</v>
      </c>
      <c r="D3248">
        <v>145.97069999999999</v>
      </c>
      <c r="E3248" s="1" t="s">
        <v>26</v>
      </c>
      <c r="F3248" t="s">
        <v>12506</v>
      </c>
      <c r="G3248">
        <v>0</v>
      </c>
      <c r="H3248">
        <v>0</v>
      </c>
      <c r="I3248">
        <v>0</v>
      </c>
    </row>
    <row r="3249" spans="1:9" hidden="1" x14ac:dyDescent="0.3">
      <c r="A3249" s="1" t="s">
        <v>64</v>
      </c>
      <c r="B3249" s="1" t="s">
        <v>120</v>
      </c>
      <c r="C3249">
        <v>-41.454500000000003</v>
      </c>
      <c r="D3249">
        <v>145.97069999999999</v>
      </c>
      <c r="E3249" s="1" t="s">
        <v>27</v>
      </c>
      <c r="F3249" t="s">
        <v>12507</v>
      </c>
      <c r="G3249">
        <v>0</v>
      </c>
      <c r="H3249">
        <v>0</v>
      </c>
      <c r="I3249">
        <v>0</v>
      </c>
    </row>
    <row r="3250" spans="1:9" hidden="1" x14ac:dyDescent="0.3">
      <c r="A3250" s="1" t="s">
        <v>64</v>
      </c>
      <c r="B3250" s="1" t="s">
        <v>120</v>
      </c>
      <c r="C3250">
        <v>-41.454500000000003</v>
      </c>
      <c r="D3250">
        <v>145.97069999999999</v>
      </c>
      <c r="E3250" s="1" t="s">
        <v>28</v>
      </c>
      <c r="F3250" t="s">
        <v>12508</v>
      </c>
      <c r="G3250">
        <v>0</v>
      </c>
      <c r="H3250">
        <v>0</v>
      </c>
      <c r="I3250">
        <v>0</v>
      </c>
    </row>
    <row r="3251" spans="1:9" hidden="1" x14ac:dyDescent="0.3">
      <c r="A3251" s="1" t="s">
        <v>64</v>
      </c>
      <c r="B3251" s="1" t="s">
        <v>120</v>
      </c>
      <c r="C3251">
        <v>-41.454500000000003</v>
      </c>
      <c r="D3251">
        <v>145.97069999999999</v>
      </c>
      <c r="E3251" s="1" t="s">
        <v>29</v>
      </c>
      <c r="F3251" t="s">
        <v>12509</v>
      </c>
      <c r="G3251">
        <v>0</v>
      </c>
      <c r="H3251">
        <v>0</v>
      </c>
      <c r="I3251">
        <v>0</v>
      </c>
    </row>
    <row r="3252" spans="1:9" hidden="1" x14ac:dyDescent="0.3">
      <c r="A3252" s="1" t="s">
        <v>64</v>
      </c>
      <c r="B3252" s="1" t="s">
        <v>120</v>
      </c>
      <c r="C3252">
        <v>-41.454500000000003</v>
      </c>
      <c r="D3252">
        <v>145.97069999999999</v>
      </c>
      <c r="E3252" s="1" t="s">
        <v>30</v>
      </c>
      <c r="F3252" t="s">
        <v>12510</v>
      </c>
      <c r="G3252">
        <v>0</v>
      </c>
      <c r="H3252">
        <v>0</v>
      </c>
      <c r="I3252">
        <v>0</v>
      </c>
    </row>
    <row r="3253" spans="1:9" hidden="1" x14ac:dyDescent="0.3">
      <c r="A3253" s="1" t="s">
        <v>64</v>
      </c>
      <c r="B3253" s="1" t="s">
        <v>120</v>
      </c>
      <c r="C3253">
        <v>-41.454500000000003</v>
      </c>
      <c r="D3253">
        <v>145.97069999999999</v>
      </c>
      <c r="E3253" s="1" t="s">
        <v>31</v>
      </c>
      <c r="F3253" t="s">
        <v>12511</v>
      </c>
      <c r="G3253">
        <v>0</v>
      </c>
      <c r="H3253">
        <v>0</v>
      </c>
      <c r="I3253">
        <v>0</v>
      </c>
    </row>
    <row r="3254" spans="1:9" hidden="1" x14ac:dyDescent="0.3">
      <c r="A3254" s="1" t="s">
        <v>64</v>
      </c>
      <c r="B3254" s="1" t="s">
        <v>120</v>
      </c>
      <c r="C3254">
        <v>-41.454500000000003</v>
      </c>
      <c r="D3254">
        <v>145.97069999999999</v>
      </c>
      <c r="E3254" s="1" t="s">
        <v>32</v>
      </c>
      <c r="F3254" t="s">
        <v>12512</v>
      </c>
      <c r="G3254">
        <v>0</v>
      </c>
      <c r="H3254">
        <v>0</v>
      </c>
      <c r="I3254">
        <v>0</v>
      </c>
    </row>
    <row r="3255" spans="1:9" hidden="1" x14ac:dyDescent="0.3">
      <c r="A3255" s="1" t="s">
        <v>64</v>
      </c>
      <c r="B3255" s="1" t="s">
        <v>120</v>
      </c>
      <c r="C3255">
        <v>-41.454500000000003</v>
      </c>
      <c r="D3255">
        <v>145.97069999999999</v>
      </c>
      <c r="E3255" s="1" t="s">
        <v>33</v>
      </c>
      <c r="F3255" t="s">
        <v>12513</v>
      </c>
      <c r="G3255">
        <v>0</v>
      </c>
      <c r="H3255">
        <v>0</v>
      </c>
      <c r="I3255">
        <v>0</v>
      </c>
    </row>
    <row r="3256" spans="1:9" hidden="1" x14ac:dyDescent="0.3">
      <c r="A3256" s="1" t="s">
        <v>64</v>
      </c>
      <c r="B3256" s="1" t="s">
        <v>120</v>
      </c>
      <c r="C3256">
        <v>-41.454500000000003</v>
      </c>
      <c r="D3256">
        <v>145.97069999999999</v>
      </c>
      <c r="E3256" s="1" t="s">
        <v>34</v>
      </c>
      <c r="F3256" t="s">
        <v>12514</v>
      </c>
      <c r="G3256">
        <v>0</v>
      </c>
      <c r="H3256">
        <v>0</v>
      </c>
      <c r="I3256">
        <v>0</v>
      </c>
    </row>
    <row r="3257" spans="1:9" hidden="1" x14ac:dyDescent="0.3">
      <c r="A3257" s="1" t="s">
        <v>64</v>
      </c>
      <c r="B3257" s="1" t="s">
        <v>120</v>
      </c>
      <c r="C3257">
        <v>-41.454500000000003</v>
      </c>
      <c r="D3257">
        <v>145.97069999999999</v>
      </c>
      <c r="E3257" s="1" t="s">
        <v>35</v>
      </c>
      <c r="F3257" t="s">
        <v>12515</v>
      </c>
      <c r="G3257">
        <v>0</v>
      </c>
      <c r="H3257">
        <v>0</v>
      </c>
      <c r="I3257">
        <v>0</v>
      </c>
    </row>
    <row r="3258" spans="1:9" hidden="1" x14ac:dyDescent="0.3">
      <c r="A3258" s="1" t="s">
        <v>64</v>
      </c>
      <c r="B3258" s="1" t="s">
        <v>120</v>
      </c>
      <c r="C3258">
        <v>-41.454500000000003</v>
      </c>
      <c r="D3258">
        <v>145.97069999999999</v>
      </c>
      <c r="E3258" s="1" t="s">
        <v>36</v>
      </c>
      <c r="F3258" t="s">
        <v>12516</v>
      </c>
      <c r="G3258">
        <v>0</v>
      </c>
      <c r="H3258">
        <v>0</v>
      </c>
      <c r="I3258">
        <v>0</v>
      </c>
    </row>
    <row r="3259" spans="1:9" hidden="1" x14ac:dyDescent="0.3">
      <c r="A3259" s="1" t="s">
        <v>64</v>
      </c>
      <c r="B3259" s="1" t="s">
        <v>120</v>
      </c>
      <c r="C3259">
        <v>-41.454500000000003</v>
      </c>
      <c r="D3259">
        <v>145.97069999999999</v>
      </c>
      <c r="E3259" s="1" t="s">
        <v>37</v>
      </c>
      <c r="F3259" t="s">
        <v>12517</v>
      </c>
      <c r="G3259">
        <v>0</v>
      </c>
      <c r="H3259">
        <v>0</v>
      </c>
      <c r="I3259">
        <v>0</v>
      </c>
    </row>
    <row r="3260" spans="1:9" hidden="1" x14ac:dyDescent="0.3">
      <c r="A3260" s="1" t="s">
        <v>64</v>
      </c>
      <c r="B3260" s="1" t="s">
        <v>120</v>
      </c>
      <c r="C3260">
        <v>-41.454500000000003</v>
      </c>
      <c r="D3260">
        <v>145.97069999999999</v>
      </c>
      <c r="E3260" s="1" t="s">
        <v>38</v>
      </c>
      <c r="F3260" t="s">
        <v>12518</v>
      </c>
      <c r="G3260">
        <v>0</v>
      </c>
      <c r="H3260">
        <v>0</v>
      </c>
      <c r="I3260">
        <v>0</v>
      </c>
    </row>
    <row r="3261" spans="1:9" hidden="1" x14ac:dyDescent="0.3">
      <c r="A3261" s="1" t="s">
        <v>64</v>
      </c>
      <c r="B3261" s="1" t="s">
        <v>120</v>
      </c>
      <c r="C3261">
        <v>-41.454500000000003</v>
      </c>
      <c r="D3261">
        <v>145.97069999999999</v>
      </c>
      <c r="E3261" s="1" t="s">
        <v>39</v>
      </c>
      <c r="F3261" t="s">
        <v>12519</v>
      </c>
      <c r="G3261">
        <v>0</v>
      </c>
      <c r="H3261">
        <v>0</v>
      </c>
      <c r="I3261">
        <v>0</v>
      </c>
    </row>
    <row r="3262" spans="1:9" hidden="1" x14ac:dyDescent="0.3">
      <c r="A3262" s="1" t="s">
        <v>64</v>
      </c>
      <c r="B3262" s="1" t="s">
        <v>120</v>
      </c>
      <c r="C3262">
        <v>-41.454500000000003</v>
      </c>
      <c r="D3262">
        <v>145.97069999999999</v>
      </c>
      <c r="E3262" s="1" t="s">
        <v>40</v>
      </c>
      <c r="F3262" t="s">
        <v>12520</v>
      </c>
      <c r="G3262">
        <v>0</v>
      </c>
      <c r="H3262">
        <v>0</v>
      </c>
      <c r="I3262">
        <v>0</v>
      </c>
    </row>
    <row r="3263" spans="1:9" hidden="1" x14ac:dyDescent="0.3">
      <c r="A3263" s="1" t="s">
        <v>64</v>
      </c>
      <c r="B3263" s="1" t="s">
        <v>120</v>
      </c>
      <c r="C3263">
        <v>-41.454500000000003</v>
      </c>
      <c r="D3263">
        <v>145.97069999999999</v>
      </c>
      <c r="E3263" s="1" t="s">
        <v>41</v>
      </c>
      <c r="F3263" t="s">
        <v>12521</v>
      </c>
      <c r="G3263">
        <v>0</v>
      </c>
      <c r="H3263">
        <v>0</v>
      </c>
      <c r="I3263">
        <v>0</v>
      </c>
    </row>
    <row r="3264" spans="1:9" hidden="1" x14ac:dyDescent="0.3">
      <c r="A3264" s="1" t="s">
        <v>64</v>
      </c>
      <c r="B3264" s="1" t="s">
        <v>120</v>
      </c>
      <c r="C3264">
        <v>-41.454500000000003</v>
      </c>
      <c r="D3264">
        <v>145.97069999999999</v>
      </c>
      <c r="E3264" s="1" t="s">
        <v>42</v>
      </c>
      <c r="F3264" t="s">
        <v>12522</v>
      </c>
      <c r="G3264">
        <v>0</v>
      </c>
      <c r="H3264">
        <v>0</v>
      </c>
      <c r="I3264">
        <v>0</v>
      </c>
    </row>
    <row r="3265" spans="1:9" hidden="1" x14ac:dyDescent="0.3">
      <c r="A3265" s="1" t="s">
        <v>64</v>
      </c>
      <c r="B3265" s="1" t="s">
        <v>120</v>
      </c>
      <c r="C3265">
        <v>-41.454500000000003</v>
      </c>
      <c r="D3265">
        <v>145.97069999999999</v>
      </c>
      <c r="E3265" s="1" t="s">
        <v>43</v>
      </c>
      <c r="F3265" t="s">
        <v>12523</v>
      </c>
      <c r="G3265">
        <v>0</v>
      </c>
      <c r="H3265">
        <v>0</v>
      </c>
      <c r="I3265">
        <v>0</v>
      </c>
    </row>
    <row r="3266" spans="1:9" hidden="1" x14ac:dyDescent="0.3">
      <c r="A3266" s="1" t="s">
        <v>64</v>
      </c>
      <c r="B3266" s="1" t="s">
        <v>120</v>
      </c>
      <c r="C3266">
        <v>-41.454500000000003</v>
      </c>
      <c r="D3266">
        <v>145.97069999999999</v>
      </c>
      <c r="E3266" s="1" t="s">
        <v>44</v>
      </c>
      <c r="F3266" t="s">
        <v>17054</v>
      </c>
      <c r="G3266">
        <v>0</v>
      </c>
      <c r="H3266">
        <v>1</v>
      </c>
      <c r="I3266">
        <v>0</v>
      </c>
    </row>
    <row r="3267" spans="1:9" hidden="1" x14ac:dyDescent="0.3">
      <c r="A3267" s="1" t="s">
        <v>64</v>
      </c>
      <c r="B3267" s="1" t="s">
        <v>120</v>
      </c>
      <c r="C3267">
        <v>-41.454500000000003</v>
      </c>
      <c r="D3267">
        <v>145.97069999999999</v>
      </c>
      <c r="E3267" s="1" t="s">
        <v>45</v>
      </c>
      <c r="F3267" t="s">
        <v>17055</v>
      </c>
      <c r="G3267">
        <v>0</v>
      </c>
      <c r="H3267">
        <v>1</v>
      </c>
      <c r="I3267">
        <v>0</v>
      </c>
    </row>
    <row r="3268" spans="1:9" hidden="1" x14ac:dyDescent="0.3">
      <c r="A3268" s="1" t="s">
        <v>64</v>
      </c>
      <c r="B3268" s="1" t="s">
        <v>120</v>
      </c>
      <c r="C3268">
        <v>-41.454500000000003</v>
      </c>
      <c r="D3268">
        <v>145.97069999999999</v>
      </c>
      <c r="E3268" s="1" t="s">
        <v>46</v>
      </c>
      <c r="F3268" t="s">
        <v>17056</v>
      </c>
      <c r="G3268">
        <v>0</v>
      </c>
      <c r="H3268">
        <v>1</v>
      </c>
      <c r="I3268">
        <v>0</v>
      </c>
    </row>
    <row r="3269" spans="1:9" hidden="1" x14ac:dyDescent="0.3">
      <c r="A3269" s="1" t="s">
        <v>64</v>
      </c>
      <c r="B3269" s="1" t="s">
        <v>120</v>
      </c>
      <c r="C3269">
        <v>-41.454500000000003</v>
      </c>
      <c r="D3269">
        <v>145.97069999999999</v>
      </c>
      <c r="E3269" s="1" t="s">
        <v>47</v>
      </c>
      <c r="F3269" t="s">
        <v>17057</v>
      </c>
      <c r="G3269">
        <v>0</v>
      </c>
      <c r="H3269">
        <v>1</v>
      </c>
      <c r="I3269">
        <v>0</v>
      </c>
    </row>
    <row r="3270" spans="1:9" hidden="1" x14ac:dyDescent="0.3">
      <c r="A3270" s="1" t="s">
        <v>64</v>
      </c>
      <c r="B3270" s="1" t="s">
        <v>120</v>
      </c>
      <c r="C3270">
        <v>-41.454500000000003</v>
      </c>
      <c r="D3270">
        <v>145.97069999999999</v>
      </c>
      <c r="E3270" s="1" t="s">
        <v>48</v>
      </c>
      <c r="F3270" t="s">
        <v>17058</v>
      </c>
      <c r="G3270">
        <v>0</v>
      </c>
      <c r="H3270">
        <v>1</v>
      </c>
      <c r="I3270">
        <v>0</v>
      </c>
    </row>
    <row r="3271" spans="1:9" hidden="1" x14ac:dyDescent="0.3">
      <c r="A3271" s="1" t="s">
        <v>64</v>
      </c>
      <c r="B3271" s="1" t="s">
        <v>120</v>
      </c>
      <c r="C3271">
        <v>-41.454500000000003</v>
      </c>
      <c r="D3271">
        <v>145.97069999999999</v>
      </c>
      <c r="E3271" s="1" t="s">
        <v>49</v>
      </c>
      <c r="F3271" t="s">
        <v>17059</v>
      </c>
      <c r="G3271">
        <v>0</v>
      </c>
      <c r="H3271">
        <v>1</v>
      </c>
      <c r="I3271">
        <v>0</v>
      </c>
    </row>
    <row r="3272" spans="1:9" hidden="1" x14ac:dyDescent="0.3">
      <c r="A3272" s="1" t="s">
        <v>64</v>
      </c>
      <c r="B3272" s="1" t="s">
        <v>120</v>
      </c>
      <c r="C3272">
        <v>-41.454500000000003</v>
      </c>
      <c r="D3272">
        <v>145.97069999999999</v>
      </c>
      <c r="E3272" s="1" t="s">
        <v>50</v>
      </c>
      <c r="F3272" t="s">
        <v>17060</v>
      </c>
      <c r="G3272">
        <v>0</v>
      </c>
      <c r="H3272">
        <v>2</v>
      </c>
      <c r="I3272">
        <v>0</v>
      </c>
    </row>
    <row r="3273" spans="1:9" hidden="1" x14ac:dyDescent="0.3">
      <c r="A3273" s="1" t="s">
        <v>64</v>
      </c>
      <c r="B3273" s="1" t="s">
        <v>120</v>
      </c>
      <c r="C3273">
        <v>-41.454500000000003</v>
      </c>
      <c r="D3273">
        <v>145.97069999999999</v>
      </c>
      <c r="E3273" s="1" t="s">
        <v>51</v>
      </c>
      <c r="F3273" t="s">
        <v>17061</v>
      </c>
      <c r="G3273">
        <v>0</v>
      </c>
      <c r="H3273">
        <v>2</v>
      </c>
      <c r="I3273">
        <v>0</v>
      </c>
    </row>
    <row r="3274" spans="1:9" hidden="1" x14ac:dyDescent="0.3">
      <c r="A3274" s="1" t="s">
        <v>64</v>
      </c>
      <c r="B3274" s="1" t="s">
        <v>120</v>
      </c>
      <c r="C3274">
        <v>-41.454500000000003</v>
      </c>
      <c r="D3274">
        <v>145.97069999999999</v>
      </c>
      <c r="E3274" s="1" t="s">
        <v>52</v>
      </c>
      <c r="F3274" t="s">
        <v>17062</v>
      </c>
      <c r="G3274">
        <v>0</v>
      </c>
      <c r="H3274">
        <v>2</v>
      </c>
      <c r="I3274">
        <v>0</v>
      </c>
    </row>
    <row r="3275" spans="1:9" hidden="1" x14ac:dyDescent="0.3">
      <c r="A3275" s="1" t="s">
        <v>64</v>
      </c>
      <c r="B3275" s="1" t="s">
        <v>120</v>
      </c>
      <c r="C3275">
        <v>-41.454500000000003</v>
      </c>
      <c r="D3275">
        <v>145.97069999999999</v>
      </c>
      <c r="E3275" s="1" t="s">
        <v>53</v>
      </c>
      <c r="F3275" t="s">
        <v>17063</v>
      </c>
      <c r="G3275">
        <v>0</v>
      </c>
      <c r="H3275">
        <v>3</v>
      </c>
      <c r="I3275">
        <v>0</v>
      </c>
    </row>
    <row r="3276" spans="1:9" hidden="1" x14ac:dyDescent="0.3">
      <c r="A3276" s="1" t="s">
        <v>64</v>
      </c>
      <c r="B3276" s="1" t="s">
        <v>120</v>
      </c>
      <c r="C3276">
        <v>-41.454500000000003</v>
      </c>
      <c r="D3276">
        <v>145.97069999999999</v>
      </c>
      <c r="E3276" s="1" t="s">
        <v>54</v>
      </c>
      <c r="F3276" t="s">
        <v>17064</v>
      </c>
      <c r="G3276">
        <v>0</v>
      </c>
      <c r="H3276">
        <v>3</v>
      </c>
      <c r="I3276">
        <v>0</v>
      </c>
    </row>
    <row r="3277" spans="1:9" hidden="1" x14ac:dyDescent="0.3">
      <c r="A3277" s="1" t="s">
        <v>64</v>
      </c>
      <c r="B3277" s="1" t="s">
        <v>120</v>
      </c>
      <c r="C3277">
        <v>-41.454500000000003</v>
      </c>
      <c r="D3277">
        <v>145.97069999999999</v>
      </c>
      <c r="E3277" s="1" t="s">
        <v>21548</v>
      </c>
      <c r="F3277" t="s">
        <v>21611</v>
      </c>
      <c r="G3277">
        <v>0</v>
      </c>
      <c r="H3277">
        <v>5</v>
      </c>
      <c r="I3277">
        <v>0</v>
      </c>
    </row>
    <row r="3278" spans="1:9" hidden="1" x14ac:dyDescent="0.3">
      <c r="A3278" s="1" t="s">
        <v>121</v>
      </c>
      <c r="B3278" s="1" t="s">
        <v>55</v>
      </c>
      <c r="C3278">
        <v>56.879600000000003</v>
      </c>
      <c r="D3278">
        <v>24.603200000000001</v>
      </c>
      <c r="E3278" s="1" t="s">
        <v>4</v>
      </c>
      <c r="F3278" t="s">
        <v>16620</v>
      </c>
      <c r="G3278">
        <v>0</v>
      </c>
      <c r="H3278">
        <v>0</v>
      </c>
      <c r="I3278">
        <v>0</v>
      </c>
    </row>
    <row r="3279" spans="1:9" hidden="1" x14ac:dyDescent="0.3">
      <c r="A3279" s="1" t="s">
        <v>121</v>
      </c>
      <c r="B3279" s="1" t="s">
        <v>55</v>
      </c>
      <c r="C3279">
        <v>56.879600000000003</v>
      </c>
      <c r="D3279">
        <v>24.603200000000001</v>
      </c>
      <c r="E3279" s="1" t="s">
        <v>5</v>
      </c>
      <c r="F3279" t="s">
        <v>16517</v>
      </c>
      <c r="G3279">
        <v>0</v>
      </c>
      <c r="H3279">
        <v>0</v>
      </c>
      <c r="I3279">
        <v>0</v>
      </c>
    </row>
    <row r="3280" spans="1:9" hidden="1" x14ac:dyDescent="0.3">
      <c r="A3280" s="1" t="s">
        <v>121</v>
      </c>
      <c r="B3280" s="1" t="s">
        <v>55</v>
      </c>
      <c r="C3280">
        <v>56.879600000000003</v>
      </c>
      <c r="D3280">
        <v>24.603200000000001</v>
      </c>
      <c r="E3280" s="1" t="s">
        <v>6</v>
      </c>
      <c r="F3280" t="s">
        <v>16415</v>
      </c>
      <c r="G3280">
        <v>0</v>
      </c>
      <c r="H3280">
        <v>0</v>
      </c>
      <c r="I3280">
        <v>0</v>
      </c>
    </row>
    <row r="3281" spans="1:9" hidden="1" x14ac:dyDescent="0.3">
      <c r="A3281" s="1" t="s">
        <v>121</v>
      </c>
      <c r="B3281" s="1" t="s">
        <v>55</v>
      </c>
      <c r="C3281">
        <v>56.879600000000003</v>
      </c>
      <c r="D3281">
        <v>24.603200000000001</v>
      </c>
      <c r="E3281" s="1" t="s">
        <v>7</v>
      </c>
      <c r="F3281" t="s">
        <v>16313</v>
      </c>
      <c r="G3281">
        <v>0</v>
      </c>
      <c r="H3281">
        <v>0</v>
      </c>
      <c r="I3281">
        <v>0</v>
      </c>
    </row>
    <row r="3282" spans="1:9" hidden="1" x14ac:dyDescent="0.3">
      <c r="A3282" s="1" t="s">
        <v>121</v>
      </c>
      <c r="B3282" s="1" t="s">
        <v>55</v>
      </c>
      <c r="C3282">
        <v>56.879600000000003</v>
      </c>
      <c r="D3282">
        <v>24.603200000000001</v>
      </c>
      <c r="E3282" s="1" t="s">
        <v>8</v>
      </c>
      <c r="F3282" t="s">
        <v>16213</v>
      </c>
      <c r="G3282">
        <v>0</v>
      </c>
      <c r="H3282">
        <v>0</v>
      </c>
      <c r="I3282">
        <v>0</v>
      </c>
    </row>
    <row r="3283" spans="1:9" hidden="1" x14ac:dyDescent="0.3">
      <c r="A3283" s="1" t="s">
        <v>121</v>
      </c>
      <c r="B3283" s="1" t="s">
        <v>55</v>
      </c>
      <c r="C3283">
        <v>56.879600000000003</v>
      </c>
      <c r="D3283">
        <v>24.603200000000001</v>
      </c>
      <c r="E3283" s="1" t="s">
        <v>9</v>
      </c>
      <c r="F3283" t="s">
        <v>16113</v>
      </c>
      <c r="G3283">
        <v>0</v>
      </c>
      <c r="H3283">
        <v>0</v>
      </c>
      <c r="I3283">
        <v>0</v>
      </c>
    </row>
    <row r="3284" spans="1:9" hidden="1" x14ac:dyDescent="0.3">
      <c r="A3284" s="1" t="s">
        <v>121</v>
      </c>
      <c r="B3284" s="1" t="s">
        <v>55</v>
      </c>
      <c r="C3284">
        <v>56.879600000000003</v>
      </c>
      <c r="D3284">
        <v>24.603200000000001</v>
      </c>
      <c r="E3284" s="1" t="s">
        <v>10</v>
      </c>
      <c r="F3284" t="s">
        <v>16016</v>
      </c>
      <c r="G3284">
        <v>0</v>
      </c>
      <c r="H3284">
        <v>0</v>
      </c>
      <c r="I3284">
        <v>0</v>
      </c>
    </row>
    <row r="3285" spans="1:9" hidden="1" x14ac:dyDescent="0.3">
      <c r="A3285" s="1" t="s">
        <v>121</v>
      </c>
      <c r="B3285" s="1" t="s">
        <v>55</v>
      </c>
      <c r="C3285">
        <v>56.879600000000003</v>
      </c>
      <c r="D3285">
        <v>24.603200000000001</v>
      </c>
      <c r="E3285" s="1" t="s">
        <v>11</v>
      </c>
      <c r="F3285" t="s">
        <v>15919</v>
      </c>
      <c r="G3285">
        <v>0</v>
      </c>
      <c r="H3285">
        <v>0</v>
      </c>
      <c r="I3285">
        <v>0</v>
      </c>
    </row>
    <row r="3286" spans="1:9" hidden="1" x14ac:dyDescent="0.3">
      <c r="A3286" s="1" t="s">
        <v>121</v>
      </c>
      <c r="B3286" s="1" t="s">
        <v>55</v>
      </c>
      <c r="C3286">
        <v>56.879600000000003</v>
      </c>
      <c r="D3286">
        <v>24.603200000000001</v>
      </c>
      <c r="E3286" s="1" t="s">
        <v>12</v>
      </c>
      <c r="F3286" t="s">
        <v>15824</v>
      </c>
      <c r="G3286">
        <v>0</v>
      </c>
      <c r="H3286">
        <v>0</v>
      </c>
      <c r="I3286">
        <v>0</v>
      </c>
    </row>
    <row r="3287" spans="1:9" hidden="1" x14ac:dyDescent="0.3">
      <c r="A3287" s="1" t="s">
        <v>121</v>
      </c>
      <c r="B3287" s="1" t="s">
        <v>55</v>
      </c>
      <c r="C3287">
        <v>56.879600000000003</v>
      </c>
      <c r="D3287">
        <v>24.603200000000001</v>
      </c>
      <c r="E3287" s="1" t="s">
        <v>13</v>
      </c>
      <c r="F3287" t="s">
        <v>15732</v>
      </c>
      <c r="G3287">
        <v>0</v>
      </c>
      <c r="H3287">
        <v>0</v>
      </c>
      <c r="I3287">
        <v>0</v>
      </c>
    </row>
    <row r="3288" spans="1:9" hidden="1" x14ac:dyDescent="0.3">
      <c r="A3288" s="1" t="s">
        <v>121</v>
      </c>
      <c r="B3288" s="1" t="s">
        <v>55</v>
      </c>
      <c r="C3288">
        <v>56.879600000000003</v>
      </c>
      <c r="D3288">
        <v>24.603200000000001</v>
      </c>
      <c r="E3288" s="1" t="s">
        <v>14</v>
      </c>
      <c r="F3288" t="s">
        <v>15642</v>
      </c>
      <c r="G3288">
        <v>0</v>
      </c>
      <c r="H3288">
        <v>0</v>
      </c>
      <c r="I3288">
        <v>0</v>
      </c>
    </row>
    <row r="3289" spans="1:9" hidden="1" x14ac:dyDescent="0.3">
      <c r="A3289" s="1" t="s">
        <v>121</v>
      </c>
      <c r="B3289" s="1" t="s">
        <v>55</v>
      </c>
      <c r="C3289">
        <v>56.879600000000003</v>
      </c>
      <c r="D3289">
        <v>24.603200000000001</v>
      </c>
      <c r="E3289" s="1" t="s">
        <v>15</v>
      </c>
      <c r="F3289" t="s">
        <v>15553</v>
      </c>
      <c r="G3289">
        <v>0</v>
      </c>
      <c r="H3289">
        <v>0</v>
      </c>
      <c r="I3289">
        <v>0</v>
      </c>
    </row>
    <row r="3290" spans="1:9" hidden="1" x14ac:dyDescent="0.3">
      <c r="A3290" s="1" t="s">
        <v>121</v>
      </c>
      <c r="B3290" s="1" t="s">
        <v>55</v>
      </c>
      <c r="C3290">
        <v>56.879600000000003</v>
      </c>
      <c r="D3290">
        <v>24.603200000000001</v>
      </c>
      <c r="E3290" s="1" t="s">
        <v>16</v>
      </c>
      <c r="F3290" t="s">
        <v>15464</v>
      </c>
      <c r="G3290">
        <v>0</v>
      </c>
      <c r="H3290">
        <v>0</v>
      </c>
      <c r="I3290">
        <v>0</v>
      </c>
    </row>
    <row r="3291" spans="1:9" hidden="1" x14ac:dyDescent="0.3">
      <c r="A3291" s="1" t="s">
        <v>121</v>
      </c>
      <c r="B3291" s="1" t="s">
        <v>55</v>
      </c>
      <c r="C3291">
        <v>56.879600000000003</v>
      </c>
      <c r="D3291">
        <v>24.603200000000001</v>
      </c>
      <c r="E3291" s="1" t="s">
        <v>17</v>
      </c>
      <c r="F3291" t="s">
        <v>15375</v>
      </c>
      <c r="G3291">
        <v>0</v>
      </c>
      <c r="H3291">
        <v>0</v>
      </c>
      <c r="I3291">
        <v>0</v>
      </c>
    </row>
    <row r="3292" spans="1:9" hidden="1" x14ac:dyDescent="0.3">
      <c r="A3292" s="1" t="s">
        <v>121</v>
      </c>
      <c r="B3292" s="1" t="s">
        <v>55</v>
      </c>
      <c r="C3292">
        <v>56.879600000000003</v>
      </c>
      <c r="D3292">
        <v>24.603200000000001</v>
      </c>
      <c r="E3292" s="1" t="s">
        <v>18</v>
      </c>
      <c r="F3292" t="s">
        <v>15287</v>
      </c>
      <c r="G3292">
        <v>0</v>
      </c>
      <c r="H3292">
        <v>0</v>
      </c>
      <c r="I3292">
        <v>0</v>
      </c>
    </row>
    <row r="3293" spans="1:9" hidden="1" x14ac:dyDescent="0.3">
      <c r="A3293" s="1" t="s">
        <v>121</v>
      </c>
      <c r="B3293" s="1" t="s">
        <v>55</v>
      </c>
      <c r="C3293">
        <v>56.879600000000003</v>
      </c>
      <c r="D3293">
        <v>24.603200000000001</v>
      </c>
      <c r="E3293" s="1" t="s">
        <v>19</v>
      </c>
      <c r="F3293" t="s">
        <v>15199</v>
      </c>
      <c r="G3293">
        <v>0</v>
      </c>
      <c r="H3293">
        <v>0</v>
      </c>
      <c r="I3293">
        <v>0</v>
      </c>
    </row>
    <row r="3294" spans="1:9" hidden="1" x14ac:dyDescent="0.3">
      <c r="A3294" s="1" t="s">
        <v>121</v>
      </c>
      <c r="B3294" s="1" t="s">
        <v>55</v>
      </c>
      <c r="C3294">
        <v>56.879600000000003</v>
      </c>
      <c r="D3294">
        <v>24.603200000000001</v>
      </c>
      <c r="E3294" s="1" t="s">
        <v>20</v>
      </c>
      <c r="F3294" t="s">
        <v>15111</v>
      </c>
      <c r="G3294">
        <v>0</v>
      </c>
      <c r="H3294">
        <v>0</v>
      </c>
      <c r="I3294">
        <v>0</v>
      </c>
    </row>
    <row r="3295" spans="1:9" hidden="1" x14ac:dyDescent="0.3">
      <c r="A3295" s="1" t="s">
        <v>121</v>
      </c>
      <c r="B3295" s="1" t="s">
        <v>55</v>
      </c>
      <c r="C3295">
        <v>56.879600000000003</v>
      </c>
      <c r="D3295">
        <v>24.603200000000001</v>
      </c>
      <c r="E3295" s="1" t="s">
        <v>21</v>
      </c>
      <c r="F3295" t="s">
        <v>15023</v>
      </c>
      <c r="G3295">
        <v>0</v>
      </c>
      <c r="H3295">
        <v>0</v>
      </c>
      <c r="I3295">
        <v>0</v>
      </c>
    </row>
    <row r="3296" spans="1:9" hidden="1" x14ac:dyDescent="0.3">
      <c r="A3296" s="1" t="s">
        <v>121</v>
      </c>
      <c r="B3296" s="1" t="s">
        <v>55</v>
      </c>
      <c r="C3296">
        <v>56.879600000000003</v>
      </c>
      <c r="D3296">
        <v>24.603200000000001</v>
      </c>
      <c r="E3296" s="1" t="s">
        <v>22</v>
      </c>
      <c r="F3296" t="s">
        <v>14935</v>
      </c>
      <c r="G3296">
        <v>0</v>
      </c>
      <c r="H3296">
        <v>0</v>
      </c>
      <c r="I3296">
        <v>0</v>
      </c>
    </row>
    <row r="3297" spans="1:9" hidden="1" x14ac:dyDescent="0.3">
      <c r="A3297" s="1" t="s">
        <v>121</v>
      </c>
      <c r="B3297" s="1" t="s">
        <v>55</v>
      </c>
      <c r="C3297">
        <v>56.879600000000003</v>
      </c>
      <c r="D3297">
        <v>24.603200000000001</v>
      </c>
      <c r="E3297" s="1" t="s">
        <v>23</v>
      </c>
      <c r="F3297" t="s">
        <v>14847</v>
      </c>
      <c r="G3297">
        <v>0</v>
      </c>
      <c r="H3297">
        <v>0</v>
      </c>
      <c r="I3297">
        <v>0</v>
      </c>
    </row>
    <row r="3298" spans="1:9" hidden="1" x14ac:dyDescent="0.3">
      <c r="A3298" s="1" t="s">
        <v>121</v>
      </c>
      <c r="B3298" s="1" t="s">
        <v>55</v>
      </c>
      <c r="C3298">
        <v>56.879600000000003</v>
      </c>
      <c r="D3298">
        <v>24.603200000000001</v>
      </c>
      <c r="E3298" s="1" t="s">
        <v>24</v>
      </c>
      <c r="F3298" t="s">
        <v>14759</v>
      </c>
      <c r="G3298">
        <v>0</v>
      </c>
      <c r="H3298">
        <v>0</v>
      </c>
      <c r="I3298">
        <v>0</v>
      </c>
    </row>
    <row r="3299" spans="1:9" hidden="1" x14ac:dyDescent="0.3">
      <c r="A3299" s="1" t="s">
        <v>121</v>
      </c>
      <c r="B3299" s="1" t="s">
        <v>55</v>
      </c>
      <c r="C3299">
        <v>56.879600000000003</v>
      </c>
      <c r="D3299">
        <v>24.603200000000001</v>
      </c>
      <c r="E3299" s="1" t="s">
        <v>25</v>
      </c>
      <c r="F3299" t="s">
        <v>14671</v>
      </c>
      <c r="G3299">
        <v>0</v>
      </c>
      <c r="H3299">
        <v>0</v>
      </c>
      <c r="I3299">
        <v>0</v>
      </c>
    </row>
    <row r="3300" spans="1:9" hidden="1" x14ac:dyDescent="0.3">
      <c r="A3300" s="1" t="s">
        <v>121</v>
      </c>
      <c r="B3300" s="1" t="s">
        <v>55</v>
      </c>
      <c r="C3300">
        <v>56.879600000000003</v>
      </c>
      <c r="D3300">
        <v>24.603200000000001</v>
      </c>
      <c r="E3300" s="1" t="s">
        <v>26</v>
      </c>
      <c r="F3300" t="s">
        <v>14583</v>
      </c>
      <c r="G3300">
        <v>0</v>
      </c>
      <c r="H3300">
        <v>0</v>
      </c>
      <c r="I3300">
        <v>0</v>
      </c>
    </row>
    <row r="3301" spans="1:9" hidden="1" x14ac:dyDescent="0.3">
      <c r="A3301" s="1" t="s">
        <v>121</v>
      </c>
      <c r="B3301" s="1" t="s">
        <v>55</v>
      </c>
      <c r="C3301">
        <v>56.879600000000003</v>
      </c>
      <c r="D3301">
        <v>24.603200000000001</v>
      </c>
      <c r="E3301" s="1" t="s">
        <v>27</v>
      </c>
      <c r="F3301" t="s">
        <v>14495</v>
      </c>
      <c r="G3301">
        <v>0</v>
      </c>
      <c r="H3301">
        <v>0</v>
      </c>
      <c r="I3301">
        <v>0</v>
      </c>
    </row>
    <row r="3302" spans="1:9" hidden="1" x14ac:dyDescent="0.3">
      <c r="A3302" s="1" t="s">
        <v>121</v>
      </c>
      <c r="B3302" s="1" t="s">
        <v>55</v>
      </c>
      <c r="C3302">
        <v>56.879600000000003</v>
      </c>
      <c r="D3302">
        <v>24.603200000000001</v>
      </c>
      <c r="E3302" s="1" t="s">
        <v>28</v>
      </c>
      <c r="F3302" t="s">
        <v>14408</v>
      </c>
      <c r="G3302">
        <v>0</v>
      </c>
      <c r="H3302">
        <v>0</v>
      </c>
      <c r="I3302">
        <v>0</v>
      </c>
    </row>
    <row r="3303" spans="1:9" hidden="1" x14ac:dyDescent="0.3">
      <c r="A3303" s="1" t="s">
        <v>121</v>
      </c>
      <c r="B3303" s="1" t="s">
        <v>55</v>
      </c>
      <c r="C3303">
        <v>56.879600000000003</v>
      </c>
      <c r="D3303">
        <v>24.603200000000001</v>
      </c>
      <c r="E3303" s="1" t="s">
        <v>29</v>
      </c>
      <c r="F3303" t="s">
        <v>14321</v>
      </c>
      <c r="G3303">
        <v>0</v>
      </c>
      <c r="H3303">
        <v>0</v>
      </c>
      <c r="I3303">
        <v>0</v>
      </c>
    </row>
    <row r="3304" spans="1:9" hidden="1" x14ac:dyDescent="0.3">
      <c r="A3304" s="1" t="s">
        <v>121</v>
      </c>
      <c r="B3304" s="1" t="s">
        <v>55</v>
      </c>
      <c r="C3304">
        <v>56.879600000000003</v>
      </c>
      <c r="D3304">
        <v>24.603200000000001</v>
      </c>
      <c r="E3304" s="1" t="s">
        <v>30</v>
      </c>
      <c r="F3304" t="s">
        <v>14234</v>
      </c>
      <c r="G3304">
        <v>0</v>
      </c>
      <c r="H3304">
        <v>0</v>
      </c>
      <c r="I3304">
        <v>0</v>
      </c>
    </row>
    <row r="3305" spans="1:9" hidden="1" x14ac:dyDescent="0.3">
      <c r="A3305" s="1" t="s">
        <v>121</v>
      </c>
      <c r="B3305" s="1" t="s">
        <v>55</v>
      </c>
      <c r="C3305">
        <v>56.879600000000003</v>
      </c>
      <c r="D3305">
        <v>24.603200000000001</v>
      </c>
      <c r="E3305" s="1" t="s">
        <v>31</v>
      </c>
      <c r="F3305" t="s">
        <v>14147</v>
      </c>
      <c r="G3305">
        <v>0</v>
      </c>
      <c r="H3305">
        <v>0</v>
      </c>
      <c r="I3305">
        <v>0</v>
      </c>
    </row>
    <row r="3306" spans="1:9" hidden="1" x14ac:dyDescent="0.3">
      <c r="A3306" s="1" t="s">
        <v>121</v>
      </c>
      <c r="B3306" s="1" t="s">
        <v>55</v>
      </c>
      <c r="C3306">
        <v>56.879600000000003</v>
      </c>
      <c r="D3306">
        <v>24.603200000000001</v>
      </c>
      <c r="E3306" s="1" t="s">
        <v>32</v>
      </c>
      <c r="F3306" t="s">
        <v>14061</v>
      </c>
      <c r="G3306">
        <v>0</v>
      </c>
      <c r="H3306">
        <v>0</v>
      </c>
      <c r="I3306">
        <v>0</v>
      </c>
    </row>
    <row r="3307" spans="1:9" hidden="1" x14ac:dyDescent="0.3">
      <c r="A3307" s="1" t="s">
        <v>121</v>
      </c>
      <c r="B3307" s="1" t="s">
        <v>55</v>
      </c>
      <c r="C3307">
        <v>56.879600000000003</v>
      </c>
      <c r="D3307">
        <v>24.603200000000001</v>
      </c>
      <c r="E3307" s="1" t="s">
        <v>33</v>
      </c>
      <c r="F3307" t="s">
        <v>13975</v>
      </c>
      <c r="G3307">
        <v>0</v>
      </c>
      <c r="H3307">
        <v>0</v>
      </c>
      <c r="I3307">
        <v>0</v>
      </c>
    </row>
    <row r="3308" spans="1:9" hidden="1" x14ac:dyDescent="0.3">
      <c r="A3308" s="1" t="s">
        <v>121</v>
      </c>
      <c r="B3308" s="1" t="s">
        <v>55</v>
      </c>
      <c r="C3308">
        <v>56.879600000000003</v>
      </c>
      <c r="D3308">
        <v>24.603200000000001</v>
      </c>
      <c r="E3308" s="1" t="s">
        <v>34</v>
      </c>
      <c r="F3308" t="s">
        <v>13889</v>
      </c>
      <c r="G3308">
        <v>0</v>
      </c>
      <c r="H3308">
        <v>0</v>
      </c>
      <c r="I3308">
        <v>0</v>
      </c>
    </row>
    <row r="3309" spans="1:9" hidden="1" x14ac:dyDescent="0.3">
      <c r="A3309" s="1" t="s">
        <v>121</v>
      </c>
      <c r="B3309" s="1" t="s">
        <v>55</v>
      </c>
      <c r="C3309">
        <v>56.879600000000003</v>
      </c>
      <c r="D3309">
        <v>24.603200000000001</v>
      </c>
      <c r="E3309" s="1" t="s">
        <v>35</v>
      </c>
      <c r="F3309" t="s">
        <v>13805</v>
      </c>
      <c r="G3309">
        <v>0</v>
      </c>
      <c r="H3309">
        <v>0</v>
      </c>
      <c r="I3309">
        <v>0</v>
      </c>
    </row>
    <row r="3310" spans="1:9" hidden="1" x14ac:dyDescent="0.3">
      <c r="A3310" s="1" t="s">
        <v>121</v>
      </c>
      <c r="B3310" s="1" t="s">
        <v>55</v>
      </c>
      <c r="C3310">
        <v>56.879600000000003</v>
      </c>
      <c r="D3310">
        <v>24.603200000000001</v>
      </c>
      <c r="E3310" s="1" t="s">
        <v>36</v>
      </c>
      <c r="F3310" t="s">
        <v>13721</v>
      </c>
      <c r="G3310">
        <v>0</v>
      </c>
      <c r="H3310">
        <v>0</v>
      </c>
      <c r="I3310">
        <v>0</v>
      </c>
    </row>
    <row r="3311" spans="1:9" hidden="1" x14ac:dyDescent="0.3">
      <c r="A3311" s="1" t="s">
        <v>121</v>
      </c>
      <c r="B3311" s="1" t="s">
        <v>55</v>
      </c>
      <c r="C3311">
        <v>56.879600000000003</v>
      </c>
      <c r="D3311">
        <v>24.603200000000001</v>
      </c>
      <c r="E3311" s="1" t="s">
        <v>37</v>
      </c>
      <c r="F3311" t="s">
        <v>13637</v>
      </c>
      <c r="G3311">
        <v>0</v>
      </c>
      <c r="H3311">
        <v>0</v>
      </c>
      <c r="I3311">
        <v>0</v>
      </c>
    </row>
    <row r="3312" spans="1:9" hidden="1" x14ac:dyDescent="0.3">
      <c r="A3312" s="1" t="s">
        <v>121</v>
      </c>
      <c r="B3312" s="1" t="s">
        <v>55</v>
      </c>
      <c r="C3312">
        <v>56.879600000000003</v>
      </c>
      <c r="D3312">
        <v>24.603200000000001</v>
      </c>
      <c r="E3312" s="1" t="s">
        <v>38</v>
      </c>
      <c r="F3312" t="s">
        <v>13558</v>
      </c>
      <c r="G3312">
        <v>0</v>
      </c>
      <c r="H3312">
        <v>0</v>
      </c>
      <c r="I3312">
        <v>0</v>
      </c>
    </row>
    <row r="3313" spans="1:9" hidden="1" x14ac:dyDescent="0.3">
      <c r="A3313" s="1" t="s">
        <v>121</v>
      </c>
      <c r="B3313" s="1" t="s">
        <v>55</v>
      </c>
      <c r="C3313">
        <v>56.879600000000003</v>
      </c>
      <c r="D3313">
        <v>24.603200000000001</v>
      </c>
      <c r="E3313" s="1" t="s">
        <v>39</v>
      </c>
      <c r="F3313" t="s">
        <v>13483</v>
      </c>
      <c r="G3313">
        <v>0</v>
      </c>
      <c r="H3313">
        <v>0</v>
      </c>
      <c r="I3313">
        <v>0</v>
      </c>
    </row>
    <row r="3314" spans="1:9" hidden="1" x14ac:dyDescent="0.3">
      <c r="A3314" s="1" t="s">
        <v>121</v>
      </c>
      <c r="B3314" s="1" t="s">
        <v>55</v>
      </c>
      <c r="C3314">
        <v>56.879600000000003</v>
      </c>
      <c r="D3314">
        <v>24.603200000000001</v>
      </c>
      <c r="E3314" s="1" t="s">
        <v>40</v>
      </c>
      <c r="F3314" t="s">
        <v>13415</v>
      </c>
      <c r="G3314">
        <v>0</v>
      </c>
      <c r="H3314">
        <v>0</v>
      </c>
      <c r="I3314">
        <v>0</v>
      </c>
    </row>
    <row r="3315" spans="1:9" hidden="1" x14ac:dyDescent="0.3">
      <c r="A3315" s="1" t="s">
        <v>121</v>
      </c>
      <c r="B3315" s="1" t="s">
        <v>55</v>
      </c>
      <c r="C3315">
        <v>56.879600000000003</v>
      </c>
      <c r="D3315">
        <v>24.603200000000001</v>
      </c>
      <c r="E3315" s="1" t="s">
        <v>41</v>
      </c>
      <c r="F3315" t="s">
        <v>13025</v>
      </c>
      <c r="G3315">
        <v>0</v>
      </c>
      <c r="H3315">
        <v>0</v>
      </c>
      <c r="I3315">
        <v>0</v>
      </c>
    </row>
    <row r="3316" spans="1:9" hidden="1" x14ac:dyDescent="0.3">
      <c r="A3316" s="1" t="s">
        <v>121</v>
      </c>
      <c r="B3316" s="1" t="s">
        <v>55</v>
      </c>
      <c r="C3316">
        <v>56.879600000000003</v>
      </c>
      <c r="D3316">
        <v>24.603200000000001</v>
      </c>
      <c r="E3316" s="1" t="s">
        <v>42</v>
      </c>
      <c r="F3316" t="s">
        <v>13026</v>
      </c>
      <c r="G3316">
        <v>0</v>
      </c>
      <c r="H3316">
        <v>0</v>
      </c>
      <c r="I3316">
        <v>0</v>
      </c>
    </row>
    <row r="3317" spans="1:9" hidden="1" x14ac:dyDescent="0.3">
      <c r="A3317" s="1" t="s">
        <v>121</v>
      </c>
      <c r="B3317" s="1" t="s">
        <v>55</v>
      </c>
      <c r="C3317">
        <v>56.879600000000003</v>
      </c>
      <c r="D3317">
        <v>24.603200000000001</v>
      </c>
      <c r="E3317" s="1" t="s">
        <v>43</v>
      </c>
      <c r="F3317" t="s">
        <v>13027</v>
      </c>
      <c r="G3317">
        <v>0</v>
      </c>
      <c r="H3317">
        <v>0</v>
      </c>
      <c r="I3317">
        <v>0</v>
      </c>
    </row>
    <row r="3318" spans="1:9" hidden="1" x14ac:dyDescent="0.3">
      <c r="A3318" s="1" t="s">
        <v>121</v>
      </c>
      <c r="B3318" s="1" t="s">
        <v>55</v>
      </c>
      <c r="C3318">
        <v>56.879600000000003</v>
      </c>
      <c r="D3318">
        <v>24.603200000000001</v>
      </c>
      <c r="E3318" s="1" t="s">
        <v>44</v>
      </c>
      <c r="F3318" t="s">
        <v>21414</v>
      </c>
      <c r="G3318">
        <v>0</v>
      </c>
      <c r="H3318">
        <v>1</v>
      </c>
      <c r="I3318">
        <v>0</v>
      </c>
    </row>
    <row r="3319" spans="1:9" hidden="1" x14ac:dyDescent="0.3">
      <c r="A3319" s="1" t="s">
        <v>121</v>
      </c>
      <c r="B3319" s="1" t="s">
        <v>55</v>
      </c>
      <c r="C3319">
        <v>56.879600000000003</v>
      </c>
      <c r="D3319">
        <v>24.603200000000001</v>
      </c>
      <c r="E3319" s="1" t="s">
        <v>45</v>
      </c>
      <c r="F3319" t="s">
        <v>21415</v>
      </c>
      <c r="G3319">
        <v>0</v>
      </c>
      <c r="H3319">
        <v>1</v>
      </c>
      <c r="I3319">
        <v>0</v>
      </c>
    </row>
    <row r="3320" spans="1:9" hidden="1" x14ac:dyDescent="0.3">
      <c r="A3320" s="1" t="s">
        <v>121</v>
      </c>
      <c r="B3320" s="1" t="s">
        <v>55</v>
      </c>
      <c r="C3320">
        <v>56.879600000000003</v>
      </c>
      <c r="D3320">
        <v>24.603200000000001</v>
      </c>
      <c r="E3320" s="1" t="s">
        <v>46</v>
      </c>
      <c r="F3320" t="s">
        <v>21416</v>
      </c>
      <c r="G3320">
        <v>0</v>
      </c>
      <c r="H3320">
        <v>1</v>
      </c>
      <c r="I3320">
        <v>0</v>
      </c>
    </row>
    <row r="3321" spans="1:9" hidden="1" x14ac:dyDescent="0.3">
      <c r="A3321" s="1" t="s">
        <v>121</v>
      </c>
      <c r="B3321" s="1" t="s">
        <v>55</v>
      </c>
      <c r="C3321">
        <v>56.879600000000003</v>
      </c>
      <c r="D3321">
        <v>24.603200000000001</v>
      </c>
      <c r="E3321" s="1" t="s">
        <v>47</v>
      </c>
      <c r="F3321" t="s">
        <v>21417</v>
      </c>
      <c r="G3321">
        <v>0</v>
      </c>
      <c r="H3321">
        <v>1</v>
      </c>
      <c r="I3321">
        <v>0</v>
      </c>
    </row>
    <row r="3322" spans="1:9" hidden="1" x14ac:dyDescent="0.3">
      <c r="A3322" s="1" t="s">
        <v>121</v>
      </c>
      <c r="B3322" s="1" t="s">
        <v>55</v>
      </c>
      <c r="C3322">
        <v>56.879600000000003</v>
      </c>
      <c r="D3322">
        <v>24.603200000000001</v>
      </c>
      <c r="E3322" s="1" t="s">
        <v>48</v>
      </c>
      <c r="F3322" t="s">
        <v>21418</v>
      </c>
      <c r="G3322">
        <v>0</v>
      </c>
      <c r="H3322">
        <v>1</v>
      </c>
      <c r="I3322">
        <v>0</v>
      </c>
    </row>
    <row r="3323" spans="1:9" hidden="1" x14ac:dyDescent="0.3">
      <c r="A3323" s="1" t="s">
        <v>121</v>
      </c>
      <c r="B3323" s="1" t="s">
        <v>55</v>
      </c>
      <c r="C3323">
        <v>56.879600000000003</v>
      </c>
      <c r="D3323">
        <v>24.603200000000001</v>
      </c>
      <c r="E3323" s="1" t="s">
        <v>49</v>
      </c>
      <c r="F3323" t="s">
        <v>21419</v>
      </c>
      <c r="G3323">
        <v>0</v>
      </c>
      <c r="H3323">
        <v>1</v>
      </c>
      <c r="I3323">
        <v>0</v>
      </c>
    </row>
    <row r="3324" spans="1:9" hidden="1" x14ac:dyDescent="0.3">
      <c r="A3324" s="1" t="s">
        <v>121</v>
      </c>
      <c r="B3324" s="1" t="s">
        <v>55</v>
      </c>
      <c r="C3324">
        <v>56.879600000000003</v>
      </c>
      <c r="D3324">
        <v>24.603200000000001</v>
      </c>
      <c r="E3324" s="1" t="s">
        <v>50</v>
      </c>
      <c r="F3324" t="s">
        <v>20939</v>
      </c>
      <c r="G3324">
        <v>0</v>
      </c>
      <c r="H3324">
        <v>2</v>
      </c>
      <c r="I3324">
        <v>0</v>
      </c>
    </row>
    <row r="3325" spans="1:9" hidden="1" x14ac:dyDescent="0.3">
      <c r="A3325" s="1" t="s">
        <v>121</v>
      </c>
      <c r="B3325" s="1" t="s">
        <v>55</v>
      </c>
      <c r="C3325">
        <v>56.879600000000003</v>
      </c>
      <c r="D3325">
        <v>24.603200000000001</v>
      </c>
      <c r="E3325" s="1" t="s">
        <v>51</v>
      </c>
      <c r="F3325" t="s">
        <v>20380</v>
      </c>
      <c r="G3325">
        <v>0</v>
      </c>
      <c r="H3325">
        <v>6</v>
      </c>
      <c r="I3325">
        <v>0</v>
      </c>
    </row>
    <row r="3326" spans="1:9" hidden="1" x14ac:dyDescent="0.3">
      <c r="A3326" s="1" t="s">
        <v>121</v>
      </c>
      <c r="B3326" s="1" t="s">
        <v>55</v>
      </c>
      <c r="C3326">
        <v>56.879600000000003</v>
      </c>
      <c r="D3326">
        <v>24.603200000000001</v>
      </c>
      <c r="E3326" s="1" t="s">
        <v>52</v>
      </c>
      <c r="F3326" t="s">
        <v>20381</v>
      </c>
      <c r="G3326">
        <v>0</v>
      </c>
      <c r="H3326">
        <v>8</v>
      </c>
      <c r="I3326">
        <v>1</v>
      </c>
    </row>
    <row r="3327" spans="1:9" hidden="1" x14ac:dyDescent="0.3">
      <c r="A3327" s="1" t="s">
        <v>121</v>
      </c>
      <c r="B3327" s="1" t="s">
        <v>55</v>
      </c>
      <c r="C3327">
        <v>56.879600000000003</v>
      </c>
      <c r="D3327">
        <v>24.603200000000001</v>
      </c>
      <c r="E3327" s="1" t="s">
        <v>53</v>
      </c>
      <c r="F3327" t="s">
        <v>20382</v>
      </c>
      <c r="G3327">
        <v>0</v>
      </c>
      <c r="H3327">
        <v>10</v>
      </c>
      <c r="I3327">
        <v>1</v>
      </c>
    </row>
    <row r="3328" spans="1:9" hidden="1" x14ac:dyDescent="0.3">
      <c r="A3328" s="1" t="s">
        <v>121</v>
      </c>
      <c r="B3328" s="1" t="s">
        <v>55</v>
      </c>
      <c r="C3328">
        <v>56.879600000000003</v>
      </c>
      <c r="D3328">
        <v>24.603200000000001</v>
      </c>
      <c r="E3328" s="1" t="s">
        <v>54</v>
      </c>
      <c r="F3328" t="s">
        <v>20383</v>
      </c>
      <c r="G3328">
        <v>0</v>
      </c>
      <c r="H3328">
        <v>10</v>
      </c>
      <c r="I3328">
        <v>1</v>
      </c>
    </row>
    <row r="3329" spans="1:9" hidden="1" x14ac:dyDescent="0.3">
      <c r="A3329" s="1" t="s">
        <v>121</v>
      </c>
      <c r="B3329" s="1" t="s">
        <v>55</v>
      </c>
      <c r="C3329">
        <v>56.879600000000003</v>
      </c>
      <c r="D3329">
        <v>24.603200000000001</v>
      </c>
      <c r="E3329" s="1" t="s">
        <v>21548</v>
      </c>
      <c r="F3329" t="s">
        <v>21612</v>
      </c>
      <c r="G3329">
        <v>0</v>
      </c>
      <c r="H3329">
        <v>17</v>
      </c>
      <c r="I3329">
        <v>1</v>
      </c>
    </row>
    <row r="3330" spans="1:9" hidden="1" x14ac:dyDescent="0.3">
      <c r="A3330" s="1" t="s">
        <v>122</v>
      </c>
      <c r="B3330" s="1" t="s">
        <v>55</v>
      </c>
      <c r="C3330">
        <v>31.791699999999999</v>
      </c>
      <c r="D3330">
        <v>-7.0926</v>
      </c>
      <c r="E3330" s="1" t="s">
        <v>4</v>
      </c>
      <c r="F3330" t="s">
        <v>16621</v>
      </c>
      <c r="G3330">
        <v>0</v>
      </c>
      <c r="H3330">
        <v>0</v>
      </c>
      <c r="I3330">
        <v>0</v>
      </c>
    </row>
    <row r="3331" spans="1:9" hidden="1" x14ac:dyDescent="0.3">
      <c r="A3331" s="1" t="s">
        <v>122</v>
      </c>
      <c r="B3331" s="1" t="s">
        <v>55</v>
      </c>
      <c r="C3331">
        <v>31.791699999999999</v>
      </c>
      <c r="D3331">
        <v>-7.0926</v>
      </c>
      <c r="E3331" s="1" t="s">
        <v>5</v>
      </c>
      <c r="F3331" t="s">
        <v>16518</v>
      </c>
      <c r="G3331">
        <v>0</v>
      </c>
      <c r="H3331">
        <v>0</v>
      </c>
      <c r="I3331">
        <v>0</v>
      </c>
    </row>
    <row r="3332" spans="1:9" hidden="1" x14ac:dyDescent="0.3">
      <c r="A3332" s="1" t="s">
        <v>122</v>
      </c>
      <c r="B3332" s="1" t="s">
        <v>55</v>
      </c>
      <c r="C3332">
        <v>31.791699999999999</v>
      </c>
      <c r="D3332">
        <v>-7.0926</v>
      </c>
      <c r="E3332" s="1" t="s">
        <v>6</v>
      </c>
      <c r="F3332" t="s">
        <v>16416</v>
      </c>
      <c r="G3332">
        <v>0</v>
      </c>
      <c r="H3332">
        <v>0</v>
      </c>
      <c r="I3332">
        <v>0</v>
      </c>
    </row>
    <row r="3333" spans="1:9" hidden="1" x14ac:dyDescent="0.3">
      <c r="A3333" s="1" t="s">
        <v>122</v>
      </c>
      <c r="B3333" s="1" t="s">
        <v>55</v>
      </c>
      <c r="C3333">
        <v>31.791699999999999</v>
      </c>
      <c r="D3333">
        <v>-7.0926</v>
      </c>
      <c r="E3333" s="1" t="s">
        <v>7</v>
      </c>
      <c r="F3333" t="s">
        <v>16314</v>
      </c>
      <c r="G3333">
        <v>0</v>
      </c>
      <c r="H3333">
        <v>0</v>
      </c>
      <c r="I3333">
        <v>0</v>
      </c>
    </row>
    <row r="3334" spans="1:9" hidden="1" x14ac:dyDescent="0.3">
      <c r="A3334" s="1" t="s">
        <v>122</v>
      </c>
      <c r="B3334" s="1" t="s">
        <v>55</v>
      </c>
      <c r="C3334">
        <v>31.791699999999999</v>
      </c>
      <c r="D3334">
        <v>-7.0926</v>
      </c>
      <c r="E3334" s="1" t="s">
        <v>8</v>
      </c>
      <c r="F3334" t="s">
        <v>16214</v>
      </c>
      <c r="G3334">
        <v>0</v>
      </c>
      <c r="H3334">
        <v>0</v>
      </c>
      <c r="I3334">
        <v>0</v>
      </c>
    </row>
    <row r="3335" spans="1:9" hidden="1" x14ac:dyDescent="0.3">
      <c r="A3335" s="1" t="s">
        <v>122</v>
      </c>
      <c r="B3335" s="1" t="s">
        <v>55</v>
      </c>
      <c r="C3335">
        <v>31.791699999999999</v>
      </c>
      <c r="D3335">
        <v>-7.0926</v>
      </c>
      <c r="E3335" s="1" t="s">
        <v>9</v>
      </c>
      <c r="F3335" t="s">
        <v>16114</v>
      </c>
      <c r="G3335">
        <v>0</v>
      </c>
      <c r="H3335">
        <v>0</v>
      </c>
      <c r="I3335">
        <v>0</v>
      </c>
    </row>
    <row r="3336" spans="1:9" hidden="1" x14ac:dyDescent="0.3">
      <c r="A3336" s="1" t="s">
        <v>122</v>
      </c>
      <c r="B3336" s="1" t="s">
        <v>55</v>
      </c>
      <c r="C3336">
        <v>31.791699999999999</v>
      </c>
      <c r="D3336">
        <v>-7.0926</v>
      </c>
      <c r="E3336" s="1" t="s">
        <v>10</v>
      </c>
      <c r="F3336" t="s">
        <v>16017</v>
      </c>
      <c r="G3336">
        <v>0</v>
      </c>
      <c r="H3336">
        <v>0</v>
      </c>
      <c r="I3336">
        <v>0</v>
      </c>
    </row>
    <row r="3337" spans="1:9" hidden="1" x14ac:dyDescent="0.3">
      <c r="A3337" s="1" t="s">
        <v>122</v>
      </c>
      <c r="B3337" s="1" t="s">
        <v>55</v>
      </c>
      <c r="C3337">
        <v>31.791699999999999</v>
      </c>
      <c r="D3337">
        <v>-7.0926</v>
      </c>
      <c r="E3337" s="1" t="s">
        <v>11</v>
      </c>
      <c r="F3337" t="s">
        <v>15920</v>
      </c>
      <c r="G3337">
        <v>0</v>
      </c>
      <c r="H3337">
        <v>0</v>
      </c>
      <c r="I3337">
        <v>0</v>
      </c>
    </row>
    <row r="3338" spans="1:9" hidden="1" x14ac:dyDescent="0.3">
      <c r="A3338" s="1" t="s">
        <v>122</v>
      </c>
      <c r="B3338" s="1" t="s">
        <v>55</v>
      </c>
      <c r="C3338">
        <v>31.791699999999999</v>
      </c>
      <c r="D3338">
        <v>-7.0926</v>
      </c>
      <c r="E3338" s="1" t="s">
        <v>12</v>
      </c>
      <c r="F3338" t="s">
        <v>15825</v>
      </c>
      <c r="G3338">
        <v>0</v>
      </c>
      <c r="H3338">
        <v>0</v>
      </c>
      <c r="I3338">
        <v>0</v>
      </c>
    </row>
    <row r="3339" spans="1:9" hidden="1" x14ac:dyDescent="0.3">
      <c r="A3339" s="1" t="s">
        <v>122</v>
      </c>
      <c r="B3339" s="1" t="s">
        <v>55</v>
      </c>
      <c r="C3339">
        <v>31.791699999999999</v>
      </c>
      <c r="D3339">
        <v>-7.0926</v>
      </c>
      <c r="E3339" s="1" t="s">
        <v>13</v>
      </c>
      <c r="F3339" t="s">
        <v>15733</v>
      </c>
      <c r="G3339">
        <v>0</v>
      </c>
      <c r="H3339">
        <v>0</v>
      </c>
      <c r="I3339">
        <v>0</v>
      </c>
    </row>
    <row r="3340" spans="1:9" hidden="1" x14ac:dyDescent="0.3">
      <c r="A3340" s="1" t="s">
        <v>122</v>
      </c>
      <c r="B3340" s="1" t="s">
        <v>55</v>
      </c>
      <c r="C3340">
        <v>31.791699999999999</v>
      </c>
      <c r="D3340">
        <v>-7.0926</v>
      </c>
      <c r="E3340" s="1" t="s">
        <v>14</v>
      </c>
      <c r="F3340" t="s">
        <v>15643</v>
      </c>
      <c r="G3340">
        <v>0</v>
      </c>
      <c r="H3340">
        <v>0</v>
      </c>
      <c r="I3340">
        <v>0</v>
      </c>
    </row>
    <row r="3341" spans="1:9" hidden="1" x14ac:dyDescent="0.3">
      <c r="A3341" s="1" t="s">
        <v>122</v>
      </c>
      <c r="B3341" s="1" t="s">
        <v>55</v>
      </c>
      <c r="C3341">
        <v>31.791699999999999</v>
      </c>
      <c r="D3341">
        <v>-7.0926</v>
      </c>
      <c r="E3341" s="1" t="s">
        <v>15</v>
      </c>
      <c r="F3341" t="s">
        <v>15554</v>
      </c>
      <c r="G3341">
        <v>0</v>
      </c>
      <c r="H3341">
        <v>0</v>
      </c>
      <c r="I3341">
        <v>0</v>
      </c>
    </row>
    <row r="3342" spans="1:9" hidden="1" x14ac:dyDescent="0.3">
      <c r="A3342" s="1" t="s">
        <v>122</v>
      </c>
      <c r="B3342" s="1" t="s">
        <v>55</v>
      </c>
      <c r="C3342">
        <v>31.791699999999999</v>
      </c>
      <c r="D3342">
        <v>-7.0926</v>
      </c>
      <c r="E3342" s="1" t="s">
        <v>16</v>
      </c>
      <c r="F3342" t="s">
        <v>15465</v>
      </c>
      <c r="G3342">
        <v>0</v>
      </c>
      <c r="H3342">
        <v>0</v>
      </c>
      <c r="I3342">
        <v>0</v>
      </c>
    </row>
    <row r="3343" spans="1:9" hidden="1" x14ac:dyDescent="0.3">
      <c r="A3343" s="1" t="s">
        <v>122</v>
      </c>
      <c r="B3343" s="1" t="s">
        <v>55</v>
      </c>
      <c r="C3343">
        <v>31.791699999999999</v>
      </c>
      <c r="D3343">
        <v>-7.0926</v>
      </c>
      <c r="E3343" s="1" t="s">
        <v>17</v>
      </c>
      <c r="F3343" t="s">
        <v>15376</v>
      </c>
      <c r="G3343">
        <v>0</v>
      </c>
      <c r="H3343">
        <v>0</v>
      </c>
      <c r="I3343">
        <v>0</v>
      </c>
    </row>
    <row r="3344" spans="1:9" hidden="1" x14ac:dyDescent="0.3">
      <c r="A3344" s="1" t="s">
        <v>122</v>
      </c>
      <c r="B3344" s="1" t="s">
        <v>55</v>
      </c>
      <c r="C3344">
        <v>31.791699999999999</v>
      </c>
      <c r="D3344">
        <v>-7.0926</v>
      </c>
      <c r="E3344" s="1" t="s">
        <v>18</v>
      </c>
      <c r="F3344" t="s">
        <v>15288</v>
      </c>
      <c r="G3344">
        <v>0</v>
      </c>
      <c r="H3344">
        <v>0</v>
      </c>
      <c r="I3344">
        <v>0</v>
      </c>
    </row>
    <row r="3345" spans="1:9" hidden="1" x14ac:dyDescent="0.3">
      <c r="A3345" s="1" t="s">
        <v>122</v>
      </c>
      <c r="B3345" s="1" t="s">
        <v>55</v>
      </c>
      <c r="C3345">
        <v>31.791699999999999</v>
      </c>
      <c r="D3345">
        <v>-7.0926</v>
      </c>
      <c r="E3345" s="1" t="s">
        <v>19</v>
      </c>
      <c r="F3345" t="s">
        <v>15200</v>
      </c>
      <c r="G3345">
        <v>0</v>
      </c>
      <c r="H3345">
        <v>0</v>
      </c>
      <c r="I3345">
        <v>0</v>
      </c>
    </row>
    <row r="3346" spans="1:9" hidden="1" x14ac:dyDescent="0.3">
      <c r="A3346" s="1" t="s">
        <v>122</v>
      </c>
      <c r="B3346" s="1" t="s">
        <v>55</v>
      </c>
      <c r="C3346">
        <v>31.791699999999999</v>
      </c>
      <c r="D3346">
        <v>-7.0926</v>
      </c>
      <c r="E3346" s="1" t="s">
        <v>20</v>
      </c>
      <c r="F3346" t="s">
        <v>15112</v>
      </c>
      <c r="G3346">
        <v>0</v>
      </c>
      <c r="H3346">
        <v>0</v>
      </c>
      <c r="I3346">
        <v>0</v>
      </c>
    </row>
    <row r="3347" spans="1:9" hidden="1" x14ac:dyDescent="0.3">
      <c r="A3347" s="1" t="s">
        <v>122</v>
      </c>
      <c r="B3347" s="1" t="s">
        <v>55</v>
      </c>
      <c r="C3347">
        <v>31.791699999999999</v>
      </c>
      <c r="D3347">
        <v>-7.0926</v>
      </c>
      <c r="E3347" s="1" t="s">
        <v>21</v>
      </c>
      <c r="F3347" t="s">
        <v>15024</v>
      </c>
      <c r="G3347">
        <v>0</v>
      </c>
      <c r="H3347">
        <v>0</v>
      </c>
      <c r="I3347">
        <v>0</v>
      </c>
    </row>
    <row r="3348" spans="1:9" hidden="1" x14ac:dyDescent="0.3">
      <c r="A3348" s="1" t="s">
        <v>122</v>
      </c>
      <c r="B3348" s="1" t="s">
        <v>55</v>
      </c>
      <c r="C3348">
        <v>31.791699999999999</v>
      </c>
      <c r="D3348">
        <v>-7.0926</v>
      </c>
      <c r="E3348" s="1" t="s">
        <v>22</v>
      </c>
      <c r="F3348" t="s">
        <v>14936</v>
      </c>
      <c r="G3348">
        <v>0</v>
      </c>
      <c r="H3348">
        <v>0</v>
      </c>
      <c r="I3348">
        <v>0</v>
      </c>
    </row>
    <row r="3349" spans="1:9" hidden="1" x14ac:dyDescent="0.3">
      <c r="A3349" s="1" t="s">
        <v>122</v>
      </c>
      <c r="B3349" s="1" t="s">
        <v>55</v>
      </c>
      <c r="C3349">
        <v>31.791699999999999</v>
      </c>
      <c r="D3349">
        <v>-7.0926</v>
      </c>
      <c r="E3349" s="1" t="s">
        <v>23</v>
      </c>
      <c r="F3349" t="s">
        <v>14848</v>
      </c>
      <c r="G3349">
        <v>0</v>
      </c>
      <c r="H3349">
        <v>0</v>
      </c>
      <c r="I3349">
        <v>0</v>
      </c>
    </row>
    <row r="3350" spans="1:9" hidden="1" x14ac:dyDescent="0.3">
      <c r="A3350" s="1" t="s">
        <v>122</v>
      </c>
      <c r="B3350" s="1" t="s">
        <v>55</v>
      </c>
      <c r="C3350">
        <v>31.791699999999999</v>
      </c>
      <c r="D3350">
        <v>-7.0926</v>
      </c>
      <c r="E3350" s="1" t="s">
        <v>24</v>
      </c>
      <c r="F3350" t="s">
        <v>14760</v>
      </c>
      <c r="G3350">
        <v>0</v>
      </c>
      <c r="H3350">
        <v>0</v>
      </c>
      <c r="I3350">
        <v>0</v>
      </c>
    </row>
    <row r="3351" spans="1:9" hidden="1" x14ac:dyDescent="0.3">
      <c r="A3351" s="1" t="s">
        <v>122</v>
      </c>
      <c r="B3351" s="1" t="s">
        <v>55</v>
      </c>
      <c r="C3351">
        <v>31.791699999999999</v>
      </c>
      <c r="D3351">
        <v>-7.0926</v>
      </c>
      <c r="E3351" s="1" t="s">
        <v>25</v>
      </c>
      <c r="F3351" t="s">
        <v>14672</v>
      </c>
      <c r="G3351">
        <v>0</v>
      </c>
      <c r="H3351">
        <v>0</v>
      </c>
      <c r="I3351">
        <v>0</v>
      </c>
    </row>
    <row r="3352" spans="1:9" hidden="1" x14ac:dyDescent="0.3">
      <c r="A3352" s="1" t="s">
        <v>122</v>
      </c>
      <c r="B3352" s="1" t="s">
        <v>55</v>
      </c>
      <c r="C3352">
        <v>31.791699999999999</v>
      </c>
      <c r="D3352">
        <v>-7.0926</v>
      </c>
      <c r="E3352" s="1" t="s">
        <v>26</v>
      </c>
      <c r="F3352" t="s">
        <v>14584</v>
      </c>
      <c r="G3352">
        <v>0</v>
      </c>
      <c r="H3352">
        <v>0</v>
      </c>
      <c r="I3352">
        <v>0</v>
      </c>
    </row>
    <row r="3353" spans="1:9" hidden="1" x14ac:dyDescent="0.3">
      <c r="A3353" s="1" t="s">
        <v>122</v>
      </c>
      <c r="B3353" s="1" t="s">
        <v>55</v>
      </c>
      <c r="C3353">
        <v>31.791699999999999</v>
      </c>
      <c r="D3353">
        <v>-7.0926</v>
      </c>
      <c r="E3353" s="1" t="s">
        <v>27</v>
      </c>
      <c r="F3353" t="s">
        <v>14496</v>
      </c>
      <c r="G3353">
        <v>0</v>
      </c>
      <c r="H3353">
        <v>0</v>
      </c>
      <c r="I3353">
        <v>0</v>
      </c>
    </row>
    <row r="3354" spans="1:9" hidden="1" x14ac:dyDescent="0.3">
      <c r="A3354" s="1" t="s">
        <v>122</v>
      </c>
      <c r="B3354" s="1" t="s">
        <v>55</v>
      </c>
      <c r="C3354">
        <v>31.791699999999999</v>
      </c>
      <c r="D3354">
        <v>-7.0926</v>
      </c>
      <c r="E3354" s="1" t="s">
        <v>28</v>
      </c>
      <c r="F3354" t="s">
        <v>14409</v>
      </c>
      <c r="G3354">
        <v>0</v>
      </c>
      <c r="H3354">
        <v>0</v>
      </c>
      <c r="I3354">
        <v>0</v>
      </c>
    </row>
    <row r="3355" spans="1:9" hidden="1" x14ac:dyDescent="0.3">
      <c r="A3355" s="1" t="s">
        <v>122</v>
      </c>
      <c r="B3355" s="1" t="s">
        <v>55</v>
      </c>
      <c r="C3355">
        <v>31.791699999999999</v>
      </c>
      <c r="D3355">
        <v>-7.0926</v>
      </c>
      <c r="E3355" s="1" t="s">
        <v>29</v>
      </c>
      <c r="F3355" t="s">
        <v>14322</v>
      </c>
      <c r="G3355">
        <v>0</v>
      </c>
      <c r="H3355">
        <v>0</v>
      </c>
      <c r="I3355">
        <v>0</v>
      </c>
    </row>
    <row r="3356" spans="1:9" hidden="1" x14ac:dyDescent="0.3">
      <c r="A3356" s="1" t="s">
        <v>122</v>
      </c>
      <c r="B3356" s="1" t="s">
        <v>55</v>
      </c>
      <c r="C3356">
        <v>31.791699999999999</v>
      </c>
      <c r="D3356">
        <v>-7.0926</v>
      </c>
      <c r="E3356" s="1" t="s">
        <v>30</v>
      </c>
      <c r="F3356" t="s">
        <v>14235</v>
      </c>
      <c r="G3356">
        <v>0</v>
      </c>
      <c r="H3356">
        <v>0</v>
      </c>
      <c r="I3356">
        <v>0</v>
      </c>
    </row>
    <row r="3357" spans="1:9" hidden="1" x14ac:dyDescent="0.3">
      <c r="A3357" s="1" t="s">
        <v>122</v>
      </c>
      <c r="B3357" s="1" t="s">
        <v>55</v>
      </c>
      <c r="C3357">
        <v>31.791699999999999</v>
      </c>
      <c r="D3357">
        <v>-7.0926</v>
      </c>
      <c r="E3357" s="1" t="s">
        <v>31</v>
      </c>
      <c r="F3357" t="s">
        <v>14148</v>
      </c>
      <c r="G3357">
        <v>0</v>
      </c>
      <c r="H3357">
        <v>0</v>
      </c>
      <c r="I3357">
        <v>0</v>
      </c>
    </row>
    <row r="3358" spans="1:9" hidden="1" x14ac:dyDescent="0.3">
      <c r="A3358" s="1" t="s">
        <v>122</v>
      </c>
      <c r="B3358" s="1" t="s">
        <v>55</v>
      </c>
      <c r="C3358">
        <v>31.791699999999999</v>
      </c>
      <c r="D3358">
        <v>-7.0926</v>
      </c>
      <c r="E3358" s="1" t="s">
        <v>32</v>
      </c>
      <c r="F3358" t="s">
        <v>14062</v>
      </c>
      <c r="G3358">
        <v>0</v>
      </c>
      <c r="H3358">
        <v>0</v>
      </c>
      <c r="I3358">
        <v>0</v>
      </c>
    </row>
    <row r="3359" spans="1:9" hidden="1" x14ac:dyDescent="0.3">
      <c r="A3359" s="1" t="s">
        <v>122</v>
      </c>
      <c r="B3359" s="1" t="s">
        <v>55</v>
      </c>
      <c r="C3359">
        <v>31.791699999999999</v>
      </c>
      <c r="D3359">
        <v>-7.0926</v>
      </c>
      <c r="E3359" s="1" t="s">
        <v>33</v>
      </c>
      <c r="F3359" t="s">
        <v>13976</v>
      </c>
      <c r="G3359">
        <v>0</v>
      </c>
      <c r="H3359">
        <v>0</v>
      </c>
      <c r="I3359">
        <v>0</v>
      </c>
    </row>
    <row r="3360" spans="1:9" hidden="1" x14ac:dyDescent="0.3">
      <c r="A3360" s="1" t="s">
        <v>122</v>
      </c>
      <c r="B3360" s="1" t="s">
        <v>55</v>
      </c>
      <c r="C3360">
        <v>31.791699999999999</v>
      </c>
      <c r="D3360">
        <v>-7.0926</v>
      </c>
      <c r="E3360" s="1" t="s">
        <v>34</v>
      </c>
      <c r="F3360" t="s">
        <v>13890</v>
      </c>
      <c r="G3360">
        <v>0</v>
      </c>
      <c r="H3360">
        <v>0</v>
      </c>
      <c r="I3360">
        <v>0</v>
      </c>
    </row>
    <row r="3361" spans="1:9" hidden="1" x14ac:dyDescent="0.3">
      <c r="A3361" s="1" t="s">
        <v>122</v>
      </c>
      <c r="B3361" s="1" t="s">
        <v>55</v>
      </c>
      <c r="C3361">
        <v>31.791699999999999</v>
      </c>
      <c r="D3361">
        <v>-7.0926</v>
      </c>
      <c r="E3361" s="1" t="s">
        <v>35</v>
      </c>
      <c r="F3361" t="s">
        <v>13806</v>
      </c>
      <c r="G3361">
        <v>0</v>
      </c>
      <c r="H3361">
        <v>0</v>
      </c>
      <c r="I3361">
        <v>0</v>
      </c>
    </row>
    <row r="3362" spans="1:9" hidden="1" x14ac:dyDescent="0.3">
      <c r="A3362" s="1" t="s">
        <v>122</v>
      </c>
      <c r="B3362" s="1" t="s">
        <v>55</v>
      </c>
      <c r="C3362">
        <v>31.791699999999999</v>
      </c>
      <c r="D3362">
        <v>-7.0926</v>
      </c>
      <c r="E3362" s="1" t="s">
        <v>36</v>
      </c>
      <c r="F3362" t="s">
        <v>13722</v>
      </c>
      <c r="G3362">
        <v>0</v>
      </c>
      <c r="H3362">
        <v>0</v>
      </c>
      <c r="I3362">
        <v>0</v>
      </c>
    </row>
    <row r="3363" spans="1:9" hidden="1" x14ac:dyDescent="0.3">
      <c r="A3363" s="1" t="s">
        <v>122</v>
      </c>
      <c r="B3363" s="1" t="s">
        <v>55</v>
      </c>
      <c r="C3363">
        <v>31.791699999999999</v>
      </c>
      <c r="D3363">
        <v>-7.0926</v>
      </c>
      <c r="E3363" s="1" t="s">
        <v>37</v>
      </c>
      <c r="F3363" t="s">
        <v>13638</v>
      </c>
      <c r="G3363">
        <v>0</v>
      </c>
      <c r="H3363">
        <v>0</v>
      </c>
      <c r="I3363">
        <v>0</v>
      </c>
    </row>
    <row r="3364" spans="1:9" hidden="1" x14ac:dyDescent="0.3">
      <c r="A3364" s="1" t="s">
        <v>122</v>
      </c>
      <c r="B3364" s="1" t="s">
        <v>55</v>
      </c>
      <c r="C3364">
        <v>31.791699999999999</v>
      </c>
      <c r="D3364">
        <v>-7.0926</v>
      </c>
      <c r="E3364" s="1" t="s">
        <v>38</v>
      </c>
      <c r="F3364" t="s">
        <v>13559</v>
      </c>
      <c r="G3364">
        <v>0</v>
      </c>
      <c r="H3364">
        <v>0</v>
      </c>
      <c r="I3364">
        <v>0</v>
      </c>
    </row>
    <row r="3365" spans="1:9" hidden="1" x14ac:dyDescent="0.3">
      <c r="A3365" s="1" t="s">
        <v>122</v>
      </c>
      <c r="B3365" s="1" t="s">
        <v>55</v>
      </c>
      <c r="C3365">
        <v>31.791699999999999</v>
      </c>
      <c r="D3365">
        <v>-7.0926</v>
      </c>
      <c r="E3365" s="1" t="s">
        <v>39</v>
      </c>
      <c r="F3365" t="s">
        <v>13484</v>
      </c>
      <c r="G3365">
        <v>0</v>
      </c>
      <c r="H3365">
        <v>0</v>
      </c>
      <c r="I3365">
        <v>0</v>
      </c>
    </row>
    <row r="3366" spans="1:9" hidden="1" x14ac:dyDescent="0.3">
      <c r="A3366" s="1" t="s">
        <v>122</v>
      </c>
      <c r="B3366" s="1" t="s">
        <v>55</v>
      </c>
      <c r="C3366">
        <v>31.791699999999999</v>
      </c>
      <c r="D3366">
        <v>-7.0926</v>
      </c>
      <c r="E3366" s="1" t="s">
        <v>40</v>
      </c>
      <c r="F3366" t="s">
        <v>13416</v>
      </c>
      <c r="G3366">
        <v>0</v>
      </c>
      <c r="H3366">
        <v>0</v>
      </c>
      <c r="I3366">
        <v>0</v>
      </c>
    </row>
    <row r="3367" spans="1:9" hidden="1" x14ac:dyDescent="0.3">
      <c r="A3367" s="1" t="s">
        <v>122</v>
      </c>
      <c r="B3367" s="1" t="s">
        <v>55</v>
      </c>
      <c r="C3367">
        <v>31.791699999999999</v>
      </c>
      <c r="D3367">
        <v>-7.0926</v>
      </c>
      <c r="E3367" s="1" t="s">
        <v>41</v>
      </c>
      <c r="F3367" t="s">
        <v>13028</v>
      </c>
      <c r="G3367">
        <v>0</v>
      </c>
      <c r="H3367">
        <v>0</v>
      </c>
      <c r="I3367">
        <v>0</v>
      </c>
    </row>
    <row r="3368" spans="1:9" hidden="1" x14ac:dyDescent="0.3">
      <c r="A3368" s="1" t="s">
        <v>122</v>
      </c>
      <c r="B3368" s="1" t="s">
        <v>55</v>
      </c>
      <c r="C3368">
        <v>31.791699999999999</v>
      </c>
      <c r="D3368">
        <v>-7.0926</v>
      </c>
      <c r="E3368" s="1" t="s">
        <v>42</v>
      </c>
      <c r="F3368" t="s">
        <v>13029</v>
      </c>
      <c r="G3368">
        <v>0</v>
      </c>
      <c r="H3368">
        <v>0</v>
      </c>
      <c r="I3368">
        <v>0</v>
      </c>
    </row>
    <row r="3369" spans="1:9" hidden="1" x14ac:dyDescent="0.3">
      <c r="A3369" s="1" t="s">
        <v>122</v>
      </c>
      <c r="B3369" s="1" t="s">
        <v>55</v>
      </c>
      <c r="C3369">
        <v>31.791699999999999</v>
      </c>
      <c r="D3369">
        <v>-7.0926</v>
      </c>
      <c r="E3369" s="1" t="s">
        <v>43</v>
      </c>
      <c r="F3369" t="s">
        <v>13030</v>
      </c>
      <c r="G3369">
        <v>0</v>
      </c>
      <c r="H3369">
        <v>0</v>
      </c>
      <c r="I3369">
        <v>0</v>
      </c>
    </row>
    <row r="3370" spans="1:9" hidden="1" x14ac:dyDescent="0.3">
      <c r="A3370" s="1" t="s">
        <v>122</v>
      </c>
      <c r="B3370" s="1" t="s">
        <v>55</v>
      </c>
      <c r="C3370">
        <v>31.791699999999999</v>
      </c>
      <c r="D3370">
        <v>-7.0926</v>
      </c>
      <c r="E3370" s="1" t="s">
        <v>44</v>
      </c>
      <c r="F3370" t="s">
        <v>21420</v>
      </c>
      <c r="G3370">
        <v>0</v>
      </c>
      <c r="H3370">
        <v>1</v>
      </c>
      <c r="I3370">
        <v>0</v>
      </c>
    </row>
    <row r="3371" spans="1:9" hidden="1" x14ac:dyDescent="0.3">
      <c r="A3371" s="1" t="s">
        <v>122</v>
      </c>
      <c r="B3371" s="1" t="s">
        <v>55</v>
      </c>
      <c r="C3371">
        <v>31.791699999999999</v>
      </c>
      <c r="D3371">
        <v>-7.0926</v>
      </c>
      <c r="E3371" s="1" t="s">
        <v>45</v>
      </c>
      <c r="F3371" t="s">
        <v>21421</v>
      </c>
      <c r="G3371">
        <v>0</v>
      </c>
      <c r="H3371">
        <v>1</v>
      </c>
      <c r="I3371">
        <v>0</v>
      </c>
    </row>
    <row r="3372" spans="1:9" hidden="1" x14ac:dyDescent="0.3">
      <c r="A3372" s="1" t="s">
        <v>122</v>
      </c>
      <c r="B3372" s="1" t="s">
        <v>55</v>
      </c>
      <c r="C3372">
        <v>31.791699999999999</v>
      </c>
      <c r="D3372">
        <v>-7.0926</v>
      </c>
      <c r="E3372" s="1" t="s">
        <v>46</v>
      </c>
      <c r="F3372" t="s">
        <v>21422</v>
      </c>
      <c r="G3372">
        <v>0</v>
      </c>
      <c r="H3372">
        <v>1</v>
      </c>
      <c r="I3372">
        <v>0</v>
      </c>
    </row>
    <row r="3373" spans="1:9" hidden="1" x14ac:dyDescent="0.3">
      <c r="A3373" s="1" t="s">
        <v>122</v>
      </c>
      <c r="B3373" s="1" t="s">
        <v>55</v>
      </c>
      <c r="C3373">
        <v>31.791699999999999</v>
      </c>
      <c r="D3373">
        <v>-7.0926</v>
      </c>
      <c r="E3373" s="1" t="s">
        <v>47</v>
      </c>
      <c r="F3373" t="s">
        <v>20940</v>
      </c>
      <c r="G3373">
        <v>0</v>
      </c>
      <c r="H3373">
        <v>2</v>
      </c>
      <c r="I3373">
        <v>0</v>
      </c>
    </row>
    <row r="3374" spans="1:9" hidden="1" x14ac:dyDescent="0.3">
      <c r="A3374" s="1" t="s">
        <v>122</v>
      </c>
      <c r="B3374" s="1" t="s">
        <v>55</v>
      </c>
      <c r="C3374">
        <v>31.791699999999999</v>
      </c>
      <c r="D3374">
        <v>-7.0926</v>
      </c>
      <c r="E3374" s="1" t="s">
        <v>48</v>
      </c>
      <c r="F3374" t="s">
        <v>20941</v>
      </c>
      <c r="G3374">
        <v>0</v>
      </c>
      <c r="H3374">
        <v>2</v>
      </c>
      <c r="I3374">
        <v>0</v>
      </c>
    </row>
    <row r="3375" spans="1:9" hidden="1" x14ac:dyDescent="0.3">
      <c r="A3375" s="1" t="s">
        <v>122</v>
      </c>
      <c r="B3375" s="1" t="s">
        <v>55</v>
      </c>
      <c r="C3375">
        <v>31.791699999999999</v>
      </c>
      <c r="D3375">
        <v>-7.0926</v>
      </c>
      <c r="E3375" s="1" t="s">
        <v>49</v>
      </c>
      <c r="F3375" t="s">
        <v>20942</v>
      </c>
      <c r="G3375">
        <v>0</v>
      </c>
      <c r="H3375">
        <v>2</v>
      </c>
      <c r="I3375">
        <v>0</v>
      </c>
    </row>
    <row r="3376" spans="1:9" hidden="1" x14ac:dyDescent="0.3">
      <c r="A3376" s="1" t="s">
        <v>122</v>
      </c>
      <c r="B3376" s="1" t="s">
        <v>55</v>
      </c>
      <c r="C3376">
        <v>31.791699999999999</v>
      </c>
      <c r="D3376">
        <v>-7.0926</v>
      </c>
      <c r="E3376" s="1" t="s">
        <v>50</v>
      </c>
      <c r="F3376" t="s">
        <v>20943</v>
      </c>
      <c r="G3376">
        <v>0</v>
      </c>
      <c r="H3376">
        <v>2</v>
      </c>
      <c r="I3376">
        <v>0</v>
      </c>
    </row>
    <row r="3377" spans="1:9" hidden="1" x14ac:dyDescent="0.3">
      <c r="A3377" s="1" t="s">
        <v>122</v>
      </c>
      <c r="B3377" s="1" t="s">
        <v>55</v>
      </c>
      <c r="C3377">
        <v>31.791699999999999</v>
      </c>
      <c r="D3377">
        <v>-7.0926</v>
      </c>
      <c r="E3377" s="1" t="s">
        <v>51</v>
      </c>
      <c r="F3377" t="s">
        <v>20944</v>
      </c>
      <c r="G3377">
        <v>0</v>
      </c>
      <c r="H3377">
        <v>2</v>
      </c>
      <c r="I3377">
        <v>0</v>
      </c>
    </row>
    <row r="3378" spans="1:9" hidden="1" x14ac:dyDescent="0.3">
      <c r="A3378" s="1" t="s">
        <v>122</v>
      </c>
      <c r="B3378" s="1" t="s">
        <v>55</v>
      </c>
      <c r="C3378">
        <v>31.791699999999999</v>
      </c>
      <c r="D3378">
        <v>-7.0926</v>
      </c>
      <c r="E3378" s="1" t="s">
        <v>52</v>
      </c>
      <c r="F3378" t="s">
        <v>20827</v>
      </c>
      <c r="G3378">
        <v>1</v>
      </c>
      <c r="H3378">
        <v>3</v>
      </c>
      <c r="I3378">
        <v>0</v>
      </c>
    </row>
    <row r="3379" spans="1:9" hidden="1" x14ac:dyDescent="0.3">
      <c r="A3379" s="1" t="s">
        <v>122</v>
      </c>
      <c r="B3379" s="1" t="s">
        <v>55</v>
      </c>
      <c r="C3379">
        <v>31.791699999999999</v>
      </c>
      <c r="D3379">
        <v>-7.0926</v>
      </c>
      <c r="E3379" s="1" t="s">
        <v>53</v>
      </c>
      <c r="F3379" t="s">
        <v>20384</v>
      </c>
      <c r="G3379">
        <v>1</v>
      </c>
      <c r="H3379">
        <v>5</v>
      </c>
      <c r="I3379">
        <v>0</v>
      </c>
    </row>
    <row r="3380" spans="1:9" hidden="1" x14ac:dyDescent="0.3">
      <c r="A3380" s="1" t="s">
        <v>122</v>
      </c>
      <c r="B3380" s="1" t="s">
        <v>55</v>
      </c>
      <c r="C3380">
        <v>31.791699999999999</v>
      </c>
      <c r="D3380">
        <v>-7.0926</v>
      </c>
      <c r="E3380" s="1" t="s">
        <v>54</v>
      </c>
      <c r="F3380" t="s">
        <v>20385</v>
      </c>
      <c r="G3380">
        <v>1</v>
      </c>
      <c r="H3380">
        <v>6</v>
      </c>
      <c r="I3380">
        <v>0</v>
      </c>
    </row>
    <row r="3381" spans="1:9" hidden="1" x14ac:dyDescent="0.3">
      <c r="A3381" s="1" t="s">
        <v>122</v>
      </c>
      <c r="B3381" s="1" t="s">
        <v>55</v>
      </c>
      <c r="C3381">
        <v>31.791699999999999</v>
      </c>
      <c r="D3381">
        <v>-7.0926</v>
      </c>
      <c r="E3381" s="1" t="s">
        <v>21548</v>
      </c>
      <c r="F3381" t="s">
        <v>21613</v>
      </c>
      <c r="G3381">
        <v>1</v>
      </c>
      <c r="H3381">
        <v>7</v>
      </c>
      <c r="I3381">
        <v>1</v>
      </c>
    </row>
    <row r="3382" spans="1:9" hidden="1" x14ac:dyDescent="0.3">
      <c r="A3382" s="1" t="s">
        <v>123</v>
      </c>
      <c r="B3382" s="1" t="s">
        <v>55</v>
      </c>
      <c r="C3382">
        <v>24</v>
      </c>
      <c r="D3382">
        <v>45</v>
      </c>
      <c r="E3382" s="1" t="s">
        <v>4</v>
      </c>
      <c r="F3382" t="s">
        <v>16622</v>
      </c>
      <c r="G3382">
        <v>0</v>
      </c>
      <c r="H3382">
        <v>0</v>
      </c>
      <c r="I3382">
        <v>0</v>
      </c>
    </row>
    <row r="3383" spans="1:9" hidden="1" x14ac:dyDescent="0.3">
      <c r="A3383" s="1" t="s">
        <v>123</v>
      </c>
      <c r="B3383" s="1" t="s">
        <v>55</v>
      </c>
      <c r="C3383">
        <v>24</v>
      </c>
      <c r="D3383">
        <v>45</v>
      </c>
      <c r="E3383" s="1" t="s">
        <v>5</v>
      </c>
      <c r="F3383" t="s">
        <v>16519</v>
      </c>
      <c r="G3383">
        <v>0</v>
      </c>
      <c r="H3383">
        <v>0</v>
      </c>
      <c r="I3383">
        <v>0</v>
      </c>
    </row>
    <row r="3384" spans="1:9" hidden="1" x14ac:dyDescent="0.3">
      <c r="A3384" s="1" t="s">
        <v>123</v>
      </c>
      <c r="B3384" s="1" t="s">
        <v>55</v>
      </c>
      <c r="C3384">
        <v>24</v>
      </c>
      <c r="D3384">
        <v>45</v>
      </c>
      <c r="E3384" s="1" t="s">
        <v>6</v>
      </c>
      <c r="F3384" t="s">
        <v>16417</v>
      </c>
      <c r="G3384">
        <v>0</v>
      </c>
      <c r="H3384">
        <v>0</v>
      </c>
      <c r="I3384">
        <v>0</v>
      </c>
    </row>
    <row r="3385" spans="1:9" hidden="1" x14ac:dyDescent="0.3">
      <c r="A3385" s="1" t="s">
        <v>123</v>
      </c>
      <c r="B3385" s="1" t="s">
        <v>55</v>
      </c>
      <c r="C3385">
        <v>24</v>
      </c>
      <c r="D3385">
        <v>45</v>
      </c>
      <c r="E3385" s="1" t="s">
        <v>7</v>
      </c>
      <c r="F3385" t="s">
        <v>16315</v>
      </c>
      <c r="G3385">
        <v>0</v>
      </c>
      <c r="H3385">
        <v>0</v>
      </c>
      <c r="I3385">
        <v>0</v>
      </c>
    </row>
    <row r="3386" spans="1:9" hidden="1" x14ac:dyDescent="0.3">
      <c r="A3386" s="1" t="s">
        <v>123</v>
      </c>
      <c r="B3386" s="1" t="s">
        <v>55</v>
      </c>
      <c r="C3386">
        <v>24</v>
      </c>
      <c r="D3386">
        <v>45</v>
      </c>
      <c r="E3386" s="1" t="s">
        <v>8</v>
      </c>
      <c r="F3386" t="s">
        <v>16215</v>
      </c>
      <c r="G3386">
        <v>0</v>
      </c>
      <c r="H3386">
        <v>0</v>
      </c>
      <c r="I3386">
        <v>0</v>
      </c>
    </row>
    <row r="3387" spans="1:9" hidden="1" x14ac:dyDescent="0.3">
      <c r="A3387" s="1" t="s">
        <v>123</v>
      </c>
      <c r="B3387" s="1" t="s">
        <v>55</v>
      </c>
      <c r="C3387">
        <v>24</v>
      </c>
      <c r="D3387">
        <v>45</v>
      </c>
      <c r="E3387" s="1" t="s">
        <v>9</v>
      </c>
      <c r="F3387" t="s">
        <v>16115</v>
      </c>
      <c r="G3387">
        <v>0</v>
      </c>
      <c r="H3387">
        <v>0</v>
      </c>
      <c r="I3387">
        <v>0</v>
      </c>
    </row>
    <row r="3388" spans="1:9" hidden="1" x14ac:dyDescent="0.3">
      <c r="A3388" s="1" t="s">
        <v>123</v>
      </c>
      <c r="B3388" s="1" t="s">
        <v>55</v>
      </c>
      <c r="C3388">
        <v>24</v>
      </c>
      <c r="D3388">
        <v>45</v>
      </c>
      <c r="E3388" s="1" t="s">
        <v>10</v>
      </c>
      <c r="F3388" t="s">
        <v>16018</v>
      </c>
      <c r="G3388">
        <v>0</v>
      </c>
      <c r="H3388">
        <v>0</v>
      </c>
      <c r="I3388">
        <v>0</v>
      </c>
    </row>
    <row r="3389" spans="1:9" hidden="1" x14ac:dyDescent="0.3">
      <c r="A3389" s="1" t="s">
        <v>123</v>
      </c>
      <c r="B3389" s="1" t="s">
        <v>55</v>
      </c>
      <c r="C3389">
        <v>24</v>
      </c>
      <c r="D3389">
        <v>45</v>
      </c>
      <c r="E3389" s="1" t="s">
        <v>11</v>
      </c>
      <c r="F3389" t="s">
        <v>15921</v>
      </c>
      <c r="G3389">
        <v>0</v>
      </c>
      <c r="H3389">
        <v>0</v>
      </c>
      <c r="I3389">
        <v>0</v>
      </c>
    </row>
    <row r="3390" spans="1:9" hidden="1" x14ac:dyDescent="0.3">
      <c r="A3390" s="1" t="s">
        <v>123</v>
      </c>
      <c r="B3390" s="1" t="s">
        <v>55</v>
      </c>
      <c r="C3390">
        <v>24</v>
      </c>
      <c r="D3390">
        <v>45</v>
      </c>
      <c r="E3390" s="1" t="s">
        <v>12</v>
      </c>
      <c r="F3390" t="s">
        <v>15826</v>
      </c>
      <c r="G3390">
        <v>0</v>
      </c>
      <c r="H3390">
        <v>0</v>
      </c>
      <c r="I3390">
        <v>0</v>
      </c>
    </row>
    <row r="3391" spans="1:9" hidden="1" x14ac:dyDescent="0.3">
      <c r="A3391" s="1" t="s">
        <v>123</v>
      </c>
      <c r="B3391" s="1" t="s">
        <v>55</v>
      </c>
      <c r="C3391">
        <v>24</v>
      </c>
      <c r="D3391">
        <v>45</v>
      </c>
      <c r="E3391" s="1" t="s">
        <v>13</v>
      </c>
      <c r="F3391" t="s">
        <v>15734</v>
      </c>
      <c r="G3391">
        <v>0</v>
      </c>
      <c r="H3391">
        <v>0</v>
      </c>
      <c r="I3391">
        <v>0</v>
      </c>
    </row>
    <row r="3392" spans="1:9" hidden="1" x14ac:dyDescent="0.3">
      <c r="A3392" s="1" t="s">
        <v>123</v>
      </c>
      <c r="B3392" s="1" t="s">
        <v>55</v>
      </c>
      <c r="C3392">
        <v>24</v>
      </c>
      <c r="D3392">
        <v>45</v>
      </c>
      <c r="E3392" s="1" t="s">
        <v>14</v>
      </c>
      <c r="F3392" t="s">
        <v>15644</v>
      </c>
      <c r="G3392">
        <v>0</v>
      </c>
      <c r="H3392">
        <v>0</v>
      </c>
      <c r="I3392">
        <v>0</v>
      </c>
    </row>
    <row r="3393" spans="1:9" hidden="1" x14ac:dyDescent="0.3">
      <c r="A3393" s="1" t="s">
        <v>123</v>
      </c>
      <c r="B3393" s="1" t="s">
        <v>55</v>
      </c>
      <c r="C3393">
        <v>24</v>
      </c>
      <c r="D3393">
        <v>45</v>
      </c>
      <c r="E3393" s="1" t="s">
        <v>15</v>
      </c>
      <c r="F3393" t="s">
        <v>15555</v>
      </c>
      <c r="G3393">
        <v>0</v>
      </c>
      <c r="H3393">
        <v>0</v>
      </c>
      <c r="I3393">
        <v>0</v>
      </c>
    </row>
    <row r="3394" spans="1:9" hidden="1" x14ac:dyDescent="0.3">
      <c r="A3394" s="1" t="s">
        <v>123</v>
      </c>
      <c r="B3394" s="1" t="s">
        <v>55</v>
      </c>
      <c r="C3394">
        <v>24</v>
      </c>
      <c r="D3394">
        <v>45</v>
      </c>
      <c r="E3394" s="1" t="s">
        <v>16</v>
      </c>
      <c r="F3394" t="s">
        <v>15466</v>
      </c>
      <c r="G3394">
        <v>0</v>
      </c>
      <c r="H3394">
        <v>0</v>
      </c>
      <c r="I3394">
        <v>0</v>
      </c>
    </row>
    <row r="3395" spans="1:9" hidden="1" x14ac:dyDescent="0.3">
      <c r="A3395" s="1" t="s">
        <v>123</v>
      </c>
      <c r="B3395" s="1" t="s">
        <v>55</v>
      </c>
      <c r="C3395">
        <v>24</v>
      </c>
      <c r="D3395">
        <v>45</v>
      </c>
      <c r="E3395" s="1" t="s">
        <v>17</v>
      </c>
      <c r="F3395" t="s">
        <v>15377</v>
      </c>
      <c r="G3395">
        <v>0</v>
      </c>
      <c r="H3395">
        <v>0</v>
      </c>
      <c r="I3395">
        <v>0</v>
      </c>
    </row>
    <row r="3396" spans="1:9" hidden="1" x14ac:dyDescent="0.3">
      <c r="A3396" s="1" t="s">
        <v>123</v>
      </c>
      <c r="B3396" s="1" t="s">
        <v>55</v>
      </c>
      <c r="C3396">
        <v>24</v>
      </c>
      <c r="D3396">
        <v>45</v>
      </c>
      <c r="E3396" s="1" t="s">
        <v>18</v>
      </c>
      <c r="F3396" t="s">
        <v>15289</v>
      </c>
      <c r="G3396">
        <v>0</v>
      </c>
      <c r="H3396">
        <v>0</v>
      </c>
      <c r="I3396">
        <v>0</v>
      </c>
    </row>
    <row r="3397" spans="1:9" hidden="1" x14ac:dyDescent="0.3">
      <c r="A3397" s="1" t="s">
        <v>123</v>
      </c>
      <c r="B3397" s="1" t="s">
        <v>55</v>
      </c>
      <c r="C3397">
        <v>24</v>
      </c>
      <c r="D3397">
        <v>45</v>
      </c>
      <c r="E3397" s="1" t="s">
        <v>19</v>
      </c>
      <c r="F3397" t="s">
        <v>15201</v>
      </c>
      <c r="G3397">
        <v>0</v>
      </c>
      <c r="H3397">
        <v>0</v>
      </c>
      <c r="I3397">
        <v>0</v>
      </c>
    </row>
    <row r="3398" spans="1:9" hidden="1" x14ac:dyDescent="0.3">
      <c r="A3398" s="1" t="s">
        <v>123</v>
      </c>
      <c r="B3398" s="1" t="s">
        <v>55</v>
      </c>
      <c r="C3398">
        <v>24</v>
      </c>
      <c r="D3398">
        <v>45</v>
      </c>
      <c r="E3398" s="1" t="s">
        <v>20</v>
      </c>
      <c r="F3398" t="s">
        <v>15113</v>
      </c>
      <c r="G3398">
        <v>0</v>
      </c>
      <c r="H3398">
        <v>0</v>
      </c>
      <c r="I3398">
        <v>0</v>
      </c>
    </row>
    <row r="3399" spans="1:9" hidden="1" x14ac:dyDescent="0.3">
      <c r="A3399" s="1" t="s">
        <v>123</v>
      </c>
      <c r="B3399" s="1" t="s">
        <v>55</v>
      </c>
      <c r="C3399">
        <v>24</v>
      </c>
      <c r="D3399">
        <v>45</v>
      </c>
      <c r="E3399" s="1" t="s">
        <v>21</v>
      </c>
      <c r="F3399" t="s">
        <v>15025</v>
      </c>
      <c r="G3399">
        <v>0</v>
      </c>
      <c r="H3399">
        <v>0</v>
      </c>
      <c r="I3399">
        <v>0</v>
      </c>
    </row>
    <row r="3400" spans="1:9" hidden="1" x14ac:dyDescent="0.3">
      <c r="A3400" s="1" t="s">
        <v>123</v>
      </c>
      <c r="B3400" s="1" t="s">
        <v>55</v>
      </c>
      <c r="C3400">
        <v>24</v>
      </c>
      <c r="D3400">
        <v>45</v>
      </c>
      <c r="E3400" s="1" t="s">
        <v>22</v>
      </c>
      <c r="F3400" t="s">
        <v>14937</v>
      </c>
      <c r="G3400">
        <v>0</v>
      </c>
      <c r="H3400">
        <v>0</v>
      </c>
      <c r="I3400">
        <v>0</v>
      </c>
    </row>
    <row r="3401" spans="1:9" hidden="1" x14ac:dyDescent="0.3">
      <c r="A3401" s="1" t="s">
        <v>123</v>
      </c>
      <c r="B3401" s="1" t="s">
        <v>55</v>
      </c>
      <c r="C3401">
        <v>24</v>
      </c>
      <c r="D3401">
        <v>45</v>
      </c>
      <c r="E3401" s="1" t="s">
        <v>23</v>
      </c>
      <c r="F3401" t="s">
        <v>14849</v>
      </c>
      <c r="G3401">
        <v>0</v>
      </c>
      <c r="H3401">
        <v>0</v>
      </c>
      <c r="I3401">
        <v>0</v>
      </c>
    </row>
    <row r="3402" spans="1:9" hidden="1" x14ac:dyDescent="0.3">
      <c r="A3402" s="1" t="s">
        <v>123</v>
      </c>
      <c r="B3402" s="1" t="s">
        <v>55</v>
      </c>
      <c r="C3402">
        <v>24</v>
      </c>
      <c r="D3402">
        <v>45</v>
      </c>
      <c r="E3402" s="1" t="s">
        <v>24</v>
      </c>
      <c r="F3402" t="s">
        <v>14761</v>
      </c>
      <c r="G3402">
        <v>0</v>
      </c>
      <c r="H3402">
        <v>0</v>
      </c>
      <c r="I3402">
        <v>0</v>
      </c>
    </row>
    <row r="3403" spans="1:9" hidden="1" x14ac:dyDescent="0.3">
      <c r="A3403" s="1" t="s">
        <v>123</v>
      </c>
      <c r="B3403" s="1" t="s">
        <v>55</v>
      </c>
      <c r="C3403">
        <v>24</v>
      </c>
      <c r="D3403">
        <v>45</v>
      </c>
      <c r="E3403" s="1" t="s">
        <v>25</v>
      </c>
      <c r="F3403" t="s">
        <v>14673</v>
      </c>
      <c r="G3403">
        <v>0</v>
      </c>
      <c r="H3403">
        <v>0</v>
      </c>
      <c r="I3403">
        <v>0</v>
      </c>
    </row>
    <row r="3404" spans="1:9" hidden="1" x14ac:dyDescent="0.3">
      <c r="A3404" s="1" t="s">
        <v>123</v>
      </c>
      <c r="B3404" s="1" t="s">
        <v>55</v>
      </c>
      <c r="C3404">
        <v>24</v>
      </c>
      <c r="D3404">
        <v>45</v>
      </c>
      <c r="E3404" s="1" t="s">
        <v>26</v>
      </c>
      <c r="F3404" t="s">
        <v>14585</v>
      </c>
      <c r="G3404">
        <v>0</v>
      </c>
      <c r="H3404">
        <v>0</v>
      </c>
      <c r="I3404">
        <v>0</v>
      </c>
    </row>
    <row r="3405" spans="1:9" hidden="1" x14ac:dyDescent="0.3">
      <c r="A3405" s="1" t="s">
        <v>123</v>
      </c>
      <c r="B3405" s="1" t="s">
        <v>55</v>
      </c>
      <c r="C3405">
        <v>24</v>
      </c>
      <c r="D3405">
        <v>45</v>
      </c>
      <c r="E3405" s="1" t="s">
        <v>27</v>
      </c>
      <c r="F3405" t="s">
        <v>14497</v>
      </c>
      <c r="G3405">
        <v>0</v>
      </c>
      <c r="H3405">
        <v>0</v>
      </c>
      <c r="I3405">
        <v>0</v>
      </c>
    </row>
    <row r="3406" spans="1:9" hidden="1" x14ac:dyDescent="0.3">
      <c r="A3406" s="1" t="s">
        <v>123</v>
      </c>
      <c r="B3406" s="1" t="s">
        <v>55</v>
      </c>
      <c r="C3406">
        <v>24</v>
      </c>
      <c r="D3406">
        <v>45</v>
      </c>
      <c r="E3406" s="1" t="s">
        <v>28</v>
      </c>
      <c r="F3406" t="s">
        <v>14410</v>
      </c>
      <c r="G3406">
        <v>0</v>
      </c>
      <c r="H3406">
        <v>0</v>
      </c>
      <c r="I3406">
        <v>0</v>
      </c>
    </row>
    <row r="3407" spans="1:9" hidden="1" x14ac:dyDescent="0.3">
      <c r="A3407" s="1" t="s">
        <v>123</v>
      </c>
      <c r="B3407" s="1" t="s">
        <v>55</v>
      </c>
      <c r="C3407">
        <v>24</v>
      </c>
      <c r="D3407">
        <v>45</v>
      </c>
      <c r="E3407" s="1" t="s">
        <v>29</v>
      </c>
      <c r="F3407" t="s">
        <v>14323</v>
      </c>
      <c r="G3407">
        <v>0</v>
      </c>
      <c r="H3407">
        <v>0</v>
      </c>
      <c r="I3407">
        <v>0</v>
      </c>
    </row>
    <row r="3408" spans="1:9" hidden="1" x14ac:dyDescent="0.3">
      <c r="A3408" s="1" t="s">
        <v>123</v>
      </c>
      <c r="B3408" s="1" t="s">
        <v>55</v>
      </c>
      <c r="C3408">
        <v>24</v>
      </c>
      <c r="D3408">
        <v>45</v>
      </c>
      <c r="E3408" s="1" t="s">
        <v>30</v>
      </c>
      <c r="F3408" t="s">
        <v>14236</v>
      </c>
      <c r="G3408">
        <v>0</v>
      </c>
      <c r="H3408">
        <v>0</v>
      </c>
      <c r="I3408">
        <v>0</v>
      </c>
    </row>
    <row r="3409" spans="1:9" hidden="1" x14ac:dyDescent="0.3">
      <c r="A3409" s="1" t="s">
        <v>123</v>
      </c>
      <c r="B3409" s="1" t="s">
        <v>55</v>
      </c>
      <c r="C3409">
        <v>24</v>
      </c>
      <c r="D3409">
        <v>45</v>
      </c>
      <c r="E3409" s="1" t="s">
        <v>31</v>
      </c>
      <c r="F3409" t="s">
        <v>14149</v>
      </c>
      <c r="G3409">
        <v>0</v>
      </c>
      <c r="H3409">
        <v>0</v>
      </c>
      <c r="I3409">
        <v>0</v>
      </c>
    </row>
    <row r="3410" spans="1:9" hidden="1" x14ac:dyDescent="0.3">
      <c r="A3410" s="1" t="s">
        <v>123</v>
      </c>
      <c r="B3410" s="1" t="s">
        <v>55</v>
      </c>
      <c r="C3410">
        <v>24</v>
      </c>
      <c r="D3410">
        <v>45</v>
      </c>
      <c r="E3410" s="1" t="s">
        <v>32</v>
      </c>
      <c r="F3410" t="s">
        <v>14063</v>
      </c>
      <c r="G3410">
        <v>0</v>
      </c>
      <c r="H3410">
        <v>0</v>
      </c>
      <c r="I3410">
        <v>0</v>
      </c>
    </row>
    <row r="3411" spans="1:9" hidden="1" x14ac:dyDescent="0.3">
      <c r="A3411" s="1" t="s">
        <v>123</v>
      </c>
      <c r="B3411" s="1" t="s">
        <v>55</v>
      </c>
      <c r="C3411">
        <v>24</v>
      </c>
      <c r="D3411">
        <v>45</v>
      </c>
      <c r="E3411" s="1" t="s">
        <v>33</v>
      </c>
      <c r="F3411" t="s">
        <v>13977</v>
      </c>
      <c r="G3411">
        <v>0</v>
      </c>
      <c r="H3411">
        <v>0</v>
      </c>
      <c r="I3411">
        <v>0</v>
      </c>
    </row>
    <row r="3412" spans="1:9" hidden="1" x14ac:dyDescent="0.3">
      <c r="A3412" s="1" t="s">
        <v>123</v>
      </c>
      <c r="B3412" s="1" t="s">
        <v>55</v>
      </c>
      <c r="C3412">
        <v>24</v>
      </c>
      <c r="D3412">
        <v>45</v>
      </c>
      <c r="E3412" s="1" t="s">
        <v>34</v>
      </c>
      <c r="F3412" t="s">
        <v>13891</v>
      </c>
      <c r="G3412">
        <v>0</v>
      </c>
      <c r="H3412">
        <v>0</v>
      </c>
      <c r="I3412">
        <v>0</v>
      </c>
    </row>
    <row r="3413" spans="1:9" hidden="1" x14ac:dyDescent="0.3">
      <c r="A3413" s="1" t="s">
        <v>123</v>
      </c>
      <c r="B3413" s="1" t="s">
        <v>55</v>
      </c>
      <c r="C3413">
        <v>24</v>
      </c>
      <c r="D3413">
        <v>45</v>
      </c>
      <c r="E3413" s="1" t="s">
        <v>35</v>
      </c>
      <c r="F3413" t="s">
        <v>13807</v>
      </c>
      <c r="G3413">
        <v>0</v>
      </c>
      <c r="H3413">
        <v>0</v>
      </c>
      <c r="I3413">
        <v>0</v>
      </c>
    </row>
    <row r="3414" spans="1:9" hidden="1" x14ac:dyDescent="0.3">
      <c r="A3414" s="1" t="s">
        <v>123</v>
      </c>
      <c r="B3414" s="1" t="s">
        <v>55</v>
      </c>
      <c r="C3414">
        <v>24</v>
      </c>
      <c r="D3414">
        <v>45</v>
      </c>
      <c r="E3414" s="1" t="s">
        <v>36</v>
      </c>
      <c r="F3414" t="s">
        <v>13723</v>
      </c>
      <c r="G3414">
        <v>0</v>
      </c>
      <c r="H3414">
        <v>0</v>
      </c>
      <c r="I3414">
        <v>0</v>
      </c>
    </row>
    <row r="3415" spans="1:9" hidden="1" x14ac:dyDescent="0.3">
      <c r="A3415" s="1" t="s">
        <v>123</v>
      </c>
      <c r="B3415" s="1" t="s">
        <v>55</v>
      </c>
      <c r="C3415">
        <v>24</v>
      </c>
      <c r="D3415">
        <v>45</v>
      </c>
      <c r="E3415" s="1" t="s">
        <v>37</v>
      </c>
      <c r="F3415" t="s">
        <v>13639</v>
      </c>
      <c r="G3415">
        <v>0</v>
      </c>
      <c r="H3415">
        <v>0</v>
      </c>
      <c r="I3415">
        <v>0</v>
      </c>
    </row>
    <row r="3416" spans="1:9" hidden="1" x14ac:dyDescent="0.3">
      <c r="A3416" s="1" t="s">
        <v>123</v>
      </c>
      <c r="B3416" s="1" t="s">
        <v>55</v>
      </c>
      <c r="C3416">
        <v>24</v>
      </c>
      <c r="D3416">
        <v>45</v>
      </c>
      <c r="E3416" s="1" t="s">
        <v>38</v>
      </c>
      <c r="F3416" t="s">
        <v>13560</v>
      </c>
      <c r="G3416">
        <v>0</v>
      </c>
      <c r="H3416">
        <v>0</v>
      </c>
      <c r="I3416">
        <v>0</v>
      </c>
    </row>
    <row r="3417" spans="1:9" hidden="1" x14ac:dyDescent="0.3">
      <c r="A3417" s="1" t="s">
        <v>123</v>
      </c>
      <c r="B3417" s="1" t="s">
        <v>55</v>
      </c>
      <c r="C3417">
        <v>24</v>
      </c>
      <c r="D3417">
        <v>45</v>
      </c>
      <c r="E3417" s="1" t="s">
        <v>39</v>
      </c>
      <c r="F3417" t="s">
        <v>13485</v>
      </c>
      <c r="G3417">
        <v>0</v>
      </c>
      <c r="H3417">
        <v>0</v>
      </c>
      <c r="I3417">
        <v>0</v>
      </c>
    </row>
    <row r="3418" spans="1:9" hidden="1" x14ac:dyDescent="0.3">
      <c r="A3418" s="1" t="s">
        <v>123</v>
      </c>
      <c r="B3418" s="1" t="s">
        <v>55</v>
      </c>
      <c r="C3418">
        <v>24</v>
      </c>
      <c r="D3418">
        <v>45</v>
      </c>
      <c r="E3418" s="1" t="s">
        <v>40</v>
      </c>
      <c r="F3418" t="s">
        <v>13417</v>
      </c>
      <c r="G3418">
        <v>0</v>
      </c>
      <c r="H3418">
        <v>0</v>
      </c>
      <c r="I3418">
        <v>0</v>
      </c>
    </row>
    <row r="3419" spans="1:9" hidden="1" x14ac:dyDescent="0.3">
      <c r="A3419" s="1" t="s">
        <v>123</v>
      </c>
      <c r="B3419" s="1" t="s">
        <v>55</v>
      </c>
      <c r="C3419">
        <v>24</v>
      </c>
      <c r="D3419">
        <v>45</v>
      </c>
      <c r="E3419" s="1" t="s">
        <v>41</v>
      </c>
      <c r="F3419" t="s">
        <v>13031</v>
      </c>
      <c r="G3419">
        <v>0</v>
      </c>
      <c r="H3419">
        <v>0</v>
      </c>
      <c r="I3419">
        <v>0</v>
      </c>
    </row>
    <row r="3420" spans="1:9" hidden="1" x14ac:dyDescent="0.3">
      <c r="A3420" s="1" t="s">
        <v>123</v>
      </c>
      <c r="B3420" s="1" t="s">
        <v>55</v>
      </c>
      <c r="C3420">
        <v>24</v>
      </c>
      <c r="D3420">
        <v>45</v>
      </c>
      <c r="E3420" s="1" t="s">
        <v>42</v>
      </c>
      <c r="F3420" t="s">
        <v>13032</v>
      </c>
      <c r="G3420">
        <v>0</v>
      </c>
      <c r="H3420">
        <v>0</v>
      </c>
      <c r="I3420">
        <v>0</v>
      </c>
    </row>
    <row r="3421" spans="1:9" hidden="1" x14ac:dyDescent="0.3">
      <c r="A3421" s="1" t="s">
        <v>123</v>
      </c>
      <c r="B3421" s="1" t="s">
        <v>55</v>
      </c>
      <c r="C3421">
        <v>24</v>
      </c>
      <c r="D3421">
        <v>45</v>
      </c>
      <c r="E3421" s="1" t="s">
        <v>43</v>
      </c>
      <c r="F3421" t="s">
        <v>13033</v>
      </c>
      <c r="G3421">
        <v>0</v>
      </c>
      <c r="H3421">
        <v>0</v>
      </c>
      <c r="I3421">
        <v>0</v>
      </c>
    </row>
    <row r="3422" spans="1:9" hidden="1" x14ac:dyDescent="0.3">
      <c r="A3422" s="1" t="s">
        <v>123</v>
      </c>
      <c r="B3422" s="1" t="s">
        <v>55</v>
      </c>
      <c r="C3422">
        <v>24</v>
      </c>
      <c r="D3422">
        <v>45</v>
      </c>
      <c r="E3422" s="1" t="s">
        <v>44</v>
      </c>
      <c r="F3422" t="s">
        <v>21423</v>
      </c>
      <c r="G3422">
        <v>0</v>
      </c>
      <c r="H3422">
        <v>1</v>
      </c>
      <c r="I3422">
        <v>0</v>
      </c>
    </row>
    <row r="3423" spans="1:9" hidden="1" x14ac:dyDescent="0.3">
      <c r="A3423" s="1" t="s">
        <v>123</v>
      </c>
      <c r="B3423" s="1" t="s">
        <v>55</v>
      </c>
      <c r="C3423">
        <v>24</v>
      </c>
      <c r="D3423">
        <v>45</v>
      </c>
      <c r="E3423" s="1" t="s">
        <v>45</v>
      </c>
      <c r="F3423" t="s">
        <v>21424</v>
      </c>
      <c r="G3423">
        <v>0</v>
      </c>
      <c r="H3423">
        <v>1</v>
      </c>
      <c r="I3423">
        <v>0</v>
      </c>
    </row>
    <row r="3424" spans="1:9" hidden="1" x14ac:dyDescent="0.3">
      <c r="A3424" s="1" t="s">
        <v>123</v>
      </c>
      <c r="B3424" s="1" t="s">
        <v>55</v>
      </c>
      <c r="C3424">
        <v>24</v>
      </c>
      <c r="D3424">
        <v>45</v>
      </c>
      <c r="E3424" s="1" t="s">
        <v>46</v>
      </c>
      <c r="F3424" t="s">
        <v>21425</v>
      </c>
      <c r="G3424">
        <v>0</v>
      </c>
      <c r="H3424">
        <v>1</v>
      </c>
      <c r="I3424">
        <v>0</v>
      </c>
    </row>
    <row r="3425" spans="1:9" hidden="1" x14ac:dyDescent="0.3">
      <c r="A3425" s="1" t="s">
        <v>123</v>
      </c>
      <c r="B3425" s="1" t="s">
        <v>55</v>
      </c>
      <c r="C3425">
        <v>24</v>
      </c>
      <c r="D3425">
        <v>45</v>
      </c>
      <c r="E3425" s="1" t="s">
        <v>47</v>
      </c>
      <c r="F3425" t="s">
        <v>20386</v>
      </c>
      <c r="G3425">
        <v>0</v>
      </c>
      <c r="H3425">
        <v>5</v>
      </c>
      <c r="I3425">
        <v>0</v>
      </c>
    </row>
    <row r="3426" spans="1:9" hidden="1" x14ac:dyDescent="0.3">
      <c r="A3426" s="1" t="s">
        <v>123</v>
      </c>
      <c r="B3426" s="1" t="s">
        <v>55</v>
      </c>
      <c r="C3426">
        <v>24</v>
      </c>
      <c r="D3426">
        <v>45</v>
      </c>
      <c r="E3426" s="1" t="s">
        <v>48</v>
      </c>
      <c r="F3426" t="s">
        <v>20387</v>
      </c>
      <c r="G3426">
        <v>0</v>
      </c>
      <c r="H3426">
        <v>5</v>
      </c>
      <c r="I3426">
        <v>0</v>
      </c>
    </row>
    <row r="3427" spans="1:9" hidden="1" x14ac:dyDescent="0.3">
      <c r="A3427" s="1" t="s">
        <v>123</v>
      </c>
      <c r="B3427" s="1" t="s">
        <v>55</v>
      </c>
      <c r="C3427">
        <v>24</v>
      </c>
      <c r="D3427">
        <v>45</v>
      </c>
      <c r="E3427" s="1" t="s">
        <v>49</v>
      </c>
      <c r="F3427" t="s">
        <v>20388</v>
      </c>
      <c r="G3427">
        <v>0</v>
      </c>
      <c r="H3427">
        <v>5</v>
      </c>
      <c r="I3427">
        <v>0</v>
      </c>
    </row>
    <row r="3428" spans="1:9" hidden="1" x14ac:dyDescent="0.3">
      <c r="A3428" s="1" t="s">
        <v>123</v>
      </c>
      <c r="B3428" s="1" t="s">
        <v>55</v>
      </c>
      <c r="C3428">
        <v>24</v>
      </c>
      <c r="D3428">
        <v>45</v>
      </c>
      <c r="E3428" s="1" t="s">
        <v>50</v>
      </c>
      <c r="F3428" t="s">
        <v>20389</v>
      </c>
      <c r="G3428">
        <v>0</v>
      </c>
      <c r="H3428">
        <v>11</v>
      </c>
      <c r="I3428">
        <v>0</v>
      </c>
    </row>
    <row r="3429" spans="1:9" hidden="1" x14ac:dyDescent="0.3">
      <c r="A3429" s="1" t="s">
        <v>123</v>
      </c>
      <c r="B3429" s="1" t="s">
        <v>55</v>
      </c>
      <c r="C3429">
        <v>24</v>
      </c>
      <c r="D3429">
        <v>45</v>
      </c>
      <c r="E3429" s="1" t="s">
        <v>51</v>
      </c>
      <c r="F3429" t="s">
        <v>20390</v>
      </c>
      <c r="G3429">
        <v>0</v>
      </c>
      <c r="H3429">
        <v>15</v>
      </c>
      <c r="I3429">
        <v>0</v>
      </c>
    </row>
    <row r="3430" spans="1:9" hidden="1" x14ac:dyDescent="0.3">
      <c r="A3430" s="1" t="s">
        <v>123</v>
      </c>
      <c r="B3430" s="1" t="s">
        <v>55</v>
      </c>
      <c r="C3430">
        <v>24</v>
      </c>
      <c r="D3430">
        <v>45</v>
      </c>
      <c r="E3430" s="1" t="s">
        <v>52</v>
      </c>
      <c r="F3430" t="s">
        <v>20391</v>
      </c>
      <c r="G3430">
        <v>0</v>
      </c>
      <c r="H3430">
        <v>20</v>
      </c>
      <c r="I3430">
        <v>1</v>
      </c>
    </row>
    <row r="3431" spans="1:9" hidden="1" x14ac:dyDescent="0.3">
      <c r="A3431" s="1" t="s">
        <v>123</v>
      </c>
      <c r="B3431" s="1" t="s">
        <v>55</v>
      </c>
      <c r="C3431">
        <v>24</v>
      </c>
      <c r="D3431">
        <v>45</v>
      </c>
      <c r="E3431" s="1" t="s">
        <v>53</v>
      </c>
      <c r="F3431" t="s">
        <v>20392</v>
      </c>
      <c r="G3431">
        <v>0</v>
      </c>
      <c r="H3431">
        <v>21</v>
      </c>
      <c r="I3431">
        <v>1</v>
      </c>
    </row>
    <row r="3432" spans="1:9" hidden="1" x14ac:dyDescent="0.3">
      <c r="A3432" s="1" t="s">
        <v>123</v>
      </c>
      <c r="B3432" s="1" t="s">
        <v>55</v>
      </c>
      <c r="C3432">
        <v>24</v>
      </c>
      <c r="D3432">
        <v>45</v>
      </c>
      <c r="E3432" s="1" t="s">
        <v>54</v>
      </c>
      <c r="F3432" t="s">
        <v>20393</v>
      </c>
      <c r="G3432">
        <v>0</v>
      </c>
      <c r="H3432">
        <v>45</v>
      </c>
      <c r="I3432">
        <v>1</v>
      </c>
    </row>
    <row r="3433" spans="1:9" hidden="1" x14ac:dyDescent="0.3">
      <c r="A3433" s="1" t="s">
        <v>123</v>
      </c>
      <c r="B3433" s="1" t="s">
        <v>55</v>
      </c>
      <c r="C3433">
        <v>24</v>
      </c>
      <c r="D3433">
        <v>45</v>
      </c>
      <c r="E3433" s="1" t="s">
        <v>21548</v>
      </c>
      <c r="F3433" t="s">
        <v>21614</v>
      </c>
      <c r="G3433">
        <v>0</v>
      </c>
      <c r="H3433">
        <v>86</v>
      </c>
      <c r="I3433">
        <v>1</v>
      </c>
    </row>
    <row r="3434" spans="1:9" hidden="1" x14ac:dyDescent="0.3">
      <c r="A3434" s="1" t="s">
        <v>124</v>
      </c>
      <c r="B3434" s="1" t="s">
        <v>55</v>
      </c>
      <c r="C3434">
        <v>14.497400000000001</v>
      </c>
      <c r="D3434">
        <v>-14.452400000000001</v>
      </c>
      <c r="E3434" s="1" t="s">
        <v>4</v>
      </c>
      <c r="F3434" t="s">
        <v>16623</v>
      </c>
      <c r="G3434">
        <v>0</v>
      </c>
      <c r="H3434">
        <v>0</v>
      </c>
      <c r="I3434">
        <v>0</v>
      </c>
    </row>
    <row r="3435" spans="1:9" hidden="1" x14ac:dyDescent="0.3">
      <c r="A3435" s="1" t="s">
        <v>124</v>
      </c>
      <c r="B3435" s="1" t="s">
        <v>55</v>
      </c>
      <c r="C3435">
        <v>14.497400000000001</v>
      </c>
      <c r="D3435">
        <v>-14.452400000000001</v>
      </c>
      <c r="E3435" s="1" t="s">
        <v>5</v>
      </c>
      <c r="F3435" t="s">
        <v>16520</v>
      </c>
      <c r="G3435">
        <v>0</v>
      </c>
      <c r="H3435">
        <v>0</v>
      </c>
      <c r="I3435">
        <v>0</v>
      </c>
    </row>
    <row r="3436" spans="1:9" hidden="1" x14ac:dyDescent="0.3">
      <c r="A3436" s="1" t="s">
        <v>124</v>
      </c>
      <c r="B3436" s="1" t="s">
        <v>55</v>
      </c>
      <c r="C3436">
        <v>14.497400000000001</v>
      </c>
      <c r="D3436">
        <v>-14.452400000000001</v>
      </c>
      <c r="E3436" s="1" t="s">
        <v>6</v>
      </c>
      <c r="F3436" t="s">
        <v>16418</v>
      </c>
      <c r="G3436">
        <v>0</v>
      </c>
      <c r="H3436">
        <v>0</v>
      </c>
      <c r="I3436">
        <v>0</v>
      </c>
    </row>
    <row r="3437" spans="1:9" hidden="1" x14ac:dyDescent="0.3">
      <c r="A3437" s="1" t="s">
        <v>124</v>
      </c>
      <c r="B3437" s="1" t="s">
        <v>55</v>
      </c>
      <c r="C3437">
        <v>14.497400000000001</v>
      </c>
      <c r="D3437">
        <v>-14.452400000000001</v>
      </c>
      <c r="E3437" s="1" t="s">
        <v>7</v>
      </c>
      <c r="F3437" t="s">
        <v>16316</v>
      </c>
      <c r="G3437">
        <v>0</v>
      </c>
      <c r="H3437">
        <v>0</v>
      </c>
      <c r="I3437">
        <v>0</v>
      </c>
    </row>
    <row r="3438" spans="1:9" hidden="1" x14ac:dyDescent="0.3">
      <c r="A3438" s="1" t="s">
        <v>124</v>
      </c>
      <c r="B3438" s="1" t="s">
        <v>55</v>
      </c>
      <c r="C3438">
        <v>14.497400000000001</v>
      </c>
      <c r="D3438">
        <v>-14.452400000000001</v>
      </c>
      <c r="E3438" s="1" t="s">
        <v>8</v>
      </c>
      <c r="F3438" t="s">
        <v>16216</v>
      </c>
      <c r="G3438">
        <v>0</v>
      </c>
      <c r="H3438">
        <v>0</v>
      </c>
      <c r="I3438">
        <v>0</v>
      </c>
    </row>
    <row r="3439" spans="1:9" hidden="1" x14ac:dyDescent="0.3">
      <c r="A3439" s="1" t="s">
        <v>124</v>
      </c>
      <c r="B3439" s="1" t="s">
        <v>55</v>
      </c>
      <c r="C3439">
        <v>14.497400000000001</v>
      </c>
      <c r="D3439">
        <v>-14.452400000000001</v>
      </c>
      <c r="E3439" s="1" t="s">
        <v>9</v>
      </c>
      <c r="F3439" t="s">
        <v>16116</v>
      </c>
      <c r="G3439">
        <v>0</v>
      </c>
      <c r="H3439">
        <v>0</v>
      </c>
      <c r="I3439">
        <v>0</v>
      </c>
    </row>
    <row r="3440" spans="1:9" hidden="1" x14ac:dyDescent="0.3">
      <c r="A3440" s="1" t="s">
        <v>124</v>
      </c>
      <c r="B3440" s="1" t="s">
        <v>55</v>
      </c>
      <c r="C3440">
        <v>14.497400000000001</v>
      </c>
      <c r="D3440">
        <v>-14.452400000000001</v>
      </c>
      <c r="E3440" s="1" t="s">
        <v>10</v>
      </c>
      <c r="F3440" t="s">
        <v>16019</v>
      </c>
      <c r="G3440">
        <v>0</v>
      </c>
      <c r="H3440">
        <v>0</v>
      </c>
      <c r="I3440">
        <v>0</v>
      </c>
    </row>
    <row r="3441" spans="1:9" hidden="1" x14ac:dyDescent="0.3">
      <c r="A3441" s="1" t="s">
        <v>124</v>
      </c>
      <c r="B3441" s="1" t="s">
        <v>55</v>
      </c>
      <c r="C3441">
        <v>14.497400000000001</v>
      </c>
      <c r="D3441">
        <v>-14.452400000000001</v>
      </c>
      <c r="E3441" s="1" t="s">
        <v>11</v>
      </c>
      <c r="F3441" t="s">
        <v>15922</v>
      </c>
      <c r="G3441">
        <v>0</v>
      </c>
      <c r="H3441">
        <v>0</v>
      </c>
      <c r="I3441">
        <v>0</v>
      </c>
    </row>
    <row r="3442" spans="1:9" hidden="1" x14ac:dyDescent="0.3">
      <c r="A3442" s="1" t="s">
        <v>124</v>
      </c>
      <c r="B3442" s="1" t="s">
        <v>55</v>
      </c>
      <c r="C3442">
        <v>14.497400000000001</v>
      </c>
      <c r="D3442">
        <v>-14.452400000000001</v>
      </c>
      <c r="E3442" s="1" t="s">
        <v>12</v>
      </c>
      <c r="F3442" t="s">
        <v>15827</v>
      </c>
      <c r="G3442">
        <v>0</v>
      </c>
      <c r="H3442">
        <v>0</v>
      </c>
      <c r="I3442">
        <v>0</v>
      </c>
    </row>
    <row r="3443" spans="1:9" hidden="1" x14ac:dyDescent="0.3">
      <c r="A3443" s="1" t="s">
        <v>124</v>
      </c>
      <c r="B3443" s="1" t="s">
        <v>55</v>
      </c>
      <c r="C3443">
        <v>14.497400000000001</v>
      </c>
      <c r="D3443">
        <v>-14.452400000000001</v>
      </c>
      <c r="E3443" s="1" t="s">
        <v>13</v>
      </c>
      <c r="F3443" t="s">
        <v>15735</v>
      </c>
      <c r="G3443">
        <v>0</v>
      </c>
      <c r="H3443">
        <v>0</v>
      </c>
      <c r="I3443">
        <v>0</v>
      </c>
    </row>
    <row r="3444" spans="1:9" hidden="1" x14ac:dyDescent="0.3">
      <c r="A3444" s="1" t="s">
        <v>124</v>
      </c>
      <c r="B3444" s="1" t="s">
        <v>55</v>
      </c>
      <c r="C3444">
        <v>14.497400000000001</v>
      </c>
      <c r="D3444">
        <v>-14.452400000000001</v>
      </c>
      <c r="E3444" s="1" t="s">
        <v>14</v>
      </c>
      <c r="F3444" t="s">
        <v>15645</v>
      </c>
      <c r="G3444">
        <v>0</v>
      </c>
      <c r="H3444">
        <v>0</v>
      </c>
      <c r="I3444">
        <v>0</v>
      </c>
    </row>
    <row r="3445" spans="1:9" hidden="1" x14ac:dyDescent="0.3">
      <c r="A3445" s="1" t="s">
        <v>124</v>
      </c>
      <c r="B3445" s="1" t="s">
        <v>55</v>
      </c>
      <c r="C3445">
        <v>14.497400000000001</v>
      </c>
      <c r="D3445">
        <v>-14.452400000000001</v>
      </c>
      <c r="E3445" s="1" t="s">
        <v>15</v>
      </c>
      <c r="F3445" t="s">
        <v>15556</v>
      </c>
      <c r="G3445">
        <v>0</v>
      </c>
      <c r="H3445">
        <v>0</v>
      </c>
      <c r="I3445">
        <v>0</v>
      </c>
    </row>
    <row r="3446" spans="1:9" hidden="1" x14ac:dyDescent="0.3">
      <c r="A3446" s="1" t="s">
        <v>124</v>
      </c>
      <c r="B3446" s="1" t="s">
        <v>55</v>
      </c>
      <c r="C3446">
        <v>14.497400000000001</v>
      </c>
      <c r="D3446">
        <v>-14.452400000000001</v>
      </c>
      <c r="E3446" s="1" t="s">
        <v>16</v>
      </c>
      <c r="F3446" t="s">
        <v>15467</v>
      </c>
      <c r="G3446">
        <v>0</v>
      </c>
      <c r="H3446">
        <v>0</v>
      </c>
      <c r="I3446">
        <v>0</v>
      </c>
    </row>
    <row r="3447" spans="1:9" hidden="1" x14ac:dyDescent="0.3">
      <c r="A3447" s="1" t="s">
        <v>124</v>
      </c>
      <c r="B3447" s="1" t="s">
        <v>55</v>
      </c>
      <c r="C3447">
        <v>14.497400000000001</v>
      </c>
      <c r="D3447">
        <v>-14.452400000000001</v>
      </c>
      <c r="E3447" s="1" t="s">
        <v>17</v>
      </c>
      <c r="F3447" t="s">
        <v>15378</v>
      </c>
      <c r="G3447">
        <v>0</v>
      </c>
      <c r="H3447">
        <v>0</v>
      </c>
      <c r="I3447">
        <v>0</v>
      </c>
    </row>
    <row r="3448" spans="1:9" hidden="1" x14ac:dyDescent="0.3">
      <c r="A3448" s="1" t="s">
        <v>124</v>
      </c>
      <c r="B3448" s="1" t="s">
        <v>55</v>
      </c>
      <c r="C3448">
        <v>14.497400000000001</v>
      </c>
      <c r="D3448">
        <v>-14.452400000000001</v>
      </c>
      <c r="E3448" s="1" t="s">
        <v>18</v>
      </c>
      <c r="F3448" t="s">
        <v>15290</v>
      </c>
      <c r="G3448">
        <v>0</v>
      </c>
      <c r="H3448">
        <v>0</v>
      </c>
      <c r="I3448">
        <v>0</v>
      </c>
    </row>
    <row r="3449" spans="1:9" hidden="1" x14ac:dyDescent="0.3">
      <c r="A3449" s="1" t="s">
        <v>124</v>
      </c>
      <c r="B3449" s="1" t="s">
        <v>55</v>
      </c>
      <c r="C3449">
        <v>14.497400000000001</v>
      </c>
      <c r="D3449">
        <v>-14.452400000000001</v>
      </c>
      <c r="E3449" s="1" t="s">
        <v>19</v>
      </c>
      <c r="F3449" t="s">
        <v>15202</v>
      </c>
      <c r="G3449">
        <v>0</v>
      </c>
      <c r="H3449">
        <v>0</v>
      </c>
      <c r="I3449">
        <v>0</v>
      </c>
    </row>
    <row r="3450" spans="1:9" hidden="1" x14ac:dyDescent="0.3">
      <c r="A3450" s="1" t="s">
        <v>124</v>
      </c>
      <c r="B3450" s="1" t="s">
        <v>55</v>
      </c>
      <c r="C3450">
        <v>14.497400000000001</v>
      </c>
      <c r="D3450">
        <v>-14.452400000000001</v>
      </c>
      <c r="E3450" s="1" t="s">
        <v>20</v>
      </c>
      <c r="F3450" t="s">
        <v>15114</v>
      </c>
      <c r="G3450">
        <v>0</v>
      </c>
      <c r="H3450">
        <v>0</v>
      </c>
      <c r="I3450">
        <v>0</v>
      </c>
    </row>
    <row r="3451" spans="1:9" hidden="1" x14ac:dyDescent="0.3">
      <c r="A3451" s="1" t="s">
        <v>124</v>
      </c>
      <c r="B3451" s="1" t="s">
        <v>55</v>
      </c>
      <c r="C3451">
        <v>14.497400000000001</v>
      </c>
      <c r="D3451">
        <v>-14.452400000000001</v>
      </c>
      <c r="E3451" s="1" t="s">
        <v>21</v>
      </c>
      <c r="F3451" t="s">
        <v>15026</v>
      </c>
      <c r="G3451">
        <v>0</v>
      </c>
      <c r="H3451">
        <v>0</v>
      </c>
      <c r="I3451">
        <v>0</v>
      </c>
    </row>
    <row r="3452" spans="1:9" hidden="1" x14ac:dyDescent="0.3">
      <c r="A3452" s="1" t="s">
        <v>124</v>
      </c>
      <c r="B3452" s="1" t="s">
        <v>55</v>
      </c>
      <c r="C3452">
        <v>14.497400000000001</v>
      </c>
      <c r="D3452">
        <v>-14.452400000000001</v>
      </c>
      <c r="E3452" s="1" t="s">
        <v>22</v>
      </c>
      <c r="F3452" t="s">
        <v>14938</v>
      </c>
      <c r="G3452">
        <v>0</v>
      </c>
      <c r="H3452">
        <v>0</v>
      </c>
      <c r="I3452">
        <v>0</v>
      </c>
    </row>
    <row r="3453" spans="1:9" hidden="1" x14ac:dyDescent="0.3">
      <c r="A3453" s="1" t="s">
        <v>124</v>
      </c>
      <c r="B3453" s="1" t="s">
        <v>55</v>
      </c>
      <c r="C3453">
        <v>14.497400000000001</v>
      </c>
      <c r="D3453">
        <v>-14.452400000000001</v>
      </c>
      <c r="E3453" s="1" t="s">
        <v>23</v>
      </c>
      <c r="F3453" t="s">
        <v>14850</v>
      </c>
      <c r="G3453">
        <v>0</v>
      </c>
      <c r="H3453">
        <v>0</v>
      </c>
      <c r="I3453">
        <v>0</v>
      </c>
    </row>
    <row r="3454" spans="1:9" hidden="1" x14ac:dyDescent="0.3">
      <c r="A3454" s="1" t="s">
        <v>124</v>
      </c>
      <c r="B3454" s="1" t="s">
        <v>55</v>
      </c>
      <c r="C3454">
        <v>14.497400000000001</v>
      </c>
      <c r="D3454">
        <v>-14.452400000000001</v>
      </c>
      <c r="E3454" s="1" t="s">
        <v>24</v>
      </c>
      <c r="F3454" t="s">
        <v>14762</v>
      </c>
      <c r="G3454">
        <v>0</v>
      </c>
      <c r="H3454">
        <v>0</v>
      </c>
      <c r="I3454">
        <v>0</v>
      </c>
    </row>
    <row r="3455" spans="1:9" hidden="1" x14ac:dyDescent="0.3">
      <c r="A3455" s="1" t="s">
        <v>124</v>
      </c>
      <c r="B3455" s="1" t="s">
        <v>55</v>
      </c>
      <c r="C3455">
        <v>14.497400000000001</v>
      </c>
      <c r="D3455">
        <v>-14.452400000000001</v>
      </c>
      <c r="E3455" s="1" t="s">
        <v>25</v>
      </c>
      <c r="F3455" t="s">
        <v>14674</v>
      </c>
      <c r="G3455">
        <v>0</v>
      </c>
      <c r="H3455">
        <v>0</v>
      </c>
      <c r="I3455">
        <v>0</v>
      </c>
    </row>
    <row r="3456" spans="1:9" hidden="1" x14ac:dyDescent="0.3">
      <c r="A3456" s="1" t="s">
        <v>124</v>
      </c>
      <c r="B3456" s="1" t="s">
        <v>55</v>
      </c>
      <c r="C3456">
        <v>14.497400000000001</v>
      </c>
      <c r="D3456">
        <v>-14.452400000000001</v>
      </c>
      <c r="E3456" s="1" t="s">
        <v>26</v>
      </c>
      <c r="F3456" t="s">
        <v>14586</v>
      </c>
      <c r="G3456">
        <v>0</v>
      </c>
      <c r="H3456">
        <v>0</v>
      </c>
      <c r="I3456">
        <v>0</v>
      </c>
    </row>
    <row r="3457" spans="1:9" hidden="1" x14ac:dyDescent="0.3">
      <c r="A3457" s="1" t="s">
        <v>124</v>
      </c>
      <c r="B3457" s="1" t="s">
        <v>55</v>
      </c>
      <c r="C3457">
        <v>14.497400000000001</v>
      </c>
      <c r="D3457">
        <v>-14.452400000000001</v>
      </c>
      <c r="E3457" s="1" t="s">
        <v>27</v>
      </c>
      <c r="F3457" t="s">
        <v>14498</v>
      </c>
      <c r="G3457">
        <v>0</v>
      </c>
      <c r="H3457">
        <v>0</v>
      </c>
      <c r="I3457">
        <v>0</v>
      </c>
    </row>
    <row r="3458" spans="1:9" hidden="1" x14ac:dyDescent="0.3">
      <c r="A3458" s="1" t="s">
        <v>124</v>
      </c>
      <c r="B3458" s="1" t="s">
        <v>55</v>
      </c>
      <c r="C3458">
        <v>14.497400000000001</v>
      </c>
      <c r="D3458">
        <v>-14.452400000000001</v>
      </c>
      <c r="E3458" s="1" t="s">
        <v>28</v>
      </c>
      <c r="F3458" t="s">
        <v>14411</v>
      </c>
      <c r="G3458">
        <v>0</v>
      </c>
      <c r="H3458">
        <v>0</v>
      </c>
      <c r="I3458">
        <v>0</v>
      </c>
    </row>
    <row r="3459" spans="1:9" hidden="1" x14ac:dyDescent="0.3">
      <c r="A3459" s="1" t="s">
        <v>124</v>
      </c>
      <c r="B3459" s="1" t="s">
        <v>55</v>
      </c>
      <c r="C3459">
        <v>14.497400000000001</v>
      </c>
      <c r="D3459">
        <v>-14.452400000000001</v>
      </c>
      <c r="E3459" s="1" t="s">
        <v>29</v>
      </c>
      <c r="F3459" t="s">
        <v>14324</v>
      </c>
      <c r="G3459">
        <v>0</v>
      </c>
      <c r="H3459">
        <v>0</v>
      </c>
      <c r="I3459">
        <v>0</v>
      </c>
    </row>
    <row r="3460" spans="1:9" hidden="1" x14ac:dyDescent="0.3">
      <c r="A3460" s="1" t="s">
        <v>124</v>
      </c>
      <c r="B3460" s="1" t="s">
        <v>55</v>
      </c>
      <c r="C3460">
        <v>14.497400000000001</v>
      </c>
      <c r="D3460">
        <v>-14.452400000000001</v>
      </c>
      <c r="E3460" s="1" t="s">
        <v>30</v>
      </c>
      <c r="F3460" t="s">
        <v>14237</v>
      </c>
      <c r="G3460">
        <v>0</v>
      </c>
      <c r="H3460">
        <v>0</v>
      </c>
      <c r="I3460">
        <v>0</v>
      </c>
    </row>
    <row r="3461" spans="1:9" hidden="1" x14ac:dyDescent="0.3">
      <c r="A3461" s="1" t="s">
        <v>124</v>
      </c>
      <c r="B3461" s="1" t="s">
        <v>55</v>
      </c>
      <c r="C3461">
        <v>14.497400000000001</v>
      </c>
      <c r="D3461">
        <v>-14.452400000000001</v>
      </c>
      <c r="E3461" s="1" t="s">
        <v>31</v>
      </c>
      <c r="F3461" t="s">
        <v>14150</v>
      </c>
      <c r="G3461">
        <v>0</v>
      </c>
      <c r="H3461">
        <v>0</v>
      </c>
      <c r="I3461">
        <v>0</v>
      </c>
    </row>
    <row r="3462" spans="1:9" hidden="1" x14ac:dyDescent="0.3">
      <c r="A3462" s="1" t="s">
        <v>124</v>
      </c>
      <c r="B3462" s="1" t="s">
        <v>55</v>
      </c>
      <c r="C3462">
        <v>14.497400000000001</v>
      </c>
      <c r="D3462">
        <v>-14.452400000000001</v>
      </c>
      <c r="E3462" s="1" t="s">
        <v>32</v>
      </c>
      <c r="F3462" t="s">
        <v>14064</v>
      </c>
      <c r="G3462">
        <v>0</v>
      </c>
      <c r="H3462">
        <v>0</v>
      </c>
      <c r="I3462">
        <v>0</v>
      </c>
    </row>
    <row r="3463" spans="1:9" hidden="1" x14ac:dyDescent="0.3">
      <c r="A3463" s="1" t="s">
        <v>124</v>
      </c>
      <c r="B3463" s="1" t="s">
        <v>55</v>
      </c>
      <c r="C3463">
        <v>14.497400000000001</v>
      </c>
      <c r="D3463">
        <v>-14.452400000000001</v>
      </c>
      <c r="E3463" s="1" t="s">
        <v>33</v>
      </c>
      <c r="F3463" t="s">
        <v>13978</v>
      </c>
      <c r="G3463">
        <v>0</v>
      </c>
      <c r="H3463">
        <v>0</v>
      </c>
      <c r="I3463">
        <v>0</v>
      </c>
    </row>
    <row r="3464" spans="1:9" hidden="1" x14ac:dyDescent="0.3">
      <c r="A3464" s="1" t="s">
        <v>124</v>
      </c>
      <c r="B3464" s="1" t="s">
        <v>55</v>
      </c>
      <c r="C3464">
        <v>14.497400000000001</v>
      </c>
      <c r="D3464">
        <v>-14.452400000000001</v>
      </c>
      <c r="E3464" s="1" t="s">
        <v>34</v>
      </c>
      <c r="F3464" t="s">
        <v>13892</v>
      </c>
      <c r="G3464">
        <v>0</v>
      </c>
      <c r="H3464">
        <v>0</v>
      </c>
      <c r="I3464">
        <v>0</v>
      </c>
    </row>
    <row r="3465" spans="1:9" hidden="1" x14ac:dyDescent="0.3">
      <c r="A3465" s="1" t="s">
        <v>124</v>
      </c>
      <c r="B3465" s="1" t="s">
        <v>55</v>
      </c>
      <c r="C3465">
        <v>14.497400000000001</v>
      </c>
      <c r="D3465">
        <v>-14.452400000000001</v>
      </c>
      <c r="E3465" s="1" t="s">
        <v>35</v>
      </c>
      <c r="F3465" t="s">
        <v>13808</v>
      </c>
      <c r="G3465">
        <v>0</v>
      </c>
      <c r="H3465">
        <v>0</v>
      </c>
      <c r="I3465">
        <v>0</v>
      </c>
    </row>
    <row r="3466" spans="1:9" hidden="1" x14ac:dyDescent="0.3">
      <c r="A3466" s="1" t="s">
        <v>124</v>
      </c>
      <c r="B3466" s="1" t="s">
        <v>55</v>
      </c>
      <c r="C3466">
        <v>14.497400000000001</v>
      </c>
      <c r="D3466">
        <v>-14.452400000000001</v>
      </c>
      <c r="E3466" s="1" t="s">
        <v>36</v>
      </c>
      <c r="F3466" t="s">
        <v>13724</v>
      </c>
      <c r="G3466">
        <v>0</v>
      </c>
      <c r="H3466">
        <v>0</v>
      </c>
      <c r="I3466">
        <v>0</v>
      </c>
    </row>
    <row r="3467" spans="1:9" hidden="1" x14ac:dyDescent="0.3">
      <c r="A3467" s="1" t="s">
        <v>124</v>
      </c>
      <c r="B3467" s="1" t="s">
        <v>55</v>
      </c>
      <c r="C3467">
        <v>14.497400000000001</v>
      </c>
      <c r="D3467">
        <v>-14.452400000000001</v>
      </c>
      <c r="E3467" s="1" t="s">
        <v>37</v>
      </c>
      <c r="F3467" t="s">
        <v>13640</v>
      </c>
      <c r="G3467">
        <v>0</v>
      </c>
      <c r="H3467">
        <v>0</v>
      </c>
      <c r="I3467">
        <v>0</v>
      </c>
    </row>
    <row r="3468" spans="1:9" hidden="1" x14ac:dyDescent="0.3">
      <c r="A3468" s="1" t="s">
        <v>124</v>
      </c>
      <c r="B3468" s="1" t="s">
        <v>55</v>
      </c>
      <c r="C3468">
        <v>14.497400000000001</v>
      </c>
      <c r="D3468">
        <v>-14.452400000000001</v>
      </c>
      <c r="E3468" s="1" t="s">
        <v>38</v>
      </c>
      <c r="F3468" t="s">
        <v>13561</v>
      </c>
      <c r="G3468">
        <v>0</v>
      </c>
      <c r="H3468">
        <v>0</v>
      </c>
      <c r="I3468">
        <v>0</v>
      </c>
    </row>
    <row r="3469" spans="1:9" hidden="1" x14ac:dyDescent="0.3">
      <c r="A3469" s="1" t="s">
        <v>124</v>
      </c>
      <c r="B3469" s="1" t="s">
        <v>55</v>
      </c>
      <c r="C3469">
        <v>14.497400000000001</v>
      </c>
      <c r="D3469">
        <v>-14.452400000000001</v>
      </c>
      <c r="E3469" s="1" t="s">
        <v>39</v>
      </c>
      <c r="F3469" t="s">
        <v>13486</v>
      </c>
      <c r="G3469">
        <v>0</v>
      </c>
      <c r="H3469">
        <v>0</v>
      </c>
      <c r="I3469">
        <v>0</v>
      </c>
    </row>
    <row r="3470" spans="1:9" hidden="1" x14ac:dyDescent="0.3">
      <c r="A3470" s="1" t="s">
        <v>124</v>
      </c>
      <c r="B3470" s="1" t="s">
        <v>55</v>
      </c>
      <c r="C3470">
        <v>14.497400000000001</v>
      </c>
      <c r="D3470">
        <v>-14.452400000000001</v>
      </c>
      <c r="E3470" s="1" t="s">
        <v>40</v>
      </c>
      <c r="F3470" t="s">
        <v>13418</v>
      </c>
      <c r="G3470">
        <v>0</v>
      </c>
      <c r="H3470">
        <v>0</v>
      </c>
      <c r="I3470">
        <v>0</v>
      </c>
    </row>
    <row r="3471" spans="1:9" hidden="1" x14ac:dyDescent="0.3">
      <c r="A3471" s="1" t="s">
        <v>124</v>
      </c>
      <c r="B3471" s="1" t="s">
        <v>55</v>
      </c>
      <c r="C3471">
        <v>14.497400000000001</v>
      </c>
      <c r="D3471">
        <v>-14.452400000000001</v>
      </c>
      <c r="E3471" s="1" t="s">
        <v>41</v>
      </c>
      <c r="F3471" t="s">
        <v>13034</v>
      </c>
      <c r="G3471">
        <v>0</v>
      </c>
      <c r="H3471">
        <v>0</v>
      </c>
      <c r="I3471">
        <v>0</v>
      </c>
    </row>
    <row r="3472" spans="1:9" hidden="1" x14ac:dyDescent="0.3">
      <c r="A3472" s="1" t="s">
        <v>124</v>
      </c>
      <c r="B3472" s="1" t="s">
        <v>55</v>
      </c>
      <c r="C3472">
        <v>14.497400000000001</v>
      </c>
      <c r="D3472">
        <v>-14.452400000000001</v>
      </c>
      <c r="E3472" s="1" t="s">
        <v>42</v>
      </c>
      <c r="F3472" t="s">
        <v>13035</v>
      </c>
      <c r="G3472">
        <v>0</v>
      </c>
      <c r="H3472">
        <v>0</v>
      </c>
      <c r="I3472">
        <v>0</v>
      </c>
    </row>
    <row r="3473" spans="1:9" hidden="1" x14ac:dyDescent="0.3">
      <c r="A3473" s="1" t="s">
        <v>124</v>
      </c>
      <c r="B3473" s="1" t="s">
        <v>55</v>
      </c>
      <c r="C3473">
        <v>14.497400000000001</v>
      </c>
      <c r="D3473">
        <v>-14.452400000000001</v>
      </c>
      <c r="E3473" s="1" t="s">
        <v>43</v>
      </c>
      <c r="F3473" t="s">
        <v>13036</v>
      </c>
      <c r="G3473">
        <v>0</v>
      </c>
      <c r="H3473">
        <v>0</v>
      </c>
      <c r="I3473">
        <v>0</v>
      </c>
    </row>
    <row r="3474" spans="1:9" hidden="1" x14ac:dyDescent="0.3">
      <c r="A3474" s="1" t="s">
        <v>124</v>
      </c>
      <c r="B3474" s="1" t="s">
        <v>55</v>
      </c>
      <c r="C3474">
        <v>14.497400000000001</v>
      </c>
      <c r="D3474">
        <v>-14.452400000000001</v>
      </c>
      <c r="E3474" s="1" t="s">
        <v>44</v>
      </c>
      <c r="F3474" t="s">
        <v>21426</v>
      </c>
      <c r="G3474">
        <v>0</v>
      </c>
      <c r="H3474">
        <v>1</v>
      </c>
      <c r="I3474">
        <v>0</v>
      </c>
    </row>
    <row r="3475" spans="1:9" hidden="1" x14ac:dyDescent="0.3">
      <c r="A3475" s="1" t="s">
        <v>124</v>
      </c>
      <c r="B3475" s="1" t="s">
        <v>55</v>
      </c>
      <c r="C3475">
        <v>14.497400000000001</v>
      </c>
      <c r="D3475">
        <v>-14.452400000000001</v>
      </c>
      <c r="E3475" s="1" t="s">
        <v>45</v>
      </c>
      <c r="F3475" t="s">
        <v>20945</v>
      </c>
      <c r="G3475">
        <v>0</v>
      </c>
      <c r="H3475">
        <v>2</v>
      </c>
      <c r="I3475">
        <v>0</v>
      </c>
    </row>
    <row r="3476" spans="1:9" hidden="1" x14ac:dyDescent="0.3">
      <c r="A3476" s="1" t="s">
        <v>124</v>
      </c>
      <c r="B3476" s="1" t="s">
        <v>55</v>
      </c>
      <c r="C3476">
        <v>14.497400000000001</v>
      </c>
      <c r="D3476">
        <v>-14.452400000000001</v>
      </c>
      <c r="E3476" s="1" t="s">
        <v>46</v>
      </c>
      <c r="F3476" t="s">
        <v>20394</v>
      </c>
      <c r="G3476">
        <v>0</v>
      </c>
      <c r="H3476">
        <v>4</v>
      </c>
      <c r="I3476">
        <v>0</v>
      </c>
    </row>
    <row r="3477" spans="1:9" hidden="1" x14ac:dyDescent="0.3">
      <c r="A3477" s="1" t="s">
        <v>124</v>
      </c>
      <c r="B3477" s="1" t="s">
        <v>55</v>
      </c>
      <c r="C3477">
        <v>14.497400000000001</v>
      </c>
      <c r="D3477">
        <v>-14.452400000000001</v>
      </c>
      <c r="E3477" s="1" t="s">
        <v>47</v>
      </c>
      <c r="F3477" t="s">
        <v>20395</v>
      </c>
      <c r="G3477">
        <v>0</v>
      </c>
      <c r="H3477">
        <v>4</v>
      </c>
      <c r="I3477">
        <v>0</v>
      </c>
    </row>
    <row r="3478" spans="1:9" hidden="1" x14ac:dyDescent="0.3">
      <c r="A3478" s="1" t="s">
        <v>124</v>
      </c>
      <c r="B3478" s="1" t="s">
        <v>55</v>
      </c>
      <c r="C3478">
        <v>14.497400000000001</v>
      </c>
      <c r="D3478">
        <v>-14.452400000000001</v>
      </c>
      <c r="E3478" s="1" t="s">
        <v>48</v>
      </c>
      <c r="F3478" t="s">
        <v>20396</v>
      </c>
      <c r="G3478">
        <v>0</v>
      </c>
      <c r="H3478">
        <v>4</v>
      </c>
      <c r="I3478">
        <v>0</v>
      </c>
    </row>
    <row r="3479" spans="1:9" hidden="1" x14ac:dyDescent="0.3">
      <c r="A3479" s="1" t="s">
        <v>124</v>
      </c>
      <c r="B3479" s="1" t="s">
        <v>55</v>
      </c>
      <c r="C3479">
        <v>14.497400000000001</v>
      </c>
      <c r="D3479">
        <v>-14.452400000000001</v>
      </c>
      <c r="E3479" s="1" t="s">
        <v>49</v>
      </c>
      <c r="F3479" t="s">
        <v>20397</v>
      </c>
      <c r="G3479">
        <v>0</v>
      </c>
      <c r="H3479">
        <v>4</v>
      </c>
      <c r="I3479">
        <v>0</v>
      </c>
    </row>
    <row r="3480" spans="1:9" hidden="1" x14ac:dyDescent="0.3">
      <c r="A3480" s="1" t="s">
        <v>124</v>
      </c>
      <c r="B3480" s="1" t="s">
        <v>55</v>
      </c>
      <c r="C3480">
        <v>14.497400000000001</v>
      </c>
      <c r="D3480">
        <v>-14.452400000000001</v>
      </c>
      <c r="E3480" s="1" t="s">
        <v>50</v>
      </c>
      <c r="F3480" t="s">
        <v>20398</v>
      </c>
      <c r="G3480">
        <v>0</v>
      </c>
      <c r="H3480">
        <v>4</v>
      </c>
      <c r="I3480">
        <v>1</v>
      </c>
    </row>
    <row r="3481" spans="1:9" hidden="1" x14ac:dyDescent="0.3">
      <c r="A3481" s="1" t="s">
        <v>124</v>
      </c>
      <c r="B3481" s="1" t="s">
        <v>55</v>
      </c>
      <c r="C3481">
        <v>14.497400000000001</v>
      </c>
      <c r="D3481">
        <v>-14.452400000000001</v>
      </c>
      <c r="E3481" s="1" t="s">
        <v>51</v>
      </c>
      <c r="F3481" t="s">
        <v>20399</v>
      </c>
      <c r="G3481">
        <v>0</v>
      </c>
      <c r="H3481">
        <v>4</v>
      </c>
      <c r="I3481">
        <v>1</v>
      </c>
    </row>
    <row r="3482" spans="1:9" hidden="1" x14ac:dyDescent="0.3">
      <c r="A3482" s="1" t="s">
        <v>124</v>
      </c>
      <c r="B3482" s="1" t="s">
        <v>55</v>
      </c>
      <c r="C3482">
        <v>14.497400000000001</v>
      </c>
      <c r="D3482">
        <v>-14.452400000000001</v>
      </c>
      <c r="E3482" s="1" t="s">
        <v>52</v>
      </c>
      <c r="F3482" t="s">
        <v>20400</v>
      </c>
      <c r="G3482">
        <v>0</v>
      </c>
      <c r="H3482">
        <v>4</v>
      </c>
      <c r="I3482">
        <v>1</v>
      </c>
    </row>
    <row r="3483" spans="1:9" hidden="1" x14ac:dyDescent="0.3">
      <c r="A3483" s="1" t="s">
        <v>124</v>
      </c>
      <c r="B3483" s="1" t="s">
        <v>55</v>
      </c>
      <c r="C3483">
        <v>14.497400000000001</v>
      </c>
      <c r="D3483">
        <v>-14.452400000000001</v>
      </c>
      <c r="E3483" s="1" t="s">
        <v>53</v>
      </c>
      <c r="F3483" t="s">
        <v>20401</v>
      </c>
      <c r="G3483">
        <v>0</v>
      </c>
      <c r="H3483">
        <v>4</v>
      </c>
      <c r="I3483">
        <v>1</v>
      </c>
    </row>
    <row r="3484" spans="1:9" hidden="1" x14ac:dyDescent="0.3">
      <c r="A3484" s="1" t="s">
        <v>124</v>
      </c>
      <c r="B3484" s="1" t="s">
        <v>55</v>
      </c>
      <c r="C3484">
        <v>14.497400000000001</v>
      </c>
      <c r="D3484">
        <v>-14.452400000000001</v>
      </c>
      <c r="E3484" s="1" t="s">
        <v>54</v>
      </c>
      <c r="F3484" t="s">
        <v>20402</v>
      </c>
      <c r="G3484">
        <v>0</v>
      </c>
      <c r="H3484">
        <v>4</v>
      </c>
      <c r="I3484">
        <v>1</v>
      </c>
    </row>
    <row r="3485" spans="1:9" hidden="1" x14ac:dyDescent="0.3">
      <c r="A3485" s="1" t="s">
        <v>124</v>
      </c>
      <c r="B3485" s="1" t="s">
        <v>55</v>
      </c>
      <c r="C3485">
        <v>14.497400000000001</v>
      </c>
      <c r="D3485">
        <v>-14.452400000000001</v>
      </c>
      <c r="E3485" s="1" t="s">
        <v>21548</v>
      </c>
      <c r="F3485" t="s">
        <v>21615</v>
      </c>
      <c r="G3485">
        <v>0</v>
      </c>
      <c r="H3485">
        <v>10</v>
      </c>
      <c r="I3485">
        <v>1</v>
      </c>
    </row>
    <row r="3486" spans="1:9" hidden="1" x14ac:dyDescent="0.3">
      <c r="A3486" s="1" t="s">
        <v>125</v>
      </c>
      <c r="B3486" s="1" t="s">
        <v>55</v>
      </c>
      <c r="C3486">
        <v>-38.4161</v>
      </c>
      <c r="D3486">
        <v>-63.616700000000002</v>
      </c>
      <c r="E3486" s="1" t="s">
        <v>4</v>
      </c>
      <c r="F3486" t="s">
        <v>16624</v>
      </c>
      <c r="G3486">
        <v>0</v>
      </c>
      <c r="H3486">
        <v>0</v>
      </c>
      <c r="I3486">
        <v>0</v>
      </c>
    </row>
    <row r="3487" spans="1:9" hidden="1" x14ac:dyDescent="0.3">
      <c r="A3487" s="1" t="s">
        <v>125</v>
      </c>
      <c r="B3487" s="1" t="s">
        <v>55</v>
      </c>
      <c r="C3487">
        <v>-38.4161</v>
      </c>
      <c r="D3487">
        <v>-63.616700000000002</v>
      </c>
      <c r="E3487" s="1" t="s">
        <v>5</v>
      </c>
      <c r="F3487" t="s">
        <v>16521</v>
      </c>
      <c r="G3487">
        <v>0</v>
      </c>
      <c r="H3487">
        <v>0</v>
      </c>
      <c r="I3487">
        <v>0</v>
      </c>
    </row>
    <row r="3488" spans="1:9" hidden="1" x14ac:dyDescent="0.3">
      <c r="A3488" s="1" t="s">
        <v>125</v>
      </c>
      <c r="B3488" s="1" t="s">
        <v>55</v>
      </c>
      <c r="C3488">
        <v>-38.4161</v>
      </c>
      <c r="D3488">
        <v>-63.616700000000002</v>
      </c>
      <c r="E3488" s="1" t="s">
        <v>6</v>
      </c>
      <c r="F3488" t="s">
        <v>16419</v>
      </c>
      <c r="G3488">
        <v>0</v>
      </c>
      <c r="H3488">
        <v>0</v>
      </c>
      <c r="I3488">
        <v>0</v>
      </c>
    </row>
    <row r="3489" spans="1:9" hidden="1" x14ac:dyDescent="0.3">
      <c r="A3489" s="1" t="s">
        <v>125</v>
      </c>
      <c r="B3489" s="1" t="s">
        <v>55</v>
      </c>
      <c r="C3489">
        <v>-38.4161</v>
      </c>
      <c r="D3489">
        <v>-63.616700000000002</v>
      </c>
      <c r="E3489" s="1" t="s">
        <v>7</v>
      </c>
      <c r="F3489" t="s">
        <v>16317</v>
      </c>
      <c r="G3489">
        <v>0</v>
      </c>
      <c r="H3489">
        <v>0</v>
      </c>
      <c r="I3489">
        <v>0</v>
      </c>
    </row>
    <row r="3490" spans="1:9" hidden="1" x14ac:dyDescent="0.3">
      <c r="A3490" s="1" t="s">
        <v>125</v>
      </c>
      <c r="B3490" s="1" t="s">
        <v>55</v>
      </c>
      <c r="C3490">
        <v>-38.4161</v>
      </c>
      <c r="D3490">
        <v>-63.616700000000002</v>
      </c>
      <c r="E3490" s="1" t="s">
        <v>8</v>
      </c>
      <c r="F3490" t="s">
        <v>16217</v>
      </c>
      <c r="G3490">
        <v>0</v>
      </c>
      <c r="H3490">
        <v>0</v>
      </c>
      <c r="I3490">
        <v>0</v>
      </c>
    </row>
    <row r="3491" spans="1:9" hidden="1" x14ac:dyDescent="0.3">
      <c r="A3491" s="1" t="s">
        <v>125</v>
      </c>
      <c r="B3491" s="1" t="s">
        <v>55</v>
      </c>
      <c r="C3491">
        <v>-38.4161</v>
      </c>
      <c r="D3491">
        <v>-63.616700000000002</v>
      </c>
      <c r="E3491" s="1" t="s">
        <v>9</v>
      </c>
      <c r="F3491" t="s">
        <v>16117</v>
      </c>
      <c r="G3491">
        <v>0</v>
      </c>
      <c r="H3491">
        <v>0</v>
      </c>
      <c r="I3491">
        <v>0</v>
      </c>
    </row>
    <row r="3492" spans="1:9" hidden="1" x14ac:dyDescent="0.3">
      <c r="A3492" s="1" t="s">
        <v>125</v>
      </c>
      <c r="B3492" s="1" t="s">
        <v>55</v>
      </c>
      <c r="C3492">
        <v>-38.4161</v>
      </c>
      <c r="D3492">
        <v>-63.616700000000002</v>
      </c>
      <c r="E3492" s="1" t="s">
        <v>10</v>
      </c>
      <c r="F3492" t="s">
        <v>16020</v>
      </c>
      <c r="G3492">
        <v>0</v>
      </c>
      <c r="H3492">
        <v>0</v>
      </c>
      <c r="I3492">
        <v>0</v>
      </c>
    </row>
    <row r="3493" spans="1:9" hidden="1" x14ac:dyDescent="0.3">
      <c r="A3493" s="1" t="s">
        <v>125</v>
      </c>
      <c r="B3493" s="1" t="s">
        <v>55</v>
      </c>
      <c r="C3493">
        <v>-38.4161</v>
      </c>
      <c r="D3493">
        <v>-63.616700000000002</v>
      </c>
      <c r="E3493" s="1" t="s">
        <v>11</v>
      </c>
      <c r="F3493" t="s">
        <v>15923</v>
      </c>
      <c r="G3493">
        <v>0</v>
      </c>
      <c r="H3493">
        <v>0</v>
      </c>
      <c r="I3493">
        <v>0</v>
      </c>
    </row>
    <row r="3494" spans="1:9" hidden="1" x14ac:dyDescent="0.3">
      <c r="A3494" s="1" t="s">
        <v>125</v>
      </c>
      <c r="B3494" s="1" t="s">
        <v>55</v>
      </c>
      <c r="C3494">
        <v>-38.4161</v>
      </c>
      <c r="D3494">
        <v>-63.616700000000002</v>
      </c>
      <c r="E3494" s="1" t="s">
        <v>12</v>
      </c>
      <c r="F3494" t="s">
        <v>15828</v>
      </c>
      <c r="G3494">
        <v>0</v>
      </c>
      <c r="H3494">
        <v>0</v>
      </c>
      <c r="I3494">
        <v>0</v>
      </c>
    </row>
    <row r="3495" spans="1:9" hidden="1" x14ac:dyDescent="0.3">
      <c r="A3495" s="1" t="s">
        <v>125</v>
      </c>
      <c r="B3495" s="1" t="s">
        <v>55</v>
      </c>
      <c r="C3495">
        <v>-38.4161</v>
      </c>
      <c r="D3495">
        <v>-63.616700000000002</v>
      </c>
      <c r="E3495" s="1" t="s">
        <v>13</v>
      </c>
      <c r="F3495" t="s">
        <v>15736</v>
      </c>
      <c r="G3495">
        <v>0</v>
      </c>
      <c r="H3495">
        <v>0</v>
      </c>
      <c r="I3495">
        <v>0</v>
      </c>
    </row>
    <row r="3496" spans="1:9" hidden="1" x14ac:dyDescent="0.3">
      <c r="A3496" s="1" t="s">
        <v>125</v>
      </c>
      <c r="B3496" s="1" t="s">
        <v>55</v>
      </c>
      <c r="C3496">
        <v>-38.4161</v>
      </c>
      <c r="D3496">
        <v>-63.616700000000002</v>
      </c>
      <c r="E3496" s="1" t="s">
        <v>14</v>
      </c>
      <c r="F3496" t="s">
        <v>15646</v>
      </c>
      <c r="G3496">
        <v>0</v>
      </c>
      <c r="H3496">
        <v>0</v>
      </c>
      <c r="I3496">
        <v>0</v>
      </c>
    </row>
    <row r="3497" spans="1:9" hidden="1" x14ac:dyDescent="0.3">
      <c r="A3497" s="1" t="s">
        <v>125</v>
      </c>
      <c r="B3497" s="1" t="s">
        <v>55</v>
      </c>
      <c r="C3497">
        <v>-38.4161</v>
      </c>
      <c r="D3497">
        <v>-63.616700000000002</v>
      </c>
      <c r="E3497" s="1" t="s">
        <v>15</v>
      </c>
      <c r="F3497" t="s">
        <v>15557</v>
      </c>
      <c r="G3497">
        <v>0</v>
      </c>
      <c r="H3497">
        <v>0</v>
      </c>
      <c r="I3497">
        <v>0</v>
      </c>
    </row>
    <row r="3498" spans="1:9" hidden="1" x14ac:dyDescent="0.3">
      <c r="A3498" s="1" t="s">
        <v>125</v>
      </c>
      <c r="B3498" s="1" t="s">
        <v>55</v>
      </c>
      <c r="C3498">
        <v>-38.4161</v>
      </c>
      <c r="D3498">
        <v>-63.616700000000002</v>
      </c>
      <c r="E3498" s="1" t="s">
        <v>16</v>
      </c>
      <c r="F3498" t="s">
        <v>15468</v>
      </c>
      <c r="G3498">
        <v>0</v>
      </c>
      <c r="H3498">
        <v>0</v>
      </c>
      <c r="I3498">
        <v>0</v>
      </c>
    </row>
    <row r="3499" spans="1:9" hidden="1" x14ac:dyDescent="0.3">
      <c r="A3499" s="1" t="s">
        <v>125</v>
      </c>
      <c r="B3499" s="1" t="s">
        <v>55</v>
      </c>
      <c r="C3499">
        <v>-38.4161</v>
      </c>
      <c r="D3499">
        <v>-63.616700000000002</v>
      </c>
      <c r="E3499" s="1" t="s">
        <v>17</v>
      </c>
      <c r="F3499" t="s">
        <v>15379</v>
      </c>
      <c r="G3499">
        <v>0</v>
      </c>
      <c r="H3499">
        <v>0</v>
      </c>
      <c r="I3499">
        <v>0</v>
      </c>
    </row>
    <row r="3500" spans="1:9" hidden="1" x14ac:dyDescent="0.3">
      <c r="A3500" s="1" t="s">
        <v>125</v>
      </c>
      <c r="B3500" s="1" t="s">
        <v>55</v>
      </c>
      <c r="C3500">
        <v>-38.4161</v>
      </c>
      <c r="D3500">
        <v>-63.616700000000002</v>
      </c>
      <c r="E3500" s="1" t="s">
        <v>18</v>
      </c>
      <c r="F3500" t="s">
        <v>15291</v>
      </c>
      <c r="G3500">
        <v>0</v>
      </c>
      <c r="H3500">
        <v>0</v>
      </c>
      <c r="I3500">
        <v>0</v>
      </c>
    </row>
    <row r="3501" spans="1:9" hidden="1" x14ac:dyDescent="0.3">
      <c r="A3501" s="1" t="s">
        <v>125</v>
      </c>
      <c r="B3501" s="1" t="s">
        <v>55</v>
      </c>
      <c r="C3501">
        <v>-38.4161</v>
      </c>
      <c r="D3501">
        <v>-63.616700000000002</v>
      </c>
      <c r="E3501" s="1" t="s">
        <v>19</v>
      </c>
      <c r="F3501" t="s">
        <v>15203</v>
      </c>
      <c r="G3501">
        <v>0</v>
      </c>
      <c r="H3501">
        <v>0</v>
      </c>
      <c r="I3501">
        <v>0</v>
      </c>
    </row>
    <row r="3502" spans="1:9" hidden="1" x14ac:dyDescent="0.3">
      <c r="A3502" s="1" t="s">
        <v>125</v>
      </c>
      <c r="B3502" s="1" t="s">
        <v>55</v>
      </c>
      <c r="C3502">
        <v>-38.4161</v>
      </c>
      <c r="D3502">
        <v>-63.616700000000002</v>
      </c>
      <c r="E3502" s="1" t="s">
        <v>20</v>
      </c>
      <c r="F3502" t="s">
        <v>15115</v>
      </c>
      <c r="G3502">
        <v>0</v>
      </c>
      <c r="H3502">
        <v>0</v>
      </c>
      <c r="I3502">
        <v>0</v>
      </c>
    </row>
    <row r="3503" spans="1:9" hidden="1" x14ac:dyDescent="0.3">
      <c r="A3503" s="1" t="s">
        <v>125</v>
      </c>
      <c r="B3503" s="1" t="s">
        <v>55</v>
      </c>
      <c r="C3503">
        <v>-38.4161</v>
      </c>
      <c r="D3503">
        <v>-63.616700000000002</v>
      </c>
      <c r="E3503" s="1" t="s">
        <v>21</v>
      </c>
      <c r="F3503" t="s">
        <v>15027</v>
      </c>
      <c r="G3503">
        <v>0</v>
      </c>
      <c r="H3503">
        <v>0</v>
      </c>
      <c r="I3503">
        <v>0</v>
      </c>
    </row>
    <row r="3504" spans="1:9" hidden="1" x14ac:dyDescent="0.3">
      <c r="A3504" s="1" t="s">
        <v>125</v>
      </c>
      <c r="B3504" s="1" t="s">
        <v>55</v>
      </c>
      <c r="C3504">
        <v>-38.4161</v>
      </c>
      <c r="D3504">
        <v>-63.616700000000002</v>
      </c>
      <c r="E3504" s="1" t="s">
        <v>22</v>
      </c>
      <c r="F3504" t="s">
        <v>14939</v>
      </c>
      <c r="G3504">
        <v>0</v>
      </c>
      <c r="H3504">
        <v>0</v>
      </c>
      <c r="I3504">
        <v>0</v>
      </c>
    </row>
    <row r="3505" spans="1:9" hidden="1" x14ac:dyDescent="0.3">
      <c r="A3505" s="1" t="s">
        <v>125</v>
      </c>
      <c r="B3505" s="1" t="s">
        <v>55</v>
      </c>
      <c r="C3505">
        <v>-38.4161</v>
      </c>
      <c r="D3505">
        <v>-63.616700000000002</v>
      </c>
      <c r="E3505" s="1" t="s">
        <v>23</v>
      </c>
      <c r="F3505" t="s">
        <v>14851</v>
      </c>
      <c r="G3505">
        <v>0</v>
      </c>
      <c r="H3505">
        <v>0</v>
      </c>
      <c r="I3505">
        <v>0</v>
      </c>
    </row>
    <row r="3506" spans="1:9" hidden="1" x14ac:dyDescent="0.3">
      <c r="A3506" s="1" t="s">
        <v>125</v>
      </c>
      <c r="B3506" s="1" t="s">
        <v>55</v>
      </c>
      <c r="C3506">
        <v>-38.4161</v>
      </c>
      <c r="D3506">
        <v>-63.616700000000002</v>
      </c>
      <c r="E3506" s="1" t="s">
        <v>24</v>
      </c>
      <c r="F3506" t="s">
        <v>14763</v>
      </c>
      <c r="G3506">
        <v>0</v>
      </c>
      <c r="H3506">
        <v>0</v>
      </c>
      <c r="I3506">
        <v>0</v>
      </c>
    </row>
    <row r="3507" spans="1:9" hidden="1" x14ac:dyDescent="0.3">
      <c r="A3507" s="1" t="s">
        <v>125</v>
      </c>
      <c r="B3507" s="1" t="s">
        <v>55</v>
      </c>
      <c r="C3507">
        <v>-38.4161</v>
      </c>
      <c r="D3507">
        <v>-63.616700000000002</v>
      </c>
      <c r="E3507" s="1" t="s">
        <v>25</v>
      </c>
      <c r="F3507" t="s">
        <v>14675</v>
      </c>
      <c r="G3507">
        <v>0</v>
      </c>
      <c r="H3507">
        <v>0</v>
      </c>
      <c r="I3507">
        <v>0</v>
      </c>
    </row>
    <row r="3508" spans="1:9" hidden="1" x14ac:dyDescent="0.3">
      <c r="A3508" s="1" t="s">
        <v>125</v>
      </c>
      <c r="B3508" s="1" t="s">
        <v>55</v>
      </c>
      <c r="C3508">
        <v>-38.4161</v>
      </c>
      <c r="D3508">
        <v>-63.616700000000002</v>
      </c>
      <c r="E3508" s="1" t="s">
        <v>26</v>
      </c>
      <c r="F3508" t="s">
        <v>14587</v>
      </c>
      <c r="G3508">
        <v>0</v>
      </c>
      <c r="H3508">
        <v>0</v>
      </c>
      <c r="I3508">
        <v>0</v>
      </c>
    </row>
    <row r="3509" spans="1:9" hidden="1" x14ac:dyDescent="0.3">
      <c r="A3509" s="1" t="s">
        <v>125</v>
      </c>
      <c r="B3509" s="1" t="s">
        <v>55</v>
      </c>
      <c r="C3509">
        <v>-38.4161</v>
      </c>
      <c r="D3509">
        <v>-63.616700000000002</v>
      </c>
      <c r="E3509" s="1" t="s">
        <v>27</v>
      </c>
      <c r="F3509" t="s">
        <v>14499</v>
      </c>
      <c r="G3509">
        <v>0</v>
      </c>
      <c r="H3509">
        <v>0</v>
      </c>
      <c r="I3509">
        <v>0</v>
      </c>
    </row>
    <row r="3510" spans="1:9" hidden="1" x14ac:dyDescent="0.3">
      <c r="A3510" s="1" t="s">
        <v>125</v>
      </c>
      <c r="B3510" s="1" t="s">
        <v>55</v>
      </c>
      <c r="C3510">
        <v>-38.4161</v>
      </c>
      <c r="D3510">
        <v>-63.616700000000002</v>
      </c>
      <c r="E3510" s="1" t="s">
        <v>28</v>
      </c>
      <c r="F3510" t="s">
        <v>14412</v>
      </c>
      <c r="G3510">
        <v>0</v>
      </c>
      <c r="H3510">
        <v>0</v>
      </c>
      <c r="I3510">
        <v>0</v>
      </c>
    </row>
    <row r="3511" spans="1:9" hidden="1" x14ac:dyDescent="0.3">
      <c r="A3511" s="1" t="s">
        <v>125</v>
      </c>
      <c r="B3511" s="1" t="s">
        <v>55</v>
      </c>
      <c r="C3511">
        <v>-38.4161</v>
      </c>
      <c r="D3511">
        <v>-63.616700000000002</v>
      </c>
      <c r="E3511" s="1" t="s">
        <v>29</v>
      </c>
      <c r="F3511" t="s">
        <v>14325</v>
      </c>
      <c r="G3511">
        <v>0</v>
      </c>
      <c r="H3511">
        <v>0</v>
      </c>
      <c r="I3511">
        <v>0</v>
      </c>
    </row>
    <row r="3512" spans="1:9" hidden="1" x14ac:dyDescent="0.3">
      <c r="A3512" s="1" t="s">
        <v>125</v>
      </c>
      <c r="B3512" s="1" t="s">
        <v>55</v>
      </c>
      <c r="C3512">
        <v>-38.4161</v>
      </c>
      <c r="D3512">
        <v>-63.616700000000002</v>
      </c>
      <c r="E3512" s="1" t="s">
        <v>30</v>
      </c>
      <c r="F3512" t="s">
        <v>14238</v>
      </c>
      <c r="G3512">
        <v>0</v>
      </c>
      <c r="H3512">
        <v>0</v>
      </c>
      <c r="I3512">
        <v>0</v>
      </c>
    </row>
    <row r="3513" spans="1:9" hidden="1" x14ac:dyDescent="0.3">
      <c r="A3513" s="1" t="s">
        <v>125</v>
      </c>
      <c r="B3513" s="1" t="s">
        <v>55</v>
      </c>
      <c r="C3513">
        <v>-38.4161</v>
      </c>
      <c r="D3513">
        <v>-63.616700000000002</v>
      </c>
      <c r="E3513" s="1" t="s">
        <v>31</v>
      </c>
      <c r="F3513" t="s">
        <v>14151</v>
      </c>
      <c r="G3513">
        <v>0</v>
      </c>
      <c r="H3513">
        <v>0</v>
      </c>
      <c r="I3513">
        <v>0</v>
      </c>
    </row>
    <row r="3514" spans="1:9" hidden="1" x14ac:dyDescent="0.3">
      <c r="A3514" s="1" t="s">
        <v>125</v>
      </c>
      <c r="B3514" s="1" t="s">
        <v>55</v>
      </c>
      <c r="C3514">
        <v>-38.4161</v>
      </c>
      <c r="D3514">
        <v>-63.616700000000002</v>
      </c>
      <c r="E3514" s="1" t="s">
        <v>32</v>
      </c>
      <c r="F3514" t="s">
        <v>14065</v>
      </c>
      <c r="G3514">
        <v>0</v>
      </c>
      <c r="H3514">
        <v>0</v>
      </c>
      <c r="I3514">
        <v>0</v>
      </c>
    </row>
    <row r="3515" spans="1:9" hidden="1" x14ac:dyDescent="0.3">
      <c r="A3515" s="1" t="s">
        <v>125</v>
      </c>
      <c r="B3515" s="1" t="s">
        <v>55</v>
      </c>
      <c r="C3515">
        <v>-38.4161</v>
      </c>
      <c r="D3515">
        <v>-63.616700000000002</v>
      </c>
      <c r="E3515" s="1" t="s">
        <v>33</v>
      </c>
      <c r="F3515" t="s">
        <v>13979</v>
      </c>
      <c r="G3515">
        <v>0</v>
      </c>
      <c r="H3515">
        <v>0</v>
      </c>
      <c r="I3515">
        <v>0</v>
      </c>
    </row>
    <row r="3516" spans="1:9" hidden="1" x14ac:dyDescent="0.3">
      <c r="A3516" s="1" t="s">
        <v>125</v>
      </c>
      <c r="B3516" s="1" t="s">
        <v>55</v>
      </c>
      <c r="C3516">
        <v>-38.4161</v>
      </c>
      <c r="D3516">
        <v>-63.616700000000002</v>
      </c>
      <c r="E3516" s="1" t="s">
        <v>34</v>
      </c>
      <c r="F3516" t="s">
        <v>13893</v>
      </c>
      <c r="G3516">
        <v>0</v>
      </c>
      <c r="H3516">
        <v>0</v>
      </c>
      <c r="I3516">
        <v>0</v>
      </c>
    </row>
    <row r="3517" spans="1:9" hidden="1" x14ac:dyDescent="0.3">
      <c r="A3517" s="1" t="s">
        <v>125</v>
      </c>
      <c r="B3517" s="1" t="s">
        <v>55</v>
      </c>
      <c r="C3517">
        <v>-38.4161</v>
      </c>
      <c r="D3517">
        <v>-63.616700000000002</v>
      </c>
      <c r="E3517" s="1" t="s">
        <v>35</v>
      </c>
      <c r="F3517" t="s">
        <v>13809</v>
      </c>
      <c r="G3517">
        <v>0</v>
      </c>
      <c r="H3517">
        <v>0</v>
      </c>
      <c r="I3517">
        <v>0</v>
      </c>
    </row>
    <row r="3518" spans="1:9" hidden="1" x14ac:dyDescent="0.3">
      <c r="A3518" s="1" t="s">
        <v>125</v>
      </c>
      <c r="B3518" s="1" t="s">
        <v>55</v>
      </c>
      <c r="C3518">
        <v>-38.4161</v>
      </c>
      <c r="D3518">
        <v>-63.616700000000002</v>
      </c>
      <c r="E3518" s="1" t="s">
        <v>36</v>
      </c>
      <c r="F3518" t="s">
        <v>13725</v>
      </c>
      <c r="G3518">
        <v>0</v>
      </c>
      <c r="H3518">
        <v>0</v>
      </c>
      <c r="I3518">
        <v>0</v>
      </c>
    </row>
    <row r="3519" spans="1:9" hidden="1" x14ac:dyDescent="0.3">
      <c r="A3519" s="1" t="s">
        <v>125</v>
      </c>
      <c r="B3519" s="1" t="s">
        <v>55</v>
      </c>
      <c r="C3519">
        <v>-38.4161</v>
      </c>
      <c r="D3519">
        <v>-63.616700000000002</v>
      </c>
      <c r="E3519" s="1" t="s">
        <v>37</v>
      </c>
      <c r="F3519" t="s">
        <v>13641</v>
      </c>
      <c r="G3519">
        <v>0</v>
      </c>
      <c r="H3519">
        <v>0</v>
      </c>
      <c r="I3519">
        <v>0</v>
      </c>
    </row>
    <row r="3520" spans="1:9" hidden="1" x14ac:dyDescent="0.3">
      <c r="A3520" s="1" t="s">
        <v>125</v>
      </c>
      <c r="B3520" s="1" t="s">
        <v>55</v>
      </c>
      <c r="C3520">
        <v>-38.4161</v>
      </c>
      <c r="D3520">
        <v>-63.616700000000002</v>
      </c>
      <c r="E3520" s="1" t="s">
        <v>38</v>
      </c>
      <c r="F3520" t="s">
        <v>13562</v>
      </c>
      <c r="G3520">
        <v>0</v>
      </c>
      <c r="H3520">
        <v>0</v>
      </c>
      <c r="I3520">
        <v>0</v>
      </c>
    </row>
    <row r="3521" spans="1:9" hidden="1" x14ac:dyDescent="0.3">
      <c r="A3521" s="1" t="s">
        <v>125</v>
      </c>
      <c r="B3521" s="1" t="s">
        <v>55</v>
      </c>
      <c r="C3521">
        <v>-38.4161</v>
      </c>
      <c r="D3521">
        <v>-63.616700000000002</v>
      </c>
      <c r="E3521" s="1" t="s">
        <v>39</v>
      </c>
      <c r="F3521" t="s">
        <v>13487</v>
      </c>
      <c r="G3521">
        <v>0</v>
      </c>
      <c r="H3521">
        <v>0</v>
      </c>
      <c r="I3521">
        <v>0</v>
      </c>
    </row>
    <row r="3522" spans="1:9" hidden="1" x14ac:dyDescent="0.3">
      <c r="A3522" s="1" t="s">
        <v>125</v>
      </c>
      <c r="B3522" s="1" t="s">
        <v>55</v>
      </c>
      <c r="C3522">
        <v>-38.4161</v>
      </c>
      <c r="D3522">
        <v>-63.616700000000002</v>
      </c>
      <c r="E3522" s="1" t="s">
        <v>40</v>
      </c>
      <c r="F3522" t="s">
        <v>13419</v>
      </c>
      <c r="G3522">
        <v>0</v>
      </c>
      <c r="H3522">
        <v>0</v>
      </c>
      <c r="I3522">
        <v>0</v>
      </c>
    </row>
    <row r="3523" spans="1:9" hidden="1" x14ac:dyDescent="0.3">
      <c r="A3523" s="1" t="s">
        <v>125</v>
      </c>
      <c r="B3523" s="1" t="s">
        <v>55</v>
      </c>
      <c r="C3523">
        <v>-38.4161</v>
      </c>
      <c r="D3523">
        <v>-63.616700000000002</v>
      </c>
      <c r="E3523" s="1" t="s">
        <v>41</v>
      </c>
      <c r="F3523" t="s">
        <v>13037</v>
      </c>
      <c r="G3523">
        <v>0</v>
      </c>
      <c r="H3523">
        <v>0</v>
      </c>
      <c r="I3523">
        <v>0</v>
      </c>
    </row>
    <row r="3524" spans="1:9" hidden="1" x14ac:dyDescent="0.3">
      <c r="A3524" s="1" t="s">
        <v>125</v>
      </c>
      <c r="B3524" s="1" t="s">
        <v>55</v>
      </c>
      <c r="C3524">
        <v>-38.4161</v>
      </c>
      <c r="D3524">
        <v>-63.616700000000002</v>
      </c>
      <c r="E3524" s="1" t="s">
        <v>42</v>
      </c>
      <c r="F3524" t="s">
        <v>13038</v>
      </c>
      <c r="G3524">
        <v>0</v>
      </c>
      <c r="H3524">
        <v>0</v>
      </c>
      <c r="I3524">
        <v>0</v>
      </c>
    </row>
    <row r="3525" spans="1:9" hidden="1" x14ac:dyDescent="0.3">
      <c r="A3525" s="1" t="s">
        <v>125</v>
      </c>
      <c r="B3525" s="1" t="s">
        <v>55</v>
      </c>
      <c r="C3525">
        <v>-38.4161</v>
      </c>
      <c r="D3525">
        <v>-63.616700000000002</v>
      </c>
      <c r="E3525" s="1" t="s">
        <v>43</v>
      </c>
      <c r="F3525" t="s">
        <v>13039</v>
      </c>
      <c r="G3525">
        <v>0</v>
      </c>
      <c r="H3525">
        <v>0</v>
      </c>
      <c r="I3525">
        <v>0</v>
      </c>
    </row>
    <row r="3526" spans="1:9" hidden="1" x14ac:dyDescent="0.3">
      <c r="A3526" s="1" t="s">
        <v>125</v>
      </c>
      <c r="B3526" s="1" t="s">
        <v>55</v>
      </c>
      <c r="C3526">
        <v>-38.4161</v>
      </c>
      <c r="D3526">
        <v>-63.616700000000002</v>
      </c>
      <c r="E3526" s="1" t="s">
        <v>44</v>
      </c>
      <c r="F3526" t="s">
        <v>13040</v>
      </c>
      <c r="G3526">
        <v>0</v>
      </c>
      <c r="H3526">
        <v>0</v>
      </c>
      <c r="I3526">
        <v>0</v>
      </c>
    </row>
    <row r="3527" spans="1:9" hidden="1" x14ac:dyDescent="0.3">
      <c r="A3527" s="1" t="s">
        <v>125</v>
      </c>
      <c r="B3527" s="1" t="s">
        <v>55</v>
      </c>
      <c r="C3527">
        <v>-38.4161</v>
      </c>
      <c r="D3527">
        <v>-63.616700000000002</v>
      </c>
      <c r="E3527" s="1" t="s">
        <v>45</v>
      </c>
      <c r="F3527" t="s">
        <v>21427</v>
      </c>
      <c r="G3527">
        <v>0</v>
      </c>
      <c r="H3527">
        <v>1</v>
      </c>
      <c r="I3527">
        <v>0</v>
      </c>
    </row>
    <row r="3528" spans="1:9" hidden="1" x14ac:dyDescent="0.3">
      <c r="A3528" s="1" t="s">
        <v>125</v>
      </c>
      <c r="B3528" s="1" t="s">
        <v>55</v>
      </c>
      <c r="C3528">
        <v>-38.4161</v>
      </c>
      <c r="D3528">
        <v>-63.616700000000002</v>
      </c>
      <c r="E3528" s="1" t="s">
        <v>46</v>
      </c>
      <c r="F3528" t="s">
        <v>21428</v>
      </c>
      <c r="G3528">
        <v>0</v>
      </c>
      <c r="H3528">
        <v>1</v>
      </c>
      <c r="I3528">
        <v>0</v>
      </c>
    </row>
    <row r="3529" spans="1:9" hidden="1" x14ac:dyDescent="0.3">
      <c r="A3529" s="1" t="s">
        <v>125</v>
      </c>
      <c r="B3529" s="1" t="s">
        <v>55</v>
      </c>
      <c r="C3529">
        <v>-38.4161</v>
      </c>
      <c r="D3529">
        <v>-63.616700000000002</v>
      </c>
      <c r="E3529" s="1" t="s">
        <v>47</v>
      </c>
      <c r="F3529" t="s">
        <v>21429</v>
      </c>
      <c r="G3529">
        <v>0</v>
      </c>
      <c r="H3529">
        <v>1</v>
      </c>
      <c r="I3529">
        <v>0</v>
      </c>
    </row>
    <row r="3530" spans="1:9" hidden="1" x14ac:dyDescent="0.3">
      <c r="A3530" s="1" t="s">
        <v>125</v>
      </c>
      <c r="B3530" s="1" t="s">
        <v>55</v>
      </c>
      <c r="C3530">
        <v>-38.4161</v>
      </c>
      <c r="D3530">
        <v>-63.616700000000002</v>
      </c>
      <c r="E3530" s="1" t="s">
        <v>48</v>
      </c>
      <c r="F3530" t="s">
        <v>20946</v>
      </c>
      <c r="G3530">
        <v>0</v>
      </c>
      <c r="H3530">
        <v>2</v>
      </c>
      <c r="I3530">
        <v>0</v>
      </c>
    </row>
    <row r="3531" spans="1:9" hidden="1" x14ac:dyDescent="0.3">
      <c r="A3531" s="1" t="s">
        <v>125</v>
      </c>
      <c r="B3531" s="1" t="s">
        <v>55</v>
      </c>
      <c r="C3531">
        <v>-38.4161</v>
      </c>
      <c r="D3531">
        <v>-63.616700000000002</v>
      </c>
      <c r="E3531" s="1" t="s">
        <v>49</v>
      </c>
      <c r="F3531" t="s">
        <v>20403</v>
      </c>
      <c r="G3531">
        <v>0</v>
      </c>
      <c r="H3531">
        <v>8</v>
      </c>
      <c r="I3531">
        <v>0</v>
      </c>
    </row>
    <row r="3532" spans="1:9" hidden="1" x14ac:dyDescent="0.3">
      <c r="A3532" s="1" t="s">
        <v>125</v>
      </c>
      <c r="B3532" s="1" t="s">
        <v>55</v>
      </c>
      <c r="C3532">
        <v>-38.4161</v>
      </c>
      <c r="D3532">
        <v>-63.616700000000002</v>
      </c>
      <c r="E3532" s="1" t="s">
        <v>50</v>
      </c>
      <c r="F3532" t="s">
        <v>20404</v>
      </c>
      <c r="G3532">
        <v>1</v>
      </c>
      <c r="H3532">
        <v>12</v>
      </c>
      <c r="I3532">
        <v>0</v>
      </c>
    </row>
    <row r="3533" spans="1:9" hidden="1" x14ac:dyDescent="0.3">
      <c r="A3533" s="1" t="s">
        <v>125</v>
      </c>
      <c r="B3533" s="1" t="s">
        <v>55</v>
      </c>
      <c r="C3533">
        <v>-38.4161</v>
      </c>
      <c r="D3533">
        <v>-63.616700000000002</v>
      </c>
      <c r="E3533" s="1" t="s">
        <v>51</v>
      </c>
      <c r="F3533" t="s">
        <v>20405</v>
      </c>
      <c r="G3533">
        <v>1</v>
      </c>
      <c r="H3533">
        <v>12</v>
      </c>
      <c r="I3533">
        <v>0</v>
      </c>
    </row>
    <row r="3534" spans="1:9" hidden="1" x14ac:dyDescent="0.3">
      <c r="A3534" s="1" t="s">
        <v>125</v>
      </c>
      <c r="B3534" s="1" t="s">
        <v>55</v>
      </c>
      <c r="C3534">
        <v>-38.4161</v>
      </c>
      <c r="D3534">
        <v>-63.616700000000002</v>
      </c>
      <c r="E3534" s="1" t="s">
        <v>52</v>
      </c>
      <c r="F3534" t="s">
        <v>20406</v>
      </c>
      <c r="G3534">
        <v>1</v>
      </c>
      <c r="H3534">
        <v>17</v>
      </c>
      <c r="I3534">
        <v>0</v>
      </c>
    </row>
    <row r="3535" spans="1:9" hidden="1" x14ac:dyDescent="0.3">
      <c r="A3535" s="1" t="s">
        <v>125</v>
      </c>
      <c r="B3535" s="1" t="s">
        <v>55</v>
      </c>
      <c r="C3535">
        <v>-38.4161</v>
      </c>
      <c r="D3535">
        <v>-63.616700000000002</v>
      </c>
      <c r="E3535" s="1" t="s">
        <v>53</v>
      </c>
      <c r="F3535" t="s">
        <v>20407</v>
      </c>
      <c r="G3535">
        <v>1</v>
      </c>
      <c r="H3535">
        <v>19</v>
      </c>
      <c r="I3535">
        <v>0</v>
      </c>
    </row>
    <row r="3536" spans="1:9" hidden="1" x14ac:dyDescent="0.3">
      <c r="A3536" s="1" t="s">
        <v>125</v>
      </c>
      <c r="B3536" s="1" t="s">
        <v>55</v>
      </c>
      <c r="C3536">
        <v>-38.4161</v>
      </c>
      <c r="D3536">
        <v>-63.616700000000002</v>
      </c>
      <c r="E3536" s="1" t="s">
        <v>54</v>
      </c>
      <c r="F3536" t="s">
        <v>20408</v>
      </c>
      <c r="G3536">
        <v>1</v>
      </c>
      <c r="H3536">
        <v>19</v>
      </c>
      <c r="I3536">
        <v>0</v>
      </c>
    </row>
    <row r="3537" spans="1:9" hidden="1" x14ac:dyDescent="0.3">
      <c r="A3537" s="1" t="s">
        <v>125</v>
      </c>
      <c r="B3537" s="1" t="s">
        <v>55</v>
      </c>
      <c r="C3537">
        <v>-38.4161</v>
      </c>
      <c r="D3537">
        <v>-63.616700000000002</v>
      </c>
      <c r="E3537" s="1" t="s">
        <v>21548</v>
      </c>
      <c r="F3537" t="s">
        <v>21616</v>
      </c>
      <c r="G3537">
        <v>2</v>
      </c>
      <c r="H3537">
        <v>31</v>
      </c>
      <c r="I3537">
        <v>0</v>
      </c>
    </row>
    <row r="3538" spans="1:9" hidden="1" x14ac:dyDescent="0.3">
      <c r="A3538" s="1" t="s">
        <v>126</v>
      </c>
      <c r="B3538" s="1" t="s">
        <v>55</v>
      </c>
      <c r="C3538">
        <v>-35.6751</v>
      </c>
      <c r="D3538">
        <v>-71.543000000000006</v>
      </c>
      <c r="E3538" s="1" t="s">
        <v>4</v>
      </c>
      <c r="F3538" t="s">
        <v>16625</v>
      </c>
      <c r="G3538">
        <v>0</v>
      </c>
      <c r="H3538">
        <v>0</v>
      </c>
      <c r="I3538">
        <v>0</v>
      </c>
    </row>
    <row r="3539" spans="1:9" hidden="1" x14ac:dyDescent="0.3">
      <c r="A3539" s="1" t="s">
        <v>126</v>
      </c>
      <c r="B3539" s="1" t="s">
        <v>55</v>
      </c>
      <c r="C3539">
        <v>-35.6751</v>
      </c>
      <c r="D3539">
        <v>-71.543000000000006</v>
      </c>
      <c r="E3539" s="1" t="s">
        <v>5</v>
      </c>
      <c r="F3539" t="s">
        <v>16522</v>
      </c>
      <c r="G3539">
        <v>0</v>
      </c>
      <c r="H3539">
        <v>0</v>
      </c>
      <c r="I3539">
        <v>0</v>
      </c>
    </row>
    <row r="3540" spans="1:9" hidden="1" x14ac:dyDescent="0.3">
      <c r="A3540" s="1" t="s">
        <v>126</v>
      </c>
      <c r="B3540" s="1" t="s">
        <v>55</v>
      </c>
      <c r="C3540">
        <v>-35.6751</v>
      </c>
      <c r="D3540">
        <v>-71.543000000000006</v>
      </c>
      <c r="E3540" s="1" t="s">
        <v>6</v>
      </c>
      <c r="F3540" t="s">
        <v>16420</v>
      </c>
      <c r="G3540">
        <v>0</v>
      </c>
      <c r="H3540">
        <v>0</v>
      </c>
      <c r="I3540">
        <v>0</v>
      </c>
    </row>
    <row r="3541" spans="1:9" hidden="1" x14ac:dyDescent="0.3">
      <c r="A3541" s="1" t="s">
        <v>126</v>
      </c>
      <c r="B3541" s="1" t="s">
        <v>55</v>
      </c>
      <c r="C3541">
        <v>-35.6751</v>
      </c>
      <c r="D3541">
        <v>-71.543000000000006</v>
      </c>
      <c r="E3541" s="1" t="s">
        <v>7</v>
      </c>
      <c r="F3541" t="s">
        <v>16318</v>
      </c>
      <c r="G3541">
        <v>0</v>
      </c>
      <c r="H3541">
        <v>0</v>
      </c>
      <c r="I3541">
        <v>0</v>
      </c>
    </row>
    <row r="3542" spans="1:9" hidden="1" x14ac:dyDescent="0.3">
      <c r="A3542" s="1" t="s">
        <v>126</v>
      </c>
      <c r="B3542" s="1" t="s">
        <v>55</v>
      </c>
      <c r="C3542">
        <v>-35.6751</v>
      </c>
      <c r="D3542">
        <v>-71.543000000000006</v>
      </c>
      <c r="E3542" s="1" t="s">
        <v>8</v>
      </c>
      <c r="F3542" t="s">
        <v>16218</v>
      </c>
      <c r="G3542">
        <v>0</v>
      </c>
      <c r="H3542">
        <v>0</v>
      </c>
      <c r="I3542">
        <v>0</v>
      </c>
    </row>
    <row r="3543" spans="1:9" hidden="1" x14ac:dyDescent="0.3">
      <c r="A3543" s="1" t="s">
        <v>126</v>
      </c>
      <c r="B3543" s="1" t="s">
        <v>55</v>
      </c>
      <c r="C3543">
        <v>-35.6751</v>
      </c>
      <c r="D3543">
        <v>-71.543000000000006</v>
      </c>
      <c r="E3543" s="1" t="s">
        <v>9</v>
      </c>
      <c r="F3543" t="s">
        <v>16118</v>
      </c>
      <c r="G3543">
        <v>0</v>
      </c>
      <c r="H3543">
        <v>0</v>
      </c>
      <c r="I3543">
        <v>0</v>
      </c>
    </row>
    <row r="3544" spans="1:9" hidden="1" x14ac:dyDescent="0.3">
      <c r="A3544" s="1" t="s">
        <v>126</v>
      </c>
      <c r="B3544" s="1" t="s">
        <v>55</v>
      </c>
      <c r="C3544">
        <v>-35.6751</v>
      </c>
      <c r="D3544">
        <v>-71.543000000000006</v>
      </c>
      <c r="E3544" s="1" t="s">
        <v>10</v>
      </c>
      <c r="F3544" t="s">
        <v>16021</v>
      </c>
      <c r="G3544">
        <v>0</v>
      </c>
      <c r="H3544">
        <v>0</v>
      </c>
      <c r="I3544">
        <v>0</v>
      </c>
    </row>
    <row r="3545" spans="1:9" hidden="1" x14ac:dyDescent="0.3">
      <c r="A3545" s="1" t="s">
        <v>126</v>
      </c>
      <c r="B3545" s="1" t="s">
        <v>55</v>
      </c>
      <c r="C3545">
        <v>-35.6751</v>
      </c>
      <c r="D3545">
        <v>-71.543000000000006</v>
      </c>
      <c r="E3545" s="1" t="s">
        <v>11</v>
      </c>
      <c r="F3545" t="s">
        <v>15924</v>
      </c>
      <c r="G3545">
        <v>0</v>
      </c>
      <c r="H3545">
        <v>0</v>
      </c>
      <c r="I3545">
        <v>0</v>
      </c>
    </row>
    <row r="3546" spans="1:9" hidden="1" x14ac:dyDescent="0.3">
      <c r="A3546" s="1" t="s">
        <v>126</v>
      </c>
      <c r="B3546" s="1" t="s">
        <v>55</v>
      </c>
      <c r="C3546">
        <v>-35.6751</v>
      </c>
      <c r="D3546">
        <v>-71.543000000000006</v>
      </c>
      <c r="E3546" s="1" t="s">
        <v>12</v>
      </c>
      <c r="F3546" t="s">
        <v>15829</v>
      </c>
      <c r="G3546">
        <v>0</v>
      </c>
      <c r="H3546">
        <v>0</v>
      </c>
      <c r="I3546">
        <v>0</v>
      </c>
    </row>
    <row r="3547" spans="1:9" hidden="1" x14ac:dyDescent="0.3">
      <c r="A3547" s="1" t="s">
        <v>126</v>
      </c>
      <c r="B3547" s="1" t="s">
        <v>55</v>
      </c>
      <c r="C3547">
        <v>-35.6751</v>
      </c>
      <c r="D3547">
        <v>-71.543000000000006</v>
      </c>
      <c r="E3547" s="1" t="s">
        <v>13</v>
      </c>
      <c r="F3547" t="s">
        <v>15737</v>
      </c>
      <c r="G3547">
        <v>0</v>
      </c>
      <c r="H3547">
        <v>0</v>
      </c>
      <c r="I3547">
        <v>0</v>
      </c>
    </row>
    <row r="3548" spans="1:9" hidden="1" x14ac:dyDescent="0.3">
      <c r="A3548" s="1" t="s">
        <v>126</v>
      </c>
      <c r="B3548" s="1" t="s">
        <v>55</v>
      </c>
      <c r="C3548">
        <v>-35.6751</v>
      </c>
      <c r="D3548">
        <v>-71.543000000000006</v>
      </c>
      <c r="E3548" s="1" t="s">
        <v>14</v>
      </c>
      <c r="F3548" t="s">
        <v>15647</v>
      </c>
      <c r="G3548">
        <v>0</v>
      </c>
      <c r="H3548">
        <v>0</v>
      </c>
      <c r="I3548">
        <v>0</v>
      </c>
    </row>
    <row r="3549" spans="1:9" hidden="1" x14ac:dyDescent="0.3">
      <c r="A3549" s="1" t="s">
        <v>126</v>
      </c>
      <c r="B3549" s="1" t="s">
        <v>55</v>
      </c>
      <c r="C3549">
        <v>-35.6751</v>
      </c>
      <c r="D3549">
        <v>-71.543000000000006</v>
      </c>
      <c r="E3549" s="1" t="s">
        <v>15</v>
      </c>
      <c r="F3549" t="s">
        <v>15558</v>
      </c>
      <c r="G3549">
        <v>0</v>
      </c>
      <c r="H3549">
        <v>0</v>
      </c>
      <c r="I3549">
        <v>0</v>
      </c>
    </row>
    <row r="3550" spans="1:9" hidden="1" x14ac:dyDescent="0.3">
      <c r="A3550" s="1" t="s">
        <v>126</v>
      </c>
      <c r="B3550" s="1" t="s">
        <v>55</v>
      </c>
      <c r="C3550">
        <v>-35.6751</v>
      </c>
      <c r="D3550">
        <v>-71.543000000000006</v>
      </c>
      <c r="E3550" s="1" t="s">
        <v>16</v>
      </c>
      <c r="F3550" t="s">
        <v>15469</v>
      </c>
      <c r="G3550">
        <v>0</v>
      </c>
      <c r="H3550">
        <v>0</v>
      </c>
      <c r="I3550">
        <v>0</v>
      </c>
    </row>
    <row r="3551" spans="1:9" hidden="1" x14ac:dyDescent="0.3">
      <c r="A3551" s="1" t="s">
        <v>126</v>
      </c>
      <c r="B3551" s="1" t="s">
        <v>55</v>
      </c>
      <c r="C3551">
        <v>-35.6751</v>
      </c>
      <c r="D3551">
        <v>-71.543000000000006</v>
      </c>
      <c r="E3551" s="1" t="s">
        <v>17</v>
      </c>
      <c r="F3551" t="s">
        <v>15380</v>
      </c>
      <c r="G3551">
        <v>0</v>
      </c>
      <c r="H3551">
        <v>0</v>
      </c>
      <c r="I3551">
        <v>0</v>
      </c>
    </row>
    <row r="3552" spans="1:9" hidden="1" x14ac:dyDescent="0.3">
      <c r="A3552" s="1" t="s">
        <v>126</v>
      </c>
      <c r="B3552" s="1" t="s">
        <v>55</v>
      </c>
      <c r="C3552">
        <v>-35.6751</v>
      </c>
      <c r="D3552">
        <v>-71.543000000000006</v>
      </c>
      <c r="E3552" s="1" t="s">
        <v>18</v>
      </c>
      <c r="F3552" t="s">
        <v>15292</v>
      </c>
      <c r="G3552">
        <v>0</v>
      </c>
      <c r="H3552">
        <v>0</v>
      </c>
      <c r="I3552">
        <v>0</v>
      </c>
    </row>
    <row r="3553" spans="1:9" hidden="1" x14ac:dyDescent="0.3">
      <c r="A3553" s="1" t="s">
        <v>126</v>
      </c>
      <c r="B3553" s="1" t="s">
        <v>55</v>
      </c>
      <c r="C3553">
        <v>-35.6751</v>
      </c>
      <c r="D3553">
        <v>-71.543000000000006</v>
      </c>
      <c r="E3553" s="1" t="s">
        <v>19</v>
      </c>
      <c r="F3553" t="s">
        <v>15204</v>
      </c>
      <c r="G3553">
        <v>0</v>
      </c>
      <c r="H3553">
        <v>0</v>
      </c>
      <c r="I3553">
        <v>0</v>
      </c>
    </row>
    <row r="3554" spans="1:9" hidden="1" x14ac:dyDescent="0.3">
      <c r="A3554" s="1" t="s">
        <v>126</v>
      </c>
      <c r="B3554" s="1" t="s">
        <v>55</v>
      </c>
      <c r="C3554">
        <v>-35.6751</v>
      </c>
      <c r="D3554">
        <v>-71.543000000000006</v>
      </c>
      <c r="E3554" s="1" t="s">
        <v>20</v>
      </c>
      <c r="F3554" t="s">
        <v>15116</v>
      </c>
      <c r="G3554">
        <v>0</v>
      </c>
      <c r="H3554">
        <v>0</v>
      </c>
      <c r="I3554">
        <v>0</v>
      </c>
    </row>
    <row r="3555" spans="1:9" hidden="1" x14ac:dyDescent="0.3">
      <c r="A3555" s="1" t="s">
        <v>126</v>
      </c>
      <c r="B3555" s="1" t="s">
        <v>55</v>
      </c>
      <c r="C3555">
        <v>-35.6751</v>
      </c>
      <c r="D3555">
        <v>-71.543000000000006</v>
      </c>
      <c r="E3555" s="1" t="s">
        <v>21</v>
      </c>
      <c r="F3555" t="s">
        <v>15028</v>
      </c>
      <c r="G3555">
        <v>0</v>
      </c>
      <c r="H3555">
        <v>0</v>
      </c>
      <c r="I3555">
        <v>0</v>
      </c>
    </row>
    <row r="3556" spans="1:9" hidden="1" x14ac:dyDescent="0.3">
      <c r="A3556" s="1" t="s">
        <v>126</v>
      </c>
      <c r="B3556" s="1" t="s">
        <v>55</v>
      </c>
      <c r="C3556">
        <v>-35.6751</v>
      </c>
      <c r="D3556">
        <v>-71.543000000000006</v>
      </c>
      <c r="E3556" s="1" t="s">
        <v>22</v>
      </c>
      <c r="F3556" t="s">
        <v>14940</v>
      </c>
      <c r="G3556">
        <v>0</v>
      </c>
      <c r="H3556">
        <v>0</v>
      </c>
      <c r="I3556">
        <v>0</v>
      </c>
    </row>
    <row r="3557" spans="1:9" hidden="1" x14ac:dyDescent="0.3">
      <c r="A3557" s="1" t="s">
        <v>126</v>
      </c>
      <c r="B3557" s="1" t="s">
        <v>55</v>
      </c>
      <c r="C3557">
        <v>-35.6751</v>
      </c>
      <c r="D3557">
        <v>-71.543000000000006</v>
      </c>
      <c r="E3557" s="1" t="s">
        <v>23</v>
      </c>
      <c r="F3557" t="s">
        <v>14852</v>
      </c>
      <c r="G3557">
        <v>0</v>
      </c>
      <c r="H3557">
        <v>0</v>
      </c>
      <c r="I3557">
        <v>0</v>
      </c>
    </row>
    <row r="3558" spans="1:9" hidden="1" x14ac:dyDescent="0.3">
      <c r="A3558" s="1" t="s">
        <v>126</v>
      </c>
      <c r="B3558" s="1" t="s">
        <v>55</v>
      </c>
      <c r="C3558">
        <v>-35.6751</v>
      </c>
      <c r="D3558">
        <v>-71.543000000000006</v>
      </c>
      <c r="E3558" s="1" t="s">
        <v>24</v>
      </c>
      <c r="F3558" t="s">
        <v>14764</v>
      </c>
      <c r="G3558">
        <v>0</v>
      </c>
      <c r="H3558">
        <v>0</v>
      </c>
      <c r="I3558">
        <v>0</v>
      </c>
    </row>
    <row r="3559" spans="1:9" hidden="1" x14ac:dyDescent="0.3">
      <c r="A3559" s="1" t="s">
        <v>126</v>
      </c>
      <c r="B3559" s="1" t="s">
        <v>55</v>
      </c>
      <c r="C3559">
        <v>-35.6751</v>
      </c>
      <c r="D3559">
        <v>-71.543000000000006</v>
      </c>
      <c r="E3559" s="1" t="s">
        <v>25</v>
      </c>
      <c r="F3559" t="s">
        <v>14676</v>
      </c>
      <c r="G3559">
        <v>0</v>
      </c>
      <c r="H3559">
        <v>0</v>
      </c>
      <c r="I3559">
        <v>0</v>
      </c>
    </row>
    <row r="3560" spans="1:9" hidden="1" x14ac:dyDescent="0.3">
      <c r="A3560" s="1" t="s">
        <v>126</v>
      </c>
      <c r="B3560" s="1" t="s">
        <v>55</v>
      </c>
      <c r="C3560">
        <v>-35.6751</v>
      </c>
      <c r="D3560">
        <v>-71.543000000000006</v>
      </c>
      <c r="E3560" s="1" t="s">
        <v>26</v>
      </c>
      <c r="F3560" t="s">
        <v>14588</v>
      </c>
      <c r="G3560">
        <v>0</v>
      </c>
      <c r="H3560">
        <v>0</v>
      </c>
      <c r="I3560">
        <v>0</v>
      </c>
    </row>
    <row r="3561" spans="1:9" hidden="1" x14ac:dyDescent="0.3">
      <c r="A3561" s="1" t="s">
        <v>126</v>
      </c>
      <c r="B3561" s="1" t="s">
        <v>55</v>
      </c>
      <c r="C3561">
        <v>-35.6751</v>
      </c>
      <c r="D3561">
        <v>-71.543000000000006</v>
      </c>
      <c r="E3561" s="1" t="s">
        <v>27</v>
      </c>
      <c r="F3561" t="s">
        <v>14500</v>
      </c>
      <c r="G3561">
        <v>0</v>
      </c>
      <c r="H3561">
        <v>0</v>
      </c>
      <c r="I3561">
        <v>0</v>
      </c>
    </row>
    <row r="3562" spans="1:9" hidden="1" x14ac:dyDescent="0.3">
      <c r="A3562" s="1" t="s">
        <v>126</v>
      </c>
      <c r="B3562" s="1" t="s">
        <v>55</v>
      </c>
      <c r="C3562">
        <v>-35.6751</v>
      </c>
      <c r="D3562">
        <v>-71.543000000000006</v>
      </c>
      <c r="E3562" s="1" t="s">
        <v>28</v>
      </c>
      <c r="F3562" t="s">
        <v>14413</v>
      </c>
      <c r="G3562">
        <v>0</v>
      </c>
      <c r="H3562">
        <v>0</v>
      </c>
      <c r="I3562">
        <v>0</v>
      </c>
    </row>
    <row r="3563" spans="1:9" hidden="1" x14ac:dyDescent="0.3">
      <c r="A3563" s="1" t="s">
        <v>126</v>
      </c>
      <c r="B3563" s="1" t="s">
        <v>55</v>
      </c>
      <c r="C3563">
        <v>-35.6751</v>
      </c>
      <c r="D3563">
        <v>-71.543000000000006</v>
      </c>
      <c r="E3563" s="1" t="s">
        <v>29</v>
      </c>
      <c r="F3563" t="s">
        <v>14326</v>
      </c>
      <c r="G3563">
        <v>0</v>
      </c>
      <c r="H3563">
        <v>0</v>
      </c>
      <c r="I3563">
        <v>0</v>
      </c>
    </row>
    <row r="3564" spans="1:9" hidden="1" x14ac:dyDescent="0.3">
      <c r="A3564" s="1" t="s">
        <v>126</v>
      </c>
      <c r="B3564" s="1" t="s">
        <v>55</v>
      </c>
      <c r="C3564">
        <v>-35.6751</v>
      </c>
      <c r="D3564">
        <v>-71.543000000000006</v>
      </c>
      <c r="E3564" s="1" t="s">
        <v>30</v>
      </c>
      <c r="F3564" t="s">
        <v>14239</v>
      </c>
      <c r="G3564">
        <v>0</v>
      </c>
      <c r="H3564">
        <v>0</v>
      </c>
      <c r="I3564">
        <v>0</v>
      </c>
    </row>
    <row r="3565" spans="1:9" hidden="1" x14ac:dyDescent="0.3">
      <c r="A3565" s="1" t="s">
        <v>126</v>
      </c>
      <c r="B3565" s="1" t="s">
        <v>55</v>
      </c>
      <c r="C3565">
        <v>-35.6751</v>
      </c>
      <c r="D3565">
        <v>-71.543000000000006</v>
      </c>
      <c r="E3565" s="1" t="s">
        <v>31</v>
      </c>
      <c r="F3565" t="s">
        <v>14152</v>
      </c>
      <c r="G3565">
        <v>0</v>
      </c>
      <c r="H3565">
        <v>0</v>
      </c>
      <c r="I3565">
        <v>0</v>
      </c>
    </row>
    <row r="3566" spans="1:9" hidden="1" x14ac:dyDescent="0.3">
      <c r="A3566" s="1" t="s">
        <v>126</v>
      </c>
      <c r="B3566" s="1" t="s">
        <v>55</v>
      </c>
      <c r="C3566">
        <v>-35.6751</v>
      </c>
      <c r="D3566">
        <v>-71.543000000000006</v>
      </c>
      <c r="E3566" s="1" t="s">
        <v>32</v>
      </c>
      <c r="F3566" t="s">
        <v>14066</v>
      </c>
      <c r="G3566">
        <v>0</v>
      </c>
      <c r="H3566">
        <v>0</v>
      </c>
      <c r="I3566">
        <v>0</v>
      </c>
    </row>
    <row r="3567" spans="1:9" hidden="1" x14ac:dyDescent="0.3">
      <c r="A3567" s="1" t="s">
        <v>126</v>
      </c>
      <c r="B3567" s="1" t="s">
        <v>55</v>
      </c>
      <c r="C3567">
        <v>-35.6751</v>
      </c>
      <c r="D3567">
        <v>-71.543000000000006</v>
      </c>
      <c r="E3567" s="1" t="s">
        <v>33</v>
      </c>
      <c r="F3567" t="s">
        <v>13980</v>
      </c>
      <c r="G3567">
        <v>0</v>
      </c>
      <c r="H3567">
        <v>0</v>
      </c>
      <c r="I3567">
        <v>0</v>
      </c>
    </row>
    <row r="3568" spans="1:9" hidden="1" x14ac:dyDescent="0.3">
      <c r="A3568" s="1" t="s">
        <v>126</v>
      </c>
      <c r="B3568" s="1" t="s">
        <v>55</v>
      </c>
      <c r="C3568">
        <v>-35.6751</v>
      </c>
      <c r="D3568">
        <v>-71.543000000000006</v>
      </c>
      <c r="E3568" s="1" t="s">
        <v>34</v>
      </c>
      <c r="F3568" t="s">
        <v>13894</v>
      </c>
      <c r="G3568">
        <v>0</v>
      </c>
      <c r="H3568">
        <v>0</v>
      </c>
      <c r="I3568">
        <v>0</v>
      </c>
    </row>
    <row r="3569" spans="1:9" hidden="1" x14ac:dyDescent="0.3">
      <c r="A3569" s="1" t="s">
        <v>126</v>
      </c>
      <c r="B3569" s="1" t="s">
        <v>55</v>
      </c>
      <c r="C3569">
        <v>-35.6751</v>
      </c>
      <c r="D3569">
        <v>-71.543000000000006</v>
      </c>
      <c r="E3569" s="1" t="s">
        <v>35</v>
      </c>
      <c r="F3569" t="s">
        <v>13810</v>
      </c>
      <c r="G3569">
        <v>0</v>
      </c>
      <c r="H3569">
        <v>0</v>
      </c>
      <c r="I3569">
        <v>0</v>
      </c>
    </row>
    <row r="3570" spans="1:9" hidden="1" x14ac:dyDescent="0.3">
      <c r="A3570" s="1" t="s">
        <v>126</v>
      </c>
      <c r="B3570" s="1" t="s">
        <v>55</v>
      </c>
      <c r="C3570">
        <v>-35.6751</v>
      </c>
      <c r="D3570">
        <v>-71.543000000000006</v>
      </c>
      <c r="E3570" s="1" t="s">
        <v>36</v>
      </c>
      <c r="F3570" t="s">
        <v>13726</v>
      </c>
      <c r="G3570">
        <v>0</v>
      </c>
      <c r="H3570">
        <v>0</v>
      </c>
      <c r="I3570">
        <v>0</v>
      </c>
    </row>
    <row r="3571" spans="1:9" hidden="1" x14ac:dyDescent="0.3">
      <c r="A3571" s="1" t="s">
        <v>126</v>
      </c>
      <c r="B3571" s="1" t="s">
        <v>55</v>
      </c>
      <c r="C3571">
        <v>-35.6751</v>
      </c>
      <c r="D3571">
        <v>-71.543000000000006</v>
      </c>
      <c r="E3571" s="1" t="s">
        <v>37</v>
      </c>
      <c r="F3571" t="s">
        <v>13642</v>
      </c>
      <c r="G3571">
        <v>0</v>
      </c>
      <c r="H3571">
        <v>0</v>
      </c>
      <c r="I3571">
        <v>0</v>
      </c>
    </row>
    <row r="3572" spans="1:9" hidden="1" x14ac:dyDescent="0.3">
      <c r="A3572" s="1" t="s">
        <v>126</v>
      </c>
      <c r="B3572" s="1" t="s">
        <v>55</v>
      </c>
      <c r="C3572">
        <v>-35.6751</v>
      </c>
      <c r="D3572">
        <v>-71.543000000000006</v>
      </c>
      <c r="E3572" s="1" t="s">
        <v>38</v>
      </c>
      <c r="F3572" t="s">
        <v>13563</v>
      </c>
      <c r="G3572">
        <v>0</v>
      </c>
      <c r="H3572">
        <v>0</v>
      </c>
      <c r="I3572">
        <v>0</v>
      </c>
    </row>
    <row r="3573" spans="1:9" hidden="1" x14ac:dyDescent="0.3">
      <c r="A3573" s="1" t="s">
        <v>126</v>
      </c>
      <c r="B3573" s="1" t="s">
        <v>55</v>
      </c>
      <c r="C3573">
        <v>-35.6751</v>
      </c>
      <c r="D3573">
        <v>-71.543000000000006</v>
      </c>
      <c r="E3573" s="1" t="s">
        <v>39</v>
      </c>
      <c r="F3573" t="s">
        <v>13488</v>
      </c>
      <c r="G3573">
        <v>0</v>
      </c>
      <c r="H3573">
        <v>0</v>
      </c>
      <c r="I3573">
        <v>0</v>
      </c>
    </row>
    <row r="3574" spans="1:9" hidden="1" x14ac:dyDescent="0.3">
      <c r="A3574" s="1" t="s">
        <v>126</v>
      </c>
      <c r="B3574" s="1" t="s">
        <v>55</v>
      </c>
      <c r="C3574">
        <v>-35.6751</v>
      </c>
      <c r="D3574">
        <v>-71.543000000000006</v>
      </c>
      <c r="E3574" s="1" t="s">
        <v>40</v>
      </c>
      <c r="F3574" t="s">
        <v>13420</v>
      </c>
      <c r="G3574">
        <v>0</v>
      </c>
      <c r="H3574">
        <v>0</v>
      </c>
      <c r="I3574">
        <v>0</v>
      </c>
    </row>
    <row r="3575" spans="1:9" hidden="1" x14ac:dyDescent="0.3">
      <c r="A3575" s="1" t="s">
        <v>126</v>
      </c>
      <c r="B3575" s="1" t="s">
        <v>55</v>
      </c>
      <c r="C3575">
        <v>-35.6751</v>
      </c>
      <c r="D3575">
        <v>-71.543000000000006</v>
      </c>
      <c r="E3575" s="1" t="s">
        <v>41</v>
      </c>
      <c r="F3575" t="s">
        <v>13041</v>
      </c>
      <c r="G3575">
        <v>0</v>
      </c>
      <c r="H3575">
        <v>0</v>
      </c>
      <c r="I3575">
        <v>0</v>
      </c>
    </row>
    <row r="3576" spans="1:9" hidden="1" x14ac:dyDescent="0.3">
      <c r="A3576" s="1" t="s">
        <v>126</v>
      </c>
      <c r="B3576" s="1" t="s">
        <v>55</v>
      </c>
      <c r="C3576">
        <v>-35.6751</v>
      </c>
      <c r="D3576">
        <v>-71.543000000000006</v>
      </c>
      <c r="E3576" s="1" t="s">
        <v>42</v>
      </c>
      <c r="F3576" t="s">
        <v>13042</v>
      </c>
      <c r="G3576">
        <v>0</v>
      </c>
      <c r="H3576">
        <v>0</v>
      </c>
      <c r="I3576">
        <v>0</v>
      </c>
    </row>
    <row r="3577" spans="1:9" hidden="1" x14ac:dyDescent="0.3">
      <c r="A3577" s="1" t="s">
        <v>126</v>
      </c>
      <c r="B3577" s="1" t="s">
        <v>55</v>
      </c>
      <c r="C3577">
        <v>-35.6751</v>
      </c>
      <c r="D3577">
        <v>-71.543000000000006</v>
      </c>
      <c r="E3577" s="1" t="s">
        <v>43</v>
      </c>
      <c r="F3577" t="s">
        <v>13043</v>
      </c>
      <c r="G3577">
        <v>0</v>
      </c>
      <c r="H3577">
        <v>0</v>
      </c>
      <c r="I3577">
        <v>0</v>
      </c>
    </row>
    <row r="3578" spans="1:9" hidden="1" x14ac:dyDescent="0.3">
      <c r="A3578" s="1" t="s">
        <v>126</v>
      </c>
      <c r="B3578" s="1" t="s">
        <v>55</v>
      </c>
      <c r="C3578">
        <v>-35.6751</v>
      </c>
      <c r="D3578">
        <v>-71.543000000000006</v>
      </c>
      <c r="E3578" s="1" t="s">
        <v>44</v>
      </c>
      <c r="F3578" t="s">
        <v>13044</v>
      </c>
      <c r="G3578">
        <v>0</v>
      </c>
      <c r="H3578">
        <v>0</v>
      </c>
      <c r="I3578">
        <v>0</v>
      </c>
    </row>
    <row r="3579" spans="1:9" hidden="1" x14ac:dyDescent="0.3">
      <c r="A3579" s="1" t="s">
        <v>126</v>
      </c>
      <c r="B3579" s="1" t="s">
        <v>55</v>
      </c>
      <c r="C3579">
        <v>-35.6751</v>
      </c>
      <c r="D3579">
        <v>-71.543000000000006</v>
      </c>
      <c r="E3579" s="1" t="s">
        <v>45</v>
      </c>
      <c r="F3579" t="s">
        <v>21430</v>
      </c>
      <c r="G3579">
        <v>0</v>
      </c>
      <c r="H3579">
        <v>1</v>
      </c>
      <c r="I3579">
        <v>0</v>
      </c>
    </row>
    <row r="3580" spans="1:9" hidden="1" x14ac:dyDescent="0.3">
      <c r="A3580" s="1" t="s">
        <v>126</v>
      </c>
      <c r="B3580" s="1" t="s">
        <v>55</v>
      </c>
      <c r="C3580">
        <v>-35.6751</v>
      </c>
      <c r="D3580">
        <v>-71.543000000000006</v>
      </c>
      <c r="E3580" s="1" t="s">
        <v>46</v>
      </c>
      <c r="F3580" t="s">
        <v>21431</v>
      </c>
      <c r="G3580">
        <v>0</v>
      </c>
      <c r="H3580">
        <v>1</v>
      </c>
      <c r="I3580">
        <v>0</v>
      </c>
    </row>
    <row r="3581" spans="1:9" hidden="1" x14ac:dyDescent="0.3">
      <c r="A3581" s="1" t="s">
        <v>126</v>
      </c>
      <c r="B3581" s="1" t="s">
        <v>55</v>
      </c>
      <c r="C3581">
        <v>-35.6751</v>
      </c>
      <c r="D3581">
        <v>-71.543000000000006</v>
      </c>
      <c r="E3581" s="1" t="s">
        <v>47</v>
      </c>
      <c r="F3581" t="s">
        <v>20409</v>
      </c>
      <c r="G3581">
        <v>0</v>
      </c>
      <c r="H3581">
        <v>4</v>
      </c>
      <c r="I3581">
        <v>0</v>
      </c>
    </row>
    <row r="3582" spans="1:9" hidden="1" x14ac:dyDescent="0.3">
      <c r="A3582" s="1" t="s">
        <v>126</v>
      </c>
      <c r="B3582" s="1" t="s">
        <v>55</v>
      </c>
      <c r="C3582">
        <v>-35.6751</v>
      </c>
      <c r="D3582">
        <v>-71.543000000000006</v>
      </c>
      <c r="E3582" s="1" t="s">
        <v>48</v>
      </c>
      <c r="F3582" t="s">
        <v>20410</v>
      </c>
      <c r="G3582">
        <v>0</v>
      </c>
      <c r="H3582">
        <v>4</v>
      </c>
      <c r="I3582">
        <v>0</v>
      </c>
    </row>
    <row r="3583" spans="1:9" hidden="1" x14ac:dyDescent="0.3">
      <c r="A3583" s="1" t="s">
        <v>126</v>
      </c>
      <c r="B3583" s="1" t="s">
        <v>55</v>
      </c>
      <c r="C3583">
        <v>-35.6751</v>
      </c>
      <c r="D3583">
        <v>-71.543000000000006</v>
      </c>
      <c r="E3583" s="1" t="s">
        <v>49</v>
      </c>
      <c r="F3583" t="s">
        <v>20411</v>
      </c>
      <c r="G3583">
        <v>0</v>
      </c>
      <c r="H3583">
        <v>4</v>
      </c>
      <c r="I3583">
        <v>0</v>
      </c>
    </row>
    <row r="3584" spans="1:9" hidden="1" x14ac:dyDescent="0.3">
      <c r="A3584" s="1" t="s">
        <v>126</v>
      </c>
      <c r="B3584" s="1" t="s">
        <v>55</v>
      </c>
      <c r="C3584">
        <v>-35.6751</v>
      </c>
      <c r="D3584">
        <v>-71.543000000000006</v>
      </c>
      <c r="E3584" s="1" t="s">
        <v>50</v>
      </c>
      <c r="F3584" t="s">
        <v>20412</v>
      </c>
      <c r="G3584">
        <v>0</v>
      </c>
      <c r="H3584">
        <v>8</v>
      </c>
      <c r="I3584">
        <v>0</v>
      </c>
    </row>
    <row r="3585" spans="1:9" hidden="1" x14ac:dyDescent="0.3">
      <c r="A3585" s="1" t="s">
        <v>126</v>
      </c>
      <c r="B3585" s="1" t="s">
        <v>55</v>
      </c>
      <c r="C3585">
        <v>-35.6751</v>
      </c>
      <c r="D3585">
        <v>-71.543000000000006</v>
      </c>
      <c r="E3585" s="1" t="s">
        <v>51</v>
      </c>
      <c r="F3585" t="s">
        <v>20413</v>
      </c>
      <c r="G3585">
        <v>0</v>
      </c>
      <c r="H3585">
        <v>8</v>
      </c>
      <c r="I3585">
        <v>0</v>
      </c>
    </row>
    <row r="3586" spans="1:9" hidden="1" x14ac:dyDescent="0.3">
      <c r="A3586" s="1" t="s">
        <v>126</v>
      </c>
      <c r="B3586" s="1" t="s">
        <v>55</v>
      </c>
      <c r="C3586">
        <v>-35.6751</v>
      </c>
      <c r="D3586">
        <v>-71.543000000000006</v>
      </c>
      <c r="E3586" s="1" t="s">
        <v>52</v>
      </c>
      <c r="F3586" t="s">
        <v>20414</v>
      </c>
      <c r="G3586">
        <v>0</v>
      </c>
      <c r="H3586">
        <v>13</v>
      </c>
      <c r="I3586">
        <v>0</v>
      </c>
    </row>
    <row r="3587" spans="1:9" hidden="1" x14ac:dyDescent="0.3">
      <c r="A3587" s="1" t="s">
        <v>126</v>
      </c>
      <c r="B3587" s="1" t="s">
        <v>55</v>
      </c>
      <c r="C3587">
        <v>-35.6751</v>
      </c>
      <c r="D3587">
        <v>-71.543000000000006</v>
      </c>
      <c r="E3587" s="1" t="s">
        <v>53</v>
      </c>
      <c r="F3587" t="s">
        <v>20415</v>
      </c>
      <c r="G3587">
        <v>0</v>
      </c>
      <c r="H3587">
        <v>23</v>
      </c>
      <c r="I3587">
        <v>0</v>
      </c>
    </row>
    <row r="3588" spans="1:9" hidden="1" x14ac:dyDescent="0.3">
      <c r="A3588" s="1" t="s">
        <v>126</v>
      </c>
      <c r="B3588" s="1" t="s">
        <v>55</v>
      </c>
      <c r="C3588">
        <v>-35.6751</v>
      </c>
      <c r="D3588">
        <v>-71.543000000000006</v>
      </c>
      <c r="E3588" s="1" t="s">
        <v>54</v>
      </c>
      <c r="F3588" t="s">
        <v>20416</v>
      </c>
      <c r="G3588">
        <v>0</v>
      </c>
      <c r="H3588">
        <v>23</v>
      </c>
      <c r="I3588">
        <v>0</v>
      </c>
    </row>
    <row r="3589" spans="1:9" hidden="1" x14ac:dyDescent="0.3">
      <c r="A3589" s="1" t="s">
        <v>126</v>
      </c>
      <c r="B3589" s="1" t="s">
        <v>55</v>
      </c>
      <c r="C3589">
        <v>-35.6751</v>
      </c>
      <c r="D3589">
        <v>-71.543000000000006</v>
      </c>
      <c r="E3589" s="1" t="s">
        <v>21548</v>
      </c>
      <c r="F3589" t="s">
        <v>21617</v>
      </c>
      <c r="G3589">
        <v>0</v>
      </c>
      <c r="H3589">
        <v>43</v>
      </c>
      <c r="I3589">
        <v>0</v>
      </c>
    </row>
    <row r="3590" spans="1:9" hidden="1" x14ac:dyDescent="0.3">
      <c r="A3590" s="1" t="s">
        <v>127</v>
      </c>
      <c r="B3590" s="1" t="s">
        <v>55</v>
      </c>
      <c r="C3590">
        <v>31.24</v>
      </c>
      <c r="D3590">
        <v>36.51</v>
      </c>
      <c r="E3590" s="1" t="s">
        <v>4</v>
      </c>
      <c r="F3590" t="s">
        <v>16626</v>
      </c>
      <c r="G3590">
        <v>0</v>
      </c>
      <c r="H3590">
        <v>0</v>
      </c>
      <c r="I3590">
        <v>0</v>
      </c>
    </row>
    <row r="3591" spans="1:9" hidden="1" x14ac:dyDescent="0.3">
      <c r="A3591" s="1" t="s">
        <v>127</v>
      </c>
      <c r="B3591" s="1" t="s">
        <v>55</v>
      </c>
      <c r="C3591">
        <v>31.24</v>
      </c>
      <c r="D3591">
        <v>36.51</v>
      </c>
      <c r="E3591" s="1" t="s">
        <v>5</v>
      </c>
      <c r="F3591" t="s">
        <v>16523</v>
      </c>
      <c r="G3591">
        <v>0</v>
      </c>
      <c r="H3591">
        <v>0</v>
      </c>
      <c r="I3591">
        <v>0</v>
      </c>
    </row>
    <row r="3592" spans="1:9" hidden="1" x14ac:dyDescent="0.3">
      <c r="A3592" s="1" t="s">
        <v>127</v>
      </c>
      <c r="B3592" s="1" t="s">
        <v>55</v>
      </c>
      <c r="C3592">
        <v>31.24</v>
      </c>
      <c r="D3592">
        <v>36.51</v>
      </c>
      <c r="E3592" s="1" t="s">
        <v>6</v>
      </c>
      <c r="F3592" t="s">
        <v>16421</v>
      </c>
      <c r="G3592">
        <v>0</v>
      </c>
      <c r="H3592">
        <v>0</v>
      </c>
      <c r="I3592">
        <v>0</v>
      </c>
    </row>
    <row r="3593" spans="1:9" hidden="1" x14ac:dyDescent="0.3">
      <c r="A3593" s="1" t="s">
        <v>127</v>
      </c>
      <c r="B3593" s="1" t="s">
        <v>55</v>
      </c>
      <c r="C3593">
        <v>31.24</v>
      </c>
      <c r="D3593">
        <v>36.51</v>
      </c>
      <c r="E3593" s="1" t="s">
        <v>7</v>
      </c>
      <c r="F3593" t="s">
        <v>16319</v>
      </c>
      <c r="G3593">
        <v>0</v>
      </c>
      <c r="H3593">
        <v>0</v>
      </c>
      <c r="I3593">
        <v>0</v>
      </c>
    </row>
    <row r="3594" spans="1:9" hidden="1" x14ac:dyDescent="0.3">
      <c r="A3594" s="1" t="s">
        <v>127</v>
      </c>
      <c r="B3594" s="1" t="s">
        <v>55</v>
      </c>
      <c r="C3594">
        <v>31.24</v>
      </c>
      <c r="D3594">
        <v>36.51</v>
      </c>
      <c r="E3594" s="1" t="s">
        <v>8</v>
      </c>
      <c r="F3594" t="s">
        <v>16219</v>
      </c>
      <c r="G3594">
        <v>0</v>
      </c>
      <c r="H3594">
        <v>0</v>
      </c>
      <c r="I3594">
        <v>0</v>
      </c>
    </row>
    <row r="3595" spans="1:9" hidden="1" x14ac:dyDescent="0.3">
      <c r="A3595" s="1" t="s">
        <v>127</v>
      </c>
      <c r="B3595" s="1" t="s">
        <v>55</v>
      </c>
      <c r="C3595">
        <v>31.24</v>
      </c>
      <c r="D3595">
        <v>36.51</v>
      </c>
      <c r="E3595" s="1" t="s">
        <v>9</v>
      </c>
      <c r="F3595" t="s">
        <v>16119</v>
      </c>
      <c r="G3595">
        <v>0</v>
      </c>
      <c r="H3595">
        <v>0</v>
      </c>
      <c r="I3595">
        <v>0</v>
      </c>
    </row>
    <row r="3596" spans="1:9" hidden="1" x14ac:dyDescent="0.3">
      <c r="A3596" s="1" t="s">
        <v>127</v>
      </c>
      <c r="B3596" s="1" t="s">
        <v>55</v>
      </c>
      <c r="C3596">
        <v>31.24</v>
      </c>
      <c r="D3596">
        <v>36.51</v>
      </c>
      <c r="E3596" s="1" t="s">
        <v>10</v>
      </c>
      <c r="F3596" t="s">
        <v>16022</v>
      </c>
      <c r="G3596">
        <v>0</v>
      </c>
      <c r="H3596">
        <v>0</v>
      </c>
      <c r="I3596">
        <v>0</v>
      </c>
    </row>
    <row r="3597" spans="1:9" hidden="1" x14ac:dyDescent="0.3">
      <c r="A3597" s="1" t="s">
        <v>127</v>
      </c>
      <c r="B3597" s="1" t="s">
        <v>55</v>
      </c>
      <c r="C3597">
        <v>31.24</v>
      </c>
      <c r="D3597">
        <v>36.51</v>
      </c>
      <c r="E3597" s="1" t="s">
        <v>11</v>
      </c>
      <c r="F3597" t="s">
        <v>15925</v>
      </c>
      <c r="G3597">
        <v>0</v>
      </c>
      <c r="H3597">
        <v>0</v>
      </c>
      <c r="I3597">
        <v>0</v>
      </c>
    </row>
    <row r="3598" spans="1:9" hidden="1" x14ac:dyDescent="0.3">
      <c r="A3598" s="1" t="s">
        <v>127</v>
      </c>
      <c r="B3598" s="1" t="s">
        <v>55</v>
      </c>
      <c r="C3598">
        <v>31.24</v>
      </c>
      <c r="D3598">
        <v>36.51</v>
      </c>
      <c r="E3598" s="1" t="s">
        <v>12</v>
      </c>
      <c r="F3598" t="s">
        <v>15830</v>
      </c>
      <c r="G3598">
        <v>0</v>
      </c>
      <c r="H3598">
        <v>0</v>
      </c>
      <c r="I3598">
        <v>0</v>
      </c>
    </row>
    <row r="3599" spans="1:9" hidden="1" x14ac:dyDescent="0.3">
      <c r="A3599" s="1" t="s">
        <v>127</v>
      </c>
      <c r="B3599" s="1" t="s">
        <v>55</v>
      </c>
      <c r="C3599">
        <v>31.24</v>
      </c>
      <c r="D3599">
        <v>36.51</v>
      </c>
      <c r="E3599" s="1" t="s">
        <v>13</v>
      </c>
      <c r="F3599" t="s">
        <v>15738</v>
      </c>
      <c r="G3599">
        <v>0</v>
      </c>
      <c r="H3599">
        <v>0</v>
      </c>
      <c r="I3599">
        <v>0</v>
      </c>
    </row>
    <row r="3600" spans="1:9" hidden="1" x14ac:dyDescent="0.3">
      <c r="A3600" s="1" t="s">
        <v>127</v>
      </c>
      <c r="B3600" s="1" t="s">
        <v>55</v>
      </c>
      <c r="C3600">
        <v>31.24</v>
      </c>
      <c r="D3600">
        <v>36.51</v>
      </c>
      <c r="E3600" s="1" t="s">
        <v>14</v>
      </c>
      <c r="F3600" t="s">
        <v>15648</v>
      </c>
      <c r="G3600">
        <v>0</v>
      </c>
      <c r="H3600">
        <v>0</v>
      </c>
      <c r="I3600">
        <v>0</v>
      </c>
    </row>
    <row r="3601" spans="1:9" hidden="1" x14ac:dyDescent="0.3">
      <c r="A3601" s="1" t="s">
        <v>127</v>
      </c>
      <c r="B3601" s="1" t="s">
        <v>55</v>
      </c>
      <c r="C3601">
        <v>31.24</v>
      </c>
      <c r="D3601">
        <v>36.51</v>
      </c>
      <c r="E3601" s="1" t="s">
        <v>15</v>
      </c>
      <c r="F3601" t="s">
        <v>15559</v>
      </c>
      <c r="G3601">
        <v>0</v>
      </c>
      <c r="H3601">
        <v>0</v>
      </c>
      <c r="I3601">
        <v>0</v>
      </c>
    </row>
    <row r="3602" spans="1:9" hidden="1" x14ac:dyDescent="0.3">
      <c r="A3602" s="1" t="s">
        <v>127</v>
      </c>
      <c r="B3602" s="1" t="s">
        <v>55</v>
      </c>
      <c r="C3602">
        <v>31.24</v>
      </c>
      <c r="D3602">
        <v>36.51</v>
      </c>
      <c r="E3602" s="1" t="s">
        <v>16</v>
      </c>
      <c r="F3602" t="s">
        <v>15470</v>
      </c>
      <c r="G3602">
        <v>0</v>
      </c>
      <c r="H3602">
        <v>0</v>
      </c>
      <c r="I3602">
        <v>0</v>
      </c>
    </row>
    <row r="3603" spans="1:9" hidden="1" x14ac:dyDescent="0.3">
      <c r="A3603" s="1" t="s">
        <v>127</v>
      </c>
      <c r="B3603" s="1" t="s">
        <v>55</v>
      </c>
      <c r="C3603">
        <v>31.24</v>
      </c>
      <c r="D3603">
        <v>36.51</v>
      </c>
      <c r="E3603" s="1" t="s">
        <v>17</v>
      </c>
      <c r="F3603" t="s">
        <v>15381</v>
      </c>
      <c r="G3603">
        <v>0</v>
      </c>
      <c r="H3603">
        <v>0</v>
      </c>
      <c r="I3603">
        <v>0</v>
      </c>
    </row>
    <row r="3604" spans="1:9" hidden="1" x14ac:dyDescent="0.3">
      <c r="A3604" s="1" t="s">
        <v>127</v>
      </c>
      <c r="B3604" s="1" t="s">
        <v>55</v>
      </c>
      <c r="C3604">
        <v>31.24</v>
      </c>
      <c r="D3604">
        <v>36.51</v>
      </c>
      <c r="E3604" s="1" t="s">
        <v>18</v>
      </c>
      <c r="F3604" t="s">
        <v>15293</v>
      </c>
      <c r="G3604">
        <v>0</v>
      </c>
      <c r="H3604">
        <v>0</v>
      </c>
      <c r="I3604">
        <v>0</v>
      </c>
    </row>
    <row r="3605" spans="1:9" hidden="1" x14ac:dyDescent="0.3">
      <c r="A3605" s="1" t="s">
        <v>127</v>
      </c>
      <c r="B3605" s="1" t="s">
        <v>55</v>
      </c>
      <c r="C3605">
        <v>31.24</v>
      </c>
      <c r="D3605">
        <v>36.51</v>
      </c>
      <c r="E3605" s="1" t="s">
        <v>19</v>
      </c>
      <c r="F3605" t="s">
        <v>15205</v>
      </c>
      <c r="G3605">
        <v>0</v>
      </c>
      <c r="H3605">
        <v>0</v>
      </c>
      <c r="I3605">
        <v>0</v>
      </c>
    </row>
    <row r="3606" spans="1:9" hidden="1" x14ac:dyDescent="0.3">
      <c r="A3606" s="1" t="s">
        <v>127</v>
      </c>
      <c r="B3606" s="1" t="s">
        <v>55</v>
      </c>
      <c r="C3606">
        <v>31.24</v>
      </c>
      <c r="D3606">
        <v>36.51</v>
      </c>
      <c r="E3606" s="1" t="s">
        <v>20</v>
      </c>
      <c r="F3606" t="s">
        <v>15117</v>
      </c>
      <c r="G3606">
        <v>0</v>
      </c>
      <c r="H3606">
        <v>0</v>
      </c>
      <c r="I3606">
        <v>0</v>
      </c>
    </row>
    <row r="3607" spans="1:9" hidden="1" x14ac:dyDescent="0.3">
      <c r="A3607" s="1" t="s">
        <v>127</v>
      </c>
      <c r="B3607" s="1" t="s">
        <v>55</v>
      </c>
      <c r="C3607">
        <v>31.24</v>
      </c>
      <c r="D3607">
        <v>36.51</v>
      </c>
      <c r="E3607" s="1" t="s">
        <v>21</v>
      </c>
      <c r="F3607" t="s">
        <v>15029</v>
      </c>
      <c r="G3607">
        <v>0</v>
      </c>
      <c r="H3607">
        <v>0</v>
      </c>
      <c r="I3607">
        <v>0</v>
      </c>
    </row>
    <row r="3608" spans="1:9" hidden="1" x14ac:dyDescent="0.3">
      <c r="A3608" s="1" t="s">
        <v>127</v>
      </c>
      <c r="B3608" s="1" t="s">
        <v>55</v>
      </c>
      <c r="C3608">
        <v>31.24</v>
      </c>
      <c r="D3608">
        <v>36.51</v>
      </c>
      <c r="E3608" s="1" t="s">
        <v>22</v>
      </c>
      <c r="F3608" t="s">
        <v>14941</v>
      </c>
      <c r="G3608">
        <v>0</v>
      </c>
      <c r="H3608">
        <v>0</v>
      </c>
      <c r="I3608">
        <v>0</v>
      </c>
    </row>
    <row r="3609" spans="1:9" hidden="1" x14ac:dyDescent="0.3">
      <c r="A3609" s="1" t="s">
        <v>127</v>
      </c>
      <c r="B3609" s="1" t="s">
        <v>55</v>
      </c>
      <c r="C3609">
        <v>31.24</v>
      </c>
      <c r="D3609">
        <v>36.51</v>
      </c>
      <c r="E3609" s="1" t="s">
        <v>23</v>
      </c>
      <c r="F3609" t="s">
        <v>14853</v>
      </c>
      <c r="G3609">
        <v>0</v>
      </c>
      <c r="H3609">
        <v>0</v>
      </c>
      <c r="I3609">
        <v>0</v>
      </c>
    </row>
    <row r="3610" spans="1:9" hidden="1" x14ac:dyDescent="0.3">
      <c r="A3610" s="1" t="s">
        <v>127</v>
      </c>
      <c r="B3610" s="1" t="s">
        <v>55</v>
      </c>
      <c r="C3610">
        <v>31.24</v>
      </c>
      <c r="D3610">
        <v>36.51</v>
      </c>
      <c r="E3610" s="1" t="s">
        <v>24</v>
      </c>
      <c r="F3610" t="s">
        <v>14765</v>
      </c>
      <c r="G3610">
        <v>0</v>
      </c>
      <c r="H3610">
        <v>0</v>
      </c>
      <c r="I3610">
        <v>0</v>
      </c>
    </row>
    <row r="3611" spans="1:9" hidden="1" x14ac:dyDescent="0.3">
      <c r="A3611" s="1" t="s">
        <v>127</v>
      </c>
      <c r="B3611" s="1" t="s">
        <v>55</v>
      </c>
      <c r="C3611">
        <v>31.24</v>
      </c>
      <c r="D3611">
        <v>36.51</v>
      </c>
      <c r="E3611" s="1" t="s">
        <v>25</v>
      </c>
      <c r="F3611" t="s">
        <v>14677</v>
      </c>
      <c r="G3611">
        <v>0</v>
      </c>
      <c r="H3611">
        <v>0</v>
      </c>
      <c r="I3611">
        <v>0</v>
      </c>
    </row>
    <row r="3612" spans="1:9" hidden="1" x14ac:dyDescent="0.3">
      <c r="A3612" s="1" t="s">
        <v>127</v>
      </c>
      <c r="B3612" s="1" t="s">
        <v>55</v>
      </c>
      <c r="C3612">
        <v>31.24</v>
      </c>
      <c r="D3612">
        <v>36.51</v>
      </c>
      <c r="E3612" s="1" t="s">
        <v>26</v>
      </c>
      <c r="F3612" t="s">
        <v>14589</v>
      </c>
      <c r="G3612">
        <v>0</v>
      </c>
      <c r="H3612">
        <v>0</v>
      </c>
      <c r="I3612">
        <v>0</v>
      </c>
    </row>
    <row r="3613" spans="1:9" hidden="1" x14ac:dyDescent="0.3">
      <c r="A3613" s="1" t="s">
        <v>127</v>
      </c>
      <c r="B3613" s="1" t="s">
        <v>55</v>
      </c>
      <c r="C3613">
        <v>31.24</v>
      </c>
      <c r="D3613">
        <v>36.51</v>
      </c>
      <c r="E3613" s="1" t="s">
        <v>27</v>
      </c>
      <c r="F3613" t="s">
        <v>14501</v>
      </c>
      <c r="G3613">
        <v>0</v>
      </c>
      <c r="H3613">
        <v>0</v>
      </c>
      <c r="I3613">
        <v>0</v>
      </c>
    </row>
    <row r="3614" spans="1:9" hidden="1" x14ac:dyDescent="0.3">
      <c r="A3614" s="1" t="s">
        <v>127</v>
      </c>
      <c r="B3614" s="1" t="s">
        <v>55</v>
      </c>
      <c r="C3614">
        <v>31.24</v>
      </c>
      <c r="D3614">
        <v>36.51</v>
      </c>
      <c r="E3614" s="1" t="s">
        <v>28</v>
      </c>
      <c r="F3614" t="s">
        <v>14414</v>
      </c>
      <c r="G3614">
        <v>0</v>
      </c>
      <c r="H3614">
        <v>0</v>
      </c>
      <c r="I3614">
        <v>0</v>
      </c>
    </row>
    <row r="3615" spans="1:9" hidden="1" x14ac:dyDescent="0.3">
      <c r="A3615" s="1" t="s">
        <v>127</v>
      </c>
      <c r="B3615" s="1" t="s">
        <v>55</v>
      </c>
      <c r="C3615">
        <v>31.24</v>
      </c>
      <c r="D3615">
        <v>36.51</v>
      </c>
      <c r="E3615" s="1" t="s">
        <v>29</v>
      </c>
      <c r="F3615" t="s">
        <v>14327</v>
      </c>
      <c r="G3615">
        <v>0</v>
      </c>
      <c r="H3615">
        <v>0</v>
      </c>
      <c r="I3615">
        <v>0</v>
      </c>
    </row>
    <row r="3616" spans="1:9" hidden="1" x14ac:dyDescent="0.3">
      <c r="A3616" s="1" t="s">
        <v>127</v>
      </c>
      <c r="B3616" s="1" t="s">
        <v>55</v>
      </c>
      <c r="C3616">
        <v>31.24</v>
      </c>
      <c r="D3616">
        <v>36.51</v>
      </c>
      <c r="E3616" s="1" t="s">
        <v>30</v>
      </c>
      <c r="F3616" t="s">
        <v>14240</v>
      </c>
      <c r="G3616">
        <v>0</v>
      </c>
      <c r="H3616">
        <v>0</v>
      </c>
      <c r="I3616">
        <v>0</v>
      </c>
    </row>
    <row r="3617" spans="1:9" hidden="1" x14ac:dyDescent="0.3">
      <c r="A3617" s="1" t="s">
        <v>127</v>
      </c>
      <c r="B3617" s="1" t="s">
        <v>55</v>
      </c>
      <c r="C3617">
        <v>31.24</v>
      </c>
      <c r="D3617">
        <v>36.51</v>
      </c>
      <c r="E3617" s="1" t="s">
        <v>31</v>
      </c>
      <c r="F3617" t="s">
        <v>14153</v>
      </c>
      <c r="G3617">
        <v>0</v>
      </c>
      <c r="H3617">
        <v>0</v>
      </c>
      <c r="I3617">
        <v>0</v>
      </c>
    </row>
    <row r="3618" spans="1:9" hidden="1" x14ac:dyDescent="0.3">
      <c r="A3618" s="1" t="s">
        <v>127</v>
      </c>
      <c r="B3618" s="1" t="s">
        <v>55</v>
      </c>
      <c r="C3618">
        <v>31.24</v>
      </c>
      <c r="D3618">
        <v>36.51</v>
      </c>
      <c r="E3618" s="1" t="s">
        <v>32</v>
      </c>
      <c r="F3618" t="s">
        <v>14067</v>
      </c>
      <c r="G3618">
        <v>0</v>
      </c>
      <c r="H3618">
        <v>0</v>
      </c>
      <c r="I3618">
        <v>0</v>
      </c>
    </row>
    <row r="3619" spans="1:9" hidden="1" x14ac:dyDescent="0.3">
      <c r="A3619" s="1" t="s">
        <v>127</v>
      </c>
      <c r="B3619" s="1" t="s">
        <v>55</v>
      </c>
      <c r="C3619">
        <v>31.24</v>
      </c>
      <c r="D3619">
        <v>36.51</v>
      </c>
      <c r="E3619" s="1" t="s">
        <v>33</v>
      </c>
      <c r="F3619" t="s">
        <v>13981</v>
      </c>
      <c r="G3619">
        <v>0</v>
      </c>
      <c r="H3619">
        <v>0</v>
      </c>
      <c r="I3619">
        <v>0</v>
      </c>
    </row>
    <row r="3620" spans="1:9" hidden="1" x14ac:dyDescent="0.3">
      <c r="A3620" s="1" t="s">
        <v>127</v>
      </c>
      <c r="B3620" s="1" t="s">
        <v>55</v>
      </c>
      <c r="C3620">
        <v>31.24</v>
      </c>
      <c r="D3620">
        <v>36.51</v>
      </c>
      <c r="E3620" s="1" t="s">
        <v>34</v>
      </c>
      <c r="F3620" t="s">
        <v>13895</v>
      </c>
      <c r="G3620">
        <v>0</v>
      </c>
      <c r="H3620">
        <v>0</v>
      </c>
      <c r="I3620">
        <v>0</v>
      </c>
    </row>
    <row r="3621" spans="1:9" hidden="1" x14ac:dyDescent="0.3">
      <c r="A3621" s="1" t="s">
        <v>127</v>
      </c>
      <c r="B3621" s="1" t="s">
        <v>55</v>
      </c>
      <c r="C3621">
        <v>31.24</v>
      </c>
      <c r="D3621">
        <v>36.51</v>
      </c>
      <c r="E3621" s="1" t="s">
        <v>35</v>
      </c>
      <c r="F3621" t="s">
        <v>13811</v>
      </c>
      <c r="G3621">
        <v>0</v>
      </c>
      <c r="H3621">
        <v>0</v>
      </c>
      <c r="I3621">
        <v>0</v>
      </c>
    </row>
    <row r="3622" spans="1:9" hidden="1" x14ac:dyDescent="0.3">
      <c r="A3622" s="1" t="s">
        <v>127</v>
      </c>
      <c r="B3622" s="1" t="s">
        <v>55</v>
      </c>
      <c r="C3622">
        <v>31.24</v>
      </c>
      <c r="D3622">
        <v>36.51</v>
      </c>
      <c r="E3622" s="1" t="s">
        <v>36</v>
      </c>
      <c r="F3622" t="s">
        <v>13727</v>
      </c>
      <c r="G3622">
        <v>0</v>
      </c>
      <c r="H3622">
        <v>0</v>
      </c>
      <c r="I3622">
        <v>0</v>
      </c>
    </row>
    <row r="3623" spans="1:9" hidden="1" x14ac:dyDescent="0.3">
      <c r="A3623" s="1" t="s">
        <v>127</v>
      </c>
      <c r="B3623" s="1" t="s">
        <v>55</v>
      </c>
      <c r="C3623">
        <v>31.24</v>
      </c>
      <c r="D3623">
        <v>36.51</v>
      </c>
      <c r="E3623" s="1" t="s">
        <v>37</v>
      </c>
      <c r="F3623" t="s">
        <v>13643</v>
      </c>
      <c r="G3623">
        <v>0</v>
      </c>
      <c r="H3623">
        <v>0</v>
      </c>
      <c r="I3623">
        <v>0</v>
      </c>
    </row>
    <row r="3624" spans="1:9" hidden="1" x14ac:dyDescent="0.3">
      <c r="A3624" s="1" t="s">
        <v>127</v>
      </c>
      <c r="B3624" s="1" t="s">
        <v>55</v>
      </c>
      <c r="C3624">
        <v>31.24</v>
      </c>
      <c r="D3624">
        <v>36.51</v>
      </c>
      <c r="E3624" s="1" t="s">
        <v>38</v>
      </c>
      <c r="F3624" t="s">
        <v>13564</v>
      </c>
      <c r="G3624">
        <v>0</v>
      </c>
      <c r="H3624">
        <v>0</v>
      </c>
      <c r="I3624">
        <v>0</v>
      </c>
    </row>
    <row r="3625" spans="1:9" hidden="1" x14ac:dyDescent="0.3">
      <c r="A3625" s="1" t="s">
        <v>127</v>
      </c>
      <c r="B3625" s="1" t="s">
        <v>55</v>
      </c>
      <c r="C3625">
        <v>31.24</v>
      </c>
      <c r="D3625">
        <v>36.51</v>
      </c>
      <c r="E3625" s="1" t="s">
        <v>39</v>
      </c>
      <c r="F3625" t="s">
        <v>13489</v>
      </c>
      <c r="G3625">
        <v>0</v>
      </c>
      <c r="H3625">
        <v>0</v>
      </c>
      <c r="I3625">
        <v>0</v>
      </c>
    </row>
    <row r="3626" spans="1:9" hidden="1" x14ac:dyDescent="0.3">
      <c r="A3626" s="1" t="s">
        <v>127</v>
      </c>
      <c r="B3626" s="1" t="s">
        <v>55</v>
      </c>
      <c r="C3626">
        <v>31.24</v>
      </c>
      <c r="D3626">
        <v>36.51</v>
      </c>
      <c r="E3626" s="1" t="s">
        <v>40</v>
      </c>
      <c r="F3626" t="s">
        <v>13421</v>
      </c>
      <c r="G3626">
        <v>0</v>
      </c>
      <c r="H3626">
        <v>0</v>
      </c>
      <c r="I3626">
        <v>0</v>
      </c>
    </row>
    <row r="3627" spans="1:9" hidden="1" x14ac:dyDescent="0.3">
      <c r="A3627" s="1" t="s">
        <v>127</v>
      </c>
      <c r="B3627" s="1" t="s">
        <v>55</v>
      </c>
      <c r="C3627">
        <v>31.24</v>
      </c>
      <c r="D3627">
        <v>36.51</v>
      </c>
      <c r="E3627" s="1" t="s">
        <v>41</v>
      </c>
      <c r="F3627" t="s">
        <v>13045</v>
      </c>
      <c r="G3627">
        <v>0</v>
      </c>
      <c r="H3627">
        <v>0</v>
      </c>
      <c r="I3627">
        <v>0</v>
      </c>
    </row>
    <row r="3628" spans="1:9" hidden="1" x14ac:dyDescent="0.3">
      <c r="A3628" s="1" t="s">
        <v>127</v>
      </c>
      <c r="B3628" s="1" t="s">
        <v>55</v>
      </c>
      <c r="C3628">
        <v>31.24</v>
      </c>
      <c r="D3628">
        <v>36.51</v>
      </c>
      <c r="E3628" s="1" t="s">
        <v>42</v>
      </c>
      <c r="F3628" t="s">
        <v>13046</v>
      </c>
      <c r="G3628">
        <v>0</v>
      </c>
      <c r="H3628">
        <v>0</v>
      </c>
      <c r="I3628">
        <v>0</v>
      </c>
    </row>
    <row r="3629" spans="1:9" hidden="1" x14ac:dyDescent="0.3">
      <c r="A3629" s="1" t="s">
        <v>127</v>
      </c>
      <c r="B3629" s="1" t="s">
        <v>55</v>
      </c>
      <c r="C3629">
        <v>31.24</v>
      </c>
      <c r="D3629">
        <v>36.51</v>
      </c>
      <c r="E3629" s="1" t="s">
        <v>43</v>
      </c>
      <c r="F3629" t="s">
        <v>13047</v>
      </c>
      <c r="G3629">
        <v>0</v>
      </c>
      <c r="H3629">
        <v>0</v>
      </c>
      <c r="I3629">
        <v>0</v>
      </c>
    </row>
    <row r="3630" spans="1:9" hidden="1" x14ac:dyDescent="0.3">
      <c r="A3630" s="1" t="s">
        <v>127</v>
      </c>
      <c r="B3630" s="1" t="s">
        <v>55</v>
      </c>
      <c r="C3630">
        <v>31.24</v>
      </c>
      <c r="D3630">
        <v>36.51</v>
      </c>
      <c r="E3630" s="1" t="s">
        <v>44</v>
      </c>
      <c r="F3630" t="s">
        <v>13048</v>
      </c>
      <c r="G3630">
        <v>0</v>
      </c>
      <c r="H3630">
        <v>0</v>
      </c>
      <c r="I3630">
        <v>0</v>
      </c>
    </row>
    <row r="3631" spans="1:9" hidden="1" x14ac:dyDescent="0.3">
      <c r="A3631" s="1" t="s">
        <v>127</v>
      </c>
      <c r="B3631" s="1" t="s">
        <v>55</v>
      </c>
      <c r="C3631">
        <v>31.24</v>
      </c>
      <c r="D3631">
        <v>36.51</v>
      </c>
      <c r="E3631" s="1" t="s">
        <v>45</v>
      </c>
      <c r="F3631" t="s">
        <v>21432</v>
      </c>
      <c r="G3631">
        <v>0</v>
      </c>
      <c r="H3631">
        <v>1</v>
      </c>
      <c r="I3631">
        <v>0</v>
      </c>
    </row>
    <row r="3632" spans="1:9" hidden="1" x14ac:dyDescent="0.3">
      <c r="A3632" s="1" t="s">
        <v>127</v>
      </c>
      <c r="B3632" s="1" t="s">
        <v>55</v>
      </c>
      <c r="C3632">
        <v>31.24</v>
      </c>
      <c r="D3632">
        <v>36.51</v>
      </c>
      <c r="E3632" s="1" t="s">
        <v>46</v>
      </c>
      <c r="F3632" t="s">
        <v>21433</v>
      </c>
      <c r="G3632">
        <v>0</v>
      </c>
      <c r="H3632">
        <v>1</v>
      </c>
      <c r="I3632">
        <v>0</v>
      </c>
    </row>
    <row r="3633" spans="1:9" hidden="1" x14ac:dyDescent="0.3">
      <c r="A3633" s="1" t="s">
        <v>127</v>
      </c>
      <c r="B3633" s="1" t="s">
        <v>55</v>
      </c>
      <c r="C3633">
        <v>31.24</v>
      </c>
      <c r="D3633">
        <v>36.51</v>
      </c>
      <c r="E3633" s="1" t="s">
        <v>47</v>
      </c>
      <c r="F3633" t="s">
        <v>21434</v>
      </c>
      <c r="G3633">
        <v>0</v>
      </c>
      <c r="H3633">
        <v>1</v>
      </c>
      <c r="I3633">
        <v>0</v>
      </c>
    </row>
    <row r="3634" spans="1:9" hidden="1" x14ac:dyDescent="0.3">
      <c r="A3634" s="1" t="s">
        <v>127</v>
      </c>
      <c r="B3634" s="1" t="s">
        <v>55</v>
      </c>
      <c r="C3634">
        <v>31.24</v>
      </c>
      <c r="D3634">
        <v>36.51</v>
      </c>
      <c r="E3634" s="1" t="s">
        <v>48</v>
      </c>
      <c r="F3634" t="s">
        <v>21435</v>
      </c>
      <c r="G3634">
        <v>0</v>
      </c>
      <c r="H3634">
        <v>1</v>
      </c>
      <c r="I3634">
        <v>0</v>
      </c>
    </row>
    <row r="3635" spans="1:9" hidden="1" x14ac:dyDescent="0.3">
      <c r="A3635" s="1" t="s">
        <v>127</v>
      </c>
      <c r="B3635" s="1" t="s">
        <v>55</v>
      </c>
      <c r="C3635">
        <v>31.24</v>
      </c>
      <c r="D3635">
        <v>36.51</v>
      </c>
      <c r="E3635" s="1" t="s">
        <v>49</v>
      </c>
      <c r="F3635" t="s">
        <v>21436</v>
      </c>
      <c r="G3635">
        <v>0</v>
      </c>
      <c r="H3635">
        <v>1</v>
      </c>
      <c r="I3635">
        <v>0</v>
      </c>
    </row>
    <row r="3636" spans="1:9" hidden="1" x14ac:dyDescent="0.3">
      <c r="A3636" s="1" t="s">
        <v>127</v>
      </c>
      <c r="B3636" s="1" t="s">
        <v>55</v>
      </c>
      <c r="C3636">
        <v>31.24</v>
      </c>
      <c r="D3636">
        <v>36.51</v>
      </c>
      <c r="E3636" s="1" t="s">
        <v>50</v>
      </c>
      <c r="F3636" t="s">
        <v>21437</v>
      </c>
      <c r="G3636">
        <v>0</v>
      </c>
      <c r="H3636">
        <v>1</v>
      </c>
      <c r="I3636">
        <v>0</v>
      </c>
    </row>
    <row r="3637" spans="1:9" hidden="1" x14ac:dyDescent="0.3">
      <c r="A3637" s="1" t="s">
        <v>127</v>
      </c>
      <c r="B3637" s="1" t="s">
        <v>55</v>
      </c>
      <c r="C3637">
        <v>31.24</v>
      </c>
      <c r="D3637">
        <v>36.51</v>
      </c>
      <c r="E3637" s="1" t="s">
        <v>51</v>
      </c>
      <c r="F3637" t="s">
        <v>21438</v>
      </c>
      <c r="G3637">
        <v>0</v>
      </c>
      <c r="H3637">
        <v>1</v>
      </c>
      <c r="I3637">
        <v>0</v>
      </c>
    </row>
    <row r="3638" spans="1:9" hidden="1" x14ac:dyDescent="0.3">
      <c r="A3638" s="1" t="s">
        <v>127</v>
      </c>
      <c r="B3638" s="1" t="s">
        <v>55</v>
      </c>
      <c r="C3638">
        <v>31.24</v>
      </c>
      <c r="D3638">
        <v>36.51</v>
      </c>
      <c r="E3638" s="1" t="s">
        <v>52</v>
      </c>
      <c r="F3638" t="s">
        <v>21439</v>
      </c>
      <c r="G3638">
        <v>0</v>
      </c>
      <c r="H3638">
        <v>1</v>
      </c>
      <c r="I3638">
        <v>0</v>
      </c>
    </row>
    <row r="3639" spans="1:9" hidden="1" x14ac:dyDescent="0.3">
      <c r="A3639" s="1" t="s">
        <v>127</v>
      </c>
      <c r="B3639" s="1" t="s">
        <v>55</v>
      </c>
      <c r="C3639">
        <v>31.24</v>
      </c>
      <c r="D3639">
        <v>36.51</v>
      </c>
      <c r="E3639" s="1" t="s">
        <v>53</v>
      </c>
      <c r="F3639" t="s">
        <v>21440</v>
      </c>
      <c r="G3639">
        <v>0</v>
      </c>
      <c r="H3639">
        <v>1</v>
      </c>
      <c r="I3639">
        <v>0</v>
      </c>
    </row>
    <row r="3640" spans="1:9" hidden="1" x14ac:dyDescent="0.3">
      <c r="A3640" s="1" t="s">
        <v>127</v>
      </c>
      <c r="B3640" s="1" t="s">
        <v>55</v>
      </c>
      <c r="C3640">
        <v>31.24</v>
      </c>
      <c r="D3640">
        <v>36.51</v>
      </c>
      <c r="E3640" s="1" t="s">
        <v>54</v>
      </c>
      <c r="F3640" t="s">
        <v>21441</v>
      </c>
      <c r="G3640">
        <v>0</v>
      </c>
      <c r="H3640">
        <v>1</v>
      </c>
      <c r="I3640">
        <v>0</v>
      </c>
    </row>
    <row r="3641" spans="1:9" hidden="1" x14ac:dyDescent="0.3">
      <c r="A3641" s="1" t="s">
        <v>127</v>
      </c>
      <c r="B3641" s="1" t="s">
        <v>55</v>
      </c>
      <c r="C3641">
        <v>31.24</v>
      </c>
      <c r="D3641">
        <v>36.51</v>
      </c>
      <c r="E3641" s="1" t="s">
        <v>21548</v>
      </c>
      <c r="F3641" t="s">
        <v>21618</v>
      </c>
      <c r="G3641">
        <v>0</v>
      </c>
      <c r="H3641">
        <v>1</v>
      </c>
      <c r="I3641">
        <v>1</v>
      </c>
    </row>
    <row r="3642" spans="1:9" hidden="1" x14ac:dyDescent="0.3">
      <c r="A3642" s="1" t="s">
        <v>128</v>
      </c>
      <c r="B3642" s="1" t="s">
        <v>55</v>
      </c>
      <c r="C3642">
        <v>48.379399999999997</v>
      </c>
      <c r="D3642">
        <v>31.165600000000001</v>
      </c>
      <c r="E3642" s="1" t="s">
        <v>4</v>
      </c>
      <c r="F3642" t="s">
        <v>16627</v>
      </c>
      <c r="G3642">
        <v>0</v>
      </c>
      <c r="H3642">
        <v>0</v>
      </c>
      <c r="I3642">
        <v>0</v>
      </c>
    </row>
    <row r="3643" spans="1:9" hidden="1" x14ac:dyDescent="0.3">
      <c r="A3643" s="1" t="s">
        <v>128</v>
      </c>
      <c r="B3643" s="1" t="s">
        <v>55</v>
      </c>
      <c r="C3643">
        <v>48.379399999999997</v>
      </c>
      <c r="D3643">
        <v>31.165600000000001</v>
      </c>
      <c r="E3643" s="1" t="s">
        <v>5</v>
      </c>
      <c r="F3643" t="s">
        <v>16524</v>
      </c>
      <c r="G3643">
        <v>0</v>
      </c>
      <c r="H3643">
        <v>0</v>
      </c>
      <c r="I3643">
        <v>0</v>
      </c>
    </row>
    <row r="3644" spans="1:9" hidden="1" x14ac:dyDescent="0.3">
      <c r="A3644" s="1" t="s">
        <v>128</v>
      </c>
      <c r="B3644" s="1" t="s">
        <v>55</v>
      </c>
      <c r="C3644">
        <v>48.379399999999997</v>
      </c>
      <c r="D3644">
        <v>31.165600000000001</v>
      </c>
      <c r="E3644" s="1" t="s">
        <v>6</v>
      </c>
      <c r="F3644" t="s">
        <v>16422</v>
      </c>
      <c r="G3644">
        <v>0</v>
      </c>
      <c r="H3644">
        <v>0</v>
      </c>
      <c r="I3644">
        <v>0</v>
      </c>
    </row>
    <row r="3645" spans="1:9" hidden="1" x14ac:dyDescent="0.3">
      <c r="A3645" s="1" t="s">
        <v>128</v>
      </c>
      <c r="B3645" s="1" t="s">
        <v>55</v>
      </c>
      <c r="C3645">
        <v>48.379399999999997</v>
      </c>
      <c r="D3645">
        <v>31.165600000000001</v>
      </c>
      <c r="E3645" s="1" t="s">
        <v>7</v>
      </c>
      <c r="F3645" t="s">
        <v>16320</v>
      </c>
      <c r="G3645">
        <v>0</v>
      </c>
      <c r="H3645">
        <v>0</v>
      </c>
      <c r="I3645">
        <v>0</v>
      </c>
    </row>
    <row r="3646" spans="1:9" hidden="1" x14ac:dyDescent="0.3">
      <c r="A3646" s="1" t="s">
        <v>128</v>
      </c>
      <c r="B3646" s="1" t="s">
        <v>55</v>
      </c>
      <c r="C3646">
        <v>48.379399999999997</v>
      </c>
      <c r="D3646">
        <v>31.165600000000001</v>
      </c>
      <c r="E3646" s="1" t="s">
        <v>8</v>
      </c>
      <c r="F3646" t="s">
        <v>16220</v>
      </c>
      <c r="G3646">
        <v>0</v>
      </c>
      <c r="H3646">
        <v>0</v>
      </c>
      <c r="I3646">
        <v>0</v>
      </c>
    </row>
    <row r="3647" spans="1:9" hidden="1" x14ac:dyDescent="0.3">
      <c r="A3647" s="1" t="s">
        <v>128</v>
      </c>
      <c r="B3647" s="1" t="s">
        <v>55</v>
      </c>
      <c r="C3647">
        <v>48.379399999999997</v>
      </c>
      <c r="D3647">
        <v>31.165600000000001</v>
      </c>
      <c r="E3647" s="1" t="s">
        <v>9</v>
      </c>
      <c r="F3647" t="s">
        <v>16120</v>
      </c>
      <c r="G3647">
        <v>0</v>
      </c>
      <c r="H3647">
        <v>0</v>
      </c>
      <c r="I3647">
        <v>0</v>
      </c>
    </row>
    <row r="3648" spans="1:9" hidden="1" x14ac:dyDescent="0.3">
      <c r="A3648" s="1" t="s">
        <v>128</v>
      </c>
      <c r="B3648" s="1" t="s">
        <v>55</v>
      </c>
      <c r="C3648">
        <v>48.379399999999997</v>
      </c>
      <c r="D3648">
        <v>31.165600000000001</v>
      </c>
      <c r="E3648" s="1" t="s">
        <v>10</v>
      </c>
      <c r="F3648" t="s">
        <v>16023</v>
      </c>
      <c r="G3648">
        <v>0</v>
      </c>
      <c r="H3648">
        <v>0</v>
      </c>
      <c r="I3648">
        <v>0</v>
      </c>
    </row>
    <row r="3649" spans="1:9" hidden="1" x14ac:dyDescent="0.3">
      <c r="A3649" s="1" t="s">
        <v>128</v>
      </c>
      <c r="B3649" s="1" t="s">
        <v>55</v>
      </c>
      <c r="C3649">
        <v>48.379399999999997</v>
      </c>
      <c r="D3649">
        <v>31.165600000000001</v>
      </c>
      <c r="E3649" s="1" t="s">
        <v>11</v>
      </c>
      <c r="F3649" t="s">
        <v>15926</v>
      </c>
      <c r="G3649">
        <v>0</v>
      </c>
      <c r="H3649">
        <v>0</v>
      </c>
      <c r="I3649">
        <v>0</v>
      </c>
    </row>
    <row r="3650" spans="1:9" hidden="1" x14ac:dyDescent="0.3">
      <c r="A3650" s="1" t="s">
        <v>128</v>
      </c>
      <c r="B3650" s="1" t="s">
        <v>55</v>
      </c>
      <c r="C3650">
        <v>48.379399999999997</v>
      </c>
      <c r="D3650">
        <v>31.165600000000001</v>
      </c>
      <c r="E3650" s="1" t="s">
        <v>12</v>
      </c>
      <c r="F3650" t="s">
        <v>15831</v>
      </c>
      <c r="G3650">
        <v>0</v>
      </c>
      <c r="H3650">
        <v>0</v>
      </c>
      <c r="I3650">
        <v>0</v>
      </c>
    </row>
    <row r="3651" spans="1:9" hidden="1" x14ac:dyDescent="0.3">
      <c r="A3651" s="1" t="s">
        <v>128</v>
      </c>
      <c r="B3651" s="1" t="s">
        <v>55</v>
      </c>
      <c r="C3651">
        <v>48.379399999999997</v>
      </c>
      <c r="D3651">
        <v>31.165600000000001</v>
      </c>
      <c r="E3651" s="1" t="s">
        <v>13</v>
      </c>
      <c r="F3651" t="s">
        <v>15739</v>
      </c>
      <c r="G3651">
        <v>0</v>
      </c>
      <c r="H3651">
        <v>0</v>
      </c>
      <c r="I3651">
        <v>0</v>
      </c>
    </row>
    <row r="3652" spans="1:9" hidden="1" x14ac:dyDescent="0.3">
      <c r="A3652" s="1" t="s">
        <v>128</v>
      </c>
      <c r="B3652" s="1" t="s">
        <v>55</v>
      </c>
      <c r="C3652">
        <v>48.379399999999997</v>
      </c>
      <c r="D3652">
        <v>31.165600000000001</v>
      </c>
      <c r="E3652" s="1" t="s">
        <v>14</v>
      </c>
      <c r="F3652" t="s">
        <v>15649</v>
      </c>
      <c r="G3652">
        <v>0</v>
      </c>
      <c r="H3652">
        <v>0</v>
      </c>
      <c r="I3652">
        <v>0</v>
      </c>
    </row>
    <row r="3653" spans="1:9" hidden="1" x14ac:dyDescent="0.3">
      <c r="A3653" s="1" t="s">
        <v>128</v>
      </c>
      <c r="B3653" s="1" t="s">
        <v>55</v>
      </c>
      <c r="C3653">
        <v>48.379399999999997</v>
      </c>
      <c r="D3653">
        <v>31.165600000000001</v>
      </c>
      <c r="E3653" s="1" t="s">
        <v>15</v>
      </c>
      <c r="F3653" t="s">
        <v>15560</v>
      </c>
      <c r="G3653">
        <v>0</v>
      </c>
      <c r="H3653">
        <v>0</v>
      </c>
      <c r="I3653">
        <v>0</v>
      </c>
    </row>
    <row r="3654" spans="1:9" hidden="1" x14ac:dyDescent="0.3">
      <c r="A3654" s="1" t="s">
        <v>128</v>
      </c>
      <c r="B3654" s="1" t="s">
        <v>55</v>
      </c>
      <c r="C3654">
        <v>48.379399999999997</v>
      </c>
      <c r="D3654">
        <v>31.165600000000001</v>
      </c>
      <c r="E3654" s="1" t="s">
        <v>16</v>
      </c>
      <c r="F3654" t="s">
        <v>15471</v>
      </c>
      <c r="G3654">
        <v>0</v>
      </c>
      <c r="H3654">
        <v>0</v>
      </c>
      <c r="I3654">
        <v>0</v>
      </c>
    </row>
    <row r="3655" spans="1:9" hidden="1" x14ac:dyDescent="0.3">
      <c r="A3655" s="1" t="s">
        <v>128</v>
      </c>
      <c r="B3655" s="1" t="s">
        <v>55</v>
      </c>
      <c r="C3655">
        <v>48.379399999999997</v>
      </c>
      <c r="D3655">
        <v>31.165600000000001</v>
      </c>
      <c r="E3655" s="1" t="s">
        <v>17</v>
      </c>
      <c r="F3655" t="s">
        <v>15382</v>
      </c>
      <c r="G3655">
        <v>0</v>
      </c>
      <c r="H3655">
        <v>0</v>
      </c>
      <c r="I3655">
        <v>0</v>
      </c>
    </row>
    <row r="3656" spans="1:9" hidden="1" x14ac:dyDescent="0.3">
      <c r="A3656" s="1" t="s">
        <v>128</v>
      </c>
      <c r="B3656" s="1" t="s">
        <v>55</v>
      </c>
      <c r="C3656">
        <v>48.379399999999997</v>
      </c>
      <c r="D3656">
        <v>31.165600000000001</v>
      </c>
      <c r="E3656" s="1" t="s">
        <v>18</v>
      </c>
      <c r="F3656" t="s">
        <v>15294</v>
      </c>
      <c r="G3656">
        <v>0</v>
      </c>
      <c r="H3656">
        <v>0</v>
      </c>
      <c r="I3656">
        <v>0</v>
      </c>
    </row>
    <row r="3657" spans="1:9" hidden="1" x14ac:dyDescent="0.3">
      <c r="A3657" s="1" t="s">
        <v>128</v>
      </c>
      <c r="B3657" s="1" t="s">
        <v>55</v>
      </c>
      <c r="C3657">
        <v>48.379399999999997</v>
      </c>
      <c r="D3657">
        <v>31.165600000000001</v>
      </c>
      <c r="E3657" s="1" t="s">
        <v>19</v>
      </c>
      <c r="F3657" t="s">
        <v>15206</v>
      </c>
      <c r="G3657">
        <v>0</v>
      </c>
      <c r="H3657">
        <v>0</v>
      </c>
      <c r="I3657">
        <v>0</v>
      </c>
    </row>
    <row r="3658" spans="1:9" hidden="1" x14ac:dyDescent="0.3">
      <c r="A3658" s="1" t="s">
        <v>128</v>
      </c>
      <c r="B3658" s="1" t="s">
        <v>55</v>
      </c>
      <c r="C3658">
        <v>48.379399999999997</v>
      </c>
      <c r="D3658">
        <v>31.165600000000001</v>
      </c>
      <c r="E3658" s="1" t="s">
        <v>20</v>
      </c>
      <c r="F3658" t="s">
        <v>15118</v>
      </c>
      <c r="G3658">
        <v>0</v>
      </c>
      <c r="H3658">
        <v>0</v>
      </c>
      <c r="I3658">
        <v>0</v>
      </c>
    </row>
    <row r="3659" spans="1:9" hidden="1" x14ac:dyDescent="0.3">
      <c r="A3659" s="1" t="s">
        <v>128</v>
      </c>
      <c r="B3659" s="1" t="s">
        <v>55</v>
      </c>
      <c r="C3659">
        <v>48.379399999999997</v>
      </c>
      <c r="D3659">
        <v>31.165600000000001</v>
      </c>
      <c r="E3659" s="1" t="s">
        <v>21</v>
      </c>
      <c r="F3659" t="s">
        <v>15030</v>
      </c>
      <c r="G3659">
        <v>0</v>
      </c>
      <c r="H3659">
        <v>0</v>
      </c>
      <c r="I3659">
        <v>0</v>
      </c>
    </row>
    <row r="3660" spans="1:9" hidden="1" x14ac:dyDescent="0.3">
      <c r="A3660" s="1" t="s">
        <v>128</v>
      </c>
      <c r="B3660" s="1" t="s">
        <v>55</v>
      </c>
      <c r="C3660">
        <v>48.379399999999997</v>
      </c>
      <c r="D3660">
        <v>31.165600000000001</v>
      </c>
      <c r="E3660" s="1" t="s">
        <v>22</v>
      </c>
      <c r="F3660" t="s">
        <v>14942</v>
      </c>
      <c r="G3660">
        <v>0</v>
      </c>
      <c r="H3660">
        <v>0</v>
      </c>
      <c r="I3660">
        <v>0</v>
      </c>
    </row>
    <row r="3661" spans="1:9" hidden="1" x14ac:dyDescent="0.3">
      <c r="A3661" s="1" t="s">
        <v>128</v>
      </c>
      <c r="B3661" s="1" t="s">
        <v>55</v>
      </c>
      <c r="C3661">
        <v>48.379399999999997</v>
      </c>
      <c r="D3661">
        <v>31.165600000000001</v>
      </c>
      <c r="E3661" s="1" t="s">
        <v>23</v>
      </c>
      <c r="F3661" t="s">
        <v>14854</v>
      </c>
      <c r="G3661">
        <v>0</v>
      </c>
      <c r="H3661">
        <v>0</v>
      </c>
      <c r="I3661">
        <v>0</v>
      </c>
    </row>
    <row r="3662" spans="1:9" hidden="1" x14ac:dyDescent="0.3">
      <c r="A3662" s="1" t="s">
        <v>128</v>
      </c>
      <c r="B3662" s="1" t="s">
        <v>55</v>
      </c>
      <c r="C3662">
        <v>48.379399999999997</v>
      </c>
      <c r="D3662">
        <v>31.165600000000001</v>
      </c>
      <c r="E3662" s="1" t="s">
        <v>24</v>
      </c>
      <c r="F3662" t="s">
        <v>14766</v>
      </c>
      <c r="G3662">
        <v>0</v>
      </c>
      <c r="H3662">
        <v>0</v>
      </c>
      <c r="I3662">
        <v>0</v>
      </c>
    </row>
    <row r="3663" spans="1:9" hidden="1" x14ac:dyDescent="0.3">
      <c r="A3663" s="1" t="s">
        <v>128</v>
      </c>
      <c r="B3663" s="1" t="s">
        <v>55</v>
      </c>
      <c r="C3663">
        <v>48.379399999999997</v>
      </c>
      <c r="D3663">
        <v>31.165600000000001</v>
      </c>
      <c r="E3663" s="1" t="s">
        <v>25</v>
      </c>
      <c r="F3663" t="s">
        <v>14678</v>
      </c>
      <c r="G3663">
        <v>0</v>
      </c>
      <c r="H3663">
        <v>0</v>
      </c>
      <c r="I3663">
        <v>0</v>
      </c>
    </row>
    <row r="3664" spans="1:9" hidden="1" x14ac:dyDescent="0.3">
      <c r="A3664" s="1" t="s">
        <v>128</v>
      </c>
      <c r="B3664" s="1" t="s">
        <v>55</v>
      </c>
      <c r="C3664">
        <v>48.379399999999997</v>
      </c>
      <c r="D3664">
        <v>31.165600000000001</v>
      </c>
      <c r="E3664" s="1" t="s">
        <v>26</v>
      </c>
      <c r="F3664" t="s">
        <v>14590</v>
      </c>
      <c r="G3664">
        <v>0</v>
      </c>
      <c r="H3664">
        <v>0</v>
      </c>
      <c r="I3664">
        <v>0</v>
      </c>
    </row>
    <row r="3665" spans="1:9" hidden="1" x14ac:dyDescent="0.3">
      <c r="A3665" s="1" t="s">
        <v>128</v>
      </c>
      <c r="B3665" s="1" t="s">
        <v>55</v>
      </c>
      <c r="C3665">
        <v>48.379399999999997</v>
      </c>
      <c r="D3665">
        <v>31.165600000000001</v>
      </c>
      <c r="E3665" s="1" t="s">
        <v>27</v>
      </c>
      <c r="F3665" t="s">
        <v>14502</v>
      </c>
      <c r="G3665">
        <v>0</v>
      </c>
      <c r="H3665">
        <v>0</v>
      </c>
      <c r="I3665">
        <v>0</v>
      </c>
    </row>
    <row r="3666" spans="1:9" hidden="1" x14ac:dyDescent="0.3">
      <c r="A3666" s="1" t="s">
        <v>128</v>
      </c>
      <c r="B3666" s="1" t="s">
        <v>55</v>
      </c>
      <c r="C3666">
        <v>48.379399999999997</v>
      </c>
      <c r="D3666">
        <v>31.165600000000001</v>
      </c>
      <c r="E3666" s="1" t="s">
        <v>28</v>
      </c>
      <c r="F3666" t="s">
        <v>14415</v>
      </c>
      <c r="G3666">
        <v>0</v>
      </c>
      <c r="H3666">
        <v>0</v>
      </c>
      <c r="I3666">
        <v>0</v>
      </c>
    </row>
    <row r="3667" spans="1:9" hidden="1" x14ac:dyDescent="0.3">
      <c r="A3667" s="1" t="s">
        <v>128</v>
      </c>
      <c r="B3667" s="1" t="s">
        <v>55</v>
      </c>
      <c r="C3667">
        <v>48.379399999999997</v>
      </c>
      <c r="D3667">
        <v>31.165600000000001</v>
      </c>
      <c r="E3667" s="1" t="s">
        <v>29</v>
      </c>
      <c r="F3667" t="s">
        <v>14328</v>
      </c>
      <c r="G3667">
        <v>0</v>
      </c>
      <c r="H3667">
        <v>0</v>
      </c>
      <c r="I3667">
        <v>0</v>
      </c>
    </row>
    <row r="3668" spans="1:9" hidden="1" x14ac:dyDescent="0.3">
      <c r="A3668" s="1" t="s">
        <v>128</v>
      </c>
      <c r="B3668" s="1" t="s">
        <v>55</v>
      </c>
      <c r="C3668">
        <v>48.379399999999997</v>
      </c>
      <c r="D3668">
        <v>31.165600000000001</v>
      </c>
      <c r="E3668" s="1" t="s">
        <v>30</v>
      </c>
      <c r="F3668" t="s">
        <v>14241</v>
      </c>
      <c r="G3668">
        <v>0</v>
      </c>
      <c r="H3668">
        <v>0</v>
      </c>
      <c r="I3668">
        <v>0</v>
      </c>
    </row>
    <row r="3669" spans="1:9" hidden="1" x14ac:dyDescent="0.3">
      <c r="A3669" s="1" t="s">
        <v>128</v>
      </c>
      <c r="B3669" s="1" t="s">
        <v>55</v>
      </c>
      <c r="C3669">
        <v>48.379399999999997</v>
      </c>
      <c r="D3669">
        <v>31.165600000000001</v>
      </c>
      <c r="E3669" s="1" t="s">
        <v>31</v>
      </c>
      <c r="F3669" t="s">
        <v>14154</v>
      </c>
      <c r="G3669">
        <v>0</v>
      </c>
      <c r="H3669">
        <v>0</v>
      </c>
      <c r="I3669">
        <v>0</v>
      </c>
    </row>
    <row r="3670" spans="1:9" hidden="1" x14ac:dyDescent="0.3">
      <c r="A3670" s="1" t="s">
        <v>128</v>
      </c>
      <c r="B3670" s="1" t="s">
        <v>55</v>
      </c>
      <c r="C3670">
        <v>48.379399999999997</v>
      </c>
      <c r="D3670">
        <v>31.165600000000001</v>
      </c>
      <c r="E3670" s="1" t="s">
        <v>32</v>
      </c>
      <c r="F3670" t="s">
        <v>14068</v>
      </c>
      <c r="G3670">
        <v>0</v>
      </c>
      <c r="H3670">
        <v>0</v>
      </c>
      <c r="I3670">
        <v>0</v>
      </c>
    </row>
    <row r="3671" spans="1:9" hidden="1" x14ac:dyDescent="0.3">
      <c r="A3671" s="1" t="s">
        <v>128</v>
      </c>
      <c r="B3671" s="1" t="s">
        <v>55</v>
      </c>
      <c r="C3671">
        <v>48.379399999999997</v>
      </c>
      <c r="D3671">
        <v>31.165600000000001</v>
      </c>
      <c r="E3671" s="1" t="s">
        <v>33</v>
      </c>
      <c r="F3671" t="s">
        <v>13982</v>
      </c>
      <c r="G3671">
        <v>0</v>
      </c>
      <c r="H3671">
        <v>0</v>
      </c>
      <c r="I3671">
        <v>0</v>
      </c>
    </row>
    <row r="3672" spans="1:9" hidden="1" x14ac:dyDescent="0.3">
      <c r="A3672" s="1" t="s">
        <v>128</v>
      </c>
      <c r="B3672" s="1" t="s">
        <v>55</v>
      </c>
      <c r="C3672">
        <v>48.379399999999997</v>
      </c>
      <c r="D3672">
        <v>31.165600000000001</v>
      </c>
      <c r="E3672" s="1" t="s">
        <v>34</v>
      </c>
      <c r="F3672" t="s">
        <v>13896</v>
      </c>
      <c r="G3672">
        <v>0</v>
      </c>
      <c r="H3672">
        <v>0</v>
      </c>
      <c r="I3672">
        <v>0</v>
      </c>
    </row>
    <row r="3673" spans="1:9" hidden="1" x14ac:dyDescent="0.3">
      <c r="A3673" s="1" t="s">
        <v>128</v>
      </c>
      <c r="B3673" s="1" t="s">
        <v>55</v>
      </c>
      <c r="C3673">
        <v>48.379399999999997</v>
      </c>
      <c r="D3673">
        <v>31.165600000000001</v>
      </c>
      <c r="E3673" s="1" t="s">
        <v>35</v>
      </c>
      <c r="F3673" t="s">
        <v>13812</v>
      </c>
      <c r="G3673">
        <v>0</v>
      </c>
      <c r="H3673">
        <v>0</v>
      </c>
      <c r="I3673">
        <v>0</v>
      </c>
    </row>
    <row r="3674" spans="1:9" hidden="1" x14ac:dyDescent="0.3">
      <c r="A3674" s="1" t="s">
        <v>128</v>
      </c>
      <c r="B3674" s="1" t="s">
        <v>55</v>
      </c>
      <c r="C3674">
        <v>48.379399999999997</v>
      </c>
      <c r="D3674">
        <v>31.165600000000001</v>
      </c>
      <c r="E3674" s="1" t="s">
        <v>36</v>
      </c>
      <c r="F3674" t="s">
        <v>13728</v>
      </c>
      <c r="G3674">
        <v>0</v>
      </c>
      <c r="H3674">
        <v>0</v>
      </c>
      <c r="I3674">
        <v>0</v>
      </c>
    </row>
    <row r="3675" spans="1:9" hidden="1" x14ac:dyDescent="0.3">
      <c r="A3675" s="1" t="s">
        <v>128</v>
      </c>
      <c r="B3675" s="1" t="s">
        <v>55</v>
      </c>
      <c r="C3675">
        <v>48.379399999999997</v>
      </c>
      <c r="D3675">
        <v>31.165600000000001</v>
      </c>
      <c r="E3675" s="1" t="s">
        <v>37</v>
      </c>
      <c r="F3675" t="s">
        <v>13644</v>
      </c>
      <c r="G3675">
        <v>0</v>
      </c>
      <c r="H3675">
        <v>0</v>
      </c>
      <c r="I3675">
        <v>0</v>
      </c>
    </row>
    <row r="3676" spans="1:9" hidden="1" x14ac:dyDescent="0.3">
      <c r="A3676" s="1" t="s">
        <v>128</v>
      </c>
      <c r="B3676" s="1" t="s">
        <v>55</v>
      </c>
      <c r="C3676">
        <v>48.379399999999997</v>
      </c>
      <c r="D3676">
        <v>31.165600000000001</v>
      </c>
      <c r="E3676" s="1" t="s">
        <v>38</v>
      </c>
      <c r="F3676" t="s">
        <v>13565</v>
      </c>
      <c r="G3676">
        <v>0</v>
      </c>
      <c r="H3676">
        <v>0</v>
      </c>
      <c r="I3676">
        <v>0</v>
      </c>
    </row>
    <row r="3677" spans="1:9" hidden="1" x14ac:dyDescent="0.3">
      <c r="A3677" s="1" t="s">
        <v>128</v>
      </c>
      <c r="B3677" s="1" t="s">
        <v>55</v>
      </c>
      <c r="C3677">
        <v>48.379399999999997</v>
      </c>
      <c r="D3677">
        <v>31.165600000000001</v>
      </c>
      <c r="E3677" s="1" t="s">
        <v>39</v>
      </c>
      <c r="F3677" t="s">
        <v>13490</v>
      </c>
      <c r="G3677">
        <v>0</v>
      </c>
      <c r="H3677">
        <v>0</v>
      </c>
      <c r="I3677">
        <v>0</v>
      </c>
    </row>
    <row r="3678" spans="1:9" hidden="1" x14ac:dyDescent="0.3">
      <c r="A3678" s="1" t="s">
        <v>128</v>
      </c>
      <c r="B3678" s="1" t="s">
        <v>55</v>
      </c>
      <c r="C3678">
        <v>48.379399999999997</v>
      </c>
      <c r="D3678">
        <v>31.165600000000001</v>
      </c>
      <c r="E3678" s="1" t="s">
        <v>40</v>
      </c>
      <c r="F3678" t="s">
        <v>13422</v>
      </c>
      <c r="G3678">
        <v>0</v>
      </c>
      <c r="H3678">
        <v>0</v>
      </c>
      <c r="I3678">
        <v>0</v>
      </c>
    </row>
    <row r="3679" spans="1:9" hidden="1" x14ac:dyDescent="0.3">
      <c r="A3679" s="1" t="s">
        <v>128</v>
      </c>
      <c r="B3679" s="1" t="s">
        <v>55</v>
      </c>
      <c r="C3679">
        <v>48.379399999999997</v>
      </c>
      <c r="D3679">
        <v>31.165600000000001</v>
      </c>
      <c r="E3679" s="1" t="s">
        <v>41</v>
      </c>
      <c r="F3679" t="s">
        <v>13049</v>
      </c>
      <c r="G3679">
        <v>0</v>
      </c>
      <c r="H3679">
        <v>0</v>
      </c>
      <c r="I3679">
        <v>0</v>
      </c>
    </row>
    <row r="3680" spans="1:9" hidden="1" x14ac:dyDescent="0.3">
      <c r="A3680" s="1" t="s">
        <v>128</v>
      </c>
      <c r="B3680" s="1" t="s">
        <v>55</v>
      </c>
      <c r="C3680">
        <v>48.379399999999997</v>
      </c>
      <c r="D3680">
        <v>31.165600000000001</v>
      </c>
      <c r="E3680" s="1" t="s">
        <v>42</v>
      </c>
      <c r="F3680" t="s">
        <v>13050</v>
      </c>
      <c r="G3680">
        <v>0</v>
      </c>
      <c r="H3680">
        <v>0</v>
      </c>
      <c r="I3680">
        <v>0</v>
      </c>
    </row>
    <row r="3681" spans="1:9" hidden="1" x14ac:dyDescent="0.3">
      <c r="A3681" s="1" t="s">
        <v>128</v>
      </c>
      <c r="B3681" s="1" t="s">
        <v>55</v>
      </c>
      <c r="C3681">
        <v>48.379399999999997</v>
      </c>
      <c r="D3681">
        <v>31.165600000000001</v>
      </c>
      <c r="E3681" s="1" t="s">
        <v>43</v>
      </c>
      <c r="F3681" t="s">
        <v>13051</v>
      </c>
      <c r="G3681">
        <v>0</v>
      </c>
      <c r="H3681">
        <v>0</v>
      </c>
      <c r="I3681">
        <v>0</v>
      </c>
    </row>
    <row r="3682" spans="1:9" hidden="1" x14ac:dyDescent="0.3">
      <c r="A3682" s="1" t="s">
        <v>128</v>
      </c>
      <c r="B3682" s="1" t="s">
        <v>55</v>
      </c>
      <c r="C3682">
        <v>48.379399999999997</v>
      </c>
      <c r="D3682">
        <v>31.165600000000001</v>
      </c>
      <c r="E3682" s="1" t="s">
        <v>44</v>
      </c>
      <c r="F3682" t="s">
        <v>13052</v>
      </c>
      <c r="G3682">
        <v>0</v>
      </c>
      <c r="H3682">
        <v>0</v>
      </c>
      <c r="I3682">
        <v>0</v>
      </c>
    </row>
    <row r="3683" spans="1:9" hidden="1" x14ac:dyDescent="0.3">
      <c r="A3683" s="1" t="s">
        <v>128</v>
      </c>
      <c r="B3683" s="1" t="s">
        <v>55</v>
      </c>
      <c r="C3683">
        <v>48.379399999999997</v>
      </c>
      <c r="D3683">
        <v>31.165600000000001</v>
      </c>
      <c r="E3683" s="1" t="s">
        <v>45</v>
      </c>
      <c r="F3683" t="s">
        <v>21442</v>
      </c>
      <c r="G3683">
        <v>0</v>
      </c>
      <c r="H3683">
        <v>1</v>
      </c>
      <c r="I3683">
        <v>0</v>
      </c>
    </row>
    <row r="3684" spans="1:9" hidden="1" x14ac:dyDescent="0.3">
      <c r="A3684" s="1" t="s">
        <v>128</v>
      </c>
      <c r="B3684" s="1" t="s">
        <v>55</v>
      </c>
      <c r="C3684">
        <v>48.379399999999997</v>
      </c>
      <c r="D3684">
        <v>31.165600000000001</v>
      </c>
      <c r="E3684" s="1" t="s">
        <v>46</v>
      </c>
      <c r="F3684" t="s">
        <v>21443</v>
      </c>
      <c r="G3684">
        <v>0</v>
      </c>
      <c r="H3684">
        <v>1</v>
      </c>
      <c r="I3684">
        <v>0</v>
      </c>
    </row>
    <row r="3685" spans="1:9" hidden="1" x14ac:dyDescent="0.3">
      <c r="A3685" s="1" t="s">
        <v>128</v>
      </c>
      <c r="B3685" s="1" t="s">
        <v>55</v>
      </c>
      <c r="C3685">
        <v>48.379399999999997</v>
      </c>
      <c r="D3685">
        <v>31.165600000000001</v>
      </c>
      <c r="E3685" s="1" t="s">
        <v>47</v>
      </c>
      <c r="F3685" t="s">
        <v>21444</v>
      </c>
      <c r="G3685">
        <v>0</v>
      </c>
      <c r="H3685">
        <v>1</v>
      </c>
      <c r="I3685">
        <v>0</v>
      </c>
    </row>
    <row r="3686" spans="1:9" hidden="1" x14ac:dyDescent="0.3">
      <c r="A3686" s="1" t="s">
        <v>128</v>
      </c>
      <c r="B3686" s="1" t="s">
        <v>55</v>
      </c>
      <c r="C3686">
        <v>48.379399999999997</v>
      </c>
      <c r="D3686">
        <v>31.165600000000001</v>
      </c>
      <c r="E3686" s="1" t="s">
        <v>48</v>
      </c>
      <c r="F3686" t="s">
        <v>21445</v>
      </c>
      <c r="G3686">
        <v>0</v>
      </c>
      <c r="H3686">
        <v>1</v>
      </c>
      <c r="I3686">
        <v>0</v>
      </c>
    </row>
    <row r="3687" spans="1:9" hidden="1" x14ac:dyDescent="0.3">
      <c r="A3687" s="1" t="s">
        <v>128</v>
      </c>
      <c r="B3687" s="1" t="s">
        <v>55</v>
      </c>
      <c r="C3687">
        <v>48.379399999999997</v>
      </c>
      <c r="D3687">
        <v>31.165600000000001</v>
      </c>
      <c r="E3687" s="1" t="s">
        <v>49</v>
      </c>
      <c r="F3687" t="s">
        <v>21446</v>
      </c>
      <c r="G3687">
        <v>0</v>
      </c>
      <c r="H3687">
        <v>1</v>
      </c>
      <c r="I3687">
        <v>0</v>
      </c>
    </row>
    <row r="3688" spans="1:9" hidden="1" x14ac:dyDescent="0.3">
      <c r="A3688" s="1" t="s">
        <v>128</v>
      </c>
      <c r="B3688" s="1" t="s">
        <v>55</v>
      </c>
      <c r="C3688">
        <v>48.379399999999997</v>
      </c>
      <c r="D3688">
        <v>31.165600000000001</v>
      </c>
      <c r="E3688" s="1" t="s">
        <v>50</v>
      </c>
      <c r="F3688" t="s">
        <v>21447</v>
      </c>
      <c r="G3688">
        <v>0</v>
      </c>
      <c r="H3688">
        <v>1</v>
      </c>
      <c r="I3688">
        <v>0</v>
      </c>
    </row>
    <row r="3689" spans="1:9" hidden="1" x14ac:dyDescent="0.3">
      <c r="A3689" s="1" t="s">
        <v>128</v>
      </c>
      <c r="B3689" s="1" t="s">
        <v>55</v>
      </c>
      <c r="C3689">
        <v>48.379399999999997</v>
      </c>
      <c r="D3689">
        <v>31.165600000000001</v>
      </c>
      <c r="E3689" s="1" t="s">
        <v>51</v>
      </c>
      <c r="F3689" t="s">
        <v>21448</v>
      </c>
      <c r="G3689">
        <v>0</v>
      </c>
      <c r="H3689">
        <v>1</v>
      </c>
      <c r="I3689">
        <v>0</v>
      </c>
    </row>
    <row r="3690" spans="1:9" hidden="1" x14ac:dyDescent="0.3">
      <c r="A3690" s="1" t="s">
        <v>128</v>
      </c>
      <c r="B3690" s="1" t="s">
        <v>55</v>
      </c>
      <c r="C3690">
        <v>48.379399999999997</v>
      </c>
      <c r="D3690">
        <v>31.165600000000001</v>
      </c>
      <c r="E3690" s="1" t="s">
        <v>52</v>
      </c>
      <c r="F3690" t="s">
        <v>21449</v>
      </c>
      <c r="G3690">
        <v>0</v>
      </c>
      <c r="H3690">
        <v>1</v>
      </c>
      <c r="I3690">
        <v>0</v>
      </c>
    </row>
    <row r="3691" spans="1:9" hidden="1" x14ac:dyDescent="0.3">
      <c r="A3691" s="1" t="s">
        <v>128</v>
      </c>
      <c r="B3691" s="1" t="s">
        <v>55</v>
      </c>
      <c r="C3691">
        <v>48.379399999999997</v>
      </c>
      <c r="D3691">
        <v>31.165600000000001</v>
      </c>
      <c r="E3691" s="1" t="s">
        <v>53</v>
      </c>
      <c r="F3691" t="s">
        <v>21450</v>
      </c>
      <c r="G3691">
        <v>0</v>
      </c>
      <c r="H3691">
        <v>1</v>
      </c>
      <c r="I3691">
        <v>0</v>
      </c>
    </row>
    <row r="3692" spans="1:9" hidden="1" x14ac:dyDescent="0.3">
      <c r="A3692" s="1" t="s">
        <v>128</v>
      </c>
      <c r="B3692" s="1" t="s">
        <v>55</v>
      </c>
      <c r="C3692">
        <v>48.379399999999997</v>
      </c>
      <c r="D3692">
        <v>31.165600000000001</v>
      </c>
      <c r="E3692" s="1" t="s">
        <v>54</v>
      </c>
      <c r="F3692" t="s">
        <v>21451</v>
      </c>
      <c r="G3692">
        <v>0</v>
      </c>
      <c r="H3692">
        <v>1</v>
      </c>
      <c r="I3692">
        <v>0</v>
      </c>
    </row>
    <row r="3693" spans="1:9" hidden="1" x14ac:dyDescent="0.3">
      <c r="A3693" s="1" t="s">
        <v>128</v>
      </c>
      <c r="B3693" s="1" t="s">
        <v>55</v>
      </c>
      <c r="C3693">
        <v>48.379399999999997</v>
      </c>
      <c r="D3693">
        <v>31.165600000000001</v>
      </c>
      <c r="E3693" s="1" t="s">
        <v>21548</v>
      </c>
      <c r="F3693" t="s">
        <v>21619</v>
      </c>
      <c r="G3693">
        <v>1</v>
      </c>
      <c r="H3693">
        <v>3</v>
      </c>
      <c r="I3693">
        <v>0</v>
      </c>
    </row>
    <row r="3694" spans="1:9" hidden="1" x14ac:dyDescent="0.3">
      <c r="A3694" s="1" t="s">
        <v>129</v>
      </c>
      <c r="B3694" s="1" t="s">
        <v>55</v>
      </c>
      <c r="C3694">
        <v>47.162500000000001</v>
      </c>
      <c r="D3694">
        <v>19.503299999999999</v>
      </c>
      <c r="E3694" s="1" t="s">
        <v>4</v>
      </c>
      <c r="F3694" t="s">
        <v>16628</v>
      </c>
      <c r="G3694">
        <v>0</v>
      </c>
      <c r="H3694">
        <v>0</v>
      </c>
      <c r="I3694">
        <v>0</v>
      </c>
    </row>
    <row r="3695" spans="1:9" hidden="1" x14ac:dyDescent="0.3">
      <c r="A3695" s="1" t="s">
        <v>129</v>
      </c>
      <c r="B3695" s="1" t="s">
        <v>55</v>
      </c>
      <c r="C3695">
        <v>47.162500000000001</v>
      </c>
      <c r="D3695">
        <v>19.503299999999999</v>
      </c>
      <c r="E3695" s="1" t="s">
        <v>5</v>
      </c>
      <c r="F3695" t="s">
        <v>16525</v>
      </c>
      <c r="G3695">
        <v>0</v>
      </c>
      <c r="H3695">
        <v>0</v>
      </c>
      <c r="I3695">
        <v>0</v>
      </c>
    </row>
    <row r="3696" spans="1:9" hidden="1" x14ac:dyDescent="0.3">
      <c r="A3696" s="1" t="s">
        <v>129</v>
      </c>
      <c r="B3696" s="1" t="s">
        <v>55</v>
      </c>
      <c r="C3696">
        <v>47.162500000000001</v>
      </c>
      <c r="D3696">
        <v>19.503299999999999</v>
      </c>
      <c r="E3696" s="1" t="s">
        <v>6</v>
      </c>
      <c r="F3696" t="s">
        <v>16423</v>
      </c>
      <c r="G3696">
        <v>0</v>
      </c>
      <c r="H3696">
        <v>0</v>
      </c>
      <c r="I3696">
        <v>0</v>
      </c>
    </row>
    <row r="3697" spans="1:9" hidden="1" x14ac:dyDescent="0.3">
      <c r="A3697" s="1" t="s">
        <v>129</v>
      </c>
      <c r="B3697" s="1" t="s">
        <v>55</v>
      </c>
      <c r="C3697">
        <v>47.162500000000001</v>
      </c>
      <c r="D3697">
        <v>19.503299999999999</v>
      </c>
      <c r="E3697" s="1" t="s">
        <v>7</v>
      </c>
      <c r="F3697" t="s">
        <v>16321</v>
      </c>
      <c r="G3697">
        <v>0</v>
      </c>
      <c r="H3697">
        <v>0</v>
      </c>
      <c r="I3697">
        <v>0</v>
      </c>
    </row>
    <row r="3698" spans="1:9" hidden="1" x14ac:dyDescent="0.3">
      <c r="A3698" s="1" t="s">
        <v>129</v>
      </c>
      <c r="B3698" s="1" t="s">
        <v>55</v>
      </c>
      <c r="C3698">
        <v>47.162500000000001</v>
      </c>
      <c r="D3698">
        <v>19.503299999999999</v>
      </c>
      <c r="E3698" s="1" t="s">
        <v>8</v>
      </c>
      <c r="F3698" t="s">
        <v>16221</v>
      </c>
      <c r="G3698">
        <v>0</v>
      </c>
      <c r="H3698">
        <v>0</v>
      </c>
      <c r="I3698">
        <v>0</v>
      </c>
    </row>
    <row r="3699" spans="1:9" hidden="1" x14ac:dyDescent="0.3">
      <c r="A3699" s="1" t="s">
        <v>129</v>
      </c>
      <c r="B3699" s="1" t="s">
        <v>55</v>
      </c>
      <c r="C3699">
        <v>47.162500000000001</v>
      </c>
      <c r="D3699">
        <v>19.503299999999999</v>
      </c>
      <c r="E3699" s="1" t="s">
        <v>9</v>
      </c>
      <c r="F3699" t="s">
        <v>16121</v>
      </c>
      <c r="G3699">
        <v>0</v>
      </c>
      <c r="H3699">
        <v>0</v>
      </c>
      <c r="I3699">
        <v>0</v>
      </c>
    </row>
    <row r="3700" spans="1:9" hidden="1" x14ac:dyDescent="0.3">
      <c r="A3700" s="1" t="s">
        <v>129</v>
      </c>
      <c r="B3700" s="1" t="s">
        <v>55</v>
      </c>
      <c r="C3700">
        <v>47.162500000000001</v>
      </c>
      <c r="D3700">
        <v>19.503299999999999</v>
      </c>
      <c r="E3700" s="1" t="s">
        <v>10</v>
      </c>
      <c r="F3700" t="s">
        <v>16024</v>
      </c>
      <c r="G3700">
        <v>0</v>
      </c>
      <c r="H3700">
        <v>0</v>
      </c>
      <c r="I3700">
        <v>0</v>
      </c>
    </row>
    <row r="3701" spans="1:9" hidden="1" x14ac:dyDescent="0.3">
      <c r="A3701" s="1" t="s">
        <v>129</v>
      </c>
      <c r="B3701" s="1" t="s">
        <v>55</v>
      </c>
      <c r="C3701">
        <v>47.162500000000001</v>
      </c>
      <c r="D3701">
        <v>19.503299999999999</v>
      </c>
      <c r="E3701" s="1" t="s">
        <v>11</v>
      </c>
      <c r="F3701" t="s">
        <v>15927</v>
      </c>
      <c r="G3701">
        <v>0</v>
      </c>
      <c r="H3701">
        <v>0</v>
      </c>
      <c r="I3701">
        <v>0</v>
      </c>
    </row>
    <row r="3702" spans="1:9" hidden="1" x14ac:dyDescent="0.3">
      <c r="A3702" s="1" t="s">
        <v>129</v>
      </c>
      <c r="B3702" s="1" t="s">
        <v>55</v>
      </c>
      <c r="C3702">
        <v>47.162500000000001</v>
      </c>
      <c r="D3702">
        <v>19.503299999999999</v>
      </c>
      <c r="E3702" s="1" t="s">
        <v>12</v>
      </c>
      <c r="F3702" t="s">
        <v>15832</v>
      </c>
      <c r="G3702">
        <v>0</v>
      </c>
      <c r="H3702">
        <v>0</v>
      </c>
      <c r="I3702">
        <v>0</v>
      </c>
    </row>
    <row r="3703" spans="1:9" hidden="1" x14ac:dyDescent="0.3">
      <c r="A3703" s="1" t="s">
        <v>129</v>
      </c>
      <c r="B3703" s="1" t="s">
        <v>55</v>
      </c>
      <c r="C3703">
        <v>47.162500000000001</v>
      </c>
      <c r="D3703">
        <v>19.503299999999999</v>
      </c>
      <c r="E3703" s="1" t="s">
        <v>13</v>
      </c>
      <c r="F3703" t="s">
        <v>15740</v>
      </c>
      <c r="G3703">
        <v>0</v>
      </c>
      <c r="H3703">
        <v>0</v>
      </c>
      <c r="I3703">
        <v>0</v>
      </c>
    </row>
    <row r="3704" spans="1:9" hidden="1" x14ac:dyDescent="0.3">
      <c r="A3704" s="1" t="s">
        <v>129</v>
      </c>
      <c r="B3704" s="1" t="s">
        <v>55</v>
      </c>
      <c r="C3704">
        <v>47.162500000000001</v>
      </c>
      <c r="D3704">
        <v>19.503299999999999</v>
      </c>
      <c r="E3704" s="1" t="s">
        <v>14</v>
      </c>
      <c r="F3704" t="s">
        <v>15650</v>
      </c>
      <c r="G3704">
        <v>0</v>
      </c>
      <c r="H3704">
        <v>0</v>
      </c>
      <c r="I3704">
        <v>0</v>
      </c>
    </row>
    <row r="3705" spans="1:9" hidden="1" x14ac:dyDescent="0.3">
      <c r="A3705" s="1" t="s">
        <v>129</v>
      </c>
      <c r="B3705" s="1" t="s">
        <v>55</v>
      </c>
      <c r="C3705">
        <v>47.162500000000001</v>
      </c>
      <c r="D3705">
        <v>19.503299999999999</v>
      </c>
      <c r="E3705" s="1" t="s">
        <v>15</v>
      </c>
      <c r="F3705" t="s">
        <v>15561</v>
      </c>
      <c r="G3705">
        <v>0</v>
      </c>
      <c r="H3705">
        <v>0</v>
      </c>
      <c r="I3705">
        <v>0</v>
      </c>
    </row>
    <row r="3706" spans="1:9" hidden="1" x14ac:dyDescent="0.3">
      <c r="A3706" s="1" t="s">
        <v>129</v>
      </c>
      <c r="B3706" s="1" t="s">
        <v>55</v>
      </c>
      <c r="C3706">
        <v>47.162500000000001</v>
      </c>
      <c r="D3706">
        <v>19.503299999999999</v>
      </c>
      <c r="E3706" s="1" t="s">
        <v>16</v>
      </c>
      <c r="F3706" t="s">
        <v>15472</v>
      </c>
      <c r="G3706">
        <v>0</v>
      </c>
      <c r="H3706">
        <v>0</v>
      </c>
      <c r="I3706">
        <v>0</v>
      </c>
    </row>
    <row r="3707" spans="1:9" hidden="1" x14ac:dyDescent="0.3">
      <c r="A3707" s="1" t="s">
        <v>129</v>
      </c>
      <c r="B3707" s="1" t="s">
        <v>55</v>
      </c>
      <c r="C3707">
        <v>47.162500000000001</v>
      </c>
      <c r="D3707">
        <v>19.503299999999999</v>
      </c>
      <c r="E3707" s="1" t="s">
        <v>17</v>
      </c>
      <c r="F3707" t="s">
        <v>15383</v>
      </c>
      <c r="G3707">
        <v>0</v>
      </c>
      <c r="H3707">
        <v>0</v>
      </c>
      <c r="I3707">
        <v>0</v>
      </c>
    </row>
    <row r="3708" spans="1:9" hidden="1" x14ac:dyDescent="0.3">
      <c r="A3708" s="1" t="s">
        <v>129</v>
      </c>
      <c r="B3708" s="1" t="s">
        <v>55</v>
      </c>
      <c r="C3708">
        <v>47.162500000000001</v>
      </c>
      <c r="D3708">
        <v>19.503299999999999</v>
      </c>
      <c r="E3708" s="1" t="s">
        <v>18</v>
      </c>
      <c r="F3708" t="s">
        <v>15295</v>
      </c>
      <c r="G3708">
        <v>0</v>
      </c>
      <c r="H3708">
        <v>0</v>
      </c>
      <c r="I3708">
        <v>0</v>
      </c>
    </row>
    <row r="3709" spans="1:9" hidden="1" x14ac:dyDescent="0.3">
      <c r="A3709" s="1" t="s">
        <v>129</v>
      </c>
      <c r="B3709" s="1" t="s">
        <v>55</v>
      </c>
      <c r="C3709">
        <v>47.162500000000001</v>
      </c>
      <c r="D3709">
        <v>19.503299999999999</v>
      </c>
      <c r="E3709" s="1" t="s">
        <v>19</v>
      </c>
      <c r="F3709" t="s">
        <v>15207</v>
      </c>
      <c r="G3709">
        <v>0</v>
      </c>
      <c r="H3709">
        <v>0</v>
      </c>
      <c r="I3709">
        <v>0</v>
      </c>
    </row>
    <row r="3710" spans="1:9" hidden="1" x14ac:dyDescent="0.3">
      <c r="A3710" s="1" t="s">
        <v>129</v>
      </c>
      <c r="B3710" s="1" t="s">
        <v>55</v>
      </c>
      <c r="C3710">
        <v>47.162500000000001</v>
      </c>
      <c r="D3710">
        <v>19.503299999999999</v>
      </c>
      <c r="E3710" s="1" t="s">
        <v>20</v>
      </c>
      <c r="F3710" t="s">
        <v>15119</v>
      </c>
      <c r="G3710">
        <v>0</v>
      </c>
      <c r="H3710">
        <v>0</v>
      </c>
      <c r="I3710">
        <v>0</v>
      </c>
    </row>
    <row r="3711" spans="1:9" hidden="1" x14ac:dyDescent="0.3">
      <c r="A3711" s="1" t="s">
        <v>129</v>
      </c>
      <c r="B3711" s="1" t="s">
        <v>55</v>
      </c>
      <c r="C3711">
        <v>47.162500000000001</v>
      </c>
      <c r="D3711">
        <v>19.503299999999999</v>
      </c>
      <c r="E3711" s="1" t="s">
        <v>21</v>
      </c>
      <c r="F3711" t="s">
        <v>15031</v>
      </c>
      <c r="G3711">
        <v>0</v>
      </c>
      <c r="H3711">
        <v>0</v>
      </c>
      <c r="I3711">
        <v>0</v>
      </c>
    </row>
    <row r="3712" spans="1:9" hidden="1" x14ac:dyDescent="0.3">
      <c r="A3712" s="1" t="s">
        <v>129</v>
      </c>
      <c r="B3712" s="1" t="s">
        <v>55</v>
      </c>
      <c r="C3712">
        <v>47.162500000000001</v>
      </c>
      <c r="D3712">
        <v>19.503299999999999</v>
      </c>
      <c r="E3712" s="1" t="s">
        <v>22</v>
      </c>
      <c r="F3712" t="s">
        <v>14943</v>
      </c>
      <c r="G3712">
        <v>0</v>
      </c>
      <c r="H3712">
        <v>0</v>
      </c>
      <c r="I3712">
        <v>0</v>
      </c>
    </row>
    <row r="3713" spans="1:9" hidden="1" x14ac:dyDescent="0.3">
      <c r="A3713" s="1" t="s">
        <v>129</v>
      </c>
      <c r="B3713" s="1" t="s">
        <v>55</v>
      </c>
      <c r="C3713">
        <v>47.162500000000001</v>
      </c>
      <c r="D3713">
        <v>19.503299999999999</v>
      </c>
      <c r="E3713" s="1" t="s">
        <v>23</v>
      </c>
      <c r="F3713" t="s">
        <v>14855</v>
      </c>
      <c r="G3713">
        <v>0</v>
      </c>
      <c r="H3713">
        <v>0</v>
      </c>
      <c r="I3713">
        <v>0</v>
      </c>
    </row>
    <row r="3714" spans="1:9" hidden="1" x14ac:dyDescent="0.3">
      <c r="A3714" s="1" t="s">
        <v>129</v>
      </c>
      <c r="B3714" s="1" t="s">
        <v>55</v>
      </c>
      <c r="C3714">
        <v>47.162500000000001</v>
      </c>
      <c r="D3714">
        <v>19.503299999999999</v>
      </c>
      <c r="E3714" s="1" t="s">
        <v>24</v>
      </c>
      <c r="F3714" t="s">
        <v>14767</v>
      </c>
      <c r="G3714">
        <v>0</v>
      </c>
      <c r="H3714">
        <v>0</v>
      </c>
      <c r="I3714">
        <v>0</v>
      </c>
    </row>
    <row r="3715" spans="1:9" hidden="1" x14ac:dyDescent="0.3">
      <c r="A3715" s="1" t="s">
        <v>129</v>
      </c>
      <c r="B3715" s="1" t="s">
        <v>55</v>
      </c>
      <c r="C3715">
        <v>47.162500000000001</v>
      </c>
      <c r="D3715">
        <v>19.503299999999999</v>
      </c>
      <c r="E3715" s="1" t="s">
        <v>25</v>
      </c>
      <c r="F3715" t="s">
        <v>14679</v>
      </c>
      <c r="G3715">
        <v>0</v>
      </c>
      <c r="H3715">
        <v>0</v>
      </c>
      <c r="I3715">
        <v>0</v>
      </c>
    </row>
    <row r="3716" spans="1:9" hidden="1" x14ac:dyDescent="0.3">
      <c r="A3716" s="1" t="s">
        <v>129</v>
      </c>
      <c r="B3716" s="1" t="s">
        <v>55</v>
      </c>
      <c r="C3716">
        <v>47.162500000000001</v>
      </c>
      <c r="D3716">
        <v>19.503299999999999</v>
      </c>
      <c r="E3716" s="1" t="s">
        <v>26</v>
      </c>
      <c r="F3716" t="s">
        <v>14591</v>
      </c>
      <c r="G3716">
        <v>0</v>
      </c>
      <c r="H3716">
        <v>0</v>
      </c>
      <c r="I3716">
        <v>0</v>
      </c>
    </row>
    <row r="3717" spans="1:9" hidden="1" x14ac:dyDescent="0.3">
      <c r="A3717" s="1" t="s">
        <v>129</v>
      </c>
      <c r="B3717" s="1" t="s">
        <v>55</v>
      </c>
      <c r="C3717">
        <v>47.162500000000001</v>
      </c>
      <c r="D3717">
        <v>19.503299999999999</v>
      </c>
      <c r="E3717" s="1" t="s">
        <v>27</v>
      </c>
      <c r="F3717" t="s">
        <v>14503</v>
      </c>
      <c r="G3717">
        <v>0</v>
      </c>
      <c r="H3717">
        <v>0</v>
      </c>
      <c r="I3717">
        <v>0</v>
      </c>
    </row>
    <row r="3718" spans="1:9" hidden="1" x14ac:dyDescent="0.3">
      <c r="A3718" s="1" t="s">
        <v>129</v>
      </c>
      <c r="B3718" s="1" t="s">
        <v>55</v>
      </c>
      <c r="C3718">
        <v>47.162500000000001</v>
      </c>
      <c r="D3718">
        <v>19.503299999999999</v>
      </c>
      <c r="E3718" s="1" t="s">
        <v>28</v>
      </c>
      <c r="F3718" t="s">
        <v>14416</v>
      </c>
      <c r="G3718">
        <v>0</v>
      </c>
      <c r="H3718">
        <v>0</v>
      </c>
      <c r="I3718">
        <v>0</v>
      </c>
    </row>
    <row r="3719" spans="1:9" hidden="1" x14ac:dyDescent="0.3">
      <c r="A3719" s="1" t="s">
        <v>129</v>
      </c>
      <c r="B3719" s="1" t="s">
        <v>55</v>
      </c>
      <c r="C3719">
        <v>47.162500000000001</v>
      </c>
      <c r="D3719">
        <v>19.503299999999999</v>
      </c>
      <c r="E3719" s="1" t="s">
        <v>29</v>
      </c>
      <c r="F3719" t="s">
        <v>14329</v>
      </c>
      <c r="G3719">
        <v>0</v>
      </c>
      <c r="H3719">
        <v>0</v>
      </c>
      <c r="I3719">
        <v>0</v>
      </c>
    </row>
    <row r="3720" spans="1:9" hidden="1" x14ac:dyDescent="0.3">
      <c r="A3720" s="1" t="s">
        <v>129</v>
      </c>
      <c r="B3720" s="1" t="s">
        <v>55</v>
      </c>
      <c r="C3720">
        <v>47.162500000000001</v>
      </c>
      <c r="D3720">
        <v>19.503299999999999</v>
      </c>
      <c r="E3720" s="1" t="s">
        <v>30</v>
      </c>
      <c r="F3720" t="s">
        <v>14242</v>
      </c>
      <c r="G3720">
        <v>0</v>
      </c>
      <c r="H3720">
        <v>0</v>
      </c>
      <c r="I3720">
        <v>0</v>
      </c>
    </row>
    <row r="3721" spans="1:9" hidden="1" x14ac:dyDescent="0.3">
      <c r="A3721" s="1" t="s">
        <v>129</v>
      </c>
      <c r="B3721" s="1" t="s">
        <v>55</v>
      </c>
      <c r="C3721">
        <v>47.162500000000001</v>
      </c>
      <c r="D3721">
        <v>19.503299999999999</v>
      </c>
      <c r="E3721" s="1" t="s">
        <v>31</v>
      </c>
      <c r="F3721" t="s">
        <v>14155</v>
      </c>
      <c r="G3721">
        <v>0</v>
      </c>
      <c r="H3721">
        <v>0</v>
      </c>
      <c r="I3721">
        <v>0</v>
      </c>
    </row>
    <row r="3722" spans="1:9" hidden="1" x14ac:dyDescent="0.3">
      <c r="A3722" s="1" t="s">
        <v>129</v>
      </c>
      <c r="B3722" s="1" t="s">
        <v>55</v>
      </c>
      <c r="C3722">
        <v>47.162500000000001</v>
      </c>
      <c r="D3722">
        <v>19.503299999999999</v>
      </c>
      <c r="E3722" s="1" t="s">
        <v>32</v>
      </c>
      <c r="F3722" t="s">
        <v>14069</v>
      </c>
      <c r="G3722">
        <v>0</v>
      </c>
      <c r="H3722">
        <v>0</v>
      </c>
      <c r="I3722">
        <v>0</v>
      </c>
    </row>
    <row r="3723" spans="1:9" hidden="1" x14ac:dyDescent="0.3">
      <c r="A3723" s="1" t="s">
        <v>129</v>
      </c>
      <c r="B3723" s="1" t="s">
        <v>55</v>
      </c>
      <c r="C3723">
        <v>47.162500000000001</v>
      </c>
      <c r="D3723">
        <v>19.503299999999999</v>
      </c>
      <c r="E3723" s="1" t="s">
        <v>33</v>
      </c>
      <c r="F3723" t="s">
        <v>13983</v>
      </c>
      <c r="G3723">
        <v>0</v>
      </c>
      <c r="H3723">
        <v>0</v>
      </c>
      <c r="I3723">
        <v>0</v>
      </c>
    </row>
    <row r="3724" spans="1:9" hidden="1" x14ac:dyDescent="0.3">
      <c r="A3724" s="1" t="s">
        <v>129</v>
      </c>
      <c r="B3724" s="1" t="s">
        <v>55</v>
      </c>
      <c r="C3724">
        <v>47.162500000000001</v>
      </c>
      <c r="D3724">
        <v>19.503299999999999</v>
      </c>
      <c r="E3724" s="1" t="s">
        <v>34</v>
      </c>
      <c r="F3724" t="s">
        <v>13897</v>
      </c>
      <c r="G3724">
        <v>0</v>
      </c>
      <c r="H3724">
        <v>0</v>
      </c>
      <c r="I3724">
        <v>0</v>
      </c>
    </row>
    <row r="3725" spans="1:9" hidden="1" x14ac:dyDescent="0.3">
      <c r="A3725" s="1" t="s">
        <v>129</v>
      </c>
      <c r="B3725" s="1" t="s">
        <v>55</v>
      </c>
      <c r="C3725">
        <v>47.162500000000001</v>
      </c>
      <c r="D3725">
        <v>19.503299999999999</v>
      </c>
      <c r="E3725" s="1" t="s">
        <v>35</v>
      </c>
      <c r="F3725" t="s">
        <v>13813</v>
      </c>
      <c r="G3725">
        <v>0</v>
      </c>
      <c r="H3725">
        <v>0</v>
      </c>
      <c r="I3725">
        <v>0</v>
      </c>
    </row>
    <row r="3726" spans="1:9" hidden="1" x14ac:dyDescent="0.3">
      <c r="A3726" s="1" t="s">
        <v>129</v>
      </c>
      <c r="B3726" s="1" t="s">
        <v>55</v>
      </c>
      <c r="C3726">
        <v>47.162500000000001</v>
      </c>
      <c r="D3726">
        <v>19.503299999999999</v>
      </c>
      <c r="E3726" s="1" t="s">
        <v>36</v>
      </c>
      <c r="F3726" t="s">
        <v>13729</v>
      </c>
      <c r="G3726">
        <v>0</v>
      </c>
      <c r="H3726">
        <v>0</v>
      </c>
      <c r="I3726">
        <v>0</v>
      </c>
    </row>
    <row r="3727" spans="1:9" hidden="1" x14ac:dyDescent="0.3">
      <c r="A3727" s="1" t="s">
        <v>129</v>
      </c>
      <c r="B3727" s="1" t="s">
        <v>55</v>
      </c>
      <c r="C3727">
        <v>47.162500000000001</v>
      </c>
      <c r="D3727">
        <v>19.503299999999999</v>
      </c>
      <c r="E3727" s="1" t="s">
        <v>37</v>
      </c>
      <c r="F3727" t="s">
        <v>13645</v>
      </c>
      <c r="G3727">
        <v>0</v>
      </c>
      <c r="H3727">
        <v>0</v>
      </c>
      <c r="I3727">
        <v>0</v>
      </c>
    </row>
    <row r="3728" spans="1:9" hidden="1" x14ac:dyDescent="0.3">
      <c r="A3728" s="1" t="s">
        <v>129</v>
      </c>
      <c r="B3728" s="1" t="s">
        <v>55</v>
      </c>
      <c r="C3728">
        <v>47.162500000000001</v>
      </c>
      <c r="D3728">
        <v>19.503299999999999</v>
      </c>
      <c r="E3728" s="1" t="s">
        <v>38</v>
      </c>
      <c r="F3728" t="s">
        <v>13566</v>
      </c>
      <c r="G3728">
        <v>0</v>
      </c>
      <c r="H3728">
        <v>0</v>
      </c>
      <c r="I3728">
        <v>0</v>
      </c>
    </row>
    <row r="3729" spans="1:9" hidden="1" x14ac:dyDescent="0.3">
      <c r="A3729" s="1" t="s">
        <v>129</v>
      </c>
      <c r="B3729" s="1" t="s">
        <v>55</v>
      </c>
      <c r="C3729">
        <v>47.162500000000001</v>
      </c>
      <c r="D3729">
        <v>19.503299999999999</v>
      </c>
      <c r="E3729" s="1" t="s">
        <v>39</v>
      </c>
      <c r="F3729" t="s">
        <v>13491</v>
      </c>
      <c r="G3729">
        <v>0</v>
      </c>
      <c r="H3729">
        <v>0</v>
      </c>
      <c r="I3729">
        <v>0</v>
      </c>
    </row>
    <row r="3730" spans="1:9" hidden="1" x14ac:dyDescent="0.3">
      <c r="A3730" s="1" t="s">
        <v>129</v>
      </c>
      <c r="B3730" s="1" t="s">
        <v>55</v>
      </c>
      <c r="C3730">
        <v>47.162500000000001</v>
      </c>
      <c r="D3730">
        <v>19.503299999999999</v>
      </c>
      <c r="E3730" s="1" t="s">
        <v>40</v>
      </c>
      <c r="F3730" t="s">
        <v>13423</v>
      </c>
      <c r="G3730">
        <v>0</v>
      </c>
      <c r="H3730">
        <v>0</v>
      </c>
      <c r="I3730">
        <v>0</v>
      </c>
    </row>
    <row r="3731" spans="1:9" hidden="1" x14ac:dyDescent="0.3">
      <c r="A3731" s="1" t="s">
        <v>129</v>
      </c>
      <c r="B3731" s="1" t="s">
        <v>55</v>
      </c>
      <c r="C3731">
        <v>47.162500000000001</v>
      </c>
      <c r="D3731">
        <v>19.503299999999999</v>
      </c>
      <c r="E3731" s="1" t="s">
        <v>41</v>
      </c>
      <c r="F3731" t="s">
        <v>13053</v>
      </c>
      <c r="G3731">
        <v>0</v>
      </c>
      <c r="H3731">
        <v>0</v>
      </c>
      <c r="I3731">
        <v>0</v>
      </c>
    </row>
    <row r="3732" spans="1:9" hidden="1" x14ac:dyDescent="0.3">
      <c r="A3732" s="1" t="s">
        <v>129</v>
      </c>
      <c r="B3732" s="1" t="s">
        <v>55</v>
      </c>
      <c r="C3732">
        <v>47.162500000000001</v>
      </c>
      <c r="D3732">
        <v>19.503299999999999</v>
      </c>
      <c r="E3732" s="1" t="s">
        <v>42</v>
      </c>
      <c r="F3732" t="s">
        <v>13054</v>
      </c>
      <c r="G3732">
        <v>0</v>
      </c>
      <c r="H3732">
        <v>0</v>
      </c>
      <c r="I3732">
        <v>0</v>
      </c>
    </row>
    <row r="3733" spans="1:9" hidden="1" x14ac:dyDescent="0.3">
      <c r="A3733" s="1" t="s">
        <v>129</v>
      </c>
      <c r="B3733" s="1" t="s">
        <v>55</v>
      </c>
      <c r="C3733">
        <v>47.162500000000001</v>
      </c>
      <c r="D3733">
        <v>19.503299999999999</v>
      </c>
      <c r="E3733" s="1" t="s">
        <v>43</v>
      </c>
      <c r="F3733" t="s">
        <v>13055</v>
      </c>
      <c r="G3733">
        <v>0</v>
      </c>
      <c r="H3733">
        <v>0</v>
      </c>
      <c r="I3733">
        <v>0</v>
      </c>
    </row>
    <row r="3734" spans="1:9" hidden="1" x14ac:dyDescent="0.3">
      <c r="A3734" s="1" t="s">
        <v>129</v>
      </c>
      <c r="B3734" s="1" t="s">
        <v>55</v>
      </c>
      <c r="C3734">
        <v>47.162500000000001</v>
      </c>
      <c r="D3734">
        <v>19.503299999999999</v>
      </c>
      <c r="E3734" s="1" t="s">
        <v>44</v>
      </c>
      <c r="F3734" t="s">
        <v>13056</v>
      </c>
      <c r="G3734">
        <v>0</v>
      </c>
      <c r="H3734">
        <v>0</v>
      </c>
      <c r="I3734">
        <v>0</v>
      </c>
    </row>
    <row r="3735" spans="1:9" hidden="1" x14ac:dyDescent="0.3">
      <c r="A3735" s="1" t="s">
        <v>129</v>
      </c>
      <c r="B3735" s="1" t="s">
        <v>55</v>
      </c>
      <c r="C3735">
        <v>47.162500000000001</v>
      </c>
      <c r="D3735">
        <v>19.503299999999999</v>
      </c>
      <c r="E3735" s="1" t="s">
        <v>45</v>
      </c>
      <c r="F3735" t="s">
        <v>13057</v>
      </c>
      <c r="G3735">
        <v>0</v>
      </c>
      <c r="H3735">
        <v>0</v>
      </c>
      <c r="I3735">
        <v>0</v>
      </c>
    </row>
    <row r="3736" spans="1:9" hidden="1" x14ac:dyDescent="0.3">
      <c r="A3736" s="1" t="s">
        <v>129</v>
      </c>
      <c r="B3736" s="1" t="s">
        <v>55</v>
      </c>
      <c r="C3736">
        <v>47.162500000000001</v>
      </c>
      <c r="D3736">
        <v>19.503299999999999</v>
      </c>
      <c r="E3736" s="1" t="s">
        <v>46</v>
      </c>
      <c r="F3736" t="s">
        <v>20947</v>
      </c>
      <c r="G3736">
        <v>0</v>
      </c>
      <c r="H3736">
        <v>2</v>
      </c>
      <c r="I3736">
        <v>0</v>
      </c>
    </row>
    <row r="3737" spans="1:9" hidden="1" x14ac:dyDescent="0.3">
      <c r="A3737" s="1" t="s">
        <v>129</v>
      </c>
      <c r="B3737" s="1" t="s">
        <v>55</v>
      </c>
      <c r="C3737">
        <v>47.162500000000001</v>
      </c>
      <c r="D3737">
        <v>19.503299999999999</v>
      </c>
      <c r="E3737" s="1" t="s">
        <v>47</v>
      </c>
      <c r="F3737" t="s">
        <v>20948</v>
      </c>
      <c r="G3737">
        <v>0</v>
      </c>
      <c r="H3737">
        <v>2</v>
      </c>
      <c r="I3737">
        <v>0</v>
      </c>
    </row>
    <row r="3738" spans="1:9" hidden="1" x14ac:dyDescent="0.3">
      <c r="A3738" s="1" t="s">
        <v>129</v>
      </c>
      <c r="B3738" s="1" t="s">
        <v>55</v>
      </c>
      <c r="C3738">
        <v>47.162500000000001</v>
      </c>
      <c r="D3738">
        <v>19.503299999999999</v>
      </c>
      <c r="E3738" s="1" t="s">
        <v>48</v>
      </c>
      <c r="F3738" t="s">
        <v>20949</v>
      </c>
      <c r="G3738">
        <v>0</v>
      </c>
      <c r="H3738">
        <v>2</v>
      </c>
      <c r="I3738">
        <v>0</v>
      </c>
    </row>
    <row r="3739" spans="1:9" hidden="1" x14ac:dyDescent="0.3">
      <c r="A3739" s="1" t="s">
        <v>129</v>
      </c>
      <c r="B3739" s="1" t="s">
        <v>55</v>
      </c>
      <c r="C3739">
        <v>47.162500000000001</v>
      </c>
      <c r="D3739">
        <v>19.503299999999999</v>
      </c>
      <c r="E3739" s="1" t="s">
        <v>49</v>
      </c>
      <c r="F3739" t="s">
        <v>20417</v>
      </c>
      <c r="G3739">
        <v>0</v>
      </c>
      <c r="H3739">
        <v>4</v>
      </c>
      <c r="I3739">
        <v>0</v>
      </c>
    </row>
    <row r="3740" spans="1:9" hidden="1" x14ac:dyDescent="0.3">
      <c r="A3740" s="1" t="s">
        <v>129</v>
      </c>
      <c r="B3740" s="1" t="s">
        <v>55</v>
      </c>
      <c r="C3740">
        <v>47.162500000000001</v>
      </c>
      <c r="D3740">
        <v>19.503299999999999</v>
      </c>
      <c r="E3740" s="1" t="s">
        <v>50</v>
      </c>
      <c r="F3740" t="s">
        <v>20418</v>
      </c>
      <c r="G3740">
        <v>0</v>
      </c>
      <c r="H3740">
        <v>7</v>
      </c>
      <c r="I3740">
        <v>0</v>
      </c>
    </row>
    <row r="3741" spans="1:9" hidden="1" x14ac:dyDescent="0.3">
      <c r="A3741" s="1" t="s">
        <v>129</v>
      </c>
      <c r="B3741" s="1" t="s">
        <v>55</v>
      </c>
      <c r="C3741">
        <v>47.162500000000001</v>
      </c>
      <c r="D3741">
        <v>19.503299999999999</v>
      </c>
      <c r="E3741" s="1" t="s">
        <v>51</v>
      </c>
      <c r="F3741" t="s">
        <v>20419</v>
      </c>
      <c r="G3741">
        <v>0</v>
      </c>
      <c r="H3741">
        <v>9</v>
      </c>
      <c r="I3741">
        <v>0</v>
      </c>
    </row>
    <row r="3742" spans="1:9" hidden="1" x14ac:dyDescent="0.3">
      <c r="A3742" s="1" t="s">
        <v>129</v>
      </c>
      <c r="B3742" s="1" t="s">
        <v>55</v>
      </c>
      <c r="C3742">
        <v>47.162500000000001</v>
      </c>
      <c r="D3742">
        <v>19.503299999999999</v>
      </c>
      <c r="E3742" s="1" t="s">
        <v>52</v>
      </c>
      <c r="F3742" t="s">
        <v>20420</v>
      </c>
      <c r="G3742">
        <v>0</v>
      </c>
      <c r="H3742">
        <v>9</v>
      </c>
      <c r="I3742">
        <v>0</v>
      </c>
    </row>
    <row r="3743" spans="1:9" hidden="1" x14ac:dyDescent="0.3">
      <c r="A3743" s="1" t="s">
        <v>129</v>
      </c>
      <c r="B3743" s="1" t="s">
        <v>55</v>
      </c>
      <c r="C3743">
        <v>47.162500000000001</v>
      </c>
      <c r="D3743">
        <v>19.503299999999999</v>
      </c>
      <c r="E3743" s="1" t="s">
        <v>53</v>
      </c>
      <c r="F3743" t="s">
        <v>20421</v>
      </c>
      <c r="G3743">
        <v>0</v>
      </c>
      <c r="H3743">
        <v>13</v>
      </c>
      <c r="I3743">
        <v>0</v>
      </c>
    </row>
    <row r="3744" spans="1:9" hidden="1" x14ac:dyDescent="0.3">
      <c r="A3744" s="1" t="s">
        <v>129</v>
      </c>
      <c r="B3744" s="1" t="s">
        <v>55</v>
      </c>
      <c r="C3744">
        <v>47.162500000000001</v>
      </c>
      <c r="D3744">
        <v>19.503299999999999</v>
      </c>
      <c r="E3744" s="1" t="s">
        <v>54</v>
      </c>
      <c r="F3744" t="s">
        <v>20422</v>
      </c>
      <c r="G3744">
        <v>0</v>
      </c>
      <c r="H3744">
        <v>13</v>
      </c>
      <c r="I3744">
        <v>0</v>
      </c>
    </row>
    <row r="3745" spans="1:9" hidden="1" x14ac:dyDescent="0.3">
      <c r="A3745" s="1" t="s">
        <v>129</v>
      </c>
      <c r="B3745" s="1" t="s">
        <v>55</v>
      </c>
      <c r="C3745">
        <v>47.162500000000001</v>
      </c>
      <c r="D3745">
        <v>19.503299999999999</v>
      </c>
      <c r="E3745" s="1" t="s">
        <v>21548</v>
      </c>
      <c r="F3745" t="s">
        <v>21620</v>
      </c>
      <c r="G3745">
        <v>0</v>
      </c>
      <c r="H3745">
        <v>19</v>
      </c>
      <c r="I3745">
        <v>0</v>
      </c>
    </row>
    <row r="3746" spans="1:9" hidden="1" x14ac:dyDescent="0.3">
      <c r="A3746" s="1" t="s">
        <v>64</v>
      </c>
      <c r="B3746" s="1" t="s">
        <v>130</v>
      </c>
      <c r="C3746">
        <v>-12.4634</v>
      </c>
      <c r="D3746">
        <v>130.84559999999999</v>
      </c>
      <c r="E3746" s="1" t="s">
        <v>4</v>
      </c>
      <c r="F3746" t="s">
        <v>12524</v>
      </c>
      <c r="G3746">
        <v>0</v>
      </c>
      <c r="H3746">
        <v>0</v>
      </c>
      <c r="I3746">
        <v>0</v>
      </c>
    </row>
    <row r="3747" spans="1:9" hidden="1" x14ac:dyDescent="0.3">
      <c r="A3747" s="1" t="s">
        <v>64</v>
      </c>
      <c r="B3747" s="1" t="s">
        <v>130</v>
      </c>
      <c r="C3747">
        <v>-12.4634</v>
      </c>
      <c r="D3747">
        <v>130.84559999999999</v>
      </c>
      <c r="E3747" s="1" t="s">
        <v>5</v>
      </c>
      <c r="F3747" t="s">
        <v>12525</v>
      </c>
      <c r="G3747">
        <v>0</v>
      </c>
      <c r="H3747">
        <v>0</v>
      </c>
      <c r="I3747">
        <v>0</v>
      </c>
    </row>
    <row r="3748" spans="1:9" hidden="1" x14ac:dyDescent="0.3">
      <c r="A3748" s="1" t="s">
        <v>64</v>
      </c>
      <c r="B3748" s="1" t="s">
        <v>130</v>
      </c>
      <c r="C3748">
        <v>-12.4634</v>
      </c>
      <c r="D3748">
        <v>130.84559999999999</v>
      </c>
      <c r="E3748" s="1" t="s">
        <v>6</v>
      </c>
      <c r="F3748" t="s">
        <v>12526</v>
      </c>
      <c r="G3748">
        <v>0</v>
      </c>
      <c r="H3748">
        <v>0</v>
      </c>
      <c r="I3748">
        <v>0</v>
      </c>
    </row>
    <row r="3749" spans="1:9" hidden="1" x14ac:dyDescent="0.3">
      <c r="A3749" s="1" t="s">
        <v>64</v>
      </c>
      <c r="B3749" s="1" t="s">
        <v>130</v>
      </c>
      <c r="C3749">
        <v>-12.4634</v>
      </c>
      <c r="D3749">
        <v>130.84559999999999</v>
      </c>
      <c r="E3749" s="1" t="s">
        <v>7</v>
      </c>
      <c r="F3749" t="s">
        <v>12527</v>
      </c>
      <c r="G3749">
        <v>0</v>
      </c>
      <c r="H3749">
        <v>0</v>
      </c>
      <c r="I3749">
        <v>0</v>
      </c>
    </row>
    <row r="3750" spans="1:9" hidden="1" x14ac:dyDescent="0.3">
      <c r="A3750" s="1" t="s">
        <v>64</v>
      </c>
      <c r="B3750" s="1" t="s">
        <v>130</v>
      </c>
      <c r="C3750">
        <v>-12.4634</v>
      </c>
      <c r="D3750">
        <v>130.84559999999999</v>
      </c>
      <c r="E3750" s="1" t="s">
        <v>8</v>
      </c>
      <c r="F3750" t="s">
        <v>12528</v>
      </c>
      <c r="G3750">
        <v>0</v>
      </c>
      <c r="H3750">
        <v>0</v>
      </c>
      <c r="I3750">
        <v>0</v>
      </c>
    </row>
    <row r="3751" spans="1:9" hidden="1" x14ac:dyDescent="0.3">
      <c r="A3751" s="1" t="s">
        <v>64</v>
      </c>
      <c r="B3751" s="1" t="s">
        <v>130</v>
      </c>
      <c r="C3751">
        <v>-12.4634</v>
      </c>
      <c r="D3751">
        <v>130.84559999999999</v>
      </c>
      <c r="E3751" s="1" t="s">
        <v>9</v>
      </c>
      <c r="F3751" t="s">
        <v>12529</v>
      </c>
      <c r="G3751">
        <v>0</v>
      </c>
      <c r="H3751">
        <v>0</v>
      </c>
      <c r="I3751">
        <v>0</v>
      </c>
    </row>
    <row r="3752" spans="1:9" hidden="1" x14ac:dyDescent="0.3">
      <c r="A3752" s="1" t="s">
        <v>64</v>
      </c>
      <c r="B3752" s="1" t="s">
        <v>130</v>
      </c>
      <c r="C3752">
        <v>-12.4634</v>
      </c>
      <c r="D3752">
        <v>130.84559999999999</v>
      </c>
      <c r="E3752" s="1" t="s">
        <v>10</v>
      </c>
      <c r="F3752" t="s">
        <v>12530</v>
      </c>
      <c r="G3752">
        <v>0</v>
      </c>
      <c r="H3752">
        <v>0</v>
      </c>
      <c r="I3752">
        <v>0</v>
      </c>
    </row>
    <row r="3753" spans="1:9" hidden="1" x14ac:dyDescent="0.3">
      <c r="A3753" s="1" t="s">
        <v>64</v>
      </c>
      <c r="B3753" s="1" t="s">
        <v>130</v>
      </c>
      <c r="C3753">
        <v>-12.4634</v>
      </c>
      <c r="D3753">
        <v>130.84559999999999</v>
      </c>
      <c r="E3753" s="1" t="s">
        <v>11</v>
      </c>
      <c r="F3753" t="s">
        <v>12531</v>
      </c>
      <c r="G3753">
        <v>0</v>
      </c>
      <c r="H3753">
        <v>0</v>
      </c>
      <c r="I3753">
        <v>0</v>
      </c>
    </row>
    <row r="3754" spans="1:9" hidden="1" x14ac:dyDescent="0.3">
      <c r="A3754" s="1" t="s">
        <v>64</v>
      </c>
      <c r="B3754" s="1" t="s">
        <v>130</v>
      </c>
      <c r="C3754">
        <v>-12.4634</v>
      </c>
      <c r="D3754">
        <v>130.84559999999999</v>
      </c>
      <c r="E3754" s="1" t="s">
        <v>12</v>
      </c>
      <c r="F3754" t="s">
        <v>12532</v>
      </c>
      <c r="G3754">
        <v>0</v>
      </c>
      <c r="H3754">
        <v>0</v>
      </c>
      <c r="I3754">
        <v>0</v>
      </c>
    </row>
    <row r="3755" spans="1:9" hidden="1" x14ac:dyDescent="0.3">
      <c r="A3755" s="1" t="s">
        <v>64</v>
      </c>
      <c r="B3755" s="1" t="s">
        <v>130</v>
      </c>
      <c r="C3755">
        <v>-12.4634</v>
      </c>
      <c r="D3755">
        <v>130.84559999999999</v>
      </c>
      <c r="E3755" s="1" t="s">
        <v>13</v>
      </c>
      <c r="F3755" t="s">
        <v>12533</v>
      </c>
      <c r="G3755">
        <v>0</v>
      </c>
      <c r="H3755">
        <v>0</v>
      </c>
      <c r="I3755">
        <v>0</v>
      </c>
    </row>
    <row r="3756" spans="1:9" hidden="1" x14ac:dyDescent="0.3">
      <c r="A3756" s="1" t="s">
        <v>64</v>
      </c>
      <c r="B3756" s="1" t="s">
        <v>130</v>
      </c>
      <c r="C3756">
        <v>-12.4634</v>
      </c>
      <c r="D3756">
        <v>130.84559999999999</v>
      </c>
      <c r="E3756" s="1" t="s">
        <v>14</v>
      </c>
      <c r="F3756" t="s">
        <v>12534</v>
      </c>
      <c r="G3756">
        <v>0</v>
      </c>
      <c r="H3756">
        <v>0</v>
      </c>
      <c r="I3756">
        <v>0</v>
      </c>
    </row>
    <row r="3757" spans="1:9" hidden="1" x14ac:dyDescent="0.3">
      <c r="A3757" s="1" t="s">
        <v>64</v>
      </c>
      <c r="B3757" s="1" t="s">
        <v>130</v>
      </c>
      <c r="C3757">
        <v>-12.4634</v>
      </c>
      <c r="D3757">
        <v>130.84559999999999</v>
      </c>
      <c r="E3757" s="1" t="s">
        <v>15</v>
      </c>
      <c r="F3757" t="s">
        <v>12535</v>
      </c>
      <c r="G3757">
        <v>0</v>
      </c>
      <c r="H3757">
        <v>0</v>
      </c>
      <c r="I3757">
        <v>0</v>
      </c>
    </row>
    <row r="3758" spans="1:9" hidden="1" x14ac:dyDescent="0.3">
      <c r="A3758" s="1" t="s">
        <v>64</v>
      </c>
      <c r="B3758" s="1" t="s">
        <v>130</v>
      </c>
      <c r="C3758">
        <v>-12.4634</v>
      </c>
      <c r="D3758">
        <v>130.84559999999999</v>
      </c>
      <c r="E3758" s="1" t="s">
        <v>16</v>
      </c>
      <c r="F3758" t="s">
        <v>12536</v>
      </c>
      <c r="G3758">
        <v>0</v>
      </c>
      <c r="H3758">
        <v>0</v>
      </c>
      <c r="I3758">
        <v>0</v>
      </c>
    </row>
    <row r="3759" spans="1:9" hidden="1" x14ac:dyDescent="0.3">
      <c r="A3759" s="1" t="s">
        <v>64</v>
      </c>
      <c r="B3759" s="1" t="s">
        <v>130</v>
      </c>
      <c r="C3759">
        <v>-12.4634</v>
      </c>
      <c r="D3759">
        <v>130.84559999999999</v>
      </c>
      <c r="E3759" s="1" t="s">
        <v>17</v>
      </c>
      <c r="F3759" t="s">
        <v>12537</v>
      </c>
      <c r="G3759">
        <v>0</v>
      </c>
      <c r="H3759">
        <v>0</v>
      </c>
      <c r="I3759">
        <v>0</v>
      </c>
    </row>
    <row r="3760" spans="1:9" hidden="1" x14ac:dyDescent="0.3">
      <c r="A3760" s="1" t="s">
        <v>64</v>
      </c>
      <c r="B3760" s="1" t="s">
        <v>130</v>
      </c>
      <c r="C3760">
        <v>-12.4634</v>
      </c>
      <c r="D3760">
        <v>130.84559999999999</v>
      </c>
      <c r="E3760" s="1" t="s">
        <v>18</v>
      </c>
      <c r="F3760" t="s">
        <v>12538</v>
      </c>
      <c r="G3760">
        <v>0</v>
      </c>
      <c r="H3760">
        <v>0</v>
      </c>
      <c r="I3760">
        <v>0</v>
      </c>
    </row>
    <row r="3761" spans="1:9" hidden="1" x14ac:dyDescent="0.3">
      <c r="A3761" s="1" t="s">
        <v>64</v>
      </c>
      <c r="B3761" s="1" t="s">
        <v>130</v>
      </c>
      <c r="C3761">
        <v>-12.4634</v>
      </c>
      <c r="D3761">
        <v>130.84559999999999</v>
      </c>
      <c r="E3761" s="1" t="s">
        <v>19</v>
      </c>
      <c r="F3761" t="s">
        <v>12539</v>
      </c>
      <c r="G3761">
        <v>0</v>
      </c>
      <c r="H3761">
        <v>0</v>
      </c>
      <c r="I3761">
        <v>0</v>
      </c>
    </row>
    <row r="3762" spans="1:9" hidden="1" x14ac:dyDescent="0.3">
      <c r="A3762" s="1" t="s">
        <v>64</v>
      </c>
      <c r="B3762" s="1" t="s">
        <v>130</v>
      </c>
      <c r="C3762">
        <v>-12.4634</v>
      </c>
      <c r="D3762">
        <v>130.84559999999999</v>
      </c>
      <c r="E3762" s="1" t="s">
        <v>20</v>
      </c>
      <c r="F3762" t="s">
        <v>12540</v>
      </c>
      <c r="G3762">
        <v>0</v>
      </c>
      <c r="H3762">
        <v>0</v>
      </c>
      <c r="I3762">
        <v>0</v>
      </c>
    </row>
    <row r="3763" spans="1:9" hidden="1" x14ac:dyDescent="0.3">
      <c r="A3763" s="1" t="s">
        <v>64</v>
      </c>
      <c r="B3763" s="1" t="s">
        <v>130</v>
      </c>
      <c r="C3763">
        <v>-12.4634</v>
      </c>
      <c r="D3763">
        <v>130.84559999999999</v>
      </c>
      <c r="E3763" s="1" t="s">
        <v>21</v>
      </c>
      <c r="F3763" t="s">
        <v>12541</v>
      </c>
      <c r="G3763">
        <v>0</v>
      </c>
      <c r="H3763">
        <v>0</v>
      </c>
      <c r="I3763">
        <v>0</v>
      </c>
    </row>
    <row r="3764" spans="1:9" hidden="1" x14ac:dyDescent="0.3">
      <c r="A3764" s="1" t="s">
        <v>64</v>
      </c>
      <c r="B3764" s="1" t="s">
        <v>130</v>
      </c>
      <c r="C3764">
        <v>-12.4634</v>
      </c>
      <c r="D3764">
        <v>130.84559999999999</v>
      </c>
      <c r="E3764" s="1" t="s">
        <v>22</v>
      </c>
      <c r="F3764" t="s">
        <v>12542</v>
      </c>
      <c r="G3764">
        <v>0</v>
      </c>
      <c r="H3764">
        <v>0</v>
      </c>
      <c r="I3764">
        <v>0</v>
      </c>
    </row>
    <row r="3765" spans="1:9" hidden="1" x14ac:dyDescent="0.3">
      <c r="A3765" s="1" t="s">
        <v>64</v>
      </c>
      <c r="B3765" s="1" t="s">
        <v>130</v>
      </c>
      <c r="C3765">
        <v>-12.4634</v>
      </c>
      <c r="D3765">
        <v>130.84559999999999</v>
      </c>
      <c r="E3765" s="1" t="s">
        <v>23</v>
      </c>
      <c r="F3765" t="s">
        <v>12543</v>
      </c>
      <c r="G3765">
        <v>0</v>
      </c>
      <c r="H3765">
        <v>0</v>
      </c>
      <c r="I3765">
        <v>0</v>
      </c>
    </row>
    <row r="3766" spans="1:9" hidden="1" x14ac:dyDescent="0.3">
      <c r="A3766" s="1" t="s">
        <v>64</v>
      </c>
      <c r="B3766" s="1" t="s">
        <v>130</v>
      </c>
      <c r="C3766">
        <v>-12.4634</v>
      </c>
      <c r="D3766">
        <v>130.84559999999999</v>
      </c>
      <c r="E3766" s="1" t="s">
        <v>24</v>
      </c>
      <c r="F3766" t="s">
        <v>12544</v>
      </c>
      <c r="G3766">
        <v>0</v>
      </c>
      <c r="H3766">
        <v>0</v>
      </c>
      <c r="I3766">
        <v>0</v>
      </c>
    </row>
    <row r="3767" spans="1:9" hidden="1" x14ac:dyDescent="0.3">
      <c r="A3767" s="1" t="s">
        <v>64</v>
      </c>
      <c r="B3767" s="1" t="s">
        <v>130</v>
      </c>
      <c r="C3767">
        <v>-12.4634</v>
      </c>
      <c r="D3767">
        <v>130.84559999999999</v>
      </c>
      <c r="E3767" s="1" t="s">
        <v>25</v>
      </c>
      <c r="F3767" t="s">
        <v>12545</v>
      </c>
      <c r="G3767">
        <v>0</v>
      </c>
      <c r="H3767">
        <v>0</v>
      </c>
      <c r="I3767">
        <v>0</v>
      </c>
    </row>
    <row r="3768" spans="1:9" hidden="1" x14ac:dyDescent="0.3">
      <c r="A3768" s="1" t="s">
        <v>64</v>
      </c>
      <c r="B3768" s="1" t="s">
        <v>130</v>
      </c>
      <c r="C3768">
        <v>-12.4634</v>
      </c>
      <c r="D3768">
        <v>130.84559999999999</v>
      </c>
      <c r="E3768" s="1" t="s">
        <v>26</v>
      </c>
      <c r="F3768" t="s">
        <v>12546</v>
      </c>
      <c r="G3768">
        <v>0</v>
      </c>
      <c r="H3768">
        <v>0</v>
      </c>
      <c r="I3768">
        <v>0</v>
      </c>
    </row>
    <row r="3769" spans="1:9" hidden="1" x14ac:dyDescent="0.3">
      <c r="A3769" s="1" t="s">
        <v>64</v>
      </c>
      <c r="B3769" s="1" t="s">
        <v>130</v>
      </c>
      <c r="C3769">
        <v>-12.4634</v>
      </c>
      <c r="D3769">
        <v>130.84559999999999</v>
      </c>
      <c r="E3769" s="1" t="s">
        <v>27</v>
      </c>
      <c r="F3769" t="s">
        <v>12547</v>
      </c>
      <c r="G3769">
        <v>0</v>
      </c>
      <c r="H3769">
        <v>0</v>
      </c>
      <c r="I3769">
        <v>0</v>
      </c>
    </row>
    <row r="3770" spans="1:9" hidden="1" x14ac:dyDescent="0.3">
      <c r="A3770" s="1" t="s">
        <v>64</v>
      </c>
      <c r="B3770" s="1" t="s">
        <v>130</v>
      </c>
      <c r="C3770">
        <v>-12.4634</v>
      </c>
      <c r="D3770">
        <v>130.84559999999999</v>
      </c>
      <c r="E3770" s="1" t="s">
        <v>28</v>
      </c>
      <c r="F3770" t="s">
        <v>12548</v>
      </c>
      <c r="G3770">
        <v>0</v>
      </c>
      <c r="H3770">
        <v>0</v>
      </c>
      <c r="I3770">
        <v>0</v>
      </c>
    </row>
    <row r="3771" spans="1:9" hidden="1" x14ac:dyDescent="0.3">
      <c r="A3771" s="1" t="s">
        <v>64</v>
      </c>
      <c r="B3771" s="1" t="s">
        <v>130</v>
      </c>
      <c r="C3771">
        <v>-12.4634</v>
      </c>
      <c r="D3771">
        <v>130.84559999999999</v>
      </c>
      <c r="E3771" s="1" t="s">
        <v>29</v>
      </c>
      <c r="F3771" t="s">
        <v>12549</v>
      </c>
      <c r="G3771">
        <v>0</v>
      </c>
      <c r="H3771">
        <v>0</v>
      </c>
      <c r="I3771">
        <v>0</v>
      </c>
    </row>
    <row r="3772" spans="1:9" hidden="1" x14ac:dyDescent="0.3">
      <c r="A3772" s="1" t="s">
        <v>64</v>
      </c>
      <c r="B3772" s="1" t="s">
        <v>130</v>
      </c>
      <c r="C3772">
        <v>-12.4634</v>
      </c>
      <c r="D3772">
        <v>130.84559999999999</v>
      </c>
      <c r="E3772" s="1" t="s">
        <v>30</v>
      </c>
      <c r="F3772" t="s">
        <v>12550</v>
      </c>
      <c r="G3772">
        <v>0</v>
      </c>
      <c r="H3772">
        <v>0</v>
      </c>
      <c r="I3772">
        <v>0</v>
      </c>
    </row>
    <row r="3773" spans="1:9" hidden="1" x14ac:dyDescent="0.3">
      <c r="A3773" s="1" t="s">
        <v>64</v>
      </c>
      <c r="B3773" s="1" t="s">
        <v>130</v>
      </c>
      <c r="C3773">
        <v>-12.4634</v>
      </c>
      <c r="D3773">
        <v>130.84559999999999</v>
      </c>
      <c r="E3773" s="1" t="s">
        <v>31</v>
      </c>
      <c r="F3773" t="s">
        <v>12551</v>
      </c>
      <c r="G3773">
        <v>0</v>
      </c>
      <c r="H3773">
        <v>0</v>
      </c>
      <c r="I3773">
        <v>0</v>
      </c>
    </row>
    <row r="3774" spans="1:9" hidden="1" x14ac:dyDescent="0.3">
      <c r="A3774" s="1" t="s">
        <v>64</v>
      </c>
      <c r="B3774" s="1" t="s">
        <v>130</v>
      </c>
      <c r="C3774">
        <v>-12.4634</v>
      </c>
      <c r="D3774">
        <v>130.84559999999999</v>
      </c>
      <c r="E3774" s="1" t="s">
        <v>32</v>
      </c>
      <c r="F3774" t="s">
        <v>12552</v>
      </c>
      <c r="G3774">
        <v>0</v>
      </c>
      <c r="H3774">
        <v>0</v>
      </c>
      <c r="I3774">
        <v>0</v>
      </c>
    </row>
    <row r="3775" spans="1:9" hidden="1" x14ac:dyDescent="0.3">
      <c r="A3775" s="1" t="s">
        <v>64</v>
      </c>
      <c r="B3775" s="1" t="s">
        <v>130</v>
      </c>
      <c r="C3775">
        <v>-12.4634</v>
      </c>
      <c r="D3775">
        <v>130.84559999999999</v>
      </c>
      <c r="E3775" s="1" t="s">
        <v>33</v>
      </c>
      <c r="F3775" t="s">
        <v>12553</v>
      </c>
      <c r="G3775">
        <v>0</v>
      </c>
      <c r="H3775">
        <v>0</v>
      </c>
      <c r="I3775">
        <v>0</v>
      </c>
    </row>
    <row r="3776" spans="1:9" hidden="1" x14ac:dyDescent="0.3">
      <c r="A3776" s="1" t="s">
        <v>64</v>
      </c>
      <c r="B3776" s="1" t="s">
        <v>130</v>
      </c>
      <c r="C3776">
        <v>-12.4634</v>
      </c>
      <c r="D3776">
        <v>130.84559999999999</v>
      </c>
      <c r="E3776" s="1" t="s">
        <v>34</v>
      </c>
      <c r="F3776" t="s">
        <v>12554</v>
      </c>
      <c r="G3776">
        <v>0</v>
      </c>
      <c r="H3776">
        <v>0</v>
      </c>
      <c r="I3776">
        <v>0</v>
      </c>
    </row>
    <row r="3777" spans="1:9" hidden="1" x14ac:dyDescent="0.3">
      <c r="A3777" s="1" t="s">
        <v>64</v>
      </c>
      <c r="B3777" s="1" t="s">
        <v>130</v>
      </c>
      <c r="C3777">
        <v>-12.4634</v>
      </c>
      <c r="D3777">
        <v>130.84559999999999</v>
      </c>
      <c r="E3777" s="1" t="s">
        <v>35</v>
      </c>
      <c r="F3777" t="s">
        <v>12555</v>
      </c>
      <c r="G3777">
        <v>0</v>
      </c>
      <c r="H3777">
        <v>0</v>
      </c>
      <c r="I3777">
        <v>0</v>
      </c>
    </row>
    <row r="3778" spans="1:9" hidden="1" x14ac:dyDescent="0.3">
      <c r="A3778" s="1" t="s">
        <v>64</v>
      </c>
      <c r="B3778" s="1" t="s">
        <v>130</v>
      </c>
      <c r="C3778">
        <v>-12.4634</v>
      </c>
      <c r="D3778">
        <v>130.84559999999999</v>
      </c>
      <c r="E3778" s="1" t="s">
        <v>36</v>
      </c>
      <c r="F3778" t="s">
        <v>12556</v>
      </c>
      <c r="G3778">
        <v>0</v>
      </c>
      <c r="H3778">
        <v>0</v>
      </c>
      <c r="I3778">
        <v>0</v>
      </c>
    </row>
    <row r="3779" spans="1:9" hidden="1" x14ac:dyDescent="0.3">
      <c r="A3779" s="1" t="s">
        <v>64</v>
      </c>
      <c r="B3779" s="1" t="s">
        <v>130</v>
      </c>
      <c r="C3779">
        <v>-12.4634</v>
      </c>
      <c r="D3779">
        <v>130.84559999999999</v>
      </c>
      <c r="E3779" s="1" t="s">
        <v>37</v>
      </c>
      <c r="F3779" t="s">
        <v>12557</v>
      </c>
      <c r="G3779">
        <v>0</v>
      </c>
      <c r="H3779">
        <v>0</v>
      </c>
      <c r="I3779">
        <v>0</v>
      </c>
    </row>
    <row r="3780" spans="1:9" hidden="1" x14ac:dyDescent="0.3">
      <c r="A3780" s="1" t="s">
        <v>64</v>
      </c>
      <c r="B3780" s="1" t="s">
        <v>130</v>
      </c>
      <c r="C3780">
        <v>-12.4634</v>
      </c>
      <c r="D3780">
        <v>130.84559999999999</v>
      </c>
      <c r="E3780" s="1" t="s">
        <v>38</v>
      </c>
      <c r="F3780" t="s">
        <v>12558</v>
      </c>
      <c r="G3780">
        <v>0</v>
      </c>
      <c r="H3780">
        <v>0</v>
      </c>
      <c r="I3780">
        <v>0</v>
      </c>
    </row>
    <row r="3781" spans="1:9" hidden="1" x14ac:dyDescent="0.3">
      <c r="A3781" s="1" t="s">
        <v>64</v>
      </c>
      <c r="B3781" s="1" t="s">
        <v>130</v>
      </c>
      <c r="C3781">
        <v>-12.4634</v>
      </c>
      <c r="D3781">
        <v>130.84559999999999</v>
      </c>
      <c r="E3781" s="1" t="s">
        <v>39</v>
      </c>
      <c r="F3781" t="s">
        <v>12559</v>
      </c>
      <c r="G3781">
        <v>0</v>
      </c>
      <c r="H3781">
        <v>0</v>
      </c>
      <c r="I3781">
        <v>0</v>
      </c>
    </row>
    <row r="3782" spans="1:9" hidden="1" x14ac:dyDescent="0.3">
      <c r="A3782" s="1" t="s">
        <v>64</v>
      </c>
      <c r="B3782" s="1" t="s">
        <v>130</v>
      </c>
      <c r="C3782">
        <v>-12.4634</v>
      </c>
      <c r="D3782">
        <v>130.84559999999999</v>
      </c>
      <c r="E3782" s="1" t="s">
        <v>40</v>
      </c>
      <c r="F3782" t="s">
        <v>12560</v>
      </c>
      <c r="G3782">
        <v>0</v>
      </c>
      <c r="H3782">
        <v>0</v>
      </c>
      <c r="I3782">
        <v>0</v>
      </c>
    </row>
    <row r="3783" spans="1:9" hidden="1" x14ac:dyDescent="0.3">
      <c r="A3783" s="1" t="s">
        <v>64</v>
      </c>
      <c r="B3783" s="1" t="s">
        <v>130</v>
      </c>
      <c r="C3783">
        <v>-12.4634</v>
      </c>
      <c r="D3783">
        <v>130.84559999999999</v>
      </c>
      <c r="E3783" s="1" t="s">
        <v>41</v>
      </c>
      <c r="F3783" t="s">
        <v>12561</v>
      </c>
      <c r="G3783">
        <v>0</v>
      </c>
      <c r="H3783">
        <v>0</v>
      </c>
      <c r="I3783">
        <v>0</v>
      </c>
    </row>
    <row r="3784" spans="1:9" hidden="1" x14ac:dyDescent="0.3">
      <c r="A3784" s="1" t="s">
        <v>64</v>
      </c>
      <c r="B3784" s="1" t="s">
        <v>130</v>
      </c>
      <c r="C3784">
        <v>-12.4634</v>
      </c>
      <c r="D3784">
        <v>130.84559999999999</v>
      </c>
      <c r="E3784" s="1" t="s">
        <v>42</v>
      </c>
      <c r="F3784" t="s">
        <v>12562</v>
      </c>
      <c r="G3784">
        <v>0</v>
      </c>
      <c r="H3784">
        <v>0</v>
      </c>
      <c r="I3784">
        <v>0</v>
      </c>
    </row>
    <row r="3785" spans="1:9" hidden="1" x14ac:dyDescent="0.3">
      <c r="A3785" s="1" t="s">
        <v>64</v>
      </c>
      <c r="B3785" s="1" t="s">
        <v>130</v>
      </c>
      <c r="C3785">
        <v>-12.4634</v>
      </c>
      <c r="D3785">
        <v>130.84559999999999</v>
      </c>
      <c r="E3785" s="1" t="s">
        <v>43</v>
      </c>
      <c r="F3785" t="s">
        <v>12563</v>
      </c>
      <c r="G3785">
        <v>0</v>
      </c>
      <c r="H3785">
        <v>0</v>
      </c>
      <c r="I3785">
        <v>0</v>
      </c>
    </row>
    <row r="3786" spans="1:9" hidden="1" x14ac:dyDescent="0.3">
      <c r="A3786" s="1" t="s">
        <v>64</v>
      </c>
      <c r="B3786" s="1" t="s">
        <v>130</v>
      </c>
      <c r="C3786">
        <v>-12.4634</v>
      </c>
      <c r="D3786">
        <v>130.84559999999999</v>
      </c>
      <c r="E3786" s="1" t="s">
        <v>44</v>
      </c>
      <c r="F3786" t="s">
        <v>12564</v>
      </c>
      <c r="G3786">
        <v>0</v>
      </c>
      <c r="H3786">
        <v>0</v>
      </c>
      <c r="I3786">
        <v>0</v>
      </c>
    </row>
    <row r="3787" spans="1:9" hidden="1" x14ac:dyDescent="0.3">
      <c r="A3787" s="1" t="s">
        <v>64</v>
      </c>
      <c r="B3787" s="1" t="s">
        <v>130</v>
      </c>
      <c r="C3787">
        <v>-12.4634</v>
      </c>
      <c r="D3787">
        <v>130.84559999999999</v>
      </c>
      <c r="E3787" s="1" t="s">
        <v>45</v>
      </c>
      <c r="F3787" t="s">
        <v>12565</v>
      </c>
      <c r="G3787">
        <v>0</v>
      </c>
      <c r="H3787">
        <v>0</v>
      </c>
      <c r="I3787">
        <v>0</v>
      </c>
    </row>
    <row r="3788" spans="1:9" hidden="1" x14ac:dyDescent="0.3">
      <c r="A3788" s="1" t="s">
        <v>64</v>
      </c>
      <c r="B3788" s="1" t="s">
        <v>130</v>
      </c>
      <c r="C3788">
        <v>-12.4634</v>
      </c>
      <c r="D3788">
        <v>130.84559999999999</v>
      </c>
      <c r="E3788" s="1" t="s">
        <v>46</v>
      </c>
      <c r="F3788" t="s">
        <v>17065</v>
      </c>
      <c r="G3788">
        <v>0</v>
      </c>
      <c r="H3788">
        <v>1</v>
      </c>
      <c r="I3788">
        <v>0</v>
      </c>
    </row>
    <row r="3789" spans="1:9" hidden="1" x14ac:dyDescent="0.3">
      <c r="A3789" s="1" t="s">
        <v>64</v>
      </c>
      <c r="B3789" s="1" t="s">
        <v>130</v>
      </c>
      <c r="C3789">
        <v>-12.4634</v>
      </c>
      <c r="D3789">
        <v>130.84559999999999</v>
      </c>
      <c r="E3789" s="1" t="s">
        <v>47</v>
      </c>
      <c r="F3789" t="s">
        <v>17066</v>
      </c>
      <c r="G3789">
        <v>0</v>
      </c>
      <c r="H3789">
        <v>1</v>
      </c>
      <c r="I3789">
        <v>0</v>
      </c>
    </row>
    <row r="3790" spans="1:9" hidden="1" x14ac:dyDescent="0.3">
      <c r="A3790" s="1" t="s">
        <v>64</v>
      </c>
      <c r="B3790" s="1" t="s">
        <v>130</v>
      </c>
      <c r="C3790">
        <v>-12.4634</v>
      </c>
      <c r="D3790">
        <v>130.84559999999999</v>
      </c>
      <c r="E3790" s="1" t="s">
        <v>48</v>
      </c>
      <c r="F3790" t="s">
        <v>12566</v>
      </c>
      <c r="G3790">
        <v>0</v>
      </c>
      <c r="H3790">
        <v>0</v>
      </c>
      <c r="I3790">
        <v>0</v>
      </c>
    </row>
    <row r="3791" spans="1:9" hidden="1" x14ac:dyDescent="0.3">
      <c r="A3791" s="1" t="s">
        <v>64</v>
      </c>
      <c r="B3791" s="1" t="s">
        <v>130</v>
      </c>
      <c r="C3791">
        <v>-12.4634</v>
      </c>
      <c r="D3791">
        <v>130.84559999999999</v>
      </c>
      <c r="E3791" s="1" t="s">
        <v>49</v>
      </c>
      <c r="F3791" t="s">
        <v>12567</v>
      </c>
      <c r="G3791">
        <v>0</v>
      </c>
      <c r="H3791">
        <v>0</v>
      </c>
      <c r="I3791">
        <v>0</v>
      </c>
    </row>
    <row r="3792" spans="1:9" hidden="1" x14ac:dyDescent="0.3">
      <c r="A3792" s="1" t="s">
        <v>64</v>
      </c>
      <c r="B3792" s="1" t="s">
        <v>130</v>
      </c>
      <c r="C3792">
        <v>-12.4634</v>
      </c>
      <c r="D3792">
        <v>130.84559999999999</v>
      </c>
      <c r="E3792" s="1" t="s">
        <v>50</v>
      </c>
      <c r="F3792" t="s">
        <v>12568</v>
      </c>
      <c r="G3792">
        <v>0</v>
      </c>
      <c r="H3792">
        <v>0</v>
      </c>
      <c r="I3792">
        <v>0</v>
      </c>
    </row>
    <row r="3793" spans="1:9" hidden="1" x14ac:dyDescent="0.3">
      <c r="A3793" s="1" t="s">
        <v>64</v>
      </c>
      <c r="B3793" s="1" t="s">
        <v>130</v>
      </c>
      <c r="C3793">
        <v>-12.4634</v>
      </c>
      <c r="D3793">
        <v>130.84559999999999</v>
      </c>
      <c r="E3793" s="1" t="s">
        <v>51</v>
      </c>
      <c r="F3793" t="s">
        <v>12569</v>
      </c>
      <c r="G3793">
        <v>0</v>
      </c>
      <c r="H3793">
        <v>0</v>
      </c>
      <c r="I3793">
        <v>0</v>
      </c>
    </row>
    <row r="3794" spans="1:9" hidden="1" x14ac:dyDescent="0.3">
      <c r="A3794" s="1" t="s">
        <v>64</v>
      </c>
      <c r="B3794" s="1" t="s">
        <v>130</v>
      </c>
      <c r="C3794">
        <v>-12.4634</v>
      </c>
      <c r="D3794">
        <v>130.84559999999999</v>
      </c>
      <c r="E3794" s="1" t="s">
        <v>52</v>
      </c>
      <c r="F3794" t="s">
        <v>17067</v>
      </c>
      <c r="G3794">
        <v>0</v>
      </c>
      <c r="H3794">
        <v>1</v>
      </c>
      <c r="I3794">
        <v>0</v>
      </c>
    </row>
    <row r="3795" spans="1:9" hidden="1" x14ac:dyDescent="0.3">
      <c r="A3795" s="1" t="s">
        <v>64</v>
      </c>
      <c r="B3795" s="1" t="s">
        <v>130</v>
      </c>
      <c r="C3795">
        <v>-12.4634</v>
      </c>
      <c r="D3795">
        <v>130.84559999999999</v>
      </c>
      <c r="E3795" s="1" t="s">
        <v>53</v>
      </c>
      <c r="F3795" t="s">
        <v>17068</v>
      </c>
      <c r="G3795">
        <v>0</v>
      </c>
      <c r="H3795">
        <v>1</v>
      </c>
      <c r="I3795">
        <v>0</v>
      </c>
    </row>
    <row r="3796" spans="1:9" hidden="1" x14ac:dyDescent="0.3">
      <c r="A3796" s="1" t="s">
        <v>64</v>
      </c>
      <c r="B3796" s="1" t="s">
        <v>130</v>
      </c>
      <c r="C3796">
        <v>-12.4634</v>
      </c>
      <c r="D3796">
        <v>130.84559999999999</v>
      </c>
      <c r="E3796" s="1" t="s">
        <v>54</v>
      </c>
      <c r="F3796" t="s">
        <v>17069</v>
      </c>
      <c r="G3796">
        <v>0</v>
      </c>
      <c r="H3796">
        <v>1</v>
      </c>
      <c r="I3796">
        <v>0</v>
      </c>
    </row>
    <row r="3797" spans="1:9" hidden="1" x14ac:dyDescent="0.3">
      <c r="A3797" s="1" t="s">
        <v>64</v>
      </c>
      <c r="B3797" s="1" t="s">
        <v>130</v>
      </c>
      <c r="C3797">
        <v>-12.4634</v>
      </c>
      <c r="D3797">
        <v>130.84559999999999</v>
      </c>
      <c r="E3797" s="1" t="s">
        <v>21548</v>
      </c>
      <c r="F3797" t="s">
        <v>21621</v>
      </c>
      <c r="G3797">
        <v>0</v>
      </c>
      <c r="H3797">
        <v>1</v>
      </c>
      <c r="I3797">
        <v>0</v>
      </c>
    </row>
    <row r="3798" spans="1:9" hidden="1" x14ac:dyDescent="0.3">
      <c r="A3798" s="1" t="s">
        <v>131</v>
      </c>
      <c r="B3798" s="1" t="s">
        <v>55</v>
      </c>
      <c r="C3798">
        <v>47.14</v>
      </c>
      <c r="D3798">
        <v>9.5500000000000007</v>
      </c>
      <c r="E3798" s="1" t="s">
        <v>4</v>
      </c>
      <c r="F3798" t="s">
        <v>16629</v>
      </c>
      <c r="G3798">
        <v>0</v>
      </c>
      <c r="H3798">
        <v>0</v>
      </c>
      <c r="I3798">
        <v>0</v>
      </c>
    </row>
    <row r="3799" spans="1:9" hidden="1" x14ac:dyDescent="0.3">
      <c r="A3799" s="1" t="s">
        <v>131</v>
      </c>
      <c r="B3799" s="1" t="s">
        <v>55</v>
      </c>
      <c r="C3799">
        <v>47.14</v>
      </c>
      <c r="D3799">
        <v>9.5500000000000007</v>
      </c>
      <c r="E3799" s="1" t="s">
        <v>5</v>
      </c>
      <c r="F3799" t="s">
        <v>16526</v>
      </c>
      <c r="G3799">
        <v>0</v>
      </c>
      <c r="H3799">
        <v>0</v>
      </c>
      <c r="I3799">
        <v>0</v>
      </c>
    </row>
    <row r="3800" spans="1:9" hidden="1" x14ac:dyDescent="0.3">
      <c r="A3800" s="1" t="s">
        <v>131</v>
      </c>
      <c r="B3800" s="1" t="s">
        <v>55</v>
      </c>
      <c r="C3800">
        <v>47.14</v>
      </c>
      <c r="D3800">
        <v>9.5500000000000007</v>
      </c>
      <c r="E3800" s="1" t="s">
        <v>6</v>
      </c>
      <c r="F3800" t="s">
        <v>16424</v>
      </c>
      <c r="G3800">
        <v>0</v>
      </c>
      <c r="H3800">
        <v>0</v>
      </c>
      <c r="I3800">
        <v>0</v>
      </c>
    </row>
    <row r="3801" spans="1:9" hidden="1" x14ac:dyDescent="0.3">
      <c r="A3801" s="1" t="s">
        <v>131</v>
      </c>
      <c r="B3801" s="1" t="s">
        <v>55</v>
      </c>
      <c r="C3801">
        <v>47.14</v>
      </c>
      <c r="D3801">
        <v>9.5500000000000007</v>
      </c>
      <c r="E3801" s="1" t="s">
        <v>7</v>
      </c>
      <c r="F3801" t="s">
        <v>16322</v>
      </c>
      <c r="G3801">
        <v>0</v>
      </c>
      <c r="H3801">
        <v>0</v>
      </c>
      <c r="I3801">
        <v>0</v>
      </c>
    </row>
    <row r="3802" spans="1:9" hidden="1" x14ac:dyDescent="0.3">
      <c r="A3802" s="1" t="s">
        <v>131</v>
      </c>
      <c r="B3802" s="1" t="s">
        <v>55</v>
      </c>
      <c r="C3802">
        <v>47.14</v>
      </c>
      <c r="D3802">
        <v>9.5500000000000007</v>
      </c>
      <c r="E3802" s="1" t="s">
        <v>8</v>
      </c>
      <c r="F3802" t="s">
        <v>16222</v>
      </c>
      <c r="G3802">
        <v>0</v>
      </c>
      <c r="H3802">
        <v>0</v>
      </c>
      <c r="I3802">
        <v>0</v>
      </c>
    </row>
    <row r="3803" spans="1:9" hidden="1" x14ac:dyDescent="0.3">
      <c r="A3803" s="1" t="s">
        <v>131</v>
      </c>
      <c r="B3803" s="1" t="s">
        <v>55</v>
      </c>
      <c r="C3803">
        <v>47.14</v>
      </c>
      <c r="D3803">
        <v>9.5500000000000007</v>
      </c>
      <c r="E3803" s="1" t="s">
        <v>9</v>
      </c>
      <c r="F3803" t="s">
        <v>16122</v>
      </c>
      <c r="G3803">
        <v>0</v>
      </c>
      <c r="H3803">
        <v>0</v>
      </c>
      <c r="I3803">
        <v>0</v>
      </c>
    </row>
    <row r="3804" spans="1:9" hidden="1" x14ac:dyDescent="0.3">
      <c r="A3804" s="1" t="s">
        <v>131</v>
      </c>
      <c r="B3804" s="1" t="s">
        <v>55</v>
      </c>
      <c r="C3804">
        <v>47.14</v>
      </c>
      <c r="D3804">
        <v>9.5500000000000007</v>
      </c>
      <c r="E3804" s="1" t="s">
        <v>10</v>
      </c>
      <c r="F3804" t="s">
        <v>16025</v>
      </c>
      <c r="G3804">
        <v>0</v>
      </c>
      <c r="H3804">
        <v>0</v>
      </c>
      <c r="I3804">
        <v>0</v>
      </c>
    </row>
    <row r="3805" spans="1:9" hidden="1" x14ac:dyDescent="0.3">
      <c r="A3805" s="1" t="s">
        <v>131</v>
      </c>
      <c r="B3805" s="1" t="s">
        <v>55</v>
      </c>
      <c r="C3805">
        <v>47.14</v>
      </c>
      <c r="D3805">
        <v>9.5500000000000007</v>
      </c>
      <c r="E3805" s="1" t="s">
        <v>11</v>
      </c>
      <c r="F3805" t="s">
        <v>15928</v>
      </c>
      <c r="G3805">
        <v>0</v>
      </c>
      <c r="H3805">
        <v>0</v>
      </c>
      <c r="I3805">
        <v>0</v>
      </c>
    </row>
    <row r="3806" spans="1:9" hidden="1" x14ac:dyDescent="0.3">
      <c r="A3806" s="1" t="s">
        <v>131</v>
      </c>
      <c r="B3806" s="1" t="s">
        <v>55</v>
      </c>
      <c r="C3806">
        <v>47.14</v>
      </c>
      <c r="D3806">
        <v>9.5500000000000007</v>
      </c>
      <c r="E3806" s="1" t="s">
        <v>12</v>
      </c>
      <c r="F3806" t="s">
        <v>15833</v>
      </c>
      <c r="G3806">
        <v>0</v>
      </c>
      <c r="H3806">
        <v>0</v>
      </c>
      <c r="I3806">
        <v>0</v>
      </c>
    </row>
    <row r="3807" spans="1:9" hidden="1" x14ac:dyDescent="0.3">
      <c r="A3807" s="1" t="s">
        <v>131</v>
      </c>
      <c r="B3807" s="1" t="s">
        <v>55</v>
      </c>
      <c r="C3807">
        <v>47.14</v>
      </c>
      <c r="D3807">
        <v>9.5500000000000007</v>
      </c>
      <c r="E3807" s="1" t="s">
        <v>13</v>
      </c>
      <c r="F3807" t="s">
        <v>15741</v>
      </c>
      <c r="G3807">
        <v>0</v>
      </c>
      <c r="H3807">
        <v>0</v>
      </c>
      <c r="I3807">
        <v>0</v>
      </c>
    </row>
    <row r="3808" spans="1:9" hidden="1" x14ac:dyDescent="0.3">
      <c r="A3808" s="1" t="s">
        <v>131</v>
      </c>
      <c r="B3808" s="1" t="s">
        <v>55</v>
      </c>
      <c r="C3808">
        <v>47.14</v>
      </c>
      <c r="D3808">
        <v>9.5500000000000007</v>
      </c>
      <c r="E3808" s="1" t="s">
        <v>14</v>
      </c>
      <c r="F3808" t="s">
        <v>15651</v>
      </c>
      <c r="G3808">
        <v>0</v>
      </c>
      <c r="H3808">
        <v>0</v>
      </c>
      <c r="I3808">
        <v>0</v>
      </c>
    </row>
    <row r="3809" spans="1:9" hidden="1" x14ac:dyDescent="0.3">
      <c r="A3809" s="1" t="s">
        <v>131</v>
      </c>
      <c r="B3809" s="1" t="s">
        <v>55</v>
      </c>
      <c r="C3809">
        <v>47.14</v>
      </c>
      <c r="D3809">
        <v>9.5500000000000007</v>
      </c>
      <c r="E3809" s="1" t="s">
        <v>15</v>
      </c>
      <c r="F3809" t="s">
        <v>15562</v>
      </c>
      <c r="G3809">
        <v>0</v>
      </c>
      <c r="H3809">
        <v>0</v>
      </c>
      <c r="I3809">
        <v>0</v>
      </c>
    </row>
    <row r="3810" spans="1:9" hidden="1" x14ac:dyDescent="0.3">
      <c r="A3810" s="1" t="s">
        <v>131</v>
      </c>
      <c r="B3810" s="1" t="s">
        <v>55</v>
      </c>
      <c r="C3810">
        <v>47.14</v>
      </c>
      <c r="D3810">
        <v>9.5500000000000007</v>
      </c>
      <c r="E3810" s="1" t="s">
        <v>16</v>
      </c>
      <c r="F3810" t="s">
        <v>15473</v>
      </c>
      <c r="G3810">
        <v>0</v>
      </c>
      <c r="H3810">
        <v>0</v>
      </c>
      <c r="I3810">
        <v>0</v>
      </c>
    </row>
    <row r="3811" spans="1:9" hidden="1" x14ac:dyDescent="0.3">
      <c r="A3811" s="1" t="s">
        <v>131</v>
      </c>
      <c r="B3811" s="1" t="s">
        <v>55</v>
      </c>
      <c r="C3811">
        <v>47.14</v>
      </c>
      <c r="D3811">
        <v>9.5500000000000007</v>
      </c>
      <c r="E3811" s="1" t="s">
        <v>17</v>
      </c>
      <c r="F3811" t="s">
        <v>15384</v>
      </c>
      <c r="G3811">
        <v>0</v>
      </c>
      <c r="H3811">
        <v>0</v>
      </c>
      <c r="I3811">
        <v>0</v>
      </c>
    </row>
    <row r="3812" spans="1:9" hidden="1" x14ac:dyDescent="0.3">
      <c r="A3812" s="1" t="s">
        <v>131</v>
      </c>
      <c r="B3812" s="1" t="s">
        <v>55</v>
      </c>
      <c r="C3812">
        <v>47.14</v>
      </c>
      <c r="D3812">
        <v>9.5500000000000007</v>
      </c>
      <c r="E3812" s="1" t="s">
        <v>18</v>
      </c>
      <c r="F3812" t="s">
        <v>15296</v>
      </c>
      <c r="G3812">
        <v>0</v>
      </c>
      <c r="H3812">
        <v>0</v>
      </c>
      <c r="I3812">
        <v>0</v>
      </c>
    </row>
    <row r="3813" spans="1:9" hidden="1" x14ac:dyDescent="0.3">
      <c r="A3813" s="1" t="s">
        <v>131</v>
      </c>
      <c r="B3813" s="1" t="s">
        <v>55</v>
      </c>
      <c r="C3813">
        <v>47.14</v>
      </c>
      <c r="D3813">
        <v>9.5500000000000007</v>
      </c>
      <c r="E3813" s="1" t="s">
        <v>19</v>
      </c>
      <c r="F3813" t="s">
        <v>15208</v>
      </c>
      <c r="G3813">
        <v>0</v>
      </c>
      <c r="H3813">
        <v>0</v>
      </c>
      <c r="I3813">
        <v>0</v>
      </c>
    </row>
    <row r="3814" spans="1:9" hidden="1" x14ac:dyDescent="0.3">
      <c r="A3814" s="1" t="s">
        <v>131</v>
      </c>
      <c r="B3814" s="1" t="s">
        <v>55</v>
      </c>
      <c r="C3814">
        <v>47.14</v>
      </c>
      <c r="D3814">
        <v>9.5500000000000007</v>
      </c>
      <c r="E3814" s="1" t="s">
        <v>20</v>
      </c>
      <c r="F3814" t="s">
        <v>15120</v>
      </c>
      <c r="G3814">
        <v>0</v>
      </c>
      <c r="H3814">
        <v>0</v>
      </c>
      <c r="I3814">
        <v>0</v>
      </c>
    </row>
    <row r="3815" spans="1:9" hidden="1" x14ac:dyDescent="0.3">
      <c r="A3815" s="1" t="s">
        <v>131</v>
      </c>
      <c r="B3815" s="1" t="s">
        <v>55</v>
      </c>
      <c r="C3815">
        <v>47.14</v>
      </c>
      <c r="D3815">
        <v>9.5500000000000007</v>
      </c>
      <c r="E3815" s="1" t="s">
        <v>21</v>
      </c>
      <c r="F3815" t="s">
        <v>15032</v>
      </c>
      <c r="G3815">
        <v>0</v>
      </c>
      <c r="H3815">
        <v>0</v>
      </c>
      <c r="I3815">
        <v>0</v>
      </c>
    </row>
    <row r="3816" spans="1:9" hidden="1" x14ac:dyDescent="0.3">
      <c r="A3816" s="1" t="s">
        <v>131</v>
      </c>
      <c r="B3816" s="1" t="s">
        <v>55</v>
      </c>
      <c r="C3816">
        <v>47.14</v>
      </c>
      <c r="D3816">
        <v>9.5500000000000007</v>
      </c>
      <c r="E3816" s="1" t="s">
        <v>22</v>
      </c>
      <c r="F3816" t="s">
        <v>14944</v>
      </c>
      <c r="G3816">
        <v>0</v>
      </c>
      <c r="H3816">
        <v>0</v>
      </c>
      <c r="I3816">
        <v>0</v>
      </c>
    </row>
    <row r="3817" spans="1:9" hidden="1" x14ac:dyDescent="0.3">
      <c r="A3817" s="1" t="s">
        <v>131</v>
      </c>
      <c r="B3817" s="1" t="s">
        <v>55</v>
      </c>
      <c r="C3817">
        <v>47.14</v>
      </c>
      <c r="D3817">
        <v>9.5500000000000007</v>
      </c>
      <c r="E3817" s="1" t="s">
        <v>23</v>
      </c>
      <c r="F3817" t="s">
        <v>14856</v>
      </c>
      <c r="G3817">
        <v>0</v>
      </c>
      <c r="H3817">
        <v>0</v>
      </c>
      <c r="I3817">
        <v>0</v>
      </c>
    </row>
    <row r="3818" spans="1:9" hidden="1" x14ac:dyDescent="0.3">
      <c r="A3818" s="1" t="s">
        <v>131</v>
      </c>
      <c r="B3818" s="1" t="s">
        <v>55</v>
      </c>
      <c r="C3818">
        <v>47.14</v>
      </c>
      <c r="D3818">
        <v>9.5500000000000007</v>
      </c>
      <c r="E3818" s="1" t="s">
        <v>24</v>
      </c>
      <c r="F3818" t="s">
        <v>14768</v>
      </c>
      <c r="G3818">
        <v>0</v>
      </c>
      <c r="H3818">
        <v>0</v>
      </c>
      <c r="I3818">
        <v>0</v>
      </c>
    </row>
    <row r="3819" spans="1:9" hidden="1" x14ac:dyDescent="0.3">
      <c r="A3819" s="1" t="s">
        <v>131</v>
      </c>
      <c r="B3819" s="1" t="s">
        <v>55</v>
      </c>
      <c r="C3819">
        <v>47.14</v>
      </c>
      <c r="D3819">
        <v>9.5500000000000007</v>
      </c>
      <c r="E3819" s="1" t="s">
        <v>25</v>
      </c>
      <c r="F3819" t="s">
        <v>14680</v>
      </c>
      <c r="G3819">
        <v>0</v>
      </c>
      <c r="H3819">
        <v>0</v>
      </c>
      <c r="I3819">
        <v>0</v>
      </c>
    </row>
    <row r="3820" spans="1:9" hidden="1" x14ac:dyDescent="0.3">
      <c r="A3820" s="1" t="s">
        <v>131</v>
      </c>
      <c r="B3820" s="1" t="s">
        <v>55</v>
      </c>
      <c r="C3820">
        <v>47.14</v>
      </c>
      <c r="D3820">
        <v>9.5500000000000007</v>
      </c>
      <c r="E3820" s="1" t="s">
        <v>26</v>
      </c>
      <c r="F3820" t="s">
        <v>14592</v>
      </c>
      <c r="G3820">
        <v>0</v>
      </c>
      <c r="H3820">
        <v>0</v>
      </c>
      <c r="I3820">
        <v>0</v>
      </c>
    </row>
    <row r="3821" spans="1:9" hidden="1" x14ac:dyDescent="0.3">
      <c r="A3821" s="1" t="s">
        <v>131</v>
      </c>
      <c r="B3821" s="1" t="s">
        <v>55</v>
      </c>
      <c r="C3821">
        <v>47.14</v>
      </c>
      <c r="D3821">
        <v>9.5500000000000007</v>
      </c>
      <c r="E3821" s="1" t="s">
        <v>27</v>
      </c>
      <c r="F3821" t="s">
        <v>14504</v>
      </c>
      <c r="G3821">
        <v>0</v>
      </c>
      <c r="H3821">
        <v>0</v>
      </c>
      <c r="I3821">
        <v>0</v>
      </c>
    </row>
    <row r="3822" spans="1:9" hidden="1" x14ac:dyDescent="0.3">
      <c r="A3822" s="1" t="s">
        <v>131</v>
      </c>
      <c r="B3822" s="1" t="s">
        <v>55</v>
      </c>
      <c r="C3822">
        <v>47.14</v>
      </c>
      <c r="D3822">
        <v>9.5500000000000007</v>
      </c>
      <c r="E3822" s="1" t="s">
        <v>28</v>
      </c>
      <c r="F3822" t="s">
        <v>14417</v>
      </c>
      <c r="G3822">
        <v>0</v>
      </c>
      <c r="H3822">
        <v>0</v>
      </c>
      <c r="I3822">
        <v>0</v>
      </c>
    </row>
    <row r="3823" spans="1:9" hidden="1" x14ac:dyDescent="0.3">
      <c r="A3823" s="1" t="s">
        <v>131</v>
      </c>
      <c r="B3823" s="1" t="s">
        <v>55</v>
      </c>
      <c r="C3823">
        <v>47.14</v>
      </c>
      <c r="D3823">
        <v>9.5500000000000007</v>
      </c>
      <c r="E3823" s="1" t="s">
        <v>29</v>
      </c>
      <c r="F3823" t="s">
        <v>14330</v>
      </c>
      <c r="G3823">
        <v>0</v>
      </c>
      <c r="H3823">
        <v>0</v>
      </c>
      <c r="I3823">
        <v>0</v>
      </c>
    </row>
    <row r="3824" spans="1:9" hidden="1" x14ac:dyDescent="0.3">
      <c r="A3824" s="1" t="s">
        <v>131</v>
      </c>
      <c r="B3824" s="1" t="s">
        <v>55</v>
      </c>
      <c r="C3824">
        <v>47.14</v>
      </c>
      <c r="D3824">
        <v>9.5500000000000007</v>
      </c>
      <c r="E3824" s="1" t="s">
        <v>30</v>
      </c>
      <c r="F3824" t="s">
        <v>14243</v>
      </c>
      <c r="G3824">
        <v>0</v>
      </c>
      <c r="H3824">
        <v>0</v>
      </c>
      <c r="I3824">
        <v>0</v>
      </c>
    </row>
    <row r="3825" spans="1:9" hidden="1" x14ac:dyDescent="0.3">
      <c r="A3825" s="1" t="s">
        <v>131</v>
      </c>
      <c r="B3825" s="1" t="s">
        <v>55</v>
      </c>
      <c r="C3825">
        <v>47.14</v>
      </c>
      <c r="D3825">
        <v>9.5500000000000007</v>
      </c>
      <c r="E3825" s="1" t="s">
        <v>31</v>
      </c>
      <c r="F3825" t="s">
        <v>14156</v>
      </c>
      <c r="G3825">
        <v>0</v>
      </c>
      <c r="H3825">
        <v>0</v>
      </c>
      <c r="I3825">
        <v>0</v>
      </c>
    </row>
    <row r="3826" spans="1:9" hidden="1" x14ac:dyDescent="0.3">
      <c r="A3826" s="1" t="s">
        <v>131</v>
      </c>
      <c r="B3826" s="1" t="s">
        <v>55</v>
      </c>
      <c r="C3826">
        <v>47.14</v>
      </c>
      <c r="D3826">
        <v>9.5500000000000007</v>
      </c>
      <c r="E3826" s="1" t="s">
        <v>32</v>
      </c>
      <c r="F3826" t="s">
        <v>14070</v>
      </c>
      <c r="G3826">
        <v>0</v>
      </c>
      <c r="H3826">
        <v>0</v>
      </c>
      <c r="I3826">
        <v>0</v>
      </c>
    </row>
    <row r="3827" spans="1:9" hidden="1" x14ac:dyDescent="0.3">
      <c r="A3827" s="1" t="s">
        <v>131</v>
      </c>
      <c r="B3827" s="1" t="s">
        <v>55</v>
      </c>
      <c r="C3827">
        <v>47.14</v>
      </c>
      <c r="D3827">
        <v>9.5500000000000007</v>
      </c>
      <c r="E3827" s="1" t="s">
        <v>33</v>
      </c>
      <c r="F3827" t="s">
        <v>13984</v>
      </c>
      <c r="G3827">
        <v>0</v>
      </c>
      <c r="H3827">
        <v>0</v>
      </c>
      <c r="I3827">
        <v>0</v>
      </c>
    </row>
    <row r="3828" spans="1:9" hidden="1" x14ac:dyDescent="0.3">
      <c r="A3828" s="1" t="s">
        <v>131</v>
      </c>
      <c r="B3828" s="1" t="s">
        <v>55</v>
      </c>
      <c r="C3828">
        <v>47.14</v>
      </c>
      <c r="D3828">
        <v>9.5500000000000007</v>
      </c>
      <c r="E3828" s="1" t="s">
        <v>34</v>
      </c>
      <c r="F3828" t="s">
        <v>13898</v>
      </c>
      <c r="G3828">
        <v>0</v>
      </c>
      <c r="H3828">
        <v>0</v>
      </c>
      <c r="I3828">
        <v>0</v>
      </c>
    </row>
    <row r="3829" spans="1:9" hidden="1" x14ac:dyDescent="0.3">
      <c r="A3829" s="1" t="s">
        <v>131</v>
      </c>
      <c r="B3829" s="1" t="s">
        <v>55</v>
      </c>
      <c r="C3829">
        <v>47.14</v>
      </c>
      <c r="D3829">
        <v>9.5500000000000007</v>
      </c>
      <c r="E3829" s="1" t="s">
        <v>35</v>
      </c>
      <c r="F3829" t="s">
        <v>13814</v>
      </c>
      <c r="G3829">
        <v>0</v>
      </c>
      <c r="H3829">
        <v>0</v>
      </c>
      <c r="I3829">
        <v>0</v>
      </c>
    </row>
    <row r="3830" spans="1:9" hidden="1" x14ac:dyDescent="0.3">
      <c r="A3830" s="1" t="s">
        <v>131</v>
      </c>
      <c r="B3830" s="1" t="s">
        <v>55</v>
      </c>
      <c r="C3830">
        <v>47.14</v>
      </c>
      <c r="D3830">
        <v>9.5500000000000007</v>
      </c>
      <c r="E3830" s="1" t="s">
        <v>36</v>
      </c>
      <c r="F3830" t="s">
        <v>13730</v>
      </c>
      <c r="G3830">
        <v>0</v>
      </c>
      <c r="H3830">
        <v>0</v>
      </c>
      <c r="I3830">
        <v>0</v>
      </c>
    </row>
    <row r="3831" spans="1:9" hidden="1" x14ac:dyDescent="0.3">
      <c r="A3831" s="1" t="s">
        <v>131</v>
      </c>
      <c r="B3831" s="1" t="s">
        <v>55</v>
      </c>
      <c r="C3831">
        <v>47.14</v>
      </c>
      <c r="D3831">
        <v>9.5500000000000007</v>
      </c>
      <c r="E3831" s="1" t="s">
        <v>37</v>
      </c>
      <c r="F3831" t="s">
        <v>13646</v>
      </c>
      <c r="G3831">
        <v>0</v>
      </c>
      <c r="H3831">
        <v>0</v>
      </c>
      <c r="I3831">
        <v>0</v>
      </c>
    </row>
    <row r="3832" spans="1:9" hidden="1" x14ac:dyDescent="0.3">
      <c r="A3832" s="1" t="s">
        <v>131</v>
      </c>
      <c r="B3832" s="1" t="s">
        <v>55</v>
      </c>
      <c r="C3832">
        <v>47.14</v>
      </c>
      <c r="D3832">
        <v>9.5500000000000007</v>
      </c>
      <c r="E3832" s="1" t="s">
        <v>38</v>
      </c>
      <c r="F3832" t="s">
        <v>13567</v>
      </c>
      <c r="G3832">
        <v>0</v>
      </c>
      <c r="H3832">
        <v>0</v>
      </c>
      <c r="I3832">
        <v>0</v>
      </c>
    </row>
    <row r="3833" spans="1:9" hidden="1" x14ac:dyDescent="0.3">
      <c r="A3833" s="1" t="s">
        <v>131</v>
      </c>
      <c r="B3833" s="1" t="s">
        <v>55</v>
      </c>
      <c r="C3833">
        <v>47.14</v>
      </c>
      <c r="D3833">
        <v>9.5500000000000007</v>
      </c>
      <c r="E3833" s="1" t="s">
        <v>39</v>
      </c>
      <c r="F3833" t="s">
        <v>13492</v>
      </c>
      <c r="G3833">
        <v>0</v>
      </c>
      <c r="H3833">
        <v>0</v>
      </c>
      <c r="I3833">
        <v>0</v>
      </c>
    </row>
    <row r="3834" spans="1:9" hidden="1" x14ac:dyDescent="0.3">
      <c r="A3834" s="1" t="s">
        <v>131</v>
      </c>
      <c r="B3834" s="1" t="s">
        <v>55</v>
      </c>
      <c r="C3834">
        <v>47.14</v>
      </c>
      <c r="D3834">
        <v>9.5500000000000007</v>
      </c>
      <c r="E3834" s="1" t="s">
        <v>40</v>
      </c>
      <c r="F3834" t="s">
        <v>13424</v>
      </c>
      <c r="G3834">
        <v>0</v>
      </c>
      <c r="H3834">
        <v>0</v>
      </c>
      <c r="I3834">
        <v>0</v>
      </c>
    </row>
    <row r="3835" spans="1:9" hidden="1" x14ac:dyDescent="0.3">
      <c r="A3835" s="1" t="s">
        <v>131</v>
      </c>
      <c r="B3835" s="1" t="s">
        <v>55</v>
      </c>
      <c r="C3835">
        <v>47.14</v>
      </c>
      <c r="D3835">
        <v>9.5500000000000007</v>
      </c>
      <c r="E3835" s="1" t="s">
        <v>41</v>
      </c>
      <c r="F3835" t="s">
        <v>13058</v>
      </c>
      <c r="G3835">
        <v>0</v>
      </c>
      <c r="H3835">
        <v>0</v>
      </c>
      <c r="I3835">
        <v>0</v>
      </c>
    </row>
    <row r="3836" spans="1:9" hidden="1" x14ac:dyDescent="0.3">
      <c r="A3836" s="1" t="s">
        <v>131</v>
      </c>
      <c r="B3836" s="1" t="s">
        <v>55</v>
      </c>
      <c r="C3836">
        <v>47.14</v>
      </c>
      <c r="D3836">
        <v>9.5500000000000007</v>
      </c>
      <c r="E3836" s="1" t="s">
        <v>42</v>
      </c>
      <c r="F3836" t="s">
        <v>13059</v>
      </c>
      <c r="G3836">
        <v>0</v>
      </c>
      <c r="H3836">
        <v>0</v>
      </c>
      <c r="I3836">
        <v>0</v>
      </c>
    </row>
    <row r="3837" spans="1:9" hidden="1" x14ac:dyDescent="0.3">
      <c r="A3837" s="1" t="s">
        <v>131</v>
      </c>
      <c r="B3837" s="1" t="s">
        <v>55</v>
      </c>
      <c r="C3837">
        <v>47.14</v>
      </c>
      <c r="D3837">
        <v>9.5500000000000007</v>
      </c>
      <c r="E3837" s="1" t="s">
        <v>43</v>
      </c>
      <c r="F3837" t="s">
        <v>13060</v>
      </c>
      <c r="G3837">
        <v>0</v>
      </c>
      <c r="H3837">
        <v>0</v>
      </c>
      <c r="I3837">
        <v>0</v>
      </c>
    </row>
    <row r="3838" spans="1:9" hidden="1" x14ac:dyDescent="0.3">
      <c r="A3838" s="1" t="s">
        <v>131</v>
      </c>
      <c r="B3838" s="1" t="s">
        <v>55</v>
      </c>
      <c r="C3838">
        <v>47.14</v>
      </c>
      <c r="D3838">
        <v>9.5500000000000007</v>
      </c>
      <c r="E3838" s="1" t="s">
        <v>44</v>
      </c>
      <c r="F3838" t="s">
        <v>13061</v>
      </c>
      <c r="G3838">
        <v>0</v>
      </c>
      <c r="H3838">
        <v>0</v>
      </c>
      <c r="I3838">
        <v>0</v>
      </c>
    </row>
    <row r="3839" spans="1:9" hidden="1" x14ac:dyDescent="0.3">
      <c r="A3839" s="1" t="s">
        <v>131</v>
      </c>
      <c r="B3839" s="1" t="s">
        <v>55</v>
      </c>
      <c r="C3839">
        <v>47.14</v>
      </c>
      <c r="D3839">
        <v>9.5500000000000007</v>
      </c>
      <c r="E3839" s="1" t="s">
        <v>45</v>
      </c>
      <c r="F3839" t="s">
        <v>13062</v>
      </c>
      <c r="G3839">
        <v>0</v>
      </c>
      <c r="H3839">
        <v>0</v>
      </c>
      <c r="I3839">
        <v>0</v>
      </c>
    </row>
    <row r="3840" spans="1:9" hidden="1" x14ac:dyDescent="0.3">
      <c r="A3840" s="1" t="s">
        <v>131</v>
      </c>
      <c r="B3840" s="1" t="s">
        <v>55</v>
      </c>
      <c r="C3840">
        <v>47.14</v>
      </c>
      <c r="D3840">
        <v>9.5500000000000007</v>
      </c>
      <c r="E3840" s="1" t="s">
        <v>46</v>
      </c>
      <c r="F3840" t="s">
        <v>21452</v>
      </c>
      <c r="G3840">
        <v>0</v>
      </c>
      <c r="H3840">
        <v>1</v>
      </c>
      <c r="I3840">
        <v>0</v>
      </c>
    </row>
    <row r="3841" spans="1:9" hidden="1" x14ac:dyDescent="0.3">
      <c r="A3841" s="1" t="s">
        <v>131</v>
      </c>
      <c r="B3841" s="1" t="s">
        <v>55</v>
      </c>
      <c r="C3841">
        <v>47.14</v>
      </c>
      <c r="D3841">
        <v>9.5500000000000007</v>
      </c>
      <c r="E3841" s="1" t="s">
        <v>47</v>
      </c>
      <c r="F3841" t="s">
        <v>21453</v>
      </c>
      <c r="G3841">
        <v>0</v>
      </c>
      <c r="H3841">
        <v>1</v>
      </c>
      <c r="I3841">
        <v>0</v>
      </c>
    </row>
    <row r="3842" spans="1:9" hidden="1" x14ac:dyDescent="0.3">
      <c r="A3842" s="1" t="s">
        <v>131</v>
      </c>
      <c r="B3842" s="1" t="s">
        <v>55</v>
      </c>
      <c r="C3842">
        <v>47.14</v>
      </c>
      <c r="D3842">
        <v>9.5500000000000007</v>
      </c>
      <c r="E3842" s="1" t="s">
        <v>48</v>
      </c>
      <c r="F3842" t="s">
        <v>21454</v>
      </c>
      <c r="G3842">
        <v>0</v>
      </c>
      <c r="H3842">
        <v>1</v>
      </c>
      <c r="I3842">
        <v>0</v>
      </c>
    </row>
    <row r="3843" spans="1:9" hidden="1" x14ac:dyDescent="0.3">
      <c r="A3843" s="1" t="s">
        <v>131</v>
      </c>
      <c r="B3843" s="1" t="s">
        <v>55</v>
      </c>
      <c r="C3843">
        <v>47.14</v>
      </c>
      <c r="D3843">
        <v>9.5500000000000007</v>
      </c>
      <c r="E3843" s="1" t="s">
        <v>49</v>
      </c>
      <c r="F3843" t="s">
        <v>21455</v>
      </c>
      <c r="G3843">
        <v>0</v>
      </c>
      <c r="H3843">
        <v>1</v>
      </c>
      <c r="I3843">
        <v>0</v>
      </c>
    </row>
    <row r="3844" spans="1:9" hidden="1" x14ac:dyDescent="0.3">
      <c r="A3844" s="1" t="s">
        <v>131</v>
      </c>
      <c r="B3844" s="1" t="s">
        <v>55</v>
      </c>
      <c r="C3844">
        <v>47.14</v>
      </c>
      <c r="D3844">
        <v>9.5500000000000007</v>
      </c>
      <c r="E3844" s="1" t="s">
        <v>50</v>
      </c>
      <c r="F3844" t="s">
        <v>21456</v>
      </c>
      <c r="G3844">
        <v>0</v>
      </c>
      <c r="H3844">
        <v>1</v>
      </c>
      <c r="I3844">
        <v>0</v>
      </c>
    </row>
    <row r="3845" spans="1:9" hidden="1" x14ac:dyDescent="0.3">
      <c r="A3845" s="1" t="s">
        <v>131</v>
      </c>
      <c r="B3845" s="1" t="s">
        <v>55</v>
      </c>
      <c r="C3845">
        <v>47.14</v>
      </c>
      <c r="D3845">
        <v>9.5500000000000007</v>
      </c>
      <c r="E3845" s="1" t="s">
        <v>51</v>
      </c>
      <c r="F3845" t="s">
        <v>21457</v>
      </c>
      <c r="G3845">
        <v>0</v>
      </c>
      <c r="H3845">
        <v>1</v>
      </c>
      <c r="I3845">
        <v>0</v>
      </c>
    </row>
    <row r="3846" spans="1:9" hidden="1" x14ac:dyDescent="0.3">
      <c r="A3846" s="1" t="s">
        <v>131</v>
      </c>
      <c r="B3846" s="1" t="s">
        <v>55</v>
      </c>
      <c r="C3846">
        <v>47.14</v>
      </c>
      <c r="D3846">
        <v>9.5500000000000007</v>
      </c>
      <c r="E3846" s="1" t="s">
        <v>52</v>
      </c>
      <c r="F3846" t="s">
        <v>21458</v>
      </c>
      <c r="G3846">
        <v>0</v>
      </c>
      <c r="H3846">
        <v>1</v>
      </c>
      <c r="I3846">
        <v>0</v>
      </c>
    </row>
    <row r="3847" spans="1:9" hidden="1" x14ac:dyDescent="0.3">
      <c r="A3847" s="1" t="s">
        <v>131</v>
      </c>
      <c r="B3847" s="1" t="s">
        <v>55</v>
      </c>
      <c r="C3847">
        <v>47.14</v>
      </c>
      <c r="D3847">
        <v>9.5500000000000007</v>
      </c>
      <c r="E3847" s="1" t="s">
        <v>53</v>
      </c>
      <c r="F3847" t="s">
        <v>21459</v>
      </c>
      <c r="G3847">
        <v>0</v>
      </c>
      <c r="H3847">
        <v>1</v>
      </c>
      <c r="I3847">
        <v>0</v>
      </c>
    </row>
    <row r="3848" spans="1:9" hidden="1" x14ac:dyDescent="0.3">
      <c r="A3848" s="1" t="s">
        <v>131</v>
      </c>
      <c r="B3848" s="1" t="s">
        <v>55</v>
      </c>
      <c r="C3848">
        <v>47.14</v>
      </c>
      <c r="D3848">
        <v>9.5500000000000007</v>
      </c>
      <c r="E3848" s="1" t="s">
        <v>54</v>
      </c>
      <c r="F3848" t="s">
        <v>21460</v>
      </c>
      <c r="G3848">
        <v>0</v>
      </c>
      <c r="H3848">
        <v>1</v>
      </c>
      <c r="I3848">
        <v>0</v>
      </c>
    </row>
    <row r="3849" spans="1:9" hidden="1" x14ac:dyDescent="0.3">
      <c r="A3849" s="1" t="s">
        <v>131</v>
      </c>
      <c r="B3849" s="1" t="s">
        <v>55</v>
      </c>
      <c r="C3849">
        <v>47.14</v>
      </c>
      <c r="D3849">
        <v>9.5500000000000007</v>
      </c>
      <c r="E3849" s="1" t="s">
        <v>21548</v>
      </c>
      <c r="F3849" t="s">
        <v>21622</v>
      </c>
      <c r="G3849">
        <v>0</v>
      </c>
      <c r="H3849">
        <v>1</v>
      </c>
      <c r="I3849">
        <v>0</v>
      </c>
    </row>
    <row r="3850" spans="1:9" hidden="1" x14ac:dyDescent="0.3">
      <c r="A3850" s="1" t="s">
        <v>132</v>
      </c>
      <c r="B3850" s="1" t="s">
        <v>55</v>
      </c>
      <c r="C3850">
        <v>51.919400000000003</v>
      </c>
      <c r="D3850">
        <v>19.145099999999999</v>
      </c>
      <c r="E3850" s="1" t="s">
        <v>4</v>
      </c>
      <c r="F3850" t="s">
        <v>16630</v>
      </c>
      <c r="G3850">
        <v>0</v>
      </c>
      <c r="H3850">
        <v>0</v>
      </c>
      <c r="I3850">
        <v>0</v>
      </c>
    </row>
    <row r="3851" spans="1:9" hidden="1" x14ac:dyDescent="0.3">
      <c r="A3851" s="1" t="s">
        <v>132</v>
      </c>
      <c r="B3851" s="1" t="s">
        <v>55</v>
      </c>
      <c r="C3851">
        <v>51.919400000000003</v>
      </c>
      <c r="D3851">
        <v>19.145099999999999</v>
      </c>
      <c r="E3851" s="1" t="s">
        <v>5</v>
      </c>
      <c r="F3851" t="s">
        <v>16527</v>
      </c>
      <c r="G3851">
        <v>0</v>
      </c>
      <c r="H3851">
        <v>0</v>
      </c>
      <c r="I3851">
        <v>0</v>
      </c>
    </row>
    <row r="3852" spans="1:9" hidden="1" x14ac:dyDescent="0.3">
      <c r="A3852" s="1" t="s">
        <v>132</v>
      </c>
      <c r="B3852" s="1" t="s">
        <v>55</v>
      </c>
      <c r="C3852">
        <v>51.919400000000003</v>
      </c>
      <c r="D3852">
        <v>19.145099999999999</v>
      </c>
      <c r="E3852" s="1" t="s">
        <v>6</v>
      </c>
      <c r="F3852" t="s">
        <v>16425</v>
      </c>
      <c r="G3852">
        <v>0</v>
      </c>
      <c r="H3852">
        <v>0</v>
      </c>
      <c r="I3852">
        <v>0</v>
      </c>
    </row>
    <row r="3853" spans="1:9" hidden="1" x14ac:dyDescent="0.3">
      <c r="A3853" s="1" t="s">
        <v>132</v>
      </c>
      <c r="B3853" s="1" t="s">
        <v>55</v>
      </c>
      <c r="C3853">
        <v>51.919400000000003</v>
      </c>
      <c r="D3853">
        <v>19.145099999999999</v>
      </c>
      <c r="E3853" s="1" t="s">
        <v>7</v>
      </c>
      <c r="F3853" t="s">
        <v>16323</v>
      </c>
      <c r="G3853">
        <v>0</v>
      </c>
      <c r="H3853">
        <v>0</v>
      </c>
      <c r="I3853">
        <v>0</v>
      </c>
    </row>
    <row r="3854" spans="1:9" hidden="1" x14ac:dyDescent="0.3">
      <c r="A3854" s="1" t="s">
        <v>132</v>
      </c>
      <c r="B3854" s="1" t="s">
        <v>55</v>
      </c>
      <c r="C3854">
        <v>51.919400000000003</v>
      </c>
      <c r="D3854">
        <v>19.145099999999999</v>
      </c>
      <c r="E3854" s="1" t="s">
        <v>8</v>
      </c>
      <c r="F3854" t="s">
        <v>16223</v>
      </c>
      <c r="G3854">
        <v>0</v>
      </c>
      <c r="H3854">
        <v>0</v>
      </c>
      <c r="I3854">
        <v>0</v>
      </c>
    </row>
    <row r="3855" spans="1:9" hidden="1" x14ac:dyDescent="0.3">
      <c r="A3855" s="1" t="s">
        <v>132</v>
      </c>
      <c r="B3855" s="1" t="s">
        <v>55</v>
      </c>
      <c r="C3855">
        <v>51.919400000000003</v>
      </c>
      <c r="D3855">
        <v>19.145099999999999</v>
      </c>
      <c r="E3855" s="1" t="s">
        <v>9</v>
      </c>
      <c r="F3855" t="s">
        <v>16123</v>
      </c>
      <c r="G3855">
        <v>0</v>
      </c>
      <c r="H3855">
        <v>0</v>
      </c>
      <c r="I3855">
        <v>0</v>
      </c>
    </row>
    <row r="3856" spans="1:9" hidden="1" x14ac:dyDescent="0.3">
      <c r="A3856" s="1" t="s">
        <v>132</v>
      </c>
      <c r="B3856" s="1" t="s">
        <v>55</v>
      </c>
      <c r="C3856">
        <v>51.919400000000003</v>
      </c>
      <c r="D3856">
        <v>19.145099999999999</v>
      </c>
      <c r="E3856" s="1" t="s">
        <v>10</v>
      </c>
      <c r="F3856" t="s">
        <v>16026</v>
      </c>
      <c r="G3856">
        <v>0</v>
      </c>
      <c r="H3856">
        <v>0</v>
      </c>
      <c r="I3856">
        <v>0</v>
      </c>
    </row>
    <row r="3857" spans="1:9" hidden="1" x14ac:dyDescent="0.3">
      <c r="A3857" s="1" t="s">
        <v>132</v>
      </c>
      <c r="B3857" s="1" t="s">
        <v>55</v>
      </c>
      <c r="C3857">
        <v>51.919400000000003</v>
      </c>
      <c r="D3857">
        <v>19.145099999999999</v>
      </c>
      <c r="E3857" s="1" t="s">
        <v>11</v>
      </c>
      <c r="F3857" t="s">
        <v>15929</v>
      </c>
      <c r="G3857">
        <v>0</v>
      </c>
      <c r="H3857">
        <v>0</v>
      </c>
      <c r="I3857">
        <v>0</v>
      </c>
    </row>
    <row r="3858" spans="1:9" hidden="1" x14ac:dyDescent="0.3">
      <c r="A3858" s="1" t="s">
        <v>132</v>
      </c>
      <c r="B3858" s="1" t="s">
        <v>55</v>
      </c>
      <c r="C3858">
        <v>51.919400000000003</v>
      </c>
      <c r="D3858">
        <v>19.145099999999999</v>
      </c>
      <c r="E3858" s="1" t="s">
        <v>12</v>
      </c>
      <c r="F3858" t="s">
        <v>15834</v>
      </c>
      <c r="G3858">
        <v>0</v>
      </c>
      <c r="H3858">
        <v>0</v>
      </c>
      <c r="I3858">
        <v>0</v>
      </c>
    </row>
    <row r="3859" spans="1:9" hidden="1" x14ac:dyDescent="0.3">
      <c r="A3859" s="1" t="s">
        <v>132</v>
      </c>
      <c r="B3859" s="1" t="s">
        <v>55</v>
      </c>
      <c r="C3859">
        <v>51.919400000000003</v>
      </c>
      <c r="D3859">
        <v>19.145099999999999</v>
      </c>
      <c r="E3859" s="1" t="s">
        <v>13</v>
      </c>
      <c r="F3859" t="s">
        <v>15742</v>
      </c>
      <c r="G3859">
        <v>0</v>
      </c>
      <c r="H3859">
        <v>0</v>
      </c>
      <c r="I3859">
        <v>0</v>
      </c>
    </row>
    <row r="3860" spans="1:9" hidden="1" x14ac:dyDescent="0.3">
      <c r="A3860" s="1" t="s">
        <v>132</v>
      </c>
      <c r="B3860" s="1" t="s">
        <v>55</v>
      </c>
      <c r="C3860">
        <v>51.919400000000003</v>
      </c>
      <c r="D3860">
        <v>19.145099999999999</v>
      </c>
      <c r="E3860" s="1" t="s">
        <v>14</v>
      </c>
      <c r="F3860" t="s">
        <v>15652</v>
      </c>
      <c r="G3860">
        <v>0</v>
      </c>
      <c r="H3860">
        <v>0</v>
      </c>
      <c r="I3860">
        <v>0</v>
      </c>
    </row>
    <row r="3861" spans="1:9" hidden="1" x14ac:dyDescent="0.3">
      <c r="A3861" s="1" t="s">
        <v>132</v>
      </c>
      <c r="B3861" s="1" t="s">
        <v>55</v>
      </c>
      <c r="C3861">
        <v>51.919400000000003</v>
      </c>
      <c r="D3861">
        <v>19.145099999999999</v>
      </c>
      <c r="E3861" s="1" t="s">
        <v>15</v>
      </c>
      <c r="F3861" t="s">
        <v>15563</v>
      </c>
      <c r="G3861">
        <v>0</v>
      </c>
      <c r="H3861">
        <v>0</v>
      </c>
      <c r="I3861">
        <v>0</v>
      </c>
    </row>
    <row r="3862" spans="1:9" hidden="1" x14ac:dyDescent="0.3">
      <c r="A3862" s="1" t="s">
        <v>132</v>
      </c>
      <c r="B3862" s="1" t="s">
        <v>55</v>
      </c>
      <c r="C3862">
        <v>51.919400000000003</v>
      </c>
      <c r="D3862">
        <v>19.145099999999999</v>
      </c>
      <c r="E3862" s="1" t="s">
        <v>16</v>
      </c>
      <c r="F3862" t="s">
        <v>15474</v>
      </c>
      <c r="G3862">
        <v>0</v>
      </c>
      <c r="H3862">
        <v>0</v>
      </c>
      <c r="I3862">
        <v>0</v>
      </c>
    </row>
    <row r="3863" spans="1:9" hidden="1" x14ac:dyDescent="0.3">
      <c r="A3863" s="1" t="s">
        <v>132</v>
      </c>
      <c r="B3863" s="1" t="s">
        <v>55</v>
      </c>
      <c r="C3863">
        <v>51.919400000000003</v>
      </c>
      <c r="D3863">
        <v>19.145099999999999</v>
      </c>
      <c r="E3863" s="1" t="s">
        <v>17</v>
      </c>
      <c r="F3863" t="s">
        <v>15385</v>
      </c>
      <c r="G3863">
        <v>0</v>
      </c>
      <c r="H3863">
        <v>0</v>
      </c>
      <c r="I3863">
        <v>0</v>
      </c>
    </row>
    <row r="3864" spans="1:9" hidden="1" x14ac:dyDescent="0.3">
      <c r="A3864" s="1" t="s">
        <v>132</v>
      </c>
      <c r="B3864" s="1" t="s">
        <v>55</v>
      </c>
      <c r="C3864">
        <v>51.919400000000003</v>
      </c>
      <c r="D3864">
        <v>19.145099999999999</v>
      </c>
      <c r="E3864" s="1" t="s">
        <v>18</v>
      </c>
      <c r="F3864" t="s">
        <v>15297</v>
      </c>
      <c r="G3864">
        <v>0</v>
      </c>
      <c r="H3864">
        <v>0</v>
      </c>
      <c r="I3864">
        <v>0</v>
      </c>
    </row>
    <row r="3865" spans="1:9" hidden="1" x14ac:dyDescent="0.3">
      <c r="A3865" s="1" t="s">
        <v>132</v>
      </c>
      <c r="B3865" s="1" t="s">
        <v>55</v>
      </c>
      <c r="C3865">
        <v>51.919400000000003</v>
      </c>
      <c r="D3865">
        <v>19.145099999999999</v>
      </c>
      <c r="E3865" s="1" t="s">
        <v>19</v>
      </c>
      <c r="F3865" t="s">
        <v>15209</v>
      </c>
      <c r="G3865">
        <v>0</v>
      </c>
      <c r="H3865">
        <v>0</v>
      </c>
      <c r="I3865">
        <v>0</v>
      </c>
    </row>
    <row r="3866" spans="1:9" hidden="1" x14ac:dyDescent="0.3">
      <c r="A3866" s="1" t="s">
        <v>132</v>
      </c>
      <c r="B3866" s="1" t="s">
        <v>55</v>
      </c>
      <c r="C3866">
        <v>51.919400000000003</v>
      </c>
      <c r="D3866">
        <v>19.145099999999999</v>
      </c>
      <c r="E3866" s="1" t="s">
        <v>20</v>
      </c>
      <c r="F3866" t="s">
        <v>15121</v>
      </c>
      <c r="G3866">
        <v>0</v>
      </c>
      <c r="H3866">
        <v>0</v>
      </c>
      <c r="I3866">
        <v>0</v>
      </c>
    </row>
    <row r="3867" spans="1:9" hidden="1" x14ac:dyDescent="0.3">
      <c r="A3867" s="1" t="s">
        <v>132</v>
      </c>
      <c r="B3867" s="1" t="s">
        <v>55</v>
      </c>
      <c r="C3867">
        <v>51.919400000000003</v>
      </c>
      <c r="D3867">
        <v>19.145099999999999</v>
      </c>
      <c r="E3867" s="1" t="s">
        <v>21</v>
      </c>
      <c r="F3867" t="s">
        <v>15033</v>
      </c>
      <c r="G3867">
        <v>0</v>
      </c>
      <c r="H3867">
        <v>0</v>
      </c>
      <c r="I3867">
        <v>0</v>
      </c>
    </row>
    <row r="3868" spans="1:9" hidden="1" x14ac:dyDescent="0.3">
      <c r="A3868" s="1" t="s">
        <v>132</v>
      </c>
      <c r="B3868" s="1" t="s">
        <v>55</v>
      </c>
      <c r="C3868">
        <v>51.919400000000003</v>
      </c>
      <c r="D3868">
        <v>19.145099999999999</v>
      </c>
      <c r="E3868" s="1" t="s">
        <v>22</v>
      </c>
      <c r="F3868" t="s">
        <v>14945</v>
      </c>
      <c r="G3868">
        <v>0</v>
      </c>
      <c r="H3868">
        <v>0</v>
      </c>
      <c r="I3868">
        <v>0</v>
      </c>
    </row>
    <row r="3869" spans="1:9" hidden="1" x14ac:dyDescent="0.3">
      <c r="A3869" s="1" t="s">
        <v>132</v>
      </c>
      <c r="B3869" s="1" t="s">
        <v>55</v>
      </c>
      <c r="C3869">
        <v>51.919400000000003</v>
      </c>
      <c r="D3869">
        <v>19.145099999999999</v>
      </c>
      <c r="E3869" s="1" t="s">
        <v>23</v>
      </c>
      <c r="F3869" t="s">
        <v>14857</v>
      </c>
      <c r="G3869">
        <v>0</v>
      </c>
      <c r="H3869">
        <v>0</v>
      </c>
      <c r="I3869">
        <v>0</v>
      </c>
    </row>
    <row r="3870" spans="1:9" hidden="1" x14ac:dyDescent="0.3">
      <c r="A3870" s="1" t="s">
        <v>132</v>
      </c>
      <c r="B3870" s="1" t="s">
        <v>55</v>
      </c>
      <c r="C3870">
        <v>51.919400000000003</v>
      </c>
      <c r="D3870">
        <v>19.145099999999999</v>
      </c>
      <c r="E3870" s="1" t="s">
        <v>24</v>
      </c>
      <c r="F3870" t="s">
        <v>14769</v>
      </c>
      <c r="G3870">
        <v>0</v>
      </c>
      <c r="H3870">
        <v>0</v>
      </c>
      <c r="I3870">
        <v>0</v>
      </c>
    </row>
    <row r="3871" spans="1:9" hidden="1" x14ac:dyDescent="0.3">
      <c r="A3871" s="1" t="s">
        <v>132</v>
      </c>
      <c r="B3871" s="1" t="s">
        <v>55</v>
      </c>
      <c r="C3871">
        <v>51.919400000000003</v>
      </c>
      <c r="D3871">
        <v>19.145099999999999</v>
      </c>
      <c r="E3871" s="1" t="s">
        <v>25</v>
      </c>
      <c r="F3871" t="s">
        <v>14681</v>
      </c>
      <c r="G3871">
        <v>0</v>
      </c>
      <c r="H3871">
        <v>0</v>
      </c>
      <c r="I3871">
        <v>0</v>
      </c>
    </row>
    <row r="3872" spans="1:9" hidden="1" x14ac:dyDescent="0.3">
      <c r="A3872" s="1" t="s">
        <v>132</v>
      </c>
      <c r="B3872" s="1" t="s">
        <v>55</v>
      </c>
      <c r="C3872">
        <v>51.919400000000003</v>
      </c>
      <c r="D3872">
        <v>19.145099999999999</v>
      </c>
      <c r="E3872" s="1" t="s">
        <v>26</v>
      </c>
      <c r="F3872" t="s">
        <v>14593</v>
      </c>
      <c r="G3872">
        <v>0</v>
      </c>
      <c r="H3872">
        <v>0</v>
      </c>
      <c r="I3872">
        <v>0</v>
      </c>
    </row>
    <row r="3873" spans="1:9" hidden="1" x14ac:dyDescent="0.3">
      <c r="A3873" s="1" t="s">
        <v>132</v>
      </c>
      <c r="B3873" s="1" t="s">
        <v>55</v>
      </c>
      <c r="C3873">
        <v>51.919400000000003</v>
      </c>
      <c r="D3873">
        <v>19.145099999999999</v>
      </c>
      <c r="E3873" s="1" t="s">
        <v>27</v>
      </c>
      <c r="F3873" t="s">
        <v>14505</v>
      </c>
      <c r="G3873">
        <v>0</v>
      </c>
      <c r="H3873">
        <v>0</v>
      </c>
      <c r="I3873">
        <v>0</v>
      </c>
    </row>
    <row r="3874" spans="1:9" hidden="1" x14ac:dyDescent="0.3">
      <c r="A3874" s="1" t="s">
        <v>132</v>
      </c>
      <c r="B3874" s="1" t="s">
        <v>55</v>
      </c>
      <c r="C3874">
        <v>51.919400000000003</v>
      </c>
      <c r="D3874">
        <v>19.145099999999999</v>
      </c>
      <c r="E3874" s="1" t="s">
        <v>28</v>
      </c>
      <c r="F3874" t="s">
        <v>14418</v>
      </c>
      <c r="G3874">
        <v>0</v>
      </c>
      <c r="H3874">
        <v>0</v>
      </c>
      <c r="I3874">
        <v>0</v>
      </c>
    </row>
    <row r="3875" spans="1:9" hidden="1" x14ac:dyDescent="0.3">
      <c r="A3875" s="1" t="s">
        <v>132</v>
      </c>
      <c r="B3875" s="1" t="s">
        <v>55</v>
      </c>
      <c r="C3875">
        <v>51.919400000000003</v>
      </c>
      <c r="D3875">
        <v>19.145099999999999</v>
      </c>
      <c r="E3875" s="1" t="s">
        <v>29</v>
      </c>
      <c r="F3875" t="s">
        <v>14331</v>
      </c>
      <c r="G3875">
        <v>0</v>
      </c>
      <c r="H3875">
        <v>0</v>
      </c>
      <c r="I3875">
        <v>0</v>
      </c>
    </row>
    <row r="3876" spans="1:9" hidden="1" x14ac:dyDescent="0.3">
      <c r="A3876" s="1" t="s">
        <v>132</v>
      </c>
      <c r="B3876" s="1" t="s">
        <v>55</v>
      </c>
      <c r="C3876">
        <v>51.919400000000003</v>
      </c>
      <c r="D3876">
        <v>19.145099999999999</v>
      </c>
      <c r="E3876" s="1" t="s">
        <v>30</v>
      </c>
      <c r="F3876" t="s">
        <v>14244</v>
      </c>
      <c r="G3876">
        <v>0</v>
      </c>
      <c r="H3876">
        <v>0</v>
      </c>
      <c r="I3876">
        <v>0</v>
      </c>
    </row>
    <row r="3877" spans="1:9" hidden="1" x14ac:dyDescent="0.3">
      <c r="A3877" s="1" t="s">
        <v>132</v>
      </c>
      <c r="B3877" s="1" t="s">
        <v>55</v>
      </c>
      <c r="C3877">
        <v>51.919400000000003</v>
      </c>
      <c r="D3877">
        <v>19.145099999999999</v>
      </c>
      <c r="E3877" s="1" t="s">
        <v>31</v>
      </c>
      <c r="F3877" t="s">
        <v>14157</v>
      </c>
      <c r="G3877">
        <v>0</v>
      </c>
      <c r="H3877">
        <v>0</v>
      </c>
      <c r="I3877">
        <v>0</v>
      </c>
    </row>
    <row r="3878" spans="1:9" hidden="1" x14ac:dyDescent="0.3">
      <c r="A3878" s="1" t="s">
        <v>132</v>
      </c>
      <c r="B3878" s="1" t="s">
        <v>55</v>
      </c>
      <c r="C3878">
        <v>51.919400000000003</v>
      </c>
      <c r="D3878">
        <v>19.145099999999999</v>
      </c>
      <c r="E3878" s="1" t="s">
        <v>32</v>
      </c>
      <c r="F3878" t="s">
        <v>14071</v>
      </c>
      <c r="G3878">
        <v>0</v>
      </c>
      <c r="H3878">
        <v>0</v>
      </c>
      <c r="I3878">
        <v>0</v>
      </c>
    </row>
    <row r="3879" spans="1:9" hidden="1" x14ac:dyDescent="0.3">
      <c r="A3879" s="1" t="s">
        <v>132</v>
      </c>
      <c r="B3879" s="1" t="s">
        <v>55</v>
      </c>
      <c r="C3879">
        <v>51.919400000000003</v>
      </c>
      <c r="D3879">
        <v>19.145099999999999</v>
      </c>
      <c r="E3879" s="1" t="s">
        <v>33</v>
      </c>
      <c r="F3879" t="s">
        <v>13985</v>
      </c>
      <c r="G3879">
        <v>0</v>
      </c>
      <c r="H3879">
        <v>0</v>
      </c>
      <c r="I3879">
        <v>0</v>
      </c>
    </row>
    <row r="3880" spans="1:9" hidden="1" x14ac:dyDescent="0.3">
      <c r="A3880" s="1" t="s">
        <v>132</v>
      </c>
      <c r="B3880" s="1" t="s">
        <v>55</v>
      </c>
      <c r="C3880">
        <v>51.919400000000003</v>
      </c>
      <c r="D3880">
        <v>19.145099999999999</v>
      </c>
      <c r="E3880" s="1" t="s">
        <v>34</v>
      </c>
      <c r="F3880" t="s">
        <v>13899</v>
      </c>
      <c r="G3880">
        <v>0</v>
      </c>
      <c r="H3880">
        <v>0</v>
      </c>
      <c r="I3880">
        <v>0</v>
      </c>
    </row>
    <row r="3881" spans="1:9" hidden="1" x14ac:dyDescent="0.3">
      <c r="A3881" s="1" t="s">
        <v>132</v>
      </c>
      <c r="B3881" s="1" t="s">
        <v>55</v>
      </c>
      <c r="C3881">
        <v>51.919400000000003</v>
      </c>
      <c r="D3881">
        <v>19.145099999999999</v>
      </c>
      <c r="E3881" s="1" t="s">
        <v>35</v>
      </c>
      <c r="F3881" t="s">
        <v>13815</v>
      </c>
      <c r="G3881">
        <v>0</v>
      </c>
      <c r="H3881">
        <v>0</v>
      </c>
      <c r="I3881">
        <v>0</v>
      </c>
    </row>
    <row r="3882" spans="1:9" hidden="1" x14ac:dyDescent="0.3">
      <c r="A3882" s="1" t="s">
        <v>132</v>
      </c>
      <c r="B3882" s="1" t="s">
        <v>55</v>
      </c>
      <c r="C3882">
        <v>51.919400000000003</v>
      </c>
      <c r="D3882">
        <v>19.145099999999999</v>
      </c>
      <c r="E3882" s="1" t="s">
        <v>36</v>
      </c>
      <c r="F3882" t="s">
        <v>13731</v>
      </c>
      <c r="G3882">
        <v>0</v>
      </c>
      <c r="H3882">
        <v>0</v>
      </c>
      <c r="I3882">
        <v>0</v>
      </c>
    </row>
    <row r="3883" spans="1:9" hidden="1" x14ac:dyDescent="0.3">
      <c r="A3883" s="1" t="s">
        <v>132</v>
      </c>
      <c r="B3883" s="1" t="s">
        <v>55</v>
      </c>
      <c r="C3883">
        <v>51.919400000000003</v>
      </c>
      <c r="D3883">
        <v>19.145099999999999</v>
      </c>
      <c r="E3883" s="1" t="s">
        <v>37</v>
      </c>
      <c r="F3883" t="s">
        <v>13647</v>
      </c>
      <c r="G3883">
        <v>0</v>
      </c>
      <c r="H3883">
        <v>0</v>
      </c>
      <c r="I3883">
        <v>0</v>
      </c>
    </row>
    <row r="3884" spans="1:9" hidden="1" x14ac:dyDescent="0.3">
      <c r="A3884" s="1" t="s">
        <v>132</v>
      </c>
      <c r="B3884" s="1" t="s">
        <v>55</v>
      </c>
      <c r="C3884">
        <v>51.919400000000003</v>
      </c>
      <c r="D3884">
        <v>19.145099999999999</v>
      </c>
      <c r="E3884" s="1" t="s">
        <v>38</v>
      </c>
      <c r="F3884" t="s">
        <v>13568</v>
      </c>
      <c r="G3884">
        <v>0</v>
      </c>
      <c r="H3884">
        <v>0</v>
      </c>
      <c r="I3884">
        <v>0</v>
      </c>
    </row>
    <row r="3885" spans="1:9" hidden="1" x14ac:dyDescent="0.3">
      <c r="A3885" s="1" t="s">
        <v>132</v>
      </c>
      <c r="B3885" s="1" t="s">
        <v>55</v>
      </c>
      <c r="C3885">
        <v>51.919400000000003</v>
      </c>
      <c r="D3885">
        <v>19.145099999999999</v>
      </c>
      <c r="E3885" s="1" t="s">
        <v>39</v>
      </c>
      <c r="F3885" t="s">
        <v>13493</v>
      </c>
      <c r="G3885">
        <v>0</v>
      </c>
      <c r="H3885">
        <v>0</v>
      </c>
      <c r="I3885">
        <v>0</v>
      </c>
    </row>
    <row r="3886" spans="1:9" hidden="1" x14ac:dyDescent="0.3">
      <c r="A3886" s="1" t="s">
        <v>132</v>
      </c>
      <c r="B3886" s="1" t="s">
        <v>55</v>
      </c>
      <c r="C3886">
        <v>51.919400000000003</v>
      </c>
      <c r="D3886">
        <v>19.145099999999999</v>
      </c>
      <c r="E3886" s="1" t="s">
        <v>40</v>
      </c>
      <c r="F3886" t="s">
        <v>13425</v>
      </c>
      <c r="G3886">
        <v>0</v>
      </c>
      <c r="H3886">
        <v>0</v>
      </c>
      <c r="I3886">
        <v>0</v>
      </c>
    </row>
    <row r="3887" spans="1:9" hidden="1" x14ac:dyDescent="0.3">
      <c r="A3887" s="1" t="s">
        <v>132</v>
      </c>
      <c r="B3887" s="1" t="s">
        <v>55</v>
      </c>
      <c r="C3887">
        <v>51.919400000000003</v>
      </c>
      <c r="D3887">
        <v>19.145099999999999</v>
      </c>
      <c r="E3887" s="1" t="s">
        <v>41</v>
      </c>
      <c r="F3887" t="s">
        <v>13063</v>
      </c>
      <c r="G3887">
        <v>0</v>
      </c>
      <c r="H3887">
        <v>0</v>
      </c>
      <c r="I3887">
        <v>0</v>
      </c>
    </row>
    <row r="3888" spans="1:9" hidden="1" x14ac:dyDescent="0.3">
      <c r="A3888" s="1" t="s">
        <v>132</v>
      </c>
      <c r="B3888" s="1" t="s">
        <v>55</v>
      </c>
      <c r="C3888">
        <v>51.919400000000003</v>
      </c>
      <c r="D3888">
        <v>19.145099999999999</v>
      </c>
      <c r="E3888" s="1" t="s">
        <v>42</v>
      </c>
      <c r="F3888" t="s">
        <v>13064</v>
      </c>
      <c r="G3888">
        <v>0</v>
      </c>
      <c r="H3888">
        <v>0</v>
      </c>
      <c r="I3888">
        <v>0</v>
      </c>
    </row>
    <row r="3889" spans="1:9" hidden="1" x14ac:dyDescent="0.3">
      <c r="A3889" s="1" t="s">
        <v>132</v>
      </c>
      <c r="B3889" s="1" t="s">
        <v>55</v>
      </c>
      <c r="C3889">
        <v>51.919400000000003</v>
      </c>
      <c r="D3889">
        <v>19.145099999999999</v>
      </c>
      <c r="E3889" s="1" t="s">
        <v>43</v>
      </c>
      <c r="F3889" t="s">
        <v>13065</v>
      </c>
      <c r="G3889">
        <v>0</v>
      </c>
      <c r="H3889">
        <v>0</v>
      </c>
      <c r="I3889">
        <v>0</v>
      </c>
    </row>
    <row r="3890" spans="1:9" hidden="1" x14ac:dyDescent="0.3">
      <c r="A3890" s="1" t="s">
        <v>132</v>
      </c>
      <c r="B3890" s="1" t="s">
        <v>55</v>
      </c>
      <c r="C3890">
        <v>51.919400000000003</v>
      </c>
      <c r="D3890">
        <v>19.145099999999999</v>
      </c>
      <c r="E3890" s="1" t="s">
        <v>44</v>
      </c>
      <c r="F3890" t="s">
        <v>13066</v>
      </c>
      <c r="G3890">
        <v>0</v>
      </c>
      <c r="H3890">
        <v>0</v>
      </c>
      <c r="I3890">
        <v>0</v>
      </c>
    </row>
    <row r="3891" spans="1:9" hidden="1" x14ac:dyDescent="0.3">
      <c r="A3891" s="1" t="s">
        <v>132</v>
      </c>
      <c r="B3891" s="1" t="s">
        <v>55</v>
      </c>
      <c r="C3891">
        <v>51.919400000000003</v>
      </c>
      <c r="D3891">
        <v>19.145099999999999</v>
      </c>
      <c r="E3891" s="1" t="s">
        <v>45</v>
      </c>
      <c r="F3891" t="s">
        <v>13067</v>
      </c>
      <c r="G3891">
        <v>0</v>
      </c>
      <c r="H3891">
        <v>0</v>
      </c>
      <c r="I3891">
        <v>0</v>
      </c>
    </row>
    <row r="3892" spans="1:9" hidden="1" x14ac:dyDescent="0.3">
      <c r="A3892" s="1" t="s">
        <v>132</v>
      </c>
      <c r="B3892" s="1" t="s">
        <v>55</v>
      </c>
      <c r="C3892">
        <v>51.919400000000003</v>
      </c>
      <c r="D3892">
        <v>19.145099999999999</v>
      </c>
      <c r="E3892" s="1" t="s">
        <v>46</v>
      </c>
      <c r="F3892" t="s">
        <v>21461</v>
      </c>
      <c r="G3892">
        <v>0</v>
      </c>
      <c r="H3892">
        <v>1</v>
      </c>
      <c r="I3892">
        <v>0</v>
      </c>
    </row>
    <row r="3893" spans="1:9" hidden="1" x14ac:dyDescent="0.3">
      <c r="A3893" s="1" t="s">
        <v>132</v>
      </c>
      <c r="B3893" s="1" t="s">
        <v>55</v>
      </c>
      <c r="C3893">
        <v>51.919400000000003</v>
      </c>
      <c r="D3893">
        <v>19.145099999999999</v>
      </c>
      <c r="E3893" s="1" t="s">
        <v>47</v>
      </c>
      <c r="F3893" t="s">
        <v>21462</v>
      </c>
      <c r="G3893">
        <v>0</v>
      </c>
      <c r="H3893">
        <v>1</v>
      </c>
      <c r="I3893">
        <v>0</v>
      </c>
    </row>
    <row r="3894" spans="1:9" hidden="1" x14ac:dyDescent="0.3">
      <c r="A3894" s="1" t="s">
        <v>132</v>
      </c>
      <c r="B3894" s="1" t="s">
        <v>55</v>
      </c>
      <c r="C3894">
        <v>51.919400000000003</v>
      </c>
      <c r="D3894">
        <v>19.145099999999999</v>
      </c>
      <c r="E3894" s="1" t="s">
        <v>48</v>
      </c>
      <c r="F3894" t="s">
        <v>20423</v>
      </c>
      <c r="G3894">
        <v>0</v>
      </c>
      <c r="H3894">
        <v>5</v>
      </c>
      <c r="I3894">
        <v>0</v>
      </c>
    </row>
    <row r="3895" spans="1:9" hidden="1" x14ac:dyDescent="0.3">
      <c r="A3895" s="1" t="s">
        <v>132</v>
      </c>
      <c r="B3895" s="1" t="s">
        <v>55</v>
      </c>
      <c r="C3895">
        <v>51.919400000000003</v>
      </c>
      <c r="D3895">
        <v>19.145099999999999</v>
      </c>
      <c r="E3895" s="1" t="s">
        <v>49</v>
      </c>
      <c r="F3895" t="s">
        <v>20424</v>
      </c>
      <c r="G3895">
        <v>0</v>
      </c>
      <c r="H3895">
        <v>5</v>
      </c>
      <c r="I3895">
        <v>0</v>
      </c>
    </row>
    <row r="3896" spans="1:9" hidden="1" x14ac:dyDescent="0.3">
      <c r="A3896" s="1" t="s">
        <v>132</v>
      </c>
      <c r="B3896" s="1" t="s">
        <v>55</v>
      </c>
      <c r="C3896">
        <v>51.919400000000003</v>
      </c>
      <c r="D3896">
        <v>19.145099999999999</v>
      </c>
      <c r="E3896" s="1" t="s">
        <v>50</v>
      </c>
      <c r="F3896" t="s">
        <v>20425</v>
      </c>
      <c r="G3896">
        <v>0</v>
      </c>
      <c r="H3896">
        <v>11</v>
      </c>
      <c r="I3896">
        <v>0</v>
      </c>
    </row>
    <row r="3897" spans="1:9" hidden="1" x14ac:dyDescent="0.3">
      <c r="A3897" s="1" t="s">
        <v>132</v>
      </c>
      <c r="B3897" s="1" t="s">
        <v>55</v>
      </c>
      <c r="C3897">
        <v>51.919400000000003</v>
      </c>
      <c r="D3897">
        <v>19.145099999999999</v>
      </c>
      <c r="E3897" s="1" t="s">
        <v>51</v>
      </c>
      <c r="F3897" t="s">
        <v>20426</v>
      </c>
      <c r="G3897">
        <v>0</v>
      </c>
      <c r="H3897">
        <v>16</v>
      </c>
      <c r="I3897">
        <v>0</v>
      </c>
    </row>
    <row r="3898" spans="1:9" hidden="1" x14ac:dyDescent="0.3">
      <c r="A3898" s="1" t="s">
        <v>132</v>
      </c>
      <c r="B3898" s="1" t="s">
        <v>55</v>
      </c>
      <c r="C3898">
        <v>51.919400000000003</v>
      </c>
      <c r="D3898">
        <v>19.145099999999999</v>
      </c>
      <c r="E3898" s="1" t="s">
        <v>52</v>
      </c>
      <c r="F3898" t="s">
        <v>20427</v>
      </c>
      <c r="G3898">
        <v>0</v>
      </c>
      <c r="H3898">
        <v>22</v>
      </c>
      <c r="I3898">
        <v>0</v>
      </c>
    </row>
    <row r="3899" spans="1:9" hidden="1" x14ac:dyDescent="0.3">
      <c r="A3899" s="1" t="s">
        <v>132</v>
      </c>
      <c r="B3899" s="1" t="s">
        <v>55</v>
      </c>
      <c r="C3899">
        <v>51.919400000000003</v>
      </c>
      <c r="D3899">
        <v>19.145099999999999</v>
      </c>
      <c r="E3899" s="1" t="s">
        <v>53</v>
      </c>
      <c r="F3899" t="s">
        <v>20428</v>
      </c>
      <c r="G3899">
        <v>0</v>
      </c>
      <c r="H3899">
        <v>31</v>
      </c>
      <c r="I3899">
        <v>0</v>
      </c>
    </row>
    <row r="3900" spans="1:9" hidden="1" x14ac:dyDescent="0.3">
      <c r="A3900" s="1" t="s">
        <v>132</v>
      </c>
      <c r="B3900" s="1" t="s">
        <v>55</v>
      </c>
      <c r="C3900">
        <v>51.919400000000003</v>
      </c>
      <c r="D3900">
        <v>19.145099999999999</v>
      </c>
      <c r="E3900" s="1" t="s">
        <v>54</v>
      </c>
      <c r="F3900" t="s">
        <v>20429</v>
      </c>
      <c r="G3900">
        <v>1</v>
      </c>
      <c r="H3900">
        <v>49</v>
      </c>
      <c r="I3900">
        <v>0</v>
      </c>
    </row>
    <row r="3901" spans="1:9" hidden="1" x14ac:dyDescent="0.3">
      <c r="A3901" s="1" t="s">
        <v>132</v>
      </c>
      <c r="B3901" s="1" t="s">
        <v>55</v>
      </c>
      <c r="C3901">
        <v>51.919400000000003</v>
      </c>
      <c r="D3901">
        <v>19.145099999999999</v>
      </c>
      <c r="E3901" s="1" t="s">
        <v>21548</v>
      </c>
      <c r="F3901" t="s">
        <v>21623</v>
      </c>
      <c r="G3901">
        <v>2</v>
      </c>
      <c r="H3901">
        <v>68</v>
      </c>
      <c r="I3901">
        <v>0</v>
      </c>
    </row>
    <row r="3902" spans="1:9" hidden="1" x14ac:dyDescent="0.3">
      <c r="A3902" s="1" t="s">
        <v>133</v>
      </c>
      <c r="B3902" s="1" t="s">
        <v>55</v>
      </c>
      <c r="C3902">
        <v>34</v>
      </c>
      <c r="D3902">
        <v>9</v>
      </c>
      <c r="E3902" s="1" t="s">
        <v>4</v>
      </c>
      <c r="F3902" t="s">
        <v>16631</v>
      </c>
      <c r="G3902">
        <v>0</v>
      </c>
      <c r="H3902">
        <v>0</v>
      </c>
      <c r="I3902">
        <v>0</v>
      </c>
    </row>
    <row r="3903" spans="1:9" hidden="1" x14ac:dyDescent="0.3">
      <c r="A3903" s="1" t="s">
        <v>133</v>
      </c>
      <c r="B3903" s="1" t="s">
        <v>55</v>
      </c>
      <c r="C3903">
        <v>34</v>
      </c>
      <c r="D3903">
        <v>9</v>
      </c>
      <c r="E3903" s="1" t="s">
        <v>5</v>
      </c>
      <c r="F3903" t="s">
        <v>16528</v>
      </c>
      <c r="G3903">
        <v>0</v>
      </c>
      <c r="H3903">
        <v>0</v>
      </c>
      <c r="I3903">
        <v>0</v>
      </c>
    </row>
    <row r="3904" spans="1:9" hidden="1" x14ac:dyDescent="0.3">
      <c r="A3904" s="1" t="s">
        <v>133</v>
      </c>
      <c r="B3904" s="1" t="s">
        <v>55</v>
      </c>
      <c r="C3904">
        <v>34</v>
      </c>
      <c r="D3904">
        <v>9</v>
      </c>
      <c r="E3904" s="1" t="s">
        <v>6</v>
      </c>
      <c r="F3904" t="s">
        <v>16426</v>
      </c>
      <c r="G3904">
        <v>0</v>
      </c>
      <c r="H3904">
        <v>0</v>
      </c>
      <c r="I3904">
        <v>0</v>
      </c>
    </row>
    <row r="3905" spans="1:9" hidden="1" x14ac:dyDescent="0.3">
      <c r="A3905" s="1" t="s">
        <v>133</v>
      </c>
      <c r="B3905" s="1" t="s">
        <v>55</v>
      </c>
      <c r="C3905">
        <v>34</v>
      </c>
      <c r="D3905">
        <v>9</v>
      </c>
      <c r="E3905" s="1" t="s">
        <v>7</v>
      </c>
      <c r="F3905" t="s">
        <v>16324</v>
      </c>
      <c r="G3905">
        <v>0</v>
      </c>
      <c r="H3905">
        <v>0</v>
      </c>
      <c r="I3905">
        <v>0</v>
      </c>
    </row>
    <row r="3906" spans="1:9" hidden="1" x14ac:dyDescent="0.3">
      <c r="A3906" s="1" t="s">
        <v>133</v>
      </c>
      <c r="B3906" s="1" t="s">
        <v>55</v>
      </c>
      <c r="C3906">
        <v>34</v>
      </c>
      <c r="D3906">
        <v>9</v>
      </c>
      <c r="E3906" s="1" t="s">
        <v>8</v>
      </c>
      <c r="F3906" t="s">
        <v>16224</v>
      </c>
      <c r="G3906">
        <v>0</v>
      </c>
      <c r="H3906">
        <v>0</v>
      </c>
      <c r="I3906">
        <v>0</v>
      </c>
    </row>
    <row r="3907" spans="1:9" hidden="1" x14ac:dyDescent="0.3">
      <c r="A3907" s="1" t="s">
        <v>133</v>
      </c>
      <c r="B3907" s="1" t="s">
        <v>55</v>
      </c>
      <c r="C3907">
        <v>34</v>
      </c>
      <c r="D3907">
        <v>9</v>
      </c>
      <c r="E3907" s="1" t="s">
        <v>9</v>
      </c>
      <c r="F3907" t="s">
        <v>16124</v>
      </c>
      <c r="G3907">
        <v>0</v>
      </c>
      <c r="H3907">
        <v>0</v>
      </c>
      <c r="I3907">
        <v>0</v>
      </c>
    </row>
    <row r="3908" spans="1:9" hidden="1" x14ac:dyDescent="0.3">
      <c r="A3908" s="1" t="s">
        <v>133</v>
      </c>
      <c r="B3908" s="1" t="s">
        <v>55</v>
      </c>
      <c r="C3908">
        <v>34</v>
      </c>
      <c r="D3908">
        <v>9</v>
      </c>
      <c r="E3908" s="1" t="s">
        <v>10</v>
      </c>
      <c r="F3908" t="s">
        <v>16027</v>
      </c>
      <c r="G3908">
        <v>0</v>
      </c>
      <c r="H3908">
        <v>0</v>
      </c>
      <c r="I3908">
        <v>0</v>
      </c>
    </row>
    <row r="3909" spans="1:9" hidden="1" x14ac:dyDescent="0.3">
      <c r="A3909" s="1" t="s">
        <v>133</v>
      </c>
      <c r="B3909" s="1" t="s">
        <v>55</v>
      </c>
      <c r="C3909">
        <v>34</v>
      </c>
      <c r="D3909">
        <v>9</v>
      </c>
      <c r="E3909" s="1" t="s">
        <v>11</v>
      </c>
      <c r="F3909" t="s">
        <v>15930</v>
      </c>
      <c r="G3909">
        <v>0</v>
      </c>
      <c r="H3909">
        <v>0</v>
      </c>
      <c r="I3909">
        <v>0</v>
      </c>
    </row>
    <row r="3910" spans="1:9" hidden="1" x14ac:dyDescent="0.3">
      <c r="A3910" s="1" t="s">
        <v>133</v>
      </c>
      <c r="B3910" s="1" t="s">
        <v>55</v>
      </c>
      <c r="C3910">
        <v>34</v>
      </c>
      <c r="D3910">
        <v>9</v>
      </c>
      <c r="E3910" s="1" t="s">
        <v>12</v>
      </c>
      <c r="F3910" t="s">
        <v>15835</v>
      </c>
      <c r="G3910">
        <v>0</v>
      </c>
      <c r="H3910">
        <v>0</v>
      </c>
      <c r="I3910">
        <v>0</v>
      </c>
    </row>
    <row r="3911" spans="1:9" hidden="1" x14ac:dyDescent="0.3">
      <c r="A3911" s="1" t="s">
        <v>133</v>
      </c>
      <c r="B3911" s="1" t="s">
        <v>55</v>
      </c>
      <c r="C3911">
        <v>34</v>
      </c>
      <c r="D3911">
        <v>9</v>
      </c>
      <c r="E3911" s="1" t="s">
        <v>13</v>
      </c>
      <c r="F3911" t="s">
        <v>15743</v>
      </c>
      <c r="G3911">
        <v>0</v>
      </c>
      <c r="H3911">
        <v>0</v>
      </c>
      <c r="I3911">
        <v>0</v>
      </c>
    </row>
    <row r="3912" spans="1:9" hidden="1" x14ac:dyDescent="0.3">
      <c r="A3912" s="1" t="s">
        <v>133</v>
      </c>
      <c r="B3912" s="1" t="s">
        <v>55</v>
      </c>
      <c r="C3912">
        <v>34</v>
      </c>
      <c r="D3912">
        <v>9</v>
      </c>
      <c r="E3912" s="1" t="s">
        <v>14</v>
      </c>
      <c r="F3912" t="s">
        <v>15653</v>
      </c>
      <c r="G3912">
        <v>0</v>
      </c>
      <c r="H3912">
        <v>0</v>
      </c>
      <c r="I3912">
        <v>0</v>
      </c>
    </row>
    <row r="3913" spans="1:9" hidden="1" x14ac:dyDescent="0.3">
      <c r="A3913" s="1" t="s">
        <v>133</v>
      </c>
      <c r="B3913" s="1" t="s">
        <v>55</v>
      </c>
      <c r="C3913">
        <v>34</v>
      </c>
      <c r="D3913">
        <v>9</v>
      </c>
      <c r="E3913" s="1" t="s">
        <v>15</v>
      </c>
      <c r="F3913" t="s">
        <v>15564</v>
      </c>
      <c r="G3913">
        <v>0</v>
      </c>
      <c r="H3913">
        <v>0</v>
      </c>
      <c r="I3913">
        <v>0</v>
      </c>
    </row>
    <row r="3914" spans="1:9" hidden="1" x14ac:dyDescent="0.3">
      <c r="A3914" s="1" t="s">
        <v>133</v>
      </c>
      <c r="B3914" s="1" t="s">
        <v>55</v>
      </c>
      <c r="C3914">
        <v>34</v>
      </c>
      <c r="D3914">
        <v>9</v>
      </c>
      <c r="E3914" s="1" t="s">
        <v>16</v>
      </c>
      <c r="F3914" t="s">
        <v>15475</v>
      </c>
      <c r="G3914">
        <v>0</v>
      </c>
      <c r="H3914">
        <v>0</v>
      </c>
      <c r="I3914">
        <v>0</v>
      </c>
    </row>
    <row r="3915" spans="1:9" hidden="1" x14ac:dyDescent="0.3">
      <c r="A3915" s="1" t="s">
        <v>133</v>
      </c>
      <c r="B3915" s="1" t="s">
        <v>55</v>
      </c>
      <c r="C3915">
        <v>34</v>
      </c>
      <c r="D3915">
        <v>9</v>
      </c>
      <c r="E3915" s="1" t="s">
        <v>17</v>
      </c>
      <c r="F3915" t="s">
        <v>15386</v>
      </c>
      <c r="G3915">
        <v>0</v>
      </c>
      <c r="H3915">
        <v>0</v>
      </c>
      <c r="I3915">
        <v>0</v>
      </c>
    </row>
    <row r="3916" spans="1:9" hidden="1" x14ac:dyDescent="0.3">
      <c r="A3916" s="1" t="s">
        <v>133</v>
      </c>
      <c r="B3916" s="1" t="s">
        <v>55</v>
      </c>
      <c r="C3916">
        <v>34</v>
      </c>
      <c r="D3916">
        <v>9</v>
      </c>
      <c r="E3916" s="1" t="s">
        <v>18</v>
      </c>
      <c r="F3916" t="s">
        <v>15298</v>
      </c>
      <c r="G3916">
        <v>0</v>
      </c>
      <c r="H3916">
        <v>0</v>
      </c>
      <c r="I3916">
        <v>0</v>
      </c>
    </row>
    <row r="3917" spans="1:9" hidden="1" x14ac:dyDescent="0.3">
      <c r="A3917" s="1" t="s">
        <v>133</v>
      </c>
      <c r="B3917" s="1" t="s">
        <v>55</v>
      </c>
      <c r="C3917">
        <v>34</v>
      </c>
      <c r="D3917">
        <v>9</v>
      </c>
      <c r="E3917" s="1" t="s">
        <v>19</v>
      </c>
      <c r="F3917" t="s">
        <v>15210</v>
      </c>
      <c r="G3917">
        <v>0</v>
      </c>
      <c r="H3917">
        <v>0</v>
      </c>
      <c r="I3917">
        <v>0</v>
      </c>
    </row>
    <row r="3918" spans="1:9" hidden="1" x14ac:dyDescent="0.3">
      <c r="A3918" s="1" t="s">
        <v>133</v>
      </c>
      <c r="B3918" s="1" t="s">
        <v>55</v>
      </c>
      <c r="C3918">
        <v>34</v>
      </c>
      <c r="D3918">
        <v>9</v>
      </c>
      <c r="E3918" s="1" t="s">
        <v>20</v>
      </c>
      <c r="F3918" t="s">
        <v>15122</v>
      </c>
      <c r="G3918">
        <v>0</v>
      </c>
      <c r="H3918">
        <v>0</v>
      </c>
      <c r="I3918">
        <v>0</v>
      </c>
    </row>
    <row r="3919" spans="1:9" hidden="1" x14ac:dyDescent="0.3">
      <c r="A3919" s="1" t="s">
        <v>133</v>
      </c>
      <c r="B3919" s="1" t="s">
        <v>55</v>
      </c>
      <c r="C3919">
        <v>34</v>
      </c>
      <c r="D3919">
        <v>9</v>
      </c>
      <c r="E3919" s="1" t="s">
        <v>21</v>
      </c>
      <c r="F3919" t="s">
        <v>15034</v>
      </c>
      <c r="G3919">
        <v>0</v>
      </c>
      <c r="H3919">
        <v>0</v>
      </c>
      <c r="I3919">
        <v>0</v>
      </c>
    </row>
    <row r="3920" spans="1:9" hidden="1" x14ac:dyDescent="0.3">
      <c r="A3920" s="1" t="s">
        <v>133</v>
      </c>
      <c r="B3920" s="1" t="s">
        <v>55</v>
      </c>
      <c r="C3920">
        <v>34</v>
      </c>
      <c r="D3920">
        <v>9</v>
      </c>
      <c r="E3920" s="1" t="s">
        <v>22</v>
      </c>
      <c r="F3920" t="s">
        <v>14946</v>
      </c>
      <c r="G3920">
        <v>0</v>
      </c>
      <c r="H3920">
        <v>0</v>
      </c>
      <c r="I3920">
        <v>0</v>
      </c>
    </row>
    <row r="3921" spans="1:9" hidden="1" x14ac:dyDescent="0.3">
      <c r="A3921" s="1" t="s">
        <v>133</v>
      </c>
      <c r="B3921" s="1" t="s">
        <v>55</v>
      </c>
      <c r="C3921">
        <v>34</v>
      </c>
      <c r="D3921">
        <v>9</v>
      </c>
      <c r="E3921" s="1" t="s">
        <v>23</v>
      </c>
      <c r="F3921" t="s">
        <v>14858</v>
      </c>
      <c r="G3921">
        <v>0</v>
      </c>
      <c r="H3921">
        <v>0</v>
      </c>
      <c r="I3921">
        <v>0</v>
      </c>
    </row>
    <row r="3922" spans="1:9" hidden="1" x14ac:dyDescent="0.3">
      <c r="A3922" s="1" t="s">
        <v>133</v>
      </c>
      <c r="B3922" s="1" t="s">
        <v>55</v>
      </c>
      <c r="C3922">
        <v>34</v>
      </c>
      <c r="D3922">
        <v>9</v>
      </c>
      <c r="E3922" s="1" t="s">
        <v>24</v>
      </c>
      <c r="F3922" t="s">
        <v>14770</v>
      </c>
      <c r="G3922">
        <v>0</v>
      </c>
      <c r="H3922">
        <v>0</v>
      </c>
      <c r="I3922">
        <v>0</v>
      </c>
    </row>
    <row r="3923" spans="1:9" hidden="1" x14ac:dyDescent="0.3">
      <c r="A3923" s="1" t="s">
        <v>133</v>
      </c>
      <c r="B3923" s="1" t="s">
        <v>55</v>
      </c>
      <c r="C3923">
        <v>34</v>
      </c>
      <c r="D3923">
        <v>9</v>
      </c>
      <c r="E3923" s="1" t="s">
        <v>25</v>
      </c>
      <c r="F3923" t="s">
        <v>14682</v>
      </c>
      <c r="G3923">
        <v>0</v>
      </c>
      <c r="H3923">
        <v>0</v>
      </c>
      <c r="I3923">
        <v>0</v>
      </c>
    </row>
    <row r="3924" spans="1:9" hidden="1" x14ac:dyDescent="0.3">
      <c r="A3924" s="1" t="s">
        <v>133</v>
      </c>
      <c r="B3924" s="1" t="s">
        <v>55</v>
      </c>
      <c r="C3924">
        <v>34</v>
      </c>
      <c r="D3924">
        <v>9</v>
      </c>
      <c r="E3924" s="1" t="s">
        <v>26</v>
      </c>
      <c r="F3924" t="s">
        <v>14594</v>
      </c>
      <c r="G3924">
        <v>0</v>
      </c>
      <c r="H3924">
        <v>0</v>
      </c>
      <c r="I3924">
        <v>0</v>
      </c>
    </row>
    <row r="3925" spans="1:9" hidden="1" x14ac:dyDescent="0.3">
      <c r="A3925" s="1" t="s">
        <v>133</v>
      </c>
      <c r="B3925" s="1" t="s">
        <v>55</v>
      </c>
      <c r="C3925">
        <v>34</v>
      </c>
      <c r="D3925">
        <v>9</v>
      </c>
      <c r="E3925" s="1" t="s">
        <v>27</v>
      </c>
      <c r="F3925" t="s">
        <v>14506</v>
      </c>
      <c r="G3925">
        <v>0</v>
      </c>
      <c r="H3925">
        <v>0</v>
      </c>
      <c r="I3925">
        <v>0</v>
      </c>
    </row>
    <row r="3926" spans="1:9" hidden="1" x14ac:dyDescent="0.3">
      <c r="A3926" s="1" t="s">
        <v>133</v>
      </c>
      <c r="B3926" s="1" t="s">
        <v>55</v>
      </c>
      <c r="C3926">
        <v>34</v>
      </c>
      <c r="D3926">
        <v>9</v>
      </c>
      <c r="E3926" s="1" t="s">
        <v>28</v>
      </c>
      <c r="F3926" t="s">
        <v>14419</v>
      </c>
      <c r="G3926">
        <v>0</v>
      </c>
      <c r="H3926">
        <v>0</v>
      </c>
      <c r="I3926">
        <v>0</v>
      </c>
    </row>
    <row r="3927" spans="1:9" hidden="1" x14ac:dyDescent="0.3">
      <c r="A3927" s="1" t="s">
        <v>133</v>
      </c>
      <c r="B3927" s="1" t="s">
        <v>55</v>
      </c>
      <c r="C3927">
        <v>34</v>
      </c>
      <c r="D3927">
        <v>9</v>
      </c>
      <c r="E3927" s="1" t="s">
        <v>29</v>
      </c>
      <c r="F3927" t="s">
        <v>14332</v>
      </c>
      <c r="G3927">
        <v>0</v>
      </c>
      <c r="H3927">
        <v>0</v>
      </c>
      <c r="I3927">
        <v>0</v>
      </c>
    </row>
    <row r="3928" spans="1:9" hidden="1" x14ac:dyDescent="0.3">
      <c r="A3928" s="1" t="s">
        <v>133</v>
      </c>
      <c r="B3928" s="1" t="s">
        <v>55</v>
      </c>
      <c r="C3928">
        <v>34</v>
      </c>
      <c r="D3928">
        <v>9</v>
      </c>
      <c r="E3928" s="1" t="s">
        <v>30</v>
      </c>
      <c r="F3928" t="s">
        <v>14245</v>
      </c>
      <c r="G3928">
        <v>0</v>
      </c>
      <c r="H3928">
        <v>0</v>
      </c>
      <c r="I3928">
        <v>0</v>
      </c>
    </row>
    <row r="3929" spans="1:9" hidden="1" x14ac:dyDescent="0.3">
      <c r="A3929" s="1" t="s">
        <v>133</v>
      </c>
      <c r="B3929" s="1" t="s">
        <v>55</v>
      </c>
      <c r="C3929">
        <v>34</v>
      </c>
      <c r="D3929">
        <v>9</v>
      </c>
      <c r="E3929" s="1" t="s">
        <v>31</v>
      </c>
      <c r="F3929" t="s">
        <v>14158</v>
      </c>
      <c r="G3929">
        <v>0</v>
      </c>
      <c r="H3929">
        <v>0</v>
      </c>
      <c r="I3929">
        <v>0</v>
      </c>
    </row>
    <row r="3930" spans="1:9" hidden="1" x14ac:dyDescent="0.3">
      <c r="A3930" s="1" t="s">
        <v>133</v>
      </c>
      <c r="B3930" s="1" t="s">
        <v>55</v>
      </c>
      <c r="C3930">
        <v>34</v>
      </c>
      <c r="D3930">
        <v>9</v>
      </c>
      <c r="E3930" s="1" t="s">
        <v>32</v>
      </c>
      <c r="F3930" t="s">
        <v>14072</v>
      </c>
      <c r="G3930">
        <v>0</v>
      </c>
      <c r="H3930">
        <v>0</v>
      </c>
      <c r="I3930">
        <v>0</v>
      </c>
    </row>
    <row r="3931" spans="1:9" hidden="1" x14ac:dyDescent="0.3">
      <c r="A3931" s="1" t="s">
        <v>133</v>
      </c>
      <c r="B3931" s="1" t="s">
        <v>55</v>
      </c>
      <c r="C3931">
        <v>34</v>
      </c>
      <c r="D3931">
        <v>9</v>
      </c>
      <c r="E3931" s="1" t="s">
        <v>33</v>
      </c>
      <c r="F3931" t="s">
        <v>13986</v>
      </c>
      <c r="G3931">
        <v>0</v>
      </c>
      <c r="H3931">
        <v>0</v>
      </c>
      <c r="I3931">
        <v>0</v>
      </c>
    </row>
    <row r="3932" spans="1:9" hidden="1" x14ac:dyDescent="0.3">
      <c r="A3932" s="1" t="s">
        <v>133</v>
      </c>
      <c r="B3932" s="1" t="s">
        <v>55</v>
      </c>
      <c r="C3932">
        <v>34</v>
      </c>
      <c r="D3932">
        <v>9</v>
      </c>
      <c r="E3932" s="1" t="s">
        <v>34</v>
      </c>
      <c r="F3932" t="s">
        <v>13900</v>
      </c>
      <c r="G3932">
        <v>0</v>
      </c>
      <c r="H3932">
        <v>0</v>
      </c>
      <c r="I3932">
        <v>0</v>
      </c>
    </row>
    <row r="3933" spans="1:9" hidden="1" x14ac:dyDescent="0.3">
      <c r="A3933" s="1" t="s">
        <v>133</v>
      </c>
      <c r="B3933" s="1" t="s">
        <v>55</v>
      </c>
      <c r="C3933">
        <v>34</v>
      </c>
      <c r="D3933">
        <v>9</v>
      </c>
      <c r="E3933" s="1" t="s">
        <v>35</v>
      </c>
      <c r="F3933" t="s">
        <v>13816</v>
      </c>
      <c r="G3933">
        <v>0</v>
      </c>
      <c r="H3933">
        <v>0</v>
      </c>
      <c r="I3933">
        <v>0</v>
      </c>
    </row>
    <row r="3934" spans="1:9" hidden="1" x14ac:dyDescent="0.3">
      <c r="A3934" s="1" t="s">
        <v>133</v>
      </c>
      <c r="B3934" s="1" t="s">
        <v>55</v>
      </c>
      <c r="C3934">
        <v>34</v>
      </c>
      <c r="D3934">
        <v>9</v>
      </c>
      <c r="E3934" s="1" t="s">
        <v>36</v>
      </c>
      <c r="F3934" t="s">
        <v>13732</v>
      </c>
      <c r="G3934">
        <v>0</v>
      </c>
      <c r="H3934">
        <v>0</v>
      </c>
      <c r="I3934">
        <v>0</v>
      </c>
    </row>
    <row r="3935" spans="1:9" hidden="1" x14ac:dyDescent="0.3">
      <c r="A3935" s="1" t="s">
        <v>133</v>
      </c>
      <c r="B3935" s="1" t="s">
        <v>55</v>
      </c>
      <c r="C3935">
        <v>34</v>
      </c>
      <c r="D3935">
        <v>9</v>
      </c>
      <c r="E3935" s="1" t="s">
        <v>37</v>
      </c>
      <c r="F3935" t="s">
        <v>13648</v>
      </c>
      <c r="G3935">
        <v>0</v>
      </c>
      <c r="H3935">
        <v>0</v>
      </c>
      <c r="I3935">
        <v>0</v>
      </c>
    </row>
    <row r="3936" spans="1:9" hidden="1" x14ac:dyDescent="0.3">
      <c r="A3936" s="1" t="s">
        <v>133</v>
      </c>
      <c r="B3936" s="1" t="s">
        <v>55</v>
      </c>
      <c r="C3936">
        <v>34</v>
      </c>
      <c r="D3936">
        <v>9</v>
      </c>
      <c r="E3936" s="1" t="s">
        <v>38</v>
      </c>
      <c r="F3936" t="s">
        <v>13569</v>
      </c>
      <c r="G3936">
        <v>0</v>
      </c>
      <c r="H3936">
        <v>0</v>
      </c>
      <c r="I3936">
        <v>0</v>
      </c>
    </row>
    <row r="3937" spans="1:9" hidden="1" x14ac:dyDescent="0.3">
      <c r="A3937" s="1" t="s">
        <v>133</v>
      </c>
      <c r="B3937" s="1" t="s">
        <v>55</v>
      </c>
      <c r="C3937">
        <v>34</v>
      </c>
      <c r="D3937">
        <v>9</v>
      </c>
      <c r="E3937" s="1" t="s">
        <v>39</v>
      </c>
      <c r="F3937" t="s">
        <v>13494</v>
      </c>
      <c r="G3937">
        <v>0</v>
      </c>
      <c r="H3937">
        <v>0</v>
      </c>
      <c r="I3937">
        <v>0</v>
      </c>
    </row>
    <row r="3938" spans="1:9" hidden="1" x14ac:dyDescent="0.3">
      <c r="A3938" s="1" t="s">
        <v>133</v>
      </c>
      <c r="B3938" s="1" t="s">
        <v>55</v>
      </c>
      <c r="C3938">
        <v>34</v>
      </c>
      <c r="D3938">
        <v>9</v>
      </c>
      <c r="E3938" s="1" t="s">
        <v>40</v>
      </c>
      <c r="F3938" t="s">
        <v>13426</v>
      </c>
      <c r="G3938">
        <v>0</v>
      </c>
      <c r="H3938">
        <v>0</v>
      </c>
      <c r="I3938">
        <v>0</v>
      </c>
    </row>
    <row r="3939" spans="1:9" hidden="1" x14ac:dyDescent="0.3">
      <c r="A3939" s="1" t="s">
        <v>133</v>
      </c>
      <c r="B3939" s="1" t="s">
        <v>55</v>
      </c>
      <c r="C3939">
        <v>34</v>
      </c>
      <c r="D3939">
        <v>9</v>
      </c>
      <c r="E3939" s="1" t="s">
        <v>41</v>
      </c>
      <c r="F3939" t="s">
        <v>13068</v>
      </c>
      <c r="G3939">
        <v>0</v>
      </c>
      <c r="H3939">
        <v>0</v>
      </c>
      <c r="I3939">
        <v>0</v>
      </c>
    </row>
    <row r="3940" spans="1:9" hidden="1" x14ac:dyDescent="0.3">
      <c r="A3940" s="1" t="s">
        <v>133</v>
      </c>
      <c r="B3940" s="1" t="s">
        <v>55</v>
      </c>
      <c r="C3940">
        <v>34</v>
      </c>
      <c r="D3940">
        <v>9</v>
      </c>
      <c r="E3940" s="1" t="s">
        <v>42</v>
      </c>
      <c r="F3940" t="s">
        <v>13069</v>
      </c>
      <c r="G3940">
        <v>0</v>
      </c>
      <c r="H3940">
        <v>0</v>
      </c>
      <c r="I3940">
        <v>0</v>
      </c>
    </row>
    <row r="3941" spans="1:9" hidden="1" x14ac:dyDescent="0.3">
      <c r="A3941" s="1" t="s">
        <v>133</v>
      </c>
      <c r="B3941" s="1" t="s">
        <v>55</v>
      </c>
      <c r="C3941">
        <v>34</v>
      </c>
      <c r="D3941">
        <v>9</v>
      </c>
      <c r="E3941" s="1" t="s">
        <v>43</v>
      </c>
      <c r="F3941" t="s">
        <v>13070</v>
      </c>
      <c r="G3941">
        <v>0</v>
      </c>
      <c r="H3941">
        <v>0</v>
      </c>
      <c r="I3941">
        <v>0</v>
      </c>
    </row>
    <row r="3942" spans="1:9" hidden="1" x14ac:dyDescent="0.3">
      <c r="A3942" s="1" t="s">
        <v>133</v>
      </c>
      <c r="B3942" s="1" t="s">
        <v>55</v>
      </c>
      <c r="C3942">
        <v>34</v>
      </c>
      <c r="D3942">
        <v>9</v>
      </c>
      <c r="E3942" s="1" t="s">
        <v>44</v>
      </c>
      <c r="F3942" t="s">
        <v>13071</v>
      </c>
      <c r="G3942">
        <v>0</v>
      </c>
      <c r="H3942">
        <v>0</v>
      </c>
      <c r="I3942">
        <v>0</v>
      </c>
    </row>
    <row r="3943" spans="1:9" hidden="1" x14ac:dyDescent="0.3">
      <c r="A3943" s="1" t="s">
        <v>133</v>
      </c>
      <c r="B3943" s="1" t="s">
        <v>55</v>
      </c>
      <c r="C3943">
        <v>34</v>
      </c>
      <c r="D3943">
        <v>9</v>
      </c>
      <c r="E3943" s="1" t="s">
        <v>45</v>
      </c>
      <c r="F3943" t="s">
        <v>13072</v>
      </c>
      <c r="G3943">
        <v>0</v>
      </c>
      <c r="H3943">
        <v>0</v>
      </c>
      <c r="I3943">
        <v>0</v>
      </c>
    </row>
    <row r="3944" spans="1:9" hidden="1" x14ac:dyDescent="0.3">
      <c r="A3944" s="1" t="s">
        <v>133</v>
      </c>
      <c r="B3944" s="1" t="s">
        <v>55</v>
      </c>
      <c r="C3944">
        <v>34</v>
      </c>
      <c r="D3944">
        <v>9</v>
      </c>
      <c r="E3944" s="1" t="s">
        <v>46</v>
      </c>
      <c r="F3944" t="s">
        <v>21463</v>
      </c>
      <c r="G3944">
        <v>0</v>
      </c>
      <c r="H3944">
        <v>1</v>
      </c>
      <c r="I3944">
        <v>0</v>
      </c>
    </row>
    <row r="3945" spans="1:9" hidden="1" x14ac:dyDescent="0.3">
      <c r="A3945" s="1" t="s">
        <v>133</v>
      </c>
      <c r="B3945" s="1" t="s">
        <v>55</v>
      </c>
      <c r="C3945">
        <v>34</v>
      </c>
      <c r="D3945">
        <v>9</v>
      </c>
      <c r="E3945" s="1" t="s">
        <v>47</v>
      </c>
      <c r="F3945" t="s">
        <v>21464</v>
      </c>
      <c r="G3945">
        <v>0</v>
      </c>
      <c r="H3945">
        <v>1</v>
      </c>
      <c r="I3945">
        <v>0</v>
      </c>
    </row>
    <row r="3946" spans="1:9" hidden="1" x14ac:dyDescent="0.3">
      <c r="A3946" s="1" t="s">
        <v>133</v>
      </c>
      <c r="B3946" s="1" t="s">
        <v>55</v>
      </c>
      <c r="C3946">
        <v>34</v>
      </c>
      <c r="D3946">
        <v>9</v>
      </c>
      <c r="E3946" s="1" t="s">
        <v>48</v>
      </c>
      <c r="F3946" t="s">
        <v>21465</v>
      </c>
      <c r="G3946">
        <v>0</v>
      </c>
      <c r="H3946">
        <v>1</v>
      </c>
      <c r="I3946">
        <v>0</v>
      </c>
    </row>
    <row r="3947" spans="1:9" hidden="1" x14ac:dyDescent="0.3">
      <c r="A3947" s="1" t="s">
        <v>133</v>
      </c>
      <c r="B3947" s="1" t="s">
        <v>55</v>
      </c>
      <c r="C3947">
        <v>34</v>
      </c>
      <c r="D3947">
        <v>9</v>
      </c>
      <c r="E3947" s="1" t="s">
        <v>49</v>
      </c>
      <c r="F3947" t="s">
        <v>21466</v>
      </c>
      <c r="G3947">
        <v>0</v>
      </c>
      <c r="H3947">
        <v>1</v>
      </c>
      <c r="I3947">
        <v>0</v>
      </c>
    </row>
    <row r="3948" spans="1:9" hidden="1" x14ac:dyDescent="0.3">
      <c r="A3948" s="1" t="s">
        <v>133</v>
      </c>
      <c r="B3948" s="1" t="s">
        <v>55</v>
      </c>
      <c r="C3948">
        <v>34</v>
      </c>
      <c r="D3948">
        <v>9</v>
      </c>
      <c r="E3948" s="1" t="s">
        <v>50</v>
      </c>
      <c r="F3948" t="s">
        <v>20950</v>
      </c>
      <c r="G3948">
        <v>0</v>
      </c>
      <c r="H3948">
        <v>2</v>
      </c>
      <c r="I3948">
        <v>0</v>
      </c>
    </row>
    <row r="3949" spans="1:9" hidden="1" x14ac:dyDescent="0.3">
      <c r="A3949" s="1" t="s">
        <v>133</v>
      </c>
      <c r="B3949" s="1" t="s">
        <v>55</v>
      </c>
      <c r="C3949">
        <v>34</v>
      </c>
      <c r="D3949">
        <v>9</v>
      </c>
      <c r="E3949" s="1" t="s">
        <v>51</v>
      </c>
      <c r="F3949" t="s">
        <v>20951</v>
      </c>
      <c r="G3949">
        <v>0</v>
      </c>
      <c r="H3949">
        <v>2</v>
      </c>
      <c r="I3949">
        <v>0</v>
      </c>
    </row>
    <row r="3950" spans="1:9" hidden="1" x14ac:dyDescent="0.3">
      <c r="A3950" s="1" t="s">
        <v>133</v>
      </c>
      <c r="B3950" s="1" t="s">
        <v>55</v>
      </c>
      <c r="C3950">
        <v>34</v>
      </c>
      <c r="D3950">
        <v>9</v>
      </c>
      <c r="E3950" s="1" t="s">
        <v>52</v>
      </c>
      <c r="F3950" t="s">
        <v>20430</v>
      </c>
      <c r="G3950">
        <v>0</v>
      </c>
      <c r="H3950">
        <v>5</v>
      </c>
      <c r="I3950">
        <v>0</v>
      </c>
    </row>
    <row r="3951" spans="1:9" hidden="1" x14ac:dyDescent="0.3">
      <c r="A3951" s="1" t="s">
        <v>133</v>
      </c>
      <c r="B3951" s="1" t="s">
        <v>55</v>
      </c>
      <c r="C3951">
        <v>34</v>
      </c>
      <c r="D3951">
        <v>9</v>
      </c>
      <c r="E3951" s="1" t="s">
        <v>53</v>
      </c>
      <c r="F3951" t="s">
        <v>20431</v>
      </c>
      <c r="G3951">
        <v>0</v>
      </c>
      <c r="H3951">
        <v>7</v>
      </c>
      <c r="I3951">
        <v>0</v>
      </c>
    </row>
    <row r="3952" spans="1:9" hidden="1" x14ac:dyDescent="0.3">
      <c r="A3952" s="1" t="s">
        <v>133</v>
      </c>
      <c r="B3952" s="1" t="s">
        <v>55</v>
      </c>
      <c r="C3952">
        <v>34</v>
      </c>
      <c r="D3952">
        <v>9</v>
      </c>
      <c r="E3952" s="1" t="s">
        <v>54</v>
      </c>
      <c r="F3952" t="s">
        <v>20432</v>
      </c>
      <c r="G3952">
        <v>0</v>
      </c>
      <c r="H3952">
        <v>7</v>
      </c>
      <c r="I3952">
        <v>0</v>
      </c>
    </row>
    <row r="3953" spans="1:9" hidden="1" x14ac:dyDescent="0.3">
      <c r="A3953" s="1" t="s">
        <v>133</v>
      </c>
      <c r="B3953" s="1" t="s">
        <v>55</v>
      </c>
      <c r="C3953">
        <v>34</v>
      </c>
      <c r="D3953">
        <v>9</v>
      </c>
      <c r="E3953" s="1" t="s">
        <v>21548</v>
      </c>
      <c r="F3953" t="s">
        <v>21624</v>
      </c>
      <c r="G3953">
        <v>0</v>
      </c>
      <c r="H3953">
        <v>16</v>
      </c>
      <c r="I3953">
        <v>0</v>
      </c>
    </row>
    <row r="3954" spans="1:9" hidden="1" x14ac:dyDescent="0.3">
      <c r="A3954" s="1" t="s">
        <v>134</v>
      </c>
      <c r="B3954" s="1" t="s">
        <v>55</v>
      </c>
      <c r="C3954">
        <v>43.915900000000001</v>
      </c>
      <c r="D3954">
        <v>17.679099999999998</v>
      </c>
      <c r="E3954" s="1" t="s">
        <v>4</v>
      </c>
      <c r="F3954" t="s">
        <v>16632</v>
      </c>
      <c r="G3954">
        <v>0</v>
      </c>
      <c r="H3954">
        <v>0</v>
      </c>
      <c r="I3954">
        <v>0</v>
      </c>
    </row>
    <row r="3955" spans="1:9" hidden="1" x14ac:dyDescent="0.3">
      <c r="A3955" s="1" t="s">
        <v>134</v>
      </c>
      <c r="B3955" s="1" t="s">
        <v>55</v>
      </c>
      <c r="C3955">
        <v>43.915900000000001</v>
      </c>
      <c r="D3955">
        <v>17.679099999999998</v>
      </c>
      <c r="E3955" s="1" t="s">
        <v>5</v>
      </c>
      <c r="F3955" t="s">
        <v>16529</v>
      </c>
      <c r="G3955">
        <v>0</v>
      </c>
      <c r="H3955">
        <v>0</v>
      </c>
      <c r="I3955">
        <v>0</v>
      </c>
    </row>
    <row r="3956" spans="1:9" hidden="1" x14ac:dyDescent="0.3">
      <c r="A3956" s="1" t="s">
        <v>134</v>
      </c>
      <c r="B3956" s="1" t="s">
        <v>55</v>
      </c>
      <c r="C3956">
        <v>43.915900000000001</v>
      </c>
      <c r="D3956">
        <v>17.679099999999998</v>
      </c>
      <c r="E3956" s="1" t="s">
        <v>6</v>
      </c>
      <c r="F3956" t="s">
        <v>16427</v>
      </c>
      <c r="G3956">
        <v>0</v>
      </c>
      <c r="H3956">
        <v>0</v>
      </c>
      <c r="I3956">
        <v>0</v>
      </c>
    </row>
    <row r="3957" spans="1:9" hidden="1" x14ac:dyDescent="0.3">
      <c r="A3957" s="1" t="s">
        <v>134</v>
      </c>
      <c r="B3957" s="1" t="s">
        <v>55</v>
      </c>
      <c r="C3957">
        <v>43.915900000000001</v>
      </c>
      <c r="D3957">
        <v>17.679099999999998</v>
      </c>
      <c r="E3957" s="1" t="s">
        <v>7</v>
      </c>
      <c r="F3957" t="s">
        <v>16325</v>
      </c>
      <c r="G3957">
        <v>0</v>
      </c>
      <c r="H3957">
        <v>0</v>
      </c>
      <c r="I3957">
        <v>0</v>
      </c>
    </row>
    <row r="3958" spans="1:9" hidden="1" x14ac:dyDescent="0.3">
      <c r="A3958" s="1" t="s">
        <v>134</v>
      </c>
      <c r="B3958" s="1" t="s">
        <v>55</v>
      </c>
      <c r="C3958">
        <v>43.915900000000001</v>
      </c>
      <c r="D3958">
        <v>17.679099999999998</v>
      </c>
      <c r="E3958" s="1" t="s">
        <v>8</v>
      </c>
      <c r="F3958" t="s">
        <v>16225</v>
      </c>
      <c r="G3958">
        <v>0</v>
      </c>
      <c r="H3958">
        <v>0</v>
      </c>
      <c r="I3958">
        <v>0</v>
      </c>
    </row>
    <row r="3959" spans="1:9" hidden="1" x14ac:dyDescent="0.3">
      <c r="A3959" s="1" t="s">
        <v>134</v>
      </c>
      <c r="B3959" s="1" t="s">
        <v>55</v>
      </c>
      <c r="C3959">
        <v>43.915900000000001</v>
      </c>
      <c r="D3959">
        <v>17.679099999999998</v>
      </c>
      <c r="E3959" s="1" t="s">
        <v>9</v>
      </c>
      <c r="F3959" t="s">
        <v>16125</v>
      </c>
      <c r="G3959">
        <v>0</v>
      </c>
      <c r="H3959">
        <v>0</v>
      </c>
      <c r="I3959">
        <v>0</v>
      </c>
    </row>
    <row r="3960" spans="1:9" hidden="1" x14ac:dyDescent="0.3">
      <c r="A3960" s="1" t="s">
        <v>134</v>
      </c>
      <c r="B3960" s="1" t="s">
        <v>55</v>
      </c>
      <c r="C3960">
        <v>43.915900000000001</v>
      </c>
      <c r="D3960">
        <v>17.679099999999998</v>
      </c>
      <c r="E3960" s="1" t="s">
        <v>10</v>
      </c>
      <c r="F3960" t="s">
        <v>16028</v>
      </c>
      <c r="G3960">
        <v>0</v>
      </c>
      <c r="H3960">
        <v>0</v>
      </c>
      <c r="I3960">
        <v>0</v>
      </c>
    </row>
    <row r="3961" spans="1:9" hidden="1" x14ac:dyDescent="0.3">
      <c r="A3961" s="1" t="s">
        <v>134</v>
      </c>
      <c r="B3961" s="1" t="s">
        <v>55</v>
      </c>
      <c r="C3961">
        <v>43.915900000000001</v>
      </c>
      <c r="D3961">
        <v>17.679099999999998</v>
      </c>
      <c r="E3961" s="1" t="s">
        <v>11</v>
      </c>
      <c r="F3961" t="s">
        <v>15931</v>
      </c>
      <c r="G3961">
        <v>0</v>
      </c>
      <c r="H3961">
        <v>0</v>
      </c>
      <c r="I3961">
        <v>0</v>
      </c>
    </row>
    <row r="3962" spans="1:9" hidden="1" x14ac:dyDescent="0.3">
      <c r="A3962" s="1" t="s">
        <v>134</v>
      </c>
      <c r="B3962" s="1" t="s">
        <v>55</v>
      </c>
      <c r="C3962">
        <v>43.915900000000001</v>
      </c>
      <c r="D3962">
        <v>17.679099999999998</v>
      </c>
      <c r="E3962" s="1" t="s">
        <v>12</v>
      </c>
      <c r="F3962" t="s">
        <v>15836</v>
      </c>
      <c r="G3962">
        <v>0</v>
      </c>
      <c r="H3962">
        <v>0</v>
      </c>
      <c r="I3962">
        <v>0</v>
      </c>
    </row>
    <row r="3963" spans="1:9" hidden="1" x14ac:dyDescent="0.3">
      <c r="A3963" s="1" t="s">
        <v>134</v>
      </c>
      <c r="B3963" s="1" t="s">
        <v>55</v>
      </c>
      <c r="C3963">
        <v>43.915900000000001</v>
      </c>
      <c r="D3963">
        <v>17.679099999999998</v>
      </c>
      <c r="E3963" s="1" t="s">
        <v>13</v>
      </c>
      <c r="F3963" t="s">
        <v>15744</v>
      </c>
      <c r="G3963">
        <v>0</v>
      </c>
      <c r="H3963">
        <v>0</v>
      </c>
      <c r="I3963">
        <v>0</v>
      </c>
    </row>
    <row r="3964" spans="1:9" hidden="1" x14ac:dyDescent="0.3">
      <c r="A3964" s="1" t="s">
        <v>134</v>
      </c>
      <c r="B3964" s="1" t="s">
        <v>55</v>
      </c>
      <c r="C3964">
        <v>43.915900000000001</v>
      </c>
      <c r="D3964">
        <v>17.679099999999998</v>
      </c>
      <c r="E3964" s="1" t="s">
        <v>14</v>
      </c>
      <c r="F3964" t="s">
        <v>15654</v>
      </c>
      <c r="G3964">
        <v>0</v>
      </c>
      <c r="H3964">
        <v>0</v>
      </c>
      <c r="I3964">
        <v>0</v>
      </c>
    </row>
    <row r="3965" spans="1:9" hidden="1" x14ac:dyDescent="0.3">
      <c r="A3965" s="1" t="s">
        <v>134</v>
      </c>
      <c r="B3965" s="1" t="s">
        <v>55</v>
      </c>
      <c r="C3965">
        <v>43.915900000000001</v>
      </c>
      <c r="D3965">
        <v>17.679099999999998</v>
      </c>
      <c r="E3965" s="1" t="s">
        <v>15</v>
      </c>
      <c r="F3965" t="s">
        <v>15565</v>
      </c>
      <c r="G3965">
        <v>0</v>
      </c>
      <c r="H3965">
        <v>0</v>
      </c>
      <c r="I3965">
        <v>0</v>
      </c>
    </row>
    <row r="3966" spans="1:9" hidden="1" x14ac:dyDescent="0.3">
      <c r="A3966" s="1" t="s">
        <v>134</v>
      </c>
      <c r="B3966" s="1" t="s">
        <v>55</v>
      </c>
      <c r="C3966">
        <v>43.915900000000001</v>
      </c>
      <c r="D3966">
        <v>17.679099999999998</v>
      </c>
      <c r="E3966" s="1" t="s">
        <v>16</v>
      </c>
      <c r="F3966" t="s">
        <v>15476</v>
      </c>
      <c r="G3966">
        <v>0</v>
      </c>
      <c r="H3966">
        <v>0</v>
      </c>
      <c r="I3966">
        <v>0</v>
      </c>
    </row>
    <row r="3967" spans="1:9" hidden="1" x14ac:dyDescent="0.3">
      <c r="A3967" s="1" t="s">
        <v>134</v>
      </c>
      <c r="B3967" s="1" t="s">
        <v>55</v>
      </c>
      <c r="C3967">
        <v>43.915900000000001</v>
      </c>
      <c r="D3967">
        <v>17.679099999999998</v>
      </c>
      <c r="E3967" s="1" t="s">
        <v>17</v>
      </c>
      <c r="F3967" t="s">
        <v>15387</v>
      </c>
      <c r="G3967">
        <v>0</v>
      </c>
      <c r="H3967">
        <v>0</v>
      </c>
      <c r="I3967">
        <v>0</v>
      </c>
    </row>
    <row r="3968" spans="1:9" hidden="1" x14ac:dyDescent="0.3">
      <c r="A3968" s="1" t="s">
        <v>134</v>
      </c>
      <c r="B3968" s="1" t="s">
        <v>55</v>
      </c>
      <c r="C3968">
        <v>43.915900000000001</v>
      </c>
      <c r="D3968">
        <v>17.679099999999998</v>
      </c>
      <c r="E3968" s="1" t="s">
        <v>18</v>
      </c>
      <c r="F3968" t="s">
        <v>15299</v>
      </c>
      <c r="G3968">
        <v>0</v>
      </c>
      <c r="H3968">
        <v>0</v>
      </c>
      <c r="I3968">
        <v>0</v>
      </c>
    </row>
    <row r="3969" spans="1:9" hidden="1" x14ac:dyDescent="0.3">
      <c r="A3969" s="1" t="s">
        <v>134</v>
      </c>
      <c r="B3969" s="1" t="s">
        <v>55</v>
      </c>
      <c r="C3969">
        <v>43.915900000000001</v>
      </c>
      <c r="D3969">
        <v>17.679099999999998</v>
      </c>
      <c r="E3969" s="1" t="s">
        <v>19</v>
      </c>
      <c r="F3969" t="s">
        <v>15211</v>
      </c>
      <c r="G3969">
        <v>0</v>
      </c>
      <c r="H3969">
        <v>0</v>
      </c>
      <c r="I3969">
        <v>0</v>
      </c>
    </row>
    <row r="3970" spans="1:9" hidden="1" x14ac:dyDescent="0.3">
      <c r="A3970" s="1" t="s">
        <v>134</v>
      </c>
      <c r="B3970" s="1" t="s">
        <v>55</v>
      </c>
      <c r="C3970">
        <v>43.915900000000001</v>
      </c>
      <c r="D3970">
        <v>17.679099999999998</v>
      </c>
      <c r="E3970" s="1" t="s">
        <v>20</v>
      </c>
      <c r="F3970" t="s">
        <v>15123</v>
      </c>
      <c r="G3970">
        <v>0</v>
      </c>
      <c r="H3970">
        <v>0</v>
      </c>
      <c r="I3970">
        <v>0</v>
      </c>
    </row>
    <row r="3971" spans="1:9" hidden="1" x14ac:dyDescent="0.3">
      <c r="A3971" s="1" t="s">
        <v>134</v>
      </c>
      <c r="B3971" s="1" t="s">
        <v>55</v>
      </c>
      <c r="C3971">
        <v>43.915900000000001</v>
      </c>
      <c r="D3971">
        <v>17.679099999999998</v>
      </c>
      <c r="E3971" s="1" t="s">
        <v>21</v>
      </c>
      <c r="F3971" t="s">
        <v>15035</v>
      </c>
      <c r="G3971">
        <v>0</v>
      </c>
      <c r="H3971">
        <v>0</v>
      </c>
      <c r="I3971">
        <v>0</v>
      </c>
    </row>
    <row r="3972" spans="1:9" hidden="1" x14ac:dyDescent="0.3">
      <c r="A3972" s="1" t="s">
        <v>134</v>
      </c>
      <c r="B3972" s="1" t="s">
        <v>55</v>
      </c>
      <c r="C3972">
        <v>43.915900000000001</v>
      </c>
      <c r="D3972">
        <v>17.679099999999998</v>
      </c>
      <c r="E3972" s="1" t="s">
        <v>22</v>
      </c>
      <c r="F3972" t="s">
        <v>14947</v>
      </c>
      <c r="G3972">
        <v>0</v>
      </c>
      <c r="H3972">
        <v>0</v>
      </c>
      <c r="I3972">
        <v>0</v>
      </c>
    </row>
    <row r="3973" spans="1:9" hidden="1" x14ac:dyDescent="0.3">
      <c r="A3973" s="1" t="s">
        <v>134</v>
      </c>
      <c r="B3973" s="1" t="s">
        <v>55</v>
      </c>
      <c r="C3973">
        <v>43.915900000000001</v>
      </c>
      <c r="D3973">
        <v>17.679099999999998</v>
      </c>
      <c r="E3973" s="1" t="s">
        <v>23</v>
      </c>
      <c r="F3973" t="s">
        <v>14859</v>
      </c>
      <c r="G3973">
        <v>0</v>
      </c>
      <c r="H3973">
        <v>0</v>
      </c>
      <c r="I3973">
        <v>0</v>
      </c>
    </row>
    <row r="3974" spans="1:9" hidden="1" x14ac:dyDescent="0.3">
      <c r="A3974" s="1" t="s">
        <v>134</v>
      </c>
      <c r="B3974" s="1" t="s">
        <v>55</v>
      </c>
      <c r="C3974">
        <v>43.915900000000001</v>
      </c>
      <c r="D3974">
        <v>17.679099999999998</v>
      </c>
      <c r="E3974" s="1" t="s">
        <v>24</v>
      </c>
      <c r="F3974" t="s">
        <v>14771</v>
      </c>
      <c r="G3974">
        <v>0</v>
      </c>
      <c r="H3974">
        <v>0</v>
      </c>
      <c r="I3974">
        <v>0</v>
      </c>
    </row>
    <row r="3975" spans="1:9" hidden="1" x14ac:dyDescent="0.3">
      <c r="A3975" s="1" t="s">
        <v>134</v>
      </c>
      <c r="B3975" s="1" t="s">
        <v>55</v>
      </c>
      <c r="C3975">
        <v>43.915900000000001</v>
      </c>
      <c r="D3975">
        <v>17.679099999999998</v>
      </c>
      <c r="E3975" s="1" t="s">
        <v>25</v>
      </c>
      <c r="F3975" t="s">
        <v>14683</v>
      </c>
      <c r="G3975">
        <v>0</v>
      </c>
      <c r="H3975">
        <v>0</v>
      </c>
      <c r="I3975">
        <v>0</v>
      </c>
    </row>
    <row r="3976" spans="1:9" hidden="1" x14ac:dyDescent="0.3">
      <c r="A3976" s="1" t="s">
        <v>134</v>
      </c>
      <c r="B3976" s="1" t="s">
        <v>55</v>
      </c>
      <c r="C3976">
        <v>43.915900000000001</v>
      </c>
      <c r="D3976">
        <v>17.679099999999998</v>
      </c>
      <c r="E3976" s="1" t="s">
        <v>26</v>
      </c>
      <c r="F3976" t="s">
        <v>14595</v>
      </c>
      <c r="G3976">
        <v>0</v>
      </c>
      <c r="H3976">
        <v>0</v>
      </c>
      <c r="I3976">
        <v>0</v>
      </c>
    </row>
    <row r="3977" spans="1:9" hidden="1" x14ac:dyDescent="0.3">
      <c r="A3977" s="1" t="s">
        <v>134</v>
      </c>
      <c r="B3977" s="1" t="s">
        <v>55</v>
      </c>
      <c r="C3977">
        <v>43.915900000000001</v>
      </c>
      <c r="D3977">
        <v>17.679099999999998</v>
      </c>
      <c r="E3977" s="1" t="s">
        <v>27</v>
      </c>
      <c r="F3977" t="s">
        <v>14507</v>
      </c>
      <c r="G3977">
        <v>0</v>
      </c>
      <c r="H3977">
        <v>0</v>
      </c>
      <c r="I3977">
        <v>0</v>
      </c>
    </row>
    <row r="3978" spans="1:9" hidden="1" x14ac:dyDescent="0.3">
      <c r="A3978" s="1" t="s">
        <v>134</v>
      </c>
      <c r="B3978" s="1" t="s">
        <v>55</v>
      </c>
      <c r="C3978">
        <v>43.915900000000001</v>
      </c>
      <c r="D3978">
        <v>17.679099999999998</v>
      </c>
      <c r="E3978" s="1" t="s">
        <v>28</v>
      </c>
      <c r="F3978" t="s">
        <v>14420</v>
      </c>
      <c r="G3978">
        <v>0</v>
      </c>
      <c r="H3978">
        <v>0</v>
      </c>
      <c r="I3978">
        <v>0</v>
      </c>
    </row>
    <row r="3979" spans="1:9" hidden="1" x14ac:dyDescent="0.3">
      <c r="A3979" s="1" t="s">
        <v>134</v>
      </c>
      <c r="B3979" s="1" t="s">
        <v>55</v>
      </c>
      <c r="C3979">
        <v>43.915900000000001</v>
      </c>
      <c r="D3979">
        <v>17.679099999999998</v>
      </c>
      <c r="E3979" s="1" t="s">
        <v>29</v>
      </c>
      <c r="F3979" t="s">
        <v>14333</v>
      </c>
      <c r="G3979">
        <v>0</v>
      </c>
      <c r="H3979">
        <v>0</v>
      </c>
      <c r="I3979">
        <v>0</v>
      </c>
    </row>
    <row r="3980" spans="1:9" hidden="1" x14ac:dyDescent="0.3">
      <c r="A3980" s="1" t="s">
        <v>134</v>
      </c>
      <c r="B3980" s="1" t="s">
        <v>55</v>
      </c>
      <c r="C3980">
        <v>43.915900000000001</v>
      </c>
      <c r="D3980">
        <v>17.679099999999998</v>
      </c>
      <c r="E3980" s="1" t="s">
        <v>30</v>
      </c>
      <c r="F3980" t="s">
        <v>14246</v>
      </c>
      <c r="G3980">
        <v>0</v>
      </c>
      <c r="H3980">
        <v>0</v>
      </c>
      <c r="I3980">
        <v>0</v>
      </c>
    </row>
    <row r="3981" spans="1:9" hidden="1" x14ac:dyDescent="0.3">
      <c r="A3981" s="1" t="s">
        <v>134</v>
      </c>
      <c r="B3981" s="1" t="s">
        <v>55</v>
      </c>
      <c r="C3981">
        <v>43.915900000000001</v>
      </c>
      <c r="D3981">
        <v>17.679099999999998</v>
      </c>
      <c r="E3981" s="1" t="s">
        <v>31</v>
      </c>
      <c r="F3981" t="s">
        <v>14159</v>
      </c>
      <c r="G3981">
        <v>0</v>
      </c>
      <c r="H3981">
        <v>0</v>
      </c>
      <c r="I3981">
        <v>0</v>
      </c>
    </row>
    <row r="3982" spans="1:9" hidden="1" x14ac:dyDescent="0.3">
      <c r="A3982" s="1" t="s">
        <v>134</v>
      </c>
      <c r="B3982" s="1" t="s">
        <v>55</v>
      </c>
      <c r="C3982">
        <v>43.915900000000001</v>
      </c>
      <c r="D3982">
        <v>17.679099999999998</v>
      </c>
      <c r="E3982" s="1" t="s">
        <v>32</v>
      </c>
      <c r="F3982" t="s">
        <v>14073</v>
      </c>
      <c r="G3982">
        <v>0</v>
      </c>
      <c r="H3982">
        <v>0</v>
      </c>
      <c r="I3982">
        <v>0</v>
      </c>
    </row>
    <row r="3983" spans="1:9" hidden="1" x14ac:dyDescent="0.3">
      <c r="A3983" s="1" t="s">
        <v>134</v>
      </c>
      <c r="B3983" s="1" t="s">
        <v>55</v>
      </c>
      <c r="C3983">
        <v>43.915900000000001</v>
      </c>
      <c r="D3983">
        <v>17.679099999999998</v>
      </c>
      <c r="E3983" s="1" t="s">
        <v>33</v>
      </c>
      <c r="F3983" t="s">
        <v>13987</v>
      </c>
      <c r="G3983">
        <v>0</v>
      </c>
      <c r="H3983">
        <v>0</v>
      </c>
      <c r="I3983">
        <v>0</v>
      </c>
    </row>
    <row r="3984" spans="1:9" hidden="1" x14ac:dyDescent="0.3">
      <c r="A3984" s="1" t="s">
        <v>134</v>
      </c>
      <c r="B3984" s="1" t="s">
        <v>55</v>
      </c>
      <c r="C3984">
        <v>43.915900000000001</v>
      </c>
      <c r="D3984">
        <v>17.679099999999998</v>
      </c>
      <c r="E3984" s="1" t="s">
        <v>34</v>
      </c>
      <c r="F3984" t="s">
        <v>13901</v>
      </c>
      <c r="G3984">
        <v>0</v>
      </c>
      <c r="H3984">
        <v>0</v>
      </c>
      <c r="I3984">
        <v>0</v>
      </c>
    </row>
    <row r="3985" spans="1:9" hidden="1" x14ac:dyDescent="0.3">
      <c r="A3985" s="1" t="s">
        <v>134</v>
      </c>
      <c r="B3985" s="1" t="s">
        <v>55</v>
      </c>
      <c r="C3985">
        <v>43.915900000000001</v>
      </c>
      <c r="D3985">
        <v>17.679099999999998</v>
      </c>
      <c r="E3985" s="1" t="s">
        <v>35</v>
      </c>
      <c r="F3985" t="s">
        <v>13817</v>
      </c>
      <c r="G3985">
        <v>0</v>
      </c>
      <c r="H3985">
        <v>0</v>
      </c>
      <c r="I3985">
        <v>0</v>
      </c>
    </row>
    <row r="3986" spans="1:9" hidden="1" x14ac:dyDescent="0.3">
      <c r="A3986" s="1" t="s">
        <v>134</v>
      </c>
      <c r="B3986" s="1" t="s">
        <v>55</v>
      </c>
      <c r="C3986">
        <v>43.915900000000001</v>
      </c>
      <c r="D3986">
        <v>17.679099999999998</v>
      </c>
      <c r="E3986" s="1" t="s">
        <v>36</v>
      </c>
      <c r="F3986" t="s">
        <v>13733</v>
      </c>
      <c r="G3986">
        <v>0</v>
      </c>
      <c r="H3986">
        <v>0</v>
      </c>
      <c r="I3986">
        <v>0</v>
      </c>
    </row>
    <row r="3987" spans="1:9" hidden="1" x14ac:dyDescent="0.3">
      <c r="A3987" s="1" t="s">
        <v>134</v>
      </c>
      <c r="B3987" s="1" t="s">
        <v>55</v>
      </c>
      <c r="C3987">
        <v>43.915900000000001</v>
      </c>
      <c r="D3987">
        <v>17.679099999999998</v>
      </c>
      <c r="E3987" s="1" t="s">
        <v>37</v>
      </c>
      <c r="F3987" t="s">
        <v>13649</v>
      </c>
      <c r="G3987">
        <v>0</v>
      </c>
      <c r="H3987">
        <v>0</v>
      </c>
      <c r="I3987">
        <v>0</v>
      </c>
    </row>
    <row r="3988" spans="1:9" hidden="1" x14ac:dyDescent="0.3">
      <c r="A3988" s="1" t="s">
        <v>134</v>
      </c>
      <c r="B3988" s="1" t="s">
        <v>55</v>
      </c>
      <c r="C3988">
        <v>43.915900000000001</v>
      </c>
      <c r="D3988">
        <v>17.679099999999998</v>
      </c>
      <c r="E3988" s="1" t="s">
        <v>38</v>
      </c>
      <c r="F3988" t="s">
        <v>13570</v>
      </c>
      <c r="G3988">
        <v>0</v>
      </c>
      <c r="H3988">
        <v>0</v>
      </c>
      <c r="I3988">
        <v>0</v>
      </c>
    </row>
    <row r="3989" spans="1:9" hidden="1" x14ac:dyDescent="0.3">
      <c r="A3989" s="1" t="s">
        <v>134</v>
      </c>
      <c r="B3989" s="1" t="s">
        <v>55</v>
      </c>
      <c r="C3989">
        <v>43.915900000000001</v>
      </c>
      <c r="D3989">
        <v>17.679099999999998</v>
      </c>
      <c r="E3989" s="1" t="s">
        <v>39</v>
      </c>
      <c r="F3989" t="s">
        <v>13495</v>
      </c>
      <c r="G3989">
        <v>0</v>
      </c>
      <c r="H3989">
        <v>0</v>
      </c>
      <c r="I3989">
        <v>0</v>
      </c>
    </row>
    <row r="3990" spans="1:9" hidden="1" x14ac:dyDescent="0.3">
      <c r="A3990" s="1" t="s">
        <v>134</v>
      </c>
      <c r="B3990" s="1" t="s">
        <v>55</v>
      </c>
      <c r="C3990">
        <v>43.915900000000001</v>
      </c>
      <c r="D3990">
        <v>17.679099999999998</v>
      </c>
      <c r="E3990" s="1" t="s">
        <v>40</v>
      </c>
      <c r="F3990" t="s">
        <v>13427</v>
      </c>
      <c r="G3990">
        <v>0</v>
      </c>
      <c r="H3990">
        <v>0</v>
      </c>
      <c r="I3990">
        <v>0</v>
      </c>
    </row>
    <row r="3991" spans="1:9" hidden="1" x14ac:dyDescent="0.3">
      <c r="A3991" s="1" t="s">
        <v>134</v>
      </c>
      <c r="B3991" s="1" t="s">
        <v>55</v>
      </c>
      <c r="C3991">
        <v>43.915900000000001</v>
      </c>
      <c r="D3991">
        <v>17.679099999999998</v>
      </c>
      <c r="E3991" s="1" t="s">
        <v>41</v>
      </c>
      <c r="F3991" t="s">
        <v>13073</v>
      </c>
      <c r="G3991">
        <v>0</v>
      </c>
      <c r="H3991">
        <v>0</v>
      </c>
      <c r="I3991">
        <v>0</v>
      </c>
    </row>
    <row r="3992" spans="1:9" hidden="1" x14ac:dyDescent="0.3">
      <c r="A3992" s="1" t="s">
        <v>134</v>
      </c>
      <c r="B3992" s="1" t="s">
        <v>55</v>
      </c>
      <c r="C3992">
        <v>43.915900000000001</v>
      </c>
      <c r="D3992">
        <v>17.679099999999998</v>
      </c>
      <c r="E3992" s="1" t="s">
        <v>42</v>
      </c>
      <c r="F3992" t="s">
        <v>13074</v>
      </c>
      <c r="G3992">
        <v>0</v>
      </c>
      <c r="H3992">
        <v>0</v>
      </c>
      <c r="I3992">
        <v>0</v>
      </c>
    </row>
    <row r="3993" spans="1:9" hidden="1" x14ac:dyDescent="0.3">
      <c r="A3993" s="1" t="s">
        <v>134</v>
      </c>
      <c r="B3993" s="1" t="s">
        <v>55</v>
      </c>
      <c r="C3993">
        <v>43.915900000000001</v>
      </c>
      <c r="D3993">
        <v>17.679099999999998</v>
      </c>
      <c r="E3993" s="1" t="s">
        <v>43</v>
      </c>
      <c r="F3993" t="s">
        <v>13075</v>
      </c>
      <c r="G3993">
        <v>0</v>
      </c>
      <c r="H3993">
        <v>0</v>
      </c>
      <c r="I3993">
        <v>0</v>
      </c>
    </row>
    <row r="3994" spans="1:9" hidden="1" x14ac:dyDescent="0.3">
      <c r="A3994" s="1" t="s">
        <v>134</v>
      </c>
      <c r="B3994" s="1" t="s">
        <v>55</v>
      </c>
      <c r="C3994">
        <v>43.915900000000001</v>
      </c>
      <c r="D3994">
        <v>17.679099999999998</v>
      </c>
      <c r="E3994" s="1" t="s">
        <v>44</v>
      </c>
      <c r="F3994" t="s">
        <v>13076</v>
      </c>
      <c r="G3994">
        <v>0</v>
      </c>
      <c r="H3994">
        <v>0</v>
      </c>
      <c r="I3994">
        <v>0</v>
      </c>
    </row>
    <row r="3995" spans="1:9" hidden="1" x14ac:dyDescent="0.3">
      <c r="A3995" s="1" t="s">
        <v>134</v>
      </c>
      <c r="B3995" s="1" t="s">
        <v>55</v>
      </c>
      <c r="C3995">
        <v>43.915900000000001</v>
      </c>
      <c r="D3995">
        <v>17.679099999999998</v>
      </c>
      <c r="E3995" s="1" t="s">
        <v>45</v>
      </c>
      <c r="F3995" t="s">
        <v>13077</v>
      </c>
      <c r="G3995">
        <v>0</v>
      </c>
      <c r="H3995">
        <v>0</v>
      </c>
      <c r="I3995">
        <v>0</v>
      </c>
    </row>
    <row r="3996" spans="1:9" hidden="1" x14ac:dyDescent="0.3">
      <c r="A3996" s="1" t="s">
        <v>134</v>
      </c>
      <c r="B3996" s="1" t="s">
        <v>55</v>
      </c>
      <c r="C3996">
        <v>43.915900000000001</v>
      </c>
      <c r="D3996">
        <v>17.679099999999998</v>
      </c>
      <c r="E3996" s="1" t="s">
        <v>46</v>
      </c>
      <c r="F3996" t="s">
        <v>13078</v>
      </c>
      <c r="G3996">
        <v>0</v>
      </c>
      <c r="H3996">
        <v>0</v>
      </c>
      <c r="I3996">
        <v>0</v>
      </c>
    </row>
    <row r="3997" spans="1:9" hidden="1" x14ac:dyDescent="0.3">
      <c r="A3997" s="1" t="s">
        <v>134</v>
      </c>
      <c r="B3997" s="1" t="s">
        <v>55</v>
      </c>
      <c r="C3997">
        <v>43.915900000000001</v>
      </c>
      <c r="D3997">
        <v>17.679099999999998</v>
      </c>
      <c r="E3997" s="1" t="s">
        <v>47</v>
      </c>
      <c r="F3997" t="s">
        <v>20952</v>
      </c>
      <c r="G3997">
        <v>0</v>
      </c>
      <c r="H3997">
        <v>2</v>
      </c>
      <c r="I3997">
        <v>0</v>
      </c>
    </row>
    <row r="3998" spans="1:9" hidden="1" x14ac:dyDescent="0.3">
      <c r="A3998" s="1" t="s">
        <v>134</v>
      </c>
      <c r="B3998" s="1" t="s">
        <v>55</v>
      </c>
      <c r="C3998">
        <v>43.915900000000001</v>
      </c>
      <c r="D3998">
        <v>17.679099999999998</v>
      </c>
      <c r="E3998" s="1" t="s">
        <v>48</v>
      </c>
      <c r="F3998" t="s">
        <v>20953</v>
      </c>
      <c r="G3998">
        <v>0</v>
      </c>
      <c r="H3998">
        <v>2</v>
      </c>
      <c r="I3998">
        <v>0</v>
      </c>
    </row>
    <row r="3999" spans="1:9" hidden="1" x14ac:dyDescent="0.3">
      <c r="A3999" s="1" t="s">
        <v>134</v>
      </c>
      <c r="B3999" s="1" t="s">
        <v>55</v>
      </c>
      <c r="C3999">
        <v>43.915900000000001</v>
      </c>
      <c r="D3999">
        <v>17.679099999999998</v>
      </c>
      <c r="E3999" s="1" t="s">
        <v>49</v>
      </c>
      <c r="F3999" t="s">
        <v>20828</v>
      </c>
      <c r="G3999">
        <v>0</v>
      </c>
      <c r="H3999">
        <v>3</v>
      </c>
      <c r="I3999">
        <v>0</v>
      </c>
    </row>
    <row r="4000" spans="1:9" hidden="1" x14ac:dyDescent="0.3">
      <c r="A4000" s="1" t="s">
        <v>134</v>
      </c>
      <c r="B4000" s="1" t="s">
        <v>55</v>
      </c>
      <c r="C4000">
        <v>43.915900000000001</v>
      </c>
      <c r="D4000">
        <v>17.679099999999998</v>
      </c>
      <c r="E4000" s="1" t="s">
        <v>50</v>
      </c>
      <c r="F4000" t="s">
        <v>20829</v>
      </c>
      <c r="G4000">
        <v>0</v>
      </c>
      <c r="H4000">
        <v>3</v>
      </c>
      <c r="I4000">
        <v>0</v>
      </c>
    </row>
    <row r="4001" spans="1:9" hidden="1" x14ac:dyDescent="0.3">
      <c r="A4001" s="1" t="s">
        <v>134</v>
      </c>
      <c r="B4001" s="1" t="s">
        <v>55</v>
      </c>
      <c r="C4001">
        <v>43.915900000000001</v>
      </c>
      <c r="D4001">
        <v>17.679099999999998</v>
      </c>
      <c r="E4001" s="1" t="s">
        <v>51</v>
      </c>
      <c r="F4001" t="s">
        <v>20830</v>
      </c>
      <c r="G4001">
        <v>0</v>
      </c>
      <c r="H4001">
        <v>3</v>
      </c>
      <c r="I4001">
        <v>0</v>
      </c>
    </row>
    <row r="4002" spans="1:9" hidden="1" x14ac:dyDescent="0.3">
      <c r="A4002" s="1" t="s">
        <v>134</v>
      </c>
      <c r="B4002" s="1" t="s">
        <v>55</v>
      </c>
      <c r="C4002">
        <v>43.915900000000001</v>
      </c>
      <c r="D4002">
        <v>17.679099999999998</v>
      </c>
      <c r="E4002" s="1" t="s">
        <v>52</v>
      </c>
      <c r="F4002" t="s">
        <v>20433</v>
      </c>
      <c r="G4002">
        <v>0</v>
      </c>
      <c r="H4002">
        <v>5</v>
      </c>
      <c r="I4002">
        <v>0</v>
      </c>
    </row>
    <row r="4003" spans="1:9" hidden="1" x14ac:dyDescent="0.3">
      <c r="A4003" s="1" t="s">
        <v>134</v>
      </c>
      <c r="B4003" s="1" t="s">
        <v>55</v>
      </c>
      <c r="C4003">
        <v>43.915900000000001</v>
      </c>
      <c r="D4003">
        <v>17.679099999999998</v>
      </c>
      <c r="E4003" s="1" t="s">
        <v>53</v>
      </c>
      <c r="F4003" t="s">
        <v>20434</v>
      </c>
      <c r="G4003">
        <v>0</v>
      </c>
      <c r="H4003">
        <v>7</v>
      </c>
      <c r="I4003">
        <v>0</v>
      </c>
    </row>
    <row r="4004" spans="1:9" hidden="1" x14ac:dyDescent="0.3">
      <c r="A4004" s="1" t="s">
        <v>134</v>
      </c>
      <c r="B4004" s="1" t="s">
        <v>55</v>
      </c>
      <c r="C4004">
        <v>43.915900000000001</v>
      </c>
      <c r="D4004">
        <v>17.679099999999998</v>
      </c>
      <c r="E4004" s="1" t="s">
        <v>54</v>
      </c>
      <c r="F4004" t="s">
        <v>20435</v>
      </c>
      <c r="G4004">
        <v>0</v>
      </c>
      <c r="H4004">
        <v>11</v>
      </c>
      <c r="I4004">
        <v>0</v>
      </c>
    </row>
    <row r="4005" spans="1:9" hidden="1" x14ac:dyDescent="0.3">
      <c r="A4005" s="1" t="s">
        <v>134</v>
      </c>
      <c r="B4005" s="1" t="s">
        <v>55</v>
      </c>
      <c r="C4005">
        <v>43.915900000000001</v>
      </c>
      <c r="D4005">
        <v>17.679099999999998</v>
      </c>
      <c r="E4005" s="1" t="s">
        <v>21548</v>
      </c>
      <c r="F4005" t="s">
        <v>21625</v>
      </c>
      <c r="G4005">
        <v>0</v>
      </c>
      <c r="H4005">
        <v>13</v>
      </c>
      <c r="I4005">
        <v>0</v>
      </c>
    </row>
    <row r="4006" spans="1:9" hidden="1" x14ac:dyDescent="0.3">
      <c r="A4006" s="1" t="s">
        <v>135</v>
      </c>
      <c r="B4006" s="1" t="s">
        <v>55</v>
      </c>
      <c r="C4006">
        <v>46.151200000000003</v>
      </c>
      <c r="D4006">
        <v>14.9955</v>
      </c>
      <c r="E4006" s="1" t="s">
        <v>4</v>
      </c>
      <c r="F4006" t="s">
        <v>16633</v>
      </c>
      <c r="G4006">
        <v>0</v>
      </c>
      <c r="H4006">
        <v>0</v>
      </c>
      <c r="I4006">
        <v>0</v>
      </c>
    </row>
    <row r="4007" spans="1:9" hidden="1" x14ac:dyDescent="0.3">
      <c r="A4007" s="1" t="s">
        <v>135</v>
      </c>
      <c r="B4007" s="1" t="s">
        <v>55</v>
      </c>
      <c r="C4007">
        <v>46.151200000000003</v>
      </c>
      <c r="D4007">
        <v>14.9955</v>
      </c>
      <c r="E4007" s="1" t="s">
        <v>5</v>
      </c>
      <c r="F4007" t="s">
        <v>16530</v>
      </c>
      <c r="G4007">
        <v>0</v>
      </c>
      <c r="H4007">
        <v>0</v>
      </c>
      <c r="I4007">
        <v>0</v>
      </c>
    </row>
    <row r="4008" spans="1:9" hidden="1" x14ac:dyDescent="0.3">
      <c r="A4008" s="1" t="s">
        <v>135</v>
      </c>
      <c r="B4008" s="1" t="s">
        <v>55</v>
      </c>
      <c r="C4008">
        <v>46.151200000000003</v>
      </c>
      <c r="D4008">
        <v>14.9955</v>
      </c>
      <c r="E4008" s="1" t="s">
        <v>6</v>
      </c>
      <c r="F4008" t="s">
        <v>16428</v>
      </c>
      <c r="G4008">
        <v>0</v>
      </c>
      <c r="H4008">
        <v>0</v>
      </c>
      <c r="I4008">
        <v>0</v>
      </c>
    </row>
    <row r="4009" spans="1:9" hidden="1" x14ac:dyDescent="0.3">
      <c r="A4009" s="1" t="s">
        <v>135</v>
      </c>
      <c r="B4009" s="1" t="s">
        <v>55</v>
      </c>
      <c r="C4009">
        <v>46.151200000000003</v>
      </c>
      <c r="D4009">
        <v>14.9955</v>
      </c>
      <c r="E4009" s="1" t="s">
        <v>7</v>
      </c>
      <c r="F4009" t="s">
        <v>16326</v>
      </c>
      <c r="G4009">
        <v>0</v>
      </c>
      <c r="H4009">
        <v>0</v>
      </c>
      <c r="I4009">
        <v>0</v>
      </c>
    </row>
    <row r="4010" spans="1:9" hidden="1" x14ac:dyDescent="0.3">
      <c r="A4010" s="1" t="s">
        <v>135</v>
      </c>
      <c r="B4010" s="1" t="s">
        <v>55</v>
      </c>
      <c r="C4010">
        <v>46.151200000000003</v>
      </c>
      <c r="D4010">
        <v>14.9955</v>
      </c>
      <c r="E4010" s="1" t="s">
        <v>8</v>
      </c>
      <c r="F4010" t="s">
        <v>16226</v>
      </c>
      <c r="G4010">
        <v>0</v>
      </c>
      <c r="H4010">
        <v>0</v>
      </c>
      <c r="I4010">
        <v>0</v>
      </c>
    </row>
    <row r="4011" spans="1:9" hidden="1" x14ac:dyDescent="0.3">
      <c r="A4011" s="1" t="s">
        <v>135</v>
      </c>
      <c r="B4011" s="1" t="s">
        <v>55</v>
      </c>
      <c r="C4011">
        <v>46.151200000000003</v>
      </c>
      <c r="D4011">
        <v>14.9955</v>
      </c>
      <c r="E4011" s="1" t="s">
        <v>9</v>
      </c>
      <c r="F4011" t="s">
        <v>16126</v>
      </c>
      <c r="G4011">
        <v>0</v>
      </c>
      <c r="H4011">
        <v>0</v>
      </c>
      <c r="I4011">
        <v>0</v>
      </c>
    </row>
    <row r="4012" spans="1:9" hidden="1" x14ac:dyDescent="0.3">
      <c r="A4012" s="1" t="s">
        <v>135</v>
      </c>
      <c r="B4012" s="1" t="s">
        <v>55</v>
      </c>
      <c r="C4012">
        <v>46.151200000000003</v>
      </c>
      <c r="D4012">
        <v>14.9955</v>
      </c>
      <c r="E4012" s="1" t="s">
        <v>10</v>
      </c>
      <c r="F4012" t="s">
        <v>16029</v>
      </c>
      <c r="G4012">
        <v>0</v>
      </c>
      <c r="H4012">
        <v>0</v>
      </c>
      <c r="I4012">
        <v>0</v>
      </c>
    </row>
    <row r="4013" spans="1:9" hidden="1" x14ac:dyDescent="0.3">
      <c r="A4013" s="1" t="s">
        <v>135</v>
      </c>
      <c r="B4013" s="1" t="s">
        <v>55</v>
      </c>
      <c r="C4013">
        <v>46.151200000000003</v>
      </c>
      <c r="D4013">
        <v>14.9955</v>
      </c>
      <c r="E4013" s="1" t="s">
        <v>11</v>
      </c>
      <c r="F4013" t="s">
        <v>15932</v>
      </c>
      <c r="G4013">
        <v>0</v>
      </c>
      <c r="H4013">
        <v>0</v>
      </c>
      <c r="I4013">
        <v>0</v>
      </c>
    </row>
    <row r="4014" spans="1:9" hidden="1" x14ac:dyDescent="0.3">
      <c r="A4014" s="1" t="s">
        <v>135</v>
      </c>
      <c r="B4014" s="1" t="s">
        <v>55</v>
      </c>
      <c r="C4014">
        <v>46.151200000000003</v>
      </c>
      <c r="D4014">
        <v>14.9955</v>
      </c>
      <c r="E4014" s="1" t="s">
        <v>12</v>
      </c>
      <c r="F4014" t="s">
        <v>15837</v>
      </c>
      <c r="G4014">
        <v>0</v>
      </c>
      <c r="H4014">
        <v>0</v>
      </c>
      <c r="I4014">
        <v>0</v>
      </c>
    </row>
    <row r="4015" spans="1:9" hidden="1" x14ac:dyDescent="0.3">
      <c r="A4015" s="1" t="s">
        <v>135</v>
      </c>
      <c r="B4015" s="1" t="s">
        <v>55</v>
      </c>
      <c r="C4015">
        <v>46.151200000000003</v>
      </c>
      <c r="D4015">
        <v>14.9955</v>
      </c>
      <c r="E4015" s="1" t="s">
        <v>13</v>
      </c>
      <c r="F4015" t="s">
        <v>15745</v>
      </c>
      <c r="G4015">
        <v>0</v>
      </c>
      <c r="H4015">
        <v>0</v>
      </c>
      <c r="I4015">
        <v>0</v>
      </c>
    </row>
    <row r="4016" spans="1:9" hidden="1" x14ac:dyDescent="0.3">
      <c r="A4016" s="1" t="s">
        <v>135</v>
      </c>
      <c r="B4016" s="1" t="s">
        <v>55</v>
      </c>
      <c r="C4016">
        <v>46.151200000000003</v>
      </c>
      <c r="D4016">
        <v>14.9955</v>
      </c>
      <c r="E4016" s="1" t="s">
        <v>14</v>
      </c>
      <c r="F4016" t="s">
        <v>15655</v>
      </c>
      <c r="G4016">
        <v>0</v>
      </c>
      <c r="H4016">
        <v>0</v>
      </c>
      <c r="I4016">
        <v>0</v>
      </c>
    </row>
    <row r="4017" spans="1:9" hidden="1" x14ac:dyDescent="0.3">
      <c r="A4017" s="1" t="s">
        <v>135</v>
      </c>
      <c r="B4017" s="1" t="s">
        <v>55</v>
      </c>
      <c r="C4017">
        <v>46.151200000000003</v>
      </c>
      <c r="D4017">
        <v>14.9955</v>
      </c>
      <c r="E4017" s="1" t="s">
        <v>15</v>
      </c>
      <c r="F4017" t="s">
        <v>15566</v>
      </c>
      <c r="G4017">
        <v>0</v>
      </c>
      <c r="H4017">
        <v>0</v>
      </c>
      <c r="I4017">
        <v>0</v>
      </c>
    </row>
    <row r="4018" spans="1:9" hidden="1" x14ac:dyDescent="0.3">
      <c r="A4018" s="1" t="s">
        <v>135</v>
      </c>
      <c r="B4018" s="1" t="s">
        <v>55</v>
      </c>
      <c r="C4018">
        <v>46.151200000000003</v>
      </c>
      <c r="D4018">
        <v>14.9955</v>
      </c>
      <c r="E4018" s="1" t="s">
        <v>16</v>
      </c>
      <c r="F4018" t="s">
        <v>15477</v>
      </c>
      <c r="G4018">
        <v>0</v>
      </c>
      <c r="H4018">
        <v>0</v>
      </c>
      <c r="I4018">
        <v>0</v>
      </c>
    </row>
    <row r="4019" spans="1:9" hidden="1" x14ac:dyDescent="0.3">
      <c r="A4019" s="1" t="s">
        <v>135</v>
      </c>
      <c r="B4019" s="1" t="s">
        <v>55</v>
      </c>
      <c r="C4019">
        <v>46.151200000000003</v>
      </c>
      <c r="D4019">
        <v>14.9955</v>
      </c>
      <c r="E4019" s="1" t="s">
        <v>17</v>
      </c>
      <c r="F4019" t="s">
        <v>15388</v>
      </c>
      <c r="G4019">
        <v>0</v>
      </c>
      <c r="H4019">
        <v>0</v>
      </c>
      <c r="I4019">
        <v>0</v>
      </c>
    </row>
    <row r="4020" spans="1:9" hidden="1" x14ac:dyDescent="0.3">
      <c r="A4020" s="1" t="s">
        <v>135</v>
      </c>
      <c r="B4020" s="1" t="s">
        <v>55</v>
      </c>
      <c r="C4020">
        <v>46.151200000000003</v>
      </c>
      <c r="D4020">
        <v>14.9955</v>
      </c>
      <c r="E4020" s="1" t="s">
        <v>18</v>
      </c>
      <c r="F4020" t="s">
        <v>15300</v>
      </c>
      <c r="G4020">
        <v>0</v>
      </c>
      <c r="H4020">
        <v>0</v>
      </c>
      <c r="I4020">
        <v>0</v>
      </c>
    </row>
    <row r="4021" spans="1:9" hidden="1" x14ac:dyDescent="0.3">
      <c r="A4021" s="1" t="s">
        <v>135</v>
      </c>
      <c r="B4021" s="1" t="s">
        <v>55</v>
      </c>
      <c r="C4021">
        <v>46.151200000000003</v>
      </c>
      <c r="D4021">
        <v>14.9955</v>
      </c>
      <c r="E4021" s="1" t="s">
        <v>19</v>
      </c>
      <c r="F4021" t="s">
        <v>15212</v>
      </c>
      <c r="G4021">
        <v>0</v>
      </c>
      <c r="H4021">
        <v>0</v>
      </c>
      <c r="I4021">
        <v>0</v>
      </c>
    </row>
    <row r="4022" spans="1:9" hidden="1" x14ac:dyDescent="0.3">
      <c r="A4022" s="1" t="s">
        <v>135</v>
      </c>
      <c r="B4022" s="1" t="s">
        <v>55</v>
      </c>
      <c r="C4022">
        <v>46.151200000000003</v>
      </c>
      <c r="D4022">
        <v>14.9955</v>
      </c>
      <c r="E4022" s="1" t="s">
        <v>20</v>
      </c>
      <c r="F4022" t="s">
        <v>15124</v>
      </c>
      <c r="G4022">
        <v>0</v>
      </c>
      <c r="H4022">
        <v>0</v>
      </c>
      <c r="I4022">
        <v>0</v>
      </c>
    </row>
    <row r="4023" spans="1:9" hidden="1" x14ac:dyDescent="0.3">
      <c r="A4023" s="1" t="s">
        <v>135</v>
      </c>
      <c r="B4023" s="1" t="s">
        <v>55</v>
      </c>
      <c r="C4023">
        <v>46.151200000000003</v>
      </c>
      <c r="D4023">
        <v>14.9955</v>
      </c>
      <c r="E4023" s="1" t="s">
        <v>21</v>
      </c>
      <c r="F4023" t="s">
        <v>15036</v>
      </c>
      <c r="G4023">
        <v>0</v>
      </c>
      <c r="H4023">
        <v>0</v>
      </c>
      <c r="I4023">
        <v>0</v>
      </c>
    </row>
    <row r="4024" spans="1:9" hidden="1" x14ac:dyDescent="0.3">
      <c r="A4024" s="1" t="s">
        <v>135</v>
      </c>
      <c r="B4024" s="1" t="s">
        <v>55</v>
      </c>
      <c r="C4024">
        <v>46.151200000000003</v>
      </c>
      <c r="D4024">
        <v>14.9955</v>
      </c>
      <c r="E4024" s="1" t="s">
        <v>22</v>
      </c>
      <c r="F4024" t="s">
        <v>14948</v>
      </c>
      <c r="G4024">
        <v>0</v>
      </c>
      <c r="H4024">
        <v>0</v>
      </c>
      <c r="I4024">
        <v>0</v>
      </c>
    </row>
    <row r="4025" spans="1:9" hidden="1" x14ac:dyDescent="0.3">
      <c r="A4025" s="1" t="s">
        <v>135</v>
      </c>
      <c r="B4025" s="1" t="s">
        <v>55</v>
      </c>
      <c r="C4025">
        <v>46.151200000000003</v>
      </c>
      <c r="D4025">
        <v>14.9955</v>
      </c>
      <c r="E4025" s="1" t="s">
        <v>23</v>
      </c>
      <c r="F4025" t="s">
        <v>14860</v>
      </c>
      <c r="G4025">
        <v>0</v>
      </c>
      <c r="H4025">
        <v>0</v>
      </c>
      <c r="I4025">
        <v>0</v>
      </c>
    </row>
    <row r="4026" spans="1:9" hidden="1" x14ac:dyDescent="0.3">
      <c r="A4026" s="1" t="s">
        <v>135</v>
      </c>
      <c r="B4026" s="1" t="s">
        <v>55</v>
      </c>
      <c r="C4026">
        <v>46.151200000000003</v>
      </c>
      <c r="D4026">
        <v>14.9955</v>
      </c>
      <c r="E4026" s="1" t="s">
        <v>24</v>
      </c>
      <c r="F4026" t="s">
        <v>14772</v>
      </c>
      <c r="G4026">
        <v>0</v>
      </c>
      <c r="H4026">
        <v>0</v>
      </c>
      <c r="I4026">
        <v>0</v>
      </c>
    </row>
    <row r="4027" spans="1:9" hidden="1" x14ac:dyDescent="0.3">
      <c r="A4027" s="1" t="s">
        <v>135</v>
      </c>
      <c r="B4027" s="1" t="s">
        <v>55</v>
      </c>
      <c r="C4027">
        <v>46.151200000000003</v>
      </c>
      <c r="D4027">
        <v>14.9955</v>
      </c>
      <c r="E4027" s="1" t="s">
        <v>25</v>
      </c>
      <c r="F4027" t="s">
        <v>14684</v>
      </c>
      <c r="G4027">
        <v>0</v>
      </c>
      <c r="H4027">
        <v>0</v>
      </c>
      <c r="I4027">
        <v>0</v>
      </c>
    </row>
    <row r="4028" spans="1:9" hidden="1" x14ac:dyDescent="0.3">
      <c r="A4028" s="1" t="s">
        <v>135</v>
      </c>
      <c r="B4028" s="1" t="s">
        <v>55</v>
      </c>
      <c r="C4028">
        <v>46.151200000000003</v>
      </c>
      <c r="D4028">
        <v>14.9955</v>
      </c>
      <c r="E4028" s="1" t="s">
        <v>26</v>
      </c>
      <c r="F4028" t="s">
        <v>14596</v>
      </c>
      <c r="G4028">
        <v>0</v>
      </c>
      <c r="H4028">
        <v>0</v>
      </c>
      <c r="I4028">
        <v>0</v>
      </c>
    </row>
    <row r="4029" spans="1:9" hidden="1" x14ac:dyDescent="0.3">
      <c r="A4029" s="1" t="s">
        <v>135</v>
      </c>
      <c r="B4029" s="1" t="s">
        <v>55</v>
      </c>
      <c r="C4029">
        <v>46.151200000000003</v>
      </c>
      <c r="D4029">
        <v>14.9955</v>
      </c>
      <c r="E4029" s="1" t="s">
        <v>27</v>
      </c>
      <c r="F4029" t="s">
        <v>14508</v>
      </c>
      <c r="G4029">
        <v>0</v>
      </c>
      <c r="H4029">
        <v>0</v>
      </c>
      <c r="I4029">
        <v>0</v>
      </c>
    </row>
    <row r="4030" spans="1:9" hidden="1" x14ac:dyDescent="0.3">
      <c r="A4030" s="1" t="s">
        <v>135</v>
      </c>
      <c r="B4030" s="1" t="s">
        <v>55</v>
      </c>
      <c r="C4030">
        <v>46.151200000000003</v>
      </c>
      <c r="D4030">
        <v>14.9955</v>
      </c>
      <c r="E4030" s="1" t="s">
        <v>28</v>
      </c>
      <c r="F4030" t="s">
        <v>14421</v>
      </c>
      <c r="G4030">
        <v>0</v>
      </c>
      <c r="H4030">
        <v>0</v>
      </c>
      <c r="I4030">
        <v>0</v>
      </c>
    </row>
    <row r="4031" spans="1:9" hidden="1" x14ac:dyDescent="0.3">
      <c r="A4031" s="1" t="s">
        <v>135</v>
      </c>
      <c r="B4031" s="1" t="s">
        <v>55</v>
      </c>
      <c r="C4031">
        <v>46.151200000000003</v>
      </c>
      <c r="D4031">
        <v>14.9955</v>
      </c>
      <c r="E4031" s="1" t="s">
        <v>29</v>
      </c>
      <c r="F4031" t="s">
        <v>14334</v>
      </c>
      <c r="G4031">
        <v>0</v>
      </c>
      <c r="H4031">
        <v>0</v>
      </c>
      <c r="I4031">
        <v>0</v>
      </c>
    </row>
    <row r="4032" spans="1:9" hidden="1" x14ac:dyDescent="0.3">
      <c r="A4032" s="1" t="s">
        <v>135</v>
      </c>
      <c r="B4032" s="1" t="s">
        <v>55</v>
      </c>
      <c r="C4032">
        <v>46.151200000000003</v>
      </c>
      <c r="D4032">
        <v>14.9955</v>
      </c>
      <c r="E4032" s="1" t="s">
        <v>30</v>
      </c>
      <c r="F4032" t="s">
        <v>14247</v>
      </c>
      <c r="G4032">
        <v>0</v>
      </c>
      <c r="H4032">
        <v>0</v>
      </c>
      <c r="I4032">
        <v>0</v>
      </c>
    </row>
    <row r="4033" spans="1:9" hidden="1" x14ac:dyDescent="0.3">
      <c r="A4033" s="1" t="s">
        <v>135</v>
      </c>
      <c r="B4033" s="1" t="s">
        <v>55</v>
      </c>
      <c r="C4033">
        <v>46.151200000000003</v>
      </c>
      <c r="D4033">
        <v>14.9955</v>
      </c>
      <c r="E4033" s="1" t="s">
        <v>31</v>
      </c>
      <c r="F4033" t="s">
        <v>14160</v>
      </c>
      <c r="G4033">
        <v>0</v>
      </c>
      <c r="H4033">
        <v>0</v>
      </c>
      <c r="I4033">
        <v>0</v>
      </c>
    </row>
    <row r="4034" spans="1:9" hidden="1" x14ac:dyDescent="0.3">
      <c r="A4034" s="1" t="s">
        <v>135</v>
      </c>
      <c r="B4034" s="1" t="s">
        <v>55</v>
      </c>
      <c r="C4034">
        <v>46.151200000000003</v>
      </c>
      <c r="D4034">
        <v>14.9955</v>
      </c>
      <c r="E4034" s="1" t="s">
        <v>32</v>
      </c>
      <c r="F4034" t="s">
        <v>14074</v>
      </c>
      <c r="G4034">
        <v>0</v>
      </c>
      <c r="H4034">
        <v>0</v>
      </c>
      <c r="I4034">
        <v>0</v>
      </c>
    </row>
    <row r="4035" spans="1:9" hidden="1" x14ac:dyDescent="0.3">
      <c r="A4035" s="1" t="s">
        <v>135</v>
      </c>
      <c r="B4035" s="1" t="s">
        <v>55</v>
      </c>
      <c r="C4035">
        <v>46.151200000000003</v>
      </c>
      <c r="D4035">
        <v>14.9955</v>
      </c>
      <c r="E4035" s="1" t="s">
        <v>33</v>
      </c>
      <c r="F4035" t="s">
        <v>13988</v>
      </c>
      <c r="G4035">
        <v>0</v>
      </c>
      <c r="H4035">
        <v>0</v>
      </c>
      <c r="I4035">
        <v>0</v>
      </c>
    </row>
    <row r="4036" spans="1:9" hidden="1" x14ac:dyDescent="0.3">
      <c r="A4036" s="1" t="s">
        <v>135</v>
      </c>
      <c r="B4036" s="1" t="s">
        <v>55</v>
      </c>
      <c r="C4036">
        <v>46.151200000000003</v>
      </c>
      <c r="D4036">
        <v>14.9955</v>
      </c>
      <c r="E4036" s="1" t="s">
        <v>34</v>
      </c>
      <c r="F4036" t="s">
        <v>13902</v>
      </c>
      <c r="G4036">
        <v>0</v>
      </c>
      <c r="H4036">
        <v>0</v>
      </c>
      <c r="I4036">
        <v>0</v>
      </c>
    </row>
    <row r="4037" spans="1:9" hidden="1" x14ac:dyDescent="0.3">
      <c r="A4037" s="1" t="s">
        <v>135</v>
      </c>
      <c r="B4037" s="1" t="s">
        <v>55</v>
      </c>
      <c r="C4037">
        <v>46.151200000000003</v>
      </c>
      <c r="D4037">
        <v>14.9955</v>
      </c>
      <c r="E4037" s="1" t="s">
        <v>35</v>
      </c>
      <c r="F4037" t="s">
        <v>13818</v>
      </c>
      <c r="G4037">
        <v>0</v>
      </c>
      <c r="H4037">
        <v>0</v>
      </c>
      <c r="I4037">
        <v>0</v>
      </c>
    </row>
    <row r="4038" spans="1:9" hidden="1" x14ac:dyDescent="0.3">
      <c r="A4038" s="1" t="s">
        <v>135</v>
      </c>
      <c r="B4038" s="1" t="s">
        <v>55</v>
      </c>
      <c r="C4038">
        <v>46.151200000000003</v>
      </c>
      <c r="D4038">
        <v>14.9955</v>
      </c>
      <c r="E4038" s="1" t="s">
        <v>36</v>
      </c>
      <c r="F4038" t="s">
        <v>13734</v>
      </c>
      <c r="G4038">
        <v>0</v>
      </c>
      <c r="H4038">
        <v>0</v>
      </c>
      <c r="I4038">
        <v>0</v>
      </c>
    </row>
    <row r="4039" spans="1:9" hidden="1" x14ac:dyDescent="0.3">
      <c r="A4039" s="1" t="s">
        <v>135</v>
      </c>
      <c r="B4039" s="1" t="s">
        <v>55</v>
      </c>
      <c r="C4039">
        <v>46.151200000000003</v>
      </c>
      <c r="D4039">
        <v>14.9955</v>
      </c>
      <c r="E4039" s="1" t="s">
        <v>37</v>
      </c>
      <c r="F4039" t="s">
        <v>13650</v>
      </c>
      <c r="G4039">
        <v>0</v>
      </c>
      <c r="H4039">
        <v>0</v>
      </c>
      <c r="I4039">
        <v>0</v>
      </c>
    </row>
    <row r="4040" spans="1:9" hidden="1" x14ac:dyDescent="0.3">
      <c r="A4040" s="1" t="s">
        <v>135</v>
      </c>
      <c r="B4040" s="1" t="s">
        <v>55</v>
      </c>
      <c r="C4040">
        <v>46.151200000000003</v>
      </c>
      <c r="D4040">
        <v>14.9955</v>
      </c>
      <c r="E4040" s="1" t="s">
        <v>38</v>
      </c>
      <c r="F4040" t="s">
        <v>13571</v>
      </c>
      <c r="G4040">
        <v>0</v>
      </c>
      <c r="H4040">
        <v>0</v>
      </c>
      <c r="I4040">
        <v>0</v>
      </c>
    </row>
    <row r="4041" spans="1:9" hidden="1" x14ac:dyDescent="0.3">
      <c r="A4041" s="1" t="s">
        <v>135</v>
      </c>
      <c r="B4041" s="1" t="s">
        <v>55</v>
      </c>
      <c r="C4041">
        <v>46.151200000000003</v>
      </c>
      <c r="D4041">
        <v>14.9955</v>
      </c>
      <c r="E4041" s="1" t="s">
        <v>39</v>
      </c>
      <c r="F4041" t="s">
        <v>13496</v>
      </c>
      <c r="G4041">
        <v>0</v>
      </c>
      <c r="H4041">
        <v>0</v>
      </c>
      <c r="I4041">
        <v>0</v>
      </c>
    </row>
    <row r="4042" spans="1:9" hidden="1" x14ac:dyDescent="0.3">
      <c r="A4042" s="1" t="s">
        <v>135</v>
      </c>
      <c r="B4042" s="1" t="s">
        <v>55</v>
      </c>
      <c r="C4042">
        <v>46.151200000000003</v>
      </c>
      <c r="D4042">
        <v>14.9955</v>
      </c>
      <c r="E4042" s="1" t="s">
        <v>40</v>
      </c>
      <c r="F4042" t="s">
        <v>13428</v>
      </c>
      <c r="G4042">
        <v>0</v>
      </c>
      <c r="H4042">
        <v>0</v>
      </c>
      <c r="I4042">
        <v>0</v>
      </c>
    </row>
    <row r="4043" spans="1:9" hidden="1" x14ac:dyDescent="0.3">
      <c r="A4043" s="1" t="s">
        <v>135</v>
      </c>
      <c r="B4043" s="1" t="s">
        <v>55</v>
      </c>
      <c r="C4043">
        <v>46.151200000000003</v>
      </c>
      <c r="D4043">
        <v>14.9955</v>
      </c>
      <c r="E4043" s="1" t="s">
        <v>41</v>
      </c>
      <c r="F4043" t="s">
        <v>13079</v>
      </c>
      <c r="G4043">
        <v>0</v>
      </c>
      <c r="H4043">
        <v>0</v>
      </c>
      <c r="I4043">
        <v>0</v>
      </c>
    </row>
    <row r="4044" spans="1:9" hidden="1" x14ac:dyDescent="0.3">
      <c r="A4044" s="1" t="s">
        <v>135</v>
      </c>
      <c r="B4044" s="1" t="s">
        <v>55</v>
      </c>
      <c r="C4044">
        <v>46.151200000000003</v>
      </c>
      <c r="D4044">
        <v>14.9955</v>
      </c>
      <c r="E4044" s="1" t="s">
        <v>42</v>
      </c>
      <c r="F4044" t="s">
        <v>13080</v>
      </c>
      <c r="G4044">
        <v>0</v>
      </c>
      <c r="H4044">
        <v>0</v>
      </c>
      <c r="I4044">
        <v>0</v>
      </c>
    </row>
    <row r="4045" spans="1:9" hidden="1" x14ac:dyDescent="0.3">
      <c r="A4045" s="1" t="s">
        <v>135</v>
      </c>
      <c r="B4045" s="1" t="s">
        <v>55</v>
      </c>
      <c r="C4045">
        <v>46.151200000000003</v>
      </c>
      <c r="D4045">
        <v>14.9955</v>
      </c>
      <c r="E4045" s="1" t="s">
        <v>43</v>
      </c>
      <c r="F4045" t="s">
        <v>13081</v>
      </c>
      <c r="G4045">
        <v>0</v>
      </c>
      <c r="H4045">
        <v>0</v>
      </c>
      <c r="I4045">
        <v>0</v>
      </c>
    </row>
    <row r="4046" spans="1:9" hidden="1" x14ac:dyDescent="0.3">
      <c r="A4046" s="1" t="s">
        <v>135</v>
      </c>
      <c r="B4046" s="1" t="s">
        <v>55</v>
      </c>
      <c r="C4046">
        <v>46.151200000000003</v>
      </c>
      <c r="D4046">
        <v>14.9955</v>
      </c>
      <c r="E4046" s="1" t="s">
        <v>44</v>
      </c>
      <c r="F4046" t="s">
        <v>13082</v>
      </c>
      <c r="G4046">
        <v>0</v>
      </c>
      <c r="H4046">
        <v>0</v>
      </c>
      <c r="I4046">
        <v>0</v>
      </c>
    </row>
    <row r="4047" spans="1:9" hidden="1" x14ac:dyDescent="0.3">
      <c r="A4047" s="1" t="s">
        <v>135</v>
      </c>
      <c r="B4047" s="1" t="s">
        <v>55</v>
      </c>
      <c r="C4047">
        <v>46.151200000000003</v>
      </c>
      <c r="D4047">
        <v>14.9955</v>
      </c>
      <c r="E4047" s="1" t="s">
        <v>45</v>
      </c>
      <c r="F4047" t="s">
        <v>13083</v>
      </c>
      <c r="G4047">
        <v>0</v>
      </c>
      <c r="H4047">
        <v>0</v>
      </c>
      <c r="I4047">
        <v>0</v>
      </c>
    </row>
    <row r="4048" spans="1:9" hidden="1" x14ac:dyDescent="0.3">
      <c r="A4048" s="1" t="s">
        <v>135</v>
      </c>
      <c r="B4048" s="1" t="s">
        <v>55</v>
      </c>
      <c r="C4048">
        <v>46.151200000000003</v>
      </c>
      <c r="D4048">
        <v>14.9955</v>
      </c>
      <c r="E4048" s="1" t="s">
        <v>46</v>
      </c>
      <c r="F4048" t="s">
        <v>13084</v>
      </c>
      <c r="G4048">
        <v>0</v>
      </c>
      <c r="H4048">
        <v>0</v>
      </c>
      <c r="I4048">
        <v>0</v>
      </c>
    </row>
    <row r="4049" spans="1:9" hidden="1" x14ac:dyDescent="0.3">
      <c r="A4049" s="1" t="s">
        <v>135</v>
      </c>
      <c r="B4049" s="1" t="s">
        <v>55</v>
      </c>
      <c r="C4049">
        <v>46.151200000000003</v>
      </c>
      <c r="D4049">
        <v>14.9955</v>
      </c>
      <c r="E4049" s="1" t="s">
        <v>47</v>
      </c>
      <c r="F4049" t="s">
        <v>20954</v>
      </c>
      <c r="G4049">
        <v>0</v>
      </c>
      <c r="H4049">
        <v>2</v>
      </c>
      <c r="I4049">
        <v>0</v>
      </c>
    </row>
    <row r="4050" spans="1:9" hidden="1" x14ac:dyDescent="0.3">
      <c r="A4050" s="1" t="s">
        <v>135</v>
      </c>
      <c r="B4050" s="1" t="s">
        <v>55</v>
      </c>
      <c r="C4050">
        <v>46.151200000000003</v>
      </c>
      <c r="D4050">
        <v>14.9955</v>
      </c>
      <c r="E4050" s="1" t="s">
        <v>48</v>
      </c>
      <c r="F4050" t="s">
        <v>20436</v>
      </c>
      <c r="G4050">
        <v>0</v>
      </c>
      <c r="H4050">
        <v>7</v>
      </c>
      <c r="I4050">
        <v>0</v>
      </c>
    </row>
    <row r="4051" spans="1:9" hidden="1" x14ac:dyDescent="0.3">
      <c r="A4051" s="1" t="s">
        <v>135</v>
      </c>
      <c r="B4051" s="1" t="s">
        <v>55</v>
      </c>
      <c r="C4051">
        <v>46.151200000000003</v>
      </c>
      <c r="D4051">
        <v>14.9955</v>
      </c>
      <c r="E4051" s="1" t="s">
        <v>49</v>
      </c>
      <c r="F4051" t="s">
        <v>20437</v>
      </c>
      <c r="G4051">
        <v>0</v>
      </c>
      <c r="H4051">
        <v>7</v>
      </c>
      <c r="I4051">
        <v>0</v>
      </c>
    </row>
    <row r="4052" spans="1:9" hidden="1" x14ac:dyDescent="0.3">
      <c r="A4052" s="1" t="s">
        <v>135</v>
      </c>
      <c r="B4052" s="1" t="s">
        <v>55</v>
      </c>
      <c r="C4052">
        <v>46.151200000000003</v>
      </c>
      <c r="D4052">
        <v>14.9955</v>
      </c>
      <c r="E4052" s="1" t="s">
        <v>50</v>
      </c>
      <c r="F4052" t="s">
        <v>20438</v>
      </c>
      <c r="G4052">
        <v>0</v>
      </c>
      <c r="H4052">
        <v>16</v>
      </c>
      <c r="I4052">
        <v>0</v>
      </c>
    </row>
    <row r="4053" spans="1:9" hidden="1" x14ac:dyDescent="0.3">
      <c r="A4053" s="1" t="s">
        <v>135</v>
      </c>
      <c r="B4053" s="1" t="s">
        <v>55</v>
      </c>
      <c r="C4053">
        <v>46.151200000000003</v>
      </c>
      <c r="D4053">
        <v>14.9955</v>
      </c>
      <c r="E4053" s="1" t="s">
        <v>51</v>
      </c>
      <c r="F4053" t="s">
        <v>20439</v>
      </c>
      <c r="G4053">
        <v>0</v>
      </c>
      <c r="H4053">
        <v>16</v>
      </c>
      <c r="I4053">
        <v>0</v>
      </c>
    </row>
    <row r="4054" spans="1:9" hidden="1" x14ac:dyDescent="0.3">
      <c r="A4054" s="1" t="s">
        <v>135</v>
      </c>
      <c r="B4054" s="1" t="s">
        <v>55</v>
      </c>
      <c r="C4054">
        <v>46.151200000000003</v>
      </c>
      <c r="D4054">
        <v>14.9955</v>
      </c>
      <c r="E4054" s="1" t="s">
        <v>52</v>
      </c>
      <c r="F4054" t="s">
        <v>20440</v>
      </c>
      <c r="G4054">
        <v>0</v>
      </c>
      <c r="H4054">
        <v>31</v>
      </c>
      <c r="I4054">
        <v>0</v>
      </c>
    </row>
    <row r="4055" spans="1:9" hidden="1" x14ac:dyDescent="0.3">
      <c r="A4055" s="1" t="s">
        <v>135</v>
      </c>
      <c r="B4055" s="1" t="s">
        <v>55</v>
      </c>
      <c r="C4055">
        <v>46.151200000000003</v>
      </c>
      <c r="D4055">
        <v>14.9955</v>
      </c>
      <c r="E4055" s="1" t="s">
        <v>53</v>
      </c>
      <c r="F4055" t="s">
        <v>20441</v>
      </c>
      <c r="G4055">
        <v>0</v>
      </c>
      <c r="H4055">
        <v>57</v>
      </c>
      <c r="I4055">
        <v>0</v>
      </c>
    </row>
    <row r="4056" spans="1:9" hidden="1" x14ac:dyDescent="0.3">
      <c r="A4056" s="1" t="s">
        <v>135</v>
      </c>
      <c r="B4056" s="1" t="s">
        <v>55</v>
      </c>
      <c r="C4056">
        <v>46.151200000000003</v>
      </c>
      <c r="D4056">
        <v>14.9955</v>
      </c>
      <c r="E4056" s="1" t="s">
        <v>54</v>
      </c>
      <c r="F4056" t="s">
        <v>20442</v>
      </c>
      <c r="G4056">
        <v>0</v>
      </c>
      <c r="H4056">
        <v>89</v>
      </c>
      <c r="I4056">
        <v>0</v>
      </c>
    </row>
    <row r="4057" spans="1:9" hidden="1" x14ac:dyDescent="0.3">
      <c r="A4057" s="1" t="s">
        <v>135</v>
      </c>
      <c r="B4057" s="1" t="s">
        <v>55</v>
      </c>
      <c r="C4057">
        <v>46.151200000000003</v>
      </c>
      <c r="D4057">
        <v>14.9955</v>
      </c>
      <c r="E4057" s="1" t="s">
        <v>21548</v>
      </c>
      <c r="F4057" t="s">
        <v>21626</v>
      </c>
      <c r="G4057">
        <v>0</v>
      </c>
      <c r="H4057">
        <v>141</v>
      </c>
      <c r="I4057">
        <v>0</v>
      </c>
    </row>
    <row r="4058" spans="1:9" hidden="1" x14ac:dyDescent="0.3">
      <c r="A4058" s="1" t="s">
        <v>136</v>
      </c>
      <c r="B4058" s="1" t="s">
        <v>55</v>
      </c>
      <c r="C4058">
        <v>-30.5595</v>
      </c>
      <c r="D4058">
        <v>22.9375</v>
      </c>
      <c r="E4058" s="1" t="s">
        <v>4</v>
      </c>
      <c r="F4058" t="s">
        <v>16634</v>
      </c>
      <c r="G4058">
        <v>0</v>
      </c>
      <c r="H4058">
        <v>0</v>
      </c>
      <c r="I4058">
        <v>0</v>
      </c>
    </row>
    <row r="4059" spans="1:9" hidden="1" x14ac:dyDescent="0.3">
      <c r="A4059" s="1" t="s">
        <v>136</v>
      </c>
      <c r="B4059" s="1" t="s">
        <v>55</v>
      </c>
      <c r="C4059">
        <v>-30.5595</v>
      </c>
      <c r="D4059">
        <v>22.9375</v>
      </c>
      <c r="E4059" s="1" t="s">
        <v>5</v>
      </c>
      <c r="F4059" t="s">
        <v>16531</v>
      </c>
      <c r="G4059">
        <v>0</v>
      </c>
      <c r="H4059">
        <v>0</v>
      </c>
      <c r="I4059">
        <v>0</v>
      </c>
    </row>
    <row r="4060" spans="1:9" hidden="1" x14ac:dyDescent="0.3">
      <c r="A4060" s="1" t="s">
        <v>136</v>
      </c>
      <c r="B4060" s="1" t="s">
        <v>55</v>
      </c>
      <c r="C4060">
        <v>-30.5595</v>
      </c>
      <c r="D4060">
        <v>22.9375</v>
      </c>
      <c r="E4060" s="1" t="s">
        <v>6</v>
      </c>
      <c r="F4060" t="s">
        <v>16429</v>
      </c>
      <c r="G4060">
        <v>0</v>
      </c>
      <c r="H4060">
        <v>0</v>
      </c>
      <c r="I4060">
        <v>0</v>
      </c>
    </row>
    <row r="4061" spans="1:9" hidden="1" x14ac:dyDescent="0.3">
      <c r="A4061" s="1" t="s">
        <v>136</v>
      </c>
      <c r="B4061" s="1" t="s">
        <v>55</v>
      </c>
      <c r="C4061">
        <v>-30.5595</v>
      </c>
      <c r="D4061">
        <v>22.9375</v>
      </c>
      <c r="E4061" s="1" t="s">
        <v>7</v>
      </c>
      <c r="F4061" t="s">
        <v>16327</v>
      </c>
      <c r="G4061">
        <v>0</v>
      </c>
      <c r="H4061">
        <v>0</v>
      </c>
      <c r="I4061">
        <v>0</v>
      </c>
    </row>
    <row r="4062" spans="1:9" hidden="1" x14ac:dyDescent="0.3">
      <c r="A4062" s="1" t="s">
        <v>136</v>
      </c>
      <c r="B4062" s="1" t="s">
        <v>55</v>
      </c>
      <c r="C4062">
        <v>-30.5595</v>
      </c>
      <c r="D4062">
        <v>22.9375</v>
      </c>
      <c r="E4062" s="1" t="s">
        <v>8</v>
      </c>
      <c r="F4062" t="s">
        <v>16227</v>
      </c>
      <c r="G4062">
        <v>0</v>
      </c>
      <c r="H4062">
        <v>0</v>
      </c>
      <c r="I4062">
        <v>0</v>
      </c>
    </row>
    <row r="4063" spans="1:9" hidden="1" x14ac:dyDescent="0.3">
      <c r="A4063" s="1" t="s">
        <v>136</v>
      </c>
      <c r="B4063" s="1" t="s">
        <v>55</v>
      </c>
      <c r="C4063">
        <v>-30.5595</v>
      </c>
      <c r="D4063">
        <v>22.9375</v>
      </c>
      <c r="E4063" s="1" t="s">
        <v>9</v>
      </c>
      <c r="F4063" t="s">
        <v>16127</v>
      </c>
      <c r="G4063">
        <v>0</v>
      </c>
      <c r="H4063">
        <v>0</v>
      </c>
      <c r="I4063">
        <v>0</v>
      </c>
    </row>
    <row r="4064" spans="1:9" hidden="1" x14ac:dyDescent="0.3">
      <c r="A4064" s="1" t="s">
        <v>136</v>
      </c>
      <c r="B4064" s="1" t="s">
        <v>55</v>
      </c>
      <c r="C4064">
        <v>-30.5595</v>
      </c>
      <c r="D4064">
        <v>22.9375</v>
      </c>
      <c r="E4064" s="1" t="s">
        <v>10</v>
      </c>
      <c r="F4064" t="s">
        <v>16030</v>
      </c>
      <c r="G4064">
        <v>0</v>
      </c>
      <c r="H4064">
        <v>0</v>
      </c>
      <c r="I4064">
        <v>0</v>
      </c>
    </row>
    <row r="4065" spans="1:9" hidden="1" x14ac:dyDescent="0.3">
      <c r="A4065" s="1" t="s">
        <v>136</v>
      </c>
      <c r="B4065" s="1" t="s">
        <v>55</v>
      </c>
      <c r="C4065">
        <v>-30.5595</v>
      </c>
      <c r="D4065">
        <v>22.9375</v>
      </c>
      <c r="E4065" s="1" t="s">
        <v>11</v>
      </c>
      <c r="F4065" t="s">
        <v>15933</v>
      </c>
      <c r="G4065">
        <v>0</v>
      </c>
      <c r="H4065">
        <v>0</v>
      </c>
      <c r="I4065">
        <v>0</v>
      </c>
    </row>
    <row r="4066" spans="1:9" hidden="1" x14ac:dyDescent="0.3">
      <c r="A4066" s="1" t="s">
        <v>136</v>
      </c>
      <c r="B4066" s="1" t="s">
        <v>55</v>
      </c>
      <c r="C4066">
        <v>-30.5595</v>
      </c>
      <c r="D4066">
        <v>22.9375</v>
      </c>
      <c r="E4066" s="1" t="s">
        <v>12</v>
      </c>
      <c r="F4066" t="s">
        <v>15838</v>
      </c>
      <c r="G4066">
        <v>0</v>
      </c>
      <c r="H4066">
        <v>0</v>
      </c>
      <c r="I4066">
        <v>0</v>
      </c>
    </row>
    <row r="4067" spans="1:9" hidden="1" x14ac:dyDescent="0.3">
      <c r="A4067" s="1" t="s">
        <v>136</v>
      </c>
      <c r="B4067" s="1" t="s">
        <v>55</v>
      </c>
      <c r="C4067">
        <v>-30.5595</v>
      </c>
      <c r="D4067">
        <v>22.9375</v>
      </c>
      <c r="E4067" s="1" t="s">
        <v>13</v>
      </c>
      <c r="F4067" t="s">
        <v>15746</v>
      </c>
      <c r="G4067">
        <v>0</v>
      </c>
      <c r="H4067">
        <v>0</v>
      </c>
      <c r="I4067">
        <v>0</v>
      </c>
    </row>
    <row r="4068" spans="1:9" hidden="1" x14ac:dyDescent="0.3">
      <c r="A4068" s="1" t="s">
        <v>136</v>
      </c>
      <c r="B4068" s="1" t="s">
        <v>55</v>
      </c>
      <c r="C4068">
        <v>-30.5595</v>
      </c>
      <c r="D4068">
        <v>22.9375</v>
      </c>
      <c r="E4068" s="1" t="s">
        <v>14</v>
      </c>
      <c r="F4068" t="s">
        <v>15656</v>
      </c>
      <c r="G4068">
        <v>0</v>
      </c>
      <c r="H4068">
        <v>0</v>
      </c>
      <c r="I4068">
        <v>0</v>
      </c>
    </row>
    <row r="4069" spans="1:9" hidden="1" x14ac:dyDescent="0.3">
      <c r="A4069" s="1" t="s">
        <v>136</v>
      </c>
      <c r="B4069" s="1" t="s">
        <v>55</v>
      </c>
      <c r="C4069">
        <v>-30.5595</v>
      </c>
      <c r="D4069">
        <v>22.9375</v>
      </c>
      <c r="E4069" s="1" t="s">
        <v>15</v>
      </c>
      <c r="F4069" t="s">
        <v>15567</v>
      </c>
      <c r="G4069">
        <v>0</v>
      </c>
      <c r="H4069">
        <v>0</v>
      </c>
      <c r="I4069">
        <v>0</v>
      </c>
    </row>
    <row r="4070" spans="1:9" hidden="1" x14ac:dyDescent="0.3">
      <c r="A4070" s="1" t="s">
        <v>136</v>
      </c>
      <c r="B4070" s="1" t="s">
        <v>55</v>
      </c>
      <c r="C4070">
        <v>-30.5595</v>
      </c>
      <c r="D4070">
        <v>22.9375</v>
      </c>
      <c r="E4070" s="1" t="s">
        <v>16</v>
      </c>
      <c r="F4070" t="s">
        <v>15478</v>
      </c>
      <c r="G4070">
        <v>0</v>
      </c>
      <c r="H4070">
        <v>0</v>
      </c>
      <c r="I4070">
        <v>0</v>
      </c>
    </row>
    <row r="4071" spans="1:9" hidden="1" x14ac:dyDescent="0.3">
      <c r="A4071" s="1" t="s">
        <v>136</v>
      </c>
      <c r="B4071" s="1" t="s">
        <v>55</v>
      </c>
      <c r="C4071">
        <v>-30.5595</v>
      </c>
      <c r="D4071">
        <v>22.9375</v>
      </c>
      <c r="E4071" s="1" t="s">
        <v>17</v>
      </c>
      <c r="F4071" t="s">
        <v>15389</v>
      </c>
      <c r="G4071">
        <v>0</v>
      </c>
      <c r="H4071">
        <v>0</v>
      </c>
      <c r="I4071">
        <v>0</v>
      </c>
    </row>
    <row r="4072" spans="1:9" hidden="1" x14ac:dyDescent="0.3">
      <c r="A4072" s="1" t="s">
        <v>136</v>
      </c>
      <c r="B4072" s="1" t="s">
        <v>55</v>
      </c>
      <c r="C4072">
        <v>-30.5595</v>
      </c>
      <c r="D4072">
        <v>22.9375</v>
      </c>
      <c r="E4072" s="1" t="s">
        <v>18</v>
      </c>
      <c r="F4072" t="s">
        <v>15301</v>
      </c>
      <c r="G4072">
        <v>0</v>
      </c>
      <c r="H4072">
        <v>0</v>
      </c>
      <c r="I4072">
        <v>0</v>
      </c>
    </row>
    <row r="4073" spans="1:9" hidden="1" x14ac:dyDescent="0.3">
      <c r="A4073" s="1" t="s">
        <v>136</v>
      </c>
      <c r="B4073" s="1" t="s">
        <v>55</v>
      </c>
      <c r="C4073">
        <v>-30.5595</v>
      </c>
      <c r="D4073">
        <v>22.9375</v>
      </c>
      <c r="E4073" s="1" t="s">
        <v>19</v>
      </c>
      <c r="F4073" t="s">
        <v>15213</v>
      </c>
      <c r="G4073">
        <v>0</v>
      </c>
      <c r="H4073">
        <v>0</v>
      </c>
      <c r="I4073">
        <v>0</v>
      </c>
    </row>
    <row r="4074" spans="1:9" hidden="1" x14ac:dyDescent="0.3">
      <c r="A4074" s="1" t="s">
        <v>136</v>
      </c>
      <c r="B4074" s="1" t="s">
        <v>55</v>
      </c>
      <c r="C4074">
        <v>-30.5595</v>
      </c>
      <c r="D4074">
        <v>22.9375</v>
      </c>
      <c r="E4074" s="1" t="s">
        <v>20</v>
      </c>
      <c r="F4074" t="s">
        <v>15125</v>
      </c>
      <c r="G4074">
        <v>0</v>
      </c>
      <c r="H4074">
        <v>0</v>
      </c>
      <c r="I4074">
        <v>0</v>
      </c>
    </row>
    <row r="4075" spans="1:9" hidden="1" x14ac:dyDescent="0.3">
      <c r="A4075" s="1" t="s">
        <v>136</v>
      </c>
      <c r="B4075" s="1" t="s">
        <v>55</v>
      </c>
      <c r="C4075">
        <v>-30.5595</v>
      </c>
      <c r="D4075">
        <v>22.9375</v>
      </c>
      <c r="E4075" s="1" t="s">
        <v>21</v>
      </c>
      <c r="F4075" t="s">
        <v>15037</v>
      </c>
      <c r="G4075">
        <v>0</v>
      </c>
      <c r="H4075">
        <v>0</v>
      </c>
      <c r="I4075">
        <v>0</v>
      </c>
    </row>
    <row r="4076" spans="1:9" hidden="1" x14ac:dyDescent="0.3">
      <c r="A4076" s="1" t="s">
        <v>136</v>
      </c>
      <c r="B4076" s="1" t="s">
        <v>55</v>
      </c>
      <c r="C4076">
        <v>-30.5595</v>
      </c>
      <c r="D4076">
        <v>22.9375</v>
      </c>
      <c r="E4076" s="1" t="s">
        <v>22</v>
      </c>
      <c r="F4076" t="s">
        <v>14949</v>
      </c>
      <c r="G4076">
        <v>0</v>
      </c>
      <c r="H4076">
        <v>0</v>
      </c>
      <c r="I4076">
        <v>0</v>
      </c>
    </row>
    <row r="4077" spans="1:9" hidden="1" x14ac:dyDescent="0.3">
      <c r="A4077" s="1" t="s">
        <v>136</v>
      </c>
      <c r="B4077" s="1" t="s">
        <v>55</v>
      </c>
      <c r="C4077">
        <v>-30.5595</v>
      </c>
      <c r="D4077">
        <v>22.9375</v>
      </c>
      <c r="E4077" s="1" t="s">
        <v>23</v>
      </c>
      <c r="F4077" t="s">
        <v>14861</v>
      </c>
      <c r="G4077">
        <v>0</v>
      </c>
      <c r="H4077">
        <v>0</v>
      </c>
      <c r="I4077">
        <v>0</v>
      </c>
    </row>
    <row r="4078" spans="1:9" hidden="1" x14ac:dyDescent="0.3">
      <c r="A4078" s="1" t="s">
        <v>136</v>
      </c>
      <c r="B4078" s="1" t="s">
        <v>55</v>
      </c>
      <c r="C4078">
        <v>-30.5595</v>
      </c>
      <c r="D4078">
        <v>22.9375</v>
      </c>
      <c r="E4078" s="1" t="s">
        <v>24</v>
      </c>
      <c r="F4078" t="s">
        <v>14773</v>
      </c>
      <c r="G4078">
        <v>0</v>
      </c>
      <c r="H4078">
        <v>0</v>
      </c>
      <c r="I4078">
        <v>0</v>
      </c>
    </row>
    <row r="4079" spans="1:9" hidden="1" x14ac:dyDescent="0.3">
      <c r="A4079" s="1" t="s">
        <v>136</v>
      </c>
      <c r="B4079" s="1" t="s">
        <v>55</v>
      </c>
      <c r="C4079">
        <v>-30.5595</v>
      </c>
      <c r="D4079">
        <v>22.9375</v>
      </c>
      <c r="E4079" s="1" t="s">
        <v>25</v>
      </c>
      <c r="F4079" t="s">
        <v>14685</v>
      </c>
      <c r="G4079">
        <v>0</v>
      </c>
      <c r="H4079">
        <v>0</v>
      </c>
      <c r="I4079">
        <v>0</v>
      </c>
    </row>
    <row r="4080" spans="1:9" hidden="1" x14ac:dyDescent="0.3">
      <c r="A4080" s="1" t="s">
        <v>136</v>
      </c>
      <c r="B4080" s="1" t="s">
        <v>55</v>
      </c>
      <c r="C4080">
        <v>-30.5595</v>
      </c>
      <c r="D4080">
        <v>22.9375</v>
      </c>
      <c r="E4080" s="1" t="s">
        <v>26</v>
      </c>
      <c r="F4080" t="s">
        <v>14597</v>
      </c>
      <c r="G4080">
        <v>0</v>
      </c>
      <c r="H4080">
        <v>0</v>
      </c>
      <c r="I4080">
        <v>0</v>
      </c>
    </row>
    <row r="4081" spans="1:9" hidden="1" x14ac:dyDescent="0.3">
      <c r="A4081" s="1" t="s">
        <v>136</v>
      </c>
      <c r="B4081" s="1" t="s">
        <v>55</v>
      </c>
      <c r="C4081">
        <v>-30.5595</v>
      </c>
      <c r="D4081">
        <v>22.9375</v>
      </c>
      <c r="E4081" s="1" t="s">
        <v>27</v>
      </c>
      <c r="F4081" t="s">
        <v>14509</v>
      </c>
      <c r="G4081">
        <v>0</v>
      </c>
      <c r="H4081">
        <v>0</v>
      </c>
      <c r="I4081">
        <v>0</v>
      </c>
    </row>
    <row r="4082" spans="1:9" hidden="1" x14ac:dyDescent="0.3">
      <c r="A4082" s="1" t="s">
        <v>136</v>
      </c>
      <c r="B4082" s="1" t="s">
        <v>55</v>
      </c>
      <c r="C4082">
        <v>-30.5595</v>
      </c>
      <c r="D4082">
        <v>22.9375</v>
      </c>
      <c r="E4082" s="1" t="s">
        <v>28</v>
      </c>
      <c r="F4082" t="s">
        <v>14422</v>
      </c>
      <c r="G4082">
        <v>0</v>
      </c>
      <c r="H4082">
        <v>0</v>
      </c>
      <c r="I4082">
        <v>0</v>
      </c>
    </row>
    <row r="4083" spans="1:9" hidden="1" x14ac:dyDescent="0.3">
      <c r="A4083" s="1" t="s">
        <v>136</v>
      </c>
      <c r="B4083" s="1" t="s">
        <v>55</v>
      </c>
      <c r="C4083">
        <v>-30.5595</v>
      </c>
      <c r="D4083">
        <v>22.9375</v>
      </c>
      <c r="E4083" s="1" t="s">
        <v>29</v>
      </c>
      <c r="F4083" t="s">
        <v>14335</v>
      </c>
      <c r="G4083">
        <v>0</v>
      </c>
      <c r="H4083">
        <v>0</v>
      </c>
      <c r="I4083">
        <v>0</v>
      </c>
    </row>
    <row r="4084" spans="1:9" hidden="1" x14ac:dyDescent="0.3">
      <c r="A4084" s="1" t="s">
        <v>136</v>
      </c>
      <c r="B4084" s="1" t="s">
        <v>55</v>
      </c>
      <c r="C4084">
        <v>-30.5595</v>
      </c>
      <c r="D4084">
        <v>22.9375</v>
      </c>
      <c r="E4084" s="1" t="s">
        <v>30</v>
      </c>
      <c r="F4084" t="s">
        <v>14248</v>
      </c>
      <c r="G4084">
        <v>0</v>
      </c>
      <c r="H4084">
        <v>0</v>
      </c>
      <c r="I4084">
        <v>0</v>
      </c>
    </row>
    <row r="4085" spans="1:9" hidden="1" x14ac:dyDescent="0.3">
      <c r="A4085" s="1" t="s">
        <v>136</v>
      </c>
      <c r="B4085" s="1" t="s">
        <v>55</v>
      </c>
      <c r="C4085">
        <v>-30.5595</v>
      </c>
      <c r="D4085">
        <v>22.9375</v>
      </c>
      <c r="E4085" s="1" t="s">
        <v>31</v>
      </c>
      <c r="F4085" t="s">
        <v>14161</v>
      </c>
      <c r="G4085">
        <v>0</v>
      </c>
      <c r="H4085">
        <v>0</v>
      </c>
      <c r="I4085">
        <v>0</v>
      </c>
    </row>
    <row r="4086" spans="1:9" hidden="1" x14ac:dyDescent="0.3">
      <c r="A4086" s="1" t="s">
        <v>136</v>
      </c>
      <c r="B4086" s="1" t="s">
        <v>55</v>
      </c>
      <c r="C4086">
        <v>-30.5595</v>
      </c>
      <c r="D4086">
        <v>22.9375</v>
      </c>
      <c r="E4086" s="1" t="s">
        <v>32</v>
      </c>
      <c r="F4086" t="s">
        <v>14075</v>
      </c>
      <c r="G4086">
        <v>0</v>
      </c>
      <c r="H4086">
        <v>0</v>
      </c>
      <c r="I4086">
        <v>0</v>
      </c>
    </row>
    <row r="4087" spans="1:9" hidden="1" x14ac:dyDescent="0.3">
      <c r="A4087" s="1" t="s">
        <v>136</v>
      </c>
      <c r="B4087" s="1" t="s">
        <v>55</v>
      </c>
      <c r="C4087">
        <v>-30.5595</v>
      </c>
      <c r="D4087">
        <v>22.9375</v>
      </c>
      <c r="E4087" s="1" t="s">
        <v>33</v>
      </c>
      <c r="F4087" t="s">
        <v>13989</v>
      </c>
      <c r="G4087">
        <v>0</v>
      </c>
      <c r="H4087">
        <v>0</v>
      </c>
      <c r="I4087">
        <v>0</v>
      </c>
    </row>
    <row r="4088" spans="1:9" hidden="1" x14ac:dyDescent="0.3">
      <c r="A4088" s="1" t="s">
        <v>136</v>
      </c>
      <c r="B4088" s="1" t="s">
        <v>55</v>
      </c>
      <c r="C4088">
        <v>-30.5595</v>
      </c>
      <c r="D4088">
        <v>22.9375</v>
      </c>
      <c r="E4088" s="1" t="s">
        <v>34</v>
      </c>
      <c r="F4088" t="s">
        <v>13903</v>
      </c>
      <c r="G4088">
        <v>0</v>
      </c>
      <c r="H4088">
        <v>0</v>
      </c>
      <c r="I4088">
        <v>0</v>
      </c>
    </row>
    <row r="4089" spans="1:9" hidden="1" x14ac:dyDescent="0.3">
      <c r="A4089" s="1" t="s">
        <v>136</v>
      </c>
      <c r="B4089" s="1" t="s">
        <v>55</v>
      </c>
      <c r="C4089">
        <v>-30.5595</v>
      </c>
      <c r="D4089">
        <v>22.9375</v>
      </c>
      <c r="E4089" s="1" t="s">
        <v>35</v>
      </c>
      <c r="F4089" t="s">
        <v>13819</v>
      </c>
      <c r="G4089">
        <v>0</v>
      </c>
      <c r="H4089">
        <v>0</v>
      </c>
      <c r="I4089">
        <v>0</v>
      </c>
    </row>
    <row r="4090" spans="1:9" hidden="1" x14ac:dyDescent="0.3">
      <c r="A4090" s="1" t="s">
        <v>136</v>
      </c>
      <c r="B4090" s="1" t="s">
        <v>55</v>
      </c>
      <c r="C4090">
        <v>-30.5595</v>
      </c>
      <c r="D4090">
        <v>22.9375</v>
      </c>
      <c r="E4090" s="1" t="s">
        <v>36</v>
      </c>
      <c r="F4090" t="s">
        <v>13735</v>
      </c>
      <c r="G4090">
        <v>0</v>
      </c>
      <c r="H4090">
        <v>0</v>
      </c>
      <c r="I4090">
        <v>0</v>
      </c>
    </row>
    <row r="4091" spans="1:9" hidden="1" x14ac:dyDescent="0.3">
      <c r="A4091" s="1" t="s">
        <v>136</v>
      </c>
      <c r="B4091" s="1" t="s">
        <v>55</v>
      </c>
      <c r="C4091">
        <v>-30.5595</v>
      </c>
      <c r="D4091">
        <v>22.9375</v>
      </c>
      <c r="E4091" s="1" t="s">
        <v>37</v>
      </c>
      <c r="F4091" t="s">
        <v>13651</v>
      </c>
      <c r="G4091">
        <v>0</v>
      </c>
      <c r="H4091">
        <v>0</v>
      </c>
      <c r="I4091">
        <v>0</v>
      </c>
    </row>
    <row r="4092" spans="1:9" hidden="1" x14ac:dyDescent="0.3">
      <c r="A4092" s="1" t="s">
        <v>136</v>
      </c>
      <c r="B4092" s="1" t="s">
        <v>55</v>
      </c>
      <c r="C4092">
        <v>-30.5595</v>
      </c>
      <c r="D4092">
        <v>22.9375</v>
      </c>
      <c r="E4092" s="1" t="s">
        <v>38</v>
      </c>
      <c r="F4092" t="s">
        <v>13572</v>
      </c>
      <c r="G4092">
        <v>0</v>
      </c>
      <c r="H4092">
        <v>0</v>
      </c>
      <c r="I4092">
        <v>0</v>
      </c>
    </row>
    <row r="4093" spans="1:9" hidden="1" x14ac:dyDescent="0.3">
      <c r="A4093" s="1" t="s">
        <v>136</v>
      </c>
      <c r="B4093" s="1" t="s">
        <v>55</v>
      </c>
      <c r="C4093">
        <v>-30.5595</v>
      </c>
      <c r="D4093">
        <v>22.9375</v>
      </c>
      <c r="E4093" s="1" t="s">
        <v>39</v>
      </c>
      <c r="F4093" t="s">
        <v>13497</v>
      </c>
      <c r="G4093">
        <v>0</v>
      </c>
      <c r="H4093">
        <v>0</v>
      </c>
      <c r="I4093">
        <v>0</v>
      </c>
    </row>
    <row r="4094" spans="1:9" hidden="1" x14ac:dyDescent="0.3">
      <c r="A4094" s="1" t="s">
        <v>136</v>
      </c>
      <c r="B4094" s="1" t="s">
        <v>55</v>
      </c>
      <c r="C4094">
        <v>-30.5595</v>
      </c>
      <c r="D4094">
        <v>22.9375</v>
      </c>
      <c r="E4094" s="1" t="s">
        <v>40</v>
      </c>
      <c r="F4094" t="s">
        <v>13429</v>
      </c>
      <c r="G4094">
        <v>0</v>
      </c>
      <c r="H4094">
        <v>0</v>
      </c>
      <c r="I4094">
        <v>0</v>
      </c>
    </row>
    <row r="4095" spans="1:9" hidden="1" x14ac:dyDescent="0.3">
      <c r="A4095" s="1" t="s">
        <v>136</v>
      </c>
      <c r="B4095" s="1" t="s">
        <v>55</v>
      </c>
      <c r="C4095">
        <v>-30.5595</v>
      </c>
      <c r="D4095">
        <v>22.9375</v>
      </c>
      <c r="E4095" s="1" t="s">
        <v>41</v>
      </c>
      <c r="F4095" t="s">
        <v>13085</v>
      </c>
      <c r="G4095">
        <v>0</v>
      </c>
      <c r="H4095">
        <v>0</v>
      </c>
      <c r="I4095">
        <v>0</v>
      </c>
    </row>
    <row r="4096" spans="1:9" hidden="1" x14ac:dyDescent="0.3">
      <c r="A4096" s="1" t="s">
        <v>136</v>
      </c>
      <c r="B4096" s="1" t="s">
        <v>55</v>
      </c>
      <c r="C4096">
        <v>-30.5595</v>
      </c>
      <c r="D4096">
        <v>22.9375</v>
      </c>
      <c r="E4096" s="1" t="s">
        <v>42</v>
      </c>
      <c r="F4096" t="s">
        <v>13086</v>
      </c>
      <c r="G4096">
        <v>0</v>
      </c>
      <c r="H4096">
        <v>0</v>
      </c>
      <c r="I4096">
        <v>0</v>
      </c>
    </row>
    <row r="4097" spans="1:9" hidden="1" x14ac:dyDescent="0.3">
      <c r="A4097" s="1" t="s">
        <v>136</v>
      </c>
      <c r="B4097" s="1" t="s">
        <v>55</v>
      </c>
      <c r="C4097">
        <v>-30.5595</v>
      </c>
      <c r="D4097">
        <v>22.9375</v>
      </c>
      <c r="E4097" s="1" t="s">
        <v>43</v>
      </c>
      <c r="F4097" t="s">
        <v>13087</v>
      </c>
      <c r="G4097">
        <v>0</v>
      </c>
      <c r="H4097">
        <v>0</v>
      </c>
      <c r="I4097">
        <v>0</v>
      </c>
    </row>
    <row r="4098" spans="1:9" hidden="1" x14ac:dyDescent="0.3">
      <c r="A4098" s="1" t="s">
        <v>136</v>
      </c>
      <c r="B4098" s="1" t="s">
        <v>55</v>
      </c>
      <c r="C4098">
        <v>-30.5595</v>
      </c>
      <c r="D4098">
        <v>22.9375</v>
      </c>
      <c r="E4098" s="1" t="s">
        <v>44</v>
      </c>
      <c r="F4098" t="s">
        <v>13088</v>
      </c>
      <c r="G4098">
        <v>0</v>
      </c>
      <c r="H4098">
        <v>0</v>
      </c>
      <c r="I4098">
        <v>0</v>
      </c>
    </row>
    <row r="4099" spans="1:9" hidden="1" x14ac:dyDescent="0.3">
      <c r="A4099" s="1" t="s">
        <v>136</v>
      </c>
      <c r="B4099" s="1" t="s">
        <v>55</v>
      </c>
      <c r="C4099">
        <v>-30.5595</v>
      </c>
      <c r="D4099">
        <v>22.9375</v>
      </c>
      <c r="E4099" s="1" t="s">
        <v>45</v>
      </c>
      <c r="F4099" t="s">
        <v>13089</v>
      </c>
      <c r="G4099">
        <v>0</v>
      </c>
      <c r="H4099">
        <v>0</v>
      </c>
      <c r="I4099">
        <v>0</v>
      </c>
    </row>
    <row r="4100" spans="1:9" hidden="1" x14ac:dyDescent="0.3">
      <c r="A4100" s="1" t="s">
        <v>136</v>
      </c>
      <c r="B4100" s="1" t="s">
        <v>55</v>
      </c>
      <c r="C4100">
        <v>-30.5595</v>
      </c>
      <c r="D4100">
        <v>22.9375</v>
      </c>
      <c r="E4100" s="1" t="s">
        <v>46</v>
      </c>
      <c r="F4100" t="s">
        <v>13090</v>
      </c>
      <c r="G4100">
        <v>0</v>
      </c>
      <c r="H4100">
        <v>0</v>
      </c>
      <c r="I4100">
        <v>0</v>
      </c>
    </row>
    <row r="4101" spans="1:9" hidden="1" x14ac:dyDescent="0.3">
      <c r="A4101" s="1" t="s">
        <v>136</v>
      </c>
      <c r="B4101" s="1" t="s">
        <v>55</v>
      </c>
      <c r="C4101">
        <v>-30.5595</v>
      </c>
      <c r="D4101">
        <v>22.9375</v>
      </c>
      <c r="E4101" s="1" t="s">
        <v>47</v>
      </c>
      <c r="F4101" t="s">
        <v>21467</v>
      </c>
      <c r="G4101">
        <v>0</v>
      </c>
      <c r="H4101">
        <v>1</v>
      </c>
      <c r="I4101">
        <v>0</v>
      </c>
    </row>
    <row r="4102" spans="1:9" hidden="1" x14ac:dyDescent="0.3">
      <c r="A4102" s="1" t="s">
        <v>136</v>
      </c>
      <c r="B4102" s="1" t="s">
        <v>55</v>
      </c>
      <c r="C4102">
        <v>-30.5595</v>
      </c>
      <c r="D4102">
        <v>22.9375</v>
      </c>
      <c r="E4102" s="1" t="s">
        <v>48</v>
      </c>
      <c r="F4102" t="s">
        <v>21468</v>
      </c>
      <c r="G4102">
        <v>0</v>
      </c>
      <c r="H4102">
        <v>1</v>
      </c>
      <c r="I4102">
        <v>0</v>
      </c>
    </row>
    <row r="4103" spans="1:9" hidden="1" x14ac:dyDescent="0.3">
      <c r="A4103" s="1" t="s">
        <v>136</v>
      </c>
      <c r="B4103" s="1" t="s">
        <v>55</v>
      </c>
      <c r="C4103">
        <v>-30.5595</v>
      </c>
      <c r="D4103">
        <v>22.9375</v>
      </c>
      <c r="E4103" s="1" t="s">
        <v>49</v>
      </c>
      <c r="F4103" t="s">
        <v>21469</v>
      </c>
      <c r="G4103">
        <v>0</v>
      </c>
      <c r="H4103">
        <v>1</v>
      </c>
      <c r="I4103">
        <v>0</v>
      </c>
    </row>
    <row r="4104" spans="1:9" hidden="1" x14ac:dyDescent="0.3">
      <c r="A4104" s="1" t="s">
        <v>136</v>
      </c>
      <c r="B4104" s="1" t="s">
        <v>55</v>
      </c>
      <c r="C4104">
        <v>-30.5595</v>
      </c>
      <c r="D4104">
        <v>22.9375</v>
      </c>
      <c r="E4104" s="1" t="s">
        <v>50</v>
      </c>
      <c r="F4104" t="s">
        <v>20831</v>
      </c>
      <c r="G4104">
        <v>0</v>
      </c>
      <c r="H4104">
        <v>3</v>
      </c>
      <c r="I4104">
        <v>0</v>
      </c>
    </row>
    <row r="4105" spans="1:9" hidden="1" x14ac:dyDescent="0.3">
      <c r="A4105" s="1" t="s">
        <v>136</v>
      </c>
      <c r="B4105" s="1" t="s">
        <v>55</v>
      </c>
      <c r="C4105">
        <v>-30.5595</v>
      </c>
      <c r="D4105">
        <v>22.9375</v>
      </c>
      <c r="E4105" s="1" t="s">
        <v>51</v>
      </c>
      <c r="F4105" t="s">
        <v>20832</v>
      </c>
      <c r="G4105">
        <v>0</v>
      </c>
      <c r="H4105">
        <v>3</v>
      </c>
      <c r="I4105">
        <v>0</v>
      </c>
    </row>
    <row r="4106" spans="1:9" hidden="1" x14ac:dyDescent="0.3">
      <c r="A4106" s="1" t="s">
        <v>136</v>
      </c>
      <c r="B4106" s="1" t="s">
        <v>55</v>
      </c>
      <c r="C4106">
        <v>-30.5595</v>
      </c>
      <c r="D4106">
        <v>22.9375</v>
      </c>
      <c r="E4106" s="1" t="s">
        <v>52</v>
      </c>
      <c r="F4106" t="s">
        <v>20443</v>
      </c>
      <c r="G4106">
        <v>0</v>
      </c>
      <c r="H4106">
        <v>7</v>
      </c>
      <c r="I4106">
        <v>0</v>
      </c>
    </row>
    <row r="4107" spans="1:9" hidden="1" x14ac:dyDescent="0.3">
      <c r="A4107" s="1" t="s">
        <v>136</v>
      </c>
      <c r="B4107" s="1" t="s">
        <v>55</v>
      </c>
      <c r="C4107">
        <v>-30.5595</v>
      </c>
      <c r="D4107">
        <v>22.9375</v>
      </c>
      <c r="E4107" s="1" t="s">
        <v>53</v>
      </c>
      <c r="F4107" t="s">
        <v>20444</v>
      </c>
      <c r="G4107">
        <v>0</v>
      </c>
      <c r="H4107">
        <v>13</v>
      </c>
      <c r="I4107">
        <v>0</v>
      </c>
    </row>
    <row r="4108" spans="1:9" hidden="1" x14ac:dyDescent="0.3">
      <c r="A4108" s="1" t="s">
        <v>136</v>
      </c>
      <c r="B4108" s="1" t="s">
        <v>55</v>
      </c>
      <c r="C4108">
        <v>-30.5595</v>
      </c>
      <c r="D4108">
        <v>22.9375</v>
      </c>
      <c r="E4108" s="1" t="s">
        <v>54</v>
      </c>
      <c r="F4108" t="s">
        <v>20445</v>
      </c>
      <c r="G4108">
        <v>0</v>
      </c>
      <c r="H4108">
        <v>17</v>
      </c>
      <c r="I4108">
        <v>0</v>
      </c>
    </row>
    <row r="4109" spans="1:9" hidden="1" x14ac:dyDescent="0.3">
      <c r="A4109" s="1" t="s">
        <v>136</v>
      </c>
      <c r="B4109" s="1" t="s">
        <v>55</v>
      </c>
      <c r="C4109">
        <v>-30.5595</v>
      </c>
      <c r="D4109">
        <v>22.9375</v>
      </c>
      <c r="E4109" s="1" t="s">
        <v>21548</v>
      </c>
      <c r="F4109" t="s">
        <v>21627</v>
      </c>
      <c r="G4109">
        <v>0</v>
      </c>
      <c r="H4109">
        <v>24</v>
      </c>
      <c r="I4109">
        <v>0</v>
      </c>
    </row>
    <row r="4110" spans="1:9" hidden="1" x14ac:dyDescent="0.3">
      <c r="A4110" s="1" t="s">
        <v>137</v>
      </c>
      <c r="B4110" s="1" t="s">
        <v>55</v>
      </c>
      <c r="C4110">
        <v>27.514199999999999</v>
      </c>
      <c r="D4110">
        <v>90.433599999999998</v>
      </c>
      <c r="E4110" s="1" t="s">
        <v>4</v>
      </c>
      <c r="F4110" t="s">
        <v>16635</v>
      </c>
      <c r="G4110">
        <v>0</v>
      </c>
      <c r="H4110">
        <v>0</v>
      </c>
      <c r="I4110">
        <v>0</v>
      </c>
    </row>
    <row r="4111" spans="1:9" hidden="1" x14ac:dyDescent="0.3">
      <c r="A4111" s="1" t="s">
        <v>137</v>
      </c>
      <c r="B4111" s="1" t="s">
        <v>55</v>
      </c>
      <c r="C4111">
        <v>27.514199999999999</v>
      </c>
      <c r="D4111">
        <v>90.433599999999998</v>
      </c>
      <c r="E4111" s="1" t="s">
        <v>5</v>
      </c>
      <c r="F4111" t="s">
        <v>16532</v>
      </c>
      <c r="G4111">
        <v>0</v>
      </c>
      <c r="H4111">
        <v>0</v>
      </c>
      <c r="I4111">
        <v>0</v>
      </c>
    </row>
    <row r="4112" spans="1:9" hidden="1" x14ac:dyDescent="0.3">
      <c r="A4112" s="1" t="s">
        <v>137</v>
      </c>
      <c r="B4112" s="1" t="s">
        <v>55</v>
      </c>
      <c r="C4112">
        <v>27.514199999999999</v>
      </c>
      <c r="D4112">
        <v>90.433599999999998</v>
      </c>
      <c r="E4112" s="1" t="s">
        <v>6</v>
      </c>
      <c r="F4112" t="s">
        <v>16430</v>
      </c>
      <c r="G4112">
        <v>0</v>
      </c>
      <c r="H4112">
        <v>0</v>
      </c>
      <c r="I4112">
        <v>0</v>
      </c>
    </row>
    <row r="4113" spans="1:9" hidden="1" x14ac:dyDescent="0.3">
      <c r="A4113" s="1" t="s">
        <v>137</v>
      </c>
      <c r="B4113" s="1" t="s">
        <v>55</v>
      </c>
      <c r="C4113">
        <v>27.514199999999999</v>
      </c>
      <c r="D4113">
        <v>90.433599999999998</v>
      </c>
      <c r="E4113" s="1" t="s">
        <v>7</v>
      </c>
      <c r="F4113" t="s">
        <v>16328</v>
      </c>
      <c r="G4113">
        <v>0</v>
      </c>
      <c r="H4113">
        <v>0</v>
      </c>
      <c r="I4113">
        <v>0</v>
      </c>
    </row>
    <row r="4114" spans="1:9" hidden="1" x14ac:dyDescent="0.3">
      <c r="A4114" s="1" t="s">
        <v>137</v>
      </c>
      <c r="B4114" s="1" t="s">
        <v>55</v>
      </c>
      <c r="C4114">
        <v>27.514199999999999</v>
      </c>
      <c r="D4114">
        <v>90.433599999999998</v>
      </c>
      <c r="E4114" s="1" t="s">
        <v>8</v>
      </c>
      <c r="F4114" t="s">
        <v>16228</v>
      </c>
      <c r="G4114">
        <v>0</v>
      </c>
      <c r="H4114">
        <v>0</v>
      </c>
      <c r="I4114">
        <v>0</v>
      </c>
    </row>
    <row r="4115" spans="1:9" hidden="1" x14ac:dyDescent="0.3">
      <c r="A4115" s="1" t="s">
        <v>137</v>
      </c>
      <c r="B4115" s="1" t="s">
        <v>55</v>
      </c>
      <c r="C4115">
        <v>27.514199999999999</v>
      </c>
      <c r="D4115">
        <v>90.433599999999998</v>
      </c>
      <c r="E4115" s="1" t="s">
        <v>9</v>
      </c>
      <c r="F4115" t="s">
        <v>16128</v>
      </c>
      <c r="G4115">
        <v>0</v>
      </c>
      <c r="H4115">
        <v>0</v>
      </c>
      <c r="I4115">
        <v>0</v>
      </c>
    </row>
    <row r="4116" spans="1:9" hidden="1" x14ac:dyDescent="0.3">
      <c r="A4116" s="1" t="s">
        <v>137</v>
      </c>
      <c r="B4116" s="1" t="s">
        <v>55</v>
      </c>
      <c r="C4116">
        <v>27.514199999999999</v>
      </c>
      <c r="D4116">
        <v>90.433599999999998</v>
      </c>
      <c r="E4116" s="1" t="s">
        <v>10</v>
      </c>
      <c r="F4116" t="s">
        <v>16031</v>
      </c>
      <c r="G4116">
        <v>0</v>
      </c>
      <c r="H4116">
        <v>0</v>
      </c>
      <c r="I4116">
        <v>0</v>
      </c>
    </row>
    <row r="4117" spans="1:9" hidden="1" x14ac:dyDescent="0.3">
      <c r="A4117" s="1" t="s">
        <v>137</v>
      </c>
      <c r="B4117" s="1" t="s">
        <v>55</v>
      </c>
      <c r="C4117">
        <v>27.514199999999999</v>
      </c>
      <c r="D4117">
        <v>90.433599999999998</v>
      </c>
      <c r="E4117" s="1" t="s">
        <v>11</v>
      </c>
      <c r="F4117" t="s">
        <v>15934</v>
      </c>
      <c r="G4117">
        <v>0</v>
      </c>
      <c r="H4117">
        <v>0</v>
      </c>
      <c r="I4117">
        <v>0</v>
      </c>
    </row>
    <row r="4118" spans="1:9" hidden="1" x14ac:dyDescent="0.3">
      <c r="A4118" s="1" t="s">
        <v>137</v>
      </c>
      <c r="B4118" s="1" t="s">
        <v>55</v>
      </c>
      <c r="C4118">
        <v>27.514199999999999</v>
      </c>
      <c r="D4118">
        <v>90.433599999999998</v>
      </c>
      <c r="E4118" s="1" t="s">
        <v>12</v>
      </c>
      <c r="F4118" t="s">
        <v>15839</v>
      </c>
      <c r="G4118">
        <v>0</v>
      </c>
      <c r="H4118">
        <v>0</v>
      </c>
      <c r="I4118">
        <v>0</v>
      </c>
    </row>
    <row r="4119" spans="1:9" hidden="1" x14ac:dyDescent="0.3">
      <c r="A4119" s="1" t="s">
        <v>137</v>
      </c>
      <c r="B4119" s="1" t="s">
        <v>55</v>
      </c>
      <c r="C4119">
        <v>27.514199999999999</v>
      </c>
      <c r="D4119">
        <v>90.433599999999998</v>
      </c>
      <c r="E4119" s="1" t="s">
        <v>13</v>
      </c>
      <c r="F4119" t="s">
        <v>15747</v>
      </c>
      <c r="G4119">
        <v>0</v>
      </c>
      <c r="H4119">
        <v>0</v>
      </c>
      <c r="I4119">
        <v>0</v>
      </c>
    </row>
    <row r="4120" spans="1:9" hidden="1" x14ac:dyDescent="0.3">
      <c r="A4120" s="1" t="s">
        <v>137</v>
      </c>
      <c r="B4120" s="1" t="s">
        <v>55</v>
      </c>
      <c r="C4120">
        <v>27.514199999999999</v>
      </c>
      <c r="D4120">
        <v>90.433599999999998</v>
      </c>
      <c r="E4120" s="1" t="s">
        <v>14</v>
      </c>
      <c r="F4120" t="s">
        <v>15657</v>
      </c>
      <c r="G4120">
        <v>0</v>
      </c>
      <c r="H4120">
        <v>0</v>
      </c>
      <c r="I4120">
        <v>0</v>
      </c>
    </row>
    <row r="4121" spans="1:9" hidden="1" x14ac:dyDescent="0.3">
      <c r="A4121" s="1" t="s">
        <v>137</v>
      </c>
      <c r="B4121" s="1" t="s">
        <v>55</v>
      </c>
      <c r="C4121">
        <v>27.514199999999999</v>
      </c>
      <c r="D4121">
        <v>90.433599999999998</v>
      </c>
      <c r="E4121" s="1" t="s">
        <v>15</v>
      </c>
      <c r="F4121" t="s">
        <v>15568</v>
      </c>
      <c r="G4121">
        <v>0</v>
      </c>
      <c r="H4121">
        <v>0</v>
      </c>
      <c r="I4121">
        <v>0</v>
      </c>
    </row>
    <row r="4122" spans="1:9" hidden="1" x14ac:dyDescent="0.3">
      <c r="A4122" s="1" t="s">
        <v>137</v>
      </c>
      <c r="B4122" s="1" t="s">
        <v>55</v>
      </c>
      <c r="C4122">
        <v>27.514199999999999</v>
      </c>
      <c r="D4122">
        <v>90.433599999999998</v>
      </c>
      <c r="E4122" s="1" t="s">
        <v>16</v>
      </c>
      <c r="F4122" t="s">
        <v>15479</v>
      </c>
      <c r="G4122">
        <v>0</v>
      </c>
      <c r="H4122">
        <v>0</v>
      </c>
      <c r="I4122">
        <v>0</v>
      </c>
    </row>
    <row r="4123" spans="1:9" hidden="1" x14ac:dyDescent="0.3">
      <c r="A4123" s="1" t="s">
        <v>137</v>
      </c>
      <c r="B4123" s="1" t="s">
        <v>55</v>
      </c>
      <c r="C4123">
        <v>27.514199999999999</v>
      </c>
      <c r="D4123">
        <v>90.433599999999998</v>
      </c>
      <c r="E4123" s="1" t="s">
        <v>17</v>
      </c>
      <c r="F4123" t="s">
        <v>15390</v>
      </c>
      <c r="G4123">
        <v>0</v>
      </c>
      <c r="H4123">
        <v>0</v>
      </c>
      <c r="I4123">
        <v>0</v>
      </c>
    </row>
    <row r="4124" spans="1:9" hidden="1" x14ac:dyDescent="0.3">
      <c r="A4124" s="1" t="s">
        <v>137</v>
      </c>
      <c r="B4124" s="1" t="s">
        <v>55</v>
      </c>
      <c r="C4124">
        <v>27.514199999999999</v>
      </c>
      <c r="D4124">
        <v>90.433599999999998</v>
      </c>
      <c r="E4124" s="1" t="s">
        <v>18</v>
      </c>
      <c r="F4124" t="s">
        <v>15302</v>
      </c>
      <c r="G4124">
        <v>0</v>
      </c>
      <c r="H4124">
        <v>0</v>
      </c>
      <c r="I4124">
        <v>0</v>
      </c>
    </row>
    <row r="4125" spans="1:9" hidden="1" x14ac:dyDescent="0.3">
      <c r="A4125" s="1" t="s">
        <v>137</v>
      </c>
      <c r="B4125" s="1" t="s">
        <v>55</v>
      </c>
      <c r="C4125">
        <v>27.514199999999999</v>
      </c>
      <c r="D4125">
        <v>90.433599999999998</v>
      </c>
      <c r="E4125" s="1" t="s">
        <v>19</v>
      </c>
      <c r="F4125" t="s">
        <v>15214</v>
      </c>
      <c r="G4125">
        <v>0</v>
      </c>
      <c r="H4125">
        <v>0</v>
      </c>
      <c r="I4125">
        <v>0</v>
      </c>
    </row>
    <row r="4126" spans="1:9" hidden="1" x14ac:dyDescent="0.3">
      <c r="A4126" s="1" t="s">
        <v>137</v>
      </c>
      <c r="B4126" s="1" t="s">
        <v>55</v>
      </c>
      <c r="C4126">
        <v>27.514199999999999</v>
      </c>
      <c r="D4126">
        <v>90.433599999999998</v>
      </c>
      <c r="E4126" s="1" t="s">
        <v>20</v>
      </c>
      <c r="F4126" t="s">
        <v>15126</v>
      </c>
      <c r="G4126">
        <v>0</v>
      </c>
      <c r="H4126">
        <v>0</v>
      </c>
      <c r="I4126">
        <v>0</v>
      </c>
    </row>
    <row r="4127" spans="1:9" hidden="1" x14ac:dyDescent="0.3">
      <c r="A4127" s="1" t="s">
        <v>137</v>
      </c>
      <c r="B4127" s="1" t="s">
        <v>55</v>
      </c>
      <c r="C4127">
        <v>27.514199999999999</v>
      </c>
      <c r="D4127">
        <v>90.433599999999998</v>
      </c>
      <c r="E4127" s="1" t="s">
        <v>21</v>
      </c>
      <c r="F4127" t="s">
        <v>15038</v>
      </c>
      <c r="G4127">
        <v>0</v>
      </c>
      <c r="H4127">
        <v>0</v>
      </c>
      <c r="I4127">
        <v>0</v>
      </c>
    </row>
    <row r="4128" spans="1:9" hidden="1" x14ac:dyDescent="0.3">
      <c r="A4128" s="1" t="s">
        <v>137</v>
      </c>
      <c r="B4128" s="1" t="s">
        <v>55</v>
      </c>
      <c r="C4128">
        <v>27.514199999999999</v>
      </c>
      <c r="D4128">
        <v>90.433599999999998</v>
      </c>
      <c r="E4128" s="1" t="s">
        <v>22</v>
      </c>
      <c r="F4128" t="s">
        <v>14950</v>
      </c>
      <c r="G4128">
        <v>0</v>
      </c>
      <c r="H4128">
        <v>0</v>
      </c>
      <c r="I4128">
        <v>0</v>
      </c>
    </row>
    <row r="4129" spans="1:9" hidden="1" x14ac:dyDescent="0.3">
      <c r="A4129" s="1" t="s">
        <v>137</v>
      </c>
      <c r="B4129" s="1" t="s">
        <v>55</v>
      </c>
      <c r="C4129">
        <v>27.514199999999999</v>
      </c>
      <c r="D4129">
        <v>90.433599999999998</v>
      </c>
      <c r="E4129" s="1" t="s">
        <v>23</v>
      </c>
      <c r="F4129" t="s">
        <v>14862</v>
      </c>
      <c r="G4129">
        <v>0</v>
      </c>
      <c r="H4129">
        <v>0</v>
      </c>
      <c r="I4129">
        <v>0</v>
      </c>
    </row>
    <row r="4130" spans="1:9" hidden="1" x14ac:dyDescent="0.3">
      <c r="A4130" s="1" t="s">
        <v>137</v>
      </c>
      <c r="B4130" s="1" t="s">
        <v>55</v>
      </c>
      <c r="C4130">
        <v>27.514199999999999</v>
      </c>
      <c r="D4130">
        <v>90.433599999999998</v>
      </c>
      <c r="E4130" s="1" t="s">
        <v>24</v>
      </c>
      <c r="F4130" t="s">
        <v>14774</v>
      </c>
      <c r="G4130">
        <v>0</v>
      </c>
      <c r="H4130">
        <v>0</v>
      </c>
      <c r="I4130">
        <v>0</v>
      </c>
    </row>
    <row r="4131" spans="1:9" hidden="1" x14ac:dyDescent="0.3">
      <c r="A4131" s="1" t="s">
        <v>137</v>
      </c>
      <c r="B4131" s="1" t="s">
        <v>55</v>
      </c>
      <c r="C4131">
        <v>27.514199999999999</v>
      </c>
      <c r="D4131">
        <v>90.433599999999998</v>
      </c>
      <c r="E4131" s="1" t="s">
        <v>25</v>
      </c>
      <c r="F4131" t="s">
        <v>14686</v>
      </c>
      <c r="G4131">
        <v>0</v>
      </c>
      <c r="H4131">
        <v>0</v>
      </c>
      <c r="I4131">
        <v>0</v>
      </c>
    </row>
    <row r="4132" spans="1:9" hidden="1" x14ac:dyDescent="0.3">
      <c r="A4132" s="1" t="s">
        <v>137</v>
      </c>
      <c r="B4132" s="1" t="s">
        <v>55</v>
      </c>
      <c r="C4132">
        <v>27.514199999999999</v>
      </c>
      <c r="D4132">
        <v>90.433599999999998</v>
      </c>
      <c r="E4132" s="1" t="s">
        <v>26</v>
      </c>
      <c r="F4132" t="s">
        <v>14598</v>
      </c>
      <c r="G4132">
        <v>0</v>
      </c>
      <c r="H4132">
        <v>0</v>
      </c>
      <c r="I4132">
        <v>0</v>
      </c>
    </row>
    <row r="4133" spans="1:9" hidden="1" x14ac:dyDescent="0.3">
      <c r="A4133" s="1" t="s">
        <v>137</v>
      </c>
      <c r="B4133" s="1" t="s">
        <v>55</v>
      </c>
      <c r="C4133">
        <v>27.514199999999999</v>
      </c>
      <c r="D4133">
        <v>90.433599999999998</v>
      </c>
      <c r="E4133" s="1" t="s">
        <v>27</v>
      </c>
      <c r="F4133" t="s">
        <v>14510</v>
      </c>
      <c r="G4133">
        <v>0</v>
      </c>
      <c r="H4133">
        <v>0</v>
      </c>
      <c r="I4133">
        <v>0</v>
      </c>
    </row>
    <row r="4134" spans="1:9" hidden="1" x14ac:dyDescent="0.3">
      <c r="A4134" s="1" t="s">
        <v>137</v>
      </c>
      <c r="B4134" s="1" t="s">
        <v>55</v>
      </c>
      <c r="C4134">
        <v>27.514199999999999</v>
      </c>
      <c r="D4134">
        <v>90.433599999999998</v>
      </c>
      <c r="E4134" s="1" t="s">
        <v>28</v>
      </c>
      <c r="F4134" t="s">
        <v>14423</v>
      </c>
      <c r="G4134">
        <v>0</v>
      </c>
      <c r="H4134">
        <v>0</v>
      </c>
      <c r="I4134">
        <v>0</v>
      </c>
    </row>
    <row r="4135" spans="1:9" hidden="1" x14ac:dyDescent="0.3">
      <c r="A4135" s="1" t="s">
        <v>137</v>
      </c>
      <c r="B4135" s="1" t="s">
        <v>55</v>
      </c>
      <c r="C4135">
        <v>27.514199999999999</v>
      </c>
      <c r="D4135">
        <v>90.433599999999998</v>
      </c>
      <c r="E4135" s="1" t="s">
        <v>29</v>
      </c>
      <c r="F4135" t="s">
        <v>14336</v>
      </c>
      <c r="G4135">
        <v>0</v>
      </c>
      <c r="H4135">
        <v>0</v>
      </c>
      <c r="I4135">
        <v>0</v>
      </c>
    </row>
    <row r="4136" spans="1:9" hidden="1" x14ac:dyDescent="0.3">
      <c r="A4136" s="1" t="s">
        <v>137</v>
      </c>
      <c r="B4136" s="1" t="s">
        <v>55</v>
      </c>
      <c r="C4136">
        <v>27.514199999999999</v>
      </c>
      <c r="D4136">
        <v>90.433599999999998</v>
      </c>
      <c r="E4136" s="1" t="s">
        <v>30</v>
      </c>
      <c r="F4136" t="s">
        <v>14249</v>
      </c>
      <c r="G4136">
        <v>0</v>
      </c>
      <c r="H4136">
        <v>0</v>
      </c>
      <c r="I4136">
        <v>0</v>
      </c>
    </row>
    <row r="4137" spans="1:9" hidden="1" x14ac:dyDescent="0.3">
      <c r="A4137" s="1" t="s">
        <v>137</v>
      </c>
      <c r="B4137" s="1" t="s">
        <v>55</v>
      </c>
      <c r="C4137">
        <v>27.514199999999999</v>
      </c>
      <c r="D4137">
        <v>90.433599999999998</v>
      </c>
      <c r="E4137" s="1" t="s">
        <v>31</v>
      </c>
      <c r="F4137" t="s">
        <v>14162</v>
      </c>
      <c r="G4137">
        <v>0</v>
      </c>
      <c r="H4137">
        <v>0</v>
      </c>
      <c r="I4137">
        <v>0</v>
      </c>
    </row>
    <row r="4138" spans="1:9" hidden="1" x14ac:dyDescent="0.3">
      <c r="A4138" s="1" t="s">
        <v>137</v>
      </c>
      <c r="B4138" s="1" t="s">
        <v>55</v>
      </c>
      <c r="C4138">
        <v>27.514199999999999</v>
      </c>
      <c r="D4138">
        <v>90.433599999999998</v>
      </c>
      <c r="E4138" s="1" t="s">
        <v>32</v>
      </c>
      <c r="F4138" t="s">
        <v>14076</v>
      </c>
      <c r="G4138">
        <v>0</v>
      </c>
      <c r="H4138">
        <v>0</v>
      </c>
      <c r="I4138">
        <v>0</v>
      </c>
    </row>
    <row r="4139" spans="1:9" hidden="1" x14ac:dyDescent="0.3">
      <c r="A4139" s="1" t="s">
        <v>137</v>
      </c>
      <c r="B4139" s="1" t="s">
        <v>55</v>
      </c>
      <c r="C4139">
        <v>27.514199999999999</v>
      </c>
      <c r="D4139">
        <v>90.433599999999998</v>
      </c>
      <c r="E4139" s="1" t="s">
        <v>33</v>
      </c>
      <c r="F4139" t="s">
        <v>13990</v>
      </c>
      <c r="G4139">
        <v>0</v>
      </c>
      <c r="H4139">
        <v>0</v>
      </c>
      <c r="I4139">
        <v>0</v>
      </c>
    </row>
    <row r="4140" spans="1:9" hidden="1" x14ac:dyDescent="0.3">
      <c r="A4140" s="1" t="s">
        <v>137</v>
      </c>
      <c r="B4140" s="1" t="s">
        <v>55</v>
      </c>
      <c r="C4140">
        <v>27.514199999999999</v>
      </c>
      <c r="D4140">
        <v>90.433599999999998</v>
      </c>
      <c r="E4140" s="1" t="s">
        <v>34</v>
      </c>
      <c r="F4140" t="s">
        <v>13904</v>
      </c>
      <c r="G4140">
        <v>0</v>
      </c>
      <c r="H4140">
        <v>0</v>
      </c>
      <c r="I4140">
        <v>0</v>
      </c>
    </row>
    <row r="4141" spans="1:9" hidden="1" x14ac:dyDescent="0.3">
      <c r="A4141" s="1" t="s">
        <v>137</v>
      </c>
      <c r="B4141" s="1" t="s">
        <v>55</v>
      </c>
      <c r="C4141">
        <v>27.514199999999999</v>
      </c>
      <c r="D4141">
        <v>90.433599999999998</v>
      </c>
      <c r="E4141" s="1" t="s">
        <v>35</v>
      </c>
      <c r="F4141" t="s">
        <v>13820</v>
      </c>
      <c r="G4141">
        <v>0</v>
      </c>
      <c r="H4141">
        <v>0</v>
      </c>
      <c r="I4141">
        <v>0</v>
      </c>
    </row>
    <row r="4142" spans="1:9" hidden="1" x14ac:dyDescent="0.3">
      <c r="A4142" s="1" t="s">
        <v>137</v>
      </c>
      <c r="B4142" s="1" t="s">
        <v>55</v>
      </c>
      <c r="C4142">
        <v>27.514199999999999</v>
      </c>
      <c r="D4142">
        <v>90.433599999999998</v>
      </c>
      <c r="E4142" s="1" t="s">
        <v>36</v>
      </c>
      <c r="F4142" t="s">
        <v>13736</v>
      </c>
      <c r="G4142">
        <v>0</v>
      </c>
      <c r="H4142">
        <v>0</v>
      </c>
      <c r="I4142">
        <v>0</v>
      </c>
    </row>
    <row r="4143" spans="1:9" hidden="1" x14ac:dyDescent="0.3">
      <c r="A4143" s="1" t="s">
        <v>137</v>
      </c>
      <c r="B4143" s="1" t="s">
        <v>55</v>
      </c>
      <c r="C4143">
        <v>27.514199999999999</v>
      </c>
      <c r="D4143">
        <v>90.433599999999998</v>
      </c>
      <c r="E4143" s="1" t="s">
        <v>37</v>
      </c>
      <c r="F4143" t="s">
        <v>13652</v>
      </c>
      <c r="G4143">
        <v>0</v>
      </c>
      <c r="H4143">
        <v>0</v>
      </c>
      <c r="I4143">
        <v>0</v>
      </c>
    </row>
    <row r="4144" spans="1:9" hidden="1" x14ac:dyDescent="0.3">
      <c r="A4144" s="1" t="s">
        <v>137</v>
      </c>
      <c r="B4144" s="1" t="s">
        <v>55</v>
      </c>
      <c r="C4144">
        <v>27.514199999999999</v>
      </c>
      <c r="D4144">
        <v>90.433599999999998</v>
      </c>
      <c r="E4144" s="1" t="s">
        <v>38</v>
      </c>
      <c r="F4144" t="s">
        <v>13573</v>
      </c>
      <c r="G4144">
        <v>0</v>
      </c>
      <c r="H4144">
        <v>0</v>
      </c>
      <c r="I4144">
        <v>0</v>
      </c>
    </row>
    <row r="4145" spans="1:9" hidden="1" x14ac:dyDescent="0.3">
      <c r="A4145" s="1" t="s">
        <v>137</v>
      </c>
      <c r="B4145" s="1" t="s">
        <v>55</v>
      </c>
      <c r="C4145">
        <v>27.514199999999999</v>
      </c>
      <c r="D4145">
        <v>90.433599999999998</v>
      </c>
      <c r="E4145" s="1" t="s">
        <v>39</v>
      </c>
      <c r="F4145" t="s">
        <v>13498</v>
      </c>
      <c r="G4145">
        <v>0</v>
      </c>
      <c r="H4145">
        <v>0</v>
      </c>
      <c r="I4145">
        <v>0</v>
      </c>
    </row>
    <row r="4146" spans="1:9" hidden="1" x14ac:dyDescent="0.3">
      <c r="A4146" s="1" t="s">
        <v>137</v>
      </c>
      <c r="B4146" s="1" t="s">
        <v>55</v>
      </c>
      <c r="C4146">
        <v>27.514199999999999</v>
      </c>
      <c r="D4146">
        <v>90.433599999999998</v>
      </c>
      <c r="E4146" s="1" t="s">
        <v>40</v>
      </c>
      <c r="F4146" t="s">
        <v>13430</v>
      </c>
      <c r="G4146">
        <v>0</v>
      </c>
      <c r="H4146">
        <v>0</v>
      </c>
      <c r="I4146">
        <v>0</v>
      </c>
    </row>
    <row r="4147" spans="1:9" hidden="1" x14ac:dyDescent="0.3">
      <c r="A4147" s="1" t="s">
        <v>137</v>
      </c>
      <c r="B4147" s="1" t="s">
        <v>55</v>
      </c>
      <c r="C4147">
        <v>27.514199999999999</v>
      </c>
      <c r="D4147">
        <v>90.433599999999998</v>
      </c>
      <c r="E4147" s="1" t="s">
        <v>41</v>
      </c>
      <c r="F4147" t="s">
        <v>13091</v>
      </c>
      <c r="G4147">
        <v>0</v>
      </c>
      <c r="H4147">
        <v>0</v>
      </c>
      <c r="I4147">
        <v>0</v>
      </c>
    </row>
    <row r="4148" spans="1:9" hidden="1" x14ac:dyDescent="0.3">
      <c r="A4148" s="1" t="s">
        <v>137</v>
      </c>
      <c r="B4148" s="1" t="s">
        <v>55</v>
      </c>
      <c r="C4148">
        <v>27.514199999999999</v>
      </c>
      <c r="D4148">
        <v>90.433599999999998</v>
      </c>
      <c r="E4148" s="1" t="s">
        <v>42</v>
      </c>
      <c r="F4148" t="s">
        <v>13092</v>
      </c>
      <c r="G4148">
        <v>0</v>
      </c>
      <c r="H4148">
        <v>0</v>
      </c>
      <c r="I4148">
        <v>0</v>
      </c>
    </row>
    <row r="4149" spans="1:9" hidden="1" x14ac:dyDescent="0.3">
      <c r="A4149" s="1" t="s">
        <v>137</v>
      </c>
      <c r="B4149" s="1" t="s">
        <v>55</v>
      </c>
      <c r="C4149">
        <v>27.514199999999999</v>
      </c>
      <c r="D4149">
        <v>90.433599999999998</v>
      </c>
      <c r="E4149" s="1" t="s">
        <v>43</v>
      </c>
      <c r="F4149" t="s">
        <v>13093</v>
      </c>
      <c r="G4149">
        <v>0</v>
      </c>
      <c r="H4149">
        <v>0</v>
      </c>
      <c r="I4149">
        <v>0</v>
      </c>
    </row>
    <row r="4150" spans="1:9" hidden="1" x14ac:dyDescent="0.3">
      <c r="A4150" s="1" t="s">
        <v>137</v>
      </c>
      <c r="B4150" s="1" t="s">
        <v>55</v>
      </c>
      <c r="C4150">
        <v>27.514199999999999</v>
      </c>
      <c r="D4150">
        <v>90.433599999999998</v>
      </c>
      <c r="E4150" s="1" t="s">
        <v>44</v>
      </c>
      <c r="F4150" t="s">
        <v>13094</v>
      </c>
      <c r="G4150">
        <v>0</v>
      </c>
      <c r="H4150">
        <v>0</v>
      </c>
      <c r="I4150">
        <v>0</v>
      </c>
    </row>
    <row r="4151" spans="1:9" hidden="1" x14ac:dyDescent="0.3">
      <c r="A4151" s="1" t="s">
        <v>137</v>
      </c>
      <c r="B4151" s="1" t="s">
        <v>55</v>
      </c>
      <c r="C4151">
        <v>27.514199999999999</v>
      </c>
      <c r="D4151">
        <v>90.433599999999998</v>
      </c>
      <c r="E4151" s="1" t="s">
        <v>45</v>
      </c>
      <c r="F4151" t="s">
        <v>13095</v>
      </c>
      <c r="G4151">
        <v>0</v>
      </c>
      <c r="H4151">
        <v>0</v>
      </c>
      <c r="I4151">
        <v>0</v>
      </c>
    </row>
    <row r="4152" spans="1:9" hidden="1" x14ac:dyDescent="0.3">
      <c r="A4152" s="1" t="s">
        <v>137</v>
      </c>
      <c r="B4152" s="1" t="s">
        <v>55</v>
      </c>
      <c r="C4152">
        <v>27.514199999999999</v>
      </c>
      <c r="D4152">
        <v>90.433599999999998</v>
      </c>
      <c r="E4152" s="1" t="s">
        <v>46</v>
      </c>
      <c r="F4152" t="s">
        <v>13096</v>
      </c>
      <c r="G4152">
        <v>0</v>
      </c>
      <c r="H4152">
        <v>0</v>
      </c>
      <c r="I4152">
        <v>0</v>
      </c>
    </row>
    <row r="4153" spans="1:9" hidden="1" x14ac:dyDescent="0.3">
      <c r="A4153" s="1" t="s">
        <v>137</v>
      </c>
      <c r="B4153" s="1" t="s">
        <v>55</v>
      </c>
      <c r="C4153">
        <v>27.514199999999999</v>
      </c>
      <c r="D4153">
        <v>90.433599999999998</v>
      </c>
      <c r="E4153" s="1" t="s">
        <v>47</v>
      </c>
      <c r="F4153" t="s">
        <v>13097</v>
      </c>
      <c r="G4153">
        <v>0</v>
      </c>
      <c r="H4153">
        <v>0</v>
      </c>
      <c r="I4153">
        <v>0</v>
      </c>
    </row>
    <row r="4154" spans="1:9" hidden="1" x14ac:dyDescent="0.3">
      <c r="A4154" s="1" t="s">
        <v>137</v>
      </c>
      <c r="B4154" s="1" t="s">
        <v>55</v>
      </c>
      <c r="C4154">
        <v>27.514199999999999</v>
      </c>
      <c r="D4154">
        <v>90.433599999999998</v>
      </c>
      <c r="E4154" s="1" t="s">
        <v>48</v>
      </c>
      <c r="F4154" t="s">
        <v>21470</v>
      </c>
      <c r="G4154">
        <v>0</v>
      </c>
      <c r="H4154">
        <v>1</v>
      </c>
      <c r="I4154">
        <v>0</v>
      </c>
    </row>
    <row r="4155" spans="1:9" hidden="1" x14ac:dyDescent="0.3">
      <c r="A4155" s="1" t="s">
        <v>137</v>
      </c>
      <c r="B4155" s="1" t="s">
        <v>55</v>
      </c>
      <c r="C4155">
        <v>27.514199999999999</v>
      </c>
      <c r="D4155">
        <v>90.433599999999998</v>
      </c>
      <c r="E4155" s="1" t="s">
        <v>49</v>
      </c>
      <c r="F4155" t="s">
        <v>21471</v>
      </c>
      <c r="G4155">
        <v>0</v>
      </c>
      <c r="H4155">
        <v>1</v>
      </c>
      <c r="I4155">
        <v>0</v>
      </c>
    </row>
    <row r="4156" spans="1:9" hidden="1" x14ac:dyDescent="0.3">
      <c r="A4156" s="1" t="s">
        <v>137</v>
      </c>
      <c r="B4156" s="1" t="s">
        <v>55</v>
      </c>
      <c r="C4156">
        <v>27.514199999999999</v>
      </c>
      <c r="D4156">
        <v>90.433599999999998</v>
      </c>
      <c r="E4156" s="1" t="s">
        <v>50</v>
      </c>
      <c r="F4156" t="s">
        <v>21472</v>
      </c>
      <c r="G4156">
        <v>0</v>
      </c>
      <c r="H4156">
        <v>1</v>
      </c>
      <c r="I4156">
        <v>0</v>
      </c>
    </row>
    <row r="4157" spans="1:9" hidden="1" x14ac:dyDescent="0.3">
      <c r="A4157" s="1" t="s">
        <v>137</v>
      </c>
      <c r="B4157" s="1" t="s">
        <v>55</v>
      </c>
      <c r="C4157">
        <v>27.514199999999999</v>
      </c>
      <c r="D4157">
        <v>90.433599999999998</v>
      </c>
      <c r="E4157" s="1" t="s">
        <v>51</v>
      </c>
      <c r="F4157" t="s">
        <v>21473</v>
      </c>
      <c r="G4157">
        <v>0</v>
      </c>
      <c r="H4157">
        <v>1</v>
      </c>
      <c r="I4157">
        <v>0</v>
      </c>
    </row>
    <row r="4158" spans="1:9" hidden="1" x14ac:dyDescent="0.3">
      <c r="A4158" s="1" t="s">
        <v>137</v>
      </c>
      <c r="B4158" s="1" t="s">
        <v>55</v>
      </c>
      <c r="C4158">
        <v>27.514199999999999</v>
      </c>
      <c r="D4158">
        <v>90.433599999999998</v>
      </c>
      <c r="E4158" s="1" t="s">
        <v>52</v>
      </c>
      <c r="F4158" t="s">
        <v>21474</v>
      </c>
      <c r="G4158">
        <v>0</v>
      </c>
      <c r="H4158">
        <v>1</v>
      </c>
      <c r="I4158">
        <v>0</v>
      </c>
    </row>
    <row r="4159" spans="1:9" hidden="1" x14ac:dyDescent="0.3">
      <c r="A4159" s="1" t="s">
        <v>137</v>
      </c>
      <c r="B4159" s="1" t="s">
        <v>55</v>
      </c>
      <c r="C4159">
        <v>27.514199999999999</v>
      </c>
      <c r="D4159">
        <v>90.433599999999998</v>
      </c>
      <c r="E4159" s="1" t="s">
        <v>53</v>
      </c>
      <c r="F4159" t="s">
        <v>21475</v>
      </c>
      <c r="G4159">
        <v>0</v>
      </c>
      <c r="H4159">
        <v>1</v>
      </c>
      <c r="I4159">
        <v>0</v>
      </c>
    </row>
    <row r="4160" spans="1:9" hidden="1" x14ac:dyDescent="0.3">
      <c r="A4160" s="1" t="s">
        <v>137</v>
      </c>
      <c r="B4160" s="1" t="s">
        <v>55</v>
      </c>
      <c r="C4160">
        <v>27.514199999999999</v>
      </c>
      <c r="D4160">
        <v>90.433599999999998</v>
      </c>
      <c r="E4160" s="1" t="s">
        <v>54</v>
      </c>
      <c r="F4160" t="s">
        <v>21476</v>
      </c>
      <c r="G4160">
        <v>0</v>
      </c>
      <c r="H4160">
        <v>1</v>
      </c>
      <c r="I4160">
        <v>0</v>
      </c>
    </row>
    <row r="4161" spans="1:9" hidden="1" x14ac:dyDescent="0.3">
      <c r="A4161" s="1" t="s">
        <v>137</v>
      </c>
      <c r="B4161" s="1" t="s">
        <v>55</v>
      </c>
      <c r="C4161">
        <v>27.514199999999999</v>
      </c>
      <c r="D4161">
        <v>90.433599999999998</v>
      </c>
      <c r="E4161" s="1" t="s">
        <v>21548</v>
      </c>
      <c r="F4161" t="s">
        <v>21628</v>
      </c>
      <c r="G4161">
        <v>0</v>
      </c>
      <c r="H4161">
        <v>1</v>
      </c>
      <c r="I4161">
        <v>0</v>
      </c>
    </row>
    <row r="4162" spans="1:9" hidden="1" x14ac:dyDescent="0.3">
      <c r="A4162" s="1" t="s">
        <v>138</v>
      </c>
      <c r="B4162" s="1" t="s">
        <v>55</v>
      </c>
      <c r="C4162">
        <v>3.8479999999999999</v>
      </c>
      <c r="D4162">
        <v>11.5021</v>
      </c>
      <c r="E4162" s="1" t="s">
        <v>4</v>
      </c>
      <c r="F4162" t="s">
        <v>16636</v>
      </c>
      <c r="G4162">
        <v>0</v>
      </c>
      <c r="H4162">
        <v>0</v>
      </c>
      <c r="I4162">
        <v>0</v>
      </c>
    </row>
    <row r="4163" spans="1:9" hidden="1" x14ac:dyDescent="0.3">
      <c r="A4163" s="1" t="s">
        <v>138</v>
      </c>
      <c r="B4163" s="1" t="s">
        <v>55</v>
      </c>
      <c r="C4163">
        <v>3.8479999999999999</v>
      </c>
      <c r="D4163">
        <v>11.5021</v>
      </c>
      <c r="E4163" s="1" t="s">
        <v>5</v>
      </c>
      <c r="F4163" t="s">
        <v>16533</v>
      </c>
      <c r="G4163">
        <v>0</v>
      </c>
      <c r="H4163">
        <v>0</v>
      </c>
      <c r="I4163">
        <v>0</v>
      </c>
    </row>
    <row r="4164" spans="1:9" hidden="1" x14ac:dyDescent="0.3">
      <c r="A4164" s="1" t="s">
        <v>138</v>
      </c>
      <c r="B4164" s="1" t="s">
        <v>55</v>
      </c>
      <c r="C4164">
        <v>3.8479999999999999</v>
      </c>
      <c r="D4164">
        <v>11.5021</v>
      </c>
      <c r="E4164" s="1" t="s">
        <v>6</v>
      </c>
      <c r="F4164" t="s">
        <v>16431</v>
      </c>
      <c r="G4164">
        <v>0</v>
      </c>
      <c r="H4164">
        <v>0</v>
      </c>
      <c r="I4164">
        <v>0</v>
      </c>
    </row>
    <row r="4165" spans="1:9" hidden="1" x14ac:dyDescent="0.3">
      <c r="A4165" s="1" t="s">
        <v>138</v>
      </c>
      <c r="B4165" s="1" t="s">
        <v>55</v>
      </c>
      <c r="C4165">
        <v>3.8479999999999999</v>
      </c>
      <c r="D4165">
        <v>11.5021</v>
      </c>
      <c r="E4165" s="1" t="s">
        <v>7</v>
      </c>
      <c r="F4165" t="s">
        <v>16329</v>
      </c>
      <c r="G4165">
        <v>0</v>
      </c>
      <c r="H4165">
        <v>0</v>
      </c>
      <c r="I4165">
        <v>0</v>
      </c>
    </row>
    <row r="4166" spans="1:9" hidden="1" x14ac:dyDescent="0.3">
      <c r="A4166" s="1" t="s">
        <v>138</v>
      </c>
      <c r="B4166" s="1" t="s">
        <v>55</v>
      </c>
      <c r="C4166">
        <v>3.8479999999999999</v>
      </c>
      <c r="D4166">
        <v>11.5021</v>
      </c>
      <c r="E4166" s="1" t="s">
        <v>8</v>
      </c>
      <c r="F4166" t="s">
        <v>16229</v>
      </c>
      <c r="G4166">
        <v>0</v>
      </c>
      <c r="H4166">
        <v>0</v>
      </c>
      <c r="I4166">
        <v>0</v>
      </c>
    </row>
    <row r="4167" spans="1:9" hidden="1" x14ac:dyDescent="0.3">
      <c r="A4167" s="1" t="s">
        <v>138</v>
      </c>
      <c r="B4167" s="1" t="s">
        <v>55</v>
      </c>
      <c r="C4167">
        <v>3.8479999999999999</v>
      </c>
      <c r="D4167">
        <v>11.5021</v>
      </c>
      <c r="E4167" s="1" t="s">
        <v>9</v>
      </c>
      <c r="F4167" t="s">
        <v>16129</v>
      </c>
      <c r="G4167">
        <v>0</v>
      </c>
      <c r="H4167">
        <v>0</v>
      </c>
      <c r="I4167">
        <v>0</v>
      </c>
    </row>
    <row r="4168" spans="1:9" hidden="1" x14ac:dyDescent="0.3">
      <c r="A4168" s="1" t="s">
        <v>138</v>
      </c>
      <c r="B4168" s="1" t="s">
        <v>55</v>
      </c>
      <c r="C4168">
        <v>3.8479999999999999</v>
      </c>
      <c r="D4168">
        <v>11.5021</v>
      </c>
      <c r="E4168" s="1" t="s">
        <v>10</v>
      </c>
      <c r="F4168" t="s">
        <v>16032</v>
      </c>
      <c r="G4168">
        <v>0</v>
      </c>
      <c r="H4168">
        <v>0</v>
      </c>
      <c r="I4168">
        <v>0</v>
      </c>
    </row>
    <row r="4169" spans="1:9" hidden="1" x14ac:dyDescent="0.3">
      <c r="A4169" s="1" t="s">
        <v>138</v>
      </c>
      <c r="B4169" s="1" t="s">
        <v>55</v>
      </c>
      <c r="C4169">
        <v>3.8479999999999999</v>
      </c>
      <c r="D4169">
        <v>11.5021</v>
      </c>
      <c r="E4169" s="1" t="s">
        <v>11</v>
      </c>
      <c r="F4169" t="s">
        <v>15935</v>
      </c>
      <c r="G4169">
        <v>0</v>
      </c>
      <c r="H4169">
        <v>0</v>
      </c>
      <c r="I4169">
        <v>0</v>
      </c>
    </row>
    <row r="4170" spans="1:9" hidden="1" x14ac:dyDescent="0.3">
      <c r="A4170" s="1" t="s">
        <v>138</v>
      </c>
      <c r="B4170" s="1" t="s">
        <v>55</v>
      </c>
      <c r="C4170">
        <v>3.8479999999999999</v>
      </c>
      <c r="D4170">
        <v>11.5021</v>
      </c>
      <c r="E4170" s="1" t="s">
        <v>12</v>
      </c>
      <c r="F4170" t="s">
        <v>15840</v>
      </c>
      <c r="G4170">
        <v>0</v>
      </c>
      <c r="H4170">
        <v>0</v>
      </c>
      <c r="I4170">
        <v>0</v>
      </c>
    </row>
    <row r="4171" spans="1:9" hidden="1" x14ac:dyDescent="0.3">
      <c r="A4171" s="1" t="s">
        <v>138</v>
      </c>
      <c r="B4171" s="1" t="s">
        <v>55</v>
      </c>
      <c r="C4171">
        <v>3.8479999999999999</v>
      </c>
      <c r="D4171">
        <v>11.5021</v>
      </c>
      <c r="E4171" s="1" t="s">
        <v>13</v>
      </c>
      <c r="F4171" t="s">
        <v>15748</v>
      </c>
      <c r="G4171">
        <v>0</v>
      </c>
      <c r="H4171">
        <v>0</v>
      </c>
      <c r="I4171">
        <v>0</v>
      </c>
    </row>
    <row r="4172" spans="1:9" hidden="1" x14ac:dyDescent="0.3">
      <c r="A4172" s="1" t="s">
        <v>138</v>
      </c>
      <c r="B4172" s="1" t="s">
        <v>55</v>
      </c>
      <c r="C4172">
        <v>3.8479999999999999</v>
      </c>
      <c r="D4172">
        <v>11.5021</v>
      </c>
      <c r="E4172" s="1" t="s">
        <v>14</v>
      </c>
      <c r="F4172" t="s">
        <v>15658</v>
      </c>
      <c r="G4172">
        <v>0</v>
      </c>
      <c r="H4172">
        <v>0</v>
      </c>
      <c r="I4172">
        <v>0</v>
      </c>
    </row>
    <row r="4173" spans="1:9" hidden="1" x14ac:dyDescent="0.3">
      <c r="A4173" s="1" t="s">
        <v>138</v>
      </c>
      <c r="B4173" s="1" t="s">
        <v>55</v>
      </c>
      <c r="C4173">
        <v>3.8479999999999999</v>
      </c>
      <c r="D4173">
        <v>11.5021</v>
      </c>
      <c r="E4173" s="1" t="s">
        <v>15</v>
      </c>
      <c r="F4173" t="s">
        <v>15569</v>
      </c>
      <c r="G4173">
        <v>0</v>
      </c>
      <c r="H4173">
        <v>0</v>
      </c>
      <c r="I4173">
        <v>0</v>
      </c>
    </row>
    <row r="4174" spans="1:9" hidden="1" x14ac:dyDescent="0.3">
      <c r="A4174" s="1" t="s">
        <v>138</v>
      </c>
      <c r="B4174" s="1" t="s">
        <v>55</v>
      </c>
      <c r="C4174">
        <v>3.8479999999999999</v>
      </c>
      <c r="D4174">
        <v>11.5021</v>
      </c>
      <c r="E4174" s="1" t="s">
        <v>16</v>
      </c>
      <c r="F4174" t="s">
        <v>15480</v>
      </c>
      <c r="G4174">
        <v>0</v>
      </c>
      <c r="H4174">
        <v>0</v>
      </c>
      <c r="I4174">
        <v>0</v>
      </c>
    </row>
    <row r="4175" spans="1:9" hidden="1" x14ac:dyDescent="0.3">
      <c r="A4175" s="1" t="s">
        <v>138</v>
      </c>
      <c r="B4175" s="1" t="s">
        <v>55</v>
      </c>
      <c r="C4175">
        <v>3.8479999999999999</v>
      </c>
      <c r="D4175">
        <v>11.5021</v>
      </c>
      <c r="E4175" s="1" t="s">
        <v>17</v>
      </c>
      <c r="F4175" t="s">
        <v>15391</v>
      </c>
      <c r="G4175">
        <v>0</v>
      </c>
      <c r="H4175">
        <v>0</v>
      </c>
      <c r="I4175">
        <v>0</v>
      </c>
    </row>
    <row r="4176" spans="1:9" hidden="1" x14ac:dyDescent="0.3">
      <c r="A4176" s="1" t="s">
        <v>138</v>
      </c>
      <c r="B4176" s="1" t="s">
        <v>55</v>
      </c>
      <c r="C4176">
        <v>3.8479999999999999</v>
      </c>
      <c r="D4176">
        <v>11.5021</v>
      </c>
      <c r="E4176" s="1" t="s">
        <v>18</v>
      </c>
      <c r="F4176" t="s">
        <v>15303</v>
      </c>
      <c r="G4176">
        <v>0</v>
      </c>
      <c r="H4176">
        <v>0</v>
      </c>
      <c r="I4176">
        <v>0</v>
      </c>
    </row>
    <row r="4177" spans="1:9" hidden="1" x14ac:dyDescent="0.3">
      <c r="A4177" s="1" t="s">
        <v>138</v>
      </c>
      <c r="B4177" s="1" t="s">
        <v>55</v>
      </c>
      <c r="C4177">
        <v>3.8479999999999999</v>
      </c>
      <c r="D4177">
        <v>11.5021</v>
      </c>
      <c r="E4177" s="1" t="s">
        <v>19</v>
      </c>
      <c r="F4177" t="s">
        <v>15215</v>
      </c>
      <c r="G4177">
        <v>0</v>
      </c>
      <c r="H4177">
        <v>0</v>
      </c>
      <c r="I4177">
        <v>0</v>
      </c>
    </row>
    <row r="4178" spans="1:9" hidden="1" x14ac:dyDescent="0.3">
      <c r="A4178" s="1" t="s">
        <v>138</v>
      </c>
      <c r="B4178" s="1" t="s">
        <v>55</v>
      </c>
      <c r="C4178">
        <v>3.8479999999999999</v>
      </c>
      <c r="D4178">
        <v>11.5021</v>
      </c>
      <c r="E4178" s="1" t="s">
        <v>20</v>
      </c>
      <c r="F4178" t="s">
        <v>15127</v>
      </c>
      <c r="G4178">
        <v>0</v>
      </c>
      <c r="H4178">
        <v>0</v>
      </c>
      <c r="I4178">
        <v>0</v>
      </c>
    </row>
    <row r="4179" spans="1:9" hidden="1" x14ac:dyDescent="0.3">
      <c r="A4179" s="1" t="s">
        <v>138</v>
      </c>
      <c r="B4179" s="1" t="s">
        <v>55</v>
      </c>
      <c r="C4179">
        <v>3.8479999999999999</v>
      </c>
      <c r="D4179">
        <v>11.5021</v>
      </c>
      <c r="E4179" s="1" t="s">
        <v>21</v>
      </c>
      <c r="F4179" t="s">
        <v>15039</v>
      </c>
      <c r="G4179">
        <v>0</v>
      </c>
      <c r="H4179">
        <v>0</v>
      </c>
      <c r="I4179">
        <v>0</v>
      </c>
    </row>
    <row r="4180" spans="1:9" hidden="1" x14ac:dyDescent="0.3">
      <c r="A4180" s="1" t="s">
        <v>138</v>
      </c>
      <c r="B4180" s="1" t="s">
        <v>55</v>
      </c>
      <c r="C4180">
        <v>3.8479999999999999</v>
      </c>
      <c r="D4180">
        <v>11.5021</v>
      </c>
      <c r="E4180" s="1" t="s">
        <v>22</v>
      </c>
      <c r="F4180" t="s">
        <v>14951</v>
      </c>
      <c r="G4180">
        <v>0</v>
      </c>
      <c r="H4180">
        <v>0</v>
      </c>
      <c r="I4180">
        <v>0</v>
      </c>
    </row>
    <row r="4181" spans="1:9" hidden="1" x14ac:dyDescent="0.3">
      <c r="A4181" s="1" t="s">
        <v>138</v>
      </c>
      <c r="B4181" s="1" t="s">
        <v>55</v>
      </c>
      <c r="C4181">
        <v>3.8479999999999999</v>
      </c>
      <c r="D4181">
        <v>11.5021</v>
      </c>
      <c r="E4181" s="1" t="s">
        <v>23</v>
      </c>
      <c r="F4181" t="s">
        <v>14863</v>
      </c>
      <c r="G4181">
        <v>0</v>
      </c>
      <c r="H4181">
        <v>0</v>
      </c>
      <c r="I4181">
        <v>0</v>
      </c>
    </row>
    <row r="4182" spans="1:9" hidden="1" x14ac:dyDescent="0.3">
      <c r="A4182" s="1" t="s">
        <v>138</v>
      </c>
      <c r="B4182" s="1" t="s">
        <v>55</v>
      </c>
      <c r="C4182">
        <v>3.8479999999999999</v>
      </c>
      <c r="D4182">
        <v>11.5021</v>
      </c>
      <c r="E4182" s="1" t="s">
        <v>24</v>
      </c>
      <c r="F4182" t="s">
        <v>14775</v>
      </c>
      <c r="G4182">
        <v>0</v>
      </c>
      <c r="H4182">
        <v>0</v>
      </c>
      <c r="I4182">
        <v>0</v>
      </c>
    </row>
    <row r="4183" spans="1:9" hidden="1" x14ac:dyDescent="0.3">
      <c r="A4183" s="1" t="s">
        <v>138</v>
      </c>
      <c r="B4183" s="1" t="s">
        <v>55</v>
      </c>
      <c r="C4183">
        <v>3.8479999999999999</v>
      </c>
      <c r="D4183">
        <v>11.5021</v>
      </c>
      <c r="E4183" s="1" t="s">
        <v>25</v>
      </c>
      <c r="F4183" t="s">
        <v>14687</v>
      </c>
      <c r="G4183">
        <v>0</v>
      </c>
      <c r="H4183">
        <v>0</v>
      </c>
      <c r="I4183">
        <v>0</v>
      </c>
    </row>
    <row r="4184" spans="1:9" hidden="1" x14ac:dyDescent="0.3">
      <c r="A4184" s="1" t="s">
        <v>138</v>
      </c>
      <c r="B4184" s="1" t="s">
        <v>55</v>
      </c>
      <c r="C4184">
        <v>3.8479999999999999</v>
      </c>
      <c r="D4184">
        <v>11.5021</v>
      </c>
      <c r="E4184" s="1" t="s">
        <v>26</v>
      </c>
      <c r="F4184" t="s">
        <v>14599</v>
      </c>
      <c r="G4184">
        <v>0</v>
      </c>
      <c r="H4184">
        <v>0</v>
      </c>
      <c r="I4184">
        <v>0</v>
      </c>
    </row>
    <row r="4185" spans="1:9" hidden="1" x14ac:dyDescent="0.3">
      <c r="A4185" s="1" t="s">
        <v>138</v>
      </c>
      <c r="B4185" s="1" t="s">
        <v>55</v>
      </c>
      <c r="C4185">
        <v>3.8479999999999999</v>
      </c>
      <c r="D4185">
        <v>11.5021</v>
      </c>
      <c r="E4185" s="1" t="s">
        <v>27</v>
      </c>
      <c r="F4185" t="s">
        <v>14511</v>
      </c>
      <c r="G4185">
        <v>0</v>
      </c>
      <c r="H4185">
        <v>0</v>
      </c>
      <c r="I4185">
        <v>0</v>
      </c>
    </row>
    <row r="4186" spans="1:9" hidden="1" x14ac:dyDescent="0.3">
      <c r="A4186" s="1" t="s">
        <v>138</v>
      </c>
      <c r="B4186" s="1" t="s">
        <v>55</v>
      </c>
      <c r="C4186">
        <v>3.8479999999999999</v>
      </c>
      <c r="D4186">
        <v>11.5021</v>
      </c>
      <c r="E4186" s="1" t="s">
        <v>28</v>
      </c>
      <c r="F4186" t="s">
        <v>14424</v>
      </c>
      <c r="G4186">
        <v>0</v>
      </c>
      <c r="H4186">
        <v>0</v>
      </c>
      <c r="I4186">
        <v>0</v>
      </c>
    </row>
    <row r="4187" spans="1:9" hidden="1" x14ac:dyDescent="0.3">
      <c r="A4187" s="1" t="s">
        <v>138</v>
      </c>
      <c r="B4187" s="1" t="s">
        <v>55</v>
      </c>
      <c r="C4187">
        <v>3.8479999999999999</v>
      </c>
      <c r="D4187">
        <v>11.5021</v>
      </c>
      <c r="E4187" s="1" t="s">
        <v>29</v>
      </c>
      <c r="F4187" t="s">
        <v>14337</v>
      </c>
      <c r="G4187">
        <v>0</v>
      </c>
      <c r="H4187">
        <v>0</v>
      </c>
      <c r="I4187">
        <v>0</v>
      </c>
    </row>
    <row r="4188" spans="1:9" hidden="1" x14ac:dyDescent="0.3">
      <c r="A4188" s="1" t="s">
        <v>138</v>
      </c>
      <c r="B4188" s="1" t="s">
        <v>55</v>
      </c>
      <c r="C4188">
        <v>3.8479999999999999</v>
      </c>
      <c r="D4188">
        <v>11.5021</v>
      </c>
      <c r="E4188" s="1" t="s">
        <v>30</v>
      </c>
      <c r="F4188" t="s">
        <v>14250</v>
      </c>
      <c r="G4188">
        <v>0</v>
      </c>
      <c r="H4188">
        <v>0</v>
      </c>
      <c r="I4188">
        <v>0</v>
      </c>
    </row>
    <row r="4189" spans="1:9" hidden="1" x14ac:dyDescent="0.3">
      <c r="A4189" s="1" t="s">
        <v>138</v>
      </c>
      <c r="B4189" s="1" t="s">
        <v>55</v>
      </c>
      <c r="C4189">
        <v>3.8479999999999999</v>
      </c>
      <c r="D4189">
        <v>11.5021</v>
      </c>
      <c r="E4189" s="1" t="s">
        <v>31</v>
      </c>
      <c r="F4189" t="s">
        <v>14163</v>
      </c>
      <c r="G4189">
        <v>0</v>
      </c>
      <c r="H4189">
        <v>0</v>
      </c>
      <c r="I4189">
        <v>0</v>
      </c>
    </row>
    <row r="4190" spans="1:9" hidden="1" x14ac:dyDescent="0.3">
      <c r="A4190" s="1" t="s">
        <v>138</v>
      </c>
      <c r="B4190" s="1" t="s">
        <v>55</v>
      </c>
      <c r="C4190">
        <v>3.8479999999999999</v>
      </c>
      <c r="D4190">
        <v>11.5021</v>
      </c>
      <c r="E4190" s="1" t="s">
        <v>32</v>
      </c>
      <c r="F4190" t="s">
        <v>14077</v>
      </c>
      <c r="G4190">
        <v>0</v>
      </c>
      <c r="H4190">
        <v>0</v>
      </c>
      <c r="I4190">
        <v>0</v>
      </c>
    </row>
    <row r="4191" spans="1:9" hidden="1" x14ac:dyDescent="0.3">
      <c r="A4191" s="1" t="s">
        <v>138</v>
      </c>
      <c r="B4191" s="1" t="s">
        <v>55</v>
      </c>
      <c r="C4191">
        <v>3.8479999999999999</v>
      </c>
      <c r="D4191">
        <v>11.5021</v>
      </c>
      <c r="E4191" s="1" t="s">
        <v>33</v>
      </c>
      <c r="F4191" t="s">
        <v>13991</v>
      </c>
      <c r="G4191">
        <v>0</v>
      </c>
      <c r="H4191">
        <v>0</v>
      </c>
      <c r="I4191">
        <v>0</v>
      </c>
    </row>
    <row r="4192" spans="1:9" hidden="1" x14ac:dyDescent="0.3">
      <c r="A4192" s="1" t="s">
        <v>138</v>
      </c>
      <c r="B4192" s="1" t="s">
        <v>55</v>
      </c>
      <c r="C4192">
        <v>3.8479999999999999</v>
      </c>
      <c r="D4192">
        <v>11.5021</v>
      </c>
      <c r="E4192" s="1" t="s">
        <v>34</v>
      </c>
      <c r="F4192" t="s">
        <v>13905</v>
      </c>
      <c r="G4192">
        <v>0</v>
      </c>
      <c r="H4192">
        <v>0</v>
      </c>
      <c r="I4192">
        <v>0</v>
      </c>
    </row>
    <row r="4193" spans="1:9" hidden="1" x14ac:dyDescent="0.3">
      <c r="A4193" s="1" t="s">
        <v>138</v>
      </c>
      <c r="B4193" s="1" t="s">
        <v>55</v>
      </c>
      <c r="C4193">
        <v>3.8479999999999999</v>
      </c>
      <c r="D4193">
        <v>11.5021</v>
      </c>
      <c r="E4193" s="1" t="s">
        <v>35</v>
      </c>
      <c r="F4193" t="s">
        <v>13821</v>
      </c>
      <c r="G4193">
        <v>0</v>
      </c>
      <c r="H4193">
        <v>0</v>
      </c>
      <c r="I4193">
        <v>0</v>
      </c>
    </row>
    <row r="4194" spans="1:9" hidden="1" x14ac:dyDescent="0.3">
      <c r="A4194" s="1" t="s">
        <v>138</v>
      </c>
      <c r="B4194" s="1" t="s">
        <v>55</v>
      </c>
      <c r="C4194">
        <v>3.8479999999999999</v>
      </c>
      <c r="D4194">
        <v>11.5021</v>
      </c>
      <c r="E4194" s="1" t="s">
        <v>36</v>
      </c>
      <c r="F4194" t="s">
        <v>13737</v>
      </c>
      <c r="G4194">
        <v>0</v>
      </c>
      <c r="H4194">
        <v>0</v>
      </c>
      <c r="I4194">
        <v>0</v>
      </c>
    </row>
    <row r="4195" spans="1:9" hidden="1" x14ac:dyDescent="0.3">
      <c r="A4195" s="1" t="s">
        <v>138</v>
      </c>
      <c r="B4195" s="1" t="s">
        <v>55</v>
      </c>
      <c r="C4195">
        <v>3.8479999999999999</v>
      </c>
      <c r="D4195">
        <v>11.5021</v>
      </c>
      <c r="E4195" s="1" t="s">
        <v>37</v>
      </c>
      <c r="F4195" t="s">
        <v>13653</v>
      </c>
      <c r="G4195">
        <v>0</v>
      </c>
      <c r="H4195">
        <v>0</v>
      </c>
      <c r="I4195">
        <v>0</v>
      </c>
    </row>
    <row r="4196" spans="1:9" hidden="1" x14ac:dyDescent="0.3">
      <c r="A4196" s="1" t="s">
        <v>138</v>
      </c>
      <c r="B4196" s="1" t="s">
        <v>55</v>
      </c>
      <c r="C4196">
        <v>3.8479999999999999</v>
      </c>
      <c r="D4196">
        <v>11.5021</v>
      </c>
      <c r="E4196" s="1" t="s">
        <v>38</v>
      </c>
      <c r="F4196" t="s">
        <v>13574</v>
      </c>
      <c r="G4196">
        <v>0</v>
      </c>
      <c r="H4196">
        <v>0</v>
      </c>
      <c r="I4196">
        <v>0</v>
      </c>
    </row>
    <row r="4197" spans="1:9" hidden="1" x14ac:dyDescent="0.3">
      <c r="A4197" s="1" t="s">
        <v>138</v>
      </c>
      <c r="B4197" s="1" t="s">
        <v>55</v>
      </c>
      <c r="C4197">
        <v>3.8479999999999999</v>
      </c>
      <c r="D4197">
        <v>11.5021</v>
      </c>
      <c r="E4197" s="1" t="s">
        <v>39</v>
      </c>
      <c r="F4197" t="s">
        <v>13499</v>
      </c>
      <c r="G4197">
        <v>0</v>
      </c>
      <c r="H4197">
        <v>0</v>
      </c>
      <c r="I4197">
        <v>0</v>
      </c>
    </row>
    <row r="4198" spans="1:9" hidden="1" x14ac:dyDescent="0.3">
      <c r="A4198" s="1" t="s">
        <v>138</v>
      </c>
      <c r="B4198" s="1" t="s">
        <v>55</v>
      </c>
      <c r="C4198">
        <v>3.8479999999999999</v>
      </c>
      <c r="D4198">
        <v>11.5021</v>
      </c>
      <c r="E4198" s="1" t="s">
        <v>40</v>
      </c>
      <c r="F4198" t="s">
        <v>13431</v>
      </c>
      <c r="G4198">
        <v>0</v>
      </c>
      <c r="H4198">
        <v>0</v>
      </c>
      <c r="I4198">
        <v>0</v>
      </c>
    </row>
    <row r="4199" spans="1:9" hidden="1" x14ac:dyDescent="0.3">
      <c r="A4199" s="1" t="s">
        <v>138</v>
      </c>
      <c r="B4199" s="1" t="s">
        <v>55</v>
      </c>
      <c r="C4199">
        <v>3.8479999999999999</v>
      </c>
      <c r="D4199">
        <v>11.5021</v>
      </c>
      <c r="E4199" s="1" t="s">
        <v>41</v>
      </c>
      <c r="F4199" t="s">
        <v>13098</v>
      </c>
      <c r="G4199">
        <v>0</v>
      </c>
      <c r="H4199">
        <v>0</v>
      </c>
      <c r="I4199">
        <v>0</v>
      </c>
    </row>
    <row r="4200" spans="1:9" hidden="1" x14ac:dyDescent="0.3">
      <c r="A4200" s="1" t="s">
        <v>138</v>
      </c>
      <c r="B4200" s="1" t="s">
        <v>55</v>
      </c>
      <c r="C4200">
        <v>3.8479999999999999</v>
      </c>
      <c r="D4200">
        <v>11.5021</v>
      </c>
      <c r="E4200" s="1" t="s">
        <v>42</v>
      </c>
      <c r="F4200" t="s">
        <v>13099</v>
      </c>
      <c r="G4200">
        <v>0</v>
      </c>
      <c r="H4200">
        <v>0</v>
      </c>
      <c r="I4200">
        <v>0</v>
      </c>
    </row>
    <row r="4201" spans="1:9" hidden="1" x14ac:dyDescent="0.3">
      <c r="A4201" s="1" t="s">
        <v>138</v>
      </c>
      <c r="B4201" s="1" t="s">
        <v>55</v>
      </c>
      <c r="C4201">
        <v>3.8479999999999999</v>
      </c>
      <c r="D4201">
        <v>11.5021</v>
      </c>
      <c r="E4201" s="1" t="s">
        <v>43</v>
      </c>
      <c r="F4201" t="s">
        <v>13100</v>
      </c>
      <c r="G4201">
        <v>0</v>
      </c>
      <c r="H4201">
        <v>0</v>
      </c>
      <c r="I4201">
        <v>0</v>
      </c>
    </row>
    <row r="4202" spans="1:9" hidden="1" x14ac:dyDescent="0.3">
      <c r="A4202" s="1" t="s">
        <v>138</v>
      </c>
      <c r="B4202" s="1" t="s">
        <v>55</v>
      </c>
      <c r="C4202">
        <v>3.8479999999999999</v>
      </c>
      <c r="D4202">
        <v>11.5021</v>
      </c>
      <c r="E4202" s="1" t="s">
        <v>44</v>
      </c>
      <c r="F4202" t="s">
        <v>13101</v>
      </c>
      <c r="G4202">
        <v>0</v>
      </c>
      <c r="H4202">
        <v>0</v>
      </c>
      <c r="I4202">
        <v>0</v>
      </c>
    </row>
    <row r="4203" spans="1:9" hidden="1" x14ac:dyDescent="0.3">
      <c r="A4203" s="1" t="s">
        <v>138</v>
      </c>
      <c r="B4203" s="1" t="s">
        <v>55</v>
      </c>
      <c r="C4203">
        <v>3.8479999999999999</v>
      </c>
      <c r="D4203">
        <v>11.5021</v>
      </c>
      <c r="E4203" s="1" t="s">
        <v>45</v>
      </c>
      <c r="F4203" t="s">
        <v>13102</v>
      </c>
      <c r="G4203">
        <v>0</v>
      </c>
      <c r="H4203">
        <v>0</v>
      </c>
      <c r="I4203">
        <v>0</v>
      </c>
    </row>
    <row r="4204" spans="1:9" hidden="1" x14ac:dyDescent="0.3">
      <c r="A4204" s="1" t="s">
        <v>138</v>
      </c>
      <c r="B4204" s="1" t="s">
        <v>55</v>
      </c>
      <c r="C4204">
        <v>3.8479999999999999</v>
      </c>
      <c r="D4204">
        <v>11.5021</v>
      </c>
      <c r="E4204" s="1" t="s">
        <v>46</v>
      </c>
      <c r="F4204" t="s">
        <v>13103</v>
      </c>
      <c r="G4204">
        <v>0</v>
      </c>
      <c r="H4204">
        <v>0</v>
      </c>
      <c r="I4204">
        <v>0</v>
      </c>
    </row>
    <row r="4205" spans="1:9" hidden="1" x14ac:dyDescent="0.3">
      <c r="A4205" s="1" t="s">
        <v>138</v>
      </c>
      <c r="B4205" s="1" t="s">
        <v>55</v>
      </c>
      <c r="C4205">
        <v>3.8479999999999999</v>
      </c>
      <c r="D4205">
        <v>11.5021</v>
      </c>
      <c r="E4205" s="1" t="s">
        <v>47</v>
      </c>
      <c r="F4205" t="s">
        <v>13104</v>
      </c>
      <c r="G4205">
        <v>0</v>
      </c>
      <c r="H4205">
        <v>0</v>
      </c>
      <c r="I4205">
        <v>0</v>
      </c>
    </row>
    <row r="4206" spans="1:9" hidden="1" x14ac:dyDescent="0.3">
      <c r="A4206" s="1" t="s">
        <v>138</v>
      </c>
      <c r="B4206" s="1" t="s">
        <v>55</v>
      </c>
      <c r="C4206">
        <v>3.8479999999999999</v>
      </c>
      <c r="D4206">
        <v>11.5021</v>
      </c>
      <c r="E4206" s="1" t="s">
        <v>48</v>
      </c>
      <c r="F4206" t="s">
        <v>21477</v>
      </c>
      <c r="G4206">
        <v>0</v>
      </c>
      <c r="H4206">
        <v>1</v>
      </c>
      <c r="I4206">
        <v>0</v>
      </c>
    </row>
    <row r="4207" spans="1:9" hidden="1" x14ac:dyDescent="0.3">
      <c r="A4207" s="1" t="s">
        <v>138</v>
      </c>
      <c r="B4207" s="1" t="s">
        <v>55</v>
      </c>
      <c r="C4207">
        <v>3.8479999999999999</v>
      </c>
      <c r="D4207">
        <v>11.5021</v>
      </c>
      <c r="E4207" s="1" t="s">
        <v>49</v>
      </c>
      <c r="F4207" t="s">
        <v>21478</v>
      </c>
      <c r="G4207">
        <v>0</v>
      </c>
      <c r="H4207">
        <v>1</v>
      </c>
      <c r="I4207">
        <v>0</v>
      </c>
    </row>
    <row r="4208" spans="1:9" hidden="1" x14ac:dyDescent="0.3">
      <c r="A4208" s="1" t="s">
        <v>138</v>
      </c>
      <c r="B4208" s="1" t="s">
        <v>55</v>
      </c>
      <c r="C4208">
        <v>3.8479999999999999</v>
      </c>
      <c r="D4208">
        <v>11.5021</v>
      </c>
      <c r="E4208" s="1" t="s">
        <v>50</v>
      </c>
      <c r="F4208" t="s">
        <v>20955</v>
      </c>
      <c r="G4208">
        <v>0</v>
      </c>
      <c r="H4208">
        <v>2</v>
      </c>
      <c r="I4208">
        <v>0</v>
      </c>
    </row>
    <row r="4209" spans="1:9" hidden="1" x14ac:dyDescent="0.3">
      <c r="A4209" s="1" t="s">
        <v>138</v>
      </c>
      <c r="B4209" s="1" t="s">
        <v>55</v>
      </c>
      <c r="C4209">
        <v>3.8479999999999999</v>
      </c>
      <c r="D4209">
        <v>11.5021</v>
      </c>
      <c r="E4209" s="1" t="s">
        <v>51</v>
      </c>
      <c r="F4209" t="s">
        <v>20956</v>
      </c>
      <c r="G4209">
        <v>0</v>
      </c>
      <c r="H4209">
        <v>2</v>
      </c>
      <c r="I4209">
        <v>0</v>
      </c>
    </row>
    <row r="4210" spans="1:9" hidden="1" x14ac:dyDescent="0.3">
      <c r="A4210" s="1" t="s">
        <v>138</v>
      </c>
      <c r="B4210" s="1" t="s">
        <v>55</v>
      </c>
      <c r="C4210">
        <v>3.8479999999999999</v>
      </c>
      <c r="D4210">
        <v>11.5021</v>
      </c>
      <c r="E4210" s="1" t="s">
        <v>52</v>
      </c>
      <c r="F4210" t="s">
        <v>20957</v>
      </c>
      <c r="G4210">
        <v>0</v>
      </c>
      <c r="H4210">
        <v>2</v>
      </c>
      <c r="I4210">
        <v>0</v>
      </c>
    </row>
    <row r="4211" spans="1:9" hidden="1" x14ac:dyDescent="0.3">
      <c r="A4211" s="1" t="s">
        <v>138</v>
      </c>
      <c r="B4211" s="1" t="s">
        <v>55</v>
      </c>
      <c r="C4211">
        <v>3.8479999999999999</v>
      </c>
      <c r="D4211">
        <v>11.5021</v>
      </c>
      <c r="E4211" s="1" t="s">
        <v>53</v>
      </c>
      <c r="F4211" t="s">
        <v>20958</v>
      </c>
      <c r="G4211">
        <v>0</v>
      </c>
      <c r="H4211">
        <v>2</v>
      </c>
      <c r="I4211">
        <v>0</v>
      </c>
    </row>
    <row r="4212" spans="1:9" hidden="1" x14ac:dyDescent="0.3">
      <c r="A4212" s="1" t="s">
        <v>138</v>
      </c>
      <c r="B4212" s="1" t="s">
        <v>55</v>
      </c>
      <c r="C4212">
        <v>3.8479999999999999</v>
      </c>
      <c r="D4212">
        <v>11.5021</v>
      </c>
      <c r="E4212" s="1" t="s">
        <v>54</v>
      </c>
      <c r="F4212" t="s">
        <v>20959</v>
      </c>
      <c r="G4212">
        <v>0</v>
      </c>
      <c r="H4212">
        <v>2</v>
      </c>
      <c r="I4212">
        <v>0</v>
      </c>
    </row>
    <row r="4213" spans="1:9" hidden="1" x14ac:dyDescent="0.3">
      <c r="A4213" s="1" t="s">
        <v>138</v>
      </c>
      <c r="B4213" s="1" t="s">
        <v>55</v>
      </c>
      <c r="C4213">
        <v>3.8479999999999999</v>
      </c>
      <c r="D4213">
        <v>11.5021</v>
      </c>
      <c r="E4213" s="1" t="s">
        <v>21548</v>
      </c>
      <c r="F4213" t="s">
        <v>21629</v>
      </c>
      <c r="G4213">
        <v>0</v>
      </c>
      <c r="H4213">
        <v>2</v>
      </c>
      <c r="I4213">
        <v>0</v>
      </c>
    </row>
    <row r="4214" spans="1:9" hidden="1" x14ac:dyDescent="0.3">
      <c r="A4214" s="1" t="s">
        <v>139</v>
      </c>
      <c r="B4214" s="1" t="s">
        <v>55</v>
      </c>
      <c r="C4214">
        <v>4.5709</v>
      </c>
      <c r="D4214">
        <v>-74.297300000000007</v>
      </c>
      <c r="E4214" s="1" t="s">
        <v>4</v>
      </c>
      <c r="F4214" t="s">
        <v>16637</v>
      </c>
      <c r="G4214">
        <v>0</v>
      </c>
      <c r="H4214">
        <v>0</v>
      </c>
      <c r="I4214">
        <v>0</v>
      </c>
    </row>
    <row r="4215" spans="1:9" hidden="1" x14ac:dyDescent="0.3">
      <c r="A4215" s="1" t="s">
        <v>139</v>
      </c>
      <c r="B4215" s="1" t="s">
        <v>55</v>
      </c>
      <c r="C4215">
        <v>4.5709</v>
      </c>
      <c r="D4215">
        <v>-74.297300000000007</v>
      </c>
      <c r="E4215" s="1" t="s">
        <v>5</v>
      </c>
      <c r="F4215" t="s">
        <v>16534</v>
      </c>
      <c r="G4215">
        <v>0</v>
      </c>
      <c r="H4215">
        <v>0</v>
      </c>
      <c r="I4215">
        <v>0</v>
      </c>
    </row>
    <row r="4216" spans="1:9" hidden="1" x14ac:dyDescent="0.3">
      <c r="A4216" s="1" t="s">
        <v>139</v>
      </c>
      <c r="B4216" s="1" t="s">
        <v>55</v>
      </c>
      <c r="C4216">
        <v>4.5709</v>
      </c>
      <c r="D4216">
        <v>-74.297300000000007</v>
      </c>
      <c r="E4216" s="1" t="s">
        <v>6</v>
      </c>
      <c r="F4216" t="s">
        <v>16432</v>
      </c>
      <c r="G4216">
        <v>0</v>
      </c>
      <c r="H4216">
        <v>0</v>
      </c>
      <c r="I4216">
        <v>0</v>
      </c>
    </row>
    <row r="4217" spans="1:9" hidden="1" x14ac:dyDescent="0.3">
      <c r="A4217" s="1" t="s">
        <v>139</v>
      </c>
      <c r="B4217" s="1" t="s">
        <v>55</v>
      </c>
      <c r="C4217">
        <v>4.5709</v>
      </c>
      <c r="D4217">
        <v>-74.297300000000007</v>
      </c>
      <c r="E4217" s="1" t="s">
        <v>7</v>
      </c>
      <c r="F4217" t="s">
        <v>16330</v>
      </c>
      <c r="G4217">
        <v>0</v>
      </c>
      <c r="H4217">
        <v>0</v>
      </c>
      <c r="I4217">
        <v>0</v>
      </c>
    </row>
    <row r="4218" spans="1:9" hidden="1" x14ac:dyDescent="0.3">
      <c r="A4218" s="1" t="s">
        <v>139</v>
      </c>
      <c r="B4218" s="1" t="s">
        <v>55</v>
      </c>
      <c r="C4218">
        <v>4.5709</v>
      </c>
      <c r="D4218">
        <v>-74.297300000000007</v>
      </c>
      <c r="E4218" s="1" t="s">
        <v>8</v>
      </c>
      <c r="F4218" t="s">
        <v>16230</v>
      </c>
      <c r="G4218">
        <v>0</v>
      </c>
      <c r="H4218">
        <v>0</v>
      </c>
      <c r="I4218">
        <v>0</v>
      </c>
    </row>
    <row r="4219" spans="1:9" hidden="1" x14ac:dyDescent="0.3">
      <c r="A4219" s="1" t="s">
        <v>139</v>
      </c>
      <c r="B4219" s="1" t="s">
        <v>55</v>
      </c>
      <c r="C4219">
        <v>4.5709</v>
      </c>
      <c r="D4219">
        <v>-74.297300000000007</v>
      </c>
      <c r="E4219" s="1" t="s">
        <v>9</v>
      </c>
      <c r="F4219" t="s">
        <v>16130</v>
      </c>
      <c r="G4219">
        <v>0</v>
      </c>
      <c r="H4219">
        <v>0</v>
      </c>
      <c r="I4219">
        <v>0</v>
      </c>
    </row>
    <row r="4220" spans="1:9" hidden="1" x14ac:dyDescent="0.3">
      <c r="A4220" s="1" t="s">
        <v>139</v>
      </c>
      <c r="B4220" s="1" t="s">
        <v>55</v>
      </c>
      <c r="C4220">
        <v>4.5709</v>
      </c>
      <c r="D4220">
        <v>-74.297300000000007</v>
      </c>
      <c r="E4220" s="1" t="s">
        <v>10</v>
      </c>
      <c r="F4220" t="s">
        <v>16033</v>
      </c>
      <c r="G4220">
        <v>0</v>
      </c>
      <c r="H4220">
        <v>0</v>
      </c>
      <c r="I4220">
        <v>0</v>
      </c>
    </row>
    <row r="4221" spans="1:9" hidden="1" x14ac:dyDescent="0.3">
      <c r="A4221" s="1" t="s">
        <v>139</v>
      </c>
      <c r="B4221" s="1" t="s">
        <v>55</v>
      </c>
      <c r="C4221">
        <v>4.5709</v>
      </c>
      <c r="D4221">
        <v>-74.297300000000007</v>
      </c>
      <c r="E4221" s="1" t="s">
        <v>11</v>
      </c>
      <c r="F4221" t="s">
        <v>15936</v>
      </c>
      <c r="G4221">
        <v>0</v>
      </c>
      <c r="H4221">
        <v>0</v>
      </c>
      <c r="I4221">
        <v>0</v>
      </c>
    </row>
    <row r="4222" spans="1:9" hidden="1" x14ac:dyDescent="0.3">
      <c r="A4222" s="1" t="s">
        <v>139</v>
      </c>
      <c r="B4222" s="1" t="s">
        <v>55</v>
      </c>
      <c r="C4222">
        <v>4.5709</v>
      </c>
      <c r="D4222">
        <v>-74.297300000000007</v>
      </c>
      <c r="E4222" s="1" t="s">
        <v>12</v>
      </c>
      <c r="F4222" t="s">
        <v>15841</v>
      </c>
      <c r="G4222">
        <v>0</v>
      </c>
      <c r="H4222">
        <v>0</v>
      </c>
      <c r="I4222">
        <v>0</v>
      </c>
    </row>
    <row r="4223" spans="1:9" hidden="1" x14ac:dyDescent="0.3">
      <c r="A4223" s="1" t="s">
        <v>139</v>
      </c>
      <c r="B4223" s="1" t="s">
        <v>55</v>
      </c>
      <c r="C4223">
        <v>4.5709</v>
      </c>
      <c r="D4223">
        <v>-74.297300000000007</v>
      </c>
      <c r="E4223" s="1" t="s">
        <v>13</v>
      </c>
      <c r="F4223" t="s">
        <v>15749</v>
      </c>
      <c r="G4223">
        <v>0</v>
      </c>
      <c r="H4223">
        <v>0</v>
      </c>
      <c r="I4223">
        <v>0</v>
      </c>
    </row>
    <row r="4224" spans="1:9" hidden="1" x14ac:dyDescent="0.3">
      <c r="A4224" s="1" t="s">
        <v>139</v>
      </c>
      <c r="B4224" s="1" t="s">
        <v>55</v>
      </c>
      <c r="C4224">
        <v>4.5709</v>
      </c>
      <c r="D4224">
        <v>-74.297300000000007</v>
      </c>
      <c r="E4224" s="1" t="s">
        <v>14</v>
      </c>
      <c r="F4224" t="s">
        <v>15659</v>
      </c>
      <c r="G4224">
        <v>0</v>
      </c>
      <c r="H4224">
        <v>0</v>
      </c>
      <c r="I4224">
        <v>0</v>
      </c>
    </row>
    <row r="4225" spans="1:9" hidden="1" x14ac:dyDescent="0.3">
      <c r="A4225" s="1" t="s">
        <v>139</v>
      </c>
      <c r="B4225" s="1" t="s">
        <v>55</v>
      </c>
      <c r="C4225">
        <v>4.5709</v>
      </c>
      <c r="D4225">
        <v>-74.297300000000007</v>
      </c>
      <c r="E4225" s="1" t="s">
        <v>15</v>
      </c>
      <c r="F4225" t="s">
        <v>15570</v>
      </c>
      <c r="G4225">
        <v>0</v>
      </c>
      <c r="H4225">
        <v>0</v>
      </c>
      <c r="I4225">
        <v>0</v>
      </c>
    </row>
    <row r="4226" spans="1:9" hidden="1" x14ac:dyDescent="0.3">
      <c r="A4226" s="1" t="s">
        <v>139</v>
      </c>
      <c r="B4226" s="1" t="s">
        <v>55</v>
      </c>
      <c r="C4226">
        <v>4.5709</v>
      </c>
      <c r="D4226">
        <v>-74.297300000000007</v>
      </c>
      <c r="E4226" s="1" t="s">
        <v>16</v>
      </c>
      <c r="F4226" t="s">
        <v>15481</v>
      </c>
      <c r="G4226">
        <v>0</v>
      </c>
      <c r="H4226">
        <v>0</v>
      </c>
      <c r="I4226">
        <v>0</v>
      </c>
    </row>
    <row r="4227" spans="1:9" hidden="1" x14ac:dyDescent="0.3">
      <c r="A4227" s="1" t="s">
        <v>139</v>
      </c>
      <c r="B4227" s="1" t="s">
        <v>55</v>
      </c>
      <c r="C4227">
        <v>4.5709</v>
      </c>
      <c r="D4227">
        <v>-74.297300000000007</v>
      </c>
      <c r="E4227" s="1" t="s">
        <v>17</v>
      </c>
      <c r="F4227" t="s">
        <v>15392</v>
      </c>
      <c r="G4227">
        <v>0</v>
      </c>
      <c r="H4227">
        <v>0</v>
      </c>
      <c r="I4227">
        <v>0</v>
      </c>
    </row>
    <row r="4228" spans="1:9" hidden="1" x14ac:dyDescent="0.3">
      <c r="A4228" s="1" t="s">
        <v>139</v>
      </c>
      <c r="B4228" s="1" t="s">
        <v>55</v>
      </c>
      <c r="C4228">
        <v>4.5709</v>
      </c>
      <c r="D4228">
        <v>-74.297300000000007</v>
      </c>
      <c r="E4228" s="1" t="s">
        <v>18</v>
      </c>
      <c r="F4228" t="s">
        <v>15304</v>
      </c>
      <c r="G4228">
        <v>0</v>
      </c>
      <c r="H4228">
        <v>0</v>
      </c>
      <c r="I4228">
        <v>0</v>
      </c>
    </row>
    <row r="4229" spans="1:9" hidden="1" x14ac:dyDescent="0.3">
      <c r="A4229" s="1" t="s">
        <v>139</v>
      </c>
      <c r="B4229" s="1" t="s">
        <v>55</v>
      </c>
      <c r="C4229">
        <v>4.5709</v>
      </c>
      <c r="D4229">
        <v>-74.297300000000007</v>
      </c>
      <c r="E4229" s="1" t="s">
        <v>19</v>
      </c>
      <c r="F4229" t="s">
        <v>15216</v>
      </c>
      <c r="G4229">
        <v>0</v>
      </c>
      <c r="H4229">
        <v>0</v>
      </c>
      <c r="I4229">
        <v>0</v>
      </c>
    </row>
    <row r="4230" spans="1:9" hidden="1" x14ac:dyDescent="0.3">
      <c r="A4230" s="1" t="s">
        <v>139</v>
      </c>
      <c r="B4230" s="1" t="s">
        <v>55</v>
      </c>
      <c r="C4230">
        <v>4.5709</v>
      </c>
      <c r="D4230">
        <v>-74.297300000000007</v>
      </c>
      <c r="E4230" s="1" t="s">
        <v>20</v>
      </c>
      <c r="F4230" t="s">
        <v>15128</v>
      </c>
      <c r="G4230">
        <v>0</v>
      </c>
      <c r="H4230">
        <v>0</v>
      </c>
      <c r="I4230">
        <v>0</v>
      </c>
    </row>
    <row r="4231" spans="1:9" hidden="1" x14ac:dyDescent="0.3">
      <c r="A4231" s="1" t="s">
        <v>139</v>
      </c>
      <c r="B4231" s="1" t="s">
        <v>55</v>
      </c>
      <c r="C4231">
        <v>4.5709</v>
      </c>
      <c r="D4231">
        <v>-74.297300000000007</v>
      </c>
      <c r="E4231" s="1" t="s">
        <v>21</v>
      </c>
      <c r="F4231" t="s">
        <v>15040</v>
      </c>
      <c r="G4231">
        <v>0</v>
      </c>
      <c r="H4231">
        <v>0</v>
      </c>
      <c r="I4231">
        <v>0</v>
      </c>
    </row>
    <row r="4232" spans="1:9" hidden="1" x14ac:dyDescent="0.3">
      <c r="A4232" s="1" t="s">
        <v>139</v>
      </c>
      <c r="B4232" s="1" t="s">
        <v>55</v>
      </c>
      <c r="C4232">
        <v>4.5709</v>
      </c>
      <c r="D4232">
        <v>-74.297300000000007</v>
      </c>
      <c r="E4232" s="1" t="s">
        <v>22</v>
      </c>
      <c r="F4232" t="s">
        <v>14952</v>
      </c>
      <c r="G4232">
        <v>0</v>
      </c>
      <c r="H4232">
        <v>0</v>
      </c>
      <c r="I4232">
        <v>0</v>
      </c>
    </row>
    <row r="4233" spans="1:9" hidden="1" x14ac:dyDescent="0.3">
      <c r="A4233" s="1" t="s">
        <v>139</v>
      </c>
      <c r="B4233" s="1" t="s">
        <v>55</v>
      </c>
      <c r="C4233">
        <v>4.5709</v>
      </c>
      <c r="D4233">
        <v>-74.297300000000007</v>
      </c>
      <c r="E4233" s="1" t="s">
        <v>23</v>
      </c>
      <c r="F4233" t="s">
        <v>14864</v>
      </c>
      <c r="G4233">
        <v>0</v>
      </c>
      <c r="H4233">
        <v>0</v>
      </c>
      <c r="I4233">
        <v>0</v>
      </c>
    </row>
    <row r="4234" spans="1:9" hidden="1" x14ac:dyDescent="0.3">
      <c r="A4234" s="1" t="s">
        <v>139</v>
      </c>
      <c r="B4234" s="1" t="s">
        <v>55</v>
      </c>
      <c r="C4234">
        <v>4.5709</v>
      </c>
      <c r="D4234">
        <v>-74.297300000000007</v>
      </c>
      <c r="E4234" s="1" t="s">
        <v>24</v>
      </c>
      <c r="F4234" t="s">
        <v>14776</v>
      </c>
      <c r="G4234">
        <v>0</v>
      </c>
      <c r="H4234">
        <v>0</v>
      </c>
      <c r="I4234">
        <v>0</v>
      </c>
    </row>
    <row r="4235" spans="1:9" hidden="1" x14ac:dyDescent="0.3">
      <c r="A4235" s="1" t="s">
        <v>139</v>
      </c>
      <c r="B4235" s="1" t="s">
        <v>55</v>
      </c>
      <c r="C4235">
        <v>4.5709</v>
      </c>
      <c r="D4235">
        <v>-74.297300000000007</v>
      </c>
      <c r="E4235" s="1" t="s">
        <v>25</v>
      </c>
      <c r="F4235" t="s">
        <v>14688</v>
      </c>
      <c r="G4235">
        <v>0</v>
      </c>
      <c r="H4235">
        <v>0</v>
      </c>
      <c r="I4235">
        <v>0</v>
      </c>
    </row>
    <row r="4236" spans="1:9" hidden="1" x14ac:dyDescent="0.3">
      <c r="A4236" s="1" t="s">
        <v>139</v>
      </c>
      <c r="B4236" s="1" t="s">
        <v>55</v>
      </c>
      <c r="C4236">
        <v>4.5709</v>
      </c>
      <c r="D4236">
        <v>-74.297300000000007</v>
      </c>
      <c r="E4236" s="1" t="s">
        <v>26</v>
      </c>
      <c r="F4236" t="s">
        <v>14600</v>
      </c>
      <c r="G4236">
        <v>0</v>
      </c>
      <c r="H4236">
        <v>0</v>
      </c>
      <c r="I4236">
        <v>0</v>
      </c>
    </row>
    <row r="4237" spans="1:9" hidden="1" x14ac:dyDescent="0.3">
      <c r="A4237" s="1" t="s">
        <v>139</v>
      </c>
      <c r="B4237" s="1" t="s">
        <v>55</v>
      </c>
      <c r="C4237">
        <v>4.5709</v>
      </c>
      <c r="D4237">
        <v>-74.297300000000007</v>
      </c>
      <c r="E4237" s="1" t="s">
        <v>27</v>
      </c>
      <c r="F4237" t="s">
        <v>14512</v>
      </c>
      <c r="G4237">
        <v>0</v>
      </c>
      <c r="H4237">
        <v>0</v>
      </c>
      <c r="I4237">
        <v>0</v>
      </c>
    </row>
    <row r="4238" spans="1:9" hidden="1" x14ac:dyDescent="0.3">
      <c r="A4238" s="1" t="s">
        <v>139</v>
      </c>
      <c r="B4238" s="1" t="s">
        <v>55</v>
      </c>
      <c r="C4238">
        <v>4.5709</v>
      </c>
      <c r="D4238">
        <v>-74.297300000000007</v>
      </c>
      <c r="E4238" s="1" t="s">
        <v>28</v>
      </c>
      <c r="F4238" t="s">
        <v>14425</v>
      </c>
      <c r="G4238">
        <v>0</v>
      </c>
      <c r="H4238">
        <v>0</v>
      </c>
      <c r="I4238">
        <v>0</v>
      </c>
    </row>
    <row r="4239" spans="1:9" hidden="1" x14ac:dyDescent="0.3">
      <c r="A4239" s="1" t="s">
        <v>139</v>
      </c>
      <c r="B4239" s="1" t="s">
        <v>55</v>
      </c>
      <c r="C4239">
        <v>4.5709</v>
      </c>
      <c r="D4239">
        <v>-74.297300000000007</v>
      </c>
      <c r="E4239" s="1" t="s">
        <v>29</v>
      </c>
      <c r="F4239" t="s">
        <v>14338</v>
      </c>
      <c r="G4239">
        <v>0</v>
      </c>
      <c r="H4239">
        <v>0</v>
      </c>
      <c r="I4239">
        <v>0</v>
      </c>
    </row>
    <row r="4240" spans="1:9" hidden="1" x14ac:dyDescent="0.3">
      <c r="A4240" s="1" t="s">
        <v>139</v>
      </c>
      <c r="B4240" s="1" t="s">
        <v>55</v>
      </c>
      <c r="C4240">
        <v>4.5709</v>
      </c>
      <c r="D4240">
        <v>-74.297300000000007</v>
      </c>
      <c r="E4240" s="1" t="s">
        <v>30</v>
      </c>
      <c r="F4240" t="s">
        <v>14251</v>
      </c>
      <c r="G4240">
        <v>0</v>
      </c>
      <c r="H4240">
        <v>0</v>
      </c>
      <c r="I4240">
        <v>0</v>
      </c>
    </row>
    <row r="4241" spans="1:9" hidden="1" x14ac:dyDescent="0.3">
      <c r="A4241" s="1" t="s">
        <v>139</v>
      </c>
      <c r="B4241" s="1" t="s">
        <v>55</v>
      </c>
      <c r="C4241">
        <v>4.5709</v>
      </c>
      <c r="D4241">
        <v>-74.297300000000007</v>
      </c>
      <c r="E4241" s="1" t="s">
        <v>31</v>
      </c>
      <c r="F4241" t="s">
        <v>14164</v>
      </c>
      <c r="G4241">
        <v>0</v>
      </c>
      <c r="H4241">
        <v>0</v>
      </c>
      <c r="I4241">
        <v>0</v>
      </c>
    </row>
    <row r="4242" spans="1:9" hidden="1" x14ac:dyDescent="0.3">
      <c r="A4242" s="1" t="s">
        <v>139</v>
      </c>
      <c r="B4242" s="1" t="s">
        <v>55</v>
      </c>
      <c r="C4242">
        <v>4.5709</v>
      </c>
      <c r="D4242">
        <v>-74.297300000000007</v>
      </c>
      <c r="E4242" s="1" t="s">
        <v>32</v>
      </c>
      <c r="F4242" t="s">
        <v>14078</v>
      </c>
      <c r="G4242">
        <v>0</v>
      </c>
      <c r="H4242">
        <v>0</v>
      </c>
      <c r="I4242">
        <v>0</v>
      </c>
    </row>
    <row r="4243" spans="1:9" hidden="1" x14ac:dyDescent="0.3">
      <c r="A4243" s="1" t="s">
        <v>139</v>
      </c>
      <c r="B4243" s="1" t="s">
        <v>55</v>
      </c>
      <c r="C4243">
        <v>4.5709</v>
      </c>
      <c r="D4243">
        <v>-74.297300000000007</v>
      </c>
      <c r="E4243" s="1" t="s">
        <v>33</v>
      </c>
      <c r="F4243" t="s">
        <v>13992</v>
      </c>
      <c r="G4243">
        <v>0</v>
      </c>
      <c r="H4243">
        <v>0</v>
      </c>
      <c r="I4243">
        <v>0</v>
      </c>
    </row>
    <row r="4244" spans="1:9" hidden="1" x14ac:dyDescent="0.3">
      <c r="A4244" s="1" t="s">
        <v>139</v>
      </c>
      <c r="B4244" s="1" t="s">
        <v>55</v>
      </c>
      <c r="C4244">
        <v>4.5709</v>
      </c>
      <c r="D4244">
        <v>-74.297300000000007</v>
      </c>
      <c r="E4244" s="1" t="s">
        <v>34</v>
      </c>
      <c r="F4244" t="s">
        <v>13906</v>
      </c>
      <c r="G4244">
        <v>0</v>
      </c>
      <c r="H4244">
        <v>0</v>
      </c>
      <c r="I4244">
        <v>0</v>
      </c>
    </row>
    <row r="4245" spans="1:9" hidden="1" x14ac:dyDescent="0.3">
      <c r="A4245" s="1" t="s">
        <v>139</v>
      </c>
      <c r="B4245" s="1" t="s">
        <v>55</v>
      </c>
      <c r="C4245">
        <v>4.5709</v>
      </c>
      <c r="D4245">
        <v>-74.297300000000007</v>
      </c>
      <c r="E4245" s="1" t="s">
        <v>35</v>
      </c>
      <c r="F4245" t="s">
        <v>13822</v>
      </c>
      <c r="G4245">
        <v>0</v>
      </c>
      <c r="H4245">
        <v>0</v>
      </c>
      <c r="I4245">
        <v>0</v>
      </c>
    </row>
    <row r="4246" spans="1:9" hidden="1" x14ac:dyDescent="0.3">
      <c r="A4246" s="1" t="s">
        <v>139</v>
      </c>
      <c r="B4246" s="1" t="s">
        <v>55</v>
      </c>
      <c r="C4246">
        <v>4.5709</v>
      </c>
      <c r="D4246">
        <v>-74.297300000000007</v>
      </c>
      <c r="E4246" s="1" t="s">
        <v>36</v>
      </c>
      <c r="F4246" t="s">
        <v>13738</v>
      </c>
      <c r="G4246">
        <v>0</v>
      </c>
      <c r="H4246">
        <v>0</v>
      </c>
      <c r="I4246">
        <v>0</v>
      </c>
    </row>
    <row r="4247" spans="1:9" hidden="1" x14ac:dyDescent="0.3">
      <c r="A4247" s="1" t="s">
        <v>139</v>
      </c>
      <c r="B4247" s="1" t="s">
        <v>55</v>
      </c>
      <c r="C4247">
        <v>4.5709</v>
      </c>
      <c r="D4247">
        <v>-74.297300000000007</v>
      </c>
      <c r="E4247" s="1" t="s">
        <v>37</v>
      </c>
      <c r="F4247" t="s">
        <v>13654</v>
      </c>
      <c r="G4247">
        <v>0</v>
      </c>
      <c r="H4247">
        <v>0</v>
      </c>
      <c r="I4247">
        <v>0</v>
      </c>
    </row>
    <row r="4248" spans="1:9" hidden="1" x14ac:dyDescent="0.3">
      <c r="A4248" s="1" t="s">
        <v>139</v>
      </c>
      <c r="B4248" s="1" t="s">
        <v>55</v>
      </c>
      <c r="C4248">
        <v>4.5709</v>
      </c>
      <c r="D4248">
        <v>-74.297300000000007</v>
      </c>
      <c r="E4248" s="1" t="s">
        <v>38</v>
      </c>
      <c r="F4248" t="s">
        <v>13575</v>
      </c>
      <c r="G4248">
        <v>0</v>
      </c>
      <c r="H4248">
        <v>0</v>
      </c>
      <c r="I4248">
        <v>0</v>
      </c>
    </row>
    <row r="4249" spans="1:9" hidden="1" x14ac:dyDescent="0.3">
      <c r="A4249" s="1" t="s">
        <v>139</v>
      </c>
      <c r="B4249" s="1" t="s">
        <v>55</v>
      </c>
      <c r="C4249">
        <v>4.5709</v>
      </c>
      <c r="D4249">
        <v>-74.297300000000007</v>
      </c>
      <c r="E4249" s="1" t="s">
        <v>39</v>
      </c>
      <c r="F4249" t="s">
        <v>13500</v>
      </c>
      <c r="G4249">
        <v>0</v>
      </c>
      <c r="H4249">
        <v>0</v>
      </c>
      <c r="I4249">
        <v>0</v>
      </c>
    </row>
    <row r="4250" spans="1:9" hidden="1" x14ac:dyDescent="0.3">
      <c r="A4250" s="1" t="s">
        <v>139</v>
      </c>
      <c r="B4250" s="1" t="s">
        <v>55</v>
      </c>
      <c r="C4250">
        <v>4.5709</v>
      </c>
      <c r="D4250">
        <v>-74.297300000000007</v>
      </c>
      <c r="E4250" s="1" t="s">
        <v>40</v>
      </c>
      <c r="F4250" t="s">
        <v>13432</v>
      </c>
      <c r="G4250">
        <v>0</v>
      </c>
      <c r="H4250">
        <v>0</v>
      </c>
      <c r="I4250">
        <v>0</v>
      </c>
    </row>
    <row r="4251" spans="1:9" hidden="1" x14ac:dyDescent="0.3">
      <c r="A4251" s="1" t="s">
        <v>139</v>
      </c>
      <c r="B4251" s="1" t="s">
        <v>55</v>
      </c>
      <c r="C4251">
        <v>4.5709</v>
      </c>
      <c r="D4251">
        <v>-74.297300000000007</v>
      </c>
      <c r="E4251" s="1" t="s">
        <v>41</v>
      </c>
      <c r="F4251" t="s">
        <v>13105</v>
      </c>
      <c r="G4251">
        <v>0</v>
      </c>
      <c r="H4251">
        <v>0</v>
      </c>
      <c r="I4251">
        <v>0</v>
      </c>
    </row>
    <row r="4252" spans="1:9" hidden="1" x14ac:dyDescent="0.3">
      <c r="A4252" s="1" t="s">
        <v>139</v>
      </c>
      <c r="B4252" s="1" t="s">
        <v>55</v>
      </c>
      <c r="C4252">
        <v>4.5709</v>
      </c>
      <c r="D4252">
        <v>-74.297300000000007</v>
      </c>
      <c r="E4252" s="1" t="s">
        <v>42</v>
      </c>
      <c r="F4252" t="s">
        <v>13106</v>
      </c>
      <c r="G4252">
        <v>0</v>
      </c>
      <c r="H4252">
        <v>0</v>
      </c>
      <c r="I4252">
        <v>0</v>
      </c>
    </row>
    <row r="4253" spans="1:9" hidden="1" x14ac:dyDescent="0.3">
      <c r="A4253" s="1" t="s">
        <v>139</v>
      </c>
      <c r="B4253" s="1" t="s">
        <v>55</v>
      </c>
      <c r="C4253">
        <v>4.5709</v>
      </c>
      <c r="D4253">
        <v>-74.297300000000007</v>
      </c>
      <c r="E4253" s="1" t="s">
        <v>43</v>
      </c>
      <c r="F4253" t="s">
        <v>13107</v>
      </c>
      <c r="G4253">
        <v>0</v>
      </c>
      <c r="H4253">
        <v>0</v>
      </c>
      <c r="I4253">
        <v>0</v>
      </c>
    </row>
    <row r="4254" spans="1:9" hidden="1" x14ac:dyDescent="0.3">
      <c r="A4254" s="1" t="s">
        <v>139</v>
      </c>
      <c r="B4254" s="1" t="s">
        <v>55</v>
      </c>
      <c r="C4254">
        <v>4.5709</v>
      </c>
      <c r="D4254">
        <v>-74.297300000000007</v>
      </c>
      <c r="E4254" s="1" t="s">
        <v>44</v>
      </c>
      <c r="F4254" t="s">
        <v>13108</v>
      </c>
      <c r="G4254">
        <v>0</v>
      </c>
      <c r="H4254">
        <v>0</v>
      </c>
      <c r="I4254">
        <v>0</v>
      </c>
    </row>
    <row r="4255" spans="1:9" hidden="1" x14ac:dyDescent="0.3">
      <c r="A4255" s="1" t="s">
        <v>139</v>
      </c>
      <c r="B4255" s="1" t="s">
        <v>55</v>
      </c>
      <c r="C4255">
        <v>4.5709</v>
      </c>
      <c r="D4255">
        <v>-74.297300000000007</v>
      </c>
      <c r="E4255" s="1" t="s">
        <v>45</v>
      </c>
      <c r="F4255" t="s">
        <v>13109</v>
      </c>
      <c r="G4255">
        <v>0</v>
      </c>
      <c r="H4255">
        <v>0</v>
      </c>
      <c r="I4255">
        <v>0</v>
      </c>
    </row>
    <row r="4256" spans="1:9" hidden="1" x14ac:dyDescent="0.3">
      <c r="A4256" s="1" t="s">
        <v>139</v>
      </c>
      <c r="B4256" s="1" t="s">
        <v>55</v>
      </c>
      <c r="C4256">
        <v>4.5709</v>
      </c>
      <c r="D4256">
        <v>-74.297300000000007</v>
      </c>
      <c r="E4256" s="1" t="s">
        <v>46</v>
      </c>
      <c r="F4256" t="s">
        <v>13110</v>
      </c>
      <c r="G4256">
        <v>0</v>
      </c>
      <c r="H4256">
        <v>0</v>
      </c>
      <c r="I4256">
        <v>0</v>
      </c>
    </row>
    <row r="4257" spans="1:9" hidden="1" x14ac:dyDescent="0.3">
      <c r="A4257" s="1" t="s">
        <v>139</v>
      </c>
      <c r="B4257" s="1" t="s">
        <v>55</v>
      </c>
      <c r="C4257">
        <v>4.5709</v>
      </c>
      <c r="D4257">
        <v>-74.297300000000007</v>
      </c>
      <c r="E4257" s="1" t="s">
        <v>47</v>
      </c>
      <c r="F4257" t="s">
        <v>13111</v>
      </c>
      <c r="G4257">
        <v>0</v>
      </c>
      <c r="H4257">
        <v>0</v>
      </c>
      <c r="I4257">
        <v>0</v>
      </c>
    </row>
    <row r="4258" spans="1:9" hidden="1" x14ac:dyDescent="0.3">
      <c r="A4258" s="1" t="s">
        <v>139</v>
      </c>
      <c r="B4258" s="1" t="s">
        <v>55</v>
      </c>
      <c r="C4258">
        <v>4.5709</v>
      </c>
      <c r="D4258">
        <v>-74.297300000000007</v>
      </c>
      <c r="E4258" s="1" t="s">
        <v>48</v>
      </c>
      <c r="F4258" t="s">
        <v>21479</v>
      </c>
      <c r="G4258">
        <v>0</v>
      </c>
      <c r="H4258">
        <v>1</v>
      </c>
      <c r="I4258">
        <v>0</v>
      </c>
    </row>
    <row r="4259" spans="1:9" hidden="1" x14ac:dyDescent="0.3">
      <c r="A4259" s="1" t="s">
        <v>139</v>
      </c>
      <c r="B4259" s="1" t="s">
        <v>55</v>
      </c>
      <c r="C4259">
        <v>4.5709</v>
      </c>
      <c r="D4259">
        <v>-74.297300000000007</v>
      </c>
      <c r="E4259" s="1" t="s">
        <v>49</v>
      </c>
      <c r="F4259" t="s">
        <v>21480</v>
      </c>
      <c r="G4259">
        <v>0</v>
      </c>
      <c r="H4259">
        <v>1</v>
      </c>
      <c r="I4259">
        <v>0</v>
      </c>
    </row>
    <row r="4260" spans="1:9" hidden="1" x14ac:dyDescent="0.3">
      <c r="A4260" s="1" t="s">
        <v>139</v>
      </c>
      <c r="B4260" s="1" t="s">
        <v>55</v>
      </c>
      <c r="C4260">
        <v>4.5709</v>
      </c>
      <c r="D4260">
        <v>-74.297300000000007</v>
      </c>
      <c r="E4260" s="1" t="s">
        <v>50</v>
      </c>
      <c r="F4260" t="s">
        <v>21481</v>
      </c>
      <c r="G4260">
        <v>0</v>
      </c>
      <c r="H4260">
        <v>1</v>
      </c>
      <c r="I4260">
        <v>0</v>
      </c>
    </row>
    <row r="4261" spans="1:9" hidden="1" x14ac:dyDescent="0.3">
      <c r="A4261" s="1" t="s">
        <v>139</v>
      </c>
      <c r="B4261" s="1" t="s">
        <v>55</v>
      </c>
      <c r="C4261">
        <v>4.5709</v>
      </c>
      <c r="D4261">
        <v>-74.297300000000007</v>
      </c>
      <c r="E4261" s="1" t="s">
        <v>51</v>
      </c>
      <c r="F4261" t="s">
        <v>21482</v>
      </c>
      <c r="G4261">
        <v>0</v>
      </c>
      <c r="H4261">
        <v>1</v>
      </c>
      <c r="I4261">
        <v>0</v>
      </c>
    </row>
    <row r="4262" spans="1:9" hidden="1" x14ac:dyDescent="0.3">
      <c r="A4262" s="1" t="s">
        <v>139</v>
      </c>
      <c r="B4262" s="1" t="s">
        <v>55</v>
      </c>
      <c r="C4262">
        <v>4.5709</v>
      </c>
      <c r="D4262">
        <v>-74.297300000000007</v>
      </c>
      <c r="E4262" s="1" t="s">
        <v>52</v>
      </c>
      <c r="F4262" t="s">
        <v>20833</v>
      </c>
      <c r="G4262">
        <v>0</v>
      </c>
      <c r="H4262">
        <v>3</v>
      </c>
      <c r="I4262">
        <v>0</v>
      </c>
    </row>
    <row r="4263" spans="1:9" hidden="1" x14ac:dyDescent="0.3">
      <c r="A4263" s="1" t="s">
        <v>139</v>
      </c>
      <c r="B4263" s="1" t="s">
        <v>55</v>
      </c>
      <c r="C4263">
        <v>4.5709</v>
      </c>
      <c r="D4263">
        <v>-74.297300000000007</v>
      </c>
      <c r="E4263" s="1" t="s">
        <v>53</v>
      </c>
      <c r="F4263" t="s">
        <v>20446</v>
      </c>
      <c r="G4263">
        <v>0</v>
      </c>
      <c r="H4263">
        <v>9</v>
      </c>
      <c r="I4263">
        <v>0</v>
      </c>
    </row>
    <row r="4264" spans="1:9" hidden="1" x14ac:dyDescent="0.3">
      <c r="A4264" s="1" t="s">
        <v>139</v>
      </c>
      <c r="B4264" s="1" t="s">
        <v>55</v>
      </c>
      <c r="C4264">
        <v>4.5709</v>
      </c>
      <c r="D4264">
        <v>-74.297300000000007</v>
      </c>
      <c r="E4264" s="1" t="s">
        <v>54</v>
      </c>
      <c r="F4264" t="s">
        <v>20447</v>
      </c>
      <c r="G4264">
        <v>0</v>
      </c>
      <c r="H4264">
        <v>9</v>
      </c>
      <c r="I4264">
        <v>0</v>
      </c>
    </row>
    <row r="4265" spans="1:9" hidden="1" x14ac:dyDescent="0.3">
      <c r="A4265" s="1" t="s">
        <v>139</v>
      </c>
      <c r="B4265" s="1" t="s">
        <v>55</v>
      </c>
      <c r="C4265">
        <v>4.5709</v>
      </c>
      <c r="D4265">
        <v>-74.297300000000007</v>
      </c>
      <c r="E4265" s="1" t="s">
        <v>21548</v>
      </c>
      <c r="F4265" t="s">
        <v>21630</v>
      </c>
      <c r="G4265">
        <v>0</v>
      </c>
      <c r="H4265">
        <v>13</v>
      </c>
      <c r="I4265">
        <v>0</v>
      </c>
    </row>
    <row r="4266" spans="1:9" hidden="1" x14ac:dyDescent="0.3">
      <c r="A4266" s="1" t="s">
        <v>140</v>
      </c>
      <c r="B4266" s="1" t="s">
        <v>55</v>
      </c>
      <c r="C4266">
        <v>9.7489000000000008</v>
      </c>
      <c r="D4266">
        <v>-83.753399999999999</v>
      </c>
      <c r="E4266" s="1" t="s">
        <v>4</v>
      </c>
      <c r="F4266" t="s">
        <v>16638</v>
      </c>
      <c r="G4266">
        <v>0</v>
      </c>
      <c r="H4266">
        <v>0</v>
      </c>
      <c r="I4266">
        <v>0</v>
      </c>
    </row>
    <row r="4267" spans="1:9" hidden="1" x14ac:dyDescent="0.3">
      <c r="A4267" s="1" t="s">
        <v>140</v>
      </c>
      <c r="B4267" s="1" t="s">
        <v>55</v>
      </c>
      <c r="C4267">
        <v>9.7489000000000008</v>
      </c>
      <c r="D4267">
        <v>-83.753399999999999</v>
      </c>
      <c r="E4267" s="1" t="s">
        <v>5</v>
      </c>
      <c r="F4267" t="s">
        <v>16535</v>
      </c>
      <c r="G4267">
        <v>0</v>
      </c>
      <c r="H4267">
        <v>0</v>
      </c>
      <c r="I4267">
        <v>0</v>
      </c>
    </row>
    <row r="4268" spans="1:9" hidden="1" x14ac:dyDescent="0.3">
      <c r="A4268" s="1" t="s">
        <v>140</v>
      </c>
      <c r="B4268" s="1" t="s">
        <v>55</v>
      </c>
      <c r="C4268">
        <v>9.7489000000000008</v>
      </c>
      <c r="D4268">
        <v>-83.753399999999999</v>
      </c>
      <c r="E4268" s="1" t="s">
        <v>6</v>
      </c>
      <c r="F4268" t="s">
        <v>16433</v>
      </c>
      <c r="G4268">
        <v>0</v>
      </c>
      <c r="H4268">
        <v>0</v>
      </c>
      <c r="I4268">
        <v>0</v>
      </c>
    </row>
    <row r="4269" spans="1:9" hidden="1" x14ac:dyDescent="0.3">
      <c r="A4269" s="1" t="s">
        <v>140</v>
      </c>
      <c r="B4269" s="1" t="s">
        <v>55</v>
      </c>
      <c r="C4269">
        <v>9.7489000000000008</v>
      </c>
      <c r="D4269">
        <v>-83.753399999999999</v>
      </c>
      <c r="E4269" s="1" t="s">
        <v>7</v>
      </c>
      <c r="F4269" t="s">
        <v>16331</v>
      </c>
      <c r="G4269">
        <v>0</v>
      </c>
      <c r="H4269">
        <v>0</v>
      </c>
      <c r="I4269">
        <v>0</v>
      </c>
    </row>
    <row r="4270" spans="1:9" hidden="1" x14ac:dyDescent="0.3">
      <c r="A4270" s="1" t="s">
        <v>140</v>
      </c>
      <c r="B4270" s="1" t="s">
        <v>55</v>
      </c>
      <c r="C4270">
        <v>9.7489000000000008</v>
      </c>
      <c r="D4270">
        <v>-83.753399999999999</v>
      </c>
      <c r="E4270" s="1" t="s">
        <v>8</v>
      </c>
      <c r="F4270" t="s">
        <v>16231</v>
      </c>
      <c r="G4270">
        <v>0</v>
      </c>
      <c r="H4270">
        <v>0</v>
      </c>
      <c r="I4270">
        <v>0</v>
      </c>
    </row>
    <row r="4271" spans="1:9" hidden="1" x14ac:dyDescent="0.3">
      <c r="A4271" s="1" t="s">
        <v>140</v>
      </c>
      <c r="B4271" s="1" t="s">
        <v>55</v>
      </c>
      <c r="C4271">
        <v>9.7489000000000008</v>
      </c>
      <c r="D4271">
        <v>-83.753399999999999</v>
      </c>
      <c r="E4271" s="1" t="s">
        <v>9</v>
      </c>
      <c r="F4271" t="s">
        <v>16131</v>
      </c>
      <c r="G4271">
        <v>0</v>
      </c>
      <c r="H4271">
        <v>0</v>
      </c>
      <c r="I4271">
        <v>0</v>
      </c>
    </row>
    <row r="4272" spans="1:9" hidden="1" x14ac:dyDescent="0.3">
      <c r="A4272" s="1" t="s">
        <v>140</v>
      </c>
      <c r="B4272" s="1" t="s">
        <v>55</v>
      </c>
      <c r="C4272">
        <v>9.7489000000000008</v>
      </c>
      <c r="D4272">
        <v>-83.753399999999999</v>
      </c>
      <c r="E4272" s="1" t="s">
        <v>10</v>
      </c>
      <c r="F4272" t="s">
        <v>16034</v>
      </c>
      <c r="G4272">
        <v>0</v>
      </c>
      <c r="H4272">
        <v>0</v>
      </c>
      <c r="I4272">
        <v>0</v>
      </c>
    </row>
    <row r="4273" spans="1:9" hidden="1" x14ac:dyDescent="0.3">
      <c r="A4273" s="1" t="s">
        <v>140</v>
      </c>
      <c r="B4273" s="1" t="s">
        <v>55</v>
      </c>
      <c r="C4273">
        <v>9.7489000000000008</v>
      </c>
      <c r="D4273">
        <v>-83.753399999999999</v>
      </c>
      <c r="E4273" s="1" t="s">
        <v>11</v>
      </c>
      <c r="F4273" t="s">
        <v>15937</v>
      </c>
      <c r="G4273">
        <v>0</v>
      </c>
      <c r="H4273">
        <v>0</v>
      </c>
      <c r="I4273">
        <v>0</v>
      </c>
    </row>
    <row r="4274" spans="1:9" hidden="1" x14ac:dyDescent="0.3">
      <c r="A4274" s="1" t="s">
        <v>140</v>
      </c>
      <c r="B4274" s="1" t="s">
        <v>55</v>
      </c>
      <c r="C4274">
        <v>9.7489000000000008</v>
      </c>
      <c r="D4274">
        <v>-83.753399999999999</v>
      </c>
      <c r="E4274" s="1" t="s">
        <v>12</v>
      </c>
      <c r="F4274" t="s">
        <v>15842</v>
      </c>
      <c r="G4274">
        <v>0</v>
      </c>
      <c r="H4274">
        <v>0</v>
      </c>
      <c r="I4274">
        <v>0</v>
      </c>
    </row>
    <row r="4275" spans="1:9" hidden="1" x14ac:dyDescent="0.3">
      <c r="A4275" s="1" t="s">
        <v>140</v>
      </c>
      <c r="B4275" s="1" t="s">
        <v>55</v>
      </c>
      <c r="C4275">
        <v>9.7489000000000008</v>
      </c>
      <c r="D4275">
        <v>-83.753399999999999</v>
      </c>
      <c r="E4275" s="1" t="s">
        <v>13</v>
      </c>
      <c r="F4275" t="s">
        <v>15750</v>
      </c>
      <c r="G4275">
        <v>0</v>
      </c>
      <c r="H4275">
        <v>0</v>
      </c>
      <c r="I4275">
        <v>0</v>
      </c>
    </row>
    <row r="4276" spans="1:9" hidden="1" x14ac:dyDescent="0.3">
      <c r="A4276" s="1" t="s">
        <v>140</v>
      </c>
      <c r="B4276" s="1" t="s">
        <v>55</v>
      </c>
      <c r="C4276">
        <v>9.7489000000000008</v>
      </c>
      <c r="D4276">
        <v>-83.753399999999999</v>
      </c>
      <c r="E4276" s="1" t="s">
        <v>14</v>
      </c>
      <c r="F4276" t="s">
        <v>15660</v>
      </c>
      <c r="G4276">
        <v>0</v>
      </c>
      <c r="H4276">
        <v>0</v>
      </c>
      <c r="I4276">
        <v>0</v>
      </c>
    </row>
    <row r="4277" spans="1:9" hidden="1" x14ac:dyDescent="0.3">
      <c r="A4277" s="1" t="s">
        <v>140</v>
      </c>
      <c r="B4277" s="1" t="s">
        <v>55</v>
      </c>
      <c r="C4277">
        <v>9.7489000000000008</v>
      </c>
      <c r="D4277">
        <v>-83.753399999999999</v>
      </c>
      <c r="E4277" s="1" t="s">
        <v>15</v>
      </c>
      <c r="F4277" t="s">
        <v>15571</v>
      </c>
      <c r="G4277">
        <v>0</v>
      </c>
      <c r="H4277">
        <v>0</v>
      </c>
      <c r="I4277">
        <v>0</v>
      </c>
    </row>
    <row r="4278" spans="1:9" hidden="1" x14ac:dyDescent="0.3">
      <c r="A4278" s="1" t="s">
        <v>140</v>
      </c>
      <c r="B4278" s="1" t="s">
        <v>55</v>
      </c>
      <c r="C4278">
        <v>9.7489000000000008</v>
      </c>
      <c r="D4278">
        <v>-83.753399999999999</v>
      </c>
      <c r="E4278" s="1" t="s">
        <v>16</v>
      </c>
      <c r="F4278" t="s">
        <v>15482</v>
      </c>
      <c r="G4278">
        <v>0</v>
      </c>
      <c r="H4278">
        <v>0</v>
      </c>
      <c r="I4278">
        <v>0</v>
      </c>
    </row>
    <row r="4279" spans="1:9" hidden="1" x14ac:dyDescent="0.3">
      <c r="A4279" s="1" t="s">
        <v>140</v>
      </c>
      <c r="B4279" s="1" t="s">
        <v>55</v>
      </c>
      <c r="C4279">
        <v>9.7489000000000008</v>
      </c>
      <c r="D4279">
        <v>-83.753399999999999</v>
      </c>
      <c r="E4279" s="1" t="s">
        <v>17</v>
      </c>
      <c r="F4279" t="s">
        <v>15393</v>
      </c>
      <c r="G4279">
        <v>0</v>
      </c>
      <c r="H4279">
        <v>0</v>
      </c>
      <c r="I4279">
        <v>0</v>
      </c>
    </row>
    <row r="4280" spans="1:9" hidden="1" x14ac:dyDescent="0.3">
      <c r="A4280" s="1" t="s">
        <v>140</v>
      </c>
      <c r="B4280" s="1" t="s">
        <v>55</v>
      </c>
      <c r="C4280">
        <v>9.7489000000000008</v>
      </c>
      <c r="D4280">
        <v>-83.753399999999999</v>
      </c>
      <c r="E4280" s="1" t="s">
        <v>18</v>
      </c>
      <c r="F4280" t="s">
        <v>15305</v>
      </c>
      <c r="G4280">
        <v>0</v>
      </c>
      <c r="H4280">
        <v>0</v>
      </c>
      <c r="I4280">
        <v>0</v>
      </c>
    </row>
    <row r="4281" spans="1:9" hidden="1" x14ac:dyDescent="0.3">
      <c r="A4281" s="1" t="s">
        <v>140</v>
      </c>
      <c r="B4281" s="1" t="s">
        <v>55</v>
      </c>
      <c r="C4281">
        <v>9.7489000000000008</v>
      </c>
      <c r="D4281">
        <v>-83.753399999999999</v>
      </c>
      <c r="E4281" s="1" t="s">
        <v>19</v>
      </c>
      <c r="F4281" t="s">
        <v>15217</v>
      </c>
      <c r="G4281">
        <v>0</v>
      </c>
      <c r="H4281">
        <v>0</v>
      </c>
      <c r="I4281">
        <v>0</v>
      </c>
    </row>
    <row r="4282" spans="1:9" hidden="1" x14ac:dyDescent="0.3">
      <c r="A4282" s="1" t="s">
        <v>140</v>
      </c>
      <c r="B4282" s="1" t="s">
        <v>55</v>
      </c>
      <c r="C4282">
        <v>9.7489000000000008</v>
      </c>
      <c r="D4282">
        <v>-83.753399999999999</v>
      </c>
      <c r="E4282" s="1" t="s">
        <v>20</v>
      </c>
      <c r="F4282" t="s">
        <v>15129</v>
      </c>
      <c r="G4282">
        <v>0</v>
      </c>
      <c r="H4282">
        <v>0</v>
      </c>
      <c r="I4282">
        <v>0</v>
      </c>
    </row>
    <row r="4283" spans="1:9" hidden="1" x14ac:dyDescent="0.3">
      <c r="A4283" s="1" t="s">
        <v>140</v>
      </c>
      <c r="B4283" s="1" t="s">
        <v>55</v>
      </c>
      <c r="C4283">
        <v>9.7489000000000008</v>
      </c>
      <c r="D4283">
        <v>-83.753399999999999</v>
      </c>
      <c r="E4283" s="1" t="s">
        <v>21</v>
      </c>
      <c r="F4283" t="s">
        <v>15041</v>
      </c>
      <c r="G4283">
        <v>0</v>
      </c>
      <c r="H4283">
        <v>0</v>
      </c>
      <c r="I4283">
        <v>0</v>
      </c>
    </row>
    <row r="4284" spans="1:9" hidden="1" x14ac:dyDescent="0.3">
      <c r="A4284" s="1" t="s">
        <v>140</v>
      </c>
      <c r="B4284" s="1" t="s">
        <v>55</v>
      </c>
      <c r="C4284">
        <v>9.7489000000000008</v>
      </c>
      <c r="D4284">
        <v>-83.753399999999999</v>
      </c>
      <c r="E4284" s="1" t="s">
        <v>22</v>
      </c>
      <c r="F4284" t="s">
        <v>14953</v>
      </c>
      <c r="G4284">
        <v>0</v>
      </c>
      <c r="H4284">
        <v>0</v>
      </c>
      <c r="I4284">
        <v>0</v>
      </c>
    </row>
    <row r="4285" spans="1:9" hidden="1" x14ac:dyDescent="0.3">
      <c r="A4285" s="1" t="s">
        <v>140</v>
      </c>
      <c r="B4285" s="1" t="s">
        <v>55</v>
      </c>
      <c r="C4285">
        <v>9.7489000000000008</v>
      </c>
      <c r="D4285">
        <v>-83.753399999999999</v>
      </c>
      <c r="E4285" s="1" t="s">
        <v>23</v>
      </c>
      <c r="F4285" t="s">
        <v>14865</v>
      </c>
      <c r="G4285">
        <v>0</v>
      </c>
      <c r="H4285">
        <v>0</v>
      </c>
      <c r="I4285">
        <v>0</v>
      </c>
    </row>
    <row r="4286" spans="1:9" hidden="1" x14ac:dyDescent="0.3">
      <c r="A4286" s="1" t="s">
        <v>140</v>
      </c>
      <c r="B4286" s="1" t="s">
        <v>55</v>
      </c>
      <c r="C4286">
        <v>9.7489000000000008</v>
      </c>
      <c r="D4286">
        <v>-83.753399999999999</v>
      </c>
      <c r="E4286" s="1" t="s">
        <v>24</v>
      </c>
      <c r="F4286" t="s">
        <v>14777</v>
      </c>
      <c r="G4286">
        <v>0</v>
      </c>
      <c r="H4286">
        <v>0</v>
      </c>
      <c r="I4286">
        <v>0</v>
      </c>
    </row>
    <row r="4287" spans="1:9" hidden="1" x14ac:dyDescent="0.3">
      <c r="A4287" s="1" t="s">
        <v>140</v>
      </c>
      <c r="B4287" s="1" t="s">
        <v>55</v>
      </c>
      <c r="C4287">
        <v>9.7489000000000008</v>
      </c>
      <c r="D4287">
        <v>-83.753399999999999</v>
      </c>
      <c r="E4287" s="1" t="s">
        <v>25</v>
      </c>
      <c r="F4287" t="s">
        <v>14689</v>
      </c>
      <c r="G4287">
        <v>0</v>
      </c>
      <c r="H4287">
        <v>0</v>
      </c>
      <c r="I4287">
        <v>0</v>
      </c>
    </row>
    <row r="4288" spans="1:9" hidden="1" x14ac:dyDescent="0.3">
      <c r="A4288" s="1" t="s">
        <v>140</v>
      </c>
      <c r="B4288" s="1" t="s">
        <v>55</v>
      </c>
      <c r="C4288">
        <v>9.7489000000000008</v>
      </c>
      <c r="D4288">
        <v>-83.753399999999999</v>
      </c>
      <c r="E4288" s="1" t="s">
        <v>26</v>
      </c>
      <c r="F4288" t="s">
        <v>14601</v>
      </c>
      <c r="G4288">
        <v>0</v>
      </c>
      <c r="H4288">
        <v>0</v>
      </c>
      <c r="I4288">
        <v>0</v>
      </c>
    </row>
    <row r="4289" spans="1:9" hidden="1" x14ac:dyDescent="0.3">
      <c r="A4289" s="1" t="s">
        <v>140</v>
      </c>
      <c r="B4289" s="1" t="s">
        <v>55</v>
      </c>
      <c r="C4289">
        <v>9.7489000000000008</v>
      </c>
      <c r="D4289">
        <v>-83.753399999999999</v>
      </c>
      <c r="E4289" s="1" t="s">
        <v>27</v>
      </c>
      <c r="F4289" t="s">
        <v>14513</v>
      </c>
      <c r="G4289">
        <v>0</v>
      </c>
      <c r="H4289">
        <v>0</v>
      </c>
      <c r="I4289">
        <v>0</v>
      </c>
    </row>
    <row r="4290" spans="1:9" hidden="1" x14ac:dyDescent="0.3">
      <c r="A4290" s="1" t="s">
        <v>140</v>
      </c>
      <c r="B4290" s="1" t="s">
        <v>55</v>
      </c>
      <c r="C4290">
        <v>9.7489000000000008</v>
      </c>
      <c r="D4290">
        <v>-83.753399999999999</v>
      </c>
      <c r="E4290" s="1" t="s">
        <v>28</v>
      </c>
      <c r="F4290" t="s">
        <v>14426</v>
      </c>
      <c r="G4290">
        <v>0</v>
      </c>
      <c r="H4290">
        <v>0</v>
      </c>
      <c r="I4290">
        <v>0</v>
      </c>
    </row>
    <row r="4291" spans="1:9" hidden="1" x14ac:dyDescent="0.3">
      <c r="A4291" s="1" t="s">
        <v>140</v>
      </c>
      <c r="B4291" s="1" t="s">
        <v>55</v>
      </c>
      <c r="C4291">
        <v>9.7489000000000008</v>
      </c>
      <c r="D4291">
        <v>-83.753399999999999</v>
      </c>
      <c r="E4291" s="1" t="s">
        <v>29</v>
      </c>
      <c r="F4291" t="s">
        <v>14339</v>
      </c>
      <c r="G4291">
        <v>0</v>
      </c>
      <c r="H4291">
        <v>0</v>
      </c>
      <c r="I4291">
        <v>0</v>
      </c>
    </row>
    <row r="4292" spans="1:9" hidden="1" x14ac:dyDescent="0.3">
      <c r="A4292" s="1" t="s">
        <v>140</v>
      </c>
      <c r="B4292" s="1" t="s">
        <v>55</v>
      </c>
      <c r="C4292">
        <v>9.7489000000000008</v>
      </c>
      <c r="D4292">
        <v>-83.753399999999999</v>
      </c>
      <c r="E4292" s="1" t="s">
        <v>30</v>
      </c>
      <c r="F4292" t="s">
        <v>14252</v>
      </c>
      <c r="G4292">
        <v>0</v>
      </c>
      <c r="H4292">
        <v>0</v>
      </c>
      <c r="I4292">
        <v>0</v>
      </c>
    </row>
    <row r="4293" spans="1:9" hidden="1" x14ac:dyDescent="0.3">
      <c r="A4293" s="1" t="s">
        <v>140</v>
      </c>
      <c r="B4293" s="1" t="s">
        <v>55</v>
      </c>
      <c r="C4293">
        <v>9.7489000000000008</v>
      </c>
      <c r="D4293">
        <v>-83.753399999999999</v>
      </c>
      <c r="E4293" s="1" t="s">
        <v>31</v>
      </c>
      <c r="F4293" t="s">
        <v>14165</v>
      </c>
      <c r="G4293">
        <v>0</v>
      </c>
      <c r="H4293">
        <v>0</v>
      </c>
      <c r="I4293">
        <v>0</v>
      </c>
    </row>
    <row r="4294" spans="1:9" hidden="1" x14ac:dyDescent="0.3">
      <c r="A4294" s="1" t="s">
        <v>140</v>
      </c>
      <c r="B4294" s="1" t="s">
        <v>55</v>
      </c>
      <c r="C4294">
        <v>9.7489000000000008</v>
      </c>
      <c r="D4294">
        <v>-83.753399999999999</v>
      </c>
      <c r="E4294" s="1" t="s">
        <v>32</v>
      </c>
      <c r="F4294" t="s">
        <v>14079</v>
      </c>
      <c r="G4294">
        <v>0</v>
      </c>
      <c r="H4294">
        <v>0</v>
      </c>
      <c r="I4294">
        <v>0</v>
      </c>
    </row>
    <row r="4295" spans="1:9" hidden="1" x14ac:dyDescent="0.3">
      <c r="A4295" s="1" t="s">
        <v>140</v>
      </c>
      <c r="B4295" s="1" t="s">
        <v>55</v>
      </c>
      <c r="C4295">
        <v>9.7489000000000008</v>
      </c>
      <c r="D4295">
        <v>-83.753399999999999</v>
      </c>
      <c r="E4295" s="1" t="s">
        <v>33</v>
      </c>
      <c r="F4295" t="s">
        <v>13993</v>
      </c>
      <c r="G4295">
        <v>0</v>
      </c>
      <c r="H4295">
        <v>0</v>
      </c>
      <c r="I4295">
        <v>0</v>
      </c>
    </row>
    <row r="4296" spans="1:9" hidden="1" x14ac:dyDescent="0.3">
      <c r="A4296" s="1" t="s">
        <v>140</v>
      </c>
      <c r="B4296" s="1" t="s">
        <v>55</v>
      </c>
      <c r="C4296">
        <v>9.7489000000000008</v>
      </c>
      <c r="D4296">
        <v>-83.753399999999999</v>
      </c>
      <c r="E4296" s="1" t="s">
        <v>34</v>
      </c>
      <c r="F4296" t="s">
        <v>13907</v>
      </c>
      <c r="G4296">
        <v>0</v>
      </c>
      <c r="H4296">
        <v>0</v>
      </c>
      <c r="I4296">
        <v>0</v>
      </c>
    </row>
    <row r="4297" spans="1:9" hidden="1" x14ac:dyDescent="0.3">
      <c r="A4297" s="1" t="s">
        <v>140</v>
      </c>
      <c r="B4297" s="1" t="s">
        <v>55</v>
      </c>
      <c r="C4297">
        <v>9.7489000000000008</v>
      </c>
      <c r="D4297">
        <v>-83.753399999999999</v>
      </c>
      <c r="E4297" s="1" t="s">
        <v>35</v>
      </c>
      <c r="F4297" t="s">
        <v>13823</v>
      </c>
      <c r="G4297">
        <v>0</v>
      </c>
      <c r="H4297">
        <v>0</v>
      </c>
      <c r="I4297">
        <v>0</v>
      </c>
    </row>
    <row r="4298" spans="1:9" hidden="1" x14ac:dyDescent="0.3">
      <c r="A4298" s="1" t="s">
        <v>140</v>
      </c>
      <c r="B4298" s="1" t="s">
        <v>55</v>
      </c>
      <c r="C4298">
        <v>9.7489000000000008</v>
      </c>
      <c r="D4298">
        <v>-83.753399999999999</v>
      </c>
      <c r="E4298" s="1" t="s">
        <v>36</v>
      </c>
      <c r="F4298" t="s">
        <v>13739</v>
      </c>
      <c r="G4298">
        <v>0</v>
      </c>
      <c r="H4298">
        <v>0</v>
      </c>
      <c r="I4298">
        <v>0</v>
      </c>
    </row>
    <row r="4299" spans="1:9" hidden="1" x14ac:dyDescent="0.3">
      <c r="A4299" s="1" t="s">
        <v>140</v>
      </c>
      <c r="B4299" s="1" t="s">
        <v>55</v>
      </c>
      <c r="C4299">
        <v>9.7489000000000008</v>
      </c>
      <c r="D4299">
        <v>-83.753399999999999</v>
      </c>
      <c r="E4299" s="1" t="s">
        <v>37</v>
      </c>
      <c r="F4299" t="s">
        <v>13655</v>
      </c>
      <c r="G4299">
        <v>0</v>
      </c>
      <c r="H4299">
        <v>0</v>
      </c>
      <c r="I4299">
        <v>0</v>
      </c>
    </row>
    <row r="4300" spans="1:9" hidden="1" x14ac:dyDescent="0.3">
      <c r="A4300" s="1" t="s">
        <v>140</v>
      </c>
      <c r="B4300" s="1" t="s">
        <v>55</v>
      </c>
      <c r="C4300">
        <v>9.7489000000000008</v>
      </c>
      <c r="D4300">
        <v>-83.753399999999999</v>
      </c>
      <c r="E4300" s="1" t="s">
        <v>38</v>
      </c>
      <c r="F4300" t="s">
        <v>13576</v>
      </c>
      <c r="G4300">
        <v>0</v>
      </c>
      <c r="H4300">
        <v>0</v>
      </c>
      <c r="I4300">
        <v>0</v>
      </c>
    </row>
    <row r="4301" spans="1:9" hidden="1" x14ac:dyDescent="0.3">
      <c r="A4301" s="1" t="s">
        <v>140</v>
      </c>
      <c r="B4301" s="1" t="s">
        <v>55</v>
      </c>
      <c r="C4301">
        <v>9.7489000000000008</v>
      </c>
      <c r="D4301">
        <v>-83.753399999999999</v>
      </c>
      <c r="E4301" s="1" t="s">
        <v>39</v>
      </c>
      <c r="F4301" t="s">
        <v>13501</v>
      </c>
      <c r="G4301">
        <v>0</v>
      </c>
      <c r="H4301">
        <v>0</v>
      </c>
      <c r="I4301">
        <v>0</v>
      </c>
    </row>
    <row r="4302" spans="1:9" hidden="1" x14ac:dyDescent="0.3">
      <c r="A4302" s="1" t="s">
        <v>140</v>
      </c>
      <c r="B4302" s="1" t="s">
        <v>55</v>
      </c>
      <c r="C4302">
        <v>9.7489000000000008</v>
      </c>
      <c r="D4302">
        <v>-83.753399999999999</v>
      </c>
      <c r="E4302" s="1" t="s">
        <v>40</v>
      </c>
      <c r="F4302" t="s">
        <v>13433</v>
      </c>
      <c r="G4302">
        <v>0</v>
      </c>
      <c r="H4302">
        <v>0</v>
      </c>
      <c r="I4302">
        <v>0</v>
      </c>
    </row>
    <row r="4303" spans="1:9" hidden="1" x14ac:dyDescent="0.3">
      <c r="A4303" s="1" t="s">
        <v>140</v>
      </c>
      <c r="B4303" s="1" t="s">
        <v>55</v>
      </c>
      <c r="C4303">
        <v>9.7489000000000008</v>
      </c>
      <c r="D4303">
        <v>-83.753399999999999</v>
      </c>
      <c r="E4303" s="1" t="s">
        <v>41</v>
      </c>
      <c r="F4303" t="s">
        <v>13112</v>
      </c>
      <c r="G4303">
        <v>0</v>
      </c>
      <c r="H4303">
        <v>0</v>
      </c>
      <c r="I4303">
        <v>0</v>
      </c>
    </row>
    <row r="4304" spans="1:9" hidden="1" x14ac:dyDescent="0.3">
      <c r="A4304" s="1" t="s">
        <v>140</v>
      </c>
      <c r="B4304" s="1" t="s">
        <v>55</v>
      </c>
      <c r="C4304">
        <v>9.7489000000000008</v>
      </c>
      <c r="D4304">
        <v>-83.753399999999999</v>
      </c>
      <c r="E4304" s="1" t="s">
        <v>42</v>
      </c>
      <c r="F4304" t="s">
        <v>13113</v>
      </c>
      <c r="G4304">
        <v>0</v>
      </c>
      <c r="H4304">
        <v>0</v>
      </c>
      <c r="I4304">
        <v>0</v>
      </c>
    </row>
    <row r="4305" spans="1:9" hidden="1" x14ac:dyDescent="0.3">
      <c r="A4305" s="1" t="s">
        <v>140</v>
      </c>
      <c r="B4305" s="1" t="s">
        <v>55</v>
      </c>
      <c r="C4305">
        <v>9.7489000000000008</v>
      </c>
      <c r="D4305">
        <v>-83.753399999999999</v>
      </c>
      <c r="E4305" s="1" t="s">
        <v>43</v>
      </c>
      <c r="F4305" t="s">
        <v>13114</v>
      </c>
      <c r="G4305">
        <v>0</v>
      </c>
      <c r="H4305">
        <v>0</v>
      </c>
      <c r="I4305">
        <v>0</v>
      </c>
    </row>
    <row r="4306" spans="1:9" hidden="1" x14ac:dyDescent="0.3">
      <c r="A4306" s="1" t="s">
        <v>140</v>
      </c>
      <c r="B4306" s="1" t="s">
        <v>55</v>
      </c>
      <c r="C4306">
        <v>9.7489000000000008</v>
      </c>
      <c r="D4306">
        <v>-83.753399999999999</v>
      </c>
      <c r="E4306" s="1" t="s">
        <v>44</v>
      </c>
      <c r="F4306" t="s">
        <v>13115</v>
      </c>
      <c r="G4306">
        <v>0</v>
      </c>
      <c r="H4306">
        <v>0</v>
      </c>
      <c r="I4306">
        <v>0</v>
      </c>
    </row>
    <row r="4307" spans="1:9" hidden="1" x14ac:dyDescent="0.3">
      <c r="A4307" s="1" t="s">
        <v>140</v>
      </c>
      <c r="B4307" s="1" t="s">
        <v>55</v>
      </c>
      <c r="C4307">
        <v>9.7489000000000008</v>
      </c>
      <c r="D4307">
        <v>-83.753399999999999</v>
      </c>
      <c r="E4307" s="1" t="s">
        <v>45</v>
      </c>
      <c r="F4307" t="s">
        <v>13116</v>
      </c>
      <c r="G4307">
        <v>0</v>
      </c>
      <c r="H4307">
        <v>0</v>
      </c>
      <c r="I4307">
        <v>0</v>
      </c>
    </row>
    <row r="4308" spans="1:9" hidden="1" x14ac:dyDescent="0.3">
      <c r="A4308" s="1" t="s">
        <v>140</v>
      </c>
      <c r="B4308" s="1" t="s">
        <v>55</v>
      </c>
      <c r="C4308">
        <v>9.7489000000000008</v>
      </c>
      <c r="D4308">
        <v>-83.753399999999999</v>
      </c>
      <c r="E4308" s="1" t="s">
        <v>46</v>
      </c>
      <c r="F4308" t="s">
        <v>13117</v>
      </c>
      <c r="G4308">
        <v>0</v>
      </c>
      <c r="H4308">
        <v>0</v>
      </c>
      <c r="I4308">
        <v>0</v>
      </c>
    </row>
    <row r="4309" spans="1:9" hidden="1" x14ac:dyDescent="0.3">
      <c r="A4309" s="1" t="s">
        <v>140</v>
      </c>
      <c r="B4309" s="1" t="s">
        <v>55</v>
      </c>
      <c r="C4309">
        <v>9.7489000000000008</v>
      </c>
      <c r="D4309">
        <v>-83.753399999999999</v>
      </c>
      <c r="E4309" s="1" t="s">
        <v>47</v>
      </c>
      <c r="F4309" t="s">
        <v>13118</v>
      </c>
      <c r="G4309">
        <v>0</v>
      </c>
      <c r="H4309">
        <v>0</v>
      </c>
      <c r="I4309">
        <v>0</v>
      </c>
    </row>
    <row r="4310" spans="1:9" hidden="1" x14ac:dyDescent="0.3">
      <c r="A4310" s="1" t="s">
        <v>140</v>
      </c>
      <c r="B4310" s="1" t="s">
        <v>55</v>
      </c>
      <c r="C4310">
        <v>9.7489000000000008</v>
      </c>
      <c r="D4310">
        <v>-83.753399999999999</v>
      </c>
      <c r="E4310" s="1" t="s">
        <v>48</v>
      </c>
      <c r="F4310" t="s">
        <v>21483</v>
      </c>
      <c r="G4310">
        <v>0</v>
      </c>
      <c r="H4310">
        <v>1</v>
      </c>
      <c r="I4310">
        <v>0</v>
      </c>
    </row>
    <row r="4311" spans="1:9" hidden="1" x14ac:dyDescent="0.3">
      <c r="A4311" s="1" t="s">
        <v>140</v>
      </c>
      <c r="B4311" s="1" t="s">
        <v>55</v>
      </c>
      <c r="C4311">
        <v>9.7489000000000008</v>
      </c>
      <c r="D4311">
        <v>-83.753399999999999</v>
      </c>
      <c r="E4311" s="1" t="s">
        <v>49</v>
      </c>
      <c r="F4311" t="s">
        <v>21484</v>
      </c>
      <c r="G4311">
        <v>0</v>
      </c>
      <c r="H4311">
        <v>1</v>
      </c>
      <c r="I4311">
        <v>0</v>
      </c>
    </row>
    <row r="4312" spans="1:9" hidden="1" x14ac:dyDescent="0.3">
      <c r="A4312" s="1" t="s">
        <v>140</v>
      </c>
      <c r="B4312" s="1" t="s">
        <v>55</v>
      </c>
      <c r="C4312">
        <v>9.7489000000000008</v>
      </c>
      <c r="D4312">
        <v>-83.753399999999999</v>
      </c>
      <c r="E4312" s="1" t="s">
        <v>50</v>
      </c>
      <c r="F4312" t="s">
        <v>20448</v>
      </c>
      <c r="G4312">
        <v>0</v>
      </c>
      <c r="H4312">
        <v>5</v>
      </c>
      <c r="I4312">
        <v>0</v>
      </c>
    </row>
    <row r="4313" spans="1:9" hidden="1" x14ac:dyDescent="0.3">
      <c r="A4313" s="1" t="s">
        <v>140</v>
      </c>
      <c r="B4313" s="1" t="s">
        <v>55</v>
      </c>
      <c r="C4313">
        <v>9.7489000000000008</v>
      </c>
      <c r="D4313">
        <v>-83.753399999999999</v>
      </c>
      <c r="E4313" s="1" t="s">
        <v>51</v>
      </c>
      <c r="F4313" t="s">
        <v>20449</v>
      </c>
      <c r="G4313">
        <v>0</v>
      </c>
      <c r="H4313">
        <v>9</v>
      </c>
      <c r="I4313">
        <v>0</v>
      </c>
    </row>
    <row r="4314" spans="1:9" hidden="1" x14ac:dyDescent="0.3">
      <c r="A4314" s="1" t="s">
        <v>140</v>
      </c>
      <c r="B4314" s="1" t="s">
        <v>55</v>
      </c>
      <c r="C4314">
        <v>9.7489000000000008</v>
      </c>
      <c r="D4314">
        <v>-83.753399999999999</v>
      </c>
      <c r="E4314" s="1" t="s">
        <v>52</v>
      </c>
      <c r="F4314" t="s">
        <v>20450</v>
      </c>
      <c r="G4314">
        <v>0</v>
      </c>
      <c r="H4314">
        <v>9</v>
      </c>
      <c r="I4314">
        <v>0</v>
      </c>
    </row>
    <row r="4315" spans="1:9" hidden="1" x14ac:dyDescent="0.3">
      <c r="A4315" s="1" t="s">
        <v>140</v>
      </c>
      <c r="B4315" s="1" t="s">
        <v>55</v>
      </c>
      <c r="C4315">
        <v>9.7489000000000008</v>
      </c>
      <c r="D4315">
        <v>-83.753399999999999</v>
      </c>
      <c r="E4315" s="1" t="s">
        <v>53</v>
      </c>
      <c r="F4315" t="s">
        <v>20451</v>
      </c>
      <c r="G4315">
        <v>0</v>
      </c>
      <c r="H4315">
        <v>13</v>
      </c>
      <c r="I4315">
        <v>0</v>
      </c>
    </row>
    <row r="4316" spans="1:9" hidden="1" x14ac:dyDescent="0.3">
      <c r="A4316" s="1" t="s">
        <v>140</v>
      </c>
      <c r="B4316" s="1" t="s">
        <v>55</v>
      </c>
      <c r="C4316">
        <v>9.7489000000000008</v>
      </c>
      <c r="D4316">
        <v>-83.753399999999999</v>
      </c>
      <c r="E4316" s="1" t="s">
        <v>54</v>
      </c>
      <c r="F4316" t="s">
        <v>20452</v>
      </c>
      <c r="G4316">
        <v>0</v>
      </c>
      <c r="H4316">
        <v>22</v>
      </c>
      <c r="I4316">
        <v>0</v>
      </c>
    </row>
    <row r="4317" spans="1:9" hidden="1" x14ac:dyDescent="0.3">
      <c r="A4317" s="1" t="s">
        <v>140</v>
      </c>
      <c r="B4317" s="1" t="s">
        <v>55</v>
      </c>
      <c r="C4317">
        <v>9.7489000000000008</v>
      </c>
      <c r="D4317">
        <v>-83.753399999999999</v>
      </c>
      <c r="E4317" s="1" t="s">
        <v>21548</v>
      </c>
      <c r="F4317" t="s">
        <v>21631</v>
      </c>
      <c r="G4317">
        <v>0</v>
      </c>
      <c r="H4317">
        <v>23</v>
      </c>
      <c r="I4317">
        <v>0</v>
      </c>
    </row>
    <row r="4318" spans="1:9" hidden="1" x14ac:dyDescent="0.3">
      <c r="A4318" s="1" t="s">
        <v>141</v>
      </c>
      <c r="B4318" s="1" t="s">
        <v>55</v>
      </c>
      <c r="C4318">
        <v>-9.19</v>
      </c>
      <c r="D4318">
        <v>-75.015199999999993</v>
      </c>
      <c r="E4318" s="1" t="s">
        <v>4</v>
      </c>
      <c r="F4318" t="s">
        <v>16639</v>
      </c>
      <c r="G4318">
        <v>0</v>
      </c>
      <c r="H4318">
        <v>0</v>
      </c>
      <c r="I4318">
        <v>0</v>
      </c>
    </row>
    <row r="4319" spans="1:9" hidden="1" x14ac:dyDescent="0.3">
      <c r="A4319" s="1" t="s">
        <v>141</v>
      </c>
      <c r="B4319" s="1" t="s">
        <v>55</v>
      </c>
      <c r="C4319">
        <v>-9.19</v>
      </c>
      <c r="D4319">
        <v>-75.015199999999993</v>
      </c>
      <c r="E4319" s="1" t="s">
        <v>5</v>
      </c>
      <c r="F4319" t="s">
        <v>16536</v>
      </c>
      <c r="G4319">
        <v>0</v>
      </c>
      <c r="H4319">
        <v>0</v>
      </c>
      <c r="I4319">
        <v>0</v>
      </c>
    </row>
    <row r="4320" spans="1:9" hidden="1" x14ac:dyDescent="0.3">
      <c r="A4320" s="1" t="s">
        <v>141</v>
      </c>
      <c r="B4320" s="1" t="s">
        <v>55</v>
      </c>
      <c r="C4320">
        <v>-9.19</v>
      </c>
      <c r="D4320">
        <v>-75.015199999999993</v>
      </c>
      <c r="E4320" s="1" t="s">
        <v>6</v>
      </c>
      <c r="F4320" t="s">
        <v>16434</v>
      </c>
      <c r="G4320">
        <v>0</v>
      </c>
      <c r="H4320">
        <v>0</v>
      </c>
      <c r="I4320">
        <v>0</v>
      </c>
    </row>
    <row r="4321" spans="1:9" hidden="1" x14ac:dyDescent="0.3">
      <c r="A4321" s="1" t="s">
        <v>141</v>
      </c>
      <c r="B4321" s="1" t="s">
        <v>55</v>
      </c>
      <c r="C4321">
        <v>-9.19</v>
      </c>
      <c r="D4321">
        <v>-75.015199999999993</v>
      </c>
      <c r="E4321" s="1" t="s">
        <v>7</v>
      </c>
      <c r="F4321" t="s">
        <v>16332</v>
      </c>
      <c r="G4321">
        <v>0</v>
      </c>
      <c r="H4321">
        <v>0</v>
      </c>
      <c r="I4321">
        <v>0</v>
      </c>
    </row>
    <row r="4322" spans="1:9" hidden="1" x14ac:dyDescent="0.3">
      <c r="A4322" s="1" t="s">
        <v>141</v>
      </c>
      <c r="B4322" s="1" t="s">
        <v>55</v>
      </c>
      <c r="C4322">
        <v>-9.19</v>
      </c>
      <c r="D4322">
        <v>-75.015199999999993</v>
      </c>
      <c r="E4322" s="1" t="s">
        <v>8</v>
      </c>
      <c r="F4322" t="s">
        <v>16232</v>
      </c>
      <c r="G4322">
        <v>0</v>
      </c>
      <c r="H4322">
        <v>0</v>
      </c>
      <c r="I4322">
        <v>0</v>
      </c>
    </row>
    <row r="4323" spans="1:9" hidden="1" x14ac:dyDescent="0.3">
      <c r="A4323" s="1" t="s">
        <v>141</v>
      </c>
      <c r="B4323" s="1" t="s">
        <v>55</v>
      </c>
      <c r="C4323">
        <v>-9.19</v>
      </c>
      <c r="D4323">
        <v>-75.015199999999993</v>
      </c>
      <c r="E4323" s="1" t="s">
        <v>9</v>
      </c>
      <c r="F4323" t="s">
        <v>16132</v>
      </c>
      <c r="G4323">
        <v>0</v>
      </c>
      <c r="H4323">
        <v>0</v>
      </c>
      <c r="I4323">
        <v>0</v>
      </c>
    </row>
    <row r="4324" spans="1:9" hidden="1" x14ac:dyDescent="0.3">
      <c r="A4324" s="1" t="s">
        <v>141</v>
      </c>
      <c r="B4324" s="1" t="s">
        <v>55</v>
      </c>
      <c r="C4324">
        <v>-9.19</v>
      </c>
      <c r="D4324">
        <v>-75.015199999999993</v>
      </c>
      <c r="E4324" s="1" t="s">
        <v>10</v>
      </c>
      <c r="F4324" t="s">
        <v>16035</v>
      </c>
      <c r="G4324">
        <v>0</v>
      </c>
      <c r="H4324">
        <v>0</v>
      </c>
      <c r="I4324">
        <v>0</v>
      </c>
    </row>
    <row r="4325" spans="1:9" hidden="1" x14ac:dyDescent="0.3">
      <c r="A4325" s="1" t="s">
        <v>141</v>
      </c>
      <c r="B4325" s="1" t="s">
        <v>55</v>
      </c>
      <c r="C4325">
        <v>-9.19</v>
      </c>
      <c r="D4325">
        <v>-75.015199999999993</v>
      </c>
      <c r="E4325" s="1" t="s">
        <v>11</v>
      </c>
      <c r="F4325" t="s">
        <v>15938</v>
      </c>
      <c r="G4325">
        <v>0</v>
      </c>
      <c r="H4325">
        <v>0</v>
      </c>
      <c r="I4325">
        <v>0</v>
      </c>
    </row>
    <row r="4326" spans="1:9" hidden="1" x14ac:dyDescent="0.3">
      <c r="A4326" s="1" t="s">
        <v>141</v>
      </c>
      <c r="B4326" s="1" t="s">
        <v>55</v>
      </c>
      <c r="C4326">
        <v>-9.19</v>
      </c>
      <c r="D4326">
        <v>-75.015199999999993</v>
      </c>
      <c r="E4326" s="1" t="s">
        <v>12</v>
      </c>
      <c r="F4326" t="s">
        <v>15843</v>
      </c>
      <c r="G4326">
        <v>0</v>
      </c>
      <c r="H4326">
        <v>0</v>
      </c>
      <c r="I4326">
        <v>0</v>
      </c>
    </row>
    <row r="4327" spans="1:9" hidden="1" x14ac:dyDescent="0.3">
      <c r="A4327" s="1" t="s">
        <v>141</v>
      </c>
      <c r="B4327" s="1" t="s">
        <v>55</v>
      </c>
      <c r="C4327">
        <v>-9.19</v>
      </c>
      <c r="D4327">
        <v>-75.015199999999993</v>
      </c>
      <c r="E4327" s="1" t="s">
        <v>13</v>
      </c>
      <c r="F4327" t="s">
        <v>15751</v>
      </c>
      <c r="G4327">
        <v>0</v>
      </c>
      <c r="H4327">
        <v>0</v>
      </c>
      <c r="I4327">
        <v>0</v>
      </c>
    </row>
    <row r="4328" spans="1:9" hidden="1" x14ac:dyDescent="0.3">
      <c r="A4328" s="1" t="s">
        <v>141</v>
      </c>
      <c r="B4328" s="1" t="s">
        <v>55</v>
      </c>
      <c r="C4328">
        <v>-9.19</v>
      </c>
      <c r="D4328">
        <v>-75.015199999999993</v>
      </c>
      <c r="E4328" s="1" t="s">
        <v>14</v>
      </c>
      <c r="F4328" t="s">
        <v>15661</v>
      </c>
      <c r="G4328">
        <v>0</v>
      </c>
      <c r="H4328">
        <v>0</v>
      </c>
      <c r="I4328">
        <v>0</v>
      </c>
    </row>
    <row r="4329" spans="1:9" hidden="1" x14ac:dyDescent="0.3">
      <c r="A4329" s="1" t="s">
        <v>141</v>
      </c>
      <c r="B4329" s="1" t="s">
        <v>55</v>
      </c>
      <c r="C4329">
        <v>-9.19</v>
      </c>
      <c r="D4329">
        <v>-75.015199999999993</v>
      </c>
      <c r="E4329" s="1" t="s">
        <v>15</v>
      </c>
      <c r="F4329" t="s">
        <v>15572</v>
      </c>
      <c r="G4329">
        <v>0</v>
      </c>
      <c r="H4329">
        <v>0</v>
      </c>
      <c r="I4329">
        <v>0</v>
      </c>
    </row>
    <row r="4330" spans="1:9" hidden="1" x14ac:dyDescent="0.3">
      <c r="A4330" s="1" t="s">
        <v>141</v>
      </c>
      <c r="B4330" s="1" t="s">
        <v>55</v>
      </c>
      <c r="C4330">
        <v>-9.19</v>
      </c>
      <c r="D4330">
        <v>-75.015199999999993</v>
      </c>
      <c r="E4330" s="1" t="s">
        <v>16</v>
      </c>
      <c r="F4330" t="s">
        <v>15483</v>
      </c>
      <c r="G4330">
        <v>0</v>
      </c>
      <c r="H4330">
        <v>0</v>
      </c>
      <c r="I4330">
        <v>0</v>
      </c>
    </row>
    <row r="4331" spans="1:9" hidden="1" x14ac:dyDescent="0.3">
      <c r="A4331" s="1" t="s">
        <v>141</v>
      </c>
      <c r="B4331" s="1" t="s">
        <v>55</v>
      </c>
      <c r="C4331">
        <v>-9.19</v>
      </c>
      <c r="D4331">
        <v>-75.015199999999993</v>
      </c>
      <c r="E4331" s="1" t="s">
        <v>17</v>
      </c>
      <c r="F4331" t="s">
        <v>15394</v>
      </c>
      <c r="G4331">
        <v>0</v>
      </c>
      <c r="H4331">
        <v>0</v>
      </c>
      <c r="I4331">
        <v>0</v>
      </c>
    </row>
    <row r="4332" spans="1:9" hidden="1" x14ac:dyDescent="0.3">
      <c r="A4332" s="1" t="s">
        <v>141</v>
      </c>
      <c r="B4332" s="1" t="s">
        <v>55</v>
      </c>
      <c r="C4332">
        <v>-9.19</v>
      </c>
      <c r="D4332">
        <v>-75.015199999999993</v>
      </c>
      <c r="E4332" s="1" t="s">
        <v>18</v>
      </c>
      <c r="F4332" t="s">
        <v>15306</v>
      </c>
      <c r="G4332">
        <v>0</v>
      </c>
      <c r="H4332">
        <v>0</v>
      </c>
      <c r="I4332">
        <v>0</v>
      </c>
    </row>
    <row r="4333" spans="1:9" hidden="1" x14ac:dyDescent="0.3">
      <c r="A4333" s="1" t="s">
        <v>141</v>
      </c>
      <c r="B4333" s="1" t="s">
        <v>55</v>
      </c>
      <c r="C4333">
        <v>-9.19</v>
      </c>
      <c r="D4333">
        <v>-75.015199999999993</v>
      </c>
      <c r="E4333" s="1" t="s">
        <v>19</v>
      </c>
      <c r="F4333" t="s">
        <v>15218</v>
      </c>
      <c r="G4333">
        <v>0</v>
      </c>
      <c r="H4333">
        <v>0</v>
      </c>
      <c r="I4333">
        <v>0</v>
      </c>
    </row>
    <row r="4334" spans="1:9" hidden="1" x14ac:dyDescent="0.3">
      <c r="A4334" s="1" t="s">
        <v>141</v>
      </c>
      <c r="B4334" s="1" t="s">
        <v>55</v>
      </c>
      <c r="C4334">
        <v>-9.19</v>
      </c>
      <c r="D4334">
        <v>-75.015199999999993</v>
      </c>
      <c r="E4334" s="1" t="s">
        <v>20</v>
      </c>
      <c r="F4334" t="s">
        <v>15130</v>
      </c>
      <c r="G4334">
        <v>0</v>
      </c>
      <c r="H4334">
        <v>0</v>
      </c>
      <c r="I4334">
        <v>0</v>
      </c>
    </row>
    <row r="4335" spans="1:9" hidden="1" x14ac:dyDescent="0.3">
      <c r="A4335" s="1" t="s">
        <v>141</v>
      </c>
      <c r="B4335" s="1" t="s">
        <v>55</v>
      </c>
      <c r="C4335">
        <v>-9.19</v>
      </c>
      <c r="D4335">
        <v>-75.015199999999993</v>
      </c>
      <c r="E4335" s="1" t="s">
        <v>21</v>
      </c>
      <c r="F4335" t="s">
        <v>15042</v>
      </c>
      <c r="G4335">
        <v>0</v>
      </c>
      <c r="H4335">
        <v>0</v>
      </c>
      <c r="I4335">
        <v>0</v>
      </c>
    </row>
    <row r="4336" spans="1:9" hidden="1" x14ac:dyDescent="0.3">
      <c r="A4336" s="1" t="s">
        <v>141</v>
      </c>
      <c r="B4336" s="1" t="s">
        <v>55</v>
      </c>
      <c r="C4336">
        <v>-9.19</v>
      </c>
      <c r="D4336">
        <v>-75.015199999999993</v>
      </c>
      <c r="E4336" s="1" t="s">
        <v>22</v>
      </c>
      <c r="F4336" t="s">
        <v>14954</v>
      </c>
      <c r="G4336">
        <v>0</v>
      </c>
      <c r="H4336">
        <v>0</v>
      </c>
      <c r="I4336">
        <v>0</v>
      </c>
    </row>
    <row r="4337" spans="1:9" hidden="1" x14ac:dyDescent="0.3">
      <c r="A4337" s="1" t="s">
        <v>141</v>
      </c>
      <c r="B4337" s="1" t="s">
        <v>55</v>
      </c>
      <c r="C4337">
        <v>-9.19</v>
      </c>
      <c r="D4337">
        <v>-75.015199999999993</v>
      </c>
      <c r="E4337" s="1" t="s">
        <v>23</v>
      </c>
      <c r="F4337" t="s">
        <v>14866</v>
      </c>
      <c r="G4337">
        <v>0</v>
      </c>
      <c r="H4337">
        <v>0</v>
      </c>
      <c r="I4337">
        <v>0</v>
      </c>
    </row>
    <row r="4338" spans="1:9" hidden="1" x14ac:dyDescent="0.3">
      <c r="A4338" s="1" t="s">
        <v>141</v>
      </c>
      <c r="B4338" s="1" t="s">
        <v>55</v>
      </c>
      <c r="C4338">
        <v>-9.19</v>
      </c>
      <c r="D4338">
        <v>-75.015199999999993</v>
      </c>
      <c r="E4338" s="1" t="s">
        <v>24</v>
      </c>
      <c r="F4338" t="s">
        <v>14778</v>
      </c>
      <c r="G4338">
        <v>0</v>
      </c>
      <c r="H4338">
        <v>0</v>
      </c>
      <c r="I4338">
        <v>0</v>
      </c>
    </row>
    <row r="4339" spans="1:9" hidden="1" x14ac:dyDescent="0.3">
      <c r="A4339" s="1" t="s">
        <v>141</v>
      </c>
      <c r="B4339" s="1" t="s">
        <v>55</v>
      </c>
      <c r="C4339">
        <v>-9.19</v>
      </c>
      <c r="D4339">
        <v>-75.015199999999993</v>
      </c>
      <c r="E4339" s="1" t="s">
        <v>25</v>
      </c>
      <c r="F4339" t="s">
        <v>14690</v>
      </c>
      <c r="G4339">
        <v>0</v>
      </c>
      <c r="H4339">
        <v>0</v>
      </c>
      <c r="I4339">
        <v>0</v>
      </c>
    </row>
    <row r="4340" spans="1:9" hidden="1" x14ac:dyDescent="0.3">
      <c r="A4340" s="1" t="s">
        <v>141</v>
      </c>
      <c r="B4340" s="1" t="s">
        <v>55</v>
      </c>
      <c r="C4340">
        <v>-9.19</v>
      </c>
      <c r="D4340">
        <v>-75.015199999999993</v>
      </c>
      <c r="E4340" s="1" t="s">
        <v>26</v>
      </c>
      <c r="F4340" t="s">
        <v>14602</v>
      </c>
      <c r="G4340">
        <v>0</v>
      </c>
      <c r="H4340">
        <v>0</v>
      </c>
      <c r="I4340">
        <v>0</v>
      </c>
    </row>
    <row r="4341" spans="1:9" hidden="1" x14ac:dyDescent="0.3">
      <c r="A4341" s="1" t="s">
        <v>141</v>
      </c>
      <c r="B4341" s="1" t="s">
        <v>55</v>
      </c>
      <c r="C4341">
        <v>-9.19</v>
      </c>
      <c r="D4341">
        <v>-75.015199999999993</v>
      </c>
      <c r="E4341" s="1" t="s">
        <v>27</v>
      </c>
      <c r="F4341" t="s">
        <v>14514</v>
      </c>
      <c r="G4341">
        <v>0</v>
      </c>
      <c r="H4341">
        <v>0</v>
      </c>
      <c r="I4341">
        <v>0</v>
      </c>
    </row>
    <row r="4342" spans="1:9" hidden="1" x14ac:dyDescent="0.3">
      <c r="A4342" s="1" t="s">
        <v>141</v>
      </c>
      <c r="B4342" s="1" t="s">
        <v>55</v>
      </c>
      <c r="C4342">
        <v>-9.19</v>
      </c>
      <c r="D4342">
        <v>-75.015199999999993</v>
      </c>
      <c r="E4342" s="1" t="s">
        <v>28</v>
      </c>
      <c r="F4342" t="s">
        <v>14427</v>
      </c>
      <c r="G4342">
        <v>0</v>
      </c>
      <c r="H4342">
        <v>0</v>
      </c>
      <c r="I4342">
        <v>0</v>
      </c>
    </row>
    <row r="4343" spans="1:9" hidden="1" x14ac:dyDescent="0.3">
      <c r="A4343" s="1" t="s">
        <v>141</v>
      </c>
      <c r="B4343" s="1" t="s">
        <v>55</v>
      </c>
      <c r="C4343">
        <v>-9.19</v>
      </c>
      <c r="D4343">
        <v>-75.015199999999993</v>
      </c>
      <c r="E4343" s="1" t="s">
        <v>29</v>
      </c>
      <c r="F4343" t="s">
        <v>14340</v>
      </c>
      <c r="G4343">
        <v>0</v>
      </c>
      <c r="H4343">
        <v>0</v>
      </c>
      <c r="I4343">
        <v>0</v>
      </c>
    </row>
    <row r="4344" spans="1:9" hidden="1" x14ac:dyDescent="0.3">
      <c r="A4344" s="1" t="s">
        <v>141</v>
      </c>
      <c r="B4344" s="1" t="s">
        <v>55</v>
      </c>
      <c r="C4344">
        <v>-9.19</v>
      </c>
      <c r="D4344">
        <v>-75.015199999999993</v>
      </c>
      <c r="E4344" s="1" t="s">
        <v>30</v>
      </c>
      <c r="F4344" t="s">
        <v>14253</v>
      </c>
      <c r="G4344">
        <v>0</v>
      </c>
      <c r="H4344">
        <v>0</v>
      </c>
      <c r="I4344">
        <v>0</v>
      </c>
    </row>
    <row r="4345" spans="1:9" hidden="1" x14ac:dyDescent="0.3">
      <c r="A4345" s="1" t="s">
        <v>141</v>
      </c>
      <c r="B4345" s="1" t="s">
        <v>55</v>
      </c>
      <c r="C4345">
        <v>-9.19</v>
      </c>
      <c r="D4345">
        <v>-75.015199999999993</v>
      </c>
      <c r="E4345" s="1" t="s">
        <v>31</v>
      </c>
      <c r="F4345" t="s">
        <v>14166</v>
      </c>
      <c r="G4345">
        <v>0</v>
      </c>
      <c r="H4345">
        <v>0</v>
      </c>
      <c r="I4345">
        <v>0</v>
      </c>
    </row>
    <row r="4346" spans="1:9" hidden="1" x14ac:dyDescent="0.3">
      <c r="A4346" s="1" t="s">
        <v>141</v>
      </c>
      <c r="B4346" s="1" t="s">
        <v>55</v>
      </c>
      <c r="C4346">
        <v>-9.19</v>
      </c>
      <c r="D4346">
        <v>-75.015199999999993</v>
      </c>
      <c r="E4346" s="1" t="s">
        <v>32</v>
      </c>
      <c r="F4346" t="s">
        <v>14080</v>
      </c>
      <c r="G4346">
        <v>0</v>
      </c>
      <c r="H4346">
        <v>0</v>
      </c>
      <c r="I4346">
        <v>0</v>
      </c>
    </row>
    <row r="4347" spans="1:9" hidden="1" x14ac:dyDescent="0.3">
      <c r="A4347" s="1" t="s">
        <v>141</v>
      </c>
      <c r="B4347" s="1" t="s">
        <v>55</v>
      </c>
      <c r="C4347">
        <v>-9.19</v>
      </c>
      <c r="D4347">
        <v>-75.015199999999993</v>
      </c>
      <c r="E4347" s="1" t="s">
        <v>33</v>
      </c>
      <c r="F4347" t="s">
        <v>13994</v>
      </c>
      <c r="G4347">
        <v>0</v>
      </c>
      <c r="H4347">
        <v>0</v>
      </c>
      <c r="I4347">
        <v>0</v>
      </c>
    </row>
    <row r="4348" spans="1:9" hidden="1" x14ac:dyDescent="0.3">
      <c r="A4348" s="1" t="s">
        <v>141</v>
      </c>
      <c r="B4348" s="1" t="s">
        <v>55</v>
      </c>
      <c r="C4348">
        <v>-9.19</v>
      </c>
      <c r="D4348">
        <v>-75.015199999999993</v>
      </c>
      <c r="E4348" s="1" t="s">
        <v>34</v>
      </c>
      <c r="F4348" t="s">
        <v>13908</v>
      </c>
      <c r="G4348">
        <v>0</v>
      </c>
      <c r="H4348">
        <v>0</v>
      </c>
      <c r="I4348">
        <v>0</v>
      </c>
    </row>
    <row r="4349" spans="1:9" hidden="1" x14ac:dyDescent="0.3">
      <c r="A4349" s="1" t="s">
        <v>141</v>
      </c>
      <c r="B4349" s="1" t="s">
        <v>55</v>
      </c>
      <c r="C4349">
        <v>-9.19</v>
      </c>
      <c r="D4349">
        <v>-75.015199999999993</v>
      </c>
      <c r="E4349" s="1" t="s">
        <v>35</v>
      </c>
      <c r="F4349" t="s">
        <v>13824</v>
      </c>
      <c r="G4349">
        <v>0</v>
      </c>
      <c r="H4349">
        <v>0</v>
      </c>
      <c r="I4349">
        <v>0</v>
      </c>
    </row>
    <row r="4350" spans="1:9" hidden="1" x14ac:dyDescent="0.3">
      <c r="A4350" s="1" t="s">
        <v>141</v>
      </c>
      <c r="B4350" s="1" t="s">
        <v>55</v>
      </c>
      <c r="C4350">
        <v>-9.19</v>
      </c>
      <c r="D4350">
        <v>-75.015199999999993</v>
      </c>
      <c r="E4350" s="1" t="s">
        <v>36</v>
      </c>
      <c r="F4350" t="s">
        <v>13740</v>
      </c>
      <c r="G4350">
        <v>0</v>
      </c>
      <c r="H4350">
        <v>0</v>
      </c>
      <c r="I4350">
        <v>0</v>
      </c>
    </row>
    <row r="4351" spans="1:9" hidden="1" x14ac:dyDescent="0.3">
      <c r="A4351" s="1" t="s">
        <v>141</v>
      </c>
      <c r="B4351" s="1" t="s">
        <v>55</v>
      </c>
      <c r="C4351">
        <v>-9.19</v>
      </c>
      <c r="D4351">
        <v>-75.015199999999993</v>
      </c>
      <c r="E4351" s="1" t="s">
        <v>37</v>
      </c>
      <c r="F4351" t="s">
        <v>13656</v>
      </c>
      <c r="G4351">
        <v>0</v>
      </c>
      <c r="H4351">
        <v>0</v>
      </c>
      <c r="I4351">
        <v>0</v>
      </c>
    </row>
    <row r="4352" spans="1:9" hidden="1" x14ac:dyDescent="0.3">
      <c r="A4352" s="1" t="s">
        <v>141</v>
      </c>
      <c r="B4352" s="1" t="s">
        <v>55</v>
      </c>
      <c r="C4352">
        <v>-9.19</v>
      </c>
      <c r="D4352">
        <v>-75.015199999999993</v>
      </c>
      <c r="E4352" s="1" t="s">
        <v>38</v>
      </c>
      <c r="F4352" t="s">
        <v>13577</v>
      </c>
      <c r="G4352">
        <v>0</v>
      </c>
      <c r="H4352">
        <v>0</v>
      </c>
      <c r="I4352">
        <v>0</v>
      </c>
    </row>
    <row r="4353" spans="1:9" hidden="1" x14ac:dyDescent="0.3">
      <c r="A4353" s="1" t="s">
        <v>141</v>
      </c>
      <c r="B4353" s="1" t="s">
        <v>55</v>
      </c>
      <c r="C4353">
        <v>-9.19</v>
      </c>
      <c r="D4353">
        <v>-75.015199999999993</v>
      </c>
      <c r="E4353" s="1" t="s">
        <v>39</v>
      </c>
      <c r="F4353" t="s">
        <v>13502</v>
      </c>
      <c r="G4353">
        <v>0</v>
      </c>
      <c r="H4353">
        <v>0</v>
      </c>
      <c r="I4353">
        <v>0</v>
      </c>
    </row>
    <row r="4354" spans="1:9" hidden="1" x14ac:dyDescent="0.3">
      <c r="A4354" s="1" t="s">
        <v>141</v>
      </c>
      <c r="B4354" s="1" t="s">
        <v>55</v>
      </c>
      <c r="C4354">
        <v>-9.19</v>
      </c>
      <c r="D4354">
        <v>-75.015199999999993</v>
      </c>
      <c r="E4354" s="1" t="s">
        <v>40</v>
      </c>
      <c r="F4354" t="s">
        <v>13434</v>
      </c>
      <c r="G4354">
        <v>0</v>
      </c>
      <c r="H4354">
        <v>0</v>
      </c>
      <c r="I4354">
        <v>0</v>
      </c>
    </row>
    <row r="4355" spans="1:9" hidden="1" x14ac:dyDescent="0.3">
      <c r="A4355" s="1" t="s">
        <v>141</v>
      </c>
      <c r="B4355" s="1" t="s">
        <v>55</v>
      </c>
      <c r="C4355">
        <v>-9.19</v>
      </c>
      <c r="D4355">
        <v>-75.015199999999993</v>
      </c>
      <c r="E4355" s="1" t="s">
        <v>41</v>
      </c>
      <c r="F4355" t="s">
        <v>13119</v>
      </c>
      <c r="G4355">
        <v>0</v>
      </c>
      <c r="H4355">
        <v>0</v>
      </c>
      <c r="I4355">
        <v>0</v>
      </c>
    </row>
    <row r="4356" spans="1:9" hidden="1" x14ac:dyDescent="0.3">
      <c r="A4356" s="1" t="s">
        <v>141</v>
      </c>
      <c r="B4356" s="1" t="s">
        <v>55</v>
      </c>
      <c r="C4356">
        <v>-9.19</v>
      </c>
      <c r="D4356">
        <v>-75.015199999999993</v>
      </c>
      <c r="E4356" s="1" t="s">
        <v>42</v>
      </c>
      <c r="F4356" t="s">
        <v>13120</v>
      </c>
      <c r="G4356">
        <v>0</v>
      </c>
      <c r="H4356">
        <v>0</v>
      </c>
      <c r="I4356">
        <v>0</v>
      </c>
    </row>
    <row r="4357" spans="1:9" hidden="1" x14ac:dyDescent="0.3">
      <c r="A4357" s="1" t="s">
        <v>141</v>
      </c>
      <c r="B4357" s="1" t="s">
        <v>55</v>
      </c>
      <c r="C4357">
        <v>-9.19</v>
      </c>
      <c r="D4357">
        <v>-75.015199999999993</v>
      </c>
      <c r="E4357" s="1" t="s">
        <v>43</v>
      </c>
      <c r="F4357" t="s">
        <v>13121</v>
      </c>
      <c r="G4357">
        <v>0</v>
      </c>
      <c r="H4357">
        <v>0</v>
      </c>
      <c r="I4357">
        <v>0</v>
      </c>
    </row>
    <row r="4358" spans="1:9" hidden="1" x14ac:dyDescent="0.3">
      <c r="A4358" s="1" t="s">
        <v>141</v>
      </c>
      <c r="B4358" s="1" t="s">
        <v>55</v>
      </c>
      <c r="C4358">
        <v>-9.19</v>
      </c>
      <c r="D4358">
        <v>-75.015199999999993</v>
      </c>
      <c r="E4358" s="1" t="s">
        <v>44</v>
      </c>
      <c r="F4358" t="s">
        <v>13122</v>
      </c>
      <c r="G4358">
        <v>0</v>
      </c>
      <c r="H4358">
        <v>0</v>
      </c>
      <c r="I4358">
        <v>0</v>
      </c>
    </row>
    <row r="4359" spans="1:9" hidden="1" x14ac:dyDescent="0.3">
      <c r="A4359" s="1" t="s">
        <v>141</v>
      </c>
      <c r="B4359" s="1" t="s">
        <v>55</v>
      </c>
      <c r="C4359">
        <v>-9.19</v>
      </c>
      <c r="D4359">
        <v>-75.015199999999993</v>
      </c>
      <c r="E4359" s="1" t="s">
        <v>45</v>
      </c>
      <c r="F4359" t="s">
        <v>13123</v>
      </c>
      <c r="G4359">
        <v>0</v>
      </c>
      <c r="H4359">
        <v>0</v>
      </c>
      <c r="I4359">
        <v>0</v>
      </c>
    </row>
    <row r="4360" spans="1:9" hidden="1" x14ac:dyDescent="0.3">
      <c r="A4360" s="1" t="s">
        <v>141</v>
      </c>
      <c r="B4360" s="1" t="s">
        <v>55</v>
      </c>
      <c r="C4360">
        <v>-9.19</v>
      </c>
      <c r="D4360">
        <v>-75.015199999999993</v>
      </c>
      <c r="E4360" s="1" t="s">
        <v>46</v>
      </c>
      <c r="F4360" t="s">
        <v>13124</v>
      </c>
      <c r="G4360">
        <v>0</v>
      </c>
      <c r="H4360">
        <v>0</v>
      </c>
      <c r="I4360">
        <v>0</v>
      </c>
    </row>
    <row r="4361" spans="1:9" hidden="1" x14ac:dyDescent="0.3">
      <c r="A4361" s="1" t="s">
        <v>141</v>
      </c>
      <c r="B4361" s="1" t="s">
        <v>55</v>
      </c>
      <c r="C4361">
        <v>-9.19</v>
      </c>
      <c r="D4361">
        <v>-75.015199999999993</v>
      </c>
      <c r="E4361" s="1" t="s">
        <v>47</v>
      </c>
      <c r="F4361" t="s">
        <v>13125</v>
      </c>
      <c r="G4361">
        <v>0</v>
      </c>
      <c r="H4361">
        <v>0</v>
      </c>
      <c r="I4361">
        <v>0</v>
      </c>
    </row>
    <row r="4362" spans="1:9" hidden="1" x14ac:dyDescent="0.3">
      <c r="A4362" s="1" t="s">
        <v>141</v>
      </c>
      <c r="B4362" s="1" t="s">
        <v>55</v>
      </c>
      <c r="C4362">
        <v>-9.19</v>
      </c>
      <c r="D4362">
        <v>-75.015199999999993</v>
      </c>
      <c r="E4362" s="1" t="s">
        <v>48</v>
      </c>
      <c r="F4362" t="s">
        <v>21485</v>
      </c>
      <c r="G4362">
        <v>0</v>
      </c>
      <c r="H4362">
        <v>1</v>
      </c>
      <c r="I4362">
        <v>0</v>
      </c>
    </row>
    <row r="4363" spans="1:9" hidden="1" x14ac:dyDescent="0.3">
      <c r="A4363" s="1" t="s">
        <v>141</v>
      </c>
      <c r="B4363" s="1" t="s">
        <v>55</v>
      </c>
      <c r="C4363">
        <v>-9.19</v>
      </c>
      <c r="D4363">
        <v>-75.015199999999993</v>
      </c>
      <c r="E4363" s="1" t="s">
        <v>49</v>
      </c>
      <c r="F4363" t="s">
        <v>21486</v>
      </c>
      <c r="G4363">
        <v>0</v>
      </c>
      <c r="H4363">
        <v>1</v>
      </c>
      <c r="I4363">
        <v>0</v>
      </c>
    </row>
    <row r="4364" spans="1:9" hidden="1" x14ac:dyDescent="0.3">
      <c r="A4364" s="1" t="s">
        <v>141</v>
      </c>
      <c r="B4364" s="1" t="s">
        <v>55</v>
      </c>
      <c r="C4364">
        <v>-9.19</v>
      </c>
      <c r="D4364">
        <v>-75.015199999999993</v>
      </c>
      <c r="E4364" s="1" t="s">
        <v>50</v>
      </c>
      <c r="F4364" t="s">
        <v>20453</v>
      </c>
      <c r="G4364">
        <v>0</v>
      </c>
      <c r="H4364">
        <v>6</v>
      </c>
      <c r="I4364">
        <v>0</v>
      </c>
    </row>
    <row r="4365" spans="1:9" hidden="1" x14ac:dyDescent="0.3">
      <c r="A4365" s="1" t="s">
        <v>141</v>
      </c>
      <c r="B4365" s="1" t="s">
        <v>55</v>
      </c>
      <c r="C4365">
        <v>-9.19</v>
      </c>
      <c r="D4365">
        <v>-75.015199999999993</v>
      </c>
      <c r="E4365" s="1" t="s">
        <v>51</v>
      </c>
      <c r="F4365" t="s">
        <v>20454</v>
      </c>
      <c r="G4365">
        <v>0</v>
      </c>
      <c r="H4365">
        <v>7</v>
      </c>
      <c r="I4365">
        <v>0</v>
      </c>
    </row>
    <row r="4366" spans="1:9" hidden="1" x14ac:dyDescent="0.3">
      <c r="A4366" s="1" t="s">
        <v>141</v>
      </c>
      <c r="B4366" s="1" t="s">
        <v>55</v>
      </c>
      <c r="C4366">
        <v>-9.19</v>
      </c>
      <c r="D4366">
        <v>-75.015199999999993</v>
      </c>
      <c r="E4366" s="1" t="s">
        <v>52</v>
      </c>
      <c r="F4366" t="s">
        <v>20455</v>
      </c>
      <c r="G4366">
        <v>0</v>
      </c>
      <c r="H4366">
        <v>11</v>
      </c>
      <c r="I4366">
        <v>0</v>
      </c>
    </row>
    <row r="4367" spans="1:9" hidden="1" x14ac:dyDescent="0.3">
      <c r="A4367" s="1" t="s">
        <v>141</v>
      </c>
      <c r="B4367" s="1" t="s">
        <v>55</v>
      </c>
      <c r="C4367">
        <v>-9.19</v>
      </c>
      <c r="D4367">
        <v>-75.015199999999993</v>
      </c>
      <c r="E4367" s="1" t="s">
        <v>53</v>
      </c>
      <c r="F4367" t="s">
        <v>20456</v>
      </c>
      <c r="G4367">
        <v>0</v>
      </c>
      <c r="H4367">
        <v>11</v>
      </c>
      <c r="I4367">
        <v>0</v>
      </c>
    </row>
    <row r="4368" spans="1:9" hidden="1" x14ac:dyDescent="0.3">
      <c r="A4368" s="1" t="s">
        <v>141</v>
      </c>
      <c r="B4368" s="1" t="s">
        <v>55</v>
      </c>
      <c r="C4368">
        <v>-9.19</v>
      </c>
      <c r="D4368">
        <v>-75.015199999999993</v>
      </c>
      <c r="E4368" s="1" t="s">
        <v>54</v>
      </c>
      <c r="F4368" t="s">
        <v>20457</v>
      </c>
      <c r="G4368">
        <v>0</v>
      </c>
      <c r="H4368">
        <v>15</v>
      </c>
      <c r="I4368">
        <v>0</v>
      </c>
    </row>
    <row r="4369" spans="1:9" hidden="1" x14ac:dyDescent="0.3">
      <c r="A4369" s="1" t="s">
        <v>141</v>
      </c>
      <c r="B4369" s="1" t="s">
        <v>55</v>
      </c>
      <c r="C4369">
        <v>-9.19</v>
      </c>
      <c r="D4369">
        <v>-75.015199999999993</v>
      </c>
      <c r="E4369" s="1" t="s">
        <v>21548</v>
      </c>
      <c r="F4369" t="s">
        <v>21632</v>
      </c>
      <c r="G4369">
        <v>0</v>
      </c>
      <c r="H4369">
        <v>28</v>
      </c>
      <c r="I4369">
        <v>0</v>
      </c>
    </row>
    <row r="4370" spans="1:9" hidden="1" x14ac:dyDescent="0.3">
      <c r="A4370" s="1" t="s">
        <v>142</v>
      </c>
      <c r="B4370" s="1" t="s">
        <v>55</v>
      </c>
      <c r="C4370">
        <v>44.016500000000001</v>
      </c>
      <c r="D4370">
        <v>21.0059</v>
      </c>
      <c r="E4370" s="1" t="s">
        <v>4</v>
      </c>
      <c r="F4370" t="s">
        <v>16640</v>
      </c>
      <c r="G4370">
        <v>0</v>
      </c>
      <c r="H4370">
        <v>0</v>
      </c>
      <c r="I4370">
        <v>0</v>
      </c>
    </row>
    <row r="4371" spans="1:9" hidden="1" x14ac:dyDescent="0.3">
      <c r="A4371" s="1" t="s">
        <v>142</v>
      </c>
      <c r="B4371" s="1" t="s">
        <v>55</v>
      </c>
      <c r="C4371">
        <v>44.016500000000001</v>
      </c>
      <c r="D4371">
        <v>21.0059</v>
      </c>
      <c r="E4371" s="1" t="s">
        <v>5</v>
      </c>
      <c r="F4371" t="s">
        <v>16537</v>
      </c>
      <c r="G4371">
        <v>0</v>
      </c>
      <c r="H4371">
        <v>0</v>
      </c>
      <c r="I4371">
        <v>0</v>
      </c>
    </row>
    <row r="4372" spans="1:9" hidden="1" x14ac:dyDescent="0.3">
      <c r="A4372" s="1" t="s">
        <v>142</v>
      </c>
      <c r="B4372" s="1" t="s">
        <v>55</v>
      </c>
      <c r="C4372">
        <v>44.016500000000001</v>
      </c>
      <c r="D4372">
        <v>21.0059</v>
      </c>
      <c r="E4372" s="1" t="s">
        <v>6</v>
      </c>
      <c r="F4372" t="s">
        <v>16435</v>
      </c>
      <c r="G4372">
        <v>0</v>
      </c>
      <c r="H4372">
        <v>0</v>
      </c>
      <c r="I4372">
        <v>0</v>
      </c>
    </row>
    <row r="4373" spans="1:9" hidden="1" x14ac:dyDescent="0.3">
      <c r="A4373" s="1" t="s">
        <v>142</v>
      </c>
      <c r="B4373" s="1" t="s">
        <v>55</v>
      </c>
      <c r="C4373">
        <v>44.016500000000001</v>
      </c>
      <c r="D4373">
        <v>21.0059</v>
      </c>
      <c r="E4373" s="1" t="s">
        <v>7</v>
      </c>
      <c r="F4373" t="s">
        <v>16333</v>
      </c>
      <c r="G4373">
        <v>0</v>
      </c>
      <c r="H4373">
        <v>0</v>
      </c>
      <c r="I4373">
        <v>0</v>
      </c>
    </row>
    <row r="4374" spans="1:9" hidden="1" x14ac:dyDescent="0.3">
      <c r="A4374" s="1" t="s">
        <v>142</v>
      </c>
      <c r="B4374" s="1" t="s">
        <v>55</v>
      </c>
      <c r="C4374">
        <v>44.016500000000001</v>
      </c>
      <c r="D4374">
        <v>21.0059</v>
      </c>
      <c r="E4374" s="1" t="s">
        <v>8</v>
      </c>
      <c r="F4374" t="s">
        <v>16233</v>
      </c>
      <c r="G4374">
        <v>0</v>
      </c>
      <c r="H4374">
        <v>0</v>
      </c>
      <c r="I4374">
        <v>0</v>
      </c>
    </row>
    <row r="4375" spans="1:9" hidden="1" x14ac:dyDescent="0.3">
      <c r="A4375" s="1" t="s">
        <v>142</v>
      </c>
      <c r="B4375" s="1" t="s">
        <v>55</v>
      </c>
      <c r="C4375">
        <v>44.016500000000001</v>
      </c>
      <c r="D4375">
        <v>21.0059</v>
      </c>
      <c r="E4375" s="1" t="s">
        <v>9</v>
      </c>
      <c r="F4375" t="s">
        <v>16133</v>
      </c>
      <c r="G4375">
        <v>0</v>
      </c>
      <c r="H4375">
        <v>0</v>
      </c>
      <c r="I4375">
        <v>0</v>
      </c>
    </row>
    <row r="4376" spans="1:9" hidden="1" x14ac:dyDescent="0.3">
      <c r="A4376" s="1" t="s">
        <v>142</v>
      </c>
      <c r="B4376" s="1" t="s">
        <v>55</v>
      </c>
      <c r="C4376">
        <v>44.016500000000001</v>
      </c>
      <c r="D4376">
        <v>21.0059</v>
      </c>
      <c r="E4376" s="1" t="s">
        <v>10</v>
      </c>
      <c r="F4376" t="s">
        <v>16036</v>
      </c>
      <c r="G4376">
        <v>0</v>
      </c>
      <c r="H4376">
        <v>0</v>
      </c>
      <c r="I4376">
        <v>0</v>
      </c>
    </row>
    <row r="4377" spans="1:9" hidden="1" x14ac:dyDescent="0.3">
      <c r="A4377" s="1" t="s">
        <v>142</v>
      </c>
      <c r="B4377" s="1" t="s">
        <v>55</v>
      </c>
      <c r="C4377">
        <v>44.016500000000001</v>
      </c>
      <c r="D4377">
        <v>21.0059</v>
      </c>
      <c r="E4377" s="1" t="s">
        <v>11</v>
      </c>
      <c r="F4377" t="s">
        <v>15939</v>
      </c>
      <c r="G4377">
        <v>0</v>
      </c>
      <c r="H4377">
        <v>0</v>
      </c>
      <c r="I4377">
        <v>0</v>
      </c>
    </row>
    <row r="4378" spans="1:9" hidden="1" x14ac:dyDescent="0.3">
      <c r="A4378" s="1" t="s">
        <v>142</v>
      </c>
      <c r="B4378" s="1" t="s">
        <v>55</v>
      </c>
      <c r="C4378">
        <v>44.016500000000001</v>
      </c>
      <c r="D4378">
        <v>21.0059</v>
      </c>
      <c r="E4378" s="1" t="s">
        <v>12</v>
      </c>
      <c r="F4378" t="s">
        <v>15844</v>
      </c>
      <c r="G4378">
        <v>0</v>
      </c>
      <c r="H4378">
        <v>0</v>
      </c>
      <c r="I4378">
        <v>0</v>
      </c>
    </row>
    <row r="4379" spans="1:9" hidden="1" x14ac:dyDescent="0.3">
      <c r="A4379" s="1" t="s">
        <v>142</v>
      </c>
      <c r="B4379" s="1" t="s">
        <v>55</v>
      </c>
      <c r="C4379">
        <v>44.016500000000001</v>
      </c>
      <c r="D4379">
        <v>21.0059</v>
      </c>
      <c r="E4379" s="1" t="s">
        <v>13</v>
      </c>
      <c r="F4379" t="s">
        <v>15752</v>
      </c>
      <c r="G4379">
        <v>0</v>
      </c>
      <c r="H4379">
        <v>0</v>
      </c>
      <c r="I4379">
        <v>0</v>
      </c>
    </row>
    <row r="4380" spans="1:9" hidden="1" x14ac:dyDescent="0.3">
      <c r="A4380" s="1" t="s">
        <v>142</v>
      </c>
      <c r="B4380" s="1" t="s">
        <v>55</v>
      </c>
      <c r="C4380">
        <v>44.016500000000001</v>
      </c>
      <c r="D4380">
        <v>21.0059</v>
      </c>
      <c r="E4380" s="1" t="s">
        <v>14</v>
      </c>
      <c r="F4380" t="s">
        <v>15662</v>
      </c>
      <c r="G4380">
        <v>0</v>
      </c>
      <c r="H4380">
        <v>0</v>
      </c>
      <c r="I4380">
        <v>0</v>
      </c>
    </row>
    <row r="4381" spans="1:9" hidden="1" x14ac:dyDescent="0.3">
      <c r="A4381" s="1" t="s">
        <v>142</v>
      </c>
      <c r="B4381" s="1" t="s">
        <v>55</v>
      </c>
      <c r="C4381">
        <v>44.016500000000001</v>
      </c>
      <c r="D4381">
        <v>21.0059</v>
      </c>
      <c r="E4381" s="1" t="s">
        <v>15</v>
      </c>
      <c r="F4381" t="s">
        <v>15573</v>
      </c>
      <c r="G4381">
        <v>0</v>
      </c>
      <c r="H4381">
        <v>0</v>
      </c>
      <c r="I4381">
        <v>0</v>
      </c>
    </row>
    <row r="4382" spans="1:9" hidden="1" x14ac:dyDescent="0.3">
      <c r="A4382" s="1" t="s">
        <v>142</v>
      </c>
      <c r="B4382" s="1" t="s">
        <v>55</v>
      </c>
      <c r="C4382">
        <v>44.016500000000001</v>
      </c>
      <c r="D4382">
        <v>21.0059</v>
      </c>
      <c r="E4382" s="1" t="s">
        <v>16</v>
      </c>
      <c r="F4382" t="s">
        <v>15484</v>
      </c>
      <c r="G4382">
        <v>0</v>
      </c>
      <c r="H4382">
        <v>0</v>
      </c>
      <c r="I4382">
        <v>0</v>
      </c>
    </row>
    <row r="4383" spans="1:9" hidden="1" x14ac:dyDescent="0.3">
      <c r="A4383" s="1" t="s">
        <v>142</v>
      </c>
      <c r="B4383" s="1" t="s">
        <v>55</v>
      </c>
      <c r="C4383">
        <v>44.016500000000001</v>
      </c>
      <c r="D4383">
        <v>21.0059</v>
      </c>
      <c r="E4383" s="1" t="s">
        <v>17</v>
      </c>
      <c r="F4383" t="s">
        <v>15395</v>
      </c>
      <c r="G4383">
        <v>0</v>
      </c>
      <c r="H4383">
        <v>0</v>
      </c>
      <c r="I4383">
        <v>0</v>
      </c>
    </row>
    <row r="4384" spans="1:9" hidden="1" x14ac:dyDescent="0.3">
      <c r="A4384" s="1" t="s">
        <v>142</v>
      </c>
      <c r="B4384" s="1" t="s">
        <v>55</v>
      </c>
      <c r="C4384">
        <v>44.016500000000001</v>
      </c>
      <c r="D4384">
        <v>21.0059</v>
      </c>
      <c r="E4384" s="1" t="s">
        <v>18</v>
      </c>
      <c r="F4384" t="s">
        <v>15307</v>
      </c>
      <c r="G4384">
        <v>0</v>
      </c>
      <c r="H4384">
        <v>0</v>
      </c>
      <c r="I4384">
        <v>0</v>
      </c>
    </row>
    <row r="4385" spans="1:9" hidden="1" x14ac:dyDescent="0.3">
      <c r="A4385" s="1" t="s">
        <v>142</v>
      </c>
      <c r="B4385" s="1" t="s">
        <v>55</v>
      </c>
      <c r="C4385">
        <v>44.016500000000001</v>
      </c>
      <c r="D4385">
        <v>21.0059</v>
      </c>
      <c r="E4385" s="1" t="s">
        <v>19</v>
      </c>
      <c r="F4385" t="s">
        <v>15219</v>
      </c>
      <c r="G4385">
        <v>0</v>
      </c>
      <c r="H4385">
        <v>0</v>
      </c>
      <c r="I4385">
        <v>0</v>
      </c>
    </row>
    <row r="4386" spans="1:9" hidden="1" x14ac:dyDescent="0.3">
      <c r="A4386" s="1" t="s">
        <v>142</v>
      </c>
      <c r="B4386" s="1" t="s">
        <v>55</v>
      </c>
      <c r="C4386">
        <v>44.016500000000001</v>
      </c>
      <c r="D4386">
        <v>21.0059</v>
      </c>
      <c r="E4386" s="1" t="s">
        <v>20</v>
      </c>
      <c r="F4386" t="s">
        <v>15131</v>
      </c>
      <c r="G4386">
        <v>0</v>
      </c>
      <c r="H4386">
        <v>0</v>
      </c>
      <c r="I4386">
        <v>0</v>
      </c>
    </row>
    <row r="4387" spans="1:9" hidden="1" x14ac:dyDescent="0.3">
      <c r="A4387" s="1" t="s">
        <v>142</v>
      </c>
      <c r="B4387" s="1" t="s">
        <v>55</v>
      </c>
      <c r="C4387">
        <v>44.016500000000001</v>
      </c>
      <c r="D4387">
        <v>21.0059</v>
      </c>
      <c r="E4387" s="1" t="s">
        <v>21</v>
      </c>
      <c r="F4387" t="s">
        <v>15043</v>
      </c>
      <c r="G4387">
        <v>0</v>
      </c>
      <c r="H4387">
        <v>0</v>
      </c>
      <c r="I4387">
        <v>0</v>
      </c>
    </row>
    <row r="4388" spans="1:9" hidden="1" x14ac:dyDescent="0.3">
      <c r="A4388" s="1" t="s">
        <v>142</v>
      </c>
      <c r="B4388" s="1" t="s">
        <v>55</v>
      </c>
      <c r="C4388">
        <v>44.016500000000001</v>
      </c>
      <c r="D4388">
        <v>21.0059</v>
      </c>
      <c r="E4388" s="1" t="s">
        <v>22</v>
      </c>
      <c r="F4388" t="s">
        <v>14955</v>
      </c>
      <c r="G4388">
        <v>0</v>
      </c>
      <c r="H4388">
        <v>0</v>
      </c>
      <c r="I4388">
        <v>0</v>
      </c>
    </row>
    <row r="4389" spans="1:9" hidden="1" x14ac:dyDescent="0.3">
      <c r="A4389" s="1" t="s">
        <v>142</v>
      </c>
      <c r="B4389" s="1" t="s">
        <v>55</v>
      </c>
      <c r="C4389">
        <v>44.016500000000001</v>
      </c>
      <c r="D4389">
        <v>21.0059</v>
      </c>
      <c r="E4389" s="1" t="s">
        <v>23</v>
      </c>
      <c r="F4389" t="s">
        <v>14867</v>
      </c>
      <c r="G4389">
        <v>0</v>
      </c>
      <c r="H4389">
        <v>0</v>
      </c>
      <c r="I4389">
        <v>0</v>
      </c>
    </row>
    <row r="4390" spans="1:9" hidden="1" x14ac:dyDescent="0.3">
      <c r="A4390" s="1" t="s">
        <v>142</v>
      </c>
      <c r="B4390" s="1" t="s">
        <v>55</v>
      </c>
      <c r="C4390">
        <v>44.016500000000001</v>
      </c>
      <c r="D4390">
        <v>21.0059</v>
      </c>
      <c r="E4390" s="1" t="s">
        <v>24</v>
      </c>
      <c r="F4390" t="s">
        <v>14779</v>
      </c>
      <c r="G4390">
        <v>0</v>
      </c>
      <c r="H4390">
        <v>0</v>
      </c>
      <c r="I4390">
        <v>0</v>
      </c>
    </row>
    <row r="4391" spans="1:9" hidden="1" x14ac:dyDescent="0.3">
      <c r="A4391" s="1" t="s">
        <v>142</v>
      </c>
      <c r="B4391" s="1" t="s">
        <v>55</v>
      </c>
      <c r="C4391">
        <v>44.016500000000001</v>
      </c>
      <c r="D4391">
        <v>21.0059</v>
      </c>
      <c r="E4391" s="1" t="s">
        <v>25</v>
      </c>
      <c r="F4391" t="s">
        <v>14691</v>
      </c>
      <c r="G4391">
        <v>0</v>
      </c>
      <c r="H4391">
        <v>0</v>
      </c>
      <c r="I4391">
        <v>0</v>
      </c>
    </row>
    <row r="4392" spans="1:9" hidden="1" x14ac:dyDescent="0.3">
      <c r="A4392" s="1" t="s">
        <v>142</v>
      </c>
      <c r="B4392" s="1" t="s">
        <v>55</v>
      </c>
      <c r="C4392">
        <v>44.016500000000001</v>
      </c>
      <c r="D4392">
        <v>21.0059</v>
      </c>
      <c r="E4392" s="1" t="s">
        <v>26</v>
      </c>
      <c r="F4392" t="s">
        <v>14603</v>
      </c>
      <c r="G4392">
        <v>0</v>
      </c>
      <c r="H4392">
        <v>0</v>
      </c>
      <c r="I4392">
        <v>0</v>
      </c>
    </row>
    <row r="4393" spans="1:9" hidden="1" x14ac:dyDescent="0.3">
      <c r="A4393" s="1" t="s">
        <v>142</v>
      </c>
      <c r="B4393" s="1" t="s">
        <v>55</v>
      </c>
      <c r="C4393">
        <v>44.016500000000001</v>
      </c>
      <c r="D4393">
        <v>21.0059</v>
      </c>
      <c r="E4393" s="1" t="s">
        <v>27</v>
      </c>
      <c r="F4393" t="s">
        <v>14515</v>
      </c>
      <c r="G4393">
        <v>0</v>
      </c>
      <c r="H4393">
        <v>0</v>
      </c>
      <c r="I4393">
        <v>0</v>
      </c>
    </row>
    <row r="4394" spans="1:9" hidden="1" x14ac:dyDescent="0.3">
      <c r="A4394" s="1" t="s">
        <v>142</v>
      </c>
      <c r="B4394" s="1" t="s">
        <v>55</v>
      </c>
      <c r="C4394">
        <v>44.016500000000001</v>
      </c>
      <c r="D4394">
        <v>21.0059</v>
      </c>
      <c r="E4394" s="1" t="s">
        <v>28</v>
      </c>
      <c r="F4394" t="s">
        <v>14428</v>
      </c>
      <c r="G4394">
        <v>0</v>
      </c>
      <c r="H4394">
        <v>0</v>
      </c>
      <c r="I4394">
        <v>0</v>
      </c>
    </row>
    <row r="4395" spans="1:9" hidden="1" x14ac:dyDescent="0.3">
      <c r="A4395" s="1" t="s">
        <v>142</v>
      </c>
      <c r="B4395" s="1" t="s">
        <v>55</v>
      </c>
      <c r="C4395">
        <v>44.016500000000001</v>
      </c>
      <c r="D4395">
        <v>21.0059</v>
      </c>
      <c r="E4395" s="1" t="s">
        <v>29</v>
      </c>
      <c r="F4395" t="s">
        <v>14341</v>
      </c>
      <c r="G4395">
        <v>0</v>
      </c>
      <c r="H4395">
        <v>0</v>
      </c>
      <c r="I4395">
        <v>0</v>
      </c>
    </row>
    <row r="4396" spans="1:9" hidden="1" x14ac:dyDescent="0.3">
      <c r="A4396" s="1" t="s">
        <v>142</v>
      </c>
      <c r="B4396" s="1" t="s">
        <v>55</v>
      </c>
      <c r="C4396">
        <v>44.016500000000001</v>
      </c>
      <c r="D4396">
        <v>21.0059</v>
      </c>
      <c r="E4396" s="1" t="s">
        <v>30</v>
      </c>
      <c r="F4396" t="s">
        <v>14254</v>
      </c>
      <c r="G4396">
        <v>0</v>
      </c>
      <c r="H4396">
        <v>0</v>
      </c>
      <c r="I4396">
        <v>0</v>
      </c>
    </row>
    <row r="4397" spans="1:9" hidden="1" x14ac:dyDescent="0.3">
      <c r="A4397" s="1" t="s">
        <v>142</v>
      </c>
      <c r="B4397" s="1" t="s">
        <v>55</v>
      </c>
      <c r="C4397">
        <v>44.016500000000001</v>
      </c>
      <c r="D4397">
        <v>21.0059</v>
      </c>
      <c r="E4397" s="1" t="s">
        <v>31</v>
      </c>
      <c r="F4397" t="s">
        <v>14167</v>
      </c>
      <c r="G4397">
        <v>0</v>
      </c>
      <c r="H4397">
        <v>0</v>
      </c>
      <c r="I4397">
        <v>0</v>
      </c>
    </row>
    <row r="4398" spans="1:9" hidden="1" x14ac:dyDescent="0.3">
      <c r="A4398" s="1" t="s">
        <v>142</v>
      </c>
      <c r="B4398" s="1" t="s">
        <v>55</v>
      </c>
      <c r="C4398">
        <v>44.016500000000001</v>
      </c>
      <c r="D4398">
        <v>21.0059</v>
      </c>
      <c r="E4398" s="1" t="s">
        <v>32</v>
      </c>
      <c r="F4398" t="s">
        <v>14081</v>
      </c>
      <c r="G4398">
        <v>0</v>
      </c>
      <c r="H4398">
        <v>0</v>
      </c>
      <c r="I4398">
        <v>0</v>
      </c>
    </row>
    <row r="4399" spans="1:9" hidden="1" x14ac:dyDescent="0.3">
      <c r="A4399" s="1" t="s">
        <v>142</v>
      </c>
      <c r="B4399" s="1" t="s">
        <v>55</v>
      </c>
      <c r="C4399">
        <v>44.016500000000001</v>
      </c>
      <c r="D4399">
        <v>21.0059</v>
      </c>
      <c r="E4399" s="1" t="s">
        <v>33</v>
      </c>
      <c r="F4399" t="s">
        <v>13995</v>
      </c>
      <c r="G4399">
        <v>0</v>
      </c>
      <c r="H4399">
        <v>0</v>
      </c>
      <c r="I4399">
        <v>0</v>
      </c>
    </row>
    <row r="4400" spans="1:9" hidden="1" x14ac:dyDescent="0.3">
      <c r="A4400" s="1" t="s">
        <v>142</v>
      </c>
      <c r="B4400" s="1" t="s">
        <v>55</v>
      </c>
      <c r="C4400">
        <v>44.016500000000001</v>
      </c>
      <c r="D4400">
        <v>21.0059</v>
      </c>
      <c r="E4400" s="1" t="s">
        <v>34</v>
      </c>
      <c r="F4400" t="s">
        <v>13909</v>
      </c>
      <c r="G4400">
        <v>0</v>
      </c>
      <c r="H4400">
        <v>0</v>
      </c>
      <c r="I4400">
        <v>0</v>
      </c>
    </row>
    <row r="4401" spans="1:9" hidden="1" x14ac:dyDescent="0.3">
      <c r="A4401" s="1" t="s">
        <v>142</v>
      </c>
      <c r="B4401" s="1" t="s">
        <v>55</v>
      </c>
      <c r="C4401">
        <v>44.016500000000001</v>
      </c>
      <c r="D4401">
        <v>21.0059</v>
      </c>
      <c r="E4401" s="1" t="s">
        <v>35</v>
      </c>
      <c r="F4401" t="s">
        <v>13825</v>
      </c>
      <c r="G4401">
        <v>0</v>
      </c>
      <c r="H4401">
        <v>0</v>
      </c>
      <c r="I4401">
        <v>0</v>
      </c>
    </row>
    <row r="4402" spans="1:9" hidden="1" x14ac:dyDescent="0.3">
      <c r="A4402" s="1" t="s">
        <v>142</v>
      </c>
      <c r="B4402" s="1" t="s">
        <v>55</v>
      </c>
      <c r="C4402">
        <v>44.016500000000001</v>
      </c>
      <c r="D4402">
        <v>21.0059</v>
      </c>
      <c r="E4402" s="1" t="s">
        <v>36</v>
      </c>
      <c r="F4402" t="s">
        <v>13741</v>
      </c>
      <c r="G4402">
        <v>0</v>
      </c>
      <c r="H4402">
        <v>0</v>
      </c>
      <c r="I4402">
        <v>0</v>
      </c>
    </row>
    <row r="4403" spans="1:9" hidden="1" x14ac:dyDescent="0.3">
      <c r="A4403" s="1" t="s">
        <v>142</v>
      </c>
      <c r="B4403" s="1" t="s">
        <v>55</v>
      </c>
      <c r="C4403">
        <v>44.016500000000001</v>
      </c>
      <c r="D4403">
        <v>21.0059</v>
      </c>
      <c r="E4403" s="1" t="s">
        <v>37</v>
      </c>
      <c r="F4403" t="s">
        <v>13657</v>
      </c>
      <c r="G4403">
        <v>0</v>
      </c>
      <c r="H4403">
        <v>0</v>
      </c>
      <c r="I4403">
        <v>0</v>
      </c>
    </row>
    <row r="4404" spans="1:9" hidden="1" x14ac:dyDescent="0.3">
      <c r="A4404" s="1" t="s">
        <v>142</v>
      </c>
      <c r="B4404" s="1" t="s">
        <v>55</v>
      </c>
      <c r="C4404">
        <v>44.016500000000001</v>
      </c>
      <c r="D4404">
        <v>21.0059</v>
      </c>
      <c r="E4404" s="1" t="s">
        <v>38</v>
      </c>
      <c r="F4404" t="s">
        <v>13578</v>
      </c>
      <c r="G4404">
        <v>0</v>
      </c>
      <c r="H4404">
        <v>0</v>
      </c>
      <c r="I4404">
        <v>0</v>
      </c>
    </row>
    <row r="4405" spans="1:9" hidden="1" x14ac:dyDescent="0.3">
      <c r="A4405" s="1" t="s">
        <v>142</v>
      </c>
      <c r="B4405" s="1" t="s">
        <v>55</v>
      </c>
      <c r="C4405">
        <v>44.016500000000001</v>
      </c>
      <c r="D4405">
        <v>21.0059</v>
      </c>
      <c r="E4405" s="1" t="s">
        <v>39</v>
      </c>
      <c r="F4405" t="s">
        <v>13503</v>
      </c>
      <c r="G4405">
        <v>0</v>
      </c>
      <c r="H4405">
        <v>0</v>
      </c>
      <c r="I4405">
        <v>0</v>
      </c>
    </row>
    <row r="4406" spans="1:9" hidden="1" x14ac:dyDescent="0.3">
      <c r="A4406" s="1" t="s">
        <v>142</v>
      </c>
      <c r="B4406" s="1" t="s">
        <v>55</v>
      </c>
      <c r="C4406">
        <v>44.016500000000001</v>
      </c>
      <c r="D4406">
        <v>21.0059</v>
      </c>
      <c r="E4406" s="1" t="s">
        <v>40</v>
      </c>
      <c r="F4406" t="s">
        <v>13435</v>
      </c>
      <c r="G4406">
        <v>0</v>
      </c>
      <c r="H4406">
        <v>0</v>
      </c>
      <c r="I4406">
        <v>0</v>
      </c>
    </row>
    <row r="4407" spans="1:9" hidden="1" x14ac:dyDescent="0.3">
      <c r="A4407" s="1" t="s">
        <v>142</v>
      </c>
      <c r="B4407" s="1" t="s">
        <v>55</v>
      </c>
      <c r="C4407">
        <v>44.016500000000001</v>
      </c>
      <c r="D4407">
        <v>21.0059</v>
      </c>
      <c r="E4407" s="1" t="s">
        <v>41</v>
      </c>
      <c r="F4407" t="s">
        <v>13126</v>
      </c>
      <c r="G4407">
        <v>0</v>
      </c>
      <c r="H4407">
        <v>0</v>
      </c>
      <c r="I4407">
        <v>0</v>
      </c>
    </row>
    <row r="4408" spans="1:9" hidden="1" x14ac:dyDescent="0.3">
      <c r="A4408" s="1" t="s">
        <v>142</v>
      </c>
      <c r="B4408" s="1" t="s">
        <v>55</v>
      </c>
      <c r="C4408">
        <v>44.016500000000001</v>
      </c>
      <c r="D4408">
        <v>21.0059</v>
      </c>
      <c r="E4408" s="1" t="s">
        <v>42</v>
      </c>
      <c r="F4408" t="s">
        <v>13127</v>
      </c>
      <c r="G4408">
        <v>0</v>
      </c>
      <c r="H4408">
        <v>0</v>
      </c>
      <c r="I4408">
        <v>0</v>
      </c>
    </row>
    <row r="4409" spans="1:9" hidden="1" x14ac:dyDescent="0.3">
      <c r="A4409" s="1" t="s">
        <v>142</v>
      </c>
      <c r="B4409" s="1" t="s">
        <v>55</v>
      </c>
      <c r="C4409">
        <v>44.016500000000001</v>
      </c>
      <c r="D4409">
        <v>21.0059</v>
      </c>
      <c r="E4409" s="1" t="s">
        <v>43</v>
      </c>
      <c r="F4409" t="s">
        <v>13128</v>
      </c>
      <c r="G4409">
        <v>0</v>
      </c>
      <c r="H4409">
        <v>0</v>
      </c>
      <c r="I4409">
        <v>0</v>
      </c>
    </row>
    <row r="4410" spans="1:9" hidden="1" x14ac:dyDescent="0.3">
      <c r="A4410" s="1" t="s">
        <v>142</v>
      </c>
      <c r="B4410" s="1" t="s">
        <v>55</v>
      </c>
      <c r="C4410">
        <v>44.016500000000001</v>
      </c>
      <c r="D4410">
        <v>21.0059</v>
      </c>
      <c r="E4410" s="1" t="s">
        <v>44</v>
      </c>
      <c r="F4410" t="s">
        <v>13129</v>
      </c>
      <c r="G4410">
        <v>0</v>
      </c>
      <c r="H4410">
        <v>0</v>
      </c>
      <c r="I4410">
        <v>0</v>
      </c>
    </row>
    <row r="4411" spans="1:9" hidden="1" x14ac:dyDescent="0.3">
      <c r="A4411" s="1" t="s">
        <v>142</v>
      </c>
      <c r="B4411" s="1" t="s">
        <v>55</v>
      </c>
      <c r="C4411">
        <v>44.016500000000001</v>
      </c>
      <c r="D4411">
        <v>21.0059</v>
      </c>
      <c r="E4411" s="1" t="s">
        <v>45</v>
      </c>
      <c r="F4411" t="s">
        <v>13130</v>
      </c>
      <c r="G4411">
        <v>0</v>
      </c>
      <c r="H4411">
        <v>0</v>
      </c>
      <c r="I4411">
        <v>0</v>
      </c>
    </row>
    <row r="4412" spans="1:9" hidden="1" x14ac:dyDescent="0.3">
      <c r="A4412" s="1" t="s">
        <v>142</v>
      </c>
      <c r="B4412" s="1" t="s">
        <v>55</v>
      </c>
      <c r="C4412">
        <v>44.016500000000001</v>
      </c>
      <c r="D4412">
        <v>21.0059</v>
      </c>
      <c r="E4412" s="1" t="s">
        <v>46</v>
      </c>
      <c r="F4412" t="s">
        <v>13131</v>
      </c>
      <c r="G4412">
        <v>0</v>
      </c>
      <c r="H4412">
        <v>0</v>
      </c>
      <c r="I4412">
        <v>0</v>
      </c>
    </row>
    <row r="4413" spans="1:9" hidden="1" x14ac:dyDescent="0.3">
      <c r="A4413" s="1" t="s">
        <v>142</v>
      </c>
      <c r="B4413" s="1" t="s">
        <v>55</v>
      </c>
      <c r="C4413">
        <v>44.016500000000001</v>
      </c>
      <c r="D4413">
        <v>21.0059</v>
      </c>
      <c r="E4413" s="1" t="s">
        <v>47</v>
      </c>
      <c r="F4413" t="s">
        <v>13132</v>
      </c>
      <c r="G4413">
        <v>0</v>
      </c>
      <c r="H4413">
        <v>0</v>
      </c>
      <c r="I4413">
        <v>0</v>
      </c>
    </row>
    <row r="4414" spans="1:9" hidden="1" x14ac:dyDescent="0.3">
      <c r="A4414" s="1" t="s">
        <v>142</v>
      </c>
      <c r="B4414" s="1" t="s">
        <v>55</v>
      </c>
      <c r="C4414">
        <v>44.016500000000001</v>
      </c>
      <c r="D4414">
        <v>21.0059</v>
      </c>
      <c r="E4414" s="1" t="s">
        <v>48</v>
      </c>
      <c r="F4414" t="s">
        <v>21487</v>
      </c>
      <c r="G4414">
        <v>0</v>
      </c>
      <c r="H4414">
        <v>1</v>
      </c>
      <c r="I4414">
        <v>0</v>
      </c>
    </row>
    <row r="4415" spans="1:9" hidden="1" x14ac:dyDescent="0.3">
      <c r="A4415" s="1" t="s">
        <v>142</v>
      </c>
      <c r="B4415" s="1" t="s">
        <v>55</v>
      </c>
      <c r="C4415">
        <v>44.016500000000001</v>
      </c>
      <c r="D4415">
        <v>21.0059</v>
      </c>
      <c r="E4415" s="1" t="s">
        <v>49</v>
      </c>
      <c r="F4415" t="s">
        <v>21488</v>
      </c>
      <c r="G4415">
        <v>0</v>
      </c>
      <c r="H4415">
        <v>1</v>
      </c>
      <c r="I4415">
        <v>0</v>
      </c>
    </row>
    <row r="4416" spans="1:9" hidden="1" x14ac:dyDescent="0.3">
      <c r="A4416" s="1" t="s">
        <v>142</v>
      </c>
      <c r="B4416" s="1" t="s">
        <v>55</v>
      </c>
      <c r="C4416">
        <v>44.016500000000001</v>
      </c>
      <c r="D4416">
        <v>21.0059</v>
      </c>
      <c r="E4416" s="1" t="s">
        <v>50</v>
      </c>
      <c r="F4416" t="s">
        <v>21489</v>
      </c>
      <c r="G4416">
        <v>0</v>
      </c>
      <c r="H4416">
        <v>1</v>
      </c>
      <c r="I4416">
        <v>0</v>
      </c>
    </row>
    <row r="4417" spans="1:9" hidden="1" x14ac:dyDescent="0.3">
      <c r="A4417" s="1" t="s">
        <v>142</v>
      </c>
      <c r="B4417" s="1" t="s">
        <v>55</v>
      </c>
      <c r="C4417">
        <v>44.016500000000001</v>
      </c>
      <c r="D4417">
        <v>21.0059</v>
      </c>
      <c r="E4417" s="1" t="s">
        <v>51</v>
      </c>
      <c r="F4417" t="s">
        <v>21490</v>
      </c>
      <c r="G4417">
        <v>0</v>
      </c>
      <c r="H4417">
        <v>1</v>
      </c>
      <c r="I4417">
        <v>0</v>
      </c>
    </row>
    <row r="4418" spans="1:9" hidden="1" x14ac:dyDescent="0.3">
      <c r="A4418" s="1" t="s">
        <v>142</v>
      </c>
      <c r="B4418" s="1" t="s">
        <v>55</v>
      </c>
      <c r="C4418">
        <v>44.016500000000001</v>
      </c>
      <c r="D4418">
        <v>21.0059</v>
      </c>
      <c r="E4418" s="1" t="s">
        <v>52</v>
      </c>
      <c r="F4418" t="s">
        <v>20458</v>
      </c>
      <c r="G4418">
        <v>0</v>
      </c>
      <c r="H4418">
        <v>5</v>
      </c>
      <c r="I4418">
        <v>0</v>
      </c>
    </row>
    <row r="4419" spans="1:9" hidden="1" x14ac:dyDescent="0.3">
      <c r="A4419" s="1" t="s">
        <v>142</v>
      </c>
      <c r="B4419" s="1" t="s">
        <v>55</v>
      </c>
      <c r="C4419">
        <v>44.016500000000001</v>
      </c>
      <c r="D4419">
        <v>21.0059</v>
      </c>
      <c r="E4419" s="1" t="s">
        <v>53</v>
      </c>
      <c r="F4419" t="s">
        <v>20459</v>
      </c>
      <c r="G4419">
        <v>0</v>
      </c>
      <c r="H4419">
        <v>12</v>
      </c>
      <c r="I4419">
        <v>0</v>
      </c>
    </row>
    <row r="4420" spans="1:9" hidden="1" x14ac:dyDescent="0.3">
      <c r="A4420" s="1" t="s">
        <v>142</v>
      </c>
      <c r="B4420" s="1" t="s">
        <v>55</v>
      </c>
      <c r="C4420">
        <v>44.016500000000001</v>
      </c>
      <c r="D4420">
        <v>21.0059</v>
      </c>
      <c r="E4420" s="1" t="s">
        <v>54</v>
      </c>
      <c r="F4420" t="s">
        <v>20460</v>
      </c>
      <c r="G4420">
        <v>0</v>
      </c>
      <c r="H4420">
        <v>19</v>
      </c>
      <c r="I4420">
        <v>0</v>
      </c>
    </row>
    <row r="4421" spans="1:9" hidden="1" x14ac:dyDescent="0.3">
      <c r="A4421" s="1" t="s">
        <v>142</v>
      </c>
      <c r="B4421" s="1" t="s">
        <v>55</v>
      </c>
      <c r="C4421">
        <v>44.016500000000001</v>
      </c>
      <c r="D4421">
        <v>21.0059</v>
      </c>
      <c r="E4421" s="1" t="s">
        <v>21548</v>
      </c>
      <c r="F4421" t="s">
        <v>21633</v>
      </c>
      <c r="G4421">
        <v>0</v>
      </c>
      <c r="H4421">
        <v>35</v>
      </c>
      <c r="I4421">
        <v>0</v>
      </c>
    </row>
    <row r="4422" spans="1:9" hidden="1" x14ac:dyDescent="0.3">
      <c r="A4422" s="1" t="s">
        <v>143</v>
      </c>
      <c r="B4422" s="1" t="s">
        <v>55</v>
      </c>
      <c r="C4422">
        <v>48.668999999999997</v>
      </c>
      <c r="D4422">
        <v>19.699000000000002</v>
      </c>
      <c r="E4422" s="1" t="s">
        <v>4</v>
      </c>
      <c r="F4422" t="s">
        <v>16641</v>
      </c>
      <c r="G4422">
        <v>0</v>
      </c>
      <c r="H4422">
        <v>0</v>
      </c>
      <c r="I4422">
        <v>0</v>
      </c>
    </row>
    <row r="4423" spans="1:9" hidden="1" x14ac:dyDescent="0.3">
      <c r="A4423" s="1" t="s">
        <v>143</v>
      </c>
      <c r="B4423" s="1" t="s">
        <v>55</v>
      </c>
      <c r="C4423">
        <v>48.668999999999997</v>
      </c>
      <c r="D4423">
        <v>19.699000000000002</v>
      </c>
      <c r="E4423" s="1" t="s">
        <v>5</v>
      </c>
      <c r="F4423" t="s">
        <v>16538</v>
      </c>
      <c r="G4423">
        <v>0</v>
      </c>
      <c r="H4423">
        <v>0</v>
      </c>
      <c r="I4423">
        <v>0</v>
      </c>
    </row>
    <row r="4424" spans="1:9" hidden="1" x14ac:dyDescent="0.3">
      <c r="A4424" s="1" t="s">
        <v>143</v>
      </c>
      <c r="B4424" s="1" t="s">
        <v>55</v>
      </c>
      <c r="C4424">
        <v>48.668999999999997</v>
      </c>
      <c r="D4424">
        <v>19.699000000000002</v>
      </c>
      <c r="E4424" s="1" t="s">
        <v>6</v>
      </c>
      <c r="F4424" t="s">
        <v>16436</v>
      </c>
      <c r="G4424">
        <v>0</v>
      </c>
      <c r="H4424">
        <v>0</v>
      </c>
      <c r="I4424">
        <v>0</v>
      </c>
    </row>
    <row r="4425" spans="1:9" hidden="1" x14ac:dyDescent="0.3">
      <c r="A4425" s="1" t="s">
        <v>143</v>
      </c>
      <c r="B4425" s="1" t="s">
        <v>55</v>
      </c>
      <c r="C4425">
        <v>48.668999999999997</v>
      </c>
      <c r="D4425">
        <v>19.699000000000002</v>
      </c>
      <c r="E4425" s="1" t="s">
        <v>7</v>
      </c>
      <c r="F4425" t="s">
        <v>16334</v>
      </c>
      <c r="G4425">
        <v>0</v>
      </c>
      <c r="H4425">
        <v>0</v>
      </c>
      <c r="I4425">
        <v>0</v>
      </c>
    </row>
    <row r="4426" spans="1:9" hidden="1" x14ac:dyDescent="0.3">
      <c r="A4426" s="1" t="s">
        <v>143</v>
      </c>
      <c r="B4426" s="1" t="s">
        <v>55</v>
      </c>
      <c r="C4426">
        <v>48.668999999999997</v>
      </c>
      <c r="D4426">
        <v>19.699000000000002</v>
      </c>
      <c r="E4426" s="1" t="s">
        <v>8</v>
      </c>
      <c r="F4426" t="s">
        <v>16234</v>
      </c>
      <c r="G4426">
        <v>0</v>
      </c>
      <c r="H4426">
        <v>0</v>
      </c>
      <c r="I4426">
        <v>0</v>
      </c>
    </row>
    <row r="4427" spans="1:9" hidden="1" x14ac:dyDescent="0.3">
      <c r="A4427" s="1" t="s">
        <v>143</v>
      </c>
      <c r="B4427" s="1" t="s">
        <v>55</v>
      </c>
      <c r="C4427">
        <v>48.668999999999997</v>
      </c>
      <c r="D4427">
        <v>19.699000000000002</v>
      </c>
      <c r="E4427" s="1" t="s">
        <v>9</v>
      </c>
      <c r="F4427" t="s">
        <v>16134</v>
      </c>
      <c r="G4427">
        <v>0</v>
      </c>
      <c r="H4427">
        <v>0</v>
      </c>
      <c r="I4427">
        <v>0</v>
      </c>
    </row>
    <row r="4428" spans="1:9" hidden="1" x14ac:dyDescent="0.3">
      <c r="A4428" s="1" t="s">
        <v>143</v>
      </c>
      <c r="B4428" s="1" t="s">
        <v>55</v>
      </c>
      <c r="C4428">
        <v>48.668999999999997</v>
      </c>
      <c r="D4428">
        <v>19.699000000000002</v>
      </c>
      <c r="E4428" s="1" t="s">
        <v>10</v>
      </c>
      <c r="F4428" t="s">
        <v>16037</v>
      </c>
      <c r="G4428">
        <v>0</v>
      </c>
      <c r="H4428">
        <v>0</v>
      </c>
      <c r="I4428">
        <v>0</v>
      </c>
    </row>
    <row r="4429" spans="1:9" hidden="1" x14ac:dyDescent="0.3">
      <c r="A4429" s="1" t="s">
        <v>143</v>
      </c>
      <c r="B4429" s="1" t="s">
        <v>55</v>
      </c>
      <c r="C4429">
        <v>48.668999999999997</v>
      </c>
      <c r="D4429">
        <v>19.699000000000002</v>
      </c>
      <c r="E4429" s="1" t="s">
        <v>11</v>
      </c>
      <c r="F4429" t="s">
        <v>15940</v>
      </c>
      <c r="G4429">
        <v>0</v>
      </c>
      <c r="H4429">
        <v>0</v>
      </c>
      <c r="I4429">
        <v>0</v>
      </c>
    </row>
    <row r="4430" spans="1:9" hidden="1" x14ac:dyDescent="0.3">
      <c r="A4430" s="1" t="s">
        <v>143</v>
      </c>
      <c r="B4430" s="1" t="s">
        <v>55</v>
      </c>
      <c r="C4430">
        <v>48.668999999999997</v>
      </c>
      <c r="D4430">
        <v>19.699000000000002</v>
      </c>
      <c r="E4430" s="1" t="s">
        <v>12</v>
      </c>
      <c r="F4430" t="s">
        <v>15845</v>
      </c>
      <c r="G4430">
        <v>0</v>
      </c>
      <c r="H4430">
        <v>0</v>
      </c>
      <c r="I4430">
        <v>0</v>
      </c>
    </row>
    <row r="4431" spans="1:9" hidden="1" x14ac:dyDescent="0.3">
      <c r="A4431" s="1" t="s">
        <v>143</v>
      </c>
      <c r="B4431" s="1" t="s">
        <v>55</v>
      </c>
      <c r="C4431">
        <v>48.668999999999997</v>
      </c>
      <c r="D4431">
        <v>19.699000000000002</v>
      </c>
      <c r="E4431" s="1" t="s">
        <v>13</v>
      </c>
      <c r="F4431" t="s">
        <v>15753</v>
      </c>
      <c r="G4431">
        <v>0</v>
      </c>
      <c r="H4431">
        <v>0</v>
      </c>
      <c r="I4431">
        <v>0</v>
      </c>
    </row>
    <row r="4432" spans="1:9" hidden="1" x14ac:dyDescent="0.3">
      <c r="A4432" s="1" t="s">
        <v>143</v>
      </c>
      <c r="B4432" s="1" t="s">
        <v>55</v>
      </c>
      <c r="C4432">
        <v>48.668999999999997</v>
      </c>
      <c r="D4432">
        <v>19.699000000000002</v>
      </c>
      <c r="E4432" s="1" t="s">
        <v>14</v>
      </c>
      <c r="F4432" t="s">
        <v>15663</v>
      </c>
      <c r="G4432">
        <v>0</v>
      </c>
      <c r="H4432">
        <v>0</v>
      </c>
      <c r="I4432">
        <v>0</v>
      </c>
    </row>
    <row r="4433" spans="1:9" hidden="1" x14ac:dyDescent="0.3">
      <c r="A4433" s="1" t="s">
        <v>143</v>
      </c>
      <c r="B4433" s="1" t="s">
        <v>55</v>
      </c>
      <c r="C4433">
        <v>48.668999999999997</v>
      </c>
      <c r="D4433">
        <v>19.699000000000002</v>
      </c>
      <c r="E4433" s="1" t="s">
        <v>15</v>
      </c>
      <c r="F4433" t="s">
        <v>15574</v>
      </c>
      <c r="G4433">
        <v>0</v>
      </c>
      <c r="H4433">
        <v>0</v>
      </c>
      <c r="I4433">
        <v>0</v>
      </c>
    </row>
    <row r="4434" spans="1:9" hidden="1" x14ac:dyDescent="0.3">
      <c r="A4434" s="1" t="s">
        <v>143</v>
      </c>
      <c r="B4434" s="1" t="s">
        <v>55</v>
      </c>
      <c r="C4434">
        <v>48.668999999999997</v>
      </c>
      <c r="D4434">
        <v>19.699000000000002</v>
      </c>
      <c r="E4434" s="1" t="s">
        <v>16</v>
      </c>
      <c r="F4434" t="s">
        <v>15485</v>
      </c>
      <c r="G4434">
        <v>0</v>
      </c>
      <c r="H4434">
        <v>0</v>
      </c>
      <c r="I4434">
        <v>0</v>
      </c>
    </row>
    <row r="4435" spans="1:9" hidden="1" x14ac:dyDescent="0.3">
      <c r="A4435" s="1" t="s">
        <v>143</v>
      </c>
      <c r="B4435" s="1" t="s">
        <v>55</v>
      </c>
      <c r="C4435">
        <v>48.668999999999997</v>
      </c>
      <c r="D4435">
        <v>19.699000000000002</v>
      </c>
      <c r="E4435" s="1" t="s">
        <v>17</v>
      </c>
      <c r="F4435" t="s">
        <v>15396</v>
      </c>
      <c r="G4435">
        <v>0</v>
      </c>
      <c r="H4435">
        <v>0</v>
      </c>
      <c r="I4435">
        <v>0</v>
      </c>
    </row>
    <row r="4436" spans="1:9" hidden="1" x14ac:dyDescent="0.3">
      <c r="A4436" s="1" t="s">
        <v>143</v>
      </c>
      <c r="B4436" s="1" t="s">
        <v>55</v>
      </c>
      <c r="C4436">
        <v>48.668999999999997</v>
      </c>
      <c r="D4436">
        <v>19.699000000000002</v>
      </c>
      <c r="E4436" s="1" t="s">
        <v>18</v>
      </c>
      <c r="F4436" t="s">
        <v>15308</v>
      </c>
      <c r="G4436">
        <v>0</v>
      </c>
      <c r="H4436">
        <v>0</v>
      </c>
      <c r="I4436">
        <v>0</v>
      </c>
    </row>
    <row r="4437" spans="1:9" hidden="1" x14ac:dyDescent="0.3">
      <c r="A4437" s="1" t="s">
        <v>143</v>
      </c>
      <c r="B4437" s="1" t="s">
        <v>55</v>
      </c>
      <c r="C4437">
        <v>48.668999999999997</v>
      </c>
      <c r="D4437">
        <v>19.699000000000002</v>
      </c>
      <c r="E4437" s="1" t="s">
        <v>19</v>
      </c>
      <c r="F4437" t="s">
        <v>15220</v>
      </c>
      <c r="G4437">
        <v>0</v>
      </c>
      <c r="H4437">
        <v>0</v>
      </c>
      <c r="I4437">
        <v>0</v>
      </c>
    </row>
    <row r="4438" spans="1:9" hidden="1" x14ac:dyDescent="0.3">
      <c r="A4438" s="1" t="s">
        <v>143</v>
      </c>
      <c r="B4438" s="1" t="s">
        <v>55</v>
      </c>
      <c r="C4438">
        <v>48.668999999999997</v>
      </c>
      <c r="D4438">
        <v>19.699000000000002</v>
      </c>
      <c r="E4438" s="1" t="s">
        <v>20</v>
      </c>
      <c r="F4438" t="s">
        <v>15132</v>
      </c>
      <c r="G4438">
        <v>0</v>
      </c>
      <c r="H4438">
        <v>0</v>
      </c>
      <c r="I4438">
        <v>0</v>
      </c>
    </row>
    <row r="4439" spans="1:9" hidden="1" x14ac:dyDescent="0.3">
      <c r="A4439" s="1" t="s">
        <v>143</v>
      </c>
      <c r="B4439" s="1" t="s">
        <v>55</v>
      </c>
      <c r="C4439">
        <v>48.668999999999997</v>
      </c>
      <c r="D4439">
        <v>19.699000000000002</v>
      </c>
      <c r="E4439" s="1" t="s">
        <v>21</v>
      </c>
      <c r="F4439" t="s">
        <v>15044</v>
      </c>
      <c r="G4439">
        <v>0</v>
      </c>
      <c r="H4439">
        <v>0</v>
      </c>
      <c r="I4439">
        <v>0</v>
      </c>
    </row>
    <row r="4440" spans="1:9" hidden="1" x14ac:dyDescent="0.3">
      <c r="A4440" s="1" t="s">
        <v>143</v>
      </c>
      <c r="B4440" s="1" t="s">
        <v>55</v>
      </c>
      <c r="C4440">
        <v>48.668999999999997</v>
      </c>
      <c r="D4440">
        <v>19.699000000000002</v>
      </c>
      <c r="E4440" s="1" t="s">
        <v>22</v>
      </c>
      <c r="F4440" t="s">
        <v>14956</v>
      </c>
      <c r="G4440">
        <v>0</v>
      </c>
      <c r="H4440">
        <v>0</v>
      </c>
      <c r="I4440">
        <v>0</v>
      </c>
    </row>
    <row r="4441" spans="1:9" hidden="1" x14ac:dyDescent="0.3">
      <c r="A4441" s="1" t="s">
        <v>143</v>
      </c>
      <c r="B4441" s="1" t="s">
        <v>55</v>
      </c>
      <c r="C4441">
        <v>48.668999999999997</v>
      </c>
      <c r="D4441">
        <v>19.699000000000002</v>
      </c>
      <c r="E4441" s="1" t="s">
        <v>23</v>
      </c>
      <c r="F4441" t="s">
        <v>14868</v>
      </c>
      <c r="G4441">
        <v>0</v>
      </c>
      <c r="H4441">
        <v>0</v>
      </c>
      <c r="I4441">
        <v>0</v>
      </c>
    </row>
    <row r="4442" spans="1:9" hidden="1" x14ac:dyDescent="0.3">
      <c r="A4442" s="1" t="s">
        <v>143</v>
      </c>
      <c r="B4442" s="1" t="s">
        <v>55</v>
      </c>
      <c r="C4442">
        <v>48.668999999999997</v>
      </c>
      <c r="D4442">
        <v>19.699000000000002</v>
      </c>
      <c r="E4442" s="1" t="s">
        <v>24</v>
      </c>
      <c r="F4442" t="s">
        <v>14780</v>
      </c>
      <c r="G4442">
        <v>0</v>
      </c>
      <c r="H4442">
        <v>0</v>
      </c>
      <c r="I4442">
        <v>0</v>
      </c>
    </row>
    <row r="4443" spans="1:9" hidden="1" x14ac:dyDescent="0.3">
      <c r="A4443" s="1" t="s">
        <v>143</v>
      </c>
      <c r="B4443" s="1" t="s">
        <v>55</v>
      </c>
      <c r="C4443">
        <v>48.668999999999997</v>
      </c>
      <c r="D4443">
        <v>19.699000000000002</v>
      </c>
      <c r="E4443" s="1" t="s">
        <v>25</v>
      </c>
      <c r="F4443" t="s">
        <v>14692</v>
      </c>
      <c r="G4443">
        <v>0</v>
      </c>
      <c r="H4443">
        <v>0</v>
      </c>
      <c r="I4443">
        <v>0</v>
      </c>
    </row>
    <row r="4444" spans="1:9" hidden="1" x14ac:dyDescent="0.3">
      <c r="A4444" s="1" t="s">
        <v>143</v>
      </c>
      <c r="B4444" s="1" t="s">
        <v>55</v>
      </c>
      <c r="C4444">
        <v>48.668999999999997</v>
      </c>
      <c r="D4444">
        <v>19.699000000000002</v>
      </c>
      <c r="E4444" s="1" t="s">
        <v>26</v>
      </c>
      <c r="F4444" t="s">
        <v>14604</v>
      </c>
      <c r="G4444">
        <v>0</v>
      </c>
      <c r="H4444">
        <v>0</v>
      </c>
      <c r="I4444">
        <v>0</v>
      </c>
    </row>
    <row r="4445" spans="1:9" hidden="1" x14ac:dyDescent="0.3">
      <c r="A4445" s="1" t="s">
        <v>143</v>
      </c>
      <c r="B4445" s="1" t="s">
        <v>55</v>
      </c>
      <c r="C4445">
        <v>48.668999999999997</v>
      </c>
      <c r="D4445">
        <v>19.699000000000002</v>
      </c>
      <c r="E4445" s="1" t="s">
        <v>27</v>
      </c>
      <c r="F4445" t="s">
        <v>14516</v>
      </c>
      <c r="G4445">
        <v>0</v>
      </c>
      <c r="H4445">
        <v>0</v>
      </c>
      <c r="I4445">
        <v>0</v>
      </c>
    </row>
    <row r="4446" spans="1:9" hidden="1" x14ac:dyDescent="0.3">
      <c r="A4446" s="1" t="s">
        <v>143</v>
      </c>
      <c r="B4446" s="1" t="s">
        <v>55</v>
      </c>
      <c r="C4446">
        <v>48.668999999999997</v>
      </c>
      <c r="D4446">
        <v>19.699000000000002</v>
      </c>
      <c r="E4446" s="1" t="s">
        <v>28</v>
      </c>
      <c r="F4446" t="s">
        <v>14429</v>
      </c>
      <c r="G4446">
        <v>0</v>
      </c>
      <c r="H4446">
        <v>0</v>
      </c>
      <c r="I4446">
        <v>0</v>
      </c>
    </row>
    <row r="4447" spans="1:9" hidden="1" x14ac:dyDescent="0.3">
      <c r="A4447" s="1" t="s">
        <v>143</v>
      </c>
      <c r="B4447" s="1" t="s">
        <v>55</v>
      </c>
      <c r="C4447">
        <v>48.668999999999997</v>
      </c>
      <c r="D4447">
        <v>19.699000000000002</v>
      </c>
      <c r="E4447" s="1" t="s">
        <v>29</v>
      </c>
      <c r="F4447" t="s">
        <v>14342</v>
      </c>
      <c r="G4447">
        <v>0</v>
      </c>
      <c r="H4447">
        <v>0</v>
      </c>
      <c r="I4447">
        <v>0</v>
      </c>
    </row>
    <row r="4448" spans="1:9" hidden="1" x14ac:dyDescent="0.3">
      <c r="A4448" s="1" t="s">
        <v>143</v>
      </c>
      <c r="B4448" s="1" t="s">
        <v>55</v>
      </c>
      <c r="C4448">
        <v>48.668999999999997</v>
      </c>
      <c r="D4448">
        <v>19.699000000000002</v>
      </c>
      <c r="E4448" s="1" t="s">
        <v>30</v>
      </c>
      <c r="F4448" t="s">
        <v>14255</v>
      </c>
      <c r="G4448">
        <v>0</v>
      </c>
      <c r="H4448">
        <v>0</v>
      </c>
      <c r="I4448">
        <v>0</v>
      </c>
    </row>
    <row r="4449" spans="1:9" hidden="1" x14ac:dyDescent="0.3">
      <c r="A4449" s="1" t="s">
        <v>143</v>
      </c>
      <c r="B4449" s="1" t="s">
        <v>55</v>
      </c>
      <c r="C4449">
        <v>48.668999999999997</v>
      </c>
      <c r="D4449">
        <v>19.699000000000002</v>
      </c>
      <c r="E4449" s="1" t="s">
        <v>31</v>
      </c>
      <c r="F4449" t="s">
        <v>14168</v>
      </c>
      <c r="G4449">
        <v>0</v>
      </c>
      <c r="H4449">
        <v>0</v>
      </c>
      <c r="I4449">
        <v>0</v>
      </c>
    </row>
    <row r="4450" spans="1:9" hidden="1" x14ac:dyDescent="0.3">
      <c r="A4450" s="1" t="s">
        <v>143</v>
      </c>
      <c r="B4450" s="1" t="s">
        <v>55</v>
      </c>
      <c r="C4450">
        <v>48.668999999999997</v>
      </c>
      <c r="D4450">
        <v>19.699000000000002</v>
      </c>
      <c r="E4450" s="1" t="s">
        <v>32</v>
      </c>
      <c r="F4450" t="s">
        <v>14082</v>
      </c>
      <c r="G4450">
        <v>0</v>
      </c>
      <c r="H4450">
        <v>0</v>
      </c>
      <c r="I4450">
        <v>0</v>
      </c>
    </row>
    <row r="4451" spans="1:9" hidden="1" x14ac:dyDescent="0.3">
      <c r="A4451" s="1" t="s">
        <v>143</v>
      </c>
      <c r="B4451" s="1" t="s">
        <v>55</v>
      </c>
      <c r="C4451">
        <v>48.668999999999997</v>
      </c>
      <c r="D4451">
        <v>19.699000000000002</v>
      </c>
      <c r="E4451" s="1" t="s">
        <v>33</v>
      </c>
      <c r="F4451" t="s">
        <v>13996</v>
      </c>
      <c r="G4451">
        <v>0</v>
      </c>
      <c r="H4451">
        <v>0</v>
      </c>
      <c r="I4451">
        <v>0</v>
      </c>
    </row>
    <row r="4452" spans="1:9" hidden="1" x14ac:dyDescent="0.3">
      <c r="A4452" s="1" t="s">
        <v>143</v>
      </c>
      <c r="B4452" s="1" t="s">
        <v>55</v>
      </c>
      <c r="C4452">
        <v>48.668999999999997</v>
      </c>
      <c r="D4452">
        <v>19.699000000000002</v>
      </c>
      <c r="E4452" s="1" t="s">
        <v>34</v>
      </c>
      <c r="F4452" t="s">
        <v>13910</v>
      </c>
      <c r="G4452">
        <v>0</v>
      </c>
      <c r="H4452">
        <v>0</v>
      </c>
      <c r="I4452">
        <v>0</v>
      </c>
    </row>
    <row r="4453" spans="1:9" hidden="1" x14ac:dyDescent="0.3">
      <c r="A4453" s="1" t="s">
        <v>143</v>
      </c>
      <c r="B4453" s="1" t="s">
        <v>55</v>
      </c>
      <c r="C4453">
        <v>48.668999999999997</v>
      </c>
      <c r="D4453">
        <v>19.699000000000002</v>
      </c>
      <c r="E4453" s="1" t="s">
        <v>35</v>
      </c>
      <c r="F4453" t="s">
        <v>13826</v>
      </c>
      <c r="G4453">
        <v>0</v>
      </c>
      <c r="H4453">
        <v>0</v>
      </c>
      <c r="I4453">
        <v>0</v>
      </c>
    </row>
    <row r="4454" spans="1:9" hidden="1" x14ac:dyDescent="0.3">
      <c r="A4454" s="1" t="s">
        <v>143</v>
      </c>
      <c r="B4454" s="1" t="s">
        <v>55</v>
      </c>
      <c r="C4454">
        <v>48.668999999999997</v>
      </c>
      <c r="D4454">
        <v>19.699000000000002</v>
      </c>
      <c r="E4454" s="1" t="s">
        <v>36</v>
      </c>
      <c r="F4454" t="s">
        <v>13742</v>
      </c>
      <c r="G4454">
        <v>0</v>
      </c>
      <c r="H4454">
        <v>0</v>
      </c>
      <c r="I4454">
        <v>0</v>
      </c>
    </row>
    <row r="4455" spans="1:9" hidden="1" x14ac:dyDescent="0.3">
      <c r="A4455" s="1" t="s">
        <v>143</v>
      </c>
      <c r="B4455" s="1" t="s">
        <v>55</v>
      </c>
      <c r="C4455">
        <v>48.668999999999997</v>
      </c>
      <c r="D4455">
        <v>19.699000000000002</v>
      </c>
      <c r="E4455" s="1" t="s">
        <v>37</v>
      </c>
      <c r="F4455" t="s">
        <v>13658</v>
      </c>
      <c r="G4455">
        <v>0</v>
      </c>
      <c r="H4455">
        <v>0</v>
      </c>
      <c r="I4455">
        <v>0</v>
      </c>
    </row>
    <row r="4456" spans="1:9" hidden="1" x14ac:dyDescent="0.3">
      <c r="A4456" s="1" t="s">
        <v>143</v>
      </c>
      <c r="B4456" s="1" t="s">
        <v>55</v>
      </c>
      <c r="C4456">
        <v>48.668999999999997</v>
      </c>
      <c r="D4456">
        <v>19.699000000000002</v>
      </c>
      <c r="E4456" s="1" t="s">
        <v>38</v>
      </c>
      <c r="F4456" t="s">
        <v>13579</v>
      </c>
      <c r="G4456">
        <v>0</v>
      </c>
      <c r="H4456">
        <v>0</v>
      </c>
      <c r="I4456">
        <v>0</v>
      </c>
    </row>
    <row r="4457" spans="1:9" hidden="1" x14ac:dyDescent="0.3">
      <c r="A4457" s="1" t="s">
        <v>143</v>
      </c>
      <c r="B4457" s="1" t="s">
        <v>55</v>
      </c>
      <c r="C4457">
        <v>48.668999999999997</v>
      </c>
      <c r="D4457">
        <v>19.699000000000002</v>
      </c>
      <c r="E4457" s="1" t="s">
        <v>39</v>
      </c>
      <c r="F4457" t="s">
        <v>13504</v>
      </c>
      <c r="G4457">
        <v>0</v>
      </c>
      <c r="H4457">
        <v>0</v>
      </c>
      <c r="I4457">
        <v>0</v>
      </c>
    </row>
    <row r="4458" spans="1:9" hidden="1" x14ac:dyDescent="0.3">
      <c r="A4458" s="1" t="s">
        <v>143</v>
      </c>
      <c r="B4458" s="1" t="s">
        <v>55</v>
      </c>
      <c r="C4458">
        <v>48.668999999999997</v>
      </c>
      <c r="D4458">
        <v>19.699000000000002</v>
      </c>
      <c r="E4458" s="1" t="s">
        <v>40</v>
      </c>
      <c r="F4458" t="s">
        <v>13436</v>
      </c>
      <c r="G4458">
        <v>0</v>
      </c>
      <c r="H4458">
        <v>0</v>
      </c>
      <c r="I4458">
        <v>0</v>
      </c>
    </row>
    <row r="4459" spans="1:9" hidden="1" x14ac:dyDescent="0.3">
      <c r="A4459" s="1" t="s">
        <v>143</v>
      </c>
      <c r="B4459" s="1" t="s">
        <v>55</v>
      </c>
      <c r="C4459">
        <v>48.668999999999997</v>
      </c>
      <c r="D4459">
        <v>19.699000000000002</v>
      </c>
      <c r="E4459" s="1" t="s">
        <v>41</v>
      </c>
      <c r="F4459" t="s">
        <v>13133</v>
      </c>
      <c r="G4459">
        <v>0</v>
      </c>
      <c r="H4459">
        <v>0</v>
      </c>
      <c r="I4459">
        <v>0</v>
      </c>
    </row>
    <row r="4460" spans="1:9" hidden="1" x14ac:dyDescent="0.3">
      <c r="A4460" s="1" t="s">
        <v>143</v>
      </c>
      <c r="B4460" s="1" t="s">
        <v>55</v>
      </c>
      <c r="C4460">
        <v>48.668999999999997</v>
      </c>
      <c r="D4460">
        <v>19.699000000000002</v>
      </c>
      <c r="E4460" s="1" t="s">
        <v>42</v>
      </c>
      <c r="F4460" t="s">
        <v>13134</v>
      </c>
      <c r="G4460">
        <v>0</v>
      </c>
      <c r="H4460">
        <v>0</v>
      </c>
      <c r="I4460">
        <v>0</v>
      </c>
    </row>
    <row r="4461" spans="1:9" hidden="1" x14ac:dyDescent="0.3">
      <c r="A4461" s="1" t="s">
        <v>143</v>
      </c>
      <c r="B4461" s="1" t="s">
        <v>55</v>
      </c>
      <c r="C4461">
        <v>48.668999999999997</v>
      </c>
      <c r="D4461">
        <v>19.699000000000002</v>
      </c>
      <c r="E4461" s="1" t="s">
        <v>43</v>
      </c>
      <c r="F4461" t="s">
        <v>13135</v>
      </c>
      <c r="G4461">
        <v>0</v>
      </c>
      <c r="H4461">
        <v>0</v>
      </c>
      <c r="I4461">
        <v>0</v>
      </c>
    </row>
    <row r="4462" spans="1:9" hidden="1" x14ac:dyDescent="0.3">
      <c r="A4462" s="1" t="s">
        <v>143</v>
      </c>
      <c r="B4462" s="1" t="s">
        <v>55</v>
      </c>
      <c r="C4462">
        <v>48.668999999999997</v>
      </c>
      <c r="D4462">
        <v>19.699000000000002</v>
      </c>
      <c r="E4462" s="1" t="s">
        <v>44</v>
      </c>
      <c r="F4462" t="s">
        <v>13136</v>
      </c>
      <c r="G4462">
        <v>0</v>
      </c>
      <c r="H4462">
        <v>0</v>
      </c>
      <c r="I4462">
        <v>0</v>
      </c>
    </row>
    <row r="4463" spans="1:9" hidden="1" x14ac:dyDescent="0.3">
      <c r="A4463" s="1" t="s">
        <v>143</v>
      </c>
      <c r="B4463" s="1" t="s">
        <v>55</v>
      </c>
      <c r="C4463">
        <v>48.668999999999997</v>
      </c>
      <c r="D4463">
        <v>19.699000000000002</v>
      </c>
      <c r="E4463" s="1" t="s">
        <v>45</v>
      </c>
      <c r="F4463" t="s">
        <v>13137</v>
      </c>
      <c r="G4463">
        <v>0</v>
      </c>
      <c r="H4463">
        <v>0</v>
      </c>
      <c r="I4463">
        <v>0</v>
      </c>
    </row>
    <row r="4464" spans="1:9" hidden="1" x14ac:dyDescent="0.3">
      <c r="A4464" s="1" t="s">
        <v>143</v>
      </c>
      <c r="B4464" s="1" t="s">
        <v>55</v>
      </c>
      <c r="C4464">
        <v>48.668999999999997</v>
      </c>
      <c r="D4464">
        <v>19.699000000000002</v>
      </c>
      <c r="E4464" s="1" t="s">
        <v>46</v>
      </c>
      <c r="F4464" t="s">
        <v>13138</v>
      </c>
      <c r="G4464">
        <v>0</v>
      </c>
      <c r="H4464">
        <v>0</v>
      </c>
      <c r="I4464">
        <v>0</v>
      </c>
    </row>
    <row r="4465" spans="1:9" hidden="1" x14ac:dyDescent="0.3">
      <c r="A4465" s="1" t="s">
        <v>143</v>
      </c>
      <c r="B4465" s="1" t="s">
        <v>55</v>
      </c>
      <c r="C4465">
        <v>48.668999999999997</v>
      </c>
      <c r="D4465">
        <v>19.699000000000002</v>
      </c>
      <c r="E4465" s="1" t="s">
        <v>47</v>
      </c>
      <c r="F4465" t="s">
        <v>13139</v>
      </c>
      <c r="G4465">
        <v>0</v>
      </c>
      <c r="H4465">
        <v>0</v>
      </c>
      <c r="I4465">
        <v>0</v>
      </c>
    </row>
    <row r="4466" spans="1:9" hidden="1" x14ac:dyDescent="0.3">
      <c r="A4466" s="1" t="s">
        <v>143</v>
      </c>
      <c r="B4466" s="1" t="s">
        <v>55</v>
      </c>
      <c r="C4466">
        <v>48.668999999999997</v>
      </c>
      <c r="D4466">
        <v>19.699000000000002</v>
      </c>
      <c r="E4466" s="1" t="s">
        <v>48</v>
      </c>
      <c r="F4466" t="s">
        <v>21491</v>
      </c>
      <c r="G4466">
        <v>0</v>
      </c>
      <c r="H4466">
        <v>1</v>
      </c>
      <c r="I4466">
        <v>0</v>
      </c>
    </row>
    <row r="4467" spans="1:9" hidden="1" x14ac:dyDescent="0.3">
      <c r="A4467" s="1" t="s">
        <v>143</v>
      </c>
      <c r="B4467" s="1" t="s">
        <v>55</v>
      </c>
      <c r="C4467">
        <v>48.668999999999997</v>
      </c>
      <c r="D4467">
        <v>19.699000000000002</v>
      </c>
      <c r="E4467" s="1" t="s">
        <v>49</v>
      </c>
      <c r="F4467" t="s">
        <v>21492</v>
      </c>
      <c r="G4467">
        <v>0</v>
      </c>
      <c r="H4467">
        <v>1</v>
      </c>
      <c r="I4467">
        <v>0</v>
      </c>
    </row>
    <row r="4468" spans="1:9" hidden="1" x14ac:dyDescent="0.3">
      <c r="A4468" s="1" t="s">
        <v>143</v>
      </c>
      <c r="B4468" s="1" t="s">
        <v>55</v>
      </c>
      <c r="C4468">
        <v>48.668999999999997</v>
      </c>
      <c r="D4468">
        <v>19.699000000000002</v>
      </c>
      <c r="E4468" s="1" t="s">
        <v>50</v>
      </c>
      <c r="F4468" t="s">
        <v>20834</v>
      </c>
      <c r="G4468">
        <v>0</v>
      </c>
      <c r="H4468">
        <v>3</v>
      </c>
      <c r="I4468">
        <v>0</v>
      </c>
    </row>
    <row r="4469" spans="1:9" hidden="1" x14ac:dyDescent="0.3">
      <c r="A4469" s="1" t="s">
        <v>143</v>
      </c>
      <c r="B4469" s="1" t="s">
        <v>55</v>
      </c>
      <c r="C4469">
        <v>48.668999999999997</v>
      </c>
      <c r="D4469">
        <v>19.699000000000002</v>
      </c>
      <c r="E4469" s="1" t="s">
        <v>51</v>
      </c>
      <c r="F4469" t="s">
        <v>20835</v>
      </c>
      <c r="G4469">
        <v>0</v>
      </c>
      <c r="H4469">
        <v>3</v>
      </c>
      <c r="I4469">
        <v>0</v>
      </c>
    </row>
    <row r="4470" spans="1:9" hidden="1" x14ac:dyDescent="0.3">
      <c r="A4470" s="1" t="s">
        <v>143</v>
      </c>
      <c r="B4470" s="1" t="s">
        <v>55</v>
      </c>
      <c r="C4470">
        <v>48.668999999999997</v>
      </c>
      <c r="D4470">
        <v>19.699000000000002</v>
      </c>
      <c r="E4470" s="1" t="s">
        <v>52</v>
      </c>
      <c r="F4470" t="s">
        <v>20461</v>
      </c>
      <c r="G4470">
        <v>0</v>
      </c>
      <c r="H4470">
        <v>7</v>
      </c>
      <c r="I4470">
        <v>0</v>
      </c>
    </row>
    <row r="4471" spans="1:9" hidden="1" x14ac:dyDescent="0.3">
      <c r="A4471" s="1" t="s">
        <v>143</v>
      </c>
      <c r="B4471" s="1" t="s">
        <v>55</v>
      </c>
      <c r="C4471">
        <v>48.668999999999997</v>
      </c>
      <c r="D4471">
        <v>19.699000000000002</v>
      </c>
      <c r="E4471" s="1" t="s">
        <v>53</v>
      </c>
      <c r="F4471" t="s">
        <v>20462</v>
      </c>
      <c r="G4471">
        <v>0</v>
      </c>
      <c r="H4471">
        <v>10</v>
      </c>
      <c r="I4471">
        <v>0</v>
      </c>
    </row>
    <row r="4472" spans="1:9" hidden="1" x14ac:dyDescent="0.3">
      <c r="A4472" s="1" t="s">
        <v>143</v>
      </c>
      <c r="B4472" s="1" t="s">
        <v>55</v>
      </c>
      <c r="C4472">
        <v>48.668999999999997</v>
      </c>
      <c r="D4472">
        <v>19.699000000000002</v>
      </c>
      <c r="E4472" s="1" t="s">
        <v>54</v>
      </c>
      <c r="F4472" t="s">
        <v>20463</v>
      </c>
      <c r="G4472">
        <v>0</v>
      </c>
      <c r="H4472">
        <v>16</v>
      </c>
      <c r="I4472">
        <v>0</v>
      </c>
    </row>
    <row r="4473" spans="1:9" hidden="1" x14ac:dyDescent="0.3">
      <c r="A4473" s="1" t="s">
        <v>143</v>
      </c>
      <c r="B4473" s="1" t="s">
        <v>55</v>
      </c>
      <c r="C4473">
        <v>48.668999999999997</v>
      </c>
      <c r="D4473">
        <v>19.699000000000002</v>
      </c>
      <c r="E4473" s="1" t="s">
        <v>21548</v>
      </c>
      <c r="F4473" t="s">
        <v>21634</v>
      </c>
      <c r="G4473">
        <v>0</v>
      </c>
      <c r="H4473">
        <v>32</v>
      </c>
      <c r="I4473">
        <v>0</v>
      </c>
    </row>
    <row r="4474" spans="1:9" hidden="1" x14ac:dyDescent="0.3">
      <c r="A4474" s="1" t="s">
        <v>144</v>
      </c>
      <c r="B4474" s="1" t="s">
        <v>55</v>
      </c>
      <c r="C4474">
        <v>8.6195000000000004</v>
      </c>
      <c r="D4474">
        <v>0.82479999999999998</v>
      </c>
      <c r="E4474" s="1" t="s">
        <v>4</v>
      </c>
      <c r="F4474" t="s">
        <v>16642</v>
      </c>
      <c r="G4474">
        <v>0</v>
      </c>
      <c r="H4474">
        <v>0</v>
      </c>
      <c r="I4474">
        <v>0</v>
      </c>
    </row>
    <row r="4475" spans="1:9" hidden="1" x14ac:dyDescent="0.3">
      <c r="A4475" s="1" t="s">
        <v>144</v>
      </c>
      <c r="B4475" s="1" t="s">
        <v>55</v>
      </c>
      <c r="C4475">
        <v>8.6195000000000004</v>
      </c>
      <c r="D4475">
        <v>0.82479999999999998</v>
      </c>
      <c r="E4475" s="1" t="s">
        <v>5</v>
      </c>
      <c r="F4475" t="s">
        <v>16539</v>
      </c>
      <c r="G4475">
        <v>0</v>
      </c>
      <c r="H4475">
        <v>0</v>
      </c>
      <c r="I4475">
        <v>0</v>
      </c>
    </row>
    <row r="4476" spans="1:9" hidden="1" x14ac:dyDescent="0.3">
      <c r="A4476" s="1" t="s">
        <v>144</v>
      </c>
      <c r="B4476" s="1" t="s">
        <v>55</v>
      </c>
      <c r="C4476">
        <v>8.6195000000000004</v>
      </c>
      <c r="D4476">
        <v>0.82479999999999998</v>
      </c>
      <c r="E4476" s="1" t="s">
        <v>6</v>
      </c>
      <c r="F4476" t="s">
        <v>16437</v>
      </c>
      <c r="G4476">
        <v>0</v>
      </c>
      <c r="H4476">
        <v>0</v>
      </c>
      <c r="I4476">
        <v>0</v>
      </c>
    </row>
    <row r="4477" spans="1:9" hidden="1" x14ac:dyDescent="0.3">
      <c r="A4477" s="1" t="s">
        <v>144</v>
      </c>
      <c r="B4477" s="1" t="s">
        <v>55</v>
      </c>
      <c r="C4477">
        <v>8.6195000000000004</v>
      </c>
      <c r="D4477">
        <v>0.82479999999999998</v>
      </c>
      <c r="E4477" s="1" t="s">
        <v>7</v>
      </c>
      <c r="F4477" t="s">
        <v>16335</v>
      </c>
      <c r="G4477">
        <v>0</v>
      </c>
      <c r="H4477">
        <v>0</v>
      </c>
      <c r="I4477">
        <v>0</v>
      </c>
    </row>
    <row r="4478" spans="1:9" hidden="1" x14ac:dyDescent="0.3">
      <c r="A4478" s="1" t="s">
        <v>144</v>
      </c>
      <c r="B4478" s="1" t="s">
        <v>55</v>
      </c>
      <c r="C4478">
        <v>8.6195000000000004</v>
      </c>
      <c r="D4478">
        <v>0.82479999999999998</v>
      </c>
      <c r="E4478" s="1" t="s">
        <v>8</v>
      </c>
      <c r="F4478" t="s">
        <v>16235</v>
      </c>
      <c r="G4478">
        <v>0</v>
      </c>
      <c r="H4478">
        <v>0</v>
      </c>
      <c r="I4478">
        <v>0</v>
      </c>
    </row>
    <row r="4479" spans="1:9" hidden="1" x14ac:dyDescent="0.3">
      <c r="A4479" s="1" t="s">
        <v>144</v>
      </c>
      <c r="B4479" s="1" t="s">
        <v>55</v>
      </c>
      <c r="C4479">
        <v>8.6195000000000004</v>
      </c>
      <c r="D4479">
        <v>0.82479999999999998</v>
      </c>
      <c r="E4479" s="1" t="s">
        <v>9</v>
      </c>
      <c r="F4479" t="s">
        <v>16135</v>
      </c>
      <c r="G4479">
        <v>0</v>
      </c>
      <c r="H4479">
        <v>0</v>
      </c>
      <c r="I4479">
        <v>0</v>
      </c>
    </row>
    <row r="4480" spans="1:9" hidden="1" x14ac:dyDescent="0.3">
      <c r="A4480" s="1" t="s">
        <v>144</v>
      </c>
      <c r="B4480" s="1" t="s">
        <v>55</v>
      </c>
      <c r="C4480">
        <v>8.6195000000000004</v>
      </c>
      <c r="D4480">
        <v>0.82479999999999998</v>
      </c>
      <c r="E4480" s="1" t="s">
        <v>10</v>
      </c>
      <c r="F4480" t="s">
        <v>16038</v>
      </c>
      <c r="G4480">
        <v>0</v>
      </c>
      <c r="H4480">
        <v>0</v>
      </c>
      <c r="I4480">
        <v>0</v>
      </c>
    </row>
    <row r="4481" spans="1:9" hidden="1" x14ac:dyDescent="0.3">
      <c r="A4481" s="1" t="s">
        <v>144</v>
      </c>
      <c r="B4481" s="1" t="s">
        <v>55</v>
      </c>
      <c r="C4481">
        <v>8.6195000000000004</v>
      </c>
      <c r="D4481">
        <v>0.82479999999999998</v>
      </c>
      <c r="E4481" s="1" t="s">
        <v>11</v>
      </c>
      <c r="F4481" t="s">
        <v>15941</v>
      </c>
      <c r="G4481">
        <v>0</v>
      </c>
      <c r="H4481">
        <v>0</v>
      </c>
      <c r="I4481">
        <v>0</v>
      </c>
    </row>
    <row r="4482" spans="1:9" hidden="1" x14ac:dyDescent="0.3">
      <c r="A4482" s="1" t="s">
        <v>144</v>
      </c>
      <c r="B4482" s="1" t="s">
        <v>55</v>
      </c>
      <c r="C4482">
        <v>8.6195000000000004</v>
      </c>
      <c r="D4482">
        <v>0.82479999999999998</v>
      </c>
      <c r="E4482" s="1" t="s">
        <v>12</v>
      </c>
      <c r="F4482" t="s">
        <v>15846</v>
      </c>
      <c r="G4482">
        <v>0</v>
      </c>
      <c r="H4482">
        <v>0</v>
      </c>
      <c r="I4482">
        <v>0</v>
      </c>
    </row>
    <row r="4483" spans="1:9" hidden="1" x14ac:dyDescent="0.3">
      <c r="A4483" s="1" t="s">
        <v>144</v>
      </c>
      <c r="B4483" s="1" t="s">
        <v>55</v>
      </c>
      <c r="C4483">
        <v>8.6195000000000004</v>
      </c>
      <c r="D4483">
        <v>0.82479999999999998</v>
      </c>
      <c r="E4483" s="1" t="s">
        <v>13</v>
      </c>
      <c r="F4483" t="s">
        <v>15754</v>
      </c>
      <c r="G4483">
        <v>0</v>
      </c>
      <c r="H4483">
        <v>0</v>
      </c>
      <c r="I4483">
        <v>0</v>
      </c>
    </row>
    <row r="4484" spans="1:9" hidden="1" x14ac:dyDescent="0.3">
      <c r="A4484" s="1" t="s">
        <v>144</v>
      </c>
      <c r="B4484" s="1" t="s">
        <v>55</v>
      </c>
      <c r="C4484">
        <v>8.6195000000000004</v>
      </c>
      <c r="D4484">
        <v>0.82479999999999998</v>
      </c>
      <c r="E4484" s="1" t="s">
        <v>14</v>
      </c>
      <c r="F4484" t="s">
        <v>15664</v>
      </c>
      <c r="G4484">
        <v>0</v>
      </c>
      <c r="H4484">
        <v>0</v>
      </c>
      <c r="I4484">
        <v>0</v>
      </c>
    </row>
    <row r="4485" spans="1:9" hidden="1" x14ac:dyDescent="0.3">
      <c r="A4485" s="1" t="s">
        <v>144</v>
      </c>
      <c r="B4485" s="1" t="s">
        <v>55</v>
      </c>
      <c r="C4485">
        <v>8.6195000000000004</v>
      </c>
      <c r="D4485">
        <v>0.82479999999999998</v>
      </c>
      <c r="E4485" s="1" t="s">
        <v>15</v>
      </c>
      <c r="F4485" t="s">
        <v>15575</v>
      </c>
      <c r="G4485">
        <v>0</v>
      </c>
      <c r="H4485">
        <v>0</v>
      </c>
      <c r="I4485">
        <v>0</v>
      </c>
    </row>
    <row r="4486" spans="1:9" hidden="1" x14ac:dyDescent="0.3">
      <c r="A4486" s="1" t="s">
        <v>144</v>
      </c>
      <c r="B4486" s="1" t="s">
        <v>55</v>
      </c>
      <c r="C4486">
        <v>8.6195000000000004</v>
      </c>
      <c r="D4486">
        <v>0.82479999999999998</v>
      </c>
      <c r="E4486" s="1" t="s">
        <v>16</v>
      </c>
      <c r="F4486" t="s">
        <v>15486</v>
      </c>
      <c r="G4486">
        <v>0</v>
      </c>
      <c r="H4486">
        <v>0</v>
      </c>
      <c r="I4486">
        <v>0</v>
      </c>
    </row>
    <row r="4487" spans="1:9" hidden="1" x14ac:dyDescent="0.3">
      <c r="A4487" s="1" t="s">
        <v>144</v>
      </c>
      <c r="B4487" s="1" t="s">
        <v>55</v>
      </c>
      <c r="C4487">
        <v>8.6195000000000004</v>
      </c>
      <c r="D4487">
        <v>0.82479999999999998</v>
      </c>
      <c r="E4487" s="1" t="s">
        <v>17</v>
      </c>
      <c r="F4487" t="s">
        <v>15397</v>
      </c>
      <c r="G4487">
        <v>0</v>
      </c>
      <c r="H4487">
        <v>0</v>
      </c>
      <c r="I4487">
        <v>0</v>
      </c>
    </row>
    <row r="4488" spans="1:9" hidden="1" x14ac:dyDescent="0.3">
      <c r="A4488" s="1" t="s">
        <v>144</v>
      </c>
      <c r="B4488" s="1" t="s">
        <v>55</v>
      </c>
      <c r="C4488">
        <v>8.6195000000000004</v>
      </c>
      <c r="D4488">
        <v>0.82479999999999998</v>
      </c>
      <c r="E4488" s="1" t="s">
        <v>18</v>
      </c>
      <c r="F4488" t="s">
        <v>15309</v>
      </c>
      <c r="G4488">
        <v>0</v>
      </c>
      <c r="H4488">
        <v>0</v>
      </c>
      <c r="I4488">
        <v>0</v>
      </c>
    </row>
    <row r="4489" spans="1:9" hidden="1" x14ac:dyDescent="0.3">
      <c r="A4489" s="1" t="s">
        <v>144</v>
      </c>
      <c r="B4489" s="1" t="s">
        <v>55</v>
      </c>
      <c r="C4489">
        <v>8.6195000000000004</v>
      </c>
      <c r="D4489">
        <v>0.82479999999999998</v>
      </c>
      <c r="E4489" s="1" t="s">
        <v>19</v>
      </c>
      <c r="F4489" t="s">
        <v>15221</v>
      </c>
      <c r="G4489">
        <v>0</v>
      </c>
      <c r="H4489">
        <v>0</v>
      </c>
      <c r="I4489">
        <v>0</v>
      </c>
    </row>
    <row r="4490" spans="1:9" hidden="1" x14ac:dyDescent="0.3">
      <c r="A4490" s="1" t="s">
        <v>144</v>
      </c>
      <c r="B4490" s="1" t="s">
        <v>55</v>
      </c>
      <c r="C4490">
        <v>8.6195000000000004</v>
      </c>
      <c r="D4490">
        <v>0.82479999999999998</v>
      </c>
      <c r="E4490" s="1" t="s">
        <v>20</v>
      </c>
      <c r="F4490" t="s">
        <v>15133</v>
      </c>
      <c r="G4490">
        <v>0</v>
      </c>
      <c r="H4490">
        <v>0</v>
      </c>
      <c r="I4490">
        <v>0</v>
      </c>
    </row>
    <row r="4491" spans="1:9" hidden="1" x14ac:dyDescent="0.3">
      <c r="A4491" s="1" t="s">
        <v>144</v>
      </c>
      <c r="B4491" s="1" t="s">
        <v>55</v>
      </c>
      <c r="C4491">
        <v>8.6195000000000004</v>
      </c>
      <c r="D4491">
        <v>0.82479999999999998</v>
      </c>
      <c r="E4491" s="1" t="s">
        <v>21</v>
      </c>
      <c r="F4491" t="s">
        <v>15045</v>
      </c>
      <c r="G4491">
        <v>0</v>
      </c>
      <c r="H4491">
        <v>0</v>
      </c>
      <c r="I4491">
        <v>0</v>
      </c>
    </row>
    <row r="4492" spans="1:9" hidden="1" x14ac:dyDescent="0.3">
      <c r="A4492" s="1" t="s">
        <v>144</v>
      </c>
      <c r="B4492" s="1" t="s">
        <v>55</v>
      </c>
      <c r="C4492">
        <v>8.6195000000000004</v>
      </c>
      <c r="D4492">
        <v>0.82479999999999998</v>
      </c>
      <c r="E4492" s="1" t="s">
        <v>22</v>
      </c>
      <c r="F4492" t="s">
        <v>14957</v>
      </c>
      <c r="G4492">
        <v>0</v>
      </c>
      <c r="H4492">
        <v>0</v>
      </c>
      <c r="I4492">
        <v>0</v>
      </c>
    </row>
    <row r="4493" spans="1:9" hidden="1" x14ac:dyDescent="0.3">
      <c r="A4493" s="1" t="s">
        <v>144</v>
      </c>
      <c r="B4493" s="1" t="s">
        <v>55</v>
      </c>
      <c r="C4493">
        <v>8.6195000000000004</v>
      </c>
      <c r="D4493">
        <v>0.82479999999999998</v>
      </c>
      <c r="E4493" s="1" t="s">
        <v>23</v>
      </c>
      <c r="F4493" t="s">
        <v>14869</v>
      </c>
      <c r="G4493">
        <v>0</v>
      </c>
      <c r="H4493">
        <v>0</v>
      </c>
      <c r="I4493">
        <v>0</v>
      </c>
    </row>
    <row r="4494" spans="1:9" hidden="1" x14ac:dyDescent="0.3">
      <c r="A4494" s="1" t="s">
        <v>144</v>
      </c>
      <c r="B4494" s="1" t="s">
        <v>55</v>
      </c>
      <c r="C4494">
        <v>8.6195000000000004</v>
      </c>
      <c r="D4494">
        <v>0.82479999999999998</v>
      </c>
      <c r="E4494" s="1" t="s">
        <v>24</v>
      </c>
      <c r="F4494" t="s">
        <v>14781</v>
      </c>
      <c r="G4494">
        <v>0</v>
      </c>
      <c r="H4494">
        <v>0</v>
      </c>
      <c r="I4494">
        <v>0</v>
      </c>
    </row>
    <row r="4495" spans="1:9" hidden="1" x14ac:dyDescent="0.3">
      <c r="A4495" s="1" t="s">
        <v>144</v>
      </c>
      <c r="B4495" s="1" t="s">
        <v>55</v>
      </c>
      <c r="C4495">
        <v>8.6195000000000004</v>
      </c>
      <c r="D4495">
        <v>0.82479999999999998</v>
      </c>
      <c r="E4495" s="1" t="s">
        <v>25</v>
      </c>
      <c r="F4495" t="s">
        <v>14693</v>
      </c>
      <c r="G4495">
        <v>0</v>
      </c>
      <c r="H4495">
        <v>0</v>
      </c>
      <c r="I4495">
        <v>0</v>
      </c>
    </row>
    <row r="4496" spans="1:9" hidden="1" x14ac:dyDescent="0.3">
      <c r="A4496" s="1" t="s">
        <v>144</v>
      </c>
      <c r="B4496" s="1" t="s">
        <v>55</v>
      </c>
      <c r="C4496">
        <v>8.6195000000000004</v>
      </c>
      <c r="D4496">
        <v>0.82479999999999998</v>
      </c>
      <c r="E4496" s="1" t="s">
        <v>26</v>
      </c>
      <c r="F4496" t="s">
        <v>14605</v>
      </c>
      <c r="G4496">
        <v>0</v>
      </c>
      <c r="H4496">
        <v>0</v>
      </c>
      <c r="I4496">
        <v>0</v>
      </c>
    </row>
    <row r="4497" spans="1:9" hidden="1" x14ac:dyDescent="0.3">
      <c r="A4497" s="1" t="s">
        <v>144</v>
      </c>
      <c r="B4497" s="1" t="s">
        <v>55</v>
      </c>
      <c r="C4497">
        <v>8.6195000000000004</v>
      </c>
      <c r="D4497">
        <v>0.82479999999999998</v>
      </c>
      <c r="E4497" s="1" t="s">
        <v>27</v>
      </c>
      <c r="F4497" t="s">
        <v>14517</v>
      </c>
      <c r="G4497">
        <v>0</v>
      </c>
      <c r="H4497">
        <v>0</v>
      </c>
      <c r="I4497">
        <v>0</v>
      </c>
    </row>
    <row r="4498" spans="1:9" hidden="1" x14ac:dyDescent="0.3">
      <c r="A4498" s="1" t="s">
        <v>144</v>
      </c>
      <c r="B4498" s="1" t="s">
        <v>55</v>
      </c>
      <c r="C4498">
        <v>8.6195000000000004</v>
      </c>
      <c r="D4498">
        <v>0.82479999999999998</v>
      </c>
      <c r="E4498" s="1" t="s">
        <v>28</v>
      </c>
      <c r="F4498" t="s">
        <v>14430</v>
      </c>
      <c r="G4498">
        <v>0</v>
      </c>
      <c r="H4498">
        <v>0</v>
      </c>
      <c r="I4498">
        <v>0</v>
      </c>
    </row>
    <row r="4499" spans="1:9" hidden="1" x14ac:dyDescent="0.3">
      <c r="A4499" s="1" t="s">
        <v>144</v>
      </c>
      <c r="B4499" s="1" t="s">
        <v>55</v>
      </c>
      <c r="C4499">
        <v>8.6195000000000004</v>
      </c>
      <c r="D4499">
        <v>0.82479999999999998</v>
      </c>
      <c r="E4499" s="1" t="s">
        <v>29</v>
      </c>
      <c r="F4499" t="s">
        <v>14343</v>
      </c>
      <c r="G4499">
        <v>0</v>
      </c>
      <c r="H4499">
        <v>0</v>
      </c>
      <c r="I4499">
        <v>0</v>
      </c>
    </row>
    <row r="4500" spans="1:9" hidden="1" x14ac:dyDescent="0.3">
      <c r="A4500" s="1" t="s">
        <v>144</v>
      </c>
      <c r="B4500" s="1" t="s">
        <v>55</v>
      </c>
      <c r="C4500">
        <v>8.6195000000000004</v>
      </c>
      <c r="D4500">
        <v>0.82479999999999998</v>
      </c>
      <c r="E4500" s="1" t="s">
        <v>30</v>
      </c>
      <c r="F4500" t="s">
        <v>14256</v>
      </c>
      <c r="G4500">
        <v>0</v>
      </c>
      <c r="H4500">
        <v>0</v>
      </c>
      <c r="I4500">
        <v>0</v>
      </c>
    </row>
    <row r="4501" spans="1:9" hidden="1" x14ac:dyDescent="0.3">
      <c r="A4501" s="1" t="s">
        <v>144</v>
      </c>
      <c r="B4501" s="1" t="s">
        <v>55</v>
      </c>
      <c r="C4501">
        <v>8.6195000000000004</v>
      </c>
      <c r="D4501">
        <v>0.82479999999999998</v>
      </c>
      <c r="E4501" s="1" t="s">
        <v>31</v>
      </c>
      <c r="F4501" t="s">
        <v>14169</v>
      </c>
      <c r="G4501">
        <v>0</v>
      </c>
      <c r="H4501">
        <v>0</v>
      </c>
      <c r="I4501">
        <v>0</v>
      </c>
    </row>
    <row r="4502" spans="1:9" hidden="1" x14ac:dyDescent="0.3">
      <c r="A4502" s="1" t="s">
        <v>144</v>
      </c>
      <c r="B4502" s="1" t="s">
        <v>55</v>
      </c>
      <c r="C4502">
        <v>8.6195000000000004</v>
      </c>
      <c r="D4502">
        <v>0.82479999999999998</v>
      </c>
      <c r="E4502" s="1" t="s">
        <v>32</v>
      </c>
      <c r="F4502" t="s">
        <v>14083</v>
      </c>
      <c r="G4502">
        <v>0</v>
      </c>
      <c r="H4502">
        <v>0</v>
      </c>
      <c r="I4502">
        <v>0</v>
      </c>
    </row>
    <row r="4503" spans="1:9" hidden="1" x14ac:dyDescent="0.3">
      <c r="A4503" s="1" t="s">
        <v>144</v>
      </c>
      <c r="B4503" s="1" t="s">
        <v>55</v>
      </c>
      <c r="C4503">
        <v>8.6195000000000004</v>
      </c>
      <c r="D4503">
        <v>0.82479999999999998</v>
      </c>
      <c r="E4503" s="1" t="s">
        <v>33</v>
      </c>
      <c r="F4503" t="s">
        <v>13997</v>
      </c>
      <c r="G4503">
        <v>0</v>
      </c>
      <c r="H4503">
        <v>0</v>
      </c>
      <c r="I4503">
        <v>0</v>
      </c>
    </row>
    <row r="4504" spans="1:9" hidden="1" x14ac:dyDescent="0.3">
      <c r="A4504" s="1" t="s">
        <v>144</v>
      </c>
      <c r="B4504" s="1" t="s">
        <v>55</v>
      </c>
      <c r="C4504">
        <v>8.6195000000000004</v>
      </c>
      <c r="D4504">
        <v>0.82479999999999998</v>
      </c>
      <c r="E4504" s="1" t="s">
        <v>34</v>
      </c>
      <c r="F4504" t="s">
        <v>13911</v>
      </c>
      <c r="G4504">
        <v>0</v>
      </c>
      <c r="H4504">
        <v>0</v>
      </c>
      <c r="I4504">
        <v>0</v>
      </c>
    </row>
    <row r="4505" spans="1:9" hidden="1" x14ac:dyDescent="0.3">
      <c r="A4505" s="1" t="s">
        <v>144</v>
      </c>
      <c r="B4505" s="1" t="s">
        <v>55</v>
      </c>
      <c r="C4505">
        <v>8.6195000000000004</v>
      </c>
      <c r="D4505">
        <v>0.82479999999999998</v>
      </c>
      <c r="E4505" s="1" t="s">
        <v>35</v>
      </c>
      <c r="F4505" t="s">
        <v>13827</v>
      </c>
      <c r="G4505">
        <v>0</v>
      </c>
      <c r="H4505">
        <v>0</v>
      </c>
      <c r="I4505">
        <v>0</v>
      </c>
    </row>
    <row r="4506" spans="1:9" hidden="1" x14ac:dyDescent="0.3">
      <c r="A4506" s="1" t="s">
        <v>144</v>
      </c>
      <c r="B4506" s="1" t="s">
        <v>55</v>
      </c>
      <c r="C4506">
        <v>8.6195000000000004</v>
      </c>
      <c r="D4506">
        <v>0.82479999999999998</v>
      </c>
      <c r="E4506" s="1" t="s">
        <v>36</v>
      </c>
      <c r="F4506" t="s">
        <v>13743</v>
      </c>
      <c r="G4506">
        <v>0</v>
      </c>
      <c r="H4506">
        <v>0</v>
      </c>
      <c r="I4506">
        <v>0</v>
      </c>
    </row>
    <row r="4507" spans="1:9" hidden="1" x14ac:dyDescent="0.3">
      <c r="A4507" s="1" t="s">
        <v>144</v>
      </c>
      <c r="B4507" s="1" t="s">
        <v>55</v>
      </c>
      <c r="C4507">
        <v>8.6195000000000004</v>
      </c>
      <c r="D4507">
        <v>0.82479999999999998</v>
      </c>
      <c r="E4507" s="1" t="s">
        <v>37</v>
      </c>
      <c r="F4507" t="s">
        <v>13659</v>
      </c>
      <c r="G4507">
        <v>0</v>
      </c>
      <c r="H4507">
        <v>0</v>
      </c>
      <c r="I4507">
        <v>0</v>
      </c>
    </row>
    <row r="4508" spans="1:9" hidden="1" x14ac:dyDescent="0.3">
      <c r="A4508" s="1" t="s">
        <v>144</v>
      </c>
      <c r="B4508" s="1" t="s">
        <v>55</v>
      </c>
      <c r="C4508">
        <v>8.6195000000000004</v>
      </c>
      <c r="D4508">
        <v>0.82479999999999998</v>
      </c>
      <c r="E4508" s="1" t="s">
        <v>38</v>
      </c>
      <c r="F4508" t="s">
        <v>13580</v>
      </c>
      <c r="G4508">
        <v>0</v>
      </c>
      <c r="H4508">
        <v>0</v>
      </c>
      <c r="I4508">
        <v>0</v>
      </c>
    </row>
    <row r="4509" spans="1:9" hidden="1" x14ac:dyDescent="0.3">
      <c r="A4509" s="1" t="s">
        <v>144</v>
      </c>
      <c r="B4509" s="1" t="s">
        <v>55</v>
      </c>
      <c r="C4509">
        <v>8.6195000000000004</v>
      </c>
      <c r="D4509">
        <v>0.82479999999999998</v>
      </c>
      <c r="E4509" s="1" t="s">
        <v>39</v>
      </c>
      <c r="F4509" t="s">
        <v>13505</v>
      </c>
      <c r="G4509">
        <v>0</v>
      </c>
      <c r="H4509">
        <v>0</v>
      </c>
      <c r="I4509">
        <v>0</v>
      </c>
    </row>
    <row r="4510" spans="1:9" hidden="1" x14ac:dyDescent="0.3">
      <c r="A4510" s="1" t="s">
        <v>144</v>
      </c>
      <c r="B4510" s="1" t="s">
        <v>55</v>
      </c>
      <c r="C4510">
        <v>8.6195000000000004</v>
      </c>
      <c r="D4510">
        <v>0.82479999999999998</v>
      </c>
      <c r="E4510" s="1" t="s">
        <v>40</v>
      </c>
      <c r="F4510" t="s">
        <v>13437</v>
      </c>
      <c r="G4510">
        <v>0</v>
      </c>
      <c r="H4510">
        <v>0</v>
      </c>
      <c r="I4510">
        <v>0</v>
      </c>
    </row>
    <row r="4511" spans="1:9" hidden="1" x14ac:dyDescent="0.3">
      <c r="A4511" s="1" t="s">
        <v>144</v>
      </c>
      <c r="B4511" s="1" t="s">
        <v>55</v>
      </c>
      <c r="C4511">
        <v>8.6195000000000004</v>
      </c>
      <c r="D4511">
        <v>0.82479999999999998</v>
      </c>
      <c r="E4511" s="1" t="s">
        <v>41</v>
      </c>
      <c r="F4511" t="s">
        <v>13140</v>
      </c>
      <c r="G4511">
        <v>0</v>
      </c>
      <c r="H4511">
        <v>0</v>
      </c>
      <c r="I4511">
        <v>0</v>
      </c>
    </row>
    <row r="4512" spans="1:9" hidden="1" x14ac:dyDescent="0.3">
      <c r="A4512" s="1" t="s">
        <v>144</v>
      </c>
      <c r="B4512" s="1" t="s">
        <v>55</v>
      </c>
      <c r="C4512">
        <v>8.6195000000000004</v>
      </c>
      <c r="D4512">
        <v>0.82479999999999998</v>
      </c>
      <c r="E4512" s="1" t="s">
        <v>42</v>
      </c>
      <c r="F4512" t="s">
        <v>13141</v>
      </c>
      <c r="G4512">
        <v>0</v>
      </c>
      <c r="H4512">
        <v>0</v>
      </c>
      <c r="I4512">
        <v>0</v>
      </c>
    </row>
    <row r="4513" spans="1:9" hidden="1" x14ac:dyDescent="0.3">
      <c r="A4513" s="1" t="s">
        <v>144</v>
      </c>
      <c r="B4513" s="1" t="s">
        <v>55</v>
      </c>
      <c r="C4513">
        <v>8.6195000000000004</v>
      </c>
      <c r="D4513">
        <v>0.82479999999999998</v>
      </c>
      <c r="E4513" s="1" t="s">
        <v>43</v>
      </c>
      <c r="F4513" t="s">
        <v>13142</v>
      </c>
      <c r="G4513">
        <v>0</v>
      </c>
      <c r="H4513">
        <v>0</v>
      </c>
      <c r="I4513">
        <v>0</v>
      </c>
    </row>
    <row r="4514" spans="1:9" hidden="1" x14ac:dyDescent="0.3">
      <c r="A4514" s="1" t="s">
        <v>144</v>
      </c>
      <c r="B4514" s="1" t="s">
        <v>55</v>
      </c>
      <c r="C4514">
        <v>8.6195000000000004</v>
      </c>
      <c r="D4514">
        <v>0.82479999999999998</v>
      </c>
      <c r="E4514" s="1" t="s">
        <v>44</v>
      </c>
      <c r="F4514" t="s">
        <v>13143</v>
      </c>
      <c r="G4514">
        <v>0</v>
      </c>
      <c r="H4514">
        <v>0</v>
      </c>
      <c r="I4514">
        <v>0</v>
      </c>
    </row>
    <row r="4515" spans="1:9" hidden="1" x14ac:dyDescent="0.3">
      <c r="A4515" s="1" t="s">
        <v>144</v>
      </c>
      <c r="B4515" s="1" t="s">
        <v>55</v>
      </c>
      <c r="C4515">
        <v>8.6195000000000004</v>
      </c>
      <c r="D4515">
        <v>0.82479999999999998</v>
      </c>
      <c r="E4515" s="1" t="s">
        <v>45</v>
      </c>
      <c r="F4515" t="s">
        <v>13144</v>
      </c>
      <c r="G4515">
        <v>0</v>
      </c>
      <c r="H4515">
        <v>0</v>
      </c>
      <c r="I4515">
        <v>0</v>
      </c>
    </row>
    <row r="4516" spans="1:9" hidden="1" x14ac:dyDescent="0.3">
      <c r="A4516" s="1" t="s">
        <v>144</v>
      </c>
      <c r="B4516" s="1" t="s">
        <v>55</v>
      </c>
      <c r="C4516">
        <v>8.6195000000000004</v>
      </c>
      <c r="D4516">
        <v>0.82479999999999998</v>
      </c>
      <c r="E4516" s="1" t="s">
        <v>46</v>
      </c>
      <c r="F4516" t="s">
        <v>13145</v>
      </c>
      <c r="G4516">
        <v>0</v>
      </c>
      <c r="H4516">
        <v>0</v>
      </c>
      <c r="I4516">
        <v>0</v>
      </c>
    </row>
    <row r="4517" spans="1:9" hidden="1" x14ac:dyDescent="0.3">
      <c r="A4517" s="1" t="s">
        <v>144</v>
      </c>
      <c r="B4517" s="1" t="s">
        <v>55</v>
      </c>
      <c r="C4517">
        <v>8.6195000000000004</v>
      </c>
      <c r="D4517">
        <v>0.82479999999999998</v>
      </c>
      <c r="E4517" s="1" t="s">
        <v>47</v>
      </c>
      <c r="F4517" t="s">
        <v>13146</v>
      </c>
      <c r="G4517">
        <v>0</v>
      </c>
      <c r="H4517">
        <v>0</v>
      </c>
      <c r="I4517">
        <v>0</v>
      </c>
    </row>
    <row r="4518" spans="1:9" hidden="1" x14ac:dyDescent="0.3">
      <c r="A4518" s="1" t="s">
        <v>144</v>
      </c>
      <c r="B4518" s="1" t="s">
        <v>55</v>
      </c>
      <c r="C4518">
        <v>8.6195000000000004</v>
      </c>
      <c r="D4518">
        <v>0.82479999999999998</v>
      </c>
      <c r="E4518" s="1" t="s">
        <v>48</v>
      </c>
      <c r="F4518" t="s">
        <v>21493</v>
      </c>
      <c r="G4518">
        <v>0</v>
      </c>
      <c r="H4518">
        <v>1</v>
      </c>
      <c r="I4518">
        <v>0</v>
      </c>
    </row>
    <row r="4519" spans="1:9" hidden="1" x14ac:dyDescent="0.3">
      <c r="A4519" s="1" t="s">
        <v>144</v>
      </c>
      <c r="B4519" s="1" t="s">
        <v>55</v>
      </c>
      <c r="C4519">
        <v>8.6195000000000004</v>
      </c>
      <c r="D4519">
        <v>0.82479999999999998</v>
      </c>
      <c r="E4519" s="1" t="s">
        <v>49</v>
      </c>
      <c r="F4519" t="s">
        <v>21494</v>
      </c>
      <c r="G4519">
        <v>0</v>
      </c>
      <c r="H4519">
        <v>1</v>
      </c>
      <c r="I4519">
        <v>0</v>
      </c>
    </row>
    <row r="4520" spans="1:9" hidden="1" x14ac:dyDescent="0.3">
      <c r="A4520" s="1" t="s">
        <v>144</v>
      </c>
      <c r="B4520" s="1" t="s">
        <v>55</v>
      </c>
      <c r="C4520">
        <v>8.6195000000000004</v>
      </c>
      <c r="D4520">
        <v>0.82479999999999998</v>
      </c>
      <c r="E4520" s="1" t="s">
        <v>50</v>
      </c>
      <c r="F4520" t="s">
        <v>21495</v>
      </c>
      <c r="G4520">
        <v>0</v>
      </c>
      <c r="H4520">
        <v>1</v>
      </c>
      <c r="I4520">
        <v>0</v>
      </c>
    </row>
    <row r="4521" spans="1:9" hidden="1" x14ac:dyDescent="0.3">
      <c r="A4521" s="1" t="s">
        <v>144</v>
      </c>
      <c r="B4521" s="1" t="s">
        <v>55</v>
      </c>
      <c r="C4521">
        <v>8.6195000000000004</v>
      </c>
      <c r="D4521">
        <v>0.82479999999999998</v>
      </c>
      <c r="E4521" s="1" t="s">
        <v>51</v>
      </c>
      <c r="F4521" t="s">
        <v>21496</v>
      </c>
      <c r="G4521">
        <v>0</v>
      </c>
      <c r="H4521">
        <v>1</v>
      </c>
      <c r="I4521">
        <v>0</v>
      </c>
    </row>
    <row r="4522" spans="1:9" hidden="1" x14ac:dyDescent="0.3">
      <c r="A4522" s="1" t="s">
        <v>144</v>
      </c>
      <c r="B4522" s="1" t="s">
        <v>55</v>
      </c>
      <c r="C4522">
        <v>8.6195000000000004</v>
      </c>
      <c r="D4522">
        <v>0.82479999999999998</v>
      </c>
      <c r="E4522" s="1" t="s">
        <v>52</v>
      </c>
      <c r="F4522" t="s">
        <v>21497</v>
      </c>
      <c r="G4522">
        <v>0</v>
      </c>
      <c r="H4522">
        <v>1</v>
      </c>
      <c r="I4522">
        <v>0</v>
      </c>
    </row>
    <row r="4523" spans="1:9" hidden="1" x14ac:dyDescent="0.3">
      <c r="A4523" s="1" t="s">
        <v>144</v>
      </c>
      <c r="B4523" s="1" t="s">
        <v>55</v>
      </c>
      <c r="C4523">
        <v>8.6195000000000004</v>
      </c>
      <c r="D4523">
        <v>0.82479999999999998</v>
      </c>
      <c r="E4523" s="1" t="s">
        <v>53</v>
      </c>
      <c r="F4523" t="s">
        <v>21498</v>
      </c>
      <c r="G4523">
        <v>0</v>
      </c>
      <c r="H4523">
        <v>1</v>
      </c>
      <c r="I4523">
        <v>0</v>
      </c>
    </row>
    <row r="4524" spans="1:9" hidden="1" x14ac:dyDescent="0.3">
      <c r="A4524" s="1" t="s">
        <v>144</v>
      </c>
      <c r="B4524" s="1" t="s">
        <v>55</v>
      </c>
      <c r="C4524">
        <v>8.6195000000000004</v>
      </c>
      <c r="D4524">
        <v>0.82479999999999998</v>
      </c>
      <c r="E4524" s="1" t="s">
        <v>54</v>
      </c>
      <c r="F4524" t="s">
        <v>21499</v>
      </c>
      <c r="G4524">
        <v>0</v>
      </c>
      <c r="H4524">
        <v>1</v>
      </c>
      <c r="I4524">
        <v>0</v>
      </c>
    </row>
    <row r="4525" spans="1:9" hidden="1" x14ac:dyDescent="0.3">
      <c r="A4525" s="1" t="s">
        <v>144</v>
      </c>
      <c r="B4525" s="1" t="s">
        <v>55</v>
      </c>
      <c r="C4525">
        <v>8.6195000000000004</v>
      </c>
      <c r="D4525">
        <v>0.82479999999999998</v>
      </c>
      <c r="E4525" s="1" t="s">
        <v>21548</v>
      </c>
      <c r="F4525" t="s">
        <v>21635</v>
      </c>
      <c r="G4525">
        <v>0</v>
      </c>
      <c r="H4525">
        <v>1</v>
      </c>
      <c r="I4525">
        <v>0</v>
      </c>
    </row>
    <row r="4526" spans="1:9" hidden="1" x14ac:dyDescent="0.3">
      <c r="A4526" s="1" t="s">
        <v>145</v>
      </c>
      <c r="B4526" s="1" t="s">
        <v>55</v>
      </c>
      <c r="C4526">
        <v>3.9339</v>
      </c>
      <c r="D4526">
        <v>-53.125799999999998</v>
      </c>
      <c r="E4526" s="1" t="s">
        <v>4</v>
      </c>
      <c r="F4526" t="s">
        <v>16643</v>
      </c>
      <c r="G4526">
        <v>0</v>
      </c>
      <c r="H4526">
        <v>0</v>
      </c>
      <c r="I4526">
        <v>0</v>
      </c>
    </row>
    <row r="4527" spans="1:9" hidden="1" x14ac:dyDescent="0.3">
      <c r="A4527" s="1" t="s">
        <v>145</v>
      </c>
      <c r="B4527" s="1" t="s">
        <v>55</v>
      </c>
      <c r="C4527">
        <v>3.9339</v>
      </c>
      <c r="D4527">
        <v>-53.125799999999998</v>
      </c>
      <c r="E4527" s="1" t="s">
        <v>5</v>
      </c>
      <c r="F4527" t="s">
        <v>16540</v>
      </c>
      <c r="G4527">
        <v>0</v>
      </c>
      <c r="H4527">
        <v>0</v>
      </c>
      <c r="I4527">
        <v>0</v>
      </c>
    </row>
    <row r="4528" spans="1:9" hidden="1" x14ac:dyDescent="0.3">
      <c r="A4528" s="1" t="s">
        <v>145</v>
      </c>
      <c r="B4528" s="1" t="s">
        <v>55</v>
      </c>
      <c r="C4528">
        <v>3.9339</v>
      </c>
      <c r="D4528">
        <v>-53.125799999999998</v>
      </c>
      <c r="E4528" s="1" t="s">
        <v>6</v>
      </c>
      <c r="F4528" t="s">
        <v>16438</v>
      </c>
      <c r="G4528">
        <v>0</v>
      </c>
      <c r="H4528">
        <v>0</v>
      </c>
      <c r="I4528">
        <v>0</v>
      </c>
    </row>
    <row r="4529" spans="1:9" hidden="1" x14ac:dyDescent="0.3">
      <c r="A4529" s="1" t="s">
        <v>145</v>
      </c>
      <c r="B4529" s="1" t="s">
        <v>55</v>
      </c>
      <c r="C4529">
        <v>3.9339</v>
      </c>
      <c r="D4529">
        <v>-53.125799999999998</v>
      </c>
      <c r="E4529" s="1" t="s">
        <v>7</v>
      </c>
      <c r="F4529" t="s">
        <v>16336</v>
      </c>
      <c r="G4529">
        <v>0</v>
      </c>
      <c r="H4529">
        <v>0</v>
      </c>
      <c r="I4529">
        <v>0</v>
      </c>
    </row>
    <row r="4530" spans="1:9" hidden="1" x14ac:dyDescent="0.3">
      <c r="A4530" s="1" t="s">
        <v>145</v>
      </c>
      <c r="B4530" s="1" t="s">
        <v>55</v>
      </c>
      <c r="C4530">
        <v>3.9339</v>
      </c>
      <c r="D4530">
        <v>-53.125799999999998</v>
      </c>
      <c r="E4530" s="1" t="s">
        <v>8</v>
      </c>
      <c r="F4530" t="s">
        <v>16236</v>
      </c>
      <c r="G4530">
        <v>0</v>
      </c>
      <c r="H4530">
        <v>0</v>
      </c>
      <c r="I4530">
        <v>0</v>
      </c>
    </row>
    <row r="4531" spans="1:9" hidden="1" x14ac:dyDescent="0.3">
      <c r="A4531" s="1" t="s">
        <v>145</v>
      </c>
      <c r="B4531" s="1" t="s">
        <v>55</v>
      </c>
      <c r="C4531">
        <v>3.9339</v>
      </c>
      <c r="D4531">
        <v>-53.125799999999998</v>
      </c>
      <c r="E4531" s="1" t="s">
        <v>9</v>
      </c>
      <c r="F4531" t="s">
        <v>16136</v>
      </c>
      <c r="G4531">
        <v>0</v>
      </c>
      <c r="H4531">
        <v>0</v>
      </c>
      <c r="I4531">
        <v>0</v>
      </c>
    </row>
    <row r="4532" spans="1:9" hidden="1" x14ac:dyDescent="0.3">
      <c r="A4532" s="1" t="s">
        <v>145</v>
      </c>
      <c r="B4532" s="1" t="s">
        <v>55</v>
      </c>
      <c r="C4532">
        <v>3.9339</v>
      </c>
      <c r="D4532">
        <v>-53.125799999999998</v>
      </c>
      <c r="E4532" s="1" t="s">
        <v>10</v>
      </c>
      <c r="F4532" t="s">
        <v>16039</v>
      </c>
      <c r="G4532">
        <v>0</v>
      </c>
      <c r="H4532">
        <v>0</v>
      </c>
      <c r="I4532">
        <v>0</v>
      </c>
    </row>
    <row r="4533" spans="1:9" hidden="1" x14ac:dyDescent="0.3">
      <c r="A4533" s="1" t="s">
        <v>145</v>
      </c>
      <c r="B4533" s="1" t="s">
        <v>55</v>
      </c>
      <c r="C4533">
        <v>3.9339</v>
      </c>
      <c r="D4533">
        <v>-53.125799999999998</v>
      </c>
      <c r="E4533" s="1" t="s">
        <v>11</v>
      </c>
      <c r="F4533" t="s">
        <v>15942</v>
      </c>
      <c r="G4533">
        <v>0</v>
      </c>
      <c r="H4533">
        <v>0</v>
      </c>
      <c r="I4533">
        <v>0</v>
      </c>
    </row>
    <row r="4534" spans="1:9" hidden="1" x14ac:dyDescent="0.3">
      <c r="A4534" s="1" t="s">
        <v>145</v>
      </c>
      <c r="B4534" s="1" t="s">
        <v>55</v>
      </c>
      <c r="C4534">
        <v>3.9339</v>
      </c>
      <c r="D4534">
        <v>-53.125799999999998</v>
      </c>
      <c r="E4534" s="1" t="s">
        <v>12</v>
      </c>
      <c r="F4534" t="s">
        <v>15847</v>
      </c>
      <c r="G4534">
        <v>0</v>
      </c>
      <c r="H4534">
        <v>0</v>
      </c>
      <c r="I4534">
        <v>0</v>
      </c>
    </row>
    <row r="4535" spans="1:9" hidden="1" x14ac:dyDescent="0.3">
      <c r="A4535" s="1" t="s">
        <v>145</v>
      </c>
      <c r="B4535" s="1" t="s">
        <v>55</v>
      </c>
      <c r="C4535">
        <v>3.9339</v>
      </c>
      <c r="D4535">
        <v>-53.125799999999998</v>
      </c>
      <c r="E4535" s="1" t="s">
        <v>13</v>
      </c>
      <c r="F4535" t="s">
        <v>15755</v>
      </c>
      <c r="G4535">
        <v>0</v>
      </c>
      <c r="H4535">
        <v>0</v>
      </c>
      <c r="I4535">
        <v>0</v>
      </c>
    </row>
    <row r="4536" spans="1:9" hidden="1" x14ac:dyDescent="0.3">
      <c r="A4536" s="1" t="s">
        <v>145</v>
      </c>
      <c r="B4536" s="1" t="s">
        <v>55</v>
      </c>
      <c r="C4536">
        <v>3.9339</v>
      </c>
      <c r="D4536">
        <v>-53.125799999999998</v>
      </c>
      <c r="E4536" s="1" t="s">
        <v>14</v>
      </c>
      <c r="F4536" t="s">
        <v>15665</v>
      </c>
      <c r="G4536">
        <v>0</v>
      </c>
      <c r="H4536">
        <v>0</v>
      </c>
      <c r="I4536">
        <v>0</v>
      </c>
    </row>
    <row r="4537" spans="1:9" hidden="1" x14ac:dyDescent="0.3">
      <c r="A4537" s="1" t="s">
        <v>145</v>
      </c>
      <c r="B4537" s="1" t="s">
        <v>55</v>
      </c>
      <c r="C4537">
        <v>3.9339</v>
      </c>
      <c r="D4537">
        <v>-53.125799999999998</v>
      </c>
      <c r="E4537" s="1" t="s">
        <v>15</v>
      </c>
      <c r="F4537" t="s">
        <v>15576</v>
      </c>
      <c r="G4537">
        <v>0</v>
      </c>
      <c r="H4537">
        <v>0</v>
      </c>
      <c r="I4537">
        <v>0</v>
      </c>
    </row>
    <row r="4538" spans="1:9" hidden="1" x14ac:dyDescent="0.3">
      <c r="A4538" s="1" t="s">
        <v>145</v>
      </c>
      <c r="B4538" s="1" t="s">
        <v>55</v>
      </c>
      <c r="C4538">
        <v>3.9339</v>
      </c>
      <c r="D4538">
        <v>-53.125799999999998</v>
      </c>
      <c r="E4538" s="1" t="s">
        <v>16</v>
      </c>
      <c r="F4538" t="s">
        <v>15487</v>
      </c>
      <c r="G4538">
        <v>0</v>
      </c>
      <c r="H4538">
        <v>0</v>
      </c>
      <c r="I4538">
        <v>0</v>
      </c>
    </row>
    <row r="4539" spans="1:9" hidden="1" x14ac:dyDescent="0.3">
      <c r="A4539" s="1" t="s">
        <v>145</v>
      </c>
      <c r="B4539" s="1" t="s">
        <v>55</v>
      </c>
      <c r="C4539">
        <v>3.9339</v>
      </c>
      <c r="D4539">
        <v>-53.125799999999998</v>
      </c>
      <c r="E4539" s="1" t="s">
        <v>17</v>
      </c>
      <c r="F4539" t="s">
        <v>15398</v>
      </c>
      <c r="G4539">
        <v>0</v>
      </c>
      <c r="H4539">
        <v>0</v>
      </c>
      <c r="I4539">
        <v>0</v>
      </c>
    </row>
    <row r="4540" spans="1:9" hidden="1" x14ac:dyDescent="0.3">
      <c r="A4540" s="1" t="s">
        <v>145</v>
      </c>
      <c r="B4540" s="1" t="s">
        <v>55</v>
      </c>
      <c r="C4540">
        <v>3.9339</v>
      </c>
      <c r="D4540">
        <v>-53.125799999999998</v>
      </c>
      <c r="E4540" s="1" t="s">
        <v>18</v>
      </c>
      <c r="F4540" t="s">
        <v>15310</v>
      </c>
      <c r="G4540">
        <v>0</v>
      </c>
      <c r="H4540">
        <v>0</v>
      </c>
      <c r="I4540">
        <v>0</v>
      </c>
    </row>
    <row r="4541" spans="1:9" hidden="1" x14ac:dyDescent="0.3">
      <c r="A4541" s="1" t="s">
        <v>145</v>
      </c>
      <c r="B4541" s="1" t="s">
        <v>55</v>
      </c>
      <c r="C4541">
        <v>3.9339</v>
      </c>
      <c r="D4541">
        <v>-53.125799999999998</v>
      </c>
      <c r="E4541" s="1" t="s">
        <v>19</v>
      </c>
      <c r="F4541" t="s">
        <v>15222</v>
      </c>
      <c r="G4541">
        <v>0</v>
      </c>
      <c r="H4541">
        <v>0</v>
      </c>
      <c r="I4541">
        <v>0</v>
      </c>
    </row>
    <row r="4542" spans="1:9" hidden="1" x14ac:dyDescent="0.3">
      <c r="A4542" s="1" t="s">
        <v>145</v>
      </c>
      <c r="B4542" s="1" t="s">
        <v>55</v>
      </c>
      <c r="C4542">
        <v>3.9339</v>
      </c>
      <c r="D4542">
        <v>-53.125799999999998</v>
      </c>
      <c r="E4542" s="1" t="s">
        <v>20</v>
      </c>
      <c r="F4542" t="s">
        <v>15134</v>
      </c>
      <c r="G4542">
        <v>0</v>
      </c>
      <c r="H4542">
        <v>0</v>
      </c>
      <c r="I4542">
        <v>0</v>
      </c>
    </row>
    <row r="4543" spans="1:9" hidden="1" x14ac:dyDescent="0.3">
      <c r="A4543" s="1" t="s">
        <v>145</v>
      </c>
      <c r="B4543" s="1" t="s">
        <v>55</v>
      </c>
      <c r="C4543">
        <v>3.9339</v>
      </c>
      <c r="D4543">
        <v>-53.125799999999998</v>
      </c>
      <c r="E4543" s="1" t="s">
        <v>21</v>
      </c>
      <c r="F4543" t="s">
        <v>15046</v>
      </c>
      <c r="G4543">
        <v>0</v>
      </c>
      <c r="H4543">
        <v>0</v>
      </c>
      <c r="I4543">
        <v>0</v>
      </c>
    </row>
    <row r="4544" spans="1:9" hidden="1" x14ac:dyDescent="0.3">
      <c r="A4544" s="1" t="s">
        <v>145</v>
      </c>
      <c r="B4544" s="1" t="s">
        <v>55</v>
      </c>
      <c r="C4544">
        <v>3.9339</v>
      </c>
      <c r="D4544">
        <v>-53.125799999999998</v>
      </c>
      <c r="E4544" s="1" t="s">
        <v>22</v>
      </c>
      <c r="F4544" t="s">
        <v>14958</v>
      </c>
      <c r="G4544">
        <v>0</v>
      </c>
      <c r="H4544">
        <v>0</v>
      </c>
      <c r="I4544">
        <v>0</v>
      </c>
    </row>
    <row r="4545" spans="1:9" hidden="1" x14ac:dyDescent="0.3">
      <c r="A4545" s="1" t="s">
        <v>145</v>
      </c>
      <c r="B4545" s="1" t="s">
        <v>55</v>
      </c>
      <c r="C4545">
        <v>3.9339</v>
      </c>
      <c r="D4545">
        <v>-53.125799999999998</v>
      </c>
      <c r="E4545" s="1" t="s">
        <v>23</v>
      </c>
      <c r="F4545" t="s">
        <v>14870</v>
      </c>
      <c r="G4545">
        <v>0</v>
      </c>
      <c r="H4545">
        <v>0</v>
      </c>
      <c r="I4545">
        <v>0</v>
      </c>
    </row>
    <row r="4546" spans="1:9" hidden="1" x14ac:dyDescent="0.3">
      <c r="A4546" s="1" t="s">
        <v>145</v>
      </c>
      <c r="B4546" s="1" t="s">
        <v>55</v>
      </c>
      <c r="C4546">
        <v>3.9339</v>
      </c>
      <c r="D4546">
        <v>-53.125799999999998</v>
      </c>
      <c r="E4546" s="1" t="s">
        <v>24</v>
      </c>
      <c r="F4546" t="s">
        <v>14782</v>
      </c>
      <c r="G4546">
        <v>0</v>
      </c>
      <c r="H4546">
        <v>0</v>
      </c>
      <c r="I4546">
        <v>0</v>
      </c>
    </row>
    <row r="4547" spans="1:9" hidden="1" x14ac:dyDescent="0.3">
      <c r="A4547" s="1" t="s">
        <v>145</v>
      </c>
      <c r="B4547" s="1" t="s">
        <v>55</v>
      </c>
      <c r="C4547">
        <v>3.9339</v>
      </c>
      <c r="D4547">
        <v>-53.125799999999998</v>
      </c>
      <c r="E4547" s="1" t="s">
        <v>25</v>
      </c>
      <c r="F4547" t="s">
        <v>14694</v>
      </c>
      <c r="G4547">
        <v>0</v>
      </c>
      <c r="H4547">
        <v>0</v>
      </c>
      <c r="I4547">
        <v>0</v>
      </c>
    </row>
    <row r="4548" spans="1:9" hidden="1" x14ac:dyDescent="0.3">
      <c r="A4548" s="1" t="s">
        <v>145</v>
      </c>
      <c r="B4548" s="1" t="s">
        <v>55</v>
      </c>
      <c r="C4548">
        <v>3.9339</v>
      </c>
      <c r="D4548">
        <v>-53.125799999999998</v>
      </c>
      <c r="E4548" s="1" t="s">
        <v>26</v>
      </c>
      <c r="F4548" t="s">
        <v>14606</v>
      </c>
      <c r="G4548">
        <v>0</v>
      </c>
      <c r="H4548">
        <v>0</v>
      </c>
      <c r="I4548">
        <v>0</v>
      </c>
    </row>
    <row r="4549" spans="1:9" hidden="1" x14ac:dyDescent="0.3">
      <c r="A4549" s="1" t="s">
        <v>145</v>
      </c>
      <c r="B4549" s="1" t="s">
        <v>55</v>
      </c>
      <c r="C4549">
        <v>3.9339</v>
      </c>
      <c r="D4549">
        <v>-53.125799999999998</v>
      </c>
      <c r="E4549" s="1" t="s">
        <v>27</v>
      </c>
      <c r="F4549" t="s">
        <v>14518</v>
      </c>
      <c r="G4549">
        <v>0</v>
      </c>
      <c r="H4549">
        <v>0</v>
      </c>
      <c r="I4549">
        <v>0</v>
      </c>
    </row>
    <row r="4550" spans="1:9" hidden="1" x14ac:dyDescent="0.3">
      <c r="A4550" s="1" t="s">
        <v>145</v>
      </c>
      <c r="B4550" s="1" t="s">
        <v>55</v>
      </c>
      <c r="C4550">
        <v>3.9339</v>
      </c>
      <c r="D4550">
        <v>-53.125799999999998</v>
      </c>
      <c r="E4550" s="1" t="s">
        <v>28</v>
      </c>
      <c r="F4550" t="s">
        <v>14431</v>
      </c>
      <c r="G4550">
        <v>0</v>
      </c>
      <c r="H4550">
        <v>0</v>
      </c>
      <c r="I4550">
        <v>0</v>
      </c>
    </row>
    <row r="4551" spans="1:9" hidden="1" x14ac:dyDescent="0.3">
      <c r="A4551" s="1" t="s">
        <v>145</v>
      </c>
      <c r="B4551" s="1" t="s">
        <v>55</v>
      </c>
      <c r="C4551">
        <v>3.9339</v>
      </c>
      <c r="D4551">
        <v>-53.125799999999998</v>
      </c>
      <c r="E4551" s="1" t="s">
        <v>29</v>
      </c>
      <c r="F4551" t="s">
        <v>14344</v>
      </c>
      <c r="G4551">
        <v>0</v>
      </c>
      <c r="H4551">
        <v>0</v>
      </c>
      <c r="I4551">
        <v>0</v>
      </c>
    </row>
    <row r="4552" spans="1:9" hidden="1" x14ac:dyDescent="0.3">
      <c r="A4552" s="1" t="s">
        <v>145</v>
      </c>
      <c r="B4552" s="1" t="s">
        <v>55</v>
      </c>
      <c r="C4552">
        <v>3.9339</v>
      </c>
      <c r="D4552">
        <v>-53.125799999999998</v>
      </c>
      <c r="E4552" s="1" t="s">
        <v>30</v>
      </c>
      <c r="F4552" t="s">
        <v>14257</v>
      </c>
      <c r="G4552">
        <v>0</v>
      </c>
      <c r="H4552">
        <v>0</v>
      </c>
      <c r="I4552">
        <v>0</v>
      </c>
    </row>
    <row r="4553" spans="1:9" hidden="1" x14ac:dyDescent="0.3">
      <c r="A4553" s="1" t="s">
        <v>145</v>
      </c>
      <c r="B4553" s="1" t="s">
        <v>55</v>
      </c>
      <c r="C4553">
        <v>3.9339</v>
      </c>
      <c r="D4553">
        <v>-53.125799999999998</v>
      </c>
      <c r="E4553" s="1" t="s">
        <v>31</v>
      </c>
      <c r="F4553" t="s">
        <v>14170</v>
      </c>
      <c r="G4553">
        <v>0</v>
      </c>
      <c r="H4553">
        <v>0</v>
      </c>
      <c r="I4553">
        <v>0</v>
      </c>
    </row>
    <row r="4554" spans="1:9" hidden="1" x14ac:dyDescent="0.3">
      <c r="A4554" s="1" t="s">
        <v>145</v>
      </c>
      <c r="B4554" s="1" t="s">
        <v>55</v>
      </c>
      <c r="C4554">
        <v>3.9339</v>
      </c>
      <c r="D4554">
        <v>-53.125799999999998</v>
      </c>
      <c r="E4554" s="1" t="s">
        <v>32</v>
      </c>
      <c r="F4554" t="s">
        <v>14084</v>
      </c>
      <c r="G4554">
        <v>0</v>
      </c>
      <c r="H4554">
        <v>0</v>
      </c>
      <c r="I4554">
        <v>0</v>
      </c>
    </row>
    <row r="4555" spans="1:9" hidden="1" x14ac:dyDescent="0.3">
      <c r="A4555" s="1" t="s">
        <v>145</v>
      </c>
      <c r="B4555" s="1" t="s">
        <v>55</v>
      </c>
      <c r="C4555">
        <v>3.9339</v>
      </c>
      <c r="D4555">
        <v>-53.125799999999998</v>
      </c>
      <c r="E4555" s="1" t="s">
        <v>33</v>
      </c>
      <c r="F4555" t="s">
        <v>13998</v>
      </c>
      <c r="G4555">
        <v>0</v>
      </c>
      <c r="H4555">
        <v>0</v>
      </c>
      <c r="I4555">
        <v>0</v>
      </c>
    </row>
    <row r="4556" spans="1:9" hidden="1" x14ac:dyDescent="0.3">
      <c r="A4556" s="1" t="s">
        <v>145</v>
      </c>
      <c r="B4556" s="1" t="s">
        <v>55</v>
      </c>
      <c r="C4556">
        <v>3.9339</v>
      </c>
      <c r="D4556">
        <v>-53.125799999999998</v>
      </c>
      <c r="E4556" s="1" t="s">
        <v>34</v>
      </c>
      <c r="F4556" t="s">
        <v>13912</v>
      </c>
      <c r="G4556">
        <v>0</v>
      </c>
      <c r="H4556">
        <v>0</v>
      </c>
      <c r="I4556">
        <v>0</v>
      </c>
    </row>
    <row r="4557" spans="1:9" hidden="1" x14ac:dyDescent="0.3">
      <c r="A4557" s="1" t="s">
        <v>145</v>
      </c>
      <c r="B4557" s="1" t="s">
        <v>55</v>
      </c>
      <c r="C4557">
        <v>3.9339</v>
      </c>
      <c r="D4557">
        <v>-53.125799999999998</v>
      </c>
      <c r="E4557" s="1" t="s">
        <v>35</v>
      </c>
      <c r="F4557" t="s">
        <v>13828</v>
      </c>
      <c r="G4557">
        <v>0</v>
      </c>
      <c r="H4557">
        <v>0</v>
      </c>
      <c r="I4557">
        <v>0</v>
      </c>
    </row>
    <row r="4558" spans="1:9" hidden="1" x14ac:dyDescent="0.3">
      <c r="A4558" s="1" t="s">
        <v>145</v>
      </c>
      <c r="B4558" s="1" t="s">
        <v>55</v>
      </c>
      <c r="C4558">
        <v>3.9339</v>
      </c>
      <c r="D4558">
        <v>-53.125799999999998</v>
      </c>
      <c r="E4558" s="1" t="s">
        <v>36</v>
      </c>
      <c r="F4558" t="s">
        <v>13744</v>
      </c>
      <c r="G4558">
        <v>0</v>
      </c>
      <c r="H4558">
        <v>0</v>
      </c>
      <c r="I4558">
        <v>0</v>
      </c>
    </row>
    <row r="4559" spans="1:9" hidden="1" x14ac:dyDescent="0.3">
      <c r="A4559" s="1" t="s">
        <v>145</v>
      </c>
      <c r="B4559" s="1" t="s">
        <v>55</v>
      </c>
      <c r="C4559">
        <v>3.9339</v>
      </c>
      <c r="D4559">
        <v>-53.125799999999998</v>
      </c>
      <c r="E4559" s="1" t="s">
        <v>37</v>
      </c>
      <c r="F4559" t="s">
        <v>13660</v>
      </c>
      <c r="G4559">
        <v>0</v>
      </c>
      <c r="H4559">
        <v>0</v>
      </c>
      <c r="I4559">
        <v>0</v>
      </c>
    </row>
    <row r="4560" spans="1:9" hidden="1" x14ac:dyDescent="0.3">
      <c r="A4560" s="1" t="s">
        <v>145</v>
      </c>
      <c r="B4560" s="1" t="s">
        <v>55</v>
      </c>
      <c r="C4560">
        <v>3.9339</v>
      </c>
      <c r="D4560">
        <v>-53.125799999999998</v>
      </c>
      <c r="E4560" s="1" t="s">
        <v>38</v>
      </c>
      <c r="F4560" t="s">
        <v>13581</v>
      </c>
      <c r="G4560">
        <v>0</v>
      </c>
      <c r="H4560">
        <v>0</v>
      </c>
      <c r="I4560">
        <v>0</v>
      </c>
    </row>
    <row r="4561" spans="1:9" hidden="1" x14ac:dyDescent="0.3">
      <c r="A4561" s="1" t="s">
        <v>145</v>
      </c>
      <c r="B4561" s="1" t="s">
        <v>55</v>
      </c>
      <c r="C4561">
        <v>3.9339</v>
      </c>
      <c r="D4561">
        <v>-53.125799999999998</v>
      </c>
      <c r="E4561" s="1" t="s">
        <v>39</v>
      </c>
      <c r="F4561" t="s">
        <v>13506</v>
      </c>
      <c r="G4561">
        <v>0</v>
      </c>
      <c r="H4561">
        <v>0</v>
      </c>
      <c r="I4561">
        <v>0</v>
      </c>
    </row>
    <row r="4562" spans="1:9" hidden="1" x14ac:dyDescent="0.3">
      <c r="A4562" s="1" t="s">
        <v>145</v>
      </c>
      <c r="B4562" s="1" t="s">
        <v>55</v>
      </c>
      <c r="C4562">
        <v>3.9339</v>
      </c>
      <c r="D4562">
        <v>-53.125799999999998</v>
      </c>
      <c r="E4562" s="1" t="s">
        <v>40</v>
      </c>
      <c r="F4562" t="s">
        <v>13438</v>
      </c>
      <c r="G4562">
        <v>0</v>
      </c>
      <c r="H4562">
        <v>0</v>
      </c>
      <c r="I4562">
        <v>0</v>
      </c>
    </row>
    <row r="4563" spans="1:9" hidden="1" x14ac:dyDescent="0.3">
      <c r="A4563" s="1" t="s">
        <v>145</v>
      </c>
      <c r="B4563" s="1" t="s">
        <v>55</v>
      </c>
      <c r="C4563">
        <v>3.9339</v>
      </c>
      <c r="D4563">
        <v>-53.125799999999998</v>
      </c>
      <c r="E4563" s="1" t="s">
        <v>41</v>
      </c>
      <c r="F4563" t="s">
        <v>13147</v>
      </c>
      <c r="G4563">
        <v>0</v>
      </c>
      <c r="H4563">
        <v>0</v>
      </c>
      <c r="I4563">
        <v>0</v>
      </c>
    </row>
    <row r="4564" spans="1:9" hidden="1" x14ac:dyDescent="0.3">
      <c r="A4564" s="1" t="s">
        <v>145</v>
      </c>
      <c r="B4564" s="1" t="s">
        <v>55</v>
      </c>
      <c r="C4564">
        <v>3.9339</v>
      </c>
      <c r="D4564">
        <v>-53.125799999999998</v>
      </c>
      <c r="E4564" s="1" t="s">
        <v>42</v>
      </c>
      <c r="F4564" t="s">
        <v>13148</v>
      </c>
      <c r="G4564">
        <v>0</v>
      </c>
      <c r="H4564">
        <v>0</v>
      </c>
      <c r="I4564">
        <v>0</v>
      </c>
    </row>
    <row r="4565" spans="1:9" hidden="1" x14ac:dyDescent="0.3">
      <c r="A4565" s="1" t="s">
        <v>145</v>
      </c>
      <c r="B4565" s="1" t="s">
        <v>55</v>
      </c>
      <c r="C4565">
        <v>3.9339</v>
      </c>
      <c r="D4565">
        <v>-53.125799999999998</v>
      </c>
      <c r="E4565" s="1" t="s">
        <v>43</v>
      </c>
      <c r="F4565" t="s">
        <v>13149</v>
      </c>
      <c r="G4565">
        <v>0</v>
      </c>
      <c r="H4565">
        <v>0</v>
      </c>
      <c r="I4565">
        <v>0</v>
      </c>
    </row>
    <row r="4566" spans="1:9" hidden="1" x14ac:dyDescent="0.3">
      <c r="A4566" s="1" t="s">
        <v>145</v>
      </c>
      <c r="B4566" s="1" t="s">
        <v>55</v>
      </c>
      <c r="C4566">
        <v>3.9339</v>
      </c>
      <c r="D4566">
        <v>-53.125799999999998</v>
      </c>
      <c r="E4566" s="1" t="s">
        <v>44</v>
      </c>
      <c r="F4566" t="s">
        <v>13150</v>
      </c>
      <c r="G4566">
        <v>0</v>
      </c>
      <c r="H4566">
        <v>0</v>
      </c>
      <c r="I4566">
        <v>0</v>
      </c>
    </row>
    <row r="4567" spans="1:9" hidden="1" x14ac:dyDescent="0.3">
      <c r="A4567" s="1" t="s">
        <v>145</v>
      </c>
      <c r="B4567" s="1" t="s">
        <v>55</v>
      </c>
      <c r="C4567">
        <v>3.9339</v>
      </c>
      <c r="D4567">
        <v>-53.125799999999998</v>
      </c>
      <c r="E4567" s="1" t="s">
        <v>45</v>
      </c>
      <c r="F4567" t="s">
        <v>13151</v>
      </c>
      <c r="G4567">
        <v>0</v>
      </c>
      <c r="H4567">
        <v>0</v>
      </c>
      <c r="I4567">
        <v>0</v>
      </c>
    </row>
    <row r="4568" spans="1:9" hidden="1" x14ac:dyDescent="0.3">
      <c r="A4568" s="1" t="s">
        <v>145</v>
      </c>
      <c r="B4568" s="1" t="s">
        <v>55</v>
      </c>
      <c r="C4568">
        <v>3.9339</v>
      </c>
      <c r="D4568">
        <v>-53.125799999999998</v>
      </c>
      <c r="E4568" s="1" t="s">
        <v>46</v>
      </c>
      <c r="F4568" t="s">
        <v>13152</v>
      </c>
      <c r="G4568">
        <v>0</v>
      </c>
      <c r="H4568">
        <v>0</v>
      </c>
      <c r="I4568">
        <v>0</v>
      </c>
    </row>
    <row r="4569" spans="1:9" hidden="1" x14ac:dyDescent="0.3">
      <c r="A4569" s="1" t="s">
        <v>145</v>
      </c>
      <c r="B4569" s="1" t="s">
        <v>55</v>
      </c>
      <c r="C4569">
        <v>3.9339</v>
      </c>
      <c r="D4569">
        <v>-53.125799999999998</v>
      </c>
      <c r="E4569" s="1" t="s">
        <v>47</v>
      </c>
      <c r="F4569" t="s">
        <v>13153</v>
      </c>
      <c r="G4569">
        <v>0</v>
      </c>
      <c r="H4569">
        <v>0</v>
      </c>
      <c r="I4569">
        <v>0</v>
      </c>
    </row>
    <row r="4570" spans="1:9" hidden="1" x14ac:dyDescent="0.3">
      <c r="A4570" s="1" t="s">
        <v>145</v>
      </c>
      <c r="B4570" s="1" t="s">
        <v>55</v>
      </c>
      <c r="C4570">
        <v>3.9339</v>
      </c>
      <c r="D4570">
        <v>-53.125799999999998</v>
      </c>
      <c r="E4570" s="1" t="s">
        <v>48</v>
      </c>
      <c r="F4570" t="s">
        <v>13154</v>
      </c>
      <c r="G4570">
        <v>0</v>
      </c>
      <c r="H4570">
        <v>0</v>
      </c>
      <c r="I4570">
        <v>0</v>
      </c>
    </row>
    <row r="4571" spans="1:9" hidden="1" x14ac:dyDescent="0.3">
      <c r="A4571" s="1" t="s">
        <v>145</v>
      </c>
      <c r="B4571" s="1" t="s">
        <v>55</v>
      </c>
      <c r="C4571">
        <v>3.9339</v>
      </c>
      <c r="D4571">
        <v>-53.125799999999998</v>
      </c>
      <c r="E4571" s="1" t="s">
        <v>49</v>
      </c>
      <c r="F4571" t="s">
        <v>20464</v>
      </c>
      <c r="G4571">
        <v>0</v>
      </c>
      <c r="H4571">
        <v>5</v>
      </c>
      <c r="I4571">
        <v>0</v>
      </c>
    </row>
    <row r="4572" spans="1:9" hidden="1" x14ac:dyDescent="0.3">
      <c r="A4572" s="1" t="s">
        <v>145</v>
      </c>
      <c r="B4572" s="1" t="s">
        <v>55</v>
      </c>
      <c r="C4572">
        <v>3.9339</v>
      </c>
      <c r="D4572">
        <v>-53.125799999999998</v>
      </c>
      <c r="E4572" s="1" t="s">
        <v>50</v>
      </c>
      <c r="F4572" t="s">
        <v>20465</v>
      </c>
      <c r="G4572">
        <v>0</v>
      </c>
      <c r="H4572">
        <v>5</v>
      </c>
      <c r="I4572">
        <v>0</v>
      </c>
    </row>
    <row r="4573" spans="1:9" hidden="1" x14ac:dyDescent="0.3">
      <c r="A4573" s="1" t="s">
        <v>145</v>
      </c>
      <c r="B4573" s="1" t="s">
        <v>55</v>
      </c>
      <c r="C4573">
        <v>3.9339</v>
      </c>
      <c r="D4573">
        <v>-53.125799999999998</v>
      </c>
      <c r="E4573" s="1" t="s">
        <v>51</v>
      </c>
      <c r="F4573" t="s">
        <v>20466</v>
      </c>
      <c r="G4573">
        <v>0</v>
      </c>
      <c r="H4573">
        <v>5</v>
      </c>
      <c r="I4573">
        <v>0</v>
      </c>
    </row>
    <row r="4574" spans="1:9" hidden="1" x14ac:dyDescent="0.3">
      <c r="A4574" s="1" t="s">
        <v>145</v>
      </c>
      <c r="B4574" s="1" t="s">
        <v>55</v>
      </c>
      <c r="C4574">
        <v>3.9339</v>
      </c>
      <c r="D4574">
        <v>-53.125799999999998</v>
      </c>
      <c r="E4574" s="1" t="s">
        <v>52</v>
      </c>
      <c r="F4574" t="s">
        <v>20467</v>
      </c>
      <c r="G4574">
        <v>0</v>
      </c>
      <c r="H4574">
        <v>5</v>
      </c>
      <c r="I4574">
        <v>0</v>
      </c>
    </row>
    <row r="4575" spans="1:9" hidden="1" x14ac:dyDescent="0.3">
      <c r="A4575" s="1" t="s">
        <v>145</v>
      </c>
      <c r="B4575" s="1" t="s">
        <v>55</v>
      </c>
      <c r="C4575">
        <v>3.9339</v>
      </c>
      <c r="D4575">
        <v>-53.125799999999998</v>
      </c>
      <c r="E4575" s="1" t="s">
        <v>53</v>
      </c>
      <c r="F4575" t="s">
        <v>20468</v>
      </c>
      <c r="G4575">
        <v>0</v>
      </c>
      <c r="H4575">
        <v>5</v>
      </c>
      <c r="I4575">
        <v>0</v>
      </c>
    </row>
    <row r="4576" spans="1:9" hidden="1" x14ac:dyDescent="0.3">
      <c r="A4576" s="1" t="s">
        <v>145</v>
      </c>
      <c r="B4576" s="1" t="s">
        <v>55</v>
      </c>
      <c r="C4576">
        <v>3.9339</v>
      </c>
      <c r="D4576">
        <v>-53.125799999999998</v>
      </c>
      <c r="E4576" s="1" t="s">
        <v>54</v>
      </c>
      <c r="F4576" t="s">
        <v>20469</v>
      </c>
      <c r="G4576">
        <v>0</v>
      </c>
      <c r="H4576">
        <v>5</v>
      </c>
      <c r="I4576">
        <v>0</v>
      </c>
    </row>
    <row r="4577" spans="1:9" hidden="1" x14ac:dyDescent="0.3">
      <c r="A4577" s="1" t="s">
        <v>145</v>
      </c>
      <c r="B4577" s="1" t="s">
        <v>55</v>
      </c>
      <c r="C4577">
        <v>3.9339</v>
      </c>
      <c r="D4577">
        <v>-53.125799999999998</v>
      </c>
      <c r="E4577" s="1" t="s">
        <v>21548</v>
      </c>
      <c r="F4577" t="s">
        <v>21636</v>
      </c>
      <c r="G4577">
        <v>0</v>
      </c>
      <c r="H4577">
        <v>5</v>
      </c>
      <c r="I4577">
        <v>0</v>
      </c>
    </row>
    <row r="4578" spans="1:9" hidden="1" x14ac:dyDescent="0.3">
      <c r="A4578" s="1" t="s">
        <v>146</v>
      </c>
      <c r="B4578" s="1" t="s">
        <v>55</v>
      </c>
      <c r="C4578">
        <v>35.9375</v>
      </c>
      <c r="D4578">
        <v>14.375400000000001</v>
      </c>
      <c r="E4578" s="1" t="s">
        <v>4</v>
      </c>
      <c r="F4578" t="s">
        <v>16644</v>
      </c>
      <c r="G4578">
        <v>0</v>
      </c>
      <c r="H4578">
        <v>0</v>
      </c>
      <c r="I4578">
        <v>0</v>
      </c>
    </row>
    <row r="4579" spans="1:9" hidden="1" x14ac:dyDescent="0.3">
      <c r="A4579" s="1" t="s">
        <v>146</v>
      </c>
      <c r="B4579" s="1" t="s">
        <v>55</v>
      </c>
      <c r="C4579">
        <v>35.9375</v>
      </c>
      <c r="D4579">
        <v>14.375400000000001</v>
      </c>
      <c r="E4579" s="1" t="s">
        <v>5</v>
      </c>
      <c r="F4579" t="s">
        <v>16541</v>
      </c>
      <c r="G4579">
        <v>0</v>
      </c>
      <c r="H4579">
        <v>0</v>
      </c>
      <c r="I4579">
        <v>0</v>
      </c>
    </row>
    <row r="4580" spans="1:9" hidden="1" x14ac:dyDescent="0.3">
      <c r="A4580" s="1" t="s">
        <v>146</v>
      </c>
      <c r="B4580" s="1" t="s">
        <v>55</v>
      </c>
      <c r="C4580">
        <v>35.9375</v>
      </c>
      <c r="D4580">
        <v>14.375400000000001</v>
      </c>
      <c r="E4580" s="1" t="s">
        <v>6</v>
      </c>
      <c r="F4580" t="s">
        <v>16439</v>
      </c>
      <c r="G4580">
        <v>0</v>
      </c>
      <c r="H4580">
        <v>0</v>
      </c>
      <c r="I4580">
        <v>0</v>
      </c>
    </row>
    <row r="4581" spans="1:9" hidden="1" x14ac:dyDescent="0.3">
      <c r="A4581" s="1" t="s">
        <v>146</v>
      </c>
      <c r="B4581" s="1" t="s">
        <v>55</v>
      </c>
      <c r="C4581">
        <v>35.9375</v>
      </c>
      <c r="D4581">
        <v>14.375400000000001</v>
      </c>
      <c r="E4581" s="1" t="s">
        <v>7</v>
      </c>
      <c r="F4581" t="s">
        <v>16337</v>
      </c>
      <c r="G4581">
        <v>0</v>
      </c>
      <c r="H4581">
        <v>0</v>
      </c>
      <c r="I4581">
        <v>0</v>
      </c>
    </row>
    <row r="4582" spans="1:9" hidden="1" x14ac:dyDescent="0.3">
      <c r="A4582" s="1" t="s">
        <v>146</v>
      </c>
      <c r="B4582" s="1" t="s">
        <v>55</v>
      </c>
      <c r="C4582">
        <v>35.9375</v>
      </c>
      <c r="D4582">
        <v>14.375400000000001</v>
      </c>
      <c r="E4582" s="1" t="s">
        <v>8</v>
      </c>
      <c r="F4582" t="s">
        <v>16237</v>
      </c>
      <c r="G4582">
        <v>0</v>
      </c>
      <c r="H4582">
        <v>0</v>
      </c>
      <c r="I4582">
        <v>0</v>
      </c>
    </row>
    <row r="4583" spans="1:9" hidden="1" x14ac:dyDescent="0.3">
      <c r="A4583" s="1" t="s">
        <v>146</v>
      </c>
      <c r="B4583" s="1" t="s">
        <v>55</v>
      </c>
      <c r="C4583">
        <v>35.9375</v>
      </c>
      <c r="D4583">
        <v>14.375400000000001</v>
      </c>
      <c r="E4583" s="1" t="s">
        <v>9</v>
      </c>
      <c r="F4583" t="s">
        <v>16137</v>
      </c>
      <c r="G4583">
        <v>0</v>
      </c>
      <c r="H4583">
        <v>0</v>
      </c>
      <c r="I4583">
        <v>0</v>
      </c>
    </row>
    <row r="4584" spans="1:9" hidden="1" x14ac:dyDescent="0.3">
      <c r="A4584" s="1" t="s">
        <v>146</v>
      </c>
      <c r="B4584" s="1" t="s">
        <v>55</v>
      </c>
      <c r="C4584">
        <v>35.9375</v>
      </c>
      <c r="D4584">
        <v>14.375400000000001</v>
      </c>
      <c r="E4584" s="1" t="s">
        <v>10</v>
      </c>
      <c r="F4584" t="s">
        <v>16040</v>
      </c>
      <c r="G4584">
        <v>0</v>
      </c>
      <c r="H4584">
        <v>0</v>
      </c>
      <c r="I4584">
        <v>0</v>
      </c>
    </row>
    <row r="4585" spans="1:9" hidden="1" x14ac:dyDescent="0.3">
      <c r="A4585" s="1" t="s">
        <v>146</v>
      </c>
      <c r="B4585" s="1" t="s">
        <v>55</v>
      </c>
      <c r="C4585">
        <v>35.9375</v>
      </c>
      <c r="D4585">
        <v>14.375400000000001</v>
      </c>
      <c r="E4585" s="1" t="s">
        <v>11</v>
      </c>
      <c r="F4585" t="s">
        <v>15943</v>
      </c>
      <c r="G4585">
        <v>0</v>
      </c>
      <c r="H4585">
        <v>0</v>
      </c>
      <c r="I4585">
        <v>0</v>
      </c>
    </row>
    <row r="4586" spans="1:9" hidden="1" x14ac:dyDescent="0.3">
      <c r="A4586" s="1" t="s">
        <v>146</v>
      </c>
      <c r="B4586" s="1" t="s">
        <v>55</v>
      </c>
      <c r="C4586">
        <v>35.9375</v>
      </c>
      <c r="D4586">
        <v>14.375400000000001</v>
      </c>
      <c r="E4586" s="1" t="s">
        <v>12</v>
      </c>
      <c r="F4586" t="s">
        <v>15848</v>
      </c>
      <c r="G4586">
        <v>0</v>
      </c>
      <c r="H4586">
        <v>0</v>
      </c>
      <c r="I4586">
        <v>0</v>
      </c>
    </row>
    <row r="4587" spans="1:9" hidden="1" x14ac:dyDescent="0.3">
      <c r="A4587" s="1" t="s">
        <v>146</v>
      </c>
      <c r="B4587" s="1" t="s">
        <v>55</v>
      </c>
      <c r="C4587">
        <v>35.9375</v>
      </c>
      <c r="D4587">
        <v>14.375400000000001</v>
      </c>
      <c r="E4587" s="1" t="s">
        <v>13</v>
      </c>
      <c r="F4587" t="s">
        <v>15756</v>
      </c>
      <c r="G4587">
        <v>0</v>
      </c>
      <c r="H4587">
        <v>0</v>
      </c>
      <c r="I4587">
        <v>0</v>
      </c>
    </row>
    <row r="4588" spans="1:9" hidden="1" x14ac:dyDescent="0.3">
      <c r="A4588" s="1" t="s">
        <v>146</v>
      </c>
      <c r="B4588" s="1" t="s">
        <v>55</v>
      </c>
      <c r="C4588">
        <v>35.9375</v>
      </c>
      <c r="D4588">
        <v>14.375400000000001</v>
      </c>
      <c r="E4588" s="1" t="s">
        <v>14</v>
      </c>
      <c r="F4588" t="s">
        <v>15666</v>
      </c>
      <c r="G4588">
        <v>0</v>
      </c>
      <c r="H4588">
        <v>0</v>
      </c>
      <c r="I4588">
        <v>0</v>
      </c>
    </row>
    <row r="4589" spans="1:9" hidden="1" x14ac:dyDescent="0.3">
      <c r="A4589" s="1" t="s">
        <v>146</v>
      </c>
      <c r="B4589" s="1" t="s">
        <v>55</v>
      </c>
      <c r="C4589">
        <v>35.9375</v>
      </c>
      <c r="D4589">
        <v>14.375400000000001</v>
      </c>
      <c r="E4589" s="1" t="s">
        <v>15</v>
      </c>
      <c r="F4589" t="s">
        <v>15577</v>
      </c>
      <c r="G4589">
        <v>0</v>
      </c>
      <c r="H4589">
        <v>0</v>
      </c>
      <c r="I4589">
        <v>0</v>
      </c>
    </row>
    <row r="4590" spans="1:9" hidden="1" x14ac:dyDescent="0.3">
      <c r="A4590" s="1" t="s">
        <v>146</v>
      </c>
      <c r="B4590" s="1" t="s">
        <v>55</v>
      </c>
      <c r="C4590">
        <v>35.9375</v>
      </c>
      <c r="D4590">
        <v>14.375400000000001</v>
      </c>
      <c r="E4590" s="1" t="s">
        <v>16</v>
      </c>
      <c r="F4590" t="s">
        <v>15488</v>
      </c>
      <c r="G4590">
        <v>0</v>
      </c>
      <c r="H4590">
        <v>0</v>
      </c>
      <c r="I4590">
        <v>0</v>
      </c>
    </row>
    <row r="4591" spans="1:9" hidden="1" x14ac:dyDescent="0.3">
      <c r="A4591" s="1" t="s">
        <v>146</v>
      </c>
      <c r="B4591" s="1" t="s">
        <v>55</v>
      </c>
      <c r="C4591">
        <v>35.9375</v>
      </c>
      <c r="D4591">
        <v>14.375400000000001</v>
      </c>
      <c r="E4591" s="1" t="s">
        <v>17</v>
      </c>
      <c r="F4591" t="s">
        <v>15399</v>
      </c>
      <c r="G4591">
        <v>0</v>
      </c>
      <c r="H4591">
        <v>0</v>
      </c>
      <c r="I4591">
        <v>0</v>
      </c>
    </row>
    <row r="4592" spans="1:9" hidden="1" x14ac:dyDescent="0.3">
      <c r="A4592" s="1" t="s">
        <v>146</v>
      </c>
      <c r="B4592" s="1" t="s">
        <v>55</v>
      </c>
      <c r="C4592">
        <v>35.9375</v>
      </c>
      <c r="D4592">
        <v>14.375400000000001</v>
      </c>
      <c r="E4592" s="1" t="s">
        <v>18</v>
      </c>
      <c r="F4592" t="s">
        <v>15311</v>
      </c>
      <c r="G4592">
        <v>0</v>
      </c>
      <c r="H4592">
        <v>0</v>
      </c>
      <c r="I4592">
        <v>0</v>
      </c>
    </row>
    <row r="4593" spans="1:9" hidden="1" x14ac:dyDescent="0.3">
      <c r="A4593" s="1" t="s">
        <v>146</v>
      </c>
      <c r="B4593" s="1" t="s">
        <v>55</v>
      </c>
      <c r="C4593">
        <v>35.9375</v>
      </c>
      <c r="D4593">
        <v>14.375400000000001</v>
      </c>
      <c r="E4593" s="1" t="s">
        <v>19</v>
      </c>
      <c r="F4593" t="s">
        <v>15223</v>
      </c>
      <c r="G4593">
        <v>0</v>
      </c>
      <c r="H4593">
        <v>0</v>
      </c>
      <c r="I4593">
        <v>0</v>
      </c>
    </row>
    <row r="4594" spans="1:9" hidden="1" x14ac:dyDescent="0.3">
      <c r="A4594" s="1" t="s">
        <v>146</v>
      </c>
      <c r="B4594" s="1" t="s">
        <v>55</v>
      </c>
      <c r="C4594">
        <v>35.9375</v>
      </c>
      <c r="D4594">
        <v>14.375400000000001</v>
      </c>
      <c r="E4594" s="1" t="s">
        <v>20</v>
      </c>
      <c r="F4594" t="s">
        <v>15135</v>
      </c>
      <c r="G4594">
        <v>0</v>
      </c>
      <c r="H4594">
        <v>0</v>
      </c>
      <c r="I4594">
        <v>0</v>
      </c>
    </row>
    <row r="4595" spans="1:9" hidden="1" x14ac:dyDescent="0.3">
      <c r="A4595" s="1" t="s">
        <v>146</v>
      </c>
      <c r="B4595" s="1" t="s">
        <v>55</v>
      </c>
      <c r="C4595">
        <v>35.9375</v>
      </c>
      <c r="D4595">
        <v>14.375400000000001</v>
      </c>
      <c r="E4595" s="1" t="s">
        <v>21</v>
      </c>
      <c r="F4595" t="s">
        <v>15047</v>
      </c>
      <c r="G4595">
        <v>0</v>
      </c>
      <c r="H4595">
        <v>0</v>
      </c>
      <c r="I4595">
        <v>0</v>
      </c>
    </row>
    <row r="4596" spans="1:9" hidden="1" x14ac:dyDescent="0.3">
      <c r="A4596" s="1" t="s">
        <v>146</v>
      </c>
      <c r="B4596" s="1" t="s">
        <v>55</v>
      </c>
      <c r="C4596">
        <v>35.9375</v>
      </c>
      <c r="D4596">
        <v>14.375400000000001</v>
      </c>
      <c r="E4596" s="1" t="s">
        <v>22</v>
      </c>
      <c r="F4596" t="s">
        <v>14959</v>
      </c>
      <c r="G4596">
        <v>0</v>
      </c>
      <c r="H4596">
        <v>0</v>
      </c>
      <c r="I4596">
        <v>0</v>
      </c>
    </row>
    <row r="4597" spans="1:9" hidden="1" x14ac:dyDescent="0.3">
      <c r="A4597" s="1" t="s">
        <v>146</v>
      </c>
      <c r="B4597" s="1" t="s">
        <v>55</v>
      </c>
      <c r="C4597">
        <v>35.9375</v>
      </c>
      <c r="D4597">
        <v>14.375400000000001</v>
      </c>
      <c r="E4597" s="1" t="s">
        <v>23</v>
      </c>
      <c r="F4597" t="s">
        <v>14871</v>
      </c>
      <c r="G4597">
        <v>0</v>
      </c>
      <c r="H4597">
        <v>0</v>
      </c>
      <c r="I4597">
        <v>0</v>
      </c>
    </row>
    <row r="4598" spans="1:9" hidden="1" x14ac:dyDescent="0.3">
      <c r="A4598" s="1" t="s">
        <v>146</v>
      </c>
      <c r="B4598" s="1" t="s">
        <v>55</v>
      </c>
      <c r="C4598">
        <v>35.9375</v>
      </c>
      <c r="D4598">
        <v>14.375400000000001</v>
      </c>
      <c r="E4598" s="1" t="s">
        <v>24</v>
      </c>
      <c r="F4598" t="s">
        <v>14783</v>
      </c>
      <c r="G4598">
        <v>0</v>
      </c>
      <c r="H4598">
        <v>0</v>
      </c>
      <c r="I4598">
        <v>0</v>
      </c>
    </row>
    <row r="4599" spans="1:9" hidden="1" x14ac:dyDescent="0.3">
      <c r="A4599" s="1" t="s">
        <v>146</v>
      </c>
      <c r="B4599" s="1" t="s">
        <v>55</v>
      </c>
      <c r="C4599">
        <v>35.9375</v>
      </c>
      <c r="D4599">
        <v>14.375400000000001</v>
      </c>
      <c r="E4599" s="1" t="s">
        <v>25</v>
      </c>
      <c r="F4599" t="s">
        <v>14695</v>
      </c>
      <c r="G4599">
        <v>0</v>
      </c>
      <c r="H4599">
        <v>0</v>
      </c>
      <c r="I4599">
        <v>0</v>
      </c>
    </row>
    <row r="4600" spans="1:9" hidden="1" x14ac:dyDescent="0.3">
      <c r="A4600" s="1" t="s">
        <v>146</v>
      </c>
      <c r="B4600" s="1" t="s">
        <v>55</v>
      </c>
      <c r="C4600">
        <v>35.9375</v>
      </c>
      <c r="D4600">
        <v>14.375400000000001</v>
      </c>
      <c r="E4600" s="1" t="s">
        <v>26</v>
      </c>
      <c r="F4600" t="s">
        <v>14607</v>
      </c>
      <c r="G4600">
        <v>0</v>
      </c>
      <c r="H4600">
        <v>0</v>
      </c>
      <c r="I4600">
        <v>0</v>
      </c>
    </row>
    <row r="4601" spans="1:9" hidden="1" x14ac:dyDescent="0.3">
      <c r="A4601" s="1" t="s">
        <v>146</v>
      </c>
      <c r="B4601" s="1" t="s">
        <v>55</v>
      </c>
      <c r="C4601">
        <v>35.9375</v>
      </c>
      <c r="D4601">
        <v>14.375400000000001</v>
      </c>
      <c r="E4601" s="1" t="s">
        <v>27</v>
      </c>
      <c r="F4601" t="s">
        <v>14519</v>
      </c>
      <c r="G4601">
        <v>0</v>
      </c>
      <c r="H4601">
        <v>0</v>
      </c>
      <c r="I4601">
        <v>0</v>
      </c>
    </row>
    <row r="4602" spans="1:9" hidden="1" x14ac:dyDescent="0.3">
      <c r="A4602" s="1" t="s">
        <v>146</v>
      </c>
      <c r="B4602" s="1" t="s">
        <v>55</v>
      </c>
      <c r="C4602">
        <v>35.9375</v>
      </c>
      <c r="D4602">
        <v>14.375400000000001</v>
      </c>
      <c r="E4602" s="1" t="s">
        <v>28</v>
      </c>
      <c r="F4602" t="s">
        <v>14432</v>
      </c>
      <c r="G4602">
        <v>0</v>
      </c>
      <c r="H4602">
        <v>0</v>
      </c>
      <c r="I4602">
        <v>0</v>
      </c>
    </row>
    <row r="4603" spans="1:9" hidden="1" x14ac:dyDescent="0.3">
      <c r="A4603" s="1" t="s">
        <v>146</v>
      </c>
      <c r="B4603" s="1" t="s">
        <v>55</v>
      </c>
      <c r="C4603">
        <v>35.9375</v>
      </c>
      <c r="D4603">
        <v>14.375400000000001</v>
      </c>
      <c r="E4603" s="1" t="s">
        <v>29</v>
      </c>
      <c r="F4603" t="s">
        <v>14345</v>
      </c>
      <c r="G4603">
        <v>0</v>
      </c>
      <c r="H4603">
        <v>0</v>
      </c>
      <c r="I4603">
        <v>0</v>
      </c>
    </row>
    <row r="4604" spans="1:9" hidden="1" x14ac:dyDescent="0.3">
      <c r="A4604" s="1" t="s">
        <v>146</v>
      </c>
      <c r="B4604" s="1" t="s">
        <v>55</v>
      </c>
      <c r="C4604">
        <v>35.9375</v>
      </c>
      <c r="D4604">
        <v>14.375400000000001</v>
      </c>
      <c r="E4604" s="1" t="s">
        <v>30</v>
      </c>
      <c r="F4604" t="s">
        <v>14258</v>
      </c>
      <c r="G4604">
        <v>0</v>
      </c>
      <c r="H4604">
        <v>0</v>
      </c>
      <c r="I4604">
        <v>0</v>
      </c>
    </row>
    <row r="4605" spans="1:9" hidden="1" x14ac:dyDescent="0.3">
      <c r="A4605" s="1" t="s">
        <v>146</v>
      </c>
      <c r="B4605" s="1" t="s">
        <v>55</v>
      </c>
      <c r="C4605">
        <v>35.9375</v>
      </c>
      <c r="D4605">
        <v>14.375400000000001</v>
      </c>
      <c r="E4605" s="1" t="s">
        <v>31</v>
      </c>
      <c r="F4605" t="s">
        <v>14171</v>
      </c>
      <c r="G4605">
        <v>0</v>
      </c>
      <c r="H4605">
        <v>0</v>
      </c>
      <c r="I4605">
        <v>0</v>
      </c>
    </row>
    <row r="4606" spans="1:9" hidden="1" x14ac:dyDescent="0.3">
      <c r="A4606" s="1" t="s">
        <v>146</v>
      </c>
      <c r="B4606" s="1" t="s">
        <v>55</v>
      </c>
      <c r="C4606">
        <v>35.9375</v>
      </c>
      <c r="D4606">
        <v>14.375400000000001</v>
      </c>
      <c r="E4606" s="1" t="s">
        <v>32</v>
      </c>
      <c r="F4606" t="s">
        <v>14085</v>
      </c>
      <c r="G4606">
        <v>0</v>
      </c>
      <c r="H4606">
        <v>0</v>
      </c>
      <c r="I4606">
        <v>0</v>
      </c>
    </row>
    <row r="4607" spans="1:9" hidden="1" x14ac:dyDescent="0.3">
      <c r="A4607" s="1" t="s">
        <v>146</v>
      </c>
      <c r="B4607" s="1" t="s">
        <v>55</v>
      </c>
      <c r="C4607">
        <v>35.9375</v>
      </c>
      <c r="D4607">
        <v>14.375400000000001</v>
      </c>
      <c r="E4607" s="1" t="s">
        <v>33</v>
      </c>
      <c r="F4607" t="s">
        <v>13999</v>
      </c>
      <c r="G4607">
        <v>0</v>
      </c>
      <c r="H4607">
        <v>0</v>
      </c>
      <c r="I4607">
        <v>0</v>
      </c>
    </row>
    <row r="4608" spans="1:9" hidden="1" x14ac:dyDescent="0.3">
      <c r="A4608" s="1" t="s">
        <v>146</v>
      </c>
      <c r="B4608" s="1" t="s">
        <v>55</v>
      </c>
      <c r="C4608">
        <v>35.9375</v>
      </c>
      <c r="D4608">
        <v>14.375400000000001</v>
      </c>
      <c r="E4608" s="1" t="s">
        <v>34</v>
      </c>
      <c r="F4608" t="s">
        <v>13913</v>
      </c>
      <c r="G4608">
        <v>0</v>
      </c>
      <c r="H4608">
        <v>0</v>
      </c>
      <c r="I4608">
        <v>0</v>
      </c>
    </row>
    <row r="4609" spans="1:9" hidden="1" x14ac:dyDescent="0.3">
      <c r="A4609" s="1" t="s">
        <v>146</v>
      </c>
      <c r="B4609" s="1" t="s">
        <v>55</v>
      </c>
      <c r="C4609">
        <v>35.9375</v>
      </c>
      <c r="D4609">
        <v>14.375400000000001</v>
      </c>
      <c r="E4609" s="1" t="s">
        <v>35</v>
      </c>
      <c r="F4609" t="s">
        <v>13829</v>
      </c>
      <c r="G4609">
        <v>0</v>
      </c>
      <c r="H4609">
        <v>0</v>
      </c>
      <c r="I4609">
        <v>0</v>
      </c>
    </row>
    <row r="4610" spans="1:9" hidden="1" x14ac:dyDescent="0.3">
      <c r="A4610" s="1" t="s">
        <v>146</v>
      </c>
      <c r="B4610" s="1" t="s">
        <v>55</v>
      </c>
      <c r="C4610">
        <v>35.9375</v>
      </c>
      <c r="D4610">
        <v>14.375400000000001</v>
      </c>
      <c r="E4610" s="1" t="s">
        <v>36</v>
      </c>
      <c r="F4610" t="s">
        <v>13745</v>
      </c>
      <c r="G4610">
        <v>0</v>
      </c>
      <c r="H4610">
        <v>0</v>
      </c>
      <c r="I4610">
        <v>0</v>
      </c>
    </row>
    <row r="4611" spans="1:9" hidden="1" x14ac:dyDescent="0.3">
      <c r="A4611" s="1" t="s">
        <v>146</v>
      </c>
      <c r="B4611" s="1" t="s">
        <v>55</v>
      </c>
      <c r="C4611">
        <v>35.9375</v>
      </c>
      <c r="D4611">
        <v>14.375400000000001</v>
      </c>
      <c r="E4611" s="1" t="s">
        <v>37</v>
      </c>
      <c r="F4611" t="s">
        <v>13661</v>
      </c>
      <c r="G4611">
        <v>0</v>
      </c>
      <c r="H4611">
        <v>0</v>
      </c>
      <c r="I4611">
        <v>0</v>
      </c>
    </row>
    <row r="4612" spans="1:9" hidden="1" x14ac:dyDescent="0.3">
      <c r="A4612" s="1" t="s">
        <v>146</v>
      </c>
      <c r="B4612" s="1" t="s">
        <v>55</v>
      </c>
      <c r="C4612">
        <v>35.9375</v>
      </c>
      <c r="D4612">
        <v>14.375400000000001</v>
      </c>
      <c r="E4612" s="1" t="s">
        <v>38</v>
      </c>
      <c r="F4612" t="s">
        <v>13582</v>
      </c>
      <c r="G4612">
        <v>0</v>
      </c>
      <c r="H4612">
        <v>0</v>
      </c>
      <c r="I4612">
        <v>0</v>
      </c>
    </row>
    <row r="4613" spans="1:9" hidden="1" x14ac:dyDescent="0.3">
      <c r="A4613" s="1" t="s">
        <v>146</v>
      </c>
      <c r="B4613" s="1" t="s">
        <v>55</v>
      </c>
      <c r="C4613">
        <v>35.9375</v>
      </c>
      <c r="D4613">
        <v>14.375400000000001</v>
      </c>
      <c r="E4613" s="1" t="s">
        <v>39</v>
      </c>
      <c r="F4613" t="s">
        <v>13507</v>
      </c>
      <c r="G4613">
        <v>0</v>
      </c>
      <c r="H4613">
        <v>0</v>
      </c>
      <c r="I4613">
        <v>0</v>
      </c>
    </row>
    <row r="4614" spans="1:9" hidden="1" x14ac:dyDescent="0.3">
      <c r="A4614" s="1" t="s">
        <v>146</v>
      </c>
      <c r="B4614" s="1" t="s">
        <v>55</v>
      </c>
      <c r="C4614">
        <v>35.9375</v>
      </c>
      <c r="D4614">
        <v>14.375400000000001</v>
      </c>
      <c r="E4614" s="1" t="s">
        <v>40</v>
      </c>
      <c r="F4614" t="s">
        <v>13439</v>
      </c>
      <c r="G4614">
        <v>0</v>
      </c>
      <c r="H4614">
        <v>0</v>
      </c>
      <c r="I4614">
        <v>0</v>
      </c>
    </row>
    <row r="4615" spans="1:9" hidden="1" x14ac:dyDescent="0.3">
      <c r="A4615" s="1" t="s">
        <v>146</v>
      </c>
      <c r="B4615" s="1" t="s">
        <v>55</v>
      </c>
      <c r="C4615">
        <v>35.9375</v>
      </c>
      <c r="D4615">
        <v>14.375400000000001</v>
      </c>
      <c r="E4615" s="1" t="s">
        <v>41</v>
      </c>
      <c r="F4615" t="s">
        <v>13155</v>
      </c>
      <c r="G4615">
        <v>0</v>
      </c>
      <c r="H4615">
        <v>0</v>
      </c>
      <c r="I4615">
        <v>0</v>
      </c>
    </row>
    <row r="4616" spans="1:9" hidden="1" x14ac:dyDescent="0.3">
      <c r="A4616" s="1" t="s">
        <v>146</v>
      </c>
      <c r="B4616" s="1" t="s">
        <v>55</v>
      </c>
      <c r="C4616">
        <v>35.9375</v>
      </c>
      <c r="D4616">
        <v>14.375400000000001</v>
      </c>
      <c r="E4616" s="1" t="s">
        <v>42</v>
      </c>
      <c r="F4616" t="s">
        <v>13156</v>
      </c>
      <c r="G4616">
        <v>0</v>
      </c>
      <c r="H4616">
        <v>0</v>
      </c>
      <c r="I4616">
        <v>0</v>
      </c>
    </row>
    <row r="4617" spans="1:9" hidden="1" x14ac:dyDescent="0.3">
      <c r="A4617" s="1" t="s">
        <v>146</v>
      </c>
      <c r="B4617" s="1" t="s">
        <v>55</v>
      </c>
      <c r="C4617">
        <v>35.9375</v>
      </c>
      <c r="D4617">
        <v>14.375400000000001</v>
      </c>
      <c r="E4617" s="1" t="s">
        <v>43</v>
      </c>
      <c r="F4617" t="s">
        <v>13157</v>
      </c>
      <c r="G4617">
        <v>0</v>
      </c>
      <c r="H4617">
        <v>0</v>
      </c>
      <c r="I4617">
        <v>0</v>
      </c>
    </row>
    <row r="4618" spans="1:9" hidden="1" x14ac:dyDescent="0.3">
      <c r="A4618" s="1" t="s">
        <v>146</v>
      </c>
      <c r="B4618" s="1" t="s">
        <v>55</v>
      </c>
      <c r="C4618">
        <v>35.9375</v>
      </c>
      <c r="D4618">
        <v>14.375400000000001</v>
      </c>
      <c r="E4618" s="1" t="s">
        <v>44</v>
      </c>
      <c r="F4618" t="s">
        <v>13158</v>
      </c>
      <c r="G4618">
        <v>0</v>
      </c>
      <c r="H4618">
        <v>0</v>
      </c>
      <c r="I4618">
        <v>0</v>
      </c>
    </row>
    <row r="4619" spans="1:9" hidden="1" x14ac:dyDescent="0.3">
      <c r="A4619" s="1" t="s">
        <v>146</v>
      </c>
      <c r="B4619" s="1" t="s">
        <v>55</v>
      </c>
      <c r="C4619">
        <v>35.9375</v>
      </c>
      <c r="D4619">
        <v>14.375400000000001</v>
      </c>
      <c r="E4619" s="1" t="s">
        <v>45</v>
      </c>
      <c r="F4619" t="s">
        <v>13159</v>
      </c>
      <c r="G4619">
        <v>0</v>
      </c>
      <c r="H4619">
        <v>0</v>
      </c>
      <c r="I4619">
        <v>0</v>
      </c>
    </row>
    <row r="4620" spans="1:9" hidden="1" x14ac:dyDescent="0.3">
      <c r="A4620" s="1" t="s">
        <v>146</v>
      </c>
      <c r="B4620" s="1" t="s">
        <v>55</v>
      </c>
      <c r="C4620">
        <v>35.9375</v>
      </c>
      <c r="D4620">
        <v>14.375400000000001</v>
      </c>
      <c r="E4620" s="1" t="s">
        <v>46</v>
      </c>
      <c r="F4620" t="s">
        <v>13160</v>
      </c>
      <c r="G4620">
        <v>0</v>
      </c>
      <c r="H4620">
        <v>0</v>
      </c>
      <c r="I4620">
        <v>0</v>
      </c>
    </row>
    <row r="4621" spans="1:9" hidden="1" x14ac:dyDescent="0.3">
      <c r="A4621" s="1" t="s">
        <v>146</v>
      </c>
      <c r="B4621" s="1" t="s">
        <v>55</v>
      </c>
      <c r="C4621">
        <v>35.9375</v>
      </c>
      <c r="D4621">
        <v>14.375400000000001</v>
      </c>
      <c r="E4621" s="1" t="s">
        <v>47</v>
      </c>
      <c r="F4621" t="s">
        <v>13161</v>
      </c>
      <c r="G4621">
        <v>0</v>
      </c>
      <c r="H4621">
        <v>0</v>
      </c>
      <c r="I4621">
        <v>0</v>
      </c>
    </row>
    <row r="4622" spans="1:9" hidden="1" x14ac:dyDescent="0.3">
      <c r="A4622" s="1" t="s">
        <v>146</v>
      </c>
      <c r="B4622" s="1" t="s">
        <v>55</v>
      </c>
      <c r="C4622">
        <v>35.9375</v>
      </c>
      <c r="D4622">
        <v>14.375400000000001</v>
      </c>
      <c r="E4622" s="1" t="s">
        <v>48</v>
      </c>
      <c r="F4622" t="s">
        <v>13162</v>
      </c>
      <c r="G4622">
        <v>0</v>
      </c>
      <c r="H4622">
        <v>0</v>
      </c>
      <c r="I4622">
        <v>0</v>
      </c>
    </row>
    <row r="4623" spans="1:9" hidden="1" x14ac:dyDescent="0.3">
      <c r="A4623" s="1" t="s">
        <v>146</v>
      </c>
      <c r="B4623" s="1" t="s">
        <v>55</v>
      </c>
      <c r="C4623">
        <v>35.9375</v>
      </c>
      <c r="D4623">
        <v>14.375400000000001</v>
      </c>
      <c r="E4623" s="1" t="s">
        <v>49</v>
      </c>
      <c r="F4623" t="s">
        <v>20836</v>
      </c>
      <c r="G4623">
        <v>0</v>
      </c>
      <c r="H4623">
        <v>3</v>
      </c>
      <c r="I4623">
        <v>0</v>
      </c>
    </row>
    <row r="4624" spans="1:9" hidden="1" x14ac:dyDescent="0.3">
      <c r="A4624" s="1" t="s">
        <v>146</v>
      </c>
      <c r="B4624" s="1" t="s">
        <v>55</v>
      </c>
      <c r="C4624">
        <v>35.9375</v>
      </c>
      <c r="D4624">
        <v>14.375400000000001</v>
      </c>
      <c r="E4624" s="1" t="s">
        <v>50</v>
      </c>
      <c r="F4624" t="s">
        <v>20837</v>
      </c>
      <c r="G4624">
        <v>0</v>
      </c>
      <c r="H4624">
        <v>3</v>
      </c>
      <c r="I4624">
        <v>0</v>
      </c>
    </row>
    <row r="4625" spans="1:9" hidden="1" x14ac:dyDescent="0.3">
      <c r="A4625" s="1" t="s">
        <v>146</v>
      </c>
      <c r="B4625" s="1" t="s">
        <v>55</v>
      </c>
      <c r="C4625">
        <v>35.9375</v>
      </c>
      <c r="D4625">
        <v>14.375400000000001</v>
      </c>
      <c r="E4625" s="1" t="s">
        <v>51</v>
      </c>
      <c r="F4625" t="s">
        <v>20838</v>
      </c>
      <c r="G4625">
        <v>0</v>
      </c>
      <c r="H4625">
        <v>3</v>
      </c>
      <c r="I4625">
        <v>0</v>
      </c>
    </row>
    <row r="4626" spans="1:9" hidden="1" x14ac:dyDescent="0.3">
      <c r="A4626" s="1" t="s">
        <v>146</v>
      </c>
      <c r="B4626" s="1" t="s">
        <v>55</v>
      </c>
      <c r="C4626">
        <v>35.9375</v>
      </c>
      <c r="D4626">
        <v>14.375400000000001</v>
      </c>
      <c r="E4626" s="1" t="s">
        <v>52</v>
      </c>
      <c r="F4626" t="s">
        <v>20470</v>
      </c>
      <c r="G4626">
        <v>0</v>
      </c>
      <c r="H4626">
        <v>5</v>
      </c>
      <c r="I4626">
        <v>0</v>
      </c>
    </row>
    <row r="4627" spans="1:9" hidden="1" x14ac:dyDescent="0.3">
      <c r="A4627" s="1" t="s">
        <v>146</v>
      </c>
      <c r="B4627" s="1" t="s">
        <v>55</v>
      </c>
      <c r="C4627">
        <v>35.9375</v>
      </c>
      <c r="D4627">
        <v>14.375400000000001</v>
      </c>
      <c r="E4627" s="1" t="s">
        <v>53</v>
      </c>
      <c r="F4627" t="s">
        <v>20471</v>
      </c>
      <c r="G4627">
        <v>0</v>
      </c>
      <c r="H4627">
        <v>6</v>
      </c>
      <c r="I4627">
        <v>0</v>
      </c>
    </row>
    <row r="4628" spans="1:9" hidden="1" x14ac:dyDescent="0.3">
      <c r="A4628" s="1" t="s">
        <v>146</v>
      </c>
      <c r="B4628" s="1" t="s">
        <v>55</v>
      </c>
      <c r="C4628">
        <v>35.9375</v>
      </c>
      <c r="D4628">
        <v>14.375400000000001</v>
      </c>
      <c r="E4628" s="1" t="s">
        <v>54</v>
      </c>
      <c r="F4628" t="s">
        <v>20472</v>
      </c>
      <c r="G4628">
        <v>0</v>
      </c>
      <c r="H4628">
        <v>6</v>
      </c>
      <c r="I4628">
        <v>0</v>
      </c>
    </row>
    <row r="4629" spans="1:9" hidden="1" x14ac:dyDescent="0.3">
      <c r="A4629" s="1" t="s">
        <v>146</v>
      </c>
      <c r="B4629" s="1" t="s">
        <v>55</v>
      </c>
      <c r="C4629">
        <v>35.9375</v>
      </c>
      <c r="D4629">
        <v>14.375400000000001</v>
      </c>
      <c r="E4629" s="1" t="s">
        <v>21548</v>
      </c>
      <c r="F4629" t="s">
        <v>21637</v>
      </c>
      <c r="G4629">
        <v>0</v>
      </c>
      <c r="H4629">
        <v>12</v>
      </c>
      <c r="I4629">
        <v>1</v>
      </c>
    </row>
    <row r="4630" spans="1:9" hidden="1" x14ac:dyDescent="0.3">
      <c r="A4630" s="1" t="s">
        <v>147</v>
      </c>
      <c r="B4630" s="1" t="s">
        <v>55</v>
      </c>
      <c r="C4630">
        <v>14.641500000000001</v>
      </c>
      <c r="D4630">
        <v>-61.0242</v>
      </c>
      <c r="E4630" s="1" t="s">
        <v>4</v>
      </c>
      <c r="F4630" t="s">
        <v>16645</v>
      </c>
      <c r="G4630">
        <v>0</v>
      </c>
      <c r="H4630">
        <v>0</v>
      </c>
      <c r="I4630">
        <v>0</v>
      </c>
    </row>
    <row r="4631" spans="1:9" hidden="1" x14ac:dyDescent="0.3">
      <c r="A4631" s="1" t="s">
        <v>147</v>
      </c>
      <c r="B4631" s="1" t="s">
        <v>55</v>
      </c>
      <c r="C4631">
        <v>14.641500000000001</v>
      </c>
      <c r="D4631">
        <v>-61.0242</v>
      </c>
      <c r="E4631" s="1" t="s">
        <v>5</v>
      </c>
      <c r="F4631" t="s">
        <v>16542</v>
      </c>
      <c r="G4631">
        <v>0</v>
      </c>
      <c r="H4631">
        <v>0</v>
      </c>
      <c r="I4631">
        <v>0</v>
      </c>
    </row>
    <row r="4632" spans="1:9" hidden="1" x14ac:dyDescent="0.3">
      <c r="A4632" s="1" t="s">
        <v>147</v>
      </c>
      <c r="B4632" s="1" t="s">
        <v>55</v>
      </c>
      <c r="C4632">
        <v>14.641500000000001</v>
      </c>
      <c r="D4632">
        <v>-61.0242</v>
      </c>
      <c r="E4632" s="1" t="s">
        <v>6</v>
      </c>
      <c r="F4632" t="s">
        <v>16440</v>
      </c>
      <c r="G4632">
        <v>0</v>
      </c>
      <c r="H4632">
        <v>0</v>
      </c>
      <c r="I4632">
        <v>0</v>
      </c>
    </row>
    <row r="4633" spans="1:9" hidden="1" x14ac:dyDescent="0.3">
      <c r="A4633" s="1" t="s">
        <v>147</v>
      </c>
      <c r="B4633" s="1" t="s">
        <v>55</v>
      </c>
      <c r="C4633">
        <v>14.641500000000001</v>
      </c>
      <c r="D4633">
        <v>-61.0242</v>
      </c>
      <c r="E4633" s="1" t="s">
        <v>7</v>
      </c>
      <c r="F4633" t="s">
        <v>16338</v>
      </c>
      <c r="G4633">
        <v>0</v>
      </c>
      <c r="H4633">
        <v>0</v>
      </c>
      <c r="I4633">
        <v>0</v>
      </c>
    </row>
    <row r="4634" spans="1:9" hidden="1" x14ac:dyDescent="0.3">
      <c r="A4634" s="1" t="s">
        <v>147</v>
      </c>
      <c r="B4634" s="1" t="s">
        <v>55</v>
      </c>
      <c r="C4634">
        <v>14.641500000000001</v>
      </c>
      <c r="D4634">
        <v>-61.0242</v>
      </c>
      <c r="E4634" s="1" t="s">
        <v>8</v>
      </c>
      <c r="F4634" t="s">
        <v>16238</v>
      </c>
      <c r="G4634">
        <v>0</v>
      </c>
      <c r="H4634">
        <v>0</v>
      </c>
      <c r="I4634">
        <v>0</v>
      </c>
    </row>
    <row r="4635" spans="1:9" hidden="1" x14ac:dyDescent="0.3">
      <c r="A4635" s="1" t="s">
        <v>147</v>
      </c>
      <c r="B4635" s="1" t="s">
        <v>55</v>
      </c>
      <c r="C4635">
        <v>14.641500000000001</v>
      </c>
      <c r="D4635">
        <v>-61.0242</v>
      </c>
      <c r="E4635" s="1" t="s">
        <v>9</v>
      </c>
      <c r="F4635" t="s">
        <v>16138</v>
      </c>
      <c r="G4635">
        <v>0</v>
      </c>
      <c r="H4635">
        <v>0</v>
      </c>
      <c r="I4635">
        <v>0</v>
      </c>
    </row>
    <row r="4636" spans="1:9" hidden="1" x14ac:dyDescent="0.3">
      <c r="A4636" s="1" t="s">
        <v>147</v>
      </c>
      <c r="B4636" s="1" t="s">
        <v>55</v>
      </c>
      <c r="C4636">
        <v>14.641500000000001</v>
      </c>
      <c r="D4636">
        <v>-61.0242</v>
      </c>
      <c r="E4636" s="1" t="s">
        <v>10</v>
      </c>
      <c r="F4636" t="s">
        <v>16041</v>
      </c>
      <c r="G4636">
        <v>0</v>
      </c>
      <c r="H4636">
        <v>0</v>
      </c>
      <c r="I4636">
        <v>0</v>
      </c>
    </row>
    <row r="4637" spans="1:9" hidden="1" x14ac:dyDescent="0.3">
      <c r="A4637" s="1" t="s">
        <v>147</v>
      </c>
      <c r="B4637" s="1" t="s">
        <v>55</v>
      </c>
      <c r="C4637">
        <v>14.641500000000001</v>
      </c>
      <c r="D4637">
        <v>-61.0242</v>
      </c>
      <c r="E4637" s="1" t="s">
        <v>11</v>
      </c>
      <c r="F4637" t="s">
        <v>15944</v>
      </c>
      <c r="G4637">
        <v>0</v>
      </c>
      <c r="H4637">
        <v>0</v>
      </c>
      <c r="I4637">
        <v>0</v>
      </c>
    </row>
    <row r="4638" spans="1:9" hidden="1" x14ac:dyDescent="0.3">
      <c r="A4638" s="1" t="s">
        <v>147</v>
      </c>
      <c r="B4638" s="1" t="s">
        <v>55</v>
      </c>
      <c r="C4638">
        <v>14.641500000000001</v>
      </c>
      <c r="D4638">
        <v>-61.0242</v>
      </c>
      <c r="E4638" s="1" t="s">
        <v>12</v>
      </c>
      <c r="F4638" t="s">
        <v>15849</v>
      </c>
      <c r="G4638">
        <v>0</v>
      </c>
      <c r="H4638">
        <v>0</v>
      </c>
      <c r="I4638">
        <v>0</v>
      </c>
    </row>
    <row r="4639" spans="1:9" hidden="1" x14ac:dyDescent="0.3">
      <c r="A4639" s="1" t="s">
        <v>147</v>
      </c>
      <c r="B4639" s="1" t="s">
        <v>55</v>
      </c>
      <c r="C4639">
        <v>14.641500000000001</v>
      </c>
      <c r="D4639">
        <v>-61.0242</v>
      </c>
      <c r="E4639" s="1" t="s">
        <v>13</v>
      </c>
      <c r="F4639" t="s">
        <v>15757</v>
      </c>
      <c r="G4639">
        <v>0</v>
      </c>
      <c r="H4639">
        <v>0</v>
      </c>
      <c r="I4639">
        <v>0</v>
      </c>
    </row>
    <row r="4640" spans="1:9" hidden="1" x14ac:dyDescent="0.3">
      <c r="A4640" s="1" t="s">
        <v>147</v>
      </c>
      <c r="B4640" s="1" t="s">
        <v>55</v>
      </c>
      <c r="C4640">
        <v>14.641500000000001</v>
      </c>
      <c r="D4640">
        <v>-61.0242</v>
      </c>
      <c r="E4640" s="1" t="s">
        <v>14</v>
      </c>
      <c r="F4640" t="s">
        <v>15667</v>
      </c>
      <c r="G4640">
        <v>0</v>
      </c>
      <c r="H4640">
        <v>0</v>
      </c>
      <c r="I4640">
        <v>0</v>
      </c>
    </row>
    <row r="4641" spans="1:9" hidden="1" x14ac:dyDescent="0.3">
      <c r="A4641" s="1" t="s">
        <v>147</v>
      </c>
      <c r="B4641" s="1" t="s">
        <v>55</v>
      </c>
      <c r="C4641">
        <v>14.641500000000001</v>
      </c>
      <c r="D4641">
        <v>-61.0242</v>
      </c>
      <c r="E4641" s="1" t="s">
        <v>15</v>
      </c>
      <c r="F4641" t="s">
        <v>15578</v>
      </c>
      <c r="G4641">
        <v>0</v>
      </c>
      <c r="H4641">
        <v>0</v>
      </c>
      <c r="I4641">
        <v>0</v>
      </c>
    </row>
    <row r="4642" spans="1:9" hidden="1" x14ac:dyDescent="0.3">
      <c r="A4642" s="1" t="s">
        <v>147</v>
      </c>
      <c r="B4642" s="1" t="s">
        <v>55</v>
      </c>
      <c r="C4642">
        <v>14.641500000000001</v>
      </c>
      <c r="D4642">
        <v>-61.0242</v>
      </c>
      <c r="E4642" s="1" t="s">
        <v>16</v>
      </c>
      <c r="F4642" t="s">
        <v>15489</v>
      </c>
      <c r="G4642">
        <v>0</v>
      </c>
      <c r="H4642">
        <v>0</v>
      </c>
      <c r="I4642">
        <v>0</v>
      </c>
    </row>
    <row r="4643" spans="1:9" hidden="1" x14ac:dyDescent="0.3">
      <c r="A4643" s="1" t="s">
        <v>147</v>
      </c>
      <c r="B4643" s="1" t="s">
        <v>55</v>
      </c>
      <c r="C4643">
        <v>14.641500000000001</v>
      </c>
      <c r="D4643">
        <v>-61.0242</v>
      </c>
      <c r="E4643" s="1" t="s">
        <v>17</v>
      </c>
      <c r="F4643" t="s">
        <v>15400</v>
      </c>
      <c r="G4643">
        <v>0</v>
      </c>
      <c r="H4643">
        <v>0</v>
      </c>
      <c r="I4643">
        <v>0</v>
      </c>
    </row>
    <row r="4644" spans="1:9" hidden="1" x14ac:dyDescent="0.3">
      <c r="A4644" s="1" t="s">
        <v>147</v>
      </c>
      <c r="B4644" s="1" t="s">
        <v>55</v>
      </c>
      <c r="C4644">
        <v>14.641500000000001</v>
      </c>
      <c r="D4644">
        <v>-61.0242</v>
      </c>
      <c r="E4644" s="1" t="s">
        <v>18</v>
      </c>
      <c r="F4644" t="s">
        <v>15312</v>
      </c>
      <c r="G4644">
        <v>0</v>
      </c>
      <c r="H4644">
        <v>0</v>
      </c>
      <c r="I4644">
        <v>0</v>
      </c>
    </row>
    <row r="4645" spans="1:9" hidden="1" x14ac:dyDescent="0.3">
      <c r="A4645" s="1" t="s">
        <v>147</v>
      </c>
      <c r="B4645" s="1" t="s">
        <v>55</v>
      </c>
      <c r="C4645">
        <v>14.641500000000001</v>
      </c>
      <c r="D4645">
        <v>-61.0242</v>
      </c>
      <c r="E4645" s="1" t="s">
        <v>19</v>
      </c>
      <c r="F4645" t="s">
        <v>15224</v>
      </c>
      <c r="G4645">
        <v>0</v>
      </c>
      <c r="H4645">
        <v>0</v>
      </c>
      <c r="I4645">
        <v>0</v>
      </c>
    </row>
    <row r="4646" spans="1:9" hidden="1" x14ac:dyDescent="0.3">
      <c r="A4646" s="1" t="s">
        <v>147</v>
      </c>
      <c r="B4646" s="1" t="s">
        <v>55</v>
      </c>
      <c r="C4646">
        <v>14.641500000000001</v>
      </c>
      <c r="D4646">
        <v>-61.0242</v>
      </c>
      <c r="E4646" s="1" t="s">
        <v>20</v>
      </c>
      <c r="F4646" t="s">
        <v>15136</v>
      </c>
      <c r="G4646">
        <v>0</v>
      </c>
      <c r="H4646">
        <v>0</v>
      </c>
      <c r="I4646">
        <v>0</v>
      </c>
    </row>
    <row r="4647" spans="1:9" hidden="1" x14ac:dyDescent="0.3">
      <c r="A4647" s="1" t="s">
        <v>147</v>
      </c>
      <c r="B4647" s="1" t="s">
        <v>55</v>
      </c>
      <c r="C4647">
        <v>14.641500000000001</v>
      </c>
      <c r="D4647">
        <v>-61.0242</v>
      </c>
      <c r="E4647" s="1" t="s">
        <v>21</v>
      </c>
      <c r="F4647" t="s">
        <v>15048</v>
      </c>
      <c r="G4647">
        <v>0</v>
      </c>
      <c r="H4647">
        <v>0</v>
      </c>
      <c r="I4647">
        <v>0</v>
      </c>
    </row>
    <row r="4648" spans="1:9" hidden="1" x14ac:dyDescent="0.3">
      <c r="A4648" s="1" t="s">
        <v>147</v>
      </c>
      <c r="B4648" s="1" t="s">
        <v>55</v>
      </c>
      <c r="C4648">
        <v>14.641500000000001</v>
      </c>
      <c r="D4648">
        <v>-61.0242</v>
      </c>
      <c r="E4648" s="1" t="s">
        <v>22</v>
      </c>
      <c r="F4648" t="s">
        <v>14960</v>
      </c>
      <c r="G4648">
        <v>0</v>
      </c>
      <c r="H4648">
        <v>0</v>
      </c>
      <c r="I4648">
        <v>0</v>
      </c>
    </row>
    <row r="4649" spans="1:9" hidden="1" x14ac:dyDescent="0.3">
      <c r="A4649" s="1" t="s">
        <v>147</v>
      </c>
      <c r="B4649" s="1" t="s">
        <v>55</v>
      </c>
      <c r="C4649">
        <v>14.641500000000001</v>
      </c>
      <c r="D4649">
        <v>-61.0242</v>
      </c>
      <c r="E4649" s="1" t="s">
        <v>23</v>
      </c>
      <c r="F4649" t="s">
        <v>14872</v>
      </c>
      <c r="G4649">
        <v>0</v>
      </c>
      <c r="H4649">
        <v>0</v>
      </c>
      <c r="I4649">
        <v>0</v>
      </c>
    </row>
    <row r="4650" spans="1:9" hidden="1" x14ac:dyDescent="0.3">
      <c r="A4650" s="1" t="s">
        <v>147</v>
      </c>
      <c r="B4650" s="1" t="s">
        <v>55</v>
      </c>
      <c r="C4650">
        <v>14.641500000000001</v>
      </c>
      <c r="D4650">
        <v>-61.0242</v>
      </c>
      <c r="E4650" s="1" t="s">
        <v>24</v>
      </c>
      <c r="F4650" t="s">
        <v>14784</v>
      </c>
      <c r="G4650">
        <v>0</v>
      </c>
      <c r="H4650">
        <v>0</v>
      </c>
      <c r="I4650">
        <v>0</v>
      </c>
    </row>
    <row r="4651" spans="1:9" hidden="1" x14ac:dyDescent="0.3">
      <c r="A4651" s="1" t="s">
        <v>147</v>
      </c>
      <c r="B4651" s="1" t="s">
        <v>55</v>
      </c>
      <c r="C4651">
        <v>14.641500000000001</v>
      </c>
      <c r="D4651">
        <v>-61.0242</v>
      </c>
      <c r="E4651" s="1" t="s">
        <v>25</v>
      </c>
      <c r="F4651" t="s">
        <v>14696</v>
      </c>
      <c r="G4651">
        <v>0</v>
      </c>
      <c r="H4651">
        <v>0</v>
      </c>
      <c r="I4651">
        <v>0</v>
      </c>
    </row>
    <row r="4652" spans="1:9" hidden="1" x14ac:dyDescent="0.3">
      <c r="A4652" s="1" t="s">
        <v>147</v>
      </c>
      <c r="B4652" s="1" t="s">
        <v>55</v>
      </c>
      <c r="C4652">
        <v>14.641500000000001</v>
      </c>
      <c r="D4652">
        <v>-61.0242</v>
      </c>
      <c r="E4652" s="1" t="s">
        <v>26</v>
      </c>
      <c r="F4652" t="s">
        <v>14608</v>
      </c>
      <c r="G4652">
        <v>0</v>
      </c>
      <c r="H4652">
        <v>0</v>
      </c>
      <c r="I4652">
        <v>0</v>
      </c>
    </row>
    <row r="4653" spans="1:9" hidden="1" x14ac:dyDescent="0.3">
      <c r="A4653" s="1" t="s">
        <v>147</v>
      </c>
      <c r="B4653" s="1" t="s">
        <v>55</v>
      </c>
      <c r="C4653">
        <v>14.641500000000001</v>
      </c>
      <c r="D4653">
        <v>-61.0242</v>
      </c>
      <c r="E4653" s="1" t="s">
        <v>27</v>
      </c>
      <c r="F4653" t="s">
        <v>14520</v>
      </c>
      <c r="G4653">
        <v>0</v>
      </c>
      <c r="H4653">
        <v>0</v>
      </c>
      <c r="I4653">
        <v>0</v>
      </c>
    </row>
    <row r="4654" spans="1:9" hidden="1" x14ac:dyDescent="0.3">
      <c r="A4654" s="1" t="s">
        <v>147</v>
      </c>
      <c r="B4654" s="1" t="s">
        <v>55</v>
      </c>
      <c r="C4654">
        <v>14.641500000000001</v>
      </c>
      <c r="D4654">
        <v>-61.0242</v>
      </c>
      <c r="E4654" s="1" t="s">
        <v>28</v>
      </c>
      <c r="F4654" t="s">
        <v>14433</v>
      </c>
      <c r="G4654">
        <v>0</v>
      </c>
      <c r="H4654">
        <v>0</v>
      </c>
      <c r="I4654">
        <v>0</v>
      </c>
    </row>
    <row r="4655" spans="1:9" hidden="1" x14ac:dyDescent="0.3">
      <c r="A4655" s="1" t="s">
        <v>147</v>
      </c>
      <c r="B4655" s="1" t="s">
        <v>55</v>
      </c>
      <c r="C4655">
        <v>14.641500000000001</v>
      </c>
      <c r="D4655">
        <v>-61.0242</v>
      </c>
      <c r="E4655" s="1" t="s">
        <v>29</v>
      </c>
      <c r="F4655" t="s">
        <v>14346</v>
      </c>
      <c r="G4655">
        <v>0</v>
      </c>
      <c r="H4655">
        <v>0</v>
      </c>
      <c r="I4655">
        <v>0</v>
      </c>
    </row>
    <row r="4656" spans="1:9" hidden="1" x14ac:dyDescent="0.3">
      <c r="A4656" s="1" t="s">
        <v>147</v>
      </c>
      <c r="B4656" s="1" t="s">
        <v>55</v>
      </c>
      <c r="C4656">
        <v>14.641500000000001</v>
      </c>
      <c r="D4656">
        <v>-61.0242</v>
      </c>
      <c r="E4656" s="1" t="s">
        <v>30</v>
      </c>
      <c r="F4656" t="s">
        <v>14259</v>
      </c>
      <c r="G4656">
        <v>0</v>
      </c>
      <c r="H4656">
        <v>0</v>
      </c>
      <c r="I4656">
        <v>0</v>
      </c>
    </row>
    <row r="4657" spans="1:9" hidden="1" x14ac:dyDescent="0.3">
      <c r="A4657" s="1" t="s">
        <v>147</v>
      </c>
      <c r="B4657" s="1" t="s">
        <v>55</v>
      </c>
      <c r="C4657">
        <v>14.641500000000001</v>
      </c>
      <c r="D4657">
        <v>-61.0242</v>
      </c>
      <c r="E4657" s="1" t="s">
        <v>31</v>
      </c>
      <c r="F4657" t="s">
        <v>14172</v>
      </c>
      <c r="G4657">
        <v>0</v>
      </c>
      <c r="H4657">
        <v>0</v>
      </c>
      <c r="I4657">
        <v>0</v>
      </c>
    </row>
    <row r="4658" spans="1:9" hidden="1" x14ac:dyDescent="0.3">
      <c r="A4658" s="1" t="s">
        <v>147</v>
      </c>
      <c r="B4658" s="1" t="s">
        <v>55</v>
      </c>
      <c r="C4658">
        <v>14.641500000000001</v>
      </c>
      <c r="D4658">
        <v>-61.0242</v>
      </c>
      <c r="E4658" s="1" t="s">
        <v>32</v>
      </c>
      <c r="F4658" t="s">
        <v>14086</v>
      </c>
      <c r="G4658">
        <v>0</v>
      </c>
      <c r="H4658">
        <v>0</v>
      </c>
      <c r="I4658">
        <v>0</v>
      </c>
    </row>
    <row r="4659" spans="1:9" hidden="1" x14ac:dyDescent="0.3">
      <c r="A4659" s="1" t="s">
        <v>147</v>
      </c>
      <c r="B4659" s="1" t="s">
        <v>55</v>
      </c>
      <c r="C4659">
        <v>14.641500000000001</v>
      </c>
      <c r="D4659">
        <v>-61.0242</v>
      </c>
      <c r="E4659" s="1" t="s">
        <v>33</v>
      </c>
      <c r="F4659" t="s">
        <v>14000</v>
      </c>
      <c r="G4659">
        <v>0</v>
      </c>
      <c r="H4659">
        <v>0</v>
      </c>
      <c r="I4659">
        <v>0</v>
      </c>
    </row>
    <row r="4660" spans="1:9" hidden="1" x14ac:dyDescent="0.3">
      <c r="A4660" s="1" t="s">
        <v>147</v>
      </c>
      <c r="B4660" s="1" t="s">
        <v>55</v>
      </c>
      <c r="C4660">
        <v>14.641500000000001</v>
      </c>
      <c r="D4660">
        <v>-61.0242</v>
      </c>
      <c r="E4660" s="1" t="s">
        <v>34</v>
      </c>
      <c r="F4660" t="s">
        <v>13914</v>
      </c>
      <c r="G4660">
        <v>0</v>
      </c>
      <c r="H4660">
        <v>0</v>
      </c>
      <c r="I4660">
        <v>0</v>
      </c>
    </row>
    <row r="4661" spans="1:9" hidden="1" x14ac:dyDescent="0.3">
      <c r="A4661" s="1" t="s">
        <v>147</v>
      </c>
      <c r="B4661" s="1" t="s">
        <v>55</v>
      </c>
      <c r="C4661">
        <v>14.641500000000001</v>
      </c>
      <c r="D4661">
        <v>-61.0242</v>
      </c>
      <c r="E4661" s="1" t="s">
        <v>35</v>
      </c>
      <c r="F4661" t="s">
        <v>13830</v>
      </c>
      <c r="G4661">
        <v>0</v>
      </c>
      <c r="H4661">
        <v>0</v>
      </c>
      <c r="I4661">
        <v>0</v>
      </c>
    </row>
    <row r="4662" spans="1:9" hidden="1" x14ac:dyDescent="0.3">
      <c r="A4662" s="1" t="s">
        <v>147</v>
      </c>
      <c r="B4662" s="1" t="s">
        <v>55</v>
      </c>
      <c r="C4662">
        <v>14.641500000000001</v>
      </c>
      <c r="D4662">
        <v>-61.0242</v>
      </c>
      <c r="E4662" s="1" t="s">
        <v>36</v>
      </c>
      <c r="F4662" t="s">
        <v>13746</v>
      </c>
      <c r="G4662">
        <v>0</v>
      </c>
      <c r="H4662">
        <v>0</v>
      </c>
      <c r="I4662">
        <v>0</v>
      </c>
    </row>
    <row r="4663" spans="1:9" hidden="1" x14ac:dyDescent="0.3">
      <c r="A4663" s="1" t="s">
        <v>147</v>
      </c>
      <c r="B4663" s="1" t="s">
        <v>55</v>
      </c>
      <c r="C4663">
        <v>14.641500000000001</v>
      </c>
      <c r="D4663">
        <v>-61.0242</v>
      </c>
      <c r="E4663" s="1" t="s">
        <v>37</v>
      </c>
      <c r="F4663" t="s">
        <v>13662</v>
      </c>
      <c r="G4663">
        <v>0</v>
      </c>
      <c r="H4663">
        <v>0</v>
      </c>
      <c r="I4663">
        <v>0</v>
      </c>
    </row>
    <row r="4664" spans="1:9" hidden="1" x14ac:dyDescent="0.3">
      <c r="A4664" s="1" t="s">
        <v>147</v>
      </c>
      <c r="B4664" s="1" t="s">
        <v>55</v>
      </c>
      <c r="C4664">
        <v>14.641500000000001</v>
      </c>
      <c r="D4664">
        <v>-61.0242</v>
      </c>
      <c r="E4664" s="1" t="s">
        <v>38</v>
      </c>
      <c r="F4664" t="s">
        <v>13583</v>
      </c>
      <c r="G4664">
        <v>0</v>
      </c>
      <c r="H4664">
        <v>0</v>
      </c>
      <c r="I4664">
        <v>0</v>
      </c>
    </row>
    <row r="4665" spans="1:9" hidden="1" x14ac:dyDescent="0.3">
      <c r="A4665" s="1" t="s">
        <v>147</v>
      </c>
      <c r="B4665" s="1" t="s">
        <v>55</v>
      </c>
      <c r="C4665">
        <v>14.641500000000001</v>
      </c>
      <c r="D4665">
        <v>-61.0242</v>
      </c>
      <c r="E4665" s="1" t="s">
        <v>39</v>
      </c>
      <c r="F4665" t="s">
        <v>13508</v>
      </c>
      <c r="G4665">
        <v>0</v>
      </c>
      <c r="H4665">
        <v>0</v>
      </c>
      <c r="I4665">
        <v>0</v>
      </c>
    </row>
    <row r="4666" spans="1:9" hidden="1" x14ac:dyDescent="0.3">
      <c r="A4666" s="1" t="s">
        <v>147</v>
      </c>
      <c r="B4666" s="1" t="s">
        <v>55</v>
      </c>
      <c r="C4666">
        <v>14.641500000000001</v>
      </c>
      <c r="D4666">
        <v>-61.0242</v>
      </c>
      <c r="E4666" s="1" t="s">
        <v>40</v>
      </c>
      <c r="F4666" t="s">
        <v>13440</v>
      </c>
      <c r="G4666">
        <v>0</v>
      </c>
      <c r="H4666">
        <v>0</v>
      </c>
      <c r="I4666">
        <v>0</v>
      </c>
    </row>
    <row r="4667" spans="1:9" hidden="1" x14ac:dyDescent="0.3">
      <c r="A4667" s="1" t="s">
        <v>147</v>
      </c>
      <c r="B4667" s="1" t="s">
        <v>55</v>
      </c>
      <c r="C4667">
        <v>14.641500000000001</v>
      </c>
      <c r="D4667">
        <v>-61.0242</v>
      </c>
      <c r="E4667" s="1" t="s">
        <v>41</v>
      </c>
      <c r="F4667" t="s">
        <v>13163</v>
      </c>
      <c r="G4667">
        <v>0</v>
      </c>
      <c r="H4667">
        <v>0</v>
      </c>
      <c r="I4667">
        <v>0</v>
      </c>
    </row>
    <row r="4668" spans="1:9" hidden="1" x14ac:dyDescent="0.3">
      <c r="A4668" s="1" t="s">
        <v>147</v>
      </c>
      <c r="B4668" s="1" t="s">
        <v>55</v>
      </c>
      <c r="C4668">
        <v>14.641500000000001</v>
      </c>
      <c r="D4668">
        <v>-61.0242</v>
      </c>
      <c r="E4668" s="1" t="s">
        <v>42</v>
      </c>
      <c r="F4668" t="s">
        <v>13164</v>
      </c>
      <c r="G4668">
        <v>0</v>
      </c>
      <c r="H4668">
        <v>0</v>
      </c>
      <c r="I4668">
        <v>0</v>
      </c>
    </row>
    <row r="4669" spans="1:9" hidden="1" x14ac:dyDescent="0.3">
      <c r="A4669" s="1" t="s">
        <v>147</v>
      </c>
      <c r="B4669" s="1" t="s">
        <v>55</v>
      </c>
      <c r="C4669">
        <v>14.641500000000001</v>
      </c>
      <c r="D4669">
        <v>-61.0242</v>
      </c>
      <c r="E4669" s="1" t="s">
        <v>43</v>
      </c>
      <c r="F4669" t="s">
        <v>13165</v>
      </c>
      <c r="G4669">
        <v>0</v>
      </c>
      <c r="H4669">
        <v>0</v>
      </c>
      <c r="I4669">
        <v>0</v>
      </c>
    </row>
    <row r="4670" spans="1:9" hidden="1" x14ac:dyDescent="0.3">
      <c r="A4670" s="1" t="s">
        <v>147</v>
      </c>
      <c r="B4670" s="1" t="s">
        <v>55</v>
      </c>
      <c r="C4670">
        <v>14.641500000000001</v>
      </c>
      <c r="D4670">
        <v>-61.0242</v>
      </c>
      <c r="E4670" s="1" t="s">
        <v>44</v>
      </c>
      <c r="F4670" t="s">
        <v>13166</v>
      </c>
      <c r="G4670">
        <v>0</v>
      </c>
      <c r="H4670">
        <v>0</v>
      </c>
      <c r="I4670">
        <v>0</v>
      </c>
    </row>
    <row r="4671" spans="1:9" hidden="1" x14ac:dyDescent="0.3">
      <c r="A4671" s="1" t="s">
        <v>147</v>
      </c>
      <c r="B4671" s="1" t="s">
        <v>55</v>
      </c>
      <c r="C4671">
        <v>14.641500000000001</v>
      </c>
      <c r="D4671">
        <v>-61.0242</v>
      </c>
      <c r="E4671" s="1" t="s">
        <v>45</v>
      </c>
      <c r="F4671" t="s">
        <v>13167</v>
      </c>
      <c r="G4671">
        <v>0</v>
      </c>
      <c r="H4671">
        <v>0</v>
      </c>
      <c r="I4671">
        <v>0</v>
      </c>
    </row>
    <row r="4672" spans="1:9" hidden="1" x14ac:dyDescent="0.3">
      <c r="A4672" s="1" t="s">
        <v>147</v>
      </c>
      <c r="B4672" s="1" t="s">
        <v>55</v>
      </c>
      <c r="C4672">
        <v>14.641500000000001</v>
      </c>
      <c r="D4672">
        <v>-61.0242</v>
      </c>
      <c r="E4672" s="1" t="s">
        <v>46</v>
      </c>
      <c r="F4672" t="s">
        <v>13168</v>
      </c>
      <c r="G4672">
        <v>0</v>
      </c>
      <c r="H4672">
        <v>0</v>
      </c>
      <c r="I4672">
        <v>0</v>
      </c>
    </row>
    <row r="4673" spans="1:9" hidden="1" x14ac:dyDescent="0.3">
      <c r="A4673" s="1" t="s">
        <v>147</v>
      </c>
      <c r="B4673" s="1" t="s">
        <v>55</v>
      </c>
      <c r="C4673">
        <v>14.641500000000001</v>
      </c>
      <c r="D4673">
        <v>-61.0242</v>
      </c>
      <c r="E4673" s="1" t="s">
        <v>47</v>
      </c>
      <c r="F4673" t="s">
        <v>13169</v>
      </c>
      <c r="G4673">
        <v>0</v>
      </c>
      <c r="H4673">
        <v>0</v>
      </c>
      <c r="I4673">
        <v>0</v>
      </c>
    </row>
    <row r="4674" spans="1:9" hidden="1" x14ac:dyDescent="0.3">
      <c r="A4674" s="1" t="s">
        <v>147</v>
      </c>
      <c r="B4674" s="1" t="s">
        <v>55</v>
      </c>
      <c r="C4674">
        <v>14.641500000000001</v>
      </c>
      <c r="D4674">
        <v>-61.0242</v>
      </c>
      <c r="E4674" s="1" t="s">
        <v>48</v>
      </c>
      <c r="F4674" t="s">
        <v>13170</v>
      </c>
      <c r="G4674">
        <v>0</v>
      </c>
      <c r="H4674">
        <v>0</v>
      </c>
      <c r="I4674">
        <v>0</v>
      </c>
    </row>
    <row r="4675" spans="1:9" hidden="1" x14ac:dyDescent="0.3">
      <c r="A4675" s="1" t="s">
        <v>147</v>
      </c>
      <c r="B4675" s="1" t="s">
        <v>55</v>
      </c>
      <c r="C4675">
        <v>14.641500000000001</v>
      </c>
      <c r="D4675">
        <v>-61.0242</v>
      </c>
      <c r="E4675" s="1" t="s">
        <v>49</v>
      </c>
      <c r="F4675" t="s">
        <v>20960</v>
      </c>
      <c r="G4675">
        <v>0</v>
      </c>
      <c r="H4675">
        <v>2</v>
      </c>
      <c r="I4675">
        <v>0</v>
      </c>
    </row>
    <row r="4676" spans="1:9" hidden="1" x14ac:dyDescent="0.3">
      <c r="A4676" s="1" t="s">
        <v>147</v>
      </c>
      <c r="B4676" s="1" t="s">
        <v>55</v>
      </c>
      <c r="C4676">
        <v>14.641500000000001</v>
      </c>
      <c r="D4676">
        <v>-61.0242</v>
      </c>
      <c r="E4676" s="1" t="s">
        <v>50</v>
      </c>
      <c r="F4676" t="s">
        <v>20961</v>
      </c>
      <c r="G4676">
        <v>0</v>
      </c>
      <c r="H4676">
        <v>2</v>
      </c>
      <c r="I4676">
        <v>0</v>
      </c>
    </row>
    <row r="4677" spans="1:9" hidden="1" x14ac:dyDescent="0.3">
      <c r="A4677" s="1" t="s">
        <v>147</v>
      </c>
      <c r="B4677" s="1" t="s">
        <v>55</v>
      </c>
      <c r="C4677">
        <v>14.641500000000001</v>
      </c>
      <c r="D4677">
        <v>-61.0242</v>
      </c>
      <c r="E4677" s="1" t="s">
        <v>51</v>
      </c>
      <c r="F4677" t="s">
        <v>20962</v>
      </c>
      <c r="G4677">
        <v>0</v>
      </c>
      <c r="H4677">
        <v>2</v>
      </c>
      <c r="I4677">
        <v>0</v>
      </c>
    </row>
    <row r="4678" spans="1:9" hidden="1" x14ac:dyDescent="0.3">
      <c r="A4678" s="1" t="s">
        <v>147</v>
      </c>
      <c r="B4678" s="1" t="s">
        <v>55</v>
      </c>
      <c r="C4678">
        <v>14.641500000000001</v>
      </c>
      <c r="D4678">
        <v>-61.0242</v>
      </c>
      <c r="E4678" s="1" t="s">
        <v>52</v>
      </c>
      <c r="F4678" t="s">
        <v>20963</v>
      </c>
      <c r="G4678">
        <v>0</v>
      </c>
      <c r="H4678">
        <v>2</v>
      </c>
      <c r="I4678">
        <v>0</v>
      </c>
    </row>
    <row r="4679" spans="1:9" hidden="1" x14ac:dyDescent="0.3">
      <c r="A4679" s="1" t="s">
        <v>147</v>
      </c>
      <c r="B4679" s="1" t="s">
        <v>55</v>
      </c>
      <c r="C4679">
        <v>14.641500000000001</v>
      </c>
      <c r="D4679">
        <v>-61.0242</v>
      </c>
      <c r="E4679" s="1" t="s">
        <v>53</v>
      </c>
      <c r="F4679" t="s">
        <v>20839</v>
      </c>
      <c r="G4679">
        <v>0</v>
      </c>
      <c r="H4679">
        <v>3</v>
      </c>
      <c r="I4679">
        <v>0</v>
      </c>
    </row>
    <row r="4680" spans="1:9" hidden="1" x14ac:dyDescent="0.3">
      <c r="A4680" s="1" t="s">
        <v>147</v>
      </c>
      <c r="B4680" s="1" t="s">
        <v>55</v>
      </c>
      <c r="C4680">
        <v>14.641500000000001</v>
      </c>
      <c r="D4680">
        <v>-61.0242</v>
      </c>
      <c r="E4680" s="1" t="s">
        <v>54</v>
      </c>
      <c r="F4680" t="s">
        <v>20840</v>
      </c>
      <c r="G4680">
        <v>0</v>
      </c>
      <c r="H4680">
        <v>3</v>
      </c>
      <c r="I4680">
        <v>0</v>
      </c>
    </row>
    <row r="4681" spans="1:9" hidden="1" x14ac:dyDescent="0.3">
      <c r="A4681" s="1" t="s">
        <v>147</v>
      </c>
      <c r="B4681" s="1" t="s">
        <v>55</v>
      </c>
      <c r="C4681">
        <v>14.641500000000001</v>
      </c>
      <c r="D4681">
        <v>-61.0242</v>
      </c>
      <c r="E4681" s="1" t="s">
        <v>21548</v>
      </c>
      <c r="F4681" t="s">
        <v>21638</v>
      </c>
      <c r="G4681">
        <v>0</v>
      </c>
      <c r="H4681">
        <v>3</v>
      </c>
      <c r="I4681">
        <v>0</v>
      </c>
    </row>
    <row r="4682" spans="1:9" hidden="1" x14ac:dyDescent="0.3">
      <c r="A4682" s="1" t="s">
        <v>148</v>
      </c>
      <c r="B4682" s="1" t="s">
        <v>55</v>
      </c>
      <c r="C4682">
        <v>42.733899999999998</v>
      </c>
      <c r="D4682">
        <v>25.485800000000001</v>
      </c>
      <c r="E4682" s="1" t="s">
        <v>4</v>
      </c>
      <c r="F4682" t="s">
        <v>16646</v>
      </c>
      <c r="G4682">
        <v>0</v>
      </c>
      <c r="H4682">
        <v>0</v>
      </c>
      <c r="I4682">
        <v>0</v>
      </c>
    </row>
    <row r="4683" spans="1:9" hidden="1" x14ac:dyDescent="0.3">
      <c r="A4683" s="1" t="s">
        <v>148</v>
      </c>
      <c r="B4683" s="1" t="s">
        <v>55</v>
      </c>
      <c r="C4683">
        <v>42.733899999999998</v>
      </c>
      <c r="D4683">
        <v>25.485800000000001</v>
      </c>
      <c r="E4683" s="1" t="s">
        <v>5</v>
      </c>
      <c r="F4683" t="s">
        <v>16543</v>
      </c>
      <c r="G4683">
        <v>0</v>
      </c>
      <c r="H4683">
        <v>0</v>
      </c>
      <c r="I4683">
        <v>0</v>
      </c>
    </row>
    <row r="4684" spans="1:9" hidden="1" x14ac:dyDescent="0.3">
      <c r="A4684" s="1" t="s">
        <v>148</v>
      </c>
      <c r="B4684" s="1" t="s">
        <v>55</v>
      </c>
      <c r="C4684">
        <v>42.733899999999998</v>
      </c>
      <c r="D4684">
        <v>25.485800000000001</v>
      </c>
      <c r="E4684" s="1" t="s">
        <v>6</v>
      </c>
      <c r="F4684" t="s">
        <v>16441</v>
      </c>
      <c r="G4684">
        <v>0</v>
      </c>
      <c r="H4684">
        <v>0</v>
      </c>
      <c r="I4684">
        <v>0</v>
      </c>
    </row>
    <row r="4685" spans="1:9" hidden="1" x14ac:dyDescent="0.3">
      <c r="A4685" s="1" t="s">
        <v>148</v>
      </c>
      <c r="B4685" s="1" t="s">
        <v>55</v>
      </c>
      <c r="C4685">
        <v>42.733899999999998</v>
      </c>
      <c r="D4685">
        <v>25.485800000000001</v>
      </c>
      <c r="E4685" s="1" t="s">
        <v>7</v>
      </c>
      <c r="F4685" t="s">
        <v>16339</v>
      </c>
      <c r="G4685">
        <v>0</v>
      </c>
      <c r="H4685">
        <v>0</v>
      </c>
      <c r="I4685">
        <v>0</v>
      </c>
    </row>
    <row r="4686" spans="1:9" hidden="1" x14ac:dyDescent="0.3">
      <c r="A4686" s="1" t="s">
        <v>148</v>
      </c>
      <c r="B4686" s="1" t="s">
        <v>55</v>
      </c>
      <c r="C4686">
        <v>42.733899999999998</v>
      </c>
      <c r="D4686">
        <v>25.485800000000001</v>
      </c>
      <c r="E4686" s="1" t="s">
        <v>8</v>
      </c>
      <c r="F4686" t="s">
        <v>16239</v>
      </c>
      <c r="G4686">
        <v>0</v>
      </c>
      <c r="H4686">
        <v>0</v>
      </c>
      <c r="I4686">
        <v>0</v>
      </c>
    </row>
    <row r="4687" spans="1:9" hidden="1" x14ac:dyDescent="0.3">
      <c r="A4687" s="1" t="s">
        <v>148</v>
      </c>
      <c r="B4687" s="1" t="s">
        <v>55</v>
      </c>
      <c r="C4687">
        <v>42.733899999999998</v>
      </c>
      <c r="D4687">
        <v>25.485800000000001</v>
      </c>
      <c r="E4687" s="1" t="s">
        <v>9</v>
      </c>
      <c r="F4687" t="s">
        <v>16139</v>
      </c>
      <c r="G4687">
        <v>0</v>
      </c>
      <c r="H4687">
        <v>0</v>
      </c>
      <c r="I4687">
        <v>0</v>
      </c>
    </row>
    <row r="4688" spans="1:9" hidden="1" x14ac:dyDescent="0.3">
      <c r="A4688" s="1" t="s">
        <v>148</v>
      </c>
      <c r="B4688" s="1" t="s">
        <v>55</v>
      </c>
      <c r="C4688">
        <v>42.733899999999998</v>
      </c>
      <c r="D4688">
        <v>25.485800000000001</v>
      </c>
      <c r="E4688" s="1" t="s">
        <v>10</v>
      </c>
      <c r="F4688" t="s">
        <v>16042</v>
      </c>
      <c r="G4688">
        <v>0</v>
      </c>
      <c r="H4688">
        <v>0</v>
      </c>
      <c r="I4688">
        <v>0</v>
      </c>
    </row>
    <row r="4689" spans="1:9" hidden="1" x14ac:dyDescent="0.3">
      <c r="A4689" s="1" t="s">
        <v>148</v>
      </c>
      <c r="B4689" s="1" t="s">
        <v>55</v>
      </c>
      <c r="C4689">
        <v>42.733899999999998</v>
      </c>
      <c r="D4689">
        <v>25.485800000000001</v>
      </c>
      <c r="E4689" s="1" t="s">
        <v>11</v>
      </c>
      <c r="F4689" t="s">
        <v>15945</v>
      </c>
      <c r="G4689">
        <v>0</v>
      </c>
      <c r="H4689">
        <v>0</v>
      </c>
      <c r="I4689">
        <v>0</v>
      </c>
    </row>
    <row r="4690" spans="1:9" hidden="1" x14ac:dyDescent="0.3">
      <c r="A4690" s="1" t="s">
        <v>148</v>
      </c>
      <c r="B4690" s="1" t="s">
        <v>55</v>
      </c>
      <c r="C4690">
        <v>42.733899999999998</v>
      </c>
      <c r="D4690">
        <v>25.485800000000001</v>
      </c>
      <c r="E4690" s="1" t="s">
        <v>12</v>
      </c>
      <c r="F4690" t="s">
        <v>15850</v>
      </c>
      <c r="G4690">
        <v>0</v>
      </c>
      <c r="H4690">
        <v>0</v>
      </c>
      <c r="I4690">
        <v>0</v>
      </c>
    </row>
    <row r="4691" spans="1:9" hidden="1" x14ac:dyDescent="0.3">
      <c r="A4691" s="1" t="s">
        <v>148</v>
      </c>
      <c r="B4691" s="1" t="s">
        <v>55</v>
      </c>
      <c r="C4691">
        <v>42.733899999999998</v>
      </c>
      <c r="D4691">
        <v>25.485800000000001</v>
      </c>
      <c r="E4691" s="1" t="s">
        <v>13</v>
      </c>
      <c r="F4691" t="s">
        <v>15758</v>
      </c>
      <c r="G4691">
        <v>0</v>
      </c>
      <c r="H4691">
        <v>0</v>
      </c>
      <c r="I4691">
        <v>0</v>
      </c>
    </row>
    <row r="4692" spans="1:9" hidden="1" x14ac:dyDescent="0.3">
      <c r="A4692" s="1" t="s">
        <v>148</v>
      </c>
      <c r="B4692" s="1" t="s">
        <v>55</v>
      </c>
      <c r="C4692">
        <v>42.733899999999998</v>
      </c>
      <c r="D4692">
        <v>25.485800000000001</v>
      </c>
      <c r="E4692" s="1" t="s">
        <v>14</v>
      </c>
      <c r="F4692" t="s">
        <v>15668</v>
      </c>
      <c r="G4692">
        <v>0</v>
      </c>
      <c r="H4692">
        <v>0</v>
      </c>
      <c r="I4692">
        <v>0</v>
      </c>
    </row>
    <row r="4693" spans="1:9" hidden="1" x14ac:dyDescent="0.3">
      <c r="A4693" s="1" t="s">
        <v>148</v>
      </c>
      <c r="B4693" s="1" t="s">
        <v>55</v>
      </c>
      <c r="C4693">
        <v>42.733899999999998</v>
      </c>
      <c r="D4693">
        <v>25.485800000000001</v>
      </c>
      <c r="E4693" s="1" t="s">
        <v>15</v>
      </c>
      <c r="F4693" t="s">
        <v>15579</v>
      </c>
      <c r="G4693">
        <v>0</v>
      </c>
      <c r="H4693">
        <v>0</v>
      </c>
      <c r="I4693">
        <v>0</v>
      </c>
    </row>
    <row r="4694" spans="1:9" hidden="1" x14ac:dyDescent="0.3">
      <c r="A4694" s="1" t="s">
        <v>148</v>
      </c>
      <c r="B4694" s="1" t="s">
        <v>55</v>
      </c>
      <c r="C4694">
        <v>42.733899999999998</v>
      </c>
      <c r="D4694">
        <v>25.485800000000001</v>
      </c>
      <c r="E4694" s="1" t="s">
        <v>16</v>
      </c>
      <c r="F4694" t="s">
        <v>15490</v>
      </c>
      <c r="G4694">
        <v>0</v>
      </c>
      <c r="H4694">
        <v>0</v>
      </c>
      <c r="I4694">
        <v>0</v>
      </c>
    </row>
    <row r="4695" spans="1:9" hidden="1" x14ac:dyDescent="0.3">
      <c r="A4695" s="1" t="s">
        <v>148</v>
      </c>
      <c r="B4695" s="1" t="s">
        <v>55</v>
      </c>
      <c r="C4695">
        <v>42.733899999999998</v>
      </c>
      <c r="D4695">
        <v>25.485800000000001</v>
      </c>
      <c r="E4695" s="1" t="s">
        <v>17</v>
      </c>
      <c r="F4695" t="s">
        <v>15401</v>
      </c>
      <c r="G4695">
        <v>0</v>
      </c>
      <c r="H4695">
        <v>0</v>
      </c>
      <c r="I4695">
        <v>0</v>
      </c>
    </row>
    <row r="4696" spans="1:9" hidden="1" x14ac:dyDescent="0.3">
      <c r="A4696" s="1" t="s">
        <v>148</v>
      </c>
      <c r="B4696" s="1" t="s">
        <v>55</v>
      </c>
      <c r="C4696">
        <v>42.733899999999998</v>
      </c>
      <c r="D4696">
        <v>25.485800000000001</v>
      </c>
      <c r="E4696" s="1" t="s">
        <v>18</v>
      </c>
      <c r="F4696" t="s">
        <v>15313</v>
      </c>
      <c r="G4696">
        <v>0</v>
      </c>
      <c r="H4696">
        <v>0</v>
      </c>
      <c r="I4696">
        <v>0</v>
      </c>
    </row>
    <row r="4697" spans="1:9" hidden="1" x14ac:dyDescent="0.3">
      <c r="A4697" s="1" t="s">
        <v>148</v>
      </c>
      <c r="B4697" s="1" t="s">
        <v>55</v>
      </c>
      <c r="C4697">
        <v>42.733899999999998</v>
      </c>
      <c r="D4697">
        <v>25.485800000000001</v>
      </c>
      <c r="E4697" s="1" t="s">
        <v>19</v>
      </c>
      <c r="F4697" t="s">
        <v>15225</v>
      </c>
      <c r="G4697">
        <v>0</v>
      </c>
      <c r="H4697">
        <v>0</v>
      </c>
      <c r="I4697">
        <v>0</v>
      </c>
    </row>
    <row r="4698" spans="1:9" hidden="1" x14ac:dyDescent="0.3">
      <c r="A4698" s="1" t="s">
        <v>148</v>
      </c>
      <c r="B4698" s="1" t="s">
        <v>55</v>
      </c>
      <c r="C4698">
        <v>42.733899999999998</v>
      </c>
      <c r="D4698">
        <v>25.485800000000001</v>
      </c>
      <c r="E4698" s="1" t="s">
        <v>20</v>
      </c>
      <c r="F4698" t="s">
        <v>15137</v>
      </c>
      <c r="G4698">
        <v>0</v>
      </c>
      <c r="H4698">
        <v>0</v>
      </c>
      <c r="I4698">
        <v>0</v>
      </c>
    </row>
    <row r="4699" spans="1:9" hidden="1" x14ac:dyDescent="0.3">
      <c r="A4699" s="1" t="s">
        <v>148</v>
      </c>
      <c r="B4699" s="1" t="s">
        <v>55</v>
      </c>
      <c r="C4699">
        <v>42.733899999999998</v>
      </c>
      <c r="D4699">
        <v>25.485800000000001</v>
      </c>
      <c r="E4699" s="1" t="s">
        <v>21</v>
      </c>
      <c r="F4699" t="s">
        <v>15049</v>
      </c>
      <c r="G4699">
        <v>0</v>
      </c>
      <c r="H4699">
        <v>0</v>
      </c>
      <c r="I4699">
        <v>0</v>
      </c>
    </row>
    <row r="4700" spans="1:9" hidden="1" x14ac:dyDescent="0.3">
      <c r="A4700" s="1" t="s">
        <v>148</v>
      </c>
      <c r="B4700" s="1" t="s">
        <v>55</v>
      </c>
      <c r="C4700">
        <v>42.733899999999998</v>
      </c>
      <c r="D4700">
        <v>25.485800000000001</v>
      </c>
      <c r="E4700" s="1" t="s">
        <v>22</v>
      </c>
      <c r="F4700" t="s">
        <v>14961</v>
      </c>
      <c r="G4700">
        <v>0</v>
      </c>
      <c r="H4700">
        <v>0</v>
      </c>
      <c r="I4700">
        <v>0</v>
      </c>
    </row>
    <row r="4701" spans="1:9" hidden="1" x14ac:dyDescent="0.3">
      <c r="A4701" s="1" t="s">
        <v>148</v>
      </c>
      <c r="B4701" s="1" t="s">
        <v>55</v>
      </c>
      <c r="C4701">
        <v>42.733899999999998</v>
      </c>
      <c r="D4701">
        <v>25.485800000000001</v>
      </c>
      <c r="E4701" s="1" t="s">
        <v>23</v>
      </c>
      <c r="F4701" t="s">
        <v>14873</v>
      </c>
      <c r="G4701">
        <v>0</v>
      </c>
      <c r="H4701">
        <v>0</v>
      </c>
      <c r="I4701">
        <v>0</v>
      </c>
    </row>
    <row r="4702" spans="1:9" hidden="1" x14ac:dyDescent="0.3">
      <c r="A4702" s="1" t="s">
        <v>148</v>
      </c>
      <c r="B4702" s="1" t="s">
        <v>55</v>
      </c>
      <c r="C4702">
        <v>42.733899999999998</v>
      </c>
      <c r="D4702">
        <v>25.485800000000001</v>
      </c>
      <c r="E4702" s="1" t="s">
        <v>24</v>
      </c>
      <c r="F4702" t="s">
        <v>14785</v>
      </c>
      <c r="G4702">
        <v>0</v>
      </c>
      <c r="H4702">
        <v>0</v>
      </c>
      <c r="I4702">
        <v>0</v>
      </c>
    </row>
    <row r="4703" spans="1:9" hidden="1" x14ac:dyDescent="0.3">
      <c r="A4703" s="1" t="s">
        <v>148</v>
      </c>
      <c r="B4703" s="1" t="s">
        <v>55</v>
      </c>
      <c r="C4703">
        <v>42.733899999999998</v>
      </c>
      <c r="D4703">
        <v>25.485800000000001</v>
      </c>
      <c r="E4703" s="1" t="s">
        <v>25</v>
      </c>
      <c r="F4703" t="s">
        <v>14697</v>
      </c>
      <c r="G4703">
        <v>0</v>
      </c>
      <c r="H4703">
        <v>0</v>
      </c>
      <c r="I4703">
        <v>0</v>
      </c>
    </row>
    <row r="4704" spans="1:9" hidden="1" x14ac:dyDescent="0.3">
      <c r="A4704" s="1" t="s">
        <v>148</v>
      </c>
      <c r="B4704" s="1" t="s">
        <v>55</v>
      </c>
      <c r="C4704">
        <v>42.733899999999998</v>
      </c>
      <c r="D4704">
        <v>25.485800000000001</v>
      </c>
      <c r="E4704" s="1" t="s">
        <v>26</v>
      </c>
      <c r="F4704" t="s">
        <v>14609</v>
      </c>
      <c r="G4704">
        <v>0</v>
      </c>
      <c r="H4704">
        <v>0</v>
      </c>
      <c r="I4704">
        <v>0</v>
      </c>
    </row>
    <row r="4705" spans="1:9" hidden="1" x14ac:dyDescent="0.3">
      <c r="A4705" s="1" t="s">
        <v>148</v>
      </c>
      <c r="B4705" s="1" t="s">
        <v>55</v>
      </c>
      <c r="C4705">
        <v>42.733899999999998</v>
      </c>
      <c r="D4705">
        <v>25.485800000000001</v>
      </c>
      <c r="E4705" s="1" t="s">
        <v>27</v>
      </c>
      <c r="F4705" t="s">
        <v>14521</v>
      </c>
      <c r="G4705">
        <v>0</v>
      </c>
      <c r="H4705">
        <v>0</v>
      </c>
      <c r="I4705">
        <v>0</v>
      </c>
    </row>
    <row r="4706" spans="1:9" hidden="1" x14ac:dyDescent="0.3">
      <c r="A4706" s="1" t="s">
        <v>148</v>
      </c>
      <c r="B4706" s="1" t="s">
        <v>55</v>
      </c>
      <c r="C4706">
        <v>42.733899999999998</v>
      </c>
      <c r="D4706">
        <v>25.485800000000001</v>
      </c>
      <c r="E4706" s="1" t="s">
        <v>28</v>
      </c>
      <c r="F4706" t="s">
        <v>14434</v>
      </c>
      <c r="G4706">
        <v>0</v>
      </c>
      <c r="H4706">
        <v>0</v>
      </c>
      <c r="I4706">
        <v>0</v>
      </c>
    </row>
    <row r="4707" spans="1:9" hidden="1" x14ac:dyDescent="0.3">
      <c r="A4707" s="1" t="s">
        <v>148</v>
      </c>
      <c r="B4707" s="1" t="s">
        <v>55</v>
      </c>
      <c r="C4707">
        <v>42.733899999999998</v>
      </c>
      <c r="D4707">
        <v>25.485800000000001</v>
      </c>
      <c r="E4707" s="1" t="s">
        <v>29</v>
      </c>
      <c r="F4707" t="s">
        <v>14347</v>
      </c>
      <c r="G4707">
        <v>0</v>
      </c>
      <c r="H4707">
        <v>0</v>
      </c>
      <c r="I4707">
        <v>0</v>
      </c>
    </row>
    <row r="4708" spans="1:9" hidden="1" x14ac:dyDescent="0.3">
      <c r="A4708" s="1" t="s">
        <v>148</v>
      </c>
      <c r="B4708" s="1" t="s">
        <v>55</v>
      </c>
      <c r="C4708">
        <v>42.733899999999998</v>
      </c>
      <c r="D4708">
        <v>25.485800000000001</v>
      </c>
      <c r="E4708" s="1" t="s">
        <v>30</v>
      </c>
      <c r="F4708" t="s">
        <v>14260</v>
      </c>
      <c r="G4708">
        <v>0</v>
      </c>
      <c r="H4708">
        <v>0</v>
      </c>
      <c r="I4708">
        <v>0</v>
      </c>
    </row>
    <row r="4709" spans="1:9" hidden="1" x14ac:dyDescent="0.3">
      <c r="A4709" s="1" t="s">
        <v>148</v>
      </c>
      <c r="B4709" s="1" t="s">
        <v>55</v>
      </c>
      <c r="C4709">
        <v>42.733899999999998</v>
      </c>
      <c r="D4709">
        <v>25.485800000000001</v>
      </c>
      <c r="E4709" s="1" t="s">
        <v>31</v>
      </c>
      <c r="F4709" t="s">
        <v>14173</v>
      </c>
      <c r="G4709">
        <v>0</v>
      </c>
      <c r="H4709">
        <v>0</v>
      </c>
      <c r="I4709">
        <v>0</v>
      </c>
    </row>
    <row r="4710" spans="1:9" hidden="1" x14ac:dyDescent="0.3">
      <c r="A4710" s="1" t="s">
        <v>148</v>
      </c>
      <c r="B4710" s="1" t="s">
        <v>55</v>
      </c>
      <c r="C4710">
        <v>42.733899999999998</v>
      </c>
      <c r="D4710">
        <v>25.485800000000001</v>
      </c>
      <c r="E4710" s="1" t="s">
        <v>32</v>
      </c>
      <c r="F4710" t="s">
        <v>14087</v>
      </c>
      <c r="G4710">
        <v>0</v>
      </c>
      <c r="H4710">
        <v>0</v>
      </c>
      <c r="I4710">
        <v>0</v>
      </c>
    </row>
    <row r="4711" spans="1:9" hidden="1" x14ac:dyDescent="0.3">
      <c r="A4711" s="1" t="s">
        <v>148</v>
      </c>
      <c r="B4711" s="1" t="s">
        <v>55</v>
      </c>
      <c r="C4711">
        <v>42.733899999999998</v>
      </c>
      <c r="D4711">
        <v>25.485800000000001</v>
      </c>
      <c r="E4711" s="1" t="s">
        <v>33</v>
      </c>
      <c r="F4711" t="s">
        <v>14001</v>
      </c>
      <c r="G4711">
        <v>0</v>
      </c>
      <c r="H4711">
        <v>0</v>
      </c>
      <c r="I4711">
        <v>0</v>
      </c>
    </row>
    <row r="4712" spans="1:9" hidden="1" x14ac:dyDescent="0.3">
      <c r="A4712" s="1" t="s">
        <v>148</v>
      </c>
      <c r="B4712" s="1" t="s">
        <v>55</v>
      </c>
      <c r="C4712">
        <v>42.733899999999998</v>
      </c>
      <c r="D4712">
        <v>25.485800000000001</v>
      </c>
      <c r="E4712" s="1" t="s">
        <v>34</v>
      </c>
      <c r="F4712" t="s">
        <v>13915</v>
      </c>
      <c r="G4712">
        <v>0</v>
      </c>
      <c r="H4712">
        <v>0</v>
      </c>
      <c r="I4712">
        <v>0</v>
      </c>
    </row>
    <row r="4713" spans="1:9" hidden="1" x14ac:dyDescent="0.3">
      <c r="A4713" s="1" t="s">
        <v>148</v>
      </c>
      <c r="B4713" s="1" t="s">
        <v>55</v>
      </c>
      <c r="C4713">
        <v>42.733899999999998</v>
      </c>
      <c r="D4713">
        <v>25.485800000000001</v>
      </c>
      <c r="E4713" s="1" t="s">
        <v>35</v>
      </c>
      <c r="F4713" t="s">
        <v>13831</v>
      </c>
      <c r="G4713">
        <v>0</v>
      </c>
      <c r="H4713">
        <v>0</v>
      </c>
      <c r="I4713">
        <v>0</v>
      </c>
    </row>
    <row r="4714" spans="1:9" hidden="1" x14ac:dyDescent="0.3">
      <c r="A4714" s="1" t="s">
        <v>148</v>
      </c>
      <c r="B4714" s="1" t="s">
        <v>55</v>
      </c>
      <c r="C4714">
        <v>42.733899999999998</v>
      </c>
      <c r="D4714">
        <v>25.485800000000001</v>
      </c>
      <c r="E4714" s="1" t="s">
        <v>36</v>
      </c>
      <c r="F4714" t="s">
        <v>13747</v>
      </c>
      <c r="G4714">
        <v>0</v>
      </c>
      <c r="H4714">
        <v>0</v>
      </c>
      <c r="I4714">
        <v>0</v>
      </c>
    </row>
    <row r="4715" spans="1:9" hidden="1" x14ac:dyDescent="0.3">
      <c r="A4715" s="1" t="s">
        <v>148</v>
      </c>
      <c r="B4715" s="1" t="s">
        <v>55</v>
      </c>
      <c r="C4715">
        <v>42.733899999999998</v>
      </c>
      <c r="D4715">
        <v>25.485800000000001</v>
      </c>
      <c r="E4715" s="1" t="s">
        <v>37</v>
      </c>
      <c r="F4715" t="s">
        <v>13663</v>
      </c>
      <c r="G4715">
        <v>0</v>
      </c>
      <c r="H4715">
        <v>0</v>
      </c>
      <c r="I4715">
        <v>0</v>
      </c>
    </row>
    <row r="4716" spans="1:9" hidden="1" x14ac:dyDescent="0.3">
      <c r="A4716" s="1" t="s">
        <v>148</v>
      </c>
      <c r="B4716" s="1" t="s">
        <v>55</v>
      </c>
      <c r="C4716">
        <v>42.733899999999998</v>
      </c>
      <c r="D4716">
        <v>25.485800000000001</v>
      </c>
      <c r="E4716" s="1" t="s">
        <v>38</v>
      </c>
      <c r="F4716" t="s">
        <v>13584</v>
      </c>
      <c r="G4716">
        <v>0</v>
      </c>
      <c r="H4716">
        <v>0</v>
      </c>
      <c r="I4716">
        <v>0</v>
      </c>
    </row>
    <row r="4717" spans="1:9" hidden="1" x14ac:dyDescent="0.3">
      <c r="A4717" s="1" t="s">
        <v>148</v>
      </c>
      <c r="B4717" s="1" t="s">
        <v>55</v>
      </c>
      <c r="C4717">
        <v>42.733899999999998</v>
      </c>
      <c r="D4717">
        <v>25.485800000000001</v>
      </c>
      <c r="E4717" s="1" t="s">
        <v>39</v>
      </c>
      <c r="F4717" t="s">
        <v>13509</v>
      </c>
      <c r="G4717">
        <v>0</v>
      </c>
      <c r="H4717">
        <v>0</v>
      </c>
      <c r="I4717">
        <v>0</v>
      </c>
    </row>
    <row r="4718" spans="1:9" hidden="1" x14ac:dyDescent="0.3">
      <c r="A4718" s="1" t="s">
        <v>148</v>
      </c>
      <c r="B4718" s="1" t="s">
        <v>55</v>
      </c>
      <c r="C4718">
        <v>42.733899999999998</v>
      </c>
      <c r="D4718">
        <v>25.485800000000001</v>
      </c>
      <c r="E4718" s="1" t="s">
        <v>40</v>
      </c>
      <c r="F4718" t="s">
        <v>13441</v>
      </c>
      <c r="G4718">
        <v>0</v>
      </c>
      <c r="H4718">
        <v>0</v>
      </c>
      <c r="I4718">
        <v>0</v>
      </c>
    </row>
    <row r="4719" spans="1:9" hidden="1" x14ac:dyDescent="0.3">
      <c r="A4719" s="1" t="s">
        <v>148</v>
      </c>
      <c r="B4719" s="1" t="s">
        <v>55</v>
      </c>
      <c r="C4719">
        <v>42.733899999999998</v>
      </c>
      <c r="D4719">
        <v>25.485800000000001</v>
      </c>
      <c r="E4719" s="1" t="s">
        <v>41</v>
      </c>
      <c r="F4719" t="s">
        <v>13171</v>
      </c>
      <c r="G4719">
        <v>0</v>
      </c>
      <c r="H4719">
        <v>0</v>
      </c>
      <c r="I4719">
        <v>0</v>
      </c>
    </row>
    <row r="4720" spans="1:9" hidden="1" x14ac:dyDescent="0.3">
      <c r="A4720" s="1" t="s">
        <v>148</v>
      </c>
      <c r="B4720" s="1" t="s">
        <v>55</v>
      </c>
      <c r="C4720">
        <v>42.733899999999998</v>
      </c>
      <c r="D4720">
        <v>25.485800000000001</v>
      </c>
      <c r="E4720" s="1" t="s">
        <v>42</v>
      </c>
      <c r="F4720" t="s">
        <v>13172</v>
      </c>
      <c r="G4720">
        <v>0</v>
      </c>
      <c r="H4720">
        <v>0</v>
      </c>
      <c r="I4720">
        <v>0</v>
      </c>
    </row>
    <row r="4721" spans="1:9" hidden="1" x14ac:dyDescent="0.3">
      <c r="A4721" s="1" t="s">
        <v>148</v>
      </c>
      <c r="B4721" s="1" t="s">
        <v>55</v>
      </c>
      <c r="C4721">
        <v>42.733899999999998</v>
      </c>
      <c r="D4721">
        <v>25.485800000000001</v>
      </c>
      <c r="E4721" s="1" t="s">
        <v>43</v>
      </c>
      <c r="F4721" t="s">
        <v>13173</v>
      </c>
      <c r="G4721">
        <v>0</v>
      </c>
      <c r="H4721">
        <v>0</v>
      </c>
      <c r="I4721">
        <v>0</v>
      </c>
    </row>
    <row r="4722" spans="1:9" hidden="1" x14ac:dyDescent="0.3">
      <c r="A4722" s="1" t="s">
        <v>148</v>
      </c>
      <c r="B4722" s="1" t="s">
        <v>55</v>
      </c>
      <c r="C4722">
        <v>42.733899999999998</v>
      </c>
      <c r="D4722">
        <v>25.485800000000001</v>
      </c>
      <c r="E4722" s="1" t="s">
        <v>44</v>
      </c>
      <c r="F4722" t="s">
        <v>13174</v>
      </c>
      <c r="G4722">
        <v>0</v>
      </c>
      <c r="H4722">
        <v>0</v>
      </c>
      <c r="I4722">
        <v>0</v>
      </c>
    </row>
    <row r="4723" spans="1:9" hidden="1" x14ac:dyDescent="0.3">
      <c r="A4723" s="1" t="s">
        <v>148</v>
      </c>
      <c r="B4723" s="1" t="s">
        <v>55</v>
      </c>
      <c r="C4723">
        <v>42.733899999999998</v>
      </c>
      <c r="D4723">
        <v>25.485800000000001</v>
      </c>
      <c r="E4723" s="1" t="s">
        <v>45</v>
      </c>
      <c r="F4723" t="s">
        <v>13175</v>
      </c>
      <c r="G4723">
        <v>0</v>
      </c>
      <c r="H4723">
        <v>0</v>
      </c>
      <c r="I4723">
        <v>0</v>
      </c>
    </row>
    <row r="4724" spans="1:9" hidden="1" x14ac:dyDescent="0.3">
      <c r="A4724" s="1" t="s">
        <v>148</v>
      </c>
      <c r="B4724" s="1" t="s">
        <v>55</v>
      </c>
      <c r="C4724">
        <v>42.733899999999998</v>
      </c>
      <c r="D4724">
        <v>25.485800000000001</v>
      </c>
      <c r="E4724" s="1" t="s">
        <v>46</v>
      </c>
      <c r="F4724" t="s">
        <v>13176</v>
      </c>
      <c r="G4724">
        <v>0</v>
      </c>
      <c r="H4724">
        <v>0</v>
      </c>
      <c r="I4724">
        <v>0</v>
      </c>
    </row>
    <row r="4725" spans="1:9" hidden="1" x14ac:dyDescent="0.3">
      <c r="A4725" s="1" t="s">
        <v>148</v>
      </c>
      <c r="B4725" s="1" t="s">
        <v>55</v>
      </c>
      <c r="C4725">
        <v>42.733899999999998</v>
      </c>
      <c r="D4725">
        <v>25.485800000000001</v>
      </c>
      <c r="E4725" s="1" t="s">
        <v>47</v>
      </c>
      <c r="F4725" t="s">
        <v>13177</v>
      </c>
      <c r="G4725">
        <v>0</v>
      </c>
      <c r="H4725">
        <v>0</v>
      </c>
      <c r="I4725">
        <v>0</v>
      </c>
    </row>
    <row r="4726" spans="1:9" hidden="1" x14ac:dyDescent="0.3">
      <c r="A4726" s="1" t="s">
        <v>148</v>
      </c>
      <c r="B4726" s="1" t="s">
        <v>55</v>
      </c>
      <c r="C4726">
        <v>42.733899999999998</v>
      </c>
      <c r="D4726">
        <v>25.485800000000001</v>
      </c>
      <c r="E4726" s="1" t="s">
        <v>48</v>
      </c>
      <c r="F4726" t="s">
        <v>13178</v>
      </c>
      <c r="G4726">
        <v>0</v>
      </c>
      <c r="H4726">
        <v>0</v>
      </c>
      <c r="I4726">
        <v>0</v>
      </c>
    </row>
    <row r="4727" spans="1:9" hidden="1" x14ac:dyDescent="0.3">
      <c r="A4727" s="1" t="s">
        <v>148</v>
      </c>
      <c r="B4727" s="1" t="s">
        <v>55</v>
      </c>
      <c r="C4727">
        <v>42.733899999999998</v>
      </c>
      <c r="D4727">
        <v>25.485800000000001</v>
      </c>
      <c r="E4727" s="1" t="s">
        <v>49</v>
      </c>
      <c r="F4727" t="s">
        <v>13179</v>
      </c>
      <c r="G4727">
        <v>0</v>
      </c>
      <c r="H4727">
        <v>0</v>
      </c>
      <c r="I4727">
        <v>0</v>
      </c>
    </row>
    <row r="4728" spans="1:9" hidden="1" x14ac:dyDescent="0.3">
      <c r="A4728" s="1" t="s">
        <v>148</v>
      </c>
      <c r="B4728" s="1" t="s">
        <v>55</v>
      </c>
      <c r="C4728">
        <v>42.733899999999998</v>
      </c>
      <c r="D4728">
        <v>25.485800000000001</v>
      </c>
      <c r="E4728" s="1" t="s">
        <v>50</v>
      </c>
      <c r="F4728" t="s">
        <v>20473</v>
      </c>
      <c r="G4728">
        <v>0</v>
      </c>
      <c r="H4728">
        <v>4</v>
      </c>
      <c r="I4728">
        <v>0</v>
      </c>
    </row>
    <row r="4729" spans="1:9" hidden="1" x14ac:dyDescent="0.3">
      <c r="A4729" s="1" t="s">
        <v>148</v>
      </c>
      <c r="B4729" s="1" t="s">
        <v>55</v>
      </c>
      <c r="C4729">
        <v>42.733899999999998</v>
      </c>
      <c r="D4729">
        <v>25.485800000000001</v>
      </c>
      <c r="E4729" s="1" t="s">
        <v>51</v>
      </c>
      <c r="F4729" t="s">
        <v>20474</v>
      </c>
      <c r="G4729">
        <v>0</v>
      </c>
      <c r="H4729">
        <v>4</v>
      </c>
      <c r="I4729">
        <v>0</v>
      </c>
    </row>
    <row r="4730" spans="1:9" hidden="1" x14ac:dyDescent="0.3">
      <c r="A4730" s="1" t="s">
        <v>148</v>
      </c>
      <c r="B4730" s="1" t="s">
        <v>55</v>
      </c>
      <c r="C4730">
        <v>42.733899999999998</v>
      </c>
      <c r="D4730">
        <v>25.485800000000001</v>
      </c>
      <c r="E4730" s="1" t="s">
        <v>52</v>
      </c>
      <c r="F4730" t="s">
        <v>20475</v>
      </c>
      <c r="G4730">
        <v>0</v>
      </c>
      <c r="H4730">
        <v>4</v>
      </c>
      <c r="I4730">
        <v>0</v>
      </c>
    </row>
    <row r="4731" spans="1:9" hidden="1" x14ac:dyDescent="0.3">
      <c r="A4731" s="1" t="s">
        <v>148</v>
      </c>
      <c r="B4731" s="1" t="s">
        <v>55</v>
      </c>
      <c r="C4731">
        <v>42.733899999999998</v>
      </c>
      <c r="D4731">
        <v>25.485800000000001</v>
      </c>
      <c r="E4731" s="1" t="s">
        <v>53</v>
      </c>
      <c r="F4731" t="s">
        <v>20476</v>
      </c>
      <c r="G4731">
        <v>1</v>
      </c>
      <c r="H4731">
        <v>7</v>
      </c>
      <c r="I4731">
        <v>0</v>
      </c>
    </row>
    <row r="4732" spans="1:9" hidden="1" x14ac:dyDescent="0.3">
      <c r="A4732" s="1" t="s">
        <v>148</v>
      </c>
      <c r="B4732" s="1" t="s">
        <v>55</v>
      </c>
      <c r="C4732">
        <v>42.733899999999998</v>
      </c>
      <c r="D4732">
        <v>25.485800000000001</v>
      </c>
      <c r="E4732" s="1" t="s">
        <v>54</v>
      </c>
      <c r="F4732" t="s">
        <v>20477</v>
      </c>
      <c r="G4732">
        <v>1</v>
      </c>
      <c r="H4732">
        <v>7</v>
      </c>
      <c r="I4732">
        <v>0</v>
      </c>
    </row>
    <row r="4733" spans="1:9" hidden="1" x14ac:dyDescent="0.3">
      <c r="A4733" s="1" t="s">
        <v>148</v>
      </c>
      <c r="B4733" s="1" t="s">
        <v>55</v>
      </c>
      <c r="C4733">
        <v>42.733899999999998</v>
      </c>
      <c r="D4733">
        <v>25.485800000000001</v>
      </c>
      <c r="E4733" s="1" t="s">
        <v>21548</v>
      </c>
      <c r="F4733" t="s">
        <v>21639</v>
      </c>
      <c r="G4733">
        <v>1</v>
      </c>
      <c r="H4733">
        <v>23</v>
      </c>
      <c r="I4733">
        <v>0</v>
      </c>
    </row>
    <row r="4734" spans="1:9" hidden="1" x14ac:dyDescent="0.3">
      <c r="A4734" s="1" t="s">
        <v>149</v>
      </c>
      <c r="B4734" s="1" t="s">
        <v>55</v>
      </c>
      <c r="C4734">
        <v>3.2027999999999999</v>
      </c>
      <c r="D4734">
        <v>73.220699999999994</v>
      </c>
      <c r="E4734" s="1" t="s">
        <v>4</v>
      </c>
      <c r="F4734" t="s">
        <v>16647</v>
      </c>
      <c r="G4734">
        <v>0</v>
      </c>
      <c r="H4734">
        <v>0</v>
      </c>
      <c r="I4734">
        <v>0</v>
      </c>
    </row>
    <row r="4735" spans="1:9" hidden="1" x14ac:dyDescent="0.3">
      <c r="A4735" s="1" t="s">
        <v>149</v>
      </c>
      <c r="B4735" s="1" t="s">
        <v>55</v>
      </c>
      <c r="C4735">
        <v>3.2027999999999999</v>
      </c>
      <c r="D4735">
        <v>73.220699999999994</v>
      </c>
      <c r="E4735" s="1" t="s">
        <v>5</v>
      </c>
      <c r="F4735" t="s">
        <v>16544</v>
      </c>
      <c r="G4735">
        <v>0</v>
      </c>
      <c r="H4735">
        <v>0</v>
      </c>
      <c r="I4735">
        <v>0</v>
      </c>
    </row>
    <row r="4736" spans="1:9" hidden="1" x14ac:dyDescent="0.3">
      <c r="A4736" s="1" t="s">
        <v>149</v>
      </c>
      <c r="B4736" s="1" t="s">
        <v>55</v>
      </c>
      <c r="C4736">
        <v>3.2027999999999999</v>
      </c>
      <c r="D4736">
        <v>73.220699999999994</v>
      </c>
      <c r="E4736" s="1" t="s">
        <v>6</v>
      </c>
      <c r="F4736" t="s">
        <v>16442</v>
      </c>
      <c r="G4736">
        <v>0</v>
      </c>
      <c r="H4736">
        <v>0</v>
      </c>
      <c r="I4736">
        <v>0</v>
      </c>
    </row>
    <row r="4737" spans="1:9" hidden="1" x14ac:dyDescent="0.3">
      <c r="A4737" s="1" t="s">
        <v>149</v>
      </c>
      <c r="B4737" s="1" t="s">
        <v>55</v>
      </c>
      <c r="C4737">
        <v>3.2027999999999999</v>
      </c>
      <c r="D4737">
        <v>73.220699999999994</v>
      </c>
      <c r="E4737" s="1" t="s">
        <v>7</v>
      </c>
      <c r="F4737" t="s">
        <v>16340</v>
      </c>
      <c r="G4737">
        <v>0</v>
      </c>
      <c r="H4737">
        <v>0</v>
      </c>
      <c r="I4737">
        <v>0</v>
      </c>
    </row>
    <row r="4738" spans="1:9" hidden="1" x14ac:dyDescent="0.3">
      <c r="A4738" s="1" t="s">
        <v>149</v>
      </c>
      <c r="B4738" s="1" t="s">
        <v>55</v>
      </c>
      <c r="C4738">
        <v>3.2027999999999999</v>
      </c>
      <c r="D4738">
        <v>73.220699999999994</v>
      </c>
      <c r="E4738" s="1" t="s">
        <v>8</v>
      </c>
      <c r="F4738" t="s">
        <v>16240</v>
      </c>
      <c r="G4738">
        <v>0</v>
      </c>
      <c r="H4738">
        <v>0</v>
      </c>
      <c r="I4738">
        <v>0</v>
      </c>
    </row>
    <row r="4739" spans="1:9" hidden="1" x14ac:dyDescent="0.3">
      <c r="A4739" s="1" t="s">
        <v>149</v>
      </c>
      <c r="B4739" s="1" t="s">
        <v>55</v>
      </c>
      <c r="C4739">
        <v>3.2027999999999999</v>
      </c>
      <c r="D4739">
        <v>73.220699999999994</v>
      </c>
      <c r="E4739" s="1" t="s">
        <v>9</v>
      </c>
      <c r="F4739" t="s">
        <v>16140</v>
      </c>
      <c r="G4739">
        <v>0</v>
      </c>
      <c r="H4739">
        <v>0</v>
      </c>
      <c r="I4739">
        <v>0</v>
      </c>
    </row>
    <row r="4740" spans="1:9" hidden="1" x14ac:dyDescent="0.3">
      <c r="A4740" s="1" t="s">
        <v>149</v>
      </c>
      <c r="B4740" s="1" t="s">
        <v>55</v>
      </c>
      <c r="C4740">
        <v>3.2027999999999999</v>
      </c>
      <c r="D4740">
        <v>73.220699999999994</v>
      </c>
      <c r="E4740" s="1" t="s">
        <v>10</v>
      </c>
      <c r="F4740" t="s">
        <v>16043</v>
      </c>
      <c r="G4740">
        <v>0</v>
      </c>
      <c r="H4740">
        <v>0</v>
      </c>
      <c r="I4740">
        <v>0</v>
      </c>
    </row>
    <row r="4741" spans="1:9" hidden="1" x14ac:dyDescent="0.3">
      <c r="A4741" s="1" t="s">
        <v>149</v>
      </c>
      <c r="B4741" s="1" t="s">
        <v>55</v>
      </c>
      <c r="C4741">
        <v>3.2027999999999999</v>
      </c>
      <c r="D4741">
        <v>73.220699999999994</v>
      </c>
      <c r="E4741" s="1" t="s">
        <v>11</v>
      </c>
      <c r="F4741" t="s">
        <v>15946</v>
      </c>
      <c r="G4741">
        <v>0</v>
      </c>
      <c r="H4741">
        <v>0</v>
      </c>
      <c r="I4741">
        <v>0</v>
      </c>
    </row>
    <row r="4742" spans="1:9" hidden="1" x14ac:dyDescent="0.3">
      <c r="A4742" s="1" t="s">
        <v>149</v>
      </c>
      <c r="B4742" s="1" t="s">
        <v>55</v>
      </c>
      <c r="C4742">
        <v>3.2027999999999999</v>
      </c>
      <c r="D4742">
        <v>73.220699999999994</v>
      </c>
      <c r="E4742" s="1" t="s">
        <v>12</v>
      </c>
      <c r="F4742" t="s">
        <v>15851</v>
      </c>
      <c r="G4742">
        <v>0</v>
      </c>
      <c r="H4742">
        <v>0</v>
      </c>
      <c r="I4742">
        <v>0</v>
      </c>
    </row>
    <row r="4743" spans="1:9" hidden="1" x14ac:dyDescent="0.3">
      <c r="A4743" s="1" t="s">
        <v>149</v>
      </c>
      <c r="B4743" s="1" t="s">
        <v>55</v>
      </c>
      <c r="C4743">
        <v>3.2027999999999999</v>
      </c>
      <c r="D4743">
        <v>73.220699999999994</v>
      </c>
      <c r="E4743" s="1" t="s">
        <v>13</v>
      </c>
      <c r="F4743" t="s">
        <v>15759</v>
      </c>
      <c r="G4743">
        <v>0</v>
      </c>
      <c r="H4743">
        <v>0</v>
      </c>
      <c r="I4743">
        <v>0</v>
      </c>
    </row>
    <row r="4744" spans="1:9" hidden="1" x14ac:dyDescent="0.3">
      <c r="A4744" s="1" t="s">
        <v>149</v>
      </c>
      <c r="B4744" s="1" t="s">
        <v>55</v>
      </c>
      <c r="C4744">
        <v>3.2027999999999999</v>
      </c>
      <c r="D4744">
        <v>73.220699999999994</v>
      </c>
      <c r="E4744" s="1" t="s">
        <v>14</v>
      </c>
      <c r="F4744" t="s">
        <v>15669</v>
      </c>
      <c r="G4744">
        <v>0</v>
      </c>
      <c r="H4744">
        <v>0</v>
      </c>
      <c r="I4744">
        <v>0</v>
      </c>
    </row>
    <row r="4745" spans="1:9" hidden="1" x14ac:dyDescent="0.3">
      <c r="A4745" s="1" t="s">
        <v>149</v>
      </c>
      <c r="B4745" s="1" t="s">
        <v>55</v>
      </c>
      <c r="C4745">
        <v>3.2027999999999999</v>
      </c>
      <c r="D4745">
        <v>73.220699999999994</v>
      </c>
      <c r="E4745" s="1" t="s">
        <v>15</v>
      </c>
      <c r="F4745" t="s">
        <v>15580</v>
      </c>
      <c r="G4745">
        <v>0</v>
      </c>
      <c r="H4745">
        <v>0</v>
      </c>
      <c r="I4745">
        <v>0</v>
      </c>
    </row>
    <row r="4746" spans="1:9" hidden="1" x14ac:dyDescent="0.3">
      <c r="A4746" s="1" t="s">
        <v>149</v>
      </c>
      <c r="B4746" s="1" t="s">
        <v>55</v>
      </c>
      <c r="C4746">
        <v>3.2027999999999999</v>
      </c>
      <c r="D4746">
        <v>73.220699999999994</v>
      </c>
      <c r="E4746" s="1" t="s">
        <v>16</v>
      </c>
      <c r="F4746" t="s">
        <v>15491</v>
      </c>
      <c r="G4746">
        <v>0</v>
      </c>
      <c r="H4746">
        <v>0</v>
      </c>
      <c r="I4746">
        <v>0</v>
      </c>
    </row>
    <row r="4747" spans="1:9" hidden="1" x14ac:dyDescent="0.3">
      <c r="A4747" s="1" t="s">
        <v>149</v>
      </c>
      <c r="B4747" s="1" t="s">
        <v>55</v>
      </c>
      <c r="C4747">
        <v>3.2027999999999999</v>
      </c>
      <c r="D4747">
        <v>73.220699999999994</v>
      </c>
      <c r="E4747" s="1" t="s">
        <v>17</v>
      </c>
      <c r="F4747" t="s">
        <v>15402</v>
      </c>
      <c r="G4747">
        <v>0</v>
      </c>
      <c r="H4747">
        <v>0</v>
      </c>
      <c r="I4747">
        <v>0</v>
      </c>
    </row>
    <row r="4748" spans="1:9" hidden="1" x14ac:dyDescent="0.3">
      <c r="A4748" s="1" t="s">
        <v>149</v>
      </c>
      <c r="B4748" s="1" t="s">
        <v>55</v>
      </c>
      <c r="C4748">
        <v>3.2027999999999999</v>
      </c>
      <c r="D4748">
        <v>73.220699999999994</v>
      </c>
      <c r="E4748" s="1" t="s">
        <v>18</v>
      </c>
      <c r="F4748" t="s">
        <v>15314</v>
      </c>
      <c r="G4748">
        <v>0</v>
      </c>
      <c r="H4748">
        <v>0</v>
      </c>
      <c r="I4748">
        <v>0</v>
      </c>
    </row>
    <row r="4749" spans="1:9" hidden="1" x14ac:dyDescent="0.3">
      <c r="A4749" s="1" t="s">
        <v>149</v>
      </c>
      <c r="B4749" s="1" t="s">
        <v>55</v>
      </c>
      <c r="C4749">
        <v>3.2027999999999999</v>
      </c>
      <c r="D4749">
        <v>73.220699999999994</v>
      </c>
      <c r="E4749" s="1" t="s">
        <v>19</v>
      </c>
      <c r="F4749" t="s">
        <v>15226</v>
      </c>
      <c r="G4749">
        <v>0</v>
      </c>
      <c r="H4749">
        <v>0</v>
      </c>
      <c r="I4749">
        <v>0</v>
      </c>
    </row>
    <row r="4750" spans="1:9" hidden="1" x14ac:dyDescent="0.3">
      <c r="A4750" s="1" t="s">
        <v>149</v>
      </c>
      <c r="B4750" s="1" t="s">
        <v>55</v>
      </c>
      <c r="C4750">
        <v>3.2027999999999999</v>
      </c>
      <c r="D4750">
        <v>73.220699999999994</v>
      </c>
      <c r="E4750" s="1" t="s">
        <v>20</v>
      </c>
      <c r="F4750" t="s">
        <v>15138</v>
      </c>
      <c r="G4750">
        <v>0</v>
      </c>
      <c r="H4750">
        <v>0</v>
      </c>
      <c r="I4750">
        <v>0</v>
      </c>
    </row>
    <row r="4751" spans="1:9" hidden="1" x14ac:dyDescent="0.3">
      <c r="A4751" s="1" t="s">
        <v>149</v>
      </c>
      <c r="B4751" s="1" t="s">
        <v>55</v>
      </c>
      <c r="C4751">
        <v>3.2027999999999999</v>
      </c>
      <c r="D4751">
        <v>73.220699999999994</v>
      </c>
      <c r="E4751" s="1" t="s">
        <v>21</v>
      </c>
      <c r="F4751" t="s">
        <v>15050</v>
      </c>
      <c r="G4751">
        <v>0</v>
      </c>
      <c r="H4751">
        <v>0</v>
      </c>
      <c r="I4751">
        <v>0</v>
      </c>
    </row>
    <row r="4752" spans="1:9" hidden="1" x14ac:dyDescent="0.3">
      <c r="A4752" s="1" t="s">
        <v>149</v>
      </c>
      <c r="B4752" s="1" t="s">
        <v>55</v>
      </c>
      <c r="C4752">
        <v>3.2027999999999999</v>
      </c>
      <c r="D4752">
        <v>73.220699999999994</v>
      </c>
      <c r="E4752" s="1" t="s">
        <v>22</v>
      </c>
      <c r="F4752" t="s">
        <v>14962</v>
      </c>
      <c r="G4752">
        <v>0</v>
      </c>
      <c r="H4752">
        <v>0</v>
      </c>
      <c r="I4752">
        <v>0</v>
      </c>
    </row>
    <row r="4753" spans="1:9" hidden="1" x14ac:dyDescent="0.3">
      <c r="A4753" s="1" t="s">
        <v>149</v>
      </c>
      <c r="B4753" s="1" t="s">
        <v>55</v>
      </c>
      <c r="C4753">
        <v>3.2027999999999999</v>
      </c>
      <c r="D4753">
        <v>73.220699999999994</v>
      </c>
      <c r="E4753" s="1" t="s">
        <v>23</v>
      </c>
      <c r="F4753" t="s">
        <v>14874</v>
      </c>
      <c r="G4753">
        <v>0</v>
      </c>
      <c r="H4753">
        <v>0</v>
      </c>
      <c r="I4753">
        <v>0</v>
      </c>
    </row>
    <row r="4754" spans="1:9" hidden="1" x14ac:dyDescent="0.3">
      <c r="A4754" s="1" t="s">
        <v>149</v>
      </c>
      <c r="B4754" s="1" t="s">
        <v>55</v>
      </c>
      <c r="C4754">
        <v>3.2027999999999999</v>
      </c>
      <c r="D4754">
        <v>73.220699999999994</v>
      </c>
      <c r="E4754" s="1" t="s">
        <v>24</v>
      </c>
      <c r="F4754" t="s">
        <v>14786</v>
      </c>
      <c r="G4754">
        <v>0</v>
      </c>
      <c r="H4754">
        <v>0</v>
      </c>
      <c r="I4754">
        <v>0</v>
      </c>
    </row>
    <row r="4755" spans="1:9" hidden="1" x14ac:dyDescent="0.3">
      <c r="A4755" s="1" t="s">
        <v>149</v>
      </c>
      <c r="B4755" s="1" t="s">
        <v>55</v>
      </c>
      <c r="C4755">
        <v>3.2027999999999999</v>
      </c>
      <c r="D4755">
        <v>73.220699999999994</v>
      </c>
      <c r="E4755" s="1" t="s">
        <v>25</v>
      </c>
      <c r="F4755" t="s">
        <v>14698</v>
      </c>
      <c r="G4755">
        <v>0</v>
      </c>
      <c r="H4755">
        <v>0</v>
      </c>
      <c r="I4755">
        <v>0</v>
      </c>
    </row>
    <row r="4756" spans="1:9" hidden="1" x14ac:dyDescent="0.3">
      <c r="A4756" s="1" t="s">
        <v>149</v>
      </c>
      <c r="B4756" s="1" t="s">
        <v>55</v>
      </c>
      <c r="C4756">
        <v>3.2027999999999999</v>
      </c>
      <c r="D4756">
        <v>73.220699999999994</v>
      </c>
      <c r="E4756" s="1" t="s">
        <v>26</v>
      </c>
      <c r="F4756" t="s">
        <v>14610</v>
      </c>
      <c r="G4756">
        <v>0</v>
      </c>
      <c r="H4756">
        <v>0</v>
      </c>
      <c r="I4756">
        <v>0</v>
      </c>
    </row>
    <row r="4757" spans="1:9" hidden="1" x14ac:dyDescent="0.3">
      <c r="A4757" s="1" t="s">
        <v>149</v>
      </c>
      <c r="B4757" s="1" t="s">
        <v>55</v>
      </c>
      <c r="C4757">
        <v>3.2027999999999999</v>
      </c>
      <c r="D4757">
        <v>73.220699999999994</v>
      </c>
      <c r="E4757" s="1" t="s">
        <v>27</v>
      </c>
      <c r="F4757" t="s">
        <v>14522</v>
      </c>
      <c r="G4757">
        <v>0</v>
      </c>
      <c r="H4757">
        <v>0</v>
      </c>
      <c r="I4757">
        <v>0</v>
      </c>
    </row>
    <row r="4758" spans="1:9" hidden="1" x14ac:dyDescent="0.3">
      <c r="A4758" s="1" t="s">
        <v>149</v>
      </c>
      <c r="B4758" s="1" t="s">
        <v>55</v>
      </c>
      <c r="C4758">
        <v>3.2027999999999999</v>
      </c>
      <c r="D4758">
        <v>73.220699999999994</v>
      </c>
      <c r="E4758" s="1" t="s">
        <v>28</v>
      </c>
      <c r="F4758" t="s">
        <v>14435</v>
      </c>
      <c r="G4758">
        <v>0</v>
      </c>
      <c r="H4758">
        <v>0</v>
      </c>
      <c r="I4758">
        <v>0</v>
      </c>
    </row>
    <row r="4759" spans="1:9" hidden="1" x14ac:dyDescent="0.3">
      <c r="A4759" s="1" t="s">
        <v>149</v>
      </c>
      <c r="B4759" s="1" t="s">
        <v>55</v>
      </c>
      <c r="C4759">
        <v>3.2027999999999999</v>
      </c>
      <c r="D4759">
        <v>73.220699999999994</v>
      </c>
      <c r="E4759" s="1" t="s">
        <v>29</v>
      </c>
      <c r="F4759" t="s">
        <v>14348</v>
      </c>
      <c r="G4759">
        <v>0</v>
      </c>
      <c r="H4759">
        <v>0</v>
      </c>
      <c r="I4759">
        <v>0</v>
      </c>
    </row>
    <row r="4760" spans="1:9" hidden="1" x14ac:dyDescent="0.3">
      <c r="A4760" s="1" t="s">
        <v>149</v>
      </c>
      <c r="B4760" s="1" t="s">
        <v>55</v>
      </c>
      <c r="C4760">
        <v>3.2027999999999999</v>
      </c>
      <c r="D4760">
        <v>73.220699999999994</v>
      </c>
      <c r="E4760" s="1" t="s">
        <v>30</v>
      </c>
      <c r="F4760" t="s">
        <v>14261</v>
      </c>
      <c r="G4760">
        <v>0</v>
      </c>
      <c r="H4760">
        <v>0</v>
      </c>
      <c r="I4760">
        <v>0</v>
      </c>
    </row>
    <row r="4761" spans="1:9" hidden="1" x14ac:dyDescent="0.3">
      <c r="A4761" s="1" t="s">
        <v>149</v>
      </c>
      <c r="B4761" s="1" t="s">
        <v>55</v>
      </c>
      <c r="C4761">
        <v>3.2027999999999999</v>
      </c>
      <c r="D4761">
        <v>73.220699999999994</v>
      </c>
      <c r="E4761" s="1" t="s">
        <v>31</v>
      </c>
      <c r="F4761" t="s">
        <v>14174</v>
      </c>
      <c r="G4761">
        <v>0</v>
      </c>
      <c r="H4761">
        <v>0</v>
      </c>
      <c r="I4761">
        <v>0</v>
      </c>
    </row>
    <row r="4762" spans="1:9" hidden="1" x14ac:dyDescent="0.3">
      <c r="A4762" s="1" t="s">
        <v>149</v>
      </c>
      <c r="B4762" s="1" t="s">
        <v>55</v>
      </c>
      <c r="C4762">
        <v>3.2027999999999999</v>
      </c>
      <c r="D4762">
        <v>73.220699999999994</v>
      </c>
      <c r="E4762" s="1" t="s">
        <v>32</v>
      </c>
      <c r="F4762" t="s">
        <v>14088</v>
      </c>
      <c r="G4762">
        <v>0</v>
      </c>
      <c r="H4762">
        <v>0</v>
      </c>
      <c r="I4762">
        <v>0</v>
      </c>
    </row>
    <row r="4763" spans="1:9" hidden="1" x14ac:dyDescent="0.3">
      <c r="A4763" s="1" t="s">
        <v>149</v>
      </c>
      <c r="B4763" s="1" t="s">
        <v>55</v>
      </c>
      <c r="C4763">
        <v>3.2027999999999999</v>
      </c>
      <c r="D4763">
        <v>73.220699999999994</v>
      </c>
      <c r="E4763" s="1" t="s">
        <v>33</v>
      </c>
      <c r="F4763" t="s">
        <v>14002</v>
      </c>
      <c r="G4763">
        <v>0</v>
      </c>
      <c r="H4763">
        <v>0</v>
      </c>
      <c r="I4763">
        <v>0</v>
      </c>
    </row>
    <row r="4764" spans="1:9" hidden="1" x14ac:dyDescent="0.3">
      <c r="A4764" s="1" t="s">
        <v>149</v>
      </c>
      <c r="B4764" s="1" t="s">
        <v>55</v>
      </c>
      <c r="C4764">
        <v>3.2027999999999999</v>
      </c>
      <c r="D4764">
        <v>73.220699999999994</v>
      </c>
      <c r="E4764" s="1" t="s">
        <v>34</v>
      </c>
      <c r="F4764" t="s">
        <v>13916</v>
      </c>
      <c r="G4764">
        <v>0</v>
      </c>
      <c r="H4764">
        <v>0</v>
      </c>
      <c r="I4764">
        <v>0</v>
      </c>
    </row>
    <row r="4765" spans="1:9" hidden="1" x14ac:dyDescent="0.3">
      <c r="A4765" s="1" t="s">
        <v>149</v>
      </c>
      <c r="B4765" s="1" t="s">
        <v>55</v>
      </c>
      <c r="C4765">
        <v>3.2027999999999999</v>
      </c>
      <c r="D4765">
        <v>73.220699999999994</v>
      </c>
      <c r="E4765" s="1" t="s">
        <v>35</v>
      </c>
      <c r="F4765" t="s">
        <v>13832</v>
      </c>
      <c r="G4765">
        <v>0</v>
      </c>
      <c r="H4765">
        <v>0</v>
      </c>
      <c r="I4765">
        <v>0</v>
      </c>
    </row>
    <row r="4766" spans="1:9" hidden="1" x14ac:dyDescent="0.3">
      <c r="A4766" s="1" t="s">
        <v>149</v>
      </c>
      <c r="B4766" s="1" t="s">
        <v>55</v>
      </c>
      <c r="C4766">
        <v>3.2027999999999999</v>
      </c>
      <c r="D4766">
        <v>73.220699999999994</v>
      </c>
      <c r="E4766" s="1" t="s">
        <v>36</v>
      </c>
      <c r="F4766" t="s">
        <v>13748</v>
      </c>
      <c r="G4766">
        <v>0</v>
      </c>
      <c r="H4766">
        <v>0</v>
      </c>
      <c r="I4766">
        <v>0</v>
      </c>
    </row>
    <row r="4767" spans="1:9" hidden="1" x14ac:dyDescent="0.3">
      <c r="A4767" s="1" t="s">
        <v>149</v>
      </c>
      <c r="B4767" s="1" t="s">
        <v>55</v>
      </c>
      <c r="C4767">
        <v>3.2027999999999999</v>
      </c>
      <c r="D4767">
        <v>73.220699999999994</v>
      </c>
      <c r="E4767" s="1" t="s">
        <v>37</v>
      </c>
      <c r="F4767" t="s">
        <v>13664</v>
      </c>
      <c r="G4767">
        <v>0</v>
      </c>
      <c r="H4767">
        <v>0</v>
      </c>
      <c r="I4767">
        <v>0</v>
      </c>
    </row>
    <row r="4768" spans="1:9" hidden="1" x14ac:dyDescent="0.3">
      <c r="A4768" s="1" t="s">
        <v>149</v>
      </c>
      <c r="B4768" s="1" t="s">
        <v>55</v>
      </c>
      <c r="C4768">
        <v>3.2027999999999999</v>
      </c>
      <c r="D4768">
        <v>73.220699999999994</v>
      </c>
      <c r="E4768" s="1" t="s">
        <v>38</v>
      </c>
      <c r="F4768" t="s">
        <v>13585</v>
      </c>
      <c r="G4768">
        <v>0</v>
      </c>
      <c r="H4768">
        <v>0</v>
      </c>
      <c r="I4768">
        <v>0</v>
      </c>
    </row>
    <row r="4769" spans="1:9" hidden="1" x14ac:dyDescent="0.3">
      <c r="A4769" s="1" t="s">
        <v>149</v>
      </c>
      <c r="B4769" s="1" t="s">
        <v>55</v>
      </c>
      <c r="C4769">
        <v>3.2027999999999999</v>
      </c>
      <c r="D4769">
        <v>73.220699999999994</v>
      </c>
      <c r="E4769" s="1" t="s">
        <v>39</v>
      </c>
      <c r="F4769" t="s">
        <v>13510</v>
      </c>
      <c r="G4769">
        <v>0</v>
      </c>
      <c r="H4769">
        <v>0</v>
      </c>
      <c r="I4769">
        <v>0</v>
      </c>
    </row>
    <row r="4770" spans="1:9" hidden="1" x14ac:dyDescent="0.3">
      <c r="A4770" s="1" t="s">
        <v>149</v>
      </c>
      <c r="B4770" s="1" t="s">
        <v>55</v>
      </c>
      <c r="C4770">
        <v>3.2027999999999999</v>
      </c>
      <c r="D4770">
        <v>73.220699999999994</v>
      </c>
      <c r="E4770" s="1" t="s">
        <v>40</v>
      </c>
      <c r="F4770" t="s">
        <v>13442</v>
      </c>
      <c r="G4770">
        <v>0</v>
      </c>
      <c r="H4770">
        <v>0</v>
      </c>
      <c r="I4770">
        <v>0</v>
      </c>
    </row>
    <row r="4771" spans="1:9" hidden="1" x14ac:dyDescent="0.3">
      <c r="A4771" s="1" t="s">
        <v>149</v>
      </c>
      <c r="B4771" s="1" t="s">
        <v>55</v>
      </c>
      <c r="C4771">
        <v>3.2027999999999999</v>
      </c>
      <c r="D4771">
        <v>73.220699999999994</v>
      </c>
      <c r="E4771" s="1" t="s">
        <v>41</v>
      </c>
      <c r="F4771" t="s">
        <v>13180</v>
      </c>
      <c r="G4771">
        <v>0</v>
      </c>
      <c r="H4771">
        <v>0</v>
      </c>
      <c r="I4771">
        <v>0</v>
      </c>
    </row>
    <row r="4772" spans="1:9" hidden="1" x14ac:dyDescent="0.3">
      <c r="A4772" s="1" t="s">
        <v>149</v>
      </c>
      <c r="B4772" s="1" t="s">
        <v>55</v>
      </c>
      <c r="C4772">
        <v>3.2027999999999999</v>
      </c>
      <c r="D4772">
        <v>73.220699999999994</v>
      </c>
      <c r="E4772" s="1" t="s">
        <v>42</v>
      </c>
      <c r="F4772" t="s">
        <v>13181</v>
      </c>
      <c r="G4772">
        <v>0</v>
      </c>
      <c r="H4772">
        <v>0</v>
      </c>
      <c r="I4772">
        <v>0</v>
      </c>
    </row>
    <row r="4773" spans="1:9" hidden="1" x14ac:dyDescent="0.3">
      <c r="A4773" s="1" t="s">
        <v>149</v>
      </c>
      <c r="B4773" s="1" t="s">
        <v>55</v>
      </c>
      <c r="C4773">
        <v>3.2027999999999999</v>
      </c>
      <c r="D4773">
        <v>73.220699999999994</v>
      </c>
      <c r="E4773" s="1" t="s">
        <v>43</v>
      </c>
      <c r="F4773" t="s">
        <v>13182</v>
      </c>
      <c r="G4773">
        <v>0</v>
      </c>
      <c r="H4773">
        <v>0</v>
      </c>
      <c r="I4773">
        <v>0</v>
      </c>
    </row>
    <row r="4774" spans="1:9" hidden="1" x14ac:dyDescent="0.3">
      <c r="A4774" s="1" t="s">
        <v>149</v>
      </c>
      <c r="B4774" s="1" t="s">
        <v>55</v>
      </c>
      <c r="C4774">
        <v>3.2027999999999999</v>
      </c>
      <c r="D4774">
        <v>73.220699999999994</v>
      </c>
      <c r="E4774" s="1" t="s">
        <v>44</v>
      </c>
      <c r="F4774" t="s">
        <v>13183</v>
      </c>
      <c r="G4774">
        <v>0</v>
      </c>
      <c r="H4774">
        <v>0</v>
      </c>
      <c r="I4774">
        <v>0</v>
      </c>
    </row>
    <row r="4775" spans="1:9" hidden="1" x14ac:dyDescent="0.3">
      <c r="A4775" s="1" t="s">
        <v>149</v>
      </c>
      <c r="B4775" s="1" t="s">
        <v>55</v>
      </c>
      <c r="C4775">
        <v>3.2027999999999999</v>
      </c>
      <c r="D4775">
        <v>73.220699999999994</v>
      </c>
      <c r="E4775" s="1" t="s">
        <v>45</v>
      </c>
      <c r="F4775" t="s">
        <v>13184</v>
      </c>
      <c r="G4775">
        <v>0</v>
      </c>
      <c r="H4775">
        <v>0</v>
      </c>
      <c r="I4775">
        <v>0</v>
      </c>
    </row>
    <row r="4776" spans="1:9" hidden="1" x14ac:dyDescent="0.3">
      <c r="A4776" s="1" t="s">
        <v>149</v>
      </c>
      <c r="B4776" s="1" t="s">
        <v>55</v>
      </c>
      <c r="C4776">
        <v>3.2027999999999999</v>
      </c>
      <c r="D4776">
        <v>73.220699999999994</v>
      </c>
      <c r="E4776" s="1" t="s">
        <v>46</v>
      </c>
      <c r="F4776" t="s">
        <v>13185</v>
      </c>
      <c r="G4776">
        <v>0</v>
      </c>
      <c r="H4776">
        <v>0</v>
      </c>
      <c r="I4776">
        <v>0</v>
      </c>
    </row>
    <row r="4777" spans="1:9" hidden="1" x14ac:dyDescent="0.3">
      <c r="A4777" s="1" t="s">
        <v>149</v>
      </c>
      <c r="B4777" s="1" t="s">
        <v>55</v>
      </c>
      <c r="C4777">
        <v>3.2027999999999999</v>
      </c>
      <c r="D4777">
        <v>73.220699999999994</v>
      </c>
      <c r="E4777" s="1" t="s">
        <v>47</v>
      </c>
      <c r="F4777" t="s">
        <v>13186</v>
      </c>
      <c r="G4777">
        <v>0</v>
      </c>
      <c r="H4777">
        <v>0</v>
      </c>
      <c r="I4777">
        <v>0</v>
      </c>
    </row>
    <row r="4778" spans="1:9" hidden="1" x14ac:dyDescent="0.3">
      <c r="A4778" s="1" t="s">
        <v>149</v>
      </c>
      <c r="B4778" s="1" t="s">
        <v>55</v>
      </c>
      <c r="C4778">
        <v>3.2027999999999999</v>
      </c>
      <c r="D4778">
        <v>73.220699999999994</v>
      </c>
      <c r="E4778" s="1" t="s">
        <v>48</v>
      </c>
      <c r="F4778" t="s">
        <v>13187</v>
      </c>
      <c r="G4778">
        <v>0</v>
      </c>
      <c r="H4778">
        <v>0</v>
      </c>
      <c r="I4778">
        <v>0</v>
      </c>
    </row>
    <row r="4779" spans="1:9" hidden="1" x14ac:dyDescent="0.3">
      <c r="A4779" s="1" t="s">
        <v>149</v>
      </c>
      <c r="B4779" s="1" t="s">
        <v>55</v>
      </c>
      <c r="C4779">
        <v>3.2027999999999999</v>
      </c>
      <c r="D4779">
        <v>73.220699999999994</v>
      </c>
      <c r="E4779" s="1" t="s">
        <v>49</v>
      </c>
      <c r="F4779" t="s">
        <v>13188</v>
      </c>
      <c r="G4779">
        <v>0</v>
      </c>
      <c r="H4779">
        <v>0</v>
      </c>
      <c r="I4779">
        <v>0</v>
      </c>
    </row>
    <row r="4780" spans="1:9" hidden="1" x14ac:dyDescent="0.3">
      <c r="A4780" s="1" t="s">
        <v>149</v>
      </c>
      <c r="B4780" s="1" t="s">
        <v>55</v>
      </c>
      <c r="C4780">
        <v>3.2027999999999999</v>
      </c>
      <c r="D4780">
        <v>73.220699999999994</v>
      </c>
      <c r="E4780" s="1" t="s">
        <v>50</v>
      </c>
      <c r="F4780" t="s">
        <v>20478</v>
      </c>
      <c r="G4780">
        <v>0</v>
      </c>
      <c r="H4780">
        <v>4</v>
      </c>
      <c r="I4780">
        <v>0</v>
      </c>
    </row>
    <row r="4781" spans="1:9" hidden="1" x14ac:dyDescent="0.3">
      <c r="A4781" s="1" t="s">
        <v>149</v>
      </c>
      <c r="B4781" s="1" t="s">
        <v>55</v>
      </c>
      <c r="C4781">
        <v>3.2027999999999999</v>
      </c>
      <c r="D4781">
        <v>73.220699999999994</v>
      </c>
      <c r="E4781" s="1" t="s">
        <v>51</v>
      </c>
      <c r="F4781" t="s">
        <v>20479</v>
      </c>
      <c r="G4781">
        <v>0</v>
      </c>
      <c r="H4781">
        <v>4</v>
      </c>
      <c r="I4781">
        <v>0</v>
      </c>
    </row>
    <row r="4782" spans="1:9" hidden="1" x14ac:dyDescent="0.3">
      <c r="A4782" s="1" t="s">
        <v>149</v>
      </c>
      <c r="B4782" s="1" t="s">
        <v>55</v>
      </c>
      <c r="C4782">
        <v>3.2027999999999999</v>
      </c>
      <c r="D4782">
        <v>73.220699999999994</v>
      </c>
      <c r="E4782" s="1" t="s">
        <v>52</v>
      </c>
      <c r="F4782" t="s">
        <v>20480</v>
      </c>
      <c r="G4782">
        <v>0</v>
      </c>
      <c r="H4782">
        <v>6</v>
      </c>
      <c r="I4782">
        <v>0</v>
      </c>
    </row>
    <row r="4783" spans="1:9" hidden="1" x14ac:dyDescent="0.3">
      <c r="A4783" s="1" t="s">
        <v>149</v>
      </c>
      <c r="B4783" s="1" t="s">
        <v>55</v>
      </c>
      <c r="C4783">
        <v>3.2027999999999999</v>
      </c>
      <c r="D4783">
        <v>73.220699999999994</v>
      </c>
      <c r="E4783" s="1" t="s">
        <v>53</v>
      </c>
      <c r="F4783" t="s">
        <v>20481</v>
      </c>
      <c r="G4783">
        <v>0</v>
      </c>
      <c r="H4783">
        <v>8</v>
      </c>
      <c r="I4783">
        <v>0</v>
      </c>
    </row>
    <row r="4784" spans="1:9" hidden="1" x14ac:dyDescent="0.3">
      <c r="A4784" s="1" t="s">
        <v>149</v>
      </c>
      <c r="B4784" s="1" t="s">
        <v>55</v>
      </c>
      <c r="C4784">
        <v>3.2027999999999999</v>
      </c>
      <c r="D4784">
        <v>73.220699999999994</v>
      </c>
      <c r="E4784" s="1" t="s">
        <v>54</v>
      </c>
      <c r="F4784" t="s">
        <v>20482</v>
      </c>
      <c r="G4784">
        <v>0</v>
      </c>
      <c r="H4784">
        <v>8</v>
      </c>
      <c r="I4784">
        <v>0</v>
      </c>
    </row>
    <row r="4785" spans="1:9" hidden="1" x14ac:dyDescent="0.3">
      <c r="A4785" s="1" t="s">
        <v>149</v>
      </c>
      <c r="B4785" s="1" t="s">
        <v>55</v>
      </c>
      <c r="C4785">
        <v>3.2027999999999999</v>
      </c>
      <c r="D4785">
        <v>73.220699999999994</v>
      </c>
      <c r="E4785" s="1" t="s">
        <v>21548</v>
      </c>
      <c r="F4785" t="s">
        <v>21640</v>
      </c>
      <c r="G4785">
        <v>0</v>
      </c>
      <c r="H4785">
        <v>9</v>
      </c>
      <c r="I4785">
        <v>0</v>
      </c>
    </row>
    <row r="4786" spans="1:9" hidden="1" x14ac:dyDescent="0.3">
      <c r="A4786" s="1" t="s">
        <v>150</v>
      </c>
      <c r="B4786" s="1" t="s">
        <v>55</v>
      </c>
      <c r="C4786">
        <v>23.684999999999999</v>
      </c>
      <c r="D4786">
        <v>90.356300000000005</v>
      </c>
      <c r="E4786" s="1" t="s">
        <v>4</v>
      </c>
      <c r="F4786" t="s">
        <v>16648</v>
      </c>
      <c r="G4786">
        <v>0</v>
      </c>
      <c r="H4786">
        <v>0</v>
      </c>
      <c r="I4786">
        <v>0</v>
      </c>
    </row>
    <row r="4787" spans="1:9" hidden="1" x14ac:dyDescent="0.3">
      <c r="A4787" s="1" t="s">
        <v>150</v>
      </c>
      <c r="B4787" s="1" t="s">
        <v>55</v>
      </c>
      <c r="C4787">
        <v>23.684999999999999</v>
      </c>
      <c r="D4787">
        <v>90.356300000000005</v>
      </c>
      <c r="E4787" s="1" t="s">
        <v>5</v>
      </c>
      <c r="F4787" t="s">
        <v>16545</v>
      </c>
      <c r="G4787">
        <v>0</v>
      </c>
      <c r="H4787">
        <v>0</v>
      </c>
      <c r="I4787">
        <v>0</v>
      </c>
    </row>
    <row r="4788" spans="1:9" hidden="1" x14ac:dyDescent="0.3">
      <c r="A4788" s="1" t="s">
        <v>150</v>
      </c>
      <c r="B4788" s="1" t="s">
        <v>55</v>
      </c>
      <c r="C4788">
        <v>23.684999999999999</v>
      </c>
      <c r="D4788">
        <v>90.356300000000005</v>
      </c>
      <c r="E4788" s="1" t="s">
        <v>6</v>
      </c>
      <c r="F4788" t="s">
        <v>16443</v>
      </c>
      <c r="G4788">
        <v>0</v>
      </c>
      <c r="H4788">
        <v>0</v>
      </c>
      <c r="I4788">
        <v>0</v>
      </c>
    </row>
    <row r="4789" spans="1:9" hidden="1" x14ac:dyDescent="0.3">
      <c r="A4789" s="1" t="s">
        <v>150</v>
      </c>
      <c r="B4789" s="1" t="s">
        <v>55</v>
      </c>
      <c r="C4789">
        <v>23.684999999999999</v>
      </c>
      <c r="D4789">
        <v>90.356300000000005</v>
      </c>
      <c r="E4789" s="1" t="s">
        <v>7</v>
      </c>
      <c r="F4789" t="s">
        <v>16341</v>
      </c>
      <c r="G4789">
        <v>0</v>
      </c>
      <c r="H4789">
        <v>0</v>
      </c>
      <c r="I4789">
        <v>0</v>
      </c>
    </row>
    <row r="4790" spans="1:9" hidden="1" x14ac:dyDescent="0.3">
      <c r="A4790" s="1" t="s">
        <v>150</v>
      </c>
      <c r="B4790" s="1" t="s">
        <v>55</v>
      </c>
      <c r="C4790">
        <v>23.684999999999999</v>
      </c>
      <c r="D4790">
        <v>90.356300000000005</v>
      </c>
      <c r="E4790" s="1" t="s">
        <v>8</v>
      </c>
      <c r="F4790" t="s">
        <v>16241</v>
      </c>
      <c r="G4790">
        <v>0</v>
      </c>
      <c r="H4790">
        <v>0</v>
      </c>
      <c r="I4790">
        <v>0</v>
      </c>
    </row>
    <row r="4791" spans="1:9" hidden="1" x14ac:dyDescent="0.3">
      <c r="A4791" s="1" t="s">
        <v>150</v>
      </c>
      <c r="B4791" s="1" t="s">
        <v>55</v>
      </c>
      <c r="C4791">
        <v>23.684999999999999</v>
      </c>
      <c r="D4791">
        <v>90.356300000000005</v>
      </c>
      <c r="E4791" s="1" t="s">
        <v>9</v>
      </c>
      <c r="F4791" t="s">
        <v>16141</v>
      </c>
      <c r="G4791">
        <v>0</v>
      </c>
      <c r="H4791">
        <v>0</v>
      </c>
      <c r="I4791">
        <v>0</v>
      </c>
    </row>
    <row r="4792" spans="1:9" hidden="1" x14ac:dyDescent="0.3">
      <c r="A4792" s="1" t="s">
        <v>150</v>
      </c>
      <c r="B4792" s="1" t="s">
        <v>55</v>
      </c>
      <c r="C4792">
        <v>23.684999999999999</v>
      </c>
      <c r="D4792">
        <v>90.356300000000005</v>
      </c>
      <c r="E4792" s="1" t="s">
        <v>10</v>
      </c>
      <c r="F4792" t="s">
        <v>16044</v>
      </c>
      <c r="G4792">
        <v>0</v>
      </c>
      <c r="H4792">
        <v>0</v>
      </c>
      <c r="I4792">
        <v>0</v>
      </c>
    </row>
    <row r="4793" spans="1:9" hidden="1" x14ac:dyDescent="0.3">
      <c r="A4793" s="1" t="s">
        <v>150</v>
      </c>
      <c r="B4793" s="1" t="s">
        <v>55</v>
      </c>
      <c r="C4793">
        <v>23.684999999999999</v>
      </c>
      <c r="D4793">
        <v>90.356300000000005</v>
      </c>
      <c r="E4793" s="1" t="s">
        <v>11</v>
      </c>
      <c r="F4793" t="s">
        <v>15947</v>
      </c>
      <c r="G4793">
        <v>0</v>
      </c>
      <c r="H4793">
        <v>0</v>
      </c>
      <c r="I4793">
        <v>0</v>
      </c>
    </row>
    <row r="4794" spans="1:9" hidden="1" x14ac:dyDescent="0.3">
      <c r="A4794" s="1" t="s">
        <v>150</v>
      </c>
      <c r="B4794" s="1" t="s">
        <v>55</v>
      </c>
      <c r="C4794">
        <v>23.684999999999999</v>
      </c>
      <c r="D4794">
        <v>90.356300000000005</v>
      </c>
      <c r="E4794" s="1" t="s">
        <v>12</v>
      </c>
      <c r="F4794" t="s">
        <v>15852</v>
      </c>
      <c r="G4794">
        <v>0</v>
      </c>
      <c r="H4794">
        <v>0</v>
      </c>
      <c r="I4794">
        <v>0</v>
      </c>
    </row>
    <row r="4795" spans="1:9" hidden="1" x14ac:dyDescent="0.3">
      <c r="A4795" s="1" t="s">
        <v>150</v>
      </c>
      <c r="B4795" s="1" t="s">
        <v>55</v>
      </c>
      <c r="C4795">
        <v>23.684999999999999</v>
      </c>
      <c r="D4795">
        <v>90.356300000000005</v>
      </c>
      <c r="E4795" s="1" t="s">
        <v>13</v>
      </c>
      <c r="F4795" t="s">
        <v>15760</v>
      </c>
      <c r="G4795">
        <v>0</v>
      </c>
      <c r="H4795">
        <v>0</v>
      </c>
      <c r="I4795">
        <v>0</v>
      </c>
    </row>
    <row r="4796" spans="1:9" hidden="1" x14ac:dyDescent="0.3">
      <c r="A4796" s="1" t="s">
        <v>150</v>
      </c>
      <c r="B4796" s="1" t="s">
        <v>55</v>
      </c>
      <c r="C4796">
        <v>23.684999999999999</v>
      </c>
      <c r="D4796">
        <v>90.356300000000005</v>
      </c>
      <c r="E4796" s="1" t="s">
        <v>14</v>
      </c>
      <c r="F4796" t="s">
        <v>15670</v>
      </c>
      <c r="G4796">
        <v>0</v>
      </c>
      <c r="H4796">
        <v>0</v>
      </c>
      <c r="I4796">
        <v>0</v>
      </c>
    </row>
    <row r="4797" spans="1:9" hidden="1" x14ac:dyDescent="0.3">
      <c r="A4797" s="1" t="s">
        <v>150</v>
      </c>
      <c r="B4797" s="1" t="s">
        <v>55</v>
      </c>
      <c r="C4797">
        <v>23.684999999999999</v>
      </c>
      <c r="D4797">
        <v>90.356300000000005</v>
      </c>
      <c r="E4797" s="1" t="s">
        <v>15</v>
      </c>
      <c r="F4797" t="s">
        <v>15581</v>
      </c>
      <c r="G4797">
        <v>0</v>
      </c>
      <c r="H4797">
        <v>0</v>
      </c>
      <c r="I4797">
        <v>0</v>
      </c>
    </row>
    <row r="4798" spans="1:9" hidden="1" x14ac:dyDescent="0.3">
      <c r="A4798" s="1" t="s">
        <v>150</v>
      </c>
      <c r="B4798" s="1" t="s">
        <v>55</v>
      </c>
      <c r="C4798">
        <v>23.684999999999999</v>
      </c>
      <c r="D4798">
        <v>90.356300000000005</v>
      </c>
      <c r="E4798" s="1" t="s">
        <v>16</v>
      </c>
      <c r="F4798" t="s">
        <v>15492</v>
      </c>
      <c r="G4798">
        <v>0</v>
      </c>
      <c r="H4798">
        <v>0</v>
      </c>
      <c r="I4798">
        <v>0</v>
      </c>
    </row>
    <row r="4799" spans="1:9" hidden="1" x14ac:dyDescent="0.3">
      <c r="A4799" s="1" t="s">
        <v>150</v>
      </c>
      <c r="B4799" s="1" t="s">
        <v>55</v>
      </c>
      <c r="C4799">
        <v>23.684999999999999</v>
      </c>
      <c r="D4799">
        <v>90.356300000000005</v>
      </c>
      <c r="E4799" s="1" t="s">
        <v>17</v>
      </c>
      <c r="F4799" t="s">
        <v>15403</v>
      </c>
      <c r="G4799">
        <v>0</v>
      </c>
      <c r="H4799">
        <v>0</v>
      </c>
      <c r="I4799">
        <v>0</v>
      </c>
    </row>
    <row r="4800" spans="1:9" hidden="1" x14ac:dyDescent="0.3">
      <c r="A4800" s="1" t="s">
        <v>150</v>
      </c>
      <c r="B4800" s="1" t="s">
        <v>55</v>
      </c>
      <c r="C4800">
        <v>23.684999999999999</v>
      </c>
      <c r="D4800">
        <v>90.356300000000005</v>
      </c>
      <c r="E4800" s="1" t="s">
        <v>18</v>
      </c>
      <c r="F4800" t="s">
        <v>15315</v>
      </c>
      <c r="G4800">
        <v>0</v>
      </c>
      <c r="H4800">
        <v>0</v>
      </c>
      <c r="I4800">
        <v>0</v>
      </c>
    </row>
    <row r="4801" spans="1:9" hidden="1" x14ac:dyDescent="0.3">
      <c r="A4801" s="1" t="s">
        <v>150</v>
      </c>
      <c r="B4801" s="1" t="s">
        <v>55</v>
      </c>
      <c r="C4801">
        <v>23.684999999999999</v>
      </c>
      <c r="D4801">
        <v>90.356300000000005</v>
      </c>
      <c r="E4801" s="1" t="s">
        <v>19</v>
      </c>
      <c r="F4801" t="s">
        <v>15227</v>
      </c>
      <c r="G4801">
        <v>0</v>
      </c>
      <c r="H4801">
        <v>0</v>
      </c>
      <c r="I4801">
        <v>0</v>
      </c>
    </row>
    <row r="4802" spans="1:9" hidden="1" x14ac:dyDescent="0.3">
      <c r="A4802" s="1" t="s">
        <v>150</v>
      </c>
      <c r="B4802" s="1" t="s">
        <v>55</v>
      </c>
      <c r="C4802">
        <v>23.684999999999999</v>
      </c>
      <c r="D4802">
        <v>90.356300000000005</v>
      </c>
      <c r="E4802" s="1" t="s">
        <v>20</v>
      </c>
      <c r="F4802" t="s">
        <v>15139</v>
      </c>
      <c r="G4802">
        <v>0</v>
      </c>
      <c r="H4802">
        <v>0</v>
      </c>
      <c r="I4802">
        <v>0</v>
      </c>
    </row>
    <row r="4803" spans="1:9" hidden="1" x14ac:dyDescent="0.3">
      <c r="A4803" s="1" t="s">
        <v>150</v>
      </c>
      <c r="B4803" s="1" t="s">
        <v>55</v>
      </c>
      <c r="C4803">
        <v>23.684999999999999</v>
      </c>
      <c r="D4803">
        <v>90.356300000000005</v>
      </c>
      <c r="E4803" s="1" t="s">
        <v>21</v>
      </c>
      <c r="F4803" t="s">
        <v>15051</v>
      </c>
      <c r="G4803">
        <v>0</v>
      </c>
      <c r="H4803">
        <v>0</v>
      </c>
      <c r="I4803">
        <v>0</v>
      </c>
    </row>
    <row r="4804" spans="1:9" hidden="1" x14ac:dyDescent="0.3">
      <c r="A4804" s="1" t="s">
        <v>150</v>
      </c>
      <c r="B4804" s="1" t="s">
        <v>55</v>
      </c>
      <c r="C4804">
        <v>23.684999999999999</v>
      </c>
      <c r="D4804">
        <v>90.356300000000005</v>
      </c>
      <c r="E4804" s="1" t="s">
        <v>22</v>
      </c>
      <c r="F4804" t="s">
        <v>14963</v>
      </c>
      <c r="G4804">
        <v>0</v>
      </c>
      <c r="H4804">
        <v>0</v>
      </c>
      <c r="I4804">
        <v>0</v>
      </c>
    </row>
    <row r="4805" spans="1:9" hidden="1" x14ac:dyDescent="0.3">
      <c r="A4805" s="1" t="s">
        <v>150</v>
      </c>
      <c r="B4805" s="1" t="s">
        <v>55</v>
      </c>
      <c r="C4805">
        <v>23.684999999999999</v>
      </c>
      <c r="D4805">
        <v>90.356300000000005</v>
      </c>
      <c r="E4805" s="1" t="s">
        <v>23</v>
      </c>
      <c r="F4805" t="s">
        <v>14875</v>
      </c>
      <c r="G4805">
        <v>0</v>
      </c>
      <c r="H4805">
        <v>0</v>
      </c>
      <c r="I4805">
        <v>0</v>
      </c>
    </row>
    <row r="4806" spans="1:9" hidden="1" x14ac:dyDescent="0.3">
      <c r="A4806" s="1" t="s">
        <v>150</v>
      </c>
      <c r="B4806" s="1" t="s">
        <v>55</v>
      </c>
      <c r="C4806">
        <v>23.684999999999999</v>
      </c>
      <c r="D4806">
        <v>90.356300000000005</v>
      </c>
      <c r="E4806" s="1" t="s">
        <v>24</v>
      </c>
      <c r="F4806" t="s">
        <v>14787</v>
      </c>
      <c r="G4806">
        <v>0</v>
      </c>
      <c r="H4806">
        <v>0</v>
      </c>
      <c r="I4806">
        <v>0</v>
      </c>
    </row>
    <row r="4807" spans="1:9" hidden="1" x14ac:dyDescent="0.3">
      <c r="A4807" s="1" t="s">
        <v>150</v>
      </c>
      <c r="B4807" s="1" t="s">
        <v>55</v>
      </c>
      <c r="C4807">
        <v>23.684999999999999</v>
      </c>
      <c r="D4807">
        <v>90.356300000000005</v>
      </c>
      <c r="E4807" s="1" t="s">
        <v>25</v>
      </c>
      <c r="F4807" t="s">
        <v>14699</v>
      </c>
      <c r="G4807">
        <v>0</v>
      </c>
      <c r="H4807">
        <v>0</v>
      </c>
      <c r="I4807">
        <v>0</v>
      </c>
    </row>
    <row r="4808" spans="1:9" hidden="1" x14ac:dyDescent="0.3">
      <c r="A4808" s="1" t="s">
        <v>150</v>
      </c>
      <c r="B4808" s="1" t="s">
        <v>55</v>
      </c>
      <c r="C4808">
        <v>23.684999999999999</v>
      </c>
      <c r="D4808">
        <v>90.356300000000005</v>
      </c>
      <c r="E4808" s="1" t="s">
        <v>26</v>
      </c>
      <c r="F4808" t="s">
        <v>14611</v>
      </c>
      <c r="G4808">
        <v>0</v>
      </c>
      <c r="H4808">
        <v>0</v>
      </c>
      <c r="I4808">
        <v>0</v>
      </c>
    </row>
    <row r="4809" spans="1:9" hidden="1" x14ac:dyDescent="0.3">
      <c r="A4809" s="1" t="s">
        <v>150</v>
      </c>
      <c r="B4809" s="1" t="s">
        <v>55</v>
      </c>
      <c r="C4809">
        <v>23.684999999999999</v>
      </c>
      <c r="D4809">
        <v>90.356300000000005</v>
      </c>
      <c r="E4809" s="1" t="s">
        <v>27</v>
      </c>
      <c r="F4809" t="s">
        <v>14523</v>
      </c>
      <c r="G4809">
        <v>0</v>
      </c>
      <c r="H4809">
        <v>0</v>
      </c>
      <c r="I4809">
        <v>0</v>
      </c>
    </row>
    <row r="4810" spans="1:9" hidden="1" x14ac:dyDescent="0.3">
      <c r="A4810" s="1" t="s">
        <v>150</v>
      </c>
      <c r="B4810" s="1" t="s">
        <v>55</v>
      </c>
      <c r="C4810">
        <v>23.684999999999999</v>
      </c>
      <c r="D4810">
        <v>90.356300000000005</v>
      </c>
      <c r="E4810" s="1" t="s">
        <v>28</v>
      </c>
      <c r="F4810" t="s">
        <v>14436</v>
      </c>
      <c r="G4810">
        <v>0</v>
      </c>
      <c r="H4810">
        <v>0</v>
      </c>
      <c r="I4810">
        <v>0</v>
      </c>
    </row>
    <row r="4811" spans="1:9" hidden="1" x14ac:dyDescent="0.3">
      <c r="A4811" s="1" t="s">
        <v>150</v>
      </c>
      <c r="B4811" s="1" t="s">
        <v>55</v>
      </c>
      <c r="C4811">
        <v>23.684999999999999</v>
      </c>
      <c r="D4811">
        <v>90.356300000000005</v>
      </c>
      <c r="E4811" s="1" t="s">
        <v>29</v>
      </c>
      <c r="F4811" t="s">
        <v>14349</v>
      </c>
      <c r="G4811">
        <v>0</v>
      </c>
      <c r="H4811">
        <v>0</v>
      </c>
      <c r="I4811">
        <v>0</v>
      </c>
    </row>
    <row r="4812" spans="1:9" hidden="1" x14ac:dyDescent="0.3">
      <c r="A4812" s="1" t="s">
        <v>150</v>
      </c>
      <c r="B4812" s="1" t="s">
        <v>55</v>
      </c>
      <c r="C4812">
        <v>23.684999999999999</v>
      </c>
      <c r="D4812">
        <v>90.356300000000005</v>
      </c>
      <c r="E4812" s="1" t="s">
        <v>30</v>
      </c>
      <c r="F4812" t="s">
        <v>14262</v>
      </c>
      <c r="G4812">
        <v>0</v>
      </c>
      <c r="H4812">
        <v>0</v>
      </c>
      <c r="I4812">
        <v>0</v>
      </c>
    </row>
    <row r="4813" spans="1:9" hidden="1" x14ac:dyDescent="0.3">
      <c r="A4813" s="1" t="s">
        <v>150</v>
      </c>
      <c r="B4813" s="1" t="s">
        <v>55</v>
      </c>
      <c r="C4813">
        <v>23.684999999999999</v>
      </c>
      <c r="D4813">
        <v>90.356300000000005</v>
      </c>
      <c r="E4813" s="1" t="s">
        <v>31</v>
      </c>
      <c r="F4813" t="s">
        <v>14175</v>
      </c>
      <c r="G4813">
        <v>0</v>
      </c>
      <c r="H4813">
        <v>0</v>
      </c>
      <c r="I4813">
        <v>0</v>
      </c>
    </row>
    <row r="4814" spans="1:9" hidden="1" x14ac:dyDescent="0.3">
      <c r="A4814" s="1" t="s">
        <v>150</v>
      </c>
      <c r="B4814" s="1" t="s">
        <v>55</v>
      </c>
      <c r="C4814">
        <v>23.684999999999999</v>
      </c>
      <c r="D4814">
        <v>90.356300000000005</v>
      </c>
      <c r="E4814" s="1" t="s">
        <v>32</v>
      </c>
      <c r="F4814" t="s">
        <v>14089</v>
      </c>
      <c r="G4814">
        <v>0</v>
      </c>
      <c r="H4814">
        <v>0</v>
      </c>
      <c r="I4814">
        <v>0</v>
      </c>
    </row>
    <row r="4815" spans="1:9" hidden="1" x14ac:dyDescent="0.3">
      <c r="A4815" s="1" t="s">
        <v>150</v>
      </c>
      <c r="B4815" s="1" t="s">
        <v>55</v>
      </c>
      <c r="C4815">
        <v>23.684999999999999</v>
      </c>
      <c r="D4815">
        <v>90.356300000000005</v>
      </c>
      <c r="E4815" s="1" t="s">
        <v>33</v>
      </c>
      <c r="F4815" t="s">
        <v>14003</v>
      </c>
      <c r="G4815">
        <v>0</v>
      </c>
      <c r="H4815">
        <v>0</v>
      </c>
      <c r="I4815">
        <v>0</v>
      </c>
    </row>
    <row r="4816" spans="1:9" hidden="1" x14ac:dyDescent="0.3">
      <c r="A4816" s="1" t="s">
        <v>150</v>
      </c>
      <c r="B4816" s="1" t="s">
        <v>55</v>
      </c>
      <c r="C4816">
        <v>23.684999999999999</v>
      </c>
      <c r="D4816">
        <v>90.356300000000005</v>
      </c>
      <c r="E4816" s="1" t="s">
        <v>34</v>
      </c>
      <c r="F4816" t="s">
        <v>13917</v>
      </c>
      <c r="G4816">
        <v>0</v>
      </c>
      <c r="H4816">
        <v>0</v>
      </c>
      <c r="I4816">
        <v>0</v>
      </c>
    </row>
    <row r="4817" spans="1:9" hidden="1" x14ac:dyDescent="0.3">
      <c r="A4817" s="1" t="s">
        <v>150</v>
      </c>
      <c r="B4817" s="1" t="s">
        <v>55</v>
      </c>
      <c r="C4817">
        <v>23.684999999999999</v>
      </c>
      <c r="D4817">
        <v>90.356300000000005</v>
      </c>
      <c r="E4817" s="1" t="s">
        <v>35</v>
      </c>
      <c r="F4817" t="s">
        <v>13833</v>
      </c>
      <c r="G4817">
        <v>0</v>
      </c>
      <c r="H4817">
        <v>0</v>
      </c>
      <c r="I4817">
        <v>0</v>
      </c>
    </row>
    <row r="4818" spans="1:9" hidden="1" x14ac:dyDescent="0.3">
      <c r="A4818" s="1" t="s">
        <v>150</v>
      </c>
      <c r="B4818" s="1" t="s">
        <v>55</v>
      </c>
      <c r="C4818">
        <v>23.684999999999999</v>
      </c>
      <c r="D4818">
        <v>90.356300000000005</v>
      </c>
      <c r="E4818" s="1" t="s">
        <v>36</v>
      </c>
      <c r="F4818" t="s">
        <v>13749</v>
      </c>
      <c r="G4818">
        <v>0</v>
      </c>
      <c r="H4818">
        <v>0</v>
      </c>
      <c r="I4818">
        <v>0</v>
      </c>
    </row>
    <row r="4819" spans="1:9" hidden="1" x14ac:dyDescent="0.3">
      <c r="A4819" s="1" t="s">
        <v>150</v>
      </c>
      <c r="B4819" s="1" t="s">
        <v>55</v>
      </c>
      <c r="C4819">
        <v>23.684999999999999</v>
      </c>
      <c r="D4819">
        <v>90.356300000000005</v>
      </c>
      <c r="E4819" s="1" t="s">
        <v>37</v>
      </c>
      <c r="F4819" t="s">
        <v>13665</v>
      </c>
      <c r="G4819">
        <v>0</v>
      </c>
      <c r="H4819">
        <v>0</v>
      </c>
      <c r="I4819">
        <v>0</v>
      </c>
    </row>
    <row r="4820" spans="1:9" hidden="1" x14ac:dyDescent="0.3">
      <c r="A4820" s="1" t="s">
        <v>150</v>
      </c>
      <c r="B4820" s="1" t="s">
        <v>55</v>
      </c>
      <c r="C4820">
        <v>23.684999999999999</v>
      </c>
      <c r="D4820">
        <v>90.356300000000005</v>
      </c>
      <c r="E4820" s="1" t="s">
        <v>38</v>
      </c>
      <c r="F4820" t="s">
        <v>13586</v>
      </c>
      <c r="G4820">
        <v>0</v>
      </c>
      <c r="H4820">
        <v>0</v>
      </c>
      <c r="I4820">
        <v>0</v>
      </c>
    </row>
    <row r="4821" spans="1:9" hidden="1" x14ac:dyDescent="0.3">
      <c r="A4821" s="1" t="s">
        <v>150</v>
      </c>
      <c r="B4821" s="1" t="s">
        <v>55</v>
      </c>
      <c r="C4821">
        <v>23.684999999999999</v>
      </c>
      <c r="D4821">
        <v>90.356300000000005</v>
      </c>
      <c r="E4821" s="1" t="s">
        <v>39</v>
      </c>
      <c r="F4821" t="s">
        <v>13511</v>
      </c>
      <c r="G4821">
        <v>0</v>
      </c>
      <c r="H4821">
        <v>0</v>
      </c>
      <c r="I4821">
        <v>0</v>
      </c>
    </row>
    <row r="4822" spans="1:9" hidden="1" x14ac:dyDescent="0.3">
      <c r="A4822" s="1" t="s">
        <v>150</v>
      </c>
      <c r="B4822" s="1" t="s">
        <v>55</v>
      </c>
      <c r="C4822">
        <v>23.684999999999999</v>
      </c>
      <c r="D4822">
        <v>90.356300000000005</v>
      </c>
      <c r="E4822" s="1" t="s">
        <v>40</v>
      </c>
      <c r="F4822" t="s">
        <v>13443</v>
      </c>
      <c r="G4822">
        <v>0</v>
      </c>
      <c r="H4822">
        <v>0</v>
      </c>
      <c r="I4822">
        <v>0</v>
      </c>
    </row>
    <row r="4823" spans="1:9" hidden="1" x14ac:dyDescent="0.3">
      <c r="A4823" s="1" t="s">
        <v>150</v>
      </c>
      <c r="B4823" s="1" t="s">
        <v>55</v>
      </c>
      <c r="C4823">
        <v>23.684999999999999</v>
      </c>
      <c r="D4823">
        <v>90.356300000000005</v>
      </c>
      <c r="E4823" s="1" t="s">
        <v>41</v>
      </c>
      <c r="F4823" t="s">
        <v>13189</v>
      </c>
      <c r="G4823">
        <v>0</v>
      </c>
      <c r="H4823">
        <v>0</v>
      </c>
      <c r="I4823">
        <v>0</v>
      </c>
    </row>
    <row r="4824" spans="1:9" hidden="1" x14ac:dyDescent="0.3">
      <c r="A4824" s="1" t="s">
        <v>150</v>
      </c>
      <c r="B4824" s="1" t="s">
        <v>55</v>
      </c>
      <c r="C4824">
        <v>23.684999999999999</v>
      </c>
      <c r="D4824">
        <v>90.356300000000005</v>
      </c>
      <c r="E4824" s="1" t="s">
        <v>42</v>
      </c>
      <c r="F4824" t="s">
        <v>13190</v>
      </c>
      <c r="G4824">
        <v>0</v>
      </c>
      <c r="H4824">
        <v>0</v>
      </c>
      <c r="I4824">
        <v>0</v>
      </c>
    </row>
    <row r="4825" spans="1:9" hidden="1" x14ac:dyDescent="0.3">
      <c r="A4825" s="1" t="s">
        <v>150</v>
      </c>
      <c r="B4825" s="1" t="s">
        <v>55</v>
      </c>
      <c r="C4825">
        <v>23.684999999999999</v>
      </c>
      <c r="D4825">
        <v>90.356300000000005</v>
      </c>
      <c r="E4825" s="1" t="s">
        <v>43</v>
      </c>
      <c r="F4825" t="s">
        <v>13191</v>
      </c>
      <c r="G4825">
        <v>0</v>
      </c>
      <c r="H4825">
        <v>0</v>
      </c>
      <c r="I4825">
        <v>0</v>
      </c>
    </row>
    <row r="4826" spans="1:9" hidden="1" x14ac:dyDescent="0.3">
      <c r="A4826" s="1" t="s">
        <v>150</v>
      </c>
      <c r="B4826" s="1" t="s">
        <v>55</v>
      </c>
      <c r="C4826">
        <v>23.684999999999999</v>
      </c>
      <c r="D4826">
        <v>90.356300000000005</v>
      </c>
      <c r="E4826" s="1" t="s">
        <v>44</v>
      </c>
      <c r="F4826" t="s">
        <v>13192</v>
      </c>
      <c r="G4826">
        <v>0</v>
      </c>
      <c r="H4826">
        <v>0</v>
      </c>
      <c r="I4826">
        <v>0</v>
      </c>
    </row>
    <row r="4827" spans="1:9" hidden="1" x14ac:dyDescent="0.3">
      <c r="A4827" s="1" t="s">
        <v>150</v>
      </c>
      <c r="B4827" s="1" t="s">
        <v>55</v>
      </c>
      <c r="C4827">
        <v>23.684999999999999</v>
      </c>
      <c r="D4827">
        <v>90.356300000000005</v>
      </c>
      <c r="E4827" s="1" t="s">
        <v>45</v>
      </c>
      <c r="F4827" t="s">
        <v>13193</v>
      </c>
      <c r="G4827">
        <v>0</v>
      </c>
      <c r="H4827">
        <v>0</v>
      </c>
      <c r="I4827">
        <v>0</v>
      </c>
    </row>
    <row r="4828" spans="1:9" hidden="1" x14ac:dyDescent="0.3">
      <c r="A4828" s="1" t="s">
        <v>150</v>
      </c>
      <c r="B4828" s="1" t="s">
        <v>55</v>
      </c>
      <c r="C4828">
        <v>23.684999999999999</v>
      </c>
      <c r="D4828">
        <v>90.356300000000005</v>
      </c>
      <c r="E4828" s="1" t="s">
        <v>46</v>
      </c>
      <c r="F4828" t="s">
        <v>13194</v>
      </c>
      <c r="G4828">
        <v>0</v>
      </c>
      <c r="H4828">
        <v>0</v>
      </c>
      <c r="I4828">
        <v>0</v>
      </c>
    </row>
    <row r="4829" spans="1:9" hidden="1" x14ac:dyDescent="0.3">
      <c r="A4829" s="1" t="s">
        <v>150</v>
      </c>
      <c r="B4829" s="1" t="s">
        <v>55</v>
      </c>
      <c r="C4829">
        <v>23.684999999999999</v>
      </c>
      <c r="D4829">
        <v>90.356300000000005</v>
      </c>
      <c r="E4829" s="1" t="s">
        <v>47</v>
      </c>
      <c r="F4829" t="s">
        <v>13195</v>
      </c>
      <c r="G4829">
        <v>0</v>
      </c>
      <c r="H4829">
        <v>0</v>
      </c>
      <c r="I4829">
        <v>0</v>
      </c>
    </row>
    <row r="4830" spans="1:9" hidden="1" x14ac:dyDescent="0.3">
      <c r="A4830" s="1" t="s">
        <v>150</v>
      </c>
      <c r="B4830" s="1" t="s">
        <v>55</v>
      </c>
      <c r="C4830">
        <v>23.684999999999999</v>
      </c>
      <c r="D4830">
        <v>90.356300000000005</v>
      </c>
      <c r="E4830" s="1" t="s">
        <v>48</v>
      </c>
      <c r="F4830" t="s">
        <v>13196</v>
      </c>
      <c r="G4830">
        <v>0</v>
      </c>
      <c r="H4830">
        <v>0</v>
      </c>
      <c r="I4830">
        <v>0</v>
      </c>
    </row>
    <row r="4831" spans="1:9" hidden="1" x14ac:dyDescent="0.3">
      <c r="A4831" s="1" t="s">
        <v>150</v>
      </c>
      <c r="B4831" s="1" t="s">
        <v>55</v>
      </c>
      <c r="C4831">
        <v>23.684999999999999</v>
      </c>
      <c r="D4831">
        <v>90.356300000000005</v>
      </c>
      <c r="E4831" s="1" t="s">
        <v>49</v>
      </c>
      <c r="F4831" t="s">
        <v>13197</v>
      </c>
      <c r="G4831">
        <v>0</v>
      </c>
      <c r="H4831">
        <v>0</v>
      </c>
      <c r="I4831">
        <v>0</v>
      </c>
    </row>
    <row r="4832" spans="1:9" hidden="1" x14ac:dyDescent="0.3">
      <c r="A4832" s="1" t="s">
        <v>150</v>
      </c>
      <c r="B4832" s="1" t="s">
        <v>55</v>
      </c>
      <c r="C4832">
        <v>23.684999999999999</v>
      </c>
      <c r="D4832">
        <v>90.356300000000005</v>
      </c>
      <c r="E4832" s="1" t="s">
        <v>50</v>
      </c>
      <c r="F4832" t="s">
        <v>20841</v>
      </c>
      <c r="G4832">
        <v>0</v>
      </c>
      <c r="H4832">
        <v>3</v>
      </c>
      <c r="I4832">
        <v>0</v>
      </c>
    </row>
    <row r="4833" spans="1:9" hidden="1" x14ac:dyDescent="0.3">
      <c r="A4833" s="1" t="s">
        <v>150</v>
      </c>
      <c r="B4833" s="1" t="s">
        <v>55</v>
      </c>
      <c r="C4833">
        <v>23.684999999999999</v>
      </c>
      <c r="D4833">
        <v>90.356300000000005</v>
      </c>
      <c r="E4833" s="1" t="s">
        <v>51</v>
      </c>
      <c r="F4833" t="s">
        <v>20842</v>
      </c>
      <c r="G4833">
        <v>0</v>
      </c>
      <c r="H4833">
        <v>3</v>
      </c>
      <c r="I4833">
        <v>0</v>
      </c>
    </row>
    <row r="4834" spans="1:9" hidden="1" x14ac:dyDescent="0.3">
      <c r="A4834" s="1" t="s">
        <v>150</v>
      </c>
      <c r="B4834" s="1" t="s">
        <v>55</v>
      </c>
      <c r="C4834">
        <v>23.684999999999999</v>
      </c>
      <c r="D4834">
        <v>90.356300000000005</v>
      </c>
      <c r="E4834" s="1" t="s">
        <v>52</v>
      </c>
      <c r="F4834" t="s">
        <v>20843</v>
      </c>
      <c r="G4834">
        <v>0</v>
      </c>
      <c r="H4834">
        <v>3</v>
      </c>
      <c r="I4834">
        <v>0</v>
      </c>
    </row>
    <row r="4835" spans="1:9" hidden="1" x14ac:dyDescent="0.3">
      <c r="A4835" s="1" t="s">
        <v>150</v>
      </c>
      <c r="B4835" s="1" t="s">
        <v>55</v>
      </c>
      <c r="C4835">
        <v>23.684999999999999</v>
      </c>
      <c r="D4835">
        <v>90.356300000000005</v>
      </c>
      <c r="E4835" s="1" t="s">
        <v>53</v>
      </c>
      <c r="F4835" t="s">
        <v>20844</v>
      </c>
      <c r="G4835">
        <v>0</v>
      </c>
      <c r="H4835">
        <v>3</v>
      </c>
      <c r="I4835">
        <v>0</v>
      </c>
    </row>
    <row r="4836" spans="1:9" hidden="1" x14ac:dyDescent="0.3">
      <c r="A4836" s="1" t="s">
        <v>150</v>
      </c>
      <c r="B4836" s="1" t="s">
        <v>55</v>
      </c>
      <c r="C4836">
        <v>23.684999999999999</v>
      </c>
      <c r="D4836">
        <v>90.356300000000005</v>
      </c>
      <c r="E4836" s="1" t="s">
        <v>54</v>
      </c>
      <c r="F4836" t="s">
        <v>20845</v>
      </c>
      <c r="G4836">
        <v>0</v>
      </c>
      <c r="H4836">
        <v>3</v>
      </c>
      <c r="I4836">
        <v>0</v>
      </c>
    </row>
    <row r="4837" spans="1:9" hidden="1" x14ac:dyDescent="0.3">
      <c r="A4837" s="1" t="s">
        <v>150</v>
      </c>
      <c r="B4837" s="1" t="s">
        <v>55</v>
      </c>
      <c r="C4837">
        <v>23.684999999999999</v>
      </c>
      <c r="D4837">
        <v>90.356300000000005</v>
      </c>
      <c r="E4837" s="1" t="s">
        <v>21548</v>
      </c>
      <c r="F4837" t="s">
        <v>21641</v>
      </c>
      <c r="G4837">
        <v>0</v>
      </c>
      <c r="H4837">
        <v>3</v>
      </c>
      <c r="I4837">
        <v>0</v>
      </c>
    </row>
    <row r="4838" spans="1:9" hidden="1" x14ac:dyDescent="0.3">
      <c r="A4838" s="1" t="s">
        <v>151</v>
      </c>
      <c r="B4838" s="1" t="s">
        <v>55</v>
      </c>
      <c r="C4838">
        <v>-23.442499999999999</v>
      </c>
      <c r="D4838">
        <v>-58.443800000000003</v>
      </c>
      <c r="E4838" s="1" t="s">
        <v>4</v>
      </c>
      <c r="F4838" t="s">
        <v>16649</v>
      </c>
      <c r="G4838">
        <v>0</v>
      </c>
      <c r="H4838">
        <v>0</v>
      </c>
      <c r="I4838">
        <v>0</v>
      </c>
    </row>
    <row r="4839" spans="1:9" hidden="1" x14ac:dyDescent="0.3">
      <c r="A4839" s="1" t="s">
        <v>151</v>
      </c>
      <c r="B4839" s="1" t="s">
        <v>55</v>
      </c>
      <c r="C4839">
        <v>-23.442499999999999</v>
      </c>
      <c r="D4839">
        <v>-58.443800000000003</v>
      </c>
      <c r="E4839" s="1" t="s">
        <v>5</v>
      </c>
      <c r="F4839" t="s">
        <v>16546</v>
      </c>
      <c r="G4839">
        <v>0</v>
      </c>
      <c r="H4839">
        <v>0</v>
      </c>
      <c r="I4839">
        <v>0</v>
      </c>
    </row>
    <row r="4840" spans="1:9" hidden="1" x14ac:dyDescent="0.3">
      <c r="A4840" s="1" t="s">
        <v>151</v>
      </c>
      <c r="B4840" s="1" t="s">
        <v>55</v>
      </c>
      <c r="C4840">
        <v>-23.442499999999999</v>
      </c>
      <c r="D4840">
        <v>-58.443800000000003</v>
      </c>
      <c r="E4840" s="1" t="s">
        <v>6</v>
      </c>
      <c r="F4840" t="s">
        <v>16444</v>
      </c>
      <c r="G4840">
        <v>0</v>
      </c>
      <c r="H4840">
        <v>0</v>
      </c>
      <c r="I4840">
        <v>0</v>
      </c>
    </row>
    <row r="4841" spans="1:9" hidden="1" x14ac:dyDescent="0.3">
      <c r="A4841" s="1" t="s">
        <v>151</v>
      </c>
      <c r="B4841" s="1" t="s">
        <v>55</v>
      </c>
      <c r="C4841">
        <v>-23.442499999999999</v>
      </c>
      <c r="D4841">
        <v>-58.443800000000003</v>
      </c>
      <c r="E4841" s="1" t="s">
        <v>7</v>
      </c>
      <c r="F4841" t="s">
        <v>16342</v>
      </c>
      <c r="G4841">
        <v>0</v>
      </c>
      <c r="H4841">
        <v>0</v>
      </c>
      <c r="I4841">
        <v>0</v>
      </c>
    </row>
    <row r="4842" spans="1:9" hidden="1" x14ac:dyDescent="0.3">
      <c r="A4842" s="1" t="s">
        <v>151</v>
      </c>
      <c r="B4842" s="1" t="s">
        <v>55</v>
      </c>
      <c r="C4842">
        <v>-23.442499999999999</v>
      </c>
      <c r="D4842">
        <v>-58.443800000000003</v>
      </c>
      <c r="E4842" s="1" t="s">
        <v>8</v>
      </c>
      <c r="F4842" t="s">
        <v>16242</v>
      </c>
      <c r="G4842">
        <v>0</v>
      </c>
      <c r="H4842">
        <v>0</v>
      </c>
      <c r="I4842">
        <v>0</v>
      </c>
    </row>
    <row r="4843" spans="1:9" hidden="1" x14ac:dyDescent="0.3">
      <c r="A4843" s="1" t="s">
        <v>151</v>
      </c>
      <c r="B4843" s="1" t="s">
        <v>55</v>
      </c>
      <c r="C4843">
        <v>-23.442499999999999</v>
      </c>
      <c r="D4843">
        <v>-58.443800000000003</v>
      </c>
      <c r="E4843" s="1" t="s">
        <v>9</v>
      </c>
      <c r="F4843" t="s">
        <v>16142</v>
      </c>
      <c r="G4843">
        <v>0</v>
      </c>
      <c r="H4843">
        <v>0</v>
      </c>
      <c r="I4843">
        <v>0</v>
      </c>
    </row>
    <row r="4844" spans="1:9" hidden="1" x14ac:dyDescent="0.3">
      <c r="A4844" s="1" t="s">
        <v>151</v>
      </c>
      <c r="B4844" s="1" t="s">
        <v>55</v>
      </c>
      <c r="C4844">
        <v>-23.442499999999999</v>
      </c>
      <c r="D4844">
        <v>-58.443800000000003</v>
      </c>
      <c r="E4844" s="1" t="s">
        <v>10</v>
      </c>
      <c r="F4844" t="s">
        <v>16045</v>
      </c>
      <c r="G4844">
        <v>0</v>
      </c>
      <c r="H4844">
        <v>0</v>
      </c>
      <c r="I4844">
        <v>0</v>
      </c>
    </row>
    <row r="4845" spans="1:9" hidden="1" x14ac:dyDescent="0.3">
      <c r="A4845" s="1" t="s">
        <v>151</v>
      </c>
      <c r="B4845" s="1" t="s">
        <v>55</v>
      </c>
      <c r="C4845">
        <v>-23.442499999999999</v>
      </c>
      <c r="D4845">
        <v>-58.443800000000003</v>
      </c>
      <c r="E4845" s="1" t="s">
        <v>11</v>
      </c>
      <c r="F4845" t="s">
        <v>15948</v>
      </c>
      <c r="G4845">
        <v>0</v>
      </c>
      <c r="H4845">
        <v>0</v>
      </c>
      <c r="I4845">
        <v>0</v>
      </c>
    </row>
    <row r="4846" spans="1:9" hidden="1" x14ac:dyDescent="0.3">
      <c r="A4846" s="1" t="s">
        <v>151</v>
      </c>
      <c r="B4846" s="1" t="s">
        <v>55</v>
      </c>
      <c r="C4846">
        <v>-23.442499999999999</v>
      </c>
      <c r="D4846">
        <v>-58.443800000000003</v>
      </c>
      <c r="E4846" s="1" t="s">
        <v>12</v>
      </c>
      <c r="F4846" t="s">
        <v>15853</v>
      </c>
      <c r="G4846">
        <v>0</v>
      </c>
      <c r="H4846">
        <v>0</v>
      </c>
      <c r="I4846">
        <v>0</v>
      </c>
    </row>
    <row r="4847" spans="1:9" hidden="1" x14ac:dyDescent="0.3">
      <c r="A4847" s="1" t="s">
        <v>151</v>
      </c>
      <c r="B4847" s="1" t="s">
        <v>55</v>
      </c>
      <c r="C4847">
        <v>-23.442499999999999</v>
      </c>
      <c r="D4847">
        <v>-58.443800000000003</v>
      </c>
      <c r="E4847" s="1" t="s">
        <v>13</v>
      </c>
      <c r="F4847" t="s">
        <v>15761</v>
      </c>
      <c r="G4847">
        <v>0</v>
      </c>
      <c r="H4847">
        <v>0</v>
      </c>
      <c r="I4847">
        <v>0</v>
      </c>
    </row>
    <row r="4848" spans="1:9" hidden="1" x14ac:dyDescent="0.3">
      <c r="A4848" s="1" t="s">
        <v>151</v>
      </c>
      <c r="B4848" s="1" t="s">
        <v>55</v>
      </c>
      <c r="C4848">
        <v>-23.442499999999999</v>
      </c>
      <c r="D4848">
        <v>-58.443800000000003</v>
      </c>
      <c r="E4848" s="1" t="s">
        <v>14</v>
      </c>
      <c r="F4848" t="s">
        <v>15671</v>
      </c>
      <c r="G4848">
        <v>0</v>
      </c>
      <c r="H4848">
        <v>0</v>
      </c>
      <c r="I4848">
        <v>0</v>
      </c>
    </row>
    <row r="4849" spans="1:9" hidden="1" x14ac:dyDescent="0.3">
      <c r="A4849" s="1" t="s">
        <v>151</v>
      </c>
      <c r="B4849" s="1" t="s">
        <v>55</v>
      </c>
      <c r="C4849">
        <v>-23.442499999999999</v>
      </c>
      <c r="D4849">
        <v>-58.443800000000003</v>
      </c>
      <c r="E4849" s="1" t="s">
        <v>15</v>
      </c>
      <c r="F4849" t="s">
        <v>15582</v>
      </c>
      <c r="G4849">
        <v>0</v>
      </c>
      <c r="H4849">
        <v>0</v>
      </c>
      <c r="I4849">
        <v>0</v>
      </c>
    </row>
    <row r="4850" spans="1:9" hidden="1" x14ac:dyDescent="0.3">
      <c r="A4850" s="1" t="s">
        <v>151</v>
      </c>
      <c r="B4850" s="1" t="s">
        <v>55</v>
      </c>
      <c r="C4850">
        <v>-23.442499999999999</v>
      </c>
      <c r="D4850">
        <v>-58.443800000000003</v>
      </c>
      <c r="E4850" s="1" t="s">
        <v>16</v>
      </c>
      <c r="F4850" t="s">
        <v>15493</v>
      </c>
      <c r="G4850">
        <v>0</v>
      </c>
      <c r="H4850">
        <v>0</v>
      </c>
      <c r="I4850">
        <v>0</v>
      </c>
    </row>
    <row r="4851" spans="1:9" hidden="1" x14ac:dyDescent="0.3">
      <c r="A4851" s="1" t="s">
        <v>151</v>
      </c>
      <c r="B4851" s="1" t="s">
        <v>55</v>
      </c>
      <c r="C4851">
        <v>-23.442499999999999</v>
      </c>
      <c r="D4851">
        <v>-58.443800000000003</v>
      </c>
      <c r="E4851" s="1" t="s">
        <v>17</v>
      </c>
      <c r="F4851" t="s">
        <v>15404</v>
      </c>
      <c r="G4851">
        <v>0</v>
      </c>
      <c r="H4851">
        <v>0</v>
      </c>
      <c r="I4851">
        <v>0</v>
      </c>
    </row>
    <row r="4852" spans="1:9" hidden="1" x14ac:dyDescent="0.3">
      <c r="A4852" s="1" t="s">
        <v>151</v>
      </c>
      <c r="B4852" s="1" t="s">
        <v>55</v>
      </c>
      <c r="C4852">
        <v>-23.442499999999999</v>
      </c>
      <c r="D4852">
        <v>-58.443800000000003</v>
      </c>
      <c r="E4852" s="1" t="s">
        <v>18</v>
      </c>
      <c r="F4852" t="s">
        <v>15316</v>
      </c>
      <c r="G4852">
        <v>0</v>
      </c>
      <c r="H4852">
        <v>0</v>
      </c>
      <c r="I4852">
        <v>0</v>
      </c>
    </row>
    <row r="4853" spans="1:9" hidden="1" x14ac:dyDescent="0.3">
      <c r="A4853" s="1" t="s">
        <v>151</v>
      </c>
      <c r="B4853" s="1" t="s">
        <v>55</v>
      </c>
      <c r="C4853">
        <v>-23.442499999999999</v>
      </c>
      <c r="D4853">
        <v>-58.443800000000003</v>
      </c>
      <c r="E4853" s="1" t="s">
        <v>19</v>
      </c>
      <c r="F4853" t="s">
        <v>15228</v>
      </c>
      <c r="G4853">
        <v>0</v>
      </c>
      <c r="H4853">
        <v>0</v>
      </c>
      <c r="I4853">
        <v>0</v>
      </c>
    </row>
    <row r="4854" spans="1:9" hidden="1" x14ac:dyDescent="0.3">
      <c r="A4854" s="1" t="s">
        <v>151</v>
      </c>
      <c r="B4854" s="1" t="s">
        <v>55</v>
      </c>
      <c r="C4854">
        <v>-23.442499999999999</v>
      </c>
      <c r="D4854">
        <v>-58.443800000000003</v>
      </c>
      <c r="E4854" s="1" t="s">
        <v>20</v>
      </c>
      <c r="F4854" t="s">
        <v>15140</v>
      </c>
      <c r="G4854">
        <v>0</v>
      </c>
      <c r="H4854">
        <v>0</v>
      </c>
      <c r="I4854">
        <v>0</v>
      </c>
    </row>
    <row r="4855" spans="1:9" hidden="1" x14ac:dyDescent="0.3">
      <c r="A4855" s="1" t="s">
        <v>151</v>
      </c>
      <c r="B4855" s="1" t="s">
        <v>55</v>
      </c>
      <c r="C4855">
        <v>-23.442499999999999</v>
      </c>
      <c r="D4855">
        <v>-58.443800000000003</v>
      </c>
      <c r="E4855" s="1" t="s">
        <v>21</v>
      </c>
      <c r="F4855" t="s">
        <v>15052</v>
      </c>
      <c r="G4855">
        <v>0</v>
      </c>
      <c r="H4855">
        <v>0</v>
      </c>
      <c r="I4855">
        <v>0</v>
      </c>
    </row>
    <row r="4856" spans="1:9" hidden="1" x14ac:dyDescent="0.3">
      <c r="A4856" s="1" t="s">
        <v>151</v>
      </c>
      <c r="B4856" s="1" t="s">
        <v>55</v>
      </c>
      <c r="C4856">
        <v>-23.442499999999999</v>
      </c>
      <c r="D4856">
        <v>-58.443800000000003</v>
      </c>
      <c r="E4856" s="1" t="s">
        <v>22</v>
      </c>
      <c r="F4856" t="s">
        <v>14964</v>
      </c>
      <c r="G4856">
        <v>0</v>
      </c>
      <c r="H4856">
        <v>0</v>
      </c>
      <c r="I4856">
        <v>0</v>
      </c>
    </row>
    <row r="4857" spans="1:9" hidden="1" x14ac:dyDescent="0.3">
      <c r="A4857" s="1" t="s">
        <v>151</v>
      </c>
      <c r="B4857" s="1" t="s">
        <v>55</v>
      </c>
      <c r="C4857">
        <v>-23.442499999999999</v>
      </c>
      <c r="D4857">
        <v>-58.443800000000003</v>
      </c>
      <c r="E4857" s="1" t="s">
        <v>23</v>
      </c>
      <c r="F4857" t="s">
        <v>14876</v>
      </c>
      <c r="G4857">
        <v>0</v>
      </c>
      <c r="H4857">
        <v>0</v>
      </c>
      <c r="I4857">
        <v>0</v>
      </c>
    </row>
    <row r="4858" spans="1:9" hidden="1" x14ac:dyDescent="0.3">
      <c r="A4858" s="1" t="s">
        <v>151</v>
      </c>
      <c r="B4858" s="1" t="s">
        <v>55</v>
      </c>
      <c r="C4858">
        <v>-23.442499999999999</v>
      </c>
      <c r="D4858">
        <v>-58.443800000000003</v>
      </c>
      <c r="E4858" s="1" t="s">
        <v>24</v>
      </c>
      <c r="F4858" t="s">
        <v>14788</v>
      </c>
      <c r="G4858">
        <v>0</v>
      </c>
      <c r="H4858">
        <v>0</v>
      </c>
      <c r="I4858">
        <v>0</v>
      </c>
    </row>
    <row r="4859" spans="1:9" hidden="1" x14ac:dyDescent="0.3">
      <c r="A4859" s="1" t="s">
        <v>151</v>
      </c>
      <c r="B4859" s="1" t="s">
        <v>55</v>
      </c>
      <c r="C4859">
        <v>-23.442499999999999</v>
      </c>
      <c r="D4859">
        <v>-58.443800000000003</v>
      </c>
      <c r="E4859" s="1" t="s">
        <v>25</v>
      </c>
      <c r="F4859" t="s">
        <v>14700</v>
      </c>
      <c r="G4859">
        <v>0</v>
      </c>
      <c r="H4859">
        <v>0</v>
      </c>
      <c r="I4859">
        <v>0</v>
      </c>
    </row>
    <row r="4860" spans="1:9" hidden="1" x14ac:dyDescent="0.3">
      <c r="A4860" s="1" t="s">
        <v>151</v>
      </c>
      <c r="B4860" s="1" t="s">
        <v>55</v>
      </c>
      <c r="C4860">
        <v>-23.442499999999999</v>
      </c>
      <c r="D4860">
        <v>-58.443800000000003</v>
      </c>
      <c r="E4860" s="1" t="s">
        <v>26</v>
      </c>
      <c r="F4860" t="s">
        <v>14612</v>
      </c>
      <c r="G4860">
        <v>0</v>
      </c>
      <c r="H4860">
        <v>0</v>
      </c>
      <c r="I4860">
        <v>0</v>
      </c>
    </row>
    <row r="4861" spans="1:9" hidden="1" x14ac:dyDescent="0.3">
      <c r="A4861" s="1" t="s">
        <v>151</v>
      </c>
      <c r="B4861" s="1" t="s">
        <v>55</v>
      </c>
      <c r="C4861">
        <v>-23.442499999999999</v>
      </c>
      <c r="D4861">
        <v>-58.443800000000003</v>
      </c>
      <c r="E4861" s="1" t="s">
        <v>27</v>
      </c>
      <c r="F4861" t="s">
        <v>14524</v>
      </c>
      <c r="G4861">
        <v>0</v>
      </c>
      <c r="H4861">
        <v>0</v>
      </c>
      <c r="I4861">
        <v>0</v>
      </c>
    </row>
    <row r="4862" spans="1:9" hidden="1" x14ac:dyDescent="0.3">
      <c r="A4862" s="1" t="s">
        <v>151</v>
      </c>
      <c r="B4862" s="1" t="s">
        <v>55</v>
      </c>
      <c r="C4862">
        <v>-23.442499999999999</v>
      </c>
      <c r="D4862">
        <v>-58.443800000000003</v>
      </c>
      <c r="E4862" s="1" t="s">
        <v>28</v>
      </c>
      <c r="F4862" t="s">
        <v>14437</v>
      </c>
      <c r="G4862">
        <v>0</v>
      </c>
      <c r="H4862">
        <v>0</v>
      </c>
      <c r="I4862">
        <v>0</v>
      </c>
    </row>
    <row r="4863" spans="1:9" hidden="1" x14ac:dyDescent="0.3">
      <c r="A4863" s="1" t="s">
        <v>151</v>
      </c>
      <c r="B4863" s="1" t="s">
        <v>55</v>
      </c>
      <c r="C4863">
        <v>-23.442499999999999</v>
      </c>
      <c r="D4863">
        <v>-58.443800000000003</v>
      </c>
      <c r="E4863" s="1" t="s">
        <v>29</v>
      </c>
      <c r="F4863" t="s">
        <v>14350</v>
      </c>
      <c r="G4863">
        <v>0</v>
      </c>
      <c r="H4863">
        <v>0</v>
      </c>
      <c r="I4863">
        <v>0</v>
      </c>
    </row>
    <row r="4864" spans="1:9" hidden="1" x14ac:dyDescent="0.3">
      <c r="A4864" s="1" t="s">
        <v>151</v>
      </c>
      <c r="B4864" s="1" t="s">
        <v>55</v>
      </c>
      <c r="C4864">
        <v>-23.442499999999999</v>
      </c>
      <c r="D4864">
        <v>-58.443800000000003</v>
      </c>
      <c r="E4864" s="1" t="s">
        <v>30</v>
      </c>
      <c r="F4864" t="s">
        <v>14263</v>
      </c>
      <c r="G4864">
        <v>0</v>
      </c>
      <c r="H4864">
        <v>0</v>
      </c>
      <c r="I4864">
        <v>0</v>
      </c>
    </row>
    <row r="4865" spans="1:9" hidden="1" x14ac:dyDescent="0.3">
      <c r="A4865" s="1" t="s">
        <v>151</v>
      </c>
      <c r="B4865" s="1" t="s">
        <v>55</v>
      </c>
      <c r="C4865">
        <v>-23.442499999999999</v>
      </c>
      <c r="D4865">
        <v>-58.443800000000003</v>
      </c>
      <c r="E4865" s="1" t="s">
        <v>31</v>
      </c>
      <c r="F4865" t="s">
        <v>14176</v>
      </c>
      <c r="G4865">
        <v>0</v>
      </c>
      <c r="H4865">
        <v>0</v>
      </c>
      <c r="I4865">
        <v>0</v>
      </c>
    </row>
    <row r="4866" spans="1:9" hidden="1" x14ac:dyDescent="0.3">
      <c r="A4866" s="1" t="s">
        <v>151</v>
      </c>
      <c r="B4866" s="1" t="s">
        <v>55</v>
      </c>
      <c r="C4866">
        <v>-23.442499999999999</v>
      </c>
      <c r="D4866">
        <v>-58.443800000000003</v>
      </c>
      <c r="E4866" s="1" t="s">
        <v>32</v>
      </c>
      <c r="F4866" t="s">
        <v>14090</v>
      </c>
      <c r="G4866">
        <v>0</v>
      </c>
      <c r="H4866">
        <v>0</v>
      </c>
      <c r="I4866">
        <v>0</v>
      </c>
    </row>
    <row r="4867" spans="1:9" hidden="1" x14ac:dyDescent="0.3">
      <c r="A4867" s="1" t="s">
        <v>151</v>
      </c>
      <c r="B4867" s="1" t="s">
        <v>55</v>
      </c>
      <c r="C4867">
        <v>-23.442499999999999</v>
      </c>
      <c r="D4867">
        <v>-58.443800000000003</v>
      </c>
      <c r="E4867" s="1" t="s">
        <v>33</v>
      </c>
      <c r="F4867" t="s">
        <v>14004</v>
      </c>
      <c r="G4867">
        <v>0</v>
      </c>
      <c r="H4867">
        <v>0</v>
      </c>
      <c r="I4867">
        <v>0</v>
      </c>
    </row>
    <row r="4868" spans="1:9" hidden="1" x14ac:dyDescent="0.3">
      <c r="A4868" s="1" t="s">
        <v>151</v>
      </c>
      <c r="B4868" s="1" t="s">
        <v>55</v>
      </c>
      <c r="C4868">
        <v>-23.442499999999999</v>
      </c>
      <c r="D4868">
        <v>-58.443800000000003</v>
      </c>
      <c r="E4868" s="1" t="s">
        <v>34</v>
      </c>
      <c r="F4868" t="s">
        <v>13918</v>
      </c>
      <c r="G4868">
        <v>0</v>
      </c>
      <c r="H4868">
        <v>0</v>
      </c>
      <c r="I4868">
        <v>0</v>
      </c>
    </row>
    <row r="4869" spans="1:9" hidden="1" x14ac:dyDescent="0.3">
      <c r="A4869" s="1" t="s">
        <v>151</v>
      </c>
      <c r="B4869" s="1" t="s">
        <v>55</v>
      </c>
      <c r="C4869">
        <v>-23.442499999999999</v>
      </c>
      <c r="D4869">
        <v>-58.443800000000003</v>
      </c>
      <c r="E4869" s="1" t="s">
        <v>35</v>
      </c>
      <c r="F4869" t="s">
        <v>13834</v>
      </c>
      <c r="G4869">
        <v>0</v>
      </c>
      <c r="H4869">
        <v>0</v>
      </c>
      <c r="I4869">
        <v>0</v>
      </c>
    </row>
    <row r="4870" spans="1:9" hidden="1" x14ac:dyDescent="0.3">
      <c r="A4870" s="1" t="s">
        <v>151</v>
      </c>
      <c r="B4870" s="1" t="s">
        <v>55</v>
      </c>
      <c r="C4870">
        <v>-23.442499999999999</v>
      </c>
      <c r="D4870">
        <v>-58.443800000000003</v>
      </c>
      <c r="E4870" s="1" t="s">
        <v>36</v>
      </c>
      <c r="F4870" t="s">
        <v>13750</v>
      </c>
      <c r="G4870">
        <v>0</v>
      </c>
      <c r="H4870">
        <v>0</v>
      </c>
      <c r="I4870">
        <v>0</v>
      </c>
    </row>
    <row r="4871" spans="1:9" hidden="1" x14ac:dyDescent="0.3">
      <c r="A4871" s="1" t="s">
        <v>151</v>
      </c>
      <c r="B4871" s="1" t="s">
        <v>55</v>
      </c>
      <c r="C4871">
        <v>-23.442499999999999</v>
      </c>
      <c r="D4871">
        <v>-58.443800000000003</v>
      </c>
      <c r="E4871" s="1" t="s">
        <v>37</v>
      </c>
      <c r="F4871" t="s">
        <v>13666</v>
      </c>
      <c r="G4871">
        <v>0</v>
      </c>
      <c r="H4871">
        <v>0</v>
      </c>
      <c r="I4871">
        <v>0</v>
      </c>
    </row>
    <row r="4872" spans="1:9" hidden="1" x14ac:dyDescent="0.3">
      <c r="A4872" s="1" t="s">
        <v>151</v>
      </c>
      <c r="B4872" s="1" t="s">
        <v>55</v>
      </c>
      <c r="C4872">
        <v>-23.442499999999999</v>
      </c>
      <c r="D4872">
        <v>-58.443800000000003</v>
      </c>
      <c r="E4872" s="1" t="s">
        <v>38</v>
      </c>
      <c r="F4872" t="s">
        <v>13587</v>
      </c>
      <c r="G4872">
        <v>0</v>
      </c>
      <c r="H4872">
        <v>0</v>
      </c>
      <c r="I4872">
        <v>0</v>
      </c>
    </row>
    <row r="4873" spans="1:9" hidden="1" x14ac:dyDescent="0.3">
      <c r="A4873" s="1" t="s">
        <v>151</v>
      </c>
      <c r="B4873" s="1" t="s">
        <v>55</v>
      </c>
      <c r="C4873">
        <v>-23.442499999999999</v>
      </c>
      <c r="D4873">
        <v>-58.443800000000003</v>
      </c>
      <c r="E4873" s="1" t="s">
        <v>39</v>
      </c>
      <c r="F4873" t="s">
        <v>13512</v>
      </c>
      <c r="G4873">
        <v>0</v>
      </c>
      <c r="H4873">
        <v>0</v>
      </c>
      <c r="I4873">
        <v>0</v>
      </c>
    </row>
    <row r="4874" spans="1:9" hidden="1" x14ac:dyDescent="0.3">
      <c r="A4874" s="1" t="s">
        <v>151</v>
      </c>
      <c r="B4874" s="1" t="s">
        <v>55</v>
      </c>
      <c r="C4874">
        <v>-23.442499999999999</v>
      </c>
      <c r="D4874">
        <v>-58.443800000000003</v>
      </c>
      <c r="E4874" s="1" t="s">
        <v>40</v>
      </c>
      <c r="F4874" t="s">
        <v>13444</v>
      </c>
      <c r="G4874">
        <v>0</v>
      </c>
      <c r="H4874">
        <v>0</v>
      </c>
      <c r="I4874">
        <v>0</v>
      </c>
    </row>
    <row r="4875" spans="1:9" hidden="1" x14ac:dyDescent="0.3">
      <c r="A4875" s="1" t="s">
        <v>151</v>
      </c>
      <c r="B4875" s="1" t="s">
        <v>55</v>
      </c>
      <c r="C4875">
        <v>-23.442499999999999</v>
      </c>
      <c r="D4875">
        <v>-58.443800000000003</v>
      </c>
      <c r="E4875" s="1" t="s">
        <v>41</v>
      </c>
      <c r="F4875" t="s">
        <v>13198</v>
      </c>
      <c r="G4875">
        <v>0</v>
      </c>
      <c r="H4875">
        <v>0</v>
      </c>
      <c r="I4875">
        <v>0</v>
      </c>
    </row>
    <row r="4876" spans="1:9" hidden="1" x14ac:dyDescent="0.3">
      <c r="A4876" s="1" t="s">
        <v>151</v>
      </c>
      <c r="B4876" s="1" t="s">
        <v>55</v>
      </c>
      <c r="C4876">
        <v>-23.442499999999999</v>
      </c>
      <c r="D4876">
        <v>-58.443800000000003</v>
      </c>
      <c r="E4876" s="1" t="s">
        <v>42</v>
      </c>
      <c r="F4876" t="s">
        <v>13199</v>
      </c>
      <c r="G4876">
        <v>0</v>
      </c>
      <c r="H4876">
        <v>0</v>
      </c>
      <c r="I4876">
        <v>0</v>
      </c>
    </row>
    <row r="4877" spans="1:9" hidden="1" x14ac:dyDescent="0.3">
      <c r="A4877" s="1" t="s">
        <v>151</v>
      </c>
      <c r="B4877" s="1" t="s">
        <v>55</v>
      </c>
      <c r="C4877">
        <v>-23.442499999999999</v>
      </c>
      <c r="D4877">
        <v>-58.443800000000003</v>
      </c>
      <c r="E4877" s="1" t="s">
        <v>43</v>
      </c>
      <c r="F4877" t="s">
        <v>13200</v>
      </c>
      <c r="G4877">
        <v>0</v>
      </c>
      <c r="H4877">
        <v>0</v>
      </c>
      <c r="I4877">
        <v>0</v>
      </c>
    </row>
    <row r="4878" spans="1:9" hidden="1" x14ac:dyDescent="0.3">
      <c r="A4878" s="1" t="s">
        <v>151</v>
      </c>
      <c r="B4878" s="1" t="s">
        <v>55</v>
      </c>
      <c r="C4878">
        <v>-23.442499999999999</v>
      </c>
      <c r="D4878">
        <v>-58.443800000000003</v>
      </c>
      <c r="E4878" s="1" t="s">
        <v>44</v>
      </c>
      <c r="F4878" t="s">
        <v>13201</v>
      </c>
      <c r="G4878">
        <v>0</v>
      </c>
      <c r="H4878">
        <v>0</v>
      </c>
      <c r="I4878">
        <v>0</v>
      </c>
    </row>
    <row r="4879" spans="1:9" hidden="1" x14ac:dyDescent="0.3">
      <c r="A4879" s="1" t="s">
        <v>151</v>
      </c>
      <c r="B4879" s="1" t="s">
        <v>55</v>
      </c>
      <c r="C4879">
        <v>-23.442499999999999</v>
      </c>
      <c r="D4879">
        <v>-58.443800000000003</v>
      </c>
      <c r="E4879" s="1" t="s">
        <v>45</v>
      </c>
      <c r="F4879" t="s">
        <v>13202</v>
      </c>
      <c r="G4879">
        <v>0</v>
      </c>
      <c r="H4879">
        <v>0</v>
      </c>
      <c r="I4879">
        <v>0</v>
      </c>
    </row>
    <row r="4880" spans="1:9" hidden="1" x14ac:dyDescent="0.3">
      <c r="A4880" s="1" t="s">
        <v>151</v>
      </c>
      <c r="B4880" s="1" t="s">
        <v>55</v>
      </c>
      <c r="C4880">
        <v>-23.442499999999999</v>
      </c>
      <c r="D4880">
        <v>-58.443800000000003</v>
      </c>
      <c r="E4880" s="1" t="s">
        <v>46</v>
      </c>
      <c r="F4880" t="s">
        <v>13203</v>
      </c>
      <c r="G4880">
        <v>0</v>
      </c>
      <c r="H4880">
        <v>0</v>
      </c>
      <c r="I4880">
        <v>0</v>
      </c>
    </row>
    <row r="4881" spans="1:9" hidden="1" x14ac:dyDescent="0.3">
      <c r="A4881" s="1" t="s">
        <v>151</v>
      </c>
      <c r="B4881" s="1" t="s">
        <v>55</v>
      </c>
      <c r="C4881">
        <v>-23.442499999999999</v>
      </c>
      <c r="D4881">
        <v>-58.443800000000003</v>
      </c>
      <c r="E4881" s="1" t="s">
        <v>47</v>
      </c>
      <c r="F4881" t="s">
        <v>13204</v>
      </c>
      <c r="G4881">
        <v>0</v>
      </c>
      <c r="H4881">
        <v>0</v>
      </c>
      <c r="I4881">
        <v>0</v>
      </c>
    </row>
    <row r="4882" spans="1:9" hidden="1" x14ac:dyDescent="0.3">
      <c r="A4882" s="1" t="s">
        <v>151</v>
      </c>
      <c r="B4882" s="1" t="s">
        <v>55</v>
      </c>
      <c r="C4882">
        <v>-23.442499999999999</v>
      </c>
      <c r="D4882">
        <v>-58.443800000000003</v>
      </c>
      <c r="E4882" s="1" t="s">
        <v>48</v>
      </c>
      <c r="F4882" t="s">
        <v>13205</v>
      </c>
      <c r="G4882">
        <v>0</v>
      </c>
      <c r="H4882">
        <v>0</v>
      </c>
      <c r="I4882">
        <v>0</v>
      </c>
    </row>
    <row r="4883" spans="1:9" hidden="1" x14ac:dyDescent="0.3">
      <c r="A4883" s="1" t="s">
        <v>151</v>
      </c>
      <c r="B4883" s="1" t="s">
        <v>55</v>
      </c>
      <c r="C4883">
        <v>-23.442499999999999</v>
      </c>
      <c r="D4883">
        <v>-58.443800000000003</v>
      </c>
      <c r="E4883" s="1" t="s">
        <v>49</v>
      </c>
      <c r="F4883" t="s">
        <v>13206</v>
      </c>
      <c r="G4883">
        <v>0</v>
      </c>
      <c r="H4883">
        <v>0</v>
      </c>
      <c r="I4883">
        <v>0</v>
      </c>
    </row>
    <row r="4884" spans="1:9" hidden="1" x14ac:dyDescent="0.3">
      <c r="A4884" s="1" t="s">
        <v>151</v>
      </c>
      <c r="B4884" s="1" t="s">
        <v>55</v>
      </c>
      <c r="C4884">
        <v>-23.442499999999999</v>
      </c>
      <c r="D4884">
        <v>-58.443800000000003</v>
      </c>
      <c r="E4884" s="1" t="s">
        <v>50</v>
      </c>
      <c r="F4884" t="s">
        <v>21500</v>
      </c>
      <c r="G4884">
        <v>0</v>
      </c>
      <c r="H4884">
        <v>1</v>
      </c>
      <c r="I4884">
        <v>0</v>
      </c>
    </row>
    <row r="4885" spans="1:9" hidden="1" x14ac:dyDescent="0.3">
      <c r="A4885" s="1" t="s">
        <v>151</v>
      </c>
      <c r="B4885" s="1" t="s">
        <v>55</v>
      </c>
      <c r="C4885">
        <v>-23.442499999999999</v>
      </c>
      <c r="D4885">
        <v>-58.443800000000003</v>
      </c>
      <c r="E4885" s="1" t="s">
        <v>51</v>
      </c>
      <c r="F4885" t="s">
        <v>21501</v>
      </c>
      <c r="G4885">
        <v>0</v>
      </c>
      <c r="H4885">
        <v>1</v>
      </c>
      <c r="I4885">
        <v>0</v>
      </c>
    </row>
    <row r="4886" spans="1:9" hidden="1" x14ac:dyDescent="0.3">
      <c r="A4886" s="1" t="s">
        <v>151</v>
      </c>
      <c r="B4886" s="1" t="s">
        <v>55</v>
      </c>
      <c r="C4886">
        <v>-23.442499999999999</v>
      </c>
      <c r="D4886">
        <v>-58.443800000000003</v>
      </c>
      <c r="E4886" s="1" t="s">
        <v>52</v>
      </c>
      <c r="F4886" t="s">
        <v>21502</v>
      </c>
      <c r="G4886">
        <v>0</v>
      </c>
      <c r="H4886">
        <v>1</v>
      </c>
      <c r="I4886">
        <v>0</v>
      </c>
    </row>
    <row r="4887" spans="1:9" hidden="1" x14ac:dyDescent="0.3">
      <c r="A4887" s="1" t="s">
        <v>151</v>
      </c>
      <c r="B4887" s="1" t="s">
        <v>55</v>
      </c>
      <c r="C4887">
        <v>-23.442499999999999</v>
      </c>
      <c r="D4887">
        <v>-58.443800000000003</v>
      </c>
      <c r="E4887" s="1" t="s">
        <v>53</v>
      </c>
      <c r="F4887" t="s">
        <v>20483</v>
      </c>
      <c r="G4887">
        <v>0</v>
      </c>
      <c r="H4887">
        <v>5</v>
      </c>
      <c r="I4887">
        <v>0</v>
      </c>
    </row>
    <row r="4888" spans="1:9" hidden="1" x14ac:dyDescent="0.3">
      <c r="A4888" s="1" t="s">
        <v>151</v>
      </c>
      <c r="B4888" s="1" t="s">
        <v>55</v>
      </c>
      <c r="C4888">
        <v>-23.442499999999999</v>
      </c>
      <c r="D4888">
        <v>-58.443800000000003</v>
      </c>
      <c r="E4888" s="1" t="s">
        <v>54</v>
      </c>
      <c r="F4888" t="s">
        <v>20484</v>
      </c>
      <c r="G4888">
        <v>0</v>
      </c>
      <c r="H4888">
        <v>5</v>
      </c>
      <c r="I4888">
        <v>0</v>
      </c>
    </row>
    <row r="4889" spans="1:9" hidden="1" x14ac:dyDescent="0.3">
      <c r="A4889" s="1" t="s">
        <v>151</v>
      </c>
      <c r="B4889" s="1" t="s">
        <v>55</v>
      </c>
      <c r="C4889">
        <v>-23.442499999999999</v>
      </c>
      <c r="D4889">
        <v>-58.443800000000003</v>
      </c>
      <c r="E4889" s="1" t="s">
        <v>21548</v>
      </c>
      <c r="F4889" t="s">
        <v>21642</v>
      </c>
      <c r="G4889">
        <v>0</v>
      </c>
      <c r="H4889">
        <v>6</v>
      </c>
      <c r="I4889">
        <v>0</v>
      </c>
    </row>
    <row r="4890" spans="1:9" hidden="1" x14ac:dyDescent="0.3">
      <c r="A4890" s="1" t="s">
        <v>62</v>
      </c>
      <c r="B4890" s="1" t="s">
        <v>152</v>
      </c>
      <c r="C4890">
        <v>51.253799999999998</v>
      </c>
      <c r="D4890">
        <v>-85.3232</v>
      </c>
      <c r="E4890" s="1" t="s">
        <v>4</v>
      </c>
      <c r="F4890" t="s">
        <v>12576</v>
      </c>
      <c r="G4890">
        <v>0</v>
      </c>
      <c r="H4890">
        <v>0</v>
      </c>
      <c r="I4890">
        <v>0</v>
      </c>
    </row>
    <row r="4891" spans="1:9" hidden="1" x14ac:dyDescent="0.3">
      <c r="A4891" s="1" t="s">
        <v>62</v>
      </c>
      <c r="B4891" s="1" t="s">
        <v>152</v>
      </c>
      <c r="C4891">
        <v>51.253799999999998</v>
      </c>
      <c r="D4891">
        <v>-85.3232</v>
      </c>
      <c r="E4891" s="1" t="s">
        <v>5</v>
      </c>
      <c r="F4891" t="s">
        <v>12577</v>
      </c>
      <c r="G4891">
        <v>0</v>
      </c>
      <c r="H4891">
        <v>0</v>
      </c>
      <c r="I4891">
        <v>0</v>
      </c>
    </row>
    <row r="4892" spans="1:9" hidden="1" x14ac:dyDescent="0.3">
      <c r="A4892" s="1" t="s">
        <v>62</v>
      </c>
      <c r="B4892" s="1" t="s">
        <v>152</v>
      </c>
      <c r="C4892">
        <v>51.253799999999998</v>
      </c>
      <c r="D4892">
        <v>-85.3232</v>
      </c>
      <c r="E4892" s="1" t="s">
        <v>6</v>
      </c>
      <c r="F4892" t="s">
        <v>12578</v>
      </c>
      <c r="G4892">
        <v>0</v>
      </c>
      <c r="H4892">
        <v>0</v>
      </c>
      <c r="I4892">
        <v>0</v>
      </c>
    </row>
    <row r="4893" spans="1:9" hidden="1" x14ac:dyDescent="0.3">
      <c r="A4893" s="1" t="s">
        <v>62</v>
      </c>
      <c r="B4893" s="1" t="s">
        <v>152</v>
      </c>
      <c r="C4893">
        <v>51.253799999999998</v>
      </c>
      <c r="D4893">
        <v>-85.3232</v>
      </c>
      <c r="E4893" s="1" t="s">
        <v>7</v>
      </c>
      <c r="F4893" t="s">
        <v>12579</v>
      </c>
      <c r="G4893">
        <v>0</v>
      </c>
      <c r="H4893">
        <v>0</v>
      </c>
      <c r="I4893">
        <v>0</v>
      </c>
    </row>
    <row r="4894" spans="1:9" hidden="1" x14ac:dyDescent="0.3">
      <c r="A4894" s="1" t="s">
        <v>62</v>
      </c>
      <c r="B4894" s="1" t="s">
        <v>152</v>
      </c>
      <c r="C4894">
        <v>51.253799999999998</v>
      </c>
      <c r="D4894">
        <v>-85.3232</v>
      </c>
      <c r="E4894" s="1" t="s">
        <v>8</v>
      </c>
      <c r="F4894" t="s">
        <v>16849</v>
      </c>
      <c r="G4894">
        <v>0</v>
      </c>
      <c r="H4894">
        <v>1</v>
      </c>
      <c r="I4894">
        <v>0</v>
      </c>
    </row>
    <row r="4895" spans="1:9" hidden="1" x14ac:dyDescent="0.3">
      <c r="A4895" s="1" t="s">
        <v>62</v>
      </c>
      <c r="B4895" s="1" t="s">
        <v>152</v>
      </c>
      <c r="C4895">
        <v>51.253799999999998</v>
      </c>
      <c r="D4895">
        <v>-85.3232</v>
      </c>
      <c r="E4895" s="1" t="s">
        <v>9</v>
      </c>
      <c r="F4895" t="s">
        <v>16850</v>
      </c>
      <c r="G4895">
        <v>0</v>
      </c>
      <c r="H4895">
        <v>1</v>
      </c>
      <c r="I4895">
        <v>0</v>
      </c>
    </row>
    <row r="4896" spans="1:9" hidden="1" x14ac:dyDescent="0.3">
      <c r="A4896" s="1" t="s">
        <v>62</v>
      </c>
      <c r="B4896" s="1" t="s">
        <v>152</v>
      </c>
      <c r="C4896">
        <v>51.253799999999998</v>
      </c>
      <c r="D4896">
        <v>-85.3232</v>
      </c>
      <c r="E4896" s="1" t="s">
        <v>10</v>
      </c>
      <c r="F4896" t="s">
        <v>16851</v>
      </c>
      <c r="G4896">
        <v>0</v>
      </c>
      <c r="H4896">
        <v>1</v>
      </c>
      <c r="I4896">
        <v>0</v>
      </c>
    </row>
    <row r="4897" spans="1:9" hidden="1" x14ac:dyDescent="0.3">
      <c r="A4897" s="1" t="s">
        <v>62</v>
      </c>
      <c r="B4897" s="1" t="s">
        <v>152</v>
      </c>
      <c r="C4897">
        <v>51.253799999999998</v>
      </c>
      <c r="D4897">
        <v>-85.3232</v>
      </c>
      <c r="E4897" s="1" t="s">
        <v>11</v>
      </c>
      <c r="F4897" t="s">
        <v>16852</v>
      </c>
      <c r="G4897">
        <v>0</v>
      </c>
      <c r="H4897">
        <v>1</v>
      </c>
      <c r="I4897">
        <v>0</v>
      </c>
    </row>
    <row r="4898" spans="1:9" hidden="1" x14ac:dyDescent="0.3">
      <c r="A4898" s="1" t="s">
        <v>62</v>
      </c>
      <c r="B4898" s="1" t="s">
        <v>152</v>
      </c>
      <c r="C4898">
        <v>51.253799999999998</v>
      </c>
      <c r="D4898">
        <v>-85.3232</v>
      </c>
      <c r="E4898" s="1" t="s">
        <v>12</v>
      </c>
      <c r="F4898" t="s">
        <v>16853</v>
      </c>
      <c r="G4898">
        <v>0</v>
      </c>
      <c r="H4898">
        <v>1</v>
      </c>
      <c r="I4898">
        <v>0</v>
      </c>
    </row>
    <row r="4899" spans="1:9" hidden="1" x14ac:dyDescent="0.3">
      <c r="A4899" s="1" t="s">
        <v>62</v>
      </c>
      <c r="B4899" s="1" t="s">
        <v>152</v>
      </c>
      <c r="C4899">
        <v>51.253799999999998</v>
      </c>
      <c r="D4899">
        <v>-85.3232</v>
      </c>
      <c r="E4899" s="1" t="s">
        <v>13</v>
      </c>
      <c r="F4899" t="s">
        <v>16854</v>
      </c>
      <c r="G4899">
        <v>0</v>
      </c>
      <c r="H4899">
        <v>3</v>
      </c>
      <c r="I4899">
        <v>0</v>
      </c>
    </row>
    <row r="4900" spans="1:9" hidden="1" x14ac:dyDescent="0.3">
      <c r="A4900" s="1" t="s">
        <v>62</v>
      </c>
      <c r="B4900" s="1" t="s">
        <v>152</v>
      </c>
      <c r="C4900">
        <v>51.253799999999998</v>
      </c>
      <c r="D4900">
        <v>-85.3232</v>
      </c>
      <c r="E4900" s="1" t="s">
        <v>14</v>
      </c>
      <c r="F4900" t="s">
        <v>16855</v>
      </c>
      <c r="G4900">
        <v>0</v>
      </c>
      <c r="H4900">
        <v>3</v>
      </c>
      <c r="I4900">
        <v>0</v>
      </c>
    </row>
    <row r="4901" spans="1:9" hidden="1" x14ac:dyDescent="0.3">
      <c r="A4901" s="1" t="s">
        <v>62</v>
      </c>
      <c r="B4901" s="1" t="s">
        <v>152</v>
      </c>
      <c r="C4901">
        <v>51.253799999999998</v>
      </c>
      <c r="D4901">
        <v>-85.3232</v>
      </c>
      <c r="E4901" s="1" t="s">
        <v>15</v>
      </c>
      <c r="F4901" t="s">
        <v>16856</v>
      </c>
      <c r="G4901">
        <v>0</v>
      </c>
      <c r="H4901">
        <v>3</v>
      </c>
      <c r="I4901">
        <v>0</v>
      </c>
    </row>
    <row r="4902" spans="1:9" hidden="1" x14ac:dyDescent="0.3">
      <c r="A4902" s="1" t="s">
        <v>62</v>
      </c>
      <c r="B4902" s="1" t="s">
        <v>152</v>
      </c>
      <c r="C4902">
        <v>51.253799999999998</v>
      </c>
      <c r="D4902">
        <v>-85.3232</v>
      </c>
      <c r="E4902" s="1" t="s">
        <v>16</v>
      </c>
      <c r="F4902" t="s">
        <v>16857</v>
      </c>
      <c r="G4902">
        <v>0</v>
      </c>
      <c r="H4902">
        <v>3</v>
      </c>
      <c r="I4902">
        <v>0</v>
      </c>
    </row>
    <row r="4903" spans="1:9" hidden="1" x14ac:dyDescent="0.3">
      <c r="A4903" s="1" t="s">
        <v>62</v>
      </c>
      <c r="B4903" s="1" t="s">
        <v>152</v>
      </c>
      <c r="C4903">
        <v>51.253799999999998</v>
      </c>
      <c r="D4903">
        <v>-85.3232</v>
      </c>
      <c r="E4903" s="1" t="s">
        <v>17</v>
      </c>
      <c r="F4903" t="s">
        <v>16858</v>
      </c>
      <c r="G4903">
        <v>0</v>
      </c>
      <c r="H4903">
        <v>3</v>
      </c>
      <c r="I4903">
        <v>0</v>
      </c>
    </row>
    <row r="4904" spans="1:9" hidden="1" x14ac:dyDescent="0.3">
      <c r="A4904" s="1" t="s">
        <v>62</v>
      </c>
      <c r="B4904" s="1" t="s">
        <v>152</v>
      </c>
      <c r="C4904">
        <v>51.253799999999998</v>
      </c>
      <c r="D4904">
        <v>-85.3232</v>
      </c>
      <c r="E4904" s="1" t="s">
        <v>18</v>
      </c>
      <c r="F4904" t="s">
        <v>16859</v>
      </c>
      <c r="G4904">
        <v>0</v>
      </c>
      <c r="H4904">
        <v>3</v>
      </c>
      <c r="I4904">
        <v>0</v>
      </c>
    </row>
    <row r="4905" spans="1:9" hidden="1" x14ac:dyDescent="0.3">
      <c r="A4905" s="1" t="s">
        <v>62</v>
      </c>
      <c r="B4905" s="1" t="s">
        <v>152</v>
      </c>
      <c r="C4905">
        <v>51.253799999999998</v>
      </c>
      <c r="D4905">
        <v>-85.3232</v>
      </c>
      <c r="E4905" s="1" t="s">
        <v>19</v>
      </c>
      <c r="F4905" t="s">
        <v>16860</v>
      </c>
      <c r="G4905">
        <v>0</v>
      </c>
      <c r="H4905">
        <v>3</v>
      </c>
      <c r="I4905">
        <v>0</v>
      </c>
    </row>
    <row r="4906" spans="1:9" hidden="1" x14ac:dyDescent="0.3">
      <c r="A4906" s="1" t="s">
        <v>62</v>
      </c>
      <c r="B4906" s="1" t="s">
        <v>152</v>
      </c>
      <c r="C4906">
        <v>51.253799999999998</v>
      </c>
      <c r="D4906">
        <v>-85.3232</v>
      </c>
      <c r="E4906" s="1" t="s">
        <v>20</v>
      </c>
      <c r="F4906" t="s">
        <v>16861</v>
      </c>
      <c r="G4906">
        <v>0</v>
      </c>
      <c r="H4906">
        <v>3</v>
      </c>
      <c r="I4906">
        <v>0</v>
      </c>
    </row>
    <row r="4907" spans="1:9" hidden="1" x14ac:dyDescent="0.3">
      <c r="A4907" s="1" t="s">
        <v>62</v>
      </c>
      <c r="B4907" s="1" t="s">
        <v>152</v>
      </c>
      <c r="C4907">
        <v>51.253799999999998</v>
      </c>
      <c r="D4907">
        <v>-85.3232</v>
      </c>
      <c r="E4907" s="1" t="s">
        <v>21</v>
      </c>
      <c r="F4907" t="s">
        <v>16862</v>
      </c>
      <c r="G4907">
        <v>0</v>
      </c>
      <c r="H4907">
        <v>3</v>
      </c>
      <c r="I4907">
        <v>0</v>
      </c>
    </row>
    <row r="4908" spans="1:9" hidden="1" x14ac:dyDescent="0.3">
      <c r="A4908" s="1" t="s">
        <v>62</v>
      </c>
      <c r="B4908" s="1" t="s">
        <v>152</v>
      </c>
      <c r="C4908">
        <v>51.253799999999998</v>
      </c>
      <c r="D4908">
        <v>-85.3232</v>
      </c>
      <c r="E4908" s="1" t="s">
        <v>22</v>
      </c>
      <c r="F4908" t="s">
        <v>16863</v>
      </c>
      <c r="G4908">
        <v>0</v>
      </c>
      <c r="H4908">
        <v>3</v>
      </c>
      <c r="I4908">
        <v>0</v>
      </c>
    </row>
    <row r="4909" spans="1:9" hidden="1" x14ac:dyDescent="0.3">
      <c r="A4909" s="1" t="s">
        <v>62</v>
      </c>
      <c r="B4909" s="1" t="s">
        <v>152</v>
      </c>
      <c r="C4909">
        <v>51.253799999999998</v>
      </c>
      <c r="D4909">
        <v>-85.3232</v>
      </c>
      <c r="E4909" s="1" t="s">
        <v>23</v>
      </c>
      <c r="F4909" t="s">
        <v>16864</v>
      </c>
      <c r="G4909">
        <v>0</v>
      </c>
      <c r="H4909">
        <v>3</v>
      </c>
      <c r="I4909">
        <v>0</v>
      </c>
    </row>
    <row r="4910" spans="1:9" hidden="1" x14ac:dyDescent="0.3">
      <c r="A4910" s="1" t="s">
        <v>62</v>
      </c>
      <c r="B4910" s="1" t="s">
        <v>152</v>
      </c>
      <c r="C4910">
        <v>51.253799999999998</v>
      </c>
      <c r="D4910">
        <v>-85.3232</v>
      </c>
      <c r="E4910" s="1" t="s">
        <v>24</v>
      </c>
      <c r="F4910" t="s">
        <v>16865</v>
      </c>
      <c r="G4910">
        <v>0</v>
      </c>
      <c r="H4910">
        <v>3</v>
      </c>
      <c r="I4910">
        <v>0</v>
      </c>
    </row>
    <row r="4911" spans="1:9" hidden="1" x14ac:dyDescent="0.3">
      <c r="A4911" s="1" t="s">
        <v>62</v>
      </c>
      <c r="B4911" s="1" t="s">
        <v>152</v>
      </c>
      <c r="C4911">
        <v>51.253799999999998</v>
      </c>
      <c r="D4911">
        <v>-85.3232</v>
      </c>
      <c r="E4911" s="1" t="s">
        <v>25</v>
      </c>
      <c r="F4911" t="s">
        <v>16866</v>
      </c>
      <c r="G4911">
        <v>0</v>
      </c>
      <c r="H4911">
        <v>3</v>
      </c>
      <c r="I4911">
        <v>1</v>
      </c>
    </row>
    <row r="4912" spans="1:9" hidden="1" x14ac:dyDescent="0.3">
      <c r="A4912" s="1" t="s">
        <v>62</v>
      </c>
      <c r="B4912" s="1" t="s">
        <v>152</v>
      </c>
      <c r="C4912">
        <v>51.253799999999998</v>
      </c>
      <c r="D4912">
        <v>-85.3232</v>
      </c>
      <c r="E4912" s="1" t="s">
        <v>26</v>
      </c>
      <c r="F4912" t="s">
        <v>16867</v>
      </c>
      <c r="G4912">
        <v>0</v>
      </c>
      <c r="H4912">
        <v>3</v>
      </c>
      <c r="I4912">
        <v>1</v>
      </c>
    </row>
    <row r="4913" spans="1:9" hidden="1" x14ac:dyDescent="0.3">
      <c r="A4913" s="1" t="s">
        <v>62</v>
      </c>
      <c r="B4913" s="1" t="s">
        <v>152</v>
      </c>
      <c r="C4913">
        <v>51.253799999999998</v>
      </c>
      <c r="D4913">
        <v>-85.3232</v>
      </c>
      <c r="E4913" s="1" t="s">
        <v>27</v>
      </c>
      <c r="F4913" t="s">
        <v>16868</v>
      </c>
      <c r="G4913">
        <v>0</v>
      </c>
      <c r="H4913">
        <v>3</v>
      </c>
      <c r="I4913">
        <v>1</v>
      </c>
    </row>
    <row r="4914" spans="1:9" hidden="1" x14ac:dyDescent="0.3">
      <c r="A4914" s="1" t="s">
        <v>62</v>
      </c>
      <c r="B4914" s="1" t="s">
        <v>152</v>
      </c>
      <c r="C4914">
        <v>51.253799999999998</v>
      </c>
      <c r="D4914">
        <v>-85.3232</v>
      </c>
      <c r="E4914" s="1" t="s">
        <v>28</v>
      </c>
      <c r="F4914" t="s">
        <v>16869</v>
      </c>
      <c r="G4914">
        <v>0</v>
      </c>
      <c r="H4914">
        <v>3</v>
      </c>
      <c r="I4914">
        <v>1</v>
      </c>
    </row>
    <row r="4915" spans="1:9" hidden="1" x14ac:dyDescent="0.3">
      <c r="A4915" s="1" t="s">
        <v>62</v>
      </c>
      <c r="B4915" s="1" t="s">
        <v>152</v>
      </c>
      <c r="C4915">
        <v>51.253799999999998</v>
      </c>
      <c r="D4915">
        <v>-85.3232</v>
      </c>
      <c r="E4915" s="1" t="s">
        <v>29</v>
      </c>
      <c r="F4915" t="s">
        <v>16870</v>
      </c>
      <c r="G4915">
        <v>0</v>
      </c>
      <c r="H4915">
        <v>3</v>
      </c>
      <c r="I4915">
        <v>1</v>
      </c>
    </row>
    <row r="4916" spans="1:9" hidden="1" x14ac:dyDescent="0.3">
      <c r="A4916" s="1" t="s">
        <v>62</v>
      </c>
      <c r="B4916" s="1" t="s">
        <v>152</v>
      </c>
      <c r="C4916">
        <v>51.253799999999998</v>
      </c>
      <c r="D4916">
        <v>-85.3232</v>
      </c>
      <c r="E4916" s="1" t="s">
        <v>30</v>
      </c>
      <c r="F4916" t="s">
        <v>16871</v>
      </c>
      <c r="G4916">
        <v>0</v>
      </c>
      <c r="H4916">
        <v>3</v>
      </c>
      <c r="I4916">
        <v>1</v>
      </c>
    </row>
    <row r="4917" spans="1:9" hidden="1" x14ac:dyDescent="0.3">
      <c r="A4917" s="1" t="s">
        <v>62</v>
      </c>
      <c r="B4917" s="1" t="s">
        <v>152</v>
      </c>
      <c r="C4917">
        <v>51.253799999999998</v>
      </c>
      <c r="D4917">
        <v>-85.3232</v>
      </c>
      <c r="E4917" s="1" t="s">
        <v>31</v>
      </c>
      <c r="F4917" t="s">
        <v>16872</v>
      </c>
      <c r="G4917">
        <v>0</v>
      </c>
      <c r="H4917">
        <v>3</v>
      </c>
      <c r="I4917">
        <v>1</v>
      </c>
    </row>
    <row r="4918" spans="1:9" hidden="1" x14ac:dyDescent="0.3">
      <c r="A4918" s="1" t="s">
        <v>62</v>
      </c>
      <c r="B4918" s="1" t="s">
        <v>152</v>
      </c>
      <c r="C4918">
        <v>51.253799999999998</v>
      </c>
      <c r="D4918">
        <v>-85.3232</v>
      </c>
      <c r="E4918" s="1" t="s">
        <v>32</v>
      </c>
      <c r="F4918" t="s">
        <v>16873</v>
      </c>
      <c r="G4918">
        <v>0</v>
      </c>
      <c r="H4918">
        <v>3</v>
      </c>
      <c r="I4918">
        <v>1</v>
      </c>
    </row>
    <row r="4919" spans="1:9" hidden="1" x14ac:dyDescent="0.3">
      <c r="A4919" s="1" t="s">
        <v>62</v>
      </c>
      <c r="B4919" s="1" t="s">
        <v>152</v>
      </c>
      <c r="C4919">
        <v>51.253799999999998</v>
      </c>
      <c r="D4919">
        <v>-85.3232</v>
      </c>
      <c r="E4919" s="1" t="s">
        <v>33</v>
      </c>
      <c r="F4919" t="s">
        <v>16874</v>
      </c>
      <c r="G4919">
        <v>0</v>
      </c>
      <c r="H4919">
        <v>3</v>
      </c>
      <c r="I4919">
        <v>1</v>
      </c>
    </row>
    <row r="4920" spans="1:9" hidden="1" x14ac:dyDescent="0.3">
      <c r="A4920" s="1" t="s">
        <v>62</v>
      </c>
      <c r="B4920" s="1" t="s">
        <v>152</v>
      </c>
      <c r="C4920">
        <v>51.253799999999998</v>
      </c>
      <c r="D4920">
        <v>-85.3232</v>
      </c>
      <c r="E4920" s="1" t="s">
        <v>34</v>
      </c>
      <c r="F4920" t="s">
        <v>16875</v>
      </c>
      <c r="G4920">
        <v>0</v>
      </c>
      <c r="H4920">
        <v>3</v>
      </c>
      <c r="I4920">
        <v>3</v>
      </c>
    </row>
    <row r="4921" spans="1:9" hidden="1" x14ac:dyDescent="0.3">
      <c r="A4921" s="1" t="s">
        <v>62</v>
      </c>
      <c r="B4921" s="1" t="s">
        <v>152</v>
      </c>
      <c r="C4921">
        <v>51.253799999999998</v>
      </c>
      <c r="D4921">
        <v>-85.3232</v>
      </c>
      <c r="E4921" s="1" t="s">
        <v>35</v>
      </c>
      <c r="F4921" t="s">
        <v>16876</v>
      </c>
      <c r="G4921">
        <v>0</v>
      </c>
      <c r="H4921">
        <v>3</v>
      </c>
      <c r="I4921">
        <v>3</v>
      </c>
    </row>
    <row r="4922" spans="1:9" hidden="1" x14ac:dyDescent="0.3">
      <c r="A4922" s="1" t="s">
        <v>62</v>
      </c>
      <c r="B4922" s="1" t="s">
        <v>152</v>
      </c>
      <c r="C4922">
        <v>51.253799999999998</v>
      </c>
      <c r="D4922">
        <v>-85.3232</v>
      </c>
      <c r="E4922" s="1" t="s">
        <v>36</v>
      </c>
      <c r="F4922" t="s">
        <v>16877</v>
      </c>
      <c r="G4922">
        <v>0</v>
      </c>
      <c r="H4922">
        <v>3</v>
      </c>
      <c r="I4922">
        <v>3</v>
      </c>
    </row>
    <row r="4923" spans="1:9" hidden="1" x14ac:dyDescent="0.3">
      <c r="A4923" s="1" t="s">
        <v>62</v>
      </c>
      <c r="B4923" s="1" t="s">
        <v>152</v>
      </c>
      <c r="C4923">
        <v>51.253799999999998</v>
      </c>
      <c r="D4923">
        <v>-85.3232</v>
      </c>
      <c r="E4923" s="1" t="s">
        <v>37</v>
      </c>
      <c r="F4923" t="s">
        <v>16878</v>
      </c>
      <c r="G4923">
        <v>0</v>
      </c>
      <c r="H4923">
        <v>4</v>
      </c>
      <c r="I4923">
        <v>3</v>
      </c>
    </row>
    <row r="4924" spans="1:9" hidden="1" x14ac:dyDescent="0.3">
      <c r="A4924" s="1" t="s">
        <v>62</v>
      </c>
      <c r="B4924" s="1" t="s">
        <v>152</v>
      </c>
      <c r="C4924">
        <v>51.253799999999998</v>
      </c>
      <c r="D4924">
        <v>-85.3232</v>
      </c>
      <c r="E4924" s="1" t="s">
        <v>38</v>
      </c>
      <c r="F4924" t="s">
        <v>16879</v>
      </c>
      <c r="G4924">
        <v>0</v>
      </c>
      <c r="H4924">
        <v>4</v>
      </c>
      <c r="I4924">
        <v>3</v>
      </c>
    </row>
    <row r="4925" spans="1:9" hidden="1" x14ac:dyDescent="0.3">
      <c r="A4925" s="1" t="s">
        <v>62</v>
      </c>
      <c r="B4925" s="1" t="s">
        <v>152</v>
      </c>
      <c r="C4925">
        <v>51.253799999999998</v>
      </c>
      <c r="D4925">
        <v>-85.3232</v>
      </c>
      <c r="E4925" s="1" t="s">
        <v>39</v>
      </c>
      <c r="F4925" t="s">
        <v>16880</v>
      </c>
      <c r="G4925">
        <v>0</v>
      </c>
      <c r="H4925">
        <v>4</v>
      </c>
      <c r="I4925">
        <v>3</v>
      </c>
    </row>
    <row r="4926" spans="1:9" hidden="1" x14ac:dyDescent="0.3">
      <c r="A4926" s="1" t="s">
        <v>62</v>
      </c>
      <c r="B4926" s="1" t="s">
        <v>152</v>
      </c>
      <c r="C4926">
        <v>51.253799999999998</v>
      </c>
      <c r="D4926">
        <v>-85.3232</v>
      </c>
      <c r="E4926" s="1" t="s">
        <v>40</v>
      </c>
      <c r="F4926" t="s">
        <v>16881</v>
      </c>
      <c r="G4926">
        <v>0</v>
      </c>
      <c r="H4926">
        <v>6</v>
      </c>
      <c r="I4926">
        <v>3</v>
      </c>
    </row>
    <row r="4927" spans="1:9" hidden="1" x14ac:dyDescent="0.3">
      <c r="A4927" s="1" t="s">
        <v>62</v>
      </c>
      <c r="B4927" s="1" t="s">
        <v>152</v>
      </c>
      <c r="C4927">
        <v>51.253799999999998</v>
      </c>
      <c r="D4927">
        <v>-85.3232</v>
      </c>
      <c r="E4927" s="1" t="s">
        <v>41</v>
      </c>
      <c r="F4927" t="s">
        <v>16882</v>
      </c>
      <c r="G4927">
        <v>0</v>
      </c>
      <c r="H4927">
        <v>6</v>
      </c>
      <c r="I4927">
        <v>3</v>
      </c>
    </row>
    <row r="4928" spans="1:9" hidden="1" x14ac:dyDescent="0.3">
      <c r="A4928" s="1" t="s">
        <v>62</v>
      </c>
      <c r="B4928" s="1" t="s">
        <v>152</v>
      </c>
      <c r="C4928">
        <v>51.253799999999998</v>
      </c>
      <c r="D4928">
        <v>-85.3232</v>
      </c>
      <c r="E4928" s="1" t="s">
        <v>42</v>
      </c>
      <c r="F4928" t="s">
        <v>16883</v>
      </c>
      <c r="G4928">
        <v>0</v>
      </c>
      <c r="H4928">
        <v>11</v>
      </c>
      <c r="I4928">
        <v>3</v>
      </c>
    </row>
    <row r="4929" spans="1:9" hidden="1" x14ac:dyDescent="0.3">
      <c r="A4929" s="1" t="s">
        <v>62</v>
      </c>
      <c r="B4929" s="1" t="s">
        <v>152</v>
      </c>
      <c r="C4929">
        <v>51.253799999999998</v>
      </c>
      <c r="D4929">
        <v>-85.3232</v>
      </c>
      <c r="E4929" s="1" t="s">
        <v>43</v>
      </c>
      <c r="F4929" t="s">
        <v>16884</v>
      </c>
      <c r="G4929">
        <v>0</v>
      </c>
      <c r="H4929">
        <v>15</v>
      </c>
      <c r="I4929">
        <v>3</v>
      </c>
    </row>
    <row r="4930" spans="1:9" hidden="1" x14ac:dyDescent="0.3">
      <c r="A4930" s="1" t="s">
        <v>62</v>
      </c>
      <c r="B4930" s="1" t="s">
        <v>152</v>
      </c>
      <c r="C4930">
        <v>51.253799999999998</v>
      </c>
      <c r="D4930">
        <v>-85.3232</v>
      </c>
      <c r="E4930" s="1" t="s">
        <v>44</v>
      </c>
      <c r="F4930" t="s">
        <v>16885</v>
      </c>
      <c r="G4930">
        <v>0</v>
      </c>
      <c r="H4930">
        <v>18</v>
      </c>
      <c r="I4930">
        <v>3</v>
      </c>
    </row>
    <row r="4931" spans="1:9" hidden="1" x14ac:dyDescent="0.3">
      <c r="A4931" s="1" t="s">
        <v>62</v>
      </c>
      <c r="B4931" s="1" t="s">
        <v>152</v>
      </c>
      <c r="C4931">
        <v>51.253799999999998</v>
      </c>
      <c r="D4931">
        <v>-85.3232</v>
      </c>
      <c r="E4931" s="1" t="s">
        <v>45</v>
      </c>
      <c r="F4931" t="s">
        <v>16886</v>
      </c>
      <c r="G4931">
        <v>0</v>
      </c>
      <c r="H4931">
        <v>20</v>
      </c>
      <c r="I4931">
        <v>3</v>
      </c>
    </row>
    <row r="4932" spans="1:9" hidden="1" x14ac:dyDescent="0.3">
      <c r="A4932" s="1" t="s">
        <v>62</v>
      </c>
      <c r="B4932" s="1" t="s">
        <v>152</v>
      </c>
      <c r="C4932">
        <v>51.253799999999998</v>
      </c>
      <c r="D4932">
        <v>-85.3232</v>
      </c>
      <c r="E4932" s="1" t="s">
        <v>46</v>
      </c>
      <c r="F4932" t="s">
        <v>16887</v>
      </c>
      <c r="G4932">
        <v>0</v>
      </c>
      <c r="H4932">
        <v>20</v>
      </c>
      <c r="I4932">
        <v>3</v>
      </c>
    </row>
    <row r="4933" spans="1:9" hidden="1" x14ac:dyDescent="0.3">
      <c r="A4933" s="1" t="s">
        <v>62</v>
      </c>
      <c r="B4933" s="1" t="s">
        <v>152</v>
      </c>
      <c r="C4933">
        <v>51.253799999999998</v>
      </c>
      <c r="D4933">
        <v>-85.3232</v>
      </c>
      <c r="E4933" s="1" t="s">
        <v>47</v>
      </c>
      <c r="F4933" t="s">
        <v>16888</v>
      </c>
      <c r="G4933">
        <v>0</v>
      </c>
      <c r="H4933">
        <v>22</v>
      </c>
      <c r="I4933">
        <v>3</v>
      </c>
    </row>
    <row r="4934" spans="1:9" hidden="1" x14ac:dyDescent="0.3">
      <c r="A4934" s="1" t="s">
        <v>62</v>
      </c>
      <c r="B4934" s="1" t="s">
        <v>152</v>
      </c>
      <c r="C4934">
        <v>51.253799999999998</v>
      </c>
      <c r="D4934">
        <v>-85.3232</v>
      </c>
      <c r="E4934" s="1" t="s">
        <v>48</v>
      </c>
      <c r="F4934" t="s">
        <v>16889</v>
      </c>
      <c r="G4934">
        <v>0</v>
      </c>
      <c r="H4934">
        <v>25</v>
      </c>
      <c r="I4934">
        <v>3</v>
      </c>
    </row>
    <row r="4935" spans="1:9" hidden="1" x14ac:dyDescent="0.3">
      <c r="A4935" s="1" t="s">
        <v>62</v>
      </c>
      <c r="B4935" s="1" t="s">
        <v>152</v>
      </c>
      <c r="C4935">
        <v>51.253799999999998</v>
      </c>
      <c r="D4935">
        <v>-85.3232</v>
      </c>
      <c r="E4935" s="1" t="s">
        <v>49</v>
      </c>
      <c r="F4935" t="s">
        <v>16890</v>
      </c>
      <c r="G4935">
        <v>0</v>
      </c>
      <c r="H4935">
        <v>28</v>
      </c>
      <c r="I4935">
        <v>4</v>
      </c>
    </row>
    <row r="4936" spans="1:9" hidden="1" x14ac:dyDescent="0.3">
      <c r="A4936" s="1" t="s">
        <v>62</v>
      </c>
      <c r="B4936" s="1" t="s">
        <v>152</v>
      </c>
      <c r="C4936">
        <v>51.253799999999998</v>
      </c>
      <c r="D4936">
        <v>-85.3232</v>
      </c>
      <c r="E4936" s="1" t="s">
        <v>50</v>
      </c>
      <c r="F4936" t="s">
        <v>16891</v>
      </c>
      <c r="G4936">
        <v>0</v>
      </c>
      <c r="H4936">
        <v>29</v>
      </c>
      <c r="I4936">
        <v>4</v>
      </c>
    </row>
    <row r="4937" spans="1:9" hidden="1" x14ac:dyDescent="0.3">
      <c r="A4937" s="1" t="s">
        <v>62</v>
      </c>
      <c r="B4937" s="1" t="s">
        <v>152</v>
      </c>
      <c r="C4937">
        <v>51.253799999999998</v>
      </c>
      <c r="D4937">
        <v>-85.3232</v>
      </c>
      <c r="E4937" s="1" t="s">
        <v>51</v>
      </c>
      <c r="F4937" t="s">
        <v>16892</v>
      </c>
      <c r="G4937">
        <v>0</v>
      </c>
      <c r="H4937">
        <v>34</v>
      </c>
      <c r="I4937">
        <v>4</v>
      </c>
    </row>
    <row r="4938" spans="1:9" hidden="1" x14ac:dyDescent="0.3">
      <c r="A4938" s="1" t="s">
        <v>62</v>
      </c>
      <c r="B4938" s="1" t="s">
        <v>152</v>
      </c>
      <c r="C4938">
        <v>51.253799999999998</v>
      </c>
      <c r="D4938">
        <v>-85.3232</v>
      </c>
      <c r="E4938" s="1" t="s">
        <v>52</v>
      </c>
      <c r="F4938" t="s">
        <v>16893</v>
      </c>
      <c r="G4938">
        <v>0</v>
      </c>
      <c r="H4938">
        <v>36</v>
      </c>
      <c r="I4938">
        <v>4</v>
      </c>
    </row>
    <row r="4939" spans="1:9" hidden="1" x14ac:dyDescent="0.3">
      <c r="A4939" s="1" t="s">
        <v>62</v>
      </c>
      <c r="B4939" s="1" t="s">
        <v>152</v>
      </c>
      <c r="C4939">
        <v>51.253799999999998</v>
      </c>
      <c r="D4939">
        <v>-85.3232</v>
      </c>
      <c r="E4939" s="1" t="s">
        <v>53</v>
      </c>
      <c r="F4939" t="s">
        <v>16894</v>
      </c>
      <c r="G4939">
        <v>0</v>
      </c>
      <c r="H4939">
        <v>41</v>
      </c>
      <c r="I4939">
        <v>4</v>
      </c>
    </row>
    <row r="4940" spans="1:9" hidden="1" x14ac:dyDescent="0.3">
      <c r="A4940" s="1" t="s">
        <v>62</v>
      </c>
      <c r="B4940" s="1" t="s">
        <v>152</v>
      </c>
      <c r="C4940">
        <v>51.253799999999998</v>
      </c>
      <c r="D4940">
        <v>-85.3232</v>
      </c>
      <c r="E4940" s="1" t="s">
        <v>54</v>
      </c>
      <c r="F4940" t="s">
        <v>16895</v>
      </c>
      <c r="G4940">
        <v>0</v>
      </c>
      <c r="H4940">
        <v>42</v>
      </c>
      <c r="I4940">
        <v>4</v>
      </c>
    </row>
    <row r="4941" spans="1:9" hidden="1" x14ac:dyDescent="0.3">
      <c r="A4941" s="1" t="s">
        <v>62</v>
      </c>
      <c r="B4941" s="1" t="s">
        <v>152</v>
      </c>
      <c r="C4941">
        <v>51.253799999999998</v>
      </c>
      <c r="D4941">
        <v>-85.3232</v>
      </c>
      <c r="E4941" s="1" t="s">
        <v>21548</v>
      </c>
      <c r="F4941" t="s">
        <v>21643</v>
      </c>
      <c r="G4941">
        <v>0</v>
      </c>
      <c r="H4941">
        <v>74</v>
      </c>
      <c r="I4941">
        <v>4</v>
      </c>
    </row>
    <row r="4942" spans="1:9" hidden="1" x14ac:dyDescent="0.3">
      <c r="A4942" s="1" t="s">
        <v>62</v>
      </c>
      <c r="B4942" s="1" t="s">
        <v>153</v>
      </c>
      <c r="C4942">
        <v>53.933300000000003</v>
      </c>
      <c r="D4942">
        <v>-116.5765</v>
      </c>
      <c r="E4942" s="1" t="s">
        <v>4</v>
      </c>
      <c r="F4942" t="s">
        <v>12580</v>
      </c>
      <c r="G4942">
        <v>0</v>
      </c>
      <c r="H4942">
        <v>0</v>
      </c>
      <c r="I4942">
        <v>0</v>
      </c>
    </row>
    <row r="4943" spans="1:9" hidden="1" x14ac:dyDescent="0.3">
      <c r="A4943" s="1" t="s">
        <v>62</v>
      </c>
      <c r="B4943" s="1" t="s">
        <v>153</v>
      </c>
      <c r="C4943">
        <v>53.933300000000003</v>
      </c>
      <c r="D4943">
        <v>-116.5765</v>
      </c>
      <c r="E4943" s="1" t="s">
        <v>5</v>
      </c>
      <c r="F4943" t="s">
        <v>12581</v>
      </c>
      <c r="G4943">
        <v>0</v>
      </c>
      <c r="H4943">
        <v>0</v>
      </c>
      <c r="I4943">
        <v>0</v>
      </c>
    </row>
    <row r="4944" spans="1:9" hidden="1" x14ac:dyDescent="0.3">
      <c r="A4944" s="1" t="s">
        <v>62</v>
      </c>
      <c r="B4944" s="1" t="s">
        <v>153</v>
      </c>
      <c r="C4944">
        <v>53.933300000000003</v>
      </c>
      <c r="D4944">
        <v>-116.5765</v>
      </c>
      <c r="E4944" s="1" t="s">
        <v>6</v>
      </c>
      <c r="F4944" t="s">
        <v>12582</v>
      </c>
      <c r="G4944">
        <v>0</v>
      </c>
      <c r="H4944">
        <v>0</v>
      </c>
      <c r="I4944">
        <v>0</v>
      </c>
    </row>
    <row r="4945" spans="1:9" hidden="1" x14ac:dyDescent="0.3">
      <c r="A4945" s="1" t="s">
        <v>62</v>
      </c>
      <c r="B4945" s="1" t="s">
        <v>153</v>
      </c>
      <c r="C4945">
        <v>53.933300000000003</v>
      </c>
      <c r="D4945">
        <v>-116.5765</v>
      </c>
      <c r="E4945" s="1" t="s">
        <v>7</v>
      </c>
      <c r="F4945" t="s">
        <v>12583</v>
      </c>
      <c r="G4945">
        <v>0</v>
      </c>
      <c r="H4945">
        <v>0</v>
      </c>
      <c r="I4945">
        <v>0</v>
      </c>
    </row>
    <row r="4946" spans="1:9" hidden="1" x14ac:dyDescent="0.3">
      <c r="A4946" s="1" t="s">
        <v>62</v>
      </c>
      <c r="B4946" s="1" t="s">
        <v>153</v>
      </c>
      <c r="C4946">
        <v>53.933300000000003</v>
      </c>
      <c r="D4946">
        <v>-116.5765</v>
      </c>
      <c r="E4946" s="1" t="s">
        <v>8</v>
      </c>
      <c r="F4946" t="s">
        <v>12584</v>
      </c>
      <c r="G4946">
        <v>0</v>
      </c>
      <c r="H4946">
        <v>0</v>
      </c>
      <c r="I4946">
        <v>0</v>
      </c>
    </row>
    <row r="4947" spans="1:9" hidden="1" x14ac:dyDescent="0.3">
      <c r="A4947" s="1" t="s">
        <v>62</v>
      </c>
      <c r="B4947" s="1" t="s">
        <v>153</v>
      </c>
      <c r="C4947">
        <v>53.933300000000003</v>
      </c>
      <c r="D4947">
        <v>-116.5765</v>
      </c>
      <c r="E4947" s="1" t="s">
        <v>9</v>
      </c>
      <c r="F4947" t="s">
        <v>12585</v>
      </c>
      <c r="G4947">
        <v>0</v>
      </c>
      <c r="H4947">
        <v>0</v>
      </c>
      <c r="I4947">
        <v>0</v>
      </c>
    </row>
    <row r="4948" spans="1:9" hidden="1" x14ac:dyDescent="0.3">
      <c r="A4948" s="1" t="s">
        <v>62</v>
      </c>
      <c r="B4948" s="1" t="s">
        <v>153</v>
      </c>
      <c r="C4948">
        <v>53.933300000000003</v>
      </c>
      <c r="D4948">
        <v>-116.5765</v>
      </c>
      <c r="E4948" s="1" t="s">
        <v>10</v>
      </c>
      <c r="F4948" t="s">
        <v>12586</v>
      </c>
      <c r="G4948">
        <v>0</v>
      </c>
      <c r="H4948">
        <v>0</v>
      </c>
      <c r="I4948">
        <v>0</v>
      </c>
    </row>
    <row r="4949" spans="1:9" hidden="1" x14ac:dyDescent="0.3">
      <c r="A4949" s="1" t="s">
        <v>62</v>
      </c>
      <c r="B4949" s="1" t="s">
        <v>153</v>
      </c>
      <c r="C4949">
        <v>53.933300000000003</v>
      </c>
      <c r="D4949">
        <v>-116.5765</v>
      </c>
      <c r="E4949" s="1" t="s">
        <v>11</v>
      </c>
      <c r="F4949" t="s">
        <v>12587</v>
      </c>
      <c r="G4949">
        <v>0</v>
      </c>
      <c r="H4949">
        <v>0</v>
      </c>
      <c r="I4949">
        <v>0</v>
      </c>
    </row>
    <row r="4950" spans="1:9" hidden="1" x14ac:dyDescent="0.3">
      <c r="A4950" s="1" t="s">
        <v>62</v>
      </c>
      <c r="B4950" s="1" t="s">
        <v>153</v>
      </c>
      <c r="C4950">
        <v>53.933300000000003</v>
      </c>
      <c r="D4950">
        <v>-116.5765</v>
      </c>
      <c r="E4950" s="1" t="s">
        <v>12</v>
      </c>
      <c r="F4950" t="s">
        <v>12588</v>
      </c>
      <c r="G4950">
        <v>0</v>
      </c>
      <c r="H4950">
        <v>0</v>
      </c>
      <c r="I4950">
        <v>0</v>
      </c>
    </row>
    <row r="4951" spans="1:9" hidden="1" x14ac:dyDescent="0.3">
      <c r="A4951" s="1" t="s">
        <v>62</v>
      </c>
      <c r="B4951" s="1" t="s">
        <v>153</v>
      </c>
      <c r="C4951">
        <v>53.933300000000003</v>
      </c>
      <c r="D4951">
        <v>-116.5765</v>
      </c>
      <c r="E4951" s="1" t="s">
        <v>13</v>
      </c>
      <c r="F4951" t="s">
        <v>12589</v>
      </c>
      <c r="G4951">
        <v>0</v>
      </c>
      <c r="H4951">
        <v>0</v>
      </c>
      <c r="I4951">
        <v>0</v>
      </c>
    </row>
    <row r="4952" spans="1:9" hidden="1" x14ac:dyDescent="0.3">
      <c r="A4952" s="1" t="s">
        <v>62</v>
      </c>
      <c r="B4952" s="1" t="s">
        <v>153</v>
      </c>
      <c r="C4952">
        <v>53.933300000000003</v>
      </c>
      <c r="D4952">
        <v>-116.5765</v>
      </c>
      <c r="E4952" s="1" t="s">
        <v>14</v>
      </c>
      <c r="F4952" t="s">
        <v>12590</v>
      </c>
      <c r="G4952">
        <v>0</v>
      </c>
      <c r="H4952">
        <v>0</v>
      </c>
      <c r="I4952">
        <v>0</v>
      </c>
    </row>
    <row r="4953" spans="1:9" hidden="1" x14ac:dyDescent="0.3">
      <c r="A4953" s="1" t="s">
        <v>62</v>
      </c>
      <c r="B4953" s="1" t="s">
        <v>153</v>
      </c>
      <c r="C4953">
        <v>53.933300000000003</v>
      </c>
      <c r="D4953">
        <v>-116.5765</v>
      </c>
      <c r="E4953" s="1" t="s">
        <v>15</v>
      </c>
      <c r="F4953" t="s">
        <v>12591</v>
      </c>
      <c r="G4953">
        <v>0</v>
      </c>
      <c r="H4953">
        <v>0</v>
      </c>
      <c r="I4953">
        <v>0</v>
      </c>
    </row>
    <row r="4954" spans="1:9" hidden="1" x14ac:dyDescent="0.3">
      <c r="A4954" s="1" t="s">
        <v>62</v>
      </c>
      <c r="B4954" s="1" t="s">
        <v>153</v>
      </c>
      <c r="C4954">
        <v>53.933300000000003</v>
      </c>
      <c r="D4954">
        <v>-116.5765</v>
      </c>
      <c r="E4954" s="1" t="s">
        <v>16</v>
      </c>
      <c r="F4954" t="s">
        <v>12592</v>
      </c>
      <c r="G4954">
        <v>0</v>
      </c>
      <c r="H4954">
        <v>0</v>
      </c>
      <c r="I4954">
        <v>0</v>
      </c>
    </row>
    <row r="4955" spans="1:9" hidden="1" x14ac:dyDescent="0.3">
      <c r="A4955" s="1" t="s">
        <v>62</v>
      </c>
      <c r="B4955" s="1" t="s">
        <v>153</v>
      </c>
      <c r="C4955">
        <v>53.933300000000003</v>
      </c>
      <c r="D4955">
        <v>-116.5765</v>
      </c>
      <c r="E4955" s="1" t="s">
        <v>17</v>
      </c>
      <c r="F4955" t="s">
        <v>12593</v>
      </c>
      <c r="G4955">
        <v>0</v>
      </c>
      <c r="H4955">
        <v>0</v>
      </c>
      <c r="I4955">
        <v>0</v>
      </c>
    </row>
    <row r="4956" spans="1:9" hidden="1" x14ac:dyDescent="0.3">
      <c r="A4956" s="1" t="s">
        <v>62</v>
      </c>
      <c r="B4956" s="1" t="s">
        <v>153</v>
      </c>
      <c r="C4956">
        <v>53.933300000000003</v>
      </c>
      <c r="D4956">
        <v>-116.5765</v>
      </c>
      <c r="E4956" s="1" t="s">
        <v>18</v>
      </c>
      <c r="F4956" t="s">
        <v>12594</v>
      </c>
      <c r="G4956">
        <v>0</v>
      </c>
      <c r="H4956">
        <v>0</v>
      </c>
      <c r="I4956">
        <v>0</v>
      </c>
    </row>
    <row r="4957" spans="1:9" hidden="1" x14ac:dyDescent="0.3">
      <c r="A4957" s="1" t="s">
        <v>62</v>
      </c>
      <c r="B4957" s="1" t="s">
        <v>153</v>
      </c>
      <c r="C4957">
        <v>53.933300000000003</v>
      </c>
      <c r="D4957">
        <v>-116.5765</v>
      </c>
      <c r="E4957" s="1" t="s">
        <v>19</v>
      </c>
      <c r="F4957" t="s">
        <v>12595</v>
      </c>
      <c r="G4957">
        <v>0</v>
      </c>
      <c r="H4957">
        <v>0</v>
      </c>
      <c r="I4957">
        <v>0</v>
      </c>
    </row>
    <row r="4958" spans="1:9" hidden="1" x14ac:dyDescent="0.3">
      <c r="A4958" s="1" t="s">
        <v>62</v>
      </c>
      <c r="B4958" s="1" t="s">
        <v>153</v>
      </c>
      <c r="C4958">
        <v>53.933300000000003</v>
      </c>
      <c r="D4958">
        <v>-116.5765</v>
      </c>
      <c r="E4958" s="1" t="s">
        <v>20</v>
      </c>
      <c r="F4958" t="s">
        <v>12596</v>
      </c>
      <c r="G4958">
        <v>0</v>
      </c>
      <c r="H4958">
        <v>0</v>
      </c>
      <c r="I4958">
        <v>0</v>
      </c>
    </row>
    <row r="4959" spans="1:9" hidden="1" x14ac:dyDescent="0.3">
      <c r="A4959" s="1" t="s">
        <v>62</v>
      </c>
      <c r="B4959" s="1" t="s">
        <v>153</v>
      </c>
      <c r="C4959">
        <v>53.933300000000003</v>
      </c>
      <c r="D4959">
        <v>-116.5765</v>
      </c>
      <c r="E4959" s="1" t="s">
        <v>21</v>
      </c>
      <c r="F4959" t="s">
        <v>12597</v>
      </c>
      <c r="G4959">
        <v>0</v>
      </c>
      <c r="H4959">
        <v>0</v>
      </c>
      <c r="I4959">
        <v>0</v>
      </c>
    </row>
    <row r="4960" spans="1:9" hidden="1" x14ac:dyDescent="0.3">
      <c r="A4960" s="1" t="s">
        <v>62</v>
      </c>
      <c r="B4960" s="1" t="s">
        <v>153</v>
      </c>
      <c r="C4960">
        <v>53.933300000000003</v>
      </c>
      <c r="D4960">
        <v>-116.5765</v>
      </c>
      <c r="E4960" s="1" t="s">
        <v>22</v>
      </c>
      <c r="F4960" t="s">
        <v>12598</v>
      </c>
      <c r="G4960">
        <v>0</v>
      </c>
      <c r="H4960">
        <v>0</v>
      </c>
      <c r="I4960">
        <v>0</v>
      </c>
    </row>
    <row r="4961" spans="1:9" hidden="1" x14ac:dyDescent="0.3">
      <c r="A4961" s="1" t="s">
        <v>62</v>
      </c>
      <c r="B4961" s="1" t="s">
        <v>153</v>
      </c>
      <c r="C4961">
        <v>53.933300000000003</v>
      </c>
      <c r="D4961">
        <v>-116.5765</v>
      </c>
      <c r="E4961" s="1" t="s">
        <v>23</v>
      </c>
      <c r="F4961" t="s">
        <v>12599</v>
      </c>
      <c r="G4961">
        <v>0</v>
      </c>
      <c r="H4961">
        <v>0</v>
      </c>
      <c r="I4961">
        <v>0</v>
      </c>
    </row>
    <row r="4962" spans="1:9" hidden="1" x14ac:dyDescent="0.3">
      <c r="A4962" s="1" t="s">
        <v>62</v>
      </c>
      <c r="B4962" s="1" t="s">
        <v>153</v>
      </c>
      <c r="C4962">
        <v>53.933300000000003</v>
      </c>
      <c r="D4962">
        <v>-116.5765</v>
      </c>
      <c r="E4962" s="1" t="s">
        <v>24</v>
      </c>
      <c r="F4962" t="s">
        <v>12600</v>
      </c>
      <c r="G4962">
        <v>0</v>
      </c>
      <c r="H4962">
        <v>0</v>
      </c>
      <c r="I4962">
        <v>0</v>
      </c>
    </row>
    <row r="4963" spans="1:9" hidden="1" x14ac:dyDescent="0.3">
      <c r="A4963" s="1" t="s">
        <v>62</v>
      </c>
      <c r="B4963" s="1" t="s">
        <v>153</v>
      </c>
      <c r="C4963">
        <v>53.933300000000003</v>
      </c>
      <c r="D4963">
        <v>-116.5765</v>
      </c>
      <c r="E4963" s="1" t="s">
        <v>25</v>
      </c>
      <c r="F4963" t="s">
        <v>12601</v>
      </c>
      <c r="G4963">
        <v>0</v>
      </c>
      <c r="H4963">
        <v>0</v>
      </c>
      <c r="I4963">
        <v>0</v>
      </c>
    </row>
    <row r="4964" spans="1:9" hidden="1" x14ac:dyDescent="0.3">
      <c r="A4964" s="1" t="s">
        <v>62</v>
      </c>
      <c r="B4964" s="1" t="s">
        <v>153</v>
      </c>
      <c r="C4964">
        <v>53.933300000000003</v>
      </c>
      <c r="D4964">
        <v>-116.5765</v>
      </c>
      <c r="E4964" s="1" t="s">
        <v>26</v>
      </c>
      <c r="F4964" t="s">
        <v>12602</v>
      </c>
      <c r="G4964">
        <v>0</v>
      </c>
      <c r="H4964">
        <v>0</v>
      </c>
      <c r="I4964">
        <v>0</v>
      </c>
    </row>
    <row r="4965" spans="1:9" hidden="1" x14ac:dyDescent="0.3">
      <c r="A4965" s="1" t="s">
        <v>62</v>
      </c>
      <c r="B4965" s="1" t="s">
        <v>153</v>
      </c>
      <c r="C4965">
        <v>53.933300000000003</v>
      </c>
      <c r="D4965">
        <v>-116.5765</v>
      </c>
      <c r="E4965" s="1" t="s">
        <v>27</v>
      </c>
      <c r="F4965" t="s">
        <v>12603</v>
      </c>
      <c r="G4965">
        <v>0</v>
      </c>
      <c r="H4965">
        <v>0</v>
      </c>
      <c r="I4965">
        <v>0</v>
      </c>
    </row>
    <row r="4966" spans="1:9" hidden="1" x14ac:dyDescent="0.3">
      <c r="A4966" s="1" t="s">
        <v>62</v>
      </c>
      <c r="B4966" s="1" t="s">
        <v>153</v>
      </c>
      <c r="C4966">
        <v>53.933300000000003</v>
      </c>
      <c r="D4966">
        <v>-116.5765</v>
      </c>
      <c r="E4966" s="1" t="s">
        <v>28</v>
      </c>
      <c r="F4966" t="s">
        <v>12604</v>
      </c>
      <c r="G4966">
        <v>0</v>
      </c>
      <c r="H4966">
        <v>0</v>
      </c>
      <c r="I4966">
        <v>0</v>
      </c>
    </row>
    <row r="4967" spans="1:9" hidden="1" x14ac:dyDescent="0.3">
      <c r="A4967" s="1" t="s">
        <v>62</v>
      </c>
      <c r="B4967" s="1" t="s">
        <v>153</v>
      </c>
      <c r="C4967">
        <v>53.933300000000003</v>
      </c>
      <c r="D4967">
        <v>-116.5765</v>
      </c>
      <c r="E4967" s="1" t="s">
        <v>29</v>
      </c>
      <c r="F4967" t="s">
        <v>12605</v>
      </c>
      <c r="G4967">
        <v>0</v>
      </c>
      <c r="H4967">
        <v>0</v>
      </c>
      <c r="I4967">
        <v>0</v>
      </c>
    </row>
    <row r="4968" spans="1:9" hidden="1" x14ac:dyDescent="0.3">
      <c r="A4968" s="1" t="s">
        <v>62</v>
      </c>
      <c r="B4968" s="1" t="s">
        <v>153</v>
      </c>
      <c r="C4968">
        <v>53.933300000000003</v>
      </c>
      <c r="D4968">
        <v>-116.5765</v>
      </c>
      <c r="E4968" s="1" t="s">
        <v>30</v>
      </c>
      <c r="F4968" t="s">
        <v>12606</v>
      </c>
      <c r="G4968">
        <v>0</v>
      </c>
      <c r="H4968">
        <v>0</v>
      </c>
      <c r="I4968">
        <v>0</v>
      </c>
    </row>
    <row r="4969" spans="1:9" hidden="1" x14ac:dyDescent="0.3">
      <c r="A4969" s="1" t="s">
        <v>62</v>
      </c>
      <c r="B4969" s="1" t="s">
        <v>153</v>
      </c>
      <c r="C4969">
        <v>53.933300000000003</v>
      </c>
      <c r="D4969">
        <v>-116.5765</v>
      </c>
      <c r="E4969" s="1" t="s">
        <v>31</v>
      </c>
      <c r="F4969" t="s">
        <v>12607</v>
      </c>
      <c r="G4969">
        <v>0</v>
      </c>
      <c r="H4969">
        <v>0</v>
      </c>
      <c r="I4969">
        <v>0</v>
      </c>
    </row>
    <row r="4970" spans="1:9" hidden="1" x14ac:dyDescent="0.3">
      <c r="A4970" s="1" t="s">
        <v>62</v>
      </c>
      <c r="B4970" s="1" t="s">
        <v>153</v>
      </c>
      <c r="C4970">
        <v>53.933300000000003</v>
      </c>
      <c r="D4970">
        <v>-116.5765</v>
      </c>
      <c r="E4970" s="1" t="s">
        <v>32</v>
      </c>
      <c r="F4970" t="s">
        <v>12608</v>
      </c>
      <c r="G4970">
        <v>0</v>
      </c>
      <c r="H4970">
        <v>0</v>
      </c>
      <c r="I4970">
        <v>0</v>
      </c>
    </row>
    <row r="4971" spans="1:9" hidden="1" x14ac:dyDescent="0.3">
      <c r="A4971" s="1" t="s">
        <v>62</v>
      </c>
      <c r="B4971" s="1" t="s">
        <v>153</v>
      </c>
      <c r="C4971">
        <v>53.933300000000003</v>
      </c>
      <c r="D4971">
        <v>-116.5765</v>
      </c>
      <c r="E4971" s="1" t="s">
        <v>33</v>
      </c>
      <c r="F4971" t="s">
        <v>12609</v>
      </c>
      <c r="G4971">
        <v>0</v>
      </c>
      <c r="H4971">
        <v>0</v>
      </c>
      <c r="I4971">
        <v>0</v>
      </c>
    </row>
    <row r="4972" spans="1:9" hidden="1" x14ac:dyDescent="0.3">
      <c r="A4972" s="1" t="s">
        <v>62</v>
      </c>
      <c r="B4972" s="1" t="s">
        <v>153</v>
      </c>
      <c r="C4972">
        <v>53.933300000000003</v>
      </c>
      <c r="D4972">
        <v>-116.5765</v>
      </c>
      <c r="E4972" s="1" t="s">
        <v>34</v>
      </c>
      <c r="F4972" t="s">
        <v>12610</v>
      </c>
      <c r="G4972">
        <v>0</v>
      </c>
      <c r="H4972">
        <v>0</v>
      </c>
      <c r="I4972">
        <v>0</v>
      </c>
    </row>
    <row r="4973" spans="1:9" hidden="1" x14ac:dyDescent="0.3">
      <c r="A4973" s="1" t="s">
        <v>62</v>
      </c>
      <c r="B4973" s="1" t="s">
        <v>153</v>
      </c>
      <c r="C4973">
        <v>53.933300000000003</v>
      </c>
      <c r="D4973">
        <v>-116.5765</v>
      </c>
      <c r="E4973" s="1" t="s">
        <v>35</v>
      </c>
      <c r="F4973" t="s">
        <v>12611</v>
      </c>
      <c r="G4973">
        <v>0</v>
      </c>
      <c r="H4973">
        <v>0</v>
      </c>
      <c r="I4973">
        <v>0</v>
      </c>
    </row>
    <row r="4974" spans="1:9" hidden="1" x14ac:dyDescent="0.3">
      <c r="A4974" s="1" t="s">
        <v>62</v>
      </c>
      <c r="B4974" s="1" t="s">
        <v>153</v>
      </c>
      <c r="C4974">
        <v>53.933300000000003</v>
      </c>
      <c r="D4974">
        <v>-116.5765</v>
      </c>
      <c r="E4974" s="1" t="s">
        <v>36</v>
      </c>
      <c r="F4974" t="s">
        <v>12612</v>
      </c>
      <c r="G4974">
        <v>0</v>
      </c>
      <c r="H4974">
        <v>0</v>
      </c>
      <c r="I4974">
        <v>0</v>
      </c>
    </row>
    <row r="4975" spans="1:9" hidden="1" x14ac:dyDescent="0.3">
      <c r="A4975" s="1" t="s">
        <v>62</v>
      </c>
      <c r="B4975" s="1" t="s">
        <v>153</v>
      </c>
      <c r="C4975">
        <v>53.933300000000003</v>
      </c>
      <c r="D4975">
        <v>-116.5765</v>
      </c>
      <c r="E4975" s="1" t="s">
        <v>37</v>
      </c>
      <c r="F4975" t="s">
        <v>12613</v>
      </c>
      <c r="G4975">
        <v>0</v>
      </c>
      <c r="H4975">
        <v>0</v>
      </c>
      <c r="I4975">
        <v>0</v>
      </c>
    </row>
    <row r="4976" spans="1:9" hidden="1" x14ac:dyDescent="0.3">
      <c r="A4976" s="1" t="s">
        <v>62</v>
      </c>
      <c r="B4976" s="1" t="s">
        <v>153</v>
      </c>
      <c r="C4976">
        <v>53.933300000000003</v>
      </c>
      <c r="D4976">
        <v>-116.5765</v>
      </c>
      <c r="E4976" s="1" t="s">
        <v>38</v>
      </c>
      <c r="F4976" t="s">
        <v>12614</v>
      </c>
      <c r="G4976">
        <v>0</v>
      </c>
      <c r="H4976">
        <v>0</v>
      </c>
      <c r="I4976">
        <v>0</v>
      </c>
    </row>
    <row r="4977" spans="1:9" hidden="1" x14ac:dyDescent="0.3">
      <c r="A4977" s="1" t="s">
        <v>62</v>
      </c>
      <c r="B4977" s="1" t="s">
        <v>153</v>
      </c>
      <c r="C4977">
        <v>53.933300000000003</v>
      </c>
      <c r="D4977">
        <v>-116.5765</v>
      </c>
      <c r="E4977" s="1" t="s">
        <v>39</v>
      </c>
      <c r="F4977" t="s">
        <v>12615</v>
      </c>
      <c r="G4977">
        <v>0</v>
      </c>
      <c r="H4977">
        <v>0</v>
      </c>
      <c r="I4977">
        <v>0</v>
      </c>
    </row>
    <row r="4978" spans="1:9" hidden="1" x14ac:dyDescent="0.3">
      <c r="A4978" s="1" t="s">
        <v>62</v>
      </c>
      <c r="B4978" s="1" t="s">
        <v>153</v>
      </c>
      <c r="C4978">
        <v>53.933300000000003</v>
      </c>
      <c r="D4978">
        <v>-116.5765</v>
      </c>
      <c r="E4978" s="1" t="s">
        <v>40</v>
      </c>
      <c r="F4978" t="s">
        <v>12616</v>
      </c>
      <c r="G4978">
        <v>0</v>
      </c>
      <c r="H4978">
        <v>0</v>
      </c>
      <c r="I4978">
        <v>0</v>
      </c>
    </row>
    <row r="4979" spans="1:9" hidden="1" x14ac:dyDescent="0.3">
      <c r="A4979" s="1" t="s">
        <v>62</v>
      </c>
      <c r="B4979" s="1" t="s">
        <v>153</v>
      </c>
      <c r="C4979">
        <v>53.933300000000003</v>
      </c>
      <c r="D4979">
        <v>-116.5765</v>
      </c>
      <c r="E4979" s="1" t="s">
        <v>41</v>
      </c>
      <c r="F4979" t="s">
        <v>12617</v>
      </c>
      <c r="G4979">
        <v>0</v>
      </c>
      <c r="H4979">
        <v>0</v>
      </c>
      <c r="I4979">
        <v>0</v>
      </c>
    </row>
    <row r="4980" spans="1:9" hidden="1" x14ac:dyDescent="0.3">
      <c r="A4980" s="1" t="s">
        <v>62</v>
      </c>
      <c r="B4980" s="1" t="s">
        <v>153</v>
      </c>
      <c r="C4980">
        <v>53.933300000000003</v>
      </c>
      <c r="D4980">
        <v>-116.5765</v>
      </c>
      <c r="E4980" s="1" t="s">
        <v>42</v>
      </c>
      <c r="F4980" t="s">
        <v>12618</v>
      </c>
      <c r="G4980">
        <v>0</v>
      </c>
      <c r="H4980">
        <v>0</v>
      </c>
      <c r="I4980">
        <v>0</v>
      </c>
    </row>
    <row r="4981" spans="1:9" hidden="1" x14ac:dyDescent="0.3">
      <c r="A4981" s="1" t="s">
        <v>62</v>
      </c>
      <c r="B4981" s="1" t="s">
        <v>153</v>
      </c>
      <c r="C4981">
        <v>53.933300000000003</v>
      </c>
      <c r="D4981">
        <v>-116.5765</v>
      </c>
      <c r="E4981" s="1" t="s">
        <v>43</v>
      </c>
      <c r="F4981" t="s">
        <v>12619</v>
      </c>
      <c r="G4981">
        <v>0</v>
      </c>
      <c r="H4981">
        <v>0</v>
      </c>
      <c r="I4981">
        <v>0</v>
      </c>
    </row>
    <row r="4982" spans="1:9" hidden="1" x14ac:dyDescent="0.3">
      <c r="A4982" s="1" t="s">
        <v>62</v>
      </c>
      <c r="B4982" s="1" t="s">
        <v>153</v>
      </c>
      <c r="C4982">
        <v>53.933300000000003</v>
      </c>
      <c r="D4982">
        <v>-116.5765</v>
      </c>
      <c r="E4982" s="1" t="s">
        <v>44</v>
      </c>
      <c r="F4982" t="s">
        <v>12620</v>
      </c>
      <c r="G4982">
        <v>0</v>
      </c>
      <c r="H4982">
        <v>0</v>
      </c>
      <c r="I4982">
        <v>0</v>
      </c>
    </row>
    <row r="4983" spans="1:9" hidden="1" x14ac:dyDescent="0.3">
      <c r="A4983" s="1" t="s">
        <v>62</v>
      </c>
      <c r="B4983" s="1" t="s">
        <v>153</v>
      </c>
      <c r="C4983">
        <v>53.933300000000003</v>
      </c>
      <c r="D4983">
        <v>-116.5765</v>
      </c>
      <c r="E4983" s="1" t="s">
        <v>45</v>
      </c>
      <c r="F4983" t="s">
        <v>12621</v>
      </c>
      <c r="G4983">
        <v>0</v>
      </c>
      <c r="H4983">
        <v>0</v>
      </c>
      <c r="I4983">
        <v>0</v>
      </c>
    </row>
    <row r="4984" spans="1:9" hidden="1" x14ac:dyDescent="0.3">
      <c r="A4984" s="1" t="s">
        <v>62</v>
      </c>
      <c r="B4984" s="1" t="s">
        <v>153</v>
      </c>
      <c r="C4984">
        <v>53.933300000000003</v>
      </c>
      <c r="D4984">
        <v>-116.5765</v>
      </c>
      <c r="E4984" s="1" t="s">
        <v>46</v>
      </c>
      <c r="F4984" t="s">
        <v>12622</v>
      </c>
      <c r="G4984">
        <v>0</v>
      </c>
      <c r="H4984">
        <v>0</v>
      </c>
      <c r="I4984">
        <v>0</v>
      </c>
    </row>
    <row r="4985" spans="1:9" hidden="1" x14ac:dyDescent="0.3">
      <c r="A4985" s="1" t="s">
        <v>62</v>
      </c>
      <c r="B4985" s="1" t="s">
        <v>153</v>
      </c>
      <c r="C4985">
        <v>53.933300000000003</v>
      </c>
      <c r="D4985">
        <v>-116.5765</v>
      </c>
      <c r="E4985" s="1" t="s">
        <v>47</v>
      </c>
      <c r="F4985" t="s">
        <v>12623</v>
      </c>
      <c r="G4985">
        <v>0</v>
      </c>
      <c r="H4985">
        <v>0</v>
      </c>
      <c r="I4985">
        <v>0</v>
      </c>
    </row>
    <row r="4986" spans="1:9" hidden="1" x14ac:dyDescent="0.3">
      <c r="A4986" s="1" t="s">
        <v>62</v>
      </c>
      <c r="B4986" s="1" t="s">
        <v>153</v>
      </c>
      <c r="C4986">
        <v>53.933300000000003</v>
      </c>
      <c r="D4986">
        <v>-116.5765</v>
      </c>
      <c r="E4986" s="1" t="s">
        <v>48</v>
      </c>
      <c r="F4986" t="s">
        <v>16896</v>
      </c>
      <c r="G4986">
        <v>0</v>
      </c>
      <c r="H4986">
        <v>1</v>
      </c>
      <c r="I4986">
        <v>0</v>
      </c>
    </row>
    <row r="4987" spans="1:9" hidden="1" x14ac:dyDescent="0.3">
      <c r="A4987" s="1" t="s">
        <v>62</v>
      </c>
      <c r="B4987" s="1" t="s">
        <v>153</v>
      </c>
      <c r="C4987">
        <v>53.933300000000003</v>
      </c>
      <c r="D4987">
        <v>-116.5765</v>
      </c>
      <c r="E4987" s="1" t="s">
        <v>49</v>
      </c>
      <c r="F4987" t="s">
        <v>16897</v>
      </c>
      <c r="G4987">
        <v>0</v>
      </c>
      <c r="H4987">
        <v>2</v>
      </c>
      <c r="I4987">
        <v>0</v>
      </c>
    </row>
    <row r="4988" spans="1:9" hidden="1" x14ac:dyDescent="0.3">
      <c r="A4988" s="1" t="s">
        <v>62</v>
      </c>
      <c r="B4988" s="1" t="s">
        <v>153</v>
      </c>
      <c r="C4988">
        <v>53.933300000000003</v>
      </c>
      <c r="D4988">
        <v>-116.5765</v>
      </c>
      <c r="E4988" s="1" t="s">
        <v>50</v>
      </c>
      <c r="F4988" t="s">
        <v>16898</v>
      </c>
      <c r="G4988">
        <v>0</v>
      </c>
      <c r="H4988">
        <v>4</v>
      </c>
      <c r="I4988">
        <v>0</v>
      </c>
    </row>
    <row r="4989" spans="1:9" hidden="1" x14ac:dyDescent="0.3">
      <c r="A4989" s="1" t="s">
        <v>62</v>
      </c>
      <c r="B4989" s="1" t="s">
        <v>153</v>
      </c>
      <c r="C4989">
        <v>53.933300000000003</v>
      </c>
      <c r="D4989">
        <v>-116.5765</v>
      </c>
      <c r="E4989" s="1" t="s">
        <v>51</v>
      </c>
      <c r="F4989" t="s">
        <v>16899</v>
      </c>
      <c r="G4989">
        <v>0</v>
      </c>
      <c r="H4989">
        <v>7</v>
      </c>
      <c r="I4989">
        <v>0</v>
      </c>
    </row>
    <row r="4990" spans="1:9" hidden="1" x14ac:dyDescent="0.3">
      <c r="A4990" s="1" t="s">
        <v>62</v>
      </c>
      <c r="B4990" s="1" t="s">
        <v>153</v>
      </c>
      <c r="C4990">
        <v>53.933300000000003</v>
      </c>
      <c r="D4990">
        <v>-116.5765</v>
      </c>
      <c r="E4990" s="1" t="s">
        <v>52</v>
      </c>
      <c r="F4990" t="s">
        <v>16900</v>
      </c>
      <c r="G4990">
        <v>0</v>
      </c>
      <c r="H4990">
        <v>7</v>
      </c>
      <c r="I4990">
        <v>0</v>
      </c>
    </row>
    <row r="4991" spans="1:9" hidden="1" x14ac:dyDescent="0.3">
      <c r="A4991" s="1" t="s">
        <v>62</v>
      </c>
      <c r="B4991" s="1" t="s">
        <v>153</v>
      </c>
      <c r="C4991">
        <v>53.933300000000003</v>
      </c>
      <c r="D4991">
        <v>-116.5765</v>
      </c>
      <c r="E4991" s="1" t="s">
        <v>53</v>
      </c>
      <c r="F4991" t="s">
        <v>16901</v>
      </c>
      <c r="G4991">
        <v>0</v>
      </c>
      <c r="H4991">
        <v>19</v>
      </c>
      <c r="I4991">
        <v>0</v>
      </c>
    </row>
    <row r="4992" spans="1:9" hidden="1" x14ac:dyDescent="0.3">
      <c r="A4992" s="1" t="s">
        <v>62</v>
      </c>
      <c r="B4992" s="1" t="s">
        <v>153</v>
      </c>
      <c r="C4992">
        <v>53.933300000000003</v>
      </c>
      <c r="D4992">
        <v>-116.5765</v>
      </c>
      <c r="E4992" s="1" t="s">
        <v>54</v>
      </c>
      <c r="F4992" t="s">
        <v>16902</v>
      </c>
      <c r="G4992">
        <v>0</v>
      </c>
      <c r="H4992">
        <v>19</v>
      </c>
      <c r="I4992">
        <v>0</v>
      </c>
    </row>
    <row r="4993" spans="1:9" hidden="1" x14ac:dyDescent="0.3">
      <c r="A4993" s="1" t="s">
        <v>62</v>
      </c>
      <c r="B4993" s="1" t="s">
        <v>153</v>
      </c>
      <c r="C4993">
        <v>53.933300000000003</v>
      </c>
      <c r="D4993">
        <v>-116.5765</v>
      </c>
      <c r="E4993" s="1" t="s">
        <v>21548</v>
      </c>
      <c r="F4993" t="s">
        <v>21644</v>
      </c>
      <c r="G4993">
        <v>0</v>
      </c>
      <c r="H4993">
        <v>29</v>
      </c>
      <c r="I4993">
        <v>0</v>
      </c>
    </row>
    <row r="4994" spans="1:9" hidden="1" x14ac:dyDescent="0.3">
      <c r="A4994" s="1" t="s">
        <v>62</v>
      </c>
      <c r="B4994" s="1" t="s">
        <v>154</v>
      </c>
      <c r="C4994">
        <v>52.939900000000002</v>
      </c>
      <c r="D4994">
        <v>-73.549099999999996</v>
      </c>
      <c r="E4994" s="1" t="s">
        <v>4</v>
      </c>
      <c r="F4994" t="s">
        <v>12624</v>
      </c>
      <c r="G4994">
        <v>0</v>
      </c>
      <c r="H4994">
        <v>0</v>
      </c>
      <c r="I4994">
        <v>0</v>
      </c>
    </row>
    <row r="4995" spans="1:9" hidden="1" x14ac:dyDescent="0.3">
      <c r="A4995" s="1" t="s">
        <v>62</v>
      </c>
      <c r="B4995" s="1" t="s">
        <v>154</v>
      </c>
      <c r="C4995">
        <v>52.939900000000002</v>
      </c>
      <c r="D4995">
        <v>-73.549099999999996</v>
      </c>
      <c r="E4995" s="1" t="s">
        <v>5</v>
      </c>
      <c r="F4995" t="s">
        <v>12625</v>
      </c>
      <c r="G4995">
        <v>0</v>
      </c>
      <c r="H4995">
        <v>0</v>
      </c>
      <c r="I4995">
        <v>0</v>
      </c>
    </row>
    <row r="4996" spans="1:9" hidden="1" x14ac:dyDescent="0.3">
      <c r="A4996" s="1" t="s">
        <v>62</v>
      </c>
      <c r="B4996" s="1" t="s">
        <v>154</v>
      </c>
      <c r="C4996">
        <v>52.939900000000002</v>
      </c>
      <c r="D4996">
        <v>-73.549099999999996</v>
      </c>
      <c r="E4996" s="1" t="s">
        <v>6</v>
      </c>
      <c r="F4996" t="s">
        <v>12626</v>
      </c>
      <c r="G4996">
        <v>0</v>
      </c>
      <c r="H4996">
        <v>0</v>
      </c>
      <c r="I4996">
        <v>0</v>
      </c>
    </row>
    <row r="4997" spans="1:9" hidden="1" x14ac:dyDescent="0.3">
      <c r="A4997" s="1" t="s">
        <v>62</v>
      </c>
      <c r="B4997" s="1" t="s">
        <v>154</v>
      </c>
      <c r="C4997">
        <v>52.939900000000002</v>
      </c>
      <c r="D4997">
        <v>-73.549099999999996</v>
      </c>
      <c r="E4997" s="1" t="s">
        <v>7</v>
      </c>
      <c r="F4997" t="s">
        <v>12627</v>
      </c>
      <c r="G4997">
        <v>0</v>
      </c>
      <c r="H4997">
        <v>0</v>
      </c>
      <c r="I4997">
        <v>0</v>
      </c>
    </row>
    <row r="4998" spans="1:9" hidden="1" x14ac:dyDescent="0.3">
      <c r="A4998" s="1" t="s">
        <v>62</v>
      </c>
      <c r="B4998" s="1" t="s">
        <v>154</v>
      </c>
      <c r="C4998">
        <v>52.939900000000002</v>
      </c>
      <c r="D4998">
        <v>-73.549099999999996</v>
      </c>
      <c r="E4998" s="1" t="s">
        <v>8</v>
      </c>
      <c r="F4998" t="s">
        <v>12628</v>
      </c>
      <c r="G4998">
        <v>0</v>
      </c>
      <c r="H4998">
        <v>0</v>
      </c>
      <c r="I4998">
        <v>0</v>
      </c>
    </row>
    <row r="4999" spans="1:9" hidden="1" x14ac:dyDescent="0.3">
      <c r="A4999" s="1" t="s">
        <v>62</v>
      </c>
      <c r="B4999" s="1" t="s">
        <v>154</v>
      </c>
      <c r="C4999">
        <v>52.939900000000002</v>
      </c>
      <c r="D4999">
        <v>-73.549099999999996</v>
      </c>
      <c r="E4999" s="1" t="s">
        <v>9</v>
      </c>
      <c r="F4999" t="s">
        <v>12629</v>
      </c>
      <c r="G4999">
        <v>0</v>
      </c>
      <c r="H4999">
        <v>0</v>
      </c>
      <c r="I4999">
        <v>0</v>
      </c>
    </row>
    <row r="5000" spans="1:9" hidden="1" x14ac:dyDescent="0.3">
      <c r="A5000" s="1" t="s">
        <v>62</v>
      </c>
      <c r="B5000" s="1" t="s">
        <v>154</v>
      </c>
      <c r="C5000">
        <v>52.939900000000002</v>
      </c>
      <c r="D5000">
        <v>-73.549099999999996</v>
      </c>
      <c r="E5000" s="1" t="s">
        <v>10</v>
      </c>
      <c r="F5000" t="s">
        <v>12630</v>
      </c>
      <c r="G5000">
        <v>0</v>
      </c>
      <c r="H5000">
        <v>0</v>
      </c>
      <c r="I5000">
        <v>0</v>
      </c>
    </row>
    <row r="5001" spans="1:9" hidden="1" x14ac:dyDescent="0.3">
      <c r="A5001" s="1" t="s">
        <v>62</v>
      </c>
      <c r="B5001" s="1" t="s">
        <v>154</v>
      </c>
      <c r="C5001">
        <v>52.939900000000002</v>
      </c>
      <c r="D5001">
        <v>-73.549099999999996</v>
      </c>
      <c r="E5001" s="1" t="s">
        <v>11</v>
      </c>
      <c r="F5001" t="s">
        <v>12631</v>
      </c>
      <c r="G5001">
        <v>0</v>
      </c>
      <c r="H5001">
        <v>0</v>
      </c>
      <c r="I5001">
        <v>0</v>
      </c>
    </row>
    <row r="5002" spans="1:9" hidden="1" x14ac:dyDescent="0.3">
      <c r="A5002" s="1" t="s">
        <v>62</v>
      </c>
      <c r="B5002" s="1" t="s">
        <v>154</v>
      </c>
      <c r="C5002">
        <v>52.939900000000002</v>
      </c>
      <c r="D5002">
        <v>-73.549099999999996</v>
      </c>
      <c r="E5002" s="1" t="s">
        <v>12</v>
      </c>
      <c r="F5002" t="s">
        <v>12632</v>
      </c>
      <c r="G5002">
        <v>0</v>
      </c>
      <c r="H5002">
        <v>0</v>
      </c>
      <c r="I5002">
        <v>0</v>
      </c>
    </row>
    <row r="5003" spans="1:9" hidden="1" x14ac:dyDescent="0.3">
      <c r="A5003" s="1" t="s">
        <v>62</v>
      </c>
      <c r="B5003" s="1" t="s">
        <v>154</v>
      </c>
      <c r="C5003">
        <v>52.939900000000002</v>
      </c>
      <c r="D5003">
        <v>-73.549099999999996</v>
      </c>
      <c r="E5003" s="1" t="s">
        <v>13</v>
      </c>
      <c r="F5003" t="s">
        <v>12633</v>
      </c>
      <c r="G5003">
        <v>0</v>
      </c>
      <c r="H5003">
        <v>0</v>
      </c>
      <c r="I5003">
        <v>0</v>
      </c>
    </row>
    <row r="5004" spans="1:9" hidden="1" x14ac:dyDescent="0.3">
      <c r="A5004" s="1" t="s">
        <v>62</v>
      </c>
      <c r="B5004" s="1" t="s">
        <v>154</v>
      </c>
      <c r="C5004">
        <v>52.939900000000002</v>
      </c>
      <c r="D5004">
        <v>-73.549099999999996</v>
      </c>
      <c r="E5004" s="1" t="s">
        <v>14</v>
      </c>
      <c r="F5004" t="s">
        <v>12634</v>
      </c>
      <c r="G5004">
        <v>0</v>
      </c>
      <c r="H5004">
        <v>0</v>
      </c>
      <c r="I5004">
        <v>0</v>
      </c>
    </row>
    <row r="5005" spans="1:9" hidden="1" x14ac:dyDescent="0.3">
      <c r="A5005" s="1" t="s">
        <v>62</v>
      </c>
      <c r="B5005" s="1" t="s">
        <v>154</v>
      </c>
      <c r="C5005">
        <v>52.939900000000002</v>
      </c>
      <c r="D5005">
        <v>-73.549099999999996</v>
      </c>
      <c r="E5005" s="1" t="s">
        <v>15</v>
      </c>
      <c r="F5005" t="s">
        <v>12635</v>
      </c>
      <c r="G5005">
        <v>0</v>
      </c>
      <c r="H5005">
        <v>0</v>
      </c>
      <c r="I5005">
        <v>0</v>
      </c>
    </row>
    <row r="5006" spans="1:9" hidden="1" x14ac:dyDescent="0.3">
      <c r="A5006" s="1" t="s">
        <v>62</v>
      </c>
      <c r="B5006" s="1" t="s">
        <v>154</v>
      </c>
      <c r="C5006">
        <v>52.939900000000002</v>
      </c>
      <c r="D5006">
        <v>-73.549099999999996</v>
      </c>
      <c r="E5006" s="1" t="s">
        <v>16</v>
      </c>
      <c r="F5006" t="s">
        <v>12636</v>
      </c>
      <c r="G5006">
        <v>0</v>
      </c>
      <c r="H5006">
        <v>0</v>
      </c>
      <c r="I5006">
        <v>0</v>
      </c>
    </row>
    <row r="5007" spans="1:9" hidden="1" x14ac:dyDescent="0.3">
      <c r="A5007" s="1" t="s">
        <v>62</v>
      </c>
      <c r="B5007" s="1" t="s">
        <v>154</v>
      </c>
      <c r="C5007">
        <v>52.939900000000002</v>
      </c>
      <c r="D5007">
        <v>-73.549099999999996</v>
      </c>
      <c r="E5007" s="1" t="s">
        <v>17</v>
      </c>
      <c r="F5007" t="s">
        <v>12637</v>
      </c>
      <c r="G5007">
        <v>0</v>
      </c>
      <c r="H5007">
        <v>0</v>
      </c>
      <c r="I5007">
        <v>0</v>
      </c>
    </row>
    <row r="5008" spans="1:9" hidden="1" x14ac:dyDescent="0.3">
      <c r="A5008" s="1" t="s">
        <v>62</v>
      </c>
      <c r="B5008" s="1" t="s">
        <v>154</v>
      </c>
      <c r="C5008">
        <v>52.939900000000002</v>
      </c>
      <c r="D5008">
        <v>-73.549099999999996</v>
      </c>
      <c r="E5008" s="1" t="s">
        <v>18</v>
      </c>
      <c r="F5008" t="s">
        <v>12638</v>
      </c>
      <c r="G5008">
        <v>0</v>
      </c>
      <c r="H5008">
        <v>0</v>
      </c>
      <c r="I5008">
        <v>0</v>
      </c>
    </row>
    <row r="5009" spans="1:9" hidden="1" x14ac:dyDescent="0.3">
      <c r="A5009" s="1" t="s">
        <v>62</v>
      </c>
      <c r="B5009" s="1" t="s">
        <v>154</v>
      </c>
      <c r="C5009">
        <v>52.939900000000002</v>
      </c>
      <c r="D5009">
        <v>-73.549099999999996</v>
      </c>
      <c r="E5009" s="1" t="s">
        <v>19</v>
      </c>
      <c r="F5009" t="s">
        <v>12639</v>
      </c>
      <c r="G5009">
        <v>0</v>
      </c>
      <c r="H5009">
        <v>0</v>
      </c>
      <c r="I5009">
        <v>0</v>
      </c>
    </row>
    <row r="5010" spans="1:9" hidden="1" x14ac:dyDescent="0.3">
      <c r="A5010" s="1" t="s">
        <v>62</v>
      </c>
      <c r="B5010" s="1" t="s">
        <v>154</v>
      </c>
      <c r="C5010">
        <v>52.939900000000002</v>
      </c>
      <c r="D5010">
        <v>-73.549099999999996</v>
      </c>
      <c r="E5010" s="1" t="s">
        <v>20</v>
      </c>
      <c r="F5010" t="s">
        <v>12640</v>
      </c>
      <c r="G5010">
        <v>0</v>
      </c>
      <c r="H5010">
        <v>0</v>
      </c>
      <c r="I5010">
        <v>0</v>
      </c>
    </row>
    <row r="5011" spans="1:9" hidden="1" x14ac:dyDescent="0.3">
      <c r="A5011" s="1" t="s">
        <v>62</v>
      </c>
      <c r="B5011" s="1" t="s">
        <v>154</v>
      </c>
      <c r="C5011">
        <v>52.939900000000002</v>
      </c>
      <c r="D5011">
        <v>-73.549099999999996</v>
      </c>
      <c r="E5011" s="1" t="s">
        <v>21</v>
      </c>
      <c r="F5011" t="s">
        <v>12641</v>
      </c>
      <c r="G5011">
        <v>0</v>
      </c>
      <c r="H5011">
        <v>0</v>
      </c>
      <c r="I5011">
        <v>0</v>
      </c>
    </row>
    <row r="5012" spans="1:9" hidden="1" x14ac:dyDescent="0.3">
      <c r="A5012" s="1" t="s">
        <v>62</v>
      </c>
      <c r="B5012" s="1" t="s">
        <v>154</v>
      </c>
      <c r="C5012">
        <v>52.939900000000002</v>
      </c>
      <c r="D5012">
        <v>-73.549099999999996</v>
      </c>
      <c r="E5012" s="1" t="s">
        <v>22</v>
      </c>
      <c r="F5012" t="s">
        <v>12642</v>
      </c>
      <c r="G5012">
        <v>0</v>
      </c>
      <c r="H5012">
        <v>0</v>
      </c>
      <c r="I5012">
        <v>0</v>
      </c>
    </row>
    <row r="5013" spans="1:9" hidden="1" x14ac:dyDescent="0.3">
      <c r="A5013" s="1" t="s">
        <v>62</v>
      </c>
      <c r="B5013" s="1" t="s">
        <v>154</v>
      </c>
      <c r="C5013">
        <v>52.939900000000002</v>
      </c>
      <c r="D5013">
        <v>-73.549099999999996</v>
      </c>
      <c r="E5013" s="1" t="s">
        <v>23</v>
      </c>
      <c r="F5013" t="s">
        <v>12643</v>
      </c>
      <c r="G5013">
        <v>0</v>
      </c>
      <c r="H5013">
        <v>0</v>
      </c>
      <c r="I5013">
        <v>0</v>
      </c>
    </row>
    <row r="5014" spans="1:9" hidden="1" x14ac:dyDescent="0.3">
      <c r="A5014" s="1" t="s">
        <v>62</v>
      </c>
      <c r="B5014" s="1" t="s">
        <v>154</v>
      </c>
      <c r="C5014">
        <v>52.939900000000002</v>
      </c>
      <c r="D5014">
        <v>-73.549099999999996</v>
      </c>
      <c r="E5014" s="1" t="s">
        <v>24</v>
      </c>
      <c r="F5014" t="s">
        <v>12644</v>
      </c>
      <c r="G5014">
        <v>0</v>
      </c>
      <c r="H5014">
        <v>0</v>
      </c>
      <c r="I5014">
        <v>0</v>
      </c>
    </row>
    <row r="5015" spans="1:9" hidden="1" x14ac:dyDescent="0.3">
      <c r="A5015" s="1" t="s">
        <v>62</v>
      </c>
      <c r="B5015" s="1" t="s">
        <v>154</v>
      </c>
      <c r="C5015">
        <v>52.939900000000002</v>
      </c>
      <c r="D5015">
        <v>-73.549099999999996</v>
      </c>
      <c r="E5015" s="1" t="s">
        <v>25</v>
      </c>
      <c r="F5015" t="s">
        <v>12645</v>
      </c>
      <c r="G5015">
        <v>0</v>
      </c>
      <c r="H5015">
        <v>0</v>
      </c>
      <c r="I5015">
        <v>0</v>
      </c>
    </row>
    <row r="5016" spans="1:9" hidden="1" x14ac:dyDescent="0.3">
      <c r="A5016" s="1" t="s">
        <v>62</v>
      </c>
      <c r="B5016" s="1" t="s">
        <v>154</v>
      </c>
      <c r="C5016">
        <v>52.939900000000002</v>
      </c>
      <c r="D5016">
        <v>-73.549099999999996</v>
      </c>
      <c r="E5016" s="1" t="s">
        <v>26</v>
      </c>
      <c r="F5016" t="s">
        <v>12646</v>
      </c>
      <c r="G5016">
        <v>0</v>
      </c>
      <c r="H5016">
        <v>0</v>
      </c>
      <c r="I5016">
        <v>0</v>
      </c>
    </row>
    <row r="5017" spans="1:9" hidden="1" x14ac:dyDescent="0.3">
      <c r="A5017" s="1" t="s">
        <v>62</v>
      </c>
      <c r="B5017" s="1" t="s">
        <v>154</v>
      </c>
      <c r="C5017">
        <v>52.939900000000002</v>
      </c>
      <c r="D5017">
        <v>-73.549099999999996</v>
      </c>
      <c r="E5017" s="1" t="s">
        <v>27</v>
      </c>
      <c r="F5017" t="s">
        <v>12647</v>
      </c>
      <c r="G5017">
        <v>0</v>
      </c>
      <c r="H5017">
        <v>0</v>
      </c>
      <c r="I5017">
        <v>0</v>
      </c>
    </row>
    <row r="5018" spans="1:9" hidden="1" x14ac:dyDescent="0.3">
      <c r="A5018" s="1" t="s">
        <v>62</v>
      </c>
      <c r="B5018" s="1" t="s">
        <v>154</v>
      </c>
      <c r="C5018">
        <v>52.939900000000002</v>
      </c>
      <c r="D5018">
        <v>-73.549099999999996</v>
      </c>
      <c r="E5018" s="1" t="s">
        <v>28</v>
      </c>
      <c r="F5018" t="s">
        <v>12648</v>
      </c>
      <c r="G5018">
        <v>0</v>
      </c>
      <c r="H5018">
        <v>0</v>
      </c>
      <c r="I5018">
        <v>0</v>
      </c>
    </row>
    <row r="5019" spans="1:9" hidden="1" x14ac:dyDescent="0.3">
      <c r="A5019" s="1" t="s">
        <v>62</v>
      </c>
      <c r="B5019" s="1" t="s">
        <v>154</v>
      </c>
      <c r="C5019">
        <v>52.939900000000002</v>
      </c>
      <c r="D5019">
        <v>-73.549099999999996</v>
      </c>
      <c r="E5019" s="1" t="s">
        <v>29</v>
      </c>
      <c r="F5019" t="s">
        <v>12649</v>
      </c>
      <c r="G5019">
        <v>0</v>
      </c>
      <c r="H5019">
        <v>0</v>
      </c>
      <c r="I5019">
        <v>0</v>
      </c>
    </row>
    <row r="5020" spans="1:9" hidden="1" x14ac:dyDescent="0.3">
      <c r="A5020" s="1" t="s">
        <v>62</v>
      </c>
      <c r="B5020" s="1" t="s">
        <v>154</v>
      </c>
      <c r="C5020">
        <v>52.939900000000002</v>
      </c>
      <c r="D5020">
        <v>-73.549099999999996</v>
      </c>
      <c r="E5020" s="1" t="s">
        <v>30</v>
      </c>
      <c r="F5020" t="s">
        <v>12650</v>
      </c>
      <c r="G5020">
        <v>0</v>
      </c>
      <c r="H5020">
        <v>0</v>
      </c>
      <c r="I5020">
        <v>0</v>
      </c>
    </row>
    <row r="5021" spans="1:9" hidden="1" x14ac:dyDescent="0.3">
      <c r="A5021" s="1" t="s">
        <v>62</v>
      </c>
      <c r="B5021" s="1" t="s">
        <v>154</v>
      </c>
      <c r="C5021">
        <v>52.939900000000002</v>
      </c>
      <c r="D5021">
        <v>-73.549099999999996</v>
      </c>
      <c r="E5021" s="1" t="s">
        <v>31</v>
      </c>
      <c r="F5021" t="s">
        <v>12651</v>
      </c>
      <c r="G5021">
        <v>0</v>
      </c>
      <c r="H5021">
        <v>0</v>
      </c>
      <c r="I5021">
        <v>0</v>
      </c>
    </row>
    <row r="5022" spans="1:9" hidden="1" x14ac:dyDescent="0.3">
      <c r="A5022" s="1" t="s">
        <v>62</v>
      </c>
      <c r="B5022" s="1" t="s">
        <v>154</v>
      </c>
      <c r="C5022">
        <v>52.939900000000002</v>
      </c>
      <c r="D5022">
        <v>-73.549099999999996</v>
      </c>
      <c r="E5022" s="1" t="s">
        <v>32</v>
      </c>
      <c r="F5022" t="s">
        <v>12652</v>
      </c>
      <c r="G5022">
        <v>0</v>
      </c>
      <c r="H5022">
        <v>0</v>
      </c>
      <c r="I5022">
        <v>0</v>
      </c>
    </row>
    <row r="5023" spans="1:9" hidden="1" x14ac:dyDescent="0.3">
      <c r="A5023" s="1" t="s">
        <v>62</v>
      </c>
      <c r="B5023" s="1" t="s">
        <v>154</v>
      </c>
      <c r="C5023">
        <v>52.939900000000002</v>
      </c>
      <c r="D5023">
        <v>-73.549099999999996</v>
      </c>
      <c r="E5023" s="1" t="s">
        <v>33</v>
      </c>
      <c r="F5023" t="s">
        <v>12653</v>
      </c>
      <c r="G5023">
        <v>0</v>
      </c>
      <c r="H5023">
        <v>0</v>
      </c>
      <c r="I5023">
        <v>0</v>
      </c>
    </row>
    <row r="5024" spans="1:9" hidden="1" x14ac:dyDescent="0.3">
      <c r="A5024" s="1" t="s">
        <v>62</v>
      </c>
      <c r="B5024" s="1" t="s">
        <v>154</v>
      </c>
      <c r="C5024">
        <v>52.939900000000002</v>
      </c>
      <c r="D5024">
        <v>-73.549099999999996</v>
      </c>
      <c r="E5024" s="1" t="s">
        <v>34</v>
      </c>
      <c r="F5024" t="s">
        <v>12654</v>
      </c>
      <c r="G5024">
        <v>0</v>
      </c>
      <c r="H5024">
        <v>0</v>
      </c>
      <c r="I5024">
        <v>0</v>
      </c>
    </row>
    <row r="5025" spans="1:9" hidden="1" x14ac:dyDescent="0.3">
      <c r="A5025" s="1" t="s">
        <v>62</v>
      </c>
      <c r="B5025" s="1" t="s">
        <v>154</v>
      </c>
      <c r="C5025">
        <v>52.939900000000002</v>
      </c>
      <c r="D5025">
        <v>-73.549099999999996</v>
      </c>
      <c r="E5025" s="1" t="s">
        <v>35</v>
      </c>
      <c r="F5025" t="s">
        <v>12655</v>
      </c>
      <c r="G5025">
        <v>0</v>
      </c>
      <c r="H5025">
        <v>0</v>
      </c>
      <c r="I5025">
        <v>0</v>
      </c>
    </row>
    <row r="5026" spans="1:9" hidden="1" x14ac:dyDescent="0.3">
      <c r="A5026" s="1" t="s">
        <v>62</v>
      </c>
      <c r="B5026" s="1" t="s">
        <v>154</v>
      </c>
      <c r="C5026">
        <v>52.939900000000002</v>
      </c>
      <c r="D5026">
        <v>-73.549099999999996</v>
      </c>
      <c r="E5026" s="1" t="s">
        <v>36</v>
      </c>
      <c r="F5026" t="s">
        <v>12656</v>
      </c>
      <c r="G5026">
        <v>0</v>
      </c>
      <c r="H5026">
        <v>0</v>
      </c>
      <c r="I5026">
        <v>0</v>
      </c>
    </row>
    <row r="5027" spans="1:9" hidden="1" x14ac:dyDescent="0.3">
      <c r="A5027" s="1" t="s">
        <v>62</v>
      </c>
      <c r="B5027" s="1" t="s">
        <v>154</v>
      </c>
      <c r="C5027">
        <v>52.939900000000002</v>
      </c>
      <c r="D5027">
        <v>-73.549099999999996</v>
      </c>
      <c r="E5027" s="1" t="s">
        <v>37</v>
      </c>
      <c r="F5027" t="s">
        <v>12657</v>
      </c>
      <c r="G5027">
        <v>0</v>
      </c>
      <c r="H5027">
        <v>0</v>
      </c>
      <c r="I5027">
        <v>0</v>
      </c>
    </row>
    <row r="5028" spans="1:9" hidden="1" x14ac:dyDescent="0.3">
      <c r="A5028" s="1" t="s">
        <v>62</v>
      </c>
      <c r="B5028" s="1" t="s">
        <v>154</v>
      </c>
      <c r="C5028">
        <v>52.939900000000002</v>
      </c>
      <c r="D5028">
        <v>-73.549099999999996</v>
      </c>
      <c r="E5028" s="1" t="s">
        <v>38</v>
      </c>
      <c r="F5028" t="s">
        <v>12658</v>
      </c>
      <c r="G5028">
        <v>0</v>
      </c>
      <c r="H5028">
        <v>0</v>
      </c>
      <c r="I5028">
        <v>0</v>
      </c>
    </row>
    <row r="5029" spans="1:9" hidden="1" x14ac:dyDescent="0.3">
      <c r="A5029" s="1" t="s">
        <v>62</v>
      </c>
      <c r="B5029" s="1" t="s">
        <v>154</v>
      </c>
      <c r="C5029">
        <v>52.939900000000002</v>
      </c>
      <c r="D5029">
        <v>-73.549099999999996</v>
      </c>
      <c r="E5029" s="1" t="s">
        <v>39</v>
      </c>
      <c r="F5029" t="s">
        <v>12659</v>
      </c>
      <c r="G5029">
        <v>0</v>
      </c>
      <c r="H5029">
        <v>0</v>
      </c>
      <c r="I5029">
        <v>0</v>
      </c>
    </row>
    <row r="5030" spans="1:9" hidden="1" x14ac:dyDescent="0.3">
      <c r="A5030" s="1" t="s">
        <v>62</v>
      </c>
      <c r="B5030" s="1" t="s">
        <v>154</v>
      </c>
      <c r="C5030">
        <v>52.939900000000002</v>
      </c>
      <c r="D5030">
        <v>-73.549099999999996</v>
      </c>
      <c r="E5030" s="1" t="s">
        <v>40</v>
      </c>
      <c r="F5030" t="s">
        <v>12660</v>
      </c>
      <c r="G5030">
        <v>0</v>
      </c>
      <c r="H5030">
        <v>0</v>
      </c>
      <c r="I5030">
        <v>0</v>
      </c>
    </row>
    <row r="5031" spans="1:9" hidden="1" x14ac:dyDescent="0.3">
      <c r="A5031" s="1" t="s">
        <v>62</v>
      </c>
      <c r="B5031" s="1" t="s">
        <v>154</v>
      </c>
      <c r="C5031">
        <v>52.939900000000002</v>
      </c>
      <c r="D5031">
        <v>-73.549099999999996</v>
      </c>
      <c r="E5031" s="1" t="s">
        <v>41</v>
      </c>
      <c r="F5031" t="s">
        <v>16903</v>
      </c>
      <c r="G5031">
        <v>0</v>
      </c>
      <c r="H5031">
        <v>1</v>
      </c>
      <c r="I5031">
        <v>0</v>
      </c>
    </row>
    <row r="5032" spans="1:9" hidden="1" x14ac:dyDescent="0.3">
      <c r="A5032" s="1" t="s">
        <v>62</v>
      </c>
      <c r="B5032" s="1" t="s">
        <v>154</v>
      </c>
      <c r="C5032">
        <v>52.939900000000002</v>
      </c>
      <c r="D5032">
        <v>-73.549099999999996</v>
      </c>
      <c r="E5032" s="1" t="s">
        <v>42</v>
      </c>
      <c r="F5032" t="s">
        <v>16904</v>
      </c>
      <c r="G5032">
        <v>0</v>
      </c>
      <c r="H5032">
        <v>1</v>
      </c>
      <c r="I5032">
        <v>0</v>
      </c>
    </row>
    <row r="5033" spans="1:9" hidden="1" x14ac:dyDescent="0.3">
      <c r="A5033" s="1" t="s">
        <v>62</v>
      </c>
      <c r="B5033" s="1" t="s">
        <v>154</v>
      </c>
      <c r="C5033">
        <v>52.939900000000002</v>
      </c>
      <c r="D5033">
        <v>-73.549099999999996</v>
      </c>
      <c r="E5033" s="1" t="s">
        <v>43</v>
      </c>
      <c r="F5033" t="s">
        <v>16905</v>
      </c>
      <c r="G5033">
        <v>0</v>
      </c>
      <c r="H5033">
        <v>1</v>
      </c>
      <c r="I5033">
        <v>0</v>
      </c>
    </row>
    <row r="5034" spans="1:9" hidden="1" x14ac:dyDescent="0.3">
      <c r="A5034" s="1" t="s">
        <v>62</v>
      </c>
      <c r="B5034" s="1" t="s">
        <v>154</v>
      </c>
      <c r="C5034">
        <v>52.939900000000002</v>
      </c>
      <c r="D5034">
        <v>-73.549099999999996</v>
      </c>
      <c r="E5034" s="1" t="s">
        <v>44</v>
      </c>
      <c r="F5034" t="s">
        <v>16906</v>
      </c>
      <c r="G5034">
        <v>0</v>
      </c>
      <c r="H5034">
        <v>1</v>
      </c>
      <c r="I5034">
        <v>0</v>
      </c>
    </row>
    <row r="5035" spans="1:9" hidden="1" x14ac:dyDescent="0.3">
      <c r="A5035" s="1" t="s">
        <v>62</v>
      </c>
      <c r="B5035" s="1" t="s">
        <v>154</v>
      </c>
      <c r="C5035">
        <v>52.939900000000002</v>
      </c>
      <c r="D5035">
        <v>-73.549099999999996</v>
      </c>
      <c r="E5035" s="1" t="s">
        <v>45</v>
      </c>
      <c r="F5035" t="s">
        <v>16907</v>
      </c>
      <c r="G5035">
        <v>0</v>
      </c>
      <c r="H5035">
        <v>1</v>
      </c>
      <c r="I5035">
        <v>0</v>
      </c>
    </row>
    <row r="5036" spans="1:9" hidden="1" x14ac:dyDescent="0.3">
      <c r="A5036" s="1" t="s">
        <v>62</v>
      </c>
      <c r="B5036" s="1" t="s">
        <v>154</v>
      </c>
      <c r="C5036">
        <v>52.939900000000002</v>
      </c>
      <c r="D5036">
        <v>-73.549099999999996</v>
      </c>
      <c r="E5036" s="1" t="s">
        <v>46</v>
      </c>
      <c r="F5036" t="s">
        <v>16908</v>
      </c>
      <c r="G5036">
        <v>0</v>
      </c>
      <c r="H5036">
        <v>1</v>
      </c>
      <c r="I5036">
        <v>0</v>
      </c>
    </row>
    <row r="5037" spans="1:9" hidden="1" x14ac:dyDescent="0.3">
      <c r="A5037" s="1" t="s">
        <v>62</v>
      </c>
      <c r="B5037" s="1" t="s">
        <v>154</v>
      </c>
      <c r="C5037">
        <v>52.939900000000002</v>
      </c>
      <c r="D5037">
        <v>-73.549099999999996</v>
      </c>
      <c r="E5037" s="1" t="s">
        <v>47</v>
      </c>
      <c r="F5037" t="s">
        <v>16909</v>
      </c>
      <c r="G5037">
        <v>0</v>
      </c>
      <c r="H5037">
        <v>2</v>
      </c>
      <c r="I5037">
        <v>0</v>
      </c>
    </row>
    <row r="5038" spans="1:9" hidden="1" x14ac:dyDescent="0.3">
      <c r="A5038" s="1" t="s">
        <v>62</v>
      </c>
      <c r="B5038" s="1" t="s">
        <v>154</v>
      </c>
      <c r="C5038">
        <v>52.939900000000002</v>
      </c>
      <c r="D5038">
        <v>-73.549099999999996</v>
      </c>
      <c r="E5038" s="1" t="s">
        <v>48</v>
      </c>
      <c r="F5038" t="s">
        <v>16910</v>
      </c>
      <c r="G5038">
        <v>0</v>
      </c>
      <c r="H5038">
        <v>2</v>
      </c>
      <c r="I5038">
        <v>0</v>
      </c>
    </row>
    <row r="5039" spans="1:9" hidden="1" x14ac:dyDescent="0.3">
      <c r="A5039" s="1" t="s">
        <v>62</v>
      </c>
      <c r="B5039" s="1" t="s">
        <v>154</v>
      </c>
      <c r="C5039">
        <v>52.939900000000002</v>
      </c>
      <c r="D5039">
        <v>-73.549099999999996</v>
      </c>
      <c r="E5039" s="1" t="s">
        <v>49</v>
      </c>
      <c r="F5039" t="s">
        <v>16911</v>
      </c>
      <c r="G5039">
        <v>0</v>
      </c>
      <c r="H5039">
        <v>3</v>
      </c>
      <c r="I5039">
        <v>0</v>
      </c>
    </row>
    <row r="5040" spans="1:9" hidden="1" x14ac:dyDescent="0.3">
      <c r="A5040" s="1" t="s">
        <v>62</v>
      </c>
      <c r="B5040" s="1" t="s">
        <v>154</v>
      </c>
      <c r="C5040">
        <v>52.939900000000002</v>
      </c>
      <c r="D5040">
        <v>-73.549099999999996</v>
      </c>
      <c r="E5040" s="1" t="s">
        <v>50</v>
      </c>
      <c r="F5040" t="s">
        <v>16912</v>
      </c>
      <c r="G5040">
        <v>0</v>
      </c>
      <c r="H5040">
        <v>4</v>
      </c>
      <c r="I5040">
        <v>0</v>
      </c>
    </row>
    <row r="5041" spans="1:9" hidden="1" x14ac:dyDescent="0.3">
      <c r="A5041" s="1" t="s">
        <v>62</v>
      </c>
      <c r="B5041" s="1" t="s">
        <v>154</v>
      </c>
      <c r="C5041">
        <v>52.939900000000002</v>
      </c>
      <c r="D5041">
        <v>-73.549099999999996</v>
      </c>
      <c r="E5041" s="1" t="s">
        <v>51</v>
      </c>
      <c r="F5041" t="s">
        <v>16913</v>
      </c>
      <c r="G5041">
        <v>0</v>
      </c>
      <c r="H5041">
        <v>4</v>
      </c>
      <c r="I5041">
        <v>0</v>
      </c>
    </row>
    <row r="5042" spans="1:9" hidden="1" x14ac:dyDescent="0.3">
      <c r="A5042" s="1" t="s">
        <v>62</v>
      </c>
      <c r="B5042" s="1" t="s">
        <v>154</v>
      </c>
      <c r="C5042">
        <v>52.939900000000002</v>
      </c>
      <c r="D5042">
        <v>-73.549099999999996</v>
      </c>
      <c r="E5042" s="1" t="s">
        <v>52</v>
      </c>
      <c r="F5042" t="s">
        <v>16914</v>
      </c>
      <c r="G5042">
        <v>0</v>
      </c>
      <c r="H5042">
        <v>4</v>
      </c>
      <c r="I5042">
        <v>0</v>
      </c>
    </row>
    <row r="5043" spans="1:9" hidden="1" x14ac:dyDescent="0.3">
      <c r="A5043" s="1" t="s">
        <v>62</v>
      </c>
      <c r="B5043" s="1" t="s">
        <v>154</v>
      </c>
      <c r="C5043">
        <v>52.939900000000002</v>
      </c>
      <c r="D5043">
        <v>-73.549099999999996</v>
      </c>
      <c r="E5043" s="1" t="s">
        <v>53</v>
      </c>
      <c r="F5043" t="s">
        <v>16915</v>
      </c>
      <c r="G5043">
        <v>0</v>
      </c>
      <c r="H5043">
        <v>8</v>
      </c>
      <c r="I5043">
        <v>0</v>
      </c>
    </row>
    <row r="5044" spans="1:9" hidden="1" x14ac:dyDescent="0.3">
      <c r="A5044" s="1" t="s">
        <v>62</v>
      </c>
      <c r="B5044" s="1" t="s">
        <v>154</v>
      </c>
      <c r="C5044">
        <v>52.939900000000002</v>
      </c>
      <c r="D5044">
        <v>-73.549099999999996</v>
      </c>
      <c r="E5044" s="1" t="s">
        <v>54</v>
      </c>
      <c r="F5044" t="s">
        <v>16916</v>
      </c>
      <c r="G5044">
        <v>0</v>
      </c>
      <c r="H5044">
        <v>9</v>
      </c>
      <c r="I5044">
        <v>0</v>
      </c>
    </row>
    <row r="5045" spans="1:9" hidden="1" x14ac:dyDescent="0.3">
      <c r="A5045" s="1" t="s">
        <v>62</v>
      </c>
      <c r="B5045" s="1" t="s">
        <v>154</v>
      </c>
      <c r="C5045">
        <v>52.939900000000002</v>
      </c>
      <c r="D5045">
        <v>-73.549099999999996</v>
      </c>
      <c r="E5045" s="1" t="s">
        <v>21548</v>
      </c>
      <c r="F5045" t="s">
        <v>21645</v>
      </c>
      <c r="G5045">
        <v>0</v>
      </c>
      <c r="H5045">
        <v>17</v>
      </c>
      <c r="I5045">
        <v>0</v>
      </c>
    </row>
    <row r="5046" spans="1:9" hidden="1" x14ac:dyDescent="0.3">
      <c r="A5046" s="1" t="s">
        <v>155</v>
      </c>
      <c r="B5046" s="1" t="s">
        <v>55</v>
      </c>
      <c r="C5046">
        <v>41.153300000000002</v>
      </c>
      <c r="D5046">
        <v>20.168299999999999</v>
      </c>
      <c r="E5046" s="1" t="s">
        <v>4</v>
      </c>
      <c r="F5046" t="s">
        <v>16650</v>
      </c>
      <c r="G5046">
        <v>0</v>
      </c>
      <c r="H5046">
        <v>0</v>
      </c>
      <c r="I5046">
        <v>0</v>
      </c>
    </row>
    <row r="5047" spans="1:9" hidden="1" x14ac:dyDescent="0.3">
      <c r="A5047" s="1" t="s">
        <v>155</v>
      </c>
      <c r="B5047" s="1" t="s">
        <v>55</v>
      </c>
      <c r="C5047">
        <v>41.153300000000002</v>
      </c>
      <c r="D5047">
        <v>20.168299999999999</v>
      </c>
      <c r="E5047" s="1" t="s">
        <v>5</v>
      </c>
      <c r="F5047" t="s">
        <v>16547</v>
      </c>
      <c r="G5047">
        <v>0</v>
      </c>
      <c r="H5047">
        <v>0</v>
      </c>
      <c r="I5047">
        <v>0</v>
      </c>
    </row>
    <row r="5048" spans="1:9" hidden="1" x14ac:dyDescent="0.3">
      <c r="A5048" s="1" t="s">
        <v>155</v>
      </c>
      <c r="B5048" s="1" t="s">
        <v>55</v>
      </c>
      <c r="C5048">
        <v>41.153300000000002</v>
      </c>
      <c r="D5048">
        <v>20.168299999999999</v>
      </c>
      <c r="E5048" s="1" t="s">
        <v>6</v>
      </c>
      <c r="F5048" t="s">
        <v>16445</v>
      </c>
      <c r="G5048">
        <v>0</v>
      </c>
      <c r="H5048">
        <v>0</v>
      </c>
      <c r="I5048">
        <v>0</v>
      </c>
    </row>
    <row r="5049" spans="1:9" hidden="1" x14ac:dyDescent="0.3">
      <c r="A5049" s="1" t="s">
        <v>155</v>
      </c>
      <c r="B5049" s="1" t="s">
        <v>55</v>
      </c>
      <c r="C5049">
        <v>41.153300000000002</v>
      </c>
      <c r="D5049">
        <v>20.168299999999999</v>
      </c>
      <c r="E5049" s="1" t="s">
        <v>7</v>
      </c>
      <c r="F5049" t="s">
        <v>16343</v>
      </c>
      <c r="G5049">
        <v>0</v>
      </c>
      <c r="H5049">
        <v>0</v>
      </c>
      <c r="I5049">
        <v>0</v>
      </c>
    </row>
    <row r="5050" spans="1:9" hidden="1" x14ac:dyDescent="0.3">
      <c r="A5050" s="1" t="s">
        <v>155</v>
      </c>
      <c r="B5050" s="1" t="s">
        <v>55</v>
      </c>
      <c r="C5050">
        <v>41.153300000000002</v>
      </c>
      <c r="D5050">
        <v>20.168299999999999</v>
      </c>
      <c r="E5050" s="1" t="s">
        <v>8</v>
      </c>
      <c r="F5050" t="s">
        <v>16243</v>
      </c>
      <c r="G5050">
        <v>0</v>
      </c>
      <c r="H5050">
        <v>0</v>
      </c>
      <c r="I5050">
        <v>0</v>
      </c>
    </row>
    <row r="5051" spans="1:9" hidden="1" x14ac:dyDescent="0.3">
      <c r="A5051" s="1" t="s">
        <v>155</v>
      </c>
      <c r="B5051" s="1" t="s">
        <v>55</v>
      </c>
      <c r="C5051">
        <v>41.153300000000002</v>
      </c>
      <c r="D5051">
        <v>20.168299999999999</v>
      </c>
      <c r="E5051" s="1" t="s">
        <v>9</v>
      </c>
      <c r="F5051" t="s">
        <v>16143</v>
      </c>
      <c r="G5051">
        <v>0</v>
      </c>
      <c r="H5051">
        <v>0</v>
      </c>
      <c r="I5051">
        <v>0</v>
      </c>
    </row>
    <row r="5052" spans="1:9" hidden="1" x14ac:dyDescent="0.3">
      <c r="A5052" s="1" t="s">
        <v>155</v>
      </c>
      <c r="B5052" s="1" t="s">
        <v>55</v>
      </c>
      <c r="C5052">
        <v>41.153300000000002</v>
      </c>
      <c r="D5052">
        <v>20.168299999999999</v>
      </c>
      <c r="E5052" s="1" t="s">
        <v>10</v>
      </c>
      <c r="F5052" t="s">
        <v>16046</v>
      </c>
      <c r="G5052">
        <v>0</v>
      </c>
      <c r="H5052">
        <v>0</v>
      </c>
      <c r="I5052">
        <v>0</v>
      </c>
    </row>
    <row r="5053" spans="1:9" hidden="1" x14ac:dyDescent="0.3">
      <c r="A5053" s="1" t="s">
        <v>155</v>
      </c>
      <c r="B5053" s="1" t="s">
        <v>55</v>
      </c>
      <c r="C5053">
        <v>41.153300000000002</v>
      </c>
      <c r="D5053">
        <v>20.168299999999999</v>
      </c>
      <c r="E5053" s="1" t="s">
        <v>11</v>
      </c>
      <c r="F5053" t="s">
        <v>15949</v>
      </c>
      <c r="G5053">
        <v>0</v>
      </c>
      <c r="H5053">
        <v>0</v>
      </c>
      <c r="I5053">
        <v>0</v>
      </c>
    </row>
    <row r="5054" spans="1:9" hidden="1" x14ac:dyDescent="0.3">
      <c r="A5054" s="1" t="s">
        <v>155</v>
      </c>
      <c r="B5054" s="1" t="s">
        <v>55</v>
      </c>
      <c r="C5054">
        <v>41.153300000000002</v>
      </c>
      <c r="D5054">
        <v>20.168299999999999</v>
      </c>
      <c r="E5054" s="1" t="s">
        <v>12</v>
      </c>
      <c r="F5054" t="s">
        <v>15854</v>
      </c>
      <c r="G5054">
        <v>0</v>
      </c>
      <c r="H5054">
        <v>0</v>
      </c>
      <c r="I5054">
        <v>0</v>
      </c>
    </row>
    <row r="5055" spans="1:9" hidden="1" x14ac:dyDescent="0.3">
      <c r="A5055" s="1" t="s">
        <v>155</v>
      </c>
      <c r="B5055" s="1" t="s">
        <v>55</v>
      </c>
      <c r="C5055">
        <v>41.153300000000002</v>
      </c>
      <c r="D5055">
        <v>20.168299999999999</v>
      </c>
      <c r="E5055" s="1" t="s">
        <v>13</v>
      </c>
      <c r="F5055" t="s">
        <v>15762</v>
      </c>
      <c r="G5055">
        <v>0</v>
      </c>
      <c r="H5055">
        <v>0</v>
      </c>
      <c r="I5055">
        <v>0</v>
      </c>
    </row>
    <row r="5056" spans="1:9" hidden="1" x14ac:dyDescent="0.3">
      <c r="A5056" s="1" t="s">
        <v>155</v>
      </c>
      <c r="B5056" s="1" t="s">
        <v>55</v>
      </c>
      <c r="C5056">
        <v>41.153300000000002</v>
      </c>
      <c r="D5056">
        <v>20.168299999999999</v>
      </c>
      <c r="E5056" s="1" t="s">
        <v>14</v>
      </c>
      <c r="F5056" t="s">
        <v>15672</v>
      </c>
      <c r="G5056">
        <v>0</v>
      </c>
      <c r="H5056">
        <v>0</v>
      </c>
      <c r="I5056">
        <v>0</v>
      </c>
    </row>
    <row r="5057" spans="1:9" hidden="1" x14ac:dyDescent="0.3">
      <c r="A5057" s="1" t="s">
        <v>155</v>
      </c>
      <c r="B5057" s="1" t="s">
        <v>55</v>
      </c>
      <c r="C5057">
        <v>41.153300000000002</v>
      </c>
      <c r="D5057">
        <v>20.168299999999999</v>
      </c>
      <c r="E5057" s="1" t="s">
        <v>15</v>
      </c>
      <c r="F5057" t="s">
        <v>15583</v>
      </c>
      <c r="G5057">
        <v>0</v>
      </c>
      <c r="H5057">
        <v>0</v>
      </c>
      <c r="I5057">
        <v>0</v>
      </c>
    </row>
    <row r="5058" spans="1:9" hidden="1" x14ac:dyDescent="0.3">
      <c r="A5058" s="1" t="s">
        <v>155</v>
      </c>
      <c r="B5058" s="1" t="s">
        <v>55</v>
      </c>
      <c r="C5058">
        <v>41.153300000000002</v>
      </c>
      <c r="D5058">
        <v>20.168299999999999</v>
      </c>
      <c r="E5058" s="1" t="s">
        <v>16</v>
      </c>
      <c r="F5058" t="s">
        <v>15494</v>
      </c>
      <c r="G5058">
        <v>0</v>
      </c>
      <c r="H5058">
        <v>0</v>
      </c>
      <c r="I5058">
        <v>0</v>
      </c>
    </row>
    <row r="5059" spans="1:9" hidden="1" x14ac:dyDescent="0.3">
      <c r="A5059" s="1" t="s">
        <v>155</v>
      </c>
      <c r="B5059" s="1" t="s">
        <v>55</v>
      </c>
      <c r="C5059">
        <v>41.153300000000002</v>
      </c>
      <c r="D5059">
        <v>20.168299999999999</v>
      </c>
      <c r="E5059" s="1" t="s">
        <v>17</v>
      </c>
      <c r="F5059" t="s">
        <v>15405</v>
      </c>
      <c r="G5059">
        <v>0</v>
      </c>
      <c r="H5059">
        <v>0</v>
      </c>
      <c r="I5059">
        <v>0</v>
      </c>
    </row>
    <row r="5060" spans="1:9" hidden="1" x14ac:dyDescent="0.3">
      <c r="A5060" s="1" t="s">
        <v>155</v>
      </c>
      <c r="B5060" s="1" t="s">
        <v>55</v>
      </c>
      <c r="C5060">
        <v>41.153300000000002</v>
      </c>
      <c r="D5060">
        <v>20.168299999999999</v>
      </c>
      <c r="E5060" s="1" t="s">
        <v>18</v>
      </c>
      <c r="F5060" t="s">
        <v>15317</v>
      </c>
      <c r="G5060">
        <v>0</v>
      </c>
      <c r="H5060">
        <v>0</v>
      </c>
      <c r="I5060">
        <v>0</v>
      </c>
    </row>
    <row r="5061" spans="1:9" hidden="1" x14ac:dyDescent="0.3">
      <c r="A5061" s="1" t="s">
        <v>155</v>
      </c>
      <c r="B5061" s="1" t="s">
        <v>55</v>
      </c>
      <c r="C5061">
        <v>41.153300000000002</v>
      </c>
      <c r="D5061">
        <v>20.168299999999999</v>
      </c>
      <c r="E5061" s="1" t="s">
        <v>19</v>
      </c>
      <c r="F5061" t="s">
        <v>15229</v>
      </c>
      <c r="G5061">
        <v>0</v>
      </c>
      <c r="H5061">
        <v>0</v>
      </c>
      <c r="I5061">
        <v>0</v>
      </c>
    </row>
    <row r="5062" spans="1:9" hidden="1" x14ac:dyDescent="0.3">
      <c r="A5062" s="1" t="s">
        <v>155</v>
      </c>
      <c r="B5062" s="1" t="s">
        <v>55</v>
      </c>
      <c r="C5062">
        <v>41.153300000000002</v>
      </c>
      <c r="D5062">
        <v>20.168299999999999</v>
      </c>
      <c r="E5062" s="1" t="s">
        <v>20</v>
      </c>
      <c r="F5062" t="s">
        <v>15141</v>
      </c>
      <c r="G5062">
        <v>0</v>
      </c>
      <c r="H5062">
        <v>0</v>
      </c>
      <c r="I5062">
        <v>0</v>
      </c>
    </row>
    <row r="5063" spans="1:9" hidden="1" x14ac:dyDescent="0.3">
      <c r="A5063" s="1" t="s">
        <v>155</v>
      </c>
      <c r="B5063" s="1" t="s">
        <v>55</v>
      </c>
      <c r="C5063">
        <v>41.153300000000002</v>
      </c>
      <c r="D5063">
        <v>20.168299999999999</v>
      </c>
      <c r="E5063" s="1" t="s">
        <v>21</v>
      </c>
      <c r="F5063" t="s">
        <v>15053</v>
      </c>
      <c r="G5063">
        <v>0</v>
      </c>
      <c r="H5063">
        <v>0</v>
      </c>
      <c r="I5063">
        <v>0</v>
      </c>
    </row>
    <row r="5064" spans="1:9" hidden="1" x14ac:dyDescent="0.3">
      <c r="A5064" s="1" t="s">
        <v>155</v>
      </c>
      <c r="B5064" s="1" t="s">
        <v>55</v>
      </c>
      <c r="C5064">
        <v>41.153300000000002</v>
      </c>
      <c r="D5064">
        <v>20.168299999999999</v>
      </c>
      <c r="E5064" s="1" t="s">
        <v>22</v>
      </c>
      <c r="F5064" t="s">
        <v>14965</v>
      </c>
      <c r="G5064">
        <v>0</v>
      </c>
      <c r="H5064">
        <v>0</v>
      </c>
      <c r="I5064">
        <v>0</v>
      </c>
    </row>
    <row r="5065" spans="1:9" hidden="1" x14ac:dyDescent="0.3">
      <c r="A5065" s="1" t="s">
        <v>155</v>
      </c>
      <c r="B5065" s="1" t="s">
        <v>55</v>
      </c>
      <c r="C5065">
        <v>41.153300000000002</v>
      </c>
      <c r="D5065">
        <v>20.168299999999999</v>
      </c>
      <c r="E5065" s="1" t="s">
        <v>23</v>
      </c>
      <c r="F5065" t="s">
        <v>14877</v>
      </c>
      <c r="G5065">
        <v>0</v>
      </c>
      <c r="H5065">
        <v>0</v>
      </c>
      <c r="I5065">
        <v>0</v>
      </c>
    </row>
    <row r="5066" spans="1:9" hidden="1" x14ac:dyDescent="0.3">
      <c r="A5066" s="1" t="s">
        <v>155</v>
      </c>
      <c r="B5066" s="1" t="s">
        <v>55</v>
      </c>
      <c r="C5066">
        <v>41.153300000000002</v>
      </c>
      <c r="D5066">
        <v>20.168299999999999</v>
      </c>
      <c r="E5066" s="1" t="s">
        <v>24</v>
      </c>
      <c r="F5066" t="s">
        <v>14789</v>
      </c>
      <c r="G5066">
        <v>0</v>
      </c>
      <c r="H5066">
        <v>0</v>
      </c>
      <c r="I5066">
        <v>0</v>
      </c>
    </row>
    <row r="5067" spans="1:9" hidden="1" x14ac:dyDescent="0.3">
      <c r="A5067" s="1" t="s">
        <v>155</v>
      </c>
      <c r="B5067" s="1" t="s">
        <v>55</v>
      </c>
      <c r="C5067">
        <v>41.153300000000002</v>
      </c>
      <c r="D5067">
        <v>20.168299999999999</v>
      </c>
      <c r="E5067" s="1" t="s">
        <v>25</v>
      </c>
      <c r="F5067" t="s">
        <v>14701</v>
      </c>
      <c r="G5067">
        <v>0</v>
      </c>
      <c r="H5067">
        <v>0</v>
      </c>
      <c r="I5067">
        <v>0</v>
      </c>
    </row>
    <row r="5068" spans="1:9" hidden="1" x14ac:dyDescent="0.3">
      <c r="A5068" s="1" t="s">
        <v>155</v>
      </c>
      <c r="B5068" s="1" t="s">
        <v>55</v>
      </c>
      <c r="C5068">
        <v>41.153300000000002</v>
      </c>
      <c r="D5068">
        <v>20.168299999999999</v>
      </c>
      <c r="E5068" s="1" t="s">
        <v>26</v>
      </c>
      <c r="F5068" t="s">
        <v>14613</v>
      </c>
      <c r="G5068">
        <v>0</v>
      </c>
      <c r="H5068">
        <v>0</v>
      </c>
      <c r="I5068">
        <v>0</v>
      </c>
    </row>
    <row r="5069" spans="1:9" hidden="1" x14ac:dyDescent="0.3">
      <c r="A5069" s="1" t="s">
        <v>155</v>
      </c>
      <c r="B5069" s="1" t="s">
        <v>55</v>
      </c>
      <c r="C5069">
        <v>41.153300000000002</v>
      </c>
      <c r="D5069">
        <v>20.168299999999999</v>
      </c>
      <c r="E5069" s="1" t="s">
        <v>27</v>
      </c>
      <c r="F5069" t="s">
        <v>14525</v>
      </c>
      <c r="G5069">
        <v>0</v>
      </c>
      <c r="H5069">
        <v>0</v>
      </c>
      <c r="I5069">
        <v>0</v>
      </c>
    </row>
    <row r="5070" spans="1:9" hidden="1" x14ac:dyDescent="0.3">
      <c r="A5070" s="1" t="s">
        <v>155</v>
      </c>
      <c r="B5070" s="1" t="s">
        <v>55</v>
      </c>
      <c r="C5070">
        <v>41.153300000000002</v>
      </c>
      <c r="D5070">
        <v>20.168299999999999</v>
      </c>
      <c r="E5070" s="1" t="s">
        <v>28</v>
      </c>
      <c r="F5070" t="s">
        <v>14438</v>
      </c>
      <c r="G5070">
        <v>0</v>
      </c>
      <c r="H5070">
        <v>0</v>
      </c>
      <c r="I5070">
        <v>0</v>
      </c>
    </row>
    <row r="5071" spans="1:9" hidden="1" x14ac:dyDescent="0.3">
      <c r="A5071" s="1" t="s">
        <v>155</v>
      </c>
      <c r="B5071" s="1" t="s">
        <v>55</v>
      </c>
      <c r="C5071">
        <v>41.153300000000002</v>
      </c>
      <c r="D5071">
        <v>20.168299999999999</v>
      </c>
      <c r="E5071" s="1" t="s">
        <v>29</v>
      </c>
      <c r="F5071" t="s">
        <v>14351</v>
      </c>
      <c r="G5071">
        <v>0</v>
      </c>
      <c r="H5071">
        <v>0</v>
      </c>
      <c r="I5071">
        <v>0</v>
      </c>
    </row>
    <row r="5072" spans="1:9" hidden="1" x14ac:dyDescent="0.3">
      <c r="A5072" s="1" t="s">
        <v>155</v>
      </c>
      <c r="B5072" s="1" t="s">
        <v>55</v>
      </c>
      <c r="C5072">
        <v>41.153300000000002</v>
      </c>
      <c r="D5072">
        <v>20.168299999999999</v>
      </c>
      <c r="E5072" s="1" t="s">
        <v>30</v>
      </c>
      <c r="F5072" t="s">
        <v>14264</v>
      </c>
      <c r="G5072">
        <v>0</v>
      </c>
      <c r="H5072">
        <v>0</v>
      </c>
      <c r="I5072">
        <v>0</v>
      </c>
    </row>
    <row r="5073" spans="1:9" hidden="1" x14ac:dyDescent="0.3">
      <c r="A5073" s="1" t="s">
        <v>155</v>
      </c>
      <c r="B5073" s="1" t="s">
        <v>55</v>
      </c>
      <c r="C5073">
        <v>41.153300000000002</v>
      </c>
      <c r="D5073">
        <v>20.168299999999999</v>
      </c>
      <c r="E5073" s="1" t="s">
        <v>31</v>
      </c>
      <c r="F5073" t="s">
        <v>14177</v>
      </c>
      <c r="G5073">
        <v>0</v>
      </c>
      <c r="H5073">
        <v>0</v>
      </c>
      <c r="I5073">
        <v>0</v>
      </c>
    </row>
    <row r="5074" spans="1:9" hidden="1" x14ac:dyDescent="0.3">
      <c r="A5074" s="1" t="s">
        <v>155</v>
      </c>
      <c r="B5074" s="1" t="s">
        <v>55</v>
      </c>
      <c r="C5074">
        <v>41.153300000000002</v>
      </c>
      <c r="D5074">
        <v>20.168299999999999</v>
      </c>
      <c r="E5074" s="1" t="s">
        <v>32</v>
      </c>
      <c r="F5074" t="s">
        <v>14091</v>
      </c>
      <c r="G5074">
        <v>0</v>
      </c>
      <c r="H5074">
        <v>0</v>
      </c>
      <c r="I5074">
        <v>0</v>
      </c>
    </row>
    <row r="5075" spans="1:9" hidden="1" x14ac:dyDescent="0.3">
      <c r="A5075" s="1" t="s">
        <v>155</v>
      </c>
      <c r="B5075" s="1" t="s">
        <v>55</v>
      </c>
      <c r="C5075">
        <v>41.153300000000002</v>
      </c>
      <c r="D5075">
        <v>20.168299999999999</v>
      </c>
      <c r="E5075" s="1" t="s">
        <v>33</v>
      </c>
      <c r="F5075" t="s">
        <v>14005</v>
      </c>
      <c r="G5075">
        <v>0</v>
      </c>
      <c r="H5075">
        <v>0</v>
      </c>
      <c r="I5075">
        <v>0</v>
      </c>
    </row>
    <row r="5076" spans="1:9" hidden="1" x14ac:dyDescent="0.3">
      <c r="A5076" s="1" t="s">
        <v>155</v>
      </c>
      <c r="B5076" s="1" t="s">
        <v>55</v>
      </c>
      <c r="C5076">
        <v>41.153300000000002</v>
      </c>
      <c r="D5076">
        <v>20.168299999999999</v>
      </c>
      <c r="E5076" s="1" t="s">
        <v>34</v>
      </c>
      <c r="F5076" t="s">
        <v>13919</v>
      </c>
      <c r="G5076">
        <v>0</v>
      </c>
      <c r="H5076">
        <v>0</v>
      </c>
      <c r="I5076">
        <v>0</v>
      </c>
    </row>
    <row r="5077" spans="1:9" hidden="1" x14ac:dyDescent="0.3">
      <c r="A5077" s="1" t="s">
        <v>155</v>
      </c>
      <c r="B5077" s="1" t="s">
        <v>55</v>
      </c>
      <c r="C5077">
        <v>41.153300000000002</v>
      </c>
      <c r="D5077">
        <v>20.168299999999999</v>
      </c>
      <c r="E5077" s="1" t="s">
        <v>35</v>
      </c>
      <c r="F5077" t="s">
        <v>13835</v>
      </c>
      <c r="G5077">
        <v>0</v>
      </c>
      <c r="H5077">
        <v>0</v>
      </c>
      <c r="I5077">
        <v>0</v>
      </c>
    </row>
    <row r="5078" spans="1:9" hidden="1" x14ac:dyDescent="0.3">
      <c r="A5078" s="1" t="s">
        <v>155</v>
      </c>
      <c r="B5078" s="1" t="s">
        <v>55</v>
      </c>
      <c r="C5078">
        <v>41.153300000000002</v>
      </c>
      <c r="D5078">
        <v>20.168299999999999</v>
      </c>
      <c r="E5078" s="1" t="s">
        <v>36</v>
      </c>
      <c r="F5078" t="s">
        <v>13751</v>
      </c>
      <c r="G5078">
        <v>0</v>
      </c>
      <c r="H5078">
        <v>0</v>
      </c>
      <c r="I5078">
        <v>0</v>
      </c>
    </row>
    <row r="5079" spans="1:9" hidden="1" x14ac:dyDescent="0.3">
      <c r="A5079" s="1" t="s">
        <v>155</v>
      </c>
      <c r="B5079" s="1" t="s">
        <v>55</v>
      </c>
      <c r="C5079">
        <v>41.153300000000002</v>
      </c>
      <c r="D5079">
        <v>20.168299999999999</v>
      </c>
      <c r="E5079" s="1" t="s">
        <v>37</v>
      </c>
      <c r="F5079" t="s">
        <v>13667</v>
      </c>
      <c r="G5079">
        <v>0</v>
      </c>
      <c r="H5079">
        <v>0</v>
      </c>
      <c r="I5079">
        <v>0</v>
      </c>
    </row>
    <row r="5080" spans="1:9" hidden="1" x14ac:dyDescent="0.3">
      <c r="A5080" s="1" t="s">
        <v>155</v>
      </c>
      <c r="B5080" s="1" t="s">
        <v>55</v>
      </c>
      <c r="C5080">
        <v>41.153300000000002</v>
      </c>
      <c r="D5080">
        <v>20.168299999999999</v>
      </c>
      <c r="E5080" s="1" t="s">
        <v>38</v>
      </c>
      <c r="F5080" t="s">
        <v>13588</v>
      </c>
      <c r="G5080">
        <v>0</v>
      </c>
      <c r="H5080">
        <v>0</v>
      </c>
      <c r="I5080">
        <v>0</v>
      </c>
    </row>
    <row r="5081" spans="1:9" hidden="1" x14ac:dyDescent="0.3">
      <c r="A5081" s="1" t="s">
        <v>155</v>
      </c>
      <c r="B5081" s="1" t="s">
        <v>55</v>
      </c>
      <c r="C5081">
        <v>41.153300000000002</v>
      </c>
      <c r="D5081">
        <v>20.168299999999999</v>
      </c>
      <c r="E5081" s="1" t="s">
        <v>39</v>
      </c>
      <c r="F5081" t="s">
        <v>13513</v>
      </c>
      <c r="G5081">
        <v>0</v>
      </c>
      <c r="H5081">
        <v>0</v>
      </c>
      <c r="I5081">
        <v>0</v>
      </c>
    </row>
    <row r="5082" spans="1:9" hidden="1" x14ac:dyDescent="0.3">
      <c r="A5082" s="1" t="s">
        <v>155</v>
      </c>
      <c r="B5082" s="1" t="s">
        <v>55</v>
      </c>
      <c r="C5082">
        <v>41.153300000000002</v>
      </c>
      <c r="D5082">
        <v>20.168299999999999</v>
      </c>
      <c r="E5082" s="1" t="s">
        <v>40</v>
      </c>
      <c r="F5082" t="s">
        <v>13445</v>
      </c>
      <c r="G5082">
        <v>0</v>
      </c>
      <c r="H5082">
        <v>0</v>
      </c>
      <c r="I5082">
        <v>0</v>
      </c>
    </row>
    <row r="5083" spans="1:9" hidden="1" x14ac:dyDescent="0.3">
      <c r="A5083" s="1" t="s">
        <v>155</v>
      </c>
      <c r="B5083" s="1" t="s">
        <v>55</v>
      </c>
      <c r="C5083">
        <v>41.153300000000002</v>
      </c>
      <c r="D5083">
        <v>20.168299999999999</v>
      </c>
      <c r="E5083" s="1" t="s">
        <v>41</v>
      </c>
      <c r="F5083" t="s">
        <v>13207</v>
      </c>
      <c r="G5083">
        <v>0</v>
      </c>
      <c r="H5083">
        <v>0</v>
      </c>
      <c r="I5083">
        <v>0</v>
      </c>
    </row>
    <row r="5084" spans="1:9" hidden="1" x14ac:dyDescent="0.3">
      <c r="A5084" s="1" t="s">
        <v>155</v>
      </c>
      <c r="B5084" s="1" t="s">
        <v>55</v>
      </c>
      <c r="C5084">
        <v>41.153300000000002</v>
      </c>
      <c r="D5084">
        <v>20.168299999999999</v>
      </c>
      <c r="E5084" s="1" t="s">
        <v>42</v>
      </c>
      <c r="F5084" t="s">
        <v>13208</v>
      </c>
      <c r="G5084">
        <v>0</v>
      </c>
      <c r="H5084">
        <v>0</v>
      </c>
      <c r="I5084">
        <v>0</v>
      </c>
    </row>
    <row r="5085" spans="1:9" hidden="1" x14ac:dyDescent="0.3">
      <c r="A5085" s="1" t="s">
        <v>155</v>
      </c>
      <c r="B5085" s="1" t="s">
        <v>55</v>
      </c>
      <c r="C5085">
        <v>41.153300000000002</v>
      </c>
      <c r="D5085">
        <v>20.168299999999999</v>
      </c>
      <c r="E5085" s="1" t="s">
        <v>43</v>
      </c>
      <c r="F5085" t="s">
        <v>13209</v>
      </c>
      <c r="G5085">
        <v>0</v>
      </c>
      <c r="H5085">
        <v>0</v>
      </c>
      <c r="I5085">
        <v>0</v>
      </c>
    </row>
    <row r="5086" spans="1:9" hidden="1" x14ac:dyDescent="0.3">
      <c r="A5086" s="1" t="s">
        <v>155</v>
      </c>
      <c r="B5086" s="1" t="s">
        <v>55</v>
      </c>
      <c r="C5086">
        <v>41.153300000000002</v>
      </c>
      <c r="D5086">
        <v>20.168299999999999</v>
      </c>
      <c r="E5086" s="1" t="s">
        <v>44</v>
      </c>
      <c r="F5086" t="s">
        <v>13210</v>
      </c>
      <c r="G5086">
        <v>0</v>
      </c>
      <c r="H5086">
        <v>0</v>
      </c>
      <c r="I5086">
        <v>0</v>
      </c>
    </row>
    <row r="5087" spans="1:9" hidden="1" x14ac:dyDescent="0.3">
      <c r="A5087" s="1" t="s">
        <v>155</v>
      </c>
      <c r="B5087" s="1" t="s">
        <v>55</v>
      </c>
      <c r="C5087">
        <v>41.153300000000002</v>
      </c>
      <c r="D5087">
        <v>20.168299999999999</v>
      </c>
      <c r="E5087" s="1" t="s">
        <v>45</v>
      </c>
      <c r="F5087" t="s">
        <v>13211</v>
      </c>
      <c r="G5087">
        <v>0</v>
      </c>
      <c r="H5087">
        <v>0</v>
      </c>
      <c r="I5087">
        <v>0</v>
      </c>
    </row>
    <row r="5088" spans="1:9" hidden="1" x14ac:dyDescent="0.3">
      <c r="A5088" s="1" t="s">
        <v>155</v>
      </c>
      <c r="B5088" s="1" t="s">
        <v>55</v>
      </c>
      <c r="C5088">
        <v>41.153300000000002</v>
      </c>
      <c r="D5088">
        <v>20.168299999999999</v>
      </c>
      <c r="E5088" s="1" t="s">
        <v>46</v>
      </c>
      <c r="F5088" t="s">
        <v>13212</v>
      </c>
      <c r="G5088">
        <v>0</v>
      </c>
      <c r="H5088">
        <v>0</v>
      </c>
      <c r="I5088">
        <v>0</v>
      </c>
    </row>
    <row r="5089" spans="1:9" hidden="1" x14ac:dyDescent="0.3">
      <c r="A5089" s="1" t="s">
        <v>155</v>
      </c>
      <c r="B5089" s="1" t="s">
        <v>55</v>
      </c>
      <c r="C5089">
        <v>41.153300000000002</v>
      </c>
      <c r="D5089">
        <v>20.168299999999999</v>
      </c>
      <c r="E5089" s="1" t="s">
        <v>47</v>
      </c>
      <c r="F5089" t="s">
        <v>13213</v>
      </c>
      <c r="G5089">
        <v>0</v>
      </c>
      <c r="H5089">
        <v>0</v>
      </c>
      <c r="I5089">
        <v>0</v>
      </c>
    </row>
    <row r="5090" spans="1:9" hidden="1" x14ac:dyDescent="0.3">
      <c r="A5090" s="1" t="s">
        <v>155</v>
      </c>
      <c r="B5090" s="1" t="s">
        <v>55</v>
      </c>
      <c r="C5090">
        <v>41.153300000000002</v>
      </c>
      <c r="D5090">
        <v>20.168299999999999</v>
      </c>
      <c r="E5090" s="1" t="s">
        <v>48</v>
      </c>
      <c r="F5090" t="s">
        <v>13214</v>
      </c>
      <c r="G5090">
        <v>0</v>
      </c>
      <c r="H5090">
        <v>0</v>
      </c>
      <c r="I5090">
        <v>0</v>
      </c>
    </row>
    <row r="5091" spans="1:9" hidden="1" x14ac:dyDescent="0.3">
      <c r="A5091" s="1" t="s">
        <v>155</v>
      </c>
      <c r="B5091" s="1" t="s">
        <v>55</v>
      </c>
      <c r="C5091">
        <v>41.153300000000002</v>
      </c>
      <c r="D5091">
        <v>20.168299999999999</v>
      </c>
      <c r="E5091" s="1" t="s">
        <v>49</v>
      </c>
      <c r="F5091" t="s">
        <v>13215</v>
      </c>
      <c r="G5091">
        <v>0</v>
      </c>
      <c r="H5091">
        <v>0</v>
      </c>
      <c r="I5091">
        <v>0</v>
      </c>
    </row>
    <row r="5092" spans="1:9" hidden="1" x14ac:dyDescent="0.3">
      <c r="A5092" s="1" t="s">
        <v>155</v>
      </c>
      <c r="B5092" s="1" t="s">
        <v>55</v>
      </c>
      <c r="C5092">
        <v>41.153300000000002</v>
      </c>
      <c r="D5092">
        <v>20.168299999999999</v>
      </c>
      <c r="E5092" s="1" t="s">
        <v>50</v>
      </c>
      <c r="F5092" t="s">
        <v>13216</v>
      </c>
      <c r="G5092">
        <v>0</v>
      </c>
      <c r="H5092">
        <v>0</v>
      </c>
      <c r="I5092">
        <v>0</v>
      </c>
    </row>
    <row r="5093" spans="1:9" hidden="1" x14ac:dyDescent="0.3">
      <c r="A5093" s="1" t="s">
        <v>155</v>
      </c>
      <c r="B5093" s="1" t="s">
        <v>55</v>
      </c>
      <c r="C5093">
        <v>41.153300000000002</v>
      </c>
      <c r="D5093">
        <v>20.168299999999999</v>
      </c>
      <c r="E5093" s="1" t="s">
        <v>51</v>
      </c>
      <c r="F5093" t="s">
        <v>20964</v>
      </c>
      <c r="G5093">
        <v>0</v>
      </c>
      <c r="H5093">
        <v>2</v>
      </c>
      <c r="I5093">
        <v>0</v>
      </c>
    </row>
    <row r="5094" spans="1:9" hidden="1" x14ac:dyDescent="0.3">
      <c r="A5094" s="1" t="s">
        <v>155</v>
      </c>
      <c r="B5094" s="1" t="s">
        <v>55</v>
      </c>
      <c r="C5094">
        <v>41.153300000000002</v>
      </c>
      <c r="D5094">
        <v>20.168299999999999</v>
      </c>
      <c r="E5094" s="1" t="s">
        <v>52</v>
      </c>
      <c r="F5094" t="s">
        <v>20485</v>
      </c>
      <c r="G5094">
        <v>0</v>
      </c>
      <c r="H5094">
        <v>10</v>
      </c>
      <c r="I5094">
        <v>0</v>
      </c>
    </row>
    <row r="5095" spans="1:9" hidden="1" x14ac:dyDescent="0.3">
      <c r="A5095" s="1" t="s">
        <v>155</v>
      </c>
      <c r="B5095" s="1" t="s">
        <v>55</v>
      </c>
      <c r="C5095">
        <v>41.153300000000002</v>
      </c>
      <c r="D5095">
        <v>20.168299999999999</v>
      </c>
      <c r="E5095" s="1" t="s">
        <v>53</v>
      </c>
      <c r="F5095" t="s">
        <v>20486</v>
      </c>
      <c r="G5095">
        <v>1</v>
      </c>
      <c r="H5095">
        <v>12</v>
      </c>
      <c r="I5095">
        <v>0</v>
      </c>
    </row>
    <row r="5096" spans="1:9" hidden="1" x14ac:dyDescent="0.3">
      <c r="A5096" s="1" t="s">
        <v>155</v>
      </c>
      <c r="B5096" s="1" t="s">
        <v>55</v>
      </c>
      <c r="C5096">
        <v>41.153300000000002</v>
      </c>
      <c r="D5096">
        <v>20.168299999999999</v>
      </c>
      <c r="E5096" s="1" t="s">
        <v>54</v>
      </c>
      <c r="F5096" t="s">
        <v>20487</v>
      </c>
      <c r="G5096">
        <v>1</v>
      </c>
      <c r="H5096">
        <v>23</v>
      </c>
      <c r="I5096">
        <v>0</v>
      </c>
    </row>
    <row r="5097" spans="1:9" hidden="1" x14ac:dyDescent="0.3">
      <c r="A5097" s="1" t="s">
        <v>155</v>
      </c>
      <c r="B5097" s="1" t="s">
        <v>55</v>
      </c>
      <c r="C5097">
        <v>41.153300000000002</v>
      </c>
      <c r="D5097">
        <v>20.168299999999999</v>
      </c>
      <c r="E5097" s="1" t="s">
        <v>21548</v>
      </c>
      <c r="F5097" t="s">
        <v>21646</v>
      </c>
      <c r="G5097">
        <v>1</v>
      </c>
      <c r="H5097">
        <v>33</v>
      </c>
      <c r="I5097">
        <v>0</v>
      </c>
    </row>
    <row r="5098" spans="1:9" hidden="1" x14ac:dyDescent="0.3">
      <c r="A5098" s="1" t="s">
        <v>156</v>
      </c>
      <c r="B5098" s="1" t="s">
        <v>55</v>
      </c>
      <c r="C5098">
        <v>35.126399999999997</v>
      </c>
      <c r="D5098">
        <v>33.429900000000004</v>
      </c>
      <c r="E5098" s="1" t="s">
        <v>4</v>
      </c>
      <c r="F5098" t="s">
        <v>16651</v>
      </c>
      <c r="G5098">
        <v>0</v>
      </c>
      <c r="H5098">
        <v>0</v>
      </c>
      <c r="I5098">
        <v>0</v>
      </c>
    </row>
    <row r="5099" spans="1:9" hidden="1" x14ac:dyDescent="0.3">
      <c r="A5099" s="1" t="s">
        <v>156</v>
      </c>
      <c r="B5099" s="1" t="s">
        <v>55</v>
      </c>
      <c r="C5099">
        <v>35.126399999999997</v>
      </c>
      <c r="D5099">
        <v>33.429900000000004</v>
      </c>
      <c r="E5099" s="1" t="s">
        <v>5</v>
      </c>
      <c r="F5099" t="s">
        <v>16548</v>
      </c>
      <c r="G5099">
        <v>0</v>
      </c>
      <c r="H5099">
        <v>0</v>
      </c>
      <c r="I5099">
        <v>0</v>
      </c>
    </row>
    <row r="5100" spans="1:9" hidden="1" x14ac:dyDescent="0.3">
      <c r="A5100" s="1" t="s">
        <v>156</v>
      </c>
      <c r="B5100" s="1" t="s">
        <v>55</v>
      </c>
      <c r="C5100">
        <v>35.126399999999997</v>
      </c>
      <c r="D5100">
        <v>33.429900000000004</v>
      </c>
      <c r="E5100" s="1" t="s">
        <v>6</v>
      </c>
      <c r="F5100" t="s">
        <v>16446</v>
      </c>
      <c r="G5100">
        <v>0</v>
      </c>
      <c r="H5100">
        <v>0</v>
      </c>
      <c r="I5100">
        <v>0</v>
      </c>
    </row>
    <row r="5101" spans="1:9" hidden="1" x14ac:dyDescent="0.3">
      <c r="A5101" s="1" t="s">
        <v>156</v>
      </c>
      <c r="B5101" s="1" t="s">
        <v>55</v>
      </c>
      <c r="C5101">
        <v>35.126399999999997</v>
      </c>
      <c r="D5101">
        <v>33.429900000000004</v>
      </c>
      <c r="E5101" s="1" t="s">
        <v>7</v>
      </c>
      <c r="F5101" t="s">
        <v>16344</v>
      </c>
      <c r="G5101">
        <v>0</v>
      </c>
      <c r="H5101">
        <v>0</v>
      </c>
      <c r="I5101">
        <v>0</v>
      </c>
    </row>
    <row r="5102" spans="1:9" hidden="1" x14ac:dyDescent="0.3">
      <c r="A5102" s="1" t="s">
        <v>156</v>
      </c>
      <c r="B5102" s="1" t="s">
        <v>55</v>
      </c>
      <c r="C5102">
        <v>35.126399999999997</v>
      </c>
      <c r="D5102">
        <v>33.429900000000004</v>
      </c>
      <c r="E5102" s="1" t="s">
        <v>8</v>
      </c>
      <c r="F5102" t="s">
        <v>16244</v>
      </c>
      <c r="G5102">
        <v>0</v>
      </c>
      <c r="H5102">
        <v>0</v>
      </c>
      <c r="I5102">
        <v>0</v>
      </c>
    </row>
    <row r="5103" spans="1:9" hidden="1" x14ac:dyDescent="0.3">
      <c r="A5103" s="1" t="s">
        <v>156</v>
      </c>
      <c r="B5103" s="1" t="s">
        <v>55</v>
      </c>
      <c r="C5103">
        <v>35.126399999999997</v>
      </c>
      <c r="D5103">
        <v>33.429900000000004</v>
      </c>
      <c r="E5103" s="1" t="s">
        <v>9</v>
      </c>
      <c r="F5103" t="s">
        <v>16144</v>
      </c>
      <c r="G5103">
        <v>0</v>
      </c>
      <c r="H5103">
        <v>0</v>
      </c>
      <c r="I5103">
        <v>0</v>
      </c>
    </row>
    <row r="5104" spans="1:9" hidden="1" x14ac:dyDescent="0.3">
      <c r="A5104" s="1" t="s">
        <v>156</v>
      </c>
      <c r="B5104" s="1" t="s">
        <v>55</v>
      </c>
      <c r="C5104">
        <v>35.126399999999997</v>
      </c>
      <c r="D5104">
        <v>33.429900000000004</v>
      </c>
      <c r="E5104" s="1" t="s">
        <v>10</v>
      </c>
      <c r="F5104" t="s">
        <v>16047</v>
      </c>
      <c r="G5104">
        <v>0</v>
      </c>
      <c r="H5104">
        <v>0</v>
      </c>
      <c r="I5104">
        <v>0</v>
      </c>
    </row>
    <row r="5105" spans="1:9" hidden="1" x14ac:dyDescent="0.3">
      <c r="A5105" s="1" t="s">
        <v>156</v>
      </c>
      <c r="B5105" s="1" t="s">
        <v>55</v>
      </c>
      <c r="C5105">
        <v>35.126399999999997</v>
      </c>
      <c r="D5105">
        <v>33.429900000000004</v>
      </c>
      <c r="E5105" s="1" t="s">
        <v>11</v>
      </c>
      <c r="F5105" t="s">
        <v>15950</v>
      </c>
      <c r="G5105">
        <v>0</v>
      </c>
      <c r="H5105">
        <v>0</v>
      </c>
      <c r="I5105">
        <v>0</v>
      </c>
    </row>
    <row r="5106" spans="1:9" hidden="1" x14ac:dyDescent="0.3">
      <c r="A5106" s="1" t="s">
        <v>156</v>
      </c>
      <c r="B5106" s="1" t="s">
        <v>55</v>
      </c>
      <c r="C5106">
        <v>35.126399999999997</v>
      </c>
      <c r="D5106">
        <v>33.429900000000004</v>
      </c>
      <c r="E5106" s="1" t="s">
        <v>12</v>
      </c>
      <c r="F5106" t="s">
        <v>15855</v>
      </c>
      <c r="G5106">
        <v>0</v>
      </c>
      <c r="H5106">
        <v>0</v>
      </c>
      <c r="I5106">
        <v>0</v>
      </c>
    </row>
    <row r="5107" spans="1:9" hidden="1" x14ac:dyDescent="0.3">
      <c r="A5107" s="1" t="s">
        <v>156</v>
      </c>
      <c r="B5107" s="1" t="s">
        <v>55</v>
      </c>
      <c r="C5107">
        <v>35.126399999999997</v>
      </c>
      <c r="D5107">
        <v>33.429900000000004</v>
      </c>
      <c r="E5107" s="1" t="s">
        <v>13</v>
      </c>
      <c r="F5107" t="s">
        <v>15763</v>
      </c>
      <c r="G5107">
        <v>0</v>
      </c>
      <c r="H5107">
        <v>0</v>
      </c>
      <c r="I5107">
        <v>0</v>
      </c>
    </row>
    <row r="5108" spans="1:9" hidden="1" x14ac:dyDescent="0.3">
      <c r="A5108" s="1" t="s">
        <v>156</v>
      </c>
      <c r="B5108" s="1" t="s">
        <v>55</v>
      </c>
      <c r="C5108">
        <v>35.126399999999997</v>
      </c>
      <c r="D5108">
        <v>33.429900000000004</v>
      </c>
      <c r="E5108" s="1" t="s">
        <v>14</v>
      </c>
      <c r="F5108" t="s">
        <v>15673</v>
      </c>
      <c r="G5108">
        <v>0</v>
      </c>
      <c r="H5108">
        <v>0</v>
      </c>
      <c r="I5108">
        <v>0</v>
      </c>
    </row>
    <row r="5109" spans="1:9" hidden="1" x14ac:dyDescent="0.3">
      <c r="A5109" s="1" t="s">
        <v>156</v>
      </c>
      <c r="B5109" s="1" t="s">
        <v>55</v>
      </c>
      <c r="C5109">
        <v>35.126399999999997</v>
      </c>
      <c r="D5109">
        <v>33.429900000000004</v>
      </c>
      <c r="E5109" s="1" t="s">
        <v>15</v>
      </c>
      <c r="F5109" t="s">
        <v>15584</v>
      </c>
      <c r="G5109">
        <v>0</v>
      </c>
      <c r="H5109">
        <v>0</v>
      </c>
      <c r="I5109">
        <v>0</v>
      </c>
    </row>
    <row r="5110" spans="1:9" hidden="1" x14ac:dyDescent="0.3">
      <c r="A5110" s="1" t="s">
        <v>156</v>
      </c>
      <c r="B5110" s="1" t="s">
        <v>55</v>
      </c>
      <c r="C5110">
        <v>35.126399999999997</v>
      </c>
      <c r="D5110">
        <v>33.429900000000004</v>
      </c>
      <c r="E5110" s="1" t="s">
        <v>16</v>
      </c>
      <c r="F5110" t="s">
        <v>15495</v>
      </c>
      <c r="G5110">
        <v>0</v>
      </c>
      <c r="H5110">
        <v>0</v>
      </c>
      <c r="I5110">
        <v>0</v>
      </c>
    </row>
    <row r="5111" spans="1:9" hidden="1" x14ac:dyDescent="0.3">
      <c r="A5111" s="1" t="s">
        <v>156</v>
      </c>
      <c r="B5111" s="1" t="s">
        <v>55</v>
      </c>
      <c r="C5111">
        <v>35.126399999999997</v>
      </c>
      <c r="D5111">
        <v>33.429900000000004</v>
      </c>
      <c r="E5111" s="1" t="s">
        <v>17</v>
      </c>
      <c r="F5111" t="s">
        <v>15406</v>
      </c>
      <c r="G5111">
        <v>0</v>
      </c>
      <c r="H5111">
        <v>0</v>
      </c>
      <c r="I5111">
        <v>0</v>
      </c>
    </row>
    <row r="5112" spans="1:9" hidden="1" x14ac:dyDescent="0.3">
      <c r="A5112" s="1" t="s">
        <v>156</v>
      </c>
      <c r="B5112" s="1" t="s">
        <v>55</v>
      </c>
      <c r="C5112">
        <v>35.126399999999997</v>
      </c>
      <c r="D5112">
        <v>33.429900000000004</v>
      </c>
      <c r="E5112" s="1" t="s">
        <v>18</v>
      </c>
      <c r="F5112" t="s">
        <v>15318</v>
      </c>
      <c r="G5112">
        <v>0</v>
      </c>
      <c r="H5112">
        <v>0</v>
      </c>
      <c r="I5112">
        <v>0</v>
      </c>
    </row>
    <row r="5113" spans="1:9" hidden="1" x14ac:dyDescent="0.3">
      <c r="A5113" s="1" t="s">
        <v>156</v>
      </c>
      <c r="B5113" s="1" t="s">
        <v>55</v>
      </c>
      <c r="C5113">
        <v>35.126399999999997</v>
      </c>
      <c r="D5113">
        <v>33.429900000000004</v>
      </c>
      <c r="E5113" s="1" t="s">
        <v>19</v>
      </c>
      <c r="F5113" t="s">
        <v>15230</v>
      </c>
      <c r="G5113">
        <v>0</v>
      </c>
      <c r="H5113">
        <v>0</v>
      </c>
      <c r="I5113">
        <v>0</v>
      </c>
    </row>
    <row r="5114" spans="1:9" hidden="1" x14ac:dyDescent="0.3">
      <c r="A5114" s="1" t="s">
        <v>156</v>
      </c>
      <c r="B5114" s="1" t="s">
        <v>55</v>
      </c>
      <c r="C5114">
        <v>35.126399999999997</v>
      </c>
      <c r="D5114">
        <v>33.429900000000004</v>
      </c>
      <c r="E5114" s="1" t="s">
        <v>20</v>
      </c>
      <c r="F5114" t="s">
        <v>15142</v>
      </c>
      <c r="G5114">
        <v>0</v>
      </c>
      <c r="H5114">
        <v>0</v>
      </c>
      <c r="I5114">
        <v>0</v>
      </c>
    </row>
    <row r="5115" spans="1:9" hidden="1" x14ac:dyDescent="0.3">
      <c r="A5115" s="1" t="s">
        <v>156</v>
      </c>
      <c r="B5115" s="1" t="s">
        <v>55</v>
      </c>
      <c r="C5115">
        <v>35.126399999999997</v>
      </c>
      <c r="D5115">
        <v>33.429900000000004</v>
      </c>
      <c r="E5115" s="1" t="s">
        <v>21</v>
      </c>
      <c r="F5115" t="s">
        <v>15054</v>
      </c>
      <c r="G5115">
        <v>0</v>
      </c>
      <c r="H5115">
        <v>0</v>
      </c>
      <c r="I5115">
        <v>0</v>
      </c>
    </row>
    <row r="5116" spans="1:9" hidden="1" x14ac:dyDescent="0.3">
      <c r="A5116" s="1" t="s">
        <v>156</v>
      </c>
      <c r="B5116" s="1" t="s">
        <v>55</v>
      </c>
      <c r="C5116">
        <v>35.126399999999997</v>
      </c>
      <c r="D5116">
        <v>33.429900000000004</v>
      </c>
      <c r="E5116" s="1" t="s">
        <v>22</v>
      </c>
      <c r="F5116" t="s">
        <v>14966</v>
      </c>
      <c r="G5116">
        <v>0</v>
      </c>
      <c r="H5116">
        <v>0</v>
      </c>
      <c r="I5116">
        <v>0</v>
      </c>
    </row>
    <row r="5117" spans="1:9" hidden="1" x14ac:dyDescent="0.3">
      <c r="A5117" s="1" t="s">
        <v>156</v>
      </c>
      <c r="B5117" s="1" t="s">
        <v>55</v>
      </c>
      <c r="C5117">
        <v>35.126399999999997</v>
      </c>
      <c r="D5117">
        <v>33.429900000000004</v>
      </c>
      <c r="E5117" s="1" t="s">
        <v>23</v>
      </c>
      <c r="F5117" t="s">
        <v>14878</v>
      </c>
      <c r="G5117">
        <v>0</v>
      </c>
      <c r="H5117">
        <v>0</v>
      </c>
      <c r="I5117">
        <v>0</v>
      </c>
    </row>
    <row r="5118" spans="1:9" hidden="1" x14ac:dyDescent="0.3">
      <c r="A5118" s="1" t="s">
        <v>156</v>
      </c>
      <c r="B5118" s="1" t="s">
        <v>55</v>
      </c>
      <c r="C5118">
        <v>35.126399999999997</v>
      </c>
      <c r="D5118">
        <v>33.429900000000004</v>
      </c>
      <c r="E5118" s="1" t="s">
        <v>24</v>
      </c>
      <c r="F5118" t="s">
        <v>14790</v>
      </c>
      <c r="G5118">
        <v>0</v>
      </c>
      <c r="H5118">
        <v>0</v>
      </c>
      <c r="I5118">
        <v>0</v>
      </c>
    </row>
    <row r="5119" spans="1:9" hidden="1" x14ac:dyDescent="0.3">
      <c r="A5119" s="1" t="s">
        <v>156</v>
      </c>
      <c r="B5119" s="1" t="s">
        <v>55</v>
      </c>
      <c r="C5119">
        <v>35.126399999999997</v>
      </c>
      <c r="D5119">
        <v>33.429900000000004</v>
      </c>
      <c r="E5119" s="1" t="s">
        <v>25</v>
      </c>
      <c r="F5119" t="s">
        <v>14702</v>
      </c>
      <c r="G5119">
        <v>0</v>
      </c>
      <c r="H5119">
        <v>0</v>
      </c>
      <c r="I5119">
        <v>0</v>
      </c>
    </row>
    <row r="5120" spans="1:9" hidden="1" x14ac:dyDescent="0.3">
      <c r="A5120" s="1" t="s">
        <v>156</v>
      </c>
      <c r="B5120" s="1" t="s">
        <v>55</v>
      </c>
      <c r="C5120">
        <v>35.126399999999997</v>
      </c>
      <c r="D5120">
        <v>33.429900000000004</v>
      </c>
      <c r="E5120" s="1" t="s">
        <v>26</v>
      </c>
      <c r="F5120" t="s">
        <v>14614</v>
      </c>
      <c r="G5120">
        <v>0</v>
      </c>
      <c r="H5120">
        <v>0</v>
      </c>
      <c r="I5120">
        <v>0</v>
      </c>
    </row>
    <row r="5121" spans="1:9" hidden="1" x14ac:dyDescent="0.3">
      <c r="A5121" s="1" t="s">
        <v>156</v>
      </c>
      <c r="B5121" s="1" t="s">
        <v>55</v>
      </c>
      <c r="C5121">
        <v>35.126399999999997</v>
      </c>
      <c r="D5121">
        <v>33.429900000000004</v>
      </c>
      <c r="E5121" s="1" t="s">
        <v>27</v>
      </c>
      <c r="F5121" t="s">
        <v>14526</v>
      </c>
      <c r="G5121">
        <v>0</v>
      </c>
      <c r="H5121">
        <v>0</v>
      </c>
      <c r="I5121">
        <v>0</v>
      </c>
    </row>
    <row r="5122" spans="1:9" hidden="1" x14ac:dyDescent="0.3">
      <c r="A5122" s="1" t="s">
        <v>156</v>
      </c>
      <c r="B5122" s="1" t="s">
        <v>55</v>
      </c>
      <c r="C5122">
        <v>35.126399999999997</v>
      </c>
      <c r="D5122">
        <v>33.429900000000004</v>
      </c>
      <c r="E5122" s="1" t="s">
        <v>28</v>
      </c>
      <c r="F5122" t="s">
        <v>14439</v>
      </c>
      <c r="G5122">
        <v>0</v>
      </c>
      <c r="H5122">
        <v>0</v>
      </c>
      <c r="I5122">
        <v>0</v>
      </c>
    </row>
    <row r="5123" spans="1:9" hidden="1" x14ac:dyDescent="0.3">
      <c r="A5123" s="1" t="s">
        <v>156</v>
      </c>
      <c r="B5123" s="1" t="s">
        <v>55</v>
      </c>
      <c r="C5123">
        <v>35.126399999999997</v>
      </c>
      <c r="D5123">
        <v>33.429900000000004</v>
      </c>
      <c r="E5123" s="1" t="s">
        <v>29</v>
      </c>
      <c r="F5123" t="s">
        <v>14352</v>
      </c>
      <c r="G5123">
        <v>0</v>
      </c>
      <c r="H5123">
        <v>0</v>
      </c>
      <c r="I5123">
        <v>0</v>
      </c>
    </row>
    <row r="5124" spans="1:9" hidden="1" x14ac:dyDescent="0.3">
      <c r="A5124" s="1" t="s">
        <v>156</v>
      </c>
      <c r="B5124" s="1" t="s">
        <v>55</v>
      </c>
      <c r="C5124">
        <v>35.126399999999997</v>
      </c>
      <c r="D5124">
        <v>33.429900000000004</v>
      </c>
      <c r="E5124" s="1" t="s">
        <v>30</v>
      </c>
      <c r="F5124" t="s">
        <v>14265</v>
      </c>
      <c r="G5124">
        <v>0</v>
      </c>
      <c r="H5124">
        <v>0</v>
      </c>
      <c r="I5124">
        <v>0</v>
      </c>
    </row>
    <row r="5125" spans="1:9" hidden="1" x14ac:dyDescent="0.3">
      <c r="A5125" s="1" t="s">
        <v>156</v>
      </c>
      <c r="B5125" s="1" t="s">
        <v>55</v>
      </c>
      <c r="C5125">
        <v>35.126399999999997</v>
      </c>
      <c r="D5125">
        <v>33.429900000000004</v>
      </c>
      <c r="E5125" s="1" t="s">
        <v>31</v>
      </c>
      <c r="F5125" t="s">
        <v>14178</v>
      </c>
      <c r="G5125">
        <v>0</v>
      </c>
      <c r="H5125">
        <v>0</v>
      </c>
      <c r="I5125">
        <v>0</v>
      </c>
    </row>
    <row r="5126" spans="1:9" hidden="1" x14ac:dyDescent="0.3">
      <c r="A5126" s="1" t="s">
        <v>156</v>
      </c>
      <c r="B5126" s="1" t="s">
        <v>55</v>
      </c>
      <c r="C5126">
        <v>35.126399999999997</v>
      </c>
      <c r="D5126">
        <v>33.429900000000004</v>
      </c>
      <c r="E5126" s="1" t="s">
        <v>32</v>
      </c>
      <c r="F5126" t="s">
        <v>14092</v>
      </c>
      <c r="G5126">
        <v>0</v>
      </c>
      <c r="H5126">
        <v>0</v>
      </c>
      <c r="I5126">
        <v>0</v>
      </c>
    </row>
    <row r="5127" spans="1:9" hidden="1" x14ac:dyDescent="0.3">
      <c r="A5127" s="1" t="s">
        <v>156</v>
      </c>
      <c r="B5127" s="1" t="s">
        <v>55</v>
      </c>
      <c r="C5127">
        <v>35.126399999999997</v>
      </c>
      <c r="D5127">
        <v>33.429900000000004</v>
      </c>
      <c r="E5127" s="1" t="s">
        <v>33</v>
      </c>
      <c r="F5127" t="s">
        <v>14006</v>
      </c>
      <c r="G5127">
        <v>0</v>
      </c>
      <c r="H5127">
        <v>0</v>
      </c>
      <c r="I5127">
        <v>0</v>
      </c>
    </row>
    <row r="5128" spans="1:9" hidden="1" x14ac:dyDescent="0.3">
      <c r="A5128" s="1" t="s">
        <v>156</v>
      </c>
      <c r="B5128" s="1" t="s">
        <v>55</v>
      </c>
      <c r="C5128">
        <v>35.126399999999997</v>
      </c>
      <c r="D5128">
        <v>33.429900000000004</v>
      </c>
      <c r="E5128" s="1" t="s">
        <v>34</v>
      </c>
      <c r="F5128" t="s">
        <v>13920</v>
      </c>
      <c r="G5128">
        <v>0</v>
      </c>
      <c r="H5128">
        <v>0</v>
      </c>
      <c r="I5128">
        <v>0</v>
      </c>
    </row>
    <row r="5129" spans="1:9" hidden="1" x14ac:dyDescent="0.3">
      <c r="A5129" s="1" t="s">
        <v>156</v>
      </c>
      <c r="B5129" s="1" t="s">
        <v>55</v>
      </c>
      <c r="C5129">
        <v>35.126399999999997</v>
      </c>
      <c r="D5129">
        <v>33.429900000000004</v>
      </c>
      <c r="E5129" s="1" t="s">
        <v>35</v>
      </c>
      <c r="F5129" t="s">
        <v>13836</v>
      </c>
      <c r="G5129">
        <v>0</v>
      </c>
      <c r="H5129">
        <v>0</v>
      </c>
      <c r="I5129">
        <v>0</v>
      </c>
    </row>
    <row r="5130" spans="1:9" hidden="1" x14ac:dyDescent="0.3">
      <c r="A5130" s="1" t="s">
        <v>156</v>
      </c>
      <c r="B5130" s="1" t="s">
        <v>55</v>
      </c>
      <c r="C5130">
        <v>35.126399999999997</v>
      </c>
      <c r="D5130">
        <v>33.429900000000004</v>
      </c>
      <c r="E5130" s="1" t="s">
        <v>36</v>
      </c>
      <c r="F5130" t="s">
        <v>13752</v>
      </c>
      <c r="G5130">
        <v>0</v>
      </c>
      <c r="H5130">
        <v>0</v>
      </c>
      <c r="I5130">
        <v>0</v>
      </c>
    </row>
    <row r="5131" spans="1:9" hidden="1" x14ac:dyDescent="0.3">
      <c r="A5131" s="1" t="s">
        <v>156</v>
      </c>
      <c r="B5131" s="1" t="s">
        <v>55</v>
      </c>
      <c r="C5131">
        <v>35.126399999999997</v>
      </c>
      <c r="D5131">
        <v>33.429900000000004</v>
      </c>
      <c r="E5131" s="1" t="s">
        <v>37</v>
      </c>
      <c r="F5131" t="s">
        <v>13668</v>
      </c>
      <c r="G5131">
        <v>0</v>
      </c>
      <c r="H5131">
        <v>0</v>
      </c>
      <c r="I5131">
        <v>0</v>
      </c>
    </row>
    <row r="5132" spans="1:9" hidden="1" x14ac:dyDescent="0.3">
      <c r="A5132" s="1" t="s">
        <v>156</v>
      </c>
      <c r="B5132" s="1" t="s">
        <v>55</v>
      </c>
      <c r="C5132">
        <v>35.126399999999997</v>
      </c>
      <c r="D5132">
        <v>33.429900000000004</v>
      </c>
      <c r="E5132" s="1" t="s">
        <v>38</v>
      </c>
      <c r="F5132" t="s">
        <v>13589</v>
      </c>
      <c r="G5132">
        <v>0</v>
      </c>
      <c r="H5132">
        <v>0</v>
      </c>
      <c r="I5132">
        <v>0</v>
      </c>
    </row>
    <row r="5133" spans="1:9" hidden="1" x14ac:dyDescent="0.3">
      <c r="A5133" s="1" t="s">
        <v>156</v>
      </c>
      <c r="B5133" s="1" t="s">
        <v>55</v>
      </c>
      <c r="C5133">
        <v>35.126399999999997</v>
      </c>
      <c r="D5133">
        <v>33.429900000000004</v>
      </c>
      <c r="E5133" s="1" t="s">
        <v>39</v>
      </c>
      <c r="F5133" t="s">
        <v>13514</v>
      </c>
      <c r="G5133">
        <v>0</v>
      </c>
      <c r="H5133">
        <v>0</v>
      </c>
      <c r="I5133">
        <v>0</v>
      </c>
    </row>
    <row r="5134" spans="1:9" hidden="1" x14ac:dyDescent="0.3">
      <c r="A5134" s="1" t="s">
        <v>156</v>
      </c>
      <c r="B5134" s="1" t="s">
        <v>55</v>
      </c>
      <c r="C5134">
        <v>35.126399999999997</v>
      </c>
      <c r="D5134">
        <v>33.429900000000004</v>
      </c>
      <c r="E5134" s="1" t="s">
        <v>40</v>
      </c>
      <c r="F5134" t="s">
        <v>13446</v>
      </c>
      <c r="G5134">
        <v>0</v>
      </c>
      <c r="H5134">
        <v>0</v>
      </c>
      <c r="I5134">
        <v>0</v>
      </c>
    </row>
    <row r="5135" spans="1:9" hidden="1" x14ac:dyDescent="0.3">
      <c r="A5135" s="1" t="s">
        <v>156</v>
      </c>
      <c r="B5135" s="1" t="s">
        <v>55</v>
      </c>
      <c r="C5135">
        <v>35.126399999999997</v>
      </c>
      <c r="D5135">
        <v>33.429900000000004</v>
      </c>
      <c r="E5135" s="1" t="s">
        <v>41</v>
      </c>
      <c r="F5135" t="s">
        <v>13217</v>
      </c>
      <c r="G5135">
        <v>0</v>
      </c>
      <c r="H5135">
        <v>0</v>
      </c>
      <c r="I5135">
        <v>0</v>
      </c>
    </row>
    <row r="5136" spans="1:9" hidden="1" x14ac:dyDescent="0.3">
      <c r="A5136" s="1" t="s">
        <v>156</v>
      </c>
      <c r="B5136" s="1" t="s">
        <v>55</v>
      </c>
      <c r="C5136">
        <v>35.126399999999997</v>
      </c>
      <c r="D5136">
        <v>33.429900000000004</v>
      </c>
      <c r="E5136" s="1" t="s">
        <v>42</v>
      </c>
      <c r="F5136" t="s">
        <v>13218</v>
      </c>
      <c r="G5136">
        <v>0</v>
      </c>
      <c r="H5136">
        <v>0</v>
      </c>
      <c r="I5136">
        <v>0</v>
      </c>
    </row>
    <row r="5137" spans="1:9" hidden="1" x14ac:dyDescent="0.3">
      <c r="A5137" s="1" t="s">
        <v>156</v>
      </c>
      <c r="B5137" s="1" t="s">
        <v>55</v>
      </c>
      <c r="C5137">
        <v>35.126399999999997</v>
      </c>
      <c r="D5137">
        <v>33.429900000000004</v>
      </c>
      <c r="E5137" s="1" t="s">
        <v>43</v>
      </c>
      <c r="F5137" t="s">
        <v>13219</v>
      </c>
      <c r="G5137">
        <v>0</v>
      </c>
      <c r="H5137">
        <v>0</v>
      </c>
      <c r="I5137">
        <v>0</v>
      </c>
    </row>
    <row r="5138" spans="1:9" hidden="1" x14ac:dyDescent="0.3">
      <c r="A5138" s="1" t="s">
        <v>156</v>
      </c>
      <c r="B5138" s="1" t="s">
        <v>55</v>
      </c>
      <c r="C5138">
        <v>35.126399999999997</v>
      </c>
      <c r="D5138">
        <v>33.429900000000004</v>
      </c>
      <c r="E5138" s="1" t="s">
        <v>44</v>
      </c>
      <c r="F5138" t="s">
        <v>13220</v>
      </c>
      <c r="G5138">
        <v>0</v>
      </c>
      <c r="H5138">
        <v>0</v>
      </c>
      <c r="I5138">
        <v>0</v>
      </c>
    </row>
    <row r="5139" spans="1:9" hidden="1" x14ac:dyDescent="0.3">
      <c r="A5139" s="1" t="s">
        <v>156</v>
      </c>
      <c r="B5139" s="1" t="s">
        <v>55</v>
      </c>
      <c r="C5139">
        <v>35.126399999999997</v>
      </c>
      <c r="D5139">
        <v>33.429900000000004</v>
      </c>
      <c r="E5139" s="1" t="s">
        <v>45</v>
      </c>
      <c r="F5139" t="s">
        <v>13221</v>
      </c>
      <c r="G5139">
        <v>0</v>
      </c>
      <c r="H5139">
        <v>0</v>
      </c>
      <c r="I5139">
        <v>0</v>
      </c>
    </row>
    <row r="5140" spans="1:9" hidden="1" x14ac:dyDescent="0.3">
      <c r="A5140" s="1" t="s">
        <v>156</v>
      </c>
      <c r="B5140" s="1" t="s">
        <v>55</v>
      </c>
      <c r="C5140">
        <v>35.126399999999997</v>
      </c>
      <c r="D5140">
        <v>33.429900000000004</v>
      </c>
      <c r="E5140" s="1" t="s">
        <v>46</v>
      </c>
      <c r="F5140" t="s">
        <v>13222</v>
      </c>
      <c r="G5140">
        <v>0</v>
      </c>
      <c r="H5140">
        <v>0</v>
      </c>
      <c r="I5140">
        <v>0</v>
      </c>
    </row>
    <row r="5141" spans="1:9" hidden="1" x14ac:dyDescent="0.3">
      <c r="A5141" s="1" t="s">
        <v>156</v>
      </c>
      <c r="B5141" s="1" t="s">
        <v>55</v>
      </c>
      <c r="C5141">
        <v>35.126399999999997</v>
      </c>
      <c r="D5141">
        <v>33.429900000000004</v>
      </c>
      <c r="E5141" s="1" t="s">
        <v>47</v>
      </c>
      <c r="F5141" t="s">
        <v>13223</v>
      </c>
      <c r="G5141">
        <v>0</v>
      </c>
      <c r="H5141">
        <v>0</v>
      </c>
      <c r="I5141">
        <v>0</v>
      </c>
    </row>
    <row r="5142" spans="1:9" hidden="1" x14ac:dyDescent="0.3">
      <c r="A5142" s="1" t="s">
        <v>156</v>
      </c>
      <c r="B5142" s="1" t="s">
        <v>55</v>
      </c>
      <c r="C5142">
        <v>35.126399999999997</v>
      </c>
      <c r="D5142">
        <v>33.429900000000004</v>
      </c>
      <c r="E5142" s="1" t="s">
        <v>48</v>
      </c>
      <c r="F5142" t="s">
        <v>13224</v>
      </c>
      <c r="G5142">
        <v>0</v>
      </c>
      <c r="H5142">
        <v>0</v>
      </c>
      <c r="I5142">
        <v>0</v>
      </c>
    </row>
    <row r="5143" spans="1:9" hidden="1" x14ac:dyDescent="0.3">
      <c r="A5143" s="1" t="s">
        <v>156</v>
      </c>
      <c r="B5143" s="1" t="s">
        <v>55</v>
      </c>
      <c r="C5143">
        <v>35.126399999999997</v>
      </c>
      <c r="D5143">
        <v>33.429900000000004</v>
      </c>
      <c r="E5143" s="1" t="s">
        <v>49</v>
      </c>
      <c r="F5143" t="s">
        <v>13225</v>
      </c>
      <c r="G5143">
        <v>0</v>
      </c>
      <c r="H5143">
        <v>0</v>
      </c>
      <c r="I5143">
        <v>0</v>
      </c>
    </row>
    <row r="5144" spans="1:9" hidden="1" x14ac:dyDescent="0.3">
      <c r="A5144" s="1" t="s">
        <v>156</v>
      </c>
      <c r="B5144" s="1" t="s">
        <v>55</v>
      </c>
      <c r="C5144">
        <v>35.126399999999997</v>
      </c>
      <c r="D5144">
        <v>33.429900000000004</v>
      </c>
      <c r="E5144" s="1" t="s">
        <v>50</v>
      </c>
      <c r="F5144" t="s">
        <v>13226</v>
      </c>
      <c r="G5144">
        <v>0</v>
      </c>
      <c r="H5144">
        <v>0</v>
      </c>
      <c r="I5144">
        <v>0</v>
      </c>
    </row>
    <row r="5145" spans="1:9" hidden="1" x14ac:dyDescent="0.3">
      <c r="A5145" s="1" t="s">
        <v>156</v>
      </c>
      <c r="B5145" s="1" t="s">
        <v>55</v>
      </c>
      <c r="C5145">
        <v>35.126399999999997</v>
      </c>
      <c r="D5145">
        <v>33.429900000000004</v>
      </c>
      <c r="E5145" s="1" t="s">
        <v>51</v>
      </c>
      <c r="F5145" t="s">
        <v>20965</v>
      </c>
      <c r="G5145">
        <v>0</v>
      </c>
      <c r="H5145">
        <v>2</v>
      </c>
      <c r="I5145">
        <v>0</v>
      </c>
    </row>
    <row r="5146" spans="1:9" hidden="1" x14ac:dyDescent="0.3">
      <c r="A5146" s="1" t="s">
        <v>156</v>
      </c>
      <c r="B5146" s="1" t="s">
        <v>55</v>
      </c>
      <c r="C5146">
        <v>35.126399999999997</v>
      </c>
      <c r="D5146">
        <v>33.429900000000004</v>
      </c>
      <c r="E5146" s="1" t="s">
        <v>52</v>
      </c>
      <c r="F5146" t="s">
        <v>20846</v>
      </c>
      <c r="G5146">
        <v>0</v>
      </c>
      <c r="H5146">
        <v>3</v>
      </c>
      <c r="I5146">
        <v>0</v>
      </c>
    </row>
    <row r="5147" spans="1:9" hidden="1" x14ac:dyDescent="0.3">
      <c r="A5147" s="1" t="s">
        <v>156</v>
      </c>
      <c r="B5147" s="1" t="s">
        <v>55</v>
      </c>
      <c r="C5147">
        <v>35.126399999999997</v>
      </c>
      <c r="D5147">
        <v>33.429900000000004</v>
      </c>
      <c r="E5147" s="1" t="s">
        <v>53</v>
      </c>
      <c r="F5147" t="s">
        <v>20488</v>
      </c>
      <c r="G5147">
        <v>0</v>
      </c>
      <c r="H5147">
        <v>6</v>
      </c>
      <c r="I5147">
        <v>0</v>
      </c>
    </row>
    <row r="5148" spans="1:9" hidden="1" x14ac:dyDescent="0.3">
      <c r="A5148" s="1" t="s">
        <v>156</v>
      </c>
      <c r="B5148" s="1" t="s">
        <v>55</v>
      </c>
      <c r="C5148">
        <v>35.126399999999997</v>
      </c>
      <c r="D5148">
        <v>33.429900000000004</v>
      </c>
      <c r="E5148" s="1" t="s">
        <v>54</v>
      </c>
      <c r="F5148" t="s">
        <v>20489</v>
      </c>
      <c r="G5148">
        <v>0</v>
      </c>
      <c r="H5148">
        <v>6</v>
      </c>
      <c r="I5148">
        <v>0</v>
      </c>
    </row>
    <row r="5149" spans="1:9" hidden="1" x14ac:dyDescent="0.3">
      <c r="A5149" s="1" t="s">
        <v>156</v>
      </c>
      <c r="B5149" s="1" t="s">
        <v>55</v>
      </c>
      <c r="C5149">
        <v>35.126399999999997</v>
      </c>
      <c r="D5149">
        <v>33.429900000000004</v>
      </c>
      <c r="E5149" s="1" t="s">
        <v>21548</v>
      </c>
      <c r="F5149" t="s">
        <v>21647</v>
      </c>
      <c r="G5149">
        <v>0</v>
      </c>
      <c r="H5149">
        <v>14</v>
      </c>
      <c r="I5149">
        <v>0</v>
      </c>
    </row>
    <row r="5150" spans="1:9" hidden="1" x14ac:dyDescent="0.3">
      <c r="A5150" s="1" t="s">
        <v>157</v>
      </c>
      <c r="B5150" s="1" t="s">
        <v>55</v>
      </c>
      <c r="C5150">
        <v>4.5353000000000003</v>
      </c>
      <c r="D5150">
        <v>114.7277</v>
      </c>
      <c r="E5150" s="1" t="s">
        <v>4</v>
      </c>
      <c r="F5150" t="s">
        <v>16652</v>
      </c>
      <c r="G5150">
        <v>0</v>
      </c>
      <c r="H5150">
        <v>0</v>
      </c>
      <c r="I5150">
        <v>0</v>
      </c>
    </row>
    <row r="5151" spans="1:9" hidden="1" x14ac:dyDescent="0.3">
      <c r="A5151" s="1" t="s">
        <v>157</v>
      </c>
      <c r="B5151" s="1" t="s">
        <v>55</v>
      </c>
      <c r="C5151">
        <v>4.5353000000000003</v>
      </c>
      <c r="D5151">
        <v>114.7277</v>
      </c>
      <c r="E5151" s="1" t="s">
        <v>5</v>
      </c>
      <c r="F5151" t="s">
        <v>16549</v>
      </c>
      <c r="G5151">
        <v>0</v>
      </c>
      <c r="H5151">
        <v>0</v>
      </c>
      <c r="I5151">
        <v>0</v>
      </c>
    </row>
    <row r="5152" spans="1:9" hidden="1" x14ac:dyDescent="0.3">
      <c r="A5152" s="1" t="s">
        <v>157</v>
      </c>
      <c r="B5152" s="1" t="s">
        <v>55</v>
      </c>
      <c r="C5152">
        <v>4.5353000000000003</v>
      </c>
      <c r="D5152">
        <v>114.7277</v>
      </c>
      <c r="E5152" s="1" t="s">
        <v>6</v>
      </c>
      <c r="F5152" t="s">
        <v>16447</v>
      </c>
      <c r="G5152">
        <v>0</v>
      </c>
      <c r="H5152">
        <v>0</v>
      </c>
      <c r="I5152">
        <v>0</v>
      </c>
    </row>
    <row r="5153" spans="1:9" hidden="1" x14ac:dyDescent="0.3">
      <c r="A5153" s="1" t="s">
        <v>157</v>
      </c>
      <c r="B5153" s="1" t="s">
        <v>55</v>
      </c>
      <c r="C5153">
        <v>4.5353000000000003</v>
      </c>
      <c r="D5153">
        <v>114.7277</v>
      </c>
      <c r="E5153" s="1" t="s">
        <v>7</v>
      </c>
      <c r="F5153" t="s">
        <v>16345</v>
      </c>
      <c r="G5153">
        <v>0</v>
      </c>
      <c r="H5153">
        <v>0</v>
      </c>
      <c r="I5153">
        <v>0</v>
      </c>
    </row>
    <row r="5154" spans="1:9" hidden="1" x14ac:dyDescent="0.3">
      <c r="A5154" s="1" t="s">
        <v>157</v>
      </c>
      <c r="B5154" s="1" t="s">
        <v>55</v>
      </c>
      <c r="C5154">
        <v>4.5353000000000003</v>
      </c>
      <c r="D5154">
        <v>114.7277</v>
      </c>
      <c r="E5154" s="1" t="s">
        <v>8</v>
      </c>
      <c r="F5154" t="s">
        <v>16245</v>
      </c>
      <c r="G5154">
        <v>0</v>
      </c>
      <c r="H5154">
        <v>0</v>
      </c>
      <c r="I5154">
        <v>0</v>
      </c>
    </row>
    <row r="5155" spans="1:9" hidden="1" x14ac:dyDescent="0.3">
      <c r="A5155" s="1" t="s">
        <v>157</v>
      </c>
      <c r="B5155" s="1" t="s">
        <v>55</v>
      </c>
      <c r="C5155">
        <v>4.5353000000000003</v>
      </c>
      <c r="D5155">
        <v>114.7277</v>
      </c>
      <c r="E5155" s="1" t="s">
        <v>9</v>
      </c>
      <c r="F5155" t="s">
        <v>16145</v>
      </c>
      <c r="G5155">
        <v>0</v>
      </c>
      <c r="H5155">
        <v>0</v>
      </c>
      <c r="I5155">
        <v>0</v>
      </c>
    </row>
    <row r="5156" spans="1:9" hidden="1" x14ac:dyDescent="0.3">
      <c r="A5156" s="1" t="s">
        <v>157</v>
      </c>
      <c r="B5156" s="1" t="s">
        <v>55</v>
      </c>
      <c r="C5156">
        <v>4.5353000000000003</v>
      </c>
      <c r="D5156">
        <v>114.7277</v>
      </c>
      <c r="E5156" s="1" t="s">
        <v>10</v>
      </c>
      <c r="F5156" t="s">
        <v>16048</v>
      </c>
      <c r="G5156">
        <v>0</v>
      </c>
      <c r="H5156">
        <v>0</v>
      </c>
      <c r="I5156">
        <v>0</v>
      </c>
    </row>
    <row r="5157" spans="1:9" hidden="1" x14ac:dyDescent="0.3">
      <c r="A5157" s="1" t="s">
        <v>157</v>
      </c>
      <c r="B5157" s="1" t="s">
        <v>55</v>
      </c>
      <c r="C5157">
        <v>4.5353000000000003</v>
      </c>
      <c r="D5157">
        <v>114.7277</v>
      </c>
      <c r="E5157" s="1" t="s">
        <v>11</v>
      </c>
      <c r="F5157" t="s">
        <v>15951</v>
      </c>
      <c r="G5157">
        <v>0</v>
      </c>
      <c r="H5157">
        <v>0</v>
      </c>
      <c r="I5157">
        <v>0</v>
      </c>
    </row>
    <row r="5158" spans="1:9" hidden="1" x14ac:dyDescent="0.3">
      <c r="A5158" s="1" t="s">
        <v>157</v>
      </c>
      <c r="B5158" s="1" t="s">
        <v>55</v>
      </c>
      <c r="C5158">
        <v>4.5353000000000003</v>
      </c>
      <c r="D5158">
        <v>114.7277</v>
      </c>
      <c r="E5158" s="1" t="s">
        <v>12</v>
      </c>
      <c r="F5158" t="s">
        <v>15856</v>
      </c>
      <c r="G5158">
        <v>0</v>
      </c>
      <c r="H5158">
        <v>0</v>
      </c>
      <c r="I5158">
        <v>0</v>
      </c>
    </row>
    <row r="5159" spans="1:9" hidden="1" x14ac:dyDescent="0.3">
      <c r="A5159" s="1" t="s">
        <v>157</v>
      </c>
      <c r="B5159" s="1" t="s">
        <v>55</v>
      </c>
      <c r="C5159">
        <v>4.5353000000000003</v>
      </c>
      <c r="D5159">
        <v>114.7277</v>
      </c>
      <c r="E5159" s="1" t="s">
        <v>13</v>
      </c>
      <c r="F5159" t="s">
        <v>15764</v>
      </c>
      <c r="G5159">
        <v>0</v>
      </c>
      <c r="H5159">
        <v>0</v>
      </c>
      <c r="I5159">
        <v>0</v>
      </c>
    </row>
    <row r="5160" spans="1:9" hidden="1" x14ac:dyDescent="0.3">
      <c r="A5160" s="1" t="s">
        <v>157</v>
      </c>
      <c r="B5160" s="1" t="s">
        <v>55</v>
      </c>
      <c r="C5160">
        <v>4.5353000000000003</v>
      </c>
      <c r="D5160">
        <v>114.7277</v>
      </c>
      <c r="E5160" s="1" t="s">
        <v>14</v>
      </c>
      <c r="F5160" t="s">
        <v>15674</v>
      </c>
      <c r="G5160">
        <v>0</v>
      </c>
      <c r="H5160">
        <v>0</v>
      </c>
      <c r="I5160">
        <v>0</v>
      </c>
    </row>
    <row r="5161" spans="1:9" hidden="1" x14ac:dyDescent="0.3">
      <c r="A5161" s="1" t="s">
        <v>157</v>
      </c>
      <c r="B5161" s="1" t="s">
        <v>55</v>
      </c>
      <c r="C5161">
        <v>4.5353000000000003</v>
      </c>
      <c r="D5161">
        <v>114.7277</v>
      </c>
      <c r="E5161" s="1" t="s">
        <v>15</v>
      </c>
      <c r="F5161" t="s">
        <v>15585</v>
      </c>
      <c r="G5161">
        <v>0</v>
      </c>
      <c r="H5161">
        <v>0</v>
      </c>
      <c r="I5161">
        <v>0</v>
      </c>
    </row>
    <row r="5162" spans="1:9" hidden="1" x14ac:dyDescent="0.3">
      <c r="A5162" s="1" t="s">
        <v>157</v>
      </c>
      <c r="B5162" s="1" t="s">
        <v>55</v>
      </c>
      <c r="C5162">
        <v>4.5353000000000003</v>
      </c>
      <c r="D5162">
        <v>114.7277</v>
      </c>
      <c r="E5162" s="1" t="s">
        <v>16</v>
      </c>
      <c r="F5162" t="s">
        <v>15496</v>
      </c>
      <c r="G5162">
        <v>0</v>
      </c>
      <c r="H5162">
        <v>0</v>
      </c>
      <c r="I5162">
        <v>0</v>
      </c>
    </row>
    <row r="5163" spans="1:9" hidden="1" x14ac:dyDescent="0.3">
      <c r="A5163" s="1" t="s">
        <v>157</v>
      </c>
      <c r="B5163" s="1" t="s">
        <v>55</v>
      </c>
      <c r="C5163">
        <v>4.5353000000000003</v>
      </c>
      <c r="D5163">
        <v>114.7277</v>
      </c>
      <c r="E5163" s="1" t="s">
        <v>17</v>
      </c>
      <c r="F5163" t="s">
        <v>15407</v>
      </c>
      <c r="G5163">
        <v>0</v>
      </c>
      <c r="H5163">
        <v>0</v>
      </c>
      <c r="I5163">
        <v>0</v>
      </c>
    </row>
    <row r="5164" spans="1:9" hidden="1" x14ac:dyDescent="0.3">
      <c r="A5164" s="1" t="s">
        <v>157</v>
      </c>
      <c r="B5164" s="1" t="s">
        <v>55</v>
      </c>
      <c r="C5164">
        <v>4.5353000000000003</v>
      </c>
      <c r="D5164">
        <v>114.7277</v>
      </c>
      <c r="E5164" s="1" t="s">
        <v>18</v>
      </c>
      <c r="F5164" t="s">
        <v>15319</v>
      </c>
      <c r="G5164">
        <v>0</v>
      </c>
      <c r="H5164">
        <v>0</v>
      </c>
      <c r="I5164">
        <v>0</v>
      </c>
    </row>
    <row r="5165" spans="1:9" hidden="1" x14ac:dyDescent="0.3">
      <c r="A5165" s="1" t="s">
        <v>157</v>
      </c>
      <c r="B5165" s="1" t="s">
        <v>55</v>
      </c>
      <c r="C5165">
        <v>4.5353000000000003</v>
      </c>
      <c r="D5165">
        <v>114.7277</v>
      </c>
      <c r="E5165" s="1" t="s">
        <v>19</v>
      </c>
      <c r="F5165" t="s">
        <v>15231</v>
      </c>
      <c r="G5165">
        <v>0</v>
      </c>
      <c r="H5165">
        <v>0</v>
      </c>
      <c r="I5165">
        <v>0</v>
      </c>
    </row>
    <row r="5166" spans="1:9" hidden="1" x14ac:dyDescent="0.3">
      <c r="A5166" s="1" t="s">
        <v>157</v>
      </c>
      <c r="B5166" s="1" t="s">
        <v>55</v>
      </c>
      <c r="C5166">
        <v>4.5353000000000003</v>
      </c>
      <c r="D5166">
        <v>114.7277</v>
      </c>
      <c r="E5166" s="1" t="s">
        <v>20</v>
      </c>
      <c r="F5166" t="s">
        <v>15143</v>
      </c>
      <c r="G5166">
        <v>0</v>
      </c>
      <c r="H5166">
        <v>0</v>
      </c>
      <c r="I5166">
        <v>0</v>
      </c>
    </row>
    <row r="5167" spans="1:9" hidden="1" x14ac:dyDescent="0.3">
      <c r="A5167" s="1" t="s">
        <v>157</v>
      </c>
      <c r="B5167" s="1" t="s">
        <v>55</v>
      </c>
      <c r="C5167">
        <v>4.5353000000000003</v>
      </c>
      <c r="D5167">
        <v>114.7277</v>
      </c>
      <c r="E5167" s="1" t="s">
        <v>21</v>
      </c>
      <c r="F5167" t="s">
        <v>15055</v>
      </c>
      <c r="G5167">
        <v>0</v>
      </c>
      <c r="H5167">
        <v>0</v>
      </c>
      <c r="I5167">
        <v>0</v>
      </c>
    </row>
    <row r="5168" spans="1:9" hidden="1" x14ac:dyDescent="0.3">
      <c r="A5168" s="1" t="s">
        <v>157</v>
      </c>
      <c r="B5168" s="1" t="s">
        <v>55</v>
      </c>
      <c r="C5168">
        <v>4.5353000000000003</v>
      </c>
      <c r="D5168">
        <v>114.7277</v>
      </c>
      <c r="E5168" s="1" t="s">
        <v>22</v>
      </c>
      <c r="F5168" t="s">
        <v>14967</v>
      </c>
      <c r="G5168">
        <v>0</v>
      </c>
      <c r="H5168">
        <v>0</v>
      </c>
      <c r="I5168">
        <v>0</v>
      </c>
    </row>
    <row r="5169" spans="1:9" hidden="1" x14ac:dyDescent="0.3">
      <c r="A5169" s="1" t="s">
        <v>157</v>
      </c>
      <c r="B5169" s="1" t="s">
        <v>55</v>
      </c>
      <c r="C5169">
        <v>4.5353000000000003</v>
      </c>
      <c r="D5169">
        <v>114.7277</v>
      </c>
      <c r="E5169" s="1" t="s">
        <v>23</v>
      </c>
      <c r="F5169" t="s">
        <v>14879</v>
      </c>
      <c r="G5169">
        <v>0</v>
      </c>
      <c r="H5169">
        <v>0</v>
      </c>
      <c r="I5169">
        <v>0</v>
      </c>
    </row>
    <row r="5170" spans="1:9" hidden="1" x14ac:dyDescent="0.3">
      <c r="A5170" s="1" t="s">
        <v>157</v>
      </c>
      <c r="B5170" s="1" t="s">
        <v>55</v>
      </c>
      <c r="C5170">
        <v>4.5353000000000003</v>
      </c>
      <c r="D5170">
        <v>114.7277</v>
      </c>
      <c r="E5170" s="1" t="s">
        <v>24</v>
      </c>
      <c r="F5170" t="s">
        <v>14791</v>
      </c>
      <c r="G5170">
        <v>0</v>
      </c>
      <c r="H5170">
        <v>0</v>
      </c>
      <c r="I5170">
        <v>0</v>
      </c>
    </row>
    <row r="5171" spans="1:9" hidden="1" x14ac:dyDescent="0.3">
      <c r="A5171" s="1" t="s">
        <v>157</v>
      </c>
      <c r="B5171" s="1" t="s">
        <v>55</v>
      </c>
      <c r="C5171">
        <v>4.5353000000000003</v>
      </c>
      <c r="D5171">
        <v>114.7277</v>
      </c>
      <c r="E5171" s="1" t="s">
        <v>25</v>
      </c>
      <c r="F5171" t="s">
        <v>14703</v>
      </c>
      <c r="G5171">
        <v>0</v>
      </c>
      <c r="H5171">
        <v>0</v>
      </c>
      <c r="I5171">
        <v>0</v>
      </c>
    </row>
    <row r="5172" spans="1:9" hidden="1" x14ac:dyDescent="0.3">
      <c r="A5172" s="1" t="s">
        <v>157</v>
      </c>
      <c r="B5172" s="1" t="s">
        <v>55</v>
      </c>
      <c r="C5172">
        <v>4.5353000000000003</v>
      </c>
      <c r="D5172">
        <v>114.7277</v>
      </c>
      <c r="E5172" s="1" t="s">
        <v>26</v>
      </c>
      <c r="F5172" t="s">
        <v>14615</v>
      </c>
      <c r="G5172">
        <v>0</v>
      </c>
      <c r="H5172">
        <v>0</v>
      </c>
      <c r="I5172">
        <v>0</v>
      </c>
    </row>
    <row r="5173" spans="1:9" hidden="1" x14ac:dyDescent="0.3">
      <c r="A5173" s="1" t="s">
        <v>157</v>
      </c>
      <c r="B5173" s="1" t="s">
        <v>55</v>
      </c>
      <c r="C5173">
        <v>4.5353000000000003</v>
      </c>
      <c r="D5173">
        <v>114.7277</v>
      </c>
      <c r="E5173" s="1" t="s">
        <v>27</v>
      </c>
      <c r="F5173" t="s">
        <v>14527</v>
      </c>
      <c r="G5173">
        <v>0</v>
      </c>
      <c r="H5173">
        <v>0</v>
      </c>
      <c r="I5173">
        <v>0</v>
      </c>
    </row>
    <row r="5174" spans="1:9" hidden="1" x14ac:dyDescent="0.3">
      <c r="A5174" s="1" t="s">
        <v>157</v>
      </c>
      <c r="B5174" s="1" t="s">
        <v>55</v>
      </c>
      <c r="C5174">
        <v>4.5353000000000003</v>
      </c>
      <c r="D5174">
        <v>114.7277</v>
      </c>
      <c r="E5174" s="1" t="s">
        <v>28</v>
      </c>
      <c r="F5174" t="s">
        <v>14440</v>
      </c>
      <c r="G5174">
        <v>0</v>
      </c>
      <c r="H5174">
        <v>0</v>
      </c>
      <c r="I5174">
        <v>0</v>
      </c>
    </row>
    <row r="5175" spans="1:9" hidden="1" x14ac:dyDescent="0.3">
      <c r="A5175" s="1" t="s">
        <v>157</v>
      </c>
      <c r="B5175" s="1" t="s">
        <v>55</v>
      </c>
      <c r="C5175">
        <v>4.5353000000000003</v>
      </c>
      <c r="D5175">
        <v>114.7277</v>
      </c>
      <c r="E5175" s="1" t="s">
        <v>29</v>
      </c>
      <c r="F5175" t="s">
        <v>14353</v>
      </c>
      <c r="G5175">
        <v>0</v>
      </c>
      <c r="H5175">
        <v>0</v>
      </c>
      <c r="I5175">
        <v>0</v>
      </c>
    </row>
    <row r="5176" spans="1:9" hidden="1" x14ac:dyDescent="0.3">
      <c r="A5176" s="1" t="s">
        <v>157</v>
      </c>
      <c r="B5176" s="1" t="s">
        <v>55</v>
      </c>
      <c r="C5176">
        <v>4.5353000000000003</v>
      </c>
      <c r="D5176">
        <v>114.7277</v>
      </c>
      <c r="E5176" s="1" t="s">
        <v>30</v>
      </c>
      <c r="F5176" t="s">
        <v>14266</v>
      </c>
      <c r="G5176">
        <v>0</v>
      </c>
      <c r="H5176">
        <v>0</v>
      </c>
      <c r="I5176">
        <v>0</v>
      </c>
    </row>
    <row r="5177" spans="1:9" hidden="1" x14ac:dyDescent="0.3">
      <c r="A5177" s="1" t="s">
        <v>157</v>
      </c>
      <c r="B5177" s="1" t="s">
        <v>55</v>
      </c>
      <c r="C5177">
        <v>4.5353000000000003</v>
      </c>
      <c r="D5177">
        <v>114.7277</v>
      </c>
      <c r="E5177" s="1" t="s">
        <v>31</v>
      </c>
      <c r="F5177" t="s">
        <v>14179</v>
      </c>
      <c r="G5177">
        <v>0</v>
      </c>
      <c r="H5177">
        <v>0</v>
      </c>
      <c r="I5177">
        <v>0</v>
      </c>
    </row>
    <row r="5178" spans="1:9" hidden="1" x14ac:dyDescent="0.3">
      <c r="A5178" s="1" t="s">
        <v>157</v>
      </c>
      <c r="B5178" s="1" t="s">
        <v>55</v>
      </c>
      <c r="C5178">
        <v>4.5353000000000003</v>
      </c>
      <c r="D5178">
        <v>114.7277</v>
      </c>
      <c r="E5178" s="1" t="s">
        <v>32</v>
      </c>
      <c r="F5178" t="s">
        <v>14093</v>
      </c>
      <c r="G5178">
        <v>0</v>
      </c>
      <c r="H5178">
        <v>0</v>
      </c>
      <c r="I5178">
        <v>0</v>
      </c>
    </row>
    <row r="5179" spans="1:9" hidden="1" x14ac:dyDescent="0.3">
      <c r="A5179" s="1" t="s">
        <v>157</v>
      </c>
      <c r="B5179" s="1" t="s">
        <v>55</v>
      </c>
      <c r="C5179">
        <v>4.5353000000000003</v>
      </c>
      <c r="D5179">
        <v>114.7277</v>
      </c>
      <c r="E5179" s="1" t="s">
        <v>33</v>
      </c>
      <c r="F5179" t="s">
        <v>14007</v>
      </c>
      <c r="G5179">
        <v>0</v>
      </c>
      <c r="H5179">
        <v>0</v>
      </c>
      <c r="I5179">
        <v>0</v>
      </c>
    </row>
    <row r="5180" spans="1:9" hidden="1" x14ac:dyDescent="0.3">
      <c r="A5180" s="1" t="s">
        <v>157</v>
      </c>
      <c r="B5180" s="1" t="s">
        <v>55</v>
      </c>
      <c r="C5180">
        <v>4.5353000000000003</v>
      </c>
      <c r="D5180">
        <v>114.7277</v>
      </c>
      <c r="E5180" s="1" t="s">
        <v>34</v>
      </c>
      <c r="F5180" t="s">
        <v>13921</v>
      </c>
      <c r="G5180">
        <v>0</v>
      </c>
      <c r="H5180">
        <v>0</v>
      </c>
      <c r="I5180">
        <v>0</v>
      </c>
    </row>
    <row r="5181" spans="1:9" hidden="1" x14ac:dyDescent="0.3">
      <c r="A5181" s="1" t="s">
        <v>157</v>
      </c>
      <c r="B5181" s="1" t="s">
        <v>55</v>
      </c>
      <c r="C5181">
        <v>4.5353000000000003</v>
      </c>
      <c r="D5181">
        <v>114.7277</v>
      </c>
      <c r="E5181" s="1" t="s">
        <v>35</v>
      </c>
      <c r="F5181" t="s">
        <v>13837</v>
      </c>
      <c r="G5181">
        <v>0</v>
      </c>
      <c r="H5181">
        <v>0</v>
      </c>
      <c r="I5181">
        <v>0</v>
      </c>
    </row>
    <row r="5182" spans="1:9" hidden="1" x14ac:dyDescent="0.3">
      <c r="A5182" s="1" t="s">
        <v>157</v>
      </c>
      <c r="B5182" s="1" t="s">
        <v>55</v>
      </c>
      <c r="C5182">
        <v>4.5353000000000003</v>
      </c>
      <c r="D5182">
        <v>114.7277</v>
      </c>
      <c r="E5182" s="1" t="s">
        <v>36</v>
      </c>
      <c r="F5182" t="s">
        <v>13753</v>
      </c>
      <c r="G5182">
        <v>0</v>
      </c>
      <c r="H5182">
        <v>0</v>
      </c>
      <c r="I5182">
        <v>0</v>
      </c>
    </row>
    <row r="5183" spans="1:9" hidden="1" x14ac:dyDescent="0.3">
      <c r="A5183" s="1" t="s">
        <v>157</v>
      </c>
      <c r="B5183" s="1" t="s">
        <v>55</v>
      </c>
      <c r="C5183">
        <v>4.5353000000000003</v>
      </c>
      <c r="D5183">
        <v>114.7277</v>
      </c>
      <c r="E5183" s="1" t="s">
        <v>37</v>
      </c>
      <c r="F5183" t="s">
        <v>13669</v>
      </c>
      <c r="G5183">
        <v>0</v>
      </c>
      <c r="H5183">
        <v>0</v>
      </c>
      <c r="I5183">
        <v>0</v>
      </c>
    </row>
    <row r="5184" spans="1:9" hidden="1" x14ac:dyDescent="0.3">
      <c r="A5184" s="1" t="s">
        <v>157</v>
      </c>
      <c r="B5184" s="1" t="s">
        <v>55</v>
      </c>
      <c r="C5184">
        <v>4.5353000000000003</v>
      </c>
      <c r="D5184">
        <v>114.7277</v>
      </c>
      <c r="E5184" s="1" t="s">
        <v>38</v>
      </c>
      <c r="F5184" t="s">
        <v>13590</v>
      </c>
      <c r="G5184">
        <v>0</v>
      </c>
      <c r="H5184">
        <v>0</v>
      </c>
      <c r="I5184">
        <v>0</v>
      </c>
    </row>
    <row r="5185" spans="1:9" hidden="1" x14ac:dyDescent="0.3">
      <c r="A5185" s="1" t="s">
        <v>157</v>
      </c>
      <c r="B5185" s="1" t="s">
        <v>55</v>
      </c>
      <c r="C5185">
        <v>4.5353000000000003</v>
      </c>
      <c r="D5185">
        <v>114.7277</v>
      </c>
      <c r="E5185" s="1" t="s">
        <v>39</v>
      </c>
      <c r="F5185" t="s">
        <v>13515</v>
      </c>
      <c r="G5185">
        <v>0</v>
      </c>
      <c r="H5185">
        <v>0</v>
      </c>
      <c r="I5185">
        <v>0</v>
      </c>
    </row>
    <row r="5186" spans="1:9" hidden="1" x14ac:dyDescent="0.3">
      <c r="A5186" s="1" t="s">
        <v>157</v>
      </c>
      <c r="B5186" s="1" t="s">
        <v>55</v>
      </c>
      <c r="C5186">
        <v>4.5353000000000003</v>
      </c>
      <c r="D5186">
        <v>114.7277</v>
      </c>
      <c r="E5186" s="1" t="s">
        <v>40</v>
      </c>
      <c r="F5186" t="s">
        <v>13447</v>
      </c>
      <c r="G5186">
        <v>0</v>
      </c>
      <c r="H5186">
        <v>0</v>
      </c>
      <c r="I5186">
        <v>0</v>
      </c>
    </row>
    <row r="5187" spans="1:9" hidden="1" x14ac:dyDescent="0.3">
      <c r="A5187" s="1" t="s">
        <v>157</v>
      </c>
      <c r="B5187" s="1" t="s">
        <v>55</v>
      </c>
      <c r="C5187">
        <v>4.5353000000000003</v>
      </c>
      <c r="D5187">
        <v>114.7277</v>
      </c>
      <c r="E5187" s="1" t="s">
        <v>41</v>
      </c>
      <c r="F5187" t="s">
        <v>13227</v>
      </c>
      <c r="G5187">
        <v>0</v>
      </c>
      <c r="H5187">
        <v>0</v>
      </c>
      <c r="I5187">
        <v>0</v>
      </c>
    </row>
    <row r="5188" spans="1:9" hidden="1" x14ac:dyDescent="0.3">
      <c r="A5188" s="1" t="s">
        <v>157</v>
      </c>
      <c r="B5188" s="1" t="s">
        <v>55</v>
      </c>
      <c r="C5188">
        <v>4.5353000000000003</v>
      </c>
      <c r="D5188">
        <v>114.7277</v>
      </c>
      <c r="E5188" s="1" t="s">
        <v>42</v>
      </c>
      <c r="F5188" t="s">
        <v>13228</v>
      </c>
      <c r="G5188">
        <v>0</v>
      </c>
      <c r="H5188">
        <v>0</v>
      </c>
      <c r="I5188">
        <v>0</v>
      </c>
    </row>
    <row r="5189" spans="1:9" hidden="1" x14ac:dyDescent="0.3">
      <c r="A5189" s="1" t="s">
        <v>157</v>
      </c>
      <c r="B5189" s="1" t="s">
        <v>55</v>
      </c>
      <c r="C5189">
        <v>4.5353000000000003</v>
      </c>
      <c r="D5189">
        <v>114.7277</v>
      </c>
      <c r="E5189" s="1" t="s">
        <v>43</v>
      </c>
      <c r="F5189" t="s">
        <v>13229</v>
      </c>
      <c r="G5189">
        <v>0</v>
      </c>
      <c r="H5189">
        <v>0</v>
      </c>
      <c r="I5189">
        <v>0</v>
      </c>
    </row>
    <row r="5190" spans="1:9" hidden="1" x14ac:dyDescent="0.3">
      <c r="A5190" s="1" t="s">
        <v>157</v>
      </c>
      <c r="B5190" s="1" t="s">
        <v>55</v>
      </c>
      <c r="C5190">
        <v>4.5353000000000003</v>
      </c>
      <c r="D5190">
        <v>114.7277</v>
      </c>
      <c r="E5190" s="1" t="s">
        <v>44</v>
      </c>
      <c r="F5190" t="s">
        <v>13230</v>
      </c>
      <c r="G5190">
        <v>0</v>
      </c>
      <c r="H5190">
        <v>0</v>
      </c>
      <c r="I5190">
        <v>0</v>
      </c>
    </row>
    <row r="5191" spans="1:9" hidden="1" x14ac:dyDescent="0.3">
      <c r="A5191" s="1" t="s">
        <v>157</v>
      </c>
      <c r="B5191" s="1" t="s">
        <v>55</v>
      </c>
      <c r="C5191">
        <v>4.5353000000000003</v>
      </c>
      <c r="D5191">
        <v>114.7277</v>
      </c>
      <c r="E5191" s="1" t="s">
        <v>45</v>
      </c>
      <c r="F5191" t="s">
        <v>13231</v>
      </c>
      <c r="G5191">
        <v>0</v>
      </c>
      <c r="H5191">
        <v>0</v>
      </c>
      <c r="I5191">
        <v>0</v>
      </c>
    </row>
    <row r="5192" spans="1:9" hidden="1" x14ac:dyDescent="0.3">
      <c r="A5192" s="1" t="s">
        <v>157</v>
      </c>
      <c r="B5192" s="1" t="s">
        <v>55</v>
      </c>
      <c r="C5192">
        <v>4.5353000000000003</v>
      </c>
      <c r="D5192">
        <v>114.7277</v>
      </c>
      <c r="E5192" s="1" t="s">
        <v>46</v>
      </c>
      <c r="F5192" t="s">
        <v>13232</v>
      </c>
      <c r="G5192">
        <v>0</v>
      </c>
      <c r="H5192">
        <v>0</v>
      </c>
      <c r="I5192">
        <v>0</v>
      </c>
    </row>
    <row r="5193" spans="1:9" hidden="1" x14ac:dyDescent="0.3">
      <c r="A5193" s="1" t="s">
        <v>157</v>
      </c>
      <c r="B5193" s="1" t="s">
        <v>55</v>
      </c>
      <c r="C5193">
        <v>4.5353000000000003</v>
      </c>
      <c r="D5193">
        <v>114.7277</v>
      </c>
      <c r="E5193" s="1" t="s">
        <v>47</v>
      </c>
      <c r="F5193" t="s">
        <v>13233</v>
      </c>
      <c r="G5193">
        <v>0</v>
      </c>
      <c r="H5193">
        <v>0</v>
      </c>
      <c r="I5193">
        <v>0</v>
      </c>
    </row>
    <row r="5194" spans="1:9" hidden="1" x14ac:dyDescent="0.3">
      <c r="A5194" s="1" t="s">
        <v>157</v>
      </c>
      <c r="B5194" s="1" t="s">
        <v>55</v>
      </c>
      <c r="C5194">
        <v>4.5353000000000003</v>
      </c>
      <c r="D5194">
        <v>114.7277</v>
      </c>
      <c r="E5194" s="1" t="s">
        <v>48</v>
      </c>
      <c r="F5194" t="s">
        <v>13234</v>
      </c>
      <c r="G5194">
        <v>0</v>
      </c>
      <c r="H5194">
        <v>0</v>
      </c>
      <c r="I5194">
        <v>0</v>
      </c>
    </row>
    <row r="5195" spans="1:9" hidden="1" x14ac:dyDescent="0.3">
      <c r="A5195" s="1" t="s">
        <v>157</v>
      </c>
      <c r="B5195" s="1" t="s">
        <v>55</v>
      </c>
      <c r="C5195">
        <v>4.5353000000000003</v>
      </c>
      <c r="D5195">
        <v>114.7277</v>
      </c>
      <c r="E5195" s="1" t="s">
        <v>49</v>
      </c>
      <c r="F5195" t="s">
        <v>13235</v>
      </c>
      <c r="G5195">
        <v>0</v>
      </c>
      <c r="H5195">
        <v>0</v>
      </c>
      <c r="I5195">
        <v>0</v>
      </c>
    </row>
    <row r="5196" spans="1:9" hidden="1" x14ac:dyDescent="0.3">
      <c r="A5196" s="1" t="s">
        <v>157</v>
      </c>
      <c r="B5196" s="1" t="s">
        <v>55</v>
      </c>
      <c r="C5196">
        <v>4.5353000000000003</v>
      </c>
      <c r="D5196">
        <v>114.7277</v>
      </c>
      <c r="E5196" s="1" t="s">
        <v>50</v>
      </c>
      <c r="F5196" t="s">
        <v>13236</v>
      </c>
      <c r="G5196">
        <v>0</v>
      </c>
      <c r="H5196">
        <v>0</v>
      </c>
      <c r="I5196">
        <v>0</v>
      </c>
    </row>
    <row r="5197" spans="1:9" hidden="1" x14ac:dyDescent="0.3">
      <c r="A5197" s="1" t="s">
        <v>157</v>
      </c>
      <c r="B5197" s="1" t="s">
        <v>55</v>
      </c>
      <c r="C5197">
        <v>4.5353000000000003</v>
      </c>
      <c r="D5197">
        <v>114.7277</v>
      </c>
      <c r="E5197" s="1" t="s">
        <v>51</v>
      </c>
      <c r="F5197" t="s">
        <v>21503</v>
      </c>
      <c r="G5197">
        <v>0</v>
      </c>
      <c r="H5197">
        <v>1</v>
      </c>
      <c r="I5197">
        <v>0</v>
      </c>
    </row>
    <row r="5198" spans="1:9" hidden="1" x14ac:dyDescent="0.3">
      <c r="A5198" s="1" t="s">
        <v>157</v>
      </c>
      <c r="B5198" s="1" t="s">
        <v>55</v>
      </c>
      <c r="C5198">
        <v>4.5353000000000003</v>
      </c>
      <c r="D5198">
        <v>114.7277</v>
      </c>
      <c r="E5198" s="1" t="s">
        <v>52</v>
      </c>
      <c r="F5198" t="s">
        <v>21504</v>
      </c>
      <c r="G5198">
        <v>0</v>
      </c>
      <c r="H5198">
        <v>1</v>
      </c>
      <c r="I5198">
        <v>0</v>
      </c>
    </row>
    <row r="5199" spans="1:9" hidden="1" x14ac:dyDescent="0.3">
      <c r="A5199" s="1" t="s">
        <v>157</v>
      </c>
      <c r="B5199" s="1" t="s">
        <v>55</v>
      </c>
      <c r="C5199">
        <v>4.5353000000000003</v>
      </c>
      <c r="D5199">
        <v>114.7277</v>
      </c>
      <c r="E5199" s="1" t="s">
        <v>53</v>
      </c>
      <c r="F5199" t="s">
        <v>20490</v>
      </c>
      <c r="G5199">
        <v>0</v>
      </c>
      <c r="H5199">
        <v>11</v>
      </c>
      <c r="I5199">
        <v>0</v>
      </c>
    </row>
    <row r="5200" spans="1:9" hidden="1" x14ac:dyDescent="0.3">
      <c r="A5200" s="1" t="s">
        <v>157</v>
      </c>
      <c r="B5200" s="1" t="s">
        <v>55</v>
      </c>
      <c r="C5200">
        <v>4.5353000000000003</v>
      </c>
      <c r="D5200">
        <v>114.7277</v>
      </c>
      <c r="E5200" s="1" t="s">
        <v>54</v>
      </c>
      <c r="F5200" t="s">
        <v>20491</v>
      </c>
      <c r="G5200">
        <v>0</v>
      </c>
      <c r="H5200">
        <v>11</v>
      </c>
      <c r="I5200">
        <v>0</v>
      </c>
    </row>
    <row r="5201" spans="1:9" hidden="1" x14ac:dyDescent="0.3">
      <c r="A5201" s="1" t="s">
        <v>157</v>
      </c>
      <c r="B5201" s="1" t="s">
        <v>55</v>
      </c>
      <c r="C5201">
        <v>4.5353000000000003</v>
      </c>
      <c r="D5201">
        <v>114.7277</v>
      </c>
      <c r="E5201" s="1" t="s">
        <v>21548</v>
      </c>
      <c r="F5201" t="s">
        <v>21648</v>
      </c>
      <c r="G5201">
        <v>0</v>
      </c>
      <c r="H5201">
        <v>37</v>
      </c>
      <c r="I5201">
        <v>0</v>
      </c>
    </row>
    <row r="5202" spans="1:9" hidden="1" x14ac:dyDescent="0.3">
      <c r="A5202" s="1" t="s">
        <v>159</v>
      </c>
      <c r="B5202" s="1" t="s">
        <v>158</v>
      </c>
      <c r="C5202">
        <v>47.4009</v>
      </c>
      <c r="D5202">
        <v>-121.4905</v>
      </c>
      <c r="E5202" s="1" t="s">
        <v>4</v>
      </c>
      <c r="F5202" t="s">
        <v>878</v>
      </c>
      <c r="G5202">
        <v>0</v>
      </c>
      <c r="H5202">
        <v>0</v>
      </c>
      <c r="I5202">
        <v>0</v>
      </c>
    </row>
    <row r="5203" spans="1:9" hidden="1" x14ac:dyDescent="0.3">
      <c r="A5203" s="1" t="s">
        <v>159</v>
      </c>
      <c r="B5203" s="1" t="s">
        <v>158</v>
      </c>
      <c r="C5203">
        <v>47.4009</v>
      </c>
      <c r="D5203">
        <v>-121.4905</v>
      </c>
      <c r="E5203" s="1" t="s">
        <v>5</v>
      </c>
      <c r="F5203" t="s">
        <v>1120</v>
      </c>
      <c r="G5203">
        <v>0</v>
      </c>
      <c r="H5203">
        <v>0</v>
      </c>
      <c r="I5203">
        <v>0</v>
      </c>
    </row>
    <row r="5204" spans="1:9" hidden="1" x14ac:dyDescent="0.3">
      <c r="A5204" s="1" t="s">
        <v>159</v>
      </c>
      <c r="B5204" s="1" t="s">
        <v>158</v>
      </c>
      <c r="C5204">
        <v>47.4009</v>
      </c>
      <c r="D5204">
        <v>-121.4905</v>
      </c>
      <c r="E5204" s="1" t="s">
        <v>6</v>
      </c>
      <c r="F5204" t="s">
        <v>1362</v>
      </c>
      <c r="G5204">
        <v>0</v>
      </c>
      <c r="H5204">
        <v>0</v>
      </c>
      <c r="I5204">
        <v>0</v>
      </c>
    </row>
    <row r="5205" spans="1:9" hidden="1" x14ac:dyDescent="0.3">
      <c r="A5205" s="1" t="s">
        <v>159</v>
      </c>
      <c r="B5205" s="1" t="s">
        <v>158</v>
      </c>
      <c r="C5205">
        <v>47.4009</v>
      </c>
      <c r="D5205">
        <v>-121.4905</v>
      </c>
      <c r="E5205" s="1" t="s">
        <v>7</v>
      </c>
      <c r="F5205" t="s">
        <v>1603</v>
      </c>
      <c r="G5205">
        <v>0</v>
      </c>
      <c r="H5205">
        <v>0</v>
      </c>
      <c r="I5205">
        <v>0</v>
      </c>
    </row>
    <row r="5206" spans="1:9" hidden="1" x14ac:dyDescent="0.3">
      <c r="A5206" s="1" t="s">
        <v>159</v>
      </c>
      <c r="B5206" s="1" t="s">
        <v>158</v>
      </c>
      <c r="C5206">
        <v>47.4009</v>
      </c>
      <c r="D5206">
        <v>-121.4905</v>
      </c>
      <c r="E5206" s="1" t="s">
        <v>8</v>
      </c>
      <c r="F5206" t="s">
        <v>1844</v>
      </c>
      <c r="G5206">
        <v>0</v>
      </c>
      <c r="H5206">
        <v>0</v>
      </c>
      <c r="I5206">
        <v>0</v>
      </c>
    </row>
    <row r="5207" spans="1:9" hidden="1" x14ac:dyDescent="0.3">
      <c r="A5207" s="1" t="s">
        <v>159</v>
      </c>
      <c r="B5207" s="1" t="s">
        <v>158</v>
      </c>
      <c r="C5207">
        <v>47.4009</v>
      </c>
      <c r="D5207">
        <v>-121.4905</v>
      </c>
      <c r="E5207" s="1" t="s">
        <v>9</v>
      </c>
      <c r="F5207" t="s">
        <v>2082</v>
      </c>
      <c r="G5207">
        <v>0</v>
      </c>
      <c r="H5207">
        <v>0</v>
      </c>
      <c r="I5207">
        <v>0</v>
      </c>
    </row>
    <row r="5208" spans="1:9" hidden="1" x14ac:dyDescent="0.3">
      <c r="A5208" s="1" t="s">
        <v>159</v>
      </c>
      <c r="B5208" s="1" t="s">
        <v>158</v>
      </c>
      <c r="C5208">
        <v>47.4009</v>
      </c>
      <c r="D5208">
        <v>-121.4905</v>
      </c>
      <c r="E5208" s="1" t="s">
        <v>10</v>
      </c>
      <c r="F5208" t="s">
        <v>2320</v>
      </c>
      <c r="G5208">
        <v>0</v>
      </c>
      <c r="H5208">
        <v>0</v>
      </c>
      <c r="I5208">
        <v>0</v>
      </c>
    </row>
    <row r="5209" spans="1:9" hidden="1" x14ac:dyDescent="0.3">
      <c r="A5209" s="1" t="s">
        <v>159</v>
      </c>
      <c r="B5209" s="1" t="s">
        <v>158</v>
      </c>
      <c r="C5209">
        <v>47.4009</v>
      </c>
      <c r="D5209">
        <v>-121.4905</v>
      </c>
      <c r="E5209" s="1" t="s">
        <v>11</v>
      </c>
      <c r="F5209" t="s">
        <v>2558</v>
      </c>
      <c r="G5209">
        <v>0</v>
      </c>
      <c r="H5209">
        <v>0</v>
      </c>
      <c r="I5209">
        <v>0</v>
      </c>
    </row>
    <row r="5210" spans="1:9" hidden="1" x14ac:dyDescent="0.3">
      <c r="A5210" s="1" t="s">
        <v>159</v>
      </c>
      <c r="B5210" s="1" t="s">
        <v>158</v>
      </c>
      <c r="C5210">
        <v>47.4009</v>
      </c>
      <c r="D5210">
        <v>-121.4905</v>
      </c>
      <c r="E5210" s="1" t="s">
        <v>12</v>
      </c>
      <c r="F5210" t="s">
        <v>2796</v>
      </c>
      <c r="G5210">
        <v>0</v>
      </c>
      <c r="H5210">
        <v>0</v>
      </c>
      <c r="I5210">
        <v>0</v>
      </c>
    </row>
    <row r="5211" spans="1:9" hidden="1" x14ac:dyDescent="0.3">
      <c r="A5211" s="1" t="s">
        <v>159</v>
      </c>
      <c r="B5211" s="1" t="s">
        <v>158</v>
      </c>
      <c r="C5211">
        <v>47.4009</v>
      </c>
      <c r="D5211">
        <v>-121.4905</v>
      </c>
      <c r="E5211" s="1" t="s">
        <v>13</v>
      </c>
      <c r="F5211" t="s">
        <v>3034</v>
      </c>
      <c r="G5211">
        <v>0</v>
      </c>
      <c r="H5211">
        <v>0</v>
      </c>
      <c r="I5211">
        <v>0</v>
      </c>
    </row>
    <row r="5212" spans="1:9" hidden="1" x14ac:dyDescent="0.3">
      <c r="A5212" s="1" t="s">
        <v>159</v>
      </c>
      <c r="B5212" s="1" t="s">
        <v>158</v>
      </c>
      <c r="C5212">
        <v>47.4009</v>
      </c>
      <c r="D5212">
        <v>-121.4905</v>
      </c>
      <c r="E5212" s="1" t="s">
        <v>14</v>
      </c>
      <c r="F5212" t="s">
        <v>3271</v>
      </c>
      <c r="G5212">
        <v>0</v>
      </c>
      <c r="H5212">
        <v>0</v>
      </c>
      <c r="I5212">
        <v>0</v>
      </c>
    </row>
    <row r="5213" spans="1:9" hidden="1" x14ac:dyDescent="0.3">
      <c r="A5213" s="1" t="s">
        <v>159</v>
      </c>
      <c r="B5213" s="1" t="s">
        <v>158</v>
      </c>
      <c r="C5213">
        <v>47.4009</v>
      </c>
      <c r="D5213">
        <v>-121.4905</v>
      </c>
      <c r="E5213" s="1" t="s">
        <v>15</v>
      </c>
      <c r="F5213" t="s">
        <v>3507</v>
      </c>
      <c r="G5213">
        <v>0</v>
      </c>
      <c r="H5213">
        <v>0</v>
      </c>
      <c r="I5213">
        <v>0</v>
      </c>
    </row>
    <row r="5214" spans="1:9" hidden="1" x14ac:dyDescent="0.3">
      <c r="A5214" s="1" t="s">
        <v>159</v>
      </c>
      <c r="B5214" s="1" t="s">
        <v>158</v>
      </c>
      <c r="C5214">
        <v>47.4009</v>
      </c>
      <c r="D5214">
        <v>-121.4905</v>
      </c>
      <c r="E5214" s="1" t="s">
        <v>16</v>
      </c>
      <c r="F5214" t="s">
        <v>3743</v>
      </c>
      <c r="G5214">
        <v>0</v>
      </c>
      <c r="H5214">
        <v>0</v>
      </c>
      <c r="I5214">
        <v>0</v>
      </c>
    </row>
    <row r="5215" spans="1:9" hidden="1" x14ac:dyDescent="0.3">
      <c r="A5215" s="1" t="s">
        <v>159</v>
      </c>
      <c r="B5215" s="1" t="s">
        <v>158</v>
      </c>
      <c r="C5215">
        <v>47.4009</v>
      </c>
      <c r="D5215">
        <v>-121.4905</v>
      </c>
      <c r="E5215" s="1" t="s">
        <v>17</v>
      </c>
      <c r="F5215" t="s">
        <v>3978</v>
      </c>
      <c r="G5215">
        <v>0</v>
      </c>
      <c r="H5215">
        <v>0</v>
      </c>
      <c r="I5215">
        <v>0</v>
      </c>
    </row>
    <row r="5216" spans="1:9" hidden="1" x14ac:dyDescent="0.3">
      <c r="A5216" s="1" t="s">
        <v>159</v>
      </c>
      <c r="B5216" s="1" t="s">
        <v>158</v>
      </c>
      <c r="C5216">
        <v>47.4009</v>
      </c>
      <c r="D5216">
        <v>-121.4905</v>
      </c>
      <c r="E5216" s="1" t="s">
        <v>18</v>
      </c>
      <c r="F5216" t="s">
        <v>4213</v>
      </c>
      <c r="G5216">
        <v>0</v>
      </c>
      <c r="H5216">
        <v>0</v>
      </c>
      <c r="I5216">
        <v>0</v>
      </c>
    </row>
    <row r="5217" spans="1:9" hidden="1" x14ac:dyDescent="0.3">
      <c r="A5217" s="1" t="s">
        <v>159</v>
      </c>
      <c r="B5217" s="1" t="s">
        <v>158</v>
      </c>
      <c r="C5217">
        <v>47.4009</v>
      </c>
      <c r="D5217">
        <v>-121.4905</v>
      </c>
      <c r="E5217" s="1" t="s">
        <v>19</v>
      </c>
      <c r="F5217" t="s">
        <v>4448</v>
      </c>
      <c r="G5217">
        <v>0</v>
      </c>
      <c r="H5217">
        <v>0</v>
      </c>
      <c r="I5217">
        <v>0</v>
      </c>
    </row>
    <row r="5218" spans="1:9" hidden="1" x14ac:dyDescent="0.3">
      <c r="A5218" s="1" t="s">
        <v>159</v>
      </c>
      <c r="B5218" s="1" t="s">
        <v>158</v>
      </c>
      <c r="C5218">
        <v>47.4009</v>
      </c>
      <c r="D5218">
        <v>-121.4905</v>
      </c>
      <c r="E5218" s="1" t="s">
        <v>20</v>
      </c>
      <c r="F5218" t="s">
        <v>4683</v>
      </c>
      <c r="G5218">
        <v>0</v>
      </c>
      <c r="H5218">
        <v>0</v>
      </c>
      <c r="I5218">
        <v>0</v>
      </c>
    </row>
    <row r="5219" spans="1:9" hidden="1" x14ac:dyDescent="0.3">
      <c r="A5219" s="1" t="s">
        <v>159</v>
      </c>
      <c r="B5219" s="1" t="s">
        <v>158</v>
      </c>
      <c r="C5219">
        <v>47.4009</v>
      </c>
      <c r="D5219">
        <v>-121.4905</v>
      </c>
      <c r="E5219" s="1" t="s">
        <v>21</v>
      </c>
      <c r="F5219" t="s">
        <v>4918</v>
      </c>
      <c r="G5219">
        <v>0</v>
      </c>
      <c r="H5219">
        <v>0</v>
      </c>
      <c r="I5219">
        <v>0</v>
      </c>
    </row>
    <row r="5220" spans="1:9" hidden="1" x14ac:dyDescent="0.3">
      <c r="A5220" s="1" t="s">
        <v>159</v>
      </c>
      <c r="B5220" s="1" t="s">
        <v>158</v>
      </c>
      <c r="C5220">
        <v>47.4009</v>
      </c>
      <c r="D5220">
        <v>-121.4905</v>
      </c>
      <c r="E5220" s="1" t="s">
        <v>22</v>
      </c>
      <c r="F5220" t="s">
        <v>5153</v>
      </c>
      <c r="G5220">
        <v>0</v>
      </c>
      <c r="H5220">
        <v>0</v>
      </c>
      <c r="I5220">
        <v>0</v>
      </c>
    </row>
    <row r="5221" spans="1:9" hidden="1" x14ac:dyDescent="0.3">
      <c r="A5221" s="1" t="s">
        <v>159</v>
      </c>
      <c r="B5221" s="1" t="s">
        <v>158</v>
      </c>
      <c r="C5221">
        <v>47.4009</v>
      </c>
      <c r="D5221">
        <v>-121.4905</v>
      </c>
      <c r="E5221" s="1" t="s">
        <v>23</v>
      </c>
      <c r="F5221" t="s">
        <v>5388</v>
      </c>
      <c r="G5221">
        <v>0</v>
      </c>
      <c r="H5221">
        <v>0</v>
      </c>
      <c r="I5221">
        <v>0</v>
      </c>
    </row>
    <row r="5222" spans="1:9" hidden="1" x14ac:dyDescent="0.3">
      <c r="A5222" s="1" t="s">
        <v>159</v>
      </c>
      <c r="B5222" s="1" t="s">
        <v>158</v>
      </c>
      <c r="C5222">
        <v>47.4009</v>
      </c>
      <c r="D5222">
        <v>-121.4905</v>
      </c>
      <c r="E5222" s="1" t="s">
        <v>24</v>
      </c>
      <c r="F5222" t="s">
        <v>5623</v>
      </c>
      <c r="G5222">
        <v>0</v>
      </c>
      <c r="H5222">
        <v>0</v>
      </c>
      <c r="I5222">
        <v>0</v>
      </c>
    </row>
    <row r="5223" spans="1:9" hidden="1" x14ac:dyDescent="0.3">
      <c r="A5223" s="1" t="s">
        <v>159</v>
      </c>
      <c r="B5223" s="1" t="s">
        <v>158</v>
      </c>
      <c r="C5223">
        <v>47.4009</v>
      </c>
      <c r="D5223">
        <v>-121.4905</v>
      </c>
      <c r="E5223" s="1" t="s">
        <v>25</v>
      </c>
      <c r="F5223" t="s">
        <v>5857</v>
      </c>
      <c r="G5223">
        <v>0</v>
      </c>
      <c r="H5223">
        <v>0</v>
      </c>
      <c r="I5223">
        <v>0</v>
      </c>
    </row>
    <row r="5224" spans="1:9" hidden="1" x14ac:dyDescent="0.3">
      <c r="A5224" s="1" t="s">
        <v>159</v>
      </c>
      <c r="B5224" s="1" t="s">
        <v>158</v>
      </c>
      <c r="C5224">
        <v>47.4009</v>
      </c>
      <c r="D5224">
        <v>-121.4905</v>
      </c>
      <c r="E5224" s="1" t="s">
        <v>26</v>
      </c>
      <c r="F5224" t="s">
        <v>6091</v>
      </c>
      <c r="G5224">
        <v>0</v>
      </c>
      <c r="H5224">
        <v>0</v>
      </c>
      <c r="I5224">
        <v>0</v>
      </c>
    </row>
    <row r="5225" spans="1:9" hidden="1" x14ac:dyDescent="0.3">
      <c r="A5225" s="1" t="s">
        <v>159</v>
      </c>
      <c r="B5225" s="1" t="s">
        <v>158</v>
      </c>
      <c r="C5225">
        <v>47.4009</v>
      </c>
      <c r="D5225">
        <v>-121.4905</v>
      </c>
      <c r="E5225" s="1" t="s">
        <v>27</v>
      </c>
      <c r="F5225" t="s">
        <v>6325</v>
      </c>
      <c r="G5225">
        <v>0</v>
      </c>
      <c r="H5225">
        <v>0</v>
      </c>
      <c r="I5225">
        <v>0</v>
      </c>
    </row>
    <row r="5226" spans="1:9" hidden="1" x14ac:dyDescent="0.3">
      <c r="A5226" s="1" t="s">
        <v>159</v>
      </c>
      <c r="B5226" s="1" t="s">
        <v>158</v>
      </c>
      <c r="C5226">
        <v>47.4009</v>
      </c>
      <c r="D5226">
        <v>-121.4905</v>
      </c>
      <c r="E5226" s="1" t="s">
        <v>28</v>
      </c>
      <c r="F5226" t="s">
        <v>6559</v>
      </c>
      <c r="G5226">
        <v>0</v>
      </c>
      <c r="H5226">
        <v>0</v>
      </c>
      <c r="I5226">
        <v>0</v>
      </c>
    </row>
    <row r="5227" spans="1:9" hidden="1" x14ac:dyDescent="0.3">
      <c r="A5227" s="1" t="s">
        <v>159</v>
      </c>
      <c r="B5227" s="1" t="s">
        <v>158</v>
      </c>
      <c r="C5227">
        <v>47.4009</v>
      </c>
      <c r="D5227">
        <v>-121.4905</v>
      </c>
      <c r="E5227" s="1" t="s">
        <v>29</v>
      </c>
      <c r="F5227" t="s">
        <v>6793</v>
      </c>
      <c r="G5227">
        <v>0</v>
      </c>
      <c r="H5227">
        <v>0</v>
      </c>
      <c r="I5227">
        <v>0</v>
      </c>
    </row>
    <row r="5228" spans="1:9" hidden="1" x14ac:dyDescent="0.3">
      <c r="A5228" s="1" t="s">
        <v>159</v>
      </c>
      <c r="B5228" s="1" t="s">
        <v>158</v>
      </c>
      <c r="C5228">
        <v>47.4009</v>
      </c>
      <c r="D5228">
        <v>-121.4905</v>
      </c>
      <c r="E5228" s="1" t="s">
        <v>30</v>
      </c>
      <c r="F5228" t="s">
        <v>7027</v>
      </c>
      <c r="G5228">
        <v>0</v>
      </c>
      <c r="H5228">
        <v>0</v>
      </c>
      <c r="I5228">
        <v>0</v>
      </c>
    </row>
    <row r="5229" spans="1:9" hidden="1" x14ac:dyDescent="0.3">
      <c r="A5229" s="1" t="s">
        <v>159</v>
      </c>
      <c r="B5229" s="1" t="s">
        <v>158</v>
      </c>
      <c r="C5229">
        <v>47.4009</v>
      </c>
      <c r="D5229">
        <v>-121.4905</v>
      </c>
      <c r="E5229" s="1" t="s">
        <v>31</v>
      </c>
      <c r="F5229" t="s">
        <v>7261</v>
      </c>
      <c r="G5229">
        <v>0</v>
      </c>
      <c r="H5229">
        <v>0</v>
      </c>
      <c r="I5229">
        <v>0</v>
      </c>
    </row>
    <row r="5230" spans="1:9" hidden="1" x14ac:dyDescent="0.3">
      <c r="A5230" s="1" t="s">
        <v>159</v>
      </c>
      <c r="B5230" s="1" t="s">
        <v>158</v>
      </c>
      <c r="C5230">
        <v>47.4009</v>
      </c>
      <c r="D5230">
        <v>-121.4905</v>
      </c>
      <c r="E5230" s="1" t="s">
        <v>32</v>
      </c>
      <c r="F5230" t="s">
        <v>7495</v>
      </c>
      <c r="G5230">
        <v>0</v>
      </c>
      <c r="H5230">
        <v>0</v>
      </c>
      <c r="I5230">
        <v>0</v>
      </c>
    </row>
    <row r="5231" spans="1:9" hidden="1" x14ac:dyDescent="0.3">
      <c r="A5231" s="1" t="s">
        <v>159</v>
      </c>
      <c r="B5231" s="1" t="s">
        <v>158</v>
      </c>
      <c r="C5231">
        <v>47.4009</v>
      </c>
      <c r="D5231">
        <v>-121.4905</v>
      </c>
      <c r="E5231" s="1" t="s">
        <v>33</v>
      </c>
      <c r="F5231" t="s">
        <v>7729</v>
      </c>
      <c r="G5231">
        <v>0</v>
      </c>
      <c r="H5231">
        <v>0</v>
      </c>
      <c r="I5231">
        <v>0</v>
      </c>
    </row>
    <row r="5232" spans="1:9" hidden="1" x14ac:dyDescent="0.3">
      <c r="A5232" s="1" t="s">
        <v>159</v>
      </c>
      <c r="B5232" s="1" t="s">
        <v>158</v>
      </c>
      <c r="C5232">
        <v>47.4009</v>
      </c>
      <c r="D5232">
        <v>-121.4905</v>
      </c>
      <c r="E5232" s="1" t="s">
        <v>34</v>
      </c>
      <c r="F5232" t="s">
        <v>7963</v>
      </c>
      <c r="G5232">
        <v>0</v>
      </c>
      <c r="H5232">
        <v>0</v>
      </c>
      <c r="I5232">
        <v>0</v>
      </c>
    </row>
    <row r="5233" spans="1:9" hidden="1" x14ac:dyDescent="0.3">
      <c r="A5233" s="1" t="s">
        <v>159</v>
      </c>
      <c r="B5233" s="1" t="s">
        <v>158</v>
      </c>
      <c r="C5233">
        <v>47.4009</v>
      </c>
      <c r="D5233">
        <v>-121.4905</v>
      </c>
      <c r="E5233" s="1" t="s">
        <v>35</v>
      </c>
      <c r="F5233" t="s">
        <v>8195</v>
      </c>
      <c r="G5233">
        <v>0</v>
      </c>
      <c r="H5233">
        <v>0</v>
      </c>
      <c r="I5233">
        <v>0</v>
      </c>
    </row>
    <row r="5234" spans="1:9" hidden="1" x14ac:dyDescent="0.3">
      <c r="A5234" s="1" t="s">
        <v>159</v>
      </c>
      <c r="B5234" s="1" t="s">
        <v>158</v>
      </c>
      <c r="C5234">
        <v>47.4009</v>
      </c>
      <c r="D5234">
        <v>-121.4905</v>
      </c>
      <c r="E5234" s="1" t="s">
        <v>36</v>
      </c>
      <c r="F5234" t="s">
        <v>8427</v>
      </c>
      <c r="G5234">
        <v>0</v>
      </c>
      <c r="H5234">
        <v>0</v>
      </c>
      <c r="I5234">
        <v>0</v>
      </c>
    </row>
    <row r="5235" spans="1:9" hidden="1" x14ac:dyDescent="0.3">
      <c r="A5235" s="1" t="s">
        <v>159</v>
      </c>
      <c r="B5235" s="1" t="s">
        <v>158</v>
      </c>
      <c r="C5235">
        <v>47.4009</v>
      </c>
      <c r="D5235">
        <v>-121.4905</v>
      </c>
      <c r="E5235" s="1" t="s">
        <v>37</v>
      </c>
      <c r="F5235" t="s">
        <v>8659</v>
      </c>
      <c r="G5235">
        <v>0</v>
      </c>
      <c r="H5235">
        <v>0</v>
      </c>
      <c r="I5235">
        <v>0</v>
      </c>
    </row>
    <row r="5236" spans="1:9" hidden="1" x14ac:dyDescent="0.3">
      <c r="A5236" s="1" t="s">
        <v>159</v>
      </c>
      <c r="B5236" s="1" t="s">
        <v>158</v>
      </c>
      <c r="C5236">
        <v>47.4009</v>
      </c>
      <c r="D5236">
        <v>-121.4905</v>
      </c>
      <c r="E5236" s="1" t="s">
        <v>38</v>
      </c>
      <c r="F5236" t="s">
        <v>8890</v>
      </c>
      <c r="G5236">
        <v>0</v>
      </c>
      <c r="H5236">
        <v>0</v>
      </c>
      <c r="I5236">
        <v>0</v>
      </c>
    </row>
    <row r="5237" spans="1:9" hidden="1" x14ac:dyDescent="0.3">
      <c r="A5237" s="1" t="s">
        <v>159</v>
      </c>
      <c r="B5237" s="1" t="s">
        <v>158</v>
      </c>
      <c r="C5237">
        <v>47.4009</v>
      </c>
      <c r="D5237">
        <v>-121.4905</v>
      </c>
      <c r="E5237" s="1" t="s">
        <v>39</v>
      </c>
      <c r="F5237" t="s">
        <v>9121</v>
      </c>
      <c r="G5237">
        <v>0</v>
      </c>
      <c r="H5237">
        <v>0</v>
      </c>
      <c r="I5237">
        <v>0</v>
      </c>
    </row>
    <row r="5238" spans="1:9" hidden="1" x14ac:dyDescent="0.3">
      <c r="A5238" s="1" t="s">
        <v>159</v>
      </c>
      <c r="B5238" s="1" t="s">
        <v>158</v>
      </c>
      <c r="C5238">
        <v>47.4009</v>
      </c>
      <c r="D5238">
        <v>-121.4905</v>
      </c>
      <c r="E5238" s="1" t="s">
        <v>40</v>
      </c>
      <c r="F5238" t="s">
        <v>9352</v>
      </c>
      <c r="G5238">
        <v>0</v>
      </c>
      <c r="H5238">
        <v>0</v>
      </c>
      <c r="I5238">
        <v>0</v>
      </c>
    </row>
    <row r="5239" spans="1:9" hidden="1" x14ac:dyDescent="0.3">
      <c r="A5239" s="1" t="s">
        <v>159</v>
      </c>
      <c r="B5239" s="1" t="s">
        <v>158</v>
      </c>
      <c r="C5239">
        <v>47.4009</v>
      </c>
      <c r="D5239">
        <v>-121.4905</v>
      </c>
      <c r="E5239" s="1" t="s">
        <v>41</v>
      </c>
      <c r="F5239" t="s">
        <v>9583</v>
      </c>
      <c r="G5239">
        <v>0</v>
      </c>
      <c r="H5239">
        <v>0</v>
      </c>
      <c r="I5239">
        <v>0</v>
      </c>
    </row>
    <row r="5240" spans="1:9" hidden="1" x14ac:dyDescent="0.3">
      <c r="A5240" s="1" t="s">
        <v>159</v>
      </c>
      <c r="B5240" s="1" t="s">
        <v>158</v>
      </c>
      <c r="C5240">
        <v>47.4009</v>
      </c>
      <c r="D5240">
        <v>-121.4905</v>
      </c>
      <c r="E5240" s="1" t="s">
        <v>42</v>
      </c>
      <c r="F5240" t="s">
        <v>9814</v>
      </c>
      <c r="G5240">
        <v>0</v>
      </c>
      <c r="H5240">
        <v>0</v>
      </c>
      <c r="I5240">
        <v>0</v>
      </c>
    </row>
    <row r="5241" spans="1:9" hidden="1" x14ac:dyDescent="0.3">
      <c r="A5241" s="1" t="s">
        <v>159</v>
      </c>
      <c r="B5241" s="1" t="s">
        <v>158</v>
      </c>
      <c r="C5241">
        <v>47.4009</v>
      </c>
      <c r="D5241">
        <v>-121.4905</v>
      </c>
      <c r="E5241" s="1" t="s">
        <v>43</v>
      </c>
      <c r="F5241" t="s">
        <v>10043</v>
      </c>
      <c r="G5241">
        <v>0</v>
      </c>
      <c r="H5241">
        <v>0</v>
      </c>
      <c r="I5241">
        <v>0</v>
      </c>
    </row>
    <row r="5242" spans="1:9" hidden="1" x14ac:dyDescent="0.3">
      <c r="A5242" s="1" t="s">
        <v>159</v>
      </c>
      <c r="B5242" s="1" t="s">
        <v>158</v>
      </c>
      <c r="C5242">
        <v>47.4009</v>
      </c>
      <c r="D5242">
        <v>-121.4905</v>
      </c>
      <c r="E5242" s="1" t="s">
        <v>44</v>
      </c>
      <c r="F5242" t="s">
        <v>10271</v>
      </c>
      <c r="G5242">
        <v>0</v>
      </c>
      <c r="H5242">
        <v>0</v>
      </c>
      <c r="I5242">
        <v>0</v>
      </c>
    </row>
    <row r="5243" spans="1:9" hidden="1" x14ac:dyDescent="0.3">
      <c r="A5243" s="1" t="s">
        <v>159</v>
      </c>
      <c r="B5243" s="1" t="s">
        <v>158</v>
      </c>
      <c r="C5243">
        <v>47.4009</v>
      </c>
      <c r="D5243">
        <v>-121.4905</v>
      </c>
      <c r="E5243" s="1" t="s">
        <v>45</v>
      </c>
      <c r="F5243" t="s">
        <v>10492</v>
      </c>
      <c r="G5243">
        <v>0</v>
      </c>
      <c r="H5243">
        <v>0</v>
      </c>
      <c r="I5243">
        <v>0</v>
      </c>
    </row>
    <row r="5244" spans="1:9" hidden="1" x14ac:dyDescent="0.3">
      <c r="A5244" s="1" t="s">
        <v>159</v>
      </c>
      <c r="B5244" s="1" t="s">
        <v>158</v>
      </c>
      <c r="C5244">
        <v>47.4009</v>
      </c>
      <c r="D5244">
        <v>-121.4905</v>
      </c>
      <c r="E5244" s="1" t="s">
        <v>46</v>
      </c>
      <c r="F5244" t="s">
        <v>10708</v>
      </c>
      <c r="G5244">
        <v>0</v>
      </c>
      <c r="H5244">
        <v>0</v>
      </c>
      <c r="I5244">
        <v>0</v>
      </c>
    </row>
    <row r="5245" spans="1:9" hidden="1" x14ac:dyDescent="0.3">
      <c r="A5245" s="1" t="s">
        <v>159</v>
      </c>
      <c r="B5245" s="1" t="s">
        <v>158</v>
      </c>
      <c r="C5245">
        <v>47.4009</v>
      </c>
      <c r="D5245">
        <v>-121.4905</v>
      </c>
      <c r="E5245" s="1" t="s">
        <v>47</v>
      </c>
      <c r="F5245" t="s">
        <v>10923</v>
      </c>
      <c r="G5245">
        <v>0</v>
      </c>
      <c r="H5245">
        <v>0</v>
      </c>
      <c r="I5245">
        <v>0</v>
      </c>
    </row>
    <row r="5246" spans="1:9" hidden="1" x14ac:dyDescent="0.3">
      <c r="A5246" s="1" t="s">
        <v>159</v>
      </c>
      <c r="B5246" s="1" t="s">
        <v>158</v>
      </c>
      <c r="C5246">
        <v>47.4009</v>
      </c>
      <c r="D5246">
        <v>-121.4905</v>
      </c>
      <c r="E5246" s="1" t="s">
        <v>48</v>
      </c>
      <c r="F5246" t="s">
        <v>11726</v>
      </c>
      <c r="G5246">
        <v>0</v>
      </c>
      <c r="H5246">
        <v>0</v>
      </c>
      <c r="I5246">
        <v>0</v>
      </c>
    </row>
    <row r="5247" spans="1:9" hidden="1" x14ac:dyDescent="0.3">
      <c r="A5247" s="1" t="s">
        <v>159</v>
      </c>
      <c r="B5247" s="1" t="s">
        <v>158</v>
      </c>
      <c r="C5247">
        <v>47.4009</v>
      </c>
      <c r="D5247">
        <v>-121.4905</v>
      </c>
      <c r="E5247" s="1" t="s">
        <v>49</v>
      </c>
      <c r="F5247" t="s">
        <v>11918</v>
      </c>
      <c r="G5247">
        <v>0</v>
      </c>
      <c r="H5247">
        <v>0</v>
      </c>
      <c r="I5247">
        <v>0</v>
      </c>
    </row>
    <row r="5248" spans="1:9" hidden="1" x14ac:dyDescent="0.3">
      <c r="A5248" s="1" t="s">
        <v>159</v>
      </c>
      <c r="B5248" s="1" t="s">
        <v>158</v>
      </c>
      <c r="C5248">
        <v>47.4009</v>
      </c>
      <c r="D5248">
        <v>-121.4905</v>
      </c>
      <c r="E5248" s="1" t="s">
        <v>50</v>
      </c>
      <c r="F5248" t="s">
        <v>12090</v>
      </c>
      <c r="G5248">
        <v>0</v>
      </c>
      <c r="H5248">
        <v>0</v>
      </c>
      <c r="I5248">
        <v>0</v>
      </c>
    </row>
    <row r="5249" spans="1:9" hidden="1" x14ac:dyDescent="0.3">
      <c r="A5249" s="1" t="s">
        <v>159</v>
      </c>
      <c r="B5249" s="1" t="s">
        <v>158</v>
      </c>
      <c r="C5249">
        <v>47.4009</v>
      </c>
      <c r="D5249">
        <v>-121.4905</v>
      </c>
      <c r="E5249" s="1" t="s">
        <v>51</v>
      </c>
      <c r="F5249" t="s">
        <v>12239</v>
      </c>
      <c r="G5249">
        <v>0</v>
      </c>
      <c r="H5249">
        <v>0</v>
      </c>
      <c r="I5249">
        <v>0</v>
      </c>
    </row>
    <row r="5250" spans="1:9" hidden="1" x14ac:dyDescent="0.3">
      <c r="A5250" s="1" t="s">
        <v>159</v>
      </c>
      <c r="B5250" s="1" t="s">
        <v>158</v>
      </c>
      <c r="C5250">
        <v>47.4009</v>
      </c>
      <c r="D5250">
        <v>-121.4905</v>
      </c>
      <c r="E5250" s="1" t="s">
        <v>52</v>
      </c>
      <c r="F5250" t="s">
        <v>17135</v>
      </c>
      <c r="G5250">
        <v>23</v>
      </c>
      <c r="H5250">
        <v>267</v>
      </c>
      <c r="I5250">
        <v>1</v>
      </c>
    </row>
    <row r="5251" spans="1:9" hidden="1" x14ac:dyDescent="0.3">
      <c r="A5251" s="1" t="s">
        <v>159</v>
      </c>
      <c r="B5251" s="1" t="s">
        <v>158</v>
      </c>
      <c r="C5251">
        <v>47.4009</v>
      </c>
      <c r="D5251">
        <v>-121.4905</v>
      </c>
      <c r="E5251" s="1" t="s">
        <v>53</v>
      </c>
      <c r="F5251" t="s">
        <v>17136</v>
      </c>
      <c r="G5251">
        <v>29</v>
      </c>
      <c r="H5251">
        <v>366</v>
      </c>
      <c r="I5251">
        <v>1</v>
      </c>
    </row>
    <row r="5252" spans="1:9" hidden="1" x14ac:dyDescent="0.3">
      <c r="A5252" s="1" t="s">
        <v>159</v>
      </c>
      <c r="B5252" s="1" t="s">
        <v>158</v>
      </c>
      <c r="C5252">
        <v>47.4009</v>
      </c>
      <c r="D5252">
        <v>-121.4905</v>
      </c>
      <c r="E5252" s="1" t="s">
        <v>54</v>
      </c>
      <c r="F5252" t="s">
        <v>17137</v>
      </c>
      <c r="G5252">
        <v>31</v>
      </c>
      <c r="H5252">
        <v>442</v>
      </c>
      <c r="I5252">
        <v>1</v>
      </c>
    </row>
    <row r="5253" spans="1:9" hidden="1" x14ac:dyDescent="0.3">
      <c r="A5253" s="1" t="s">
        <v>159</v>
      </c>
      <c r="B5253" s="1" t="s">
        <v>158</v>
      </c>
      <c r="C5253">
        <v>47.4009</v>
      </c>
      <c r="D5253">
        <v>-121.4905</v>
      </c>
      <c r="E5253" s="1" t="s">
        <v>21548</v>
      </c>
      <c r="F5253" t="s">
        <v>21649</v>
      </c>
      <c r="G5253">
        <v>37</v>
      </c>
      <c r="H5253">
        <v>568</v>
      </c>
      <c r="I5253">
        <v>1</v>
      </c>
    </row>
    <row r="5254" spans="1:9" hidden="1" x14ac:dyDescent="0.3">
      <c r="A5254" s="1" t="s">
        <v>159</v>
      </c>
      <c r="B5254" s="1" t="s">
        <v>160</v>
      </c>
      <c r="C5254">
        <v>42.165700000000001</v>
      </c>
      <c r="D5254">
        <v>-74.948099999999997</v>
      </c>
      <c r="E5254" s="1" t="s">
        <v>4</v>
      </c>
      <c r="F5254" t="s">
        <v>879</v>
      </c>
      <c r="G5254">
        <v>0</v>
      </c>
      <c r="H5254">
        <v>0</v>
      </c>
      <c r="I5254">
        <v>0</v>
      </c>
    </row>
    <row r="5255" spans="1:9" hidden="1" x14ac:dyDescent="0.3">
      <c r="A5255" s="1" t="s">
        <v>159</v>
      </c>
      <c r="B5255" s="1" t="s">
        <v>160</v>
      </c>
      <c r="C5255">
        <v>42.165700000000001</v>
      </c>
      <c r="D5255">
        <v>-74.948099999999997</v>
      </c>
      <c r="E5255" s="1" t="s">
        <v>5</v>
      </c>
      <c r="F5255" t="s">
        <v>1121</v>
      </c>
      <c r="G5255">
        <v>0</v>
      </c>
      <c r="H5255">
        <v>0</v>
      </c>
      <c r="I5255">
        <v>0</v>
      </c>
    </row>
    <row r="5256" spans="1:9" hidden="1" x14ac:dyDescent="0.3">
      <c r="A5256" s="1" t="s">
        <v>159</v>
      </c>
      <c r="B5256" s="1" t="s">
        <v>160</v>
      </c>
      <c r="C5256">
        <v>42.165700000000001</v>
      </c>
      <c r="D5256">
        <v>-74.948099999999997</v>
      </c>
      <c r="E5256" s="1" t="s">
        <v>6</v>
      </c>
      <c r="F5256" t="s">
        <v>1363</v>
      </c>
      <c r="G5256">
        <v>0</v>
      </c>
      <c r="H5256">
        <v>0</v>
      </c>
      <c r="I5256">
        <v>0</v>
      </c>
    </row>
    <row r="5257" spans="1:9" hidden="1" x14ac:dyDescent="0.3">
      <c r="A5257" s="1" t="s">
        <v>159</v>
      </c>
      <c r="B5257" s="1" t="s">
        <v>160</v>
      </c>
      <c r="C5257">
        <v>42.165700000000001</v>
      </c>
      <c r="D5257">
        <v>-74.948099999999997</v>
      </c>
      <c r="E5257" s="1" t="s">
        <v>7</v>
      </c>
      <c r="F5257" t="s">
        <v>1604</v>
      </c>
      <c r="G5257">
        <v>0</v>
      </c>
      <c r="H5257">
        <v>0</v>
      </c>
      <c r="I5257">
        <v>0</v>
      </c>
    </row>
    <row r="5258" spans="1:9" hidden="1" x14ac:dyDescent="0.3">
      <c r="A5258" s="1" t="s">
        <v>159</v>
      </c>
      <c r="B5258" s="1" t="s">
        <v>160</v>
      </c>
      <c r="C5258">
        <v>42.165700000000001</v>
      </c>
      <c r="D5258">
        <v>-74.948099999999997</v>
      </c>
      <c r="E5258" s="1" t="s">
        <v>8</v>
      </c>
      <c r="F5258" t="s">
        <v>1845</v>
      </c>
      <c r="G5258">
        <v>0</v>
      </c>
      <c r="H5258">
        <v>0</v>
      </c>
      <c r="I5258">
        <v>0</v>
      </c>
    </row>
    <row r="5259" spans="1:9" hidden="1" x14ac:dyDescent="0.3">
      <c r="A5259" s="1" t="s">
        <v>159</v>
      </c>
      <c r="B5259" s="1" t="s">
        <v>160</v>
      </c>
      <c r="C5259">
        <v>42.165700000000001</v>
      </c>
      <c r="D5259">
        <v>-74.948099999999997</v>
      </c>
      <c r="E5259" s="1" t="s">
        <v>9</v>
      </c>
      <c r="F5259" t="s">
        <v>2083</v>
      </c>
      <c r="G5259">
        <v>0</v>
      </c>
      <c r="H5259">
        <v>0</v>
      </c>
      <c r="I5259">
        <v>0</v>
      </c>
    </row>
    <row r="5260" spans="1:9" hidden="1" x14ac:dyDescent="0.3">
      <c r="A5260" s="1" t="s">
        <v>159</v>
      </c>
      <c r="B5260" s="1" t="s">
        <v>160</v>
      </c>
      <c r="C5260">
        <v>42.165700000000001</v>
      </c>
      <c r="D5260">
        <v>-74.948099999999997</v>
      </c>
      <c r="E5260" s="1" t="s">
        <v>10</v>
      </c>
      <c r="F5260" t="s">
        <v>2321</v>
      </c>
      <c r="G5260">
        <v>0</v>
      </c>
      <c r="H5260">
        <v>0</v>
      </c>
      <c r="I5260">
        <v>0</v>
      </c>
    </row>
    <row r="5261" spans="1:9" hidden="1" x14ac:dyDescent="0.3">
      <c r="A5261" s="1" t="s">
        <v>159</v>
      </c>
      <c r="B5261" s="1" t="s">
        <v>160</v>
      </c>
      <c r="C5261">
        <v>42.165700000000001</v>
      </c>
      <c r="D5261">
        <v>-74.948099999999997</v>
      </c>
      <c r="E5261" s="1" t="s">
        <v>11</v>
      </c>
      <c r="F5261" t="s">
        <v>2559</v>
      </c>
      <c r="G5261">
        <v>0</v>
      </c>
      <c r="H5261">
        <v>0</v>
      </c>
      <c r="I5261">
        <v>0</v>
      </c>
    </row>
    <row r="5262" spans="1:9" hidden="1" x14ac:dyDescent="0.3">
      <c r="A5262" s="1" t="s">
        <v>159</v>
      </c>
      <c r="B5262" s="1" t="s">
        <v>160</v>
      </c>
      <c r="C5262">
        <v>42.165700000000001</v>
      </c>
      <c r="D5262">
        <v>-74.948099999999997</v>
      </c>
      <c r="E5262" s="1" t="s">
        <v>12</v>
      </c>
      <c r="F5262" t="s">
        <v>2797</v>
      </c>
      <c r="G5262">
        <v>0</v>
      </c>
      <c r="H5262">
        <v>0</v>
      </c>
      <c r="I5262">
        <v>0</v>
      </c>
    </row>
    <row r="5263" spans="1:9" hidden="1" x14ac:dyDescent="0.3">
      <c r="A5263" s="1" t="s">
        <v>159</v>
      </c>
      <c r="B5263" s="1" t="s">
        <v>160</v>
      </c>
      <c r="C5263">
        <v>42.165700000000001</v>
      </c>
      <c r="D5263">
        <v>-74.948099999999997</v>
      </c>
      <c r="E5263" s="1" t="s">
        <v>13</v>
      </c>
      <c r="F5263" t="s">
        <v>3035</v>
      </c>
      <c r="G5263">
        <v>0</v>
      </c>
      <c r="H5263">
        <v>0</v>
      </c>
      <c r="I5263">
        <v>0</v>
      </c>
    </row>
    <row r="5264" spans="1:9" hidden="1" x14ac:dyDescent="0.3">
      <c r="A5264" s="1" t="s">
        <v>159</v>
      </c>
      <c r="B5264" s="1" t="s">
        <v>160</v>
      </c>
      <c r="C5264">
        <v>42.165700000000001</v>
      </c>
      <c r="D5264">
        <v>-74.948099999999997</v>
      </c>
      <c r="E5264" s="1" t="s">
        <v>14</v>
      </c>
      <c r="F5264" t="s">
        <v>3272</v>
      </c>
      <c r="G5264">
        <v>0</v>
      </c>
      <c r="H5264">
        <v>0</v>
      </c>
      <c r="I5264">
        <v>0</v>
      </c>
    </row>
    <row r="5265" spans="1:9" hidden="1" x14ac:dyDescent="0.3">
      <c r="A5265" s="1" t="s">
        <v>159</v>
      </c>
      <c r="B5265" s="1" t="s">
        <v>160</v>
      </c>
      <c r="C5265">
        <v>42.165700000000001</v>
      </c>
      <c r="D5265">
        <v>-74.948099999999997</v>
      </c>
      <c r="E5265" s="1" t="s">
        <v>15</v>
      </c>
      <c r="F5265" t="s">
        <v>3508</v>
      </c>
      <c r="G5265">
        <v>0</v>
      </c>
      <c r="H5265">
        <v>0</v>
      </c>
      <c r="I5265">
        <v>0</v>
      </c>
    </row>
    <row r="5266" spans="1:9" hidden="1" x14ac:dyDescent="0.3">
      <c r="A5266" s="1" t="s">
        <v>159</v>
      </c>
      <c r="B5266" s="1" t="s">
        <v>160</v>
      </c>
      <c r="C5266">
        <v>42.165700000000001</v>
      </c>
      <c r="D5266">
        <v>-74.948099999999997</v>
      </c>
      <c r="E5266" s="1" t="s">
        <v>16</v>
      </c>
      <c r="F5266" t="s">
        <v>3744</v>
      </c>
      <c r="G5266">
        <v>0</v>
      </c>
      <c r="H5266">
        <v>0</v>
      </c>
      <c r="I5266">
        <v>0</v>
      </c>
    </row>
    <row r="5267" spans="1:9" hidden="1" x14ac:dyDescent="0.3">
      <c r="A5267" s="1" t="s">
        <v>159</v>
      </c>
      <c r="B5267" s="1" t="s">
        <v>160</v>
      </c>
      <c r="C5267">
        <v>42.165700000000001</v>
      </c>
      <c r="D5267">
        <v>-74.948099999999997</v>
      </c>
      <c r="E5267" s="1" t="s">
        <v>17</v>
      </c>
      <c r="F5267" t="s">
        <v>3979</v>
      </c>
      <c r="G5267">
        <v>0</v>
      </c>
      <c r="H5267">
        <v>0</v>
      </c>
      <c r="I5267">
        <v>0</v>
      </c>
    </row>
    <row r="5268" spans="1:9" hidden="1" x14ac:dyDescent="0.3">
      <c r="A5268" s="1" t="s">
        <v>159</v>
      </c>
      <c r="B5268" s="1" t="s">
        <v>160</v>
      </c>
      <c r="C5268">
        <v>42.165700000000001</v>
      </c>
      <c r="D5268">
        <v>-74.948099999999997</v>
      </c>
      <c r="E5268" s="1" t="s">
        <v>18</v>
      </c>
      <c r="F5268" t="s">
        <v>4214</v>
      </c>
      <c r="G5268">
        <v>0</v>
      </c>
      <c r="H5268">
        <v>0</v>
      </c>
      <c r="I5268">
        <v>0</v>
      </c>
    </row>
    <row r="5269" spans="1:9" hidden="1" x14ac:dyDescent="0.3">
      <c r="A5269" s="1" t="s">
        <v>159</v>
      </c>
      <c r="B5269" s="1" t="s">
        <v>160</v>
      </c>
      <c r="C5269">
        <v>42.165700000000001</v>
      </c>
      <c r="D5269">
        <v>-74.948099999999997</v>
      </c>
      <c r="E5269" s="1" t="s">
        <v>19</v>
      </c>
      <c r="F5269" t="s">
        <v>4449</v>
      </c>
      <c r="G5269">
        <v>0</v>
      </c>
      <c r="H5269">
        <v>0</v>
      </c>
      <c r="I5269">
        <v>0</v>
      </c>
    </row>
    <row r="5270" spans="1:9" hidden="1" x14ac:dyDescent="0.3">
      <c r="A5270" s="1" t="s">
        <v>159</v>
      </c>
      <c r="B5270" s="1" t="s">
        <v>160</v>
      </c>
      <c r="C5270">
        <v>42.165700000000001</v>
      </c>
      <c r="D5270">
        <v>-74.948099999999997</v>
      </c>
      <c r="E5270" s="1" t="s">
        <v>20</v>
      </c>
      <c r="F5270" t="s">
        <v>4684</v>
      </c>
      <c r="G5270">
        <v>0</v>
      </c>
      <c r="H5270">
        <v>0</v>
      </c>
      <c r="I5270">
        <v>0</v>
      </c>
    </row>
    <row r="5271" spans="1:9" hidden="1" x14ac:dyDescent="0.3">
      <c r="A5271" s="1" t="s">
        <v>159</v>
      </c>
      <c r="B5271" s="1" t="s">
        <v>160</v>
      </c>
      <c r="C5271">
        <v>42.165700000000001</v>
      </c>
      <c r="D5271">
        <v>-74.948099999999997</v>
      </c>
      <c r="E5271" s="1" t="s">
        <v>21</v>
      </c>
      <c r="F5271" t="s">
        <v>4919</v>
      </c>
      <c r="G5271">
        <v>0</v>
      </c>
      <c r="H5271">
        <v>0</v>
      </c>
      <c r="I5271">
        <v>0</v>
      </c>
    </row>
    <row r="5272" spans="1:9" hidden="1" x14ac:dyDescent="0.3">
      <c r="A5272" s="1" t="s">
        <v>159</v>
      </c>
      <c r="B5272" s="1" t="s">
        <v>160</v>
      </c>
      <c r="C5272">
        <v>42.165700000000001</v>
      </c>
      <c r="D5272">
        <v>-74.948099999999997</v>
      </c>
      <c r="E5272" s="1" t="s">
        <v>22</v>
      </c>
      <c r="F5272" t="s">
        <v>5154</v>
      </c>
      <c r="G5272">
        <v>0</v>
      </c>
      <c r="H5272">
        <v>0</v>
      </c>
      <c r="I5272">
        <v>0</v>
      </c>
    </row>
    <row r="5273" spans="1:9" hidden="1" x14ac:dyDescent="0.3">
      <c r="A5273" s="1" t="s">
        <v>159</v>
      </c>
      <c r="B5273" s="1" t="s">
        <v>160</v>
      </c>
      <c r="C5273">
        <v>42.165700000000001</v>
      </c>
      <c r="D5273">
        <v>-74.948099999999997</v>
      </c>
      <c r="E5273" s="1" t="s">
        <v>23</v>
      </c>
      <c r="F5273" t="s">
        <v>5389</v>
      </c>
      <c r="G5273">
        <v>0</v>
      </c>
      <c r="H5273">
        <v>0</v>
      </c>
      <c r="I5273">
        <v>0</v>
      </c>
    </row>
    <row r="5274" spans="1:9" hidden="1" x14ac:dyDescent="0.3">
      <c r="A5274" s="1" t="s">
        <v>159</v>
      </c>
      <c r="B5274" s="1" t="s">
        <v>160</v>
      </c>
      <c r="C5274">
        <v>42.165700000000001</v>
      </c>
      <c r="D5274">
        <v>-74.948099999999997</v>
      </c>
      <c r="E5274" s="1" t="s">
        <v>24</v>
      </c>
      <c r="F5274" t="s">
        <v>5624</v>
      </c>
      <c r="G5274">
        <v>0</v>
      </c>
      <c r="H5274">
        <v>0</v>
      </c>
      <c r="I5274">
        <v>0</v>
      </c>
    </row>
    <row r="5275" spans="1:9" hidden="1" x14ac:dyDescent="0.3">
      <c r="A5275" s="1" t="s">
        <v>159</v>
      </c>
      <c r="B5275" s="1" t="s">
        <v>160</v>
      </c>
      <c r="C5275">
        <v>42.165700000000001</v>
      </c>
      <c r="D5275">
        <v>-74.948099999999997</v>
      </c>
      <c r="E5275" s="1" t="s">
        <v>25</v>
      </c>
      <c r="F5275" t="s">
        <v>5858</v>
      </c>
      <c r="G5275">
        <v>0</v>
      </c>
      <c r="H5275">
        <v>0</v>
      </c>
      <c r="I5275">
        <v>0</v>
      </c>
    </row>
    <row r="5276" spans="1:9" hidden="1" x14ac:dyDescent="0.3">
      <c r="A5276" s="1" t="s">
        <v>159</v>
      </c>
      <c r="B5276" s="1" t="s">
        <v>160</v>
      </c>
      <c r="C5276">
        <v>42.165700000000001</v>
      </c>
      <c r="D5276">
        <v>-74.948099999999997</v>
      </c>
      <c r="E5276" s="1" t="s">
        <v>26</v>
      </c>
      <c r="F5276" t="s">
        <v>6092</v>
      </c>
      <c r="G5276">
        <v>0</v>
      </c>
      <c r="H5276">
        <v>0</v>
      </c>
      <c r="I5276">
        <v>0</v>
      </c>
    </row>
    <row r="5277" spans="1:9" hidden="1" x14ac:dyDescent="0.3">
      <c r="A5277" s="1" t="s">
        <v>159</v>
      </c>
      <c r="B5277" s="1" t="s">
        <v>160</v>
      </c>
      <c r="C5277">
        <v>42.165700000000001</v>
      </c>
      <c r="D5277">
        <v>-74.948099999999997</v>
      </c>
      <c r="E5277" s="1" t="s">
        <v>27</v>
      </c>
      <c r="F5277" t="s">
        <v>6326</v>
      </c>
      <c r="G5277">
        <v>0</v>
      </c>
      <c r="H5277">
        <v>0</v>
      </c>
      <c r="I5277">
        <v>0</v>
      </c>
    </row>
    <row r="5278" spans="1:9" hidden="1" x14ac:dyDescent="0.3">
      <c r="A5278" s="1" t="s">
        <v>159</v>
      </c>
      <c r="B5278" s="1" t="s">
        <v>160</v>
      </c>
      <c r="C5278">
        <v>42.165700000000001</v>
      </c>
      <c r="D5278">
        <v>-74.948099999999997</v>
      </c>
      <c r="E5278" s="1" t="s">
        <v>28</v>
      </c>
      <c r="F5278" t="s">
        <v>6560</v>
      </c>
      <c r="G5278">
        <v>0</v>
      </c>
      <c r="H5278">
        <v>0</v>
      </c>
      <c r="I5278">
        <v>0</v>
      </c>
    </row>
    <row r="5279" spans="1:9" hidden="1" x14ac:dyDescent="0.3">
      <c r="A5279" s="1" t="s">
        <v>159</v>
      </c>
      <c r="B5279" s="1" t="s">
        <v>160</v>
      </c>
      <c r="C5279">
        <v>42.165700000000001</v>
      </c>
      <c r="D5279">
        <v>-74.948099999999997</v>
      </c>
      <c r="E5279" s="1" t="s">
        <v>29</v>
      </c>
      <c r="F5279" t="s">
        <v>6794</v>
      </c>
      <c r="G5279">
        <v>0</v>
      </c>
      <c r="H5279">
        <v>0</v>
      </c>
      <c r="I5279">
        <v>0</v>
      </c>
    </row>
    <row r="5280" spans="1:9" hidden="1" x14ac:dyDescent="0.3">
      <c r="A5280" s="1" t="s">
        <v>159</v>
      </c>
      <c r="B5280" s="1" t="s">
        <v>160</v>
      </c>
      <c r="C5280">
        <v>42.165700000000001</v>
      </c>
      <c r="D5280">
        <v>-74.948099999999997</v>
      </c>
      <c r="E5280" s="1" t="s">
        <v>30</v>
      </c>
      <c r="F5280" t="s">
        <v>7028</v>
      </c>
      <c r="G5280">
        <v>0</v>
      </c>
      <c r="H5280">
        <v>0</v>
      </c>
      <c r="I5280">
        <v>0</v>
      </c>
    </row>
    <row r="5281" spans="1:9" hidden="1" x14ac:dyDescent="0.3">
      <c r="A5281" s="1" t="s">
        <v>159</v>
      </c>
      <c r="B5281" s="1" t="s">
        <v>160</v>
      </c>
      <c r="C5281">
        <v>42.165700000000001</v>
      </c>
      <c r="D5281">
        <v>-74.948099999999997</v>
      </c>
      <c r="E5281" s="1" t="s">
        <v>31</v>
      </c>
      <c r="F5281" t="s">
        <v>7262</v>
      </c>
      <c r="G5281">
        <v>0</v>
      </c>
      <c r="H5281">
        <v>0</v>
      </c>
      <c r="I5281">
        <v>0</v>
      </c>
    </row>
    <row r="5282" spans="1:9" hidden="1" x14ac:dyDescent="0.3">
      <c r="A5282" s="1" t="s">
        <v>159</v>
      </c>
      <c r="B5282" s="1" t="s">
        <v>160</v>
      </c>
      <c r="C5282">
        <v>42.165700000000001</v>
      </c>
      <c r="D5282">
        <v>-74.948099999999997</v>
      </c>
      <c r="E5282" s="1" t="s">
        <v>32</v>
      </c>
      <c r="F5282" t="s">
        <v>7496</v>
      </c>
      <c r="G5282">
        <v>0</v>
      </c>
      <c r="H5282">
        <v>0</v>
      </c>
      <c r="I5282">
        <v>0</v>
      </c>
    </row>
    <row r="5283" spans="1:9" hidden="1" x14ac:dyDescent="0.3">
      <c r="A5283" s="1" t="s">
        <v>159</v>
      </c>
      <c r="B5283" s="1" t="s">
        <v>160</v>
      </c>
      <c r="C5283">
        <v>42.165700000000001</v>
      </c>
      <c r="D5283">
        <v>-74.948099999999997</v>
      </c>
      <c r="E5283" s="1" t="s">
        <v>33</v>
      </c>
      <c r="F5283" t="s">
        <v>7730</v>
      </c>
      <c r="G5283">
        <v>0</v>
      </c>
      <c r="H5283">
        <v>0</v>
      </c>
      <c r="I5283">
        <v>0</v>
      </c>
    </row>
    <row r="5284" spans="1:9" hidden="1" x14ac:dyDescent="0.3">
      <c r="A5284" s="1" t="s">
        <v>159</v>
      </c>
      <c r="B5284" s="1" t="s">
        <v>160</v>
      </c>
      <c r="C5284">
        <v>42.165700000000001</v>
      </c>
      <c r="D5284">
        <v>-74.948099999999997</v>
      </c>
      <c r="E5284" s="1" t="s">
        <v>34</v>
      </c>
      <c r="F5284" t="s">
        <v>7964</v>
      </c>
      <c r="G5284">
        <v>0</v>
      </c>
      <c r="H5284">
        <v>0</v>
      </c>
      <c r="I5284">
        <v>0</v>
      </c>
    </row>
    <row r="5285" spans="1:9" hidden="1" x14ac:dyDescent="0.3">
      <c r="A5285" s="1" t="s">
        <v>159</v>
      </c>
      <c r="B5285" s="1" t="s">
        <v>160</v>
      </c>
      <c r="C5285">
        <v>42.165700000000001</v>
      </c>
      <c r="D5285">
        <v>-74.948099999999997</v>
      </c>
      <c r="E5285" s="1" t="s">
        <v>35</v>
      </c>
      <c r="F5285" t="s">
        <v>8196</v>
      </c>
      <c r="G5285">
        <v>0</v>
      </c>
      <c r="H5285">
        <v>0</v>
      </c>
      <c r="I5285">
        <v>0</v>
      </c>
    </row>
    <row r="5286" spans="1:9" hidden="1" x14ac:dyDescent="0.3">
      <c r="A5286" s="1" t="s">
        <v>159</v>
      </c>
      <c r="B5286" s="1" t="s">
        <v>160</v>
      </c>
      <c r="C5286">
        <v>42.165700000000001</v>
      </c>
      <c r="D5286">
        <v>-74.948099999999997</v>
      </c>
      <c r="E5286" s="1" t="s">
        <v>36</v>
      </c>
      <c r="F5286" t="s">
        <v>8428</v>
      </c>
      <c r="G5286">
        <v>0</v>
      </c>
      <c r="H5286">
        <v>0</v>
      </c>
      <c r="I5286">
        <v>0</v>
      </c>
    </row>
    <row r="5287" spans="1:9" hidden="1" x14ac:dyDescent="0.3">
      <c r="A5287" s="1" t="s">
        <v>159</v>
      </c>
      <c r="B5287" s="1" t="s">
        <v>160</v>
      </c>
      <c r="C5287">
        <v>42.165700000000001</v>
      </c>
      <c r="D5287">
        <v>-74.948099999999997</v>
      </c>
      <c r="E5287" s="1" t="s">
        <v>37</v>
      </c>
      <c r="F5287" t="s">
        <v>8660</v>
      </c>
      <c r="G5287">
        <v>0</v>
      </c>
      <c r="H5287">
        <v>0</v>
      </c>
      <c r="I5287">
        <v>0</v>
      </c>
    </row>
    <row r="5288" spans="1:9" hidden="1" x14ac:dyDescent="0.3">
      <c r="A5288" s="1" t="s">
        <v>159</v>
      </c>
      <c r="B5288" s="1" t="s">
        <v>160</v>
      </c>
      <c r="C5288">
        <v>42.165700000000001</v>
      </c>
      <c r="D5288">
        <v>-74.948099999999997</v>
      </c>
      <c r="E5288" s="1" t="s">
        <v>38</v>
      </c>
      <c r="F5288" t="s">
        <v>8891</v>
      </c>
      <c r="G5288">
        <v>0</v>
      </c>
      <c r="H5288">
        <v>0</v>
      </c>
      <c r="I5288">
        <v>0</v>
      </c>
    </row>
    <row r="5289" spans="1:9" hidden="1" x14ac:dyDescent="0.3">
      <c r="A5289" s="1" t="s">
        <v>159</v>
      </c>
      <c r="B5289" s="1" t="s">
        <v>160</v>
      </c>
      <c r="C5289">
        <v>42.165700000000001</v>
      </c>
      <c r="D5289">
        <v>-74.948099999999997</v>
      </c>
      <c r="E5289" s="1" t="s">
        <v>39</v>
      </c>
      <c r="F5289" t="s">
        <v>9122</v>
      </c>
      <c r="G5289">
        <v>0</v>
      </c>
      <c r="H5289">
        <v>0</v>
      </c>
      <c r="I5289">
        <v>0</v>
      </c>
    </row>
    <row r="5290" spans="1:9" hidden="1" x14ac:dyDescent="0.3">
      <c r="A5290" s="1" t="s">
        <v>159</v>
      </c>
      <c r="B5290" s="1" t="s">
        <v>160</v>
      </c>
      <c r="C5290">
        <v>42.165700000000001</v>
      </c>
      <c r="D5290">
        <v>-74.948099999999997</v>
      </c>
      <c r="E5290" s="1" t="s">
        <v>40</v>
      </c>
      <c r="F5290" t="s">
        <v>9353</v>
      </c>
      <c r="G5290">
        <v>0</v>
      </c>
      <c r="H5290">
        <v>0</v>
      </c>
      <c r="I5290">
        <v>0</v>
      </c>
    </row>
    <row r="5291" spans="1:9" hidden="1" x14ac:dyDescent="0.3">
      <c r="A5291" s="1" t="s">
        <v>159</v>
      </c>
      <c r="B5291" s="1" t="s">
        <v>160</v>
      </c>
      <c r="C5291">
        <v>42.165700000000001</v>
      </c>
      <c r="D5291">
        <v>-74.948099999999997</v>
      </c>
      <c r="E5291" s="1" t="s">
        <v>41</v>
      </c>
      <c r="F5291" t="s">
        <v>9584</v>
      </c>
      <c r="G5291">
        <v>0</v>
      </c>
      <c r="H5291">
        <v>0</v>
      </c>
      <c r="I5291">
        <v>0</v>
      </c>
    </row>
    <row r="5292" spans="1:9" hidden="1" x14ac:dyDescent="0.3">
      <c r="A5292" s="1" t="s">
        <v>159</v>
      </c>
      <c r="B5292" s="1" t="s">
        <v>160</v>
      </c>
      <c r="C5292">
        <v>42.165700000000001</v>
      </c>
      <c r="D5292">
        <v>-74.948099999999997</v>
      </c>
      <c r="E5292" s="1" t="s">
        <v>42</v>
      </c>
      <c r="F5292" t="s">
        <v>9815</v>
      </c>
      <c r="G5292">
        <v>0</v>
      </c>
      <c r="H5292">
        <v>0</v>
      </c>
      <c r="I5292">
        <v>0</v>
      </c>
    </row>
    <row r="5293" spans="1:9" hidden="1" x14ac:dyDescent="0.3">
      <c r="A5293" s="1" t="s">
        <v>159</v>
      </c>
      <c r="B5293" s="1" t="s">
        <v>160</v>
      </c>
      <c r="C5293">
        <v>42.165700000000001</v>
      </c>
      <c r="D5293">
        <v>-74.948099999999997</v>
      </c>
      <c r="E5293" s="1" t="s">
        <v>43</v>
      </c>
      <c r="F5293" t="s">
        <v>10044</v>
      </c>
      <c r="G5293">
        <v>0</v>
      </c>
      <c r="H5293">
        <v>0</v>
      </c>
      <c r="I5293">
        <v>0</v>
      </c>
    </row>
    <row r="5294" spans="1:9" hidden="1" x14ac:dyDescent="0.3">
      <c r="A5294" s="1" t="s">
        <v>159</v>
      </c>
      <c r="B5294" s="1" t="s">
        <v>160</v>
      </c>
      <c r="C5294">
        <v>42.165700000000001</v>
      </c>
      <c r="D5294">
        <v>-74.948099999999997</v>
      </c>
      <c r="E5294" s="1" t="s">
        <v>44</v>
      </c>
      <c r="F5294" t="s">
        <v>10272</v>
      </c>
      <c r="G5294">
        <v>0</v>
      </c>
      <c r="H5294">
        <v>0</v>
      </c>
      <c r="I5294">
        <v>0</v>
      </c>
    </row>
    <row r="5295" spans="1:9" hidden="1" x14ac:dyDescent="0.3">
      <c r="A5295" s="1" t="s">
        <v>159</v>
      </c>
      <c r="B5295" s="1" t="s">
        <v>160</v>
      </c>
      <c r="C5295">
        <v>42.165700000000001</v>
      </c>
      <c r="D5295">
        <v>-74.948099999999997</v>
      </c>
      <c r="E5295" s="1" t="s">
        <v>45</v>
      </c>
      <c r="F5295" t="s">
        <v>10493</v>
      </c>
      <c r="G5295">
        <v>0</v>
      </c>
      <c r="H5295">
        <v>0</v>
      </c>
      <c r="I5295">
        <v>0</v>
      </c>
    </row>
    <row r="5296" spans="1:9" hidden="1" x14ac:dyDescent="0.3">
      <c r="A5296" s="1" t="s">
        <v>159</v>
      </c>
      <c r="B5296" s="1" t="s">
        <v>160</v>
      </c>
      <c r="C5296">
        <v>42.165700000000001</v>
      </c>
      <c r="D5296">
        <v>-74.948099999999997</v>
      </c>
      <c r="E5296" s="1" t="s">
        <v>46</v>
      </c>
      <c r="F5296" t="s">
        <v>10709</v>
      </c>
      <c r="G5296">
        <v>0</v>
      </c>
      <c r="H5296">
        <v>0</v>
      </c>
      <c r="I5296">
        <v>0</v>
      </c>
    </row>
    <row r="5297" spans="1:9" hidden="1" x14ac:dyDescent="0.3">
      <c r="A5297" s="1" t="s">
        <v>159</v>
      </c>
      <c r="B5297" s="1" t="s">
        <v>160</v>
      </c>
      <c r="C5297">
        <v>42.165700000000001</v>
      </c>
      <c r="D5297">
        <v>-74.948099999999997</v>
      </c>
      <c r="E5297" s="1" t="s">
        <v>47</v>
      </c>
      <c r="F5297" t="s">
        <v>10924</v>
      </c>
      <c r="G5297">
        <v>0</v>
      </c>
      <c r="H5297">
        <v>0</v>
      </c>
      <c r="I5297">
        <v>0</v>
      </c>
    </row>
    <row r="5298" spans="1:9" hidden="1" x14ac:dyDescent="0.3">
      <c r="A5298" s="1" t="s">
        <v>159</v>
      </c>
      <c r="B5298" s="1" t="s">
        <v>160</v>
      </c>
      <c r="C5298">
        <v>42.165700000000001</v>
      </c>
      <c r="D5298">
        <v>-74.948099999999997</v>
      </c>
      <c r="E5298" s="1" t="s">
        <v>48</v>
      </c>
      <c r="F5298" t="s">
        <v>11727</v>
      </c>
      <c r="G5298">
        <v>0</v>
      </c>
      <c r="H5298">
        <v>0</v>
      </c>
      <c r="I5298">
        <v>0</v>
      </c>
    </row>
    <row r="5299" spans="1:9" hidden="1" x14ac:dyDescent="0.3">
      <c r="A5299" s="1" t="s">
        <v>159</v>
      </c>
      <c r="B5299" s="1" t="s">
        <v>160</v>
      </c>
      <c r="C5299">
        <v>42.165700000000001</v>
      </c>
      <c r="D5299">
        <v>-74.948099999999997</v>
      </c>
      <c r="E5299" s="1" t="s">
        <v>49</v>
      </c>
      <c r="F5299" t="s">
        <v>11919</v>
      </c>
      <c r="G5299">
        <v>0</v>
      </c>
      <c r="H5299">
        <v>0</v>
      </c>
      <c r="I5299">
        <v>0</v>
      </c>
    </row>
    <row r="5300" spans="1:9" hidden="1" x14ac:dyDescent="0.3">
      <c r="A5300" s="1" t="s">
        <v>159</v>
      </c>
      <c r="B5300" s="1" t="s">
        <v>160</v>
      </c>
      <c r="C5300">
        <v>42.165700000000001</v>
      </c>
      <c r="D5300">
        <v>-74.948099999999997</v>
      </c>
      <c r="E5300" s="1" t="s">
        <v>50</v>
      </c>
      <c r="F5300" t="s">
        <v>12091</v>
      </c>
      <c r="G5300">
        <v>0</v>
      </c>
      <c r="H5300">
        <v>0</v>
      </c>
      <c r="I5300">
        <v>0</v>
      </c>
    </row>
    <row r="5301" spans="1:9" hidden="1" x14ac:dyDescent="0.3">
      <c r="A5301" s="1" t="s">
        <v>159</v>
      </c>
      <c r="B5301" s="1" t="s">
        <v>160</v>
      </c>
      <c r="C5301">
        <v>42.165700000000001</v>
      </c>
      <c r="D5301">
        <v>-74.948099999999997</v>
      </c>
      <c r="E5301" s="1" t="s">
        <v>51</v>
      </c>
      <c r="F5301" t="s">
        <v>12240</v>
      </c>
      <c r="G5301">
        <v>0</v>
      </c>
      <c r="H5301">
        <v>0</v>
      </c>
      <c r="I5301">
        <v>0</v>
      </c>
    </row>
    <row r="5302" spans="1:9" hidden="1" x14ac:dyDescent="0.3">
      <c r="A5302" s="1" t="s">
        <v>159</v>
      </c>
      <c r="B5302" s="1" t="s">
        <v>160</v>
      </c>
      <c r="C5302">
        <v>42.165700000000001</v>
      </c>
      <c r="D5302">
        <v>-74.948099999999997</v>
      </c>
      <c r="E5302" s="1" t="s">
        <v>52</v>
      </c>
      <c r="F5302" t="s">
        <v>17138</v>
      </c>
      <c r="G5302">
        <v>0</v>
      </c>
      <c r="H5302">
        <v>173</v>
      </c>
      <c r="I5302">
        <v>0</v>
      </c>
    </row>
    <row r="5303" spans="1:9" hidden="1" x14ac:dyDescent="0.3">
      <c r="A5303" s="1" t="s">
        <v>159</v>
      </c>
      <c r="B5303" s="1" t="s">
        <v>160</v>
      </c>
      <c r="C5303">
        <v>42.165700000000001</v>
      </c>
      <c r="D5303">
        <v>-74.948099999999997</v>
      </c>
      <c r="E5303" s="1" t="s">
        <v>53</v>
      </c>
      <c r="F5303" t="s">
        <v>17139</v>
      </c>
      <c r="G5303">
        <v>0</v>
      </c>
      <c r="H5303">
        <v>220</v>
      </c>
      <c r="I5303">
        <v>0</v>
      </c>
    </row>
    <row r="5304" spans="1:9" hidden="1" x14ac:dyDescent="0.3">
      <c r="A5304" s="1" t="s">
        <v>159</v>
      </c>
      <c r="B5304" s="1" t="s">
        <v>160</v>
      </c>
      <c r="C5304">
        <v>42.165700000000001</v>
      </c>
      <c r="D5304">
        <v>-74.948099999999997</v>
      </c>
      <c r="E5304" s="1" t="s">
        <v>54</v>
      </c>
      <c r="F5304" t="s">
        <v>17140</v>
      </c>
      <c r="G5304">
        <v>0</v>
      </c>
      <c r="H5304">
        <v>328</v>
      </c>
      <c r="I5304">
        <v>0</v>
      </c>
    </row>
    <row r="5305" spans="1:9" hidden="1" x14ac:dyDescent="0.3">
      <c r="A5305" s="1" t="s">
        <v>159</v>
      </c>
      <c r="B5305" s="1" t="s">
        <v>160</v>
      </c>
      <c r="C5305">
        <v>42.165700000000001</v>
      </c>
      <c r="D5305">
        <v>-74.948099999999997</v>
      </c>
      <c r="E5305" s="1" t="s">
        <v>21548</v>
      </c>
      <c r="F5305" t="s">
        <v>21650</v>
      </c>
      <c r="G5305">
        <v>0</v>
      </c>
      <c r="H5305">
        <v>421</v>
      </c>
      <c r="I5305">
        <v>0</v>
      </c>
    </row>
    <row r="5306" spans="1:9" hidden="1" x14ac:dyDescent="0.3">
      <c r="A5306" s="1" t="s">
        <v>159</v>
      </c>
      <c r="B5306" s="1" t="s">
        <v>161</v>
      </c>
      <c r="C5306">
        <v>36.116199999999999</v>
      </c>
      <c r="D5306">
        <v>-119.6816</v>
      </c>
      <c r="E5306" s="1" t="s">
        <v>4</v>
      </c>
      <c r="F5306" t="s">
        <v>880</v>
      </c>
      <c r="G5306">
        <v>0</v>
      </c>
      <c r="H5306">
        <v>0</v>
      </c>
      <c r="I5306">
        <v>0</v>
      </c>
    </row>
    <row r="5307" spans="1:9" hidden="1" x14ac:dyDescent="0.3">
      <c r="A5307" s="1" t="s">
        <v>159</v>
      </c>
      <c r="B5307" s="1" t="s">
        <v>161</v>
      </c>
      <c r="C5307">
        <v>36.116199999999999</v>
      </c>
      <c r="D5307">
        <v>-119.6816</v>
      </c>
      <c r="E5307" s="1" t="s">
        <v>5</v>
      </c>
      <c r="F5307" t="s">
        <v>1122</v>
      </c>
      <c r="G5307">
        <v>0</v>
      </c>
      <c r="H5307">
        <v>0</v>
      </c>
      <c r="I5307">
        <v>0</v>
      </c>
    </row>
    <row r="5308" spans="1:9" hidden="1" x14ac:dyDescent="0.3">
      <c r="A5308" s="1" t="s">
        <v>159</v>
      </c>
      <c r="B5308" s="1" t="s">
        <v>161</v>
      </c>
      <c r="C5308">
        <v>36.116199999999999</v>
      </c>
      <c r="D5308">
        <v>-119.6816</v>
      </c>
      <c r="E5308" s="1" t="s">
        <v>6</v>
      </c>
      <c r="F5308" t="s">
        <v>1364</v>
      </c>
      <c r="G5308">
        <v>0</v>
      </c>
      <c r="H5308">
        <v>0</v>
      </c>
      <c r="I5308">
        <v>0</v>
      </c>
    </row>
    <row r="5309" spans="1:9" hidden="1" x14ac:dyDescent="0.3">
      <c r="A5309" s="1" t="s">
        <v>159</v>
      </c>
      <c r="B5309" s="1" t="s">
        <v>161</v>
      </c>
      <c r="C5309">
        <v>36.116199999999999</v>
      </c>
      <c r="D5309">
        <v>-119.6816</v>
      </c>
      <c r="E5309" s="1" t="s">
        <v>7</v>
      </c>
      <c r="F5309" t="s">
        <v>1605</v>
      </c>
      <c r="G5309">
        <v>0</v>
      </c>
      <c r="H5309">
        <v>0</v>
      </c>
      <c r="I5309">
        <v>0</v>
      </c>
    </row>
    <row r="5310" spans="1:9" hidden="1" x14ac:dyDescent="0.3">
      <c r="A5310" s="1" t="s">
        <v>159</v>
      </c>
      <c r="B5310" s="1" t="s">
        <v>161</v>
      </c>
      <c r="C5310">
        <v>36.116199999999999</v>
      </c>
      <c r="D5310">
        <v>-119.6816</v>
      </c>
      <c r="E5310" s="1" t="s">
        <v>8</v>
      </c>
      <c r="F5310" t="s">
        <v>1846</v>
      </c>
      <c r="G5310">
        <v>0</v>
      </c>
      <c r="H5310">
        <v>0</v>
      </c>
      <c r="I5310">
        <v>0</v>
      </c>
    </row>
    <row r="5311" spans="1:9" hidden="1" x14ac:dyDescent="0.3">
      <c r="A5311" s="1" t="s">
        <v>159</v>
      </c>
      <c r="B5311" s="1" t="s">
        <v>161</v>
      </c>
      <c r="C5311">
        <v>36.116199999999999</v>
      </c>
      <c r="D5311">
        <v>-119.6816</v>
      </c>
      <c r="E5311" s="1" t="s">
        <v>9</v>
      </c>
      <c r="F5311" t="s">
        <v>2084</v>
      </c>
      <c r="G5311">
        <v>0</v>
      </c>
      <c r="H5311">
        <v>0</v>
      </c>
      <c r="I5311">
        <v>0</v>
      </c>
    </row>
    <row r="5312" spans="1:9" hidden="1" x14ac:dyDescent="0.3">
      <c r="A5312" s="1" t="s">
        <v>159</v>
      </c>
      <c r="B5312" s="1" t="s">
        <v>161</v>
      </c>
      <c r="C5312">
        <v>36.116199999999999</v>
      </c>
      <c r="D5312">
        <v>-119.6816</v>
      </c>
      <c r="E5312" s="1" t="s">
        <v>10</v>
      </c>
      <c r="F5312" t="s">
        <v>2322</v>
      </c>
      <c r="G5312">
        <v>0</v>
      </c>
      <c r="H5312">
        <v>0</v>
      </c>
      <c r="I5312">
        <v>0</v>
      </c>
    </row>
    <row r="5313" spans="1:9" hidden="1" x14ac:dyDescent="0.3">
      <c r="A5313" s="1" t="s">
        <v>159</v>
      </c>
      <c r="B5313" s="1" t="s">
        <v>161</v>
      </c>
      <c r="C5313">
        <v>36.116199999999999</v>
      </c>
      <c r="D5313">
        <v>-119.6816</v>
      </c>
      <c r="E5313" s="1" t="s">
        <v>11</v>
      </c>
      <c r="F5313" t="s">
        <v>2560</v>
      </c>
      <c r="G5313">
        <v>0</v>
      </c>
      <c r="H5313">
        <v>0</v>
      </c>
      <c r="I5313">
        <v>0</v>
      </c>
    </row>
    <row r="5314" spans="1:9" hidden="1" x14ac:dyDescent="0.3">
      <c r="A5314" s="1" t="s">
        <v>159</v>
      </c>
      <c r="B5314" s="1" t="s">
        <v>161</v>
      </c>
      <c r="C5314">
        <v>36.116199999999999</v>
      </c>
      <c r="D5314">
        <v>-119.6816</v>
      </c>
      <c r="E5314" s="1" t="s">
        <v>12</v>
      </c>
      <c r="F5314" t="s">
        <v>2798</v>
      </c>
      <c r="G5314">
        <v>0</v>
      </c>
      <c r="H5314">
        <v>0</v>
      </c>
      <c r="I5314">
        <v>0</v>
      </c>
    </row>
    <row r="5315" spans="1:9" hidden="1" x14ac:dyDescent="0.3">
      <c r="A5315" s="1" t="s">
        <v>159</v>
      </c>
      <c r="B5315" s="1" t="s">
        <v>161</v>
      </c>
      <c r="C5315">
        <v>36.116199999999999</v>
      </c>
      <c r="D5315">
        <v>-119.6816</v>
      </c>
      <c r="E5315" s="1" t="s">
        <v>13</v>
      </c>
      <c r="F5315" t="s">
        <v>3036</v>
      </c>
      <c r="G5315">
        <v>0</v>
      </c>
      <c r="H5315">
        <v>0</v>
      </c>
      <c r="I5315">
        <v>0</v>
      </c>
    </row>
    <row r="5316" spans="1:9" hidden="1" x14ac:dyDescent="0.3">
      <c r="A5316" s="1" t="s">
        <v>159</v>
      </c>
      <c r="B5316" s="1" t="s">
        <v>161</v>
      </c>
      <c r="C5316">
        <v>36.116199999999999</v>
      </c>
      <c r="D5316">
        <v>-119.6816</v>
      </c>
      <c r="E5316" s="1" t="s">
        <v>14</v>
      </c>
      <c r="F5316" t="s">
        <v>3273</v>
      </c>
      <c r="G5316">
        <v>0</v>
      </c>
      <c r="H5316">
        <v>0</v>
      </c>
      <c r="I5316">
        <v>0</v>
      </c>
    </row>
    <row r="5317" spans="1:9" hidden="1" x14ac:dyDescent="0.3">
      <c r="A5317" s="1" t="s">
        <v>159</v>
      </c>
      <c r="B5317" s="1" t="s">
        <v>161</v>
      </c>
      <c r="C5317">
        <v>36.116199999999999</v>
      </c>
      <c r="D5317">
        <v>-119.6816</v>
      </c>
      <c r="E5317" s="1" t="s">
        <v>15</v>
      </c>
      <c r="F5317" t="s">
        <v>3509</v>
      </c>
      <c r="G5317">
        <v>0</v>
      </c>
      <c r="H5317">
        <v>0</v>
      </c>
      <c r="I5317">
        <v>0</v>
      </c>
    </row>
    <row r="5318" spans="1:9" hidden="1" x14ac:dyDescent="0.3">
      <c r="A5318" s="1" t="s">
        <v>159</v>
      </c>
      <c r="B5318" s="1" t="s">
        <v>161</v>
      </c>
      <c r="C5318">
        <v>36.116199999999999</v>
      </c>
      <c r="D5318">
        <v>-119.6816</v>
      </c>
      <c r="E5318" s="1" t="s">
        <v>16</v>
      </c>
      <c r="F5318" t="s">
        <v>3745</v>
      </c>
      <c r="G5318">
        <v>0</v>
      </c>
      <c r="H5318">
        <v>0</v>
      </c>
      <c r="I5318">
        <v>0</v>
      </c>
    </row>
    <row r="5319" spans="1:9" hidden="1" x14ac:dyDescent="0.3">
      <c r="A5319" s="1" t="s">
        <v>159</v>
      </c>
      <c r="B5319" s="1" t="s">
        <v>161</v>
      </c>
      <c r="C5319">
        <v>36.116199999999999</v>
      </c>
      <c r="D5319">
        <v>-119.6816</v>
      </c>
      <c r="E5319" s="1" t="s">
        <v>17</v>
      </c>
      <c r="F5319" t="s">
        <v>3980</v>
      </c>
      <c r="G5319">
        <v>0</v>
      </c>
      <c r="H5319">
        <v>0</v>
      </c>
      <c r="I5319">
        <v>0</v>
      </c>
    </row>
    <row r="5320" spans="1:9" hidden="1" x14ac:dyDescent="0.3">
      <c r="A5320" s="1" t="s">
        <v>159</v>
      </c>
      <c r="B5320" s="1" t="s">
        <v>161</v>
      </c>
      <c r="C5320">
        <v>36.116199999999999</v>
      </c>
      <c r="D5320">
        <v>-119.6816</v>
      </c>
      <c r="E5320" s="1" t="s">
        <v>18</v>
      </c>
      <c r="F5320" t="s">
        <v>4215</v>
      </c>
      <c r="G5320">
        <v>0</v>
      </c>
      <c r="H5320">
        <v>0</v>
      </c>
      <c r="I5320">
        <v>0</v>
      </c>
    </row>
    <row r="5321" spans="1:9" hidden="1" x14ac:dyDescent="0.3">
      <c r="A5321" s="1" t="s">
        <v>159</v>
      </c>
      <c r="B5321" s="1" t="s">
        <v>161</v>
      </c>
      <c r="C5321">
        <v>36.116199999999999</v>
      </c>
      <c r="D5321">
        <v>-119.6816</v>
      </c>
      <c r="E5321" s="1" t="s">
        <v>19</v>
      </c>
      <c r="F5321" t="s">
        <v>4450</v>
      </c>
      <c r="G5321">
        <v>0</v>
      </c>
      <c r="H5321">
        <v>0</v>
      </c>
      <c r="I5321">
        <v>0</v>
      </c>
    </row>
    <row r="5322" spans="1:9" hidden="1" x14ac:dyDescent="0.3">
      <c r="A5322" s="1" t="s">
        <v>159</v>
      </c>
      <c r="B5322" s="1" t="s">
        <v>161</v>
      </c>
      <c r="C5322">
        <v>36.116199999999999</v>
      </c>
      <c r="D5322">
        <v>-119.6816</v>
      </c>
      <c r="E5322" s="1" t="s">
        <v>20</v>
      </c>
      <c r="F5322" t="s">
        <v>4685</v>
      </c>
      <c r="G5322">
        <v>0</v>
      </c>
      <c r="H5322">
        <v>0</v>
      </c>
      <c r="I5322">
        <v>0</v>
      </c>
    </row>
    <row r="5323" spans="1:9" hidden="1" x14ac:dyDescent="0.3">
      <c r="A5323" s="1" t="s">
        <v>159</v>
      </c>
      <c r="B5323" s="1" t="s">
        <v>161</v>
      </c>
      <c r="C5323">
        <v>36.116199999999999</v>
      </c>
      <c r="D5323">
        <v>-119.6816</v>
      </c>
      <c r="E5323" s="1" t="s">
        <v>21</v>
      </c>
      <c r="F5323" t="s">
        <v>4920</v>
      </c>
      <c r="G5323">
        <v>0</v>
      </c>
      <c r="H5323">
        <v>0</v>
      </c>
      <c r="I5323">
        <v>0</v>
      </c>
    </row>
    <row r="5324" spans="1:9" hidden="1" x14ac:dyDescent="0.3">
      <c r="A5324" s="1" t="s">
        <v>159</v>
      </c>
      <c r="B5324" s="1" t="s">
        <v>161</v>
      </c>
      <c r="C5324">
        <v>36.116199999999999</v>
      </c>
      <c r="D5324">
        <v>-119.6816</v>
      </c>
      <c r="E5324" s="1" t="s">
        <v>22</v>
      </c>
      <c r="F5324" t="s">
        <v>5155</v>
      </c>
      <c r="G5324">
        <v>0</v>
      </c>
      <c r="H5324">
        <v>0</v>
      </c>
      <c r="I5324">
        <v>0</v>
      </c>
    </row>
    <row r="5325" spans="1:9" hidden="1" x14ac:dyDescent="0.3">
      <c r="A5325" s="1" t="s">
        <v>159</v>
      </c>
      <c r="B5325" s="1" t="s">
        <v>161</v>
      </c>
      <c r="C5325">
        <v>36.116199999999999</v>
      </c>
      <c r="D5325">
        <v>-119.6816</v>
      </c>
      <c r="E5325" s="1" t="s">
        <v>23</v>
      </c>
      <c r="F5325" t="s">
        <v>5390</v>
      </c>
      <c r="G5325">
        <v>0</v>
      </c>
      <c r="H5325">
        <v>0</v>
      </c>
      <c r="I5325">
        <v>0</v>
      </c>
    </row>
    <row r="5326" spans="1:9" hidden="1" x14ac:dyDescent="0.3">
      <c r="A5326" s="1" t="s">
        <v>159</v>
      </c>
      <c r="B5326" s="1" t="s">
        <v>161</v>
      </c>
      <c r="C5326">
        <v>36.116199999999999</v>
      </c>
      <c r="D5326">
        <v>-119.6816</v>
      </c>
      <c r="E5326" s="1" t="s">
        <v>24</v>
      </c>
      <c r="F5326" t="s">
        <v>5625</v>
      </c>
      <c r="G5326">
        <v>0</v>
      </c>
      <c r="H5326">
        <v>0</v>
      </c>
      <c r="I5326">
        <v>0</v>
      </c>
    </row>
    <row r="5327" spans="1:9" hidden="1" x14ac:dyDescent="0.3">
      <c r="A5327" s="1" t="s">
        <v>159</v>
      </c>
      <c r="B5327" s="1" t="s">
        <v>161</v>
      </c>
      <c r="C5327">
        <v>36.116199999999999</v>
      </c>
      <c r="D5327">
        <v>-119.6816</v>
      </c>
      <c r="E5327" s="1" t="s">
        <v>25</v>
      </c>
      <c r="F5327" t="s">
        <v>5859</v>
      </c>
      <c r="G5327">
        <v>0</v>
      </c>
      <c r="H5327">
        <v>0</v>
      </c>
      <c r="I5327">
        <v>0</v>
      </c>
    </row>
    <row r="5328" spans="1:9" hidden="1" x14ac:dyDescent="0.3">
      <c r="A5328" s="1" t="s">
        <v>159</v>
      </c>
      <c r="B5328" s="1" t="s">
        <v>161</v>
      </c>
      <c r="C5328">
        <v>36.116199999999999</v>
      </c>
      <c r="D5328">
        <v>-119.6816</v>
      </c>
      <c r="E5328" s="1" t="s">
        <v>26</v>
      </c>
      <c r="F5328" t="s">
        <v>6093</v>
      </c>
      <c r="G5328">
        <v>0</v>
      </c>
      <c r="H5328">
        <v>0</v>
      </c>
      <c r="I5328">
        <v>0</v>
      </c>
    </row>
    <row r="5329" spans="1:9" hidden="1" x14ac:dyDescent="0.3">
      <c r="A5329" s="1" t="s">
        <v>159</v>
      </c>
      <c r="B5329" s="1" t="s">
        <v>161</v>
      </c>
      <c r="C5329">
        <v>36.116199999999999</v>
      </c>
      <c r="D5329">
        <v>-119.6816</v>
      </c>
      <c r="E5329" s="1" t="s">
        <v>27</v>
      </c>
      <c r="F5329" t="s">
        <v>6327</v>
      </c>
      <c r="G5329">
        <v>0</v>
      </c>
      <c r="H5329">
        <v>0</v>
      </c>
      <c r="I5329">
        <v>0</v>
      </c>
    </row>
    <row r="5330" spans="1:9" hidden="1" x14ac:dyDescent="0.3">
      <c r="A5330" s="1" t="s">
        <v>159</v>
      </c>
      <c r="B5330" s="1" t="s">
        <v>161</v>
      </c>
      <c r="C5330">
        <v>36.116199999999999</v>
      </c>
      <c r="D5330">
        <v>-119.6816</v>
      </c>
      <c r="E5330" s="1" t="s">
        <v>28</v>
      </c>
      <c r="F5330" t="s">
        <v>6561</v>
      </c>
      <c r="G5330">
        <v>0</v>
      </c>
      <c r="H5330">
        <v>0</v>
      </c>
      <c r="I5330">
        <v>0</v>
      </c>
    </row>
    <row r="5331" spans="1:9" hidden="1" x14ac:dyDescent="0.3">
      <c r="A5331" s="1" t="s">
        <v>159</v>
      </c>
      <c r="B5331" s="1" t="s">
        <v>161</v>
      </c>
      <c r="C5331">
        <v>36.116199999999999</v>
      </c>
      <c r="D5331">
        <v>-119.6816</v>
      </c>
      <c r="E5331" s="1" t="s">
        <v>29</v>
      </c>
      <c r="F5331" t="s">
        <v>6795</v>
      </c>
      <c r="G5331">
        <v>0</v>
      </c>
      <c r="H5331">
        <v>0</v>
      </c>
      <c r="I5331">
        <v>0</v>
      </c>
    </row>
    <row r="5332" spans="1:9" hidden="1" x14ac:dyDescent="0.3">
      <c r="A5332" s="1" t="s">
        <v>159</v>
      </c>
      <c r="B5332" s="1" t="s">
        <v>161</v>
      </c>
      <c r="C5332">
        <v>36.116199999999999</v>
      </c>
      <c r="D5332">
        <v>-119.6816</v>
      </c>
      <c r="E5332" s="1" t="s">
        <v>30</v>
      </c>
      <c r="F5332" t="s">
        <v>7029</v>
      </c>
      <c r="G5332">
        <v>0</v>
      </c>
      <c r="H5332">
        <v>0</v>
      </c>
      <c r="I5332">
        <v>0</v>
      </c>
    </row>
    <row r="5333" spans="1:9" hidden="1" x14ac:dyDescent="0.3">
      <c r="A5333" s="1" t="s">
        <v>159</v>
      </c>
      <c r="B5333" s="1" t="s">
        <v>161</v>
      </c>
      <c r="C5333">
        <v>36.116199999999999</v>
      </c>
      <c r="D5333">
        <v>-119.6816</v>
      </c>
      <c r="E5333" s="1" t="s">
        <v>31</v>
      </c>
      <c r="F5333" t="s">
        <v>7263</v>
      </c>
      <c r="G5333">
        <v>0</v>
      </c>
      <c r="H5333">
        <v>0</v>
      </c>
      <c r="I5333">
        <v>0</v>
      </c>
    </row>
    <row r="5334" spans="1:9" hidden="1" x14ac:dyDescent="0.3">
      <c r="A5334" s="1" t="s">
        <v>159</v>
      </c>
      <c r="B5334" s="1" t="s">
        <v>161</v>
      </c>
      <c r="C5334">
        <v>36.116199999999999</v>
      </c>
      <c r="D5334">
        <v>-119.6816</v>
      </c>
      <c r="E5334" s="1" t="s">
        <v>32</v>
      </c>
      <c r="F5334" t="s">
        <v>7497</v>
      </c>
      <c r="G5334">
        <v>0</v>
      </c>
      <c r="H5334">
        <v>0</v>
      </c>
      <c r="I5334">
        <v>0</v>
      </c>
    </row>
    <row r="5335" spans="1:9" hidden="1" x14ac:dyDescent="0.3">
      <c r="A5335" s="1" t="s">
        <v>159</v>
      </c>
      <c r="B5335" s="1" t="s">
        <v>161</v>
      </c>
      <c r="C5335">
        <v>36.116199999999999</v>
      </c>
      <c r="D5335">
        <v>-119.6816</v>
      </c>
      <c r="E5335" s="1" t="s">
        <v>33</v>
      </c>
      <c r="F5335" t="s">
        <v>7731</v>
      </c>
      <c r="G5335">
        <v>0</v>
      </c>
      <c r="H5335">
        <v>0</v>
      </c>
      <c r="I5335">
        <v>0</v>
      </c>
    </row>
    <row r="5336" spans="1:9" hidden="1" x14ac:dyDescent="0.3">
      <c r="A5336" s="1" t="s">
        <v>159</v>
      </c>
      <c r="B5336" s="1" t="s">
        <v>161</v>
      </c>
      <c r="C5336">
        <v>36.116199999999999</v>
      </c>
      <c r="D5336">
        <v>-119.6816</v>
      </c>
      <c r="E5336" s="1" t="s">
        <v>34</v>
      </c>
      <c r="F5336" t="s">
        <v>7965</v>
      </c>
      <c r="G5336">
        <v>0</v>
      </c>
      <c r="H5336">
        <v>0</v>
      </c>
      <c r="I5336">
        <v>0</v>
      </c>
    </row>
    <row r="5337" spans="1:9" hidden="1" x14ac:dyDescent="0.3">
      <c r="A5337" s="1" t="s">
        <v>159</v>
      </c>
      <c r="B5337" s="1" t="s">
        <v>161</v>
      </c>
      <c r="C5337">
        <v>36.116199999999999</v>
      </c>
      <c r="D5337">
        <v>-119.6816</v>
      </c>
      <c r="E5337" s="1" t="s">
        <v>35</v>
      </c>
      <c r="F5337" t="s">
        <v>8197</v>
      </c>
      <c r="G5337">
        <v>0</v>
      </c>
      <c r="H5337">
        <v>0</v>
      </c>
      <c r="I5337">
        <v>0</v>
      </c>
    </row>
    <row r="5338" spans="1:9" hidden="1" x14ac:dyDescent="0.3">
      <c r="A5338" s="1" t="s">
        <v>159</v>
      </c>
      <c r="B5338" s="1" t="s">
        <v>161</v>
      </c>
      <c r="C5338">
        <v>36.116199999999999</v>
      </c>
      <c r="D5338">
        <v>-119.6816</v>
      </c>
      <c r="E5338" s="1" t="s">
        <v>36</v>
      </c>
      <c r="F5338" t="s">
        <v>8429</v>
      </c>
      <c r="G5338">
        <v>0</v>
      </c>
      <c r="H5338">
        <v>0</v>
      </c>
      <c r="I5338">
        <v>0</v>
      </c>
    </row>
    <row r="5339" spans="1:9" hidden="1" x14ac:dyDescent="0.3">
      <c r="A5339" s="1" t="s">
        <v>159</v>
      </c>
      <c r="B5339" s="1" t="s">
        <v>161</v>
      </c>
      <c r="C5339">
        <v>36.116199999999999</v>
      </c>
      <c r="D5339">
        <v>-119.6816</v>
      </c>
      <c r="E5339" s="1" t="s">
        <v>37</v>
      </c>
      <c r="F5339" t="s">
        <v>8661</v>
      </c>
      <c r="G5339">
        <v>0</v>
      </c>
      <c r="H5339">
        <v>0</v>
      </c>
      <c r="I5339">
        <v>0</v>
      </c>
    </row>
    <row r="5340" spans="1:9" hidden="1" x14ac:dyDescent="0.3">
      <c r="A5340" s="1" t="s">
        <v>159</v>
      </c>
      <c r="B5340" s="1" t="s">
        <v>161</v>
      </c>
      <c r="C5340">
        <v>36.116199999999999</v>
      </c>
      <c r="D5340">
        <v>-119.6816</v>
      </c>
      <c r="E5340" s="1" t="s">
        <v>38</v>
      </c>
      <c r="F5340" t="s">
        <v>8892</v>
      </c>
      <c r="G5340">
        <v>0</v>
      </c>
      <c r="H5340">
        <v>0</v>
      </c>
      <c r="I5340">
        <v>0</v>
      </c>
    </row>
    <row r="5341" spans="1:9" hidden="1" x14ac:dyDescent="0.3">
      <c r="A5341" s="1" t="s">
        <v>159</v>
      </c>
      <c r="B5341" s="1" t="s">
        <v>161</v>
      </c>
      <c r="C5341">
        <v>36.116199999999999</v>
      </c>
      <c r="D5341">
        <v>-119.6816</v>
      </c>
      <c r="E5341" s="1" t="s">
        <v>39</v>
      </c>
      <c r="F5341" t="s">
        <v>9123</v>
      </c>
      <c r="G5341">
        <v>0</v>
      </c>
      <c r="H5341">
        <v>0</v>
      </c>
      <c r="I5341">
        <v>0</v>
      </c>
    </row>
    <row r="5342" spans="1:9" hidden="1" x14ac:dyDescent="0.3">
      <c r="A5342" s="1" t="s">
        <v>159</v>
      </c>
      <c r="B5342" s="1" t="s">
        <v>161</v>
      </c>
      <c r="C5342">
        <v>36.116199999999999</v>
      </c>
      <c r="D5342">
        <v>-119.6816</v>
      </c>
      <c r="E5342" s="1" t="s">
        <v>40</v>
      </c>
      <c r="F5342" t="s">
        <v>9354</v>
      </c>
      <c r="G5342">
        <v>0</v>
      </c>
      <c r="H5342">
        <v>0</v>
      </c>
      <c r="I5342">
        <v>0</v>
      </c>
    </row>
    <row r="5343" spans="1:9" hidden="1" x14ac:dyDescent="0.3">
      <c r="A5343" s="1" t="s">
        <v>159</v>
      </c>
      <c r="B5343" s="1" t="s">
        <v>161</v>
      </c>
      <c r="C5343">
        <v>36.116199999999999</v>
      </c>
      <c r="D5343">
        <v>-119.6816</v>
      </c>
      <c r="E5343" s="1" t="s">
        <v>41</v>
      </c>
      <c r="F5343" t="s">
        <v>9585</v>
      </c>
      <c r="G5343">
        <v>0</v>
      </c>
      <c r="H5343">
        <v>0</v>
      </c>
      <c r="I5343">
        <v>0</v>
      </c>
    </row>
    <row r="5344" spans="1:9" hidden="1" x14ac:dyDescent="0.3">
      <c r="A5344" s="1" t="s">
        <v>159</v>
      </c>
      <c r="B5344" s="1" t="s">
        <v>161</v>
      </c>
      <c r="C5344">
        <v>36.116199999999999</v>
      </c>
      <c r="D5344">
        <v>-119.6816</v>
      </c>
      <c r="E5344" s="1" t="s">
        <v>42</v>
      </c>
      <c r="F5344" t="s">
        <v>9816</v>
      </c>
      <c r="G5344">
        <v>0</v>
      </c>
      <c r="H5344">
        <v>0</v>
      </c>
      <c r="I5344">
        <v>0</v>
      </c>
    </row>
    <row r="5345" spans="1:9" hidden="1" x14ac:dyDescent="0.3">
      <c r="A5345" s="1" t="s">
        <v>159</v>
      </c>
      <c r="B5345" s="1" t="s">
        <v>161</v>
      </c>
      <c r="C5345">
        <v>36.116199999999999</v>
      </c>
      <c r="D5345">
        <v>-119.6816</v>
      </c>
      <c r="E5345" s="1" t="s">
        <v>43</v>
      </c>
      <c r="F5345" t="s">
        <v>10045</v>
      </c>
      <c r="G5345">
        <v>0</v>
      </c>
      <c r="H5345">
        <v>0</v>
      </c>
      <c r="I5345">
        <v>0</v>
      </c>
    </row>
    <row r="5346" spans="1:9" hidden="1" x14ac:dyDescent="0.3">
      <c r="A5346" s="1" t="s">
        <v>159</v>
      </c>
      <c r="B5346" s="1" t="s">
        <v>161</v>
      </c>
      <c r="C5346">
        <v>36.116199999999999</v>
      </c>
      <c r="D5346">
        <v>-119.6816</v>
      </c>
      <c r="E5346" s="1" t="s">
        <v>44</v>
      </c>
      <c r="F5346" t="s">
        <v>10273</v>
      </c>
      <c r="G5346">
        <v>0</v>
      </c>
      <c r="H5346">
        <v>0</v>
      </c>
      <c r="I5346">
        <v>0</v>
      </c>
    </row>
    <row r="5347" spans="1:9" hidden="1" x14ac:dyDescent="0.3">
      <c r="A5347" s="1" t="s">
        <v>159</v>
      </c>
      <c r="B5347" s="1" t="s">
        <v>161</v>
      </c>
      <c r="C5347">
        <v>36.116199999999999</v>
      </c>
      <c r="D5347">
        <v>-119.6816</v>
      </c>
      <c r="E5347" s="1" t="s">
        <v>45</v>
      </c>
      <c r="F5347" t="s">
        <v>10494</v>
      </c>
      <c r="G5347">
        <v>0</v>
      </c>
      <c r="H5347">
        <v>0</v>
      </c>
      <c r="I5347">
        <v>0</v>
      </c>
    </row>
    <row r="5348" spans="1:9" hidden="1" x14ac:dyDescent="0.3">
      <c r="A5348" s="1" t="s">
        <v>159</v>
      </c>
      <c r="B5348" s="1" t="s">
        <v>161</v>
      </c>
      <c r="C5348">
        <v>36.116199999999999</v>
      </c>
      <c r="D5348">
        <v>-119.6816</v>
      </c>
      <c r="E5348" s="1" t="s">
        <v>46</v>
      </c>
      <c r="F5348" t="s">
        <v>10710</v>
      </c>
      <c r="G5348">
        <v>0</v>
      </c>
      <c r="H5348">
        <v>0</v>
      </c>
      <c r="I5348">
        <v>0</v>
      </c>
    </row>
    <row r="5349" spans="1:9" hidden="1" x14ac:dyDescent="0.3">
      <c r="A5349" s="1" t="s">
        <v>159</v>
      </c>
      <c r="B5349" s="1" t="s">
        <v>161</v>
      </c>
      <c r="C5349">
        <v>36.116199999999999</v>
      </c>
      <c r="D5349">
        <v>-119.6816</v>
      </c>
      <c r="E5349" s="1" t="s">
        <v>47</v>
      </c>
      <c r="F5349" t="s">
        <v>10925</v>
      </c>
      <c r="G5349">
        <v>0</v>
      </c>
      <c r="H5349">
        <v>0</v>
      </c>
      <c r="I5349">
        <v>0</v>
      </c>
    </row>
    <row r="5350" spans="1:9" hidden="1" x14ac:dyDescent="0.3">
      <c r="A5350" s="1" t="s">
        <v>159</v>
      </c>
      <c r="B5350" s="1" t="s">
        <v>161</v>
      </c>
      <c r="C5350">
        <v>36.116199999999999</v>
      </c>
      <c r="D5350">
        <v>-119.6816</v>
      </c>
      <c r="E5350" s="1" t="s">
        <v>48</v>
      </c>
      <c r="F5350" t="s">
        <v>11728</v>
      </c>
      <c r="G5350">
        <v>0</v>
      </c>
      <c r="H5350">
        <v>0</v>
      </c>
      <c r="I5350">
        <v>0</v>
      </c>
    </row>
    <row r="5351" spans="1:9" hidden="1" x14ac:dyDescent="0.3">
      <c r="A5351" s="1" t="s">
        <v>159</v>
      </c>
      <c r="B5351" s="1" t="s">
        <v>161</v>
      </c>
      <c r="C5351">
        <v>36.116199999999999</v>
      </c>
      <c r="D5351">
        <v>-119.6816</v>
      </c>
      <c r="E5351" s="1" t="s">
        <v>49</v>
      </c>
      <c r="F5351" t="s">
        <v>11920</v>
      </c>
      <c r="G5351">
        <v>0</v>
      </c>
      <c r="H5351">
        <v>0</v>
      </c>
      <c r="I5351">
        <v>0</v>
      </c>
    </row>
    <row r="5352" spans="1:9" hidden="1" x14ac:dyDescent="0.3">
      <c r="A5352" s="1" t="s">
        <v>159</v>
      </c>
      <c r="B5352" s="1" t="s">
        <v>161</v>
      </c>
      <c r="C5352">
        <v>36.116199999999999</v>
      </c>
      <c r="D5352">
        <v>-119.6816</v>
      </c>
      <c r="E5352" s="1" t="s">
        <v>50</v>
      </c>
      <c r="F5352" t="s">
        <v>12092</v>
      </c>
      <c r="G5352">
        <v>0</v>
      </c>
      <c r="H5352">
        <v>0</v>
      </c>
      <c r="I5352">
        <v>0</v>
      </c>
    </row>
    <row r="5353" spans="1:9" hidden="1" x14ac:dyDescent="0.3">
      <c r="A5353" s="1" t="s">
        <v>159</v>
      </c>
      <c r="B5353" s="1" t="s">
        <v>161</v>
      </c>
      <c r="C5353">
        <v>36.116199999999999</v>
      </c>
      <c r="D5353">
        <v>-119.6816</v>
      </c>
      <c r="E5353" s="1" t="s">
        <v>51</v>
      </c>
      <c r="F5353" t="s">
        <v>12241</v>
      </c>
      <c r="G5353">
        <v>0</v>
      </c>
      <c r="H5353">
        <v>0</v>
      </c>
      <c r="I5353">
        <v>0</v>
      </c>
    </row>
    <row r="5354" spans="1:9" hidden="1" x14ac:dyDescent="0.3">
      <c r="A5354" s="1" t="s">
        <v>159</v>
      </c>
      <c r="B5354" s="1" t="s">
        <v>161</v>
      </c>
      <c r="C5354">
        <v>36.116199999999999</v>
      </c>
      <c r="D5354">
        <v>-119.6816</v>
      </c>
      <c r="E5354" s="1" t="s">
        <v>52</v>
      </c>
      <c r="F5354" t="s">
        <v>17141</v>
      </c>
      <c r="G5354">
        <v>2</v>
      </c>
      <c r="H5354">
        <v>144</v>
      </c>
      <c r="I5354">
        <v>2</v>
      </c>
    </row>
    <row r="5355" spans="1:9" hidden="1" x14ac:dyDescent="0.3">
      <c r="A5355" s="1" t="s">
        <v>159</v>
      </c>
      <c r="B5355" s="1" t="s">
        <v>161</v>
      </c>
      <c r="C5355">
        <v>36.116199999999999</v>
      </c>
      <c r="D5355">
        <v>-119.6816</v>
      </c>
      <c r="E5355" s="1" t="s">
        <v>53</v>
      </c>
      <c r="F5355" t="s">
        <v>17142</v>
      </c>
      <c r="G5355">
        <v>3</v>
      </c>
      <c r="H5355">
        <v>177</v>
      </c>
      <c r="I5355">
        <v>2</v>
      </c>
    </row>
    <row r="5356" spans="1:9" hidden="1" x14ac:dyDescent="0.3">
      <c r="A5356" s="1" t="s">
        <v>159</v>
      </c>
      <c r="B5356" s="1" t="s">
        <v>161</v>
      </c>
      <c r="C5356">
        <v>36.116199999999999</v>
      </c>
      <c r="D5356">
        <v>-119.6816</v>
      </c>
      <c r="E5356" s="1" t="s">
        <v>54</v>
      </c>
      <c r="F5356" t="s">
        <v>17143</v>
      </c>
      <c r="G5356">
        <v>4</v>
      </c>
      <c r="H5356">
        <v>221</v>
      </c>
      <c r="I5356">
        <v>6</v>
      </c>
    </row>
    <row r="5357" spans="1:9" hidden="1" x14ac:dyDescent="0.3">
      <c r="A5357" s="1" t="s">
        <v>159</v>
      </c>
      <c r="B5357" s="1" t="s">
        <v>161</v>
      </c>
      <c r="C5357">
        <v>36.116199999999999</v>
      </c>
      <c r="D5357">
        <v>-119.6816</v>
      </c>
      <c r="E5357" s="1" t="s">
        <v>21548</v>
      </c>
      <c r="F5357" t="s">
        <v>21651</v>
      </c>
      <c r="G5357">
        <v>4</v>
      </c>
      <c r="H5357">
        <v>282</v>
      </c>
      <c r="I5357">
        <v>6</v>
      </c>
    </row>
    <row r="5358" spans="1:9" hidden="1" x14ac:dyDescent="0.3">
      <c r="A5358" s="1" t="s">
        <v>159</v>
      </c>
      <c r="B5358" s="1" t="s">
        <v>162</v>
      </c>
      <c r="C5358">
        <v>42.230200000000004</v>
      </c>
      <c r="D5358">
        <v>-71.530100000000004</v>
      </c>
      <c r="E5358" s="1" t="s">
        <v>4</v>
      </c>
      <c r="F5358" t="s">
        <v>881</v>
      </c>
      <c r="G5358">
        <v>0</v>
      </c>
      <c r="H5358">
        <v>0</v>
      </c>
      <c r="I5358">
        <v>0</v>
      </c>
    </row>
    <row r="5359" spans="1:9" hidden="1" x14ac:dyDescent="0.3">
      <c r="A5359" s="1" t="s">
        <v>159</v>
      </c>
      <c r="B5359" s="1" t="s">
        <v>162</v>
      </c>
      <c r="C5359">
        <v>42.230200000000004</v>
      </c>
      <c r="D5359">
        <v>-71.530100000000004</v>
      </c>
      <c r="E5359" s="1" t="s">
        <v>5</v>
      </c>
      <c r="F5359" t="s">
        <v>1123</v>
      </c>
      <c r="G5359">
        <v>0</v>
      </c>
      <c r="H5359">
        <v>0</v>
      </c>
      <c r="I5359">
        <v>0</v>
      </c>
    </row>
    <row r="5360" spans="1:9" hidden="1" x14ac:dyDescent="0.3">
      <c r="A5360" s="1" t="s">
        <v>159</v>
      </c>
      <c r="B5360" s="1" t="s">
        <v>162</v>
      </c>
      <c r="C5360">
        <v>42.230200000000004</v>
      </c>
      <c r="D5360">
        <v>-71.530100000000004</v>
      </c>
      <c r="E5360" s="1" t="s">
        <v>6</v>
      </c>
      <c r="F5360" t="s">
        <v>1365</v>
      </c>
      <c r="G5360">
        <v>0</v>
      </c>
      <c r="H5360">
        <v>0</v>
      </c>
      <c r="I5360">
        <v>0</v>
      </c>
    </row>
    <row r="5361" spans="1:9" hidden="1" x14ac:dyDescent="0.3">
      <c r="A5361" s="1" t="s">
        <v>159</v>
      </c>
      <c r="B5361" s="1" t="s">
        <v>162</v>
      </c>
      <c r="C5361">
        <v>42.230200000000004</v>
      </c>
      <c r="D5361">
        <v>-71.530100000000004</v>
      </c>
      <c r="E5361" s="1" t="s">
        <v>7</v>
      </c>
      <c r="F5361" t="s">
        <v>1606</v>
      </c>
      <c r="G5361">
        <v>0</v>
      </c>
      <c r="H5361">
        <v>0</v>
      </c>
      <c r="I5361">
        <v>0</v>
      </c>
    </row>
    <row r="5362" spans="1:9" hidden="1" x14ac:dyDescent="0.3">
      <c r="A5362" s="1" t="s">
        <v>159</v>
      </c>
      <c r="B5362" s="1" t="s">
        <v>162</v>
      </c>
      <c r="C5362">
        <v>42.230200000000004</v>
      </c>
      <c r="D5362">
        <v>-71.530100000000004</v>
      </c>
      <c r="E5362" s="1" t="s">
        <v>8</v>
      </c>
      <c r="F5362" t="s">
        <v>1847</v>
      </c>
      <c r="G5362">
        <v>0</v>
      </c>
      <c r="H5362">
        <v>0</v>
      </c>
      <c r="I5362">
        <v>0</v>
      </c>
    </row>
    <row r="5363" spans="1:9" hidden="1" x14ac:dyDescent="0.3">
      <c r="A5363" s="1" t="s">
        <v>159</v>
      </c>
      <c r="B5363" s="1" t="s">
        <v>162</v>
      </c>
      <c r="C5363">
        <v>42.230200000000004</v>
      </c>
      <c r="D5363">
        <v>-71.530100000000004</v>
      </c>
      <c r="E5363" s="1" t="s">
        <v>9</v>
      </c>
      <c r="F5363" t="s">
        <v>2085</v>
      </c>
      <c r="G5363">
        <v>0</v>
      </c>
      <c r="H5363">
        <v>0</v>
      </c>
      <c r="I5363">
        <v>0</v>
      </c>
    </row>
    <row r="5364" spans="1:9" hidden="1" x14ac:dyDescent="0.3">
      <c r="A5364" s="1" t="s">
        <v>159</v>
      </c>
      <c r="B5364" s="1" t="s">
        <v>162</v>
      </c>
      <c r="C5364">
        <v>42.230200000000004</v>
      </c>
      <c r="D5364">
        <v>-71.530100000000004</v>
      </c>
      <c r="E5364" s="1" t="s">
        <v>10</v>
      </c>
      <c r="F5364" t="s">
        <v>2323</v>
      </c>
      <c r="G5364">
        <v>0</v>
      </c>
      <c r="H5364">
        <v>0</v>
      </c>
      <c r="I5364">
        <v>0</v>
      </c>
    </row>
    <row r="5365" spans="1:9" hidden="1" x14ac:dyDescent="0.3">
      <c r="A5365" s="1" t="s">
        <v>159</v>
      </c>
      <c r="B5365" s="1" t="s">
        <v>162</v>
      </c>
      <c r="C5365">
        <v>42.230200000000004</v>
      </c>
      <c r="D5365">
        <v>-71.530100000000004</v>
      </c>
      <c r="E5365" s="1" t="s">
        <v>11</v>
      </c>
      <c r="F5365" t="s">
        <v>2561</v>
      </c>
      <c r="G5365">
        <v>0</v>
      </c>
      <c r="H5365">
        <v>0</v>
      </c>
      <c r="I5365">
        <v>0</v>
      </c>
    </row>
    <row r="5366" spans="1:9" hidden="1" x14ac:dyDescent="0.3">
      <c r="A5366" s="1" t="s">
        <v>159</v>
      </c>
      <c r="B5366" s="1" t="s">
        <v>162</v>
      </c>
      <c r="C5366">
        <v>42.230200000000004</v>
      </c>
      <c r="D5366">
        <v>-71.530100000000004</v>
      </c>
      <c r="E5366" s="1" t="s">
        <v>12</v>
      </c>
      <c r="F5366" t="s">
        <v>2799</v>
      </c>
      <c r="G5366">
        <v>0</v>
      </c>
      <c r="H5366">
        <v>0</v>
      </c>
      <c r="I5366">
        <v>0</v>
      </c>
    </row>
    <row r="5367" spans="1:9" hidden="1" x14ac:dyDescent="0.3">
      <c r="A5367" s="1" t="s">
        <v>159</v>
      </c>
      <c r="B5367" s="1" t="s">
        <v>162</v>
      </c>
      <c r="C5367">
        <v>42.230200000000004</v>
      </c>
      <c r="D5367">
        <v>-71.530100000000004</v>
      </c>
      <c r="E5367" s="1" t="s">
        <v>13</v>
      </c>
      <c r="F5367" t="s">
        <v>3037</v>
      </c>
      <c r="G5367">
        <v>0</v>
      </c>
      <c r="H5367">
        <v>0</v>
      </c>
      <c r="I5367">
        <v>0</v>
      </c>
    </row>
    <row r="5368" spans="1:9" hidden="1" x14ac:dyDescent="0.3">
      <c r="A5368" s="1" t="s">
        <v>159</v>
      </c>
      <c r="B5368" s="1" t="s">
        <v>162</v>
      </c>
      <c r="C5368">
        <v>42.230200000000004</v>
      </c>
      <c r="D5368">
        <v>-71.530100000000004</v>
      </c>
      <c r="E5368" s="1" t="s">
        <v>14</v>
      </c>
      <c r="F5368" t="s">
        <v>3274</v>
      </c>
      <c r="G5368">
        <v>0</v>
      </c>
      <c r="H5368">
        <v>0</v>
      </c>
      <c r="I5368">
        <v>0</v>
      </c>
    </row>
    <row r="5369" spans="1:9" hidden="1" x14ac:dyDescent="0.3">
      <c r="A5369" s="1" t="s">
        <v>159</v>
      </c>
      <c r="B5369" s="1" t="s">
        <v>162</v>
      </c>
      <c r="C5369">
        <v>42.230200000000004</v>
      </c>
      <c r="D5369">
        <v>-71.530100000000004</v>
      </c>
      <c r="E5369" s="1" t="s">
        <v>15</v>
      </c>
      <c r="F5369" t="s">
        <v>3510</v>
      </c>
      <c r="G5369">
        <v>0</v>
      </c>
      <c r="H5369">
        <v>0</v>
      </c>
      <c r="I5369">
        <v>0</v>
      </c>
    </row>
    <row r="5370" spans="1:9" hidden="1" x14ac:dyDescent="0.3">
      <c r="A5370" s="1" t="s">
        <v>159</v>
      </c>
      <c r="B5370" s="1" t="s">
        <v>162</v>
      </c>
      <c r="C5370">
        <v>42.230200000000004</v>
      </c>
      <c r="D5370">
        <v>-71.530100000000004</v>
      </c>
      <c r="E5370" s="1" t="s">
        <v>16</v>
      </c>
      <c r="F5370" t="s">
        <v>3746</v>
      </c>
      <c r="G5370">
        <v>0</v>
      </c>
      <c r="H5370">
        <v>0</v>
      </c>
      <c r="I5370">
        <v>0</v>
      </c>
    </row>
    <row r="5371" spans="1:9" hidden="1" x14ac:dyDescent="0.3">
      <c r="A5371" s="1" t="s">
        <v>159</v>
      </c>
      <c r="B5371" s="1" t="s">
        <v>162</v>
      </c>
      <c r="C5371">
        <v>42.230200000000004</v>
      </c>
      <c r="D5371">
        <v>-71.530100000000004</v>
      </c>
      <c r="E5371" s="1" t="s">
        <v>17</v>
      </c>
      <c r="F5371" t="s">
        <v>3981</v>
      </c>
      <c r="G5371">
        <v>0</v>
      </c>
      <c r="H5371">
        <v>0</v>
      </c>
      <c r="I5371">
        <v>0</v>
      </c>
    </row>
    <row r="5372" spans="1:9" hidden="1" x14ac:dyDescent="0.3">
      <c r="A5372" s="1" t="s">
        <v>159</v>
      </c>
      <c r="B5372" s="1" t="s">
        <v>162</v>
      </c>
      <c r="C5372">
        <v>42.230200000000004</v>
      </c>
      <c r="D5372">
        <v>-71.530100000000004</v>
      </c>
      <c r="E5372" s="1" t="s">
        <v>18</v>
      </c>
      <c r="F5372" t="s">
        <v>4216</v>
      </c>
      <c r="G5372">
        <v>0</v>
      </c>
      <c r="H5372">
        <v>0</v>
      </c>
      <c r="I5372">
        <v>0</v>
      </c>
    </row>
    <row r="5373" spans="1:9" hidden="1" x14ac:dyDescent="0.3">
      <c r="A5373" s="1" t="s">
        <v>159</v>
      </c>
      <c r="B5373" s="1" t="s">
        <v>162</v>
      </c>
      <c r="C5373">
        <v>42.230200000000004</v>
      </c>
      <c r="D5373">
        <v>-71.530100000000004</v>
      </c>
      <c r="E5373" s="1" t="s">
        <v>19</v>
      </c>
      <c r="F5373" t="s">
        <v>4451</v>
      </c>
      <c r="G5373">
        <v>0</v>
      </c>
      <c r="H5373">
        <v>0</v>
      </c>
      <c r="I5373">
        <v>0</v>
      </c>
    </row>
    <row r="5374" spans="1:9" hidden="1" x14ac:dyDescent="0.3">
      <c r="A5374" s="1" t="s">
        <v>159</v>
      </c>
      <c r="B5374" s="1" t="s">
        <v>162</v>
      </c>
      <c r="C5374">
        <v>42.230200000000004</v>
      </c>
      <c r="D5374">
        <v>-71.530100000000004</v>
      </c>
      <c r="E5374" s="1" t="s">
        <v>20</v>
      </c>
      <c r="F5374" t="s">
        <v>4686</v>
      </c>
      <c r="G5374">
        <v>0</v>
      </c>
      <c r="H5374">
        <v>0</v>
      </c>
      <c r="I5374">
        <v>0</v>
      </c>
    </row>
    <row r="5375" spans="1:9" hidden="1" x14ac:dyDescent="0.3">
      <c r="A5375" s="1" t="s">
        <v>159</v>
      </c>
      <c r="B5375" s="1" t="s">
        <v>162</v>
      </c>
      <c r="C5375">
        <v>42.230200000000004</v>
      </c>
      <c r="D5375">
        <v>-71.530100000000004</v>
      </c>
      <c r="E5375" s="1" t="s">
        <v>21</v>
      </c>
      <c r="F5375" t="s">
        <v>4921</v>
      </c>
      <c r="G5375">
        <v>0</v>
      </c>
      <c r="H5375">
        <v>0</v>
      </c>
      <c r="I5375">
        <v>0</v>
      </c>
    </row>
    <row r="5376" spans="1:9" hidden="1" x14ac:dyDescent="0.3">
      <c r="A5376" s="1" t="s">
        <v>159</v>
      </c>
      <c r="B5376" s="1" t="s">
        <v>162</v>
      </c>
      <c r="C5376">
        <v>42.230200000000004</v>
      </c>
      <c r="D5376">
        <v>-71.530100000000004</v>
      </c>
      <c r="E5376" s="1" t="s">
        <v>22</v>
      </c>
      <c r="F5376" t="s">
        <v>5156</v>
      </c>
      <c r="G5376">
        <v>0</v>
      </c>
      <c r="H5376">
        <v>0</v>
      </c>
      <c r="I5376">
        <v>0</v>
      </c>
    </row>
    <row r="5377" spans="1:9" hidden="1" x14ac:dyDescent="0.3">
      <c r="A5377" s="1" t="s">
        <v>159</v>
      </c>
      <c r="B5377" s="1" t="s">
        <v>162</v>
      </c>
      <c r="C5377">
        <v>42.230200000000004</v>
      </c>
      <c r="D5377">
        <v>-71.530100000000004</v>
      </c>
      <c r="E5377" s="1" t="s">
        <v>23</v>
      </c>
      <c r="F5377" t="s">
        <v>5391</v>
      </c>
      <c r="G5377">
        <v>0</v>
      </c>
      <c r="H5377">
        <v>0</v>
      </c>
      <c r="I5377">
        <v>0</v>
      </c>
    </row>
    <row r="5378" spans="1:9" hidden="1" x14ac:dyDescent="0.3">
      <c r="A5378" s="1" t="s">
        <v>159</v>
      </c>
      <c r="B5378" s="1" t="s">
        <v>162</v>
      </c>
      <c r="C5378">
        <v>42.230200000000004</v>
      </c>
      <c r="D5378">
        <v>-71.530100000000004</v>
      </c>
      <c r="E5378" s="1" t="s">
        <v>24</v>
      </c>
      <c r="F5378" t="s">
        <v>5626</v>
      </c>
      <c r="G5378">
        <v>0</v>
      </c>
      <c r="H5378">
        <v>0</v>
      </c>
      <c r="I5378">
        <v>0</v>
      </c>
    </row>
    <row r="5379" spans="1:9" hidden="1" x14ac:dyDescent="0.3">
      <c r="A5379" s="1" t="s">
        <v>159</v>
      </c>
      <c r="B5379" s="1" t="s">
        <v>162</v>
      </c>
      <c r="C5379">
        <v>42.230200000000004</v>
      </c>
      <c r="D5379">
        <v>-71.530100000000004</v>
      </c>
      <c r="E5379" s="1" t="s">
        <v>25</v>
      </c>
      <c r="F5379" t="s">
        <v>5860</v>
      </c>
      <c r="G5379">
        <v>0</v>
      </c>
      <c r="H5379">
        <v>0</v>
      </c>
      <c r="I5379">
        <v>0</v>
      </c>
    </row>
    <row r="5380" spans="1:9" hidden="1" x14ac:dyDescent="0.3">
      <c r="A5380" s="1" t="s">
        <v>159</v>
      </c>
      <c r="B5380" s="1" t="s">
        <v>162</v>
      </c>
      <c r="C5380">
        <v>42.230200000000004</v>
      </c>
      <c r="D5380">
        <v>-71.530100000000004</v>
      </c>
      <c r="E5380" s="1" t="s">
        <v>26</v>
      </c>
      <c r="F5380" t="s">
        <v>6094</v>
      </c>
      <c r="G5380">
        <v>0</v>
      </c>
      <c r="H5380">
        <v>0</v>
      </c>
      <c r="I5380">
        <v>0</v>
      </c>
    </row>
    <row r="5381" spans="1:9" hidden="1" x14ac:dyDescent="0.3">
      <c r="A5381" s="1" t="s">
        <v>159</v>
      </c>
      <c r="B5381" s="1" t="s">
        <v>162</v>
      </c>
      <c r="C5381">
        <v>42.230200000000004</v>
      </c>
      <c r="D5381">
        <v>-71.530100000000004</v>
      </c>
      <c r="E5381" s="1" t="s">
        <v>27</v>
      </c>
      <c r="F5381" t="s">
        <v>6328</v>
      </c>
      <c r="G5381">
        <v>0</v>
      </c>
      <c r="H5381">
        <v>0</v>
      </c>
      <c r="I5381">
        <v>0</v>
      </c>
    </row>
    <row r="5382" spans="1:9" hidden="1" x14ac:dyDescent="0.3">
      <c r="A5382" s="1" t="s">
        <v>159</v>
      </c>
      <c r="B5382" s="1" t="s">
        <v>162</v>
      </c>
      <c r="C5382">
        <v>42.230200000000004</v>
      </c>
      <c r="D5382">
        <v>-71.530100000000004</v>
      </c>
      <c r="E5382" s="1" t="s">
        <v>28</v>
      </c>
      <c r="F5382" t="s">
        <v>6562</v>
      </c>
      <c r="G5382">
        <v>0</v>
      </c>
      <c r="H5382">
        <v>0</v>
      </c>
      <c r="I5382">
        <v>0</v>
      </c>
    </row>
    <row r="5383" spans="1:9" hidden="1" x14ac:dyDescent="0.3">
      <c r="A5383" s="1" t="s">
        <v>159</v>
      </c>
      <c r="B5383" s="1" t="s">
        <v>162</v>
      </c>
      <c r="C5383">
        <v>42.230200000000004</v>
      </c>
      <c r="D5383">
        <v>-71.530100000000004</v>
      </c>
      <c r="E5383" s="1" t="s">
        <v>29</v>
      </c>
      <c r="F5383" t="s">
        <v>6796</v>
      </c>
      <c r="G5383">
        <v>0</v>
      </c>
      <c r="H5383">
        <v>0</v>
      </c>
      <c r="I5383">
        <v>0</v>
      </c>
    </row>
    <row r="5384" spans="1:9" hidden="1" x14ac:dyDescent="0.3">
      <c r="A5384" s="1" t="s">
        <v>159</v>
      </c>
      <c r="B5384" s="1" t="s">
        <v>162</v>
      </c>
      <c r="C5384">
        <v>42.230200000000004</v>
      </c>
      <c r="D5384">
        <v>-71.530100000000004</v>
      </c>
      <c r="E5384" s="1" t="s">
        <v>30</v>
      </c>
      <c r="F5384" t="s">
        <v>7030</v>
      </c>
      <c r="G5384">
        <v>0</v>
      </c>
      <c r="H5384">
        <v>0</v>
      </c>
      <c r="I5384">
        <v>0</v>
      </c>
    </row>
    <row r="5385" spans="1:9" hidden="1" x14ac:dyDescent="0.3">
      <c r="A5385" s="1" t="s">
        <v>159</v>
      </c>
      <c r="B5385" s="1" t="s">
        <v>162</v>
      </c>
      <c r="C5385">
        <v>42.230200000000004</v>
      </c>
      <c r="D5385">
        <v>-71.530100000000004</v>
      </c>
      <c r="E5385" s="1" t="s">
        <v>31</v>
      </c>
      <c r="F5385" t="s">
        <v>7264</v>
      </c>
      <c r="G5385">
        <v>0</v>
      </c>
      <c r="H5385">
        <v>0</v>
      </c>
      <c r="I5385">
        <v>0</v>
      </c>
    </row>
    <row r="5386" spans="1:9" hidden="1" x14ac:dyDescent="0.3">
      <c r="A5386" s="1" t="s">
        <v>159</v>
      </c>
      <c r="B5386" s="1" t="s">
        <v>162</v>
      </c>
      <c r="C5386">
        <v>42.230200000000004</v>
      </c>
      <c r="D5386">
        <v>-71.530100000000004</v>
      </c>
      <c r="E5386" s="1" t="s">
        <v>32</v>
      </c>
      <c r="F5386" t="s">
        <v>7498</v>
      </c>
      <c r="G5386">
        <v>0</v>
      </c>
      <c r="H5386">
        <v>0</v>
      </c>
      <c r="I5386">
        <v>0</v>
      </c>
    </row>
    <row r="5387" spans="1:9" hidden="1" x14ac:dyDescent="0.3">
      <c r="A5387" s="1" t="s">
        <v>159</v>
      </c>
      <c r="B5387" s="1" t="s">
        <v>162</v>
      </c>
      <c r="C5387">
        <v>42.230200000000004</v>
      </c>
      <c r="D5387">
        <v>-71.530100000000004</v>
      </c>
      <c r="E5387" s="1" t="s">
        <v>33</v>
      </c>
      <c r="F5387" t="s">
        <v>7732</v>
      </c>
      <c r="G5387">
        <v>0</v>
      </c>
      <c r="H5387">
        <v>0</v>
      </c>
      <c r="I5387">
        <v>0</v>
      </c>
    </row>
    <row r="5388" spans="1:9" hidden="1" x14ac:dyDescent="0.3">
      <c r="A5388" s="1" t="s">
        <v>159</v>
      </c>
      <c r="B5388" s="1" t="s">
        <v>162</v>
      </c>
      <c r="C5388">
        <v>42.230200000000004</v>
      </c>
      <c r="D5388">
        <v>-71.530100000000004</v>
      </c>
      <c r="E5388" s="1" t="s">
        <v>34</v>
      </c>
      <c r="F5388" t="s">
        <v>7966</v>
      </c>
      <c r="G5388">
        <v>0</v>
      </c>
      <c r="H5388">
        <v>0</v>
      </c>
      <c r="I5388">
        <v>0</v>
      </c>
    </row>
    <row r="5389" spans="1:9" hidden="1" x14ac:dyDescent="0.3">
      <c r="A5389" s="1" t="s">
        <v>159</v>
      </c>
      <c r="B5389" s="1" t="s">
        <v>162</v>
      </c>
      <c r="C5389">
        <v>42.230200000000004</v>
      </c>
      <c r="D5389">
        <v>-71.530100000000004</v>
      </c>
      <c r="E5389" s="1" t="s">
        <v>35</v>
      </c>
      <c r="F5389" t="s">
        <v>8198</v>
      </c>
      <c r="G5389">
        <v>0</v>
      </c>
      <c r="H5389">
        <v>0</v>
      </c>
      <c r="I5389">
        <v>0</v>
      </c>
    </row>
    <row r="5390" spans="1:9" hidden="1" x14ac:dyDescent="0.3">
      <c r="A5390" s="1" t="s">
        <v>159</v>
      </c>
      <c r="B5390" s="1" t="s">
        <v>162</v>
      </c>
      <c r="C5390">
        <v>42.230200000000004</v>
      </c>
      <c r="D5390">
        <v>-71.530100000000004</v>
      </c>
      <c r="E5390" s="1" t="s">
        <v>36</v>
      </c>
      <c r="F5390" t="s">
        <v>8430</v>
      </c>
      <c r="G5390">
        <v>0</v>
      </c>
      <c r="H5390">
        <v>0</v>
      </c>
      <c r="I5390">
        <v>0</v>
      </c>
    </row>
    <row r="5391" spans="1:9" hidden="1" x14ac:dyDescent="0.3">
      <c r="A5391" s="1" t="s">
        <v>159</v>
      </c>
      <c r="B5391" s="1" t="s">
        <v>162</v>
      </c>
      <c r="C5391">
        <v>42.230200000000004</v>
      </c>
      <c r="D5391">
        <v>-71.530100000000004</v>
      </c>
      <c r="E5391" s="1" t="s">
        <v>37</v>
      </c>
      <c r="F5391" t="s">
        <v>8662</v>
      </c>
      <c r="G5391">
        <v>0</v>
      </c>
      <c r="H5391">
        <v>0</v>
      </c>
      <c r="I5391">
        <v>0</v>
      </c>
    </row>
    <row r="5392" spans="1:9" hidden="1" x14ac:dyDescent="0.3">
      <c r="A5392" s="1" t="s">
        <v>159</v>
      </c>
      <c r="B5392" s="1" t="s">
        <v>162</v>
      </c>
      <c r="C5392">
        <v>42.230200000000004</v>
      </c>
      <c r="D5392">
        <v>-71.530100000000004</v>
      </c>
      <c r="E5392" s="1" t="s">
        <v>38</v>
      </c>
      <c r="F5392" t="s">
        <v>8893</v>
      </c>
      <c r="G5392">
        <v>0</v>
      </c>
      <c r="H5392">
        <v>0</v>
      </c>
      <c r="I5392">
        <v>0</v>
      </c>
    </row>
    <row r="5393" spans="1:9" hidden="1" x14ac:dyDescent="0.3">
      <c r="A5393" s="1" t="s">
        <v>159</v>
      </c>
      <c r="B5393" s="1" t="s">
        <v>162</v>
      </c>
      <c r="C5393">
        <v>42.230200000000004</v>
      </c>
      <c r="D5393">
        <v>-71.530100000000004</v>
      </c>
      <c r="E5393" s="1" t="s">
        <v>39</v>
      </c>
      <c r="F5393" t="s">
        <v>9124</v>
      </c>
      <c r="G5393">
        <v>0</v>
      </c>
      <c r="H5393">
        <v>0</v>
      </c>
      <c r="I5393">
        <v>0</v>
      </c>
    </row>
    <row r="5394" spans="1:9" hidden="1" x14ac:dyDescent="0.3">
      <c r="A5394" s="1" t="s">
        <v>159</v>
      </c>
      <c r="B5394" s="1" t="s">
        <v>162</v>
      </c>
      <c r="C5394">
        <v>42.230200000000004</v>
      </c>
      <c r="D5394">
        <v>-71.530100000000004</v>
      </c>
      <c r="E5394" s="1" t="s">
        <v>40</v>
      </c>
      <c r="F5394" t="s">
        <v>9355</v>
      </c>
      <c r="G5394">
        <v>0</v>
      </c>
      <c r="H5394">
        <v>0</v>
      </c>
      <c r="I5394">
        <v>0</v>
      </c>
    </row>
    <row r="5395" spans="1:9" hidden="1" x14ac:dyDescent="0.3">
      <c r="A5395" s="1" t="s">
        <v>159</v>
      </c>
      <c r="B5395" s="1" t="s">
        <v>162</v>
      </c>
      <c r="C5395">
        <v>42.230200000000004</v>
      </c>
      <c r="D5395">
        <v>-71.530100000000004</v>
      </c>
      <c r="E5395" s="1" t="s">
        <v>41</v>
      </c>
      <c r="F5395" t="s">
        <v>9586</v>
      </c>
      <c r="G5395">
        <v>0</v>
      </c>
      <c r="H5395">
        <v>0</v>
      </c>
      <c r="I5395">
        <v>0</v>
      </c>
    </row>
    <row r="5396" spans="1:9" hidden="1" x14ac:dyDescent="0.3">
      <c r="A5396" s="1" t="s">
        <v>159</v>
      </c>
      <c r="B5396" s="1" t="s">
        <v>162</v>
      </c>
      <c r="C5396">
        <v>42.230200000000004</v>
      </c>
      <c r="D5396">
        <v>-71.530100000000004</v>
      </c>
      <c r="E5396" s="1" t="s">
        <v>42</v>
      </c>
      <c r="F5396" t="s">
        <v>9817</v>
      </c>
      <c r="G5396">
        <v>0</v>
      </c>
      <c r="H5396">
        <v>0</v>
      </c>
      <c r="I5396">
        <v>0</v>
      </c>
    </row>
    <row r="5397" spans="1:9" hidden="1" x14ac:dyDescent="0.3">
      <c r="A5397" s="1" t="s">
        <v>159</v>
      </c>
      <c r="B5397" s="1" t="s">
        <v>162</v>
      </c>
      <c r="C5397">
        <v>42.230200000000004</v>
      </c>
      <c r="D5397">
        <v>-71.530100000000004</v>
      </c>
      <c r="E5397" s="1" t="s">
        <v>43</v>
      </c>
      <c r="F5397" t="s">
        <v>10046</v>
      </c>
      <c r="G5397">
        <v>0</v>
      </c>
      <c r="H5397">
        <v>0</v>
      </c>
      <c r="I5397">
        <v>0</v>
      </c>
    </row>
    <row r="5398" spans="1:9" hidden="1" x14ac:dyDescent="0.3">
      <c r="A5398" s="1" t="s">
        <v>159</v>
      </c>
      <c r="B5398" s="1" t="s">
        <v>162</v>
      </c>
      <c r="C5398">
        <v>42.230200000000004</v>
      </c>
      <c r="D5398">
        <v>-71.530100000000004</v>
      </c>
      <c r="E5398" s="1" t="s">
        <v>44</v>
      </c>
      <c r="F5398" t="s">
        <v>10274</v>
      </c>
      <c r="G5398">
        <v>0</v>
      </c>
      <c r="H5398">
        <v>0</v>
      </c>
      <c r="I5398">
        <v>0</v>
      </c>
    </row>
    <row r="5399" spans="1:9" hidden="1" x14ac:dyDescent="0.3">
      <c r="A5399" s="1" t="s">
        <v>159</v>
      </c>
      <c r="B5399" s="1" t="s">
        <v>162</v>
      </c>
      <c r="C5399">
        <v>42.230200000000004</v>
      </c>
      <c r="D5399">
        <v>-71.530100000000004</v>
      </c>
      <c r="E5399" s="1" t="s">
        <v>45</v>
      </c>
      <c r="F5399" t="s">
        <v>10495</v>
      </c>
      <c r="G5399">
        <v>0</v>
      </c>
      <c r="H5399">
        <v>0</v>
      </c>
      <c r="I5399">
        <v>0</v>
      </c>
    </row>
    <row r="5400" spans="1:9" hidden="1" x14ac:dyDescent="0.3">
      <c r="A5400" s="1" t="s">
        <v>159</v>
      </c>
      <c r="B5400" s="1" t="s">
        <v>162</v>
      </c>
      <c r="C5400">
        <v>42.230200000000004</v>
      </c>
      <c r="D5400">
        <v>-71.530100000000004</v>
      </c>
      <c r="E5400" s="1" t="s">
        <v>46</v>
      </c>
      <c r="F5400" t="s">
        <v>10711</v>
      </c>
      <c r="G5400">
        <v>0</v>
      </c>
      <c r="H5400">
        <v>0</v>
      </c>
      <c r="I5400">
        <v>0</v>
      </c>
    </row>
    <row r="5401" spans="1:9" hidden="1" x14ac:dyDescent="0.3">
      <c r="A5401" s="1" t="s">
        <v>159</v>
      </c>
      <c r="B5401" s="1" t="s">
        <v>162</v>
      </c>
      <c r="C5401">
        <v>42.230200000000004</v>
      </c>
      <c r="D5401">
        <v>-71.530100000000004</v>
      </c>
      <c r="E5401" s="1" t="s">
        <v>47</v>
      </c>
      <c r="F5401" t="s">
        <v>10926</v>
      </c>
      <c r="G5401">
        <v>0</v>
      </c>
      <c r="H5401">
        <v>0</v>
      </c>
      <c r="I5401">
        <v>0</v>
      </c>
    </row>
    <row r="5402" spans="1:9" hidden="1" x14ac:dyDescent="0.3">
      <c r="A5402" s="1" t="s">
        <v>159</v>
      </c>
      <c r="B5402" s="1" t="s">
        <v>162</v>
      </c>
      <c r="C5402">
        <v>42.230200000000004</v>
      </c>
      <c r="D5402">
        <v>-71.530100000000004</v>
      </c>
      <c r="E5402" s="1" t="s">
        <v>48</v>
      </c>
      <c r="F5402" t="s">
        <v>11729</v>
      </c>
      <c r="G5402">
        <v>0</v>
      </c>
      <c r="H5402">
        <v>0</v>
      </c>
      <c r="I5402">
        <v>0</v>
      </c>
    </row>
    <row r="5403" spans="1:9" hidden="1" x14ac:dyDescent="0.3">
      <c r="A5403" s="1" t="s">
        <v>159</v>
      </c>
      <c r="B5403" s="1" t="s">
        <v>162</v>
      </c>
      <c r="C5403">
        <v>42.230200000000004</v>
      </c>
      <c r="D5403">
        <v>-71.530100000000004</v>
      </c>
      <c r="E5403" s="1" t="s">
        <v>49</v>
      </c>
      <c r="F5403" t="s">
        <v>11921</v>
      </c>
      <c r="G5403">
        <v>0</v>
      </c>
      <c r="H5403">
        <v>0</v>
      </c>
      <c r="I5403">
        <v>0</v>
      </c>
    </row>
    <row r="5404" spans="1:9" hidden="1" x14ac:dyDescent="0.3">
      <c r="A5404" s="1" t="s">
        <v>159</v>
      </c>
      <c r="B5404" s="1" t="s">
        <v>162</v>
      </c>
      <c r="C5404">
        <v>42.230200000000004</v>
      </c>
      <c r="D5404">
        <v>-71.530100000000004</v>
      </c>
      <c r="E5404" s="1" t="s">
        <v>50</v>
      </c>
      <c r="F5404" t="s">
        <v>12093</v>
      </c>
      <c r="G5404">
        <v>0</v>
      </c>
      <c r="H5404">
        <v>0</v>
      </c>
      <c r="I5404">
        <v>0</v>
      </c>
    </row>
    <row r="5405" spans="1:9" hidden="1" x14ac:dyDescent="0.3">
      <c r="A5405" s="1" t="s">
        <v>159</v>
      </c>
      <c r="B5405" s="1" t="s">
        <v>162</v>
      </c>
      <c r="C5405">
        <v>42.230200000000004</v>
      </c>
      <c r="D5405">
        <v>-71.530100000000004</v>
      </c>
      <c r="E5405" s="1" t="s">
        <v>51</v>
      </c>
      <c r="F5405" t="s">
        <v>12242</v>
      </c>
      <c r="G5405">
        <v>0</v>
      </c>
      <c r="H5405">
        <v>0</v>
      </c>
      <c r="I5405">
        <v>0</v>
      </c>
    </row>
    <row r="5406" spans="1:9" hidden="1" x14ac:dyDescent="0.3">
      <c r="A5406" s="1" t="s">
        <v>159</v>
      </c>
      <c r="B5406" s="1" t="s">
        <v>162</v>
      </c>
      <c r="C5406">
        <v>42.230200000000004</v>
      </c>
      <c r="D5406">
        <v>-71.530100000000004</v>
      </c>
      <c r="E5406" s="1" t="s">
        <v>52</v>
      </c>
      <c r="F5406" t="s">
        <v>17144</v>
      </c>
      <c r="G5406">
        <v>0</v>
      </c>
      <c r="H5406">
        <v>92</v>
      </c>
      <c r="I5406">
        <v>1</v>
      </c>
    </row>
    <row r="5407" spans="1:9" hidden="1" x14ac:dyDescent="0.3">
      <c r="A5407" s="1" t="s">
        <v>159</v>
      </c>
      <c r="B5407" s="1" t="s">
        <v>162</v>
      </c>
      <c r="C5407">
        <v>42.230200000000004</v>
      </c>
      <c r="D5407">
        <v>-71.530100000000004</v>
      </c>
      <c r="E5407" s="1" t="s">
        <v>53</v>
      </c>
      <c r="F5407" t="s">
        <v>17145</v>
      </c>
      <c r="G5407">
        <v>0</v>
      </c>
      <c r="H5407">
        <v>95</v>
      </c>
      <c r="I5407">
        <v>1</v>
      </c>
    </row>
    <row r="5408" spans="1:9" hidden="1" x14ac:dyDescent="0.3">
      <c r="A5408" s="1" t="s">
        <v>159</v>
      </c>
      <c r="B5408" s="1" t="s">
        <v>162</v>
      </c>
      <c r="C5408">
        <v>42.230200000000004</v>
      </c>
      <c r="D5408">
        <v>-71.530100000000004</v>
      </c>
      <c r="E5408" s="1" t="s">
        <v>54</v>
      </c>
      <c r="F5408" t="s">
        <v>17146</v>
      </c>
      <c r="G5408">
        <v>0</v>
      </c>
      <c r="H5408">
        <v>108</v>
      </c>
      <c r="I5408">
        <v>1</v>
      </c>
    </row>
    <row r="5409" spans="1:9" hidden="1" x14ac:dyDescent="0.3">
      <c r="A5409" s="1" t="s">
        <v>159</v>
      </c>
      <c r="B5409" s="1" t="s">
        <v>162</v>
      </c>
      <c r="C5409">
        <v>42.230200000000004</v>
      </c>
      <c r="D5409">
        <v>-71.530100000000004</v>
      </c>
      <c r="E5409" s="1" t="s">
        <v>21548</v>
      </c>
      <c r="F5409" t="s">
        <v>21652</v>
      </c>
      <c r="G5409">
        <v>0</v>
      </c>
      <c r="H5409">
        <v>123</v>
      </c>
      <c r="I5409">
        <v>1</v>
      </c>
    </row>
    <row r="5410" spans="1:9" hidden="1" x14ac:dyDescent="0.3">
      <c r="A5410" s="1" t="s">
        <v>159</v>
      </c>
      <c r="B5410" s="1" t="s">
        <v>163</v>
      </c>
      <c r="C5410">
        <v>35.4437</v>
      </c>
      <c r="D5410">
        <v>139.63800000000001</v>
      </c>
      <c r="E5410" s="1" t="s">
        <v>4</v>
      </c>
      <c r="F5410" t="s">
        <v>882</v>
      </c>
      <c r="G5410">
        <v>0</v>
      </c>
      <c r="H5410">
        <v>0</v>
      </c>
      <c r="I5410">
        <v>0</v>
      </c>
    </row>
    <row r="5411" spans="1:9" hidden="1" x14ac:dyDescent="0.3">
      <c r="A5411" s="1" t="s">
        <v>159</v>
      </c>
      <c r="B5411" s="1" t="s">
        <v>163</v>
      </c>
      <c r="C5411">
        <v>35.4437</v>
      </c>
      <c r="D5411">
        <v>139.63800000000001</v>
      </c>
      <c r="E5411" s="1" t="s">
        <v>5</v>
      </c>
      <c r="F5411" t="s">
        <v>1124</v>
      </c>
      <c r="G5411">
        <v>0</v>
      </c>
      <c r="H5411">
        <v>0</v>
      </c>
      <c r="I5411">
        <v>0</v>
      </c>
    </row>
    <row r="5412" spans="1:9" hidden="1" x14ac:dyDescent="0.3">
      <c r="A5412" s="1" t="s">
        <v>159</v>
      </c>
      <c r="B5412" s="1" t="s">
        <v>163</v>
      </c>
      <c r="C5412">
        <v>35.4437</v>
      </c>
      <c r="D5412">
        <v>139.63800000000001</v>
      </c>
      <c r="E5412" s="1" t="s">
        <v>6</v>
      </c>
      <c r="F5412" t="s">
        <v>1366</v>
      </c>
      <c r="G5412">
        <v>0</v>
      </c>
      <c r="H5412">
        <v>0</v>
      </c>
      <c r="I5412">
        <v>0</v>
      </c>
    </row>
    <row r="5413" spans="1:9" hidden="1" x14ac:dyDescent="0.3">
      <c r="A5413" s="1" t="s">
        <v>159</v>
      </c>
      <c r="B5413" s="1" t="s">
        <v>163</v>
      </c>
      <c r="C5413">
        <v>35.4437</v>
      </c>
      <c r="D5413">
        <v>139.63800000000001</v>
      </c>
      <c r="E5413" s="1" t="s">
        <v>7</v>
      </c>
      <c r="F5413" t="s">
        <v>1607</v>
      </c>
      <c r="G5413">
        <v>0</v>
      </c>
      <c r="H5413">
        <v>0</v>
      </c>
      <c r="I5413">
        <v>0</v>
      </c>
    </row>
    <row r="5414" spans="1:9" hidden="1" x14ac:dyDescent="0.3">
      <c r="A5414" s="1" t="s">
        <v>159</v>
      </c>
      <c r="B5414" s="1" t="s">
        <v>163</v>
      </c>
      <c r="C5414">
        <v>35.4437</v>
      </c>
      <c r="D5414">
        <v>139.63800000000001</v>
      </c>
      <c r="E5414" s="1" t="s">
        <v>8</v>
      </c>
      <c r="F5414" t="s">
        <v>1848</v>
      </c>
      <c r="G5414">
        <v>0</v>
      </c>
      <c r="H5414">
        <v>0</v>
      </c>
      <c r="I5414">
        <v>0</v>
      </c>
    </row>
    <row r="5415" spans="1:9" hidden="1" x14ac:dyDescent="0.3">
      <c r="A5415" s="1" t="s">
        <v>159</v>
      </c>
      <c r="B5415" s="1" t="s">
        <v>163</v>
      </c>
      <c r="C5415">
        <v>35.4437</v>
      </c>
      <c r="D5415">
        <v>139.63800000000001</v>
      </c>
      <c r="E5415" s="1" t="s">
        <v>9</v>
      </c>
      <c r="F5415" t="s">
        <v>2086</v>
      </c>
      <c r="G5415">
        <v>0</v>
      </c>
      <c r="H5415">
        <v>0</v>
      </c>
      <c r="I5415">
        <v>0</v>
      </c>
    </row>
    <row r="5416" spans="1:9" hidden="1" x14ac:dyDescent="0.3">
      <c r="A5416" s="1" t="s">
        <v>159</v>
      </c>
      <c r="B5416" s="1" t="s">
        <v>163</v>
      </c>
      <c r="C5416">
        <v>35.4437</v>
      </c>
      <c r="D5416">
        <v>139.63800000000001</v>
      </c>
      <c r="E5416" s="1" t="s">
        <v>10</v>
      </c>
      <c r="F5416" t="s">
        <v>2324</v>
      </c>
      <c r="G5416">
        <v>0</v>
      </c>
      <c r="H5416">
        <v>0</v>
      </c>
      <c r="I5416">
        <v>0</v>
      </c>
    </row>
    <row r="5417" spans="1:9" hidden="1" x14ac:dyDescent="0.3">
      <c r="A5417" s="1" t="s">
        <v>159</v>
      </c>
      <c r="B5417" s="1" t="s">
        <v>163</v>
      </c>
      <c r="C5417">
        <v>35.4437</v>
      </c>
      <c r="D5417">
        <v>139.63800000000001</v>
      </c>
      <c r="E5417" s="1" t="s">
        <v>11</v>
      </c>
      <c r="F5417" t="s">
        <v>2562</v>
      </c>
      <c r="G5417">
        <v>0</v>
      </c>
      <c r="H5417">
        <v>0</v>
      </c>
      <c r="I5417">
        <v>0</v>
      </c>
    </row>
    <row r="5418" spans="1:9" hidden="1" x14ac:dyDescent="0.3">
      <c r="A5418" s="1" t="s">
        <v>159</v>
      </c>
      <c r="B5418" s="1" t="s">
        <v>163</v>
      </c>
      <c r="C5418">
        <v>35.4437</v>
      </c>
      <c r="D5418">
        <v>139.63800000000001</v>
      </c>
      <c r="E5418" s="1" t="s">
        <v>12</v>
      </c>
      <c r="F5418" t="s">
        <v>2800</v>
      </c>
      <c r="G5418">
        <v>0</v>
      </c>
      <c r="H5418">
        <v>0</v>
      </c>
      <c r="I5418">
        <v>0</v>
      </c>
    </row>
    <row r="5419" spans="1:9" hidden="1" x14ac:dyDescent="0.3">
      <c r="A5419" s="1" t="s">
        <v>159</v>
      </c>
      <c r="B5419" s="1" t="s">
        <v>163</v>
      </c>
      <c r="C5419">
        <v>35.4437</v>
      </c>
      <c r="D5419">
        <v>139.63800000000001</v>
      </c>
      <c r="E5419" s="1" t="s">
        <v>13</v>
      </c>
      <c r="F5419" t="s">
        <v>3038</v>
      </c>
      <c r="G5419">
        <v>0</v>
      </c>
      <c r="H5419">
        <v>0</v>
      </c>
      <c r="I5419">
        <v>0</v>
      </c>
    </row>
    <row r="5420" spans="1:9" hidden="1" x14ac:dyDescent="0.3">
      <c r="A5420" s="1" t="s">
        <v>159</v>
      </c>
      <c r="B5420" s="1" t="s">
        <v>163</v>
      </c>
      <c r="C5420">
        <v>35.4437</v>
      </c>
      <c r="D5420">
        <v>139.63800000000001</v>
      </c>
      <c r="E5420" s="1" t="s">
        <v>14</v>
      </c>
      <c r="F5420" t="s">
        <v>3275</v>
      </c>
      <c r="G5420">
        <v>0</v>
      </c>
      <c r="H5420">
        <v>0</v>
      </c>
      <c r="I5420">
        <v>0</v>
      </c>
    </row>
    <row r="5421" spans="1:9" hidden="1" x14ac:dyDescent="0.3">
      <c r="A5421" s="1" t="s">
        <v>159</v>
      </c>
      <c r="B5421" s="1" t="s">
        <v>163</v>
      </c>
      <c r="C5421">
        <v>35.4437</v>
      </c>
      <c r="D5421">
        <v>139.63800000000001</v>
      </c>
      <c r="E5421" s="1" t="s">
        <v>15</v>
      </c>
      <c r="F5421" t="s">
        <v>3511</v>
      </c>
      <c r="G5421">
        <v>0</v>
      </c>
      <c r="H5421">
        <v>0</v>
      </c>
      <c r="I5421">
        <v>0</v>
      </c>
    </row>
    <row r="5422" spans="1:9" hidden="1" x14ac:dyDescent="0.3">
      <c r="A5422" s="1" t="s">
        <v>159</v>
      </c>
      <c r="B5422" s="1" t="s">
        <v>163</v>
      </c>
      <c r="C5422">
        <v>35.4437</v>
      </c>
      <c r="D5422">
        <v>139.63800000000001</v>
      </c>
      <c r="E5422" s="1" t="s">
        <v>16</v>
      </c>
      <c r="F5422" t="s">
        <v>3747</v>
      </c>
      <c r="G5422">
        <v>0</v>
      </c>
      <c r="H5422">
        <v>0</v>
      </c>
      <c r="I5422">
        <v>0</v>
      </c>
    </row>
    <row r="5423" spans="1:9" hidden="1" x14ac:dyDescent="0.3">
      <c r="A5423" s="1" t="s">
        <v>159</v>
      </c>
      <c r="B5423" s="1" t="s">
        <v>163</v>
      </c>
      <c r="C5423">
        <v>35.4437</v>
      </c>
      <c r="D5423">
        <v>139.63800000000001</v>
      </c>
      <c r="E5423" s="1" t="s">
        <v>17</v>
      </c>
      <c r="F5423" t="s">
        <v>3982</v>
      </c>
      <c r="G5423">
        <v>0</v>
      </c>
      <c r="H5423">
        <v>0</v>
      </c>
      <c r="I5423">
        <v>0</v>
      </c>
    </row>
    <row r="5424" spans="1:9" hidden="1" x14ac:dyDescent="0.3">
      <c r="A5424" s="1" t="s">
        <v>159</v>
      </c>
      <c r="B5424" s="1" t="s">
        <v>163</v>
      </c>
      <c r="C5424">
        <v>35.4437</v>
      </c>
      <c r="D5424">
        <v>139.63800000000001</v>
      </c>
      <c r="E5424" s="1" t="s">
        <v>18</v>
      </c>
      <c r="F5424" t="s">
        <v>4217</v>
      </c>
      <c r="G5424">
        <v>0</v>
      </c>
      <c r="H5424">
        <v>0</v>
      </c>
      <c r="I5424">
        <v>0</v>
      </c>
    </row>
    <row r="5425" spans="1:9" hidden="1" x14ac:dyDescent="0.3">
      <c r="A5425" s="1" t="s">
        <v>159</v>
      </c>
      <c r="B5425" s="1" t="s">
        <v>163</v>
      </c>
      <c r="C5425">
        <v>35.4437</v>
      </c>
      <c r="D5425">
        <v>139.63800000000001</v>
      </c>
      <c r="E5425" s="1" t="s">
        <v>19</v>
      </c>
      <c r="F5425" t="s">
        <v>4452</v>
      </c>
      <c r="G5425">
        <v>0</v>
      </c>
      <c r="H5425">
        <v>0</v>
      </c>
      <c r="I5425">
        <v>0</v>
      </c>
    </row>
    <row r="5426" spans="1:9" hidden="1" x14ac:dyDescent="0.3">
      <c r="A5426" s="1" t="s">
        <v>159</v>
      </c>
      <c r="B5426" s="1" t="s">
        <v>163</v>
      </c>
      <c r="C5426">
        <v>35.4437</v>
      </c>
      <c r="D5426">
        <v>139.63800000000001</v>
      </c>
      <c r="E5426" s="1" t="s">
        <v>20</v>
      </c>
      <c r="F5426" t="s">
        <v>4687</v>
      </c>
      <c r="G5426">
        <v>0</v>
      </c>
      <c r="H5426">
        <v>0</v>
      </c>
      <c r="I5426">
        <v>0</v>
      </c>
    </row>
    <row r="5427" spans="1:9" hidden="1" x14ac:dyDescent="0.3">
      <c r="A5427" s="1" t="s">
        <v>159</v>
      </c>
      <c r="B5427" s="1" t="s">
        <v>163</v>
      </c>
      <c r="C5427">
        <v>35.4437</v>
      </c>
      <c r="D5427">
        <v>139.63800000000001</v>
      </c>
      <c r="E5427" s="1" t="s">
        <v>21</v>
      </c>
      <c r="F5427" t="s">
        <v>4922</v>
      </c>
      <c r="G5427">
        <v>0</v>
      </c>
      <c r="H5427">
        <v>0</v>
      </c>
      <c r="I5427">
        <v>0</v>
      </c>
    </row>
    <row r="5428" spans="1:9" hidden="1" x14ac:dyDescent="0.3">
      <c r="A5428" s="1" t="s">
        <v>159</v>
      </c>
      <c r="B5428" s="1" t="s">
        <v>163</v>
      </c>
      <c r="C5428">
        <v>35.4437</v>
      </c>
      <c r="D5428">
        <v>139.63800000000001</v>
      </c>
      <c r="E5428" s="1" t="s">
        <v>22</v>
      </c>
      <c r="F5428" t="s">
        <v>5157</v>
      </c>
      <c r="G5428">
        <v>0</v>
      </c>
      <c r="H5428">
        <v>0</v>
      </c>
      <c r="I5428">
        <v>0</v>
      </c>
    </row>
    <row r="5429" spans="1:9" hidden="1" x14ac:dyDescent="0.3">
      <c r="A5429" s="1" t="s">
        <v>159</v>
      </c>
      <c r="B5429" s="1" t="s">
        <v>163</v>
      </c>
      <c r="C5429">
        <v>35.4437</v>
      </c>
      <c r="D5429">
        <v>139.63800000000001</v>
      </c>
      <c r="E5429" s="1" t="s">
        <v>23</v>
      </c>
      <c r="F5429" t="s">
        <v>5392</v>
      </c>
      <c r="G5429">
        <v>0</v>
      </c>
      <c r="H5429">
        <v>0</v>
      </c>
      <c r="I5429">
        <v>0</v>
      </c>
    </row>
    <row r="5430" spans="1:9" hidden="1" x14ac:dyDescent="0.3">
      <c r="A5430" s="1" t="s">
        <v>159</v>
      </c>
      <c r="B5430" s="1" t="s">
        <v>163</v>
      </c>
      <c r="C5430">
        <v>35.4437</v>
      </c>
      <c r="D5430">
        <v>139.63800000000001</v>
      </c>
      <c r="E5430" s="1" t="s">
        <v>24</v>
      </c>
      <c r="F5430" t="s">
        <v>5627</v>
      </c>
      <c r="G5430">
        <v>0</v>
      </c>
      <c r="H5430">
        <v>0</v>
      </c>
      <c r="I5430">
        <v>0</v>
      </c>
    </row>
    <row r="5431" spans="1:9" hidden="1" x14ac:dyDescent="0.3">
      <c r="A5431" s="1" t="s">
        <v>159</v>
      </c>
      <c r="B5431" s="1" t="s">
        <v>163</v>
      </c>
      <c r="C5431">
        <v>35.4437</v>
      </c>
      <c r="D5431">
        <v>139.63800000000001</v>
      </c>
      <c r="E5431" s="1" t="s">
        <v>25</v>
      </c>
      <c r="F5431" t="s">
        <v>5861</v>
      </c>
      <c r="G5431">
        <v>0</v>
      </c>
      <c r="H5431">
        <v>0</v>
      </c>
      <c r="I5431">
        <v>0</v>
      </c>
    </row>
    <row r="5432" spans="1:9" hidden="1" x14ac:dyDescent="0.3">
      <c r="A5432" s="1" t="s">
        <v>159</v>
      </c>
      <c r="B5432" s="1" t="s">
        <v>163</v>
      </c>
      <c r="C5432">
        <v>35.4437</v>
      </c>
      <c r="D5432">
        <v>139.63800000000001</v>
      </c>
      <c r="E5432" s="1" t="s">
        <v>26</v>
      </c>
      <c r="F5432" t="s">
        <v>6095</v>
      </c>
      <c r="G5432">
        <v>0</v>
      </c>
      <c r="H5432">
        <v>0</v>
      </c>
      <c r="I5432">
        <v>0</v>
      </c>
    </row>
    <row r="5433" spans="1:9" hidden="1" x14ac:dyDescent="0.3">
      <c r="A5433" s="1" t="s">
        <v>159</v>
      </c>
      <c r="B5433" s="1" t="s">
        <v>163</v>
      </c>
      <c r="C5433">
        <v>35.4437</v>
      </c>
      <c r="D5433">
        <v>139.63800000000001</v>
      </c>
      <c r="E5433" s="1" t="s">
        <v>27</v>
      </c>
      <c r="F5433" t="s">
        <v>6329</v>
      </c>
      <c r="G5433">
        <v>0</v>
      </c>
      <c r="H5433">
        <v>0</v>
      </c>
      <c r="I5433">
        <v>0</v>
      </c>
    </row>
    <row r="5434" spans="1:9" hidden="1" x14ac:dyDescent="0.3">
      <c r="A5434" s="1" t="s">
        <v>159</v>
      </c>
      <c r="B5434" s="1" t="s">
        <v>163</v>
      </c>
      <c r="C5434">
        <v>35.4437</v>
      </c>
      <c r="D5434">
        <v>139.63800000000001</v>
      </c>
      <c r="E5434" s="1" t="s">
        <v>28</v>
      </c>
      <c r="F5434" t="s">
        <v>6563</v>
      </c>
      <c r="G5434">
        <v>0</v>
      </c>
      <c r="H5434">
        <v>0</v>
      </c>
      <c r="I5434">
        <v>0</v>
      </c>
    </row>
    <row r="5435" spans="1:9" hidden="1" x14ac:dyDescent="0.3">
      <c r="A5435" s="1" t="s">
        <v>159</v>
      </c>
      <c r="B5435" s="1" t="s">
        <v>163</v>
      </c>
      <c r="C5435">
        <v>35.4437</v>
      </c>
      <c r="D5435">
        <v>139.63800000000001</v>
      </c>
      <c r="E5435" s="1" t="s">
        <v>29</v>
      </c>
      <c r="F5435" t="s">
        <v>6797</v>
      </c>
      <c r="G5435">
        <v>0</v>
      </c>
      <c r="H5435">
        <v>0</v>
      </c>
      <c r="I5435">
        <v>0</v>
      </c>
    </row>
    <row r="5436" spans="1:9" hidden="1" x14ac:dyDescent="0.3">
      <c r="A5436" s="1" t="s">
        <v>159</v>
      </c>
      <c r="B5436" s="1" t="s">
        <v>163</v>
      </c>
      <c r="C5436">
        <v>35.4437</v>
      </c>
      <c r="D5436">
        <v>139.63800000000001</v>
      </c>
      <c r="E5436" s="1" t="s">
        <v>30</v>
      </c>
      <c r="F5436" t="s">
        <v>7031</v>
      </c>
      <c r="G5436">
        <v>0</v>
      </c>
      <c r="H5436">
        <v>0</v>
      </c>
      <c r="I5436">
        <v>0</v>
      </c>
    </row>
    <row r="5437" spans="1:9" hidden="1" x14ac:dyDescent="0.3">
      <c r="A5437" s="1" t="s">
        <v>159</v>
      </c>
      <c r="B5437" s="1" t="s">
        <v>163</v>
      </c>
      <c r="C5437">
        <v>35.4437</v>
      </c>
      <c r="D5437">
        <v>139.63800000000001</v>
      </c>
      <c r="E5437" s="1" t="s">
        <v>31</v>
      </c>
      <c r="F5437" t="s">
        <v>7265</v>
      </c>
      <c r="G5437">
        <v>0</v>
      </c>
      <c r="H5437">
        <v>0</v>
      </c>
      <c r="I5437">
        <v>0</v>
      </c>
    </row>
    <row r="5438" spans="1:9" hidden="1" x14ac:dyDescent="0.3">
      <c r="A5438" s="1" t="s">
        <v>159</v>
      </c>
      <c r="B5438" s="1" t="s">
        <v>163</v>
      </c>
      <c r="C5438">
        <v>35.4437</v>
      </c>
      <c r="D5438">
        <v>139.63800000000001</v>
      </c>
      <c r="E5438" s="1" t="s">
        <v>32</v>
      </c>
      <c r="F5438" t="s">
        <v>7499</v>
      </c>
      <c r="G5438">
        <v>0</v>
      </c>
      <c r="H5438">
        <v>0</v>
      </c>
      <c r="I5438">
        <v>0</v>
      </c>
    </row>
    <row r="5439" spans="1:9" hidden="1" x14ac:dyDescent="0.3">
      <c r="A5439" s="1" t="s">
        <v>159</v>
      </c>
      <c r="B5439" s="1" t="s">
        <v>163</v>
      </c>
      <c r="C5439">
        <v>35.4437</v>
      </c>
      <c r="D5439">
        <v>139.63800000000001</v>
      </c>
      <c r="E5439" s="1" t="s">
        <v>33</v>
      </c>
      <c r="F5439" t="s">
        <v>7733</v>
      </c>
      <c r="G5439">
        <v>0</v>
      </c>
      <c r="H5439">
        <v>0</v>
      </c>
      <c r="I5439">
        <v>0</v>
      </c>
    </row>
    <row r="5440" spans="1:9" hidden="1" x14ac:dyDescent="0.3">
      <c r="A5440" s="1" t="s">
        <v>159</v>
      </c>
      <c r="B5440" s="1" t="s">
        <v>163</v>
      </c>
      <c r="C5440">
        <v>35.4437</v>
      </c>
      <c r="D5440">
        <v>139.63800000000001</v>
      </c>
      <c r="E5440" s="1" t="s">
        <v>34</v>
      </c>
      <c r="F5440" t="s">
        <v>7967</v>
      </c>
      <c r="G5440">
        <v>0</v>
      </c>
      <c r="H5440">
        <v>0</v>
      </c>
      <c r="I5440">
        <v>0</v>
      </c>
    </row>
    <row r="5441" spans="1:9" hidden="1" x14ac:dyDescent="0.3">
      <c r="A5441" s="1" t="s">
        <v>159</v>
      </c>
      <c r="B5441" s="1" t="s">
        <v>163</v>
      </c>
      <c r="C5441">
        <v>35.4437</v>
      </c>
      <c r="D5441">
        <v>139.63800000000001</v>
      </c>
      <c r="E5441" s="1" t="s">
        <v>35</v>
      </c>
      <c r="F5441" t="s">
        <v>8199</v>
      </c>
      <c r="G5441">
        <v>0</v>
      </c>
      <c r="H5441">
        <v>0</v>
      </c>
      <c r="I5441">
        <v>0</v>
      </c>
    </row>
    <row r="5442" spans="1:9" hidden="1" x14ac:dyDescent="0.3">
      <c r="A5442" s="1" t="s">
        <v>159</v>
      </c>
      <c r="B5442" s="1" t="s">
        <v>163</v>
      </c>
      <c r="C5442">
        <v>35.4437</v>
      </c>
      <c r="D5442">
        <v>139.63800000000001</v>
      </c>
      <c r="E5442" s="1" t="s">
        <v>36</v>
      </c>
      <c r="F5442" t="s">
        <v>8431</v>
      </c>
      <c r="G5442">
        <v>0</v>
      </c>
      <c r="H5442">
        <v>0</v>
      </c>
      <c r="I5442">
        <v>0</v>
      </c>
    </row>
    <row r="5443" spans="1:9" hidden="1" x14ac:dyDescent="0.3">
      <c r="A5443" s="1" t="s">
        <v>159</v>
      </c>
      <c r="B5443" s="1" t="s">
        <v>163</v>
      </c>
      <c r="C5443">
        <v>35.4437</v>
      </c>
      <c r="D5443">
        <v>139.63800000000001</v>
      </c>
      <c r="E5443" s="1" t="s">
        <v>37</v>
      </c>
      <c r="F5443" t="s">
        <v>17147</v>
      </c>
      <c r="G5443">
        <v>0</v>
      </c>
      <c r="H5443">
        <v>36</v>
      </c>
      <c r="I5443">
        <v>0</v>
      </c>
    </row>
    <row r="5444" spans="1:9" hidden="1" x14ac:dyDescent="0.3">
      <c r="A5444" s="1" t="s">
        <v>159</v>
      </c>
      <c r="B5444" s="1" t="s">
        <v>163</v>
      </c>
      <c r="C5444">
        <v>35.4437</v>
      </c>
      <c r="D5444">
        <v>139.63800000000001</v>
      </c>
      <c r="E5444" s="1" t="s">
        <v>38</v>
      </c>
      <c r="F5444" t="s">
        <v>17148</v>
      </c>
      <c r="G5444">
        <v>0</v>
      </c>
      <c r="H5444">
        <v>36</v>
      </c>
      <c r="I5444">
        <v>0</v>
      </c>
    </row>
    <row r="5445" spans="1:9" hidden="1" x14ac:dyDescent="0.3">
      <c r="A5445" s="1" t="s">
        <v>159</v>
      </c>
      <c r="B5445" s="1" t="s">
        <v>163</v>
      </c>
      <c r="C5445">
        <v>35.4437</v>
      </c>
      <c r="D5445">
        <v>139.63800000000001</v>
      </c>
      <c r="E5445" s="1" t="s">
        <v>39</v>
      </c>
      <c r="F5445" t="s">
        <v>17149</v>
      </c>
      <c r="G5445">
        <v>0</v>
      </c>
      <c r="H5445">
        <v>42</v>
      </c>
      <c r="I5445">
        <v>0</v>
      </c>
    </row>
    <row r="5446" spans="1:9" hidden="1" x14ac:dyDescent="0.3">
      <c r="A5446" s="1" t="s">
        <v>159</v>
      </c>
      <c r="B5446" s="1" t="s">
        <v>163</v>
      </c>
      <c r="C5446">
        <v>35.4437</v>
      </c>
      <c r="D5446">
        <v>139.63800000000001</v>
      </c>
      <c r="E5446" s="1" t="s">
        <v>40</v>
      </c>
      <c r="F5446" t="s">
        <v>17150</v>
      </c>
      <c r="G5446">
        <v>0</v>
      </c>
      <c r="H5446">
        <v>42</v>
      </c>
      <c r="I5446">
        <v>0</v>
      </c>
    </row>
    <row r="5447" spans="1:9" hidden="1" x14ac:dyDescent="0.3">
      <c r="A5447" s="1" t="s">
        <v>159</v>
      </c>
      <c r="B5447" s="1" t="s">
        <v>163</v>
      </c>
      <c r="C5447">
        <v>35.4437</v>
      </c>
      <c r="D5447">
        <v>139.63800000000001</v>
      </c>
      <c r="E5447" s="1" t="s">
        <v>41</v>
      </c>
      <c r="F5447" t="s">
        <v>17151</v>
      </c>
      <c r="G5447">
        <v>0</v>
      </c>
      <c r="H5447">
        <v>44</v>
      </c>
      <c r="I5447">
        <v>0</v>
      </c>
    </row>
    <row r="5448" spans="1:9" hidden="1" x14ac:dyDescent="0.3">
      <c r="A5448" s="1" t="s">
        <v>159</v>
      </c>
      <c r="B5448" s="1" t="s">
        <v>163</v>
      </c>
      <c r="C5448">
        <v>35.4437</v>
      </c>
      <c r="D5448">
        <v>139.63800000000001</v>
      </c>
      <c r="E5448" s="1" t="s">
        <v>42</v>
      </c>
      <c r="F5448" t="s">
        <v>17152</v>
      </c>
      <c r="G5448">
        <v>0</v>
      </c>
      <c r="H5448">
        <v>44</v>
      </c>
      <c r="I5448">
        <v>0</v>
      </c>
    </row>
    <row r="5449" spans="1:9" hidden="1" x14ac:dyDescent="0.3">
      <c r="A5449" s="1" t="s">
        <v>159</v>
      </c>
      <c r="B5449" s="1" t="s">
        <v>163</v>
      </c>
      <c r="C5449">
        <v>35.4437</v>
      </c>
      <c r="D5449">
        <v>139.63800000000001</v>
      </c>
      <c r="E5449" s="1" t="s">
        <v>43</v>
      </c>
      <c r="F5449" t="s">
        <v>17153</v>
      </c>
      <c r="G5449">
        <v>0</v>
      </c>
      <c r="H5449">
        <v>44</v>
      </c>
      <c r="I5449">
        <v>0</v>
      </c>
    </row>
    <row r="5450" spans="1:9" hidden="1" x14ac:dyDescent="0.3">
      <c r="A5450" s="1" t="s">
        <v>159</v>
      </c>
      <c r="B5450" s="1" t="s">
        <v>163</v>
      </c>
      <c r="C5450">
        <v>35.4437</v>
      </c>
      <c r="D5450">
        <v>139.63800000000001</v>
      </c>
      <c r="E5450" s="1" t="s">
        <v>44</v>
      </c>
      <c r="F5450" t="s">
        <v>17154</v>
      </c>
      <c r="G5450">
        <v>0</v>
      </c>
      <c r="H5450">
        <v>45</v>
      </c>
      <c r="I5450">
        <v>0</v>
      </c>
    </row>
    <row r="5451" spans="1:9" hidden="1" x14ac:dyDescent="0.3">
      <c r="A5451" s="1" t="s">
        <v>159</v>
      </c>
      <c r="B5451" s="1" t="s">
        <v>163</v>
      </c>
      <c r="C5451">
        <v>35.4437</v>
      </c>
      <c r="D5451">
        <v>139.63800000000001</v>
      </c>
      <c r="E5451" s="1" t="s">
        <v>45</v>
      </c>
      <c r="F5451" t="s">
        <v>17155</v>
      </c>
      <c r="G5451">
        <v>0</v>
      </c>
      <c r="H5451">
        <v>45</v>
      </c>
      <c r="I5451">
        <v>0</v>
      </c>
    </row>
    <row r="5452" spans="1:9" hidden="1" x14ac:dyDescent="0.3">
      <c r="A5452" s="1" t="s">
        <v>159</v>
      </c>
      <c r="B5452" s="1" t="s">
        <v>163</v>
      </c>
      <c r="C5452">
        <v>35.4437</v>
      </c>
      <c r="D5452">
        <v>139.63800000000001</v>
      </c>
      <c r="E5452" s="1" t="s">
        <v>46</v>
      </c>
      <c r="F5452" t="s">
        <v>17156</v>
      </c>
      <c r="G5452">
        <v>0</v>
      </c>
      <c r="H5452">
        <v>45</v>
      </c>
      <c r="I5452">
        <v>0</v>
      </c>
    </row>
    <row r="5453" spans="1:9" hidden="1" x14ac:dyDescent="0.3">
      <c r="A5453" s="1" t="s">
        <v>159</v>
      </c>
      <c r="B5453" s="1" t="s">
        <v>163</v>
      </c>
      <c r="C5453">
        <v>35.4437</v>
      </c>
      <c r="D5453">
        <v>139.63800000000001</v>
      </c>
      <c r="E5453" s="1" t="s">
        <v>47</v>
      </c>
      <c r="F5453" t="s">
        <v>17157</v>
      </c>
      <c r="G5453">
        <v>0</v>
      </c>
      <c r="H5453">
        <v>45</v>
      </c>
      <c r="I5453">
        <v>0</v>
      </c>
    </row>
    <row r="5454" spans="1:9" hidden="1" x14ac:dyDescent="0.3">
      <c r="A5454" s="1" t="s">
        <v>159</v>
      </c>
      <c r="B5454" s="1" t="s">
        <v>163</v>
      </c>
      <c r="C5454">
        <v>35.4437</v>
      </c>
      <c r="D5454">
        <v>139.63800000000001</v>
      </c>
      <c r="E5454" s="1" t="s">
        <v>48</v>
      </c>
      <c r="F5454" t="s">
        <v>17158</v>
      </c>
      <c r="G5454">
        <v>0</v>
      </c>
      <c r="H5454">
        <v>45</v>
      </c>
      <c r="I5454">
        <v>0</v>
      </c>
    </row>
    <row r="5455" spans="1:9" hidden="1" x14ac:dyDescent="0.3">
      <c r="A5455" s="1" t="s">
        <v>159</v>
      </c>
      <c r="B5455" s="1" t="s">
        <v>163</v>
      </c>
      <c r="C5455">
        <v>35.4437</v>
      </c>
      <c r="D5455">
        <v>139.63800000000001</v>
      </c>
      <c r="E5455" s="1" t="s">
        <v>49</v>
      </c>
      <c r="F5455" t="s">
        <v>17159</v>
      </c>
      <c r="G5455">
        <v>0</v>
      </c>
      <c r="H5455">
        <v>45</v>
      </c>
      <c r="I5455">
        <v>0</v>
      </c>
    </row>
    <row r="5456" spans="1:9" hidden="1" x14ac:dyDescent="0.3">
      <c r="A5456" s="1" t="s">
        <v>159</v>
      </c>
      <c r="B5456" s="1" t="s">
        <v>163</v>
      </c>
      <c r="C5456">
        <v>35.4437</v>
      </c>
      <c r="D5456">
        <v>139.63800000000001</v>
      </c>
      <c r="E5456" s="1" t="s">
        <v>50</v>
      </c>
      <c r="F5456" t="s">
        <v>17160</v>
      </c>
      <c r="G5456">
        <v>0</v>
      </c>
      <c r="H5456">
        <v>45</v>
      </c>
      <c r="I5456">
        <v>0</v>
      </c>
    </row>
    <row r="5457" spans="1:9" hidden="1" x14ac:dyDescent="0.3">
      <c r="A5457" s="1" t="s">
        <v>159</v>
      </c>
      <c r="B5457" s="1" t="s">
        <v>163</v>
      </c>
      <c r="C5457">
        <v>35.4437</v>
      </c>
      <c r="D5457">
        <v>139.63800000000001</v>
      </c>
      <c r="E5457" s="1" t="s">
        <v>51</v>
      </c>
      <c r="F5457" t="s">
        <v>17161</v>
      </c>
      <c r="G5457">
        <v>0</v>
      </c>
      <c r="H5457">
        <v>45</v>
      </c>
      <c r="I5457">
        <v>0</v>
      </c>
    </row>
    <row r="5458" spans="1:9" hidden="1" x14ac:dyDescent="0.3">
      <c r="A5458" s="1" t="s">
        <v>159</v>
      </c>
      <c r="B5458" s="1" t="s">
        <v>163</v>
      </c>
      <c r="C5458">
        <v>35.4437</v>
      </c>
      <c r="D5458">
        <v>139.63800000000001</v>
      </c>
      <c r="E5458" s="1" t="s">
        <v>52</v>
      </c>
      <c r="F5458" t="s">
        <v>17162</v>
      </c>
      <c r="G5458">
        <v>0</v>
      </c>
      <c r="H5458">
        <v>46</v>
      </c>
      <c r="I5458">
        <v>0</v>
      </c>
    </row>
    <row r="5459" spans="1:9" hidden="1" x14ac:dyDescent="0.3">
      <c r="A5459" s="1" t="s">
        <v>159</v>
      </c>
      <c r="B5459" s="1" t="s">
        <v>163</v>
      </c>
      <c r="C5459">
        <v>35.4437</v>
      </c>
      <c r="D5459">
        <v>139.63800000000001</v>
      </c>
      <c r="E5459" s="1" t="s">
        <v>53</v>
      </c>
      <c r="F5459" t="s">
        <v>17163</v>
      </c>
      <c r="G5459">
        <v>0</v>
      </c>
      <c r="H5459">
        <v>46</v>
      </c>
      <c r="I5459">
        <v>0</v>
      </c>
    </row>
    <row r="5460" spans="1:9" hidden="1" x14ac:dyDescent="0.3">
      <c r="A5460" s="1" t="s">
        <v>159</v>
      </c>
      <c r="B5460" s="1" t="s">
        <v>163</v>
      </c>
      <c r="C5460">
        <v>35.4437</v>
      </c>
      <c r="D5460">
        <v>139.63800000000001</v>
      </c>
      <c r="E5460" s="1" t="s">
        <v>54</v>
      </c>
      <c r="F5460" t="s">
        <v>17164</v>
      </c>
      <c r="G5460">
        <v>0</v>
      </c>
      <c r="H5460">
        <v>46</v>
      </c>
      <c r="I5460">
        <v>0</v>
      </c>
    </row>
    <row r="5461" spans="1:9" hidden="1" x14ac:dyDescent="0.3">
      <c r="A5461" s="1" t="s">
        <v>159</v>
      </c>
      <c r="B5461" s="1" t="s">
        <v>163</v>
      </c>
      <c r="C5461">
        <v>35.4437</v>
      </c>
      <c r="D5461">
        <v>139.63800000000001</v>
      </c>
      <c r="E5461" s="1" t="s">
        <v>21548</v>
      </c>
      <c r="F5461" t="s">
        <v>21653</v>
      </c>
      <c r="G5461">
        <v>0</v>
      </c>
      <c r="H5461">
        <v>46</v>
      </c>
      <c r="I5461">
        <v>0</v>
      </c>
    </row>
    <row r="5462" spans="1:9" hidden="1" x14ac:dyDescent="0.3">
      <c r="A5462" s="1" t="s">
        <v>159</v>
      </c>
      <c r="B5462" s="1" t="s">
        <v>164</v>
      </c>
      <c r="C5462">
        <v>37.648899999999998</v>
      </c>
      <c r="D5462">
        <v>-122.66549999999999</v>
      </c>
      <c r="E5462" s="1" t="s">
        <v>4</v>
      </c>
      <c r="F5462" t="s">
        <v>883</v>
      </c>
      <c r="G5462">
        <v>0</v>
      </c>
      <c r="H5462">
        <v>0</v>
      </c>
      <c r="I5462">
        <v>0</v>
      </c>
    </row>
    <row r="5463" spans="1:9" hidden="1" x14ac:dyDescent="0.3">
      <c r="A5463" s="1" t="s">
        <v>159</v>
      </c>
      <c r="B5463" s="1" t="s">
        <v>164</v>
      </c>
      <c r="C5463">
        <v>37.648899999999998</v>
      </c>
      <c r="D5463">
        <v>-122.66549999999999</v>
      </c>
      <c r="E5463" s="1" t="s">
        <v>5</v>
      </c>
      <c r="F5463" t="s">
        <v>1125</v>
      </c>
      <c r="G5463">
        <v>0</v>
      </c>
      <c r="H5463">
        <v>0</v>
      </c>
      <c r="I5463">
        <v>0</v>
      </c>
    </row>
    <row r="5464" spans="1:9" hidden="1" x14ac:dyDescent="0.3">
      <c r="A5464" s="1" t="s">
        <v>159</v>
      </c>
      <c r="B5464" s="1" t="s">
        <v>164</v>
      </c>
      <c r="C5464">
        <v>37.648899999999998</v>
      </c>
      <c r="D5464">
        <v>-122.66549999999999</v>
      </c>
      <c r="E5464" s="1" t="s">
        <v>6</v>
      </c>
      <c r="F5464" t="s">
        <v>1367</v>
      </c>
      <c r="G5464">
        <v>0</v>
      </c>
      <c r="H5464">
        <v>0</v>
      </c>
      <c r="I5464">
        <v>0</v>
      </c>
    </row>
    <row r="5465" spans="1:9" hidden="1" x14ac:dyDescent="0.3">
      <c r="A5465" s="1" t="s">
        <v>159</v>
      </c>
      <c r="B5465" s="1" t="s">
        <v>164</v>
      </c>
      <c r="C5465">
        <v>37.648899999999998</v>
      </c>
      <c r="D5465">
        <v>-122.66549999999999</v>
      </c>
      <c r="E5465" s="1" t="s">
        <v>7</v>
      </c>
      <c r="F5465" t="s">
        <v>1608</v>
      </c>
      <c r="G5465">
        <v>0</v>
      </c>
      <c r="H5465">
        <v>0</v>
      </c>
      <c r="I5465">
        <v>0</v>
      </c>
    </row>
    <row r="5466" spans="1:9" hidden="1" x14ac:dyDescent="0.3">
      <c r="A5466" s="1" t="s">
        <v>159</v>
      </c>
      <c r="B5466" s="1" t="s">
        <v>164</v>
      </c>
      <c r="C5466">
        <v>37.648899999999998</v>
      </c>
      <c r="D5466">
        <v>-122.66549999999999</v>
      </c>
      <c r="E5466" s="1" t="s">
        <v>8</v>
      </c>
      <c r="F5466" t="s">
        <v>1849</v>
      </c>
      <c r="G5466">
        <v>0</v>
      </c>
      <c r="H5466">
        <v>0</v>
      </c>
      <c r="I5466">
        <v>0</v>
      </c>
    </row>
    <row r="5467" spans="1:9" hidden="1" x14ac:dyDescent="0.3">
      <c r="A5467" s="1" t="s">
        <v>159</v>
      </c>
      <c r="B5467" s="1" t="s">
        <v>164</v>
      </c>
      <c r="C5467">
        <v>37.648899999999998</v>
      </c>
      <c r="D5467">
        <v>-122.66549999999999</v>
      </c>
      <c r="E5467" s="1" t="s">
        <v>9</v>
      </c>
      <c r="F5467" t="s">
        <v>2087</v>
      </c>
      <c r="G5467">
        <v>0</v>
      </c>
      <c r="H5467">
        <v>0</v>
      </c>
      <c r="I5467">
        <v>0</v>
      </c>
    </row>
    <row r="5468" spans="1:9" hidden="1" x14ac:dyDescent="0.3">
      <c r="A5468" s="1" t="s">
        <v>159</v>
      </c>
      <c r="B5468" s="1" t="s">
        <v>164</v>
      </c>
      <c r="C5468">
        <v>37.648899999999998</v>
      </c>
      <c r="D5468">
        <v>-122.66549999999999</v>
      </c>
      <c r="E5468" s="1" t="s">
        <v>10</v>
      </c>
      <c r="F5468" t="s">
        <v>2325</v>
      </c>
      <c r="G5468">
        <v>0</v>
      </c>
      <c r="H5468">
        <v>0</v>
      </c>
      <c r="I5468">
        <v>0</v>
      </c>
    </row>
    <row r="5469" spans="1:9" hidden="1" x14ac:dyDescent="0.3">
      <c r="A5469" s="1" t="s">
        <v>159</v>
      </c>
      <c r="B5469" s="1" t="s">
        <v>164</v>
      </c>
      <c r="C5469">
        <v>37.648899999999998</v>
      </c>
      <c r="D5469">
        <v>-122.66549999999999</v>
      </c>
      <c r="E5469" s="1" t="s">
        <v>11</v>
      </c>
      <c r="F5469" t="s">
        <v>2563</v>
      </c>
      <c r="G5469">
        <v>0</v>
      </c>
      <c r="H5469">
        <v>0</v>
      </c>
      <c r="I5469">
        <v>0</v>
      </c>
    </row>
    <row r="5470" spans="1:9" hidden="1" x14ac:dyDescent="0.3">
      <c r="A5470" s="1" t="s">
        <v>159</v>
      </c>
      <c r="B5470" s="1" t="s">
        <v>164</v>
      </c>
      <c r="C5470">
        <v>37.648899999999998</v>
      </c>
      <c r="D5470">
        <v>-122.66549999999999</v>
      </c>
      <c r="E5470" s="1" t="s">
        <v>12</v>
      </c>
      <c r="F5470" t="s">
        <v>2801</v>
      </c>
      <c r="G5470">
        <v>0</v>
      </c>
      <c r="H5470">
        <v>0</v>
      </c>
      <c r="I5470">
        <v>0</v>
      </c>
    </row>
    <row r="5471" spans="1:9" hidden="1" x14ac:dyDescent="0.3">
      <c r="A5471" s="1" t="s">
        <v>159</v>
      </c>
      <c r="B5471" s="1" t="s">
        <v>164</v>
      </c>
      <c r="C5471">
        <v>37.648899999999998</v>
      </c>
      <c r="D5471">
        <v>-122.66549999999999</v>
      </c>
      <c r="E5471" s="1" t="s">
        <v>13</v>
      </c>
      <c r="F5471" t="s">
        <v>3039</v>
      </c>
      <c r="G5471">
        <v>0</v>
      </c>
      <c r="H5471">
        <v>0</v>
      </c>
      <c r="I5471">
        <v>0</v>
      </c>
    </row>
    <row r="5472" spans="1:9" hidden="1" x14ac:dyDescent="0.3">
      <c r="A5472" s="1" t="s">
        <v>159</v>
      </c>
      <c r="B5472" s="1" t="s">
        <v>164</v>
      </c>
      <c r="C5472">
        <v>37.648899999999998</v>
      </c>
      <c r="D5472">
        <v>-122.66549999999999</v>
      </c>
      <c r="E5472" s="1" t="s">
        <v>14</v>
      </c>
      <c r="F5472" t="s">
        <v>3276</v>
      </c>
      <c r="G5472">
        <v>0</v>
      </c>
      <c r="H5472">
        <v>0</v>
      </c>
      <c r="I5472">
        <v>0</v>
      </c>
    </row>
    <row r="5473" spans="1:9" hidden="1" x14ac:dyDescent="0.3">
      <c r="A5473" s="1" t="s">
        <v>159</v>
      </c>
      <c r="B5473" s="1" t="s">
        <v>164</v>
      </c>
      <c r="C5473">
        <v>37.648899999999998</v>
      </c>
      <c r="D5473">
        <v>-122.66549999999999</v>
      </c>
      <c r="E5473" s="1" t="s">
        <v>15</v>
      </c>
      <c r="F5473" t="s">
        <v>3512</v>
      </c>
      <c r="G5473">
        <v>0</v>
      </c>
      <c r="H5473">
        <v>0</v>
      </c>
      <c r="I5473">
        <v>0</v>
      </c>
    </row>
    <row r="5474" spans="1:9" hidden="1" x14ac:dyDescent="0.3">
      <c r="A5474" s="1" t="s">
        <v>159</v>
      </c>
      <c r="B5474" s="1" t="s">
        <v>164</v>
      </c>
      <c r="C5474">
        <v>37.648899999999998</v>
      </c>
      <c r="D5474">
        <v>-122.66549999999999</v>
      </c>
      <c r="E5474" s="1" t="s">
        <v>16</v>
      </c>
      <c r="F5474" t="s">
        <v>3748</v>
      </c>
      <c r="G5474">
        <v>0</v>
      </c>
      <c r="H5474">
        <v>0</v>
      </c>
      <c r="I5474">
        <v>0</v>
      </c>
    </row>
    <row r="5475" spans="1:9" hidden="1" x14ac:dyDescent="0.3">
      <c r="A5475" s="1" t="s">
        <v>159</v>
      </c>
      <c r="B5475" s="1" t="s">
        <v>164</v>
      </c>
      <c r="C5475">
        <v>37.648899999999998</v>
      </c>
      <c r="D5475">
        <v>-122.66549999999999</v>
      </c>
      <c r="E5475" s="1" t="s">
        <v>17</v>
      </c>
      <c r="F5475" t="s">
        <v>3983</v>
      </c>
      <c r="G5475">
        <v>0</v>
      </c>
      <c r="H5475">
        <v>0</v>
      </c>
      <c r="I5475">
        <v>0</v>
      </c>
    </row>
    <row r="5476" spans="1:9" hidden="1" x14ac:dyDescent="0.3">
      <c r="A5476" s="1" t="s">
        <v>159</v>
      </c>
      <c r="B5476" s="1" t="s">
        <v>164</v>
      </c>
      <c r="C5476">
        <v>37.648899999999998</v>
      </c>
      <c r="D5476">
        <v>-122.66549999999999</v>
      </c>
      <c r="E5476" s="1" t="s">
        <v>18</v>
      </c>
      <c r="F5476" t="s">
        <v>4218</v>
      </c>
      <c r="G5476">
        <v>0</v>
      </c>
      <c r="H5476">
        <v>0</v>
      </c>
      <c r="I5476">
        <v>0</v>
      </c>
    </row>
    <row r="5477" spans="1:9" hidden="1" x14ac:dyDescent="0.3">
      <c r="A5477" s="1" t="s">
        <v>159</v>
      </c>
      <c r="B5477" s="1" t="s">
        <v>164</v>
      </c>
      <c r="C5477">
        <v>37.648899999999998</v>
      </c>
      <c r="D5477">
        <v>-122.66549999999999</v>
      </c>
      <c r="E5477" s="1" t="s">
        <v>19</v>
      </c>
      <c r="F5477" t="s">
        <v>4453</v>
      </c>
      <c r="G5477">
        <v>0</v>
      </c>
      <c r="H5477">
        <v>0</v>
      </c>
      <c r="I5477">
        <v>0</v>
      </c>
    </row>
    <row r="5478" spans="1:9" hidden="1" x14ac:dyDescent="0.3">
      <c r="A5478" s="1" t="s">
        <v>159</v>
      </c>
      <c r="B5478" s="1" t="s">
        <v>164</v>
      </c>
      <c r="C5478">
        <v>37.648899999999998</v>
      </c>
      <c r="D5478">
        <v>-122.66549999999999</v>
      </c>
      <c r="E5478" s="1" t="s">
        <v>20</v>
      </c>
      <c r="F5478" t="s">
        <v>4688</v>
      </c>
      <c r="G5478">
        <v>0</v>
      </c>
      <c r="H5478">
        <v>0</v>
      </c>
      <c r="I5478">
        <v>0</v>
      </c>
    </row>
    <row r="5479" spans="1:9" hidden="1" x14ac:dyDescent="0.3">
      <c r="A5479" s="1" t="s">
        <v>159</v>
      </c>
      <c r="B5479" s="1" t="s">
        <v>164</v>
      </c>
      <c r="C5479">
        <v>37.648899999999998</v>
      </c>
      <c r="D5479">
        <v>-122.66549999999999</v>
      </c>
      <c r="E5479" s="1" t="s">
        <v>21</v>
      </c>
      <c r="F5479" t="s">
        <v>4923</v>
      </c>
      <c r="G5479">
        <v>0</v>
      </c>
      <c r="H5479">
        <v>0</v>
      </c>
      <c r="I5479">
        <v>0</v>
      </c>
    </row>
    <row r="5480" spans="1:9" hidden="1" x14ac:dyDescent="0.3">
      <c r="A5480" s="1" t="s">
        <v>159</v>
      </c>
      <c r="B5480" s="1" t="s">
        <v>164</v>
      </c>
      <c r="C5480">
        <v>37.648899999999998</v>
      </c>
      <c r="D5480">
        <v>-122.66549999999999</v>
      </c>
      <c r="E5480" s="1" t="s">
        <v>22</v>
      </c>
      <c r="F5480" t="s">
        <v>5158</v>
      </c>
      <c r="G5480">
        <v>0</v>
      </c>
      <c r="H5480">
        <v>0</v>
      </c>
      <c r="I5480">
        <v>0</v>
      </c>
    </row>
    <row r="5481" spans="1:9" hidden="1" x14ac:dyDescent="0.3">
      <c r="A5481" s="1" t="s">
        <v>159</v>
      </c>
      <c r="B5481" s="1" t="s">
        <v>164</v>
      </c>
      <c r="C5481">
        <v>37.648899999999998</v>
      </c>
      <c r="D5481">
        <v>-122.66549999999999</v>
      </c>
      <c r="E5481" s="1" t="s">
        <v>23</v>
      </c>
      <c r="F5481" t="s">
        <v>5393</v>
      </c>
      <c r="G5481">
        <v>0</v>
      </c>
      <c r="H5481">
        <v>0</v>
      </c>
      <c r="I5481">
        <v>0</v>
      </c>
    </row>
    <row r="5482" spans="1:9" hidden="1" x14ac:dyDescent="0.3">
      <c r="A5482" s="1" t="s">
        <v>159</v>
      </c>
      <c r="B5482" s="1" t="s">
        <v>164</v>
      </c>
      <c r="C5482">
        <v>37.648899999999998</v>
      </c>
      <c r="D5482">
        <v>-122.66549999999999</v>
      </c>
      <c r="E5482" s="1" t="s">
        <v>24</v>
      </c>
      <c r="F5482" t="s">
        <v>5628</v>
      </c>
      <c r="G5482">
        <v>0</v>
      </c>
      <c r="H5482">
        <v>0</v>
      </c>
      <c r="I5482">
        <v>0</v>
      </c>
    </row>
    <row r="5483" spans="1:9" hidden="1" x14ac:dyDescent="0.3">
      <c r="A5483" s="1" t="s">
        <v>159</v>
      </c>
      <c r="B5483" s="1" t="s">
        <v>164</v>
      </c>
      <c r="C5483">
        <v>37.648899999999998</v>
      </c>
      <c r="D5483">
        <v>-122.66549999999999</v>
      </c>
      <c r="E5483" s="1" t="s">
        <v>25</v>
      </c>
      <c r="F5483" t="s">
        <v>5862</v>
      </c>
      <c r="G5483">
        <v>0</v>
      </c>
      <c r="H5483">
        <v>0</v>
      </c>
      <c r="I5483">
        <v>0</v>
      </c>
    </row>
    <row r="5484" spans="1:9" hidden="1" x14ac:dyDescent="0.3">
      <c r="A5484" s="1" t="s">
        <v>159</v>
      </c>
      <c r="B5484" s="1" t="s">
        <v>164</v>
      </c>
      <c r="C5484">
        <v>37.648899999999998</v>
      </c>
      <c r="D5484">
        <v>-122.66549999999999</v>
      </c>
      <c r="E5484" s="1" t="s">
        <v>26</v>
      </c>
      <c r="F5484" t="s">
        <v>6096</v>
      </c>
      <c r="G5484">
        <v>0</v>
      </c>
      <c r="H5484">
        <v>0</v>
      </c>
      <c r="I5484">
        <v>0</v>
      </c>
    </row>
    <row r="5485" spans="1:9" hidden="1" x14ac:dyDescent="0.3">
      <c r="A5485" s="1" t="s">
        <v>159</v>
      </c>
      <c r="B5485" s="1" t="s">
        <v>164</v>
      </c>
      <c r="C5485">
        <v>37.648899999999998</v>
      </c>
      <c r="D5485">
        <v>-122.66549999999999</v>
      </c>
      <c r="E5485" s="1" t="s">
        <v>27</v>
      </c>
      <c r="F5485" t="s">
        <v>6330</v>
      </c>
      <c r="G5485">
        <v>0</v>
      </c>
      <c r="H5485">
        <v>0</v>
      </c>
      <c r="I5485">
        <v>0</v>
      </c>
    </row>
    <row r="5486" spans="1:9" hidden="1" x14ac:dyDescent="0.3">
      <c r="A5486" s="1" t="s">
        <v>159</v>
      </c>
      <c r="B5486" s="1" t="s">
        <v>164</v>
      </c>
      <c r="C5486">
        <v>37.648899999999998</v>
      </c>
      <c r="D5486">
        <v>-122.66549999999999</v>
      </c>
      <c r="E5486" s="1" t="s">
        <v>28</v>
      </c>
      <c r="F5486" t="s">
        <v>6564</v>
      </c>
      <c r="G5486">
        <v>0</v>
      </c>
      <c r="H5486">
        <v>0</v>
      </c>
      <c r="I5486">
        <v>0</v>
      </c>
    </row>
    <row r="5487" spans="1:9" hidden="1" x14ac:dyDescent="0.3">
      <c r="A5487" s="1" t="s">
        <v>159</v>
      </c>
      <c r="B5487" s="1" t="s">
        <v>164</v>
      </c>
      <c r="C5487">
        <v>37.648899999999998</v>
      </c>
      <c r="D5487">
        <v>-122.66549999999999</v>
      </c>
      <c r="E5487" s="1" t="s">
        <v>29</v>
      </c>
      <c r="F5487" t="s">
        <v>6798</v>
      </c>
      <c r="G5487">
        <v>0</v>
      </c>
      <c r="H5487">
        <v>0</v>
      </c>
      <c r="I5487">
        <v>0</v>
      </c>
    </row>
    <row r="5488" spans="1:9" hidden="1" x14ac:dyDescent="0.3">
      <c r="A5488" s="1" t="s">
        <v>159</v>
      </c>
      <c r="B5488" s="1" t="s">
        <v>164</v>
      </c>
      <c r="C5488">
        <v>37.648899999999998</v>
      </c>
      <c r="D5488">
        <v>-122.66549999999999</v>
      </c>
      <c r="E5488" s="1" t="s">
        <v>30</v>
      </c>
      <c r="F5488" t="s">
        <v>7032</v>
      </c>
      <c r="G5488">
        <v>0</v>
      </c>
      <c r="H5488">
        <v>0</v>
      </c>
      <c r="I5488">
        <v>0</v>
      </c>
    </row>
    <row r="5489" spans="1:9" hidden="1" x14ac:dyDescent="0.3">
      <c r="A5489" s="1" t="s">
        <v>159</v>
      </c>
      <c r="B5489" s="1" t="s">
        <v>164</v>
      </c>
      <c r="C5489">
        <v>37.648899999999998</v>
      </c>
      <c r="D5489">
        <v>-122.66549999999999</v>
      </c>
      <c r="E5489" s="1" t="s">
        <v>31</v>
      </c>
      <c r="F5489" t="s">
        <v>7266</v>
      </c>
      <c r="G5489">
        <v>0</v>
      </c>
      <c r="H5489">
        <v>0</v>
      </c>
      <c r="I5489">
        <v>0</v>
      </c>
    </row>
    <row r="5490" spans="1:9" hidden="1" x14ac:dyDescent="0.3">
      <c r="A5490" s="1" t="s">
        <v>159</v>
      </c>
      <c r="B5490" s="1" t="s">
        <v>164</v>
      </c>
      <c r="C5490">
        <v>37.648899999999998</v>
      </c>
      <c r="D5490">
        <v>-122.66549999999999</v>
      </c>
      <c r="E5490" s="1" t="s">
        <v>32</v>
      </c>
      <c r="F5490" t="s">
        <v>7500</v>
      </c>
      <c r="G5490">
        <v>0</v>
      </c>
      <c r="H5490">
        <v>0</v>
      </c>
      <c r="I5490">
        <v>0</v>
      </c>
    </row>
    <row r="5491" spans="1:9" hidden="1" x14ac:dyDescent="0.3">
      <c r="A5491" s="1" t="s">
        <v>159</v>
      </c>
      <c r="B5491" s="1" t="s">
        <v>164</v>
      </c>
      <c r="C5491">
        <v>37.648899999999998</v>
      </c>
      <c r="D5491">
        <v>-122.66549999999999</v>
      </c>
      <c r="E5491" s="1" t="s">
        <v>33</v>
      </c>
      <c r="F5491" t="s">
        <v>7734</v>
      </c>
      <c r="G5491">
        <v>0</v>
      </c>
      <c r="H5491">
        <v>0</v>
      </c>
      <c r="I5491">
        <v>0</v>
      </c>
    </row>
    <row r="5492" spans="1:9" hidden="1" x14ac:dyDescent="0.3">
      <c r="A5492" s="1" t="s">
        <v>159</v>
      </c>
      <c r="B5492" s="1" t="s">
        <v>164</v>
      </c>
      <c r="C5492">
        <v>37.648899999999998</v>
      </c>
      <c r="D5492">
        <v>-122.66549999999999</v>
      </c>
      <c r="E5492" s="1" t="s">
        <v>34</v>
      </c>
      <c r="F5492" t="s">
        <v>7968</v>
      </c>
      <c r="G5492">
        <v>0</v>
      </c>
      <c r="H5492">
        <v>0</v>
      </c>
      <c r="I5492">
        <v>0</v>
      </c>
    </row>
    <row r="5493" spans="1:9" hidden="1" x14ac:dyDescent="0.3">
      <c r="A5493" s="1" t="s">
        <v>159</v>
      </c>
      <c r="B5493" s="1" t="s">
        <v>164</v>
      </c>
      <c r="C5493">
        <v>37.648899999999998</v>
      </c>
      <c r="D5493">
        <v>-122.66549999999999</v>
      </c>
      <c r="E5493" s="1" t="s">
        <v>35</v>
      </c>
      <c r="F5493" t="s">
        <v>8200</v>
      </c>
      <c r="G5493">
        <v>0</v>
      </c>
      <c r="H5493">
        <v>0</v>
      </c>
      <c r="I5493">
        <v>0</v>
      </c>
    </row>
    <row r="5494" spans="1:9" hidden="1" x14ac:dyDescent="0.3">
      <c r="A5494" s="1" t="s">
        <v>159</v>
      </c>
      <c r="B5494" s="1" t="s">
        <v>164</v>
      </c>
      <c r="C5494">
        <v>37.648899999999998</v>
      </c>
      <c r="D5494">
        <v>-122.66549999999999</v>
      </c>
      <c r="E5494" s="1" t="s">
        <v>36</v>
      </c>
      <c r="F5494" t="s">
        <v>8432</v>
      </c>
      <c r="G5494">
        <v>0</v>
      </c>
      <c r="H5494">
        <v>0</v>
      </c>
      <c r="I5494">
        <v>0</v>
      </c>
    </row>
    <row r="5495" spans="1:9" hidden="1" x14ac:dyDescent="0.3">
      <c r="A5495" s="1" t="s">
        <v>159</v>
      </c>
      <c r="B5495" s="1" t="s">
        <v>164</v>
      </c>
      <c r="C5495">
        <v>37.648899999999998</v>
      </c>
      <c r="D5495">
        <v>-122.66549999999999</v>
      </c>
      <c r="E5495" s="1" t="s">
        <v>37</v>
      </c>
      <c r="F5495" t="s">
        <v>8663</v>
      </c>
      <c r="G5495">
        <v>0</v>
      </c>
      <c r="H5495">
        <v>0</v>
      </c>
      <c r="I5495">
        <v>0</v>
      </c>
    </row>
    <row r="5496" spans="1:9" hidden="1" x14ac:dyDescent="0.3">
      <c r="A5496" s="1" t="s">
        <v>159</v>
      </c>
      <c r="B5496" s="1" t="s">
        <v>164</v>
      </c>
      <c r="C5496">
        <v>37.648899999999998</v>
      </c>
      <c r="D5496">
        <v>-122.66549999999999</v>
      </c>
      <c r="E5496" s="1" t="s">
        <v>38</v>
      </c>
      <c r="F5496" t="s">
        <v>8894</v>
      </c>
      <c r="G5496">
        <v>0</v>
      </c>
      <c r="H5496">
        <v>0</v>
      </c>
      <c r="I5496">
        <v>0</v>
      </c>
    </row>
    <row r="5497" spans="1:9" hidden="1" x14ac:dyDescent="0.3">
      <c r="A5497" s="1" t="s">
        <v>159</v>
      </c>
      <c r="B5497" s="1" t="s">
        <v>164</v>
      </c>
      <c r="C5497">
        <v>37.648899999999998</v>
      </c>
      <c r="D5497">
        <v>-122.66549999999999</v>
      </c>
      <c r="E5497" s="1" t="s">
        <v>39</v>
      </c>
      <c r="F5497" t="s">
        <v>9125</v>
      </c>
      <c r="G5497">
        <v>0</v>
      </c>
      <c r="H5497">
        <v>0</v>
      </c>
      <c r="I5497">
        <v>0</v>
      </c>
    </row>
    <row r="5498" spans="1:9" hidden="1" x14ac:dyDescent="0.3">
      <c r="A5498" s="1" t="s">
        <v>159</v>
      </c>
      <c r="B5498" s="1" t="s">
        <v>164</v>
      </c>
      <c r="C5498">
        <v>37.648899999999998</v>
      </c>
      <c r="D5498">
        <v>-122.66549999999999</v>
      </c>
      <c r="E5498" s="1" t="s">
        <v>40</v>
      </c>
      <c r="F5498" t="s">
        <v>9356</v>
      </c>
      <c r="G5498">
        <v>0</v>
      </c>
      <c r="H5498">
        <v>0</v>
      </c>
      <c r="I5498">
        <v>0</v>
      </c>
    </row>
    <row r="5499" spans="1:9" hidden="1" x14ac:dyDescent="0.3">
      <c r="A5499" s="1" t="s">
        <v>159</v>
      </c>
      <c r="B5499" s="1" t="s">
        <v>164</v>
      </c>
      <c r="C5499">
        <v>37.648899999999998</v>
      </c>
      <c r="D5499">
        <v>-122.66549999999999</v>
      </c>
      <c r="E5499" s="1" t="s">
        <v>41</v>
      </c>
      <c r="F5499" t="s">
        <v>9587</v>
      </c>
      <c r="G5499">
        <v>0</v>
      </c>
      <c r="H5499">
        <v>0</v>
      </c>
      <c r="I5499">
        <v>0</v>
      </c>
    </row>
    <row r="5500" spans="1:9" hidden="1" x14ac:dyDescent="0.3">
      <c r="A5500" s="1" t="s">
        <v>159</v>
      </c>
      <c r="B5500" s="1" t="s">
        <v>164</v>
      </c>
      <c r="C5500">
        <v>37.648899999999998</v>
      </c>
      <c r="D5500">
        <v>-122.66549999999999</v>
      </c>
      <c r="E5500" s="1" t="s">
        <v>42</v>
      </c>
      <c r="F5500" t="s">
        <v>9818</v>
      </c>
      <c r="G5500">
        <v>0</v>
      </c>
      <c r="H5500">
        <v>0</v>
      </c>
      <c r="I5500">
        <v>0</v>
      </c>
    </row>
    <row r="5501" spans="1:9" hidden="1" x14ac:dyDescent="0.3">
      <c r="A5501" s="1" t="s">
        <v>159</v>
      </c>
      <c r="B5501" s="1" t="s">
        <v>164</v>
      </c>
      <c r="C5501">
        <v>37.648899999999998</v>
      </c>
      <c r="D5501">
        <v>-122.66549999999999</v>
      </c>
      <c r="E5501" s="1" t="s">
        <v>43</v>
      </c>
      <c r="F5501" t="s">
        <v>10047</v>
      </c>
      <c r="G5501">
        <v>0</v>
      </c>
      <c r="H5501">
        <v>0</v>
      </c>
      <c r="I5501">
        <v>0</v>
      </c>
    </row>
    <row r="5502" spans="1:9" hidden="1" x14ac:dyDescent="0.3">
      <c r="A5502" s="1" t="s">
        <v>159</v>
      </c>
      <c r="B5502" s="1" t="s">
        <v>164</v>
      </c>
      <c r="C5502">
        <v>37.648899999999998</v>
      </c>
      <c r="D5502">
        <v>-122.66549999999999</v>
      </c>
      <c r="E5502" s="1" t="s">
        <v>44</v>
      </c>
      <c r="F5502" t="s">
        <v>10275</v>
      </c>
      <c r="G5502">
        <v>0</v>
      </c>
      <c r="H5502">
        <v>0</v>
      </c>
      <c r="I5502">
        <v>0</v>
      </c>
    </row>
    <row r="5503" spans="1:9" hidden="1" x14ac:dyDescent="0.3">
      <c r="A5503" s="1" t="s">
        <v>159</v>
      </c>
      <c r="B5503" s="1" t="s">
        <v>164</v>
      </c>
      <c r="C5503">
        <v>37.648899999999998</v>
      </c>
      <c r="D5503">
        <v>-122.66549999999999</v>
      </c>
      <c r="E5503" s="1" t="s">
        <v>45</v>
      </c>
      <c r="F5503" t="s">
        <v>10496</v>
      </c>
      <c r="G5503">
        <v>0</v>
      </c>
      <c r="H5503">
        <v>0</v>
      </c>
      <c r="I5503">
        <v>0</v>
      </c>
    </row>
    <row r="5504" spans="1:9" hidden="1" x14ac:dyDescent="0.3">
      <c r="A5504" s="1" t="s">
        <v>159</v>
      </c>
      <c r="B5504" s="1" t="s">
        <v>164</v>
      </c>
      <c r="C5504">
        <v>37.648899999999998</v>
      </c>
      <c r="D5504">
        <v>-122.66549999999999</v>
      </c>
      <c r="E5504" s="1" t="s">
        <v>46</v>
      </c>
      <c r="F5504" t="s">
        <v>10712</v>
      </c>
      <c r="G5504">
        <v>0</v>
      </c>
      <c r="H5504">
        <v>0</v>
      </c>
      <c r="I5504">
        <v>0</v>
      </c>
    </row>
    <row r="5505" spans="1:9" hidden="1" x14ac:dyDescent="0.3">
      <c r="A5505" s="1" t="s">
        <v>159</v>
      </c>
      <c r="B5505" s="1" t="s">
        <v>164</v>
      </c>
      <c r="C5505">
        <v>37.648899999999998</v>
      </c>
      <c r="D5505">
        <v>-122.66549999999999</v>
      </c>
      <c r="E5505" s="1" t="s">
        <v>47</v>
      </c>
      <c r="F5505" t="s">
        <v>10927</v>
      </c>
      <c r="G5505">
        <v>0</v>
      </c>
      <c r="H5505">
        <v>0</v>
      </c>
      <c r="I5505">
        <v>0</v>
      </c>
    </row>
    <row r="5506" spans="1:9" hidden="1" x14ac:dyDescent="0.3">
      <c r="A5506" s="1" t="s">
        <v>159</v>
      </c>
      <c r="B5506" s="1" t="s">
        <v>164</v>
      </c>
      <c r="C5506">
        <v>37.648899999999998</v>
      </c>
      <c r="D5506">
        <v>-122.66549999999999</v>
      </c>
      <c r="E5506" s="1" t="s">
        <v>48</v>
      </c>
      <c r="F5506" t="s">
        <v>11730</v>
      </c>
      <c r="G5506">
        <v>0</v>
      </c>
      <c r="H5506">
        <v>0</v>
      </c>
      <c r="I5506">
        <v>0</v>
      </c>
    </row>
    <row r="5507" spans="1:9" hidden="1" x14ac:dyDescent="0.3">
      <c r="A5507" s="1" t="s">
        <v>159</v>
      </c>
      <c r="B5507" s="1" t="s">
        <v>164</v>
      </c>
      <c r="C5507">
        <v>37.648899999999998</v>
      </c>
      <c r="D5507">
        <v>-122.66549999999999</v>
      </c>
      <c r="E5507" s="1" t="s">
        <v>49</v>
      </c>
      <c r="F5507" t="s">
        <v>17165</v>
      </c>
      <c r="G5507">
        <v>0</v>
      </c>
      <c r="H5507">
        <v>21</v>
      </c>
      <c r="I5507">
        <v>0</v>
      </c>
    </row>
    <row r="5508" spans="1:9" hidden="1" x14ac:dyDescent="0.3">
      <c r="A5508" s="1" t="s">
        <v>159</v>
      </c>
      <c r="B5508" s="1" t="s">
        <v>164</v>
      </c>
      <c r="C5508">
        <v>37.648899999999998</v>
      </c>
      <c r="D5508">
        <v>-122.66549999999999</v>
      </c>
      <c r="E5508" s="1" t="s">
        <v>50</v>
      </c>
      <c r="F5508" t="s">
        <v>17166</v>
      </c>
      <c r="G5508">
        <v>0</v>
      </c>
      <c r="H5508">
        <v>21</v>
      </c>
      <c r="I5508">
        <v>0</v>
      </c>
    </row>
    <row r="5509" spans="1:9" hidden="1" x14ac:dyDescent="0.3">
      <c r="A5509" s="1" t="s">
        <v>159</v>
      </c>
      <c r="B5509" s="1" t="s">
        <v>164</v>
      </c>
      <c r="C5509">
        <v>37.648899999999998</v>
      </c>
      <c r="D5509">
        <v>-122.66549999999999</v>
      </c>
      <c r="E5509" s="1" t="s">
        <v>51</v>
      </c>
      <c r="F5509" t="s">
        <v>17167</v>
      </c>
      <c r="G5509">
        <v>0</v>
      </c>
      <c r="H5509">
        <v>21</v>
      </c>
      <c r="I5509">
        <v>0</v>
      </c>
    </row>
    <row r="5510" spans="1:9" hidden="1" x14ac:dyDescent="0.3">
      <c r="A5510" s="1" t="s">
        <v>159</v>
      </c>
      <c r="B5510" s="1" t="s">
        <v>164</v>
      </c>
      <c r="C5510">
        <v>37.648899999999998</v>
      </c>
      <c r="D5510">
        <v>-122.66549999999999</v>
      </c>
      <c r="E5510" s="1" t="s">
        <v>52</v>
      </c>
      <c r="F5510" t="s">
        <v>17168</v>
      </c>
      <c r="G5510">
        <v>0</v>
      </c>
      <c r="H5510">
        <v>21</v>
      </c>
      <c r="I5510">
        <v>0</v>
      </c>
    </row>
    <row r="5511" spans="1:9" hidden="1" x14ac:dyDescent="0.3">
      <c r="A5511" s="1" t="s">
        <v>159</v>
      </c>
      <c r="B5511" s="1" t="s">
        <v>164</v>
      </c>
      <c r="C5511">
        <v>37.648899999999998</v>
      </c>
      <c r="D5511">
        <v>-122.66549999999999</v>
      </c>
      <c r="E5511" s="1" t="s">
        <v>53</v>
      </c>
      <c r="F5511" t="s">
        <v>17169</v>
      </c>
      <c r="G5511">
        <v>0</v>
      </c>
      <c r="H5511">
        <v>21</v>
      </c>
      <c r="I5511">
        <v>0</v>
      </c>
    </row>
    <row r="5512" spans="1:9" hidden="1" x14ac:dyDescent="0.3">
      <c r="A5512" s="1" t="s">
        <v>159</v>
      </c>
      <c r="B5512" s="1" t="s">
        <v>164</v>
      </c>
      <c r="C5512">
        <v>37.648899999999998</v>
      </c>
      <c r="D5512">
        <v>-122.66549999999999</v>
      </c>
      <c r="E5512" s="1" t="s">
        <v>54</v>
      </c>
      <c r="F5512" t="s">
        <v>17170</v>
      </c>
      <c r="G5512">
        <v>0</v>
      </c>
      <c r="H5512">
        <v>21</v>
      </c>
      <c r="I5512">
        <v>0</v>
      </c>
    </row>
    <row r="5513" spans="1:9" hidden="1" x14ac:dyDescent="0.3">
      <c r="A5513" s="1" t="s">
        <v>159</v>
      </c>
      <c r="B5513" s="1" t="s">
        <v>164</v>
      </c>
      <c r="C5513">
        <v>37.648899999999998</v>
      </c>
      <c r="D5513">
        <v>-122.66549999999999</v>
      </c>
      <c r="E5513" s="1" t="s">
        <v>21548</v>
      </c>
      <c r="F5513" t="s">
        <v>21654</v>
      </c>
      <c r="G5513">
        <v>0</v>
      </c>
      <c r="H5513">
        <v>21</v>
      </c>
      <c r="I5513">
        <v>0</v>
      </c>
    </row>
    <row r="5514" spans="1:9" hidden="1" x14ac:dyDescent="0.3">
      <c r="A5514" s="1" t="s">
        <v>159</v>
      </c>
      <c r="B5514" s="1" t="s">
        <v>94</v>
      </c>
      <c r="C5514">
        <v>33.040599999999998</v>
      </c>
      <c r="D5514">
        <v>-83.643100000000004</v>
      </c>
      <c r="E5514" s="1" t="s">
        <v>4</v>
      </c>
      <c r="F5514" t="s">
        <v>884</v>
      </c>
      <c r="G5514">
        <v>0</v>
      </c>
      <c r="H5514">
        <v>0</v>
      </c>
      <c r="I5514">
        <v>0</v>
      </c>
    </row>
    <row r="5515" spans="1:9" hidden="1" x14ac:dyDescent="0.3">
      <c r="A5515" s="1" t="s">
        <v>159</v>
      </c>
      <c r="B5515" s="1" t="s">
        <v>94</v>
      </c>
      <c r="C5515">
        <v>33.040599999999998</v>
      </c>
      <c r="D5515">
        <v>-83.643100000000004</v>
      </c>
      <c r="E5515" s="1" t="s">
        <v>5</v>
      </c>
      <c r="F5515" t="s">
        <v>1126</v>
      </c>
      <c r="G5515">
        <v>0</v>
      </c>
      <c r="H5515">
        <v>0</v>
      </c>
      <c r="I5515">
        <v>0</v>
      </c>
    </row>
    <row r="5516" spans="1:9" hidden="1" x14ac:dyDescent="0.3">
      <c r="A5516" s="1" t="s">
        <v>159</v>
      </c>
      <c r="B5516" s="1" t="s">
        <v>94</v>
      </c>
      <c r="C5516">
        <v>33.040599999999998</v>
      </c>
      <c r="D5516">
        <v>-83.643100000000004</v>
      </c>
      <c r="E5516" s="1" t="s">
        <v>6</v>
      </c>
      <c r="F5516" t="s">
        <v>1368</v>
      </c>
      <c r="G5516">
        <v>0</v>
      </c>
      <c r="H5516">
        <v>0</v>
      </c>
      <c r="I5516">
        <v>0</v>
      </c>
    </row>
    <row r="5517" spans="1:9" hidden="1" x14ac:dyDescent="0.3">
      <c r="A5517" s="1" t="s">
        <v>159</v>
      </c>
      <c r="B5517" s="1" t="s">
        <v>94</v>
      </c>
      <c r="C5517">
        <v>33.040599999999998</v>
      </c>
      <c r="D5517">
        <v>-83.643100000000004</v>
      </c>
      <c r="E5517" s="1" t="s">
        <v>7</v>
      </c>
      <c r="F5517" t="s">
        <v>1609</v>
      </c>
      <c r="G5517">
        <v>0</v>
      </c>
      <c r="H5517">
        <v>0</v>
      </c>
      <c r="I5517">
        <v>0</v>
      </c>
    </row>
    <row r="5518" spans="1:9" hidden="1" x14ac:dyDescent="0.3">
      <c r="A5518" s="1" t="s">
        <v>159</v>
      </c>
      <c r="B5518" s="1" t="s">
        <v>94</v>
      </c>
      <c r="C5518">
        <v>33.040599999999998</v>
      </c>
      <c r="D5518">
        <v>-83.643100000000004</v>
      </c>
      <c r="E5518" s="1" t="s">
        <v>8</v>
      </c>
      <c r="F5518" t="s">
        <v>1850</v>
      </c>
      <c r="G5518">
        <v>0</v>
      </c>
      <c r="H5518">
        <v>0</v>
      </c>
      <c r="I5518">
        <v>0</v>
      </c>
    </row>
    <row r="5519" spans="1:9" hidden="1" x14ac:dyDescent="0.3">
      <c r="A5519" s="1" t="s">
        <v>159</v>
      </c>
      <c r="B5519" s="1" t="s">
        <v>94</v>
      </c>
      <c r="C5519">
        <v>33.040599999999998</v>
      </c>
      <c r="D5519">
        <v>-83.643100000000004</v>
      </c>
      <c r="E5519" s="1" t="s">
        <v>9</v>
      </c>
      <c r="F5519" t="s">
        <v>2088</v>
      </c>
      <c r="G5519">
        <v>0</v>
      </c>
      <c r="H5519">
        <v>0</v>
      </c>
      <c r="I5519">
        <v>0</v>
      </c>
    </row>
    <row r="5520" spans="1:9" hidden="1" x14ac:dyDescent="0.3">
      <c r="A5520" s="1" t="s">
        <v>159</v>
      </c>
      <c r="B5520" s="1" t="s">
        <v>94</v>
      </c>
      <c r="C5520">
        <v>33.040599999999998</v>
      </c>
      <c r="D5520">
        <v>-83.643100000000004</v>
      </c>
      <c r="E5520" s="1" t="s">
        <v>10</v>
      </c>
      <c r="F5520" t="s">
        <v>2326</v>
      </c>
      <c r="G5520">
        <v>0</v>
      </c>
      <c r="H5520">
        <v>0</v>
      </c>
      <c r="I5520">
        <v>0</v>
      </c>
    </row>
    <row r="5521" spans="1:9" hidden="1" x14ac:dyDescent="0.3">
      <c r="A5521" s="1" t="s">
        <v>159</v>
      </c>
      <c r="B5521" s="1" t="s">
        <v>94</v>
      </c>
      <c r="C5521">
        <v>33.040599999999998</v>
      </c>
      <c r="D5521">
        <v>-83.643100000000004</v>
      </c>
      <c r="E5521" s="1" t="s">
        <v>11</v>
      </c>
      <c r="F5521" t="s">
        <v>2564</v>
      </c>
      <c r="G5521">
        <v>0</v>
      </c>
      <c r="H5521">
        <v>0</v>
      </c>
      <c r="I5521">
        <v>0</v>
      </c>
    </row>
    <row r="5522" spans="1:9" hidden="1" x14ac:dyDescent="0.3">
      <c r="A5522" s="1" t="s">
        <v>159</v>
      </c>
      <c r="B5522" s="1" t="s">
        <v>94</v>
      </c>
      <c r="C5522">
        <v>33.040599999999998</v>
      </c>
      <c r="D5522">
        <v>-83.643100000000004</v>
      </c>
      <c r="E5522" s="1" t="s">
        <v>12</v>
      </c>
      <c r="F5522" t="s">
        <v>2802</v>
      </c>
      <c r="G5522">
        <v>0</v>
      </c>
      <c r="H5522">
        <v>0</v>
      </c>
      <c r="I5522">
        <v>0</v>
      </c>
    </row>
    <row r="5523" spans="1:9" hidden="1" x14ac:dyDescent="0.3">
      <c r="A5523" s="1" t="s">
        <v>159</v>
      </c>
      <c r="B5523" s="1" t="s">
        <v>94</v>
      </c>
      <c r="C5523">
        <v>33.040599999999998</v>
      </c>
      <c r="D5523">
        <v>-83.643100000000004</v>
      </c>
      <c r="E5523" s="1" t="s">
        <v>13</v>
      </c>
      <c r="F5523" t="s">
        <v>3040</v>
      </c>
      <c r="G5523">
        <v>0</v>
      </c>
      <c r="H5523">
        <v>0</v>
      </c>
      <c r="I5523">
        <v>0</v>
      </c>
    </row>
    <row r="5524" spans="1:9" hidden="1" x14ac:dyDescent="0.3">
      <c r="A5524" s="1" t="s">
        <v>159</v>
      </c>
      <c r="B5524" s="1" t="s">
        <v>94</v>
      </c>
      <c r="C5524">
        <v>33.040599999999998</v>
      </c>
      <c r="D5524">
        <v>-83.643100000000004</v>
      </c>
      <c r="E5524" s="1" t="s">
        <v>14</v>
      </c>
      <c r="F5524" t="s">
        <v>3277</v>
      </c>
      <c r="G5524">
        <v>0</v>
      </c>
      <c r="H5524">
        <v>0</v>
      </c>
      <c r="I5524">
        <v>0</v>
      </c>
    </row>
    <row r="5525" spans="1:9" hidden="1" x14ac:dyDescent="0.3">
      <c r="A5525" s="1" t="s">
        <v>159</v>
      </c>
      <c r="B5525" s="1" t="s">
        <v>94</v>
      </c>
      <c r="C5525">
        <v>33.040599999999998</v>
      </c>
      <c r="D5525">
        <v>-83.643100000000004</v>
      </c>
      <c r="E5525" s="1" t="s">
        <v>15</v>
      </c>
      <c r="F5525" t="s">
        <v>3513</v>
      </c>
      <c r="G5525">
        <v>0</v>
      </c>
      <c r="H5525">
        <v>0</v>
      </c>
      <c r="I5525">
        <v>0</v>
      </c>
    </row>
    <row r="5526" spans="1:9" hidden="1" x14ac:dyDescent="0.3">
      <c r="A5526" s="1" t="s">
        <v>159</v>
      </c>
      <c r="B5526" s="1" t="s">
        <v>94</v>
      </c>
      <c r="C5526">
        <v>33.040599999999998</v>
      </c>
      <c r="D5526">
        <v>-83.643100000000004</v>
      </c>
      <c r="E5526" s="1" t="s">
        <v>16</v>
      </c>
      <c r="F5526" t="s">
        <v>3749</v>
      </c>
      <c r="G5526">
        <v>0</v>
      </c>
      <c r="H5526">
        <v>0</v>
      </c>
      <c r="I5526">
        <v>0</v>
      </c>
    </row>
    <row r="5527" spans="1:9" hidden="1" x14ac:dyDescent="0.3">
      <c r="A5527" s="1" t="s">
        <v>159</v>
      </c>
      <c r="B5527" s="1" t="s">
        <v>94</v>
      </c>
      <c r="C5527">
        <v>33.040599999999998</v>
      </c>
      <c r="D5527">
        <v>-83.643100000000004</v>
      </c>
      <c r="E5527" s="1" t="s">
        <v>17</v>
      </c>
      <c r="F5527" t="s">
        <v>3984</v>
      </c>
      <c r="G5527">
        <v>0</v>
      </c>
      <c r="H5527">
        <v>0</v>
      </c>
      <c r="I5527">
        <v>0</v>
      </c>
    </row>
    <row r="5528" spans="1:9" hidden="1" x14ac:dyDescent="0.3">
      <c r="A5528" s="1" t="s">
        <v>159</v>
      </c>
      <c r="B5528" s="1" t="s">
        <v>94</v>
      </c>
      <c r="C5528">
        <v>33.040599999999998</v>
      </c>
      <c r="D5528">
        <v>-83.643100000000004</v>
      </c>
      <c r="E5528" s="1" t="s">
        <v>18</v>
      </c>
      <c r="F5528" t="s">
        <v>4219</v>
      </c>
      <c r="G5528">
        <v>0</v>
      </c>
      <c r="H5528">
        <v>0</v>
      </c>
      <c r="I5528">
        <v>0</v>
      </c>
    </row>
    <row r="5529" spans="1:9" hidden="1" x14ac:dyDescent="0.3">
      <c r="A5529" s="1" t="s">
        <v>159</v>
      </c>
      <c r="B5529" s="1" t="s">
        <v>94</v>
      </c>
      <c r="C5529">
        <v>33.040599999999998</v>
      </c>
      <c r="D5529">
        <v>-83.643100000000004</v>
      </c>
      <c r="E5529" s="1" t="s">
        <v>19</v>
      </c>
      <c r="F5529" t="s">
        <v>4454</v>
      </c>
      <c r="G5529">
        <v>0</v>
      </c>
      <c r="H5529">
        <v>0</v>
      </c>
      <c r="I5529">
        <v>0</v>
      </c>
    </row>
    <row r="5530" spans="1:9" hidden="1" x14ac:dyDescent="0.3">
      <c r="A5530" s="1" t="s">
        <v>159</v>
      </c>
      <c r="B5530" s="1" t="s">
        <v>94</v>
      </c>
      <c r="C5530">
        <v>33.040599999999998</v>
      </c>
      <c r="D5530">
        <v>-83.643100000000004</v>
      </c>
      <c r="E5530" s="1" t="s">
        <v>20</v>
      </c>
      <c r="F5530" t="s">
        <v>4689</v>
      </c>
      <c r="G5530">
        <v>0</v>
      </c>
      <c r="H5530">
        <v>0</v>
      </c>
      <c r="I5530">
        <v>0</v>
      </c>
    </row>
    <row r="5531" spans="1:9" hidden="1" x14ac:dyDescent="0.3">
      <c r="A5531" s="1" t="s">
        <v>159</v>
      </c>
      <c r="B5531" s="1" t="s">
        <v>94</v>
      </c>
      <c r="C5531">
        <v>33.040599999999998</v>
      </c>
      <c r="D5531">
        <v>-83.643100000000004</v>
      </c>
      <c r="E5531" s="1" t="s">
        <v>21</v>
      </c>
      <c r="F5531" t="s">
        <v>4924</v>
      </c>
      <c r="G5531">
        <v>0</v>
      </c>
      <c r="H5531">
        <v>0</v>
      </c>
      <c r="I5531">
        <v>0</v>
      </c>
    </row>
    <row r="5532" spans="1:9" hidden="1" x14ac:dyDescent="0.3">
      <c r="A5532" s="1" t="s">
        <v>159</v>
      </c>
      <c r="B5532" s="1" t="s">
        <v>94</v>
      </c>
      <c r="C5532">
        <v>33.040599999999998</v>
      </c>
      <c r="D5532">
        <v>-83.643100000000004</v>
      </c>
      <c r="E5532" s="1" t="s">
        <v>22</v>
      </c>
      <c r="F5532" t="s">
        <v>5159</v>
      </c>
      <c r="G5532">
        <v>0</v>
      </c>
      <c r="H5532">
        <v>0</v>
      </c>
      <c r="I5532">
        <v>0</v>
      </c>
    </row>
    <row r="5533" spans="1:9" hidden="1" x14ac:dyDescent="0.3">
      <c r="A5533" s="1" t="s">
        <v>159</v>
      </c>
      <c r="B5533" s="1" t="s">
        <v>94</v>
      </c>
      <c r="C5533">
        <v>33.040599999999998</v>
      </c>
      <c r="D5533">
        <v>-83.643100000000004</v>
      </c>
      <c r="E5533" s="1" t="s">
        <v>23</v>
      </c>
      <c r="F5533" t="s">
        <v>5394</v>
      </c>
      <c r="G5533">
        <v>0</v>
      </c>
      <c r="H5533">
        <v>0</v>
      </c>
      <c r="I5533">
        <v>0</v>
      </c>
    </row>
    <row r="5534" spans="1:9" hidden="1" x14ac:dyDescent="0.3">
      <c r="A5534" s="1" t="s">
        <v>159</v>
      </c>
      <c r="B5534" s="1" t="s">
        <v>94</v>
      </c>
      <c r="C5534">
        <v>33.040599999999998</v>
      </c>
      <c r="D5534">
        <v>-83.643100000000004</v>
      </c>
      <c r="E5534" s="1" t="s">
        <v>24</v>
      </c>
      <c r="F5534" t="s">
        <v>5629</v>
      </c>
      <c r="G5534">
        <v>0</v>
      </c>
      <c r="H5534">
        <v>0</v>
      </c>
      <c r="I5534">
        <v>0</v>
      </c>
    </row>
    <row r="5535" spans="1:9" hidden="1" x14ac:dyDescent="0.3">
      <c r="A5535" s="1" t="s">
        <v>159</v>
      </c>
      <c r="B5535" s="1" t="s">
        <v>94</v>
      </c>
      <c r="C5535">
        <v>33.040599999999998</v>
      </c>
      <c r="D5535">
        <v>-83.643100000000004</v>
      </c>
      <c r="E5535" s="1" t="s">
        <v>25</v>
      </c>
      <c r="F5535" t="s">
        <v>5863</v>
      </c>
      <c r="G5535">
        <v>0</v>
      </c>
      <c r="H5535">
        <v>0</v>
      </c>
      <c r="I5535">
        <v>0</v>
      </c>
    </row>
    <row r="5536" spans="1:9" hidden="1" x14ac:dyDescent="0.3">
      <c r="A5536" s="1" t="s">
        <v>159</v>
      </c>
      <c r="B5536" s="1" t="s">
        <v>94</v>
      </c>
      <c r="C5536">
        <v>33.040599999999998</v>
      </c>
      <c r="D5536">
        <v>-83.643100000000004</v>
      </c>
      <c r="E5536" s="1" t="s">
        <v>26</v>
      </c>
      <c r="F5536" t="s">
        <v>6097</v>
      </c>
      <c r="G5536">
        <v>0</v>
      </c>
      <c r="H5536">
        <v>0</v>
      </c>
      <c r="I5536">
        <v>0</v>
      </c>
    </row>
    <row r="5537" spans="1:9" hidden="1" x14ac:dyDescent="0.3">
      <c r="A5537" s="1" t="s">
        <v>159</v>
      </c>
      <c r="B5537" s="1" t="s">
        <v>94</v>
      </c>
      <c r="C5537">
        <v>33.040599999999998</v>
      </c>
      <c r="D5537">
        <v>-83.643100000000004</v>
      </c>
      <c r="E5537" s="1" t="s">
        <v>27</v>
      </c>
      <c r="F5537" t="s">
        <v>6331</v>
      </c>
      <c r="G5537">
        <v>0</v>
      </c>
      <c r="H5537">
        <v>0</v>
      </c>
      <c r="I5537">
        <v>0</v>
      </c>
    </row>
    <row r="5538" spans="1:9" hidden="1" x14ac:dyDescent="0.3">
      <c r="A5538" s="1" t="s">
        <v>159</v>
      </c>
      <c r="B5538" s="1" t="s">
        <v>94</v>
      </c>
      <c r="C5538">
        <v>33.040599999999998</v>
      </c>
      <c r="D5538">
        <v>-83.643100000000004</v>
      </c>
      <c r="E5538" s="1" t="s">
        <v>28</v>
      </c>
      <c r="F5538" t="s">
        <v>6565</v>
      </c>
      <c r="G5538">
        <v>0</v>
      </c>
      <c r="H5538">
        <v>0</v>
      </c>
      <c r="I5538">
        <v>0</v>
      </c>
    </row>
    <row r="5539" spans="1:9" hidden="1" x14ac:dyDescent="0.3">
      <c r="A5539" s="1" t="s">
        <v>159</v>
      </c>
      <c r="B5539" s="1" t="s">
        <v>94</v>
      </c>
      <c r="C5539">
        <v>33.040599999999998</v>
      </c>
      <c r="D5539">
        <v>-83.643100000000004</v>
      </c>
      <c r="E5539" s="1" t="s">
        <v>29</v>
      </c>
      <c r="F5539" t="s">
        <v>6799</v>
      </c>
      <c r="G5539">
        <v>0</v>
      </c>
      <c r="H5539">
        <v>0</v>
      </c>
      <c r="I5539">
        <v>0</v>
      </c>
    </row>
    <row r="5540" spans="1:9" hidden="1" x14ac:dyDescent="0.3">
      <c r="A5540" s="1" t="s">
        <v>159</v>
      </c>
      <c r="B5540" s="1" t="s">
        <v>94</v>
      </c>
      <c r="C5540">
        <v>33.040599999999998</v>
      </c>
      <c r="D5540">
        <v>-83.643100000000004</v>
      </c>
      <c r="E5540" s="1" t="s">
        <v>30</v>
      </c>
      <c r="F5540" t="s">
        <v>7033</v>
      </c>
      <c r="G5540">
        <v>0</v>
      </c>
      <c r="H5540">
        <v>0</v>
      </c>
      <c r="I5540">
        <v>0</v>
      </c>
    </row>
    <row r="5541" spans="1:9" hidden="1" x14ac:dyDescent="0.3">
      <c r="A5541" s="1" t="s">
        <v>159</v>
      </c>
      <c r="B5541" s="1" t="s">
        <v>94</v>
      </c>
      <c r="C5541">
        <v>33.040599999999998</v>
      </c>
      <c r="D5541">
        <v>-83.643100000000004</v>
      </c>
      <c r="E5541" s="1" t="s">
        <v>31</v>
      </c>
      <c r="F5541" t="s">
        <v>7267</v>
      </c>
      <c r="G5541">
        <v>0</v>
      </c>
      <c r="H5541">
        <v>0</v>
      </c>
      <c r="I5541">
        <v>0</v>
      </c>
    </row>
    <row r="5542" spans="1:9" hidden="1" x14ac:dyDescent="0.3">
      <c r="A5542" s="1" t="s">
        <v>159</v>
      </c>
      <c r="B5542" s="1" t="s">
        <v>94</v>
      </c>
      <c r="C5542">
        <v>33.040599999999998</v>
      </c>
      <c r="D5542">
        <v>-83.643100000000004</v>
      </c>
      <c r="E5542" s="1" t="s">
        <v>32</v>
      </c>
      <c r="F5542" t="s">
        <v>7501</v>
      </c>
      <c r="G5542">
        <v>0</v>
      </c>
      <c r="H5542">
        <v>0</v>
      </c>
      <c r="I5542">
        <v>0</v>
      </c>
    </row>
    <row r="5543" spans="1:9" hidden="1" x14ac:dyDescent="0.3">
      <c r="A5543" s="1" t="s">
        <v>159</v>
      </c>
      <c r="B5543" s="1" t="s">
        <v>94</v>
      </c>
      <c r="C5543">
        <v>33.040599999999998</v>
      </c>
      <c r="D5543">
        <v>-83.643100000000004</v>
      </c>
      <c r="E5543" s="1" t="s">
        <v>33</v>
      </c>
      <c r="F5543" t="s">
        <v>7735</v>
      </c>
      <c r="G5543">
        <v>0</v>
      </c>
      <c r="H5543">
        <v>0</v>
      </c>
      <c r="I5543">
        <v>0</v>
      </c>
    </row>
    <row r="5544" spans="1:9" hidden="1" x14ac:dyDescent="0.3">
      <c r="A5544" s="1" t="s">
        <v>159</v>
      </c>
      <c r="B5544" s="1" t="s">
        <v>94</v>
      </c>
      <c r="C5544">
        <v>33.040599999999998</v>
      </c>
      <c r="D5544">
        <v>-83.643100000000004</v>
      </c>
      <c r="E5544" s="1" t="s">
        <v>34</v>
      </c>
      <c r="F5544" t="s">
        <v>7969</v>
      </c>
      <c r="G5544">
        <v>0</v>
      </c>
      <c r="H5544">
        <v>0</v>
      </c>
      <c r="I5544">
        <v>0</v>
      </c>
    </row>
    <row r="5545" spans="1:9" hidden="1" x14ac:dyDescent="0.3">
      <c r="A5545" s="1" t="s">
        <v>159</v>
      </c>
      <c r="B5545" s="1" t="s">
        <v>94</v>
      </c>
      <c r="C5545">
        <v>33.040599999999998</v>
      </c>
      <c r="D5545">
        <v>-83.643100000000004</v>
      </c>
      <c r="E5545" s="1" t="s">
        <v>35</v>
      </c>
      <c r="F5545" t="s">
        <v>8201</v>
      </c>
      <c r="G5545">
        <v>0</v>
      </c>
      <c r="H5545">
        <v>0</v>
      </c>
      <c r="I5545">
        <v>0</v>
      </c>
    </row>
    <row r="5546" spans="1:9" hidden="1" x14ac:dyDescent="0.3">
      <c r="A5546" s="1" t="s">
        <v>159</v>
      </c>
      <c r="B5546" s="1" t="s">
        <v>94</v>
      </c>
      <c r="C5546">
        <v>33.040599999999998</v>
      </c>
      <c r="D5546">
        <v>-83.643100000000004</v>
      </c>
      <c r="E5546" s="1" t="s">
        <v>36</v>
      </c>
      <c r="F5546" t="s">
        <v>8433</v>
      </c>
      <c r="G5546">
        <v>0</v>
      </c>
      <c r="H5546">
        <v>0</v>
      </c>
      <c r="I5546">
        <v>0</v>
      </c>
    </row>
    <row r="5547" spans="1:9" hidden="1" x14ac:dyDescent="0.3">
      <c r="A5547" s="1" t="s">
        <v>159</v>
      </c>
      <c r="B5547" s="1" t="s">
        <v>94</v>
      </c>
      <c r="C5547">
        <v>33.040599999999998</v>
      </c>
      <c r="D5547">
        <v>-83.643100000000004</v>
      </c>
      <c r="E5547" s="1" t="s">
        <v>37</v>
      </c>
      <c r="F5547" t="s">
        <v>8664</v>
      </c>
      <c r="G5547">
        <v>0</v>
      </c>
      <c r="H5547">
        <v>0</v>
      </c>
      <c r="I5547">
        <v>0</v>
      </c>
    </row>
    <row r="5548" spans="1:9" hidden="1" x14ac:dyDescent="0.3">
      <c r="A5548" s="1" t="s">
        <v>159</v>
      </c>
      <c r="B5548" s="1" t="s">
        <v>94</v>
      </c>
      <c r="C5548">
        <v>33.040599999999998</v>
      </c>
      <c r="D5548">
        <v>-83.643100000000004</v>
      </c>
      <c r="E5548" s="1" t="s">
        <v>38</v>
      </c>
      <c r="F5548" t="s">
        <v>8895</v>
      </c>
      <c r="G5548">
        <v>0</v>
      </c>
      <c r="H5548">
        <v>0</v>
      </c>
      <c r="I5548">
        <v>0</v>
      </c>
    </row>
    <row r="5549" spans="1:9" hidden="1" x14ac:dyDescent="0.3">
      <c r="A5549" s="1" t="s">
        <v>159</v>
      </c>
      <c r="B5549" s="1" t="s">
        <v>94</v>
      </c>
      <c r="C5549">
        <v>33.040599999999998</v>
      </c>
      <c r="D5549">
        <v>-83.643100000000004</v>
      </c>
      <c r="E5549" s="1" t="s">
        <v>39</v>
      </c>
      <c r="F5549" t="s">
        <v>9126</v>
      </c>
      <c r="G5549">
        <v>0</v>
      </c>
      <c r="H5549">
        <v>0</v>
      </c>
      <c r="I5549">
        <v>0</v>
      </c>
    </row>
    <row r="5550" spans="1:9" hidden="1" x14ac:dyDescent="0.3">
      <c r="A5550" s="1" t="s">
        <v>159</v>
      </c>
      <c r="B5550" s="1" t="s">
        <v>94</v>
      </c>
      <c r="C5550">
        <v>33.040599999999998</v>
      </c>
      <c r="D5550">
        <v>-83.643100000000004</v>
      </c>
      <c r="E5550" s="1" t="s">
        <v>40</v>
      </c>
      <c r="F5550" t="s">
        <v>9357</v>
      </c>
      <c r="G5550">
        <v>0</v>
      </c>
      <c r="H5550">
        <v>0</v>
      </c>
      <c r="I5550">
        <v>0</v>
      </c>
    </row>
    <row r="5551" spans="1:9" hidden="1" x14ac:dyDescent="0.3">
      <c r="A5551" s="1" t="s">
        <v>159</v>
      </c>
      <c r="B5551" s="1" t="s">
        <v>94</v>
      </c>
      <c r="C5551">
        <v>33.040599999999998</v>
      </c>
      <c r="D5551">
        <v>-83.643100000000004</v>
      </c>
      <c r="E5551" s="1" t="s">
        <v>41</v>
      </c>
      <c r="F5551" t="s">
        <v>9588</v>
      </c>
      <c r="G5551">
        <v>0</v>
      </c>
      <c r="H5551">
        <v>0</v>
      </c>
      <c r="I5551">
        <v>0</v>
      </c>
    </row>
    <row r="5552" spans="1:9" hidden="1" x14ac:dyDescent="0.3">
      <c r="A5552" s="1" t="s">
        <v>159</v>
      </c>
      <c r="B5552" s="1" t="s">
        <v>94</v>
      </c>
      <c r="C5552">
        <v>33.040599999999998</v>
      </c>
      <c r="D5552">
        <v>-83.643100000000004</v>
      </c>
      <c r="E5552" s="1" t="s">
        <v>42</v>
      </c>
      <c r="F5552" t="s">
        <v>9819</v>
      </c>
      <c r="G5552">
        <v>0</v>
      </c>
      <c r="H5552">
        <v>0</v>
      </c>
      <c r="I5552">
        <v>0</v>
      </c>
    </row>
    <row r="5553" spans="1:9" hidden="1" x14ac:dyDescent="0.3">
      <c r="A5553" s="1" t="s">
        <v>159</v>
      </c>
      <c r="B5553" s="1" t="s">
        <v>94</v>
      </c>
      <c r="C5553">
        <v>33.040599999999998</v>
      </c>
      <c r="D5553">
        <v>-83.643100000000004</v>
      </c>
      <c r="E5553" s="1" t="s">
        <v>43</v>
      </c>
      <c r="F5553" t="s">
        <v>10048</v>
      </c>
      <c r="G5553">
        <v>0</v>
      </c>
      <c r="H5553">
        <v>0</v>
      </c>
      <c r="I5553">
        <v>0</v>
      </c>
    </row>
    <row r="5554" spans="1:9" hidden="1" x14ac:dyDescent="0.3">
      <c r="A5554" s="1" t="s">
        <v>159</v>
      </c>
      <c r="B5554" s="1" t="s">
        <v>94</v>
      </c>
      <c r="C5554">
        <v>33.040599999999998</v>
      </c>
      <c r="D5554">
        <v>-83.643100000000004</v>
      </c>
      <c r="E5554" s="1" t="s">
        <v>44</v>
      </c>
      <c r="F5554" t="s">
        <v>10276</v>
      </c>
      <c r="G5554">
        <v>0</v>
      </c>
      <c r="H5554">
        <v>0</v>
      </c>
      <c r="I5554">
        <v>0</v>
      </c>
    </row>
    <row r="5555" spans="1:9" hidden="1" x14ac:dyDescent="0.3">
      <c r="A5555" s="1" t="s">
        <v>159</v>
      </c>
      <c r="B5555" s="1" t="s">
        <v>94</v>
      </c>
      <c r="C5555">
        <v>33.040599999999998</v>
      </c>
      <c r="D5555">
        <v>-83.643100000000004</v>
      </c>
      <c r="E5555" s="1" t="s">
        <v>45</v>
      </c>
      <c r="F5555" t="s">
        <v>10497</v>
      </c>
      <c r="G5555">
        <v>0</v>
      </c>
      <c r="H5555">
        <v>0</v>
      </c>
      <c r="I5555">
        <v>0</v>
      </c>
    </row>
    <row r="5556" spans="1:9" hidden="1" x14ac:dyDescent="0.3">
      <c r="A5556" s="1" t="s">
        <v>159</v>
      </c>
      <c r="B5556" s="1" t="s">
        <v>94</v>
      </c>
      <c r="C5556">
        <v>33.040599999999998</v>
      </c>
      <c r="D5556">
        <v>-83.643100000000004</v>
      </c>
      <c r="E5556" s="1" t="s">
        <v>46</v>
      </c>
      <c r="F5556" t="s">
        <v>10713</v>
      </c>
      <c r="G5556">
        <v>0</v>
      </c>
      <c r="H5556">
        <v>0</v>
      </c>
      <c r="I5556">
        <v>0</v>
      </c>
    </row>
    <row r="5557" spans="1:9" hidden="1" x14ac:dyDescent="0.3">
      <c r="A5557" s="1" t="s">
        <v>159</v>
      </c>
      <c r="B5557" s="1" t="s">
        <v>94</v>
      </c>
      <c r="C5557">
        <v>33.040599999999998</v>
      </c>
      <c r="D5557">
        <v>-83.643100000000004</v>
      </c>
      <c r="E5557" s="1" t="s">
        <v>47</v>
      </c>
      <c r="F5557" t="s">
        <v>10928</v>
      </c>
      <c r="G5557">
        <v>0</v>
      </c>
      <c r="H5557">
        <v>0</v>
      </c>
      <c r="I5557">
        <v>0</v>
      </c>
    </row>
    <row r="5558" spans="1:9" hidden="1" x14ac:dyDescent="0.3">
      <c r="A5558" s="1" t="s">
        <v>159</v>
      </c>
      <c r="B5558" s="1" t="s">
        <v>94</v>
      </c>
      <c r="C5558">
        <v>33.040599999999998</v>
      </c>
      <c r="D5558">
        <v>-83.643100000000004</v>
      </c>
      <c r="E5558" s="1" t="s">
        <v>48</v>
      </c>
      <c r="F5558" t="s">
        <v>11731</v>
      </c>
      <c r="G5558">
        <v>0</v>
      </c>
      <c r="H5558">
        <v>0</v>
      </c>
      <c r="I5558">
        <v>0</v>
      </c>
    </row>
    <row r="5559" spans="1:9" hidden="1" x14ac:dyDescent="0.3">
      <c r="A5559" s="1" t="s">
        <v>159</v>
      </c>
      <c r="B5559" s="1" t="s">
        <v>94</v>
      </c>
      <c r="C5559">
        <v>33.040599999999998</v>
      </c>
      <c r="D5559">
        <v>-83.643100000000004</v>
      </c>
      <c r="E5559" s="1" t="s">
        <v>49</v>
      </c>
      <c r="F5559" t="s">
        <v>11922</v>
      </c>
      <c r="G5559">
        <v>0</v>
      </c>
      <c r="H5559">
        <v>0</v>
      </c>
      <c r="I5559">
        <v>0</v>
      </c>
    </row>
    <row r="5560" spans="1:9" hidden="1" x14ac:dyDescent="0.3">
      <c r="A5560" s="1" t="s">
        <v>159</v>
      </c>
      <c r="B5560" s="1" t="s">
        <v>94</v>
      </c>
      <c r="C5560">
        <v>33.040599999999998</v>
      </c>
      <c r="D5560">
        <v>-83.643100000000004</v>
      </c>
      <c r="E5560" s="1" t="s">
        <v>50</v>
      </c>
      <c r="F5560" t="s">
        <v>12094</v>
      </c>
      <c r="G5560">
        <v>0</v>
      </c>
      <c r="H5560">
        <v>0</v>
      </c>
      <c r="I5560">
        <v>0</v>
      </c>
    </row>
    <row r="5561" spans="1:9" hidden="1" x14ac:dyDescent="0.3">
      <c r="A5561" s="1" t="s">
        <v>159</v>
      </c>
      <c r="B5561" s="1" t="s">
        <v>94</v>
      </c>
      <c r="C5561">
        <v>33.040599999999998</v>
      </c>
      <c r="D5561">
        <v>-83.643100000000004</v>
      </c>
      <c r="E5561" s="1" t="s">
        <v>51</v>
      </c>
      <c r="F5561" t="s">
        <v>12243</v>
      </c>
      <c r="G5561">
        <v>0</v>
      </c>
      <c r="H5561">
        <v>0</v>
      </c>
      <c r="I5561">
        <v>0</v>
      </c>
    </row>
    <row r="5562" spans="1:9" hidden="1" x14ac:dyDescent="0.3">
      <c r="A5562" s="1" t="s">
        <v>159</v>
      </c>
      <c r="B5562" s="1" t="s">
        <v>94</v>
      </c>
      <c r="C5562">
        <v>33.040599999999998</v>
      </c>
      <c r="D5562">
        <v>-83.643100000000004</v>
      </c>
      <c r="E5562" s="1" t="s">
        <v>52</v>
      </c>
      <c r="F5562" t="s">
        <v>17171</v>
      </c>
      <c r="G5562">
        <v>0</v>
      </c>
      <c r="H5562">
        <v>17</v>
      </c>
      <c r="I5562">
        <v>0</v>
      </c>
    </row>
    <row r="5563" spans="1:9" hidden="1" x14ac:dyDescent="0.3">
      <c r="A5563" s="1" t="s">
        <v>159</v>
      </c>
      <c r="B5563" s="1" t="s">
        <v>94</v>
      </c>
      <c r="C5563">
        <v>33.040599999999998</v>
      </c>
      <c r="D5563">
        <v>-83.643100000000004</v>
      </c>
      <c r="E5563" s="1" t="s">
        <v>53</v>
      </c>
      <c r="F5563" t="s">
        <v>17172</v>
      </c>
      <c r="G5563">
        <v>0</v>
      </c>
      <c r="H5563">
        <v>23</v>
      </c>
      <c r="I5563">
        <v>0</v>
      </c>
    </row>
    <row r="5564" spans="1:9" hidden="1" x14ac:dyDescent="0.3">
      <c r="A5564" s="1" t="s">
        <v>159</v>
      </c>
      <c r="B5564" s="1" t="s">
        <v>94</v>
      </c>
      <c r="C5564">
        <v>33.040599999999998</v>
      </c>
      <c r="D5564">
        <v>-83.643100000000004</v>
      </c>
      <c r="E5564" s="1" t="s">
        <v>54</v>
      </c>
      <c r="F5564" t="s">
        <v>17173</v>
      </c>
      <c r="G5564">
        <v>1</v>
      </c>
      <c r="H5564">
        <v>31</v>
      </c>
      <c r="I5564">
        <v>0</v>
      </c>
    </row>
    <row r="5565" spans="1:9" hidden="1" x14ac:dyDescent="0.3">
      <c r="A5565" s="1" t="s">
        <v>159</v>
      </c>
      <c r="B5565" s="1" t="s">
        <v>94</v>
      </c>
      <c r="C5565">
        <v>33.040599999999998</v>
      </c>
      <c r="D5565">
        <v>-83.643100000000004</v>
      </c>
      <c r="E5565" s="1" t="s">
        <v>21548</v>
      </c>
      <c r="F5565" t="s">
        <v>21655</v>
      </c>
      <c r="G5565">
        <v>1</v>
      </c>
      <c r="H5565">
        <v>42</v>
      </c>
      <c r="I5565">
        <v>0</v>
      </c>
    </row>
    <row r="5566" spans="1:9" hidden="1" x14ac:dyDescent="0.3">
      <c r="A5566" s="1" t="s">
        <v>159</v>
      </c>
      <c r="B5566" s="1" t="s">
        <v>165</v>
      </c>
      <c r="C5566">
        <v>39.059800000000003</v>
      </c>
      <c r="D5566">
        <v>-105.3111</v>
      </c>
      <c r="E5566" s="1" t="s">
        <v>4</v>
      </c>
      <c r="F5566" t="s">
        <v>885</v>
      </c>
      <c r="G5566">
        <v>0</v>
      </c>
      <c r="H5566">
        <v>0</v>
      </c>
      <c r="I5566">
        <v>0</v>
      </c>
    </row>
    <row r="5567" spans="1:9" hidden="1" x14ac:dyDescent="0.3">
      <c r="A5567" s="1" t="s">
        <v>159</v>
      </c>
      <c r="B5567" s="1" t="s">
        <v>165</v>
      </c>
      <c r="C5567">
        <v>39.059800000000003</v>
      </c>
      <c r="D5567">
        <v>-105.3111</v>
      </c>
      <c r="E5567" s="1" t="s">
        <v>5</v>
      </c>
      <c r="F5567" t="s">
        <v>1127</v>
      </c>
      <c r="G5567">
        <v>0</v>
      </c>
      <c r="H5567">
        <v>0</v>
      </c>
      <c r="I5567">
        <v>0</v>
      </c>
    </row>
    <row r="5568" spans="1:9" hidden="1" x14ac:dyDescent="0.3">
      <c r="A5568" s="1" t="s">
        <v>159</v>
      </c>
      <c r="B5568" s="1" t="s">
        <v>165</v>
      </c>
      <c r="C5568">
        <v>39.059800000000003</v>
      </c>
      <c r="D5568">
        <v>-105.3111</v>
      </c>
      <c r="E5568" s="1" t="s">
        <v>6</v>
      </c>
      <c r="F5568" t="s">
        <v>1369</v>
      </c>
      <c r="G5568">
        <v>0</v>
      </c>
      <c r="H5568">
        <v>0</v>
      </c>
      <c r="I5568">
        <v>0</v>
      </c>
    </row>
    <row r="5569" spans="1:9" hidden="1" x14ac:dyDescent="0.3">
      <c r="A5569" s="1" t="s">
        <v>159</v>
      </c>
      <c r="B5569" s="1" t="s">
        <v>165</v>
      </c>
      <c r="C5569">
        <v>39.059800000000003</v>
      </c>
      <c r="D5569">
        <v>-105.3111</v>
      </c>
      <c r="E5569" s="1" t="s">
        <v>7</v>
      </c>
      <c r="F5569" t="s">
        <v>1610</v>
      </c>
      <c r="G5569">
        <v>0</v>
      </c>
      <c r="H5569">
        <v>0</v>
      </c>
      <c r="I5569">
        <v>0</v>
      </c>
    </row>
    <row r="5570" spans="1:9" hidden="1" x14ac:dyDescent="0.3">
      <c r="A5570" s="1" t="s">
        <v>159</v>
      </c>
      <c r="B5570" s="1" t="s">
        <v>165</v>
      </c>
      <c r="C5570">
        <v>39.059800000000003</v>
      </c>
      <c r="D5570">
        <v>-105.3111</v>
      </c>
      <c r="E5570" s="1" t="s">
        <v>8</v>
      </c>
      <c r="F5570" t="s">
        <v>1851</v>
      </c>
      <c r="G5570">
        <v>0</v>
      </c>
      <c r="H5570">
        <v>0</v>
      </c>
      <c r="I5570">
        <v>0</v>
      </c>
    </row>
    <row r="5571" spans="1:9" hidden="1" x14ac:dyDescent="0.3">
      <c r="A5571" s="1" t="s">
        <v>159</v>
      </c>
      <c r="B5571" s="1" t="s">
        <v>165</v>
      </c>
      <c r="C5571">
        <v>39.059800000000003</v>
      </c>
      <c r="D5571">
        <v>-105.3111</v>
      </c>
      <c r="E5571" s="1" t="s">
        <v>9</v>
      </c>
      <c r="F5571" t="s">
        <v>2089</v>
      </c>
      <c r="G5571">
        <v>0</v>
      </c>
      <c r="H5571">
        <v>0</v>
      </c>
      <c r="I5571">
        <v>0</v>
      </c>
    </row>
    <row r="5572" spans="1:9" hidden="1" x14ac:dyDescent="0.3">
      <c r="A5572" s="1" t="s">
        <v>159</v>
      </c>
      <c r="B5572" s="1" t="s">
        <v>165</v>
      </c>
      <c r="C5572">
        <v>39.059800000000003</v>
      </c>
      <c r="D5572">
        <v>-105.3111</v>
      </c>
      <c r="E5572" s="1" t="s">
        <v>10</v>
      </c>
      <c r="F5572" t="s">
        <v>2327</v>
      </c>
      <c r="G5572">
        <v>0</v>
      </c>
      <c r="H5572">
        <v>0</v>
      </c>
      <c r="I5572">
        <v>0</v>
      </c>
    </row>
    <row r="5573" spans="1:9" hidden="1" x14ac:dyDescent="0.3">
      <c r="A5573" s="1" t="s">
        <v>159</v>
      </c>
      <c r="B5573" s="1" t="s">
        <v>165</v>
      </c>
      <c r="C5573">
        <v>39.059800000000003</v>
      </c>
      <c r="D5573">
        <v>-105.3111</v>
      </c>
      <c r="E5573" s="1" t="s">
        <v>11</v>
      </c>
      <c r="F5573" t="s">
        <v>2565</v>
      </c>
      <c r="G5573">
        <v>0</v>
      </c>
      <c r="H5573">
        <v>0</v>
      </c>
      <c r="I5573">
        <v>0</v>
      </c>
    </row>
    <row r="5574" spans="1:9" hidden="1" x14ac:dyDescent="0.3">
      <c r="A5574" s="1" t="s">
        <v>159</v>
      </c>
      <c r="B5574" s="1" t="s">
        <v>165</v>
      </c>
      <c r="C5574">
        <v>39.059800000000003</v>
      </c>
      <c r="D5574">
        <v>-105.3111</v>
      </c>
      <c r="E5574" s="1" t="s">
        <v>12</v>
      </c>
      <c r="F5574" t="s">
        <v>2803</v>
      </c>
      <c r="G5574">
        <v>0</v>
      </c>
      <c r="H5574">
        <v>0</v>
      </c>
      <c r="I5574">
        <v>0</v>
      </c>
    </row>
    <row r="5575" spans="1:9" hidden="1" x14ac:dyDescent="0.3">
      <c r="A5575" s="1" t="s">
        <v>159</v>
      </c>
      <c r="B5575" s="1" t="s">
        <v>165</v>
      </c>
      <c r="C5575">
        <v>39.059800000000003</v>
      </c>
      <c r="D5575">
        <v>-105.3111</v>
      </c>
      <c r="E5575" s="1" t="s">
        <v>13</v>
      </c>
      <c r="F5575" t="s">
        <v>3041</v>
      </c>
      <c r="G5575">
        <v>0</v>
      </c>
      <c r="H5575">
        <v>0</v>
      </c>
      <c r="I5575">
        <v>0</v>
      </c>
    </row>
    <row r="5576" spans="1:9" hidden="1" x14ac:dyDescent="0.3">
      <c r="A5576" s="1" t="s">
        <v>159</v>
      </c>
      <c r="B5576" s="1" t="s">
        <v>165</v>
      </c>
      <c r="C5576">
        <v>39.059800000000003</v>
      </c>
      <c r="D5576">
        <v>-105.3111</v>
      </c>
      <c r="E5576" s="1" t="s">
        <v>14</v>
      </c>
      <c r="F5576" t="s">
        <v>3278</v>
      </c>
      <c r="G5576">
        <v>0</v>
      </c>
      <c r="H5576">
        <v>0</v>
      </c>
      <c r="I5576">
        <v>0</v>
      </c>
    </row>
    <row r="5577" spans="1:9" hidden="1" x14ac:dyDescent="0.3">
      <c r="A5577" s="1" t="s">
        <v>159</v>
      </c>
      <c r="B5577" s="1" t="s">
        <v>165</v>
      </c>
      <c r="C5577">
        <v>39.059800000000003</v>
      </c>
      <c r="D5577">
        <v>-105.3111</v>
      </c>
      <c r="E5577" s="1" t="s">
        <v>15</v>
      </c>
      <c r="F5577" t="s">
        <v>3514</v>
      </c>
      <c r="G5577">
        <v>0</v>
      </c>
      <c r="H5577">
        <v>0</v>
      </c>
      <c r="I5577">
        <v>0</v>
      </c>
    </row>
    <row r="5578" spans="1:9" hidden="1" x14ac:dyDescent="0.3">
      <c r="A5578" s="1" t="s">
        <v>159</v>
      </c>
      <c r="B5578" s="1" t="s">
        <v>165</v>
      </c>
      <c r="C5578">
        <v>39.059800000000003</v>
      </c>
      <c r="D5578">
        <v>-105.3111</v>
      </c>
      <c r="E5578" s="1" t="s">
        <v>16</v>
      </c>
      <c r="F5578" t="s">
        <v>3750</v>
      </c>
      <c r="G5578">
        <v>0</v>
      </c>
      <c r="H5578">
        <v>0</v>
      </c>
      <c r="I5578">
        <v>0</v>
      </c>
    </row>
    <row r="5579" spans="1:9" hidden="1" x14ac:dyDescent="0.3">
      <c r="A5579" s="1" t="s">
        <v>159</v>
      </c>
      <c r="B5579" s="1" t="s">
        <v>165</v>
      </c>
      <c r="C5579">
        <v>39.059800000000003</v>
      </c>
      <c r="D5579">
        <v>-105.3111</v>
      </c>
      <c r="E5579" s="1" t="s">
        <v>17</v>
      </c>
      <c r="F5579" t="s">
        <v>3985</v>
      </c>
      <c r="G5579">
        <v>0</v>
      </c>
      <c r="H5579">
        <v>0</v>
      </c>
      <c r="I5579">
        <v>0</v>
      </c>
    </row>
    <row r="5580" spans="1:9" hidden="1" x14ac:dyDescent="0.3">
      <c r="A5580" s="1" t="s">
        <v>159</v>
      </c>
      <c r="B5580" s="1" t="s">
        <v>165</v>
      </c>
      <c r="C5580">
        <v>39.059800000000003</v>
      </c>
      <c r="D5580">
        <v>-105.3111</v>
      </c>
      <c r="E5580" s="1" t="s">
        <v>18</v>
      </c>
      <c r="F5580" t="s">
        <v>4220</v>
      </c>
      <c r="G5580">
        <v>0</v>
      </c>
      <c r="H5580">
        <v>0</v>
      </c>
      <c r="I5580">
        <v>0</v>
      </c>
    </row>
    <row r="5581" spans="1:9" hidden="1" x14ac:dyDescent="0.3">
      <c r="A5581" s="1" t="s">
        <v>159</v>
      </c>
      <c r="B5581" s="1" t="s">
        <v>165</v>
      </c>
      <c r="C5581">
        <v>39.059800000000003</v>
      </c>
      <c r="D5581">
        <v>-105.3111</v>
      </c>
      <c r="E5581" s="1" t="s">
        <v>19</v>
      </c>
      <c r="F5581" t="s">
        <v>4455</v>
      </c>
      <c r="G5581">
        <v>0</v>
      </c>
      <c r="H5581">
        <v>0</v>
      </c>
      <c r="I5581">
        <v>0</v>
      </c>
    </row>
    <row r="5582" spans="1:9" hidden="1" x14ac:dyDescent="0.3">
      <c r="A5582" s="1" t="s">
        <v>159</v>
      </c>
      <c r="B5582" s="1" t="s">
        <v>165</v>
      </c>
      <c r="C5582">
        <v>39.059800000000003</v>
      </c>
      <c r="D5582">
        <v>-105.3111</v>
      </c>
      <c r="E5582" s="1" t="s">
        <v>20</v>
      </c>
      <c r="F5582" t="s">
        <v>4690</v>
      </c>
      <c r="G5582">
        <v>0</v>
      </c>
      <c r="H5582">
        <v>0</v>
      </c>
      <c r="I5582">
        <v>0</v>
      </c>
    </row>
    <row r="5583" spans="1:9" hidden="1" x14ac:dyDescent="0.3">
      <c r="A5583" s="1" t="s">
        <v>159</v>
      </c>
      <c r="B5583" s="1" t="s">
        <v>165</v>
      </c>
      <c r="C5583">
        <v>39.059800000000003</v>
      </c>
      <c r="D5583">
        <v>-105.3111</v>
      </c>
      <c r="E5583" s="1" t="s">
        <v>21</v>
      </c>
      <c r="F5583" t="s">
        <v>4925</v>
      </c>
      <c r="G5583">
        <v>0</v>
      </c>
      <c r="H5583">
        <v>0</v>
      </c>
      <c r="I5583">
        <v>0</v>
      </c>
    </row>
    <row r="5584" spans="1:9" hidden="1" x14ac:dyDescent="0.3">
      <c r="A5584" s="1" t="s">
        <v>159</v>
      </c>
      <c r="B5584" s="1" t="s">
        <v>165</v>
      </c>
      <c r="C5584">
        <v>39.059800000000003</v>
      </c>
      <c r="D5584">
        <v>-105.3111</v>
      </c>
      <c r="E5584" s="1" t="s">
        <v>22</v>
      </c>
      <c r="F5584" t="s">
        <v>5160</v>
      </c>
      <c r="G5584">
        <v>0</v>
      </c>
      <c r="H5584">
        <v>0</v>
      </c>
      <c r="I5584">
        <v>0</v>
      </c>
    </row>
    <row r="5585" spans="1:9" hidden="1" x14ac:dyDescent="0.3">
      <c r="A5585" s="1" t="s">
        <v>159</v>
      </c>
      <c r="B5585" s="1" t="s">
        <v>165</v>
      </c>
      <c r="C5585">
        <v>39.059800000000003</v>
      </c>
      <c r="D5585">
        <v>-105.3111</v>
      </c>
      <c r="E5585" s="1" t="s">
        <v>23</v>
      </c>
      <c r="F5585" t="s">
        <v>5395</v>
      </c>
      <c r="G5585">
        <v>0</v>
      </c>
      <c r="H5585">
        <v>0</v>
      </c>
      <c r="I5585">
        <v>0</v>
      </c>
    </row>
    <row r="5586" spans="1:9" hidden="1" x14ac:dyDescent="0.3">
      <c r="A5586" s="1" t="s">
        <v>159</v>
      </c>
      <c r="B5586" s="1" t="s">
        <v>165</v>
      </c>
      <c r="C5586">
        <v>39.059800000000003</v>
      </c>
      <c r="D5586">
        <v>-105.3111</v>
      </c>
      <c r="E5586" s="1" t="s">
        <v>24</v>
      </c>
      <c r="F5586" t="s">
        <v>5630</v>
      </c>
      <c r="G5586">
        <v>0</v>
      </c>
      <c r="H5586">
        <v>0</v>
      </c>
      <c r="I5586">
        <v>0</v>
      </c>
    </row>
    <row r="5587" spans="1:9" hidden="1" x14ac:dyDescent="0.3">
      <c r="A5587" s="1" t="s">
        <v>159</v>
      </c>
      <c r="B5587" s="1" t="s">
        <v>165</v>
      </c>
      <c r="C5587">
        <v>39.059800000000003</v>
      </c>
      <c r="D5587">
        <v>-105.3111</v>
      </c>
      <c r="E5587" s="1" t="s">
        <v>25</v>
      </c>
      <c r="F5587" t="s">
        <v>5864</v>
      </c>
      <c r="G5587">
        <v>0</v>
      </c>
      <c r="H5587">
        <v>0</v>
      </c>
      <c r="I5587">
        <v>0</v>
      </c>
    </row>
    <row r="5588" spans="1:9" hidden="1" x14ac:dyDescent="0.3">
      <c r="A5588" s="1" t="s">
        <v>159</v>
      </c>
      <c r="B5588" s="1" t="s">
        <v>165</v>
      </c>
      <c r="C5588">
        <v>39.059800000000003</v>
      </c>
      <c r="D5588">
        <v>-105.3111</v>
      </c>
      <c r="E5588" s="1" t="s">
        <v>26</v>
      </c>
      <c r="F5588" t="s">
        <v>6098</v>
      </c>
      <c r="G5588">
        <v>0</v>
      </c>
      <c r="H5588">
        <v>0</v>
      </c>
      <c r="I5588">
        <v>0</v>
      </c>
    </row>
    <row r="5589" spans="1:9" hidden="1" x14ac:dyDescent="0.3">
      <c r="A5589" s="1" t="s">
        <v>159</v>
      </c>
      <c r="B5589" s="1" t="s">
        <v>165</v>
      </c>
      <c r="C5589">
        <v>39.059800000000003</v>
      </c>
      <c r="D5589">
        <v>-105.3111</v>
      </c>
      <c r="E5589" s="1" t="s">
        <v>27</v>
      </c>
      <c r="F5589" t="s">
        <v>6332</v>
      </c>
      <c r="G5589">
        <v>0</v>
      </c>
      <c r="H5589">
        <v>0</v>
      </c>
      <c r="I5589">
        <v>0</v>
      </c>
    </row>
    <row r="5590" spans="1:9" hidden="1" x14ac:dyDescent="0.3">
      <c r="A5590" s="1" t="s">
        <v>159</v>
      </c>
      <c r="B5590" s="1" t="s">
        <v>165</v>
      </c>
      <c r="C5590">
        <v>39.059800000000003</v>
      </c>
      <c r="D5590">
        <v>-105.3111</v>
      </c>
      <c r="E5590" s="1" t="s">
        <v>28</v>
      </c>
      <c r="F5590" t="s">
        <v>6566</v>
      </c>
      <c r="G5590">
        <v>0</v>
      </c>
      <c r="H5590">
        <v>0</v>
      </c>
      <c r="I5590">
        <v>0</v>
      </c>
    </row>
    <row r="5591" spans="1:9" hidden="1" x14ac:dyDescent="0.3">
      <c r="A5591" s="1" t="s">
        <v>159</v>
      </c>
      <c r="B5591" s="1" t="s">
        <v>165</v>
      </c>
      <c r="C5591">
        <v>39.059800000000003</v>
      </c>
      <c r="D5591">
        <v>-105.3111</v>
      </c>
      <c r="E5591" s="1" t="s">
        <v>29</v>
      </c>
      <c r="F5591" t="s">
        <v>6800</v>
      </c>
      <c r="G5591">
        <v>0</v>
      </c>
      <c r="H5591">
        <v>0</v>
      </c>
      <c r="I5591">
        <v>0</v>
      </c>
    </row>
    <row r="5592" spans="1:9" hidden="1" x14ac:dyDescent="0.3">
      <c r="A5592" s="1" t="s">
        <v>159</v>
      </c>
      <c r="B5592" s="1" t="s">
        <v>165</v>
      </c>
      <c r="C5592">
        <v>39.059800000000003</v>
      </c>
      <c r="D5592">
        <v>-105.3111</v>
      </c>
      <c r="E5592" s="1" t="s">
        <v>30</v>
      </c>
      <c r="F5592" t="s">
        <v>7034</v>
      </c>
      <c r="G5592">
        <v>0</v>
      </c>
      <c r="H5592">
        <v>0</v>
      </c>
      <c r="I5592">
        <v>0</v>
      </c>
    </row>
    <row r="5593" spans="1:9" hidden="1" x14ac:dyDescent="0.3">
      <c r="A5593" s="1" t="s">
        <v>159</v>
      </c>
      <c r="B5593" s="1" t="s">
        <v>165</v>
      </c>
      <c r="C5593">
        <v>39.059800000000003</v>
      </c>
      <c r="D5593">
        <v>-105.3111</v>
      </c>
      <c r="E5593" s="1" t="s">
        <v>31</v>
      </c>
      <c r="F5593" t="s">
        <v>7268</v>
      </c>
      <c r="G5593">
        <v>0</v>
      </c>
      <c r="H5593">
        <v>0</v>
      </c>
      <c r="I5593">
        <v>0</v>
      </c>
    </row>
    <row r="5594" spans="1:9" hidden="1" x14ac:dyDescent="0.3">
      <c r="A5594" s="1" t="s">
        <v>159</v>
      </c>
      <c r="B5594" s="1" t="s">
        <v>165</v>
      </c>
      <c r="C5594">
        <v>39.059800000000003</v>
      </c>
      <c r="D5594">
        <v>-105.3111</v>
      </c>
      <c r="E5594" s="1" t="s">
        <v>32</v>
      </c>
      <c r="F5594" t="s">
        <v>7502</v>
      </c>
      <c r="G5594">
        <v>0</v>
      </c>
      <c r="H5594">
        <v>0</v>
      </c>
      <c r="I5594">
        <v>0</v>
      </c>
    </row>
    <row r="5595" spans="1:9" hidden="1" x14ac:dyDescent="0.3">
      <c r="A5595" s="1" t="s">
        <v>159</v>
      </c>
      <c r="B5595" s="1" t="s">
        <v>165</v>
      </c>
      <c r="C5595">
        <v>39.059800000000003</v>
      </c>
      <c r="D5595">
        <v>-105.3111</v>
      </c>
      <c r="E5595" s="1" t="s">
        <v>33</v>
      </c>
      <c r="F5595" t="s">
        <v>7736</v>
      </c>
      <c r="G5595">
        <v>0</v>
      </c>
      <c r="H5595">
        <v>0</v>
      </c>
      <c r="I5595">
        <v>0</v>
      </c>
    </row>
    <row r="5596" spans="1:9" hidden="1" x14ac:dyDescent="0.3">
      <c r="A5596" s="1" t="s">
        <v>159</v>
      </c>
      <c r="B5596" s="1" t="s">
        <v>165</v>
      </c>
      <c r="C5596">
        <v>39.059800000000003</v>
      </c>
      <c r="D5596">
        <v>-105.3111</v>
      </c>
      <c r="E5596" s="1" t="s">
        <v>34</v>
      </c>
      <c r="F5596" t="s">
        <v>7970</v>
      </c>
      <c r="G5596">
        <v>0</v>
      </c>
      <c r="H5596">
        <v>0</v>
      </c>
      <c r="I5596">
        <v>0</v>
      </c>
    </row>
    <row r="5597" spans="1:9" hidden="1" x14ac:dyDescent="0.3">
      <c r="A5597" s="1" t="s">
        <v>159</v>
      </c>
      <c r="B5597" s="1" t="s">
        <v>165</v>
      </c>
      <c r="C5597">
        <v>39.059800000000003</v>
      </c>
      <c r="D5597">
        <v>-105.3111</v>
      </c>
      <c r="E5597" s="1" t="s">
        <v>35</v>
      </c>
      <c r="F5597" t="s">
        <v>8202</v>
      </c>
      <c r="G5597">
        <v>0</v>
      </c>
      <c r="H5597">
        <v>0</v>
      </c>
      <c r="I5597">
        <v>0</v>
      </c>
    </row>
    <row r="5598" spans="1:9" hidden="1" x14ac:dyDescent="0.3">
      <c r="A5598" s="1" t="s">
        <v>159</v>
      </c>
      <c r="B5598" s="1" t="s">
        <v>165</v>
      </c>
      <c r="C5598">
        <v>39.059800000000003</v>
      </c>
      <c r="D5598">
        <v>-105.3111</v>
      </c>
      <c r="E5598" s="1" t="s">
        <v>36</v>
      </c>
      <c r="F5598" t="s">
        <v>8434</v>
      </c>
      <c r="G5598">
        <v>0</v>
      </c>
      <c r="H5598">
        <v>0</v>
      </c>
      <c r="I5598">
        <v>0</v>
      </c>
    </row>
    <row r="5599" spans="1:9" hidden="1" x14ac:dyDescent="0.3">
      <c r="A5599" s="1" t="s">
        <v>159</v>
      </c>
      <c r="B5599" s="1" t="s">
        <v>165</v>
      </c>
      <c r="C5599">
        <v>39.059800000000003</v>
      </c>
      <c r="D5599">
        <v>-105.3111</v>
      </c>
      <c r="E5599" s="1" t="s">
        <v>37</v>
      </c>
      <c r="F5599" t="s">
        <v>8665</v>
      </c>
      <c r="G5599">
        <v>0</v>
      </c>
      <c r="H5599">
        <v>0</v>
      </c>
      <c r="I5599">
        <v>0</v>
      </c>
    </row>
    <row r="5600" spans="1:9" hidden="1" x14ac:dyDescent="0.3">
      <c r="A5600" s="1" t="s">
        <v>159</v>
      </c>
      <c r="B5600" s="1" t="s">
        <v>165</v>
      </c>
      <c r="C5600">
        <v>39.059800000000003</v>
      </c>
      <c r="D5600">
        <v>-105.3111</v>
      </c>
      <c r="E5600" s="1" t="s">
        <v>38</v>
      </c>
      <c r="F5600" t="s">
        <v>8896</v>
      </c>
      <c r="G5600">
        <v>0</v>
      </c>
      <c r="H5600">
        <v>0</v>
      </c>
      <c r="I5600">
        <v>0</v>
      </c>
    </row>
    <row r="5601" spans="1:9" hidden="1" x14ac:dyDescent="0.3">
      <c r="A5601" s="1" t="s">
        <v>159</v>
      </c>
      <c r="B5601" s="1" t="s">
        <v>165</v>
      </c>
      <c r="C5601">
        <v>39.059800000000003</v>
      </c>
      <c r="D5601">
        <v>-105.3111</v>
      </c>
      <c r="E5601" s="1" t="s">
        <v>39</v>
      </c>
      <c r="F5601" t="s">
        <v>9127</v>
      </c>
      <c r="G5601">
        <v>0</v>
      </c>
      <c r="H5601">
        <v>0</v>
      </c>
      <c r="I5601">
        <v>0</v>
      </c>
    </row>
    <row r="5602" spans="1:9" hidden="1" x14ac:dyDescent="0.3">
      <c r="A5602" s="1" t="s">
        <v>159</v>
      </c>
      <c r="B5602" s="1" t="s">
        <v>165</v>
      </c>
      <c r="C5602">
        <v>39.059800000000003</v>
      </c>
      <c r="D5602">
        <v>-105.3111</v>
      </c>
      <c r="E5602" s="1" t="s">
        <v>40</v>
      </c>
      <c r="F5602" t="s">
        <v>9358</v>
      </c>
      <c r="G5602">
        <v>0</v>
      </c>
      <c r="H5602">
        <v>0</v>
      </c>
      <c r="I5602">
        <v>0</v>
      </c>
    </row>
    <row r="5603" spans="1:9" hidden="1" x14ac:dyDescent="0.3">
      <c r="A5603" s="1" t="s">
        <v>159</v>
      </c>
      <c r="B5603" s="1" t="s">
        <v>165</v>
      </c>
      <c r="C5603">
        <v>39.059800000000003</v>
      </c>
      <c r="D5603">
        <v>-105.3111</v>
      </c>
      <c r="E5603" s="1" t="s">
        <v>41</v>
      </c>
      <c r="F5603" t="s">
        <v>9589</v>
      </c>
      <c r="G5603">
        <v>0</v>
      </c>
      <c r="H5603">
        <v>0</v>
      </c>
      <c r="I5603">
        <v>0</v>
      </c>
    </row>
    <row r="5604" spans="1:9" hidden="1" x14ac:dyDescent="0.3">
      <c r="A5604" s="1" t="s">
        <v>159</v>
      </c>
      <c r="B5604" s="1" t="s">
        <v>165</v>
      </c>
      <c r="C5604">
        <v>39.059800000000003</v>
      </c>
      <c r="D5604">
        <v>-105.3111</v>
      </c>
      <c r="E5604" s="1" t="s">
        <v>42</v>
      </c>
      <c r="F5604" t="s">
        <v>9820</v>
      </c>
      <c r="G5604">
        <v>0</v>
      </c>
      <c r="H5604">
        <v>0</v>
      </c>
      <c r="I5604">
        <v>0</v>
      </c>
    </row>
    <row r="5605" spans="1:9" hidden="1" x14ac:dyDescent="0.3">
      <c r="A5605" s="1" t="s">
        <v>159</v>
      </c>
      <c r="B5605" s="1" t="s">
        <v>165</v>
      </c>
      <c r="C5605">
        <v>39.059800000000003</v>
      </c>
      <c r="D5605">
        <v>-105.3111</v>
      </c>
      <c r="E5605" s="1" t="s">
        <v>43</v>
      </c>
      <c r="F5605" t="s">
        <v>10049</v>
      </c>
      <c r="G5605">
        <v>0</v>
      </c>
      <c r="H5605">
        <v>0</v>
      </c>
      <c r="I5605">
        <v>0</v>
      </c>
    </row>
    <row r="5606" spans="1:9" hidden="1" x14ac:dyDescent="0.3">
      <c r="A5606" s="1" t="s">
        <v>159</v>
      </c>
      <c r="B5606" s="1" t="s">
        <v>165</v>
      </c>
      <c r="C5606">
        <v>39.059800000000003</v>
      </c>
      <c r="D5606">
        <v>-105.3111</v>
      </c>
      <c r="E5606" s="1" t="s">
        <v>44</v>
      </c>
      <c r="F5606" t="s">
        <v>10277</v>
      </c>
      <c r="G5606">
        <v>0</v>
      </c>
      <c r="H5606">
        <v>0</v>
      </c>
      <c r="I5606">
        <v>0</v>
      </c>
    </row>
    <row r="5607" spans="1:9" hidden="1" x14ac:dyDescent="0.3">
      <c r="A5607" s="1" t="s">
        <v>159</v>
      </c>
      <c r="B5607" s="1" t="s">
        <v>165</v>
      </c>
      <c r="C5607">
        <v>39.059800000000003</v>
      </c>
      <c r="D5607">
        <v>-105.3111</v>
      </c>
      <c r="E5607" s="1" t="s">
        <v>45</v>
      </c>
      <c r="F5607" t="s">
        <v>10498</v>
      </c>
      <c r="G5607">
        <v>0</v>
      </c>
      <c r="H5607">
        <v>0</v>
      </c>
      <c r="I5607">
        <v>0</v>
      </c>
    </row>
    <row r="5608" spans="1:9" hidden="1" x14ac:dyDescent="0.3">
      <c r="A5608" s="1" t="s">
        <v>159</v>
      </c>
      <c r="B5608" s="1" t="s">
        <v>165</v>
      </c>
      <c r="C5608">
        <v>39.059800000000003</v>
      </c>
      <c r="D5608">
        <v>-105.3111</v>
      </c>
      <c r="E5608" s="1" t="s">
        <v>46</v>
      </c>
      <c r="F5608" t="s">
        <v>10714</v>
      </c>
      <c r="G5608">
        <v>0</v>
      </c>
      <c r="H5608">
        <v>0</v>
      </c>
      <c r="I5608">
        <v>0</v>
      </c>
    </row>
    <row r="5609" spans="1:9" hidden="1" x14ac:dyDescent="0.3">
      <c r="A5609" s="1" t="s">
        <v>159</v>
      </c>
      <c r="B5609" s="1" t="s">
        <v>165</v>
      </c>
      <c r="C5609">
        <v>39.059800000000003</v>
      </c>
      <c r="D5609">
        <v>-105.3111</v>
      </c>
      <c r="E5609" s="1" t="s">
        <v>47</v>
      </c>
      <c r="F5609" t="s">
        <v>10929</v>
      </c>
      <c r="G5609">
        <v>0</v>
      </c>
      <c r="H5609">
        <v>0</v>
      </c>
      <c r="I5609">
        <v>0</v>
      </c>
    </row>
    <row r="5610" spans="1:9" hidden="1" x14ac:dyDescent="0.3">
      <c r="A5610" s="1" t="s">
        <v>159</v>
      </c>
      <c r="B5610" s="1" t="s">
        <v>165</v>
      </c>
      <c r="C5610">
        <v>39.059800000000003</v>
      </c>
      <c r="D5610">
        <v>-105.3111</v>
      </c>
      <c r="E5610" s="1" t="s">
        <v>48</v>
      </c>
      <c r="F5610" t="s">
        <v>11732</v>
      </c>
      <c r="G5610">
        <v>0</v>
      </c>
      <c r="H5610">
        <v>0</v>
      </c>
      <c r="I5610">
        <v>0</v>
      </c>
    </row>
    <row r="5611" spans="1:9" hidden="1" x14ac:dyDescent="0.3">
      <c r="A5611" s="1" t="s">
        <v>159</v>
      </c>
      <c r="B5611" s="1" t="s">
        <v>165</v>
      </c>
      <c r="C5611">
        <v>39.059800000000003</v>
      </c>
      <c r="D5611">
        <v>-105.3111</v>
      </c>
      <c r="E5611" s="1" t="s">
        <v>49</v>
      </c>
      <c r="F5611" t="s">
        <v>11923</v>
      </c>
      <c r="G5611">
        <v>0</v>
      </c>
      <c r="H5611">
        <v>0</v>
      </c>
      <c r="I5611">
        <v>0</v>
      </c>
    </row>
    <row r="5612" spans="1:9" hidden="1" x14ac:dyDescent="0.3">
      <c r="A5612" s="1" t="s">
        <v>159</v>
      </c>
      <c r="B5612" s="1" t="s">
        <v>165</v>
      </c>
      <c r="C5612">
        <v>39.059800000000003</v>
      </c>
      <c r="D5612">
        <v>-105.3111</v>
      </c>
      <c r="E5612" s="1" t="s">
        <v>50</v>
      </c>
      <c r="F5612" t="s">
        <v>12095</v>
      </c>
      <c r="G5612">
        <v>0</v>
      </c>
      <c r="H5612">
        <v>0</v>
      </c>
      <c r="I5612">
        <v>0</v>
      </c>
    </row>
    <row r="5613" spans="1:9" hidden="1" x14ac:dyDescent="0.3">
      <c r="A5613" s="1" t="s">
        <v>159</v>
      </c>
      <c r="B5613" s="1" t="s">
        <v>165</v>
      </c>
      <c r="C5613">
        <v>39.059800000000003</v>
      </c>
      <c r="D5613">
        <v>-105.3111</v>
      </c>
      <c r="E5613" s="1" t="s">
        <v>51</v>
      </c>
      <c r="F5613" t="s">
        <v>12244</v>
      </c>
      <c r="G5613">
        <v>0</v>
      </c>
      <c r="H5613">
        <v>0</v>
      </c>
      <c r="I5613">
        <v>0</v>
      </c>
    </row>
    <row r="5614" spans="1:9" hidden="1" x14ac:dyDescent="0.3">
      <c r="A5614" s="1" t="s">
        <v>159</v>
      </c>
      <c r="B5614" s="1" t="s">
        <v>165</v>
      </c>
      <c r="C5614">
        <v>39.059800000000003</v>
      </c>
      <c r="D5614">
        <v>-105.3111</v>
      </c>
      <c r="E5614" s="1" t="s">
        <v>52</v>
      </c>
      <c r="F5614" t="s">
        <v>17174</v>
      </c>
      <c r="G5614">
        <v>0</v>
      </c>
      <c r="H5614">
        <v>15</v>
      </c>
      <c r="I5614">
        <v>0</v>
      </c>
    </row>
    <row r="5615" spans="1:9" hidden="1" x14ac:dyDescent="0.3">
      <c r="A5615" s="1" t="s">
        <v>159</v>
      </c>
      <c r="B5615" s="1" t="s">
        <v>165</v>
      </c>
      <c r="C5615">
        <v>39.059800000000003</v>
      </c>
      <c r="D5615">
        <v>-105.3111</v>
      </c>
      <c r="E5615" s="1" t="s">
        <v>53</v>
      </c>
      <c r="F5615" t="s">
        <v>17175</v>
      </c>
      <c r="G5615">
        <v>0</v>
      </c>
      <c r="H5615">
        <v>34</v>
      </c>
      <c r="I5615">
        <v>0</v>
      </c>
    </row>
    <row r="5616" spans="1:9" hidden="1" x14ac:dyDescent="0.3">
      <c r="A5616" s="1" t="s">
        <v>159</v>
      </c>
      <c r="B5616" s="1" t="s">
        <v>165</v>
      </c>
      <c r="C5616">
        <v>39.059800000000003</v>
      </c>
      <c r="D5616">
        <v>-105.3111</v>
      </c>
      <c r="E5616" s="1" t="s">
        <v>54</v>
      </c>
      <c r="F5616" t="s">
        <v>17176</v>
      </c>
      <c r="G5616">
        <v>0</v>
      </c>
      <c r="H5616">
        <v>45</v>
      </c>
      <c r="I5616">
        <v>0</v>
      </c>
    </row>
    <row r="5617" spans="1:9" hidden="1" x14ac:dyDescent="0.3">
      <c r="A5617" s="1" t="s">
        <v>159</v>
      </c>
      <c r="B5617" s="1" t="s">
        <v>165</v>
      </c>
      <c r="C5617">
        <v>39.059800000000003</v>
      </c>
      <c r="D5617">
        <v>-105.3111</v>
      </c>
      <c r="E5617" s="1" t="s">
        <v>21548</v>
      </c>
      <c r="F5617" t="s">
        <v>21656</v>
      </c>
      <c r="G5617">
        <v>0</v>
      </c>
      <c r="H5617">
        <v>49</v>
      </c>
      <c r="I5617">
        <v>0</v>
      </c>
    </row>
    <row r="5618" spans="1:9" hidden="1" x14ac:dyDescent="0.3">
      <c r="A5618" s="1" t="s">
        <v>159</v>
      </c>
      <c r="B5618" s="1" t="s">
        <v>166</v>
      </c>
      <c r="C5618">
        <v>27.766300000000001</v>
      </c>
      <c r="D5618">
        <v>-81.686800000000005</v>
      </c>
      <c r="E5618" s="1" t="s">
        <v>4</v>
      </c>
      <c r="F5618" t="s">
        <v>886</v>
      </c>
      <c r="G5618">
        <v>0</v>
      </c>
      <c r="H5618">
        <v>0</v>
      </c>
      <c r="I5618">
        <v>0</v>
      </c>
    </row>
    <row r="5619" spans="1:9" hidden="1" x14ac:dyDescent="0.3">
      <c r="A5619" s="1" t="s">
        <v>159</v>
      </c>
      <c r="B5619" s="1" t="s">
        <v>166</v>
      </c>
      <c r="C5619">
        <v>27.766300000000001</v>
      </c>
      <c r="D5619">
        <v>-81.686800000000005</v>
      </c>
      <c r="E5619" s="1" t="s">
        <v>5</v>
      </c>
      <c r="F5619" t="s">
        <v>1128</v>
      </c>
      <c r="G5619">
        <v>0</v>
      </c>
      <c r="H5619">
        <v>0</v>
      </c>
      <c r="I5619">
        <v>0</v>
      </c>
    </row>
    <row r="5620" spans="1:9" hidden="1" x14ac:dyDescent="0.3">
      <c r="A5620" s="1" t="s">
        <v>159</v>
      </c>
      <c r="B5620" s="1" t="s">
        <v>166</v>
      </c>
      <c r="C5620">
        <v>27.766300000000001</v>
      </c>
      <c r="D5620">
        <v>-81.686800000000005</v>
      </c>
      <c r="E5620" s="1" t="s">
        <v>6</v>
      </c>
      <c r="F5620" t="s">
        <v>1370</v>
      </c>
      <c r="G5620">
        <v>0</v>
      </c>
      <c r="H5620">
        <v>0</v>
      </c>
      <c r="I5620">
        <v>0</v>
      </c>
    </row>
    <row r="5621" spans="1:9" hidden="1" x14ac:dyDescent="0.3">
      <c r="A5621" s="1" t="s">
        <v>159</v>
      </c>
      <c r="B5621" s="1" t="s">
        <v>166</v>
      </c>
      <c r="C5621">
        <v>27.766300000000001</v>
      </c>
      <c r="D5621">
        <v>-81.686800000000005</v>
      </c>
      <c r="E5621" s="1" t="s">
        <v>7</v>
      </c>
      <c r="F5621" t="s">
        <v>1611</v>
      </c>
      <c r="G5621">
        <v>0</v>
      </c>
      <c r="H5621">
        <v>0</v>
      </c>
      <c r="I5621">
        <v>0</v>
      </c>
    </row>
    <row r="5622" spans="1:9" hidden="1" x14ac:dyDescent="0.3">
      <c r="A5622" s="1" t="s">
        <v>159</v>
      </c>
      <c r="B5622" s="1" t="s">
        <v>166</v>
      </c>
      <c r="C5622">
        <v>27.766300000000001</v>
      </c>
      <c r="D5622">
        <v>-81.686800000000005</v>
      </c>
      <c r="E5622" s="1" t="s">
        <v>8</v>
      </c>
      <c r="F5622" t="s">
        <v>1852</v>
      </c>
      <c r="G5622">
        <v>0</v>
      </c>
      <c r="H5622">
        <v>0</v>
      </c>
      <c r="I5622">
        <v>0</v>
      </c>
    </row>
    <row r="5623" spans="1:9" hidden="1" x14ac:dyDescent="0.3">
      <c r="A5623" s="1" t="s">
        <v>159</v>
      </c>
      <c r="B5623" s="1" t="s">
        <v>166</v>
      </c>
      <c r="C5623">
        <v>27.766300000000001</v>
      </c>
      <c r="D5623">
        <v>-81.686800000000005</v>
      </c>
      <c r="E5623" s="1" t="s">
        <v>9</v>
      </c>
      <c r="F5623" t="s">
        <v>2090</v>
      </c>
      <c r="G5623">
        <v>0</v>
      </c>
      <c r="H5623">
        <v>0</v>
      </c>
      <c r="I5623">
        <v>0</v>
      </c>
    </row>
    <row r="5624" spans="1:9" hidden="1" x14ac:dyDescent="0.3">
      <c r="A5624" s="1" t="s">
        <v>159</v>
      </c>
      <c r="B5624" s="1" t="s">
        <v>166</v>
      </c>
      <c r="C5624">
        <v>27.766300000000001</v>
      </c>
      <c r="D5624">
        <v>-81.686800000000005</v>
      </c>
      <c r="E5624" s="1" t="s">
        <v>10</v>
      </c>
      <c r="F5624" t="s">
        <v>2328</v>
      </c>
      <c r="G5624">
        <v>0</v>
      </c>
      <c r="H5624">
        <v>0</v>
      </c>
      <c r="I5624">
        <v>0</v>
      </c>
    </row>
    <row r="5625" spans="1:9" hidden="1" x14ac:dyDescent="0.3">
      <c r="A5625" s="1" t="s">
        <v>159</v>
      </c>
      <c r="B5625" s="1" t="s">
        <v>166</v>
      </c>
      <c r="C5625">
        <v>27.766300000000001</v>
      </c>
      <c r="D5625">
        <v>-81.686800000000005</v>
      </c>
      <c r="E5625" s="1" t="s">
        <v>11</v>
      </c>
      <c r="F5625" t="s">
        <v>2566</v>
      </c>
      <c r="G5625">
        <v>0</v>
      </c>
      <c r="H5625">
        <v>0</v>
      </c>
      <c r="I5625">
        <v>0</v>
      </c>
    </row>
    <row r="5626" spans="1:9" hidden="1" x14ac:dyDescent="0.3">
      <c r="A5626" s="1" t="s">
        <v>159</v>
      </c>
      <c r="B5626" s="1" t="s">
        <v>166</v>
      </c>
      <c r="C5626">
        <v>27.766300000000001</v>
      </c>
      <c r="D5626">
        <v>-81.686800000000005</v>
      </c>
      <c r="E5626" s="1" t="s">
        <v>12</v>
      </c>
      <c r="F5626" t="s">
        <v>2804</v>
      </c>
      <c r="G5626">
        <v>0</v>
      </c>
      <c r="H5626">
        <v>0</v>
      </c>
      <c r="I5626">
        <v>0</v>
      </c>
    </row>
    <row r="5627" spans="1:9" hidden="1" x14ac:dyDescent="0.3">
      <c r="A5627" s="1" t="s">
        <v>159</v>
      </c>
      <c r="B5627" s="1" t="s">
        <v>166</v>
      </c>
      <c r="C5627">
        <v>27.766300000000001</v>
      </c>
      <c r="D5627">
        <v>-81.686800000000005</v>
      </c>
      <c r="E5627" s="1" t="s">
        <v>13</v>
      </c>
      <c r="F5627" t="s">
        <v>3042</v>
      </c>
      <c r="G5627">
        <v>0</v>
      </c>
      <c r="H5627">
        <v>0</v>
      </c>
      <c r="I5627">
        <v>0</v>
      </c>
    </row>
    <row r="5628" spans="1:9" hidden="1" x14ac:dyDescent="0.3">
      <c r="A5628" s="1" t="s">
        <v>159</v>
      </c>
      <c r="B5628" s="1" t="s">
        <v>166</v>
      </c>
      <c r="C5628">
        <v>27.766300000000001</v>
      </c>
      <c r="D5628">
        <v>-81.686800000000005</v>
      </c>
      <c r="E5628" s="1" t="s">
        <v>14</v>
      </c>
      <c r="F5628" t="s">
        <v>3279</v>
      </c>
      <c r="G5628">
        <v>0</v>
      </c>
      <c r="H5628">
        <v>0</v>
      </c>
      <c r="I5628">
        <v>0</v>
      </c>
    </row>
    <row r="5629" spans="1:9" hidden="1" x14ac:dyDescent="0.3">
      <c r="A5629" s="1" t="s">
        <v>159</v>
      </c>
      <c r="B5629" s="1" t="s">
        <v>166</v>
      </c>
      <c r="C5629">
        <v>27.766300000000001</v>
      </c>
      <c r="D5629">
        <v>-81.686800000000005</v>
      </c>
      <c r="E5629" s="1" t="s">
        <v>15</v>
      </c>
      <c r="F5629" t="s">
        <v>3515</v>
      </c>
      <c r="G5629">
        <v>0</v>
      </c>
      <c r="H5629">
        <v>0</v>
      </c>
      <c r="I5629">
        <v>0</v>
      </c>
    </row>
    <row r="5630" spans="1:9" hidden="1" x14ac:dyDescent="0.3">
      <c r="A5630" s="1" t="s">
        <v>159</v>
      </c>
      <c r="B5630" s="1" t="s">
        <v>166</v>
      </c>
      <c r="C5630">
        <v>27.766300000000001</v>
      </c>
      <c r="D5630">
        <v>-81.686800000000005</v>
      </c>
      <c r="E5630" s="1" t="s">
        <v>16</v>
      </c>
      <c r="F5630" t="s">
        <v>3751</v>
      </c>
      <c r="G5630">
        <v>0</v>
      </c>
      <c r="H5630">
        <v>0</v>
      </c>
      <c r="I5630">
        <v>0</v>
      </c>
    </row>
    <row r="5631" spans="1:9" hidden="1" x14ac:dyDescent="0.3">
      <c r="A5631" s="1" t="s">
        <v>159</v>
      </c>
      <c r="B5631" s="1" t="s">
        <v>166</v>
      </c>
      <c r="C5631">
        <v>27.766300000000001</v>
      </c>
      <c r="D5631">
        <v>-81.686800000000005</v>
      </c>
      <c r="E5631" s="1" t="s">
        <v>17</v>
      </c>
      <c r="F5631" t="s">
        <v>3986</v>
      </c>
      <c r="G5631">
        <v>0</v>
      </c>
      <c r="H5631">
        <v>0</v>
      </c>
      <c r="I5631">
        <v>0</v>
      </c>
    </row>
    <row r="5632" spans="1:9" hidden="1" x14ac:dyDescent="0.3">
      <c r="A5632" s="1" t="s">
        <v>159</v>
      </c>
      <c r="B5632" s="1" t="s">
        <v>166</v>
      </c>
      <c r="C5632">
        <v>27.766300000000001</v>
      </c>
      <c r="D5632">
        <v>-81.686800000000005</v>
      </c>
      <c r="E5632" s="1" t="s">
        <v>18</v>
      </c>
      <c r="F5632" t="s">
        <v>4221</v>
      </c>
      <c r="G5632">
        <v>0</v>
      </c>
      <c r="H5632">
        <v>0</v>
      </c>
      <c r="I5632">
        <v>0</v>
      </c>
    </row>
    <row r="5633" spans="1:9" hidden="1" x14ac:dyDescent="0.3">
      <c r="A5633" s="1" t="s">
        <v>159</v>
      </c>
      <c r="B5633" s="1" t="s">
        <v>166</v>
      </c>
      <c r="C5633">
        <v>27.766300000000001</v>
      </c>
      <c r="D5633">
        <v>-81.686800000000005</v>
      </c>
      <c r="E5633" s="1" t="s">
        <v>19</v>
      </c>
      <c r="F5633" t="s">
        <v>4456</v>
      </c>
      <c r="G5633">
        <v>0</v>
      </c>
      <c r="H5633">
        <v>0</v>
      </c>
      <c r="I5633">
        <v>0</v>
      </c>
    </row>
    <row r="5634" spans="1:9" hidden="1" x14ac:dyDescent="0.3">
      <c r="A5634" s="1" t="s">
        <v>159</v>
      </c>
      <c r="B5634" s="1" t="s">
        <v>166</v>
      </c>
      <c r="C5634">
        <v>27.766300000000001</v>
      </c>
      <c r="D5634">
        <v>-81.686800000000005</v>
      </c>
      <c r="E5634" s="1" t="s">
        <v>20</v>
      </c>
      <c r="F5634" t="s">
        <v>4691</v>
      </c>
      <c r="G5634">
        <v>0</v>
      </c>
      <c r="H5634">
        <v>0</v>
      </c>
      <c r="I5634">
        <v>0</v>
      </c>
    </row>
    <row r="5635" spans="1:9" hidden="1" x14ac:dyDescent="0.3">
      <c r="A5635" s="1" t="s">
        <v>159</v>
      </c>
      <c r="B5635" s="1" t="s">
        <v>166</v>
      </c>
      <c r="C5635">
        <v>27.766300000000001</v>
      </c>
      <c r="D5635">
        <v>-81.686800000000005</v>
      </c>
      <c r="E5635" s="1" t="s">
        <v>21</v>
      </c>
      <c r="F5635" t="s">
        <v>4926</v>
      </c>
      <c r="G5635">
        <v>0</v>
      </c>
      <c r="H5635">
        <v>0</v>
      </c>
      <c r="I5635">
        <v>0</v>
      </c>
    </row>
    <row r="5636" spans="1:9" hidden="1" x14ac:dyDescent="0.3">
      <c r="A5636" s="1" t="s">
        <v>159</v>
      </c>
      <c r="B5636" s="1" t="s">
        <v>166</v>
      </c>
      <c r="C5636">
        <v>27.766300000000001</v>
      </c>
      <c r="D5636">
        <v>-81.686800000000005</v>
      </c>
      <c r="E5636" s="1" t="s">
        <v>22</v>
      </c>
      <c r="F5636" t="s">
        <v>5161</v>
      </c>
      <c r="G5636">
        <v>0</v>
      </c>
      <c r="H5636">
        <v>0</v>
      </c>
      <c r="I5636">
        <v>0</v>
      </c>
    </row>
    <row r="5637" spans="1:9" hidden="1" x14ac:dyDescent="0.3">
      <c r="A5637" s="1" t="s">
        <v>159</v>
      </c>
      <c r="B5637" s="1" t="s">
        <v>166</v>
      </c>
      <c r="C5637">
        <v>27.766300000000001</v>
      </c>
      <c r="D5637">
        <v>-81.686800000000005</v>
      </c>
      <c r="E5637" s="1" t="s">
        <v>23</v>
      </c>
      <c r="F5637" t="s">
        <v>5396</v>
      </c>
      <c r="G5637">
        <v>0</v>
      </c>
      <c r="H5637">
        <v>0</v>
      </c>
      <c r="I5637">
        <v>0</v>
      </c>
    </row>
    <row r="5638" spans="1:9" hidden="1" x14ac:dyDescent="0.3">
      <c r="A5638" s="1" t="s">
        <v>159</v>
      </c>
      <c r="B5638" s="1" t="s">
        <v>166</v>
      </c>
      <c r="C5638">
        <v>27.766300000000001</v>
      </c>
      <c r="D5638">
        <v>-81.686800000000005</v>
      </c>
      <c r="E5638" s="1" t="s">
        <v>24</v>
      </c>
      <c r="F5638" t="s">
        <v>5631</v>
      </c>
      <c r="G5638">
        <v>0</v>
      </c>
      <c r="H5638">
        <v>0</v>
      </c>
      <c r="I5638">
        <v>0</v>
      </c>
    </row>
    <row r="5639" spans="1:9" hidden="1" x14ac:dyDescent="0.3">
      <c r="A5639" s="1" t="s">
        <v>159</v>
      </c>
      <c r="B5639" s="1" t="s">
        <v>166</v>
      </c>
      <c r="C5639">
        <v>27.766300000000001</v>
      </c>
      <c r="D5639">
        <v>-81.686800000000005</v>
      </c>
      <c r="E5639" s="1" t="s">
        <v>25</v>
      </c>
      <c r="F5639" t="s">
        <v>5865</v>
      </c>
      <c r="G5639">
        <v>0</v>
      </c>
      <c r="H5639">
        <v>0</v>
      </c>
      <c r="I5639">
        <v>0</v>
      </c>
    </row>
    <row r="5640" spans="1:9" hidden="1" x14ac:dyDescent="0.3">
      <c r="A5640" s="1" t="s">
        <v>159</v>
      </c>
      <c r="B5640" s="1" t="s">
        <v>166</v>
      </c>
      <c r="C5640">
        <v>27.766300000000001</v>
      </c>
      <c r="D5640">
        <v>-81.686800000000005</v>
      </c>
      <c r="E5640" s="1" t="s">
        <v>26</v>
      </c>
      <c r="F5640" t="s">
        <v>6099</v>
      </c>
      <c r="G5640">
        <v>0</v>
      </c>
      <c r="H5640">
        <v>0</v>
      </c>
      <c r="I5640">
        <v>0</v>
      </c>
    </row>
    <row r="5641" spans="1:9" hidden="1" x14ac:dyDescent="0.3">
      <c r="A5641" s="1" t="s">
        <v>159</v>
      </c>
      <c r="B5641" s="1" t="s">
        <v>166</v>
      </c>
      <c r="C5641">
        <v>27.766300000000001</v>
      </c>
      <c r="D5641">
        <v>-81.686800000000005</v>
      </c>
      <c r="E5641" s="1" t="s">
        <v>27</v>
      </c>
      <c r="F5641" t="s">
        <v>6333</v>
      </c>
      <c r="G5641">
        <v>0</v>
      </c>
      <c r="H5641">
        <v>0</v>
      </c>
      <c r="I5641">
        <v>0</v>
      </c>
    </row>
    <row r="5642" spans="1:9" hidden="1" x14ac:dyDescent="0.3">
      <c r="A5642" s="1" t="s">
        <v>159</v>
      </c>
      <c r="B5642" s="1" t="s">
        <v>166</v>
      </c>
      <c r="C5642">
        <v>27.766300000000001</v>
      </c>
      <c r="D5642">
        <v>-81.686800000000005</v>
      </c>
      <c r="E5642" s="1" t="s">
        <v>28</v>
      </c>
      <c r="F5642" t="s">
        <v>6567</v>
      </c>
      <c r="G5642">
        <v>0</v>
      </c>
      <c r="H5642">
        <v>0</v>
      </c>
      <c r="I5642">
        <v>0</v>
      </c>
    </row>
    <row r="5643" spans="1:9" hidden="1" x14ac:dyDescent="0.3">
      <c r="A5643" s="1" t="s">
        <v>159</v>
      </c>
      <c r="B5643" s="1" t="s">
        <v>166</v>
      </c>
      <c r="C5643">
        <v>27.766300000000001</v>
      </c>
      <c r="D5643">
        <v>-81.686800000000005</v>
      </c>
      <c r="E5643" s="1" t="s">
        <v>29</v>
      </c>
      <c r="F5643" t="s">
        <v>6801</v>
      </c>
      <c r="G5643">
        <v>0</v>
      </c>
      <c r="H5643">
        <v>0</v>
      </c>
      <c r="I5643">
        <v>0</v>
      </c>
    </row>
    <row r="5644" spans="1:9" hidden="1" x14ac:dyDescent="0.3">
      <c r="A5644" s="1" t="s">
        <v>159</v>
      </c>
      <c r="B5644" s="1" t="s">
        <v>166</v>
      </c>
      <c r="C5644">
        <v>27.766300000000001</v>
      </c>
      <c r="D5644">
        <v>-81.686800000000005</v>
      </c>
      <c r="E5644" s="1" t="s">
        <v>30</v>
      </c>
      <c r="F5644" t="s">
        <v>7035</v>
      </c>
      <c r="G5644">
        <v>0</v>
      </c>
      <c r="H5644">
        <v>0</v>
      </c>
      <c r="I5644">
        <v>0</v>
      </c>
    </row>
    <row r="5645" spans="1:9" hidden="1" x14ac:dyDescent="0.3">
      <c r="A5645" s="1" t="s">
        <v>159</v>
      </c>
      <c r="B5645" s="1" t="s">
        <v>166</v>
      </c>
      <c r="C5645">
        <v>27.766300000000001</v>
      </c>
      <c r="D5645">
        <v>-81.686800000000005</v>
      </c>
      <c r="E5645" s="1" t="s">
        <v>31</v>
      </c>
      <c r="F5645" t="s">
        <v>7269</v>
      </c>
      <c r="G5645">
        <v>0</v>
      </c>
      <c r="H5645">
        <v>0</v>
      </c>
      <c r="I5645">
        <v>0</v>
      </c>
    </row>
    <row r="5646" spans="1:9" hidden="1" x14ac:dyDescent="0.3">
      <c r="A5646" s="1" t="s">
        <v>159</v>
      </c>
      <c r="B5646" s="1" t="s">
        <v>166</v>
      </c>
      <c r="C5646">
        <v>27.766300000000001</v>
      </c>
      <c r="D5646">
        <v>-81.686800000000005</v>
      </c>
      <c r="E5646" s="1" t="s">
        <v>32</v>
      </c>
      <c r="F5646" t="s">
        <v>7503</v>
      </c>
      <c r="G5646">
        <v>0</v>
      </c>
      <c r="H5646">
        <v>0</v>
      </c>
      <c r="I5646">
        <v>0</v>
      </c>
    </row>
    <row r="5647" spans="1:9" hidden="1" x14ac:dyDescent="0.3">
      <c r="A5647" s="1" t="s">
        <v>159</v>
      </c>
      <c r="B5647" s="1" t="s">
        <v>166</v>
      </c>
      <c r="C5647">
        <v>27.766300000000001</v>
      </c>
      <c r="D5647">
        <v>-81.686800000000005</v>
      </c>
      <c r="E5647" s="1" t="s">
        <v>33</v>
      </c>
      <c r="F5647" t="s">
        <v>7737</v>
      </c>
      <c r="G5647">
        <v>0</v>
      </c>
      <c r="H5647">
        <v>0</v>
      </c>
      <c r="I5647">
        <v>0</v>
      </c>
    </row>
    <row r="5648" spans="1:9" hidden="1" x14ac:dyDescent="0.3">
      <c r="A5648" s="1" t="s">
        <v>159</v>
      </c>
      <c r="B5648" s="1" t="s">
        <v>166</v>
      </c>
      <c r="C5648">
        <v>27.766300000000001</v>
      </c>
      <c r="D5648">
        <v>-81.686800000000005</v>
      </c>
      <c r="E5648" s="1" t="s">
        <v>34</v>
      </c>
      <c r="F5648" t="s">
        <v>7971</v>
      </c>
      <c r="G5648">
        <v>0</v>
      </c>
      <c r="H5648">
        <v>0</v>
      </c>
      <c r="I5648">
        <v>0</v>
      </c>
    </row>
    <row r="5649" spans="1:9" hidden="1" x14ac:dyDescent="0.3">
      <c r="A5649" s="1" t="s">
        <v>159</v>
      </c>
      <c r="B5649" s="1" t="s">
        <v>166</v>
      </c>
      <c r="C5649">
        <v>27.766300000000001</v>
      </c>
      <c r="D5649">
        <v>-81.686800000000005</v>
      </c>
      <c r="E5649" s="1" t="s">
        <v>35</v>
      </c>
      <c r="F5649" t="s">
        <v>8203</v>
      </c>
      <c r="G5649">
        <v>0</v>
      </c>
      <c r="H5649">
        <v>0</v>
      </c>
      <c r="I5649">
        <v>0</v>
      </c>
    </row>
    <row r="5650" spans="1:9" hidden="1" x14ac:dyDescent="0.3">
      <c r="A5650" s="1" t="s">
        <v>159</v>
      </c>
      <c r="B5650" s="1" t="s">
        <v>166</v>
      </c>
      <c r="C5650">
        <v>27.766300000000001</v>
      </c>
      <c r="D5650">
        <v>-81.686800000000005</v>
      </c>
      <c r="E5650" s="1" t="s">
        <v>36</v>
      </c>
      <c r="F5650" t="s">
        <v>8435</v>
      </c>
      <c r="G5650">
        <v>0</v>
      </c>
      <c r="H5650">
        <v>0</v>
      </c>
      <c r="I5650">
        <v>0</v>
      </c>
    </row>
    <row r="5651" spans="1:9" hidden="1" x14ac:dyDescent="0.3">
      <c r="A5651" s="1" t="s">
        <v>159</v>
      </c>
      <c r="B5651" s="1" t="s">
        <v>166</v>
      </c>
      <c r="C5651">
        <v>27.766300000000001</v>
      </c>
      <c r="D5651">
        <v>-81.686800000000005</v>
      </c>
      <c r="E5651" s="1" t="s">
        <v>37</v>
      </c>
      <c r="F5651" t="s">
        <v>8666</v>
      </c>
      <c r="G5651">
        <v>0</v>
      </c>
      <c r="H5651">
        <v>0</v>
      </c>
      <c r="I5651">
        <v>0</v>
      </c>
    </row>
    <row r="5652" spans="1:9" hidden="1" x14ac:dyDescent="0.3">
      <c r="A5652" s="1" t="s">
        <v>159</v>
      </c>
      <c r="B5652" s="1" t="s">
        <v>166</v>
      </c>
      <c r="C5652">
        <v>27.766300000000001</v>
      </c>
      <c r="D5652">
        <v>-81.686800000000005</v>
      </c>
      <c r="E5652" s="1" t="s">
        <v>38</v>
      </c>
      <c r="F5652" t="s">
        <v>8897</v>
      </c>
      <c r="G5652">
        <v>0</v>
      </c>
      <c r="H5652">
        <v>0</v>
      </c>
      <c r="I5652">
        <v>0</v>
      </c>
    </row>
    <row r="5653" spans="1:9" hidden="1" x14ac:dyDescent="0.3">
      <c r="A5653" s="1" t="s">
        <v>159</v>
      </c>
      <c r="B5653" s="1" t="s">
        <v>166</v>
      </c>
      <c r="C5653">
        <v>27.766300000000001</v>
      </c>
      <c r="D5653">
        <v>-81.686800000000005</v>
      </c>
      <c r="E5653" s="1" t="s">
        <v>39</v>
      </c>
      <c r="F5653" t="s">
        <v>9128</v>
      </c>
      <c r="G5653">
        <v>0</v>
      </c>
      <c r="H5653">
        <v>0</v>
      </c>
      <c r="I5653">
        <v>0</v>
      </c>
    </row>
    <row r="5654" spans="1:9" hidden="1" x14ac:dyDescent="0.3">
      <c r="A5654" s="1" t="s">
        <v>159</v>
      </c>
      <c r="B5654" s="1" t="s">
        <v>166</v>
      </c>
      <c r="C5654">
        <v>27.766300000000001</v>
      </c>
      <c r="D5654">
        <v>-81.686800000000005</v>
      </c>
      <c r="E5654" s="1" t="s">
        <v>40</v>
      </c>
      <c r="F5654" t="s">
        <v>9359</v>
      </c>
      <c r="G5654">
        <v>0</v>
      </c>
      <c r="H5654">
        <v>0</v>
      </c>
      <c r="I5654">
        <v>0</v>
      </c>
    </row>
    <row r="5655" spans="1:9" hidden="1" x14ac:dyDescent="0.3">
      <c r="A5655" s="1" t="s">
        <v>159</v>
      </c>
      <c r="B5655" s="1" t="s">
        <v>166</v>
      </c>
      <c r="C5655">
        <v>27.766300000000001</v>
      </c>
      <c r="D5655">
        <v>-81.686800000000005</v>
      </c>
      <c r="E5655" s="1" t="s">
        <v>41</v>
      </c>
      <c r="F5655" t="s">
        <v>9590</v>
      </c>
      <c r="G5655">
        <v>0</v>
      </c>
      <c r="H5655">
        <v>0</v>
      </c>
      <c r="I5655">
        <v>0</v>
      </c>
    </row>
    <row r="5656" spans="1:9" hidden="1" x14ac:dyDescent="0.3">
      <c r="A5656" s="1" t="s">
        <v>159</v>
      </c>
      <c r="B5656" s="1" t="s">
        <v>166</v>
      </c>
      <c r="C5656">
        <v>27.766300000000001</v>
      </c>
      <c r="D5656">
        <v>-81.686800000000005</v>
      </c>
      <c r="E5656" s="1" t="s">
        <v>42</v>
      </c>
      <c r="F5656" t="s">
        <v>9821</v>
      </c>
      <c r="G5656">
        <v>0</v>
      </c>
      <c r="H5656">
        <v>0</v>
      </c>
      <c r="I5656">
        <v>0</v>
      </c>
    </row>
    <row r="5657" spans="1:9" hidden="1" x14ac:dyDescent="0.3">
      <c r="A5657" s="1" t="s">
        <v>159</v>
      </c>
      <c r="B5657" s="1" t="s">
        <v>166</v>
      </c>
      <c r="C5657">
        <v>27.766300000000001</v>
      </c>
      <c r="D5657">
        <v>-81.686800000000005</v>
      </c>
      <c r="E5657" s="1" t="s">
        <v>43</v>
      </c>
      <c r="F5657" t="s">
        <v>10050</v>
      </c>
      <c r="G5657">
        <v>0</v>
      </c>
      <c r="H5657">
        <v>0</v>
      </c>
      <c r="I5657">
        <v>0</v>
      </c>
    </row>
    <row r="5658" spans="1:9" hidden="1" x14ac:dyDescent="0.3">
      <c r="A5658" s="1" t="s">
        <v>159</v>
      </c>
      <c r="B5658" s="1" t="s">
        <v>166</v>
      </c>
      <c r="C5658">
        <v>27.766300000000001</v>
      </c>
      <c r="D5658">
        <v>-81.686800000000005</v>
      </c>
      <c r="E5658" s="1" t="s">
        <v>44</v>
      </c>
      <c r="F5658" t="s">
        <v>10278</v>
      </c>
      <c r="G5658">
        <v>0</v>
      </c>
      <c r="H5658">
        <v>0</v>
      </c>
      <c r="I5658">
        <v>0</v>
      </c>
    </row>
    <row r="5659" spans="1:9" hidden="1" x14ac:dyDescent="0.3">
      <c r="A5659" s="1" t="s">
        <v>159</v>
      </c>
      <c r="B5659" s="1" t="s">
        <v>166</v>
      </c>
      <c r="C5659">
        <v>27.766300000000001</v>
      </c>
      <c r="D5659">
        <v>-81.686800000000005</v>
      </c>
      <c r="E5659" s="1" t="s">
        <v>45</v>
      </c>
      <c r="F5659" t="s">
        <v>10499</v>
      </c>
      <c r="G5659">
        <v>0</v>
      </c>
      <c r="H5659">
        <v>0</v>
      </c>
      <c r="I5659">
        <v>0</v>
      </c>
    </row>
    <row r="5660" spans="1:9" hidden="1" x14ac:dyDescent="0.3">
      <c r="A5660" s="1" t="s">
        <v>159</v>
      </c>
      <c r="B5660" s="1" t="s">
        <v>166</v>
      </c>
      <c r="C5660">
        <v>27.766300000000001</v>
      </c>
      <c r="D5660">
        <v>-81.686800000000005</v>
      </c>
      <c r="E5660" s="1" t="s">
        <v>46</v>
      </c>
      <c r="F5660" t="s">
        <v>10715</v>
      </c>
      <c r="G5660">
        <v>0</v>
      </c>
      <c r="H5660">
        <v>0</v>
      </c>
      <c r="I5660">
        <v>0</v>
      </c>
    </row>
    <row r="5661" spans="1:9" hidden="1" x14ac:dyDescent="0.3">
      <c r="A5661" s="1" t="s">
        <v>159</v>
      </c>
      <c r="B5661" s="1" t="s">
        <v>166</v>
      </c>
      <c r="C5661">
        <v>27.766300000000001</v>
      </c>
      <c r="D5661">
        <v>-81.686800000000005</v>
      </c>
      <c r="E5661" s="1" t="s">
        <v>47</v>
      </c>
      <c r="F5661" t="s">
        <v>10930</v>
      </c>
      <c r="G5661">
        <v>0</v>
      </c>
      <c r="H5661">
        <v>0</v>
      </c>
      <c r="I5661">
        <v>0</v>
      </c>
    </row>
    <row r="5662" spans="1:9" hidden="1" x14ac:dyDescent="0.3">
      <c r="A5662" s="1" t="s">
        <v>159</v>
      </c>
      <c r="B5662" s="1" t="s">
        <v>166</v>
      </c>
      <c r="C5662">
        <v>27.766300000000001</v>
      </c>
      <c r="D5662">
        <v>-81.686800000000005</v>
      </c>
      <c r="E5662" s="1" t="s">
        <v>48</v>
      </c>
      <c r="F5662" t="s">
        <v>11733</v>
      </c>
      <c r="G5662">
        <v>0</v>
      </c>
      <c r="H5662">
        <v>0</v>
      </c>
      <c r="I5662">
        <v>0</v>
      </c>
    </row>
    <row r="5663" spans="1:9" hidden="1" x14ac:dyDescent="0.3">
      <c r="A5663" s="1" t="s">
        <v>159</v>
      </c>
      <c r="B5663" s="1" t="s">
        <v>166</v>
      </c>
      <c r="C5663">
        <v>27.766300000000001</v>
      </c>
      <c r="D5663">
        <v>-81.686800000000005</v>
      </c>
      <c r="E5663" s="1" t="s">
        <v>49</v>
      </c>
      <c r="F5663" t="s">
        <v>11924</v>
      </c>
      <c r="G5663">
        <v>0</v>
      </c>
      <c r="H5663">
        <v>0</v>
      </c>
      <c r="I5663">
        <v>0</v>
      </c>
    </row>
    <row r="5664" spans="1:9" hidden="1" x14ac:dyDescent="0.3">
      <c r="A5664" s="1" t="s">
        <v>159</v>
      </c>
      <c r="B5664" s="1" t="s">
        <v>166</v>
      </c>
      <c r="C5664">
        <v>27.766300000000001</v>
      </c>
      <c r="D5664">
        <v>-81.686800000000005</v>
      </c>
      <c r="E5664" s="1" t="s">
        <v>50</v>
      </c>
      <c r="F5664" t="s">
        <v>12096</v>
      </c>
      <c r="G5664">
        <v>0</v>
      </c>
      <c r="H5664">
        <v>0</v>
      </c>
      <c r="I5664">
        <v>0</v>
      </c>
    </row>
    <row r="5665" spans="1:9" hidden="1" x14ac:dyDescent="0.3">
      <c r="A5665" s="1" t="s">
        <v>159</v>
      </c>
      <c r="B5665" s="1" t="s">
        <v>166</v>
      </c>
      <c r="C5665">
        <v>27.766300000000001</v>
      </c>
      <c r="D5665">
        <v>-81.686800000000005</v>
      </c>
      <c r="E5665" s="1" t="s">
        <v>51</v>
      </c>
      <c r="F5665" t="s">
        <v>12245</v>
      </c>
      <c r="G5665">
        <v>0</v>
      </c>
      <c r="H5665">
        <v>0</v>
      </c>
      <c r="I5665">
        <v>0</v>
      </c>
    </row>
    <row r="5666" spans="1:9" hidden="1" x14ac:dyDescent="0.3">
      <c r="A5666" s="1" t="s">
        <v>159</v>
      </c>
      <c r="B5666" s="1" t="s">
        <v>166</v>
      </c>
      <c r="C5666">
        <v>27.766300000000001</v>
      </c>
      <c r="D5666">
        <v>-81.686800000000005</v>
      </c>
      <c r="E5666" s="1" t="s">
        <v>52</v>
      </c>
      <c r="F5666" t="s">
        <v>17177</v>
      </c>
      <c r="G5666">
        <v>2</v>
      </c>
      <c r="H5666">
        <v>15</v>
      </c>
      <c r="I5666">
        <v>0</v>
      </c>
    </row>
    <row r="5667" spans="1:9" hidden="1" x14ac:dyDescent="0.3">
      <c r="A5667" s="1" t="s">
        <v>159</v>
      </c>
      <c r="B5667" s="1" t="s">
        <v>166</v>
      </c>
      <c r="C5667">
        <v>27.766300000000001</v>
      </c>
      <c r="D5667">
        <v>-81.686800000000005</v>
      </c>
      <c r="E5667" s="1" t="s">
        <v>53</v>
      </c>
      <c r="F5667" t="s">
        <v>17178</v>
      </c>
      <c r="G5667">
        <v>2</v>
      </c>
      <c r="H5667">
        <v>28</v>
      </c>
      <c r="I5667">
        <v>0</v>
      </c>
    </row>
    <row r="5668" spans="1:9" hidden="1" x14ac:dyDescent="0.3">
      <c r="A5668" s="1" t="s">
        <v>159</v>
      </c>
      <c r="B5668" s="1" t="s">
        <v>166</v>
      </c>
      <c r="C5668">
        <v>27.766300000000001</v>
      </c>
      <c r="D5668">
        <v>-81.686800000000005</v>
      </c>
      <c r="E5668" s="1" t="s">
        <v>54</v>
      </c>
      <c r="F5668" t="s">
        <v>17179</v>
      </c>
      <c r="G5668">
        <v>2</v>
      </c>
      <c r="H5668">
        <v>35</v>
      </c>
      <c r="I5668">
        <v>0</v>
      </c>
    </row>
    <row r="5669" spans="1:9" hidden="1" x14ac:dyDescent="0.3">
      <c r="A5669" s="1" t="s">
        <v>159</v>
      </c>
      <c r="B5669" s="1" t="s">
        <v>166</v>
      </c>
      <c r="C5669">
        <v>27.766300000000001</v>
      </c>
      <c r="D5669">
        <v>-81.686800000000005</v>
      </c>
      <c r="E5669" s="1" t="s">
        <v>21548</v>
      </c>
      <c r="F5669" t="s">
        <v>21657</v>
      </c>
      <c r="G5669">
        <v>2</v>
      </c>
      <c r="H5669">
        <v>50</v>
      </c>
      <c r="I5669">
        <v>0</v>
      </c>
    </row>
    <row r="5670" spans="1:9" hidden="1" x14ac:dyDescent="0.3">
      <c r="A5670" s="1" t="s">
        <v>159</v>
      </c>
      <c r="B5670" s="1" t="s">
        <v>167</v>
      </c>
      <c r="C5670">
        <v>40.298900000000003</v>
      </c>
      <c r="D5670">
        <v>-74.521000000000001</v>
      </c>
      <c r="E5670" s="1" t="s">
        <v>4</v>
      </c>
      <c r="F5670" t="s">
        <v>887</v>
      </c>
      <c r="G5670">
        <v>0</v>
      </c>
      <c r="H5670">
        <v>0</v>
      </c>
      <c r="I5670">
        <v>0</v>
      </c>
    </row>
    <row r="5671" spans="1:9" hidden="1" x14ac:dyDescent="0.3">
      <c r="A5671" s="1" t="s">
        <v>159</v>
      </c>
      <c r="B5671" s="1" t="s">
        <v>167</v>
      </c>
      <c r="C5671">
        <v>40.298900000000003</v>
      </c>
      <c r="D5671">
        <v>-74.521000000000001</v>
      </c>
      <c r="E5671" s="1" t="s">
        <v>5</v>
      </c>
      <c r="F5671" t="s">
        <v>1129</v>
      </c>
      <c r="G5671">
        <v>0</v>
      </c>
      <c r="H5671">
        <v>0</v>
      </c>
      <c r="I5671">
        <v>0</v>
      </c>
    </row>
    <row r="5672" spans="1:9" hidden="1" x14ac:dyDescent="0.3">
      <c r="A5672" s="1" t="s">
        <v>159</v>
      </c>
      <c r="B5672" s="1" t="s">
        <v>167</v>
      </c>
      <c r="C5672">
        <v>40.298900000000003</v>
      </c>
      <c r="D5672">
        <v>-74.521000000000001</v>
      </c>
      <c r="E5672" s="1" t="s">
        <v>6</v>
      </c>
      <c r="F5672" t="s">
        <v>1371</v>
      </c>
      <c r="G5672">
        <v>0</v>
      </c>
      <c r="H5672">
        <v>0</v>
      </c>
      <c r="I5672">
        <v>0</v>
      </c>
    </row>
    <row r="5673" spans="1:9" hidden="1" x14ac:dyDescent="0.3">
      <c r="A5673" s="1" t="s">
        <v>159</v>
      </c>
      <c r="B5673" s="1" t="s">
        <v>167</v>
      </c>
      <c r="C5673">
        <v>40.298900000000003</v>
      </c>
      <c r="D5673">
        <v>-74.521000000000001</v>
      </c>
      <c r="E5673" s="1" t="s">
        <v>7</v>
      </c>
      <c r="F5673" t="s">
        <v>1612</v>
      </c>
      <c r="G5673">
        <v>0</v>
      </c>
      <c r="H5673">
        <v>0</v>
      </c>
      <c r="I5673">
        <v>0</v>
      </c>
    </row>
    <row r="5674" spans="1:9" hidden="1" x14ac:dyDescent="0.3">
      <c r="A5674" s="1" t="s">
        <v>159</v>
      </c>
      <c r="B5674" s="1" t="s">
        <v>167</v>
      </c>
      <c r="C5674">
        <v>40.298900000000003</v>
      </c>
      <c r="D5674">
        <v>-74.521000000000001</v>
      </c>
      <c r="E5674" s="1" t="s">
        <v>8</v>
      </c>
      <c r="F5674" t="s">
        <v>1853</v>
      </c>
      <c r="G5674">
        <v>0</v>
      </c>
      <c r="H5674">
        <v>0</v>
      </c>
      <c r="I5674">
        <v>0</v>
      </c>
    </row>
    <row r="5675" spans="1:9" hidden="1" x14ac:dyDescent="0.3">
      <c r="A5675" s="1" t="s">
        <v>159</v>
      </c>
      <c r="B5675" s="1" t="s">
        <v>167</v>
      </c>
      <c r="C5675">
        <v>40.298900000000003</v>
      </c>
      <c r="D5675">
        <v>-74.521000000000001</v>
      </c>
      <c r="E5675" s="1" t="s">
        <v>9</v>
      </c>
      <c r="F5675" t="s">
        <v>2091</v>
      </c>
      <c r="G5675">
        <v>0</v>
      </c>
      <c r="H5675">
        <v>0</v>
      </c>
      <c r="I5675">
        <v>0</v>
      </c>
    </row>
    <row r="5676" spans="1:9" hidden="1" x14ac:dyDescent="0.3">
      <c r="A5676" s="1" t="s">
        <v>159</v>
      </c>
      <c r="B5676" s="1" t="s">
        <v>167</v>
      </c>
      <c r="C5676">
        <v>40.298900000000003</v>
      </c>
      <c r="D5676">
        <v>-74.521000000000001</v>
      </c>
      <c r="E5676" s="1" t="s">
        <v>10</v>
      </c>
      <c r="F5676" t="s">
        <v>2329</v>
      </c>
      <c r="G5676">
        <v>0</v>
      </c>
      <c r="H5676">
        <v>0</v>
      </c>
      <c r="I5676">
        <v>0</v>
      </c>
    </row>
    <row r="5677" spans="1:9" hidden="1" x14ac:dyDescent="0.3">
      <c r="A5677" s="1" t="s">
        <v>159</v>
      </c>
      <c r="B5677" s="1" t="s">
        <v>167</v>
      </c>
      <c r="C5677">
        <v>40.298900000000003</v>
      </c>
      <c r="D5677">
        <v>-74.521000000000001</v>
      </c>
      <c r="E5677" s="1" t="s">
        <v>11</v>
      </c>
      <c r="F5677" t="s">
        <v>2567</v>
      </c>
      <c r="G5677">
        <v>0</v>
      </c>
      <c r="H5677">
        <v>0</v>
      </c>
      <c r="I5677">
        <v>0</v>
      </c>
    </row>
    <row r="5678" spans="1:9" hidden="1" x14ac:dyDescent="0.3">
      <c r="A5678" s="1" t="s">
        <v>159</v>
      </c>
      <c r="B5678" s="1" t="s">
        <v>167</v>
      </c>
      <c r="C5678">
        <v>40.298900000000003</v>
      </c>
      <c r="D5678">
        <v>-74.521000000000001</v>
      </c>
      <c r="E5678" s="1" t="s">
        <v>12</v>
      </c>
      <c r="F5678" t="s">
        <v>2805</v>
      </c>
      <c r="G5678">
        <v>0</v>
      </c>
      <c r="H5678">
        <v>0</v>
      </c>
      <c r="I5678">
        <v>0</v>
      </c>
    </row>
    <row r="5679" spans="1:9" hidden="1" x14ac:dyDescent="0.3">
      <c r="A5679" s="1" t="s">
        <v>159</v>
      </c>
      <c r="B5679" s="1" t="s">
        <v>167</v>
      </c>
      <c r="C5679">
        <v>40.298900000000003</v>
      </c>
      <c r="D5679">
        <v>-74.521000000000001</v>
      </c>
      <c r="E5679" s="1" t="s">
        <v>13</v>
      </c>
      <c r="F5679" t="s">
        <v>3043</v>
      </c>
      <c r="G5679">
        <v>0</v>
      </c>
      <c r="H5679">
        <v>0</v>
      </c>
      <c r="I5679">
        <v>0</v>
      </c>
    </row>
    <row r="5680" spans="1:9" hidden="1" x14ac:dyDescent="0.3">
      <c r="A5680" s="1" t="s">
        <v>159</v>
      </c>
      <c r="B5680" s="1" t="s">
        <v>167</v>
      </c>
      <c r="C5680">
        <v>40.298900000000003</v>
      </c>
      <c r="D5680">
        <v>-74.521000000000001</v>
      </c>
      <c r="E5680" s="1" t="s">
        <v>14</v>
      </c>
      <c r="F5680" t="s">
        <v>3280</v>
      </c>
      <c r="G5680">
        <v>0</v>
      </c>
      <c r="H5680">
        <v>0</v>
      </c>
      <c r="I5680">
        <v>0</v>
      </c>
    </row>
    <row r="5681" spans="1:9" hidden="1" x14ac:dyDescent="0.3">
      <c r="A5681" s="1" t="s">
        <v>159</v>
      </c>
      <c r="B5681" s="1" t="s">
        <v>167</v>
      </c>
      <c r="C5681">
        <v>40.298900000000003</v>
      </c>
      <c r="D5681">
        <v>-74.521000000000001</v>
      </c>
      <c r="E5681" s="1" t="s">
        <v>15</v>
      </c>
      <c r="F5681" t="s">
        <v>3516</v>
      </c>
      <c r="G5681">
        <v>0</v>
      </c>
      <c r="H5681">
        <v>0</v>
      </c>
      <c r="I5681">
        <v>0</v>
      </c>
    </row>
    <row r="5682" spans="1:9" hidden="1" x14ac:dyDescent="0.3">
      <c r="A5682" s="1" t="s">
        <v>159</v>
      </c>
      <c r="B5682" s="1" t="s">
        <v>167</v>
      </c>
      <c r="C5682">
        <v>40.298900000000003</v>
      </c>
      <c r="D5682">
        <v>-74.521000000000001</v>
      </c>
      <c r="E5682" s="1" t="s">
        <v>16</v>
      </c>
      <c r="F5682" t="s">
        <v>3752</v>
      </c>
      <c r="G5682">
        <v>0</v>
      </c>
      <c r="H5682">
        <v>0</v>
      </c>
      <c r="I5682">
        <v>0</v>
      </c>
    </row>
    <row r="5683" spans="1:9" hidden="1" x14ac:dyDescent="0.3">
      <c r="A5683" s="1" t="s">
        <v>159</v>
      </c>
      <c r="B5683" s="1" t="s">
        <v>167</v>
      </c>
      <c r="C5683">
        <v>40.298900000000003</v>
      </c>
      <c r="D5683">
        <v>-74.521000000000001</v>
      </c>
      <c r="E5683" s="1" t="s">
        <v>17</v>
      </c>
      <c r="F5683" t="s">
        <v>3987</v>
      </c>
      <c r="G5683">
        <v>0</v>
      </c>
      <c r="H5683">
        <v>0</v>
      </c>
      <c r="I5683">
        <v>0</v>
      </c>
    </row>
    <row r="5684" spans="1:9" hidden="1" x14ac:dyDescent="0.3">
      <c r="A5684" s="1" t="s">
        <v>159</v>
      </c>
      <c r="B5684" s="1" t="s">
        <v>167</v>
      </c>
      <c r="C5684">
        <v>40.298900000000003</v>
      </c>
      <c r="D5684">
        <v>-74.521000000000001</v>
      </c>
      <c r="E5684" s="1" t="s">
        <v>18</v>
      </c>
      <c r="F5684" t="s">
        <v>4222</v>
      </c>
      <c r="G5684">
        <v>0</v>
      </c>
      <c r="H5684">
        <v>0</v>
      </c>
      <c r="I5684">
        <v>0</v>
      </c>
    </row>
    <row r="5685" spans="1:9" hidden="1" x14ac:dyDescent="0.3">
      <c r="A5685" s="1" t="s">
        <v>159</v>
      </c>
      <c r="B5685" s="1" t="s">
        <v>167</v>
      </c>
      <c r="C5685">
        <v>40.298900000000003</v>
      </c>
      <c r="D5685">
        <v>-74.521000000000001</v>
      </c>
      <c r="E5685" s="1" t="s">
        <v>19</v>
      </c>
      <c r="F5685" t="s">
        <v>4457</v>
      </c>
      <c r="G5685">
        <v>0</v>
      </c>
      <c r="H5685">
        <v>0</v>
      </c>
      <c r="I5685">
        <v>0</v>
      </c>
    </row>
    <row r="5686" spans="1:9" hidden="1" x14ac:dyDescent="0.3">
      <c r="A5686" s="1" t="s">
        <v>159</v>
      </c>
      <c r="B5686" s="1" t="s">
        <v>167</v>
      </c>
      <c r="C5686">
        <v>40.298900000000003</v>
      </c>
      <c r="D5686">
        <v>-74.521000000000001</v>
      </c>
      <c r="E5686" s="1" t="s">
        <v>20</v>
      </c>
      <c r="F5686" t="s">
        <v>4692</v>
      </c>
      <c r="G5686">
        <v>0</v>
      </c>
      <c r="H5686">
        <v>0</v>
      </c>
      <c r="I5686">
        <v>0</v>
      </c>
    </row>
    <row r="5687" spans="1:9" hidden="1" x14ac:dyDescent="0.3">
      <c r="A5687" s="1" t="s">
        <v>159</v>
      </c>
      <c r="B5687" s="1" t="s">
        <v>167</v>
      </c>
      <c r="C5687">
        <v>40.298900000000003</v>
      </c>
      <c r="D5687">
        <v>-74.521000000000001</v>
      </c>
      <c r="E5687" s="1" t="s">
        <v>21</v>
      </c>
      <c r="F5687" t="s">
        <v>4927</v>
      </c>
      <c r="G5687">
        <v>0</v>
      </c>
      <c r="H5687">
        <v>0</v>
      </c>
      <c r="I5687">
        <v>0</v>
      </c>
    </row>
    <row r="5688" spans="1:9" hidden="1" x14ac:dyDescent="0.3">
      <c r="A5688" s="1" t="s">
        <v>159</v>
      </c>
      <c r="B5688" s="1" t="s">
        <v>167</v>
      </c>
      <c r="C5688">
        <v>40.298900000000003</v>
      </c>
      <c r="D5688">
        <v>-74.521000000000001</v>
      </c>
      <c r="E5688" s="1" t="s">
        <v>22</v>
      </c>
      <c r="F5688" t="s">
        <v>5162</v>
      </c>
      <c r="G5688">
        <v>0</v>
      </c>
      <c r="H5688">
        <v>0</v>
      </c>
      <c r="I5688">
        <v>0</v>
      </c>
    </row>
    <row r="5689" spans="1:9" hidden="1" x14ac:dyDescent="0.3">
      <c r="A5689" s="1" t="s">
        <v>159</v>
      </c>
      <c r="B5689" s="1" t="s">
        <v>167</v>
      </c>
      <c r="C5689">
        <v>40.298900000000003</v>
      </c>
      <c r="D5689">
        <v>-74.521000000000001</v>
      </c>
      <c r="E5689" s="1" t="s">
        <v>23</v>
      </c>
      <c r="F5689" t="s">
        <v>5397</v>
      </c>
      <c r="G5689">
        <v>0</v>
      </c>
      <c r="H5689">
        <v>0</v>
      </c>
      <c r="I5689">
        <v>0</v>
      </c>
    </row>
    <row r="5690" spans="1:9" hidden="1" x14ac:dyDescent="0.3">
      <c r="A5690" s="1" t="s">
        <v>159</v>
      </c>
      <c r="B5690" s="1" t="s">
        <v>167</v>
      </c>
      <c r="C5690">
        <v>40.298900000000003</v>
      </c>
      <c r="D5690">
        <v>-74.521000000000001</v>
      </c>
      <c r="E5690" s="1" t="s">
        <v>24</v>
      </c>
      <c r="F5690" t="s">
        <v>5632</v>
      </c>
      <c r="G5690">
        <v>0</v>
      </c>
      <c r="H5690">
        <v>0</v>
      </c>
      <c r="I5690">
        <v>0</v>
      </c>
    </row>
    <row r="5691" spans="1:9" hidden="1" x14ac:dyDescent="0.3">
      <c r="A5691" s="1" t="s">
        <v>159</v>
      </c>
      <c r="B5691" s="1" t="s">
        <v>167</v>
      </c>
      <c r="C5691">
        <v>40.298900000000003</v>
      </c>
      <c r="D5691">
        <v>-74.521000000000001</v>
      </c>
      <c r="E5691" s="1" t="s">
        <v>25</v>
      </c>
      <c r="F5691" t="s">
        <v>5866</v>
      </c>
      <c r="G5691">
        <v>0</v>
      </c>
      <c r="H5691">
        <v>0</v>
      </c>
      <c r="I5691">
        <v>0</v>
      </c>
    </row>
    <row r="5692" spans="1:9" hidden="1" x14ac:dyDescent="0.3">
      <c r="A5692" s="1" t="s">
        <v>159</v>
      </c>
      <c r="B5692" s="1" t="s">
        <v>167</v>
      </c>
      <c r="C5692">
        <v>40.298900000000003</v>
      </c>
      <c r="D5692">
        <v>-74.521000000000001</v>
      </c>
      <c r="E5692" s="1" t="s">
        <v>26</v>
      </c>
      <c r="F5692" t="s">
        <v>6100</v>
      </c>
      <c r="G5692">
        <v>0</v>
      </c>
      <c r="H5692">
        <v>0</v>
      </c>
      <c r="I5692">
        <v>0</v>
      </c>
    </row>
    <row r="5693" spans="1:9" hidden="1" x14ac:dyDescent="0.3">
      <c r="A5693" s="1" t="s">
        <v>159</v>
      </c>
      <c r="B5693" s="1" t="s">
        <v>167</v>
      </c>
      <c r="C5693">
        <v>40.298900000000003</v>
      </c>
      <c r="D5693">
        <v>-74.521000000000001</v>
      </c>
      <c r="E5693" s="1" t="s">
        <v>27</v>
      </c>
      <c r="F5693" t="s">
        <v>6334</v>
      </c>
      <c r="G5693">
        <v>0</v>
      </c>
      <c r="H5693">
        <v>0</v>
      </c>
      <c r="I5693">
        <v>0</v>
      </c>
    </row>
    <row r="5694" spans="1:9" hidden="1" x14ac:dyDescent="0.3">
      <c r="A5694" s="1" t="s">
        <v>159</v>
      </c>
      <c r="B5694" s="1" t="s">
        <v>167</v>
      </c>
      <c r="C5694">
        <v>40.298900000000003</v>
      </c>
      <c r="D5694">
        <v>-74.521000000000001</v>
      </c>
      <c r="E5694" s="1" t="s">
        <v>28</v>
      </c>
      <c r="F5694" t="s">
        <v>6568</v>
      </c>
      <c r="G5694">
        <v>0</v>
      </c>
      <c r="H5694">
        <v>0</v>
      </c>
      <c r="I5694">
        <v>0</v>
      </c>
    </row>
    <row r="5695" spans="1:9" hidden="1" x14ac:dyDescent="0.3">
      <c r="A5695" s="1" t="s">
        <v>159</v>
      </c>
      <c r="B5695" s="1" t="s">
        <v>167</v>
      </c>
      <c r="C5695">
        <v>40.298900000000003</v>
      </c>
      <c r="D5695">
        <v>-74.521000000000001</v>
      </c>
      <c r="E5695" s="1" t="s">
        <v>29</v>
      </c>
      <c r="F5695" t="s">
        <v>6802</v>
      </c>
      <c r="G5695">
        <v>0</v>
      </c>
      <c r="H5695">
        <v>0</v>
      </c>
      <c r="I5695">
        <v>0</v>
      </c>
    </row>
    <row r="5696" spans="1:9" hidden="1" x14ac:dyDescent="0.3">
      <c r="A5696" s="1" t="s">
        <v>159</v>
      </c>
      <c r="B5696" s="1" t="s">
        <v>167</v>
      </c>
      <c r="C5696">
        <v>40.298900000000003</v>
      </c>
      <c r="D5696">
        <v>-74.521000000000001</v>
      </c>
      <c r="E5696" s="1" t="s">
        <v>30</v>
      </c>
      <c r="F5696" t="s">
        <v>7036</v>
      </c>
      <c r="G5696">
        <v>0</v>
      </c>
      <c r="H5696">
        <v>0</v>
      </c>
      <c r="I5696">
        <v>0</v>
      </c>
    </row>
    <row r="5697" spans="1:9" hidden="1" x14ac:dyDescent="0.3">
      <c r="A5697" s="1" t="s">
        <v>159</v>
      </c>
      <c r="B5697" s="1" t="s">
        <v>167</v>
      </c>
      <c r="C5697">
        <v>40.298900000000003</v>
      </c>
      <c r="D5697">
        <v>-74.521000000000001</v>
      </c>
      <c r="E5697" s="1" t="s">
        <v>31</v>
      </c>
      <c r="F5697" t="s">
        <v>7270</v>
      </c>
      <c r="G5697">
        <v>0</v>
      </c>
      <c r="H5697">
        <v>0</v>
      </c>
      <c r="I5697">
        <v>0</v>
      </c>
    </row>
    <row r="5698" spans="1:9" hidden="1" x14ac:dyDescent="0.3">
      <c r="A5698" s="1" t="s">
        <v>159</v>
      </c>
      <c r="B5698" s="1" t="s">
        <v>167</v>
      </c>
      <c r="C5698">
        <v>40.298900000000003</v>
      </c>
      <c r="D5698">
        <v>-74.521000000000001</v>
      </c>
      <c r="E5698" s="1" t="s">
        <v>32</v>
      </c>
      <c r="F5698" t="s">
        <v>7504</v>
      </c>
      <c r="G5698">
        <v>0</v>
      </c>
      <c r="H5698">
        <v>0</v>
      </c>
      <c r="I5698">
        <v>0</v>
      </c>
    </row>
    <row r="5699" spans="1:9" hidden="1" x14ac:dyDescent="0.3">
      <c r="A5699" s="1" t="s">
        <v>159</v>
      </c>
      <c r="B5699" s="1" t="s">
        <v>167</v>
      </c>
      <c r="C5699">
        <v>40.298900000000003</v>
      </c>
      <c r="D5699">
        <v>-74.521000000000001</v>
      </c>
      <c r="E5699" s="1" t="s">
        <v>33</v>
      </c>
      <c r="F5699" t="s">
        <v>7738</v>
      </c>
      <c r="G5699">
        <v>0</v>
      </c>
      <c r="H5699">
        <v>0</v>
      </c>
      <c r="I5699">
        <v>0</v>
      </c>
    </row>
    <row r="5700" spans="1:9" hidden="1" x14ac:dyDescent="0.3">
      <c r="A5700" s="1" t="s">
        <v>159</v>
      </c>
      <c r="B5700" s="1" t="s">
        <v>167</v>
      </c>
      <c r="C5700">
        <v>40.298900000000003</v>
      </c>
      <c r="D5700">
        <v>-74.521000000000001</v>
      </c>
      <c r="E5700" s="1" t="s">
        <v>34</v>
      </c>
      <c r="F5700" t="s">
        <v>7972</v>
      </c>
      <c r="G5700">
        <v>0</v>
      </c>
      <c r="H5700">
        <v>0</v>
      </c>
      <c r="I5700">
        <v>0</v>
      </c>
    </row>
    <row r="5701" spans="1:9" hidden="1" x14ac:dyDescent="0.3">
      <c r="A5701" s="1" t="s">
        <v>159</v>
      </c>
      <c r="B5701" s="1" t="s">
        <v>167</v>
      </c>
      <c r="C5701">
        <v>40.298900000000003</v>
      </c>
      <c r="D5701">
        <v>-74.521000000000001</v>
      </c>
      <c r="E5701" s="1" t="s">
        <v>35</v>
      </c>
      <c r="F5701" t="s">
        <v>8204</v>
      </c>
      <c r="G5701">
        <v>0</v>
      </c>
      <c r="H5701">
        <v>0</v>
      </c>
      <c r="I5701">
        <v>0</v>
      </c>
    </row>
    <row r="5702" spans="1:9" hidden="1" x14ac:dyDescent="0.3">
      <c r="A5702" s="1" t="s">
        <v>159</v>
      </c>
      <c r="B5702" s="1" t="s">
        <v>167</v>
      </c>
      <c r="C5702">
        <v>40.298900000000003</v>
      </c>
      <c r="D5702">
        <v>-74.521000000000001</v>
      </c>
      <c r="E5702" s="1" t="s">
        <v>36</v>
      </c>
      <c r="F5702" t="s">
        <v>8436</v>
      </c>
      <c r="G5702">
        <v>0</v>
      </c>
      <c r="H5702">
        <v>0</v>
      </c>
      <c r="I5702">
        <v>0</v>
      </c>
    </row>
    <row r="5703" spans="1:9" hidden="1" x14ac:dyDescent="0.3">
      <c r="A5703" s="1" t="s">
        <v>159</v>
      </c>
      <c r="B5703" s="1" t="s">
        <v>167</v>
      </c>
      <c r="C5703">
        <v>40.298900000000003</v>
      </c>
      <c r="D5703">
        <v>-74.521000000000001</v>
      </c>
      <c r="E5703" s="1" t="s">
        <v>37</v>
      </c>
      <c r="F5703" t="s">
        <v>8667</v>
      </c>
      <c r="G5703">
        <v>0</v>
      </c>
      <c r="H5703">
        <v>0</v>
      </c>
      <c r="I5703">
        <v>0</v>
      </c>
    </row>
    <row r="5704" spans="1:9" hidden="1" x14ac:dyDescent="0.3">
      <c r="A5704" s="1" t="s">
        <v>159</v>
      </c>
      <c r="B5704" s="1" t="s">
        <v>167</v>
      </c>
      <c r="C5704">
        <v>40.298900000000003</v>
      </c>
      <c r="D5704">
        <v>-74.521000000000001</v>
      </c>
      <c r="E5704" s="1" t="s">
        <v>38</v>
      </c>
      <c r="F5704" t="s">
        <v>8898</v>
      </c>
      <c r="G5704">
        <v>0</v>
      </c>
      <c r="H5704">
        <v>0</v>
      </c>
      <c r="I5704">
        <v>0</v>
      </c>
    </row>
    <row r="5705" spans="1:9" hidden="1" x14ac:dyDescent="0.3">
      <c r="A5705" s="1" t="s">
        <v>159</v>
      </c>
      <c r="B5705" s="1" t="s">
        <v>167</v>
      </c>
      <c r="C5705">
        <v>40.298900000000003</v>
      </c>
      <c r="D5705">
        <v>-74.521000000000001</v>
      </c>
      <c r="E5705" s="1" t="s">
        <v>39</v>
      </c>
      <c r="F5705" t="s">
        <v>9129</v>
      </c>
      <c r="G5705">
        <v>0</v>
      </c>
      <c r="H5705">
        <v>0</v>
      </c>
      <c r="I5705">
        <v>0</v>
      </c>
    </row>
    <row r="5706" spans="1:9" hidden="1" x14ac:dyDescent="0.3">
      <c r="A5706" s="1" t="s">
        <v>159</v>
      </c>
      <c r="B5706" s="1" t="s">
        <v>167</v>
      </c>
      <c r="C5706">
        <v>40.298900000000003</v>
      </c>
      <c r="D5706">
        <v>-74.521000000000001</v>
      </c>
      <c r="E5706" s="1" t="s">
        <v>40</v>
      </c>
      <c r="F5706" t="s">
        <v>9360</v>
      </c>
      <c r="G5706">
        <v>0</v>
      </c>
      <c r="H5706">
        <v>0</v>
      </c>
      <c r="I5706">
        <v>0</v>
      </c>
    </row>
    <row r="5707" spans="1:9" hidden="1" x14ac:dyDescent="0.3">
      <c r="A5707" s="1" t="s">
        <v>159</v>
      </c>
      <c r="B5707" s="1" t="s">
        <v>167</v>
      </c>
      <c r="C5707">
        <v>40.298900000000003</v>
      </c>
      <c r="D5707">
        <v>-74.521000000000001</v>
      </c>
      <c r="E5707" s="1" t="s">
        <v>41</v>
      </c>
      <c r="F5707" t="s">
        <v>9591</v>
      </c>
      <c r="G5707">
        <v>0</v>
      </c>
      <c r="H5707">
        <v>0</v>
      </c>
      <c r="I5707">
        <v>0</v>
      </c>
    </row>
    <row r="5708" spans="1:9" hidden="1" x14ac:dyDescent="0.3">
      <c r="A5708" s="1" t="s">
        <v>159</v>
      </c>
      <c r="B5708" s="1" t="s">
        <v>167</v>
      </c>
      <c r="C5708">
        <v>40.298900000000003</v>
      </c>
      <c r="D5708">
        <v>-74.521000000000001</v>
      </c>
      <c r="E5708" s="1" t="s">
        <v>42</v>
      </c>
      <c r="F5708" t="s">
        <v>9822</v>
      </c>
      <c r="G5708">
        <v>0</v>
      </c>
      <c r="H5708">
        <v>0</v>
      </c>
      <c r="I5708">
        <v>0</v>
      </c>
    </row>
    <row r="5709" spans="1:9" hidden="1" x14ac:dyDescent="0.3">
      <c r="A5709" s="1" t="s">
        <v>159</v>
      </c>
      <c r="B5709" s="1" t="s">
        <v>167</v>
      </c>
      <c r="C5709">
        <v>40.298900000000003</v>
      </c>
      <c r="D5709">
        <v>-74.521000000000001</v>
      </c>
      <c r="E5709" s="1" t="s">
        <v>43</v>
      </c>
      <c r="F5709" t="s">
        <v>10051</v>
      </c>
      <c r="G5709">
        <v>0</v>
      </c>
      <c r="H5709">
        <v>0</v>
      </c>
      <c r="I5709">
        <v>0</v>
      </c>
    </row>
    <row r="5710" spans="1:9" hidden="1" x14ac:dyDescent="0.3">
      <c r="A5710" s="1" t="s">
        <v>159</v>
      </c>
      <c r="B5710" s="1" t="s">
        <v>167</v>
      </c>
      <c r="C5710">
        <v>40.298900000000003</v>
      </c>
      <c r="D5710">
        <v>-74.521000000000001</v>
      </c>
      <c r="E5710" s="1" t="s">
        <v>44</v>
      </c>
      <c r="F5710" t="s">
        <v>10279</v>
      </c>
      <c r="G5710">
        <v>0</v>
      </c>
      <c r="H5710">
        <v>0</v>
      </c>
      <c r="I5710">
        <v>0</v>
      </c>
    </row>
    <row r="5711" spans="1:9" hidden="1" x14ac:dyDescent="0.3">
      <c r="A5711" s="1" t="s">
        <v>159</v>
      </c>
      <c r="B5711" s="1" t="s">
        <v>167</v>
      </c>
      <c r="C5711">
        <v>40.298900000000003</v>
      </c>
      <c r="D5711">
        <v>-74.521000000000001</v>
      </c>
      <c r="E5711" s="1" t="s">
        <v>45</v>
      </c>
      <c r="F5711" t="s">
        <v>10500</v>
      </c>
      <c r="G5711">
        <v>0</v>
      </c>
      <c r="H5711">
        <v>0</v>
      </c>
      <c r="I5711">
        <v>0</v>
      </c>
    </row>
    <row r="5712" spans="1:9" hidden="1" x14ac:dyDescent="0.3">
      <c r="A5712" s="1" t="s">
        <v>159</v>
      </c>
      <c r="B5712" s="1" t="s">
        <v>167</v>
      </c>
      <c r="C5712">
        <v>40.298900000000003</v>
      </c>
      <c r="D5712">
        <v>-74.521000000000001</v>
      </c>
      <c r="E5712" s="1" t="s">
        <v>46</v>
      </c>
      <c r="F5712" t="s">
        <v>10716</v>
      </c>
      <c r="G5712">
        <v>0</v>
      </c>
      <c r="H5712">
        <v>0</v>
      </c>
      <c r="I5712">
        <v>0</v>
      </c>
    </row>
    <row r="5713" spans="1:9" hidden="1" x14ac:dyDescent="0.3">
      <c r="A5713" s="1" t="s">
        <v>159</v>
      </c>
      <c r="B5713" s="1" t="s">
        <v>167</v>
      </c>
      <c r="C5713">
        <v>40.298900000000003</v>
      </c>
      <c r="D5713">
        <v>-74.521000000000001</v>
      </c>
      <c r="E5713" s="1" t="s">
        <v>47</v>
      </c>
      <c r="F5713" t="s">
        <v>10931</v>
      </c>
      <c r="G5713">
        <v>0</v>
      </c>
      <c r="H5713">
        <v>0</v>
      </c>
      <c r="I5713">
        <v>0</v>
      </c>
    </row>
    <row r="5714" spans="1:9" hidden="1" x14ac:dyDescent="0.3">
      <c r="A5714" s="1" t="s">
        <v>159</v>
      </c>
      <c r="B5714" s="1" t="s">
        <v>167</v>
      </c>
      <c r="C5714">
        <v>40.298900000000003</v>
      </c>
      <c r="D5714">
        <v>-74.521000000000001</v>
      </c>
      <c r="E5714" s="1" t="s">
        <v>48</v>
      </c>
      <c r="F5714" t="s">
        <v>11734</v>
      </c>
      <c r="G5714">
        <v>0</v>
      </c>
      <c r="H5714">
        <v>0</v>
      </c>
      <c r="I5714">
        <v>0</v>
      </c>
    </row>
    <row r="5715" spans="1:9" hidden="1" x14ac:dyDescent="0.3">
      <c r="A5715" s="1" t="s">
        <v>159</v>
      </c>
      <c r="B5715" s="1" t="s">
        <v>167</v>
      </c>
      <c r="C5715">
        <v>40.298900000000003</v>
      </c>
      <c r="D5715">
        <v>-74.521000000000001</v>
      </c>
      <c r="E5715" s="1" t="s">
        <v>49</v>
      </c>
      <c r="F5715" t="s">
        <v>11925</v>
      </c>
      <c r="G5715">
        <v>0</v>
      </c>
      <c r="H5715">
        <v>0</v>
      </c>
      <c r="I5715">
        <v>0</v>
      </c>
    </row>
    <row r="5716" spans="1:9" hidden="1" x14ac:dyDescent="0.3">
      <c r="A5716" s="1" t="s">
        <v>159</v>
      </c>
      <c r="B5716" s="1" t="s">
        <v>167</v>
      </c>
      <c r="C5716">
        <v>40.298900000000003</v>
      </c>
      <c r="D5716">
        <v>-74.521000000000001</v>
      </c>
      <c r="E5716" s="1" t="s">
        <v>50</v>
      </c>
      <c r="F5716" t="s">
        <v>12097</v>
      </c>
      <c r="G5716">
        <v>0</v>
      </c>
      <c r="H5716">
        <v>0</v>
      </c>
      <c r="I5716">
        <v>0</v>
      </c>
    </row>
    <row r="5717" spans="1:9" hidden="1" x14ac:dyDescent="0.3">
      <c r="A5717" s="1" t="s">
        <v>159</v>
      </c>
      <c r="B5717" s="1" t="s">
        <v>167</v>
      </c>
      <c r="C5717">
        <v>40.298900000000003</v>
      </c>
      <c r="D5717">
        <v>-74.521000000000001</v>
      </c>
      <c r="E5717" s="1" t="s">
        <v>51</v>
      </c>
      <c r="F5717" t="s">
        <v>12246</v>
      </c>
      <c r="G5717">
        <v>0</v>
      </c>
      <c r="H5717">
        <v>0</v>
      </c>
      <c r="I5717">
        <v>0</v>
      </c>
    </row>
    <row r="5718" spans="1:9" hidden="1" x14ac:dyDescent="0.3">
      <c r="A5718" s="1" t="s">
        <v>159</v>
      </c>
      <c r="B5718" s="1" t="s">
        <v>167</v>
      </c>
      <c r="C5718">
        <v>40.298900000000003</v>
      </c>
      <c r="D5718">
        <v>-74.521000000000001</v>
      </c>
      <c r="E5718" s="1" t="s">
        <v>52</v>
      </c>
      <c r="F5718" t="s">
        <v>17180</v>
      </c>
      <c r="G5718">
        <v>1</v>
      </c>
      <c r="H5718">
        <v>15</v>
      </c>
      <c r="I5718">
        <v>0</v>
      </c>
    </row>
    <row r="5719" spans="1:9" hidden="1" x14ac:dyDescent="0.3">
      <c r="A5719" s="1" t="s">
        <v>159</v>
      </c>
      <c r="B5719" s="1" t="s">
        <v>167</v>
      </c>
      <c r="C5719">
        <v>40.298900000000003</v>
      </c>
      <c r="D5719">
        <v>-74.521000000000001</v>
      </c>
      <c r="E5719" s="1" t="s">
        <v>53</v>
      </c>
      <c r="F5719" t="s">
        <v>17181</v>
      </c>
      <c r="G5719">
        <v>1</v>
      </c>
      <c r="H5719">
        <v>23</v>
      </c>
      <c r="I5719">
        <v>0</v>
      </c>
    </row>
    <row r="5720" spans="1:9" hidden="1" x14ac:dyDescent="0.3">
      <c r="A5720" s="1" t="s">
        <v>159</v>
      </c>
      <c r="B5720" s="1" t="s">
        <v>167</v>
      </c>
      <c r="C5720">
        <v>40.298900000000003</v>
      </c>
      <c r="D5720">
        <v>-74.521000000000001</v>
      </c>
      <c r="E5720" s="1" t="s">
        <v>54</v>
      </c>
      <c r="F5720" t="s">
        <v>17182</v>
      </c>
      <c r="G5720">
        <v>1</v>
      </c>
      <c r="H5720">
        <v>29</v>
      </c>
      <c r="I5720">
        <v>0</v>
      </c>
    </row>
    <row r="5721" spans="1:9" hidden="1" x14ac:dyDescent="0.3">
      <c r="A5721" s="1" t="s">
        <v>159</v>
      </c>
      <c r="B5721" s="1" t="s">
        <v>167</v>
      </c>
      <c r="C5721">
        <v>40.298900000000003</v>
      </c>
      <c r="D5721">
        <v>-74.521000000000001</v>
      </c>
      <c r="E5721" s="1" t="s">
        <v>21548</v>
      </c>
      <c r="F5721" t="s">
        <v>21658</v>
      </c>
      <c r="G5721">
        <v>1</v>
      </c>
      <c r="H5721">
        <v>29</v>
      </c>
      <c r="I5721">
        <v>0</v>
      </c>
    </row>
    <row r="5722" spans="1:9" hidden="1" x14ac:dyDescent="0.3">
      <c r="A5722" s="1" t="s">
        <v>159</v>
      </c>
      <c r="B5722" s="1" t="s">
        <v>168</v>
      </c>
      <c r="C5722">
        <v>44.572000000000003</v>
      </c>
      <c r="D5722">
        <v>-122.07089999999999</v>
      </c>
      <c r="E5722" s="1" t="s">
        <v>4</v>
      </c>
      <c r="F5722" t="s">
        <v>888</v>
      </c>
      <c r="G5722">
        <v>0</v>
      </c>
      <c r="H5722">
        <v>0</v>
      </c>
      <c r="I5722">
        <v>0</v>
      </c>
    </row>
    <row r="5723" spans="1:9" hidden="1" x14ac:dyDescent="0.3">
      <c r="A5723" s="1" t="s">
        <v>159</v>
      </c>
      <c r="B5723" s="1" t="s">
        <v>168</v>
      </c>
      <c r="C5723">
        <v>44.572000000000003</v>
      </c>
      <c r="D5723">
        <v>-122.07089999999999</v>
      </c>
      <c r="E5723" s="1" t="s">
        <v>5</v>
      </c>
      <c r="F5723" t="s">
        <v>1130</v>
      </c>
      <c r="G5723">
        <v>0</v>
      </c>
      <c r="H5723">
        <v>0</v>
      </c>
      <c r="I5723">
        <v>0</v>
      </c>
    </row>
    <row r="5724" spans="1:9" hidden="1" x14ac:dyDescent="0.3">
      <c r="A5724" s="1" t="s">
        <v>159</v>
      </c>
      <c r="B5724" s="1" t="s">
        <v>168</v>
      </c>
      <c r="C5724">
        <v>44.572000000000003</v>
      </c>
      <c r="D5724">
        <v>-122.07089999999999</v>
      </c>
      <c r="E5724" s="1" t="s">
        <v>6</v>
      </c>
      <c r="F5724" t="s">
        <v>1372</v>
      </c>
      <c r="G5724">
        <v>0</v>
      </c>
      <c r="H5724">
        <v>0</v>
      </c>
      <c r="I5724">
        <v>0</v>
      </c>
    </row>
    <row r="5725" spans="1:9" hidden="1" x14ac:dyDescent="0.3">
      <c r="A5725" s="1" t="s">
        <v>159</v>
      </c>
      <c r="B5725" s="1" t="s">
        <v>168</v>
      </c>
      <c r="C5725">
        <v>44.572000000000003</v>
      </c>
      <c r="D5725">
        <v>-122.07089999999999</v>
      </c>
      <c r="E5725" s="1" t="s">
        <v>7</v>
      </c>
      <c r="F5725" t="s">
        <v>1613</v>
      </c>
      <c r="G5725">
        <v>0</v>
      </c>
      <c r="H5725">
        <v>0</v>
      </c>
      <c r="I5725">
        <v>0</v>
      </c>
    </row>
    <row r="5726" spans="1:9" hidden="1" x14ac:dyDescent="0.3">
      <c r="A5726" s="1" t="s">
        <v>159</v>
      </c>
      <c r="B5726" s="1" t="s">
        <v>168</v>
      </c>
      <c r="C5726">
        <v>44.572000000000003</v>
      </c>
      <c r="D5726">
        <v>-122.07089999999999</v>
      </c>
      <c r="E5726" s="1" t="s">
        <v>8</v>
      </c>
      <c r="F5726" t="s">
        <v>1854</v>
      </c>
      <c r="G5726">
        <v>0</v>
      </c>
      <c r="H5726">
        <v>0</v>
      </c>
      <c r="I5726">
        <v>0</v>
      </c>
    </row>
    <row r="5727" spans="1:9" hidden="1" x14ac:dyDescent="0.3">
      <c r="A5727" s="1" t="s">
        <v>159</v>
      </c>
      <c r="B5727" s="1" t="s">
        <v>168</v>
      </c>
      <c r="C5727">
        <v>44.572000000000003</v>
      </c>
      <c r="D5727">
        <v>-122.07089999999999</v>
      </c>
      <c r="E5727" s="1" t="s">
        <v>9</v>
      </c>
      <c r="F5727" t="s">
        <v>2092</v>
      </c>
      <c r="G5727">
        <v>0</v>
      </c>
      <c r="H5727">
        <v>0</v>
      </c>
      <c r="I5727">
        <v>0</v>
      </c>
    </row>
    <row r="5728" spans="1:9" hidden="1" x14ac:dyDescent="0.3">
      <c r="A5728" s="1" t="s">
        <v>159</v>
      </c>
      <c r="B5728" s="1" t="s">
        <v>168</v>
      </c>
      <c r="C5728">
        <v>44.572000000000003</v>
      </c>
      <c r="D5728">
        <v>-122.07089999999999</v>
      </c>
      <c r="E5728" s="1" t="s">
        <v>10</v>
      </c>
      <c r="F5728" t="s">
        <v>2330</v>
      </c>
      <c r="G5728">
        <v>0</v>
      </c>
      <c r="H5728">
        <v>0</v>
      </c>
      <c r="I5728">
        <v>0</v>
      </c>
    </row>
    <row r="5729" spans="1:9" hidden="1" x14ac:dyDescent="0.3">
      <c r="A5729" s="1" t="s">
        <v>159</v>
      </c>
      <c r="B5729" s="1" t="s">
        <v>168</v>
      </c>
      <c r="C5729">
        <v>44.572000000000003</v>
      </c>
      <c r="D5729">
        <v>-122.07089999999999</v>
      </c>
      <c r="E5729" s="1" t="s">
        <v>11</v>
      </c>
      <c r="F5729" t="s">
        <v>2568</v>
      </c>
      <c r="G5729">
        <v>0</v>
      </c>
      <c r="H5729">
        <v>0</v>
      </c>
      <c r="I5729">
        <v>0</v>
      </c>
    </row>
    <row r="5730" spans="1:9" hidden="1" x14ac:dyDescent="0.3">
      <c r="A5730" s="1" t="s">
        <v>159</v>
      </c>
      <c r="B5730" s="1" t="s">
        <v>168</v>
      </c>
      <c r="C5730">
        <v>44.572000000000003</v>
      </c>
      <c r="D5730">
        <v>-122.07089999999999</v>
      </c>
      <c r="E5730" s="1" t="s">
        <v>12</v>
      </c>
      <c r="F5730" t="s">
        <v>2806</v>
      </c>
      <c r="G5730">
        <v>0</v>
      </c>
      <c r="H5730">
        <v>0</v>
      </c>
      <c r="I5730">
        <v>0</v>
      </c>
    </row>
    <row r="5731" spans="1:9" hidden="1" x14ac:dyDescent="0.3">
      <c r="A5731" s="1" t="s">
        <v>159</v>
      </c>
      <c r="B5731" s="1" t="s">
        <v>168</v>
      </c>
      <c r="C5731">
        <v>44.572000000000003</v>
      </c>
      <c r="D5731">
        <v>-122.07089999999999</v>
      </c>
      <c r="E5731" s="1" t="s">
        <v>13</v>
      </c>
      <c r="F5731" t="s">
        <v>3044</v>
      </c>
      <c r="G5731">
        <v>0</v>
      </c>
      <c r="H5731">
        <v>0</v>
      </c>
      <c r="I5731">
        <v>0</v>
      </c>
    </row>
    <row r="5732" spans="1:9" hidden="1" x14ac:dyDescent="0.3">
      <c r="A5732" s="1" t="s">
        <v>159</v>
      </c>
      <c r="B5732" s="1" t="s">
        <v>168</v>
      </c>
      <c r="C5732">
        <v>44.572000000000003</v>
      </c>
      <c r="D5732">
        <v>-122.07089999999999</v>
      </c>
      <c r="E5732" s="1" t="s">
        <v>14</v>
      </c>
      <c r="F5732" t="s">
        <v>3281</v>
      </c>
      <c r="G5732">
        <v>0</v>
      </c>
      <c r="H5732">
        <v>0</v>
      </c>
      <c r="I5732">
        <v>0</v>
      </c>
    </row>
    <row r="5733" spans="1:9" hidden="1" x14ac:dyDescent="0.3">
      <c r="A5733" s="1" t="s">
        <v>159</v>
      </c>
      <c r="B5733" s="1" t="s">
        <v>168</v>
      </c>
      <c r="C5733">
        <v>44.572000000000003</v>
      </c>
      <c r="D5733">
        <v>-122.07089999999999</v>
      </c>
      <c r="E5733" s="1" t="s">
        <v>15</v>
      </c>
      <c r="F5733" t="s">
        <v>3517</v>
      </c>
      <c r="G5733">
        <v>0</v>
      </c>
      <c r="H5733">
        <v>0</v>
      </c>
      <c r="I5733">
        <v>0</v>
      </c>
    </row>
    <row r="5734" spans="1:9" hidden="1" x14ac:dyDescent="0.3">
      <c r="A5734" s="1" t="s">
        <v>159</v>
      </c>
      <c r="B5734" s="1" t="s">
        <v>168</v>
      </c>
      <c r="C5734">
        <v>44.572000000000003</v>
      </c>
      <c r="D5734">
        <v>-122.07089999999999</v>
      </c>
      <c r="E5734" s="1" t="s">
        <v>16</v>
      </c>
      <c r="F5734" t="s">
        <v>3753</v>
      </c>
      <c r="G5734">
        <v>0</v>
      </c>
      <c r="H5734">
        <v>0</v>
      </c>
      <c r="I5734">
        <v>0</v>
      </c>
    </row>
    <row r="5735" spans="1:9" hidden="1" x14ac:dyDescent="0.3">
      <c r="A5735" s="1" t="s">
        <v>159</v>
      </c>
      <c r="B5735" s="1" t="s">
        <v>168</v>
      </c>
      <c r="C5735">
        <v>44.572000000000003</v>
      </c>
      <c r="D5735">
        <v>-122.07089999999999</v>
      </c>
      <c r="E5735" s="1" t="s">
        <v>17</v>
      </c>
      <c r="F5735" t="s">
        <v>3988</v>
      </c>
      <c r="G5735">
        <v>0</v>
      </c>
      <c r="H5735">
        <v>0</v>
      </c>
      <c r="I5735">
        <v>0</v>
      </c>
    </row>
    <row r="5736" spans="1:9" hidden="1" x14ac:dyDescent="0.3">
      <c r="A5736" s="1" t="s">
        <v>159</v>
      </c>
      <c r="B5736" s="1" t="s">
        <v>168</v>
      </c>
      <c r="C5736">
        <v>44.572000000000003</v>
      </c>
      <c r="D5736">
        <v>-122.07089999999999</v>
      </c>
      <c r="E5736" s="1" t="s">
        <v>18</v>
      </c>
      <c r="F5736" t="s">
        <v>4223</v>
      </c>
      <c r="G5736">
        <v>0</v>
      </c>
      <c r="H5736">
        <v>0</v>
      </c>
      <c r="I5736">
        <v>0</v>
      </c>
    </row>
    <row r="5737" spans="1:9" hidden="1" x14ac:dyDescent="0.3">
      <c r="A5737" s="1" t="s">
        <v>159</v>
      </c>
      <c r="B5737" s="1" t="s">
        <v>168</v>
      </c>
      <c r="C5737">
        <v>44.572000000000003</v>
      </c>
      <c r="D5737">
        <v>-122.07089999999999</v>
      </c>
      <c r="E5737" s="1" t="s">
        <v>19</v>
      </c>
      <c r="F5737" t="s">
        <v>4458</v>
      </c>
      <c r="G5737">
        <v>0</v>
      </c>
      <c r="H5737">
        <v>0</v>
      </c>
      <c r="I5737">
        <v>0</v>
      </c>
    </row>
    <row r="5738" spans="1:9" hidden="1" x14ac:dyDescent="0.3">
      <c r="A5738" s="1" t="s">
        <v>159</v>
      </c>
      <c r="B5738" s="1" t="s">
        <v>168</v>
      </c>
      <c r="C5738">
        <v>44.572000000000003</v>
      </c>
      <c r="D5738">
        <v>-122.07089999999999</v>
      </c>
      <c r="E5738" s="1" t="s">
        <v>20</v>
      </c>
      <c r="F5738" t="s">
        <v>4693</v>
      </c>
      <c r="G5738">
        <v>0</v>
      </c>
      <c r="H5738">
        <v>0</v>
      </c>
      <c r="I5738">
        <v>0</v>
      </c>
    </row>
    <row r="5739" spans="1:9" hidden="1" x14ac:dyDescent="0.3">
      <c r="A5739" s="1" t="s">
        <v>159</v>
      </c>
      <c r="B5739" s="1" t="s">
        <v>168</v>
      </c>
      <c r="C5739">
        <v>44.572000000000003</v>
      </c>
      <c r="D5739">
        <v>-122.07089999999999</v>
      </c>
      <c r="E5739" s="1" t="s">
        <v>21</v>
      </c>
      <c r="F5739" t="s">
        <v>4928</v>
      </c>
      <c r="G5739">
        <v>0</v>
      </c>
      <c r="H5739">
        <v>0</v>
      </c>
      <c r="I5739">
        <v>0</v>
      </c>
    </row>
    <row r="5740" spans="1:9" hidden="1" x14ac:dyDescent="0.3">
      <c r="A5740" s="1" t="s">
        <v>159</v>
      </c>
      <c r="B5740" s="1" t="s">
        <v>168</v>
      </c>
      <c r="C5740">
        <v>44.572000000000003</v>
      </c>
      <c r="D5740">
        <v>-122.07089999999999</v>
      </c>
      <c r="E5740" s="1" t="s">
        <v>22</v>
      </c>
      <c r="F5740" t="s">
        <v>5163</v>
      </c>
      <c r="G5740">
        <v>0</v>
      </c>
      <c r="H5740">
        <v>0</v>
      </c>
      <c r="I5740">
        <v>0</v>
      </c>
    </row>
    <row r="5741" spans="1:9" hidden="1" x14ac:dyDescent="0.3">
      <c r="A5741" s="1" t="s">
        <v>159</v>
      </c>
      <c r="B5741" s="1" t="s">
        <v>168</v>
      </c>
      <c r="C5741">
        <v>44.572000000000003</v>
      </c>
      <c r="D5741">
        <v>-122.07089999999999</v>
      </c>
      <c r="E5741" s="1" t="s">
        <v>23</v>
      </c>
      <c r="F5741" t="s">
        <v>5398</v>
      </c>
      <c r="G5741">
        <v>0</v>
      </c>
      <c r="H5741">
        <v>0</v>
      </c>
      <c r="I5741">
        <v>0</v>
      </c>
    </row>
    <row r="5742" spans="1:9" hidden="1" x14ac:dyDescent="0.3">
      <c r="A5742" s="1" t="s">
        <v>159</v>
      </c>
      <c r="B5742" s="1" t="s">
        <v>168</v>
      </c>
      <c r="C5742">
        <v>44.572000000000003</v>
      </c>
      <c r="D5742">
        <v>-122.07089999999999</v>
      </c>
      <c r="E5742" s="1" t="s">
        <v>24</v>
      </c>
      <c r="F5742" t="s">
        <v>5633</v>
      </c>
      <c r="G5742">
        <v>0</v>
      </c>
      <c r="H5742">
        <v>0</v>
      </c>
      <c r="I5742">
        <v>0</v>
      </c>
    </row>
    <row r="5743" spans="1:9" hidden="1" x14ac:dyDescent="0.3">
      <c r="A5743" s="1" t="s">
        <v>159</v>
      </c>
      <c r="B5743" s="1" t="s">
        <v>168</v>
      </c>
      <c r="C5743">
        <v>44.572000000000003</v>
      </c>
      <c r="D5743">
        <v>-122.07089999999999</v>
      </c>
      <c r="E5743" s="1" t="s">
        <v>25</v>
      </c>
      <c r="F5743" t="s">
        <v>5867</v>
      </c>
      <c r="G5743">
        <v>0</v>
      </c>
      <c r="H5743">
        <v>0</v>
      </c>
      <c r="I5743">
        <v>0</v>
      </c>
    </row>
    <row r="5744" spans="1:9" hidden="1" x14ac:dyDescent="0.3">
      <c r="A5744" s="1" t="s">
        <v>159</v>
      </c>
      <c r="B5744" s="1" t="s">
        <v>168</v>
      </c>
      <c r="C5744">
        <v>44.572000000000003</v>
      </c>
      <c r="D5744">
        <v>-122.07089999999999</v>
      </c>
      <c r="E5744" s="1" t="s">
        <v>26</v>
      </c>
      <c r="F5744" t="s">
        <v>6101</v>
      </c>
      <c r="G5744">
        <v>0</v>
      </c>
      <c r="H5744">
        <v>0</v>
      </c>
      <c r="I5744">
        <v>0</v>
      </c>
    </row>
    <row r="5745" spans="1:9" hidden="1" x14ac:dyDescent="0.3">
      <c r="A5745" s="1" t="s">
        <v>159</v>
      </c>
      <c r="B5745" s="1" t="s">
        <v>168</v>
      </c>
      <c r="C5745">
        <v>44.572000000000003</v>
      </c>
      <c r="D5745">
        <v>-122.07089999999999</v>
      </c>
      <c r="E5745" s="1" t="s">
        <v>27</v>
      </c>
      <c r="F5745" t="s">
        <v>6335</v>
      </c>
      <c r="G5745">
        <v>0</v>
      </c>
      <c r="H5745">
        <v>0</v>
      </c>
      <c r="I5745">
        <v>0</v>
      </c>
    </row>
    <row r="5746" spans="1:9" hidden="1" x14ac:dyDescent="0.3">
      <c r="A5746" s="1" t="s">
        <v>159</v>
      </c>
      <c r="B5746" s="1" t="s">
        <v>168</v>
      </c>
      <c r="C5746">
        <v>44.572000000000003</v>
      </c>
      <c r="D5746">
        <v>-122.07089999999999</v>
      </c>
      <c r="E5746" s="1" t="s">
        <v>28</v>
      </c>
      <c r="F5746" t="s">
        <v>6569</v>
      </c>
      <c r="G5746">
        <v>0</v>
      </c>
      <c r="H5746">
        <v>0</v>
      </c>
      <c r="I5746">
        <v>0</v>
      </c>
    </row>
    <row r="5747" spans="1:9" hidden="1" x14ac:dyDescent="0.3">
      <c r="A5747" s="1" t="s">
        <v>159</v>
      </c>
      <c r="B5747" s="1" t="s">
        <v>168</v>
      </c>
      <c r="C5747">
        <v>44.572000000000003</v>
      </c>
      <c r="D5747">
        <v>-122.07089999999999</v>
      </c>
      <c r="E5747" s="1" t="s">
        <v>29</v>
      </c>
      <c r="F5747" t="s">
        <v>6803</v>
      </c>
      <c r="G5747">
        <v>0</v>
      </c>
      <c r="H5747">
        <v>0</v>
      </c>
      <c r="I5747">
        <v>0</v>
      </c>
    </row>
    <row r="5748" spans="1:9" hidden="1" x14ac:dyDescent="0.3">
      <c r="A5748" s="1" t="s">
        <v>159</v>
      </c>
      <c r="B5748" s="1" t="s">
        <v>168</v>
      </c>
      <c r="C5748">
        <v>44.572000000000003</v>
      </c>
      <c r="D5748">
        <v>-122.07089999999999</v>
      </c>
      <c r="E5748" s="1" t="s">
        <v>30</v>
      </c>
      <c r="F5748" t="s">
        <v>7037</v>
      </c>
      <c r="G5748">
        <v>0</v>
      </c>
      <c r="H5748">
        <v>0</v>
      </c>
      <c r="I5748">
        <v>0</v>
      </c>
    </row>
    <row r="5749" spans="1:9" hidden="1" x14ac:dyDescent="0.3">
      <c r="A5749" s="1" t="s">
        <v>159</v>
      </c>
      <c r="B5749" s="1" t="s">
        <v>168</v>
      </c>
      <c r="C5749">
        <v>44.572000000000003</v>
      </c>
      <c r="D5749">
        <v>-122.07089999999999</v>
      </c>
      <c r="E5749" s="1" t="s">
        <v>31</v>
      </c>
      <c r="F5749" t="s">
        <v>7271</v>
      </c>
      <c r="G5749">
        <v>0</v>
      </c>
      <c r="H5749">
        <v>0</v>
      </c>
      <c r="I5749">
        <v>0</v>
      </c>
    </row>
    <row r="5750" spans="1:9" hidden="1" x14ac:dyDescent="0.3">
      <c r="A5750" s="1" t="s">
        <v>159</v>
      </c>
      <c r="B5750" s="1" t="s">
        <v>168</v>
      </c>
      <c r="C5750">
        <v>44.572000000000003</v>
      </c>
      <c r="D5750">
        <v>-122.07089999999999</v>
      </c>
      <c r="E5750" s="1" t="s">
        <v>32</v>
      </c>
      <c r="F5750" t="s">
        <v>7505</v>
      </c>
      <c r="G5750">
        <v>0</v>
      </c>
      <c r="H5750">
        <v>0</v>
      </c>
      <c r="I5750">
        <v>0</v>
      </c>
    </row>
    <row r="5751" spans="1:9" hidden="1" x14ac:dyDescent="0.3">
      <c r="A5751" s="1" t="s">
        <v>159</v>
      </c>
      <c r="B5751" s="1" t="s">
        <v>168</v>
      </c>
      <c r="C5751">
        <v>44.572000000000003</v>
      </c>
      <c r="D5751">
        <v>-122.07089999999999</v>
      </c>
      <c r="E5751" s="1" t="s">
        <v>33</v>
      </c>
      <c r="F5751" t="s">
        <v>7739</v>
      </c>
      <c r="G5751">
        <v>0</v>
      </c>
      <c r="H5751">
        <v>0</v>
      </c>
      <c r="I5751">
        <v>0</v>
      </c>
    </row>
    <row r="5752" spans="1:9" hidden="1" x14ac:dyDescent="0.3">
      <c r="A5752" s="1" t="s">
        <v>159</v>
      </c>
      <c r="B5752" s="1" t="s">
        <v>168</v>
      </c>
      <c r="C5752">
        <v>44.572000000000003</v>
      </c>
      <c r="D5752">
        <v>-122.07089999999999</v>
      </c>
      <c r="E5752" s="1" t="s">
        <v>34</v>
      </c>
      <c r="F5752" t="s">
        <v>7973</v>
      </c>
      <c r="G5752">
        <v>0</v>
      </c>
      <c r="H5752">
        <v>0</v>
      </c>
      <c r="I5752">
        <v>0</v>
      </c>
    </row>
    <row r="5753" spans="1:9" hidden="1" x14ac:dyDescent="0.3">
      <c r="A5753" s="1" t="s">
        <v>159</v>
      </c>
      <c r="B5753" s="1" t="s">
        <v>168</v>
      </c>
      <c r="C5753">
        <v>44.572000000000003</v>
      </c>
      <c r="D5753">
        <v>-122.07089999999999</v>
      </c>
      <c r="E5753" s="1" t="s">
        <v>35</v>
      </c>
      <c r="F5753" t="s">
        <v>8205</v>
      </c>
      <c r="G5753">
        <v>0</v>
      </c>
      <c r="H5753">
        <v>0</v>
      </c>
      <c r="I5753">
        <v>0</v>
      </c>
    </row>
    <row r="5754" spans="1:9" hidden="1" x14ac:dyDescent="0.3">
      <c r="A5754" s="1" t="s">
        <v>159</v>
      </c>
      <c r="B5754" s="1" t="s">
        <v>168</v>
      </c>
      <c r="C5754">
        <v>44.572000000000003</v>
      </c>
      <c r="D5754">
        <v>-122.07089999999999</v>
      </c>
      <c r="E5754" s="1" t="s">
        <v>36</v>
      </c>
      <c r="F5754" t="s">
        <v>8437</v>
      </c>
      <c r="G5754">
        <v>0</v>
      </c>
      <c r="H5754">
        <v>0</v>
      </c>
      <c r="I5754">
        <v>0</v>
      </c>
    </row>
    <row r="5755" spans="1:9" hidden="1" x14ac:dyDescent="0.3">
      <c r="A5755" s="1" t="s">
        <v>159</v>
      </c>
      <c r="B5755" s="1" t="s">
        <v>168</v>
      </c>
      <c r="C5755">
        <v>44.572000000000003</v>
      </c>
      <c r="D5755">
        <v>-122.07089999999999</v>
      </c>
      <c r="E5755" s="1" t="s">
        <v>37</v>
      </c>
      <c r="F5755" t="s">
        <v>8668</v>
      </c>
      <c r="G5755">
        <v>0</v>
      </c>
      <c r="H5755">
        <v>0</v>
      </c>
      <c r="I5755">
        <v>0</v>
      </c>
    </row>
    <row r="5756" spans="1:9" hidden="1" x14ac:dyDescent="0.3">
      <c r="A5756" s="1" t="s">
        <v>159</v>
      </c>
      <c r="B5756" s="1" t="s">
        <v>168</v>
      </c>
      <c r="C5756">
        <v>44.572000000000003</v>
      </c>
      <c r="D5756">
        <v>-122.07089999999999</v>
      </c>
      <c r="E5756" s="1" t="s">
        <v>38</v>
      </c>
      <c r="F5756" t="s">
        <v>8899</v>
      </c>
      <c r="G5756">
        <v>0</v>
      </c>
      <c r="H5756">
        <v>0</v>
      </c>
      <c r="I5756">
        <v>0</v>
      </c>
    </row>
    <row r="5757" spans="1:9" hidden="1" x14ac:dyDescent="0.3">
      <c r="A5757" s="1" t="s">
        <v>159</v>
      </c>
      <c r="B5757" s="1" t="s">
        <v>168</v>
      </c>
      <c r="C5757">
        <v>44.572000000000003</v>
      </c>
      <c r="D5757">
        <v>-122.07089999999999</v>
      </c>
      <c r="E5757" s="1" t="s">
        <v>39</v>
      </c>
      <c r="F5757" t="s">
        <v>9130</v>
      </c>
      <c r="G5757">
        <v>0</v>
      </c>
      <c r="H5757">
        <v>0</v>
      </c>
      <c r="I5757">
        <v>0</v>
      </c>
    </row>
    <row r="5758" spans="1:9" hidden="1" x14ac:dyDescent="0.3">
      <c r="A5758" s="1" t="s">
        <v>159</v>
      </c>
      <c r="B5758" s="1" t="s">
        <v>168</v>
      </c>
      <c r="C5758">
        <v>44.572000000000003</v>
      </c>
      <c r="D5758">
        <v>-122.07089999999999</v>
      </c>
      <c r="E5758" s="1" t="s">
        <v>40</v>
      </c>
      <c r="F5758" t="s">
        <v>9361</v>
      </c>
      <c r="G5758">
        <v>0</v>
      </c>
      <c r="H5758">
        <v>0</v>
      </c>
      <c r="I5758">
        <v>0</v>
      </c>
    </row>
    <row r="5759" spans="1:9" hidden="1" x14ac:dyDescent="0.3">
      <c r="A5759" s="1" t="s">
        <v>159</v>
      </c>
      <c r="B5759" s="1" t="s">
        <v>168</v>
      </c>
      <c r="C5759">
        <v>44.572000000000003</v>
      </c>
      <c r="D5759">
        <v>-122.07089999999999</v>
      </c>
      <c r="E5759" s="1" t="s">
        <v>41</v>
      </c>
      <c r="F5759" t="s">
        <v>9592</v>
      </c>
      <c r="G5759">
        <v>0</v>
      </c>
      <c r="H5759">
        <v>0</v>
      </c>
      <c r="I5759">
        <v>0</v>
      </c>
    </row>
    <row r="5760" spans="1:9" hidden="1" x14ac:dyDescent="0.3">
      <c r="A5760" s="1" t="s">
        <v>159</v>
      </c>
      <c r="B5760" s="1" t="s">
        <v>168</v>
      </c>
      <c r="C5760">
        <v>44.572000000000003</v>
      </c>
      <c r="D5760">
        <v>-122.07089999999999</v>
      </c>
      <c r="E5760" s="1" t="s">
        <v>42</v>
      </c>
      <c r="F5760" t="s">
        <v>9823</v>
      </c>
      <c r="G5760">
        <v>0</v>
      </c>
      <c r="H5760">
        <v>0</v>
      </c>
      <c r="I5760">
        <v>0</v>
      </c>
    </row>
    <row r="5761" spans="1:9" hidden="1" x14ac:dyDescent="0.3">
      <c r="A5761" s="1" t="s">
        <v>159</v>
      </c>
      <c r="B5761" s="1" t="s">
        <v>168</v>
      </c>
      <c r="C5761">
        <v>44.572000000000003</v>
      </c>
      <c r="D5761">
        <v>-122.07089999999999</v>
      </c>
      <c r="E5761" s="1" t="s">
        <v>43</v>
      </c>
      <c r="F5761" t="s">
        <v>10052</v>
      </c>
      <c r="G5761">
        <v>0</v>
      </c>
      <c r="H5761">
        <v>0</v>
      </c>
      <c r="I5761">
        <v>0</v>
      </c>
    </row>
    <row r="5762" spans="1:9" hidden="1" x14ac:dyDescent="0.3">
      <c r="A5762" s="1" t="s">
        <v>159</v>
      </c>
      <c r="B5762" s="1" t="s">
        <v>168</v>
      </c>
      <c r="C5762">
        <v>44.572000000000003</v>
      </c>
      <c r="D5762">
        <v>-122.07089999999999</v>
      </c>
      <c r="E5762" s="1" t="s">
        <v>44</v>
      </c>
      <c r="F5762" t="s">
        <v>10280</v>
      </c>
      <c r="G5762">
        <v>0</v>
      </c>
      <c r="H5762">
        <v>0</v>
      </c>
      <c r="I5762">
        <v>0</v>
      </c>
    </row>
    <row r="5763" spans="1:9" hidden="1" x14ac:dyDescent="0.3">
      <c r="A5763" s="1" t="s">
        <v>159</v>
      </c>
      <c r="B5763" s="1" t="s">
        <v>168</v>
      </c>
      <c r="C5763">
        <v>44.572000000000003</v>
      </c>
      <c r="D5763">
        <v>-122.07089999999999</v>
      </c>
      <c r="E5763" s="1" t="s">
        <v>45</v>
      </c>
      <c r="F5763" t="s">
        <v>10501</v>
      </c>
      <c r="G5763">
        <v>0</v>
      </c>
      <c r="H5763">
        <v>0</v>
      </c>
      <c r="I5763">
        <v>0</v>
      </c>
    </row>
    <row r="5764" spans="1:9" hidden="1" x14ac:dyDescent="0.3">
      <c r="A5764" s="1" t="s">
        <v>159</v>
      </c>
      <c r="B5764" s="1" t="s">
        <v>168</v>
      </c>
      <c r="C5764">
        <v>44.572000000000003</v>
      </c>
      <c r="D5764">
        <v>-122.07089999999999</v>
      </c>
      <c r="E5764" s="1" t="s">
        <v>46</v>
      </c>
      <c r="F5764" t="s">
        <v>10717</v>
      </c>
      <c r="G5764">
        <v>0</v>
      </c>
      <c r="H5764">
        <v>0</v>
      </c>
      <c r="I5764">
        <v>0</v>
      </c>
    </row>
    <row r="5765" spans="1:9" hidden="1" x14ac:dyDescent="0.3">
      <c r="A5765" s="1" t="s">
        <v>159</v>
      </c>
      <c r="B5765" s="1" t="s">
        <v>168</v>
      </c>
      <c r="C5765">
        <v>44.572000000000003</v>
      </c>
      <c r="D5765">
        <v>-122.07089999999999</v>
      </c>
      <c r="E5765" s="1" t="s">
        <v>47</v>
      </c>
      <c r="F5765" t="s">
        <v>10932</v>
      </c>
      <c r="G5765">
        <v>0</v>
      </c>
      <c r="H5765">
        <v>0</v>
      </c>
      <c r="I5765">
        <v>0</v>
      </c>
    </row>
    <row r="5766" spans="1:9" hidden="1" x14ac:dyDescent="0.3">
      <c r="A5766" s="1" t="s">
        <v>159</v>
      </c>
      <c r="B5766" s="1" t="s">
        <v>168</v>
      </c>
      <c r="C5766">
        <v>44.572000000000003</v>
      </c>
      <c r="D5766">
        <v>-122.07089999999999</v>
      </c>
      <c r="E5766" s="1" t="s">
        <v>48</v>
      </c>
      <c r="F5766" t="s">
        <v>11735</v>
      </c>
      <c r="G5766">
        <v>0</v>
      </c>
      <c r="H5766">
        <v>0</v>
      </c>
      <c r="I5766">
        <v>0</v>
      </c>
    </row>
    <row r="5767" spans="1:9" hidden="1" x14ac:dyDescent="0.3">
      <c r="A5767" s="1" t="s">
        <v>159</v>
      </c>
      <c r="B5767" s="1" t="s">
        <v>168</v>
      </c>
      <c r="C5767">
        <v>44.572000000000003</v>
      </c>
      <c r="D5767">
        <v>-122.07089999999999</v>
      </c>
      <c r="E5767" s="1" t="s">
        <v>49</v>
      </c>
      <c r="F5767" t="s">
        <v>11926</v>
      </c>
      <c r="G5767">
        <v>0</v>
      </c>
      <c r="H5767">
        <v>0</v>
      </c>
      <c r="I5767">
        <v>0</v>
      </c>
    </row>
    <row r="5768" spans="1:9" hidden="1" x14ac:dyDescent="0.3">
      <c r="A5768" s="1" t="s">
        <v>159</v>
      </c>
      <c r="B5768" s="1" t="s">
        <v>168</v>
      </c>
      <c r="C5768">
        <v>44.572000000000003</v>
      </c>
      <c r="D5768">
        <v>-122.07089999999999</v>
      </c>
      <c r="E5768" s="1" t="s">
        <v>50</v>
      </c>
      <c r="F5768" t="s">
        <v>12098</v>
      </c>
      <c r="G5768">
        <v>0</v>
      </c>
      <c r="H5768">
        <v>0</v>
      </c>
      <c r="I5768">
        <v>0</v>
      </c>
    </row>
    <row r="5769" spans="1:9" hidden="1" x14ac:dyDescent="0.3">
      <c r="A5769" s="1" t="s">
        <v>159</v>
      </c>
      <c r="B5769" s="1" t="s">
        <v>168</v>
      </c>
      <c r="C5769">
        <v>44.572000000000003</v>
      </c>
      <c r="D5769">
        <v>-122.07089999999999</v>
      </c>
      <c r="E5769" s="1" t="s">
        <v>51</v>
      </c>
      <c r="F5769" t="s">
        <v>12247</v>
      </c>
      <c r="G5769">
        <v>0</v>
      </c>
      <c r="H5769">
        <v>0</v>
      </c>
      <c r="I5769">
        <v>0</v>
      </c>
    </row>
    <row r="5770" spans="1:9" hidden="1" x14ac:dyDescent="0.3">
      <c r="A5770" s="1" t="s">
        <v>159</v>
      </c>
      <c r="B5770" s="1" t="s">
        <v>168</v>
      </c>
      <c r="C5770">
        <v>44.572000000000003</v>
      </c>
      <c r="D5770">
        <v>-122.07089999999999</v>
      </c>
      <c r="E5770" s="1" t="s">
        <v>52</v>
      </c>
      <c r="F5770" t="s">
        <v>17183</v>
      </c>
      <c r="G5770">
        <v>0</v>
      </c>
      <c r="H5770">
        <v>15</v>
      </c>
      <c r="I5770">
        <v>0</v>
      </c>
    </row>
    <row r="5771" spans="1:9" hidden="1" x14ac:dyDescent="0.3">
      <c r="A5771" s="1" t="s">
        <v>159</v>
      </c>
      <c r="B5771" s="1" t="s">
        <v>168</v>
      </c>
      <c r="C5771">
        <v>44.572000000000003</v>
      </c>
      <c r="D5771">
        <v>-122.07089999999999</v>
      </c>
      <c r="E5771" s="1" t="s">
        <v>53</v>
      </c>
      <c r="F5771" t="s">
        <v>17184</v>
      </c>
      <c r="G5771">
        <v>0</v>
      </c>
      <c r="H5771">
        <v>19</v>
      </c>
      <c r="I5771">
        <v>0</v>
      </c>
    </row>
    <row r="5772" spans="1:9" hidden="1" x14ac:dyDescent="0.3">
      <c r="A5772" s="1" t="s">
        <v>159</v>
      </c>
      <c r="B5772" s="1" t="s">
        <v>168</v>
      </c>
      <c r="C5772">
        <v>44.572000000000003</v>
      </c>
      <c r="D5772">
        <v>-122.07089999999999</v>
      </c>
      <c r="E5772" s="1" t="s">
        <v>54</v>
      </c>
      <c r="F5772" t="s">
        <v>17185</v>
      </c>
      <c r="G5772">
        <v>0</v>
      </c>
      <c r="H5772">
        <v>24</v>
      </c>
      <c r="I5772">
        <v>0</v>
      </c>
    </row>
    <row r="5773" spans="1:9" hidden="1" x14ac:dyDescent="0.3">
      <c r="A5773" s="1" t="s">
        <v>159</v>
      </c>
      <c r="B5773" s="1" t="s">
        <v>168</v>
      </c>
      <c r="C5773">
        <v>44.572000000000003</v>
      </c>
      <c r="D5773">
        <v>-122.07089999999999</v>
      </c>
      <c r="E5773" s="1" t="s">
        <v>21548</v>
      </c>
      <c r="F5773" t="s">
        <v>21659</v>
      </c>
      <c r="G5773">
        <v>0</v>
      </c>
      <c r="H5773">
        <v>30</v>
      </c>
      <c r="I5773">
        <v>0</v>
      </c>
    </row>
    <row r="5774" spans="1:9" hidden="1" x14ac:dyDescent="0.3">
      <c r="A5774" s="1" t="s">
        <v>159</v>
      </c>
      <c r="B5774" s="1" t="s">
        <v>169</v>
      </c>
      <c r="C5774">
        <v>31.054500000000001</v>
      </c>
      <c r="D5774">
        <v>-97.563500000000005</v>
      </c>
      <c r="E5774" s="1" t="s">
        <v>4</v>
      </c>
      <c r="F5774" t="s">
        <v>889</v>
      </c>
      <c r="G5774">
        <v>0</v>
      </c>
      <c r="H5774">
        <v>0</v>
      </c>
      <c r="I5774">
        <v>0</v>
      </c>
    </row>
    <row r="5775" spans="1:9" hidden="1" x14ac:dyDescent="0.3">
      <c r="A5775" s="1" t="s">
        <v>159</v>
      </c>
      <c r="B5775" s="1" t="s">
        <v>169</v>
      </c>
      <c r="C5775">
        <v>31.054500000000001</v>
      </c>
      <c r="D5775">
        <v>-97.563500000000005</v>
      </c>
      <c r="E5775" s="1" t="s">
        <v>5</v>
      </c>
      <c r="F5775" t="s">
        <v>1131</v>
      </c>
      <c r="G5775">
        <v>0</v>
      </c>
      <c r="H5775">
        <v>0</v>
      </c>
      <c r="I5775">
        <v>0</v>
      </c>
    </row>
    <row r="5776" spans="1:9" hidden="1" x14ac:dyDescent="0.3">
      <c r="A5776" s="1" t="s">
        <v>159</v>
      </c>
      <c r="B5776" s="1" t="s">
        <v>169</v>
      </c>
      <c r="C5776">
        <v>31.054500000000001</v>
      </c>
      <c r="D5776">
        <v>-97.563500000000005</v>
      </c>
      <c r="E5776" s="1" t="s">
        <v>6</v>
      </c>
      <c r="F5776" t="s">
        <v>1373</v>
      </c>
      <c r="G5776">
        <v>0</v>
      </c>
      <c r="H5776">
        <v>0</v>
      </c>
      <c r="I5776">
        <v>0</v>
      </c>
    </row>
    <row r="5777" spans="1:9" hidden="1" x14ac:dyDescent="0.3">
      <c r="A5777" s="1" t="s">
        <v>159</v>
      </c>
      <c r="B5777" s="1" t="s">
        <v>169</v>
      </c>
      <c r="C5777">
        <v>31.054500000000001</v>
      </c>
      <c r="D5777">
        <v>-97.563500000000005</v>
      </c>
      <c r="E5777" s="1" t="s">
        <v>7</v>
      </c>
      <c r="F5777" t="s">
        <v>1614</v>
      </c>
      <c r="G5777">
        <v>0</v>
      </c>
      <c r="H5777">
        <v>0</v>
      </c>
      <c r="I5777">
        <v>0</v>
      </c>
    </row>
    <row r="5778" spans="1:9" hidden="1" x14ac:dyDescent="0.3">
      <c r="A5778" s="1" t="s">
        <v>159</v>
      </c>
      <c r="B5778" s="1" t="s">
        <v>169</v>
      </c>
      <c r="C5778">
        <v>31.054500000000001</v>
      </c>
      <c r="D5778">
        <v>-97.563500000000005</v>
      </c>
      <c r="E5778" s="1" t="s">
        <v>8</v>
      </c>
      <c r="F5778" t="s">
        <v>1855</v>
      </c>
      <c r="G5778">
        <v>0</v>
      </c>
      <c r="H5778">
        <v>0</v>
      </c>
      <c r="I5778">
        <v>0</v>
      </c>
    </row>
    <row r="5779" spans="1:9" hidden="1" x14ac:dyDescent="0.3">
      <c r="A5779" s="1" t="s">
        <v>159</v>
      </c>
      <c r="B5779" s="1" t="s">
        <v>169</v>
      </c>
      <c r="C5779">
        <v>31.054500000000001</v>
      </c>
      <c r="D5779">
        <v>-97.563500000000005</v>
      </c>
      <c r="E5779" s="1" t="s">
        <v>9</v>
      </c>
      <c r="F5779" t="s">
        <v>2093</v>
      </c>
      <c r="G5779">
        <v>0</v>
      </c>
      <c r="H5779">
        <v>0</v>
      </c>
      <c r="I5779">
        <v>0</v>
      </c>
    </row>
    <row r="5780" spans="1:9" hidden="1" x14ac:dyDescent="0.3">
      <c r="A5780" s="1" t="s">
        <v>159</v>
      </c>
      <c r="B5780" s="1" t="s">
        <v>169</v>
      </c>
      <c r="C5780">
        <v>31.054500000000001</v>
      </c>
      <c r="D5780">
        <v>-97.563500000000005</v>
      </c>
      <c r="E5780" s="1" t="s">
        <v>10</v>
      </c>
      <c r="F5780" t="s">
        <v>2331</v>
      </c>
      <c r="G5780">
        <v>0</v>
      </c>
      <c r="H5780">
        <v>0</v>
      </c>
      <c r="I5780">
        <v>0</v>
      </c>
    </row>
    <row r="5781" spans="1:9" hidden="1" x14ac:dyDescent="0.3">
      <c r="A5781" s="1" t="s">
        <v>159</v>
      </c>
      <c r="B5781" s="1" t="s">
        <v>169</v>
      </c>
      <c r="C5781">
        <v>31.054500000000001</v>
      </c>
      <c r="D5781">
        <v>-97.563500000000005</v>
      </c>
      <c r="E5781" s="1" t="s">
        <v>11</v>
      </c>
      <c r="F5781" t="s">
        <v>2569</v>
      </c>
      <c r="G5781">
        <v>0</v>
      </c>
      <c r="H5781">
        <v>0</v>
      </c>
      <c r="I5781">
        <v>0</v>
      </c>
    </row>
    <row r="5782" spans="1:9" hidden="1" x14ac:dyDescent="0.3">
      <c r="A5782" s="1" t="s">
        <v>159</v>
      </c>
      <c r="B5782" s="1" t="s">
        <v>169</v>
      </c>
      <c r="C5782">
        <v>31.054500000000001</v>
      </c>
      <c r="D5782">
        <v>-97.563500000000005</v>
      </c>
      <c r="E5782" s="1" t="s">
        <v>12</v>
      </c>
      <c r="F5782" t="s">
        <v>2807</v>
      </c>
      <c r="G5782">
        <v>0</v>
      </c>
      <c r="H5782">
        <v>0</v>
      </c>
      <c r="I5782">
        <v>0</v>
      </c>
    </row>
    <row r="5783" spans="1:9" hidden="1" x14ac:dyDescent="0.3">
      <c r="A5783" s="1" t="s">
        <v>159</v>
      </c>
      <c r="B5783" s="1" t="s">
        <v>169</v>
      </c>
      <c r="C5783">
        <v>31.054500000000001</v>
      </c>
      <c r="D5783">
        <v>-97.563500000000005</v>
      </c>
      <c r="E5783" s="1" t="s">
        <v>13</v>
      </c>
      <c r="F5783" t="s">
        <v>3045</v>
      </c>
      <c r="G5783">
        <v>0</v>
      </c>
      <c r="H5783">
        <v>0</v>
      </c>
      <c r="I5783">
        <v>0</v>
      </c>
    </row>
    <row r="5784" spans="1:9" hidden="1" x14ac:dyDescent="0.3">
      <c r="A5784" s="1" t="s">
        <v>159</v>
      </c>
      <c r="B5784" s="1" t="s">
        <v>169</v>
      </c>
      <c r="C5784">
        <v>31.054500000000001</v>
      </c>
      <c r="D5784">
        <v>-97.563500000000005</v>
      </c>
      <c r="E5784" s="1" t="s">
        <v>14</v>
      </c>
      <c r="F5784" t="s">
        <v>3282</v>
      </c>
      <c r="G5784">
        <v>0</v>
      </c>
      <c r="H5784">
        <v>0</v>
      </c>
      <c r="I5784">
        <v>0</v>
      </c>
    </row>
    <row r="5785" spans="1:9" hidden="1" x14ac:dyDescent="0.3">
      <c r="A5785" s="1" t="s">
        <v>159</v>
      </c>
      <c r="B5785" s="1" t="s">
        <v>169</v>
      </c>
      <c r="C5785">
        <v>31.054500000000001</v>
      </c>
      <c r="D5785">
        <v>-97.563500000000005</v>
      </c>
      <c r="E5785" s="1" t="s">
        <v>15</v>
      </c>
      <c r="F5785" t="s">
        <v>3518</v>
      </c>
      <c r="G5785">
        <v>0</v>
      </c>
      <c r="H5785">
        <v>0</v>
      </c>
      <c r="I5785">
        <v>0</v>
      </c>
    </row>
    <row r="5786" spans="1:9" hidden="1" x14ac:dyDescent="0.3">
      <c r="A5786" s="1" t="s">
        <v>159</v>
      </c>
      <c r="B5786" s="1" t="s">
        <v>169</v>
      </c>
      <c r="C5786">
        <v>31.054500000000001</v>
      </c>
      <c r="D5786">
        <v>-97.563500000000005</v>
      </c>
      <c r="E5786" s="1" t="s">
        <v>16</v>
      </c>
      <c r="F5786" t="s">
        <v>3754</v>
      </c>
      <c r="G5786">
        <v>0</v>
      </c>
      <c r="H5786">
        <v>0</v>
      </c>
      <c r="I5786">
        <v>0</v>
      </c>
    </row>
    <row r="5787" spans="1:9" hidden="1" x14ac:dyDescent="0.3">
      <c r="A5787" s="1" t="s">
        <v>159</v>
      </c>
      <c r="B5787" s="1" t="s">
        <v>169</v>
      </c>
      <c r="C5787">
        <v>31.054500000000001</v>
      </c>
      <c r="D5787">
        <v>-97.563500000000005</v>
      </c>
      <c r="E5787" s="1" t="s">
        <v>17</v>
      </c>
      <c r="F5787" t="s">
        <v>3989</v>
      </c>
      <c r="G5787">
        <v>0</v>
      </c>
      <c r="H5787">
        <v>0</v>
      </c>
      <c r="I5787">
        <v>0</v>
      </c>
    </row>
    <row r="5788" spans="1:9" hidden="1" x14ac:dyDescent="0.3">
      <c r="A5788" s="1" t="s">
        <v>159</v>
      </c>
      <c r="B5788" s="1" t="s">
        <v>169</v>
      </c>
      <c r="C5788">
        <v>31.054500000000001</v>
      </c>
      <c r="D5788">
        <v>-97.563500000000005</v>
      </c>
      <c r="E5788" s="1" t="s">
        <v>18</v>
      </c>
      <c r="F5788" t="s">
        <v>4224</v>
      </c>
      <c r="G5788">
        <v>0</v>
      </c>
      <c r="H5788">
        <v>0</v>
      </c>
      <c r="I5788">
        <v>0</v>
      </c>
    </row>
    <row r="5789" spans="1:9" hidden="1" x14ac:dyDescent="0.3">
      <c r="A5789" s="1" t="s">
        <v>159</v>
      </c>
      <c r="B5789" s="1" t="s">
        <v>169</v>
      </c>
      <c r="C5789">
        <v>31.054500000000001</v>
      </c>
      <c r="D5789">
        <v>-97.563500000000005</v>
      </c>
      <c r="E5789" s="1" t="s">
        <v>19</v>
      </c>
      <c r="F5789" t="s">
        <v>4459</v>
      </c>
      <c r="G5789">
        <v>0</v>
      </c>
      <c r="H5789">
        <v>0</v>
      </c>
      <c r="I5789">
        <v>0</v>
      </c>
    </row>
    <row r="5790" spans="1:9" hidden="1" x14ac:dyDescent="0.3">
      <c r="A5790" s="1" t="s">
        <v>159</v>
      </c>
      <c r="B5790" s="1" t="s">
        <v>169</v>
      </c>
      <c r="C5790">
        <v>31.054500000000001</v>
      </c>
      <c r="D5790">
        <v>-97.563500000000005</v>
      </c>
      <c r="E5790" s="1" t="s">
        <v>20</v>
      </c>
      <c r="F5790" t="s">
        <v>4694</v>
      </c>
      <c r="G5790">
        <v>0</v>
      </c>
      <c r="H5790">
        <v>0</v>
      </c>
      <c r="I5790">
        <v>0</v>
      </c>
    </row>
    <row r="5791" spans="1:9" hidden="1" x14ac:dyDescent="0.3">
      <c r="A5791" s="1" t="s">
        <v>159</v>
      </c>
      <c r="B5791" s="1" t="s">
        <v>169</v>
      </c>
      <c r="C5791">
        <v>31.054500000000001</v>
      </c>
      <c r="D5791">
        <v>-97.563500000000005</v>
      </c>
      <c r="E5791" s="1" t="s">
        <v>21</v>
      </c>
      <c r="F5791" t="s">
        <v>4929</v>
      </c>
      <c r="G5791">
        <v>0</v>
      </c>
      <c r="H5791">
        <v>0</v>
      </c>
      <c r="I5791">
        <v>0</v>
      </c>
    </row>
    <row r="5792" spans="1:9" hidden="1" x14ac:dyDescent="0.3">
      <c r="A5792" s="1" t="s">
        <v>159</v>
      </c>
      <c r="B5792" s="1" t="s">
        <v>169</v>
      </c>
      <c r="C5792">
        <v>31.054500000000001</v>
      </c>
      <c r="D5792">
        <v>-97.563500000000005</v>
      </c>
      <c r="E5792" s="1" t="s">
        <v>22</v>
      </c>
      <c r="F5792" t="s">
        <v>5164</v>
      </c>
      <c r="G5792">
        <v>0</v>
      </c>
      <c r="H5792">
        <v>0</v>
      </c>
      <c r="I5792">
        <v>0</v>
      </c>
    </row>
    <row r="5793" spans="1:9" hidden="1" x14ac:dyDescent="0.3">
      <c r="A5793" s="1" t="s">
        <v>159</v>
      </c>
      <c r="B5793" s="1" t="s">
        <v>169</v>
      </c>
      <c r="C5793">
        <v>31.054500000000001</v>
      </c>
      <c r="D5793">
        <v>-97.563500000000005</v>
      </c>
      <c r="E5793" s="1" t="s">
        <v>23</v>
      </c>
      <c r="F5793" t="s">
        <v>5399</v>
      </c>
      <c r="G5793">
        <v>0</v>
      </c>
      <c r="H5793">
        <v>0</v>
      </c>
      <c r="I5793">
        <v>0</v>
      </c>
    </row>
    <row r="5794" spans="1:9" hidden="1" x14ac:dyDescent="0.3">
      <c r="A5794" s="1" t="s">
        <v>159</v>
      </c>
      <c r="B5794" s="1" t="s">
        <v>169</v>
      </c>
      <c r="C5794">
        <v>31.054500000000001</v>
      </c>
      <c r="D5794">
        <v>-97.563500000000005</v>
      </c>
      <c r="E5794" s="1" t="s">
        <v>24</v>
      </c>
      <c r="F5794" t="s">
        <v>5634</v>
      </c>
      <c r="G5794">
        <v>0</v>
      </c>
      <c r="H5794">
        <v>0</v>
      </c>
      <c r="I5794">
        <v>0</v>
      </c>
    </row>
    <row r="5795" spans="1:9" hidden="1" x14ac:dyDescent="0.3">
      <c r="A5795" s="1" t="s">
        <v>159</v>
      </c>
      <c r="B5795" s="1" t="s">
        <v>169</v>
      </c>
      <c r="C5795">
        <v>31.054500000000001</v>
      </c>
      <c r="D5795">
        <v>-97.563500000000005</v>
      </c>
      <c r="E5795" s="1" t="s">
        <v>25</v>
      </c>
      <c r="F5795" t="s">
        <v>5868</v>
      </c>
      <c r="G5795">
        <v>0</v>
      </c>
      <c r="H5795">
        <v>0</v>
      </c>
      <c r="I5795">
        <v>0</v>
      </c>
    </row>
    <row r="5796" spans="1:9" hidden="1" x14ac:dyDescent="0.3">
      <c r="A5796" s="1" t="s">
        <v>159</v>
      </c>
      <c r="B5796" s="1" t="s">
        <v>169</v>
      </c>
      <c r="C5796">
        <v>31.054500000000001</v>
      </c>
      <c r="D5796">
        <v>-97.563500000000005</v>
      </c>
      <c r="E5796" s="1" t="s">
        <v>26</v>
      </c>
      <c r="F5796" t="s">
        <v>6102</v>
      </c>
      <c r="G5796">
        <v>0</v>
      </c>
      <c r="H5796">
        <v>0</v>
      </c>
      <c r="I5796">
        <v>0</v>
      </c>
    </row>
    <row r="5797" spans="1:9" hidden="1" x14ac:dyDescent="0.3">
      <c r="A5797" s="1" t="s">
        <v>159</v>
      </c>
      <c r="B5797" s="1" t="s">
        <v>169</v>
      </c>
      <c r="C5797">
        <v>31.054500000000001</v>
      </c>
      <c r="D5797">
        <v>-97.563500000000005</v>
      </c>
      <c r="E5797" s="1" t="s">
        <v>27</v>
      </c>
      <c r="F5797" t="s">
        <v>6336</v>
      </c>
      <c r="G5797">
        <v>0</v>
      </c>
      <c r="H5797">
        <v>0</v>
      </c>
      <c r="I5797">
        <v>0</v>
      </c>
    </row>
    <row r="5798" spans="1:9" hidden="1" x14ac:dyDescent="0.3">
      <c r="A5798" s="1" t="s">
        <v>159</v>
      </c>
      <c r="B5798" s="1" t="s">
        <v>169</v>
      </c>
      <c r="C5798">
        <v>31.054500000000001</v>
      </c>
      <c r="D5798">
        <v>-97.563500000000005</v>
      </c>
      <c r="E5798" s="1" t="s">
        <v>28</v>
      </c>
      <c r="F5798" t="s">
        <v>6570</v>
      </c>
      <c r="G5798">
        <v>0</v>
      </c>
      <c r="H5798">
        <v>0</v>
      </c>
      <c r="I5798">
        <v>0</v>
      </c>
    </row>
    <row r="5799" spans="1:9" hidden="1" x14ac:dyDescent="0.3">
      <c r="A5799" s="1" t="s">
        <v>159</v>
      </c>
      <c r="B5799" s="1" t="s">
        <v>169</v>
      </c>
      <c r="C5799">
        <v>31.054500000000001</v>
      </c>
      <c r="D5799">
        <v>-97.563500000000005</v>
      </c>
      <c r="E5799" s="1" t="s">
        <v>29</v>
      </c>
      <c r="F5799" t="s">
        <v>6804</v>
      </c>
      <c r="G5799">
        <v>0</v>
      </c>
      <c r="H5799">
        <v>0</v>
      </c>
      <c r="I5799">
        <v>0</v>
      </c>
    </row>
    <row r="5800" spans="1:9" hidden="1" x14ac:dyDescent="0.3">
      <c r="A5800" s="1" t="s">
        <v>159</v>
      </c>
      <c r="B5800" s="1" t="s">
        <v>169</v>
      </c>
      <c r="C5800">
        <v>31.054500000000001</v>
      </c>
      <c r="D5800">
        <v>-97.563500000000005</v>
      </c>
      <c r="E5800" s="1" t="s">
        <v>30</v>
      </c>
      <c r="F5800" t="s">
        <v>7038</v>
      </c>
      <c r="G5800">
        <v>0</v>
      </c>
      <c r="H5800">
        <v>0</v>
      </c>
      <c r="I5800">
        <v>0</v>
      </c>
    </row>
    <row r="5801" spans="1:9" hidden="1" x14ac:dyDescent="0.3">
      <c r="A5801" s="1" t="s">
        <v>159</v>
      </c>
      <c r="B5801" s="1" t="s">
        <v>169</v>
      </c>
      <c r="C5801">
        <v>31.054500000000001</v>
      </c>
      <c r="D5801">
        <v>-97.563500000000005</v>
      </c>
      <c r="E5801" s="1" t="s">
        <v>31</v>
      </c>
      <c r="F5801" t="s">
        <v>7272</v>
      </c>
      <c r="G5801">
        <v>0</v>
      </c>
      <c r="H5801">
        <v>0</v>
      </c>
      <c r="I5801">
        <v>0</v>
      </c>
    </row>
    <row r="5802" spans="1:9" hidden="1" x14ac:dyDescent="0.3">
      <c r="A5802" s="1" t="s">
        <v>159</v>
      </c>
      <c r="B5802" s="1" t="s">
        <v>169</v>
      </c>
      <c r="C5802">
        <v>31.054500000000001</v>
      </c>
      <c r="D5802">
        <v>-97.563500000000005</v>
      </c>
      <c r="E5802" s="1" t="s">
        <v>32</v>
      </c>
      <c r="F5802" t="s">
        <v>7506</v>
      </c>
      <c r="G5802">
        <v>0</v>
      </c>
      <c r="H5802">
        <v>0</v>
      </c>
      <c r="I5802">
        <v>0</v>
      </c>
    </row>
    <row r="5803" spans="1:9" hidden="1" x14ac:dyDescent="0.3">
      <c r="A5803" s="1" t="s">
        <v>159</v>
      </c>
      <c r="B5803" s="1" t="s">
        <v>169</v>
      </c>
      <c r="C5803">
        <v>31.054500000000001</v>
      </c>
      <c r="D5803">
        <v>-97.563500000000005</v>
      </c>
      <c r="E5803" s="1" t="s">
        <v>33</v>
      </c>
      <c r="F5803" t="s">
        <v>7740</v>
      </c>
      <c r="G5803">
        <v>0</v>
      </c>
      <c r="H5803">
        <v>0</v>
      </c>
      <c r="I5803">
        <v>0</v>
      </c>
    </row>
    <row r="5804" spans="1:9" hidden="1" x14ac:dyDescent="0.3">
      <c r="A5804" s="1" t="s">
        <v>159</v>
      </c>
      <c r="B5804" s="1" t="s">
        <v>169</v>
      </c>
      <c r="C5804">
        <v>31.054500000000001</v>
      </c>
      <c r="D5804">
        <v>-97.563500000000005</v>
      </c>
      <c r="E5804" s="1" t="s">
        <v>34</v>
      </c>
      <c r="F5804" t="s">
        <v>7974</v>
      </c>
      <c r="G5804">
        <v>0</v>
      </c>
      <c r="H5804">
        <v>0</v>
      </c>
      <c r="I5804">
        <v>0</v>
      </c>
    </row>
    <row r="5805" spans="1:9" hidden="1" x14ac:dyDescent="0.3">
      <c r="A5805" s="1" t="s">
        <v>159</v>
      </c>
      <c r="B5805" s="1" t="s">
        <v>169</v>
      </c>
      <c r="C5805">
        <v>31.054500000000001</v>
      </c>
      <c r="D5805">
        <v>-97.563500000000005</v>
      </c>
      <c r="E5805" s="1" t="s">
        <v>35</v>
      </c>
      <c r="F5805" t="s">
        <v>8206</v>
      </c>
      <c r="G5805">
        <v>0</v>
      </c>
      <c r="H5805">
        <v>0</v>
      </c>
      <c r="I5805">
        <v>0</v>
      </c>
    </row>
    <row r="5806" spans="1:9" hidden="1" x14ac:dyDescent="0.3">
      <c r="A5806" s="1" t="s">
        <v>159</v>
      </c>
      <c r="B5806" s="1" t="s">
        <v>169</v>
      </c>
      <c r="C5806">
        <v>31.054500000000001</v>
      </c>
      <c r="D5806">
        <v>-97.563500000000005</v>
      </c>
      <c r="E5806" s="1" t="s">
        <v>36</v>
      </c>
      <c r="F5806" t="s">
        <v>8438</v>
      </c>
      <c r="G5806">
        <v>0</v>
      </c>
      <c r="H5806">
        <v>0</v>
      </c>
      <c r="I5806">
        <v>0</v>
      </c>
    </row>
    <row r="5807" spans="1:9" hidden="1" x14ac:dyDescent="0.3">
      <c r="A5807" s="1" t="s">
        <v>159</v>
      </c>
      <c r="B5807" s="1" t="s">
        <v>169</v>
      </c>
      <c r="C5807">
        <v>31.054500000000001</v>
      </c>
      <c r="D5807">
        <v>-97.563500000000005</v>
      </c>
      <c r="E5807" s="1" t="s">
        <v>37</v>
      </c>
      <c r="F5807" t="s">
        <v>8669</v>
      </c>
      <c r="G5807">
        <v>0</v>
      </c>
      <c r="H5807">
        <v>0</v>
      </c>
      <c r="I5807">
        <v>0</v>
      </c>
    </row>
    <row r="5808" spans="1:9" hidden="1" x14ac:dyDescent="0.3">
      <c r="A5808" s="1" t="s">
        <v>159</v>
      </c>
      <c r="B5808" s="1" t="s">
        <v>169</v>
      </c>
      <c r="C5808">
        <v>31.054500000000001</v>
      </c>
      <c r="D5808">
        <v>-97.563500000000005</v>
      </c>
      <c r="E5808" s="1" t="s">
        <v>38</v>
      </c>
      <c r="F5808" t="s">
        <v>8900</v>
      </c>
      <c r="G5808">
        <v>0</v>
      </c>
      <c r="H5808">
        <v>0</v>
      </c>
      <c r="I5808">
        <v>0</v>
      </c>
    </row>
    <row r="5809" spans="1:9" hidden="1" x14ac:dyDescent="0.3">
      <c r="A5809" s="1" t="s">
        <v>159</v>
      </c>
      <c r="B5809" s="1" t="s">
        <v>169</v>
      </c>
      <c r="C5809">
        <v>31.054500000000001</v>
      </c>
      <c r="D5809">
        <v>-97.563500000000005</v>
      </c>
      <c r="E5809" s="1" t="s">
        <v>39</v>
      </c>
      <c r="F5809" t="s">
        <v>9131</v>
      </c>
      <c r="G5809">
        <v>0</v>
      </c>
      <c r="H5809">
        <v>0</v>
      </c>
      <c r="I5809">
        <v>0</v>
      </c>
    </row>
    <row r="5810" spans="1:9" hidden="1" x14ac:dyDescent="0.3">
      <c r="A5810" s="1" t="s">
        <v>159</v>
      </c>
      <c r="B5810" s="1" t="s">
        <v>169</v>
      </c>
      <c r="C5810">
        <v>31.054500000000001</v>
      </c>
      <c r="D5810">
        <v>-97.563500000000005</v>
      </c>
      <c r="E5810" s="1" t="s">
        <v>40</v>
      </c>
      <c r="F5810" t="s">
        <v>9362</v>
      </c>
      <c r="G5810">
        <v>0</v>
      </c>
      <c r="H5810">
        <v>0</v>
      </c>
      <c r="I5810">
        <v>0</v>
      </c>
    </row>
    <row r="5811" spans="1:9" hidden="1" x14ac:dyDescent="0.3">
      <c r="A5811" s="1" t="s">
        <v>159</v>
      </c>
      <c r="B5811" s="1" t="s">
        <v>169</v>
      </c>
      <c r="C5811">
        <v>31.054500000000001</v>
      </c>
      <c r="D5811">
        <v>-97.563500000000005</v>
      </c>
      <c r="E5811" s="1" t="s">
        <v>41</v>
      </c>
      <c r="F5811" t="s">
        <v>9593</v>
      </c>
      <c r="G5811">
        <v>0</v>
      </c>
      <c r="H5811">
        <v>0</v>
      </c>
      <c r="I5811">
        <v>0</v>
      </c>
    </row>
    <row r="5812" spans="1:9" hidden="1" x14ac:dyDescent="0.3">
      <c r="A5812" s="1" t="s">
        <v>159</v>
      </c>
      <c r="B5812" s="1" t="s">
        <v>169</v>
      </c>
      <c r="C5812">
        <v>31.054500000000001</v>
      </c>
      <c r="D5812">
        <v>-97.563500000000005</v>
      </c>
      <c r="E5812" s="1" t="s">
        <v>42</v>
      </c>
      <c r="F5812" t="s">
        <v>9824</v>
      </c>
      <c r="G5812">
        <v>0</v>
      </c>
      <c r="H5812">
        <v>0</v>
      </c>
      <c r="I5812">
        <v>0</v>
      </c>
    </row>
    <row r="5813" spans="1:9" hidden="1" x14ac:dyDescent="0.3">
      <c r="A5813" s="1" t="s">
        <v>159</v>
      </c>
      <c r="B5813" s="1" t="s">
        <v>169</v>
      </c>
      <c r="C5813">
        <v>31.054500000000001</v>
      </c>
      <c r="D5813">
        <v>-97.563500000000005</v>
      </c>
      <c r="E5813" s="1" t="s">
        <v>43</v>
      </c>
      <c r="F5813" t="s">
        <v>10053</v>
      </c>
      <c r="G5813">
        <v>0</v>
      </c>
      <c r="H5813">
        <v>0</v>
      </c>
      <c r="I5813">
        <v>0</v>
      </c>
    </row>
    <row r="5814" spans="1:9" hidden="1" x14ac:dyDescent="0.3">
      <c r="A5814" s="1" t="s">
        <v>159</v>
      </c>
      <c r="B5814" s="1" t="s">
        <v>169</v>
      </c>
      <c r="C5814">
        <v>31.054500000000001</v>
      </c>
      <c r="D5814">
        <v>-97.563500000000005</v>
      </c>
      <c r="E5814" s="1" t="s">
        <v>44</v>
      </c>
      <c r="F5814" t="s">
        <v>10281</v>
      </c>
      <c r="G5814">
        <v>0</v>
      </c>
      <c r="H5814">
        <v>0</v>
      </c>
      <c r="I5814">
        <v>0</v>
      </c>
    </row>
    <row r="5815" spans="1:9" hidden="1" x14ac:dyDescent="0.3">
      <c r="A5815" s="1" t="s">
        <v>159</v>
      </c>
      <c r="B5815" s="1" t="s">
        <v>169</v>
      </c>
      <c r="C5815">
        <v>31.054500000000001</v>
      </c>
      <c r="D5815">
        <v>-97.563500000000005</v>
      </c>
      <c r="E5815" s="1" t="s">
        <v>45</v>
      </c>
      <c r="F5815" t="s">
        <v>10502</v>
      </c>
      <c r="G5815">
        <v>0</v>
      </c>
      <c r="H5815">
        <v>0</v>
      </c>
      <c r="I5815">
        <v>0</v>
      </c>
    </row>
    <row r="5816" spans="1:9" hidden="1" x14ac:dyDescent="0.3">
      <c r="A5816" s="1" t="s">
        <v>159</v>
      </c>
      <c r="B5816" s="1" t="s">
        <v>169</v>
      </c>
      <c r="C5816">
        <v>31.054500000000001</v>
      </c>
      <c r="D5816">
        <v>-97.563500000000005</v>
      </c>
      <c r="E5816" s="1" t="s">
        <v>46</v>
      </c>
      <c r="F5816" t="s">
        <v>10718</v>
      </c>
      <c r="G5816">
        <v>0</v>
      </c>
      <c r="H5816">
        <v>0</v>
      </c>
      <c r="I5816">
        <v>0</v>
      </c>
    </row>
    <row r="5817" spans="1:9" hidden="1" x14ac:dyDescent="0.3">
      <c r="A5817" s="1" t="s">
        <v>159</v>
      </c>
      <c r="B5817" s="1" t="s">
        <v>169</v>
      </c>
      <c r="C5817">
        <v>31.054500000000001</v>
      </c>
      <c r="D5817">
        <v>-97.563500000000005</v>
      </c>
      <c r="E5817" s="1" t="s">
        <v>47</v>
      </c>
      <c r="F5817" t="s">
        <v>10933</v>
      </c>
      <c r="G5817">
        <v>0</v>
      </c>
      <c r="H5817">
        <v>0</v>
      </c>
      <c r="I5817">
        <v>0</v>
      </c>
    </row>
    <row r="5818" spans="1:9" hidden="1" x14ac:dyDescent="0.3">
      <c r="A5818" s="1" t="s">
        <v>159</v>
      </c>
      <c r="B5818" s="1" t="s">
        <v>169</v>
      </c>
      <c r="C5818">
        <v>31.054500000000001</v>
      </c>
      <c r="D5818">
        <v>-97.563500000000005</v>
      </c>
      <c r="E5818" s="1" t="s">
        <v>48</v>
      </c>
      <c r="F5818" t="s">
        <v>11736</v>
      </c>
      <c r="G5818">
        <v>0</v>
      </c>
      <c r="H5818">
        <v>0</v>
      </c>
      <c r="I5818">
        <v>0</v>
      </c>
    </row>
    <row r="5819" spans="1:9" hidden="1" x14ac:dyDescent="0.3">
      <c r="A5819" s="1" t="s">
        <v>159</v>
      </c>
      <c r="B5819" s="1" t="s">
        <v>169</v>
      </c>
      <c r="C5819">
        <v>31.054500000000001</v>
      </c>
      <c r="D5819">
        <v>-97.563500000000005</v>
      </c>
      <c r="E5819" s="1" t="s">
        <v>49</v>
      </c>
      <c r="F5819" t="s">
        <v>11927</v>
      </c>
      <c r="G5819">
        <v>0</v>
      </c>
      <c r="H5819">
        <v>0</v>
      </c>
      <c r="I5819">
        <v>0</v>
      </c>
    </row>
    <row r="5820" spans="1:9" hidden="1" x14ac:dyDescent="0.3">
      <c r="A5820" s="1" t="s">
        <v>159</v>
      </c>
      <c r="B5820" s="1" t="s">
        <v>169</v>
      </c>
      <c r="C5820">
        <v>31.054500000000001</v>
      </c>
      <c r="D5820">
        <v>-97.563500000000005</v>
      </c>
      <c r="E5820" s="1" t="s">
        <v>50</v>
      </c>
      <c r="F5820" t="s">
        <v>12099</v>
      </c>
      <c r="G5820">
        <v>0</v>
      </c>
      <c r="H5820">
        <v>0</v>
      </c>
      <c r="I5820">
        <v>0</v>
      </c>
    </row>
    <row r="5821" spans="1:9" hidden="1" x14ac:dyDescent="0.3">
      <c r="A5821" s="1" t="s">
        <v>159</v>
      </c>
      <c r="B5821" s="1" t="s">
        <v>169</v>
      </c>
      <c r="C5821">
        <v>31.054500000000001</v>
      </c>
      <c r="D5821">
        <v>-97.563500000000005</v>
      </c>
      <c r="E5821" s="1" t="s">
        <v>51</v>
      </c>
      <c r="F5821" t="s">
        <v>12248</v>
      </c>
      <c r="G5821">
        <v>0</v>
      </c>
      <c r="H5821">
        <v>0</v>
      </c>
      <c r="I5821">
        <v>0</v>
      </c>
    </row>
    <row r="5822" spans="1:9" hidden="1" x14ac:dyDescent="0.3">
      <c r="A5822" s="1" t="s">
        <v>159</v>
      </c>
      <c r="B5822" s="1" t="s">
        <v>169</v>
      </c>
      <c r="C5822">
        <v>31.054500000000001</v>
      </c>
      <c r="D5822">
        <v>-97.563500000000005</v>
      </c>
      <c r="E5822" s="1" t="s">
        <v>52</v>
      </c>
      <c r="F5822" t="s">
        <v>17186</v>
      </c>
      <c r="G5822">
        <v>0</v>
      </c>
      <c r="H5822">
        <v>13</v>
      </c>
      <c r="I5822">
        <v>0</v>
      </c>
    </row>
    <row r="5823" spans="1:9" hidden="1" x14ac:dyDescent="0.3">
      <c r="A5823" s="1" t="s">
        <v>159</v>
      </c>
      <c r="B5823" s="1" t="s">
        <v>169</v>
      </c>
      <c r="C5823">
        <v>31.054500000000001</v>
      </c>
      <c r="D5823">
        <v>-97.563500000000005</v>
      </c>
      <c r="E5823" s="1" t="s">
        <v>53</v>
      </c>
      <c r="F5823" t="s">
        <v>17187</v>
      </c>
      <c r="G5823">
        <v>0</v>
      </c>
      <c r="H5823">
        <v>21</v>
      </c>
      <c r="I5823">
        <v>0</v>
      </c>
    </row>
    <row r="5824" spans="1:9" hidden="1" x14ac:dyDescent="0.3">
      <c r="A5824" s="1" t="s">
        <v>159</v>
      </c>
      <c r="B5824" s="1" t="s">
        <v>169</v>
      </c>
      <c r="C5824">
        <v>31.054500000000001</v>
      </c>
      <c r="D5824">
        <v>-97.563500000000005</v>
      </c>
      <c r="E5824" s="1" t="s">
        <v>54</v>
      </c>
      <c r="F5824" t="s">
        <v>17188</v>
      </c>
      <c r="G5824">
        <v>0</v>
      </c>
      <c r="H5824">
        <v>27</v>
      </c>
      <c r="I5824">
        <v>0</v>
      </c>
    </row>
    <row r="5825" spans="1:9" hidden="1" x14ac:dyDescent="0.3">
      <c r="A5825" s="1" t="s">
        <v>159</v>
      </c>
      <c r="B5825" s="1" t="s">
        <v>169</v>
      </c>
      <c r="C5825">
        <v>31.054500000000001</v>
      </c>
      <c r="D5825">
        <v>-97.563500000000005</v>
      </c>
      <c r="E5825" s="1" t="s">
        <v>21548</v>
      </c>
      <c r="F5825" t="s">
        <v>21660</v>
      </c>
      <c r="G5825">
        <v>0</v>
      </c>
      <c r="H5825">
        <v>43</v>
      </c>
      <c r="I5825">
        <v>0</v>
      </c>
    </row>
    <row r="5826" spans="1:9" hidden="1" x14ac:dyDescent="0.3">
      <c r="A5826" s="1" t="s">
        <v>159</v>
      </c>
      <c r="B5826" s="1" t="s">
        <v>170</v>
      </c>
      <c r="C5826">
        <v>40.349499999999999</v>
      </c>
      <c r="D5826">
        <v>-88.986099999999993</v>
      </c>
      <c r="E5826" s="1" t="s">
        <v>4</v>
      </c>
      <c r="F5826" t="s">
        <v>890</v>
      </c>
      <c r="G5826">
        <v>0</v>
      </c>
      <c r="H5826">
        <v>0</v>
      </c>
      <c r="I5826">
        <v>0</v>
      </c>
    </row>
    <row r="5827" spans="1:9" hidden="1" x14ac:dyDescent="0.3">
      <c r="A5827" s="1" t="s">
        <v>159</v>
      </c>
      <c r="B5827" s="1" t="s">
        <v>170</v>
      </c>
      <c r="C5827">
        <v>40.349499999999999</v>
      </c>
      <c r="D5827">
        <v>-88.986099999999993</v>
      </c>
      <c r="E5827" s="1" t="s">
        <v>5</v>
      </c>
      <c r="F5827" t="s">
        <v>1132</v>
      </c>
      <c r="G5827">
        <v>0</v>
      </c>
      <c r="H5827">
        <v>0</v>
      </c>
      <c r="I5827">
        <v>0</v>
      </c>
    </row>
    <row r="5828" spans="1:9" hidden="1" x14ac:dyDescent="0.3">
      <c r="A5828" s="1" t="s">
        <v>159</v>
      </c>
      <c r="B5828" s="1" t="s">
        <v>170</v>
      </c>
      <c r="C5828">
        <v>40.349499999999999</v>
      </c>
      <c r="D5828">
        <v>-88.986099999999993</v>
      </c>
      <c r="E5828" s="1" t="s">
        <v>6</v>
      </c>
      <c r="F5828" t="s">
        <v>1374</v>
      </c>
      <c r="G5828">
        <v>0</v>
      </c>
      <c r="H5828">
        <v>0</v>
      </c>
      <c r="I5828">
        <v>0</v>
      </c>
    </row>
    <row r="5829" spans="1:9" hidden="1" x14ac:dyDescent="0.3">
      <c r="A5829" s="1" t="s">
        <v>159</v>
      </c>
      <c r="B5829" s="1" t="s">
        <v>170</v>
      </c>
      <c r="C5829">
        <v>40.349499999999999</v>
      </c>
      <c r="D5829">
        <v>-88.986099999999993</v>
      </c>
      <c r="E5829" s="1" t="s">
        <v>7</v>
      </c>
      <c r="F5829" t="s">
        <v>1615</v>
      </c>
      <c r="G5829">
        <v>0</v>
      </c>
      <c r="H5829">
        <v>0</v>
      </c>
      <c r="I5829">
        <v>0</v>
      </c>
    </row>
    <row r="5830" spans="1:9" hidden="1" x14ac:dyDescent="0.3">
      <c r="A5830" s="1" t="s">
        <v>159</v>
      </c>
      <c r="B5830" s="1" t="s">
        <v>170</v>
      </c>
      <c r="C5830">
        <v>40.349499999999999</v>
      </c>
      <c r="D5830">
        <v>-88.986099999999993</v>
      </c>
      <c r="E5830" s="1" t="s">
        <v>8</v>
      </c>
      <c r="F5830" t="s">
        <v>1856</v>
      </c>
      <c r="G5830">
        <v>0</v>
      </c>
      <c r="H5830">
        <v>0</v>
      </c>
      <c r="I5830">
        <v>0</v>
      </c>
    </row>
    <row r="5831" spans="1:9" hidden="1" x14ac:dyDescent="0.3">
      <c r="A5831" s="1" t="s">
        <v>159</v>
      </c>
      <c r="B5831" s="1" t="s">
        <v>170</v>
      </c>
      <c r="C5831">
        <v>40.349499999999999</v>
      </c>
      <c r="D5831">
        <v>-88.986099999999993</v>
      </c>
      <c r="E5831" s="1" t="s">
        <v>9</v>
      </c>
      <c r="F5831" t="s">
        <v>2094</v>
      </c>
      <c r="G5831">
        <v>0</v>
      </c>
      <c r="H5831">
        <v>0</v>
      </c>
      <c r="I5831">
        <v>0</v>
      </c>
    </row>
    <row r="5832" spans="1:9" hidden="1" x14ac:dyDescent="0.3">
      <c r="A5832" s="1" t="s">
        <v>159</v>
      </c>
      <c r="B5832" s="1" t="s">
        <v>170</v>
      </c>
      <c r="C5832">
        <v>40.349499999999999</v>
      </c>
      <c r="D5832">
        <v>-88.986099999999993</v>
      </c>
      <c r="E5832" s="1" t="s">
        <v>10</v>
      </c>
      <c r="F5832" t="s">
        <v>2332</v>
      </c>
      <c r="G5832">
        <v>0</v>
      </c>
      <c r="H5832">
        <v>0</v>
      </c>
      <c r="I5832">
        <v>0</v>
      </c>
    </row>
    <row r="5833" spans="1:9" hidden="1" x14ac:dyDescent="0.3">
      <c r="A5833" s="1" t="s">
        <v>159</v>
      </c>
      <c r="B5833" s="1" t="s">
        <v>170</v>
      </c>
      <c r="C5833">
        <v>40.349499999999999</v>
      </c>
      <c r="D5833">
        <v>-88.986099999999993</v>
      </c>
      <c r="E5833" s="1" t="s">
        <v>11</v>
      </c>
      <c r="F5833" t="s">
        <v>2570</v>
      </c>
      <c r="G5833">
        <v>0</v>
      </c>
      <c r="H5833">
        <v>0</v>
      </c>
      <c r="I5833">
        <v>0</v>
      </c>
    </row>
    <row r="5834" spans="1:9" hidden="1" x14ac:dyDescent="0.3">
      <c r="A5834" s="1" t="s">
        <v>159</v>
      </c>
      <c r="B5834" s="1" t="s">
        <v>170</v>
      </c>
      <c r="C5834">
        <v>40.349499999999999</v>
      </c>
      <c r="D5834">
        <v>-88.986099999999993</v>
      </c>
      <c r="E5834" s="1" t="s">
        <v>12</v>
      </c>
      <c r="F5834" t="s">
        <v>2808</v>
      </c>
      <c r="G5834">
        <v>0</v>
      </c>
      <c r="H5834">
        <v>0</v>
      </c>
      <c r="I5834">
        <v>0</v>
      </c>
    </row>
    <row r="5835" spans="1:9" hidden="1" x14ac:dyDescent="0.3">
      <c r="A5835" s="1" t="s">
        <v>159</v>
      </c>
      <c r="B5835" s="1" t="s">
        <v>170</v>
      </c>
      <c r="C5835">
        <v>40.349499999999999</v>
      </c>
      <c r="D5835">
        <v>-88.986099999999993</v>
      </c>
      <c r="E5835" s="1" t="s">
        <v>13</v>
      </c>
      <c r="F5835" t="s">
        <v>3046</v>
      </c>
      <c r="G5835">
        <v>0</v>
      </c>
      <c r="H5835">
        <v>0</v>
      </c>
      <c r="I5835">
        <v>0</v>
      </c>
    </row>
    <row r="5836" spans="1:9" hidden="1" x14ac:dyDescent="0.3">
      <c r="A5836" s="1" t="s">
        <v>159</v>
      </c>
      <c r="B5836" s="1" t="s">
        <v>170</v>
      </c>
      <c r="C5836">
        <v>40.349499999999999</v>
      </c>
      <c r="D5836">
        <v>-88.986099999999993</v>
      </c>
      <c r="E5836" s="1" t="s">
        <v>14</v>
      </c>
      <c r="F5836" t="s">
        <v>3283</v>
      </c>
      <c r="G5836">
        <v>0</v>
      </c>
      <c r="H5836">
        <v>0</v>
      </c>
      <c r="I5836">
        <v>0</v>
      </c>
    </row>
    <row r="5837" spans="1:9" hidden="1" x14ac:dyDescent="0.3">
      <c r="A5837" s="1" t="s">
        <v>159</v>
      </c>
      <c r="B5837" s="1" t="s">
        <v>170</v>
      </c>
      <c r="C5837">
        <v>40.349499999999999</v>
      </c>
      <c r="D5837">
        <v>-88.986099999999993</v>
      </c>
      <c r="E5837" s="1" t="s">
        <v>15</v>
      </c>
      <c r="F5837" t="s">
        <v>3519</v>
      </c>
      <c r="G5837">
        <v>0</v>
      </c>
      <c r="H5837">
        <v>0</v>
      </c>
      <c r="I5837">
        <v>0</v>
      </c>
    </row>
    <row r="5838" spans="1:9" hidden="1" x14ac:dyDescent="0.3">
      <c r="A5838" s="1" t="s">
        <v>159</v>
      </c>
      <c r="B5838" s="1" t="s">
        <v>170</v>
      </c>
      <c r="C5838">
        <v>40.349499999999999</v>
      </c>
      <c r="D5838">
        <v>-88.986099999999993</v>
      </c>
      <c r="E5838" s="1" t="s">
        <v>16</v>
      </c>
      <c r="F5838" t="s">
        <v>3755</v>
      </c>
      <c r="G5838">
        <v>0</v>
      </c>
      <c r="H5838">
        <v>0</v>
      </c>
      <c r="I5838">
        <v>0</v>
      </c>
    </row>
    <row r="5839" spans="1:9" hidden="1" x14ac:dyDescent="0.3">
      <c r="A5839" s="1" t="s">
        <v>159</v>
      </c>
      <c r="B5839" s="1" t="s">
        <v>170</v>
      </c>
      <c r="C5839">
        <v>40.349499999999999</v>
      </c>
      <c r="D5839">
        <v>-88.986099999999993</v>
      </c>
      <c r="E5839" s="1" t="s">
        <v>17</v>
      </c>
      <c r="F5839" t="s">
        <v>3990</v>
      </c>
      <c r="G5839">
        <v>0</v>
      </c>
      <c r="H5839">
        <v>0</v>
      </c>
      <c r="I5839">
        <v>0</v>
      </c>
    </row>
    <row r="5840" spans="1:9" hidden="1" x14ac:dyDescent="0.3">
      <c r="A5840" s="1" t="s">
        <v>159</v>
      </c>
      <c r="B5840" s="1" t="s">
        <v>170</v>
      </c>
      <c r="C5840">
        <v>40.349499999999999</v>
      </c>
      <c r="D5840">
        <v>-88.986099999999993</v>
      </c>
      <c r="E5840" s="1" t="s">
        <v>18</v>
      </c>
      <c r="F5840" t="s">
        <v>4225</v>
      </c>
      <c r="G5840">
        <v>0</v>
      </c>
      <c r="H5840">
        <v>0</v>
      </c>
      <c r="I5840">
        <v>0</v>
      </c>
    </row>
    <row r="5841" spans="1:9" hidden="1" x14ac:dyDescent="0.3">
      <c r="A5841" s="1" t="s">
        <v>159</v>
      </c>
      <c r="B5841" s="1" t="s">
        <v>170</v>
      </c>
      <c r="C5841">
        <v>40.349499999999999</v>
      </c>
      <c r="D5841">
        <v>-88.986099999999993</v>
      </c>
      <c r="E5841" s="1" t="s">
        <v>19</v>
      </c>
      <c r="F5841" t="s">
        <v>4460</v>
      </c>
      <c r="G5841">
        <v>0</v>
      </c>
      <c r="H5841">
        <v>0</v>
      </c>
      <c r="I5841">
        <v>0</v>
      </c>
    </row>
    <row r="5842" spans="1:9" hidden="1" x14ac:dyDescent="0.3">
      <c r="A5842" s="1" t="s">
        <v>159</v>
      </c>
      <c r="B5842" s="1" t="s">
        <v>170</v>
      </c>
      <c r="C5842">
        <v>40.349499999999999</v>
      </c>
      <c r="D5842">
        <v>-88.986099999999993</v>
      </c>
      <c r="E5842" s="1" t="s">
        <v>20</v>
      </c>
      <c r="F5842" t="s">
        <v>4695</v>
      </c>
      <c r="G5842">
        <v>0</v>
      </c>
      <c r="H5842">
        <v>0</v>
      </c>
      <c r="I5842">
        <v>0</v>
      </c>
    </row>
    <row r="5843" spans="1:9" hidden="1" x14ac:dyDescent="0.3">
      <c r="A5843" s="1" t="s">
        <v>159</v>
      </c>
      <c r="B5843" s="1" t="s">
        <v>170</v>
      </c>
      <c r="C5843">
        <v>40.349499999999999</v>
      </c>
      <c r="D5843">
        <v>-88.986099999999993</v>
      </c>
      <c r="E5843" s="1" t="s">
        <v>21</v>
      </c>
      <c r="F5843" t="s">
        <v>4930</v>
      </c>
      <c r="G5843">
        <v>0</v>
      </c>
      <c r="H5843">
        <v>0</v>
      </c>
      <c r="I5843">
        <v>0</v>
      </c>
    </row>
    <row r="5844" spans="1:9" hidden="1" x14ac:dyDescent="0.3">
      <c r="A5844" s="1" t="s">
        <v>159</v>
      </c>
      <c r="B5844" s="1" t="s">
        <v>170</v>
      </c>
      <c r="C5844">
        <v>40.349499999999999</v>
      </c>
      <c r="D5844">
        <v>-88.986099999999993</v>
      </c>
      <c r="E5844" s="1" t="s">
        <v>22</v>
      </c>
      <c r="F5844" t="s">
        <v>5165</v>
      </c>
      <c r="G5844">
        <v>0</v>
      </c>
      <c r="H5844">
        <v>0</v>
      </c>
      <c r="I5844">
        <v>0</v>
      </c>
    </row>
    <row r="5845" spans="1:9" hidden="1" x14ac:dyDescent="0.3">
      <c r="A5845" s="1" t="s">
        <v>159</v>
      </c>
      <c r="B5845" s="1" t="s">
        <v>170</v>
      </c>
      <c r="C5845">
        <v>40.349499999999999</v>
      </c>
      <c r="D5845">
        <v>-88.986099999999993</v>
      </c>
      <c r="E5845" s="1" t="s">
        <v>23</v>
      </c>
      <c r="F5845" t="s">
        <v>5400</v>
      </c>
      <c r="G5845">
        <v>0</v>
      </c>
      <c r="H5845">
        <v>0</v>
      </c>
      <c r="I5845">
        <v>0</v>
      </c>
    </row>
    <row r="5846" spans="1:9" hidden="1" x14ac:dyDescent="0.3">
      <c r="A5846" s="1" t="s">
        <v>159</v>
      </c>
      <c r="B5846" s="1" t="s">
        <v>170</v>
      </c>
      <c r="C5846">
        <v>40.349499999999999</v>
      </c>
      <c r="D5846">
        <v>-88.986099999999993</v>
      </c>
      <c r="E5846" s="1" t="s">
        <v>24</v>
      </c>
      <c r="F5846" t="s">
        <v>5635</v>
      </c>
      <c r="G5846">
        <v>0</v>
      </c>
      <c r="H5846">
        <v>0</v>
      </c>
      <c r="I5846">
        <v>0</v>
      </c>
    </row>
    <row r="5847" spans="1:9" hidden="1" x14ac:dyDescent="0.3">
      <c r="A5847" s="1" t="s">
        <v>159</v>
      </c>
      <c r="B5847" s="1" t="s">
        <v>170</v>
      </c>
      <c r="C5847">
        <v>40.349499999999999</v>
      </c>
      <c r="D5847">
        <v>-88.986099999999993</v>
      </c>
      <c r="E5847" s="1" t="s">
        <v>25</v>
      </c>
      <c r="F5847" t="s">
        <v>5869</v>
      </c>
      <c r="G5847">
        <v>0</v>
      </c>
      <c r="H5847">
        <v>0</v>
      </c>
      <c r="I5847">
        <v>0</v>
      </c>
    </row>
    <row r="5848" spans="1:9" hidden="1" x14ac:dyDescent="0.3">
      <c r="A5848" s="1" t="s">
        <v>159</v>
      </c>
      <c r="B5848" s="1" t="s">
        <v>170</v>
      </c>
      <c r="C5848">
        <v>40.349499999999999</v>
      </c>
      <c r="D5848">
        <v>-88.986099999999993</v>
      </c>
      <c r="E5848" s="1" t="s">
        <v>26</v>
      </c>
      <c r="F5848" t="s">
        <v>6103</v>
      </c>
      <c r="G5848">
        <v>0</v>
      </c>
      <c r="H5848">
        <v>0</v>
      </c>
      <c r="I5848">
        <v>0</v>
      </c>
    </row>
    <row r="5849" spans="1:9" hidden="1" x14ac:dyDescent="0.3">
      <c r="A5849" s="1" t="s">
        <v>159</v>
      </c>
      <c r="B5849" s="1" t="s">
        <v>170</v>
      </c>
      <c r="C5849">
        <v>40.349499999999999</v>
      </c>
      <c r="D5849">
        <v>-88.986099999999993</v>
      </c>
      <c r="E5849" s="1" t="s">
        <v>27</v>
      </c>
      <c r="F5849" t="s">
        <v>6337</v>
      </c>
      <c r="G5849">
        <v>0</v>
      </c>
      <c r="H5849">
        <v>0</v>
      </c>
      <c r="I5849">
        <v>0</v>
      </c>
    </row>
    <row r="5850" spans="1:9" hidden="1" x14ac:dyDescent="0.3">
      <c r="A5850" s="1" t="s">
        <v>159</v>
      </c>
      <c r="B5850" s="1" t="s">
        <v>170</v>
      </c>
      <c r="C5850">
        <v>40.349499999999999</v>
      </c>
      <c r="D5850">
        <v>-88.986099999999993</v>
      </c>
      <c r="E5850" s="1" t="s">
        <v>28</v>
      </c>
      <c r="F5850" t="s">
        <v>6571</v>
      </c>
      <c r="G5850">
        <v>0</v>
      </c>
      <c r="H5850">
        <v>0</v>
      </c>
      <c r="I5850">
        <v>0</v>
      </c>
    </row>
    <row r="5851" spans="1:9" hidden="1" x14ac:dyDescent="0.3">
      <c r="A5851" s="1" t="s">
        <v>159</v>
      </c>
      <c r="B5851" s="1" t="s">
        <v>170</v>
      </c>
      <c r="C5851">
        <v>40.349499999999999</v>
      </c>
      <c r="D5851">
        <v>-88.986099999999993</v>
      </c>
      <c r="E5851" s="1" t="s">
        <v>29</v>
      </c>
      <c r="F5851" t="s">
        <v>6805</v>
      </c>
      <c r="G5851">
        <v>0</v>
      </c>
      <c r="H5851">
        <v>0</v>
      </c>
      <c r="I5851">
        <v>0</v>
      </c>
    </row>
    <row r="5852" spans="1:9" hidden="1" x14ac:dyDescent="0.3">
      <c r="A5852" s="1" t="s">
        <v>159</v>
      </c>
      <c r="B5852" s="1" t="s">
        <v>170</v>
      </c>
      <c r="C5852">
        <v>40.349499999999999</v>
      </c>
      <c r="D5852">
        <v>-88.986099999999993</v>
      </c>
      <c r="E5852" s="1" t="s">
        <v>30</v>
      </c>
      <c r="F5852" t="s">
        <v>7039</v>
      </c>
      <c r="G5852">
        <v>0</v>
      </c>
      <c r="H5852">
        <v>0</v>
      </c>
      <c r="I5852">
        <v>0</v>
      </c>
    </row>
    <row r="5853" spans="1:9" hidden="1" x14ac:dyDescent="0.3">
      <c r="A5853" s="1" t="s">
        <v>159</v>
      </c>
      <c r="B5853" s="1" t="s">
        <v>170</v>
      </c>
      <c r="C5853">
        <v>40.349499999999999</v>
      </c>
      <c r="D5853">
        <v>-88.986099999999993</v>
      </c>
      <c r="E5853" s="1" t="s">
        <v>31</v>
      </c>
      <c r="F5853" t="s">
        <v>7273</v>
      </c>
      <c r="G5853">
        <v>0</v>
      </c>
      <c r="H5853">
        <v>0</v>
      </c>
      <c r="I5853">
        <v>0</v>
      </c>
    </row>
    <row r="5854" spans="1:9" hidden="1" x14ac:dyDescent="0.3">
      <c r="A5854" s="1" t="s">
        <v>159</v>
      </c>
      <c r="B5854" s="1" t="s">
        <v>170</v>
      </c>
      <c r="C5854">
        <v>40.349499999999999</v>
      </c>
      <c r="D5854">
        <v>-88.986099999999993</v>
      </c>
      <c r="E5854" s="1" t="s">
        <v>32</v>
      </c>
      <c r="F5854" t="s">
        <v>7507</v>
      </c>
      <c r="G5854">
        <v>0</v>
      </c>
      <c r="H5854">
        <v>0</v>
      </c>
      <c r="I5854">
        <v>0</v>
      </c>
    </row>
    <row r="5855" spans="1:9" hidden="1" x14ac:dyDescent="0.3">
      <c r="A5855" s="1" t="s">
        <v>159</v>
      </c>
      <c r="B5855" s="1" t="s">
        <v>170</v>
      </c>
      <c r="C5855">
        <v>40.349499999999999</v>
      </c>
      <c r="D5855">
        <v>-88.986099999999993</v>
      </c>
      <c r="E5855" s="1" t="s">
        <v>33</v>
      </c>
      <c r="F5855" t="s">
        <v>7741</v>
      </c>
      <c r="G5855">
        <v>0</v>
      </c>
      <c r="H5855">
        <v>0</v>
      </c>
      <c r="I5855">
        <v>0</v>
      </c>
    </row>
    <row r="5856" spans="1:9" hidden="1" x14ac:dyDescent="0.3">
      <c r="A5856" s="1" t="s">
        <v>159</v>
      </c>
      <c r="B5856" s="1" t="s">
        <v>170</v>
      </c>
      <c r="C5856">
        <v>40.349499999999999</v>
      </c>
      <c r="D5856">
        <v>-88.986099999999993</v>
      </c>
      <c r="E5856" s="1" t="s">
        <v>34</v>
      </c>
      <c r="F5856" t="s">
        <v>7975</v>
      </c>
      <c r="G5856">
        <v>0</v>
      </c>
      <c r="H5856">
        <v>0</v>
      </c>
      <c r="I5856">
        <v>0</v>
      </c>
    </row>
    <row r="5857" spans="1:9" hidden="1" x14ac:dyDescent="0.3">
      <c r="A5857" s="1" t="s">
        <v>159</v>
      </c>
      <c r="B5857" s="1" t="s">
        <v>170</v>
      </c>
      <c r="C5857">
        <v>40.349499999999999</v>
      </c>
      <c r="D5857">
        <v>-88.986099999999993</v>
      </c>
      <c r="E5857" s="1" t="s">
        <v>35</v>
      </c>
      <c r="F5857" t="s">
        <v>8207</v>
      </c>
      <c r="G5857">
        <v>0</v>
      </c>
      <c r="H5857">
        <v>0</v>
      </c>
      <c r="I5857">
        <v>0</v>
      </c>
    </row>
    <row r="5858" spans="1:9" hidden="1" x14ac:dyDescent="0.3">
      <c r="A5858" s="1" t="s">
        <v>159</v>
      </c>
      <c r="B5858" s="1" t="s">
        <v>170</v>
      </c>
      <c r="C5858">
        <v>40.349499999999999</v>
      </c>
      <c r="D5858">
        <v>-88.986099999999993</v>
      </c>
      <c r="E5858" s="1" t="s">
        <v>36</v>
      </c>
      <c r="F5858" t="s">
        <v>8439</v>
      </c>
      <c r="G5858">
        <v>0</v>
      </c>
      <c r="H5858">
        <v>0</v>
      </c>
      <c r="I5858">
        <v>0</v>
      </c>
    </row>
    <row r="5859" spans="1:9" hidden="1" x14ac:dyDescent="0.3">
      <c r="A5859" s="1" t="s">
        <v>159</v>
      </c>
      <c r="B5859" s="1" t="s">
        <v>170</v>
      </c>
      <c r="C5859">
        <v>40.349499999999999</v>
      </c>
      <c r="D5859">
        <v>-88.986099999999993</v>
      </c>
      <c r="E5859" s="1" t="s">
        <v>37</v>
      </c>
      <c r="F5859" t="s">
        <v>8670</v>
      </c>
      <c r="G5859">
        <v>0</v>
      </c>
      <c r="H5859">
        <v>0</v>
      </c>
      <c r="I5859">
        <v>0</v>
      </c>
    </row>
    <row r="5860" spans="1:9" hidden="1" x14ac:dyDescent="0.3">
      <c r="A5860" s="1" t="s">
        <v>159</v>
      </c>
      <c r="B5860" s="1" t="s">
        <v>170</v>
      </c>
      <c r="C5860">
        <v>40.349499999999999</v>
      </c>
      <c r="D5860">
        <v>-88.986099999999993</v>
      </c>
      <c r="E5860" s="1" t="s">
        <v>38</v>
      </c>
      <c r="F5860" t="s">
        <v>8901</v>
      </c>
      <c r="G5860">
        <v>0</v>
      </c>
      <c r="H5860">
        <v>0</v>
      </c>
      <c r="I5860">
        <v>0</v>
      </c>
    </row>
    <row r="5861" spans="1:9" hidden="1" x14ac:dyDescent="0.3">
      <c r="A5861" s="1" t="s">
        <v>159</v>
      </c>
      <c r="B5861" s="1" t="s">
        <v>170</v>
      </c>
      <c r="C5861">
        <v>40.349499999999999</v>
      </c>
      <c r="D5861">
        <v>-88.986099999999993</v>
      </c>
      <c r="E5861" s="1" t="s">
        <v>39</v>
      </c>
      <c r="F5861" t="s">
        <v>9132</v>
      </c>
      <c r="G5861">
        <v>0</v>
      </c>
      <c r="H5861">
        <v>0</v>
      </c>
      <c r="I5861">
        <v>0</v>
      </c>
    </row>
    <row r="5862" spans="1:9" hidden="1" x14ac:dyDescent="0.3">
      <c r="A5862" s="1" t="s">
        <v>159</v>
      </c>
      <c r="B5862" s="1" t="s">
        <v>170</v>
      </c>
      <c r="C5862">
        <v>40.349499999999999</v>
      </c>
      <c r="D5862">
        <v>-88.986099999999993</v>
      </c>
      <c r="E5862" s="1" t="s">
        <v>40</v>
      </c>
      <c r="F5862" t="s">
        <v>9363</v>
      </c>
      <c r="G5862">
        <v>0</v>
      </c>
      <c r="H5862">
        <v>0</v>
      </c>
      <c r="I5862">
        <v>0</v>
      </c>
    </row>
    <row r="5863" spans="1:9" hidden="1" x14ac:dyDescent="0.3">
      <c r="A5863" s="1" t="s">
        <v>159</v>
      </c>
      <c r="B5863" s="1" t="s">
        <v>170</v>
      </c>
      <c r="C5863">
        <v>40.349499999999999</v>
      </c>
      <c r="D5863">
        <v>-88.986099999999993</v>
      </c>
      <c r="E5863" s="1" t="s">
        <v>41</v>
      </c>
      <c r="F5863" t="s">
        <v>9594</v>
      </c>
      <c r="G5863">
        <v>0</v>
      </c>
      <c r="H5863">
        <v>0</v>
      </c>
      <c r="I5863">
        <v>0</v>
      </c>
    </row>
    <row r="5864" spans="1:9" hidden="1" x14ac:dyDescent="0.3">
      <c r="A5864" s="1" t="s">
        <v>159</v>
      </c>
      <c r="B5864" s="1" t="s">
        <v>170</v>
      </c>
      <c r="C5864">
        <v>40.349499999999999</v>
      </c>
      <c r="D5864">
        <v>-88.986099999999993</v>
      </c>
      <c r="E5864" s="1" t="s">
        <v>42</v>
      </c>
      <c r="F5864" t="s">
        <v>9825</v>
      </c>
      <c r="G5864">
        <v>0</v>
      </c>
      <c r="H5864">
        <v>0</v>
      </c>
      <c r="I5864">
        <v>0</v>
      </c>
    </row>
    <row r="5865" spans="1:9" hidden="1" x14ac:dyDescent="0.3">
      <c r="A5865" s="1" t="s">
        <v>159</v>
      </c>
      <c r="B5865" s="1" t="s">
        <v>170</v>
      </c>
      <c r="C5865">
        <v>40.349499999999999</v>
      </c>
      <c r="D5865">
        <v>-88.986099999999993</v>
      </c>
      <c r="E5865" s="1" t="s">
        <v>43</v>
      </c>
      <c r="F5865" t="s">
        <v>10054</v>
      </c>
      <c r="G5865">
        <v>0</v>
      </c>
      <c r="H5865">
        <v>0</v>
      </c>
      <c r="I5865">
        <v>0</v>
      </c>
    </row>
    <row r="5866" spans="1:9" hidden="1" x14ac:dyDescent="0.3">
      <c r="A5866" s="1" t="s">
        <v>159</v>
      </c>
      <c r="B5866" s="1" t="s">
        <v>170</v>
      </c>
      <c r="C5866">
        <v>40.349499999999999</v>
      </c>
      <c r="D5866">
        <v>-88.986099999999993</v>
      </c>
      <c r="E5866" s="1" t="s">
        <v>44</v>
      </c>
      <c r="F5866" t="s">
        <v>10282</v>
      </c>
      <c r="G5866">
        <v>0</v>
      </c>
      <c r="H5866">
        <v>0</v>
      </c>
      <c r="I5866">
        <v>0</v>
      </c>
    </row>
    <row r="5867" spans="1:9" hidden="1" x14ac:dyDescent="0.3">
      <c r="A5867" s="1" t="s">
        <v>159</v>
      </c>
      <c r="B5867" s="1" t="s">
        <v>170</v>
      </c>
      <c r="C5867">
        <v>40.349499999999999</v>
      </c>
      <c r="D5867">
        <v>-88.986099999999993</v>
      </c>
      <c r="E5867" s="1" t="s">
        <v>45</v>
      </c>
      <c r="F5867" t="s">
        <v>10503</v>
      </c>
      <c r="G5867">
        <v>0</v>
      </c>
      <c r="H5867">
        <v>0</v>
      </c>
      <c r="I5867">
        <v>0</v>
      </c>
    </row>
    <row r="5868" spans="1:9" hidden="1" x14ac:dyDescent="0.3">
      <c r="A5868" s="1" t="s">
        <v>159</v>
      </c>
      <c r="B5868" s="1" t="s">
        <v>170</v>
      </c>
      <c r="C5868">
        <v>40.349499999999999</v>
      </c>
      <c r="D5868">
        <v>-88.986099999999993</v>
      </c>
      <c r="E5868" s="1" t="s">
        <v>46</v>
      </c>
      <c r="F5868" t="s">
        <v>10719</v>
      </c>
      <c r="G5868">
        <v>0</v>
      </c>
      <c r="H5868">
        <v>0</v>
      </c>
      <c r="I5868">
        <v>0</v>
      </c>
    </row>
    <row r="5869" spans="1:9" hidden="1" x14ac:dyDescent="0.3">
      <c r="A5869" s="1" t="s">
        <v>159</v>
      </c>
      <c r="B5869" s="1" t="s">
        <v>170</v>
      </c>
      <c r="C5869">
        <v>40.349499999999999</v>
      </c>
      <c r="D5869">
        <v>-88.986099999999993</v>
      </c>
      <c r="E5869" s="1" t="s">
        <v>47</v>
      </c>
      <c r="F5869" t="s">
        <v>10934</v>
      </c>
      <c r="G5869">
        <v>0</v>
      </c>
      <c r="H5869">
        <v>0</v>
      </c>
      <c r="I5869">
        <v>0</v>
      </c>
    </row>
    <row r="5870" spans="1:9" hidden="1" x14ac:dyDescent="0.3">
      <c r="A5870" s="1" t="s">
        <v>159</v>
      </c>
      <c r="B5870" s="1" t="s">
        <v>170</v>
      </c>
      <c r="C5870">
        <v>40.349499999999999</v>
      </c>
      <c r="D5870">
        <v>-88.986099999999993</v>
      </c>
      <c r="E5870" s="1" t="s">
        <v>48</v>
      </c>
      <c r="F5870" t="s">
        <v>11737</v>
      </c>
      <c r="G5870">
        <v>0</v>
      </c>
      <c r="H5870">
        <v>0</v>
      </c>
      <c r="I5870">
        <v>0</v>
      </c>
    </row>
    <row r="5871" spans="1:9" hidden="1" x14ac:dyDescent="0.3">
      <c r="A5871" s="1" t="s">
        <v>159</v>
      </c>
      <c r="B5871" s="1" t="s">
        <v>170</v>
      </c>
      <c r="C5871">
        <v>40.349499999999999</v>
      </c>
      <c r="D5871">
        <v>-88.986099999999993</v>
      </c>
      <c r="E5871" s="1" t="s">
        <v>49</v>
      </c>
      <c r="F5871" t="s">
        <v>11928</v>
      </c>
      <c r="G5871">
        <v>0</v>
      </c>
      <c r="H5871">
        <v>0</v>
      </c>
      <c r="I5871">
        <v>0</v>
      </c>
    </row>
    <row r="5872" spans="1:9" hidden="1" x14ac:dyDescent="0.3">
      <c r="A5872" s="1" t="s">
        <v>159</v>
      </c>
      <c r="B5872" s="1" t="s">
        <v>170</v>
      </c>
      <c r="C5872">
        <v>40.349499999999999</v>
      </c>
      <c r="D5872">
        <v>-88.986099999999993</v>
      </c>
      <c r="E5872" s="1" t="s">
        <v>50</v>
      </c>
      <c r="F5872" t="s">
        <v>12100</v>
      </c>
      <c r="G5872">
        <v>0</v>
      </c>
      <c r="H5872">
        <v>0</v>
      </c>
      <c r="I5872">
        <v>0</v>
      </c>
    </row>
    <row r="5873" spans="1:9" hidden="1" x14ac:dyDescent="0.3">
      <c r="A5873" s="1" t="s">
        <v>159</v>
      </c>
      <c r="B5873" s="1" t="s">
        <v>170</v>
      </c>
      <c r="C5873">
        <v>40.349499999999999</v>
      </c>
      <c r="D5873">
        <v>-88.986099999999993</v>
      </c>
      <c r="E5873" s="1" t="s">
        <v>51</v>
      </c>
      <c r="F5873" t="s">
        <v>12249</v>
      </c>
      <c r="G5873">
        <v>0</v>
      </c>
      <c r="H5873">
        <v>0</v>
      </c>
      <c r="I5873">
        <v>0</v>
      </c>
    </row>
    <row r="5874" spans="1:9" hidden="1" x14ac:dyDescent="0.3">
      <c r="A5874" s="1" t="s">
        <v>159</v>
      </c>
      <c r="B5874" s="1" t="s">
        <v>170</v>
      </c>
      <c r="C5874">
        <v>40.349499999999999</v>
      </c>
      <c r="D5874">
        <v>-88.986099999999993</v>
      </c>
      <c r="E5874" s="1" t="s">
        <v>52</v>
      </c>
      <c r="F5874" t="s">
        <v>17189</v>
      </c>
      <c r="G5874">
        <v>0</v>
      </c>
      <c r="H5874">
        <v>12</v>
      </c>
      <c r="I5874">
        <v>2</v>
      </c>
    </row>
    <row r="5875" spans="1:9" hidden="1" x14ac:dyDescent="0.3">
      <c r="A5875" s="1" t="s">
        <v>159</v>
      </c>
      <c r="B5875" s="1" t="s">
        <v>170</v>
      </c>
      <c r="C5875">
        <v>40.349499999999999</v>
      </c>
      <c r="D5875">
        <v>-88.986099999999993</v>
      </c>
      <c r="E5875" s="1" t="s">
        <v>53</v>
      </c>
      <c r="F5875" t="s">
        <v>17190</v>
      </c>
      <c r="G5875">
        <v>0</v>
      </c>
      <c r="H5875">
        <v>25</v>
      </c>
      <c r="I5875">
        <v>2</v>
      </c>
    </row>
    <row r="5876" spans="1:9" hidden="1" x14ac:dyDescent="0.3">
      <c r="A5876" s="1" t="s">
        <v>159</v>
      </c>
      <c r="B5876" s="1" t="s">
        <v>170</v>
      </c>
      <c r="C5876">
        <v>40.349499999999999</v>
      </c>
      <c r="D5876">
        <v>-88.986099999999993</v>
      </c>
      <c r="E5876" s="1" t="s">
        <v>54</v>
      </c>
      <c r="F5876" t="s">
        <v>17191</v>
      </c>
      <c r="G5876">
        <v>0</v>
      </c>
      <c r="H5876">
        <v>32</v>
      </c>
      <c r="I5876">
        <v>2</v>
      </c>
    </row>
    <row r="5877" spans="1:9" hidden="1" x14ac:dyDescent="0.3">
      <c r="A5877" s="1" t="s">
        <v>159</v>
      </c>
      <c r="B5877" s="1" t="s">
        <v>170</v>
      </c>
      <c r="C5877">
        <v>40.349499999999999</v>
      </c>
      <c r="D5877">
        <v>-88.986099999999993</v>
      </c>
      <c r="E5877" s="1" t="s">
        <v>21548</v>
      </c>
      <c r="F5877" t="s">
        <v>21661</v>
      </c>
      <c r="G5877">
        <v>0</v>
      </c>
      <c r="H5877">
        <v>46</v>
      </c>
      <c r="I5877">
        <v>2</v>
      </c>
    </row>
    <row r="5878" spans="1:9" hidden="1" x14ac:dyDescent="0.3">
      <c r="A5878" s="1" t="s">
        <v>159</v>
      </c>
      <c r="B5878" s="1" t="s">
        <v>171</v>
      </c>
      <c r="C5878">
        <v>40.590800000000002</v>
      </c>
      <c r="D5878">
        <v>-77.209800000000001</v>
      </c>
      <c r="E5878" s="1" t="s">
        <v>4</v>
      </c>
      <c r="F5878" t="s">
        <v>891</v>
      </c>
      <c r="G5878">
        <v>0</v>
      </c>
      <c r="H5878">
        <v>0</v>
      </c>
      <c r="I5878">
        <v>0</v>
      </c>
    </row>
    <row r="5879" spans="1:9" hidden="1" x14ac:dyDescent="0.3">
      <c r="A5879" s="1" t="s">
        <v>159</v>
      </c>
      <c r="B5879" s="1" t="s">
        <v>171</v>
      </c>
      <c r="C5879">
        <v>40.590800000000002</v>
      </c>
      <c r="D5879">
        <v>-77.209800000000001</v>
      </c>
      <c r="E5879" s="1" t="s">
        <v>5</v>
      </c>
      <c r="F5879" t="s">
        <v>1133</v>
      </c>
      <c r="G5879">
        <v>0</v>
      </c>
      <c r="H5879">
        <v>0</v>
      </c>
      <c r="I5879">
        <v>0</v>
      </c>
    </row>
    <row r="5880" spans="1:9" hidden="1" x14ac:dyDescent="0.3">
      <c r="A5880" s="1" t="s">
        <v>159</v>
      </c>
      <c r="B5880" s="1" t="s">
        <v>171</v>
      </c>
      <c r="C5880">
        <v>40.590800000000002</v>
      </c>
      <c r="D5880">
        <v>-77.209800000000001</v>
      </c>
      <c r="E5880" s="1" t="s">
        <v>6</v>
      </c>
      <c r="F5880" t="s">
        <v>1375</v>
      </c>
      <c r="G5880">
        <v>0</v>
      </c>
      <c r="H5880">
        <v>0</v>
      </c>
      <c r="I5880">
        <v>0</v>
      </c>
    </row>
    <row r="5881" spans="1:9" hidden="1" x14ac:dyDescent="0.3">
      <c r="A5881" s="1" t="s">
        <v>159</v>
      </c>
      <c r="B5881" s="1" t="s">
        <v>171</v>
      </c>
      <c r="C5881">
        <v>40.590800000000002</v>
      </c>
      <c r="D5881">
        <v>-77.209800000000001</v>
      </c>
      <c r="E5881" s="1" t="s">
        <v>7</v>
      </c>
      <c r="F5881" t="s">
        <v>1616</v>
      </c>
      <c r="G5881">
        <v>0</v>
      </c>
      <c r="H5881">
        <v>0</v>
      </c>
      <c r="I5881">
        <v>0</v>
      </c>
    </row>
    <row r="5882" spans="1:9" hidden="1" x14ac:dyDescent="0.3">
      <c r="A5882" s="1" t="s">
        <v>159</v>
      </c>
      <c r="B5882" s="1" t="s">
        <v>171</v>
      </c>
      <c r="C5882">
        <v>40.590800000000002</v>
      </c>
      <c r="D5882">
        <v>-77.209800000000001</v>
      </c>
      <c r="E5882" s="1" t="s">
        <v>8</v>
      </c>
      <c r="F5882" t="s">
        <v>1857</v>
      </c>
      <c r="G5882">
        <v>0</v>
      </c>
      <c r="H5882">
        <v>0</v>
      </c>
      <c r="I5882">
        <v>0</v>
      </c>
    </row>
    <row r="5883" spans="1:9" hidden="1" x14ac:dyDescent="0.3">
      <c r="A5883" s="1" t="s">
        <v>159</v>
      </c>
      <c r="B5883" s="1" t="s">
        <v>171</v>
      </c>
      <c r="C5883">
        <v>40.590800000000002</v>
      </c>
      <c r="D5883">
        <v>-77.209800000000001</v>
      </c>
      <c r="E5883" s="1" t="s">
        <v>9</v>
      </c>
      <c r="F5883" t="s">
        <v>2095</v>
      </c>
      <c r="G5883">
        <v>0</v>
      </c>
      <c r="H5883">
        <v>0</v>
      </c>
      <c r="I5883">
        <v>0</v>
      </c>
    </row>
    <row r="5884" spans="1:9" hidden="1" x14ac:dyDescent="0.3">
      <c r="A5884" s="1" t="s">
        <v>159</v>
      </c>
      <c r="B5884" s="1" t="s">
        <v>171</v>
      </c>
      <c r="C5884">
        <v>40.590800000000002</v>
      </c>
      <c r="D5884">
        <v>-77.209800000000001</v>
      </c>
      <c r="E5884" s="1" t="s">
        <v>10</v>
      </c>
      <c r="F5884" t="s">
        <v>2333</v>
      </c>
      <c r="G5884">
        <v>0</v>
      </c>
      <c r="H5884">
        <v>0</v>
      </c>
      <c r="I5884">
        <v>0</v>
      </c>
    </row>
    <row r="5885" spans="1:9" hidden="1" x14ac:dyDescent="0.3">
      <c r="A5885" s="1" t="s">
        <v>159</v>
      </c>
      <c r="B5885" s="1" t="s">
        <v>171</v>
      </c>
      <c r="C5885">
        <v>40.590800000000002</v>
      </c>
      <c r="D5885">
        <v>-77.209800000000001</v>
      </c>
      <c r="E5885" s="1" t="s">
        <v>11</v>
      </c>
      <c r="F5885" t="s">
        <v>2571</v>
      </c>
      <c r="G5885">
        <v>0</v>
      </c>
      <c r="H5885">
        <v>0</v>
      </c>
      <c r="I5885">
        <v>0</v>
      </c>
    </row>
    <row r="5886" spans="1:9" hidden="1" x14ac:dyDescent="0.3">
      <c r="A5886" s="1" t="s">
        <v>159</v>
      </c>
      <c r="B5886" s="1" t="s">
        <v>171</v>
      </c>
      <c r="C5886">
        <v>40.590800000000002</v>
      </c>
      <c r="D5886">
        <v>-77.209800000000001</v>
      </c>
      <c r="E5886" s="1" t="s">
        <v>12</v>
      </c>
      <c r="F5886" t="s">
        <v>2809</v>
      </c>
      <c r="G5886">
        <v>0</v>
      </c>
      <c r="H5886">
        <v>0</v>
      </c>
      <c r="I5886">
        <v>0</v>
      </c>
    </row>
    <row r="5887" spans="1:9" hidden="1" x14ac:dyDescent="0.3">
      <c r="A5887" s="1" t="s">
        <v>159</v>
      </c>
      <c r="B5887" s="1" t="s">
        <v>171</v>
      </c>
      <c r="C5887">
        <v>40.590800000000002</v>
      </c>
      <c r="D5887">
        <v>-77.209800000000001</v>
      </c>
      <c r="E5887" s="1" t="s">
        <v>13</v>
      </c>
      <c r="F5887" t="s">
        <v>3047</v>
      </c>
      <c r="G5887">
        <v>0</v>
      </c>
      <c r="H5887">
        <v>0</v>
      </c>
      <c r="I5887">
        <v>0</v>
      </c>
    </row>
    <row r="5888" spans="1:9" hidden="1" x14ac:dyDescent="0.3">
      <c r="A5888" s="1" t="s">
        <v>159</v>
      </c>
      <c r="B5888" s="1" t="s">
        <v>171</v>
      </c>
      <c r="C5888">
        <v>40.590800000000002</v>
      </c>
      <c r="D5888">
        <v>-77.209800000000001</v>
      </c>
      <c r="E5888" s="1" t="s">
        <v>14</v>
      </c>
      <c r="F5888" t="s">
        <v>3284</v>
      </c>
      <c r="G5888">
        <v>0</v>
      </c>
      <c r="H5888">
        <v>0</v>
      </c>
      <c r="I5888">
        <v>0</v>
      </c>
    </row>
    <row r="5889" spans="1:9" hidden="1" x14ac:dyDescent="0.3">
      <c r="A5889" s="1" t="s">
        <v>159</v>
      </c>
      <c r="B5889" s="1" t="s">
        <v>171</v>
      </c>
      <c r="C5889">
        <v>40.590800000000002</v>
      </c>
      <c r="D5889">
        <v>-77.209800000000001</v>
      </c>
      <c r="E5889" s="1" t="s">
        <v>15</v>
      </c>
      <c r="F5889" t="s">
        <v>3520</v>
      </c>
      <c r="G5889">
        <v>0</v>
      </c>
      <c r="H5889">
        <v>0</v>
      </c>
      <c r="I5889">
        <v>0</v>
      </c>
    </row>
    <row r="5890" spans="1:9" hidden="1" x14ac:dyDescent="0.3">
      <c r="A5890" s="1" t="s">
        <v>159</v>
      </c>
      <c r="B5890" s="1" t="s">
        <v>171</v>
      </c>
      <c r="C5890">
        <v>40.590800000000002</v>
      </c>
      <c r="D5890">
        <v>-77.209800000000001</v>
      </c>
      <c r="E5890" s="1" t="s">
        <v>16</v>
      </c>
      <c r="F5890" t="s">
        <v>3756</v>
      </c>
      <c r="G5890">
        <v>0</v>
      </c>
      <c r="H5890">
        <v>0</v>
      </c>
      <c r="I5890">
        <v>0</v>
      </c>
    </row>
    <row r="5891" spans="1:9" hidden="1" x14ac:dyDescent="0.3">
      <c r="A5891" s="1" t="s">
        <v>159</v>
      </c>
      <c r="B5891" s="1" t="s">
        <v>171</v>
      </c>
      <c r="C5891">
        <v>40.590800000000002</v>
      </c>
      <c r="D5891">
        <v>-77.209800000000001</v>
      </c>
      <c r="E5891" s="1" t="s">
        <v>17</v>
      </c>
      <c r="F5891" t="s">
        <v>3991</v>
      </c>
      <c r="G5891">
        <v>0</v>
      </c>
      <c r="H5891">
        <v>0</v>
      </c>
      <c r="I5891">
        <v>0</v>
      </c>
    </row>
    <row r="5892" spans="1:9" hidden="1" x14ac:dyDescent="0.3">
      <c r="A5892" s="1" t="s">
        <v>159</v>
      </c>
      <c r="B5892" s="1" t="s">
        <v>171</v>
      </c>
      <c r="C5892">
        <v>40.590800000000002</v>
      </c>
      <c r="D5892">
        <v>-77.209800000000001</v>
      </c>
      <c r="E5892" s="1" t="s">
        <v>18</v>
      </c>
      <c r="F5892" t="s">
        <v>4226</v>
      </c>
      <c r="G5892">
        <v>0</v>
      </c>
      <c r="H5892">
        <v>0</v>
      </c>
      <c r="I5892">
        <v>0</v>
      </c>
    </row>
    <row r="5893" spans="1:9" hidden="1" x14ac:dyDescent="0.3">
      <c r="A5893" s="1" t="s">
        <v>159</v>
      </c>
      <c r="B5893" s="1" t="s">
        <v>171</v>
      </c>
      <c r="C5893">
        <v>40.590800000000002</v>
      </c>
      <c r="D5893">
        <v>-77.209800000000001</v>
      </c>
      <c r="E5893" s="1" t="s">
        <v>19</v>
      </c>
      <c r="F5893" t="s">
        <v>4461</v>
      </c>
      <c r="G5893">
        <v>0</v>
      </c>
      <c r="H5893">
        <v>0</v>
      </c>
      <c r="I5893">
        <v>0</v>
      </c>
    </row>
    <row r="5894" spans="1:9" hidden="1" x14ac:dyDescent="0.3">
      <c r="A5894" s="1" t="s">
        <v>159</v>
      </c>
      <c r="B5894" s="1" t="s">
        <v>171</v>
      </c>
      <c r="C5894">
        <v>40.590800000000002</v>
      </c>
      <c r="D5894">
        <v>-77.209800000000001</v>
      </c>
      <c r="E5894" s="1" t="s">
        <v>20</v>
      </c>
      <c r="F5894" t="s">
        <v>4696</v>
      </c>
      <c r="G5894">
        <v>0</v>
      </c>
      <c r="H5894">
        <v>0</v>
      </c>
      <c r="I5894">
        <v>0</v>
      </c>
    </row>
    <row r="5895" spans="1:9" hidden="1" x14ac:dyDescent="0.3">
      <c r="A5895" s="1" t="s">
        <v>159</v>
      </c>
      <c r="B5895" s="1" t="s">
        <v>171</v>
      </c>
      <c r="C5895">
        <v>40.590800000000002</v>
      </c>
      <c r="D5895">
        <v>-77.209800000000001</v>
      </c>
      <c r="E5895" s="1" t="s">
        <v>21</v>
      </c>
      <c r="F5895" t="s">
        <v>4931</v>
      </c>
      <c r="G5895">
        <v>0</v>
      </c>
      <c r="H5895">
        <v>0</v>
      </c>
      <c r="I5895">
        <v>0</v>
      </c>
    </row>
    <row r="5896" spans="1:9" hidden="1" x14ac:dyDescent="0.3">
      <c r="A5896" s="1" t="s">
        <v>159</v>
      </c>
      <c r="B5896" s="1" t="s">
        <v>171</v>
      </c>
      <c r="C5896">
        <v>40.590800000000002</v>
      </c>
      <c r="D5896">
        <v>-77.209800000000001</v>
      </c>
      <c r="E5896" s="1" t="s">
        <v>22</v>
      </c>
      <c r="F5896" t="s">
        <v>5166</v>
      </c>
      <c r="G5896">
        <v>0</v>
      </c>
      <c r="H5896">
        <v>0</v>
      </c>
      <c r="I5896">
        <v>0</v>
      </c>
    </row>
    <row r="5897" spans="1:9" hidden="1" x14ac:dyDescent="0.3">
      <c r="A5897" s="1" t="s">
        <v>159</v>
      </c>
      <c r="B5897" s="1" t="s">
        <v>171</v>
      </c>
      <c r="C5897">
        <v>40.590800000000002</v>
      </c>
      <c r="D5897">
        <v>-77.209800000000001</v>
      </c>
      <c r="E5897" s="1" t="s">
        <v>23</v>
      </c>
      <c r="F5897" t="s">
        <v>5401</v>
      </c>
      <c r="G5897">
        <v>0</v>
      </c>
      <c r="H5897">
        <v>0</v>
      </c>
      <c r="I5897">
        <v>0</v>
      </c>
    </row>
    <row r="5898" spans="1:9" hidden="1" x14ac:dyDescent="0.3">
      <c r="A5898" s="1" t="s">
        <v>159</v>
      </c>
      <c r="B5898" s="1" t="s">
        <v>171</v>
      </c>
      <c r="C5898">
        <v>40.590800000000002</v>
      </c>
      <c r="D5898">
        <v>-77.209800000000001</v>
      </c>
      <c r="E5898" s="1" t="s">
        <v>24</v>
      </c>
      <c r="F5898" t="s">
        <v>5636</v>
      </c>
      <c r="G5898">
        <v>0</v>
      </c>
      <c r="H5898">
        <v>0</v>
      </c>
      <c r="I5898">
        <v>0</v>
      </c>
    </row>
    <row r="5899" spans="1:9" hidden="1" x14ac:dyDescent="0.3">
      <c r="A5899" s="1" t="s">
        <v>159</v>
      </c>
      <c r="B5899" s="1" t="s">
        <v>171</v>
      </c>
      <c r="C5899">
        <v>40.590800000000002</v>
      </c>
      <c r="D5899">
        <v>-77.209800000000001</v>
      </c>
      <c r="E5899" s="1" t="s">
        <v>25</v>
      </c>
      <c r="F5899" t="s">
        <v>5870</v>
      </c>
      <c r="G5899">
        <v>0</v>
      </c>
      <c r="H5899">
        <v>0</v>
      </c>
      <c r="I5899">
        <v>0</v>
      </c>
    </row>
    <row r="5900" spans="1:9" hidden="1" x14ac:dyDescent="0.3">
      <c r="A5900" s="1" t="s">
        <v>159</v>
      </c>
      <c r="B5900" s="1" t="s">
        <v>171</v>
      </c>
      <c r="C5900">
        <v>40.590800000000002</v>
      </c>
      <c r="D5900">
        <v>-77.209800000000001</v>
      </c>
      <c r="E5900" s="1" t="s">
        <v>26</v>
      </c>
      <c r="F5900" t="s">
        <v>6104</v>
      </c>
      <c r="G5900">
        <v>0</v>
      </c>
      <c r="H5900">
        <v>0</v>
      </c>
      <c r="I5900">
        <v>0</v>
      </c>
    </row>
    <row r="5901" spans="1:9" hidden="1" x14ac:dyDescent="0.3">
      <c r="A5901" s="1" t="s">
        <v>159</v>
      </c>
      <c r="B5901" s="1" t="s">
        <v>171</v>
      </c>
      <c r="C5901">
        <v>40.590800000000002</v>
      </c>
      <c r="D5901">
        <v>-77.209800000000001</v>
      </c>
      <c r="E5901" s="1" t="s">
        <v>27</v>
      </c>
      <c r="F5901" t="s">
        <v>6338</v>
      </c>
      <c r="G5901">
        <v>0</v>
      </c>
      <c r="H5901">
        <v>0</v>
      </c>
      <c r="I5901">
        <v>0</v>
      </c>
    </row>
    <row r="5902" spans="1:9" hidden="1" x14ac:dyDescent="0.3">
      <c r="A5902" s="1" t="s">
        <v>159</v>
      </c>
      <c r="B5902" s="1" t="s">
        <v>171</v>
      </c>
      <c r="C5902">
        <v>40.590800000000002</v>
      </c>
      <c r="D5902">
        <v>-77.209800000000001</v>
      </c>
      <c r="E5902" s="1" t="s">
        <v>28</v>
      </c>
      <c r="F5902" t="s">
        <v>6572</v>
      </c>
      <c r="G5902">
        <v>0</v>
      </c>
      <c r="H5902">
        <v>0</v>
      </c>
      <c r="I5902">
        <v>0</v>
      </c>
    </row>
    <row r="5903" spans="1:9" hidden="1" x14ac:dyDescent="0.3">
      <c r="A5903" s="1" t="s">
        <v>159</v>
      </c>
      <c r="B5903" s="1" t="s">
        <v>171</v>
      </c>
      <c r="C5903">
        <v>40.590800000000002</v>
      </c>
      <c r="D5903">
        <v>-77.209800000000001</v>
      </c>
      <c r="E5903" s="1" t="s">
        <v>29</v>
      </c>
      <c r="F5903" t="s">
        <v>6806</v>
      </c>
      <c r="G5903">
        <v>0</v>
      </c>
      <c r="H5903">
        <v>0</v>
      </c>
      <c r="I5903">
        <v>0</v>
      </c>
    </row>
    <row r="5904" spans="1:9" hidden="1" x14ac:dyDescent="0.3">
      <c r="A5904" s="1" t="s">
        <v>159</v>
      </c>
      <c r="B5904" s="1" t="s">
        <v>171</v>
      </c>
      <c r="C5904">
        <v>40.590800000000002</v>
      </c>
      <c r="D5904">
        <v>-77.209800000000001</v>
      </c>
      <c r="E5904" s="1" t="s">
        <v>30</v>
      </c>
      <c r="F5904" t="s">
        <v>7040</v>
      </c>
      <c r="G5904">
        <v>0</v>
      </c>
      <c r="H5904">
        <v>0</v>
      </c>
      <c r="I5904">
        <v>0</v>
      </c>
    </row>
    <row r="5905" spans="1:9" hidden="1" x14ac:dyDescent="0.3">
      <c r="A5905" s="1" t="s">
        <v>159</v>
      </c>
      <c r="B5905" s="1" t="s">
        <v>171</v>
      </c>
      <c r="C5905">
        <v>40.590800000000002</v>
      </c>
      <c r="D5905">
        <v>-77.209800000000001</v>
      </c>
      <c r="E5905" s="1" t="s">
        <v>31</v>
      </c>
      <c r="F5905" t="s">
        <v>7274</v>
      </c>
      <c r="G5905">
        <v>0</v>
      </c>
      <c r="H5905">
        <v>0</v>
      </c>
      <c r="I5905">
        <v>0</v>
      </c>
    </row>
    <row r="5906" spans="1:9" hidden="1" x14ac:dyDescent="0.3">
      <c r="A5906" s="1" t="s">
        <v>159</v>
      </c>
      <c r="B5906" s="1" t="s">
        <v>171</v>
      </c>
      <c r="C5906">
        <v>40.590800000000002</v>
      </c>
      <c r="D5906">
        <v>-77.209800000000001</v>
      </c>
      <c r="E5906" s="1" t="s">
        <v>32</v>
      </c>
      <c r="F5906" t="s">
        <v>7508</v>
      </c>
      <c r="G5906">
        <v>0</v>
      </c>
      <c r="H5906">
        <v>0</v>
      </c>
      <c r="I5906">
        <v>0</v>
      </c>
    </row>
    <row r="5907" spans="1:9" hidden="1" x14ac:dyDescent="0.3">
      <c r="A5907" s="1" t="s">
        <v>159</v>
      </c>
      <c r="B5907" s="1" t="s">
        <v>171</v>
      </c>
      <c r="C5907">
        <v>40.590800000000002</v>
      </c>
      <c r="D5907">
        <v>-77.209800000000001</v>
      </c>
      <c r="E5907" s="1" t="s">
        <v>33</v>
      </c>
      <c r="F5907" t="s">
        <v>7742</v>
      </c>
      <c r="G5907">
        <v>0</v>
      </c>
      <c r="H5907">
        <v>0</v>
      </c>
      <c r="I5907">
        <v>0</v>
      </c>
    </row>
    <row r="5908" spans="1:9" hidden="1" x14ac:dyDescent="0.3">
      <c r="A5908" s="1" t="s">
        <v>159</v>
      </c>
      <c r="B5908" s="1" t="s">
        <v>171</v>
      </c>
      <c r="C5908">
        <v>40.590800000000002</v>
      </c>
      <c r="D5908">
        <v>-77.209800000000001</v>
      </c>
      <c r="E5908" s="1" t="s">
        <v>34</v>
      </c>
      <c r="F5908" t="s">
        <v>7976</v>
      </c>
      <c r="G5908">
        <v>0</v>
      </c>
      <c r="H5908">
        <v>0</v>
      </c>
      <c r="I5908">
        <v>0</v>
      </c>
    </row>
    <row r="5909" spans="1:9" hidden="1" x14ac:dyDescent="0.3">
      <c r="A5909" s="1" t="s">
        <v>159</v>
      </c>
      <c r="B5909" s="1" t="s">
        <v>171</v>
      </c>
      <c r="C5909">
        <v>40.590800000000002</v>
      </c>
      <c r="D5909">
        <v>-77.209800000000001</v>
      </c>
      <c r="E5909" s="1" t="s">
        <v>35</v>
      </c>
      <c r="F5909" t="s">
        <v>8208</v>
      </c>
      <c r="G5909">
        <v>0</v>
      </c>
      <c r="H5909">
        <v>0</v>
      </c>
      <c r="I5909">
        <v>0</v>
      </c>
    </row>
    <row r="5910" spans="1:9" hidden="1" x14ac:dyDescent="0.3">
      <c r="A5910" s="1" t="s">
        <v>159</v>
      </c>
      <c r="B5910" s="1" t="s">
        <v>171</v>
      </c>
      <c r="C5910">
        <v>40.590800000000002</v>
      </c>
      <c r="D5910">
        <v>-77.209800000000001</v>
      </c>
      <c r="E5910" s="1" t="s">
        <v>36</v>
      </c>
      <c r="F5910" t="s">
        <v>8440</v>
      </c>
      <c r="G5910">
        <v>0</v>
      </c>
      <c r="H5910">
        <v>0</v>
      </c>
      <c r="I5910">
        <v>0</v>
      </c>
    </row>
    <row r="5911" spans="1:9" hidden="1" x14ac:dyDescent="0.3">
      <c r="A5911" s="1" t="s">
        <v>159</v>
      </c>
      <c r="B5911" s="1" t="s">
        <v>171</v>
      </c>
      <c r="C5911">
        <v>40.590800000000002</v>
      </c>
      <c r="D5911">
        <v>-77.209800000000001</v>
      </c>
      <c r="E5911" s="1" t="s">
        <v>37</v>
      </c>
      <c r="F5911" t="s">
        <v>8671</v>
      </c>
      <c r="G5911">
        <v>0</v>
      </c>
      <c r="H5911">
        <v>0</v>
      </c>
      <c r="I5911">
        <v>0</v>
      </c>
    </row>
    <row r="5912" spans="1:9" hidden="1" x14ac:dyDescent="0.3">
      <c r="A5912" s="1" t="s">
        <v>159</v>
      </c>
      <c r="B5912" s="1" t="s">
        <v>171</v>
      </c>
      <c r="C5912">
        <v>40.590800000000002</v>
      </c>
      <c r="D5912">
        <v>-77.209800000000001</v>
      </c>
      <c r="E5912" s="1" t="s">
        <v>38</v>
      </c>
      <c r="F5912" t="s">
        <v>8902</v>
      </c>
      <c r="G5912">
        <v>0</v>
      </c>
      <c r="H5912">
        <v>0</v>
      </c>
      <c r="I5912">
        <v>0</v>
      </c>
    </row>
    <row r="5913" spans="1:9" hidden="1" x14ac:dyDescent="0.3">
      <c r="A5913" s="1" t="s">
        <v>159</v>
      </c>
      <c r="B5913" s="1" t="s">
        <v>171</v>
      </c>
      <c r="C5913">
        <v>40.590800000000002</v>
      </c>
      <c r="D5913">
        <v>-77.209800000000001</v>
      </c>
      <c r="E5913" s="1" t="s">
        <v>39</v>
      </c>
      <c r="F5913" t="s">
        <v>9133</v>
      </c>
      <c r="G5913">
        <v>0</v>
      </c>
      <c r="H5913">
        <v>0</v>
      </c>
      <c r="I5913">
        <v>0</v>
      </c>
    </row>
    <row r="5914" spans="1:9" hidden="1" x14ac:dyDescent="0.3">
      <c r="A5914" s="1" t="s">
        <v>159</v>
      </c>
      <c r="B5914" s="1" t="s">
        <v>171</v>
      </c>
      <c r="C5914">
        <v>40.590800000000002</v>
      </c>
      <c r="D5914">
        <v>-77.209800000000001</v>
      </c>
      <c r="E5914" s="1" t="s">
        <v>40</v>
      </c>
      <c r="F5914" t="s">
        <v>9364</v>
      </c>
      <c r="G5914">
        <v>0</v>
      </c>
      <c r="H5914">
        <v>0</v>
      </c>
      <c r="I5914">
        <v>0</v>
      </c>
    </row>
    <row r="5915" spans="1:9" hidden="1" x14ac:dyDescent="0.3">
      <c r="A5915" s="1" t="s">
        <v>159</v>
      </c>
      <c r="B5915" s="1" t="s">
        <v>171</v>
      </c>
      <c r="C5915">
        <v>40.590800000000002</v>
      </c>
      <c r="D5915">
        <v>-77.209800000000001</v>
      </c>
      <c r="E5915" s="1" t="s">
        <v>41</v>
      </c>
      <c r="F5915" t="s">
        <v>9595</v>
      </c>
      <c r="G5915">
        <v>0</v>
      </c>
      <c r="H5915">
        <v>0</v>
      </c>
      <c r="I5915">
        <v>0</v>
      </c>
    </row>
    <row r="5916" spans="1:9" hidden="1" x14ac:dyDescent="0.3">
      <c r="A5916" s="1" t="s">
        <v>159</v>
      </c>
      <c r="B5916" s="1" t="s">
        <v>171</v>
      </c>
      <c r="C5916">
        <v>40.590800000000002</v>
      </c>
      <c r="D5916">
        <v>-77.209800000000001</v>
      </c>
      <c r="E5916" s="1" t="s">
        <v>42</v>
      </c>
      <c r="F5916" t="s">
        <v>9826</v>
      </c>
      <c r="G5916">
        <v>0</v>
      </c>
      <c r="H5916">
        <v>0</v>
      </c>
      <c r="I5916">
        <v>0</v>
      </c>
    </row>
    <row r="5917" spans="1:9" hidden="1" x14ac:dyDescent="0.3">
      <c r="A5917" s="1" t="s">
        <v>159</v>
      </c>
      <c r="B5917" s="1" t="s">
        <v>171</v>
      </c>
      <c r="C5917">
        <v>40.590800000000002</v>
      </c>
      <c r="D5917">
        <v>-77.209800000000001</v>
      </c>
      <c r="E5917" s="1" t="s">
        <v>43</v>
      </c>
      <c r="F5917" t="s">
        <v>10055</v>
      </c>
      <c r="G5917">
        <v>0</v>
      </c>
      <c r="H5917">
        <v>0</v>
      </c>
      <c r="I5917">
        <v>0</v>
      </c>
    </row>
    <row r="5918" spans="1:9" hidden="1" x14ac:dyDescent="0.3">
      <c r="A5918" s="1" t="s">
        <v>159</v>
      </c>
      <c r="B5918" s="1" t="s">
        <v>171</v>
      </c>
      <c r="C5918">
        <v>40.590800000000002</v>
      </c>
      <c r="D5918">
        <v>-77.209800000000001</v>
      </c>
      <c r="E5918" s="1" t="s">
        <v>44</v>
      </c>
      <c r="F5918" t="s">
        <v>10283</v>
      </c>
      <c r="G5918">
        <v>0</v>
      </c>
      <c r="H5918">
        <v>0</v>
      </c>
      <c r="I5918">
        <v>0</v>
      </c>
    </row>
    <row r="5919" spans="1:9" hidden="1" x14ac:dyDescent="0.3">
      <c r="A5919" s="1" t="s">
        <v>159</v>
      </c>
      <c r="B5919" s="1" t="s">
        <v>171</v>
      </c>
      <c r="C5919">
        <v>40.590800000000002</v>
      </c>
      <c r="D5919">
        <v>-77.209800000000001</v>
      </c>
      <c r="E5919" s="1" t="s">
        <v>45</v>
      </c>
      <c r="F5919" t="s">
        <v>10504</v>
      </c>
      <c r="G5919">
        <v>0</v>
      </c>
      <c r="H5919">
        <v>0</v>
      </c>
      <c r="I5919">
        <v>0</v>
      </c>
    </row>
    <row r="5920" spans="1:9" hidden="1" x14ac:dyDescent="0.3">
      <c r="A5920" s="1" t="s">
        <v>159</v>
      </c>
      <c r="B5920" s="1" t="s">
        <v>171</v>
      </c>
      <c r="C5920">
        <v>40.590800000000002</v>
      </c>
      <c r="D5920">
        <v>-77.209800000000001</v>
      </c>
      <c r="E5920" s="1" t="s">
        <v>46</v>
      </c>
      <c r="F5920" t="s">
        <v>10720</v>
      </c>
      <c r="G5920">
        <v>0</v>
      </c>
      <c r="H5920">
        <v>0</v>
      </c>
      <c r="I5920">
        <v>0</v>
      </c>
    </row>
    <row r="5921" spans="1:9" hidden="1" x14ac:dyDescent="0.3">
      <c r="A5921" s="1" t="s">
        <v>159</v>
      </c>
      <c r="B5921" s="1" t="s">
        <v>171</v>
      </c>
      <c r="C5921">
        <v>40.590800000000002</v>
      </c>
      <c r="D5921">
        <v>-77.209800000000001</v>
      </c>
      <c r="E5921" s="1" t="s">
        <v>47</v>
      </c>
      <c r="F5921" t="s">
        <v>10935</v>
      </c>
      <c r="G5921">
        <v>0</v>
      </c>
      <c r="H5921">
        <v>0</v>
      </c>
      <c r="I5921">
        <v>0</v>
      </c>
    </row>
    <row r="5922" spans="1:9" hidden="1" x14ac:dyDescent="0.3">
      <c r="A5922" s="1" t="s">
        <v>159</v>
      </c>
      <c r="B5922" s="1" t="s">
        <v>171</v>
      </c>
      <c r="C5922">
        <v>40.590800000000002</v>
      </c>
      <c r="D5922">
        <v>-77.209800000000001</v>
      </c>
      <c r="E5922" s="1" t="s">
        <v>48</v>
      </c>
      <c r="F5922" t="s">
        <v>11738</v>
      </c>
      <c r="G5922">
        <v>0</v>
      </c>
      <c r="H5922">
        <v>0</v>
      </c>
      <c r="I5922">
        <v>0</v>
      </c>
    </row>
    <row r="5923" spans="1:9" hidden="1" x14ac:dyDescent="0.3">
      <c r="A5923" s="1" t="s">
        <v>159</v>
      </c>
      <c r="B5923" s="1" t="s">
        <v>171</v>
      </c>
      <c r="C5923">
        <v>40.590800000000002</v>
      </c>
      <c r="D5923">
        <v>-77.209800000000001</v>
      </c>
      <c r="E5923" s="1" t="s">
        <v>49</v>
      </c>
      <c r="F5923" t="s">
        <v>11929</v>
      </c>
      <c r="G5923">
        <v>0</v>
      </c>
      <c r="H5923">
        <v>0</v>
      </c>
      <c r="I5923">
        <v>0</v>
      </c>
    </row>
    <row r="5924" spans="1:9" hidden="1" x14ac:dyDescent="0.3">
      <c r="A5924" s="1" t="s">
        <v>159</v>
      </c>
      <c r="B5924" s="1" t="s">
        <v>171</v>
      </c>
      <c r="C5924">
        <v>40.590800000000002</v>
      </c>
      <c r="D5924">
        <v>-77.209800000000001</v>
      </c>
      <c r="E5924" s="1" t="s">
        <v>50</v>
      </c>
      <c r="F5924" t="s">
        <v>12101</v>
      </c>
      <c r="G5924">
        <v>0</v>
      </c>
      <c r="H5924">
        <v>0</v>
      </c>
      <c r="I5924">
        <v>0</v>
      </c>
    </row>
    <row r="5925" spans="1:9" hidden="1" x14ac:dyDescent="0.3">
      <c r="A5925" s="1" t="s">
        <v>159</v>
      </c>
      <c r="B5925" s="1" t="s">
        <v>171</v>
      </c>
      <c r="C5925">
        <v>40.590800000000002</v>
      </c>
      <c r="D5925">
        <v>-77.209800000000001</v>
      </c>
      <c r="E5925" s="1" t="s">
        <v>51</v>
      </c>
      <c r="F5925" t="s">
        <v>12250</v>
      </c>
      <c r="G5925">
        <v>0</v>
      </c>
      <c r="H5925">
        <v>0</v>
      </c>
      <c r="I5925">
        <v>0</v>
      </c>
    </row>
    <row r="5926" spans="1:9" hidden="1" x14ac:dyDescent="0.3">
      <c r="A5926" s="1" t="s">
        <v>159</v>
      </c>
      <c r="B5926" s="1" t="s">
        <v>171</v>
      </c>
      <c r="C5926">
        <v>40.590800000000002</v>
      </c>
      <c r="D5926">
        <v>-77.209800000000001</v>
      </c>
      <c r="E5926" s="1" t="s">
        <v>52</v>
      </c>
      <c r="F5926" t="s">
        <v>17192</v>
      </c>
      <c r="G5926">
        <v>0</v>
      </c>
      <c r="H5926">
        <v>12</v>
      </c>
      <c r="I5926">
        <v>0</v>
      </c>
    </row>
    <row r="5927" spans="1:9" hidden="1" x14ac:dyDescent="0.3">
      <c r="A5927" s="1" t="s">
        <v>159</v>
      </c>
      <c r="B5927" s="1" t="s">
        <v>171</v>
      </c>
      <c r="C5927">
        <v>40.590800000000002</v>
      </c>
      <c r="D5927">
        <v>-77.209800000000001</v>
      </c>
      <c r="E5927" s="1" t="s">
        <v>53</v>
      </c>
      <c r="F5927" t="s">
        <v>17193</v>
      </c>
      <c r="G5927">
        <v>0</v>
      </c>
      <c r="H5927">
        <v>16</v>
      </c>
      <c r="I5927">
        <v>0</v>
      </c>
    </row>
    <row r="5928" spans="1:9" hidden="1" x14ac:dyDescent="0.3">
      <c r="A5928" s="1" t="s">
        <v>159</v>
      </c>
      <c r="B5928" s="1" t="s">
        <v>171</v>
      </c>
      <c r="C5928">
        <v>40.590800000000002</v>
      </c>
      <c r="D5928">
        <v>-77.209800000000001</v>
      </c>
      <c r="E5928" s="1" t="s">
        <v>54</v>
      </c>
      <c r="F5928" t="s">
        <v>17194</v>
      </c>
      <c r="G5928">
        <v>0</v>
      </c>
      <c r="H5928">
        <v>22</v>
      </c>
      <c r="I5928">
        <v>0</v>
      </c>
    </row>
    <row r="5929" spans="1:9" hidden="1" x14ac:dyDescent="0.3">
      <c r="A5929" s="1" t="s">
        <v>159</v>
      </c>
      <c r="B5929" s="1" t="s">
        <v>171</v>
      </c>
      <c r="C5929">
        <v>40.590800000000002</v>
      </c>
      <c r="D5929">
        <v>-77.209800000000001</v>
      </c>
      <c r="E5929" s="1" t="s">
        <v>21548</v>
      </c>
      <c r="F5929" t="s">
        <v>21662</v>
      </c>
      <c r="G5929">
        <v>0</v>
      </c>
      <c r="H5929">
        <v>41</v>
      </c>
      <c r="I5929">
        <v>0</v>
      </c>
    </row>
    <row r="5930" spans="1:9" hidden="1" x14ac:dyDescent="0.3">
      <c r="A5930" s="1" t="s">
        <v>159</v>
      </c>
      <c r="B5930" s="1" t="s">
        <v>172</v>
      </c>
      <c r="C5930">
        <v>42.011499999999998</v>
      </c>
      <c r="D5930">
        <v>-93.210499999999996</v>
      </c>
      <c r="E5930" s="1" t="s">
        <v>4</v>
      </c>
      <c r="F5930" t="s">
        <v>892</v>
      </c>
      <c r="G5930">
        <v>0</v>
      </c>
      <c r="H5930">
        <v>0</v>
      </c>
      <c r="I5930">
        <v>0</v>
      </c>
    </row>
    <row r="5931" spans="1:9" hidden="1" x14ac:dyDescent="0.3">
      <c r="A5931" s="1" t="s">
        <v>159</v>
      </c>
      <c r="B5931" s="1" t="s">
        <v>172</v>
      </c>
      <c r="C5931">
        <v>42.011499999999998</v>
      </c>
      <c r="D5931">
        <v>-93.210499999999996</v>
      </c>
      <c r="E5931" s="1" t="s">
        <v>5</v>
      </c>
      <c r="F5931" t="s">
        <v>1134</v>
      </c>
      <c r="G5931">
        <v>0</v>
      </c>
      <c r="H5931">
        <v>0</v>
      </c>
      <c r="I5931">
        <v>0</v>
      </c>
    </row>
    <row r="5932" spans="1:9" hidden="1" x14ac:dyDescent="0.3">
      <c r="A5932" s="1" t="s">
        <v>159</v>
      </c>
      <c r="B5932" s="1" t="s">
        <v>172</v>
      </c>
      <c r="C5932">
        <v>42.011499999999998</v>
      </c>
      <c r="D5932">
        <v>-93.210499999999996</v>
      </c>
      <c r="E5932" s="1" t="s">
        <v>6</v>
      </c>
      <c r="F5932" t="s">
        <v>1376</v>
      </c>
      <c r="G5932">
        <v>0</v>
      </c>
      <c r="H5932">
        <v>0</v>
      </c>
      <c r="I5932">
        <v>0</v>
      </c>
    </row>
    <row r="5933" spans="1:9" hidden="1" x14ac:dyDescent="0.3">
      <c r="A5933" s="1" t="s">
        <v>159</v>
      </c>
      <c r="B5933" s="1" t="s">
        <v>172</v>
      </c>
      <c r="C5933">
        <v>42.011499999999998</v>
      </c>
      <c r="D5933">
        <v>-93.210499999999996</v>
      </c>
      <c r="E5933" s="1" t="s">
        <v>7</v>
      </c>
      <c r="F5933" t="s">
        <v>1617</v>
      </c>
      <c r="G5933">
        <v>0</v>
      </c>
      <c r="H5933">
        <v>0</v>
      </c>
      <c r="I5933">
        <v>0</v>
      </c>
    </row>
    <row r="5934" spans="1:9" hidden="1" x14ac:dyDescent="0.3">
      <c r="A5934" s="1" t="s">
        <v>159</v>
      </c>
      <c r="B5934" s="1" t="s">
        <v>172</v>
      </c>
      <c r="C5934">
        <v>42.011499999999998</v>
      </c>
      <c r="D5934">
        <v>-93.210499999999996</v>
      </c>
      <c r="E5934" s="1" t="s">
        <v>8</v>
      </c>
      <c r="F5934" t="s">
        <v>1858</v>
      </c>
      <c r="G5934">
        <v>0</v>
      </c>
      <c r="H5934">
        <v>0</v>
      </c>
      <c r="I5934">
        <v>0</v>
      </c>
    </row>
    <row r="5935" spans="1:9" hidden="1" x14ac:dyDescent="0.3">
      <c r="A5935" s="1" t="s">
        <v>159</v>
      </c>
      <c r="B5935" s="1" t="s">
        <v>172</v>
      </c>
      <c r="C5935">
        <v>42.011499999999998</v>
      </c>
      <c r="D5935">
        <v>-93.210499999999996</v>
      </c>
      <c r="E5935" s="1" t="s">
        <v>9</v>
      </c>
      <c r="F5935" t="s">
        <v>2096</v>
      </c>
      <c r="G5935">
        <v>0</v>
      </c>
      <c r="H5935">
        <v>0</v>
      </c>
      <c r="I5935">
        <v>0</v>
      </c>
    </row>
    <row r="5936" spans="1:9" hidden="1" x14ac:dyDescent="0.3">
      <c r="A5936" s="1" t="s">
        <v>159</v>
      </c>
      <c r="B5936" s="1" t="s">
        <v>172</v>
      </c>
      <c r="C5936">
        <v>42.011499999999998</v>
      </c>
      <c r="D5936">
        <v>-93.210499999999996</v>
      </c>
      <c r="E5936" s="1" t="s">
        <v>10</v>
      </c>
      <c r="F5936" t="s">
        <v>2334</v>
      </c>
      <c r="G5936">
        <v>0</v>
      </c>
      <c r="H5936">
        <v>0</v>
      </c>
      <c r="I5936">
        <v>0</v>
      </c>
    </row>
    <row r="5937" spans="1:9" hidden="1" x14ac:dyDescent="0.3">
      <c r="A5937" s="1" t="s">
        <v>159</v>
      </c>
      <c r="B5937" s="1" t="s">
        <v>172</v>
      </c>
      <c r="C5937">
        <v>42.011499999999998</v>
      </c>
      <c r="D5937">
        <v>-93.210499999999996</v>
      </c>
      <c r="E5937" s="1" t="s">
        <v>11</v>
      </c>
      <c r="F5937" t="s">
        <v>2572</v>
      </c>
      <c r="G5937">
        <v>0</v>
      </c>
      <c r="H5937">
        <v>0</v>
      </c>
      <c r="I5937">
        <v>0</v>
      </c>
    </row>
    <row r="5938" spans="1:9" hidden="1" x14ac:dyDescent="0.3">
      <c r="A5938" s="1" t="s">
        <v>159</v>
      </c>
      <c r="B5938" s="1" t="s">
        <v>172</v>
      </c>
      <c r="C5938">
        <v>42.011499999999998</v>
      </c>
      <c r="D5938">
        <v>-93.210499999999996</v>
      </c>
      <c r="E5938" s="1" t="s">
        <v>12</v>
      </c>
      <c r="F5938" t="s">
        <v>2810</v>
      </c>
      <c r="G5938">
        <v>0</v>
      </c>
      <c r="H5938">
        <v>0</v>
      </c>
      <c r="I5938">
        <v>0</v>
      </c>
    </row>
    <row r="5939" spans="1:9" hidden="1" x14ac:dyDescent="0.3">
      <c r="A5939" s="1" t="s">
        <v>159</v>
      </c>
      <c r="B5939" s="1" t="s">
        <v>172</v>
      </c>
      <c r="C5939">
        <v>42.011499999999998</v>
      </c>
      <c r="D5939">
        <v>-93.210499999999996</v>
      </c>
      <c r="E5939" s="1" t="s">
        <v>13</v>
      </c>
      <c r="F5939" t="s">
        <v>3048</v>
      </c>
      <c r="G5939">
        <v>0</v>
      </c>
      <c r="H5939">
        <v>0</v>
      </c>
      <c r="I5939">
        <v>0</v>
      </c>
    </row>
    <row r="5940" spans="1:9" hidden="1" x14ac:dyDescent="0.3">
      <c r="A5940" s="1" t="s">
        <v>159</v>
      </c>
      <c r="B5940" s="1" t="s">
        <v>172</v>
      </c>
      <c r="C5940">
        <v>42.011499999999998</v>
      </c>
      <c r="D5940">
        <v>-93.210499999999996</v>
      </c>
      <c r="E5940" s="1" t="s">
        <v>14</v>
      </c>
      <c r="F5940" t="s">
        <v>3285</v>
      </c>
      <c r="G5940">
        <v>0</v>
      </c>
      <c r="H5940">
        <v>0</v>
      </c>
      <c r="I5940">
        <v>0</v>
      </c>
    </row>
    <row r="5941" spans="1:9" hidden="1" x14ac:dyDescent="0.3">
      <c r="A5941" s="1" t="s">
        <v>159</v>
      </c>
      <c r="B5941" s="1" t="s">
        <v>172</v>
      </c>
      <c r="C5941">
        <v>42.011499999999998</v>
      </c>
      <c r="D5941">
        <v>-93.210499999999996</v>
      </c>
      <c r="E5941" s="1" t="s">
        <v>15</v>
      </c>
      <c r="F5941" t="s">
        <v>3521</v>
      </c>
      <c r="G5941">
        <v>0</v>
      </c>
      <c r="H5941">
        <v>0</v>
      </c>
      <c r="I5941">
        <v>0</v>
      </c>
    </row>
    <row r="5942" spans="1:9" hidden="1" x14ac:dyDescent="0.3">
      <c r="A5942" s="1" t="s">
        <v>159</v>
      </c>
      <c r="B5942" s="1" t="s">
        <v>172</v>
      </c>
      <c r="C5942">
        <v>42.011499999999998</v>
      </c>
      <c r="D5942">
        <v>-93.210499999999996</v>
      </c>
      <c r="E5942" s="1" t="s">
        <v>16</v>
      </c>
      <c r="F5942" t="s">
        <v>3757</v>
      </c>
      <c r="G5942">
        <v>0</v>
      </c>
      <c r="H5942">
        <v>0</v>
      </c>
      <c r="I5942">
        <v>0</v>
      </c>
    </row>
    <row r="5943" spans="1:9" hidden="1" x14ac:dyDescent="0.3">
      <c r="A5943" s="1" t="s">
        <v>159</v>
      </c>
      <c r="B5943" s="1" t="s">
        <v>172</v>
      </c>
      <c r="C5943">
        <v>42.011499999999998</v>
      </c>
      <c r="D5943">
        <v>-93.210499999999996</v>
      </c>
      <c r="E5943" s="1" t="s">
        <v>17</v>
      </c>
      <c r="F5943" t="s">
        <v>3992</v>
      </c>
      <c r="G5943">
        <v>0</v>
      </c>
      <c r="H5943">
        <v>0</v>
      </c>
      <c r="I5943">
        <v>0</v>
      </c>
    </row>
    <row r="5944" spans="1:9" hidden="1" x14ac:dyDescent="0.3">
      <c r="A5944" s="1" t="s">
        <v>159</v>
      </c>
      <c r="B5944" s="1" t="s">
        <v>172</v>
      </c>
      <c r="C5944">
        <v>42.011499999999998</v>
      </c>
      <c r="D5944">
        <v>-93.210499999999996</v>
      </c>
      <c r="E5944" s="1" t="s">
        <v>18</v>
      </c>
      <c r="F5944" t="s">
        <v>4227</v>
      </c>
      <c r="G5944">
        <v>0</v>
      </c>
      <c r="H5944">
        <v>0</v>
      </c>
      <c r="I5944">
        <v>0</v>
      </c>
    </row>
    <row r="5945" spans="1:9" hidden="1" x14ac:dyDescent="0.3">
      <c r="A5945" s="1" t="s">
        <v>159</v>
      </c>
      <c r="B5945" s="1" t="s">
        <v>172</v>
      </c>
      <c r="C5945">
        <v>42.011499999999998</v>
      </c>
      <c r="D5945">
        <v>-93.210499999999996</v>
      </c>
      <c r="E5945" s="1" t="s">
        <v>19</v>
      </c>
      <c r="F5945" t="s">
        <v>4462</v>
      </c>
      <c r="G5945">
        <v>0</v>
      </c>
      <c r="H5945">
        <v>0</v>
      </c>
      <c r="I5945">
        <v>0</v>
      </c>
    </row>
    <row r="5946" spans="1:9" hidden="1" x14ac:dyDescent="0.3">
      <c r="A5946" s="1" t="s">
        <v>159</v>
      </c>
      <c r="B5946" s="1" t="s">
        <v>172</v>
      </c>
      <c r="C5946">
        <v>42.011499999999998</v>
      </c>
      <c r="D5946">
        <v>-93.210499999999996</v>
      </c>
      <c r="E5946" s="1" t="s">
        <v>20</v>
      </c>
      <c r="F5946" t="s">
        <v>4697</v>
      </c>
      <c r="G5946">
        <v>0</v>
      </c>
      <c r="H5946">
        <v>0</v>
      </c>
      <c r="I5946">
        <v>0</v>
      </c>
    </row>
    <row r="5947" spans="1:9" hidden="1" x14ac:dyDescent="0.3">
      <c r="A5947" s="1" t="s">
        <v>159</v>
      </c>
      <c r="B5947" s="1" t="s">
        <v>172</v>
      </c>
      <c r="C5947">
        <v>42.011499999999998</v>
      </c>
      <c r="D5947">
        <v>-93.210499999999996</v>
      </c>
      <c r="E5947" s="1" t="s">
        <v>21</v>
      </c>
      <c r="F5947" t="s">
        <v>4932</v>
      </c>
      <c r="G5947">
        <v>0</v>
      </c>
      <c r="H5947">
        <v>0</v>
      </c>
      <c r="I5947">
        <v>0</v>
      </c>
    </row>
    <row r="5948" spans="1:9" hidden="1" x14ac:dyDescent="0.3">
      <c r="A5948" s="1" t="s">
        <v>159</v>
      </c>
      <c r="B5948" s="1" t="s">
        <v>172</v>
      </c>
      <c r="C5948">
        <v>42.011499999999998</v>
      </c>
      <c r="D5948">
        <v>-93.210499999999996</v>
      </c>
      <c r="E5948" s="1" t="s">
        <v>22</v>
      </c>
      <c r="F5948" t="s">
        <v>5167</v>
      </c>
      <c r="G5948">
        <v>0</v>
      </c>
      <c r="H5948">
        <v>0</v>
      </c>
      <c r="I5948">
        <v>0</v>
      </c>
    </row>
    <row r="5949" spans="1:9" hidden="1" x14ac:dyDescent="0.3">
      <c r="A5949" s="1" t="s">
        <v>159</v>
      </c>
      <c r="B5949" s="1" t="s">
        <v>172</v>
      </c>
      <c r="C5949">
        <v>42.011499999999998</v>
      </c>
      <c r="D5949">
        <v>-93.210499999999996</v>
      </c>
      <c r="E5949" s="1" t="s">
        <v>23</v>
      </c>
      <c r="F5949" t="s">
        <v>5402</v>
      </c>
      <c r="G5949">
        <v>0</v>
      </c>
      <c r="H5949">
        <v>0</v>
      </c>
      <c r="I5949">
        <v>0</v>
      </c>
    </row>
    <row r="5950" spans="1:9" hidden="1" x14ac:dyDescent="0.3">
      <c r="A5950" s="1" t="s">
        <v>159</v>
      </c>
      <c r="B5950" s="1" t="s">
        <v>172</v>
      </c>
      <c r="C5950">
        <v>42.011499999999998</v>
      </c>
      <c r="D5950">
        <v>-93.210499999999996</v>
      </c>
      <c r="E5950" s="1" t="s">
        <v>24</v>
      </c>
      <c r="F5950" t="s">
        <v>5637</v>
      </c>
      <c r="G5950">
        <v>0</v>
      </c>
      <c r="H5950">
        <v>0</v>
      </c>
      <c r="I5950">
        <v>0</v>
      </c>
    </row>
    <row r="5951" spans="1:9" hidden="1" x14ac:dyDescent="0.3">
      <c r="A5951" s="1" t="s">
        <v>159</v>
      </c>
      <c r="B5951" s="1" t="s">
        <v>172</v>
      </c>
      <c r="C5951">
        <v>42.011499999999998</v>
      </c>
      <c r="D5951">
        <v>-93.210499999999996</v>
      </c>
      <c r="E5951" s="1" t="s">
        <v>25</v>
      </c>
      <c r="F5951" t="s">
        <v>5871</v>
      </c>
      <c r="G5951">
        <v>0</v>
      </c>
      <c r="H5951">
        <v>0</v>
      </c>
      <c r="I5951">
        <v>0</v>
      </c>
    </row>
    <row r="5952" spans="1:9" hidden="1" x14ac:dyDescent="0.3">
      <c r="A5952" s="1" t="s">
        <v>159</v>
      </c>
      <c r="B5952" s="1" t="s">
        <v>172</v>
      </c>
      <c r="C5952">
        <v>42.011499999999998</v>
      </c>
      <c r="D5952">
        <v>-93.210499999999996</v>
      </c>
      <c r="E5952" s="1" t="s">
        <v>26</v>
      </c>
      <c r="F5952" t="s">
        <v>6105</v>
      </c>
      <c r="G5952">
        <v>0</v>
      </c>
      <c r="H5952">
        <v>0</v>
      </c>
      <c r="I5952">
        <v>0</v>
      </c>
    </row>
    <row r="5953" spans="1:9" hidden="1" x14ac:dyDescent="0.3">
      <c r="A5953" s="1" t="s">
        <v>159</v>
      </c>
      <c r="B5953" s="1" t="s">
        <v>172</v>
      </c>
      <c r="C5953">
        <v>42.011499999999998</v>
      </c>
      <c r="D5953">
        <v>-93.210499999999996</v>
      </c>
      <c r="E5953" s="1" t="s">
        <v>27</v>
      </c>
      <c r="F5953" t="s">
        <v>6339</v>
      </c>
      <c r="G5953">
        <v>0</v>
      </c>
      <c r="H5953">
        <v>0</v>
      </c>
      <c r="I5953">
        <v>0</v>
      </c>
    </row>
    <row r="5954" spans="1:9" hidden="1" x14ac:dyDescent="0.3">
      <c r="A5954" s="1" t="s">
        <v>159</v>
      </c>
      <c r="B5954" s="1" t="s">
        <v>172</v>
      </c>
      <c r="C5954">
        <v>42.011499999999998</v>
      </c>
      <c r="D5954">
        <v>-93.210499999999996</v>
      </c>
      <c r="E5954" s="1" t="s">
        <v>28</v>
      </c>
      <c r="F5954" t="s">
        <v>6573</v>
      </c>
      <c r="G5954">
        <v>0</v>
      </c>
      <c r="H5954">
        <v>0</v>
      </c>
      <c r="I5954">
        <v>0</v>
      </c>
    </row>
    <row r="5955" spans="1:9" hidden="1" x14ac:dyDescent="0.3">
      <c r="A5955" s="1" t="s">
        <v>159</v>
      </c>
      <c r="B5955" s="1" t="s">
        <v>172</v>
      </c>
      <c r="C5955">
        <v>42.011499999999998</v>
      </c>
      <c r="D5955">
        <v>-93.210499999999996</v>
      </c>
      <c r="E5955" s="1" t="s">
        <v>29</v>
      </c>
      <c r="F5955" t="s">
        <v>6807</v>
      </c>
      <c r="G5955">
        <v>0</v>
      </c>
      <c r="H5955">
        <v>0</v>
      </c>
      <c r="I5955">
        <v>0</v>
      </c>
    </row>
    <row r="5956" spans="1:9" hidden="1" x14ac:dyDescent="0.3">
      <c r="A5956" s="1" t="s">
        <v>159</v>
      </c>
      <c r="B5956" s="1" t="s">
        <v>172</v>
      </c>
      <c r="C5956">
        <v>42.011499999999998</v>
      </c>
      <c r="D5956">
        <v>-93.210499999999996</v>
      </c>
      <c r="E5956" s="1" t="s">
        <v>30</v>
      </c>
      <c r="F5956" t="s">
        <v>7041</v>
      </c>
      <c r="G5956">
        <v>0</v>
      </c>
      <c r="H5956">
        <v>0</v>
      </c>
      <c r="I5956">
        <v>0</v>
      </c>
    </row>
    <row r="5957" spans="1:9" hidden="1" x14ac:dyDescent="0.3">
      <c r="A5957" s="1" t="s">
        <v>159</v>
      </c>
      <c r="B5957" s="1" t="s">
        <v>172</v>
      </c>
      <c r="C5957">
        <v>42.011499999999998</v>
      </c>
      <c r="D5957">
        <v>-93.210499999999996</v>
      </c>
      <c r="E5957" s="1" t="s">
        <v>31</v>
      </c>
      <c r="F5957" t="s">
        <v>7275</v>
      </c>
      <c r="G5957">
        <v>0</v>
      </c>
      <c r="H5957">
        <v>0</v>
      </c>
      <c r="I5957">
        <v>0</v>
      </c>
    </row>
    <row r="5958" spans="1:9" hidden="1" x14ac:dyDescent="0.3">
      <c r="A5958" s="1" t="s">
        <v>159</v>
      </c>
      <c r="B5958" s="1" t="s">
        <v>172</v>
      </c>
      <c r="C5958">
        <v>42.011499999999998</v>
      </c>
      <c r="D5958">
        <v>-93.210499999999996</v>
      </c>
      <c r="E5958" s="1" t="s">
        <v>32</v>
      </c>
      <c r="F5958" t="s">
        <v>7509</v>
      </c>
      <c r="G5958">
        <v>0</v>
      </c>
      <c r="H5958">
        <v>0</v>
      </c>
      <c r="I5958">
        <v>0</v>
      </c>
    </row>
    <row r="5959" spans="1:9" hidden="1" x14ac:dyDescent="0.3">
      <c r="A5959" s="1" t="s">
        <v>159</v>
      </c>
      <c r="B5959" s="1" t="s">
        <v>172</v>
      </c>
      <c r="C5959">
        <v>42.011499999999998</v>
      </c>
      <c r="D5959">
        <v>-93.210499999999996</v>
      </c>
      <c r="E5959" s="1" t="s">
        <v>33</v>
      </c>
      <c r="F5959" t="s">
        <v>7743</v>
      </c>
      <c r="G5959">
        <v>0</v>
      </c>
      <c r="H5959">
        <v>0</v>
      </c>
      <c r="I5959">
        <v>0</v>
      </c>
    </row>
    <row r="5960" spans="1:9" hidden="1" x14ac:dyDescent="0.3">
      <c r="A5960" s="1" t="s">
        <v>159</v>
      </c>
      <c r="B5960" s="1" t="s">
        <v>172</v>
      </c>
      <c r="C5960">
        <v>42.011499999999998</v>
      </c>
      <c r="D5960">
        <v>-93.210499999999996</v>
      </c>
      <c r="E5960" s="1" t="s">
        <v>34</v>
      </c>
      <c r="F5960" t="s">
        <v>7977</v>
      </c>
      <c r="G5960">
        <v>0</v>
      </c>
      <c r="H5960">
        <v>0</v>
      </c>
      <c r="I5960">
        <v>0</v>
      </c>
    </row>
    <row r="5961" spans="1:9" hidden="1" x14ac:dyDescent="0.3">
      <c r="A5961" s="1" t="s">
        <v>159</v>
      </c>
      <c r="B5961" s="1" t="s">
        <v>172</v>
      </c>
      <c r="C5961">
        <v>42.011499999999998</v>
      </c>
      <c r="D5961">
        <v>-93.210499999999996</v>
      </c>
      <c r="E5961" s="1" t="s">
        <v>35</v>
      </c>
      <c r="F5961" t="s">
        <v>8209</v>
      </c>
      <c r="G5961">
        <v>0</v>
      </c>
      <c r="H5961">
        <v>0</v>
      </c>
      <c r="I5961">
        <v>0</v>
      </c>
    </row>
    <row r="5962" spans="1:9" hidden="1" x14ac:dyDescent="0.3">
      <c r="A5962" s="1" t="s">
        <v>159</v>
      </c>
      <c r="B5962" s="1" t="s">
        <v>172</v>
      </c>
      <c r="C5962">
        <v>42.011499999999998</v>
      </c>
      <c r="D5962">
        <v>-93.210499999999996</v>
      </c>
      <c r="E5962" s="1" t="s">
        <v>36</v>
      </c>
      <c r="F5962" t="s">
        <v>8441</v>
      </c>
      <c r="G5962">
        <v>0</v>
      </c>
      <c r="H5962">
        <v>0</v>
      </c>
      <c r="I5962">
        <v>0</v>
      </c>
    </row>
    <row r="5963" spans="1:9" hidden="1" x14ac:dyDescent="0.3">
      <c r="A5963" s="1" t="s">
        <v>159</v>
      </c>
      <c r="B5963" s="1" t="s">
        <v>172</v>
      </c>
      <c r="C5963">
        <v>42.011499999999998</v>
      </c>
      <c r="D5963">
        <v>-93.210499999999996</v>
      </c>
      <c r="E5963" s="1" t="s">
        <v>37</v>
      </c>
      <c r="F5963" t="s">
        <v>8672</v>
      </c>
      <c r="G5963">
        <v>0</v>
      </c>
      <c r="H5963">
        <v>0</v>
      </c>
      <c r="I5963">
        <v>0</v>
      </c>
    </row>
    <row r="5964" spans="1:9" hidden="1" x14ac:dyDescent="0.3">
      <c r="A5964" s="1" t="s">
        <v>159</v>
      </c>
      <c r="B5964" s="1" t="s">
        <v>172</v>
      </c>
      <c r="C5964">
        <v>42.011499999999998</v>
      </c>
      <c r="D5964">
        <v>-93.210499999999996</v>
      </c>
      <c r="E5964" s="1" t="s">
        <v>38</v>
      </c>
      <c r="F5964" t="s">
        <v>8903</v>
      </c>
      <c r="G5964">
        <v>0</v>
      </c>
      <c r="H5964">
        <v>0</v>
      </c>
      <c r="I5964">
        <v>0</v>
      </c>
    </row>
    <row r="5965" spans="1:9" hidden="1" x14ac:dyDescent="0.3">
      <c r="A5965" s="1" t="s">
        <v>159</v>
      </c>
      <c r="B5965" s="1" t="s">
        <v>172</v>
      </c>
      <c r="C5965">
        <v>42.011499999999998</v>
      </c>
      <c r="D5965">
        <v>-93.210499999999996</v>
      </c>
      <c r="E5965" s="1" t="s">
        <v>39</v>
      </c>
      <c r="F5965" t="s">
        <v>9134</v>
      </c>
      <c r="G5965">
        <v>0</v>
      </c>
      <c r="H5965">
        <v>0</v>
      </c>
      <c r="I5965">
        <v>0</v>
      </c>
    </row>
    <row r="5966" spans="1:9" hidden="1" x14ac:dyDescent="0.3">
      <c r="A5966" s="1" t="s">
        <v>159</v>
      </c>
      <c r="B5966" s="1" t="s">
        <v>172</v>
      </c>
      <c r="C5966">
        <v>42.011499999999998</v>
      </c>
      <c r="D5966">
        <v>-93.210499999999996</v>
      </c>
      <c r="E5966" s="1" t="s">
        <v>40</v>
      </c>
      <c r="F5966" t="s">
        <v>9365</v>
      </c>
      <c r="G5966">
        <v>0</v>
      </c>
      <c r="H5966">
        <v>0</v>
      </c>
      <c r="I5966">
        <v>0</v>
      </c>
    </row>
    <row r="5967" spans="1:9" hidden="1" x14ac:dyDescent="0.3">
      <c r="A5967" s="1" t="s">
        <v>159</v>
      </c>
      <c r="B5967" s="1" t="s">
        <v>172</v>
      </c>
      <c r="C5967">
        <v>42.011499999999998</v>
      </c>
      <c r="D5967">
        <v>-93.210499999999996</v>
      </c>
      <c r="E5967" s="1" t="s">
        <v>41</v>
      </c>
      <c r="F5967" t="s">
        <v>9596</v>
      </c>
      <c r="G5967">
        <v>0</v>
      </c>
      <c r="H5967">
        <v>0</v>
      </c>
      <c r="I5967">
        <v>0</v>
      </c>
    </row>
    <row r="5968" spans="1:9" hidden="1" x14ac:dyDescent="0.3">
      <c r="A5968" s="1" t="s">
        <v>159</v>
      </c>
      <c r="B5968" s="1" t="s">
        <v>172</v>
      </c>
      <c r="C5968">
        <v>42.011499999999998</v>
      </c>
      <c r="D5968">
        <v>-93.210499999999996</v>
      </c>
      <c r="E5968" s="1" t="s">
        <v>42</v>
      </c>
      <c r="F5968" t="s">
        <v>9827</v>
      </c>
      <c r="G5968">
        <v>0</v>
      </c>
      <c r="H5968">
        <v>0</v>
      </c>
      <c r="I5968">
        <v>0</v>
      </c>
    </row>
    <row r="5969" spans="1:9" hidden="1" x14ac:dyDescent="0.3">
      <c r="A5969" s="1" t="s">
        <v>159</v>
      </c>
      <c r="B5969" s="1" t="s">
        <v>172</v>
      </c>
      <c r="C5969">
        <v>42.011499999999998</v>
      </c>
      <c r="D5969">
        <v>-93.210499999999996</v>
      </c>
      <c r="E5969" s="1" t="s">
        <v>43</v>
      </c>
      <c r="F5969" t="s">
        <v>10056</v>
      </c>
      <c r="G5969">
        <v>0</v>
      </c>
      <c r="H5969">
        <v>0</v>
      </c>
      <c r="I5969">
        <v>0</v>
      </c>
    </row>
    <row r="5970" spans="1:9" hidden="1" x14ac:dyDescent="0.3">
      <c r="A5970" s="1" t="s">
        <v>159</v>
      </c>
      <c r="B5970" s="1" t="s">
        <v>172</v>
      </c>
      <c r="C5970">
        <v>42.011499999999998</v>
      </c>
      <c r="D5970">
        <v>-93.210499999999996</v>
      </c>
      <c r="E5970" s="1" t="s">
        <v>44</v>
      </c>
      <c r="F5970" t="s">
        <v>10284</v>
      </c>
      <c r="G5970">
        <v>0</v>
      </c>
      <c r="H5970">
        <v>0</v>
      </c>
      <c r="I5970">
        <v>0</v>
      </c>
    </row>
    <row r="5971" spans="1:9" hidden="1" x14ac:dyDescent="0.3">
      <c r="A5971" s="1" t="s">
        <v>159</v>
      </c>
      <c r="B5971" s="1" t="s">
        <v>172</v>
      </c>
      <c r="C5971">
        <v>42.011499999999998</v>
      </c>
      <c r="D5971">
        <v>-93.210499999999996</v>
      </c>
      <c r="E5971" s="1" t="s">
        <v>45</v>
      </c>
      <c r="F5971" t="s">
        <v>10505</v>
      </c>
      <c r="G5971">
        <v>0</v>
      </c>
      <c r="H5971">
        <v>0</v>
      </c>
      <c r="I5971">
        <v>0</v>
      </c>
    </row>
    <row r="5972" spans="1:9" hidden="1" x14ac:dyDescent="0.3">
      <c r="A5972" s="1" t="s">
        <v>159</v>
      </c>
      <c r="B5972" s="1" t="s">
        <v>172</v>
      </c>
      <c r="C5972">
        <v>42.011499999999998</v>
      </c>
      <c r="D5972">
        <v>-93.210499999999996</v>
      </c>
      <c r="E5972" s="1" t="s">
        <v>46</v>
      </c>
      <c r="F5972" t="s">
        <v>10721</v>
      </c>
      <c r="G5972">
        <v>0</v>
      </c>
      <c r="H5972">
        <v>0</v>
      </c>
      <c r="I5972">
        <v>0</v>
      </c>
    </row>
    <row r="5973" spans="1:9" hidden="1" x14ac:dyDescent="0.3">
      <c r="A5973" s="1" t="s">
        <v>159</v>
      </c>
      <c r="B5973" s="1" t="s">
        <v>172</v>
      </c>
      <c r="C5973">
        <v>42.011499999999998</v>
      </c>
      <c r="D5973">
        <v>-93.210499999999996</v>
      </c>
      <c r="E5973" s="1" t="s">
        <v>47</v>
      </c>
      <c r="F5973" t="s">
        <v>10936</v>
      </c>
      <c r="G5973">
        <v>0</v>
      </c>
      <c r="H5973">
        <v>0</v>
      </c>
      <c r="I5973">
        <v>0</v>
      </c>
    </row>
    <row r="5974" spans="1:9" hidden="1" x14ac:dyDescent="0.3">
      <c r="A5974" s="1" t="s">
        <v>159</v>
      </c>
      <c r="B5974" s="1" t="s">
        <v>172</v>
      </c>
      <c r="C5974">
        <v>42.011499999999998</v>
      </c>
      <c r="D5974">
        <v>-93.210499999999996</v>
      </c>
      <c r="E5974" s="1" t="s">
        <v>48</v>
      </c>
      <c r="F5974" t="s">
        <v>11739</v>
      </c>
      <c r="G5974">
        <v>0</v>
      </c>
      <c r="H5974">
        <v>0</v>
      </c>
      <c r="I5974">
        <v>0</v>
      </c>
    </row>
    <row r="5975" spans="1:9" hidden="1" x14ac:dyDescent="0.3">
      <c r="A5975" s="1" t="s">
        <v>159</v>
      </c>
      <c r="B5975" s="1" t="s">
        <v>172</v>
      </c>
      <c r="C5975">
        <v>42.011499999999998</v>
      </c>
      <c r="D5975">
        <v>-93.210499999999996</v>
      </c>
      <c r="E5975" s="1" t="s">
        <v>49</v>
      </c>
      <c r="F5975" t="s">
        <v>11930</v>
      </c>
      <c r="G5975">
        <v>0</v>
      </c>
      <c r="H5975">
        <v>0</v>
      </c>
      <c r="I5975">
        <v>0</v>
      </c>
    </row>
    <row r="5976" spans="1:9" hidden="1" x14ac:dyDescent="0.3">
      <c r="A5976" s="1" t="s">
        <v>159</v>
      </c>
      <c r="B5976" s="1" t="s">
        <v>172</v>
      </c>
      <c r="C5976">
        <v>42.011499999999998</v>
      </c>
      <c r="D5976">
        <v>-93.210499999999996</v>
      </c>
      <c r="E5976" s="1" t="s">
        <v>50</v>
      </c>
      <c r="F5976" t="s">
        <v>12102</v>
      </c>
      <c r="G5976">
        <v>0</v>
      </c>
      <c r="H5976">
        <v>0</v>
      </c>
      <c r="I5976">
        <v>0</v>
      </c>
    </row>
    <row r="5977" spans="1:9" hidden="1" x14ac:dyDescent="0.3">
      <c r="A5977" s="1" t="s">
        <v>159</v>
      </c>
      <c r="B5977" s="1" t="s">
        <v>172</v>
      </c>
      <c r="C5977">
        <v>42.011499999999998</v>
      </c>
      <c r="D5977">
        <v>-93.210499999999996</v>
      </c>
      <c r="E5977" s="1" t="s">
        <v>51</v>
      </c>
      <c r="F5977" t="s">
        <v>12251</v>
      </c>
      <c r="G5977">
        <v>0</v>
      </c>
      <c r="H5977">
        <v>0</v>
      </c>
      <c r="I5977">
        <v>0</v>
      </c>
    </row>
    <row r="5978" spans="1:9" hidden="1" x14ac:dyDescent="0.3">
      <c r="A5978" s="1" t="s">
        <v>159</v>
      </c>
      <c r="B5978" s="1" t="s">
        <v>172</v>
      </c>
      <c r="C5978">
        <v>42.011499999999998</v>
      </c>
      <c r="D5978">
        <v>-93.210499999999996</v>
      </c>
      <c r="E5978" s="1" t="s">
        <v>52</v>
      </c>
      <c r="F5978" t="s">
        <v>17195</v>
      </c>
      <c r="G5978">
        <v>0</v>
      </c>
      <c r="H5978">
        <v>8</v>
      </c>
      <c r="I5978">
        <v>0</v>
      </c>
    </row>
    <row r="5979" spans="1:9" hidden="1" x14ac:dyDescent="0.3">
      <c r="A5979" s="1" t="s">
        <v>159</v>
      </c>
      <c r="B5979" s="1" t="s">
        <v>172</v>
      </c>
      <c r="C5979">
        <v>42.011499999999998</v>
      </c>
      <c r="D5979">
        <v>-93.210499999999996</v>
      </c>
      <c r="E5979" s="1" t="s">
        <v>53</v>
      </c>
      <c r="F5979" t="s">
        <v>17196</v>
      </c>
      <c r="G5979">
        <v>0</v>
      </c>
      <c r="H5979">
        <v>13</v>
      </c>
      <c r="I5979">
        <v>0</v>
      </c>
    </row>
    <row r="5980" spans="1:9" hidden="1" x14ac:dyDescent="0.3">
      <c r="A5980" s="1" t="s">
        <v>159</v>
      </c>
      <c r="B5980" s="1" t="s">
        <v>172</v>
      </c>
      <c r="C5980">
        <v>42.011499999999998</v>
      </c>
      <c r="D5980">
        <v>-93.210499999999996</v>
      </c>
      <c r="E5980" s="1" t="s">
        <v>54</v>
      </c>
      <c r="F5980" t="s">
        <v>17197</v>
      </c>
      <c r="G5980">
        <v>0</v>
      </c>
      <c r="H5980">
        <v>16</v>
      </c>
      <c r="I5980">
        <v>0</v>
      </c>
    </row>
    <row r="5981" spans="1:9" hidden="1" x14ac:dyDescent="0.3">
      <c r="A5981" s="1" t="s">
        <v>159</v>
      </c>
      <c r="B5981" s="1" t="s">
        <v>172</v>
      </c>
      <c r="C5981">
        <v>42.011499999999998</v>
      </c>
      <c r="D5981">
        <v>-93.210499999999996</v>
      </c>
      <c r="E5981" s="1" t="s">
        <v>21548</v>
      </c>
      <c r="F5981" t="s">
        <v>21663</v>
      </c>
      <c r="G5981">
        <v>0</v>
      </c>
      <c r="H5981">
        <v>17</v>
      </c>
      <c r="I5981">
        <v>0</v>
      </c>
    </row>
    <row r="5982" spans="1:9" hidden="1" x14ac:dyDescent="0.3">
      <c r="A5982" s="1" t="s">
        <v>159</v>
      </c>
      <c r="B5982" s="1" t="s">
        <v>173</v>
      </c>
      <c r="C5982">
        <v>39.063899999999997</v>
      </c>
      <c r="D5982">
        <v>-76.802099999999996</v>
      </c>
      <c r="E5982" s="1" t="s">
        <v>4</v>
      </c>
      <c r="F5982" t="s">
        <v>893</v>
      </c>
      <c r="G5982">
        <v>0</v>
      </c>
      <c r="H5982">
        <v>0</v>
      </c>
      <c r="I5982">
        <v>0</v>
      </c>
    </row>
    <row r="5983" spans="1:9" hidden="1" x14ac:dyDescent="0.3">
      <c r="A5983" s="1" t="s">
        <v>159</v>
      </c>
      <c r="B5983" s="1" t="s">
        <v>173</v>
      </c>
      <c r="C5983">
        <v>39.063899999999997</v>
      </c>
      <c r="D5983">
        <v>-76.802099999999996</v>
      </c>
      <c r="E5983" s="1" t="s">
        <v>5</v>
      </c>
      <c r="F5983" t="s">
        <v>1135</v>
      </c>
      <c r="G5983">
        <v>0</v>
      </c>
      <c r="H5983">
        <v>0</v>
      </c>
      <c r="I5983">
        <v>0</v>
      </c>
    </row>
    <row r="5984" spans="1:9" hidden="1" x14ac:dyDescent="0.3">
      <c r="A5984" s="1" t="s">
        <v>159</v>
      </c>
      <c r="B5984" s="1" t="s">
        <v>173</v>
      </c>
      <c r="C5984">
        <v>39.063899999999997</v>
      </c>
      <c r="D5984">
        <v>-76.802099999999996</v>
      </c>
      <c r="E5984" s="1" t="s">
        <v>6</v>
      </c>
      <c r="F5984" t="s">
        <v>1377</v>
      </c>
      <c r="G5984">
        <v>0</v>
      </c>
      <c r="H5984">
        <v>0</v>
      </c>
      <c r="I5984">
        <v>0</v>
      </c>
    </row>
    <row r="5985" spans="1:9" hidden="1" x14ac:dyDescent="0.3">
      <c r="A5985" s="1" t="s">
        <v>159</v>
      </c>
      <c r="B5985" s="1" t="s">
        <v>173</v>
      </c>
      <c r="C5985">
        <v>39.063899999999997</v>
      </c>
      <c r="D5985">
        <v>-76.802099999999996</v>
      </c>
      <c r="E5985" s="1" t="s">
        <v>7</v>
      </c>
      <c r="F5985" t="s">
        <v>1618</v>
      </c>
      <c r="G5985">
        <v>0</v>
      </c>
      <c r="H5985">
        <v>0</v>
      </c>
      <c r="I5985">
        <v>0</v>
      </c>
    </row>
    <row r="5986" spans="1:9" hidden="1" x14ac:dyDescent="0.3">
      <c r="A5986" s="1" t="s">
        <v>159</v>
      </c>
      <c r="B5986" s="1" t="s">
        <v>173</v>
      </c>
      <c r="C5986">
        <v>39.063899999999997</v>
      </c>
      <c r="D5986">
        <v>-76.802099999999996</v>
      </c>
      <c r="E5986" s="1" t="s">
        <v>8</v>
      </c>
      <c r="F5986" t="s">
        <v>1859</v>
      </c>
      <c r="G5986">
        <v>0</v>
      </c>
      <c r="H5986">
        <v>0</v>
      </c>
      <c r="I5986">
        <v>0</v>
      </c>
    </row>
    <row r="5987" spans="1:9" hidden="1" x14ac:dyDescent="0.3">
      <c r="A5987" s="1" t="s">
        <v>159</v>
      </c>
      <c r="B5987" s="1" t="s">
        <v>173</v>
      </c>
      <c r="C5987">
        <v>39.063899999999997</v>
      </c>
      <c r="D5987">
        <v>-76.802099999999996</v>
      </c>
      <c r="E5987" s="1" t="s">
        <v>9</v>
      </c>
      <c r="F5987" t="s">
        <v>2097</v>
      </c>
      <c r="G5987">
        <v>0</v>
      </c>
      <c r="H5987">
        <v>0</v>
      </c>
      <c r="I5987">
        <v>0</v>
      </c>
    </row>
    <row r="5988" spans="1:9" hidden="1" x14ac:dyDescent="0.3">
      <c r="A5988" s="1" t="s">
        <v>159</v>
      </c>
      <c r="B5988" s="1" t="s">
        <v>173</v>
      </c>
      <c r="C5988">
        <v>39.063899999999997</v>
      </c>
      <c r="D5988">
        <v>-76.802099999999996</v>
      </c>
      <c r="E5988" s="1" t="s">
        <v>10</v>
      </c>
      <c r="F5988" t="s">
        <v>2335</v>
      </c>
      <c r="G5988">
        <v>0</v>
      </c>
      <c r="H5988">
        <v>0</v>
      </c>
      <c r="I5988">
        <v>0</v>
      </c>
    </row>
    <row r="5989" spans="1:9" hidden="1" x14ac:dyDescent="0.3">
      <c r="A5989" s="1" t="s">
        <v>159</v>
      </c>
      <c r="B5989" s="1" t="s">
        <v>173</v>
      </c>
      <c r="C5989">
        <v>39.063899999999997</v>
      </c>
      <c r="D5989">
        <v>-76.802099999999996</v>
      </c>
      <c r="E5989" s="1" t="s">
        <v>11</v>
      </c>
      <c r="F5989" t="s">
        <v>2573</v>
      </c>
      <c r="G5989">
        <v>0</v>
      </c>
      <c r="H5989">
        <v>0</v>
      </c>
      <c r="I5989">
        <v>0</v>
      </c>
    </row>
    <row r="5990" spans="1:9" hidden="1" x14ac:dyDescent="0.3">
      <c r="A5990" s="1" t="s">
        <v>159</v>
      </c>
      <c r="B5990" s="1" t="s">
        <v>173</v>
      </c>
      <c r="C5990">
        <v>39.063899999999997</v>
      </c>
      <c r="D5990">
        <v>-76.802099999999996</v>
      </c>
      <c r="E5990" s="1" t="s">
        <v>12</v>
      </c>
      <c r="F5990" t="s">
        <v>2811</v>
      </c>
      <c r="G5990">
        <v>0</v>
      </c>
      <c r="H5990">
        <v>0</v>
      </c>
      <c r="I5990">
        <v>0</v>
      </c>
    </row>
    <row r="5991" spans="1:9" hidden="1" x14ac:dyDescent="0.3">
      <c r="A5991" s="1" t="s">
        <v>159</v>
      </c>
      <c r="B5991" s="1" t="s">
        <v>173</v>
      </c>
      <c r="C5991">
        <v>39.063899999999997</v>
      </c>
      <c r="D5991">
        <v>-76.802099999999996</v>
      </c>
      <c r="E5991" s="1" t="s">
        <v>13</v>
      </c>
      <c r="F5991" t="s">
        <v>3049</v>
      </c>
      <c r="G5991">
        <v>0</v>
      </c>
      <c r="H5991">
        <v>0</v>
      </c>
      <c r="I5991">
        <v>0</v>
      </c>
    </row>
    <row r="5992" spans="1:9" hidden="1" x14ac:dyDescent="0.3">
      <c r="A5992" s="1" t="s">
        <v>159</v>
      </c>
      <c r="B5992" s="1" t="s">
        <v>173</v>
      </c>
      <c r="C5992">
        <v>39.063899999999997</v>
      </c>
      <c r="D5992">
        <v>-76.802099999999996</v>
      </c>
      <c r="E5992" s="1" t="s">
        <v>14</v>
      </c>
      <c r="F5992" t="s">
        <v>3286</v>
      </c>
      <c r="G5992">
        <v>0</v>
      </c>
      <c r="H5992">
        <v>0</v>
      </c>
      <c r="I5992">
        <v>0</v>
      </c>
    </row>
    <row r="5993" spans="1:9" hidden="1" x14ac:dyDescent="0.3">
      <c r="A5993" s="1" t="s">
        <v>159</v>
      </c>
      <c r="B5993" s="1" t="s">
        <v>173</v>
      </c>
      <c r="C5993">
        <v>39.063899999999997</v>
      </c>
      <c r="D5993">
        <v>-76.802099999999996</v>
      </c>
      <c r="E5993" s="1" t="s">
        <v>15</v>
      </c>
      <c r="F5993" t="s">
        <v>3522</v>
      </c>
      <c r="G5993">
        <v>0</v>
      </c>
      <c r="H5993">
        <v>0</v>
      </c>
      <c r="I5993">
        <v>0</v>
      </c>
    </row>
    <row r="5994" spans="1:9" hidden="1" x14ac:dyDescent="0.3">
      <c r="A5994" s="1" t="s">
        <v>159</v>
      </c>
      <c r="B5994" s="1" t="s">
        <v>173</v>
      </c>
      <c r="C5994">
        <v>39.063899999999997</v>
      </c>
      <c r="D5994">
        <v>-76.802099999999996</v>
      </c>
      <c r="E5994" s="1" t="s">
        <v>16</v>
      </c>
      <c r="F5994" t="s">
        <v>3758</v>
      </c>
      <c r="G5994">
        <v>0</v>
      </c>
      <c r="H5994">
        <v>0</v>
      </c>
      <c r="I5994">
        <v>0</v>
      </c>
    </row>
    <row r="5995" spans="1:9" hidden="1" x14ac:dyDescent="0.3">
      <c r="A5995" s="1" t="s">
        <v>159</v>
      </c>
      <c r="B5995" s="1" t="s">
        <v>173</v>
      </c>
      <c r="C5995">
        <v>39.063899999999997</v>
      </c>
      <c r="D5995">
        <v>-76.802099999999996</v>
      </c>
      <c r="E5995" s="1" t="s">
        <v>17</v>
      </c>
      <c r="F5995" t="s">
        <v>3993</v>
      </c>
      <c r="G5995">
        <v>0</v>
      </c>
      <c r="H5995">
        <v>0</v>
      </c>
      <c r="I5995">
        <v>0</v>
      </c>
    </row>
    <row r="5996" spans="1:9" hidden="1" x14ac:dyDescent="0.3">
      <c r="A5996" s="1" t="s">
        <v>159</v>
      </c>
      <c r="B5996" s="1" t="s">
        <v>173</v>
      </c>
      <c r="C5996">
        <v>39.063899999999997</v>
      </c>
      <c r="D5996">
        <v>-76.802099999999996</v>
      </c>
      <c r="E5996" s="1" t="s">
        <v>18</v>
      </c>
      <c r="F5996" t="s">
        <v>4228</v>
      </c>
      <c r="G5996">
        <v>0</v>
      </c>
      <c r="H5996">
        <v>0</v>
      </c>
      <c r="I5996">
        <v>0</v>
      </c>
    </row>
    <row r="5997" spans="1:9" hidden="1" x14ac:dyDescent="0.3">
      <c r="A5997" s="1" t="s">
        <v>159</v>
      </c>
      <c r="B5997" s="1" t="s">
        <v>173</v>
      </c>
      <c r="C5997">
        <v>39.063899999999997</v>
      </c>
      <c r="D5997">
        <v>-76.802099999999996</v>
      </c>
      <c r="E5997" s="1" t="s">
        <v>19</v>
      </c>
      <c r="F5997" t="s">
        <v>4463</v>
      </c>
      <c r="G5997">
        <v>0</v>
      </c>
      <c r="H5997">
        <v>0</v>
      </c>
      <c r="I5997">
        <v>0</v>
      </c>
    </row>
    <row r="5998" spans="1:9" hidden="1" x14ac:dyDescent="0.3">
      <c r="A5998" s="1" t="s">
        <v>159</v>
      </c>
      <c r="B5998" s="1" t="s">
        <v>173</v>
      </c>
      <c r="C5998">
        <v>39.063899999999997</v>
      </c>
      <c r="D5998">
        <v>-76.802099999999996</v>
      </c>
      <c r="E5998" s="1" t="s">
        <v>20</v>
      </c>
      <c r="F5998" t="s">
        <v>4698</v>
      </c>
      <c r="G5998">
        <v>0</v>
      </c>
      <c r="H5998">
        <v>0</v>
      </c>
      <c r="I5998">
        <v>0</v>
      </c>
    </row>
    <row r="5999" spans="1:9" hidden="1" x14ac:dyDescent="0.3">
      <c r="A5999" s="1" t="s">
        <v>159</v>
      </c>
      <c r="B5999" s="1" t="s">
        <v>173</v>
      </c>
      <c r="C5999">
        <v>39.063899999999997</v>
      </c>
      <c r="D5999">
        <v>-76.802099999999996</v>
      </c>
      <c r="E5999" s="1" t="s">
        <v>21</v>
      </c>
      <c r="F5999" t="s">
        <v>4933</v>
      </c>
      <c r="G5999">
        <v>0</v>
      </c>
      <c r="H5999">
        <v>0</v>
      </c>
      <c r="I5999">
        <v>0</v>
      </c>
    </row>
    <row r="6000" spans="1:9" hidden="1" x14ac:dyDescent="0.3">
      <c r="A6000" s="1" t="s">
        <v>159</v>
      </c>
      <c r="B6000" s="1" t="s">
        <v>173</v>
      </c>
      <c r="C6000">
        <v>39.063899999999997</v>
      </c>
      <c r="D6000">
        <v>-76.802099999999996</v>
      </c>
      <c r="E6000" s="1" t="s">
        <v>22</v>
      </c>
      <c r="F6000" t="s">
        <v>5168</v>
      </c>
      <c r="G6000">
        <v>0</v>
      </c>
      <c r="H6000">
        <v>0</v>
      </c>
      <c r="I6000">
        <v>0</v>
      </c>
    </row>
    <row r="6001" spans="1:9" hidden="1" x14ac:dyDescent="0.3">
      <c r="A6001" s="1" t="s">
        <v>159</v>
      </c>
      <c r="B6001" s="1" t="s">
        <v>173</v>
      </c>
      <c r="C6001">
        <v>39.063899999999997</v>
      </c>
      <c r="D6001">
        <v>-76.802099999999996</v>
      </c>
      <c r="E6001" s="1" t="s">
        <v>23</v>
      </c>
      <c r="F6001" t="s">
        <v>5403</v>
      </c>
      <c r="G6001">
        <v>0</v>
      </c>
      <c r="H6001">
        <v>0</v>
      </c>
      <c r="I6001">
        <v>0</v>
      </c>
    </row>
    <row r="6002" spans="1:9" hidden="1" x14ac:dyDescent="0.3">
      <c r="A6002" s="1" t="s">
        <v>159</v>
      </c>
      <c r="B6002" s="1" t="s">
        <v>173</v>
      </c>
      <c r="C6002">
        <v>39.063899999999997</v>
      </c>
      <c r="D6002">
        <v>-76.802099999999996</v>
      </c>
      <c r="E6002" s="1" t="s">
        <v>24</v>
      </c>
      <c r="F6002" t="s">
        <v>5638</v>
      </c>
      <c r="G6002">
        <v>0</v>
      </c>
      <c r="H6002">
        <v>0</v>
      </c>
      <c r="I6002">
        <v>0</v>
      </c>
    </row>
    <row r="6003" spans="1:9" hidden="1" x14ac:dyDescent="0.3">
      <c r="A6003" s="1" t="s">
        <v>159</v>
      </c>
      <c r="B6003" s="1" t="s">
        <v>173</v>
      </c>
      <c r="C6003">
        <v>39.063899999999997</v>
      </c>
      <c r="D6003">
        <v>-76.802099999999996</v>
      </c>
      <c r="E6003" s="1" t="s">
        <v>25</v>
      </c>
      <c r="F6003" t="s">
        <v>5872</v>
      </c>
      <c r="G6003">
        <v>0</v>
      </c>
      <c r="H6003">
        <v>0</v>
      </c>
      <c r="I6003">
        <v>0</v>
      </c>
    </row>
    <row r="6004" spans="1:9" hidden="1" x14ac:dyDescent="0.3">
      <c r="A6004" s="1" t="s">
        <v>159</v>
      </c>
      <c r="B6004" s="1" t="s">
        <v>173</v>
      </c>
      <c r="C6004">
        <v>39.063899999999997</v>
      </c>
      <c r="D6004">
        <v>-76.802099999999996</v>
      </c>
      <c r="E6004" s="1" t="s">
        <v>26</v>
      </c>
      <c r="F6004" t="s">
        <v>6106</v>
      </c>
      <c r="G6004">
        <v>0</v>
      </c>
      <c r="H6004">
        <v>0</v>
      </c>
      <c r="I6004">
        <v>0</v>
      </c>
    </row>
    <row r="6005" spans="1:9" hidden="1" x14ac:dyDescent="0.3">
      <c r="A6005" s="1" t="s">
        <v>159</v>
      </c>
      <c r="B6005" s="1" t="s">
        <v>173</v>
      </c>
      <c r="C6005">
        <v>39.063899999999997</v>
      </c>
      <c r="D6005">
        <v>-76.802099999999996</v>
      </c>
      <c r="E6005" s="1" t="s">
        <v>27</v>
      </c>
      <c r="F6005" t="s">
        <v>6340</v>
      </c>
      <c r="G6005">
        <v>0</v>
      </c>
      <c r="H6005">
        <v>0</v>
      </c>
      <c r="I6005">
        <v>0</v>
      </c>
    </row>
    <row r="6006" spans="1:9" hidden="1" x14ac:dyDescent="0.3">
      <c r="A6006" s="1" t="s">
        <v>159</v>
      </c>
      <c r="B6006" s="1" t="s">
        <v>173</v>
      </c>
      <c r="C6006">
        <v>39.063899999999997</v>
      </c>
      <c r="D6006">
        <v>-76.802099999999996</v>
      </c>
      <c r="E6006" s="1" t="s">
        <v>28</v>
      </c>
      <c r="F6006" t="s">
        <v>6574</v>
      </c>
      <c r="G6006">
        <v>0</v>
      </c>
      <c r="H6006">
        <v>0</v>
      </c>
      <c r="I6006">
        <v>0</v>
      </c>
    </row>
    <row r="6007" spans="1:9" hidden="1" x14ac:dyDescent="0.3">
      <c r="A6007" s="1" t="s">
        <v>159</v>
      </c>
      <c r="B6007" s="1" t="s">
        <v>173</v>
      </c>
      <c r="C6007">
        <v>39.063899999999997</v>
      </c>
      <c r="D6007">
        <v>-76.802099999999996</v>
      </c>
      <c r="E6007" s="1" t="s">
        <v>29</v>
      </c>
      <c r="F6007" t="s">
        <v>6808</v>
      </c>
      <c r="G6007">
        <v>0</v>
      </c>
      <c r="H6007">
        <v>0</v>
      </c>
      <c r="I6007">
        <v>0</v>
      </c>
    </row>
    <row r="6008" spans="1:9" hidden="1" x14ac:dyDescent="0.3">
      <c r="A6008" s="1" t="s">
        <v>159</v>
      </c>
      <c r="B6008" s="1" t="s">
        <v>173</v>
      </c>
      <c r="C6008">
        <v>39.063899999999997</v>
      </c>
      <c r="D6008">
        <v>-76.802099999999996</v>
      </c>
      <c r="E6008" s="1" t="s">
        <v>30</v>
      </c>
      <c r="F6008" t="s">
        <v>7042</v>
      </c>
      <c r="G6008">
        <v>0</v>
      </c>
      <c r="H6008">
        <v>0</v>
      </c>
      <c r="I6008">
        <v>0</v>
      </c>
    </row>
    <row r="6009" spans="1:9" hidden="1" x14ac:dyDescent="0.3">
      <c r="A6009" s="1" t="s">
        <v>159</v>
      </c>
      <c r="B6009" s="1" t="s">
        <v>173</v>
      </c>
      <c r="C6009">
        <v>39.063899999999997</v>
      </c>
      <c r="D6009">
        <v>-76.802099999999996</v>
      </c>
      <c r="E6009" s="1" t="s">
        <v>31</v>
      </c>
      <c r="F6009" t="s">
        <v>7276</v>
      </c>
      <c r="G6009">
        <v>0</v>
      </c>
      <c r="H6009">
        <v>0</v>
      </c>
      <c r="I6009">
        <v>0</v>
      </c>
    </row>
    <row r="6010" spans="1:9" hidden="1" x14ac:dyDescent="0.3">
      <c r="A6010" s="1" t="s">
        <v>159</v>
      </c>
      <c r="B6010" s="1" t="s">
        <v>173</v>
      </c>
      <c r="C6010">
        <v>39.063899999999997</v>
      </c>
      <c r="D6010">
        <v>-76.802099999999996</v>
      </c>
      <c r="E6010" s="1" t="s">
        <v>32</v>
      </c>
      <c r="F6010" t="s">
        <v>7510</v>
      </c>
      <c r="G6010">
        <v>0</v>
      </c>
      <c r="H6010">
        <v>0</v>
      </c>
      <c r="I6010">
        <v>0</v>
      </c>
    </row>
    <row r="6011" spans="1:9" hidden="1" x14ac:dyDescent="0.3">
      <c r="A6011" s="1" t="s">
        <v>159</v>
      </c>
      <c r="B6011" s="1" t="s">
        <v>173</v>
      </c>
      <c r="C6011">
        <v>39.063899999999997</v>
      </c>
      <c r="D6011">
        <v>-76.802099999999996</v>
      </c>
      <c r="E6011" s="1" t="s">
        <v>33</v>
      </c>
      <c r="F6011" t="s">
        <v>7744</v>
      </c>
      <c r="G6011">
        <v>0</v>
      </c>
      <c r="H6011">
        <v>0</v>
      </c>
      <c r="I6011">
        <v>0</v>
      </c>
    </row>
    <row r="6012" spans="1:9" hidden="1" x14ac:dyDescent="0.3">
      <c r="A6012" s="1" t="s">
        <v>159</v>
      </c>
      <c r="B6012" s="1" t="s">
        <v>173</v>
      </c>
      <c r="C6012">
        <v>39.063899999999997</v>
      </c>
      <c r="D6012">
        <v>-76.802099999999996</v>
      </c>
      <c r="E6012" s="1" t="s">
        <v>34</v>
      </c>
      <c r="F6012" t="s">
        <v>7978</v>
      </c>
      <c r="G6012">
        <v>0</v>
      </c>
      <c r="H6012">
        <v>0</v>
      </c>
      <c r="I6012">
        <v>0</v>
      </c>
    </row>
    <row r="6013" spans="1:9" hidden="1" x14ac:dyDescent="0.3">
      <c r="A6013" s="1" t="s">
        <v>159</v>
      </c>
      <c r="B6013" s="1" t="s">
        <v>173</v>
      </c>
      <c r="C6013">
        <v>39.063899999999997</v>
      </c>
      <c r="D6013">
        <v>-76.802099999999996</v>
      </c>
      <c r="E6013" s="1" t="s">
        <v>35</v>
      </c>
      <c r="F6013" t="s">
        <v>8210</v>
      </c>
      <c r="G6013">
        <v>0</v>
      </c>
      <c r="H6013">
        <v>0</v>
      </c>
      <c r="I6013">
        <v>0</v>
      </c>
    </row>
    <row r="6014" spans="1:9" hidden="1" x14ac:dyDescent="0.3">
      <c r="A6014" s="1" t="s">
        <v>159</v>
      </c>
      <c r="B6014" s="1" t="s">
        <v>173</v>
      </c>
      <c r="C6014">
        <v>39.063899999999997</v>
      </c>
      <c r="D6014">
        <v>-76.802099999999996</v>
      </c>
      <c r="E6014" s="1" t="s">
        <v>36</v>
      </c>
      <c r="F6014" t="s">
        <v>8442</v>
      </c>
      <c r="G6014">
        <v>0</v>
      </c>
      <c r="H6014">
        <v>0</v>
      </c>
      <c r="I6014">
        <v>0</v>
      </c>
    </row>
    <row r="6015" spans="1:9" hidden="1" x14ac:dyDescent="0.3">
      <c r="A6015" s="1" t="s">
        <v>159</v>
      </c>
      <c r="B6015" s="1" t="s">
        <v>173</v>
      </c>
      <c r="C6015">
        <v>39.063899999999997</v>
      </c>
      <c r="D6015">
        <v>-76.802099999999996</v>
      </c>
      <c r="E6015" s="1" t="s">
        <v>37</v>
      </c>
      <c r="F6015" t="s">
        <v>8673</v>
      </c>
      <c r="G6015">
        <v>0</v>
      </c>
      <c r="H6015">
        <v>0</v>
      </c>
      <c r="I6015">
        <v>0</v>
      </c>
    </row>
    <row r="6016" spans="1:9" hidden="1" x14ac:dyDescent="0.3">
      <c r="A6016" s="1" t="s">
        <v>159</v>
      </c>
      <c r="B6016" s="1" t="s">
        <v>173</v>
      </c>
      <c r="C6016">
        <v>39.063899999999997</v>
      </c>
      <c r="D6016">
        <v>-76.802099999999996</v>
      </c>
      <c r="E6016" s="1" t="s">
        <v>38</v>
      </c>
      <c r="F6016" t="s">
        <v>8904</v>
      </c>
      <c r="G6016">
        <v>0</v>
      </c>
      <c r="H6016">
        <v>0</v>
      </c>
      <c r="I6016">
        <v>0</v>
      </c>
    </row>
    <row r="6017" spans="1:9" hidden="1" x14ac:dyDescent="0.3">
      <c r="A6017" s="1" t="s">
        <v>159</v>
      </c>
      <c r="B6017" s="1" t="s">
        <v>173</v>
      </c>
      <c r="C6017">
        <v>39.063899999999997</v>
      </c>
      <c r="D6017">
        <v>-76.802099999999996</v>
      </c>
      <c r="E6017" s="1" t="s">
        <v>39</v>
      </c>
      <c r="F6017" t="s">
        <v>9135</v>
      </c>
      <c r="G6017">
        <v>0</v>
      </c>
      <c r="H6017">
        <v>0</v>
      </c>
      <c r="I6017">
        <v>0</v>
      </c>
    </row>
    <row r="6018" spans="1:9" hidden="1" x14ac:dyDescent="0.3">
      <c r="A6018" s="1" t="s">
        <v>159</v>
      </c>
      <c r="B6018" s="1" t="s">
        <v>173</v>
      </c>
      <c r="C6018">
        <v>39.063899999999997</v>
      </c>
      <c r="D6018">
        <v>-76.802099999999996</v>
      </c>
      <c r="E6018" s="1" t="s">
        <v>40</v>
      </c>
      <c r="F6018" t="s">
        <v>9366</v>
      </c>
      <c r="G6018">
        <v>0</v>
      </c>
      <c r="H6018">
        <v>0</v>
      </c>
      <c r="I6018">
        <v>0</v>
      </c>
    </row>
    <row r="6019" spans="1:9" hidden="1" x14ac:dyDescent="0.3">
      <c r="A6019" s="1" t="s">
        <v>159</v>
      </c>
      <c r="B6019" s="1" t="s">
        <v>173</v>
      </c>
      <c r="C6019">
        <v>39.063899999999997</v>
      </c>
      <c r="D6019">
        <v>-76.802099999999996</v>
      </c>
      <c r="E6019" s="1" t="s">
        <v>41</v>
      </c>
      <c r="F6019" t="s">
        <v>9597</v>
      </c>
      <c r="G6019">
        <v>0</v>
      </c>
      <c r="H6019">
        <v>0</v>
      </c>
      <c r="I6019">
        <v>0</v>
      </c>
    </row>
    <row r="6020" spans="1:9" hidden="1" x14ac:dyDescent="0.3">
      <c r="A6020" s="1" t="s">
        <v>159</v>
      </c>
      <c r="B6020" s="1" t="s">
        <v>173</v>
      </c>
      <c r="C6020">
        <v>39.063899999999997</v>
      </c>
      <c r="D6020">
        <v>-76.802099999999996</v>
      </c>
      <c r="E6020" s="1" t="s">
        <v>42</v>
      </c>
      <c r="F6020" t="s">
        <v>9828</v>
      </c>
      <c r="G6020">
        <v>0</v>
      </c>
      <c r="H6020">
        <v>0</v>
      </c>
      <c r="I6020">
        <v>0</v>
      </c>
    </row>
    <row r="6021" spans="1:9" hidden="1" x14ac:dyDescent="0.3">
      <c r="A6021" s="1" t="s">
        <v>159</v>
      </c>
      <c r="B6021" s="1" t="s">
        <v>173</v>
      </c>
      <c r="C6021">
        <v>39.063899999999997</v>
      </c>
      <c r="D6021">
        <v>-76.802099999999996</v>
      </c>
      <c r="E6021" s="1" t="s">
        <v>43</v>
      </c>
      <c r="F6021" t="s">
        <v>10057</v>
      </c>
      <c r="G6021">
        <v>0</v>
      </c>
      <c r="H6021">
        <v>0</v>
      </c>
      <c r="I6021">
        <v>0</v>
      </c>
    </row>
    <row r="6022" spans="1:9" hidden="1" x14ac:dyDescent="0.3">
      <c r="A6022" s="1" t="s">
        <v>159</v>
      </c>
      <c r="B6022" s="1" t="s">
        <v>173</v>
      </c>
      <c r="C6022">
        <v>39.063899999999997</v>
      </c>
      <c r="D6022">
        <v>-76.802099999999996</v>
      </c>
      <c r="E6022" s="1" t="s">
        <v>44</v>
      </c>
      <c r="F6022" t="s">
        <v>10285</v>
      </c>
      <c r="G6022">
        <v>0</v>
      </c>
      <c r="H6022">
        <v>0</v>
      </c>
      <c r="I6022">
        <v>0</v>
      </c>
    </row>
    <row r="6023" spans="1:9" hidden="1" x14ac:dyDescent="0.3">
      <c r="A6023" s="1" t="s">
        <v>159</v>
      </c>
      <c r="B6023" s="1" t="s">
        <v>173</v>
      </c>
      <c r="C6023">
        <v>39.063899999999997</v>
      </c>
      <c r="D6023">
        <v>-76.802099999999996</v>
      </c>
      <c r="E6023" s="1" t="s">
        <v>45</v>
      </c>
      <c r="F6023" t="s">
        <v>10506</v>
      </c>
      <c r="G6023">
        <v>0</v>
      </c>
      <c r="H6023">
        <v>0</v>
      </c>
      <c r="I6023">
        <v>0</v>
      </c>
    </row>
    <row r="6024" spans="1:9" hidden="1" x14ac:dyDescent="0.3">
      <c r="A6024" s="1" t="s">
        <v>159</v>
      </c>
      <c r="B6024" s="1" t="s">
        <v>173</v>
      </c>
      <c r="C6024">
        <v>39.063899999999997</v>
      </c>
      <c r="D6024">
        <v>-76.802099999999996</v>
      </c>
      <c r="E6024" s="1" t="s">
        <v>46</v>
      </c>
      <c r="F6024" t="s">
        <v>10722</v>
      </c>
      <c r="G6024">
        <v>0</v>
      </c>
      <c r="H6024">
        <v>0</v>
      </c>
      <c r="I6024">
        <v>0</v>
      </c>
    </row>
    <row r="6025" spans="1:9" hidden="1" x14ac:dyDescent="0.3">
      <c r="A6025" s="1" t="s">
        <v>159</v>
      </c>
      <c r="B6025" s="1" t="s">
        <v>173</v>
      </c>
      <c r="C6025">
        <v>39.063899999999997</v>
      </c>
      <c r="D6025">
        <v>-76.802099999999996</v>
      </c>
      <c r="E6025" s="1" t="s">
        <v>47</v>
      </c>
      <c r="F6025" t="s">
        <v>10937</v>
      </c>
      <c r="G6025">
        <v>0</v>
      </c>
      <c r="H6025">
        <v>0</v>
      </c>
      <c r="I6025">
        <v>0</v>
      </c>
    </row>
    <row r="6026" spans="1:9" hidden="1" x14ac:dyDescent="0.3">
      <c r="A6026" s="1" t="s">
        <v>159</v>
      </c>
      <c r="B6026" s="1" t="s">
        <v>173</v>
      </c>
      <c r="C6026">
        <v>39.063899999999997</v>
      </c>
      <c r="D6026">
        <v>-76.802099999999996</v>
      </c>
      <c r="E6026" s="1" t="s">
        <v>48</v>
      </c>
      <c r="F6026" t="s">
        <v>11740</v>
      </c>
      <c r="G6026">
        <v>0</v>
      </c>
      <c r="H6026">
        <v>0</v>
      </c>
      <c r="I6026">
        <v>0</v>
      </c>
    </row>
    <row r="6027" spans="1:9" hidden="1" x14ac:dyDescent="0.3">
      <c r="A6027" s="1" t="s">
        <v>159</v>
      </c>
      <c r="B6027" s="1" t="s">
        <v>173</v>
      </c>
      <c r="C6027">
        <v>39.063899999999997</v>
      </c>
      <c r="D6027">
        <v>-76.802099999999996</v>
      </c>
      <c r="E6027" s="1" t="s">
        <v>49</v>
      </c>
      <c r="F6027" t="s">
        <v>11931</v>
      </c>
      <c r="G6027">
        <v>0</v>
      </c>
      <c r="H6027">
        <v>0</v>
      </c>
      <c r="I6027">
        <v>0</v>
      </c>
    </row>
    <row r="6028" spans="1:9" hidden="1" x14ac:dyDescent="0.3">
      <c r="A6028" s="1" t="s">
        <v>159</v>
      </c>
      <c r="B6028" s="1" t="s">
        <v>173</v>
      </c>
      <c r="C6028">
        <v>39.063899999999997</v>
      </c>
      <c r="D6028">
        <v>-76.802099999999996</v>
      </c>
      <c r="E6028" s="1" t="s">
        <v>50</v>
      </c>
      <c r="F6028" t="s">
        <v>12103</v>
      </c>
      <c r="G6028">
        <v>0</v>
      </c>
      <c r="H6028">
        <v>0</v>
      </c>
      <c r="I6028">
        <v>0</v>
      </c>
    </row>
    <row r="6029" spans="1:9" hidden="1" x14ac:dyDescent="0.3">
      <c r="A6029" s="1" t="s">
        <v>159</v>
      </c>
      <c r="B6029" s="1" t="s">
        <v>173</v>
      </c>
      <c r="C6029">
        <v>39.063899999999997</v>
      </c>
      <c r="D6029">
        <v>-76.802099999999996</v>
      </c>
      <c r="E6029" s="1" t="s">
        <v>51</v>
      </c>
      <c r="F6029" t="s">
        <v>12252</v>
      </c>
      <c r="G6029">
        <v>0</v>
      </c>
      <c r="H6029">
        <v>0</v>
      </c>
      <c r="I6029">
        <v>0</v>
      </c>
    </row>
    <row r="6030" spans="1:9" hidden="1" x14ac:dyDescent="0.3">
      <c r="A6030" s="1" t="s">
        <v>159</v>
      </c>
      <c r="B6030" s="1" t="s">
        <v>173</v>
      </c>
      <c r="C6030">
        <v>39.063899999999997</v>
      </c>
      <c r="D6030">
        <v>-76.802099999999996</v>
      </c>
      <c r="E6030" s="1" t="s">
        <v>52</v>
      </c>
      <c r="F6030" t="s">
        <v>17198</v>
      </c>
      <c r="G6030">
        <v>0</v>
      </c>
      <c r="H6030">
        <v>8</v>
      </c>
      <c r="I6030">
        <v>0</v>
      </c>
    </row>
    <row r="6031" spans="1:9" hidden="1" x14ac:dyDescent="0.3">
      <c r="A6031" s="1" t="s">
        <v>159</v>
      </c>
      <c r="B6031" s="1" t="s">
        <v>173</v>
      </c>
      <c r="C6031">
        <v>39.063899999999997</v>
      </c>
      <c r="D6031">
        <v>-76.802099999999996</v>
      </c>
      <c r="E6031" s="1" t="s">
        <v>53</v>
      </c>
      <c r="F6031" t="s">
        <v>17199</v>
      </c>
      <c r="G6031">
        <v>0</v>
      </c>
      <c r="H6031">
        <v>9</v>
      </c>
      <c r="I6031">
        <v>0</v>
      </c>
    </row>
    <row r="6032" spans="1:9" hidden="1" x14ac:dyDescent="0.3">
      <c r="A6032" s="1" t="s">
        <v>159</v>
      </c>
      <c r="B6032" s="1" t="s">
        <v>173</v>
      </c>
      <c r="C6032">
        <v>39.063899999999997</v>
      </c>
      <c r="D6032">
        <v>-76.802099999999996</v>
      </c>
      <c r="E6032" s="1" t="s">
        <v>54</v>
      </c>
      <c r="F6032" t="s">
        <v>17200</v>
      </c>
      <c r="G6032">
        <v>0</v>
      </c>
      <c r="H6032">
        <v>12</v>
      </c>
      <c r="I6032">
        <v>0</v>
      </c>
    </row>
    <row r="6033" spans="1:9" hidden="1" x14ac:dyDescent="0.3">
      <c r="A6033" s="1" t="s">
        <v>159</v>
      </c>
      <c r="B6033" s="1" t="s">
        <v>173</v>
      </c>
      <c r="C6033">
        <v>39.063899999999997</v>
      </c>
      <c r="D6033">
        <v>-76.802099999999996</v>
      </c>
      <c r="E6033" s="1" t="s">
        <v>21548</v>
      </c>
      <c r="F6033" t="s">
        <v>21664</v>
      </c>
      <c r="G6033">
        <v>0</v>
      </c>
      <c r="H6033">
        <v>18</v>
      </c>
      <c r="I6033">
        <v>0</v>
      </c>
    </row>
    <row r="6034" spans="1:9" hidden="1" x14ac:dyDescent="0.3">
      <c r="A6034" s="1" t="s">
        <v>159</v>
      </c>
      <c r="B6034" s="1" t="s">
        <v>174</v>
      </c>
      <c r="C6034">
        <v>35.630099999999999</v>
      </c>
      <c r="D6034">
        <v>-79.806399999999996</v>
      </c>
      <c r="E6034" s="1" t="s">
        <v>4</v>
      </c>
      <c r="F6034" t="s">
        <v>894</v>
      </c>
      <c r="G6034">
        <v>0</v>
      </c>
      <c r="H6034">
        <v>0</v>
      </c>
      <c r="I6034">
        <v>0</v>
      </c>
    </row>
    <row r="6035" spans="1:9" hidden="1" x14ac:dyDescent="0.3">
      <c r="A6035" s="1" t="s">
        <v>159</v>
      </c>
      <c r="B6035" s="1" t="s">
        <v>174</v>
      </c>
      <c r="C6035">
        <v>35.630099999999999</v>
      </c>
      <c r="D6035">
        <v>-79.806399999999996</v>
      </c>
      <c r="E6035" s="1" t="s">
        <v>5</v>
      </c>
      <c r="F6035" t="s">
        <v>1136</v>
      </c>
      <c r="G6035">
        <v>0</v>
      </c>
      <c r="H6035">
        <v>0</v>
      </c>
      <c r="I6035">
        <v>0</v>
      </c>
    </row>
    <row r="6036" spans="1:9" hidden="1" x14ac:dyDescent="0.3">
      <c r="A6036" s="1" t="s">
        <v>159</v>
      </c>
      <c r="B6036" s="1" t="s">
        <v>174</v>
      </c>
      <c r="C6036">
        <v>35.630099999999999</v>
      </c>
      <c r="D6036">
        <v>-79.806399999999996</v>
      </c>
      <c r="E6036" s="1" t="s">
        <v>6</v>
      </c>
      <c r="F6036" t="s">
        <v>1378</v>
      </c>
      <c r="G6036">
        <v>0</v>
      </c>
      <c r="H6036">
        <v>0</v>
      </c>
      <c r="I6036">
        <v>0</v>
      </c>
    </row>
    <row r="6037" spans="1:9" hidden="1" x14ac:dyDescent="0.3">
      <c r="A6037" s="1" t="s">
        <v>159</v>
      </c>
      <c r="B6037" s="1" t="s">
        <v>174</v>
      </c>
      <c r="C6037">
        <v>35.630099999999999</v>
      </c>
      <c r="D6037">
        <v>-79.806399999999996</v>
      </c>
      <c r="E6037" s="1" t="s">
        <v>7</v>
      </c>
      <c r="F6037" t="s">
        <v>1619</v>
      </c>
      <c r="G6037">
        <v>0</v>
      </c>
      <c r="H6037">
        <v>0</v>
      </c>
      <c r="I6037">
        <v>0</v>
      </c>
    </row>
    <row r="6038" spans="1:9" hidden="1" x14ac:dyDescent="0.3">
      <c r="A6038" s="1" t="s">
        <v>159</v>
      </c>
      <c r="B6038" s="1" t="s">
        <v>174</v>
      </c>
      <c r="C6038">
        <v>35.630099999999999</v>
      </c>
      <c r="D6038">
        <v>-79.806399999999996</v>
      </c>
      <c r="E6038" s="1" t="s">
        <v>8</v>
      </c>
      <c r="F6038" t="s">
        <v>1860</v>
      </c>
      <c r="G6038">
        <v>0</v>
      </c>
      <c r="H6038">
        <v>0</v>
      </c>
      <c r="I6038">
        <v>0</v>
      </c>
    </row>
    <row r="6039" spans="1:9" hidden="1" x14ac:dyDescent="0.3">
      <c r="A6039" s="1" t="s">
        <v>159</v>
      </c>
      <c r="B6039" s="1" t="s">
        <v>174</v>
      </c>
      <c r="C6039">
        <v>35.630099999999999</v>
      </c>
      <c r="D6039">
        <v>-79.806399999999996</v>
      </c>
      <c r="E6039" s="1" t="s">
        <v>9</v>
      </c>
      <c r="F6039" t="s">
        <v>2098</v>
      </c>
      <c r="G6039">
        <v>0</v>
      </c>
      <c r="H6039">
        <v>0</v>
      </c>
      <c r="I6039">
        <v>0</v>
      </c>
    </row>
    <row r="6040" spans="1:9" hidden="1" x14ac:dyDescent="0.3">
      <c r="A6040" s="1" t="s">
        <v>159</v>
      </c>
      <c r="B6040" s="1" t="s">
        <v>174</v>
      </c>
      <c r="C6040">
        <v>35.630099999999999</v>
      </c>
      <c r="D6040">
        <v>-79.806399999999996</v>
      </c>
      <c r="E6040" s="1" t="s">
        <v>10</v>
      </c>
      <c r="F6040" t="s">
        <v>2336</v>
      </c>
      <c r="G6040">
        <v>0</v>
      </c>
      <c r="H6040">
        <v>0</v>
      </c>
      <c r="I6040">
        <v>0</v>
      </c>
    </row>
    <row r="6041" spans="1:9" hidden="1" x14ac:dyDescent="0.3">
      <c r="A6041" s="1" t="s">
        <v>159</v>
      </c>
      <c r="B6041" s="1" t="s">
        <v>174</v>
      </c>
      <c r="C6041">
        <v>35.630099999999999</v>
      </c>
      <c r="D6041">
        <v>-79.806399999999996</v>
      </c>
      <c r="E6041" s="1" t="s">
        <v>11</v>
      </c>
      <c r="F6041" t="s">
        <v>2574</v>
      </c>
      <c r="G6041">
        <v>0</v>
      </c>
      <c r="H6041">
        <v>0</v>
      </c>
      <c r="I6041">
        <v>0</v>
      </c>
    </row>
    <row r="6042" spans="1:9" hidden="1" x14ac:dyDescent="0.3">
      <c r="A6042" s="1" t="s">
        <v>159</v>
      </c>
      <c r="B6042" s="1" t="s">
        <v>174</v>
      </c>
      <c r="C6042">
        <v>35.630099999999999</v>
      </c>
      <c r="D6042">
        <v>-79.806399999999996</v>
      </c>
      <c r="E6042" s="1" t="s">
        <v>12</v>
      </c>
      <c r="F6042" t="s">
        <v>2812</v>
      </c>
      <c r="G6042">
        <v>0</v>
      </c>
      <c r="H6042">
        <v>0</v>
      </c>
      <c r="I6042">
        <v>0</v>
      </c>
    </row>
    <row r="6043" spans="1:9" hidden="1" x14ac:dyDescent="0.3">
      <c r="A6043" s="1" t="s">
        <v>159</v>
      </c>
      <c r="B6043" s="1" t="s">
        <v>174</v>
      </c>
      <c r="C6043">
        <v>35.630099999999999</v>
      </c>
      <c r="D6043">
        <v>-79.806399999999996</v>
      </c>
      <c r="E6043" s="1" t="s">
        <v>13</v>
      </c>
      <c r="F6043" t="s">
        <v>3050</v>
      </c>
      <c r="G6043">
        <v>0</v>
      </c>
      <c r="H6043">
        <v>0</v>
      </c>
      <c r="I6043">
        <v>0</v>
      </c>
    </row>
    <row r="6044" spans="1:9" hidden="1" x14ac:dyDescent="0.3">
      <c r="A6044" s="1" t="s">
        <v>159</v>
      </c>
      <c r="B6044" s="1" t="s">
        <v>174</v>
      </c>
      <c r="C6044">
        <v>35.630099999999999</v>
      </c>
      <c r="D6044">
        <v>-79.806399999999996</v>
      </c>
      <c r="E6044" s="1" t="s">
        <v>14</v>
      </c>
      <c r="F6044" t="s">
        <v>3287</v>
      </c>
      <c r="G6044">
        <v>0</v>
      </c>
      <c r="H6044">
        <v>0</v>
      </c>
      <c r="I6044">
        <v>0</v>
      </c>
    </row>
    <row r="6045" spans="1:9" hidden="1" x14ac:dyDescent="0.3">
      <c r="A6045" s="1" t="s">
        <v>159</v>
      </c>
      <c r="B6045" s="1" t="s">
        <v>174</v>
      </c>
      <c r="C6045">
        <v>35.630099999999999</v>
      </c>
      <c r="D6045">
        <v>-79.806399999999996</v>
      </c>
      <c r="E6045" s="1" t="s">
        <v>15</v>
      </c>
      <c r="F6045" t="s">
        <v>3523</v>
      </c>
      <c r="G6045">
        <v>0</v>
      </c>
      <c r="H6045">
        <v>0</v>
      </c>
      <c r="I6045">
        <v>0</v>
      </c>
    </row>
    <row r="6046" spans="1:9" hidden="1" x14ac:dyDescent="0.3">
      <c r="A6046" s="1" t="s">
        <v>159</v>
      </c>
      <c r="B6046" s="1" t="s">
        <v>174</v>
      </c>
      <c r="C6046">
        <v>35.630099999999999</v>
      </c>
      <c r="D6046">
        <v>-79.806399999999996</v>
      </c>
      <c r="E6046" s="1" t="s">
        <v>16</v>
      </c>
      <c r="F6046" t="s">
        <v>3759</v>
      </c>
      <c r="G6046">
        <v>0</v>
      </c>
      <c r="H6046">
        <v>0</v>
      </c>
      <c r="I6046">
        <v>0</v>
      </c>
    </row>
    <row r="6047" spans="1:9" hidden="1" x14ac:dyDescent="0.3">
      <c r="A6047" s="1" t="s">
        <v>159</v>
      </c>
      <c r="B6047" s="1" t="s">
        <v>174</v>
      </c>
      <c r="C6047">
        <v>35.630099999999999</v>
      </c>
      <c r="D6047">
        <v>-79.806399999999996</v>
      </c>
      <c r="E6047" s="1" t="s">
        <v>17</v>
      </c>
      <c r="F6047" t="s">
        <v>3994</v>
      </c>
      <c r="G6047">
        <v>0</v>
      </c>
      <c r="H6047">
        <v>0</v>
      </c>
      <c r="I6047">
        <v>0</v>
      </c>
    </row>
    <row r="6048" spans="1:9" hidden="1" x14ac:dyDescent="0.3">
      <c r="A6048" s="1" t="s">
        <v>159</v>
      </c>
      <c r="B6048" s="1" t="s">
        <v>174</v>
      </c>
      <c r="C6048">
        <v>35.630099999999999</v>
      </c>
      <c r="D6048">
        <v>-79.806399999999996</v>
      </c>
      <c r="E6048" s="1" t="s">
        <v>18</v>
      </c>
      <c r="F6048" t="s">
        <v>4229</v>
      </c>
      <c r="G6048">
        <v>0</v>
      </c>
      <c r="H6048">
        <v>0</v>
      </c>
      <c r="I6048">
        <v>0</v>
      </c>
    </row>
    <row r="6049" spans="1:9" hidden="1" x14ac:dyDescent="0.3">
      <c r="A6049" s="1" t="s">
        <v>159</v>
      </c>
      <c r="B6049" s="1" t="s">
        <v>174</v>
      </c>
      <c r="C6049">
        <v>35.630099999999999</v>
      </c>
      <c r="D6049">
        <v>-79.806399999999996</v>
      </c>
      <c r="E6049" s="1" t="s">
        <v>19</v>
      </c>
      <c r="F6049" t="s">
        <v>4464</v>
      </c>
      <c r="G6049">
        <v>0</v>
      </c>
      <c r="H6049">
        <v>0</v>
      </c>
      <c r="I6049">
        <v>0</v>
      </c>
    </row>
    <row r="6050" spans="1:9" hidden="1" x14ac:dyDescent="0.3">
      <c r="A6050" s="1" t="s">
        <v>159</v>
      </c>
      <c r="B6050" s="1" t="s">
        <v>174</v>
      </c>
      <c r="C6050">
        <v>35.630099999999999</v>
      </c>
      <c r="D6050">
        <v>-79.806399999999996</v>
      </c>
      <c r="E6050" s="1" t="s">
        <v>20</v>
      </c>
      <c r="F6050" t="s">
        <v>4699</v>
      </c>
      <c r="G6050">
        <v>0</v>
      </c>
      <c r="H6050">
        <v>0</v>
      </c>
      <c r="I6050">
        <v>0</v>
      </c>
    </row>
    <row r="6051" spans="1:9" hidden="1" x14ac:dyDescent="0.3">
      <c r="A6051" s="1" t="s">
        <v>159</v>
      </c>
      <c r="B6051" s="1" t="s">
        <v>174</v>
      </c>
      <c r="C6051">
        <v>35.630099999999999</v>
      </c>
      <c r="D6051">
        <v>-79.806399999999996</v>
      </c>
      <c r="E6051" s="1" t="s">
        <v>21</v>
      </c>
      <c r="F6051" t="s">
        <v>4934</v>
      </c>
      <c r="G6051">
        <v>0</v>
      </c>
      <c r="H6051">
        <v>0</v>
      </c>
      <c r="I6051">
        <v>0</v>
      </c>
    </row>
    <row r="6052" spans="1:9" hidden="1" x14ac:dyDescent="0.3">
      <c r="A6052" s="1" t="s">
        <v>159</v>
      </c>
      <c r="B6052" s="1" t="s">
        <v>174</v>
      </c>
      <c r="C6052">
        <v>35.630099999999999</v>
      </c>
      <c r="D6052">
        <v>-79.806399999999996</v>
      </c>
      <c r="E6052" s="1" t="s">
        <v>22</v>
      </c>
      <c r="F6052" t="s">
        <v>5169</v>
      </c>
      <c r="G6052">
        <v>0</v>
      </c>
      <c r="H6052">
        <v>0</v>
      </c>
      <c r="I6052">
        <v>0</v>
      </c>
    </row>
    <row r="6053" spans="1:9" hidden="1" x14ac:dyDescent="0.3">
      <c r="A6053" s="1" t="s">
        <v>159</v>
      </c>
      <c r="B6053" s="1" t="s">
        <v>174</v>
      </c>
      <c r="C6053">
        <v>35.630099999999999</v>
      </c>
      <c r="D6053">
        <v>-79.806399999999996</v>
      </c>
      <c r="E6053" s="1" t="s">
        <v>23</v>
      </c>
      <c r="F6053" t="s">
        <v>5404</v>
      </c>
      <c r="G6053">
        <v>0</v>
      </c>
      <c r="H6053">
        <v>0</v>
      </c>
      <c r="I6053">
        <v>0</v>
      </c>
    </row>
    <row r="6054" spans="1:9" hidden="1" x14ac:dyDescent="0.3">
      <c r="A6054" s="1" t="s">
        <v>159</v>
      </c>
      <c r="B6054" s="1" t="s">
        <v>174</v>
      </c>
      <c r="C6054">
        <v>35.630099999999999</v>
      </c>
      <c r="D6054">
        <v>-79.806399999999996</v>
      </c>
      <c r="E6054" s="1" t="s">
        <v>24</v>
      </c>
      <c r="F6054" t="s">
        <v>5639</v>
      </c>
      <c r="G6054">
        <v>0</v>
      </c>
      <c r="H6054">
        <v>0</v>
      </c>
      <c r="I6054">
        <v>0</v>
      </c>
    </row>
    <row r="6055" spans="1:9" hidden="1" x14ac:dyDescent="0.3">
      <c r="A6055" s="1" t="s">
        <v>159</v>
      </c>
      <c r="B6055" s="1" t="s">
        <v>174</v>
      </c>
      <c r="C6055">
        <v>35.630099999999999</v>
      </c>
      <c r="D6055">
        <v>-79.806399999999996</v>
      </c>
      <c r="E6055" s="1" t="s">
        <v>25</v>
      </c>
      <c r="F6055" t="s">
        <v>5873</v>
      </c>
      <c r="G6055">
        <v>0</v>
      </c>
      <c r="H6055">
        <v>0</v>
      </c>
      <c r="I6055">
        <v>0</v>
      </c>
    </row>
    <row r="6056" spans="1:9" hidden="1" x14ac:dyDescent="0.3">
      <c r="A6056" s="1" t="s">
        <v>159</v>
      </c>
      <c r="B6056" s="1" t="s">
        <v>174</v>
      </c>
      <c r="C6056">
        <v>35.630099999999999</v>
      </c>
      <c r="D6056">
        <v>-79.806399999999996</v>
      </c>
      <c r="E6056" s="1" t="s">
        <v>26</v>
      </c>
      <c r="F6056" t="s">
        <v>6107</v>
      </c>
      <c r="G6056">
        <v>0</v>
      </c>
      <c r="H6056">
        <v>0</v>
      </c>
      <c r="I6056">
        <v>0</v>
      </c>
    </row>
    <row r="6057" spans="1:9" hidden="1" x14ac:dyDescent="0.3">
      <c r="A6057" s="1" t="s">
        <v>159</v>
      </c>
      <c r="B6057" s="1" t="s">
        <v>174</v>
      </c>
      <c r="C6057">
        <v>35.630099999999999</v>
      </c>
      <c r="D6057">
        <v>-79.806399999999996</v>
      </c>
      <c r="E6057" s="1" t="s">
        <v>27</v>
      </c>
      <c r="F6057" t="s">
        <v>6341</v>
      </c>
      <c r="G6057">
        <v>0</v>
      </c>
      <c r="H6057">
        <v>0</v>
      </c>
      <c r="I6057">
        <v>0</v>
      </c>
    </row>
    <row r="6058" spans="1:9" hidden="1" x14ac:dyDescent="0.3">
      <c r="A6058" s="1" t="s">
        <v>159</v>
      </c>
      <c r="B6058" s="1" t="s">
        <v>174</v>
      </c>
      <c r="C6058">
        <v>35.630099999999999</v>
      </c>
      <c r="D6058">
        <v>-79.806399999999996</v>
      </c>
      <c r="E6058" s="1" t="s">
        <v>28</v>
      </c>
      <c r="F6058" t="s">
        <v>6575</v>
      </c>
      <c r="G6058">
        <v>0</v>
      </c>
      <c r="H6058">
        <v>0</v>
      </c>
      <c r="I6058">
        <v>0</v>
      </c>
    </row>
    <row r="6059" spans="1:9" hidden="1" x14ac:dyDescent="0.3">
      <c r="A6059" s="1" t="s">
        <v>159</v>
      </c>
      <c r="B6059" s="1" t="s">
        <v>174</v>
      </c>
      <c r="C6059">
        <v>35.630099999999999</v>
      </c>
      <c r="D6059">
        <v>-79.806399999999996</v>
      </c>
      <c r="E6059" s="1" t="s">
        <v>29</v>
      </c>
      <c r="F6059" t="s">
        <v>6809</v>
      </c>
      <c r="G6059">
        <v>0</v>
      </c>
      <c r="H6059">
        <v>0</v>
      </c>
      <c r="I6059">
        <v>0</v>
      </c>
    </row>
    <row r="6060" spans="1:9" hidden="1" x14ac:dyDescent="0.3">
      <c r="A6060" s="1" t="s">
        <v>159</v>
      </c>
      <c r="B6060" s="1" t="s">
        <v>174</v>
      </c>
      <c r="C6060">
        <v>35.630099999999999</v>
      </c>
      <c r="D6060">
        <v>-79.806399999999996</v>
      </c>
      <c r="E6060" s="1" t="s">
        <v>30</v>
      </c>
      <c r="F6060" t="s">
        <v>7043</v>
      </c>
      <c r="G6060">
        <v>0</v>
      </c>
      <c r="H6060">
        <v>0</v>
      </c>
      <c r="I6060">
        <v>0</v>
      </c>
    </row>
    <row r="6061" spans="1:9" hidden="1" x14ac:dyDescent="0.3">
      <c r="A6061" s="1" t="s">
        <v>159</v>
      </c>
      <c r="B6061" s="1" t="s">
        <v>174</v>
      </c>
      <c r="C6061">
        <v>35.630099999999999</v>
      </c>
      <c r="D6061">
        <v>-79.806399999999996</v>
      </c>
      <c r="E6061" s="1" t="s">
        <v>31</v>
      </c>
      <c r="F6061" t="s">
        <v>7277</v>
      </c>
      <c r="G6061">
        <v>0</v>
      </c>
      <c r="H6061">
        <v>0</v>
      </c>
      <c r="I6061">
        <v>0</v>
      </c>
    </row>
    <row r="6062" spans="1:9" hidden="1" x14ac:dyDescent="0.3">
      <c r="A6062" s="1" t="s">
        <v>159</v>
      </c>
      <c r="B6062" s="1" t="s">
        <v>174</v>
      </c>
      <c r="C6062">
        <v>35.630099999999999</v>
      </c>
      <c r="D6062">
        <v>-79.806399999999996</v>
      </c>
      <c r="E6062" s="1" t="s">
        <v>32</v>
      </c>
      <c r="F6062" t="s">
        <v>7511</v>
      </c>
      <c r="G6062">
        <v>0</v>
      </c>
      <c r="H6062">
        <v>0</v>
      </c>
      <c r="I6062">
        <v>0</v>
      </c>
    </row>
    <row r="6063" spans="1:9" hidden="1" x14ac:dyDescent="0.3">
      <c r="A6063" s="1" t="s">
        <v>159</v>
      </c>
      <c r="B6063" s="1" t="s">
        <v>174</v>
      </c>
      <c r="C6063">
        <v>35.630099999999999</v>
      </c>
      <c r="D6063">
        <v>-79.806399999999996</v>
      </c>
      <c r="E6063" s="1" t="s">
        <v>33</v>
      </c>
      <c r="F6063" t="s">
        <v>7745</v>
      </c>
      <c r="G6063">
        <v>0</v>
      </c>
      <c r="H6063">
        <v>0</v>
      </c>
      <c r="I6063">
        <v>0</v>
      </c>
    </row>
    <row r="6064" spans="1:9" hidden="1" x14ac:dyDescent="0.3">
      <c r="A6064" s="1" t="s">
        <v>159</v>
      </c>
      <c r="B6064" s="1" t="s">
        <v>174</v>
      </c>
      <c r="C6064">
        <v>35.630099999999999</v>
      </c>
      <c r="D6064">
        <v>-79.806399999999996</v>
      </c>
      <c r="E6064" s="1" t="s">
        <v>34</v>
      </c>
      <c r="F6064" t="s">
        <v>7979</v>
      </c>
      <c r="G6064">
        <v>0</v>
      </c>
      <c r="H6064">
        <v>0</v>
      </c>
      <c r="I6064">
        <v>0</v>
      </c>
    </row>
    <row r="6065" spans="1:9" hidden="1" x14ac:dyDescent="0.3">
      <c r="A6065" s="1" t="s">
        <v>159</v>
      </c>
      <c r="B6065" s="1" t="s">
        <v>174</v>
      </c>
      <c r="C6065">
        <v>35.630099999999999</v>
      </c>
      <c r="D6065">
        <v>-79.806399999999996</v>
      </c>
      <c r="E6065" s="1" t="s">
        <v>35</v>
      </c>
      <c r="F6065" t="s">
        <v>8211</v>
      </c>
      <c r="G6065">
        <v>0</v>
      </c>
      <c r="H6065">
        <v>0</v>
      </c>
      <c r="I6065">
        <v>0</v>
      </c>
    </row>
    <row r="6066" spans="1:9" hidden="1" x14ac:dyDescent="0.3">
      <c r="A6066" s="1" t="s">
        <v>159</v>
      </c>
      <c r="B6066" s="1" t="s">
        <v>174</v>
      </c>
      <c r="C6066">
        <v>35.630099999999999</v>
      </c>
      <c r="D6066">
        <v>-79.806399999999996</v>
      </c>
      <c r="E6066" s="1" t="s">
        <v>36</v>
      </c>
      <c r="F6066" t="s">
        <v>8443</v>
      </c>
      <c r="G6066">
        <v>0</v>
      </c>
      <c r="H6066">
        <v>0</v>
      </c>
      <c r="I6066">
        <v>0</v>
      </c>
    </row>
    <row r="6067" spans="1:9" hidden="1" x14ac:dyDescent="0.3">
      <c r="A6067" s="1" t="s">
        <v>159</v>
      </c>
      <c r="B6067" s="1" t="s">
        <v>174</v>
      </c>
      <c r="C6067">
        <v>35.630099999999999</v>
      </c>
      <c r="D6067">
        <v>-79.806399999999996</v>
      </c>
      <c r="E6067" s="1" t="s">
        <v>37</v>
      </c>
      <c r="F6067" t="s">
        <v>8674</v>
      </c>
      <c r="G6067">
        <v>0</v>
      </c>
      <c r="H6067">
        <v>0</v>
      </c>
      <c r="I6067">
        <v>0</v>
      </c>
    </row>
    <row r="6068" spans="1:9" hidden="1" x14ac:dyDescent="0.3">
      <c r="A6068" s="1" t="s">
        <v>159</v>
      </c>
      <c r="B6068" s="1" t="s">
        <v>174</v>
      </c>
      <c r="C6068">
        <v>35.630099999999999</v>
      </c>
      <c r="D6068">
        <v>-79.806399999999996</v>
      </c>
      <c r="E6068" s="1" t="s">
        <v>38</v>
      </c>
      <c r="F6068" t="s">
        <v>8905</v>
      </c>
      <c r="G6068">
        <v>0</v>
      </c>
      <c r="H6068">
        <v>0</v>
      </c>
      <c r="I6068">
        <v>0</v>
      </c>
    </row>
    <row r="6069" spans="1:9" hidden="1" x14ac:dyDescent="0.3">
      <c r="A6069" s="1" t="s">
        <v>159</v>
      </c>
      <c r="B6069" s="1" t="s">
        <v>174</v>
      </c>
      <c r="C6069">
        <v>35.630099999999999</v>
      </c>
      <c r="D6069">
        <v>-79.806399999999996</v>
      </c>
      <c r="E6069" s="1" t="s">
        <v>39</v>
      </c>
      <c r="F6069" t="s">
        <v>9136</v>
      </c>
      <c r="G6069">
        <v>0</v>
      </c>
      <c r="H6069">
        <v>0</v>
      </c>
      <c r="I6069">
        <v>0</v>
      </c>
    </row>
    <row r="6070" spans="1:9" hidden="1" x14ac:dyDescent="0.3">
      <c r="A6070" s="1" t="s">
        <v>159</v>
      </c>
      <c r="B6070" s="1" t="s">
        <v>174</v>
      </c>
      <c r="C6070">
        <v>35.630099999999999</v>
      </c>
      <c r="D6070">
        <v>-79.806399999999996</v>
      </c>
      <c r="E6070" s="1" t="s">
        <v>40</v>
      </c>
      <c r="F6070" t="s">
        <v>9367</v>
      </c>
      <c r="G6070">
        <v>0</v>
      </c>
      <c r="H6070">
        <v>0</v>
      </c>
      <c r="I6070">
        <v>0</v>
      </c>
    </row>
    <row r="6071" spans="1:9" hidden="1" x14ac:dyDescent="0.3">
      <c r="A6071" s="1" t="s">
        <v>159</v>
      </c>
      <c r="B6071" s="1" t="s">
        <v>174</v>
      </c>
      <c r="C6071">
        <v>35.630099999999999</v>
      </c>
      <c r="D6071">
        <v>-79.806399999999996</v>
      </c>
      <c r="E6071" s="1" t="s">
        <v>41</v>
      </c>
      <c r="F6071" t="s">
        <v>9598</v>
      </c>
      <c r="G6071">
        <v>0</v>
      </c>
      <c r="H6071">
        <v>0</v>
      </c>
      <c r="I6071">
        <v>0</v>
      </c>
    </row>
    <row r="6072" spans="1:9" hidden="1" x14ac:dyDescent="0.3">
      <c r="A6072" s="1" t="s">
        <v>159</v>
      </c>
      <c r="B6072" s="1" t="s">
        <v>174</v>
      </c>
      <c r="C6072">
        <v>35.630099999999999</v>
      </c>
      <c r="D6072">
        <v>-79.806399999999996</v>
      </c>
      <c r="E6072" s="1" t="s">
        <v>42</v>
      </c>
      <c r="F6072" t="s">
        <v>9829</v>
      </c>
      <c r="G6072">
        <v>0</v>
      </c>
      <c r="H6072">
        <v>0</v>
      </c>
      <c r="I6072">
        <v>0</v>
      </c>
    </row>
    <row r="6073" spans="1:9" hidden="1" x14ac:dyDescent="0.3">
      <c r="A6073" s="1" t="s">
        <v>159</v>
      </c>
      <c r="B6073" s="1" t="s">
        <v>174</v>
      </c>
      <c r="C6073">
        <v>35.630099999999999</v>
      </c>
      <c r="D6073">
        <v>-79.806399999999996</v>
      </c>
      <c r="E6073" s="1" t="s">
        <v>43</v>
      </c>
      <c r="F6073" t="s">
        <v>10058</v>
      </c>
      <c r="G6073">
        <v>0</v>
      </c>
      <c r="H6073">
        <v>0</v>
      </c>
      <c r="I6073">
        <v>0</v>
      </c>
    </row>
    <row r="6074" spans="1:9" hidden="1" x14ac:dyDescent="0.3">
      <c r="A6074" s="1" t="s">
        <v>159</v>
      </c>
      <c r="B6074" s="1" t="s">
        <v>174</v>
      </c>
      <c r="C6074">
        <v>35.630099999999999</v>
      </c>
      <c r="D6074">
        <v>-79.806399999999996</v>
      </c>
      <c r="E6074" s="1" t="s">
        <v>44</v>
      </c>
      <c r="F6074" t="s">
        <v>10286</v>
      </c>
      <c r="G6074">
        <v>0</v>
      </c>
      <c r="H6074">
        <v>0</v>
      </c>
      <c r="I6074">
        <v>0</v>
      </c>
    </row>
    <row r="6075" spans="1:9" hidden="1" x14ac:dyDescent="0.3">
      <c r="A6075" s="1" t="s">
        <v>159</v>
      </c>
      <c r="B6075" s="1" t="s">
        <v>174</v>
      </c>
      <c r="C6075">
        <v>35.630099999999999</v>
      </c>
      <c r="D6075">
        <v>-79.806399999999996</v>
      </c>
      <c r="E6075" s="1" t="s">
        <v>45</v>
      </c>
      <c r="F6075" t="s">
        <v>10507</v>
      </c>
      <c r="G6075">
        <v>0</v>
      </c>
      <c r="H6075">
        <v>0</v>
      </c>
      <c r="I6075">
        <v>0</v>
      </c>
    </row>
    <row r="6076" spans="1:9" hidden="1" x14ac:dyDescent="0.3">
      <c r="A6076" s="1" t="s">
        <v>159</v>
      </c>
      <c r="B6076" s="1" t="s">
        <v>174</v>
      </c>
      <c r="C6076">
        <v>35.630099999999999</v>
      </c>
      <c r="D6076">
        <v>-79.806399999999996</v>
      </c>
      <c r="E6076" s="1" t="s">
        <v>46</v>
      </c>
      <c r="F6076" t="s">
        <v>10723</v>
      </c>
      <c r="G6076">
        <v>0</v>
      </c>
      <c r="H6076">
        <v>0</v>
      </c>
      <c r="I6076">
        <v>0</v>
      </c>
    </row>
    <row r="6077" spans="1:9" hidden="1" x14ac:dyDescent="0.3">
      <c r="A6077" s="1" t="s">
        <v>159</v>
      </c>
      <c r="B6077" s="1" t="s">
        <v>174</v>
      </c>
      <c r="C6077">
        <v>35.630099999999999</v>
      </c>
      <c r="D6077">
        <v>-79.806399999999996</v>
      </c>
      <c r="E6077" s="1" t="s">
        <v>47</v>
      </c>
      <c r="F6077" t="s">
        <v>10938</v>
      </c>
      <c r="G6077">
        <v>0</v>
      </c>
      <c r="H6077">
        <v>0</v>
      </c>
      <c r="I6077">
        <v>0</v>
      </c>
    </row>
    <row r="6078" spans="1:9" hidden="1" x14ac:dyDescent="0.3">
      <c r="A6078" s="1" t="s">
        <v>159</v>
      </c>
      <c r="B6078" s="1" t="s">
        <v>174</v>
      </c>
      <c r="C6078">
        <v>35.630099999999999</v>
      </c>
      <c r="D6078">
        <v>-79.806399999999996</v>
      </c>
      <c r="E6078" s="1" t="s">
        <v>48</v>
      </c>
      <c r="F6078" t="s">
        <v>11741</v>
      </c>
      <c r="G6078">
        <v>0</v>
      </c>
      <c r="H6078">
        <v>0</v>
      </c>
      <c r="I6078">
        <v>0</v>
      </c>
    </row>
    <row r="6079" spans="1:9" hidden="1" x14ac:dyDescent="0.3">
      <c r="A6079" s="1" t="s">
        <v>159</v>
      </c>
      <c r="B6079" s="1" t="s">
        <v>174</v>
      </c>
      <c r="C6079">
        <v>35.630099999999999</v>
      </c>
      <c r="D6079">
        <v>-79.806399999999996</v>
      </c>
      <c r="E6079" s="1" t="s">
        <v>49</v>
      </c>
      <c r="F6079" t="s">
        <v>11932</v>
      </c>
      <c r="G6079">
        <v>0</v>
      </c>
      <c r="H6079">
        <v>0</v>
      </c>
      <c r="I6079">
        <v>0</v>
      </c>
    </row>
    <row r="6080" spans="1:9" hidden="1" x14ac:dyDescent="0.3">
      <c r="A6080" s="1" t="s">
        <v>159</v>
      </c>
      <c r="B6080" s="1" t="s">
        <v>174</v>
      </c>
      <c r="C6080">
        <v>35.630099999999999</v>
      </c>
      <c r="D6080">
        <v>-79.806399999999996</v>
      </c>
      <c r="E6080" s="1" t="s">
        <v>50</v>
      </c>
      <c r="F6080" t="s">
        <v>12104</v>
      </c>
      <c r="G6080">
        <v>0</v>
      </c>
      <c r="H6080">
        <v>0</v>
      </c>
      <c r="I6080">
        <v>0</v>
      </c>
    </row>
    <row r="6081" spans="1:9" hidden="1" x14ac:dyDescent="0.3">
      <c r="A6081" s="1" t="s">
        <v>159</v>
      </c>
      <c r="B6081" s="1" t="s">
        <v>174</v>
      </c>
      <c r="C6081">
        <v>35.630099999999999</v>
      </c>
      <c r="D6081">
        <v>-79.806399999999996</v>
      </c>
      <c r="E6081" s="1" t="s">
        <v>51</v>
      </c>
      <c r="F6081" t="s">
        <v>12253</v>
      </c>
      <c r="G6081">
        <v>0</v>
      </c>
      <c r="H6081">
        <v>0</v>
      </c>
      <c r="I6081">
        <v>0</v>
      </c>
    </row>
    <row r="6082" spans="1:9" hidden="1" x14ac:dyDescent="0.3">
      <c r="A6082" s="1" t="s">
        <v>159</v>
      </c>
      <c r="B6082" s="1" t="s">
        <v>174</v>
      </c>
      <c r="C6082">
        <v>35.630099999999999</v>
      </c>
      <c r="D6082">
        <v>-79.806399999999996</v>
      </c>
      <c r="E6082" s="1" t="s">
        <v>52</v>
      </c>
      <c r="F6082" t="s">
        <v>17201</v>
      </c>
      <c r="G6082">
        <v>0</v>
      </c>
      <c r="H6082">
        <v>7</v>
      </c>
      <c r="I6082">
        <v>0</v>
      </c>
    </row>
    <row r="6083" spans="1:9" hidden="1" x14ac:dyDescent="0.3">
      <c r="A6083" s="1" t="s">
        <v>159</v>
      </c>
      <c r="B6083" s="1" t="s">
        <v>174</v>
      </c>
      <c r="C6083">
        <v>35.630099999999999</v>
      </c>
      <c r="D6083">
        <v>-79.806399999999996</v>
      </c>
      <c r="E6083" s="1" t="s">
        <v>53</v>
      </c>
      <c r="F6083" t="s">
        <v>17202</v>
      </c>
      <c r="G6083">
        <v>0</v>
      </c>
      <c r="H6083">
        <v>7</v>
      </c>
      <c r="I6083">
        <v>0</v>
      </c>
    </row>
    <row r="6084" spans="1:9" hidden="1" x14ac:dyDescent="0.3">
      <c r="A6084" s="1" t="s">
        <v>159</v>
      </c>
      <c r="B6084" s="1" t="s">
        <v>174</v>
      </c>
      <c r="C6084">
        <v>35.630099999999999</v>
      </c>
      <c r="D6084">
        <v>-79.806399999999996</v>
      </c>
      <c r="E6084" s="1" t="s">
        <v>54</v>
      </c>
      <c r="F6084" t="s">
        <v>17203</v>
      </c>
      <c r="G6084">
        <v>0</v>
      </c>
      <c r="H6084">
        <v>15</v>
      </c>
      <c r="I6084">
        <v>0</v>
      </c>
    </row>
    <row r="6085" spans="1:9" hidden="1" x14ac:dyDescent="0.3">
      <c r="A6085" s="1" t="s">
        <v>159</v>
      </c>
      <c r="B6085" s="1" t="s">
        <v>174</v>
      </c>
      <c r="C6085">
        <v>35.630099999999999</v>
      </c>
      <c r="D6085">
        <v>-79.806399999999996</v>
      </c>
      <c r="E6085" s="1" t="s">
        <v>21548</v>
      </c>
      <c r="F6085" t="s">
        <v>21665</v>
      </c>
      <c r="G6085">
        <v>0</v>
      </c>
      <c r="H6085">
        <v>17</v>
      </c>
      <c r="I6085">
        <v>0</v>
      </c>
    </row>
    <row r="6086" spans="1:9" hidden="1" x14ac:dyDescent="0.3">
      <c r="A6086" s="1" t="s">
        <v>159</v>
      </c>
      <c r="B6086" s="1" t="s">
        <v>175</v>
      </c>
      <c r="C6086">
        <v>33.856900000000003</v>
      </c>
      <c r="D6086">
        <v>-80.944999999999993</v>
      </c>
      <c r="E6086" s="1" t="s">
        <v>4</v>
      </c>
      <c r="F6086" t="s">
        <v>895</v>
      </c>
      <c r="G6086">
        <v>0</v>
      </c>
      <c r="H6086">
        <v>0</v>
      </c>
      <c r="I6086">
        <v>0</v>
      </c>
    </row>
    <row r="6087" spans="1:9" hidden="1" x14ac:dyDescent="0.3">
      <c r="A6087" s="1" t="s">
        <v>159</v>
      </c>
      <c r="B6087" s="1" t="s">
        <v>175</v>
      </c>
      <c r="C6087">
        <v>33.856900000000003</v>
      </c>
      <c r="D6087">
        <v>-80.944999999999993</v>
      </c>
      <c r="E6087" s="1" t="s">
        <v>5</v>
      </c>
      <c r="F6087" t="s">
        <v>1137</v>
      </c>
      <c r="G6087">
        <v>0</v>
      </c>
      <c r="H6087">
        <v>0</v>
      </c>
      <c r="I6087">
        <v>0</v>
      </c>
    </row>
    <row r="6088" spans="1:9" hidden="1" x14ac:dyDescent="0.3">
      <c r="A6088" s="1" t="s">
        <v>159</v>
      </c>
      <c r="B6088" s="1" t="s">
        <v>175</v>
      </c>
      <c r="C6088">
        <v>33.856900000000003</v>
      </c>
      <c r="D6088">
        <v>-80.944999999999993</v>
      </c>
      <c r="E6088" s="1" t="s">
        <v>6</v>
      </c>
      <c r="F6088" t="s">
        <v>1379</v>
      </c>
      <c r="G6088">
        <v>0</v>
      </c>
      <c r="H6088">
        <v>0</v>
      </c>
      <c r="I6088">
        <v>0</v>
      </c>
    </row>
    <row r="6089" spans="1:9" hidden="1" x14ac:dyDescent="0.3">
      <c r="A6089" s="1" t="s">
        <v>159</v>
      </c>
      <c r="B6089" s="1" t="s">
        <v>175</v>
      </c>
      <c r="C6089">
        <v>33.856900000000003</v>
      </c>
      <c r="D6089">
        <v>-80.944999999999993</v>
      </c>
      <c r="E6089" s="1" t="s">
        <v>7</v>
      </c>
      <c r="F6089" t="s">
        <v>1620</v>
      </c>
      <c r="G6089">
        <v>0</v>
      </c>
      <c r="H6089">
        <v>0</v>
      </c>
      <c r="I6089">
        <v>0</v>
      </c>
    </row>
    <row r="6090" spans="1:9" hidden="1" x14ac:dyDescent="0.3">
      <c r="A6090" s="1" t="s">
        <v>159</v>
      </c>
      <c r="B6090" s="1" t="s">
        <v>175</v>
      </c>
      <c r="C6090">
        <v>33.856900000000003</v>
      </c>
      <c r="D6090">
        <v>-80.944999999999993</v>
      </c>
      <c r="E6090" s="1" t="s">
        <v>8</v>
      </c>
      <c r="F6090" t="s">
        <v>1861</v>
      </c>
      <c r="G6090">
        <v>0</v>
      </c>
      <c r="H6090">
        <v>0</v>
      </c>
      <c r="I6090">
        <v>0</v>
      </c>
    </row>
    <row r="6091" spans="1:9" hidden="1" x14ac:dyDescent="0.3">
      <c r="A6091" s="1" t="s">
        <v>159</v>
      </c>
      <c r="B6091" s="1" t="s">
        <v>175</v>
      </c>
      <c r="C6091">
        <v>33.856900000000003</v>
      </c>
      <c r="D6091">
        <v>-80.944999999999993</v>
      </c>
      <c r="E6091" s="1" t="s">
        <v>9</v>
      </c>
      <c r="F6091" t="s">
        <v>2099</v>
      </c>
      <c r="G6091">
        <v>0</v>
      </c>
      <c r="H6091">
        <v>0</v>
      </c>
      <c r="I6091">
        <v>0</v>
      </c>
    </row>
    <row r="6092" spans="1:9" hidden="1" x14ac:dyDescent="0.3">
      <c r="A6092" s="1" t="s">
        <v>159</v>
      </c>
      <c r="B6092" s="1" t="s">
        <v>175</v>
      </c>
      <c r="C6092">
        <v>33.856900000000003</v>
      </c>
      <c r="D6092">
        <v>-80.944999999999993</v>
      </c>
      <c r="E6092" s="1" t="s">
        <v>10</v>
      </c>
      <c r="F6092" t="s">
        <v>2337</v>
      </c>
      <c r="G6092">
        <v>0</v>
      </c>
      <c r="H6092">
        <v>0</v>
      </c>
      <c r="I6092">
        <v>0</v>
      </c>
    </row>
    <row r="6093" spans="1:9" hidden="1" x14ac:dyDescent="0.3">
      <c r="A6093" s="1" t="s">
        <v>159</v>
      </c>
      <c r="B6093" s="1" t="s">
        <v>175</v>
      </c>
      <c r="C6093">
        <v>33.856900000000003</v>
      </c>
      <c r="D6093">
        <v>-80.944999999999993</v>
      </c>
      <c r="E6093" s="1" t="s">
        <v>11</v>
      </c>
      <c r="F6093" t="s">
        <v>2575</v>
      </c>
      <c r="G6093">
        <v>0</v>
      </c>
      <c r="H6093">
        <v>0</v>
      </c>
      <c r="I6093">
        <v>0</v>
      </c>
    </row>
    <row r="6094" spans="1:9" hidden="1" x14ac:dyDescent="0.3">
      <c r="A6094" s="1" t="s">
        <v>159</v>
      </c>
      <c r="B6094" s="1" t="s">
        <v>175</v>
      </c>
      <c r="C6094">
        <v>33.856900000000003</v>
      </c>
      <c r="D6094">
        <v>-80.944999999999993</v>
      </c>
      <c r="E6094" s="1" t="s">
        <v>12</v>
      </c>
      <c r="F6094" t="s">
        <v>2813</v>
      </c>
      <c r="G6094">
        <v>0</v>
      </c>
      <c r="H6094">
        <v>0</v>
      </c>
      <c r="I6094">
        <v>0</v>
      </c>
    </row>
    <row r="6095" spans="1:9" hidden="1" x14ac:dyDescent="0.3">
      <c r="A6095" s="1" t="s">
        <v>159</v>
      </c>
      <c r="B6095" s="1" t="s">
        <v>175</v>
      </c>
      <c r="C6095">
        <v>33.856900000000003</v>
      </c>
      <c r="D6095">
        <v>-80.944999999999993</v>
      </c>
      <c r="E6095" s="1" t="s">
        <v>13</v>
      </c>
      <c r="F6095" t="s">
        <v>3051</v>
      </c>
      <c r="G6095">
        <v>0</v>
      </c>
      <c r="H6095">
        <v>0</v>
      </c>
      <c r="I6095">
        <v>0</v>
      </c>
    </row>
    <row r="6096" spans="1:9" hidden="1" x14ac:dyDescent="0.3">
      <c r="A6096" s="1" t="s">
        <v>159</v>
      </c>
      <c r="B6096" s="1" t="s">
        <v>175</v>
      </c>
      <c r="C6096">
        <v>33.856900000000003</v>
      </c>
      <c r="D6096">
        <v>-80.944999999999993</v>
      </c>
      <c r="E6096" s="1" t="s">
        <v>14</v>
      </c>
      <c r="F6096" t="s">
        <v>3288</v>
      </c>
      <c r="G6096">
        <v>0</v>
      </c>
      <c r="H6096">
        <v>0</v>
      </c>
      <c r="I6096">
        <v>0</v>
      </c>
    </row>
    <row r="6097" spans="1:9" hidden="1" x14ac:dyDescent="0.3">
      <c r="A6097" s="1" t="s">
        <v>159</v>
      </c>
      <c r="B6097" s="1" t="s">
        <v>175</v>
      </c>
      <c r="C6097">
        <v>33.856900000000003</v>
      </c>
      <c r="D6097">
        <v>-80.944999999999993</v>
      </c>
      <c r="E6097" s="1" t="s">
        <v>15</v>
      </c>
      <c r="F6097" t="s">
        <v>3524</v>
      </c>
      <c r="G6097">
        <v>0</v>
      </c>
      <c r="H6097">
        <v>0</v>
      </c>
      <c r="I6097">
        <v>0</v>
      </c>
    </row>
    <row r="6098" spans="1:9" hidden="1" x14ac:dyDescent="0.3">
      <c r="A6098" s="1" t="s">
        <v>159</v>
      </c>
      <c r="B6098" s="1" t="s">
        <v>175</v>
      </c>
      <c r="C6098">
        <v>33.856900000000003</v>
      </c>
      <c r="D6098">
        <v>-80.944999999999993</v>
      </c>
      <c r="E6098" s="1" t="s">
        <v>16</v>
      </c>
      <c r="F6098" t="s">
        <v>3760</v>
      </c>
      <c r="G6098">
        <v>0</v>
      </c>
      <c r="H6098">
        <v>0</v>
      </c>
      <c r="I6098">
        <v>0</v>
      </c>
    </row>
    <row r="6099" spans="1:9" hidden="1" x14ac:dyDescent="0.3">
      <c r="A6099" s="1" t="s">
        <v>159</v>
      </c>
      <c r="B6099" s="1" t="s">
        <v>175</v>
      </c>
      <c r="C6099">
        <v>33.856900000000003</v>
      </c>
      <c r="D6099">
        <v>-80.944999999999993</v>
      </c>
      <c r="E6099" s="1" t="s">
        <v>17</v>
      </c>
      <c r="F6099" t="s">
        <v>3995</v>
      </c>
      <c r="G6099">
        <v>0</v>
      </c>
      <c r="H6099">
        <v>0</v>
      </c>
      <c r="I6099">
        <v>0</v>
      </c>
    </row>
    <row r="6100" spans="1:9" hidden="1" x14ac:dyDescent="0.3">
      <c r="A6100" s="1" t="s">
        <v>159</v>
      </c>
      <c r="B6100" s="1" t="s">
        <v>175</v>
      </c>
      <c r="C6100">
        <v>33.856900000000003</v>
      </c>
      <c r="D6100">
        <v>-80.944999999999993</v>
      </c>
      <c r="E6100" s="1" t="s">
        <v>18</v>
      </c>
      <c r="F6100" t="s">
        <v>4230</v>
      </c>
      <c r="G6100">
        <v>0</v>
      </c>
      <c r="H6100">
        <v>0</v>
      </c>
      <c r="I6100">
        <v>0</v>
      </c>
    </row>
    <row r="6101" spans="1:9" hidden="1" x14ac:dyDescent="0.3">
      <c r="A6101" s="1" t="s">
        <v>159</v>
      </c>
      <c r="B6101" s="1" t="s">
        <v>175</v>
      </c>
      <c r="C6101">
        <v>33.856900000000003</v>
      </c>
      <c r="D6101">
        <v>-80.944999999999993</v>
      </c>
      <c r="E6101" s="1" t="s">
        <v>19</v>
      </c>
      <c r="F6101" t="s">
        <v>4465</v>
      </c>
      <c r="G6101">
        <v>0</v>
      </c>
      <c r="H6101">
        <v>0</v>
      </c>
      <c r="I6101">
        <v>0</v>
      </c>
    </row>
    <row r="6102" spans="1:9" hidden="1" x14ac:dyDescent="0.3">
      <c r="A6102" s="1" t="s">
        <v>159</v>
      </c>
      <c r="B6102" s="1" t="s">
        <v>175</v>
      </c>
      <c r="C6102">
        <v>33.856900000000003</v>
      </c>
      <c r="D6102">
        <v>-80.944999999999993</v>
      </c>
      <c r="E6102" s="1" t="s">
        <v>20</v>
      </c>
      <c r="F6102" t="s">
        <v>4700</v>
      </c>
      <c r="G6102">
        <v>0</v>
      </c>
      <c r="H6102">
        <v>0</v>
      </c>
      <c r="I6102">
        <v>0</v>
      </c>
    </row>
    <row r="6103" spans="1:9" hidden="1" x14ac:dyDescent="0.3">
      <c r="A6103" s="1" t="s">
        <v>159</v>
      </c>
      <c r="B6103" s="1" t="s">
        <v>175</v>
      </c>
      <c r="C6103">
        <v>33.856900000000003</v>
      </c>
      <c r="D6103">
        <v>-80.944999999999993</v>
      </c>
      <c r="E6103" s="1" t="s">
        <v>21</v>
      </c>
      <c r="F6103" t="s">
        <v>4935</v>
      </c>
      <c r="G6103">
        <v>0</v>
      </c>
      <c r="H6103">
        <v>0</v>
      </c>
      <c r="I6103">
        <v>0</v>
      </c>
    </row>
    <row r="6104" spans="1:9" hidden="1" x14ac:dyDescent="0.3">
      <c r="A6104" s="1" t="s">
        <v>159</v>
      </c>
      <c r="B6104" s="1" t="s">
        <v>175</v>
      </c>
      <c r="C6104">
        <v>33.856900000000003</v>
      </c>
      <c r="D6104">
        <v>-80.944999999999993</v>
      </c>
      <c r="E6104" s="1" t="s">
        <v>22</v>
      </c>
      <c r="F6104" t="s">
        <v>5170</v>
      </c>
      <c r="G6104">
        <v>0</v>
      </c>
      <c r="H6104">
        <v>0</v>
      </c>
      <c r="I6104">
        <v>0</v>
      </c>
    </row>
    <row r="6105" spans="1:9" hidden="1" x14ac:dyDescent="0.3">
      <c r="A6105" s="1" t="s">
        <v>159</v>
      </c>
      <c r="B6105" s="1" t="s">
        <v>175</v>
      </c>
      <c r="C6105">
        <v>33.856900000000003</v>
      </c>
      <c r="D6105">
        <v>-80.944999999999993</v>
      </c>
      <c r="E6105" s="1" t="s">
        <v>23</v>
      </c>
      <c r="F6105" t="s">
        <v>5405</v>
      </c>
      <c r="G6105">
        <v>0</v>
      </c>
      <c r="H6105">
        <v>0</v>
      </c>
      <c r="I6105">
        <v>0</v>
      </c>
    </row>
    <row r="6106" spans="1:9" hidden="1" x14ac:dyDescent="0.3">
      <c r="A6106" s="1" t="s">
        <v>159</v>
      </c>
      <c r="B6106" s="1" t="s">
        <v>175</v>
      </c>
      <c r="C6106">
        <v>33.856900000000003</v>
      </c>
      <c r="D6106">
        <v>-80.944999999999993</v>
      </c>
      <c r="E6106" s="1" t="s">
        <v>24</v>
      </c>
      <c r="F6106" t="s">
        <v>5640</v>
      </c>
      <c r="G6106">
        <v>0</v>
      </c>
      <c r="H6106">
        <v>0</v>
      </c>
      <c r="I6106">
        <v>0</v>
      </c>
    </row>
    <row r="6107" spans="1:9" hidden="1" x14ac:dyDescent="0.3">
      <c r="A6107" s="1" t="s">
        <v>159</v>
      </c>
      <c r="B6107" s="1" t="s">
        <v>175</v>
      </c>
      <c r="C6107">
        <v>33.856900000000003</v>
      </c>
      <c r="D6107">
        <v>-80.944999999999993</v>
      </c>
      <c r="E6107" s="1" t="s">
        <v>25</v>
      </c>
      <c r="F6107" t="s">
        <v>5874</v>
      </c>
      <c r="G6107">
        <v>0</v>
      </c>
      <c r="H6107">
        <v>0</v>
      </c>
      <c r="I6107">
        <v>0</v>
      </c>
    </row>
    <row r="6108" spans="1:9" hidden="1" x14ac:dyDescent="0.3">
      <c r="A6108" s="1" t="s">
        <v>159</v>
      </c>
      <c r="B6108" s="1" t="s">
        <v>175</v>
      </c>
      <c r="C6108">
        <v>33.856900000000003</v>
      </c>
      <c r="D6108">
        <v>-80.944999999999993</v>
      </c>
      <c r="E6108" s="1" t="s">
        <v>26</v>
      </c>
      <c r="F6108" t="s">
        <v>6108</v>
      </c>
      <c r="G6108">
        <v>0</v>
      </c>
      <c r="H6108">
        <v>0</v>
      </c>
      <c r="I6108">
        <v>0</v>
      </c>
    </row>
    <row r="6109" spans="1:9" hidden="1" x14ac:dyDescent="0.3">
      <c r="A6109" s="1" t="s">
        <v>159</v>
      </c>
      <c r="B6109" s="1" t="s">
        <v>175</v>
      </c>
      <c r="C6109">
        <v>33.856900000000003</v>
      </c>
      <c r="D6109">
        <v>-80.944999999999993</v>
      </c>
      <c r="E6109" s="1" t="s">
        <v>27</v>
      </c>
      <c r="F6109" t="s">
        <v>6342</v>
      </c>
      <c r="G6109">
        <v>0</v>
      </c>
      <c r="H6109">
        <v>0</v>
      </c>
      <c r="I6109">
        <v>0</v>
      </c>
    </row>
    <row r="6110" spans="1:9" hidden="1" x14ac:dyDescent="0.3">
      <c r="A6110" s="1" t="s">
        <v>159</v>
      </c>
      <c r="B6110" s="1" t="s">
        <v>175</v>
      </c>
      <c r="C6110">
        <v>33.856900000000003</v>
      </c>
      <c r="D6110">
        <v>-80.944999999999993</v>
      </c>
      <c r="E6110" s="1" t="s">
        <v>28</v>
      </c>
      <c r="F6110" t="s">
        <v>6576</v>
      </c>
      <c r="G6110">
        <v>0</v>
      </c>
      <c r="H6110">
        <v>0</v>
      </c>
      <c r="I6110">
        <v>0</v>
      </c>
    </row>
    <row r="6111" spans="1:9" hidden="1" x14ac:dyDescent="0.3">
      <c r="A6111" s="1" t="s">
        <v>159</v>
      </c>
      <c r="B6111" s="1" t="s">
        <v>175</v>
      </c>
      <c r="C6111">
        <v>33.856900000000003</v>
      </c>
      <c r="D6111">
        <v>-80.944999999999993</v>
      </c>
      <c r="E6111" s="1" t="s">
        <v>29</v>
      </c>
      <c r="F6111" t="s">
        <v>6810</v>
      </c>
      <c r="G6111">
        <v>0</v>
      </c>
      <c r="H6111">
        <v>0</v>
      </c>
      <c r="I6111">
        <v>0</v>
      </c>
    </row>
    <row r="6112" spans="1:9" hidden="1" x14ac:dyDescent="0.3">
      <c r="A6112" s="1" t="s">
        <v>159</v>
      </c>
      <c r="B6112" s="1" t="s">
        <v>175</v>
      </c>
      <c r="C6112">
        <v>33.856900000000003</v>
      </c>
      <c r="D6112">
        <v>-80.944999999999993</v>
      </c>
      <c r="E6112" s="1" t="s">
        <v>30</v>
      </c>
      <c r="F6112" t="s">
        <v>7044</v>
      </c>
      <c r="G6112">
        <v>0</v>
      </c>
      <c r="H6112">
        <v>0</v>
      </c>
      <c r="I6112">
        <v>0</v>
      </c>
    </row>
    <row r="6113" spans="1:9" hidden="1" x14ac:dyDescent="0.3">
      <c r="A6113" s="1" t="s">
        <v>159</v>
      </c>
      <c r="B6113" s="1" t="s">
        <v>175</v>
      </c>
      <c r="C6113">
        <v>33.856900000000003</v>
      </c>
      <c r="D6113">
        <v>-80.944999999999993</v>
      </c>
      <c r="E6113" s="1" t="s">
        <v>31</v>
      </c>
      <c r="F6113" t="s">
        <v>7278</v>
      </c>
      <c r="G6113">
        <v>0</v>
      </c>
      <c r="H6113">
        <v>0</v>
      </c>
      <c r="I6113">
        <v>0</v>
      </c>
    </row>
    <row r="6114" spans="1:9" hidden="1" x14ac:dyDescent="0.3">
      <c r="A6114" s="1" t="s">
        <v>159</v>
      </c>
      <c r="B6114" s="1" t="s">
        <v>175</v>
      </c>
      <c r="C6114">
        <v>33.856900000000003</v>
      </c>
      <c r="D6114">
        <v>-80.944999999999993</v>
      </c>
      <c r="E6114" s="1" t="s">
        <v>32</v>
      </c>
      <c r="F6114" t="s">
        <v>7512</v>
      </c>
      <c r="G6114">
        <v>0</v>
      </c>
      <c r="H6114">
        <v>0</v>
      </c>
      <c r="I6114">
        <v>0</v>
      </c>
    </row>
    <row r="6115" spans="1:9" hidden="1" x14ac:dyDescent="0.3">
      <c r="A6115" s="1" t="s">
        <v>159</v>
      </c>
      <c r="B6115" s="1" t="s">
        <v>175</v>
      </c>
      <c r="C6115">
        <v>33.856900000000003</v>
      </c>
      <c r="D6115">
        <v>-80.944999999999993</v>
      </c>
      <c r="E6115" s="1" t="s">
        <v>33</v>
      </c>
      <c r="F6115" t="s">
        <v>7746</v>
      </c>
      <c r="G6115">
        <v>0</v>
      </c>
      <c r="H6115">
        <v>0</v>
      </c>
      <c r="I6115">
        <v>0</v>
      </c>
    </row>
    <row r="6116" spans="1:9" hidden="1" x14ac:dyDescent="0.3">
      <c r="A6116" s="1" t="s">
        <v>159</v>
      </c>
      <c r="B6116" s="1" t="s">
        <v>175</v>
      </c>
      <c r="C6116">
        <v>33.856900000000003</v>
      </c>
      <c r="D6116">
        <v>-80.944999999999993</v>
      </c>
      <c r="E6116" s="1" t="s">
        <v>34</v>
      </c>
      <c r="F6116" t="s">
        <v>7980</v>
      </c>
      <c r="G6116">
        <v>0</v>
      </c>
      <c r="H6116">
        <v>0</v>
      </c>
      <c r="I6116">
        <v>0</v>
      </c>
    </row>
    <row r="6117" spans="1:9" hidden="1" x14ac:dyDescent="0.3">
      <c r="A6117" s="1" t="s">
        <v>159</v>
      </c>
      <c r="B6117" s="1" t="s">
        <v>175</v>
      </c>
      <c r="C6117">
        <v>33.856900000000003</v>
      </c>
      <c r="D6117">
        <v>-80.944999999999993</v>
      </c>
      <c r="E6117" s="1" t="s">
        <v>35</v>
      </c>
      <c r="F6117" t="s">
        <v>8212</v>
      </c>
      <c r="G6117">
        <v>0</v>
      </c>
      <c r="H6117">
        <v>0</v>
      </c>
      <c r="I6117">
        <v>0</v>
      </c>
    </row>
    <row r="6118" spans="1:9" hidden="1" x14ac:dyDescent="0.3">
      <c r="A6118" s="1" t="s">
        <v>159</v>
      </c>
      <c r="B6118" s="1" t="s">
        <v>175</v>
      </c>
      <c r="C6118">
        <v>33.856900000000003</v>
      </c>
      <c r="D6118">
        <v>-80.944999999999993</v>
      </c>
      <c r="E6118" s="1" t="s">
        <v>36</v>
      </c>
      <c r="F6118" t="s">
        <v>8444</v>
      </c>
      <c r="G6118">
        <v>0</v>
      </c>
      <c r="H6118">
        <v>0</v>
      </c>
      <c r="I6118">
        <v>0</v>
      </c>
    </row>
    <row r="6119" spans="1:9" hidden="1" x14ac:dyDescent="0.3">
      <c r="A6119" s="1" t="s">
        <v>159</v>
      </c>
      <c r="B6119" s="1" t="s">
        <v>175</v>
      </c>
      <c r="C6119">
        <v>33.856900000000003</v>
      </c>
      <c r="D6119">
        <v>-80.944999999999993</v>
      </c>
      <c r="E6119" s="1" t="s">
        <v>37</v>
      </c>
      <c r="F6119" t="s">
        <v>8675</v>
      </c>
      <c r="G6119">
        <v>0</v>
      </c>
      <c r="H6119">
        <v>0</v>
      </c>
      <c r="I6119">
        <v>0</v>
      </c>
    </row>
    <row r="6120" spans="1:9" hidden="1" x14ac:dyDescent="0.3">
      <c r="A6120" s="1" t="s">
        <v>159</v>
      </c>
      <c r="B6120" s="1" t="s">
        <v>175</v>
      </c>
      <c r="C6120">
        <v>33.856900000000003</v>
      </c>
      <c r="D6120">
        <v>-80.944999999999993</v>
      </c>
      <c r="E6120" s="1" t="s">
        <v>38</v>
      </c>
      <c r="F6120" t="s">
        <v>8906</v>
      </c>
      <c r="G6120">
        <v>0</v>
      </c>
      <c r="H6120">
        <v>0</v>
      </c>
      <c r="I6120">
        <v>0</v>
      </c>
    </row>
    <row r="6121" spans="1:9" hidden="1" x14ac:dyDescent="0.3">
      <c r="A6121" s="1" t="s">
        <v>159</v>
      </c>
      <c r="B6121" s="1" t="s">
        <v>175</v>
      </c>
      <c r="C6121">
        <v>33.856900000000003</v>
      </c>
      <c r="D6121">
        <v>-80.944999999999993</v>
      </c>
      <c r="E6121" s="1" t="s">
        <v>39</v>
      </c>
      <c r="F6121" t="s">
        <v>9137</v>
      </c>
      <c r="G6121">
        <v>0</v>
      </c>
      <c r="H6121">
        <v>0</v>
      </c>
      <c r="I6121">
        <v>0</v>
      </c>
    </row>
    <row r="6122" spans="1:9" hidden="1" x14ac:dyDescent="0.3">
      <c r="A6122" s="1" t="s">
        <v>159</v>
      </c>
      <c r="B6122" s="1" t="s">
        <v>175</v>
      </c>
      <c r="C6122">
        <v>33.856900000000003</v>
      </c>
      <c r="D6122">
        <v>-80.944999999999993</v>
      </c>
      <c r="E6122" s="1" t="s">
        <v>40</v>
      </c>
      <c r="F6122" t="s">
        <v>9368</v>
      </c>
      <c r="G6122">
        <v>0</v>
      </c>
      <c r="H6122">
        <v>0</v>
      </c>
      <c r="I6122">
        <v>0</v>
      </c>
    </row>
    <row r="6123" spans="1:9" hidden="1" x14ac:dyDescent="0.3">
      <c r="A6123" s="1" t="s">
        <v>159</v>
      </c>
      <c r="B6123" s="1" t="s">
        <v>175</v>
      </c>
      <c r="C6123">
        <v>33.856900000000003</v>
      </c>
      <c r="D6123">
        <v>-80.944999999999993</v>
      </c>
      <c r="E6123" s="1" t="s">
        <v>41</v>
      </c>
      <c r="F6123" t="s">
        <v>9599</v>
      </c>
      <c r="G6123">
        <v>0</v>
      </c>
      <c r="H6123">
        <v>0</v>
      </c>
      <c r="I6123">
        <v>0</v>
      </c>
    </row>
    <row r="6124" spans="1:9" hidden="1" x14ac:dyDescent="0.3">
      <c r="A6124" s="1" t="s">
        <v>159</v>
      </c>
      <c r="B6124" s="1" t="s">
        <v>175</v>
      </c>
      <c r="C6124">
        <v>33.856900000000003</v>
      </c>
      <c r="D6124">
        <v>-80.944999999999993</v>
      </c>
      <c r="E6124" s="1" t="s">
        <v>42</v>
      </c>
      <c r="F6124" t="s">
        <v>9830</v>
      </c>
      <c r="G6124">
        <v>0</v>
      </c>
      <c r="H6124">
        <v>0</v>
      </c>
      <c r="I6124">
        <v>0</v>
      </c>
    </row>
    <row r="6125" spans="1:9" hidden="1" x14ac:dyDescent="0.3">
      <c r="A6125" s="1" t="s">
        <v>159</v>
      </c>
      <c r="B6125" s="1" t="s">
        <v>175</v>
      </c>
      <c r="C6125">
        <v>33.856900000000003</v>
      </c>
      <c r="D6125">
        <v>-80.944999999999993</v>
      </c>
      <c r="E6125" s="1" t="s">
        <v>43</v>
      </c>
      <c r="F6125" t="s">
        <v>10059</v>
      </c>
      <c r="G6125">
        <v>0</v>
      </c>
      <c r="H6125">
        <v>0</v>
      </c>
      <c r="I6125">
        <v>0</v>
      </c>
    </row>
    <row r="6126" spans="1:9" hidden="1" x14ac:dyDescent="0.3">
      <c r="A6126" s="1" t="s">
        <v>159</v>
      </c>
      <c r="B6126" s="1" t="s">
        <v>175</v>
      </c>
      <c r="C6126">
        <v>33.856900000000003</v>
      </c>
      <c r="D6126">
        <v>-80.944999999999993</v>
      </c>
      <c r="E6126" s="1" t="s">
        <v>44</v>
      </c>
      <c r="F6126" t="s">
        <v>10287</v>
      </c>
      <c r="G6126">
        <v>0</v>
      </c>
      <c r="H6126">
        <v>0</v>
      </c>
      <c r="I6126">
        <v>0</v>
      </c>
    </row>
    <row r="6127" spans="1:9" hidden="1" x14ac:dyDescent="0.3">
      <c r="A6127" s="1" t="s">
        <v>159</v>
      </c>
      <c r="B6127" s="1" t="s">
        <v>175</v>
      </c>
      <c r="C6127">
        <v>33.856900000000003</v>
      </c>
      <c r="D6127">
        <v>-80.944999999999993</v>
      </c>
      <c r="E6127" s="1" t="s">
        <v>45</v>
      </c>
      <c r="F6127" t="s">
        <v>10508</v>
      </c>
      <c r="G6127">
        <v>0</v>
      </c>
      <c r="H6127">
        <v>0</v>
      </c>
      <c r="I6127">
        <v>0</v>
      </c>
    </row>
    <row r="6128" spans="1:9" hidden="1" x14ac:dyDescent="0.3">
      <c r="A6128" s="1" t="s">
        <v>159</v>
      </c>
      <c r="B6128" s="1" t="s">
        <v>175</v>
      </c>
      <c r="C6128">
        <v>33.856900000000003</v>
      </c>
      <c r="D6128">
        <v>-80.944999999999993</v>
      </c>
      <c r="E6128" s="1" t="s">
        <v>46</v>
      </c>
      <c r="F6128" t="s">
        <v>10724</v>
      </c>
      <c r="G6128">
        <v>0</v>
      </c>
      <c r="H6128">
        <v>0</v>
      </c>
      <c r="I6128">
        <v>0</v>
      </c>
    </row>
    <row r="6129" spans="1:9" hidden="1" x14ac:dyDescent="0.3">
      <c r="A6129" s="1" t="s">
        <v>159</v>
      </c>
      <c r="B6129" s="1" t="s">
        <v>175</v>
      </c>
      <c r="C6129">
        <v>33.856900000000003</v>
      </c>
      <c r="D6129">
        <v>-80.944999999999993</v>
      </c>
      <c r="E6129" s="1" t="s">
        <v>47</v>
      </c>
      <c r="F6129" t="s">
        <v>10939</v>
      </c>
      <c r="G6129">
        <v>0</v>
      </c>
      <c r="H6129">
        <v>0</v>
      </c>
      <c r="I6129">
        <v>0</v>
      </c>
    </row>
    <row r="6130" spans="1:9" hidden="1" x14ac:dyDescent="0.3">
      <c r="A6130" s="1" t="s">
        <v>159</v>
      </c>
      <c r="B6130" s="1" t="s">
        <v>175</v>
      </c>
      <c r="C6130">
        <v>33.856900000000003</v>
      </c>
      <c r="D6130">
        <v>-80.944999999999993</v>
      </c>
      <c r="E6130" s="1" t="s">
        <v>48</v>
      </c>
      <c r="F6130" t="s">
        <v>11742</v>
      </c>
      <c r="G6130">
        <v>0</v>
      </c>
      <c r="H6130">
        <v>0</v>
      </c>
      <c r="I6130">
        <v>0</v>
      </c>
    </row>
    <row r="6131" spans="1:9" hidden="1" x14ac:dyDescent="0.3">
      <c r="A6131" s="1" t="s">
        <v>159</v>
      </c>
      <c r="B6131" s="1" t="s">
        <v>175</v>
      </c>
      <c r="C6131">
        <v>33.856900000000003</v>
      </c>
      <c r="D6131">
        <v>-80.944999999999993</v>
      </c>
      <c r="E6131" s="1" t="s">
        <v>49</v>
      </c>
      <c r="F6131" t="s">
        <v>11933</v>
      </c>
      <c r="G6131">
        <v>0</v>
      </c>
      <c r="H6131">
        <v>0</v>
      </c>
      <c r="I6131">
        <v>0</v>
      </c>
    </row>
    <row r="6132" spans="1:9" hidden="1" x14ac:dyDescent="0.3">
      <c r="A6132" s="1" t="s">
        <v>159</v>
      </c>
      <c r="B6132" s="1" t="s">
        <v>175</v>
      </c>
      <c r="C6132">
        <v>33.856900000000003</v>
      </c>
      <c r="D6132">
        <v>-80.944999999999993</v>
      </c>
      <c r="E6132" s="1" t="s">
        <v>50</v>
      </c>
      <c r="F6132" t="s">
        <v>12105</v>
      </c>
      <c r="G6132">
        <v>0</v>
      </c>
      <c r="H6132">
        <v>0</v>
      </c>
      <c r="I6132">
        <v>0</v>
      </c>
    </row>
    <row r="6133" spans="1:9" hidden="1" x14ac:dyDescent="0.3">
      <c r="A6133" s="1" t="s">
        <v>159</v>
      </c>
      <c r="B6133" s="1" t="s">
        <v>175</v>
      </c>
      <c r="C6133">
        <v>33.856900000000003</v>
      </c>
      <c r="D6133">
        <v>-80.944999999999993</v>
      </c>
      <c r="E6133" s="1" t="s">
        <v>51</v>
      </c>
      <c r="F6133" t="s">
        <v>12254</v>
      </c>
      <c r="G6133">
        <v>0</v>
      </c>
      <c r="H6133">
        <v>0</v>
      </c>
      <c r="I6133">
        <v>0</v>
      </c>
    </row>
    <row r="6134" spans="1:9" hidden="1" x14ac:dyDescent="0.3">
      <c r="A6134" s="1" t="s">
        <v>159</v>
      </c>
      <c r="B6134" s="1" t="s">
        <v>175</v>
      </c>
      <c r="C6134">
        <v>33.856900000000003</v>
      </c>
      <c r="D6134">
        <v>-80.944999999999993</v>
      </c>
      <c r="E6134" s="1" t="s">
        <v>52</v>
      </c>
      <c r="F6134" t="s">
        <v>17204</v>
      </c>
      <c r="G6134">
        <v>0</v>
      </c>
      <c r="H6134">
        <v>7</v>
      </c>
      <c r="I6134">
        <v>0</v>
      </c>
    </row>
    <row r="6135" spans="1:9" hidden="1" x14ac:dyDescent="0.3">
      <c r="A6135" s="1" t="s">
        <v>159</v>
      </c>
      <c r="B6135" s="1" t="s">
        <v>175</v>
      </c>
      <c r="C6135">
        <v>33.856900000000003</v>
      </c>
      <c r="D6135">
        <v>-80.944999999999993</v>
      </c>
      <c r="E6135" s="1" t="s">
        <v>53</v>
      </c>
      <c r="F6135" t="s">
        <v>17205</v>
      </c>
      <c r="G6135">
        <v>0</v>
      </c>
      <c r="H6135">
        <v>10</v>
      </c>
      <c r="I6135">
        <v>0</v>
      </c>
    </row>
    <row r="6136" spans="1:9" hidden="1" x14ac:dyDescent="0.3">
      <c r="A6136" s="1" t="s">
        <v>159</v>
      </c>
      <c r="B6136" s="1" t="s">
        <v>175</v>
      </c>
      <c r="C6136">
        <v>33.856900000000003</v>
      </c>
      <c r="D6136">
        <v>-80.944999999999993</v>
      </c>
      <c r="E6136" s="1" t="s">
        <v>54</v>
      </c>
      <c r="F6136" t="s">
        <v>17206</v>
      </c>
      <c r="G6136">
        <v>0</v>
      </c>
      <c r="H6136">
        <v>12</v>
      </c>
      <c r="I6136">
        <v>0</v>
      </c>
    </row>
    <row r="6137" spans="1:9" hidden="1" x14ac:dyDescent="0.3">
      <c r="A6137" s="1" t="s">
        <v>159</v>
      </c>
      <c r="B6137" s="1" t="s">
        <v>175</v>
      </c>
      <c r="C6137">
        <v>33.856900000000003</v>
      </c>
      <c r="D6137">
        <v>-80.944999999999993</v>
      </c>
      <c r="E6137" s="1" t="s">
        <v>21548</v>
      </c>
      <c r="F6137" t="s">
        <v>21666</v>
      </c>
      <c r="G6137">
        <v>0</v>
      </c>
      <c r="H6137">
        <v>13</v>
      </c>
      <c r="I6137">
        <v>0</v>
      </c>
    </row>
    <row r="6138" spans="1:9" hidden="1" x14ac:dyDescent="0.3">
      <c r="A6138" s="1" t="s">
        <v>159</v>
      </c>
      <c r="B6138" s="1" t="s">
        <v>176</v>
      </c>
      <c r="C6138">
        <v>35.747799999999998</v>
      </c>
      <c r="D6138">
        <v>-86.692300000000003</v>
      </c>
      <c r="E6138" s="1" t="s">
        <v>4</v>
      </c>
      <c r="F6138" t="s">
        <v>896</v>
      </c>
      <c r="G6138">
        <v>0</v>
      </c>
      <c r="H6138">
        <v>0</v>
      </c>
      <c r="I6138">
        <v>0</v>
      </c>
    </row>
    <row r="6139" spans="1:9" hidden="1" x14ac:dyDescent="0.3">
      <c r="A6139" s="1" t="s">
        <v>159</v>
      </c>
      <c r="B6139" s="1" t="s">
        <v>176</v>
      </c>
      <c r="C6139">
        <v>35.747799999999998</v>
      </c>
      <c r="D6139">
        <v>-86.692300000000003</v>
      </c>
      <c r="E6139" s="1" t="s">
        <v>5</v>
      </c>
      <c r="F6139" t="s">
        <v>1138</v>
      </c>
      <c r="G6139">
        <v>0</v>
      </c>
      <c r="H6139">
        <v>0</v>
      </c>
      <c r="I6139">
        <v>0</v>
      </c>
    </row>
    <row r="6140" spans="1:9" hidden="1" x14ac:dyDescent="0.3">
      <c r="A6140" s="1" t="s">
        <v>159</v>
      </c>
      <c r="B6140" s="1" t="s">
        <v>176</v>
      </c>
      <c r="C6140">
        <v>35.747799999999998</v>
      </c>
      <c r="D6140">
        <v>-86.692300000000003</v>
      </c>
      <c r="E6140" s="1" t="s">
        <v>6</v>
      </c>
      <c r="F6140" t="s">
        <v>1380</v>
      </c>
      <c r="G6140">
        <v>0</v>
      </c>
      <c r="H6140">
        <v>0</v>
      </c>
      <c r="I6140">
        <v>0</v>
      </c>
    </row>
    <row r="6141" spans="1:9" hidden="1" x14ac:dyDescent="0.3">
      <c r="A6141" s="1" t="s">
        <v>159</v>
      </c>
      <c r="B6141" s="1" t="s">
        <v>176</v>
      </c>
      <c r="C6141">
        <v>35.747799999999998</v>
      </c>
      <c r="D6141">
        <v>-86.692300000000003</v>
      </c>
      <c r="E6141" s="1" t="s">
        <v>7</v>
      </c>
      <c r="F6141" t="s">
        <v>1621</v>
      </c>
      <c r="G6141">
        <v>0</v>
      </c>
      <c r="H6141">
        <v>0</v>
      </c>
      <c r="I6141">
        <v>0</v>
      </c>
    </row>
    <row r="6142" spans="1:9" hidden="1" x14ac:dyDescent="0.3">
      <c r="A6142" s="1" t="s">
        <v>159</v>
      </c>
      <c r="B6142" s="1" t="s">
        <v>176</v>
      </c>
      <c r="C6142">
        <v>35.747799999999998</v>
      </c>
      <c r="D6142">
        <v>-86.692300000000003</v>
      </c>
      <c r="E6142" s="1" t="s">
        <v>8</v>
      </c>
      <c r="F6142" t="s">
        <v>1862</v>
      </c>
      <c r="G6142">
        <v>0</v>
      </c>
      <c r="H6142">
        <v>0</v>
      </c>
      <c r="I6142">
        <v>0</v>
      </c>
    </row>
    <row r="6143" spans="1:9" hidden="1" x14ac:dyDescent="0.3">
      <c r="A6143" s="1" t="s">
        <v>159</v>
      </c>
      <c r="B6143" s="1" t="s">
        <v>176</v>
      </c>
      <c r="C6143">
        <v>35.747799999999998</v>
      </c>
      <c r="D6143">
        <v>-86.692300000000003</v>
      </c>
      <c r="E6143" s="1" t="s">
        <v>9</v>
      </c>
      <c r="F6143" t="s">
        <v>2100</v>
      </c>
      <c r="G6143">
        <v>0</v>
      </c>
      <c r="H6143">
        <v>0</v>
      </c>
      <c r="I6143">
        <v>0</v>
      </c>
    </row>
    <row r="6144" spans="1:9" hidden="1" x14ac:dyDescent="0.3">
      <c r="A6144" s="1" t="s">
        <v>159</v>
      </c>
      <c r="B6144" s="1" t="s">
        <v>176</v>
      </c>
      <c r="C6144">
        <v>35.747799999999998</v>
      </c>
      <c r="D6144">
        <v>-86.692300000000003</v>
      </c>
      <c r="E6144" s="1" t="s">
        <v>10</v>
      </c>
      <c r="F6144" t="s">
        <v>2338</v>
      </c>
      <c r="G6144">
        <v>0</v>
      </c>
      <c r="H6144">
        <v>0</v>
      </c>
      <c r="I6144">
        <v>0</v>
      </c>
    </row>
    <row r="6145" spans="1:9" hidden="1" x14ac:dyDescent="0.3">
      <c r="A6145" s="1" t="s">
        <v>159</v>
      </c>
      <c r="B6145" s="1" t="s">
        <v>176</v>
      </c>
      <c r="C6145">
        <v>35.747799999999998</v>
      </c>
      <c r="D6145">
        <v>-86.692300000000003</v>
      </c>
      <c r="E6145" s="1" t="s">
        <v>11</v>
      </c>
      <c r="F6145" t="s">
        <v>2576</v>
      </c>
      <c r="G6145">
        <v>0</v>
      </c>
      <c r="H6145">
        <v>0</v>
      </c>
      <c r="I6145">
        <v>0</v>
      </c>
    </row>
    <row r="6146" spans="1:9" hidden="1" x14ac:dyDescent="0.3">
      <c r="A6146" s="1" t="s">
        <v>159</v>
      </c>
      <c r="B6146" s="1" t="s">
        <v>176</v>
      </c>
      <c r="C6146">
        <v>35.747799999999998</v>
      </c>
      <c r="D6146">
        <v>-86.692300000000003</v>
      </c>
      <c r="E6146" s="1" t="s">
        <v>12</v>
      </c>
      <c r="F6146" t="s">
        <v>2814</v>
      </c>
      <c r="G6146">
        <v>0</v>
      </c>
      <c r="H6146">
        <v>0</v>
      </c>
      <c r="I6146">
        <v>0</v>
      </c>
    </row>
    <row r="6147" spans="1:9" hidden="1" x14ac:dyDescent="0.3">
      <c r="A6147" s="1" t="s">
        <v>159</v>
      </c>
      <c r="B6147" s="1" t="s">
        <v>176</v>
      </c>
      <c r="C6147">
        <v>35.747799999999998</v>
      </c>
      <c r="D6147">
        <v>-86.692300000000003</v>
      </c>
      <c r="E6147" s="1" t="s">
        <v>13</v>
      </c>
      <c r="F6147" t="s">
        <v>3052</v>
      </c>
      <c r="G6147">
        <v>0</v>
      </c>
      <c r="H6147">
        <v>0</v>
      </c>
      <c r="I6147">
        <v>0</v>
      </c>
    </row>
    <row r="6148" spans="1:9" hidden="1" x14ac:dyDescent="0.3">
      <c r="A6148" s="1" t="s">
        <v>159</v>
      </c>
      <c r="B6148" s="1" t="s">
        <v>176</v>
      </c>
      <c r="C6148">
        <v>35.747799999999998</v>
      </c>
      <c r="D6148">
        <v>-86.692300000000003</v>
      </c>
      <c r="E6148" s="1" t="s">
        <v>14</v>
      </c>
      <c r="F6148" t="s">
        <v>3289</v>
      </c>
      <c r="G6148">
        <v>0</v>
      </c>
      <c r="H6148">
        <v>0</v>
      </c>
      <c r="I6148">
        <v>0</v>
      </c>
    </row>
    <row r="6149" spans="1:9" hidden="1" x14ac:dyDescent="0.3">
      <c r="A6149" s="1" t="s">
        <v>159</v>
      </c>
      <c r="B6149" s="1" t="s">
        <v>176</v>
      </c>
      <c r="C6149">
        <v>35.747799999999998</v>
      </c>
      <c r="D6149">
        <v>-86.692300000000003</v>
      </c>
      <c r="E6149" s="1" t="s">
        <v>15</v>
      </c>
      <c r="F6149" t="s">
        <v>3525</v>
      </c>
      <c r="G6149">
        <v>0</v>
      </c>
      <c r="H6149">
        <v>0</v>
      </c>
      <c r="I6149">
        <v>0</v>
      </c>
    </row>
    <row r="6150" spans="1:9" hidden="1" x14ac:dyDescent="0.3">
      <c r="A6150" s="1" t="s">
        <v>159</v>
      </c>
      <c r="B6150" s="1" t="s">
        <v>176</v>
      </c>
      <c r="C6150">
        <v>35.747799999999998</v>
      </c>
      <c r="D6150">
        <v>-86.692300000000003</v>
      </c>
      <c r="E6150" s="1" t="s">
        <v>16</v>
      </c>
      <c r="F6150" t="s">
        <v>3761</v>
      </c>
      <c r="G6150">
        <v>0</v>
      </c>
      <c r="H6150">
        <v>0</v>
      </c>
      <c r="I6150">
        <v>0</v>
      </c>
    </row>
    <row r="6151" spans="1:9" hidden="1" x14ac:dyDescent="0.3">
      <c r="A6151" s="1" t="s">
        <v>159</v>
      </c>
      <c r="B6151" s="1" t="s">
        <v>176</v>
      </c>
      <c r="C6151">
        <v>35.747799999999998</v>
      </c>
      <c r="D6151">
        <v>-86.692300000000003</v>
      </c>
      <c r="E6151" s="1" t="s">
        <v>17</v>
      </c>
      <c r="F6151" t="s">
        <v>3996</v>
      </c>
      <c r="G6151">
        <v>0</v>
      </c>
      <c r="H6151">
        <v>0</v>
      </c>
      <c r="I6151">
        <v>0</v>
      </c>
    </row>
    <row r="6152" spans="1:9" hidden="1" x14ac:dyDescent="0.3">
      <c r="A6152" s="1" t="s">
        <v>159</v>
      </c>
      <c r="B6152" s="1" t="s">
        <v>176</v>
      </c>
      <c r="C6152">
        <v>35.747799999999998</v>
      </c>
      <c r="D6152">
        <v>-86.692300000000003</v>
      </c>
      <c r="E6152" s="1" t="s">
        <v>18</v>
      </c>
      <c r="F6152" t="s">
        <v>4231</v>
      </c>
      <c r="G6152">
        <v>0</v>
      </c>
      <c r="H6152">
        <v>0</v>
      </c>
      <c r="I6152">
        <v>0</v>
      </c>
    </row>
    <row r="6153" spans="1:9" hidden="1" x14ac:dyDescent="0.3">
      <c r="A6153" s="1" t="s">
        <v>159</v>
      </c>
      <c r="B6153" s="1" t="s">
        <v>176</v>
      </c>
      <c r="C6153">
        <v>35.747799999999998</v>
      </c>
      <c r="D6153">
        <v>-86.692300000000003</v>
      </c>
      <c r="E6153" s="1" t="s">
        <v>19</v>
      </c>
      <c r="F6153" t="s">
        <v>4466</v>
      </c>
      <c r="G6153">
        <v>0</v>
      </c>
      <c r="H6153">
        <v>0</v>
      </c>
      <c r="I6153">
        <v>0</v>
      </c>
    </row>
    <row r="6154" spans="1:9" hidden="1" x14ac:dyDescent="0.3">
      <c r="A6154" s="1" t="s">
        <v>159</v>
      </c>
      <c r="B6154" s="1" t="s">
        <v>176</v>
      </c>
      <c r="C6154">
        <v>35.747799999999998</v>
      </c>
      <c r="D6154">
        <v>-86.692300000000003</v>
      </c>
      <c r="E6154" s="1" t="s">
        <v>20</v>
      </c>
      <c r="F6154" t="s">
        <v>4701</v>
      </c>
      <c r="G6154">
        <v>0</v>
      </c>
      <c r="H6154">
        <v>0</v>
      </c>
      <c r="I6154">
        <v>0</v>
      </c>
    </row>
    <row r="6155" spans="1:9" hidden="1" x14ac:dyDescent="0.3">
      <c r="A6155" s="1" t="s">
        <v>159</v>
      </c>
      <c r="B6155" s="1" t="s">
        <v>176</v>
      </c>
      <c r="C6155">
        <v>35.747799999999998</v>
      </c>
      <c r="D6155">
        <v>-86.692300000000003</v>
      </c>
      <c r="E6155" s="1" t="s">
        <v>21</v>
      </c>
      <c r="F6155" t="s">
        <v>4936</v>
      </c>
      <c r="G6155">
        <v>0</v>
      </c>
      <c r="H6155">
        <v>0</v>
      </c>
      <c r="I6155">
        <v>0</v>
      </c>
    </row>
    <row r="6156" spans="1:9" hidden="1" x14ac:dyDescent="0.3">
      <c r="A6156" s="1" t="s">
        <v>159</v>
      </c>
      <c r="B6156" s="1" t="s">
        <v>176</v>
      </c>
      <c r="C6156">
        <v>35.747799999999998</v>
      </c>
      <c r="D6156">
        <v>-86.692300000000003</v>
      </c>
      <c r="E6156" s="1" t="s">
        <v>22</v>
      </c>
      <c r="F6156" t="s">
        <v>5171</v>
      </c>
      <c r="G6156">
        <v>0</v>
      </c>
      <c r="H6156">
        <v>0</v>
      </c>
      <c r="I6156">
        <v>0</v>
      </c>
    </row>
    <row r="6157" spans="1:9" hidden="1" x14ac:dyDescent="0.3">
      <c r="A6157" s="1" t="s">
        <v>159</v>
      </c>
      <c r="B6157" s="1" t="s">
        <v>176</v>
      </c>
      <c r="C6157">
        <v>35.747799999999998</v>
      </c>
      <c r="D6157">
        <v>-86.692300000000003</v>
      </c>
      <c r="E6157" s="1" t="s">
        <v>23</v>
      </c>
      <c r="F6157" t="s">
        <v>5406</v>
      </c>
      <c r="G6157">
        <v>0</v>
      </c>
      <c r="H6157">
        <v>0</v>
      </c>
      <c r="I6157">
        <v>0</v>
      </c>
    </row>
    <row r="6158" spans="1:9" hidden="1" x14ac:dyDescent="0.3">
      <c r="A6158" s="1" t="s">
        <v>159</v>
      </c>
      <c r="B6158" s="1" t="s">
        <v>176</v>
      </c>
      <c r="C6158">
        <v>35.747799999999998</v>
      </c>
      <c r="D6158">
        <v>-86.692300000000003</v>
      </c>
      <c r="E6158" s="1" t="s">
        <v>24</v>
      </c>
      <c r="F6158" t="s">
        <v>5641</v>
      </c>
      <c r="G6158">
        <v>0</v>
      </c>
      <c r="H6158">
        <v>0</v>
      </c>
      <c r="I6158">
        <v>0</v>
      </c>
    </row>
    <row r="6159" spans="1:9" hidden="1" x14ac:dyDescent="0.3">
      <c r="A6159" s="1" t="s">
        <v>159</v>
      </c>
      <c r="B6159" s="1" t="s">
        <v>176</v>
      </c>
      <c r="C6159">
        <v>35.747799999999998</v>
      </c>
      <c r="D6159">
        <v>-86.692300000000003</v>
      </c>
      <c r="E6159" s="1" t="s">
        <v>25</v>
      </c>
      <c r="F6159" t="s">
        <v>5875</v>
      </c>
      <c r="G6159">
        <v>0</v>
      </c>
      <c r="H6159">
        <v>0</v>
      </c>
      <c r="I6159">
        <v>0</v>
      </c>
    </row>
    <row r="6160" spans="1:9" hidden="1" x14ac:dyDescent="0.3">
      <c r="A6160" s="1" t="s">
        <v>159</v>
      </c>
      <c r="B6160" s="1" t="s">
        <v>176</v>
      </c>
      <c r="C6160">
        <v>35.747799999999998</v>
      </c>
      <c r="D6160">
        <v>-86.692300000000003</v>
      </c>
      <c r="E6160" s="1" t="s">
        <v>26</v>
      </c>
      <c r="F6160" t="s">
        <v>6109</v>
      </c>
      <c r="G6160">
        <v>0</v>
      </c>
      <c r="H6160">
        <v>0</v>
      </c>
      <c r="I6160">
        <v>0</v>
      </c>
    </row>
    <row r="6161" spans="1:9" hidden="1" x14ac:dyDescent="0.3">
      <c r="A6161" s="1" t="s">
        <v>159</v>
      </c>
      <c r="B6161" s="1" t="s">
        <v>176</v>
      </c>
      <c r="C6161">
        <v>35.747799999999998</v>
      </c>
      <c r="D6161">
        <v>-86.692300000000003</v>
      </c>
      <c r="E6161" s="1" t="s">
        <v>27</v>
      </c>
      <c r="F6161" t="s">
        <v>6343</v>
      </c>
      <c r="G6161">
        <v>0</v>
      </c>
      <c r="H6161">
        <v>0</v>
      </c>
      <c r="I6161">
        <v>0</v>
      </c>
    </row>
    <row r="6162" spans="1:9" hidden="1" x14ac:dyDescent="0.3">
      <c r="A6162" s="1" t="s">
        <v>159</v>
      </c>
      <c r="B6162" s="1" t="s">
        <v>176</v>
      </c>
      <c r="C6162">
        <v>35.747799999999998</v>
      </c>
      <c r="D6162">
        <v>-86.692300000000003</v>
      </c>
      <c r="E6162" s="1" t="s">
        <v>28</v>
      </c>
      <c r="F6162" t="s">
        <v>6577</v>
      </c>
      <c r="G6162">
        <v>0</v>
      </c>
      <c r="H6162">
        <v>0</v>
      </c>
      <c r="I6162">
        <v>0</v>
      </c>
    </row>
    <row r="6163" spans="1:9" hidden="1" x14ac:dyDescent="0.3">
      <c r="A6163" s="1" t="s">
        <v>159</v>
      </c>
      <c r="B6163" s="1" t="s">
        <v>176</v>
      </c>
      <c r="C6163">
        <v>35.747799999999998</v>
      </c>
      <c r="D6163">
        <v>-86.692300000000003</v>
      </c>
      <c r="E6163" s="1" t="s">
        <v>29</v>
      </c>
      <c r="F6163" t="s">
        <v>6811</v>
      </c>
      <c r="G6163">
        <v>0</v>
      </c>
      <c r="H6163">
        <v>0</v>
      </c>
      <c r="I6163">
        <v>0</v>
      </c>
    </row>
    <row r="6164" spans="1:9" hidden="1" x14ac:dyDescent="0.3">
      <c r="A6164" s="1" t="s">
        <v>159</v>
      </c>
      <c r="B6164" s="1" t="s">
        <v>176</v>
      </c>
      <c r="C6164">
        <v>35.747799999999998</v>
      </c>
      <c r="D6164">
        <v>-86.692300000000003</v>
      </c>
      <c r="E6164" s="1" t="s">
        <v>30</v>
      </c>
      <c r="F6164" t="s">
        <v>7045</v>
      </c>
      <c r="G6164">
        <v>0</v>
      </c>
      <c r="H6164">
        <v>0</v>
      </c>
      <c r="I6164">
        <v>0</v>
      </c>
    </row>
    <row r="6165" spans="1:9" hidden="1" x14ac:dyDescent="0.3">
      <c r="A6165" s="1" t="s">
        <v>159</v>
      </c>
      <c r="B6165" s="1" t="s">
        <v>176</v>
      </c>
      <c r="C6165">
        <v>35.747799999999998</v>
      </c>
      <c r="D6165">
        <v>-86.692300000000003</v>
      </c>
      <c r="E6165" s="1" t="s">
        <v>31</v>
      </c>
      <c r="F6165" t="s">
        <v>7279</v>
      </c>
      <c r="G6165">
        <v>0</v>
      </c>
      <c r="H6165">
        <v>0</v>
      </c>
      <c r="I6165">
        <v>0</v>
      </c>
    </row>
    <row r="6166" spans="1:9" hidden="1" x14ac:dyDescent="0.3">
      <c r="A6166" s="1" t="s">
        <v>159</v>
      </c>
      <c r="B6166" s="1" t="s">
        <v>176</v>
      </c>
      <c r="C6166">
        <v>35.747799999999998</v>
      </c>
      <c r="D6166">
        <v>-86.692300000000003</v>
      </c>
      <c r="E6166" s="1" t="s">
        <v>32</v>
      </c>
      <c r="F6166" t="s">
        <v>7513</v>
      </c>
      <c r="G6166">
        <v>0</v>
      </c>
      <c r="H6166">
        <v>0</v>
      </c>
      <c r="I6166">
        <v>0</v>
      </c>
    </row>
    <row r="6167" spans="1:9" hidden="1" x14ac:dyDescent="0.3">
      <c r="A6167" s="1" t="s">
        <v>159</v>
      </c>
      <c r="B6167" s="1" t="s">
        <v>176</v>
      </c>
      <c r="C6167">
        <v>35.747799999999998</v>
      </c>
      <c r="D6167">
        <v>-86.692300000000003</v>
      </c>
      <c r="E6167" s="1" t="s">
        <v>33</v>
      </c>
      <c r="F6167" t="s">
        <v>7747</v>
      </c>
      <c r="G6167">
        <v>0</v>
      </c>
      <c r="H6167">
        <v>0</v>
      </c>
      <c r="I6167">
        <v>0</v>
      </c>
    </row>
    <row r="6168" spans="1:9" hidden="1" x14ac:dyDescent="0.3">
      <c r="A6168" s="1" t="s">
        <v>159</v>
      </c>
      <c r="B6168" s="1" t="s">
        <v>176</v>
      </c>
      <c r="C6168">
        <v>35.747799999999998</v>
      </c>
      <c r="D6168">
        <v>-86.692300000000003</v>
      </c>
      <c r="E6168" s="1" t="s">
        <v>34</v>
      </c>
      <c r="F6168" t="s">
        <v>7981</v>
      </c>
      <c r="G6168">
        <v>0</v>
      </c>
      <c r="H6168">
        <v>0</v>
      </c>
      <c r="I6168">
        <v>0</v>
      </c>
    </row>
    <row r="6169" spans="1:9" hidden="1" x14ac:dyDescent="0.3">
      <c r="A6169" s="1" t="s">
        <v>159</v>
      </c>
      <c r="B6169" s="1" t="s">
        <v>176</v>
      </c>
      <c r="C6169">
        <v>35.747799999999998</v>
      </c>
      <c r="D6169">
        <v>-86.692300000000003</v>
      </c>
      <c r="E6169" s="1" t="s">
        <v>35</v>
      </c>
      <c r="F6169" t="s">
        <v>8213</v>
      </c>
      <c r="G6169">
        <v>0</v>
      </c>
      <c r="H6169">
        <v>0</v>
      </c>
      <c r="I6169">
        <v>0</v>
      </c>
    </row>
    <row r="6170" spans="1:9" hidden="1" x14ac:dyDescent="0.3">
      <c r="A6170" s="1" t="s">
        <v>159</v>
      </c>
      <c r="B6170" s="1" t="s">
        <v>176</v>
      </c>
      <c r="C6170">
        <v>35.747799999999998</v>
      </c>
      <c r="D6170">
        <v>-86.692300000000003</v>
      </c>
      <c r="E6170" s="1" t="s">
        <v>36</v>
      </c>
      <c r="F6170" t="s">
        <v>8445</v>
      </c>
      <c r="G6170">
        <v>0</v>
      </c>
      <c r="H6170">
        <v>0</v>
      </c>
      <c r="I6170">
        <v>0</v>
      </c>
    </row>
    <row r="6171" spans="1:9" hidden="1" x14ac:dyDescent="0.3">
      <c r="A6171" s="1" t="s">
        <v>159</v>
      </c>
      <c r="B6171" s="1" t="s">
        <v>176</v>
      </c>
      <c r="C6171">
        <v>35.747799999999998</v>
      </c>
      <c r="D6171">
        <v>-86.692300000000003</v>
      </c>
      <c r="E6171" s="1" t="s">
        <v>37</v>
      </c>
      <c r="F6171" t="s">
        <v>8676</v>
      </c>
      <c r="G6171">
        <v>0</v>
      </c>
      <c r="H6171">
        <v>0</v>
      </c>
      <c r="I6171">
        <v>0</v>
      </c>
    </row>
    <row r="6172" spans="1:9" hidden="1" x14ac:dyDescent="0.3">
      <c r="A6172" s="1" t="s">
        <v>159</v>
      </c>
      <c r="B6172" s="1" t="s">
        <v>176</v>
      </c>
      <c r="C6172">
        <v>35.747799999999998</v>
      </c>
      <c r="D6172">
        <v>-86.692300000000003</v>
      </c>
      <c r="E6172" s="1" t="s">
        <v>38</v>
      </c>
      <c r="F6172" t="s">
        <v>8907</v>
      </c>
      <c r="G6172">
        <v>0</v>
      </c>
      <c r="H6172">
        <v>0</v>
      </c>
      <c r="I6172">
        <v>0</v>
      </c>
    </row>
    <row r="6173" spans="1:9" hidden="1" x14ac:dyDescent="0.3">
      <c r="A6173" s="1" t="s">
        <v>159</v>
      </c>
      <c r="B6173" s="1" t="s">
        <v>176</v>
      </c>
      <c r="C6173">
        <v>35.747799999999998</v>
      </c>
      <c r="D6173">
        <v>-86.692300000000003</v>
      </c>
      <c r="E6173" s="1" t="s">
        <v>39</v>
      </c>
      <c r="F6173" t="s">
        <v>9138</v>
      </c>
      <c r="G6173">
        <v>0</v>
      </c>
      <c r="H6173">
        <v>0</v>
      </c>
      <c r="I6173">
        <v>0</v>
      </c>
    </row>
    <row r="6174" spans="1:9" hidden="1" x14ac:dyDescent="0.3">
      <c r="A6174" s="1" t="s">
        <v>159</v>
      </c>
      <c r="B6174" s="1" t="s">
        <v>176</v>
      </c>
      <c r="C6174">
        <v>35.747799999999998</v>
      </c>
      <c r="D6174">
        <v>-86.692300000000003</v>
      </c>
      <c r="E6174" s="1" t="s">
        <v>40</v>
      </c>
      <c r="F6174" t="s">
        <v>9369</v>
      </c>
      <c r="G6174">
        <v>0</v>
      </c>
      <c r="H6174">
        <v>0</v>
      </c>
      <c r="I6174">
        <v>0</v>
      </c>
    </row>
    <row r="6175" spans="1:9" hidden="1" x14ac:dyDescent="0.3">
      <c r="A6175" s="1" t="s">
        <v>159</v>
      </c>
      <c r="B6175" s="1" t="s">
        <v>176</v>
      </c>
      <c r="C6175">
        <v>35.747799999999998</v>
      </c>
      <c r="D6175">
        <v>-86.692300000000003</v>
      </c>
      <c r="E6175" s="1" t="s">
        <v>41</v>
      </c>
      <c r="F6175" t="s">
        <v>9600</v>
      </c>
      <c r="G6175">
        <v>0</v>
      </c>
      <c r="H6175">
        <v>0</v>
      </c>
      <c r="I6175">
        <v>0</v>
      </c>
    </row>
    <row r="6176" spans="1:9" hidden="1" x14ac:dyDescent="0.3">
      <c r="A6176" s="1" t="s">
        <v>159</v>
      </c>
      <c r="B6176" s="1" t="s">
        <v>176</v>
      </c>
      <c r="C6176">
        <v>35.747799999999998</v>
      </c>
      <c r="D6176">
        <v>-86.692300000000003</v>
      </c>
      <c r="E6176" s="1" t="s">
        <v>42</v>
      </c>
      <c r="F6176" t="s">
        <v>9831</v>
      </c>
      <c r="G6176">
        <v>0</v>
      </c>
      <c r="H6176">
        <v>0</v>
      </c>
      <c r="I6176">
        <v>0</v>
      </c>
    </row>
    <row r="6177" spans="1:9" hidden="1" x14ac:dyDescent="0.3">
      <c r="A6177" s="1" t="s">
        <v>159</v>
      </c>
      <c r="B6177" s="1" t="s">
        <v>176</v>
      </c>
      <c r="C6177">
        <v>35.747799999999998</v>
      </c>
      <c r="D6177">
        <v>-86.692300000000003</v>
      </c>
      <c r="E6177" s="1" t="s">
        <v>43</v>
      </c>
      <c r="F6177" t="s">
        <v>10060</v>
      </c>
      <c r="G6177">
        <v>0</v>
      </c>
      <c r="H6177">
        <v>0</v>
      </c>
      <c r="I6177">
        <v>0</v>
      </c>
    </row>
    <row r="6178" spans="1:9" hidden="1" x14ac:dyDescent="0.3">
      <c r="A6178" s="1" t="s">
        <v>159</v>
      </c>
      <c r="B6178" s="1" t="s">
        <v>176</v>
      </c>
      <c r="C6178">
        <v>35.747799999999998</v>
      </c>
      <c r="D6178">
        <v>-86.692300000000003</v>
      </c>
      <c r="E6178" s="1" t="s">
        <v>44</v>
      </c>
      <c r="F6178" t="s">
        <v>10288</v>
      </c>
      <c r="G6178">
        <v>0</v>
      </c>
      <c r="H6178">
        <v>0</v>
      </c>
      <c r="I6178">
        <v>0</v>
      </c>
    </row>
    <row r="6179" spans="1:9" hidden="1" x14ac:dyDescent="0.3">
      <c r="A6179" s="1" t="s">
        <v>159</v>
      </c>
      <c r="B6179" s="1" t="s">
        <v>176</v>
      </c>
      <c r="C6179">
        <v>35.747799999999998</v>
      </c>
      <c r="D6179">
        <v>-86.692300000000003</v>
      </c>
      <c r="E6179" s="1" t="s">
        <v>45</v>
      </c>
      <c r="F6179" t="s">
        <v>10509</v>
      </c>
      <c r="G6179">
        <v>0</v>
      </c>
      <c r="H6179">
        <v>0</v>
      </c>
      <c r="I6179">
        <v>0</v>
      </c>
    </row>
    <row r="6180" spans="1:9" hidden="1" x14ac:dyDescent="0.3">
      <c r="A6180" s="1" t="s">
        <v>159</v>
      </c>
      <c r="B6180" s="1" t="s">
        <v>176</v>
      </c>
      <c r="C6180">
        <v>35.747799999999998</v>
      </c>
      <c r="D6180">
        <v>-86.692300000000003</v>
      </c>
      <c r="E6180" s="1" t="s">
        <v>46</v>
      </c>
      <c r="F6180" t="s">
        <v>10725</v>
      </c>
      <c r="G6180">
        <v>0</v>
      </c>
      <c r="H6180">
        <v>0</v>
      </c>
      <c r="I6180">
        <v>0</v>
      </c>
    </row>
    <row r="6181" spans="1:9" hidden="1" x14ac:dyDescent="0.3">
      <c r="A6181" s="1" t="s">
        <v>159</v>
      </c>
      <c r="B6181" s="1" t="s">
        <v>176</v>
      </c>
      <c r="C6181">
        <v>35.747799999999998</v>
      </c>
      <c r="D6181">
        <v>-86.692300000000003</v>
      </c>
      <c r="E6181" s="1" t="s">
        <v>47</v>
      </c>
      <c r="F6181" t="s">
        <v>10940</v>
      </c>
      <c r="G6181">
        <v>0</v>
      </c>
      <c r="H6181">
        <v>0</v>
      </c>
      <c r="I6181">
        <v>0</v>
      </c>
    </row>
    <row r="6182" spans="1:9" hidden="1" x14ac:dyDescent="0.3">
      <c r="A6182" s="1" t="s">
        <v>159</v>
      </c>
      <c r="B6182" s="1" t="s">
        <v>176</v>
      </c>
      <c r="C6182">
        <v>35.747799999999998</v>
      </c>
      <c r="D6182">
        <v>-86.692300000000003</v>
      </c>
      <c r="E6182" s="1" t="s">
        <v>48</v>
      </c>
      <c r="F6182" t="s">
        <v>11743</v>
      </c>
      <c r="G6182">
        <v>0</v>
      </c>
      <c r="H6182">
        <v>0</v>
      </c>
      <c r="I6182">
        <v>0</v>
      </c>
    </row>
    <row r="6183" spans="1:9" hidden="1" x14ac:dyDescent="0.3">
      <c r="A6183" s="1" t="s">
        <v>159</v>
      </c>
      <c r="B6183" s="1" t="s">
        <v>176</v>
      </c>
      <c r="C6183">
        <v>35.747799999999998</v>
      </c>
      <c r="D6183">
        <v>-86.692300000000003</v>
      </c>
      <c r="E6183" s="1" t="s">
        <v>49</v>
      </c>
      <c r="F6183" t="s">
        <v>11934</v>
      </c>
      <c r="G6183">
        <v>0</v>
      </c>
      <c r="H6183">
        <v>0</v>
      </c>
      <c r="I6183">
        <v>0</v>
      </c>
    </row>
    <row r="6184" spans="1:9" hidden="1" x14ac:dyDescent="0.3">
      <c r="A6184" s="1" t="s">
        <v>159</v>
      </c>
      <c r="B6184" s="1" t="s">
        <v>176</v>
      </c>
      <c r="C6184">
        <v>35.747799999999998</v>
      </c>
      <c r="D6184">
        <v>-86.692300000000003</v>
      </c>
      <c r="E6184" s="1" t="s">
        <v>50</v>
      </c>
      <c r="F6184" t="s">
        <v>12106</v>
      </c>
      <c r="G6184">
        <v>0</v>
      </c>
      <c r="H6184">
        <v>0</v>
      </c>
      <c r="I6184">
        <v>0</v>
      </c>
    </row>
    <row r="6185" spans="1:9" hidden="1" x14ac:dyDescent="0.3">
      <c r="A6185" s="1" t="s">
        <v>159</v>
      </c>
      <c r="B6185" s="1" t="s">
        <v>176</v>
      </c>
      <c r="C6185">
        <v>35.747799999999998</v>
      </c>
      <c r="D6185">
        <v>-86.692300000000003</v>
      </c>
      <c r="E6185" s="1" t="s">
        <v>51</v>
      </c>
      <c r="F6185" t="s">
        <v>12255</v>
      </c>
      <c r="G6185">
        <v>0</v>
      </c>
      <c r="H6185">
        <v>0</v>
      </c>
      <c r="I6185">
        <v>0</v>
      </c>
    </row>
    <row r="6186" spans="1:9" hidden="1" x14ac:dyDescent="0.3">
      <c r="A6186" s="1" t="s">
        <v>159</v>
      </c>
      <c r="B6186" s="1" t="s">
        <v>176</v>
      </c>
      <c r="C6186">
        <v>35.747799999999998</v>
      </c>
      <c r="D6186">
        <v>-86.692300000000003</v>
      </c>
      <c r="E6186" s="1" t="s">
        <v>52</v>
      </c>
      <c r="F6186" t="s">
        <v>17207</v>
      </c>
      <c r="G6186">
        <v>0</v>
      </c>
      <c r="H6186">
        <v>7</v>
      </c>
      <c r="I6186">
        <v>0</v>
      </c>
    </row>
    <row r="6187" spans="1:9" hidden="1" x14ac:dyDescent="0.3">
      <c r="A6187" s="1" t="s">
        <v>159</v>
      </c>
      <c r="B6187" s="1" t="s">
        <v>176</v>
      </c>
      <c r="C6187">
        <v>35.747799999999998</v>
      </c>
      <c r="D6187">
        <v>-86.692300000000003</v>
      </c>
      <c r="E6187" s="1" t="s">
        <v>53</v>
      </c>
      <c r="F6187" t="s">
        <v>17208</v>
      </c>
      <c r="G6187">
        <v>0</v>
      </c>
      <c r="H6187">
        <v>9</v>
      </c>
      <c r="I6187">
        <v>0</v>
      </c>
    </row>
    <row r="6188" spans="1:9" hidden="1" x14ac:dyDescent="0.3">
      <c r="A6188" s="1" t="s">
        <v>159</v>
      </c>
      <c r="B6188" s="1" t="s">
        <v>176</v>
      </c>
      <c r="C6188">
        <v>35.747799999999998</v>
      </c>
      <c r="D6188">
        <v>-86.692300000000003</v>
      </c>
      <c r="E6188" s="1" t="s">
        <v>54</v>
      </c>
      <c r="F6188" t="s">
        <v>17209</v>
      </c>
      <c r="G6188">
        <v>0</v>
      </c>
      <c r="H6188">
        <v>18</v>
      </c>
      <c r="I6188">
        <v>0</v>
      </c>
    </row>
    <row r="6189" spans="1:9" hidden="1" x14ac:dyDescent="0.3">
      <c r="A6189" s="1" t="s">
        <v>159</v>
      </c>
      <c r="B6189" s="1" t="s">
        <v>176</v>
      </c>
      <c r="C6189">
        <v>35.747799999999998</v>
      </c>
      <c r="D6189">
        <v>-86.692300000000003</v>
      </c>
      <c r="E6189" s="1" t="s">
        <v>21548</v>
      </c>
      <c r="F6189" t="s">
        <v>21667</v>
      </c>
      <c r="G6189">
        <v>0</v>
      </c>
      <c r="H6189">
        <v>26</v>
      </c>
      <c r="I6189">
        <v>0</v>
      </c>
    </row>
    <row r="6190" spans="1:9" hidden="1" x14ac:dyDescent="0.3">
      <c r="A6190" s="1" t="s">
        <v>159</v>
      </c>
      <c r="B6190" s="1" t="s">
        <v>177</v>
      </c>
      <c r="C6190">
        <v>37.769300000000001</v>
      </c>
      <c r="D6190">
        <v>-78.17</v>
      </c>
      <c r="E6190" s="1" t="s">
        <v>4</v>
      </c>
      <c r="F6190" t="s">
        <v>897</v>
      </c>
      <c r="G6190">
        <v>0</v>
      </c>
      <c r="H6190">
        <v>0</v>
      </c>
      <c r="I6190">
        <v>0</v>
      </c>
    </row>
    <row r="6191" spans="1:9" hidden="1" x14ac:dyDescent="0.3">
      <c r="A6191" s="1" t="s">
        <v>159</v>
      </c>
      <c r="B6191" s="1" t="s">
        <v>177</v>
      </c>
      <c r="C6191">
        <v>37.769300000000001</v>
      </c>
      <c r="D6191">
        <v>-78.17</v>
      </c>
      <c r="E6191" s="1" t="s">
        <v>5</v>
      </c>
      <c r="F6191" t="s">
        <v>1139</v>
      </c>
      <c r="G6191">
        <v>0</v>
      </c>
      <c r="H6191">
        <v>0</v>
      </c>
      <c r="I6191">
        <v>0</v>
      </c>
    </row>
    <row r="6192" spans="1:9" hidden="1" x14ac:dyDescent="0.3">
      <c r="A6192" s="1" t="s">
        <v>159</v>
      </c>
      <c r="B6192" s="1" t="s">
        <v>177</v>
      </c>
      <c r="C6192">
        <v>37.769300000000001</v>
      </c>
      <c r="D6192">
        <v>-78.17</v>
      </c>
      <c r="E6192" s="1" t="s">
        <v>6</v>
      </c>
      <c r="F6192" t="s">
        <v>1381</v>
      </c>
      <c r="G6192">
        <v>0</v>
      </c>
      <c r="H6192">
        <v>0</v>
      </c>
      <c r="I6192">
        <v>0</v>
      </c>
    </row>
    <row r="6193" spans="1:9" hidden="1" x14ac:dyDescent="0.3">
      <c r="A6193" s="1" t="s">
        <v>159</v>
      </c>
      <c r="B6193" s="1" t="s">
        <v>177</v>
      </c>
      <c r="C6193">
        <v>37.769300000000001</v>
      </c>
      <c r="D6193">
        <v>-78.17</v>
      </c>
      <c r="E6193" s="1" t="s">
        <v>7</v>
      </c>
      <c r="F6193" t="s">
        <v>1622</v>
      </c>
      <c r="G6193">
        <v>0</v>
      </c>
      <c r="H6193">
        <v>0</v>
      </c>
      <c r="I6193">
        <v>0</v>
      </c>
    </row>
    <row r="6194" spans="1:9" hidden="1" x14ac:dyDescent="0.3">
      <c r="A6194" s="1" t="s">
        <v>159</v>
      </c>
      <c r="B6194" s="1" t="s">
        <v>177</v>
      </c>
      <c r="C6194">
        <v>37.769300000000001</v>
      </c>
      <c r="D6194">
        <v>-78.17</v>
      </c>
      <c r="E6194" s="1" t="s">
        <v>8</v>
      </c>
      <c r="F6194" t="s">
        <v>1863</v>
      </c>
      <c r="G6194">
        <v>0</v>
      </c>
      <c r="H6194">
        <v>0</v>
      </c>
      <c r="I6194">
        <v>0</v>
      </c>
    </row>
    <row r="6195" spans="1:9" hidden="1" x14ac:dyDescent="0.3">
      <c r="A6195" s="1" t="s">
        <v>159</v>
      </c>
      <c r="B6195" s="1" t="s">
        <v>177</v>
      </c>
      <c r="C6195">
        <v>37.769300000000001</v>
      </c>
      <c r="D6195">
        <v>-78.17</v>
      </c>
      <c r="E6195" s="1" t="s">
        <v>9</v>
      </c>
      <c r="F6195" t="s">
        <v>2101</v>
      </c>
      <c r="G6195">
        <v>0</v>
      </c>
      <c r="H6195">
        <v>0</v>
      </c>
      <c r="I6195">
        <v>0</v>
      </c>
    </row>
    <row r="6196" spans="1:9" hidden="1" x14ac:dyDescent="0.3">
      <c r="A6196" s="1" t="s">
        <v>159</v>
      </c>
      <c r="B6196" s="1" t="s">
        <v>177</v>
      </c>
      <c r="C6196">
        <v>37.769300000000001</v>
      </c>
      <c r="D6196">
        <v>-78.17</v>
      </c>
      <c r="E6196" s="1" t="s">
        <v>10</v>
      </c>
      <c r="F6196" t="s">
        <v>2339</v>
      </c>
      <c r="G6196">
        <v>0</v>
      </c>
      <c r="H6196">
        <v>0</v>
      </c>
      <c r="I6196">
        <v>0</v>
      </c>
    </row>
    <row r="6197" spans="1:9" hidden="1" x14ac:dyDescent="0.3">
      <c r="A6197" s="1" t="s">
        <v>159</v>
      </c>
      <c r="B6197" s="1" t="s">
        <v>177</v>
      </c>
      <c r="C6197">
        <v>37.769300000000001</v>
      </c>
      <c r="D6197">
        <v>-78.17</v>
      </c>
      <c r="E6197" s="1" t="s">
        <v>11</v>
      </c>
      <c r="F6197" t="s">
        <v>2577</v>
      </c>
      <c r="G6197">
        <v>0</v>
      </c>
      <c r="H6197">
        <v>0</v>
      </c>
      <c r="I6197">
        <v>0</v>
      </c>
    </row>
    <row r="6198" spans="1:9" hidden="1" x14ac:dyDescent="0.3">
      <c r="A6198" s="1" t="s">
        <v>159</v>
      </c>
      <c r="B6198" s="1" t="s">
        <v>177</v>
      </c>
      <c r="C6198">
        <v>37.769300000000001</v>
      </c>
      <c r="D6198">
        <v>-78.17</v>
      </c>
      <c r="E6198" s="1" t="s">
        <v>12</v>
      </c>
      <c r="F6198" t="s">
        <v>2815</v>
      </c>
      <c r="G6198">
        <v>0</v>
      </c>
      <c r="H6198">
        <v>0</v>
      </c>
      <c r="I6198">
        <v>0</v>
      </c>
    </row>
    <row r="6199" spans="1:9" hidden="1" x14ac:dyDescent="0.3">
      <c r="A6199" s="1" t="s">
        <v>159</v>
      </c>
      <c r="B6199" s="1" t="s">
        <v>177</v>
      </c>
      <c r="C6199">
        <v>37.769300000000001</v>
      </c>
      <c r="D6199">
        <v>-78.17</v>
      </c>
      <c r="E6199" s="1" t="s">
        <v>13</v>
      </c>
      <c r="F6199" t="s">
        <v>3053</v>
      </c>
      <c r="G6199">
        <v>0</v>
      </c>
      <c r="H6199">
        <v>0</v>
      </c>
      <c r="I6199">
        <v>0</v>
      </c>
    </row>
    <row r="6200" spans="1:9" hidden="1" x14ac:dyDescent="0.3">
      <c r="A6200" s="1" t="s">
        <v>159</v>
      </c>
      <c r="B6200" s="1" t="s">
        <v>177</v>
      </c>
      <c r="C6200">
        <v>37.769300000000001</v>
      </c>
      <c r="D6200">
        <v>-78.17</v>
      </c>
      <c r="E6200" s="1" t="s">
        <v>14</v>
      </c>
      <c r="F6200" t="s">
        <v>3290</v>
      </c>
      <c r="G6200">
        <v>0</v>
      </c>
      <c r="H6200">
        <v>0</v>
      </c>
      <c r="I6200">
        <v>0</v>
      </c>
    </row>
    <row r="6201" spans="1:9" hidden="1" x14ac:dyDescent="0.3">
      <c r="A6201" s="1" t="s">
        <v>159</v>
      </c>
      <c r="B6201" s="1" t="s">
        <v>177</v>
      </c>
      <c r="C6201">
        <v>37.769300000000001</v>
      </c>
      <c r="D6201">
        <v>-78.17</v>
      </c>
      <c r="E6201" s="1" t="s">
        <v>15</v>
      </c>
      <c r="F6201" t="s">
        <v>3526</v>
      </c>
      <c r="G6201">
        <v>0</v>
      </c>
      <c r="H6201">
        <v>0</v>
      </c>
      <c r="I6201">
        <v>0</v>
      </c>
    </row>
    <row r="6202" spans="1:9" hidden="1" x14ac:dyDescent="0.3">
      <c r="A6202" s="1" t="s">
        <v>159</v>
      </c>
      <c r="B6202" s="1" t="s">
        <v>177</v>
      </c>
      <c r="C6202">
        <v>37.769300000000001</v>
      </c>
      <c r="D6202">
        <v>-78.17</v>
      </c>
      <c r="E6202" s="1" t="s">
        <v>16</v>
      </c>
      <c r="F6202" t="s">
        <v>3762</v>
      </c>
      <c r="G6202">
        <v>0</v>
      </c>
      <c r="H6202">
        <v>0</v>
      </c>
      <c r="I6202">
        <v>0</v>
      </c>
    </row>
    <row r="6203" spans="1:9" hidden="1" x14ac:dyDescent="0.3">
      <c r="A6203" s="1" t="s">
        <v>159</v>
      </c>
      <c r="B6203" s="1" t="s">
        <v>177</v>
      </c>
      <c r="C6203">
        <v>37.769300000000001</v>
      </c>
      <c r="D6203">
        <v>-78.17</v>
      </c>
      <c r="E6203" s="1" t="s">
        <v>17</v>
      </c>
      <c r="F6203" t="s">
        <v>3997</v>
      </c>
      <c r="G6203">
        <v>0</v>
      </c>
      <c r="H6203">
        <v>0</v>
      </c>
      <c r="I6203">
        <v>0</v>
      </c>
    </row>
    <row r="6204" spans="1:9" hidden="1" x14ac:dyDescent="0.3">
      <c r="A6204" s="1" t="s">
        <v>159</v>
      </c>
      <c r="B6204" s="1" t="s">
        <v>177</v>
      </c>
      <c r="C6204">
        <v>37.769300000000001</v>
      </c>
      <c r="D6204">
        <v>-78.17</v>
      </c>
      <c r="E6204" s="1" t="s">
        <v>18</v>
      </c>
      <c r="F6204" t="s">
        <v>4232</v>
      </c>
      <c r="G6204">
        <v>0</v>
      </c>
      <c r="H6204">
        <v>0</v>
      </c>
      <c r="I6204">
        <v>0</v>
      </c>
    </row>
    <row r="6205" spans="1:9" hidden="1" x14ac:dyDescent="0.3">
      <c r="A6205" s="1" t="s">
        <v>159</v>
      </c>
      <c r="B6205" s="1" t="s">
        <v>177</v>
      </c>
      <c r="C6205">
        <v>37.769300000000001</v>
      </c>
      <c r="D6205">
        <v>-78.17</v>
      </c>
      <c r="E6205" s="1" t="s">
        <v>19</v>
      </c>
      <c r="F6205" t="s">
        <v>4467</v>
      </c>
      <c r="G6205">
        <v>0</v>
      </c>
      <c r="H6205">
        <v>0</v>
      </c>
      <c r="I6205">
        <v>0</v>
      </c>
    </row>
    <row r="6206" spans="1:9" hidden="1" x14ac:dyDescent="0.3">
      <c r="A6206" s="1" t="s">
        <v>159</v>
      </c>
      <c r="B6206" s="1" t="s">
        <v>177</v>
      </c>
      <c r="C6206">
        <v>37.769300000000001</v>
      </c>
      <c r="D6206">
        <v>-78.17</v>
      </c>
      <c r="E6206" s="1" t="s">
        <v>20</v>
      </c>
      <c r="F6206" t="s">
        <v>4702</v>
      </c>
      <c r="G6206">
        <v>0</v>
      </c>
      <c r="H6206">
        <v>0</v>
      </c>
      <c r="I6206">
        <v>0</v>
      </c>
    </row>
    <row r="6207" spans="1:9" hidden="1" x14ac:dyDescent="0.3">
      <c r="A6207" s="1" t="s">
        <v>159</v>
      </c>
      <c r="B6207" s="1" t="s">
        <v>177</v>
      </c>
      <c r="C6207">
        <v>37.769300000000001</v>
      </c>
      <c r="D6207">
        <v>-78.17</v>
      </c>
      <c r="E6207" s="1" t="s">
        <v>21</v>
      </c>
      <c r="F6207" t="s">
        <v>4937</v>
      </c>
      <c r="G6207">
        <v>0</v>
      </c>
      <c r="H6207">
        <v>0</v>
      </c>
      <c r="I6207">
        <v>0</v>
      </c>
    </row>
    <row r="6208" spans="1:9" hidden="1" x14ac:dyDescent="0.3">
      <c r="A6208" s="1" t="s">
        <v>159</v>
      </c>
      <c r="B6208" s="1" t="s">
        <v>177</v>
      </c>
      <c r="C6208">
        <v>37.769300000000001</v>
      </c>
      <c r="D6208">
        <v>-78.17</v>
      </c>
      <c r="E6208" s="1" t="s">
        <v>22</v>
      </c>
      <c r="F6208" t="s">
        <v>5172</v>
      </c>
      <c r="G6208">
        <v>0</v>
      </c>
      <c r="H6208">
        <v>0</v>
      </c>
      <c r="I6208">
        <v>0</v>
      </c>
    </row>
    <row r="6209" spans="1:9" hidden="1" x14ac:dyDescent="0.3">
      <c r="A6209" s="1" t="s">
        <v>159</v>
      </c>
      <c r="B6209" s="1" t="s">
        <v>177</v>
      </c>
      <c r="C6209">
        <v>37.769300000000001</v>
      </c>
      <c r="D6209">
        <v>-78.17</v>
      </c>
      <c r="E6209" s="1" t="s">
        <v>23</v>
      </c>
      <c r="F6209" t="s">
        <v>5407</v>
      </c>
      <c r="G6209">
        <v>0</v>
      </c>
      <c r="H6209">
        <v>0</v>
      </c>
      <c r="I6209">
        <v>0</v>
      </c>
    </row>
    <row r="6210" spans="1:9" hidden="1" x14ac:dyDescent="0.3">
      <c r="A6210" s="1" t="s">
        <v>159</v>
      </c>
      <c r="B6210" s="1" t="s">
        <v>177</v>
      </c>
      <c r="C6210">
        <v>37.769300000000001</v>
      </c>
      <c r="D6210">
        <v>-78.17</v>
      </c>
      <c r="E6210" s="1" t="s">
        <v>24</v>
      </c>
      <c r="F6210" t="s">
        <v>5642</v>
      </c>
      <c r="G6210">
        <v>0</v>
      </c>
      <c r="H6210">
        <v>0</v>
      </c>
      <c r="I6210">
        <v>0</v>
      </c>
    </row>
    <row r="6211" spans="1:9" hidden="1" x14ac:dyDescent="0.3">
      <c r="A6211" s="1" t="s">
        <v>159</v>
      </c>
      <c r="B6211" s="1" t="s">
        <v>177</v>
      </c>
      <c r="C6211">
        <v>37.769300000000001</v>
      </c>
      <c r="D6211">
        <v>-78.17</v>
      </c>
      <c r="E6211" s="1" t="s">
        <v>25</v>
      </c>
      <c r="F6211" t="s">
        <v>5876</v>
      </c>
      <c r="G6211">
        <v>0</v>
      </c>
      <c r="H6211">
        <v>0</v>
      </c>
      <c r="I6211">
        <v>0</v>
      </c>
    </row>
    <row r="6212" spans="1:9" hidden="1" x14ac:dyDescent="0.3">
      <c r="A6212" s="1" t="s">
        <v>159</v>
      </c>
      <c r="B6212" s="1" t="s">
        <v>177</v>
      </c>
      <c r="C6212">
        <v>37.769300000000001</v>
      </c>
      <c r="D6212">
        <v>-78.17</v>
      </c>
      <c r="E6212" s="1" t="s">
        <v>26</v>
      </c>
      <c r="F6212" t="s">
        <v>6110</v>
      </c>
      <c r="G6212">
        <v>0</v>
      </c>
      <c r="H6212">
        <v>0</v>
      </c>
      <c r="I6212">
        <v>0</v>
      </c>
    </row>
    <row r="6213" spans="1:9" hidden="1" x14ac:dyDescent="0.3">
      <c r="A6213" s="1" t="s">
        <v>159</v>
      </c>
      <c r="B6213" s="1" t="s">
        <v>177</v>
      </c>
      <c r="C6213">
        <v>37.769300000000001</v>
      </c>
      <c r="D6213">
        <v>-78.17</v>
      </c>
      <c r="E6213" s="1" t="s">
        <v>27</v>
      </c>
      <c r="F6213" t="s">
        <v>6344</v>
      </c>
      <c r="G6213">
        <v>0</v>
      </c>
      <c r="H6213">
        <v>0</v>
      </c>
      <c r="I6213">
        <v>0</v>
      </c>
    </row>
    <row r="6214" spans="1:9" hidden="1" x14ac:dyDescent="0.3">
      <c r="A6214" s="1" t="s">
        <v>159</v>
      </c>
      <c r="B6214" s="1" t="s">
        <v>177</v>
      </c>
      <c r="C6214">
        <v>37.769300000000001</v>
      </c>
      <c r="D6214">
        <v>-78.17</v>
      </c>
      <c r="E6214" s="1" t="s">
        <v>28</v>
      </c>
      <c r="F6214" t="s">
        <v>6578</v>
      </c>
      <c r="G6214">
        <v>0</v>
      </c>
      <c r="H6214">
        <v>0</v>
      </c>
      <c r="I6214">
        <v>0</v>
      </c>
    </row>
    <row r="6215" spans="1:9" hidden="1" x14ac:dyDescent="0.3">
      <c r="A6215" s="1" t="s">
        <v>159</v>
      </c>
      <c r="B6215" s="1" t="s">
        <v>177</v>
      </c>
      <c r="C6215">
        <v>37.769300000000001</v>
      </c>
      <c r="D6215">
        <v>-78.17</v>
      </c>
      <c r="E6215" s="1" t="s">
        <v>29</v>
      </c>
      <c r="F6215" t="s">
        <v>6812</v>
      </c>
      <c r="G6215">
        <v>0</v>
      </c>
      <c r="H6215">
        <v>0</v>
      </c>
      <c r="I6215">
        <v>0</v>
      </c>
    </row>
    <row r="6216" spans="1:9" hidden="1" x14ac:dyDescent="0.3">
      <c r="A6216" s="1" t="s">
        <v>159</v>
      </c>
      <c r="B6216" s="1" t="s">
        <v>177</v>
      </c>
      <c r="C6216">
        <v>37.769300000000001</v>
      </c>
      <c r="D6216">
        <v>-78.17</v>
      </c>
      <c r="E6216" s="1" t="s">
        <v>30</v>
      </c>
      <c r="F6216" t="s">
        <v>7046</v>
      </c>
      <c r="G6216">
        <v>0</v>
      </c>
      <c r="H6216">
        <v>0</v>
      </c>
      <c r="I6216">
        <v>0</v>
      </c>
    </row>
    <row r="6217" spans="1:9" hidden="1" x14ac:dyDescent="0.3">
      <c r="A6217" s="1" t="s">
        <v>159</v>
      </c>
      <c r="B6217" s="1" t="s">
        <v>177</v>
      </c>
      <c r="C6217">
        <v>37.769300000000001</v>
      </c>
      <c r="D6217">
        <v>-78.17</v>
      </c>
      <c r="E6217" s="1" t="s">
        <v>31</v>
      </c>
      <c r="F6217" t="s">
        <v>7280</v>
      </c>
      <c r="G6217">
        <v>0</v>
      </c>
      <c r="H6217">
        <v>0</v>
      </c>
      <c r="I6217">
        <v>0</v>
      </c>
    </row>
    <row r="6218" spans="1:9" hidden="1" x14ac:dyDescent="0.3">
      <c r="A6218" s="1" t="s">
        <v>159</v>
      </c>
      <c r="B6218" s="1" t="s">
        <v>177</v>
      </c>
      <c r="C6218">
        <v>37.769300000000001</v>
      </c>
      <c r="D6218">
        <v>-78.17</v>
      </c>
      <c r="E6218" s="1" t="s">
        <v>32</v>
      </c>
      <c r="F6218" t="s">
        <v>7514</v>
      </c>
      <c r="G6218">
        <v>0</v>
      </c>
      <c r="H6218">
        <v>0</v>
      </c>
      <c r="I6218">
        <v>0</v>
      </c>
    </row>
    <row r="6219" spans="1:9" hidden="1" x14ac:dyDescent="0.3">
      <c r="A6219" s="1" t="s">
        <v>159</v>
      </c>
      <c r="B6219" s="1" t="s">
        <v>177</v>
      </c>
      <c r="C6219">
        <v>37.769300000000001</v>
      </c>
      <c r="D6219">
        <v>-78.17</v>
      </c>
      <c r="E6219" s="1" t="s">
        <v>33</v>
      </c>
      <c r="F6219" t="s">
        <v>7748</v>
      </c>
      <c r="G6219">
        <v>0</v>
      </c>
      <c r="H6219">
        <v>0</v>
      </c>
      <c r="I6219">
        <v>0</v>
      </c>
    </row>
    <row r="6220" spans="1:9" hidden="1" x14ac:dyDescent="0.3">
      <c r="A6220" s="1" t="s">
        <v>159</v>
      </c>
      <c r="B6220" s="1" t="s">
        <v>177</v>
      </c>
      <c r="C6220">
        <v>37.769300000000001</v>
      </c>
      <c r="D6220">
        <v>-78.17</v>
      </c>
      <c r="E6220" s="1" t="s">
        <v>34</v>
      </c>
      <c r="F6220" t="s">
        <v>7982</v>
      </c>
      <c r="G6220">
        <v>0</v>
      </c>
      <c r="H6220">
        <v>0</v>
      </c>
      <c r="I6220">
        <v>0</v>
      </c>
    </row>
    <row r="6221" spans="1:9" hidden="1" x14ac:dyDescent="0.3">
      <c r="A6221" s="1" t="s">
        <v>159</v>
      </c>
      <c r="B6221" s="1" t="s">
        <v>177</v>
      </c>
      <c r="C6221">
        <v>37.769300000000001</v>
      </c>
      <c r="D6221">
        <v>-78.17</v>
      </c>
      <c r="E6221" s="1" t="s">
        <v>35</v>
      </c>
      <c r="F6221" t="s">
        <v>8214</v>
      </c>
      <c r="G6221">
        <v>0</v>
      </c>
      <c r="H6221">
        <v>0</v>
      </c>
      <c r="I6221">
        <v>0</v>
      </c>
    </row>
    <row r="6222" spans="1:9" hidden="1" x14ac:dyDescent="0.3">
      <c r="A6222" s="1" t="s">
        <v>159</v>
      </c>
      <c r="B6222" s="1" t="s">
        <v>177</v>
      </c>
      <c r="C6222">
        <v>37.769300000000001</v>
      </c>
      <c r="D6222">
        <v>-78.17</v>
      </c>
      <c r="E6222" s="1" t="s">
        <v>36</v>
      </c>
      <c r="F6222" t="s">
        <v>8446</v>
      </c>
      <c r="G6222">
        <v>0</v>
      </c>
      <c r="H6222">
        <v>0</v>
      </c>
      <c r="I6222">
        <v>0</v>
      </c>
    </row>
    <row r="6223" spans="1:9" hidden="1" x14ac:dyDescent="0.3">
      <c r="A6223" s="1" t="s">
        <v>159</v>
      </c>
      <c r="B6223" s="1" t="s">
        <v>177</v>
      </c>
      <c r="C6223">
        <v>37.769300000000001</v>
      </c>
      <c r="D6223">
        <v>-78.17</v>
      </c>
      <c r="E6223" s="1" t="s">
        <v>37</v>
      </c>
      <c r="F6223" t="s">
        <v>8677</v>
      </c>
      <c r="G6223">
        <v>0</v>
      </c>
      <c r="H6223">
        <v>0</v>
      </c>
      <c r="I6223">
        <v>0</v>
      </c>
    </row>
    <row r="6224" spans="1:9" hidden="1" x14ac:dyDescent="0.3">
      <c r="A6224" s="1" t="s">
        <v>159</v>
      </c>
      <c r="B6224" s="1" t="s">
        <v>177</v>
      </c>
      <c r="C6224">
        <v>37.769300000000001</v>
      </c>
      <c r="D6224">
        <v>-78.17</v>
      </c>
      <c r="E6224" s="1" t="s">
        <v>38</v>
      </c>
      <c r="F6224" t="s">
        <v>8908</v>
      </c>
      <c r="G6224">
        <v>0</v>
      </c>
      <c r="H6224">
        <v>0</v>
      </c>
      <c r="I6224">
        <v>0</v>
      </c>
    </row>
    <row r="6225" spans="1:9" hidden="1" x14ac:dyDescent="0.3">
      <c r="A6225" s="1" t="s">
        <v>159</v>
      </c>
      <c r="B6225" s="1" t="s">
        <v>177</v>
      </c>
      <c r="C6225">
        <v>37.769300000000001</v>
      </c>
      <c r="D6225">
        <v>-78.17</v>
      </c>
      <c r="E6225" s="1" t="s">
        <v>39</v>
      </c>
      <c r="F6225" t="s">
        <v>9139</v>
      </c>
      <c r="G6225">
        <v>0</v>
      </c>
      <c r="H6225">
        <v>0</v>
      </c>
      <c r="I6225">
        <v>0</v>
      </c>
    </row>
    <row r="6226" spans="1:9" hidden="1" x14ac:dyDescent="0.3">
      <c r="A6226" s="1" t="s">
        <v>159</v>
      </c>
      <c r="B6226" s="1" t="s">
        <v>177</v>
      </c>
      <c r="C6226">
        <v>37.769300000000001</v>
      </c>
      <c r="D6226">
        <v>-78.17</v>
      </c>
      <c r="E6226" s="1" t="s">
        <v>40</v>
      </c>
      <c r="F6226" t="s">
        <v>9370</v>
      </c>
      <c r="G6226">
        <v>0</v>
      </c>
      <c r="H6226">
        <v>0</v>
      </c>
      <c r="I6226">
        <v>0</v>
      </c>
    </row>
    <row r="6227" spans="1:9" hidden="1" x14ac:dyDescent="0.3">
      <c r="A6227" s="1" t="s">
        <v>159</v>
      </c>
      <c r="B6227" s="1" t="s">
        <v>177</v>
      </c>
      <c r="C6227">
        <v>37.769300000000001</v>
      </c>
      <c r="D6227">
        <v>-78.17</v>
      </c>
      <c r="E6227" s="1" t="s">
        <v>41</v>
      </c>
      <c r="F6227" t="s">
        <v>9601</v>
      </c>
      <c r="G6227">
        <v>0</v>
      </c>
      <c r="H6227">
        <v>0</v>
      </c>
      <c r="I6227">
        <v>0</v>
      </c>
    </row>
    <row r="6228" spans="1:9" hidden="1" x14ac:dyDescent="0.3">
      <c r="A6228" s="1" t="s">
        <v>159</v>
      </c>
      <c r="B6228" s="1" t="s">
        <v>177</v>
      </c>
      <c r="C6228">
        <v>37.769300000000001</v>
      </c>
      <c r="D6228">
        <v>-78.17</v>
      </c>
      <c r="E6228" s="1" t="s">
        <v>42</v>
      </c>
      <c r="F6228" t="s">
        <v>9832</v>
      </c>
      <c r="G6228">
        <v>0</v>
      </c>
      <c r="H6228">
        <v>0</v>
      </c>
      <c r="I6228">
        <v>0</v>
      </c>
    </row>
    <row r="6229" spans="1:9" hidden="1" x14ac:dyDescent="0.3">
      <c r="A6229" s="1" t="s">
        <v>159</v>
      </c>
      <c r="B6229" s="1" t="s">
        <v>177</v>
      </c>
      <c r="C6229">
        <v>37.769300000000001</v>
      </c>
      <c r="D6229">
        <v>-78.17</v>
      </c>
      <c r="E6229" s="1" t="s">
        <v>43</v>
      </c>
      <c r="F6229" t="s">
        <v>10061</v>
      </c>
      <c r="G6229">
        <v>0</v>
      </c>
      <c r="H6229">
        <v>0</v>
      </c>
      <c r="I6229">
        <v>0</v>
      </c>
    </row>
    <row r="6230" spans="1:9" hidden="1" x14ac:dyDescent="0.3">
      <c r="A6230" s="1" t="s">
        <v>159</v>
      </c>
      <c r="B6230" s="1" t="s">
        <v>177</v>
      </c>
      <c r="C6230">
        <v>37.769300000000001</v>
      </c>
      <c r="D6230">
        <v>-78.17</v>
      </c>
      <c r="E6230" s="1" t="s">
        <v>44</v>
      </c>
      <c r="F6230" t="s">
        <v>10289</v>
      </c>
      <c r="G6230">
        <v>0</v>
      </c>
      <c r="H6230">
        <v>0</v>
      </c>
      <c r="I6230">
        <v>0</v>
      </c>
    </row>
    <row r="6231" spans="1:9" hidden="1" x14ac:dyDescent="0.3">
      <c r="A6231" s="1" t="s">
        <v>159</v>
      </c>
      <c r="B6231" s="1" t="s">
        <v>177</v>
      </c>
      <c r="C6231">
        <v>37.769300000000001</v>
      </c>
      <c r="D6231">
        <v>-78.17</v>
      </c>
      <c r="E6231" s="1" t="s">
        <v>45</v>
      </c>
      <c r="F6231" t="s">
        <v>10510</v>
      </c>
      <c r="G6231">
        <v>0</v>
      </c>
      <c r="H6231">
        <v>0</v>
      </c>
      <c r="I6231">
        <v>0</v>
      </c>
    </row>
    <row r="6232" spans="1:9" hidden="1" x14ac:dyDescent="0.3">
      <c r="A6232" s="1" t="s">
        <v>159</v>
      </c>
      <c r="B6232" s="1" t="s">
        <v>177</v>
      </c>
      <c r="C6232">
        <v>37.769300000000001</v>
      </c>
      <c r="D6232">
        <v>-78.17</v>
      </c>
      <c r="E6232" s="1" t="s">
        <v>46</v>
      </c>
      <c r="F6232" t="s">
        <v>10726</v>
      </c>
      <c r="G6232">
        <v>0</v>
      </c>
      <c r="H6232">
        <v>0</v>
      </c>
      <c r="I6232">
        <v>0</v>
      </c>
    </row>
    <row r="6233" spans="1:9" hidden="1" x14ac:dyDescent="0.3">
      <c r="A6233" s="1" t="s">
        <v>159</v>
      </c>
      <c r="B6233" s="1" t="s">
        <v>177</v>
      </c>
      <c r="C6233">
        <v>37.769300000000001</v>
      </c>
      <c r="D6233">
        <v>-78.17</v>
      </c>
      <c r="E6233" s="1" t="s">
        <v>47</v>
      </c>
      <c r="F6233" t="s">
        <v>10941</v>
      </c>
      <c r="G6233">
        <v>0</v>
      </c>
      <c r="H6233">
        <v>0</v>
      </c>
      <c r="I6233">
        <v>0</v>
      </c>
    </row>
    <row r="6234" spans="1:9" hidden="1" x14ac:dyDescent="0.3">
      <c r="A6234" s="1" t="s">
        <v>159</v>
      </c>
      <c r="B6234" s="1" t="s">
        <v>177</v>
      </c>
      <c r="C6234">
        <v>37.769300000000001</v>
      </c>
      <c r="D6234">
        <v>-78.17</v>
      </c>
      <c r="E6234" s="1" t="s">
        <v>48</v>
      </c>
      <c r="F6234" t="s">
        <v>11744</v>
      </c>
      <c r="G6234">
        <v>0</v>
      </c>
      <c r="H6234">
        <v>0</v>
      </c>
      <c r="I6234">
        <v>0</v>
      </c>
    </row>
    <row r="6235" spans="1:9" hidden="1" x14ac:dyDescent="0.3">
      <c r="A6235" s="1" t="s">
        <v>159</v>
      </c>
      <c r="B6235" s="1" t="s">
        <v>177</v>
      </c>
      <c r="C6235">
        <v>37.769300000000001</v>
      </c>
      <c r="D6235">
        <v>-78.17</v>
      </c>
      <c r="E6235" s="1" t="s">
        <v>49</v>
      </c>
      <c r="F6235" t="s">
        <v>11935</v>
      </c>
      <c r="G6235">
        <v>0</v>
      </c>
      <c r="H6235">
        <v>0</v>
      </c>
      <c r="I6235">
        <v>0</v>
      </c>
    </row>
    <row r="6236" spans="1:9" hidden="1" x14ac:dyDescent="0.3">
      <c r="A6236" s="1" t="s">
        <v>159</v>
      </c>
      <c r="B6236" s="1" t="s">
        <v>177</v>
      </c>
      <c r="C6236">
        <v>37.769300000000001</v>
      </c>
      <c r="D6236">
        <v>-78.17</v>
      </c>
      <c r="E6236" s="1" t="s">
        <v>50</v>
      </c>
      <c r="F6236" t="s">
        <v>12107</v>
      </c>
      <c r="G6236">
        <v>0</v>
      </c>
      <c r="H6236">
        <v>0</v>
      </c>
      <c r="I6236">
        <v>0</v>
      </c>
    </row>
    <row r="6237" spans="1:9" hidden="1" x14ac:dyDescent="0.3">
      <c r="A6237" s="1" t="s">
        <v>159</v>
      </c>
      <c r="B6237" s="1" t="s">
        <v>177</v>
      </c>
      <c r="C6237">
        <v>37.769300000000001</v>
      </c>
      <c r="D6237">
        <v>-78.17</v>
      </c>
      <c r="E6237" s="1" t="s">
        <v>51</v>
      </c>
      <c r="F6237" t="s">
        <v>12256</v>
      </c>
      <c r="G6237">
        <v>0</v>
      </c>
      <c r="H6237">
        <v>0</v>
      </c>
      <c r="I6237">
        <v>0</v>
      </c>
    </row>
    <row r="6238" spans="1:9" hidden="1" x14ac:dyDescent="0.3">
      <c r="A6238" s="1" t="s">
        <v>159</v>
      </c>
      <c r="B6238" s="1" t="s">
        <v>177</v>
      </c>
      <c r="C6238">
        <v>37.769300000000001</v>
      </c>
      <c r="D6238">
        <v>-78.17</v>
      </c>
      <c r="E6238" s="1" t="s">
        <v>52</v>
      </c>
      <c r="F6238" t="s">
        <v>17210</v>
      </c>
      <c r="G6238">
        <v>0</v>
      </c>
      <c r="H6238">
        <v>7</v>
      </c>
      <c r="I6238">
        <v>0</v>
      </c>
    </row>
    <row r="6239" spans="1:9" hidden="1" x14ac:dyDescent="0.3">
      <c r="A6239" s="1" t="s">
        <v>159</v>
      </c>
      <c r="B6239" s="1" t="s">
        <v>177</v>
      </c>
      <c r="C6239">
        <v>37.769300000000001</v>
      </c>
      <c r="D6239">
        <v>-78.17</v>
      </c>
      <c r="E6239" s="1" t="s">
        <v>53</v>
      </c>
      <c r="F6239" t="s">
        <v>17211</v>
      </c>
      <c r="G6239">
        <v>0</v>
      </c>
      <c r="H6239">
        <v>9</v>
      </c>
      <c r="I6239">
        <v>0</v>
      </c>
    </row>
    <row r="6240" spans="1:9" hidden="1" x14ac:dyDescent="0.3">
      <c r="A6240" s="1" t="s">
        <v>159</v>
      </c>
      <c r="B6240" s="1" t="s">
        <v>177</v>
      </c>
      <c r="C6240">
        <v>37.769300000000001</v>
      </c>
      <c r="D6240">
        <v>-78.17</v>
      </c>
      <c r="E6240" s="1" t="s">
        <v>54</v>
      </c>
      <c r="F6240" t="s">
        <v>17212</v>
      </c>
      <c r="G6240">
        <v>0</v>
      </c>
      <c r="H6240">
        <v>17</v>
      </c>
      <c r="I6240">
        <v>0</v>
      </c>
    </row>
    <row r="6241" spans="1:9" hidden="1" x14ac:dyDescent="0.3">
      <c r="A6241" s="1" t="s">
        <v>159</v>
      </c>
      <c r="B6241" s="1" t="s">
        <v>177</v>
      </c>
      <c r="C6241">
        <v>37.769300000000001</v>
      </c>
      <c r="D6241">
        <v>-78.17</v>
      </c>
      <c r="E6241" s="1" t="s">
        <v>21548</v>
      </c>
      <c r="F6241" t="s">
        <v>21668</v>
      </c>
      <c r="G6241">
        <v>0</v>
      </c>
      <c r="H6241">
        <v>30</v>
      </c>
      <c r="I6241">
        <v>0</v>
      </c>
    </row>
    <row r="6242" spans="1:9" hidden="1" x14ac:dyDescent="0.3">
      <c r="A6242" s="1" t="s">
        <v>159</v>
      </c>
      <c r="B6242" s="1" t="s">
        <v>178</v>
      </c>
      <c r="C6242">
        <v>33.729799999999997</v>
      </c>
      <c r="D6242">
        <v>-111.4312</v>
      </c>
      <c r="E6242" s="1" t="s">
        <v>4</v>
      </c>
      <c r="F6242" t="s">
        <v>898</v>
      </c>
      <c r="G6242">
        <v>0</v>
      </c>
      <c r="H6242">
        <v>0</v>
      </c>
      <c r="I6242">
        <v>0</v>
      </c>
    </row>
    <row r="6243" spans="1:9" hidden="1" x14ac:dyDescent="0.3">
      <c r="A6243" s="1" t="s">
        <v>159</v>
      </c>
      <c r="B6243" s="1" t="s">
        <v>178</v>
      </c>
      <c r="C6243">
        <v>33.729799999999997</v>
      </c>
      <c r="D6243">
        <v>-111.4312</v>
      </c>
      <c r="E6243" s="1" t="s">
        <v>5</v>
      </c>
      <c r="F6243" t="s">
        <v>1140</v>
      </c>
      <c r="G6243">
        <v>0</v>
      </c>
      <c r="H6243">
        <v>0</v>
      </c>
      <c r="I6243">
        <v>0</v>
      </c>
    </row>
    <row r="6244" spans="1:9" hidden="1" x14ac:dyDescent="0.3">
      <c r="A6244" s="1" t="s">
        <v>159</v>
      </c>
      <c r="B6244" s="1" t="s">
        <v>178</v>
      </c>
      <c r="C6244">
        <v>33.729799999999997</v>
      </c>
      <c r="D6244">
        <v>-111.4312</v>
      </c>
      <c r="E6244" s="1" t="s">
        <v>6</v>
      </c>
      <c r="F6244" t="s">
        <v>1382</v>
      </c>
      <c r="G6244">
        <v>0</v>
      </c>
      <c r="H6244">
        <v>0</v>
      </c>
      <c r="I6244">
        <v>0</v>
      </c>
    </row>
    <row r="6245" spans="1:9" hidden="1" x14ac:dyDescent="0.3">
      <c r="A6245" s="1" t="s">
        <v>159</v>
      </c>
      <c r="B6245" s="1" t="s">
        <v>178</v>
      </c>
      <c r="C6245">
        <v>33.729799999999997</v>
      </c>
      <c r="D6245">
        <v>-111.4312</v>
      </c>
      <c r="E6245" s="1" t="s">
        <v>7</v>
      </c>
      <c r="F6245" t="s">
        <v>1623</v>
      </c>
      <c r="G6245">
        <v>0</v>
      </c>
      <c r="H6245">
        <v>0</v>
      </c>
      <c r="I6245">
        <v>0</v>
      </c>
    </row>
    <row r="6246" spans="1:9" hidden="1" x14ac:dyDescent="0.3">
      <c r="A6246" s="1" t="s">
        <v>159</v>
      </c>
      <c r="B6246" s="1" t="s">
        <v>178</v>
      </c>
      <c r="C6246">
        <v>33.729799999999997</v>
      </c>
      <c r="D6246">
        <v>-111.4312</v>
      </c>
      <c r="E6246" s="1" t="s">
        <v>8</v>
      </c>
      <c r="F6246" t="s">
        <v>1864</v>
      </c>
      <c r="G6246">
        <v>0</v>
      </c>
      <c r="H6246">
        <v>0</v>
      </c>
      <c r="I6246">
        <v>0</v>
      </c>
    </row>
    <row r="6247" spans="1:9" hidden="1" x14ac:dyDescent="0.3">
      <c r="A6247" s="1" t="s">
        <v>159</v>
      </c>
      <c r="B6247" s="1" t="s">
        <v>178</v>
      </c>
      <c r="C6247">
        <v>33.729799999999997</v>
      </c>
      <c r="D6247">
        <v>-111.4312</v>
      </c>
      <c r="E6247" s="1" t="s">
        <v>9</v>
      </c>
      <c r="F6247" t="s">
        <v>2102</v>
      </c>
      <c r="G6247">
        <v>0</v>
      </c>
      <c r="H6247">
        <v>0</v>
      </c>
      <c r="I6247">
        <v>0</v>
      </c>
    </row>
    <row r="6248" spans="1:9" hidden="1" x14ac:dyDescent="0.3">
      <c r="A6248" s="1" t="s">
        <v>159</v>
      </c>
      <c r="B6248" s="1" t="s">
        <v>178</v>
      </c>
      <c r="C6248">
        <v>33.729799999999997</v>
      </c>
      <c r="D6248">
        <v>-111.4312</v>
      </c>
      <c r="E6248" s="1" t="s">
        <v>10</v>
      </c>
      <c r="F6248" t="s">
        <v>2340</v>
      </c>
      <c r="G6248">
        <v>0</v>
      </c>
      <c r="H6248">
        <v>0</v>
      </c>
      <c r="I6248">
        <v>0</v>
      </c>
    </row>
    <row r="6249" spans="1:9" hidden="1" x14ac:dyDescent="0.3">
      <c r="A6249" s="1" t="s">
        <v>159</v>
      </c>
      <c r="B6249" s="1" t="s">
        <v>178</v>
      </c>
      <c r="C6249">
        <v>33.729799999999997</v>
      </c>
      <c r="D6249">
        <v>-111.4312</v>
      </c>
      <c r="E6249" s="1" t="s">
        <v>11</v>
      </c>
      <c r="F6249" t="s">
        <v>2578</v>
      </c>
      <c r="G6249">
        <v>0</v>
      </c>
      <c r="H6249">
        <v>0</v>
      </c>
      <c r="I6249">
        <v>0</v>
      </c>
    </row>
    <row r="6250" spans="1:9" hidden="1" x14ac:dyDescent="0.3">
      <c r="A6250" s="1" t="s">
        <v>159</v>
      </c>
      <c r="B6250" s="1" t="s">
        <v>178</v>
      </c>
      <c r="C6250">
        <v>33.729799999999997</v>
      </c>
      <c r="D6250">
        <v>-111.4312</v>
      </c>
      <c r="E6250" s="1" t="s">
        <v>12</v>
      </c>
      <c r="F6250" t="s">
        <v>2816</v>
      </c>
      <c r="G6250">
        <v>0</v>
      </c>
      <c r="H6250">
        <v>0</v>
      </c>
      <c r="I6250">
        <v>0</v>
      </c>
    </row>
    <row r="6251" spans="1:9" hidden="1" x14ac:dyDescent="0.3">
      <c r="A6251" s="1" t="s">
        <v>159</v>
      </c>
      <c r="B6251" s="1" t="s">
        <v>178</v>
      </c>
      <c r="C6251">
        <v>33.729799999999997</v>
      </c>
      <c r="D6251">
        <v>-111.4312</v>
      </c>
      <c r="E6251" s="1" t="s">
        <v>13</v>
      </c>
      <c r="F6251" t="s">
        <v>3054</v>
      </c>
      <c r="G6251">
        <v>0</v>
      </c>
      <c r="H6251">
        <v>0</v>
      </c>
      <c r="I6251">
        <v>0</v>
      </c>
    </row>
    <row r="6252" spans="1:9" hidden="1" x14ac:dyDescent="0.3">
      <c r="A6252" s="1" t="s">
        <v>159</v>
      </c>
      <c r="B6252" s="1" t="s">
        <v>178</v>
      </c>
      <c r="C6252">
        <v>33.729799999999997</v>
      </c>
      <c r="D6252">
        <v>-111.4312</v>
      </c>
      <c r="E6252" s="1" t="s">
        <v>14</v>
      </c>
      <c r="F6252" t="s">
        <v>3291</v>
      </c>
      <c r="G6252">
        <v>0</v>
      </c>
      <c r="H6252">
        <v>0</v>
      </c>
      <c r="I6252">
        <v>0</v>
      </c>
    </row>
    <row r="6253" spans="1:9" hidden="1" x14ac:dyDescent="0.3">
      <c r="A6253" s="1" t="s">
        <v>159</v>
      </c>
      <c r="B6253" s="1" t="s">
        <v>178</v>
      </c>
      <c r="C6253">
        <v>33.729799999999997</v>
      </c>
      <c r="D6253">
        <v>-111.4312</v>
      </c>
      <c r="E6253" s="1" t="s">
        <v>15</v>
      </c>
      <c r="F6253" t="s">
        <v>3527</v>
      </c>
      <c r="G6253">
        <v>0</v>
      </c>
      <c r="H6253">
        <v>0</v>
      </c>
      <c r="I6253">
        <v>0</v>
      </c>
    </row>
    <row r="6254" spans="1:9" hidden="1" x14ac:dyDescent="0.3">
      <c r="A6254" s="1" t="s">
        <v>159</v>
      </c>
      <c r="B6254" s="1" t="s">
        <v>178</v>
      </c>
      <c r="C6254">
        <v>33.729799999999997</v>
      </c>
      <c r="D6254">
        <v>-111.4312</v>
      </c>
      <c r="E6254" s="1" t="s">
        <v>16</v>
      </c>
      <c r="F6254" t="s">
        <v>3763</v>
      </c>
      <c r="G6254">
        <v>0</v>
      </c>
      <c r="H6254">
        <v>0</v>
      </c>
      <c r="I6254">
        <v>0</v>
      </c>
    </row>
    <row r="6255" spans="1:9" hidden="1" x14ac:dyDescent="0.3">
      <c r="A6255" s="1" t="s">
        <v>159</v>
      </c>
      <c r="B6255" s="1" t="s">
        <v>178</v>
      </c>
      <c r="C6255">
        <v>33.729799999999997</v>
      </c>
      <c r="D6255">
        <v>-111.4312</v>
      </c>
      <c r="E6255" s="1" t="s">
        <v>17</v>
      </c>
      <c r="F6255" t="s">
        <v>3998</v>
      </c>
      <c r="G6255">
        <v>0</v>
      </c>
      <c r="H6255">
        <v>0</v>
      </c>
      <c r="I6255">
        <v>0</v>
      </c>
    </row>
    <row r="6256" spans="1:9" hidden="1" x14ac:dyDescent="0.3">
      <c r="A6256" s="1" t="s">
        <v>159</v>
      </c>
      <c r="B6256" s="1" t="s">
        <v>178</v>
      </c>
      <c r="C6256">
        <v>33.729799999999997</v>
      </c>
      <c r="D6256">
        <v>-111.4312</v>
      </c>
      <c r="E6256" s="1" t="s">
        <v>18</v>
      </c>
      <c r="F6256" t="s">
        <v>4233</v>
      </c>
      <c r="G6256">
        <v>0</v>
      </c>
      <c r="H6256">
        <v>0</v>
      </c>
      <c r="I6256">
        <v>0</v>
      </c>
    </row>
    <row r="6257" spans="1:9" hidden="1" x14ac:dyDescent="0.3">
      <c r="A6257" s="1" t="s">
        <v>159</v>
      </c>
      <c r="B6257" s="1" t="s">
        <v>178</v>
      </c>
      <c r="C6257">
        <v>33.729799999999997</v>
      </c>
      <c r="D6257">
        <v>-111.4312</v>
      </c>
      <c r="E6257" s="1" t="s">
        <v>19</v>
      </c>
      <c r="F6257" t="s">
        <v>4468</v>
      </c>
      <c r="G6257">
        <v>0</v>
      </c>
      <c r="H6257">
        <v>0</v>
      </c>
      <c r="I6257">
        <v>0</v>
      </c>
    </row>
    <row r="6258" spans="1:9" hidden="1" x14ac:dyDescent="0.3">
      <c r="A6258" s="1" t="s">
        <v>159</v>
      </c>
      <c r="B6258" s="1" t="s">
        <v>178</v>
      </c>
      <c r="C6258">
        <v>33.729799999999997</v>
      </c>
      <c r="D6258">
        <v>-111.4312</v>
      </c>
      <c r="E6258" s="1" t="s">
        <v>20</v>
      </c>
      <c r="F6258" t="s">
        <v>4703</v>
      </c>
      <c r="G6258">
        <v>0</v>
      </c>
      <c r="H6258">
        <v>0</v>
      </c>
      <c r="I6258">
        <v>0</v>
      </c>
    </row>
    <row r="6259" spans="1:9" hidden="1" x14ac:dyDescent="0.3">
      <c r="A6259" s="1" t="s">
        <v>159</v>
      </c>
      <c r="B6259" s="1" t="s">
        <v>178</v>
      </c>
      <c r="C6259">
        <v>33.729799999999997</v>
      </c>
      <c r="D6259">
        <v>-111.4312</v>
      </c>
      <c r="E6259" s="1" t="s">
        <v>21</v>
      </c>
      <c r="F6259" t="s">
        <v>4938</v>
      </c>
      <c r="G6259">
        <v>0</v>
      </c>
      <c r="H6259">
        <v>0</v>
      </c>
      <c r="I6259">
        <v>0</v>
      </c>
    </row>
    <row r="6260" spans="1:9" hidden="1" x14ac:dyDescent="0.3">
      <c r="A6260" s="1" t="s">
        <v>159</v>
      </c>
      <c r="B6260" s="1" t="s">
        <v>178</v>
      </c>
      <c r="C6260">
        <v>33.729799999999997</v>
      </c>
      <c r="D6260">
        <v>-111.4312</v>
      </c>
      <c r="E6260" s="1" t="s">
        <v>22</v>
      </c>
      <c r="F6260" t="s">
        <v>5173</v>
      </c>
      <c r="G6260">
        <v>0</v>
      </c>
      <c r="H6260">
        <v>0</v>
      </c>
      <c r="I6260">
        <v>0</v>
      </c>
    </row>
    <row r="6261" spans="1:9" hidden="1" x14ac:dyDescent="0.3">
      <c r="A6261" s="1" t="s">
        <v>159</v>
      </c>
      <c r="B6261" s="1" t="s">
        <v>178</v>
      </c>
      <c r="C6261">
        <v>33.729799999999997</v>
      </c>
      <c r="D6261">
        <v>-111.4312</v>
      </c>
      <c r="E6261" s="1" t="s">
        <v>23</v>
      </c>
      <c r="F6261" t="s">
        <v>5408</v>
      </c>
      <c r="G6261">
        <v>0</v>
      </c>
      <c r="H6261">
        <v>0</v>
      </c>
      <c r="I6261">
        <v>0</v>
      </c>
    </row>
    <row r="6262" spans="1:9" hidden="1" x14ac:dyDescent="0.3">
      <c r="A6262" s="1" t="s">
        <v>159</v>
      </c>
      <c r="B6262" s="1" t="s">
        <v>178</v>
      </c>
      <c r="C6262">
        <v>33.729799999999997</v>
      </c>
      <c r="D6262">
        <v>-111.4312</v>
      </c>
      <c r="E6262" s="1" t="s">
        <v>24</v>
      </c>
      <c r="F6262" t="s">
        <v>5643</v>
      </c>
      <c r="G6262">
        <v>0</v>
      </c>
      <c r="H6262">
        <v>0</v>
      </c>
      <c r="I6262">
        <v>0</v>
      </c>
    </row>
    <row r="6263" spans="1:9" hidden="1" x14ac:dyDescent="0.3">
      <c r="A6263" s="1" t="s">
        <v>159</v>
      </c>
      <c r="B6263" s="1" t="s">
        <v>178</v>
      </c>
      <c r="C6263">
        <v>33.729799999999997</v>
      </c>
      <c r="D6263">
        <v>-111.4312</v>
      </c>
      <c r="E6263" s="1" t="s">
        <v>25</v>
      </c>
      <c r="F6263" t="s">
        <v>5877</v>
      </c>
      <c r="G6263">
        <v>0</v>
      </c>
      <c r="H6263">
        <v>0</v>
      </c>
      <c r="I6263">
        <v>0</v>
      </c>
    </row>
    <row r="6264" spans="1:9" hidden="1" x14ac:dyDescent="0.3">
      <c r="A6264" s="1" t="s">
        <v>159</v>
      </c>
      <c r="B6264" s="1" t="s">
        <v>178</v>
      </c>
      <c r="C6264">
        <v>33.729799999999997</v>
      </c>
      <c r="D6264">
        <v>-111.4312</v>
      </c>
      <c r="E6264" s="1" t="s">
        <v>26</v>
      </c>
      <c r="F6264" t="s">
        <v>6111</v>
      </c>
      <c r="G6264">
        <v>0</v>
      </c>
      <c r="H6264">
        <v>0</v>
      </c>
      <c r="I6264">
        <v>0</v>
      </c>
    </row>
    <row r="6265" spans="1:9" hidden="1" x14ac:dyDescent="0.3">
      <c r="A6265" s="1" t="s">
        <v>159</v>
      </c>
      <c r="B6265" s="1" t="s">
        <v>178</v>
      </c>
      <c r="C6265">
        <v>33.729799999999997</v>
      </c>
      <c r="D6265">
        <v>-111.4312</v>
      </c>
      <c r="E6265" s="1" t="s">
        <v>27</v>
      </c>
      <c r="F6265" t="s">
        <v>6345</v>
      </c>
      <c r="G6265">
        <v>0</v>
      </c>
      <c r="H6265">
        <v>0</v>
      </c>
      <c r="I6265">
        <v>0</v>
      </c>
    </row>
    <row r="6266" spans="1:9" hidden="1" x14ac:dyDescent="0.3">
      <c r="A6266" s="1" t="s">
        <v>159</v>
      </c>
      <c r="B6266" s="1" t="s">
        <v>178</v>
      </c>
      <c r="C6266">
        <v>33.729799999999997</v>
      </c>
      <c r="D6266">
        <v>-111.4312</v>
      </c>
      <c r="E6266" s="1" t="s">
        <v>28</v>
      </c>
      <c r="F6266" t="s">
        <v>6579</v>
      </c>
      <c r="G6266">
        <v>0</v>
      </c>
      <c r="H6266">
        <v>0</v>
      </c>
      <c r="I6266">
        <v>0</v>
      </c>
    </row>
    <row r="6267" spans="1:9" hidden="1" x14ac:dyDescent="0.3">
      <c r="A6267" s="1" t="s">
        <v>159</v>
      </c>
      <c r="B6267" s="1" t="s">
        <v>178</v>
      </c>
      <c r="C6267">
        <v>33.729799999999997</v>
      </c>
      <c r="D6267">
        <v>-111.4312</v>
      </c>
      <c r="E6267" s="1" t="s">
        <v>29</v>
      </c>
      <c r="F6267" t="s">
        <v>6813</v>
      </c>
      <c r="G6267">
        <v>0</v>
      </c>
      <c r="H6267">
        <v>0</v>
      </c>
      <c r="I6267">
        <v>0</v>
      </c>
    </row>
    <row r="6268" spans="1:9" hidden="1" x14ac:dyDescent="0.3">
      <c r="A6268" s="1" t="s">
        <v>159</v>
      </c>
      <c r="B6268" s="1" t="s">
        <v>178</v>
      </c>
      <c r="C6268">
        <v>33.729799999999997</v>
      </c>
      <c r="D6268">
        <v>-111.4312</v>
      </c>
      <c r="E6268" s="1" t="s">
        <v>30</v>
      </c>
      <c r="F6268" t="s">
        <v>7047</v>
      </c>
      <c r="G6268">
        <v>0</v>
      </c>
      <c r="H6268">
        <v>0</v>
      </c>
      <c r="I6268">
        <v>0</v>
      </c>
    </row>
    <row r="6269" spans="1:9" hidden="1" x14ac:dyDescent="0.3">
      <c r="A6269" s="1" t="s">
        <v>159</v>
      </c>
      <c r="B6269" s="1" t="s">
        <v>178</v>
      </c>
      <c r="C6269">
        <v>33.729799999999997</v>
      </c>
      <c r="D6269">
        <v>-111.4312</v>
      </c>
      <c r="E6269" s="1" t="s">
        <v>31</v>
      </c>
      <c r="F6269" t="s">
        <v>7281</v>
      </c>
      <c r="G6269">
        <v>0</v>
      </c>
      <c r="H6269">
        <v>0</v>
      </c>
      <c r="I6269">
        <v>0</v>
      </c>
    </row>
    <row r="6270" spans="1:9" hidden="1" x14ac:dyDescent="0.3">
      <c r="A6270" s="1" t="s">
        <v>159</v>
      </c>
      <c r="B6270" s="1" t="s">
        <v>178</v>
      </c>
      <c r="C6270">
        <v>33.729799999999997</v>
      </c>
      <c r="D6270">
        <v>-111.4312</v>
      </c>
      <c r="E6270" s="1" t="s">
        <v>32</v>
      </c>
      <c r="F6270" t="s">
        <v>7515</v>
      </c>
      <c r="G6270">
        <v>0</v>
      </c>
      <c r="H6270">
        <v>0</v>
      </c>
      <c r="I6270">
        <v>0</v>
      </c>
    </row>
    <row r="6271" spans="1:9" hidden="1" x14ac:dyDescent="0.3">
      <c r="A6271" s="1" t="s">
        <v>159</v>
      </c>
      <c r="B6271" s="1" t="s">
        <v>178</v>
      </c>
      <c r="C6271">
        <v>33.729799999999997</v>
      </c>
      <c r="D6271">
        <v>-111.4312</v>
      </c>
      <c r="E6271" s="1" t="s">
        <v>33</v>
      </c>
      <c r="F6271" t="s">
        <v>7749</v>
      </c>
      <c r="G6271">
        <v>0</v>
      </c>
      <c r="H6271">
        <v>0</v>
      </c>
      <c r="I6271">
        <v>0</v>
      </c>
    </row>
    <row r="6272" spans="1:9" hidden="1" x14ac:dyDescent="0.3">
      <c r="A6272" s="1" t="s">
        <v>159</v>
      </c>
      <c r="B6272" s="1" t="s">
        <v>178</v>
      </c>
      <c r="C6272">
        <v>33.729799999999997</v>
      </c>
      <c r="D6272">
        <v>-111.4312</v>
      </c>
      <c r="E6272" s="1" t="s">
        <v>34</v>
      </c>
      <c r="F6272" t="s">
        <v>7983</v>
      </c>
      <c r="G6272">
        <v>0</v>
      </c>
      <c r="H6272">
        <v>0</v>
      </c>
      <c r="I6272">
        <v>0</v>
      </c>
    </row>
    <row r="6273" spans="1:9" hidden="1" x14ac:dyDescent="0.3">
      <c r="A6273" s="1" t="s">
        <v>159</v>
      </c>
      <c r="B6273" s="1" t="s">
        <v>178</v>
      </c>
      <c r="C6273">
        <v>33.729799999999997</v>
      </c>
      <c r="D6273">
        <v>-111.4312</v>
      </c>
      <c r="E6273" s="1" t="s">
        <v>35</v>
      </c>
      <c r="F6273" t="s">
        <v>8215</v>
      </c>
      <c r="G6273">
        <v>0</v>
      </c>
      <c r="H6273">
        <v>0</v>
      </c>
      <c r="I6273">
        <v>0</v>
      </c>
    </row>
    <row r="6274" spans="1:9" hidden="1" x14ac:dyDescent="0.3">
      <c r="A6274" s="1" t="s">
        <v>159</v>
      </c>
      <c r="B6274" s="1" t="s">
        <v>178</v>
      </c>
      <c r="C6274">
        <v>33.729799999999997</v>
      </c>
      <c r="D6274">
        <v>-111.4312</v>
      </c>
      <c r="E6274" s="1" t="s">
        <v>36</v>
      </c>
      <c r="F6274" t="s">
        <v>8447</v>
      </c>
      <c r="G6274">
        <v>0</v>
      </c>
      <c r="H6274">
        <v>0</v>
      </c>
      <c r="I6274">
        <v>0</v>
      </c>
    </row>
    <row r="6275" spans="1:9" hidden="1" x14ac:dyDescent="0.3">
      <c r="A6275" s="1" t="s">
        <v>159</v>
      </c>
      <c r="B6275" s="1" t="s">
        <v>178</v>
      </c>
      <c r="C6275">
        <v>33.729799999999997</v>
      </c>
      <c r="D6275">
        <v>-111.4312</v>
      </c>
      <c r="E6275" s="1" t="s">
        <v>37</v>
      </c>
      <c r="F6275" t="s">
        <v>8678</v>
      </c>
      <c r="G6275">
        <v>0</v>
      </c>
      <c r="H6275">
        <v>0</v>
      </c>
      <c r="I6275">
        <v>0</v>
      </c>
    </row>
    <row r="6276" spans="1:9" hidden="1" x14ac:dyDescent="0.3">
      <c r="A6276" s="1" t="s">
        <v>159</v>
      </c>
      <c r="B6276" s="1" t="s">
        <v>178</v>
      </c>
      <c r="C6276">
        <v>33.729799999999997</v>
      </c>
      <c r="D6276">
        <v>-111.4312</v>
      </c>
      <c r="E6276" s="1" t="s">
        <v>38</v>
      </c>
      <c r="F6276" t="s">
        <v>8909</v>
      </c>
      <c r="G6276">
        <v>0</v>
      </c>
      <c r="H6276">
        <v>0</v>
      </c>
      <c r="I6276">
        <v>0</v>
      </c>
    </row>
    <row r="6277" spans="1:9" hidden="1" x14ac:dyDescent="0.3">
      <c r="A6277" s="1" t="s">
        <v>159</v>
      </c>
      <c r="B6277" s="1" t="s">
        <v>178</v>
      </c>
      <c r="C6277">
        <v>33.729799999999997</v>
      </c>
      <c r="D6277">
        <v>-111.4312</v>
      </c>
      <c r="E6277" s="1" t="s">
        <v>39</v>
      </c>
      <c r="F6277" t="s">
        <v>9140</v>
      </c>
      <c r="G6277">
        <v>0</v>
      </c>
      <c r="H6277">
        <v>0</v>
      </c>
      <c r="I6277">
        <v>0</v>
      </c>
    </row>
    <row r="6278" spans="1:9" hidden="1" x14ac:dyDescent="0.3">
      <c r="A6278" s="1" t="s">
        <v>159</v>
      </c>
      <c r="B6278" s="1" t="s">
        <v>178</v>
      </c>
      <c r="C6278">
        <v>33.729799999999997</v>
      </c>
      <c r="D6278">
        <v>-111.4312</v>
      </c>
      <c r="E6278" s="1" t="s">
        <v>40</v>
      </c>
      <c r="F6278" t="s">
        <v>9371</v>
      </c>
      <c r="G6278">
        <v>0</v>
      </c>
      <c r="H6278">
        <v>0</v>
      </c>
      <c r="I6278">
        <v>0</v>
      </c>
    </row>
    <row r="6279" spans="1:9" hidden="1" x14ac:dyDescent="0.3">
      <c r="A6279" s="1" t="s">
        <v>159</v>
      </c>
      <c r="B6279" s="1" t="s">
        <v>178</v>
      </c>
      <c r="C6279">
        <v>33.729799999999997</v>
      </c>
      <c r="D6279">
        <v>-111.4312</v>
      </c>
      <c r="E6279" s="1" t="s">
        <v>41</v>
      </c>
      <c r="F6279" t="s">
        <v>9602</v>
      </c>
      <c r="G6279">
        <v>0</v>
      </c>
      <c r="H6279">
        <v>0</v>
      </c>
      <c r="I6279">
        <v>0</v>
      </c>
    </row>
    <row r="6280" spans="1:9" hidden="1" x14ac:dyDescent="0.3">
      <c r="A6280" s="1" t="s">
        <v>159</v>
      </c>
      <c r="B6280" s="1" t="s">
        <v>178</v>
      </c>
      <c r="C6280">
        <v>33.729799999999997</v>
      </c>
      <c r="D6280">
        <v>-111.4312</v>
      </c>
      <c r="E6280" s="1" t="s">
        <v>42</v>
      </c>
      <c r="F6280" t="s">
        <v>9833</v>
      </c>
      <c r="G6280">
        <v>0</v>
      </c>
      <c r="H6280">
        <v>0</v>
      </c>
      <c r="I6280">
        <v>0</v>
      </c>
    </row>
    <row r="6281" spans="1:9" hidden="1" x14ac:dyDescent="0.3">
      <c r="A6281" s="1" t="s">
        <v>159</v>
      </c>
      <c r="B6281" s="1" t="s">
        <v>178</v>
      </c>
      <c r="C6281">
        <v>33.729799999999997</v>
      </c>
      <c r="D6281">
        <v>-111.4312</v>
      </c>
      <c r="E6281" s="1" t="s">
        <v>43</v>
      </c>
      <c r="F6281" t="s">
        <v>10062</v>
      </c>
      <c r="G6281">
        <v>0</v>
      </c>
      <c r="H6281">
        <v>0</v>
      </c>
      <c r="I6281">
        <v>0</v>
      </c>
    </row>
    <row r="6282" spans="1:9" hidden="1" x14ac:dyDescent="0.3">
      <c r="A6282" s="1" t="s">
        <v>159</v>
      </c>
      <c r="B6282" s="1" t="s">
        <v>178</v>
      </c>
      <c r="C6282">
        <v>33.729799999999997</v>
      </c>
      <c r="D6282">
        <v>-111.4312</v>
      </c>
      <c r="E6282" s="1" t="s">
        <v>44</v>
      </c>
      <c r="F6282" t="s">
        <v>10290</v>
      </c>
      <c r="G6282">
        <v>0</v>
      </c>
      <c r="H6282">
        <v>0</v>
      </c>
      <c r="I6282">
        <v>0</v>
      </c>
    </row>
    <row r="6283" spans="1:9" hidden="1" x14ac:dyDescent="0.3">
      <c r="A6283" s="1" t="s">
        <v>159</v>
      </c>
      <c r="B6283" s="1" t="s">
        <v>178</v>
      </c>
      <c r="C6283">
        <v>33.729799999999997</v>
      </c>
      <c r="D6283">
        <v>-111.4312</v>
      </c>
      <c r="E6283" s="1" t="s">
        <v>45</v>
      </c>
      <c r="F6283" t="s">
        <v>10511</v>
      </c>
      <c r="G6283">
        <v>0</v>
      </c>
      <c r="H6283">
        <v>0</v>
      </c>
      <c r="I6283">
        <v>0</v>
      </c>
    </row>
    <row r="6284" spans="1:9" hidden="1" x14ac:dyDescent="0.3">
      <c r="A6284" s="1" t="s">
        <v>159</v>
      </c>
      <c r="B6284" s="1" t="s">
        <v>178</v>
      </c>
      <c r="C6284">
        <v>33.729799999999997</v>
      </c>
      <c r="D6284">
        <v>-111.4312</v>
      </c>
      <c r="E6284" s="1" t="s">
        <v>46</v>
      </c>
      <c r="F6284" t="s">
        <v>10727</v>
      </c>
      <c r="G6284">
        <v>0</v>
      </c>
      <c r="H6284">
        <v>0</v>
      </c>
      <c r="I6284">
        <v>0</v>
      </c>
    </row>
    <row r="6285" spans="1:9" hidden="1" x14ac:dyDescent="0.3">
      <c r="A6285" s="1" t="s">
        <v>159</v>
      </c>
      <c r="B6285" s="1" t="s">
        <v>178</v>
      </c>
      <c r="C6285">
        <v>33.729799999999997</v>
      </c>
      <c r="D6285">
        <v>-111.4312</v>
      </c>
      <c r="E6285" s="1" t="s">
        <v>47</v>
      </c>
      <c r="F6285" t="s">
        <v>10942</v>
      </c>
      <c r="G6285">
        <v>0</v>
      </c>
      <c r="H6285">
        <v>0</v>
      </c>
      <c r="I6285">
        <v>0</v>
      </c>
    </row>
    <row r="6286" spans="1:9" hidden="1" x14ac:dyDescent="0.3">
      <c r="A6286" s="1" t="s">
        <v>159</v>
      </c>
      <c r="B6286" s="1" t="s">
        <v>178</v>
      </c>
      <c r="C6286">
        <v>33.729799999999997</v>
      </c>
      <c r="D6286">
        <v>-111.4312</v>
      </c>
      <c r="E6286" s="1" t="s">
        <v>48</v>
      </c>
      <c r="F6286" t="s">
        <v>11745</v>
      </c>
      <c r="G6286">
        <v>0</v>
      </c>
      <c r="H6286">
        <v>0</v>
      </c>
      <c r="I6286">
        <v>0</v>
      </c>
    </row>
    <row r="6287" spans="1:9" hidden="1" x14ac:dyDescent="0.3">
      <c r="A6287" s="1" t="s">
        <v>159</v>
      </c>
      <c r="B6287" s="1" t="s">
        <v>178</v>
      </c>
      <c r="C6287">
        <v>33.729799999999997</v>
      </c>
      <c r="D6287">
        <v>-111.4312</v>
      </c>
      <c r="E6287" s="1" t="s">
        <v>49</v>
      </c>
      <c r="F6287" t="s">
        <v>11936</v>
      </c>
      <c r="G6287">
        <v>0</v>
      </c>
      <c r="H6287">
        <v>0</v>
      </c>
      <c r="I6287">
        <v>0</v>
      </c>
    </row>
    <row r="6288" spans="1:9" hidden="1" x14ac:dyDescent="0.3">
      <c r="A6288" s="1" t="s">
        <v>159</v>
      </c>
      <c r="B6288" s="1" t="s">
        <v>178</v>
      </c>
      <c r="C6288">
        <v>33.729799999999997</v>
      </c>
      <c r="D6288">
        <v>-111.4312</v>
      </c>
      <c r="E6288" s="1" t="s">
        <v>50</v>
      </c>
      <c r="F6288" t="s">
        <v>12108</v>
      </c>
      <c r="G6288">
        <v>0</v>
      </c>
      <c r="H6288">
        <v>0</v>
      </c>
      <c r="I6288">
        <v>0</v>
      </c>
    </row>
    <row r="6289" spans="1:9" hidden="1" x14ac:dyDescent="0.3">
      <c r="A6289" s="1" t="s">
        <v>159</v>
      </c>
      <c r="B6289" s="1" t="s">
        <v>178</v>
      </c>
      <c r="C6289">
        <v>33.729799999999997</v>
      </c>
      <c r="D6289">
        <v>-111.4312</v>
      </c>
      <c r="E6289" s="1" t="s">
        <v>51</v>
      </c>
      <c r="F6289" t="s">
        <v>12257</v>
      </c>
      <c r="G6289">
        <v>0</v>
      </c>
      <c r="H6289">
        <v>0</v>
      </c>
      <c r="I6289">
        <v>0</v>
      </c>
    </row>
    <row r="6290" spans="1:9" hidden="1" x14ac:dyDescent="0.3">
      <c r="A6290" s="1" t="s">
        <v>159</v>
      </c>
      <c r="B6290" s="1" t="s">
        <v>178</v>
      </c>
      <c r="C6290">
        <v>33.729799999999997</v>
      </c>
      <c r="D6290">
        <v>-111.4312</v>
      </c>
      <c r="E6290" s="1" t="s">
        <v>52</v>
      </c>
      <c r="F6290" t="s">
        <v>17213</v>
      </c>
      <c r="G6290">
        <v>0</v>
      </c>
      <c r="H6290">
        <v>6</v>
      </c>
      <c r="I6290">
        <v>1</v>
      </c>
    </row>
    <row r="6291" spans="1:9" hidden="1" x14ac:dyDescent="0.3">
      <c r="A6291" s="1" t="s">
        <v>159</v>
      </c>
      <c r="B6291" s="1" t="s">
        <v>178</v>
      </c>
      <c r="C6291">
        <v>33.729799999999997</v>
      </c>
      <c r="D6291">
        <v>-111.4312</v>
      </c>
      <c r="E6291" s="1" t="s">
        <v>53</v>
      </c>
      <c r="F6291" t="s">
        <v>17214</v>
      </c>
      <c r="G6291">
        <v>0</v>
      </c>
      <c r="H6291">
        <v>9</v>
      </c>
      <c r="I6291">
        <v>1</v>
      </c>
    </row>
    <row r="6292" spans="1:9" hidden="1" x14ac:dyDescent="0.3">
      <c r="A6292" s="1" t="s">
        <v>159</v>
      </c>
      <c r="B6292" s="1" t="s">
        <v>178</v>
      </c>
      <c r="C6292">
        <v>33.729799999999997</v>
      </c>
      <c r="D6292">
        <v>-111.4312</v>
      </c>
      <c r="E6292" s="1" t="s">
        <v>54</v>
      </c>
      <c r="F6292" t="s">
        <v>17215</v>
      </c>
      <c r="G6292">
        <v>0</v>
      </c>
      <c r="H6292">
        <v>9</v>
      </c>
      <c r="I6292">
        <v>1</v>
      </c>
    </row>
    <row r="6293" spans="1:9" hidden="1" x14ac:dyDescent="0.3">
      <c r="A6293" s="1" t="s">
        <v>159</v>
      </c>
      <c r="B6293" s="1" t="s">
        <v>178</v>
      </c>
      <c r="C6293">
        <v>33.729799999999997</v>
      </c>
      <c r="D6293">
        <v>-111.4312</v>
      </c>
      <c r="E6293" s="1" t="s">
        <v>21548</v>
      </c>
      <c r="F6293" t="s">
        <v>21669</v>
      </c>
      <c r="G6293">
        <v>0</v>
      </c>
      <c r="H6293">
        <v>9</v>
      </c>
      <c r="I6293">
        <v>1</v>
      </c>
    </row>
    <row r="6294" spans="1:9" hidden="1" x14ac:dyDescent="0.3">
      <c r="A6294" s="1" t="s">
        <v>159</v>
      </c>
      <c r="B6294" s="1" t="s">
        <v>179</v>
      </c>
      <c r="C6294">
        <v>39.849400000000003</v>
      </c>
      <c r="D6294">
        <v>-86.258300000000006</v>
      </c>
      <c r="E6294" s="1" t="s">
        <v>4</v>
      </c>
      <c r="F6294" t="s">
        <v>899</v>
      </c>
      <c r="G6294">
        <v>0</v>
      </c>
      <c r="H6294">
        <v>0</v>
      </c>
      <c r="I6294">
        <v>0</v>
      </c>
    </row>
    <row r="6295" spans="1:9" hidden="1" x14ac:dyDescent="0.3">
      <c r="A6295" s="1" t="s">
        <v>159</v>
      </c>
      <c r="B6295" s="1" t="s">
        <v>179</v>
      </c>
      <c r="C6295">
        <v>39.849400000000003</v>
      </c>
      <c r="D6295">
        <v>-86.258300000000006</v>
      </c>
      <c r="E6295" s="1" t="s">
        <v>5</v>
      </c>
      <c r="F6295" t="s">
        <v>1141</v>
      </c>
      <c r="G6295">
        <v>0</v>
      </c>
      <c r="H6295">
        <v>0</v>
      </c>
      <c r="I6295">
        <v>0</v>
      </c>
    </row>
    <row r="6296" spans="1:9" hidden="1" x14ac:dyDescent="0.3">
      <c r="A6296" s="1" t="s">
        <v>159</v>
      </c>
      <c r="B6296" s="1" t="s">
        <v>179</v>
      </c>
      <c r="C6296">
        <v>39.849400000000003</v>
      </c>
      <c r="D6296">
        <v>-86.258300000000006</v>
      </c>
      <c r="E6296" s="1" t="s">
        <v>6</v>
      </c>
      <c r="F6296" t="s">
        <v>1383</v>
      </c>
      <c r="G6296">
        <v>0</v>
      </c>
      <c r="H6296">
        <v>0</v>
      </c>
      <c r="I6296">
        <v>0</v>
      </c>
    </row>
    <row r="6297" spans="1:9" hidden="1" x14ac:dyDescent="0.3">
      <c r="A6297" s="1" t="s">
        <v>159</v>
      </c>
      <c r="B6297" s="1" t="s">
        <v>179</v>
      </c>
      <c r="C6297">
        <v>39.849400000000003</v>
      </c>
      <c r="D6297">
        <v>-86.258300000000006</v>
      </c>
      <c r="E6297" s="1" t="s">
        <v>7</v>
      </c>
      <c r="F6297" t="s">
        <v>1624</v>
      </c>
      <c r="G6297">
        <v>0</v>
      </c>
      <c r="H6297">
        <v>0</v>
      </c>
      <c r="I6297">
        <v>0</v>
      </c>
    </row>
    <row r="6298" spans="1:9" hidden="1" x14ac:dyDescent="0.3">
      <c r="A6298" s="1" t="s">
        <v>159</v>
      </c>
      <c r="B6298" s="1" t="s">
        <v>179</v>
      </c>
      <c r="C6298">
        <v>39.849400000000003</v>
      </c>
      <c r="D6298">
        <v>-86.258300000000006</v>
      </c>
      <c r="E6298" s="1" t="s">
        <v>8</v>
      </c>
      <c r="F6298" t="s">
        <v>1865</v>
      </c>
      <c r="G6298">
        <v>0</v>
      </c>
      <c r="H6298">
        <v>0</v>
      </c>
      <c r="I6298">
        <v>0</v>
      </c>
    </row>
    <row r="6299" spans="1:9" hidden="1" x14ac:dyDescent="0.3">
      <c r="A6299" s="1" t="s">
        <v>159</v>
      </c>
      <c r="B6299" s="1" t="s">
        <v>179</v>
      </c>
      <c r="C6299">
        <v>39.849400000000003</v>
      </c>
      <c r="D6299">
        <v>-86.258300000000006</v>
      </c>
      <c r="E6299" s="1" t="s">
        <v>9</v>
      </c>
      <c r="F6299" t="s">
        <v>2103</v>
      </c>
      <c r="G6299">
        <v>0</v>
      </c>
      <c r="H6299">
        <v>0</v>
      </c>
      <c r="I6299">
        <v>0</v>
      </c>
    </row>
    <row r="6300" spans="1:9" hidden="1" x14ac:dyDescent="0.3">
      <c r="A6300" s="1" t="s">
        <v>159</v>
      </c>
      <c r="B6300" s="1" t="s">
        <v>179</v>
      </c>
      <c r="C6300">
        <v>39.849400000000003</v>
      </c>
      <c r="D6300">
        <v>-86.258300000000006</v>
      </c>
      <c r="E6300" s="1" t="s">
        <v>10</v>
      </c>
      <c r="F6300" t="s">
        <v>2341</v>
      </c>
      <c r="G6300">
        <v>0</v>
      </c>
      <c r="H6300">
        <v>0</v>
      </c>
      <c r="I6300">
        <v>0</v>
      </c>
    </row>
    <row r="6301" spans="1:9" hidden="1" x14ac:dyDescent="0.3">
      <c r="A6301" s="1" t="s">
        <v>159</v>
      </c>
      <c r="B6301" s="1" t="s">
        <v>179</v>
      </c>
      <c r="C6301">
        <v>39.849400000000003</v>
      </c>
      <c r="D6301">
        <v>-86.258300000000006</v>
      </c>
      <c r="E6301" s="1" t="s">
        <v>11</v>
      </c>
      <c r="F6301" t="s">
        <v>2579</v>
      </c>
      <c r="G6301">
        <v>0</v>
      </c>
      <c r="H6301">
        <v>0</v>
      </c>
      <c r="I6301">
        <v>0</v>
      </c>
    </row>
    <row r="6302" spans="1:9" hidden="1" x14ac:dyDescent="0.3">
      <c r="A6302" s="1" t="s">
        <v>159</v>
      </c>
      <c r="B6302" s="1" t="s">
        <v>179</v>
      </c>
      <c r="C6302">
        <v>39.849400000000003</v>
      </c>
      <c r="D6302">
        <v>-86.258300000000006</v>
      </c>
      <c r="E6302" s="1" t="s">
        <v>12</v>
      </c>
      <c r="F6302" t="s">
        <v>2817</v>
      </c>
      <c r="G6302">
        <v>0</v>
      </c>
      <c r="H6302">
        <v>0</v>
      </c>
      <c r="I6302">
        <v>0</v>
      </c>
    </row>
    <row r="6303" spans="1:9" hidden="1" x14ac:dyDescent="0.3">
      <c r="A6303" s="1" t="s">
        <v>159</v>
      </c>
      <c r="B6303" s="1" t="s">
        <v>179</v>
      </c>
      <c r="C6303">
        <v>39.849400000000003</v>
      </c>
      <c r="D6303">
        <v>-86.258300000000006</v>
      </c>
      <c r="E6303" s="1" t="s">
        <v>13</v>
      </c>
      <c r="F6303" t="s">
        <v>3055</v>
      </c>
      <c r="G6303">
        <v>0</v>
      </c>
      <c r="H6303">
        <v>0</v>
      </c>
      <c r="I6303">
        <v>0</v>
      </c>
    </row>
    <row r="6304" spans="1:9" hidden="1" x14ac:dyDescent="0.3">
      <c r="A6304" s="1" t="s">
        <v>159</v>
      </c>
      <c r="B6304" s="1" t="s">
        <v>179</v>
      </c>
      <c r="C6304">
        <v>39.849400000000003</v>
      </c>
      <c r="D6304">
        <v>-86.258300000000006</v>
      </c>
      <c r="E6304" s="1" t="s">
        <v>14</v>
      </c>
      <c r="F6304" t="s">
        <v>3292</v>
      </c>
      <c r="G6304">
        <v>0</v>
      </c>
      <c r="H6304">
        <v>0</v>
      </c>
      <c r="I6304">
        <v>0</v>
      </c>
    </row>
    <row r="6305" spans="1:9" hidden="1" x14ac:dyDescent="0.3">
      <c r="A6305" s="1" t="s">
        <v>159</v>
      </c>
      <c r="B6305" s="1" t="s">
        <v>179</v>
      </c>
      <c r="C6305">
        <v>39.849400000000003</v>
      </c>
      <c r="D6305">
        <v>-86.258300000000006</v>
      </c>
      <c r="E6305" s="1" t="s">
        <v>15</v>
      </c>
      <c r="F6305" t="s">
        <v>3528</v>
      </c>
      <c r="G6305">
        <v>0</v>
      </c>
      <c r="H6305">
        <v>0</v>
      </c>
      <c r="I6305">
        <v>0</v>
      </c>
    </row>
    <row r="6306" spans="1:9" hidden="1" x14ac:dyDescent="0.3">
      <c r="A6306" s="1" t="s">
        <v>159</v>
      </c>
      <c r="B6306" s="1" t="s">
        <v>179</v>
      </c>
      <c r="C6306">
        <v>39.849400000000003</v>
      </c>
      <c r="D6306">
        <v>-86.258300000000006</v>
      </c>
      <c r="E6306" s="1" t="s">
        <v>16</v>
      </c>
      <c r="F6306" t="s">
        <v>3764</v>
      </c>
      <c r="G6306">
        <v>0</v>
      </c>
      <c r="H6306">
        <v>0</v>
      </c>
      <c r="I6306">
        <v>0</v>
      </c>
    </row>
    <row r="6307" spans="1:9" hidden="1" x14ac:dyDescent="0.3">
      <c r="A6307" s="1" t="s">
        <v>159</v>
      </c>
      <c r="B6307" s="1" t="s">
        <v>179</v>
      </c>
      <c r="C6307">
        <v>39.849400000000003</v>
      </c>
      <c r="D6307">
        <v>-86.258300000000006</v>
      </c>
      <c r="E6307" s="1" t="s">
        <v>17</v>
      </c>
      <c r="F6307" t="s">
        <v>3999</v>
      </c>
      <c r="G6307">
        <v>0</v>
      </c>
      <c r="H6307">
        <v>0</v>
      </c>
      <c r="I6307">
        <v>0</v>
      </c>
    </row>
    <row r="6308" spans="1:9" hidden="1" x14ac:dyDescent="0.3">
      <c r="A6308" s="1" t="s">
        <v>159</v>
      </c>
      <c r="B6308" s="1" t="s">
        <v>179</v>
      </c>
      <c r="C6308">
        <v>39.849400000000003</v>
      </c>
      <c r="D6308">
        <v>-86.258300000000006</v>
      </c>
      <c r="E6308" s="1" t="s">
        <v>18</v>
      </c>
      <c r="F6308" t="s">
        <v>4234</v>
      </c>
      <c r="G6308">
        <v>0</v>
      </c>
      <c r="H6308">
        <v>0</v>
      </c>
      <c r="I6308">
        <v>0</v>
      </c>
    </row>
    <row r="6309" spans="1:9" hidden="1" x14ac:dyDescent="0.3">
      <c r="A6309" s="1" t="s">
        <v>159</v>
      </c>
      <c r="B6309" s="1" t="s">
        <v>179</v>
      </c>
      <c r="C6309">
        <v>39.849400000000003</v>
      </c>
      <c r="D6309">
        <v>-86.258300000000006</v>
      </c>
      <c r="E6309" s="1" t="s">
        <v>19</v>
      </c>
      <c r="F6309" t="s">
        <v>4469</v>
      </c>
      <c r="G6309">
        <v>0</v>
      </c>
      <c r="H6309">
        <v>0</v>
      </c>
      <c r="I6309">
        <v>0</v>
      </c>
    </row>
    <row r="6310" spans="1:9" hidden="1" x14ac:dyDescent="0.3">
      <c r="A6310" s="1" t="s">
        <v>159</v>
      </c>
      <c r="B6310" s="1" t="s">
        <v>179</v>
      </c>
      <c r="C6310">
        <v>39.849400000000003</v>
      </c>
      <c r="D6310">
        <v>-86.258300000000006</v>
      </c>
      <c r="E6310" s="1" t="s">
        <v>20</v>
      </c>
      <c r="F6310" t="s">
        <v>4704</v>
      </c>
      <c r="G6310">
        <v>0</v>
      </c>
      <c r="H6310">
        <v>0</v>
      </c>
      <c r="I6310">
        <v>0</v>
      </c>
    </row>
    <row r="6311" spans="1:9" hidden="1" x14ac:dyDescent="0.3">
      <c r="A6311" s="1" t="s">
        <v>159</v>
      </c>
      <c r="B6311" s="1" t="s">
        <v>179</v>
      </c>
      <c r="C6311">
        <v>39.849400000000003</v>
      </c>
      <c r="D6311">
        <v>-86.258300000000006</v>
      </c>
      <c r="E6311" s="1" t="s">
        <v>21</v>
      </c>
      <c r="F6311" t="s">
        <v>4939</v>
      </c>
      <c r="G6311">
        <v>0</v>
      </c>
      <c r="H6311">
        <v>0</v>
      </c>
      <c r="I6311">
        <v>0</v>
      </c>
    </row>
    <row r="6312" spans="1:9" hidden="1" x14ac:dyDescent="0.3">
      <c r="A6312" s="1" t="s">
        <v>159</v>
      </c>
      <c r="B6312" s="1" t="s">
        <v>179</v>
      </c>
      <c r="C6312">
        <v>39.849400000000003</v>
      </c>
      <c r="D6312">
        <v>-86.258300000000006</v>
      </c>
      <c r="E6312" s="1" t="s">
        <v>22</v>
      </c>
      <c r="F6312" t="s">
        <v>5174</v>
      </c>
      <c r="G6312">
        <v>0</v>
      </c>
      <c r="H6312">
        <v>0</v>
      </c>
      <c r="I6312">
        <v>0</v>
      </c>
    </row>
    <row r="6313" spans="1:9" hidden="1" x14ac:dyDescent="0.3">
      <c r="A6313" s="1" t="s">
        <v>159</v>
      </c>
      <c r="B6313" s="1" t="s">
        <v>179</v>
      </c>
      <c r="C6313">
        <v>39.849400000000003</v>
      </c>
      <c r="D6313">
        <v>-86.258300000000006</v>
      </c>
      <c r="E6313" s="1" t="s">
        <v>23</v>
      </c>
      <c r="F6313" t="s">
        <v>5409</v>
      </c>
      <c r="G6313">
        <v>0</v>
      </c>
      <c r="H6313">
        <v>0</v>
      </c>
      <c r="I6313">
        <v>0</v>
      </c>
    </row>
    <row r="6314" spans="1:9" hidden="1" x14ac:dyDescent="0.3">
      <c r="A6314" s="1" t="s">
        <v>159</v>
      </c>
      <c r="B6314" s="1" t="s">
        <v>179</v>
      </c>
      <c r="C6314">
        <v>39.849400000000003</v>
      </c>
      <c r="D6314">
        <v>-86.258300000000006</v>
      </c>
      <c r="E6314" s="1" t="s">
        <v>24</v>
      </c>
      <c r="F6314" t="s">
        <v>5644</v>
      </c>
      <c r="G6314">
        <v>0</v>
      </c>
      <c r="H6314">
        <v>0</v>
      </c>
      <c r="I6314">
        <v>0</v>
      </c>
    </row>
    <row r="6315" spans="1:9" hidden="1" x14ac:dyDescent="0.3">
      <c r="A6315" s="1" t="s">
        <v>159</v>
      </c>
      <c r="B6315" s="1" t="s">
        <v>179</v>
      </c>
      <c r="C6315">
        <v>39.849400000000003</v>
      </c>
      <c r="D6315">
        <v>-86.258300000000006</v>
      </c>
      <c r="E6315" s="1" t="s">
        <v>25</v>
      </c>
      <c r="F6315" t="s">
        <v>5878</v>
      </c>
      <c r="G6315">
        <v>0</v>
      </c>
      <c r="H6315">
        <v>0</v>
      </c>
      <c r="I6315">
        <v>0</v>
      </c>
    </row>
    <row r="6316" spans="1:9" hidden="1" x14ac:dyDescent="0.3">
      <c r="A6316" s="1" t="s">
        <v>159</v>
      </c>
      <c r="B6316" s="1" t="s">
        <v>179</v>
      </c>
      <c r="C6316">
        <v>39.849400000000003</v>
      </c>
      <c r="D6316">
        <v>-86.258300000000006</v>
      </c>
      <c r="E6316" s="1" t="s">
        <v>26</v>
      </c>
      <c r="F6316" t="s">
        <v>6112</v>
      </c>
      <c r="G6316">
        <v>0</v>
      </c>
      <c r="H6316">
        <v>0</v>
      </c>
      <c r="I6316">
        <v>0</v>
      </c>
    </row>
    <row r="6317" spans="1:9" hidden="1" x14ac:dyDescent="0.3">
      <c r="A6317" s="1" t="s">
        <v>159</v>
      </c>
      <c r="B6317" s="1" t="s">
        <v>179</v>
      </c>
      <c r="C6317">
        <v>39.849400000000003</v>
      </c>
      <c r="D6317">
        <v>-86.258300000000006</v>
      </c>
      <c r="E6317" s="1" t="s">
        <v>27</v>
      </c>
      <c r="F6317" t="s">
        <v>6346</v>
      </c>
      <c r="G6317">
        <v>0</v>
      </c>
      <c r="H6317">
        <v>0</v>
      </c>
      <c r="I6317">
        <v>0</v>
      </c>
    </row>
    <row r="6318" spans="1:9" hidden="1" x14ac:dyDescent="0.3">
      <c r="A6318" s="1" t="s">
        <v>159</v>
      </c>
      <c r="B6318" s="1" t="s">
        <v>179</v>
      </c>
      <c r="C6318">
        <v>39.849400000000003</v>
      </c>
      <c r="D6318">
        <v>-86.258300000000006</v>
      </c>
      <c r="E6318" s="1" t="s">
        <v>28</v>
      </c>
      <c r="F6318" t="s">
        <v>6580</v>
      </c>
      <c r="G6318">
        <v>0</v>
      </c>
      <c r="H6318">
        <v>0</v>
      </c>
      <c r="I6318">
        <v>0</v>
      </c>
    </row>
    <row r="6319" spans="1:9" hidden="1" x14ac:dyDescent="0.3">
      <c r="A6319" s="1" t="s">
        <v>159</v>
      </c>
      <c r="B6319" s="1" t="s">
        <v>179</v>
      </c>
      <c r="C6319">
        <v>39.849400000000003</v>
      </c>
      <c r="D6319">
        <v>-86.258300000000006</v>
      </c>
      <c r="E6319" s="1" t="s">
        <v>29</v>
      </c>
      <c r="F6319" t="s">
        <v>6814</v>
      </c>
      <c r="G6319">
        <v>0</v>
      </c>
      <c r="H6319">
        <v>0</v>
      </c>
      <c r="I6319">
        <v>0</v>
      </c>
    </row>
    <row r="6320" spans="1:9" hidden="1" x14ac:dyDescent="0.3">
      <c r="A6320" s="1" t="s">
        <v>159</v>
      </c>
      <c r="B6320" s="1" t="s">
        <v>179</v>
      </c>
      <c r="C6320">
        <v>39.849400000000003</v>
      </c>
      <c r="D6320">
        <v>-86.258300000000006</v>
      </c>
      <c r="E6320" s="1" t="s">
        <v>30</v>
      </c>
      <c r="F6320" t="s">
        <v>7048</v>
      </c>
      <c r="G6320">
        <v>0</v>
      </c>
      <c r="H6320">
        <v>0</v>
      </c>
      <c r="I6320">
        <v>0</v>
      </c>
    </row>
    <row r="6321" spans="1:9" hidden="1" x14ac:dyDescent="0.3">
      <c r="A6321" s="1" t="s">
        <v>159</v>
      </c>
      <c r="B6321" s="1" t="s">
        <v>179</v>
      </c>
      <c r="C6321">
        <v>39.849400000000003</v>
      </c>
      <c r="D6321">
        <v>-86.258300000000006</v>
      </c>
      <c r="E6321" s="1" t="s">
        <v>31</v>
      </c>
      <c r="F6321" t="s">
        <v>7282</v>
      </c>
      <c r="G6321">
        <v>0</v>
      </c>
      <c r="H6321">
        <v>0</v>
      </c>
      <c r="I6321">
        <v>0</v>
      </c>
    </row>
    <row r="6322" spans="1:9" hidden="1" x14ac:dyDescent="0.3">
      <c r="A6322" s="1" t="s">
        <v>159</v>
      </c>
      <c r="B6322" s="1" t="s">
        <v>179</v>
      </c>
      <c r="C6322">
        <v>39.849400000000003</v>
      </c>
      <c r="D6322">
        <v>-86.258300000000006</v>
      </c>
      <c r="E6322" s="1" t="s">
        <v>32</v>
      </c>
      <c r="F6322" t="s">
        <v>7516</v>
      </c>
      <c r="G6322">
        <v>0</v>
      </c>
      <c r="H6322">
        <v>0</v>
      </c>
      <c r="I6322">
        <v>0</v>
      </c>
    </row>
    <row r="6323" spans="1:9" hidden="1" x14ac:dyDescent="0.3">
      <c r="A6323" s="1" t="s">
        <v>159</v>
      </c>
      <c r="B6323" s="1" t="s">
        <v>179</v>
      </c>
      <c r="C6323">
        <v>39.849400000000003</v>
      </c>
      <c r="D6323">
        <v>-86.258300000000006</v>
      </c>
      <c r="E6323" s="1" t="s">
        <v>33</v>
      </c>
      <c r="F6323" t="s">
        <v>7750</v>
      </c>
      <c r="G6323">
        <v>0</v>
      </c>
      <c r="H6323">
        <v>0</v>
      </c>
      <c r="I6323">
        <v>0</v>
      </c>
    </row>
    <row r="6324" spans="1:9" hidden="1" x14ac:dyDescent="0.3">
      <c r="A6324" s="1" t="s">
        <v>159</v>
      </c>
      <c r="B6324" s="1" t="s">
        <v>179</v>
      </c>
      <c r="C6324">
        <v>39.849400000000003</v>
      </c>
      <c r="D6324">
        <v>-86.258300000000006</v>
      </c>
      <c r="E6324" s="1" t="s">
        <v>34</v>
      </c>
      <c r="F6324" t="s">
        <v>7984</v>
      </c>
      <c r="G6324">
        <v>0</v>
      </c>
      <c r="H6324">
        <v>0</v>
      </c>
      <c r="I6324">
        <v>0</v>
      </c>
    </row>
    <row r="6325" spans="1:9" hidden="1" x14ac:dyDescent="0.3">
      <c r="A6325" s="1" t="s">
        <v>159</v>
      </c>
      <c r="B6325" s="1" t="s">
        <v>179</v>
      </c>
      <c r="C6325">
        <v>39.849400000000003</v>
      </c>
      <c r="D6325">
        <v>-86.258300000000006</v>
      </c>
      <c r="E6325" s="1" t="s">
        <v>35</v>
      </c>
      <c r="F6325" t="s">
        <v>8216</v>
      </c>
      <c r="G6325">
        <v>0</v>
      </c>
      <c r="H6325">
        <v>0</v>
      </c>
      <c r="I6325">
        <v>0</v>
      </c>
    </row>
    <row r="6326" spans="1:9" hidden="1" x14ac:dyDescent="0.3">
      <c r="A6326" s="1" t="s">
        <v>159</v>
      </c>
      <c r="B6326" s="1" t="s">
        <v>179</v>
      </c>
      <c r="C6326">
        <v>39.849400000000003</v>
      </c>
      <c r="D6326">
        <v>-86.258300000000006</v>
      </c>
      <c r="E6326" s="1" t="s">
        <v>36</v>
      </c>
      <c r="F6326" t="s">
        <v>8448</v>
      </c>
      <c r="G6326">
        <v>0</v>
      </c>
      <c r="H6326">
        <v>0</v>
      </c>
      <c r="I6326">
        <v>0</v>
      </c>
    </row>
    <row r="6327" spans="1:9" hidden="1" x14ac:dyDescent="0.3">
      <c r="A6327" s="1" t="s">
        <v>159</v>
      </c>
      <c r="B6327" s="1" t="s">
        <v>179</v>
      </c>
      <c r="C6327">
        <v>39.849400000000003</v>
      </c>
      <c r="D6327">
        <v>-86.258300000000006</v>
      </c>
      <c r="E6327" s="1" t="s">
        <v>37</v>
      </c>
      <c r="F6327" t="s">
        <v>8679</v>
      </c>
      <c r="G6327">
        <v>0</v>
      </c>
      <c r="H6327">
        <v>0</v>
      </c>
      <c r="I6327">
        <v>0</v>
      </c>
    </row>
    <row r="6328" spans="1:9" hidden="1" x14ac:dyDescent="0.3">
      <c r="A6328" s="1" t="s">
        <v>159</v>
      </c>
      <c r="B6328" s="1" t="s">
        <v>179</v>
      </c>
      <c r="C6328">
        <v>39.849400000000003</v>
      </c>
      <c r="D6328">
        <v>-86.258300000000006</v>
      </c>
      <c r="E6328" s="1" t="s">
        <v>38</v>
      </c>
      <c r="F6328" t="s">
        <v>8910</v>
      </c>
      <c r="G6328">
        <v>0</v>
      </c>
      <c r="H6328">
        <v>0</v>
      </c>
      <c r="I6328">
        <v>0</v>
      </c>
    </row>
    <row r="6329" spans="1:9" hidden="1" x14ac:dyDescent="0.3">
      <c r="A6329" s="1" t="s">
        <v>159</v>
      </c>
      <c r="B6329" s="1" t="s">
        <v>179</v>
      </c>
      <c r="C6329">
        <v>39.849400000000003</v>
      </c>
      <c r="D6329">
        <v>-86.258300000000006</v>
      </c>
      <c r="E6329" s="1" t="s">
        <v>39</v>
      </c>
      <c r="F6329" t="s">
        <v>9141</v>
      </c>
      <c r="G6329">
        <v>0</v>
      </c>
      <c r="H6329">
        <v>0</v>
      </c>
      <c r="I6329">
        <v>0</v>
      </c>
    </row>
    <row r="6330" spans="1:9" hidden="1" x14ac:dyDescent="0.3">
      <c r="A6330" s="1" t="s">
        <v>159</v>
      </c>
      <c r="B6330" s="1" t="s">
        <v>179</v>
      </c>
      <c r="C6330">
        <v>39.849400000000003</v>
      </c>
      <c r="D6330">
        <v>-86.258300000000006</v>
      </c>
      <c r="E6330" s="1" t="s">
        <v>40</v>
      </c>
      <c r="F6330" t="s">
        <v>9372</v>
      </c>
      <c r="G6330">
        <v>0</v>
      </c>
      <c r="H6330">
        <v>0</v>
      </c>
      <c r="I6330">
        <v>0</v>
      </c>
    </row>
    <row r="6331" spans="1:9" hidden="1" x14ac:dyDescent="0.3">
      <c r="A6331" s="1" t="s">
        <v>159</v>
      </c>
      <c r="B6331" s="1" t="s">
        <v>179</v>
      </c>
      <c r="C6331">
        <v>39.849400000000003</v>
      </c>
      <c r="D6331">
        <v>-86.258300000000006</v>
      </c>
      <c r="E6331" s="1" t="s">
        <v>41</v>
      </c>
      <c r="F6331" t="s">
        <v>9603</v>
      </c>
      <c r="G6331">
        <v>0</v>
      </c>
      <c r="H6331">
        <v>0</v>
      </c>
      <c r="I6331">
        <v>0</v>
      </c>
    </row>
    <row r="6332" spans="1:9" hidden="1" x14ac:dyDescent="0.3">
      <c r="A6332" s="1" t="s">
        <v>159</v>
      </c>
      <c r="B6332" s="1" t="s">
        <v>179</v>
      </c>
      <c r="C6332">
        <v>39.849400000000003</v>
      </c>
      <c r="D6332">
        <v>-86.258300000000006</v>
      </c>
      <c r="E6332" s="1" t="s">
        <v>42</v>
      </c>
      <c r="F6332" t="s">
        <v>9834</v>
      </c>
      <c r="G6332">
        <v>0</v>
      </c>
      <c r="H6332">
        <v>0</v>
      </c>
      <c r="I6332">
        <v>0</v>
      </c>
    </row>
    <row r="6333" spans="1:9" hidden="1" x14ac:dyDescent="0.3">
      <c r="A6333" s="1" t="s">
        <v>159</v>
      </c>
      <c r="B6333" s="1" t="s">
        <v>179</v>
      </c>
      <c r="C6333">
        <v>39.849400000000003</v>
      </c>
      <c r="D6333">
        <v>-86.258300000000006</v>
      </c>
      <c r="E6333" s="1" t="s">
        <v>43</v>
      </c>
      <c r="F6333" t="s">
        <v>10063</v>
      </c>
      <c r="G6333">
        <v>0</v>
      </c>
      <c r="H6333">
        <v>0</v>
      </c>
      <c r="I6333">
        <v>0</v>
      </c>
    </row>
    <row r="6334" spans="1:9" hidden="1" x14ac:dyDescent="0.3">
      <c r="A6334" s="1" t="s">
        <v>159</v>
      </c>
      <c r="B6334" s="1" t="s">
        <v>179</v>
      </c>
      <c r="C6334">
        <v>39.849400000000003</v>
      </c>
      <c r="D6334">
        <v>-86.258300000000006</v>
      </c>
      <c r="E6334" s="1" t="s">
        <v>44</v>
      </c>
      <c r="F6334" t="s">
        <v>10291</v>
      </c>
      <c r="G6334">
        <v>0</v>
      </c>
      <c r="H6334">
        <v>0</v>
      </c>
      <c r="I6334">
        <v>0</v>
      </c>
    </row>
    <row r="6335" spans="1:9" hidden="1" x14ac:dyDescent="0.3">
      <c r="A6335" s="1" t="s">
        <v>159</v>
      </c>
      <c r="B6335" s="1" t="s">
        <v>179</v>
      </c>
      <c r="C6335">
        <v>39.849400000000003</v>
      </c>
      <c r="D6335">
        <v>-86.258300000000006</v>
      </c>
      <c r="E6335" s="1" t="s">
        <v>45</v>
      </c>
      <c r="F6335" t="s">
        <v>10512</v>
      </c>
      <c r="G6335">
        <v>0</v>
      </c>
      <c r="H6335">
        <v>0</v>
      </c>
      <c r="I6335">
        <v>0</v>
      </c>
    </row>
    <row r="6336" spans="1:9" hidden="1" x14ac:dyDescent="0.3">
      <c r="A6336" s="1" t="s">
        <v>159</v>
      </c>
      <c r="B6336" s="1" t="s">
        <v>179</v>
      </c>
      <c r="C6336">
        <v>39.849400000000003</v>
      </c>
      <c r="D6336">
        <v>-86.258300000000006</v>
      </c>
      <c r="E6336" s="1" t="s">
        <v>46</v>
      </c>
      <c r="F6336" t="s">
        <v>10728</v>
      </c>
      <c r="G6336">
        <v>0</v>
      </c>
      <c r="H6336">
        <v>0</v>
      </c>
      <c r="I6336">
        <v>0</v>
      </c>
    </row>
    <row r="6337" spans="1:9" hidden="1" x14ac:dyDescent="0.3">
      <c r="A6337" s="1" t="s">
        <v>159</v>
      </c>
      <c r="B6337" s="1" t="s">
        <v>179</v>
      </c>
      <c r="C6337">
        <v>39.849400000000003</v>
      </c>
      <c r="D6337">
        <v>-86.258300000000006</v>
      </c>
      <c r="E6337" s="1" t="s">
        <v>47</v>
      </c>
      <c r="F6337" t="s">
        <v>10943</v>
      </c>
      <c r="G6337">
        <v>0</v>
      </c>
      <c r="H6337">
        <v>0</v>
      </c>
      <c r="I6337">
        <v>0</v>
      </c>
    </row>
    <row r="6338" spans="1:9" hidden="1" x14ac:dyDescent="0.3">
      <c r="A6338" s="1" t="s">
        <v>159</v>
      </c>
      <c r="B6338" s="1" t="s">
        <v>179</v>
      </c>
      <c r="C6338">
        <v>39.849400000000003</v>
      </c>
      <c r="D6338">
        <v>-86.258300000000006</v>
      </c>
      <c r="E6338" s="1" t="s">
        <v>48</v>
      </c>
      <c r="F6338" t="s">
        <v>11746</v>
      </c>
      <c r="G6338">
        <v>0</v>
      </c>
      <c r="H6338">
        <v>0</v>
      </c>
      <c r="I6338">
        <v>0</v>
      </c>
    </row>
    <row r="6339" spans="1:9" hidden="1" x14ac:dyDescent="0.3">
      <c r="A6339" s="1" t="s">
        <v>159</v>
      </c>
      <c r="B6339" s="1" t="s">
        <v>179</v>
      </c>
      <c r="C6339">
        <v>39.849400000000003</v>
      </c>
      <c r="D6339">
        <v>-86.258300000000006</v>
      </c>
      <c r="E6339" s="1" t="s">
        <v>49</v>
      </c>
      <c r="F6339" t="s">
        <v>11937</v>
      </c>
      <c r="G6339">
        <v>0</v>
      </c>
      <c r="H6339">
        <v>0</v>
      </c>
      <c r="I6339">
        <v>0</v>
      </c>
    </row>
    <row r="6340" spans="1:9" hidden="1" x14ac:dyDescent="0.3">
      <c r="A6340" s="1" t="s">
        <v>159</v>
      </c>
      <c r="B6340" s="1" t="s">
        <v>179</v>
      </c>
      <c r="C6340">
        <v>39.849400000000003</v>
      </c>
      <c r="D6340">
        <v>-86.258300000000006</v>
      </c>
      <c r="E6340" s="1" t="s">
        <v>50</v>
      </c>
      <c r="F6340" t="s">
        <v>12109</v>
      </c>
      <c r="G6340">
        <v>0</v>
      </c>
      <c r="H6340">
        <v>0</v>
      </c>
      <c r="I6340">
        <v>0</v>
      </c>
    </row>
    <row r="6341" spans="1:9" hidden="1" x14ac:dyDescent="0.3">
      <c r="A6341" s="1" t="s">
        <v>159</v>
      </c>
      <c r="B6341" s="1" t="s">
        <v>179</v>
      </c>
      <c r="C6341">
        <v>39.849400000000003</v>
      </c>
      <c r="D6341">
        <v>-86.258300000000006</v>
      </c>
      <c r="E6341" s="1" t="s">
        <v>51</v>
      </c>
      <c r="F6341" t="s">
        <v>12258</v>
      </c>
      <c r="G6341">
        <v>0</v>
      </c>
      <c r="H6341">
        <v>0</v>
      </c>
      <c r="I6341">
        <v>0</v>
      </c>
    </row>
    <row r="6342" spans="1:9" hidden="1" x14ac:dyDescent="0.3">
      <c r="A6342" s="1" t="s">
        <v>159</v>
      </c>
      <c r="B6342" s="1" t="s">
        <v>179</v>
      </c>
      <c r="C6342">
        <v>39.849400000000003</v>
      </c>
      <c r="D6342">
        <v>-86.258300000000006</v>
      </c>
      <c r="E6342" s="1" t="s">
        <v>52</v>
      </c>
      <c r="F6342" t="s">
        <v>17216</v>
      </c>
      <c r="G6342">
        <v>0</v>
      </c>
      <c r="H6342">
        <v>6</v>
      </c>
      <c r="I6342">
        <v>0</v>
      </c>
    </row>
    <row r="6343" spans="1:9" hidden="1" x14ac:dyDescent="0.3">
      <c r="A6343" s="1" t="s">
        <v>159</v>
      </c>
      <c r="B6343" s="1" t="s">
        <v>179</v>
      </c>
      <c r="C6343">
        <v>39.849400000000003</v>
      </c>
      <c r="D6343">
        <v>-86.258300000000006</v>
      </c>
      <c r="E6343" s="1" t="s">
        <v>53</v>
      </c>
      <c r="F6343" t="s">
        <v>17217</v>
      </c>
      <c r="G6343">
        <v>0</v>
      </c>
      <c r="H6343">
        <v>11</v>
      </c>
      <c r="I6343">
        <v>0</v>
      </c>
    </row>
    <row r="6344" spans="1:9" hidden="1" x14ac:dyDescent="0.3">
      <c r="A6344" s="1" t="s">
        <v>159</v>
      </c>
      <c r="B6344" s="1" t="s">
        <v>179</v>
      </c>
      <c r="C6344">
        <v>39.849400000000003</v>
      </c>
      <c r="D6344">
        <v>-86.258300000000006</v>
      </c>
      <c r="E6344" s="1" t="s">
        <v>54</v>
      </c>
      <c r="F6344" t="s">
        <v>17218</v>
      </c>
      <c r="G6344">
        <v>0</v>
      </c>
      <c r="H6344">
        <v>13</v>
      </c>
      <c r="I6344">
        <v>0</v>
      </c>
    </row>
    <row r="6345" spans="1:9" hidden="1" x14ac:dyDescent="0.3">
      <c r="A6345" s="1" t="s">
        <v>159</v>
      </c>
      <c r="B6345" s="1" t="s">
        <v>179</v>
      </c>
      <c r="C6345">
        <v>39.849400000000003</v>
      </c>
      <c r="D6345">
        <v>-86.258300000000006</v>
      </c>
      <c r="E6345" s="1" t="s">
        <v>21548</v>
      </c>
      <c r="F6345" t="s">
        <v>21670</v>
      </c>
      <c r="G6345">
        <v>0</v>
      </c>
      <c r="H6345">
        <v>13</v>
      </c>
      <c r="I6345">
        <v>0</v>
      </c>
    </row>
    <row r="6346" spans="1:9" hidden="1" x14ac:dyDescent="0.3">
      <c r="A6346" s="1" t="s">
        <v>159</v>
      </c>
      <c r="B6346" s="1" t="s">
        <v>180</v>
      </c>
      <c r="C6346">
        <v>37.668100000000003</v>
      </c>
      <c r="D6346">
        <v>-84.670100000000005</v>
      </c>
      <c r="E6346" s="1" t="s">
        <v>4</v>
      </c>
      <c r="F6346" t="s">
        <v>900</v>
      </c>
      <c r="G6346">
        <v>0</v>
      </c>
      <c r="H6346">
        <v>0</v>
      </c>
      <c r="I6346">
        <v>0</v>
      </c>
    </row>
    <row r="6347" spans="1:9" hidden="1" x14ac:dyDescent="0.3">
      <c r="A6347" s="1" t="s">
        <v>159</v>
      </c>
      <c r="B6347" s="1" t="s">
        <v>180</v>
      </c>
      <c r="C6347">
        <v>37.668100000000003</v>
      </c>
      <c r="D6347">
        <v>-84.670100000000005</v>
      </c>
      <c r="E6347" s="1" t="s">
        <v>5</v>
      </c>
      <c r="F6347" t="s">
        <v>1142</v>
      </c>
      <c r="G6347">
        <v>0</v>
      </c>
      <c r="H6347">
        <v>0</v>
      </c>
      <c r="I6347">
        <v>0</v>
      </c>
    </row>
    <row r="6348" spans="1:9" hidden="1" x14ac:dyDescent="0.3">
      <c r="A6348" s="1" t="s">
        <v>159</v>
      </c>
      <c r="B6348" s="1" t="s">
        <v>180</v>
      </c>
      <c r="C6348">
        <v>37.668100000000003</v>
      </c>
      <c r="D6348">
        <v>-84.670100000000005</v>
      </c>
      <c r="E6348" s="1" t="s">
        <v>6</v>
      </c>
      <c r="F6348" t="s">
        <v>1384</v>
      </c>
      <c r="G6348">
        <v>0</v>
      </c>
      <c r="H6348">
        <v>0</v>
      </c>
      <c r="I6348">
        <v>0</v>
      </c>
    </row>
    <row r="6349" spans="1:9" hidden="1" x14ac:dyDescent="0.3">
      <c r="A6349" s="1" t="s">
        <v>159</v>
      </c>
      <c r="B6349" s="1" t="s">
        <v>180</v>
      </c>
      <c r="C6349">
        <v>37.668100000000003</v>
      </c>
      <c r="D6349">
        <v>-84.670100000000005</v>
      </c>
      <c r="E6349" s="1" t="s">
        <v>7</v>
      </c>
      <c r="F6349" t="s">
        <v>1625</v>
      </c>
      <c r="G6349">
        <v>0</v>
      </c>
      <c r="H6349">
        <v>0</v>
      </c>
      <c r="I6349">
        <v>0</v>
      </c>
    </row>
    <row r="6350" spans="1:9" hidden="1" x14ac:dyDescent="0.3">
      <c r="A6350" s="1" t="s">
        <v>159</v>
      </c>
      <c r="B6350" s="1" t="s">
        <v>180</v>
      </c>
      <c r="C6350">
        <v>37.668100000000003</v>
      </c>
      <c r="D6350">
        <v>-84.670100000000005</v>
      </c>
      <c r="E6350" s="1" t="s">
        <v>8</v>
      </c>
      <c r="F6350" t="s">
        <v>1866</v>
      </c>
      <c r="G6350">
        <v>0</v>
      </c>
      <c r="H6350">
        <v>0</v>
      </c>
      <c r="I6350">
        <v>0</v>
      </c>
    </row>
    <row r="6351" spans="1:9" hidden="1" x14ac:dyDescent="0.3">
      <c r="A6351" s="1" t="s">
        <v>159</v>
      </c>
      <c r="B6351" s="1" t="s">
        <v>180</v>
      </c>
      <c r="C6351">
        <v>37.668100000000003</v>
      </c>
      <c r="D6351">
        <v>-84.670100000000005</v>
      </c>
      <c r="E6351" s="1" t="s">
        <v>9</v>
      </c>
      <c r="F6351" t="s">
        <v>2104</v>
      </c>
      <c r="G6351">
        <v>0</v>
      </c>
      <c r="H6351">
        <v>0</v>
      </c>
      <c r="I6351">
        <v>0</v>
      </c>
    </row>
    <row r="6352" spans="1:9" hidden="1" x14ac:dyDescent="0.3">
      <c r="A6352" s="1" t="s">
        <v>159</v>
      </c>
      <c r="B6352" s="1" t="s">
        <v>180</v>
      </c>
      <c r="C6352">
        <v>37.668100000000003</v>
      </c>
      <c r="D6352">
        <v>-84.670100000000005</v>
      </c>
      <c r="E6352" s="1" t="s">
        <v>10</v>
      </c>
      <c r="F6352" t="s">
        <v>2342</v>
      </c>
      <c r="G6352">
        <v>0</v>
      </c>
      <c r="H6352">
        <v>0</v>
      </c>
      <c r="I6352">
        <v>0</v>
      </c>
    </row>
    <row r="6353" spans="1:9" hidden="1" x14ac:dyDescent="0.3">
      <c r="A6353" s="1" t="s">
        <v>159</v>
      </c>
      <c r="B6353" s="1" t="s">
        <v>180</v>
      </c>
      <c r="C6353">
        <v>37.668100000000003</v>
      </c>
      <c r="D6353">
        <v>-84.670100000000005</v>
      </c>
      <c r="E6353" s="1" t="s">
        <v>11</v>
      </c>
      <c r="F6353" t="s">
        <v>2580</v>
      </c>
      <c r="G6353">
        <v>0</v>
      </c>
      <c r="H6353">
        <v>0</v>
      </c>
      <c r="I6353">
        <v>0</v>
      </c>
    </row>
    <row r="6354" spans="1:9" hidden="1" x14ac:dyDescent="0.3">
      <c r="A6354" s="1" t="s">
        <v>159</v>
      </c>
      <c r="B6354" s="1" t="s">
        <v>180</v>
      </c>
      <c r="C6354">
        <v>37.668100000000003</v>
      </c>
      <c r="D6354">
        <v>-84.670100000000005</v>
      </c>
      <c r="E6354" s="1" t="s">
        <v>12</v>
      </c>
      <c r="F6354" t="s">
        <v>2818</v>
      </c>
      <c r="G6354">
        <v>0</v>
      </c>
      <c r="H6354">
        <v>0</v>
      </c>
      <c r="I6354">
        <v>0</v>
      </c>
    </row>
    <row r="6355" spans="1:9" hidden="1" x14ac:dyDescent="0.3">
      <c r="A6355" s="1" t="s">
        <v>159</v>
      </c>
      <c r="B6355" s="1" t="s">
        <v>180</v>
      </c>
      <c r="C6355">
        <v>37.668100000000003</v>
      </c>
      <c r="D6355">
        <v>-84.670100000000005</v>
      </c>
      <c r="E6355" s="1" t="s">
        <v>13</v>
      </c>
      <c r="F6355" t="s">
        <v>3056</v>
      </c>
      <c r="G6355">
        <v>0</v>
      </c>
      <c r="H6355">
        <v>0</v>
      </c>
      <c r="I6355">
        <v>0</v>
      </c>
    </row>
    <row r="6356" spans="1:9" hidden="1" x14ac:dyDescent="0.3">
      <c r="A6356" s="1" t="s">
        <v>159</v>
      </c>
      <c r="B6356" s="1" t="s">
        <v>180</v>
      </c>
      <c r="C6356">
        <v>37.668100000000003</v>
      </c>
      <c r="D6356">
        <v>-84.670100000000005</v>
      </c>
      <c r="E6356" s="1" t="s">
        <v>14</v>
      </c>
      <c r="F6356" t="s">
        <v>3293</v>
      </c>
      <c r="G6356">
        <v>0</v>
      </c>
      <c r="H6356">
        <v>0</v>
      </c>
      <c r="I6356">
        <v>0</v>
      </c>
    </row>
    <row r="6357" spans="1:9" hidden="1" x14ac:dyDescent="0.3">
      <c r="A6357" s="1" t="s">
        <v>159</v>
      </c>
      <c r="B6357" s="1" t="s">
        <v>180</v>
      </c>
      <c r="C6357">
        <v>37.668100000000003</v>
      </c>
      <c r="D6357">
        <v>-84.670100000000005</v>
      </c>
      <c r="E6357" s="1" t="s">
        <v>15</v>
      </c>
      <c r="F6357" t="s">
        <v>3529</v>
      </c>
      <c r="G6357">
        <v>0</v>
      </c>
      <c r="H6357">
        <v>0</v>
      </c>
      <c r="I6357">
        <v>0</v>
      </c>
    </row>
    <row r="6358" spans="1:9" hidden="1" x14ac:dyDescent="0.3">
      <c r="A6358" s="1" t="s">
        <v>159</v>
      </c>
      <c r="B6358" s="1" t="s">
        <v>180</v>
      </c>
      <c r="C6358">
        <v>37.668100000000003</v>
      </c>
      <c r="D6358">
        <v>-84.670100000000005</v>
      </c>
      <c r="E6358" s="1" t="s">
        <v>16</v>
      </c>
      <c r="F6358" t="s">
        <v>3765</v>
      </c>
      <c r="G6358">
        <v>0</v>
      </c>
      <c r="H6358">
        <v>0</v>
      </c>
      <c r="I6358">
        <v>0</v>
      </c>
    </row>
    <row r="6359" spans="1:9" hidden="1" x14ac:dyDescent="0.3">
      <c r="A6359" s="1" t="s">
        <v>159</v>
      </c>
      <c r="B6359" s="1" t="s">
        <v>180</v>
      </c>
      <c r="C6359">
        <v>37.668100000000003</v>
      </c>
      <c r="D6359">
        <v>-84.670100000000005</v>
      </c>
      <c r="E6359" s="1" t="s">
        <v>17</v>
      </c>
      <c r="F6359" t="s">
        <v>4000</v>
      </c>
      <c r="G6359">
        <v>0</v>
      </c>
      <c r="H6359">
        <v>0</v>
      </c>
      <c r="I6359">
        <v>0</v>
      </c>
    </row>
    <row r="6360" spans="1:9" hidden="1" x14ac:dyDescent="0.3">
      <c r="A6360" s="1" t="s">
        <v>159</v>
      </c>
      <c r="B6360" s="1" t="s">
        <v>180</v>
      </c>
      <c r="C6360">
        <v>37.668100000000003</v>
      </c>
      <c r="D6360">
        <v>-84.670100000000005</v>
      </c>
      <c r="E6360" s="1" t="s">
        <v>18</v>
      </c>
      <c r="F6360" t="s">
        <v>4235</v>
      </c>
      <c r="G6360">
        <v>0</v>
      </c>
      <c r="H6360">
        <v>0</v>
      </c>
      <c r="I6360">
        <v>0</v>
      </c>
    </row>
    <row r="6361" spans="1:9" hidden="1" x14ac:dyDescent="0.3">
      <c r="A6361" s="1" t="s">
        <v>159</v>
      </c>
      <c r="B6361" s="1" t="s">
        <v>180</v>
      </c>
      <c r="C6361">
        <v>37.668100000000003</v>
      </c>
      <c r="D6361">
        <v>-84.670100000000005</v>
      </c>
      <c r="E6361" s="1" t="s">
        <v>19</v>
      </c>
      <c r="F6361" t="s">
        <v>4470</v>
      </c>
      <c r="G6361">
        <v>0</v>
      </c>
      <c r="H6361">
        <v>0</v>
      </c>
      <c r="I6361">
        <v>0</v>
      </c>
    </row>
    <row r="6362" spans="1:9" hidden="1" x14ac:dyDescent="0.3">
      <c r="A6362" s="1" t="s">
        <v>159</v>
      </c>
      <c r="B6362" s="1" t="s">
        <v>180</v>
      </c>
      <c r="C6362">
        <v>37.668100000000003</v>
      </c>
      <c r="D6362">
        <v>-84.670100000000005</v>
      </c>
      <c r="E6362" s="1" t="s">
        <v>20</v>
      </c>
      <c r="F6362" t="s">
        <v>4705</v>
      </c>
      <c r="G6362">
        <v>0</v>
      </c>
      <c r="H6362">
        <v>0</v>
      </c>
      <c r="I6362">
        <v>0</v>
      </c>
    </row>
    <row r="6363" spans="1:9" hidden="1" x14ac:dyDescent="0.3">
      <c r="A6363" s="1" t="s">
        <v>159</v>
      </c>
      <c r="B6363" s="1" t="s">
        <v>180</v>
      </c>
      <c r="C6363">
        <v>37.668100000000003</v>
      </c>
      <c r="D6363">
        <v>-84.670100000000005</v>
      </c>
      <c r="E6363" s="1" t="s">
        <v>21</v>
      </c>
      <c r="F6363" t="s">
        <v>4940</v>
      </c>
      <c r="G6363">
        <v>0</v>
      </c>
      <c r="H6363">
        <v>0</v>
      </c>
      <c r="I6363">
        <v>0</v>
      </c>
    </row>
    <row r="6364" spans="1:9" hidden="1" x14ac:dyDescent="0.3">
      <c r="A6364" s="1" t="s">
        <v>159</v>
      </c>
      <c r="B6364" s="1" t="s">
        <v>180</v>
      </c>
      <c r="C6364">
        <v>37.668100000000003</v>
      </c>
      <c r="D6364">
        <v>-84.670100000000005</v>
      </c>
      <c r="E6364" s="1" t="s">
        <v>22</v>
      </c>
      <c r="F6364" t="s">
        <v>5175</v>
      </c>
      <c r="G6364">
        <v>0</v>
      </c>
      <c r="H6364">
        <v>0</v>
      </c>
      <c r="I6364">
        <v>0</v>
      </c>
    </row>
    <row r="6365" spans="1:9" hidden="1" x14ac:dyDescent="0.3">
      <c r="A6365" s="1" t="s">
        <v>159</v>
      </c>
      <c r="B6365" s="1" t="s">
        <v>180</v>
      </c>
      <c r="C6365">
        <v>37.668100000000003</v>
      </c>
      <c r="D6365">
        <v>-84.670100000000005</v>
      </c>
      <c r="E6365" s="1" t="s">
        <v>23</v>
      </c>
      <c r="F6365" t="s">
        <v>5410</v>
      </c>
      <c r="G6365">
        <v>0</v>
      </c>
      <c r="H6365">
        <v>0</v>
      </c>
      <c r="I6365">
        <v>0</v>
      </c>
    </row>
    <row r="6366" spans="1:9" hidden="1" x14ac:dyDescent="0.3">
      <c r="A6366" s="1" t="s">
        <v>159</v>
      </c>
      <c r="B6366" s="1" t="s">
        <v>180</v>
      </c>
      <c r="C6366">
        <v>37.668100000000003</v>
      </c>
      <c r="D6366">
        <v>-84.670100000000005</v>
      </c>
      <c r="E6366" s="1" t="s">
        <v>24</v>
      </c>
      <c r="F6366" t="s">
        <v>5645</v>
      </c>
      <c r="G6366">
        <v>0</v>
      </c>
      <c r="H6366">
        <v>0</v>
      </c>
      <c r="I6366">
        <v>0</v>
      </c>
    </row>
    <row r="6367" spans="1:9" hidden="1" x14ac:dyDescent="0.3">
      <c r="A6367" s="1" t="s">
        <v>159</v>
      </c>
      <c r="B6367" s="1" t="s">
        <v>180</v>
      </c>
      <c r="C6367">
        <v>37.668100000000003</v>
      </c>
      <c r="D6367">
        <v>-84.670100000000005</v>
      </c>
      <c r="E6367" s="1" t="s">
        <v>25</v>
      </c>
      <c r="F6367" t="s">
        <v>5879</v>
      </c>
      <c r="G6367">
        <v>0</v>
      </c>
      <c r="H6367">
        <v>0</v>
      </c>
      <c r="I6367">
        <v>0</v>
      </c>
    </row>
    <row r="6368" spans="1:9" hidden="1" x14ac:dyDescent="0.3">
      <c r="A6368" s="1" t="s">
        <v>159</v>
      </c>
      <c r="B6368" s="1" t="s">
        <v>180</v>
      </c>
      <c r="C6368">
        <v>37.668100000000003</v>
      </c>
      <c r="D6368">
        <v>-84.670100000000005</v>
      </c>
      <c r="E6368" s="1" t="s">
        <v>26</v>
      </c>
      <c r="F6368" t="s">
        <v>6113</v>
      </c>
      <c r="G6368">
        <v>0</v>
      </c>
      <c r="H6368">
        <v>0</v>
      </c>
      <c r="I6368">
        <v>0</v>
      </c>
    </row>
    <row r="6369" spans="1:9" hidden="1" x14ac:dyDescent="0.3">
      <c r="A6369" s="1" t="s">
        <v>159</v>
      </c>
      <c r="B6369" s="1" t="s">
        <v>180</v>
      </c>
      <c r="C6369">
        <v>37.668100000000003</v>
      </c>
      <c r="D6369">
        <v>-84.670100000000005</v>
      </c>
      <c r="E6369" s="1" t="s">
        <v>27</v>
      </c>
      <c r="F6369" t="s">
        <v>6347</v>
      </c>
      <c r="G6369">
        <v>0</v>
      </c>
      <c r="H6369">
        <v>0</v>
      </c>
      <c r="I6369">
        <v>0</v>
      </c>
    </row>
    <row r="6370" spans="1:9" hidden="1" x14ac:dyDescent="0.3">
      <c r="A6370" s="1" t="s">
        <v>159</v>
      </c>
      <c r="B6370" s="1" t="s">
        <v>180</v>
      </c>
      <c r="C6370">
        <v>37.668100000000003</v>
      </c>
      <c r="D6370">
        <v>-84.670100000000005</v>
      </c>
      <c r="E6370" s="1" t="s">
        <v>28</v>
      </c>
      <c r="F6370" t="s">
        <v>6581</v>
      </c>
      <c r="G6370">
        <v>0</v>
      </c>
      <c r="H6370">
        <v>0</v>
      </c>
      <c r="I6370">
        <v>0</v>
      </c>
    </row>
    <row r="6371" spans="1:9" hidden="1" x14ac:dyDescent="0.3">
      <c r="A6371" s="1" t="s">
        <v>159</v>
      </c>
      <c r="B6371" s="1" t="s">
        <v>180</v>
      </c>
      <c r="C6371">
        <v>37.668100000000003</v>
      </c>
      <c r="D6371">
        <v>-84.670100000000005</v>
      </c>
      <c r="E6371" s="1" t="s">
        <v>29</v>
      </c>
      <c r="F6371" t="s">
        <v>6815</v>
      </c>
      <c r="G6371">
        <v>0</v>
      </c>
      <c r="H6371">
        <v>0</v>
      </c>
      <c r="I6371">
        <v>0</v>
      </c>
    </row>
    <row r="6372" spans="1:9" hidden="1" x14ac:dyDescent="0.3">
      <c r="A6372" s="1" t="s">
        <v>159</v>
      </c>
      <c r="B6372" s="1" t="s">
        <v>180</v>
      </c>
      <c r="C6372">
        <v>37.668100000000003</v>
      </c>
      <c r="D6372">
        <v>-84.670100000000005</v>
      </c>
      <c r="E6372" s="1" t="s">
        <v>30</v>
      </c>
      <c r="F6372" t="s">
        <v>7049</v>
      </c>
      <c r="G6372">
        <v>0</v>
      </c>
      <c r="H6372">
        <v>0</v>
      </c>
      <c r="I6372">
        <v>0</v>
      </c>
    </row>
    <row r="6373" spans="1:9" hidden="1" x14ac:dyDescent="0.3">
      <c r="A6373" s="1" t="s">
        <v>159</v>
      </c>
      <c r="B6373" s="1" t="s">
        <v>180</v>
      </c>
      <c r="C6373">
        <v>37.668100000000003</v>
      </c>
      <c r="D6373">
        <v>-84.670100000000005</v>
      </c>
      <c r="E6373" s="1" t="s">
        <v>31</v>
      </c>
      <c r="F6373" t="s">
        <v>7283</v>
      </c>
      <c r="G6373">
        <v>0</v>
      </c>
      <c r="H6373">
        <v>0</v>
      </c>
      <c r="I6373">
        <v>0</v>
      </c>
    </row>
    <row r="6374" spans="1:9" hidden="1" x14ac:dyDescent="0.3">
      <c r="A6374" s="1" t="s">
        <v>159</v>
      </c>
      <c r="B6374" s="1" t="s">
        <v>180</v>
      </c>
      <c r="C6374">
        <v>37.668100000000003</v>
      </c>
      <c r="D6374">
        <v>-84.670100000000005</v>
      </c>
      <c r="E6374" s="1" t="s">
        <v>32</v>
      </c>
      <c r="F6374" t="s">
        <v>7517</v>
      </c>
      <c r="G6374">
        <v>0</v>
      </c>
      <c r="H6374">
        <v>0</v>
      </c>
      <c r="I6374">
        <v>0</v>
      </c>
    </row>
    <row r="6375" spans="1:9" hidden="1" x14ac:dyDescent="0.3">
      <c r="A6375" s="1" t="s">
        <v>159</v>
      </c>
      <c r="B6375" s="1" t="s">
        <v>180</v>
      </c>
      <c r="C6375">
        <v>37.668100000000003</v>
      </c>
      <c r="D6375">
        <v>-84.670100000000005</v>
      </c>
      <c r="E6375" s="1" t="s">
        <v>33</v>
      </c>
      <c r="F6375" t="s">
        <v>7751</v>
      </c>
      <c r="G6375">
        <v>0</v>
      </c>
      <c r="H6375">
        <v>0</v>
      </c>
      <c r="I6375">
        <v>0</v>
      </c>
    </row>
    <row r="6376" spans="1:9" hidden="1" x14ac:dyDescent="0.3">
      <c r="A6376" s="1" t="s">
        <v>159</v>
      </c>
      <c r="B6376" s="1" t="s">
        <v>180</v>
      </c>
      <c r="C6376">
        <v>37.668100000000003</v>
      </c>
      <c r="D6376">
        <v>-84.670100000000005</v>
      </c>
      <c r="E6376" s="1" t="s">
        <v>34</v>
      </c>
      <c r="F6376" t="s">
        <v>7985</v>
      </c>
      <c r="G6376">
        <v>0</v>
      </c>
      <c r="H6376">
        <v>0</v>
      </c>
      <c r="I6376">
        <v>0</v>
      </c>
    </row>
    <row r="6377" spans="1:9" hidden="1" x14ac:dyDescent="0.3">
      <c r="A6377" s="1" t="s">
        <v>159</v>
      </c>
      <c r="B6377" s="1" t="s">
        <v>180</v>
      </c>
      <c r="C6377">
        <v>37.668100000000003</v>
      </c>
      <c r="D6377">
        <v>-84.670100000000005</v>
      </c>
      <c r="E6377" s="1" t="s">
        <v>35</v>
      </c>
      <c r="F6377" t="s">
        <v>8217</v>
      </c>
      <c r="G6377">
        <v>0</v>
      </c>
      <c r="H6377">
        <v>0</v>
      </c>
      <c r="I6377">
        <v>0</v>
      </c>
    </row>
    <row r="6378" spans="1:9" hidden="1" x14ac:dyDescent="0.3">
      <c r="A6378" s="1" t="s">
        <v>159</v>
      </c>
      <c r="B6378" s="1" t="s">
        <v>180</v>
      </c>
      <c r="C6378">
        <v>37.668100000000003</v>
      </c>
      <c r="D6378">
        <v>-84.670100000000005</v>
      </c>
      <c r="E6378" s="1" t="s">
        <v>36</v>
      </c>
      <c r="F6378" t="s">
        <v>8449</v>
      </c>
      <c r="G6378">
        <v>0</v>
      </c>
      <c r="H6378">
        <v>0</v>
      </c>
      <c r="I6378">
        <v>0</v>
      </c>
    </row>
    <row r="6379" spans="1:9" hidden="1" x14ac:dyDescent="0.3">
      <c r="A6379" s="1" t="s">
        <v>159</v>
      </c>
      <c r="B6379" s="1" t="s">
        <v>180</v>
      </c>
      <c r="C6379">
        <v>37.668100000000003</v>
      </c>
      <c r="D6379">
        <v>-84.670100000000005</v>
      </c>
      <c r="E6379" s="1" t="s">
        <v>37</v>
      </c>
      <c r="F6379" t="s">
        <v>8680</v>
      </c>
      <c r="G6379">
        <v>0</v>
      </c>
      <c r="H6379">
        <v>0</v>
      </c>
      <c r="I6379">
        <v>0</v>
      </c>
    </row>
    <row r="6380" spans="1:9" hidden="1" x14ac:dyDescent="0.3">
      <c r="A6380" s="1" t="s">
        <v>159</v>
      </c>
      <c r="B6380" s="1" t="s">
        <v>180</v>
      </c>
      <c r="C6380">
        <v>37.668100000000003</v>
      </c>
      <c r="D6380">
        <v>-84.670100000000005</v>
      </c>
      <c r="E6380" s="1" t="s">
        <v>38</v>
      </c>
      <c r="F6380" t="s">
        <v>8911</v>
      </c>
      <c r="G6380">
        <v>0</v>
      </c>
      <c r="H6380">
        <v>0</v>
      </c>
      <c r="I6380">
        <v>0</v>
      </c>
    </row>
    <row r="6381" spans="1:9" hidden="1" x14ac:dyDescent="0.3">
      <c r="A6381" s="1" t="s">
        <v>159</v>
      </c>
      <c r="B6381" s="1" t="s">
        <v>180</v>
      </c>
      <c r="C6381">
        <v>37.668100000000003</v>
      </c>
      <c r="D6381">
        <v>-84.670100000000005</v>
      </c>
      <c r="E6381" s="1" t="s">
        <v>39</v>
      </c>
      <c r="F6381" t="s">
        <v>9142</v>
      </c>
      <c r="G6381">
        <v>0</v>
      </c>
      <c r="H6381">
        <v>0</v>
      </c>
      <c r="I6381">
        <v>0</v>
      </c>
    </row>
    <row r="6382" spans="1:9" hidden="1" x14ac:dyDescent="0.3">
      <c r="A6382" s="1" t="s">
        <v>159</v>
      </c>
      <c r="B6382" s="1" t="s">
        <v>180</v>
      </c>
      <c r="C6382">
        <v>37.668100000000003</v>
      </c>
      <c r="D6382">
        <v>-84.670100000000005</v>
      </c>
      <c r="E6382" s="1" t="s">
        <v>40</v>
      </c>
      <c r="F6382" t="s">
        <v>9373</v>
      </c>
      <c r="G6382">
        <v>0</v>
      </c>
      <c r="H6382">
        <v>0</v>
      </c>
      <c r="I6382">
        <v>0</v>
      </c>
    </row>
    <row r="6383" spans="1:9" hidden="1" x14ac:dyDescent="0.3">
      <c r="A6383" s="1" t="s">
        <v>159</v>
      </c>
      <c r="B6383" s="1" t="s">
        <v>180</v>
      </c>
      <c r="C6383">
        <v>37.668100000000003</v>
      </c>
      <c r="D6383">
        <v>-84.670100000000005</v>
      </c>
      <c r="E6383" s="1" t="s">
        <v>41</v>
      </c>
      <c r="F6383" t="s">
        <v>9604</v>
      </c>
      <c r="G6383">
        <v>0</v>
      </c>
      <c r="H6383">
        <v>0</v>
      </c>
      <c r="I6383">
        <v>0</v>
      </c>
    </row>
    <row r="6384" spans="1:9" hidden="1" x14ac:dyDescent="0.3">
      <c r="A6384" s="1" t="s">
        <v>159</v>
      </c>
      <c r="B6384" s="1" t="s">
        <v>180</v>
      </c>
      <c r="C6384">
        <v>37.668100000000003</v>
      </c>
      <c r="D6384">
        <v>-84.670100000000005</v>
      </c>
      <c r="E6384" s="1" t="s">
        <v>42</v>
      </c>
      <c r="F6384" t="s">
        <v>9835</v>
      </c>
      <c r="G6384">
        <v>0</v>
      </c>
      <c r="H6384">
        <v>0</v>
      </c>
      <c r="I6384">
        <v>0</v>
      </c>
    </row>
    <row r="6385" spans="1:9" hidden="1" x14ac:dyDescent="0.3">
      <c r="A6385" s="1" t="s">
        <v>159</v>
      </c>
      <c r="B6385" s="1" t="s">
        <v>180</v>
      </c>
      <c r="C6385">
        <v>37.668100000000003</v>
      </c>
      <c r="D6385">
        <v>-84.670100000000005</v>
      </c>
      <c r="E6385" s="1" t="s">
        <v>43</v>
      </c>
      <c r="F6385" t="s">
        <v>10064</v>
      </c>
      <c r="G6385">
        <v>0</v>
      </c>
      <c r="H6385">
        <v>0</v>
      </c>
      <c r="I6385">
        <v>0</v>
      </c>
    </row>
    <row r="6386" spans="1:9" hidden="1" x14ac:dyDescent="0.3">
      <c r="A6386" s="1" t="s">
        <v>159</v>
      </c>
      <c r="B6386" s="1" t="s">
        <v>180</v>
      </c>
      <c r="C6386">
        <v>37.668100000000003</v>
      </c>
      <c r="D6386">
        <v>-84.670100000000005</v>
      </c>
      <c r="E6386" s="1" t="s">
        <v>44</v>
      </c>
      <c r="F6386" t="s">
        <v>10292</v>
      </c>
      <c r="G6386">
        <v>0</v>
      </c>
      <c r="H6386">
        <v>0</v>
      </c>
      <c r="I6386">
        <v>0</v>
      </c>
    </row>
    <row r="6387" spans="1:9" hidden="1" x14ac:dyDescent="0.3">
      <c r="A6387" s="1" t="s">
        <v>159</v>
      </c>
      <c r="B6387" s="1" t="s">
        <v>180</v>
      </c>
      <c r="C6387">
        <v>37.668100000000003</v>
      </c>
      <c r="D6387">
        <v>-84.670100000000005</v>
      </c>
      <c r="E6387" s="1" t="s">
        <v>45</v>
      </c>
      <c r="F6387" t="s">
        <v>10513</v>
      </c>
      <c r="G6387">
        <v>0</v>
      </c>
      <c r="H6387">
        <v>0</v>
      </c>
      <c r="I6387">
        <v>0</v>
      </c>
    </row>
    <row r="6388" spans="1:9" hidden="1" x14ac:dyDescent="0.3">
      <c r="A6388" s="1" t="s">
        <v>159</v>
      </c>
      <c r="B6388" s="1" t="s">
        <v>180</v>
      </c>
      <c r="C6388">
        <v>37.668100000000003</v>
      </c>
      <c r="D6388">
        <v>-84.670100000000005</v>
      </c>
      <c r="E6388" s="1" t="s">
        <v>46</v>
      </c>
      <c r="F6388" t="s">
        <v>10729</v>
      </c>
      <c r="G6388">
        <v>0</v>
      </c>
      <c r="H6388">
        <v>0</v>
      </c>
      <c r="I6388">
        <v>0</v>
      </c>
    </row>
    <row r="6389" spans="1:9" hidden="1" x14ac:dyDescent="0.3">
      <c r="A6389" s="1" t="s">
        <v>159</v>
      </c>
      <c r="B6389" s="1" t="s">
        <v>180</v>
      </c>
      <c r="C6389">
        <v>37.668100000000003</v>
      </c>
      <c r="D6389">
        <v>-84.670100000000005</v>
      </c>
      <c r="E6389" s="1" t="s">
        <v>47</v>
      </c>
      <c r="F6389" t="s">
        <v>10944</v>
      </c>
      <c r="G6389">
        <v>0</v>
      </c>
      <c r="H6389">
        <v>0</v>
      </c>
      <c r="I6389">
        <v>0</v>
      </c>
    </row>
    <row r="6390" spans="1:9" hidden="1" x14ac:dyDescent="0.3">
      <c r="A6390" s="1" t="s">
        <v>159</v>
      </c>
      <c r="B6390" s="1" t="s">
        <v>180</v>
      </c>
      <c r="C6390">
        <v>37.668100000000003</v>
      </c>
      <c r="D6390">
        <v>-84.670100000000005</v>
      </c>
      <c r="E6390" s="1" t="s">
        <v>48</v>
      </c>
      <c r="F6390" t="s">
        <v>11747</v>
      </c>
      <c r="G6390">
        <v>0</v>
      </c>
      <c r="H6390">
        <v>0</v>
      </c>
      <c r="I6390">
        <v>0</v>
      </c>
    </row>
    <row r="6391" spans="1:9" hidden="1" x14ac:dyDescent="0.3">
      <c r="A6391" s="1" t="s">
        <v>159</v>
      </c>
      <c r="B6391" s="1" t="s">
        <v>180</v>
      </c>
      <c r="C6391">
        <v>37.668100000000003</v>
      </c>
      <c r="D6391">
        <v>-84.670100000000005</v>
      </c>
      <c r="E6391" s="1" t="s">
        <v>49</v>
      </c>
      <c r="F6391" t="s">
        <v>11938</v>
      </c>
      <c r="G6391">
        <v>0</v>
      </c>
      <c r="H6391">
        <v>0</v>
      </c>
      <c r="I6391">
        <v>0</v>
      </c>
    </row>
    <row r="6392" spans="1:9" hidden="1" x14ac:dyDescent="0.3">
      <c r="A6392" s="1" t="s">
        <v>159</v>
      </c>
      <c r="B6392" s="1" t="s">
        <v>180</v>
      </c>
      <c r="C6392">
        <v>37.668100000000003</v>
      </c>
      <c r="D6392">
        <v>-84.670100000000005</v>
      </c>
      <c r="E6392" s="1" t="s">
        <v>50</v>
      </c>
      <c r="F6392" t="s">
        <v>12110</v>
      </c>
      <c r="G6392">
        <v>0</v>
      </c>
      <c r="H6392">
        <v>0</v>
      </c>
      <c r="I6392">
        <v>0</v>
      </c>
    </row>
    <row r="6393" spans="1:9" hidden="1" x14ac:dyDescent="0.3">
      <c r="A6393" s="1" t="s">
        <v>159</v>
      </c>
      <c r="B6393" s="1" t="s">
        <v>180</v>
      </c>
      <c r="C6393">
        <v>37.668100000000003</v>
      </c>
      <c r="D6393">
        <v>-84.670100000000005</v>
      </c>
      <c r="E6393" s="1" t="s">
        <v>51</v>
      </c>
      <c r="F6393" t="s">
        <v>12259</v>
      </c>
      <c r="G6393">
        <v>0</v>
      </c>
      <c r="H6393">
        <v>0</v>
      </c>
      <c r="I6393">
        <v>0</v>
      </c>
    </row>
    <row r="6394" spans="1:9" hidden="1" x14ac:dyDescent="0.3">
      <c r="A6394" s="1" t="s">
        <v>159</v>
      </c>
      <c r="B6394" s="1" t="s">
        <v>180</v>
      </c>
      <c r="C6394">
        <v>37.668100000000003</v>
      </c>
      <c r="D6394">
        <v>-84.670100000000005</v>
      </c>
      <c r="E6394" s="1" t="s">
        <v>52</v>
      </c>
      <c r="F6394" t="s">
        <v>17219</v>
      </c>
      <c r="G6394">
        <v>0</v>
      </c>
      <c r="H6394">
        <v>6</v>
      </c>
      <c r="I6394">
        <v>0</v>
      </c>
    </row>
    <row r="6395" spans="1:9" hidden="1" x14ac:dyDescent="0.3">
      <c r="A6395" s="1" t="s">
        <v>159</v>
      </c>
      <c r="B6395" s="1" t="s">
        <v>180</v>
      </c>
      <c r="C6395">
        <v>37.668100000000003</v>
      </c>
      <c r="D6395">
        <v>-84.670100000000005</v>
      </c>
      <c r="E6395" s="1" t="s">
        <v>53</v>
      </c>
      <c r="F6395" t="s">
        <v>17220</v>
      </c>
      <c r="G6395">
        <v>0</v>
      </c>
      <c r="H6395">
        <v>8</v>
      </c>
      <c r="I6395">
        <v>0</v>
      </c>
    </row>
    <row r="6396" spans="1:9" hidden="1" x14ac:dyDescent="0.3">
      <c r="A6396" s="1" t="s">
        <v>159</v>
      </c>
      <c r="B6396" s="1" t="s">
        <v>180</v>
      </c>
      <c r="C6396">
        <v>37.668100000000003</v>
      </c>
      <c r="D6396">
        <v>-84.670100000000005</v>
      </c>
      <c r="E6396" s="1" t="s">
        <v>54</v>
      </c>
      <c r="F6396" t="s">
        <v>17221</v>
      </c>
      <c r="G6396">
        <v>0</v>
      </c>
      <c r="H6396">
        <v>10</v>
      </c>
      <c r="I6396">
        <v>0</v>
      </c>
    </row>
    <row r="6397" spans="1:9" hidden="1" x14ac:dyDescent="0.3">
      <c r="A6397" s="1" t="s">
        <v>159</v>
      </c>
      <c r="B6397" s="1" t="s">
        <v>180</v>
      </c>
      <c r="C6397">
        <v>37.668100000000003</v>
      </c>
      <c r="D6397">
        <v>-84.670100000000005</v>
      </c>
      <c r="E6397" s="1" t="s">
        <v>21548</v>
      </c>
      <c r="F6397" t="s">
        <v>21671</v>
      </c>
      <c r="G6397">
        <v>0</v>
      </c>
      <c r="H6397">
        <v>14</v>
      </c>
      <c r="I6397">
        <v>0</v>
      </c>
    </row>
    <row r="6398" spans="1:9" hidden="1" x14ac:dyDescent="0.3">
      <c r="A6398" s="1" t="s">
        <v>159</v>
      </c>
      <c r="B6398" s="1" t="s">
        <v>181</v>
      </c>
      <c r="C6398">
        <v>38.897399999999998</v>
      </c>
      <c r="D6398">
        <v>-77.026799999999994</v>
      </c>
      <c r="E6398" s="1" t="s">
        <v>4</v>
      </c>
      <c r="F6398" t="s">
        <v>901</v>
      </c>
      <c r="G6398">
        <v>0</v>
      </c>
      <c r="H6398">
        <v>0</v>
      </c>
      <c r="I6398">
        <v>0</v>
      </c>
    </row>
    <row r="6399" spans="1:9" hidden="1" x14ac:dyDescent="0.3">
      <c r="A6399" s="1" t="s">
        <v>159</v>
      </c>
      <c r="B6399" s="1" t="s">
        <v>181</v>
      </c>
      <c r="C6399">
        <v>38.897399999999998</v>
      </c>
      <c r="D6399">
        <v>-77.026799999999994</v>
      </c>
      <c r="E6399" s="1" t="s">
        <v>5</v>
      </c>
      <c r="F6399" t="s">
        <v>1143</v>
      </c>
      <c r="G6399">
        <v>0</v>
      </c>
      <c r="H6399">
        <v>0</v>
      </c>
      <c r="I6399">
        <v>0</v>
      </c>
    </row>
    <row r="6400" spans="1:9" hidden="1" x14ac:dyDescent="0.3">
      <c r="A6400" s="1" t="s">
        <v>159</v>
      </c>
      <c r="B6400" s="1" t="s">
        <v>181</v>
      </c>
      <c r="C6400">
        <v>38.897399999999998</v>
      </c>
      <c r="D6400">
        <v>-77.026799999999994</v>
      </c>
      <c r="E6400" s="1" t="s">
        <v>6</v>
      </c>
      <c r="F6400" t="s">
        <v>1385</v>
      </c>
      <c r="G6400">
        <v>0</v>
      </c>
      <c r="H6400">
        <v>0</v>
      </c>
      <c r="I6400">
        <v>0</v>
      </c>
    </row>
    <row r="6401" spans="1:9" hidden="1" x14ac:dyDescent="0.3">
      <c r="A6401" s="1" t="s">
        <v>159</v>
      </c>
      <c r="B6401" s="1" t="s">
        <v>181</v>
      </c>
      <c r="C6401">
        <v>38.897399999999998</v>
      </c>
      <c r="D6401">
        <v>-77.026799999999994</v>
      </c>
      <c r="E6401" s="1" t="s">
        <v>7</v>
      </c>
      <c r="F6401" t="s">
        <v>1626</v>
      </c>
      <c r="G6401">
        <v>0</v>
      </c>
      <c r="H6401">
        <v>0</v>
      </c>
      <c r="I6401">
        <v>0</v>
      </c>
    </row>
    <row r="6402" spans="1:9" hidden="1" x14ac:dyDescent="0.3">
      <c r="A6402" s="1" t="s">
        <v>159</v>
      </c>
      <c r="B6402" s="1" t="s">
        <v>181</v>
      </c>
      <c r="C6402">
        <v>38.897399999999998</v>
      </c>
      <c r="D6402">
        <v>-77.026799999999994</v>
      </c>
      <c r="E6402" s="1" t="s">
        <v>8</v>
      </c>
      <c r="F6402" t="s">
        <v>1867</v>
      </c>
      <c r="G6402">
        <v>0</v>
      </c>
      <c r="H6402">
        <v>0</v>
      </c>
      <c r="I6402">
        <v>0</v>
      </c>
    </row>
    <row r="6403" spans="1:9" hidden="1" x14ac:dyDescent="0.3">
      <c r="A6403" s="1" t="s">
        <v>159</v>
      </c>
      <c r="B6403" s="1" t="s">
        <v>181</v>
      </c>
      <c r="C6403">
        <v>38.897399999999998</v>
      </c>
      <c r="D6403">
        <v>-77.026799999999994</v>
      </c>
      <c r="E6403" s="1" t="s">
        <v>9</v>
      </c>
      <c r="F6403" t="s">
        <v>2105</v>
      </c>
      <c r="G6403">
        <v>0</v>
      </c>
      <c r="H6403">
        <v>0</v>
      </c>
      <c r="I6403">
        <v>0</v>
      </c>
    </row>
    <row r="6404" spans="1:9" hidden="1" x14ac:dyDescent="0.3">
      <c r="A6404" s="1" t="s">
        <v>159</v>
      </c>
      <c r="B6404" s="1" t="s">
        <v>181</v>
      </c>
      <c r="C6404">
        <v>38.897399999999998</v>
      </c>
      <c r="D6404">
        <v>-77.026799999999994</v>
      </c>
      <c r="E6404" s="1" t="s">
        <v>10</v>
      </c>
      <c r="F6404" t="s">
        <v>2343</v>
      </c>
      <c r="G6404">
        <v>0</v>
      </c>
      <c r="H6404">
        <v>0</v>
      </c>
      <c r="I6404">
        <v>0</v>
      </c>
    </row>
    <row r="6405" spans="1:9" hidden="1" x14ac:dyDescent="0.3">
      <c r="A6405" s="1" t="s">
        <v>159</v>
      </c>
      <c r="B6405" s="1" t="s">
        <v>181</v>
      </c>
      <c r="C6405">
        <v>38.897399999999998</v>
      </c>
      <c r="D6405">
        <v>-77.026799999999994</v>
      </c>
      <c r="E6405" s="1" t="s">
        <v>11</v>
      </c>
      <c r="F6405" t="s">
        <v>2581</v>
      </c>
      <c r="G6405">
        <v>0</v>
      </c>
      <c r="H6405">
        <v>0</v>
      </c>
      <c r="I6405">
        <v>0</v>
      </c>
    </row>
    <row r="6406" spans="1:9" hidden="1" x14ac:dyDescent="0.3">
      <c r="A6406" s="1" t="s">
        <v>159</v>
      </c>
      <c r="B6406" s="1" t="s">
        <v>181</v>
      </c>
      <c r="C6406">
        <v>38.897399999999998</v>
      </c>
      <c r="D6406">
        <v>-77.026799999999994</v>
      </c>
      <c r="E6406" s="1" t="s">
        <v>12</v>
      </c>
      <c r="F6406" t="s">
        <v>2819</v>
      </c>
      <c r="G6406">
        <v>0</v>
      </c>
      <c r="H6406">
        <v>0</v>
      </c>
      <c r="I6406">
        <v>0</v>
      </c>
    </row>
    <row r="6407" spans="1:9" hidden="1" x14ac:dyDescent="0.3">
      <c r="A6407" s="1" t="s">
        <v>159</v>
      </c>
      <c r="B6407" s="1" t="s">
        <v>181</v>
      </c>
      <c r="C6407">
        <v>38.897399999999998</v>
      </c>
      <c r="D6407">
        <v>-77.026799999999994</v>
      </c>
      <c r="E6407" s="1" t="s">
        <v>13</v>
      </c>
      <c r="F6407" t="s">
        <v>3057</v>
      </c>
      <c r="G6407">
        <v>0</v>
      </c>
      <c r="H6407">
        <v>0</v>
      </c>
      <c r="I6407">
        <v>0</v>
      </c>
    </row>
    <row r="6408" spans="1:9" hidden="1" x14ac:dyDescent="0.3">
      <c r="A6408" s="1" t="s">
        <v>159</v>
      </c>
      <c r="B6408" s="1" t="s">
        <v>181</v>
      </c>
      <c r="C6408">
        <v>38.897399999999998</v>
      </c>
      <c r="D6408">
        <v>-77.026799999999994</v>
      </c>
      <c r="E6408" s="1" t="s">
        <v>14</v>
      </c>
      <c r="F6408" t="s">
        <v>3294</v>
      </c>
      <c r="G6408">
        <v>0</v>
      </c>
      <c r="H6408">
        <v>0</v>
      </c>
      <c r="I6408">
        <v>0</v>
      </c>
    </row>
    <row r="6409" spans="1:9" hidden="1" x14ac:dyDescent="0.3">
      <c r="A6409" s="1" t="s">
        <v>159</v>
      </c>
      <c r="B6409" s="1" t="s">
        <v>181</v>
      </c>
      <c r="C6409">
        <v>38.897399999999998</v>
      </c>
      <c r="D6409">
        <v>-77.026799999999994</v>
      </c>
      <c r="E6409" s="1" t="s">
        <v>15</v>
      </c>
      <c r="F6409" t="s">
        <v>3530</v>
      </c>
      <c r="G6409">
        <v>0</v>
      </c>
      <c r="H6409">
        <v>0</v>
      </c>
      <c r="I6409">
        <v>0</v>
      </c>
    </row>
    <row r="6410" spans="1:9" hidden="1" x14ac:dyDescent="0.3">
      <c r="A6410" s="1" t="s">
        <v>159</v>
      </c>
      <c r="B6410" s="1" t="s">
        <v>181</v>
      </c>
      <c r="C6410">
        <v>38.897399999999998</v>
      </c>
      <c r="D6410">
        <v>-77.026799999999994</v>
      </c>
      <c r="E6410" s="1" t="s">
        <v>16</v>
      </c>
      <c r="F6410" t="s">
        <v>3766</v>
      </c>
      <c r="G6410">
        <v>0</v>
      </c>
      <c r="H6410">
        <v>0</v>
      </c>
      <c r="I6410">
        <v>0</v>
      </c>
    </row>
    <row r="6411" spans="1:9" hidden="1" x14ac:dyDescent="0.3">
      <c r="A6411" s="1" t="s">
        <v>159</v>
      </c>
      <c r="B6411" s="1" t="s">
        <v>181</v>
      </c>
      <c r="C6411">
        <v>38.897399999999998</v>
      </c>
      <c r="D6411">
        <v>-77.026799999999994</v>
      </c>
      <c r="E6411" s="1" t="s">
        <v>17</v>
      </c>
      <c r="F6411" t="s">
        <v>4001</v>
      </c>
      <c r="G6411">
        <v>0</v>
      </c>
      <c r="H6411">
        <v>0</v>
      </c>
      <c r="I6411">
        <v>0</v>
      </c>
    </row>
    <row r="6412" spans="1:9" hidden="1" x14ac:dyDescent="0.3">
      <c r="A6412" s="1" t="s">
        <v>159</v>
      </c>
      <c r="B6412" s="1" t="s">
        <v>181</v>
      </c>
      <c r="C6412">
        <v>38.897399999999998</v>
      </c>
      <c r="D6412">
        <v>-77.026799999999994</v>
      </c>
      <c r="E6412" s="1" t="s">
        <v>18</v>
      </c>
      <c r="F6412" t="s">
        <v>4236</v>
      </c>
      <c r="G6412">
        <v>0</v>
      </c>
      <c r="H6412">
        <v>0</v>
      </c>
      <c r="I6412">
        <v>0</v>
      </c>
    </row>
    <row r="6413" spans="1:9" hidden="1" x14ac:dyDescent="0.3">
      <c r="A6413" s="1" t="s">
        <v>159</v>
      </c>
      <c r="B6413" s="1" t="s">
        <v>181</v>
      </c>
      <c r="C6413">
        <v>38.897399999999998</v>
      </c>
      <c r="D6413">
        <v>-77.026799999999994</v>
      </c>
      <c r="E6413" s="1" t="s">
        <v>19</v>
      </c>
      <c r="F6413" t="s">
        <v>4471</v>
      </c>
      <c r="G6413">
        <v>0</v>
      </c>
      <c r="H6413">
        <v>0</v>
      </c>
      <c r="I6413">
        <v>0</v>
      </c>
    </row>
    <row r="6414" spans="1:9" hidden="1" x14ac:dyDescent="0.3">
      <c r="A6414" s="1" t="s">
        <v>159</v>
      </c>
      <c r="B6414" s="1" t="s">
        <v>181</v>
      </c>
      <c r="C6414">
        <v>38.897399999999998</v>
      </c>
      <c r="D6414">
        <v>-77.026799999999994</v>
      </c>
      <c r="E6414" s="1" t="s">
        <v>20</v>
      </c>
      <c r="F6414" t="s">
        <v>4706</v>
      </c>
      <c r="G6414">
        <v>0</v>
      </c>
      <c r="H6414">
        <v>0</v>
      </c>
      <c r="I6414">
        <v>0</v>
      </c>
    </row>
    <row r="6415" spans="1:9" hidden="1" x14ac:dyDescent="0.3">
      <c r="A6415" s="1" t="s">
        <v>159</v>
      </c>
      <c r="B6415" s="1" t="s">
        <v>181</v>
      </c>
      <c r="C6415">
        <v>38.897399999999998</v>
      </c>
      <c r="D6415">
        <v>-77.026799999999994</v>
      </c>
      <c r="E6415" s="1" t="s">
        <v>21</v>
      </c>
      <c r="F6415" t="s">
        <v>4941</v>
      </c>
      <c r="G6415">
        <v>0</v>
      </c>
      <c r="H6415">
        <v>0</v>
      </c>
      <c r="I6415">
        <v>0</v>
      </c>
    </row>
    <row r="6416" spans="1:9" hidden="1" x14ac:dyDescent="0.3">
      <c r="A6416" s="1" t="s">
        <v>159</v>
      </c>
      <c r="B6416" s="1" t="s">
        <v>181</v>
      </c>
      <c r="C6416">
        <v>38.897399999999998</v>
      </c>
      <c r="D6416">
        <v>-77.026799999999994</v>
      </c>
      <c r="E6416" s="1" t="s">
        <v>22</v>
      </c>
      <c r="F6416" t="s">
        <v>5176</v>
      </c>
      <c r="G6416">
        <v>0</v>
      </c>
      <c r="H6416">
        <v>0</v>
      </c>
      <c r="I6416">
        <v>0</v>
      </c>
    </row>
    <row r="6417" spans="1:9" hidden="1" x14ac:dyDescent="0.3">
      <c r="A6417" s="1" t="s">
        <v>159</v>
      </c>
      <c r="B6417" s="1" t="s">
        <v>181</v>
      </c>
      <c r="C6417">
        <v>38.897399999999998</v>
      </c>
      <c r="D6417">
        <v>-77.026799999999994</v>
      </c>
      <c r="E6417" s="1" t="s">
        <v>23</v>
      </c>
      <c r="F6417" t="s">
        <v>5411</v>
      </c>
      <c r="G6417">
        <v>0</v>
      </c>
      <c r="H6417">
        <v>0</v>
      </c>
      <c r="I6417">
        <v>0</v>
      </c>
    </row>
    <row r="6418" spans="1:9" hidden="1" x14ac:dyDescent="0.3">
      <c r="A6418" s="1" t="s">
        <v>159</v>
      </c>
      <c r="B6418" s="1" t="s">
        <v>181</v>
      </c>
      <c r="C6418">
        <v>38.897399999999998</v>
      </c>
      <c r="D6418">
        <v>-77.026799999999994</v>
      </c>
      <c r="E6418" s="1" t="s">
        <v>24</v>
      </c>
      <c r="F6418" t="s">
        <v>5646</v>
      </c>
      <c r="G6418">
        <v>0</v>
      </c>
      <c r="H6418">
        <v>0</v>
      </c>
      <c r="I6418">
        <v>0</v>
      </c>
    </row>
    <row r="6419" spans="1:9" hidden="1" x14ac:dyDescent="0.3">
      <c r="A6419" s="1" t="s">
        <v>159</v>
      </c>
      <c r="B6419" s="1" t="s">
        <v>181</v>
      </c>
      <c r="C6419">
        <v>38.897399999999998</v>
      </c>
      <c r="D6419">
        <v>-77.026799999999994</v>
      </c>
      <c r="E6419" s="1" t="s">
        <v>25</v>
      </c>
      <c r="F6419" t="s">
        <v>5880</v>
      </c>
      <c r="G6419">
        <v>0</v>
      </c>
      <c r="H6419">
        <v>0</v>
      </c>
      <c r="I6419">
        <v>0</v>
      </c>
    </row>
    <row r="6420" spans="1:9" hidden="1" x14ac:dyDescent="0.3">
      <c r="A6420" s="1" t="s">
        <v>159</v>
      </c>
      <c r="B6420" s="1" t="s">
        <v>181</v>
      </c>
      <c r="C6420">
        <v>38.897399999999998</v>
      </c>
      <c r="D6420">
        <v>-77.026799999999994</v>
      </c>
      <c r="E6420" s="1" t="s">
        <v>26</v>
      </c>
      <c r="F6420" t="s">
        <v>6114</v>
      </c>
      <c r="G6420">
        <v>0</v>
      </c>
      <c r="H6420">
        <v>0</v>
      </c>
      <c r="I6420">
        <v>0</v>
      </c>
    </row>
    <row r="6421" spans="1:9" hidden="1" x14ac:dyDescent="0.3">
      <c r="A6421" s="1" t="s">
        <v>159</v>
      </c>
      <c r="B6421" s="1" t="s">
        <v>181</v>
      </c>
      <c r="C6421">
        <v>38.897399999999998</v>
      </c>
      <c r="D6421">
        <v>-77.026799999999994</v>
      </c>
      <c r="E6421" s="1" t="s">
        <v>27</v>
      </c>
      <c r="F6421" t="s">
        <v>6348</v>
      </c>
      <c r="G6421">
        <v>0</v>
      </c>
      <c r="H6421">
        <v>0</v>
      </c>
      <c r="I6421">
        <v>0</v>
      </c>
    </row>
    <row r="6422" spans="1:9" hidden="1" x14ac:dyDescent="0.3">
      <c r="A6422" s="1" t="s">
        <v>159</v>
      </c>
      <c r="B6422" s="1" t="s">
        <v>181</v>
      </c>
      <c r="C6422">
        <v>38.897399999999998</v>
      </c>
      <c r="D6422">
        <v>-77.026799999999994</v>
      </c>
      <c r="E6422" s="1" t="s">
        <v>28</v>
      </c>
      <c r="F6422" t="s">
        <v>6582</v>
      </c>
      <c r="G6422">
        <v>0</v>
      </c>
      <c r="H6422">
        <v>0</v>
      </c>
      <c r="I6422">
        <v>0</v>
      </c>
    </row>
    <row r="6423" spans="1:9" hidden="1" x14ac:dyDescent="0.3">
      <c r="A6423" s="1" t="s">
        <v>159</v>
      </c>
      <c r="B6423" s="1" t="s">
        <v>181</v>
      </c>
      <c r="C6423">
        <v>38.897399999999998</v>
      </c>
      <c r="D6423">
        <v>-77.026799999999994</v>
      </c>
      <c r="E6423" s="1" t="s">
        <v>29</v>
      </c>
      <c r="F6423" t="s">
        <v>6816</v>
      </c>
      <c r="G6423">
        <v>0</v>
      </c>
      <c r="H6423">
        <v>0</v>
      </c>
      <c r="I6423">
        <v>0</v>
      </c>
    </row>
    <row r="6424" spans="1:9" hidden="1" x14ac:dyDescent="0.3">
      <c r="A6424" s="1" t="s">
        <v>159</v>
      </c>
      <c r="B6424" s="1" t="s">
        <v>181</v>
      </c>
      <c r="C6424">
        <v>38.897399999999998</v>
      </c>
      <c r="D6424">
        <v>-77.026799999999994</v>
      </c>
      <c r="E6424" s="1" t="s">
        <v>30</v>
      </c>
      <c r="F6424" t="s">
        <v>7050</v>
      </c>
      <c r="G6424">
        <v>0</v>
      </c>
      <c r="H6424">
        <v>0</v>
      </c>
      <c r="I6424">
        <v>0</v>
      </c>
    </row>
    <row r="6425" spans="1:9" hidden="1" x14ac:dyDescent="0.3">
      <c r="A6425" s="1" t="s">
        <v>159</v>
      </c>
      <c r="B6425" s="1" t="s">
        <v>181</v>
      </c>
      <c r="C6425">
        <v>38.897399999999998</v>
      </c>
      <c r="D6425">
        <v>-77.026799999999994</v>
      </c>
      <c r="E6425" s="1" t="s">
        <v>31</v>
      </c>
      <c r="F6425" t="s">
        <v>7284</v>
      </c>
      <c r="G6425">
        <v>0</v>
      </c>
      <c r="H6425">
        <v>0</v>
      </c>
      <c r="I6425">
        <v>0</v>
      </c>
    </row>
    <row r="6426" spans="1:9" hidden="1" x14ac:dyDescent="0.3">
      <c r="A6426" s="1" t="s">
        <v>159</v>
      </c>
      <c r="B6426" s="1" t="s">
        <v>181</v>
      </c>
      <c r="C6426">
        <v>38.897399999999998</v>
      </c>
      <c r="D6426">
        <v>-77.026799999999994</v>
      </c>
      <c r="E6426" s="1" t="s">
        <v>32</v>
      </c>
      <c r="F6426" t="s">
        <v>7518</v>
      </c>
      <c r="G6426">
        <v>0</v>
      </c>
      <c r="H6426">
        <v>0</v>
      </c>
      <c r="I6426">
        <v>0</v>
      </c>
    </row>
    <row r="6427" spans="1:9" hidden="1" x14ac:dyDescent="0.3">
      <c r="A6427" s="1" t="s">
        <v>159</v>
      </c>
      <c r="B6427" s="1" t="s">
        <v>181</v>
      </c>
      <c r="C6427">
        <v>38.897399999999998</v>
      </c>
      <c r="D6427">
        <v>-77.026799999999994</v>
      </c>
      <c r="E6427" s="1" t="s">
        <v>33</v>
      </c>
      <c r="F6427" t="s">
        <v>7752</v>
      </c>
      <c r="G6427">
        <v>0</v>
      </c>
      <c r="H6427">
        <v>0</v>
      </c>
      <c r="I6427">
        <v>0</v>
      </c>
    </row>
    <row r="6428" spans="1:9" hidden="1" x14ac:dyDescent="0.3">
      <c r="A6428" s="1" t="s">
        <v>159</v>
      </c>
      <c r="B6428" s="1" t="s">
        <v>181</v>
      </c>
      <c r="C6428">
        <v>38.897399999999998</v>
      </c>
      <c r="D6428">
        <v>-77.026799999999994</v>
      </c>
      <c r="E6428" s="1" t="s">
        <v>34</v>
      </c>
      <c r="F6428" t="s">
        <v>7986</v>
      </c>
      <c r="G6428">
        <v>0</v>
      </c>
      <c r="H6428">
        <v>0</v>
      </c>
      <c r="I6428">
        <v>0</v>
      </c>
    </row>
    <row r="6429" spans="1:9" hidden="1" x14ac:dyDescent="0.3">
      <c r="A6429" s="1" t="s">
        <v>159</v>
      </c>
      <c r="B6429" s="1" t="s">
        <v>181</v>
      </c>
      <c r="C6429">
        <v>38.897399999999998</v>
      </c>
      <c r="D6429">
        <v>-77.026799999999994</v>
      </c>
      <c r="E6429" s="1" t="s">
        <v>35</v>
      </c>
      <c r="F6429" t="s">
        <v>8218</v>
      </c>
      <c r="G6429">
        <v>0</v>
      </c>
      <c r="H6429">
        <v>0</v>
      </c>
      <c r="I6429">
        <v>0</v>
      </c>
    </row>
    <row r="6430" spans="1:9" hidden="1" x14ac:dyDescent="0.3">
      <c r="A6430" s="1" t="s">
        <v>159</v>
      </c>
      <c r="B6430" s="1" t="s">
        <v>181</v>
      </c>
      <c r="C6430">
        <v>38.897399999999998</v>
      </c>
      <c r="D6430">
        <v>-77.026799999999994</v>
      </c>
      <c r="E6430" s="1" t="s">
        <v>36</v>
      </c>
      <c r="F6430" t="s">
        <v>8450</v>
      </c>
      <c r="G6430">
        <v>0</v>
      </c>
      <c r="H6430">
        <v>0</v>
      </c>
      <c r="I6430">
        <v>0</v>
      </c>
    </row>
    <row r="6431" spans="1:9" hidden="1" x14ac:dyDescent="0.3">
      <c r="A6431" s="1" t="s">
        <v>159</v>
      </c>
      <c r="B6431" s="1" t="s">
        <v>181</v>
      </c>
      <c r="C6431">
        <v>38.897399999999998</v>
      </c>
      <c r="D6431">
        <v>-77.026799999999994</v>
      </c>
      <c r="E6431" s="1" t="s">
        <v>37</v>
      </c>
      <c r="F6431" t="s">
        <v>8681</v>
      </c>
      <c r="G6431">
        <v>0</v>
      </c>
      <c r="H6431">
        <v>0</v>
      </c>
      <c r="I6431">
        <v>0</v>
      </c>
    </row>
    <row r="6432" spans="1:9" hidden="1" x14ac:dyDescent="0.3">
      <c r="A6432" s="1" t="s">
        <v>159</v>
      </c>
      <c r="B6432" s="1" t="s">
        <v>181</v>
      </c>
      <c r="C6432">
        <v>38.897399999999998</v>
      </c>
      <c r="D6432">
        <v>-77.026799999999994</v>
      </c>
      <c r="E6432" s="1" t="s">
        <v>38</v>
      </c>
      <c r="F6432" t="s">
        <v>8912</v>
      </c>
      <c r="G6432">
        <v>0</v>
      </c>
      <c r="H6432">
        <v>0</v>
      </c>
      <c r="I6432">
        <v>0</v>
      </c>
    </row>
    <row r="6433" spans="1:9" hidden="1" x14ac:dyDescent="0.3">
      <c r="A6433" s="1" t="s">
        <v>159</v>
      </c>
      <c r="B6433" s="1" t="s">
        <v>181</v>
      </c>
      <c r="C6433">
        <v>38.897399999999998</v>
      </c>
      <c r="D6433">
        <v>-77.026799999999994</v>
      </c>
      <c r="E6433" s="1" t="s">
        <v>39</v>
      </c>
      <c r="F6433" t="s">
        <v>9143</v>
      </c>
      <c r="G6433">
        <v>0</v>
      </c>
      <c r="H6433">
        <v>0</v>
      </c>
      <c r="I6433">
        <v>0</v>
      </c>
    </row>
    <row r="6434" spans="1:9" hidden="1" x14ac:dyDescent="0.3">
      <c r="A6434" s="1" t="s">
        <v>159</v>
      </c>
      <c r="B6434" s="1" t="s">
        <v>181</v>
      </c>
      <c r="C6434">
        <v>38.897399999999998</v>
      </c>
      <c r="D6434">
        <v>-77.026799999999994</v>
      </c>
      <c r="E6434" s="1" t="s">
        <v>40</v>
      </c>
      <c r="F6434" t="s">
        <v>9374</v>
      </c>
      <c r="G6434">
        <v>0</v>
      </c>
      <c r="H6434">
        <v>0</v>
      </c>
      <c r="I6434">
        <v>0</v>
      </c>
    </row>
    <row r="6435" spans="1:9" hidden="1" x14ac:dyDescent="0.3">
      <c r="A6435" s="1" t="s">
        <v>159</v>
      </c>
      <c r="B6435" s="1" t="s">
        <v>181</v>
      </c>
      <c r="C6435">
        <v>38.897399999999998</v>
      </c>
      <c r="D6435">
        <v>-77.026799999999994</v>
      </c>
      <c r="E6435" s="1" t="s">
        <v>41</v>
      </c>
      <c r="F6435" t="s">
        <v>9605</v>
      </c>
      <c r="G6435">
        <v>0</v>
      </c>
      <c r="H6435">
        <v>0</v>
      </c>
      <c r="I6435">
        <v>0</v>
      </c>
    </row>
    <row r="6436" spans="1:9" hidden="1" x14ac:dyDescent="0.3">
      <c r="A6436" s="1" t="s">
        <v>159</v>
      </c>
      <c r="B6436" s="1" t="s">
        <v>181</v>
      </c>
      <c r="C6436">
        <v>38.897399999999998</v>
      </c>
      <c r="D6436">
        <v>-77.026799999999994</v>
      </c>
      <c r="E6436" s="1" t="s">
        <v>42</v>
      </c>
      <c r="F6436" t="s">
        <v>9836</v>
      </c>
      <c r="G6436">
        <v>0</v>
      </c>
      <c r="H6436">
        <v>0</v>
      </c>
      <c r="I6436">
        <v>0</v>
      </c>
    </row>
    <row r="6437" spans="1:9" hidden="1" x14ac:dyDescent="0.3">
      <c r="A6437" s="1" t="s">
        <v>159</v>
      </c>
      <c r="B6437" s="1" t="s">
        <v>181</v>
      </c>
      <c r="C6437">
        <v>38.897399999999998</v>
      </c>
      <c r="D6437">
        <v>-77.026799999999994</v>
      </c>
      <c r="E6437" s="1" t="s">
        <v>43</v>
      </c>
      <c r="F6437" t="s">
        <v>10065</v>
      </c>
      <c r="G6437">
        <v>0</v>
      </c>
      <c r="H6437">
        <v>0</v>
      </c>
      <c r="I6437">
        <v>0</v>
      </c>
    </row>
    <row r="6438" spans="1:9" hidden="1" x14ac:dyDescent="0.3">
      <c r="A6438" s="1" t="s">
        <v>159</v>
      </c>
      <c r="B6438" s="1" t="s">
        <v>181</v>
      </c>
      <c r="C6438">
        <v>38.897399999999998</v>
      </c>
      <c r="D6438">
        <v>-77.026799999999994</v>
      </c>
      <c r="E6438" s="1" t="s">
        <v>44</v>
      </c>
      <c r="F6438" t="s">
        <v>10293</v>
      </c>
      <c r="G6438">
        <v>0</v>
      </c>
      <c r="H6438">
        <v>0</v>
      </c>
      <c r="I6438">
        <v>0</v>
      </c>
    </row>
    <row r="6439" spans="1:9" hidden="1" x14ac:dyDescent="0.3">
      <c r="A6439" s="1" t="s">
        <v>159</v>
      </c>
      <c r="B6439" s="1" t="s">
        <v>181</v>
      </c>
      <c r="C6439">
        <v>38.897399999999998</v>
      </c>
      <c r="D6439">
        <v>-77.026799999999994</v>
      </c>
      <c r="E6439" s="1" t="s">
        <v>45</v>
      </c>
      <c r="F6439" t="s">
        <v>10514</v>
      </c>
      <c r="G6439">
        <v>0</v>
      </c>
      <c r="H6439">
        <v>0</v>
      </c>
      <c r="I6439">
        <v>0</v>
      </c>
    </row>
    <row r="6440" spans="1:9" hidden="1" x14ac:dyDescent="0.3">
      <c r="A6440" s="1" t="s">
        <v>159</v>
      </c>
      <c r="B6440" s="1" t="s">
        <v>181</v>
      </c>
      <c r="C6440">
        <v>38.897399999999998</v>
      </c>
      <c r="D6440">
        <v>-77.026799999999994</v>
      </c>
      <c r="E6440" s="1" t="s">
        <v>46</v>
      </c>
      <c r="F6440" t="s">
        <v>10730</v>
      </c>
      <c r="G6440">
        <v>0</v>
      </c>
      <c r="H6440">
        <v>0</v>
      </c>
      <c r="I6440">
        <v>0</v>
      </c>
    </row>
    <row r="6441" spans="1:9" hidden="1" x14ac:dyDescent="0.3">
      <c r="A6441" s="1" t="s">
        <v>159</v>
      </c>
      <c r="B6441" s="1" t="s">
        <v>181</v>
      </c>
      <c r="C6441">
        <v>38.897399999999998</v>
      </c>
      <c r="D6441">
        <v>-77.026799999999994</v>
      </c>
      <c r="E6441" s="1" t="s">
        <v>47</v>
      </c>
      <c r="F6441" t="s">
        <v>10945</v>
      </c>
      <c r="G6441">
        <v>0</v>
      </c>
      <c r="H6441">
        <v>0</v>
      </c>
      <c r="I6441">
        <v>0</v>
      </c>
    </row>
    <row r="6442" spans="1:9" hidden="1" x14ac:dyDescent="0.3">
      <c r="A6442" s="1" t="s">
        <v>159</v>
      </c>
      <c r="B6442" s="1" t="s">
        <v>181</v>
      </c>
      <c r="C6442">
        <v>38.897399999999998</v>
      </c>
      <c r="D6442">
        <v>-77.026799999999994</v>
      </c>
      <c r="E6442" s="1" t="s">
        <v>48</v>
      </c>
      <c r="F6442" t="s">
        <v>11748</v>
      </c>
      <c r="G6442">
        <v>0</v>
      </c>
      <c r="H6442">
        <v>0</v>
      </c>
      <c r="I6442">
        <v>0</v>
      </c>
    </row>
    <row r="6443" spans="1:9" hidden="1" x14ac:dyDescent="0.3">
      <c r="A6443" s="1" t="s">
        <v>159</v>
      </c>
      <c r="B6443" s="1" t="s">
        <v>181</v>
      </c>
      <c r="C6443">
        <v>38.897399999999998</v>
      </c>
      <c r="D6443">
        <v>-77.026799999999994</v>
      </c>
      <c r="E6443" s="1" t="s">
        <v>49</v>
      </c>
      <c r="F6443" t="s">
        <v>11939</v>
      </c>
      <c r="G6443">
        <v>0</v>
      </c>
      <c r="H6443">
        <v>0</v>
      </c>
      <c r="I6443">
        <v>0</v>
      </c>
    </row>
    <row r="6444" spans="1:9" hidden="1" x14ac:dyDescent="0.3">
      <c r="A6444" s="1" t="s">
        <v>159</v>
      </c>
      <c r="B6444" s="1" t="s">
        <v>181</v>
      </c>
      <c r="C6444">
        <v>38.897399999999998</v>
      </c>
      <c r="D6444">
        <v>-77.026799999999994</v>
      </c>
      <c r="E6444" s="1" t="s">
        <v>50</v>
      </c>
      <c r="F6444" t="s">
        <v>12111</v>
      </c>
      <c r="G6444">
        <v>0</v>
      </c>
      <c r="H6444">
        <v>0</v>
      </c>
      <c r="I6444">
        <v>0</v>
      </c>
    </row>
    <row r="6445" spans="1:9" hidden="1" x14ac:dyDescent="0.3">
      <c r="A6445" s="1" t="s">
        <v>159</v>
      </c>
      <c r="B6445" s="1" t="s">
        <v>181</v>
      </c>
      <c r="C6445">
        <v>38.897399999999998</v>
      </c>
      <c r="D6445">
        <v>-77.026799999999994</v>
      </c>
      <c r="E6445" s="1" t="s">
        <v>51</v>
      </c>
      <c r="F6445" t="s">
        <v>12260</v>
      </c>
      <c r="G6445">
        <v>0</v>
      </c>
      <c r="H6445">
        <v>0</v>
      </c>
      <c r="I6445">
        <v>0</v>
      </c>
    </row>
    <row r="6446" spans="1:9" hidden="1" x14ac:dyDescent="0.3">
      <c r="A6446" s="1" t="s">
        <v>159</v>
      </c>
      <c r="B6446" s="1" t="s">
        <v>181</v>
      </c>
      <c r="C6446">
        <v>38.897399999999998</v>
      </c>
      <c r="D6446">
        <v>-77.026799999999994</v>
      </c>
      <c r="E6446" s="1" t="s">
        <v>52</v>
      </c>
      <c r="F6446" t="s">
        <v>17222</v>
      </c>
      <c r="G6446">
        <v>0</v>
      </c>
      <c r="H6446">
        <v>5</v>
      </c>
      <c r="I6446">
        <v>0</v>
      </c>
    </row>
    <row r="6447" spans="1:9" hidden="1" x14ac:dyDescent="0.3">
      <c r="A6447" s="1" t="s">
        <v>159</v>
      </c>
      <c r="B6447" s="1" t="s">
        <v>181</v>
      </c>
      <c r="C6447">
        <v>38.897399999999998</v>
      </c>
      <c r="D6447">
        <v>-77.026799999999994</v>
      </c>
      <c r="E6447" s="1" t="s">
        <v>53</v>
      </c>
      <c r="F6447" t="s">
        <v>17223</v>
      </c>
      <c r="G6447">
        <v>0</v>
      </c>
      <c r="H6447">
        <v>10</v>
      </c>
      <c r="I6447">
        <v>0</v>
      </c>
    </row>
    <row r="6448" spans="1:9" hidden="1" x14ac:dyDescent="0.3">
      <c r="A6448" s="1" t="s">
        <v>159</v>
      </c>
      <c r="B6448" s="1" t="s">
        <v>181</v>
      </c>
      <c r="C6448">
        <v>38.897399999999998</v>
      </c>
      <c r="D6448">
        <v>-77.026799999999994</v>
      </c>
      <c r="E6448" s="1" t="s">
        <v>54</v>
      </c>
      <c r="F6448" t="s">
        <v>17224</v>
      </c>
      <c r="G6448">
        <v>0</v>
      </c>
      <c r="H6448">
        <v>10</v>
      </c>
      <c r="I6448">
        <v>0</v>
      </c>
    </row>
    <row r="6449" spans="1:9" hidden="1" x14ac:dyDescent="0.3">
      <c r="A6449" s="1" t="s">
        <v>159</v>
      </c>
      <c r="B6449" s="1" t="s">
        <v>181</v>
      </c>
      <c r="C6449">
        <v>38.897399999999998</v>
      </c>
      <c r="D6449">
        <v>-77.026799999999994</v>
      </c>
      <c r="E6449" s="1" t="s">
        <v>21548</v>
      </c>
      <c r="F6449" t="s">
        <v>21672</v>
      </c>
      <c r="G6449">
        <v>0</v>
      </c>
      <c r="H6449">
        <v>10</v>
      </c>
      <c r="I6449">
        <v>0</v>
      </c>
    </row>
    <row r="6450" spans="1:9" hidden="1" x14ac:dyDescent="0.3">
      <c r="A6450" s="1" t="s">
        <v>159</v>
      </c>
      <c r="B6450" s="1" t="s">
        <v>182</v>
      </c>
      <c r="C6450">
        <v>38.313499999999998</v>
      </c>
      <c r="D6450">
        <v>-117.05540000000001</v>
      </c>
      <c r="E6450" s="1" t="s">
        <v>4</v>
      </c>
      <c r="F6450" t="s">
        <v>902</v>
      </c>
      <c r="G6450">
        <v>0</v>
      </c>
      <c r="H6450">
        <v>0</v>
      </c>
      <c r="I6450">
        <v>0</v>
      </c>
    </row>
    <row r="6451" spans="1:9" hidden="1" x14ac:dyDescent="0.3">
      <c r="A6451" s="1" t="s">
        <v>159</v>
      </c>
      <c r="B6451" s="1" t="s">
        <v>182</v>
      </c>
      <c r="C6451">
        <v>38.313499999999998</v>
      </c>
      <c r="D6451">
        <v>-117.05540000000001</v>
      </c>
      <c r="E6451" s="1" t="s">
        <v>5</v>
      </c>
      <c r="F6451" t="s">
        <v>1144</v>
      </c>
      <c r="G6451">
        <v>0</v>
      </c>
      <c r="H6451">
        <v>0</v>
      </c>
      <c r="I6451">
        <v>0</v>
      </c>
    </row>
    <row r="6452" spans="1:9" hidden="1" x14ac:dyDescent="0.3">
      <c r="A6452" s="1" t="s">
        <v>159</v>
      </c>
      <c r="B6452" s="1" t="s">
        <v>182</v>
      </c>
      <c r="C6452">
        <v>38.313499999999998</v>
      </c>
      <c r="D6452">
        <v>-117.05540000000001</v>
      </c>
      <c r="E6452" s="1" t="s">
        <v>6</v>
      </c>
      <c r="F6452" t="s">
        <v>1386</v>
      </c>
      <c r="G6452">
        <v>0</v>
      </c>
      <c r="H6452">
        <v>0</v>
      </c>
      <c r="I6452">
        <v>0</v>
      </c>
    </row>
    <row r="6453" spans="1:9" hidden="1" x14ac:dyDescent="0.3">
      <c r="A6453" s="1" t="s">
        <v>159</v>
      </c>
      <c r="B6453" s="1" t="s">
        <v>182</v>
      </c>
      <c r="C6453">
        <v>38.313499999999998</v>
      </c>
      <c r="D6453">
        <v>-117.05540000000001</v>
      </c>
      <c r="E6453" s="1" t="s">
        <v>7</v>
      </c>
      <c r="F6453" t="s">
        <v>1627</v>
      </c>
      <c r="G6453">
        <v>0</v>
      </c>
      <c r="H6453">
        <v>0</v>
      </c>
      <c r="I6453">
        <v>0</v>
      </c>
    </row>
    <row r="6454" spans="1:9" hidden="1" x14ac:dyDescent="0.3">
      <c r="A6454" s="1" t="s">
        <v>159</v>
      </c>
      <c r="B6454" s="1" t="s">
        <v>182</v>
      </c>
      <c r="C6454">
        <v>38.313499999999998</v>
      </c>
      <c r="D6454">
        <v>-117.05540000000001</v>
      </c>
      <c r="E6454" s="1" t="s">
        <v>8</v>
      </c>
      <c r="F6454" t="s">
        <v>1868</v>
      </c>
      <c r="G6454">
        <v>0</v>
      </c>
      <c r="H6454">
        <v>0</v>
      </c>
      <c r="I6454">
        <v>0</v>
      </c>
    </row>
    <row r="6455" spans="1:9" hidden="1" x14ac:dyDescent="0.3">
      <c r="A6455" s="1" t="s">
        <v>159</v>
      </c>
      <c r="B6455" s="1" t="s">
        <v>182</v>
      </c>
      <c r="C6455">
        <v>38.313499999999998</v>
      </c>
      <c r="D6455">
        <v>-117.05540000000001</v>
      </c>
      <c r="E6455" s="1" t="s">
        <v>9</v>
      </c>
      <c r="F6455" t="s">
        <v>2106</v>
      </c>
      <c r="G6455">
        <v>0</v>
      </c>
      <c r="H6455">
        <v>0</v>
      </c>
      <c r="I6455">
        <v>0</v>
      </c>
    </row>
    <row r="6456" spans="1:9" hidden="1" x14ac:dyDescent="0.3">
      <c r="A6456" s="1" t="s">
        <v>159</v>
      </c>
      <c r="B6456" s="1" t="s">
        <v>182</v>
      </c>
      <c r="C6456">
        <v>38.313499999999998</v>
      </c>
      <c r="D6456">
        <v>-117.05540000000001</v>
      </c>
      <c r="E6456" s="1" t="s">
        <v>10</v>
      </c>
      <c r="F6456" t="s">
        <v>2344</v>
      </c>
      <c r="G6456">
        <v>0</v>
      </c>
      <c r="H6456">
        <v>0</v>
      </c>
      <c r="I6456">
        <v>0</v>
      </c>
    </row>
    <row r="6457" spans="1:9" hidden="1" x14ac:dyDescent="0.3">
      <c r="A6457" s="1" t="s">
        <v>159</v>
      </c>
      <c r="B6457" s="1" t="s">
        <v>182</v>
      </c>
      <c r="C6457">
        <v>38.313499999999998</v>
      </c>
      <c r="D6457">
        <v>-117.05540000000001</v>
      </c>
      <c r="E6457" s="1" t="s">
        <v>11</v>
      </c>
      <c r="F6457" t="s">
        <v>2582</v>
      </c>
      <c r="G6457">
        <v>0</v>
      </c>
      <c r="H6457">
        <v>0</v>
      </c>
      <c r="I6457">
        <v>0</v>
      </c>
    </row>
    <row r="6458" spans="1:9" hidden="1" x14ac:dyDescent="0.3">
      <c r="A6458" s="1" t="s">
        <v>159</v>
      </c>
      <c r="B6458" s="1" t="s">
        <v>182</v>
      </c>
      <c r="C6458">
        <v>38.313499999999998</v>
      </c>
      <c r="D6458">
        <v>-117.05540000000001</v>
      </c>
      <c r="E6458" s="1" t="s">
        <v>12</v>
      </c>
      <c r="F6458" t="s">
        <v>2820</v>
      </c>
      <c r="G6458">
        <v>0</v>
      </c>
      <c r="H6458">
        <v>0</v>
      </c>
      <c r="I6458">
        <v>0</v>
      </c>
    </row>
    <row r="6459" spans="1:9" hidden="1" x14ac:dyDescent="0.3">
      <c r="A6459" s="1" t="s">
        <v>159</v>
      </c>
      <c r="B6459" s="1" t="s">
        <v>182</v>
      </c>
      <c r="C6459">
        <v>38.313499999999998</v>
      </c>
      <c r="D6459">
        <v>-117.05540000000001</v>
      </c>
      <c r="E6459" s="1" t="s">
        <v>13</v>
      </c>
      <c r="F6459" t="s">
        <v>3058</v>
      </c>
      <c r="G6459">
        <v>0</v>
      </c>
      <c r="H6459">
        <v>0</v>
      </c>
      <c r="I6459">
        <v>0</v>
      </c>
    </row>
    <row r="6460" spans="1:9" hidden="1" x14ac:dyDescent="0.3">
      <c r="A6460" s="1" t="s">
        <v>159</v>
      </c>
      <c r="B6460" s="1" t="s">
        <v>182</v>
      </c>
      <c r="C6460">
        <v>38.313499999999998</v>
      </c>
      <c r="D6460">
        <v>-117.05540000000001</v>
      </c>
      <c r="E6460" s="1" t="s">
        <v>14</v>
      </c>
      <c r="F6460" t="s">
        <v>3295</v>
      </c>
      <c r="G6460">
        <v>0</v>
      </c>
      <c r="H6460">
        <v>0</v>
      </c>
      <c r="I6460">
        <v>0</v>
      </c>
    </row>
    <row r="6461" spans="1:9" hidden="1" x14ac:dyDescent="0.3">
      <c r="A6461" s="1" t="s">
        <v>159</v>
      </c>
      <c r="B6461" s="1" t="s">
        <v>182</v>
      </c>
      <c r="C6461">
        <v>38.313499999999998</v>
      </c>
      <c r="D6461">
        <v>-117.05540000000001</v>
      </c>
      <c r="E6461" s="1" t="s">
        <v>15</v>
      </c>
      <c r="F6461" t="s">
        <v>3531</v>
      </c>
      <c r="G6461">
        <v>0</v>
      </c>
      <c r="H6461">
        <v>0</v>
      </c>
      <c r="I6461">
        <v>0</v>
      </c>
    </row>
    <row r="6462" spans="1:9" hidden="1" x14ac:dyDescent="0.3">
      <c r="A6462" s="1" t="s">
        <v>159</v>
      </c>
      <c r="B6462" s="1" t="s">
        <v>182</v>
      </c>
      <c r="C6462">
        <v>38.313499999999998</v>
      </c>
      <c r="D6462">
        <v>-117.05540000000001</v>
      </c>
      <c r="E6462" s="1" t="s">
        <v>16</v>
      </c>
      <c r="F6462" t="s">
        <v>3767</v>
      </c>
      <c r="G6462">
        <v>0</v>
      </c>
      <c r="H6462">
        <v>0</v>
      </c>
      <c r="I6462">
        <v>0</v>
      </c>
    </row>
    <row r="6463" spans="1:9" hidden="1" x14ac:dyDescent="0.3">
      <c r="A6463" s="1" t="s">
        <v>159</v>
      </c>
      <c r="B6463" s="1" t="s">
        <v>182</v>
      </c>
      <c r="C6463">
        <v>38.313499999999998</v>
      </c>
      <c r="D6463">
        <v>-117.05540000000001</v>
      </c>
      <c r="E6463" s="1" t="s">
        <v>17</v>
      </c>
      <c r="F6463" t="s">
        <v>4002</v>
      </c>
      <c r="G6463">
        <v>0</v>
      </c>
      <c r="H6463">
        <v>0</v>
      </c>
      <c r="I6463">
        <v>0</v>
      </c>
    </row>
    <row r="6464" spans="1:9" hidden="1" x14ac:dyDescent="0.3">
      <c r="A6464" s="1" t="s">
        <v>159</v>
      </c>
      <c r="B6464" s="1" t="s">
        <v>182</v>
      </c>
      <c r="C6464">
        <v>38.313499999999998</v>
      </c>
      <c r="D6464">
        <v>-117.05540000000001</v>
      </c>
      <c r="E6464" s="1" t="s">
        <v>18</v>
      </c>
      <c r="F6464" t="s">
        <v>4237</v>
      </c>
      <c r="G6464">
        <v>0</v>
      </c>
      <c r="H6464">
        <v>0</v>
      </c>
      <c r="I6464">
        <v>0</v>
      </c>
    </row>
    <row r="6465" spans="1:9" hidden="1" x14ac:dyDescent="0.3">
      <c r="A6465" s="1" t="s">
        <v>159</v>
      </c>
      <c r="B6465" s="1" t="s">
        <v>182</v>
      </c>
      <c r="C6465">
        <v>38.313499999999998</v>
      </c>
      <c r="D6465">
        <v>-117.05540000000001</v>
      </c>
      <c r="E6465" s="1" t="s">
        <v>19</v>
      </c>
      <c r="F6465" t="s">
        <v>4472</v>
      </c>
      <c r="G6465">
        <v>0</v>
      </c>
      <c r="H6465">
        <v>0</v>
      </c>
      <c r="I6465">
        <v>0</v>
      </c>
    </row>
    <row r="6466" spans="1:9" hidden="1" x14ac:dyDescent="0.3">
      <c r="A6466" s="1" t="s">
        <v>159</v>
      </c>
      <c r="B6466" s="1" t="s">
        <v>182</v>
      </c>
      <c r="C6466">
        <v>38.313499999999998</v>
      </c>
      <c r="D6466">
        <v>-117.05540000000001</v>
      </c>
      <c r="E6466" s="1" t="s">
        <v>20</v>
      </c>
      <c r="F6466" t="s">
        <v>4707</v>
      </c>
      <c r="G6466">
        <v>0</v>
      </c>
      <c r="H6466">
        <v>0</v>
      </c>
      <c r="I6466">
        <v>0</v>
      </c>
    </row>
    <row r="6467" spans="1:9" hidden="1" x14ac:dyDescent="0.3">
      <c r="A6467" s="1" t="s">
        <v>159</v>
      </c>
      <c r="B6467" s="1" t="s">
        <v>182</v>
      </c>
      <c r="C6467">
        <v>38.313499999999998</v>
      </c>
      <c r="D6467">
        <v>-117.05540000000001</v>
      </c>
      <c r="E6467" s="1" t="s">
        <v>21</v>
      </c>
      <c r="F6467" t="s">
        <v>4942</v>
      </c>
      <c r="G6467">
        <v>0</v>
      </c>
      <c r="H6467">
        <v>0</v>
      </c>
      <c r="I6467">
        <v>0</v>
      </c>
    </row>
    <row r="6468" spans="1:9" hidden="1" x14ac:dyDescent="0.3">
      <c r="A6468" s="1" t="s">
        <v>159</v>
      </c>
      <c r="B6468" s="1" t="s">
        <v>182</v>
      </c>
      <c r="C6468">
        <v>38.313499999999998</v>
      </c>
      <c r="D6468">
        <v>-117.05540000000001</v>
      </c>
      <c r="E6468" s="1" t="s">
        <v>22</v>
      </c>
      <c r="F6468" t="s">
        <v>5177</v>
      </c>
      <c r="G6468">
        <v>0</v>
      </c>
      <c r="H6468">
        <v>0</v>
      </c>
      <c r="I6468">
        <v>0</v>
      </c>
    </row>
    <row r="6469" spans="1:9" hidden="1" x14ac:dyDescent="0.3">
      <c r="A6469" s="1" t="s">
        <v>159</v>
      </c>
      <c r="B6469" s="1" t="s">
        <v>182</v>
      </c>
      <c r="C6469">
        <v>38.313499999999998</v>
      </c>
      <c r="D6469">
        <v>-117.05540000000001</v>
      </c>
      <c r="E6469" s="1" t="s">
        <v>23</v>
      </c>
      <c r="F6469" t="s">
        <v>5412</v>
      </c>
      <c r="G6469">
        <v>0</v>
      </c>
      <c r="H6469">
        <v>0</v>
      </c>
      <c r="I6469">
        <v>0</v>
      </c>
    </row>
    <row r="6470" spans="1:9" hidden="1" x14ac:dyDescent="0.3">
      <c r="A6470" s="1" t="s">
        <v>159</v>
      </c>
      <c r="B6470" s="1" t="s">
        <v>182</v>
      </c>
      <c r="C6470">
        <v>38.313499999999998</v>
      </c>
      <c r="D6470">
        <v>-117.05540000000001</v>
      </c>
      <c r="E6470" s="1" t="s">
        <v>24</v>
      </c>
      <c r="F6470" t="s">
        <v>5647</v>
      </c>
      <c r="G6470">
        <v>0</v>
      </c>
      <c r="H6470">
        <v>0</v>
      </c>
      <c r="I6470">
        <v>0</v>
      </c>
    </row>
    <row r="6471" spans="1:9" hidden="1" x14ac:dyDescent="0.3">
      <c r="A6471" s="1" t="s">
        <v>159</v>
      </c>
      <c r="B6471" s="1" t="s">
        <v>182</v>
      </c>
      <c r="C6471">
        <v>38.313499999999998</v>
      </c>
      <c r="D6471">
        <v>-117.05540000000001</v>
      </c>
      <c r="E6471" s="1" t="s">
        <v>25</v>
      </c>
      <c r="F6471" t="s">
        <v>5881</v>
      </c>
      <c r="G6471">
        <v>0</v>
      </c>
      <c r="H6471">
        <v>0</v>
      </c>
      <c r="I6471">
        <v>0</v>
      </c>
    </row>
    <row r="6472" spans="1:9" hidden="1" x14ac:dyDescent="0.3">
      <c r="A6472" s="1" t="s">
        <v>159</v>
      </c>
      <c r="B6472" s="1" t="s">
        <v>182</v>
      </c>
      <c r="C6472">
        <v>38.313499999999998</v>
      </c>
      <c r="D6472">
        <v>-117.05540000000001</v>
      </c>
      <c r="E6472" s="1" t="s">
        <v>26</v>
      </c>
      <c r="F6472" t="s">
        <v>6115</v>
      </c>
      <c r="G6472">
        <v>0</v>
      </c>
      <c r="H6472">
        <v>0</v>
      </c>
      <c r="I6472">
        <v>0</v>
      </c>
    </row>
    <row r="6473" spans="1:9" hidden="1" x14ac:dyDescent="0.3">
      <c r="A6473" s="1" t="s">
        <v>159</v>
      </c>
      <c r="B6473" s="1" t="s">
        <v>182</v>
      </c>
      <c r="C6473">
        <v>38.313499999999998</v>
      </c>
      <c r="D6473">
        <v>-117.05540000000001</v>
      </c>
      <c r="E6473" s="1" t="s">
        <v>27</v>
      </c>
      <c r="F6473" t="s">
        <v>6349</v>
      </c>
      <c r="G6473">
        <v>0</v>
      </c>
      <c r="H6473">
        <v>0</v>
      </c>
      <c r="I6473">
        <v>0</v>
      </c>
    </row>
    <row r="6474" spans="1:9" hidden="1" x14ac:dyDescent="0.3">
      <c r="A6474" s="1" t="s">
        <v>159</v>
      </c>
      <c r="B6474" s="1" t="s">
        <v>182</v>
      </c>
      <c r="C6474">
        <v>38.313499999999998</v>
      </c>
      <c r="D6474">
        <v>-117.05540000000001</v>
      </c>
      <c r="E6474" s="1" t="s">
        <v>28</v>
      </c>
      <c r="F6474" t="s">
        <v>6583</v>
      </c>
      <c r="G6474">
        <v>0</v>
      </c>
      <c r="H6474">
        <v>0</v>
      </c>
      <c r="I6474">
        <v>0</v>
      </c>
    </row>
    <row r="6475" spans="1:9" hidden="1" x14ac:dyDescent="0.3">
      <c r="A6475" s="1" t="s">
        <v>159</v>
      </c>
      <c r="B6475" s="1" t="s">
        <v>182</v>
      </c>
      <c r="C6475">
        <v>38.313499999999998</v>
      </c>
      <c r="D6475">
        <v>-117.05540000000001</v>
      </c>
      <c r="E6475" s="1" t="s">
        <v>29</v>
      </c>
      <c r="F6475" t="s">
        <v>6817</v>
      </c>
      <c r="G6475">
        <v>0</v>
      </c>
      <c r="H6475">
        <v>0</v>
      </c>
      <c r="I6475">
        <v>0</v>
      </c>
    </row>
    <row r="6476" spans="1:9" hidden="1" x14ac:dyDescent="0.3">
      <c r="A6476" s="1" t="s">
        <v>159</v>
      </c>
      <c r="B6476" s="1" t="s">
        <v>182</v>
      </c>
      <c r="C6476">
        <v>38.313499999999998</v>
      </c>
      <c r="D6476">
        <v>-117.05540000000001</v>
      </c>
      <c r="E6476" s="1" t="s">
        <v>30</v>
      </c>
      <c r="F6476" t="s">
        <v>7051</v>
      </c>
      <c r="G6476">
        <v>0</v>
      </c>
      <c r="H6476">
        <v>0</v>
      </c>
      <c r="I6476">
        <v>0</v>
      </c>
    </row>
    <row r="6477" spans="1:9" hidden="1" x14ac:dyDescent="0.3">
      <c r="A6477" s="1" t="s">
        <v>159</v>
      </c>
      <c r="B6477" s="1" t="s">
        <v>182</v>
      </c>
      <c r="C6477">
        <v>38.313499999999998</v>
      </c>
      <c r="D6477">
        <v>-117.05540000000001</v>
      </c>
      <c r="E6477" s="1" t="s">
        <v>31</v>
      </c>
      <c r="F6477" t="s">
        <v>7285</v>
      </c>
      <c r="G6477">
        <v>0</v>
      </c>
      <c r="H6477">
        <v>0</v>
      </c>
      <c r="I6477">
        <v>0</v>
      </c>
    </row>
    <row r="6478" spans="1:9" hidden="1" x14ac:dyDescent="0.3">
      <c r="A6478" s="1" t="s">
        <v>159</v>
      </c>
      <c r="B6478" s="1" t="s">
        <v>182</v>
      </c>
      <c r="C6478">
        <v>38.313499999999998</v>
      </c>
      <c r="D6478">
        <v>-117.05540000000001</v>
      </c>
      <c r="E6478" s="1" t="s">
        <v>32</v>
      </c>
      <c r="F6478" t="s">
        <v>7519</v>
      </c>
      <c r="G6478">
        <v>0</v>
      </c>
      <c r="H6478">
        <v>0</v>
      </c>
      <c r="I6478">
        <v>0</v>
      </c>
    </row>
    <row r="6479" spans="1:9" hidden="1" x14ac:dyDescent="0.3">
      <c r="A6479" s="1" t="s">
        <v>159</v>
      </c>
      <c r="B6479" s="1" t="s">
        <v>182</v>
      </c>
      <c r="C6479">
        <v>38.313499999999998</v>
      </c>
      <c r="D6479">
        <v>-117.05540000000001</v>
      </c>
      <c r="E6479" s="1" t="s">
        <v>33</v>
      </c>
      <c r="F6479" t="s">
        <v>7753</v>
      </c>
      <c r="G6479">
        <v>0</v>
      </c>
      <c r="H6479">
        <v>0</v>
      </c>
      <c r="I6479">
        <v>0</v>
      </c>
    </row>
    <row r="6480" spans="1:9" hidden="1" x14ac:dyDescent="0.3">
      <c r="A6480" s="1" t="s">
        <v>159</v>
      </c>
      <c r="B6480" s="1" t="s">
        <v>182</v>
      </c>
      <c r="C6480">
        <v>38.313499999999998</v>
      </c>
      <c r="D6480">
        <v>-117.05540000000001</v>
      </c>
      <c r="E6480" s="1" t="s">
        <v>34</v>
      </c>
      <c r="F6480" t="s">
        <v>7987</v>
      </c>
      <c r="G6480">
        <v>0</v>
      </c>
      <c r="H6480">
        <v>0</v>
      </c>
      <c r="I6480">
        <v>0</v>
      </c>
    </row>
    <row r="6481" spans="1:9" hidden="1" x14ac:dyDescent="0.3">
      <c r="A6481" s="1" t="s">
        <v>159</v>
      </c>
      <c r="B6481" s="1" t="s">
        <v>182</v>
      </c>
      <c r="C6481">
        <v>38.313499999999998</v>
      </c>
      <c r="D6481">
        <v>-117.05540000000001</v>
      </c>
      <c r="E6481" s="1" t="s">
        <v>35</v>
      </c>
      <c r="F6481" t="s">
        <v>8219</v>
      </c>
      <c r="G6481">
        <v>0</v>
      </c>
      <c r="H6481">
        <v>0</v>
      </c>
      <c r="I6481">
        <v>0</v>
      </c>
    </row>
    <row r="6482" spans="1:9" hidden="1" x14ac:dyDescent="0.3">
      <c r="A6482" s="1" t="s">
        <v>159</v>
      </c>
      <c r="B6482" s="1" t="s">
        <v>182</v>
      </c>
      <c r="C6482">
        <v>38.313499999999998</v>
      </c>
      <c r="D6482">
        <v>-117.05540000000001</v>
      </c>
      <c r="E6482" s="1" t="s">
        <v>36</v>
      </c>
      <c r="F6482" t="s">
        <v>8451</v>
      </c>
      <c r="G6482">
        <v>0</v>
      </c>
      <c r="H6482">
        <v>0</v>
      </c>
      <c r="I6482">
        <v>0</v>
      </c>
    </row>
    <row r="6483" spans="1:9" hidden="1" x14ac:dyDescent="0.3">
      <c r="A6483" s="1" t="s">
        <v>159</v>
      </c>
      <c r="B6483" s="1" t="s">
        <v>182</v>
      </c>
      <c r="C6483">
        <v>38.313499999999998</v>
      </c>
      <c r="D6483">
        <v>-117.05540000000001</v>
      </c>
      <c r="E6483" s="1" t="s">
        <v>37</v>
      </c>
      <c r="F6483" t="s">
        <v>8682</v>
      </c>
      <c r="G6483">
        <v>0</v>
      </c>
      <c r="H6483">
        <v>0</v>
      </c>
      <c r="I6483">
        <v>0</v>
      </c>
    </row>
    <row r="6484" spans="1:9" hidden="1" x14ac:dyDescent="0.3">
      <c r="A6484" s="1" t="s">
        <v>159</v>
      </c>
      <c r="B6484" s="1" t="s">
        <v>182</v>
      </c>
      <c r="C6484">
        <v>38.313499999999998</v>
      </c>
      <c r="D6484">
        <v>-117.05540000000001</v>
      </c>
      <c r="E6484" s="1" t="s">
        <v>38</v>
      </c>
      <c r="F6484" t="s">
        <v>8913</v>
      </c>
      <c r="G6484">
        <v>0</v>
      </c>
      <c r="H6484">
        <v>0</v>
      </c>
      <c r="I6484">
        <v>0</v>
      </c>
    </row>
    <row r="6485" spans="1:9" hidden="1" x14ac:dyDescent="0.3">
      <c r="A6485" s="1" t="s">
        <v>159</v>
      </c>
      <c r="B6485" s="1" t="s">
        <v>182</v>
      </c>
      <c r="C6485">
        <v>38.313499999999998</v>
      </c>
      <c r="D6485">
        <v>-117.05540000000001</v>
      </c>
      <c r="E6485" s="1" t="s">
        <v>39</v>
      </c>
      <c r="F6485" t="s">
        <v>9144</v>
      </c>
      <c r="G6485">
        <v>0</v>
      </c>
      <c r="H6485">
        <v>0</v>
      </c>
      <c r="I6485">
        <v>0</v>
      </c>
    </row>
    <row r="6486" spans="1:9" hidden="1" x14ac:dyDescent="0.3">
      <c r="A6486" s="1" t="s">
        <v>159</v>
      </c>
      <c r="B6486" s="1" t="s">
        <v>182</v>
      </c>
      <c r="C6486">
        <v>38.313499999999998</v>
      </c>
      <c r="D6486">
        <v>-117.05540000000001</v>
      </c>
      <c r="E6486" s="1" t="s">
        <v>40</v>
      </c>
      <c r="F6486" t="s">
        <v>9375</v>
      </c>
      <c r="G6486">
        <v>0</v>
      </c>
      <c r="H6486">
        <v>0</v>
      </c>
      <c r="I6486">
        <v>0</v>
      </c>
    </row>
    <row r="6487" spans="1:9" hidden="1" x14ac:dyDescent="0.3">
      <c r="A6487" s="1" t="s">
        <v>159</v>
      </c>
      <c r="B6487" s="1" t="s">
        <v>182</v>
      </c>
      <c r="C6487">
        <v>38.313499999999998</v>
      </c>
      <c r="D6487">
        <v>-117.05540000000001</v>
      </c>
      <c r="E6487" s="1" t="s">
        <v>41</v>
      </c>
      <c r="F6487" t="s">
        <v>9606</v>
      </c>
      <c r="G6487">
        <v>0</v>
      </c>
      <c r="H6487">
        <v>0</v>
      </c>
      <c r="I6487">
        <v>0</v>
      </c>
    </row>
    <row r="6488" spans="1:9" hidden="1" x14ac:dyDescent="0.3">
      <c r="A6488" s="1" t="s">
        <v>159</v>
      </c>
      <c r="B6488" s="1" t="s">
        <v>182</v>
      </c>
      <c r="C6488">
        <v>38.313499999999998</v>
      </c>
      <c r="D6488">
        <v>-117.05540000000001</v>
      </c>
      <c r="E6488" s="1" t="s">
        <v>42</v>
      </c>
      <c r="F6488" t="s">
        <v>9837</v>
      </c>
      <c r="G6488">
        <v>0</v>
      </c>
      <c r="H6488">
        <v>0</v>
      </c>
      <c r="I6488">
        <v>0</v>
      </c>
    </row>
    <row r="6489" spans="1:9" hidden="1" x14ac:dyDescent="0.3">
      <c r="A6489" s="1" t="s">
        <v>159</v>
      </c>
      <c r="B6489" s="1" t="s">
        <v>182</v>
      </c>
      <c r="C6489">
        <v>38.313499999999998</v>
      </c>
      <c r="D6489">
        <v>-117.05540000000001</v>
      </c>
      <c r="E6489" s="1" t="s">
        <v>43</v>
      </c>
      <c r="F6489" t="s">
        <v>10066</v>
      </c>
      <c r="G6489">
        <v>0</v>
      </c>
      <c r="H6489">
        <v>0</v>
      </c>
      <c r="I6489">
        <v>0</v>
      </c>
    </row>
    <row r="6490" spans="1:9" hidden="1" x14ac:dyDescent="0.3">
      <c r="A6490" s="1" t="s">
        <v>159</v>
      </c>
      <c r="B6490" s="1" t="s">
        <v>182</v>
      </c>
      <c r="C6490">
        <v>38.313499999999998</v>
      </c>
      <c r="D6490">
        <v>-117.05540000000001</v>
      </c>
      <c r="E6490" s="1" t="s">
        <v>44</v>
      </c>
      <c r="F6490" t="s">
        <v>10294</v>
      </c>
      <c r="G6490">
        <v>0</v>
      </c>
      <c r="H6490">
        <v>0</v>
      </c>
      <c r="I6490">
        <v>0</v>
      </c>
    </row>
    <row r="6491" spans="1:9" hidden="1" x14ac:dyDescent="0.3">
      <c r="A6491" s="1" t="s">
        <v>159</v>
      </c>
      <c r="B6491" s="1" t="s">
        <v>182</v>
      </c>
      <c r="C6491">
        <v>38.313499999999998</v>
      </c>
      <c r="D6491">
        <v>-117.05540000000001</v>
      </c>
      <c r="E6491" s="1" t="s">
        <v>45</v>
      </c>
      <c r="F6491" t="s">
        <v>10515</v>
      </c>
      <c r="G6491">
        <v>0</v>
      </c>
      <c r="H6491">
        <v>0</v>
      </c>
      <c r="I6491">
        <v>0</v>
      </c>
    </row>
    <row r="6492" spans="1:9" hidden="1" x14ac:dyDescent="0.3">
      <c r="A6492" s="1" t="s">
        <v>159</v>
      </c>
      <c r="B6492" s="1" t="s">
        <v>182</v>
      </c>
      <c r="C6492">
        <v>38.313499999999998</v>
      </c>
      <c r="D6492">
        <v>-117.05540000000001</v>
      </c>
      <c r="E6492" s="1" t="s">
        <v>46</v>
      </c>
      <c r="F6492" t="s">
        <v>10731</v>
      </c>
      <c r="G6492">
        <v>0</v>
      </c>
      <c r="H6492">
        <v>0</v>
      </c>
      <c r="I6492">
        <v>0</v>
      </c>
    </row>
    <row r="6493" spans="1:9" hidden="1" x14ac:dyDescent="0.3">
      <c r="A6493" s="1" t="s">
        <v>159</v>
      </c>
      <c r="B6493" s="1" t="s">
        <v>182</v>
      </c>
      <c r="C6493">
        <v>38.313499999999998</v>
      </c>
      <c r="D6493">
        <v>-117.05540000000001</v>
      </c>
      <c r="E6493" s="1" t="s">
        <v>47</v>
      </c>
      <c r="F6493" t="s">
        <v>10946</v>
      </c>
      <c r="G6493">
        <v>0</v>
      </c>
      <c r="H6493">
        <v>0</v>
      </c>
      <c r="I6493">
        <v>0</v>
      </c>
    </row>
    <row r="6494" spans="1:9" hidden="1" x14ac:dyDescent="0.3">
      <c r="A6494" s="1" t="s">
        <v>159</v>
      </c>
      <c r="B6494" s="1" t="s">
        <v>182</v>
      </c>
      <c r="C6494">
        <v>38.313499999999998</v>
      </c>
      <c r="D6494">
        <v>-117.05540000000001</v>
      </c>
      <c r="E6494" s="1" t="s">
        <v>48</v>
      </c>
      <c r="F6494" t="s">
        <v>11749</v>
      </c>
      <c r="G6494">
        <v>0</v>
      </c>
      <c r="H6494">
        <v>0</v>
      </c>
      <c r="I6494">
        <v>0</v>
      </c>
    </row>
    <row r="6495" spans="1:9" hidden="1" x14ac:dyDescent="0.3">
      <c r="A6495" s="1" t="s">
        <v>159</v>
      </c>
      <c r="B6495" s="1" t="s">
        <v>182</v>
      </c>
      <c r="C6495">
        <v>38.313499999999998</v>
      </c>
      <c r="D6495">
        <v>-117.05540000000001</v>
      </c>
      <c r="E6495" s="1" t="s">
        <v>49</v>
      </c>
      <c r="F6495" t="s">
        <v>11940</v>
      </c>
      <c r="G6495">
        <v>0</v>
      </c>
      <c r="H6495">
        <v>0</v>
      </c>
      <c r="I6495">
        <v>0</v>
      </c>
    </row>
    <row r="6496" spans="1:9" hidden="1" x14ac:dyDescent="0.3">
      <c r="A6496" s="1" t="s">
        <v>159</v>
      </c>
      <c r="B6496" s="1" t="s">
        <v>182</v>
      </c>
      <c r="C6496">
        <v>38.313499999999998</v>
      </c>
      <c r="D6496">
        <v>-117.05540000000001</v>
      </c>
      <c r="E6496" s="1" t="s">
        <v>50</v>
      </c>
      <c r="F6496" t="s">
        <v>12112</v>
      </c>
      <c r="G6496">
        <v>0</v>
      </c>
      <c r="H6496">
        <v>0</v>
      </c>
      <c r="I6496">
        <v>0</v>
      </c>
    </row>
    <row r="6497" spans="1:9" hidden="1" x14ac:dyDescent="0.3">
      <c r="A6497" s="1" t="s">
        <v>159</v>
      </c>
      <c r="B6497" s="1" t="s">
        <v>182</v>
      </c>
      <c r="C6497">
        <v>38.313499999999998</v>
      </c>
      <c r="D6497">
        <v>-117.05540000000001</v>
      </c>
      <c r="E6497" s="1" t="s">
        <v>51</v>
      </c>
      <c r="F6497" t="s">
        <v>12261</v>
      </c>
      <c r="G6497">
        <v>0</v>
      </c>
      <c r="H6497">
        <v>0</v>
      </c>
      <c r="I6497">
        <v>0</v>
      </c>
    </row>
    <row r="6498" spans="1:9" hidden="1" x14ac:dyDescent="0.3">
      <c r="A6498" s="1" t="s">
        <v>159</v>
      </c>
      <c r="B6498" s="1" t="s">
        <v>182</v>
      </c>
      <c r="C6498">
        <v>38.313499999999998</v>
      </c>
      <c r="D6498">
        <v>-117.05540000000001</v>
      </c>
      <c r="E6498" s="1" t="s">
        <v>52</v>
      </c>
      <c r="F6498" t="s">
        <v>17225</v>
      </c>
      <c r="G6498">
        <v>0</v>
      </c>
      <c r="H6498">
        <v>4</v>
      </c>
      <c r="I6498">
        <v>0</v>
      </c>
    </row>
    <row r="6499" spans="1:9" hidden="1" x14ac:dyDescent="0.3">
      <c r="A6499" s="1" t="s">
        <v>159</v>
      </c>
      <c r="B6499" s="1" t="s">
        <v>182</v>
      </c>
      <c r="C6499">
        <v>38.313499999999998</v>
      </c>
      <c r="D6499">
        <v>-117.05540000000001</v>
      </c>
      <c r="E6499" s="1" t="s">
        <v>53</v>
      </c>
      <c r="F6499" t="s">
        <v>17226</v>
      </c>
      <c r="G6499">
        <v>0</v>
      </c>
      <c r="H6499">
        <v>7</v>
      </c>
      <c r="I6499">
        <v>0</v>
      </c>
    </row>
    <row r="6500" spans="1:9" hidden="1" x14ac:dyDescent="0.3">
      <c r="A6500" s="1" t="s">
        <v>159</v>
      </c>
      <c r="B6500" s="1" t="s">
        <v>182</v>
      </c>
      <c r="C6500">
        <v>38.313499999999998</v>
      </c>
      <c r="D6500">
        <v>-117.05540000000001</v>
      </c>
      <c r="E6500" s="1" t="s">
        <v>54</v>
      </c>
      <c r="F6500" t="s">
        <v>17227</v>
      </c>
      <c r="G6500">
        <v>0</v>
      </c>
      <c r="H6500">
        <v>14</v>
      </c>
      <c r="I6500">
        <v>0</v>
      </c>
    </row>
    <row r="6501" spans="1:9" hidden="1" x14ac:dyDescent="0.3">
      <c r="A6501" s="1" t="s">
        <v>159</v>
      </c>
      <c r="B6501" s="1" t="s">
        <v>182</v>
      </c>
      <c r="C6501">
        <v>38.313499999999998</v>
      </c>
      <c r="D6501">
        <v>-117.05540000000001</v>
      </c>
      <c r="E6501" s="1" t="s">
        <v>21548</v>
      </c>
      <c r="F6501" t="s">
        <v>21673</v>
      </c>
      <c r="G6501">
        <v>0</v>
      </c>
      <c r="H6501">
        <v>17</v>
      </c>
      <c r="I6501">
        <v>0</v>
      </c>
    </row>
    <row r="6502" spans="1:9" hidden="1" x14ac:dyDescent="0.3">
      <c r="A6502" s="1" t="s">
        <v>159</v>
      </c>
      <c r="B6502" s="1" t="s">
        <v>183</v>
      </c>
      <c r="C6502">
        <v>43.452500000000001</v>
      </c>
      <c r="D6502">
        <v>-71.563900000000004</v>
      </c>
      <c r="E6502" s="1" t="s">
        <v>4</v>
      </c>
      <c r="F6502" t="s">
        <v>903</v>
      </c>
      <c r="G6502">
        <v>0</v>
      </c>
      <c r="H6502">
        <v>0</v>
      </c>
      <c r="I6502">
        <v>0</v>
      </c>
    </row>
    <row r="6503" spans="1:9" hidden="1" x14ac:dyDescent="0.3">
      <c r="A6503" s="1" t="s">
        <v>159</v>
      </c>
      <c r="B6503" s="1" t="s">
        <v>183</v>
      </c>
      <c r="C6503">
        <v>43.452500000000001</v>
      </c>
      <c r="D6503">
        <v>-71.563900000000004</v>
      </c>
      <c r="E6503" s="1" t="s">
        <v>5</v>
      </c>
      <c r="F6503" t="s">
        <v>1145</v>
      </c>
      <c r="G6503">
        <v>0</v>
      </c>
      <c r="H6503">
        <v>0</v>
      </c>
      <c r="I6503">
        <v>0</v>
      </c>
    </row>
    <row r="6504" spans="1:9" hidden="1" x14ac:dyDescent="0.3">
      <c r="A6504" s="1" t="s">
        <v>159</v>
      </c>
      <c r="B6504" s="1" t="s">
        <v>183</v>
      </c>
      <c r="C6504">
        <v>43.452500000000001</v>
      </c>
      <c r="D6504">
        <v>-71.563900000000004</v>
      </c>
      <c r="E6504" s="1" t="s">
        <v>6</v>
      </c>
      <c r="F6504" t="s">
        <v>1387</v>
      </c>
      <c r="G6504">
        <v>0</v>
      </c>
      <c r="H6504">
        <v>0</v>
      </c>
      <c r="I6504">
        <v>0</v>
      </c>
    </row>
    <row r="6505" spans="1:9" hidden="1" x14ac:dyDescent="0.3">
      <c r="A6505" s="1" t="s">
        <v>159</v>
      </c>
      <c r="B6505" s="1" t="s">
        <v>183</v>
      </c>
      <c r="C6505">
        <v>43.452500000000001</v>
      </c>
      <c r="D6505">
        <v>-71.563900000000004</v>
      </c>
      <c r="E6505" s="1" t="s">
        <v>7</v>
      </c>
      <c r="F6505" t="s">
        <v>1628</v>
      </c>
      <c r="G6505">
        <v>0</v>
      </c>
      <c r="H6505">
        <v>0</v>
      </c>
      <c r="I6505">
        <v>0</v>
      </c>
    </row>
    <row r="6506" spans="1:9" hidden="1" x14ac:dyDescent="0.3">
      <c r="A6506" s="1" t="s">
        <v>159</v>
      </c>
      <c r="B6506" s="1" t="s">
        <v>183</v>
      </c>
      <c r="C6506">
        <v>43.452500000000001</v>
      </c>
      <c r="D6506">
        <v>-71.563900000000004</v>
      </c>
      <c r="E6506" s="1" t="s">
        <v>8</v>
      </c>
      <c r="F6506" t="s">
        <v>1869</v>
      </c>
      <c r="G6506">
        <v>0</v>
      </c>
      <c r="H6506">
        <v>0</v>
      </c>
      <c r="I6506">
        <v>0</v>
      </c>
    </row>
    <row r="6507" spans="1:9" hidden="1" x14ac:dyDescent="0.3">
      <c r="A6507" s="1" t="s">
        <v>159</v>
      </c>
      <c r="B6507" s="1" t="s">
        <v>183</v>
      </c>
      <c r="C6507">
        <v>43.452500000000001</v>
      </c>
      <c r="D6507">
        <v>-71.563900000000004</v>
      </c>
      <c r="E6507" s="1" t="s">
        <v>9</v>
      </c>
      <c r="F6507" t="s">
        <v>2107</v>
      </c>
      <c r="G6507">
        <v>0</v>
      </c>
      <c r="H6507">
        <v>0</v>
      </c>
      <c r="I6507">
        <v>0</v>
      </c>
    </row>
    <row r="6508" spans="1:9" hidden="1" x14ac:dyDescent="0.3">
      <c r="A6508" s="1" t="s">
        <v>159</v>
      </c>
      <c r="B6508" s="1" t="s">
        <v>183</v>
      </c>
      <c r="C6508">
        <v>43.452500000000001</v>
      </c>
      <c r="D6508">
        <v>-71.563900000000004</v>
      </c>
      <c r="E6508" s="1" t="s">
        <v>10</v>
      </c>
      <c r="F6508" t="s">
        <v>2345</v>
      </c>
      <c r="G6508">
        <v>0</v>
      </c>
      <c r="H6508">
        <v>0</v>
      </c>
      <c r="I6508">
        <v>0</v>
      </c>
    </row>
    <row r="6509" spans="1:9" hidden="1" x14ac:dyDescent="0.3">
      <c r="A6509" s="1" t="s">
        <v>159</v>
      </c>
      <c r="B6509" s="1" t="s">
        <v>183</v>
      </c>
      <c r="C6509">
        <v>43.452500000000001</v>
      </c>
      <c r="D6509">
        <v>-71.563900000000004</v>
      </c>
      <c r="E6509" s="1" t="s">
        <v>11</v>
      </c>
      <c r="F6509" t="s">
        <v>2583</v>
      </c>
      <c r="G6509">
        <v>0</v>
      </c>
      <c r="H6509">
        <v>0</v>
      </c>
      <c r="I6509">
        <v>0</v>
      </c>
    </row>
    <row r="6510" spans="1:9" hidden="1" x14ac:dyDescent="0.3">
      <c r="A6510" s="1" t="s">
        <v>159</v>
      </c>
      <c r="B6510" s="1" t="s">
        <v>183</v>
      </c>
      <c r="C6510">
        <v>43.452500000000001</v>
      </c>
      <c r="D6510">
        <v>-71.563900000000004</v>
      </c>
      <c r="E6510" s="1" t="s">
        <v>12</v>
      </c>
      <c r="F6510" t="s">
        <v>2821</v>
      </c>
      <c r="G6510">
        <v>0</v>
      </c>
      <c r="H6510">
        <v>0</v>
      </c>
      <c r="I6510">
        <v>0</v>
      </c>
    </row>
    <row r="6511" spans="1:9" hidden="1" x14ac:dyDescent="0.3">
      <c r="A6511" s="1" t="s">
        <v>159</v>
      </c>
      <c r="B6511" s="1" t="s">
        <v>183</v>
      </c>
      <c r="C6511">
        <v>43.452500000000001</v>
      </c>
      <c r="D6511">
        <v>-71.563900000000004</v>
      </c>
      <c r="E6511" s="1" t="s">
        <v>13</v>
      </c>
      <c r="F6511" t="s">
        <v>3059</v>
      </c>
      <c r="G6511">
        <v>0</v>
      </c>
      <c r="H6511">
        <v>0</v>
      </c>
      <c r="I6511">
        <v>0</v>
      </c>
    </row>
    <row r="6512" spans="1:9" hidden="1" x14ac:dyDescent="0.3">
      <c r="A6512" s="1" t="s">
        <v>159</v>
      </c>
      <c r="B6512" s="1" t="s">
        <v>183</v>
      </c>
      <c r="C6512">
        <v>43.452500000000001</v>
      </c>
      <c r="D6512">
        <v>-71.563900000000004</v>
      </c>
      <c r="E6512" s="1" t="s">
        <v>14</v>
      </c>
      <c r="F6512" t="s">
        <v>3296</v>
      </c>
      <c r="G6512">
        <v>0</v>
      </c>
      <c r="H6512">
        <v>0</v>
      </c>
      <c r="I6512">
        <v>0</v>
      </c>
    </row>
    <row r="6513" spans="1:9" hidden="1" x14ac:dyDescent="0.3">
      <c r="A6513" s="1" t="s">
        <v>159</v>
      </c>
      <c r="B6513" s="1" t="s">
        <v>183</v>
      </c>
      <c r="C6513">
        <v>43.452500000000001</v>
      </c>
      <c r="D6513">
        <v>-71.563900000000004</v>
      </c>
      <c r="E6513" s="1" t="s">
        <v>15</v>
      </c>
      <c r="F6513" t="s">
        <v>3532</v>
      </c>
      <c r="G6513">
        <v>0</v>
      </c>
      <c r="H6513">
        <v>0</v>
      </c>
      <c r="I6513">
        <v>0</v>
      </c>
    </row>
    <row r="6514" spans="1:9" hidden="1" x14ac:dyDescent="0.3">
      <c r="A6514" s="1" t="s">
        <v>159</v>
      </c>
      <c r="B6514" s="1" t="s">
        <v>183</v>
      </c>
      <c r="C6514">
        <v>43.452500000000001</v>
      </c>
      <c r="D6514">
        <v>-71.563900000000004</v>
      </c>
      <c r="E6514" s="1" t="s">
        <v>16</v>
      </c>
      <c r="F6514" t="s">
        <v>3768</v>
      </c>
      <c r="G6514">
        <v>0</v>
      </c>
      <c r="H6514">
        <v>0</v>
      </c>
      <c r="I6514">
        <v>0</v>
      </c>
    </row>
    <row r="6515" spans="1:9" hidden="1" x14ac:dyDescent="0.3">
      <c r="A6515" s="1" t="s">
        <v>159</v>
      </c>
      <c r="B6515" s="1" t="s">
        <v>183</v>
      </c>
      <c r="C6515">
        <v>43.452500000000001</v>
      </c>
      <c r="D6515">
        <v>-71.563900000000004</v>
      </c>
      <c r="E6515" s="1" t="s">
        <v>17</v>
      </c>
      <c r="F6515" t="s">
        <v>4003</v>
      </c>
      <c r="G6515">
        <v>0</v>
      </c>
      <c r="H6515">
        <v>0</v>
      </c>
      <c r="I6515">
        <v>0</v>
      </c>
    </row>
    <row r="6516" spans="1:9" hidden="1" x14ac:dyDescent="0.3">
      <c r="A6516" s="1" t="s">
        <v>159</v>
      </c>
      <c r="B6516" s="1" t="s">
        <v>183</v>
      </c>
      <c r="C6516">
        <v>43.452500000000001</v>
      </c>
      <c r="D6516">
        <v>-71.563900000000004</v>
      </c>
      <c r="E6516" s="1" t="s">
        <v>18</v>
      </c>
      <c r="F6516" t="s">
        <v>4238</v>
      </c>
      <c r="G6516">
        <v>0</v>
      </c>
      <c r="H6516">
        <v>0</v>
      </c>
      <c r="I6516">
        <v>0</v>
      </c>
    </row>
    <row r="6517" spans="1:9" hidden="1" x14ac:dyDescent="0.3">
      <c r="A6517" s="1" t="s">
        <v>159</v>
      </c>
      <c r="B6517" s="1" t="s">
        <v>183</v>
      </c>
      <c r="C6517">
        <v>43.452500000000001</v>
      </c>
      <c r="D6517">
        <v>-71.563900000000004</v>
      </c>
      <c r="E6517" s="1" t="s">
        <v>19</v>
      </c>
      <c r="F6517" t="s">
        <v>4473</v>
      </c>
      <c r="G6517">
        <v>0</v>
      </c>
      <c r="H6517">
        <v>0</v>
      </c>
      <c r="I6517">
        <v>0</v>
      </c>
    </row>
    <row r="6518" spans="1:9" hidden="1" x14ac:dyDescent="0.3">
      <c r="A6518" s="1" t="s">
        <v>159</v>
      </c>
      <c r="B6518" s="1" t="s">
        <v>183</v>
      </c>
      <c r="C6518">
        <v>43.452500000000001</v>
      </c>
      <c r="D6518">
        <v>-71.563900000000004</v>
      </c>
      <c r="E6518" s="1" t="s">
        <v>20</v>
      </c>
      <c r="F6518" t="s">
        <v>4708</v>
      </c>
      <c r="G6518">
        <v>0</v>
      </c>
      <c r="H6518">
        <v>0</v>
      </c>
      <c r="I6518">
        <v>0</v>
      </c>
    </row>
    <row r="6519" spans="1:9" hidden="1" x14ac:dyDescent="0.3">
      <c r="A6519" s="1" t="s">
        <v>159</v>
      </c>
      <c r="B6519" s="1" t="s">
        <v>183</v>
      </c>
      <c r="C6519">
        <v>43.452500000000001</v>
      </c>
      <c r="D6519">
        <v>-71.563900000000004</v>
      </c>
      <c r="E6519" s="1" t="s">
        <v>21</v>
      </c>
      <c r="F6519" t="s">
        <v>4943</v>
      </c>
      <c r="G6519">
        <v>0</v>
      </c>
      <c r="H6519">
        <v>0</v>
      </c>
      <c r="I6519">
        <v>0</v>
      </c>
    </row>
    <row r="6520" spans="1:9" hidden="1" x14ac:dyDescent="0.3">
      <c r="A6520" s="1" t="s">
        <v>159</v>
      </c>
      <c r="B6520" s="1" t="s">
        <v>183</v>
      </c>
      <c r="C6520">
        <v>43.452500000000001</v>
      </c>
      <c r="D6520">
        <v>-71.563900000000004</v>
      </c>
      <c r="E6520" s="1" t="s">
        <v>22</v>
      </c>
      <c r="F6520" t="s">
        <v>5178</v>
      </c>
      <c r="G6520">
        <v>0</v>
      </c>
      <c r="H6520">
        <v>0</v>
      </c>
      <c r="I6520">
        <v>0</v>
      </c>
    </row>
    <row r="6521" spans="1:9" hidden="1" x14ac:dyDescent="0.3">
      <c r="A6521" s="1" t="s">
        <v>159</v>
      </c>
      <c r="B6521" s="1" t="s">
        <v>183</v>
      </c>
      <c r="C6521">
        <v>43.452500000000001</v>
      </c>
      <c r="D6521">
        <v>-71.563900000000004</v>
      </c>
      <c r="E6521" s="1" t="s">
        <v>23</v>
      </c>
      <c r="F6521" t="s">
        <v>5413</v>
      </c>
      <c r="G6521">
        <v>0</v>
      </c>
      <c r="H6521">
        <v>0</v>
      </c>
      <c r="I6521">
        <v>0</v>
      </c>
    </row>
    <row r="6522" spans="1:9" hidden="1" x14ac:dyDescent="0.3">
      <c r="A6522" s="1" t="s">
        <v>159</v>
      </c>
      <c r="B6522" s="1" t="s">
        <v>183</v>
      </c>
      <c r="C6522">
        <v>43.452500000000001</v>
      </c>
      <c r="D6522">
        <v>-71.563900000000004</v>
      </c>
      <c r="E6522" s="1" t="s">
        <v>24</v>
      </c>
      <c r="F6522" t="s">
        <v>5648</v>
      </c>
      <c r="G6522">
        <v>0</v>
      </c>
      <c r="H6522">
        <v>0</v>
      </c>
      <c r="I6522">
        <v>0</v>
      </c>
    </row>
    <row r="6523" spans="1:9" hidden="1" x14ac:dyDescent="0.3">
      <c r="A6523" s="1" t="s">
        <v>159</v>
      </c>
      <c r="B6523" s="1" t="s">
        <v>183</v>
      </c>
      <c r="C6523">
        <v>43.452500000000001</v>
      </c>
      <c r="D6523">
        <v>-71.563900000000004</v>
      </c>
      <c r="E6523" s="1" t="s">
        <v>25</v>
      </c>
      <c r="F6523" t="s">
        <v>5882</v>
      </c>
      <c r="G6523">
        <v>0</v>
      </c>
      <c r="H6523">
        <v>0</v>
      </c>
      <c r="I6523">
        <v>0</v>
      </c>
    </row>
    <row r="6524" spans="1:9" hidden="1" x14ac:dyDescent="0.3">
      <c r="A6524" s="1" t="s">
        <v>159</v>
      </c>
      <c r="B6524" s="1" t="s">
        <v>183</v>
      </c>
      <c r="C6524">
        <v>43.452500000000001</v>
      </c>
      <c r="D6524">
        <v>-71.563900000000004</v>
      </c>
      <c r="E6524" s="1" t="s">
        <v>26</v>
      </c>
      <c r="F6524" t="s">
        <v>6116</v>
      </c>
      <c r="G6524">
        <v>0</v>
      </c>
      <c r="H6524">
        <v>0</v>
      </c>
      <c r="I6524">
        <v>0</v>
      </c>
    </row>
    <row r="6525" spans="1:9" hidden="1" x14ac:dyDescent="0.3">
      <c r="A6525" s="1" t="s">
        <v>159</v>
      </c>
      <c r="B6525" s="1" t="s">
        <v>183</v>
      </c>
      <c r="C6525">
        <v>43.452500000000001</v>
      </c>
      <c r="D6525">
        <v>-71.563900000000004</v>
      </c>
      <c r="E6525" s="1" t="s">
        <v>27</v>
      </c>
      <c r="F6525" t="s">
        <v>6350</v>
      </c>
      <c r="G6525">
        <v>0</v>
      </c>
      <c r="H6525">
        <v>0</v>
      </c>
      <c r="I6525">
        <v>0</v>
      </c>
    </row>
    <row r="6526" spans="1:9" hidden="1" x14ac:dyDescent="0.3">
      <c r="A6526" s="1" t="s">
        <v>159</v>
      </c>
      <c r="B6526" s="1" t="s">
        <v>183</v>
      </c>
      <c r="C6526">
        <v>43.452500000000001</v>
      </c>
      <c r="D6526">
        <v>-71.563900000000004</v>
      </c>
      <c r="E6526" s="1" t="s">
        <v>28</v>
      </c>
      <c r="F6526" t="s">
        <v>6584</v>
      </c>
      <c r="G6526">
        <v>0</v>
      </c>
      <c r="H6526">
        <v>0</v>
      </c>
      <c r="I6526">
        <v>0</v>
      </c>
    </row>
    <row r="6527" spans="1:9" hidden="1" x14ac:dyDescent="0.3">
      <c r="A6527" s="1" t="s">
        <v>159</v>
      </c>
      <c r="B6527" s="1" t="s">
        <v>183</v>
      </c>
      <c r="C6527">
        <v>43.452500000000001</v>
      </c>
      <c r="D6527">
        <v>-71.563900000000004</v>
      </c>
      <c r="E6527" s="1" t="s">
        <v>29</v>
      </c>
      <c r="F6527" t="s">
        <v>6818</v>
      </c>
      <c r="G6527">
        <v>0</v>
      </c>
      <c r="H6527">
        <v>0</v>
      </c>
      <c r="I6527">
        <v>0</v>
      </c>
    </row>
    <row r="6528" spans="1:9" hidden="1" x14ac:dyDescent="0.3">
      <c r="A6528" s="1" t="s">
        <v>159</v>
      </c>
      <c r="B6528" s="1" t="s">
        <v>183</v>
      </c>
      <c r="C6528">
        <v>43.452500000000001</v>
      </c>
      <c r="D6528">
        <v>-71.563900000000004</v>
      </c>
      <c r="E6528" s="1" t="s">
        <v>30</v>
      </c>
      <c r="F6528" t="s">
        <v>7052</v>
      </c>
      <c r="G6528">
        <v>0</v>
      </c>
      <c r="H6528">
        <v>0</v>
      </c>
      <c r="I6528">
        <v>0</v>
      </c>
    </row>
    <row r="6529" spans="1:9" hidden="1" x14ac:dyDescent="0.3">
      <c r="A6529" s="1" t="s">
        <v>159</v>
      </c>
      <c r="B6529" s="1" t="s">
        <v>183</v>
      </c>
      <c r="C6529">
        <v>43.452500000000001</v>
      </c>
      <c r="D6529">
        <v>-71.563900000000004</v>
      </c>
      <c r="E6529" s="1" t="s">
        <v>31</v>
      </c>
      <c r="F6529" t="s">
        <v>7286</v>
      </c>
      <c r="G6529">
        <v>0</v>
      </c>
      <c r="H6529">
        <v>0</v>
      </c>
      <c r="I6529">
        <v>0</v>
      </c>
    </row>
    <row r="6530" spans="1:9" hidden="1" x14ac:dyDescent="0.3">
      <c r="A6530" s="1" t="s">
        <v>159</v>
      </c>
      <c r="B6530" s="1" t="s">
        <v>183</v>
      </c>
      <c r="C6530">
        <v>43.452500000000001</v>
      </c>
      <c r="D6530">
        <v>-71.563900000000004</v>
      </c>
      <c r="E6530" s="1" t="s">
        <v>32</v>
      </c>
      <c r="F6530" t="s">
        <v>7520</v>
      </c>
      <c r="G6530">
        <v>0</v>
      </c>
      <c r="H6530">
        <v>0</v>
      </c>
      <c r="I6530">
        <v>0</v>
      </c>
    </row>
    <row r="6531" spans="1:9" hidden="1" x14ac:dyDescent="0.3">
      <c r="A6531" s="1" t="s">
        <v>159</v>
      </c>
      <c r="B6531" s="1" t="s">
        <v>183</v>
      </c>
      <c r="C6531">
        <v>43.452500000000001</v>
      </c>
      <c r="D6531">
        <v>-71.563900000000004</v>
      </c>
      <c r="E6531" s="1" t="s">
        <v>33</v>
      </c>
      <c r="F6531" t="s">
        <v>7754</v>
      </c>
      <c r="G6531">
        <v>0</v>
      </c>
      <c r="H6531">
        <v>0</v>
      </c>
      <c r="I6531">
        <v>0</v>
      </c>
    </row>
    <row r="6532" spans="1:9" hidden="1" x14ac:dyDescent="0.3">
      <c r="A6532" s="1" t="s">
        <v>159</v>
      </c>
      <c r="B6532" s="1" t="s">
        <v>183</v>
      </c>
      <c r="C6532">
        <v>43.452500000000001</v>
      </c>
      <c r="D6532">
        <v>-71.563900000000004</v>
      </c>
      <c r="E6532" s="1" t="s">
        <v>34</v>
      </c>
      <c r="F6532" t="s">
        <v>7988</v>
      </c>
      <c r="G6532">
        <v>0</v>
      </c>
      <c r="H6532">
        <v>0</v>
      </c>
      <c r="I6532">
        <v>0</v>
      </c>
    </row>
    <row r="6533" spans="1:9" hidden="1" x14ac:dyDescent="0.3">
      <c r="A6533" s="1" t="s">
        <v>159</v>
      </c>
      <c r="B6533" s="1" t="s">
        <v>183</v>
      </c>
      <c r="C6533">
        <v>43.452500000000001</v>
      </c>
      <c r="D6533">
        <v>-71.563900000000004</v>
      </c>
      <c r="E6533" s="1" t="s">
        <v>35</v>
      </c>
      <c r="F6533" t="s">
        <v>8220</v>
      </c>
      <c r="G6533">
        <v>0</v>
      </c>
      <c r="H6533">
        <v>0</v>
      </c>
      <c r="I6533">
        <v>0</v>
      </c>
    </row>
    <row r="6534" spans="1:9" hidden="1" x14ac:dyDescent="0.3">
      <c r="A6534" s="1" t="s">
        <v>159</v>
      </c>
      <c r="B6534" s="1" t="s">
        <v>183</v>
      </c>
      <c r="C6534">
        <v>43.452500000000001</v>
      </c>
      <c r="D6534">
        <v>-71.563900000000004</v>
      </c>
      <c r="E6534" s="1" t="s">
        <v>36</v>
      </c>
      <c r="F6534" t="s">
        <v>8452</v>
      </c>
      <c r="G6534">
        <v>0</v>
      </c>
      <c r="H6534">
        <v>0</v>
      </c>
      <c r="I6534">
        <v>0</v>
      </c>
    </row>
    <row r="6535" spans="1:9" hidden="1" x14ac:dyDescent="0.3">
      <c r="A6535" s="1" t="s">
        <v>159</v>
      </c>
      <c r="B6535" s="1" t="s">
        <v>183</v>
      </c>
      <c r="C6535">
        <v>43.452500000000001</v>
      </c>
      <c r="D6535">
        <v>-71.563900000000004</v>
      </c>
      <c r="E6535" s="1" t="s">
        <v>37</v>
      </c>
      <c r="F6535" t="s">
        <v>8683</v>
      </c>
      <c r="G6535">
        <v>0</v>
      </c>
      <c r="H6535">
        <v>0</v>
      </c>
      <c r="I6535">
        <v>0</v>
      </c>
    </row>
    <row r="6536" spans="1:9" hidden="1" x14ac:dyDescent="0.3">
      <c r="A6536" s="1" t="s">
        <v>159</v>
      </c>
      <c r="B6536" s="1" t="s">
        <v>183</v>
      </c>
      <c r="C6536">
        <v>43.452500000000001</v>
      </c>
      <c r="D6536">
        <v>-71.563900000000004</v>
      </c>
      <c r="E6536" s="1" t="s">
        <v>38</v>
      </c>
      <c r="F6536" t="s">
        <v>8914</v>
      </c>
      <c r="G6536">
        <v>0</v>
      </c>
      <c r="H6536">
        <v>0</v>
      </c>
      <c r="I6536">
        <v>0</v>
      </c>
    </row>
    <row r="6537" spans="1:9" hidden="1" x14ac:dyDescent="0.3">
      <c r="A6537" s="1" t="s">
        <v>159</v>
      </c>
      <c r="B6537" s="1" t="s">
        <v>183</v>
      </c>
      <c r="C6537">
        <v>43.452500000000001</v>
      </c>
      <c r="D6537">
        <v>-71.563900000000004</v>
      </c>
      <c r="E6537" s="1" t="s">
        <v>39</v>
      </c>
      <c r="F6537" t="s">
        <v>9145</v>
      </c>
      <c r="G6537">
        <v>0</v>
      </c>
      <c r="H6537">
        <v>0</v>
      </c>
      <c r="I6537">
        <v>0</v>
      </c>
    </row>
    <row r="6538" spans="1:9" hidden="1" x14ac:dyDescent="0.3">
      <c r="A6538" s="1" t="s">
        <v>159</v>
      </c>
      <c r="B6538" s="1" t="s">
        <v>183</v>
      </c>
      <c r="C6538">
        <v>43.452500000000001</v>
      </c>
      <c r="D6538">
        <v>-71.563900000000004</v>
      </c>
      <c r="E6538" s="1" t="s">
        <v>40</v>
      </c>
      <c r="F6538" t="s">
        <v>9376</v>
      </c>
      <c r="G6538">
        <v>0</v>
      </c>
      <c r="H6538">
        <v>0</v>
      </c>
      <c r="I6538">
        <v>0</v>
      </c>
    </row>
    <row r="6539" spans="1:9" hidden="1" x14ac:dyDescent="0.3">
      <c r="A6539" s="1" t="s">
        <v>159</v>
      </c>
      <c r="B6539" s="1" t="s">
        <v>183</v>
      </c>
      <c r="C6539">
        <v>43.452500000000001</v>
      </c>
      <c r="D6539">
        <v>-71.563900000000004</v>
      </c>
      <c r="E6539" s="1" t="s">
        <v>41</v>
      </c>
      <c r="F6539" t="s">
        <v>9607</v>
      </c>
      <c r="G6539">
        <v>0</v>
      </c>
      <c r="H6539">
        <v>0</v>
      </c>
      <c r="I6539">
        <v>0</v>
      </c>
    </row>
    <row r="6540" spans="1:9" hidden="1" x14ac:dyDescent="0.3">
      <c r="A6540" s="1" t="s">
        <v>159</v>
      </c>
      <c r="B6540" s="1" t="s">
        <v>183</v>
      </c>
      <c r="C6540">
        <v>43.452500000000001</v>
      </c>
      <c r="D6540">
        <v>-71.563900000000004</v>
      </c>
      <c r="E6540" s="1" t="s">
        <v>42</v>
      </c>
      <c r="F6540" t="s">
        <v>9838</v>
      </c>
      <c r="G6540">
        <v>0</v>
      </c>
      <c r="H6540">
        <v>0</v>
      </c>
      <c r="I6540">
        <v>0</v>
      </c>
    </row>
    <row r="6541" spans="1:9" hidden="1" x14ac:dyDescent="0.3">
      <c r="A6541" s="1" t="s">
        <v>159</v>
      </c>
      <c r="B6541" s="1" t="s">
        <v>183</v>
      </c>
      <c r="C6541">
        <v>43.452500000000001</v>
      </c>
      <c r="D6541">
        <v>-71.563900000000004</v>
      </c>
      <c r="E6541" s="1" t="s">
        <v>43</v>
      </c>
      <c r="F6541" t="s">
        <v>10067</v>
      </c>
      <c r="G6541">
        <v>0</v>
      </c>
      <c r="H6541">
        <v>0</v>
      </c>
      <c r="I6541">
        <v>0</v>
      </c>
    </row>
    <row r="6542" spans="1:9" hidden="1" x14ac:dyDescent="0.3">
      <c r="A6542" s="1" t="s">
        <v>159</v>
      </c>
      <c r="B6542" s="1" t="s">
        <v>183</v>
      </c>
      <c r="C6542">
        <v>43.452500000000001</v>
      </c>
      <c r="D6542">
        <v>-71.563900000000004</v>
      </c>
      <c r="E6542" s="1" t="s">
        <v>44</v>
      </c>
      <c r="F6542" t="s">
        <v>10295</v>
      </c>
      <c r="G6542">
        <v>0</v>
      </c>
      <c r="H6542">
        <v>0</v>
      </c>
      <c r="I6542">
        <v>0</v>
      </c>
    </row>
    <row r="6543" spans="1:9" hidden="1" x14ac:dyDescent="0.3">
      <c r="A6543" s="1" t="s">
        <v>159</v>
      </c>
      <c r="B6543" s="1" t="s">
        <v>183</v>
      </c>
      <c r="C6543">
        <v>43.452500000000001</v>
      </c>
      <c r="D6543">
        <v>-71.563900000000004</v>
      </c>
      <c r="E6543" s="1" t="s">
        <v>45</v>
      </c>
      <c r="F6543" t="s">
        <v>10516</v>
      </c>
      <c r="G6543">
        <v>0</v>
      </c>
      <c r="H6543">
        <v>0</v>
      </c>
      <c r="I6543">
        <v>0</v>
      </c>
    </row>
    <row r="6544" spans="1:9" hidden="1" x14ac:dyDescent="0.3">
      <c r="A6544" s="1" t="s">
        <v>159</v>
      </c>
      <c r="B6544" s="1" t="s">
        <v>183</v>
      </c>
      <c r="C6544">
        <v>43.452500000000001</v>
      </c>
      <c r="D6544">
        <v>-71.563900000000004</v>
      </c>
      <c r="E6544" s="1" t="s">
        <v>46</v>
      </c>
      <c r="F6544" t="s">
        <v>10732</v>
      </c>
      <c r="G6544">
        <v>0</v>
      </c>
      <c r="H6544">
        <v>0</v>
      </c>
      <c r="I6544">
        <v>0</v>
      </c>
    </row>
    <row r="6545" spans="1:9" hidden="1" x14ac:dyDescent="0.3">
      <c r="A6545" s="1" t="s">
        <v>159</v>
      </c>
      <c r="B6545" s="1" t="s">
        <v>183</v>
      </c>
      <c r="C6545">
        <v>43.452500000000001</v>
      </c>
      <c r="D6545">
        <v>-71.563900000000004</v>
      </c>
      <c r="E6545" s="1" t="s">
        <v>47</v>
      </c>
      <c r="F6545" t="s">
        <v>10947</v>
      </c>
      <c r="G6545">
        <v>0</v>
      </c>
      <c r="H6545">
        <v>0</v>
      </c>
      <c r="I6545">
        <v>0</v>
      </c>
    </row>
    <row r="6546" spans="1:9" hidden="1" x14ac:dyDescent="0.3">
      <c r="A6546" s="1" t="s">
        <v>159</v>
      </c>
      <c r="B6546" s="1" t="s">
        <v>183</v>
      </c>
      <c r="C6546">
        <v>43.452500000000001</v>
      </c>
      <c r="D6546">
        <v>-71.563900000000004</v>
      </c>
      <c r="E6546" s="1" t="s">
        <v>48</v>
      </c>
      <c r="F6546" t="s">
        <v>11750</v>
      </c>
      <c r="G6546">
        <v>0</v>
      </c>
      <c r="H6546">
        <v>0</v>
      </c>
      <c r="I6546">
        <v>0</v>
      </c>
    </row>
    <row r="6547" spans="1:9" hidden="1" x14ac:dyDescent="0.3">
      <c r="A6547" s="1" t="s">
        <v>159</v>
      </c>
      <c r="B6547" s="1" t="s">
        <v>183</v>
      </c>
      <c r="C6547">
        <v>43.452500000000001</v>
      </c>
      <c r="D6547">
        <v>-71.563900000000004</v>
      </c>
      <c r="E6547" s="1" t="s">
        <v>49</v>
      </c>
      <c r="F6547" t="s">
        <v>11941</v>
      </c>
      <c r="G6547">
        <v>0</v>
      </c>
      <c r="H6547">
        <v>0</v>
      </c>
      <c r="I6547">
        <v>0</v>
      </c>
    </row>
    <row r="6548" spans="1:9" hidden="1" x14ac:dyDescent="0.3">
      <c r="A6548" s="1" t="s">
        <v>159</v>
      </c>
      <c r="B6548" s="1" t="s">
        <v>183</v>
      </c>
      <c r="C6548">
        <v>43.452500000000001</v>
      </c>
      <c r="D6548">
        <v>-71.563900000000004</v>
      </c>
      <c r="E6548" s="1" t="s">
        <v>50</v>
      </c>
      <c r="F6548" t="s">
        <v>12113</v>
      </c>
      <c r="G6548">
        <v>0</v>
      </c>
      <c r="H6548">
        <v>0</v>
      </c>
      <c r="I6548">
        <v>0</v>
      </c>
    </row>
    <row r="6549" spans="1:9" hidden="1" x14ac:dyDescent="0.3">
      <c r="A6549" s="1" t="s">
        <v>159</v>
      </c>
      <c r="B6549" s="1" t="s">
        <v>183</v>
      </c>
      <c r="C6549">
        <v>43.452500000000001</v>
      </c>
      <c r="D6549">
        <v>-71.563900000000004</v>
      </c>
      <c r="E6549" s="1" t="s">
        <v>51</v>
      </c>
      <c r="F6549" t="s">
        <v>12262</v>
      </c>
      <c r="G6549">
        <v>0</v>
      </c>
      <c r="H6549">
        <v>0</v>
      </c>
      <c r="I6549">
        <v>0</v>
      </c>
    </row>
    <row r="6550" spans="1:9" hidden="1" x14ac:dyDescent="0.3">
      <c r="A6550" s="1" t="s">
        <v>159</v>
      </c>
      <c r="B6550" s="1" t="s">
        <v>183</v>
      </c>
      <c r="C6550">
        <v>43.452500000000001</v>
      </c>
      <c r="D6550">
        <v>-71.563900000000004</v>
      </c>
      <c r="E6550" s="1" t="s">
        <v>52</v>
      </c>
      <c r="F6550" t="s">
        <v>17228</v>
      </c>
      <c r="G6550">
        <v>0</v>
      </c>
      <c r="H6550">
        <v>4</v>
      </c>
      <c r="I6550">
        <v>0</v>
      </c>
    </row>
    <row r="6551" spans="1:9" hidden="1" x14ac:dyDescent="0.3">
      <c r="A6551" s="1" t="s">
        <v>159</v>
      </c>
      <c r="B6551" s="1" t="s">
        <v>183</v>
      </c>
      <c r="C6551">
        <v>43.452500000000001</v>
      </c>
      <c r="D6551">
        <v>-71.563900000000004</v>
      </c>
      <c r="E6551" s="1" t="s">
        <v>53</v>
      </c>
      <c r="F6551" t="s">
        <v>17229</v>
      </c>
      <c r="G6551">
        <v>0</v>
      </c>
      <c r="H6551">
        <v>5</v>
      </c>
      <c r="I6551">
        <v>0</v>
      </c>
    </row>
    <row r="6552" spans="1:9" hidden="1" x14ac:dyDescent="0.3">
      <c r="A6552" s="1" t="s">
        <v>159</v>
      </c>
      <c r="B6552" s="1" t="s">
        <v>183</v>
      </c>
      <c r="C6552">
        <v>43.452500000000001</v>
      </c>
      <c r="D6552">
        <v>-71.563900000000004</v>
      </c>
      <c r="E6552" s="1" t="s">
        <v>54</v>
      </c>
      <c r="F6552" t="s">
        <v>17230</v>
      </c>
      <c r="G6552">
        <v>0</v>
      </c>
      <c r="H6552">
        <v>6</v>
      </c>
      <c r="I6552">
        <v>0</v>
      </c>
    </row>
    <row r="6553" spans="1:9" hidden="1" x14ac:dyDescent="0.3">
      <c r="A6553" s="1" t="s">
        <v>159</v>
      </c>
      <c r="B6553" s="1" t="s">
        <v>183</v>
      </c>
      <c r="C6553">
        <v>43.452500000000001</v>
      </c>
      <c r="D6553">
        <v>-71.563900000000004</v>
      </c>
      <c r="E6553" s="1" t="s">
        <v>21548</v>
      </c>
      <c r="F6553" t="s">
        <v>21674</v>
      </c>
      <c r="G6553">
        <v>0</v>
      </c>
      <c r="H6553">
        <v>6</v>
      </c>
      <c r="I6553">
        <v>0</v>
      </c>
    </row>
    <row r="6554" spans="1:9" hidden="1" x14ac:dyDescent="0.3">
      <c r="A6554" s="1" t="s">
        <v>159</v>
      </c>
      <c r="B6554" s="1" t="s">
        <v>184</v>
      </c>
      <c r="C6554">
        <v>45.694499999999998</v>
      </c>
      <c r="D6554">
        <v>-93.900199999999998</v>
      </c>
      <c r="E6554" s="1" t="s">
        <v>4</v>
      </c>
      <c r="F6554" t="s">
        <v>904</v>
      </c>
      <c r="G6554">
        <v>0</v>
      </c>
      <c r="H6554">
        <v>0</v>
      </c>
      <c r="I6554">
        <v>0</v>
      </c>
    </row>
    <row r="6555" spans="1:9" hidden="1" x14ac:dyDescent="0.3">
      <c r="A6555" s="1" t="s">
        <v>159</v>
      </c>
      <c r="B6555" s="1" t="s">
        <v>184</v>
      </c>
      <c r="C6555">
        <v>45.694499999999998</v>
      </c>
      <c r="D6555">
        <v>-93.900199999999998</v>
      </c>
      <c r="E6555" s="1" t="s">
        <v>5</v>
      </c>
      <c r="F6555" t="s">
        <v>1146</v>
      </c>
      <c r="G6555">
        <v>0</v>
      </c>
      <c r="H6555">
        <v>0</v>
      </c>
      <c r="I6555">
        <v>0</v>
      </c>
    </row>
    <row r="6556" spans="1:9" hidden="1" x14ac:dyDescent="0.3">
      <c r="A6556" s="1" t="s">
        <v>159</v>
      </c>
      <c r="B6556" s="1" t="s">
        <v>184</v>
      </c>
      <c r="C6556">
        <v>45.694499999999998</v>
      </c>
      <c r="D6556">
        <v>-93.900199999999998</v>
      </c>
      <c r="E6556" s="1" t="s">
        <v>6</v>
      </c>
      <c r="F6556" t="s">
        <v>1388</v>
      </c>
      <c r="G6556">
        <v>0</v>
      </c>
      <c r="H6556">
        <v>0</v>
      </c>
      <c r="I6556">
        <v>0</v>
      </c>
    </row>
    <row r="6557" spans="1:9" hidden="1" x14ac:dyDescent="0.3">
      <c r="A6557" s="1" t="s">
        <v>159</v>
      </c>
      <c r="B6557" s="1" t="s">
        <v>184</v>
      </c>
      <c r="C6557">
        <v>45.694499999999998</v>
      </c>
      <c r="D6557">
        <v>-93.900199999999998</v>
      </c>
      <c r="E6557" s="1" t="s">
        <v>7</v>
      </c>
      <c r="F6557" t="s">
        <v>1629</v>
      </c>
      <c r="G6557">
        <v>0</v>
      </c>
      <c r="H6557">
        <v>0</v>
      </c>
      <c r="I6557">
        <v>0</v>
      </c>
    </row>
    <row r="6558" spans="1:9" hidden="1" x14ac:dyDescent="0.3">
      <c r="A6558" s="1" t="s">
        <v>159</v>
      </c>
      <c r="B6558" s="1" t="s">
        <v>184</v>
      </c>
      <c r="C6558">
        <v>45.694499999999998</v>
      </c>
      <c r="D6558">
        <v>-93.900199999999998</v>
      </c>
      <c r="E6558" s="1" t="s">
        <v>8</v>
      </c>
      <c r="F6558" t="s">
        <v>1870</v>
      </c>
      <c r="G6558">
        <v>0</v>
      </c>
      <c r="H6558">
        <v>0</v>
      </c>
      <c r="I6558">
        <v>0</v>
      </c>
    </row>
    <row r="6559" spans="1:9" hidden="1" x14ac:dyDescent="0.3">
      <c r="A6559" s="1" t="s">
        <v>159</v>
      </c>
      <c r="B6559" s="1" t="s">
        <v>184</v>
      </c>
      <c r="C6559">
        <v>45.694499999999998</v>
      </c>
      <c r="D6559">
        <v>-93.900199999999998</v>
      </c>
      <c r="E6559" s="1" t="s">
        <v>9</v>
      </c>
      <c r="F6559" t="s">
        <v>2108</v>
      </c>
      <c r="G6559">
        <v>0</v>
      </c>
      <c r="H6559">
        <v>0</v>
      </c>
      <c r="I6559">
        <v>0</v>
      </c>
    </row>
    <row r="6560" spans="1:9" hidden="1" x14ac:dyDescent="0.3">
      <c r="A6560" s="1" t="s">
        <v>159</v>
      </c>
      <c r="B6560" s="1" t="s">
        <v>184</v>
      </c>
      <c r="C6560">
        <v>45.694499999999998</v>
      </c>
      <c r="D6560">
        <v>-93.900199999999998</v>
      </c>
      <c r="E6560" s="1" t="s">
        <v>10</v>
      </c>
      <c r="F6560" t="s">
        <v>2346</v>
      </c>
      <c r="G6560">
        <v>0</v>
      </c>
      <c r="H6560">
        <v>0</v>
      </c>
      <c r="I6560">
        <v>0</v>
      </c>
    </row>
    <row r="6561" spans="1:9" hidden="1" x14ac:dyDescent="0.3">
      <c r="A6561" s="1" t="s">
        <v>159</v>
      </c>
      <c r="B6561" s="1" t="s">
        <v>184</v>
      </c>
      <c r="C6561">
        <v>45.694499999999998</v>
      </c>
      <c r="D6561">
        <v>-93.900199999999998</v>
      </c>
      <c r="E6561" s="1" t="s">
        <v>11</v>
      </c>
      <c r="F6561" t="s">
        <v>2584</v>
      </c>
      <c r="G6561">
        <v>0</v>
      </c>
      <c r="H6561">
        <v>0</v>
      </c>
      <c r="I6561">
        <v>0</v>
      </c>
    </row>
    <row r="6562" spans="1:9" hidden="1" x14ac:dyDescent="0.3">
      <c r="A6562" s="1" t="s">
        <v>159</v>
      </c>
      <c r="B6562" s="1" t="s">
        <v>184</v>
      </c>
      <c r="C6562">
        <v>45.694499999999998</v>
      </c>
      <c r="D6562">
        <v>-93.900199999999998</v>
      </c>
      <c r="E6562" s="1" t="s">
        <v>12</v>
      </c>
      <c r="F6562" t="s">
        <v>2822</v>
      </c>
      <c r="G6562">
        <v>0</v>
      </c>
      <c r="H6562">
        <v>0</v>
      </c>
      <c r="I6562">
        <v>0</v>
      </c>
    </row>
    <row r="6563" spans="1:9" hidden="1" x14ac:dyDescent="0.3">
      <c r="A6563" s="1" t="s">
        <v>159</v>
      </c>
      <c r="B6563" s="1" t="s">
        <v>184</v>
      </c>
      <c r="C6563">
        <v>45.694499999999998</v>
      </c>
      <c r="D6563">
        <v>-93.900199999999998</v>
      </c>
      <c r="E6563" s="1" t="s">
        <v>13</v>
      </c>
      <c r="F6563" t="s">
        <v>3060</v>
      </c>
      <c r="G6563">
        <v>0</v>
      </c>
      <c r="H6563">
        <v>0</v>
      </c>
      <c r="I6563">
        <v>0</v>
      </c>
    </row>
    <row r="6564" spans="1:9" hidden="1" x14ac:dyDescent="0.3">
      <c r="A6564" s="1" t="s">
        <v>159</v>
      </c>
      <c r="B6564" s="1" t="s">
        <v>184</v>
      </c>
      <c r="C6564">
        <v>45.694499999999998</v>
      </c>
      <c r="D6564">
        <v>-93.900199999999998</v>
      </c>
      <c r="E6564" s="1" t="s">
        <v>14</v>
      </c>
      <c r="F6564" t="s">
        <v>3297</v>
      </c>
      <c r="G6564">
        <v>0</v>
      </c>
      <c r="H6564">
        <v>0</v>
      </c>
      <c r="I6564">
        <v>0</v>
      </c>
    </row>
    <row r="6565" spans="1:9" hidden="1" x14ac:dyDescent="0.3">
      <c r="A6565" s="1" t="s">
        <v>159</v>
      </c>
      <c r="B6565" s="1" t="s">
        <v>184</v>
      </c>
      <c r="C6565">
        <v>45.694499999999998</v>
      </c>
      <c r="D6565">
        <v>-93.900199999999998</v>
      </c>
      <c r="E6565" s="1" t="s">
        <v>15</v>
      </c>
      <c r="F6565" t="s">
        <v>3533</v>
      </c>
      <c r="G6565">
        <v>0</v>
      </c>
      <c r="H6565">
        <v>0</v>
      </c>
      <c r="I6565">
        <v>0</v>
      </c>
    </row>
    <row r="6566" spans="1:9" hidden="1" x14ac:dyDescent="0.3">
      <c r="A6566" s="1" t="s">
        <v>159</v>
      </c>
      <c r="B6566" s="1" t="s">
        <v>184</v>
      </c>
      <c r="C6566">
        <v>45.694499999999998</v>
      </c>
      <c r="D6566">
        <v>-93.900199999999998</v>
      </c>
      <c r="E6566" s="1" t="s">
        <v>16</v>
      </c>
      <c r="F6566" t="s">
        <v>3769</v>
      </c>
      <c r="G6566">
        <v>0</v>
      </c>
      <c r="H6566">
        <v>0</v>
      </c>
      <c r="I6566">
        <v>0</v>
      </c>
    </row>
    <row r="6567" spans="1:9" hidden="1" x14ac:dyDescent="0.3">
      <c r="A6567" s="1" t="s">
        <v>159</v>
      </c>
      <c r="B6567" s="1" t="s">
        <v>184</v>
      </c>
      <c r="C6567">
        <v>45.694499999999998</v>
      </c>
      <c r="D6567">
        <v>-93.900199999999998</v>
      </c>
      <c r="E6567" s="1" t="s">
        <v>17</v>
      </c>
      <c r="F6567" t="s">
        <v>4004</v>
      </c>
      <c r="G6567">
        <v>0</v>
      </c>
      <c r="H6567">
        <v>0</v>
      </c>
      <c r="I6567">
        <v>0</v>
      </c>
    </row>
    <row r="6568" spans="1:9" hidden="1" x14ac:dyDescent="0.3">
      <c r="A6568" s="1" t="s">
        <v>159</v>
      </c>
      <c r="B6568" s="1" t="s">
        <v>184</v>
      </c>
      <c r="C6568">
        <v>45.694499999999998</v>
      </c>
      <c r="D6568">
        <v>-93.900199999999998</v>
      </c>
      <c r="E6568" s="1" t="s">
        <v>18</v>
      </c>
      <c r="F6568" t="s">
        <v>4239</v>
      </c>
      <c r="G6568">
        <v>0</v>
      </c>
      <c r="H6568">
        <v>0</v>
      </c>
      <c r="I6568">
        <v>0</v>
      </c>
    </row>
    <row r="6569" spans="1:9" hidden="1" x14ac:dyDescent="0.3">
      <c r="A6569" s="1" t="s">
        <v>159</v>
      </c>
      <c r="B6569" s="1" t="s">
        <v>184</v>
      </c>
      <c r="C6569">
        <v>45.694499999999998</v>
      </c>
      <c r="D6569">
        <v>-93.900199999999998</v>
      </c>
      <c r="E6569" s="1" t="s">
        <v>19</v>
      </c>
      <c r="F6569" t="s">
        <v>4474</v>
      </c>
      <c r="G6569">
        <v>0</v>
      </c>
      <c r="H6569">
        <v>0</v>
      </c>
      <c r="I6569">
        <v>0</v>
      </c>
    </row>
    <row r="6570" spans="1:9" hidden="1" x14ac:dyDescent="0.3">
      <c r="A6570" s="1" t="s">
        <v>159</v>
      </c>
      <c r="B6570" s="1" t="s">
        <v>184</v>
      </c>
      <c r="C6570">
        <v>45.694499999999998</v>
      </c>
      <c r="D6570">
        <v>-93.900199999999998</v>
      </c>
      <c r="E6570" s="1" t="s">
        <v>20</v>
      </c>
      <c r="F6570" t="s">
        <v>4709</v>
      </c>
      <c r="G6570">
        <v>0</v>
      </c>
      <c r="H6570">
        <v>0</v>
      </c>
      <c r="I6570">
        <v>0</v>
      </c>
    </row>
    <row r="6571" spans="1:9" hidden="1" x14ac:dyDescent="0.3">
      <c r="A6571" s="1" t="s">
        <v>159</v>
      </c>
      <c r="B6571" s="1" t="s">
        <v>184</v>
      </c>
      <c r="C6571">
        <v>45.694499999999998</v>
      </c>
      <c r="D6571">
        <v>-93.900199999999998</v>
      </c>
      <c r="E6571" s="1" t="s">
        <v>21</v>
      </c>
      <c r="F6571" t="s">
        <v>4944</v>
      </c>
      <c r="G6571">
        <v>0</v>
      </c>
      <c r="H6571">
        <v>0</v>
      </c>
      <c r="I6571">
        <v>0</v>
      </c>
    </row>
    <row r="6572" spans="1:9" hidden="1" x14ac:dyDescent="0.3">
      <c r="A6572" s="1" t="s">
        <v>159</v>
      </c>
      <c r="B6572" s="1" t="s">
        <v>184</v>
      </c>
      <c r="C6572">
        <v>45.694499999999998</v>
      </c>
      <c r="D6572">
        <v>-93.900199999999998</v>
      </c>
      <c r="E6572" s="1" t="s">
        <v>22</v>
      </c>
      <c r="F6572" t="s">
        <v>5179</v>
      </c>
      <c r="G6572">
        <v>0</v>
      </c>
      <c r="H6572">
        <v>0</v>
      </c>
      <c r="I6572">
        <v>0</v>
      </c>
    </row>
    <row r="6573" spans="1:9" hidden="1" x14ac:dyDescent="0.3">
      <c r="A6573" s="1" t="s">
        <v>159</v>
      </c>
      <c r="B6573" s="1" t="s">
        <v>184</v>
      </c>
      <c r="C6573">
        <v>45.694499999999998</v>
      </c>
      <c r="D6573">
        <v>-93.900199999999998</v>
      </c>
      <c r="E6573" s="1" t="s">
        <v>23</v>
      </c>
      <c r="F6573" t="s">
        <v>5414</v>
      </c>
      <c r="G6573">
        <v>0</v>
      </c>
      <c r="H6573">
        <v>0</v>
      </c>
      <c r="I6573">
        <v>0</v>
      </c>
    </row>
    <row r="6574" spans="1:9" hidden="1" x14ac:dyDescent="0.3">
      <c r="A6574" s="1" t="s">
        <v>159</v>
      </c>
      <c r="B6574" s="1" t="s">
        <v>184</v>
      </c>
      <c r="C6574">
        <v>45.694499999999998</v>
      </c>
      <c r="D6574">
        <v>-93.900199999999998</v>
      </c>
      <c r="E6574" s="1" t="s">
        <v>24</v>
      </c>
      <c r="F6574" t="s">
        <v>5649</v>
      </c>
      <c r="G6574">
        <v>0</v>
      </c>
      <c r="H6574">
        <v>0</v>
      </c>
      <c r="I6574">
        <v>0</v>
      </c>
    </row>
    <row r="6575" spans="1:9" hidden="1" x14ac:dyDescent="0.3">
      <c r="A6575" s="1" t="s">
        <v>159</v>
      </c>
      <c r="B6575" s="1" t="s">
        <v>184</v>
      </c>
      <c r="C6575">
        <v>45.694499999999998</v>
      </c>
      <c r="D6575">
        <v>-93.900199999999998</v>
      </c>
      <c r="E6575" s="1" t="s">
        <v>25</v>
      </c>
      <c r="F6575" t="s">
        <v>5883</v>
      </c>
      <c r="G6575">
        <v>0</v>
      </c>
      <c r="H6575">
        <v>0</v>
      </c>
      <c r="I6575">
        <v>0</v>
      </c>
    </row>
    <row r="6576" spans="1:9" hidden="1" x14ac:dyDescent="0.3">
      <c r="A6576" s="1" t="s">
        <v>159</v>
      </c>
      <c r="B6576" s="1" t="s">
        <v>184</v>
      </c>
      <c r="C6576">
        <v>45.694499999999998</v>
      </c>
      <c r="D6576">
        <v>-93.900199999999998</v>
      </c>
      <c r="E6576" s="1" t="s">
        <v>26</v>
      </c>
      <c r="F6576" t="s">
        <v>6117</v>
      </c>
      <c r="G6576">
        <v>0</v>
      </c>
      <c r="H6576">
        <v>0</v>
      </c>
      <c r="I6576">
        <v>0</v>
      </c>
    </row>
    <row r="6577" spans="1:9" hidden="1" x14ac:dyDescent="0.3">
      <c r="A6577" s="1" t="s">
        <v>159</v>
      </c>
      <c r="B6577" s="1" t="s">
        <v>184</v>
      </c>
      <c r="C6577">
        <v>45.694499999999998</v>
      </c>
      <c r="D6577">
        <v>-93.900199999999998</v>
      </c>
      <c r="E6577" s="1" t="s">
        <v>27</v>
      </c>
      <c r="F6577" t="s">
        <v>6351</v>
      </c>
      <c r="G6577">
        <v>0</v>
      </c>
      <c r="H6577">
        <v>0</v>
      </c>
      <c r="I6577">
        <v>0</v>
      </c>
    </row>
    <row r="6578" spans="1:9" hidden="1" x14ac:dyDescent="0.3">
      <c r="A6578" s="1" t="s">
        <v>159</v>
      </c>
      <c r="B6578" s="1" t="s">
        <v>184</v>
      </c>
      <c r="C6578">
        <v>45.694499999999998</v>
      </c>
      <c r="D6578">
        <v>-93.900199999999998</v>
      </c>
      <c r="E6578" s="1" t="s">
        <v>28</v>
      </c>
      <c r="F6578" t="s">
        <v>6585</v>
      </c>
      <c r="G6578">
        <v>0</v>
      </c>
      <c r="H6578">
        <v>0</v>
      </c>
      <c r="I6578">
        <v>0</v>
      </c>
    </row>
    <row r="6579" spans="1:9" hidden="1" x14ac:dyDescent="0.3">
      <c r="A6579" s="1" t="s">
        <v>159</v>
      </c>
      <c r="B6579" s="1" t="s">
        <v>184</v>
      </c>
      <c r="C6579">
        <v>45.694499999999998</v>
      </c>
      <c r="D6579">
        <v>-93.900199999999998</v>
      </c>
      <c r="E6579" s="1" t="s">
        <v>29</v>
      </c>
      <c r="F6579" t="s">
        <v>6819</v>
      </c>
      <c r="G6579">
        <v>0</v>
      </c>
      <c r="H6579">
        <v>0</v>
      </c>
      <c r="I6579">
        <v>0</v>
      </c>
    </row>
    <row r="6580" spans="1:9" hidden="1" x14ac:dyDescent="0.3">
      <c r="A6580" s="1" t="s">
        <v>159</v>
      </c>
      <c r="B6580" s="1" t="s">
        <v>184</v>
      </c>
      <c r="C6580">
        <v>45.694499999999998</v>
      </c>
      <c r="D6580">
        <v>-93.900199999999998</v>
      </c>
      <c r="E6580" s="1" t="s">
        <v>30</v>
      </c>
      <c r="F6580" t="s">
        <v>7053</v>
      </c>
      <c r="G6580">
        <v>0</v>
      </c>
      <c r="H6580">
        <v>0</v>
      </c>
      <c r="I6580">
        <v>0</v>
      </c>
    </row>
    <row r="6581" spans="1:9" hidden="1" x14ac:dyDescent="0.3">
      <c r="A6581" s="1" t="s">
        <v>159</v>
      </c>
      <c r="B6581" s="1" t="s">
        <v>184</v>
      </c>
      <c r="C6581">
        <v>45.694499999999998</v>
      </c>
      <c r="D6581">
        <v>-93.900199999999998</v>
      </c>
      <c r="E6581" s="1" t="s">
        <v>31</v>
      </c>
      <c r="F6581" t="s">
        <v>7287</v>
      </c>
      <c r="G6581">
        <v>0</v>
      </c>
      <c r="H6581">
        <v>0</v>
      </c>
      <c r="I6581">
        <v>0</v>
      </c>
    </row>
    <row r="6582" spans="1:9" hidden="1" x14ac:dyDescent="0.3">
      <c r="A6582" s="1" t="s">
        <v>159</v>
      </c>
      <c r="B6582" s="1" t="s">
        <v>184</v>
      </c>
      <c r="C6582">
        <v>45.694499999999998</v>
      </c>
      <c r="D6582">
        <v>-93.900199999999998</v>
      </c>
      <c r="E6582" s="1" t="s">
        <v>32</v>
      </c>
      <c r="F6582" t="s">
        <v>7521</v>
      </c>
      <c r="G6582">
        <v>0</v>
      </c>
      <c r="H6582">
        <v>0</v>
      </c>
      <c r="I6582">
        <v>0</v>
      </c>
    </row>
    <row r="6583" spans="1:9" hidden="1" x14ac:dyDescent="0.3">
      <c r="A6583" s="1" t="s">
        <v>159</v>
      </c>
      <c r="B6583" s="1" t="s">
        <v>184</v>
      </c>
      <c r="C6583">
        <v>45.694499999999998</v>
      </c>
      <c r="D6583">
        <v>-93.900199999999998</v>
      </c>
      <c r="E6583" s="1" t="s">
        <v>33</v>
      </c>
      <c r="F6583" t="s">
        <v>7755</v>
      </c>
      <c r="G6583">
        <v>0</v>
      </c>
      <c r="H6583">
        <v>0</v>
      </c>
      <c r="I6583">
        <v>0</v>
      </c>
    </row>
    <row r="6584" spans="1:9" hidden="1" x14ac:dyDescent="0.3">
      <c r="A6584" s="1" t="s">
        <v>159</v>
      </c>
      <c r="B6584" s="1" t="s">
        <v>184</v>
      </c>
      <c r="C6584">
        <v>45.694499999999998</v>
      </c>
      <c r="D6584">
        <v>-93.900199999999998</v>
      </c>
      <c r="E6584" s="1" t="s">
        <v>34</v>
      </c>
      <c r="F6584" t="s">
        <v>7989</v>
      </c>
      <c r="G6584">
        <v>0</v>
      </c>
      <c r="H6584">
        <v>0</v>
      </c>
      <c r="I6584">
        <v>0</v>
      </c>
    </row>
    <row r="6585" spans="1:9" hidden="1" x14ac:dyDescent="0.3">
      <c r="A6585" s="1" t="s">
        <v>159</v>
      </c>
      <c r="B6585" s="1" t="s">
        <v>184</v>
      </c>
      <c r="C6585">
        <v>45.694499999999998</v>
      </c>
      <c r="D6585">
        <v>-93.900199999999998</v>
      </c>
      <c r="E6585" s="1" t="s">
        <v>35</v>
      </c>
      <c r="F6585" t="s">
        <v>8221</v>
      </c>
      <c r="G6585">
        <v>0</v>
      </c>
      <c r="H6585">
        <v>0</v>
      </c>
      <c r="I6585">
        <v>0</v>
      </c>
    </row>
    <row r="6586" spans="1:9" hidden="1" x14ac:dyDescent="0.3">
      <c r="A6586" s="1" t="s">
        <v>159</v>
      </c>
      <c r="B6586" s="1" t="s">
        <v>184</v>
      </c>
      <c r="C6586">
        <v>45.694499999999998</v>
      </c>
      <c r="D6586">
        <v>-93.900199999999998</v>
      </c>
      <c r="E6586" s="1" t="s">
        <v>36</v>
      </c>
      <c r="F6586" t="s">
        <v>8453</v>
      </c>
      <c r="G6586">
        <v>0</v>
      </c>
      <c r="H6586">
        <v>0</v>
      </c>
      <c r="I6586">
        <v>0</v>
      </c>
    </row>
    <row r="6587" spans="1:9" hidden="1" x14ac:dyDescent="0.3">
      <c r="A6587" s="1" t="s">
        <v>159</v>
      </c>
      <c r="B6587" s="1" t="s">
        <v>184</v>
      </c>
      <c r="C6587">
        <v>45.694499999999998</v>
      </c>
      <c r="D6587">
        <v>-93.900199999999998</v>
      </c>
      <c r="E6587" s="1" t="s">
        <v>37</v>
      </c>
      <c r="F6587" t="s">
        <v>8684</v>
      </c>
      <c r="G6587">
        <v>0</v>
      </c>
      <c r="H6587">
        <v>0</v>
      </c>
      <c r="I6587">
        <v>0</v>
      </c>
    </row>
    <row r="6588" spans="1:9" hidden="1" x14ac:dyDescent="0.3">
      <c r="A6588" s="1" t="s">
        <v>159</v>
      </c>
      <c r="B6588" s="1" t="s">
        <v>184</v>
      </c>
      <c r="C6588">
        <v>45.694499999999998</v>
      </c>
      <c r="D6588">
        <v>-93.900199999999998</v>
      </c>
      <c r="E6588" s="1" t="s">
        <v>38</v>
      </c>
      <c r="F6588" t="s">
        <v>8915</v>
      </c>
      <c r="G6588">
        <v>0</v>
      </c>
      <c r="H6588">
        <v>0</v>
      </c>
      <c r="I6588">
        <v>0</v>
      </c>
    </row>
    <row r="6589" spans="1:9" hidden="1" x14ac:dyDescent="0.3">
      <c r="A6589" s="1" t="s">
        <v>159</v>
      </c>
      <c r="B6589" s="1" t="s">
        <v>184</v>
      </c>
      <c r="C6589">
        <v>45.694499999999998</v>
      </c>
      <c r="D6589">
        <v>-93.900199999999998</v>
      </c>
      <c r="E6589" s="1" t="s">
        <v>39</v>
      </c>
      <c r="F6589" t="s">
        <v>9146</v>
      </c>
      <c r="G6589">
        <v>0</v>
      </c>
      <c r="H6589">
        <v>0</v>
      </c>
      <c r="I6589">
        <v>0</v>
      </c>
    </row>
    <row r="6590" spans="1:9" hidden="1" x14ac:dyDescent="0.3">
      <c r="A6590" s="1" t="s">
        <v>159</v>
      </c>
      <c r="B6590" s="1" t="s">
        <v>184</v>
      </c>
      <c r="C6590">
        <v>45.694499999999998</v>
      </c>
      <c r="D6590">
        <v>-93.900199999999998</v>
      </c>
      <c r="E6590" s="1" t="s">
        <v>40</v>
      </c>
      <c r="F6590" t="s">
        <v>9377</v>
      </c>
      <c r="G6590">
        <v>0</v>
      </c>
      <c r="H6590">
        <v>0</v>
      </c>
      <c r="I6590">
        <v>0</v>
      </c>
    </row>
    <row r="6591" spans="1:9" hidden="1" x14ac:dyDescent="0.3">
      <c r="A6591" s="1" t="s">
        <v>159</v>
      </c>
      <c r="B6591" s="1" t="s">
        <v>184</v>
      </c>
      <c r="C6591">
        <v>45.694499999999998</v>
      </c>
      <c r="D6591">
        <v>-93.900199999999998</v>
      </c>
      <c r="E6591" s="1" t="s">
        <v>41</v>
      </c>
      <c r="F6591" t="s">
        <v>9608</v>
      </c>
      <c r="G6591">
        <v>0</v>
      </c>
      <c r="H6591">
        <v>0</v>
      </c>
      <c r="I6591">
        <v>0</v>
      </c>
    </row>
    <row r="6592" spans="1:9" hidden="1" x14ac:dyDescent="0.3">
      <c r="A6592" s="1" t="s">
        <v>159</v>
      </c>
      <c r="B6592" s="1" t="s">
        <v>184</v>
      </c>
      <c r="C6592">
        <v>45.694499999999998</v>
      </c>
      <c r="D6592">
        <v>-93.900199999999998</v>
      </c>
      <c r="E6592" s="1" t="s">
        <v>42</v>
      </c>
      <c r="F6592" t="s">
        <v>9839</v>
      </c>
      <c r="G6592">
        <v>0</v>
      </c>
      <c r="H6592">
        <v>0</v>
      </c>
      <c r="I6592">
        <v>0</v>
      </c>
    </row>
    <row r="6593" spans="1:9" hidden="1" x14ac:dyDescent="0.3">
      <c r="A6593" s="1" t="s">
        <v>159</v>
      </c>
      <c r="B6593" s="1" t="s">
        <v>184</v>
      </c>
      <c r="C6593">
        <v>45.694499999999998</v>
      </c>
      <c r="D6593">
        <v>-93.900199999999998</v>
      </c>
      <c r="E6593" s="1" t="s">
        <v>43</v>
      </c>
      <c r="F6593" t="s">
        <v>10068</v>
      </c>
      <c r="G6593">
        <v>0</v>
      </c>
      <c r="H6593">
        <v>0</v>
      </c>
      <c r="I6593">
        <v>0</v>
      </c>
    </row>
    <row r="6594" spans="1:9" hidden="1" x14ac:dyDescent="0.3">
      <c r="A6594" s="1" t="s">
        <v>159</v>
      </c>
      <c r="B6594" s="1" t="s">
        <v>184</v>
      </c>
      <c r="C6594">
        <v>45.694499999999998</v>
      </c>
      <c r="D6594">
        <v>-93.900199999999998</v>
      </c>
      <c r="E6594" s="1" t="s">
        <v>44</v>
      </c>
      <c r="F6594" t="s">
        <v>10296</v>
      </c>
      <c r="G6594">
        <v>0</v>
      </c>
      <c r="H6594">
        <v>0</v>
      </c>
      <c r="I6594">
        <v>0</v>
      </c>
    </row>
    <row r="6595" spans="1:9" hidden="1" x14ac:dyDescent="0.3">
      <c r="A6595" s="1" t="s">
        <v>159</v>
      </c>
      <c r="B6595" s="1" t="s">
        <v>184</v>
      </c>
      <c r="C6595">
        <v>45.694499999999998</v>
      </c>
      <c r="D6595">
        <v>-93.900199999999998</v>
      </c>
      <c r="E6595" s="1" t="s">
        <v>45</v>
      </c>
      <c r="F6595" t="s">
        <v>10517</v>
      </c>
      <c r="G6595">
        <v>0</v>
      </c>
      <c r="H6595">
        <v>0</v>
      </c>
      <c r="I6595">
        <v>0</v>
      </c>
    </row>
    <row r="6596" spans="1:9" hidden="1" x14ac:dyDescent="0.3">
      <c r="A6596" s="1" t="s">
        <v>159</v>
      </c>
      <c r="B6596" s="1" t="s">
        <v>184</v>
      </c>
      <c r="C6596">
        <v>45.694499999999998</v>
      </c>
      <c r="D6596">
        <v>-93.900199999999998</v>
      </c>
      <c r="E6596" s="1" t="s">
        <v>46</v>
      </c>
      <c r="F6596" t="s">
        <v>10733</v>
      </c>
      <c r="G6596">
        <v>0</v>
      </c>
      <c r="H6596">
        <v>0</v>
      </c>
      <c r="I6596">
        <v>0</v>
      </c>
    </row>
    <row r="6597" spans="1:9" hidden="1" x14ac:dyDescent="0.3">
      <c r="A6597" s="1" t="s">
        <v>159</v>
      </c>
      <c r="B6597" s="1" t="s">
        <v>184</v>
      </c>
      <c r="C6597">
        <v>45.694499999999998</v>
      </c>
      <c r="D6597">
        <v>-93.900199999999998</v>
      </c>
      <c r="E6597" s="1" t="s">
        <v>47</v>
      </c>
      <c r="F6597" t="s">
        <v>10948</v>
      </c>
      <c r="G6597">
        <v>0</v>
      </c>
      <c r="H6597">
        <v>0</v>
      </c>
      <c r="I6597">
        <v>0</v>
      </c>
    </row>
    <row r="6598" spans="1:9" hidden="1" x14ac:dyDescent="0.3">
      <c r="A6598" s="1" t="s">
        <v>159</v>
      </c>
      <c r="B6598" s="1" t="s">
        <v>184</v>
      </c>
      <c r="C6598">
        <v>45.694499999999998</v>
      </c>
      <c r="D6598">
        <v>-93.900199999999998</v>
      </c>
      <c r="E6598" s="1" t="s">
        <v>48</v>
      </c>
      <c r="F6598" t="s">
        <v>11751</v>
      </c>
      <c r="G6598">
        <v>0</v>
      </c>
      <c r="H6598">
        <v>0</v>
      </c>
      <c r="I6598">
        <v>0</v>
      </c>
    </row>
    <row r="6599" spans="1:9" hidden="1" x14ac:dyDescent="0.3">
      <c r="A6599" s="1" t="s">
        <v>159</v>
      </c>
      <c r="B6599" s="1" t="s">
        <v>184</v>
      </c>
      <c r="C6599">
        <v>45.694499999999998</v>
      </c>
      <c r="D6599">
        <v>-93.900199999999998</v>
      </c>
      <c r="E6599" s="1" t="s">
        <v>49</v>
      </c>
      <c r="F6599" t="s">
        <v>11942</v>
      </c>
      <c r="G6599">
        <v>0</v>
      </c>
      <c r="H6599">
        <v>0</v>
      </c>
      <c r="I6599">
        <v>0</v>
      </c>
    </row>
    <row r="6600" spans="1:9" hidden="1" x14ac:dyDescent="0.3">
      <c r="A6600" s="1" t="s">
        <v>159</v>
      </c>
      <c r="B6600" s="1" t="s">
        <v>184</v>
      </c>
      <c r="C6600">
        <v>45.694499999999998</v>
      </c>
      <c r="D6600">
        <v>-93.900199999999998</v>
      </c>
      <c r="E6600" s="1" t="s">
        <v>50</v>
      </c>
      <c r="F6600" t="s">
        <v>12114</v>
      </c>
      <c r="G6600">
        <v>0</v>
      </c>
      <c r="H6600">
        <v>0</v>
      </c>
      <c r="I6600">
        <v>0</v>
      </c>
    </row>
    <row r="6601" spans="1:9" hidden="1" x14ac:dyDescent="0.3">
      <c r="A6601" s="1" t="s">
        <v>159</v>
      </c>
      <c r="B6601" s="1" t="s">
        <v>184</v>
      </c>
      <c r="C6601">
        <v>45.694499999999998</v>
      </c>
      <c r="D6601">
        <v>-93.900199999999998</v>
      </c>
      <c r="E6601" s="1" t="s">
        <v>51</v>
      </c>
      <c r="F6601" t="s">
        <v>12263</v>
      </c>
      <c r="G6601">
        <v>0</v>
      </c>
      <c r="H6601">
        <v>0</v>
      </c>
      <c r="I6601">
        <v>0</v>
      </c>
    </row>
    <row r="6602" spans="1:9" hidden="1" x14ac:dyDescent="0.3">
      <c r="A6602" s="1" t="s">
        <v>159</v>
      </c>
      <c r="B6602" s="1" t="s">
        <v>184</v>
      </c>
      <c r="C6602">
        <v>45.694499999999998</v>
      </c>
      <c r="D6602">
        <v>-93.900199999999998</v>
      </c>
      <c r="E6602" s="1" t="s">
        <v>52</v>
      </c>
      <c r="F6602" t="s">
        <v>17231</v>
      </c>
      <c r="G6602">
        <v>0</v>
      </c>
      <c r="H6602">
        <v>3</v>
      </c>
      <c r="I6602">
        <v>0</v>
      </c>
    </row>
    <row r="6603" spans="1:9" hidden="1" x14ac:dyDescent="0.3">
      <c r="A6603" s="1" t="s">
        <v>159</v>
      </c>
      <c r="B6603" s="1" t="s">
        <v>184</v>
      </c>
      <c r="C6603">
        <v>45.694499999999998</v>
      </c>
      <c r="D6603">
        <v>-93.900199999999998</v>
      </c>
      <c r="E6603" s="1" t="s">
        <v>53</v>
      </c>
      <c r="F6603" t="s">
        <v>17232</v>
      </c>
      <c r="G6603">
        <v>0</v>
      </c>
      <c r="H6603">
        <v>5</v>
      </c>
      <c r="I6603">
        <v>0</v>
      </c>
    </row>
    <row r="6604" spans="1:9" hidden="1" x14ac:dyDescent="0.3">
      <c r="A6604" s="1" t="s">
        <v>159</v>
      </c>
      <c r="B6604" s="1" t="s">
        <v>184</v>
      </c>
      <c r="C6604">
        <v>45.694499999999998</v>
      </c>
      <c r="D6604">
        <v>-93.900199999999998</v>
      </c>
      <c r="E6604" s="1" t="s">
        <v>54</v>
      </c>
      <c r="F6604" t="s">
        <v>17233</v>
      </c>
      <c r="G6604">
        <v>0</v>
      </c>
      <c r="H6604">
        <v>9</v>
      </c>
      <c r="I6604">
        <v>0</v>
      </c>
    </row>
    <row r="6605" spans="1:9" hidden="1" x14ac:dyDescent="0.3">
      <c r="A6605" s="1" t="s">
        <v>159</v>
      </c>
      <c r="B6605" s="1" t="s">
        <v>184</v>
      </c>
      <c r="C6605">
        <v>45.694499999999998</v>
      </c>
      <c r="D6605">
        <v>-93.900199999999998</v>
      </c>
      <c r="E6605" s="1" t="s">
        <v>21548</v>
      </c>
      <c r="F6605" t="s">
        <v>21675</v>
      </c>
      <c r="G6605">
        <v>0</v>
      </c>
      <c r="H6605">
        <v>14</v>
      </c>
      <c r="I6605">
        <v>0</v>
      </c>
    </row>
    <row r="6606" spans="1:9" hidden="1" x14ac:dyDescent="0.3">
      <c r="A6606" s="1" t="s">
        <v>159</v>
      </c>
      <c r="B6606" s="1" t="s">
        <v>185</v>
      </c>
      <c r="C6606">
        <v>41.125399999999999</v>
      </c>
      <c r="D6606">
        <v>-98.268100000000004</v>
      </c>
      <c r="E6606" s="1" t="s">
        <v>4</v>
      </c>
      <c r="F6606" t="s">
        <v>905</v>
      </c>
      <c r="G6606">
        <v>0</v>
      </c>
      <c r="H6606">
        <v>0</v>
      </c>
      <c r="I6606">
        <v>0</v>
      </c>
    </row>
    <row r="6607" spans="1:9" hidden="1" x14ac:dyDescent="0.3">
      <c r="A6607" s="1" t="s">
        <v>159</v>
      </c>
      <c r="B6607" s="1" t="s">
        <v>185</v>
      </c>
      <c r="C6607">
        <v>41.125399999999999</v>
      </c>
      <c r="D6607">
        <v>-98.268100000000004</v>
      </c>
      <c r="E6607" s="1" t="s">
        <v>5</v>
      </c>
      <c r="F6607" t="s">
        <v>1147</v>
      </c>
      <c r="G6607">
        <v>0</v>
      </c>
      <c r="H6607">
        <v>0</v>
      </c>
      <c r="I6607">
        <v>0</v>
      </c>
    </row>
    <row r="6608" spans="1:9" hidden="1" x14ac:dyDescent="0.3">
      <c r="A6608" s="1" t="s">
        <v>159</v>
      </c>
      <c r="B6608" s="1" t="s">
        <v>185</v>
      </c>
      <c r="C6608">
        <v>41.125399999999999</v>
      </c>
      <c r="D6608">
        <v>-98.268100000000004</v>
      </c>
      <c r="E6608" s="1" t="s">
        <v>6</v>
      </c>
      <c r="F6608" t="s">
        <v>1389</v>
      </c>
      <c r="G6608">
        <v>0</v>
      </c>
      <c r="H6608">
        <v>0</v>
      </c>
      <c r="I6608">
        <v>0</v>
      </c>
    </row>
    <row r="6609" spans="1:9" hidden="1" x14ac:dyDescent="0.3">
      <c r="A6609" s="1" t="s">
        <v>159</v>
      </c>
      <c r="B6609" s="1" t="s">
        <v>185</v>
      </c>
      <c r="C6609">
        <v>41.125399999999999</v>
      </c>
      <c r="D6609">
        <v>-98.268100000000004</v>
      </c>
      <c r="E6609" s="1" t="s">
        <v>7</v>
      </c>
      <c r="F6609" t="s">
        <v>1630</v>
      </c>
      <c r="G6609">
        <v>0</v>
      </c>
      <c r="H6609">
        <v>0</v>
      </c>
      <c r="I6609">
        <v>0</v>
      </c>
    </row>
    <row r="6610" spans="1:9" hidden="1" x14ac:dyDescent="0.3">
      <c r="A6610" s="1" t="s">
        <v>159</v>
      </c>
      <c r="B6610" s="1" t="s">
        <v>185</v>
      </c>
      <c r="C6610">
        <v>41.125399999999999</v>
      </c>
      <c r="D6610">
        <v>-98.268100000000004</v>
      </c>
      <c r="E6610" s="1" t="s">
        <v>8</v>
      </c>
      <c r="F6610" t="s">
        <v>1871</v>
      </c>
      <c r="G6610">
        <v>0</v>
      </c>
      <c r="H6610">
        <v>0</v>
      </c>
      <c r="I6610">
        <v>0</v>
      </c>
    </row>
    <row r="6611" spans="1:9" hidden="1" x14ac:dyDescent="0.3">
      <c r="A6611" s="1" t="s">
        <v>159</v>
      </c>
      <c r="B6611" s="1" t="s">
        <v>185</v>
      </c>
      <c r="C6611">
        <v>41.125399999999999</v>
      </c>
      <c r="D6611">
        <v>-98.268100000000004</v>
      </c>
      <c r="E6611" s="1" t="s">
        <v>9</v>
      </c>
      <c r="F6611" t="s">
        <v>2109</v>
      </c>
      <c r="G6611">
        <v>0</v>
      </c>
      <c r="H6611">
        <v>0</v>
      </c>
      <c r="I6611">
        <v>0</v>
      </c>
    </row>
    <row r="6612" spans="1:9" hidden="1" x14ac:dyDescent="0.3">
      <c r="A6612" s="1" t="s">
        <v>159</v>
      </c>
      <c r="B6612" s="1" t="s">
        <v>185</v>
      </c>
      <c r="C6612">
        <v>41.125399999999999</v>
      </c>
      <c r="D6612">
        <v>-98.268100000000004</v>
      </c>
      <c r="E6612" s="1" t="s">
        <v>10</v>
      </c>
      <c r="F6612" t="s">
        <v>2347</v>
      </c>
      <c r="G6612">
        <v>0</v>
      </c>
      <c r="H6612">
        <v>0</v>
      </c>
      <c r="I6612">
        <v>0</v>
      </c>
    </row>
    <row r="6613" spans="1:9" hidden="1" x14ac:dyDescent="0.3">
      <c r="A6613" s="1" t="s">
        <v>159</v>
      </c>
      <c r="B6613" s="1" t="s">
        <v>185</v>
      </c>
      <c r="C6613">
        <v>41.125399999999999</v>
      </c>
      <c r="D6613">
        <v>-98.268100000000004</v>
      </c>
      <c r="E6613" s="1" t="s">
        <v>11</v>
      </c>
      <c r="F6613" t="s">
        <v>2585</v>
      </c>
      <c r="G6613">
        <v>0</v>
      </c>
      <c r="H6613">
        <v>0</v>
      </c>
      <c r="I6613">
        <v>0</v>
      </c>
    </row>
    <row r="6614" spans="1:9" hidden="1" x14ac:dyDescent="0.3">
      <c r="A6614" s="1" t="s">
        <v>159</v>
      </c>
      <c r="B6614" s="1" t="s">
        <v>185</v>
      </c>
      <c r="C6614">
        <v>41.125399999999999</v>
      </c>
      <c r="D6614">
        <v>-98.268100000000004</v>
      </c>
      <c r="E6614" s="1" t="s">
        <v>12</v>
      </c>
      <c r="F6614" t="s">
        <v>2823</v>
      </c>
      <c r="G6614">
        <v>0</v>
      </c>
      <c r="H6614">
        <v>0</v>
      </c>
      <c r="I6614">
        <v>0</v>
      </c>
    </row>
    <row r="6615" spans="1:9" hidden="1" x14ac:dyDescent="0.3">
      <c r="A6615" s="1" t="s">
        <v>159</v>
      </c>
      <c r="B6615" s="1" t="s">
        <v>185</v>
      </c>
      <c r="C6615">
        <v>41.125399999999999</v>
      </c>
      <c r="D6615">
        <v>-98.268100000000004</v>
      </c>
      <c r="E6615" s="1" t="s">
        <v>13</v>
      </c>
      <c r="F6615" t="s">
        <v>3061</v>
      </c>
      <c r="G6615">
        <v>0</v>
      </c>
      <c r="H6615">
        <v>0</v>
      </c>
      <c r="I6615">
        <v>0</v>
      </c>
    </row>
    <row r="6616" spans="1:9" hidden="1" x14ac:dyDescent="0.3">
      <c r="A6616" s="1" t="s">
        <v>159</v>
      </c>
      <c r="B6616" s="1" t="s">
        <v>185</v>
      </c>
      <c r="C6616">
        <v>41.125399999999999</v>
      </c>
      <c r="D6616">
        <v>-98.268100000000004</v>
      </c>
      <c r="E6616" s="1" t="s">
        <v>14</v>
      </c>
      <c r="F6616" t="s">
        <v>3298</v>
      </c>
      <c r="G6616">
        <v>0</v>
      </c>
      <c r="H6616">
        <v>0</v>
      </c>
      <c r="I6616">
        <v>0</v>
      </c>
    </row>
    <row r="6617" spans="1:9" hidden="1" x14ac:dyDescent="0.3">
      <c r="A6617" s="1" t="s">
        <v>159</v>
      </c>
      <c r="B6617" s="1" t="s">
        <v>185</v>
      </c>
      <c r="C6617">
        <v>41.125399999999999</v>
      </c>
      <c r="D6617">
        <v>-98.268100000000004</v>
      </c>
      <c r="E6617" s="1" t="s">
        <v>15</v>
      </c>
      <c r="F6617" t="s">
        <v>3534</v>
      </c>
      <c r="G6617">
        <v>0</v>
      </c>
      <c r="H6617">
        <v>0</v>
      </c>
      <c r="I6617">
        <v>0</v>
      </c>
    </row>
    <row r="6618" spans="1:9" hidden="1" x14ac:dyDescent="0.3">
      <c r="A6618" s="1" t="s">
        <v>159</v>
      </c>
      <c r="B6618" s="1" t="s">
        <v>185</v>
      </c>
      <c r="C6618">
        <v>41.125399999999999</v>
      </c>
      <c r="D6618">
        <v>-98.268100000000004</v>
      </c>
      <c r="E6618" s="1" t="s">
        <v>16</v>
      </c>
      <c r="F6618" t="s">
        <v>3770</v>
      </c>
      <c r="G6618">
        <v>0</v>
      </c>
      <c r="H6618">
        <v>0</v>
      </c>
      <c r="I6618">
        <v>0</v>
      </c>
    </row>
    <row r="6619" spans="1:9" hidden="1" x14ac:dyDescent="0.3">
      <c r="A6619" s="1" t="s">
        <v>159</v>
      </c>
      <c r="B6619" s="1" t="s">
        <v>185</v>
      </c>
      <c r="C6619">
        <v>41.125399999999999</v>
      </c>
      <c r="D6619">
        <v>-98.268100000000004</v>
      </c>
      <c r="E6619" s="1" t="s">
        <v>17</v>
      </c>
      <c r="F6619" t="s">
        <v>4005</v>
      </c>
      <c r="G6619">
        <v>0</v>
      </c>
      <c r="H6619">
        <v>0</v>
      </c>
      <c r="I6619">
        <v>0</v>
      </c>
    </row>
    <row r="6620" spans="1:9" hidden="1" x14ac:dyDescent="0.3">
      <c r="A6620" s="1" t="s">
        <v>159</v>
      </c>
      <c r="B6620" s="1" t="s">
        <v>185</v>
      </c>
      <c r="C6620">
        <v>41.125399999999999</v>
      </c>
      <c r="D6620">
        <v>-98.268100000000004</v>
      </c>
      <c r="E6620" s="1" t="s">
        <v>18</v>
      </c>
      <c r="F6620" t="s">
        <v>4240</v>
      </c>
      <c r="G6620">
        <v>0</v>
      </c>
      <c r="H6620">
        <v>0</v>
      </c>
      <c r="I6620">
        <v>0</v>
      </c>
    </row>
    <row r="6621" spans="1:9" hidden="1" x14ac:dyDescent="0.3">
      <c r="A6621" s="1" t="s">
        <v>159</v>
      </c>
      <c r="B6621" s="1" t="s">
        <v>185</v>
      </c>
      <c r="C6621">
        <v>41.125399999999999</v>
      </c>
      <c r="D6621">
        <v>-98.268100000000004</v>
      </c>
      <c r="E6621" s="1" t="s">
        <v>19</v>
      </c>
      <c r="F6621" t="s">
        <v>4475</v>
      </c>
      <c r="G6621">
        <v>0</v>
      </c>
      <c r="H6621">
        <v>0</v>
      </c>
      <c r="I6621">
        <v>0</v>
      </c>
    </row>
    <row r="6622" spans="1:9" hidden="1" x14ac:dyDescent="0.3">
      <c r="A6622" s="1" t="s">
        <v>159</v>
      </c>
      <c r="B6622" s="1" t="s">
        <v>185</v>
      </c>
      <c r="C6622">
        <v>41.125399999999999</v>
      </c>
      <c r="D6622">
        <v>-98.268100000000004</v>
      </c>
      <c r="E6622" s="1" t="s">
        <v>20</v>
      </c>
      <c r="F6622" t="s">
        <v>4710</v>
      </c>
      <c r="G6622">
        <v>0</v>
      </c>
      <c r="H6622">
        <v>0</v>
      </c>
      <c r="I6622">
        <v>0</v>
      </c>
    </row>
    <row r="6623" spans="1:9" hidden="1" x14ac:dyDescent="0.3">
      <c r="A6623" s="1" t="s">
        <v>159</v>
      </c>
      <c r="B6623" s="1" t="s">
        <v>185</v>
      </c>
      <c r="C6623">
        <v>41.125399999999999</v>
      </c>
      <c r="D6623">
        <v>-98.268100000000004</v>
      </c>
      <c r="E6623" s="1" t="s">
        <v>21</v>
      </c>
      <c r="F6623" t="s">
        <v>4945</v>
      </c>
      <c r="G6623">
        <v>0</v>
      </c>
      <c r="H6623">
        <v>0</v>
      </c>
      <c r="I6623">
        <v>0</v>
      </c>
    </row>
    <row r="6624" spans="1:9" hidden="1" x14ac:dyDescent="0.3">
      <c r="A6624" s="1" t="s">
        <v>159</v>
      </c>
      <c r="B6624" s="1" t="s">
        <v>185</v>
      </c>
      <c r="C6624">
        <v>41.125399999999999</v>
      </c>
      <c r="D6624">
        <v>-98.268100000000004</v>
      </c>
      <c r="E6624" s="1" t="s">
        <v>22</v>
      </c>
      <c r="F6624" t="s">
        <v>5180</v>
      </c>
      <c r="G6624">
        <v>0</v>
      </c>
      <c r="H6624">
        <v>0</v>
      </c>
      <c r="I6624">
        <v>0</v>
      </c>
    </row>
    <row r="6625" spans="1:9" hidden="1" x14ac:dyDescent="0.3">
      <c r="A6625" s="1" t="s">
        <v>159</v>
      </c>
      <c r="B6625" s="1" t="s">
        <v>185</v>
      </c>
      <c r="C6625">
        <v>41.125399999999999</v>
      </c>
      <c r="D6625">
        <v>-98.268100000000004</v>
      </c>
      <c r="E6625" s="1" t="s">
        <v>23</v>
      </c>
      <c r="F6625" t="s">
        <v>5415</v>
      </c>
      <c r="G6625">
        <v>0</v>
      </c>
      <c r="H6625">
        <v>0</v>
      </c>
      <c r="I6625">
        <v>0</v>
      </c>
    </row>
    <row r="6626" spans="1:9" hidden="1" x14ac:dyDescent="0.3">
      <c r="A6626" s="1" t="s">
        <v>159</v>
      </c>
      <c r="B6626" s="1" t="s">
        <v>185</v>
      </c>
      <c r="C6626">
        <v>41.125399999999999</v>
      </c>
      <c r="D6626">
        <v>-98.268100000000004</v>
      </c>
      <c r="E6626" s="1" t="s">
        <v>24</v>
      </c>
      <c r="F6626" t="s">
        <v>5650</v>
      </c>
      <c r="G6626">
        <v>0</v>
      </c>
      <c r="H6626">
        <v>0</v>
      </c>
      <c r="I6626">
        <v>0</v>
      </c>
    </row>
    <row r="6627" spans="1:9" hidden="1" x14ac:dyDescent="0.3">
      <c r="A6627" s="1" t="s">
        <v>159</v>
      </c>
      <c r="B6627" s="1" t="s">
        <v>185</v>
      </c>
      <c r="C6627">
        <v>41.125399999999999</v>
      </c>
      <c r="D6627">
        <v>-98.268100000000004</v>
      </c>
      <c r="E6627" s="1" t="s">
        <v>25</v>
      </c>
      <c r="F6627" t="s">
        <v>5884</v>
      </c>
      <c r="G6627">
        <v>0</v>
      </c>
      <c r="H6627">
        <v>0</v>
      </c>
      <c r="I6627">
        <v>0</v>
      </c>
    </row>
    <row r="6628" spans="1:9" hidden="1" x14ac:dyDescent="0.3">
      <c r="A6628" s="1" t="s">
        <v>159</v>
      </c>
      <c r="B6628" s="1" t="s">
        <v>185</v>
      </c>
      <c r="C6628">
        <v>41.125399999999999</v>
      </c>
      <c r="D6628">
        <v>-98.268100000000004</v>
      </c>
      <c r="E6628" s="1" t="s">
        <v>26</v>
      </c>
      <c r="F6628" t="s">
        <v>6118</v>
      </c>
      <c r="G6628">
        <v>0</v>
      </c>
      <c r="H6628">
        <v>0</v>
      </c>
      <c r="I6628">
        <v>0</v>
      </c>
    </row>
    <row r="6629" spans="1:9" hidden="1" x14ac:dyDescent="0.3">
      <c r="A6629" s="1" t="s">
        <v>159</v>
      </c>
      <c r="B6629" s="1" t="s">
        <v>185</v>
      </c>
      <c r="C6629">
        <v>41.125399999999999</v>
      </c>
      <c r="D6629">
        <v>-98.268100000000004</v>
      </c>
      <c r="E6629" s="1" t="s">
        <v>27</v>
      </c>
      <c r="F6629" t="s">
        <v>6352</v>
      </c>
      <c r="G6629">
        <v>0</v>
      </c>
      <c r="H6629">
        <v>0</v>
      </c>
      <c r="I6629">
        <v>0</v>
      </c>
    </row>
    <row r="6630" spans="1:9" hidden="1" x14ac:dyDescent="0.3">
      <c r="A6630" s="1" t="s">
        <v>159</v>
      </c>
      <c r="B6630" s="1" t="s">
        <v>185</v>
      </c>
      <c r="C6630">
        <v>41.125399999999999</v>
      </c>
      <c r="D6630">
        <v>-98.268100000000004</v>
      </c>
      <c r="E6630" s="1" t="s">
        <v>28</v>
      </c>
      <c r="F6630" t="s">
        <v>6586</v>
      </c>
      <c r="G6630">
        <v>0</v>
      </c>
      <c r="H6630">
        <v>0</v>
      </c>
      <c r="I6630">
        <v>0</v>
      </c>
    </row>
    <row r="6631" spans="1:9" hidden="1" x14ac:dyDescent="0.3">
      <c r="A6631" s="1" t="s">
        <v>159</v>
      </c>
      <c r="B6631" s="1" t="s">
        <v>185</v>
      </c>
      <c r="C6631">
        <v>41.125399999999999</v>
      </c>
      <c r="D6631">
        <v>-98.268100000000004</v>
      </c>
      <c r="E6631" s="1" t="s">
        <v>29</v>
      </c>
      <c r="F6631" t="s">
        <v>6820</v>
      </c>
      <c r="G6631">
        <v>0</v>
      </c>
      <c r="H6631">
        <v>0</v>
      </c>
      <c r="I6631">
        <v>0</v>
      </c>
    </row>
    <row r="6632" spans="1:9" hidden="1" x14ac:dyDescent="0.3">
      <c r="A6632" s="1" t="s">
        <v>159</v>
      </c>
      <c r="B6632" s="1" t="s">
        <v>185</v>
      </c>
      <c r="C6632">
        <v>41.125399999999999</v>
      </c>
      <c r="D6632">
        <v>-98.268100000000004</v>
      </c>
      <c r="E6632" s="1" t="s">
        <v>30</v>
      </c>
      <c r="F6632" t="s">
        <v>7054</v>
      </c>
      <c r="G6632">
        <v>0</v>
      </c>
      <c r="H6632">
        <v>0</v>
      </c>
      <c r="I6632">
        <v>0</v>
      </c>
    </row>
    <row r="6633" spans="1:9" hidden="1" x14ac:dyDescent="0.3">
      <c r="A6633" s="1" t="s">
        <v>159</v>
      </c>
      <c r="B6633" s="1" t="s">
        <v>185</v>
      </c>
      <c r="C6633">
        <v>41.125399999999999</v>
      </c>
      <c r="D6633">
        <v>-98.268100000000004</v>
      </c>
      <c r="E6633" s="1" t="s">
        <v>31</v>
      </c>
      <c r="F6633" t="s">
        <v>7288</v>
      </c>
      <c r="G6633">
        <v>0</v>
      </c>
      <c r="H6633">
        <v>0</v>
      </c>
      <c r="I6633">
        <v>0</v>
      </c>
    </row>
    <row r="6634" spans="1:9" hidden="1" x14ac:dyDescent="0.3">
      <c r="A6634" s="1" t="s">
        <v>159</v>
      </c>
      <c r="B6634" s="1" t="s">
        <v>185</v>
      </c>
      <c r="C6634">
        <v>41.125399999999999</v>
      </c>
      <c r="D6634">
        <v>-98.268100000000004</v>
      </c>
      <c r="E6634" s="1" t="s">
        <v>32</v>
      </c>
      <c r="F6634" t="s">
        <v>7522</v>
      </c>
      <c r="G6634">
        <v>0</v>
      </c>
      <c r="H6634">
        <v>0</v>
      </c>
      <c r="I6634">
        <v>0</v>
      </c>
    </row>
    <row r="6635" spans="1:9" hidden="1" x14ac:dyDescent="0.3">
      <c r="A6635" s="1" t="s">
        <v>159</v>
      </c>
      <c r="B6635" s="1" t="s">
        <v>185</v>
      </c>
      <c r="C6635">
        <v>41.125399999999999</v>
      </c>
      <c r="D6635">
        <v>-98.268100000000004</v>
      </c>
      <c r="E6635" s="1" t="s">
        <v>33</v>
      </c>
      <c r="F6635" t="s">
        <v>7756</v>
      </c>
      <c r="G6635">
        <v>0</v>
      </c>
      <c r="H6635">
        <v>0</v>
      </c>
      <c r="I6635">
        <v>0</v>
      </c>
    </row>
    <row r="6636" spans="1:9" hidden="1" x14ac:dyDescent="0.3">
      <c r="A6636" s="1" t="s">
        <v>159</v>
      </c>
      <c r="B6636" s="1" t="s">
        <v>185</v>
      </c>
      <c r="C6636">
        <v>41.125399999999999</v>
      </c>
      <c r="D6636">
        <v>-98.268100000000004</v>
      </c>
      <c r="E6636" s="1" t="s">
        <v>34</v>
      </c>
      <c r="F6636" t="s">
        <v>7990</v>
      </c>
      <c r="G6636">
        <v>0</v>
      </c>
      <c r="H6636">
        <v>0</v>
      </c>
      <c r="I6636">
        <v>0</v>
      </c>
    </row>
    <row r="6637" spans="1:9" hidden="1" x14ac:dyDescent="0.3">
      <c r="A6637" s="1" t="s">
        <v>159</v>
      </c>
      <c r="B6637" s="1" t="s">
        <v>185</v>
      </c>
      <c r="C6637">
        <v>41.125399999999999</v>
      </c>
      <c r="D6637">
        <v>-98.268100000000004</v>
      </c>
      <c r="E6637" s="1" t="s">
        <v>35</v>
      </c>
      <c r="F6637" t="s">
        <v>8222</v>
      </c>
      <c r="G6637">
        <v>0</v>
      </c>
      <c r="H6637">
        <v>0</v>
      </c>
      <c r="I6637">
        <v>0</v>
      </c>
    </row>
    <row r="6638" spans="1:9" hidden="1" x14ac:dyDescent="0.3">
      <c r="A6638" s="1" t="s">
        <v>159</v>
      </c>
      <c r="B6638" s="1" t="s">
        <v>185</v>
      </c>
      <c r="C6638">
        <v>41.125399999999999</v>
      </c>
      <c r="D6638">
        <v>-98.268100000000004</v>
      </c>
      <c r="E6638" s="1" t="s">
        <v>36</v>
      </c>
      <c r="F6638" t="s">
        <v>8454</v>
      </c>
      <c r="G6638">
        <v>0</v>
      </c>
      <c r="H6638">
        <v>0</v>
      </c>
      <c r="I6638">
        <v>0</v>
      </c>
    </row>
    <row r="6639" spans="1:9" hidden="1" x14ac:dyDescent="0.3">
      <c r="A6639" s="1" t="s">
        <v>159</v>
      </c>
      <c r="B6639" s="1" t="s">
        <v>185</v>
      </c>
      <c r="C6639">
        <v>41.125399999999999</v>
      </c>
      <c r="D6639">
        <v>-98.268100000000004</v>
      </c>
      <c r="E6639" s="1" t="s">
        <v>37</v>
      </c>
      <c r="F6639" t="s">
        <v>8685</v>
      </c>
      <c r="G6639">
        <v>0</v>
      </c>
      <c r="H6639">
        <v>0</v>
      </c>
      <c r="I6639">
        <v>0</v>
      </c>
    </row>
    <row r="6640" spans="1:9" hidden="1" x14ac:dyDescent="0.3">
      <c r="A6640" s="1" t="s">
        <v>159</v>
      </c>
      <c r="B6640" s="1" t="s">
        <v>185</v>
      </c>
      <c r="C6640">
        <v>41.125399999999999</v>
      </c>
      <c r="D6640">
        <v>-98.268100000000004</v>
      </c>
      <c r="E6640" s="1" t="s">
        <v>38</v>
      </c>
      <c r="F6640" t="s">
        <v>8916</v>
      </c>
      <c r="G6640">
        <v>0</v>
      </c>
      <c r="H6640">
        <v>0</v>
      </c>
      <c r="I6640">
        <v>0</v>
      </c>
    </row>
    <row r="6641" spans="1:9" hidden="1" x14ac:dyDescent="0.3">
      <c r="A6641" s="1" t="s">
        <v>159</v>
      </c>
      <c r="B6641" s="1" t="s">
        <v>185</v>
      </c>
      <c r="C6641">
        <v>41.125399999999999</v>
      </c>
      <c r="D6641">
        <v>-98.268100000000004</v>
      </c>
      <c r="E6641" s="1" t="s">
        <v>39</v>
      </c>
      <c r="F6641" t="s">
        <v>9147</v>
      </c>
      <c r="G6641">
        <v>0</v>
      </c>
      <c r="H6641">
        <v>0</v>
      </c>
      <c r="I6641">
        <v>0</v>
      </c>
    </row>
    <row r="6642" spans="1:9" hidden="1" x14ac:dyDescent="0.3">
      <c r="A6642" s="1" t="s">
        <v>159</v>
      </c>
      <c r="B6642" s="1" t="s">
        <v>185</v>
      </c>
      <c r="C6642">
        <v>41.125399999999999</v>
      </c>
      <c r="D6642">
        <v>-98.268100000000004</v>
      </c>
      <c r="E6642" s="1" t="s">
        <v>40</v>
      </c>
      <c r="F6642" t="s">
        <v>9378</v>
      </c>
      <c r="G6642">
        <v>0</v>
      </c>
      <c r="H6642">
        <v>0</v>
      </c>
      <c r="I6642">
        <v>0</v>
      </c>
    </row>
    <row r="6643" spans="1:9" hidden="1" x14ac:dyDescent="0.3">
      <c r="A6643" s="1" t="s">
        <v>159</v>
      </c>
      <c r="B6643" s="1" t="s">
        <v>185</v>
      </c>
      <c r="C6643">
        <v>41.125399999999999</v>
      </c>
      <c r="D6643">
        <v>-98.268100000000004</v>
      </c>
      <c r="E6643" s="1" t="s">
        <v>41</v>
      </c>
      <c r="F6643" t="s">
        <v>9609</v>
      </c>
      <c r="G6643">
        <v>0</v>
      </c>
      <c r="H6643">
        <v>0</v>
      </c>
      <c r="I6643">
        <v>0</v>
      </c>
    </row>
    <row r="6644" spans="1:9" hidden="1" x14ac:dyDescent="0.3">
      <c r="A6644" s="1" t="s">
        <v>159</v>
      </c>
      <c r="B6644" s="1" t="s">
        <v>185</v>
      </c>
      <c r="C6644">
        <v>41.125399999999999</v>
      </c>
      <c r="D6644">
        <v>-98.268100000000004</v>
      </c>
      <c r="E6644" s="1" t="s">
        <v>42</v>
      </c>
      <c r="F6644" t="s">
        <v>9840</v>
      </c>
      <c r="G6644">
        <v>0</v>
      </c>
      <c r="H6644">
        <v>0</v>
      </c>
      <c r="I6644">
        <v>0</v>
      </c>
    </row>
    <row r="6645" spans="1:9" hidden="1" x14ac:dyDescent="0.3">
      <c r="A6645" s="1" t="s">
        <v>159</v>
      </c>
      <c r="B6645" s="1" t="s">
        <v>185</v>
      </c>
      <c r="C6645">
        <v>41.125399999999999</v>
      </c>
      <c r="D6645">
        <v>-98.268100000000004</v>
      </c>
      <c r="E6645" s="1" t="s">
        <v>43</v>
      </c>
      <c r="F6645" t="s">
        <v>10069</v>
      </c>
      <c r="G6645">
        <v>0</v>
      </c>
      <c r="H6645">
        <v>0</v>
      </c>
      <c r="I6645">
        <v>0</v>
      </c>
    </row>
    <row r="6646" spans="1:9" hidden="1" x14ac:dyDescent="0.3">
      <c r="A6646" s="1" t="s">
        <v>159</v>
      </c>
      <c r="B6646" s="1" t="s">
        <v>185</v>
      </c>
      <c r="C6646">
        <v>41.125399999999999</v>
      </c>
      <c r="D6646">
        <v>-98.268100000000004</v>
      </c>
      <c r="E6646" s="1" t="s">
        <v>44</v>
      </c>
      <c r="F6646" t="s">
        <v>10297</v>
      </c>
      <c r="G6646">
        <v>0</v>
      </c>
      <c r="H6646">
        <v>0</v>
      </c>
      <c r="I6646">
        <v>0</v>
      </c>
    </row>
    <row r="6647" spans="1:9" hidden="1" x14ac:dyDescent="0.3">
      <c r="A6647" s="1" t="s">
        <v>159</v>
      </c>
      <c r="B6647" s="1" t="s">
        <v>185</v>
      </c>
      <c r="C6647">
        <v>41.125399999999999</v>
      </c>
      <c r="D6647">
        <v>-98.268100000000004</v>
      </c>
      <c r="E6647" s="1" t="s">
        <v>45</v>
      </c>
      <c r="F6647" t="s">
        <v>10518</v>
      </c>
      <c r="G6647">
        <v>0</v>
      </c>
      <c r="H6647">
        <v>0</v>
      </c>
      <c r="I6647">
        <v>0</v>
      </c>
    </row>
    <row r="6648" spans="1:9" hidden="1" x14ac:dyDescent="0.3">
      <c r="A6648" s="1" t="s">
        <v>159</v>
      </c>
      <c r="B6648" s="1" t="s">
        <v>185</v>
      </c>
      <c r="C6648">
        <v>41.125399999999999</v>
      </c>
      <c r="D6648">
        <v>-98.268100000000004</v>
      </c>
      <c r="E6648" s="1" t="s">
        <v>46</v>
      </c>
      <c r="F6648" t="s">
        <v>10734</v>
      </c>
      <c r="G6648">
        <v>0</v>
      </c>
      <c r="H6648">
        <v>0</v>
      </c>
      <c r="I6648">
        <v>0</v>
      </c>
    </row>
    <row r="6649" spans="1:9" hidden="1" x14ac:dyDescent="0.3">
      <c r="A6649" s="1" t="s">
        <v>159</v>
      </c>
      <c r="B6649" s="1" t="s">
        <v>185</v>
      </c>
      <c r="C6649">
        <v>41.125399999999999</v>
      </c>
      <c r="D6649">
        <v>-98.268100000000004</v>
      </c>
      <c r="E6649" s="1" t="s">
        <v>47</v>
      </c>
      <c r="F6649" t="s">
        <v>10949</v>
      </c>
      <c r="G6649">
        <v>0</v>
      </c>
      <c r="H6649">
        <v>0</v>
      </c>
      <c r="I6649">
        <v>0</v>
      </c>
    </row>
    <row r="6650" spans="1:9" hidden="1" x14ac:dyDescent="0.3">
      <c r="A6650" s="1" t="s">
        <v>159</v>
      </c>
      <c r="B6650" s="1" t="s">
        <v>185</v>
      </c>
      <c r="C6650">
        <v>41.125399999999999</v>
      </c>
      <c r="D6650">
        <v>-98.268100000000004</v>
      </c>
      <c r="E6650" s="1" t="s">
        <v>48</v>
      </c>
      <c r="F6650" t="s">
        <v>11752</v>
      </c>
      <c r="G6650">
        <v>0</v>
      </c>
      <c r="H6650">
        <v>0</v>
      </c>
      <c r="I6650">
        <v>0</v>
      </c>
    </row>
    <row r="6651" spans="1:9" hidden="1" x14ac:dyDescent="0.3">
      <c r="A6651" s="1" t="s">
        <v>159</v>
      </c>
      <c r="B6651" s="1" t="s">
        <v>185</v>
      </c>
      <c r="C6651">
        <v>41.125399999999999</v>
      </c>
      <c r="D6651">
        <v>-98.268100000000004</v>
      </c>
      <c r="E6651" s="1" t="s">
        <v>49</v>
      </c>
      <c r="F6651" t="s">
        <v>11943</v>
      </c>
      <c r="G6651">
        <v>0</v>
      </c>
      <c r="H6651">
        <v>0</v>
      </c>
      <c r="I6651">
        <v>0</v>
      </c>
    </row>
    <row r="6652" spans="1:9" hidden="1" x14ac:dyDescent="0.3">
      <c r="A6652" s="1" t="s">
        <v>159</v>
      </c>
      <c r="B6652" s="1" t="s">
        <v>185</v>
      </c>
      <c r="C6652">
        <v>41.125399999999999</v>
      </c>
      <c r="D6652">
        <v>-98.268100000000004</v>
      </c>
      <c r="E6652" s="1" t="s">
        <v>50</v>
      </c>
      <c r="F6652" t="s">
        <v>12115</v>
      </c>
      <c r="G6652">
        <v>0</v>
      </c>
      <c r="H6652">
        <v>0</v>
      </c>
      <c r="I6652">
        <v>0</v>
      </c>
    </row>
    <row r="6653" spans="1:9" hidden="1" x14ac:dyDescent="0.3">
      <c r="A6653" s="1" t="s">
        <v>159</v>
      </c>
      <c r="B6653" s="1" t="s">
        <v>185</v>
      </c>
      <c r="C6653">
        <v>41.125399999999999</v>
      </c>
      <c r="D6653">
        <v>-98.268100000000004</v>
      </c>
      <c r="E6653" s="1" t="s">
        <v>51</v>
      </c>
      <c r="F6653" t="s">
        <v>12264</v>
      </c>
      <c r="G6653">
        <v>0</v>
      </c>
      <c r="H6653">
        <v>0</v>
      </c>
      <c r="I6653">
        <v>0</v>
      </c>
    </row>
    <row r="6654" spans="1:9" hidden="1" x14ac:dyDescent="0.3">
      <c r="A6654" s="1" t="s">
        <v>159</v>
      </c>
      <c r="B6654" s="1" t="s">
        <v>185</v>
      </c>
      <c r="C6654">
        <v>41.125399999999999</v>
      </c>
      <c r="D6654">
        <v>-98.268100000000004</v>
      </c>
      <c r="E6654" s="1" t="s">
        <v>52</v>
      </c>
      <c r="F6654" t="s">
        <v>17234</v>
      </c>
      <c r="G6654">
        <v>0</v>
      </c>
      <c r="H6654">
        <v>3</v>
      </c>
      <c r="I6654">
        <v>0</v>
      </c>
    </row>
    <row r="6655" spans="1:9" hidden="1" x14ac:dyDescent="0.3">
      <c r="A6655" s="1" t="s">
        <v>159</v>
      </c>
      <c r="B6655" s="1" t="s">
        <v>185</v>
      </c>
      <c r="C6655">
        <v>41.125399999999999</v>
      </c>
      <c r="D6655">
        <v>-98.268100000000004</v>
      </c>
      <c r="E6655" s="1" t="s">
        <v>53</v>
      </c>
      <c r="F6655" t="s">
        <v>17235</v>
      </c>
      <c r="G6655">
        <v>0</v>
      </c>
      <c r="H6655">
        <v>5</v>
      </c>
      <c r="I6655">
        <v>0</v>
      </c>
    </row>
    <row r="6656" spans="1:9" hidden="1" x14ac:dyDescent="0.3">
      <c r="A6656" s="1" t="s">
        <v>159</v>
      </c>
      <c r="B6656" s="1" t="s">
        <v>185</v>
      </c>
      <c r="C6656">
        <v>41.125399999999999</v>
      </c>
      <c r="D6656">
        <v>-98.268100000000004</v>
      </c>
      <c r="E6656" s="1" t="s">
        <v>54</v>
      </c>
      <c r="F6656" t="s">
        <v>17236</v>
      </c>
      <c r="G6656">
        <v>0</v>
      </c>
      <c r="H6656">
        <v>10</v>
      </c>
      <c r="I6656">
        <v>0</v>
      </c>
    </row>
    <row r="6657" spans="1:9" hidden="1" x14ac:dyDescent="0.3">
      <c r="A6657" s="1" t="s">
        <v>159</v>
      </c>
      <c r="B6657" s="1" t="s">
        <v>185</v>
      </c>
      <c r="C6657">
        <v>41.125399999999999</v>
      </c>
      <c r="D6657">
        <v>-98.268100000000004</v>
      </c>
      <c r="E6657" s="1" t="s">
        <v>21548</v>
      </c>
      <c r="F6657" t="s">
        <v>21676</v>
      </c>
      <c r="G6657">
        <v>0</v>
      </c>
      <c r="H6657">
        <v>13</v>
      </c>
      <c r="I6657">
        <v>0</v>
      </c>
    </row>
    <row r="6658" spans="1:9" hidden="1" x14ac:dyDescent="0.3">
      <c r="A6658" s="1" t="s">
        <v>159</v>
      </c>
      <c r="B6658" s="1" t="s">
        <v>186</v>
      </c>
      <c r="C6658">
        <v>40.388800000000003</v>
      </c>
      <c r="D6658">
        <v>-82.764899999999997</v>
      </c>
      <c r="E6658" s="1" t="s">
        <v>4</v>
      </c>
      <c r="F6658" t="s">
        <v>906</v>
      </c>
      <c r="G6658">
        <v>0</v>
      </c>
      <c r="H6658">
        <v>0</v>
      </c>
      <c r="I6658">
        <v>0</v>
      </c>
    </row>
    <row r="6659" spans="1:9" hidden="1" x14ac:dyDescent="0.3">
      <c r="A6659" s="1" t="s">
        <v>159</v>
      </c>
      <c r="B6659" s="1" t="s">
        <v>186</v>
      </c>
      <c r="C6659">
        <v>40.388800000000003</v>
      </c>
      <c r="D6659">
        <v>-82.764899999999997</v>
      </c>
      <c r="E6659" s="1" t="s">
        <v>5</v>
      </c>
      <c r="F6659" t="s">
        <v>1148</v>
      </c>
      <c r="G6659">
        <v>0</v>
      </c>
      <c r="H6659">
        <v>0</v>
      </c>
      <c r="I6659">
        <v>0</v>
      </c>
    </row>
    <row r="6660" spans="1:9" hidden="1" x14ac:dyDescent="0.3">
      <c r="A6660" s="1" t="s">
        <v>159</v>
      </c>
      <c r="B6660" s="1" t="s">
        <v>186</v>
      </c>
      <c r="C6660">
        <v>40.388800000000003</v>
      </c>
      <c r="D6660">
        <v>-82.764899999999997</v>
      </c>
      <c r="E6660" s="1" t="s">
        <v>6</v>
      </c>
      <c r="F6660" t="s">
        <v>1390</v>
      </c>
      <c r="G6660">
        <v>0</v>
      </c>
      <c r="H6660">
        <v>0</v>
      </c>
      <c r="I6660">
        <v>0</v>
      </c>
    </row>
    <row r="6661" spans="1:9" hidden="1" x14ac:dyDescent="0.3">
      <c r="A6661" s="1" t="s">
        <v>159</v>
      </c>
      <c r="B6661" s="1" t="s">
        <v>186</v>
      </c>
      <c r="C6661">
        <v>40.388800000000003</v>
      </c>
      <c r="D6661">
        <v>-82.764899999999997</v>
      </c>
      <c r="E6661" s="1" t="s">
        <v>7</v>
      </c>
      <c r="F6661" t="s">
        <v>1631</v>
      </c>
      <c r="G6661">
        <v>0</v>
      </c>
      <c r="H6661">
        <v>0</v>
      </c>
      <c r="I6661">
        <v>0</v>
      </c>
    </row>
    <row r="6662" spans="1:9" hidden="1" x14ac:dyDescent="0.3">
      <c r="A6662" s="1" t="s">
        <v>159</v>
      </c>
      <c r="B6662" s="1" t="s">
        <v>186</v>
      </c>
      <c r="C6662">
        <v>40.388800000000003</v>
      </c>
      <c r="D6662">
        <v>-82.764899999999997</v>
      </c>
      <c r="E6662" s="1" t="s">
        <v>8</v>
      </c>
      <c r="F6662" t="s">
        <v>1872</v>
      </c>
      <c r="G6662">
        <v>0</v>
      </c>
      <c r="H6662">
        <v>0</v>
      </c>
      <c r="I6662">
        <v>0</v>
      </c>
    </row>
    <row r="6663" spans="1:9" hidden="1" x14ac:dyDescent="0.3">
      <c r="A6663" s="1" t="s">
        <v>159</v>
      </c>
      <c r="B6663" s="1" t="s">
        <v>186</v>
      </c>
      <c r="C6663">
        <v>40.388800000000003</v>
      </c>
      <c r="D6663">
        <v>-82.764899999999997</v>
      </c>
      <c r="E6663" s="1" t="s">
        <v>9</v>
      </c>
      <c r="F6663" t="s">
        <v>2110</v>
      </c>
      <c r="G6663">
        <v>0</v>
      </c>
      <c r="H6663">
        <v>0</v>
      </c>
      <c r="I6663">
        <v>0</v>
      </c>
    </row>
    <row r="6664" spans="1:9" hidden="1" x14ac:dyDescent="0.3">
      <c r="A6664" s="1" t="s">
        <v>159</v>
      </c>
      <c r="B6664" s="1" t="s">
        <v>186</v>
      </c>
      <c r="C6664">
        <v>40.388800000000003</v>
      </c>
      <c r="D6664">
        <v>-82.764899999999997</v>
      </c>
      <c r="E6664" s="1" t="s">
        <v>10</v>
      </c>
      <c r="F6664" t="s">
        <v>2348</v>
      </c>
      <c r="G6664">
        <v>0</v>
      </c>
      <c r="H6664">
        <v>0</v>
      </c>
      <c r="I6664">
        <v>0</v>
      </c>
    </row>
    <row r="6665" spans="1:9" hidden="1" x14ac:dyDescent="0.3">
      <c r="A6665" s="1" t="s">
        <v>159</v>
      </c>
      <c r="B6665" s="1" t="s">
        <v>186</v>
      </c>
      <c r="C6665">
        <v>40.388800000000003</v>
      </c>
      <c r="D6665">
        <v>-82.764899999999997</v>
      </c>
      <c r="E6665" s="1" t="s">
        <v>11</v>
      </c>
      <c r="F6665" t="s">
        <v>2586</v>
      </c>
      <c r="G6665">
        <v>0</v>
      </c>
      <c r="H6665">
        <v>0</v>
      </c>
      <c r="I6665">
        <v>0</v>
      </c>
    </row>
    <row r="6666" spans="1:9" hidden="1" x14ac:dyDescent="0.3">
      <c r="A6666" s="1" t="s">
        <v>159</v>
      </c>
      <c r="B6666" s="1" t="s">
        <v>186</v>
      </c>
      <c r="C6666">
        <v>40.388800000000003</v>
      </c>
      <c r="D6666">
        <v>-82.764899999999997</v>
      </c>
      <c r="E6666" s="1" t="s">
        <v>12</v>
      </c>
      <c r="F6666" t="s">
        <v>2824</v>
      </c>
      <c r="G6666">
        <v>0</v>
      </c>
      <c r="H6666">
        <v>0</v>
      </c>
      <c r="I6666">
        <v>0</v>
      </c>
    </row>
    <row r="6667" spans="1:9" hidden="1" x14ac:dyDescent="0.3">
      <c r="A6667" s="1" t="s">
        <v>159</v>
      </c>
      <c r="B6667" s="1" t="s">
        <v>186</v>
      </c>
      <c r="C6667">
        <v>40.388800000000003</v>
      </c>
      <c r="D6667">
        <v>-82.764899999999997</v>
      </c>
      <c r="E6667" s="1" t="s">
        <v>13</v>
      </c>
      <c r="F6667" t="s">
        <v>3062</v>
      </c>
      <c r="G6667">
        <v>0</v>
      </c>
      <c r="H6667">
        <v>0</v>
      </c>
      <c r="I6667">
        <v>0</v>
      </c>
    </row>
    <row r="6668" spans="1:9" hidden="1" x14ac:dyDescent="0.3">
      <c r="A6668" s="1" t="s">
        <v>159</v>
      </c>
      <c r="B6668" s="1" t="s">
        <v>186</v>
      </c>
      <c r="C6668">
        <v>40.388800000000003</v>
      </c>
      <c r="D6668">
        <v>-82.764899999999997</v>
      </c>
      <c r="E6668" s="1" t="s">
        <v>14</v>
      </c>
      <c r="F6668" t="s">
        <v>3299</v>
      </c>
      <c r="G6668">
        <v>0</v>
      </c>
      <c r="H6668">
        <v>0</v>
      </c>
      <c r="I6668">
        <v>0</v>
      </c>
    </row>
    <row r="6669" spans="1:9" hidden="1" x14ac:dyDescent="0.3">
      <c r="A6669" s="1" t="s">
        <v>159</v>
      </c>
      <c r="B6669" s="1" t="s">
        <v>186</v>
      </c>
      <c r="C6669">
        <v>40.388800000000003</v>
      </c>
      <c r="D6669">
        <v>-82.764899999999997</v>
      </c>
      <c r="E6669" s="1" t="s">
        <v>15</v>
      </c>
      <c r="F6669" t="s">
        <v>3535</v>
      </c>
      <c r="G6669">
        <v>0</v>
      </c>
      <c r="H6669">
        <v>0</v>
      </c>
      <c r="I6669">
        <v>0</v>
      </c>
    </row>
    <row r="6670" spans="1:9" hidden="1" x14ac:dyDescent="0.3">
      <c r="A6670" s="1" t="s">
        <v>159</v>
      </c>
      <c r="B6670" s="1" t="s">
        <v>186</v>
      </c>
      <c r="C6670">
        <v>40.388800000000003</v>
      </c>
      <c r="D6670">
        <v>-82.764899999999997</v>
      </c>
      <c r="E6670" s="1" t="s">
        <v>16</v>
      </c>
      <c r="F6670" t="s">
        <v>3771</v>
      </c>
      <c r="G6670">
        <v>0</v>
      </c>
      <c r="H6670">
        <v>0</v>
      </c>
      <c r="I6670">
        <v>0</v>
      </c>
    </row>
    <row r="6671" spans="1:9" hidden="1" x14ac:dyDescent="0.3">
      <c r="A6671" s="1" t="s">
        <v>159</v>
      </c>
      <c r="B6671" s="1" t="s">
        <v>186</v>
      </c>
      <c r="C6671">
        <v>40.388800000000003</v>
      </c>
      <c r="D6671">
        <v>-82.764899999999997</v>
      </c>
      <c r="E6671" s="1" t="s">
        <v>17</v>
      </c>
      <c r="F6671" t="s">
        <v>4006</v>
      </c>
      <c r="G6671">
        <v>0</v>
      </c>
      <c r="H6671">
        <v>0</v>
      </c>
      <c r="I6671">
        <v>0</v>
      </c>
    </row>
    <row r="6672" spans="1:9" hidden="1" x14ac:dyDescent="0.3">
      <c r="A6672" s="1" t="s">
        <v>159</v>
      </c>
      <c r="B6672" s="1" t="s">
        <v>186</v>
      </c>
      <c r="C6672">
        <v>40.388800000000003</v>
      </c>
      <c r="D6672">
        <v>-82.764899999999997</v>
      </c>
      <c r="E6672" s="1" t="s">
        <v>18</v>
      </c>
      <c r="F6672" t="s">
        <v>4241</v>
      </c>
      <c r="G6672">
        <v>0</v>
      </c>
      <c r="H6672">
        <v>0</v>
      </c>
      <c r="I6672">
        <v>0</v>
      </c>
    </row>
    <row r="6673" spans="1:9" hidden="1" x14ac:dyDescent="0.3">
      <c r="A6673" s="1" t="s">
        <v>159</v>
      </c>
      <c r="B6673" s="1" t="s">
        <v>186</v>
      </c>
      <c r="C6673">
        <v>40.388800000000003</v>
      </c>
      <c r="D6673">
        <v>-82.764899999999997</v>
      </c>
      <c r="E6673" s="1" t="s">
        <v>19</v>
      </c>
      <c r="F6673" t="s">
        <v>4476</v>
      </c>
      <c r="G6673">
        <v>0</v>
      </c>
      <c r="H6673">
        <v>0</v>
      </c>
      <c r="I6673">
        <v>0</v>
      </c>
    </row>
    <row r="6674" spans="1:9" hidden="1" x14ac:dyDescent="0.3">
      <c r="A6674" s="1" t="s">
        <v>159</v>
      </c>
      <c r="B6674" s="1" t="s">
        <v>186</v>
      </c>
      <c r="C6674">
        <v>40.388800000000003</v>
      </c>
      <c r="D6674">
        <v>-82.764899999999997</v>
      </c>
      <c r="E6674" s="1" t="s">
        <v>20</v>
      </c>
      <c r="F6674" t="s">
        <v>4711</v>
      </c>
      <c r="G6674">
        <v>0</v>
      </c>
      <c r="H6674">
        <v>0</v>
      </c>
      <c r="I6674">
        <v>0</v>
      </c>
    </row>
    <row r="6675" spans="1:9" hidden="1" x14ac:dyDescent="0.3">
      <c r="A6675" s="1" t="s">
        <v>159</v>
      </c>
      <c r="B6675" s="1" t="s">
        <v>186</v>
      </c>
      <c r="C6675">
        <v>40.388800000000003</v>
      </c>
      <c r="D6675">
        <v>-82.764899999999997</v>
      </c>
      <c r="E6675" s="1" t="s">
        <v>21</v>
      </c>
      <c r="F6675" t="s">
        <v>4946</v>
      </c>
      <c r="G6675">
        <v>0</v>
      </c>
      <c r="H6675">
        <v>0</v>
      </c>
      <c r="I6675">
        <v>0</v>
      </c>
    </row>
    <row r="6676" spans="1:9" hidden="1" x14ac:dyDescent="0.3">
      <c r="A6676" s="1" t="s">
        <v>159</v>
      </c>
      <c r="B6676" s="1" t="s">
        <v>186</v>
      </c>
      <c r="C6676">
        <v>40.388800000000003</v>
      </c>
      <c r="D6676">
        <v>-82.764899999999997</v>
      </c>
      <c r="E6676" s="1" t="s">
        <v>22</v>
      </c>
      <c r="F6676" t="s">
        <v>5181</v>
      </c>
      <c r="G6676">
        <v>0</v>
      </c>
      <c r="H6676">
        <v>0</v>
      </c>
      <c r="I6676">
        <v>0</v>
      </c>
    </row>
    <row r="6677" spans="1:9" hidden="1" x14ac:dyDescent="0.3">
      <c r="A6677" s="1" t="s">
        <v>159</v>
      </c>
      <c r="B6677" s="1" t="s">
        <v>186</v>
      </c>
      <c r="C6677">
        <v>40.388800000000003</v>
      </c>
      <c r="D6677">
        <v>-82.764899999999997</v>
      </c>
      <c r="E6677" s="1" t="s">
        <v>23</v>
      </c>
      <c r="F6677" t="s">
        <v>5416</v>
      </c>
      <c r="G6677">
        <v>0</v>
      </c>
      <c r="H6677">
        <v>0</v>
      </c>
      <c r="I6677">
        <v>0</v>
      </c>
    </row>
    <row r="6678" spans="1:9" hidden="1" x14ac:dyDescent="0.3">
      <c r="A6678" s="1" t="s">
        <v>159</v>
      </c>
      <c r="B6678" s="1" t="s">
        <v>186</v>
      </c>
      <c r="C6678">
        <v>40.388800000000003</v>
      </c>
      <c r="D6678">
        <v>-82.764899999999997</v>
      </c>
      <c r="E6678" s="1" t="s">
        <v>24</v>
      </c>
      <c r="F6678" t="s">
        <v>5651</v>
      </c>
      <c r="G6678">
        <v>0</v>
      </c>
      <c r="H6678">
        <v>0</v>
      </c>
      <c r="I6678">
        <v>0</v>
      </c>
    </row>
    <row r="6679" spans="1:9" hidden="1" x14ac:dyDescent="0.3">
      <c r="A6679" s="1" t="s">
        <v>159</v>
      </c>
      <c r="B6679" s="1" t="s">
        <v>186</v>
      </c>
      <c r="C6679">
        <v>40.388800000000003</v>
      </c>
      <c r="D6679">
        <v>-82.764899999999997</v>
      </c>
      <c r="E6679" s="1" t="s">
        <v>25</v>
      </c>
      <c r="F6679" t="s">
        <v>5885</v>
      </c>
      <c r="G6679">
        <v>0</v>
      </c>
      <c r="H6679">
        <v>0</v>
      </c>
      <c r="I6679">
        <v>0</v>
      </c>
    </row>
    <row r="6680" spans="1:9" hidden="1" x14ac:dyDescent="0.3">
      <c r="A6680" s="1" t="s">
        <v>159</v>
      </c>
      <c r="B6680" s="1" t="s">
        <v>186</v>
      </c>
      <c r="C6680">
        <v>40.388800000000003</v>
      </c>
      <c r="D6680">
        <v>-82.764899999999997</v>
      </c>
      <c r="E6680" s="1" t="s">
        <v>26</v>
      </c>
      <c r="F6680" t="s">
        <v>6119</v>
      </c>
      <c r="G6680">
        <v>0</v>
      </c>
      <c r="H6680">
        <v>0</v>
      </c>
      <c r="I6680">
        <v>0</v>
      </c>
    </row>
    <row r="6681" spans="1:9" hidden="1" x14ac:dyDescent="0.3">
      <c r="A6681" s="1" t="s">
        <v>159</v>
      </c>
      <c r="B6681" s="1" t="s">
        <v>186</v>
      </c>
      <c r="C6681">
        <v>40.388800000000003</v>
      </c>
      <c r="D6681">
        <v>-82.764899999999997</v>
      </c>
      <c r="E6681" s="1" t="s">
        <v>27</v>
      </c>
      <c r="F6681" t="s">
        <v>6353</v>
      </c>
      <c r="G6681">
        <v>0</v>
      </c>
      <c r="H6681">
        <v>0</v>
      </c>
      <c r="I6681">
        <v>0</v>
      </c>
    </row>
    <row r="6682" spans="1:9" hidden="1" x14ac:dyDescent="0.3">
      <c r="A6682" s="1" t="s">
        <v>159</v>
      </c>
      <c r="B6682" s="1" t="s">
        <v>186</v>
      </c>
      <c r="C6682">
        <v>40.388800000000003</v>
      </c>
      <c r="D6682">
        <v>-82.764899999999997</v>
      </c>
      <c r="E6682" s="1" t="s">
        <v>28</v>
      </c>
      <c r="F6682" t="s">
        <v>6587</v>
      </c>
      <c r="G6682">
        <v>0</v>
      </c>
      <c r="H6682">
        <v>0</v>
      </c>
      <c r="I6682">
        <v>0</v>
      </c>
    </row>
    <row r="6683" spans="1:9" hidden="1" x14ac:dyDescent="0.3">
      <c r="A6683" s="1" t="s">
        <v>159</v>
      </c>
      <c r="B6683" s="1" t="s">
        <v>186</v>
      </c>
      <c r="C6683">
        <v>40.388800000000003</v>
      </c>
      <c r="D6683">
        <v>-82.764899999999997</v>
      </c>
      <c r="E6683" s="1" t="s">
        <v>29</v>
      </c>
      <c r="F6683" t="s">
        <v>6821</v>
      </c>
      <c r="G6683">
        <v>0</v>
      </c>
      <c r="H6683">
        <v>0</v>
      </c>
      <c r="I6683">
        <v>0</v>
      </c>
    </row>
    <row r="6684" spans="1:9" hidden="1" x14ac:dyDescent="0.3">
      <c r="A6684" s="1" t="s">
        <v>159</v>
      </c>
      <c r="B6684" s="1" t="s">
        <v>186</v>
      </c>
      <c r="C6684">
        <v>40.388800000000003</v>
      </c>
      <c r="D6684">
        <v>-82.764899999999997</v>
      </c>
      <c r="E6684" s="1" t="s">
        <v>30</v>
      </c>
      <c r="F6684" t="s">
        <v>7055</v>
      </c>
      <c r="G6684">
        <v>0</v>
      </c>
      <c r="H6684">
        <v>0</v>
      </c>
      <c r="I6684">
        <v>0</v>
      </c>
    </row>
    <row r="6685" spans="1:9" hidden="1" x14ac:dyDescent="0.3">
      <c r="A6685" s="1" t="s">
        <v>159</v>
      </c>
      <c r="B6685" s="1" t="s">
        <v>186</v>
      </c>
      <c r="C6685">
        <v>40.388800000000003</v>
      </c>
      <c r="D6685">
        <v>-82.764899999999997</v>
      </c>
      <c r="E6685" s="1" t="s">
        <v>31</v>
      </c>
      <c r="F6685" t="s">
        <v>7289</v>
      </c>
      <c r="G6685">
        <v>0</v>
      </c>
      <c r="H6685">
        <v>0</v>
      </c>
      <c r="I6685">
        <v>0</v>
      </c>
    </row>
    <row r="6686" spans="1:9" hidden="1" x14ac:dyDescent="0.3">
      <c r="A6686" s="1" t="s">
        <v>159</v>
      </c>
      <c r="B6686" s="1" t="s">
        <v>186</v>
      </c>
      <c r="C6686">
        <v>40.388800000000003</v>
      </c>
      <c r="D6686">
        <v>-82.764899999999997</v>
      </c>
      <c r="E6686" s="1" t="s">
        <v>32</v>
      </c>
      <c r="F6686" t="s">
        <v>7523</v>
      </c>
      <c r="G6686">
        <v>0</v>
      </c>
      <c r="H6686">
        <v>0</v>
      </c>
      <c r="I6686">
        <v>0</v>
      </c>
    </row>
    <row r="6687" spans="1:9" hidden="1" x14ac:dyDescent="0.3">
      <c r="A6687" s="1" t="s">
        <v>159</v>
      </c>
      <c r="B6687" s="1" t="s">
        <v>186</v>
      </c>
      <c r="C6687">
        <v>40.388800000000003</v>
      </c>
      <c r="D6687">
        <v>-82.764899999999997</v>
      </c>
      <c r="E6687" s="1" t="s">
        <v>33</v>
      </c>
      <c r="F6687" t="s">
        <v>7757</v>
      </c>
      <c r="G6687">
        <v>0</v>
      </c>
      <c r="H6687">
        <v>0</v>
      </c>
      <c r="I6687">
        <v>0</v>
      </c>
    </row>
    <row r="6688" spans="1:9" hidden="1" x14ac:dyDescent="0.3">
      <c r="A6688" s="1" t="s">
        <v>159</v>
      </c>
      <c r="B6688" s="1" t="s">
        <v>186</v>
      </c>
      <c r="C6688">
        <v>40.388800000000003</v>
      </c>
      <c r="D6688">
        <v>-82.764899999999997</v>
      </c>
      <c r="E6688" s="1" t="s">
        <v>34</v>
      </c>
      <c r="F6688" t="s">
        <v>7991</v>
      </c>
      <c r="G6688">
        <v>0</v>
      </c>
      <c r="H6688">
        <v>0</v>
      </c>
      <c r="I6688">
        <v>0</v>
      </c>
    </row>
    <row r="6689" spans="1:9" hidden="1" x14ac:dyDescent="0.3">
      <c r="A6689" s="1" t="s">
        <v>159</v>
      </c>
      <c r="B6689" s="1" t="s">
        <v>186</v>
      </c>
      <c r="C6689">
        <v>40.388800000000003</v>
      </c>
      <c r="D6689">
        <v>-82.764899999999997</v>
      </c>
      <c r="E6689" s="1" t="s">
        <v>35</v>
      </c>
      <c r="F6689" t="s">
        <v>8223</v>
      </c>
      <c r="G6689">
        <v>0</v>
      </c>
      <c r="H6689">
        <v>0</v>
      </c>
      <c r="I6689">
        <v>0</v>
      </c>
    </row>
    <row r="6690" spans="1:9" hidden="1" x14ac:dyDescent="0.3">
      <c r="A6690" s="1" t="s">
        <v>159</v>
      </c>
      <c r="B6690" s="1" t="s">
        <v>186</v>
      </c>
      <c r="C6690">
        <v>40.388800000000003</v>
      </c>
      <c r="D6690">
        <v>-82.764899999999997</v>
      </c>
      <c r="E6690" s="1" t="s">
        <v>36</v>
      </c>
      <c r="F6690" t="s">
        <v>8455</v>
      </c>
      <c r="G6690">
        <v>0</v>
      </c>
      <c r="H6690">
        <v>0</v>
      </c>
      <c r="I6690">
        <v>0</v>
      </c>
    </row>
    <row r="6691" spans="1:9" hidden="1" x14ac:dyDescent="0.3">
      <c r="A6691" s="1" t="s">
        <v>159</v>
      </c>
      <c r="B6691" s="1" t="s">
        <v>186</v>
      </c>
      <c r="C6691">
        <v>40.388800000000003</v>
      </c>
      <c r="D6691">
        <v>-82.764899999999997</v>
      </c>
      <c r="E6691" s="1" t="s">
        <v>37</v>
      </c>
      <c r="F6691" t="s">
        <v>8686</v>
      </c>
      <c r="G6691">
        <v>0</v>
      </c>
      <c r="H6691">
        <v>0</v>
      </c>
      <c r="I6691">
        <v>0</v>
      </c>
    </row>
    <row r="6692" spans="1:9" hidden="1" x14ac:dyDescent="0.3">
      <c r="A6692" s="1" t="s">
        <v>159</v>
      </c>
      <c r="B6692" s="1" t="s">
        <v>186</v>
      </c>
      <c r="C6692">
        <v>40.388800000000003</v>
      </c>
      <c r="D6692">
        <v>-82.764899999999997</v>
      </c>
      <c r="E6692" s="1" t="s">
        <v>38</v>
      </c>
      <c r="F6692" t="s">
        <v>8917</v>
      </c>
      <c r="G6692">
        <v>0</v>
      </c>
      <c r="H6692">
        <v>0</v>
      </c>
      <c r="I6692">
        <v>0</v>
      </c>
    </row>
    <row r="6693" spans="1:9" hidden="1" x14ac:dyDescent="0.3">
      <c r="A6693" s="1" t="s">
        <v>159</v>
      </c>
      <c r="B6693" s="1" t="s">
        <v>186</v>
      </c>
      <c r="C6693">
        <v>40.388800000000003</v>
      </c>
      <c r="D6693">
        <v>-82.764899999999997</v>
      </c>
      <c r="E6693" s="1" t="s">
        <v>39</v>
      </c>
      <c r="F6693" t="s">
        <v>9148</v>
      </c>
      <c r="G6693">
        <v>0</v>
      </c>
      <c r="H6693">
        <v>0</v>
      </c>
      <c r="I6693">
        <v>0</v>
      </c>
    </row>
    <row r="6694" spans="1:9" hidden="1" x14ac:dyDescent="0.3">
      <c r="A6694" s="1" t="s">
        <v>159</v>
      </c>
      <c r="B6694" s="1" t="s">
        <v>186</v>
      </c>
      <c r="C6694">
        <v>40.388800000000003</v>
      </c>
      <c r="D6694">
        <v>-82.764899999999997</v>
      </c>
      <c r="E6694" s="1" t="s">
        <v>40</v>
      </c>
      <c r="F6694" t="s">
        <v>9379</v>
      </c>
      <c r="G6694">
        <v>0</v>
      </c>
      <c r="H6694">
        <v>0</v>
      </c>
      <c r="I6694">
        <v>0</v>
      </c>
    </row>
    <row r="6695" spans="1:9" hidden="1" x14ac:dyDescent="0.3">
      <c r="A6695" s="1" t="s">
        <v>159</v>
      </c>
      <c r="B6695" s="1" t="s">
        <v>186</v>
      </c>
      <c r="C6695">
        <v>40.388800000000003</v>
      </c>
      <c r="D6695">
        <v>-82.764899999999997</v>
      </c>
      <c r="E6695" s="1" t="s">
        <v>41</v>
      </c>
      <c r="F6695" t="s">
        <v>9610</v>
      </c>
      <c r="G6695">
        <v>0</v>
      </c>
      <c r="H6695">
        <v>0</v>
      </c>
      <c r="I6695">
        <v>0</v>
      </c>
    </row>
    <row r="6696" spans="1:9" hidden="1" x14ac:dyDescent="0.3">
      <c r="A6696" s="1" t="s">
        <v>159</v>
      </c>
      <c r="B6696" s="1" t="s">
        <v>186</v>
      </c>
      <c r="C6696">
        <v>40.388800000000003</v>
      </c>
      <c r="D6696">
        <v>-82.764899999999997</v>
      </c>
      <c r="E6696" s="1" t="s">
        <v>42</v>
      </c>
      <c r="F6696" t="s">
        <v>9841</v>
      </c>
      <c r="G6696">
        <v>0</v>
      </c>
      <c r="H6696">
        <v>0</v>
      </c>
      <c r="I6696">
        <v>0</v>
      </c>
    </row>
    <row r="6697" spans="1:9" hidden="1" x14ac:dyDescent="0.3">
      <c r="A6697" s="1" t="s">
        <v>159</v>
      </c>
      <c r="B6697" s="1" t="s">
        <v>186</v>
      </c>
      <c r="C6697">
        <v>40.388800000000003</v>
      </c>
      <c r="D6697">
        <v>-82.764899999999997</v>
      </c>
      <c r="E6697" s="1" t="s">
        <v>43</v>
      </c>
      <c r="F6697" t="s">
        <v>10070</v>
      </c>
      <c r="G6697">
        <v>0</v>
      </c>
      <c r="H6697">
        <v>0</v>
      </c>
      <c r="I6697">
        <v>0</v>
      </c>
    </row>
    <row r="6698" spans="1:9" hidden="1" x14ac:dyDescent="0.3">
      <c r="A6698" s="1" t="s">
        <v>159</v>
      </c>
      <c r="B6698" s="1" t="s">
        <v>186</v>
      </c>
      <c r="C6698">
        <v>40.388800000000003</v>
      </c>
      <c r="D6698">
        <v>-82.764899999999997</v>
      </c>
      <c r="E6698" s="1" t="s">
        <v>44</v>
      </c>
      <c r="F6698" t="s">
        <v>10298</v>
      </c>
      <c r="G6698">
        <v>0</v>
      </c>
      <c r="H6698">
        <v>0</v>
      </c>
      <c r="I6698">
        <v>0</v>
      </c>
    </row>
    <row r="6699" spans="1:9" hidden="1" x14ac:dyDescent="0.3">
      <c r="A6699" s="1" t="s">
        <v>159</v>
      </c>
      <c r="B6699" s="1" t="s">
        <v>186</v>
      </c>
      <c r="C6699">
        <v>40.388800000000003</v>
      </c>
      <c r="D6699">
        <v>-82.764899999999997</v>
      </c>
      <c r="E6699" s="1" t="s">
        <v>45</v>
      </c>
      <c r="F6699" t="s">
        <v>10519</v>
      </c>
      <c r="G6699">
        <v>0</v>
      </c>
      <c r="H6699">
        <v>0</v>
      </c>
      <c r="I6699">
        <v>0</v>
      </c>
    </row>
    <row r="6700" spans="1:9" hidden="1" x14ac:dyDescent="0.3">
      <c r="A6700" s="1" t="s">
        <v>159</v>
      </c>
      <c r="B6700" s="1" t="s">
        <v>186</v>
      </c>
      <c r="C6700">
        <v>40.388800000000003</v>
      </c>
      <c r="D6700">
        <v>-82.764899999999997</v>
      </c>
      <c r="E6700" s="1" t="s">
        <v>46</v>
      </c>
      <c r="F6700" t="s">
        <v>10735</v>
      </c>
      <c r="G6700">
        <v>0</v>
      </c>
      <c r="H6700">
        <v>0</v>
      </c>
      <c r="I6700">
        <v>0</v>
      </c>
    </row>
    <row r="6701" spans="1:9" hidden="1" x14ac:dyDescent="0.3">
      <c r="A6701" s="1" t="s">
        <v>159</v>
      </c>
      <c r="B6701" s="1" t="s">
        <v>186</v>
      </c>
      <c r="C6701">
        <v>40.388800000000003</v>
      </c>
      <c r="D6701">
        <v>-82.764899999999997</v>
      </c>
      <c r="E6701" s="1" t="s">
        <v>47</v>
      </c>
      <c r="F6701" t="s">
        <v>10950</v>
      </c>
      <c r="G6701">
        <v>0</v>
      </c>
      <c r="H6701">
        <v>0</v>
      </c>
      <c r="I6701">
        <v>0</v>
      </c>
    </row>
    <row r="6702" spans="1:9" hidden="1" x14ac:dyDescent="0.3">
      <c r="A6702" s="1" t="s">
        <v>159</v>
      </c>
      <c r="B6702" s="1" t="s">
        <v>186</v>
      </c>
      <c r="C6702">
        <v>40.388800000000003</v>
      </c>
      <c r="D6702">
        <v>-82.764899999999997</v>
      </c>
      <c r="E6702" s="1" t="s">
        <v>48</v>
      </c>
      <c r="F6702" t="s">
        <v>11753</v>
      </c>
      <c r="G6702">
        <v>0</v>
      </c>
      <c r="H6702">
        <v>0</v>
      </c>
      <c r="I6702">
        <v>0</v>
      </c>
    </row>
    <row r="6703" spans="1:9" hidden="1" x14ac:dyDescent="0.3">
      <c r="A6703" s="1" t="s">
        <v>159</v>
      </c>
      <c r="B6703" s="1" t="s">
        <v>186</v>
      </c>
      <c r="C6703">
        <v>40.388800000000003</v>
      </c>
      <c r="D6703">
        <v>-82.764899999999997</v>
      </c>
      <c r="E6703" s="1" t="s">
        <v>49</v>
      </c>
      <c r="F6703" t="s">
        <v>11944</v>
      </c>
      <c r="G6703">
        <v>0</v>
      </c>
      <c r="H6703">
        <v>0</v>
      </c>
      <c r="I6703">
        <v>0</v>
      </c>
    </row>
    <row r="6704" spans="1:9" hidden="1" x14ac:dyDescent="0.3">
      <c r="A6704" s="1" t="s">
        <v>159</v>
      </c>
      <c r="B6704" s="1" t="s">
        <v>186</v>
      </c>
      <c r="C6704">
        <v>40.388800000000003</v>
      </c>
      <c r="D6704">
        <v>-82.764899999999997</v>
      </c>
      <c r="E6704" s="1" t="s">
        <v>50</v>
      </c>
      <c r="F6704" t="s">
        <v>12116</v>
      </c>
      <c r="G6704">
        <v>0</v>
      </c>
      <c r="H6704">
        <v>0</v>
      </c>
      <c r="I6704">
        <v>0</v>
      </c>
    </row>
    <row r="6705" spans="1:9" hidden="1" x14ac:dyDescent="0.3">
      <c r="A6705" s="1" t="s">
        <v>159</v>
      </c>
      <c r="B6705" s="1" t="s">
        <v>186</v>
      </c>
      <c r="C6705">
        <v>40.388800000000003</v>
      </c>
      <c r="D6705">
        <v>-82.764899999999997</v>
      </c>
      <c r="E6705" s="1" t="s">
        <v>51</v>
      </c>
      <c r="F6705" t="s">
        <v>12265</v>
      </c>
      <c r="G6705">
        <v>0</v>
      </c>
      <c r="H6705">
        <v>0</v>
      </c>
      <c r="I6705">
        <v>0</v>
      </c>
    </row>
    <row r="6706" spans="1:9" hidden="1" x14ac:dyDescent="0.3">
      <c r="A6706" s="1" t="s">
        <v>159</v>
      </c>
      <c r="B6706" s="1" t="s">
        <v>186</v>
      </c>
      <c r="C6706">
        <v>40.388800000000003</v>
      </c>
      <c r="D6706">
        <v>-82.764899999999997</v>
      </c>
      <c r="E6706" s="1" t="s">
        <v>52</v>
      </c>
      <c r="F6706" t="s">
        <v>17237</v>
      </c>
      <c r="G6706">
        <v>0</v>
      </c>
      <c r="H6706">
        <v>3</v>
      </c>
      <c r="I6706">
        <v>0</v>
      </c>
    </row>
    <row r="6707" spans="1:9" hidden="1" x14ac:dyDescent="0.3">
      <c r="A6707" s="1" t="s">
        <v>159</v>
      </c>
      <c r="B6707" s="1" t="s">
        <v>186</v>
      </c>
      <c r="C6707">
        <v>40.388800000000003</v>
      </c>
      <c r="D6707">
        <v>-82.764899999999997</v>
      </c>
      <c r="E6707" s="1" t="s">
        <v>53</v>
      </c>
      <c r="F6707" t="s">
        <v>17238</v>
      </c>
      <c r="G6707">
        <v>0</v>
      </c>
      <c r="H6707">
        <v>4</v>
      </c>
      <c r="I6707">
        <v>0</v>
      </c>
    </row>
    <row r="6708" spans="1:9" hidden="1" x14ac:dyDescent="0.3">
      <c r="A6708" s="1" t="s">
        <v>159</v>
      </c>
      <c r="B6708" s="1" t="s">
        <v>186</v>
      </c>
      <c r="C6708">
        <v>40.388800000000003</v>
      </c>
      <c r="D6708">
        <v>-82.764899999999997</v>
      </c>
      <c r="E6708" s="1" t="s">
        <v>54</v>
      </c>
      <c r="F6708" t="s">
        <v>17239</v>
      </c>
      <c r="G6708">
        <v>0</v>
      </c>
      <c r="H6708">
        <v>5</v>
      </c>
      <c r="I6708">
        <v>0</v>
      </c>
    </row>
    <row r="6709" spans="1:9" hidden="1" x14ac:dyDescent="0.3">
      <c r="A6709" s="1" t="s">
        <v>159</v>
      </c>
      <c r="B6709" s="1" t="s">
        <v>186</v>
      </c>
      <c r="C6709">
        <v>40.388800000000003</v>
      </c>
      <c r="D6709">
        <v>-82.764899999999997</v>
      </c>
      <c r="E6709" s="1" t="s">
        <v>21548</v>
      </c>
      <c r="F6709" t="s">
        <v>21677</v>
      </c>
      <c r="G6709">
        <v>0</v>
      </c>
      <c r="H6709">
        <v>13</v>
      </c>
      <c r="I6709">
        <v>0</v>
      </c>
    </row>
    <row r="6710" spans="1:9" hidden="1" x14ac:dyDescent="0.3">
      <c r="A6710" s="1" t="s">
        <v>159</v>
      </c>
      <c r="B6710" s="1" t="s">
        <v>187</v>
      </c>
      <c r="C6710">
        <v>41.680900000000001</v>
      </c>
      <c r="D6710">
        <v>-71.511799999999994</v>
      </c>
      <c r="E6710" s="1" t="s">
        <v>4</v>
      </c>
      <c r="F6710" t="s">
        <v>907</v>
      </c>
      <c r="G6710">
        <v>0</v>
      </c>
      <c r="H6710">
        <v>0</v>
      </c>
      <c r="I6710">
        <v>0</v>
      </c>
    </row>
    <row r="6711" spans="1:9" hidden="1" x14ac:dyDescent="0.3">
      <c r="A6711" s="1" t="s">
        <v>159</v>
      </c>
      <c r="B6711" s="1" t="s">
        <v>187</v>
      </c>
      <c r="C6711">
        <v>41.680900000000001</v>
      </c>
      <c r="D6711">
        <v>-71.511799999999994</v>
      </c>
      <c r="E6711" s="1" t="s">
        <v>5</v>
      </c>
      <c r="F6711" t="s">
        <v>1149</v>
      </c>
      <c r="G6711">
        <v>0</v>
      </c>
      <c r="H6711">
        <v>0</v>
      </c>
      <c r="I6711">
        <v>0</v>
      </c>
    </row>
    <row r="6712" spans="1:9" hidden="1" x14ac:dyDescent="0.3">
      <c r="A6712" s="1" t="s">
        <v>159</v>
      </c>
      <c r="B6712" s="1" t="s">
        <v>187</v>
      </c>
      <c r="C6712">
        <v>41.680900000000001</v>
      </c>
      <c r="D6712">
        <v>-71.511799999999994</v>
      </c>
      <c r="E6712" s="1" t="s">
        <v>6</v>
      </c>
      <c r="F6712" t="s">
        <v>1391</v>
      </c>
      <c r="G6712">
        <v>0</v>
      </c>
      <c r="H6712">
        <v>0</v>
      </c>
      <c r="I6712">
        <v>0</v>
      </c>
    </row>
    <row r="6713" spans="1:9" hidden="1" x14ac:dyDescent="0.3">
      <c r="A6713" s="1" t="s">
        <v>159</v>
      </c>
      <c r="B6713" s="1" t="s">
        <v>187</v>
      </c>
      <c r="C6713">
        <v>41.680900000000001</v>
      </c>
      <c r="D6713">
        <v>-71.511799999999994</v>
      </c>
      <c r="E6713" s="1" t="s">
        <v>7</v>
      </c>
      <c r="F6713" t="s">
        <v>1632</v>
      </c>
      <c r="G6713">
        <v>0</v>
      </c>
      <c r="H6713">
        <v>0</v>
      </c>
      <c r="I6713">
        <v>0</v>
      </c>
    </row>
    <row r="6714" spans="1:9" hidden="1" x14ac:dyDescent="0.3">
      <c r="A6714" s="1" t="s">
        <v>159</v>
      </c>
      <c r="B6714" s="1" t="s">
        <v>187</v>
      </c>
      <c r="C6714">
        <v>41.680900000000001</v>
      </c>
      <c r="D6714">
        <v>-71.511799999999994</v>
      </c>
      <c r="E6714" s="1" t="s">
        <v>8</v>
      </c>
      <c r="F6714" t="s">
        <v>1873</v>
      </c>
      <c r="G6714">
        <v>0</v>
      </c>
      <c r="H6714">
        <v>0</v>
      </c>
      <c r="I6714">
        <v>0</v>
      </c>
    </row>
    <row r="6715" spans="1:9" hidden="1" x14ac:dyDescent="0.3">
      <c r="A6715" s="1" t="s">
        <v>159</v>
      </c>
      <c r="B6715" s="1" t="s">
        <v>187</v>
      </c>
      <c r="C6715">
        <v>41.680900000000001</v>
      </c>
      <c r="D6715">
        <v>-71.511799999999994</v>
      </c>
      <c r="E6715" s="1" t="s">
        <v>9</v>
      </c>
      <c r="F6715" t="s">
        <v>2111</v>
      </c>
      <c r="G6715">
        <v>0</v>
      </c>
      <c r="H6715">
        <v>0</v>
      </c>
      <c r="I6715">
        <v>0</v>
      </c>
    </row>
    <row r="6716" spans="1:9" hidden="1" x14ac:dyDescent="0.3">
      <c r="A6716" s="1" t="s">
        <v>159</v>
      </c>
      <c r="B6716" s="1" t="s">
        <v>187</v>
      </c>
      <c r="C6716">
        <v>41.680900000000001</v>
      </c>
      <c r="D6716">
        <v>-71.511799999999994</v>
      </c>
      <c r="E6716" s="1" t="s">
        <v>10</v>
      </c>
      <c r="F6716" t="s">
        <v>2349</v>
      </c>
      <c r="G6716">
        <v>0</v>
      </c>
      <c r="H6716">
        <v>0</v>
      </c>
      <c r="I6716">
        <v>0</v>
      </c>
    </row>
    <row r="6717" spans="1:9" hidden="1" x14ac:dyDescent="0.3">
      <c r="A6717" s="1" t="s">
        <v>159</v>
      </c>
      <c r="B6717" s="1" t="s">
        <v>187</v>
      </c>
      <c r="C6717">
        <v>41.680900000000001</v>
      </c>
      <c r="D6717">
        <v>-71.511799999999994</v>
      </c>
      <c r="E6717" s="1" t="s">
        <v>11</v>
      </c>
      <c r="F6717" t="s">
        <v>2587</v>
      </c>
      <c r="G6717">
        <v>0</v>
      </c>
      <c r="H6717">
        <v>0</v>
      </c>
      <c r="I6717">
        <v>0</v>
      </c>
    </row>
    <row r="6718" spans="1:9" hidden="1" x14ac:dyDescent="0.3">
      <c r="A6718" s="1" t="s">
        <v>159</v>
      </c>
      <c r="B6718" s="1" t="s">
        <v>187</v>
      </c>
      <c r="C6718">
        <v>41.680900000000001</v>
      </c>
      <c r="D6718">
        <v>-71.511799999999994</v>
      </c>
      <c r="E6718" s="1" t="s">
        <v>12</v>
      </c>
      <c r="F6718" t="s">
        <v>2825</v>
      </c>
      <c r="G6718">
        <v>0</v>
      </c>
      <c r="H6718">
        <v>0</v>
      </c>
      <c r="I6718">
        <v>0</v>
      </c>
    </row>
    <row r="6719" spans="1:9" hidden="1" x14ac:dyDescent="0.3">
      <c r="A6719" s="1" t="s">
        <v>159</v>
      </c>
      <c r="B6719" s="1" t="s">
        <v>187</v>
      </c>
      <c r="C6719">
        <v>41.680900000000001</v>
      </c>
      <c r="D6719">
        <v>-71.511799999999994</v>
      </c>
      <c r="E6719" s="1" t="s">
        <v>13</v>
      </c>
      <c r="F6719" t="s">
        <v>3063</v>
      </c>
      <c r="G6719">
        <v>0</v>
      </c>
      <c r="H6719">
        <v>0</v>
      </c>
      <c r="I6719">
        <v>0</v>
      </c>
    </row>
    <row r="6720" spans="1:9" hidden="1" x14ac:dyDescent="0.3">
      <c r="A6720" s="1" t="s">
        <v>159</v>
      </c>
      <c r="B6720" s="1" t="s">
        <v>187</v>
      </c>
      <c r="C6720">
        <v>41.680900000000001</v>
      </c>
      <c r="D6720">
        <v>-71.511799999999994</v>
      </c>
      <c r="E6720" s="1" t="s">
        <v>14</v>
      </c>
      <c r="F6720" t="s">
        <v>3300</v>
      </c>
      <c r="G6720">
        <v>0</v>
      </c>
      <c r="H6720">
        <v>0</v>
      </c>
      <c r="I6720">
        <v>0</v>
      </c>
    </row>
    <row r="6721" spans="1:9" hidden="1" x14ac:dyDescent="0.3">
      <c r="A6721" s="1" t="s">
        <v>159</v>
      </c>
      <c r="B6721" s="1" t="s">
        <v>187</v>
      </c>
      <c r="C6721">
        <v>41.680900000000001</v>
      </c>
      <c r="D6721">
        <v>-71.511799999999994</v>
      </c>
      <c r="E6721" s="1" t="s">
        <v>15</v>
      </c>
      <c r="F6721" t="s">
        <v>3536</v>
      </c>
      <c r="G6721">
        <v>0</v>
      </c>
      <c r="H6721">
        <v>0</v>
      </c>
      <c r="I6721">
        <v>0</v>
      </c>
    </row>
    <row r="6722" spans="1:9" hidden="1" x14ac:dyDescent="0.3">
      <c r="A6722" s="1" t="s">
        <v>159</v>
      </c>
      <c r="B6722" s="1" t="s">
        <v>187</v>
      </c>
      <c r="C6722">
        <v>41.680900000000001</v>
      </c>
      <c r="D6722">
        <v>-71.511799999999994</v>
      </c>
      <c r="E6722" s="1" t="s">
        <v>16</v>
      </c>
      <c r="F6722" t="s">
        <v>3772</v>
      </c>
      <c r="G6722">
        <v>0</v>
      </c>
      <c r="H6722">
        <v>0</v>
      </c>
      <c r="I6722">
        <v>0</v>
      </c>
    </row>
    <row r="6723" spans="1:9" hidden="1" x14ac:dyDescent="0.3">
      <c r="A6723" s="1" t="s">
        <v>159</v>
      </c>
      <c r="B6723" s="1" t="s">
        <v>187</v>
      </c>
      <c r="C6723">
        <v>41.680900000000001</v>
      </c>
      <c r="D6723">
        <v>-71.511799999999994</v>
      </c>
      <c r="E6723" s="1" t="s">
        <v>17</v>
      </c>
      <c r="F6723" t="s">
        <v>4007</v>
      </c>
      <c r="G6723">
        <v>0</v>
      </c>
      <c r="H6723">
        <v>0</v>
      </c>
      <c r="I6723">
        <v>0</v>
      </c>
    </row>
    <row r="6724" spans="1:9" hidden="1" x14ac:dyDescent="0.3">
      <c r="A6724" s="1" t="s">
        <v>159</v>
      </c>
      <c r="B6724" s="1" t="s">
        <v>187</v>
      </c>
      <c r="C6724">
        <v>41.680900000000001</v>
      </c>
      <c r="D6724">
        <v>-71.511799999999994</v>
      </c>
      <c r="E6724" s="1" t="s">
        <v>18</v>
      </c>
      <c r="F6724" t="s">
        <v>4242</v>
      </c>
      <c r="G6724">
        <v>0</v>
      </c>
      <c r="H6724">
        <v>0</v>
      </c>
      <c r="I6724">
        <v>0</v>
      </c>
    </row>
    <row r="6725" spans="1:9" hidden="1" x14ac:dyDescent="0.3">
      <c r="A6725" s="1" t="s">
        <v>159</v>
      </c>
      <c r="B6725" s="1" t="s">
        <v>187</v>
      </c>
      <c r="C6725">
        <v>41.680900000000001</v>
      </c>
      <c r="D6725">
        <v>-71.511799999999994</v>
      </c>
      <c r="E6725" s="1" t="s">
        <v>19</v>
      </c>
      <c r="F6725" t="s">
        <v>4477</v>
      </c>
      <c r="G6725">
        <v>0</v>
      </c>
      <c r="H6725">
        <v>0</v>
      </c>
      <c r="I6725">
        <v>0</v>
      </c>
    </row>
    <row r="6726" spans="1:9" hidden="1" x14ac:dyDescent="0.3">
      <c r="A6726" s="1" t="s">
        <v>159</v>
      </c>
      <c r="B6726" s="1" t="s">
        <v>187</v>
      </c>
      <c r="C6726">
        <v>41.680900000000001</v>
      </c>
      <c r="D6726">
        <v>-71.511799999999994</v>
      </c>
      <c r="E6726" s="1" t="s">
        <v>20</v>
      </c>
      <c r="F6726" t="s">
        <v>4712</v>
      </c>
      <c r="G6726">
        <v>0</v>
      </c>
      <c r="H6726">
        <v>0</v>
      </c>
      <c r="I6726">
        <v>0</v>
      </c>
    </row>
    <row r="6727" spans="1:9" hidden="1" x14ac:dyDescent="0.3">
      <c r="A6727" s="1" t="s">
        <v>159</v>
      </c>
      <c r="B6727" s="1" t="s">
        <v>187</v>
      </c>
      <c r="C6727">
        <v>41.680900000000001</v>
      </c>
      <c r="D6727">
        <v>-71.511799999999994</v>
      </c>
      <c r="E6727" s="1" t="s">
        <v>21</v>
      </c>
      <c r="F6727" t="s">
        <v>4947</v>
      </c>
      <c r="G6727">
        <v>0</v>
      </c>
      <c r="H6727">
        <v>0</v>
      </c>
      <c r="I6727">
        <v>0</v>
      </c>
    </row>
    <row r="6728" spans="1:9" hidden="1" x14ac:dyDescent="0.3">
      <c r="A6728" s="1" t="s">
        <v>159</v>
      </c>
      <c r="B6728" s="1" t="s">
        <v>187</v>
      </c>
      <c r="C6728">
        <v>41.680900000000001</v>
      </c>
      <c r="D6728">
        <v>-71.511799999999994</v>
      </c>
      <c r="E6728" s="1" t="s">
        <v>22</v>
      </c>
      <c r="F6728" t="s">
        <v>5182</v>
      </c>
      <c r="G6728">
        <v>0</v>
      </c>
      <c r="H6728">
        <v>0</v>
      </c>
      <c r="I6728">
        <v>0</v>
      </c>
    </row>
    <row r="6729" spans="1:9" hidden="1" x14ac:dyDescent="0.3">
      <c r="A6729" s="1" t="s">
        <v>159</v>
      </c>
      <c r="B6729" s="1" t="s">
        <v>187</v>
      </c>
      <c r="C6729">
        <v>41.680900000000001</v>
      </c>
      <c r="D6729">
        <v>-71.511799999999994</v>
      </c>
      <c r="E6729" s="1" t="s">
        <v>23</v>
      </c>
      <c r="F6729" t="s">
        <v>5417</v>
      </c>
      <c r="G6729">
        <v>0</v>
      </c>
      <c r="H6729">
        <v>0</v>
      </c>
      <c r="I6729">
        <v>0</v>
      </c>
    </row>
    <row r="6730" spans="1:9" hidden="1" x14ac:dyDescent="0.3">
      <c r="A6730" s="1" t="s">
        <v>159</v>
      </c>
      <c r="B6730" s="1" t="s">
        <v>187</v>
      </c>
      <c r="C6730">
        <v>41.680900000000001</v>
      </c>
      <c r="D6730">
        <v>-71.511799999999994</v>
      </c>
      <c r="E6730" s="1" t="s">
        <v>24</v>
      </c>
      <c r="F6730" t="s">
        <v>5652</v>
      </c>
      <c r="G6730">
        <v>0</v>
      </c>
      <c r="H6730">
        <v>0</v>
      </c>
      <c r="I6730">
        <v>0</v>
      </c>
    </row>
    <row r="6731" spans="1:9" hidden="1" x14ac:dyDescent="0.3">
      <c r="A6731" s="1" t="s">
        <v>159</v>
      </c>
      <c r="B6731" s="1" t="s">
        <v>187</v>
      </c>
      <c r="C6731">
        <v>41.680900000000001</v>
      </c>
      <c r="D6731">
        <v>-71.511799999999994</v>
      </c>
      <c r="E6731" s="1" t="s">
        <v>25</v>
      </c>
      <c r="F6731" t="s">
        <v>5886</v>
      </c>
      <c r="G6731">
        <v>0</v>
      </c>
      <c r="H6731">
        <v>0</v>
      </c>
      <c r="I6731">
        <v>0</v>
      </c>
    </row>
    <row r="6732" spans="1:9" hidden="1" x14ac:dyDescent="0.3">
      <c r="A6732" s="1" t="s">
        <v>159</v>
      </c>
      <c r="B6732" s="1" t="s">
        <v>187</v>
      </c>
      <c r="C6732">
        <v>41.680900000000001</v>
      </c>
      <c r="D6732">
        <v>-71.511799999999994</v>
      </c>
      <c r="E6732" s="1" t="s">
        <v>26</v>
      </c>
      <c r="F6732" t="s">
        <v>6120</v>
      </c>
      <c r="G6732">
        <v>0</v>
      </c>
      <c r="H6732">
        <v>0</v>
      </c>
      <c r="I6732">
        <v>0</v>
      </c>
    </row>
    <row r="6733" spans="1:9" hidden="1" x14ac:dyDescent="0.3">
      <c r="A6733" s="1" t="s">
        <v>159</v>
      </c>
      <c r="B6733" s="1" t="s">
        <v>187</v>
      </c>
      <c r="C6733">
        <v>41.680900000000001</v>
      </c>
      <c r="D6733">
        <v>-71.511799999999994</v>
      </c>
      <c r="E6733" s="1" t="s">
        <v>27</v>
      </c>
      <c r="F6733" t="s">
        <v>6354</v>
      </c>
      <c r="G6733">
        <v>0</v>
      </c>
      <c r="H6733">
        <v>0</v>
      </c>
      <c r="I6733">
        <v>0</v>
      </c>
    </row>
    <row r="6734" spans="1:9" hidden="1" x14ac:dyDescent="0.3">
      <c r="A6734" s="1" t="s">
        <v>159</v>
      </c>
      <c r="B6734" s="1" t="s">
        <v>187</v>
      </c>
      <c r="C6734">
        <v>41.680900000000001</v>
      </c>
      <c r="D6734">
        <v>-71.511799999999994</v>
      </c>
      <c r="E6734" s="1" t="s">
        <v>28</v>
      </c>
      <c r="F6734" t="s">
        <v>6588</v>
      </c>
      <c r="G6734">
        <v>0</v>
      </c>
      <c r="H6734">
        <v>0</v>
      </c>
      <c r="I6734">
        <v>0</v>
      </c>
    </row>
    <row r="6735" spans="1:9" hidden="1" x14ac:dyDescent="0.3">
      <c r="A6735" s="1" t="s">
        <v>159</v>
      </c>
      <c r="B6735" s="1" t="s">
        <v>187</v>
      </c>
      <c r="C6735">
        <v>41.680900000000001</v>
      </c>
      <c r="D6735">
        <v>-71.511799999999994</v>
      </c>
      <c r="E6735" s="1" t="s">
        <v>29</v>
      </c>
      <c r="F6735" t="s">
        <v>6822</v>
      </c>
      <c r="G6735">
        <v>0</v>
      </c>
      <c r="H6735">
        <v>0</v>
      </c>
      <c r="I6735">
        <v>0</v>
      </c>
    </row>
    <row r="6736" spans="1:9" hidden="1" x14ac:dyDescent="0.3">
      <c r="A6736" s="1" t="s">
        <v>159</v>
      </c>
      <c r="B6736" s="1" t="s">
        <v>187</v>
      </c>
      <c r="C6736">
        <v>41.680900000000001</v>
      </c>
      <c r="D6736">
        <v>-71.511799999999994</v>
      </c>
      <c r="E6736" s="1" t="s">
        <v>30</v>
      </c>
      <c r="F6736" t="s">
        <v>7056</v>
      </c>
      <c r="G6736">
        <v>0</v>
      </c>
      <c r="H6736">
        <v>0</v>
      </c>
      <c r="I6736">
        <v>0</v>
      </c>
    </row>
    <row r="6737" spans="1:9" hidden="1" x14ac:dyDescent="0.3">
      <c r="A6737" s="1" t="s">
        <v>159</v>
      </c>
      <c r="B6737" s="1" t="s">
        <v>187</v>
      </c>
      <c r="C6737">
        <v>41.680900000000001</v>
      </c>
      <c r="D6737">
        <v>-71.511799999999994</v>
      </c>
      <c r="E6737" s="1" t="s">
        <v>31</v>
      </c>
      <c r="F6737" t="s">
        <v>7290</v>
      </c>
      <c r="G6737">
        <v>0</v>
      </c>
      <c r="H6737">
        <v>0</v>
      </c>
      <c r="I6737">
        <v>0</v>
      </c>
    </row>
    <row r="6738" spans="1:9" hidden="1" x14ac:dyDescent="0.3">
      <c r="A6738" s="1" t="s">
        <v>159</v>
      </c>
      <c r="B6738" s="1" t="s">
        <v>187</v>
      </c>
      <c r="C6738">
        <v>41.680900000000001</v>
      </c>
      <c r="D6738">
        <v>-71.511799999999994</v>
      </c>
      <c r="E6738" s="1" t="s">
        <v>32</v>
      </c>
      <c r="F6738" t="s">
        <v>7524</v>
      </c>
      <c r="G6738">
        <v>0</v>
      </c>
      <c r="H6738">
        <v>0</v>
      </c>
      <c r="I6738">
        <v>0</v>
      </c>
    </row>
    <row r="6739" spans="1:9" hidden="1" x14ac:dyDescent="0.3">
      <c r="A6739" s="1" t="s">
        <v>159</v>
      </c>
      <c r="B6739" s="1" t="s">
        <v>187</v>
      </c>
      <c r="C6739">
        <v>41.680900000000001</v>
      </c>
      <c r="D6739">
        <v>-71.511799999999994</v>
      </c>
      <c r="E6739" s="1" t="s">
        <v>33</v>
      </c>
      <c r="F6739" t="s">
        <v>7758</v>
      </c>
      <c r="G6739">
        <v>0</v>
      </c>
      <c r="H6739">
        <v>0</v>
      </c>
      <c r="I6739">
        <v>0</v>
      </c>
    </row>
    <row r="6740" spans="1:9" hidden="1" x14ac:dyDescent="0.3">
      <c r="A6740" s="1" t="s">
        <v>159</v>
      </c>
      <c r="B6740" s="1" t="s">
        <v>187</v>
      </c>
      <c r="C6740">
        <v>41.680900000000001</v>
      </c>
      <c r="D6740">
        <v>-71.511799999999994</v>
      </c>
      <c r="E6740" s="1" t="s">
        <v>34</v>
      </c>
      <c r="F6740" t="s">
        <v>7992</v>
      </c>
      <c r="G6740">
        <v>0</v>
      </c>
      <c r="H6740">
        <v>0</v>
      </c>
      <c r="I6740">
        <v>0</v>
      </c>
    </row>
    <row r="6741" spans="1:9" hidden="1" x14ac:dyDescent="0.3">
      <c r="A6741" s="1" t="s">
        <v>159</v>
      </c>
      <c r="B6741" s="1" t="s">
        <v>187</v>
      </c>
      <c r="C6741">
        <v>41.680900000000001</v>
      </c>
      <c r="D6741">
        <v>-71.511799999999994</v>
      </c>
      <c r="E6741" s="1" t="s">
        <v>35</v>
      </c>
      <c r="F6741" t="s">
        <v>8224</v>
      </c>
      <c r="G6741">
        <v>0</v>
      </c>
      <c r="H6741">
        <v>0</v>
      </c>
      <c r="I6741">
        <v>0</v>
      </c>
    </row>
    <row r="6742" spans="1:9" hidden="1" x14ac:dyDescent="0.3">
      <c r="A6742" s="1" t="s">
        <v>159</v>
      </c>
      <c r="B6742" s="1" t="s">
        <v>187</v>
      </c>
      <c r="C6742">
        <v>41.680900000000001</v>
      </c>
      <c r="D6742">
        <v>-71.511799999999994</v>
      </c>
      <c r="E6742" s="1" t="s">
        <v>36</v>
      </c>
      <c r="F6742" t="s">
        <v>8456</v>
      </c>
      <c r="G6742">
        <v>0</v>
      </c>
      <c r="H6742">
        <v>0</v>
      </c>
      <c r="I6742">
        <v>0</v>
      </c>
    </row>
    <row r="6743" spans="1:9" hidden="1" x14ac:dyDescent="0.3">
      <c r="A6743" s="1" t="s">
        <v>159</v>
      </c>
      <c r="B6743" s="1" t="s">
        <v>187</v>
      </c>
      <c r="C6743">
        <v>41.680900000000001</v>
      </c>
      <c r="D6743">
        <v>-71.511799999999994</v>
      </c>
      <c r="E6743" s="1" t="s">
        <v>37</v>
      </c>
      <c r="F6743" t="s">
        <v>8687</v>
      </c>
      <c r="G6743">
        <v>0</v>
      </c>
      <c r="H6743">
        <v>0</v>
      </c>
      <c r="I6743">
        <v>0</v>
      </c>
    </row>
    <row r="6744" spans="1:9" hidden="1" x14ac:dyDescent="0.3">
      <c r="A6744" s="1" t="s">
        <v>159</v>
      </c>
      <c r="B6744" s="1" t="s">
        <v>187</v>
      </c>
      <c r="C6744">
        <v>41.680900000000001</v>
      </c>
      <c r="D6744">
        <v>-71.511799999999994</v>
      </c>
      <c r="E6744" s="1" t="s">
        <v>38</v>
      </c>
      <c r="F6744" t="s">
        <v>8918</v>
      </c>
      <c r="G6744">
        <v>0</v>
      </c>
      <c r="H6744">
        <v>0</v>
      </c>
      <c r="I6744">
        <v>0</v>
      </c>
    </row>
    <row r="6745" spans="1:9" hidden="1" x14ac:dyDescent="0.3">
      <c r="A6745" s="1" t="s">
        <v>159</v>
      </c>
      <c r="B6745" s="1" t="s">
        <v>187</v>
      </c>
      <c r="C6745">
        <v>41.680900000000001</v>
      </c>
      <c r="D6745">
        <v>-71.511799999999994</v>
      </c>
      <c r="E6745" s="1" t="s">
        <v>39</v>
      </c>
      <c r="F6745" t="s">
        <v>9149</v>
      </c>
      <c r="G6745">
        <v>0</v>
      </c>
      <c r="H6745">
        <v>0</v>
      </c>
      <c r="I6745">
        <v>0</v>
      </c>
    </row>
    <row r="6746" spans="1:9" hidden="1" x14ac:dyDescent="0.3">
      <c r="A6746" s="1" t="s">
        <v>159</v>
      </c>
      <c r="B6746" s="1" t="s">
        <v>187</v>
      </c>
      <c r="C6746">
        <v>41.680900000000001</v>
      </c>
      <c r="D6746">
        <v>-71.511799999999994</v>
      </c>
      <c r="E6746" s="1" t="s">
        <v>40</v>
      </c>
      <c r="F6746" t="s">
        <v>9380</v>
      </c>
      <c r="G6746">
        <v>0</v>
      </c>
      <c r="H6746">
        <v>0</v>
      </c>
      <c r="I6746">
        <v>0</v>
      </c>
    </row>
    <row r="6747" spans="1:9" hidden="1" x14ac:dyDescent="0.3">
      <c r="A6747" s="1" t="s">
        <v>159</v>
      </c>
      <c r="B6747" s="1" t="s">
        <v>187</v>
      </c>
      <c r="C6747">
        <v>41.680900000000001</v>
      </c>
      <c r="D6747">
        <v>-71.511799999999994</v>
      </c>
      <c r="E6747" s="1" t="s">
        <v>41</v>
      </c>
      <c r="F6747" t="s">
        <v>9611</v>
      </c>
      <c r="G6747">
        <v>0</v>
      </c>
      <c r="H6747">
        <v>0</v>
      </c>
      <c r="I6747">
        <v>0</v>
      </c>
    </row>
    <row r="6748" spans="1:9" hidden="1" x14ac:dyDescent="0.3">
      <c r="A6748" s="1" t="s">
        <v>159</v>
      </c>
      <c r="B6748" s="1" t="s">
        <v>187</v>
      </c>
      <c r="C6748">
        <v>41.680900000000001</v>
      </c>
      <c r="D6748">
        <v>-71.511799999999994</v>
      </c>
      <c r="E6748" s="1" t="s">
        <v>42</v>
      </c>
      <c r="F6748" t="s">
        <v>9842</v>
      </c>
      <c r="G6748">
        <v>0</v>
      </c>
      <c r="H6748">
        <v>0</v>
      </c>
      <c r="I6748">
        <v>0</v>
      </c>
    </row>
    <row r="6749" spans="1:9" hidden="1" x14ac:dyDescent="0.3">
      <c r="A6749" s="1" t="s">
        <v>159</v>
      </c>
      <c r="B6749" s="1" t="s">
        <v>187</v>
      </c>
      <c r="C6749">
        <v>41.680900000000001</v>
      </c>
      <c r="D6749">
        <v>-71.511799999999994</v>
      </c>
      <c r="E6749" s="1" t="s">
        <v>43</v>
      </c>
      <c r="F6749" t="s">
        <v>10071</v>
      </c>
      <c r="G6749">
        <v>0</v>
      </c>
      <c r="H6749">
        <v>0</v>
      </c>
      <c r="I6749">
        <v>0</v>
      </c>
    </row>
    <row r="6750" spans="1:9" hidden="1" x14ac:dyDescent="0.3">
      <c r="A6750" s="1" t="s">
        <v>159</v>
      </c>
      <c r="B6750" s="1" t="s">
        <v>187</v>
      </c>
      <c r="C6750">
        <v>41.680900000000001</v>
      </c>
      <c r="D6750">
        <v>-71.511799999999994</v>
      </c>
      <c r="E6750" s="1" t="s">
        <v>44</v>
      </c>
      <c r="F6750" t="s">
        <v>10299</v>
      </c>
      <c r="G6750">
        <v>0</v>
      </c>
      <c r="H6750">
        <v>0</v>
      </c>
      <c r="I6750">
        <v>0</v>
      </c>
    </row>
    <row r="6751" spans="1:9" hidden="1" x14ac:dyDescent="0.3">
      <c r="A6751" s="1" t="s">
        <v>159</v>
      </c>
      <c r="B6751" s="1" t="s">
        <v>187</v>
      </c>
      <c r="C6751">
        <v>41.680900000000001</v>
      </c>
      <c r="D6751">
        <v>-71.511799999999994</v>
      </c>
      <c r="E6751" s="1" t="s">
        <v>45</v>
      </c>
      <c r="F6751" t="s">
        <v>10520</v>
      </c>
      <c r="G6751">
        <v>0</v>
      </c>
      <c r="H6751">
        <v>0</v>
      </c>
      <c r="I6751">
        <v>0</v>
      </c>
    </row>
    <row r="6752" spans="1:9" hidden="1" x14ac:dyDescent="0.3">
      <c r="A6752" s="1" t="s">
        <v>159</v>
      </c>
      <c r="B6752" s="1" t="s">
        <v>187</v>
      </c>
      <c r="C6752">
        <v>41.680900000000001</v>
      </c>
      <c r="D6752">
        <v>-71.511799999999994</v>
      </c>
      <c r="E6752" s="1" t="s">
        <v>46</v>
      </c>
      <c r="F6752" t="s">
        <v>10736</v>
      </c>
      <c r="G6752">
        <v>0</v>
      </c>
      <c r="H6752">
        <v>0</v>
      </c>
      <c r="I6752">
        <v>0</v>
      </c>
    </row>
    <row r="6753" spans="1:9" hidden="1" x14ac:dyDescent="0.3">
      <c r="A6753" s="1" t="s">
        <v>159</v>
      </c>
      <c r="B6753" s="1" t="s">
        <v>187</v>
      </c>
      <c r="C6753">
        <v>41.680900000000001</v>
      </c>
      <c r="D6753">
        <v>-71.511799999999994</v>
      </c>
      <c r="E6753" s="1" t="s">
        <v>47</v>
      </c>
      <c r="F6753" t="s">
        <v>10951</v>
      </c>
      <c r="G6753">
        <v>0</v>
      </c>
      <c r="H6753">
        <v>0</v>
      </c>
      <c r="I6753">
        <v>0</v>
      </c>
    </row>
    <row r="6754" spans="1:9" hidden="1" x14ac:dyDescent="0.3">
      <c r="A6754" s="1" t="s">
        <v>159</v>
      </c>
      <c r="B6754" s="1" t="s">
        <v>187</v>
      </c>
      <c r="C6754">
        <v>41.680900000000001</v>
      </c>
      <c r="D6754">
        <v>-71.511799999999994</v>
      </c>
      <c r="E6754" s="1" t="s">
        <v>48</v>
      </c>
      <c r="F6754" t="s">
        <v>11754</v>
      </c>
      <c r="G6754">
        <v>0</v>
      </c>
      <c r="H6754">
        <v>0</v>
      </c>
      <c r="I6754">
        <v>0</v>
      </c>
    </row>
    <row r="6755" spans="1:9" hidden="1" x14ac:dyDescent="0.3">
      <c r="A6755" s="1" t="s">
        <v>159</v>
      </c>
      <c r="B6755" s="1" t="s">
        <v>187</v>
      </c>
      <c r="C6755">
        <v>41.680900000000001</v>
      </c>
      <c r="D6755">
        <v>-71.511799999999994</v>
      </c>
      <c r="E6755" s="1" t="s">
        <v>49</v>
      </c>
      <c r="F6755" t="s">
        <v>11945</v>
      </c>
      <c r="G6755">
        <v>0</v>
      </c>
      <c r="H6755">
        <v>0</v>
      </c>
      <c r="I6755">
        <v>0</v>
      </c>
    </row>
    <row r="6756" spans="1:9" hidden="1" x14ac:dyDescent="0.3">
      <c r="A6756" s="1" t="s">
        <v>159</v>
      </c>
      <c r="B6756" s="1" t="s">
        <v>187</v>
      </c>
      <c r="C6756">
        <v>41.680900000000001</v>
      </c>
      <c r="D6756">
        <v>-71.511799999999994</v>
      </c>
      <c r="E6756" s="1" t="s">
        <v>50</v>
      </c>
      <c r="F6756" t="s">
        <v>12117</v>
      </c>
      <c r="G6756">
        <v>0</v>
      </c>
      <c r="H6756">
        <v>0</v>
      </c>
      <c r="I6756">
        <v>0</v>
      </c>
    </row>
    <row r="6757" spans="1:9" hidden="1" x14ac:dyDescent="0.3">
      <c r="A6757" s="1" t="s">
        <v>159</v>
      </c>
      <c r="B6757" s="1" t="s">
        <v>187</v>
      </c>
      <c r="C6757">
        <v>41.680900000000001</v>
      </c>
      <c r="D6757">
        <v>-71.511799999999994</v>
      </c>
      <c r="E6757" s="1" t="s">
        <v>51</v>
      </c>
      <c r="F6757" t="s">
        <v>12266</v>
      </c>
      <c r="G6757">
        <v>0</v>
      </c>
      <c r="H6757">
        <v>0</v>
      </c>
      <c r="I6757">
        <v>0</v>
      </c>
    </row>
    <row r="6758" spans="1:9" hidden="1" x14ac:dyDescent="0.3">
      <c r="A6758" s="1" t="s">
        <v>159</v>
      </c>
      <c r="B6758" s="1" t="s">
        <v>187</v>
      </c>
      <c r="C6758">
        <v>41.680900000000001</v>
      </c>
      <c r="D6758">
        <v>-71.511799999999994</v>
      </c>
      <c r="E6758" s="1" t="s">
        <v>52</v>
      </c>
      <c r="F6758" t="s">
        <v>17240</v>
      </c>
      <c r="G6758">
        <v>0</v>
      </c>
      <c r="H6758">
        <v>3</v>
      </c>
      <c r="I6758">
        <v>0</v>
      </c>
    </row>
    <row r="6759" spans="1:9" hidden="1" x14ac:dyDescent="0.3">
      <c r="A6759" s="1" t="s">
        <v>159</v>
      </c>
      <c r="B6759" s="1" t="s">
        <v>187</v>
      </c>
      <c r="C6759">
        <v>41.680900000000001</v>
      </c>
      <c r="D6759">
        <v>-71.511799999999994</v>
      </c>
      <c r="E6759" s="1" t="s">
        <v>53</v>
      </c>
      <c r="F6759" t="s">
        <v>17241</v>
      </c>
      <c r="G6759">
        <v>0</v>
      </c>
      <c r="H6759">
        <v>5</v>
      </c>
      <c r="I6759">
        <v>0</v>
      </c>
    </row>
    <row r="6760" spans="1:9" hidden="1" x14ac:dyDescent="0.3">
      <c r="A6760" s="1" t="s">
        <v>159</v>
      </c>
      <c r="B6760" s="1" t="s">
        <v>187</v>
      </c>
      <c r="C6760">
        <v>41.680900000000001</v>
      </c>
      <c r="D6760">
        <v>-71.511799999999994</v>
      </c>
      <c r="E6760" s="1" t="s">
        <v>54</v>
      </c>
      <c r="F6760" t="s">
        <v>17242</v>
      </c>
      <c r="G6760">
        <v>0</v>
      </c>
      <c r="H6760">
        <v>5</v>
      </c>
      <c r="I6760">
        <v>0</v>
      </c>
    </row>
    <row r="6761" spans="1:9" hidden="1" x14ac:dyDescent="0.3">
      <c r="A6761" s="1" t="s">
        <v>159</v>
      </c>
      <c r="B6761" s="1" t="s">
        <v>187</v>
      </c>
      <c r="C6761">
        <v>41.680900000000001</v>
      </c>
      <c r="D6761">
        <v>-71.511799999999994</v>
      </c>
      <c r="E6761" s="1" t="s">
        <v>21548</v>
      </c>
      <c r="F6761" t="s">
        <v>21678</v>
      </c>
      <c r="G6761">
        <v>0</v>
      </c>
      <c r="H6761">
        <v>14</v>
      </c>
      <c r="I6761">
        <v>0</v>
      </c>
    </row>
    <row r="6762" spans="1:9" hidden="1" x14ac:dyDescent="0.3">
      <c r="A6762" s="1" t="s">
        <v>159</v>
      </c>
      <c r="B6762" s="1" t="s">
        <v>188</v>
      </c>
      <c r="C6762">
        <v>44.268500000000003</v>
      </c>
      <c r="D6762">
        <v>-89.616500000000002</v>
      </c>
      <c r="E6762" s="1" t="s">
        <v>4</v>
      </c>
      <c r="F6762" t="s">
        <v>908</v>
      </c>
      <c r="G6762">
        <v>0</v>
      </c>
      <c r="H6762">
        <v>0</v>
      </c>
      <c r="I6762">
        <v>0</v>
      </c>
    </row>
    <row r="6763" spans="1:9" hidden="1" x14ac:dyDescent="0.3">
      <c r="A6763" s="1" t="s">
        <v>159</v>
      </c>
      <c r="B6763" s="1" t="s">
        <v>188</v>
      </c>
      <c r="C6763">
        <v>44.268500000000003</v>
      </c>
      <c r="D6763">
        <v>-89.616500000000002</v>
      </c>
      <c r="E6763" s="1" t="s">
        <v>5</v>
      </c>
      <c r="F6763" t="s">
        <v>1150</v>
      </c>
      <c r="G6763">
        <v>0</v>
      </c>
      <c r="H6763">
        <v>0</v>
      </c>
      <c r="I6763">
        <v>0</v>
      </c>
    </row>
    <row r="6764" spans="1:9" hidden="1" x14ac:dyDescent="0.3">
      <c r="A6764" s="1" t="s">
        <v>159</v>
      </c>
      <c r="B6764" s="1" t="s">
        <v>188</v>
      </c>
      <c r="C6764">
        <v>44.268500000000003</v>
      </c>
      <c r="D6764">
        <v>-89.616500000000002</v>
      </c>
      <c r="E6764" s="1" t="s">
        <v>6</v>
      </c>
      <c r="F6764" t="s">
        <v>1392</v>
      </c>
      <c r="G6764">
        <v>0</v>
      </c>
      <c r="H6764">
        <v>0</v>
      </c>
      <c r="I6764">
        <v>0</v>
      </c>
    </row>
    <row r="6765" spans="1:9" hidden="1" x14ac:dyDescent="0.3">
      <c r="A6765" s="1" t="s">
        <v>159</v>
      </c>
      <c r="B6765" s="1" t="s">
        <v>188</v>
      </c>
      <c r="C6765">
        <v>44.268500000000003</v>
      </c>
      <c r="D6765">
        <v>-89.616500000000002</v>
      </c>
      <c r="E6765" s="1" t="s">
        <v>7</v>
      </c>
      <c r="F6765" t="s">
        <v>1633</v>
      </c>
      <c r="G6765">
        <v>0</v>
      </c>
      <c r="H6765">
        <v>0</v>
      </c>
      <c r="I6765">
        <v>0</v>
      </c>
    </row>
    <row r="6766" spans="1:9" hidden="1" x14ac:dyDescent="0.3">
      <c r="A6766" s="1" t="s">
        <v>159</v>
      </c>
      <c r="B6766" s="1" t="s">
        <v>188</v>
      </c>
      <c r="C6766">
        <v>44.268500000000003</v>
      </c>
      <c r="D6766">
        <v>-89.616500000000002</v>
      </c>
      <c r="E6766" s="1" t="s">
        <v>8</v>
      </c>
      <c r="F6766" t="s">
        <v>1874</v>
      </c>
      <c r="G6766">
        <v>0</v>
      </c>
      <c r="H6766">
        <v>0</v>
      </c>
      <c r="I6766">
        <v>0</v>
      </c>
    </row>
    <row r="6767" spans="1:9" hidden="1" x14ac:dyDescent="0.3">
      <c r="A6767" s="1" t="s">
        <v>159</v>
      </c>
      <c r="B6767" s="1" t="s">
        <v>188</v>
      </c>
      <c r="C6767">
        <v>44.268500000000003</v>
      </c>
      <c r="D6767">
        <v>-89.616500000000002</v>
      </c>
      <c r="E6767" s="1" t="s">
        <v>9</v>
      </c>
      <c r="F6767" t="s">
        <v>2112</v>
      </c>
      <c r="G6767">
        <v>0</v>
      </c>
      <c r="H6767">
        <v>0</v>
      </c>
      <c r="I6767">
        <v>0</v>
      </c>
    </row>
    <row r="6768" spans="1:9" hidden="1" x14ac:dyDescent="0.3">
      <c r="A6768" s="1" t="s">
        <v>159</v>
      </c>
      <c r="B6768" s="1" t="s">
        <v>188</v>
      </c>
      <c r="C6768">
        <v>44.268500000000003</v>
      </c>
      <c r="D6768">
        <v>-89.616500000000002</v>
      </c>
      <c r="E6768" s="1" t="s">
        <v>10</v>
      </c>
      <c r="F6768" t="s">
        <v>2350</v>
      </c>
      <c r="G6768">
        <v>0</v>
      </c>
      <c r="H6768">
        <v>0</v>
      </c>
      <c r="I6768">
        <v>0</v>
      </c>
    </row>
    <row r="6769" spans="1:9" hidden="1" x14ac:dyDescent="0.3">
      <c r="A6769" s="1" t="s">
        <v>159</v>
      </c>
      <c r="B6769" s="1" t="s">
        <v>188</v>
      </c>
      <c r="C6769">
        <v>44.268500000000003</v>
      </c>
      <c r="D6769">
        <v>-89.616500000000002</v>
      </c>
      <c r="E6769" s="1" t="s">
        <v>11</v>
      </c>
      <c r="F6769" t="s">
        <v>2588</v>
      </c>
      <c r="G6769">
        <v>0</v>
      </c>
      <c r="H6769">
        <v>0</v>
      </c>
      <c r="I6769">
        <v>0</v>
      </c>
    </row>
    <row r="6770" spans="1:9" hidden="1" x14ac:dyDescent="0.3">
      <c r="A6770" s="1" t="s">
        <v>159</v>
      </c>
      <c r="B6770" s="1" t="s">
        <v>188</v>
      </c>
      <c r="C6770">
        <v>44.268500000000003</v>
      </c>
      <c r="D6770">
        <v>-89.616500000000002</v>
      </c>
      <c r="E6770" s="1" t="s">
        <v>12</v>
      </c>
      <c r="F6770" t="s">
        <v>2826</v>
      </c>
      <c r="G6770">
        <v>0</v>
      </c>
      <c r="H6770">
        <v>0</v>
      </c>
      <c r="I6770">
        <v>0</v>
      </c>
    </row>
    <row r="6771" spans="1:9" hidden="1" x14ac:dyDescent="0.3">
      <c r="A6771" s="1" t="s">
        <v>159</v>
      </c>
      <c r="B6771" s="1" t="s">
        <v>188</v>
      </c>
      <c r="C6771">
        <v>44.268500000000003</v>
      </c>
      <c r="D6771">
        <v>-89.616500000000002</v>
      </c>
      <c r="E6771" s="1" t="s">
        <v>13</v>
      </c>
      <c r="F6771" t="s">
        <v>3064</v>
      </c>
      <c r="G6771">
        <v>0</v>
      </c>
      <c r="H6771">
        <v>0</v>
      </c>
      <c r="I6771">
        <v>0</v>
      </c>
    </row>
    <row r="6772" spans="1:9" hidden="1" x14ac:dyDescent="0.3">
      <c r="A6772" s="1" t="s">
        <v>159</v>
      </c>
      <c r="B6772" s="1" t="s">
        <v>188</v>
      </c>
      <c r="C6772">
        <v>44.268500000000003</v>
      </c>
      <c r="D6772">
        <v>-89.616500000000002</v>
      </c>
      <c r="E6772" s="1" t="s">
        <v>14</v>
      </c>
      <c r="F6772" t="s">
        <v>3301</v>
      </c>
      <c r="G6772">
        <v>0</v>
      </c>
      <c r="H6772">
        <v>0</v>
      </c>
      <c r="I6772">
        <v>0</v>
      </c>
    </row>
    <row r="6773" spans="1:9" hidden="1" x14ac:dyDescent="0.3">
      <c r="A6773" s="1" t="s">
        <v>159</v>
      </c>
      <c r="B6773" s="1" t="s">
        <v>188</v>
      </c>
      <c r="C6773">
        <v>44.268500000000003</v>
      </c>
      <c r="D6773">
        <v>-89.616500000000002</v>
      </c>
      <c r="E6773" s="1" t="s">
        <v>15</v>
      </c>
      <c r="F6773" t="s">
        <v>3537</v>
      </c>
      <c r="G6773">
        <v>0</v>
      </c>
      <c r="H6773">
        <v>0</v>
      </c>
      <c r="I6773">
        <v>0</v>
      </c>
    </row>
    <row r="6774" spans="1:9" hidden="1" x14ac:dyDescent="0.3">
      <c r="A6774" s="1" t="s">
        <v>159</v>
      </c>
      <c r="B6774" s="1" t="s">
        <v>188</v>
      </c>
      <c r="C6774">
        <v>44.268500000000003</v>
      </c>
      <c r="D6774">
        <v>-89.616500000000002</v>
      </c>
      <c r="E6774" s="1" t="s">
        <v>16</v>
      </c>
      <c r="F6774" t="s">
        <v>3773</v>
      </c>
      <c r="G6774">
        <v>0</v>
      </c>
      <c r="H6774">
        <v>0</v>
      </c>
      <c r="I6774">
        <v>0</v>
      </c>
    </row>
    <row r="6775" spans="1:9" hidden="1" x14ac:dyDescent="0.3">
      <c r="A6775" s="1" t="s">
        <v>159</v>
      </c>
      <c r="B6775" s="1" t="s">
        <v>188</v>
      </c>
      <c r="C6775">
        <v>44.268500000000003</v>
      </c>
      <c r="D6775">
        <v>-89.616500000000002</v>
      </c>
      <c r="E6775" s="1" t="s">
        <v>17</v>
      </c>
      <c r="F6775" t="s">
        <v>4008</v>
      </c>
      <c r="G6775">
        <v>0</v>
      </c>
      <c r="H6775">
        <v>0</v>
      </c>
      <c r="I6775">
        <v>0</v>
      </c>
    </row>
    <row r="6776" spans="1:9" hidden="1" x14ac:dyDescent="0.3">
      <c r="A6776" s="1" t="s">
        <v>159</v>
      </c>
      <c r="B6776" s="1" t="s">
        <v>188</v>
      </c>
      <c r="C6776">
        <v>44.268500000000003</v>
      </c>
      <c r="D6776">
        <v>-89.616500000000002</v>
      </c>
      <c r="E6776" s="1" t="s">
        <v>18</v>
      </c>
      <c r="F6776" t="s">
        <v>4243</v>
      </c>
      <c r="G6776">
        <v>0</v>
      </c>
      <c r="H6776">
        <v>0</v>
      </c>
      <c r="I6776">
        <v>0</v>
      </c>
    </row>
    <row r="6777" spans="1:9" hidden="1" x14ac:dyDescent="0.3">
      <c r="A6777" s="1" t="s">
        <v>159</v>
      </c>
      <c r="B6777" s="1" t="s">
        <v>188</v>
      </c>
      <c r="C6777">
        <v>44.268500000000003</v>
      </c>
      <c r="D6777">
        <v>-89.616500000000002</v>
      </c>
      <c r="E6777" s="1" t="s">
        <v>19</v>
      </c>
      <c r="F6777" t="s">
        <v>4478</v>
      </c>
      <c r="G6777">
        <v>0</v>
      </c>
      <c r="H6777">
        <v>0</v>
      </c>
      <c r="I6777">
        <v>0</v>
      </c>
    </row>
    <row r="6778" spans="1:9" hidden="1" x14ac:dyDescent="0.3">
      <c r="A6778" s="1" t="s">
        <v>159</v>
      </c>
      <c r="B6778" s="1" t="s">
        <v>188</v>
      </c>
      <c r="C6778">
        <v>44.268500000000003</v>
      </c>
      <c r="D6778">
        <v>-89.616500000000002</v>
      </c>
      <c r="E6778" s="1" t="s">
        <v>20</v>
      </c>
      <c r="F6778" t="s">
        <v>4713</v>
      </c>
      <c r="G6778">
        <v>0</v>
      </c>
      <c r="H6778">
        <v>0</v>
      </c>
      <c r="I6778">
        <v>0</v>
      </c>
    </row>
    <row r="6779" spans="1:9" hidden="1" x14ac:dyDescent="0.3">
      <c r="A6779" s="1" t="s">
        <v>159</v>
      </c>
      <c r="B6779" s="1" t="s">
        <v>188</v>
      </c>
      <c r="C6779">
        <v>44.268500000000003</v>
      </c>
      <c r="D6779">
        <v>-89.616500000000002</v>
      </c>
      <c r="E6779" s="1" t="s">
        <v>21</v>
      </c>
      <c r="F6779" t="s">
        <v>4948</v>
      </c>
      <c r="G6779">
        <v>0</v>
      </c>
      <c r="H6779">
        <v>0</v>
      </c>
      <c r="I6779">
        <v>0</v>
      </c>
    </row>
    <row r="6780" spans="1:9" hidden="1" x14ac:dyDescent="0.3">
      <c r="A6780" s="1" t="s">
        <v>159</v>
      </c>
      <c r="B6780" s="1" t="s">
        <v>188</v>
      </c>
      <c r="C6780">
        <v>44.268500000000003</v>
      </c>
      <c r="D6780">
        <v>-89.616500000000002</v>
      </c>
      <c r="E6780" s="1" t="s">
        <v>22</v>
      </c>
      <c r="F6780" t="s">
        <v>5183</v>
      </c>
      <c r="G6780">
        <v>0</v>
      </c>
      <c r="H6780">
        <v>0</v>
      </c>
      <c r="I6780">
        <v>0</v>
      </c>
    </row>
    <row r="6781" spans="1:9" hidden="1" x14ac:dyDescent="0.3">
      <c r="A6781" s="1" t="s">
        <v>159</v>
      </c>
      <c r="B6781" s="1" t="s">
        <v>188</v>
      </c>
      <c r="C6781">
        <v>44.268500000000003</v>
      </c>
      <c r="D6781">
        <v>-89.616500000000002</v>
      </c>
      <c r="E6781" s="1" t="s">
        <v>23</v>
      </c>
      <c r="F6781" t="s">
        <v>5418</v>
      </c>
      <c r="G6781">
        <v>0</v>
      </c>
      <c r="H6781">
        <v>0</v>
      </c>
      <c r="I6781">
        <v>0</v>
      </c>
    </row>
    <row r="6782" spans="1:9" hidden="1" x14ac:dyDescent="0.3">
      <c r="A6782" s="1" t="s">
        <v>159</v>
      </c>
      <c r="B6782" s="1" t="s">
        <v>188</v>
      </c>
      <c r="C6782">
        <v>44.268500000000003</v>
      </c>
      <c r="D6782">
        <v>-89.616500000000002</v>
      </c>
      <c r="E6782" s="1" t="s">
        <v>24</v>
      </c>
      <c r="F6782" t="s">
        <v>5653</v>
      </c>
      <c r="G6782">
        <v>0</v>
      </c>
      <c r="H6782">
        <v>0</v>
      </c>
      <c r="I6782">
        <v>0</v>
      </c>
    </row>
    <row r="6783" spans="1:9" hidden="1" x14ac:dyDescent="0.3">
      <c r="A6783" s="1" t="s">
        <v>159</v>
      </c>
      <c r="B6783" s="1" t="s">
        <v>188</v>
      </c>
      <c r="C6783">
        <v>44.268500000000003</v>
      </c>
      <c r="D6783">
        <v>-89.616500000000002</v>
      </c>
      <c r="E6783" s="1" t="s">
        <v>25</v>
      </c>
      <c r="F6783" t="s">
        <v>5887</v>
      </c>
      <c r="G6783">
        <v>0</v>
      </c>
      <c r="H6783">
        <v>0</v>
      </c>
      <c r="I6783">
        <v>0</v>
      </c>
    </row>
    <row r="6784" spans="1:9" hidden="1" x14ac:dyDescent="0.3">
      <c r="A6784" s="1" t="s">
        <v>159</v>
      </c>
      <c r="B6784" s="1" t="s">
        <v>188</v>
      </c>
      <c r="C6784">
        <v>44.268500000000003</v>
      </c>
      <c r="D6784">
        <v>-89.616500000000002</v>
      </c>
      <c r="E6784" s="1" t="s">
        <v>26</v>
      </c>
      <c r="F6784" t="s">
        <v>6121</v>
      </c>
      <c r="G6784">
        <v>0</v>
      </c>
      <c r="H6784">
        <v>0</v>
      </c>
      <c r="I6784">
        <v>0</v>
      </c>
    </row>
    <row r="6785" spans="1:9" hidden="1" x14ac:dyDescent="0.3">
      <c r="A6785" s="1" t="s">
        <v>159</v>
      </c>
      <c r="B6785" s="1" t="s">
        <v>188</v>
      </c>
      <c r="C6785">
        <v>44.268500000000003</v>
      </c>
      <c r="D6785">
        <v>-89.616500000000002</v>
      </c>
      <c r="E6785" s="1" t="s">
        <v>27</v>
      </c>
      <c r="F6785" t="s">
        <v>6355</v>
      </c>
      <c r="G6785">
        <v>0</v>
      </c>
      <c r="H6785">
        <v>0</v>
      </c>
      <c r="I6785">
        <v>0</v>
      </c>
    </row>
    <row r="6786" spans="1:9" hidden="1" x14ac:dyDescent="0.3">
      <c r="A6786" s="1" t="s">
        <v>159</v>
      </c>
      <c r="B6786" s="1" t="s">
        <v>188</v>
      </c>
      <c r="C6786">
        <v>44.268500000000003</v>
      </c>
      <c r="D6786">
        <v>-89.616500000000002</v>
      </c>
      <c r="E6786" s="1" t="s">
        <v>28</v>
      </c>
      <c r="F6786" t="s">
        <v>6589</v>
      </c>
      <c r="G6786">
        <v>0</v>
      </c>
      <c r="H6786">
        <v>0</v>
      </c>
      <c r="I6786">
        <v>0</v>
      </c>
    </row>
    <row r="6787" spans="1:9" hidden="1" x14ac:dyDescent="0.3">
      <c r="A6787" s="1" t="s">
        <v>159</v>
      </c>
      <c r="B6787" s="1" t="s">
        <v>188</v>
      </c>
      <c r="C6787">
        <v>44.268500000000003</v>
      </c>
      <c r="D6787">
        <v>-89.616500000000002</v>
      </c>
      <c r="E6787" s="1" t="s">
        <v>29</v>
      </c>
      <c r="F6787" t="s">
        <v>6823</v>
      </c>
      <c r="G6787">
        <v>0</v>
      </c>
      <c r="H6787">
        <v>0</v>
      </c>
      <c r="I6787">
        <v>0</v>
      </c>
    </row>
    <row r="6788" spans="1:9" hidden="1" x14ac:dyDescent="0.3">
      <c r="A6788" s="1" t="s">
        <v>159</v>
      </c>
      <c r="B6788" s="1" t="s">
        <v>188</v>
      </c>
      <c r="C6788">
        <v>44.268500000000003</v>
      </c>
      <c r="D6788">
        <v>-89.616500000000002</v>
      </c>
      <c r="E6788" s="1" t="s">
        <v>30</v>
      </c>
      <c r="F6788" t="s">
        <v>7057</v>
      </c>
      <c r="G6788">
        <v>0</v>
      </c>
      <c r="H6788">
        <v>0</v>
      </c>
      <c r="I6788">
        <v>0</v>
      </c>
    </row>
    <row r="6789" spans="1:9" hidden="1" x14ac:dyDescent="0.3">
      <c r="A6789" s="1" t="s">
        <v>159</v>
      </c>
      <c r="B6789" s="1" t="s">
        <v>188</v>
      </c>
      <c r="C6789">
        <v>44.268500000000003</v>
      </c>
      <c r="D6789">
        <v>-89.616500000000002</v>
      </c>
      <c r="E6789" s="1" t="s">
        <v>31</v>
      </c>
      <c r="F6789" t="s">
        <v>7291</v>
      </c>
      <c r="G6789">
        <v>0</v>
      </c>
      <c r="H6789">
        <v>0</v>
      </c>
      <c r="I6789">
        <v>0</v>
      </c>
    </row>
    <row r="6790" spans="1:9" hidden="1" x14ac:dyDescent="0.3">
      <c r="A6790" s="1" t="s">
        <v>159</v>
      </c>
      <c r="B6790" s="1" t="s">
        <v>188</v>
      </c>
      <c r="C6790">
        <v>44.268500000000003</v>
      </c>
      <c r="D6790">
        <v>-89.616500000000002</v>
      </c>
      <c r="E6790" s="1" t="s">
        <v>32</v>
      </c>
      <c r="F6790" t="s">
        <v>7525</v>
      </c>
      <c r="G6790">
        <v>0</v>
      </c>
      <c r="H6790">
        <v>0</v>
      </c>
      <c r="I6790">
        <v>0</v>
      </c>
    </row>
    <row r="6791" spans="1:9" hidden="1" x14ac:dyDescent="0.3">
      <c r="A6791" s="1" t="s">
        <v>159</v>
      </c>
      <c r="B6791" s="1" t="s">
        <v>188</v>
      </c>
      <c r="C6791">
        <v>44.268500000000003</v>
      </c>
      <c r="D6791">
        <v>-89.616500000000002</v>
      </c>
      <c r="E6791" s="1" t="s">
        <v>33</v>
      </c>
      <c r="F6791" t="s">
        <v>7759</v>
      </c>
      <c r="G6791">
        <v>0</v>
      </c>
      <c r="H6791">
        <v>0</v>
      </c>
      <c r="I6791">
        <v>0</v>
      </c>
    </row>
    <row r="6792" spans="1:9" hidden="1" x14ac:dyDescent="0.3">
      <c r="A6792" s="1" t="s">
        <v>159</v>
      </c>
      <c r="B6792" s="1" t="s">
        <v>188</v>
      </c>
      <c r="C6792">
        <v>44.268500000000003</v>
      </c>
      <c r="D6792">
        <v>-89.616500000000002</v>
      </c>
      <c r="E6792" s="1" t="s">
        <v>34</v>
      </c>
      <c r="F6792" t="s">
        <v>7993</v>
      </c>
      <c r="G6792">
        <v>0</v>
      </c>
      <c r="H6792">
        <v>0</v>
      </c>
      <c r="I6792">
        <v>0</v>
      </c>
    </row>
    <row r="6793" spans="1:9" hidden="1" x14ac:dyDescent="0.3">
      <c r="A6793" s="1" t="s">
        <v>159</v>
      </c>
      <c r="B6793" s="1" t="s">
        <v>188</v>
      </c>
      <c r="C6793">
        <v>44.268500000000003</v>
      </c>
      <c r="D6793">
        <v>-89.616500000000002</v>
      </c>
      <c r="E6793" s="1" t="s">
        <v>35</v>
      </c>
      <c r="F6793" t="s">
        <v>8225</v>
      </c>
      <c r="G6793">
        <v>0</v>
      </c>
      <c r="H6793">
        <v>0</v>
      </c>
      <c r="I6793">
        <v>0</v>
      </c>
    </row>
    <row r="6794" spans="1:9" hidden="1" x14ac:dyDescent="0.3">
      <c r="A6794" s="1" t="s">
        <v>159</v>
      </c>
      <c r="B6794" s="1" t="s">
        <v>188</v>
      </c>
      <c r="C6794">
        <v>44.268500000000003</v>
      </c>
      <c r="D6794">
        <v>-89.616500000000002</v>
      </c>
      <c r="E6794" s="1" t="s">
        <v>36</v>
      </c>
      <c r="F6794" t="s">
        <v>8457</v>
      </c>
      <c r="G6794">
        <v>0</v>
      </c>
      <c r="H6794">
        <v>0</v>
      </c>
      <c r="I6794">
        <v>0</v>
      </c>
    </row>
    <row r="6795" spans="1:9" hidden="1" x14ac:dyDescent="0.3">
      <c r="A6795" s="1" t="s">
        <v>159</v>
      </c>
      <c r="B6795" s="1" t="s">
        <v>188</v>
      </c>
      <c r="C6795">
        <v>44.268500000000003</v>
      </c>
      <c r="D6795">
        <v>-89.616500000000002</v>
      </c>
      <c r="E6795" s="1" t="s">
        <v>37</v>
      </c>
      <c r="F6795" t="s">
        <v>8688</v>
      </c>
      <c r="G6795">
        <v>0</v>
      </c>
      <c r="H6795">
        <v>0</v>
      </c>
      <c r="I6795">
        <v>0</v>
      </c>
    </row>
    <row r="6796" spans="1:9" hidden="1" x14ac:dyDescent="0.3">
      <c r="A6796" s="1" t="s">
        <v>159</v>
      </c>
      <c r="B6796" s="1" t="s">
        <v>188</v>
      </c>
      <c r="C6796">
        <v>44.268500000000003</v>
      </c>
      <c r="D6796">
        <v>-89.616500000000002</v>
      </c>
      <c r="E6796" s="1" t="s">
        <v>38</v>
      </c>
      <c r="F6796" t="s">
        <v>8919</v>
      </c>
      <c r="G6796">
        <v>0</v>
      </c>
      <c r="H6796">
        <v>0</v>
      </c>
      <c r="I6796">
        <v>0</v>
      </c>
    </row>
    <row r="6797" spans="1:9" hidden="1" x14ac:dyDescent="0.3">
      <c r="A6797" s="1" t="s">
        <v>159</v>
      </c>
      <c r="B6797" s="1" t="s">
        <v>188</v>
      </c>
      <c r="C6797">
        <v>44.268500000000003</v>
      </c>
      <c r="D6797">
        <v>-89.616500000000002</v>
      </c>
      <c r="E6797" s="1" t="s">
        <v>39</v>
      </c>
      <c r="F6797" t="s">
        <v>9150</v>
      </c>
      <c r="G6797">
        <v>0</v>
      </c>
      <c r="H6797">
        <v>0</v>
      </c>
      <c r="I6797">
        <v>0</v>
      </c>
    </row>
    <row r="6798" spans="1:9" hidden="1" x14ac:dyDescent="0.3">
      <c r="A6798" s="1" t="s">
        <v>159</v>
      </c>
      <c r="B6798" s="1" t="s">
        <v>188</v>
      </c>
      <c r="C6798">
        <v>44.268500000000003</v>
      </c>
      <c r="D6798">
        <v>-89.616500000000002</v>
      </c>
      <c r="E6798" s="1" t="s">
        <v>40</v>
      </c>
      <c r="F6798" t="s">
        <v>9381</v>
      </c>
      <c r="G6798">
        <v>0</v>
      </c>
      <c r="H6798">
        <v>0</v>
      </c>
      <c r="I6798">
        <v>0</v>
      </c>
    </row>
    <row r="6799" spans="1:9" hidden="1" x14ac:dyDescent="0.3">
      <c r="A6799" s="1" t="s">
        <v>159</v>
      </c>
      <c r="B6799" s="1" t="s">
        <v>188</v>
      </c>
      <c r="C6799">
        <v>44.268500000000003</v>
      </c>
      <c r="D6799">
        <v>-89.616500000000002</v>
      </c>
      <c r="E6799" s="1" t="s">
        <v>41</v>
      </c>
      <c r="F6799" t="s">
        <v>9612</v>
      </c>
      <c r="G6799">
        <v>0</v>
      </c>
      <c r="H6799">
        <v>0</v>
      </c>
      <c r="I6799">
        <v>0</v>
      </c>
    </row>
    <row r="6800" spans="1:9" hidden="1" x14ac:dyDescent="0.3">
      <c r="A6800" s="1" t="s">
        <v>159</v>
      </c>
      <c r="B6800" s="1" t="s">
        <v>188</v>
      </c>
      <c r="C6800">
        <v>44.268500000000003</v>
      </c>
      <c r="D6800">
        <v>-89.616500000000002</v>
      </c>
      <c r="E6800" s="1" t="s">
        <v>42</v>
      </c>
      <c r="F6800" t="s">
        <v>9843</v>
      </c>
      <c r="G6800">
        <v>0</v>
      </c>
      <c r="H6800">
        <v>0</v>
      </c>
      <c r="I6800">
        <v>0</v>
      </c>
    </row>
    <row r="6801" spans="1:9" hidden="1" x14ac:dyDescent="0.3">
      <c r="A6801" s="1" t="s">
        <v>159</v>
      </c>
      <c r="B6801" s="1" t="s">
        <v>188</v>
      </c>
      <c r="C6801">
        <v>44.268500000000003</v>
      </c>
      <c r="D6801">
        <v>-89.616500000000002</v>
      </c>
      <c r="E6801" s="1" t="s">
        <v>43</v>
      </c>
      <c r="F6801" t="s">
        <v>10072</v>
      </c>
      <c r="G6801">
        <v>0</v>
      </c>
      <c r="H6801">
        <v>0</v>
      </c>
      <c r="I6801">
        <v>0</v>
      </c>
    </row>
    <row r="6802" spans="1:9" hidden="1" x14ac:dyDescent="0.3">
      <c r="A6802" s="1" t="s">
        <v>159</v>
      </c>
      <c r="B6802" s="1" t="s">
        <v>188</v>
      </c>
      <c r="C6802">
        <v>44.268500000000003</v>
      </c>
      <c r="D6802">
        <v>-89.616500000000002</v>
      </c>
      <c r="E6802" s="1" t="s">
        <v>44</v>
      </c>
      <c r="F6802" t="s">
        <v>10300</v>
      </c>
      <c r="G6802">
        <v>0</v>
      </c>
      <c r="H6802">
        <v>0</v>
      </c>
      <c r="I6802">
        <v>0</v>
      </c>
    </row>
    <row r="6803" spans="1:9" hidden="1" x14ac:dyDescent="0.3">
      <c r="A6803" s="1" t="s">
        <v>159</v>
      </c>
      <c r="B6803" s="1" t="s">
        <v>188</v>
      </c>
      <c r="C6803">
        <v>44.268500000000003</v>
      </c>
      <c r="D6803">
        <v>-89.616500000000002</v>
      </c>
      <c r="E6803" s="1" t="s">
        <v>45</v>
      </c>
      <c r="F6803" t="s">
        <v>10521</v>
      </c>
      <c r="G6803">
        <v>0</v>
      </c>
      <c r="H6803">
        <v>0</v>
      </c>
      <c r="I6803">
        <v>0</v>
      </c>
    </row>
    <row r="6804" spans="1:9" hidden="1" x14ac:dyDescent="0.3">
      <c r="A6804" s="1" t="s">
        <v>159</v>
      </c>
      <c r="B6804" s="1" t="s">
        <v>188</v>
      </c>
      <c r="C6804">
        <v>44.268500000000003</v>
      </c>
      <c r="D6804">
        <v>-89.616500000000002</v>
      </c>
      <c r="E6804" s="1" t="s">
        <v>46</v>
      </c>
      <c r="F6804" t="s">
        <v>10737</v>
      </c>
      <c r="G6804">
        <v>0</v>
      </c>
      <c r="H6804">
        <v>0</v>
      </c>
      <c r="I6804">
        <v>0</v>
      </c>
    </row>
    <row r="6805" spans="1:9" hidden="1" x14ac:dyDescent="0.3">
      <c r="A6805" s="1" t="s">
        <v>159</v>
      </c>
      <c r="B6805" s="1" t="s">
        <v>188</v>
      </c>
      <c r="C6805">
        <v>44.268500000000003</v>
      </c>
      <c r="D6805">
        <v>-89.616500000000002</v>
      </c>
      <c r="E6805" s="1" t="s">
        <v>47</v>
      </c>
      <c r="F6805" t="s">
        <v>10952</v>
      </c>
      <c r="G6805">
        <v>0</v>
      </c>
      <c r="H6805">
        <v>0</v>
      </c>
      <c r="I6805">
        <v>0</v>
      </c>
    </row>
    <row r="6806" spans="1:9" hidden="1" x14ac:dyDescent="0.3">
      <c r="A6806" s="1" t="s">
        <v>159</v>
      </c>
      <c r="B6806" s="1" t="s">
        <v>188</v>
      </c>
      <c r="C6806">
        <v>44.268500000000003</v>
      </c>
      <c r="D6806">
        <v>-89.616500000000002</v>
      </c>
      <c r="E6806" s="1" t="s">
        <v>48</v>
      </c>
      <c r="F6806" t="s">
        <v>11755</v>
      </c>
      <c r="G6806">
        <v>0</v>
      </c>
      <c r="H6806">
        <v>0</v>
      </c>
      <c r="I6806">
        <v>0</v>
      </c>
    </row>
    <row r="6807" spans="1:9" hidden="1" x14ac:dyDescent="0.3">
      <c r="A6807" s="1" t="s">
        <v>159</v>
      </c>
      <c r="B6807" s="1" t="s">
        <v>188</v>
      </c>
      <c r="C6807">
        <v>44.268500000000003</v>
      </c>
      <c r="D6807">
        <v>-89.616500000000002</v>
      </c>
      <c r="E6807" s="1" t="s">
        <v>49</v>
      </c>
      <c r="F6807" t="s">
        <v>11946</v>
      </c>
      <c r="G6807">
        <v>0</v>
      </c>
      <c r="H6807">
        <v>0</v>
      </c>
      <c r="I6807">
        <v>0</v>
      </c>
    </row>
    <row r="6808" spans="1:9" hidden="1" x14ac:dyDescent="0.3">
      <c r="A6808" s="1" t="s">
        <v>159</v>
      </c>
      <c r="B6808" s="1" t="s">
        <v>188</v>
      </c>
      <c r="C6808">
        <v>44.268500000000003</v>
      </c>
      <c r="D6808">
        <v>-89.616500000000002</v>
      </c>
      <c r="E6808" s="1" t="s">
        <v>50</v>
      </c>
      <c r="F6808" t="s">
        <v>12118</v>
      </c>
      <c r="G6808">
        <v>0</v>
      </c>
      <c r="H6808">
        <v>0</v>
      </c>
      <c r="I6808">
        <v>0</v>
      </c>
    </row>
    <row r="6809" spans="1:9" hidden="1" x14ac:dyDescent="0.3">
      <c r="A6809" s="1" t="s">
        <v>159</v>
      </c>
      <c r="B6809" s="1" t="s">
        <v>188</v>
      </c>
      <c r="C6809">
        <v>44.268500000000003</v>
      </c>
      <c r="D6809">
        <v>-89.616500000000002</v>
      </c>
      <c r="E6809" s="1" t="s">
        <v>51</v>
      </c>
      <c r="F6809" t="s">
        <v>12267</v>
      </c>
      <c r="G6809">
        <v>0</v>
      </c>
      <c r="H6809">
        <v>0</v>
      </c>
      <c r="I6809">
        <v>0</v>
      </c>
    </row>
    <row r="6810" spans="1:9" hidden="1" x14ac:dyDescent="0.3">
      <c r="A6810" s="1" t="s">
        <v>159</v>
      </c>
      <c r="B6810" s="1" t="s">
        <v>188</v>
      </c>
      <c r="C6810">
        <v>44.268500000000003</v>
      </c>
      <c r="D6810">
        <v>-89.616500000000002</v>
      </c>
      <c r="E6810" s="1" t="s">
        <v>52</v>
      </c>
      <c r="F6810" t="s">
        <v>17243</v>
      </c>
      <c r="G6810">
        <v>0</v>
      </c>
      <c r="H6810">
        <v>3</v>
      </c>
      <c r="I6810">
        <v>1</v>
      </c>
    </row>
    <row r="6811" spans="1:9" hidden="1" x14ac:dyDescent="0.3">
      <c r="A6811" s="1" t="s">
        <v>159</v>
      </c>
      <c r="B6811" s="1" t="s">
        <v>188</v>
      </c>
      <c r="C6811">
        <v>44.268500000000003</v>
      </c>
      <c r="D6811">
        <v>-89.616500000000002</v>
      </c>
      <c r="E6811" s="1" t="s">
        <v>53</v>
      </c>
      <c r="F6811" t="s">
        <v>17244</v>
      </c>
      <c r="G6811">
        <v>0</v>
      </c>
      <c r="H6811">
        <v>6</v>
      </c>
      <c r="I6811">
        <v>1</v>
      </c>
    </row>
    <row r="6812" spans="1:9" hidden="1" x14ac:dyDescent="0.3">
      <c r="A6812" s="1" t="s">
        <v>159</v>
      </c>
      <c r="B6812" s="1" t="s">
        <v>188</v>
      </c>
      <c r="C6812">
        <v>44.268500000000003</v>
      </c>
      <c r="D6812">
        <v>-89.616500000000002</v>
      </c>
      <c r="E6812" s="1" t="s">
        <v>54</v>
      </c>
      <c r="F6812" t="s">
        <v>17245</v>
      </c>
      <c r="G6812">
        <v>0</v>
      </c>
      <c r="H6812">
        <v>8</v>
      </c>
      <c r="I6812">
        <v>1</v>
      </c>
    </row>
    <row r="6813" spans="1:9" hidden="1" x14ac:dyDescent="0.3">
      <c r="A6813" s="1" t="s">
        <v>159</v>
      </c>
      <c r="B6813" s="1" t="s">
        <v>188</v>
      </c>
      <c r="C6813">
        <v>44.268500000000003</v>
      </c>
      <c r="D6813">
        <v>-89.616500000000002</v>
      </c>
      <c r="E6813" s="1" t="s">
        <v>21548</v>
      </c>
      <c r="F6813" t="s">
        <v>21679</v>
      </c>
      <c r="G6813">
        <v>0</v>
      </c>
      <c r="H6813">
        <v>19</v>
      </c>
      <c r="I6813">
        <v>1</v>
      </c>
    </row>
    <row r="6814" spans="1:9" hidden="1" x14ac:dyDescent="0.3">
      <c r="A6814" s="1" t="s">
        <v>159</v>
      </c>
      <c r="B6814" s="1" t="s">
        <v>189</v>
      </c>
      <c r="C6814">
        <v>41.597799999999999</v>
      </c>
      <c r="D6814">
        <v>-72.755399999999995</v>
      </c>
      <c r="E6814" s="1" t="s">
        <v>4</v>
      </c>
      <c r="F6814" t="s">
        <v>909</v>
      </c>
      <c r="G6814">
        <v>0</v>
      </c>
      <c r="H6814">
        <v>0</v>
      </c>
      <c r="I6814">
        <v>0</v>
      </c>
    </row>
    <row r="6815" spans="1:9" hidden="1" x14ac:dyDescent="0.3">
      <c r="A6815" s="1" t="s">
        <v>159</v>
      </c>
      <c r="B6815" s="1" t="s">
        <v>189</v>
      </c>
      <c r="C6815">
        <v>41.597799999999999</v>
      </c>
      <c r="D6815">
        <v>-72.755399999999995</v>
      </c>
      <c r="E6815" s="1" t="s">
        <v>5</v>
      </c>
      <c r="F6815" t="s">
        <v>1151</v>
      </c>
      <c r="G6815">
        <v>0</v>
      </c>
      <c r="H6815">
        <v>0</v>
      </c>
      <c r="I6815">
        <v>0</v>
      </c>
    </row>
    <row r="6816" spans="1:9" hidden="1" x14ac:dyDescent="0.3">
      <c r="A6816" s="1" t="s">
        <v>159</v>
      </c>
      <c r="B6816" s="1" t="s">
        <v>189</v>
      </c>
      <c r="C6816">
        <v>41.597799999999999</v>
      </c>
      <c r="D6816">
        <v>-72.755399999999995</v>
      </c>
      <c r="E6816" s="1" t="s">
        <v>6</v>
      </c>
      <c r="F6816" t="s">
        <v>1393</v>
      </c>
      <c r="G6816">
        <v>0</v>
      </c>
      <c r="H6816">
        <v>0</v>
      </c>
      <c r="I6816">
        <v>0</v>
      </c>
    </row>
    <row r="6817" spans="1:9" hidden="1" x14ac:dyDescent="0.3">
      <c r="A6817" s="1" t="s">
        <v>159</v>
      </c>
      <c r="B6817" s="1" t="s">
        <v>189</v>
      </c>
      <c r="C6817">
        <v>41.597799999999999</v>
      </c>
      <c r="D6817">
        <v>-72.755399999999995</v>
      </c>
      <c r="E6817" s="1" t="s">
        <v>7</v>
      </c>
      <c r="F6817" t="s">
        <v>1634</v>
      </c>
      <c r="G6817">
        <v>0</v>
      </c>
      <c r="H6817">
        <v>0</v>
      </c>
      <c r="I6817">
        <v>0</v>
      </c>
    </row>
    <row r="6818" spans="1:9" hidden="1" x14ac:dyDescent="0.3">
      <c r="A6818" s="1" t="s">
        <v>159</v>
      </c>
      <c r="B6818" s="1" t="s">
        <v>189</v>
      </c>
      <c r="C6818">
        <v>41.597799999999999</v>
      </c>
      <c r="D6818">
        <v>-72.755399999999995</v>
      </c>
      <c r="E6818" s="1" t="s">
        <v>8</v>
      </c>
      <c r="F6818" t="s">
        <v>1875</v>
      </c>
      <c r="G6818">
        <v>0</v>
      </c>
      <c r="H6818">
        <v>0</v>
      </c>
      <c r="I6818">
        <v>0</v>
      </c>
    </row>
    <row r="6819" spans="1:9" hidden="1" x14ac:dyDescent="0.3">
      <c r="A6819" s="1" t="s">
        <v>159</v>
      </c>
      <c r="B6819" s="1" t="s">
        <v>189</v>
      </c>
      <c r="C6819">
        <v>41.597799999999999</v>
      </c>
      <c r="D6819">
        <v>-72.755399999999995</v>
      </c>
      <c r="E6819" s="1" t="s">
        <v>9</v>
      </c>
      <c r="F6819" t="s">
        <v>2113</v>
      </c>
      <c r="G6819">
        <v>0</v>
      </c>
      <c r="H6819">
        <v>0</v>
      </c>
      <c r="I6819">
        <v>0</v>
      </c>
    </row>
    <row r="6820" spans="1:9" hidden="1" x14ac:dyDescent="0.3">
      <c r="A6820" s="1" t="s">
        <v>159</v>
      </c>
      <c r="B6820" s="1" t="s">
        <v>189</v>
      </c>
      <c r="C6820">
        <v>41.597799999999999</v>
      </c>
      <c r="D6820">
        <v>-72.755399999999995</v>
      </c>
      <c r="E6820" s="1" t="s">
        <v>10</v>
      </c>
      <c r="F6820" t="s">
        <v>2351</v>
      </c>
      <c r="G6820">
        <v>0</v>
      </c>
      <c r="H6820">
        <v>0</v>
      </c>
      <c r="I6820">
        <v>0</v>
      </c>
    </row>
    <row r="6821" spans="1:9" hidden="1" x14ac:dyDescent="0.3">
      <c r="A6821" s="1" t="s">
        <v>159</v>
      </c>
      <c r="B6821" s="1" t="s">
        <v>189</v>
      </c>
      <c r="C6821">
        <v>41.597799999999999</v>
      </c>
      <c r="D6821">
        <v>-72.755399999999995</v>
      </c>
      <c r="E6821" s="1" t="s">
        <v>11</v>
      </c>
      <c r="F6821" t="s">
        <v>2589</v>
      </c>
      <c r="G6821">
        <v>0</v>
      </c>
      <c r="H6821">
        <v>0</v>
      </c>
      <c r="I6821">
        <v>0</v>
      </c>
    </row>
    <row r="6822" spans="1:9" hidden="1" x14ac:dyDescent="0.3">
      <c r="A6822" s="1" t="s">
        <v>159</v>
      </c>
      <c r="B6822" s="1" t="s">
        <v>189</v>
      </c>
      <c r="C6822">
        <v>41.597799999999999</v>
      </c>
      <c r="D6822">
        <v>-72.755399999999995</v>
      </c>
      <c r="E6822" s="1" t="s">
        <v>12</v>
      </c>
      <c r="F6822" t="s">
        <v>2827</v>
      </c>
      <c r="G6822">
        <v>0</v>
      </c>
      <c r="H6822">
        <v>0</v>
      </c>
      <c r="I6822">
        <v>0</v>
      </c>
    </row>
    <row r="6823" spans="1:9" hidden="1" x14ac:dyDescent="0.3">
      <c r="A6823" s="1" t="s">
        <v>159</v>
      </c>
      <c r="B6823" s="1" t="s">
        <v>189</v>
      </c>
      <c r="C6823">
        <v>41.597799999999999</v>
      </c>
      <c r="D6823">
        <v>-72.755399999999995</v>
      </c>
      <c r="E6823" s="1" t="s">
        <v>13</v>
      </c>
      <c r="F6823" t="s">
        <v>3065</v>
      </c>
      <c r="G6823">
        <v>0</v>
      </c>
      <c r="H6823">
        <v>0</v>
      </c>
      <c r="I6823">
        <v>0</v>
      </c>
    </row>
    <row r="6824" spans="1:9" hidden="1" x14ac:dyDescent="0.3">
      <c r="A6824" s="1" t="s">
        <v>159</v>
      </c>
      <c r="B6824" s="1" t="s">
        <v>189</v>
      </c>
      <c r="C6824">
        <v>41.597799999999999</v>
      </c>
      <c r="D6824">
        <v>-72.755399999999995</v>
      </c>
      <c r="E6824" s="1" t="s">
        <v>14</v>
      </c>
      <c r="F6824" t="s">
        <v>3302</v>
      </c>
      <c r="G6824">
        <v>0</v>
      </c>
      <c r="H6824">
        <v>0</v>
      </c>
      <c r="I6824">
        <v>0</v>
      </c>
    </row>
    <row r="6825" spans="1:9" hidden="1" x14ac:dyDescent="0.3">
      <c r="A6825" s="1" t="s">
        <v>159</v>
      </c>
      <c r="B6825" s="1" t="s">
        <v>189</v>
      </c>
      <c r="C6825">
        <v>41.597799999999999</v>
      </c>
      <c r="D6825">
        <v>-72.755399999999995</v>
      </c>
      <c r="E6825" s="1" t="s">
        <v>15</v>
      </c>
      <c r="F6825" t="s">
        <v>3538</v>
      </c>
      <c r="G6825">
        <v>0</v>
      </c>
      <c r="H6825">
        <v>0</v>
      </c>
      <c r="I6825">
        <v>0</v>
      </c>
    </row>
    <row r="6826" spans="1:9" hidden="1" x14ac:dyDescent="0.3">
      <c r="A6826" s="1" t="s">
        <v>159</v>
      </c>
      <c r="B6826" s="1" t="s">
        <v>189</v>
      </c>
      <c r="C6826">
        <v>41.597799999999999</v>
      </c>
      <c r="D6826">
        <v>-72.755399999999995</v>
      </c>
      <c r="E6826" s="1" t="s">
        <v>16</v>
      </c>
      <c r="F6826" t="s">
        <v>3774</v>
      </c>
      <c r="G6826">
        <v>0</v>
      </c>
      <c r="H6826">
        <v>0</v>
      </c>
      <c r="I6826">
        <v>0</v>
      </c>
    </row>
    <row r="6827" spans="1:9" hidden="1" x14ac:dyDescent="0.3">
      <c r="A6827" s="1" t="s">
        <v>159</v>
      </c>
      <c r="B6827" s="1" t="s">
        <v>189</v>
      </c>
      <c r="C6827">
        <v>41.597799999999999</v>
      </c>
      <c r="D6827">
        <v>-72.755399999999995</v>
      </c>
      <c r="E6827" s="1" t="s">
        <v>17</v>
      </c>
      <c r="F6827" t="s">
        <v>4009</v>
      </c>
      <c r="G6827">
        <v>0</v>
      </c>
      <c r="H6827">
        <v>0</v>
      </c>
      <c r="I6827">
        <v>0</v>
      </c>
    </row>
    <row r="6828" spans="1:9" hidden="1" x14ac:dyDescent="0.3">
      <c r="A6828" s="1" t="s">
        <v>159</v>
      </c>
      <c r="B6828" s="1" t="s">
        <v>189</v>
      </c>
      <c r="C6828">
        <v>41.597799999999999</v>
      </c>
      <c r="D6828">
        <v>-72.755399999999995</v>
      </c>
      <c r="E6828" s="1" t="s">
        <v>18</v>
      </c>
      <c r="F6828" t="s">
        <v>4244</v>
      </c>
      <c r="G6828">
        <v>0</v>
      </c>
      <c r="H6828">
        <v>0</v>
      </c>
      <c r="I6828">
        <v>0</v>
      </c>
    </row>
    <row r="6829" spans="1:9" hidden="1" x14ac:dyDescent="0.3">
      <c r="A6829" s="1" t="s">
        <v>159</v>
      </c>
      <c r="B6829" s="1" t="s">
        <v>189</v>
      </c>
      <c r="C6829">
        <v>41.597799999999999</v>
      </c>
      <c r="D6829">
        <v>-72.755399999999995</v>
      </c>
      <c r="E6829" s="1" t="s">
        <v>19</v>
      </c>
      <c r="F6829" t="s">
        <v>4479</v>
      </c>
      <c r="G6829">
        <v>0</v>
      </c>
      <c r="H6829">
        <v>0</v>
      </c>
      <c r="I6829">
        <v>0</v>
      </c>
    </row>
    <row r="6830" spans="1:9" hidden="1" x14ac:dyDescent="0.3">
      <c r="A6830" s="1" t="s">
        <v>159</v>
      </c>
      <c r="B6830" s="1" t="s">
        <v>189</v>
      </c>
      <c r="C6830">
        <v>41.597799999999999</v>
      </c>
      <c r="D6830">
        <v>-72.755399999999995</v>
      </c>
      <c r="E6830" s="1" t="s">
        <v>20</v>
      </c>
      <c r="F6830" t="s">
        <v>4714</v>
      </c>
      <c r="G6830">
        <v>0</v>
      </c>
      <c r="H6830">
        <v>0</v>
      </c>
      <c r="I6830">
        <v>0</v>
      </c>
    </row>
    <row r="6831" spans="1:9" hidden="1" x14ac:dyDescent="0.3">
      <c r="A6831" s="1" t="s">
        <v>159</v>
      </c>
      <c r="B6831" s="1" t="s">
        <v>189</v>
      </c>
      <c r="C6831">
        <v>41.597799999999999</v>
      </c>
      <c r="D6831">
        <v>-72.755399999999995</v>
      </c>
      <c r="E6831" s="1" t="s">
        <v>21</v>
      </c>
      <c r="F6831" t="s">
        <v>4949</v>
      </c>
      <c r="G6831">
        <v>0</v>
      </c>
      <c r="H6831">
        <v>0</v>
      </c>
      <c r="I6831">
        <v>0</v>
      </c>
    </row>
    <row r="6832" spans="1:9" hidden="1" x14ac:dyDescent="0.3">
      <c r="A6832" s="1" t="s">
        <v>159</v>
      </c>
      <c r="B6832" s="1" t="s">
        <v>189</v>
      </c>
      <c r="C6832">
        <v>41.597799999999999</v>
      </c>
      <c r="D6832">
        <v>-72.755399999999995</v>
      </c>
      <c r="E6832" s="1" t="s">
        <v>22</v>
      </c>
      <c r="F6832" t="s">
        <v>5184</v>
      </c>
      <c r="G6832">
        <v>0</v>
      </c>
      <c r="H6832">
        <v>0</v>
      </c>
      <c r="I6832">
        <v>0</v>
      </c>
    </row>
    <row r="6833" spans="1:9" hidden="1" x14ac:dyDescent="0.3">
      <c r="A6833" s="1" t="s">
        <v>159</v>
      </c>
      <c r="B6833" s="1" t="s">
        <v>189</v>
      </c>
      <c r="C6833">
        <v>41.597799999999999</v>
      </c>
      <c r="D6833">
        <v>-72.755399999999995</v>
      </c>
      <c r="E6833" s="1" t="s">
        <v>23</v>
      </c>
      <c r="F6833" t="s">
        <v>5419</v>
      </c>
      <c r="G6833">
        <v>0</v>
      </c>
      <c r="H6833">
        <v>0</v>
      </c>
      <c r="I6833">
        <v>0</v>
      </c>
    </row>
    <row r="6834" spans="1:9" hidden="1" x14ac:dyDescent="0.3">
      <c r="A6834" s="1" t="s">
        <v>159</v>
      </c>
      <c r="B6834" s="1" t="s">
        <v>189</v>
      </c>
      <c r="C6834">
        <v>41.597799999999999</v>
      </c>
      <c r="D6834">
        <v>-72.755399999999995</v>
      </c>
      <c r="E6834" s="1" t="s">
        <v>24</v>
      </c>
      <c r="F6834" t="s">
        <v>5654</v>
      </c>
      <c r="G6834">
        <v>0</v>
      </c>
      <c r="H6834">
        <v>0</v>
      </c>
      <c r="I6834">
        <v>0</v>
      </c>
    </row>
    <row r="6835" spans="1:9" hidden="1" x14ac:dyDescent="0.3">
      <c r="A6835" s="1" t="s">
        <v>159</v>
      </c>
      <c r="B6835" s="1" t="s">
        <v>189</v>
      </c>
      <c r="C6835">
        <v>41.597799999999999</v>
      </c>
      <c r="D6835">
        <v>-72.755399999999995</v>
      </c>
      <c r="E6835" s="1" t="s">
        <v>25</v>
      </c>
      <c r="F6835" t="s">
        <v>5888</v>
      </c>
      <c r="G6835">
        <v>0</v>
      </c>
      <c r="H6835">
        <v>0</v>
      </c>
      <c r="I6835">
        <v>0</v>
      </c>
    </row>
    <row r="6836" spans="1:9" hidden="1" x14ac:dyDescent="0.3">
      <c r="A6836" s="1" t="s">
        <v>159</v>
      </c>
      <c r="B6836" s="1" t="s">
        <v>189</v>
      </c>
      <c r="C6836">
        <v>41.597799999999999</v>
      </c>
      <c r="D6836">
        <v>-72.755399999999995</v>
      </c>
      <c r="E6836" s="1" t="s">
        <v>26</v>
      </c>
      <c r="F6836" t="s">
        <v>6122</v>
      </c>
      <c r="G6836">
        <v>0</v>
      </c>
      <c r="H6836">
        <v>0</v>
      </c>
      <c r="I6836">
        <v>0</v>
      </c>
    </row>
    <row r="6837" spans="1:9" hidden="1" x14ac:dyDescent="0.3">
      <c r="A6837" s="1" t="s">
        <v>159</v>
      </c>
      <c r="B6837" s="1" t="s">
        <v>189</v>
      </c>
      <c r="C6837">
        <v>41.597799999999999</v>
      </c>
      <c r="D6837">
        <v>-72.755399999999995</v>
      </c>
      <c r="E6837" s="1" t="s">
        <v>27</v>
      </c>
      <c r="F6837" t="s">
        <v>6356</v>
      </c>
      <c r="G6837">
        <v>0</v>
      </c>
      <c r="H6837">
        <v>0</v>
      </c>
      <c r="I6837">
        <v>0</v>
      </c>
    </row>
    <row r="6838" spans="1:9" hidden="1" x14ac:dyDescent="0.3">
      <c r="A6838" s="1" t="s">
        <v>159</v>
      </c>
      <c r="B6838" s="1" t="s">
        <v>189</v>
      </c>
      <c r="C6838">
        <v>41.597799999999999</v>
      </c>
      <c r="D6838">
        <v>-72.755399999999995</v>
      </c>
      <c r="E6838" s="1" t="s">
        <v>28</v>
      </c>
      <c r="F6838" t="s">
        <v>6590</v>
      </c>
      <c r="G6838">
        <v>0</v>
      </c>
      <c r="H6838">
        <v>0</v>
      </c>
      <c r="I6838">
        <v>0</v>
      </c>
    </row>
    <row r="6839" spans="1:9" hidden="1" x14ac:dyDescent="0.3">
      <c r="A6839" s="1" t="s">
        <v>159</v>
      </c>
      <c r="B6839" s="1" t="s">
        <v>189</v>
      </c>
      <c r="C6839">
        <v>41.597799999999999</v>
      </c>
      <c r="D6839">
        <v>-72.755399999999995</v>
      </c>
      <c r="E6839" s="1" t="s">
        <v>29</v>
      </c>
      <c r="F6839" t="s">
        <v>6824</v>
      </c>
      <c r="G6839">
        <v>0</v>
      </c>
      <c r="H6839">
        <v>0</v>
      </c>
      <c r="I6839">
        <v>0</v>
      </c>
    </row>
    <row r="6840" spans="1:9" hidden="1" x14ac:dyDescent="0.3">
      <c r="A6840" s="1" t="s">
        <v>159</v>
      </c>
      <c r="B6840" s="1" t="s">
        <v>189</v>
      </c>
      <c r="C6840">
        <v>41.597799999999999</v>
      </c>
      <c r="D6840">
        <v>-72.755399999999995</v>
      </c>
      <c r="E6840" s="1" t="s">
        <v>30</v>
      </c>
      <c r="F6840" t="s">
        <v>7058</v>
      </c>
      <c r="G6840">
        <v>0</v>
      </c>
      <c r="H6840">
        <v>0</v>
      </c>
      <c r="I6840">
        <v>0</v>
      </c>
    </row>
    <row r="6841" spans="1:9" hidden="1" x14ac:dyDescent="0.3">
      <c r="A6841" s="1" t="s">
        <v>159</v>
      </c>
      <c r="B6841" s="1" t="s">
        <v>189</v>
      </c>
      <c r="C6841">
        <v>41.597799999999999</v>
      </c>
      <c r="D6841">
        <v>-72.755399999999995</v>
      </c>
      <c r="E6841" s="1" t="s">
        <v>31</v>
      </c>
      <c r="F6841" t="s">
        <v>7292</v>
      </c>
      <c r="G6841">
        <v>0</v>
      </c>
      <c r="H6841">
        <v>0</v>
      </c>
      <c r="I6841">
        <v>0</v>
      </c>
    </row>
    <row r="6842" spans="1:9" hidden="1" x14ac:dyDescent="0.3">
      <c r="A6842" s="1" t="s">
        <v>159</v>
      </c>
      <c r="B6842" s="1" t="s">
        <v>189</v>
      </c>
      <c r="C6842">
        <v>41.597799999999999</v>
      </c>
      <c r="D6842">
        <v>-72.755399999999995</v>
      </c>
      <c r="E6842" s="1" t="s">
        <v>32</v>
      </c>
      <c r="F6842" t="s">
        <v>7526</v>
      </c>
      <c r="G6842">
        <v>0</v>
      </c>
      <c r="H6842">
        <v>0</v>
      </c>
      <c r="I6842">
        <v>0</v>
      </c>
    </row>
    <row r="6843" spans="1:9" hidden="1" x14ac:dyDescent="0.3">
      <c r="A6843" s="1" t="s">
        <v>159</v>
      </c>
      <c r="B6843" s="1" t="s">
        <v>189</v>
      </c>
      <c r="C6843">
        <v>41.597799999999999</v>
      </c>
      <c r="D6843">
        <v>-72.755399999999995</v>
      </c>
      <c r="E6843" s="1" t="s">
        <v>33</v>
      </c>
      <c r="F6843" t="s">
        <v>7760</v>
      </c>
      <c r="G6843">
        <v>0</v>
      </c>
      <c r="H6843">
        <v>0</v>
      </c>
      <c r="I6843">
        <v>0</v>
      </c>
    </row>
    <row r="6844" spans="1:9" hidden="1" x14ac:dyDescent="0.3">
      <c r="A6844" s="1" t="s">
        <v>159</v>
      </c>
      <c r="B6844" s="1" t="s">
        <v>189</v>
      </c>
      <c r="C6844">
        <v>41.597799999999999</v>
      </c>
      <c r="D6844">
        <v>-72.755399999999995</v>
      </c>
      <c r="E6844" s="1" t="s">
        <v>34</v>
      </c>
      <c r="F6844" t="s">
        <v>7994</v>
      </c>
      <c r="G6844">
        <v>0</v>
      </c>
      <c r="H6844">
        <v>0</v>
      </c>
      <c r="I6844">
        <v>0</v>
      </c>
    </row>
    <row r="6845" spans="1:9" hidden="1" x14ac:dyDescent="0.3">
      <c r="A6845" s="1" t="s">
        <v>159</v>
      </c>
      <c r="B6845" s="1" t="s">
        <v>189</v>
      </c>
      <c r="C6845">
        <v>41.597799999999999</v>
      </c>
      <c r="D6845">
        <v>-72.755399999999995</v>
      </c>
      <c r="E6845" s="1" t="s">
        <v>35</v>
      </c>
      <c r="F6845" t="s">
        <v>8226</v>
      </c>
      <c r="G6845">
        <v>0</v>
      </c>
      <c r="H6845">
        <v>0</v>
      </c>
      <c r="I6845">
        <v>0</v>
      </c>
    </row>
    <row r="6846" spans="1:9" hidden="1" x14ac:dyDescent="0.3">
      <c r="A6846" s="1" t="s">
        <v>159</v>
      </c>
      <c r="B6846" s="1" t="s">
        <v>189</v>
      </c>
      <c r="C6846">
        <v>41.597799999999999</v>
      </c>
      <c r="D6846">
        <v>-72.755399999999995</v>
      </c>
      <c r="E6846" s="1" t="s">
        <v>36</v>
      </c>
      <c r="F6846" t="s">
        <v>8458</v>
      </c>
      <c r="G6846">
        <v>0</v>
      </c>
      <c r="H6846">
        <v>0</v>
      </c>
      <c r="I6846">
        <v>0</v>
      </c>
    </row>
    <row r="6847" spans="1:9" hidden="1" x14ac:dyDescent="0.3">
      <c r="A6847" s="1" t="s">
        <v>159</v>
      </c>
      <c r="B6847" s="1" t="s">
        <v>189</v>
      </c>
      <c r="C6847">
        <v>41.597799999999999</v>
      </c>
      <c r="D6847">
        <v>-72.755399999999995</v>
      </c>
      <c r="E6847" s="1" t="s">
        <v>37</v>
      </c>
      <c r="F6847" t="s">
        <v>8689</v>
      </c>
      <c r="G6847">
        <v>0</v>
      </c>
      <c r="H6847">
        <v>0</v>
      </c>
      <c r="I6847">
        <v>0</v>
      </c>
    </row>
    <row r="6848" spans="1:9" hidden="1" x14ac:dyDescent="0.3">
      <c r="A6848" s="1" t="s">
        <v>159</v>
      </c>
      <c r="B6848" s="1" t="s">
        <v>189</v>
      </c>
      <c r="C6848">
        <v>41.597799999999999</v>
      </c>
      <c r="D6848">
        <v>-72.755399999999995</v>
      </c>
      <c r="E6848" s="1" t="s">
        <v>38</v>
      </c>
      <c r="F6848" t="s">
        <v>8920</v>
      </c>
      <c r="G6848">
        <v>0</v>
      </c>
      <c r="H6848">
        <v>0</v>
      </c>
      <c r="I6848">
        <v>0</v>
      </c>
    </row>
    <row r="6849" spans="1:9" hidden="1" x14ac:dyDescent="0.3">
      <c r="A6849" s="1" t="s">
        <v>159</v>
      </c>
      <c r="B6849" s="1" t="s">
        <v>189</v>
      </c>
      <c r="C6849">
        <v>41.597799999999999</v>
      </c>
      <c r="D6849">
        <v>-72.755399999999995</v>
      </c>
      <c r="E6849" s="1" t="s">
        <v>39</v>
      </c>
      <c r="F6849" t="s">
        <v>9151</v>
      </c>
      <c r="G6849">
        <v>0</v>
      </c>
      <c r="H6849">
        <v>0</v>
      </c>
      <c r="I6849">
        <v>0</v>
      </c>
    </row>
    <row r="6850" spans="1:9" hidden="1" x14ac:dyDescent="0.3">
      <c r="A6850" s="1" t="s">
        <v>159</v>
      </c>
      <c r="B6850" s="1" t="s">
        <v>189</v>
      </c>
      <c r="C6850">
        <v>41.597799999999999</v>
      </c>
      <c r="D6850">
        <v>-72.755399999999995</v>
      </c>
      <c r="E6850" s="1" t="s">
        <v>40</v>
      </c>
      <c r="F6850" t="s">
        <v>9382</v>
      </c>
      <c r="G6850">
        <v>0</v>
      </c>
      <c r="H6850">
        <v>0</v>
      </c>
      <c r="I6850">
        <v>0</v>
      </c>
    </row>
    <row r="6851" spans="1:9" hidden="1" x14ac:dyDescent="0.3">
      <c r="A6851" s="1" t="s">
        <v>159</v>
      </c>
      <c r="B6851" s="1" t="s">
        <v>189</v>
      </c>
      <c r="C6851">
        <v>41.597799999999999</v>
      </c>
      <c r="D6851">
        <v>-72.755399999999995</v>
      </c>
      <c r="E6851" s="1" t="s">
        <v>41</v>
      </c>
      <c r="F6851" t="s">
        <v>9613</v>
      </c>
      <c r="G6851">
        <v>0</v>
      </c>
      <c r="H6851">
        <v>0</v>
      </c>
      <c r="I6851">
        <v>0</v>
      </c>
    </row>
    <row r="6852" spans="1:9" hidden="1" x14ac:dyDescent="0.3">
      <c r="A6852" s="1" t="s">
        <v>159</v>
      </c>
      <c r="B6852" s="1" t="s">
        <v>189</v>
      </c>
      <c r="C6852">
        <v>41.597799999999999</v>
      </c>
      <c r="D6852">
        <v>-72.755399999999995</v>
      </c>
      <c r="E6852" s="1" t="s">
        <v>42</v>
      </c>
      <c r="F6852" t="s">
        <v>9844</v>
      </c>
      <c r="G6852">
        <v>0</v>
      </c>
      <c r="H6852">
        <v>0</v>
      </c>
      <c r="I6852">
        <v>0</v>
      </c>
    </row>
    <row r="6853" spans="1:9" hidden="1" x14ac:dyDescent="0.3">
      <c r="A6853" s="1" t="s">
        <v>159</v>
      </c>
      <c r="B6853" s="1" t="s">
        <v>189</v>
      </c>
      <c r="C6853">
        <v>41.597799999999999</v>
      </c>
      <c r="D6853">
        <v>-72.755399999999995</v>
      </c>
      <c r="E6853" s="1" t="s">
        <v>43</v>
      </c>
      <c r="F6853" t="s">
        <v>10073</v>
      </c>
      <c r="G6853">
        <v>0</v>
      </c>
      <c r="H6853">
        <v>0</v>
      </c>
      <c r="I6853">
        <v>0</v>
      </c>
    </row>
    <row r="6854" spans="1:9" hidden="1" x14ac:dyDescent="0.3">
      <c r="A6854" s="1" t="s">
        <v>159</v>
      </c>
      <c r="B6854" s="1" t="s">
        <v>189</v>
      </c>
      <c r="C6854">
        <v>41.597799999999999</v>
      </c>
      <c r="D6854">
        <v>-72.755399999999995</v>
      </c>
      <c r="E6854" s="1" t="s">
        <v>44</v>
      </c>
      <c r="F6854" t="s">
        <v>10301</v>
      </c>
      <c r="G6854">
        <v>0</v>
      </c>
      <c r="H6854">
        <v>0</v>
      </c>
      <c r="I6854">
        <v>0</v>
      </c>
    </row>
    <row r="6855" spans="1:9" hidden="1" x14ac:dyDescent="0.3">
      <c r="A6855" s="1" t="s">
        <v>159</v>
      </c>
      <c r="B6855" s="1" t="s">
        <v>189</v>
      </c>
      <c r="C6855">
        <v>41.597799999999999</v>
      </c>
      <c r="D6855">
        <v>-72.755399999999995</v>
      </c>
      <c r="E6855" s="1" t="s">
        <v>45</v>
      </c>
      <c r="F6855" t="s">
        <v>10522</v>
      </c>
      <c r="G6855">
        <v>0</v>
      </c>
      <c r="H6855">
        <v>0</v>
      </c>
      <c r="I6855">
        <v>0</v>
      </c>
    </row>
    <row r="6856" spans="1:9" hidden="1" x14ac:dyDescent="0.3">
      <c r="A6856" s="1" t="s">
        <v>159</v>
      </c>
      <c r="B6856" s="1" t="s">
        <v>189</v>
      </c>
      <c r="C6856">
        <v>41.597799999999999</v>
      </c>
      <c r="D6856">
        <v>-72.755399999999995</v>
      </c>
      <c r="E6856" s="1" t="s">
        <v>46</v>
      </c>
      <c r="F6856" t="s">
        <v>10738</v>
      </c>
      <c r="G6856">
        <v>0</v>
      </c>
      <c r="H6856">
        <v>0</v>
      </c>
      <c r="I6856">
        <v>0</v>
      </c>
    </row>
    <row r="6857" spans="1:9" hidden="1" x14ac:dyDescent="0.3">
      <c r="A6857" s="1" t="s">
        <v>159</v>
      </c>
      <c r="B6857" s="1" t="s">
        <v>189</v>
      </c>
      <c r="C6857">
        <v>41.597799999999999</v>
      </c>
      <c r="D6857">
        <v>-72.755399999999995</v>
      </c>
      <c r="E6857" s="1" t="s">
        <v>47</v>
      </c>
      <c r="F6857" t="s">
        <v>10953</v>
      </c>
      <c r="G6857">
        <v>0</v>
      </c>
      <c r="H6857">
        <v>0</v>
      </c>
      <c r="I6857">
        <v>0</v>
      </c>
    </row>
    <row r="6858" spans="1:9" hidden="1" x14ac:dyDescent="0.3">
      <c r="A6858" s="1" t="s">
        <v>159</v>
      </c>
      <c r="B6858" s="1" t="s">
        <v>189</v>
      </c>
      <c r="C6858">
        <v>41.597799999999999</v>
      </c>
      <c r="D6858">
        <v>-72.755399999999995</v>
      </c>
      <c r="E6858" s="1" t="s">
        <v>48</v>
      </c>
      <c r="F6858" t="s">
        <v>11756</v>
      </c>
      <c r="G6858">
        <v>0</v>
      </c>
      <c r="H6858">
        <v>0</v>
      </c>
      <c r="I6858">
        <v>0</v>
      </c>
    </row>
    <row r="6859" spans="1:9" hidden="1" x14ac:dyDescent="0.3">
      <c r="A6859" s="1" t="s">
        <v>159</v>
      </c>
      <c r="B6859" s="1" t="s">
        <v>189</v>
      </c>
      <c r="C6859">
        <v>41.597799999999999</v>
      </c>
      <c r="D6859">
        <v>-72.755399999999995</v>
      </c>
      <c r="E6859" s="1" t="s">
        <v>49</v>
      </c>
      <c r="F6859" t="s">
        <v>11947</v>
      </c>
      <c r="G6859">
        <v>0</v>
      </c>
      <c r="H6859">
        <v>0</v>
      </c>
      <c r="I6859">
        <v>0</v>
      </c>
    </row>
    <row r="6860" spans="1:9" hidden="1" x14ac:dyDescent="0.3">
      <c r="A6860" s="1" t="s">
        <v>159</v>
      </c>
      <c r="B6860" s="1" t="s">
        <v>189</v>
      </c>
      <c r="C6860">
        <v>41.597799999999999</v>
      </c>
      <c r="D6860">
        <v>-72.755399999999995</v>
      </c>
      <c r="E6860" s="1" t="s">
        <v>50</v>
      </c>
      <c r="F6860" t="s">
        <v>12119</v>
      </c>
      <c r="G6860">
        <v>0</v>
      </c>
      <c r="H6860">
        <v>0</v>
      </c>
      <c r="I6860">
        <v>0</v>
      </c>
    </row>
    <row r="6861" spans="1:9" hidden="1" x14ac:dyDescent="0.3">
      <c r="A6861" s="1" t="s">
        <v>159</v>
      </c>
      <c r="B6861" s="1" t="s">
        <v>189</v>
      </c>
      <c r="C6861">
        <v>41.597799999999999</v>
      </c>
      <c r="D6861">
        <v>-72.755399999999995</v>
      </c>
      <c r="E6861" s="1" t="s">
        <v>51</v>
      </c>
      <c r="F6861" t="s">
        <v>12268</v>
      </c>
      <c r="G6861">
        <v>0</v>
      </c>
      <c r="H6861">
        <v>0</v>
      </c>
      <c r="I6861">
        <v>0</v>
      </c>
    </row>
    <row r="6862" spans="1:9" hidden="1" x14ac:dyDescent="0.3">
      <c r="A6862" s="1" t="s">
        <v>159</v>
      </c>
      <c r="B6862" s="1" t="s">
        <v>189</v>
      </c>
      <c r="C6862">
        <v>41.597799999999999</v>
      </c>
      <c r="D6862">
        <v>-72.755399999999995</v>
      </c>
      <c r="E6862" s="1" t="s">
        <v>52</v>
      </c>
      <c r="F6862" t="s">
        <v>17382</v>
      </c>
      <c r="G6862">
        <v>0</v>
      </c>
      <c r="H6862">
        <v>2</v>
      </c>
      <c r="I6862">
        <v>0</v>
      </c>
    </row>
    <row r="6863" spans="1:9" hidden="1" x14ac:dyDescent="0.3">
      <c r="A6863" s="1" t="s">
        <v>159</v>
      </c>
      <c r="B6863" s="1" t="s">
        <v>189</v>
      </c>
      <c r="C6863">
        <v>41.597799999999999</v>
      </c>
      <c r="D6863">
        <v>-72.755399999999995</v>
      </c>
      <c r="E6863" s="1" t="s">
        <v>53</v>
      </c>
      <c r="F6863" t="s">
        <v>17246</v>
      </c>
      <c r="G6863">
        <v>0</v>
      </c>
      <c r="H6863">
        <v>3</v>
      </c>
      <c r="I6863">
        <v>0</v>
      </c>
    </row>
    <row r="6864" spans="1:9" hidden="1" x14ac:dyDescent="0.3">
      <c r="A6864" s="1" t="s">
        <v>159</v>
      </c>
      <c r="B6864" s="1" t="s">
        <v>189</v>
      </c>
      <c r="C6864">
        <v>41.597799999999999</v>
      </c>
      <c r="D6864">
        <v>-72.755399999999995</v>
      </c>
      <c r="E6864" s="1" t="s">
        <v>54</v>
      </c>
      <c r="F6864" t="s">
        <v>17247</v>
      </c>
      <c r="G6864">
        <v>0</v>
      </c>
      <c r="H6864">
        <v>5</v>
      </c>
      <c r="I6864">
        <v>0</v>
      </c>
    </row>
    <row r="6865" spans="1:9" hidden="1" x14ac:dyDescent="0.3">
      <c r="A6865" s="1" t="s">
        <v>159</v>
      </c>
      <c r="B6865" s="1" t="s">
        <v>189</v>
      </c>
      <c r="C6865">
        <v>41.597799999999999</v>
      </c>
      <c r="D6865">
        <v>-72.755399999999995</v>
      </c>
      <c r="E6865" s="1" t="s">
        <v>21548</v>
      </c>
      <c r="F6865" t="s">
        <v>21680</v>
      </c>
      <c r="G6865">
        <v>0</v>
      </c>
      <c r="H6865">
        <v>11</v>
      </c>
      <c r="I6865">
        <v>0</v>
      </c>
    </row>
    <row r="6866" spans="1:9" hidden="1" x14ac:dyDescent="0.3">
      <c r="A6866" s="1" t="s">
        <v>159</v>
      </c>
      <c r="B6866" s="1" t="s">
        <v>190</v>
      </c>
      <c r="C6866">
        <v>21.0943</v>
      </c>
      <c r="D6866">
        <v>-157.4983</v>
      </c>
      <c r="E6866" s="1" t="s">
        <v>4</v>
      </c>
      <c r="F6866" t="s">
        <v>910</v>
      </c>
      <c r="G6866">
        <v>0</v>
      </c>
      <c r="H6866">
        <v>0</v>
      </c>
      <c r="I6866">
        <v>0</v>
      </c>
    </row>
    <row r="6867" spans="1:9" hidden="1" x14ac:dyDescent="0.3">
      <c r="A6867" s="1" t="s">
        <v>159</v>
      </c>
      <c r="B6867" s="1" t="s">
        <v>190</v>
      </c>
      <c r="C6867">
        <v>21.0943</v>
      </c>
      <c r="D6867">
        <v>-157.4983</v>
      </c>
      <c r="E6867" s="1" t="s">
        <v>5</v>
      </c>
      <c r="F6867" t="s">
        <v>1152</v>
      </c>
      <c r="G6867">
        <v>0</v>
      </c>
      <c r="H6867">
        <v>0</v>
      </c>
      <c r="I6867">
        <v>0</v>
      </c>
    </row>
    <row r="6868" spans="1:9" hidden="1" x14ac:dyDescent="0.3">
      <c r="A6868" s="1" t="s">
        <v>159</v>
      </c>
      <c r="B6868" s="1" t="s">
        <v>190</v>
      </c>
      <c r="C6868">
        <v>21.0943</v>
      </c>
      <c r="D6868">
        <v>-157.4983</v>
      </c>
      <c r="E6868" s="1" t="s">
        <v>6</v>
      </c>
      <c r="F6868" t="s">
        <v>1394</v>
      </c>
      <c r="G6868">
        <v>0</v>
      </c>
      <c r="H6868">
        <v>0</v>
      </c>
      <c r="I6868">
        <v>0</v>
      </c>
    </row>
    <row r="6869" spans="1:9" hidden="1" x14ac:dyDescent="0.3">
      <c r="A6869" s="1" t="s">
        <v>159</v>
      </c>
      <c r="B6869" s="1" t="s">
        <v>190</v>
      </c>
      <c r="C6869">
        <v>21.0943</v>
      </c>
      <c r="D6869">
        <v>-157.4983</v>
      </c>
      <c r="E6869" s="1" t="s">
        <v>7</v>
      </c>
      <c r="F6869" t="s">
        <v>1635</v>
      </c>
      <c r="G6869">
        <v>0</v>
      </c>
      <c r="H6869">
        <v>0</v>
      </c>
      <c r="I6869">
        <v>0</v>
      </c>
    </row>
    <row r="6870" spans="1:9" hidden="1" x14ac:dyDescent="0.3">
      <c r="A6870" s="1" t="s">
        <v>159</v>
      </c>
      <c r="B6870" s="1" t="s">
        <v>190</v>
      </c>
      <c r="C6870">
        <v>21.0943</v>
      </c>
      <c r="D6870">
        <v>-157.4983</v>
      </c>
      <c r="E6870" s="1" t="s">
        <v>8</v>
      </c>
      <c r="F6870" t="s">
        <v>1876</v>
      </c>
      <c r="G6870">
        <v>0</v>
      </c>
      <c r="H6870">
        <v>0</v>
      </c>
      <c r="I6870">
        <v>0</v>
      </c>
    </row>
    <row r="6871" spans="1:9" hidden="1" x14ac:dyDescent="0.3">
      <c r="A6871" s="1" t="s">
        <v>159</v>
      </c>
      <c r="B6871" s="1" t="s">
        <v>190</v>
      </c>
      <c r="C6871">
        <v>21.0943</v>
      </c>
      <c r="D6871">
        <v>-157.4983</v>
      </c>
      <c r="E6871" s="1" t="s">
        <v>9</v>
      </c>
      <c r="F6871" t="s">
        <v>2114</v>
      </c>
      <c r="G6871">
        <v>0</v>
      </c>
      <c r="H6871">
        <v>0</v>
      </c>
      <c r="I6871">
        <v>0</v>
      </c>
    </row>
    <row r="6872" spans="1:9" hidden="1" x14ac:dyDescent="0.3">
      <c r="A6872" s="1" t="s">
        <v>159</v>
      </c>
      <c r="B6872" s="1" t="s">
        <v>190</v>
      </c>
      <c r="C6872">
        <v>21.0943</v>
      </c>
      <c r="D6872">
        <v>-157.4983</v>
      </c>
      <c r="E6872" s="1" t="s">
        <v>10</v>
      </c>
      <c r="F6872" t="s">
        <v>2352</v>
      </c>
      <c r="G6872">
        <v>0</v>
      </c>
      <c r="H6872">
        <v>0</v>
      </c>
      <c r="I6872">
        <v>0</v>
      </c>
    </row>
    <row r="6873" spans="1:9" hidden="1" x14ac:dyDescent="0.3">
      <c r="A6873" s="1" t="s">
        <v>159</v>
      </c>
      <c r="B6873" s="1" t="s">
        <v>190</v>
      </c>
      <c r="C6873">
        <v>21.0943</v>
      </c>
      <c r="D6873">
        <v>-157.4983</v>
      </c>
      <c r="E6873" s="1" t="s">
        <v>11</v>
      </c>
      <c r="F6873" t="s">
        <v>2590</v>
      </c>
      <c r="G6873">
        <v>0</v>
      </c>
      <c r="H6873">
        <v>0</v>
      </c>
      <c r="I6873">
        <v>0</v>
      </c>
    </row>
    <row r="6874" spans="1:9" hidden="1" x14ac:dyDescent="0.3">
      <c r="A6874" s="1" t="s">
        <v>159</v>
      </c>
      <c r="B6874" s="1" t="s">
        <v>190</v>
      </c>
      <c r="C6874">
        <v>21.0943</v>
      </c>
      <c r="D6874">
        <v>-157.4983</v>
      </c>
      <c r="E6874" s="1" t="s">
        <v>12</v>
      </c>
      <c r="F6874" t="s">
        <v>2828</v>
      </c>
      <c r="G6874">
        <v>0</v>
      </c>
      <c r="H6874">
        <v>0</v>
      </c>
      <c r="I6874">
        <v>0</v>
      </c>
    </row>
    <row r="6875" spans="1:9" hidden="1" x14ac:dyDescent="0.3">
      <c r="A6875" s="1" t="s">
        <v>159</v>
      </c>
      <c r="B6875" s="1" t="s">
        <v>190</v>
      </c>
      <c r="C6875">
        <v>21.0943</v>
      </c>
      <c r="D6875">
        <v>-157.4983</v>
      </c>
      <c r="E6875" s="1" t="s">
        <v>13</v>
      </c>
      <c r="F6875" t="s">
        <v>3066</v>
      </c>
      <c r="G6875">
        <v>0</v>
      </c>
      <c r="H6875">
        <v>0</v>
      </c>
      <c r="I6875">
        <v>0</v>
      </c>
    </row>
    <row r="6876" spans="1:9" hidden="1" x14ac:dyDescent="0.3">
      <c r="A6876" s="1" t="s">
        <v>159</v>
      </c>
      <c r="B6876" s="1" t="s">
        <v>190</v>
      </c>
      <c r="C6876">
        <v>21.0943</v>
      </c>
      <c r="D6876">
        <v>-157.4983</v>
      </c>
      <c r="E6876" s="1" t="s">
        <v>14</v>
      </c>
      <c r="F6876" t="s">
        <v>3303</v>
      </c>
      <c r="G6876">
        <v>0</v>
      </c>
      <c r="H6876">
        <v>0</v>
      </c>
      <c r="I6876">
        <v>0</v>
      </c>
    </row>
    <row r="6877" spans="1:9" hidden="1" x14ac:dyDescent="0.3">
      <c r="A6877" s="1" t="s">
        <v>159</v>
      </c>
      <c r="B6877" s="1" t="s">
        <v>190</v>
      </c>
      <c r="C6877">
        <v>21.0943</v>
      </c>
      <c r="D6877">
        <v>-157.4983</v>
      </c>
      <c r="E6877" s="1" t="s">
        <v>15</v>
      </c>
      <c r="F6877" t="s">
        <v>3539</v>
      </c>
      <c r="G6877">
        <v>0</v>
      </c>
      <c r="H6877">
        <v>0</v>
      </c>
      <c r="I6877">
        <v>0</v>
      </c>
    </row>
    <row r="6878" spans="1:9" hidden="1" x14ac:dyDescent="0.3">
      <c r="A6878" s="1" t="s">
        <v>159</v>
      </c>
      <c r="B6878" s="1" t="s">
        <v>190</v>
      </c>
      <c r="C6878">
        <v>21.0943</v>
      </c>
      <c r="D6878">
        <v>-157.4983</v>
      </c>
      <c r="E6878" s="1" t="s">
        <v>16</v>
      </c>
      <c r="F6878" t="s">
        <v>3775</v>
      </c>
      <c r="G6878">
        <v>0</v>
      </c>
      <c r="H6878">
        <v>0</v>
      </c>
      <c r="I6878">
        <v>0</v>
      </c>
    </row>
    <row r="6879" spans="1:9" hidden="1" x14ac:dyDescent="0.3">
      <c r="A6879" s="1" t="s">
        <v>159</v>
      </c>
      <c r="B6879" s="1" t="s">
        <v>190</v>
      </c>
      <c r="C6879">
        <v>21.0943</v>
      </c>
      <c r="D6879">
        <v>-157.4983</v>
      </c>
      <c r="E6879" s="1" t="s">
        <v>17</v>
      </c>
      <c r="F6879" t="s">
        <v>4010</v>
      </c>
      <c r="G6879">
        <v>0</v>
      </c>
      <c r="H6879">
        <v>0</v>
      </c>
      <c r="I6879">
        <v>0</v>
      </c>
    </row>
    <row r="6880" spans="1:9" hidden="1" x14ac:dyDescent="0.3">
      <c r="A6880" s="1" t="s">
        <v>159</v>
      </c>
      <c r="B6880" s="1" t="s">
        <v>190</v>
      </c>
      <c r="C6880">
        <v>21.0943</v>
      </c>
      <c r="D6880">
        <v>-157.4983</v>
      </c>
      <c r="E6880" s="1" t="s">
        <v>18</v>
      </c>
      <c r="F6880" t="s">
        <v>4245</v>
      </c>
      <c r="G6880">
        <v>0</v>
      </c>
      <c r="H6880">
        <v>0</v>
      </c>
      <c r="I6880">
        <v>0</v>
      </c>
    </row>
    <row r="6881" spans="1:9" hidden="1" x14ac:dyDescent="0.3">
      <c r="A6881" s="1" t="s">
        <v>159</v>
      </c>
      <c r="B6881" s="1" t="s">
        <v>190</v>
      </c>
      <c r="C6881">
        <v>21.0943</v>
      </c>
      <c r="D6881">
        <v>-157.4983</v>
      </c>
      <c r="E6881" s="1" t="s">
        <v>19</v>
      </c>
      <c r="F6881" t="s">
        <v>4480</v>
      </c>
      <c r="G6881">
        <v>0</v>
      </c>
      <c r="H6881">
        <v>0</v>
      </c>
      <c r="I6881">
        <v>0</v>
      </c>
    </row>
    <row r="6882" spans="1:9" hidden="1" x14ac:dyDescent="0.3">
      <c r="A6882" s="1" t="s">
        <v>159</v>
      </c>
      <c r="B6882" s="1" t="s">
        <v>190</v>
      </c>
      <c r="C6882">
        <v>21.0943</v>
      </c>
      <c r="D6882">
        <v>-157.4983</v>
      </c>
      <c r="E6882" s="1" t="s">
        <v>20</v>
      </c>
      <c r="F6882" t="s">
        <v>4715</v>
      </c>
      <c r="G6882">
        <v>0</v>
      </c>
      <c r="H6882">
        <v>0</v>
      </c>
      <c r="I6882">
        <v>0</v>
      </c>
    </row>
    <row r="6883" spans="1:9" hidden="1" x14ac:dyDescent="0.3">
      <c r="A6883" s="1" t="s">
        <v>159</v>
      </c>
      <c r="B6883" s="1" t="s">
        <v>190</v>
      </c>
      <c r="C6883">
        <v>21.0943</v>
      </c>
      <c r="D6883">
        <v>-157.4983</v>
      </c>
      <c r="E6883" s="1" t="s">
        <v>21</v>
      </c>
      <c r="F6883" t="s">
        <v>4950</v>
      </c>
      <c r="G6883">
        <v>0</v>
      </c>
      <c r="H6883">
        <v>0</v>
      </c>
      <c r="I6883">
        <v>0</v>
      </c>
    </row>
    <row r="6884" spans="1:9" hidden="1" x14ac:dyDescent="0.3">
      <c r="A6884" s="1" t="s">
        <v>159</v>
      </c>
      <c r="B6884" s="1" t="s">
        <v>190</v>
      </c>
      <c r="C6884">
        <v>21.0943</v>
      </c>
      <c r="D6884">
        <v>-157.4983</v>
      </c>
      <c r="E6884" s="1" t="s">
        <v>22</v>
      </c>
      <c r="F6884" t="s">
        <v>5185</v>
      </c>
      <c r="G6884">
        <v>0</v>
      </c>
      <c r="H6884">
        <v>0</v>
      </c>
      <c r="I6884">
        <v>0</v>
      </c>
    </row>
    <row r="6885" spans="1:9" hidden="1" x14ac:dyDescent="0.3">
      <c r="A6885" s="1" t="s">
        <v>159</v>
      </c>
      <c r="B6885" s="1" t="s">
        <v>190</v>
      </c>
      <c r="C6885">
        <v>21.0943</v>
      </c>
      <c r="D6885">
        <v>-157.4983</v>
      </c>
      <c r="E6885" s="1" t="s">
        <v>23</v>
      </c>
      <c r="F6885" t="s">
        <v>5420</v>
      </c>
      <c r="G6885">
        <v>0</v>
      </c>
      <c r="H6885">
        <v>0</v>
      </c>
      <c r="I6885">
        <v>0</v>
      </c>
    </row>
    <row r="6886" spans="1:9" hidden="1" x14ac:dyDescent="0.3">
      <c r="A6886" s="1" t="s">
        <v>159</v>
      </c>
      <c r="B6886" s="1" t="s">
        <v>190</v>
      </c>
      <c r="C6886">
        <v>21.0943</v>
      </c>
      <c r="D6886">
        <v>-157.4983</v>
      </c>
      <c r="E6886" s="1" t="s">
        <v>24</v>
      </c>
      <c r="F6886" t="s">
        <v>5655</v>
      </c>
      <c r="G6886">
        <v>0</v>
      </c>
      <c r="H6886">
        <v>0</v>
      </c>
      <c r="I6886">
        <v>0</v>
      </c>
    </row>
    <row r="6887" spans="1:9" hidden="1" x14ac:dyDescent="0.3">
      <c r="A6887" s="1" t="s">
        <v>159</v>
      </c>
      <c r="B6887" s="1" t="s">
        <v>190</v>
      </c>
      <c r="C6887">
        <v>21.0943</v>
      </c>
      <c r="D6887">
        <v>-157.4983</v>
      </c>
      <c r="E6887" s="1" t="s">
        <v>25</v>
      </c>
      <c r="F6887" t="s">
        <v>5889</v>
      </c>
      <c r="G6887">
        <v>0</v>
      </c>
      <c r="H6887">
        <v>0</v>
      </c>
      <c r="I6887">
        <v>0</v>
      </c>
    </row>
    <row r="6888" spans="1:9" hidden="1" x14ac:dyDescent="0.3">
      <c r="A6888" s="1" t="s">
        <v>159</v>
      </c>
      <c r="B6888" s="1" t="s">
        <v>190</v>
      </c>
      <c r="C6888">
        <v>21.0943</v>
      </c>
      <c r="D6888">
        <v>-157.4983</v>
      </c>
      <c r="E6888" s="1" t="s">
        <v>26</v>
      </c>
      <c r="F6888" t="s">
        <v>6123</v>
      </c>
      <c r="G6888">
        <v>0</v>
      </c>
      <c r="H6888">
        <v>0</v>
      </c>
      <c r="I6888">
        <v>0</v>
      </c>
    </row>
    <row r="6889" spans="1:9" hidden="1" x14ac:dyDescent="0.3">
      <c r="A6889" s="1" t="s">
        <v>159</v>
      </c>
      <c r="B6889" s="1" t="s">
        <v>190</v>
      </c>
      <c r="C6889">
        <v>21.0943</v>
      </c>
      <c r="D6889">
        <v>-157.4983</v>
      </c>
      <c r="E6889" s="1" t="s">
        <v>27</v>
      </c>
      <c r="F6889" t="s">
        <v>6357</v>
      </c>
      <c r="G6889">
        <v>0</v>
      </c>
      <c r="H6889">
        <v>0</v>
      </c>
      <c r="I6889">
        <v>0</v>
      </c>
    </row>
    <row r="6890" spans="1:9" hidden="1" x14ac:dyDescent="0.3">
      <c r="A6890" s="1" t="s">
        <v>159</v>
      </c>
      <c r="B6890" s="1" t="s">
        <v>190</v>
      </c>
      <c r="C6890">
        <v>21.0943</v>
      </c>
      <c r="D6890">
        <v>-157.4983</v>
      </c>
      <c r="E6890" s="1" t="s">
        <v>28</v>
      </c>
      <c r="F6890" t="s">
        <v>6591</v>
      </c>
      <c r="G6890">
        <v>0</v>
      </c>
      <c r="H6890">
        <v>0</v>
      </c>
      <c r="I6890">
        <v>0</v>
      </c>
    </row>
    <row r="6891" spans="1:9" hidden="1" x14ac:dyDescent="0.3">
      <c r="A6891" s="1" t="s">
        <v>159</v>
      </c>
      <c r="B6891" s="1" t="s">
        <v>190</v>
      </c>
      <c r="C6891">
        <v>21.0943</v>
      </c>
      <c r="D6891">
        <v>-157.4983</v>
      </c>
      <c r="E6891" s="1" t="s">
        <v>29</v>
      </c>
      <c r="F6891" t="s">
        <v>6825</v>
      </c>
      <c r="G6891">
        <v>0</v>
      </c>
      <c r="H6891">
        <v>0</v>
      </c>
      <c r="I6891">
        <v>0</v>
      </c>
    </row>
    <row r="6892" spans="1:9" hidden="1" x14ac:dyDescent="0.3">
      <c r="A6892" s="1" t="s">
        <v>159</v>
      </c>
      <c r="B6892" s="1" t="s">
        <v>190</v>
      </c>
      <c r="C6892">
        <v>21.0943</v>
      </c>
      <c r="D6892">
        <v>-157.4983</v>
      </c>
      <c r="E6892" s="1" t="s">
        <v>30</v>
      </c>
      <c r="F6892" t="s">
        <v>7059</v>
      </c>
      <c r="G6892">
        <v>0</v>
      </c>
      <c r="H6892">
        <v>0</v>
      </c>
      <c r="I6892">
        <v>0</v>
      </c>
    </row>
    <row r="6893" spans="1:9" hidden="1" x14ac:dyDescent="0.3">
      <c r="A6893" s="1" t="s">
        <v>159</v>
      </c>
      <c r="B6893" s="1" t="s">
        <v>190</v>
      </c>
      <c r="C6893">
        <v>21.0943</v>
      </c>
      <c r="D6893">
        <v>-157.4983</v>
      </c>
      <c r="E6893" s="1" t="s">
        <v>31</v>
      </c>
      <c r="F6893" t="s">
        <v>7293</v>
      </c>
      <c r="G6893">
        <v>0</v>
      </c>
      <c r="H6893">
        <v>0</v>
      </c>
      <c r="I6893">
        <v>0</v>
      </c>
    </row>
    <row r="6894" spans="1:9" hidden="1" x14ac:dyDescent="0.3">
      <c r="A6894" s="1" t="s">
        <v>159</v>
      </c>
      <c r="B6894" s="1" t="s">
        <v>190</v>
      </c>
      <c r="C6894">
        <v>21.0943</v>
      </c>
      <c r="D6894">
        <v>-157.4983</v>
      </c>
      <c r="E6894" s="1" t="s">
        <v>32</v>
      </c>
      <c r="F6894" t="s">
        <v>7527</v>
      </c>
      <c r="G6894">
        <v>0</v>
      </c>
      <c r="H6894">
        <v>0</v>
      </c>
      <c r="I6894">
        <v>0</v>
      </c>
    </row>
    <row r="6895" spans="1:9" hidden="1" x14ac:dyDescent="0.3">
      <c r="A6895" s="1" t="s">
        <v>159</v>
      </c>
      <c r="B6895" s="1" t="s">
        <v>190</v>
      </c>
      <c r="C6895">
        <v>21.0943</v>
      </c>
      <c r="D6895">
        <v>-157.4983</v>
      </c>
      <c r="E6895" s="1" t="s">
        <v>33</v>
      </c>
      <c r="F6895" t="s">
        <v>7761</v>
      </c>
      <c r="G6895">
        <v>0</v>
      </c>
      <c r="H6895">
        <v>0</v>
      </c>
      <c r="I6895">
        <v>0</v>
      </c>
    </row>
    <row r="6896" spans="1:9" hidden="1" x14ac:dyDescent="0.3">
      <c r="A6896" s="1" t="s">
        <v>159</v>
      </c>
      <c r="B6896" s="1" t="s">
        <v>190</v>
      </c>
      <c r="C6896">
        <v>21.0943</v>
      </c>
      <c r="D6896">
        <v>-157.4983</v>
      </c>
      <c r="E6896" s="1" t="s">
        <v>34</v>
      </c>
      <c r="F6896" t="s">
        <v>7995</v>
      </c>
      <c r="G6896">
        <v>0</v>
      </c>
      <c r="H6896">
        <v>0</v>
      </c>
      <c r="I6896">
        <v>0</v>
      </c>
    </row>
    <row r="6897" spans="1:9" hidden="1" x14ac:dyDescent="0.3">
      <c r="A6897" s="1" t="s">
        <v>159</v>
      </c>
      <c r="B6897" s="1" t="s">
        <v>190</v>
      </c>
      <c r="C6897">
        <v>21.0943</v>
      </c>
      <c r="D6897">
        <v>-157.4983</v>
      </c>
      <c r="E6897" s="1" t="s">
        <v>35</v>
      </c>
      <c r="F6897" t="s">
        <v>8227</v>
      </c>
      <c r="G6897">
        <v>0</v>
      </c>
      <c r="H6897">
        <v>0</v>
      </c>
      <c r="I6897">
        <v>0</v>
      </c>
    </row>
    <row r="6898" spans="1:9" hidden="1" x14ac:dyDescent="0.3">
      <c r="A6898" s="1" t="s">
        <v>159</v>
      </c>
      <c r="B6898" s="1" t="s">
        <v>190</v>
      </c>
      <c r="C6898">
        <v>21.0943</v>
      </c>
      <c r="D6898">
        <v>-157.4983</v>
      </c>
      <c r="E6898" s="1" t="s">
        <v>36</v>
      </c>
      <c r="F6898" t="s">
        <v>8459</v>
      </c>
      <c r="G6898">
        <v>0</v>
      </c>
      <c r="H6898">
        <v>0</v>
      </c>
      <c r="I6898">
        <v>0</v>
      </c>
    </row>
    <row r="6899" spans="1:9" hidden="1" x14ac:dyDescent="0.3">
      <c r="A6899" s="1" t="s">
        <v>159</v>
      </c>
      <c r="B6899" s="1" t="s">
        <v>190</v>
      </c>
      <c r="C6899">
        <v>21.0943</v>
      </c>
      <c r="D6899">
        <v>-157.4983</v>
      </c>
      <c r="E6899" s="1" t="s">
        <v>37</v>
      </c>
      <c r="F6899" t="s">
        <v>8690</v>
      </c>
      <c r="G6899">
        <v>0</v>
      </c>
      <c r="H6899">
        <v>0</v>
      </c>
      <c r="I6899">
        <v>0</v>
      </c>
    </row>
    <row r="6900" spans="1:9" hidden="1" x14ac:dyDescent="0.3">
      <c r="A6900" s="1" t="s">
        <v>159</v>
      </c>
      <c r="B6900" s="1" t="s">
        <v>190</v>
      </c>
      <c r="C6900">
        <v>21.0943</v>
      </c>
      <c r="D6900">
        <v>-157.4983</v>
      </c>
      <c r="E6900" s="1" t="s">
        <v>38</v>
      </c>
      <c r="F6900" t="s">
        <v>8921</v>
      </c>
      <c r="G6900">
        <v>0</v>
      </c>
      <c r="H6900">
        <v>0</v>
      </c>
      <c r="I6900">
        <v>0</v>
      </c>
    </row>
    <row r="6901" spans="1:9" hidden="1" x14ac:dyDescent="0.3">
      <c r="A6901" s="1" t="s">
        <v>159</v>
      </c>
      <c r="B6901" s="1" t="s">
        <v>190</v>
      </c>
      <c r="C6901">
        <v>21.0943</v>
      </c>
      <c r="D6901">
        <v>-157.4983</v>
      </c>
      <c r="E6901" s="1" t="s">
        <v>39</v>
      </c>
      <c r="F6901" t="s">
        <v>9152</v>
      </c>
      <c r="G6901">
        <v>0</v>
      </c>
      <c r="H6901">
        <v>0</v>
      </c>
      <c r="I6901">
        <v>0</v>
      </c>
    </row>
    <row r="6902" spans="1:9" hidden="1" x14ac:dyDescent="0.3">
      <c r="A6902" s="1" t="s">
        <v>159</v>
      </c>
      <c r="B6902" s="1" t="s">
        <v>190</v>
      </c>
      <c r="C6902">
        <v>21.0943</v>
      </c>
      <c r="D6902">
        <v>-157.4983</v>
      </c>
      <c r="E6902" s="1" t="s">
        <v>40</v>
      </c>
      <c r="F6902" t="s">
        <v>9383</v>
      </c>
      <c r="G6902">
        <v>0</v>
      </c>
      <c r="H6902">
        <v>0</v>
      </c>
      <c r="I6902">
        <v>0</v>
      </c>
    </row>
    <row r="6903" spans="1:9" hidden="1" x14ac:dyDescent="0.3">
      <c r="A6903" s="1" t="s">
        <v>159</v>
      </c>
      <c r="B6903" s="1" t="s">
        <v>190</v>
      </c>
      <c r="C6903">
        <v>21.0943</v>
      </c>
      <c r="D6903">
        <v>-157.4983</v>
      </c>
      <c r="E6903" s="1" t="s">
        <v>41</v>
      </c>
      <c r="F6903" t="s">
        <v>9614</v>
      </c>
      <c r="G6903">
        <v>0</v>
      </c>
      <c r="H6903">
        <v>0</v>
      </c>
      <c r="I6903">
        <v>0</v>
      </c>
    </row>
    <row r="6904" spans="1:9" hidden="1" x14ac:dyDescent="0.3">
      <c r="A6904" s="1" t="s">
        <v>159</v>
      </c>
      <c r="B6904" s="1" t="s">
        <v>190</v>
      </c>
      <c r="C6904">
        <v>21.0943</v>
      </c>
      <c r="D6904">
        <v>-157.4983</v>
      </c>
      <c r="E6904" s="1" t="s">
        <v>42</v>
      </c>
      <c r="F6904" t="s">
        <v>9845</v>
      </c>
      <c r="G6904">
        <v>0</v>
      </c>
      <c r="H6904">
        <v>0</v>
      </c>
      <c r="I6904">
        <v>0</v>
      </c>
    </row>
    <row r="6905" spans="1:9" hidden="1" x14ac:dyDescent="0.3">
      <c r="A6905" s="1" t="s">
        <v>159</v>
      </c>
      <c r="B6905" s="1" t="s">
        <v>190</v>
      </c>
      <c r="C6905">
        <v>21.0943</v>
      </c>
      <c r="D6905">
        <v>-157.4983</v>
      </c>
      <c r="E6905" s="1" t="s">
        <v>43</v>
      </c>
      <c r="F6905" t="s">
        <v>10074</v>
      </c>
      <c r="G6905">
        <v>0</v>
      </c>
      <c r="H6905">
        <v>0</v>
      </c>
      <c r="I6905">
        <v>0</v>
      </c>
    </row>
    <row r="6906" spans="1:9" hidden="1" x14ac:dyDescent="0.3">
      <c r="A6906" s="1" t="s">
        <v>159</v>
      </c>
      <c r="B6906" s="1" t="s">
        <v>190</v>
      </c>
      <c r="C6906">
        <v>21.0943</v>
      </c>
      <c r="D6906">
        <v>-157.4983</v>
      </c>
      <c r="E6906" s="1" t="s">
        <v>44</v>
      </c>
      <c r="F6906" t="s">
        <v>10302</v>
      </c>
      <c r="G6906">
        <v>0</v>
      </c>
      <c r="H6906">
        <v>0</v>
      </c>
      <c r="I6906">
        <v>0</v>
      </c>
    </row>
    <row r="6907" spans="1:9" hidden="1" x14ac:dyDescent="0.3">
      <c r="A6907" s="1" t="s">
        <v>159</v>
      </c>
      <c r="B6907" s="1" t="s">
        <v>190</v>
      </c>
      <c r="C6907">
        <v>21.0943</v>
      </c>
      <c r="D6907">
        <v>-157.4983</v>
      </c>
      <c r="E6907" s="1" t="s">
        <v>45</v>
      </c>
      <c r="F6907" t="s">
        <v>10523</v>
      </c>
      <c r="G6907">
        <v>0</v>
      </c>
      <c r="H6907">
        <v>0</v>
      </c>
      <c r="I6907">
        <v>0</v>
      </c>
    </row>
    <row r="6908" spans="1:9" hidden="1" x14ac:dyDescent="0.3">
      <c r="A6908" s="1" t="s">
        <v>159</v>
      </c>
      <c r="B6908" s="1" t="s">
        <v>190</v>
      </c>
      <c r="C6908">
        <v>21.0943</v>
      </c>
      <c r="D6908">
        <v>-157.4983</v>
      </c>
      <c r="E6908" s="1" t="s">
        <v>46</v>
      </c>
      <c r="F6908" t="s">
        <v>10739</v>
      </c>
      <c r="G6908">
        <v>0</v>
      </c>
      <c r="H6908">
        <v>0</v>
      </c>
      <c r="I6908">
        <v>0</v>
      </c>
    </row>
    <row r="6909" spans="1:9" hidden="1" x14ac:dyDescent="0.3">
      <c r="A6909" s="1" t="s">
        <v>159</v>
      </c>
      <c r="B6909" s="1" t="s">
        <v>190</v>
      </c>
      <c r="C6909">
        <v>21.0943</v>
      </c>
      <c r="D6909">
        <v>-157.4983</v>
      </c>
      <c r="E6909" s="1" t="s">
        <v>47</v>
      </c>
      <c r="F6909" t="s">
        <v>10954</v>
      </c>
      <c r="G6909">
        <v>0</v>
      </c>
      <c r="H6909">
        <v>0</v>
      </c>
      <c r="I6909">
        <v>0</v>
      </c>
    </row>
    <row r="6910" spans="1:9" hidden="1" x14ac:dyDescent="0.3">
      <c r="A6910" s="1" t="s">
        <v>159</v>
      </c>
      <c r="B6910" s="1" t="s">
        <v>190</v>
      </c>
      <c r="C6910">
        <v>21.0943</v>
      </c>
      <c r="D6910">
        <v>-157.4983</v>
      </c>
      <c r="E6910" s="1" t="s">
        <v>48</v>
      </c>
      <c r="F6910" t="s">
        <v>11757</v>
      </c>
      <c r="G6910">
        <v>0</v>
      </c>
      <c r="H6910">
        <v>0</v>
      </c>
      <c r="I6910">
        <v>0</v>
      </c>
    </row>
    <row r="6911" spans="1:9" hidden="1" x14ac:dyDescent="0.3">
      <c r="A6911" s="1" t="s">
        <v>159</v>
      </c>
      <c r="B6911" s="1" t="s">
        <v>190</v>
      </c>
      <c r="C6911">
        <v>21.0943</v>
      </c>
      <c r="D6911">
        <v>-157.4983</v>
      </c>
      <c r="E6911" s="1" t="s">
        <v>49</v>
      </c>
      <c r="F6911" t="s">
        <v>11948</v>
      </c>
      <c r="G6911">
        <v>0</v>
      </c>
      <c r="H6911">
        <v>0</v>
      </c>
      <c r="I6911">
        <v>0</v>
      </c>
    </row>
    <row r="6912" spans="1:9" hidden="1" x14ac:dyDescent="0.3">
      <c r="A6912" s="1" t="s">
        <v>159</v>
      </c>
      <c r="B6912" s="1" t="s">
        <v>190</v>
      </c>
      <c r="C6912">
        <v>21.0943</v>
      </c>
      <c r="D6912">
        <v>-157.4983</v>
      </c>
      <c r="E6912" s="1" t="s">
        <v>50</v>
      </c>
      <c r="F6912" t="s">
        <v>12120</v>
      </c>
      <c r="G6912">
        <v>0</v>
      </c>
      <c r="H6912">
        <v>0</v>
      </c>
      <c r="I6912">
        <v>0</v>
      </c>
    </row>
    <row r="6913" spans="1:9" hidden="1" x14ac:dyDescent="0.3">
      <c r="A6913" s="1" t="s">
        <v>159</v>
      </c>
      <c r="B6913" s="1" t="s">
        <v>190</v>
      </c>
      <c r="C6913">
        <v>21.0943</v>
      </c>
      <c r="D6913">
        <v>-157.4983</v>
      </c>
      <c r="E6913" s="1" t="s">
        <v>51</v>
      </c>
      <c r="F6913" t="s">
        <v>12269</v>
      </c>
      <c r="G6913">
        <v>0</v>
      </c>
      <c r="H6913">
        <v>0</v>
      </c>
      <c r="I6913">
        <v>0</v>
      </c>
    </row>
    <row r="6914" spans="1:9" hidden="1" x14ac:dyDescent="0.3">
      <c r="A6914" s="1" t="s">
        <v>159</v>
      </c>
      <c r="B6914" s="1" t="s">
        <v>190</v>
      </c>
      <c r="C6914">
        <v>21.0943</v>
      </c>
      <c r="D6914">
        <v>-157.4983</v>
      </c>
      <c r="E6914" s="1" t="s">
        <v>52</v>
      </c>
      <c r="F6914" t="s">
        <v>17383</v>
      </c>
      <c r="G6914">
        <v>0</v>
      </c>
      <c r="H6914">
        <v>2</v>
      </c>
      <c r="I6914">
        <v>0</v>
      </c>
    </row>
    <row r="6915" spans="1:9" hidden="1" x14ac:dyDescent="0.3">
      <c r="A6915" s="1" t="s">
        <v>159</v>
      </c>
      <c r="B6915" s="1" t="s">
        <v>190</v>
      </c>
      <c r="C6915">
        <v>21.0943</v>
      </c>
      <c r="D6915">
        <v>-157.4983</v>
      </c>
      <c r="E6915" s="1" t="s">
        <v>53</v>
      </c>
      <c r="F6915" t="s">
        <v>17384</v>
      </c>
      <c r="G6915">
        <v>0</v>
      </c>
      <c r="H6915">
        <v>2</v>
      </c>
      <c r="I6915">
        <v>0</v>
      </c>
    </row>
    <row r="6916" spans="1:9" hidden="1" x14ac:dyDescent="0.3">
      <c r="A6916" s="1" t="s">
        <v>159</v>
      </c>
      <c r="B6916" s="1" t="s">
        <v>190</v>
      </c>
      <c r="C6916">
        <v>21.0943</v>
      </c>
      <c r="D6916">
        <v>-157.4983</v>
      </c>
      <c r="E6916" s="1" t="s">
        <v>54</v>
      </c>
      <c r="F6916" t="s">
        <v>17385</v>
      </c>
      <c r="G6916">
        <v>0</v>
      </c>
      <c r="H6916">
        <v>2</v>
      </c>
      <c r="I6916">
        <v>0</v>
      </c>
    </row>
    <row r="6917" spans="1:9" hidden="1" x14ac:dyDescent="0.3">
      <c r="A6917" s="1" t="s">
        <v>159</v>
      </c>
      <c r="B6917" s="1" t="s">
        <v>190</v>
      </c>
      <c r="C6917">
        <v>21.0943</v>
      </c>
      <c r="D6917">
        <v>-157.4983</v>
      </c>
      <c r="E6917" s="1" t="s">
        <v>21548</v>
      </c>
      <c r="F6917" t="s">
        <v>21681</v>
      </c>
      <c r="G6917">
        <v>0</v>
      </c>
      <c r="H6917">
        <v>2</v>
      </c>
      <c r="I6917">
        <v>0</v>
      </c>
    </row>
    <row r="6918" spans="1:9" hidden="1" x14ac:dyDescent="0.3">
      <c r="A6918" s="1" t="s">
        <v>159</v>
      </c>
      <c r="B6918" s="1" t="s">
        <v>191</v>
      </c>
      <c r="C6918">
        <v>35.565300000000001</v>
      </c>
      <c r="D6918">
        <v>-96.928899999999999</v>
      </c>
      <c r="E6918" s="1" t="s">
        <v>4</v>
      </c>
      <c r="F6918" t="s">
        <v>911</v>
      </c>
      <c r="G6918">
        <v>0</v>
      </c>
      <c r="H6918">
        <v>0</v>
      </c>
      <c r="I6918">
        <v>0</v>
      </c>
    </row>
    <row r="6919" spans="1:9" hidden="1" x14ac:dyDescent="0.3">
      <c r="A6919" s="1" t="s">
        <v>159</v>
      </c>
      <c r="B6919" s="1" t="s">
        <v>191</v>
      </c>
      <c r="C6919">
        <v>35.565300000000001</v>
      </c>
      <c r="D6919">
        <v>-96.928899999999999</v>
      </c>
      <c r="E6919" s="1" t="s">
        <v>5</v>
      </c>
      <c r="F6919" t="s">
        <v>1153</v>
      </c>
      <c r="G6919">
        <v>0</v>
      </c>
      <c r="H6919">
        <v>0</v>
      </c>
      <c r="I6919">
        <v>0</v>
      </c>
    </row>
    <row r="6920" spans="1:9" hidden="1" x14ac:dyDescent="0.3">
      <c r="A6920" s="1" t="s">
        <v>159</v>
      </c>
      <c r="B6920" s="1" t="s">
        <v>191</v>
      </c>
      <c r="C6920">
        <v>35.565300000000001</v>
      </c>
      <c r="D6920">
        <v>-96.928899999999999</v>
      </c>
      <c r="E6920" s="1" t="s">
        <v>6</v>
      </c>
      <c r="F6920" t="s">
        <v>1395</v>
      </c>
      <c r="G6920">
        <v>0</v>
      </c>
      <c r="H6920">
        <v>0</v>
      </c>
      <c r="I6920">
        <v>0</v>
      </c>
    </row>
    <row r="6921" spans="1:9" hidden="1" x14ac:dyDescent="0.3">
      <c r="A6921" s="1" t="s">
        <v>159</v>
      </c>
      <c r="B6921" s="1" t="s">
        <v>191</v>
      </c>
      <c r="C6921">
        <v>35.565300000000001</v>
      </c>
      <c r="D6921">
        <v>-96.928899999999999</v>
      </c>
      <c r="E6921" s="1" t="s">
        <v>7</v>
      </c>
      <c r="F6921" t="s">
        <v>1636</v>
      </c>
      <c r="G6921">
        <v>0</v>
      </c>
      <c r="H6921">
        <v>0</v>
      </c>
      <c r="I6921">
        <v>0</v>
      </c>
    </row>
    <row r="6922" spans="1:9" hidden="1" x14ac:dyDescent="0.3">
      <c r="A6922" s="1" t="s">
        <v>159</v>
      </c>
      <c r="B6922" s="1" t="s">
        <v>191</v>
      </c>
      <c r="C6922">
        <v>35.565300000000001</v>
      </c>
      <c r="D6922">
        <v>-96.928899999999999</v>
      </c>
      <c r="E6922" s="1" t="s">
        <v>8</v>
      </c>
      <c r="F6922" t="s">
        <v>1877</v>
      </c>
      <c r="G6922">
        <v>0</v>
      </c>
      <c r="H6922">
        <v>0</v>
      </c>
      <c r="I6922">
        <v>0</v>
      </c>
    </row>
    <row r="6923" spans="1:9" hidden="1" x14ac:dyDescent="0.3">
      <c r="A6923" s="1" t="s">
        <v>159</v>
      </c>
      <c r="B6923" s="1" t="s">
        <v>191</v>
      </c>
      <c r="C6923">
        <v>35.565300000000001</v>
      </c>
      <c r="D6923">
        <v>-96.928899999999999</v>
      </c>
      <c r="E6923" s="1" t="s">
        <v>9</v>
      </c>
      <c r="F6923" t="s">
        <v>2115</v>
      </c>
      <c r="G6923">
        <v>0</v>
      </c>
      <c r="H6923">
        <v>0</v>
      </c>
      <c r="I6923">
        <v>0</v>
      </c>
    </row>
    <row r="6924" spans="1:9" hidden="1" x14ac:dyDescent="0.3">
      <c r="A6924" s="1" t="s">
        <v>159</v>
      </c>
      <c r="B6924" s="1" t="s">
        <v>191</v>
      </c>
      <c r="C6924">
        <v>35.565300000000001</v>
      </c>
      <c r="D6924">
        <v>-96.928899999999999</v>
      </c>
      <c r="E6924" s="1" t="s">
        <v>10</v>
      </c>
      <c r="F6924" t="s">
        <v>2353</v>
      </c>
      <c r="G6924">
        <v>0</v>
      </c>
      <c r="H6924">
        <v>0</v>
      </c>
      <c r="I6924">
        <v>0</v>
      </c>
    </row>
    <row r="6925" spans="1:9" hidden="1" x14ac:dyDescent="0.3">
      <c r="A6925" s="1" t="s">
        <v>159</v>
      </c>
      <c r="B6925" s="1" t="s">
        <v>191</v>
      </c>
      <c r="C6925">
        <v>35.565300000000001</v>
      </c>
      <c r="D6925">
        <v>-96.928899999999999</v>
      </c>
      <c r="E6925" s="1" t="s">
        <v>11</v>
      </c>
      <c r="F6925" t="s">
        <v>2591</v>
      </c>
      <c r="G6925">
        <v>0</v>
      </c>
      <c r="H6925">
        <v>0</v>
      </c>
      <c r="I6925">
        <v>0</v>
      </c>
    </row>
    <row r="6926" spans="1:9" hidden="1" x14ac:dyDescent="0.3">
      <c r="A6926" s="1" t="s">
        <v>159</v>
      </c>
      <c r="B6926" s="1" t="s">
        <v>191</v>
      </c>
      <c r="C6926">
        <v>35.565300000000001</v>
      </c>
      <c r="D6926">
        <v>-96.928899999999999</v>
      </c>
      <c r="E6926" s="1" t="s">
        <v>12</v>
      </c>
      <c r="F6926" t="s">
        <v>2829</v>
      </c>
      <c r="G6926">
        <v>0</v>
      </c>
      <c r="H6926">
        <v>0</v>
      </c>
      <c r="I6926">
        <v>0</v>
      </c>
    </row>
    <row r="6927" spans="1:9" hidden="1" x14ac:dyDescent="0.3">
      <c r="A6927" s="1" t="s">
        <v>159</v>
      </c>
      <c r="B6927" s="1" t="s">
        <v>191</v>
      </c>
      <c r="C6927">
        <v>35.565300000000001</v>
      </c>
      <c r="D6927">
        <v>-96.928899999999999</v>
      </c>
      <c r="E6927" s="1" t="s">
        <v>13</v>
      </c>
      <c r="F6927" t="s">
        <v>3067</v>
      </c>
      <c r="G6927">
        <v>0</v>
      </c>
      <c r="H6927">
        <v>0</v>
      </c>
      <c r="I6927">
        <v>0</v>
      </c>
    </row>
    <row r="6928" spans="1:9" hidden="1" x14ac:dyDescent="0.3">
      <c r="A6928" s="1" t="s">
        <v>159</v>
      </c>
      <c r="B6928" s="1" t="s">
        <v>191</v>
      </c>
      <c r="C6928">
        <v>35.565300000000001</v>
      </c>
      <c r="D6928">
        <v>-96.928899999999999</v>
      </c>
      <c r="E6928" s="1" t="s">
        <v>14</v>
      </c>
      <c r="F6928" t="s">
        <v>3304</v>
      </c>
      <c r="G6928">
        <v>0</v>
      </c>
      <c r="H6928">
        <v>0</v>
      </c>
      <c r="I6928">
        <v>0</v>
      </c>
    </row>
    <row r="6929" spans="1:9" hidden="1" x14ac:dyDescent="0.3">
      <c r="A6929" s="1" t="s">
        <v>159</v>
      </c>
      <c r="B6929" s="1" t="s">
        <v>191</v>
      </c>
      <c r="C6929">
        <v>35.565300000000001</v>
      </c>
      <c r="D6929">
        <v>-96.928899999999999</v>
      </c>
      <c r="E6929" s="1" t="s">
        <v>15</v>
      </c>
      <c r="F6929" t="s">
        <v>3540</v>
      </c>
      <c r="G6929">
        <v>0</v>
      </c>
      <c r="H6929">
        <v>0</v>
      </c>
      <c r="I6929">
        <v>0</v>
      </c>
    </row>
    <row r="6930" spans="1:9" hidden="1" x14ac:dyDescent="0.3">
      <c r="A6930" s="1" t="s">
        <v>159</v>
      </c>
      <c r="B6930" s="1" t="s">
        <v>191</v>
      </c>
      <c r="C6930">
        <v>35.565300000000001</v>
      </c>
      <c r="D6930">
        <v>-96.928899999999999</v>
      </c>
      <c r="E6930" s="1" t="s">
        <v>16</v>
      </c>
      <c r="F6930" t="s">
        <v>3776</v>
      </c>
      <c r="G6930">
        <v>0</v>
      </c>
      <c r="H6930">
        <v>0</v>
      </c>
      <c r="I6930">
        <v>0</v>
      </c>
    </row>
    <row r="6931" spans="1:9" hidden="1" x14ac:dyDescent="0.3">
      <c r="A6931" s="1" t="s">
        <v>159</v>
      </c>
      <c r="B6931" s="1" t="s">
        <v>191</v>
      </c>
      <c r="C6931">
        <v>35.565300000000001</v>
      </c>
      <c r="D6931">
        <v>-96.928899999999999</v>
      </c>
      <c r="E6931" s="1" t="s">
        <v>17</v>
      </c>
      <c r="F6931" t="s">
        <v>4011</v>
      </c>
      <c r="G6931">
        <v>0</v>
      </c>
      <c r="H6931">
        <v>0</v>
      </c>
      <c r="I6931">
        <v>0</v>
      </c>
    </row>
    <row r="6932" spans="1:9" hidden="1" x14ac:dyDescent="0.3">
      <c r="A6932" s="1" t="s">
        <v>159</v>
      </c>
      <c r="B6932" s="1" t="s">
        <v>191</v>
      </c>
      <c r="C6932">
        <v>35.565300000000001</v>
      </c>
      <c r="D6932">
        <v>-96.928899999999999</v>
      </c>
      <c r="E6932" s="1" t="s">
        <v>18</v>
      </c>
      <c r="F6932" t="s">
        <v>4246</v>
      </c>
      <c r="G6932">
        <v>0</v>
      </c>
      <c r="H6932">
        <v>0</v>
      </c>
      <c r="I6932">
        <v>0</v>
      </c>
    </row>
    <row r="6933" spans="1:9" hidden="1" x14ac:dyDescent="0.3">
      <c r="A6933" s="1" t="s">
        <v>159</v>
      </c>
      <c r="B6933" s="1" t="s">
        <v>191</v>
      </c>
      <c r="C6933">
        <v>35.565300000000001</v>
      </c>
      <c r="D6933">
        <v>-96.928899999999999</v>
      </c>
      <c r="E6933" s="1" t="s">
        <v>19</v>
      </c>
      <c r="F6933" t="s">
        <v>4481</v>
      </c>
      <c r="G6933">
        <v>0</v>
      </c>
      <c r="H6933">
        <v>0</v>
      </c>
      <c r="I6933">
        <v>0</v>
      </c>
    </row>
    <row r="6934" spans="1:9" hidden="1" x14ac:dyDescent="0.3">
      <c r="A6934" s="1" t="s">
        <v>159</v>
      </c>
      <c r="B6934" s="1" t="s">
        <v>191</v>
      </c>
      <c r="C6934">
        <v>35.565300000000001</v>
      </c>
      <c r="D6934">
        <v>-96.928899999999999</v>
      </c>
      <c r="E6934" s="1" t="s">
        <v>20</v>
      </c>
      <c r="F6934" t="s">
        <v>4716</v>
      </c>
      <c r="G6934">
        <v>0</v>
      </c>
      <c r="H6934">
        <v>0</v>
      </c>
      <c r="I6934">
        <v>0</v>
      </c>
    </row>
    <row r="6935" spans="1:9" hidden="1" x14ac:dyDescent="0.3">
      <c r="A6935" s="1" t="s">
        <v>159</v>
      </c>
      <c r="B6935" s="1" t="s">
        <v>191</v>
      </c>
      <c r="C6935">
        <v>35.565300000000001</v>
      </c>
      <c r="D6935">
        <v>-96.928899999999999</v>
      </c>
      <c r="E6935" s="1" t="s">
        <v>21</v>
      </c>
      <c r="F6935" t="s">
        <v>4951</v>
      </c>
      <c r="G6935">
        <v>0</v>
      </c>
      <c r="H6935">
        <v>0</v>
      </c>
      <c r="I6935">
        <v>0</v>
      </c>
    </row>
    <row r="6936" spans="1:9" hidden="1" x14ac:dyDescent="0.3">
      <c r="A6936" s="1" t="s">
        <v>159</v>
      </c>
      <c r="B6936" s="1" t="s">
        <v>191</v>
      </c>
      <c r="C6936">
        <v>35.565300000000001</v>
      </c>
      <c r="D6936">
        <v>-96.928899999999999</v>
      </c>
      <c r="E6936" s="1" t="s">
        <v>22</v>
      </c>
      <c r="F6936" t="s">
        <v>5186</v>
      </c>
      <c r="G6936">
        <v>0</v>
      </c>
      <c r="H6936">
        <v>0</v>
      </c>
      <c r="I6936">
        <v>0</v>
      </c>
    </row>
    <row r="6937" spans="1:9" hidden="1" x14ac:dyDescent="0.3">
      <c r="A6937" s="1" t="s">
        <v>159</v>
      </c>
      <c r="B6937" s="1" t="s">
        <v>191</v>
      </c>
      <c r="C6937">
        <v>35.565300000000001</v>
      </c>
      <c r="D6937">
        <v>-96.928899999999999</v>
      </c>
      <c r="E6937" s="1" t="s">
        <v>23</v>
      </c>
      <c r="F6937" t="s">
        <v>5421</v>
      </c>
      <c r="G6937">
        <v>0</v>
      </c>
      <c r="H6937">
        <v>0</v>
      </c>
      <c r="I6937">
        <v>0</v>
      </c>
    </row>
    <row r="6938" spans="1:9" hidden="1" x14ac:dyDescent="0.3">
      <c r="A6938" s="1" t="s">
        <v>159</v>
      </c>
      <c r="B6938" s="1" t="s">
        <v>191</v>
      </c>
      <c r="C6938">
        <v>35.565300000000001</v>
      </c>
      <c r="D6938">
        <v>-96.928899999999999</v>
      </c>
      <c r="E6938" s="1" t="s">
        <v>24</v>
      </c>
      <c r="F6938" t="s">
        <v>5656</v>
      </c>
      <c r="G6938">
        <v>0</v>
      </c>
      <c r="H6938">
        <v>0</v>
      </c>
      <c r="I6938">
        <v>0</v>
      </c>
    </row>
    <row r="6939" spans="1:9" hidden="1" x14ac:dyDescent="0.3">
      <c r="A6939" s="1" t="s">
        <v>159</v>
      </c>
      <c r="B6939" s="1" t="s">
        <v>191</v>
      </c>
      <c r="C6939">
        <v>35.565300000000001</v>
      </c>
      <c r="D6939">
        <v>-96.928899999999999</v>
      </c>
      <c r="E6939" s="1" t="s">
        <v>25</v>
      </c>
      <c r="F6939" t="s">
        <v>5890</v>
      </c>
      <c r="G6939">
        <v>0</v>
      </c>
      <c r="H6939">
        <v>0</v>
      </c>
      <c r="I6939">
        <v>0</v>
      </c>
    </row>
    <row r="6940" spans="1:9" hidden="1" x14ac:dyDescent="0.3">
      <c r="A6940" s="1" t="s">
        <v>159</v>
      </c>
      <c r="B6940" s="1" t="s">
        <v>191</v>
      </c>
      <c r="C6940">
        <v>35.565300000000001</v>
      </c>
      <c r="D6940">
        <v>-96.928899999999999</v>
      </c>
      <c r="E6940" s="1" t="s">
        <v>26</v>
      </c>
      <c r="F6940" t="s">
        <v>6124</v>
      </c>
      <c r="G6940">
        <v>0</v>
      </c>
      <c r="H6940">
        <v>0</v>
      </c>
      <c r="I6940">
        <v>0</v>
      </c>
    </row>
    <row r="6941" spans="1:9" hidden="1" x14ac:dyDescent="0.3">
      <c r="A6941" s="1" t="s">
        <v>159</v>
      </c>
      <c r="B6941" s="1" t="s">
        <v>191</v>
      </c>
      <c r="C6941">
        <v>35.565300000000001</v>
      </c>
      <c r="D6941">
        <v>-96.928899999999999</v>
      </c>
      <c r="E6941" s="1" t="s">
        <v>27</v>
      </c>
      <c r="F6941" t="s">
        <v>6358</v>
      </c>
      <c r="G6941">
        <v>0</v>
      </c>
      <c r="H6941">
        <v>0</v>
      </c>
      <c r="I6941">
        <v>0</v>
      </c>
    </row>
    <row r="6942" spans="1:9" hidden="1" x14ac:dyDescent="0.3">
      <c r="A6942" s="1" t="s">
        <v>159</v>
      </c>
      <c r="B6942" s="1" t="s">
        <v>191</v>
      </c>
      <c r="C6942">
        <v>35.565300000000001</v>
      </c>
      <c r="D6942">
        <v>-96.928899999999999</v>
      </c>
      <c r="E6942" s="1" t="s">
        <v>28</v>
      </c>
      <c r="F6942" t="s">
        <v>6592</v>
      </c>
      <c r="G6942">
        <v>0</v>
      </c>
      <c r="H6942">
        <v>0</v>
      </c>
      <c r="I6942">
        <v>0</v>
      </c>
    </row>
    <row r="6943" spans="1:9" hidden="1" x14ac:dyDescent="0.3">
      <c r="A6943" s="1" t="s">
        <v>159</v>
      </c>
      <c r="B6943" s="1" t="s">
        <v>191</v>
      </c>
      <c r="C6943">
        <v>35.565300000000001</v>
      </c>
      <c r="D6943">
        <v>-96.928899999999999</v>
      </c>
      <c r="E6943" s="1" t="s">
        <v>29</v>
      </c>
      <c r="F6943" t="s">
        <v>6826</v>
      </c>
      <c r="G6943">
        <v>0</v>
      </c>
      <c r="H6943">
        <v>0</v>
      </c>
      <c r="I6943">
        <v>0</v>
      </c>
    </row>
    <row r="6944" spans="1:9" hidden="1" x14ac:dyDescent="0.3">
      <c r="A6944" s="1" t="s">
        <v>159</v>
      </c>
      <c r="B6944" s="1" t="s">
        <v>191</v>
      </c>
      <c r="C6944">
        <v>35.565300000000001</v>
      </c>
      <c r="D6944">
        <v>-96.928899999999999</v>
      </c>
      <c r="E6944" s="1" t="s">
        <v>30</v>
      </c>
      <c r="F6944" t="s">
        <v>7060</v>
      </c>
      <c r="G6944">
        <v>0</v>
      </c>
      <c r="H6944">
        <v>0</v>
      </c>
      <c r="I6944">
        <v>0</v>
      </c>
    </row>
    <row r="6945" spans="1:9" hidden="1" x14ac:dyDescent="0.3">
      <c r="A6945" s="1" t="s">
        <v>159</v>
      </c>
      <c r="B6945" s="1" t="s">
        <v>191</v>
      </c>
      <c r="C6945">
        <v>35.565300000000001</v>
      </c>
      <c r="D6945">
        <v>-96.928899999999999</v>
      </c>
      <c r="E6945" s="1" t="s">
        <v>31</v>
      </c>
      <c r="F6945" t="s">
        <v>7294</v>
      </c>
      <c r="G6945">
        <v>0</v>
      </c>
      <c r="H6945">
        <v>0</v>
      </c>
      <c r="I6945">
        <v>0</v>
      </c>
    </row>
    <row r="6946" spans="1:9" hidden="1" x14ac:dyDescent="0.3">
      <c r="A6946" s="1" t="s">
        <v>159</v>
      </c>
      <c r="B6946" s="1" t="s">
        <v>191</v>
      </c>
      <c r="C6946">
        <v>35.565300000000001</v>
      </c>
      <c r="D6946">
        <v>-96.928899999999999</v>
      </c>
      <c r="E6946" s="1" t="s">
        <v>32</v>
      </c>
      <c r="F6946" t="s">
        <v>7528</v>
      </c>
      <c r="G6946">
        <v>0</v>
      </c>
      <c r="H6946">
        <v>0</v>
      </c>
      <c r="I6946">
        <v>0</v>
      </c>
    </row>
    <row r="6947" spans="1:9" hidden="1" x14ac:dyDescent="0.3">
      <c r="A6947" s="1" t="s">
        <v>159</v>
      </c>
      <c r="B6947" s="1" t="s">
        <v>191</v>
      </c>
      <c r="C6947">
        <v>35.565300000000001</v>
      </c>
      <c r="D6947">
        <v>-96.928899999999999</v>
      </c>
      <c r="E6947" s="1" t="s">
        <v>33</v>
      </c>
      <c r="F6947" t="s">
        <v>7762</v>
      </c>
      <c r="G6947">
        <v>0</v>
      </c>
      <c r="H6947">
        <v>0</v>
      </c>
      <c r="I6947">
        <v>0</v>
      </c>
    </row>
    <row r="6948" spans="1:9" hidden="1" x14ac:dyDescent="0.3">
      <c r="A6948" s="1" t="s">
        <v>159</v>
      </c>
      <c r="B6948" s="1" t="s">
        <v>191</v>
      </c>
      <c r="C6948">
        <v>35.565300000000001</v>
      </c>
      <c r="D6948">
        <v>-96.928899999999999</v>
      </c>
      <c r="E6948" s="1" t="s">
        <v>34</v>
      </c>
      <c r="F6948" t="s">
        <v>7996</v>
      </c>
      <c r="G6948">
        <v>0</v>
      </c>
      <c r="H6948">
        <v>0</v>
      </c>
      <c r="I6948">
        <v>0</v>
      </c>
    </row>
    <row r="6949" spans="1:9" hidden="1" x14ac:dyDescent="0.3">
      <c r="A6949" s="1" t="s">
        <v>159</v>
      </c>
      <c r="B6949" s="1" t="s">
        <v>191</v>
      </c>
      <c r="C6949">
        <v>35.565300000000001</v>
      </c>
      <c r="D6949">
        <v>-96.928899999999999</v>
      </c>
      <c r="E6949" s="1" t="s">
        <v>35</v>
      </c>
      <c r="F6949" t="s">
        <v>8228</v>
      </c>
      <c r="G6949">
        <v>0</v>
      </c>
      <c r="H6949">
        <v>0</v>
      </c>
      <c r="I6949">
        <v>0</v>
      </c>
    </row>
    <row r="6950" spans="1:9" hidden="1" x14ac:dyDescent="0.3">
      <c r="A6950" s="1" t="s">
        <v>159</v>
      </c>
      <c r="B6950" s="1" t="s">
        <v>191</v>
      </c>
      <c r="C6950">
        <v>35.565300000000001</v>
      </c>
      <c r="D6950">
        <v>-96.928899999999999</v>
      </c>
      <c r="E6950" s="1" t="s">
        <v>36</v>
      </c>
      <c r="F6950" t="s">
        <v>8460</v>
      </c>
      <c r="G6950">
        <v>0</v>
      </c>
      <c r="H6950">
        <v>0</v>
      </c>
      <c r="I6950">
        <v>0</v>
      </c>
    </row>
    <row r="6951" spans="1:9" hidden="1" x14ac:dyDescent="0.3">
      <c r="A6951" s="1" t="s">
        <v>159</v>
      </c>
      <c r="B6951" s="1" t="s">
        <v>191</v>
      </c>
      <c r="C6951">
        <v>35.565300000000001</v>
      </c>
      <c r="D6951">
        <v>-96.928899999999999</v>
      </c>
      <c r="E6951" s="1" t="s">
        <v>37</v>
      </c>
      <c r="F6951" t="s">
        <v>8691</v>
      </c>
      <c r="G6951">
        <v>0</v>
      </c>
      <c r="H6951">
        <v>0</v>
      </c>
      <c r="I6951">
        <v>0</v>
      </c>
    </row>
    <row r="6952" spans="1:9" hidden="1" x14ac:dyDescent="0.3">
      <c r="A6952" s="1" t="s">
        <v>159</v>
      </c>
      <c r="B6952" s="1" t="s">
        <v>191</v>
      </c>
      <c r="C6952">
        <v>35.565300000000001</v>
      </c>
      <c r="D6952">
        <v>-96.928899999999999</v>
      </c>
      <c r="E6952" s="1" t="s">
        <v>38</v>
      </c>
      <c r="F6952" t="s">
        <v>8922</v>
      </c>
      <c r="G6952">
        <v>0</v>
      </c>
      <c r="H6952">
        <v>0</v>
      </c>
      <c r="I6952">
        <v>0</v>
      </c>
    </row>
    <row r="6953" spans="1:9" hidden="1" x14ac:dyDescent="0.3">
      <c r="A6953" s="1" t="s">
        <v>159</v>
      </c>
      <c r="B6953" s="1" t="s">
        <v>191</v>
      </c>
      <c r="C6953">
        <v>35.565300000000001</v>
      </c>
      <c r="D6953">
        <v>-96.928899999999999</v>
      </c>
      <c r="E6953" s="1" t="s">
        <v>39</v>
      </c>
      <c r="F6953" t="s">
        <v>9153</v>
      </c>
      <c r="G6953">
        <v>0</v>
      </c>
      <c r="H6953">
        <v>0</v>
      </c>
      <c r="I6953">
        <v>0</v>
      </c>
    </row>
    <row r="6954" spans="1:9" hidden="1" x14ac:dyDescent="0.3">
      <c r="A6954" s="1" t="s">
        <v>159</v>
      </c>
      <c r="B6954" s="1" t="s">
        <v>191</v>
      </c>
      <c r="C6954">
        <v>35.565300000000001</v>
      </c>
      <c r="D6954">
        <v>-96.928899999999999</v>
      </c>
      <c r="E6954" s="1" t="s">
        <v>40</v>
      </c>
      <c r="F6954" t="s">
        <v>9384</v>
      </c>
      <c r="G6954">
        <v>0</v>
      </c>
      <c r="H6954">
        <v>0</v>
      </c>
      <c r="I6954">
        <v>0</v>
      </c>
    </row>
    <row r="6955" spans="1:9" hidden="1" x14ac:dyDescent="0.3">
      <c r="A6955" s="1" t="s">
        <v>159</v>
      </c>
      <c r="B6955" s="1" t="s">
        <v>191</v>
      </c>
      <c r="C6955">
        <v>35.565300000000001</v>
      </c>
      <c r="D6955">
        <v>-96.928899999999999</v>
      </c>
      <c r="E6955" s="1" t="s">
        <v>41</v>
      </c>
      <c r="F6955" t="s">
        <v>9615</v>
      </c>
      <c r="G6955">
        <v>0</v>
      </c>
      <c r="H6955">
        <v>0</v>
      </c>
      <c r="I6955">
        <v>0</v>
      </c>
    </row>
    <row r="6956" spans="1:9" hidden="1" x14ac:dyDescent="0.3">
      <c r="A6956" s="1" t="s">
        <v>159</v>
      </c>
      <c r="B6956" s="1" t="s">
        <v>191</v>
      </c>
      <c r="C6956">
        <v>35.565300000000001</v>
      </c>
      <c r="D6956">
        <v>-96.928899999999999</v>
      </c>
      <c r="E6956" s="1" t="s">
        <v>42</v>
      </c>
      <c r="F6956" t="s">
        <v>9846</v>
      </c>
      <c r="G6956">
        <v>0</v>
      </c>
      <c r="H6956">
        <v>0</v>
      </c>
      <c r="I6956">
        <v>0</v>
      </c>
    </row>
    <row r="6957" spans="1:9" hidden="1" x14ac:dyDescent="0.3">
      <c r="A6957" s="1" t="s">
        <v>159</v>
      </c>
      <c r="B6957" s="1" t="s">
        <v>191</v>
      </c>
      <c r="C6957">
        <v>35.565300000000001</v>
      </c>
      <c r="D6957">
        <v>-96.928899999999999</v>
      </c>
      <c r="E6957" s="1" t="s">
        <v>43</v>
      </c>
      <c r="F6957" t="s">
        <v>10075</v>
      </c>
      <c r="G6957">
        <v>0</v>
      </c>
      <c r="H6957">
        <v>0</v>
      </c>
      <c r="I6957">
        <v>0</v>
      </c>
    </row>
    <row r="6958" spans="1:9" hidden="1" x14ac:dyDescent="0.3">
      <c r="A6958" s="1" t="s">
        <v>159</v>
      </c>
      <c r="B6958" s="1" t="s">
        <v>191</v>
      </c>
      <c r="C6958">
        <v>35.565300000000001</v>
      </c>
      <c r="D6958">
        <v>-96.928899999999999</v>
      </c>
      <c r="E6958" s="1" t="s">
        <v>44</v>
      </c>
      <c r="F6958" t="s">
        <v>10303</v>
      </c>
      <c r="G6958">
        <v>0</v>
      </c>
      <c r="H6958">
        <v>0</v>
      </c>
      <c r="I6958">
        <v>0</v>
      </c>
    </row>
    <row r="6959" spans="1:9" hidden="1" x14ac:dyDescent="0.3">
      <c r="A6959" s="1" t="s">
        <v>159</v>
      </c>
      <c r="B6959" s="1" t="s">
        <v>191</v>
      </c>
      <c r="C6959">
        <v>35.565300000000001</v>
      </c>
      <c r="D6959">
        <v>-96.928899999999999</v>
      </c>
      <c r="E6959" s="1" t="s">
        <v>45</v>
      </c>
      <c r="F6959" t="s">
        <v>10524</v>
      </c>
      <c r="G6959">
        <v>0</v>
      </c>
      <c r="H6959">
        <v>0</v>
      </c>
      <c r="I6959">
        <v>0</v>
      </c>
    </row>
    <row r="6960" spans="1:9" hidden="1" x14ac:dyDescent="0.3">
      <c r="A6960" s="1" t="s">
        <v>159</v>
      </c>
      <c r="B6960" s="1" t="s">
        <v>191</v>
      </c>
      <c r="C6960">
        <v>35.565300000000001</v>
      </c>
      <c r="D6960">
        <v>-96.928899999999999</v>
      </c>
      <c r="E6960" s="1" t="s">
        <v>46</v>
      </c>
      <c r="F6960" t="s">
        <v>10740</v>
      </c>
      <c r="G6960">
        <v>0</v>
      </c>
      <c r="H6960">
        <v>0</v>
      </c>
      <c r="I6960">
        <v>0</v>
      </c>
    </row>
    <row r="6961" spans="1:9" hidden="1" x14ac:dyDescent="0.3">
      <c r="A6961" s="1" t="s">
        <v>159</v>
      </c>
      <c r="B6961" s="1" t="s">
        <v>191</v>
      </c>
      <c r="C6961">
        <v>35.565300000000001</v>
      </c>
      <c r="D6961">
        <v>-96.928899999999999</v>
      </c>
      <c r="E6961" s="1" t="s">
        <v>47</v>
      </c>
      <c r="F6961" t="s">
        <v>10955</v>
      </c>
      <c r="G6961">
        <v>0</v>
      </c>
      <c r="H6961">
        <v>0</v>
      </c>
      <c r="I6961">
        <v>0</v>
      </c>
    </row>
    <row r="6962" spans="1:9" hidden="1" x14ac:dyDescent="0.3">
      <c r="A6962" s="1" t="s">
        <v>159</v>
      </c>
      <c r="B6962" s="1" t="s">
        <v>191</v>
      </c>
      <c r="C6962">
        <v>35.565300000000001</v>
      </c>
      <c r="D6962">
        <v>-96.928899999999999</v>
      </c>
      <c r="E6962" s="1" t="s">
        <v>48</v>
      </c>
      <c r="F6962" t="s">
        <v>11758</v>
      </c>
      <c r="G6962">
        <v>0</v>
      </c>
      <c r="H6962">
        <v>0</v>
      </c>
      <c r="I6962">
        <v>0</v>
      </c>
    </row>
    <row r="6963" spans="1:9" hidden="1" x14ac:dyDescent="0.3">
      <c r="A6963" s="1" t="s">
        <v>159</v>
      </c>
      <c r="B6963" s="1" t="s">
        <v>191</v>
      </c>
      <c r="C6963">
        <v>35.565300000000001</v>
      </c>
      <c r="D6963">
        <v>-96.928899999999999</v>
      </c>
      <c r="E6963" s="1" t="s">
        <v>49</v>
      </c>
      <c r="F6963" t="s">
        <v>11949</v>
      </c>
      <c r="G6963">
        <v>0</v>
      </c>
      <c r="H6963">
        <v>0</v>
      </c>
      <c r="I6963">
        <v>0</v>
      </c>
    </row>
    <row r="6964" spans="1:9" hidden="1" x14ac:dyDescent="0.3">
      <c r="A6964" s="1" t="s">
        <v>159</v>
      </c>
      <c r="B6964" s="1" t="s">
        <v>191</v>
      </c>
      <c r="C6964">
        <v>35.565300000000001</v>
      </c>
      <c r="D6964">
        <v>-96.928899999999999</v>
      </c>
      <c r="E6964" s="1" t="s">
        <v>50</v>
      </c>
      <c r="F6964" t="s">
        <v>12121</v>
      </c>
      <c r="G6964">
        <v>0</v>
      </c>
      <c r="H6964">
        <v>0</v>
      </c>
      <c r="I6964">
        <v>0</v>
      </c>
    </row>
    <row r="6965" spans="1:9" hidden="1" x14ac:dyDescent="0.3">
      <c r="A6965" s="1" t="s">
        <v>159</v>
      </c>
      <c r="B6965" s="1" t="s">
        <v>191</v>
      </c>
      <c r="C6965">
        <v>35.565300000000001</v>
      </c>
      <c r="D6965">
        <v>-96.928899999999999</v>
      </c>
      <c r="E6965" s="1" t="s">
        <v>51</v>
      </c>
      <c r="F6965" t="s">
        <v>12270</v>
      </c>
      <c r="G6965">
        <v>0</v>
      </c>
      <c r="H6965">
        <v>0</v>
      </c>
      <c r="I6965">
        <v>0</v>
      </c>
    </row>
    <row r="6966" spans="1:9" hidden="1" x14ac:dyDescent="0.3">
      <c r="A6966" s="1" t="s">
        <v>159</v>
      </c>
      <c r="B6966" s="1" t="s">
        <v>191</v>
      </c>
      <c r="C6966">
        <v>35.565300000000001</v>
      </c>
      <c r="D6966">
        <v>-96.928899999999999</v>
      </c>
      <c r="E6966" s="1" t="s">
        <v>52</v>
      </c>
      <c r="F6966" t="s">
        <v>17386</v>
      </c>
      <c r="G6966">
        <v>0</v>
      </c>
      <c r="H6966">
        <v>2</v>
      </c>
      <c r="I6966">
        <v>0</v>
      </c>
    </row>
    <row r="6967" spans="1:9" hidden="1" x14ac:dyDescent="0.3">
      <c r="A6967" s="1" t="s">
        <v>159</v>
      </c>
      <c r="B6967" s="1" t="s">
        <v>191</v>
      </c>
      <c r="C6967">
        <v>35.565300000000001</v>
      </c>
      <c r="D6967">
        <v>-96.928899999999999</v>
      </c>
      <c r="E6967" s="1" t="s">
        <v>53</v>
      </c>
      <c r="F6967" t="s">
        <v>17387</v>
      </c>
      <c r="G6967">
        <v>0</v>
      </c>
      <c r="H6967">
        <v>2</v>
      </c>
      <c r="I6967">
        <v>0</v>
      </c>
    </row>
    <row r="6968" spans="1:9" hidden="1" x14ac:dyDescent="0.3">
      <c r="A6968" s="1" t="s">
        <v>159</v>
      </c>
      <c r="B6968" s="1" t="s">
        <v>191</v>
      </c>
      <c r="C6968">
        <v>35.565300000000001</v>
      </c>
      <c r="D6968">
        <v>-96.928899999999999</v>
      </c>
      <c r="E6968" s="1" t="s">
        <v>54</v>
      </c>
      <c r="F6968" t="s">
        <v>17388</v>
      </c>
      <c r="G6968">
        <v>0</v>
      </c>
      <c r="H6968">
        <v>2</v>
      </c>
      <c r="I6968">
        <v>0</v>
      </c>
    </row>
    <row r="6969" spans="1:9" hidden="1" x14ac:dyDescent="0.3">
      <c r="A6969" s="1" t="s">
        <v>159</v>
      </c>
      <c r="B6969" s="1" t="s">
        <v>191</v>
      </c>
      <c r="C6969">
        <v>35.565300000000001</v>
      </c>
      <c r="D6969">
        <v>-96.928899999999999</v>
      </c>
      <c r="E6969" s="1" t="s">
        <v>21548</v>
      </c>
      <c r="F6969" t="s">
        <v>21682</v>
      </c>
      <c r="G6969">
        <v>0</v>
      </c>
      <c r="H6969">
        <v>2</v>
      </c>
      <c r="I6969">
        <v>0</v>
      </c>
    </row>
    <row r="6970" spans="1:9" hidden="1" x14ac:dyDescent="0.3">
      <c r="A6970" s="1" t="s">
        <v>159</v>
      </c>
      <c r="B6970" s="1" t="s">
        <v>192</v>
      </c>
      <c r="C6970">
        <v>40.15</v>
      </c>
      <c r="D6970">
        <v>-111.86239999999999</v>
      </c>
      <c r="E6970" s="1" t="s">
        <v>4</v>
      </c>
      <c r="F6970" t="s">
        <v>912</v>
      </c>
      <c r="G6970">
        <v>0</v>
      </c>
      <c r="H6970">
        <v>0</v>
      </c>
      <c r="I6970">
        <v>0</v>
      </c>
    </row>
    <row r="6971" spans="1:9" hidden="1" x14ac:dyDescent="0.3">
      <c r="A6971" s="1" t="s">
        <v>159</v>
      </c>
      <c r="B6971" s="1" t="s">
        <v>192</v>
      </c>
      <c r="C6971">
        <v>40.15</v>
      </c>
      <c r="D6971">
        <v>-111.86239999999999</v>
      </c>
      <c r="E6971" s="1" t="s">
        <v>5</v>
      </c>
      <c r="F6971" t="s">
        <v>1154</v>
      </c>
      <c r="G6971">
        <v>0</v>
      </c>
      <c r="H6971">
        <v>0</v>
      </c>
      <c r="I6971">
        <v>0</v>
      </c>
    </row>
    <row r="6972" spans="1:9" hidden="1" x14ac:dyDescent="0.3">
      <c r="A6972" s="1" t="s">
        <v>159</v>
      </c>
      <c r="B6972" s="1" t="s">
        <v>192</v>
      </c>
      <c r="C6972">
        <v>40.15</v>
      </c>
      <c r="D6972">
        <v>-111.86239999999999</v>
      </c>
      <c r="E6972" s="1" t="s">
        <v>6</v>
      </c>
      <c r="F6972" t="s">
        <v>1396</v>
      </c>
      <c r="G6972">
        <v>0</v>
      </c>
      <c r="H6972">
        <v>0</v>
      </c>
      <c r="I6972">
        <v>0</v>
      </c>
    </row>
    <row r="6973" spans="1:9" hidden="1" x14ac:dyDescent="0.3">
      <c r="A6973" s="1" t="s">
        <v>159</v>
      </c>
      <c r="B6973" s="1" t="s">
        <v>192</v>
      </c>
      <c r="C6973">
        <v>40.15</v>
      </c>
      <c r="D6973">
        <v>-111.86239999999999</v>
      </c>
      <c r="E6973" s="1" t="s">
        <v>7</v>
      </c>
      <c r="F6973" t="s">
        <v>1637</v>
      </c>
      <c r="G6973">
        <v>0</v>
      </c>
      <c r="H6973">
        <v>0</v>
      </c>
      <c r="I6973">
        <v>0</v>
      </c>
    </row>
    <row r="6974" spans="1:9" hidden="1" x14ac:dyDescent="0.3">
      <c r="A6974" s="1" t="s">
        <v>159</v>
      </c>
      <c r="B6974" s="1" t="s">
        <v>192</v>
      </c>
      <c r="C6974">
        <v>40.15</v>
      </c>
      <c r="D6974">
        <v>-111.86239999999999</v>
      </c>
      <c r="E6974" s="1" t="s">
        <v>8</v>
      </c>
      <c r="F6974" t="s">
        <v>1878</v>
      </c>
      <c r="G6974">
        <v>0</v>
      </c>
      <c r="H6974">
        <v>0</v>
      </c>
      <c r="I6974">
        <v>0</v>
      </c>
    </row>
    <row r="6975" spans="1:9" hidden="1" x14ac:dyDescent="0.3">
      <c r="A6975" s="1" t="s">
        <v>159</v>
      </c>
      <c r="B6975" s="1" t="s">
        <v>192</v>
      </c>
      <c r="C6975">
        <v>40.15</v>
      </c>
      <c r="D6975">
        <v>-111.86239999999999</v>
      </c>
      <c r="E6975" s="1" t="s">
        <v>9</v>
      </c>
      <c r="F6975" t="s">
        <v>2116</v>
      </c>
      <c r="G6975">
        <v>0</v>
      </c>
      <c r="H6975">
        <v>0</v>
      </c>
      <c r="I6975">
        <v>0</v>
      </c>
    </row>
    <row r="6976" spans="1:9" hidden="1" x14ac:dyDescent="0.3">
      <c r="A6976" s="1" t="s">
        <v>159</v>
      </c>
      <c r="B6976" s="1" t="s">
        <v>192</v>
      </c>
      <c r="C6976">
        <v>40.15</v>
      </c>
      <c r="D6976">
        <v>-111.86239999999999</v>
      </c>
      <c r="E6976" s="1" t="s">
        <v>10</v>
      </c>
      <c r="F6976" t="s">
        <v>2354</v>
      </c>
      <c r="G6976">
        <v>0</v>
      </c>
      <c r="H6976">
        <v>0</v>
      </c>
      <c r="I6976">
        <v>0</v>
      </c>
    </row>
    <row r="6977" spans="1:9" hidden="1" x14ac:dyDescent="0.3">
      <c r="A6977" s="1" t="s">
        <v>159</v>
      </c>
      <c r="B6977" s="1" t="s">
        <v>192</v>
      </c>
      <c r="C6977">
        <v>40.15</v>
      </c>
      <c r="D6977">
        <v>-111.86239999999999</v>
      </c>
      <c r="E6977" s="1" t="s">
        <v>11</v>
      </c>
      <c r="F6977" t="s">
        <v>2592</v>
      </c>
      <c r="G6977">
        <v>0</v>
      </c>
      <c r="H6977">
        <v>0</v>
      </c>
      <c r="I6977">
        <v>0</v>
      </c>
    </row>
    <row r="6978" spans="1:9" hidden="1" x14ac:dyDescent="0.3">
      <c r="A6978" s="1" t="s">
        <v>159</v>
      </c>
      <c r="B6978" s="1" t="s">
        <v>192</v>
      </c>
      <c r="C6978">
        <v>40.15</v>
      </c>
      <c r="D6978">
        <v>-111.86239999999999</v>
      </c>
      <c r="E6978" s="1" t="s">
        <v>12</v>
      </c>
      <c r="F6978" t="s">
        <v>2830</v>
      </c>
      <c r="G6978">
        <v>0</v>
      </c>
      <c r="H6978">
        <v>0</v>
      </c>
      <c r="I6978">
        <v>0</v>
      </c>
    </row>
    <row r="6979" spans="1:9" hidden="1" x14ac:dyDescent="0.3">
      <c r="A6979" s="1" t="s">
        <v>159</v>
      </c>
      <c r="B6979" s="1" t="s">
        <v>192</v>
      </c>
      <c r="C6979">
        <v>40.15</v>
      </c>
      <c r="D6979">
        <v>-111.86239999999999</v>
      </c>
      <c r="E6979" s="1" t="s">
        <v>13</v>
      </c>
      <c r="F6979" t="s">
        <v>3068</v>
      </c>
      <c r="G6979">
        <v>0</v>
      </c>
      <c r="H6979">
        <v>0</v>
      </c>
      <c r="I6979">
        <v>0</v>
      </c>
    </row>
    <row r="6980" spans="1:9" hidden="1" x14ac:dyDescent="0.3">
      <c r="A6980" s="1" t="s">
        <v>159</v>
      </c>
      <c r="B6980" s="1" t="s">
        <v>192</v>
      </c>
      <c r="C6980">
        <v>40.15</v>
      </c>
      <c r="D6980">
        <v>-111.86239999999999</v>
      </c>
      <c r="E6980" s="1" t="s">
        <v>14</v>
      </c>
      <c r="F6980" t="s">
        <v>3305</v>
      </c>
      <c r="G6980">
        <v>0</v>
      </c>
      <c r="H6980">
        <v>0</v>
      </c>
      <c r="I6980">
        <v>0</v>
      </c>
    </row>
    <row r="6981" spans="1:9" hidden="1" x14ac:dyDescent="0.3">
      <c r="A6981" s="1" t="s">
        <v>159</v>
      </c>
      <c r="B6981" s="1" t="s">
        <v>192</v>
      </c>
      <c r="C6981">
        <v>40.15</v>
      </c>
      <c r="D6981">
        <v>-111.86239999999999</v>
      </c>
      <c r="E6981" s="1" t="s">
        <v>15</v>
      </c>
      <c r="F6981" t="s">
        <v>3541</v>
      </c>
      <c r="G6981">
        <v>0</v>
      </c>
      <c r="H6981">
        <v>0</v>
      </c>
      <c r="I6981">
        <v>0</v>
      </c>
    </row>
    <row r="6982" spans="1:9" hidden="1" x14ac:dyDescent="0.3">
      <c r="A6982" s="1" t="s">
        <v>159</v>
      </c>
      <c r="B6982" s="1" t="s">
        <v>192</v>
      </c>
      <c r="C6982">
        <v>40.15</v>
      </c>
      <c r="D6982">
        <v>-111.86239999999999</v>
      </c>
      <c r="E6982" s="1" t="s">
        <v>16</v>
      </c>
      <c r="F6982" t="s">
        <v>3777</v>
      </c>
      <c r="G6982">
        <v>0</v>
      </c>
      <c r="H6982">
        <v>0</v>
      </c>
      <c r="I6982">
        <v>0</v>
      </c>
    </row>
    <row r="6983" spans="1:9" hidden="1" x14ac:dyDescent="0.3">
      <c r="A6983" s="1" t="s">
        <v>159</v>
      </c>
      <c r="B6983" s="1" t="s">
        <v>192</v>
      </c>
      <c r="C6983">
        <v>40.15</v>
      </c>
      <c r="D6983">
        <v>-111.86239999999999</v>
      </c>
      <c r="E6983" s="1" t="s">
        <v>17</v>
      </c>
      <c r="F6983" t="s">
        <v>4012</v>
      </c>
      <c r="G6983">
        <v>0</v>
      </c>
      <c r="H6983">
        <v>0</v>
      </c>
      <c r="I6983">
        <v>0</v>
      </c>
    </row>
    <row r="6984" spans="1:9" hidden="1" x14ac:dyDescent="0.3">
      <c r="A6984" s="1" t="s">
        <v>159</v>
      </c>
      <c r="B6984" s="1" t="s">
        <v>192</v>
      </c>
      <c r="C6984">
        <v>40.15</v>
      </c>
      <c r="D6984">
        <v>-111.86239999999999</v>
      </c>
      <c r="E6984" s="1" t="s">
        <v>18</v>
      </c>
      <c r="F6984" t="s">
        <v>4247</v>
      </c>
      <c r="G6984">
        <v>0</v>
      </c>
      <c r="H6984">
        <v>0</v>
      </c>
      <c r="I6984">
        <v>0</v>
      </c>
    </row>
    <row r="6985" spans="1:9" hidden="1" x14ac:dyDescent="0.3">
      <c r="A6985" s="1" t="s">
        <v>159</v>
      </c>
      <c r="B6985" s="1" t="s">
        <v>192</v>
      </c>
      <c r="C6985">
        <v>40.15</v>
      </c>
      <c r="D6985">
        <v>-111.86239999999999</v>
      </c>
      <c r="E6985" s="1" t="s">
        <v>19</v>
      </c>
      <c r="F6985" t="s">
        <v>4482</v>
      </c>
      <c r="G6985">
        <v>0</v>
      </c>
      <c r="H6985">
        <v>0</v>
      </c>
      <c r="I6985">
        <v>0</v>
      </c>
    </row>
    <row r="6986" spans="1:9" hidden="1" x14ac:dyDescent="0.3">
      <c r="A6986" s="1" t="s">
        <v>159</v>
      </c>
      <c r="B6986" s="1" t="s">
        <v>192</v>
      </c>
      <c r="C6986">
        <v>40.15</v>
      </c>
      <c r="D6986">
        <v>-111.86239999999999</v>
      </c>
      <c r="E6986" s="1" t="s">
        <v>20</v>
      </c>
      <c r="F6986" t="s">
        <v>4717</v>
      </c>
      <c r="G6986">
        <v>0</v>
      </c>
      <c r="H6986">
        <v>0</v>
      </c>
      <c r="I6986">
        <v>0</v>
      </c>
    </row>
    <row r="6987" spans="1:9" hidden="1" x14ac:dyDescent="0.3">
      <c r="A6987" s="1" t="s">
        <v>159</v>
      </c>
      <c r="B6987" s="1" t="s">
        <v>192</v>
      </c>
      <c r="C6987">
        <v>40.15</v>
      </c>
      <c r="D6987">
        <v>-111.86239999999999</v>
      </c>
      <c r="E6987" s="1" t="s">
        <v>21</v>
      </c>
      <c r="F6987" t="s">
        <v>4952</v>
      </c>
      <c r="G6987">
        <v>0</v>
      </c>
      <c r="H6987">
        <v>0</v>
      </c>
      <c r="I6987">
        <v>0</v>
      </c>
    </row>
    <row r="6988" spans="1:9" hidden="1" x14ac:dyDescent="0.3">
      <c r="A6988" s="1" t="s">
        <v>159</v>
      </c>
      <c r="B6988" s="1" t="s">
        <v>192</v>
      </c>
      <c r="C6988">
        <v>40.15</v>
      </c>
      <c r="D6988">
        <v>-111.86239999999999</v>
      </c>
      <c r="E6988" s="1" t="s">
        <v>22</v>
      </c>
      <c r="F6988" t="s">
        <v>5187</v>
      </c>
      <c r="G6988">
        <v>0</v>
      </c>
      <c r="H6988">
        <v>0</v>
      </c>
      <c r="I6988">
        <v>0</v>
      </c>
    </row>
    <row r="6989" spans="1:9" hidden="1" x14ac:dyDescent="0.3">
      <c r="A6989" s="1" t="s">
        <v>159</v>
      </c>
      <c r="B6989" s="1" t="s">
        <v>192</v>
      </c>
      <c r="C6989">
        <v>40.15</v>
      </c>
      <c r="D6989">
        <v>-111.86239999999999</v>
      </c>
      <c r="E6989" s="1" t="s">
        <v>23</v>
      </c>
      <c r="F6989" t="s">
        <v>5422</v>
      </c>
      <c r="G6989">
        <v>0</v>
      </c>
      <c r="H6989">
        <v>0</v>
      </c>
      <c r="I6989">
        <v>0</v>
      </c>
    </row>
    <row r="6990" spans="1:9" hidden="1" x14ac:dyDescent="0.3">
      <c r="A6990" s="1" t="s">
        <v>159</v>
      </c>
      <c r="B6990" s="1" t="s">
        <v>192</v>
      </c>
      <c r="C6990">
        <v>40.15</v>
      </c>
      <c r="D6990">
        <v>-111.86239999999999</v>
      </c>
      <c r="E6990" s="1" t="s">
        <v>24</v>
      </c>
      <c r="F6990" t="s">
        <v>5657</v>
      </c>
      <c r="G6990">
        <v>0</v>
      </c>
      <c r="H6990">
        <v>0</v>
      </c>
      <c r="I6990">
        <v>0</v>
      </c>
    </row>
    <row r="6991" spans="1:9" hidden="1" x14ac:dyDescent="0.3">
      <c r="A6991" s="1" t="s">
        <v>159</v>
      </c>
      <c r="B6991" s="1" t="s">
        <v>192</v>
      </c>
      <c r="C6991">
        <v>40.15</v>
      </c>
      <c r="D6991">
        <v>-111.86239999999999</v>
      </c>
      <c r="E6991" s="1" t="s">
        <v>25</v>
      </c>
      <c r="F6991" t="s">
        <v>5891</v>
      </c>
      <c r="G6991">
        <v>0</v>
      </c>
      <c r="H6991">
        <v>0</v>
      </c>
      <c r="I6991">
        <v>0</v>
      </c>
    </row>
    <row r="6992" spans="1:9" hidden="1" x14ac:dyDescent="0.3">
      <c r="A6992" s="1" t="s">
        <v>159</v>
      </c>
      <c r="B6992" s="1" t="s">
        <v>192</v>
      </c>
      <c r="C6992">
        <v>40.15</v>
      </c>
      <c r="D6992">
        <v>-111.86239999999999</v>
      </c>
      <c r="E6992" s="1" t="s">
        <v>26</v>
      </c>
      <c r="F6992" t="s">
        <v>6125</v>
      </c>
      <c r="G6992">
        <v>0</v>
      </c>
      <c r="H6992">
        <v>0</v>
      </c>
      <c r="I6992">
        <v>0</v>
      </c>
    </row>
    <row r="6993" spans="1:9" hidden="1" x14ac:dyDescent="0.3">
      <c r="A6993" s="1" t="s">
        <v>159</v>
      </c>
      <c r="B6993" s="1" t="s">
        <v>192</v>
      </c>
      <c r="C6993">
        <v>40.15</v>
      </c>
      <c r="D6993">
        <v>-111.86239999999999</v>
      </c>
      <c r="E6993" s="1" t="s">
        <v>27</v>
      </c>
      <c r="F6993" t="s">
        <v>6359</v>
      </c>
      <c r="G6993">
        <v>0</v>
      </c>
      <c r="H6993">
        <v>0</v>
      </c>
      <c r="I6993">
        <v>0</v>
      </c>
    </row>
    <row r="6994" spans="1:9" hidden="1" x14ac:dyDescent="0.3">
      <c r="A6994" s="1" t="s">
        <v>159</v>
      </c>
      <c r="B6994" s="1" t="s">
        <v>192</v>
      </c>
      <c r="C6994">
        <v>40.15</v>
      </c>
      <c r="D6994">
        <v>-111.86239999999999</v>
      </c>
      <c r="E6994" s="1" t="s">
        <v>28</v>
      </c>
      <c r="F6994" t="s">
        <v>6593</v>
      </c>
      <c r="G6994">
        <v>0</v>
      </c>
      <c r="H6994">
        <v>0</v>
      </c>
      <c r="I6994">
        <v>0</v>
      </c>
    </row>
    <row r="6995" spans="1:9" hidden="1" x14ac:dyDescent="0.3">
      <c r="A6995" s="1" t="s">
        <v>159</v>
      </c>
      <c r="B6995" s="1" t="s">
        <v>192</v>
      </c>
      <c r="C6995">
        <v>40.15</v>
      </c>
      <c r="D6995">
        <v>-111.86239999999999</v>
      </c>
      <c r="E6995" s="1" t="s">
        <v>29</v>
      </c>
      <c r="F6995" t="s">
        <v>6827</v>
      </c>
      <c r="G6995">
        <v>0</v>
      </c>
      <c r="H6995">
        <v>0</v>
      </c>
      <c r="I6995">
        <v>0</v>
      </c>
    </row>
    <row r="6996" spans="1:9" hidden="1" x14ac:dyDescent="0.3">
      <c r="A6996" s="1" t="s">
        <v>159</v>
      </c>
      <c r="B6996" s="1" t="s">
        <v>192</v>
      </c>
      <c r="C6996">
        <v>40.15</v>
      </c>
      <c r="D6996">
        <v>-111.86239999999999</v>
      </c>
      <c r="E6996" s="1" t="s">
        <v>30</v>
      </c>
      <c r="F6996" t="s">
        <v>7061</v>
      </c>
      <c r="G6996">
        <v>0</v>
      </c>
      <c r="H6996">
        <v>0</v>
      </c>
      <c r="I6996">
        <v>0</v>
      </c>
    </row>
    <row r="6997" spans="1:9" hidden="1" x14ac:dyDescent="0.3">
      <c r="A6997" s="1" t="s">
        <v>159</v>
      </c>
      <c r="B6997" s="1" t="s">
        <v>192</v>
      </c>
      <c r="C6997">
        <v>40.15</v>
      </c>
      <c r="D6997">
        <v>-111.86239999999999</v>
      </c>
      <c r="E6997" s="1" t="s">
        <v>31</v>
      </c>
      <c r="F6997" t="s">
        <v>7295</v>
      </c>
      <c r="G6997">
        <v>0</v>
      </c>
      <c r="H6997">
        <v>0</v>
      </c>
      <c r="I6997">
        <v>0</v>
      </c>
    </row>
    <row r="6998" spans="1:9" hidden="1" x14ac:dyDescent="0.3">
      <c r="A6998" s="1" t="s">
        <v>159</v>
      </c>
      <c r="B6998" s="1" t="s">
        <v>192</v>
      </c>
      <c r="C6998">
        <v>40.15</v>
      </c>
      <c r="D6998">
        <v>-111.86239999999999</v>
      </c>
      <c r="E6998" s="1" t="s">
        <v>32</v>
      </c>
      <c r="F6998" t="s">
        <v>7529</v>
      </c>
      <c r="G6998">
        <v>0</v>
      </c>
      <c r="H6998">
        <v>0</v>
      </c>
      <c r="I6998">
        <v>0</v>
      </c>
    </row>
    <row r="6999" spans="1:9" hidden="1" x14ac:dyDescent="0.3">
      <c r="A6999" s="1" t="s">
        <v>159</v>
      </c>
      <c r="B6999" s="1" t="s">
        <v>192</v>
      </c>
      <c r="C6999">
        <v>40.15</v>
      </c>
      <c r="D6999">
        <v>-111.86239999999999</v>
      </c>
      <c r="E6999" s="1" t="s">
        <v>33</v>
      </c>
      <c r="F6999" t="s">
        <v>7763</v>
      </c>
      <c r="G6999">
        <v>0</v>
      </c>
      <c r="H6999">
        <v>0</v>
      </c>
      <c r="I6999">
        <v>0</v>
      </c>
    </row>
    <row r="7000" spans="1:9" hidden="1" x14ac:dyDescent="0.3">
      <c r="A7000" s="1" t="s">
        <v>159</v>
      </c>
      <c r="B7000" s="1" t="s">
        <v>192</v>
      </c>
      <c r="C7000">
        <v>40.15</v>
      </c>
      <c r="D7000">
        <v>-111.86239999999999</v>
      </c>
      <c r="E7000" s="1" t="s">
        <v>34</v>
      </c>
      <c r="F7000" t="s">
        <v>7997</v>
      </c>
      <c r="G7000">
        <v>0</v>
      </c>
      <c r="H7000">
        <v>0</v>
      </c>
      <c r="I7000">
        <v>0</v>
      </c>
    </row>
    <row r="7001" spans="1:9" hidden="1" x14ac:dyDescent="0.3">
      <c r="A7001" s="1" t="s">
        <v>159</v>
      </c>
      <c r="B7001" s="1" t="s">
        <v>192</v>
      </c>
      <c r="C7001">
        <v>40.15</v>
      </c>
      <c r="D7001">
        <v>-111.86239999999999</v>
      </c>
      <c r="E7001" s="1" t="s">
        <v>35</v>
      </c>
      <c r="F7001" t="s">
        <v>8229</v>
      </c>
      <c r="G7001">
        <v>0</v>
      </c>
      <c r="H7001">
        <v>0</v>
      </c>
      <c r="I7001">
        <v>0</v>
      </c>
    </row>
    <row r="7002" spans="1:9" hidden="1" x14ac:dyDescent="0.3">
      <c r="A7002" s="1" t="s">
        <v>159</v>
      </c>
      <c r="B7002" s="1" t="s">
        <v>192</v>
      </c>
      <c r="C7002">
        <v>40.15</v>
      </c>
      <c r="D7002">
        <v>-111.86239999999999</v>
      </c>
      <c r="E7002" s="1" t="s">
        <v>36</v>
      </c>
      <c r="F7002" t="s">
        <v>8461</v>
      </c>
      <c r="G7002">
        <v>0</v>
      </c>
      <c r="H7002">
        <v>0</v>
      </c>
      <c r="I7002">
        <v>0</v>
      </c>
    </row>
    <row r="7003" spans="1:9" hidden="1" x14ac:dyDescent="0.3">
      <c r="A7003" s="1" t="s">
        <v>159</v>
      </c>
      <c r="B7003" s="1" t="s">
        <v>192</v>
      </c>
      <c r="C7003">
        <v>40.15</v>
      </c>
      <c r="D7003">
        <v>-111.86239999999999</v>
      </c>
      <c r="E7003" s="1" t="s">
        <v>37</v>
      </c>
      <c r="F7003" t="s">
        <v>8692</v>
      </c>
      <c r="G7003">
        <v>0</v>
      </c>
      <c r="H7003">
        <v>0</v>
      </c>
      <c r="I7003">
        <v>0</v>
      </c>
    </row>
    <row r="7004" spans="1:9" hidden="1" x14ac:dyDescent="0.3">
      <c r="A7004" s="1" t="s">
        <v>159</v>
      </c>
      <c r="B7004" s="1" t="s">
        <v>192</v>
      </c>
      <c r="C7004">
        <v>40.15</v>
      </c>
      <c r="D7004">
        <v>-111.86239999999999</v>
      </c>
      <c r="E7004" s="1" t="s">
        <v>38</v>
      </c>
      <c r="F7004" t="s">
        <v>8923</v>
      </c>
      <c r="G7004">
        <v>0</v>
      </c>
      <c r="H7004">
        <v>0</v>
      </c>
      <c r="I7004">
        <v>0</v>
      </c>
    </row>
    <row r="7005" spans="1:9" hidden="1" x14ac:dyDescent="0.3">
      <c r="A7005" s="1" t="s">
        <v>159</v>
      </c>
      <c r="B7005" s="1" t="s">
        <v>192</v>
      </c>
      <c r="C7005">
        <v>40.15</v>
      </c>
      <c r="D7005">
        <v>-111.86239999999999</v>
      </c>
      <c r="E7005" s="1" t="s">
        <v>39</v>
      </c>
      <c r="F7005" t="s">
        <v>9154</v>
      </c>
      <c r="G7005">
        <v>0</v>
      </c>
      <c r="H7005">
        <v>0</v>
      </c>
      <c r="I7005">
        <v>0</v>
      </c>
    </row>
    <row r="7006" spans="1:9" hidden="1" x14ac:dyDescent="0.3">
      <c r="A7006" s="1" t="s">
        <v>159</v>
      </c>
      <c r="B7006" s="1" t="s">
        <v>192</v>
      </c>
      <c r="C7006">
        <v>40.15</v>
      </c>
      <c r="D7006">
        <v>-111.86239999999999</v>
      </c>
      <c r="E7006" s="1" t="s">
        <v>40</v>
      </c>
      <c r="F7006" t="s">
        <v>9385</v>
      </c>
      <c r="G7006">
        <v>0</v>
      </c>
      <c r="H7006">
        <v>0</v>
      </c>
      <c r="I7006">
        <v>0</v>
      </c>
    </row>
    <row r="7007" spans="1:9" hidden="1" x14ac:dyDescent="0.3">
      <c r="A7007" s="1" t="s">
        <v>159</v>
      </c>
      <c r="B7007" s="1" t="s">
        <v>192</v>
      </c>
      <c r="C7007">
        <v>40.15</v>
      </c>
      <c r="D7007">
        <v>-111.86239999999999</v>
      </c>
      <c r="E7007" s="1" t="s">
        <v>41</v>
      </c>
      <c r="F7007" t="s">
        <v>9616</v>
      </c>
      <c r="G7007">
        <v>0</v>
      </c>
      <c r="H7007">
        <v>0</v>
      </c>
      <c r="I7007">
        <v>0</v>
      </c>
    </row>
    <row r="7008" spans="1:9" hidden="1" x14ac:dyDescent="0.3">
      <c r="A7008" s="1" t="s">
        <v>159</v>
      </c>
      <c r="B7008" s="1" t="s">
        <v>192</v>
      </c>
      <c r="C7008">
        <v>40.15</v>
      </c>
      <c r="D7008">
        <v>-111.86239999999999</v>
      </c>
      <c r="E7008" s="1" t="s">
        <v>42</v>
      </c>
      <c r="F7008" t="s">
        <v>9847</v>
      </c>
      <c r="G7008">
        <v>0</v>
      </c>
      <c r="H7008">
        <v>0</v>
      </c>
      <c r="I7008">
        <v>0</v>
      </c>
    </row>
    <row r="7009" spans="1:9" hidden="1" x14ac:dyDescent="0.3">
      <c r="A7009" s="1" t="s">
        <v>159</v>
      </c>
      <c r="B7009" s="1" t="s">
        <v>192</v>
      </c>
      <c r="C7009">
        <v>40.15</v>
      </c>
      <c r="D7009">
        <v>-111.86239999999999</v>
      </c>
      <c r="E7009" s="1" t="s">
        <v>43</v>
      </c>
      <c r="F7009" t="s">
        <v>10076</v>
      </c>
      <c r="G7009">
        <v>0</v>
      </c>
      <c r="H7009">
        <v>0</v>
      </c>
      <c r="I7009">
        <v>0</v>
      </c>
    </row>
    <row r="7010" spans="1:9" hidden="1" x14ac:dyDescent="0.3">
      <c r="A7010" s="1" t="s">
        <v>159</v>
      </c>
      <c r="B7010" s="1" t="s">
        <v>192</v>
      </c>
      <c r="C7010">
        <v>40.15</v>
      </c>
      <c r="D7010">
        <v>-111.86239999999999</v>
      </c>
      <c r="E7010" s="1" t="s">
        <v>44</v>
      </c>
      <c r="F7010" t="s">
        <v>10304</v>
      </c>
      <c r="G7010">
        <v>0</v>
      </c>
      <c r="H7010">
        <v>0</v>
      </c>
      <c r="I7010">
        <v>0</v>
      </c>
    </row>
    <row r="7011" spans="1:9" hidden="1" x14ac:dyDescent="0.3">
      <c r="A7011" s="1" t="s">
        <v>159</v>
      </c>
      <c r="B7011" s="1" t="s">
        <v>192</v>
      </c>
      <c r="C7011">
        <v>40.15</v>
      </c>
      <c r="D7011">
        <v>-111.86239999999999</v>
      </c>
      <c r="E7011" s="1" t="s">
        <v>45</v>
      </c>
      <c r="F7011" t="s">
        <v>10525</v>
      </c>
      <c r="G7011">
        <v>0</v>
      </c>
      <c r="H7011">
        <v>0</v>
      </c>
      <c r="I7011">
        <v>0</v>
      </c>
    </row>
    <row r="7012" spans="1:9" hidden="1" x14ac:dyDescent="0.3">
      <c r="A7012" s="1" t="s">
        <v>159</v>
      </c>
      <c r="B7012" s="1" t="s">
        <v>192</v>
      </c>
      <c r="C7012">
        <v>40.15</v>
      </c>
      <c r="D7012">
        <v>-111.86239999999999</v>
      </c>
      <c r="E7012" s="1" t="s">
        <v>46</v>
      </c>
      <c r="F7012" t="s">
        <v>10741</v>
      </c>
      <c r="G7012">
        <v>0</v>
      </c>
      <c r="H7012">
        <v>0</v>
      </c>
      <c r="I7012">
        <v>0</v>
      </c>
    </row>
    <row r="7013" spans="1:9" hidden="1" x14ac:dyDescent="0.3">
      <c r="A7013" s="1" t="s">
        <v>159</v>
      </c>
      <c r="B7013" s="1" t="s">
        <v>192</v>
      </c>
      <c r="C7013">
        <v>40.15</v>
      </c>
      <c r="D7013">
        <v>-111.86239999999999</v>
      </c>
      <c r="E7013" s="1" t="s">
        <v>47</v>
      </c>
      <c r="F7013" t="s">
        <v>10956</v>
      </c>
      <c r="G7013">
        <v>0</v>
      </c>
      <c r="H7013">
        <v>0</v>
      </c>
      <c r="I7013">
        <v>0</v>
      </c>
    </row>
    <row r="7014" spans="1:9" hidden="1" x14ac:dyDescent="0.3">
      <c r="A7014" s="1" t="s">
        <v>159</v>
      </c>
      <c r="B7014" s="1" t="s">
        <v>192</v>
      </c>
      <c r="C7014">
        <v>40.15</v>
      </c>
      <c r="D7014">
        <v>-111.86239999999999</v>
      </c>
      <c r="E7014" s="1" t="s">
        <v>48</v>
      </c>
      <c r="F7014" t="s">
        <v>11759</v>
      </c>
      <c r="G7014">
        <v>0</v>
      </c>
      <c r="H7014">
        <v>0</v>
      </c>
      <c r="I7014">
        <v>0</v>
      </c>
    </row>
    <row r="7015" spans="1:9" hidden="1" x14ac:dyDescent="0.3">
      <c r="A7015" s="1" t="s">
        <v>159</v>
      </c>
      <c r="B7015" s="1" t="s">
        <v>192</v>
      </c>
      <c r="C7015">
        <v>40.15</v>
      </c>
      <c r="D7015">
        <v>-111.86239999999999</v>
      </c>
      <c r="E7015" s="1" t="s">
        <v>49</v>
      </c>
      <c r="F7015" t="s">
        <v>11950</v>
      </c>
      <c r="G7015">
        <v>0</v>
      </c>
      <c r="H7015">
        <v>0</v>
      </c>
      <c r="I7015">
        <v>0</v>
      </c>
    </row>
    <row r="7016" spans="1:9" hidden="1" x14ac:dyDescent="0.3">
      <c r="A7016" s="1" t="s">
        <v>159</v>
      </c>
      <c r="B7016" s="1" t="s">
        <v>192</v>
      </c>
      <c r="C7016">
        <v>40.15</v>
      </c>
      <c r="D7016">
        <v>-111.86239999999999</v>
      </c>
      <c r="E7016" s="1" t="s">
        <v>50</v>
      </c>
      <c r="F7016" t="s">
        <v>12122</v>
      </c>
      <c r="G7016">
        <v>0</v>
      </c>
      <c r="H7016">
        <v>0</v>
      </c>
      <c r="I7016">
        <v>0</v>
      </c>
    </row>
    <row r="7017" spans="1:9" hidden="1" x14ac:dyDescent="0.3">
      <c r="A7017" s="1" t="s">
        <v>159</v>
      </c>
      <c r="B7017" s="1" t="s">
        <v>192</v>
      </c>
      <c r="C7017">
        <v>40.15</v>
      </c>
      <c r="D7017">
        <v>-111.86239999999999</v>
      </c>
      <c r="E7017" s="1" t="s">
        <v>51</v>
      </c>
      <c r="F7017" t="s">
        <v>12271</v>
      </c>
      <c r="G7017">
        <v>0</v>
      </c>
      <c r="H7017">
        <v>0</v>
      </c>
      <c r="I7017">
        <v>0</v>
      </c>
    </row>
    <row r="7018" spans="1:9" hidden="1" x14ac:dyDescent="0.3">
      <c r="A7018" s="1" t="s">
        <v>159</v>
      </c>
      <c r="B7018" s="1" t="s">
        <v>192</v>
      </c>
      <c r="C7018">
        <v>40.15</v>
      </c>
      <c r="D7018">
        <v>-111.86239999999999</v>
      </c>
      <c r="E7018" s="1" t="s">
        <v>52</v>
      </c>
      <c r="F7018" t="s">
        <v>17389</v>
      </c>
      <c r="G7018">
        <v>0</v>
      </c>
      <c r="H7018">
        <v>2</v>
      </c>
      <c r="I7018">
        <v>0</v>
      </c>
    </row>
    <row r="7019" spans="1:9" hidden="1" x14ac:dyDescent="0.3">
      <c r="A7019" s="1" t="s">
        <v>159</v>
      </c>
      <c r="B7019" s="1" t="s">
        <v>192</v>
      </c>
      <c r="C7019">
        <v>40.15</v>
      </c>
      <c r="D7019">
        <v>-111.86239999999999</v>
      </c>
      <c r="E7019" s="1" t="s">
        <v>53</v>
      </c>
      <c r="F7019" t="s">
        <v>17248</v>
      </c>
      <c r="G7019">
        <v>0</v>
      </c>
      <c r="H7019">
        <v>3</v>
      </c>
      <c r="I7019">
        <v>0</v>
      </c>
    </row>
    <row r="7020" spans="1:9" hidden="1" x14ac:dyDescent="0.3">
      <c r="A7020" s="1" t="s">
        <v>159</v>
      </c>
      <c r="B7020" s="1" t="s">
        <v>192</v>
      </c>
      <c r="C7020">
        <v>40.15</v>
      </c>
      <c r="D7020">
        <v>-111.86239999999999</v>
      </c>
      <c r="E7020" s="1" t="s">
        <v>54</v>
      </c>
      <c r="F7020" t="s">
        <v>17249</v>
      </c>
      <c r="G7020">
        <v>0</v>
      </c>
      <c r="H7020">
        <v>5</v>
      </c>
      <c r="I7020">
        <v>0</v>
      </c>
    </row>
    <row r="7021" spans="1:9" hidden="1" x14ac:dyDescent="0.3">
      <c r="A7021" s="1" t="s">
        <v>159</v>
      </c>
      <c r="B7021" s="1" t="s">
        <v>192</v>
      </c>
      <c r="C7021">
        <v>40.15</v>
      </c>
      <c r="D7021">
        <v>-111.86239999999999</v>
      </c>
      <c r="E7021" s="1" t="s">
        <v>21548</v>
      </c>
      <c r="F7021" t="s">
        <v>21683</v>
      </c>
      <c r="G7021">
        <v>0</v>
      </c>
      <c r="H7021">
        <v>9</v>
      </c>
      <c r="I7021">
        <v>0</v>
      </c>
    </row>
    <row r="7022" spans="1:9" hidden="1" x14ac:dyDescent="0.3">
      <c r="A7022" s="1" t="s">
        <v>193</v>
      </c>
      <c r="B7022" s="1" t="s">
        <v>55</v>
      </c>
      <c r="C7022">
        <v>12.238300000000001</v>
      </c>
      <c r="D7022">
        <v>-1.5616000000000001</v>
      </c>
      <c r="E7022" s="1" t="s">
        <v>4</v>
      </c>
      <c r="F7022" t="s">
        <v>16653</v>
      </c>
      <c r="G7022">
        <v>0</v>
      </c>
      <c r="H7022">
        <v>0</v>
      </c>
      <c r="I7022">
        <v>0</v>
      </c>
    </row>
    <row r="7023" spans="1:9" hidden="1" x14ac:dyDescent="0.3">
      <c r="A7023" s="1" t="s">
        <v>193</v>
      </c>
      <c r="B7023" s="1" t="s">
        <v>55</v>
      </c>
      <c r="C7023">
        <v>12.238300000000001</v>
      </c>
      <c r="D7023">
        <v>-1.5616000000000001</v>
      </c>
      <c r="E7023" s="1" t="s">
        <v>5</v>
      </c>
      <c r="F7023" t="s">
        <v>16550</v>
      </c>
      <c r="G7023">
        <v>0</v>
      </c>
      <c r="H7023">
        <v>0</v>
      </c>
      <c r="I7023">
        <v>0</v>
      </c>
    </row>
    <row r="7024" spans="1:9" hidden="1" x14ac:dyDescent="0.3">
      <c r="A7024" s="1" t="s">
        <v>193</v>
      </c>
      <c r="B7024" s="1" t="s">
        <v>55</v>
      </c>
      <c r="C7024">
        <v>12.238300000000001</v>
      </c>
      <c r="D7024">
        <v>-1.5616000000000001</v>
      </c>
      <c r="E7024" s="1" t="s">
        <v>6</v>
      </c>
      <c r="F7024" t="s">
        <v>16448</v>
      </c>
      <c r="G7024">
        <v>0</v>
      </c>
      <c r="H7024">
        <v>0</v>
      </c>
      <c r="I7024">
        <v>0</v>
      </c>
    </row>
    <row r="7025" spans="1:9" hidden="1" x14ac:dyDescent="0.3">
      <c r="A7025" s="1" t="s">
        <v>193</v>
      </c>
      <c r="B7025" s="1" t="s">
        <v>55</v>
      </c>
      <c r="C7025">
        <v>12.238300000000001</v>
      </c>
      <c r="D7025">
        <v>-1.5616000000000001</v>
      </c>
      <c r="E7025" s="1" t="s">
        <v>7</v>
      </c>
      <c r="F7025" t="s">
        <v>16346</v>
      </c>
      <c r="G7025">
        <v>0</v>
      </c>
      <c r="H7025">
        <v>0</v>
      </c>
      <c r="I7025">
        <v>0</v>
      </c>
    </row>
    <row r="7026" spans="1:9" hidden="1" x14ac:dyDescent="0.3">
      <c r="A7026" s="1" t="s">
        <v>193</v>
      </c>
      <c r="B7026" s="1" t="s">
        <v>55</v>
      </c>
      <c r="C7026">
        <v>12.238300000000001</v>
      </c>
      <c r="D7026">
        <v>-1.5616000000000001</v>
      </c>
      <c r="E7026" s="1" t="s">
        <v>8</v>
      </c>
      <c r="F7026" t="s">
        <v>16246</v>
      </c>
      <c r="G7026">
        <v>0</v>
      </c>
      <c r="H7026">
        <v>0</v>
      </c>
      <c r="I7026">
        <v>0</v>
      </c>
    </row>
    <row r="7027" spans="1:9" hidden="1" x14ac:dyDescent="0.3">
      <c r="A7027" s="1" t="s">
        <v>193</v>
      </c>
      <c r="B7027" s="1" t="s">
        <v>55</v>
      </c>
      <c r="C7027">
        <v>12.238300000000001</v>
      </c>
      <c r="D7027">
        <v>-1.5616000000000001</v>
      </c>
      <c r="E7027" s="1" t="s">
        <v>9</v>
      </c>
      <c r="F7027" t="s">
        <v>16146</v>
      </c>
      <c r="G7027">
        <v>0</v>
      </c>
      <c r="H7027">
        <v>0</v>
      </c>
      <c r="I7027">
        <v>0</v>
      </c>
    </row>
    <row r="7028" spans="1:9" hidden="1" x14ac:dyDescent="0.3">
      <c r="A7028" s="1" t="s">
        <v>193</v>
      </c>
      <c r="B7028" s="1" t="s">
        <v>55</v>
      </c>
      <c r="C7028">
        <v>12.238300000000001</v>
      </c>
      <c r="D7028">
        <v>-1.5616000000000001</v>
      </c>
      <c r="E7028" s="1" t="s">
        <v>10</v>
      </c>
      <c r="F7028" t="s">
        <v>16049</v>
      </c>
      <c r="G7028">
        <v>0</v>
      </c>
      <c r="H7028">
        <v>0</v>
      </c>
      <c r="I7028">
        <v>0</v>
      </c>
    </row>
    <row r="7029" spans="1:9" hidden="1" x14ac:dyDescent="0.3">
      <c r="A7029" s="1" t="s">
        <v>193</v>
      </c>
      <c r="B7029" s="1" t="s">
        <v>55</v>
      </c>
      <c r="C7029">
        <v>12.238300000000001</v>
      </c>
      <c r="D7029">
        <v>-1.5616000000000001</v>
      </c>
      <c r="E7029" s="1" t="s">
        <v>11</v>
      </c>
      <c r="F7029" t="s">
        <v>15952</v>
      </c>
      <c r="G7029">
        <v>0</v>
      </c>
      <c r="H7029">
        <v>0</v>
      </c>
      <c r="I7029">
        <v>0</v>
      </c>
    </row>
    <row r="7030" spans="1:9" hidden="1" x14ac:dyDescent="0.3">
      <c r="A7030" s="1" t="s">
        <v>193</v>
      </c>
      <c r="B7030" s="1" t="s">
        <v>55</v>
      </c>
      <c r="C7030">
        <v>12.238300000000001</v>
      </c>
      <c r="D7030">
        <v>-1.5616000000000001</v>
      </c>
      <c r="E7030" s="1" t="s">
        <v>12</v>
      </c>
      <c r="F7030" t="s">
        <v>15857</v>
      </c>
      <c r="G7030">
        <v>0</v>
      </c>
      <c r="H7030">
        <v>0</v>
      </c>
      <c r="I7030">
        <v>0</v>
      </c>
    </row>
    <row r="7031" spans="1:9" hidden="1" x14ac:dyDescent="0.3">
      <c r="A7031" s="1" t="s">
        <v>193</v>
      </c>
      <c r="B7031" s="1" t="s">
        <v>55</v>
      </c>
      <c r="C7031">
        <v>12.238300000000001</v>
      </c>
      <c r="D7031">
        <v>-1.5616000000000001</v>
      </c>
      <c r="E7031" s="1" t="s">
        <v>13</v>
      </c>
      <c r="F7031" t="s">
        <v>15765</v>
      </c>
      <c r="G7031">
        <v>0</v>
      </c>
      <c r="H7031">
        <v>0</v>
      </c>
      <c r="I7031">
        <v>0</v>
      </c>
    </row>
    <row r="7032" spans="1:9" hidden="1" x14ac:dyDescent="0.3">
      <c r="A7032" s="1" t="s">
        <v>193</v>
      </c>
      <c r="B7032" s="1" t="s">
        <v>55</v>
      </c>
      <c r="C7032">
        <v>12.238300000000001</v>
      </c>
      <c r="D7032">
        <v>-1.5616000000000001</v>
      </c>
      <c r="E7032" s="1" t="s">
        <v>14</v>
      </c>
      <c r="F7032" t="s">
        <v>15675</v>
      </c>
      <c r="G7032">
        <v>0</v>
      </c>
      <c r="H7032">
        <v>0</v>
      </c>
      <c r="I7032">
        <v>0</v>
      </c>
    </row>
    <row r="7033" spans="1:9" hidden="1" x14ac:dyDescent="0.3">
      <c r="A7033" s="1" t="s">
        <v>193</v>
      </c>
      <c r="B7033" s="1" t="s">
        <v>55</v>
      </c>
      <c r="C7033">
        <v>12.238300000000001</v>
      </c>
      <c r="D7033">
        <v>-1.5616000000000001</v>
      </c>
      <c r="E7033" s="1" t="s">
        <v>15</v>
      </c>
      <c r="F7033" t="s">
        <v>15586</v>
      </c>
      <c r="G7033">
        <v>0</v>
      </c>
      <c r="H7033">
        <v>0</v>
      </c>
      <c r="I7033">
        <v>0</v>
      </c>
    </row>
    <row r="7034" spans="1:9" hidden="1" x14ac:dyDescent="0.3">
      <c r="A7034" s="1" t="s">
        <v>193</v>
      </c>
      <c r="B7034" s="1" t="s">
        <v>55</v>
      </c>
      <c r="C7034">
        <v>12.238300000000001</v>
      </c>
      <c r="D7034">
        <v>-1.5616000000000001</v>
      </c>
      <c r="E7034" s="1" t="s">
        <v>16</v>
      </c>
      <c r="F7034" t="s">
        <v>15497</v>
      </c>
      <c r="G7034">
        <v>0</v>
      </c>
      <c r="H7034">
        <v>0</v>
      </c>
      <c r="I7034">
        <v>0</v>
      </c>
    </row>
    <row r="7035" spans="1:9" hidden="1" x14ac:dyDescent="0.3">
      <c r="A7035" s="1" t="s">
        <v>193</v>
      </c>
      <c r="B7035" s="1" t="s">
        <v>55</v>
      </c>
      <c r="C7035">
        <v>12.238300000000001</v>
      </c>
      <c r="D7035">
        <v>-1.5616000000000001</v>
      </c>
      <c r="E7035" s="1" t="s">
        <v>17</v>
      </c>
      <c r="F7035" t="s">
        <v>15408</v>
      </c>
      <c r="G7035">
        <v>0</v>
      </c>
      <c r="H7035">
        <v>0</v>
      </c>
      <c r="I7035">
        <v>0</v>
      </c>
    </row>
    <row r="7036" spans="1:9" hidden="1" x14ac:dyDescent="0.3">
      <c r="A7036" s="1" t="s">
        <v>193</v>
      </c>
      <c r="B7036" s="1" t="s">
        <v>55</v>
      </c>
      <c r="C7036">
        <v>12.238300000000001</v>
      </c>
      <c r="D7036">
        <v>-1.5616000000000001</v>
      </c>
      <c r="E7036" s="1" t="s">
        <v>18</v>
      </c>
      <c r="F7036" t="s">
        <v>15320</v>
      </c>
      <c r="G7036">
        <v>0</v>
      </c>
      <c r="H7036">
        <v>0</v>
      </c>
      <c r="I7036">
        <v>0</v>
      </c>
    </row>
    <row r="7037" spans="1:9" hidden="1" x14ac:dyDescent="0.3">
      <c r="A7037" s="1" t="s">
        <v>193</v>
      </c>
      <c r="B7037" s="1" t="s">
        <v>55</v>
      </c>
      <c r="C7037">
        <v>12.238300000000001</v>
      </c>
      <c r="D7037">
        <v>-1.5616000000000001</v>
      </c>
      <c r="E7037" s="1" t="s">
        <v>19</v>
      </c>
      <c r="F7037" t="s">
        <v>15232</v>
      </c>
      <c r="G7037">
        <v>0</v>
      </c>
      <c r="H7037">
        <v>0</v>
      </c>
      <c r="I7037">
        <v>0</v>
      </c>
    </row>
    <row r="7038" spans="1:9" hidden="1" x14ac:dyDescent="0.3">
      <c r="A7038" s="1" t="s">
        <v>193</v>
      </c>
      <c r="B7038" s="1" t="s">
        <v>55</v>
      </c>
      <c r="C7038">
        <v>12.238300000000001</v>
      </c>
      <c r="D7038">
        <v>-1.5616000000000001</v>
      </c>
      <c r="E7038" s="1" t="s">
        <v>20</v>
      </c>
      <c r="F7038" t="s">
        <v>15144</v>
      </c>
      <c r="G7038">
        <v>0</v>
      </c>
      <c r="H7038">
        <v>0</v>
      </c>
      <c r="I7038">
        <v>0</v>
      </c>
    </row>
    <row r="7039" spans="1:9" hidden="1" x14ac:dyDescent="0.3">
      <c r="A7039" s="1" t="s">
        <v>193</v>
      </c>
      <c r="B7039" s="1" t="s">
        <v>55</v>
      </c>
      <c r="C7039">
        <v>12.238300000000001</v>
      </c>
      <c r="D7039">
        <v>-1.5616000000000001</v>
      </c>
      <c r="E7039" s="1" t="s">
        <v>21</v>
      </c>
      <c r="F7039" t="s">
        <v>15056</v>
      </c>
      <c r="G7039">
        <v>0</v>
      </c>
      <c r="H7039">
        <v>0</v>
      </c>
      <c r="I7039">
        <v>0</v>
      </c>
    </row>
    <row r="7040" spans="1:9" hidden="1" x14ac:dyDescent="0.3">
      <c r="A7040" s="1" t="s">
        <v>193</v>
      </c>
      <c r="B7040" s="1" t="s">
        <v>55</v>
      </c>
      <c r="C7040">
        <v>12.238300000000001</v>
      </c>
      <c r="D7040">
        <v>-1.5616000000000001</v>
      </c>
      <c r="E7040" s="1" t="s">
        <v>22</v>
      </c>
      <c r="F7040" t="s">
        <v>14968</v>
      </c>
      <c r="G7040">
        <v>0</v>
      </c>
      <c r="H7040">
        <v>0</v>
      </c>
      <c r="I7040">
        <v>0</v>
      </c>
    </row>
    <row r="7041" spans="1:9" hidden="1" x14ac:dyDescent="0.3">
      <c r="A7041" s="1" t="s">
        <v>193</v>
      </c>
      <c r="B7041" s="1" t="s">
        <v>55</v>
      </c>
      <c r="C7041">
        <v>12.238300000000001</v>
      </c>
      <c r="D7041">
        <v>-1.5616000000000001</v>
      </c>
      <c r="E7041" s="1" t="s">
        <v>23</v>
      </c>
      <c r="F7041" t="s">
        <v>14880</v>
      </c>
      <c r="G7041">
        <v>0</v>
      </c>
      <c r="H7041">
        <v>0</v>
      </c>
      <c r="I7041">
        <v>0</v>
      </c>
    </row>
    <row r="7042" spans="1:9" hidden="1" x14ac:dyDescent="0.3">
      <c r="A7042" s="1" t="s">
        <v>193</v>
      </c>
      <c r="B7042" s="1" t="s">
        <v>55</v>
      </c>
      <c r="C7042">
        <v>12.238300000000001</v>
      </c>
      <c r="D7042">
        <v>-1.5616000000000001</v>
      </c>
      <c r="E7042" s="1" t="s">
        <v>24</v>
      </c>
      <c r="F7042" t="s">
        <v>14792</v>
      </c>
      <c r="G7042">
        <v>0</v>
      </c>
      <c r="H7042">
        <v>0</v>
      </c>
      <c r="I7042">
        <v>0</v>
      </c>
    </row>
    <row r="7043" spans="1:9" hidden="1" x14ac:dyDescent="0.3">
      <c r="A7043" s="1" t="s">
        <v>193</v>
      </c>
      <c r="B7043" s="1" t="s">
        <v>55</v>
      </c>
      <c r="C7043">
        <v>12.238300000000001</v>
      </c>
      <c r="D7043">
        <v>-1.5616000000000001</v>
      </c>
      <c r="E7043" s="1" t="s">
        <v>25</v>
      </c>
      <c r="F7043" t="s">
        <v>14704</v>
      </c>
      <c r="G7043">
        <v>0</v>
      </c>
      <c r="H7043">
        <v>0</v>
      </c>
      <c r="I7043">
        <v>0</v>
      </c>
    </row>
    <row r="7044" spans="1:9" hidden="1" x14ac:dyDescent="0.3">
      <c r="A7044" s="1" t="s">
        <v>193</v>
      </c>
      <c r="B7044" s="1" t="s">
        <v>55</v>
      </c>
      <c r="C7044">
        <v>12.238300000000001</v>
      </c>
      <c r="D7044">
        <v>-1.5616000000000001</v>
      </c>
      <c r="E7044" s="1" t="s">
        <v>26</v>
      </c>
      <c r="F7044" t="s">
        <v>14616</v>
      </c>
      <c r="G7044">
        <v>0</v>
      </c>
      <c r="H7044">
        <v>0</v>
      </c>
      <c r="I7044">
        <v>0</v>
      </c>
    </row>
    <row r="7045" spans="1:9" hidden="1" x14ac:dyDescent="0.3">
      <c r="A7045" s="1" t="s">
        <v>193</v>
      </c>
      <c r="B7045" s="1" t="s">
        <v>55</v>
      </c>
      <c r="C7045">
        <v>12.238300000000001</v>
      </c>
      <c r="D7045">
        <v>-1.5616000000000001</v>
      </c>
      <c r="E7045" s="1" t="s">
        <v>27</v>
      </c>
      <c r="F7045" t="s">
        <v>14528</v>
      </c>
      <c r="G7045">
        <v>0</v>
      </c>
      <c r="H7045">
        <v>0</v>
      </c>
      <c r="I7045">
        <v>0</v>
      </c>
    </row>
    <row r="7046" spans="1:9" hidden="1" x14ac:dyDescent="0.3">
      <c r="A7046" s="1" t="s">
        <v>193</v>
      </c>
      <c r="B7046" s="1" t="s">
        <v>55</v>
      </c>
      <c r="C7046">
        <v>12.238300000000001</v>
      </c>
      <c r="D7046">
        <v>-1.5616000000000001</v>
      </c>
      <c r="E7046" s="1" t="s">
        <v>28</v>
      </c>
      <c r="F7046" t="s">
        <v>14441</v>
      </c>
      <c r="G7046">
        <v>0</v>
      </c>
      <c r="H7046">
        <v>0</v>
      </c>
      <c r="I7046">
        <v>0</v>
      </c>
    </row>
    <row r="7047" spans="1:9" hidden="1" x14ac:dyDescent="0.3">
      <c r="A7047" s="1" t="s">
        <v>193</v>
      </c>
      <c r="B7047" s="1" t="s">
        <v>55</v>
      </c>
      <c r="C7047">
        <v>12.238300000000001</v>
      </c>
      <c r="D7047">
        <v>-1.5616000000000001</v>
      </c>
      <c r="E7047" s="1" t="s">
        <v>29</v>
      </c>
      <c r="F7047" t="s">
        <v>14354</v>
      </c>
      <c r="G7047">
        <v>0</v>
      </c>
      <c r="H7047">
        <v>0</v>
      </c>
      <c r="I7047">
        <v>0</v>
      </c>
    </row>
    <row r="7048" spans="1:9" hidden="1" x14ac:dyDescent="0.3">
      <c r="A7048" s="1" t="s">
        <v>193</v>
      </c>
      <c r="B7048" s="1" t="s">
        <v>55</v>
      </c>
      <c r="C7048">
        <v>12.238300000000001</v>
      </c>
      <c r="D7048">
        <v>-1.5616000000000001</v>
      </c>
      <c r="E7048" s="1" t="s">
        <v>30</v>
      </c>
      <c r="F7048" t="s">
        <v>14267</v>
      </c>
      <c r="G7048">
        <v>0</v>
      </c>
      <c r="H7048">
        <v>0</v>
      </c>
      <c r="I7048">
        <v>0</v>
      </c>
    </row>
    <row r="7049" spans="1:9" hidden="1" x14ac:dyDescent="0.3">
      <c r="A7049" s="1" t="s">
        <v>193</v>
      </c>
      <c r="B7049" s="1" t="s">
        <v>55</v>
      </c>
      <c r="C7049">
        <v>12.238300000000001</v>
      </c>
      <c r="D7049">
        <v>-1.5616000000000001</v>
      </c>
      <c r="E7049" s="1" t="s">
        <v>31</v>
      </c>
      <c r="F7049" t="s">
        <v>14180</v>
      </c>
      <c r="G7049">
        <v>0</v>
      </c>
      <c r="H7049">
        <v>0</v>
      </c>
      <c r="I7049">
        <v>0</v>
      </c>
    </row>
    <row r="7050" spans="1:9" hidden="1" x14ac:dyDescent="0.3">
      <c r="A7050" s="1" t="s">
        <v>193</v>
      </c>
      <c r="B7050" s="1" t="s">
        <v>55</v>
      </c>
      <c r="C7050">
        <v>12.238300000000001</v>
      </c>
      <c r="D7050">
        <v>-1.5616000000000001</v>
      </c>
      <c r="E7050" s="1" t="s">
        <v>32</v>
      </c>
      <c r="F7050" t="s">
        <v>14094</v>
      </c>
      <c r="G7050">
        <v>0</v>
      </c>
      <c r="H7050">
        <v>0</v>
      </c>
      <c r="I7050">
        <v>0</v>
      </c>
    </row>
    <row r="7051" spans="1:9" hidden="1" x14ac:dyDescent="0.3">
      <c r="A7051" s="1" t="s">
        <v>193</v>
      </c>
      <c r="B7051" s="1" t="s">
        <v>55</v>
      </c>
      <c r="C7051">
        <v>12.238300000000001</v>
      </c>
      <c r="D7051">
        <v>-1.5616000000000001</v>
      </c>
      <c r="E7051" s="1" t="s">
        <v>33</v>
      </c>
      <c r="F7051" t="s">
        <v>14008</v>
      </c>
      <c r="G7051">
        <v>0</v>
      </c>
      <c r="H7051">
        <v>0</v>
      </c>
      <c r="I7051">
        <v>0</v>
      </c>
    </row>
    <row r="7052" spans="1:9" hidden="1" x14ac:dyDescent="0.3">
      <c r="A7052" s="1" t="s">
        <v>193</v>
      </c>
      <c r="B7052" s="1" t="s">
        <v>55</v>
      </c>
      <c r="C7052">
        <v>12.238300000000001</v>
      </c>
      <c r="D7052">
        <v>-1.5616000000000001</v>
      </c>
      <c r="E7052" s="1" t="s">
        <v>34</v>
      </c>
      <c r="F7052" t="s">
        <v>13922</v>
      </c>
      <c r="G7052">
        <v>0</v>
      </c>
      <c r="H7052">
        <v>0</v>
      </c>
      <c r="I7052">
        <v>0</v>
      </c>
    </row>
    <row r="7053" spans="1:9" hidden="1" x14ac:dyDescent="0.3">
      <c r="A7053" s="1" t="s">
        <v>193</v>
      </c>
      <c r="B7053" s="1" t="s">
        <v>55</v>
      </c>
      <c r="C7053">
        <v>12.238300000000001</v>
      </c>
      <c r="D7053">
        <v>-1.5616000000000001</v>
      </c>
      <c r="E7053" s="1" t="s">
        <v>35</v>
      </c>
      <c r="F7053" t="s">
        <v>13838</v>
      </c>
      <c r="G7053">
        <v>0</v>
      </c>
      <c r="H7053">
        <v>0</v>
      </c>
      <c r="I7053">
        <v>0</v>
      </c>
    </row>
    <row r="7054" spans="1:9" hidden="1" x14ac:dyDescent="0.3">
      <c r="A7054" s="1" t="s">
        <v>193</v>
      </c>
      <c r="B7054" s="1" t="s">
        <v>55</v>
      </c>
      <c r="C7054">
        <v>12.238300000000001</v>
      </c>
      <c r="D7054">
        <v>-1.5616000000000001</v>
      </c>
      <c r="E7054" s="1" t="s">
        <v>36</v>
      </c>
      <c r="F7054" t="s">
        <v>13754</v>
      </c>
      <c r="G7054">
        <v>0</v>
      </c>
      <c r="H7054">
        <v>0</v>
      </c>
      <c r="I7054">
        <v>0</v>
      </c>
    </row>
    <row r="7055" spans="1:9" hidden="1" x14ac:dyDescent="0.3">
      <c r="A7055" s="1" t="s">
        <v>193</v>
      </c>
      <c r="B7055" s="1" t="s">
        <v>55</v>
      </c>
      <c r="C7055">
        <v>12.238300000000001</v>
      </c>
      <c r="D7055">
        <v>-1.5616000000000001</v>
      </c>
      <c r="E7055" s="1" t="s">
        <v>37</v>
      </c>
      <c r="F7055" t="s">
        <v>13670</v>
      </c>
      <c r="G7055">
        <v>0</v>
      </c>
      <c r="H7055">
        <v>0</v>
      </c>
      <c r="I7055">
        <v>0</v>
      </c>
    </row>
    <row r="7056" spans="1:9" hidden="1" x14ac:dyDescent="0.3">
      <c r="A7056" s="1" t="s">
        <v>193</v>
      </c>
      <c r="B7056" s="1" t="s">
        <v>55</v>
      </c>
      <c r="C7056">
        <v>12.238300000000001</v>
      </c>
      <c r="D7056">
        <v>-1.5616000000000001</v>
      </c>
      <c r="E7056" s="1" t="s">
        <v>38</v>
      </c>
      <c r="F7056" t="s">
        <v>13591</v>
      </c>
      <c r="G7056">
        <v>0</v>
      </c>
      <c r="H7056">
        <v>0</v>
      </c>
      <c r="I7056">
        <v>0</v>
      </c>
    </row>
    <row r="7057" spans="1:9" hidden="1" x14ac:dyDescent="0.3">
      <c r="A7057" s="1" t="s">
        <v>193</v>
      </c>
      <c r="B7057" s="1" t="s">
        <v>55</v>
      </c>
      <c r="C7057">
        <v>12.238300000000001</v>
      </c>
      <c r="D7057">
        <v>-1.5616000000000001</v>
      </c>
      <c r="E7057" s="1" t="s">
        <v>39</v>
      </c>
      <c r="F7057" t="s">
        <v>13516</v>
      </c>
      <c r="G7057">
        <v>0</v>
      </c>
      <c r="H7057">
        <v>0</v>
      </c>
      <c r="I7057">
        <v>0</v>
      </c>
    </row>
    <row r="7058" spans="1:9" hidden="1" x14ac:dyDescent="0.3">
      <c r="A7058" s="1" t="s">
        <v>193</v>
      </c>
      <c r="B7058" s="1" t="s">
        <v>55</v>
      </c>
      <c r="C7058">
        <v>12.238300000000001</v>
      </c>
      <c r="D7058">
        <v>-1.5616000000000001</v>
      </c>
      <c r="E7058" s="1" t="s">
        <v>40</v>
      </c>
      <c r="F7058" t="s">
        <v>13448</v>
      </c>
      <c r="G7058">
        <v>0</v>
      </c>
      <c r="H7058">
        <v>0</v>
      </c>
      <c r="I7058">
        <v>0</v>
      </c>
    </row>
    <row r="7059" spans="1:9" hidden="1" x14ac:dyDescent="0.3">
      <c r="A7059" s="1" t="s">
        <v>193</v>
      </c>
      <c r="B7059" s="1" t="s">
        <v>55</v>
      </c>
      <c r="C7059">
        <v>12.238300000000001</v>
      </c>
      <c r="D7059">
        <v>-1.5616000000000001</v>
      </c>
      <c r="E7059" s="1" t="s">
        <v>41</v>
      </c>
      <c r="F7059" t="s">
        <v>13237</v>
      </c>
      <c r="G7059">
        <v>0</v>
      </c>
      <c r="H7059">
        <v>0</v>
      </c>
      <c r="I7059">
        <v>0</v>
      </c>
    </row>
    <row r="7060" spans="1:9" hidden="1" x14ac:dyDescent="0.3">
      <c r="A7060" s="1" t="s">
        <v>193</v>
      </c>
      <c r="B7060" s="1" t="s">
        <v>55</v>
      </c>
      <c r="C7060">
        <v>12.238300000000001</v>
      </c>
      <c r="D7060">
        <v>-1.5616000000000001</v>
      </c>
      <c r="E7060" s="1" t="s">
        <v>42</v>
      </c>
      <c r="F7060" t="s">
        <v>13238</v>
      </c>
      <c r="G7060">
        <v>0</v>
      </c>
      <c r="H7060">
        <v>0</v>
      </c>
      <c r="I7060">
        <v>0</v>
      </c>
    </row>
    <row r="7061" spans="1:9" hidden="1" x14ac:dyDescent="0.3">
      <c r="A7061" s="1" t="s">
        <v>193</v>
      </c>
      <c r="B7061" s="1" t="s">
        <v>55</v>
      </c>
      <c r="C7061">
        <v>12.238300000000001</v>
      </c>
      <c r="D7061">
        <v>-1.5616000000000001</v>
      </c>
      <c r="E7061" s="1" t="s">
        <v>43</v>
      </c>
      <c r="F7061" t="s">
        <v>13239</v>
      </c>
      <c r="G7061">
        <v>0</v>
      </c>
      <c r="H7061">
        <v>0</v>
      </c>
      <c r="I7061">
        <v>0</v>
      </c>
    </row>
    <row r="7062" spans="1:9" hidden="1" x14ac:dyDescent="0.3">
      <c r="A7062" s="1" t="s">
        <v>193</v>
      </c>
      <c r="B7062" s="1" t="s">
        <v>55</v>
      </c>
      <c r="C7062">
        <v>12.238300000000001</v>
      </c>
      <c r="D7062">
        <v>-1.5616000000000001</v>
      </c>
      <c r="E7062" s="1" t="s">
        <v>44</v>
      </c>
      <c r="F7062" t="s">
        <v>13240</v>
      </c>
      <c r="G7062">
        <v>0</v>
      </c>
      <c r="H7062">
        <v>0</v>
      </c>
      <c r="I7062">
        <v>0</v>
      </c>
    </row>
    <row r="7063" spans="1:9" hidden="1" x14ac:dyDescent="0.3">
      <c r="A7063" s="1" t="s">
        <v>193</v>
      </c>
      <c r="B7063" s="1" t="s">
        <v>55</v>
      </c>
      <c r="C7063">
        <v>12.238300000000001</v>
      </c>
      <c r="D7063">
        <v>-1.5616000000000001</v>
      </c>
      <c r="E7063" s="1" t="s">
        <v>45</v>
      </c>
      <c r="F7063" t="s">
        <v>13241</v>
      </c>
      <c r="G7063">
        <v>0</v>
      </c>
      <c r="H7063">
        <v>0</v>
      </c>
      <c r="I7063">
        <v>0</v>
      </c>
    </row>
    <row r="7064" spans="1:9" hidden="1" x14ac:dyDescent="0.3">
      <c r="A7064" s="1" t="s">
        <v>193</v>
      </c>
      <c r="B7064" s="1" t="s">
        <v>55</v>
      </c>
      <c r="C7064">
        <v>12.238300000000001</v>
      </c>
      <c r="D7064">
        <v>-1.5616000000000001</v>
      </c>
      <c r="E7064" s="1" t="s">
        <v>46</v>
      </c>
      <c r="F7064" t="s">
        <v>13242</v>
      </c>
      <c r="G7064">
        <v>0</v>
      </c>
      <c r="H7064">
        <v>0</v>
      </c>
      <c r="I7064">
        <v>0</v>
      </c>
    </row>
    <row r="7065" spans="1:9" hidden="1" x14ac:dyDescent="0.3">
      <c r="A7065" s="1" t="s">
        <v>193</v>
      </c>
      <c r="B7065" s="1" t="s">
        <v>55</v>
      </c>
      <c r="C7065">
        <v>12.238300000000001</v>
      </c>
      <c r="D7065">
        <v>-1.5616000000000001</v>
      </c>
      <c r="E7065" s="1" t="s">
        <v>47</v>
      </c>
      <c r="F7065" t="s">
        <v>13243</v>
      </c>
      <c r="G7065">
        <v>0</v>
      </c>
      <c r="H7065">
        <v>0</v>
      </c>
      <c r="I7065">
        <v>0</v>
      </c>
    </row>
    <row r="7066" spans="1:9" hidden="1" x14ac:dyDescent="0.3">
      <c r="A7066" s="1" t="s">
        <v>193</v>
      </c>
      <c r="B7066" s="1" t="s">
        <v>55</v>
      </c>
      <c r="C7066">
        <v>12.238300000000001</v>
      </c>
      <c r="D7066">
        <v>-1.5616000000000001</v>
      </c>
      <c r="E7066" s="1" t="s">
        <v>48</v>
      </c>
      <c r="F7066" t="s">
        <v>13244</v>
      </c>
      <c r="G7066">
        <v>0</v>
      </c>
      <c r="H7066">
        <v>0</v>
      </c>
      <c r="I7066">
        <v>0</v>
      </c>
    </row>
    <row r="7067" spans="1:9" hidden="1" x14ac:dyDescent="0.3">
      <c r="A7067" s="1" t="s">
        <v>193</v>
      </c>
      <c r="B7067" s="1" t="s">
        <v>55</v>
      </c>
      <c r="C7067">
        <v>12.238300000000001</v>
      </c>
      <c r="D7067">
        <v>-1.5616000000000001</v>
      </c>
      <c r="E7067" s="1" t="s">
        <v>49</v>
      </c>
      <c r="F7067" t="s">
        <v>13245</v>
      </c>
      <c r="G7067">
        <v>0</v>
      </c>
      <c r="H7067">
        <v>0</v>
      </c>
      <c r="I7067">
        <v>0</v>
      </c>
    </row>
    <row r="7068" spans="1:9" hidden="1" x14ac:dyDescent="0.3">
      <c r="A7068" s="1" t="s">
        <v>193</v>
      </c>
      <c r="B7068" s="1" t="s">
        <v>55</v>
      </c>
      <c r="C7068">
        <v>12.238300000000001</v>
      </c>
      <c r="D7068">
        <v>-1.5616000000000001</v>
      </c>
      <c r="E7068" s="1" t="s">
        <v>50</v>
      </c>
      <c r="F7068" t="s">
        <v>13246</v>
      </c>
      <c r="G7068">
        <v>0</v>
      </c>
      <c r="H7068">
        <v>0</v>
      </c>
      <c r="I7068">
        <v>0</v>
      </c>
    </row>
    <row r="7069" spans="1:9" hidden="1" x14ac:dyDescent="0.3">
      <c r="A7069" s="1" t="s">
        <v>193</v>
      </c>
      <c r="B7069" s="1" t="s">
        <v>55</v>
      </c>
      <c r="C7069">
        <v>12.238300000000001</v>
      </c>
      <c r="D7069">
        <v>-1.5616000000000001</v>
      </c>
      <c r="E7069" s="1" t="s">
        <v>51</v>
      </c>
      <c r="F7069" t="s">
        <v>13247</v>
      </c>
      <c r="G7069">
        <v>0</v>
      </c>
      <c r="H7069">
        <v>0</v>
      </c>
      <c r="I7069">
        <v>0</v>
      </c>
    </row>
    <row r="7070" spans="1:9" hidden="1" x14ac:dyDescent="0.3">
      <c r="A7070" s="1" t="s">
        <v>193</v>
      </c>
      <c r="B7070" s="1" t="s">
        <v>55</v>
      </c>
      <c r="C7070">
        <v>12.238300000000001</v>
      </c>
      <c r="D7070">
        <v>-1.5616000000000001</v>
      </c>
      <c r="E7070" s="1" t="s">
        <v>52</v>
      </c>
      <c r="F7070" t="s">
        <v>21505</v>
      </c>
      <c r="G7070">
        <v>0</v>
      </c>
      <c r="H7070">
        <v>1</v>
      </c>
      <c r="I7070">
        <v>0</v>
      </c>
    </row>
    <row r="7071" spans="1:9" hidden="1" x14ac:dyDescent="0.3">
      <c r="A7071" s="1" t="s">
        <v>193</v>
      </c>
      <c r="B7071" s="1" t="s">
        <v>55</v>
      </c>
      <c r="C7071">
        <v>12.238300000000001</v>
      </c>
      <c r="D7071">
        <v>-1.5616000000000001</v>
      </c>
      <c r="E7071" s="1" t="s">
        <v>53</v>
      </c>
      <c r="F7071" t="s">
        <v>20966</v>
      </c>
      <c r="G7071">
        <v>0</v>
      </c>
      <c r="H7071">
        <v>2</v>
      </c>
      <c r="I7071">
        <v>0</v>
      </c>
    </row>
    <row r="7072" spans="1:9" hidden="1" x14ac:dyDescent="0.3">
      <c r="A7072" s="1" t="s">
        <v>193</v>
      </c>
      <c r="B7072" s="1" t="s">
        <v>55</v>
      </c>
      <c r="C7072">
        <v>12.238300000000001</v>
      </c>
      <c r="D7072">
        <v>-1.5616000000000001</v>
      </c>
      <c r="E7072" s="1" t="s">
        <v>54</v>
      </c>
      <c r="F7072" t="s">
        <v>20967</v>
      </c>
      <c r="G7072">
        <v>0</v>
      </c>
      <c r="H7072">
        <v>2</v>
      </c>
      <c r="I7072">
        <v>0</v>
      </c>
    </row>
    <row r="7073" spans="1:9" hidden="1" x14ac:dyDescent="0.3">
      <c r="A7073" s="1" t="s">
        <v>193</v>
      </c>
      <c r="B7073" s="1" t="s">
        <v>55</v>
      </c>
      <c r="C7073">
        <v>12.238300000000001</v>
      </c>
      <c r="D7073">
        <v>-1.5616000000000001</v>
      </c>
      <c r="E7073" s="1" t="s">
        <v>21548</v>
      </c>
      <c r="F7073" t="s">
        <v>21684</v>
      </c>
      <c r="G7073">
        <v>0</v>
      </c>
      <c r="H7073">
        <v>2</v>
      </c>
      <c r="I7073">
        <v>0</v>
      </c>
    </row>
    <row r="7074" spans="1:9" hidden="1" x14ac:dyDescent="0.3">
      <c r="A7074" s="1" t="s">
        <v>194</v>
      </c>
      <c r="B7074" s="1" t="s">
        <v>55</v>
      </c>
      <c r="C7074">
        <v>41.902900000000002</v>
      </c>
      <c r="D7074">
        <v>12.4534</v>
      </c>
      <c r="E7074" s="1" t="s">
        <v>4</v>
      </c>
      <c r="F7074" t="s">
        <v>16654</v>
      </c>
      <c r="G7074">
        <v>0</v>
      </c>
      <c r="H7074">
        <v>0</v>
      </c>
      <c r="I7074">
        <v>0</v>
      </c>
    </row>
    <row r="7075" spans="1:9" hidden="1" x14ac:dyDescent="0.3">
      <c r="A7075" s="1" t="s">
        <v>194</v>
      </c>
      <c r="B7075" s="1" t="s">
        <v>55</v>
      </c>
      <c r="C7075">
        <v>41.902900000000002</v>
      </c>
      <c r="D7075">
        <v>12.4534</v>
      </c>
      <c r="E7075" s="1" t="s">
        <v>5</v>
      </c>
      <c r="F7075" t="s">
        <v>16551</v>
      </c>
      <c r="G7075">
        <v>0</v>
      </c>
      <c r="H7075">
        <v>0</v>
      </c>
      <c r="I7075">
        <v>0</v>
      </c>
    </row>
    <row r="7076" spans="1:9" hidden="1" x14ac:dyDescent="0.3">
      <c r="A7076" s="1" t="s">
        <v>194</v>
      </c>
      <c r="B7076" s="1" t="s">
        <v>55</v>
      </c>
      <c r="C7076">
        <v>41.902900000000002</v>
      </c>
      <c r="D7076">
        <v>12.4534</v>
      </c>
      <c r="E7076" s="1" t="s">
        <v>6</v>
      </c>
      <c r="F7076" t="s">
        <v>16449</v>
      </c>
      <c r="G7076">
        <v>0</v>
      </c>
      <c r="H7076">
        <v>0</v>
      </c>
      <c r="I7076">
        <v>0</v>
      </c>
    </row>
    <row r="7077" spans="1:9" hidden="1" x14ac:dyDescent="0.3">
      <c r="A7077" s="1" t="s">
        <v>194</v>
      </c>
      <c r="B7077" s="1" t="s">
        <v>55</v>
      </c>
      <c r="C7077">
        <v>41.902900000000002</v>
      </c>
      <c r="D7077">
        <v>12.4534</v>
      </c>
      <c r="E7077" s="1" t="s">
        <v>7</v>
      </c>
      <c r="F7077" t="s">
        <v>16347</v>
      </c>
      <c r="G7077">
        <v>0</v>
      </c>
      <c r="H7077">
        <v>0</v>
      </c>
      <c r="I7077">
        <v>0</v>
      </c>
    </row>
    <row r="7078" spans="1:9" hidden="1" x14ac:dyDescent="0.3">
      <c r="A7078" s="1" t="s">
        <v>194</v>
      </c>
      <c r="B7078" s="1" t="s">
        <v>55</v>
      </c>
      <c r="C7078">
        <v>41.902900000000002</v>
      </c>
      <c r="D7078">
        <v>12.4534</v>
      </c>
      <c r="E7078" s="1" t="s">
        <v>8</v>
      </c>
      <c r="F7078" t="s">
        <v>16247</v>
      </c>
      <c r="G7078">
        <v>0</v>
      </c>
      <c r="H7078">
        <v>0</v>
      </c>
      <c r="I7078">
        <v>0</v>
      </c>
    </row>
    <row r="7079" spans="1:9" hidden="1" x14ac:dyDescent="0.3">
      <c r="A7079" s="1" t="s">
        <v>194</v>
      </c>
      <c r="B7079" s="1" t="s">
        <v>55</v>
      </c>
      <c r="C7079">
        <v>41.902900000000002</v>
      </c>
      <c r="D7079">
        <v>12.4534</v>
      </c>
      <c r="E7079" s="1" t="s">
        <v>9</v>
      </c>
      <c r="F7079" t="s">
        <v>16147</v>
      </c>
      <c r="G7079">
        <v>0</v>
      </c>
      <c r="H7079">
        <v>0</v>
      </c>
      <c r="I7079">
        <v>0</v>
      </c>
    </row>
    <row r="7080" spans="1:9" hidden="1" x14ac:dyDescent="0.3">
      <c r="A7080" s="1" t="s">
        <v>194</v>
      </c>
      <c r="B7080" s="1" t="s">
        <v>55</v>
      </c>
      <c r="C7080">
        <v>41.902900000000002</v>
      </c>
      <c r="D7080">
        <v>12.4534</v>
      </c>
      <c r="E7080" s="1" t="s">
        <v>10</v>
      </c>
      <c r="F7080" t="s">
        <v>16050</v>
      </c>
      <c r="G7080">
        <v>0</v>
      </c>
      <c r="H7080">
        <v>0</v>
      </c>
      <c r="I7080">
        <v>0</v>
      </c>
    </row>
    <row r="7081" spans="1:9" hidden="1" x14ac:dyDescent="0.3">
      <c r="A7081" s="1" t="s">
        <v>194</v>
      </c>
      <c r="B7081" s="1" t="s">
        <v>55</v>
      </c>
      <c r="C7081">
        <v>41.902900000000002</v>
      </c>
      <c r="D7081">
        <v>12.4534</v>
      </c>
      <c r="E7081" s="1" t="s">
        <v>11</v>
      </c>
      <c r="F7081" t="s">
        <v>15953</v>
      </c>
      <c r="G7081">
        <v>0</v>
      </c>
      <c r="H7081">
        <v>0</v>
      </c>
      <c r="I7081">
        <v>0</v>
      </c>
    </row>
    <row r="7082" spans="1:9" hidden="1" x14ac:dyDescent="0.3">
      <c r="A7082" s="1" t="s">
        <v>194</v>
      </c>
      <c r="B7082" s="1" t="s">
        <v>55</v>
      </c>
      <c r="C7082">
        <v>41.902900000000002</v>
      </c>
      <c r="D7082">
        <v>12.4534</v>
      </c>
      <c r="E7082" s="1" t="s">
        <v>12</v>
      </c>
      <c r="F7082" t="s">
        <v>15858</v>
      </c>
      <c r="G7082">
        <v>0</v>
      </c>
      <c r="H7082">
        <v>0</v>
      </c>
      <c r="I7082">
        <v>0</v>
      </c>
    </row>
    <row r="7083" spans="1:9" hidden="1" x14ac:dyDescent="0.3">
      <c r="A7083" s="1" t="s">
        <v>194</v>
      </c>
      <c r="B7083" s="1" t="s">
        <v>55</v>
      </c>
      <c r="C7083">
        <v>41.902900000000002</v>
      </c>
      <c r="D7083">
        <v>12.4534</v>
      </c>
      <c r="E7083" s="1" t="s">
        <v>13</v>
      </c>
      <c r="F7083" t="s">
        <v>15766</v>
      </c>
      <c r="G7083">
        <v>0</v>
      </c>
      <c r="H7083">
        <v>0</v>
      </c>
      <c r="I7083">
        <v>0</v>
      </c>
    </row>
    <row r="7084" spans="1:9" hidden="1" x14ac:dyDescent="0.3">
      <c r="A7084" s="1" t="s">
        <v>194</v>
      </c>
      <c r="B7084" s="1" t="s">
        <v>55</v>
      </c>
      <c r="C7084">
        <v>41.902900000000002</v>
      </c>
      <c r="D7084">
        <v>12.4534</v>
      </c>
      <c r="E7084" s="1" t="s">
        <v>14</v>
      </c>
      <c r="F7084" t="s">
        <v>15676</v>
      </c>
      <c r="G7084">
        <v>0</v>
      </c>
      <c r="H7084">
        <v>0</v>
      </c>
      <c r="I7084">
        <v>0</v>
      </c>
    </row>
    <row r="7085" spans="1:9" hidden="1" x14ac:dyDescent="0.3">
      <c r="A7085" s="1" t="s">
        <v>194</v>
      </c>
      <c r="B7085" s="1" t="s">
        <v>55</v>
      </c>
      <c r="C7085">
        <v>41.902900000000002</v>
      </c>
      <c r="D7085">
        <v>12.4534</v>
      </c>
      <c r="E7085" s="1" t="s">
        <v>15</v>
      </c>
      <c r="F7085" t="s">
        <v>15587</v>
      </c>
      <c r="G7085">
        <v>0</v>
      </c>
      <c r="H7085">
        <v>0</v>
      </c>
      <c r="I7085">
        <v>0</v>
      </c>
    </row>
    <row r="7086" spans="1:9" hidden="1" x14ac:dyDescent="0.3">
      <c r="A7086" s="1" t="s">
        <v>194</v>
      </c>
      <c r="B7086" s="1" t="s">
        <v>55</v>
      </c>
      <c r="C7086">
        <v>41.902900000000002</v>
      </c>
      <c r="D7086">
        <v>12.4534</v>
      </c>
      <c r="E7086" s="1" t="s">
        <v>16</v>
      </c>
      <c r="F7086" t="s">
        <v>15498</v>
      </c>
      <c r="G7086">
        <v>0</v>
      </c>
      <c r="H7086">
        <v>0</v>
      </c>
      <c r="I7086">
        <v>0</v>
      </c>
    </row>
    <row r="7087" spans="1:9" hidden="1" x14ac:dyDescent="0.3">
      <c r="A7087" s="1" t="s">
        <v>194</v>
      </c>
      <c r="B7087" s="1" t="s">
        <v>55</v>
      </c>
      <c r="C7087">
        <v>41.902900000000002</v>
      </c>
      <c r="D7087">
        <v>12.4534</v>
      </c>
      <c r="E7087" s="1" t="s">
        <v>17</v>
      </c>
      <c r="F7087" t="s">
        <v>15409</v>
      </c>
      <c r="G7087">
        <v>0</v>
      </c>
      <c r="H7087">
        <v>0</v>
      </c>
      <c r="I7087">
        <v>0</v>
      </c>
    </row>
    <row r="7088" spans="1:9" hidden="1" x14ac:dyDescent="0.3">
      <c r="A7088" s="1" t="s">
        <v>194</v>
      </c>
      <c r="B7088" s="1" t="s">
        <v>55</v>
      </c>
      <c r="C7088">
        <v>41.902900000000002</v>
      </c>
      <c r="D7088">
        <v>12.4534</v>
      </c>
      <c r="E7088" s="1" t="s">
        <v>18</v>
      </c>
      <c r="F7088" t="s">
        <v>15321</v>
      </c>
      <c r="G7088">
        <v>0</v>
      </c>
      <c r="H7088">
        <v>0</v>
      </c>
      <c r="I7088">
        <v>0</v>
      </c>
    </row>
    <row r="7089" spans="1:9" hidden="1" x14ac:dyDescent="0.3">
      <c r="A7089" s="1" t="s">
        <v>194</v>
      </c>
      <c r="B7089" s="1" t="s">
        <v>55</v>
      </c>
      <c r="C7089">
        <v>41.902900000000002</v>
      </c>
      <c r="D7089">
        <v>12.4534</v>
      </c>
      <c r="E7089" s="1" t="s">
        <v>19</v>
      </c>
      <c r="F7089" t="s">
        <v>15233</v>
      </c>
      <c r="G7089">
        <v>0</v>
      </c>
      <c r="H7089">
        <v>0</v>
      </c>
      <c r="I7089">
        <v>0</v>
      </c>
    </row>
    <row r="7090" spans="1:9" hidden="1" x14ac:dyDescent="0.3">
      <c r="A7090" s="1" t="s">
        <v>194</v>
      </c>
      <c r="B7090" s="1" t="s">
        <v>55</v>
      </c>
      <c r="C7090">
        <v>41.902900000000002</v>
      </c>
      <c r="D7090">
        <v>12.4534</v>
      </c>
      <c r="E7090" s="1" t="s">
        <v>20</v>
      </c>
      <c r="F7090" t="s">
        <v>15145</v>
      </c>
      <c r="G7090">
        <v>0</v>
      </c>
      <c r="H7090">
        <v>0</v>
      </c>
      <c r="I7090">
        <v>0</v>
      </c>
    </row>
    <row r="7091" spans="1:9" hidden="1" x14ac:dyDescent="0.3">
      <c r="A7091" s="1" t="s">
        <v>194</v>
      </c>
      <c r="B7091" s="1" t="s">
        <v>55</v>
      </c>
      <c r="C7091">
        <v>41.902900000000002</v>
      </c>
      <c r="D7091">
        <v>12.4534</v>
      </c>
      <c r="E7091" s="1" t="s">
        <v>21</v>
      </c>
      <c r="F7091" t="s">
        <v>15057</v>
      </c>
      <c r="G7091">
        <v>0</v>
      </c>
      <c r="H7091">
        <v>0</v>
      </c>
      <c r="I7091">
        <v>0</v>
      </c>
    </row>
    <row r="7092" spans="1:9" hidden="1" x14ac:dyDescent="0.3">
      <c r="A7092" s="1" t="s">
        <v>194</v>
      </c>
      <c r="B7092" s="1" t="s">
        <v>55</v>
      </c>
      <c r="C7092">
        <v>41.902900000000002</v>
      </c>
      <c r="D7092">
        <v>12.4534</v>
      </c>
      <c r="E7092" s="1" t="s">
        <v>22</v>
      </c>
      <c r="F7092" t="s">
        <v>14969</v>
      </c>
      <c r="G7092">
        <v>0</v>
      </c>
      <c r="H7092">
        <v>0</v>
      </c>
      <c r="I7092">
        <v>0</v>
      </c>
    </row>
    <row r="7093" spans="1:9" hidden="1" x14ac:dyDescent="0.3">
      <c r="A7093" s="1" t="s">
        <v>194</v>
      </c>
      <c r="B7093" s="1" t="s">
        <v>55</v>
      </c>
      <c r="C7093">
        <v>41.902900000000002</v>
      </c>
      <c r="D7093">
        <v>12.4534</v>
      </c>
      <c r="E7093" s="1" t="s">
        <v>23</v>
      </c>
      <c r="F7093" t="s">
        <v>14881</v>
      </c>
      <c r="G7093">
        <v>0</v>
      </c>
      <c r="H7093">
        <v>0</v>
      </c>
      <c r="I7093">
        <v>0</v>
      </c>
    </row>
    <row r="7094" spans="1:9" hidden="1" x14ac:dyDescent="0.3">
      <c r="A7094" s="1" t="s">
        <v>194</v>
      </c>
      <c r="B7094" s="1" t="s">
        <v>55</v>
      </c>
      <c r="C7094">
        <v>41.902900000000002</v>
      </c>
      <c r="D7094">
        <v>12.4534</v>
      </c>
      <c r="E7094" s="1" t="s">
        <v>24</v>
      </c>
      <c r="F7094" t="s">
        <v>14793</v>
      </c>
      <c r="G7094">
        <v>0</v>
      </c>
      <c r="H7094">
        <v>0</v>
      </c>
      <c r="I7094">
        <v>0</v>
      </c>
    </row>
    <row r="7095" spans="1:9" hidden="1" x14ac:dyDescent="0.3">
      <c r="A7095" s="1" t="s">
        <v>194</v>
      </c>
      <c r="B7095" s="1" t="s">
        <v>55</v>
      </c>
      <c r="C7095">
        <v>41.902900000000002</v>
      </c>
      <c r="D7095">
        <v>12.4534</v>
      </c>
      <c r="E7095" s="1" t="s">
        <v>25</v>
      </c>
      <c r="F7095" t="s">
        <v>14705</v>
      </c>
      <c r="G7095">
        <v>0</v>
      </c>
      <c r="H7095">
        <v>0</v>
      </c>
      <c r="I7095">
        <v>0</v>
      </c>
    </row>
    <row r="7096" spans="1:9" hidden="1" x14ac:dyDescent="0.3">
      <c r="A7096" s="1" t="s">
        <v>194</v>
      </c>
      <c r="B7096" s="1" t="s">
        <v>55</v>
      </c>
      <c r="C7096">
        <v>41.902900000000002</v>
      </c>
      <c r="D7096">
        <v>12.4534</v>
      </c>
      <c r="E7096" s="1" t="s">
        <v>26</v>
      </c>
      <c r="F7096" t="s">
        <v>14617</v>
      </c>
      <c r="G7096">
        <v>0</v>
      </c>
      <c r="H7096">
        <v>0</v>
      </c>
      <c r="I7096">
        <v>0</v>
      </c>
    </row>
    <row r="7097" spans="1:9" hidden="1" x14ac:dyDescent="0.3">
      <c r="A7097" s="1" t="s">
        <v>194</v>
      </c>
      <c r="B7097" s="1" t="s">
        <v>55</v>
      </c>
      <c r="C7097">
        <v>41.902900000000002</v>
      </c>
      <c r="D7097">
        <v>12.4534</v>
      </c>
      <c r="E7097" s="1" t="s">
        <v>27</v>
      </c>
      <c r="F7097" t="s">
        <v>14529</v>
      </c>
      <c r="G7097">
        <v>0</v>
      </c>
      <c r="H7097">
        <v>0</v>
      </c>
      <c r="I7097">
        <v>0</v>
      </c>
    </row>
    <row r="7098" spans="1:9" hidden="1" x14ac:dyDescent="0.3">
      <c r="A7098" s="1" t="s">
        <v>194</v>
      </c>
      <c r="B7098" s="1" t="s">
        <v>55</v>
      </c>
      <c r="C7098">
        <v>41.902900000000002</v>
      </c>
      <c r="D7098">
        <v>12.4534</v>
      </c>
      <c r="E7098" s="1" t="s">
        <v>28</v>
      </c>
      <c r="F7098" t="s">
        <v>14442</v>
      </c>
      <c r="G7098">
        <v>0</v>
      </c>
      <c r="H7098">
        <v>0</v>
      </c>
      <c r="I7098">
        <v>0</v>
      </c>
    </row>
    <row r="7099" spans="1:9" hidden="1" x14ac:dyDescent="0.3">
      <c r="A7099" s="1" t="s">
        <v>194</v>
      </c>
      <c r="B7099" s="1" t="s">
        <v>55</v>
      </c>
      <c r="C7099">
        <v>41.902900000000002</v>
      </c>
      <c r="D7099">
        <v>12.4534</v>
      </c>
      <c r="E7099" s="1" t="s">
        <v>29</v>
      </c>
      <c r="F7099" t="s">
        <v>14355</v>
      </c>
      <c r="G7099">
        <v>0</v>
      </c>
      <c r="H7099">
        <v>0</v>
      </c>
      <c r="I7099">
        <v>0</v>
      </c>
    </row>
    <row r="7100" spans="1:9" hidden="1" x14ac:dyDescent="0.3">
      <c r="A7100" s="1" t="s">
        <v>194</v>
      </c>
      <c r="B7100" s="1" t="s">
        <v>55</v>
      </c>
      <c r="C7100">
        <v>41.902900000000002</v>
      </c>
      <c r="D7100">
        <v>12.4534</v>
      </c>
      <c r="E7100" s="1" t="s">
        <v>30</v>
      </c>
      <c r="F7100" t="s">
        <v>14268</v>
      </c>
      <c r="G7100">
        <v>0</v>
      </c>
      <c r="H7100">
        <v>0</v>
      </c>
      <c r="I7100">
        <v>0</v>
      </c>
    </row>
    <row r="7101" spans="1:9" hidden="1" x14ac:dyDescent="0.3">
      <c r="A7101" s="1" t="s">
        <v>194</v>
      </c>
      <c r="B7101" s="1" t="s">
        <v>55</v>
      </c>
      <c r="C7101">
        <v>41.902900000000002</v>
      </c>
      <c r="D7101">
        <v>12.4534</v>
      </c>
      <c r="E7101" s="1" t="s">
        <v>31</v>
      </c>
      <c r="F7101" t="s">
        <v>14181</v>
      </c>
      <c r="G7101">
        <v>0</v>
      </c>
      <c r="H7101">
        <v>0</v>
      </c>
      <c r="I7101">
        <v>0</v>
      </c>
    </row>
    <row r="7102" spans="1:9" hidden="1" x14ac:dyDescent="0.3">
      <c r="A7102" s="1" t="s">
        <v>194</v>
      </c>
      <c r="B7102" s="1" t="s">
        <v>55</v>
      </c>
      <c r="C7102">
        <v>41.902900000000002</v>
      </c>
      <c r="D7102">
        <v>12.4534</v>
      </c>
      <c r="E7102" s="1" t="s">
        <v>32</v>
      </c>
      <c r="F7102" t="s">
        <v>14095</v>
      </c>
      <c r="G7102">
        <v>0</v>
      </c>
      <c r="H7102">
        <v>0</v>
      </c>
      <c r="I7102">
        <v>0</v>
      </c>
    </row>
    <row r="7103" spans="1:9" hidden="1" x14ac:dyDescent="0.3">
      <c r="A7103" s="1" t="s">
        <v>194</v>
      </c>
      <c r="B7103" s="1" t="s">
        <v>55</v>
      </c>
      <c r="C7103">
        <v>41.902900000000002</v>
      </c>
      <c r="D7103">
        <v>12.4534</v>
      </c>
      <c r="E7103" s="1" t="s">
        <v>33</v>
      </c>
      <c r="F7103" t="s">
        <v>14009</v>
      </c>
      <c r="G7103">
        <v>0</v>
      </c>
      <c r="H7103">
        <v>0</v>
      </c>
      <c r="I7103">
        <v>0</v>
      </c>
    </row>
    <row r="7104" spans="1:9" hidden="1" x14ac:dyDescent="0.3">
      <c r="A7104" s="1" t="s">
        <v>194</v>
      </c>
      <c r="B7104" s="1" t="s">
        <v>55</v>
      </c>
      <c r="C7104">
        <v>41.902900000000002</v>
      </c>
      <c r="D7104">
        <v>12.4534</v>
      </c>
      <c r="E7104" s="1" t="s">
        <v>34</v>
      </c>
      <c r="F7104" t="s">
        <v>13923</v>
      </c>
      <c r="G7104">
        <v>0</v>
      </c>
      <c r="H7104">
        <v>0</v>
      </c>
      <c r="I7104">
        <v>0</v>
      </c>
    </row>
    <row r="7105" spans="1:9" hidden="1" x14ac:dyDescent="0.3">
      <c r="A7105" s="1" t="s">
        <v>194</v>
      </c>
      <c r="B7105" s="1" t="s">
        <v>55</v>
      </c>
      <c r="C7105">
        <v>41.902900000000002</v>
      </c>
      <c r="D7105">
        <v>12.4534</v>
      </c>
      <c r="E7105" s="1" t="s">
        <v>35</v>
      </c>
      <c r="F7105" t="s">
        <v>13839</v>
      </c>
      <c r="G7105">
        <v>0</v>
      </c>
      <c r="H7105">
        <v>0</v>
      </c>
      <c r="I7105">
        <v>0</v>
      </c>
    </row>
    <row r="7106" spans="1:9" hidden="1" x14ac:dyDescent="0.3">
      <c r="A7106" s="1" t="s">
        <v>194</v>
      </c>
      <c r="B7106" s="1" t="s">
        <v>55</v>
      </c>
      <c r="C7106">
        <v>41.902900000000002</v>
      </c>
      <c r="D7106">
        <v>12.4534</v>
      </c>
      <c r="E7106" s="1" t="s">
        <v>36</v>
      </c>
      <c r="F7106" t="s">
        <v>13755</v>
      </c>
      <c r="G7106">
        <v>0</v>
      </c>
      <c r="H7106">
        <v>0</v>
      </c>
      <c r="I7106">
        <v>0</v>
      </c>
    </row>
    <row r="7107" spans="1:9" hidden="1" x14ac:dyDescent="0.3">
      <c r="A7107" s="1" t="s">
        <v>194</v>
      </c>
      <c r="B7107" s="1" t="s">
        <v>55</v>
      </c>
      <c r="C7107">
        <v>41.902900000000002</v>
      </c>
      <c r="D7107">
        <v>12.4534</v>
      </c>
      <c r="E7107" s="1" t="s">
        <v>37</v>
      </c>
      <c r="F7107" t="s">
        <v>13671</v>
      </c>
      <c r="G7107">
        <v>0</v>
      </c>
      <c r="H7107">
        <v>0</v>
      </c>
      <c r="I7107">
        <v>0</v>
      </c>
    </row>
    <row r="7108" spans="1:9" hidden="1" x14ac:dyDescent="0.3">
      <c r="A7108" s="1" t="s">
        <v>194</v>
      </c>
      <c r="B7108" s="1" t="s">
        <v>55</v>
      </c>
      <c r="C7108">
        <v>41.902900000000002</v>
      </c>
      <c r="D7108">
        <v>12.4534</v>
      </c>
      <c r="E7108" s="1" t="s">
        <v>38</v>
      </c>
      <c r="F7108" t="s">
        <v>13592</v>
      </c>
      <c r="G7108">
        <v>0</v>
      </c>
      <c r="H7108">
        <v>0</v>
      </c>
      <c r="I7108">
        <v>0</v>
      </c>
    </row>
    <row r="7109" spans="1:9" hidden="1" x14ac:dyDescent="0.3">
      <c r="A7109" s="1" t="s">
        <v>194</v>
      </c>
      <c r="B7109" s="1" t="s">
        <v>55</v>
      </c>
      <c r="C7109">
        <v>41.902900000000002</v>
      </c>
      <c r="D7109">
        <v>12.4534</v>
      </c>
      <c r="E7109" s="1" t="s">
        <v>39</v>
      </c>
      <c r="F7109" t="s">
        <v>13517</v>
      </c>
      <c r="G7109">
        <v>0</v>
      </c>
      <c r="H7109">
        <v>0</v>
      </c>
      <c r="I7109">
        <v>0</v>
      </c>
    </row>
    <row r="7110" spans="1:9" hidden="1" x14ac:dyDescent="0.3">
      <c r="A7110" s="1" t="s">
        <v>194</v>
      </c>
      <c r="B7110" s="1" t="s">
        <v>55</v>
      </c>
      <c r="C7110">
        <v>41.902900000000002</v>
      </c>
      <c r="D7110">
        <v>12.4534</v>
      </c>
      <c r="E7110" s="1" t="s">
        <v>40</v>
      </c>
      <c r="F7110" t="s">
        <v>13449</v>
      </c>
      <c r="G7110">
        <v>0</v>
      </c>
      <c r="H7110">
        <v>0</v>
      </c>
      <c r="I7110">
        <v>0</v>
      </c>
    </row>
    <row r="7111" spans="1:9" hidden="1" x14ac:dyDescent="0.3">
      <c r="A7111" s="1" t="s">
        <v>194</v>
      </c>
      <c r="B7111" s="1" t="s">
        <v>55</v>
      </c>
      <c r="C7111">
        <v>41.902900000000002</v>
      </c>
      <c r="D7111">
        <v>12.4534</v>
      </c>
      <c r="E7111" s="1" t="s">
        <v>41</v>
      </c>
      <c r="F7111" t="s">
        <v>13248</v>
      </c>
      <c r="G7111">
        <v>0</v>
      </c>
      <c r="H7111">
        <v>0</v>
      </c>
      <c r="I7111">
        <v>0</v>
      </c>
    </row>
    <row r="7112" spans="1:9" hidden="1" x14ac:dyDescent="0.3">
      <c r="A7112" s="1" t="s">
        <v>194</v>
      </c>
      <c r="B7112" s="1" t="s">
        <v>55</v>
      </c>
      <c r="C7112">
        <v>41.902900000000002</v>
      </c>
      <c r="D7112">
        <v>12.4534</v>
      </c>
      <c r="E7112" s="1" t="s">
        <v>42</v>
      </c>
      <c r="F7112" t="s">
        <v>13249</v>
      </c>
      <c r="G7112">
        <v>0</v>
      </c>
      <c r="H7112">
        <v>0</v>
      </c>
      <c r="I7112">
        <v>0</v>
      </c>
    </row>
    <row r="7113" spans="1:9" hidden="1" x14ac:dyDescent="0.3">
      <c r="A7113" s="1" t="s">
        <v>194</v>
      </c>
      <c r="B7113" s="1" t="s">
        <v>55</v>
      </c>
      <c r="C7113">
        <v>41.902900000000002</v>
      </c>
      <c r="D7113">
        <v>12.4534</v>
      </c>
      <c r="E7113" s="1" t="s">
        <v>43</v>
      </c>
      <c r="F7113" t="s">
        <v>13250</v>
      </c>
      <c r="G7113">
        <v>0</v>
      </c>
      <c r="H7113">
        <v>0</v>
      </c>
      <c r="I7113">
        <v>0</v>
      </c>
    </row>
    <row r="7114" spans="1:9" hidden="1" x14ac:dyDescent="0.3">
      <c r="A7114" s="1" t="s">
        <v>194</v>
      </c>
      <c r="B7114" s="1" t="s">
        <v>55</v>
      </c>
      <c r="C7114">
        <v>41.902900000000002</v>
      </c>
      <c r="D7114">
        <v>12.4534</v>
      </c>
      <c r="E7114" s="1" t="s">
        <v>44</v>
      </c>
      <c r="F7114" t="s">
        <v>13251</v>
      </c>
      <c r="G7114">
        <v>0</v>
      </c>
      <c r="H7114">
        <v>0</v>
      </c>
      <c r="I7114">
        <v>0</v>
      </c>
    </row>
    <row r="7115" spans="1:9" hidden="1" x14ac:dyDescent="0.3">
      <c r="A7115" s="1" t="s">
        <v>194</v>
      </c>
      <c r="B7115" s="1" t="s">
        <v>55</v>
      </c>
      <c r="C7115">
        <v>41.902900000000002</v>
      </c>
      <c r="D7115">
        <v>12.4534</v>
      </c>
      <c r="E7115" s="1" t="s">
        <v>45</v>
      </c>
      <c r="F7115" t="s">
        <v>13252</v>
      </c>
      <c r="G7115">
        <v>0</v>
      </c>
      <c r="H7115">
        <v>0</v>
      </c>
      <c r="I7115">
        <v>0</v>
      </c>
    </row>
    <row r="7116" spans="1:9" hidden="1" x14ac:dyDescent="0.3">
      <c r="A7116" s="1" t="s">
        <v>194</v>
      </c>
      <c r="B7116" s="1" t="s">
        <v>55</v>
      </c>
      <c r="C7116">
        <v>41.902900000000002</v>
      </c>
      <c r="D7116">
        <v>12.4534</v>
      </c>
      <c r="E7116" s="1" t="s">
        <v>46</v>
      </c>
      <c r="F7116" t="s">
        <v>13253</v>
      </c>
      <c r="G7116">
        <v>0</v>
      </c>
      <c r="H7116">
        <v>0</v>
      </c>
      <c r="I7116">
        <v>0</v>
      </c>
    </row>
    <row r="7117" spans="1:9" hidden="1" x14ac:dyDescent="0.3">
      <c r="A7117" s="1" t="s">
        <v>194</v>
      </c>
      <c r="B7117" s="1" t="s">
        <v>55</v>
      </c>
      <c r="C7117">
        <v>41.902900000000002</v>
      </c>
      <c r="D7117">
        <v>12.4534</v>
      </c>
      <c r="E7117" s="1" t="s">
        <v>47</v>
      </c>
      <c r="F7117" t="s">
        <v>13254</v>
      </c>
      <c r="G7117">
        <v>0</v>
      </c>
      <c r="H7117">
        <v>0</v>
      </c>
      <c r="I7117">
        <v>0</v>
      </c>
    </row>
    <row r="7118" spans="1:9" hidden="1" x14ac:dyDescent="0.3">
      <c r="A7118" s="1" t="s">
        <v>194</v>
      </c>
      <c r="B7118" s="1" t="s">
        <v>55</v>
      </c>
      <c r="C7118">
        <v>41.902900000000002</v>
      </c>
      <c r="D7118">
        <v>12.4534</v>
      </c>
      <c r="E7118" s="1" t="s">
        <v>48</v>
      </c>
      <c r="F7118" t="s">
        <v>21506</v>
      </c>
      <c r="G7118">
        <v>0</v>
      </c>
      <c r="H7118">
        <v>1</v>
      </c>
      <c r="I7118">
        <v>0</v>
      </c>
    </row>
    <row r="7119" spans="1:9" hidden="1" x14ac:dyDescent="0.3">
      <c r="A7119" s="1" t="s">
        <v>194</v>
      </c>
      <c r="B7119" s="1" t="s">
        <v>55</v>
      </c>
      <c r="C7119">
        <v>41.902900000000002</v>
      </c>
      <c r="D7119">
        <v>12.4534</v>
      </c>
      <c r="E7119" s="1" t="s">
        <v>49</v>
      </c>
      <c r="F7119" t="s">
        <v>21507</v>
      </c>
      <c r="G7119">
        <v>0</v>
      </c>
      <c r="H7119">
        <v>1</v>
      </c>
      <c r="I7119">
        <v>0</v>
      </c>
    </row>
    <row r="7120" spans="1:9" hidden="1" x14ac:dyDescent="0.3">
      <c r="A7120" s="1" t="s">
        <v>194</v>
      </c>
      <c r="B7120" s="1" t="s">
        <v>55</v>
      </c>
      <c r="C7120">
        <v>41.902900000000002</v>
      </c>
      <c r="D7120">
        <v>12.4534</v>
      </c>
      <c r="E7120" s="1" t="s">
        <v>50</v>
      </c>
      <c r="F7120" t="s">
        <v>21508</v>
      </c>
      <c r="G7120">
        <v>0</v>
      </c>
      <c r="H7120">
        <v>1</v>
      </c>
      <c r="I7120">
        <v>0</v>
      </c>
    </row>
    <row r="7121" spans="1:9" hidden="1" x14ac:dyDescent="0.3">
      <c r="A7121" s="1" t="s">
        <v>194</v>
      </c>
      <c r="B7121" s="1" t="s">
        <v>55</v>
      </c>
      <c r="C7121">
        <v>41.902900000000002</v>
      </c>
      <c r="D7121">
        <v>12.4534</v>
      </c>
      <c r="E7121" s="1" t="s">
        <v>51</v>
      </c>
      <c r="F7121" t="s">
        <v>21509</v>
      </c>
      <c r="G7121">
        <v>0</v>
      </c>
      <c r="H7121">
        <v>1</v>
      </c>
      <c r="I7121">
        <v>0</v>
      </c>
    </row>
    <row r="7122" spans="1:9" hidden="1" x14ac:dyDescent="0.3">
      <c r="A7122" s="1" t="s">
        <v>194</v>
      </c>
      <c r="B7122" s="1" t="s">
        <v>55</v>
      </c>
      <c r="C7122">
        <v>41.902900000000002</v>
      </c>
      <c r="D7122">
        <v>12.4534</v>
      </c>
      <c r="E7122" s="1" t="s">
        <v>52</v>
      </c>
      <c r="F7122" t="s">
        <v>21510</v>
      </c>
      <c r="G7122">
        <v>0</v>
      </c>
      <c r="H7122">
        <v>1</v>
      </c>
      <c r="I7122">
        <v>0</v>
      </c>
    </row>
    <row r="7123" spans="1:9" hidden="1" x14ac:dyDescent="0.3">
      <c r="A7123" s="1" t="s">
        <v>194</v>
      </c>
      <c r="B7123" s="1" t="s">
        <v>55</v>
      </c>
      <c r="C7123">
        <v>41.902900000000002</v>
      </c>
      <c r="D7123">
        <v>12.4534</v>
      </c>
      <c r="E7123" s="1" t="s">
        <v>53</v>
      </c>
      <c r="F7123" t="s">
        <v>21511</v>
      </c>
      <c r="G7123">
        <v>0</v>
      </c>
      <c r="H7123">
        <v>1</v>
      </c>
      <c r="I7123">
        <v>0</v>
      </c>
    </row>
    <row r="7124" spans="1:9" hidden="1" x14ac:dyDescent="0.3">
      <c r="A7124" s="1" t="s">
        <v>194</v>
      </c>
      <c r="B7124" s="1" t="s">
        <v>55</v>
      </c>
      <c r="C7124">
        <v>41.902900000000002</v>
      </c>
      <c r="D7124">
        <v>12.4534</v>
      </c>
      <c r="E7124" s="1" t="s">
        <v>54</v>
      </c>
      <c r="F7124" t="s">
        <v>21512</v>
      </c>
      <c r="G7124">
        <v>0</v>
      </c>
      <c r="H7124">
        <v>1</v>
      </c>
      <c r="I7124">
        <v>0</v>
      </c>
    </row>
    <row r="7125" spans="1:9" hidden="1" x14ac:dyDescent="0.3">
      <c r="A7125" s="1" t="s">
        <v>194</v>
      </c>
      <c r="B7125" s="1" t="s">
        <v>55</v>
      </c>
      <c r="C7125">
        <v>41.902900000000002</v>
      </c>
      <c r="D7125">
        <v>12.4534</v>
      </c>
      <c r="E7125" s="1" t="s">
        <v>21548</v>
      </c>
      <c r="F7125" t="s">
        <v>21685</v>
      </c>
      <c r="G7125">
        <v>0</v>
      </c>
      <c r="H7125">
        <v>1</v>
      </c>
      <c r="I7125">
        <v>0</v>
      </c>
    </row>
    <row r="7126" spans="1:9" hidden="1" x14ac:dyDescent="0.3">
      <c r="A7126" s="1" t="s">
        <v>195</v>
      </c>
      <c r="B7126" s="1" t="s">
        <v>55</v>
      </c>
      <c r="C7126">
        <v>46.862499999999997</v>
      </c>
      <c r="D7126">
        <v>103.8467</v>
      </c>
      <c r="E7126" s="1" t="s">
        <v>4</v>
      </c>
      <c r="F7126" t="s">
        <v>16655</v>
      </c>
      <c r="G7126">
        <v>0</v>
      </c>
      <c r="H7126">
        <v>0</v>
      </c>
      <c r="I7126">
        <v>0</v>
      </c>
    </row>
    <row r="7127" spans="1:9" hidden="1" x14ac:dyDescent="0.3">
      <c r="A7127" s="1" t="s">
        <v>195</v>
      </c>
      <c r="B7127" s="1" t="s">
        <v>55</v>
      </c>
      <c r="C7127">
        <v>46.862499999999997</v>
      </c>
      <c r="D7127">
        <v>103.8467</v>
      </c>
      <c r="E7127" s="1" t="s">
        <v>5</v>
      </c>
      <c r="F7127" t="s">
        <v>16552</v>
      </c>
      <c r="G7127">
        <v>0</v>
      </c>
      <c r="H7127">
        <v>0</v>
      </c>
      <c r="I7127">
        <v>0</v>
      </c>
    </row>
    <row r="7128" spans="1:9" hidden="1" x14ac:dyDescent="0.3">
      <c r="A7128" s="1" t="s">
        <v>195</v>
      </c>
      <c r="B7128" s="1" t="s">
        <v>55</v>
      </c>
      <c r="C7128">
        <v>46.862499999999997</v>
      </c>
      <c r="D7128">
        <v>103.8467</v>
      </c>
      <c r="E7128" s="1" t="s">
        <v>6</v>
      </c>
      <c r="F7128" t="s">
        <v>16450</v>
      </c>
      <c r="G7128">
        <v>0</v>
      </c>
      <c r="H7128">
        <v>0</v>
      </c>
      <c r="I7128">
        <v>0</v>
      </c>
    </row>
    <row r="7129" spans="1:9" hidden="1" x14ac:dyDescent="0.3">
      <c r="A7129" s="1" t="s">
        <v>195</v>
      </c>
      <c r="B7129" s="1" t="s">
        <v>55</v>
      </c>
      <c r="C7129">
        <v>46.862499999999997</v>
      </c>
      <c r="D7129">
        <v>103.8467</v>
      </c>
      <c r="E7129" s="1" t="s">
        <v>7</v>
      </c>
      <c r="F7129" t="s">
        <v>16348</v>
      </c>
      <c r="G7129">
        <v>0</v>
      </c>
      <c r="H7129">
        <v>0</v>
      </c>
      <c r="I7129">
        <v>0</v>
      </c>
    </row>
    <row r="7130" spans="1:9" hidden="1" x14ac:dyDescent="0.3">
      <c r="A7130" s="1" t="s">
        <v>195</v>
      </c>
      <c r="B7130" s="1" t="s">
        <v>55</v>
      </c>
      <c r="C7130">
        <v>46.862499999999997</v>
      </c>
      <c r="D7130">
        <v>103.8467</v>
      </c>
      <c r="E7130" s="1" t="s">
        <v>8</v>
      </c>
      <c r="F7130" t="s">
        <v>16248</v>
      </c>
      <c r="G7130">
        <v>0</v>
      </c>
      <c r="H7130">
        <v>0</v>
      </c>
      <c r="I7130">
        <v>0</v>
      </c>
    </row>
    <row r="7131" spans="1:9" hidden="1" x14ac:dyDescent="0.3">
      <c r="A7131" s="1" t="s">
        <v>195</v>
      </c>
      <c r="B7131" s="1" t="s">
        <v>55</v>
      </c>
      <c r="C7131">
        <v>46.862499999999997</v>
      </c>
      <c r="D7131">
        <v>103.8467</v>
      </c>
      <c r="E7131" s="1" t="s">
        <v>9</v>
      </c>
      <c r="F7131" t="s">
        <v>16148</v>
      </c>
      <c r="G7131">
        <v>0</v>
      </c>
      <c r="H7131">
        <v>0</v>
      </c>
      <c r="I7131">
        <v>0</v>
      </c>
    </row>
    <row r="7132" spans="1:9" hidden="1" x14ac:dyDescent="0.3">
      <c r="A7132" s="1" t="s">
        <v>195</v>
      </c>
      <c r="B7132" s="1" t="s">
        <v>55</v>
      </c>
      <c r="C7132">
        <v>46.862499999999997</v>
      </c>
      <c r="D7132">
        <v>103.8467</v>
      </c>
      <c r="E7132" s="1" t="s">
        <v>10</v>
      </c>
      <c r="F7132" t="s">
        <v>16051</v>
      </c>
      <c r="G7132">
        <v>0</v>
      </c>
      <c r="H7132">
        <v>0</v>
      </c>
      <c r="I7132">
        <v>0</v>
      </c>
    </row>
    <row r="7133" spans="1:9" hidden="1" x14ac:dyDescent="0.3">
      <c r="A7133" s="1" t="s">
        <v>195</v>
      </c>
      <c r="B7133" s="1" t="s">
        <v>55</v>
      </c>
      <c r="C7133">
        <v>46.862499999999997</v>
      </c>
      <c r="D7133">
        <v>103.8467</v>
      </c>
      <c r="E7133" s="1" t="s">
        <v>11</v>
      </c>
      <c r="F7133" t="s">
        <v>15954</v>
      </c>
      <c r="G7133">
        <v>0</v>
      </c>
      <c r="H7133">
        <v>0</v>
      </c>
      <c r="I7133">
        <v>0</v>
      </c>
    </row>
    <row r="7134" spans="1:9" hidden="1" x14ac:dyDescent="0.3">
      <c r="A7134" s="1" t="s">
        <v>195</v>
      </c>
      <c r="B7134" s="1" t="s">
        <v>55</v>
      </c>
      <c r="C7134">
        <v>46.862499999999997</v>
      </c>
      <c r="D7134">
        <v>103.8467</v>
      </c>
      <c r="E7134" s="1" t="s">
        <v>12</v>
      </c>
      <c r="F7134" t="s">
        <v>15859</v>
      </c>
      <c r="G7134">
        <v>0</v>
      </c>
      <c r="H7134">
        <v>0</v>
      </c>
      <c r="I7134">
        <v>0</v>
      </c>
    </row>
    <row r="7135" spans="1:9" hidden="1" x14ac:dyDescent="0.3">
      <c r="A7135" s="1" t="s">
        <v>195</v>
      </c>
      <c r="B7135" s="1" t="s">
        <v>55</v>
      </c>
      <c r="C7135">
        <v>46.862499999999997</v>
      </c>
      <c r="D7135">
        <v>103.8467</v>
      </c>
      <c r="E7135" s="1" t="s">
        <v>13</v>
      </c>
      <c r="F7135" t="s">
        <v>15767</v>
      </c>
      <c r="G7135">
        <v>0</v>
      </c>
      <c r="H7135">
        <v>0</v>
      </c>
      <c r="I7135">
        <v>0</v>
      </c>
    </row>
    <row r="7136" spans="1:9" hidden="1" x14ac:dyDescent="0.3">
      <c r="A7136" s="1" t="s">
        <v>195</v>
      </c>
      <c r="B7136" s="1" t="s">
        <v>55</v>
      </c>
      <c r="C7136">
        <v>46.862499999999997</v>
      </c>
      <c r="D7136">
        <v>103.8467</v>
      </c>
      <c r="E7136" s="1" t="s">
        <v>14</v>
      </c>
      <c r="F7136" t="s">
        <v>15677</v>
      </c>
      <c r="G7136">
        <v>0</v>
      </c>
      <c r="H7136">
        <v>0</v>
      </c>
      <c r="I7136">
        <v>0</v>
      </c>
    </row>
    <row r="7137" spans="1:9" hidden="1" x14ac:dyDescent="0.3">
      <c r="A7137" s="1" t="s">
        <v>195</v>
      </c>
      <c r="B7137" s="1" t="s">
        <v>55</v>
      </c>
      <c r="C7137">
        <v>46.862499999999997</v>
      </c>
      <c r="D7137">
        <v>103.8467</v>
      </c>
      <c r="E7137" s="1" t="s">
        <v>15</v>
      </c>
      <c r="F7137" t="s">
        <v>15588</v>
      </c>
      <c r="G7137">
        <v>0</v>
      </c>
      <c r="H7137">
        <v>0</v>
      </c>
      <c r="I7137">
        <v>0</v>
      </c>
    </row>
    <row r="7138" spans="1:9" hidden="1" x14ac:dyDescent="0.3">
      <c r="A7138" s="1" t="s">
        <v>195</v>
      </c>
      <c r="B7138" s="1" t="s">
        <v>55</v>
      </c>
      <c r="C7138">
        <v>46.862499999999997</v>
      </c>
      <c r="D7138">
        <v>103.8467</v>
      </c>
      <c r="E7138" s="1" t="s">
        <v>16</v>
      </c>
      <c r="F7138" t="s">
        <v>15499</v>
      </c>
      <c r="G7138">
        <v>0</v>
      </c>
      <c r="H7138">
        <v>0</v>
      </c>
      <c r="I7138">
        <v>0</v>
      </c>
    </row>
    <row r="7139" spans="1:9" hidden="1" x14ac:dyDescent="0.3">
      <c r="A7139" s="1" t="s">
        <v>195</v>
      </c>
      <c r="B7139" s="1" t="s">
        <v>55</v>
      </c>
      <c r="C7139">
        <v>46.862499999999997</v>
      </c>
      <c r="D7139">
        <v>103.8467</v>
      </c>
      <c r="E7139" s="1" t="s">
        <v>17</v>
      </c>
      <c r="F7139" t="s">
        <v>15410</v>
      </c>
      <c r="G7139">
        <v>0</v>
      </c>
      <c r="H7139">
        <v>0</v>
      </c>
      <c r="I7139">
        <v>0</v>
      </c>
    </row>
    <row r="7140" spans="1:9" hidden="1" x14ac:dyDescent="0.3">
      <c r="A7140" s="1" t="s">
        <v>195</v>
      </c>
      <c r="B7140" s="1" t="s">
        <v>55</v>
      </c>
      <c r="C7140">
        <v>46.862499999999997</v>
      </c>
      <c r="D7140">
        <v>103.8467</v>
      </c>
      <c r="E7140" s="1" t="s">
        <v>18</v>
      </c>
      <c r="F7140" t="s">
        <v>15322</v>
      </c>
      <c r="G7140">
        <v>0</v>
      </c>
      <c r="H7140">
        <v>0</v>
      </c>
      <c r="I7140">
        <v>0</v>
      </c>
    </row>
    <row r="7141" spans="1:9" hidden="1" x14ac:dyDescent="0.3">
      <c r="A7141" s="1" t="s">
        <v>195</v>
      </c>
      <c r="B7141" s="1" t="s">
        <v>55</v>
      </c>
      <c r="C7141">
        <v>46.862499999999997</v>
      </c>
      <c r="D7141">
        <v>103.8467</v>
      </c>
      <c r="E7141" s="1" t="s">
        <v>19</v>
      </c>
      <c r="F7141" t="s">
        <v>15234</v>
      </c>
      <c r="G7141">
        <v>0</v>
      </c>
      <c r="H7141">
        <v>0</v>
      </c>
      <c r="I7141">
        <v>0</v>
      </c>
    </row>
    <row r="7142" spans="1:9" hidden="1" x14ac:dyDescent="0.3">
      <c r="A7142" s="1" t="s">
        <v>195</v>
      </c>
      <c r="B7142" s="1" t="s">
        <v>55</v>
      </c>
      <c r="C7142">
        <v>46.862499999999997</v>
      </c>
      <c r="D7142">
        <v>103.8467</v>
      </c>
      <c r="E7142" s="1" t="s">
        <v>20</v>
      </c>
      <c r="F7142" t="s">
        <v>15146</v>
      </c>
      <c r="G7142">
        <v>0</v>
      </c>
      <c r="H7142">
        <v>0</v>
      </c>
      <c r="I7142">
        <v>0</v>
      </c>
    </row>
    <row r="7143" spans="1:9" hidden="1" x14ac:dyDescent="0.3">
      <c r="A7143" s="1" t="s">
        <v>195</v>
      </c>
      <c r="B7143" s="1" t="s">
        <v>55</v>
      </c>
      <c r="C7143">
        <v>46.862499999999997</v>
      </c>
      <c r="D7143">
        <v>103.8467</v>
      </c>
      <c r="E7143" s="1" t="s">
        <v>21</v>
      </c>
      <c r="F7143" t="s">
        <v>15058</v>
      </c>
      <c r="G7143">
        <v>0</v>
      </c>
      <c r="H7143">
        <v>0</v>
      </c>
      <c r="I7143">
        <v>0</v>
      </c>
    </row>
    <row r="7144" spans="1:9" hidden="1" x14ac:dyDescent="0.3">
      <c r="A7144" s="1" t="s">
        <v>195</v>
      </c>
      <c r="B7144" s="1" t="s">
        <v>55</v>
      </c>
      <c r="C7144">
        <v>46.862499999999997</v>
      </c>
      <c r="D7144">
        <v>103.8467</v>
      </c>
      <c r="E7144" s="1" t="s">
        <v>22</v>
      </c>
      <c r="F7144" t="s">
        <v>14970</v>
      </c>
      <c r="G7144">
        <v>0</v>
      </c>
      <c r="H7144">
        <v>0</v>
      </c>
      <c r="I7144">
        <v>0</v>
      </c>
    </row>
    <row r="7145" spans="1:9" hidden="1" x14ac:dyDescent="0.3">
      <c r="A7145" s="1" t="s">
        <v>195</v>
      </c>
      <c r="B7145" s="1" t="s">
        <v>55</v>
      </c>
      <c r="C7145">
        <v>46.862499999999997</v>
      </c>
      <c r="D7145">
        <v>103.8467</v>
      </c>
      <c r="E7145" s="1" t="s">
        <v>23</v>
      </c>
      <c r="F7145" t="s">
        <v>14882</v>
      </c>
      <c r="G7145">
        <v>0</v>
      </c>
      <c r="H7145">
        <v>0</v>
      </c>
      <c r="I7145">
        <v>0</v>
      </c>
    </row>
    <row r="7146" spans="1:9" hidden="1" x14ac:dyDescent="0.3">
      <c r="A7146" s="1" t="s">
        <v>195</v>
      </c>
      <c r="B7146" s="1" t="s">
        <v>55</v>
      </c>
      <c r="C7146">
        <v>46.862499999999997</v>
      </c>
      <c r="D7146">
        <v>103.8467</v>
      </c>
      <c r="E7146" s="1" t="s">
        <v>24</v>
      </c>
      <c r="F7146" t="s">
        <v>14794</v>
      </c>
      <c r="G7146">
        <v>0</v>
      </c>
      <c r="H7146">
        <v>0</v>
      </c>
      <c r="I7146">
        <v>0</v>
      </c>
    </row>
    <row r="7147" spans="1:9" hidden="1" x14ac:dyDescent="0.3">
      <c r="A7147" s="1" t="s">
        <v>195</v>
      </c>
      <c r="B7147" s="1" t="s">
        <v>55</v>
      </c>
      <c r="C7147">
        <v>46.862499999999997</v>
      </c>
      <c r="D7147">
        <v>103.8467</v>
      </c>
      <c r="E7147" s="1" t="s">
        <v>25</v>
      </c>
      <c r="F7147" t="s">
        <v>14706</v>
      </c>
      <c r="G7147">
        <v>0</v>
      </c>
      <c r="H7147">
        <v>0</v>
      </c>
      <c r="I7147">
        <v>0</v>
      </c>
    </row>
    <row r="7148" spans="1:9" hidden="1" x14ac:dyDescent="0.3">
      <c r="A7148" s="1" t="s">
        <v>195</v>
      </c>
      <c r="B7148" s="1" t="s">
        <v>55</v>
      </c>
      <c r="C7148">
        <v>46.862499999999997</v>
      </c>
      <c r="D7148">
        <v>103.8467</v>
      </c>
      <c r="E7148" s="1" t="s">
        <v>26</v>
      </c>
      <c r="F7148" t="s">
        <v>14618</v>
      </c>
      <c r="G7148">
        <v>0</v>
      </c>
      <c r="H7148">
        <v>0</v>
      </c>
      <c r="I7148">
        <v>0</v>
      </c>
    </row>
    <row r="7149" spans="1:9" hidden="1" x14ac:dyDescent="0.3">
      <c r="A7149" s="1" t="s">
        <v>195</v>
      </c>
      <c r="B7149" s="1" t="s">
        <v>55</v>
      </c>
      <c r="C7149">
        <v>46.862499999999997</v>
      </c>
      <c r="D7149">
        <v>103.8467</v>
      </c>
      <c r="E7149" s="1" t="s">
        <v>27</v>
      </c>
      <c r="F7149" t="s">
        <v>14530</v>
      </c>
      <c r="G7149">
        <v>0</v>
      </c>
      <c r="H7149">
        <v>0</v>
      </c>
      <c r="I7149">
        <v>0</v>
      </c>
    </row>
    <row r="7150" spans="1:9" hidden="1" x14ac:dyDescent="0.3">
      <c r="A7150" s="1" t="s">
        <v>195</v>
      </c>
      <c r="B7150" s="1" t="s">
        <v>55</v>
      </c>
      <c r="C7150">
        <v>46.862499999999997</v>
      </c>
      <c r="D7150">
        <v>103.8467</v>
      </c>
      <c r="E7150" s="1" t="s">
        <v>28</v>
      </c>
      <c r="F7150" t="s">
        <v>14443</v>
      </c>
      <c r="G7150">
        <v>0</v>
      </c>
      <c r="H7150">
        <v>0</v>
      </c>
      <c r="I7150">
        <v>0</v>
      </c>
    </row>
    <row r="7151" spans="1:9" hidden="1" x14ac:dyDescent="0.3">
      <c r="A7151" s="1" t="s">
        <v>195</v>
      </c>
      <c r="B7151" s="1" t="s">
        <v>55</v>
      </c>
      <c r="C7151">
        <v>46.862499999999997</v>
      </c>
      <c r="D7151">
        <v>103.8467</v>
      </c>
      <c r="E7151" s="1" t="s">
        <v>29</v>
      </c>
      <c r="F7151" t="s">
        <v>14356</v>
      </c>
      <c r="G7151">
        <v>0</v>
      </c>
      <c r="H7151">
        <v>0</v>
      </c>
      <c r="I7151">
        <v>0</v>
      </c>
    </row>
    <row r="7152" spans="1:9" hidden="1" x14ac:dyDescent="0.3">
      <c r="A7152" s="1" t="s">
        <v>195</v>
      </c>
      <c r="B7152" s="1" t="s">
        <v>55</v>
      </c>
      <c r="C7152">
        <v>46.862499999999997</v>
      </c>
      <c r="D7152">
        <v>103.8467</v>
      </c>
      <c r="E7152" s="1" t="s">
        <v>30</v>
      </c>
      <c r="F7152" t="s">
        <v>14269</v>
      </c>
      <c r="G7152">
        <v>0</v>
      </c>
      <c r="H7152">
        <v>0</v>
      </c>
      <c r="I7152">
        <v>0</v>
      </c>
    </row>
    <row r="7153" spans="1:9" hidden="1" x14ac:dyDescent="0.3">
      <c r="A7153" s="1" t="s">
        <v>195</v>
      </c>
      <c r="B7153" s="1" t="s">
        <v>55</v>
      </c>
      <c r="C7153">
        <v>46.862499999999997</v>
      </c>
      <c r="D7153">
        <v>103.8467</v>
      </c>
      <c r="E7153" s="1" t="s">
        <v>31</v>
      </c>
      <c r="F7153" t="s">
        <v>14182</v>
      </c>
      <c r="G7153">
        <v>0</v>
      </c>
      <c r="H7153">
        <v>0</v>
      </c>
      <c r="I7153">
        <v>0</v>
      </c>
    </row>
    <row r="7154" spans="1:9" hidden="1" x14ac:dyDescent="0.3">
      <c r="A7154" s="1" t="s">
        <v>195</v>
      </c>
      <c r="B7154" s="1" t="s">
        <v>55</v>
      </c>
      <c r="C7154">
        <v>46.862499999999997</v>
      </c>
      <c r="D7154">
        <v>103.8467</v>
      </c>
      <c r="E7154" s="1" t="s">
        <v>32</v>
      </c>
      <c r="F7154" t="s">
        <v>14096</v>
      </c>
      <c r="G7154">
        <v>0</v>
      </c>
      <c r="H7154">
        <v>0</v>
      </c>
      <c r="I7154">
        <v>0</v>
      </c>
    </row>
    <row r="7155" spans="1:9" hidden="1" x14ac:dyDescent="0.3">
      <c r="A7155" s="1" t="s">
        <v>195</v>
      </c>
      <c r="B7155" s="1" t="s">
        <v>55</v>
      </c>
      <c r="C7155">
        <v>46.862499999999997</v>
      </c>
      <c r="D7155">
        <v>103.8467</v>
      </c>
      <c r="E7155" s="1" t="s">
        <v>33</v>
      </c>
      <c r="F7155" t="s">
        <v>14010</v>
      </c>
      <c r="G7155">
        <v>0</v>
      </c>
      <c r="H7155">
        <v>0</v>
      </c>
      <c r="I7155">
        <v>0</v>
      </c>
    </row>
    <row r="7156" spans="1:9" hidden="1" x14ac:dyDescent="0.3">
      <c r="A7156" s="1" t="s">
        <v>195</v>
      </c>
      <c r="B7156" s="1" t="s">
        <v>55</v>
      </c>
      <c r="C7156">
        <v>46.862499999999997</v>
      </c>
      <c r="D7156">
        <v>103.8467</v>
      </c>
      <c r="E7156" s="1" t="s">
        <v>34</v>
      </c>
      <c r="F7156" t="s">
        <v>13924</v>
      </c>
      <c r="G7156">
        <v>0</v>
      </c>
      <c r="H7156">
        <v>0</v>
      </c>
      <c r="I7156">
        <v>0</v>
      </c>
    </row>
    <row r="7157" spans="1:9" hidden="1" x14ac:dyDescent="0.3">
      <c r="A7157" s="1" t="s">
        <v>195</v>
      </c>
      <c r="B7157" s="1" t="s">
        <v>55</v>
      </c>
      <c r="C7157">
        <v>46.862499999999997</v>
      </c>
      <c r="D7157">
        <v>103.8467</v>
      </c>
      <c r="E7157" s="1" t="s">
        <v>35</v>
      </c>
      <c r="F7157" t="s">
        <v>13840</v>
      </c>
      <c r="G7157">
        <v>0</v>
      </c>
      <c r="H7157">
        <v>0</v>
      </c>
      <c r="I7157">
        <v>0</v>
      </c>
    </row>
    <row r="7158" spans="1:9" hidden="1" x14ac:dyDescent="0.3">
      <c r="A7158" s="1" t="s">
        <v>195</v>
      </c>
      <c r="B7158" s="1" t="s">
        <v>55</v>
      </c>
      <c r="C7158">
        <v>46.862499999999997</v>
      </c>
      <c r="D7158">
        <v>103.8467</v>
      </c>
      <c r="E7158" s="1" t="s">
        <v>36</v>
      </c>
      <c r="F7158" t="s">
        <v>13756</v>
      </c>
      <c r="G7158">
        <v>0</v>
      </c>
      <c r="H7158">
        <v>0</v>
      </c>
      <c r="I7158">
        <v>0</v>
      </c>
    </row>
    <row r="7159" spans="1:9" hidden="1" x14ac:dyDescent="0.3">
      <c r="A7159" s="1" t="s">
        <v>195</v>
      </c>
      <c r="B7159" s="1" t="s">
        <v>55</v>
      </c>
      <c r="C7159">
        <v>46.862499999999997</v>
      </c>
      <c r="D7159">
        <v>103.8467</v>
      </c>
      <c r="E7159" s="1" t="s">
        <v>37</v>
      </c>
      <c r="F7159" t="s">
        <v>13672</v>
      </c>
      <c r="G7159">
        <v>0</v>
      </c>
      <c r="H7159">
        <v>0</v>
      </c>
      <c r="I7159">
        <v>0</v>
      </c>
    </row>
    <row r="7160" spans="1:9" hidden="1" x14ac:dyDescent="0.3">
      <c r="A7160" s="1" t="s">
        <v>195</v>
      </c>
      <c r="B7160" s="1" t="s">
        <v>55</v>
      </c>
      <c r="C7160">
        <v>46.862499999999997</v>
      </c>
      <c r="D7160">
        <v>103.8467</v>
      </c>
      <c r="E7160" s="1" t="s">
        <v>38</v>
      </c>
      <c r="F7160" t="s">
        <v>13593</v>
      </c>
      <c r="G7160">
        <v>0</v>
      </c>
      <c r="H7160">
        <v>0</v>
      </c>
      <c r="I7160">
        <v>0</v>
      </c>
    </row>
    <row r="7161" spans="1:9" hidden="1" x14ac:dyDescent="0.3">
      <c r="A7161" s="1" t="s">
        <v>195</v>
      </c>
      <c r="B7161" s="1" t="s">
        <v>55</v>
      </c>
      <c r="C7161">
        <v>46.862499999999997</v>
      </c>
      <c r="D7161">
        <v>103.8467</v>
      </c>
      <c r="E7161" s="1" t="s">
        <v>39</v>
      </c>
      <c r="F7161" t="s">
        <v>13518</v>
      </c>
      <c r="G7161">
        <v>0</v>
      </c>
      <c r="H7161">
        <v>0</v>
      </c>
      <c r="I7161">
        <v>0</v>
      </c>
    </row>
    <row r="7162" spans="1:9" hidden="1" x14ac:dyDescent="0.3">
      <c r="A7162" s="1" t="s">
        <v>195</v>
      </c>
      <c r="B7162" s="1" t="s">
        <v>55</v>
      </c>
      <c r="C7162">
        <v>46.862499999999997</v>
      </c>
      <c r="D7162">
        <v>103.8467</v>
      </c>
      <c r="E7162" s="1" t="s">
        <v>40</v>
      </c>
      <c r="F7162" t="s">
        <v>13450</v>
      </c>
      <c r="G7162">
        <v>0</v>
      </c>
      <c r="H7162">
        <v>0</v>
      </c>
      <c r="I7162">
        <v>0</v>
      </c>
    </row>
    <row r="7163" spans="1:9" hidden="1" x14ac:dyDescent="0.3">
      <c r="A7163" s="1" t="s">
        <v>195</v>
      </c>
      <c r="B7163" s="1" t="s">
        <v>55</v>
      </c>
      <c r="C7163">
        <v>46.862499999999997</v>
      </c>
      <c r="D7163">
        <v>103.8467</v>
      </c>
      <c r="E7163" s="1" t="s">
        <v>41</v>
      </c>
      <c r="F7163" t="s">
        <v>13255</v>
      </c>
      <c r="G7163">
        <v>0</v>
      </c>
      <c r="H7163">
        <v>0</v>
      </c>
      <c r="I7163">
        <v>0</v>
      </c>
    </row>
    <row r="7164" spans="1:9" hidden="1" x14ac:dyDescent="0.3">
      <c r="A7164" s="1" t="s">
        <v>195</v>
      </c>
      <c r="B7164" s="1" t="s">
        <v>55</v>
      </c>
      <c r="C7164">
        <v>46.862499999999997</v>
      </c>
      <c r="D7164">
        <v>103.8467</v>
      </c>
      <c r="E7164" s="1" t="s">
        <v>42</v>
      </c>
      <c r="F7164" t="s">
        <v>13256</v>
      </c>
      <c r="G7164">
        <v>0</v>
      </c>
      <c r="H7164">
        <v>0</v>
      </c>
      <c r="I7164">
        <v>0</v>
      </c>
    </row>
    <row r="7165" spans="1:9" hidden="1" x14ac:dyDescent="0.3">
      <c r="A7165" s="1" t="s">
        <v>195</v>
      </c>
      <c r="B7165" s="1" t="s">
        <v>55</v>
      </c>
      <c r="C7165">
        <v>46.862499999999997</v>
      </c>
      <c r="D7165">
        <v>103.8467</v>
      </c>
      <c r="E7165" s="1" t="s">
        <v>43</v>
      </c>
      <c r="F7165" t="s">
        <v>13257</v>
      </c>
      <c r="G7165">
        <v>0</v>
      </c>
      <c r="H7165">
        <v>0</v>
      </c>
      <c r="I7165">
        <v>0</v>
      </c>
    </row>
    <row r="7166" spans="1:9" hidden="1" x14ac:dyDescent="0.3">
      <c r="A7166" s="1" t="s">
        <v>195</v>
      </c>
      <c r="B7166" s="1" t="s">
        <v>55</v>
      </c>
      <c r="C7166">
        <v>46.862499999999997</v>
      </c>
      <c r="D7166">
        <v>103.8467</v>
      </c>
      <c r="E7166" s="1" t="s">
        <v>44</v>
      </c>
      <c r="F7166" t="s">
        <v>13258</v>
      </c>
      <c r="G7166">
        <v>0</v>
      </c>
      <c r="H7166">
        <v>0</v>
      </c>
      <c r="I7166">
        <v>0</v>
      </c>
    </row>
    <row r="7167" spans="1:9" hidden="1" x14ac:dyDescent="0.3">
      <c r="A7167" s="1" t="s">
        <v>195</v>
      </c>
      <c r="B7167" s="1" t="s">
        <v>55</v>
      </c>
      <c r="C7167">
        <v>46.862499999999997</v>
      </c>
      <c r="D7167">
        <v>103.8467</v>
      </c>
      <c r="E7167" s="1" t="s">
        <v>45</v>
      </c>
      <c r="F7167" t="s">
        <v>13259</v>
      </c>
      <c r="G7167">
        <v>0</v>
      </c>
      <c r="H7167">
        <v>0</v>
      </c>
      <c r="I7167">
        <v>0</v>
      </c>
    </row>
    <row r="7168" spans="1:9" hidden="1" x14ac:dyDescent="0.3">
      <c r="A7168" s="1" t="s">
        <v>195</v>
      </c>
      <c r="B7168" s="1" t="s">
        <v>55</v>
      </c>
      <c r="C7168">
        <v>46.862499999999997</v>
      </c>
      <c r="D7168">
        <v>103.8467</v>
      </c>
      <c r="E7168" s="1" t="s">
        <v>46</v>
      </c>
      <c r="F7168" t="s">
        <v>13260</v>
      </c>
      <c r="G7168">
        <v>0</v>
      </c>
      <c r="H7168">
        <v>0</v>
      </c>
      <c r="I7168">
        <v>0</v>
      </c>
    </row>
    <row r="7169" spans="1:9" hidden="1" x14ac:dyDescent="0.3">
      <c r="A7169" s="1" t="s">
        <v>195</v>
      </c>
      <c r="B7169" s="1" t="s">
        <v>55</v>
      </c>
      <c r="C7169">
        <v>46.862499999999997</v>
      </c>
      <c r="D7169">
        <v>103.8467</v>
      </c>
      <c r="E7169" s="1" t="s">
        <v>47</v>
      </c>
      <c r="F7169" t="s">
        <v>13261</v>
      </c>
      <c r="G7169">
        <v>0</v>
      </c>
      <c r="H7169">
        <v>0</v>
      </c>
      <c r="I7169">
        <v>0</v>
      </c>
    </row>
    <row r="7170" spans="1:9" hidden="1" x14ac:dyDescent="0.3">
      <c r="A7170" s="1" t="s">
        <v>195</v>
      </c>
      <c r="B7170" s="1" t="s">
        <v>55</v>
      </c>
      <c r="C7170">
        <v>46.862499999999997</v>
      </c>
      <c r="D7170">
        <v>103.8467</v>
      </c>
      <c r="E7170" s="1" t="s">
        <v>48</v>
      </c>
      <c r="F7170" t="s">
        <v>13262</v>
      </c>
      <c r="G7170">
        <v>0</v>
      </c>
      <c r="H7170">
        <v>0</v>
      </c>
      <c r="I7170">
        <v>0</v>
      </c>
    </row>
    <row r="7171" spans="1:9" hidden="1" x14ac:dyDescent="0.3">
      <c r="A7171" s="1" t="s">
        <v>195</v>
      </c>
      <c r="B7171" s="1" t="s">
        <v>55</v>
      </c>
      <c r="C7171">
        <v>46.862499999999997</v>
      </c>
      <c r="D7171">
        <v>103.8467</v>
      </c>
      <c r="E7171" s="1" t="s">
        <v>49</v>
      </c>
      <c r="F7171" t="s">
        <v>13263</v>
      </c>
      <c r="G7171">
        <v>0</v>
      </c>
      <c r="H7171">
        <v>0</v>
      </c>
      <c r="I7171">
        <v>0</v>
      </c>
    </row>
    <row r="7172" spans="1:9" hidden="1" x14ac:dyDescent="0.3">
      <c r="A7172" s="1" t="s">
        <v>195</v>
      </c>
      <c r="B7172" s="1" t="s">
        <v>55</v>
      </c>
      <c r="C7172">
        <v>46.862499999999997</v>
      </c>
      <c r="D7172">
        <v>103.8467</v>
      </c>
      <c r="E7172" s="1" t="s">
        <v>50</v>
      </c>
      <c r="F7172" t="s">
        <v>13264</v>
      </c>
      <c r="G7172">
        <v>0</v>
      </c>
      <c r="H7172">
        <v>0</v>
      </c>
      <c r="I7172">
        <v>0</v>
      </c>
    </row>
    <row r="7173" spans="1:9" hidden="1" x14ac:dyDescent="0.3">
      <c r="A7173" s="1" t="s">
        <v>195</v>
      </c>
      <c r="B7173" s="1" t="s">
        <v>55</v>
      </c>
      <c r="C7173">
        <v>46.862499999999997</v>
      </c>
      <c r="D7173">
        <v>103.8467</v>
      </c>
      <c r="E7173" s="1" t="s">
        <v>51</v>
      </c>
      <c r="F7173" t="s">
        <v>13265</v>
      </c>
      <c r="G7173">
        <v>0</v>
      </c>
      <c r="H7173">
        <v>0</v>
      </c>
      <c r="I7173">
        <v>0</v>
      </c>
    </row>
    <row r="7174" spans="1:9" hidden="1" x14ac:dyDescent="0.3">
      <c r="A7174" s="1" t="s">
        <v>195</v>
      </c>
      <c r="B7174" s="1" t="s">
        <v>55</v>
      </c>
      <c r="C7174">
        <v>46.862499999999997</v>
      </c>
      <c r="D7174">
        <v>103.8467</v>
      </c>
      <c r="E7174" s="1" t="s">
        <v>52</v>
      </c>
      <c r="F7174" t="s">
        <v>21513</v>
      </c>
      <c r="G7174">
        <v>0</v>
      </c>
      <c r="H7174">
        <v>1</v>
      </c>
      <c r="I7174">
        <v>0</v>
      </c>
    </row>
    <row r="7175" spans="1:9" hidden="1" x14ac:dyDescent="0.3">
      <c r="A7175" s="1" t="s">
        <v>195</v>
      </c>
      <c r="B7175" s="1" t="s">
        <v>55</v>
      </c>
      <c r="C7175">
        <v>46.862499999999997</v>
      </c>
      <c r="D7175">
        <v>103.8467</v>
      </c>
      <c r="E7175" s="1" t="s">
        <v>53</v>
      </c>
      <c r="F7175" t="s">
        <v>21514</v>
      </c>
      <c r="G7175">
        <v>0</v>
      </c>
      <c r="H7175">
        <v>1</v>
      </c>
      <c r="I7175">
        <v>0</v>
      </c>
    </row>
    <row r="7176" spans="1:9" hidden="1" x14ac:dyDescent="0.3">
      <c r="A7176" s="1" t="s">
        <v>195</v>
      </c>
      <c r="B7176" s="1" t="s">
        <v>55</v>
      </c>
      <c r="C7176">
        <v>46.862499999999997</v>
      </c>
      <c r="D7176">
        <v>103.8467</v>
      </c>
      <c r="E7176" s="1" t="s">
        <v>54</v>
      </c>
      <c r="F7176" t="s">
        <v>21515</v>
      </c>
      <c r="G7176">
        <v>0</v>
      </c>
      <c r="H7176">
        <v>1</v>
      </c>
      <c r="I7176">
        <v>0</v>
      </c>
    </row>
    <row r="7177" spans="1:9" hidden="1" x14ac:dyDescent="0.3">
      <c r="A7177" s="1" t="s">
        <v>195</v>
      </c>
      <c r="B7177" s="1" t="s">
        <v>55</v>
      </c>
      <c r="C7177">
        <v>46.862499999999997</v>
      </c>
      <c r="D7177">
        <v>103.8467</v>
      </c>
      <c r="E7177" s="1" t="s">
        <v>21548</v>
      </c>
      <c r="F7177" t="s">
        <v>21686</v>
      </c>
      <c r="G7177">
        <v>0</v>
      </c>
      <c r="H7177">
        <v>1</v>
      </c>
      <c r="I7177">
        <v>0</v>
      </c>
    </row>
    <row r="7178" spans="1:9" hidden="1" x14ac:dyDescent="0.3">
      <c r="A7178" s="1" t="s">
        <v>196</v>
      </c>
      <c r="B7178" s="1" t="s">
        <v>55</v>
      </c>
      <c r="C7178">
        <v>8.5380000000000003</v>
      </c>
      <c r="D7178">
        <v>-80.7821</v>
      </c>
      <c r="E7178" s="1" t="s">
        <v>4</v>
      </c>
      <c r="F7178" t="s">
        <v>16656</v>
      </c>
      <c r="G7178">
        <v>0</v>
      </c>
      <c r="H7178">
        <v>0</v>
      </c>
      <c r="I7178">
        <v>0</v>
      </c>
    </row>
    <row r="7179" spans="1:9" hidden="1" x14ac:dyDescent="0.3">
      <c r="A7179" s="1" t="s">
        <v>196</v>
      </c>
      <c r="B7179" s="1" t="s">
        <v>55</v>
      </c>
      <c r="C7179">
        <v>8.5380000000000003</v>
      </c>
      <c r="D7179">
        <v>-80.7821</v>
      </c>
      <c r="E7179" s="1" t="s">
        <v>5</v>
      </c>
      <c r="F7179" t="s">
        <v>16553</v>
      </c>
      <c r="G7179">
        <v>0</v>
      </c>
      <c r="H7179">
        <v>0</v>
      </c>
      <c r="I7179">
        <v>0</v>
      </c>
    </row>
    <row r="7180" spans="1:9" hidden="1" x14ac:dyDescent="0.3">
      <c r="A7180" s="1" t="s">
        <v>196</v>
      </c>
      <c r="B7180" s="1" t="s">
        <v>55</v>
      </c>
      <c r="C7180">
        <v>8.5380000000000003</v>
      </c>
      <c r="D7180">
        <v>-80.7821</v>
      </c>
      <c r="E7180" s="1" t="s">
        <v>6</v>
      </c>
      <c r="F7180" t="s">
        <v>16451</v>
      </c>
      <c r="G7180">
        <v>0</v>
      </c>
      <c r="H7180">
        <v>0</v>
      </c>
      <c r="I7180">
        <v>0</v>
      </c>
    </row>
    <row r="7181" spans="1:9" hidden="1" x14ac:dyDescent="0.3">
      <c r="A7181" s="1" t="s">
        <v>196</v>
      </c>
      <c r="B7181" s="1" t="s">
        <v>55</v>
      </c>
      <c r="C7181">
        <v>8.5380000000000003</v>
      </c>
      <c r="D7181">
        <v>-80.7821</v>
      </c>
      <c r="E7181" s="1" t="s">
        <v>7</v>
      </c>
      <c r="F7181" t="s">
        <v>16349</v>
      </c>
      <c r="G7181">
        <v>0</v>
      </c>
      <c r="H7181">
        <v>0</v>
      </c>
      <c r="I7181">
        <v>0</v>
      </c>
    </row>
    <row r="7182" spans="1:9" hidden="1" x14ac:dyDescent="0.3">
      <c r="A7182" s="1" t="s">
        <v>196</v>
      </c>
      <c r="B7182" s="1" t="s">
        <v>55</v>
      </c>
      <c r="C7182">
        <v>8.5380000000000003</v>
      </c>
      <c r="D7182">
        <v>-80.7821</v>
      </c>
      <c r="E7182" s="1" t="s">
        <v>8</v>
      </c>
      <c r="F7182" t="s">
        <v>16249</v>
      </c>
      <c r="G7182">
        <v>0</v>
      </c>
      <c r="H7182">
        <v>0</v>
      </c>
      <c r="I7182">
        <v>0</v>
      </c>
    </row>
    <row r="7183" spans="1:9" hidden="1" x14ac:dyDescent="0.3">
      <c r="A7183" s="1" t="s">
        <v>196</v>
      </c>
      <c r="B7183" s="1" t="s">
        <v>55</v>
      </c>
      <c r="C7183">
        <v>8.5380000000000003</v>
      </c>
      <c r="D7183">
        <v>-80.7821</v>
      </c>
      <c r="E7183" s="1" t="s">
        <v>9</v>
      </c>
      <c r="F7183" t="s">
        <v>16149</v>
      </c>
      <c r="G7183">
        <v>0</v>
      </c>
      <c r="H7183">
        <v>0</v>
      </c>
      <c r="I7183">
        <v>0</v>
      </c>
    </row>
    <row r="7184" spans="1:9" hidden="1" x14ac:dyDescent="0.3">
      <c r="A7184" s="1" t="s">
        <v>196</v>
      </c>
      <c r="B7184" s="1" t="s">
        <v>55</v>
      </c>
      <c r="C7184">
        <v>8.5380000000000003</v>
      </c>
      <c r="D7184">
        <v>-80.7821</v>
      </c>
      <c r="E7184" s="1" t="s">
        <v>10</v>
      </c>
      <c r="F7184" t="s">
        <v>16052</v>
      </c>
      <c r="G7184">
        <v>0</v>
      </c>
      <c r="H7184">
        <v>0</v>
      </c>
      <c r="I7184">
        <v>0</v>
      </c>
    </row>
    <row r="7185" spans="1:9" hidden="1" x14ac:dyDescent="0.3">
      <c r="A7185" s="1" t="s">
        <v>196</v>
      </c>
      <c r="B7185" s="1" t="s">
        <v>55</v>
      </c>
      <c r="C7185">
        <v>8.5380000000000003</v>
      </c>
      <c r="D7185">
        <v>-80.7821</v>
      </c>
      <c r="E7185" s="1" t="s">
        <v>11</v>
      </c>
      <c r="F7185" t="s">
        <v>15955</v>
      </c>
      <c r="G7185">
        <v>0</v>
      </c>
      <c r="H7185">
        <v>0</v>
      </c>
      <c r="I7185">
        <v>0</v>
      </c>
    </row>
    <row r="7186" spans="1:9" hidden="1" x14ac:dyDescent="0.3">
      <c r="A7186" s="1" t="s">
        <v>196</v>
      </c>
      <c r="B7186" s="1" t="s">
        <v>55</v>
      </c>
      <c r="C7186">
        <v>8.5380000000000003</v>
      </c>
      <c r="D7186">
        <v>-80.7821</v>
      </c>
      <c r="E7186" s="1" t="s">
        <v>12</v>
      </c>
      <c r="F7186" t="s">
        <v>15860</v>
      </c>
      <c r="G7186">
        <v>0</v>
      </c>
      <c r="H7186">
        <v>0</v>
      </c>
      <c r="I7186">
        <v>0</v>
      </c>
    </row>
    <row r="7187" spans="1:9" hidden="1" x14ac:dyDescent="0.3">
      <c r="A7187" s="1" t="s">
        <v>196</v>
      </c>
      <c r="B7187" s="1" t="s">
        <v>55</v>
      </c>
      <c r="C7187">
        <v>8.5380000000000003</v>
      </c>
      <c r="D7187">
        <v>-80.7821</v>
      </c>
      <c r="E7187" s="1" t="s">
        <v>13</v>
      </c>
      <c r="F7187" t="s">
        <v>15768</v>
      </c>
      <c r="G7187">
        <v>0</v>
      </c>
      <c r="H7187">
        <v>0</v>
      </c>
      <c r="I7187">
        <v>0</v>
      </c>
    </row>
    <row r="7188" spans="1:9" hidden="1" x14ac:dyDescent="0.3">
      <c r="A7188" s="1" t="s">
        <v>196</v>
      </c>
      <c r="B7188" s="1" t="s">
        <v>55</v>
      </c>
      <c r="C7188">
        <v>8.5380000000000003</v>
      </c>
      <c r="D7188">
        <v>-80.7821</v>
      </c>
      <c r="E7188" s="1" t="s">
        <v>14</v>
      </c>
      <c r="F7188" t="s">
        <v>15678</v>
      </c>
      <c r="G7188">
        <v>0</v>
      </c>
      <c r="H7188">
        <v>0</v>
      </c>
      <c r="I7188">
        <v>0</v>
      </c>
    </row>
    <row r="7189" spans="1:9" hidden="1" x14ac:dyDescent="0.3">
      <c r="A7189" s="1" t="s">
        <v>196</v>
      </c>
      <c r="B7189" s="1" t="s">
        <v>55</v>
      </c>
      <c r="C7189">
        <v>8.5380000000000003</v>
      </c>
      <c r="D7189">
        <v>-80.7821</v>
      </c>
      <c r="E7189" s="1" t="s">
        <v>15</v>
      </c>
      <c r="F7189" t="s">
        <v>15589</v>
      </c>
      <c r="G7189">
        <v>0</v>
      </c>
      <c r="H7189">
        <v>0</v>
      </c>
      <c r="I7189">
        <v>0</v>
      </c>
    </row>
    <row r="7190" spans="1:9" hidden="1" x14ac:dyDescent="0.3">
      <c r="A7190" s="1" t="s">
        <v>196</v>
      </c>
      <c r="B7190" s="1" t="s">
        <v>55</v>
      </c>
      <c r="C7190">
        <v>8.5380000000000003</v>
      </c>
      <c r="D7190">
        <v>-80.7821</v>
      </c>
      <c r="E7190" s="1" t="s">
        <v>16</v>
      </c>
      <c r="F7190" t="s">
        <v>15500</v>
      </c>
      <c r="G7190">
        <v>0</v>
      </c>
      <c r="H7190">
        <v>0</v>
      </c>
      <c r="I7190">
        <v>0</v>
      </c>
    </row>
    <row r="7191" spans="1:9" hidden="1" x14ac:dyDescent="0.3">
      <c r="A7191" s="1" t="s">
        <v>196</v>
      </c>
      <c r="B7191" s="1" t="s">
        <v>55</v>
      </c>
      <c r="C7191">
        <v>8.5380000000000003</v>
      </c>
      <c r="D7191">
        <v>-80.7821</v>
      </c>
      <c r="E7191" s="1" t="s">
        <v>17</v>
      </c>
      <c r="F7191" t="s">
        <v>15411</v>
      </c>
      <c r="G7191">
        <v>0</v>
      </c>
      <c r="H7191">
        <v>0</v>
      </c>
      <c r="I7191">
        <v>0</v>
      </c>
    </row>
    <row r="7192" spans="1:9" hidden="1" x14ac:dyDescent="0.3">
      <c r="A7192" s="1" t="s">
        <v>196</v>
      </c>
      <c r="B7192" s="1" t="s">
        <v>55</v>
      </c>
      <c r="C7192">
        <v>8.5380000000000003</v>
      </c>
      <c r="D7192">
        <v>-80.7821</v>
      </c>
      <c r="E7192" s="1" t="s">
        <v>18</v>
      </c>
      <c r="F7192" t="s">
        <v>15323</v>
      </c>
      <c r="G7192">
        <v>0</v>
      </c>
      <c r="H7192">
        <v>0</v>
      </c>
      <c r="I7192">
        <v>0</v>
      </c>
    </row>
    <row r="7193" spans="1:9" hidden="1" x14ac:dyDescent="0.3">
      <c r="A7193" s="1" t="s">
        <v>196</v>
      </c>
      <c r="B7193" s="1" t="s">
        <v>55</v>
      </c>
      <c r="C7193">
        <v>8.5380000000000003</v>
      </c>
      <c r="D7193">
        <v>-80.7821</v>
      </c>
      <c r="E7193" s="1" t="s">
        <v>19</v>
      </c>
      <c r="F7193" t="s">
        <v>15235</v>
      </c>
      <c r="G7193">
        <v>0</v>
      </c>
      <c r="H7193">
        <v>0</v>
      </c>
      <c r="I7193">
        <v>0</v>
      </c>
    </row>
    <row r="7194" spans="1:9" hidden="1" x14ac:dyDescent="0.3">
      <c r="A7194" s="1" t="s">
        <v>196</v>
      </c>
      <c r="B7194" s="1" t="s">
        <v>55</v>
      </c>
      <c r="C7194">
        <v>8.5380000000000003</v>
      </c>
      <c r="D7194">
        <v>-80.7821</v>
      </c>
      <c r="E7194" s="1" t="s">
        <v>20</v>
      </c>
      <c r="F7194" t="s">
        <v>15147</v>
      </c>
      <c r="G7194">
        <v>0</v>
      </c>
      <c r="H7194">
        <v>0</v>
      </c>
      <c r="I7194">
        <v>0</v>
      </c>
    </row>
    <row r="7195" spans="1:9" hidden="1" x14ac:dyDescent="0.3">
      <c r="A7195" s="1" t="s">
        <v>196</v>
      </c>
      <c r="B7195" s="1" t="s">
        <v>55</v>
      </c>
      <c r="C7195">
        <v>8.5380000000000003</v>
      </c>
      <c r="D7195">
        <v>-80.7821</v>
      </c>
      <c r="E7195" s="1" t="s">
        <v>21</v>
      </c>
      <c r="F7195" t="s">
        <v>15059</v>
      </c>
      <c r="G7195">
        <v>0</v>
      </c>
      <c r="H7195">
        <v>0</v>
      </c>
      <c r="I7195">
        <v>0</v>
      </c>
    </row>
    <row r="7196" spans="1:9" hidden="1" x14ac:dyDescent="0.3">
      <c r="A7196" s="1" t="s">
        <v>196</v>
      </c>
      <c r="B7196" s="1" t="s">
        <v>55</v>
      </c>
      <c r="C7196">
        <v>8.5380000000000003</v>
      </c>
      <c r="D7196">
        <v>-80.7821</v>
      </c>
      <c r="E7196" s="1" t="s">
        <v>22</v>
      </c>
      <c r="F7196" t="s">
        <v>14971</v>
      </c>
      <c r="G7196">
        <v>0</v>
      </c>
      <c r="H7196">
        <v>0</v>
      </c>
      <c r="I7196">
        <v>0</v>
      </c>
    </row>
    <row r="7197" spans="1:9" hidden="1" x14ac:dyDescent="0.3">
      <c r="A7197" s="1" t="s">
        <v>196</v>
      </c>
      <c r="B7197" s="1" t="s">
        <v>55</v>
      </c>
      <c r="C7197">
        <v>8.5380000000000003</v>
      </c>
      <c r="D7197">
        <v>-80.7821</v>
      </c>
      <c r="E7197" s="1" t="s">
        <v>23</v>
      </c>
      <c r="F7197" t="s">
        <v>14883</v>
      </c>
      <c r="G7197">
        <v>0</v>
      </c>
      <c r="H7197">
        <v>0</v>
      </c>
      <c r="I7197">
        <v>0</v>
      </c>
    </row>
    <row r="7198" spans="1:9" hidden="1" x14ac:dyDescent="0.3">
      <c r="A7198" s="1" t="s">
        <v>196</v>
      </c>
      <c r="B7198" s="1" t="s">
        <v>55</v>
      </c>
      <c r="C7198">
        <v>8.5380000000000003</v>
      </c>
      <c r="D7198">
        <v>-80.7821</v>
      </c>
      <c r="E7198" s="1" t="s">
        <v>24</v>
      </c>
      <c r="F7198" t="s">
        <v>14795</v>
      </c>
      <c r="G7198">
        <v>0</v>
      </c>
      <c r="H7198">
        <v>0</v>
      </c>
      <c r="I7198">
        <v>0</v>
      </c>
    </row>
    <row r="7199" spans="1:9" hidden="1" x14ac:dyDescent="0.3">
      <c r="A7199" s="1" t="s">
        <v>196</v>
      </c>
      <c r="B7199" s="1" t="s">
        <v>55</v>
      </c>
      <c r="C7199">
        <v>8.5380000000000003</v>
      </c>
      <c r="D7199">
        <v>-80.7821</v>
      </c>
      <c r="E7199" s="1" t="s">
        <v>25</v>
      </c>
      <c r="F7199" t="s">
        <v>14707</v>
      </c>
      <c r="G7199">
        <v>0</v>
      </c>
      <c r="H7199">
        <v>0</v>
      </c>
      <c r="I7199">
        <v>0</v>
      </c>
    </row>
    <row r="7200" spans="1:9" hidden="1" x14ac:dyDescent="0.3">
      <c r="A7200" s="1" t="s">
        <v>196</v>
      </c>
      <c r="B7200" s="1" t="s">
        <v>55</v>
      </c>
      <c r="C7200">
        <v>8.5380000000000003</v>
      </c>
      <c r="D7200">
        <v>-80.7821</v>
      </c>
      <c r="E7200" s="1" t="s">
        <v>26</v>
      </c>
      <c r="F7200" t="s">
        <v>14619</v>
      </c>
      <c r="G7200">
        <v>0</v>
      </c>
      <c r="H7200">
        <v>0</v>
      </c>
      <c r="I7200">
        <v>0</v>
      </c>
    </row>
    <row r="7201" spans="1:9" hidden="1" x14ac:dyDescent="0.3">
      <c r="A7201" s="1" t="s">
        <v>196</v>
      </c>
      <c r="B7201" s="1" t="s">
        <v>55</v>
      </c>
      <c r="C7201">
        <v>8.5380000000000003</v>
      </c>
      <c r="D7201">
        <v>-80.7821</v>
      </c>
      <c r="E7201" s="1" t="s">
        <v>27</v>
      </c>
      <c r="F7201" t="s">
        <v>14531</v>
      </c>
      <c r="G7201">
        <v>0</v>
      </c>
      <c r="H7201">
        <v>0</v>
      </c>
      <c r="I7201">
        <v>0</v>
      </c>
    </row>
    <row r="7202" spans="1:9" hidden="1" x14ac:dyDescent="0.3">
      <c r="A7202" s="1" t="s">
        <v>196</v>
      </c>
      <c r="B7202" s="1" t="s">
        <v>55</v>
      </c>
      <c r="C7202">
        <v>8.5380000000000003</v>
      </c>
      <c r="D7202">
        <v>-80.7821</v>
      </c>
      <c r="E7202" s="1" t="s">
        <v>28</v>
      </c>
      <c r="F7202" t="s">
        <v>14444</v>
      </c>
      <c r="G7202">
        <v>0</v>
      </c>
      <c r="H7202">
        <v>0</v>
      </c>
      <c r="I7202">
        <v>0</v>
      </c>
    </row>
    <row r="7203" spans="1:9" hidden="1" x14ac:dyDescent="0.3">
      <c r="A7203" s="1" t="s">
        <v>196</v>
      </c>
      <c r="B7203" s="1" t="s">
        <v>55</v>
      </c>
      <c r="C7203">
        <v>8.5380000000000003</v>
      </c>
      <c r="D7203">
        <v>-80.7821</v>
      </c>
      <c r="E7203" s="1" t="s">
        <v>29</v>
      </c>
      <c r="F7203" t="s">
        <v>14357</v>
      </c>
      <c r="G7203">
        <v>0</v>
      </c>
      <c r="H7203">
        <v>0</v>
      </c>
      <c r="I7203">
        <v>0</v>
      </c>
    </row>
    <row r="7204" spans="1:9" hidden="1" x14ac:dyDescent="0.3">
      <c r="A7204" s="1" t="s">
        <v>196</v>
      </c>
      <c r="B7204" s="1" t="s">
        <v>55</v>
      </c>
      <c r="C7204">
        <v>8.5380000000000003</v>
      </c>
      <c r="D7204">
        <v>-80.7821</v>
      </c>
      <c r="E7204" s="1" t="s">
        <v>30</v>
      </c>
      <c r="F7204" t="s">
        <v>14270</v>
      </c>
      <c r="G7204">
        <v>0</v>
      </c>
      <c r="H7204">
        <v>0</v>
      </c>
      <c r="I7204">
        <v>0</v>
      </c>
    </row>
    <row r="7205" spans="1:9" hidden="1" x14ac:dyDescent="0.3">
      <c r="A7205" s="1" t="s">
        <v>196</v>
      </c>
      <c r="B7205" s="1" t="s">
        <v>55</v>
      </c>
      <c r="C7205">
        <v>8.5380000000000003</v>
      </c>
      <c r="D7205">
        <v>-80.7821</v>
      </c>
      <c r="E7205" s="1" t="s">
        <v>31</v>
      </c>
      <c r="F7205" t="s">
        <v>14183</v>
      </c>
      <c r="G7205">
        <v>0</v>
      </c>
      <c r="H7205">
        <v>0</v>
      </c>
      <c r="I7205">
        <v>0</v>
      </c>
    </row>
    <row r="7206" spans="1:9" hidden="1" x14ac:dyDescent="0.3">
      <c r="A7206" s="1" t="s">
        <v>196</v>
      </c>
      <c r="B7206" s="1" t="s">
        <v>55</v>
      </c>
      <c r="C7206">
        <v>8.5380000000000003</v>
      </c>
      <c r="D7206">
        <v>-80.7821</v>
      </c>
      <c r="E7206" s="1" t="s">
        <v>32</v>
      </c>
      <c r="F7206" t="s">
        <v>14097</v>
      </c>
      <c r="G7206">
        <v>0</v>
      </c>
      <c r="H7206">
        <v>0</v>
      </c>
      <c r="I7206">
        <v>0</v>
      </c>
    </row>
    <row r="7207" spans="1:9" hidden="1" x14ac:dyDescent="0.3">
      <c r="A7207" s="1" t="s">
        <v>196</v>
      </c>
      <c r="B7207" s="1" t="s">
        <v>55</v>
      </c>
      <c r="C7207">
        <v>8.5380000000000003</v>
      </c>
      <c r="D7207">
        <v>-80.7821</v>
      </c>
      <c r="E7207" s="1" t="s">
        <v>33</v>
      </c>
      <c r="F7207" t="s">
        <v>14011</v>
      </c>
      <c r="G7207">
        <v>0</v>
      </c>
      <c r="H7207">
        <v>0</v>
      </c>
      <c r="I7207">
        <v>0</v>
      </c>
    </row>
    <row r="7208" spans="1:9" hidden="1" x14ac:dyDescent="0.3">
      <c r="A7208" s="1" t="s">
        <v>196</v>
      </c>
      <c r="B7208" s="1" t="s">
        <v>55</v>
      </c>
      <c r="C7208">
        <v>8.5380000000000003</v>
      </c>
      <c r="D7208">
        <v>-80.7821</v>
      </c>
      <c r="E7208" s="1" t="s">
        <v>34</v>
      </c>
      <c r="F7208" t="s">
        <v>13925</v>
      </c>
      <c r="G7208">
        <v>0</v>
      </c>
      <c r="H7208">
        <v>0</v>
      </c>
      <c r="I7208">
        <v>0</v>
      </c>
    </row>
    <row r="7209" spans="1:9" hidden="1" x14ac:dyDescent="0.3">
      <c r="A7209" s="1" t="s">
        <v>196</v>
      </c>
      <c r="B7209" s="1" t="s">
        <v>55</v>
      </c>
      <c r="C7209">
        <v>8.5380000000000003</v>
      </c>
      <c r="D7209">
        <v>-80.7821</v>
      </c>
      <c r="E7209" s="1" t="s">
        <v>35</v>
      </c>
      <c r="F7209" t="s">
        <v>13841</v>
      </c>
      <c r="G7209">
        <v>0</v>
      </c>
      <c r="H7209">
        <v>0</v>
      </c>
      <c r="I7209">
        <v>0</v>
      </c>
    </row>
    <row r="7210" spans="1:9" hidden="1" x14ac:dyDescent="0.3">
      <c r="A7210" s="1" t="s">
        <v>196</v>
      </c>
      <c r="B7210" s="1" t="s">
        <v>55</v>
      </c>
      <c r="C7210">
        <v>8.5380000000000003</v>
      </c>
      <c r="D7210">
        <v>-80.7821</v>
      </c>
      <c r="E7210" s="1" t="s">
        <v>36</v>
      </c>
      <c r="F7210" t="s">
        <v>13757</v>
      </c>
      <c r="G7210">
        <v>0</v>
      </c>
      <c r="H7210">
        <v>0</v>
      </c>
      <c r="I7210">
        <v>0</v>
      </c>
    </row>
    <row r="7211" spans="1:9" hidden="1" x14ac:dyDescent="0.3">
      <c r="A7211" s="1" t="s">
        <v>196</v>
      </c>
      <c r="B7211" s="1" t="s">
        <v>55</v>
      </c>
      <c r="C7211">
        <v>8.5380000000000003</v>
      </c>
      <c r="D7211">
        <v>-80.7821</v>
      </c>
      <c r="E7211" s="1" t="s">
        <v>37</v>
      </c>
      <c r="F7211" t="s">
        <v>13673</v>
      </c>
      <c r="G7211">
        <v>0</v>
      </c>
      <c r="H7211">
        <v>0</v>
      </c>
      <c r="I7211">
        <v>0</v>
      </c>
    </row>
    <row r="7212" spans="1:9" hidden="1" x14ac:dyDescent="0.3">
      <c r="A7212" s="1" t="s">
        <v>196</v>
      </c>
      <c r="B7212" s="1" t="s">
        <v>55</v>
      </c>
      <c r="C7212">
        <v>8.5380000000000003</v>
      </c>
      <c r="D7212">
        <v>-80.7821</v>
      </c>
      <c r="E7212" s="1" t="s">
        <v>38</v>
      </c>
      <c r="F7212" t="s">
        <v>13594</v>
      </c>
      <c r="G7212">
        <v>0</v>
      </c>
      <c r="H7212">
        <v>0</v>
      </c>
      <c r="I7212">
        <v>0</v>
      </c>
    </row>
    <row r="7213" spans="1:9" hidden="1" x14ac:dyDescent="0.3">
      <c r="A7213" s="1" t="s">
        <v>196</v>
      </c>
      <c r="B7213" s="1" t="s">
        <v>55</v>
      </c>
      <c r="C7213">
        <v>8.5380000000000003</v>
      </c>
      <c r="D7213">
        <v>-80.7821</v>
      </c>
      <c r="E7213" s="1" t="s">
        <v>39</v>
      </c>
      <c r="F7213" t="s">
        <v>13519</v>
      </c>
      <c r="G7213">
        <v>0</v>
      </c>
      <c r="H7213">
        <v>0</v>
      </c>
      <c r="I7213">
        <v>0</v>
      </c>
    </row>
    <row r="7214" spans="1:9" hidden="1" x14ac:dyDescent="0.3">
      <c r="A7214" s="1" t="s">
        <v>196</v>
      </c>
      <c r="B7214" s="1" t="s">
        <v>55</v>
      </c>
      <c r="C7214">
        <v>8.5380000000000003</v>
      </c>
      <c r="D7214">
        <v>-80.7821</v>
      </c>
      <c r="E7214" s="1" t="s">
        <v>40</v>
      </c>
      <c r="F7214" t="s">
        <v>13451</v>
      </c>
      <c r="G7214">
        <v>0</v>
      </c>
      <c r="H7214">
        <v>0</v>
      </c>
      <c r="I7214">
        <v>0</v>
      </c>
    </row>
    <row r="7215" spans="1:9" hidden="1" x14ac:dyDescent="0.3">
      <c r="A7215" s="1" t="s">
        <v>196</v>
      </c>
      <c r="B7215" s="1" t="s">
        <v>55</v>
      </c>
      <c r="C7215">
        <v>8.5380000000000003</v>
      </c>
      <c r="D7215">
        <v>-80.7821</v>
      </c>
      <c r="E7215" s="1" t="s">
        <v>41</v>
      </c>
      <c r="F7215" t="s">
        <v>13266</v>
      </c>
      <c r="G7215">
        <v>0</v>
      </c>
      <c r="H7215">
        <v>0</v>
      </c>
      <c r="I7215">
        <v>0</v>
      </c>
    </row>
    <row r="7216" spans="1:9" hidden="1" x14ac:dyDescent="0.3">
      <c r="A7216" s="1" t="s">
        <v>196</v>
      </c>
      <c r="B7216" s="1" t="s">
        <v>55</v>
      </c>
      <c r="C7216">
        <v>8.5380000000000003</v>
      </c>
      <c r="D7216">
        <v>-80.7821</v>
      </c>
      <c r="E7216" s="1" t="s">
        <v>42</v>
      </c>
      <c r="F7216" t="s">
        <v>13267</v>
      </c>
      <c r="G7216">
        <v>0</v>
      </c>
      <c r="H7216">
        <v>0</v>
      </c>
      <c r="I7216">
        <v>0</v>
      </c>
    </row>
    <row r="7217" spans="1:9" hidden="1" x14ac:dyDescent="0.3">
      <c r="A7217" s="1" t="s">
        <v>196</v>
      </c>
      <c r="B7217" s="1" t="s">
        <v>55</v>
      </c>
      <c r="C7217">
        <v>8.5380000000000003</v>
      </c>
      <c r="D7217">
        <v>-80.7821</v>
      </c>
      <c r="E7217" s="1" t="s">
        <v>43</v>
      </c>
      <c r="F7217" t="s">
        <v>13268</v>
      </c>
      <c r="G7217">
        <v>0</v>
      </c>
      <c r="H7217">
        <v>0</v>
      </c>
      <c r="I7217">
        <v>0</v>
      </c>
    </row>
    <row r="7218" spans="1:9" hidden="1" x14ac:dyDescent="0.3">
      <c r="A7218" s="1" t="s">
        <v>196</v>
      </c>
      <c r="B7218" s="1" t="s">
        <v>55</v>
      </c>
      <c r="C7218">
        <v>8.5380000000000003</v>
      </c>
      <c r="D7218">
        <v>-80.7821</v>
      </c>
      <c r="E7218" s="1" t="s">
        <v>44</v>
      </c>
      <c r="F7218" t="s">
        <v>13269</v>
      </c>
      <c r="G7218">
        <v>0</v>
      </c>
      <c r="H7218">
        <v>0</v>
      </c>
      <c r="I7218">
        <v>0</v>
      </c>
    </row>
    <row r="7219" spans="1:9" hidden="1" x14ac:dyDescent="0.3">
      <c r="A7219" s="1" t="s">
        <v>196</v>
      </c>
      <c r="B7219" s="1" t="s">
        <v>55</v>
      </c>
      <c r="C7219">
        <v>8.5380000000000003</v>
      </c>
      <c r="D7219">
        <v>-80.7821</v>
      </c>
      <c r="E7219" s="1" t="s">
        <v>45</v>
      </c>
      <c r="F7219" t="s">
        <v>13270</v>
      </c>
      <c r="G7219">
        <v>0</v>
      </c>
      <c r="H7219">
        <v>0</v>
      </c>
      <c r="I7219">
        <v>0</v>
      </c>
    </row>
    <row r="7220" spans="1:9" hidden="1" x14ac:dyDescent="0.3">
      <c r="A7220" s="1" t="s">
        <v>196</v>
      </c>
      <c r="B7220" s="1" t="s">
        <v>55</v>
      </c>
      <c r="C7220">
        <v>8.5380000000000003</v>
      </c>
      <c r="D7220">
        <v>-80.7821</v>
      </c>
      <c r="E7220" s="1" t="s">
        <v>46</v>
      </c>
      <c r="F7220" t="s">
        <v>13271</v>
      </c>
      <c r="G7220">
        <v>0</v>
      </c>
      <c r="H7220">
        <v>0</v>
      </c>
      <c r="I7220">
        <v>0</v>
      </c>
    </row>
    <row r="7221" spans="1:9" hidden="1" x14ac:dyDescent="0.3">
      <c r="A7221" s="1" t="s">
        <v>196</v>
      </c>
      <c r="B7221" s="1" t="s">
        <v>55</v>
      </c>
      <c r="C7221">
        <v>8.5380000000000003</v>
      </c>
      <c r="D7221">
        <v>-80.7821</v>
      </c>
      <c r="E7221" s="1" t="s">
        <v>47</v>
      </c>
      <c r="F7221" t="s">
        <v>13272</v>
      </c>
      <c r="G7221">
        <v>0</v>
      </c>
      <c r="H7221">
        <v>0</v>
      </c>
      <c r="I7221">
        <v>0</v>
      </c>
    </row>
    <row r="7222" spans="1:9" hidden="1" x14ac:dyDescent="0.3">
      <c r="A7222" s="1" t="s">
        <v>196</v>
      </c>
      <c r="B7222" s="1" t="s">
        <v>55</v>
      </c>
      <c r="C7222">
        <v>8.5380000000000003</v>
      </c>
      <c r="D7222">
        <v>-80.7821</v>
      </c>
      <c r="E7222" s="1" t="s">
        <v>48</v>
      </c>
      <c r="F7222" t="s">
        <v>13273</v>
      </c>
      <c r="G7222">
        <v>0</v>
      </c>
      <c r="H7222">
        <v>0</v>
      </c>
      <c r="I7222">
        <v>0</v>
      </c>
    </row>
    <row r="7223" spans="1:9" hidden="1" x14ac:dyDescent="0.3">
      <c r="A7223" s="1" t="s">
        <v>196</v>
      </c>
      <c r="B7223" s="1" t="s">
        <v>55</v>
      </c>
      <c r="C7223">
        <v>8.5380000000000003</v>
      </c>
      <c r="D7223">
        <v>-80.7821</v>
      </c>
      <c r="E7223" s="1" t="s">
        <v>49</v>
      </c>
      <c r="F7223" t="s">
        <v>13274</v>
      </c>
      <c r="G7223">
        <v>0</v>
      </c>
      <c r="H7223">
        <v>0</v>
      </c>
      <c r="I7223">
        <v>0</v>
      </c>
    </row>
    <row r="7224" spans="1:9" hidden="1" x14ac:dyDescent="0.3">
      <c r="A7224" s="1" t="s">
        <v>196</v>
      </c>
      <c r="B7224" s="1" t="s">
        <v>55</v>
      </c>
      <c r="C7224">
        <v>8.5380000000000003</v>
      </c>
      <c r="D7224">
        <v>-80.7821</v>
      </c>
      <c r="E7224" s="1" t="s">
        <v>50</v>
      </c>
      <c r="F7224" t="s">
        <v>13275</v>
      </c>
      <c r="G7224">
        <v>0</v>
      </c>
      <c r="H7224">
        <v>0</v>
      </c>
      <c r="I7224">
        <v>0</v>
      </c>
    </row>
    <row r="7225" spans="1:9" hidden="1" x14ac:dyDescent="0.3">
      <c r="A7225" s="1" t="s">
        <v>196</v>
      </c>
      <c r="B7225" s="1" t="s">
        <v>55</v>
      </c>
      <c r="C7225">
        <v>8.5380000000000003</v>
      </c>
      <c r="D7225">
        <v>-80.7821</v>
      </c>
      <c r="E7225" s="1" t="s">
        <v>51</v>
      </c>
      <c r="F7225" t="s">
        <v>13276</v>
      </c>
      <c r="G7225">
        <v>0</v>
      </c>
      <c r="H7225">
        <v>0</v>
      </c>
      <c r="I7225">
        <v>0</v>
      </c>
    </row>
    <row r="7226" spans="1:9" hidden="1" x14ac:dyDescent="0.3">
      <c r="A7226" s="1" t="s">
        <v>196</v>
      </c>
      <c r="B7226" s="1" t="s">
        <v>55</v>
      </c>
      <c r="C7226">
        <v>8.5380000000000003</v>
      </c>
      <c r="D7226">
        <v>-80.7821</v>
      </c>
      <c r="E7226" s="1" t="s">
        <v>52</v>
      </c>
      <c r="F7226" t="s">
        <v>21516</v>
      </c>
      <c r="G7226">
        <v>0</v>
      </c>
      <c r="H7226">
        <v>1</v>
      </c>
      <c r="I7226">
        <v>0</v>
      </c>
    </row>
    <row r="7227" spans="1:9" hidden="1" x14ac:dyDescent="0.3">
      <c r="A7227" s="1" t="s">
        <v>196</v>
      </c>
      <c r="B7227" s="1" t="s">
        <v>55</v>
      </c>
      <c r="C7227">
        <v>8.5380000000000003</v>
      </c>
      <c r="D7227">
        <v>-80.7821</v>
      </c>
      <c r="E7227" s="1" t="s">
        <v>53</v>
      </c>
      <c r="F7227" t="s">
        <v>20492</v>
      </c>
      <c r="G7227">
        <v>1</v>
      </c>
      <c r="H7227">
        <v>8</v>
      </c>
      <c r="I7227">
        <v>0</v>
      </c>
    </row>
    <row r="7228" spans="1:9" hidden="1" x14ac:dyDescent="0.3">
      <c r="A7228" s="1" t="s">
        <v>196</v>
      </c>
      <c r="B7228" s="1" t="s">
        <v>55</v>
      </c>
      <c r="C7228">
        <v>8.5380000000000003</v>
      </c>
      <c r="D7228">
        <v>-80.7821</v>
      </c>
      <c r="E7228" s="1" t="s">
        <v>54</v>
      </c>
      <c r="F7228" t="s">
        <v>20493</v>
      </c>
      <c r="G7228">
        <v>1</v>
      </c>
      <c r="H7228">
        <v>11</v>
      </c>
      <c r="I7228">
        <v>0</v>
      </c>
    </row>
    <row r="7229" spans="1:9" hidden="1" x14ac:dyDescent="0.3">
      <c r="A7229" s="1" t="s">
        <v>196</v>
      </c>
      <c r="B7229" s="1" t="s">
        <v>55</v>
      </c>
      <c r="C7229">
        <v>8.5380000000000003</v>
      </c>
      <c r="D7229">
        <v>-80.7821</v>
      </c>
      <c r="E7229" s="1" t="s">
        <v>21548</v>
      </c>
      <c r="F7229" t="s">
        <v>21687</v>
      </c>
      <c r="G7229">
        <v>1</v>
      </c>
      <c r="H7229">
        <v>27</v>
      </c>
      <c r="I7229">
        <v>0</v>
      </c>
    </row>
    <row r="7230" spans="1:9" hidden="1" x14ac:dyDescent="0.3">
      <c r="A7230" s="1" t="s">
        <v>159</v>
      </c>
      <c r="B7230" s="1" t="s">
        <v>197</v>
      </c>
      <c r="C7230">
        <v>38.526600000000002</v>
      </c>
      <c r="D7230">
        <v>-96.726500000000001</v>
      </c>
      <c r="E7230" s="1" t="s">
        <v>4</v>
      </c>
      <c r="F7230" t="s">
        <v>913</v>
      </c>
      <c r="G7230">
        <v>0</v>
      </c>
      <c r="H7230">
        <v>0</v>
      </c>
      <c r="I7230">
        <v>0</v>
      </c>
    </row>
    <row r="7231" spans="1:9" hidden="1" x14ac:dyDescent="0.3">
      <c r="A7231" s="1" t="s">
        <v>159</v>
      </c>
      <c r="B7231" s="1" t="s">
        <v>197</v>
      </c>
      <c r="C7231">
        <v>38.526600000000002</v>
      </c>
      <c r="D7231">
        <v>-96.726500000000001</v>
      </c>
      <c r="E7231" s="1" t="s">
        <v>5</v>
      </c>
      <c r="F7231" t="s">
        <v>1155</v>
      </c>
      <c r="G7231">
        <v>0</v>
      </c>
      <c r="H7231">
        <v>0</v>
      </c>
      <c r="I7231">
        <v>0</v>
      </c>
    </row>
    <row r="7232" spans="1:9" hidden="1" x14ac:dyDescent="0.3">
      <c r="A7232" s="1" t="s">
        <v>159</v>
      </c>
      <c r="B7232" s="1" t="s">
        <v>197</v>
      </c>
      <c r="C7232">
        <v>38.526600000000002</v>
      </c>
      <c r="D7232">
        <v>-96.726500000000001</v>
      </c>
      <c r="E7232" s="1" t="s">
        <v>6</v>
      </c>
      <c r="F7232" t="s">
        <v>1397</v>
      </c>
      <c r="G7232">
        <v>0</v>
      </c>
      <c r="H7232">
        <v>0</v>
      </c>
      <c r="I7232">
        <v>0</v>
      </c>
    </row>
    <row r="7233" spans="1:9" hidden="1" x14ac:dyDescent="0.3">
      <c r="A7233" s="1" t="s">
        <v>159</v>
      </c>
      <c r="B7233" s="1" t="s">
        <v>197</v>
      </c>
      <c r="C7233">
        <v>38.526600000000002</v>
      </c>
      <c r="D7233">
        <v>-96.726500000000001</v>
      </c>
      <c r="E7233" s="1" t="s">
        <v>7</v>
      </c>
      <c r="F7233" t="s">
        <v>1638</v>
      </c>
      <c r="G7233">
        <v>0</v>
      </c>
      <c r="H7233">
        <v>0</v>
      </c>
      <c r="I7233">
        <v>0</v>
      </c>
    </row>
    <row r="7234" spans="1:9" hidden="1" x14ac:dyDescent="0.3">
      <c r="A7234" s="1" t="s">
        <v>159</v>
      </c>
      <c r="B7234" s="1" t="s">
        <v>197</v>
      </c>
      <c r="C7234">
        <v>38.526600000000002</v>
      </c>
      <c r="D7234">
        <v>-96.726500000000001</v>
      </c>
      <c r="E7234" s="1" t="s">
        <v>8</v>
      </c>
      <c r="F7234" t="s">
        <v>1879</v>
      </c>
      <c r="G7234">
        <v>0</v>
      </c>
      <c r="H7234">
        <v>0</v>
      </c>
      <c r="I7234">
        <v>0</v>
      </c>
    </row>
    <row r="7235" spans="1:9" hidden="1" x14ac:dyDescent="0.3">
      <c r="A7235" s="1" t="s">
        <v>159</v>
      </c>
      <c r="B7235" s="1" t="s">
        <v>197</v>
      </c>
      <c r="C7235">
        <v>38.526600000000002</v>
      </c>
      <c r="D7235">
        <v>-96.726500000000001</v>
      </c>
      <c r="E7235" s="1" t="s">
        <v>9</v>
      </c>
      <c r="F7235" t="s">
        <v>2117</v>
      </c>
      <c r="G7235">
        <v>0</v>
      </c>
      <c r="H7235">
        <v>0</v>
      </c>
      <c r="I7235">
        <v>0</v>
      </c>
    </row>
    <row r="7236" spans="1:9" hidden="1" x14ac:dyDescent="0.3">
      <c r="A7236" s="1" t="s">
        <v>159</v>
      </c>
      <c r="B7236" s="1" t="s">
        <v>197</v>
      </c>
      <c r="C7236">
        <v>38.526600000000002</v>
      </c>
      <c r="D7236">
        <v>-96.726500000000001</v>
      </c>
      <c r="E7236" s="1" t="s">
        <v>10</v>
      </c>
      <c r="F7236" t="s">
        <v>2355</v>
      </c>
      <c r="G7236">
        <v>0</v>
      </c>
      <c r="H7236">
        <v>0</v>
      </c>
      <c r="I7236">
        <v>0</v>
      </c>
    </row>
    <row r="7237" spans="1:9" hidden="1" x14ac:dyDescent="0.3">
      <c r="A7237" s="1" t="s">
        <v>159</v>
      </c>
      <c r="B7237" s="1" t="s">
        <v>197</v>
      </c>
      <c r="C7237">
        <v>38.526600000000002</v>
      </c>
      <c r="D7237">
        <v>-96.726500000000001</v>
      </c>
      <c r="E7237" s="1" t="s">
        <v>11</v>
      </c>
      <c r="F7237" t="s">
        <v>2593</v>
      </c>
      <c r="G7237">
        <v>0</v>
      </c>
      <c r="H7237">
        <v>0</v>
      </c>
      <c r="I7237">
        <v>0</v>
      </c>
    </row>
    <row r="7238" spans="1:9" hidden="1" x14ac:dyDescent="0.3">
      <c r="A7238" s="1" t="s">
        <v>159</v>
      </c>
      <c r="B7238" s="1" t="s">
        <v>197</v>
      </c>
      <c r="C7238">
        <v>38.526600000000002</v>
      </c>
      <c r="D7238">
        <v>-96.726500000000001</v>
      </c>
      <c r="E7238" s="1" t="s">
        <v>12</v>
      </c>
      <c r="F7238" t="s">
        <v>2831</v>
      </c>
      <c r="G7238">
        <v>0</v>
      </c>
      <c r="H7238">
        <v>0</v>
      </c>
      <c r="I7238">
        <v>0</v>
      </c>
    </row>
    <row r="7239" spans="1:9" hidden="1" x14ac:dyDescent="0.3">
      <c r="A7239" s="1" t="s">
        <v>159</v>
      </c>
      <c r="B7239" s="1" t="s">
        <v>197</v>
      </c>
      <c r="C7239">
        <v>38.526600000000002</v>
      </c>
      <c r="D7239">
        <v>-96.726500000000001</v>
      </c>
      <c r="E7239" s="1" t="s">
        <v>13</v>
      </c>
      <c r="F7239" t="s">
        <v>3069</v>
      </c>
      <c r="G7239">
        <v>0</v>
      </c>
      <c r="H7239">
        <v>0</v>
      </c>
      <c r="I7239">
        <v>0</v>
      </c>
    </row>
    <row r="7240" spans="1:9" hidden="1" x14ac:dyDescent="0.3">
      <c r="A7240" s="1" t="s">
        <v>159</v>
      </c>
      <c r="B7240" s="1" t="s">
        <v>197</v>
      </c>
      <c r="C7240">
        <v>38.526600000000002</v>
      </c>
      <c r="D7240">
        <v>-96.726500000000001</v>
      </c>
      <c r="E7240" s="1" t="s">
        <v>14</v>
      </c>
      <c r="F7240" t="s">
        <v>3306</v>
      </c>
      <c r="G7240">
        <v>0</v>
      </c>
      <c r="H7240">
        <v>0</v>
      </c>
      <c r="I7240">
        <v>0</v>
      </c>
    </row>
    <row r="7241" spans="1:9" hidden="1" x14ac:dyDescent="0.3">
      <c r="A7241" s="1" t="s">
        <v>159</v>
      </c>
      <c r="B7241" s="1" t="s">
        <v>197</v>
      </c>
      <c r="C7241">
        <v>38.526600000000002</v>
      </c>
      <c r="D7241">
        <v>-96.726500000000001</v>
      </c>
      <c r="E7241" s="1" t="s">
        <v>15</v>
      </c>
      <c r="F7241" t="s">
        <v>3542</v>
      </c>
      <c r="G7241">
        <v>0</v>
      </c>
      <c r="H7241">
        <v>0</v>
      </c>
      <c r="I7241">
        <v>0</v>
      </c>
    </row>
    <row r="7242" spans="1:9" hidden="1" x14ac:dyDescent="0.3">
      <c r="A7242" s="1" t="s">
        <v>159</v>
      </c>
      <c r="B7242" s="1" t="s">
        <v>197</v>
      </c>
      <c r="C7242">
        <v>38.526600000000002</v>
      </c>
      <c r="D7242">
        <v>-96.726500000000001</v>
      </c>
      <c r="E7242" s="1" t="s">
        <v>16</v>
      </c>
      <c r="F7242" t="s">
        <v>3778</v>
      </c>
      <c r="G7242">
        <v>0</v>
      </c>
      <c r="H7242">
        <v>0</v>
      </c>
      <c r="I7242">
        <v>0</v>
      </c>
    </row>
    <row r="7243" spans="1:9" hidden="1" x14ac:dyDescent="0.3">
      <c r="A7243" s="1" t="s">
        <v>159</v>
      </c>
      <c r="B7243" s="1" t="s">
        <v>197</v>
      </c>
      <c r="C7243">
        <v>38.526600000000002</v>
      </c>
      <c r="D7243">
        <v>-96.726500000000001</v>
      </c>
      <c r="E7243" s="1" t="s">
        <v>17</v>
      </c>
      <c r="F7243" t="s">
        <v>4013</v>
      </c>
      <c r="G7243">
        <v>0</v>
      </c>
      <c r="H7243">
        <v>0</v>
      </c>
      <c r="I7243">
        <v>0</v>
      </c>
    </row>
    <row r="7244" spans="1:9" hidden="1" x14ac:dyDescent="0.3">
      <c r="A7244" s="1" t="s">
        <v>159</v>
      </c>
      <c r="B7244" s="1" t="s">
        <v>197</v>
      </c>
      <c r="C7244">
        <v>38.526600000000002</v>
      </c>
      <c r="D7244">
        <v>-96.726500000000001</v>
      </c>
      <c r="E7244" s="1" t="s">
        <v>18</v>
      </c>
      <c r="F7244" t="s">
        <v>4248</v>
      </c>
      <c r="G7244">
        <v>0</v>
      </c>
      <c r="H7244">
        <v>0</v>
      </c>
      <c r="I7244">
        <v>0</v>
      </c>
    </row>
    <row r="7245" spans="1:9" hidden="1" x14ac:dyDescent="0.3">
      <c r="A7245" s="1" t="s">
        <v>159</v>
      </c>
      <c r="B7245" s="1" t="s">
        <v>197</v>
      </c>
      <c r="C7245">
        <v>38.526600000000002</v>
      </c>
      <c r="D7245">
        <v>-96.726500000000001</v>
      </c>
      <c r="E7245" s="1" t="s">
        <v>19</v>
      </c>
      <c r="F7245" t="s">
        <v>4483</v>
      </c>
      <c r="G7245">
        <v>0</v>
      </c>
      <c r="H7245">
        <v>0</v>
      </c>
      <c r="I7245">
        <v>0</v>
      </c>
    </row>
    <row r="7246" spans="1:9" hidden="1" x14ac:dyDescent="0.3">
      <c r="A7246" s="1" t="s">
        <v>159</v>
      </c>
      <c r="B7246" s="1" t="s">
        <v>197</v>
      </c>
      <c r="C7246">
        <v>38.526600000000002</v>
      </c>
      <c r="D7246">
        <v>-96.726500000000001</v>
      </c>
      <c r="E7246" s="1" t="s">
        <v>20</v>
      </c>
      <c r="F7246" t="s">
        <v>4718</v>
      </c>
      <c r="G7246">
        <v>0</v>
      </c>
      <c r="H7246">
        <v>0</v>
      </c>
      <c r="I7246">
        <v>0</v>
      </c>
    </row>
    <row r="7247" spans="1:9" hidden="1" x14ac:dyDescent="0.3">
      <c r="A7247" s="1" t="s">
        <v>159</v>
      </c>
      <c r="B7247" s="1" t="s">
        <v>197</v>
      </c>
      <c r="C7247">
        <v>38.526600000000002</v>
      </c>
      <c r="D7247">
        <v>-96.726500000000001</v>
      </c>
      <c r="E7247" s="1" t="s">
        <v>21</v>
      </c>
      <c r="F7247" t="s">
        <v>4953</v>
      </c>
      <c r="G7247">
        <v>0</v>
      </c>
      <c r="H7247">
        <v>0</v>
      </c>
      <c r="I7247">
        <v>0</v>
      </c>
    </row>
    <row r="7248" spans="1:9" hidden="1" x14ac:dyDescent="0.3">
      <c r="A7248" s="1" t="s">
        <v>159</v>
      </c>
      <c r="B7248" s="1" t="s">
        <v>197</v>
      </c>
      <c r="C7248">
        <v>38.526600000000002</v>
      </c>
      <c r="D7248">
        <v>-96.726500000000001</v>
      </c>
      <c r="E7248" s="1" t="s">
        <v>22</v>
      </c>
      <c r="F7248" t="s">
        <v>5188</v>
      </c>
      <c r="G7248">
        <v>0</v>
      </c>
      <c r="H7248">
        <v>0</v>
      </c>
      <c r="I7248">
        <v>0</v>
      </c>
    </row>
    <row r="7249" spans="1:9" hidden="1" x14ac:dyDescent="0.3">
      <c r="A7249" s="1" t="s">
        <v>159</v>
      </c>
      <c r="B7249" s="1" t="s">
        <v>197</v>
      </c>
      <c r="C7249">
        <v>38.526600000000002</v>
      </c>
      <c r="D7249">
        <v>-96.726500000000001</v>
      </c>
      <c r="E7249" s="1" t="s">
        <v>23</v>
      </c>
      <c r="F7249" t="s">
        <v>5423</v>
      </c>
      <c r="G7249">
        <v>0</v>
      </c>
      <c r="H7249">
        <v>0</v>
      </c>
      <c r="I7249">
        <v>0</v>
      </c>
    </row>
    <row r="7250" spans="1:9" hidden="1" x14ac:dyDescent="0.3">
      <c r="A7250" s="1" t="s">
        <v>159</v>
      </c>
      <c r="B7250" s="1" t="s">
        <v>197</v>
      </c>
      <c r="C7250">
        <v>38.526600000000002</v>
      </c>
      <c r="D7250">
        <v>-96.726500000000001</v>
      </c>
      <c r="E7250" s="1" t="s">
        <v>24</v>
      </c>
      <c r="F7250" t="s">
        <v>5658</v>
      </c>
      <c r="G7250">
        <v>0</v>
      </c>
      <c r="H7250">
        <v>0</v>
      </c>
      <c r="I7250">
        <v>0</v>
      </c>
    </row>
    <row r="7251" spans="1:9" hidden="1" x14ac:dyDescent="0.3">
      <c r="A7251" s="1" t="s">
        <v>159</v>
      </c>
      <c r="B7251" s="1" t="s">
        <v>197</v>
      </c>
      <c r="C7251">
        <v>38.526600000000002</v>
      </c>
      <c r="D7251">
        <v>-96.726500000000001</v>
      </c>
      <c r="E7251" s="1" t="s">
        <v>25</v>
      </c>
      <c r="F7251" t="s">
        <v>5892</v>
      </c>
      <c r="G7251">
        <v>0</v>
      </c>
      <c r="H7251">
        <v>0</v>
      </c>
      <c r="I7251">
        <v>0</v>
      </c>
    </row>
    <row r="7252" spans="1:9" hidden="1" x14ac:dyDescent="0.3">
      <c r="A7252" s="1" t="s">
        <v>159</v>
      </c>
      <c r="B7252" s="1" t="s">
        <v>197</v>
      </c>
      <c r="C7252">
        <v>38.526600000000002</v>
      </c>
      <c r="D7252">
        <v>-96.726500000000001</v>
      </c>
      <c r="E7252" s="1" t="s">
        <v>26</v>
      </c>
      <c r="F7252" t="s">
        <v>6126</v>
      </c>
      <c r="G7252">
        <v>0</v>
      </c>
      <c r="H7252">
        <v>0</v>
      </c>
      <c r="I7252">
        <v>0</v>
      </c>
    </row>
    <row r="7253" spans="1:9" hidden="1" x14ac:dyDescent="0.3">
      <c r="A7253" s="1" t="s">
        <v>159</v>
      </c>
      <c r="B7253" s="1" t="s">
        <v>197</v>
      </c>
      <c r="C7253">
        <v>38.526600000000002</v>
      </c>
      <c r="D7253">
        <v>-96.726500000000001</v>
      </c>
      <c r="E7253" s="1" t="s">
        <v>27</v>
      </c>
      <c r="F7253" t="s">
        <v>6360</v>
      </c>
      <c r="G7253">
        <v>0</v>
      </c>
      <c r="H7253">
        <v>0</v>
      </c>
      <c r="I7253">
        <v>0</v>
      </c>
    </row>
    <row r="7254" spans="1:9" hidden="1" x14ac:dyDescent="0.3">
      <c r="A7254" s="1" t="s">
        <v>159</v>
      </c>
      <c r="B7254" s="1" t="s">
        <v>197</v>
      </c>
      <c r="C7254">
        <v>38.526600000000002</v>
      </c>
      <c r="D7254">
        <v>-96.726500000000001</v>
      </c>
      <c r="E7254" s="1" t="s">
        <v>28</v>
      </c>
      <c r="F7254" t="s">
        <v>6594</v>
      </c>
      <c r="G7254">
        <v>0</v>
      </c>
      <c r="H7254">
        <v>0</v>
      </c>
      <c r="I7254">
        <v>0</v>
      </c>
    </row>
    <row r="7255" spans="1:9" hidden="1" x14ac:dyDescent="0.3">
      <c r="A7255" s="1" t="s">
        <v>159</v>
      </c>
      <c r="B7255" s="1" t="s">
        <v>197</v>
      </c>
      <c r="C7255">
        <v>38.526600000000002</v>
      </c>
      <c r="D7255">
        <v>-96.726500000000001</v>
      </c>
      <c r="E7255" s="1" t="s">
        <v>29</v>
      </c>
      <c r="F7255" t="s">
        <v>6828</v>
      </c>
      <c r="G7255">
        <v>0</v>
      </c>
      <c r="H7255">
        <v>0</v>
      </c>
      <c r="I7255">
        <v>0</v>
      </c>
    </row>
    <row r="7256" spans="1:9" hidden="1" x14ac:dyDescent="0.3">
      <c r="A7256" s="1" t="s">
        <v>159</v>
      </c>
      <c r="B7256" s="1" t="s">
        <v>197</v>
      </c>
      <c r="C7256">
        <v>38.526600000000002</v>
      </c>
      <c r="D7256">
        <v>-96.726500000000001</v>
      </c>
      <c r="E7256" s="1" t="s">
        <v>30</v>
      </c>
      <c r="F7256" t="s">
        <v>7062</v>
      </c>
      <c r="G7256">
        <v>0</v>
      </c>
      <c r="H7256">
        <v>0</v>
      </c>
      <c r="I7256">
        <v>0</v>
      </c>
    </row>
    <row r="7257" spans="1:9" hidden="1" x14ac:dyDescent="0.3">
      <c r="A7257" s="1" t="s">
        <v>159</v>
      </c>
      <c r="B7257" s="1" t="s">
        <v>197</v>
      </c>
      <c r="C7257">
        <v>38.526600000000002</v>
      </c>
      <c r="D7257">
        <v>-96.726500000000001</v>
      </c>
      <c r="E7257" s="1" t="s">
        <v>31</v>
      </c>
      <c r="F7257" t="s">
        <v>7296</v>
      </c>
      <c r="G7257">
        <v>0</v>
      </c>
      <c r="H7257">
        <v>0</v>
      </c>
      <c r="I7257">
        <v>0</v>
      </c>
    </row>
    <row r="7258" spans="1:9" hidden="1" x14ac:dyDescent="0.3">
      <c r="A7258" s="1" t="s">
        <v>159</v>
      </c>
      <c r="B7258" s="1" t="s">
        <v>197</v>
      </c>
      <c r="C7258">
        <v>38.526600000000002</v>
      </c>
      <c r="D7258">
        <v>-96.726500000000001</v>
      </c>
      <c r="E7258" s="1" t="s">
        <v>32</v>
      </c>
      <c r="F7258" t="s">
        <v>7530</v>
      </c>
      <c r="G7258">
        <v>0</v>
      </c>
      <c r="H7258">
        <v>0</v>
      </c>
      <c r="I7258">
        <v>0</v>
      </c>
    </row>
    <row r="7259" spans="1:9" hidden="1" x14ac:dyDescent="0.3">
      <c r="A7259" s="1" t="s">
        <v>159</v>
      </c>
      <c r="B7259" s="1" t="s">
        <v>197</v>
      </c>
      <c r="C7259">
        <v>38.526600000000002</v>
      </c>
      <c r="D7259">
        <v>-96.726500000000001</v>
      </c>
      <c r="E7259" s="1" t="s">
        <v>33</v>
      </c>
      <c r="F7259" t="s">
        <v>7764</v>
      </c>
      <c r="G7259">
        <v>0</v>
      </c>
      <c r="H7259">
        <v>0</v>
      </c>
      <c r="I7259">
        <v>0</v>
      </c>
    </row>
    <row r="7260" spans="1:9" hidden="1" x14ac:dyDescent="0.3">
      <c r="A7260" s="1" t="s">
        <v>159</v>
      </c>
      <c r="B7260" s="1" t="s">
        <v>197</v>
      </c>
      <c r="C7260">
        <v>38.526600000000002</v>
      </c>
      <c r="D7260">
        <v>-96.726500000000001</v>
      </c>
      <c r="E7260" s="1" t="s">
        <v>34</v>
      </c>
      <c r="F7260" t="s">
        <v>7998</v>
      </c>
      <c r="G7260">
        <v>0</v>
      </c>
      <c r="H7260">
        <v>0</v>
      </c>
      <c r="I7260">
        <v>0</v>
      </c>
    </row>
    <row r="7261" spans="1:9" hidden="1" x14ac:dyDescent="0.3">
      <c r="A7261" s="1" t="s">
        <v>159</v>
      </c>
      <c r="B7261" s="1" t="s">
        <v>197</v>
      </c>
      <c r="C7261">
        <v>38.526600000000002</v>
      </c>
      <c r="D7261">
        <v>-96.726500000000001</v>
      </c>
      <c r="E7261" s="1" t="s">
        <v>35</v>
      </c>
      <c r="F7261" t="s">
        <v>8230</v>
      </c>
      <c r="G7261">
        <v>0</v>
      </c>
      <c r="H7261">
        <v>0</v>
      </c>
      <c r="I7261">
        <v>0</v>
      </c>
    </row>
    <row r="7262" spans="1:9" hidden="1" x14ac:dyDescent="0.3">
      <c r="A7262" s="1" t="s">
        <v>159</v>
      </c>
      <c r="B7262" s="1" t="s">
        <v>197</v>
      </c>
      <c r="C7262">
        <v>38.526600000000002</v>
      </c>
      <c r="D7262">
        <v>-96.726500000000001</v>
      </c>
      <c r="E7262" s="1" t="s">
        <v>36</v>
      </c>
      <c r="F7262" t="s">
        <v>8462</v>
      </c>
      <c r="G7262">
        <v>0</v>
      </c>
      <c r="H7262">
        <v>0</v>
      </c>
      <c r="I7262">
        <v>0</v>
      </c>
    </row>
    <row r="7263" spans="1:9" hidden="1" x14ac:dyDescent="0.3">
      <c r="A7263" s="1" t="s">
        <v>159</v>
      </c>
      <c r="B7263" s="1" t="s">
        <v>197</v>
      </c>
      <c r="C7263">
        <v>38.526600000000002</v>
      </c>
      <c r="D7263">
        <v>-96.726500000000001</v>
      </c>
      <c r="E7263" s="1" t="s">
        <v>37</v>
      </c>
      <c r="F7263" t="s">
        <v>8693</v>
      </c>
      <c r="G7263">
        <v>0</v>
      </c>
      <c r="H7263">
        <v>0</v>
      </c>
      <c r="I7263">
        <v>0</v>
      </c>
    </row>
    <row r="7264" spans="1:9" hidden="1" x14ac:dyDescent="0.3">
      <c r="A7264" s="1" t="s">
        <v>159</v>
      </c>
      <c r="B7264" s="1" t="s">
        <v>197</v>
      </c>
      <c r="C7264">
        <v>38.526600000000002</v>
      </c>
      <c r="D7264">
        <v>-96.726500000000001</v>
      </c>
      <c r="E7264" s="1" t="s">
        <v>38</v>
      </c>
      <c r="F7264" t="s">
        <v>8924</v>
      </c>
      <c r="G7264">
        <v>0</v>
      </c>
      <c r="H7264">
        <v>0</v>
      </c>
      <c r="I7264">
        <v>0</v>
      </c>
    </row>
    <row r="7265" spans="1:9" hidden="1" x14ac:dyDescent="0.3">
      <c r="A7265" s="1" t="s">
        <v>159</v>
      </c>
      <c r="B7265" s="1" t="s">
        <v>197</v>
      </c>
      <c r="C7265">
        <v>38.526600000000002</v>
      </c>
      <c r="D7265">
        <v>-96.726500000000001</v>
      </c>
      <c r="E7265" s="1" t="s">
        <v>39</v>
      </c>
      <c r="F7265" t="s">
        <v>9155</v>
      </c>
      <c r="G7265">
        <v>0</v>
      </c>
      <c r="H7265">
        <v>0</v>
      </c>
      <c r="I7265">
        <v>0</v>
      </c>
    </row>
    <row r="7266" spans="1:9" hidden="1" x14ac:dyDescent="0.3">
      <c r="A7266" s="1" t="s">
        <v>159</v>
      </c>
      <c r="B7266" s="1" t="s">
        <v>197</v>
      </c>
      <c r="C7266">
        <v>38.526600000000002</v>
      </c>
      <c r="D7266">
        <v>-96.726500000000001</v>
      </c>
      <c r="E7266" s="1" t="s">
        <v>40</v>
      </c>
      <c r="F7266" t="s">
        <v>9386</v>
      </c>
      <c r="G7266">
        <v>0</v>
      </c>
      <c r="H7266">
        <v>0</v>
      </c>
      <c r="I7266">
        <v>0</v>
      </c>
    </row>
    <row r="7267" spans="1:9" hidden="1" x14ac:dyDescent="0.3">
      <c r="A7267" s="1" t="s">
        <v>159</v>
      </c>
      <c r="B7267" s="1" t="s">
        <v>197</v>
      </c>
      <c r="C7267">
        <v>38.526600000000002</v>
      </c>
      <c r="D7267">
        <v>-96.726500000000001</v>
      </c>
      <c r="E7267" s="1" t="s">
        <v>41</v>
      </c>
      <c r="F7267" t="s">
        <v>9617</v>
      </c>
      <c r="G7267">
        <v>0</v>
      </c>
      <c r="H7267">
        <v>0</v>
      </c>
      <c r="I7267">
        <v>0</v>
      </c>
    </row>
    <row r="7268" spans="1:9" hidden="1" x14ac:dyDescent="0.3">
      <c r="A7268" s="1" t="s">
        <v>159</v>
      </c>
      <c r="B7268" s="1" t="s">
        <v>197</v>
      </c>
      <c r="C7268">
        <v>38.526600000000002</v>
      </c>
      <c r="D7268">
        <v>-96.726500000000001</v>
      </c>
      <c r="E7268" s="1" t="s">
        <v>42</v>
      </c>
      <c r="F7268" t="s">
        <v>9848</v>
      </c>
      <c r="G7268">
        <v>0</v>
      </c>
      <c r="H7268">
        <v>0</v>
      </c>
      <c r="I7268">
        <v>0</v>
      </c>
    </row>
    <row r="7269" spans="1:9" hidden="1" x14ac:dyDescent="0.3">
      <c r="A7269" s="1" t="s">
        <v>159</v>
      </c>
      <c r="B7269" s="1" t="s">
        <v>197</v>
      </c>
      <c r="C7269">
        <v>38.526600000000002</v>
      </c>
      <c r="D7269">
        <v>-96.726500000000001</v>
      </c>
      <c r="E7269" s="1" t="s">
        <v>43</v>
      </c>
      <c r="F7269" t="s">
        <v>10077</v>
      </c>
      <c r="G7269">
        <v>0</v>
      </c>
      <c r="H7269">
        <v>0</v>
      </c>
      <c r="I7269">
        <v>0</v>
      </c>
    </row>
    <row r="7270" spans="1:9" hidden="1" x14ac:dyDescent="0.3">
      <c r="A7270" s="1" t="s">
        <v>159</v>
      </c>
      <c r="B7270" s="1" t="s">
        <v>197</v>
      </c>
      <c r="C7270">
        <v>38.526600000000002</v>
      </c>
      <c r="D7270">
        <v>-96.726500000000001</v>
      </c>
      <c r="E7270" s="1" t="s">
        <v>44</v>
      </c>
      <c r="F7270" t="s">
        <v>10305</v>
      </c>
      <c r="G7270">
        <v>0</v>
      </c>
      <c r="H7270">
        <v>0</v>
      </c>
      <c r="I7270">
        <v>0</v>
      </c>
    </row>
    <row r="7271" spans="1:9" hidden="1" x14ac:dyDescent="0.3">
      <c r="A7271" s="1" t="s">
        <v>159</v>
      </c>
      <c r="B7271" s="1" t="s">
        <v>197</v>
      </c>
      <c r="C7271">
        <v>38.526600000000002</v>
      </c>
      <c r="D7271">
        <v>-96.726500000000001</v>
      </c>
      <c r="E7271" s="1" t="s">
        <v>45</v>
      </c>
      <c r="F7271" t="s">
        <v>10526</v>
      </c>
      <c r="G7271">
        <v>0</v>
      </c>
      <c r="H7271">
        <v>0</v>
      </c>
      <c r="I7271">
        <v>0</v>
      </c>
    </row>
    <row r="7272" spans="1:9" hidden="1" x14ac:dyDescent="0.3">
      <c r="A7272" s="1" t="s">
        <v>159</v>
      </c>
      <c r="B7272" s="1" t="s">
        <v>197</v>
      </c>
      <c r="C7272">
        <v>38.526600000000002</v>
      </c>
      <c r="D7272">
        <v>-96.726500000000001</v>
      </c>
      <c r="E7272" s="1" t="s">
        <v>46</v>
      </c>
      <c r="F7272" t="s">
        <v>10742</v>
      </c>
      <c r="G7272">
        <v>0</v>
      </c>
      <c r="H7272">
        <v>0</v>
      </c>
      <c r="I7272">
        <v>0</v>
      </c>
    </row>
    <row r="7273" spans="1:9" hidden="1" x14ac:dyDescent="0.3">
      <c r="A7273" s="1" t="s">
        <v>159</v>
      </c>
      <c r="B7273" s="1" t="s">
        <v>197</v>
      </c>
      <c r="C7273">
        <v>38.526600000000002</v>
      </c>
      <c r="D7273">
        <v>-96.726500000000001</v>
      </c>
      <c r="E7273" s="1" t="s">
        <v>47</v>
      </c>
      <c r="F7273" t="s">
        <v>10957</v>
      </c>
      <c r="G7273">
        <v>0</v>
      </c>
      <c r="H7273">
        <v>0</v>
      </c>
      <c r="I7273">
        <v>0</v>
      </c>
    </row>
    <row r="7274" spans="1:9" hidden="1" x14ac:dyDescent="0.3">
      <c r="A7274" s="1" t="s">
        <v>159</v>
      </c>
      <c r="B7274" s="1" t="s">
        <v>197</v>
      </c>
      <c r="C7274">
        <v>38.526600000000002</v>
      </c>
      <c r="D7274">
        <v>-96.726500000000001</v>
      </c>
      <c r="E7274" s="1" t="s">
        <v>48</v>
      </c>
      <c r="F7274" t="s">
        <v>11760</v>
      </c>
      <c r="G7274">
        <v>0</v>
      </c>
      <c r="H7274">
        <v>0</v>
      </c>
      <c r="I7274">
        <v>0</v>
      </c>
    </row>
    <row r="7275" spans="1:9" hidden="1" x14ac:dyDescent="0.3">
      <c r="A7275" s="1" t="s">
        <v>159</v>
      </c>
      <c r="B7275" s="1" t="s">
        <v>197</v>
      </c>
      <c r="C7275">
        <v>38.526600000000002</v>
      </c>
      <c r="D7275">
        <v>-96.726500000000001</v>
      </c>
      <c r="E7275" s="1" t="s">
        <v>49</v>
      </c>
      <c r="F7275" t="s">
        <v>11951</v>
      </c>
      <c r="G7275">
        <v>0</v>
      </c>
      <c r="H7275">
        <v>0</v>
      </c>
      <c r="I7275">
        <v>0</v>
      </c>
    </row>
    <row r="7276" spans="1:9" hidden="1" x14ac:dyDescent="0.3">
      <c r="A7276" s="1" t="s">
        <v>159</v>
      </c>
      <c r="B7276" s="1" t="s">
        <v>197</v>
      </c>
      <c r="C7276">
        <v>38.526600000000002</v>
      </c>
      <c r="D7276">
        <v>-96.726500000000001</v>
      </c>
      <c r="E7276" s="1" t="s">
        <v>50</v>
      </c>
      <c r="F7276" t="s">
        <v>12123</v>
      </c>
      <c r="G7276">
        <v>0</v>
      </c>
      <c r="H7276">
        <v>0</v>
      </c>
      <c r="I7276">
        <v>0</v>
      </c>
    </row>
    <row r="7277" spans="1:9" hidden="1" x14ac:dyDescent="0.3">
      <c r="A7277" s="1" t="s">
        <v>159</v>
      </c>
      <c r="B7277" s="1" t="s">
        <v>197</v>
      </c>
      <c r="C7277">
        <v>38.526600000000002</v>
      </c>
      <c r="D7277">
        <v>-96.726500000000001</v>
      </c>
      <c r="E7277" s="1" t="s">
        <v>51</v>
      </c>
      <c r="F7277" t="s">
        <v>12272</v>
      </c>
      <c r="G7277">
        <v>0</v>
      </c>
      <c r="H7277">
        <v>0</v>
      </c>
      <c r="I7277">
        <v>0</v>
      </c>
    </row>
    <row r="7278" spans="1:9" hidden="1" x14ac:dyDescent="0.3">
      <c r="A7278" s="1" t="s">
        <v>159</v>
      </c>
      <c r="B7278" s="1" t="s">
        <v>197</v>
      </c>
      <c r="C7278">
        <v>38.526600000000002</v>
      </c>
      <c r="D7278">
        <v>-96.726500000000001</v>
      </c>
      <c r="E7278" s="1" t="s">
        <v>52</v>
      </c>
      <c r="F7278" t="s">
        <v>17598</v>
      </c>
      <c r="G7278">
        <v>0</v>
      </c>
      <c r="H7278">
        <v>1</v>
      </c>
      <c r="I7278">
        <v>0</v>
      </c>
    </row>
    <row r="7279" spans="1:9" hidden="1" x14ac:dyDescent="0.3">
      <c r="A7279" s="1" t="s">
        <v>159</v>
      </c>
      <c r="B7279" s="1" t="s">
        <v>197</v>
      </c>
      <c r="C7279">
        <v>38.526600000000002</v>
      </c>
      <c r="D7279">
        <v>-96.726500000000001</v>
      </c>
      <c r="E7279" s="1" t="s">
        <v>53</v>
      </c>
      <c r="F7279" t="s">
        <v>17599</v>
      </c>
      <c r="G7279">
        <v>0</v>
      </c>
      <c r="H7279">
        <v>1</v>
      </c>
      <c r="I7279">
        <v>0</v>
      </c>
    </row>
    <row r="7280" spans="1:9" hidden="1" x14ac:dyDescent="0.3">
      <c r="A7280" s="1" t="s">
        <v>159</v>
      </c>
      <c r="B7280" s="1" t="s">
        <v>197</v>
      </c>
      <c r="C7280">
        <v>38.526600000000002</v>
      </c>
      <c r="D7280">
        <v>-96.726500000000001</v>
      </c>
      <c r="E7280" s="1" t="s">
        <v>54</v>
      </c>
      <c r="F7280" t="s">
        <v>17600</v>
      </c>
      <c r="G7280">
        <v>0</v>
      </c>
      <c r="H7280">
        <v>1</v>
      </c>
      <c r="I7280">
        <v>0</v>
      </c>
    </row>
    <row r="7281" spans="1:9" hidden="1" x14ac:dyDescent="0.3">
      <c r="A7281" s="1" t="s">
        <v>159</v>
      </c>
      <c r="B7281" s="1" t="s">
        <v>197</v>
      </c>
      <c r="C7281">
        <v>38.526600000000002</v>
      </c>
      <c r="D7281">
        <v>-96.726500000000001</v>
      </c>
      <c r="E7281" s="1" t="s">
        <v>21548</v>
      </c>
      <c r="F7281" t="s">
        <v>21688</v>
      </c>
      <c r="G7281">
        <v>1</v>
      </c>
      <c r="H7281">
        <v>5</v>
      </c>
      <c r="I7281">
        <v>0</v>
      </c>
    </row>
    <row r="7282" spans="1:9" hidden="1" x14ac:dyDescent="0.3">
      <c r="A7282" s="1" t="s">
        <v>159</v>
      </c>
      <c r="B7282" s="1" t="s">
        <v>198</v>
      </c>
      <c r="C7282">
        <v>31.169499999999999</v>
      </c>
      <c r="D7282">
        <v>-91.867800000000003</v>
      </c>
      <c r="E7282" s="1" t="s">
        <v>4</v>
      </c>
      <c r="F7282" t="s">
        <v>914</v>
      </c>
      <c r="G7282">
        <v>0</v>
      </c>
      <c r="H7282">
        <v>0</v>
      </c>
      <c r="I7282">
        <v>0</v>
      </c>
    </row>
    <row r="7283" spans="1:9" hidden="1" x14ac:dyDescent="0.3">
      <c r="A7283" s="1" t="s">
        <v>159</v>
      </c>
      <c r="B7283" s="1" t="s">
        <v>198</v>
      </c>
      <c r="C7283">
        <v>31.169499999999999</v>
      </c>
      <c r="D7283">
        <v>-91.867800000000003</v>
      </c>
      <c r="E7283" s="1" t="s">
        <v>5</v>
      </c>
      <c r="F7283" t="s">
        <v>1156</v>
      </c>
      <c r="G7283">
        <v>0</v>
      </c>
      <c r="H7283">
        <v>0</v>
      </c>
      <c r="I7283">
        <v>0</v>
      </c>
    </row>
    <row r="7284" spans="1:9" hidden="1" x14ac:dyDescent="0.3">
      <c r="A7284" s="1" t="s">
        <v>159</v>
      </c>
      <c r="B7284" s="1" t="s">
        <v>198</v>
      </c>
      <c r="C7284">
        <v>31.169499999999999</v>
      </c>
      <c r="D7284">
        <v>-91.867800000000003</v>
      </c>
      <c r="E7284" s="1" t="s">
        <v>6</v>
      </c>
      <c r="F7284" t="s">
        <v>1398</v>
      </c>
      <c r="G7284">
        <v>0</v>
      </c>
      <c r="H7284">
        <v>0</v>
      </c>
      <c r="I7284">
        <v>0</v>
      </c>
    </row>
    <row r="7285" spans="1:9" hidden="1" x14ac:dyDescent="0.3">
      <c r="A7285" s="1" t="s">
        <v>159</v>
      </c>
      <c r="B7285" s="1" t="s">
        <v>198</v>
      </c>
      <c r="C7285">
        <v>31.169499999999999</v>
      </c>
      <c r="D7285">
        <v>-91.867800000000003</v>
      </c>
      <c r="E7285" s="1" t="s">
        <v>7</v>
      </c>
      <c r="F7285" t="s">
        <v>1639</v>
      </c>
      <c r="G7285">
        <v>0</v>
      </c>
      <c r="H7285">
        <v>0</v>
      </c>
      <c r="I7285">
        <v>0</v>
      </c>
    </row>
    <row r="7286" spans="1:9" hidden="1" x14ac:dyDescent="0.3">
      <c r="A7286" s="1" t="s">
        <v>159</v>
      </c>
      <c r="B7286" s="1" t="s">
        <v>198</v>
      </c>
      <c r="C7286">
        <v>31.169499999999999</v>
      </c>
      <c r="D7286">
        <v>-91.867800000000003</v>
      </c>
      <c r="E7286" s="1" t="s">
        <v>8</v>
      </c>
      <c r="F7286" t="s">
        <v>1880</v>
      </c>
      <c r="G7286">
        <v>0</v>
      </c>
      <c r="H7286">
        <v>0</v>
      </c>
      <c r="I7286">
        <v>0</v>
      </c>
    </row>
    <row r="7287" spans="1:9" hidden="1" x14ac:dyDescent="0.3">
      <c r="A7287" s="1" t="s">
        <v>159</v>
      </c>
      <c r="B7287" s="1" t="s">
        <v>198</v>
      </c>
      <c r="C7287">
        <v>31.169499999999999</v>
      </c>
      <c r="D7287">
        <v>-91.867800000000003</v>
      </c>
      <c r="E7287" s="1" t="s">
        <v>9</v>
      </c>
      <c r="F7287" t="s">
        <v>2118</v>
      </c>
      <c r="G7287">
        <v>0</v>
      </c>
      <c r="H7287">
        <v>0</v>
      </c>
      <c r="I7287">
        <v>0</v>
      </c>
    </row>
    <row r="7288" spans="1:9" hidden="1" x14ac:dyDescent="0.3">
      <c r="A7288" s="1" t="s">
        <v>159</v>
      </c>
      <c r="B7288" s="1" t="s">
        <v>198</v>
      </c>
      <c r="C7288">
        <v>31.169499999999999</v>
      </c>
      <c r="D7288">
        <v>-91.867800000000003</v>
      </c>
      <c r="E7288" s="1" t="s">
        <v>10</v>
      </c>
      <c r="F7288" t="s">
        <v>2356</v>
      </c>
      <c r="G7288">
        <v>0</v>
      </c>
      <c r="H7288">
        <v>0</v>
      </c>
      <c r="I7288">
        <v>0</v>
      </c>
    </row>
    <row r="7289" spans="1:9" hidden="1" x14ac:dyDescent="0.3">
      <c r="A7289" s="1" t="s">
        <v>159</v>
      </c>
      <c r="B7289" s="1" t="s">
        <v>198</v>
      </c>
      <c r="C7289">
        <v>31.169499999999999</v>
      </c>
      <c r="D7289">
        <v>-91.867800000000003</v>
      </c>
      <c r="E7289" s="1" t="s">
        <v>11</v>
      </c>
      <c r="F7289" t="s">
        <v>2594</v>
      </c>
      <c r="G7289">
        <v>0</v>
      </c>
      <c r="H7289">
        <v>0</v>
      </c>
      <c r="I7289">
        <v>0</v>
      </c>
    </row>
    <row r="7290" spans="1:9" hidden="1" x14ac:dyDescent="0.3">
      <c r="A7290" s="1" t="s">
        <v>159</v>
      </c>
      <c r="B7290" s="1" t="s">
        <v>198</v>
      </c>
      <c r="C7290">
        <v>31.169499999999999</v>
      </c>
      <c r="D7290">
        <v>-91.867800000000003</v>
      </c>
      <c r="E7290" s="1" t="s">
        <v>12</v>
      </c>
      <c r="F7290" t="s">
        <v>2832</v>
      </c>
      <c r="G7290">
        <v>0</v>
      </c>
      <c r="H7290">
        <v>0</v>
      </c>
      <c r="I7290">
        <v>0</v>
      </c>
    </row>
    <row r="7291" spans="1:9" hidden="1" x14ac:dyDescent="0.3">
      <c r="A7291" s="1" t="s">
        <v>159</v>
      </c>
      <c r="B7291" s="1" t="s">
        <v>198</v>
      </c>
      <c r="C7291">
        <v>31.169499999999999</v>
      </c>
      <c r="D7291">
        <v>-91.867800000000003</v>
      </c>
      <c r="E7291" s="1" t="s">
        <v>13</v>
      </c>
      <c r="F7291" t="s">
        <v>3070</v>
      </c>
      <c r="G7291">
        <v>0</v>
      </c>
      <c r="H7291">
        <v>0</v>
      </c>
      <c r="I7291">
        <v>0</v>
      </c>
    </row>
    <row r="7292" spans="1:9" hidden="1" x14ac:dyDescent="0.3">
      <c r="A7292" s="1" t="s">
        <v>159</v>
      </c>
      <c r="B7292" s="1" t="s">
        <v>198</v>
      </c>
      <c r="C7292">
        <v>31.169499999999999</v>
      </c>
      <c r="D7292">
        <v>-91.867800000000003</v>
      </c>
      <c r="E7292" s="1" t="s">
        <v>14</v>
      </c>
      <c r="F7292" t="s">
        <v>3307</v>
      </c>
      <c r="G7292">
        <v>0</v>
      </c>
      <c r="H7292">
        <v>0</v>
      </c>
      <c r="I7292">
        <v>0</v>
      </c>
    </row>
    <row r="7293" spans="1:9" hidden="1" x14ac:dyDescent="0.3">
      <c r="A7293" s="1" t="s">
        <v>159</v>
      </c>
      <c r="B7293" s="1" t="s">
        <v>198</v>
      </c>
      <c r="C7293">
        <v>31.169499999999999</v>
      </c>
      <c r="D7293">
        <v>-91.867800000000003</v>
      </c>
      <c r="E7293" s="1" t="s">
        <v>15</v>
      </c>
      <c r="F7293" t="s">
        <v>3543</v>
      </c>
      <c r="G7293">
        <v>0</v>
      </c>
      <c r="H7293">
        <v>0</v>
      </c>
      <c r="I7293">
        <v>0</v>
      </c>
    </row>
    <row r="7294" spans="1:9" hidden="1" x14ac:dyDescent="0.3">
      <c r="A7294" s="1" t="s">
        <v>159</v>
      </c>
      <c r="B7294" s="1" t="s">
        <v>198</v>
      </c>
      <c r="C7294">
        <v>31.169499999999999</v>
      </c>
      <c r="D7294">
        <v>-91.867800000000003</v>
      </c>
      <c r="E7294" s="1" t="s">
        <v>16</v>
      </c>
      <c r="F7294" t="s">
        <v>3779</v>
      </c>
      <c r="G7294">
        <v>0</v>
      </c>
      <c r="H7294">
        <v>0</v>
      </c>
      <c r="I7294">
        <v>0</v>
      </c>
    </row>
    <row r="7295" spans="1:9" hidden="1" x14ac:dyDescent="0.3">
      <c r="A7295" s="1" t="s">
        <v>159</v>
      </c>
      <c r="B7295" s="1" t="s">
        <v>198</v>
      </c>
      <c r="C7295">
        <v>31.169499999999999</v>
      </c>
      <c r="D7295">
        <v>-91.867800000000003</v>
      </c>
      <c r="E7295" s="1" t="s">
        <v>17</v>
      </c>
      <c r="F7295" t="s">
        <v>4014</v>
      </c>
      <c r="G7295">
        <v>0</v>
      </c>
      <c r="H7295">
        <v>0</v>
      </c>
      <c r="I7295">
        <v>0</v>
      </c>
    </row>
    <row r="7296" spans="1:9" hidden="1" x14ac:dyDescent="0.3">
      <c r="A7296" s="1" t="s">
        <v>159</v>
      </c>
      <c r="B7296" s="1" t="s">
        <v>198</v>
      </c>
      <c r="C7296">
        <v>31.169499999999999</v>
      </c>
      <c r="D7296">
        <v>-91.867800000000003</v>
      </c>
      <c r="E7296" s="1" t="s">
        <v>18</v>
      </c>
      <c r="F7296" t="s">
        <v>4249</v>
      </c>
      <c r="G7296">
        <v>0</v>
      </c>
      <c r="H7296">
        <v>0</v>
      </c>
      <c r="I7296">
        <v>0</v>
      </c>
    </row>
    <row r="7297" spans="1:9" hidden="1" x14ac:dyDescent="0.3">
      <c r="A7297" s="1" t="s">
        <v>159</v>
      </c>
      <c r="B7297" s="1" t="s">
        <v>198</v>
      </c>
      <c r="C7297">
        <v>31.169499999999999</v>
      </c>
      <c r="D7297">
        <v>-91.867800000000003</v>
      </c>
      <c r="E7297" s="1" t="s">
        <v>19</v>
      </c>
      <c r="F7297" t="s">
        <v>4484</v>
      </c>
      <c r="G7297">
        <v>0</v>
      </c>
      <c r="H7297">
        <v>0</v>
      </c>
      <c r="I7297">
        <v>0</v>
      </c>
    </row>
    <row r="7298" spans="1:9" hidden="1" x14ac:dyDescent="0.3">
      <c r="A7298" s="1" t="s">
        <v>159</v>
      </c>
      <c r="B7298" s="1" t="s">
        <v>198</v>
      </c>
      <c r="C7298">
        <v>31.169499999999999</v>
      </c>
      <c r="D7298">
        <v>-91.867800000000003</v>
      </c>
      <c r="E7298" s="1" t="s">
        <v>20</v>
      </c>
      <c r="F7298" t="s">
        <v>4719</v>
      </c>
      <c r="G7298">
        <v>0</v>
      </c>
      <c r="H7298">
        <v>0</v>
      </c>
      <c r="I7298">
        <v>0</v>
      </c>
    </row>
    <row r="7299" spans="1:9" hidden="1" x14ac:dyDescent="0.3">
      <c r="A7299" s="1" t="s">
        <v>159</v>
      </c>
      <c r="B7299" s="1" t="s">
        <v>198</v>
      </c>
      <c r="C7299">
        <v>31.169499999999999</v>
      </c>
      <c r="D7299">
        <v>-91.867800000000003</v>
      </c>
      <c r="E7299" s="1" t="s">
        <v>21</v>
      </c>
      <c r="F7299" t="s">
        <v>4954</v>
      </c>
      <c r="G7299">
        <v>0</v>
      </c>
      <c r="H7299">
        <v>0</v>
      </c>
      <c r="I7299">
        <v>0</v>
      </c>
    </row>
    <row r="7300" spans="1:9" hidden="1" x14ac:dyDescent="0.3">
      <c r="A7300" s="1" t="s">
        <v>159</v>
      </c>
      <c r="B7300" s="1" t="s">
        <v>198</v>
      </c>
      <c r="C7300">
        <v>31.169499999999999</v>
      </c>
      <c r="D7300">
        <v>-91.867800000000003</v>
      </c>
      <c r="E7300" s="1" t="s">
        <v>22</v>
      </c>
      <c r="F7300" t="s">
        <v>5189</v>
      </c>
      <c r="G7300">
        <v>0</v>
      </c>
      <c r="H7300">
        <v>0</v>
      </c>
      <c r="I7300">
        <v>0</v>
      </c>
    </row>
    <row r="7301" spans="1:9" hidden="1" x14ac:dyDescent="0.3">
      <c r="A7301" s="1" t="s">
        <v>159</v>
      </c>
      <c r="B7301" s="1" t="s">
        <v>198</v>
      </c>
      <c r="C7301">
        <v>31.169499999999999</v>
      </c>
      <c r="D7301">
        <v>-91.867800000000003</v>
      </c>
      <c r="E7301" s="1" t="s">
        <v>23</v>
      </c>
      <c r="F7301" t="s">
        <v>5424</v>
      </c>
      <c r="G7301">
        <v>0</v>
      </c>
      <c r="H7301">
        <v>0</v>
      </c>
      <c r="I7301">
        <v>0</v>
      </c>
    </row>
    <row r="7302" spans="1:9" hidden="1" x14ac:dyDescent="0.3">
      <c r="A7302" s="1" t="s">
        <v>159</v>
      </c>
      <c r="B7302" s="1" t="s">
        <v>198</v>
      </c>
      <c r="C7302">
        <v>31.169499999999999</v>
      </c>
      <c r="D7302">
        <v>-91.867800000000003</v>
      </c>
      <c r="E7302" s="1" t="s">
        <v>24</v>
      </c>
      <c r="F7302" t="s">
        <v>5659</v>
      </c>
      <c r="G7302">
        <v>0</v>
      </c>
      <c r="H7302">
        <v>0</v>
      </c>
      <c r="I7302">
        <v>0</v>
      </c>
    </row>
    <row r="7303" spans="1:9" hidden="1" x14ac:dyDescent="0.3">
      <c r="A7303" s="1" t="s">
        <v>159</v>
      </c>
      <c r="B7303" s="1" t="s">
        <v>198</v>
      </c>
      <c r="C7303">
        <v>31.169499999999999</v>
      </c>
      <c r="D7303">
        <v>-91.867800000000003</v>
      </c>
      <c r="E7303" s="1" t="s">
        <v>25</v>
      </c>
      <c r="F7303" t="s">
        <v>5893</v>
      </c>
      <c r="G7303">
        <v>0</v>
      </c>
      <c r="H7303">
        <v>0</v>
      </c>
      <c r="I7303">
        <v>0</v>
      </c>
    </row>
    <row r="7304" spans="1:9" hidden="1" x14ac:dyDescent="0.3">
      <c r="A7304" s="1" t="s">
        <v>159</v>
      </c>
      <c r="B7304" s="1" t="s">
        <v>198</v>
      </c>
      <c r="C7304">
        <v>31.169499999999999</v>
      </c>
      <c r="D7304">
        <v>-91.867800000000003</v>
      </c>
      <c r="E7304" s="1" t="s">
        <v>26</v>
      </c>
      <c r="F7304" t="s">
        <v>6127</v>
      </c>
      <c r="G7304">
        <v>0</v>
      </c>
      <c r="H7304">
        <v>0</v>
      </c>
      <c r="I7304">
        <v>0</v>
      </c>
    </row>
    <row r="7305" spans="1:9" hidden="1" x14ac:dyDescent="0.3">
      <c r="A7305" s="1" t="s">
        <v>159</v>
      </c>
      <c r="B7305" s="1" t="s">
        <v>198</v>
      </c>
      <c r="C7305">
        <v>31.169499999999999</v>
      </c>
      <c r="D7305">
        <v>-91.867800000000003</v>
      </c>
      <c r="E7305" s="1" t="s">
        <v>27</v>
      </c>
      <c r="F7305" t="s">
        <v>6361</v>
      </c>
      <c r="G7305">
        <v>0</v>
      </c>
      <c r="H7305">
        <v>0</v>
      </c>
      <c r="I7305">
        <v>0</v>
      </c>
    </row>
    <row r="7306" spans="1:9" hidden="1" x14ac:dyDescent="0.3">
      <c r="A7306" s="1" t="s">
        <v>159</v>
      </c>
      <c r="B7306" s="1" t="s">
        <v>198</v>
      </c>
      <c r="C7306">
        <v>31.169499999999999</v>
      </c>
      <c r="D7306">
        <v>-91.867800000000003</v>
      </c>
      <c r="E7306" s="1" t="s">
        <v>28</v>
      </c>
      <c r="F7306" t="s">
        <v>6595</v>
      </c>
      <c r="G7306">
        <v>0</v>
      </c>
      <c r="H7306">
        <v>0</v>
      </c>
      <c r="I7306">
        <v>0</v>
      </c>
    </row>
    <row r="7307" spans="1:9" hidden="1" x14ac:dyDescent="0.3">
      <c r="A7307" s="1" t="s">
        <v>159</v>
      </c>
      <c r="B7307" s="1" t="s">
        <v>198</v>
      </c>
      <c r="C7307">
        <v>31.169499999999999</v>
      </c>
      <c r="D7307">
        <v>-91.867800000000003</v>
      </c>
      <c r="E7307" s="1" t="s">
        <v>29</v>
      </c>
      <c r="F7307" t="s">
        <v>6829</v>
      </c>
      <c r="G7307">
        <v>0</v>
      </c>
      <c r="H7307">
        <v>0</v>
      </c>
      <c r="I7307">
        <v>0</v>
      </c>
    </row>
    <row r="7308" spans="1:9" hidden="1" x14ac:dyDescent="0.3">
      <c r="A7308" s="1" t="s">
        <v>159</v>
      </c>
      <c r="B7308" s="1" t="s">
        <v>198</v>
      </c>
      <c r="C7308">
        <v>31.169499999999999</v>
      </c>
      <c r="D7308">
        <v>-91.867800000000003</v>
      </c>
      <c r="E7308" s="1" t="s">
        <v>30</v>
      </c>
      <c r="F7308" t="s">
        <v>7063</v>
      </c>
      <c r="G7308">
        <v>0</v>
      </c>
      <c r="H7308">
        <v>0</v>
      </c>
      <c r="I7308">
        <v>0</v>
      </c>
    </row>
    <row r="7309" spans="1:9" hidden="1" x14ac:dyDescent="0.3">
      <c r="A7309" s="1" t="s">
        <v>159</v>
      </c>
      <c r="B7309" s="1" t="s">
        <v>198</v>
      </c>
      <c r="C7309">
        <v>31.169499999999999</v>
      </c>
      <c r="D7309">
        <v>-91.867800000000003</v>
      </c>
      <c r="E7309" s="1" t="s">
        <v>31</v>
      </c>
      <c r="F7309" t="s">
        <v>7297</v>
      </c>
      <c r="G7309">
        <v>0</v>
      </c>
      <c r="H7309">
        <v>0</v>
      </c>
      <c r="I7309">
        <v>0</v>
      </c>
    </row>
    <row r="7310" spans="1:9" hidden="1" x14ac:dyDescent="0.3">
      <c r="A7310" s="1" t="s">
        <v>159</v>
      </c>
      <c r="B7310" s="1" t="s">
        <v>198</v>
      </c>
      <c r="C7310">
        <v>31.169499999999999</v>
      </c>
      <c r="D7310">
        <v>-91.867800000000003</v>
      </c>
      <c r="E7310" s="1" t="s">
        <v>32</v>
      </c>
      <c r="F7310" t="s">
        <v>7531</v>
      </c>
      <c r="G7310">
        <v>0</v>
      </c>
      <c r="H7310">
        <v>0</v>
      </c>
      <c r="I7310">
        <v>0</v>
      </c>
    </row>
    <row r="7311" spans="1:9" hidden="1" x14ac:dyDescent="0.3">
      <c r="A7311" s="1" t="s">
        <v>159</v>
      </c>
      <c r="B7311" s="1" t="s">
        <v>198</v>
      </c>
      <c r="C7311">
        <v>31.169499999999999</v>
      </c>
      <c r="D7311">
        <v>-91.867800000000003</v>
      </c>
      <c r="E7311" s="1" t="s">
        <v>33</v>
      </c>
      <c r="F7311" t="s">
        <v>7765</v>
      </c>
      <c r="G7311">
        <v>0</v>
      </c>
      <c r="H7311">
        <v>0</v>
      </c>
      <c r="I7311">
        <v>0</v>
      </c>
    </row>
    <row r="7312" spans="1:9" hidden="1" x14ac:dyDescent="0.3">
      <c r="A7312" s="1" t="s">
        <v>159</v>
      </c>
      <c r="B7312" s="1" t="s">
        <v>198</v>
      </c>
      <c r="C7312">
        <v>31.169499999999999</v>
      </c>
      <c r="D7312">
        <v>-91.867800000000003</v>
      </c>
      <c r="E7312" s="1" t="s">
        <v>34</v>
      </c>
      <c r="F7312" t="s">
        <v>7999</v>
      </c>
      <c r="G7312">
        <v>0</v>
      </c>
      <c r="H7312">
        <v>0</v>
      </c>
      <c r="I7312">
        <v>0</v>
      </c>
    </row>
    <row r="7313" spans="1:9" hidden="1" x14ac:dyDescent="0.3">
      <c r="A7313" s="1" t="s">
        <v>159</v>
      </c>
      <c r="B7313" s="1" t="s">
        <v>198</v>
      </c>
      <c r="C7313">
        <v>31.169499999999999</v>
      </c>
      <c r="D7313">
        <v>-91.867800000000003</v>
      </c>
      <c r="E7313" s="1" t="s">
        <v>35</v>
      </c>
      <c r="F7313" t="s">
        <v>8231</v>
      </c>
      <c r="G7313">
        <v>0</v>
      </c>
      <c r="H7313">
        <v>0</v>
      </c>
      <c r="I7313">
        <v>0</v>
      </c>
    </row>
    <row r="7314" spans="1:9" hidden="1" x14ac:dyDescent="0.3">
      <c r="A7314" s="1" t="s">
        <v>159</v>
      </c>
      <c r="B7314" s="1" t="s">
        <v>198</v>
      </c>
      <c r="C7314">
        <v>31.169499999999999</v>
      </c>
      <c r="D7314">
        <v>-91.867800000000003</v>
      </c>
      <c r="E7314" s="1" t="s">
        <v>36</v>
      </c>
      <c r="F7314" t="s">
        <v>8463</v>
      </c>
      <c r="G7314">
        <v>0</v>
      </c>
      <c r="H7314">
        <v>0</v>
      </c>
      <c r="I7314">
        <v>0</v>
      </c>
    </row>
    <row r="7315" spans="1:9" hidden="1" x14ac:dyDescent="0.3">
      <c r="A7315" s="1" t="s">
        <v>159</v>
      </c>
      <c r="B7315" s="1" t="s">
        <v>198</v>
      </c>
      <c r="C7315">
        <v>31.169499999999999</v>
      </c>
      <c r="D7315">
        <v>-91.867800000000003</v>
      </c>
      <c r="E7315" s="1" t="s">
        <v>37</v>
      </c>
      <c r="F7315" t="s">
        <v>8694</v>
      </c>
      <c r="G7315">
        <v>0</v>
      </c>
      <c r="H7315">
        <v>0</v>
      </c>
      <c r="I7315">
        <v>0</v>
      </c>
    </row>
    <row r="7316" spans="1:9" hidden="1" x14ac:dyDescent="0.3">
      <c r="A7316" s="1" t="s">
        <v>159</v>
      </c>
      <c r="B7316" s="1" t="s">
        <v>198</v>
      </c>
      <c r="C7316">
        <v>31.169499999999999</v>
      </c>
      <c r="D7316">
        <v>-91.867800000000003</v>
      </c>
      <c r="E7316" s="1" t="s">
        <v>38</v>
      </c>
      <c r="F7316" t="s">
        <v>8925</v>
      </c>
      <c r="G7316">
        <v>0</v>
      </c>
      <c r="H7316">
        <v>0</v>
      </c>
      <c r="I7316">
        <v>0</v>
      </c>
    </row>
    <row r="7317" spans="1:9" hidden="1" x14ac:dyDescent="0.3">
      <c r="A7317" s="1" t="s">
        <v>159</v>
      </c>
      <c r="B7317" s="1" t="s">
        <v>198</v>
      </c>
      <c r="C7317">
        <v>31.169499999999999</v>
      </c>
      <c r="D7317">
        <v>-91.867800000000003</v>
      </c>
      <c r="E7317" s="1" t="s">
        <v>39</v>
      </c>
      <c r="F7317" t="s">
        <v>9156</v>
      </c>
      <c r="G7317">
        <v>0</v>
      </c>
      <c r="H7317">
        <v>0</v>
      </c>
      <c r="I7317">
        <v>0</v>
      </c>
    </row>
    <row r="7318" spans="1:9" hidden="1" x14ac:dyDescent="0.3">
      <c r="A7318" s="1" t="s">
        <v>159</v>
      </c>
      <c r="B7318" s="1" t="s">
        <v>198</v>
      </c>
      <c r="C7318">
        <v>31.169499999999999</v>
      </c>
      <c r="D7318">
        <v>-91.867800000000003</v>
      </c>
      <c r="E7318" s="1" t="s">
        <v>40</v>
      </c>
      <c r="F7318" t="s">
        <v>9387</v>
      </c>
      <c r="G7318">
        <v>0</v>
      </c>
      <c r="H7318">
        <v>0</v>
      </c>
      <c r="I7318">
        <v>0</v>
      </c>
    </row>
    <row r="7319" spans="1:9" hidden="1" x14ac:dyDescent="0.3">
      <c r="A7319" s="1" t="s">
        <v>159</v>
      </c>
      <c r="B7319" s="1" t="s">
        <v>198</v>
      </c>
      <c r="C7319">
        <v>31.169499999999999</v>
      </c>
      <c r="D7319">
        <v>-91.867800000000003</v>
      </c>
      <c r="E7319" s="1" t="s">
        <v>41</v>
      </c>
      <c r="F7319" t="s">
        <v>9618</v>
      </c>
      <c r="G7319">
        <v>0</v>
      </c>
      <c r="H7319">
        <v>0</v>
      </c>
      <c r="I7319">
        <v>0</v>
      </c>
    </row>
    <row r="7320" spans="1:9" hidden="1" x14ac:dyDescent="0.3">
      <c r="A7320" s="1" t="s">
        <v>159</v>
      </c>
      <c r="B7320" s="1" t="s">
        <v>198</v>
      </c>
      <c r="C7320">
        <v>31.169499999999999</v>
      </c>
      <c r="D7320">
        <v>-91.867800000000003</v>
      </c>
      <c r="E7320" s="1" t="s">
        <v>42</v>
      </c>
      <c r="F7320" t="s">
        <v>9849</v>
      </c>
      <c r="G7320">
        <v>0</v>
      </c>
      <c r="H7320">
        <v>0</v>
      </c>
      <c r="I7320">
        <v>0</v>
      </c>
    </row>
    <row r="7321" spans="1:9" hidden="1" x14ac:dyDescent="0.3">
      <c r="A7321" s="1" t="s">
        <v>159</v>
      </c>
      <c r="B7321" s="1" t="s">
        <v>198</v>
      </c>
      <c r="C7321">
        <v>31.169499999999999</v>
      </c>
      <c r="D7321">
        <v>-91.867800000000003</v>
      </c>
      <c r="E7321" s="1" t="s">
        <v>43</v>
      </c>
      <c r="F7321" t="s">
        <v>10078</v>
      </c>
      <c r="G7321">
        <v>0</v>
      </c>
      <c r="H7321">
        <v>0</v>
      </c>
      <c r="I7321">
        <v>0</v>
      </c>
    </row>
    <row r="7322" spans="1:9" hidden="1" x14ac:dyDescent="0.3">
      <c r="A7322" s="1" t="s">
        <v>159</v>
      </c>
      <c r="B7322" s="1" t="s">
        <v>198</v>
      </c>
      <c r="C7322">
        <v>31.169499999999999</v>
      </c>
      <c r="D7322">
        <v>-91.867800000000003</v>
      </c>
      <c r="E7322" s="1" t="s">
        <v>44</v>
      </c>
      <c r="F7322" t="s">
        <v>10306</v>
      </c>
      <c r="G7322">
        <v>0</v>
      </c>
      <c r="H7322">
        <v>0</v>
      </c>
      <c r="I7322">
        <v>0</v>
      </c>
    </row>
    <row r="7323" spans="1:9" hidden="1" x14ac:dyDescent="0.3">
      <c r="A7323" s="1" t="s">
        <v>159</v>
      </c>
      <c r="B7323" s="1" t="s">
        <v>198</v>
      </c>
      <c r="C7323">
        <v>31.169499999999999</v>
      </c>
      <c r="D7323">
        <v>-91.867800000000003</v>
      </c>
      <c r="E7323" s="1" t="s">
        <v>45</v>
      </c>
      <c r="F7323" t="s">
        <v>10527</v>
      </c>
      <c r="G7323">
        <v>0</v>
      </c>
      <c r="H7323">
        <v>0</v>
      </c>
      <c r="I7323">
        <v>0</v>
      </c>
    </row>
    <row r="7324" spans="1:9" hidden="1" x14ac:dyDescent="0.3">
      <c r="A7324" s="1" t="s">
        <v>159</v>
      </c>
      <c r="B7324" s="1" t="s">
        <v>198</v>
      </c>
      <c r="C7324">
        <v>31.169499999999999</v>
      </c>
      <c r="D7324">
        <v>-91.867800000000003</v>
      </c>
      <c r="E7324" s="1" t="s">
        <v>46</v>
      </c>
      <c r="F7324" t="s">
        <v>10743</v>
      </c>
      <c r="G7324">
        <v>0</v>
      </c>
      <c r="H7324">
        <v>0</v>
      </c>
      <c r="I7324">
        <v>0</v>
      </c>
    </row>
    <row r="7325" spans="1:9" hidden="1" x14ac:dyDescent="0.3">
      <c r="A7325" s="1" t="s">
        <v>159</v>
      </c>
      <c r="B7325" s="1" t="s">
        <v>198</v>
      </c>
      <c r="C7325">
        <v>31.169499999999999</v>
      </c>
      <c r="D7325">
        <v>-91.867800000000003</v>
      </c>
      <c r="E7325" s="1" t="s">
        <v>47</v>
      </c>
      <c r="F7325" t="s">
        <v>10958</v>
      </c>
      <c r="G7325">
        <v>0</v>
      </c>
      <c r="H7325">
        <v>0</v>
      </c>
      <c r="I7325">
        <v>0</v>
      </c>
    </row>
    <row r="7326" spans="1:9" hidden="1" x14ac:dyDescent="0.3">
      <c r="A7326" s="1" t="s">
        <v>159</v>
      </c>
      <c r="B7326" s="1" t="s">
        <v>198</v>
      </c>
      <c r="C7326">
        <v>31.169499999999999</v>
      </c>
      <c r="D7326">
        <v>-91.867800000000003</v>
      </c>
      <c r="E7326" s="1" t="s">
        <v>48</v>
      </c>
      <c r="F7326" t="s">
        <v>11761</v>
      </c>
      <c r="G7326">
        <v>0</v>
      </c>
      <c r="H7326">
        <v>0</v>
      </c>
      <c r="I7326">
        <v>0</v>
      </c>
    </row>
    <row r="7327" spans="1:9" hidden="1" x14ac:dyDescent="0.3">
      <c r="A7327" s="1" t="s">
        <v>159</v>
      </c>
      <c r="B7327" s="1" t="s">
        <v>198</v>
      </c>
      <c r="C7327">
        <v>31.169499999999999</v>
      </c>
      <c r="D7327">
        <v>-91.867800000000003</v>
      </c>
      <c r="E7327" s="1" t="s">
        <v>49</v>
      </c>
      <c r="F7327" t="s">
        <v>11952</v>
      </c>
      <c r="G7327">
        <v>0</v>
      </c>
      <c r="H7327">
        <v>0</v>
      </c>
      <c r="I7327">
        <v>0</v>
      </c>
    </row>
    <row r="7328" spans="1:9" hidden="1" x14ac:dyDescent="0.3">
      <c r="A7328" s="1" t="s">
        <v>159</v>
      </c>
      <c r="B7328" s="1" t="s">
        <v>198</v>
      </c>
      <c r="C7328">
        <v>31.169499999999999</v>
      </c>
      <c r="D7328">
        <v>-91.867800000000003</v>
      </c>
      <c r="E7328" s="1" t="s">
        <v>50</v>
      </c>
      <c r="F7328" t="s">
        <v>12124</v>
      </c>
      <c r="G7328">
        <v>0</v>
      </c>
      <c r="H7328">
        <v>0</v>
      </c>
      <c r="I7328">
        <v>0</v>
      </c>
    </row>
    <row r="7329" spans="1:9" hidden="1" x14ac:dyDescent="0.3">
      <c r="A7329" s="1" t="s">
        <v>159</v>
      </c>
      <c r="B7329" s="1" t="s">
        <v>198</v>
      </c>
      <c r="C7329">
        <v>31.169499999999999</v>
      </c>
      <c r="D7329">
        <v>-91.867800000000003</v>
      </c>
      <c r="E7329" s="1" t="s">
        <v>51</v>
      </c>
      <c r="F7329" t="s">
        <v>12273</v>
      </c>
      <c r="G7329">
        <v>0</v>
      </c>
      <c r="H7329">
        <v>0</v>
      </c>
      <c r="I7329">
        <v>0</v>
      </c>
    </row>
    <row r="7330" spans="1:9" hidden="1" x14ac:dyDescent="0.3">
      <c r="A7330" s="1" t="s">
        <v>159</v>
      </c>
      <c r="B7330" s="1" t="s">
        <v>198</v>
      </c>
      <c r="C7330">
        <v>31.169499999999999</v>
      </c>
      <c r="D7330">
        <v>-91.867800000000003</v>
      </c>
      <c r="E7330" s="1" t="s">
        <v>52</v>
      </c>
      <c r="F7330" t="s">
        <v>17601</v>
      </c>
      <c r="G7330">
        <v>0</v>
      </c>
      <c r="H7330">
        <v>1</v>
      </c>
      <c r="I7330">
        <v>0</v>
      </c>
    </row>
    <row r="7331" spans="1:9" hidden="1" x14ac:dyDescent="0.3">
      <c r="A7331" s="1" t="s">
        <v>159</v>
      </c>
      <c r="B7331" s="1" t="s">
        <v>198</v>
      </c>
      <c r="C7331">
        <v>31.169499999999999</v>
      </c>
      <c r="D7331">
        <v>-91.867800000000003</v>
      </c>
      <c r="E7331" s="1" t="s">
        <v>53</v>
      </c>
      <c r="F7331" t="s">
        <v>17250</v>
      </c>
      <c r="G7331">
        <v>0</v>
      </c>
      <c r="H7331">
        <v>6</v>
      </c>
      <c r="I7331">
        <v>0</v>
      </c>
    </row>
    <row r="7332" spans="1:9" hidden="1" x14ac:dyDescent="0.3">
      <c r="A7332" s="1" t="s">
        <v>159</v>
      </c>
      <c r="B7332" s="1" t="s">
        <v>198</v>
      </c>
      <c r="C7332">
        <v>31.169499999999999</v>
      </c>
      <c r="D7332">
        <v>-91.867800000000003</v>
      </c>
      <c r="E7332" s="1" t="s">
        <v>54</v>
      </c>
      <c r="F7332" t="s">
        <v>17251</v>
      </c>
      <c r="G7332">
        <v>0</v>
      </c>
      <c r="H7332">
        <v>19</v>
      </c>
      <c r="I7332">
        <v>0</v>
      </c>
    </row>
    <row r="7333" spans="1:9" hidden="1" x14ac:dyDescent="0.3">
      <c r="A7333" s="1" t="s">
        <v>159</v>
      </c>
      <c r="B7333" s="1" t="s">
        <v>198</v>
      </c>
      <c r="C7333">
        <v>31.169499999999999</v>
      </c>
      <c r="D7333">
        <v>-91.867800000000003</v>
      </c>
      <c r="E7333" s="1" t="s">
        <v>21548</v>
      </c>
      <c r="F7333" t="s">
        <v>21689</v>
      </c>
      <c r="G7333">
        <v>0</v>
      </c>
      <c r="H7333">
        <v>36</v>
      </c>
      <c r="I7333">
        <v>0</v>
      </c>
    </row>
    <row r="7334" spans="1:9" hidden="1" x14ac:dyDescent="0.3">
      <c r="A7334" s="1" t="s">
        <v>159</v>
      </c>
      <c r="B7334" s="1" t="s">
        <v>199</v>
      </c>
      <c r="C7334">
        <v>38.456099999999999</v>
      </c>
      <c r="D7334">
        <v>-92.288399999999996</v>
      </c>
      <c r="E7334" s="1" t="s">
        <v>4</v>
      </c>
      <c r="F7334" t="s">
        <v>915</v>
      </c>
      <c r="G7334">
        <v>0</v>
      </c>
      <c r="H7334">
        <v>0</v>
      </c>
      <c r="I7334">
        <v>0</v>
      </c>
    </row>
    <row r="7335" spans="1:9" hidden="1" x14ac:dyDescent="0.3">
      <c r="A7335" s="1" t="s">
        <v>159</v>
      </c>
      <c r="B7335" s="1" t="s">
        <v>199</v>
      </c>
      <c r="C7335">
        <v>38.456099999999999</v>
      </c>
      <c r="D7335">
        <v>-92.288399999999996</v>
      </c>
      <c r="E7335" s="1" t="s">
        <v>5</v>
      </c>
      <c r="F7335" t="s">
        <v>1157</v>
      </c>
      <c r="G7335">
        <v>0</v>
      </c>
      <c r="H7335">
        <v>0</v>
      </c>
      <c r="I7335">
        <v>0</v>
      </c>
    </row>
    <row r="7336" spans="1:9" hidden="1" x14ac:dyDescent="0.3">
      <c r="A7336" s="1" t="s">
        <v>159</v>
      </c>
      <c r="B7336" s="1" t="s">
        <v>199</v>
      </c>
      <c r="C7336">
        <v>38.456099999999999</v>
      </c>
      <c r="D7336">
        <v>-92.288399999999996</v>
      </c>
      <c r="E7336" s="1" t="s">
        <v>6</v>
      </c>
      <c r="F7336" t="s">
        <v>1399</v>
      </c>
      <c r="G7336">
        <v>0</v>
      </c>
      <c r="H7336">
        <v>0</v>
      </c>
      <c r="I7336">
        <v>0</v>
      </c>
    </row>
    <row r="7337" spans="1:9" hidden="1" x14ac:dyDescent="0.3">
      <c r="A7337" s="1" t="s">
        <v>159</v>
      </c>
      <c r="B7337" s="1" t="s">
        <v>199</v>
      </c>
      <c r="C7337">
        <v>38.456099999999999</v>
      </c>
      <c r="D7337">
        <v>-92.288399999999996</v>
      </c>
      <c r="E7337" s="1" t="s">
        <v>7</v>
      </c>
      <c r="F7337" t="s">
        <v>1640</v>
      </c>
      <c r="G7337">
        <v>0</v>
      </c>
      <c r="H7337">
        <v>0</v>
      </c>
      <c r="I7337">
        <v>0</v>
      </c>
    </row>
    <row r="7338" spans="1:9" hidden="1" x14ac:dyDescent="0.3">
      <c r="A7338" s="1" t="s">
        <v>159</v>
      </c>
      <c r="B7338" s="1" t="s">
        <v>199</v>
      </c>
      <c r="C7338">
        <v>38.456099999999999</v>
      </c>
      <c r="D7338">
        <v>-92.288399999999996</v>
      </c>
      <c r="E7338" s="1" t="s">
        <v>8</v>
      </c>
      <c r="F7338" t="s">
        <v>1881</v>
      </c>
      <c r="G7338">
        <v>0</v>
      </c>
      <c r="H7338">
        <v>0</v>
      </c>
      <c r="I7338">
        <v>0</v>
      </c>
    </row>
    <row r="7339" spans="1:9" hidden="1" x14ac:dyDescent="0.3">
      <c r="A7339" s="1" t="s">
        <v>159</v>
      </c>
      <c r="B7339" s="1" t="s">
        <v>199</v>
      </c>
      <c r="C7339">
        <v>38.456099999999999</v>
      </c>
      <c r="D7339">
        <v>-92.288399999999996</v>
      </c>
      <c r="E7339" s="1" t="s">
        <v>9</v>
      </c>
      <c r="F7339" t="s">
        <v>2119</v>
      </c>
      <c r="G7339">
        <v>0</v>
      </c>
      <c r="H7339">
        <v>0</v>
      </c>
      <c r="I7339">
        <v>0</v>
      </c>
    </row>
    <row r="7340" spans="1:9" hidden="1" x14ac:dyDescent="0.3">
      <c r="A7340" s="1" t="s">
        <v>159</v>
      </c>
      <c r="B7340" s="1" t="s">
        <v>199</v>
      </c>
      <c r="C7340">
        <v>38.456099999999999</v>
      </c>
      <c r="D7340">
        <v>-92.288399999999996</v>
      </c>
      <c r="E7340" s="1" t="s">
        <v>10</v>
      </c>
      <c r="F7340" t="s">
        <v>2357</v>
      </c>
      <c r="G7340">
        <v>0</v>
      </c>
      <c r="H7340">
        <v>0</v>
      </c>
      <c r="I7340">
        <v>0</v>
      </c>
    </row>
    <row r="7341" spans="1:9" hidden="1" x14ac:dyDescent="0.3">
      <c r="A7341" s="1" t="s">
        <v>159</v>
      </c>
      <c r="B7341" s="1" t="s">
        <v>199</v>
      </c>
      <c r="C7341">
        <v>38.456099999999999</v>
      </c>
      <c r="D7341">
        <v>-92.288399999999996</v>
      </c>
      <c r="E7341" s="1" t="s">
        <v>11</v>
      </c>
      <c r="F7341" t="s">
        <v>2595</v>
      </c>
      <c r="G7341">
        <v>0</v>
      </c>
      <c r="H7341">
        <v>0</v>
      </c>
      <c r="I7341">
        <v>0</v>
      </c>
    </row>
    <row r="7342" spans="1:9" hidden="1" x14ac:dyDescent="0.3">
      <c r="A7342" s="1" t="s">
        <v>159</v>
      </c>
      <c r="B7342" s="1" t="s">
        <v>199</v>
      </c>
      <c r="C7342">
        <v>38.456099999999999</v>
      </c>
      <c r="D7342">
        <v>-92.288399999999996</v>
      </c>
      <c r="E7342" s="1" t="s">
        <v>12</v>
      </c>
      <c r="F7342" t="s">
        <v>2833</v>
      </c>
      <c r="G7342">
        <v>0</v>
      </c>
      <c r="H7342">
        <v>0</v>
      </c>
      <c r="I7342">
        <v>0</v>
      </c>
    </row>
    <row r="7343" spans="1:9" hidden="1" x14ac:dyDescent="0.3">
      <c r="A7343" s="1" t="s">
        <v>159</v>
      </c>
      <c r="B7343" s="1" t="s">
        <v>199</v>
      </c>
      <c r="C7343">
        <v>38.456099999999999</v>
      </c>
      <c r="D7343">
        <v>-92.288399999999996</v>
      </c>
      <c r="E7343" s="1" t="s">
        <v>13</v>
      </c>
      <c r="F7343" t="s">
        <v>3071</v>
      </c>
      <c r="G7343">
        <v>0</v>
      </c>
      <c r="H7343">
        <v>0</v>
      </c>
      <c r="I7343">
        <v>0</v>
      </c>
    </row>
    <row r="7344" spans="1:9" hidden="1" x14ac:dyDescent="0.3">
      <c r="A7344" s="1" t="s">
        <v>159</v>
      </c>
      <c r="B7344" s="1" t="s">
        <v>199</v>
      </c>
      <c r="C7344">
        <v>38.456099999999999</v>
      </c>
      <c r="D7344">
        <v>-92.288399999999996</v>
      </c>
      <c r="E7344" s="1" t="s">
        <v>14</v>
      </c>
      <c r="F7344" t="s">
        <v>3308</v>
      </c>
      <c r="G7344">
        <v>0</v>
      </c>
      <c r="H7344">
        <v>0</v>
      </c>
      <c r="I7344">
        <v>0</v>
      </c>
    </row>
    <row r="7345" spans="1:9" hidden="1" x14ac:dyDescent="0.3">
      <c r="A7345" s="1" t="s">
        <v>159</v>
      </c>
      <c r="B7345" s="1" t="s">
        <v>199</v>
      </c>
      <c r="C7345">
        <v>38.456099999999999</v>
      </c>
      <c r="D7345">
        <v>-92.288399999999996</v>
      </c>
      <c r="E7345" s="1" t="s">
        <v>15</v>
      </c>
      <c r="F7345" t="s">
        <v>3544</v>
      </c>
      <c r="G7345">
        <v>0</v>
      </c>
      <c r="H7345">
        <v>0</v>
      </c>
      <c r="I7345">
        <v>0</v>
      </c>
    </row>
    <row r="7346" spans="1:9" hidden="1" x14ac:dyDescent="0.3">
      <c r="A7346" s="1" t="s">
        <v>159</v>
      </c>
      <c r="B7346" s="1" t="s">
        <v>199</v>
      </c>
      <c r="C7346">
        <v>38.456099999999999</v>
      </c>
      <c r="D7346">
        <v>-92.288399999999996</v>
      </c>
      <c r="E7346" s="1" t="s">
        <v>16</v>
      </c>
      <c r="F7346" t="s">
        <v>3780</v>
      </c>
      <c r="G7346">
        <v>0</v>
      </c>
      <c r="H7346">
        <v>0</v>
      </c>
      <c r="I7346">
        <v>0</v>
      </c>
    </row>
    <row r="7347" spans="1:9" hidden="1" x14ac:dyDescent="0.3">
      <c r="A7347" s="1" t="s">
        <v>159</v>
      </c>
      <c r="B7347" s="1" t="s">
        <v>199</v>
      </c>
      <c r="C7347">
        <v>38.456099999999999</v>
      </c>
      <c r="D7347">
        <v>-92.288399999999996</v>
      </c>
      <c r="E7347" s="1" t="s">
        <v>17</v>
      </c>
      <c r="F7347" t="s">
        <v>4015</v>
      </c>
      <c r="G7347">
        <v>0</v>
      </c>
      <c r="H7347">
        <v>0</v>
      </c>
      <c r="I7347">
        <v>0</v>
      </c>
    </row>
    <row r="7348" spans="1:9" hidden="1" x14ac:dyDescent="0.3">
      <c r="A7348" s="1" t="s">
        <v>159</v>
      </c>
      <c r="B7348" s="1" t="s">
        <v>199</v>
      </c>
      <c r="C7348">
        <v>38.456099999999999</v>
      </c>
      <c r="D7348">
        <v>-92.288399999999996</v>
      </c>
      <c r="E7348" s="1" t="s">
        <v>18</v>
      </c>
      <c r="F7348" t="s">
        <v>4250</v>
      </c>
      <c r="G7348">
        <v>0</v>
      </c>
      <c r="H7348">
        <v>0</v>
      </c>
      <c r="I7348">
        <v>0</v>
      </c>
    </row>
    <row r="7349" spans="1:9" hidden="1" x14ac:dyDescent="0.3">
      <c r="A7349" s="1" t="s">
        <v>159</v>
      </c>
      <c r="B7349" s="1" t="s">
        <v>199</v>
      </c>
      <c r="C7349">
        <v>38.456099999999999</v>
      </c>
      <c r="D7349">
        <v>-92.288399999999996</v>
      </c>
      <c r="E7349" s="1" t="s">
        <v>19</v>
      </c>
      <c r="F7349" t="s">
        <v>4485</v>
      </c>
      <c r="G7349">
        <v>0</v>
      </c>
      <c r="H7349">
        <v>0</v>
      </c>
      <c r="I7349">
        <v>0</v>
      </c>
    </row>
    <row r="7350" spans="1:9" hidden="1" x14ac:dyDescent="0.3">
      <c r="A7350" s="1" t="s">
        <v>159</v>
      </c>
      <c r="B7350" s="1" t="s">
        <v>199</v>
      </c>
      <c r="C7350">
        <v>38.456099999999999</v>
      </c>
      <c r="D7350">
        <v>-92.288399999999996</v>
      </c>
      <c r="E7350" s="1" t="s">
        <v>20</v>
      </c>
      <c r="F7350" t="s">
        <v>4720</v>
      </c>
      <c r="G7350">
        <v>0</v>
      </c>
      <c r="H7350">
        <v>0</v>
      </c>
      <c r="I7350">
        <v>0</v>
      </c>
    </row>
    <row r="7351" spans="1:9" hidden="1" x14ac:dyDescent="0.3">
      <c r="A7351" s="1" t="s">
        <v>159</v>
      </c>
      <c r="B7351" s="1" t="s">
        <v>199</v>
      </c>
      <c r="C7351">
        <v>38.456099999999999</v>
      </c>
      <c r="D7351">
        <v>-92.288399999999996</v>
      </c>
      <c r="E7351" s="1" t="s">
        <v>21</v>
      </c>
      <c r="F7351" t="s">
        <v>4955</v>
      </c>
      <c r="G7351">
        <v>0</v>
      </c>
      <c r="H7351">
        <v>0</v>
      </c>
      <c r="I7351">
        <v>0</v>
      </c>
    </row>
    <row r="7352" spans="1:9" hidden="1" x14ac:dyDescent="0.3">
      <c r="A7352" s="1" t="s">
        <v>159</v>
      </c>
      <c r="B7352" s="1" t="s">
        <v>199</v>
      </c>
      <c r="C7352">
        <v>38.456099999999999</v>
      </c>
      <c r="D7352">
        <v>-92.288399999999996</v>
      </c>
      <c r="E7352" s="1" t="s">
        <v>22</v>
      </c>
      <c r="F7352" t="s">
        <v>5190</v>
      </c>
      <c r="G7352">
        <v>0</v>
      </c>
      <c r="H7352">
        <v>0</v>
      </c>
      <c r="I7352">
        <v>0</v>
      </c>
    </row>
    <row r="7353" spans="1:9" hidden="1" x14ac:dyDescent="0.3">
      <c r="A7353" s="1" t="s">
        <v>159</v>
      </c>
      <c r="B7353" s="1" t="s">
        <v>199</v>
      </c>
      <c r="C7353">
        <v>38.456099999999999</v>
      </c>
      <c r="D7353">
        <v>-92.288399999999996</v>
      </c>
      <c r="E7353" s="1" t="s">
        <v>23</v>
      </c>
      <c r="F7353" t="s">
        <v>5425</v>
      </c>
      <c r="G7353">
        <v>0</v>
      </c>
      <c r="H7353">
        <v>0</v>
      </c>
      <c r="I7353">
        <v>0</v>
      </c>
    </row>
    <row r="7354" spans="1:9" hidden="1" x14ac:dyDescent="0.3">
      <c r="A7354" s="1" t="s">
        <v>159</v>
      </c>
      <c r="B7354" s="1" t="s">
        <v>199</v>
      </c>
      <c r="C7354">
        <v>38.456099999999999</v>
      </c>
      <c r="D7354">
        <v>-92.288399999999996</v>
      </c>
      <c r="E7354" s="1" t="s">
        <v>24</v>
      </c>
      <c r="F7354" t="s">
        <v>5660</v>
      </c>
      <c r="G7354">
        <v>0</v>
      </c>
      <c r="H7354">
        <v>0</v>
      </c>
      <c r="I7354">
        <v>0</v>
      </c>
    </row>
    <row r="7355" spans="1:9" hidden="1" x14ac:dyDescent="0.3">
      <c r="A7355" s="1" t="s">
        <v>159</v>
      </c>
      <c r="B7355" s="1" t="s">
        <v>199</v>
      </c>
      <c r="C7355">
        <v>38.456099999999999</v>
      </c>
      <c r="D7355">
        <v>-92.288399999999996</v>
      </c>
      <c r="E7355" s="1" t="s">
        <v>25</v>
      </c>
      <c r="F7355" t="s">
        <v>5894</v>
      </c>
      <c r="G7355">
        <v>0</v>
      </c>
      <c r="H7355">
        <v>0</v>
      </c>
      <c r="I7355">
        <v>0</v>
      </c>
    </row>
    <row r="7356" spans="1:9" hidden="1" x14ac:dyDescent="0.3">
      <c r="A7356" s="1" t="s">
        <v>159</v>
      </c>
      <c r="B7356" s="1" t="s">
        <v>199</v>
      </c>
      <c r="C7356">
        <v>38.456099999999999</v>
      </c>
      <c r="D7356">
        <v>-92.288399999999996</v>
      </c>
      <c r="E7356" s="1" t="s">
        <v>26</v>
      </c>
      <c r="F7356" t="s">
        <v>6128</v>
      </c>
      <c r="G7356">
        <v>0</v>
      </c>
      <c r="H7356">
        <v>0</v>
      </c>
      <c r="I7356">
        <v>0</v>
      </c>
    </row>
    <row r="7357" spans="1:9" hidden="1" x14ac:dyDescent="0.3">
      <c r="A7357" s="1" t="s">
        <v>159</v>
      </c>
      <c r="B7357" s="1" t="s">
        <v>199</v>
      </c>
      <c r="C7357">
        <v>38.456099999999999</v>
      </c>
      <c r="D7357">
        <v>-92.288399999999996</v>
      </c>
      <c r="E7357" s="1" t="s">
        <v>27</v>
      </c>
      <c r="F7357" t="s">
        <v>6362</v>
      </c>
      <c r="G7357">
        <v>0</v>
      </c>
      <c r="H7357">
        <v>0</v>
      </c>
      <c r="I7357">
        <v>0</v>
      </c>
    </row>
    <row r="7358" spans="1:9" hidden="1" x14ac:dyDescent="0.3">
      <c r="A7358" s="1" t="s">
        <v>159</v>
      </c>
      <c r="B7358" s="1" t="s">
        <v>199</v>
      </c>
      <c r="C7358">
        <v>38.456099999999999</v>
      </c>
      <c r="D7358">
        <v>-92.288399999999996</v>
      </c>
      <c r="E7358" s="1" t="s">
        <v>28</v>
      </c>
      <c r="F7358" t="s">
        <v>6596</v>
      </c>
      <c r="G7358">
        <v>0</v>
      </c>
      <c r="H7358">
        <v>0</v>
      </c>
      <c r="I7358">
        <v>0</v>
      </c>
    </row>
    <row r="7359" spans="1:9" hidden="1" x14ac:dyDescent="0.3">
      <c r="A7359" s="1" t="s">
        <v>159</v>
      </c>
      <c r="B7359" s="1" t="s">
        <v>199</v>
      </c>
      <c r="C7359">
        <v>38.456099999999999</v>
      </c>
      <c r="D7359">
        <v>-92.288399999999996</v>
      </c>
      <c r="E7359" s="1" t="s">
        <v>29</v>
      </c>
      <c r="F7359" t="s">
        <v>6830</v>
      </c>
      <c r="G7359">
        <v>0</v>
      </c>
      <c r="H7359">
        <v>0</v>
      </c>
      <c r="I7359">
        <v>0</v>
      </c>
    </row>
    <row r="7360" spans="1:9" hidden="1" x14ac:dyDescent="0.3">
      <c r="A7360" s="1" t="s">
        <v>159</v>
      </c>
      <c r="B7360" s="1" t="s">
        <v>199</v>
      </c>
      <c r="C7360">
        <v>38.456099999999999</v>
      </c>
      <c r="D7360">
        <v>-92.288399999999996</v>
      </c>
      <c r="E7360" s="1" t="s">
        <v>30</v>
      </c>
      <c r="F7360" t="s">
        <v>7064</v>
      </c>
      <c r="G7360">
        <v>0</v>
      </c>
      <c r="H7360">
        <v>0</v>
      </c>
      <c r="I7360">
        <v>0</v>
      </c>
    </row>
    <row r="7361" spans="1:9" hidden="1" x14ac:dyDescent="0.3">
      <c r="A7361" s="1" t="s">
        <v>159</v>
      </c>
      <c r="B7361" s="1" t="s">
        <v>199</v>
      </c>
      <c r="C7361">
        <v>38.456099999999999</v>
      </c>
      <c r="D7361">
        <v>-92.288399999999996</v>
      </c>
      <c r="E7361" s="1" t="s">
        <v>31</v>
      </c>
      <c r="F7361" t="s">
        <v>7298</v>
      </c>
      <c r="G7361">
        <v>0</v>
      </c>
      <c r="H7361">
        <v>0</v>
      </c>
      <c r="I7361">
        <v>0</v>
      </c>
    </row>
    <row r="7362" spans="1:9" hidden="1" x14ac:dyDescent="0.3">
      <c r="A7362" s="1" t="s">
        <v>159</v>
      </c>
      <c r="B7362" s="1" t="s">
        <v>199</v>
      </c>
      <c r="C7362">
        <v>38.456099999999999</v>
      </c>
      <c r="D7362">
        <v>-92.288399999999996</v>
      </c>
      <c r="E7362" s="1" t="s">
        <v>32</v>
      </c>
      <c r="F7362" t="s">
        <v>7532</v>
      </c>
      <c r="G7362">
        <v>0</v>
      </c>
      <c r="H7362">
        <v>0</v>
      </c>
      <c r="I7362">
        <v>0</v>
      </c>
    </row>
    <row r="7363" spans="1:9" hidden="1" x14ac:dyDescent="0.3">
      <c r="A7363" s="1" t="s">
        <v>159</v>
      </c>
      <c r="B7363" s="1" t="s">
        <v>199</v>
      </c>
      <c r="C7363">
        <v>38.456099999999999</v>
      </c>
      <c r="D7363">
        <v>-92.288399999999996</v>
      </c>
      <c r="E7363" s="1" t="s">
        <v>33</v>
      </c>
      <c r="F7363" t="s">
        <v>7766</v>
      </c>
      <c r="G7363">
        <v>0</v>
      </c>
      <c r="H7363">
        <v>0</v>
      </c>
      <c r="I7363">
        <v>0</v>
      </c>
    </row>
    <row r="7364" spans="1:9" hidden="1" x14ac:dyDescent="0.3">
      <c r="A7364" s="1" t="s">
        <v>159</v>
      </c>
      <c r="B7364" s="1" t="s">
        <v>199</v>
      </c>
      <c r="C7364">
        <v>38.456099999999999</v>
      </c>
      <c r="D7364">
        <v>-92.288399999999996</v>
      </c>
      <c r="E7364" s="1" t="s">
        <v>34</v>
      </c>
      <c r="F7364" t="s">
        <v>8000</v>
      </c>
      <c r="G7364">
        <v>0</v>
      </c>
      <c r="H7364">
        <v>0</v>
      </c>
      <c r="I7364">
        <v>0</v>
      </c>
    </row>
    <row r="7365" spans="1:9" hidden="1" x14ac:dyDescent="0.3">
      <c r="A7365" s="1" t="s">
        <v>159</v>
      </c>
      <c r="B7365" s="1" t="s">
        <v>199</v>
      </c>
      <c r="C7365">
        <v>38.456099999999999</v>
      </c>
      <c r="D7365">
        <v>-92.288399999999996</v>
      </c>
      <c r="E7365" s="1" t="s">
        <v>35</v>
      </c>
      <c r="F7365" t="s">
        <v>8232</v>
      </c>
      <c r="G7365">
        <v>0</v>
      </c>
      <c r="H7365">
        <v>0</v>
      </c>
      <c r="I7365">
        <v>0</v>
      </c>
    </row>
    <row r="7366" spans="1:9" hidden="1" x14ac:dyDescent="0.3">
      <c r="A7366" s="1" t="s">
        <v>159</v>
      </c>
      <c r="B7366" s="1" t="s">
        <v>199</v>
      </c>
      <c r="C7366">
        <v>38.456099999999999</v>
      </c>
      <c r="D7366">
        <v>-92.288399999999996</v>
      </c>
      <c r="E7366" s="1" t="s">
        <v>36</v>
      </c>
      <c r="F7366" t="s">
        <v>8464</v>
      </c>
      <c r="G7366">
        <v>0</v>
      </c>
      <c r="H7366">
        <v>0</v>
      </c>
      <c r="I7366">
        <v>0</v>
      </c>
    </row>
    <row r="7367" spans="1:9" hidden="1" x14ac:dyDescent="0.3">
      <c r="A7367" s="1" t="s">
        <v>159</v>
      </c>
      <c r="B7367" s="1" t="s">
        <v>199</v>
      </c>
      <c r="C7367">
        <v>38.456099999999999</v>
      </c>
      <c r="D7367">
        <v>-92.288399999999996</v>
      </c>
      <c r="E7367" s="1" t="s">
        <v>37</v>
      </c>
      <c r="F7367" t="s">
        <v>8695</v>
      </c>
      <c r="G7367">
        <v>0</v>
      </c>
      <c r="H7367">
        <v>0</v>
      </c>
      <c r="I7367">
        <v>0</v>
      </c>
    </row>
    <row r="7368" spans="1:9" hidden="1" x14ac:dyDescent="0.3">
      <c r="A7368" s="1" t="s">
        <v>159</v>
      </c>
      <c r="B7368" s="1" t="s">
        <v>199</v>
      </c>
      <c r="C7368">
        <v>38.456099999999999</v>
      </c>
      <c r="D7368">
        <v>-92.288399999999996</v>
      </c>
      <c r="E7368" s="1" t="s">
        <v>38</v>
      </c>
      <c r="F7368" t="s">
        <v>8926</v>
      </c>
      <c r="G7368">
        <v>0</v>
      </c>
      <c r="H7368">
        <v>0</v>
      </c>
      <c r="I7368">
        <v>0</v>
      </c>
    </row>
    <row r="7369" spans="1:9" hidden="1" x14ac:dyDescent="0.3">
      <c r="A7369" s="1" t="s">
        <v>159</v>
      </c>
      <c r="B7369" s="1" t="s">
        <v>199</v>
      </c>
      <c r="C7369">
        <v>38.456099999999999</v>
      </c>
      <c r="D7369">
        <v>-92.288399999999996</v>
      </c>
      <c r="E7369" s="1" t="s">
        <v>39</v>
      </c>
      <c r="F7369" t="s">
        <v>9157</v>
      </c>
      <c r="G7369">
        <v>0</v>
      </c>
      <c r="H7369">
        <v>0</v>
      </c>
      <c r="I7369">
        <v>0</v>
      </c>
    </row>
    <row r="7370" spans="1:9" hidden="1" x14ac:dyDescent="0.3">
      <c r="A7370" s="1" t="s">
        <v>159</v>
      </c>
      <c r="B7370" s="1" t="s">
        <v>199</v>
      </c>
      <c r="C7370">
        <v>38.456099999999999</v>
      </c>
      <c r="D7370">
        <v>-92.288399999999996</v>
      </c>
      <c r="E7370" s="1" t="s">
        <v>40</v>
      </c>
      <c r="F7370" t="s">
        <v>9388</v>
      </c>
      <c r="G7370">
        <v>0</v>
      </c>
      <c r="H7370">
        <v>0</v>
      </c>
      <c r="I7370">
        <v>0</v>
      </c>
    </row>
    <row r="7371" spans="1:9" hidden="1" x14ac:dyDescent="0.3">
      <c r="A7371" s="1" t="s">
        <v>159</v>
      </c>
      <c r="B7371" s="1" t="s">
        <v>199</v>
      </c>
      <c r="C7371">
        <v>38.456099999999999</v>
      </c>
      <c r="D7371">
        <v>-92.288399999999996</v>
      </c>
      <c r="E7371" s="1" t="s">
        <v>41</v>
      </c>
      <c r="F7371" t="s">
        <v>9619</v>
      </c>
      <c r="G7371">
        <v>0</v>
      </c>
      <c r="H7371">
        <v>0</v>
      </c>
      <c r="I7371">
        <v>0</v>
      </c>
    </row>
    <row r="7372" spans="1:9" hidden="1" x14ac:dyDescent="0.3">
      <c r="A7372" s="1" t="s">
        <v>159</v>
      </c>
      <c r="B7372" s="1" t="s">
        <v>199</v>
      </c>
      <c r="C7372">
        <v>38.456099999999999</v>
      </c>
      <c r="D7372">
        <v>-92.288399999999996</v>
      </c>
      <c r="E7372" s="1" t="s">
        <v>42</v>
      </c>
      <c r="F7372" t="s">
        <v>9850</v>
      </c>
      <c r="G7372">
        <v>0</v>
      </c>
      <c r="H7372">
        <v>0</v>
      </c>
      <c r="I7372">
        <v>0</v>
      </c>
    </row>
    <row r="7373" spans="1:9" hidden="1" x14ac:dyDescent="0.3">
      <c r="A7373" s="1" t="s">
        <v>159</v>
      </c>
      <c r="B7373" s="1" t="s">
        <v>199</v>
      </c>
      <c r="C7373">
        <v>38.456099999999999</v>
      </c>
      <c r="D7373">
        <v>-92.288399999999996</v>
      </c>
      <c r="E7373" s="1" t="s">
        <v>43</v>
      </c>
      <c r="F7373" t="s">
        <v>10079</v>
      </c>
      <c r="G7373">
        <v>0</v>
      </c>
      <c r="H7373">
        <v>0</v>
      </c>
      <c r="I7373">
        <v>0</v>
      </c>
    </row>
    <row r="7374" spans="1:9" hidden="1" x14ac:dyDescent="0.3">
      <c r="A7374" s="1" t="s">
        <v>159</v>
      </c>
      <c r="B7374" s="1" t="s">
        <v>199</v>
      </c>
      <c r="C7374">
        <v>38.456099999999999</v>
      </c>
      <c r="D7374">
        <v>-92.288399999999996</v>
      </c>
      <c r="E7374" s="1" t="s">
        <v>44</v>
      </c>
      <c r="F7374" t="s">
        <v>10307</v>
      </c>
      <c r="G7374">
        <v>0</v>
      </c>
      <c r="H7374">
        <v>0</v>
      </c>
      <c r="I7374">
        <v>0</v>
      </c>
    </row>
    <row r="7375" spans="1:9" hidden="1" x14ac:dyDescent="0.3">
      <c r="A7375" s="1" t="s">
        <v>159</v>
      </c>
      <c r="B7375" s="1" t="s">
        <v>199</v>
      </c>
      <c r="C7375">
        <v>38.456099999999999</v>
      </c>
      <c r="D7375">
        <v>-92.288399999999996</v>
      </c>
      <c r="E7375" s="1" t="s">
        <v>45</v>
      </c>
      <c r="F7375" t="s">
        <v>10528</v>
      </c>
      <c r="G7375">
        <v>0</v>
      </c>
      <c r="H7375">
        <v>0</v>
      </c>
      <c r="I7375">
        <v>0</v>
      </c>
    </row>
    <row r="7376" spans="1:9" hidden="1" x14ac:dyDescent="0.3">
      <c r="A7376" s="1" t="s">
        <v>159</v>
      </c>
      <c r="B7376" s="1" t="s">
        <v>199</v>
      </c>
      <c r="C7376">
        <v>38.456099999999999</v>
      </c>
      <c r="D7376">
        <v>-92.288399999999996</v>
      </c>
      <c r="E7376" s="1" t="s">
        <v>46</v>
      </c>
      <c r="F7376" t="s">
        <v>10744</v>
      </c>
      <c r="G7376">
        <v>0</v>
      </c>
      <c r="H7376">
        <v>0</v>
      </c>
      <c r="I7376">
        <v>0</v>
      </c>
    </row>
    <row r="7377" spans="1:9" hidden="1" x14ac:dyDescent="0.3">
      <c r="A7377" s="1" t="s">
        <v>159</v>
      </c>
      <c r="B7377" s="1" t="s">
        <v>199</v>
      </c>
      <c r="C7377">
        <v>38.456099999999999</v>
      </c>
      <c r="D7377">
        <v>-92.288399999999996</v>
      </c>
      <c r="E7377" s="1" t="s">
        <v>47</v>
      </c>
      <c r="F7377" t="s">
        <v>10959</v>
      </c>
      <c r="G7377">
        <v>0</v>
      </c>
      <c r="H7377">
        <v>0</v>
      </c>
      <c r="I7377">
        <v>0</v>
      </c>
    </row>
    <row r="7378" spans="1:9" hidden="1" x14ac:dyDescent="0.3">
      <c r="A7378" s="1" t="s">
        <v>159</v>
      </c>
      <c r="B7378" s="1" t="s">
        <v>199</v>
      </c>
      <c r="C7378">
        <v>38.456099999999999</v>
      </c>
      <c r="D7378">
        <v>-92.288399999999996</v>
      </c>
      <c r="E7378" s="1" t="s">
        <v>48</v>
      </c>
      <c r="F7378" t="s">
        <v>11762</v>
      </c>
      <c r="G7378">
        <v>0</v>
      </c>
      <c r="H7378">
        <v>0</v>
      </c>
      <c r="I7378">
        <v>0</v>
      </c>
    </row>
    <row r="7379" spans="1:9" hidden="1" x14ac:dyDescent="0.3">
      <c r="A7379" s="1" t="s">
        <v>159</v>
      </c>
      <c r="B7379" s="1" t="s">
        <v>199</v>
      </c>
      <c r="C7379">
        <v>38.456099999999999</v>
      </c>
      <c r="D7379">
        <v>-92.288399999999996</v>
      </c>
      <c r="E7379" s="1" t="s">
        <v>49</v>
      </c>
      <c r="F7379" t="s">
        <v>11953</v>
      </c>
      <c r="G7379">
        <v>0</v>
      </c>
      <c r="H7379">
        <v>0</v>
      </c>
      <c r="I7379">
        <v>0</v>
      </c>
    </row>
    <row r="7380" spans="1:9" hidden="1" x14ac:dyDescent="0.3">
      <c r="A7380" s="1" t="s">
        <v>159</v>
      </c>
      <c r="B7380" s="1" t="s">
        <v>199</v>
      </c>
      <c r="C7380">
        <v>38.456099999999999</v>
      </c>
      <c r="D7380">
        <v>-92.288399999999996</v>
      </c>
      <c r="E7380" s="1" t="s">
        <v>50</v>
      </c>
      <c r="F7380" t="s">
        <v>12125</v>
      </c>
      <c r="G7380">
        <v>0</v>
      </c>
      <c r="H7380">
        <v>0</v>
      </c>
      <c r="I7380">
        <v>0</v>
      </c>
    </row>
    <row r="7381" spans="1:9" hidden="1" x14ac:dyDescent="0.3">
      <c r="A7381" s="1" t="s">
        <v>159</v>
      </c>
      <c r="B7381" s="1" t="s">
        <v>199</v>
      </c>
      <c r="C7381">
        <v>38.456099999999999</v>
      </c>
      <c r="D7381">
        <v>-92.288399999999996</v>
      </c>
      <c r="E7381" s="1" t="s">
        <v>51</v>
      </c>
      <c r="F7381" t="s">
        <v>12274</v>
      </c>
      <c r="G7381">
        <v>0</v>
      </c>
      <c r="H7381">
        <v>0</v>
      </c>
      <c r="I7381">
        <v>0</v>
      </c>
    </row>
    <row r="7382" spans="1:9" hidden="1" x14ac:dyDescent="0.3">
      <c r="A7382" s="1" t="s">
        <v>159</v>
      </c>
      <c r="B7382" s="1" t="s">
        <v>199</v>
      </c>
      <c r="C7382">
        <v>38.456099999999999</v>
      </c>
      <c r="D7382">
        <v>-92.288399999999996</v>
      </c>
      <c r="E7382" s="1" t="s">
        <v>52</v>
      </c>
      <c r="F7382" t="s">
        <v>17602</v>
      </c>
      <c r="G7382">
        <v>0</v>
      </c>
      <c r="H7382">
        <v>1</v>
      </c>
      <c r="I7382">
        <v>0</v>
      </c>
    </row>
    <row r="7383" spans="1:9" hidden="1" x14ac:dyDescent="0.3">
      <c r="A7383" s="1" t="s">
        <v>159</v>
      </c>
      <c r="B7383" s="1" t="s">
        <v>199</v>
      </c>
      <c r="C7383">
        <v>38.456099999999999</v>
      </c>
      <c r="D7383">
        <v>-92.288399999999996</v>
      </c>
      <c r="E7383" s="1" t="s">
        <v>53</v>
      </c>
      <c r="F7383" t="s">
        <v>17603</v>
      </c>
      <c r="G7383">
        <v>0</v>
      </c>
      <c r="H7383">
        <v>1</v>
      </c>
      <c r="I7383">
        <v>0</v>
      </c>
    </row>
    <row r="7384" spans="1:9" hidden="1" x14ac:dyDescent="0.3">
      <c r="A7384" s="1" t="s">
        <v>159</v>
      </c>
      <c r="B7384" s="1" t="s">
        <v>199</v>
      </c>
      <c r="C7384">
        <v>38.456099999999999</v>
      </c>
      <c r="D7384">
        <v>-92.288399999999996</v>
      </c>
      <c r="E7384" s="1" t="s">
        <v>54</v>
      </c>
      <c r="F7384" t="s">
        <v>17604</v>
      </c>
      <c r="G7384">
        <v>0</v>
      </c>
      <c r="H7384">
        <v>1</v>
      </c>
      <c r="I7384">
        <v>0</v>
      </c>
    </row>
    <row r="7385" spans="1:9" hidden="1" x14ac:dyDescent="0.3">
      <c r="A7385" s="1" t="s">
        <v>159</v>
      </c>
      <c r="B7385" s="1" t="s">
        <v>199</v>
      </c>
      <c r="C7385">
        <v>38.456099999999999</v>
      </c>
      <c r="D7385">
        <v>-92.288399999999996</v>
      </c>
      <c r="E7385" s="1" t="s">
        <v>21548</v>
      </c>
      <c r="F7385" t="s">
        <v>21690</v>
      </c>
      <c r="G7385">
        <v>0</v>
      </c>
      <c r="H7385">
        <v>2</v>
      </c>
      <c r="I7385">
        <v>0</v>
      </c>
    </row>
    <row r="7386" spans="1:9" hidden="1" x14ac:dyDescent="0.3">
      <c r="A7386" s="1" t="s">
        <v>159</v>
      </c>
      <c r="B7386" s="1" t="s">
        <v>200</v>
      </c>
      <c r="C7386">
        <v>44.045900000000003</v>
      </c>
      <c r="D7386">
        <v>-72.710700000000003</v>
      </c>
      <c r="E7386" s="1" t="s">
        <v>4</v>
      </c>
      <c r="F7386" t="s">
        <v>916</v>
      </c>
      <c r="G7386">
        <v>0</v>
      </c>
      <c r="H7386">
        <v>0</v>
      </c>
      <c r="I7386">
        <v>0</v>
      </c>
    </row>
    <row r="7387" spans="1:9" hidden="1" x14ac:dyDescent="0.3">
      <c r="A7387" s="1" t="s">
        <v>159</v>
      </c>
      <c r="B7387" s="1" t="s">
        <v>200</v>
      </c>
      <c r="C7387">
        <v>44.045900000000003</v>
      </c>
      <c r="D7387">
        <v>-72.710700000000003</v>
      </c>
      <c r="E7387" s="1" t="s">
        <v>5</v>
      </c>
      <c r="F7387" t="s">
        <v>1158</v>
      </c>
      <c r="G7387">
        <v>0</v>
      </c>
      <c r="H7387">
        <v>0</v>
      </c>
      <c r="I7387">
        <v>0</v>
      </c>
    </row>
    <row r="7388" spans="1:9" hidden="1" x14ac:dyDescent="0.3">
      <c r="A7388" s="1" t="s">
        <v>159</v>
      </c>
      <c r="B7388" s="1" t="s">
        <v>200</v>
      </c>
      <c r="C7388">
        <v>44.045900000000003</v>
      </c>
      <c r="D7388">
        <v>-72.710700000000003</v>
      </c>
      <c r="E7388" s="1" t="s">
        <v>6</v>
      </c>
      <c r="F7388" t="s">
        <v>1400</v>
      </c>
      <c r="G7388">
        <v>0</v>
      </c>
      <c r="H7388">
        <v>0</v>
      </c>
      <c r="I7388">
        <v>0</v>
      </c>
    </row>
    <row r="7389" spans="1:9" hidden="1" x14ac:dyDescent="0.3">
      <c r="A7389" s="1" t="s">
        <v>159</v>
      </c>
      <c r="B7389" s="1" t="s">
        <v>200</v>
      </c>
      <c r="C7389">
        <v>44.045900000000003</v>
      </c>
      <c r="D7389">
        <v>-72.710700000000003</v>
      </c>
      <c r="E7389" s="1" t="s">
        <v>7</v>
      </c>
      <c r="F7389" t="s">
        <v>1641</v>
      </c>
      <c r="G7389">
        <v>0</v>
      </c>
      <c r="H7389">
        <v>0</v>
      </c>
      <c r="I7389">
        <v>0</v>
      </c>
    </row>
    <row r="7390" spans="1:9" hidden="1" x14ac:dyDescent="0.3">
      <c r="A7390" s="1" t="s">
        <v>159</v>
      </c>
      <c r="B7390" s="1" t="s">
        <v>200</v>
      </c>
      <c r="C7390">
        <v>44.045900000000003</v>
      </c>
      <c r="D7390">
        <v>-72.710700000000003</v>
      </c>
      <c r="E7390" s="1" t="s">
        <v>8</v>
      </c>
      <c r="F7390" t="s">
        <v>1882</v>
      </c>
      <c r="G7390">
        <v>0</v>
      </c>
      <c r="H7390">
        <v>0</v>
      </c>
      <c r="I7390">
        <v>0</v>
      </c>
    </row>
    <row r="7391" spans="1:9" hidden="1" x14ac:dyDescent="0.3">
      <c r="A7391" s="1" t="s">
        <v>159</v>
      </c>
      <c r="B7391" s="1" t="s">
        <v>200</v>
      </c>
      <c r="C7391">
        <v>44.045900000000003</v>
      </c>
      <c r="D7391">
        <v>-72.710700000000003</v>
      </c>
      <c r="E7391" s="1" t="s">
        <v>9</v>
      </c>
      <c r="F7391" t="s">
        <v>2120</v>
      </c>
      <c r="G7391">
        <v>0</v>
      </c>
      <c r="H7391">
        <v>0</v>
      </c>
      <c r="I7391">
        <v>0</v>
      </c>
    </row>
    <row r="7392" spans="1:9" hidden="1" x14ac:dyDescent="0.3">
      <c r="A7392" s="1" t="s">
        <v>159</v>
      </c>
      <c r="B7392" s="1" t="s">
        <v>200</v>
      </c>
      <c r="C7392">
        <v>44.045900000000003</v>
      </c>
      <c r="D7392">
        <v>-72.710700000000003</v>
      </c>
      <c r="E7392" s="1" t="s">
        <v>10</v>
      </c>
      <c r="F7392" t="s">
        <v>2358</v>
      </c>
      <c r="G7392">
        <v>0</v>
      </c>
      <c r="H7392">
        <v>0</v>
      </c>
      <c r="I7392">
        <v>0</v>
      </c>
    </row>
    <row r="7393" spans="1:9" hidden="1" x14ac:dyDescent="0.3">
      <c r="A7393" s="1" t="s">
        <v>159</v>
      </c>
      <c r="B7393" s="1" t="s">
        <v>200</v>
      </c>
      <c r="C7393">
        <v>44.045900000000003</v>
      </c>
      <c r="D7393">
        <v>-72.710700000000003</v>
      </c>
      <c r="E7393" s="1" t="s">
        <v>11</v>
      </c>
      <c r="F7393" t="s">
        <v>2596</v>
      </c>
      <c r="G7393">
        <v>0</v>
      </c>
      <c r="H7393">
        <v>0</v>
      </c>
      <c r="I7393">
        <v>0</v>
      </c>
    </row>
    <row r="7394" spans="1:9" hidden="1" x14ac:dyDescent="0.3">
      <c r="A7394" s="1" t="s">
        <v>159</v>
      </c>
      <c r="B7394" s="1" t="s">
        <v>200</v>
      </c>
      <c r="C7394">
        <v>44.045900000000003</v>
      </c>
      <c r="D7394">
        <v>-72.710700000000003</v>
      </c>
      <c r="E7394" s="1" t="s">
        <v>12</v>
      </c>
      <c r="F7394" t="s">
        <v>2834</v>
      </c>
      <c r="G7394">
        <v>0</v>
      </c>
      <c r="H7394">
        <v>0</v>
      </c>
      <c r="I7394">
        <v>0</v>
      </c>
    </row>
    <row r="7395" spans="1:9" hidden="1" x14ac:dyDescent="0.3">
      <c r="A7395" s="1" t="s">
        <v>159</v>
      </c>
      <c r="B7395" s="1" t="s">
        <v>200</v>
      </c>
      <c r="C7395">
        <v>44.045900000000003</v>
      </c>
      <c r="D7395">
        <v>-72.710700000000003</v>
      </c>
      <c r="E7395" s="1" t="s">
        <v>13</v>
      </c>
      <c r="F7395" t="s">
        <v>3072</v>
      </c>
      <c r="G7395">
        <v>0</v>
      </c>
      <c r="H7395">
        <v>0</v>
      </c>
      <c r="I7395">
        <v>0</v>
      </c>
    </row>
    <row r="7396" spans="1:9" hidden="1" x14ac:dyDescent="0.3">
      <c r="A7396" s="1" t="s">
        <v>159</v>
      </c>
      <c r="B7396" s="1" t="s">
        <v>200</v>
      </c>
      <c r="C7396">
        <v>44.045900000000003</v>
      </c>
      <c r="D7396">
        <v>-72.710700000000003</v>
      </c>
      <c r="E7396" s="1" t="s">
        <v>14</v>
      </c>
      <c r="F7396" t="s">
        <v>3309</v>
      </c>
      <c r="G7396">
        <v>0</v>
      </c>
      <c r="H7396">
        <v>0</v>
      </c>
      <c r="I7396">
        <v>0</v>
      </c>
    </row>
    <row r="7397" spans="1:9" hidden="1" x14ac:dyDescent="0.3">
      <c r="A7397" s="1" t="s">
        <v>159</v>
      </c>
      <c r="B7397" s="1" t="s">
        <v>200</v>
      </c>
      <c r="C7397">
        <v>44.045900000000003</v>
      </c>
      <c r="D7397">
        <v>-72.710700000000003</v>
      </c>
      <c r="E7397" s="1" t="s">
        <v>15</v>
      </c>
      <c r="F7397" t="s">
        <v>3545</v>
      </c>
      <c r="G7397">
        <v>0</v>
      </c>
      <c r="H7397">
        <v>0</v>
      </c>
      <c r="I7397">
        <v>0</v>
      </c>
    </row>
    <row r="7398" spans="1:9" hidden="1" x14ac:dyDescent="0.3">
      <c r="A7398" s="1" t="s">
        <v>159</v>
      </c>
      <c r="B7398" s="1" t="s">
        <v>200</v>
      </c>
      <c r="C7398">
        <v>44.045900000000003</v>
      </c>
      <c r="D7398">
        <v>-72.710700000000003</v>
      </c>
      <c r="E7398" s="1" t="s">
        <v>16</v>
      </c>
      <c r="F7398" t="s">
        <v>3781</v>
      </c>
      <c r="G7398">
        <v>0</v>
      </c>
      <c r="H7398">
        <v>0</v>
      </c>
      <c r="I7398">
        <v>0</v>
      </c>
    </row>
    <row r="7399" spans="1:9" hidden="1" x14ac:dyDescent="0.3">
      <c r="A7399" s="1" t="s">
        <v>159</v>
      </c>
      <c r="B7399" s="1" t="s">
        <v>200</v>
      </c>
      <c r="C7399">
        <v>44.045900000000003</v>
      </c>
      <c r="D7399">
        <v>-72.710700000000003</v>
      </c>
      <c r="E7399" s="1" t="s">
        <v>17</v>
      </c>
      <c r="F7399" t="s">
        <v>4016</v>
      </c>
      <c r="G7399">
        <v>0</v>
      </c>
      <c r="H7399">
        <v>0</v>
      </c>
      <c r="I7399">
        <v>0</v>
      </c>
    </row>
    <row r="7400" spans="1:9" hidden="1" x14ac:dyDescent="0.3">
      <c r="A7400" s="1" t="s">
        <v>159</v>
      </c>
      <c r="B7400" s="1" t="s">
        <v>200</v>
      </c>
      <c r="C7400">
        <v>44.045900000000003</v>
      </c>
      <c r="D7400">
        <v>-72.710700000000003</v>
      </c>
      <c r="E7400" s="1" t="s">
        <v>18</v>
      </c>
      <c r="F7400" t="s">
        <v>4251</v>
      </c>
      <c r="G7400">
        <v>0</v>
      </c>
      <c r="H7400">
        <v>0</v>
      </c>
      <c r="I7400">
        <v>0</v>
      </c>
    </row>
    <row r="7401" spans="1:9" hidden="1" x14ac:dyDescent="0.3">
      <c r="A7401" s="1" t="s">
        <v>159</v>
      </c>
      <c r="B7401" s="1" t="s">
        <v>200</v>
      </c>
      <c r="C7401">
        <v>44.045900000000003</v>
      </c>
      <c r="D7401">
        <v>-72.710700000000003</v>
      </c>
      <c r="E7401" s="1" t="s">
        <v>19</v>
      </c>
      <c r="F7401" t="s">
        <v>4486</v>
      </c>
      <c r="G7401">
        <v>0</v>
      </c>
      <c r="H7401">
        <v>0</v>
      </c>
      <c r="I7401">
        <v>0</v>
      </c>
    </row>
    <row r="7402" spans="1:9" hidden="1" x14ac:dyDescent="0.3">
      <c r="A7402" s="1" t="s">
        <v>159</v>
      </c>
      <c r="B7402" s="1" t="s">
        <v>200</v>
      </c>
      <c r="C7402">
        <v>44.045900000000003</v>
      </c>
      <c r="D7402">
        <v>-72.710700000000003</v>
      </c>
      <c r="E7402" s="1" t="s">
        <v>20</v>
      </c>
      <c r="F7402" t="s">
        <v>4721</v>
      </c>
      <c r="G7402">
        <v>0</v>
      </c>
      <c r="H7402">
        <v>0</v>
      </c>
      <c r="I7402">
        <v>0</v>
      </c>
    </row>
    <row r="7403" spans="1:9" hidden="1" x14ac:dyDescent="0.3">
      <c r="A7403" s="1" t="s">
        <v>159</v>
      </c>
      <c r="B7403" s="1" t="s">
        <v>200</v>
      </c>
      <c r="C7403">
        <v>44.045900000000003</v>
      </c>
      <c r="D7403">
        <v>-72.710700000000003</v>
      </c>
      <c r="E7403" s="1" t="s">
        <v>21</v>
      </c>
      <c r="F7403" t="s">
        <v>4956</v>
      </c>
      <c r="G7403">
        <v>0</v>
      </c>
      <c r="H7403">
        <v>0</v>
      </c>
      <c r="I7403">
        <v>0</v>
      </c>
    </row>
    <row r="7404" spans="1:9" hidden="1" x14ac:dyDescent="0.3">
      <c r="A7404" s="1" t="s">
        <v>159</v>
      </c>
      <c r="B7404" s="1" t="s">
        <v>200</v>
      </c>
      <c r="C7404">
        <v>44.045900000000003</v>
      </c>
      <c r="D7404">
        <v>-72.710700000000003</v>
      </c>
      <c r="E7404" s="1" t="s">
        <v>22</v>
      </c>
      <c r="F7404" t="s">
        <v>5191</v>
      </c>
      <c r="G7404">
        <v>0</v>
      </c>
      <c r="H7404">
        <v>0</v>
      </c>
      <c r="I7404">
        <v>0</v>
      </c>
    </row>
    <row r="7405" spans="1:9" hidden="1" x14ac:dyDescent="0.3">
      <c r="A7405" s="1" t="s">
        <v>159</v>
      </c>
      <c r="B7405" s="1" t="s">
        <v>200</v>
      </c>
      <c r="C7405">
        <v>44.045900000000003</v>
      </c>
      <c r="D7405">
        <v>-72.710700000000003</v>
      </c>
      <c r="E7405" s="1" t="s">
        <v>23</v>
      </c>
      <c r="F7405" t="s">
        <v>5426</v>
      </c>
      <c r="G7405">
        <v>0</v>
      </c>
      <c r="H7405">
        <v>0</v>
      </c>
      <c r="I7405">
        <v>0</v>
      </c>
    </row>
    <row r="7406" spans="1:9" hidden="1" x14ac:dyDescent="0.3">
      <c r="A7406" s="1" t="s">
        <v>159</v>
      </c>
      <c r="B7406" s="1" t="s">
        <v>200</v>
      </c>
      <c r="C7406">
        <v>44.045900000000003</v>
      </c>
      <c r="D7406">
        <v>-72.710700000000003</v>
      </c>
      <c r="E7406" s="1" t="s">
        <v>24</v>
      </c>
      <c r="F7406" t="s">
        <v>5661</v>
      </c>
      <c r="G7406">
        <v>0</v>
      </c>
      <c r="H7406">
        <v>0</v>
      </c>
      <c r="I7406">
        <v>0</v>
      </c>
    </row>
    <row r="7407" spans="1:9" hidden="1" x14ac:dyDescent="0.3">
      <c r="A7407" s="1" t="s">
        <v>159</v>
      </c>
      <c r="B7407" s="1" t="s">
        <v>200</v>
      </c>
      <c r="C7407">
        <v>44.045900000000003</v>
      </c>
      <c r="D7407">
        <v>-72.710700000000003</v>
      </c>
      <c r="E7407" s="1" t="s">
        <v>25</v>
      </c>
      <c r="F7407" t="s">
        <v>5895</v>
      </c>
      <c r="G7407">
        <v>0</v>
      </c>
      <c r="H7407">
        <v>0</v>
      </c>
      <c r="I7407">
        <v>0</v>
      </c>
    </row>
    <row r="7408" spans="1:9" hidden="1" x14ac:dyDescent="0.3">
      <c r="A7408" s="1" t="s">
        <v>159</v>
      </c>
      <c r="B7408" s="1" t="s">
        <v>200</v>
      </c>
      <c r="C7408">
        <v>44.045900000000003</v>
      </c>
      <c r="D7408">
        <v>-72.710700000000003</v>
      </c>
      <c r="E7408" s="1" t="s">
        <v>26</v>
      </c>
      <c r="F7408" t="s">
        <v>6129</v>
      </c>
      <c r="G7408">
        <v>0</v>
      </c>
      <c r="H7408">
        <v>0</v>
      </c>
      <c r="I7408">
        <v>0</v>
      </c>
    </row>
    <row r="7409" spans="1:9" hidden="1" x14ac:dyDescent="0.3">
      <c r="A7409" s="1" t="s">
        <v>159</v>
      </c>
      <c r="B7409" s="1" t="s">
        <v>200</v>
      </c>
      <c r="C7409">
        <v>44.045900000000003</v>
      </c>
      <c r="D7409">
        <v>-72.710700000000003</v>
      </c>
      <c r="E7409" s="1" t="s">
        <v>27</v>
      </c>
      <c r="F7409" t="s">
        <v>6363</v>
      </c>
      <c r="G7409">
        <v>0</v>
      </c>
      <c r="H7409">
        <v>0</v>
      </c>
      <c r="I7409">
        <v>0</v>
      </c>
    </row>
    <row r="7410" spans="1:9" hidden="1" x14ac:dyDescent="0.3">
      <c r="A7410" s="1" t="s">
        <v>159</v>
      </c>
      <c r="B7410" s="1" t="s">
        <v>200</v>
      </c>
      <c r="C7410">
        <v>44.045900000000003</v>
      </c>
      <c r="D7410">
        <v>-72.710700000000003</v>
      </c>
      <c r="E7410" s="1" t="s">
        <v>28</v>
      </c>
      <c r="F7410" t="s">
        <v>6597</v>
      </c>
      <c r="G7410">
        <v>0</v>
      </c>
      <c r="H7410">
        <v>0</v>
      </c>
      <c r="I7410">
        <v>0</v>
      </c>
    </row>
    <row r="7411" spans="1:9" hidden="1" x14ac:dyDescent="0.3">
      <c r="A7411" s="1" t="s">
        <v>159</v>
      </c>
      <c r="B7411" s="1" t="s">
        <v>200</v>
      </c>
      <c r="C7411">
        <v>44.045900000000003</v>
      </c>
      <c r="D7411">
        <v>-72.710700000000003</v>
      </c>
      <c r="E7411" s="1" t="s">
        <v>29</v>
      </c>
      <c r="F7411" t="s">
        <v>6831</v>
      </c>
      <c r="G7411">
        <v>0</v>
      </c>
      <c r="H7411">
        <v>0</v>
      </c>
      <c r="I7411">
        <v>0</v>
      </c>
    </row>
    <row r="7412" spans="1:9" hidden="1" x14ac:dyDescent="0.3">
      <c r="A7412" s="1" t="s">
        <v>159</v>
      </c>
      <c r="B7412" s="1" t="s">
        <v>200</v>
      </c>
      <c r="C7412">
        <v>44.045900000000003</v>
      </c>
      <c r="D7412">
        <v>-72.710700000000003</v>
      </c>
      <c r="E7412" s="1" t="s">
        <v>30</v>
      </c>
      <c r="F7412" t="s">
        <v>7065</v>
      </c>
      <c r="G7412">
        <v>0</v>
      </c>
      <c r="H7412">
        <v>0</v>
      </c>
      <c r="I7412">
        <v>0</v>
      </c>
    </row>
    <row r="7413" spans="1:9" hidden="1" x14ac:dyDescent="0.3">
      <c r="A7413" s="1" t="s">
        <v>159</v>
      </c>
      <c r="B7413" s="1" t="s">
        <v>200</v>
      </c>
      <c r="C7413">
        <v>44.045900000000003</v>
      </c>
      <c r="D7413">
        <v>-72.710700000000003</v>
      </c>
      <c r="E7413" s="1" t="s">
        <v>31</v>
      </c>
      <c r="F7413" t="s">
        <v>7299</v>
      </c>
      <c r="G7413">
        <v>0</v>
      </c>
      <c r="H7413">
        <v>0</v>
      </c>
      <c r="I7413">
        <v>0</v>
      </c>
    </row>
    <row r="7414" spans="1:9" hidden="1" x14ac:dyDescent="0.3">
      <c r="A7414" s="1" t="s">
        <v>159</v>
      </c>
      <c r="B7414" s="1" t="s">
        <v>200</v>
      </c>
      <c r="C7414">
        <v>44.045900000000003</v>
      </c>
      <c r="D7414">
        <v>-72.710700000000003</v>
      </c>
      <c r="E7414" s="1" t="s">
        <v>32</v>
      </c>
      <c r="F7414" t="s">
        <v>7533</v>
      </c>
      <c r="G7414">
        <v>0</v>
      </c>
      <c r="H7414">
        <v>0</v>
      </c>
      <c r="I7414">
        <v>0</v>
      </c>
    </row>
    <row r="7415" spans="1:9" hidden="1" x14ac:dyDescent="0.3">
      <c r="A7415" s="1" t="s">
        <v>159</v>
      </c>
      <c r="B7415" s="1" t="s">
        <v>200</v>
      </c>
      <c r="C7415">
        <v>44.045900000000003</v>
      </c>
      <c r="D7415">
        <v>-72.710700000000003</v>
      </c>
      <c r="E7415" s="1" t="s">
        <v>33</v>
      </c>
      <c r="F7415" t="s">
        <v>7767</v>
      </c>
      <c r="G7415">
        <v>0</v>
      </c>
      <c r="H7415">
        <v>0</v>
      </c>
      <c r="I7415">
        <v>0</v>
      </c>
    </row>
    <row r="7416" spans="1:9" hidden="1" x14ac:dyDescent="0.3">
      <c r="A7416" s="1" t="s">
        <v>159</v>
      </c>
      <c r="B7416" s="1" t="s">
        <v>200</v>
      </c>
      <c r="C7416">
        <v>44.045900000000003</v>
      </c>
      <c r="D7416">
        <v>-72.710700000000003</v>
      </c>
      <c r="E7416" s="1" t="s">
        <v>34</v>
      </c>
      <c r="F7416" t="s">
        <v>8001</v>
      </c>
      <c r="G7416">
        <v>0</v>
      </c>
      <c r="H7416">
        <v>0</v>
      </c>
      <c r="I7416">
        <v>0</v>
      </c>
    </row>
    <row r="7417" spans="1:9" hidden="1" x14ac:dyDescent="0.3">
      <c r="A7417" s="1" t="s">
        <v>159</v>
      </c>
      <c r="B7417" s="1" t="s">
        <v>200</v>
      </c>
      <c r="C7417">
        <v>44.045900000000003</v>
      </c>
      <c r="D7417">
        <v>-72.710700000000003</v>
      </c>
      <c r="E7417" s="1" t="s">
        <v>35</v>
      </c>
      <c r="F7417" t="s">
        <v>8233</v>
      </c>
      <c r="G7417">
        <v>0</v>
      </c>
      <c r="H7417">
        <v>0</v>
      </c>
      <c r="I7417">
        <v>0</v>
      </c>
    </row>
    <row r="7418" spans="1:9" hidden="1" x14ac:dyDescent="0.3">
      <c r="A7418" s="1" t="s">
        <v>159</v>
      </c>
      <c r="B7418" s="1" t="s">
        <v>200</v>
      </c>
      <c r="C7418">
        <v>44.045900000000003</v>
      </c>
      <c r="D7418">
        <v>-72.710700000000003</v>
      </c>
      <c r="E7418" s="1" t="s">
        <v>36</v>
      </c>
      <c r="F7418" t="s">
        <v>8465</v>
      </c>
      <c r="G7418">
        <v>0</v>
      </c>
      <c r="H7418">
        <v>0</v>
      </c>
      <c r="I7418">
        <v>0</v>
      </c>
    </row>
    <row r="7419" spans="1:9" hidden="1" x14ac:dyDescent="0.3">
      <c r="A7419" s="1" t="s">
        <v>159</v>
      </c>
      <c r="B7419" s="1" t="s">
        <v>200</v>
      </c>
      <c r="C7419">
        <v>44.045900000000003</v>
      </c>
      <c r="D7419">
        <v>-72.710700000000003</v>
      </c>
      <c r="E7419" s="1" t="s">
        <v>37</v>
      </c>
      <c r="F7419" t="s">
        <v>8696</v>
      </c>
      <c r="G7419">
        <v>0</v>
      </c>
      <c r="H7419">
        <v>0</v>
      </c>
      <c r="I7419">
        <v>0</v>
      </c>
    </row>
    <row r="7420" spans="1:9" hidden="1" x14ac:dyDescent="0.3">
      <c r="A7420" s="1" t="s">
        <v>159</v>
      </c>
      <c r="B7420" s="1" t="s">
        <v>200</v>
      </c>
      <c r="C7420">
        <v>44.045900000000003</v>
      </c>
      <c r="D7420">
        <v>-72.710700000000003</v>
      </c>
      <c r="E7420" s="1" t="s">
        <v>38</v>
      </c>
      <c r="F7420" t="s">
        <v>8927</v>
      </c>
      <c r="G7420">
        <v>0</v>
      </c>
      <c r="H7420">
        <v>0</v>
      </c>
      <c r="I7420">
        <v>0</v>
      </c>
    </row>
    <row r="7421" spans="1:9" hidden="1" x14ac:dyDescent="0.3">
      <c r="A7421" s="1" t="s">
        <v>159</v>
      </c>
      <c r="B7421" s="1" t="s">
        <v>200</v>
      </c>
      <c r="C7421">
        <v>44.045900000000003</v>
      </c>
      <c r="D7421">
        <v>-72.710700000000003</v>
      </c>
      <c r="E7421" s="1" t="s">
        <v>39</v>
      </c>
      <c r="F7421" t="s">
        <v>9158</v>
      </c>
      <c r="G7421">
        <v>0</v>
      </c>
      <c r="H7421">
        <v>0</v>
      </c>
      <c r="I7421">
        <v>0</v>
      </c>
    </row>
    <row r="7422" spans="1:9" hidden="1" x14ac:dyDescent="0.3">
      <c r="A7422" s="1" t="s">
        <v>159</v>
      </c>
      <c r="B7422" s="1" t="s">
        <v>200</v>
      </c>
      <c r="C7422">
        <v>44.045900000000003</v>
      </c>
      <c r="D7422">
        <v>-72.710700000000003</v>
      </c>
      <c r="E7422" s="1" t="s">
        <v>40</v>
      </c>
      <c r="F7422" t="s">
        <v>9389</v>
      </c>
      <c r="G7422">
        <v>0</v>
      </c>
      <c r="H7422">
        <v>0</v>
      </c>
      <c r="I7422">
        <v>0</v>
      </c>
    </row>
    <row r="7423" spans="1:9" hidden="1" x14ac:dyDescent="0.3">
      <c r="A7423" s="1" t="s">
        <v>159</v>
      </c>
      <c r="B7423" s="1" t="s">
        <v>200</v>
      </c>
      <c r="C7423">
        <v>44.045900000000003</v>
      </c>
      <c r="D7423">
        <v>-72.710700000000003</v>
      </c>
      <c r="E7423" s="1" t="s">
        <v>41</v>
      </c>
      <c r="F7423" t="s">
        <v>9620</v>
      </c>
      <c r="G7423">
        <v>0</v>
      </c>
      <c r="H7423">
        <v>0</v>
      </c>
      <c r="I7423">
        <v>0</v>
      </c>
    </row>
    <row r="7424" spans="1:9" hidden="1" x14ac:dyDescent="0.3">
      <c r="A7424" s="1" t="s">
        <v>159</v>
      </c>
      <c r="B7424" s="1" t="s">
        <v>200</v>
      </c>
      <c r="C7424">
        <v>44.045900000000003</v>
      </c>
      <c r="D7424">
        <v>-72.710700000000003</v>
      </c>
      <c r="E7424" s="1" t="s">
        <v>42</v>
      </c>
      <c r="F7424" t="s">
        <v>9851</v>
      </c>
      <c r="G7424">
        <v>0</v>
      </c>
      <c r="H7424">
        <v>0</v>
      </c>
      <c r="I7424">
        <v>0</v>
      </c>
    </row>
    <row r="7425" spans="1:9" hidden="1" x14ac:dyDescent="0.3">
      <c r="A7425" s="1" t="s">
        <v>159</v>
      </c>
      <c r="B7425" s="1" t="s">
        <v>200</v>
      </c>
      <c r="C7425">
        <v>44.045900000000003</v>
      </c>
      <c r="D7425">
        <v>-72.710700000000003</v>
      </c>
      <c r="E7425" s="1" t="s">
        <v>43</v>
      </c>
      <c r="F7425" t="s">
        <v>10080</v>
      </c>
      <c r="G7425">
        <v>0</v>
      </c>
      <c r="H7425">
        <v>0</v>
      </c>
      <c r="I7425">
        <v>0</v>
      </c>
    </row>
    <row r="7426" spans="1:9" hidden="1" x14ac:dyDescent="0.3">
      <c r="A7426" s="1" t="s">
        <v>159</v>
      </c>
      <c r="B7426" s="1" t="s">
        <v>200</v>
      </c>
      <c r="C7426">
        <v>44.045900000000003</v>
      </c>
      <c r="D7426">
        <v>-72.710700000000003</v>
      </c>
      <c r="E7426" s="1" t="s">
        <v>44</v>
      </c>
      <c r="F7426" t="s">
        <v>10308</v>
      </c>
      <c r="G7426">
        <v>0</v>
      </c>
      <c r="H7426">
        <v>0</v>
      </c>
      <c r="I7426">
        <v>0</v>
      </c>
    </row>
    <row r="7427" spans="1:9" hidden="1" x14ac:dyDescent="0.3">
      <c r="A7427" s="1" t="s">
        <v>159</v>
      </c>
      <c r="B7427" s="1" t="s">
        <v>200</v>
      </c>
      <c r="C7427">
        <v>44.045900000000003</v>
      </c>
      <c r="D7427">
        <v>-72.710700000000003</v>
      </c>
      <c r="E7427" s="1" t="s">
        <v>45</v>
      </c>
      <c r="F7427" t="s">
        <v>10529</v>
      </c>
      <c r="G7427">
        <v>0</v>
      </c>
      <c r="H7427">
        <v>0</v>
      </c>
      <c r="I7427">
        <v>0</v>
      </c>
    </row>
    <row r="7428" spans="1:9" hidden="1" x14ac:dyDescent="0.3">
      <c r="A7428" s="1" t="s">
        <v>159</v>
      </c>
      <c r="B7428" s="1" t="s">
        <v>200</v>
      </c>
      <c r="C7428">
        <v>44.045900000000003</v>
      </c>
      <c r="D7428">
        <v>-72.710700000000003</v>
      </c>
      <c r="E7428" s="1" t="s">
        <v>46</v>
      </c>
      <c r="F7428" t="s">
        <v>10745</v>
      </c>
      <c r="G7428">
        <v>0</v>
      </c>
      <c r="H7428">
        <v>0</v>
      </c>
      <c r="I7428">
        <v>0</v>
      </c>
    </row>
    <row r="7429" spans="1:9" hidden="1" x14ac:dyDescent="0.3">
      <c r="A7429" s="1" t="s">
        <v>159</v>
      </c>
      <c r="B7429" s="1" t="s">
        <v>200</v>
      </c>
      <c r="C7429">
        <v>44.045900000000003</v>
      </c>
      <c r="D7429">
        <v>-72.710700000000003</v>
      </c>
      <c r="E7429" s="1" t="s">
        <v>47</v>
      </c>
      <c r="F7429" t="s">
        <v>10960</v>
      </c>
      <c r="G7429">
        <v>0</v>
      </c>
      <c r="H7429">
        <v>0</v>
      </c>
      <c r="I7429">
        <v>0</v>
      </c>
    </row>
    <row r="7430" spans="1:9" hidden="1" x14ac:dyDescent="0.3">
      <c r="A7430" s="1" t="s">
        <v>159</v>
      </c>
      <c r="B7430" s="1" t="s">
        <v>200</v>
      </c>
      <c r="C7430">
        <v>44.045900000000003</v>
      </c>
      <c r="D7430">
        <v>-72.710700000000003</v>
      </c>
      <c r="E7430" s="1" t="s">
        <v>48</v>
      </c>
      <c r="F7430" t="s">
        <v>11763</v>
      </c>
      <c r="G7430">
        <v>0</v>
      </c>
      <c r="H7430">
        <v>0</v>
      </c>
      <c r="I7430">
        <v>0</v>
      </c>
    </row>
    <row r="7431" spans="1:9" hidden="1" x14ac:dyDescent="0.3">
      <c r="A7431" s="1" t="s">
        <v>159</v>
      </c>
      <c r="B7431" s="1" t="s">
        <v>200</v>
      </c>
      <c r="C7431">
        <v>44.045900000000003</v>
      </c>
      <c r="D7431">
        <v>-72.710700000000003</v>
      </c>
      <c r="E7431" s="1" t="s">
        <v>49</v>
      </c>
      <c r="F7431" t="s">
        <v>11954</v>
      </c>
      <c r="G7431">
        <v>0</v>
      </c>
      <c r="H7431">
        <v>0</v>
      </c>
      <c r="I7431">
        <v>0</v>
      </c>
    </row>
    <row r="7432" spans="1:9" hidden="1" x14ac:dyDescent="0.3">
      <c r="A7432" s="1" t="s">
        <v>159</v>
      </c>
      <c r="B7432" s="1" t="s">
        <v>200</v>
      </c>
      <c r="C7432">
        <v>44.045900000000003</v>
      </c>
      <c r="D7432">
        <v>-72.710700000000003</v>
      </c>
      <c r="E7432" s="1" t="s">
        <v>50</v>
      </c>
      <c r="F7432" t="s">
        <v>12126</v>
      </c>
      <c r="G7432">
        <v>0</v>
      </c>
      <c r="H7432">
        <v>0</v>
      </c>
      <c r="I7432">
        <v>0</v>
      </c>
    </row>
    <row r="7433" spans="1:9" hidden="1" x14ac:dyDescent="0.3">
      <c r="A7433" s="1" t="s">
        <v>159</v>
      </c>
      <c r="B7433" s="1" t="s">
        <v>200</v>
      </c>
      <c r="C7433">
        <v>44.045900000000003</v>
      </c>
      <c r="D7433">
        <v>-72.710700000000003</v>
      </c>
      <c r="E7433" s="1" t="s">
        <v>51</v>
      </c>
      <c r="F7433" t="s">
        <v>12275</v>
      </c>
      <c r="G7433">
        <v>0</v>
      </c>
      <c r="H7433">
        <v>0</v>
      </c>
      <c r="I7433">
        <v>0</v>
      </c>
    </row>
    <row r="7434" spans="1:9" hidden="1" x14ac:dyDescent="0.3">
      <c r="A7434" s="1" t="s">
        <v>159</v>
      </c>
      <c r="B7434" s="1" t="s">
        <v>200</v>
      </c>
      <c r="C7434">
        <v>44.045900000000003</v>
      </c>
      <c r="D7434">
        <v>-72.710700000000003</v>
      </c>
      <c r="E7434" s="1" t="s">
        <v>52</v>
      </c>
      <c r="F7434" t="s">
        <v>17605</v>
      </c>
      <c r="G7434">
        <v>0</v>
      </c>
      <c r="H7434">
        <v>1</v>
      </c>
      <c r="I7434">
        <v>0</v>
      </c>
    </row>
    <row r="7435" spans="1:9" hidden="1" x14ac:dyDescent="0.3">
      <c r="A7435" s="1" t="s">
        <v>159</v>
      </c>
      <c r="B7435" s="1" t="s">
        <v>200</v>
      </c>
      <c r="C7435">
        <v>44.045900000000003</v>
      </c>
      <c r="D7435">
        <v>-72.710700000000003</v>
      </c>
      <c r="E7435" s="1" t="s">
        <v>53</v>
      </c>
      <c r="F7435" t="s">
        <v>17606</v>
      </c>
      <c r="G7435">
        <v>0</v>
      </c>
      <c r="H7435">
        <v>1</v>
      </c>
      <c r="I7435">
        <v>0</v>
      </c>
    </row>
    <row r="7436" spans="1:9" hidden="1" x14ac:dyDescent="0.3">
      <c r="A7436" s="1" t="s">
        <v>159</v>
      </c>
      <c r="B7436" s="1" t="s">
        <v>200</v>
      </c>
      <c r="C7436">
        <v>44.045900000000003</v>
      </c>
      <c r="D7436">
        <v>-72.710700000000003</v>
      </c>
      <c r="E7436" s="1" t="s">
        <v>54</v>
      </c>
      <c r="F7436" t="s">
        <v>17390</v>
      </c>
      <c r="G7436">
        <v>0</v>
      </c>
      <c r="H7436">
        <v>2</v>
      </c>
      <c r="I7436">
        <v>0</v>
      </c>
    </row>
    <row r="7437" spans="1:9" hidden="1" x14ac:dyDescent="0.3">
      <c r="A7437" s="1" t="s">
        <v>159</v>
      </c>
      <c r="B7437" s="1" t="s">
        <v>200</v>
      </c>
      <c r="C7437">
        <v>44.045900000000003</v>
      </c>
      <c r="D7437">
        <v>-72.710700000000003</v>
      </c>
      <c r="E7437" s="1" t="s">
        <v>21548</v>
      </c>
      <c r="F7437" t="s">
        <v>21691</v>
      </c>
      <c r="G7437">
        <v>0</v>
      </c>
      <c r="H7437">
        <v>2</v>
      </c>
      <c r="I7437">
        <v>0</v>
      </c>
    </row>
    <row r="7438" spans="1:9" hidden="1" x14ac:dyDescent="0.3">
      <c r="A7438" s="1" t="s">
        <v>159</v>
      </c>
      <c r="B7438" s="1" t="s">
        <v>201</v>
      </c>
      <c r="C7438">
        <v>61.370699999999999</v>
      </c>
      <c r="D7438">
        <v>-152.40440000000001</v>
      </c>
      <c r="E7438" s="1" t="s">
        <v>4</v>
      </c>
      <c r="F7438" t="s">
        <v>917</v>
      </c>
      <c r="G7438">
        <v>0</v>
      </c>
      <c r="H7438">
        <v>0</v>
      </c>
      <c r="I7438">
        <v>0</v>
      </c>
    </row>
    <row r="7439" spans="1:9" hidden="1" x14ac:dyDescent="0.3">
      <c r="A7439" s="1" t="s">
        <v>159</v>
      </c>
      <c r="B7439" s="1" t="s">
        <v>201</v>
      </c>
      <c r="C7439">
        <v>61.370699999999999</v>
      </c>
      <c r="D7439">
        <v>-152.40440000000001</v>
      </c>
      <c r="E7439" s="1" t="s">
        <v>5</v>
      </c>
      <c r="F7439" t="s">
        <v>1159</v>
      </c>
      <c r="G7439">
        <v>0</v>
      </c>
      <c r="H7439">
        <v>0</v>
      </c>
      <c r="I7439">
        <v>0</v>
      </c>
    </row>
    <row r="7440" spans="1:9" hidden="1" x14ac:dyDescent="0.3">
      <c r="A7440" s="1" t="s">
        <v>159</v>
      </c>
      <c r="B7440" s="1" t="s">
        <v>201</v>
      </c>
      <c r="C7440">
        <v>61.370699999999999</v>
      </c>
      <c r="D7440">
        <v>-152.40440000000001</v>
      </c>
      <c r="E7440" s="1" t="s">
        <v>6</v>
      </c>
      <c r="F7440" t="s">
        <v>1401</v>
      </c>
      <c r="G7440">
        <v>0</v>
      </c>
      <c r="H7440">
        <v>0</v>
      </c>
      <c r="I7440">
        <v>0</v>
      </c>
    </row>
    <row r="7441" spans="1:9" hidden="1" x14ac:dyDescent="0.3">
      <c r="A7441" s="1" t="s">
        <v>159</v>
      </c>
      <c r="B7441" s="1" t="s">
        <v>201</v>
      </c>
      <c r="C7441">
        <v>61.370699999999999</v>
      </c>
      <c r="D7441">
        <v>-152.40440000000001</v>
      </c>
      <c r="E7441" s="1" t="s">
        <v>7</v>
      </c>
      <c r="F7441" t="s">
        <v>1642</v>
      </c>
      <c r="G7441">
        <v>0</v>
      </c>
      <c r="H7441">
        <v>0</v>
      </c>
      <c r="I7441">
        <v>0</v>
      </c>
    </row>
    <row r="7442" spans="1:9" hidden="1" x14ac:dyDescent="0.3">
      <c r="A7442" s="1" t="s">
        <v>159</v>
      </c>
      <c r="B7442" s="1" t="s">
        <v>201</v>
      </c>
      <c r="C7442">
        <v>61.370699999999999</v>
      </c>
      <c r="D7442">
        <v>-152.40440000000001</v>
      </c>
      <c r="E7442" s="1" t="s">
        <v>8</v>
      </c>
      <c r="F7442" t="s">
        <v>1883</v>
      </c>
      <c r="G7442">
        <v>0</v>
      </c>
      <c r="H7442">
        <v>0</v>
      </c>
      <c r="I7442">
        <v>0</v>
      </c>
    </row>
    <row r="7443" spans="1:9" hidden="1" x14ac:dyDescent="0.3">
      <c r="A7443" s="1" t="s">
        <v>159</v>
      </c>
      <c r="B7443" s="1" t="s">
        <v>201</v>
      </c>
      <c r="C7443">
        <v>61.370699999999999</v>
      </c>
      <c r="D7443">
        <v>-152.40440000000001</v>
      </c>
      <c r="E7443" s="1" t="s">
        <v>9</v>
      </c>
      <c r="F7443" t="s">
        <v>2121</v>
      </c>
      <c r="G7443">
        <v>0</v>
      </c>
      <c r="H7443">
        <v>0</v>
      </c>
      <c r="I7443">
        <v>0</v>
      </c>
    </row>
    <row r="7444" spans="1:9" hidden="1" x14ac:dyDescent="0.3">
      <c r="A7444" s="1" t="s">
        <v>159</v>
      </c>
      <c r="B7444" s="1" t="s">
        <v>201</v>
      </c>
      <c r="C7444">
        <v>61.370699999999999</v>
      </c>
      <c r="D7444">
        <v>-152.40440000000001</v>
      </c>
      <c r="E7444" s="1" t="s">
        <v>10</v>
      </c>
      <c r="F7444" t="s">
        <v>2359</v>
      </c>
      <c r="G7444">
        <v>0</v>
      </c>
      <c r="H7444">
        <v>0</v>
      </c>
      <c r="I7444">
        <v>0</v>
      </c>
    </row>
    <row r="7445" spans="1:9" hidden="1" x14ac:dyDescent="0.3">
      <c r="A7445" s="1" t="s">
        <v>159</v>
      </c>
      <c r="B7445" s="1" t="s">
        <v>201</v>
      </c>
      <c r="C7445">
        <v>61.370699999999999</v>
      </c>
      <c r="D7445">
        <v>-152.40440000000001</v>
      </c>
      <c r="E7445" s="1" t="s">
        <v>11</v>
      </c>
      <c r="F7445" t="s">
        <v>2597</v>
      </c>
      <c r="G7445">
        <v>0</v>
      </c>
      <c r="H7445">
        <v>0</v>
      </c>
      <c r="I7445">
        <v>0</v>
      </c>
    </row>
    <row r="7446" spans="1:9" hidden="1" x14ac:dyDescent="0.3">
      <c r="A7446" s="1" t="s">
        <v>159</v>
      </c>
      <c r="B7446" s="1" t="s">
        <v>201</v>
      </c>
      <c r="C7446">
        <v>61.370699999999999</v>
      </c>
      <c r="D7446">
        <v>-152.40440000000001</v>
      </c>
      <c r="E7446" s="1" t="s">
        <v>12</v>
      </c>
      <c r="F7446" t="s">
        <v>2835</v>
      </c>
      <c r="G7446">
        <v>0</v>
      </c>
      <c r="H7446">
        <v>0</v>
      </c>
      <c r="I7446">
        <v>0</v>
      </c>
    </row>
    <row r="7447" spans="1:9" hidden="1" x14ac:dyDescent="0.3">
      <c r="A7447" s="1" t="s">
        <v>159</v>
      </c>
      <c r="B7447" s="1" t="s">
        <v>201</v>
      </c>
      <c r="C7447">
        <v>61.370699999999999</v>
      </c>
      <c r="D7447">
        <v>-152.40440000000001</v>
      </c>
      <c r="E7447" s="1" t="s">
        <v>13</v>
      </c>
      <c r="F7447" t="s">
        <v>3073</v>
      </c>
      <c r="G7447">
        <v>0</v>
      </c>
      <c r="H7447">
        <v>0</v>
      </c>
      <c r="I7447">
        <v>0</v>
      </c>
    </row>
    <row r="7448" spans="1:9" hidden="1" x14ac:dyDescent="0.3">
      <c r="A7448" s="1" t="s">
        <v>159</v>
      </c>
      <c r="B7448" s="1" t="s">
        <v>201</v>
      </c>
      <c r="C7448">
        <v>61.370699999999999</v>
      </c>
      <c r="D7448">
        <v>-152.40440000000001</v>
      </c>
      <c r="E7448" s="1" t="s">
        <v>14</v>
      </c>
      <c r="F7448" t="s">
        <v>3310</v>
      </c>
      <c r="G7448">
        <v>0</v>
      </c>
      <c r="H7448">
        <v>0</v>
      </c>
      <c r="I7448">
        <v>0</v>
      </c>
    </row>
    <row r="7449" spans="1:9" hidden="1" x14ac:dyDescent="0.3">
      <c r="A7449" s="1" t="s">
        <v>159</v>
      </c>
      <c r="B7449" s="1" t="s">
        <v>201</v>
      </c>
      <c r="C7449">
        <v>61.370699999999999</v>
      </c>
      <c r="D7449">
        <v>-152.40440000000001</v>
      </c>
      <c r="E7449" s="1" t="s">
        <v>15</v>
      </c>
      <c r="F7449" t="s">
        <v>3546</v>
      </c>
      <c r="G7449">
        <v>0</v>
      </c>
      <c r="H7449">
        <v>0</v>
      </c>
      <c r="I7449">
        <v>0</v>
      </c>
    </row>
    <row r="7450" spans="1:9" hidden="1" x14ac:dyDescent="0.3">
      <c r="A7450" s="1" t="s">
        <v>159</v>
      </c>
      <c r="B7450" s="1" t="s">
        <v>201</v>
      </c>
      <c r="C7450">
        <v>61.370699999999999</v>
      </c>
      <c r="D7450">
        <v>-152.40440000000001</v>
      </c>
      <c r="E7450" s="1" t="s">
        <v>16</v>
      </c>
      <c r="F7450" t="s">
        <v>3782</v>
      </c>
      <c r="G7450">
        <v>0</v>
      </c>
      <c r="H7450">
        <v>0</v>
      </c>
      <c r="I7450">
        <v>0</v>
      </c>
    </row>
    <row r="7451" spans="1:9" hidden="1" x14ac:dyDescent="0.3">
      <c r="A7451" s="1" t="s">
        <v>159</v>
      </c>
      <c r="B7451" s="1" t="s">
        <v>201</v>
      </c>
      <c r="C7451">
        <v>61.370699999999999</v>
      </c>
      <c r="D7451">
        <v>-152.40440000000001</v>
      </c>
      <c r="E7451" s="1" t="s">
        <v>17</v>
      </c>
      <c r="F7451" t="s">
        <v>4017</v>
      </c>
      <c r="G7451">
        <v>0</v>
      </c>
      <c r="H7451">
        <v>0</v>
      </c>
      <c r="I7451">
        <v>0</v>
      </c>
    </row>
    <row r="7452" spans="1:9" hidden="1" x14ac:dyDescent="0.3">
      <c r="A7452" s="1" t="s">
        <v>159</v>
      </c>
      <c r="B7452" s="1" t="s">
        <v>201</v>
      </c>
      <c r="C7452">
        <v>61.370699999999999</v>
      </c>
      <c r="D7452">
        <v>-152.40440000000001</v>
      </c>
      <c r="E7452" s="1" t="s">
        <v>18</v>
      </c>
      <c r="F7452" t="s">
        <v>4252</v>
      </c>
      <c r="G7452">
        <v>0</v>
      </c>
      <c r="H7452">
        <v>0</v>
      </c>
      <c r="I7452">
        <v>0</v>
      </c>
    </row>
    <row r="7453" spans="1:9" hidden="1" x14ac:dyDescent="0.3">
      <c r="A7453" s="1" t="s">
        <v>159</v>
      </c>
      <c r="B7453" s="1" t="s">
        <v>201</v>
      </c>
      <c r="C7453">
        <v>61.370699999999999</v>
      </c>
      <c r="D7453">
        <v>-152.40440000000001</v>
      </c>
      <c r="E7453" s="1" t="s">
        <v>19</v>
      </c>
      <c r="F7453" t="s">
        <v>4487</v>
      </c>
      <c r="G7453">
        <v>0</v>
      </c>
      <c r="H7453">
        <v>0</v>
      </c>
      <c r="I7453">
        <v>0</v>
      </c>
    </row>
    <row r="7454" spans="1:9" hidden="1" x14ac:dyDescent="0.3">
      <c r="A7454" s="1" t="s">
        <v>159</v>
      </c>
      <c r="B7454" s="1" t="s">
        <v>201</v>
      </c>
      <c r="C7454">
        <v>61.370699999999999</v>
      </c>
      <c r="D7454">
        <v>-152.40440000000001</v>
      </c>
      <c r="E7454" s="1" t="s">
        <v>20</v>
      </c>
      <c r="F7454" t="s">
        <v>4722</v>
      </c>
      <c r="G7454">
        <v>0</v>
      </c>
      <c r="H7454">
        <v>0</v>
      </c>
      <c r="I7454">
        <v>0</v>
      </c>
    </row>
    <row r="7455" spans="1:9" hidden="1" x14ac:dyDescent="0.3">
      <c r="A7455" s="1" t="s">
        <v>159</v>
      </c>
      <c r="B7455" s="1" t="s">
        <v>201</v>
      </c>
      <c r="C7455">
        <v>61.370699999999999</v>
      </c>
      <c r="D7455">
        <v>-152.40440000000001</v>
      </c>
      <c r="E7455" s="1" t="s">
        <v>21</v>
      </c>
      <c r="F7455" t="s">
        <v>4957</v>
      </c>
      <c r="G7455">
        <v>0</v>
      </c>
      <c r="H7455">
        <v>0</v>
      </c>
      <c r="I7455">
        <v>0</v>
      </c>
    </row>
    <row r="7456" spans="1:9" hidden="1" x14ac:dyDescent="0.3">
      <c r="A7456" s="1" t="s">
        <v>159</v>
      </c>
      <c r="B7456" s="1" t="s">
        <v>201</v>
      </c>
      <c r="C7456">
        <v>61.370699999999999</v>
      </c>
      <c r="D7456">
        <v>-152.40440000000001</v>
      </c>
      <c r="E7456" s="1" t="s">
        <v>22</v>
      </c>
      <c r="F7456" t="s">
        <v>5192</v>
      </c>
      <c r="G7456">
        <v>0</v>
      </c>
      <c r="H7456">
        <v>0</v>
      </c>
      <c r="I7456">
        <v>0</v>
      </c>
    </row>
    <row r="7457" spans="1:9" hidden="1" x14ac:dyDescent="0.3">
      <c r="A7457" s="1" t="s">
        <v>159</v>
      </c>
      <c r="B7457" s="1" t="s">
        <v>201</v>
      </c>
      <c r="C7457">
        <v>61.370699999999999</v>
      </c>
      <c r="D7457">
        <v>-152.40440000000001</v>
      </c>
      <c r="E7457" s="1" t="s">
        <v>23</v>
      </c>
      <c r="F7457" t="s">
        <v>5427</v>
      </c>
      <c r="G7457">
        <v>0</v>
      </c>
      <c r="H7457">
        <v>0</v>
      </c>
      <c r="I7457">
        <v>0</v>
      </c>
    </row>
    <row r="7458" spans="1:9" hidden="1" x14ac:dyDescent="0.3">
      <c r="A7458" s="1" t="s">
        <v>159</v>
      </c>
      <c r="B7458" s="1" t="s">
        <v>201</v>
      </c>
      <c r="C7458">
        <v>61.370699999999999</v>
      </c>
      <c r="D7458">
        <v>-152.40440000000001</v>
      </c>
      <c r="E7458" s="1" t="s">
        <v>24</v>
      </c>
      <c r="F7458" t="s">
        <v>5662</v>
      </c>
      <c r="G7458">
        <v>0</v>
      </c>
      <c r="H7458">
        <v>0</v>
      </c>
      <c r="I7458">
        <v>0</v>
      </c>
    </row>
    <row r="7459" spans="1:9" hidden="1" x14ac:dyDescent="0.3">
      <c r="A7459" s="1" t="s">
        <v>159</v>
      </c>
      <c r="B7459" s="1" t="s">
        <v>201</v>
      </c>
      <c r="C7459">
        <v>61.370699999999999</v>
      </c>
      <c r="D7459">
        <v>-152.40440000000001</v>
      </c>
      <c r="E7459" s="1" t="s">
        <v>25</v>
      </c>
      <c r="F7459" t="s">
        <v>5896</v>
      </c>
      <c r="G7459">
        <v>0</v>
      </c>
      <c r="H7459">
        <v>0</v>
      </c>
      <c r="I7459">
        <v>0</v>
      </c>
    </row>
    <row r="7460" spans="1:9" hidden="1" x14ac:dyDescent="0.3">
      <c r="A7460" s="1" t="s">
        <v>159</v>
      </c>
      <c r="B7460" s="1" t="s">
        <v>201</v>
      </c>
      <c r="C7460">
        <v>61.370699999999999</v>
      </c>
      <c r="D7460">
        <v>-152.40440000000001</v>
      </c>
      <c r="E7460" s="1" t="s">
        <v>26</v>
      </c>
      <c r="F7460" t="s">
        <v>6130</v>
      </c>
      <c r="G7460">
        <v>0</v>
      </c>
      <c r="H7460">
        <v>0</v>
      </c>
      <c r="I7460">
        <v>0</v>
      </c>
    </row>
    <row r="7461" spans="1:9" hidden="1" x14ac:dyDescent="0.3">
      <c r="A7461" s="1" t="s">
        <v>159</v>
      </c>
      <c r="B7461" s="1" t="s">
        <v>201</v>
      </c>
      <c r="C7461">
        <v>61.370699999999999</v>
      </c>
      <c r="D7461">
        <v>-152.40440000000001</v>
      </c>
      <c r="E7461" s="1" t="s">
        <v>27</v>
      </c>
      <c r="F7461" t="s">
        <v>6364</v>
      </c>
      <c r="G7461">
        <v>0</v>
      </c>
      <c r="H7461">
        <v>0</v>
      </c>
      <c r="I7461">
        <v>0</v>
      </c>
    </row>
    <row r="7462" spans="1:9" hidden="1" x14ac:dyDescent="0.3">
      <c r="A7462" s="1" t="s">
        <v>159</v>
      </c>
      <c r="B7462" s="1" t="s">
        <v>201</v>
      </c>
      <c r="C7462">
        <v>61.370699999999999</v>
      </c>
      <c r="D7462">
        <v>-152.40440000000001</v>
      </c>
      <c r="E7462" s="1" t="s">
        <v>28</v>
      </c>
      <c r="F7462" t="s">
        <v>6598</v>
      </c>
      <c r="G7462">
        <v>0</v>
      </c>
      <c r="H7462">
        <v>0</v>
      </c>
      <c r="I7462">
        <v>0</v>
      </c>
    </row>
    <row r="7463" spans="1:9" hidden="1" x14ac:dyDescent="0.3">
      <c r="A7463" s="1" t="s">
        <v>159</v>
      </c>
      <c r="B7463" s="1" t="s">
        <v>201</v>
      </c>
      <c r="C7463">
        <v>61.370699999999999</v>
      </c>
      <c r="D7463">
        <v>-152.40440000000001</v>
      </c>
      <c r="E7463" s="1" t="s">
        <v>29</v>
      </c>
      <c r="F7463" t="s">
        <v>6832</v>
      </c>
      <c r="G7463">
        <v>0</v>
      </c>
      <c r="H7463">
        <v>0</v>
      </c>
      <c r="I7463">
        <v>0</v>
      </c>
    </row>
    <row r="7464" spans="1:9" hidden="1" x14ac:dyDescent="0.3">
      <c r="A7464" s="1" t="s">
        <v>159</v>
      </c>
      <c r="B7464" s="1" t="s">
        <v>201</v>
      </c>
      <c r="C7464">
        <v>61.370699999999999</v>
      </c>
      <c r="D7464">
        <v>-152.40440000000001</v>
      </c>
      <c r="E7464" s="1" t="s">
        <v>30</v>
      </c>
      <c r="F7464" t="s">
        <v>7066</v>
      </c>
      <c r="G7464">
        <v>0</v>
      </c>
      <c r="H7464">
        <v>0</v>
      </c>
      <c r="I7464">
        <v>0</v>
      </c>
    </row>
    <row r="7465" spans="1:9" hidden="1" x14ac:dyDescent="0.3">
      <c r="A7465" s="1" t="s">
        <v>159</v>
      </c>
      <c r="B7465" s="1" t="s">
        <v>201</v>
      </c>
      <c r="C7465">
        <v>61.370699999999999</v>
      </c>
      <c r="D7465">
        <v>-152.40440000000001</v>
      </c>
      <c r="E7465" s="1" t="s">
        <v>31</v>
      </c>
      <c r="F7465" t="s">
        <v>7300</v>
      </c>
      <c r="G7465">
        <v>0</v>
      </c>
      <c r="H7465">
        <v>0</v>
      </c>
      <c r="I7465">
        <v>0</v>
      </c>
    </row>
    <row r="7466" spans="1:9" hidden="1" x14ac:dyDescent="0.3">
      <c r="A7466" s="1" t="s">
        <v>159</v>
      </c>
      <c r="B7466" s="1" t="s">
        <v>201</v>
      </c>
      <c r="C7466">
        <v>61.370699999999999</v>
      </c>
      <c r="D7466">
        <v>-152.40440000000001</v>
      </c>
      <c r="E7466" s="1" t="s">
        <v>32</v>
      </c>
      <c r="F7466" t="s">
        <v>7534</v>
      </c>
      <c r="G7466">
        <v>0</v>
      </c>
      <c r="H7466">
        <v>0</v>
      </c>
      <c r="I7466">
        <v>0</v>
      </c>
    </row>
    <row r="7467" spans="1:9" hidden="1" x14ac:dyDescent="0.3">
      <c r="A7467" s="1" t="s">
        <v>159</v>
      </c>
      <c r="B7467" s="1" t="s">
        <v>201</v>
      </c>
      <c r="C7467">
        <v>61.370699999999999</v>
      </c>
      <c r="D7467">
        <v>-152.40440000000001</v>
      </c>
      <c r="E7467" s="1" t="s">
        <v>33</v>
      </c>
      <c r="F7467" t="s">
        <v>7768</v>
      </c>
      <c r="G7467">
        <v>0</v>
      </c>
      <c r="H7467">
        <v>0</v>
      </c>
      <c r="I7467">
        <v>0</v>
      </c>
    </row>
    <row r="7468" spans="1:9" hidden="1" x14ac:dyDescent="0.3">
      <c r="A7468" s="1" t="s">
        <v>159</v>
      </c>
      <c r="B7468" s="1" t="s">
        <v>201</v>
      </c>
      <c r="C7468">
        <v>61.370699999999999</v>
      </c>
      <c r="D7468">
        <v>-152.40440000000001</v>
      </c>
      <c r="E7468" s="1" t="s">
        <v>34</v>
      </c>
      <c r="F7468" t="s">
        <v>8002</v>
      </c>
      <c r="G7468">
        <v>0</v>
      </c>
      <c r="H7468">
        <v>0</v>
      </c>
      <c r="I7468">
        <v>0</v>
      </c>
    </row>
    <row r="7469" spans="1:9" hidden="1" x14ac:dyDescent="0.3">
      <c r="A7469" s="1" t="s">
        <v>159</v>
      </c>
      <c r="B7469" s="1" t="s">
        <v>201</v>
      </c>
      <c r="C7469">
        <v>61.370699999999999</v>
      </c>
      <c r="D7469">
        <v>-152.40440000000001</v>
      </c>
      <c r="E7469" s="1" t="s">
        <v>35</v>
      </c>
      <c r="F7469" t="s">
        <v>8234</v>
      </c>
      <c r="G7469">
        <v>0</v>
      </c>
      <c r="H7469">
        <v>0</v>
      </c>
      <c r="I7469">
        <v>0</v>
      </c>
    </row>
    <row r="7470" spans="1:9" hidden="1" x14ac:dyDescent="0.3">
      <c r="A7470" s="1" t="s">
        <v>159</v>
      </c>
      <c r="B7470" s="1" t="s">
        <v>201</v>
      </c>
      <c r="C7470">
        <v>61.370699999999999</v>
      </c>
      <c r="D7470">
        <v>-152.40440000000001</v>
      </c>
      <c r="E7470" s="1" t="s">
        <v>36</v>
      </c>
      <c r="F7470" t="s">
        <v>8466</v>
      </c>
      <c r="G7470">
        <v>0</v>
      </c>
      <c r="H7470">
        <v>0</v>
      </c>
      <c r="I7470">
        <v>0</v>
      </c>
    </row>
    <row r="7471" spans="1:9" hidden="1" x14ac:dyDescent="0.3">
      <c r="A7471" s="1" t="s">
        <v>159</v>
      </c>
      <c r="B7471" s="1" t="s">
        <v>201</v>
      </c>
      <c r="C7471">
        <v>61.370699999999999</v>
      </c>
      <c r="D7471">
        <v>-152.40440000000001</v>
      </c>
      <c r="E7471" s="1" t="s">
        <v>37</v>
      </c>
      <c r="F7471" t="s">
        <v>8697</v>
      </c>
      <c r="G7471">
        <v>0</v>
      </c>
      <c r="H7471">
        <v>0</v>
      </c>
      <c r="I7471">
        <v>0</v>
      </c>
    </row>
    <row r="7472" spans="1:9" hidden="1" x14ac:dyDescent="0.3">
      <c r="A7472" s="1" t="s">
        <v>159</v>
      </c>
      <c r="B7472" s="1" t="s">
        <v>201</v>
      </c>
      <c r="C7472">
        <v>61.370699999999999</v>
      </c>
      <c r="D7472">
        <v>-152.40440000000001</v>
      </c>
      <c r="E7472" s="1" t="s">
        <v>38</v>
      </c>
      <c r="F7472" t="s">
        <v>8928</v>
      </c>
      <c r="G7472">
        <v>0</v>
      </c>
      <c r="H7472">
        <v>0</v>
      </c>
      <c r="I7472">
        <v>0</v>
      </c>
    </row>
    <row r="7473" spans="1:9" hidden="1" x14ac:dyDescent="0.3">
      <c r="A7473" s="1" t="s">
        <v>159</v>
      </c>
      <c r="B7473" s="1" t="s">
        <v>201</v>
      </c>
      <c r="C7473">
        <v>61.370699999999999</v>
      </c>
      <c r="D7473">
        <v>-152.40440000000001</v>
      </c>
      <c r="E7473" s="1" t="s">
        <v>39</v>
      </c>
      <c r="F7473" t="s">
        <v>9159</v>
      </c>
      <c r="G7473">
        <v>0</v>
      </c>
      <c r="H7473">
        <v>0</v>
      </c>
      <c r="I7473">
        <v>0</v>
      </c>
    </row>
    <row r="7474" spans="1:9" hidden="1" x14ac:dyDescent="0.3">
      <c r="A7474" s="1" t="s">
        <v>159</v>
      </c>
      <c r="B7474" s="1" t="s">
        <v>201</v>
      </c>
      <c r="C7474">
        <v>61.370699999999999</v>
      </c>
      <c r="D7474">
        <v>-152.40440000000001</v>
      </c>
      <c r="E7474" s="1" t="s">
        <v>40</v>
      </c>
      <c r="F7474" t="s">
        <v>9390</v>
      </c>
      <c r="G7474">
        <v>0</v>
      </c>
      <c r="H7474">
        <v>0</v>
      </c>
      <c r="I7474">
        <v>0</v>
      </c>
    </row>
    <row r="7475" spans="1:9" hidden="1" x14ac:dyDescent="0.3">
      <c r="A7475" s="1" t="s">
        <v>159</v>
      </c>
      <c r="B7475" s="1" t="s">
        <v>201</v>
      </c>
      <c r="C7475">
        <v>61.370699999999999</v>
      </c>
      <c r="D7475">
        <v>-152.40440000000001</v>
      </c>
      <c r="E7475" s="1" t="s">
        <v>41</v>
      </c>
      <c r="F7475" t="s">
        <v>9621</v>
      </c>
      <c r="G7475">
        <v>0</v>
      </c>
      <c r="H7475">
        <v>0</v>
      </c>
      <c r="I7475">
        <v>0</v>
      </c>
    </row>
    <row r="7476" spans="1:9" hidden="1" x14ac:dyDescent="0.3">
      <c r="A7476" s="1" t="s">
        <v>159</v>
      </c>
      <c r="B7476" s="1" t="s">
        <v>201</v>
      </c>
      <c r="C7476">
        <v>61.370699999999999</v>
      </c>
      <c r="D7476">
        <v>-152.40440000000001</v>
      </c>
      <c r="E7476" s="1" t="s">
        <v>42</v>
      </c>
      <c r="F7476" t="s">
        <v>9852</v>
      </c>
      <c r="G7476">
        <v>0</v>
      </c>
      <c r="H7476">
        <v>0</v>
      </c>
      <c r="I7476">
        <v>0</v>
      </c>
    </row>
    <row r="7477" spans="1:9" hidden="1" x14ac:dyDescent="0.3">
      <c r="A7477" s="1" t="s">
        <v>159</v>
      </c>
      <c r="B7477" s="1" t="s">
        <v>201</v>
      </c>
      <c r="C7477">
        <v>61.370699999999999</v>
      </c>
      <c r="D7477">
        <v>-152.40440000000001</v>
      </c>
      <c r="E7477" s="1" t="s">
        <v>43</v>
      </c>
      <c r="F7477" t="s">
        <v>10081</v>
      </c>
      <c r="G7477">
        <v>0</v>
      </c>
      <c r="H7477">
        <v>0</v>
      </c>
      <c r="I7477">
        <v>0</v>
      </c>
    </row>
    <row r="7478" spans="1:9" hidden="1" x14ac:dyDescent="0.3">
      <c r="A7478" s="1" t="s">
        <v>159</v>
      </c>
      <c r="B7478" s="1" t="s">
        <v>201</v>
      </c>
      <c r="C7478">
        <v>61.370699999999999</v>
      </c>
      <c r="D7478">
        <v>-152.40440000000001</v>
      </c>
      <c r="E7478" s="1" t="s">
        <v>44</v>
      </c>
      <c r="F7478" t="s">
        <v>10309</v>
      </c>
      <c r="G7478">
        <v>0</v>
      </c>
      <c r="H7478">
        <v>0</v>
      </c>
      <c r="I7478">
        <v>0</v>
      </c>
    </row>
    <row r="7479" spans="1:9" hidden="1" x14ac:dyDescent="0.3">
      <c r="A7479" s="1" t="s">
        <v>159</v>
      </c>
      <c r="B7479" s="1" t="s">
        <v>201</v>
      </c>
      <c r="C7479">
        <v>61.370699999999999</v>
      </c>
      <c r="D7479">
        <v>-152.40440000000001</v>
      </c>
      <c r="E7479" s="1" t="s">
        <v>45</v>
      </c>
      <c r="F7479" t="s">
        <v>10530</v>
      </c>
      <c r="G7479">
        <v>0</v>
      </c>
      <c r="H7479">
        <v>0</v>
      </c>
      <c r="I7479">
        <v>0</v>
      </c>
    </row>
    <row r="7480" spans="1:9" hidden="1" x14ac:dyDescent="0.3">
      <c r="A7480" s="1" t="s">
        <v>159</v>
      </c>
      <c r="B7480" s="1" t="s">
        <v>201</v>
      </c>
      <c r="C7480">
        <v>61.370699999999999</v>
      </c>
      <c r="D7480">
        <v>-152.40440000000001</v>
      </c>
      <c r="E7480" s="1" t="s">
        <v>46</v>
      </c>
      <c r="F7480" t="s">
        <v>10746</v>
      </c>
      <c r="G7480">
        <v>0</v>
      </c>
      <c r="H7480">
        <v>0</v>
      </c>
      <c r="I7480">
        <v>0</v>
      </c>
    </row>
    <row r="7481" spans="1:9" hidden="1" x14ac:dyDescent="0.3">
      <c r="A7481" s="1" t="s">
        <v>159</v>
      </c>
      <c r="B7481" s="1" t="s">
        <v>201</v>
      </c>
      <c r="C7481">
        <v>61.370699999999999</v>
      </c>
      <c r="D7481">
        <v>-152.40440000000001</v>
      </c>
      <c r="E7481" s="1" t="s">
        <v>47</v>
      </c>
      <c r="F7481" t="s">
        <v>10961</v>
      </c>
      <c r="G7481">
        <v>0</v>
      </c>
      <c r="H7481">
        <v>0</v>
      </c>
      <c r="I7481">
        <v>0</v>
      </c>
    </row>
    <row r="7482" spans="1:9" hidden="1" x14ac:dyDescent="0.3">
      <c r="A7482" s="1" t="s">
        <v>159</v>
      </c>
      <c r="B7482" s="1" t="s">
        <v>201</v>
      </c>
      <c r="C7482">
        <v>61.370699999999999</v>
      </c>
      <c r="D7482">
        <v>-152.40440000000001</v>
      </c>
      <c r="E7482" s="1" t="s">
        <v>48</v>
      </c>
      <c r="F7482" t="s">
        <v>11764</v>
      </c>
      <c r="G7482">
        <v>0</v>
      </c>
      <c r="H7482">
        <v>0</v>
      </c>
      <c r="I7482">
        <v>0</v>
      </c>
    </row>
    <row r="7483" spans="1:9" hidden="1" x14ac:dyDescent="0.3">
      <c r="A7483" s="1" t="s">
        <v>159</v>
      </c>
      <c r="B7483" s="1" t="s">
        <v>201</v>
      </c>
      <c r="C7483">
        <v>61.370699999999999</v>
      </c>
      <c r="D7483">
        <v>-152.40440000000001</v>
      </c>
      <c r="E7483" s="1" t="s">
        <v>49</v>
      </c>
      <c r="F7483" t="s">
        <v>11955</v>
      </c>
      <c r="G7483">
        <v>0</v>
      </c>
      <c r="H7483">
        <v>0</v>
      </c>
      <c r="I7483">
        <v>0</v>
      </c>
    </row>
    <row r="7484" spans="1:9" hidden="1" x14ac:dyDescent="0.3">
      <c r="A7484" s="1" t="s">
        <v>159</v>
      </c>
      <c r="B7484" s="1" t="s">
        <v>201</v>
      </c>
      <c r="C7484">
        <v>61.370699999999999</v>
      </c>
      <c r="D7484">
        <v>-152.40440000000001</v>
      </c>
      <c r="E7484" s="1" t="s">
        <v>50</v>
      </c>
      <c r="F7484" t="s">
        <v>12127</v>
      </c>
      <c r="G7484">
        <v>0</v>
      </c>
      <c r="H7484">
        <v>0</v>
      </c>
      <c r="I7484">
        <v>0</v>
      </c>
    </row>
    <row r="7485" spans="1:9" hidden="1" x14ac:dyDescent="0.3">
      <c r="A7485" s="1" t="s">
        <v>159</v>
      </c>
      <c r="B7485" s="1" t="s">
        <v>201</v>
      </c>
      <c r="C7485">
        <v>61.370699999999999</v>
      </c>
      <c r="D7485">
        <v>-152.40440000000001</v>
      </c>
      <c r="E7485" s="1" t="s">
        <v>51</v>
      </c>
      <c r="F7485" t="s">
        <v>12276</v>
      </c>
      <c r="G7485">
        <v>0</v>
      </c>
      <c r="H7485">
        <v>0</v>
      </c>
      <c r="I7485">
        <v>0</v>
      </c>
    </row>
    <row r="7486" spans="1:9" hidden="1" x14ac:dyDescent="0.3">
      <c r="A7486" s="1" t="s">
        <v>159</v>
      </c>
      <c r="B7486" s="1" t="s">
        <v>201</v>
      </c>
      <c r="C7486">
        <v>61.370699999999999</v>
      </c>
      <c r="D7486">
        <v>-152.40440000000001</v>
      </c>
      <c r="E7486" s="1" t="s">
        <v>52</v>
      </c>
      <c r="F7486" t="s">
        <v>11129</v>
      </c>
      <c r="G7486">
        <v>0</v>
      </c>
      <c r="H7486">
        <v>0</v>
      </c>
      <c r="I7486">
        <v>0</v>
      </c>
    </row>
    <row r="7487" spans="1:9" hidden="1" x14ac:dyDescent="0.3">
      <c r="A7487" s="1" t="s">
        <v>159</v>
      </c>
      <c r="B7487" s="1" t="s">
        <v>201</v>
      </c>
      <c r="C7487">
        <v>61.370699999999999</v>
      </c>
      <c r="D7487">
        <v>-152.40440000000001</v>
      </c>
      <c r="E7487" s="1" t="s">
        <v>53</v>
      </c>
      <c r="F7487" t="s">
        <v>11333</v>
      </c>
      <c r="G7487">
        <v>0</v>
      </c>
      <c r="H7487">
        <v>0</v>
      </c>
      <c r="I7487">
        <v>0</v>
      </c>
    </row>
    <row r="7488" spans="1:9" hidden="1" x14ac:dyDescent="0.3">
      <c r="A7488" s="1" t="s">
        <v>159</v>
      </c>
      <c r="B7488" s="1" t="s">
        <v>201</v>
      </c>
      <c r="C7488">
        <v>61.370699999999999</v>
      </c>
      <c r="D7488">
        <v>-152.40440000000001</v>
      </c>
      <c r="E7488" s="1" t="s">
        <v>54</v>
      </c>
      <c r="F7488" t="s">
        <v>11531</v>
      </c>
      <c r="G7488">
        <v>0</v>
      </c>
      <c r="H7488">
        <v>0</v>
      </c>
      <c r="I7488">
        <v>0</v>
      </c>
    </row>
    <row r="7489" spans="1:9" hidden="1" x14ac:dyDescent="0.3">
      <c r="A7489" s="1" t="s">
        <v>159</v>
      </c>
      <c r="B7489" s="1" t="s">
        <v>201</v>
      </c>
      <c r="C7489">
        <v>61.370699999999999</v>
      </c>
      <c r="D7489">
        <v>-152.40440000000001</v>
      </c>
      <c r="E7489" s="1" t="s">
        <v>21548</v>
      </c>
      <c r="F7489" t="s">
        <v>21692</v>
      </c>
      <c r="G7489">
        <v>0</v>
      </c>
      <c r="H7489">
        <v>1</v>
      </c>
      <c r="I7489">
        <v>0</v>
      </c>
    </row>
    <row r="7490" spans="1:9" hidden="1" x14ac:dyDescent="0.3">
      <c r="A7490" s="1" t="s">
        <v>159</v>
      </c>
      <c r="B7490" s="1" t="s">
        <v>202</v>
      </c>
      <c r="C7490">
        <v>34.969700000000003</v>
      </c>
      <c r="D7490">
        <v>-92.373099999999994</v>
      </c>
      <c r="E7490" s="1" t="s">
        <v>4</v>
      </c>
      <c r="F7490" t="s">
        <v>918</v>
      </c>
      <c r="G7490">
        <v>0</v>
      </c>
      <c r="H7490">
        <v>0</v>
      </c>
      <c r="I7490">
        <v>0</v>
      </c>
    </row>
    <row r="7491" spans="1:9" hidden="1" x14ac:dyDescent="0.3">
      <c r="A7491" s="1" t="s">
        <v>159</v>
      </c>
      <c r="B7491" s="1" t="s">
        <v>202</v>
      </c>
      <c r="C7491">
        <v>34.969700000000003</v>
      </c>
      <c r="D7491">
        <v>-92.373099999999994</v>
      </c>
      <c r="E7491" s="1" t="s">
        <v>5</v>
      </c>
      <c r="F7491" t="s">
        <v>1160</v>
      </c>
      <c r="G7491">
        <v>0</v>
      </c>
      <c r="H7491">
        <v>0</v>
      </c>
      <c r="I7491">
        <v>0</v>
      </c>
    </row>
    <row r="7492" spans="1:9" hidden="1" x14ac:dyDescent="0.3">
      <c r="A7492" s="1" t="s">
        <v>159</v>
      </c>
      <c r="B7492" s="1" t="s">
        <v>202</v>
      </c>
      <c r="C7492">
        <v>34.969700000000003</v>
      </c>
      <c r="D7492">
        <v>-92.373099999999994</v>
      </c>
      <c r="E7492" s="1" t="s">
        <v>6</v>
      </c>
      <c r="F7492" t="s">
        <v>1402</v>
      </c>
      <c r="G7492">
        <v>0</v>
      </c>
      <c r="H7492">
        <v>0</v>
      </c>
      <c r="I7492">
        <v>0</v>
      </c>
    </row>
    <row r="7493" spans="1:9" hidden="1" x14ac:dyDescent="0.3">
      <c r="A7493" s="1" t="s">
        <v>159</v>
      </c>
      <c r="B7493" s="1" t="s">
        <v>202</v>
      </c>
      <c r="C7493">
        <v>34.969700000000003</v>
      </c>
      <c r="D7493">
        <v>-92.373099999999994</v>
      </c>
      <c r="E7493" s="1" t="s">
        <v>7</v>
      </c>
      <c r="F7493" t="s">
        <v>1643</v>
      </c>
      <c r="G7493">
        <v>0</v>
      </c>
      <c r="H7493">
        <v>0</v>
      </c>
      <c r="I7493">
        <v>0</v>
      </c>
    </row>
    <row r="7494" spans="1:9" hidden="1" x14ac:dyDescent="0.3">
      <c r="A7494" s="1" t="s">
        <v>159</v>
      </c>
      <c r="B7494" s="1" t="s">
        <v>202</v>
      </c>
      <c r="C7494">
        <v>34.969700000000003</v>
      </c>
      <c r="D7494">
        <v>-92.373099999999994</v>
      </c>
      <c r="E7494" s="1" t="s">
        <v>8</v>
      </c>
      <c r="F7494" t="s">
        <v>1884</v>
      </c>
      <c r="G7494">
        <v>0</v>
      </c>
      <c r="H7494">
        <v>0</v>
      </c>
      <c r="I7494">
        <v>0</v>
      </c>
    </row>
    <row r="7495" spans="1:9" hidden="1" x14ac:dyDescent="0.3">
      <c r="A7495" s="1" t="s">
        <v>159</v>
      </c>
      <c r="B7495" s="1" t="s">
        <v>202</v>
      </c>
      <c r="C7495">
        <v>34.969700000000003</v>
      </c>
      <c r="D7495">
        <v>-92.373099999999994</v>
      </c>
      <c r="E7495" s="1" t="s">
        <v>9</v>
      </c>
      <c r="F7495" t="s">
        <v>2122</v>
      </c>
      <c r="G7495">
        <v>0</v>
      </c>
      <c r="H7495">
        <v>0</v>
      </c>
      <c r="I7495">
        <v>0</v>
      </c>
    </row>
    <row r="7496" spans="1:9" hidden="1" x14ac:dyDescent="0.3">
      <c r="A7496" s="1" t="s">
        <v>159</v>
      </c>
      <c r="B7496" s="1" t="s">
        <v>202</v>
      </c>
      <c r="C7496">
        <v>34.969700000000003</v>
      </c>
      <c r="D7496">
        <v>-92.373099999999994</v>
      </c>
      <c r="E7496" s="1" t="s">
        <v>10</v>
      </c>
      <c r="F7496" t="s">
        <v>2360</v>
      </c>
      <c r="G7496">
        <v>0</v>
      </c>
      <c r="H7496">
        <v>0</v>
      </c>
      <c r="I7496">
        <v>0</v>
      </c>
    </row>
    <row r="7497" spans="1:9" hidden="1" x14ac:dyDescent="0.3">
      <c r="A7497" s="1" t="s">
        <v>159</v>
      </c>
      <c r="B7497" s="1" t="s">
        <v>202</v>
      </c>
      <c r="C7497">
        <v>34.969700000000003</v>
      </c>
      <c r="D7497">
        <v>-92.373099999999994</v>
      </c>
      <c r="E7497" s="1" t="s">
        <v>11</v>
      </c>
      <c r="F7497" t="s">
        <v>2598</v>
      </c>
      <c r="G7497">
        <v>0</v>
      </c>
      <c r="H7497">
        <v>0</v>
      </c>
      <c r="I7497">
        <v>0</v>
      </c>
    </row>
    <row r="7498" spans="1:9" hidden="1" x14ac:dyDescent="0.3">
      <c r="A7498" s="1" t="s">
        <v>159</v>
      </c>
      <c r="B7498" s="1" t="s">
        <v>202</v>
      </c>
      <c r="C7498">
        <v>34.969700000000003</v>
      </c>
      <c r="D7498">
        <v>-92.373099999999994</v>
      </c>
      <c r="E7498" s="1" t="s">
        <v>12</v>
      </c>
      <c r="F7498" t="s">
        <v>2836</v>
      </c>
      <c r="G7498">
        <v>0</v>
      </c>
      <c r="H7498">
        <v>0</v>
      </c>
      <c r="I7498">
        <v>0</v>
      </c>
    </row>
    <row r="7499" spans="1:9" hidden="1" x14ac:dyDescent="0.3">
      <c r="A7499" s="1" t="s">
        <v>159</v>
      </c>
      <c r="B7499" s="1" t="s">
        <v>202</v>
      </c>
      <c r="C7499">
        <v>34.969700000000003</v>
      </c>
      <c r="D7499">
        <v>-92.373099999999994</v>
      </c>
      <c r="E7499" s="1" t="s">
        <v>13</v>
      </c>
      <c r="F7499" t="s">
        <v>3074</v>
      </c>
      <c r="G7499">
        <v>0</v>
      </c>
      <c r="H7499">
        <v>0</v>
      </c>
      <c r="I7499">
        <v>0</v>
      </c>
    </row>
    <row r="7500" spans="1:9" hidden="1" x14ac:dyDescent="0.3">
      <c r="A7500" s="1" t="s">
        <v>159</v>
      </c>
      <c r="B7500" s="1" t="s">
        <v>202</v>
      </c>
      <c r="C7500">
        <v>34.969700000000003</v>
      </c>
      <c r="D7500">
        <v>-92.373099999999994</v>
      </c>
      <c r="E7500" s="1" t="s">
        <v>14</v>
      </c>
      <c r="F7500" t="s">
        <v>3311</v>
      </c>
      <c r="G7500">
        <v>0</v>
      </c>
      <c r="H7500">
        <v>0</v>
      </c>
      <c r="I7500">
        <v>0</v>
      </c>
    </row>
    <row r="7501" spans="1:9" hidden="1" x14ac:dyDescent="0.3">
      <c r="A7501" s="1" t="s">
        <v>159</v>
      </c>
      <c r="B7501" s="1" t="s">
        <v>202</v>
      </c>
      <c r="C7501">
        <v>34.969700000000003</v>
      </c>
      <c r="D7501">
        <v>-92.373099999999994</v>
      </c>
      <c r="E7501" s="1" t="s">
        <v>15</v>
      </c>
      <c r="F7501" t="s">
        <v>3547</v>
      </c>
      <c r="G7501">
        <v>0</v>
      </c>
      <c r="H7501">
        <v>0</v>
      </c>
      <c r="I7501">
        <v>0</v>
      </c>
    </row>
    <row r="7502" spans="1:9" hidden="1" x14ac:dyDescent="0.3">
      <c r="A7502" s="1" t="s">
        <v>159</v>
      </c>
      <c r="B7502" s="1" t="s">
        <v>202</v>
      </c>
      <c r="C7502">
        <v>34.969700000000003</v>
      </c>
      <c r="D7502">
        <v>-92.373099999999994</v>
      </c>
      <c r="E7502" s="1" t="s">
        <v>16</v>
      </c>
      <c r="F7502" t="s">
        <v>3783</v>
      </c>
      <c r="G7502">
        <v>0</v>
      </c>
      <c r="H7502">
        <v>0</v>
      </c>
      <c r="I7502">
        <v>0</v>
      </c>
    </row>
    <row r="7503" spans="1:9" hidden="1" x14ac:dyDescent="0.3">
      <c r="A7503" s="1" t="s">
        <v>159</v>
      </c>
      <c r="B7503" s="1" t="s">
        <v>202</v>
      </c>
      <c r="C7503">
        <v>34.969700000000003</v>
      </c>
      <c r="D7503">
        <v>-92.373099999999994</v>
      </c>
      <c r="E7503" s="1" t="s">
        <v>17</v>
      </c>
      <c r="F7503" t="s">
        <v>4018</v>
      </c>
      <c r="G7503">
        <v>0</v>
      </c>
      <c r="H7503">
        <v>0</v>
      </c>
      <c r="I7503">
        <v>0</v>
      </c>
    </row>
    <row r="7504" spans="1:9" hidden="1" x14ac:dyDescent="0.3">
      <c r="A7504" s="1" t="s">
        <v>159</v>
      </c>
      <c r="B7504" s="1" t="s">
        <v>202</v>
      </c>
      <c r="C7504">
        <v>34.969700000000003</v>
      </c>
      <c r="D7504">
        <v>-92.373099999999994</v>
      </c>
      <c r="E7504" s="1" t="s">
        <v>18</v>
      </c>
      <c r="F7504" t="s">
        <v>4253</v>
      </c>
      <c r="G7504">
        <v>0</v>
      </c>
      <c r="H7504">
        <v>0</v>
      </c>
      <c r="I7504">
        <v>0</v>
      </c>
    </row>
    <row r="7505" spans="1:9" hidden="1" x14ac:dyDescent="0.3">
      <c r="A7505" s="1" t="s">
        <v>159</v>
      </c>
      <c r="B7505" s="1" t="s">
        <v>202</v>
      </c>
      <c r="C7505">
        <v>34.969700000000003</v>
      </c>
      <c r="D7505">
        <v>-92.373099999999994</v>
      </c>
      <c r="E7505" s="1" t="s">
        <v>19</v>
      </c>
      <c r="F7505" t="s">
        <v>4488</v>
      </c>
      <c r="G7505">
        <v>0</v>
      </c>
      <c r="H7505">
        <v>0</v>
      </c>
      <c r="I7505">
        <v>0</v>
      </c>
    </row>
    <row r="7506" spans="1:9" hidden="1" x14ac:dyDescent="0.3">
      <c r="A7506" s="1" t="s">
        <v>159</v>
      </c>
      <c r="B7506" s="1" t="s">
        <v>202</v>
      </c>
      <c r="C7506">
        <v>34.969700000000003</v>
      </c>
      <c r="D7506">
        <v>-92.373099999999994</v>
      </c>
      <c r="E7506" s="1" t="s">
        <v>20</v>
      </c>
      <c r="F7506" t="s">
        <v>4723</v>
      </c>
      <c r="G7506">
        <v>0</v>
      </c>
      <c r="H7506">
        <v>0</v>
      </c>
      <c r="I7506">
        <v>0</v>
      </c>
    </row>
    <row r="7507" spans="1:9" hidden="1" x14ac:dyDescent="0.3">
      <c r="A7507" s="1" t="s">
        <v>159</v>
      </c>
      <c r="B7507" s="1" t="s">
        <v>202</v>
      </c>
      <c r="C7507">
        <v>34.969700000000003</v>
      </c>
      <c r="D7507">
        <v>-92.373099999999994</v>
      </c>
      <c r="E7507" s="1" t="s">
        <v>21</v>
      </c>
      <c r="F7507" t="s">
        <v>4958</v>
      </c>
      <c r="G7507">
        <v>0</v>
      </c>
      <c r="H7507">
        <v>0</v>
      </c>
      <c r="I7507">
        <v>0</v>
      </c>
    </row>
    <row r="7508" spans="1:9" hidden="1" x14ac:dyDescent="0.3">
      <c r="A7508" s="1" t="s">
        <v>159</v>
      </c>
      <c r="B7508" s="1" t="s">
        <v>202</v>
      </c>
      <c r="C7508">
        <v>34.969700000000003</v>
      </c>
      <c r="D7508">
        <v>-92.373099999999994</v>
      </c>
      <c r="E7508" s="1" t="s">
        <v>22</v>
      </c>
      <c r="F7508" t="s">
        <v>5193</v>
      </c>
      <c r="G7508">
        <v>0</v>
      </c>
      <c r="H7508">
        <v>0</v>
      </c>
      <c r="I7508">
        <v>0</v>
      </c>
    </row>
    <row r="7509" spans="1:9" hidden="1" x14ac:dyDescent="0.3">
      <c r="A7509" s="1" t="s">
        <v>159</v>
      </c>
      <c r="B7509" s="1" t="s">
        <v>202</v>
      </c>
      <c r="C7509">
        <v>34.969700000000003</v>
      </c>
      <c r="D7509">
        <v>-92.373099999999994</v>
      </c>
      <c r="E7509" s="1" t="s">
        <v>23</v>
      </c>
      <c r="F7509" t="s">
        <v>5428</v>
      </c>
      <c r="G7509">
        <v>0</v>
      </c>
      <c r="H7509">
        <v>0</v>
      </c>
      <c r="I7509">
        <v>0</v>
      </c>
    </row>
    <row r="7510" spans="1:9" hidden="1" x14ac:dyDescent="0.3">
      <c r="A7510" s="1" t="s">
        <v>159</v>
      </c>
      <c r="B7510" s="1" t="s">
        <v>202</v>
      </c>
      <c r="C7510">
        <v>34.969700000000003</v>
      </c>
      <c r="D7510">
        <v>-92.373099999999994</v>
      </c>
      <c r="E7510" s="1" t="s">
        <v>24</v>
      </c>
      <c r="F7510" t="s">
        <v>5663</v>
      </c>
      <c r="G7510">
        <v>0</v>
      </c>
      <c r="H7510">
        <v>0</v>
      </c>
      <c r="I7510">
        <v>0</v>
      </c>
    </row>
    <row r="7511" spans="1:9" hidden="1" x14ac:dyDescent="0.3">
      <c r="A7511" s="1" t="s">
        <v>159</v>
      </c>
      <c r="B7511" s="1" t="s">
        <v>202</v>
      </c>
      <c r="C7511">
        <v>34.969700000000003</v>
      </c>
      <c r="D7511">
        <v>-92.373099999999994</v>
      </c>
      <c r="E7511" s="1" t="s">
        <v>25</v>
      </c>
      <c r="F7511" t="s">
        <v>5897</v>
      </c>
      <c r="G7511">
        <v>0</v>
      </c>
      <c r="H7511">
        <v>0</v>
      </c>
      <c r="I7511">
        <v>0</v>
      </c>
    </row>
    <row r="7512" spans="1:9" hidden="1" x14ac:dyDescent="0.3">
      <c r="A7512" s="1" t="s">
        <v>159</v>
      </c>
      <c r="B7512" s="1" t="s">
        <v>202</v>
      </c>
      <c r="C7512">
        <v>34.969700000000003</v>
      </c>
      <c r="D7512">
        <v>-92.373099999999994</v>
      </c>
      <c r="E7512" s="1" t="s">
        <v>26</v>
      </c>
      <c r="F7512" t="s">
        <v>6131</v>
      </c>
      <c r="G7512">
        <v>0</v>
      </c>
      <c r="H7512">
        <v>0</v>
      </c>
      <c r="I7512">
        <v>0</v>
      </c>
    </row>
    <row r="7513" spans="1:9" hidden="1" x14ac:dyDescent="0.3">
      <c r="A7513" s="1" t="s">
        <v>159</v>
      </c>
      <c r="B7513" s="1" t="s">
        <v>202</v>
      </c>
      <c r="C7513">
        <v>34.969700000000003</v>
      </c>
      <c r="D7513">
        <v>-92.373099999999994</v>
      </c>
      <c r="E7513" s="1" t="s">
        <v>27</v>
      </c>
      <c r="F7513" t="s">
        <v>6365</v>
      </c>
      <c r="G7513">
        <v>0</v>
      </c>
      <c r="H7513">
        <v>0</v>
      </c>
      <c r="I7513">
        <v>0</v>
      </c>
    </row>
    <row r="7514" spans="1:9" hidden="1" x14ac:dyDescent="0.3">
      <c r="A7514" s="1" t="s">
        <v>159</v>
      </c>
      <c r="B7514" s="1" t="s">
        <v>202</v>
      </c>
      <c r="C7514">
        <v>34.969700000000003</v>
      </c>
      <c r="D7514">
        <v>-92.373099999999994</v>
      </c>
      <c r="E7514" s="1" t="s">
        <v>28</v>
      </c>
      <c r="F7514" t="s">
        <v>6599</v>
      </c>
      <c r="G7514">
        <v>0</v>
      </c>
      <c r="H7514">
        <v>0</v>
      </c>
      <c r="I7514">
        <v>0</v>
      </c>
    </row>
    <row r="7515" spans="1:9" hidden="1" x14ac:dyDescent="0.3">
      <c r="A7515" s="1" t="s">
        <v>159</v>
      </c>
      <c r="B7515" s="1" t="s">
        <v>202</v>
      </c>
      <c r="C7515">
        <v>34.969700000000003</v>
      </c>
      <c r="D7515">
        <v>-92.373099999999994</v>
      </c>
      <c r="E7515" s="1" t="s">
        <v>29</v>
      </c>
      <c r="F7515" t="s">
        <v>6833</v>
      </c>
      <c r="G7515">
        <v>0</v>
      </c>
      <c r="H7515">
        <v>0</v>
      </c>
      <c r="I7515">
        <v>0</v>
      </c>
    </row>
    <row r="7516" spans="1:9" hidden="1" x14ac:dyDescent="0.3">
      <c r="A7516" s="1" t="s">
        <v>159</v>
      </c>
      <c r="B7516" s="1" t="s">
        <v>202</v>
      </c>
      <c r="C7516">
        <v>34.969700000000003</v>
      </c>
      <c r="D7516">
        <v>-92.373099999999994</v>
      </c>
      <c r="E7516" s="1" t="s">
        <v>30</v>
      </c>
      <c r="F7516" t="s">
        <v>7067</v>
      </c>
      <c r="G7516">
        <v>0</v>
      </c>
      <c r="H7516">
        <v>0</v>
      </c>
      <c r="I7516">
        <v>0</v>
      </c>
    </row>
    <row r="7517" spans="1:9" hidden="1" x14ac:dyDescent="0.3">
      <c r="A7517" s="1" t="s">
        <v>159</v>
      </c>
      <c r="B7517" s="1" t="s">
        <v>202</v>
      </c>
      <c r="C7517">
        <v>34.969700000000003</v>
      </c>
      <c r="D7517">
        <v>-92.373099999999994</v>
      </c>
      <c r="E7517" s="1" t="s">
        <v>31</v>
      </c>
      <c r="F7517" t="s">
        <v>7301</v>
      </c>
      <c r="G7517">
        <v>0</v>
      </c>
      <c r="H7517">
        <v>0</v>
      </c>
      <c r="I7517">
        <v>0</v>
      </c>
    </row>
    <row r="7518" spans="1:9" hidden="1" x14ac:dyDescent="0.3">
      <c r="A7518" s="1" t="s">
        <v>159</v>
      </c>
      <c r="B7518" s="1" t="s">
        <v>202</v>
      </c>
      <c r="C7518">
        <v>34.969700000000003</v>
      </c>
      <c r="D7518">
        <v>-92.373099999999994</v>
      </c>
      <c r="E7518" s="1" t="s">
        <v>32</v>
      </c>
      <c r="F7518" t="s">
        <v>7535</v>
      </c>
      <c r="G7518">
        <v>0</v>
      </c>
      <c r="H7518">
        <v>0</v>
      </c>
      <c r="I7518">
        <v>0</v>
      </c>
    </row>
    <row r="7519" spans="1:9" hidden="1" x14ac:dyDescent="0.3">
      <c r="A7519" s="1" t="s">
        <v>159</v>
      </c>
      <c r="B7519" s="1" t="s">
        <v>202</v>
      </c>
      <c r="C7519">
        <v>34.969700000000003</v>
      </c>
      <c r="D7519">
        <v>-92.373099999999994</v>
      </c>
      <c r="E7519" s="1" t="s">
        <v>33</v>
      </c>
      <c r="F7519" t="s">
        <v>7769</v>
      </c>
      <c r="G7519">
        <v>0</v>
      </c>
      <c r="H7519">
        <v>0</v>
      </c>
      <c r="I7519">
        <v>0</v>
      </c>
    </row>
    <row r="7520" spans="1:9" hidden="1" x14ac:dyDescent="0.3">
      <c r="A7520" s="1" t="s">
        <v>159</v>
      </c>
      <c r="B7520" s="1" t="s">
        <v>202</v>
      </c>
      <c r="C7520">
        <v>34.969700000000003</v>
      </c>
      <c r="D7520">
        <v>-92.373099999999994</v>
      </c>
      <c r="E7520" s="1" t="s">
        <v>34</v>
      </c>
      <c r="F7520" t="s">
        <v>8003</v>
      </c>
      <c r="G7520">
        <v>0</v>
      </c>
      <c r="H7520">
        <v>0</v>
      </c>
      <c r="I7520">
        <v>0</v>
      </c>
    </row>
    <row r="7521" spans="1:9" hidden="1" x14ac:dyDescent="0.3">
      <c r="A7521" s="1" t="s">
        <v>159</v>
      </c>
      <c r="B7521" s="1" t="s">
        <v>202</v>
      </c>
      <c r="C7521">
        <v>34.969700000000003</v>
      </c>
      <c r="D7521">
        <v>-92.373099999999994</v>
      </c>
      <c r="E7521" s="1" t="s">
        <v>35</v>
      </c>
      <c r="F7521" t="s">
        <v>8235</v>
      </c>
      <c r="G7521">
        <v>0</v>
      </c>
      <c r="H7521">
        <v>0</v>
      </c>
      <c r="I7521">
        <v>0</v>
      </c>
    </row>
    <row r="7522" spans="1:9" hidden="1" x14ac:dyDescent="0.3">
      <c r="A7522" s="1" t="s">
        <v>159</v>
      </c>
      <c r="B7522" s="1" t="s">
        <v>202</v>
      </c>
      <c r="C7522">
        <v>34.969700000000003</v>
      </c>
      <c r="D7522">
        <v>-92.373099999999994</v>
      </c>
      <c r="E7522" s="1" t="s">
        <v>36</v>
      </c>
      <c r="F7522" t="s">
        <v>8467</v>
      </c>
      <c r="G7522">
        <v>0</v>
      </c>
      <c r="H7522">
        <v>0</v>
      </c>
      <c r="I7522">
        <v>0</v>
      </c>
    </row>
    <row r="7523" spans="1:9" hidden="1" x14ac:dyDescent="0.3">
      <c r="A7523" s="1" t="s">
        <v>159</v>
      </c>
      <c r="B7523" s="1" t="s">
        <v>202</v>
      </c>
      <c r="C7523">
        <v>34.969700000000003</v>
      </c>
      <c r="D7523">
        <v>-92.373099999999994</v>
      </c>
      <c r="E7523" s="1" t="s">
        <v>37</v>
      </c>
      <c r="F7523" t="s">
        <v>8698</v>
      </c>
      <c r="G7523">
        <v>0</v>
      </c>
      <c r="H7523">
        <v>0</v>
      </c>
      <c r="I7523">
        <v>0</v>
      </c>
    </row>
    <row r="7524" spans="1:9" hidden="1" x14ac:dyDescent="0.3">
      <c r="A7524" s="1" t="s">
        <v>159</v>
      </c>
      <c r="B7524" s="1" t="s">
        <v>202</v>
      </c>
      <c r="C7524">
        <v>34.969700000000003</v>
      </c>
      <c r="D7524">
        <v>-92.373099999999994</v>
      </c>
      <c r="E7524" s="1" t="s">
        <v>38</v>
      </c>
      <c r="F7524" t="s">
        <v>8929</v>
      </c>
      <c r="G7524">
        <v>0</v>
      </c>
      <c r="H7524">
        <v>0</v>
      </c>
      <c r="I7524">
        <v>0</v>
      </c>
    </row>
    <row r="7525" spans="1:9" hidden="1" x14ac:dyDescent="0.3">
      <c r="A7525" s="1" t="s">
        <v>159</v>
      </c>
      <c r="B7525" s="1" t="s">
        <v>202</v>
      </c>
      <c r="C7525">
        <v>34.969700000000003</v>
      </c>
      <c r="D7525">
        <v>-92.373099999999994</v>
      </c>
      <c r="E7525" s="1" t="s">
        <v>39</v>
      </c>
      <c r="F7525" t="s">
        <v>9160</v>
      </c>
      <c r="G7525">
        <v>0</v>
      </c>
      <c r="H7525">
        <v>0</v>
      </c>
      <c r="I7525">
        <v>0</v>
      </c>
    </row>
    <row r="7526" spans="1:9" hidden="1" x14ac:dyDescent="0.3">
      <c r="A7526" s="1" t="s">
        <v>159</v>
      </c>
      <c r="B7526" s="1" t="s">
        <v>202</v>
      </c>
      <c r="C7526">
        <v>34.969700000000003</v>
      </c>
      <c r="D7526">
        <v>-92.373099999999994</v>
      </c>
      <c r="E7526" s="1" t="s">
        <v>40</v>
      </c>
      <c r="F7526" t="s">
        <v>9391</v>
      </c>
      <c r="G7526">
        <v>0</v>
      </c>
      <c r="H7526">
        <v>0</v>
      </c>
      <c r="I7526">
        <v>0</v>
      </c>
    </row>
    <row r="7527" spans="1:9" hidden="1" x14ac:dyDescent="0.3">
      <c r="A7527" s="1" t="s">
        <v>159</v>
      </c>
      <c r="B7527" s="1" t="s">
        <v>202</v>
      </c>
      <c r="C7527">
        <v>34.969700000000003</v>
      </c>
      <c r="D7527">
        <v>-92.373099999999994</v>
      </c>
      <c r="E7527" s="1" t="s">
        <v>41</v>
      </c>
      <c r="F7527" t="s">
        <v>9622</v>
      </c>
      <c r="G7527">
        <v>0</v>
      </c>
      <c r="H7527">
        <v>0</v>
      </c>
      <c r="I7527">
        <v>0</v>
      </c>
    </row>
    <row r="7528" spans="1:9" hidden="1" x14ac:dyDescent="0.3">
      <c r="A7528" s="1" t="s">
        <v>159</v>
      </c>
      <c r="B7528" s="1" t="s">
        <v>202</v>
      </c>
      <c r="C7528">
        <v>34.969700000000003</v>
      </c>
      <c r="D7528">
        <v>-92.373099999999994</v>
      </c>
      <c r="E7528" s="1" t="s">
        <v>42</v>
      </c>
      <c r="F7528" t="s">
        <v>9853</v>
      </c>
      <c r="G7528">
        <v>0</v>
      </c>
      <c r="H7528">
        <v>0</v>
      </c>
      <c r="I7528">
        <v>0</v>
      </c>
    </row>
    <row r="7529" spans="1:9" hidden="1" x14ac:dyDescent="0.3">
      <c r="A7529" s="1" t="s">
        <v>159</v>
      </c>
      <c r="B7529" s="1" t="s">
        <v>202</v>
      </c>
      <c r="C7529">
        <v>34.969700000000003</v>
      </c>
      <c r="D7529">
        <v>-92.373099999999994</v>
      </c>
      <c r="E7529" s="1" t="s">
        <v>43</v>
      </c>
      <c r="F7529" t="s">
        <v>10082</v>
      </c>
      <c r="G7529">
        <v>0</v>
      </c>
      <c r="H7529">
        <v>0</v>
      </c>
      <c r="I7529">
        <v>0</v>
      </c>
    </row>
    <row r="7530" spans="1:9" hidden="1" x14ac:dyDescent="0.3">
      <c r="A7530" s="1" t="s">
        <v>159</v>
      </c>
      <c r="B7530" s="1" t="s">
        <v>202</v>
      </c>
      <c r="C7530">
        <v>34.969700000000003</v>
      </c>
      <c r="D7530">
        <v>-92.373099999999994</v>
      </c>
      <c r="E7530" s="1" t="s">
        <v>44</v>
      </c>
      <c r="F7530" t="s">
        <v>10310</v>
      </c>
      <c r="G7530">
        <v>0</v>
      </c>
      <c r="H7530">
        <v>0</v>
      </c>
      <c r="I7530">
        <v>0</v>
      </c>
    </row>
    <row r="7531" spans="1:9" hidden="1" x14ac:dyDescent="0.3">
      <c r="A7531" s="1" t="s">
        <v>159</v>
      </c>
      <c r="B7531" s="1" t="s">
        <v>202</v>
      </c>
      <c r="C7531">
        <v>34.969700000000003</v>
      </c>
      <c r="D7531">
        <v>-92.373099999999994</v>
      </c>
      <c r="E7531" s="1" t="s">
        <v>45</v>
      </c>
      <c r="F7531" t="s">
        <v>10531</v>
      </c>
      <c r="G7531">
        <v>0</v>
      </c>
      <c r="H7531">
        <v>0</v>
      </c>
      <c r="I7531">
        <v>0</v>
      </c>
    </row>
    <row r="7532" spans="1:9" hidden="1" x14ac:dyDescent="0.3">
      <c r="A7532" s="1" t="s">
        <v>159</v>
      </c>
      <c r="B7532" s="1" t="s">
        <v>202</v>
      </c>
      <c r="C7532">
        <v>34.969700000000003</v>
      </c>
      <c r="D7532">
        <v>-92.373099999999994</v>
      </c>
      <c r="E7532" s="1" t="s">
        <v>46</v>
      </c>
      <c r="F7532" t="s">
        <v>10747</v>
      </c>
      <c r="G7532">
        <v>0</v>
      </c>
      <c r="H7532">
        <v>0</v>
      </c>
      <c r="I7532">
        <v>0</v>
      </c>
    </row>
    <row r="7533" spans="1:9" hidden="1" x14ac:dyDescent="0.3">
      <c r="A7533" s="1" t="s">
        <v>159</v>
      </c>
      <c r="B7533" s="1" t="s">
        <v>202</v>
      </c>
      <c r="C7533">
        <v>34.969700000000003</v>
      </c>
      <c r="D7533">
        <v>-92.373099999999994</v>
      </c>
      <c r="E7533" s="1" t="s">
        <v>47</v>
      </c>
      <c r="F7533" t="s">
        <v>10962</v>
      </c>
      <c r="G7533">
        <v>0</v>
      </c>
      <c r="H7533">
        <v>0</v>
      </c>
      <c r="I7533">
        <v>0</v>
      </c>
    </row>
    <row r="7534" spans="1:9" hidden="1" x14ac:dyDescent="0.3">
      <c r="A7534" s="1" t="s">
        <v>159</v>
      </c>
      <c r="B7534" s="1" t="s">
        <v>202</v>
      </c>
      <c r="C7534">
        <v>34.969700000000003</v>
      </c>
      <c r="D7534">
        <v>-92.373099999999994</v>
      </c>
      <c r="E7534" s="1" t="s">
        <v>48</v>
      </c>
      <c r="F7534" t="s">
        <v>11765</v>
      </c>
      <c r="G7534">
        <v>0</v>
      </c>
      <c r="H7534">
        <v>0</v>
      </c>
      <c r="I7534">
        <v>0</v>
      </c>
    </row>
    <row r="7535" spans="1:9" hidden="1" x14ac:dyDescent="0.3">
      <c r="A7535" s="1" t="s">
        <v>159</v>
      </c>
      <c r="B7535" s="1" t="s">
        <v>202</v>
      </c>
      <c r="C7535">
        <v>34.969700000000003</v>
      </c>
      <c r="D7535">
        <v>-92.373099999999994</v>
      </c>
      <c r="E7535" s="1" t="s">
        <v>49</v>
      </c>
      <c r="F7535" t="s">
        <v>11956</v>
      </c>
      <c r="G7535">
        <v>0</v>
      </c>
      <c r="H7535">
        <v>0</v>
      </c>
      <c r="I7535">
        <v>0</v>
      </c>
    </row>
    <row r="7536" spans="1:9" hidden="1" x14ac:dyDescent="0.3">
      <c r="A7536" s="1" t="s">
        <v>159</v>
      </c>
      <c r="B7536" s="1" t="s">
        <v>202</v>
      </c>
      <c r="C7536">
        <v>34.969700000000003</v>
      </c>
      <c r="D7536">
        <v>-92.373099999999994</v>
      </c>
      <c r="E7536" s="1" t="s">
        <v>50</v>
      </c>
      <c r="F7536" t="s">
        <v>12128</v>
      </c>
      <c r="G7536">
        <v>0</v>
      </c>
      <c r="H7536">
        <v>0</v>
      </c>
      <c r="I7536">
        <v>0</v>
      </c>
    </row>
    <row r="7537" spans="1:9" hidden="1" x14ac:dyDescent="0.3">
      <c r="A7537" s="1" t="s">
        <v>159</v>
      </c>
      <c r="B7537" s="1" t="s">
        <v>202</v>
      </c>
      <c r="C7537">
        <v>34.969700000000003</v>
      </c>
      <c r="D7537">
        <v>-92.373099999999994</v>
      </c>
      <c r="E7537" s="1" t="s">
        <v>51</v>
      </c>
      <c r="F7537" t="s">
        <v>12277</v>
      </c>
      <c r="G7537">
        <v>0</v>
      </c>
      <c r="H7537">
        <v>0</v>
      </c>
      <c r="I7537">
        <v>0</v>
      </c>
    </row>
    <row r="7538" spans="1:9" hidden="1" x14ac:dyDescent="0.3">
      <c r="A7538" s="1" t="s">
        <v>159</v>
      </c>
      <c r="B7538" s="1" t="s">
        <v>202</v>
      </c>
      <c r="C7538">
        <v>34.969700000000003</v>
      </c>
      <c r="D7538">
        <v>-92.373099999999994</v>
      </c>
      <c r="E7538" s="1" t="s">
        <v>52</v>
      </c>
      <c r="F7538" t="s">
        <v>11130</v>
      </c>
      <c r="G7538">
        <v>0</v>
      </c>
      <c r="H7538">
        <v>0</v>
      </c>
      <c r="I7538">
        <v>0</v>
      </c>
    </row>
    <row r="7539" spans="1:9" hidden="1" x14ac:dyDescent="0.3">
      <c r="A7539" s="1" t="s">
        <v>159</v>
      </c>
      <c r="B7539" s="1" t="s">
        <v>202</v>
      </c>
      <c r="C7539">
        <v>34.969700000000003</v>
      </c>
      <c r="D7539">
        <v>-92.373099999999994</v>
      </c>
      <c r="E7539" s="1" t="s">
        <v>53</v>
      </c>
      <c r="F7539" t="s">
        <v>17607</v>
      </c>
      <c r="G7539">
        <v>0</v>
      </c>
      <c r="H7539">
        <v>1</v>
      </c>
      <c r="I7539">
        <v>0</v>
      </c>
    </row>
    <row r="7540" spans="1:9" hidden="1" x14ac:dyDescent="0.3">
      <c r="A7540" s="1" t="s">
        <v>159</v>
      </c>
      <c r="B7540" s="1" t="s">
        <v>202</v>
      </c>
      <c r="C7540">
        <v>34.969700000000003</v>
      </c>
      <c r="D7540">
        <v>-92.373099999999994</v>
      </c>
      <c r="E7540" s="1" t="s">
        <v>54</v>
      </c>
      <c r="F7540" t="s">
        <v>17252</v>
      </c>
      <c r="G7540">
        <v>0</v>
      </c>
      <c r="H7540">
        <v>6</v>
      </c>
      <c r="I7540">
        <v>0</v>
      </c>
    </row>
    <row r="7541" spans="1:9" hidden="1" x14ac:dyDescent="0.3">
      <c r="A7541" s="1" t="s">
        <v>159</v>
      </c>
      <c r="B7541" s="1" t="s">
        <v>202</v>
      </c>
      <c r="C7541">
        <v>34.969700000000003</v>
      </c>
      <c r="D7541">
        <v>-92.373099999999994</v>
      </c>
      <c r="E7541" s="1" t="s">
        <v>21548</v>
      </c>
      <c r="F7541" t="s">
        <v>21693</v>
      </c>
      <c r="G7541">
        <v>0</v>
      </c>
      <c r="H7541">
        <v>6</v>
      </c>
      <c r="I7541">
        <v>0</v>
      </c>
    </row>
    <row r="7542" spans="1:9" hidden="1" x14ac:dyDescent="0.3">
      <c r="A7542" s="1" t="s">
        <v>159</v>
      </c>
      <c r="B7542" s="1" t="s">
        <v>203</v>
      </c>
      <c r="C7542">
        <v>39.3185</v>
      </c>
      <c r="D7542">
        <v>-75.507099999999994</v>
      </c>
      <c r="E7542" s="1" t="s">
        <v>4</v>
      </c>
      <c r="F7542" t="s">
        <v>919</v>
      </c>
      <c r="G7542">
        <v>0</v>
      </c>
      <c r="H7542">
        <v>0</v>
      </c>
      <c r="I7542">
        <v>0</v>
      </c>
    </row>
    <row r="7543" spans="1:9" hidden="1" x14ac:dyDescent="0.3">
      <c r="A7543" s="1" t="s">
        <v>159</v>
      </c>
      <c r="B7543" s="1" t="s">
        <v>203</v>
      </c>
      <c r="C7543">
        <v>39.3185</v>
      </c>
      <c r="D7543">
        <v>-75.507099999999994</v>
      </c>
      <c r="E7543" s="1" t="s">
        <v>5</v>
      </c>
      <c r="F7543" t="s">
        <v>1161</v>
      </c>
      <c r="G7543">
        <v>0</v>
      </c>
      <c r="H7543">
        <v>0</v>
      </c>
      <c r="I7543">
        <v>0</v>
      </c>
    </row>
    <row r="7544" spans="1:9" hidden="1" x14ac:dyDescent="0.3">
      <c r="A7544" s="1" t="s">
        <v>159</v>
      </c>
      <c r="B7544" s="1" t="s">
        <v>203</v>
      </c>
      <c r="C7544">
        <v>39.3185</v>
      </c>
      <c r="D7544">
        <v>-75.507099999999994</v>
      </c>
      <c r="E7544" s="1" t="s">
        <v>6</v>
      </c>
      <c r="F7544" t="s">
        <v>1403</v>
      </c>
      <c r="G7544">
        <v>0</v>
      </c>
      <c r="H7544">
        <v>0</v>
      </c>
      <c r="I7544">
        <v>0</v>
      </c>
    </row>
    <row r="7545" spans="1:9" hidden="1" x14ac:dyDescent="0.3">
      <c r="A7545" s="1" t="s">
        <v>159</v>
      </c>
      <c r="B7545" s="1" t="s">
        <v>203</v>
      </c>
      <c r="C7545">
        <v>39.3185</v>
      </c>
      <c r="D7545">
        <v>-75.507099999999994</v>
      </c>
      <c r="E7545" s="1" t="s">
        <v>7</v>
      </c>
      <c r="F7545" t="s">
        <v>1644</v>
      </c>
      <c r="G7545">
        <v>0</v>
      </c>
      <c r="H7545">
        <v>0</v>
      </c>
      <c r="I7545">
        <v>0</v>
      </c>
    </row>
    <row r="7546" spans="1:9" hidden="1" x14ac:dyDescent="0.3">
      <c r="A7546" s="1" t="s">
        <v>159</v>
      </c>
      <c r="B7546" s="1" t="s">
        <v>203</v>
      </c>
      <c r="C7546">
        <v>39.3185</v>
      </c>
      <c r="D7546">
        <v>-75.507099999999994</v>
      </c>
      <c r="E7546" s="1" t="s">
        <v>8</v>
      </c>
      <c r="F7546" t="s">
        <v>1885</v>
      </c>
      <c r="G7546">
        <v>0</v>
      </c>
      <c r="H7546">
        <v>0</v>
      </c>
      <c r="I7546">
        <v>0</v>
      </c>
    </row>
    <row r="7547" spans="1:9" hidden="1" x14ac:dyDescent="0.3">
      <c r="A7547" s="1" t="s">
        <v>159</v>
      </c>
      <c r="B7547" s="1" t="s">
        <v>203</v>
      </c>
      <c r="C7547">
        <v>39.3185</v>
      </c>
      <c r="D7547">
        <v>-75.507099999999994</v>
      </c>
      <c r="E7547" s="1" t="s">
        <v>9</v>
      </c>
      <c r="F7547" t="s">
        <v>2123</v>
      </c>
      <c r="G7547">
        <v>0</v>
      </c>
      <c r="H7547">
        <v>0</v>
      </c>
      <c r="I7547">
        <v>0</v>
      </c>
    </row>
    <row r="7548" spans="1:9" hidden="1" x14ac:dyDescent="0.3">
      <c r="A7548" s="1" t="s">
        <v>159</v>
      </c>
      <c r="B7548" s="1" t="s">
        <v>203</v>
      </c>
      <c r="C7548">
        <v>39.3185</v>
      </c>
      <c r="D7548">
        <v>-75.507099999999994</v>
      </c>
      <c r="E7548" s="1" t="s">
        <v>10</v>
      </c>
      <c r="F7548" t="s">
        <v>2361</v>
      </c>
      <c r="G7548">
        <v>0</v>
      </c>
      <c r="H7548">
        <v>0</v>
      </c>
      <c r="I7548">
        <v>0</v>
      </c>
    </row>
    <row r="7549" spans="1:9" hidden="1" x14ac:dyDescent="0.3">
      <c r="A7549" s="1" t="s">
        <v>159</v>
      </c>
      <c r="B7549" s="1" t="s">
        <v>203</v>
      </c>
      <c r="C7549">
        <v>39.3185</v>
      </c>
      <c r="D7549">
        <v>-75.507099999999994</v>
      </c>
      <c r="E7549" s="1" t="s">
        <v>11</v>
      </c>
      <c r="F7549" t="s">
        <v>2599</v>
      </c>
      <c r="G7549">
        <v>0</v>
      </c>
      <c r="H7549">
        <v>0</v>
      </c>
      <c r="I7549">
        <v>0</v>
      </c>
    </row>
    <row r="7550" spans="1:9" hidden="1" x14ac:dyDescent="0.3">
      <c r="A7550" s="1" t="s">
        <v>159</v>
      </c>
      <c r="B7550" s="1" t="s">
        <v>203</v>
      </c>
      <c r="C7550">
        <v>39.3185</v>
      </c>
      <c r="D7550">
        <v>-75.507099999999994</v>
      </c>
      <c r="E7550" s="1" t="s">
        <v>12</v>
      </c>
      <c r="F7550" t="s">
        <v>2837</v>
      </c>
      <c r="G7550">
        <v>0</v>
      </c>
      <c r="H7550">
        <v>0</v>
      </c>
      <c r="I7550">
        <v>0</v>
      </c>
    </row>
    <row r="7551" spans="1:9" hidden="1" x14ac:dyDescent="0.3">
      <c r="A7551" s="1" t="s">
        <v>159</v>
      </c>
      <c r="B7551" s="1" t="s">
        <v>203</v>
      </c>
      <c r="C7551">
        <v>39.3185</v>
      </c>
      <c r="D7551">
        <v>-75.507099999999994</v>
      </c>
      <c r="E7551" s="1" t="s">
        <v>13</v>
      </c>
      <c r="F7551" t="s">
        <v>3075</v>
      </c>
      <c r="G7551">
        <v>0</v>
      </c>
      <c r="H7551">
        <v>0</v>
      </c>
      <c r="I7551">
        <v>0</v>
      </c>
    </row>
    <row r="7552" spans="1:9" hidden="1" x14ac:dyDescent="0.3">
      <c r="A7552" s="1" t="s">
        <v>159</v>
      </c>
      <c r="B7552" s="1" t="s">
        <v>203</v>
      </c>
      <c r="C7552">
        <v>39.3185</v>
      </c>
      <c r="D7552">
        <v>-75.507099999999994</v>
      </c>
      <c r="E7552" s="1" t="s">
        <v>14</v>
      </c>
      <c r="F7552" t="s">
        <v>3312</v>
      </c>
      <c r="G7552">
        <v>0</v>
      </c>
      <c r="H7552">
        <v>0</v>
      </c>
      <c r="I7552">
        <v>0</v>
      </c>
    </row>
    <row r="7553" spans="1:9" hidden="1" x14ac:dyDescent="0.3">
      <c r="A7553" s="1" t="s">
        <v>159</v>
      </c>
      <c r="B7553" s="1" t="s">
        <v>203</v>
      </c>
      <c r="C7553">
        <v>39.3185</v>
      </c>
      <c r="D7553">
        <v>-75.507099999999994</v>
      </c>
      <c r="E7553" s="1" t="s">
        <v>15</v>
      </c>
      <c r="F7553" t="s">
        <v>3548</v>
      </c>
      <c r="G7553">
        <v>0</v>
      </c>
      <c r="H7553">
        <v>0</v>
      </c>
      <c r="I7553">
        <v>0</v>
      </c>
    </row>
    <row r="7554" spans="1:9" hidden="1" x14ac:dyDescent="0.3">
      <c r="A7554" s="1" t="s">
        <v>159</v>
      </c>
      <c r="B7554" s="1" t="s">
        <v>203</v>
      </c>
      <c r="C7554">
        <v>39.3185</v>
      </c>
      <c r="D7554">
        <v>-75.507099999999994</v>
      </c>
      <c r="E7554" s="1" t="s">
        <v>16</v>
      </c>
      <c r="F7554" t="s">
        <v>3784</v>
      </c>
      <c r="G7554">
        <v>0</v>
      </c>
      <c r="H7554">
        <v>0</v>
      </c>
      <c r="I7554">
        <v>0</v>
      </c>
    </row>
    <row r="7555" spans="1:9" hidden="1" x14ac:dyDescent="0.3">
      <c r="A7555" s="1" t="s">
        <v>159</v>
      </c>
      <c r="B7555" s="1" t="s">
        <v>203</v>
      </c>
      <c r="C7555">
        <v>39.3185</v>
      </c>
      <c r="D7555">
        <v>-75.507099999999994</v>
      </c>
      <c r="E7555" s="1" t="s">
        <v>17</v>
      </c>
      <c r="F7555" t="s">
        <v>4019</v>
      </c>
      <c r="G7555">
        <v>0</v>
      </c>
      <c r="H7555">
        <v>0</v>
      </c>
      <c r="I7555">
        <v>0</v>
      </c>
    </row>
    <row r="7556" spans="1:9" hidden="1" x14ac:dyDescent="0.3">
      <c r="A7556" s="1" t="s">
        <v>159</v>
      </c>
      <c r="B7556" s="1" t="s">
        <v>203</v>
      </c>
      <c r="C7556">
        <v>39.3185</v>
      </c>
      <c r="D7556">
        <v>-75.507099999999994</v>
      </c>
      <c r="E7556" s="1" t="s">
        <v>18</v>
      </c>
      <c r="F7556" t="s">
        <v>4254</v>
      </c>
      <c r="G7556">
        <v>0</v>
      </c>
      <c r="H7556">
        <v>0</v>
      </c>
      <c r="I7556">
        <v>0</v>
      </c>
    </row>
    <row r="7557" spans="1:9" hidden="1" x14ac:dyDescent="0.3">
      <c r="A7557" s="1" t="s">
        <v>159</v>
      </c>
      <c r="B7557" s="1" t="s">
        <v>203</v>
      </c>
      <c r="C7557">
        <v>39.3185</v>
      </c>
      <c r="D7557">
        <v>-75.507099999999994</v>
      </c>
      <c r="E7557" s="1" t="s">
        <v>19</v>
      </c>
      <c r="F7557" t="s">
        <v>4489</v>
      </c>
      <c r="G7557">
        <v>0</v>
      </c>
      <c r="H7557">
        <v>0</v>
      </c>
      <c r="I7557">
        <v>0</v>
      </c>
    </row>
    <row r="7558" spans="1:9" hidden="1" x14ac:dyDescent="0.3">
      <c r="A7558" s="1" t="s">
        <v>159</v>
      </c>
      <c r="B7558" s="1" t="s">
        <v>203</v>
      </c>
      <c r="C7558">
        <v>39.3185</v>
      </c>
      <c r="D7558">
        <v>-75.507099999999994</v>
      </c>
      <c r="E7558" s="1" t="s">
        <v>20</v>
      </c>
      <c r="F7558" t="s">
        <v>4724</v>
      </c>
      <c r="G7558">
        <v>0</v>
      </c>
      <c r="H7558">
        <v>0</v>
      </c>
      <c r="I7558">
        <v>0</v>
      </c>
    </row>
    <row r="7559" spans="1:9" hidden="1" x14ac:dyDescent="0.3">
      <c r="A7559" s="1" t="s">
        <v>159</v>
      </c>
      <c r="B7559" s="1" t="s">
        <v>203</v>
      </c>
      <c r="C7559">
        <v>39.3185</v>
      </c>
      <c r="D7559">
        <v>-75.507099999999994</v>
      </c>
      <c r="E7559" s="1" t="s">
        <v>21</v>
      </c>
      <c r="F7559" t="s">
        <v>4959</v>
      </c>
      <c r="G7559">
        <v>0</v>
      </c>
      <c r="H7559">
        <v>0</v>
      </c>
      <c r="I7559">
        <v>0</v>
      </c>
    </row>
    <row r="7560" spans="1:9" hidden="1" x14ac:dyDescent="0.3">
      <c r="A7560" s="1" t="s">
        <v>159</v>
      </c>
      <c r="B7560" s="1" t="s">
        <v>203</v>
      </c>
      <c r="C7560">
        <v>39.3185</v>
      </c>
      <c r="D7560">
        <v>-75.507099999999994</v>
      </c>
      <c r="E7560" s="1" t="s">
        <v>22</v>
      </c>
      <c r="F7560" t="s">
        <v>5194</v>
      </c>
      <c r="G7560">
        <v>0</v>
      </c>
      <c r="H7560">
        <v>0</v>
      </c>
      <c r="I7560">
        <v>0</v>
      </c>
    </row>
    <row r="7561" spans="1:9" hidden="1" x14ac:dyDescent="0.3">
      <c r="A7561" s="1" t="s">
        <v>159</v>
      </c>
      <c r="B7561" s="1" t="s">
        <v>203</v>
      </c>
      <c r="C7561">
        <v>39.3185</v>
      </c>
      <c r="D7561">
        <v>-75.507099999999994</v>
      </c>
      <c r="E7561" s="1" t="s">
        <v>23</v>
      </c>
      <c r="F7561" t="s">
        <v>5429</v>
      </c>
      <c r="G7561">
        <v>0</v>
      </c>
      <c r="H7561">
        <v>0</v>
      </c>
      <c r="I7561">
        <v>0</v>
      </c>
    </row>
    <row r="7562" spans="1:9" hidden="1" x14ac:dyDescent="0.3">
      <c r="A7562" s="1" t="s">
        <v>159</v>
      </c>
      <c r="B7562" s="1" t="s">
        <v>203</v>
      </c>
      <c r="C7562">
        <v>39.3185</v>
      </c>
      <c r="D7562">
        <v>-75.507099999999994</v>
      </c>
      <c r="E7562" s="1" t="s">
        <v>24</v>
      </c>
      <c r="F7562" t="s">
        <v>5664</v>
      </c>
      <c r="G7562">
        <v>0</v>
      </c>
      <c r="H7562">
        <v>0</v>
      </c>
      <c r="I7562">
        <v>0</v>
      </c>
    </row>
    <row r="7563" spans="1:9" hidden="1" x14ac:dyDescent="0.3">
      <c r="A7563" s="1" t="s">
        <v>159</v>
      </c>
      <c r="B7563" s="1" t="s">
        <v>203</v>
      </c>
      <c r="C7563">
        <v>39.3185</v>
      </c>
      <c r="D7563">
        <v>-75.507099999999994</v>
      </c>
      <c r="E7563" s="1" t="s">
        <v>25</v>
      </c>
      <c r="F7563" t="s">
        <v>5898</v>
      </c>
      <c r="G7563">
        <v>0</v>
      </c>
      <c r="H7563">
        <v>0</v>
      </c>
      <c r="I7563">
        <v>0</v>
      </c>
    </row>
    <row r="7564" spans="1:9" hidden="1" x14ac:dyDescent="0.3">
      <c r="A7564" s="1" t="s">
        <v>159</v>
      </c>
      <c r="B7564" s="1" t="s">
        <v>203</v>
      </c>
      <c r="C7564">
        <v>39.3185</v>
      </c>
      <c r="D7564">
        <v>-75.507099999999994</v>
      </c>
      <c r="E7564" s="1" t="s">
        <v>26</v>
      </c>
      <c r="F7564" t="s">
        <v>6132</v>
      </c>
      <c r="G7564">
        <v>0</v>
      </c>
      <c r="H7564">
        <v>0</v>
      </c>
      <c r="I7564">
        <v>0</v>
      </c>
    </row>
    <row r="7565" spans="1:9" hidden="1" x14ac:dyDescent="0.3">
      <c r="A7565" s="1" t="s">
        <v>159</v>
      </c>
      <c r="B7565" s="1" t="s">
        <v>203</v>
      </c>
      <c r="C7565">
        <v>39.3185</v>
      </c>
      <c r="D7565">
        <v>-75.507099999999994</v>
      </c>
      <c r="E7565" s="1" t="s">
        <v>27</v>
      </c>
      <c r="F7565" t="s">
        <v>6366</v>
      </c>
      <c r="G7565">
        <v>0</v>
      </c>
      <c r="H7565">
        <v>0</v>
      </c>
      <c r="I7565">
        <v>0</v>
      </c>
    </row>
    <row r="7566" spans="1:9" hidden="1" x14ac:dyDescent="0.3">
      <c r="A7566" s="1" t="s">
        <v>159</v>
      </c>
      <c r="B7566" s="1" t="s">
        <v>203</v>
      </c>
      <c r="C7566">
        <v>39.3185</v>
      </c>
      <c r="D7566">
        <v>-75.507099999999994</v>
      </c>
      <c r="E7566" s="1" t="s">
        <v>28</v>
      </c>
      <c r="F7566" t="s">
        <v>6600</v>
      </c>
      <c r="G7566">
        <v>0</v>
      </c>
      <c r="H7566">
        <v>0</v>
      </c>
      <c r="I7566">
        <v>0</v>
      </c>
    </row>
    <row r="7567" spans="1:9" hidden="1" x14ac:dyDescent="0.3">
      <c r="A7567" s="1" t="s">
        <v>159</v>
      </c>
      <c r="B7567" s="1" t="s">
        <v>203</v>
      </c>
      <c r="C7567">
        <v>39.3185</v>
      </c>
      <c r="D7567">
        <v>-75.507099999999994</v>
      </c>
      <c r="E7567" s="1" t="s">
        <v>29</v>
      </c>
      <c r="F7567" t="s">
        <v>6834</v>
      </c>
      <c r="G7567">
        <v>0</v>
      </c>
      <c r="H7567">
        <v>0</v>
      </c>
      <c r="I7567">
        <v>0</v>
      </c>
    </row>
    <row r="7568" spans="1:9" hidden="1" x14ac:dyDescent="0.3">
      <c r="A7568" s="1" t="s">
        <v>159</v>
      </c>
      <c r="B7568" s="1" t="s">
        <v>203</v>
      </c>
      <c r="C7568">
        <v>39.3185</v>
      </c>
      <c r="D7568">
        <v>-75.507099999999994</v>
      </c>
      <c r="E7568" s="1" t="s">
        <v>30</v>
      </c>
      <c r="F7568" t="s">
        <v>7068</v>
      </c>
      <c r="G7568">
        <v>0</v>
      </c>
      <c r="H7568">
        <v>0</v>
      </c>
      <c r="I7568">
        <v>0</v>
      </c>
    </row>
    <row r="7569" spans="1:9" hidden="1" x14ac:dyDescent="0.3">
      <c r="A7569" s="1" t="s">
        <v>159</v>
      </c>
      <c r="B7569" s="1" t="s">
        <v>203</v>
      </c>
      <c r="C7569">
        <v>39.3185</v>
      </c>
      <c r="D7569">
        <v>-75.507099999999994</v>
      </c>
      <c r="E7569" s="1" t="s">
        <v>31</v>
      </c>
      <c r="F7569" t="s">
        <v>7302</v>
      </c>
      <c r="G7569">
        <v>0</v>
      </c>
      <c r="H7569">
        <v>0</v>
      </c>
      <c r="I7569">
        <v>0</v>
      </c>
    </row>
    <row r="7570" spans="1:9" hidden="1" x14ac:dyDescent="0.3">
      <c r="A7570" s="1" t="s">
        <v>159</v>
      </c>
      <c r="B7570" s="1" t="s">
        <v>203</v>
      </c>
      <c r="C7570">
        <v>39.3185</v>
      </c>
      <c r="D7570">
        <v>-75.507099999999994</v>
      </c>
      <c r="E7570" s="1" t="s">
        <v>32</v>
      </c>
      <c r="F7570" t="s">
        <v>7536</v>
      </c>
      <c r="G7570">
        <v>0</v>
      </c>
      <c r="H7570">
        <v>0</v>
      </c>
      <c r="I7570">
        <v>0</v>
      </c>
    </row>
    <row r="7571" spans="1:9" hidden="1" x14ac:dyDescent="0.3">
      <c r="A7571" s="1" t="s">
        <v>159</v>
      </c>
      <c r="B7571" s="1" t="s">
        <v>203</v>
      </c>
      <c r="C7571">
        <v>39.3185</v>
      </c>
      <c r="D7571">
        <v>-75.507099999999994</v>
      </c>
      <c r="E7571" s="1" t="s">
        <v>33</v>
      </c>
      <c r="F7571" t="s">
        <v>7770</v>
      </c>
      <c r="G7571">
        <v>0</v>
      </c>
      <c r="H7571">
        <v>0</v>
      </c>
      <c r="I7571">
        <v>0</v>
      </c>
    </row>
    <row r="7572" spans="1:9" hidden="1" x14ac:dyDescent="0.3">
      <c r="A7572" s="1" t="s">
        <v>159</v>
      </c>
      <c r="B7572" s="1" t="s">
        <v>203</v>
      </c>
      <c r="C7572">
        <v>39.3185</v>
      </c>
      <c r="D7572">
        <v>-75.507099999999994</v>
      </c>
      <c r="E7572" s="1" t="s">
        <v>34</v>
      </c>
      <c r="F7572" t="s">
        <v>8004</v>
      </c>
      <c r="G7572">
        <v>0</v>
      </c>
      <c r="H7572">
        <v>0</v>
      </c>
      <c r="I7572">
        <v>0</v>
      </c>
    </row>
    <row r="7573" spans="1:9" hidden="1" x14ac:dyDescent="0.3">
      <c r="A7573" s="1" t="s">
        <v>159</v>
      </c>
      <c r="B7573" s="1" t="s">
        <v>203</v>
      </c>
      <c r="C7573">
        <v>39.3185</v>
      </c>
      <c r="D7573">
        <v>-75.507099999999994</v>
      </c>
      <c r="E7573" s="1" t="s">
        <v>35</v>
      </c>
      <c r="F7573" t="s">
        <v>8236</v>
      </c>
      <c r="G7573">
        <v>0</v>
      </c>
      <c r="H7573">
        <v>0</v>
      </c>
      <c r="I7573">
        <v>0</v>
      </c>
    </row>
    <row r="7574" spans="1:9" hidden="1" x14ac:dyDescent="0.3">
      <c r="A7574" s="1" t="s">
        <v>159</v>
      </c>
      <c r="B7574" s="1" t="s">
        <v>203</v>
      </c>
      <c r="C7574">
        <v>39.3185</v>
      </c>
      <c r="D7574">
        <v>-75.507099999999994</v>
      </c>
      <c r="E7574" s="1" t="s">
        <v>36</v>
      </c>
      <c r="F7574" t="s">
        <v>8468</v>
      </c>
      <c r="G7574">
        <v>0</v>
      </c>
      <c r="H7574">
        <v>0</v>
      </c>
      <c r="I7574">
        <v>0</v>
      </c>
    </row>
    <row r="7575" spans="1:9" hidden="1" x14ac:dyDescent="0.3">
      <c r="A7575" s="1" t="s">
        <v>159</v>
      </c>
      <c r="B7575" s="1" t="s">
        <v>203</v>
      </c>
      <c r="C7575">
        <v>39.3185</v>
      </c>
      <c r="D7575">
        <v>-75.507099999999994</v>
      </c>
      <c r="E7575" s="1" t="s">
        <v>37</v>
      </c>
      <c r="F7575" t="s">
        <v>8699</v>
      </c>
      <c r="G7575">
        <v>0</v>
      </c>
      <c r="H7575">
        <v>0</v>
      </c>
      <c r="I7575">
        <v>0</v>
      </c>
    </row>
    <row r="7576" spans="1:9" hidden="1" x14ac:dyDescent="0.3">
      <c r="A7576" s="1" t="s">
        <v>159</v>
      </c>
      <c r="B7576" s="1" t="s">
        <v>203</v>
      </c>
      <c r="C7576">
        <v>39.3185</v>
      </c>
      <c r="D7576">
        <v>-75.507099999999994</v>
      </c>
      <c r="E7576" s="1" t="s">
        <v>38</v>
      </c>
      <c r="F7576" t="s">
        <v>8930</v>
      </c>
      <c r="G7576">
        <v>0</v>
      </c>
      <c r="H7576">
        <v>0</v>
      </c>
      <c r="I7576">
        <v>0</v>
      </c>
    </row>
    <row r="7577" spans="1:9" hidden="1" x14ac:dyDescent="0.3">
      <c r="A7577" s="1" t="s">
        <v>159</v>
      </c>
      <c r="B7577" s="1" t="s">
        <v>203</v>
      </c>
      <c r="C7577">
        <v>39.3185</v>
      </c>
      <c r="D7577">
        <v>-75.507099999999994</v>
      </c>
      <c r="E7577" s="1" t="s">
        <v>39</v>
      </c>
      <c r="F7577" t="s">
        <v>9161</v>
      </c>
      <c r="G7577">
        <v>0</v>
      </c>
      <c r="H7577">
        <v>0</v>
      </c>
      <c r="I7577">
        <v>0</v>
      </c>
    </row>
    <row r="7578" spans="1:9" hidden="1" x14ac:dyDescent="0.3">
      <c r="A7578" s="1" t="s">
        <v>159</v>
      </c>
      <c r="B7578" s="1" t="s">
        <v>203</v>
      </c>
      <c r="C7578">
        <v>39.3185</v>
      </c>
      <c r="D7578">
        <v>-75.507099999999994</v>
      </c>
      <c r="E7578" s="1" t="s">
        <v>40</v>
      </c>
      <c r="F7578" t="s">
        <v>9392</v>
      </c>
      <c r="G7578">
        <v>0</v>
      </c>
      <c r="H7578">
        <v>0</v>
      </c>
      <c r="I7578">
        <v>0</v>
      </c>
    </row>
    <row r="7579" spans="1:9" hidden="1" x14ac:dyDescent="0.3">
      <c r="A7579" s="1" t="s">
        <v>159</v>
      </c>
      <c r="B7579" s="1" t="s">
        <v>203</v>
      </c>
      <c r="C7579">
        <v>39.3185</v>
      </c>
      <c r="D7579">
        <v>-75.507099999999994</v>
      </c>
      <c r="E7579" s="1" t="s">
        <v>41</v>
      </c>
      <c r="F7579" t="s">
        <v>9623</v>
      </c>
      <c r="G7579">
        <v>0</v>
      </c>
      <c r="H7579">
        <v>0</v>
      </c>
      <c r="I7579">
        <v>0</v>
      </c>
    </row>
    <row r="7580" spans="1:9" hidden="1" x14ac:dyDescent="0.3">
      <c r="A7580" s="1" t="s">
        <v>159</v>
      </c>
      <c r="B7580" s="1" t="s">
        <v>203</v>
      </c>
      <c r="C7580">
        <v>39.3185</v>
      </c>
      <c r="D7580">
        <v>-75.507099999999994</v>
      </c>
      <c r="E7580" s="1" t="s">
        <v>42</v>
      </c>
      <c r="F7580" t="s">
        <v>9854</v>
      </c>
      <c r="G7580">
        <v>0</v>
      </c>
      <c r="H7580">
        <v>0</v>
      </c>
      <c r="I7580">
        <v>0</v>
      </c>
    </row>
    <row r="7581" spans="1:9" hidden="1" x14ac:dyDescent="0.3">
      <c r="A7581" s="1" t="s">
        <v>159</v>
      </c>
      <c r="B7581" s="1" t="s">
        <v>203</v>
      </c>
      <c r="C7581">
        <v>39.3185</v>
      </c>
      <c r="D7581">
        <v>-75.507099999999994</v>
      </c>
      <c r="E7581" s="1" t="s">
        <v>43</v>
      </c>
      <c r="F7581" t="s">
        <v>10083</v>
      </c>
      <c r="G7581">
        <v>0</v>
      </c>
      <c r="H7581">
        <v>0</v>
      </c>
      <c r="I7581">
        <v>0</v>
      </c>
    </row>
    <row r="7582" spans="1:9" hidden="1" x14ac:dyDescent="0.3">
      <c r="A7582" s="1" t="s">
        <v>159</v>
      </c>
      <c r="B7582" s="1" t="s">
        <v>203</v>
      </c>
      <c r="C7582">
        <v>39.3185</v>
      </c>
      <c r="D7582">
        <v>-75.507099999999994</v>
      </c>
      <c r="E7582" s="1" t="s">
        <v>44</v>
      </c>
      <c r="F7582" t="s">
        <v>10311</v>
      </c>
      <c r="G7582">
        <v>0</v>
      </c>
      <c r="H7582">
        <v>0</v>
      </c>
      <c r="I7582">
        <v>0</v>
      </c>
    </row>
    <row r="7583" spans="1:9" hidden="1" x14ac:dyDescent="0.3">
      <c r="A7583" s="1" t="s">
        <v>159</v>
      </c>
      <c r="B7583" s="1" t="s">
        <v>203</v>
      </c>
      <c r="C7583">
        <v>39.3185</v>
      </c>
      <c r="D7583">
        <v>-75.507099999999994</v>
      </c>
      <c r="E7583" s="1" t="s">
        <v>45</v>
      </c>
      <c r="F7583" t="s">
        <v>10532</v>
      </c>
      <c r="G7583">
        <v>0</v>
      </c>
      <c r="H7583">
        <v>0</v>
      </c>
      <c r="I7583">
        <v>0</v>
      </c>
    </row>
    <row r="7584" spans="1:9" hidden="1" x14ac:dyDescent="0.3">
      <c r="A7584" s="1" t="s">
        <v>159</v>
      </c>
      <c r="B7584" s="1" t="s">
        <v>203</v>
      </c>
      <c r="C7584">
        <v>39.3185</v>
      </c>
      <c r="D7584">
        <v>-75.507099999999994</v>
      </c>
      <c r="E7584" s="1" t="s">
        <v>46</v>
      </c>
      <c r="F7584" t="s">
        <v>10748</v>
      </c>
      <c r="G7584">
        <v>0</v>
      </c>
      <c r="H7584">
        <v>0</v>
      </c>
      <c r="I7584">
        <v>0</v>
      </c>
    </row>
    <row r="7585" spans="1:9" hidden="1" x14ac:dyDescent="0.3">
      <c r="A7585" s="1" t="s">
        <v>159</v>
      </c>
      <c r="B7585" s="1" t="s">
        <v>203</v>
      </c>
      <c r="C7585">
        <v>39.3185</v>
      </c>
      <c r="D7585">
        <v>-75.507099999999994</v>
      </c>
      <c r="E7585" s="1" t="s">
        <v>47</v>
      </c>
      <c r="F7585" t="s">
        <v>10963</v>
      </c>
      <c r="G7585">
        <v>0</v>
      </c>
      <c r="H7585">
        <v>0</v>
      </c>
      <c r="I7585">
        <v>0</v>
      </c>
    </row>
    <row r="7586" spans="1:9" hidden="1" x14ac:dyDescent="0.3">
      <c r="A7586" s="1" t="s">
        <v>159</v>
      </c>
      <c r="B7586" s="1" t="s">
        <v>203</v>
      </c>
      <c r="C7586">
        <v>39.3185</v>
      </c>
      <c r="D7586">
        <v>-75.507099999999994</v>
      </c>
      <c r="E7586" s="1" t="s">
        <v>48</v>
      </c>
      <c r="F7586" t="s">
        <v>11766</v>
      </c>
      <c r="G7586">
        <v>0</v>
      </c>
      <c r="H7586">
        <v>0</v>
      </c>
      <c r="I7586">
        <v>0</v>
      </c>
    </row>
    <row r="7587" spans="1:9" hidden="1" x14ac:dyDescent="0.3">
      <c r="A7587" s="1" t="s">
        <v>159</v>
      </c>
      <c r="B7587" s="1" t="s">
        <v>203</v>
      </c>
      <c r="C7587">
        <v>39.3185</v>
      </c>
      <c r="D7587">
        <v>-75.507099999999994</v>
      </c>
      <c r="E7587" s="1" t="s">
        <v>49</v>
      </c>
      <c r="F7587" t="s">
        <v>11957</v>
      </c>
      <c r="G7587">
        <v>0</v>
      </c>
      <c r="H7587">
        <v>0</v>
      </c>
      <c r="I7587">
        <v>0</v>
      </c>
    </row>
    <row r="7588" spans="1:9" hidden="1" x14ac:dyDescent="0.3">
      <c r="A7588" s="1" t="s">
        <v>159</v>
      </c>
      <c r="B7588" s="1" t="s">
        <v>203</v>
      </c>
      <c r="C7588">
        <v>39.3185</v>
      </c>
      <c r="D7588">
        <v>-75.507099999999994</v>
      </c>
      <c r="E7588" s="1" t="s">
        <v>50</v>
      </c>
      <c r="F7588" t="s">
        <v>12129</v>
      </c>
      <c r="G7588">
        <v>0</v>
      </c>
      <c r="H7588">
        <v>0</v>
      </c>
      <c r="I7588">
        <v>0</v>
      </c>
    </row>
    <row r="7589" spans="1:9" hidden="1" x14ac:dyDescent="0.3">
      <c r="A7589" s="1" t="s">
        <v>159</v>
      </c>
      <c r="B7589" s="1" t="s">
        <v>203</v>
      </c>
      <c r="C7589">
        <v>39.3185</v>
      </c>
      <c r="D7589">
        <v>-75.507099999999994</v>
      </c>
      <c r="E7589" s="1" t="s">
        <v>51</v>
      </c>
      <c r="F7589" t="s">
        <v>12278</v>
      </c>
      <c r="G7589">
        <v>0</v>
      </c>
      <c r="H7589">
        <v>0</v>
      </c>
      <c r="I7589">
        <v>0</v>
      </c>
    </row>
    <row r="7590" spans="1:9" hidden="1" x14ac:dyDescent="0.3">
      <c r="A7590" s="1" t="s">
        <v>159</v>
      </c>
      <c r="B7590" s="1" t="s">
        <v>203</v>
      </c>
      <c r="C7590">
        <v>39.3185</v>
      </c>
      <c r="D7590">
        <v>-75.507099999999994</v>
      </c>
      <c r="E7590" s="1" t="s">
        <v>52</v>
      </c>
      <c r="F7590" t="s">
        <v>11131</v>
      </c>
      <c r="G7590">
        <v>0</v>
      </c>
      <c r="H7590">
        <v>0</v>
      </c>
      <c r="I7590">
        <v>0</v>
      </c>
    </row>
    <row r="7591" spans="1:9" hidden="1" x14ac:dyDescent="0.3">
      <c r="A7591" s="1" t="s">
        <v>159</v>
      </c>
      <c r="B7591" s="1" t="s">
        <v>203</v>
      </c>
      <c r="C7591">
        <v>39.3185</v>
      </c>
      <c r="D7591">
        <v>-75.507099999999994</v>
      </c>
      <c r="E7591" s="1" t="s">
        <v>53</v>
      </c>
      <c r="F7591" t="s">
        <v>17608</v>
      </c>
      <c r="G7591">
        <v>0</v>
      </c>
      <c r="H7591">
        <v>1</v>
      </c>
      <c r="I7591">
        <v>0</v>
      </c>
    </row>
    <row r="7592" spans="1:9" hidden="1" x14ac:dyDescent="0.3">
      <c r="A7592" s="1" t="s">
        <v>159</v>
      </c>
      <c r="B7592" s="1" t="s">
        <v>203</v>
      </c>
      <c r="C7592">
        <v>39.3185</v>
      </c>
      <c r="D7592">
        <v>-75.507099999999994</v>
      </c>
      <c r="E7592" s="1" t="s">
        <v>54</v>
      </c>
      <c r="F7592" t="s">
        <v>17609</v>
      </c>
      <c r="G7592">
        <v>0</v>
      </c>
      <c r="H7592">
        <v>1</v>
      </c>
      <c r="I7592">
        <v>0</v>
      </c>
    </row>
    <row r="7593" spans="1:9" hidden="1" x14ac:dyDescent="0.3">
      <c r="A7593" s="1" t="s">
        <v>159</v>
      </c>
      <c r="B7593" s="1" t="s">
        <v>203</v>
      </c>
      <c r="C7593">
        <v>39.3185</v>
      </c>
      <c r="D7593">
        <v>-75.507099999999994</v>
      </c>
      <c r="E7593" s="1" t="s">
        <v>21548</v>
      </c>
      <c r="F7593" t="s">
        <v>21694</v>
      </c>
      <c r="G7593">
        <v>0</v>
      </c>
      <c r="H7593">
        <v>4</v>
      </c>
      <c r="I7593">
        <v>0</v>
      </c>
    </row>
    <row r="7594" spans="1:9" hidden="1" x14ac:dyDescent="0.3">
      <c r="A7594" s="1" t="s">
        <v>159</v>
      </c>
      <c r="B7594" s="1" t="s">
        <v>204</v>
      </c>
      <c r="C7594">
        <v>44.240499999999997</v>
      </c>
      <c r="D7594">
        <v>-114.47880000000001</v>
      </c>
      <c r="E7594" s="1" t="s">
        <v>4</v>
      </c>
      <c r="F7594" t="s">
        <v>920</v>
      </c>
      <c r="G7594">
        <v>0</v>
      </c>
      <c r="H7594">
        <v>0</v>
      </c>
      <c r="I7594">
        <v>0</v>
      </c>
    </row>
    <row r="7595" spans="1:9" hidden="1" x14ac:dyDescent="0.3">
      <c r="A7595" s="1" t="s">
        <v>159</v>
      </c>
      <c r="B7595" s="1" t="s">
        <v>204</v>
      </c>
      <c r="C7595">
        <v>44.240499999999997</v>
      </c>
      <c r="D7595">
        <v>-114.47880000000001</v>
      </c>
      <c r="E7595" s="1" t="s">
        <v>5</v>
      </c>
      <c r="F7595" t="s">
        <v>1162</v>
      </c>
      <c r="G7595">
        <v>0</v>
      </c>
      <c r="H7595">
        <v>0</v>
      </c>
      <c r="I7595">
        <v>0</v>
      </c>
    </row>
    <row r="7596" spans="1:9" hidden="1" x14ac:dyDescent="0.3">
      <c r="A7596" s="1" t="s">
        <v>159</v>
      </c>
      <c r="B7596" s="1" t="s">
        <v>204</v>
      </c>
      <c r="C7596">
        <v>44.240499999999997</v>
      </c>
      <c r="D7596">
        <v>-114.47880000000001</v>
      </c>
      <c r="E7596" s="1" t="s">
        <v>6</v>
      </c>
      <c r="F7596" t="s">
        <v>1404</v>
      </c>
      <c r="G7596">
        <v>0</v>
      </c>
      <c r="H7596">
        <v>0</v>
      </c>
      <c r="I7596">
        <v>0</v>
      </c>
    </row>
    <row r="7597" spans="1:9" hidden="1" x14ac:dyDescent="0.3">
      <c r="A7597" s="1" t="s">
        <v>159</v>
      </c>
      <c r="B7597" s="1" t="s">
        <v>204</v>
      </c>
      <c r="C7597">
        <v>44.240499999999997</v>
      </c>
      <c r="D7597">
        <v>-114.47880000000001</v>
      </c>
      <c r="E7597" s="1" t="s">
        <v>7</v>
      </c>
      <c r="F7597" t="s">
        <v>1645</v>
      </c>
      <c r="G7597">
        <v>0</v>
      </c>
      <c r="H7597">
        <v>0</v>
      </c>
      <c r="I7597">
        <v>0</v>
      </c>
    </row>
    <row r="7598" spans="1:9" hidden="1" x14ac:dyDescent="0.3">
      <c r="A7598" s="1" t="s">
        <v>159</v>
      </c>
      <c r="B7598" s="1" t="s">
        <v>204</v>
      </c>
      <c r="C7598">
        <v>44.240499999999997</v>
      </c>
      <c r="D7598">
        <v>-114.47880000000001</v>
      </c>
      <c r="E7598" s="1" t="s">
        <v>8</v>
      </c>
      <c r="F7598" t="s">
        <v>1886</v>
      </c>
      <c r="G7598">
        <v>0</v>
      </c>
      <c r="H7598">
        <v>0</v>
      </c>
      <c r="I7598">
        <v>0</v>
      </c>
    </row>
    <row r="7599" spans="1:9" hidden="1" x14ac:dyDescent="0.3">
      <c r="A7599" s="1" t="s">
        <v>159</v>
      </c>
      <c r="B7599" s="1" t="s">
        <v>204</v>
      </c>
      <c r="C7599">
        <v>44.240499999999997</v>
      </c>
      <c r="D7599">
        <v>-114.47880000000001</v>
      </c>
      <c r="E7599" s="1" t="s">
        <v>9</v>
      </c>
      <c r="F7599" t="s">
        <v>2124</v>
      </c>
      <c r="G7599">
        <v>0</v>
      </c>
      <c r="H7599">
        <v>0</v>
      </c>
      <c r="I7599">
        <v>0</v>
      </c>
    </row>
    <row r="7600" spans="1:9" hidden="1" x14ac:dyDescent="0.3">
      <c r="A7600" s="1" t="s">
        <v>159</v>
      </c>
      <c r="B7600" s="1" t="s">
        <v>204</v>
      </c>
      <c r="C7600">
        <v>44.240499999999997</v>
      </c>
      <c r="D7600">
        <v>-114.47880000000001</v>
      </c>
      <c r="E7600" s="1" t="s">
        <v>10</v>
      </c>
      <c r="F7600" t="s">
        <v>2362</v>
      </c>
      <c r="G7600">
        <v>0</v>
      </c>
      <c r="H7600">
        <v>0</v>
      </c>
      <c r="I7600">
        <v>0</v>
      </c>
    </row>
    <row r="7601" spans="1:9" hidden="1" x14ac:dyDescent="0.3">
      <c r="A7601" s="1" t="s">
        <v>159</v>
      </c>
      <c r="B7601" s="1" t="s">
        <v>204</v>
      </c>
      <c r="C7601">
        <v>44.240499999999997</v>
      </c>
      <c r="D7601">
        <v>-114.47880000000001</v>
      </c>
      <c r="E7601" s="1" t="s">
        <v>11</v>
      </c>
      <c r="F7601" t="s">
        <v>2600</v>
      </c>
      <c r="G7601">
        <v>0</v>
      </c>
      <c r="H7601">
        <v>0</v>
      </c>
      <c r="I7601">
        <v>0</v>
      </c>
    </row>
    <row r="7602" spans="1:9" hidden="1" x14ac:dyDescent="0.3">
      <c r="A7602" s="1" t="s">
        <v>159</v>
      </c>
      <c r="B7602" s="1" t="s">
        <v>204</v>
      </c>
      <c r="C7602">
        <v>44.240499999999997</v>
      </c>
      <c r="D7602">
        <v>-114.47880000000001</v>
      </c>
      <c r="E7602" s="1" t="s">
        <v>12</v>
      </c>
      <c r="F7602" t="s">
        <v>2838</v>
      </c>
      <c r="G7602">
        <v>0</v>
      </c>
      <c r="H7602">
        <v>0</v>
      </c>
      <c r="I7602">
        <v>0</v>
      </c>
    </row>
    <row r="7603" spans="1:9" hidden="1" x14ac:dyDescent="0.3">
      <c r="A7603" s="1" t="s">
        <v>159</v>
      </c>
      <c r="B7603" s="1" t="s">
        <v>204</v>
      </c>
      <c r="C7603">
        <v>44.240499999999997</v>
      </c>
      <c r="D7603">
        <v>-114.47880000000001</v>
      </c>
      <c r="E7603" s="1" t="s">
        <v>13</v>
      </c>
      <c r="F7603" t="s">
        <v>3076</v>
      </c>
      <c r="G7603">
        <v>0</v>
      </c>
      <c r="H7603">
        <v>0</v>
      </c>
      <c r="I7603">
        <v>0</v>
      </c>
    </row>
    <row r="7604" spans="1:9" hidden="1" x14ac:dyDescent="0.3">
      <c r="A7604" s="1" t="s">
        <v>159</v>
      </c>
      <c r="B7604" s="1" t="s">
        <v>204</v>
      </c>
      <c r="C7604">
        <v>44.240499999999997</v>
      </c>
      <c r="D7604">
        <v>-114.47880000000001</v>
      </c>
      <c r="E7604" s="1" t="s">
        <v>14</v>
      </c>
      <c r="F7604" t="s">
        <v>3313</v>
      </c>
      <c r="G7604">
        <v>0</v>
      </c>
      <c r="H7604">
        <v>0</v>
      </c>
      <c r="I7604">
        <v>0</v>
      </c>
    </row>
    <row r="7605" spans="1:9" hidden="1" x14ac:dyDescent="0.3">
      <c r="A7605" s="1" t="s">
        <v>159</v>
      </c>
      <c r="B7605" s="1" t="s">
        <v>204</v>
      </c>
      <c r="C7605">
        <v>44.240499999999997</v>
      </c>
      <c r="D7605">
        <v>-114.47880000000001</v>
      </c>
      <c r="E7605" s="1" t="s">
        <v>15</v>
      </c>
      <c r="F7605" t="s">
        <v>3549</v>
      </c>
      <c r="G7605">
        <v>0</v>
      </c>
      <c r="H7605">
        <v>0</v>
      </c>
      <c r="I7605">
        <v>0</v>
      </c>
    </row>
    <row r="7606" spans="1:9" hidden="1" x14ac:dyDescent="0.3">
      <c r="A7606" s="1" t="s">
        <v>159</v>
      </c>
      <c r="B7606" s="1" t="s">
        <v>204</v>
      </c>
      <c r="C7606">
        <v>44.240499999999997</v>
      </c>
      <c r="D7606">
        <v>-114.47880000000001</v>
      </c>
      <c r="E7606" s="1" t="s">
        <v>16</v>
      </c>
      <c r="F7606" t="s">
        <v>3785</v>
      </c>
      <c r="G7606">
        <v>0</v>
      </c>
      <c r="H7606">
        <v>0</v>
      </c>
      <c r="I7606">
        <v>0</v>
      </c>
    </row>
    <row r="7607" spans="1:9" hidden="1" x14ac:dyDescent="0.3">
      <c r="A7607" s="1" t="s">
        <v>159</v>
      </c>
      <c r="B7607" s="1" t="s">
        <v>204</v>
      </c>
      <c r="C7607">
        <v>44.240499999999997</v>
      </c>
      <c r="D7607">
        <v>-114.47880000000001</v>
      </c>
      <c r="E7607" s="1" t="s">
        <v>17</v>
      </c>
      <c r="F7607" t="s">
        <v>4020</v>
      </c>
      <c r="G7607">
        <v>0</v>
      </c>
      <c r="H7607">
        <v>0</v>
      </c>
      <c r="I7607">
        <v>0</v>
      </c>
    </row>
    <row r="7608" spans="1:9" hidden="1" x14ac:dyDescent="0.3">
      <c r="A7608" s="1" t="s">
        <v>159</v>
      </c>
      <c r="B7608" s="1" t="s">
        <v>204</v>
      </c>
      <c r="C7608">
        <v>44.240499999999997</v>
      </c>
      <c r="D7608">
        <v>-114.47880000000001</v>
      </c>
      <c r="E7608" s="1" t="s">
        <v>18</v>
      </c>
      <c r="F7608" t="s">
        <v>4255</v>
      </c>
      <c r="G7608">
        <v>0</v>
      </c>
      <c r="H7608">
        <v>0</v>
      </c>
      <c r="I7608">
        <v>0</v>
      </c>
    </row>
    <row r="7609" spans="1:9" hidden="1" x14ac:dyDescent="0.3">
      <c r="A7609" s="1" t="s">
        <v>159</v>
      </c>
      <c r="B7609" s="1" t="s">
        <v>204</v>
      </c>
      <c r="C7609">
        <v>44.240499999999997</v>
      </c>
      <c r="D7609">
        <v>-114.47880000000001</v>
      </c>
      <c r="E7609" s="1" t="s">
        <v>19</v>
      </c>
      <c r="F7609" t="s">
        <v>4490</v>
      </c>
      <c r="G7609">
        <v>0</v>
      </c>
      <c r="H7609">
        <v>0</v>
      </c>
      <c r="I7609">
        <v>0</v>
      </c>
    </row>
    <row r="7610" spans="1:9" hidden="1" x14ac:dyDescent="0.3">
      <c r="A7610" s="1" t="s">
        <v>159</v>
      </c>
      <c r="B7610" s="1" t="s">
        <v>204</v>
      </c>
      <c r="C7610">
        <v>44.240499999999997</v>
      </c>
      <c r="D7610">
        <v>-114.47880000000001</v>
      </c>
      <c r="E7610" s="1" t="s">
        <v>20</v>
      </c>
      <c r="F7610" t="s">
        <v>4725</v>
      </c>
      <c r="G7610">
        <v>0</v>
      </c>
      <c r="H7610">
        <v>0</v>
      </c>
      <c r="I7610">
        <v>0</v>
      </c>
    </row>
    <row r="7611" spans="1:9" hidden="1" x14ac:dyDescent="0.3">
      <c r="A7611" s="1" t="s">
        <v>159</v>
      </c>
      <c r="B7611" s="1" t="s">
        <v>204</v>
      </c>
      <c r="C7611">
        <v>44.240499999999997</v>
      </c>
      <c r="D7611">
        <v>-114.47880000000001</v>
      </c>
      <c r="E7611" s="1" t="s">
        <v>21</v>
      </c>
      <c r="F7611" t="s">
        <v>4960</v>
      </c>
      <c r="G7611">
        <v>0</v>
      </c>
      <c r="H7611">
        <v>0</v>
      </c>
      <c r="I7611">
        <v>0</v>
      </c>
    </row>
    <row r="7612" spans="1:9" hidden="1" x14ac:dyDescent="0.3">
      <c r="A7612" s="1" t="s">
        <v>159</v>
      </c>
      <c r="B7612" s="1" t="s">
        <v>204</v>
      </c>
      <c r="C7612">
        <v>44.240499999999997</v>
      </c>
      <c r="D7612">
        <v>-114.47880000000001</v>
      </c>
      <c r="E7612" s="1" t="s">
        <v>22</v>
      </c>
      <c r="F7612" t="s">
        <v>5195</v>
      </c>
      <c r="G7612">
        <v>0</v>
      </c>
      <c r="H7612">
        <v>0</v>
      </c>
      <c r="I7612">
        <v>0</v>
      </c>
    </row>
    <row r="7613" spans="1:9" hidden="1" x14ac:dyDescent="0.3">
      <c r="A7613" s="1" t="s">
        <v>159</v>
      </c>
      <c r="B7613" s="1" t="s">
        <v>204</v>
      </c>
      <c r="C7613">
        <v>44.240499999999997</v>
      </c>
      <c r="D7613">
        <v>-114.47880000000001</v>
      </c>
      <c r="E7613" s="1" t="s">
        <v>23</v>
      </c>
      <c r="F7613" t="s">
        <v>5430</v>
      </c>
      <c r="G7613">
        <v>0</v>
      </c>
      <c r="H7613">
        <v>0</v>
      </c>
      <c r="I7613">
        <v>0</v>
      </c>
    </row>
    <row r="7614" spans="1:9" hidden="1" x14ac:dyDescent="0.3">
      <c r="A7614" s="1" t="s">
        <v>159</v>
      </c>
      <c r="B7614" s="1" t="s">
        <v>204</v>
      </c>
      <c r="C7614">
        <v>44.240499999999997</v>
      </c>
      <c r="D7614">
        <v>-114.47880000000001</v>
      </c>
      <c r="E7614" s="1" t="s">
        <v>24</v>
      </c>
      <c r="F7614" t="s">
        <v>5665</v>
      </c>
      <c r="G7614">
        <v>0</v>
      </c>
      <c r="H7614">
        <v>0</v>
      </c>
      <c r="I7614">
        <v>0</v>
      </c>
    </row>
    <row r="7615" spans="1:9" hidden="1" x14ac:dyDescent="0.3">
      <c r="A7615" s="1" t="s">
        <v>159</v>
      </c>
      <c r="B7615" s="1" t="s">
        <v>204</v>
      </c>
      <c r="C7615">
        <v>44.240499999999997</v>
      </c>
      <c r="D7615">
        <v>-114.47880000000001</v>
      </c>
      <c r="E7615" s="1" t="s">
        <v>25</v>
      </c>
      <c r="F7615" t="s">
        <v>5899</v>
      </c>
      <c r="G7615">
        <v>0</v>
      </c>
      <c r="H7615">
        <v>0</v>
      </c>
      <c r="I7615">
        <v>0</v>
      </c>
    </row>
    <row r="7616" spans="1:9" hidden="1" x14ac:dyDescent="0.3">
      <c r="A7616" s="1" t="s">
        <v>159</v>
      </c>
      <c r="B7616" s="1" t="s">
        <v>204</v>
      </c>
      <c r="C7616">
        <v>44.240499999999997</v>
      </c>
      <c r="D7616">
        <v>-114.47880000000001</v>
      </c>
      <c r="E7616" s="1" t="s">
        <v>26</v>
      </c>
      <c r="F7616" t="s">
        <v>6133</v>
      </c>
      <c r="G7616">
        <v>0</v>
      </c>
      <c r="H7616">
        <v>0</v>
      </c>
      <c r="I7616">
        <v>0</v>
      </c>
    </row>
    <row r="7617" spans="1:9" hidden="1" x14ac:dyDescent="0.3">
      <c r="A7617" s="1" t="s">
        <v>159</v>
      </c>
      <c r="B7617" s="1" t="s">
        <v>204</v>
      </c>
      <c r="C7617">
        <v>44.240499999999997</v>
      </c>
      <c r="D7617">
        <v>-114.47880000000001</v>
      </c>
      <c r="E7617" s="1" t="s">
        <v>27</v>
      </c>
      <c r="F7617" t="s">
        <v>6367</v>
      </c>
      <c r="G7617">
        <v>0</v>
      </c>
      <c r="H7617">
        <v>0</v>
      </c>
      <c r="I7617">
        <v>0</v>
      </c>
    </row>
    <row r="7618" spans="1:9" hidden="1" x14ac:dyDescent="0.3">
      <c r="A7618" s="1" t="s">
        <v>159</v>
      </c>
      <c r="B7618" s="1" t="s">
        <v>204</v>
      </c>
      <c r="C7618">
        <v>44.240499999999997</v>
      </c>
      <c r="D7618">
        <v>-114.47880000000001</v>
      </c>
      <c r="E7618" s="1" t="s">
        <v>28</v>
      </c>
      <c r="F7618" t="s">
        <v>6601</v>
      </c>
      <c r="G7618">
        <v>0</v>
      </c>
      <c r="H7618">
        <v>0</v>
      </c>
      <c r="I7618">
        <v>0</v>
      </c>
    </row>
    <row r="7619" spans="1:9" hidden="1" x14ac:dyDescent="0.3">
      <c r="A7619" s="1" t="s">
        <v>159</v>
      </c>
      <c r="B7619" s="1" t="s">
        <v>204</v>
      </c>
      <c r="C7619">
        <v>44.240499999999997</v>
      </c>
      <c r="D7619">
        <v>-114.47880000000001</v>
      </c>
      <c r="E7619" s="1" t="s">
        <v>29</v>
      </c>
      <c r="F7619" t="s">
        <v>6835</v>
      </c>
      <c r="G7619">
        <v>0</v>
      </c>
      <c r="H7619">
        <v>0</v>
      </c>
      <c r="I7619">
        <v>0</v>
      </c>
    </row>
    <row r="7620" spans="1:9" hidden="1" x14ac:dyDescent="0.3">
      <c r="A7620" s="1" t="s">
        <v>159</v>
      </c>
      <c r="B7620" s="1" t="s">
        <v>204</v>
      </c>
      <c r="C7620">
        <v>44.240499999999997</v>
      </c>
      <c r="D7620">
        <v>-114.47880000000001</v>
      </c>
      <c r="E7620" s="1" t="s">
        <v>30</v>
      </c>
      <c r="F7620" t="s">
        <v>7069</v>
      </c>
      <c r="G7620">
        <v>0</v>
      </c>
      <c r="H7620">
        <v>0</v>
      </c>
      <c r="I7620">
        <v>0</v>
      </c>
    </row>
    <row r="7621" spans="1:9" hidden="1" x14ac:dyDescent="0.3">
      <c r="A7621" s="1" t="s">
        <v>159</v>
      </c>
      <c r="B7621" s="1" t="s">
        <v>204</v>
      </c>
      <c r="C7621">
        <v>44.240499999999997</v>
      </c>
      <c r="D7621">
        <v>-114.47880000000001</v>
      </c>
      <c r="E7621" s="1" t="s">
        <v>31</v>
      </c>
      <c r="F7621" t="s">
        <v>7303</v>
      </c>
      <c r="G7621">
        <v>0</v>
      </c>
      <c r="H7621">
        <v>0</v>
      </c>
      <c r="I7621">
        <v>0</v>
      </c>
    </row>
    <row r="7622" spans="1:9" hidden="1" x14ac:dyDescent="0.3">
      <c r="A7622" s="1" t="s">
        <v>159</v>
      </c>
      <c r="B7622" s="1" t="s">
        <v>204</v>
      </c>
      <c r="C7622">
        <v>44.240499999999997</v>
      </c>
      <c r="D7622">
        <v>-114.47880000000001</v>
      </c>
      <c r="E7622" s="1" t="s">
        <v>32</v>
      </c>
      <c r="F7622" t="s">
        <v>7537</v>
      </c>
      <c r="G7622">
        <v>0</v>
      </c>
      <c r="H7622">
        <v>0</v>
      </c>
      <c r="I7622">
        <v>0</v>
      </c>
    </row>
    <row r="7623" spans="1:9" hidden="1" x14ac:dyDescent="0.3">
      <c r="A7623" s="1" t="s">
        <v>159</v>
      </c>
      <c r="B7623" s="1" t="s">
        <v>204</v>
      </c>
      <c r="C7623">
        <v>44.240499999999997</v>
      </c>
      <c r="D7623">
        <v>-114.47880000000001</v>
      </c>
      <c r="E7623" s="1" t="s">
        <v>33</v>
      </c>
      <c r="F7623" t="s">
        <v>7771</v>
      </c>
      <c r="G7623">
        <v>0</v>
      </c>
      <c r="H7623">
        <v>0</v>
      </c>
      <c r="I7623">
        <v>0</v>
      </c>
    </row>
    <row r="7624" spans="1:9" hidden="1" x14ac:dyDescent="0.3">
      <c r="A7624" s="1" t="s">
        <v>159</v>
      </c>
      <c r="B7624" s="1" t="s">
        <v>204</v>
      </c>
      <c r="C7624">
        <v>44.240499999999997</v>
      </c>
      <c r="D7624">
        <v>-114.47880000000001</v>
      </c>
      <c r="E7624" s="1" t="s">
        <v>34</v>
      </c>
      <c r="F7624" t="s">
        <v>8005</v>
      </c>
      <c r="G7624">
        <v>0</v>
      </c>
      <c r="H7624">
        <v>0</v>
      </c>
      <c r="I7624">
        <v>0</v>
      </c>
    </row>
    <row r="7625" spans="1:9" hidden="1" x14ac:dyDescent="0.3">
      <c r="A7625" s="1" t="s">
        <v>159</v>
      </c>
      <c r="B7625" s="1" t="s">
        <v>204</v>
      </c>
      <c r="C7625">
        <v>44.240499999999997</v>
      </c>
      <c r="D7625">
        <v>-114.47880000000001</v>
      </c>
      <c r="E7625" s="1" t="s">
        <v>35</v>
      </c>
      <c r="F7625" t="s">
        <v>8237</v>
      </c>
      <c r="G7625">
        <v>0</v>
      </c>
      <c r="H7625">
        <v>0</v>
      </c>
      <c r="I7625">
        <v>0</v>
      </c>
    </row>
    <row r="7626" spans="1:9" hidden="1" x14ac:dyDescent="0.3">
      <c r="A7626" s="1" t="s">
        <v>159</v>
      </c>
      <c r="B7626" s="1" t="s">
        <v>204</v>
      </c>
      <c r="C7626">
        <v>44.240499999999997</v>
      </c>
      <c r="D7626">
        <v>-114.47880000000001</v>
      </c>
      <c r="E7626" s="1" t="s">
        <v>36</v>
      </c>
      <c r="F7626" t="s">
        <v>8469</v>
      </c>
      <c r="G7626">
        <v>0</v>
      </c>
      <c r="H7626">
        <v>0</v>
      </c>
      <c r="I7626">
        <v>0</v>
      </c>
    </row>
    <row r="7627" spans="1:9" hidden="1" x14ac:dyDescent="0.3">
      <c r="A7627" s="1" t="s">
        <v>159</v>
      </c>
      <c r="B7627" s="1" t="s">
        <v>204</v>
      </c>
      <c r="C7627">
        <v>44.240499999999997</v>
      </c>
      <c r="D7627">
        <v>-114.47880000000001</v>
      </c>
      <c r="E7627" s="1" t="s">
        <v>37</v>
      </c>
      <c r="F7627" t="s">
        <v>8700</v>
      </c>
      <c r="G7627">
        <v>0</v>
      </c>
      <c r="H7627">
        <v>0</v>
      </c>
      <c r="I7627">
        <v>0</v>
      </c>
    </row>
    <row r="7628" spans="1:9" hidden="1" x14ac:dyDescent="0.3">
      <c r="A7628" s="1" t="s">
        <v>159</v>
      </c>
      <c r="B7628" s="1" t="s">
        <v>204</v>
      </c>
      <c r="C7628">
        <v>44.240499999999997</v>
      </c>
      <c r="D7628">
        <v>-114.47880000000001</v>
      </c>
      <c r="E7628" s="1" t="s">
        <v>38</v>
      </c>
      <c r="F7628" t="s">
        <v>8931</v>
      </c>
      <c r="G7628">
        <v>0</v>
      </c>
      <c r="H7628">
        <v>0</v>
      </c>
      <c r="I7628">
        <v>0</v>
      </c>
    </row>
    <row r="7629" spans="1:9" hidden="1" x14ac:dyDescent="0.3">
      <c r="A7629" s="1" t="s">
        <v>159</v>
      </c>
      <c r="B7629" s="1" t="s">
        <v>204</v>
      </c>
      <c r="C7629">
        <v>44.240499999999997</v>
      </c>
      <c r="D7629">
        <v>-114.47880000000001</v>
      </c>
      <c r="E7629" s="1" t="s">
        <v>39</v>
      </c>
      <c r="F7629" t="s">
        <v>9162</v>
      </c>
      <c r="G7629">
        <v>0</v>
      </c>
      <c r="H7629">
        <v>0</v>
      </c>
      <c r="I7629">
        <v>0</v>
      </c>
    </row>
    <row r="7630" spans="1:9" hidden="1" x14ac:dyDescent="0.3">
      <c r="A7630" s="1" t="s">
        <v>159</v>
      </c>
      <c r="B7630" s="1" t="s">
        <v>204</v>
      </c>
      <c r="C7630">
        <v>44.240499999999997</v>
      </c>
      <c r="D7630">
        <v>-114.47880000000001</v>
      </c>
      <c r="E7630" s="1" t="s">
        <v>40</v>
      </c>
      <c r="F7630" t="s">
        <v>9393</v>
      </c>
      <c r="G7630">
        <v>0</v>
      </c>
      <c r="H7630">
        <v>0</v>
      </c>
      <c r="I7630">
        <v>0</v>
      </c>
    </row>
    <row r="7631" spans="1:9" hidden="1" x14ac:dyDescent="0.3">
      <c r="A7631" s="1" t="s">
        <v>159</v>
      </c>
      <c r="B7631" s="1" t="s">
        <v>204</v>
      </c>
      <c r="C7631">
        <v>44.240499999999997</v>
      </c>
      <c r="D7631">
        <v>-114.47880000000001</v>
      </c>
      <c r="E7631" s="1" t="s">
        <v>41</v>
      </c>
      <c r="F7631" t="s">
        <v>9624</v>
      </c>
      <c r="G7631">
        <v>0</v>
      </c>
      <c r="H7631">
        <v>0</v>
      </c>
      <c r="I7631">
        <v>0</v>
      </c>
    </row>
    <row r="7632" spans="1:9" hidden="1" x14ac:dyDescent="0.3">
      <c r="A7632" s="1" t="s">
        <v>159</v>
      </c>
      <c r="B7632" s="1" t="s">
        <v>204</v>
      </c>
      <c r="C7632">
        <v>44.240499999999997</v>
      </c>
      <c r="D7632">
        <v>-114.47880000000001</v>
      </c>
      <c r="E7632" s="1" t="s">
        <v>42</v>
      </c>
      <c r="F7632" t="s">
        <v>9855</v>
      </c>
      <c r="G7632">
        <v>0</v>
      </c>
      <c r="H7632">
        <v>0</v>
      </c>
      <c r="I7632">
        <v>0</v>
      </c>
    </row>
    <row r="7633" spans="1:9" hidden="1" x14ac:dyDescent="0.3">
      <c r="A7633" s="1" t="s">
        <v>159</v>
      </c>
      <c r="B7633" s="1" t="s">
        <v>204</v>
      </c>
      <c r="C7633">
        <v>44.240499999999997</v>
      </c>
      <c r="D7633">
        <v>-114.47880000000001</v>
      </c>
      <c r="E7633" s="1" t="s">
        <v>43</v>
      </c>
      <c r="F7633" t="s">
        <v>10084</v>
      </c>
      <c r="G7633">
        <v>0</v>
      </c>
      <c r="H7633">
        <v>0</v>
      </c>
      <c r="I7633">
        <v>0</v>
      </c>
    </row>
    <row r="7634" spans="1:9" hidden="1" x14ac:dyDescent="0.3">
      <c r="A7634" s="1" t="s">
        <v>159</v>
      </c>
      <c r="B7634" s="1" t="s">
        <v>204</v>
      </c>
      <c r="C7634">
        <v>44.240499999999997</v>
      </c>
      <c r="D7634">
        <v>-114.47880000000001</v>
      </c>
      <c r="E7634" s="1" t="s">
        <v>44</v>
      </c>
      <c r="F7634" t="s">
        <v>10312</v>
      </c>
      <c r="G7634">
        <v>0</v>
      </c>
      <c r="H7634">
        <v>0</v>
      </c>
      <c r="I7634">
        <v>0</v>
      </c>
    </row>
    <row r="7635" spans="1:9" hidden="1" x14ac:dyDescent="0.3">
      <c r="A7635" s="1" t="s">
        <v>159</v>
      </c>
      <c r="B7635" s="1" t="s">
        <v>204</v>
      </c>
      <c r="C7635">
        <v>44.240499999999997</v>
      </c>
      <c r="D7635">
        <v>-114.47880000000001</v>
      </c>
      <c r="E7635" s="1" t="s">
        <v>45</v>
      </c>
      <c r="F7635" t="s">
        <v>10533</v>
      </c>
      <c r="G7635">
        <v>0</v>
      </c>
      <c r="H7635">
        <v>0</v>
      </c>
      <c r="I7635">
        <v>0</v>
      </c>
    </row>
    <row r="7636" spans="1:9" hidden="1" x14ac:dyDescent="0.3">
      <c r="A7636" s="1" t="s">
        <v>159</v>
      </c>
      <c r="B7636" s="1" t="s">
        <v>204</v>
      </c>
      <c r="C7636">
        <v>44.240499999999997</v>
      </c>
      <c r="D7636">
        <v>-114.47880000000001</v>
      </c>
      <c r="E7636" s="1" t="s">
        <v>46</v>
      </c>
      <c r="F7636" t="s">
        <v>10749</v>
      </c>
      <c r="G7636">
        <v>0</v>
      </c>
      <c r="H7636">
        <v>0</v>
      </c>
      <c r="I7636">
        <v>0</v>
      </c>
    </row>
    <row r="7637" spans="1:9" hidden="1" x14ac:dyDescent="0.3">
      <c r="A7637" s="1" t="s">
        <v>159</v>
      </c>
      <c r="B7637" s="1" t="s">
        <v>204</v>
      </c>
      <c r="C7637">
        <v>44.240499999999997</v>
      </c>
      <c r="D7637">
        <v>-114.47880000000001</v>
      </c>
      <c r="E7637" s="1" t="s">
        <v>47</v>
      </c>
      <c r="F7637" t="s">
        <v>10964</v>
      </c>
      <c r="G7637">
        <v>0</v>
      </c>
      <c r="H7637">
        <v>0</v>
      </c>
      <c r="I7637">
        <v>0</v>
      </c>
    </row>
    <row r="7638" spans="1:9" hidden="1" x14ac:dyDescent="0.3">
      <c r="A7638" s="1" t="s">
        <v>159</v>
      </c>
      <c r="B7638" s="1" t="s">
        <v>204</v>
      </c>
      <c r="C7638">
        <v>44.240499999999997</v>
      </c>
      <c r="D7638">
        <v>-114.47880000000001</v>
      </c>
      <c r="E7638" s="1" t="s">
        <v>48</v>
      </c>
      <c r="F7638" t="s">
        <v>11767</v>
      </c>
      <c r="G7638">
        <v>0</v>
      </c>
      <c r="H7638">
        <v>0</v>
      </c>
      <c r="I7638">
        <v>0</v>
      </c>
    </row>
    <row r="7639" spans="1:9" hidden="1" x14ac:dyDescent="0.3">
      <c r="A7639" s="1" t="s">
        <v>159</v>
      </c>
      <c r="B7639" s="1" t="s">
        <v>204</v>
      </c>
      <c r="C7639">
        <v>44.240499999999997</v>
      </c>
      <c r="D7639">
        <v>-114.47880000000001</v>
      </c>
      <c r="E7639" s="1" t="s">
        <v>49</v>
      </c>
      <c r="F7639" t="s">
        <v>11958</v>
      </c>
      <c r="G7639">
        <v>0</v>
      </c>
      <c r="H7639">
        <v>0</v>
      </c>
      <c r="I7639">
        <v>0</v>
      </c>
    </row>
    <row r="7640" spans="1:9" hidden="1" x14ac:dyDescent="0.3">
      <c r="A7640" s="1" t="s">
        <v>159</v>
      </c>
      <c r="B7640" s="1" t="s">
        <v>204</v>
      </c>
      <c r="C7640">
        <v>44.240499999999997</v>
      </c>
      <c r="D7640">
        <v>-114.47880000000001</v>
      </c>
      <c r="E7640" s="1" t="s">
        <v>50</v>
      </c>
      <c r="F7640" t="s">
        <v>12130</v>
      </c>
      <c r="G7640">
        <v>0</v>
      </c>
      <c r="H7640">
        <v>0</v>
      </c>
      <c r="I7640">
        <v>0</v>
      </c>
    </row>
    <row r="7641" spans="1:9" hidden="1" x14ac:dyDescent="0.3">
      <c r="A7641" s="1" t="s">
        <v>159</v>
      </c>
      <c r="B7641" s="1" t="s">
        <v>204</v>
      </c>
      <c r="C7641">
        <v>44.240499999999997</v>
      </c>
      <c r="D7641">
        <v>-114.47880000000001</v>
      </c>
      <c r="E7641" s="1" t="s">
        <v>51</v>
      </c>
      <c r="F7641" t="s">
        <v>12279</v>
      </c>
      <c r="G7641">
        <v>0</v>
      </c>
      <c r="H7641">
        <v>0</v>
      </c>
      <c r="I7641">
        <v>0</v>
      </c>
    </row>
    <row r="7642" spans="1:9" hidden="1" x14ac:dyDescent="0.3">
      <c r="A7642" s="1" t="s">
        <v>159</v>
      </c>
      <c r="B7642" s="1" t="s">
        <v>204</v>
      </c>
      <c r="C7642">
        <v>44.240499999999997</v>
      </c>
      <c r="D7642">
        <v>-114.47880000000001</v>
      </c>
      <c r="E7642" s="1" t="s">
        <v>52</v>
      </c>
      <c r="F7642" t="s">
        <v>11132</v>
      </c>
      <c r="G7642">
        <v>0</v>
      </c>
      <c r="H7642">
        <v>0</v>
      </c>
      <c r="I7642">
        <v>0</v>
      </c>
    </row>
    <row r="7643" spans="1:9" hidden="1" x14ac:dyDescent="0.3">
      <c r="A7643" s="1" t="s">
        <v>159</v>
      </c>
      <c r="B7643" s="1" t="s">
        <v>204</v>
      </c>
      <c r="C7643">
        <v>44.240499999999997</v>
      </c>
      <c r="D7643">
        <v>-114.47880000000001</v>
      </c>
      <c r="E7643" s="1" t="s">
        <v>53</v>
      </c>
      <c r="F7643" t="s">
        <v>11334</v>
      </c>
      <c r="G7643">
        <v>0</v>
      </c>
      <c r="H7643">
        <v>0</v>
      </c>
      <c r="I7643">
        <v>0</v>
      </c>
    </row>
    <row r="7644" spans="1:9" hidden="1" x14ac:dyDescent="0.3">
      <c r="A7644" s="1" t="s">
        <v>159</v>
      </c>
      <c r="B7644" s="1" t="s">
        <v>204</v>
      </c>
      <c r="C7644">
        <v>44.240499999999997</v>
      </c>
      <c r="D7644">
        <v>-114.47880000000001</v>
      </c>
      <c r="E7644" s="1" t="s">
        <v>54</v>
      </c>
      <c r="F7644" t="s">
        <v>11532</v>
      </c>
      <c r="G7644">
        <v>0</v>
      </c>
      <c r="H7644">
        <v>0</v>
      </c>
      <c r="I7644">
        <v>0</v>
      </c>
    </row>
    <row r="7645" spans="1:9" hidden="1" x14ac:dyDescent="0.3">
      <c r="A7645" s="1" t="s">
        <v>159</v>
      </c>
      <c r="B7645" s="1" t="s">
        <v>204</v>
      </c>
      <c r="C7645">
        <v>44.240499999999997</v>
      </c>
      <c r="D7645">
        <v>-114.47880000000001</v>
      </c>
      <c r="E7645" s="1" t="s">
        <v>21548</v>
      </c>
      <c r="F7645" t="s">
        <v>21695</v>
      </c>
      <c r="G7645">
        <v>0</v>
      </c>
      <c r="H7645">
        <v>1</v>
      </c>
      <c r="I7645">
        <v>0</v>
      </c>
    </row>
    <row r="7646" spans="1:9" hidden="1" x14ac:dyDescent="0.3">
      <c r="A7646" s="1" t="s">
        <v>159</v>
      </c>
      <c r="B7646" s="1" t="s">
        <v>205</v>
      </c>
      <c r="C7646">
        <v>44.693899999999999</v>
      </c>
      <c r="D7646">
        <v>-69.381900000000002</v>
      </c>
      <c r="E7646" s="1" t="s">
        <v>4</v>
      </c>
      <c r="F7646" t="s">
        <v>921</v>
      </c>
      <c r="G7646">
        <v>0</v>
      </c>
      <c r="H7646">
        <v>0</v>
      </c>
      <c r="I7646">
        <v>0</v>
      </c>
    </row>
    <row r="7647" spans="1:9" hidden="1" x14ac:dyDescent="0.3">
      <c r="A7647" s="1" t="s">
        <v>159</v>
      </c>
      <c r="B7647" s="1" t="s">
        <v>205</v>
      </c>
      <c r="C7647">
        <v>44.693899999999999</v>
      </c>
      <c r="D7647">
        <v>-69.381900000000002</v>
      </c>
      <c r="E7647" s="1" t="s">
        <v>5</v>
      </c>
      <c r="F7647" t="s">
        <v>1163</v>
      </c>
      <c r="G7647">
        <v>0</v>
      </c>
      <c r="H7647">
        <v>0</v>
      </c>
      <c r="I7647">
        <v>0</v>
      </c>
    </row>
    <row r="7648" spans="1:9" hidden="1" x14ac:dyDescent="0.3">
      <c r="A7648" s="1" t="s">
        <v>159</v>
      </c>
      <c r="B7648" s="1" t="s">
        <v>205</v>
      </c>
      <c r="C7648">
        <v>44.693899999999999</v>
      </c>
      <c r="D7648">
        <v>-69.381900000000002</v>
      </c>
      <c r="E7648" s="1" t="s">
        <v>6</v>
      </c>
      <c r="F7648" t="s">
        <v>1405</v>
      </c>
      <c r="G7648">
        <v>0</v>
      </c>
      <c r="H7648">
        <v>0</v>
      </c>
      <c r="I7648">
        <v>0</v>
      </c>
    </row>
    <row r="7649" spans="1:9" hidden="1" x14ac:dyDescent="0.3">
      <c r="A7649" s="1" t="s">
        <v>159</v>
      </c>
      <c r="B7649" s="1" t="s">
        <v>205</v>
      </c>
      <c r="C7649">
        <v>44.693899999999999</v>
      </c>
      <c r="D7649">
        <v>-69.381900000000002</v>
      </c>
      <c r="E7649" s="1" t="s">
        <v>7</v>
      </c>
      <c r="F7649" t="s">
        <v>1646</v>
      </c>
      <c r="G7649">
        <v>0</v>
      </c>
      <c r="H7649">
        <v>0</v>
      </c>
      <c r="I7649">
        <v>0</v>
      </c>
    </row>
    <row r="7650" spans="1:9" hidden="1" x14ac:dyDescent="0.3">
      <c r="A7650" s="1" t="s">
        <v>159</v>
      </c>
      <c r="B7650" s="1" t="s">
        <v>205</v>
      </c>
      <c r="C7650">
        <v>44.693899999999999</v>
      </c>
      <c r="D7650">
        <v>-69.381900000000002</v>
      </c>
      <c r="E7650" s="1" t="s">
        <v>8</v>
      </c>
      <c r="F7650" t="s">
        <v>1887</v>
      </c>
      <c r="G7650">
        <v>0</v>
      </c>
      <c r="H7650">
        <v>0</v>
      </c>
      <c r="I7650">
        <v>0</v>
      </c>
    </row>
    <row r="7651" spans="1:9" hidden="1" x14ac:dyDescent="0.3">
      <c r="A7651" s="1" t="s">
        <v>159</v>
      </c>
      <c r="B7651" s="1" t="s">
        <v>205</v>
      </c>
      <c r="C7651">
        <v>44.693899999999999</v>
      </c>
      <c r="D7651">
        <v>-69.381900000000002</v>
      </c>
      <c r="E7651" s="1" t="s">
        <v>9</v>
      </c>
      <c r="F7651" t="s">
        <v>2125</v>
      </c>
      <c r="G7651">
        <v>0</v>
      </c>
      <c r="H7651">
        <v>0</v>
      </c>
      <c r="I7651">
        <v>0</v>
      </c>
    </row>
    <row r="7652" spans="1:9" hidden="1" x14ac:dyDescent="0.3">
      <c r="A7652" s="1" t="s">
        <v>159</v>
      </c>
      <c r="B7652" s="1" t="s">
        <v>205</v>
      </c>
      <c r="C7652">
        <v>44.693899999999999</v>
      </c>
      <c r="D7652">
        <v>-69.381900000000002</v>
      </c>
      <c r="E7652" s="1" t="s">
        <v>10</v>
      </c>
      <c r="F7652" t="s">
        <v>2363</v>
      </c>
      <c r="G7652">
        <v>0</v>
      </c>
      <c r="H7652">
        <v>0</v>
      </c>
      <c r="I7652">
        <v>0</v>
      </c>
    </row>
    <row r="7653" spans="1:9" hidden="1" x14ac:dyDescent="0.3">
      <c r="A7653" s="1" t="s">
        <v>159</v>
      </c>
      <c r="B7653" s="1" t="s">
        <v>205</v>
      </c>
      <c r="C7653">
        <v>44.693899999999999</v>
      </c>
      <c r="D7653">
        <v>-69.381900000000002</v>
      </c>
      <c r="E7653" s="1" t="s">
        <v>11</v>
      </c>
      <c r="F7653" t="s">
        <v>2601</v>
      </c>
      <c r="G7653">
        <v>0</v>
      </c>
      <c r="H7653">
        <v>0</v>
      </c>
      <c r="I7653">
        <v>0</v>
      </c>
    </row>
    <row r="7654" spans="1:9" hidden="1" x14ac:dyDescent="0.3">
      <c r="A7654" s="1" t="s">
        <v>159</v>
      </c>
      <c r="B7654" s="1" t="s">
        <v>205</v>
      </c>
      <c r="C7654">
        <v>44.693899999999999</v>
      </c>
      <c r="D7654">
        <v>-69.381900000000002</v>
      </c>
      <c r="E7654" s="1" t="s">
        <v>12</v>
      </c>
      <c r="F7654" t="s">
        <v>2839</v>
      </c>
      <c r="G7654">
        <v>0</v>
      </c>
      <c r="H7654">
        <v>0</v>
      </c>
      <c r="I7654">
        <v>0</v>
      </c>
    </row>
    <row r="7655" spans="1:9" hidden="1" x14ac:dyDescent="0.3">
      <c r="A7655" s="1" t="s">
        <v>159</v>
      </c>
      <c r="B7655" s="1" t="s">
        <v>205</v>
      </c>
      <c r="C7655">
        <v>44.693899999999999</v>
      </c>
      <c r="D7655">
        <v>-69.381900000000002</v>
      </c>
      <c r="E7655" s="1" t="s">
        <v>13</v>
      </c>
      <c r="F7655" t="s">
        <v>3077</v>
      </c>
      <c r="G7655">
        <v>0</v>
      </c>
      <c r="H7655">
        <v>0</v>
      </c>
      <c r="I7655">
        <v>0</v>
      </c>
    </row>
    <row r="7656" spans="1:9" hidden="1" x14ac:dyDescent="0.3">
      <c r="A7656" s="1" t="s">
        <v>159</v>
      </c>
      <c r="B7656" s="1" t="s">
        <v>205</v>
      </c>
      <c r="C7656">
        <v>44.693899999999999</v>
      </c>
      <c r="D7656">
        <v>-69.381900000000002</v>
      </c>
      <c r="E7656" s="1" t="s">
        <v>14</v>
      </c>
      <c r="F7656" t="s">
        <v>3314</v>
      </c>
      <c r="G7656">
        <v>0</v>
      </c>
      <c r="H7656">
        <v>0</v>
      </c>
      <c r="I7656">
        <v>0</v>
      </c>
    </row>
    <row r="7657" spans="1:9" hidden="1" x14ac:dyDescent="0.3">
      <c r="A7657" s="1" t="s">
        <v>159</v>
      </c>
      <c r="B7657" s="1" t="s">
        <v>205</v>
      </c>
      <c r="C7657">
        <v>44.693899999999999</v>
      </c>
      <c r="D7657">
        <v>-69.381900000000002</v>
      </c>
      <c r="E7657" s="1" t="s">
        <v>15</v>
      </c>
      <c r="F7657" t="s">
        <v>3550</v>
      </c>
      <c r="G7657">
        <v>0</v>
      </c>
      <c r="H7657">
        <v>0</v>
      </c>
      <c r="I7657">
        <v>0</v>
      </c>
    </row>
    <row r="7658" spans="1:9" hidden="1" x14ac:dyDescent="0.3">
      <c r="A7658" s="1" t="s">
        <v>159</v>
      </c>
      <c r="B7658" s="1" t="s">
        <v>205</v>
      </c>
      <c r="C7658">
        <v>44.693899999999999</v>
      </c>
      <c r="D7658">
        <v>-69.381900000000002</v>
      </c>
      <c r="E7658" s="1" t="s">
        <v>16</v>
      </c>
      <c r="F7658" t="s">
        <v>3786</v>
      </c>
      <c r="G7658">
        <v>0</v>
      </c>
      <c r="H7658">
        <v>0</v>
      </c>
      <c r="I7658">
        <v>0</v>
      </c>
    </row>
    <row r="7659" spans="1:9" hidden="1" x14ac:dyDescent="0.3">
      <c r="A7659" s="1" t="s">
        <v>159</v>
      </c>
      <c r="B7659" s="1" t="s">
        <v>205</v>
      </c>
      <c r="C7659">
        <v>44.693899999999999</v>
      </c>
      <c r="D7659">
        <v>-69.381900000000002</v>
      </c>
      <c r="E7659" s="1" t="s">
        <v>17</v>
      </c>
      <c r="F7659" t="s">
        <v>4021</v>
      </c>
      <c r="G7659">
        <v>0</v>
      </c>
      <c r="H7659">
        <v>0</v>
      </c>
      <c r="I7659">
        <v>0</v>
      </c>
    </row>
    <row r="7660" spans="1:9" hidden="1" x14ac:dyDescent="0.3">
      <c r="A7660" s="1" t="s">
        <v>159</v>
      </c>
      <c r="B7660" s="1" t="s">
        <v>205</v>
      </c>
      <c r="C7660">
        <v>44.693899999999999</v>
      </c>
      <c r="D7660">
        <v>-69.381900000000002</v>
      </c>
      <c r="E7660" s="1" t="s">
        <v>18</v>
      </c>
      <c r="F7660" t="s">
        <v>4256</v>
      </c>
      <c r="G7660">
        <v>0</v>
      </c>
      <c r="H7660">
        <v>0</v>
      </c>
      <c r="I7660">
        <v>0</v>
      </c>
    </row>
    <row r="7661" spans="1:9" hidden="1" x14ac:dyDescent="0.3">
      <c r="A7661" s="1" t="s">
        <v>159</v>
      </c>
      <c r="B7661" s="1" t="s">
        <v>205</v>
      </c>
      <c r="C7661">
        <v>44.693899999999999</v>
      </c>
      <c r="D7661">
        <v>-69.381900000000002</v>
      </c>
      <c r="E7661" s="1" t="s">
        <v>19</v>
      </c>
      <c r="F7661" t="s">
        <v>4491</v>
      </c>
      <c r="G7661">
        <v>0</v>
      </c>
      <c r="H7661">
        <v>0</v>
      </c>
      <c r="I7661">
        <v>0</v>
      </c>
    </row>
    <row r="7662" spans="1:9" hidden="1" x14ac:dyDescent="0.3">
      <c r="A7662" s="1" t="s">
        <v>159</v>
      </c>
      <c r="B7662" s="1" t="s">
        <v>205</v>
      </c>
      <c r="C7662">
        <v>44.693899999999999</v>
      </c>
      <c r="D7662">
        <v>-69.381900000000002</v>
      </c>
      <c r="E7662" s="1" t="s">
        <v>20</v>
      </c>
      <c r="F7662" t="s">
        <v>4726</v>
      </c>
      <c r="G7662">
        <v>0</v>
      </c>
      <c r="H7662">
        <v>0</v>
      </c>
      <c r="I7662">
        <v>0</v>
      </c>
    </row>
    <row r="7663" spans="1:9" hidden="1" x14ac:dyDescent="0.3">
      <c r="A7663" s="1" t="s">
        <v>159</v>
      </c>
      <c r="B7663" s="1" t="s">
        <v>205</v>
      </c>
      <c r="C7663">
        <v>44.693899999999999</v>
      </c>
      <c r="D7663">
        <v>-69.381900000000002</v>
      </c>
      <c r="E7663" s="1" t="s">
        <v>21</v>
      </c>
      <c r="F7663" t="s">
        <v>4961</v>
      </c>
      <c r="G7663">
        <v>0</v>
      </c>
      <c r="H7663">
        <v>0</v>
      </c>
      <c r="I7663">
        <v>0</v>
      </c>
    </row>
    <row r="7664" spans="1:9" hidden="1" x14ac:dyDescent="0.3">
      <c r="A7664" s="1" t="s">
        <v>159</v>
      </c>
      <c r="B7664" s="1" t="s">
        <v>205</v>
      </c>
      <c r="C7664">
        <v>44.693899999999999</v>
      </c>
      <c r="D7664">
        <v>-69.381900000000002</v>
      </c>
      <c r="E7664" s="1" t="s">
        <v>22</v>
      </c>
      <c r="F7664" t="s">
        <v>5196</v>
      </c>
      <c r="G7664">
        <v>0</v>
      </c>
      <c r="H7664">
        <v>0</v>
      </c>
      <c r="I7664">
        <v>0</v>
      </c>
    </row>
    <row r="7665" spans="1:9" hidden="1" x14ac:dyDescent="0.3">
      <c r="A7665" s="1" t="s">
        <v>159</v>
      </c>
      <c r="B7665" s="1" t="s">
        <v>205</v>
      </c>
      <c r="C7665">
        <v>44.693899999999999</v>
      </c>
      <c r="D7665">
        <v>-69.381900000000002</v>
      </c>
      <c r="E7665" s="1" t="s">
        <v>23</v>
      </c>
      <c r="F7665" t="s">
        <v>5431</v>
      </c>
      <c r="G7665">
        <v>0</v>
      </c>
      <c r="H7665">
        <v>0</v>
      </c>
      <c r="I7665">
        <v>0</v>
      </c>
    </row>
    <row r="7666" spans="1:9" hidden="1" x14ac:dyDescent="0.3">
      <c r="A7666" s="1" t="s">
        <v>159</v>
      </c>
      <c r="B7666" s="1" t="s">
        <v>205</v>
      </c>
      <c r="C7666">
        <v>44.693899999999999</v>
      </c>
      <c r="D7666">
        <v>-69.381900000000002</v>
      </c>
      <c r="E7666" s="1" t="s">
        <v>24</v>
      </c>
      <c r="F7666" t="s">
        <v>5666</v>
      </c>
      <c r="G7666">
        <v>0</v>
      </c>
      <c r="H7666">
        <v>0</v>
      </c>
      <c r="I7666">
        <v>0</v>
      </c>
    </row>
    <row r="7667" spans="1:9" hidden="1" x14ac:dyDescent="0.3">
      <c r="A7667" s="1" t="s">
        <v>159</v>
      </c>
      <c r="B7667" s="1" t="s">
        <v>205</v>
      </c>
      <c r="C7667">
        <v>44.693899999999999</v>
      </c>
      <c r="D7667">
        <v>-69.381900000000002</v>
      </c>
      <c r="E7667" s="1" t="s">
        <v>25</v>
      </c>
      <c r="F7667" t="s">
        <v>5900</v>
      </c>
      <c r="G7667">
        <v>0</v>
      </c>
      <c r="H7667">
        <v>0</v>
      </c>
      <c r="I7667">
        <v>0</v>
      </c>
    </row>
    <row r="7668" spans="1:9" hidden="1" x14ac:dyDescent="0.3">
      <c r="A7668" s="1" t="s">
        <v>159</v>
      </c>
      <c r="B7668" s="1" t="s">
        <v>205</v>
      </c>
      <c r="C7668">
        <v>44.693899999999999</v>
      </c>
      <c r="D7668">
        <v>-69.381900000000002</v>
      </c>
      <c r="E7668" s="1" t="s">
        <v>26</v>
      </c>
      <c r="F7668" t="s">
        <v>6134</v>
      </c>
      <c r="G7668">
        <v>0</v>
      </c>
      <c r="H7668">
        <v>0</v>
      </c>
      <c r="I7668">
        <v>0</v>
      </c>
    </row>
    <row r="7669" spans="1:9" hidden="1" x14ac:dyDescent="0.3">
      <c r="A7669" s="1" t="s">
        <v>159</v>
      </c>
      <c r="B7669" s="1" t="s">
        <v>205</v>
      </c>
      <c r="C7669">
        <v>44.693899999999999</v>
      </c>
      <c r="D7669">
        <v>-69.381900000000002</v>
      </c>
      <c r="E7669" s="1" t="s">
        <v>27</v>
      </c>
      <c r="F7669" t="s">
        <v>6368</v>
      </c>
      <c r="G7669">
        <v>0</v>
      </c>
      <c r="H7669">
        <v>0</v>
      </c>
      <c r="I7669">
        <v>0</v>
      </c>
    </row>
    <row r="7670" spans="1:9" hidden="1" x14ac:dyDescent="0.3">
      <c r="A7670" s="1" t="s">
        <v>159</v>
      </c>
      <c r="B7670" s="1" t="s">
        <v>205</v>
      </c>
      <c r="C7670">
        <v>44.693899999999999</v>
      </c>
      <c r="D7670">
        <v>-69.381900000000002</v>
      </c>
      <c r="E7670" s="1" t="s">
        <v>28</v>
      </c>
      <c r="F7670" t="s">
        <v>6602</v>
      </c>
      <c r="G7670">
        <v>0</v>
      </c>
      <c r="H7670">
        <v>0</v>
      </c>
      <c r="I7670">
        <v>0</v>
      </c>
    </row>
    <row r="7671" spans="1:9" hidden="1" x14ac:dyDescent="0.3">
      <c r="A7671" s="1" t="s">
        <v>159</v>
      </c>
      <c r="B7671" s="1" t="s">
        <v>205</v>
      </c>
      <c r="C7671">
        <v>44.693899999999999</v>
      </c>
      <c r="D7671">
        <v>-69.381900000000002</v>
      </c>
      <c r="E7671" s="1" t="s">
        <v>29</v>
      </c>
      <c r="F7671" t="s">
        <v>6836</v>
      </c>
      <c r="G7671">
        <v>0</v>
      </c>
      <c r="H7671">
        <v>0</v>
      </c>
      <c r="I7671">
        <v>0</v>
      </c>
    </row>
    <row r="7672" spans="1:9" hidden="1" x14ac:dyDescent="0.3">
      <c r="A7672" s="1" t="s">
        <v>159</v>
      </c>
      <c r="B7672" s="1" t="s">
        <v>205</v>
      </c>
      <c r="C7672">
        <v>44.693899999999999</v>
      </c>
      <c r="D7672">
        <v>-69.381900000000002</v>
      </c>
      <c r="E7672" s="1" t="s">
        <v>30</v>
      </c>
      <c r="F7672" t="s">
        <v>7070</v>
      </c>
      <c r="G7672">
        <v>0</v>
      </c>
      <c r="H7672">
        <v>0</v>
      </c>
      <c r="I7672">
        <v>0</v>
      </c>
    </row>
    <row r="7673" spans="1:9" hidden="1" x14ac:dyDescent="0.3">
      <c r="A7673" s="1" t="s">
        <v>159</v>
      </c>
      <c r="B7673" s="1" t="s">
        <v>205</v>
      </c>
      <c r="C7673">
        <v>44.693899999999999</v>
      </c>
      <c r="D7673">
        <v>-69.381900000000002</v>
      </c>
      <c r="E7673" s="1" t="s">
        <v>31</v>
      </c>
      <c r="F7673" t="s">
        <v>7304</v>
      </c>
      <c r="G7673">
        <v>0</v>
      </c>
      <c r="H7673">
        <v>0</v>
      </c>
      <c r="I7673">
        <v>0</v>
      </c>
    </row>
    <row r="7674" spans="1:9" hidden="1" x14ac:dyDescent="0.3">
      <c r="A7674" s="1" t="s">
        <v>159</v>
      </c>
      <c r="B7674" s="1" t="s">
        <v>205</v>
      </c>
      <c r="C7674">
        <v>44.693899999999999</v>
      </c>
      <c r="D7674">
        <v>-69.381900000000002</v>
      </c>
      <c r="E7674" s="1" t="s">
        <v>32</v>
      </c>
      <c r="F7674" t="s">
        <v>7538</v>
      </c>
      <c r="G7674">
        <v>0</v>
      </c>
      <c r="H7674">
        <v>0</v>
      </c>
      <c r="I7674">
        <v>0</v>
      </c>
    </row>
    <row r="7675" spans="1:9" hidden="1" x14ac:dyDescent="0.3">
      <c r="A7675" s="1" t="s">
        <v>159</v>
      </c>
      <c r="B7675" s="1" t="s">
        <v>205</v>
      </c>
      <c r="C7675">
        <v>44.693899999999999</v>
      </c>
      <c r="D7675">
        <v>-69.381900000000002</v>
      </c>
      <c r="E7675" s="1" t="s">
        <v>33</v>
      </c>
      <c r="F7675" t="s">
        <v>7772</v>
      </c>
      <c r="G7675">
        <v>0</v>
      </c>
      <c r="H7675">
        <v>0</v>
      </c>
      <c r="I7675">
        <v>0</v>
      </c>
    </row>
    <row r="7676" spans="1:9" hidden="1" x14ac:dyDescent="0.3">
      <c r="A7676" s="1" t="s">
        <v>159</v>
      </c>
      <c r="B7676" s="1" t="s">
        <v>205</v>
      </c>
      <c r="C7676">
        <v>44.693899999999999</v>
      </c>
      <c r="D7676">
        <v>-69.381900000000002</v>
      </c>
      <c r="E7676" s="1" t="s">
        <v>34</v>
      </c>
      <c r="F7676" t="s">
        <v>8006</v>
      </c>
      <c r="G7676">
        <v>0</v>
      </c>
      <c r="H7676">
        <v>0</v>
      </c>
      <c r="I7676">
        <v>0</v>
      </c>
    </row>
    <row r="7677" spans="1:9" hidden="1" x14ac:dyDescent="0.3">
      <c r="A7677" s="1" t="s">
        <v>159</v>
      </c>
      <c r="B7677" s="1" t="s">
        <v>205</v>
      </c>
      <c r="C7677">
        <v>44.693899999999999</v>
      </c>
      <c r="D7677">
        <v>-69.381900000000002</v>
      </c>
      <c r="E7677" s="1" t="s">
        <v>35</v>
      </c>
      <c r="F7677" t="s">
        <v>8238</v>
      </c>
      <c r="G7677">
        <v>0</v>
      </c>
      <c r="H7677">
        <v>0</v>
      </c>
      <c r="I7677">
        <v>0</v>
      </c>
    </row>
    <row r="7678" spans="1:9" hidden="1" x14ac:dyDescent="0.3">
      <c r="A7678" s="1" t="s">
        <v>159</v>
      </c>
      <c r="B7678" s="1" t="s">
        <v>205</v>
      </c>
      <c r="C7678">
        <v>44.693899999999999</v>
      </c>
      <c r="D7678">
        <v>-69.381900000000002</v>
      </c>
      <c r="E7678" s="1" t="s">
        <v>36</v>
      </c>
      <c r="F7678" t="s">
        <v>8470</v>
      </c>
      <c r="G7678">
        <v>0</v>
      </c>
      <c r="H7678">
        <v>0</v>
      </c>
      <c r="I7678">
        <v>0</v>
      </c>
    </row>
    <row r="7679" spans="1:9" hidden="1" x14ac:dyDescent="0.3">
      <c r="A7679" s="1" t="s">
        <v>159</v>
      </c>
      <c r="B7679" s="1" t="s">
        <v>205</v>
      </c>
      <c r="C7679">
        <v>44.693899999999999</v>
      </c>
      <c r="D7679">
        <v>-69.381900000000002</v>
      </c>
      <c r="E7679" s="1" t="s">
        <v>37</v>
      </c>
      <c r="F7679" t="s">
        <v>8701</v>
      </c>
      <c r="G7679">
        <v>0</v>
      </c>
      <c r="H7679">
        <v>0</v>
      </c>
      <c r="I7679">
        <v>0</v>
      </c>
    </row>
    <row r="7680" spans="1:9" hidden="1" x14ac:dyDescent="0.3">
      <c r="A7680" s="1" t="s">
        <v>159</v>
      </c>
      <c r="B7680" s="1" t="s">
        <v>205</v>
      </c>
      <c r="C7680">
        <v>44.693899999999999</v>
      </c>
      <c r="D7680">
        <v>-69.381900000000002</v>
      </c>
      <c r="E7680" s="1" t="s">
        <v>38</v>
      </c>
      <c r="F7680" t="s">
        <v>8932</v>
      </c>
      <c r="G7680">
        <v>0</v>
      </c>
      <c r="H7680">
        <v>0</v>
      </c>
      <c r="I7680">
        <v>0</v>
      </c>
    </row>
    <row r="7681" spans="1:9" hidden="1" x14ac:dyDescent="0.3">
      <c r="A7681" s="1" t="s">
        <v>159</v>
      </c>
      <c r="B7681" s="1" t="s">
        <v>205</v>
      </c>
      <c r="C7681">
        <v>44.693899999999999</v>
      </c>
      <c r="D7681">
        <v>-69.381900000000002</v>
      </c>
      <c r="E7681" s="1" t="s">
        <v>39</v>
      </c>
      <c r="F7681" t="s">
        <v>9163</v>
      </c>
      <c r="G7681">
        <v>0</v>
      </c>
      <c r="H7681">
        <v>0</v>
      </c>
      <c r="I7681">
        <v>0</v>
      </c>
    </row>
    <row r="7682" spans="1:9" hidden="1" x14ac:dyDescent="0.3">
      <c r="A7682" s="1" t="s">
        <v>159</v>
      </c>
      <c r="B7682" s="1" t="s">
        <v>205</v>
      </c>
      <c r="C7682">
        <v>44.693899999999999</v>
      </c>
      <c r="D7682">
        <v>-69.381900000000002</v>
      </c>
      <c r="E7682" s="1" t="s">
        <v>40</v>
      </c>
      <c r="F7682" t="s">
        <v>9394</v>
      </c>
      <c r="G7682">
        <v>0</v>
      </c>
      <c r="H7682">
        <v>0</v>
      </c>
      <c r="I7682">
        <v>0</v>
      </c>
    </row>
    <row r="7683" spans="1:9" hidden="1" x14ac:dyDescent="0.3">
      <c r="A7683" s="1" t="s">
        <v>159</v>
      </c>
      <c r="B7683" s="1" t="s">
        <v>205</v>
      </c>
      <c r="C7683">
        <v>44.693899999999999</v>
      </c>
      <c r="D7683">
        <v>-69.381900000000002</v>
      </c>
      <c r="E7683" s="1" t="s">
        <v>41</v>
      </c>
      <c r="F7683" t="s">
        <v>9625</v>
      </c>
      <c r="G7683">
        <v>0</v>
      </c>
      <c r="H7683">
        <v>0</v>
      </c>
      <c r="I7683">
        <v>0</v>
      </c>
    </row>
    <row r="7684" spans="1:9" hidden="1" x14ac:dyDescent="0.3">
      <c r="A7684" s="1" t="s">
        <v>159</v>
      </c>
      <c r="B7684" s="1" t="s">
        <v>205</v>
      </c>
      <c r="C7684">
        <v>44.693899999999999</v>
      </c>
      <c r="D7684">
        <v>-69.381900000000002</v>
      </c>
      <c r="E7684" s="1" t="s">
        <v>42</v>
      </c>
      <c r="F7684" t="s">
        <v>9856</v>
      </c>
      <c r="G7684">
        <v>0</v>
      </c>
      <c r="H7684">
        <v>0</v>
      </c>
      <c r="I7684">
        <v>0</v>
      </c>
    </row>
    <row r="7685" spans="1:9" hidden="1" x14ac:dyDescent="0.3">
      <c r="A7685" s="1" t="s">
        <v>159</v>
      </c>
      <c r="B7685" s="1" t="s">
        <v>205</v>
      </c>
      <c r="C7685">
        <v>44.693899999999999</v>
      </c>
      <c r="D7685">
        <v>-69.381900000000002</v>
      </c>
      <c r="E7685" s="1" t="s">
        <v>43</v>
      </c>
      <c r="F7685" t="s">
        <v>10085</v>
      </c>
      <c r="G7685">
        <v>0</v>
      </c>
      <c r="H7685">
        <v>0</v>
      </c>
      <c r="I7685">
        <v>0</v>
      </c>
    </row>
    <row r="7686" spans="1:9" hidden="1" x14ac:dyDescent="0.3">
      <c r="A7686" s="1" t="s">
        <v>159</v>
      </c>
      <c r="B7686" s="1" t="s">
        <v>205</v>
      </c>
      <c r="C7686">
        <v>44.693899999999999</v>
      </c>
      <c r="D7686">
        <v>-69.381900000000002</v>
      </c>
      <c r="E7686" s="1" t="s">
        <v>44</v>
      </c>
      <c r="F7686" t="s">
        <v>10313</v>
      </c>
      <c r="G7686">
        <v>0</v>
      </c>
      <c r="H7686">
        <v>0</v>
      </c>
      <c r="I7686">
        <v>0</v>
      </c>
    </row>
    <row r="7687" spans="1:9" hidden="1" x14ac:dyDescent="0.3">
      <c r="A7687" s="1" t="s">
        <v>159</v>
      </c>
      <c r="B7687" s="1" t="s">
        <v>205</v>
      </c>
      <c r="C7687">
        <v>44.693899999999999</v>
      </c>
      <c r="D7687">
        <v>-69.381900000000002</v>
      </c>
      <c r="E7687" s="1" t="s">
        <v>45</v>
      </c>
      <c r="F7687" t="s">
        <v>10534</v>
      </c>
      <c r="G7687">
        <v>0</v>
      </c>
      <c r="H7687">
        <v>0</v>
      </c>
      <c r="I7687">
        <v>0</v>
      </c>
    </row>
    <row r="7688" spans="1:9" hidden="1" x14ac:dyDescent="0.3">
      <c r="A7688" s="1" t="s">
        <v>159</v>
      </c>
      <c r="B7688" s="1" t="s">
        <v>205</v>
      </c>
      <c r="C7688">
        <v>44.693899999999999</v>
      </c>
      <c r="D7688">
        <v>-69.381900000000002</v>
      </c>
      <c r="E7688" s="1" t="s">
        <v>46</v>
      </c>
      <c r="F7688" t="s">
        <v>10750</v>
      </c>
      <c r="G7688">
        <v>0</v>
      </c>
      <c r="H7688">
        <v>0</v>
      </c>
      <c r="I7688">
        <v>0</v>
      </c>
    </row>
    <row r="7689" spans="1:9" hidden="1" x14ac:dyDescent="0.3">
      <c r="A7689" s="1" t="s">
        <v>159</v>
      </c>
      <c r="B7689" s="1" t="s">
        <v>205</v>
      </c>
      <c r="C7689">
        <v>44.693899999999999</v>
      </c>
      <c r="D7689">
        <v>-69.381900000000002</v>
      </c>
      <c r="E7689" s="1" t="s">
        <v>47</v>
      </c>
      <c r="F7689" t="s">
        <v>10965</v>
      </c>
      <c r="G7689">
        <v>0</v>
      </c>
      <c r="H7689">
        <v>0</v>
      </c>
      <c r="I7689">
        <v>0</v>
      </c>
    </row>
    <row r="7690" spans="1:9" hidden="1" x14ac:dyDescent="0.3">
      <c r="A7690" s="1" t="s">
        <v>159</v>
      </c>
      <c r="B7690" s="1" t="s">
        <v>205</v>
      </c>
      <c r="C7690">
        <v>44.693899999999999</v>
      </c>
      <c r="D7690">
        <v>-69.381900000000002</v>
      </c>
      <c r="E7690" s="1" t="s">
        <v>48</v>
      </c>
      <c r="F7690" t="s">
        <v>11768</v>
      </c>
      <c r="G7690">
        <v>0</v>
      </c>
      <c r="H7690">
        <v>0</v>
      </c>
      <c r="I7690">
        <v>0</v>
      </c>
    </row>
    <row r="7691" spans="1:9" hidden="1" x14ac:dyDescent="0.3">
      <c r="A7691" s="1" t="s">
        <v>159</v>
      </c>
      <c r="B7691" s="1" t="s">
        <v>205</v>
      </c>
      <c r="C7691">
        <v>44.693899999999999</v>
      </c>
      <c r="D7691">
        <v>-69.381900000000002</v>
      </c>
      <c r="E7691" s="1" t="s">
        <v>49</v>
      </c>
      <c r="F7691" t="s">
        <v>11959</v>
      </c>
      <c r="G7691">
        <v>0</v>
      </c>
      <c r="H7691">
        <v>0</v>
      </c>
      <c r="I7691">
        <v>0</v>
      </c>
    </row>
    <row r="7692" spans="1:9" hidden="1" x14ac:dyDescent="0.3">
      <c r="A7692" s="1" t="s">
        <v>159</v>
      </c>
      <c r="B7692" s="1" t="s">
        <v>205</v>
      </c>
      <c r="C7692">
        <v>44.693899999999999</v>
      </c>
      <c r="D7692">
        <v>-69.381900000000002</v>
      </c>
      <c r="E7692" s="1" t="s">
        <v>50</v>
      </c>
      <c r="F7692" t="s">
        <v>12131</v>
      </c>
      <c r="G7692">
        <v>0</v>
      </c>
      <c r="H7692">
        <v>0</v>
      </c>
      <c r="I7692">
        <v>0</v>
      </c>
    </row>
    <row r="7693" spans="1:9" hidden="1" x14ac:dyDescent="0.3">
      <c r="A7693" s="1" t="s">
        <v>159</v>
      </c>
      <c r="B7693" s="1" t="s">
        <v>205</v>
      </c>
      <c r="C7693">
        <v>44.693899999999999</v>
      </c>
      <c r="D7693">
        <v>-69.381900000000002</v>
      </c>
      <c r="E7693" s="1" t="s">
        <v>51</v>
      </c>
      <c r="F7693" t="s">
        <v>12280</v>
      </c>
      <c r="G7693">
        <v>0</v>
      </c>
      <c r="H7693">
        <v>0</v>
      </c>
      <c r="I7693">
        <v>0</v>
      </c>
    </row>
    <row r="7694" spans="1:9" hidden="1" x14ac:dyDescent="0.3">
      <c r="A7694" s="1" t="s">
        <v>159</v>
      </c>
      <c r="B7694" s="1" t="s">
        <v>205</v>
      </c>
      <c r="C7694">
        <v>44.693899999999999</v>
      </c>
      <c r="D7694">
        <v>-69.381900000000002</v>
      </c>
      <c r="E7694" s="1" t="s">
        <v>52</v>
      </c>
      <c r="F7694" t="s">
        <v>11133</v>
      </c>
      <c r="G7694">
        <v>0</v>
      </c>
      <c r="H7694">
        <v>0</v>
      </c>
      <c r="I7694">
        <v>0</v>
      </c>
    </row>
    <row r="7695" spans="1:9" hidden="1" x14ac:dyDescent="0.3">
      <c r="A7695" s="1" t="s">
        <v>159</v>
      </c>
      <c r="B7695" s="1" t="s">
        <v>205</v>
      </c>
      <c r="C7695">
        <v>44.693899999999999</v>
      </c>
      <c r="D7695">
        <v>-69.381900000000002</v>
      </c>
      <c r="E7695" s="1" t="s">
        <v>53</v>
      </c>
      <c r="F7695" t="s">
        <v>11335</v>
      </c>
      <c r="G7695">
        <v>0</v>
      </c>
      <c r="H7695">
        <v>0</v>
      </c>
      <c r="I7695">
        <v>0</v>
      </c>
    </row>
    <row r="7696" spans="1:9" hidden="1" x14ac:dyDescent="0.3">
      <c r="A7696" s="1" t="s">
        <v>159</v>
      </c>
      <c r="B7696" s="1" t="s">
        <v>205</v>
      </c>
      <c r="C7696">
        <v>44.693899999999999</v>
      </c>
      <c r="D7696">
        <v>-69.381900000000002</v>
      </c>
      <c r="E7696" s="1" t="s">
        <v>54</v>
      </c>
      <c r="F7696" t="s">
        <v>11533</v>
      </c>
      <c r="G7696">
        <v>0</v>
      </c>
      <c r="H7696">
        <v>0</v>
      </c>
      <c r="I7696">
        <v>0</v>
      </c>
    </row>
    <row r="7697" spans="1:9" hidden="1" x14ac:dyDescent="0.3">
      <c r="A7697" s="1" t="s">
        <v>159</v>
      </c>
      <c r="B7697" s="1" t="s">
        <v>205</v>
      </c>
      <c r="C7697">
        <v>44.693899999999999</v>
      </c>
      <c r="D7697">
        <v>-69.381900000000002</v>
      </c>
      <c r="E7697" s="1" t="s">
        <v>21548</v>
      </c>
      <c r="F7697" t="s">
        <v>21696</v>
      </c>
      <c r="G7697">
        <v>0</v>
      </c>
      <c r="H7697">
        <v>1</v>
      </c>
      <c r="I7697">
        <v>0</v>
      </c>
    </row>
    <row r="7698" spans="1:9" hidden="1" x14ac:dyDescent="0.3">
      <c r="A7698" s="1" t="s">
        <v>159</v>
      </c>
      <c r="B7698" s="1" t="s">
        <v>206</v>
      </c>
      <c r="C7698">
        <v>43.326599999999999</v>
      </c>
      <c r="D7698">
        <v>-84.536100000000005</v>
      </c>
      <c r="E7698" s="1" t="s">
        <v>4</v>
      </c>
      <c r="F7698" t="s">
        <v>922</v>
      </c>
      <c r="G7698">
        <v>0</v>
      </c>
      <c r="H7698">
        <v>0</v>
      </c>
      <c r="I7698">
        <v>0</v>
      </c>
    </row>
    <row r="7699" spans="1:9" hidden="1" x14ac:dyDescent="0.3">
      <c r="A7699" s="1" t="s">
        <v>159</v>
      </c>
      <c r="B7699" s="1" t="s">
        <v>206</v>
      </c>
      <c r="C7699">
        <v>43.326599999999999</v>
      </c>
      <c r="D7699">
        <v>-84.536100000000005</v>
      </c>
      <c r="E7699" s="1" t="s">
        <v>5</v>
      </c>
      <c r="F7699" t="s">
        <v>1164</v>
      </c>
      <c r="G7699">
        <v>0</v>
      </c>
      <c r="H7699">
        <v>0</v>
      </c>
      <c r="I7699">
        <v>0</v>
      </c>
    </row>
    <row r="7700" spans="1:9" hidden="1" x14ac:dyDescent="0.3">
      <c r="A7700" s="1" t="s">
        <v>159</v>
      </c>
      <c r="B7700" s="1" t="s">
        <v>206</v>
      </c>
      <c r="C7700">
        <v>43.326599999999999</v>
      </c>
      <c r="D7700">
        <v>-84.536100000000005</v>
      </c>
      <c r="E7700" s="1" t="s">
        <v>6</v>
      </c>
      <c r="F7700" t="s">
        <v>1406</v>
      </c>
      <c r="G7700">
        <v>0</v>
      </c>
      <c r="H7700">
        <v>0</v>
      </c>
      <c r="I7700">
        <v>0</v>
      </c>
    </row>
    <row r="7701" spans="1:9" hidden="1" x14ac:dyDescent="0.3">
      <c r="A7701" s="1" t="s">
        <v>159</v>
      </c>
      <c r="B7701" s="1" t="s">
        <v>206</v>
      </c>
      <c r="C7701">
        <v>43.326599999999999</v>
      </c>
      <c r="D7701">
        <v>-84.536100000000005</v>
      </c>
      <c r="E7701" s="1" t="s">
        <v>7</v>
      </c>
      <c r="F7701" t="s">
        <v>1647</v>
      </c>
      <c r="G7701">
        <v>0</v>
      </c>
      <c r="H7701">
        <v>0</v>
      </c>
      <c r="I7701">
        <v>0</v>
      </c>
    </row>
    <row r="7702" spans="1:9" hidden="1" x14ac:dyDescent="0.3">
      <c r="A7702" s="1" t="s">
        <v>159</v>
      </c>
      <c r="B7702" s="1" t="s">
        <v>206</v>
      </c>
      <c r="C7702">
        <v>43.326599999999999</v>
      </c>
      <c r="D7702">
        <v>-84.536100000000005</v>
      </c>
      <c r="E7702" s="1" t="s">
        <v>8</v>
      </c>
      <c r="F7702" t="s">
        <v>1888</v>
      </c>
      <c r="G7702">
        <v>0</v>
      </c>
      <c r="H7702">
        <v>0</v>
      </c>
      <c r="I7702">
        <v>0</v>
      </c>
    </row>
    <row r="7703" spans="1:9" hidden="1" x14ac:dyDescent="0.3">
      <c r="A7703" s="1" t="s">
        <v>159</v>
      </c>
      <c r="B7703" s="1" t="s">
        <v>206</v>
      </c>
      <c r="C7703">
        <v>43.326599999999999</v>
      </c>
      <c r="D7703">
        <v>-84.536100000000005</v>
      </c>
      <c r="E7703" s="1" t="s">
        <v>9</v>
      </c>
      <c r="F7703" t="s">
        <v>2126</v>
      </c>
      <c r="G7703">
        <v>0</v>
      </c>
      <c r="H7703">
        <v>0</v>
      </c>
      <c r="I7703">
        <v>0</v>
      </c>
    </row>
    <row r="7704" spans="1:9" hidden="1" x14ac:dyDescent="0.3">
      <c r="A7704" s="1" t="s">
        <v>159</v>
      </c>
      <c r="B7704" s="1" t="s">
        <v>206</v>
      </c>
      <c r="C7704">
        <v>43.326599999999999</v>
      </c>
      <c r="D7704">
        <v>-84.536100000000005</v>
      </c>
      <c r="E7704" s="1" t="s">
        <v>10</v>
      </c>
      <c r="F7704" t="s">
        <v>2364</v>
      </c>
      <c r="G7704">
        <v>0</v>
      </c>
      <c r="H7704">
        <v>0</v>
      </c>
      <c r="I7704">
        <v>0</v>
      </c>
    </row>
    <row r="7705" spans="1:9" hidden="1" x14ac:dyDescent="0.3">
      <c r="A7705" s="1" t="s">
        <v>159</v>
      </c>
      <c r="B7705" s="1" t="s">
        <v>206</v>
      </c>
      <c r="C7705">
        <v>43.326599999999999</v>
      </c>
      <c r="D7705">
        <v>-84.536100000000005</v>
      </c>
      <c r="E7705" s="1" t="s">
        <v>11</v>
      </c>
      <c r="F7705" t="s">
        <v>2602</v>
      </c>
      <c r="G7705">
        <v>0</v>
      </c>
      <c r="H7705">
        <v>0</v>
      </c>
      <c r="I7705">
        <v>0</v>
      </c>
    </row>
    <row r="7706" spans="1:9" hidden="1" x14ac:dyDescent="0.3">
      <c r="A7706" s="1" t="s">
        <v>159</v>
      </c>
      <c r="B7706" s="1" t="s">
        <v>206</v>
      </c>
      <c r="C7706">
        <v>43.326599999999999</v>
      </c>
      <c r="D7706">
        <v>-84.536100000000005</v>
      </c>
      <c r="E7706" s="1" t="s">
        <v>12</v>
      </c>
      <c r="F7706" t="s">
        <v>2840</v>
      </c>
      <c r="G7706">
        <v>0</v>
      </c>
      <c r="H7706">
        <v>0</v>
      </c>
      <c r="I7706">
        <v>0</v>
      </c>
    </row>
    <row r="7707" spans="1:9" hidden="1" x14ac:dyDescent="0.3">
      <c r="A7707" s="1" t="s">
        <v>159</v>
      </c>
      <c r="B7707" s="1" t="s">
        <v>206</v>
      </c>
      <c r="C7707">
        <v>43.326599999999999</v>
      </c>
      <c r="D7707">
        <v>-84.536100000000005</v>
      </c>
      <c r="E7707" s="1" t="s">
        <v>13</v>
      </c>
      <c r="F7707" t="s">
        <v>3078</v>
      </c>
      <c r="G7707">
        <v>0</v>
      </c>
      <c r="H7707">
        <v>0</v>
      </c>
      <c r="I7707">
        <v>0</v>
      </c>
    </row>
    <row r="7708" spans="1:9" hidden="1" x14ac:dyDescent="0.3">
      <c r="A7708" s="1" t="s">
        <v>159</v>
      </c>
      <c r="B7708" s="1" t="s">
        <v>206</v>
      </c>
      <c r="C7708">
        <v>43.326599999999999</v>
      </c>
      <c r="D7708">
        <v>-84.536100000000005</v>
      </c>
      <c r="E7708" s="1" t="s">
        <v>14</v>
      </c>
      <c r="F7708" t="s">
        <v>3315</v>
      </c>
      <c r="G7708">
        <v>0</v>
      </c>
      <c r="H7708">
        <v>0</v>
      </c>
      <c r="I7708">
        <v>0</v>
      </c>
    </row>
    <row r="7709" spans="1:9" hidden="1" x14ac:dyDescent="0.3">
      <c r="A7709" s="1" t="s">
        <v>159</v>
      </c>
      <c r="B7709" s="1" t="s">
        <v>206</v>
      </c>
      <c r="C7709">
        <v>43.326599999999999</v>
      </c>
      <c r="D7709">
        <v>-84.536100000000005</v>
      </c>
      <c r="E7709" s="1" t="s">
        <v>15</v>
      </c>
      <c r="F7709" t="s">
        <v>3551</v>
      </c>
      <c r="G7709">
        <v>0</v>
      </c>
      <c r="H7709">
        <v>0</v>
      </c>
      <c r="I7709">
        <v>0</v>
      </c>
    </row>
    <row r="7710" spans="1:9" hidden="1" x14ac:dyDescent="0.3">
      <c r="A7710" s="1" t="s">
        <v>159</v>
      </c>
      <c r="B7710" s="1" t="s">
        <v>206</v>
      </c>
      <c r="C7710">
        <v>43.326599999999999</v>
      </c>
      <c r="D7710">
        <v>-84.536100000000005</v>
      </c>
      <c r="E7710" s="1" t="s">
        <v>16</v>
      </c>
      <c r="F7710" t="s">
        <v>3787</v>
      </c>
      <c r="G7710">
        <v>0</v>
      </c>
      <c r="H7710">
        <v>0</v>
      </c>
      <c r="I7710">
        <v>0</v>
      </c>
    </row>
    <row r="7711" spans="1:9" hidden="1" x14ac:dyDescent="0.3">
      <c r="A7711" s="1" t="s">
        <v>159</v>
      </c>
      <c r="B7711" s="1" t="s">
        <v>206</v>
      </c>
      <c r="C7711">
        <v>43.326599999999999</v>
      </c>
      <c r="D7711">
        <v>-84.536100000000005</v>
      </c>
      <c r="E7711" s="1" t="s">
        <v>17</v>
      </c>
      <c r="F7711" t="s">
        <v>4022</v>
      </c>
      <c r="G7711">
        <v>0</v>
      </c>
      <c r="H7711">
        <v>0</v>
      </c>
      <c r="I7711">
        <v>0</v>
      </c>
    </row>
    <row r="7712" spans="1:9" hidden="1" x14ac:dyDescent="0.3">
      <c r="A7712" s="1" t="s">
        <v>159</v>
      </c>
      <c r="B7712" s="1" t="s">
        <v>206</v>
      </c>
      <c r="C7712">
        <v>43.326599999999999</v>
      </c>
      <c r="D7712">
        <v>-84.536100000000005</v>
      </c>
      <c r="E7712" s="1" t="s">
        <v>18</v>
      </c>
      <c r="F7712" t="s">
        <v>4257</v>
      </c>
      <c r="G7712">
        <v>0</v>
      </c>
      <c r="H7712">
        <v>0</v>
      </c>
      <c r="I7712">
        <v>0</v>
      </c>
    </row>
    <row r="7713" spans="1:9" hidden="1" x14ac:dyDescent="0.3">
      <c r="A7713" s="1" t="s">
        <v>159</v>
      </c>
      <c r="B7713" s="1" t="s">
        <v>206</v>
      </c>
      <c r="C7713">
        <v>43.326599999999999</v>
      </c>
      <c r="D7713">
        <v>-84.536100000000005</v>
      </c>
      <c r="E7713" s="1" t="s">
        <v>19</v>
      </c>
      <c r="F7713" t="s">
        <v>4492</v>
      </c>
      <c r="G7713">
        <v>0</v>
      </c>
      <c r="H7713">
        <v>0</v>
      </c>
      <c r="I7713">
        <v>0</v>
      </c>
    </row>
    <row r="7714" spans="1:9" hidden="1" x14ac:dyDescent="0.3">
      <c r="A7714" s="1" t="s">
        <v>159</v>
      </c>
      <c r="B7714" s="1" t="s">
        <v>206</v>
      </c>
      <c r="C7714">
        <v>43.326599999999999</v>
      </c>
      <c r="D7714">
        <v>-84.536100000000005</v>
      </c>
      <c r="E7714" s="1" t="s">
        <v>20</v>
      </c>
      <c r="F7714" t="s">
        <v>4727</v>
      </c>
      <c r="G7714">
        <v>0</v>
      </c>
      <c r="H7714">
        <v>0</v>
      </c>
      <c r="I7714">
        <v>0</v>
      </c>
    </row>
    <row r="7715" spans="1:9" hidden="1" x14ac:dyDescent="0.3">
      <c r="A7715" s="1" t="s">
        <v>159</v>
      </c>
      <c r="B7715" s="1" t="s">
        <v>206</v>
      </c>
      <c r="C7715">
        <v>43.326599999999999</v>
      </c>
      <c r="D7715">
        <v>-84.536100000000005</v>
      </c>
      <c r="E7715" s="1" t="s">
        <v>21</v>
      </c>
      <c r="F7715" t="s">
        <v>4962</v>
      </c>
      <c r="G7715">
        <v>0</v>
      </c>
      <c r="H7715">
        <v>0</v>
      </c>
      <c r="I7715">
        <v>0</v>
      </c>
    </row>
    <row r="7716" spans="1:9" hidden="1" x14ac:dyDescent="0.3">
      <c r="A7716" s="1" t="s">
        <v>159</v>
      </c>
      <c r="B7716" s="1" t="s">
        <v>206</v>
      </c>
      <c r="C7716">
        <v>43.326599999999999</v>
      </c>
      <c r="D7716">
        <v>-84.536100000000005</v>
      </c>
      <c r="E7716" s="1" t="s">
        <v>22</v>
      </c>
      <c r="F7716" t="s">
        <v>5197</v>
      </c>
      <c r="G7716">
        <v>0</v>
      </c>
      <c r="H7716">
        <v>0</v>
      </c>
      <c r="I7716">
        <v>0</v>
      </c>
    </row>
    <row r="7717" spans="1:9" hidden="1" x14ac:dyDescent="0.3">
      <c r="A7717" s="1" t="s">
        <v>159</v>
      </c>
      <c r="B7717" s="1" t="s">
        <v>206</v>
      </c>
      <c r="C7717">
        <v>43.326599999999999</v>
      </c>
      <c r="D7717">
        <v>-84.536100000000005</v>
      </c>
      <c r="E7717" s="1" t="s">
        <v>23</v>
      </c>
      <c r="F7717" t="s">
        <v>5432</v>
      </c>
      <c r="G7717">
        <v>0</v>
      </c>
      <c r="H7717">
        <v>0</v>
      </c>
      <c r="I7717">
        <v>0</v>
      </c>
    </row>
    <row r="7718" spans="1:9" hidden="1" x14ac:dyDescent="0.3">
      <c r="A7718" s="1" t="s">
        <v>159</v>
      </c>
      <c r="B7718" s="1" t="s">
        <v>206</v>
      </c>
      <c r="C7718">
        <v>43.326599999999999</v>
      </c>
      <c r="D7718">
        <v>-84.536100000000005</v>
      </c>
      <c r="E7718" s="1" t="s">
        <v>24</v>
      </c>
      <c r="F7718" t="s">
        <v>5667</v>
      </c>
      <c r="G7718">
        <v>0</v>
      </c>
      <c r="H7718">
        <v>0</v>
      </c>
      <c r="I7718">
        <v>0</v>
      </c>
    </row>
    <row r="7719" spans="1:9" hidden="1" x14ac:dyDescent="0.3">
      <c r="A7719" s="1" t="s">
        <v>159</v>
      </c>
      <c r="B7719" s="1" t="s">
        <v>206</v>
      </c>
      <c r="C7719">
        <v>43.326599999999999</v>
      </c>
      <c r="D7719">
        <v>-84.536100000000005</v>
      </c>
      <c r="E7719" s="1" t="s">
        <v>25</v>
      </c>
      <c r="F7719" t="s">
        <v>5901</v>
      </c>
      <c r="G7719">
        <v>0</v>
      </c>
      <c r="H7719">
        <v>0</v>
      </c>
      <c r="I7719">
        <v>0</v>
      </c>
    </row>
    <row r="7720" spans="1:9" hidden="1" x14ac:dyDescent="0.3">
      <c r="A7720" s="1" t="s">
        <v>159</v>
      </c>
      <c r="B7720" s="1" t="s">
        <v>206</v>
      </c>
      <c r="C7720">
        <v>43.326599999999999</v>
      </c>
      <c r="D7720">
        <v>-84.536100000000005</v>
      </c>
      <c r="E7720" s="1" t="s">
        <v>26</v>
      </c>
      <c r="F7720" t="s">
        <v>6135</v>
      </c>
      <c r="G7720">
        <v>0</v>
      </c>
      <c r="H7720">
        <v>0</v>
      </c>
      <c r="I7720">
        <v>0</v>
      </c>
    </row>
    <row r="7721" spans="1:9" hidden="1" x14ac:dyDescent="0.3">
      <c r="A7721" s="1" t="s">
        <v>159</v>
      </c>
      <c r="B7721" s="1" t="s">
        <v>206</v>
      </c>
      <c r="C7721">
        <v>43.326599999999999</v>
      </c>
      <c r="D7721">
        <v>-84.536100000000005</v>
      </c>
      <c r="E7721" s="1" t="s">
        <v>27</v>
      </c>
      <c r="F7721" t="s">
        <v>6369</v>
      </c>
      <c r="G7721">
        <v>0</v>
      </c>
      <c r="H7721">
        <v>0</v>
      </c>
      <c r="I7721">
        <v>0</v>
      </c>
    </row>
    <row r="7722" spans="1:9" hidden="1" x14ac:dyDescent="0.3">
      <c r="A7722" s="1" t="s">
        <v>159</v>
      </c>
      <c r="B7722" s="1" t="s">
        <v>206</v>
      </c>
      <c r="C7722">
        <v>43.326599999999999</v>
      </c>
      <c r="D7722">
        <v>-84.536100000000005</v>
      </c>
      <c r="E7722" s="1" t="s">
        <v>28</v>
      </c>
      <c r="F7722" t="s">
        <v>6603</v>
      </c>
      <c r="G7722">
        <v>0</v>
      </c>
      <c r="H7722">
        <v>0</v>
      </c>
      <c r="I7722">
        <v>0</v>
      </c>
    </row>
    <row r="7723" spans="1:9" hidden="1" x14ac:dyDescent="0.3">
      <c r="A7723" s="1" t="s">
        <v>159</v>
      </c>
      <c r="B7723" s="1" t="s">
        <v>206</v>
      </c>
      <c r="C7723">
        <v>43.326599999999999</v>
      </c>
      <c r="D7723">
        <v>-84.536100000000005</v>
      </c>
      <c r="E7723" s="1" t="s">
        <v>29</v>
      </c>
      <c r="F7723" t="s">
        <v>6837</v>
      </c>
      <c r="G7723">
        <v>0</v>
      </c>
      <c r="H7723">
        <v>0</v>
      </c>
      <c r="I7723">
        <v>0</v>
      </c>
    </row>
    <row r="7724" spans="1:9" hidden="1" x14ac:dyDescent="0.3">
      <c r="A7724" s="1" t="s">
        <v>159</v>
      </c>
      <c r="B7724" s="1" t="s">
        <v>206</v>
      </c>
      <c r="C7724">
        <v>43.326599999999999</v>
      </c>
      <c r="D7724">
        <v>-84.536100000000005</v>
      </c>
      <c r="E7724" s="1" t="s">
        <v>30</v>
      </c>
      <c r="F7724" t="s">
        <v>7071</v>
      </c>
      <c r="G7724">
        <v>0</v>
      </c>
      <c r="H7724">
        <v>0</v>
      </c>
      <c r="I7724">
        <v>0</v>
      </c>
    </row>
    <row r="7725" spans="1:9" hidden="1" x14ac:dyDescent="0.3">
      <c r="A7725" s="1" t="s">
        <v>159</v>
      </c>
      <c r="B7725" s="1" t="s">
        <v>206</v>
      </c>
      <c r="C7725">
        <v>43.326599999999999</v>
      </c>
      <c r="D7725">
        <v>-84.536100000000005</v>
      </c>
      <c r="E7725" s="1" t="s">
        <v>31</v>
      </c>
      <c r="F7725" t="s">
        <v>7305</v>
      </c>
      <c r="G7725">
        <v>0</v>
      </c>
      <c r="H7725">
        <v>0</v>
      </c>
      <c r="I7725">
        <v>0</v>
      </c>
    </row>
    <row r="7726" spans="1:9" hidden="1" x14ac:dyDescent="0.3">
      <c r="A7726" s="1" t="s">
        <v>159</v>
      </c>
      <c r="B7726" s="1" t="s">
        <v>206</v>
      </c>
      <c r="C7726">
        <v>43.326599999999999</v>
      </c>
      <c r="D7726">
        <v>-84.536100000000005</v>
      </c>
      <c r="E7726" s="1" t="s">
        <v>32</v>
      </c>
      <c r="F7726" t="s">
        <v>7539</v>
      </c>
      <c r="G7726">
        <v>0</v>
      </c>
      <c r="H7726">
        <v>0</v>
      </c>
      <c r="I7726">
        <v>0</v>
      </c>
    </row>
    <row r="7727" spans="1:9" hidden="1" x14ac:dyDescent="0.3">
      <c r="A7727" s="1" t="s">
        <v>159</v>
      </c>
      <c r="B7727" s="1" t="s">
        <v>206</v>
      </c>
      <c r="C7727">
        <v>43.326599999999999</v>
      </c>
      <c r="D7727">
        <v>-84.536100000000005</v>
      </c>
      <c r="E7727" s="1" t="s">
        <v>33</v>
      </c>
      <c r="F7727" t="s">
        <v>7773</v>
      </c>
      <c r="G7727">
        <v>0</v>
      </c>
      <c r="H7727">
        <v>0</v>
      </c>
      <c r="I7727">
        <v>0</v>
      </c>
    </row>
    <row r="7728" spans="1:9" hidden="1" x14ac:dyDescent="0.3">
      <c r="A7728" s="1" t="s">
        <v>159</v>
      </c>
      <c r="B7728" s="1" t="s">
        <v>206</v>
      </c>
      <c r="C7728">
        <v>43.326599999999999</v>
      </c>
      <c r="D7728">
        <v>-84.536100000000005</v>
      </c>
      <c r="E7728" s="1" t="s">
        <v>34</v>
      </c>
      <c r="F7728" t="s">
        <v>8007</v>
      </c>
      <c r="G7728">
        <v>0</v>
      </c>
      <c r="H7728">
        <v>0</v>
      </c>
      <c r="I7728">
        <v>0</v>
      </c>
    </row>
    <row r="7729" spans="1:9" hidden="1" x14ac:dyDescent="0.3">
      <c r="A7729" s="1" t="s">
        <v>159</v>
      </c>
      <c r="B7729" s="1" t="s">
        <v>206</v>
      </c>
      <c r="C7729">
        <v>43.326599999999999</v>
      </c>
      <c r="D7729">
        <v>-84.536100000000005</v>
      </c>
      <c r="E7729" s="1" t="s">
        <v>35</v>
      </c>
      <c r="F7729" t="s">
        <v>8239</v>
      </c>
      <c r="G7729">
        <v>0</v>
      </c>
      <c r="H7729">
        <v>0</v>
      </c>
      <c r="I7729">
        <v>0</v>
      </c>
    </row>
    <row r="7730" spans="1:9" hidden="1" x14ac:dyDescent="0.3">
      <c r="A7730" s="1" t="s">
        <v>159</v>
      </c>
      <c r="B7730" s="1" t="s">
        <v>206</v>
      </c>
      <c r="C7730">
        <v>43.326599999999999</v>
      </c>
      <c r="D7730">
        <v>-84.536100000000005</v>
      </c>
      <c r="E7730" s="1" t="s">
        <v>36</v>
      </c>
      <c r="F7730" t="s">
        <v>8471</v>
      </c>
      <c r="G7730">
        <v>0</v>
      </c>
      <c r="H7730">
        <v>0</v>
      </c>
      <c r="I7730">
        <v>0</v>
      </c>
    </row>
    <row r="7731" spans="1:9" hidden="1" x14ac:dyDescent="0.3">
      <c r="A7731" s="1" t="s">
        <v>159</v>
      </c>
      <c r="B7731" s="1" t="s">
        <v>206</v>
      </c>
      <c r="C7731">
        <v>43.326599999999999</v>
      </c>
      <c r="D7731">
        <v>-84.536100000000005</v>
      </c>
      <c r="E7731" s="1" t="s">
        <v>37</v>
      </c>
      <c r="F7731" t="s">
        <v>8702</v>
      </c>
      <c r="G7731">
        <v>0</v>
      </c>
      <c r="H7731">
        <v>0</v>
      </c>
      <c r="I7731">
        <v>0</v>
      </c>
    </row>
    <row r="7732" spans="1:9" hidden="1" x14ac:dyDescent="0.3">
      <c r="A7732" s="1" t="s">
        <v>159</v>
      </c>
      <c r="B7732" s="1" t="s">
        <v>206</v>
      </c>
      <c r="C7732">
        <v>43.326599999999999</v>
      </c>
      <c r="D7732">
        <v>-84.536100000000005</v>
      </c>
      <c r="E7732" s="1" t="s">
        <v>38</v>
      </c>
      <c r="F7732" t="s">
        <v>8933</v>
      </c>
      <c r="G7732">
        <v>0</v>
      </c>
      <c r="H7732">
        <v>0</v>
      </c>
      <c r="I7732">
        <v>0</v>
      </c>
    </row>
    <row r="7733" spans="1:9" hidden="1" x14ac:dyDescent="0.3">
      <c r="A7733" s="1" t="s">
        <v>159</v>
      </c>
      <c r="B7733" s="1" t="s">
        <v>206</v>
      </c>
      <c r="C7733">
        <v>43.326599999999999</v>
      </c>
      <c r="D7733">
        <v>-84.536100000000005</v>
      </c>
      <c r="E7733" s="1" t="s">
        <v>39</v>
      </c>
      <c r="F7733" t="s">
        <v>9164</v>
      </c>
      <c r="G7733">
        <v>0</v>
      </c>
      <c r="H7733">
        <v>0</v>
      </c>
      <c r="I7733">
        <v>0</v>
      </c>
    </row>
    <row r="7734" spans="1:9" hidden="1" x14ac:dyDescent="0.3">
      <c r="A7734" s="1" t="s">
        <v>159</v>
      </c>
      <c r="B7734" s="1" t="s">
        <v>206</v>
      </c>
      <c r="C7734">
        <v>43.326599999999999</v>
      </c>
      <c r="D7734">
        <v>-84.536100000000005</v>
      </c>
      <c r="E7734" s="1" t="s">
        <v>40</v>
      </c>
      <c r="F7734" t="s">
        <v>9395</v>
      </c>
      <c r="G7734">
        <v>0</v>
      </c>
      <c r="H7734">
        <v>0</v>
      </c>
      <c r="I7734">
        <v>0</v>
      </c>
    </row>
    <row r="7735" spans="1:9" hidden="1" x14ac:dyDescent="0.3">
      <c r="A7735" s="1" t="s">
        <v>159</v>
      </c>
      <c r="B7735" s="1" t="s">
        <v>206</v>
      </c>
      <c r="C7735">
        <v>43.326599999999999</v>
      </c>
      <c r="D7735">
        <v>-84.536100000000005</v>
      </c>
      <c r="E7735" s="1" t="s">
        <v>41</v>
      </c>
      <c r="F7735" t="s">
        <v>9626</v>
      </c>
      <c r="G7735">
        <v>0</v>
      </c>
      <c r="H7735">
        <v>0</v>
      </c>
      <c r="I7735">
        <v>0</v>
      </c>
    </row>
    <row r="7736" spans="1:9" hidden="1" x14ac:dyDescent="0.3">
      <c r="A7736" s="1" t="s">
        <v>159</v>
      </c>
      <c r="B7736" s="1" t="s">
        <v>206</v>
      </c>
      <c r="C7736">
        <v>43.326599999999999</v>
      </c>
      <c r="D7736">
        <v>-84.536100000000005</v>
      </c>
      <c r="E7736" s="1" t="s">
        <v>42</v>
      </c>
      <c r="F7736" t="s">
        <v>9857</v>
      </c>
      <c r="G7736">
        <v>0</v>
      </c>
      <c r="H7736">
        <v>0</v>
      </c>
      <c r="I7736">
        <v>0</v>
      </c>
    </row>
    <row r="7737" spans="1:9" hidden="1" x14ac:dyDescent="0.3">
      <c r="A7737" s="1" t="s">
        <v>159</v>
      </c>
      <c r="B7737" s="1" t="s">
        <v>206</v>
      </c>
      <c r="C7737">
        <v>43.326599999999999</v>
      </c>
      <c r="D7737">
        <v>-84.536100000000005</v>
      </c>
      <c r="E7737" s="1" t="s">
        <v>43</v>
      </c>
      <c r="F7737" t="s">
        <v>10086</v>
      </c>
      <c r="G7737">
        <v>0</v>
      </c>
      <c r="H7737">
        <v>0</v>
      </c>
      <c r="I7737">
        <v>0</v>
      </c>
    </row>
    <row r="7738" spans="1:9" hidden="1" x14ac:dyDescent="0.3">
      <c r="A7738" s="1" t="s">
        <v>159</v>
      </c>
      <c r="B7738" s="1" t="s">
        <v>206</v>
      </c>
      <c r="C7738">
        <v>43.326599999999999</v>
      </c>
      <c r="D7738">
        <v>-84.536100000000005</v>
      </c>
      <c r="E7738" s="1" t="s">
        <v>44</v>
      </c>
      <c r="F7738" t="s">
        <v>10314</v>
      </c>
      <c r="G7738">
        <v>0</v>
      </c>
      <c r="H7738">
        <v>0</v>
      </c>
      <c r="I7738">
        <v>0</v>
      </c>
    </row>
    <row r="7739" spans="1:9" hidden="1" x14ac:dyDescent="0.3">
      <c r="A7739" s="1" t="s">
        <v>159</v>
      </c>
      <c r="B7739" s="1" t="s">
        <v>206</v>
      </c>
      <c r="C7739">
        <v>43.326599999999999</v>
      </c>
      <c r="D7739">
        <v>-84.536100000000005</v>
      </c>
      <c r="E7739" s="1" t="s">
        <v>45</v>
      </c>
      <c r="F7739" t="s">
        <v>10535</v>
      </c>
      <c r="G7739">
        <v>0</v>
      </c>
      <c r="H7739">
        <v>0</v>
      </c>
      <c r="I7739">
        <v>0</v>
      </c>
    </row>
    <row r="7740" spans="1:9" hidden="1" x14ac:dyDescent="0.3">
      <c r="A7740" s="1" t="s">
        <v>159</v>
      </c>
      <c r="B7740" s="1" t="s">
        <v>206</v>
      </c>
      <c r="C7740">
        <v>43.326599999999999</v>
      </c>
      <c r="D7740">
        <v>-84.536100000000005</v>
      </c>
      <c r="E7740" s="1" t="s">
        <v>46</v>
      </c>
      <c r="F7740" t="s">
        <v>10751</v>
      </c>
      <c r="G7740">
        <v>0</v>
      </c>
      <c r="H7740">
        <v>0</v>
      </c>
      <c r="I7740">
        <v>0</v>
      </c>
    </row>
    <row r="7741" spans="1:9" hidden="1" x14ac:dyDescent="0.3">
      <c r="A7741" s="1" t="s">
        <v>159</v>
      </c>
      <c r="B7741" s="1" t="s">
        <v>206</v>
      </c>
      <c r="C7741">
        <v>43.326599999999999</v>
      </c>
      <c r="D7741">
        <v>-84.536100000000005</v>
      </c>
      <c r="E7741" s="1" t="s">
        <v>47</v>
      </c>
      <c r="F7741" t="s">
        <v>10966</v>
      </c>
      <c r="G7741">
        <v>0</v>
      </c>
      <c r="H7741">
        <v>0</v>
      </c>
      <c r="I7741">
        <v>0</v>
      </c>
    </row>
    <row r="7742" spans="1:9" hidden="1" x14ac:dyDescent="0.3">
      <c r="A7742" s="1" t="s">
        <v>159</v>
      </c>
      <c r="B7742" s="1" t="s">
        <v>206</v>
      </c>
      <c r="C7742">
        <v>43.326599999999999</v>
      </c>
      <c r="D7742">
        <v>-84.536100000000005</v>
      </c>
      <c r="E7742" s="1" t="s">
        <v>48</v>
      </c>
      <c r="F7742" t="s">
        <v>11769</v>
      </c>
      <c r="G7742">
        <v>0</v>
      </c>
      <c r="H7742">
        <v>0</v>
      </c>
      <c r="I7742">
        <v>0</v>
      </c>
    </row>
    <row r="7743" spans="1:9" hidden="1" x14ac:dyDescent="0.3">
      <c r="A7743" s="1" t="s">
        <v>159</v>
      </c>
      <c r="B7743" s="1" t="s">
        <v>206</v>
      </c>
      <c r="C7743">
        <v>43.326599999999999</v>
      </c>
      <c r="D7743">
        <v>-84.536100000000005</v>
      </c>
      <c r="E7743" s="1" t="s">
        <v>49</v>
      </c>
      <c r="F7743" t="s">
        <v>11960</v>
      </c>
      <c r="G7743">
        <v>0</v>
      </c>
      <c r="H7743">
        <v>0</v>
      </c>
      <c r="I7743">
        <v>0</v>
      </c>
    </row>
    <row r="7744" spans="1:9" hidden="1" x14ac:dyDescent="0.3">
      <c r="A7744" s="1" t="s">
        <v>159</v>
      </c>
      <c r="B7744" s="1" t="s">
        <v>206</v>
      </c>
      <c r="C7744">
        <v>43.326599999999999</v>
      </c>
      <c r="D7744">
        <v>-84.536100000000005</v>
      </c>
      <c r="E7744" s="1" t="s">
        <v>50</v>
      </c>
      <c r="F7744" t="s">
        <v>12132</v>
      </c>
      <c r="G7744">
        <v>0</v>
      </c>
      <c r="H7744">
        <v>0</v>
      </c>
      <c r="I7744">
        <v>0</v>
      </c>
    </row>
    <row r="7745" spans="1:9" hidden="1" x14ac:dyDescent="0.3">
      <c r="A7745" s="1" t="s">
        <v>159</v>
      </c>
      <c r="B7745" s="1" t="s">
        <v>206</v>
      </c>
      <c r="C7745">
        <v>43.326599999999999</v>
      </c>
      <c r="D7745">
        <v>-84.536100000000005</v>
      </c>
      <c r="E7745" s="1" t="s">
        <v>51</v>
      </c>
      <c r="F7745" t="s">
        <v>12281</v>
      </c>
      <c r="G7745">
        <v>0</v>
      </c>
      <c r="H7745">
        <v>0</v>
      </c>
      <c r="I7745">
        <v>0</v>
      </c>
    </row>
    <row r="7746" spans="1:9" hidden="1" x14ac:dyDescent="0.3">
      <c r="A7746" s="1" t="s">
        <v>159</v>
      </c>
      <c r="B7746" s="1" t="s">
        <v>206</v>
      </c>
      <c r="C7746">
        <v>43.326599999999999</v>
      </c>
      <c r="D7746">
        <v>-84.536100000000005</v>
      </c>
      <c r="E7746" s="1" t="s">
        <v>52</v>
      </c>
      <c r="F7746" t="s">
        <v>11134</v>
      </c>
      <c r="G7746">
        <v>0</v>
      </c>
      <c r="H7746">
        <v>0</v>
      </c>
      <c r="I7746">
        <v>0</v>
      </c>
    </row>
    <row r="7747" spans="1:9" hidden="1" x14ac:dyDescent="0.3">
      <c r="A7747" s="1" t="s">
        <v>159</v>
      </c>
      <c r="B7747" s="1" t="s">
        <v>206</v>
      </c>
      <c r="C7747">
        <v>43.326599999999999</v>
      </c>
      <c r="D7747">
        <v>-84.536100000000005</v>
      </c>
      <c r="E7747" s="1" t="s">
        <v>53</v>
      </c>
      <c r="F7747" t="s">
        <v>17391</v>
      </c>
      <c r="G7747">
        <v>0</v>
      </c>
      <c r="H7747">
        <v>2</v>
      </c>
      <c r="I7747">
        <v>0</v>
      </c>
    </row>
    <row r="7748" spans="1:9" hidden="1" x14ac:dyDescent="0.3">
      <c r="A7748" s="1" t="s">
        <v>159</v>
      </c>
      <c r="B7748" s="1" t="s">
        <v>206</v>
      </c>
      <c r="C7748">
        <v>43.326599999999999</v>
      </c>
      <c r="D7748">
        <v>-84.536100000000005</v>
      </c>
      <c r="E7748" s="1" t="s">
        <v>54</v>
      </c>
      <c r="F7748" t="s">
        <v>17392</v>
      </c>
      <c r="G7748">
        <v>0</v>
      </c>
      <c r="H7748">
        <v>2</v>
      </c>
      <c r="I7748">
        <v>0</v>
      </c>
    </row>
    <row r="7749" spans="1:9" hidden="1" x14ac:dyDescent="0.3">
      <c r="A7749" s="1" t="s">
        <v>159</v>
      </c>
      <c r="B7749" s="1" t="s">
        <v>206</v>
      </c>
      <c r="C7749">
        <v>43.326599999999999</v>
      </c>
      <c r="D7749">
        <v>-84.536100000000005</v>
      </c>
      <c r="E7749" s="1" t="s">
        <v>21548</v>
      </c>
      <c r="F7749" t="s">
        <v>21697</v>
      </c>
      <c r="G7749">
        <v>0</v>
      </c>
      <c r="H7749">
        <v>16</v>
      </c>
      <c r="I7749">
        <v>0</v>
      </c>
    </row>
    <row r="7750" spans="1:9" hidden="1" x14ac:dyDescent="0.3">
      <c r="A7750" s="1" t="s">
        <v>159</v>
      </c>
      <c r="B7750" s="1" t="s">
        <v>207</v>
      </c>
      <c r="C7750">
        <v>32.741599999999998</v>
      </c>
      <c r="D7750">
        <v>-89.678700000000006</v>
      </c>
      <c r="E7750" s="1" t="s">
        <v>4</v>
      </c>
      <c r="F7750" t="s">
        <v>923</v>
      </c>
      <c r="G7750">
        <v>0</v>
      </c>
      <c r="H7750">
        <v>0</v>
      </c>
      <c r="I7750">
        <v>0</v>
      </c>
    </row>
    <row r="7751" spans="1:9" hidden="1" x14ac:dyDescent="0.3">
      <c r="A7751" s="1" t="s">
        <v>159</v>
      </c>
      <c r="B7751" s="1" t="s">
        <v>207</v>
      </c>
      <c r="C7751">
        <v>32.741599999999998</v>
      </c>
      <c r="D7751">
        <v>-89.678700000000006</v>
      </c>
      <c r="E7751" s="1" t="s">
        <v>5</v>
      </c>
      <c r="F7751" t="s">
        <v>1165</v>
      </c>
      <c r="G7751">
        <v>0</v>
      </c>
      <c r="H7751">
        <v>0</v>
      </c>
      <c r="I7751">
        <v>0</v>
      </c>
    </row>
    <row r="7752" spans="1:9" hidden="1" x14ac:dyDescent="0.3">
      <c r="A7752" s="1" t="s">
        <v>159</v>
      </c>
      <c r="B7752" s="1" t="s">
        <v>207</v>
      </c>
      <c r="C7752">
        <v>32.741599999999998</v>
      </c>
      <c r="D7752">
        <v>-89.678700000000006</v>
      </c>
      <c r="E7752" s="1" t="s">
        <v>6</v>
      </c>
      <c r="F7752" t="s">
        <v>1407</v>
      </c>
      <c r="G7752">
        <v>0</v>
      </c>
      <c r="H7752">
        <v>0</v>
      </c>
      <c r="I7752">
        <v>0</v>
      </c>
    </row>
    <row r="7753" spans="1:9" hidden="1" x14ac:dyDescent="0.3">
      <c r="A7753" s="1" t="s">
        <v>159</v>
      </c>
      <c r="B7753" s="1" t="s">
        <v>207</v>
      </c>
      <c r="C7753">
        <v>32.741599999999998</v>
      </c>
      <c r="D7753">
        <v>-89.678700000000006</v>
      </c>
      <c r="E7753" s="1" t="s">
        <v>7</v>
      </c>
      <c r="F7753" t="s">
        <v>1648</v>
      </c>
      <c r="G7753">
        <v>0</v>
      </c>
      <c r="H7753">
        <v>0</v>
      </c>
      <c r="I7753">
        <v>0</v>
      </c>
    </row>
    <row r="7754" spans="1:9" hidden="1" x14ac:dyDescent="0.3">
      <c r="A7754" s="1" t="s">
        <v>159</v>
      </c>
      <c r="B7754" s="1" t="s">
        <v>207</v>
      </c>
      <c r="C7754">
        <v>32.741599999999998</v>
      </c>
      <c r="D7754">
        <v>-89.678700000000006</v>
      </c>
      <c r="E7754" s="1" t="s">
        <v>8</v>
      </c>
      <c r="F7754" t="s">
        <v>1889</v>
      </c>
      <c r="G7754">
        <v>0</v>
      </c>
      <c r="H7754">
        <v>0</v>
      </c>
      <c r="I7754">
        <v>0</v>
      </c>
    </row>
    <row r="7755" spans="1:9" hidden="1" x14ac:dyDescent="0.3">
      <c r="A7755" s="1" t="s">
        <v>159</v>
      </c>
      <c r="B7755" s="1" t="s">
        <v>207</v>
      </c>
      <c r="C7755">
        <v>32.741599999999998</v>
      </c>
      <c r="D7755">
        <v>-89.678700000000006</v>
      </c>
      <c r="E7755" s="1" t="s">
        <v>9</v>
      </c>
      <c r="F7755" t="s">
        <v>2127</v>
      </c>
      <c r="G7755">
        <v>0</v>
      </c>
      <c r="H7755">
        <v>0</v>
      </c>
      <c r="I7755">
        <v>0</v>
      </c>
    </row>
    <row r="7756" spans="1:9" hidden="1" x14ac:dyDescent="0.3">
      <c r="A7756" s="1" t="s">
        <v>159</v>
      </c>
      <c r="B7756" s="1" t="s">
        <v>207</v>
      </c>
      <c r="C7756">
        <v>32.741599999999998</v>
      </c>
      <c r="D7756">
        <v>-89.678700000000006</v>
      </c>
      <c r="E7756" s="1" t="s">
        <v>10</v>
      </c>
      <c r="F7756" t="s">
        <v>2365</v>
      </c>
      <c r="G7756">
        <v>0</v>
      </c>
      <c r="H7756">
        <v>0</v>
      </c>
      <c r="I7756">
        <v>0</v>
      </c>
    </row>
    <row r="7757" spans="1:9" hidden="1" x14ac:dyDescent="0.3">
      <c r="A7757" s="1" t="s">
        <v>159</v>
      </c>
      <c r="B7757" s="1" t="s">
        <v>207</v>
      </c>
      <c r="C7757">
        <v>32.741599999999998</v>
      </c>
      <c r="D7757">
        <v>-89.678700000000006</v>
      </c>
      <c r="E7757" s="1" t="s">
        <v>11</v>
      </c>
      <c r="F7757" t="s">
        <v>2603</v>
      </c>
      <c r="G7757">
        <v>0</v>
      </c>
      <c r="H7757">
        <v>0</v>
      </c>
      <c r="I7757">
        <v>0</v>
      </c>
    </row>
    <row r="7758" spans="1:9" hidden="1" x14ac:dyDescent="0.3">
      <c r="A7758" s="1" t="s">
        <v>159</v>
      </c>
      <c r="B7758" s="1" t="s">
        <v>207</v>
      </c>
      <c r="C7758">
        <v>32.741599999999998</v>
      </c>
      <c r="D7758">
        <v>-89.678700000000006</v>
      </c>
      <c r="E7758" s="1" t="s">
        <v>12</v>
      </c>
      <c r="F7758" t="s">
        <v>2841</v>
      </c>
      <c r="G7758">
        <v>0</v>
      </c>
      <c r="H7758">
        <v>0</v>
      </c>
      <c r="I7758">
        <v>0</v>
      </c>
    </row>
    <row r="7759" spans="1:9" hidden="1" x14ac:dyDescent="0.3">
      <c r="A7759" s="1" t="s">
        <v>159</v>
      </c>
      <c r="B7759" s="1" t="s">
        <v>207</v>
      </c>
      <c r="C7759">
        <v>32.741599999999998</v>
      </c>
      <c r="D7759">
        <v>-89.678700000000006</v>
      </c>
      <c r="E7759" s="1" t="s">
        <v>13</v>
      </c>
      <c r="F7759" t="s">
        <v>3079</v>
      </c>
      <c r="G7759">
        <v>0</v>
      </c>
      <c r="H7759">
        <v>0</v>
      </c>
      <c r="I7759">
        <v>0</v>
      </c>
    </row>
    <row r="7760" spans="1:9" hidden="1" x14ac:dyDescent="0.3">
      <c r="A7760" s="1" t="s">
        <v>159</v>
      </c>
      <c r="B7760" s="1" t="s">
        <v>207</v>
      </c>
      <c r="C7760">
        <v>32.741599999999998</v>
      </c>
      <c r="D7760">
        <v>-89.678700000000006</v>
      </c>
      <c r="E7760" s="1" t="s">
        <v>14</v>
      </c>
      <c r="F7760" t="s">
        <v>3316</v>
      </c>
      <c r="G7760">
        <v>0</v>
      </c>
      <c r="H7760">
        <v>0</v>
      </c>
      <c r="I7760">
        <v>0</v>
      </c>
    </row>
    <row r="7761" spans="1:9" hidden="1" x14ac:dyDescent="0.3">
      <c r="A7761" s="1" t="s">
        <v>159</v>
      </c>
      <c r="B7761" s="1" t="s">
        <v>207</v>
      </c>
      <c r="C7761">
        <v>32.741599999999998</v>
      </c>
      <c r="D7761">
        <v>-89.678700000000006</v>
      </c>
      <c r="E7761" s="1" t="s">
        <v>15</v>
      </c>
      <c r="F7761" t="s">
        <v>3552</v>
      </c>
      <c r="G7761">
        <v>0</v>
      </c>
      <c r="H7761">
        <v>0</v>
      </c>
      <c r="I7761">
        <v>0</v>
      </c>
    </row>
    <row r="7762" spans="1:9" hidden="1" x14ac:dyDescent="0.3">
      <c r="A7762" s="1" t="s">
        <v>159</v>
      </c>
      <c r="B7762" s="1" t="s">
        <v>207</v>
      </c>
      <c r="C7762">
        <v>32.741599999999998</v>
      </c>
      <c r="D7762">
        <v>-89.678700000000006</v>
      </c>
      <c r="E7762" s="1" t="s">
        <v>16</v>
      </c>
      <c r="F7762" t="s">
        <v>3788</v>
      </c>
      <c r="G7762">
        <v>0</v>
      </c>
      <c r="H7762">
        <v>0</v>
      </c>
      <c r="I7762">
        <v>0</v>
      </c>
    </row>
    <row r="7763" spans="1:9" hidden="1" x14ac:dyDescent="0.3">
      <c r="A7763" s="1" t="s">
        <v>159</v>
      </c>
      <c r="B7763" s="1" t="s">
        <v>207</v>
      </c>
      <c r="C7763">
        <v>32.741599999999998</v>
      </c>
      <c r="D7763">
        <v>-89.678700000000006</v>
      </c>
      <c r="E7763" s="1" t="s">
        <v>17</v>
      </c>
      <c r="F7763" t="s">
        <v>4023</v>
      </c>
      <c r="G7763">
        <v>0</v>
      </c>
      <c r="H7763">
        <v>0</v>
      </c>
      <c r="I7763">
        <v>0</v>
      </c>
    </row>
    <row r="7764" spans="1:9" hidden="1" x14ac:dyDescent="0.3">
      <c r="A7764" s="1" t="s">
        <v>159</v>
      </c>
      <c r="B7764" s="1" t="s">
        <v>207</v>
      </c>
      <c r="C7764">
        <v>32.741599999999998</v>
      </c>
      <c r="D7764">
        <v>-89.678700000000006</v>
      </c>
      <c r="E7764" s="1" t="s">
        <v>18</v>
      </c>
      <c r="F7764" t="s">
        <v>4258</v>
      </c>
      <c r="G7764">
        <v>0</v>
      </c>
      <c r="H7764">
        <v>0</v>
      </c>
      <c r="I7764">
        <v>0</v>
      </c>
    </row>
    <row r="7765" spans="1:9" hidden="1" x14ac:dyDescent="0.3">
      <c r="A7765" s="1" t="s">
        <v>159</v>
      </c>
      <c r="B7765" s="1" t="s">
        <v>207</v>
      </c>
      <c r="C7765">
        <v>32.741599999999998</v>
      </c>
      <c r="D7765">
        <v>-89.678700000000006</v>
      </c>
      <c r="E7765" s="1" t="s">
        <v>19</v>
      </c>
      <c r="F7765" t="s">
        <v>4493</v>
      </c>
      <c r="G7765">
        <v>0</v>
      </c>
      <c r="H7765">
        <v>0</v>
      </c>
      <c r="I7765">
        <v>0</v>
      </c>
    </row>
    <row r="7766" spans="1:9" hidden="1" x14ac:dyDescent="0.3">
      <c r="A7766" s="1" t="s">
        <v>159</v>
      </c>
      <c r="B7766" s="1" t="s">
        <v>207</v>
      </c>
      <c r="C7766">
        <v>32.741599999999998</v>
      </c>
      <c r="D7766">
        <v>-89.678700000000006</v>
      </c>
      <c r="E7766" s="1" t="s">
        <v>20</v>
      </c>
      <c r="F7766" t="s">
        <v>4728</v>
      </c>
      <c r="G7766">
        <v>0</v>
      </c>
      <c r="H7766">
        <v>0</v>
      </c>
      <c r="I7766">
        <v>0</v>
      </c>
    </row>
    <row r="7767" spans="1:9" hidden="1" x14ac:dyDescent="0.3">
      <c r="A7767" s="1" t="s">
        <v>159</v>
      </c>
      <c r="B7767" s="1" t="s">
        <v>207</v>
      </c>
      <c r="C7767">
        <v>32.741599999999998</v>
      </c>
      <c r="D7767">
        <v>-89.678700000000006</v>
      </c>
      <c r="E7767" s="1" t="s">
        <v>21</v>
      </c>
      <c r="F7767" t="s">
        <v>4963</v>
      </c>
      <c r="G7767">
        <v>0</v>
      </c>
      <c r="H7767">
        <v>0</v>
      </c>
      <c r="I7767">
        <v>0</v>
      </c>
    </row>
    <row r="7768" spans="1:9" hidden="1" x14ac:dyDescent="0.3">
      <c r="A7768" s="1" t="s">
        <v>159</v>
      </c>
      <c r="B7768" s="1" t="s">
        <v>207</v>
      </c>
      <c r="C7768">
        <v>32.741599999999998</v>
      </c>
      <c r="D7768">
        <v>-89.678700000000006</v>
      </c>
      <c r="E7768" s="1" t="s">
        <v>22</v>
      </c>
      <c r="F7768" t="s">
        <v>5198</v>
      </c>
      <c r="G7768">
        <v>0</v>
      </c>
      <c r="H7768">
        <v>0</v>
      </c>
      <c r="I7768">
        <v>0</v>
      </c>
    </row>
    <row r="7769" spans="1:9" hidden="1" x14ac:dyDescent="0.3">
      <c r="A7769" s="1" t="s">
        <v>159</v>
      </c>
      <c r="B7769" s="1" t="s">
        <v>207</v>
      </c>
      <c r="C7769">
        <v>32.741599999999998</v>
      </c>
      <c r="D7769">
        <v>-89.678700000000006</v>
      </c>
      <c r="E7769" s="1" t="s">
        <v>23</v>
      </c>
      <c r="F7769" t="s">
        <v>5433</v>
      </c>
      <c r="G7769">
        <v>0</v>
      </c>
      <c r="H7769">
        <v>0</v>
      </c>
      <c r="I7769">
        <v>0</v>
      </c>
    </row>
    <row r="7770" spans="1:9" hidden="1" x14ac:dyDescent="0.3">
      <c r="A7770" s="1" t="s">
        <v>159</v>
      </c>
      <c r="B7770" s="1" t="s">
        <v>207</v>
      </c>
      <c r="C7770">
        <v>32.741599999999998</v>
      </c>
      <c r="D7770">
        <v>-89.678700000000006</v>
      </c>
      <c r="E7770" s="1" t="s">
        <v>24</v>
      </c>
      <c r="F7770" t="s">
        <v>5668</v>
      </c>
      <c r="G7770">
        <v>0</v>
      </c>
      <c r="H7770">
        <v>0</v>
      </c>
      <c r="I7770">
        <v>0</v>
      </c>
    </row>
    <row r="7771" spans="1:9" hidden="1" x14ac:dyDescent="0.3">
      <c r="A7771" s="1" t="s">
        <v>159</v>
      </c>
      <c r="B7771" s="1" t="s">
        <v>207</v>
      </c>
      <c r="C7771">
        <v>32.741599999999998</v>
      </c>
      <c r="D7771">
        <v>-89.678700000000006</v>
      </c>
      <c r="E7771" s="1" t="s">
        <v>25</v>
      </c>
      <c r="F7771" t="s">
        <v>5902</v>
      </c>
      <c r="G7771">
        <v>0</v>
      </c>
      <c r="H7771">
        <v>0</v>
      </c>
      <c r="I7771">
        <v>0</v>
      </c>
    </row>
    <row r="7772" spans="1:9" hidden="1" x14ac:dyDescent="0.3">
      <c r="A7772" s="1" t="s">
        <v>159</v>
      </c>
      <c r="B7772" s="1" t="s">
        <v>207</v>
      </c>
      <c r="C7772">
        <v>32.741599999999998</v>
      </c>
      <c r="D7772">
        <v>-89.678700000000006</v>
      </c>
      <c r="E7772" s="1" t="s">
        <v>26</v>
      </c>
      <c r="F7772" t="s">
        <v>6136</v>
      </c>
      <c r="G7772">
        <v>0</v>
      </c>
      <c r="H7772">
        <v>0</v>
      </c>
      <c r="I7772">
        <v>0</v>
      </c>
    </row>
    <row r="7773" spans="1:9" hidden="1" x14ac:dyDescent="0.3">
      <c r="A7773" s="1" t="s">
        <v>159</v>
      </c>
      <c r="B7773" s="1" t="s">
        <v>207</v>
      </c>
      <c r="C7773">
        <v>32.741599999999998</v>
      </c>
      <c r="D7773">
        <v>-89.678700000000006</v>
      </c>
      <c r="E7773" s="1" t="s">
        <v>27</v>
      </c>
      <c r="F7773" t="s">
        <v>6370</v>
      </c>
      <c r="G7773">
        <v>0</v>
      </c>
      <c r="H7773">
        <v>0</v>
      </c>
      <c r="I7773">
        <v>0</v>
      </c>
    </row>
    <row r="7774" spans="1:9" hidden="1" x14ac:dyDescent="0.3">
      <c r="A7774" s="1" t="s">
        <v>159</v>
      </c>
      <c r="B7774" s="1" t="s">
        <v>207</v>
      </c>
      <c r="C7774">
        <v>32.741599999999998</v>
      </c>
      <c r="D7774">
        <v>-89.678700000000006</v>
      </c>
      <c r="E7774" s="1" t="s">
        <v>28</v>
      </c>
      <c r="F7774" t="s">
        <v>6604</v>
      </c>
      <c r="G7774">
        <v>0</v>
      </c>
      <c r="H7774">
        <v>0</v>
      </c>
      <c r="I7774">
        <v>0</v>
      </c>
    </row>
    <row r="7775" spans="1:9" hidden="1" x14ac:dyDescent="0.3">
      <c r="A7775" s="1" t="s">
        <v>159</v>
      </c>
      <c r="B7775" s="1" t="s">
        <v>207</v>
      </c>
      <c r="C7775">
        <v>32.741599999999998</v>
      </c>
      <c r="D7775">
        <v>-89.678700000000006</v>
      </c>
      <c r="E7775" s="1" t="s">
        <v>29</v>
      </c>
      <c r="F7775" t="s">
        <v>6838</v>
      </c>
      <c r="G7775">
        <v>0</v>
      </c>
      <c r="H7775">
        <v>0</v>
      </c>
      <c r="I7775">
        <v>0</v>
      </c>
    </row>
    <row r="7776" spans="1:9" hidden="1" x14ac:dyDescent="0.3">
      <c r="A7776" s="1" t="s">
        <v>159</v>
      </c>
      <c r="B7776" s="1" t="s">
        <v>207</v>
      </c>
      <c r="C7776">
        <v>32.741599999999998</v>
      </c>
      <c r="D7776">
        <v>-89.678700000000006</v>
      </c>
      <c r="E7776" s="1" t="s">
        <v>30</v>
      </c>
      <c r="F7776" t="s">
        <v>7072</v>
      </c>
      <c r="G7776">
        <v>0</v>
      </c>
      <c r="H7776">
        <v>0</v>
      </c>
      <c r="I7776">
        <v>0</v>
      </c>
    </row>
    <row r="7777" spans="1:9" hidden="1" x14ac:dyDescent="0.3">
      <c r="A7777" s="1" t="s">
        <v>159</v>
      </c>
      <c r="B7777" s="1" t="s">
        <v>207</v>
      </c>
      <c r="C7777">
        <v>32.741599999999998</v>
      </c>
      <c r="D7777">
        <v>-89.678700000000006</v>
      </c>
      <c r="E7777" s="1" t="s">
        <v>31</v>
      </c>
      <c r="F7777" t="s">
        <v>7306</v>
      </c>
      <c r="G7777">
        <v>0</v>
      </c>
      <c r="H7777">
        <v>0</v>
      </c>
      <c r="I7777">
        <v>0</v>
      </c>
    </row>
    <row r="7778" spans="1:9" hidden="1" x14ac:dyDescent="0.3">
      <c r="A7778" s="1" t="s">
        <v>159</v>
      </c>
      <c r="B7778" s="1" t="s">
        <v>207</v>
      </c>
      <c r="C7778">
        <v>32.741599999999998</v>
      </c>
      <c r="D7778">
        <v>-89.678700000000006</v>
      </c>
      <c r="E7778" s="1" t="s">
        <v>32</v>
      </c>
      <c r="F7778" t="s">
        <v>7540</v>
      </c>
      <c r="G7778">
        <v>0</v>
      </c>
      <c r="H7778">
        <v>0</v>
      </c>
      <c r="I7778">
        <v>0</v>
      </c>
    </row>
    <row r="7779" spans="1:9" hidden="1" x14ac:dyDescent="0.3">
      <c r="A7779" s="1" t="s">
        <v>159</v>
      </c>
      <c r="B7779" s="1" t="s">
        <v>207</v>
      </c>
      <c r="C7779">
        <v>32.741599999999998</v>
      </c>
      <c r="D7779">
        <v>-89.678700000000006</v>
      </c>
      <c r="E7779" s="1" t="s">
        <v>33</v>
      </c>
      <c r="F7779" t="s">
        <v>7774</v>
      </c>
      <c r="G7779">
        <v>0</v>
      </c>
      <c r="H7779">
        <v>0</v>
      </c>
      <c r="I7779">
        <v>0</v>
      </c>
    </row>
    <row r="7780" spans="1:9" hidden="1" x14ac:dyDescent="0.3">
      <c r="A7780" s="1" t="s">
        <v>159</v>
      </c>
      <c r="B7780" s="1" t="s">
        <v>207</v>
      </c>
      <c r="C7780">
        <v>32.741599999999998</v>
      </c>
      <c r="D7780">
        <v>-89.678700000000006</v>
      </c>
      <c r="E7780" s="1" t="s">
        <v>34</v>
      </c>
      <c r="F7780" t="s">
        <v>8008</v>
      </c>
      <c r="G7780">
        <v>0</v>
      </c>
      <c r="H7780">
        <v>0</v>
      </c>
      <c r="I7780">
        <v>0</v>
      </c>
    </row>
    <row r="7781" spans="1:9" hidden="1" x14ac:dyDescent="0.3">
      <c r="A7781" s="1" t="s">
        <v>159</v>
      </c>
      <c r="B7781" s="1" t="s">
        <v>207</v>
      </c>
      <c r="C7781">
        <v>32.741599999999998</v>
      </c>
      <c r="D7781">
        <v>-89.678700000000006</v>
      </c>
      <c r="E7781" s="1" t="s">
        <v>35</v>
      </c>
      <c r="F7781" t="s">
        <v>8240</v>
      </c>
      <c r="G7781">
        <v>0</v>
      </c>
      <c r="H7781">
        <v>0</v>
      </c>
      <c r="I7781">
        <v>0</v>
      </c>
    </row>
    <row r="7782" spans="1:9" hidden="1" x14ac:dyDescent="0.3">
      <c r="A7782" s="1" t="s">
        <v>159</v>
      </c>
      <c r="B7782" s="1" t="s">
        <v>207</v>
      </c>
      <c r="C7782">
        <v>32.741599999999998</v>
      </c>
      <c r="D7782">
        <v>-89.678700000000006</v>
      </c>
      <c r="E7782" s="1" t="s">
        <v>36</v>
      </c>
      <c r="F7782" t="s">
        <v>8472</v>
      </c>
      <c r="G7782">
        <v>0</v>
      </c>
      <c r="H7782">
        <v>0</v>
      </c>
      <c r="I7782">
        <v>0</v>
      </c>
    </row>
    <row r="7783" spans="1:9" hidden="1" x14ac:dyDescent="0.3">
      <c r="A7783" s="1" t="s">
        <v>159</v>
      </c>
      <c r="B7783" s="1" t="s">
        <v>207</v>
      </c>
      <c r="C7783">
        <v>32.741599999999998</v>
      </c>
      <c r="D7783">
        <v>-89.678700000000006</v>
      </c>
      <c r="E7783" s="1" t="s">
        <v>37</v>
      </c>
      <c r="F7783" t="s">
        <v>8703</v>
      </c>
      <c r="G7783">
        <v>0</v>
      </c>
      <c r="H7783">
        <v>0</v>
      </c>
      <c r="I7783">
        <v>0</v>
      </c>
    </row>
    <row r="7784" spans="1:9" hidden="1" x14ac:dyDescent="0.3">
      <c r="A7784" s="1" t="s">
        <v>159</v>
      </c>
      <c r="B7784" s="1" t="s">
        <v>207</v>
      </c>
      <c r="C7784">
        <v>32.741599999999998</v>
      </c>
      <c r="D7784">
        <v>-89.678700000000006</v>
      </c>
      <c r="E7784" s="1" t="s">
        <v>38</v>
      </c>
      <c r="F7784" t="s">
        <v>8934</v>
      </c>
      <c r="G7784">
        <v>0</v>
      </c>
      <c r="H7784">
        <v>0</v>
      </c>
      <c r="I7784">
        <v>0</v>
      </c>
    </row>
    <row r="7785" spans="1:9" hidden="1" x14ac:dyDescent="0.3">
      <c r="A7785" s="1" t="s">
        <v>159</v>
      </c>
      <c r="B7785" s="1" t="s">
        <v>207</v>
      </c>
      <c r="C7785">
        <v>32.741599999999998</v>
      </c>
      <c r="D7785">
        <v>-89.678700000000006</v>
      </c>
      <c r="E7785" s="1" t="s">
        <v>39</v>
      </c>
      <c r="F7785" t="s">
        <v>9165</v>
      </c>
      <c r="G7785">
        <v>0</v>
      </c>
      <c r="H7785">
        <v>0</v>
      </c>
      <c r="I7785">
        <v>0</v>
      </c>
    </row>
    <row r="7786" spans="1:9" hidden="1" x14ac:dyDescent="0.3">
      <c r="A7786" s="1" t="s">
        <v>159</v>
      </c>
      <c r="B7786" s="1" t="s">
        <v>207</v>
      </c>
      <c r="C7786">
        <v>32.741599999999998</v>
      </c>
      <c r="D7786">
        <v>-89.678700000000006</v>
      </c>
      <c r="E7786" s="1" t="s">
        <v>40</v>
      </c>
      <c r="F7786" t="s">
        <v>9396</v>
      </c>
      <c r="G7786">
        <v>0</v>
      </c>
      <c r="H7786">
        <v>0</v>
      </c>
      <c r="I7786">
        <v>0</v>
      </c>
    </row>
    <row r="7787" spans="1:9" hidden="1" x14ac:dyDescent="0.3">
      <c r="A7787" s="1" t="s">
        <v>159</v>
      </c>
      <c r="B7787" s="1" t="s">
        <v>207</v>
      </c>
      <c r="C7787">
        <v>32.741599999999998</v>
      </c>
      <c r="D7787">
        <v>-89.678700000000006</v>
      </c>
      <c r="E7787" s="1" t="s">
        <v>41</v>
      </c>
      <c r="F7787" t="s">
        <v>9627</v>
      </c>
      <c r="G7787">
        <v>0</v>
      </c>
      <c r="H7787">
        <v>0</v>
      </c>
      <c r="I7787">
        <v>0</v>
      </c>
    </row>
    <row r="7788" spans="1:9" hidden="1" x14ac:dyDescent="0.3">
      <c r="A7788" s="1" t="s">
        <v>159</v>
      </c>
      <c r="B7788" s="1" t="s">
        <v>207</v>
      </c>
      <c r="C7788">
        <v>32.741599999999998</v>
      </c>
      <c r="D7788">
        <v>-89.678700000000006</v>
      </c>
      <c r="E7788" s="1" t="s">
        <v>42</v>
      </c>
      <c r="F7788" t="s">
        <v>9858</v>
      </c>
      <c r="G7788">
        <v>0</v>
      </c>
      <c r="H7788">
        <v>0</v>
      </c>
      <c r="I7788">
        <v>0</v>
      </c>
    </row>
    <row r="7789" spans="1:9" hidden="1" x14ac:dyDescent="0.3">
      <c r="A7789" s="1" t="s">
        <v>159</v>
      </c>
      <c r="B7789" s="1" t="s">
        <v>207</v>
      </c>
      <c r="C7789">
        <v>32.741599999999998</v>
      </c>
      <c r="D7789">
        <v>-89.678700000000006</v>
      </c>
      <c r="E7789" s="1" t="s">
        <v>43</v>
      </c>
      <c r="F7789" t="s">
        <v>10087</v>
      </c>
      <c r="G7789">
        <v>0</v>
      </c>
      <c r="H7789">
        <v>0</v>
      </c>
      <c r="I7789">
        <v>0</v>
      </c>
    </row>
    <row r="7790" spans="1:9" hidden="1" x14ac:dyDescent="0.3">
      <c r="A7790" s="1" t="s">
        <v>159</v>
      </c>
      <c r="B7790" s="1" t="s">
        <v>207</v>
      </c>
      <c r="C7790">
        <v>32.741599999999998</v>
      </c>
      <c r="D7790">
        <v>-89.678700000000006</v>
      </c>
      <c r="E7790" s="1" t="s">
        <v>44</v>
      </c>
      <c r="F7790" t="s">
        <v>10315</v>
      </c>
      <c r="G7790">
        <v>0</v>
      </c>
      <c r="H7790">
        <v>0</v>
      </c>
      <c r="I7790">
        <v>0</v>
      </c>
    </row>
    <row r="7791" spans="1:9" hidden="1" x14ac:dyDescent="0.3">
      <c r="A7791" s="1" t="s">
        <v>159</v>
      </c>
      <c r="B7791" s="1" t="s">
        <v>207</v>
      </c>
      <c r="C7791">
        <v>32.741599999999998</v>
      </c>
      <c r="D7791">
        <v>-89.678700000000006</v>
      </c>
      <c r="E7791" s="1" t="s">
        <v>45</v>
      </c>
      <c r="F7791" t="s">
        <v>10536</v>
      </c>
      <c r="G7791">
        <v>0</v>
      </c>
      <c r="H7791">
        <v>0</v>
      </c>
      <c r="I7791">
        <v>0</v>
      </c>
    </row>
    <row r="7792" spans="1:9" hidden="1" x14ac:dyDescent="0.3">
      <c r="A7792" s="1" t="s">
        <v>159</v>
      </c>
      <c r="B7792" s="1" t="s">
        <v>207</v>
      </c>
      <c r="C7792">
        <v>32.741599999999998</v>
      </c>
      <c r="D7792">
        <v>-89.678700000000006</v>
      </c>
      <c r="E7792" s="1" t="s">
        <v>46</v>
      </c>
      <c r="F7792" t="s">
        <v>10752</v>
      </c>
      <c r="G7792">
        <v>0</v>
      </c>
      <c r="H7792">
        <v>0</v>
      </c>
      <c r="I7792">
        <v>0</v>
      </c>
    </row>
    <row r="7793" spans="1:9" hidden="1" x14ac:dyDescent="0.3">
      <c r="A7793" s="1" t="s">
        <v>159</v>
      </c>
      <c r="B7793" s="1" t="s">
        <v>207</v>
      </c>
      <c r="C7793">
        <v>32.741599999999998</v>
      </c>
      <c r="D7793">
        <v>-89.678700000000006</v>
      </c>
      <c r="E7793" s="1" t="s">
        <v>47</v>
      </c>
      <c r="F7793" t="s">
        <v>10967</v>
      </c>
      <c r="G7793">
        <v>0</v>
      </c>
      <c r="H7793">
        <v>0</v>
      </c>
      <c r="I7793">
        <v>0</v>
      </c>
    </row>
    <row r="7794" spans="1:9" hidden="1" x14ac:dyDescent="0.3">
      <c r="A7794" s="1" t="s">
        <v>159</v>
      </c>
      <c r="B7794" s="1" t="s">
        <v>207</v>
      </c>
      <c r="C7794">
        <v>32.741599999999998</v>
      </c>
      <c r="D7794">
        <v>-89.678700000000006</v>
      </c>
      <c r="E7794" s="1" t="s">
        <v>48</v>
      </c>
      <c r="F7794" t="s">
        <v>11770</v>
      </c>
      <c r="G7794">
        <v>0</v>
      </c>
      <c r="H7794">
        <v>0</v>
      </c>
      <c r="I7794">
        <v>0</v>
      </c>
    </row>
    <row r="7795" spans="1:9" hidden="1" x14ac:dyDescent="0.3">
      <c r="A7795" s="1" t="s">
        <v>159</v>
      </c>
      <c r="B7795" s="1" t="s">
        <v>207</v>
      </c>
      <c r="C7795">
        <v>32.741599999999998</v>
      </c>
      <c r="D7795">
        <v>-89.678700000000006</v>
      </c>
      <c r="E7795" s="1" t="s">
        <v>49</v>
      </c>
      <c r="F7795" t="s">
        <v>11961</v>
      </c>
      <c r="G7795">
        <v>0</v>
      </c>
      <c r="H7795">
        <v>0</v>
      </c>
      <c r="I7795">
        <v>0</v>
      </c>
    </row>
    <row r="7796" spans="1:9" hidden="1" x14ac:dyDescent="0.3">
      <c r="A7796" s="1" t="s">
        <v>159</v>
      </c>
      <c r="B7796" s="1" t="s">
        <v>207</v>
      </c>
      <c r="C7796">
        <v>32.741599999999998</v>
      </c>
      <c r="D7796">
        <v>-89.678700000000006</v>
      </c>
      <c r="E7796" s="1" t="s">
        <v>50</v>
      </c>
      <c r="F7796" t="s">
        <v>12133</v>
      </c>
      <c r="G7796">
        <v>0</v>
      </c>
      <c r="H7796">
        <v>0</v>
      </c>
      <c r="I7796">
        <v>0</v>
      </c>
    </row>
    <row r="7797" spans="1:9" hidden="1" x14ac:dyDescent="0.3">
      <c r="A7797" s="1" t="s">
        <v>159</v>
      </c>
      <c r="B7797" s="1" t="s">
        <v>207</v>
      </c>
      <c r="C7797">
        <v>32.741599999999998</v>
      </c>
      <c r="D7797">
        <v>-89.678700000000006</v>
      </c>
      <c r="E7797" s="1" t="s">
        <v>51</v>
      </c>
      <c r="F7797" t="s">
        <v>12282</v>
      </c>
      <c r="G7797">
        <v>0</v>
      </c>
      <c r="H7797">
        <v>0</v>
      </c>
      <c r="I7797">
        <v>0</v>
      </c>
    </row>
    <row r="7798" spans="1:9" hidden="1" x14ac:dyDescent="0.3">
      <c r="A7798" s="1" t="s">
        <v>159</v>
      </c>
      <c r="B7798" s="1" t="s">
        <v>207</v>
      </c>
      <c r="C7798">
        <v>32.741599999999998</v>
      </c>
      <c r="D7798">
        <v>-89.678700000000006</v>
      </c>
      <c r="E7798" s="1" t="s">
        <v>52</v>
      </c>
      <c r="F7798" t="s">
        <v>11135</v>
      </c>
      <c r="G7798">
        <v>0</v>
      </c>
      <c r="H7798">
        <v>0</v>
      </c>
      <c r="I7798">
        <v>0</v>
      </c>
    </row>
    <row r="7799" spans="1:9" hidden="1" x14ac:dyDescent="0.3">
      <c r="A7799" s="1" t="s">
        <v>159</v>
      </c>
      <c r="B7799" s="1" t="s">
        <v>207</v>
      </c>
      <c r="C7799">
        <v>32.741599999999998</v>
      </c>
      <c r="D7799">
        <v>-89.678700000000006</v>
      </c>
      <c r="E7799" s="1" t="s">
        <v>53</v>
      </c>
      <c r="F7799" t="s">
        <v>11336</v>
      </c>
      <c r="G7799">
        <v>0</v>
      </c>
      <c r="H7799">
        <v>0</v>
      </c>
      <c r="I7799">
        <v>0</v>
      </c>
    </row>
    <row r="7800" spans="1:9" hidden="1" x14ac:dyDescent="0.3">
      <c r="A7800" s="1" t="s">
        <v>159</v>
      </c>
      <c r="B7800" s="1" t="s">
        <v>207</v>
      </c>
      <c r="C7800">
        <v>32.741599999999998</v>
      </c>
      <c r="D7800">
        <v>-89.678700000000006</v>
      </c>
      <c r="E7800" s="1" t="s">
        <v>54</v>
      </c>
      <c r="F7800" t="s">
        <v>17610</v>
      </c>
      <c r="G7800">
        <v>0</v>
      </c>
      <c r="H7800">
        <v>1</v>
      </c>
      <c r="I7800">
        <v>0</v>
      </c>
    </row>
    <row r="7801" spans="1:9" hidden="1" x14ac:dyDescent="0.3">
      <c r="A7801" s="1" t="s">
        <v>159</v>
      </c>
      <c r="B7801" s="1" t="s">
        <v>207</v>
      </c>
      <c r="C7801">
        <v>32.741599999999998</v>
      </c>
      <c r="D7801">
        <v>-89.678700000000006</v>
      </c>
      <c r="E7801" s="1" t="s">
        <v>21548</v>
      </c>
      <c r="F7801" t="s">
        <v>21698</v>
      </c>
      <c r="G7801">
        <v>0</v>
      </c>
      <c r="H7801">
        <v>1</v>
      </c>
      <c r="I7801">
        <v>0</v>
      </c>
    </row>
    <row r="7802" spans="1:9" hidden="1" x14ac:dyDescent="0.3">
      <c r="A7802" s="1" t="s">
        <v>159</v>
      </c>
      <c r="B7802" s="1" t="s">
        <v>208</v>
      </c>
      <c r="C7802">
        <v>46.921900000000001</v>
      </c>
      <c r="D7802">
        <v>-110.45440000000001</v>
      </c>
      <c r="E7802" s="1" t="s">
        <v>4</v>
      </c>
      <c r="F7802" t="s">
        <v>924</v>
      </c>
      <c r="G7802">
        <v>0</v>
      </c>
      <c r="H7802">
        <v>0</v>
      </c>
      <c r="I7802">
        <v>0</v>
      </c>
    </row>
    <row r="7803" spans="1:9" hidden="1" x14ac:dyDescent="0.3">
      <c r="A7803" s="1" t="s">
        <v>159</v>
      </c>
      <c r="B7803" s="1" t="s">
        <v>208</v>
      </c>
      <c r="C7803">
        <v>46.921900000000001</v>
      </c>
      <c r="D7803">
        <v>-110.45440000000001</v>
      </c>
      <c r="E7803" s="1" t="s">
        <v>5</v>
      </c>
      <c r="F7803" t="s">
        <v>1166</v>
      </c>
      <c r="G7803">
        <v>0</v>
      </c>
      <c r="H7803">
        <v>0</v>
      </c>
      <c r="I7803">
        <v>0</v>
      </c>
    </row>
    <row r="7804" spans="1:9" hidden="1" x14ac:dyDescent="0.3">
      <c r="A7804" s="1" t="s">
        <v>159</v>
      </c>
      <c r="B7804" s="1" t="s">
        <v>208</v>
      </c>
      <c r="C7804">
        <v>46.921900000000001</v>
      </c>
      <c r="D7804">
        <v>-110.45440000000001</v>
      </c>
      <c r="E7804" s="1" t="s">
        <v>6</v>
      </c>
      <c r="F7804" t="s">
        <v>1408</v>
      </c>
      <c r="G7804">
        <v>0</v>
      </c>
      <c r="H7804">
        <v>0</v>
      </c>
      <c r="I7804">
        <v>0</v>
      </c>
    </row>
    <row r="7805" spans="1:9" hidden="1" x14ac:dyDescent="0.3">
      <c r="A7805" s="1" t="s">
        <v>159</v>
      </c>
      <c r="B7805" s="1" t="s">
        <v>208</v>
      </c>
      <c r="C7805">
        <v>46.921900000000001</v>
      </c>
      <c r="D7805">
        <v>-110.45440000000001</v>
      </c>
      <c r="E7805" s="1" t="s">
        <v>7</v>
      </c>
      <c r="F7805" t="s">
        <v>1649</v>
      </c>
      <c r="G7805">
        <v>0</v>
      </c>
      <c r="H7805">
        <v>0</v>
      </c>
      <c r="I7805">
        <v>0</v>
      </c>
    </row>
    <row r="7806" spans="1:9" hidden="1" x14ac:dyDescent="0.3">
      <c r="A7806" s="1" t="s">
        <v>159</v>
      </c>
      <c r="B7806" s="1" t="s">
        <v>208</v>
      </c>
      <c r="C7806">
        <v>46.921900000000001</v>
      </c>
      <c r="D7806">
        <v>-110.45440000000001</v>
      </c>
      <c r="E7806" s="1" t="s">
        <v>8</v>
      </c>
      <c r="F7806" t="s">
        <v>1890</v>
      </c>
      <c r="G7806">
        <v>0</v>
      </c>
      <c r="H7806">
        <v>0</v>
      </c>
      <c r="I7806">
        <v>0</v>
      </c>
    </row>
    <row r="7807" spans="1:9" hidden="1" x14ac:dyDescent="0.3">
      <c r="A7807" s="1" t="s">
        <v>159</v>
      </c>
      <c r="B7807" s="1" t="s">
        <v>208</v>
      </c>
      <c r="C7807">
        <v>46.921900000000001</v>
      </c>
      <c r="D7807">
        <v>-110.45440000000001</v>
      </c>
      <c r="E7807" s="1" t="s">
        <v>9</v>
      </c>
      <c r="F7807" t="s">
        <v>2128</v>
      </c>
      <c r="G7807">
        <v>0</v>
      </c>
      <c r="H7807">
        <v>0</v>
      </c>
      <c r="I7807">
        <v>0</v>
      </c>
    </row>
    <row r="7808" spans="1:9" hidden="1" x14ac:dyDescent="0.3">
      <c r="A7808" s="1" t="s">
        <v>159</v>
      </c>
      <c r="B7808" s="1" t="s">
        <v>208</v>
      </c>
      <c r="C7808">
        <v>46.921900000000001</v>
      </c>
      <c r="D7808">
        <v>-110.45440000000001</v>
      </c>
      <c r="E7808" s="1" t="s">
        <v>10</v>
      </c>
      <c r="F7808" t="s">
        <v>2366</v>
      </c>
      <c r="G7808">
        <v>0</v>
      </c>
      <c r="H7808">
        <v>0</v>
      </c>
      <c r="I7808">
        <v>0</v>
      </c>
    </row>
    <row r="7809" spans="1:9" hidden="1" x14ac:dyDescent="0.3">
      <c r="A7809" s="1" t="s">
        <v>159</v>
      </c>
      <c r="B7809" s="1" t="s">
        <v>208</v>
      </c>
      <c r="C7809">
        <v>46.921900000000001</v>
      </c>
      <c r="D7809">
        <v>-110.45440000000001</v>
      </c>
      <c r="E7809" s="1" t="s">
        <v>11</v>
      </c>
      <c r="F7809" t="s">
        <v>2604</v>
      </c>
      <c r="G7809">
        <v>0</v>
      </c>
      <c r="H7809">
        <v>0</v>
      </c>
      <c r="I7809">
        <v>0</v>
      </c>
    </row>
    <row r="7810" spans="1:9" hidden="1" x14ac:dyDescent="0.3">
      <c r="A7810" s="1" t="s">
        <v>159</v>
      </c>
      <c r="B7810" s="1" t="s">
        <v>208</v>
      </c>
      <c r="C7810">
        <v>46.921900000000001</v>
      </c>
      <c r="D7810">
        <v>-110.45440000000001</v>
      </c>
      <c r="E7810" s="1" t="s">
        <v>12</v>
      </c>
      <c r="F7810" t="s">
        <v>2842</v>
      </c>
      <c r="G7810">
        <v>0</v>
      </c>
      <c r="H7810">
        <v>0</v>
      </c>
      <c r="I7810">
        <v>0</v>
      </c>
    </row>
    <row r="7811" spans="1:9" hidden="1" x14ac:dyDescent="0.3">
      <c r="A7811" s="1" t="s">
        <v>159</v>
      </c>
      <c r="B7811" s="1" t="s">
        <v>208</v>
      </c>
      <c r="C7811">
        <v>46.921900000000001</v>
      </c>
      <c r="D7811">
        <v>-110.45440000000001</v>
      </c>
      <c r="E7811" s="1" t="s">
        <v>13</v>
      </c>
      <c r="F7811" t="s">
        <v>3080</v>
      </c>
      <c r="G7811">
        <v>0</v>
      </c>
      <c r="H7811">
        <v>0</v>
      </c>
      <c r="I7811">
        <v>0</v>
      </c>
    </row>
    <row r="7812" spans="1:9" hidden="1" x14ac:dyDescent="0.3">
      <c r="A7812" s="1" t="s">
        <v>159</v>
      </c>
      <c r="B7812" s="1" t="s">
        <v>208</v>
      </c>
      <c r="C7812">
        <v>46.921900000000001</v>
      </c>
      <c r="D7812">
        <v>-110.45440000000001</v>
      </c>
      <c r="E7812" s="1" t="s">
        <v>14</v>
      </c>
      <c r="F7812" t="s">
        <v>3317</v>
      </c>
      <c r="G7812">
        <v>0</v>
      </c>
      <c r="H7812">
        <v>0</v>
      </c>
      <c r="I7812">
        <v>0</v>
      </c>
    </row>
    <row r="7813" spans="1:9" hidden="1" x14ac:dyDescent="0.3">
      <c r="A7813" s="1" t="s">
        <v>159</v>
      </c>
      <c r="B7813" s="1" t="s">
        <v>208</v>
      </c>
      <c r="C7813">
        <v>46.921900000000001</v>
      </c>
      <c r="D7813">
        <v>-110.45440000000001</v>
      </c>
      <c r="E7813" s="1" t="s">
        <v>15</v>
      </c>
      <c r="F7813" t="s">
        <v>3553</v>
      </c>
      <c r="G7813">
        <v>0</v>
      </c>
      <c r="H7813">
        <v>0</v>
      </c>
      <c r="I7813">
        <v>0</v>
      </c>
    </row>
    <row r="7814" spans="1:9" hidden="1" x14ac:dyDescent="0.3">
      <c r="A7814" s="1" t="s">
        <v>159</v>
      </c>
      <c r="B7814" s="1" t="s">
        <v>208</v>
      </c>
      <c r="C7814">
        <v>46.921900000000001</v>
      </c>
      <c r="D7814">
        <v>-110.45440000000001</v>
      </c>
      <c r="E7814" s="1" t="s">
        <v>16</v>
      </c>
      <c r="F7814" t="s">
        <v>3789</v>
      </c>
      <c r="G7814">
        <v>0</v>
      </c>
      <c r="H7814">
        <v>0</v>
      </c>
      <c r="I7814">
        <v>0</v>
      </c>
    </row>
    <row r="7815" spans="1:9" hidden="1" x14ac:dyDescent="0.3">
      <c r="A7815" s="1" t="s">
        <v>159</v>
      </c>
      <c r="B7815" s="1" t="s">
        <v>208</v>
      </c>
      <c r="C7815">
        <v>46.921900000000001</v>
      </c>
      <c r="D7815">
        <v>-110.45440000000001</v>
      </c>
      <c r="E7815" s="1" t="s">
        <v>17</v>
      </c>
      <c r="F7815" t="s">
        <v>4024</v>
      </c>
      <c r="G7815">
        <v>0</v>
      </c>
      <c r="H7815">
        <v>0</v>
      </c>
      <c r="I7815">
        <v>0</v>
      </c>
    </row>
    <row r="7816" spans="1:9" hidden="1" x14ac:dyDescent="0.3">
      <c r="A7816" s="1" t="s">
        <v>159</v>
      </c>
      <c r="B7816" s="1" t="s">
        <v>208</v>
      </c>
      <c r="C7816">
        <v>46.921900000000001</v>
      </c>
      <c r="D7816">
        <v>-110.45440000000001</v>
      </c>
      <c r="E7816" s="1" t="s">
        <v>18</v>
      </c>
      <c r="F7816" t="s">
        <v>4259</v>
      </c>
      <c r="G7816">
        <v>0</v>
      </c>
      <c r="H7816">
        <v>0</v>
      </c>
      <c r="I7816">
        <v>0</v>
      </c>
    </row>
    <row r="7817" spans="1:9" hidden="1" x14ac:dyDescent="0.3">
      <c r="A7817" s="1" t="s">
        <v>159</v>
      </c>
      <c r="B7817" s="1" t="s">
        <v>208</v>
      </c>
      <c r="C7817">
        <v>46.921900000000001</v>
      </c>
      <c r="D7817">
        <v>-110.45440000000001</v>
      </c>
      <c r="E7817" s="1" t="s">
        <v>19</v>
      </c>
      <c r="F7817" t="s">
        <v>4494</v>
      </c>
      <c r="G7817">
        <v>0</v>
      </c>
      <c r="H7817">
        <v>0</v>
      </c>
      <c r="I7817">
        <v>0</v>
      </c>
    </row>
    <row r="7818" spans="1:9" hidden="1" x14ac:dyDescent="0.3">
      <c r="A7818" s="1" t="s">
        <v>159</v>
      </c>
      <c r="B7818" s="1" t="s">
        <v>208</v>
      </c>
      <c r="C7818">
        <v>46.921900000000001</v>
      </c>
      <c r="D7818">
        <v>-110.45440000000001</v>
      </c>
      <c r="E7818" s="1" t="s">
        <v>20</v>
      </c>
      <c r="F7818" t="s">
        <v>4729</v>
      </c>
      <c r="G7818">
        <v>0</v>
      </c>
      <c r="H7818">
        <v>0</v>
      </c>
      <c r="I7818">
        <v>0</v>
      </c>
    </row>
    <row r="7819" spans="1:9" hidden="1" x14ac:dyDescent="0.3">
      <c r="A7819" s="1" t="s">
        <v>159</v>
      </c>
      <c r="B7819" s="1" t="s">
        <v>208</v>
      </c>
      <c r="C7819">
        <v>46.921900000000001</v>
      </c>
      <c r="D7819">
        <v>-110.45440000000001</v>
      </c>
      <c r="E7819" s="1" t="s">
        <v>21</v>
      </c>
      <c r="F7819" t="s">
        <v>4964</v>
      </c>
      <c r="G7819">
        <v>0</v>
      </c>
      <c r="H7819">
        <v>0</v>
      </c>
      <c r="I7819">
        <v>0</v>
      </c>
    </row>
    <row r="7820" spans="1:9" hidden="1" x14ac:dyDescent="0.3">
      <c r="A7820" s="1" t="s">
        <v>159</v>
      </c>
      <c r="B7820" s="1" t="s">
        <v>208</v>
      </c>
      <c r="C7820">
        <v>46.921900000000001</v>
      </c>
      <c r="D7820">
        <v>-110.45440000000001</v>
      </c>
      <c r="E7820" s="1" t="s">
        <v>22</v>
      </c>
      <c r="F7820" t="s">
        <v>5199</v>
      </c>
      <c r="G7820">
        <v>0</v>
      </c>
      <c r="H7820">
        <v>0</v>
      </c>
      <c r="I7820">
        <v>0</v>
      </c>
    </row>
    <row r="7821" spans="1:9" hidden="1" x14ac:dyDescent="0.3">
      <c r="A7821" s="1" t="s">
        <v>159</v>
      </c>
      <c r="B7821" s="1" t="s">
        <v>208</v>
      </c>
      <c r="C7821">
        <v>46.921900000000001</v>
      </c>
      <c r="D7821">
        <v>-110.45440000000001</v>
      </c>
      <c r="E7821" s="1" t="s">
        <v>23</v>
      </c>
      <c r="F7821" t="s">
        <v>5434</v>
      </c>
      <c r="G7821">
        <v>0</v>
      </c>
      <c r="H7821">
        <v>0</v>
      </c>
      <c r="I7821">
        <v>0</v>
      </c>
    </row>
    <row r="7822" spans="1:9" hidden="1" x14ac:dyDescent="0.3">
      <c r="A7822" s="1" t="s">
        <v>159</v>
      </c>
      <c r="B7822" s="1" t="s">
        <v>208</v>
      </c>
      <c r="C7822">
        <v>46.921900000000001</v>
      </c>
      <c r="D7822">
        <v>-110.45440000000001</v>
      </c>
      <c r="E7822" s="1" t="s">
        <v>24</v>
      </c>
      <c r="F7822" t="s">
        <v>5669</v>
      </c>
      <c r="G7822">
        <v>0</v>
      </c>
      <c r="H7822">
        <v>0</v>
      </c>
      <c r="I7822">
        <v>0</v>
      </c>
    </row>
    <row r="7823" spans="1:9" hidden="1" x14ac:dyDescent="0.3">
      <c r="A7823" s="1" t="s">
        <v>159</v>
      </c>
      <c r="B7823" s="1" t="s">
        <v>208</v>
      </c>
      <c r="C7823">
        <v>46.921900000000001</v>
      </c>
      <c r="D7823">
        <v>-110.45440000000001</v>
      </c>
      <c r="E7823" s="1" t="s">
        <v>25</v>
      </c>
      <c r="F7823" t="s">
        <v>5903</v>
      </c>
      <c r="G7823">
        <v>0</v>
      </c>
      <c r="H7823">
        <v>0</v>
      </c>
      <c r="I7823">
        <v>0</v>
      </c>
    </row>
    <row r="7824" spans="1:9" hidden="1" x14ac:dyDescent="0.3">
      <c r="A7824" s="1" t="s">
        <v>159</v>
      </c>
      <c r="B7824" s="1" t="s">
        <v>208</v>
      </c>
      <c r="C7824">
        <v>46.921900000000001</v>
      </c>
      <c r="D7824">
        <v>-110.45440000000001</v>
      </c>
      <c r="E7824" s="1" t="s">
        <v>26</v>
      </c>
      <c r="F7824" t="s">
        <v>6137</v>
      </c>
      <c r="G7824">
        <v>0</v>
      </c>
      <c r="H7824">
        <v>0</v>
      </c>
      <c r="I7824">
        <v>0</v>
      </c>
    </row>
    <row r="7825" spans="1:9" hidden="1" x14ac:dyDescent="0.3">
      <c r="A7825" s="1" t="s">
        <v>159</v>
      </c>
      <c r="B7825" s="1" t="s">
        <v>208</v>
      </c>
      <c r="C7825">
        <v>46.921900000000001</v>
      </c>
      <c r="D7825">
        <v>-110.45440000000001</v>
      </c>
      <c r="E7825" s="1" t="s">
        <v>27</v>
      </c>
      <c r="F7825" t="s">
        <v>6371</v>
      </c>
      <c r="G7825">
        <v>0</v>
      </c>
      <c r="H7825">
        <v>0</v>
      </c>
      <c r="I7825">
        <v>0</v>
      </c>
    </row>
    <row r="7826" spans="1:9" hidden="1" x14ac:dyDescent="0.3">
      <c r="A7826" s="1" t="s">
        <v>159</v>
      </c>
      <c r="B7826" s="1" t="s">
        <v>208</v>
      </c>
      <c r="C7826">
        <v>46.921900000000001</v>
      </c>
      <c r="D7826">
        <v>-110.45440000000001</v>
      </c>
      <c r="E7826" s="1" t="s">
        <v>28</v>
      </c>
      <c r="F7826" t="s">
        <v>6605</v>
      </c>
      <c r="G7826">
        <v>0</v>
      </c>
      <c r="H7826">
        <v>0</v>
      </c>
      <c r="I7826">
        <v>0</v>
      </c>
    </row>
    <row r="7827" spans="1:9" hidden="1" x14ac:dyDescent="0.3">
      <c r="A7827" s="1" t="s">
        <v>159</v>
      </c>
      <c r="B7827" s="1" t="s">
        <v>208</v>
      </c>
      <c r="C7827">
        <v>46.921900000000001</v>
      </c>
      <c r="D7827">
        <v>-110.45440000000001</v>
      </c>
      <c r="E7827" s="1" t="s">
        <v>29</v>
      </c>
      <c r="F7827" t="s">
        <v>6839</v>
      </c>
      <c r="G7827">
        <v>0</v>
      </c>
      <c r="H7827">
        <v>0</v>
      </c>
      <c r="I7827">
        <v>0</v>
      </c>
    </row>
    <row r="7828" spans="1:9" hidden="1" x14ac:dyDescent="0.3">
      <c r="A7828" s="1" t="s">
        <v>159</v>
      </c>
      <c r="B7828" s="1" t="s">
        <v>208</v>
      </c>
      <c r="C7828">
        <v>46.921900000000001</v>
      </c>
      <c r="D7828">
        <v>-110.45440000000001</v>
      </c>
      <c r="E7828" s="1" t="s">
        <v>30</v>
      </c>
      <c r="F7828" t="s">
        <v>7073</v>
      </c>
      <c r="G7828">
        <v>0</v>
      </c>
      <c r="H7828">
        <v>0</v>
      </c>
      <c r="I7828">
        <v>0</v>
      </c>
    </row>
    <row r="7829" spans="1:9" hidden="1" x14ac:dyDescent="0.3">
      <c r="A7829" s="1" t="s">
        <v>159</v>
      </c>
      <c r="B7829" s="1" t="s">
        <v>208</v>
      </c>
      <c r="C7829">
        <v>46.921900000000001</v>
      </c>
      <c r="D7829">
        <v>-110.45440000000001</v>
      </c>
      <c r="E7829" s="1" t="s">
        <v>31</v>
      </c>
      <c r="F7829" t="s">
        <v>7307</v>
      </c>
      <c r="G7829">
        <v>0</v>
      </c>
      <c r="H7829">
        <v>0</v>
      </c>
      <c r="I7829">
        <v>0</v>
      </c>
    </row>
    <row r="7830" spans="1:9" hidden="1" x14ac:dyDescent="0.3">
      <c r="A7830" s="1" t="s">
        <v>159</v>
      </c>
      <c r="B7830" s="1" t="s">
        <v>208</v>
      </c>
      <c r="C7830">
        <v>46.921900000000001</v>
      </c>
      <c r="D7830">
        <v>-110.45440000000001</v>
      </c>
      <c r="E7830" s="1" t="s">
        <v>32</v>
      </c>
      <c r="F7830" t="s">
        <v>7541</v>
      </c>
      <c r="G7830">
        <v>0</v>
      </c>
      <c r="H7830">
        <v>0</v>
      </c>
      <c r="I7830">
        <v>0</v>
      </c>
    </row>
    <row r="7831" spans="1:9" hidden="1" x14ac:dyDescent="0.3">
      <c r="A7831" s="1" t="s">
        <v>159</v>
      </c>
      <c r="B7831" s="1" t="s">
        <v>208</v>
      </c>
      <c r="C7831">
        <v>46.921900000000001</v>
      </c>
      <c r="D7831">
        <v>-110.45440000000001</v>
      </c>
      <c r="E7831" s="1" t="s">
        <v>33</v>
      </c>
      <c r="F7831" t="s">
        <v>7775</v>
      </c>
      <c r="G7831">
        <v>0</v>
      </c>
      <c r="H7831">
        <v>0</v>
      </c>
      <c r="I7831">
        <v>0</v>
      </c>
    </row>
    <row r="7832" spans="1:9" hidden="1" x14ac:dyDescent="0.3">
      <c r="A7832" s="1" t="s">
        <v>159</v>
      </c>
      <c r="B7832" s="1" t="s">
        <v>208</v>
      </c>
      <c r="C7832">
        <v>46.921900000000001</v>
      </c>
      <c r="D7832">
        <v>-110.45440000000001</v>
      </c>
      <c r="E7832" s="1" t="s">
        <v>34</v>
      </c>
      <c r="F7832" t="s">
        <v>8009</v>
      </c>
      <c r="G7832">
        <v>0</v>
      </c>
      <c r="H7832">
        <v>0</v>
      </c>
      <c r="I7832">
        <v>0</v>
      </c>
    </row>
    <row r="7833" spans="1:9" hidden="1" x14ac:dyDescent="0.3">
      <c r="A7833" s="1" t="s">
        <v>159</v>
      </c>
      <c r="B7833" s="1" t="s">
        <v>208</v>
      </c>
      <c r="C7833">
        <v>46.921900000000001</v>
      </c>
      <c r="D7833">
        <v>-110.45440000000001</v>
      </c>
      <c r="E7833" s="1" t="s">
        <v>35</v>
      </c>
      <c r="F7833" t="s">
        <v>8241</v>
      </c>
      <c r="G7833">
        <v>0</v>
      </c>
      <c r="H7833">
        <v>0</v>
      </c>
      <c r="I7833">
        <v>0</v>
      </c>
    </row>
    <row r="7834" spans="1:9" hidden="1" x14ac:dyDescent="0.3">
      <c r="A7834" s="1" t="s">
        <v>159</v>
      </c>
      <c r="B7834" s="1" t="s">
        <v>208</v>
      </c>
      <c r="C7834">
        <v>46.921900000000001</v>
      </c>
      <c r="D7834">
        <v>-110.45440000000001</v>
      </c>
      <c r="E7834" s="1" t="s">
        <v>36</v>
      </c>
      <c r="F7834" t="s">
        <v>8473</v>
      </c>
      <c r="G7834">
        <v>0</v>
      </c>
      <c r="H7834">
        <v>0</v>
      </c>
      <c r="I7834">
        <v>0</v>
      </c>
    </row>
    <row r="7835" spans="1:9" hidden="1" x14ac:dyDescent="0.3">
      <c r="A7835" s="1" t="s">
        <v>159</v>
      </c>
      <c r="B7835" s="1" t="s">
        <v>208</v>
      </c>
      <c r="C7835">
        <v>46.921900000000001</v>
      </c>
      <c r="D7835">
        <v>-110.45440000000001</v>
      </c>
      <c r="E7835" s="1" t="s">
        <v>37</v>
      </c>
      <c r="F7835" t="s">
        <v>8704</v>
      </c>
      <c r="G7835">
        <v>0</v>
      </c>
      <c r="H7835">
        <v>0</v>
      </c>
      <c r="I7835">
        <v>0</v>
      </c>
    </row>
    <row r="7836" spans="1:9" hidden="1" x14ac:dyDescent="0.3">
      <c r="A7836" s="1" t="s">
        <v>159</v>
      </c>
      <c r="B7836" s="1" t="s">
        <v>208</v>
      </c>
      <c r="C7836">
        <v>46.921900000000001</v>
      </c>
      <c r="D7836">
        <v>-110.45440000000001</v>
      </c>
      <c r="E7836" s="1" t="s">
        <v>38</v>
      </c>
      <c r="F7836" t="s">
        <v>8935</v>
      </c>
      <c r="G7836">
        <v>0</v>
      </c>
      <c r="H7836">
        <v>0</v>
      </c>
      <c r="I7836">
        <v>0</v>
      </c>
    </row>
    <row r="7837" spans="1:9" hidden="1" x14ac:dyDescent="0.3">
      <c r="A7837" s="1" t="s">
        <v>159</v>
      </c>
      <c r="B7837" s="1" t="s">
        <v>208</v>
      </c>
      <c r="C7837">
        <v>46.921900000000001</v>
      </c>
      <c r="D7837">
        <v>-110.45440000000001</v>
      </c>
      <c r="E7837" s="1" t="s">
        <v>39</v>
      </c>
      <c r="F7837" t="s">
        <v>9166</v>
      </c>
      <c r="G7837">
        <v>0</v>
      </c>
      <c r="H7837">
        <v>0</v>
      </c>
      <c r="I7837">
        <v>0</v>
      </c>
    </row>
    <row r="7838" spans="1:9" hidden="1" x14ac:dyDescent="0.3">
      <c r="A7838" s="1" t="s">
        <v>159</v>
      </c>
      <c r="B7838" s="1" t="s">
        <v>208</v>
      </c>
      <c r="C7838">
        <v>46.921900000000001</v>
      </c>
      <c r="D7838">
        <v>-110.45440000000001</v>
      </c>
      <c r="E7838" s="1" t="s">
        <v>40</v>
      </c>
      <c r="F7838" t="s">
        <v>9397</v>
      </c>
      <c r="G7838">
        <v>0</v>
      </c>
      <c r="H7838">
        <v>0</v>
      </c>
      <c r="I7838">
        <v>0</v>
      </c>
    </row>
    <row r="7839" spans="1:9" hidden="1" x14ac:dyDescent="0.3">
      <c r="A7839" s="1" t="s">
        <v>159</v>
      </c>
      <c r="B7839" s="1" t="s">
        <v>208</v>
      </c>
      <c r="C7839">
        <v>46.921900000000001</v>
      </c>
      <c r="D7839">
        <v>-110.45440000000001</v>
      </c>
      <c r="E7839" s="1" t="s">
        <v>41</v>
      </c>
      <c r="F7839" t="s">
        <v>9628</v>
      </c>
      <c r="G7839">
        <v>0</v>
      </c>
      <c r="H7839">
        <v>0</v>
      </c>
      <c r="I7839">
        <v>0</v>
      </c>
    </row>
    <row r="7840" spans="1:9" hidden="1" x14ac:dyDescent="0.3">
      <c r="A7840" s="1" t="s">
        <v>159</v>
      </c>
      <c r="B7840" s="1" t="s">
        <v>208</v>
      </c>
      <c r="C7840">
        <v>46.921900000000001</v>
      </c>
      <c r="D7840">
        <v>-110.45440000000001</v>
      </c>
      <c r="E7840" s="1" t="s">
        <v>42</v>
      </c>
      <c r="F7840" t="s">
        <v>9859</v>
      </c>
      <c r="G7840">
        <v>0</v>
      </c>
      <c r="H7840">
        <v>0</v>
      </c>
      <c r="I7840">
        <v>0</v>
      </c>
    </row>
    <row r="7841" spans="1:9" hidden="1" x14ac:dyDescent="0.3">
      <c r="A7841" s="1" t="s">
        <v>159</v>
      </c>
      <c r="B7841" s="1" t="s">
        <v>208</v>
      </c>
      <c r="C7841">
        <v>46.921900000000001</v>
      </c>
      <c r="D7841">
        <v>-110.45440000000001</v>
      </c>
      <c r="E7841" s="1" t="s">
        <v>43</v>
      </c>
      <c r="F7841" t="s">
        <v>10088</v>
      </c>
      <c r="G7841">
        <v>0</v>
      </c>
      <c r="H7841">
        <v>0</v>
      </c>
      <c r="I7841">
        <v>0</v>
      </c>
    </row>
    <row r="7842" spans="1:9" hidden="1" x14ac:dyDescent="0.3">
      <c r="A7842" s="1" t="s">
        <v>159</v>
      </c>
      <c r="B7842" s="1" t="s">
        <v>208</v>
      </c>
      <c r="C7842">
        <v>46.921900000000001</v>
      </c>
      <c r="D7842">
        <v>-110.45440000000001</v>
      </c>
      <c r="E7842" s="1" t="s">
        <v>44</v>
      </c>
      <c r="F7842" t="s">
        <v>10316</v>
      </c>
      <c r="G7842">
        <v>0</v>
      </c>
      <c r="H7842">
        <v>0</v>
      </c>
      <c r="I7842">
        <v>0</v>
      </c>
    </row>
    <row r="7843" spans="1:9" hidden="1" x14ac:dyDescent="0.3">
      <c r="A7843" s="1" t="s">
        <v>159</v>
      </c>
      <c r="B7843" s="1" t="s">
        <v>208</v>
      </c>
      <c r="C7843">
        <v>46.921900000000001</v>
      </c>
      <c r="D7843">
        <v>-110.45440000000001</v>
      </c>
      <c r="E7843" s="1" t="s">
        <v>45</v>
      </c>
      <c r="F7843" t="s">
        <v>10537</v>
      </c>
      <c r="G7843">
        <v>0</v>
      </c>
      <c r="H7843">
        <v>0</v>
      </c>
      <c r="I7843">
        <v>0</v>
      </c>
    </row>
    <row r="7844" spans="1:9" hidden="1" x14ac:dyDescent="0.3">
      <c r="A7844" s="1" t="s">
        <v>159</v>
      </c>
      <c r="B7844" s="1" t="s">
        <v>208</v>
      </c>
      <c r="C7844">
        <v>46.921900000000001</v>
      </c>
      <c r="D7844">
        <v>-110.45440000000001</v>
      </c>
      <c r="E7844" s="1" t="s">
        <v>46</v>
      </c>
      <c r="F7844" t="s">
        <v>10753</v>
      </c>
      <c r="G7844">
        <v>0</v>
      </c>
      <c r="H7844">
        <v>0</v>
      </c>
      <c r="I7844">
        <v>0</v>
      </c>
    </row>
    <row r="7845" spans="1:9" hidden="1" x14ac:dyDescent="0.3">
      <c r="A7845" s="1" t="s">
        <v>159</v>
      </c>
      <c r="B7845" s="1" t="s">
        <v>208</v>
      </c>
      <c r="C7845">
        <v>46.921900000000001</v>
      </c>
      <c r="D7845">
        <v>-110.45440000000001</v>
      </c>
      <c r="E7845" s="1" t="s">
        <v>47</v>
      </c>
      <c r="F7845" t="s">
        <v>10968</v>
      </c>
      <c r="G7845">
        <v>0</v>
      </c>
      <c r="H7845">
        <v>0</v>
      </c>
      <c r="I7845">
        <v>0</v>
      </c>
    </row>
    <row r="7846" spans="1:9" hidden="1" x14ac:dyDescent="0.3">
      <c r="A7846" s="1" t="s">
        <v>159</v>
      </c>
      <c r="B7846" s="1" t="s">
        <v>208</v>
      </c>
      <c r="C7846">
        <v>46.921900000000001</v>
      </c>
      <c r="D7846">
        <v>-110.45440000000001</v>
      </c>
      <c r="E7846" s="1" t="s">
        <v>48</v>
      </c>
      <c r="F7846" t="s">
        <v>11771</v>
      </c>
      <c r="G7846">
        <v>0</v>
      </c>
      <c r="H7846">
        <v>0</v>
      </c>
      <c r="I7846">
        <v>0</v>
      </c>
    </row>
    <row r="7847" spans="1:9" hidden="1" x14ac:dyDescent="0.3">
      <c r="A7847" s="1" t="s">
        <v>159</v>
      </c>
      <c r="B7847" s="1" t="s">
        <v>208</v>
      </c>
      <c r="C7847">
        <v>46.921900000000001</v>
      </c>
      <c r="D7847">
        <v>-110.45440000000001</v>
      </c>
      <c r="E7847" s="1" t="s">
        <v>49</v>
      </c>
      <c r="F7847" t="s">
        <v>11962</v>
      </c>
      <c r="G7847">
        <v>0</v>
      </c>
      <c r="H7847">
        <v>0</v>
      </c>
      <c r="I7847">
        <v>0</v>
      </c>
    </row>
    <row r="7848" spans="1:9" hidden="1" x14ac:dyDescent="0.3">
      <c r="A7848" s="1" t="s">
        <v>159</v>
      </c>
      <c r="B7848" s="1" t="s">
        <v>208</v>
      </c>
      <c r="C7848">
        <v>46.921900000000001</v>
      </c>
      <c r="D7848">
        <v>-110.45440000000001</v>
      </c>
      <c r="E7848" s="1" t="s">
        <v>50</v>
      </c>
      <c r="F7848" t="s">
        <v>12134</v>
      </c>
      <c r="G7848">
        <v>0</v>
      </c>
      <c r="H7848">
        <v>0</v>
      </c>
      <c r="I7848">
        <v>0</v>
      </c>
    </row>
    <row r="7849" spans="1:9" hidden="1" x14ac:dyDescent="0.3">
      <c r="A7849" s="1" t="s">
        <v>159</v>
      </c>
      <c r="B7849" s="1" t="s">
        <v>208</v>
      </c>
      <c r="C7849">
        <v>46.921900000000001</v>
      </c>
      <c r="D7849">
        <v>-110.45440000000001</v>
      </c>
      <c r="E7849" s="1" t="s">
        <v>51</v>
      </c>
      <c r="F7849" t="s">
        <v>12283</v>
      </c>
      <c r="G7849">
        <v>0</v>
      </c>
      <c r="H7849">
        <v>0</v>
      </c>
      <c r="I7849">
        <v>0</v>
      </c>
    </row>
    <row r="7850" spans="1:9" hidden="1" x14ac:dyDescent="0.3">
      <c r="A7850" s="1" t="s">
        <v>159</v>
      </c>
      <c r="B7850" s="1" t="s">
        <v>208</v>
      </c>
      <c r="C7850">
        <v>46.921900000000001</v>
      </c>
      <c r="D7850">
        <v>-110.45440000000001</v>
      </c>
      <c r="E7850" s="1" t="s">
        <v>52</v>
      </c>
      <c r="F7850" t="s">
        <v>11136</v>
      </c>
      <c r="G7850">
        <v>0</v>
      </c>
      <c r="H7850">
        <v>0</v>
      </c>
      <c r="I7850">
        <v>0</v>
      </c>
    </row>
    <row r="7851" spans="1:9" hidden="1" x14ac:dyDescent="0.3">
      <c r="A7851" s="1" t="s">
        <v>159</v>
      </c>
      <c r="B7851" s="1" t="s">
        <v>208</v>
      </c>
      <c r="C7851">
        <v>46.921900000000001</v>
      </c>
      <c r="D7851">
        <v>-110.45440000000001</v>
      </c>
      <c r="E7851" s="1" t="s">
        <v>53</v>
      </c>
      <c r="F7851" t="s">
        <v>17611</v>
      </c>
      <c r="G7851">
        <v>0</v>
      </c>
      <c r="H7851">
        <v>1</v>
      </c>
      <c r="I7851">
        <v>0</v>
      </c>
    </row>
    <row r="7852" spans="1:9" hidden="1" x14ac:dyDescent="0.3">
      <c r="A7852" s="1" t="s">
        <v>159</v>
      </c>
      <c r="B7852" s="1" t="s">
        <v>208</v>
      </c>
      <c r="C7852">
        <v>46.921900000000001</v>
      </c>
      <c r="D7852">
        <v>-110.45440000000001</v>
      </c>
      <c r="E7852" s="1" t="s">
        <v>54</v>
      </c>
      <c r="F7852" t="s">
        <v>17612</v>
      </c>
      <c r="G7852">
        <v>0</v>
      </c>
      <c r="H7852">
        <v>1</v>
      </c>
      <c r="I7852">
        <v>0</v>
      </c>
    </row>
    <row r="7853" spans="1:9" hidden="1" x14ac:dyDescent="0.3">
      <c r="A7853" s="1" t="s">
        <v>159</v>
      </c>
      <c r="B7853" s="1" t="s">
        <v>208</v>
      </c>
      <c r="C7853">
        <v>46.921900000000001</v>
      </c>
      <c r="D7853">
        <v>-110.45440000000001</v>
      </c>
      <c r="E7853" s="1" t="s">
        <v>21548</v>
      </c>
      <c r="F7853" t="s">
        <v>21699</v>
      </c>
      <c r="G7853">
        <v>0</v>
      </c>
      <c r="H7853">
        <v>1</v>
      </c>
      <c r="I7853">
        <v>0</v>
      </c>
    </row>
    <row r="7854" spans="1:9" hidden="1" x14ac:dyDescent="0.3">
      <c r="A7854" s="1" t="s">
        <v>159</v>
      </c>
      <c r="B7854" s="1" t="s">
        <v>209</v>
      </c>
      <c r="C7854">
        <v>34.840499999999999</v>
      </c>
      <c r="D7854">
        <v>-106.24850000000001</v>
      </c>
      <c r="E7854" s="1" t="s">
        <v>4</v>
      </c>
      <c r="F7854" t="s">
        <v>925</v>
      </c>
      <c r="G7854">
        <v>0</v>
      </c>
      <c r="H7854">
        <v>0</v>
      </c>
      <c r="I7854">
        <v>0</v>
      </c>
    </row>
    <row r="7855" spans="1:9" hidden="1" x14ac:dyDescent="0.3">
      <c r="A7855" s="1" t="s">
        <v>159</v>
      </c>
      <c r="B7855" s="1" t="s">
        <v>209</v>
      </c>
      <c r="C7855">
        <v>34.840499999999999</v>
      </c>
      <c r="D7855">
        <v>-106.24850000000001</v>
      </c>
      <c r="E7855" s="1" t="s">
        <v>5</v>
      </c>
      <c r="F7855" t="s">
        <v>1167</v>
      </c>
      <c r="G7855">
        <v>0</v>
      </c>
      <c r="H7855">
        <v>0</v>
      </c>
      <c r="I7855">
        <v>0</v>
      </c>
    </row>
    <row r="7856" spans="1:9" hidden="1" x14ac:dyDescent="0.3">
      <c r="A7856" s="1" t="s">
        <v>159</v>
      </c>
      <c r="B7856" s="1" t="s">
        <v>209</v>
      </c>
      <c r="C7856">
        <v>34.840499999999999</v>
      </c>
      <c r="D7856">
        <v>-106.24850000000001</v>
      </c>
      <c r="E7856" s="1" t="s">
        <v>6</v>
      </c>
      <c r="F7856" t="s">
        <v>1409</v>
      </c>
      <c r="G7856">
        <v>0</v>
      </c>
      <c r="H7856">
        <v>0</v>
      </c>
      <c r="I7856">
        <v>0</v>
      </c>
    </row>
    <row r="7857" spans="1:9" hidden="1" x14ac:dyDescent="0.3">
      <c r="A7857" s="1" t="s">
        <v>159</v>
      </c>
      <c r="B7857" s="1" t="s">
        <v>209</v>
      </c>
      <c r="C7857">
        <v>34.840499999999999</v>
      </c>
      <c r="D7857">
        <v>-106.24850000000001</v>
      </c>
      <c r="E7857" s="1" t="s">
        <v>7</v>
      </c>
      <c r="F7857" t="s">
        <v>1650</v>
      </c>
      <c r="G7857">
        <v>0</v>
      </c>
      <c r="H7857">
        <v>0</v>
      </c>
      <c r="I7857">
        <v>0</v>
      </c>
    </row>
    <row r="7858" spans="1:9" hidden="1" x14ac:dyDescent="0.3">
      <c r="A7858" s="1" t="s">
        <v>159</v>
      </c>
      <c r="B7858" s="1" t="s">
        <v>209</v>
      </c>
      <c r="C7858">
        <v>34.840499999999999</v>
      </c>
      <c r="D7858">
        <v>-106.24850000000001</v>
      </c>
      <c r="E7858" s="1" t="s">
        <v>8</v>
      </c>
      <c r="F7858" t="s">
        <v>1891</v>
      </c>
      <c r="G7858">
        <v>0</v>
      </c>
      <c r="H7858">
        <v>0</v>
      </c>
      <c r="I7858">
        <v>0</v>
      </c>
    </row>
    <row r="7859" spans="1:9" hidden="1" x14ac:dyDescent="0.3">
      <c r="A7859" s="1" t="s">
        <v>159</v>
      </c>
      <c r="B7859" s="1" t="s">
        <v>209</v>
      </c>
      <c r="C7859">
        <v>34.840499999999999</v>
      </c>
      <c r="D7859">
        <v>-106.24850000000001</v>
      </c>
      <c r="E7859" s="1" t="s">
        <v>9</v>
      </c>
      <c r="F7859" t="s">
        <v>2129</v>
      </c>
      <c r="G7859">
        <v>0</v>
      </c>
      <c r="H7859">
        <v>0</v>
      </c>
      <c r="I7859">
        <v>0</v>
      </c>
    </row>
    <row r="7860" spans="1:9" hidden="1" x14ac:dyDescent="0.3">
      <c r="A7860" s="1" t="s">
        <v>159</v>
      </c>
      <c r="B7860" s="1" t="s">
        <v>209</v>
      </c>
      <c r="C7860">
        <v>34.840499999999999</v>
      </c>
      <c r="D7860">
        <v>-106.24850000000001</v>
      </c>
      <c r="E7860" s="1" t="s">
        <v>10</v>
      </c>
      <c r="F7860" t="s">
        <v>2367</v>
      </c>
      <c r="G7860">
        <v>0</v>
      </c>
      <c r="H7860">
        <v>0</v>
      </c>
      <c r="I7860">
        <v>0</v>
      </c>
    </row>
    <row r="7861" spans="1:9" hidden="1" x14ac:dyDescent="0.3">
      <c r="A7861" s="1" t="s">
        <v>159</v>
      </c>
      <c r="B7861" s="1" t="s">
        <v>209</v>
      </c>
      <c r="C7861">
        <v>34.840499999999999</v>
      </c>
      <c r="D7861">
        <v>-106.24850000000001</v>
      </c>
      <c r="E7861" s="1" t="s">
        <v>11</v>
      </c>
      <c r="F7861" t="s">
        <v>2605</v>
      </c>
      <c r="G7861">
        <v>0</v>
      </c>
      <c r="H7861">
        <v>0</v>
      </c>
      <c r="I7861">
        <v>0</v>
      </c>
    </row>
    <row r="7862" spans="1:9" hidden="1" x14ac:dyDescent="0.3">
      <c r="A7862" s="1" t="s">
        <v>159</v>
      </c>
      <c r="B7862" s="1" t="s">
        <v>209</v>
      </c>
      <c r="C7862">
        <v>34.840499999999999</v>
      </c>
      <c r="D7862">
        <v>-106.24850000000001</v>
      </c>
      <c r="E7862" s="1" t="s">
        <v>12</v>
      </c>
      <c r="F7862" t="s">
        <v>2843</v>
      </c>
      <c r="G7862">
        <v>0</v>
      </c>
      <c r="H7862">
        <v>0</v>
      </c>
      <c r="I7862">
        <v>0</v>
      </c>
    </row>
    <row r="7863" spans="1:9" hidden="1" x14ac:dyDescent="0.3">
      <c r="A7863" s="1" t="s">
        <v>159</v>
      </c>
      <c r="B7863" s="1" t="s">
        <v>209</v>
      </c>
      <c r="C7863">
        <v>34.840499999999999</v>
      </c>
      <c r="D7863">
        <v>-106.24850000000001</v>
      </c>
      <c r="E7863" s="1" t="s">
        <v>13</v>
      </c>
      <c r="F7863" t="s">
        <v>3081</v>
      </c>
      <c r="G7863">
        <v>0</v>
      </c>
      <c r="H7863">
        <v>0</v>
      </c>
      <c r="I7863">
        <v>0</v>
      </c>
    </row>
    <row r="7864" spans="1:9" hidden="1" x14ac:dyDescent="0.3">
      <c r="A7864" s="1" t="s">
        <v>159</v>
      </c>
      <c r="B7864" s="1" t="s">
        <v>209</v>
      </c>
      <c r="C7864">
        <v>34.840499999999999</v>
      </c>
      <c r="D7864">
        <v>-106.24850000000001</v>
      </c>
      <c r="E7864" s="1" t="s">
        <v>14</v>
      </c>
      <c r="F7864" t="s">
        <v>3318</v>
      </c>
      <c r="G7864">
        <v>0</v>
      </c>
      <c r="H7864">
        <v>0</v>
      </c>
      <c r="I7864">
        <v>0</v>
      </c>
    </row>
    <row r="7865" spans="1:9" hidden="1" x14ac:dyDescent="0.3">
      <c r="A7865" s="1" t="s">
        <v>159</v>
      </c>
      <c r="B7865" s="1" t="s">
        <v>209</v>
      </c>
      <c r="C7865">
        <v>34.840499999999999</v>
      </c>
      <c r="D7865">
        <v>-106.24850000000001</v>
      </c>
      <c r="E7865" s="1" t="s">
        <v>15</v>
      </c>
      <c r="F7865" t="s">
        <v>3554</v>
      </c>
      <c r="G7865">
        <v>0</v>
      </c>
      <c r="H7865">
        <v>0</v>
      </c>
      <c r="I7865">
        <v>0</v>
      </c>
    </row>
    <row r="7866" spans="1:9" hidden="1" x14ac:dyDescent="0.3">
      <c r="A7866" s="1" t="s">
        <v>159</v>
      </c>
      <c r="B7866" s="1" t="s">
        <v>209</v>
      </c>
      <c r="C7866">
        <v>34.840499999999999</v>
      </c>
      <c r="D7866">
        <v>-106.24850000000001</v>
      </c>
      <c r="E7866" s="1" t="s">
        <v>16</v>
      </c>
      <c r="F7866" t="s">
        <v>3790</v>
      </c>
      <c r="G7866">
        <v>0</v>
      </c>
      <c r="H7866">
        <v>0</v>
      </c>
      <c r="I7866">
        <v>0</v>
      </c>
    </row>
    <row r="7867" spans="1:9" hidden="1" x14ac:dyDescent="0.3">
      <c r="A7867" s="1" t="s">
        <v>159</v>
      </c>
      <c r="B7867" s="1" t="s">
        <v>209</v>
      </c>
      <c r="C7867">
        <v>34.840499999999999</v>
      </c>
      <c r="D7867">
        <v>-106.24850000000001</v>
      </c>
      <c r="E7867" s="1" t="s">
        <v>17</v>
      </c>
      <c r="F7867" t="s">
        <v>4025</v>
      </c>
      <c r="G7867">
        <v>0</v>
      </c>
      <c r="H7867">
        <v>0</v>
      </c>
      <c r="I7867">
        <v>0</v>
      </c>
    </row>
    <row r="7868" spans="1:9" hidden="1" x14ac:dyDescent="0.3">
      <c r="A7868" s="1" t="s">
        <v>159</v>
      </c>
      <c r="B7868" s="1" t="s">
        <v>209</v>
      </c>
      <c r="C7868">
        <v>34.840499999999999</v>
      </c>
      <c r="D7868">
        <v>-106.24850000000001</v>
      </c>
      <c r="E7868" s="1" t="s">
        <v>18</v>
      </c>
      <c r="F7868" t="s">
        <v>4260</v>
      </c>
      <c r="G7868">
        <v>0</v>
      </c>
      <c r="H7868">
        <v>0</v>
      </c>
      <c r="I7868">
        <v>0</v>
      </c>
    </row>
    <row r="7869" spans="1:9" hidden="1" x14ac:dyDescent="0.3">
      <c r="A7869" s="1" t="s">
        <v>159</v>
      </c>
      <c r="B7869" s="1" t="s">
        <v>209</v>
      </c>
      <c r="C7869">
        <v>34.840499999999999</v>
      </c>
      <c r="D7869">
        <v>-106.24850000000001</v>
      </c>
      <c r="E7869" s="1" t="s">
        <v>19</v>
      </c>
      <c r="F7869" t="s">
        <v>4495</v>
      </c>
      <c r="G7869">
        <v>0</v>
      </c>
      <c r="H7869">
        <v>0</v>
      </c>
      <c r="I7869">
        <v>0</v>
      </c>
    </row>
    <row r="7870" spans="1:9" hidden="1" x14ac:dyDescent="0.3">
      <c r="A7870" s="1" t="s">
        <v>159</v>
      </c>
      <c r="B7870" s="1" t="s">
        <v>209</v>
      </c>
      <c r="C7870">
        <v>34.840499999999999</v>
      </c>
      <c r="D7870">
        <v>-106.24850000000001</v>
      </c>
      <c r="E7870" s="1" t="s">
        <v>20</v>
      </c>
      <c r="F7870" t="s">
        <v>4730</v>
      </c>
      <c r="G7870">
        <v>0</v>
      </c>
      <c r="H7870">
        <v>0</v>
      </c>
      <c r="I7870">
        <v>0</v>
      </c>
    </row>
    <row r="7871" spans="1:9" hidden="1" x14ac:dyDescent="0.3">
      <c r="A7871" s="1" t="s">
        <v>159</v>
      </c>
      <c r="B7871" s="1" t="s">
        <v>209</v>
      </c>
      <c r="C7871">
        <v>34.840499999999999</v>
      </c>
      <c r="D7871">
        <v>-106.24850000000001</v>
      </c>
      <c r="E7871" s="1" t="s">
        <v>21</v>
      </c>
      <c r="F7871" t="s">
        <v>4965</v>
      </c>
      <c r="G7871">
        <v>0</v>
      </c>
      <c r="H7871">
        <v>0</v>
      </c>
      <c r="I7871">
        <v>0</v>
      </c>
    </row>
    <row r="7872" spans="1:9" hidden="1" x14ac:dyDescent="0.3">
      <c r="A7872" s="1" t="s">
        <v>159</v>
      </c>
      <c r="B7872" s="1" t="s">
        <v>209</v>
      </c>
      <c r="C7872">
        <v>34.840499999999999</v>
      </c>
      <c r="D7872">
        <v>-106.24850000000001</v>
      </c>
      <c r="E7872" s="1" t="s">
        <v>22</v>
      </c>
      <c r="F7872" t="s">
        <v>5200</v>
      </c>
      <c r="G7872">
        <v>0</v>
      </c>
      <c r="H7872">
        <v>0</v>
      </c>
      <c r="I7872">
        <v>0</v>
      </c>
    </row>
    <row r="7873" spans="1:9" hidden="1" x14ac:dyDescent="0.3">
      <c r="A7873" s="1" t="s">
        <v>159</v>
      </c>
      <c r="B7873" s="1" t="s">
        <v>209</v>
      </c>
      <c r="C7873">
        <v>34.840499999999999</v>
      </c>
      <c r="D7873">
        <v>-106.24850000000001</v>
      </c>
      <c r="E7873" s="1" t="s">
        <v>23</v>
      </c>
      <c r="F7873" t="s">
        <v>5435</v>
      </c>
      <c r="G7873">
        <v>0</v>
      </c>
      <c r="H7873">
        <v>0</v>
      </c>
      <c r="I7873">
        <v>0</v>
      </c>
    </row>
    <row r="7874" spans="1:9" hidden="1" x14ac:dyDescent="0.3">
      <c r="A7874" s="1" t="s">
        <v>159</v>
      </c>
      <c r="B7874" s="1" t="s">
        <v>209</v>
      </c>
      <c r="C7874">
        <v>34.840499999999999</v>
      </c>
      <c r="D7874">
        <v>-106.24850000000001</v>
      </c>
      <c r="E7874" s="1" t="s">
        <v>24</v>
      </c>
      <c r="F7874" t="s">
        <v>5670</v>
      </c>
      <c r="G7874">
        <v>0</v>
      </c>
      <c r="H7874">
        <v>0</v>
      </c>
      <c r="I7874">
        <v>0</v>
      </c>
    </row>
    <row r="7875" spans="1:9" hidden="1" x14ac:dyDescent="0.3">
      <c r="A7875" s="1" t="s">
        <v>159</v>
      </c>
      <c r="B7875" s="1" t="s">
        <v>209</v>
      </c>
      <c r="C7875">
        <v>34.840499999999999</v>
      </c>
      <c r="D7875">
        <v>-106.24850000000001</v>
      </c>
      <c r="E7875" s="1" t="s">
        <v>25</v>
      </c>
      <c r="F7875" t="s">
        <v>5904</v>
      </c>
      <c r="G7875">
        <v>0</v>
      </c>
      <c r="H7875">
        <v>0</v>
      </c>
      <c r="I7875">
        <v>0</v>
      </c>
    </row>
    <row r="7876" spans="1:9" hidden="1" x14ac:dyDescent="0.3">
      <c r="A7876" s="1" t="s">
        <v>159</v>
      </c>
      <c r="B7876" s="1" t="s">
        <v>209</v>
      </c>
      <c r="C7876">
        <v>34.840499999999999</v>
      </c>
      <c r="D7876">
        <v>-106.24850000000001</v>
      </c>
      <c r="E7876" s="1" t="s">
        <v>26</v>
      </c>
      <c r="F7876" t="s">
        <v>6138</v>
      </c>
      <c r="G7876">
        <v>0</v>
      </c>
      <c r="H7876">
        <v>0</v>
      </c>
      <c r="I7876">
        <v>0</v>
      </c>
    </row>
    <row r="7877" spans="1:9" hidden="1" x14ac:dyDescent="0.3">
      <c r="A7877" s="1" t="s">
        <v>159</v>
      </c>
      <c r="B7877" s="1" t="s">
        <v>209</v>
      </c>
      <c r="C7877">
        <v>34.840499999999999</v>
      </c>
      <c r="D7877">
        <v>-106.24850000000001</v>
      </c>
      <c r="E7877" s="1" t="s">
        <v>27</v>
      </c>
      <c r="F7877" t="s">
        <v>6372</v>
      </c>
      <c r="G7877">
        <v>0</v>
      </c>
      <c r="H7877">
        <v>0</v>
      </c>
      <c r="I7877">
        <v>0</v>
      </c>
    </row>
    <row r="7878" spans="1:9" hidden="1" x14ac:dyDescent="0.3">
      <c r="A7878" s="1" t="s">
        <v>159</v>
      </c>
      <c r="B7878" s="1" t="s">
        <v>209</v>
      </c>
      <c r="C7878">
        <v>34.840499999999999</v>
      </c>
      <c r="D7878">
        <v>-106.24850000000001</v>
      </c>
      <c r="E7878" s="1" t="s">
        <v>28</v>
      </c>
      <c r="F7878" t="s">
        <v>6606</v>
      </c>
      <c r="G7878">
        <v>0</v>
      </c>
      <c r="H7878">
        <v>0</v>
      </c>
      <c r="I7878">
        <v>0</v>
      </c>
    </row>
    <row r="7879" spans="1:9" hidden="1" x14ac:dyDescent="0.3">
      <c r="A7879" s="1" t="s">
        <v>159</v>
      </c>
      <c r="B7879" s="1" t="s">
        <v>209</v>
      </c>
      <c r="C7879">
        <v>34.840499999999999</v>
      </c>
      <c r="D7879">
        <v>-106.24850000000001</v>
      </c>
      <c r="E7879" s="1" t="s">
        <v>29</v>
      </c>
      <c r="F7879" t="s">
        <v>6840</v>
      </c>
      <c r="G7879">
        <v>0</v>
      </c>
      <c r="H7879">
        <v>0</v>
      </c>
      <c r="I7879">
        <v>0</v>
      </c>
    </row>
    <row r="7880" spans="1:9" hidden="1" x14ac:dyDescent="0.3">
      <c r="A7880" s="1" t="s">
        <v>159</v>
      </c>
      <c r="B7880" s="1" t="s">
        <v>209</v>
      </c>
      <c r="C7880">
        <v>34.840499999999999</v>
      </c>
      <c r="D7880">
        <v>-106.24850000000001</v>
      </c>
      <c r="E7880" s="1" t="s">
        <v>30</v>
      </c>
      <c r="F7880" t="s">
        <v>7074</v>
      </c>
      <c r="G7880">
        <v>0</v>
      </c>
      <c r="H7880">
        <v>0</v>
      </c>
      <c r="I7880">
        <v>0</v>
      </c>
    </row>
    <row r="7881" spans="1:9" hidden="1" x14ac:dyDescent="0.3">
      <c r="A7881" s="1" t="s">
        <v>159</v>
      </c>
      <c r="B7881" s="1" t="s">
        <v>209</v>
      </c>
      <c r="C7881">
        <v>34.840499999999999</v>
      </c>
      <c r="D7881">
        <v>-106.24850000000001</v>
      </c>
      <c r="E7881" s="1" t="s">
        <v>31</v>
      </c>
      <c r="F7881" t="s">
        <v>7308</v>
      </c>
      <c r="G7881">
        <v>0</v>
      </c>
      <c r="H7881">
        <v>0</v>
      </c>
      <c r="I7881">
        <v>0</v>
      </c>
    </row>
    <row r="7882" spans="1:9" hidden="1" x14ac:dyDescent="0.3">
      <c r="A7882" s="1" t="s">
        <v>159</v>
      </c>
      <c r="B7882" s="1" t="s">
        <v>209</v>
      </c>
      <c r="C7882">
        <v>34.840499999999999</v>
      </c>
      <c r="D7882">
        <v>-106.24850000000001</v>
      </c>
      <c r="E7882" s="1" t="s">
        <v>32</v>
      </c>
      <c r="F7882" t="s">
        <v>7542</v>
      </c>
      <c r="G7882">
        <v>0</v>
      </c>
      <c r="H7882">
        <v>0</v>
      </c>
      <c r="I7882">
        <v>0</v>
      </c>
    </row>
    <row r="7883" spans="1:9" hidden="1" x14ac:dyDescent="0.3">
      <c r="A7883" s="1" t="s">
        <v>159</v>
      </c>
      <c r="B7883" s="1" t="s">
        <v>209</v>
      </c>
      <c r="C7883">
        <v>34.840499999999999</v>
      </c>
      <c r="D7883">
        <v>-106.24850000000001</v>
      </c>
      <c r="E7883" s="1" t="s">
        <v>33</v>
      </c>
      <c r="F7883" t="s">
        <v>7776</v>
      </c>
      <c r="G7883">
        <v>0</v>
      </c>
      <c r="H7883">
        <v>0</v>
      </c>
      <c r="I7883">
        <v>0</v>
      </c>
    </row>
    <row r="7884" spans="1:9" hidden="1" x14ac:dyDescent="0.3">
      <c r="A7884" s="1" t="s">
        <v>159</v>
      </c>
      <c r="B7884" s="1" t="s">
        <v>209</v>
      </c>
      <c r="C7884">
        <v>34.840499999999999</v>
      </c>
      <c r="D7884">
        <v>-106.24850000000001</v>
      </c>
      <c r="E7884" s="1" t="s">
        <v>34</v>
      </c>
      <c r="F7884" t="s">
        <v>8010</v>
      </c>
      <c r="G7884">
        <v>0</v>
      </c>
      <c r="H7884">
        <v>0</v>
      </c>
      <c r="I7884">
        <v>0</v>
      </c>
    </row>
    <row r="7885" spans="1:9" hidden="1" x14ac:dyDescent="0.3">
      <c r="A7885" s="1" t="s">
        <v>159</v>
      </c>
      <c r="B7885" s="1" t="s">
        <v>209</v>
      </c>
      <c r="C7885">
        <v>34.840499999999999</v>
      </c>
      <c r="D7885">
        <v>-106.24850000000001</v>
      </c>
      <c r="E7885" s="1" t="s">
        <v>35</v>
      </c>
      <c r="F7885" t="s">
        <v>8242</v>
      </c>
      <c r="G7885">
        <v>0</v>
      </c>
      <c r="H7885">
        <v>0</v>
      </c>
      <c r="I7885">
        <v>0</v>
      </c>
    </row>
    <row r="7886" spans="1:9" hidden="1" x14ac:dyDescent="0.3">
      <c r="A7886" s="1" t="s">
        <v>159</v>
      </c>
      <c r="B7886" s="1" t="s">
        <v>209</v>
      </c>
      <c r="C7886">
        <v>34.840499999999999</v>
      </c>
      <c r="D7886">
        <v>-106.24850000000001</v>
      </c>
      <c r="E7886" s="1" t="s">
        <v>36</v>
      </c>
      <c r="F7886" t="s">
        <v>8474</v>
      </c>
      <c r="G7886">
        <v>0</v>
      </c>
      <c r="H7886">
        <v>0</v>
      </c>
      <c r="I7886">
        <v>0</v>
      </c>
    </row>
    <row r="7887" spans="1:9" hidden="1" x14ac:dyDescent="0.3">
      <c r="A7887" s="1" t="s">
        <v>159</v>
      </c>
      <c r="B7887" s="1" t="s">
        <v>209</v>
      </c>
      <c r="C7887">
        <v>34.840499999999999</v>
      </c>
      <c r="D7887">
        <v>-106.24850000000001</v>
      </c>
      <c r="E7887" s="1" t="s">
        <v>37</v>
      </c>
      <c r="F7887" t="s">
        <v>8705</v>
      </c>
      <c r="G7887">
        <v>0</v>
      </c>
      <c r="H7887">
        <v>0</v>
      </c>
      <c r="I7887">
        <v>0</v>
      </c>
    </row>
    <row r="7888" spans="1:9" hidden="1" x14ac:dyDescent="0.3">
      <c r="A7888" s="1" t="s">
        <v>159</v>
      </c>
      <c r="B7888" s="1" t="s">
        <v>209</v>
      </c>
      <c r="C7888">
        <v>34.840499999999999</v>
      </c>
      <c r="D7888">
        <v>-106.24850000000001</v>
      </c>
      <c r="E7888" s="1" t="s">
        <v>38</v>
      </c>
      <c r="F7888" t="s">
        <v>8936</v>
      </c>
      <c r="G7888">
        <v>0</v>
      </c>
      <c r="H7888">
        <v>0</v>
      </c>
      <c r="I7888">
        <v>0</v>
      </c>
    </row>
    <row r="7889" spans="1:9" hidden="1" x14ac:dyDescent="0.3">
      <c r="A7889" s="1" t="s">
        <v>159</v>
      </c>
      <c r="B7889" s="1" t="s">
        <v>209</v>
      </c>
      <c r="C7889">
        <v>34.840499999999999</v>
      </c>
      <c r="D7889">
        <v>-106.24850000000001</v>
      </c>
      <c r="E7889" s="1" t="s">
        <v>39</v>
      </c>
      <c r="F7889" t="s">
        <v>9167</v>
      </c>
      <c r="G7889">
        <v>0</v>
      </c>
      <c r="H7889">
        <v>0</v>
      </c>
      <c r="I7889">
        <v>0</v>
      </c>
    </row>
    <row r="7890" spans="1:9" hidden="1" x14ac:dyDescent="0.3">
      <c r="A7890" s="1" t="s">
        <v>159</v>
      </c>
      <c r="B7890" s="1" t="s">
        <v>209</v>
      </c>
      <c r="C7890">
        <v>34.840499999999999</v>
      </c>
      <c r="D7890">
        <v>-106.24850000000001</v>
      </c>
      <c r="E7890" s="1" t="s">
        <v>40</v>
      </c>
      <c r="F7890" t="s">
        <v>9398</v>
      </c>
      <c r="G7890">
        <v>0</v>
      </c>
      <c r="H7890">
        <v>0</v>
      </c>
      <c r="I7890">
        <v>0</v>
      </c>
    </row>
    <row r="7891" spans="1:9" hidden="1" x14ac:dyDescent="0.3">
      <c r="A7891" s="1" t="s">
        <v>159</v>
      </c>
      <c r="B7891" s="1" t="s">
        <v>209</v>
      </c>
      <c r="C7891">
        <v>34.840499999999999</v>
      </c>
      <c r="D7891">
        <v>-106.24850000000001</v>
      </c>
      <c r="E7891" s="1" t="s">
        <v>41</v>
      </c>
      <c r="F7891" t="s">
        <v>9629</v>
      </c>
      <c r="G7891">
        <v>0</v>
      </c>
      <c r="H7891">
        <v>0</v>
      </c>
      <c r="I7891">
        <v>0</v>
      </c>
    </row>
    <row r="7892" spans="1:9" hidden="1" x14ac:dyDescent="0.3">
      <c r="A7892" s="1" t="s">
        <v>159</v>
      </c>
      <c r="B7892" s="1" t="s">
        <v>209</v>
      </c>
      <c r="C7892">
        <v>34.840499999999999</v>
      </c>
      <c r="D7892">
        <v>-106.24850000000001</v>
      </c>
      <c r="E7892" s="1" t="s">
        <v>42</v>
      </c>
      <c r="F7892" t="s">
        <v>9860</v>
      </c>
      <c r="G7892">
        <v>0</v>
      </c>
      <c r="H7892">
        <v>0</v>
      </c>
      <c r="I7892">
        <v>0</v>
      </c>
    </row>
    <row r="7893" spans="1:9" hidden="1" x14ac:dyDescent="0.3">
      <c r="A7893" s="1" t="s">
        <v>159</v>
      </c>
      <c r="B7893" s="1" t="s">
        <v>209</v>
      </c>
      <c r="C7893">
        <v>34.840499999999999</v>
      </c>
      <c r="D7893">
        <v>-106.24850000000001</v>
      </c>
      <c r="E7893" s="1" t="s">
        <v>43</v>
      </c>
      <c r="F7893" t="s">
        <v>10089</v>
      </c>
      <c r="G7893">
        <v>0</v>
      </c>
      <c r="H7893">
        <v>0</v>
      </c>
      <c r="I7893">
        <v>0</v>
      </c>
    </row>
    <row r="7894" spans="1:9" hidden="1" x14ac:dyDescent="0.3">
      <c r="A7894" s="1" t="s">
        <v>159</v>
      </c>
      <c r="B7894" s="1" t="s">
        <v>209</v>
      </c>
      <c r="C7894">
        <v>34.840499999999999</v>
      </c>
      <c r="D7894">
        <v>-106.24850000000001</v>
      </c>
      <c r="E7894" s="1" t="s">
        <v>44</v>
      </c>
      <c r="F7894" t="s">
        <v>10317</v>
      </c>
      <c r="G7894">
        <v>0</v>
      </c>
      <c r="H7894">
        <v>0</v>
      </c>
      <c r="I7894">
        <v>0</v>
      </c>
    </row>
    <row r="7895" spans="1:9" hidden="1" x14ac:dyDescent="0.3">
      <c r="A7895" s="1" t="s">
        <v>159</v>
      </c>
      <c r="B7895" s="1" t="s">
        <v>209</v>
      </c>
      <c r="C7895">
        <v>34.840499999999999</v>
      </c>
      <c r="D7895">
        <v>-106.24850000000001</v>
      </c>
      <c r="E7895" s="1" t="s">
        <v>45</v>
      </c>
      <c r="F7895" t="s">
        <v>10538</v>
      </c>
      <c r="G7895">
        <v>0</v>
      </c>
      <c r="H7895">
        <v>0</v>
      </c>
      <c r="I7895">
        <v>0</v>
      </c>
    </row>
    <row r="7896" spans="1:9" hidden="1" x14ac:dyDescent="0.3">
      <c r="A7896" s="1" t="s">
        <v>159</v>
      </c>
      <c r="B7896" s="1" t="s">
        <v>209</v>
      </c>
      <c r="C7896">
        <v>34.840499999999999</v>
      </c>
      <c r="D7896">
        <v>-106.24850000000001</v>
      </c>
      <c r="E7896" s="1" t="s">
        <v>46</v>
      </c>
      <c r="F7896" t="s">
        <v>10754</v>
      </c>
      <c r="G7896">
        <v>0</v>
      </c>
      <c r="H7896">
        <v>0</v>
      </c>
      <c r="I7896">
        <v>0</v>
      </c>
    </row>
    <row r="7897" spans="1:9" hidden="1" x14ac:dyDescent="0.3">
      <c r="A7897" s="1" t="s">
        <v>159</v>
      </c>
      <c r="B7897" s="1" t="s">
        <v>209</v>
      </c>
      <c r="C7897">
        <v>34.840499999999999</v>
      </c>
      <c r="D7897">
        <v>-106.24850000000001</v>
      </c>
      <c r="E7897" s="1" t="s">
        <v>47</v>
      </c>
      <c r="F7897" t="s">
        <v>10969</v>
      </c>
      <c r="G7897">
        <v>0</v>
      </c>
      <c r="H7897">
        <v>0</v>
      </c>
      <c r="I7897">
        <v>0</v>
      </c>
    </row>
    <row r="7898" spans="1:9" hidden="1" x14ac:dyDescent="0.3">
      <c r="A7898" s="1" t="s">
        <v>159</v>
      </c>
      <c r="B7898" s="1" t="s">
        <v>209</v>
      </c>
      <c r="C7898">
        <v>34.840499999999999</v>
      </c>
      <c r="D7898">
        <v>-106.24850000000001</v>
      </c>
      <c r="E7898" s="1" t="s">
        <v>48</v>
      </c>
      <c r="F7898" t="s">
        <v>11772</v>
      </c>
      <c r="G7898">
        <v>0</v>
      </c>
      <c r="H7898">
        <v>0</v>
      </c>
      <c r="I7898">
        <v>0</v>
      </c>
    </row>
    <row r="7899" spans="1:9" hidden="1" x14ac:dyDescent="0.3">
      <c r="A7899" s="1" t="s">
        <v>159</v>
      </c>
      <c r="B7899" s="1" t="s">
        <v>209</v>
      </c>
      <c r="C7899">
        <v>34.840499999999999</v>
      </c>
      <c r="D7899">
        <v>-106.24850000000001</v>
      </c>
      <c r="E7899" s="1" t="s">
        <v>49</v>
      </c>
      <c r="F7899" t="s">
        <v>11963</v>
      </c>
      <c r="G7899">
        <v>0</v>
      </c>
      <c r="H7899">
        <v>0</v>
      </c>
      <c r="I7899">
        <v>0</v>
      </c>
    </row>
    <row r="7900" spans="1:9" hidden="1" x14ac:dyDescent="0.3">
      <c r="A7900" s="1" t="s">
        <v>159</v>
      </c>
      <c r="B7900" s="1" t="s">
        <v>209</v>
      </c>
      <c r="C7900">
        <v>34.840499999999999</v>
      </c>
      <c r="D7900">
        <v>-106.24850000000001</v>
      </c>
      <c r="E7900" s="1" t="s">
        <v>50</v>
      </c>
      <c r="F7900" t="s">
        <v>12135</v>
      </c>
      <c r="G7900">
        <v>0</v>
      </c>
      <c r="H7900">
        <v>0</v>
      </c>
      <c r="I7900">
        <v>0</v>
      </c>
    </row>
    <row r="7901" spans="1:9" hidden="1" x14ac:dyDescent="0.3">
      <c r="A7901" s="1" t="s">
        <v>159</v>
      </c>
      <c r="B7901" s="1" t="s">
        <v>209</v>
      </c>
      <c r="C7901">
        <v>34.840499999999999</v>
      </c>
      <c r="D7901">
        <v>-106.24850000000001</v>
      </c>
      <c r="E7901" s="1" t="s">
        <v>51</v>
      </c>
      <c r="F7901" t="s">
        <v>12284</v>
      </c>
      <c r="G7901">
        <v>0</v>
      </c>
      <c r="H7901">
        <v>0</v>
      </c>
      <c r="I7901">
        <v>0</v>
      </c>
    </row>
    <row r="7902" spans="1:9" hidden="1" x14ac:dyDescent="0.3">
      <c r="A7902" s="1" t="s">
        <v>159</v>
      </c>
      <c r="B7902" s="1" t="s">
        <v>209</v>
      </c>
      <c r="C7902">
        <v>34.840499999999999</v>
      </c>
      <c r="D7902">
        <v>-106.24850000000001</v>
      </c>
      <c r="E7902" s="1" t="s">
        <v>52</v>
      </c>
      <c r="F7902" t="s">
        <v>11137</v>
      </c>
      <c r="G7902">
        <v>0</v>
      </c>
      <c r="H7902">
        <v>0</v>
      </c>
      <c r="I7902">
        <v>0</v>
      </c>
    </row>
    <row r="7903" spans="1:9" hidden="1" x14ac:dyDescent="0.3">
      <c r="A7903" s="1" t="s">
        <v>159</v>
      </c>
      <c r="B7903" s="1" t="s">
        <v>209</v>
      </c>
      <c r="C7903">
        <v>34.840499999999999</v>
      </c>
      <c r="D7903">
        <v>-106.24850000000001</v>
      </c>
      <c r="E7903" s="1" t="s">
        <v>53</v>
      </c>
      <c r="F7903" t="s">
        <v>17253</v>
      </c>
      <c r="G7903">
        <v>0</v>
      </c>
      <c r="H7903">
        <v>3</v>
      </c>
      <c r="I7903">
        <v>0</v>
      </c>
    </row>
    <row r="7904" spans="1:9" hidden="1" x14ac:dyDescent="0.3">
      <c r="A7904" s="1" t="s">
        <v>159</v>
      </c>
      <c r="B7904" s="1" t="s">
        <v>209</v>
      </c>
      <c r="C7904">
        <v>34.840499999999999</v>
      </c>
      <c r="D7904">
        <v>-106.24850000000001</v>
      </c>
      <c r="E7904" s="1" t="s">
        <v>54</v>
      </c>
      <c r="F7904" t="s">
        <v>17254</v>
      </c>
      <c r="G7904">
        <v>0</v>
      </c>
      <c r="H7904">
        <v>5</v>
      </c>
      <c r="I7904">
        <v>0</v>
      </c>
    </row>
    <row r="7905" spans="1:9" hidden="1" x14ac:dyDescent="0.3">
      <c r="A7905" s="1" t="s">
        <v>159</v>
      </c>
      <c r="B7905" s="1" t="s">
        <v>209</v>
      </c>
      <c r="C7905">
        <v>34.840499999999999</v>
      </c>
      <c r="D7905">
        <v>-106.24850000000001</v>
      </c>
      <c r="E7905" s="1" t="s">
        <v>21548</v>
      </c>
      <c r="F7905" t="s">
        <v>21700</v>
      </c>
      <c r="G7905">
        <v>0</v>
      </c>
      <c r="H7905">
        <v>10</v>
      </c>
      <c r="I7905">
        <v>0</v>
      </c>
    </row>
    <row r="7906" spans="1:9" hidden="1" x14ac:dyDescent="0.3">
      <c r="A7906" s="1" t="s">
        <v>159</v>
      </c>
      <c r="B7906" s="1" t="s">
        <v>210</v>
      </c>
      <c r="C7906">
        <v>47.5289</v>
      </c>
      <c r="D7906">
        <v>-99.784000000000006</v>
      </c>
      <c r="E7906" s="1" t="s">
        <v>4</v>
      </c>
      <c r="F7906" t="s">
        <v>926</v>
      </c>
      <c r="G7906">
        <v>0</v>
      </c>
      <c r="H7906">
        <v>0</v>
      </c>
      <c r="I7906">
        <v>0</v>
      </c>
    </row>
    <row r="7907" spans="1:9" hidden="1" x14ac:dyDescent="0.3">
      <c r="A7907" s="1" t="s">
        <v>159</v>
      </c>
      <c r="B7907" s="1" t="s">
        <v>210</v>
      </c>
      <c r="C7907">
        <v>47.5289</v>
      </c>
      <c r="D7907">
        <v>-99.784000000000006</v>
      </c>
      <c r="E7907" s="1" t="s">
        <v>5</v>
      </c>
      <c r="F7907" t="s">
        <v>1168</v>
      </c>
      <c r="G7907">
        <v>0</v>
      </c>
      <c r="H7907">
        <v>0</v>
      </c>
      <c r="I7907">
        <v>0</v>
      </c>
    </row>
    <row r="7908" spans="1:9" hidden="1" x14ac:dyDescent="0.3">
      <c r="A7908" s="1" t="s">
        <v>159</v>
      </c>
      <c r="B7908" s="1" t="s">
        <v>210</v>
      </c>
      <c r="C7908">
        <v>47.5289</v>
      </c>
      <c r="D7908">
        <v>-99.784000000000006</v>
      </c>
      <c r="E7908" s="1" t="s">
        <v>6</v>
      </c>
      <c r="F7908" t="s">
        <v>1410</v>
      </c>
      <c r="G7908">
        <v>0</v>
      </c>
      <c r="H7908">
        <v>0</v>
      </c>
      <c r="I7908">
        <v>0</v>
      </c>
    </row>
    <row r="7909" spans="1:9" hidden="1" x14ac:dyDescent="0.3">
      <c r="A7909" s="1" t="s">
        <v>159</v>
      </c>
      <c r="B7909" s="1" t="s">
        <v>210</v>
      </c>
      <c r="C7909">
        <v>47.5289</v>
      </c>
      <c r="D7909">
        <v>-99.784000000000006</v>
      </c>
      <c r="E7909" s="1" t="s">
        <v>7</v>
      </c>
      <c r="F7909" t="s">
        <v>1651</v>
      </c>
      <c r="G7909">
        <v>0</v>
      </c>
      <c r="H7909">
        <v>0</v>
      </c>
      <c r="I7909">
        <v>0</v>
      </c>
    </row>
    <row r="7910" spans="1:9" hidden="1" x14ac:dyDescent="0.3">
      <c r="A7910" s="1" t="s">
        <v>159</v>
      </c>
      <c r="B7910" s="1" t="s">
        <v>210</v>
      </c>
      <c r="C7910">
        <v>47.5289</v>
      </c>
      <c r="D7910">
        <v>-99.784000000000006</v>
      </c>
      <c r="E7910" s="1" t="s">
        <v>8</v>
      </c>
      <c r="F7910" t="s">
        <v>1892</v>
      </c>
      <c r="G7910">
        <v>0</v>
      </c>
      <c r="H7910">
        <v>0</v>
      </c>
      <c r="I7910">
        <v>0</v>
      </c>
    </row>
    <row r="7911" spans="1:9" hidden="1" x14ac:dyDescent="0.3">
      <c r="A7911" s="1" t="s">
        <v>159</v>
      </c>
      <c r="B7911" s="1" t="s">
        <v>210</v>
      </c>
      <c r="C7911">
        <v>47.5289</v>
      </c>
      <c r="D7911">
        <v>-99.784000000000006</v>
      </c>
      <c r="E7911" s="1" t="s">
        <v>9</v>
      </c>
      <c r="F7911" t="s">
        <v>2130</v>
      </c>
      <c r="G7911">
        <v>0</v>
      </c>
      <c r="H7911">
        <v>0</v>
      </c>
      <c r="I7911">
        <v>0</v>
      </c>
    </row>
    <row r="7912" spans="1:9" hidden="1" x14ac:dyDescent="0.3">
      <c r="A7912" s="1" t="s">
        <v>159</v>
      </c>
      <c r="B7912" s="1" t="s">
        <v>210</v>
      </c>
      <c r="C7912">
        <v>47.5289</v>
      </c>
      <c r="D7912">
        <v>-99.784000000000006</v>
      </c>
      <c r="E7912" s="1" t="s">
        <v>10</v>
      </c>
      <c r="F7912" t="s">
        <v>2368</v>
      </c>
      <c r="G7912">
        <v>0</v>
      </c>
      <c r="H7912">
        <v>0</v>
      </c>
      <c r="I7912">
        <v>0</v>
      </c>
    </row>
    <row r="7913" spans="1:9" hidden="1" x14ac:dyDescent="0.3">
      <c r="A7913" s="1" t="s">
        <v>159</v>
      </c>
      <c r="B7913" s="1" t="s">
        <v>210</v>
      </c>
      <c r="C7913">
        <v>47.5289</v>
      </c>
      <c r="D7913">
        <v>-99.784000000000006</v>
      </c>
      <c r="E7913" s="1" t="s">
        <v>11</v>
      </c>
      <c r="F7913" t="s">
        <v>2606</v>
      </c>
      <c r="G7913">
        <v>0</v>
      </c>
      <c r="H7913">
        <v>0</v>
      </c>
      <c r="I7913">
        <v>0</v>
      </c>
    </row>
    <row r="7914" spans="1:9" hidden="1" x14ac:dyDescent="0.3">
      <c r="A7914" s="1" t="s">
        <v>159</v>
      </c>
      <c r="B7914" s="1" t="s">
        <v>210</v>
      </c>
      <c r="C7914">
        <v>47.5289</v>
      </c>
      <c r="D7914">
        <v>-99.784000000000006</v>
      </c>
      <c r="E7914" s="1" t="s">
        <v>12</v>
      </c>
      <c r="F7914" t="s">
        <v>2844</v>
      </c>
      <c r="G7914">
        <v>0</v>
      </c>
      <c r="H7914">
        <v>0</v>
      </c>
      <c r="I7914">
        <v>0</v>
      </c>
    </row>
    <row r="7915" spans="1:9" hidden="1" x14ac:dyDescent="0.3">
      <c r="A7915" s="1" t="s">
        <v>159</v>
      </c>
      <c r="B7915" s="1" t="s">
        <v>210</v>
      </c>
      <c r="C7915">
        <v>47.5289</v>
      </c>
      <c r="D7915">
        <v>-99.784000000000006</v>
      </c>
      <c r="E7915" s="1" t="s">
        <v>13</v>
      </c>
      <c r="F7915" t="s">
        <v>3082</v>
      </c>
      <c r="G7915">
        <v>0</v>
      </c>
      <c r="H7915">
        <v>0</v>
      </c>
      <c r="I7915">
        <v>0</v>
      </c>
    </row>
    <row r="7916" spans="1:9" hidden="1" x14ac:dyDescent="0.3">
      <c r="A7916" s="1" t="s">
        <v>159</v>
      </c>
      <c r="B7916" s="1" t="s">
        <v>210</v>
      </c>
      <c r="C7916">
        <v>47.5289</v>
      </c>
      <c r="D7916">
        <v>-99.784000000000006</v>
      </c>
      <c r="E7916" s="1" t="s">
        <v>14</v>
      </c>
      <c r="F7916" t="s">
        <v>3319</v>
      </c>
      <c r="G7916">
        <v>0</v>
      </c>
      <c r="H7916">
        <v>0</v>
      </c>
      <c r="I7916">
        <v>0</v>
      </c>
    </row>
    <row r="7917" spans="1:9" hidden="1" x14ac:dyDescent="0.3">
      <c r="A7917" s="1" t="s">
        <v>159</v>
      </c>
      <c r="B7917" s="1" t="s">
        <v>210</v>
      </c>
      <c r="C7917">
        <v>47.5289</v>
      </c>
      <c r="D7917">
        <v>-99.784000000000006</v>
      </c>
      <c r="E7917" s="1" t="s">
        <v>15</v>
      </c>
      <c r="F7917" t="s">
        <v>3555</v>
      </c>
      <c r="G7917">
        <v>0</v>
      </c>
      <c r="H7917">
        <v>0</v>
      </c>
      <c r="I7917">
        <v>0</v>
      </c>
    </row>
    <row r="7918" spans="1:9" hidden="1" x14ac:dyDescent="0.3">
      <c r="A7918" s="1" t="s">
        <v>159</v>
      </c>
      <c r="B7918" s="1" t="s">
        <v>210</v>
      </c>
      <c r="C7918">
        <v>47.5289</v>
      </c>
      <c r="D7918">
        <v>-99.784000000000006</v>
      </c>
      <c r="E7918" s="1" t="s">
        <v>16</v>
      </c>
      <c r="F7918" t="s">
        <v>3791</v>
      </c>
      <c r="G7918">
        <v>0</v>
      </c>
      <c r="H7918">
        <v>0</v>
      </c>
      <c r="I7918">
        <v>0</v>
      </c>
    </row>
    <row r="7919" spans="1:9" hidden="1" x14ac:dyDescent="0.3">
      <c r="A7919" s="1" t="s">
        <v>159</v>
      </c>
      <c r="B7919" s="1" t="s">
        <v>210</v>
      </c>
      <c r="C7919">
        <v>47.5289</v>
      </c>
      <c r="D7919">
        <v>-99.784000000000006</v>
      </c>
      <c r="E7919" s="1" t="s">
        <v>17</v>
      </c>
      <c r="F7919" t="s">
        <v>4026</v>
      </c>
      <c r="G7919">
        <v>0</v>
      </c>
      <c r="H7919">
        <v>0</v>
      </c>
      <c r="I7919">
        <v>0</v>
      </c>
    </row>
    <row r="7920" spans="1:9" hidden="1" x14ac:dyDescent="0.3">
      <c r="A7920" s="1" t="s">
        <v>159</v>
      </c>
      <c r="B7920" s="1" t="s">
        <v>210</v>
      </c>
      <c r="C7920">
        <v>47.5289</v>
      </c>
      <c r="D7920">
        <v>-99.784000000000006</v>
      </c>
      <c r="E7920" s="1" t="s">
        <v>18</v>
      </c>
      <c r="F7920" t="s">
        <v>4261</v>
      </c>
      <c r="G7920">
        <v>0</v>
      </c>
      <c r="H7920">
        <v>0</v>
      </c>
      <c r="I7920">
        <v>0</v>
      </c>
    </row>
    <row r="7921" spans="1:9" hidden="1" x14ac:dyDescent="0.3">
      <c r="A7921" s="1" t="s">
        <v>159</v>
      </c>
      <c r="B7921" s="1" t="s">
        <v>210</v>
      </c>
      <c r="C7921">
        <v>47.5289</v>
      </c>
      <c r="D7921">
        <v>-99.784000000000006</v>
      </c>
      <c r="E7921" s="1" t="s">
        <v>19</v>
      </c>
      <c r="F7921" t="s">
        <v>4496</v>
      </c>
      <c r="G7921">
        <v>0</v>
      </c>
      <c r="H7921">
        <v>0</v>
      </c>
      <c r="I7921">
        <v>0</v>
      </c>
    </row>
    <row r="7922" spans="1:9" hidden="1" x14ac:dyDescent="0.3">
      <c r="A7922" s="1" t="s">
        <v>159</v>
      </c>
      <c r="B7922" s="1" t="s">
        <v>210</v>
      </c>
      <c r="C7922">
        <v>47.5289</v>
      </c>
      <c r="D7922">
        <v>-99.784000000000006</v>
      </c>
      <c r="E7922" s="1" t="s">
        <v>20</v>
      </c>
      <c r="F7922" t="s">
        <v>4731</v>
      </c>
      <c r="G7922">
        <v>0</v>
      </c>
      <c r="H7922">
        <v>0</v>
      </c>
      <c r="I7922">
        <v>0</v>
      </c>
    </row>
    <row r="7923" spans="1:9" hidden="1" x14ac:dyDescent="0.3">
      <c r="A7923" s="1" t="s">
        <v>159</v>
      </c>
      <c r="B7923" s="1" t="s">
        <v>210</v>
      </c>
      <c r="C7923">
        <v>47.5289</v>
      </c>
      <c r="D7923">
        <v>-99.784000000000006</v>
      </c>
      <c r="E7923" s="1" t="s">
        <v>21</v>
      </c>
      <c r="F7923" t="s">
        <v>4966</v>
      </c>
      <c r="G7923">
        <v>0</v>
      </c>
      <c r="H7923">
        <v>0</v>
      </c>
      <c r="I7923">
        <v>0</v>
      </c>
    </row>
    <row r="7924" spans="1:9" hidden="1" x14ac:dyDescent="0.3">
      <c r="A7924" s="1" t="s">
        <v>159</v>
      </c>
      <c r="B7924" s="1" t="s">
        <v>210</v>
      </c>
      <c r="C7924">
        <v>47.5289</v>
      </c>
      <c r="D7924">
        <v>-99.784000000000006</v>
      </c>
      <c r="E7924" s="1" t="s">
        <v>22</v>
      </c>
      <c r="F7924" t="s">
        <v>5201</v>
      </c>
      <c r="G7924">
        <v>0</v>
      </c>
      <c r="H7924">
        <v>0</v>
      </c>
      <c r="I7924">
        <v>0</v>
      </c>
    </row>
    <row r="7925" spans="1:9" hidden="1" x14ac:dyDescent="0.3">
      <c r="A7925" s="1" t="s">
        <v>159</v>
      </c>
      <c r="B7925" s="1" t="s">
        <v>210</v>
      </c>
      <c r="C7925">
        <v>47.5289</v>
      </c>
      <c r="D7925">
        <v>-99.784000000000006</v>
      </c>
      <c r="E7925" s="1" t="s">
        <v>23</v>
      </c>
      <c r="F7925" t="s">
        <v>5436</v>
      </c>
      <c r="G7925">
        <v>0</v>
      </c>
      <c r="H7925">
        <v>0</v>
      </c>
      <c r="I7925">
        <v>0</v>
      </c>
    </row>
    <row r="7926" spans="1:9" hidden="1" x14ac:dyDescent="0.3">
      <c r="A7926" s="1" t="s">
        <v>159</v>
      </c>
      <c r="B7926" s="1" t="s">
        <v>210</v>
      </c>
      <c r="C7926">
        <v>47.5289</v>
      </c>
      <c r="D7926">
        <v>-99.784000000000006</v>
      </c>
      <c r="E7926" s="1" t="s">
        <v>24</v>
      </c>
      <c r="F7926" t="s">
        <v>5671</v>
      </c>
      <c r="G7926">
        <v>0</v>
      </c>
      <c r="H7926">
        <v>0</v>
      </c>
      <c r="I7926">
        <v>0</v>
      </c>
    </row>
    <row r="7927" spans="1:9" hidden="1" x14ac:dyDescent="0.3">
      <c r="A7927" s="1" t="s">
        <v>159</v>
      </c>
      <c r="B7927" s="1" t="s">
        <v>210</v>
      </c>
      <c r="C7927">
        <v>47.5289</v>
      </c>
      <c r="D7927">
        <v>-99.784000000000006</v>
      </c>
      <c r="E7927" s="1" t="s">
        <v>25</v>
      </c>
      <c r="F7927" t="s">
        <v>5905</v>
      </c>
      <c r="G7927">
        <v>0</v>
      </c>
      <c r="H7927">
        <v>0</v>
      </c>
      <c r="I7927">
        <v>0</v>
      </c>
    </row>
    <row r="7928" spans="1:9" hidden="1" x14ac:dyDescent="0.3">
      <c r="A7928" s="1" t="s">
        <v>159</v>
      </c>
      <c r="B7928" s="1" t="s">
        <v>210</v>
      </c>
      <c r="C7928">
        <v>47.5289</v>
      </c>
      <c r="D7928">
        <v>-99.784000000000006</v>
      </c>
      <c r="E7928" s="1" t="s">
        <v>26</v>
      </c>
      <c r="F7928" t="s">
        <v>6139</v>
      </c>
      <c r="G7928">
        <v>0</v>
      </c>
      <c r="H7928">
        <v>0</v>
      </c>
      <c r="I7928">
        <v>0</v>
      </c>
    </row>
    <row r="7929" spans="1:9" hidden="1" x14ac:dyDescent="0.3">
      <c r="A7929" s="1" t="s">
        <v>159</v>
      </c>
      <c r="B7929" s="1" t="s">
        <v>210</v>
      </c>
      <c r="C7929">
        <v>47.5289</v>
      </c>
      <c r="D7929">
        <v>-99.784000000000006</v>
      </c>
      <c r="E7929" s="1" t="s">
        <v>27</v>
      </c>
      <c r="F7929" t="s">
        <v>6373</v>
      </c>
      <c r="G7929">
        <v>0</v>
      </c>
      <c r="H7929">
        <v>0</v>
      </c>
      <c r="I7929">
        <v>0</v>
      </c>
    </row>
    <row r="7930" spans="1:9" hidden="1" x14ac:dyDescent="0.3">
      <c r="A7930" s="1" t="s">
        <v>159</v>
      </c>
      <c r="B7930" s="1" t="s">
        <v>210</v>
      </c>
      <c r="C7930">
        <v>47.5289</v>
      </c>
      <c r="D7930">
        <v>-99.784000000000006</v>
      </c>
      <c r="E7930" s="1" t="s">
        <v>28</v>
      </c>
      <c r="F7930" t="s">
        <v>6607</v>
      </c>
      <c r="G7930">
        <v>0</v>
      </c>
      <c r="H7930">
        <v>0</v>
      </c>
      <c r="I7930">
        <v>0</v>
      </c>
    </row>
    <row r="7931" spans="1:9" hidden="1" x14ac:dyDescent="0.3">
      <c r="A7931" s="1" t="s">
        <v>159</v>
      </c>
      <c r="B7931" s="1" t="s">
        <v>210</v>
      </c>
      <c r="C7931">
        <v>47.5289</v>
      </c>
      <c r="D7931">
        <v>-99.784000000000006</v>
      </c>
      <c r="E7931" s="1" t="s">
        <v>29</v>
      </c>
      <c r="F7931" t="s">
        <v>6841</v>
      </c>
      <c r="G7931">
        <v>0</v>
      </c>
      <c r="H7931">
        <v>0</v>
      </c>
      <c r="I7931">
        <v>0</v>
      </c>
    </row>
    <row r="7932" spans="1:9" hidden="1" x14ac:dyDescent="0.3">
      <c r="A7932" s="1" t="s">
        <v>159</v>
      </c>
      <c r="B7932" s="1" t="s">
        <v>210</v>
      </c>
      <c r="C7932">
        <v>47.5289</v>
      </c>
      <c r="D7932">
        <v>-99.784000000000006</v>
      </c>
      <c r="E7932" s="1" t="s">
        <v>30</v>
      </c>
      <c r="F7932" t="s">
        <v>7075</v>
      </c>
      <c r="G7932">
        <v>0</v>
      </c>
      <c r="H7932">
        <v>0</v>
      </c>
      <c r="I7932">
        <v>0</v>
      </c>
    </row>
    <row r="7933" spans="1:9" hidden="1" x14ac:dyDescent="0.3">
      <c r="A7933" s="1" t="s">
        <v>159</v>
      </c>
      <c r="B7933" s="1" t="s">
        <v>210</v>
      </c>
      <c r="C7933">
        <v>47.5289</v>
      </c>
      <c r="D7933">
        <v>-99.784000000000006</v>
      </c>
      <c r="E7933" s="1" t="s">
        <v>31</v>
      </c>
      <c r="F7933" t="s">
        <v>7309</v>
      </c>
      <c r="G7933">
        <v>0</v>
      </c>
      <c r="H7933">
        <v>0</v>
      </c>
      <c r="I7933">
        <v>0</v>
      </c>
    </row>
    <row r="7934" spans="1:9" hidden="1" x14ac:dyDescent="0.3">
      <c r="A7934" s="1" t="s">
        <v>159</v>
      </c>
      <c r="B7934" s="1" t="s">
        <v>210</v>
      </c>
      <c r="C7934">
        <v>47.5289</v>
      </c>
      <c r="D7934">
        <v>-99.784000000000006</v>
      </c>
      <c r="E7934" s="1" t="s">
        <v>32</v>
      </c>
      <c r="F7934" t="s">
        <v>7543</v>
      </c>
      <c r="G7934">
        <v>0</v>
      </c>
      <c r="H7934">
        <v>0</v>
      </c>
      <c r="I7934">
        <v>0</v>
      </c>
    </row>
    <row r="7935" spans="1:9" hidden="1" x14ac:dyDescent="0.3">
      <c r="A7935" s="1" t="s">
        <v>159</v>
      </c>
      <c r="B7935" s="1" t="s">
        <v>210</v>
      </c>
      <c r="C7935">
        <v>47.5289</v>
      </c>
      <c r="D7935">
        <v>-99.784000000000006</v>
      </c>
      <c r="E7935" s="1" t="s">
        <v>33</v>
      </c>
      <c r="F7935" t="s">
        <v>7777</v>
      </c>
      <c r="G7935">
        <v>0</v>
      </c>
      <c r="H7935">
        <v>0</v>
      </c>
      <c r="I7935">
        <v>0</v>
      </c>
    </row>
    <row r="7936" spans="1:9" hidden="1" x14ac:dyDescent="0.3">
      <c r="A7936" s="1" t="s">
        <v>159</v>
      </c>
      <c r="B7936" s="1" t="s">
        <v>210</v>
      </c>
      <c r="C7936">
        <v>47.5289</v>
      </c>
      <c r="D7936">
        <v>-99.784000000000006</v>
      </c>
      <c r="E7936" s="1" t="s">
        <v>34</v>
      </c>
      <c r="F7936" t="s">
        <v>8011</v>
      </c>
      <c r="G7936">
        <v>0</v>
      </c>
      <c r="H7936">
        <v>0</v>
      </c>
      <c r="I7936">
        <v>0</v>
      </c>
    </row>
    <row r="7937" spans="1:9" hidden="1" x14ac:dyDescent="0.3">
      <c r="A7937" s="1" t="s">
        <v>159</v>
      </c>
      <c r="B7937" s="1" t="s">
        <v>210</v>
      </c>
      <c r="C7937">
        <v>47.5289</v>
      </c>
      <c r="D7937">
        <v>-99.784000000000006</v>
      </c>
      <c r="E7937" s="1" t="s">
        <v>35</v>
      </c>
      <c r="F7937" t="s">
        <v>8243</v>
      </c>
      <c r="G7937">
        <v>0</v>
      </c>
      <c r="H7937">
        <v>0</v>
      </c>
      <c r="I7937">
        <v>0</v>
      </c>
    </row>
    <row r="7938" spans="1:9" hidden="1" x14ac:dyDescent="0.3">
      <c r="A7938" s="1" t="s">
        <v>159</v>
      </c>
      <c r="B7938" s="1" t="s">
        <v>210</v>
      </c>
      <c r="C7938">
        <v>47.5289</v>
      </c>
      <c r="D7938">
        <v>-99.784000000000006</v>
      </c>
      <c r="E7938" s="1" t="s">
        <v>36</v>
      </c>
      <c r="F7938" t="s">
        <v>8475</v>
      </c>
      <c r="G7938">
        <v>0</v>
      </c>
      <c r="H7938">
        <v>0</v>
      </c>
      <c r="I7938">
        <v>0</v>
      </c>
    </row>
    <row r="7939" spans="1:9" hidden="1" x14ac:dyDescent="0.3">
      <c r="A7939" s="1" t="s">
        <v>159</v>
      </c>
      <c r="B7939" s="1" t="s">
        <v>210</v>
      </c>
      <c r="C7939">
        <v>47.5289</v>
      </c>
      <c r="D7939">
        <v>-99.784000000000006</v>
      </c>
      <c r="E7939" s="1" t="s">
        <v>37</v>
      </c>
      <c r="F7939" t="s">
        <v>8706</v>
      </c>
      <c r="G7939">
        <v>0</v>
      </c>
      <c r="H7939">
        <v>0</v>
      </c>
      <c r="I7939">
        <v>0</v>
      </c>
    </row>
    <row r="7940" spans="1:9" hidden="1" x14ac:dyDescent="0.3">
      <c r="A7940" s="1" t="s">
        <v>159</v>
      </c>
      <c r="B7940" s="1" t="s">
        <v>210</v>
      </c>
      <c r="C7940">
        <v>47.5289</v>
      </c>
      <c r="D7940">
        <v>-99.784000000000006</v>
      </c>
      <c r="E7940" s="1" t="s">
        <v>38</v>
      </c>
      <c r="F7940" t="s">
        <v>8937</v>
      </c>
      <c r="G7940">
        <v>0</v>
      </c>
      <c r="H7940">
        <v>0</v>
      </c>
      <c r="I7940">
        <v>0</v>
      </c>
    </row>
    <row r="7941" spans="1:9" hidden="1" x14ac:dyDescent="0.3">
      <c r="A7941" s="1" t="s">
        <v>159</v>
      </c>
      <c r="B7941" s="1" t="s">
        <v>210</v>
      </c>
      <c r="C7941">
        <v>47.5289</v>
      </c>
      <c r="D7941">
        <v>-99.784000000000006</v>
      </c>
      <c r="E7941" s="1" t="s">
        <v>39</v>
      </c>
      <c r="F7941" t="s">
        <v>9168</v>
      </c>
      <c r="G7941">
        <v>0</v>
      </c>
      <c r="H7941">
        <v>0</v>
      </c>
      <c r="I7941">
        <v>0</v>
      </c>
    </row>
    <row r="7942" spans="1:9" hidden="1" x14ac:dyDescent="0.3">
      <c r="A7942" s="1" t="s">
        <v>159</v>
      </c>
      <c r="B7942" s="1" t="s">
        <v>210</v>
      </c>
      <c r="C7942">
        <v>47.5289</v>
      </c>
      <c r="D7942">
        <v>-99.784000000000006</v>
      </c>
      <c r="E7942" s="1" t="s">
        <v>40</v>
      </c>
      <c r="F7942" t="s">
        <v>9399</v>
      </c>
      <c r="G7942">
        <v>0</v>
      </c>
      <c r="H7942">
        <v>0</v>
      </c>
      <c r="I7942">
        <v>0</v>
      </c>
    </row>
    <row r="7943" spans="1:9" hidden="1" x14ac:dyDescent="0.3">
      <c r="A7943" s="1" t="s">
        <v>159</v>
      </c>
      <c r="B7943" s="1" t="s">
        <v>210</v>
      </c>
      <c r="C7943">
        <v>47.5289</v>
      </c>
      <c r="D7943">
        <v>-99.784000000000006</v>
      </c>
      <c r="E7943" s="1" t="s">
        <v>41</v>
      </c>
      <c r="F7943" t="s">
        <v>9630</v>
      </c>
      <c r="G7943">
        <v>0</v>
      </c>
      <c r="H7943">
        <v>0</v>
      </c>
      <c r="I7943">
        <v>0</v>
      </c>
    </row>
    <row r="7944" spans="1:9" hidden="1" x14ac:dyDescent="0.3">
      <c r="A7944" s="1" t="s">
        <v>159</v>
      </c>
      <c r="B7944" s="1" t="s">
        <v>210</v>
      </c>
      <c r="C7944">
        <v>47.5289</v>
      </c>
      <c r="D7944">
        <v>-99.784000000000006</v>
      </c>
      <c r="E7944" s="1" t="s">
        <v>42</v>
      </c>
      <c r="F7944" t="s">
        <v>9861</v>
      </c>
      <c r="G7944">
        <v>0</v>
      </c>
      <c r="H7944">
        <v>0</v>
      </c>
      <c r="I7944">
        <v>0</v>
      </c>
    </row>
    <row r="7945" spans="1:9" hidden="1" x14ac:dyDescent="0.3">
      <c r="A7945" s="1" t="s">
        <v>159</v>
      </c>
      <c r="B7945" s="1" t="s">
        <v>210</v>
      </c>
      <c r="C7945">
        <v>47.5289</v>
      </c>
      <c r="D7945">
        <v>-99.784000000000006</v>
      </c>
      <c r="E7945" s="1" t="s">
        <v>43</v>
      </c>
      <c r="F7945" t="s">
        <v>10090</v>
      </c>
      <c r="G7945">
        <v>0</v>
      </c>
      <c r="H7945">
        <v>0</v>
      </c>
      <c r="I7945">
        <v>0</v>
      </c>
    </row>
    <row r="7946" spans="1:9" hidden="1" x14ac:dyDescent="0.3">
      <c r="A7946" s="1" t="s">
        <v>159</v>
      </c>
      <c r="B7946" s="1" t="s">
        <v>210</v>
      </c>
      <c r="C7946">
        <v>47.5289</v>
      </c>
      <c r="D7946">
        <v>-99.784000000000006</v>
      </c>
      <c r="E7946" s="1" t="s">
        <v>44</v>
      </c>
      <c r="F7946" t="s">
        <v>10318</v>
      </c>
      <c r="G7946">
        <v>0</v>
      </c>
      <c r="H7946">
        <v>0</v>
      </c>
      <c r="I7946">
        <v>0</v>
      </c>
    </row>
    <row r="7947" spans="1:9" hidden="1" x14ac:dyDescent="0.3">
      <c r="A7947" s="1" t="s">
        <v>159</v>
      </c>
      <c r="B7947" s="1" t="s">
        <v>210</v>
      </c>
      <c r="C7947">
        <v>47.5289</v>
      </c>
      <c r="D7947">
        <v>-99.784000000000006</v>
      </c>
      <c r="E7947" s="1" t="s">
        <v>45</v>
      </c>
      <c r="F7947" t="s">
        <v>10539</v>
      </c>
      <c r="G7947">
        <v>0</v>
      </c>
      <c r="H7947">
        <v>0</v>
      </c>
      <c r="I7947">
        <v>0</v>
      </c>
    </row>
    <row r="7948" spans="1:9" hidden="1" x14ac:dyDescent="0.3">
      <c r="A7948" s="1" t="s">
        <v>159</v>
      </c>
      <c r="B7948" s="1" t="s">
        <v>210</v>
      </c>
      <c r="C7948">
        <v>47.5289</v>
      </c>
      <c r="D7948">
        <v>-99.784000000000006</v>
      </c>
      <c r="E7948" s="1" t="s">
        <v>46</v>
      </c>
      <c r="F7948" t="s">
        <v>10755</v>
      </c>
      <c r="G7948">
        <v>0</v>
      </c>
      <c r="H7948">
        <v>0</v>
      </c>
      <c r="I7948">
        <v>0</v>
      </c>
    </row>
    <row r="7949" spans="1:9" hidden="1" x14ac:dyDescent="0.3">
      <c r="A7949" s="1" t="s">
        <v>159</v>
      </c>
      <c r="B7949" s="1" t="s">
        <v>210</v>
      </c>
      <c r="C7949">
        <v>47.5289</v>
      </c>
      <c r="D7949">
        <v>-99.784000000000006</v>
      </c>
      <c r="E7949" s="1" t="s">
        <v>47</v>
      </c>
      <c r="F7949" t="s">
        <v>10970</v>
      </c>
      <c r="G7949">
        <v>0</v>
      </c>
      <c r="H7949">
        <v>0</v>
      </c>
      <c r="I7949">
        <v>0</v>
      </c>
    </row>
    <row r="7950" spans="1:9" hidden="1" x14ac:dyDescent="0.3">
      <c r="A7950" s="1" t="s">
        <v>159</v>
      </c>
      <c r="B7950" s="1" t="s">
        <v>210</v>
      </c>
      <c r="C7950">
        <v>47.5289</v>
      </c>
      <c r="D7950">
        <v>-99.784000000000006</v>
      </c>
      <c r="E7950" s="1" t="s">
        <v>48</v>
      </c>
      <c r="F7950" t="s">
        <v>11773</v>
      </c>
      <c r="G7950">
        <v>0</v>
      </c>
      <c r="H7950">
        <v>0</v>
      </c>
      <c r="I7950">
        <v>0</v>
      </c>
    </row>
    <row r="7951" spans="1:9" hidden="1" x14ac:dyDescent="0.3">
      <c r="A7951" s="1" t="s">
        <v>159</v>
      </c>
      <c r="B7951" s="1" t="s">
        <v>210</v>
      </c>
      <c r="C7951">
        <v>47.5289</v>
      </c>
      <c r="D7951">
        <v>-99.784000000000006</v>
      </c>
      <c r="E7951" s="1" t="s">
        <v>49</v>
      </c>
      <c r="F7951" t="s">
        <v>11964</v>
      </c>
      <c r="G7951">
        <v>0</v>
      </c>
      <c r="H7951">
        <v>0</v>
      </c>
      <c r="I7951">
        <v>0</v>
      </c>
    </row>
    <row r="7952" spans="1:9" hidden="1" x14ac:dyDescent="0.3">
      <c r="A7952" s="1" t="s">
        <v>159</v>
      </c>
      <c r="B7952" s="1" t="s">
        <v>210</v>
      </c>
      <c r="C7952">
        <v>47.5289</v>
      </c>
      <c r="D7952">
        <v>-99.784000000000006</v>
      </c>
      <c r="E7952" s="1" t="s">
        <v>50</v>
      </c>
      <c r="F7952" t="s">
        <v>12136</v>
      </c>
      <c r="G7952">
        <v>0</v>
      </c>
      <c r="H7952">
        <v>0</v>
      </c>
      <c r="I7952">
        <v>0</v>
      </c>
    </row>
    <row r="7953" spans="1:9" hidden="1" x14ac:dyDescent="0.3">
      <c r="A7953" s="1" t="s">
        <v>159</v>
      </c>
      <c r="B7953" s="1" t="s">
        <v>210</v>
      </c>
      <c r="C7953">
        <v>47.5289</v>
      </c>
      <c r="D7953">
        <v>-99.784000000000006</v>
      </c>
      <c r="E7953" s="1" t="s">
        <v>51</v>
      </c>
      <c r="F7953" t="s">
        <v>12285</v>
      </c>
      <c r="G7953">
        <v>0</v>
      </c>
      <c r="H7953">
        <v>0</v>
      </c>
      <c r="I7953">
        <v>0</v>
      </c>
    </row>
    <row r="7954" spans="1:9" hidden="1" x14ac:dyDescent="0.3">
      <c r="A7954" s="1" t="s">
        <v>159</v>
      </c>
      <c r="B7954" s="1" t="s">
        <v>210</v>
      </c>
      <c r="C7954">
        <v>47.5289</v>
      </c>
      <c r="D7954">
        <v>-99.784000000000006</v>
      </c>
      <c r="E7954" s="1" t="s">
        <v>52</v>
      </c>
      <c r="F7954" t="s">
        <v>11138</v>
      </c>
      <c r="G7954">
        <v>0</v>
      </c>
      <c r="H7954">
        <v>0</v>
      </c>
      <c r="I7954">
        <v>0</v>
      </c>
    </row>
    <row r="7955" spans="1:9" hidden="1" x14ac:dyDescent="0.3">
      <c r="A7955" s="1" t="s">
        <v>159</v>
      </c>
      <c r="B7955" s="1" t="s">
        <v>210</v>
      </c>
      <c r="C7955">
        <v>47.5289</v>
      </c>
      <c r="D7955">
        <v>-99.784000000000006</v>
      </c>
      <c r="E7955" s="1" t="s">
        <v>53</v>
      </c>
      <c r="F7955" t="s">
        <v>11337</v>
      </c>
      <c r="G7955">
        <v>0</v>
      </c>
      <c r="H7955">
        <v>0</v>
      </c>
      <c r="I7955">
        <v>0</v>
      </c>
    </row>
    <row r="7956" spans="1:9" hidden="1" x14ac:dyDescent="0.3">
      <c r="A7956" s="1" t="s">
        <v>159</v>
      </c>
      <c r="B7956" s="1" t="s">
        <v>210</v>
      </c>
      <c r="C7956">
        <v>47.5289</v>
      </c>
      <c r="D7956">
        <v>-99.784000000000006</v>
      </c>
      <c r="E7956" s="1" t="s">
        <v>54</v>
      </c>
      <c r="F7956" t="s">
        <v>17613</v>
      </c>
      <c r="G7956">
        <v>0</v>
      </c>
      <c r="H7956">
        <v>1</v>
      </c>
      <c r="I7956">
        <v>0</v>
      </c>
    </row>
    <row r="7957" spans="1:9" hidden="1" x14ac:dyDescent="0.3">
      <c r="A7957" s="1" t="s">
        <v>159</v>
      </c>
      <c r="B7957" s="1" t="s">
        <v>210</v>
      </c>
      <c r="C7957">
        <v>47.5289</v>
      </c>
      <c r="D7957">
        <v>-99.784000000000006</v>
      </c>
      <c r="E7957" s="1" t="s">
        <v>21548</v>
      </c>
      <c r="F7957" t="s">
        <v>21701</v>
      </c>
      <c r="G7957">
        <v>0</v>
      </c>
      <c r="H7957">
        <v>1</v>
      </c>
      <c r="I7957">
        <v>0</v>
      </c>
    </row>
    <row r="7958" spans="1:9" hidden="1" x14ac:dyDescent="0.3">
      <c r="A7958" s="1" t="s">
        <v>159</v>
      </c>
      <c r="B7958" s="1" t="s">
        <v>211</v>
      </c>
      <c r="C7958">
        <v>44.299799999999998</v>
      </c>
      <c r="D7958">
        <v>-99.438800000000001</v>
      </c>
      <c r="E7958" s="1" t="s">
        <v>4</v>
      </c>
      <c r="F7958" t="s">
        <v>927</v>
      </c>
      <c r="G7958">
        <v>0</v>
      </c>
      <c r="H7958">
        <v>0</v>
      </c>
      <c r="I7958">
        <v>0</v>
      </c>
    </row>
    <row r="7959" spans="1:9" hidden="1" x14ac:dyDescent="0.3">
      <c r="A7959" s="1" t="s">
        <v>159</v>
      </c>
      <c r="B7959" s="1" t="s">
        <v>211</v>
      </c>
      <c r="C7959">
        <v>44.299799999999998</v>
      </c>
      <c r="D7959">
        <v>-99.438800000000001</v>
      </c>
      <c r="E7959" s="1" t="s">
        <v>5</v>
      </c>
      <c r="F7959" t="s">
        <v>1169</v>
      </c>
      <c r="G7959">
        <v>0</v>
      </c>
      <c r="H7959">
        <v>0</v>
      </c>
      <c r="I7959">
        <v>0</v>
      </c>
    </row>
    <row r="7960" spans="1:9" hidden="1" x14ac:dyDescent="0.3">
      <c r="A7960" s="1" t="s">
        <v>159</v>
      </c>
      <c r="B7960" s="1" t="s">
        <v>211</v>
      </c>
      <c r="C7960">
        <v>44.299799999999998</v>
      </c>
      <c r="D7960">
        <v>-99.438800000000001</v>
      </c>
      <c r="E7960" s="1" t="s">
        <v>6</v>
      </c>
      <c r="F7960" t="s">
        <v>1411</v>
      </c>
      <c r="G7960">
        <v>0</v>
      </c>
      <c r="H7960">
        <v>0</v>
      </c>
      <c r="I7960">
        <v>0</v>
      </c>
    </row>
    <row r="7961" spans="1:9" hidden="1" x14ac:dyDescent="0.3">
      <c r="A7961" s="1" t="s">
        <v>159</v>
      </c>
      <c r="B7961" s="1" t="s">
        <v>211</v>
      </c>
      <c r="C7961">
        <v>44.299799999999998</v>
      </c>
      <c r="D7961">
        <v>-99.438800000000001</v>
      </c>
      <c r="E7961" s="1" t="s">
        <v>7</v>
      </c>
      <c r="F7961" t="s">
        <v>1652</v>
      </c>
      <c r="G7961">
        <v>0</v>
      </c>
      <c r="H7961">
        <v>0</v>
      </c>
      <c r="I7961">
        <v>0</v>
      </c>
    </row>
    <row r="7962" spans="1:9" hidden="1" x14ac:dyDescent="0.3">
      <c r="A7962" s="1" t="s">
        <v>159</v>
      </c>
      <c r="B7962" s="1" t="s">
        <v>211</v>
      </c>
      <c r="C7962">
        <v>44.299799999999998</v>
      </c>
      <c r="D7962">
        <v>-99.438800000000001</v>
      </c>
      <c r="E7962" s="1" t="s">
        <v>8</v>
      </c>
      <c r="F7962" t="s">
        <v>1893</v>
      </c>
      <c r="G7962">
        <v>0</v>
      </c>
      <c r="H7962">
        <v>0</v>
      </c>
      <c r="I7962">
        <v>0</v>
      </c>
    </row>
    <row r="7963" spans="1:9" hidden="1" x14ac:dyDescent="0.3">
      <c r="A7963" s="1" t="s">
        <v>159</v>
      </c>
      <c r="B7963" s="1" t="s">
        <v>211</v>
      </c>
      <c r="C7963">
        <v>44.299799999999998</v>
      </c>
      <c r="D7963">
        <v>-99.438800000000001</v>
      </c>
      <c r="E7963" s="1" t="s">
        <v>9</v>
      </c>
      <c r="F7963" t="s">
        <v>2131</v>
      </c>
      <c r="G7963">
        <v>0</v>
      </c>
      <c r="H7963">
        <v>0</v>
      </c>
      <c r="I7963">
        <v>0</v>
      </c>
    </row>
    <row r="7964" spans="1:9" hidden="1" x14ac:dyDescent="0.3">
      <c r="A7964" s="1" t="s">
        <v>159</v>
      </c>
      <c r="B7964" s="1" t="s">
        <v>211</v>
      </c>
      <c r="C7964">
        <v>44.299799999999998</v>
      </c>
      <c r="D7964">
        <v>-99.438800000000001</v>
      </c>
      <c r="E7964" s="1" t="s">
        <v>10</v>
      </c>
      <c r="F7964" t="s">
        <v>2369</v>
      </c>
      <c r="G7964">
        <v>0</v>
      </c>
      <c r="H7964">
        <v>0</v>
      </c>
      <c r="I7964">
        <v>0</v>
      </c>
    </row>
    <row r="7965" spans="1:9" hidden="1" x14ac:dyDescent="0.3">
      <c r="A7965" s="1" t="s">
        <v>159</v>
      </c>
      <c r="B7965" s="1" t="s">
        <v>211</v>
      </c>
      <c r="C7965">
        <v>44.299799999999998</v>
      </c>
      <c r="D7965">
        <v>-99.438800000000001</v>
      </c>
      <c r="E7965" s="1" t="s">
        <v>11</v>
      </c>
      <c r="F7965" t="s">
        <v>2607</v>
      </c>
      <c r="G7965">
        <v>0</v>
      </c>
      <c r="H7965">
        <v>0</v>
      </c>
      <c r="I7965">
        <v>0</v>
      </c>
    </row>
    <row r="7966" spans="1:9" hidden="1" x14ac:dyDescent="0.3">
      <c r="A7966" s="1" t="s">
        <v>159</v>
      </c>
      <c r="B7966" s="1" t="s">
        <v>211</v>
      </c>
      <c r="C7966">
        <v>44.299799999999998</v>
      </c>
      <c r="D7966">
        <v>-99.438800000000001</v>
      </c>
      <c r="E7966" s="1" t="s">
        <v>12</v>
      </c>
      <c r="F7966" t="s">
        <v>2845</v>
      </c>
      <c r="G7966">
        <v>0</v>
      </c>
      <c r="H7966">
        <v>0</v>
      </c>
      <c r="I7966">
        <v>0</v>
      </c>
    </row>
    <row r="7967" spans="1:9" hidden="1" x14ac:dyDescent="0.3">
      <c r="A7967" s="1" t="s">
        <v>159</v>
      </c>
      <c r="B7967" s="1" t="s">
        <v>211</v>
      </c>
      <c r="C7967">
        <v>44.299799999999998</v>
      </c>
      <c r="D7967">
        <v>-99.438800000000001</v>
      </c>
      <c r="E7967" s="1" t="s">
        <v>13</v>
      </c>
      <c r="F7967" t="s">
        <v>3083</v>
      </c>
      <c r="G7967">
        <v>0</v>
      </c>
      <c r="H7967">
        <v>0</v>
      </c>
      <c r="I7967">
        <v>0</v>
      </c>
    </row>
    <row r="7968" spans="1:9" hidden="1" x14ac:dyDescent="0.3">
      <c r="A7968" s="1" t="s">
        <v>159</v>
      </c>
      <c r="B7968" s="1" t="s">
        <v>211</v>
      </c>
      <c r="C7968">
        <v>44.299799999999998</v>
      </c>
      <c r="D7968">
        <v>-99.438800000000001</v>
      </c>
      <c r="E7968" s="1" t="s">
        <v>14</v>
      </c>
      <c r="F7968" t="s">
        <v>3320</v>
      </c>
      <c r="G7968">
        <v>0</v>
      </c>
      <c r="H7968">
        <v>0</v>
      </c>
      <c r="I7968">
        <v>0</v>
      </c>
    </row>
    <row r="7969" spans="1:9" hidden="1" x14ac:dyDescent="0.3">
      <c r="A7969" s="1" t="s">
        <v>159</v>
      </c>
      <c r="B7969" s="1" t="s">
        <v>211</v>
      </c>
      <c r="C7969">
        <v>44.299799999999998</v>
      </c>
      <c r="D7969">
        <v>-99.438800000000001</v>
      </c>
      <c r="E7969" s="1" t="s">
        <v>15</v>
      </c>
      <c r="F7969" t="s">
        <v>3556</v>
      </c>
      <c r="G7969">
        <v>0</v>
      </c>
      <c r="H7969">
        <v>0</v>
      </c>
      <c r="I7969">
        <v>0</v>
      </c>
    </row>
    <row r="7970" spans="1:9" hidden="1" x14ac:dyDescent="0.3">
      <c r="A7970" s="1" t="s">
        <v>159</v>
      </c>
      <c r="B7970" s="1" t="s">
        <v>211</v>
      </c>
      <c r="C7970">
        <v>44.299799999999998</v>
      </c>
      <c r="D7970">
        <v>-99.438800000000001</v>
      </c>
      <c r="E7970" s="1" t="s">
        <v>16</v>
      </c>
      <c r="F7970" t="s">
        <v>3792</v>
      </c>
      <c r="G7970">
        <v>0</v>
      </c>
      <c r="H7970">
        <v>0</v>
      </c>
      <c r="I7970">
        <v>0</v>
      </c>
    </row>
    <row r="7971" spans="1:9" hidden="1" x14ac:dyDescent="0.3">
      <c r="A7971" s="1" t="s">
        <v>159</v>
      </c>
      <c r="B7971" s="1" t="s">
        <v>211</v>
      </c>
      <c r="C7971">
        <v>44.299799999999998</v>
      </c>
      <c r="D7971">
        <v>-99.438800000000001</v>
      </c>
      <c r="E7971" s="1" t="s">
        <v>17</v>
      </c>
      <c r="F7971" t="s">
        <v>4027</v>
      </c>
      <c r="G7971">
        <v>0</v>
      </c>
      <c r="H7971">
        <v>0</v>
      </c>
      <c r="I7971">
        <v>0</v>
      </c>
    </row>
    <row r="7972" spans="1:9" hidden="1" x14ac:dyDescent="0.3">
      <c r="A7972" s="1" t="s">
        <v>159</v>
      </c>
      <c r="B7972" s="1" t="s">
        <v>211</v>
      </c>
      <c r="C7972">
        <v>44.299799999999998</v>
      </c>
      <c r="D7972">
        <v>-99.438800000000001</v>
      </c>
      <c r="E7972" s="1" t="s">
        <v>18</v>
      </c>
      <c r="F7972" t="s">
        <v>4262</v>
      </c>
      <c r="G7972">
        <v>0</v>
      </c>
      <c r="H7972">
        <v>0</v>
      </c>
      <c r="I7972">
        <v>0</v>
      </c>
    </row>
    <row r="7973" spans="1:9" hidden="1" x14ac:dyDescent="0.3">
      <c r="A7973" s="1" t="s">
        <v>159</v>
      </c>
      <c r="B7973" s="1" t="s">
        <v>211</v>
      </c>
      <c r="C7973">
        <v>44.299799999999998</v>
      </c>
      <c r="D7973">
        <v>-99.438800000000001</v>
      </c>
      <c r="E7973" s="1" t="s">
        <v>19</v>
      </c>
      <c r="F7973" t="s">
        <v>4497</v>
      </c>
      <c r="G7973">
        <v>0</v>
      </c>
      <c r="H7973">
        <v>0</v>
      </c>
      <c r="I7973">
        <v>0</v>
      </c>
    </row>
    <row r="7974" spans="1:9" hidden="1" x14ac:dyDescent="0.3">
      <c r="A7974" s="1" t="s">
        <v>159</v>
      </c>
      <c r="B7974" s="1" t="s">
        <v>211</v>
      </c>
      <c r="C7974">
        <v>44.299799999999998</v>
      </c>
      <c r="D7974">
        <v>-99.438800000000001</v>
      </c>
      <c r="E7974" s="1" t="s">
        <v>20</v>
      </c>
      <c r="F7974" t="s">
        <v>4732</v>
      </c>
      <c r="G7974">
        <v>0</v>
      </c>
      <c r="H7974">
        <v>0</v>
      </c>
      <c r="I7974">
        <v>0</v>
      </c>
    </row>
    <row r="7975" spans="1:9" hidden="1" x14ac:dyDescent="0.3">
      <c r="A7975" s="1" t="s">
        <v>159</v>
      </c>
      <c r="B7975" s="1" t="s">
        <v>211</v>
      </c>
      <c r="C7975">
        <v>44.299799999999998</v>
      </c>
      <c r="D7975">
        <v>-99.438800000000001</v>
      </c>
      <c r="E7975" s="1" t="s">
        <v>21</v>
      </c>
      <c r="F7975" t="s">
        <v>4967</v>
      </c>
      <c r="G7975">
        <v>0</v>
      </c>
      <c r="H7975">
        <v>0</v>
      </c>
      <c r="I7975">
        <v>0</v>
      </c>
    </row>
    <row r="7976" spans="1:9" hidden="1" x14ac:dyDescent="0.3">
      <c r="A7976" s="1" t="s">
        <v>159</v>
      </c>
      <c r="B7976" s="1" t="s">
        <v>211</v>
      </c>
      <c r="C7976">
        <v>44.299799999999998</v>
      </c>
      <c r="D7976">
        <v>-99.438800000000001</v>
      </c>
      <c r="E7976" s="1" t="s">
        <v>22</v>
      </c>
      <c r="F7976" t="s">
        <v>5202</v>
      </c>
      <c r="G7976">
        <v>0</v>
      </c>
      <c r="H7976">
        <v>0</v>
      </c>
      <c r="I7976">
        <v>0</v>
      </c>
    </row>
    <row r="7977" spans="1:9" hidden="1" x14ac:dyDescent="0.3">
      <c r="A7977" s="1" t="s">
        <v>159</v>
      </c>
      <c r="B7977" s="1" t="s">
        <v>211</v>
      </c>
      <c r="C7977">
        <v>44.299799999999998</v>
      </c>
      <c r="D7977">
        <v>-99.438800000000001</v>
      </c>
      <c r="E7977" s="1" t="s">
        <v>23</v>
      </c>
      <c r="F7977" t="s">
        <v>5437</v>
      </c>
      <c r="G7977">
        <v>0</v>
      </c>
      <c r="H7977">
        <v>0</v>
      </c>
      <c r="I7977">
        <v>0</v>
      </c>
    </row>
    <row r="7978" spans="1:9" hidden="1" x14ac:dyDescent="0.3">
      <c r="A7978" s="1" t="s">
        <v>159</v>
      </c>
      <c r="B7978" s="1" t="s">
        <v>211</v>
      </c>
      <c r="C7978">
        <v>44.299799999999998</v>
      </c>
      <c r="D7978">
        <v>-99.438800000000001</v>
      </c>
      <c r="E7978" s="1" t="s">
        <v>24</v>
      </c>
      <c r="F7978" t="s">
        <v>5672</v>
      </c>
      <c r="G7978">
        <v>0</v>
      </c>
      <c r="H7978">
        <v>0</v>
      </c>
      <c r="I7978">
        <v>0</v>
      </c>
    </row>
    <row r="7979" spans="1:9" hidden="1" x14ac:dyDescent="0.3">
      <c r="A7979" s="1" t="s">
        <v>159</v>
      </c>
      <c r="B7979" s="1" t="s">
        <v>211</v>
      </c>
      <c r="C7979">
        <v>44.299799999999998</v>
      </c>
      <c r="D7979">
        <v>-99.438800000000001</v>
      </c>
      <c r="E7979" s="1" t="s">
        <v>25</v>
      </c>
      <c r="F7979" t="s">
        <v>5906</v>
      </c>
      <c r="G7979">
        <v>0</v>
      </c>
      <c r="H7979">
        <v>0</v>
      </c>
      <c r="I7979">
        <v>0</v>
      </c>
    </row>
    <row r="7980" spans="1:9" hidden="1" x14ac:dyDescent="0.3">
      <c r="A7980" s="1" t="s">
        <v>159</v>
      </c>
      <c r="B7980" s="1" t="s">
        <v>211</v>
      </c>
      <c r="C7980">
        <v>44.299799999999998</v>
      </c>
      <c r="D7980">
        <v>-99.438800000000001</v>
      </c>
      <c r="E7980" s="1" t="s">
        <v>26</v>
      </c>
      <c r="F7980" t="s">
        <v>6140</v>
      </c>
      <c r="G7980">
        <v>0</v>
      </c>
      <c r="H7980">
        <v>0</v>
      </c>
      <c r="I7980">
        <v>0</v>
      </c>
    </row>
    <row r="7981" spans="1:9" hidden="1" x14ac:dyDescent="0.3">
      <c r="A7981" s="1" t="s">
        <v>159</v>
      </c>
      <c r="B7981" s="1" t="s">
        <v>211</v>
      </c>
      <c r="C7981">
        <v>44.299799999999998</v>
      </c>
      <c r="D7981">
        <v>-99.438800000000001</v>
      </c>
      <c r="E7981" s="1" t="s">
        <v>27</v>
      </c>
      <c r="F7981" t="s">
        <v>6374</v>
      </c>
      <c r="G7981">
        <v>0</v>
      </c>
      <c r="H7981">
        <v>0</v>
      </c>
      <c r="I7981">
        <v>0</v>
      </c>
    </row>
    <row r="7982" spans="1:9" hidden="1" x14ac:dyDescent="0.3">
      <c r="A7982" s="1" t="s">
        <v>159</v>
      </c>
      <c r="B7982" s="1" t="s">
        <v>211</v>
      </c>
      <c r="C7982">
        <v>44.299799999999998</v>
      </c>
      <c r="D7982">
        <v>-99.438800000000001</v>
      </c>
      <c r="E7982" s="1" t="s">
        <v>28</v>
      </c>
      <c r="F7982" t="s">
        <v>6608</v>
      </c>
      <c r="G7982">
        <v>0</v>
      </c>
      <c r="H7982">
        <v>0</v>
      </c>
      <c r="I7982">
        <v>0</v>
      </c>
    </row>
    <row r="7983" spans="1:9" hidden="1" x14ac:dyDescent="0.3">
      <c r="A7983" s="1" t="s">
        <v>159</v>
      </c>
      <c r="B7983" s="1" t="s">
        <v>211</v>
      </c>
      <c r="C7983">
        <v>44.299799999999998</v>
      </c>
      <c r="D7983">
        <v>-99.438800000000001</v>
      </c>
      <c r="E7983" s="1" t="s">
        <v>29</v>
      </c>
      <c r="F7983" t="s">
        <v>6842</v>
      </c>
      <c r="G7983">
        <v>0</v>
      </c>
      <c r="H7983">
        <v>0</v>
      </c>
      <c r="I7983">
        <v>0</v>
      </c>
    </row>
    <row r="7984" spans="1:9" hidden="1" x14ac:dyDescent="0.3">
      <c r="A7984" s="1" t="s">
        <v>159</v>
      </c>
      <c r="B7984" s="1" t="s">
        <v>211</v>
      </c>
      <c r="C7984">
        <v>44.299799999999998</v>
      </c>
      <c r="D7984">
        <v>-99.438800000000001</v>
      </c>
      <c r="E7984" s="1" t="s">
        <v>30</v>
      </c>
      <c r="F7984" t="s">
        <v>7076</v>
      </c>
      <c r="G7984">
        <v>0</v>
      </c>
      <c r="H7984">
        <v>0</v>
      </c>
      <c r="I7984">
        <v>0</v>
      </c>
    </row>
    <row r="7985" spans="1:9" hidden="1" x14ac:dyDescent="0.3">
      <c r="A7985" s="1" t="s">
        <v>159</v>
      </c>
      <c r="B7985" s="1" t="s">
        <v>211</v>
      </c>
      <c r="C7985">
        <v>44.299799999999998</v>
      </c>
      <c r="D7985">
        <v>-99.438800000000001</v>
      </c>
      <c r="E7985" s="1" t="s">
        <v>31</v>
      </c>
      <c r="F7985" t="s">
        <v>7310</v>
      </c>
      <c r="G7985">
        <v>0</v>
      </c>
      <c r="H7985">
        <v>0</v>
      </c>
      <c r="I7985">
        <v>0</v>
      </c>
    </row>
    <row r="7986" spans="1:9" hidden="1" x14ac:dyDescent="0.3">
      <c r="A7986" s="1" t="s">
        <v>159</v>
      </c>
      <c r="B7986" s="1" t="s">
        <v>211</v>
      </c>
      <c r="C7986">
        <v>44.299799999999998</v>
      </c>
      <c r="D7986">
        <v>-99.438800000000001</v>
      </c>
      <c r="E7986" s="1" t="s">
        <v>32</v>
      </c>
      <c r="F7986" t="s">
        <v>7544</v>
      </c>
      <c r="G7986">
        <v>0</v>
      </c>
      <c r="H7986">
        <v>0</v>
      </c>
      <c r="I7986">
        <v>0</v>
      </c>
    </row>
    <row r="7987" spans="1:9" hidden="1" x14ac:dyDescent="0.3">
      <c r="A7987" s="1" t="s">
        <v>159</v>
      </c>
      <c r="B7987" s="1" t="s">
        <v>211</v>
      </c>
      <c r="C7987">
        <v>44.299799999999998</v>
      </c>
      <c r="D7987">
        <v>-99.438800000000001</v>
      </c>
      <c r="E7987" s="1" t="s">
        <v>33</v>
      </c>
      <c r="F7987" t="s">
        <v>7778</v>
      </c>
      <c r="G7987">
        <v>0</v>
      </c>
      <c r="H7987">
        <v>0</v>
      </c>
      <c r="I7987">
        <v>0</v>
      </c>
    </row>
    <row r="7988" spans="1:9" hidden="1" x14ac:dyDescent="0.3">
      <c r="A7988" s="1" t="s">
        <v>159</v>
      </c>
      <c r="B7988" s="1" t="s">
        <v>211</v>
      </c>
      <c r="C7988">
        <v>44.299799999999998</v>
      </c>
      <c r="D7988">
        <v>-99.438800000000001</v>
      </c>
      <c r="E7988" s="1" t="s">
        <v>34</v>
      </c>
      <c r="F7988" t="s">
        <v>8012</v>
      </c>
      <c r="G7988">
        <v>0</v>
      </c>
      <c r="H7988">
        <v>0</v>
      </c>
      <c r="I7988">
        <v>0</v>
      </c>
    </row>
    <row r="7989" spans="1:9" hidden="1" x14ac:dyDescent="0.3">
      <c r="A7989" s="1" t="s">
        <v>159</v>
      </c>
      <c r="B7989" s="1" t="s">
        <v>211</v>
      </c>
      <c r="C7989">
        <v>44.299799999999998</v>
      </c>
      <c r="D7989">
        <v>-99.438800000000001</v>
      </c>
      <c r="E7989" s="1" t="s">
        <v>35</v>
      </c>
      <c r="F7989" t="s">
        <v>8244</v>
      </c>
      <c r="G7989">
        <v>0</v>
      </c>
      <c r="H7989">
        <v>0</v>
      </c>
      <c r="I7989">
        <v>0</v>
      </c>
    </row>
    <row r="7990" spans="1:9" hidden="1" x14ac:dyDescent="0.3">
      <c r="A7990" s="1" t="s">
        <v>159</v>
      </c>
      <c r="B7990" s="1" t="s">
        <v>211</v>
      </c>
      <c r="C7990">
        <v>44.299799999999998</v>
      </c>
      <c r="D7990">
        <v>-99.438800000000001</v>
      </c>
      <c r="E7990" s="1" t="s">
        <v>36</v>
      </c>
      <c r="F7990" t="s">
        <v>8476</v>
      </c>
      <c r="G7990">
        <v>0</v>
      </c>
      <c r="H7990">
        <v>0</v>
      </c>
      <c r="I7990">
        <v>0</v>
      </c>
    </row>
    <row r="7991" spans="1:9" hidden="1" x14ac:dyDescent="0.3">
      <c r="A7991" s="1" t="s">
        <v>159</v>
      </c>
      <c r="B7991" s="1" t="s">
        <v>211</v>
      </c>
      <c r="C7991">
        <v>44.299799999999998</v>
      </c>
      <c r="D7991">
        <v>-99.438800000000001</v>
      </c>
      <c r="E7991" s="1" t="s">
        <v>37</v>
      </c>
      <c r="F7991" t="s">
        <v>8707</v>
      </c>
      <c r="G7991">
        <v>0</v>
      </c>
      <c r="H7991">
        <v>0</v>
      </c>
      <c r="I7991">
        <v>0</v>
      </c>
    </row>
    <row r="7992" spans="1:9" hidden="1" x14ac:dyDescent="0.3">
      <c r="A7992" s="1" t="s">
        <v>159</v>
      </c>
      <c r="B7992" s="1" t="s">
        <v>211</v>
      </c>
      <c r="C7992">
        <v>44.299799999999998</v>
      </c>
      <c r="D7992">
        <v>-99.438800000000001</v>
      </c>
      <c r="E7992" s="1" t="s">
        <v>38</v>
      </c>
      <c r="F7992" t="s">
        <v>8938</v>
      </c>
      <c r="G7992">
        <v>0</v>
      </c>
      <c r="H7992">
        <v>0</v>
      </c>
      <c r="I7992">
        <v>0</v>
      </c>
    </row>
    <row r="7993" spans="1:9" hidden="1" x14ac:dyDescent="0.3">
      <c r="A7993" s="1" t="s">
        <v>159</v>
      </c>
      <c r="B7993" s="1" t="s">
        <v>211</v>
      </c>
      <c r="C7993">
        <v>44.299799999999998</v>
      </c>
      <c r="D7993">
        <v>-99.438800000000001</v>
      </c>
      <c r="E7993" s="1" t="s">
        <v>39</v>
      </c>
      <c r="F7993" t="s">
        <v>9169</v>
      </c>
      <c r="G7993">
        <v>0</v>
      </c>
      <c r="H7993">
        <v>0</v>
      </c>
      <c r="I7993">
        <v>0</v>
      </c>
    </row>
    <row r="7994" spans="1:9" hidden="1" x14ac:dyDescent="0.3">
      <c r="A7994" s="1" t="s">
        <v>159</v>
      </c>
      <c r="B7994" s="1" t="s">
        <v>211</v>
      </c>
      <c r="C7994">
        <v>44.299799999999998</v>
      </c>
      <c r="D7994">
        <v>-99.438800000000001</v>
      </c>
      <c r="E7994" s="1" t="s">
        <v>40</v>
      </c>
      <c r="F7994" t="s">
        <v>9400</v>
      </c>
      <c r="G7994">
        <v>0</v>
      </c>
      <c r="H7994">
        <v>0</v>
      </c>
      <c r="I7994">
        <v>0</v>
      </c>
    </row>
    <row r="7995" spans="1:9" hidden="1" x14ac:dyDescent="0.3">
      <c r="A7995" s="1" t="s">
        <v>159</v>
      </c>
      <c r="B7995" s="1" t="s">
        <v>211</v>
      </c>
      <c r="C7995">
        <v>44.299799999999998</v>
      </c>
      <c r="D7995">
        <v>-99.438800000000001</v>
      </c>
      <c r="E7995" s="1" t="s">
        <v>41</v>
      </c>
      <c r="F7995" t="s">
        <v>9631</v>
      </c>
      <c r="G7995">
        <v>0</v>
      </c>
      <c r="H7995">
        <v>0</v>
      </c>
      <c r="I7995">
        <v>0</v>
      </c>
    </row>
    <row r="7996" spans="1:9" hidden="1" x14ac:dyDescent="0.3">
      <c r="A7996" s="1" t="s">
        <v>159</v>
      </c>
      <c r="B7996" s="1" t="s">
        <v>211</v>
      </c>
      <c r="C7996">
        <v>44.299799999999998</v>
      </c>
      <c r="D7996">
        <v>-99.438800000000001</v>
      </c>
      <c r="E7996" s="1" t="s">
        <v>42</v>
      </c>
      <c r="F7996" t="s">
        <v>9862</v>
      </c>
      <c r="G7996">
        <v>0</v>
      </c>
      <c r="H7996">
        <v>0</v>
      </c>
      <c r="I7996">
        <v>0</v>
      </c>
    </row>
    <row r="7997" spans="1:9" hidden="1" x14ac:dyDescent="0.3">
      <c r="A7997" s="1" t="s">
        <v>159</v>
      </c>
      <c r="B7997" s="1" t="s">
        <v>211</v>
      </c>
      <c r="C7997">
        <v>44.299799999999998</v>
      </c>
      <c r="D7997">
        <v>-99.438800000000001</v>
      </c>
      <c r="E7997" s="1" t="s">
        <v>43</v>
      </c>
      <c r="F7997" t="s">
        <v>10091</v>
      </c>
      <c r="G7997">
        <v>0</v>
      </c>
      <c r="H7997">
        <v>0</v>
      </c>
      <c r="I7997">
        <v>0</v>
      </c>
    </row>
    <row r="7998" spans="1:9" hidden="1" x14ac:dyDescent="0.3">
      <c r="A7998" s="1" t="s">
        <v>159</v>
      </c>
      <c r="B7998" s="1" t="s">
        <v>211</v>
      </c>
      <c r="C7998">
        <v>44.299799999999998</v>
      </c>
      <c r="D7998">
        <v>-99.438800000000001</v>
      </c>
      <c r="E7998" s="1" t="s">
        <v>44</v>
      </c>
      <c r="F7998" t="s">
        <v>10319</v>
      </c>
      <c r="G7998">
        <v>0</v>
      </c>
      <c r="H7998">
        <v>0</v>
      </c>
      <c r="I7998">
        <v>0</v>
      </c>
    </row>
    <row r="7999" spans="1:9" hidden="1" x14ac:dyDescent="0.3">
      <c r="A7999" s="1" t="s">
        <v>159</v>
      </c>
      <c r="B7999" s="1" t="s">
        <v>211</v>
      </c>
      <c r="C7999">
        <v>44.299799999999998</v>
      </c>
      <c r="D7999">
        <v>-99.438800000000001</v>
      </c>
      <c r="E7999" s="1" t="s">
        <v>45</v>
      </c>
      <c r="F7999" t="s">
        <v>10540</v>
      </c>
      <c r="G7999">
        <v>0</v>
      </c>
      <c r="H7999">
        <v>0</v>
      </c>
      <c r="I7999">
        <v>0</v>
      </c>
    </row>
    <row r="8000" spans="1:9" hidden="1" x14ac:dyDescent="0.3">
      <c r="A8000" s="1" t="s">
        <v>159</v>
      </c>
      <c r="B8000" s="1" t="s">
        <v>211</v>
      </c>
      <c r="C8000">
        <v>44.299799999999998</v>
      </c>
      <c r="D8000">
        <v>-99.438800000000001</v>
      </c>
      <c r="E8000" s="1" t="s">
        <v>46</v>
      </c>
      <c r="F8000" t="s">
        <v>10756</v>
      </c>
      <c r="G8000">
        <v>0</v>
      </c>
      <c r="H8000">
        <v>0</v>
      </c>
      <c r="I8000">
        <v>0</v>
      </c>
    </row>
    <row r="8001" spans="1:9" hidden="1" x14ac:dyDescent="0.3">
      <c r="A8001" s="1" t="s">
        <v>159</v>
      </c>
      <c r="B8001" s="1" t="s">
        <v>211</v>
      </c>
      <c r="C8001">
        <v>44.299799999999998</v>
      </c>
      <c r="D8001">
        <v>-99.438800000000001</v>
      </c>
      <c r="E8001" s="1" t="s">
        <v>47</v>
      </c>
      <c r="F8001" t="s">
        <v>10971</v>
      </c>
      <c r="G8001">
        <v>0</v>
      </c>
      <c r="H8001">
        <v>0</v>
      </c>
      <c r="I8001">
        <v>0</v>
      </c>
    </row>
    <row r="8002" spans="1:9" hidden="1" x14ac:dyDescent="0.3">
      <c r="A8002" s="1" t="s">
        <v>159</v>
      </c>
      <c r="B8002" s="1" t="s">
        <v>211</v>
      </c>
      <c r="C8002">
        <v>44.299799999999998</v>
      </c>
      <c r="D8002">
        <v>-99.438800000000001</v>
      </c>
      <c r="E8002" s="1" t="s">
        <v>48</v>
      </c>
      <c r="F8002" t="s">
        <v>11774</v>
      </c>
      <c r="G8002">
        <v>0</v>
      </c>
      <c r="H8002">
        <v>0</v>
      </c>
      <c r="I8002">
        <v>0</v>
      </c>
    </row>
    <row r="8003" spans="1:9" hidden="1" x14ac:dyDescent="0.3">
      <c r="A8003" s="1" t="s">
        <v>159</v>
      </c>
      <c r="B8003" s="1" t="s">
        <v>211</v>
      </c>
      <c r="C8003">
        <v>44.299799999999998</v>
      </c>
      <c r="D8003">
        <v>-99.438800000000001</v>
      </c>
      <c r="E8003" s="1" t="s">
        <v>49</v>
      </c>
      <c r="F8003" t="s">
        <v>11965</v>
      </c>
      <c r="G8003">
        <v>0</v>
      </c>
      <c r="H8003">
        <v>0</v>
      </c>
      <c r="I8003">
        <v>0</v>
      </c>
    </row>
    <row r="8004" spans="1:9" hidden="1" x14ac:dyDescent="0.3">
      <c r="A8004" s="1" t="s">
        <v>159</v>
      </c>
      <c r="B8004" s="1" t="s">
        <v>211</v>
      </c>
      <c r="C8004">
        <v>44.299799999999998</v>
      </c>
      <c r="D8004">
        <v>-99.438800000000001</v>
      </c>
      <c r="E8004" s="1" t="s">
        <v>50</v>
      </c>
      <c r="F8004" t="s">
        <v>12137</v>
      </c>
      <c r="G8004">
        <v>0</v>
      </c>
      <c r="H8004">
        <v>0</v>
      </c>
      <c r="I8004">
        <v>0</v>
      </c>
    </row>
    <row r="8005" spans="1:9" hidden="1" x14ac:dyDescent="0.3">
      <c r="A8005" s="1" t="s">
        <v>159</v>
      </c>
      <c r="B8005" s="1" t="s">
        <v>211</v>
      </c>
      <c r="C8005">
        <v>44.299799999999998</v>
      </c>
      <c r="D8005">
        <v>-99.438800000000001</v>
      </c>
      <c r="E8005" s="1" t="s">
        <v>51</v>
      </c>
      <c r="F8005" t="s">
        <v>12286</v>
      </c>
      <c r="G8005">
        <v>0</v>
      </c>
      <c r="H8005">
        <v>0</v>
      </c>
      <c r="I8005">
        <v>0</v>
      </c>
    </row>
    <row r="8006" spans="1:9" hidden="1" x14ac:dyDescent="0.3">
      <c r="A8006" s="1" t="s">
        <v>159</v>
      </c>
      <c r="B8006" s="1" t="s">
        <v>211</v>
      </c>
      <c r="C8006">
        <v>44.299799999999998</v>
      </c>
      <c r="D8006">
        <v>-99.438800000000001</v>
      </c>
      <c r="E8006" s="1" t="s">
        <v>52</v>
      </c>
      <c r="F8006" t="s">
        <v>11139</v>
      </c>
      <c r="G8006">
        <v>0</v>
      </c>
      <c r="H8006">
        <v>0</v>
      </c>
      <c r="I8006">
        <v>0</v>
      </c>
    </row>
    <row r="8007" spans="1:9" hidden="1" x14ac:dyDescent="0.3">
      <c r="A8007" s="1" t="s">
        <v>159</v>
      </c>
      <c r="B8007" s="1" t="s">
        <v>211</v>
      </c>
      <c r="C8007">
        <v>44.299799999999998</v>
      </c>
      <c r="D8007">
        <v>-99.438800000000001</v>
      </c>
      <c r="E8007" s="1" t="s">
        <v>53</v>
      </c>
      <c r="F8007" t="s">
        <v>17255</v>
      </c>
      <c r="G8007">
        <v>1</v>
      </c>
      <c r="H8007">
        <v>8</v>
      </c>
      <c r="I8007">
        <v>0</v>
      </c>
    </row>
    <row r="8008" spans="1:9" hidden="1" x14ac:dyDescent="0.3">
      <c r="A8008" s="1" t="s">
        <v>159</v>
      </c>
      <c r="B8008" s="1" t="s">
        <v>211</v>
      </c>
      <c r="C8008">
        <v>44.299799999999998</v>
      </c>
      <c r="D8008">
        <v>-99.438800000000001</v>
      </c>
      <c r="E8008" s="1" t="s">
        <v>54</v>
      </c>
      <c r="F8008" t="s">
        <v>17256</v>
      </c>
      <c r="G8008">
        <v>1</v>
      </c>
      <c r="H8008">
        <v>8</v>
      </c>
      <c r="I8008">
        <v>0</v>
      </c>
    </row>
    <row r="8009" spans="1:9" hidden="1" x14ac:dyDescent="0.3">
      <c r="A8009" s="1" t="s">
        <v>159</v>
      </c>
      <c r="B8009" s="1" t="s">
        <v>211</v>
      </c>
      <c r="C8009">
        <v>44.299799999999998</v>
      </c>
      <c r="D8009">
        <v>-99.438800000000001</v>
      </c>
      <c r="E8009" s="1" t="s">
        <v>21548</v>
      </c>
      <c r="F8009" t="s">
        <v>21702</v>
      </c>
      <c r="G8009">
        <v>1</v>
      </c>
      <c r="H8009">
        <v>8</v>
      </c>
      <c r="I8009">
        <v>0</v>
      </c>
    </row>
    <row r="8010" spans="1:9" hidden="1" x14ac:dyDescent="0.3">
      <c r="A8010" s="1" t="s">
        <v>159</v>
      </c>
      <c r="B8010" s="1" t="s">
        <v>212</v>
      </c>
      <c r="C8010">
        <v>38.491199999999999</v>
      </c>
      <c r="D8010">
        <v>-80.954499999999996</v>
      </c>
      <c r="E8010" s="1" t="s">
        <v>4</v>
      </c>
      <c r="F8010" t="s">
        <v>928</v>
      </c>
      <c r="G8010">
        <v>0</v>
      </c>
      <c r="H8010">
        <v>0</v>
      </c>
      <c r="I8010">
        <v>0</v>
      </c>
    </row>
    <row r="8011" spans="1:9" hidden="1" x14ac:dyDescent="0.3">
      <c r="A8011" s="1" t="s">
        <v>159</v>
      </c>
      <c r="B8011" s="1" t="s">
        <v>212</v>
      </c>
      <c r="C8011">
        <v>38.491199999999999</v>
      </c>
      <c r="D8011">
        <v>-80.954499999999996</v>
      </c>
      <c r="E8011" s="1" t="s">
        <v>5</v>
      </c>
      <c r="F8011" t="s">
        <v>1170</v>
      </c>
      <c r="G8011">
        <v>0</v>
      </c>
      <c r="H8011">
        <v>0</v>
      </c>
      <c r="I8011">
        <v>0</v>
      </c>
    </row>
    <row r="8012" spans="1:9" hidden="1" x14ac:dyDescent="0.3">
      <c r="A8012" s="1" t="s">
        <v>159</v>
      </c>
      <c r="B8012" s="1" t="s">
        <v>212</v>
      </c>
      <c r="C8012">
        <v>38.491199999999999</v>
      </c>
      <c r="D8012">
        <v>-80.954499999999996</v>
      </c>
      <c r="E8012" s="1" t="s">
        <v>6</v>
      </c>
      <c r="F8012" t="s">
        <v>1412</v>
      </c>
      <c r="G8012">
        <v>0</v>
      </c>
      <c r="H8012">
        <v>0</v>
      </c>
      <c r="I8012">
        <v>0</v>
      </c>
    </row>
    <row r="8013" spans="1:9" hidden="1" x14ac:dyDescent="0.3">
      <c r="A8013" s="1" t="s">
        <v>159</v>
      </c>
      <c r="B8013" s="1" t="s">
        <v>212</v>
      </c>
      <c r="C8013">
        <v>38.491199999999999</v>
      </c>
      <c r="D8013">
        <v>-80.954499999999996</v>
      </c>
      <c r="E8013" s="1" t="s">
        <v>7</v>
      </c>
      <c r="F8013" t="s">
        <v>1653</v>
      </c>
      <c r="G8013">
        <v>0</v>
      </c>
      <c r="H8013">
        <v>0</v>
      </c>
      <c r="I8013">
        <v>0</v>
      </c>
    </row>
    <row r="8014" spans="1:9" hidden="1" x14ac:dyDescent="0.3">
      <c r="A8014" s="1" t="s">
        <v>159</v>
      </c>
      <c r="B8014" s="1" t="s">
        <v>212</v>
      </c>
      <c r="C8014">
        <v>38.491199999999999</v>
      </c>
      <c r="D8014">
        <v>-80.954499999999996</v>
      </c>
      <c r="E8014" s="1" t="s">
        <v>8</v>
      </c>
      <c r="F8014" t="s">
        <v>1894</v>
      </c>
      <c r="G8014">
        <v>0</v>
      </c>
      <c r="H8014">
        <v>0</v>
      </c>
      <c r="I8014">
        <v>0</v>
      </c>
    </row>
    <row r="8015" spans="1:9" hidden="1" x14ac:dyDescent="0.3">
      <c r="A8015" s="1" t="s">
        <v>159</v>
      </c>
      <c r="B8015" s="1" t="s">
        <v>212</v>
      </c>
      <c r="C8015">
        <v>38.491199999999999</v>
      </c>
      <c r="D8015">
        <v>-80.954499999999996</v>
      </c>
      <c r="E8015" s="1" t="s">
        <v>9</v>
      </c>
      <c r="F8015" t="s">
        <v>2132</v>
      </c>
      <c r="G8015">
        <v>0</v>
      </c>
      <c r="H8015">
        <v>0</v>
      </c>
      <c r="I8015">
        <v>0</v>
      </c>
    </row>
    <row r="8016" spans="1:9" hidden="1" x14ac:dyDescent="0.3">
      <c r="A8016" s="1" t="s">
        <v>159</v>
      </c>
      <c r="B8016" s="1" t="s">
        <v>212</v>
      </c>
      <c r="C8016">
        <v>38.491199999999999</v>
      </c>
      <c r="D8016">
        <v>-80.954499999999996</v>
      </c>
      <c r="E8016" s="1" t="s">
        <v>10</v>
      </c>
      <c r="F8016" t="s">
        <v>2370</v>
      </c>
      <c r="G8016">
        <v>0</v>
      </c>
      <c r="H8016">
        <v>0</v>
      </c>
      <c r="I8016">
        <v>0</v>
      </c>
    </row>
    <row r="8017" spans="1:9" hidden="1" x14ac:dyDescent="0.3">
      <c r="A8017" s="1" t="s">
        <v>159</v>
      </c>
      <c r="B8017" s="1" t="s">
        <v>212</v>
      </c>
      <c r="C8017">
        <v>38.491199999999999</v>
      </c>
      <c r="D8017">
        <v>-80.954499999999996</v>
      </c>
      <c r="E8017" s="1" t="s">
        <v>11</v>
      </c>
      <c r="F8017" t="s">
        <v>2608</v>
      </c>
      <c r="G8017">
        <v>0</v>
      </c>
      <c r="H8017">
        <v>0</v>
      </c>
      <c r="I8017">
        <v>0</v>
      </c>
    </row>
    <row r="8018" spans="1:9" hidden="1" x14ac:dyDescent="0.3">
      <c r="A8018" s="1" t="s">
        <v>159</v>
      </c>
      <c r="B8018" s="1" t="s">
        <v>212</v>
      </c>
      <c r="C8018">
        <v>38.491199999999999</v>
      </c>
      <c r="D8018">
        <v>-80.954499999999996</v>
      </c>
      <c r="E8018" s="1" t="s">
        <v>12</v>
      </c>
      <c r="F8018" t="s">
        <v>2846</v>
      </c>
      <c r="G8018">
        <v>0</v>
      </c>
      <c r="H8018">
        <v>0</v>
      </c>
      <c r="I8018">
        <v>0</v>
      </c>
    </row>
    <row r="8019" spans="1:9" hidden="1" x14ac:dyDescent="0.3">
      <c r="A8019" s="1" t="s">
        <v>159</v>
      </c>
      <c r="B8019" s="1" t="s">
        <v>212</v>
      </c>
      <c r="C8019">
        <v>38.491199999999999</v>
      </c>
      <c r="D8019">
        <v>-80.954499999999996</v>
      </c>
      <c r="E8019" s="1" t="s">
        <v>13</v>
      </c>
      <c r="F8019" t="s">
        <v>3084</v>
      </c>
      <c r="G8019">
        <v>0</v>
      </c>
      <c r="H8019">
        <v>0</v>
      </c>
      <c r="I8019">
        <v>0</v>
      </c>
    </row>
    <row r="8020" spans="1:9" hidden="1" x14ac:dyDescent="0.3">
      <c r="A8020" s="1" t="s">
        <v>159</v>
      </c>
      <c r="B8020" s="1" t="s">
        <v>212</v>
      </c>
      <c r="C8020">
        <v>38.491199999999999</v>
      </c>
      <c r="D8020">
        <v>-80.954499999999996</v>
      </c>
      <c r="E8020" s="1" t="s">
        <v>14</v>
      </c>
      <c r="F8020" t="s">
        <v>3321</v>
      </c>
      <c r="G8020">
        <v>0</v>
      </c>
      <c r="H8020">
        <v>0</v>
      </c>
      <c r="I8020">
        <v>0</v>
      </c>
    </row>
    <row r="8021" spans="1:9" hidden="1" x14ac:dyDescent="0.3">
      <c r="A8021" s="1" t="s">
        <v>159</v>
      </c>
      <c r="B8021" s="1" t="s">
        <v>212</v>
      </c>
      <c r="C8021">
        <v>38.491199999999999</v>
      </c>
      <c r="D8021">
        <v>-80.954499999999996</v>
      </c>
      <c r="E8021" s="1" t="s">
        <v>15</v>
      </c>
      <c r="F8021" t="s">
        <v>3557</v>
      </c>
      <c r="G8021">
        <v>0</v>
      </c>
      <c r="H8021">
        <v>0</v>
      </c>
      <c r="I8021">
        <v>0</v>
      </c>
    </row>
    <row r="8022" spans="1:9" hidden="1" x14ac:dyDescent="0.3">
      <c r="A8022" s="1" t="s">
        <v>159</v>
      </c>
      <c r="B8022" s="1" t="s">
        <v>212</v>
      </c>
      <c r="C8022">
        <v>38.491199999999999</v>
      </c>
      <c r="D8022">
        <v>-80.954499999999996</v>
      </c>
      <c r="E8022" s="1" t="s">
        <v>16</v>
      </c>
      <c r="F8022" t="s">
        <v>3793</v>
      </c>
      <c r="G8022">
        <v>0</v>
      </c>
      <c r="H8022">
        <v>0</v>
      </c>
      <c r="I8022">
        <v>0</v>
      </c>
    </row>
    <row r="8023" spans="1:9" hidden="1" x14ac:dyDescent="0.3">
      <c r="A8023" s="1" t="s">
        <v>159</v>
      </c>
      <c r="B8023" s="1" t="s">
        <v>212</v>
      </c>
      <c r="C8023">
        <v>38.491199999999999</v>
      </c>
      <c r="D8023">
        <v>-80.954499999999996</v>
      </c>
      <c r="E8023" s="1" t="s">
        <v>17</v>
      </c>
      <c r="F8023" t="s">
        <v>4028</v>
      </c>
      <c r="G8023">
        <v>0</v>
      </c>
      <c r="H8023">
        <v>0</v>
      </c>
      <c r="I8023">
        <v>0</v>
      </c>
    </row>
    <row r="8024" spans="1:9" hidden="1" x14ac:dyDescent="0.3">
      <c r="A8024" s="1" t="s">
        <v>159</v>
      </c>
      <c r="B8024" s="1" t="s">
        <v>212</v>
      </c>
      <c r="C8024">
        <v>38.491199999999999</v>
      </c>
      <c r="D8024">
        <v>-80.954499999999996</v>
      </c>
      <c r="E8024" s="1" t="s">
        <v>18</v>
      </c>
      <c r="F8024" t="s">
        <v>4263</v>
      </c>
      <c r="G8024">
        <v>0</v>
      </c>
      <c r="H8024">
        <v>0</v>
      </c>
      <c r="I8024">
        <v>0</v>
      </c>
    </row>
    <row r="8025" spans="1:9" hidden="1" x14ac:dyDescent="0.3">
      <c r="A8025" s="1" t="s">
        <v>159</v>
      </c>
      <c r="B8025" s="1" t="s">
        <v>212</v>
      </c>
      <c r="C8025">
        <v>38.491199999999999</v>
      </c>
      <c r="D8025">
        <v>-80.954499999999996</v>
      </c>
      <c r="E8025" s="1" t="s">
        <v>19</v>
      </c>
      <c r="F8025" t="s">
        <v>4498</v>
      </c>
      <c r="G8025">
        <v>0</v>
      </c>
      <c r="H8025">
        <v>0</v>
      </c>
      <c r="I8025">
        <v>0</v>
      </c>
    </row>
    <row r="8026" spans="1:9" hidden="1" x14ac:dyDescent="0.3">
      <c r="A8026" s="1" t="s">
        <v>159</v>
      </c>
      <c r="B8026" s="1" t="s">
        <v>212</v>
      </c>
      <c r="C8026">
        <v>38.491199999999999</v>
      </c>
      <c r="D8026">
        <v>-80.954499999999996</v>
      </c>
      <c r="E8026" s="1" t="s">
        <v>20</v>
      </c>
      <c r="F8026" t="s">
        <v>4733</v>
      </c>
      <c r="G8026">
        <v>0</v>
      </c>
      <c r="H8026">
        <v>0</v>
      </c>
      <c r="I8026">
        <v>0</v>
      </c>
    </row>
    <row r="8027" spans="1:9" hidden="1" x14ac:dyDescent="0.3">
      <c r="A8027" s="1" t="s">
        <v>159</v>
      </c>
      <c r="B8027" s="1" t="s">
        <v>212</v>
      </c>
      <c r="C8027">
        <v>38.491199999999999</v>
      </c>
      <c r="D8027">
        <v>-80.954499999999996</v>
      </c>
      <c r="E8027" s="1" t="s">
        <v>21</v>
      </c>
      <c r="F8027" t="s">
        <v>4968</v>
      </c>
      <c r="G8027">
        <v>0</v>
      </c>
      <c r="H8027">
        <v>0</v>
      </c>
      <c r="I8027">
        <v>0</v>
      </c>
    </row>
    <row r="8028" spans="1:9" hidden="1" x14ac:dyDescent="0.3">
      <c r="A8028" s="1" t="s">
        <v>159</v>
      </c>
      <c r="B8028" s="1" t="s">
        <v>212</v>
      </c>
      <c r="C8028">
        <v>38.491199999999999</v>
      </c>
      <c r="D8028">
        <v>-80.954499999999996</v>
      </c>
      <c r="E8028" s="1" t="s">
        <v>22</v>
      </c>
      <c r="F8028" t="s">
        <v>5203</v>
      </c>
      <c r="G8028">
        <v>0</v>
      </c>
      <c r="H8028">
        <v>0</v>
      </c>
      <c r="I8028">
        <v>0</v>
      </c>
    </row>
    <row r="8029" spans="1:9" hidden="1" x14ac:dyDescent="0.3">
      <c r="A8029" s="1" t="s">
        <v>159</v>
      </c>
      <c r="B8029" s="1" t="s">
        <v>212</v>
      </c>
      <c r="C8029">
        <v>38.491199999999999</v>
      </c>
      <c r="D8029">
        <v>-80.954499999999996</v>
      </c>
      <c r="E8029" s="1" t="s">
        <v>23</v>
      </c>
      <c r="F8029" t="s">
        <v>5438</v>
      </c>
      <c r="G8029">
        <v>0</v>
      </c>
      <c r="H8029">
        <v>0</v>
      </c>
      <c r="I8029">
        <v>0</v>
      </c>
    </row>
    <row r="8030" spans="1:9" hidden="1" x14ac:dyDescent="0.3">
      <c r="A8030" s="1" t="s">
        <v>159</v>
      </c>
      <c r="B8030" s="1" t="s">
        <v>212</v>
      </c>
      <c r="C8030">
        <v>38.491199999999999</v>
      </c>
      <c r="D8030">
        <v>-80.954499999999996</v>
      </c>
      <c r="E8030" s="1" t="s">
        <v>24</v>
      </c>
      <c r="F8030" t="s">
        <v>5673</v>
      </c>
      <c r="G8030">
        <v>0</v>
      </c>
      <c r="H8030">
        <v>0</v>
      </c>
      <c r="I8030">
        <v>0</v>
      </c>
    </row>
    <row r="8031" spans="1:9" hidden="1" x14ac:dyDescent="0.3">
      <c r="A8031" s="1" t="s">
        <v>159</v>
      </c>
      <c r="B8031" s="1" t="s">
        <v>212</v>
      </c>
      <c r="C8031">
        <v>38.491199999999999</v>
      </c>
      <c r="D8031">
        <v>-80.954499999999996</v>
      </c>
      <c r="E8031" s="1" t="s">
        <v>25</v>
      </c>
      <c r="F8031" t="s">
        <v>5907</v>
      </c>
      <c r="G8031">
        <v>0</v>
      </c>
      <c r="H8031">
        <v>0</v>
      </c>
      <c r="I8031">
        <v>0</v>
      </c>
    </row>
    <row r="8032" spans="1:9" hidden="1" x14ac:dyDescent="0.3">
      <c r="A8032" s="1" t="s">
        <v>159</v>
      </c>
      <c r="B8032" s="1" t="s">
        <v>212</v>
      </c>
      <c r="C8032">
        <v>38.491199999999999</v>
      </c>
      <c r="D8032">
        <v>-80.954499999999996</v>
      </c>
      <c r="E8032" s="1" t="s">
        <v>26</v>
      </c>
      <c r="F8032" t="s">
        <v>6141</v>
      </c>
      <c r="G8032">
        <v>0</v>
      </c>
      <c r="H8032">
        <v>0</v>
      </c>
      <c r="I8032">
        <v>0</v>
      </c>
    </row>
    <row r="8033" spans="1:9" hidden="1" x14ac:dyDescent="0.3">
      <c r="A8033" s="1" t="s">
        <v>159</v>
      </c>
      <c r="B8033" s="1" t="s">
        <v>212</v>
      </c>
      <c r="C8033">
        <v>38.491199999999999</v>
      </c>
      <c r="D8033">
        <v>-80.954499999999996</v>
      </c>
      <c r="E8033" s="1" t="s">
        <v>27</v>
      </c>
      <c r="F8033" t="s">
        <v>6375</v>
      </c>
      <c r="G8033">
        <v>0</v>
      </c>
      <c r="H8033">
        <v>0</v>
      </c>
      <c r="I8033">
        <v>0</v>
      </c>
    </row>
    <row r="8034" spans="1:9" hidden="1" x14ac:dyDescent="0.3">
      <c r="A8034" s="1" t="s">
        <v>159</v>
      </c>
      <c r="B8034" s="1" t="s">
        <v>212</v>
      </c>
      <c r="C8034">
        <v>38.491199999999999</v>
      </c>
      <c r="D8034">
        <v>-80.954499999999996</v>
      </c>
      <c r="E8034" s="1" t="s">
        <v>28</v>
      </c>
      <c r="F8034" t="s">
        <v>6609</v>
      </c>
      <c r="G8034">
        <v>0</v>
      </c>
      <c r="H8034">
        <v>0</v>
      </c>
      <c r="I8034">
        <v>0</v>
      </c>
    </row>
    <row r="8035" spans="1:9" hidden="1" x14ac:dyDescent="0.3">
      <c r="A8035" s="1" t="s">
        <v>159</v>
      </c>
      <c r="B8035" s="1" t="s">
        <v>212</v>
      </c>
      <c r="C8035">
        <v>38.491199999999999</v>
      </c>
      <c r="D8035">
        <v>-80.954499999999996</v>
      </c>
      <c r="E8035" s="1" t="s">
        <v>29</v>
      </c>
      <c r="F8035" t="s">
        <v>6843</v>
      </c>
      <c r="G8035">
        <v>0</v>
      </c>
      <c r="H8035">
        <v>0</v>
      </c>
      <c r="I8035">
        <v>0</v>
      </c>
    </row>
    <row r="8036" spans="1:9" hidden="1" x14ac:dyDescent="0.3">
      <c r="A8036" s="1" t="s">
        <v>159</v>
      </c>
      <c r="B8036" s="1" t="s">
        <v>212</v>
      </c>
      <c r="C8036">
        <v>38.491199999999999</v>
      </c>
      <c r="D8036">
        <v>-80.954499999999996</v>
      </c>
      <c r="E8036" s="1" t="s">
        <v>30</v>
      </c>
      <c r="F8036" t="s">
        <v>7077</v>
      </c>
      <c r="G8036">
        <v>0</v>
      </c>
      <c r="H8036">
        <v>0</v>
      </c>
      <c r="I8036">
        <v>0</v>
      </c>
    </row>
    <row r="8037" spans="1:9" hidden="1" x14ac:dyDescent="0.3">
      <c r="A8037" s="1" t="s">
        <v>159</v>
      </c>
      <c r="B8037" s="1" t="s">
        <v>212</v>
      </c>
      <c r="C8037">
        <v>38.491199999999999</v>
      </c>
      <c r="D8037">
        <v>-80.954499999999996</v>
      </c>
      <c r="E8037" s="1" t="s">
        <v>31</v>
      </c>
      <c r="F8037" t="s">
        <v>7311</v>
      </c>
      <c r="G8037">
        <v>0</v>
      </c>
      <c r="H8037">
        <v>0</v>
      </c>
      <c r="I8037">
        <v>0</v>
      </c>
    </row>
    <row r="8038" spans="1:9" hidden="1" x14ac:dyDescent="0.3">
      <c r="A8038" s="1" t="s">
        <v>159</v>
      </c>
      <c r="B8038" s="1" t="s">
        <v>212</v>
      </c>
      <c r="C8038">
        <v>38.491199999999999</v>
      </c>
      <c r="D8038">
        <v>-80.954499999999996</v>
      </c>
      <c r="E8038" s="1" t="s">
        <v>32</v>
      </c>
      <c r="F8038" t="s">
        <v>7545</v>
      </c>
      <c r="G8038">
        <v>0</v>
      </c>
      <c r="H8038">
        <v>0</v>
      </c>
      <c r="I8038">
        <v>0</v>
      </c>
    </row>
    <row r="8039" spans="1:9" hidden="1" x14ac:dyDescent="0.3">
      <c r="A8039" s="1" t="s">
        <v>159</v>
      </c>
      <c r="B8039" s="1" t="s">
        <v>212</v>
      </c>
      <c r="C8039">
        <v>38.491199999999999</v>
      </c>
      <c r="D8039">
        <v>-80.954499999999996</v>
      </c>
      <c r="E8039" s="1" t="s">
        <v>33</v>
      </c>
      <c r="F8039" t="s">
        <v>7779</v>
      </c>
      <c r="G8039">
        <v>0</v>
      </c>
      <c r="H8039">
        <v>0</v>
      </c>
      <c r="I8039">
        <v>0</v>
      </c>
    </row>
    <row r="8040" spans="1:9" hidden="1" x14ac:dyDescent="0.3">
      <c r="A8040" s="1" t="s">
        <v>159</v>
      </c>
      <c r="B8040" s="1" t="s">
        <v>212</v>
      </c>
      <c r="C8040">
        <v>38.491199999999999</v>
      </c>
      <c r="D8040">
        <v>-80.954499999999996</v>
      </c>
      <c r="E8040" s="1" t="s">
        <v>34</v>
      </c>
      <c r="F8040" t="s">
        <v>8013</v>
      </c>
      <c r="G8040">
        <v>0</v>
      </c>
      <c r="H8040">
        <v>0</v>
      </c>
      <c r="I8040">
        <v>0</v>
      </c>
    </row>
    <row r="8041" spans="1:9" hidden="1" x14ac:dyDescent="0.3">
      <c r="A8041" s="1" t="s">
        <v>159</v>
      </c>
      <c r="B8041" s="1" t="s">
        <v>212</v>
      </c>
      <c r="C8041">
        <v>38.491199999999999</v>
      </c>
      <c r="D8041">
        <v>-80.954499999999996</v>
      </c>
      <c r="E8041" s="1" t="s">
        <v>35</v>
      </c>
      <c r="F8041" t="s">
        <v>8245</v>
      </c>
      <c r="G8041">
        <v>0</v>
      </c>
      <c r="H8041">
        <v>0</v>
      </c>
      <c r="I8041">
        <v>0</v>
      </c>
    </row>
    <row r="8042" spans="1:9" hidden="1" x14ac:dyDescent="0.3">
      <c r="A8042" s="1" t="s">
        <v>159</v>
      </c>
      <c r="B8042" s="1" t="s">
        <v>212</v>
      </c>
      <c r="C8042">
        <v>38.491199999999999</v>
      </c>
      <c r="D8042">
        <v>-80.954499999999996</v>
      </c>
      <c r="E8042" s="1" t="s">
        <v>36</v>
      </c>
      <c r="F8042" t="s">
        <v>8477</v>
      </c>
      <c r="G8042">
        <v>0</v>
      </c>
      <c r="H8042">
        <v>0</v>
      </c>
      <c r="I8042">
        <v>0</v>
      </c>
    </row>
    <row r="8043" spans="1:9" hidden="1" x14ac:dyDescent="0.3">
      <c r="A8043" s="1" t="s">
        <v>159</v>
      </c>
      <c r="B8043" s="1" t="s">
        <v>212</v>
      </c>
      <c r="C8043">
        <v>38.491199999999999</v>
      </c>
      <c r="D8043">
        <v>-80.954499999999996</v>
      </c>
      <c r="E8043" s="1" t="s">
        <v>37</v>
      </c>
      <c r="F8043" t="s">
        <v>8708</v>
      </c>
      <c r="G8043">
        <v>0</v>
      </c>
      <c r="H8043">
        <v>0</v>
      </c>
      <c r="I8043">
        <v>0</v>
      </c>
    </row>
    <row r="8044" spans="1:9" hidden="1" x14ac:dyDescent="0.3">
      <c r="A8044" s="1" t="s">
        <v>159</v>
      </c>
      <c r="B8044" s="1" t="s">
        <v>212</v>
      </c>
      <c r="C8044">
        <v>38.491199999999999</v>
      </c>
      <c r="D8044">
        <v>-80.954499999999996</v>
      </c>
      <c r="E8044" s="1" t="s">
        <v>38</v>
      </c>
      <c r="F8044" t="s">
        <v>8939</v>
      </c>
      <c r="G8044">
        <v>0</v>
      </c>
      <c r="H8044">
        <v>0</v>
      </c>
      <c r="I8044">
        <v>0</v>
      </c>
    </row>
    <row r="8045" spans="1:9" hidden="1" x14ac:dyDescent="0.3">
      <c r="A8045" s="1" t="s">
        <v>159</v>
      </c>
      <c r="B8045" s="1" t="s">
        <v>212</v>
      </c>
      <c r="C8045">
        <v>38.491199999999999</v>
      </c>
      <c r="D8045">
        <v>-80.954499999999996</v>
      </c>
      <c r="E8045" s="1" t="s">
        <v>39</v>
      </c>
      <c r="F8045" t="s">
        <v>9170</v>
      </c>
      <c r="G8045">
        <v>0</v>
      </c>
      <c r="H8045">
        <v>0</v>
      </c>
      <c r="I8045">
        <v>0</v>
      </c>
    </row>
    <row r="8046" spans="1:9" hidden="1" x14ac:dyDescent="0.3">
      <c r="A8046" s="1" t="s">
        <v>159</v>
      </c>
      <c r="B8046" s="1" t="s">
        <v>212</v>
      </c>
      <c r="C8046">
        <v>38.491199999999999</v>
      </c>
      <c r="D8046">
        <v>-80.954499999999996</v>
      </c>
      <c r="E8046" s="1" t="s">
        <v>40</v>
      </c>
      <c r="F8046" t="s">
        <v>9401</v>
      </c>
      <c r="G8046">
        <v>0</v>
      </c>
      <c r="H8046">
        <v>0</v>
      </c>
      <c r="I8046">
        <v>0</v>
      </c>
    </row>
    <row r="8047" spans="1:9" hidden="1" x14ac:dyDescent="0.3">
      <c r="A8047" s="1" t="s">
        <v>159</v>
      </c>
      <c r="B8047" s="1" t="s">
        <v>212</v>
      </c>
      <c r="C8047">
        <v>38.491199999999999</v>
      </c>
      <c r="D8047">
        <v>-80.954499999999996</v>
      </c>
      <c r="E8047" s="1" t="s">
        <v>41</v>
      </c>
      <c r="F8047" t="s">
        <v>9632</v>
      </c>
      <c r="G8047">
        <v>0</v>
      </c>
      <c r="H8047">
        <v>0</v>
      </c>
      <c r="I8047">
        <v>0</v>
      </c>
    </row>
    <row r="8048" spans="1:9" hidden="1" x14ac:dyDescent="0.3">
      <c r="A8048" s="1" t="s">
        <v>159</v>
      </c>
      <c r="B8048" s="1" t="s">
        <v>212</v>
      </c>
      <c r="C8048">
        <v>38.491199999999999</v>
      </c>
      <c r="D8048">
        <v>-80.954499999999996</v>
      </c>
      <c r="E8048" s="1" t="s">
        <v>42</v>
      </c>
      <c r="F8048" t="s">
        <v>9863</v>
      </c>
      <c r="G8048">
        <v>0</v>
      </c>
      <c r="H8048">
        <v>0</v>
      </c>
      <c r="I8048">
        <v>0</v>
      </c>
    </row>
    <row r="8049" spans="1:9" hidden="1" x14ac:dyDescent="0.3">
      <c r="A8049" s="1" t="s">
        <v>159</v>
      </c>
      <c r="B8049" s="1" t="s">
        <v>212</v>
      </c>
      <c r="C8049">
        <v>38.491199999999999</v>
      </c>
      <c r="D8049">
        <v>-80.954499999999996</v>
      </c>
      <c r="E8049" s="1" t="s">
        <v>43</v>
      </c>
      <c r="F8049" t="s">
        <v>10092</v>
      </c>
      <c r="G8049">
        <v>0</v>
      </c>
      <c r="H8049">
        <v>0</v>
      </c>
      <c r="I8049">
        <v>0</v>
      </c>
    </row>
    <row r="8050" spans="1:9" hidden="1" x14ac:dyDescent="0.3">
      <c r="A8050" s="1" t="s">
        <v>159</v>
      </c>
      <c r="B8050" s="1" t="s">
        <v>212</v>
      </c>
      <c r="C8050">
        <v>38.491199999999999</v>
      </c>
      <c r="D8050">
        <v>-80.954499999999996</v>
      </c>
      <c r="E8050" s="1" t="s">
        <v>44</v>
      </c>
      <c r="F8050" t="s">
        <v>10320</v>
      </c>
      <c r="G8050">
        <v>0</v>
      </c>
      <c r="H8050">
        <v>0</v>
      </c>
      <c r="I8050">
        <v>0</v>
      </c>
    </row>
    <row r="8051" spans="1:9" hidden="1" x14ac:dyDescent="0.3">
      <c r="A8051" s="1" t="s">
        <v>159</v>
      </c>
      <c r="B8051" s="1" t="s">
        <v>212</v>
      </c>
      <c r="C8051">
        <v>38.491199999999999</v>
      </c>
      <c r="D8051">
        <v>-80.954499999999996</v>
      </c>
      <c r="E8051" s="1" t="s">
        <v>45</v>
      </c>
      <c r="F8051" t="s">
        <v>10541</v>
      </c>
      <c r="G8051">
        <v>0</v>
      </c>
      <c r="H8051">
        <v>0</v>
      </c>
      <c r="I8051">
        <v>0</v>
      </c>
    </row>
    <row r="8052" spans="1:9" hidden="1" x14ac:dyDescent="0.3">
      <c r="A8052" s="1" t="s">
        <v>159</v>
      </c>
      <c r="B8052" s="1" t="s">
        <v>212</v>
      </c>
      <c r="C8052">
        <v>38.491199999999999</v>
      </c>
      <c r="D8052">
        <v>-80.954499999999996</v>
      </c>
      <c r="E8052" s="1" t="s">
        <v>46</v>
      </c>
      <c r="F8052" t="s">
        <v>10757</v>
      </c>
      <c r="G8052">
        <v>0</v>
      </c>
      <c r="H8052">
        <v>0</v>
      </c>
      <c r="I8052">
        <v>0</v>
      </c>
    </row>
    <row r="8053" spans="1:9" hidden="1" x14ac:dyDescent="0.3">
      <c r="A8053" s="1" t="s">
        <v>159</v>
      </c>
      <c r="B8053" s="1" t="s">
        <v>212</v>
      </c>
      <c r="C8053">
        <v>38.491199999999999</v>
      </c>
      <c r="D8053">
        <v>-80.954499999999996</v>
      </c>
      <c r="E8053" s="1" t="s">
        <v>47</v>
      </c>
      <c r="F8053" t="s">
        <v>10972</v>
      </c>
      <c r="G8053">
        <v>0</v>
      </c>
      <c r="H8053">
        <v>0</v>
      </c>
      <c r="I8053">
        <v>0</v>
      </c>
    </row>
    <row r="8054" spans="1:9" hidden="1" x14ac:dyDescent="0.3">
      <c r="A8054" s="1" t="s">
        <v>159</v>
      </c>
      <c r="B8054" s="1" t="s">
        <v>212</v>
      </c>
      <c r="C8054">
        <v>38.491199999999999</v>
      </c>
      <c r="D8054">
        <v>-80.954499999999996</v>
      </c>
      <c r="E8054" s="1" t="s">
        <v>48</v>
      </c>
      <c r="F8054" t="s">
        <v>11775</v>
      </c>
      <c r="G8054">
        <v>0</v>
      </c>
      <c r="H8054">
        <v>0</v>
      </c>
      <c r="I8054">
        <v>0</v>
      </c>
    </row>
    <row r="8055" spans="1:9" hidden="1" x14ac:dyDescent="0.3">
      <c r="A8055" s="1" t="s">
        <v>159</v>
      </c>
      <c r="B8055" s="1" t="s">
        <v>212</v>
      </c>
      <c r="C8055">
        <v>38.491199999999999</v>
      </c>
      <c r="D8055">
        <v>-80.954499999999996</v>
      </c>
      <c r="E8055" s="1" t="s">
        <v>49</v>
      </c>
      <c r="F8055" t="s">
        <v>11966</v>
      </c>
      <c r="G8055">
        <v>0</v>
      </c>
      <c r="H8055">
        <v>0</v>
      </c>
      <c r="I8055">
        <v>0</v>
      </c>
    </row>
    <row r="8056" spans="1:9" hidden="1" x14ac:dyDescent="0.3">
      <c r="A8056" s="1" t="s">
        <v>159</v>
      </c>
      <c r="B8056" s="1" t="s">
        <v>212</v>
      </c>
      <c r="C8056">
        <v>38.491199999999999</v>
      </c>
      <c r="D8056">
        <v>-80.954499999999996</v>
      </c>
      <c r="E8056" s="1" t="s">
        <v>50</v>
      </c>
      <c r="F8056" t="s">
        <v>12138</v>
      </c>
      <c r="G8056">
        <v>0</v>
      </c>
      <c r="H8056">
        <v>0</v>
      </c>
      <c r="I8056">
        <v>0</v>
      </c>
    </row>
    <row r="8057" spans="1:9" hidden="1" x14ac:dyDescent="0.3">
      <c r="A8057" s="1" t="s">
        <v>159</v>
      </c>
      <c r="B8057" s="1" t="s">
        <v>212</v>
      </c>
      <c r="C8057">
        <v>38.491199999999999</v>
      </c>
      <c r="D8057">
        <v>-80.954499999999996</v>
      </c>
      <c r="E8057" s="1" t="s">
        <v>51</v>
      </c>
      <c r="F8057" t="s">
        <v>12287</v>
      </c>
      <c r="G8057">
        <v>0</v>
      </c>
      <c r="H8057">
        <v>0</v>
      </c>
      <c r="I8057">
        <v>0</v>
      </c>
    </row>
    <row r="8058" spans="1:9" hidden="1" x14ac:dyDescent="0.3">
      <c r="A8058" s="1" t="s">
        <v>159</v>
      </c>
      <c r="B8058" s="1" t="s">
        <v>212</v>
      </c>
      <c r="C8058">
        <v>38.491199999999999</v>
      </c>
      <c r="D8058">
        <v>-80.954499999999996</v>
      </c>
      <c r="E8058" s="1" t="s">
        <v>52</v>
      </c>
      <c r="F8058" t="s">
        <v>11140</v>
      </c>
      <c r="G8058">
        <v>0</v>
      </c>
      <c r="H8058">
        <v>0</v>
      </c>
      <c r="I8058">
        <v>0</v>
      </c>
    </row>
    <row r="8059" spans="1:9" hidden="1" x14ac:dyDescent="0.3">
      <c r="A8059" s="1" t="s">
        <v>159</v>
      </c>
      <c r="B8059" s="1" t="s">
        <v>212</v>
      </c>
      <c r="C8059">
        <v>38.491199999999999</v>
      </c>
      <c r="D8059">
        <v>-80.954499999999996</v>
      </c>
      <c r="E8059" s="1" t="s">
        <v>53</v>
      </c>
      <c r="F8059" t="s">
        <v>11338</v>
      </c>
      <c r="G8059">
        <v>0</v>
      </c>
      <c r="H8059">
        <v>0</v>
      </c>
      <c r="I8059">
        <v>0</v>
      </c>
    </row>
    <row r="8060" spans="1:9" hidden="1" x14ac:dyDescent="0.3">
      <c r="A8060" s="1" t="s">
        <v>159</v>
      </c>
      <c r="B8060" s="1" t="s">
        <v>212</v>
      </c>
      <c r="C8060">
        <v>38.491199999999999</v>
      </c>
      <c r="D8060">
        <v>-80.954499999999996</v>
      </c>
      <c r="E8060" s="1" t="s">
        <v>54</v>
      </c>
      <c r="F8060" t="s">
        <v>11534</v>
      </c>
      <c r="G8060">
        <v>0</v>
      </c>
      <c r="H8060">
        <v>0</v>
      </c>
      <c r="I8060">
        <v>0</v>
      </c>
    </row>
    <row r="8061" spans="1:9" hidden="1" x14ac:dyDescent="0.3">
      <c r="A8061" s="1" t="s">
        <v>159</v>
      </c>
      <c r="B8061" s="1" t="s">
        <v>212</v>
      </c>
      <c r="C8061">
        <v>38.491199999999999</v>
      </c>
      <c r="D8061">
        <v>-80.954499999999996</v>
      </c>
      <c r="E8061" s="1" t="s">
        <v>21548</v>
      </c>
      <c r="F8061" t="s">
        <v>21703</v>
      </c>
      <c r="G8061">
        <v>0</v>
      </c>
      <c r="H8061">
        <v>0</v>
      </c>
      <c r="I8061">
        <v>0</v>
      </c>
    </row>
    <row r="8062" spans="1:9" hidden="1" x14ac:dyDescent="0.3">
      <c r="A8062" s="1" t="s">
        <v>159</v>
      </c>
      <c r="B8062" s="1" t="s">
        <v>213</v>
      </c>
      <c r="C8062">
        <v>42.756</v>
      </c>
      <c r="D8062">
        <v>-107.30249999999999</v>
      </c>
      <c r="E8062" s="1" t="s">
        <v>4</v>
      </c>
      <c r="F8062" t="s">
        <v>929</v>
      </c>
      <c r="G8062">
        <v>0</v>
      </c>
      <c r="H8062">
        <v>0</v>
      </c>
      <c r="I8062">
        <v>0</v>
      </c>
    </row>
    <row r="8063" spans="1:9" hidden="1" x14ac:dyDescent="0.3">
      <c r="A8063" s="1" t="s">
        <v>159</v>
      </c>
      <c r="B8063" s="1" t="s">
        <v>213</v>
      </c>
      <c r="C8063">
        <v>42.756</v>
      </c>
      <c r="D8063">
        <v>-107.30249999999999</v>
      </c>
      <c r="E8063" s="1" t="s">
        <v>5</v>
      </c>
      <c r="F8063" t="s">
        <v>1171</v>
      </c>
      <c r="G8063">
        <v>0</v>
      </c>
      <c r="H8063">
        <v>0</v>
      </c>
      <c r="I8063">
        <v>0</v>
      </c>
    </row>
    <row r="8064" spans="1:9" hidden="1" x14ac:dyDescent="0.3">
      <c r="A8064" s="1" t="s">
        <v>159</v>
      </c>
      <c r="B8064" s="1" t="s">
        <v>213</v>
      </c>
      <c r="C8064">
        <v>42.756</v>
      </c>
      <c r="D8064">
        <v>-107.30249999999999</v>
      </c>
      <c r="E8064" s="1" t="s">
        <v>6</v>
      </c>
      <c r="F8064" t="s">
        <v>1413</v>
      </c>
      <c r="G8064">
        <v>0</v>
      </c>
      <c r="H8064">
        <v>0</v>
      </c>
      <c r="I8064">
        <v>0</v>
      </c>
    </row>
    <row r="8065" spans="1:9" hidden="1" x14ac:dyDescent="0.3">
      <c r="A8065" s="1" t="s">
        <v>159</v>
      </c>
      <c r="B8065" s="1" t="s">
        <v>213</v>
      </c>
      <c r="C8065">
        <v>42.756</v>
      </c>
      <c r="D8065">
        <v>-107.30249999999999</v>
      </c>
      <c r="E8065" s="1" t="s">
        <v>7</v>
      </c>
      <c r="F8065" t="s">
        <v>1654</v>
      </c>
      <c r="G8065">
        <v>0</v>
      </c>
      <c r="H8065">
        <v>0</v>
      </c>
      <c r="I8065">
        <v>0</v>
      </c>
    </row>
    <row r="8066" spans="1:9" hidden="1" x14ac:dyDescent="0.3">
      <c r="A8066" s="1" t="s">
        <v>159</v>
      </c>
      <c r="B8066" s="1" t="s">
        <v>213</v>
      </c>
      <c r="C8066">
        <v>42.756</v>
      </c>
      <c r="D8066">
        <v>-107.30249999999999</v>
      </c>
      <c r="E8066" s="1" t="s">
        <v>8</v>
      </c>
      <c r="F8066" t="s">
        <v>1895</v>
      </c>
      <c r="G8066">
        <v>0</v>
      </c>
      <c r="H8066">
        <v>0</v>
      </c>
      <c r="I8066">
        <v>0</v>
      </c>
    </row>
    <row r="8067" spans="1:9" hidden="1" x14ac:dyDescent="0.3">
      <c r="A8067" s="1" t="s">
        <v>159</v>
      </c>
      <c r="B8067" s="1" t="s">
        <v>213</v>
      </c>
      <c r="C8067">
        <v>42.756</v>
      </c>
      <c r="D8067">
        <v>-107.30249999999999</v>
      </c>
      <c r="E8067" s="1" t="s">
        <v>9</v>
      </c>
      <c r="F8067" t="s">
        <v>2133</v>
      </c>
      <c r="G8067">
        <v>0</v>
      </c>
      <c r="H8067">
        <v>0</v>
      </c>
      <c r="I8067">
        <v>0</v>
      </c>
    </row>
    <row r="8068" spans="1:9" hidden="1" x14ac:dyDescent="0.3">
      <c r="A8068" s="1" t="s">
        <v>159</v>
      </c>
      <c r="B8068" s="1" t="s">
        <v>213</v>
      </c>
      <c r="C8068">
        <v>42.756</v>
      </c>
      <c r="D8068">
        <v>-107.30249999999999</v>
      </c>
      <c r="E8068" s="1" t="s">
        <v>10</v>
      </c>
      <c r="F8068" t="s">
        <v>2371</v>
      </c>
      <c r="G8068">
        <v>0</v>
      </c>
      <c r="H8068">
        <v>0</v>
      </c>
      <c r="I8068">
        <v>0</v>
      </c>
    </row>
    <row r="8069" spans="1:9" hidden="1" x14ac:dyDescent="0.3">
      <c r="A8069" s="1" t="s">
        <v>159</v>
      </c>
      <c r="B8069" s="1" t="s">
        <v>213</v>
      </c>
      <c r="C8069">
        <v>42.756</v>
      </c>
      <c r="D8069">
        <v>-107.30249999999999</v>
      </c>
      <c r="E8069" s="1" t="s">
        <v>11</v>
      </c>
      <c r="F8069" t="s">
        <v>2609</v>
      </c>
      <c r="G8069">
        <v>0</v>
      </c>
      <c r="H8069">
        <v>0</v>
      </c>
      <c r="I8069">
        <v>0</v>
      </c>
    </row>
    <row r="8070" spans="1:9" hidden="1" x14ac:dyDescent="0.3">
      <c r="A8070" s="1" t="s">
        <v>159</v>
      </c>
      <c r="B8070" s="1" t="s">
        <v>213</v>
      </c>
      <c r="C8070">
        <v>42.756</v>
      </c>
      <c r="D8070">
        <v>-107.30249999999999</v>
      </c>
      <c r="E8070" s="1" t="s">
        <v>12</v>
      </c>
      <c r="F8070" t="s">
        <v>2847</v>
      </c>
      <c r="G8070">
        <v>0</v>
      </c>
      <c r="H8070">
        <v>0</v>
      </c>
      <c r="I8070">
        <v>0</v>
      </c>
    </row>
    <row r="8071" spans="1:9" hidden="1" x14ac:dyDescent="0.3">
      <c r="A8071" s="1" t="s">
        <v>159</v>
      </c>
      <c r="B8071" s="1" t="s">
        <v>213</v>
      </c>
      <c r="C8071">
        <v>42.756</v>
      </c>
      <c r="D8071">
        <v>-107.30249999999999</v>
      </c>
      <c r="E8071" s="1" t="s">
        <v>13</v>
      </c>
      <c r="F8071" t="s">
        <v>3085</v>
      </c>
      <c r="G8071">
        <v>0</v>
      </c>
      <c r="H8071">
        <v>0</v>
      </c>
      <c r="I8071">
        <v>0</v>
      </c>
    </row>
    <row r="8072" spans="1:9" hidden="1" x14ac:dyDescent="0.3">
      <c r="A8072" s="1" t="s">
        <v>159</v>
      </c>
      <c r="B8072" s="1" t="s">
        <v>213</v>
      </c>
      <c r="C8072">
        <v>42.756</v>
      </c>
      <c r="D8072">
        <v>-107.30249999999999</v>
      </c>
      <c r="E8072" s="1" t="s">
        <v>14</v>
      </c>
      <c r="F8072" t="s">
        <v>3322</v>
      </c>
      <c r="G8072">
        <v>0</v>
      </c>
      <c r="H8072">
        <v>0</v>
      </c>
      <c r="I8072">
        <v>0</v>
      </c>
    </row>
    <row r="8073" spans="1:9" hidden="1" x14ac:dyDescent="0.3">
      <c r="A8073" s="1" t="s">
        <v>159</v>
      </c>
      <c r="B8073" s="1" t="s">
        <v>213</v>
      </c>
      <c r="C8073">
        <v>42.756</v>
      </c>
      <c r="D8073">
        <v>-107.30249999999999</v>
      </c>
      <c r="E8073" s="1" t="s">
        <v>15</v>
      </c>
      <c r="F8073" t="s">
        <v>3558</v>
      </c>
      <c r="G8073">
        <v>0</v>
      </c>
      <c r="H8073">
        <v>0</v>
      </c>
      <c r="I8073">
        <v>0</v>
      </c>
    </row>
    <row r="8074" spans="1:9" hidden="1" x14ac:dyDescent="0.3">
      <c r="A8074" s="1" t="s">
        <v>159</v>
      </c>
      <c r="B8074" s="1" t="s">
        <v>213</v>
      </c>
      <c r="C8074">
        <v>42.756</v>
      </c>
      <c r="D8074">
        <v>-107.30249999999999</v>
      </c>
      <c r="E8074" s="1" t="s">
        <v>16</v>
      </c>
      <c r="F8074" t="s">
        <v>3794</v>
      </c>
      <c r="G8074">
        <v>0</v>
      </c>
      <c r="H8074">
        <v>0</v>
      </c>
      <c r="I8074">
        <v>0</v>
      </c>
    </row>
    <row r="8075" spans="1:9" hidden="1" x14ac:dyDescent="0.3">
      <c r="A8075" s="1" t="s">
        <v>159</v>
      </c>
      <c r="B8075" s="1" t="s">
        <v>213</v>
      </c>
      <c r="C8075">
        <v>42.756</v>
      </c>
      <c r="D8075">
        <v>-107.30249999999999</v>
      </c>
      <c r="E8075" s="1" t="s">
        <v>17</v>
      </c>
      <c r="F8075" t="s">
        <v>4029</v>
      </c>
      <c r="G8075">
        <v>0</v>
      </c>
      <c r="H8075">
        <v>0</v>
      </c>
      <c r="I8075">
        <v>0</v>
      </c>
    </row>
    <row r="8076" spans="1:9" hidden="1" x14ac:dyDescent="0.3">
      <c r="A8076" s="1" t="s">
        <v>159</v>
      </c>
      <c r="B8076" s="1" t="s">
        <v>213</v>
      </c>
      <c r="C8076">
        <v>42.756</v>
      </c>
      <c r="D8076">
        <v>-107.30249999999999</v>
      </c>
      <c r="E8076" s="1" t="s">
        <v>18</v>
      </c>
      <c r="F8076" t="s">
        <v>4264</v>
      </c>
      <c r="G8076">
        <v>0</v>
      </c>
      <c r="H8076">
        <v>0</v>
      </c>
      <c r="I8076">
        <v>0</v>
      </c>
    </row>
    <row r="8077" spans="1:9" hidden="1" x14ac:dyDescent="0.3">
      <c r="A8077" s="1" t="s">
        <v>159</v>
      </c>
      <c r="B8077" s="1" t="s">
        <v>213</v>
      </c>
      <c r="C8077">
        <v>42.756</v>
      </c>
      <c r="D8077">
        <v>-107.30249999999999</v>
      </c>
      <c r="E8077" s="1" t="s">
        <v>19</v>
      </c>
      <c r="F8077" t="s">
        <v>4499</v>
      </c>
      <c r="G8077">
        <v>0</v>
      </c>
      <c r="H8077">
        <v>0</v>
      </c>
      <c r="I8077">
        <v>0</v>
      </c>
    </row>
    <row r="8078" spans="1:9" hidden="1" x14ac:dyDescent="0.3">
      <c r="A8078" s="1" t="s">
        <v>159</v>
      </c>
      <c r="B8078" s="1" t="s">
        <v>213</v>
      </c>
      <c r="C8078">
        <v>42.756</v>
      </c>
      <c r="D8078">
        <v>-107.30249999999999</v>
      </c>
      <c r="E8078" s="1" t="s">
        <v>20</v>
      </c>
      <c r="F8078" t="s">
        <v>4734</v>
      </c>
      <c r="G8078">
        <v>0</v>
      </c>
      <c r="H8078">
        <v>0</v>
      </c>
      <c r="I8078">
        <v>0</v>
      </c>
    </row>
    <row r="8079" spans="1:9" hidden="1" x14ac:dyDescent="0.3">
      <c r="A8079" s="1" t="s">
        <v>159</v>
      </c>
      <c r="B8079" s="1" t="s">
        <v>213</v>
      </c>
      <c r="C8079">
        <v>42.756</v>
      </c>
      <c r="D8079">
        <v>-107.30249999999999</v>
      </c>
      <c r="E8079" s="1" t="s">
        <v>21</v>
      </c>
      <c r="F8079" t="s">
        <v>4969</v>
      </c>
      <c r="G8079">
        <v>0</v>
      </c>
      <c r="H8079">
        <v>0</v>
      </c>
      <c r="I8079">
        <v>0</v>
      </c>
    </row>
    <row r="8080" spans="1:9" hidden="1" x14ac:dyDescent="0.3">
      <c r="A8080" s="1" t="s">
        <v>159</v>
      </c>
      <c r="B8080" s="1" t="s">
        <v>213</v>
      </c>
      <c r="C8080">
        <v>42.756</v>
      </c>
      <c r="D8080">
        <v>-107.30249999999999</v>
      </c>
      <c r="E8080" s="1" t="s">
        <v>22</v>
      </c>
      <c r="F8080" t="s">
        <v>5204</v>
      </c>
      <c r="G8080">
        <v>0</v>
      </c>
      <c r="H8080">
        <v>0</v>
      </c>
      <c r="I8080">
        <v>0</v>
      </c>
    </row>
    <row r="8081" spans="1:9" hidden="1" x14ac:dyDescent="0.3">
      <c r="A8081" s="1" t="s">
        <v>159</v>
      </c>
      <c r="B8081" s="1" t="s">
        <v>213</v>
      </c>
      <c r="C8081">
        <v>42.756</v>
      </c>
      <c r="D8081">
        <v>-107.30249999999999</v>
      </c>
      <c r="E8081" s="1" t="s">
        <v>23</v>
      </c>
      <c r="F8081" t="s">
        <v>5439</v>
      </c>
      <c r="G8081">
        <v>0</v>
      </c>
      <c r="H8081">
        <v>0</v>
      </c>
      <c r="I8081">
        <v>0</v>
      </c>
    </row>
    <row r="8082" spans="1:9" hidden="1" x14ac:dyDescent="0.3">
      <c r="A8082" s="1" t="s">
        <v>159</v>
      </c>
      <c r="B8082" s="1" t="s">
        <v>213</v>
      </c>
      <c r="C8082">
        <v>42.756</v>
      </c>
      <c r="D8082">
        <v>-107.30249999999999</v>
      </c>
      <c r="E8082" s="1" t="s">
        <v>24</v>
      </c>
      <c r="F8082" t="s">
        <v>5674</v>
      </c>
      <c r="G8082">
        <v>0</v>
      </c>
      <c r="H8082">
        <v>0</v>
      </c>
      <c r="I8082">
        <v>0</v>
      </c>
    </row>
    <row r="8083" spans="1:9" hidden="1" x14ac:dyDescent="0.3">
      <c r="A8083" s="1" t="s">
        <v>159</v>
      </c>
      <c r="B8083" s="1" t="s">
        <v>213</v>
      </c>
      <c r="C8083">
        <v>42.756</v>
      </c>
      <c r="D8083">
        <v>-107.30249999999999</v>
      </c>
      <c r="E8083" s="1" t="s">
        <v>25</v>
      </c>
      <c r="F8083" t="s">
        <v>5908</v>
      </c>
      <c r="G8083">
        <v>0</v>
      </c>
      <c r="H8083">
        <v>0</v>
      </c>
      <c r="I8083">
        <v>0</v>
      </c>
    </row>
    <row r="8084" spans="1:9" hidden="1" x14ac:dyDescent="0.3">
      <c r="A8084" s="1" t="s">
        <v>159</v>
      </c>
      <c r="B8084" s="1" t="s">
        <v>213</v>
      </c>
      <c r="C8084">
        <v>42.756</v>
      </c>
      <c r="D8084">
        <v>-107.30249999999999</v>
      </c>
      <c r="E8084" s="1" t="s">
        <v>26</v>
      </c>
      <c r="F8084" t="s">
        <v>6142</v>
      </c>
      <c r="G8084">
        <v>0</v>
      </c>
      <c r="H8084">
        <v>0</v>
      </c>
      <c r="I8084">
        <v>0</v>
      </c>
    </row>
    <row r="8085" spans="1:9" hidden="1" x14ac:dyDescent="0.3">
      <c r="A8085" s="1" t="s">
        <v>159</v>
      </c>
      <c r="B8085" s="1" t="s">
        <v>213</v>
      </c>
      <c r="C8085">
        <v>42.756</v>
      </c>
      <c r="D8085">
        <v>-107.30249999999999</v>
      </c>
      <c r="E8085" s="1" t="s">
        <v>27</v>
      </c>
      <c r="F8085" t="s">
        <v>6376</v>
      </c>
      <c r="G8085">
        <v>0</v>
      </c>
      <c r="H8085">
        <v>0</v>
      </c>
      <c r="I8085">
        <v>0</v>
      </c>
    </row>
    <row r="8086" spans="1:9" hidden="1" x14ac:dyDescent="0.3">
      <c r="A8086" s="1" t="s">
        <v>159</v>
      </c>
      <c r="B8086" s="1" t="s">
        <v>213</v>
      </c>
      <c r="C8086">
        <v>42.756</v>
      </c>
      <c r="D8086">
        <v>-107.30249999999999</v>
      </c>
      <c r="E8086" s="1" t="s">
        <v>28</v>
      </c>
      <c r="F8086" t="s">
        <v>6610</v>
      </c>
      <c r="G8086">
        <v>0</v>
      </c>
      <c r="H8086">
        <v>0</v>
      </c>
      <c r="I8086">
        <v>0</v>
      </c>
    </row>
    <row r="8087" spans="1:9" hidden="1" x14ac:dyDescent="0.3">
      <c r="A8087" s="1" t="s">
        <v>159</v>
      </c>
      <c r="B8087" s="1" t="s">
        <v>213</v>
      </c>
      <c r="C8087">
        <v>42.756</v>
      </c>
      <c r="D8087">
        <v>-107.30249999999999</v>
      </c>
      <c r="E8087" s="1" t="s">
        <v>29</v>
      </c>
      <c r="F8087" t="s">
        <v>6844</v>
      </c>
      <c r="G8087">
        <v>0</v>
      </c>
      <c r="H8087">
        <v>0</v>
      </c>
      <c r="I8087">
        <v>0</v>
      </c>
    </row>
    <row r="8088" spans="1:9" hidden="1" x14ac:dyDescent="0.3">
      <c r="A8088" s="1" t="s">
        <v>159</v>
      </c>
      <c r="B8088" s="1" t="s">
        <v>213</v>
      </c>
      <c r="C8088">
        <v>42.756</v>
      </c>
      <c r="D8088">
        <v>-107.30249999999999</v>
      </c>
      <c r="E8088" s="1" t="s">
        <v>30</v>
      </c>
      <c r="F8088" t="s">
        <v>7078</v>
      </c>
      <c r="G8088">
        <v>0</v>
      </c>
      <c r="H8088">
        <v>0</v>
      </c>
      <c r="I8088">
        <v>0</v>
      </c>
    </row>
    <row r="8089" spans="1:9" hidden="1" x14ac:dyDescent="0.3">
      <c r="A8089" s="1" t="s">
        <v>159</v>
      </c>
      <c r="B8089" s="1" t="s">
        <v>213</v>
      </c>
      <c r="C8089">
        <v>42.756</v>
      </c>
      <c r="D8089">
        <v>-107.30249999999999</v>
      </c>
      <c r="E8089" s="1" t="s">
        <v>31</v>
      </c>
      <c r="F8089" t="s">
        <v>7312</v>
      </c>
      <c r="G8089">
        <v>0</v>
      </c>
      <c r="H8089">
        <v>0</v>
      </c>
      <c r="I8089">
        <v>0</v>
      </c>
    </row>
    <row r="8090" spans="1:9" hidden="1" x14ac:dyDescent="0.3">
      <c r="A8090" s="1" t="s">
        <v>159</v>
      </c>
      <c r="B8090" s="1" t="s">
        <v>213</v>
      </c>
      <c r="C8090">
        <v>42.756</v>
      </c>
      <c r="D8090">
        <v>-107.30249999999999</v>
      </c>
      <c r="E8090" s="1" t="s">
        <v>32</v>
      </c>
      <c r="F8090" t="s">
        <v>7546</v>
      </c>
      <c r="G8090">
        <v>0</v>
      </c>
      <c r="H8090">
        <v>0</v>
      </c>
      <c r="I8090">
        <v>0</v>
      </c>
    </row>
    <row r="8091" spans="1:9" hidden="1" x14ac:dyDescent="0.3">
      <c r="A8091" s="1" t="s">
        <v>159</v>
      </c>
      <c r="B8091" s="1" t="s">
        <v>213</v>
      </c>
      <c r="C8091">
        <v>42.756</v>
      </c>
      <c r="D8091">
        <v>-107.30249999999999</v>
      </c>
      <c r="E8091" s="1" t="s">
        <v>33</v>
      </c>
      <c r="F8091" t="s">
        <v>7780</v>
      </c>
      <c r="G8091">
        <v>0</v>
      </c>
      <c r="H8091">
        <v>0</v>
      </c>
      <c r="I8091">
        <v>0</v>
      </c>
    </row>
    <row r="8092" spans="1:9" hidden="1" x14ac:dyDescent="0.3">
      <c r="A8092" s="1" t="s">
        <v>159</v>
      </c>
      <c r="B8092" s="1" t="s">
        <v>213</v>
      </c>
      <c r="C8092">
        <v>42.756</v>
      </c>
      <c r="D8092">
        <v>-107.30249999999999</v>
      </c>
      <c r="E8092" s="1" t="s">
        <v>34</v>
      </c>
      <c r="F8092" t="s">
        <v>8014</v>
      </c>
      <c r="G8092">
        <v>0</v>
      </c>
      <c r="H8092">
        <v>0</v>
      </c>
      <c r="I8092">
        <v>0</v>
      </c>
    </row>
    <row r="8093" spans="1:9" hidden="1" x14ac:dyDescent="0.3">
      <c r="A8093" s="1" t="s">
        <v>159</v>
      </c>
      <c r="B8093" s="1" t="s">
        <v>213</v>
      </c>
      <c r="C8093">
        <v>42.756</v>
      </c>
      <c r="D8093">
        <v>-107.30249999999999</v>
      </c>
      <c r="E8093" s="1" t="s">
        <v>35</v>
      </c>
      <c r="F8093" t="s">
        <v>8246</v>
      </c>
      <c r="G8093">
        <v>0</v>
      </c>
      <c r="H8093">
        <v>0</v>
      </c>
      <c r="I8093">
        <v>0</v>
      </c>
    </row>
    <row r="8094" spans="1:9" hidden="1" x14ac:dyDescent="0.3">
      <c r="A8094" s="1" t="s">
        <v>159</v>
      </c>
      <c r="B8094" s="1" t="s">
        <v>213</v>
      </c>
      <c r="C8094">
        <v>42.756</v>
      </c>
      <c r="D8094">
        <v>-107.30249999999999</v>
      </c>
      <c r="E8094" s="1" t="s">
        <v>36</v>
      </c>
      <c r="F8094" t="s">
        <v>8478</v>
      </c>
      <c r="G8094">
        <v>0</v>
      </c>
      <c r="H8094">
        <v>0</v>
      </c>
      <c r="I8094">
        <v>0</v>
      </c>
    </row>
    <row r="8095" spans="1:9" hidden="1" x14ac:dyDescent="0.3">
      <c r="A8095" s="1" t="s">
        <v>159</v>
      </c>
      <c r="B8095" s="1" t="s">
        <v>213</v>
      </c>
      <c r="C8095">
        <v>42.756</v>
      </c>
      <c r="D8095">
        <v>-107.30249999999999</v>
      </c>
      <c r="E8095" s="1" t="s">
        <v>37</v>
      </c>
      <c r="F8095" t="s">
        <v>8709</v>
      </c>
      <c r="G8095">
        <v>0</v>
      </c>
      <c r="H8095">
        <v>0</v>
      </c>
      <c r="I8095">
        <v>0</v>
      </c>
    </row>
    <row r="8096" spans="1:9" hidden="1" x14ac:dyDescent="0.3">
      <c r="A8096" s="1" t="s">
        <v>159</v>
      </c>
      <c r="B8096" s="1" t="s">
        <v>213</v>
      </c>
      <c r="C8096">
        <v>42.756</v>
      </c>
      <c r="D8096">
        <v>-107.30249999999999</v>
      </c>
      <c r="E8096" s="1" t="s">
        <v>38</v>
      </c>
      <c r="F8096" t="s">
        <v>8940</v>
      </c>
      <c r="G8096">
        <v>0</v>
      </c>
      <c r="H8096">
        <v>0</v>
      </c>
      <c r="I8096">
        <v>0</v>
      </c>
    </row>
    <row r="8097" spans="1:9" hidden="1" x14ac:dyDescent="0.3">
      <c r="A8097" s="1" t="s">
        <v>159</v>
      </c>
      <c r="B8097" s="1" t="s">
        <v>213</v>
      </c>
      <c r="C8097">
        <v>42.756</v>
      </c>
      <c r="D8097">
        <v>-107.30249999999999</v>
      </c>
      <c r="E8097" s="1" t="s">
        <v>39</v>
      </c>
      <c r="F8097" t="s">
        <v>9171</v>
      </c>
      <c r="G8097">
        <v>0</v>
      </c>
      <c r="H8097">
        <v>0</v>
      </c>
      <c r="I8097">
        <v>0</v>
      </c>
    </row>
    <row r="8098" spans="1:9" hidden="1" x14ac:dyDescent="0.3">
      <c r="A8098" s="1" t="s">
        <v>159</v>
      </c>
      <c r="B8098" s="1" t="s">
        <v>213</v>
      </c>
      <c r="C8098">
        <v>42.756</v>
      </c>
      <c r="D8098">
        <v>-107.30249999999999</v>
      </c>
      <c r="E8098" s="1" t="s">
        <v>40</v>
      </c>
      <c r="F8098" t="s">
        <v>9402</v>
      </c>
      <c r="G8098">
        <v>0</v>
      </c>
      <c r="H8098">
        <v>0</v>
      </c>
      <c r="I8098">
        <v>0</v>
      </c>
    </row>
    <row r="8099" spans="1:9" hidden="1" x14ac:dyDescent="0.3">
      <c r="A8099" s="1" t="s">
        <v>159</v>
      </c>
      <c r="B8099" s="1" t="s">
        <v>213</v>
      </c>
      <c r="C8099">
        <v>42.756</v>
      </c>
      <c r="D8099">
        <v>-107.30249999999999</v>
      </c>
      <c r="E8099" s="1" t="s">
        <v>41</v>
      </c>
      <c r="F8099" t="s">
        <v>9633</v>
      </c>
      <c r="G8099">
        <v>0</v>
      </c>
      <c r="H8099">
        <v>0</v>
      </c>
      <c r="I8099">
        <v>0</v>
      </c>
    </row>
    <row r="8100" spans="1:9" hidden="1" x14ac:dyDescent="0.3">
      <c r="A8100" s="1" t="s">
        <v>159</v>
      </c>
      <c r="B8100" s="1" t="s">
        <v>213</v>
      </c>
      <c r="C8100">
        <v>42.756</v>
      </c>
      <c r="D8100">
        <v>-107.30249999999999</v>
      </c>
      <c r="E8100" s="1" t="s">
        <v>42</v>
      </c>
      <c r="F8100" t="s">
        <v>9864</v>
      </c>
      <c r="G8100">
        <v>0</v>
      </c>
      <c r="H8100">
        <v>0</v>
      </c>
      <c r="I8100">
        <v>0</v>
      </c>
    </row>
    <row r="8101" spans="1:9" hidden="1" x14ac:dyDescent="0.3">
      <c r="A8101" s="1" t="s">
        <v>159</v>
      </c>
      <c r="B8101" s="1" t="s">
        <v>213</v>
      </c>
      <c r="C8101">
        <v>42.756</v>
      </c>
      <c r="D8101">
        <v>-107.30249999999999</v>
      </c>
      <c r="E8101" s="1" t="s">
        <v>43</v>
      </c>
      <c r="F8101" t="s">
        <v>10093</v>
      </c>
      <c r="G8101">
        <v>0</v>
      </c>
      <c r="H8101">
        <v>0</v>
      </c>
      <c r="I8101">
        <v>0</v>
      </c>
    </row>
    <row r="8102" spans="1:9" hidden="1" x14ac:dyDescent="0.3">
      <c r="A8102" s="1" t="s">
        <v>159</v>
      </c>
      <c r="B8102" s="1" t="s">
        <v>213</v>
      </c>
      <c r="C8102">
        <v>42.756</v>
      </c>
      <c r="D8102">
        <v>-107.30249999999999</v>
      </c>
      <c r="E8102" s="1" t="s">
        <v>44</v>
      </c>
      <c r="F8102" t="s">
        <v>10321</v>
      </c>
      <c r="G8102">
        <v>0</v>
      </c>
      <c r="H8102">
        <v>0</v>
      </c>
      <c r="I8102">
        <v>0</v>
      </c>
    </row>
    <row r="8103" spans="1:9" hidden="1" x14ac:dyDescent="0.3">
      <c r="A8103" s="1" t="s">
        <v>159</v>
      </c>
      <c r="B8103" s="1" t="s">
        <v>213</v>
      </c>
      <c r="C8103">
        <v>42.756</v>
      </c>
      <c r="D8103">
        <v>-107.30249999999999</v>
      </c>
      <c r="E8103" s="1" t="s">
        <v>45</v>
      </c>
      <c r="F8103" t="s">
        <v>10542</v>
      </c>
      <c r="G8103">
        <v>0</v>
      </c>
      <c r="H8103">
        <v>0</v>
      </c>
      <c r="I8103">
        <v>0</v>
      </c>
    </row>
    <row r="8104" spans="1:9" hidden="1" x14ac:dyDescent="0.3">
      <c r="A8104" s="1" t="s">
        <v>159</v>
      </c>
      <c r="B8104" s="1" t="s">
        <v>213</v>
      </c>
      <c r="C8104">
        <v>42.756</v>
      </c>
      <c r="D8104">
        <v>-107.30249999999999</v>
      </c>
      <c r="E8104" s="1" t="s">
        <v>46</v>
      </c>
      <c r="F8104" t="s">
        <v>10758</v>
      </c>
      <c r="G8104">
        <v>0</v>
      </c>
      <c r="H8104">
        <v>0</v>
      </c>
      <c r="I8104">
        <v>0</v>
      </c>
    </row>
    <row r="8105" spans="1:9" hidden="1" x14ac:dyDescent="0.3">
      <c r="A8105" s="1" t="s">
        <v>159</v>
      </c>
      <c r="B8105" s="1" t="s">
        <v>213</v>
      </c>
      <c r="C8105">
        <v>42.756</v>
      </c>
      <c r="D8105">
        <v>-107.30249999999999</v>
      </c>
      <c r="E8105" s="1" t="s">
        <v>47</v>
      </c>
      <c r="F8105" t="s">
        <v>10973</v>
      </c>
      <c r="G8105">
        <v>0</v>
      </c>
      <c r="H8105">
        <v>0</v>
      </c>
      <c r="I8105">
        <v>0</v>
      </c>
    </row>
    <row r="8106" spans="1:9" hidden="1" x14ac:dyDescent="0.3">
      <c r="A8106" s="1" t="s">
        <v>159</v>
      </c>
      <c r="B8106" s="1" t="s">
        <v>213</v>
      </c>
      <c r="C8106">
        <v>42.756</v>
      </c>
      <c r="D8106">
        <v>-107.30249999999999</v>
      </c>
      <c r="E8106" s="1" t="s">
        <v>48</v>
      </c>
      <c r="F8106" t="s">
        <v>11776</v>
      </c>
      <c r="G8106">
        <v>0</v>
      </c>
      <c r="H8106">
        <v>0</v>
      </c>
      <c r="I8106">
        <v>0</v>
      </c>
    </row>
    <row r="8107" spans="1:9" hidden="1" x14ac:dyDescent="0.3">
      <c r="A8107" s="1" t="s">
        <v>159</v>
      </c>
      <c r="B8107" s="1" t="s">
        <v>213</v>
      </c>
      <c r="C8107">
        <v>42.756</v>
      </c>
      <c r="D8107">
        <v>-107.30249999999999</v>
      </c>
      <c r="E8107" s="1" t="s">
        <v>49</v>
      </c>
      <c r="F8107" t="s">
        <v>11967</v>
      </c>
      <c r="G8107">
        <v>0</v>
      </c>
      <c r="H8107">
        <v>0</v>
      </c>
      <c r="I8107">
        <v>0</v>
      </c>
    </row>
    <row r="8108" spans="1:9" hidden="1" x14ac:dyDescent="0.3">
      <c r="A8108" s="1" t="s">
        <v>159</v>
      </c>
      <c r="B8108" s="1" t="s">
        <v>213</v>
      </c>
      <c r="C8108">
        <v>42.756</v>
      </c>
      <c r="D8108">
        <v>-107.30249999999999</v>
      </c>
      <c r="E8108" s="1" t="s">
        <v>50</v>
      </c>
      <c r="F8108" t="s">
        <v>12139</v>
      </c>
      <c r="G8108">
        <v>0</v>
      </c>
      <c r="H8108">
        <v>0</v>
      </c>
      <c r="I8108">
        <v>0</v>
      </c>
    </row>
    <row r="8109" spans="1:9" hidden="1" x14ac:dyDescent="0.3">
      <c r="A8109" s="1" t="s">
        <v>159</v>
      </c>
      <c r="B8109" s="1" t="s">
        <v>213</v>
      </c>
      <c r="C8109">
        <v>42.756</v>
      </c>
      <c r="D8109">
        <v>-107.30249999999999</v>
      </c>
      <c r="E8109" s="1" t="s">
        <v>51</v>
      </c>
      <c r="F8109" t="s">
        <v>12288</v>
      </c>
      <c r="G8109">
        <v>0</v>
      </c>
      <c r="H8109">
        <v>0</v>
      </c>
      <c r="I8109">
        <v>0</v>
      </c>
    </row>
    <row r="8110" spans="1:9" hidden="1" x14ac:dyDescent="0.3">
      <c r="A8110" s="1" t="s">
        <v>159</v>
      </c>
      <c r="B8110" s="1" t="s">
        <v>213</v>
      </c>
      <c r="C8110">
        <v>42.756</v>
      </c>
      <c r="D8110">
        <v>-107.30249999999999</v>
      </c>
      <c r="E8110" s="1" t="s">
        <v>52</v>
      </c>
      <c r="F8110" t="s">
        <v>11141</v>
      </c>
      <c r="G8110">
        <v>0</v>
      </c>
      <c r="H8110">
        <v>0</v>
      </c>
      <c r="I8110">
        <v>0</v>
      </c>
    </row>
    <row r="8111" spans="1:9" hidden="1" x14ac:dyDescent="0.3">
      <c r="A8111" s="1" t="s">
        <v>159</v>
      </c>
      <c r="B8111" s="1" t="s">
        <v>213</v>
      </c>
      <c r="C8111">
        <v>42.756</v>
      </c>
      <c r="D8111">
        <v>-107.30249999999999</v>
      </c>
      <c r="E8111" s="1" t="s">
        <v>53</v>
      </c>
      <c r="F8111" t="s">
        <v>11339</v>
      </c>
      <c r="G8111">
        <v>0</v>
      </c>
      <c r="H8111">
        <v>0</v>
      </c>
      <c r="I8111">
        <v>0</v>
      </c>
    </row>
    <row r="8112" spans="1:9" hidden="1" x14ac:dyDescent="0.3">
      <c r="A8112" s="1" t="s">
        <v>159</v>
      </c>
      <c r="B8112" s="1" t="s">
        <v>213</v>
      </c>
      <c r="C8112">
        <v>42.756</v>
      </c>
      <c r="D8112">
        <v>-107.30249999999999</v>
      </c>
      <c r="E8112" s="1" t="s">
        <v>54</v>
      </c>
      <c r="F8112" t="s">
        <v>17614</v>
      </c>
      <c r="G8112">
        <v>0</v>
      </c>
      <c r="H8112">
        <v>1</v>
      </c>
      <c r="I8112">
        <v>0</v>
      </c>
    </row>
    <row r="8113" spans="1:9" hidden="1" x14ac:dyDescent="0.3">
      <c r="A8113" s="1" t="s">
        <v>159</v>
      </c>
      <c r="B8113" s="1" t="s">
        <v>213</v>
      </c>
      <c r="C8113">
        <v>42.756</v>
      </c>
      <c r="D8113">
        <v>-107.30249999999999</v>
      </c>
      <c r="E8113" s="1" t="s">
        <v>21548</v>
      </c>
      <c r="F8113" t="s">
        <v>21704</v>
      </c>
      <c r="G8113">
        <v>0</v>
      </c>
      <c r="H8113">
        <v>1</v>
      </c>
      <c r="I8113">
        <v>0</v>
      </c>
    </row>
    <row r="8114" spans="1:9" hidden="1" x14ac:dyDescent="0.3">
      <c r="A8114" s="1" t="s">
        <v>215</v>
      </c>
      <c r="B8114" s="1" t="s">
        <v>214</v>
      </c>
      <c r="C8114">
        <v>30.9756</v>
      </c>
      <c r="D8114">
        <v>112.27070000000001</v>
      </c>
      <c r="E8114" s="1" t="s">
        <v>4</v>
      </c>
      <c r="F8114" t="s">
        <v>18028</v>
      </c>
      <c r="G8114">
        <v>17</v>
      </c>
      <c r="H8114">
        <v>444</v>
      </c>
      <c r="I8114">
        <v>28</v>
      </c>
    </row>
    <row r="8115" spans="1:9" hidden="1" x14ac:dyDescent="0.3">
      <c r="A8115" s="1" t="s">
        <v>215</v>
      </c>
      <c r="B8115" s="1" t="s">
        <v>214</v>
      </c>
      <c r="C8115">
        <v>30.9756</v>
      </c>
      <c r="D8115">
        <v>112.27070000000001</v>
      </c>
      <c r="E8115" s="1" t="s">
        <v>5</v>
      </c>
      <c r="F8115" t="s">
        <v>18029</v>
      </c>
      <c r="G8115">
        <v>17</v>
      </c>
      <c r="H8115">
        <v>444</v>
      </c>
      <c r="I8115">
        <v>28</v>
      </c>
    </row>
    <row r="8116" spans="1:9" hidden="1" x14ac:dyDescent="0.3">
      <c r="A8116" s="1" t="s">
        <v>215</v>
      </c>
      <c r="B8116" s="1" t="s">
        <v>214</v>
      </c>
      <c r="C8116">
        <v>30.9756</v>
      </c>
      <c r="D8116">
        <v>112.27070000000001</v>
      </c>
      <c r="E8116" s="1" t="s">
        <v>6</v>
      </c>
      <c r="F8116" t="s">
        <v>18030</v>
      </c>
      <c r="G8116">
        <v>24</v>
      </c>
      <c r="H8116">
        <v>549</v>
      </c>
      <c r="I8116">
        <v>31</v>
      </c>
    </row>
    <row r="8117" spans="1:9" hidden="1" x14ac:dyDescent="0.3">
      <c r="A8117" s="1" t="s">
        <v>215</v>
      </c>
      <c r="B8117" s="1" t="s">
        <v>214</v>
      </c>
      <c r="C8117">
        <v>30.9756</v>
      </c>
      <c r="D8117">
        <v>112.27070000000001</v>
      </c>
      <c r="E8117" s="1" t="s">
        <v>7</v>
      </c>
      <c r="F8117" t="s">
        <v>18031</v>
      </c>
      <c r="G8117">
        <v>40</v>
      </c>
      <c r="H8117">
        <v>761</v>
      </c>
      <c r="I8117">
        <v>32</v>
      </c>
    </row>
    <row r="8118" spans="1:9" hidden="1" x14ac:dyDescent="0.3">
      <c r="A8118" s="1" t="s">
        <v>215</v>
      </c>
      <c r="B8118" s="1" t="s">
        <v>214</v>
      </c>
      <c r="C8118">
        <v>30.9756</v>
      </c>
      <c r="D8118">
        <v>112.27070000000001</v>
      </c>
      <c r="E8118" s="1" t="s">
        <v>8</v>
      </c>
      <c r="F8118" t="s">
        <v>18032</v>
      </c>
      <c r="G8118">
        <v>52</v>
      </c>
      <c r="H8118">
        <v>1058</v>
      </c>
      <c r="I8118">
        <v>42</v>
      </c>
    </row>
    <row r="8119" spans="1:9" hidden="1" x14ac:dyDescent="0.3">
      <c r="A8119" s="1" t="s">
        <v>215</v>
      </c>
      <c r="B8119" s="1" t="s">
        <v>214</v>
      </c>
      <c r="C8119">
        <v>30.9756</v>
      </c>
      <c r="D8119">
        <v>112.27070000000001</v>
      </c>
      <c r="E8119" s="1" t="s">
        <v>9</v>
      </c>
      <c r="F8119" t="s">
        <v>18033</v>
      </c>
      <c r="G8119">
        <v>76</v>
      </c>
      <c r="H8119">
        <v>1423</v>
      </c>
      <c r="I8119">
        <v>45</v>
      </c>
    </row>
    <row r="8120" spans="1:9" hidden="1" x14ac:dyDescent="0.3">
      <c r="A8120" s="1" t="s">
        <v>215</v>
      </c>
      <c r="B8120" s="1" t="s">
        <v>214</v>
      </c>
      <c r="C8120">
        <v>30.9756</v>
      </c>
      <c r="D8120">
        <v>112.27070000000001</v>
      </c>
      <c r="E8120" s="1" t="s">
        <v>10</v>
      </c>
      <c r="F8120" t="s">
        <v>18034</v>
      </c>
      <c r="G8120">
        <v>125</v>
      </c>
      <c r="H8120">
        <v>3554</v>
      </c>
      <c r="I8120">
        <v>80</v>
      </c>
    </row>
    <row r="8121" spans="1:9" hidden="1" x14ac:dyDescent="0.3">
      <c r="A8121" s="1" t="s">
        <v>215</v>
      </c>
      <c r="B8121" s="1" t="s">
        <v>214</v>
      </c>
      <c r="C8121">
        <v>30.9756</v>
      </c>
      <c r="D8121">
        <v>112.27070000000001</v>
      </c>
      <c r="E8121" s="1" t="s">
        <v>11</v>
      </c>
      <c r="F8121" t="s">
        <v>18035</v>
      </c>
      <c r="G8121">
        <v>125</v>
      </c>
      <c r="H8121">
        <v>3554</v>
      </c>
      <c r="I8121">
        <v>88</v>
      </c>
    </row>
    <row r="8122" spans="1:9" hidden="1" x14ac:dyDescent="0.3">
      <c r="A8122" s="1" t="s">
        <v>215</v>
      </c>
      <c r="B8122" s="1" t="s">
        <v>214</v>
      </c>
      <c r="C8122">
        <v>30.9756</v>
      </c>
      <c r="D8122">
        <v>112.27070000000001</v>
      </c>
      <c r="E8122" s="1" t="s">
        <v>12</v>
      </c>
      <c r="F8122" t="s">
        <v>18036</v>
      </c>
      <c r="G8122">
        <v>162</v>
      </c>
      <c r="H8122">
        <v>4903</v>
      </c>
      <c r="I8122">
        <v>90</v>
      </c>
    </row>
    <row r="8123" spans="1:9" hidden="1" x14ac:dyDescent="0.3">
      <c r="A8123" s="1" t="s">
        <v>215</v>
      </c>
      <c r="B8123" s="1" t="s">
        <v>214</v>
      </c>
      <c r="C8123">
        <v>30.9756</v>
      </c>
      <c r="D8123">
        <v>112.27070000000001</v>
      </c>
      <c r="E8123" s="1" t="s">
        <v>13</v>
      </c>
      <c r="F8123" t="s">
        <v>18037</v>
      </c>
      <c r="G8123">
        <v>204</v>
      </c>
      <c r="H8123">
        <v>5806</v>
      </c>
      <c r="I8123">
        <v>141</v>
      </c>
    </row>
    <row r="8124" spans="1:9" hidden="1" x14ac:dyDescent="0.3">
      <c r="A8124" s="1" t="s">
        <v>215</v>
      </c>
      <c r="B8124" s="1" t="s">
        <v>214</v>
      </c>
      <c r="C8124">
        <v>30.9756</v>
      </c>
      <c r="D8124">
        <v>112.27070000000001</v>
      </c>
      <c r="E8124" s="1" t="s">
        <v>14</v>
      </c>
      <c r="F8124" t="s">
        <v>18038</v>
      </c>
      <c r="G8124">
        <v>249</v>
      </c>
      <c r="H8124">
        <v>7153</v>
      </c>
      <c r="I8124">
        <v>168</v>
      </c>
    </row>
    <row r="8125" spans="1:9" hidden="1" x14ac:dyDescent="0.3">
      <c r="A8125" s="1" t="s">
        <v>215</v>
      </c>
      <c r="B8125" s="1" t="s">
        <v>214</v>
      </c>
      <c r="C8125">
        <v>30.9756</v>
      </c>
      <c r="D8125">
        <v>112.27070000000001</v>
      </c>
      <c r="E8125" s="1" t="s">
        <v>15</v>
      </c>
      <c r="F8125" t="s">
        <v>18039</v>
      </c>
      <c r="G8125">
        <v>350</v>
      </c>
      <c r="H8125">
        <v>11177</v>
      </c>
      <c r="I8125">
        <v>295</v>
      </c>
    </row>
    <row r="8126" spans="1:9" hidden="1" x14ac:dyDescent="0.3">
      <c r="A8126" s="1" t="s">
        <v>215</v>
      </c>
      <c r="B8126" s="1" t="s">
        <v>214</v>
      </c>
      <c r="C8126">
        <v>30.9756</v>
      </c>
      <c r="D8126">
        <v>112.27070000000001</v>
      </c>
      <c r="E8126" s="1" t="s">
        <v>16</v>
      </c>
      <c r="F8126" t="s">
        <v>18040</v>
      </c>
      <c r="G8126">
        <v>414</v>
      </c>
      <c r="H8126">
        <v>13522</v>
      </c>
      <c r="I8126">
        <v>386</v>
      </c>
    </row>
    <row r="8127" spans="1:9" hidden="1" x14ac:dyDescent="0.3">
      <c r="A8127" s="1" t="s">
        <v>215</v>
      </c>
      <c r="B8127" s="1" t="s">
        <v>214</v>
      </c>
      <c r="C8127">
        <v>30.9756</v>
      </c>
      <c r="D8127">
        <v>112.27070000000001</v>
      </c>
      <c r="E8127" s="1" t="s">
        <v>17</v>
      </c>
      <c r="F8127" t="s">
        <v>18041</v>
      </c>
      <c r="G8127">
        <v>479</v>
      </c>
      <c r="H8127">
        <v>16678</v>
      </c>
      <c r="I8127">
        <v>522</v>
      </c>
    </row>
    <row r="8128" spans="1:9" hidden="1" x14ac:dyDescent="0.3">
      <c r="A8128" s="1" t="s">
        <v>215</v>
      </c>
      <c r="B8128" s="1" t="s">
        <v>214</v>
      </c>
      <c r="C8128">
        <v>30.9756</v>
      </c>
      <c r="D8128">
        <v>112.27070000000001</v>
      </c>
      <c r="E8128" s="1" t="s">
        <v>18</v>
      </c>
      <c r="F8128" t="s">
        <v>18042</v>
      </c>
      <c r="G8128">
        <v>549</v>
      </c>
      <c r="H8128">
        <v>19665</v>
      </c>
      <c r="I8128">
        <v>633</v>
      </c>
    </row>
    <row r="8129" spans="1:9" hidden="1" x14ac:dyDescent="0.3">
      <c r="A8129" s="1" t="s">
        <v>215</v>
      </c>
      <c r="B8129" s="1" t="s">
        <v>214</v>
      </c>
      <c r="C8129">
        <v>30.9756</v>
      </c>
      <c r="D8129">
        <v>112.27070000000001</v>
      </c>
      <c r="E8129" s="1" t="s">
        <v>19</v>
      </c>
      <c r="F8129" t="s">
        <v>18043</v>
      </c>
      <c r="G8129">
        <v>618</v>
      </c>
      <c r="H8129">
        <v>22112</v>
      </c>
      <c r="I8129">
        <v>817</v>
      </c>
    </row>
    <row r="8130" spans="1:9" hidden="1" x14ac:dyDescent="0.3">
      <c r="A8130" s="1" t="s">
        <v>215</v>
      </c>
      <c r="B8130" s="1" t="s">
        <v>214</v>
      </c>
      <c r="C8130">
        <v>30.9756</v>
      </c>
      <c r="D8130">
        <v>112.27070000000001</v>
      </c>
      <c r="E8130" s="1" t="s">
        <v>20</v>
      </c>
      <c r="F8130" t="s">
        <v>18044</v>
      </c>
      <c r="G8130">
        <v>699</v>
      </c>
      <c r="H8130">
        <v>24953</v>
      </c>
      <c r="I8130">
        <v>1115</v>
      </c>
    </row>
    <row r="8131" spans="1:9" hidden="1" x14ac:dyDescent="0.3">
      <c r="A8131" s="1" t="s">
        <v>215</v>
      </c>
      <c r="B8131" s="1" t="s">
        <v>214</v>
      </c>
      <c r="C8131">
        <v>30.9756</v>
      </c>
      <c r="D8131">
        <v>112.27070000000001</v>
      </c>
      <c r="E8131" s="1" t="s">
        <v>21</v>
      </c>
      <c r="F8131" t="s">
        <v>18045</v>
      </c>
      <c r="G8131">
        <v>780</v>
      </c>
      <c r="H8131">
        <v>27100</v>
      </c>
      <c r="I8131">
        <v>1439</v>
      </c>
    </row>
    <row r="8132" spans="1:9" hidden="1" x14ac:dyDescent="0.3">
      <c r="A8132" s="1" t="s">
        <v>215</v>
      </c>
      <c r="B8132" s="1" t="s">
        <v>214</v>
      </c>
      <c r="C8132">
        <v>30.9756</v>
      </c>
      <c r="D8132">
        <v>112.27070000000001</v>
      </c>
      <c r="E8132" s="1" t="s">
        <v>22</v>
      </c>
      <c r="F8132" t="s">
        <v>18046</v>
      </c>
      <c r="G8132">
        <v>871</v>
      </c>
      <c r="H8132">
        <v>29631</v>
      </c>
      <c r="I8132">
        <v>1795</v>
      </c>
    </row>
    <row r="8133" spans="1:9" hidden="1" x14ac:dyDescent="0.3">
      <c r="A8133" s="1" t="s">
        <v>215</v>
      </c>
      <c r="B8133" s="1" t="s">
        <v>214</v>
      </c>
      <c r="C8133">
        <v>30.9756</v>
      </c>
      <c r="D8133">
        <v>112.27070000000001</v>
      </c>
      <c r="E8133" s="1" t="s">
        <v>23</v>
      </c>
      <c r="F8133" t="s">
        <v>18047</v>
      </c>
      <c r="G8133">
        <v>974</v>
      </c>
      <c r="H8133">
        <v>31728</v>
      </c>
      <c r="I8133">
        <v>2222</v>
      </c>
    </row>
    <row r="8134" spans="1:9" hidden="1" x14ac:dyDescent="0.3">
      <c r="A8134" s="1" t="s">
        <v>215</v>
      </c>
      <c r="B8134" s="1" t="s">
        <v>214</v>
      </c>
      <c r="C8134">
        <v>30.9756</v>
      </c>
      <c r="D8134">
        <v>112.27070000000001</v>
      </c>
      <c r="E8134" s="1" t="s">
        <v>24</v>
      </c>
      <c r="F8134" t="s">
        <v>18048</v>
      </c>
      <c r="G8134">
        <v>1068</v>
      </c>
      <c r="H8134">
        <v>33366</v>
      </c>
      <c r="I8134">
        <v>2639</v>
      </c>
    </row>
    <row r="8135" spans="1:9" hidden="1" x14ac:dyDescent="0.3">
      <c r="A8135" s="1" t="s">
        <v>215</v>
      </c>
      <c r="B8135" s="1" t="s">
        <v>214</v>
      </c>
      <c r="C8135">
        <v>30.9756</v>
      </c>
      <c r="D8135">
        <v>112.27070000000001</v>
      </c>
      <c r="E8135" s="1" t="s">
        <v>25</v>
      </c>
      <c r="F8135" t="s">
        <v>18049</v>
      </c>
      <c r="G8135">
        <v>1068</v>
      </c>
      <c r="H8135">
        <v>33366</v>
      </c>
      <c r="I8135">
        <v>2686</v>
      </c>
    </row>
    <row r="8136" spans="1:9" hidden="1" x14ac:dyDescent="0.3">
      <c r="A8136" s="1" t="s">
        <v>215</v>
      </c>
      <c r="B8136" s="1" t="s">
        <v>214</v>
      </c>
      <c r="C8136">
        <v>30.9756</v>
      </c>
      <c r="D8136">
        <v>112.27070000000001</v>
      </c>
      <c r="E8136" s="1" t="s">
        <v>26</v>
      </c>
      <c r="F8136" t="s">
        <v>18050</v>
      </c>
      <c r="G8136">
        <v>1310</v>
      </c>
      <c r="H8136">
        <v>48206</v>
      </c>
      <c r="I8136">
        <v>3459</v>
      </c>
    </row>
    <row r="8137" spans="1:9" hidden="1" x14ac:dyDescent="0.3">
      <c r="A8137" s="1" t="s">
        <v>215</v>
      </c>
      <c r="B8137" s="1" t="s">
        <v>214</v>
      </c>
      <c r="C8137">
        <v>30.9756</v>
      </c>
      <c r="D8137">
        <v>112.27070000000001</v>
      </c>
      <c r="E8137" s="1" t="s">
        <v>27</v>
      </c>
      <c r="F8137" t="s">
        <v>18051</v>
      </c>
      <c r="G8137">
        <v>1457</v>
      </c>
      <c r="H8137">
        <v>54406</v>
      </c>
      <c r="I8137">
        <v>4774</v>
      </c>
    </row>
    <row r="8138" spans="1:9" hidden="1" x14ac:dyDescent="0.3">
      <c r="A8138" s="1" t="s">
        <v>215</v>
      </c>
      <c r="B8138" s="1" t="s">
        <v>214</v>
      </c>
      <c r="C8138">
        <v>30.9756</v>
      </c>
      <c r="D8138">
        <v>112.27070000000001</v>
      </c>
      <c r="E8138" s="1" t="s">
        <v>28</v>
      </c>
      <c r="F8138" t="s">
        <v>18052</v>
      </c>
      <c r="G8138">
        <v>1596</v>
      </c>
      <c r="H8138">
        <v>56249</v>
      </c>
      <c r="I8138">
        <v>5623</v>
      </c>
    </row>
    <row r="8139" spans="1:9" hidden="1" x14ac:dyDescent="0.3">
      <c r="A8139" s="1" t="s">
        <v>215</v>
      </c>
      <c r="B8139" s="1" t="s">
        <v>214</v>
      </c>
      <c r="C8139">
        <v>30.9756</v>
      </c>
      <c r="D8139">
        <v>112.27070000000001</v>
      </c>
      <c r="E8139" s="1" t="s">
        <v>29</v>
      </c>
      <c r="F8139" t="s">
        <v>18053</v>
      </c>
      <c r="G8139">
        <v>1696</v>
      </c>
      <c r="H8139">
        <v>58182</v>
      </c>
      <c r="I8139">
        <v>6639</v>
      </c>
    </row>
    <row r="8140" spans="1:9" hidden="1" x14ac:dyDescent="0.3">
      <c r="A8140" s="1" t="s">
        <v>215</v>
      </c>
      <c r="B8140" s="1" t="s">
        <v>214</v>
      </c>
      <c r="C8140">
        <v>30.9756</v>
      </c>
      <c r="D8140">
        <v>112.27070000000001</v>
      </c>
      <c r="E8140" s="1" t="s">
        <v>30</v>
      </c>
      <c r="F8140" t="s">
        <v>18054</v>
      </c>
      <c r="G8140">
        <v>1789</v>
      </c>
      <c r="H8140">
        <v>59989</v>
      </c>
      <c r="I8140">
        <v>7862</v>
      </c>
    </row>
    <row r="8141" spans="1:9" hidden="1" x14ac:dyDescent="0.3">
      <c r="A8141" s="1" t="s">
        <v>215</v>
      </c>
      <c r="B8141" s="1" t="s">
        <v>214</v>
      </c>
      <c r="C8141">
        <v>30.9756</v>
      </c>
      <c r="D8141">
        <v>112.27070000000001</v>
      </c>
      <c r="E8141" s="1" t="s">
        <v>31</v>
      </c>
      <c r="F8141" t="s">
        <v>18055</v>
      </c>
      <c r="G8141">
        <v>1921</v>
      </c>
      <c r="H8141">
        <v>61682</v>
      </c>
      <c r="I8141">
        <v>9128</v>
      </c>
    </row>
    <row r="8142" spans="1:9" hidden="1" x14ac:dyDescent="0.3">
      <c r="A8142" s="1" t="s">
        <v>215</v>
      </c>
      <c r="B8142" s="1" t="s">
        <v>214</v>
      </c>
      <c r="C8142">
        <v>30.9756</v>
      </c>
      <c r="D8142">
        <v>112.27070000000001</v>
      </c>
      <c r="E8142" s="1" t="s">
        <v>32</v>
      </c>
      <c r="F8142" t="s">
        <v>18056</v>
      </c>
      <c r="G8142">
        <v>2029</v>
      </c>
      <c r="H8142">
        <v>62031</v>
      </c>
      <c r="I8142">
        <v>10337</v>
      </c>
    </row>
    <row r="8143" spans="1:9" hidden="1" x14ac:dyDescent="0.3">
      <c r="A8143" s="1" t="s">
        <v>215</v>
      </c>
      <c r="B8143" s="1" t="s">
        <v>214</v>
      </c>
      <c r="C8143">
        <v>30.9756</v>
      </c>
      <c r="D8143">
        <v>112.27070000000001</v>
      </c>
      <c r="E8143" s="1" t="s">
        <v>33</v>
      </c>
      <c r="F8143" t="s">
        <v>18057</v>
      </c>
      <c r="G8143">
        <v>2144</v>
      </c>
      <c r="H8143">
        <v>62442</v>
      </c>
      <c r="I8143">
        <v>11788</v>
      </c>
    </row>
    <row r="8144" spans="1:9" hidden="1" x14ac:dyDescent="0.3">
      <c r="A8144" s="1" t="s">
        <v>215</v>
      </c>
      <c r="B8144" s="1" t="s">
        <v>214</v>
      </c>
      <c r="C8144">
        <v>30.9756</v>
      </c>
      <c r="D8144">
        <v>112.27070000000001</v>
      </c>
      <c r="E8144" s="1" t="s">
        <v>34</v>
      </c>
      <c r="F8144" t="s">
        <v>18058</v>
      </c>
      <c r="G8144">
        <v>2144</v>
      </c>
      <c r="H8144">
        <v>62662</v>
      </c>
      <c r="I8144">
        <v>11881</v>
      </c>
    </row>
    <row r="8145" spans="1:9" hidden="1" x14ac:dyDescent="0.3">
      <c r="A8145" s="1" t="s">
        <v>215</v>
      </c>
      <c r="B8145" s="1" t="s">
        <v>214</v>
      </c>
      <c r="C8145">
        <v>30.9756</v>
      </c>
      <c r="D8145">
        <v>112.27070000000001</v>
      </c>
      <c r="E8145" s="1" t="s">
        <v>35</v>
      </c>
      <c r="F8145" t="s">
        <v>18059</v>
      </c>
      <c r="G8145">
        <v>2346</v>
      </c>
      <c r="H8145">
        <v>64084</v>
      </c>
      <c r="I8145">
        <v>15299</v>
      </c>
    </row>
    <row r="8146" spans="1:9" hidden="1" x14ac:dyDescent="0.3">
      <c r="A8146" s="1" t="s">
        <v>215</v>
      </c>
      <c r="B8146" s="1" t="s">
        <v>214</v>
      </c>
      <c r="C8146">
        <v>30.9756</v>
      </c>
      <c r="D8146">
        <v>112.27070000000001</v>
      </c>
      <c r="E8146" s="1" t="s">
        <v>36</v>
      </c>
      <c r="F8146" t="s">
        <v>18060</v>
      </c>
      <c r="G8146">
        <v>2346</v>
      </c>
      <c r="H8146">
        <v>64084</v>
      </c>
      <c r="I8146">
        <v>15343</v>
      </c>
    </row>
    <row r="8147" spans="1:9" hidden="1" x14ac:dyDescent="0.3">
      <c r="A8147" s="1" t="s">
        <v>215</v>
      </c>
      <c r="B8147" s="1" t="s">
        <v>214</v>
      </c>
      <c r="C8147">
        <v>30.9756</v>
      </c>
      <c r="D8147">
        <v>112.27070000000001</v>
      </c>
      <c r="E8147" s="1" t="s">
        <v>37</v>
      </c>
      <c r="F8147" t="s">
        <v>18061</v>
      </c>
      <c r="G8147">
        <v>2495</v>
      </c>
      <c r="H8147">
        <v>64287</v>
      </c>
      <c r="I8147">
        <v>16748</v>
      </c>
    </row>
    <row r="8148" spans="1:9" hidden="1" x14ac:dyDescent="0.3">
      <c r="A8148" s="1" t="s">
        <v>215</v>
      </c>
      <c r="B8148" s="1" t="s">
        <v>214</v>
      </c>
      <c r="C8148">
        <v>30.9756</v>
      </c>
      <c r="D8148">
        <v>112.27070000000001</v>
      </c>
      <c r="E8148" s="1" t="s">
        <v>38</v>
      </c>
      <c r="F8148" t="s">
        <v>18062</v>
      </c>
      <c r="G8148">
        <v>2563</v>
      </c>
      <c r="H8148">
        <v>64786</v>
      </c>
      <c r="I8148">
        <v>18971</v>
      </c>
    </row>
    <row r="8149" spans="1:9" hidden="1" x14ac:dyDescent="0.3">
      <c r="A8149" s="1" t="s">
        <v>215</v>
      </c>
      <c r="B8149" s="1" t="s">
        <v>214</v>
      </c>
      <c r="C8149">
        <v>30.9756</v>
      </c>
      <c r="D8149">
        <v>112.27070000000001</v>
      </c>
      <c r="E8149" s="1" t="s">
        <v>39</v>
      </c>
      <c r="F8149" t="s">
        <v>18063</v>
      </c>
      <c r="G8149">
        <v>2615</v>
      </c>
      <c r="H8149">
        <v>65187</v>
      </c>
      <c r="I8149">
        <v>20969</v>
      </c>
    </row>
    <row r="8150" spans="1:9" hidden="1" x14ac:dyDescent="0.3">
      <c r="A8150" s="1" t="s">
        <v>215</v>
      </c>
      <c r="B8150" s="1" t="s">
        <v>214</v>
      </c>
      <c r="C8150">
        <v>30.9756</v>
      </c>
      <c r="D8150">
        <v>112.27070000000001</v>
      </c>
      <c r="E8150" s="1" t="s">
        <v>40</v>
      </c>
      <c r="F8150" t="s">
        <v>18064</v>
      </c>
      <c r="G8150">
        <v>2641</v>
      </c>
      <c r="H8150">
        <v>65596</v>
      </c>
      <c r="I8150">
        <v>23383</v>
      </c>
    </row>
    <row r="8151" spans="1:9" hidden="1" x14ac:dyDescent="0.3">
      <c r="A8151" s="1" t="s">
        <v>215</v>
      </c>
      <c r="B8151" s="1" t="s">
        <v>214</v>
      </c>
      <c r="C8151">
        <v>30.9756</v>
      </c>
      <c r="D8151">
        <v>112.27070000000001</v>
      </c>
      <c r="E8151" s="1" t="s">
        <v>41</v>
      </c>
      <c r="F8151" t="s">
        <v>18065</v>
      </c>
      <c r="G8151">
        <v>2682</v>
      </c>
      <c r="H8151">
        <v>65914</v>
      </c>
      <c r="I8151">
        <v>26403</v>
      </c>
    </row>
    <row r="8152" spans="1:9" hidden="1" x14ac:dyDescent="0.3">
      <c r="A8152" s="1" t="s">
        <v>215</v>
      </c>
      <c r="B8152" s="1" t="s">
        <v>214</v>
      </c>
      <c r="C8152">
        <v>30.9756</v>
      </c>
      <c r="D8152">
        <v>112.27070000000001</v>
      </c>
      <c r="E8152" s="1" t="s">
        <v>42</v>
      </c>
      <c r="F8152" t="s">
        <v>18066</v>
      </c>
      <c r="G8152">
        <v>2727</v>
      </c>
      <c r="H8152">
        <v>66337</v>
      </c>
      <c r="I8152">
        <v>28993</v>
      </c>
    </row>
    <row r="8153" spans="1:9" hidden="1" x14ac:dyDescent="0.3">
      <c r="A8153" s="1" t="s">
        <v>215</v>
      </c>
      <c r="B8153" s="1" t="s">
        <v>214</v>
      </c>
      <c r="C8153">
        <v>30.9756</v>
      </c>
      <c r="D8153">
        <v>112.27070000000001</v>
      </c>
      <c r="E8153" s="1" t="s">
        <v>43</v>
      </c>
      <c r="F8153" t="s">
        <v>18067</v>
      </c>
      <c r="G8153">
        <v>2761</v>
      </c>
      <c r="H8153">
        <v>66907</v>
      </c>
      <c r="I8153">
        <v>31536</v>
      </c>
    </row>
    <row r="8154" spans="1:9" hidden="1" x14ac:dyDescent="0.3">
      <c r="A8154" s="1" t="s">
        <v>215</v>
      </c>
      <c r="B8154" s="1" t="s">
        <v>214</v>
      </c>
      <c r="C8154">
        <v>30.9756</v>
      </c>
      <c r="D8154">
        <v>112.27070000000001</v>
      </c>
      <c r="E8154" s="1" t="s">
        <v>44</v>
      </c>
      <c r="F8154" t="s">
        <v>18068</v>
      </c>
      <c r="G8154">
        <v>2803</v>
      </c>
      <c r="H8154">
        <v>67103</v>
      </c>
      <c r="I8154">
        <v>33934</v>
      </c>
    </row>
    <row r="8155" spans="1:9" hidden="1" x14ac:dyDescent="0.3">
      <c r="A8155" s="1" t="s">
        <v>215</v>
      </c>
      <c r="B8155" s="1" t="s">
        <v>214</v>
      </c>
      <c r="C8155">
        <v>30.9756</v>
      </c>
      <c r="D8155">
        <v>112.27070000000001</v>
      </c>
      <c r="E8155" s="1" t="s">
        <v>45</v>
      </c>
      <c r="F8155" t="s">
        <v>18069</v>
      </c>
      <c r="G8155">
        <v>2835</v>
      </c>
      <c r="H8155">
        <v>67217</v>
      </c>
      <c r="I8155">
        <v>36208</v>
      </c>
    </row>
    <row r="8156" spans="1:9" hidden="1" x14ac:dyDescent="0.3">
      <c r="A8156" s="1" t="s">
        <v>215</v>
      </c>
      <c r="B8156" s="1" t="s">
        <v>214</v>
      </c>
      <c r="C8156">
        <v>30.9756</v>
      </c>
      <c r="D8156">
        <v>112.27070000000001</v>
      </c>
      <c r="E8156" s="1" t="s">
        <v>46</v>
      </c>
      <c r="F8156" t="s">
        <v>18070</v>
      </c>
      <c r="G8156">
        <v>2871</v>
      </c>
      <c r="H8156">
        <v>67332</v>
      </c>
      <c r="I8156">
        <v>38557</v>
      </c>
    </row>
    <row r="8157" spans="1:9" hidden="1" x14ac:dyDescent="0.3">
      <c r="A8157" s="1" t="s">
        <v>215</v>
      </c>
      <c r="B8157" s="1" t="s">
        <v>214</v>
      </c>
      <c r="C8157">
        <v>30.9756</v>
      </c>
      <c r="D8157">
        <v>112.27070000000001</v>
      </c>
      <c r="E8157" s="1" t="s">
        <v>47</v>
      </c>
      <c r="F8157" t="s">
        <v>18071</v>
      </c>
      <c r="G8157">
        <v>2902</v>
      </c>
      <c r="H8157">
        <v>67466</v>
      </c>
      <c r="I8157">
        <v>40592</v>
      </c>
    </row>
    <row r="8158" spans="1:9" hidden="1" x14ac:dyDescent="0.3">
      <c r="A8158" s="1" t="s">
        <v>215</v>
      </c>
      <c r="B8158" s="1" t="s">
        <v>214</v>
      </c>
      <c r="C8158">
        <v>30.9756</v>
      </c>
      <c r="D8158">
        <v>112.27070000000001</v>
      </c>
      <c r="E8158" s="1" t="s">
        <v>48</v>
      </c>
      <c r="F8158" t="s">
        <v>18072</v>
      </c>
      <c r="G8158">
        <v>2931</v>
      </c>
      <c r="H8158">
        <v>67592</v>
      </c>
      <c r="I8158">
        <v>42033</v>
      </c>
    </row>
    <row r="8159" spans="1:9" hidden="1" x14ac:dyDescent="0.3">
      <c r="A8159" s="1" t="s">
        <v>215</v>
      </c>
      <c r="B8159" s="1" t="s">
        <v>214</v>
      </c>
      <c r="C8159">
        <v>30.9756</v>
      </c>
      <c r="D8159">
        <v>112.27070000000001</v>
      </c>
      <c r="E8159" s="1" t="s">
        <v>49</v>
      </c>
      <c r="F8159" t="s">
        <v>18073</v>
      </c>
      <c r="G8159">
        <v>2959</v>
      </c>
      <c r="H8159">
        <v>67666</v>
      </c>
      <c r="I8159">
        <v>43500</v>
      </c>
    </row>
    <row r="8160" spans="1:9" hidden="1" x14ac:dyDescent="0.3">
      <c r="A8160" s="1" t="s">
        <v>215</v>
      </c>
      <c r="B8160" s="1" t="s">
        <v>214</v>
      </c>
      <c r="C8160">
        <v>30.9756</v>
      </c>
      <c r="D8160">
        <v>112.27070000000001</v>
      </c>
      <c r="E8160" s="1" t="s">
        <v>50</v>
      </c>
      <c r="F8160" t="s">
        <v>18074</v>
      </c>
      <c r="G8160">
        <v>2986</v>
      </c>
      <c r="H8160">
        <v>67707</v>
      </c>
      <c r="I8160">
        <v>45235</v>
      </c>
    </row>
    <row r="8161" spans="1:9" hidden="1" x14ac:dyDescent="0.3">
      <c r="A8161" s="1" t="s">
        <v>215</v>
      </c>
      <c r="B8161" s="1" t="s">
        <v>214</v>
      </c>
      <c r="C8161">
        <v>30.9756</v>
      </c>
      <c r="D8161">
        <v>112.27070000000001</v>
      </c>
      <c r="E8161" s="1" t="s">
        <v>51</v>
      </c>
      <c r="F8161" t="s">
        <v>18075</v>
      </c>
      <c r="G8161">
        <v>3008</v>
      </c>
      <c r="H8161">
        <v>67743</v>
      </c>
      <c r="I8161">
        <v>46488</v>
      </c>
    </row>
    <row r="8162" spans="1:9" hidden="1" x14ac:dyDescent="0.3">
      <c r="A8162" s="1" t="s">
        <v>215</v>
      </c>
      <c r="B8162" s="1" t="s">
        <v>214</v>
      </c>
      <c r="C8162">
        <v>30.9756</v>
      </c>
      <c r="D8162">
        <v>112.27070000000001</v>
      </c>
      <c r="E8162" s="1" t="s">
        <v>52</v>
      </c>
      <c r="F8162" t="s">
        <v>18076</v>
      </c>
      <c r="G8162">
        <v>3024</v>
      </c>
      <c r="H8162">
        <v>67760</v>
      </c>
      <c r="I8162">
        <v>47743</v>
      </c>
    </row>
    <row r="8163" spans="1:9" hidden="1" x14ac:dyDescent="0.3">
      <c r="A8163" s="1" t="s">
        <v>215</v>
      </c>
      <c r="B8163" s="1" t="s">
        <v>214</v>
      </c>
      <c r="C8163">
        <v>30.9756</v>
      </c>
      <c r="D8163">
        <v>112.27070000000001</v>
      </c>
      <c r="E8163" s="1" t="s">
        <v>53</v>
      </c>
      <c r="F8163" t="s">
        <v>18077</v>
      </c>
      <c r="G8163">
        <v>3046</v>
      </c>
      <c r="H8163">
        <v>67773</v>
      </c>
      <c r="I8163">
        <v>49134</v>
      </c>
    </row>
    <row r="8164" spans="1:9" hidden="1" x14ac:dyDescent="0.3">
      <c r="A8164" s="1" t="s">
        <v>215</v>
      </c>
      <c r="B8164" s="1" t="s">
        <v>214</v>
      </c>
      <c r="C8164">
        <v>30.9756</v>
      </c>
      <c r="D8164">
        <v>112.27070000000001</v>
      </c>
      <c r="E8164" s="1" t="s">
        <v>54</v>
      </c>
      <c r="F8164" t="s">
        <v>18078</v>
      </c>
      <c r="G8164">
        <v>3056</v>
      </c>
      <c r="H8164">
        <v>67781</v>
      </c>
      <c r="I8164">
        <v>50318</v>
      </c>
    </row>
    <row r="8165" spans="1:9" hidden="1" x14ac:dyDescent="0.3">
      <c r="A8165" s="1" t="s">
        <v>215</v>
      </c>
      <c r="B8165" s="1" t="s">
        <v>214</v>
      </c>
      <c r="C8165">
        <v>30.9756</v>
      </c>
      <c r="D8165">
        <v>112.27070000000001</v>
      </c>
      <c r="E8165" s="1" t="s">
        <v>21548</v>
      </c>
      <c r="F8165" t="s">
        <v>21705</v>
      </c>
      <c r="G8165">
        <v>3062</v>
      </c>
      <c r="H8165">
        <v>67786</v>
      </c>
      <c r="I8165">
        <v>51553</v>
      </c>
    </row>
    <row r="8166" spans="1:9" hidden="1" x14ac:dyDescent="0.3">
      <c r="A8166" s="1" t="s">
        <v>216</v>
      </c>
      <c r="B8166" s="1" t="s">
        <v>55</v>
      </c>
      <c r="C8166">
        <v>32</v>
      </c>
      <c r="D8166">
        <v>53</v>
      </c>
      <c r="E8166" s="1" t="s">
        <v>4</v>
      </c>
      <c r="F8166" t="s">
        <v>16657</v>
      </c>
      <c r="G8166">
        <v>0</v>
      </c>
      <c r="H8166">
        <v>0</v>
      </c>
      <c r="I8166">
        <v>0</v>
      </c>
    </row>
    <row r="8167" spans="1:9" hidden="1" x14ac:dyDescent="0.3">
      <c r="A8167" s="1" t="s">
        <v>216</v>
      </c>
      <c r="B8167" s="1" t="s">
        <v>55</v>
      </c>
      <c r="C8167">
        <v>32</v>
      </c>
      <c r="D8167">
        <v>53</v>
      </c>
      <c r="E8167" s="1" t="s">
        <v>5</v>
      </c>
      <c r="F8167" t="s">
        <v>16554</v>
      </c>
      <c r="G8167">
        <v>0</v>
      </c>
      <c r="H8167">
        <v>0</v>
      </c>
      <c r="I8167">
        <v>0</v>
      </c>
    </row>
    <row r="8168" spans="1:9" hidden="1" x14ac:dyDescent="0.3">
      <c r="A8168" s="1" t="s">
        <v>216</v>
      </c>
      <c r="B8168" s="1" t="s">
        <v>55</v>
      </c>
      <c r="C8168">
        <v>32</v>
      </c>
      <c r="D8168">
        <v>53</v>
      </c>
      <c r="E8168" s="1" t="s">
        <v>6</v>
      </c>
      <c r="F8168" t="s">
        <v>16452</v>
      </c>
      <c r="G8168">
        <v>0</v>
      </c>
      <c r="H8168">
        <v>0</v>
      </c>
      <c r="I8168">
        <v>0</v>
      </c>
    </row>
    <row r="8169" spans="1:9" hidden="1" x14ac:dyDescent="0.3">
      <c r="A8169" s="1" t="s">
        <v>216</v>
      </c>
      <c r="B8169" s="1" t="s">
        <v>55</v>
      </c>
      <c r="C8169">
        <v>32</v>
      </c>
      <c r="D8169">
        <v>53</v>
      </c>
      <c r="E8169" s="1" t="s">
        <v>7</v>
      </c>
      <c r="F8169" t="s">
        <v>16350</v>
      </c>
      <c r="G8169">
        <v>0</v>
      </c>
      <c r="H8169">
        <v>0</v>
      </c>
      <c r="I8169">
        <v>0</v>
      </c>
    </row>
    <row r="8170" spans="1:9" hidden="1" x14ac:dyDescent="0.3">
      <c r="A8170" s="1" t="s">
        <v>216</v>
      </c>
      <c r="B8170" s="1" t="s">
        <v>55</v>
      </c>
      <c r="C8170">
        <v>32</v>
      </c>
      <c r="D8170">
        <v>53</v>
      </c>
      <c r="E8170" s="1" t="s">
        <v>8</v>
      </c>
      <c r="F8170" t="s">
        <v>16250</v>
      </c>
      <c r="G8170">
        <v>0</v>
      </c>
      <c r="H8170">
        <v>0</v>
      </c>
      <c r="I8170">
        <v>0</v>
      </c>
    </row>
    <row r="8171" spans="1:9" hidden="1" x14ac:dyDescent="0.3">
      <c r="A8171" s="1" t="s">
        <v>216</v>
      </c>
      <c r="B8171" s="1" t="s">
        <v>55</v>
      </c>
      <c r="C8171">
        <v>32</v>
      </c>
      <c r="D8171">
        <v>53</v>
      </c>
      <c r="E8171" s="1" t="s">
        <v>9</v>
      </c>
      <c r="F8171" t="s">
        <v>16150</v>
      </c>
      <c r="G8171">
        <v>0</v>
      </c>
      <c r="H8171">
        <v>0</v>
      </c>
      <c r="I8171">
        <v>0</v>
      </c>
    </row>
    <row r="8172" spans="1:9" hidden="1" x14ac:dyDescent="0.3">
      <c r="A8172" s="1" t="s">
        <v>216</v>
      </c>
      <c r="B8172" s="1" t="s">
        <v>55</v>
      </c>
      <c r="C8172">
        <v>32</v>
      </c>
      <c r="D8172">
        <v>53</v>
      </c>
      <c r="E8172" s="1" t="s">
        <v>10</v>
      </c>
      <c r="F8172" t="s">
        <v>16053</v>
      </c>
      <c r="G8172">
        <v>0</v>
      </c>
      <c r="H8172">
        <v>0</v>
      </c>
      <c r="I8172">
        <v>0</v>
      </c>
    </row>
    <row r="8173" spans="1:9" hidden="1" x14ac:dyDescent="0.3">
      <c r="A8173" s="1" t="s">
        <v>216</v>
      </c>
      <c r="B8173" s="1" t="s">
        <v>55</v>
      </c>
      <c r="C8173">
        <v>32</v>
      </c>
      <c r="D8173">
        <v>53</v>
      </c>
      <c r="E8173" s="1" t="s">
        <v>11</v>
      </c>
      <c r="F8173" t="s">
        <v>15956</v>
      </c>
      <c r="G8173">
        <v>0</v>
      </c>
      <c r="H8173">
        <v>0</v>
      </c>
      <c r="I8173">
        <v>0</v>
      </c>
    </row>
    <row r="8174" spans="1:9" hidden="1" x14ac:dyDescent="0.3">
      <c r="A8174" s="1" t="s">
        <v>216</v>
      </c>
      <c r="B8174" s="1" t="s">
        <v>55</v>
      </c>
      <c r="C8174">
        <v>32</v>
      </c>
      <c r="D8174">
        <v>53</v>
      </c>
      <c r="E8174" s="1" t="s">
        <v>12</v>
      </c>
      <c r="F8174" t="s">
        <v>15861</v>
      </c>
      <c r="G8174">
        <v>0</v>
      </c>
      <c r="H8174">
        <v>0</v>
      </c>
      <c r="I8174">
        <v>0</v>
      </c>
    </row>
    <row r="8175" spans="1:9" hidden="1" x14ac:dyDescent="0.3">
      <c r="A8175" s="1" t="s">
        <v>216</v>
      </c>
      <c r="B8175" s="1" t="s">
        <v>55</v>
      </c>
      <c r="C8175">
        <v>32</v>
      </c>
      <c r="D8175">
        <v>53</v>
      </c>
      <c r="E8175" s="1" t="s">
        <v>13</v>
      </c>
      <c r="F8175" t="s">
        <v>15769</v>
      </c>
      <c r="G8175">
        <v>0</v>
      </c>
      <c r="H8175">
        <v>0</v>
      </c>
      <c r="I8175">
        <v>0</v>
      </c>
    </row>
    <row r="8176" spans="1:9" hidden="1" x14ac:dyDescent="0.3">
      <c r="A8176" s="1" t="s">
        <v>216</v>
      </c>
      <c r="B8176" s="1" t="s">
        <v>55</v>
      </c>
      <c r="C8176">
        <v>32</v>
      </c>
      <c r="D8176">
        <v>53</v>
      </c>
      <c r="E8176" s="1" t="s">
        <v>14</v>
      </c>
      <c r="F8176" t="s">
        <v>15679</v>
      </c>
      <c r="G8176">
        <v>0</v>
      </c>
      <c r="H8176">
        <v>0</v>
      </c>
      <c r="I8176">
        <v>0</v>
      </c>
    </row>
    <row r="8177" spans="1:9" hidden="1" x14ac:dyDescent="0.3">
      <c r="A8177" s="1" t="s">
        <v>216</v>
      </c>
      <c r="B8177" s="1" t="s">
        <v>55</v>
      </c>
      <c r="C8177">
        <v>32</v>
      </c>
      <c r="D8177">
        <v>53</v>
      </c>
      <c r="E8177" s="1" t="s">
        <v>15</v>
      </c>
      <c r="F8177" t="s">
        <v>15590</v>
      </c>
      <c r="G8177">
        <v>0</v>
      </c>
      <c r="H8177">
        <v>0</v>
      </c>
      <c r="I8177">
        <v>0</v>
      </c>
    </row>
    <row r="8178" spans="1:9" hidden="1" x14ac:dyDescent="0.3">
      <c r="A8178" s="1" t="s">
        <v>216</v>
      </c>
      <c r="B8178" s="1" t="s">
        <v>55</v>
      </c>
      <c r="C8178">
        <v>32</v>
      </c>
      <c r="D8178">
        <v>53</v>
      </c>
      <c r="E8178" s="1" t="s">
        <v>16</v>
      </c>
      <c r="F8178" t="s">
        <v>15501</v>
      </c>
      <c r="G8178">
        <v>0</v>
      </c>
      <c r="H8178">
        <v>0</v>
      </c>
      <c r="I8178">
        <v>0</v>
      </c>
    </row>
    <row r="8179" spans="1:9" hidden="1" x14ac:dyDescent="0.3">
      <c r="A8179" s="1" t="s">
        <v>216</v>
      </c>
      <c r="B8179" s="1" t="s">
        <v>55</v>
      </c>
      <c r="C8179">
        <v>32</v>
      </c>
      <c r="D8179">
        <v>53</v>
      </c>
      <c r="E8179" s="1" t="s">
        <v>17</v>
      </c>
      <c r="F8179" t="s">
        <v>15412</v>
      </c>
      <c r="G8179">
        <v>0</v>
      </c>
      <c r="H8179">
        <v>0</v>
      </c>
      <c r="I8179">
        <v>0</v>
      </c>
    </row>
    <row r="8180" spans="1:9" hidden="1" x14ac:dyDescent="0.3">
      <c r="A8180" s="1" t="s">
        <v>216</v>
      </c>
      <c r="B8180" s="1" t="s">
        <v>55</v>
      </c>
      <c r="C8180">
        <v>32</v>
      </c>
      <c r="D8180">
        <v>53</v>
      </c>
      <c r="E8180" s="1" t="s">
        <v>18</v>
      </c>
      <c r="F8180" t="s">
        <v>15324</v>
      </c>
      <c r="G8180">
        <v>0</v>
      </c>
      <c r="H8180">
        <v>0</v>
      </c>
      <c r="I8180">
        <v>0</v>
      </c>
    </row>
    <row r="8181" spans="1:9" hidden="1" x14ac:dyDescent="0.3">
      <c r="A8181" s="1" t="s">
        <v>216</v>
      </c>
      <c r="B8181" s="1" t="s">
        <v>55</v>
      </c>
      <c r="C8181">
        <v>32</v>
      </c>
      <c r="D8181">
        <v>53</v>
      </c>
      <c r="E8181" s="1" t="s">
        <v>19</v>
      </c>
      <c r="F8181" t="s">
        <v>15236</v>
      </c>
      <c r="G8181">
        <v>0</v>
      </c>
      <c r="H8181">
        <v>0</v>
      </c>
      <c r="I8181">
        <v>0</v>
      </c>
    </row>
    <row r="8182" spans="1:9" hidden="1" x14ac:dyDescent="0.3">
      <c r="A8182" s="1" t="s">
        <v>216</v>
      </c>
      <c r="B8182" s="1" t="s">
        <v>55</v>
      </c>
      <c r="C8182">
        <v>32</v>
      </c>
      <c r="D8182">
        <v>53</v>
      </c>
      <c r="E8182" s="1" t="s">
        <v>20</v>
      </c>
      <c r="F8182" t="s">
        <v>15148</v>
      </c>
      <c r="G8182">
        <v>0</v>
      </c>
      <c r="H8182">
        <v>0</v>
      </c>
      <c r="I8182">
        <v>0</v>
      </c>
    </row>
    <row r="8183" spans="1:9" hidden="1" x14ac:dyDescent="0.3">
      <c r="A8183" s="1" t="s">
        <v>216</v>
      </c>
      <c r="B8183" s="1" t="s">
        <v>55</v>
      </c>
      <c r="C8183">
        <v>32</v>
      </c>
      <c r="D8183">
        <v>53</v>
      </c>
      <c r="E8183" s="1" t="s">
        <v>21</v>
      </c>
      <c r="F8183" t="s">
        <v>15060</v>
      </c>
      <c r="G8183">
        <v>0</v>
      </c>
      <c r="H8183">
        <v>0</v>
      </c>
      <c r="I8183">
        <v>0</v>
      </c>
    </row>
    <row r="8184" spans="1:9" hidden="1" x14ac:dyDescent="0.3">
      <c r="A8184" s="1" t="s">
        <v>216</v>
      </c>
      <c r="B8184" s="1" t="s">
        <v>55</v>
      </c>
      <c r="C8184">
        <v>32</v>
      </c>
      <c r="D8184">
        <v>53</v>
      </c>
      <c r="E8184" s="1" t="s">
        <v>22</v>
      </c>
      <c r="F8184" t="s">
        <v>14972</v>
      </c>
      <c r="G8184">
        <v>0</v>
      </c>
      <c r="H8184">
        <v>0</v>
      </c>
      <c r="I8184">
        <v>0</v>
      </c>
    </row>
    <row r="8185" spans="1:9" hidden="1" x14ac:dyDescent="0.3">
      <c r="A8185" s="1" t="s">
        <v>216</v>
      </c>
      <c r="B8185" s="1" t="s">
        <v>55</v>
      </c>
      <c r="C8185">
        <v>32</v>
      </c>
      <c r="D8185">
        <v>53</v>
      </c>
      <c r="E8185" s="1" t="s">
        <v>23</v>
      </c>
      <c r="F8185" t="s">
        <v>14884</v>
      </c>
      <c r="G8185">
        <v>0</v>
      </c>
      <c r="H8185">
        <v>0</v>
      </c>
      <c r="I8185">
        <v>0</v>
      </c>
    </row>
    <row r="8186" spans="1:9" hidden="1" x14ac:dyDescent="0.3">
      <c r="A8186" s="1" t="s">
        <v>216</v>
      </c>
      <c r="B8186" s="1" t="s">
        <v>55</v>
      </c>
      <c r="C8186">
        <v>32</v>
      </c>
      <c r="D8186">
        <v>53</v>
      </c>
      <c r="E8186" s="1" t="s">
        <v>24</v>
      </c>
      <c r="F8186" t="s">
        <v>14796</v>
      </c>
      <c r="G8186">
        <v>0</v>
      </c>
      <c r="H8186">
        <v>0</v>
      </c>
      <c r="I8186">
        <v>0</v>
      </c>
    </row>
    <row r="8187" spans="1:9" hidden="1" x14ac:dyDescent="0.3">
      <c r="A8187" s="1" t="s">
        <v>216</v>
      </c>
      <c r="B8187" s="1" t="s">
        <v>55</v>
      </c>
      <c r="C8187">
        <v>32</v>
      </c>
      <c r="D8187">
        <v>53</v>
      </c>
      <c r="E8187" s="1" t="s">
        <v>25</v>
      </c>
      <c r="F8187" t="s">
        <v>14708</v>
      </c>
      <c r="G8187">
        <v>0</v>
      </c>
      <c r="H8187">
        <v>0</v>
      </c>
      <c r="I8187">
        <v>0</v>
      </c>
    </row>
    <row r="8188" spans="1:9" hidden="1" x14ac:dyDescent="0.3">
      <c r="A8188" s="1" t="s">
        <v>216</v>
      </c>
      <c r="B8188" s="1" t="s">
        <v>55</v>
      </c>
      <c r="C8188">
        <v>32</v>
      </c>
      <c r="D8188">
        <v>53</v>
      </c>
      <c r="E8188" s="1" t="s">
        <v>26</v>
      </c>
      <c r="F8188" t="s">
        <v>14620</v>
      </c>
      <c r="G8188">
        <v>0</v>
      </c>
      <c r="H8188">
        <v>0</v>
      </c>
      <c r="I8188">
        <v>0</v>
      </c>
    </row>
    <row r="8189" spans="1:9" hidden="1" x14ac:dyDescent="0.3">
      <c r="A8189" s="1" t="s">
        <v>216</v>
      </c>
      <c r="B8189" s="1" t="s">
        <v>55</v>
      </c>
      <c r="C8189">
        <v>32</v>
      </c>
      <c r="D8189">
        <v>53</v>
      </c>
      <c r="E8189" s="1" t="s">
        <v>27</v>
      </c>
      <c r="F8189" t="s">
        <v>14532</v>
      </c>
      <c r="G8189">
        <v>0</v>
      </c>
      <c r="H8189">
        <v>0</v>
      </c>
      <c r="I8189">
        <v>0</v>
      </c>
    </row>
    <row r="8190" spans="1:9" hidden="1" x14ac:dyDescent="0.3">
      <c r="A8190" s="1" t="s">
        <v>216</v>
      </c>
      <c r="B8190" s="1" t="s">
        <v>55</v>
      </c>
      <c r="C8190">
        <v>32</v>
      </c>
      <c r="D8190">
        <v>53</v>
      </c>
      <c r="E8190" s="1" t="s">
        <v>28</v>
      </c>
      <c r="F8190" t="s">
        <v>14445</v>
      </c>
      <c r="G8190">
        <v>0</v>
      </c>
      <c r="H8190">
        <v>0</v>
      </c>
      <c r="I8190">
        <v>0</v>
      </c>
    </row>
    <row r="8191" spans="1:9" hidden="1" x14ac:dyDescent="0.3">
      <c r="A8191" s="1" t="s">
        <v>216</v>
      </c>
      <c r="B8191" s="1" t="s">
        <v>55</v>
      </c>
      <c r="C8191">
        <v>32</v>
      </c>
      <c r="D8191">
        <v>53</v>
      </c>
      <c r="E8191" s="1" t="s">
        <v>29</v>
      </c>
      <c r="F8191" t="s">
        <v>14358</v>
      </c>
      <c r="G8191">
        <v>0</v>
      </c>
      <c r="H8191">
        <v>0</v>
      </c>
      <c r="I8191">
        <v>0</v>
      </c>
    </row>
    <row r="8192" spans="1:9" hidden="1" x14ac:dyDescent="0.3">
      <c r="A8192" s="1" t="s">
        <v>216</v>
      </c>
      <c r="B8192" s="1" t="s">
        <v>55</v>
      </c>
      <c r="C8192">
        <v>32</v>
      </c>
      <c r="D8192">
        <v>53</v>
      </c>
      <c r="E8192" s="1" t="s">
        <v>30</v>
      </c>
      <c r="F8192" t="s">
        <v>14271</v>
      </c>
      <c r="G8192">
        <v>0</v>
      </c>
      <c r="H8192">
        <v>0</v>
      </c>
      <c r="I8192">
        <v>0</v>
      </c>
    </row>
    <row r="8193" spans="1:9" hidden="1" x14ac:dyDescent="0.3">
      <c r="A8193" s="1" t="s">
        <v>216</v>
      </c>
      <c r="B8193" s="1" t="s">
        <v>55</v>
      </c>
      <c r="C8193">
        <v>32</v>
      </c>
      <c r="D8193">
        <v>53</v>
      </c>
      <c r="E8193" s="1" t="s">
        <v>31</v>
      </c>
      <c r="F8193" t="s">
        <v>14184</v>
      </c>
      <c r="G8193">
        <v>0</v>
      </c>
      <c r="H8193">
        <v>0</v>
      </c>
      <c r="I8193">
        <v>0</v>
      </c>
    </row>
    <row r="8194" spans="1:9" hidden="1" x14ac:dyDescent="0.3">
      <c r="A8194" s="1" t="s">
        <v>216</v>
      </c>
      <c r="B8194" s="1" t="s">
        <v>55</v>
      </c>
      <c r="C8194">
        <v>32</v>
      </c>
      <c r="D8194">
        <v>53</v>
      </c>
      <c r="E8194" s="1" t="s">
        <v>32</v>
      </c>
      <c r="F8194" t="s">
        <v>20968</v>
      </c>
      <c r="G8194">
        <v>2</v>
      </c>
      <c r="H8194">
        <v>2</v>
      </c>
      <c r="I8194">
        <v>0</v>
      </c>
    </row>
    <row r="8195" spans="1:9" hidden="1" x14ac:dyDescent="0.3">
      <c r="A8195" s="1" t="s">
        <v>216</v>
      </c>
      <c r="B8195" s="1" t="s">
        <v>55</v>
      </c>
      <c r="C8195">
        <v>32</v>
      </c>
      <c r="D8195">
        <v>53</v>
      </c>
      <c r="E8195" s="1" t="s">
        <v>33</v>
      </c>
      <c r="F8195" t="s">
        <v>20494</v>
      </c>
      <c r="G8195">
        <v>2</v>
      </c>
      <c r="H8195">
        <v>5</v>
      </c>
      <c r="I8195">
        <v>0</v>
      </c>
    </row>
    <row r="8196" spans="1:9" hidden="1" x14ac:dyDescent="0.3">
      <c r="A8196" s="1" t="s">
        <v>216</v>
      </c>
      <c r="B8196" s="1" t="s">
        <v>55</v>
      </c>
      <c r="C8196">
        <v>32</v>
      </c>
      <c r="D8196">
        <v>53</v>
      </c>
      <c r="E8196" s="1" t="s">
        <v>34</v>
      </c>
      <c r="F8196" t="s">
        <v>20495</v>
      </c>
      <c r="G8196">
        <v>4</v>
      </c>
      <c r="H8196">
        <v>18</v>
      </c>
      <c r="I8196">
        <v>0</v>
      </c>
    </row>
    <row r="8197" spans="1:9" hidden="1" x14ac:dyDescent="0.3">
      <c r="A8197" s="1" t="s">
        <v>216</v>
      </c>
      <c r="B8197" s="1" t="s">
        <v>55</v>
      </c>
      <c r="C8197">
        <v>32</v>
      </c>
      <c r="D8197">
        <v>53</v>
      </c>
      <c r="E8197" s="1" t="s">
        <v>35</v>
      </c>
      <c r="F8197" t="s">
        <v>20496</v>
      </c>
      <c r="G8197">
        <v>5</v>
      </c>
      <c r="H8197">
        <v>28</v>
      </c>
      <c r="I8197">
        <v>0</v>
      </c>
    </row>
    <row r="8198" spans="1:9" hidden="1" x14ac:dyDescent="0.3">
      <c r="A8198" s="1" t="s">
        <v>216</v>
      </c>
      <c r="B8198" s="1" t="s">
        <v>55</v>
      </c>
      <c r="C8198">
        <v>32</v>
      </c>
      <c r="D8198">
        <v>53</v>
      </c>
      <c r="E8198" s="1" t="s">
        <v>36</v>
      </c>
      <c r="F8198" t="s">
        <v>20497</v>
      </c>
      <c r="G8198">
        <v>8</v>
      </c>
      <c r="H8198">
        <v>43</v>
      </c>
      <c r="I8198">
        <v>0</v>
      </c>
    </row>
    <row r="8199" spans="1:9" hidden="1" x14ac:dyDescent="0.3">
      <c r="A8199" s="1" t="s">
        <v>216</v>
      </c>
      <c r="B8199" s="1" t="s">
        <v>55</v>
      </c>
      <c r="C8199">
        <v>32</v>
      </c>
      <c r="D8199">
        <v>53</v>
      </c>
      <c r="E8199" s="1" t="s">
        <v>37</v>
      </c>
      <c r="F8199" t="s">
        <v>20498</v>
      </c>
      <c r="G8199">
        <v>12</v>
      </c>
      <c r="H8199">
        <v>61</v>
      </c>
      <c r="I8199">
        <v>0</v>
      </c>
    </row>
    <row r="8200" spans="1:9" hidden="1" x14ac:dyDescent="0.3">
      <c r="A8200" s="1" t="s">
        <v>216</v>
      </c>
      <c r="B8200" s="1" t="s">
        <v>55</v>
      </c>
      <c r="C8200">
        <v>32</v>
      </c>
      <c r="D8200">
        <v>53</v>
      </c>
      <c r="E8200" s="1" t="s">
        <v>38</v>
      </c>
      <c r="F8200" t="s">
        <v>20499</v>
      </c>
      <c r="G8200">
        <v>16</v>
      </c>
      <c r="H8200">
        <v>95</v>
      </c>
      <c r="I8200">
        <v>0</v>
      </c>
    </row>
    <row r="8201" spans="1:9" hidden="1" x14ac:dyDescent="0.3">
      <c r="A8201" s="1" t="s">
        <v>216</v>
      </c>
      <c r="B8201" s="1" t="s">
        <v>55</v>
      </c>
      <c r="C8201">
        <v>32</v>
      </c>
      <c r="D8201">
        <v>53</v>
      </c>
      <c r="E8201" s="1" t="s">
        <v>39</v>
      </c>
      <c r="F8201" t="s">
        <v>20500</v>
      </c>
      <c r="G8201">
        <v>19</v>
      </c>
      <c r="H8201">
        <v>139</v>
      </c>
      <c r="I8201">
        <v>49</v>
      </c>
    </row>
    <row r="8202" spans="1:9" hidden="1" x14ac:dyDescent="0.3">
      <c r="A8202" s="1" t="s">
        <v>216</v>
      </c>
      <c r="B8202" s="1" t="s">
        <v>55</v>
      </c>
      <c r="C8202">
        <v>32</v>
      </c>
      <c r="D8202">
        <v>53</v>
      </c>
      <c r="E8202" s="1" t="s">
        <v>40</v>
      </c>
      <c r="F8202" t="s">
        <v>20501</v>
      </c>
      <c r="G8202">
        <v>26</v>
      </c>
      <c r="H8202">
        <v>245</v>
      </c>
      <c r="I8202">
        <v>49</v>
      </c>
    </row>
    <row r="8203" spans="1:9" hidden="1" x14ac:dyDescent="0.3">
      <c r="A8203" s="1" t="s">
        <v>216</v>
      </c>
      <c r="B8203" s="1" t="s">
        <v>55</v>
      </c>
      <c r="C8203">
        <v>32</v>
      </c>
      <c r="D8203">
        <v>53</v>
      </c>
      <c r="E8203" s="1" t="s">
        <v>41</v>
      </c>
      <c r="F8203" t="s">
        <v>20502</v>
      </c>
      <c r="G8203">
        <v>34</v>
      </c>
      <c r="H8203">
        <v>388</v>
      </c>
      <c r="I8203">
        <v>73</v>
      </c>
    </row>
    <row r="8204" spans="1:9" hidden="1" x14ac:dyDescent="0.3">
      <c r="A8204" s="1" t="s">
        <v>216</v>
      </c>
      <c r="B8204" s="1" t="s">
        <v>55</v>
      </c>
      <c r="C8204">
        <v>32</v>
      </c>
      <c r="D8204">
        <v>53</v>
      </c>
      <c r="E8204" s="1" t="s">
        <v>42</v>
      </c>
      <c r="F8204" t="s">
        <v>20503</v>
      </c>
      <c r="G8204">
        <v>43</v>
      </c>
      <c r="H8204">
        <v>593</v>
      </c>
      <c r="I8204">
        <v>123</v>
      </c>
    </row>
    <row r="8205" spans="1:9" hidden="1" x14ac:dyDescent="0.3">
      <c r="A8205" s="1" t="s">
        <v>216</v>
      </c>
      <c r="B8205" s="1" t="s">
        <v>55</v>
      </c>
      <c r="C8205">
        <v>32</v>
      </c>
      <c r="D8205">
        <v>53</v>
      </c>
      <c r="E8205" s="1" t="s">
        <v>43</v>
      </c>
      <c r="F8205" t="s">
        <v>20504</v>
      </c>
      <c r="G8205">
        <v>54</v>
      </c>
      <c r="H8205">
        <v>978</v>
      </c>
      <c r="I8205">
        <v>175</v>
      </c>
    </row>
    <row r="8206" spans="1:9" hidden="1" x14ac:dyDescent="0.3">
      <c r="A8206" s="1" t="s">
        <v>216</v>
      </c>
      <c r="B8206" s="1" t="s">
        <v>55</v>
      </c>
      <c r="C8206">
        <v>32</v>
      </c>
      <c r="D8206">
        <v>53</v>
      </c>
      <c r="E8206" s="1" t="s">
        <v>44</v>
      </c>
      <c r="F8206" t="s">
        <v>20505</v>
      </c>
      <c r="G8206">
        <v>66</v>
      </c>
      <c r="H8206">
        <v>1501</v>
      </c>
      <c r="I8206">
        <v>291</v>
      </c>
    </row>
    <row r="8207" spans="1:9" hidden="1" x14ac:dyDescent="0.3">
      <c r="A8207" s="1" t="s">
        <v>216</v>
      </c>
      <c r="B8207" s="1" t="s">
        <v>55</v>
      </c>
      <c r="C8207">
        <v>32</v>
      </c>
      <c r="D8207">
        <v>53</v>
      </c>
      <c r="E8207" s="1" t="s">
        <v>45</v>
      </c>
      <c r="F8207" t="s">
        <v>20506</v>
      </c>
      <c r="G8207">
        <v>77</v>
      </c>
      <c r="H8207">
        <v>2336</v>
      </c>
      <c r="I8207">
        <v>291</v>
      </c>
    </row>
    <row r="8208" spans="1:9" hidden="1" x14ac:dyDescent="0.3">
      <c r="A8208" s="1" t="s">
        <v>216</v>
      </c>
      <c r="B8208" s="1" t="s">
        <v>55</v>
      </c>
      <c r="C8208">
        <v>32</v>
      </c>
      <c r="D8208">
        <v>53</v>
      </c>
      <c r="E8208" s="1" t="s">
        <v>46</v>
      </c>
      <c r="F8208" t="s">
        <v>20507</v>
      </c>
      <c r="G8208">
        <v>92</v>
      </c>
      <c r="H8208">
        <v>2922</v>
      </c>
      <c r="I8208">
        <v>552</v>
      </c>
    </row>
    <row r="8209" spans="1:9" hidden="1" x14ac:dyDescent="0.3">
      <c r="A8209" s="1" t="s">
        <v>216</v>
      </c>
      <c r="B8209" s="1" t="s">
        <v>55</v>
      </c>
      <c r="C8209">
        <v>32</v>
      </c>
      <c r="D8209">
        <v>53</v>
      </c>
      <c r="E8209" s="1" t="s">
        <v>47</v>
      </c>
      <c r="F8209" t="s">
        <v>20508</v>
      </c>
      <c r="G8209">
        <v>107</v>
      </c>
      <c r="H8209">
        <v>3513</v>
      </c>
      <c r="I8209">
        <v>739</v>
      </c>
    </row>
    <row r="8210" spans="1:9" hidden="1" x14ac:dyDescent="0.3">
      <c r="A8210" s="1" t="s">
        <v>216</v>
      </c>
      <c r="B8210" s="1" t="s">
        <v>55</v>
      </c>
      <c r="C8210">
        <v>32</v>
      </c>
      <c r="D8210">
        <v>53</v>
      </c>
      <c r="E8210" s="1" t="s">
        <v>48</v>
      </c>
      <c r="F8210" t="s">
        <v>20509</v>
      </c>
      <c r="G8210">
        <v>124</v>
      </c>
      <c r="H8210">
        <v>4747</v>
      </c>
      <c r="I8210">
        <v>913</v>
      </c>
    </row>
    <row r="8211" spans="1:9" hidden="1" x14ac:dyDescent="0.3">
      <c r="A8211" s="1" t="s">
        <v>216</v>
      </c>
      <c r="B8211" s="1" t="s">
        <v>55</v>
      </c>
      <c r="C8211">
        <v>32</v>
      </c>
      <c r="D8211">
        <v>53</v>
      </c>
      <c r="E8211" s="1" t="s">
        <v>49</v>
      </c>
      <c r="F8211" t="s">
        <v>20510</v>
      </c>
      <c r="G8211">
        <v>145</v>
      </c>
      <c r="H8211">
        <v>5823</v>
      </c>
      <c r="I8211">
        <v>1669</v>
      </c>
    </row>
    <row r="8212" spans="1:9" hidden="1" x14ac:dyDescent="0.3">
      <c r="A8212" s="1" t="s">
        <v>216</v>
      </c>
      <c r="B8212" s="1" t="s">
        <v>55</v>
      </c>
      <c r="C8212">
        <v>32</v>
      </c>
      <c r="D8212">
        <v>53</v>
      </c>
      <c r="E8212" s="1" t="s">
        <v>50</v>
      </c>
      <c r="F8212" t="s">
        <v>20511</v>
      </c>
      <c r="G8212">
        <v>194</v>
      </c>
      <c r="H8212">
        <v>6566</v>
      </c>
      <c r="I8212">
        <v>2134</v>
      </c>
    </row>
    <row r="8213" spans="1:9" hidden="1" x14ac:dyDescent="0.3">
      <c r="A8213" s="1" t="s">
        <v>216</v>
      </c>
      <c r="B8213" s="1" t="s">
        <v>55</v>
      </c>
      <c r="C8213">
        <v>32</v>
      </c>
      <c r="D8213">
        <v>53</v>
      </c>
      <c r="E8213" s="1" t="s">
        <v>51</v>
      </c>
      <c r="F8213" t="s">
        <v>20512</v>
      </c>
      <c r="G8213">
        <v>237</v>
      </c>
      <c r="H8213">
        <v>7161</v>
      </c>
      <c r="I8213">
        <v>2394</v>
      </c>
    </row>
    <row r="8214" spans="1:9" hidden="1" x14ac:dyDescent="0.3">
      <c r="A8214" s="1" t="s">
        <v>216</v>
      </c>
      <c r="B8214" s="1" t="s">
        <v>55</v>
      </c>
      <c r="C8214">
        <v>32</v>
      </c>
      <c r="D8214">
        <v>53</v>
      </c>
      <c r="E8214" s="1" t="s">
        <v>52</v>
      </c>
      <c r="F8214" t="s">
        <v>20513</v>
      </c>
      <c r="G8214">
        <v>291</v>
      </c>
      <c r="H8214">
        <v>8042</v>
      </c>
      <c r="I8214">
        <v>2731</v>
      </c>
    </row>
    <row r="8215" spans="1:9" hidden="1" x14ac:dyDescent="0.3">
      <c r="A8215" s="1" t="s">
        <v>216</v>
      </c>
      <c r="B8215" s="1" t="s">
        <v>55</v>
      </c>
      <c r="C8215">
        <v>32</v>
      </c>
      <c r="D8215">
        <v>53</v>
      </c>
      <c r="E8215" s="1" t="s">
        <v>53</v>
      </c>
      <c r="F8215" t="s">
        <v>20514</v>
      </c>
      <c r="G8215">
        <v>354</v>
      </c>
      <c r="H8215">
        <v>9000</v>
      </c>
      <c r="I8215">
        <v>2959</v>
      </c>
    </row>
    <row r="8216" spans="1:9" hidden="1" x14ac:dyDescent="0.3">
      <c r="A8216" s="1" t="s">
        <v>216</v>
      </c>
      <c r="B8216" s="1" t="s">
        <v>55</v>
      </c>
      <c r="C8216">
        <v>32</v>
      </c>
      <c r="D8216">
        <v>53</v>
      </c>
      <c r="E8216" s="1" t="s">
        <v>54</v>
      </c>
      <c r="F8216" t="s">
        <v>20515</v>
      </c>
      <c r="G8216">
        <v>429</v>
      </c>
      <c r="H8216">
        <v>10075</v>
      </c>
      <c r="I8216">
        <v>2959</v>
      </c>
    </row>
    <row r="8217" spans="1:9" hidden="1" x14ac:dyDescent="0.3">
      <c r="A8217" s="1" t="s">
        <v>216</v>
      </c>
      <c r="B8217" s="1" t="s">
        <v>55</v>
      </c>
      <c r="C8217">
        <v>32</v>
      </c>
      <c r="D8217">
        <v>53</v>
      </c>
      <c r="E8217" s="1" t="s">
        <v>21548</v>
      </c>
      <c r="F8217" t="s">
        <v>21706</v>
      </c>
      <c r="G8217">
        <v>514</v>
      </c>
      <c r="H8217">
        <v>11364</v>
      </c>
      <c r="I8217">
        <v>2959</v>
      </c>
    </row>
    <row r="8218" spans="1:9" hidden="1" x14ac:dyDescent="0.3">
      <c r="A8218" s="1" t="s">
        <v>217</v>
      </c>
      <c r="B8218" s="1" t="s">
        <v>55</v>
      </c>
      <c r="C8218">
        <v>36</v>
      </c>
      <c r="D8218">
        <v>128</v>
      </c>
      <c r="E8218" s="1" t="s">
        <v>4</v>
      </c>
      <c r="F8218" t="s">
        <v>21517</v>
      </c>
      <c r="G8218">
        <v>0</v>
      </c>
      <c r="H8218">
        <v>1</v>
      </c>
      <c r="I8218">
        <v>0</v>
      </c>
    </row>
    <row r="8219" spans="1:9" hidden="1" x14ac:dyDescent="0.3">
      <c r="A8219" s="1" t="s">
        <v>217</v>
      </c>
      <c r="B8219" s="1" t="s">
        <v>55</v>
      </c>
      <c r="C8219">
        <v>36</v>
      </c>
      <c r="D8219">
        <v>128</v>
      </c>
      <c r="E8219" s="1" t="s">
        <v>5</v>
      </c>
      <c r="F8219" t="s">
        <v>21518</v>
      </c>
      <c r="G8219">
        <v>0</v>
      </c>
      <c r="H8219">
        <v>1</v>
      </c>
      <c r="I8219">
        <v>0</v>
      </c>
    </row>
    <row r="8220" spans="1:9" hidden="1" x14ac:dyDescent="0.3">
      <c r="A8220" s="1" t="s">
        <v>217</v>
      </c>
      <c r="B8220" s="1" t="s">
        <v>55</v>
      </c>
      <c r="C8220">
        <v>36</v>
      </c>
      <c r="D8220">
        <v>128</v>
      </c>
      <c r="E8220" s="1" t="s">
        <v>6</v>
      </c>
      <c r="F8220" t="s">
        <v>20969</v>
      </c>
      <c r="G8220">
        <v>0</v>
      </c>
      <c r="H8220">
        <v>2</v>
      </c>
      <c r="I8220">
        <v>0</v>
      </c>
    </row>
    <row r="8221" spans="1:9" hidden="1" x14ac:dyDescent="0.3">
      <c r="A8221" s="1" t="s">
        <v>217</v>
      </c>
      <c r="B8221" s="1" t="s">
        <v>55</v>
      </c>
      <c r="C8221">
        <v>36</v>
      </c>
      <c r="D8221">
        <v>128</v>
      </c>
      <c r="E8221" s="1" t="s">
        <v>7</v>
      </c>
      <c r="F8221" t="s">
        <v>20970</v>
      </c>
      <c r="G8221">
        <v>0</v>
      </c>
      <c r="H8221">
        <v>2</v>
      </c>
      <c r="I8221">
        <v>0</v>
      </c>
    </row>
    <row r="8222" spans="1:9" hidden="1" x14ac:dyDescent="0.3">
      <c r="A8222" s="1" t="s">
        <v>217</v>
      </c>
      <c r="B8222" s="1" t="s">
        <v>55</v>
      </c>
      <c r="C8222">
        <v>36</v>
      </c>
      <c r="D8222">
        <v>128</v>
      </c>
      <c r="E8222" s="1" t="s">
        <v>8</v>
      </c>
      <c r="F8222" t="s">
        <v>20847</v>
      </c>
      <c r="G8222">
        <v>0</v>
      </c>
      <c r="H8222">
        <v>3</v>
      </c>
      <c r="I8222">
        <v>0</v>
      </c>
    </row>
    <row r="8223" spans="1:9" hidden="1" x14ac:dyDescent="0.3">
      <c r="A8223" s="1" t="s">
        <v>217</v>
      </c>
      <c r="B8223" s="1" t="s">
        <v>55</v>
      </c>
      <c r="C8223">
        <v>36</v>
      </c>
      <c r="D8223">
        <v>128</v>
      </c>
      <c r="E8223" s="1" t="s">
        <v>9</v>
      </c>
      <c r="F8223" t="s">
        <v>20669</v>
      </c>
      <c r="G8223">
        <v>0</v>
      </c>
      <c r="H8223">
        <v>4</v>
      </c>
      <c r="I8223">
        <v>0</v>
      </c>
    </row>
    <row r="8224" spans="1:9" hidden="1" x14ac:dyDescent="0.3">
      <c r="A8224" s="1" t="s">
        <v>217</v>
      </c>
      <c r="B8224" s="1" t="s">
        <v>55</v>
      </c>
      <c r="C8224">
        <v>36</v>
      </c>
      <c r="D8224">
        <v>128</v>
      </c>
      <c r="E8224" s="1" t="s">
        <v>10</v>
      </c>
      <c r="F8224" t="s">
        <v>20670</v>
      </c>
      <c r="G8224">
        <v>0</v>
      </c>
      <c r="H8224">
        <v>4</v>
      </c>
      <c r="I8224">
        <v>0</v>
      </c>
    </row>
    <row r="8225" spans="1:9" hidden="1" x14ac:dyDescent="0.3">
      <c r="A8225" s="1" t="s">
        <v>217</v>
      </c>
      <c r="B8225" s="1" t="s">
        <v>55</v>
      </c>
      <c r="C8225">
        <v>36</v>
      </c>
      <c r="D8225">
        <v>128</v>
      </c>
      <c r="E8225" s="1" t="s">
        <v>11</v>
      </c>
      <c r="F8225" t="s">
        <v>20671</v>
      </c>
      <c r="G8225">
        <v>0</v>
      </c>
      <c r="H8225">
        <v>4</v>
      </c>
      <c r="I8225">
        <v>0</v>
      </c>
    </row>
    <row r="8226" spans="1:9" hidden="1" x14ac:dyDescent="0.3">
      <c r="A8226" s="1" t="s">
        <v>217</v>
      </c>
      <c r="B8226" s="1" t="s">
        <v>55</v>
      </c>
      <c r="C8226">
        <v>36</v>
      </c>
      <c r="D8226">
        <v>128</v>
      </c>
      <c r="E8226" s="1" t="s">
        <v>12</v>
      </c>
      <c r="F8226" t="s">
        <v>20672</v>
      </c>
      <c r="G8226">
        <v>0</v>
      </c>
      <c r="H8226">
        <v>4</v>
      </c>
      <c r="I8226">
        <v>0</v>
      </c>
    </row>
    <row r="8227" spans="1:9" hidden="1" x14ac:dyDescent="0.3">
      <c r="A8227" s="1" t="s">
        <v>217</v>
      </c>
      <c r="B8227" s="1" t="s">
        <v>55</v>
      </c>
      <c r="C8227">
        <v>36</v>
      </c>
      <c r="D8227">
        <v>128</v>
      </c>
      <c r="E8227" s="1" t="s">
        <v>13</v>
      </c>
      <c r="F8227" t="s">
        <v>20673</v>
      </c>
      <c r="G8227">
        <v>0</v>
      </c>
      <c r="H8227">
        <v>11</v>
      </c>
      <c r="I8227">
        <v>0</v>
      </c>
    </row>
    <row r="8228" spans="1:9" hidden="1" x14ac:dyDescent="0.3">
      <c r="A8228" s="1" t="s">
        <v>217</v>
      </c>
      <c r="B8228" s="1" t="s">
        <v>55</v>
      </c>
      <c r="C8228">
        <v>36</v>
      </c>
      <c r="D8228">
        <v>128</v>
      </c>
      <c r="E8228" s="1" t="s">
        <v>14</v>
      </c>
      <c r="F8228" t="s">
        <v>20674</v>
      </c>
      <c r="G8228">
        <v>0</v>
      </c>
      <c r="H8228">
        <v>12</v>
      </c>
      <c r="I8228">
        <v>0</v>
      </c>
    </row>
    <row r="8229" spans="1:9" hidden="1" x14ac:dyDescent="0.3">
      <c r="A8229" s="1" t="s">
        <v>217</v>
      </c>
      <c r="B8229" s="1" t="s">
        <v>55</v>
      </c>
      <c r="C8229">
        <v>36</v>
      </c>
      <c r="D8229">
        <v>128</v>
      </c>
      <c r="E8229" s="1" t="s">
        <v>15</v>
      </c>
      <c r="F8229" t="s">
        <v>20675</v>
      </c>
      <c r="G8229">
        <v>0</v>
      </c>
      <c r="H8229">
        <v>15</v>
      </c>
      <c r="I8229">
        <v>0</v>
      </c>
    </row>
    <row r="8230" spans="1:9" hidden="1" x14ac:dyDescent="0.3">
      <c r="A8230" s="1" t="s">
        <v>217</v>
      </c>
      <c r="B8230" s="1" t="s">
        <v>55</v>
      </c>
      <c r="C8230">
        <v>36</v>
      </c>
      <c r="D8230">
        <v>128</v>
      </c>
      <c r="E8230" s="1" t="s">
        <v>16</v>
      </c>
      <c r="F8230" t="s">
        <v>20676</v>
      </c>
      <c r="G8230">
        <v>0</v>
      </c>
      <c r="H8230">
        <v>15</v>
      </c>
      <c r="I8230">
        <v>0</v>
      </c>
    </row>
    <row r="8231" spans="1:9" hidden="1" x14ac:dyDescent="0.3">
      <c r="A8231" s="1" t="s">
        <v>217</v>
      </c>
      <c r="B8231" s="1" t="s">
        <v>55</v>
      </c>
      <c r="C8231">
        <v>36</v>
      </c>
      <c r="D8231">
        <v>128</v>
      </c>
      <c r="E8231" s="1" t="s">
        <v>17</v>
      </c>
      <c r="F8231" t="s">
        <v>20677</v>
      </c>
      <c r="G8231">
        <v>0</v>
      </c>
      <c r="H8231">
        <v>16</v>
      </c>
      <c r="I8231">
        <v>0</v>
      </c>
    </row>
    <row r="8232" spans="1:9" hidden="1" x14ac:dyDescent="0.3">
      <c r="A8232" s="1" t="s">
        <v>217</v>
      </c>
      <c r="B8232" s="1" t="s">
        <v>55</v>
      </c>
      <c r="C8232">
        <v>36</v>
      </c>
      <c r="D8232">
        <v>128</v>
      </c>
      <c r="E8232" s="1" t="s">
        <v>18</v>
      </c>
      <c r="F8232" t="s">
        <v>20678</v>
      </c>
      <c r="G8232">
        <v>0</v>
      </c>
      <c r="H8232">
        <v>19</v>
      </c>
      <c r="I8232">
        <v>0</v>
      </c>
    </row>
    <row r="8233" spans="1:9" hidden="1" x14ac:dyDescent="0.3">
      <c r="A8233" s="1" t="s">
        <v>217</v>
      </c>
      <c r="B8233" s="1" t="s">
        <v>55</v>
      </c>
      <c r="C8233">
        <v>36</v>
      </c>
      <c r="D8233">
        <v>128</v>
      </c>
      <c r="E8233" s="1" t="s">
        <v>19</v>
      </c>
      <c r="F8233" t="s">
        <v>20679</v>
      </c>
      <c r="G8233">
        <v>0</v>
      </c>
      <c r="H8233">
        <v>23</v>
      </c>
      <c r="I8233">
        <v>0</v>
      </c>
    </row>
    <row r="8234" spans="1:9" hidden="1" x14ac:dyDescent="0.3">
      <c r="A8234" s="1" t="s">
        <v>217</v>
      </c>
      <c r="B8234" s="1" t="s">
        <v>55</v>
      </c>
      <c r="C8234">
        <v>36</v>
      </c>
      <c r="D8234">
        <v>128</v>
      </c>
      <c r="E8234" s="1" t="s">
        <v>20</v>
      </c>
      <c r="F8234" t="s">
        <v>20680</v>
      </c>
      <c r="G8234">
        <v>0</v>
      </c>
      <c r="H8234">
        <v>24</v>
      </c>
      <c r="I8234">
        <v>1</v>
      </c>
    </row>
    <row r="8235" spans="1:9" hidden="1" x14ac:dyDescent="0.3">
      <c r="A8235" s="1" t="s">
        <v>217</v>
      </c>
      <c r="B8235" s="1" t="s">
        <v>55</v>
      </c>
      <c r="C8235">
        <v>36</v>
      </c>
      <c r="D8235">
        <v>128</v>
      </c>
      <c r="E8235" s="1" t="s">
        <v>21</v>
      </c>
      <c r="F8235" t="s">
        <v>20681</v>
      </c>
      <c r="G8235">
        <v>0</v>
      </c>
      <c r="H8235">
        <v>24</v>
      </c>
      <c r="I8235">
        <v>1</v>
      </c>
    </row>
    <row r="8236" spans="1:9" hidden="1" x14ac:dyDescent="0.3">
      <c r="A8236" s="1" t="s">
        <v>217</v>
      </c>
      <c r="B8236" s="1" t="s">
        <v>55</v>
      </c>
      <c r="C8236">
        <v>36</v>
      </c>
      <c r="D8236">
        <v>128</v>
      </c>
      <c r="E8236" s="1" t="s">
        <v>22</v>
      </c>
      <c r="F8236" t="s">
        <v>20682</v>
      </c>
      <c r="G8236">
        <v>0</v>
      </c>
      <c r="H8236">
        <v>25</v>
      </c>
      <c r="I8236">
        <v>3</v>
      </c>
    </row>
    <row r="8237" spans="1:9" hidden="1" x14ac:dyDescent="0.3">
      <c r="A8237" s="1" t="s">
        <v>217</v>
      </c>
      <c r="B8237" s="1" t="s">
        <v>55</v>
      </c>
      <c r="C8237">
        <v>36</v>
      </c>
      <c r="D8237">
        <v>128</v>
      </c>
      <c r="E8237" s="1" t="s">
        <v>23</v>
      </c>
      <c r="F8237" t="s">
        <v>20683</v>
      </c>
      <c r="G8237">
        <v>0</v>
      </c>
      <c r="H8237">
        <v>27</v>
      </c>
      <c r="I8237">
        <v>3</v>
      </c>
    </row>
    <row r="8238" spans="1:9" hidden="1" x14ac:dyDescent="0.3">
      <c r="A8238" s="1" t="s">
        <v>217</v>
      </c>
      <c r="B8238" s="1" t="s">
        <v>55</v>
      </c>
      <c r="C8238">
        <v>36</v>
      </c>
      <c r="D8238">
        <v>128</v>
      </c>
      <c r="E8238" s="1" t="s">
        <v>24</v>
      </c>
      <c r="F8238" t="s">
        <v>20684</v>
      </c>
      <c r="G8238">
        <v>0</v>
      </c>
      <c r="H8238">
        <v>28</v>
      </c>
      <c r="I8238">
        <v>3</v>
      </c>
    </row>
    <row r="8239" spans="1:9" hidden="1" x14ac:dyDescent="0.3">
      <c r="A8239" s="1" t="s">
        <v>217</v>
      </c>
      <c r="B8239" s="1" t="s">
        <v>55</v>
      </c>
      <c r="C8239">
        <v>36</v>
      </c>
      <c r="D8239">
        <v>128</v>
      </c>
      <c r="E8239" s="1" t="s">
        <v>25</v>
      </c>
      <c r="F8239" t="s">
        <v>20685</v>
      </c>
      <c r="G8239">
        <v>0</v>
      </c>
      <c r="H8239">
        <v>28</v>
      </c>
      <c r="I8239">
        <v>7</v>
      </c>
    </row>
    <row r="8240" spans="1:9" hidden="1" x14ac:dyDescent="0.3">
      <c r="A8240" s="1" t="s">
        <v>217</v>
      </c>
      <c r="B8240" s="1" t="s">
        <v>55</v>
      </c>
      <c r="C8240">
        <v>36</v>
      </c>
      <c r="D8240">
        <v>128</v>
      </c>
      <c r="E8240" s="1" t="s">
        <v>26</v>
      </c>
      <c r="F8240" t="s">
        <v>20686</v>
      </c>
      <c r="G8240">
        <v>0</v>
      </c>
      <c r="H8240">
        <v>28</v>
      </c>
      <c r="I8240">
        <v>7</v>
      </c>
    </row>
    <row r="8241" spans="1:9" hidden="1" x14ac:dyDescent="0.3">
      <c r="A8241" s="1" t="s">
        <v>217</v>
      </c>
      <c r="B8241" s="1" t="s">
        <v>55</v>
      </c>
      <c r="C8241">
        <v>36</v>
      </c>
      <c r="D8241">
        <v>128</v>
      </c>
      <c r="E8241" s="1" t="s">
        <v>27</v>
      </c>
      <c r="F8241" t="s">
        <v>20687</v>
      </c>
      <c r="G8241">
        <v>0</v>
      </c>
      <c r="H8241">
        <v>28</v>
      </c>
      <c r="I8241">
        <v>7</v>
      </c>
    </row>
    <row r="8242" spans="1:9" hidden="1" x14ac:dyDescent="0.3">
      <c r="A8242" s="1" t="s">
        <v>217</v>
      </c>
      <c r="B8242" s="1" t="s">
        <v>55</v>
      </c>
      <c r="C8242">
        <v>36</v>
      </c>
      <c r="D8242">
        <v>128</v>
      </c>
      <c r="E8242" s="1" t="s">
        <v>28</v>
      </c>
      <c r="F8242" t="s">
        <v>20688</v>
      </c>
      <c r="G8242">
        <v>0</v>
      </c>
      <c r="H8242">
        <v>28</v>
      </c>
      <c r="I8242">
        <v>9</v>
      </c>
    </row>
    <row r="8243" spans="1:9" hidden="1" x14ac:dyDescent="0.3">
      <c r="A8243" s="1" t="s">
        <v>217</v>
      </c>
      <c r="B8243" s="1" t="s">
        <v>55</v>
      </c>
      <c r="C8243">
        <v>36</v>
      </c>
      <c r="D8243">
        <v>128</v>
      </c>
      <c r="E8243" s="1" t="s">
        <v>29</v>
      </c>
      <c r="F8243" t="s">
        <v>20689</v>
      </c>
      <c r="G8243">
        <v>0</v>
      </c>
      <c r="H8243">
        <v>29</v>
      </c>
      <c r="I8243">
        <v>9</v>
      </c>
    </row>
    <row r="8244" spans="1:9" hidden="1" x14ac:dyDescent="0.3">
      <c r="A8244" s="1" t="s">
        <v>217</v>
      </c>
      <c r="B8244" s="1" t="s">
        <v>55</v>
      </c>
      <c r="C8244">
        <v>36</v>
      </c>
      <c r="D8244">
        <v>128</v>
      </c>
      <c r="E8244" s="1" t="s">
        <v>30</v>
      </c>
      <c r="F8244" t="s">
        <v>20690</v>
      </c>
      <c r="G8244">
        <v>0</v>
      </c>
      <c r="H8244">
        <v>30</v>
      </c>
      <c r="I8244">
        <v>10</v>
      </c>
    </row>
    <row r="8245" spans="1:9" hidden="1" x14ac:dyDescent="0.3">
      <c r="A8245" s="1" t="s">
        <v>217</v>
      </c>
      <c r="B8245" s="1" t="s">
        <v>55</v>
      </c>
      <c r="C8245">
        <v>36</v>
      </c>
      <c r="D8245">
        <v>128</v>
      </c>
      <c r="E8245" s="1" t="s">
        <v>31</v>
      </c>
      <c r="F8245" t="s">
        <v>20691</v>
      </c>
      <c r="G8245">
        <v>0</v>
      </c>
      <c r="H8245">
        <v>31</v>
      </c>
      <c r="I8245">
        <v>12</v>
      </c>
    </row>
    <row r="8246" spans="1:9" hidden="1" x14ac:dyDescent="0.3">
      <c r="A8246" s="1" t="s">
        <v>217</v>
      </c>
      <c r="B8246" s="1" t="s">
        <v>55</v>
      </c>
      <c r="C8246">
        <v>36</v>
      </c>
      <c r="D8246">
        <v>128</v>
      </c>
      <c r="E8246" s="1" t="s">
        <v>32</v>
      </c>
      <c r="F8246" t="s">
        <v>20692</v>
      </c>
      <c r="G8246">
        <v>0</v>
      </c>
      <c r="H8246">
        <v>31</v>
      </c>
      <c r="I8246">
        <v>12</v>
      </c>
    </row>
    <row r="8247" spans="1:9" hidden="1" x14ac:dyDescent="0.3">
      <c r="A8247" s="1" t="s">
        <v>217</v>
      </c>
      <c r="B8247" s="1" t="s">
        <v>55</v>
      </c>
      <c r="C8247">
        <v>36</v>
      </c>
      <c r="D8247">
        <v>128</v>
      </c>
      <c r="E8247" s="1" t="s">
        <v>33</v>
      </c>
      <c r="F8247" t="s">
        <v>20693</v>
      </c>
      <c r="G8247">
        <v>1</v>
      </c>
      <c r="H8247">
        <v>104</v>
      </c>
      <c r="I8247">
        <v>16</v>
      </c>
    </row>
    <row r="8248" spans="1:9" hidden="1" x14ac:dyDescent="0.3">
      <c r="A8248" s="1" t="s">
        <v>217</v>
      </c>
      <c r="B8248" s="1" t="s">
        <v>55</v>
      </c>
      <c r="C8248">
        <v>36</v>
      </c>
      <c r="D8248">
        <v>128</v>
      </c>
      <c r="E8248" s="1" t="s">
        <v>34</v>
      </c>
      <c r="F8248" t="s">
        <v>20694</v>
      </c>
      <c r="G8248">
        <v>2</v>
      </c>
      <c r="H8248">
        <v>204</v>
      </c>
      <c r="I8248">
        <v>16</v>
      </c>
    </row>
    <row r="8249" spans="1:9" hidden="1" x14ac:dyDescent="0.3">
      <c r="A8249" s="1" t="s">
        <v>217</v>
      </c>
      <c r="B8249" s="1" t="s">
        <v>55</v>
      </c>
      <c r="C8249">
        <v>36</v>
      </c>
      <c r="D8249">
        <v>128</v>
      </c>
      <c r="E8249" s="1" t="s">
        <v>35</v>
      </c>
      <c r="F8249" t="s">
        <v>20695</v>
      </c>
      <c r="G8249">
        <v>2</v>
      </c>
      <c r="H8249">
        <v>433</v>
      </c>
      <c r="I8249">
        <v>16</v>
      </c>
    </row>
    <row r="8250" spans="1:9" hidden="1" x14ac:dyDescent="0.3">
      <c r="A8250" s="1" t="s">
        <v>217</v>
      </c>
      <c r="B8250" s="1" t="s">
        <v>55</v>
      </c>
      <c r="C8250">
        <v>36</v>
      </c>
      <c r="D8250">
        <v>128</v>
      </c>
      <c r="E8250" s="1" t="s">
        <v>36</v>
      </c>
      <c r="F8250" t="s">
        <v>20696</v>
      </c>
      <c r="G8250">
        <v>6</v>
      </c>
      <c r="H8250">
        <v>602</v>
      </c>
      <c r="I8250">
        <v>18</v>
      </c>
    </row>
    <row r="8251" spans="1:9" hidden="1" x14ac:dyDescent="0.3">
      <c r="A8251" s="1" t="s">
        <v>217</v>
      </c>
      <c r="B8251" s="1" t="s">
        <v>55</v>
      </c>
      <c r="C8251">
        <v>36</v>
      </c>
      <c r="D8251">
        <v>128</v>
      </c>
      <c r="E8251" s="1" t="s">
        <v>37</v>
      </c>
      <c r="F8251" t="s">
        <v>20697</v>
      </c>
      <c r="G8251">
        <v>8</v>
      </c>
      <c r="H8251">
        <v>833</v>
      </c>
      <c r="I8251">
        <v>18</v>
      </c>
    </row>
    <row r="8252" spans="1:9" hidden="1" x14ac:dyDescent="0.3">
      <c r="A8252" s="1" t="s">
        <v>217</v>
      </c>
      <c r="B8252" s="1" t="s">
        <v>55</v>
      </c>
      <c r="C8252">
        <v>36</v>
      </c>
      <c r="D8252">
        <v>128</v>
      </c>
      <c r="E8252" s="1" t="s">
        <v>38</v>
      </c>
      <c r="F8252" t="s">
        <v>20698</v>
      </c>
      <c r="G8252">
        <v>10</v>
      </c>
      <c r="H8252">
        <v>977</v>
      </c>
      <c r="I8252">
        <v>22</v>
      </c>
    </row>
    <row r="8253" spans="1:9" hidden="1" x14ac:dyDescent="0.3">
      <c r="A8253" s="1" t="s">
        <v>217</v>
      </c>
      <c r="B8253" s="1" t="s">
        <v>55</v>
      </c>
      <c r="C8253">
        <v>36</v>
      </c>
      <c r="D8253">
        <v>128</v>
      </c>
      <c r="E8253" s="1" t="s">
        <v>39</v>
      </c>
      <c r="F8253" t="s">
        <v>20699</v>
      </c>
      <c r="G8253">
        <v>12</v>
      </c>
      <c r="H8253">
        <v>1261</v>
      </c>
      <c r="I8253">
        <v>22</v>
      </c>
    </row>
    <row r="8254" spans="1:9" hidden="1" x14ac:dyDescent="0.3">
      <c r="A8254" s="1" t="s">
        <v>217</v>
      </c>
      <c r="B8254" s="1" t="s">
        <v>55</v>
      </c>
      <c r="C8254">
        <v>36</v>
      </c>
      <c r="D8254">
        <v>128</v>
      </c>
      <c r="E8254" s="1" t="s">
        <v>40</v>
      </c>
      <c r="F8254" t="s">
        <v>20700</v>
      </c>
      <c r="G8254">
        <v>13</v>
      </c>
      <c r="H8254">
        <v>1766</v>
      </c>
      <c r="I8254">
        <v>22</v>
      </c>
    </row>
    <row r="8255" spans="1:9" hidden="1" x14ac:dyDescent="0.3">
      <c r="A8255" s="1" t="s">
        <v>217</v>
      </c>
      <c r="B8255" s="1" t="s">
        <v>55</v>
      </c>
      <c r="C8255">
        <v>36</v>
      </c>
      <c r="D8255">
        <v>128</v>
      </c>
      <c r="E8255" s="1" t="s">
        <v>41</v>
      </c>
      <c r="F8255" t="s">
        <v>20701</v>
      </c>
      <c r="G8255">
        <v>13</v>
      </c>
      <c r="H8255">
        <v>2337</v>
      </c>
      <c r="I8255">
        <v>22</v>
      </c>
    </row>
    <row r="8256" spans="1:9" hidden="1" x14ac:dyDescent="0.3">
      <c r="A8256" s="1" t="s">
        <v>217</v>
      </c>
      <c r="B8256" s="1" t="s">
        <v>55</v>
      </c>
      <c r="C8256">
        <v>36</v>
      </c>
      <c r="D8256">
        <v>128</v>
      </c>
      <c r="E8256" s="1" t="s">
        <v>42</v>
      </c>
      <c r="F8256" t="s">
        <v>20702</v>
      </c>
      <c r="G8256">
        <v>16</v>
      </c>
      <c r="H8256">
        <v>3150</v>
      </c>
      <c r="I8256">
        <v>27</v>
      </c>
    </row>
    <row r="8257" spans="1:9" hidden="1" x14ac:dyDescent="0.3">
      <c r="A8257" s="1" t="s">
        <v>217</v>
      </c>
      <c r="B8257" s="1" t="s">
        <v>55</v>
      </c>
      <c r="C8257">
        <v>36</v>
      </c>
      <c r="D8257">
        <v>128</v>
      </c>
      <c r="E8257" s="1" t="s">
        <v>43</v>
      </c>
      <c r="F8257" t="s">
        <v>20703</v>
      </c>
      <c r="G8257">
        <v>17</v>
      </c>
      <c r="H8257">
        <v>3736</v>
      </c>
      <c r="I8257">
        <v>30</v>
      </c>
    </row>
    <row r="8258" spans="1:9" hidden="1" x14ac:dyDescent="0.3">
      <c r="A8258" s="1" t="s">
        <v>217</v>
      </c>
      <c r="B8258" s="1" t="s">
        <v>55</v>
      </c>
      <c r="C8258">
        <v>36</v>
      </c>
      <c r="D8258">
        <v>128</v>
      </c>
      <c r="E8258" s="1" t="s">
        <v>44</v>
      </c>
      <c r="F8258" t="s">
        <v>20704</v>
      </c>
      <c r="G8258">
        <v>28</v>
      </c>
      <c r="H8258">
        <v>4335</v>
      </c>
      <c r="I8258">
        <v>30</v>
      </c>
    </row>
    <row r="8259" spans="1:9" hidden="1" x14ac:dyDescent="0.3">
      <c r="A8259" s="1" t="s">
        <v>217</v>
      </c>
      <c r="B8259" s="1" t="s">
        <v>55</v>
      </c>
      <c r="C8259">
        <v>36</v>
      </c>
      <c r="D8259">
        <v>128</v>
      </c>
      <c r="E8259" s="1" t="s">
        <v>45</v>
      </c>
      <c r="F8259" t="s">
        <v>20705</v>
      </c>
      <c r="G8259">
        <v>28</v>
      </c>
      <c r="H8259">
        <v>5186</v>
      </c>
      <c r="I8259">
        <v>30</v>
      </c>
    </row>
    <row r="8260" spans="1:9" hidden="1" x14ac:dyDescent="0.3">
      <c r="A8260" s="1" t="s">
        <v>217</v>
      </c>
      <c r="B8260" s="1" t="s">
        <v>55</v>
      </c>
      <c r="C8260">
        <v>36</v>
      </c>
      <c r="D8260">
        <v>128</v>
      </c>
      <c r="E8260" s="1" t="s">
        <v>46</v>
      </c>
      <c r="F8260" t="s">
        <v>20706</v>
      </c>
      <c r="G8260">
        <v>35</v>
      </c>
      <c r="H8260">
        <v>5621</v>
      </c>
      <c r="I8260">
        <v>41</v>
      </c>
    </row>
    <row r="8261" spans="1:9" hidden="1" x14ac:dyDescent="0.3">
      <c r="A8261" s="1" t="s">
        <v>217</v>
      </c>
      <c r="B8261" s="1" t="s">
        <v>55</v>
      </c>
      <c r="C8261">
        <v>36</v>
      </c>
      <c r="D8261">
        <v>128</v>
      </c>
      <c r="E8261" s="1" t="s">
        <v>47</v>
      </c>
      <c r="F8261" t="s">
        <v>20707</v>
      </c>
      <c r="G8261">
        <v>35</v>
      </c>
      <c r="H8261">
        <v>6088</v>
      </c>
      <c r="I8261">
        <v>41</v>
      </c>
    </row>
    <row r="8262" spans="1:9" hidden="1" x14ac:dyDescent="0.3">
      <c r="A8262" s="1" t="s">
        <v>217</v>
      </c>
      <c r="B8262" s="1" t="s">
        <v>55</v>
      </c>
      <c r="C8262">
        <v>36</v>
      </c>
      <c r="D8262">
        <v>128</v>
      </c>
      <c r="E8262" s="1" t="s">
        <v>48</v>
      </c>
      <c r="F8262" t="s">
        <v>20708</v>
      </c>
      <c r="G8262">
        <v>42</v>
      </c>
      <c r="H8262">
        <v>6593</v>
      </c>
      <c r="I8262">
        <v>135</v>
      </c>
    </row>
    <row r="8263" spans="1:9" hidden="1" x14ac:dyDescent="0.3">
      <c r="A8263" s="1" t="s">
        <v>217</v>
      </c>
      <c r="B8263" s="1" t="s">
        <v>55</v>
      </c>
      <c r="C8263">
        <v>36</v>
      </c>
      <c r="D8263">
        <v>128</v>
      </c>
      <c r="E8263" s="1" t="s">
        <v>49</v>
      </c>
      <c r="F8263" t="s">
        <v>20709</v>
      </c>
      <c r="G8263">
        <v>44</v>
      </c>
      <c r="H8263">
        <v>7041</v>
      </c>
      <c r="I8263">
        <v>135</v>
      </c>
    </row>
    <row r="8264" spans="1:9" hidden="1" x14ac:dyDescent="0.3">
      <c r="A8264" s="1" t="s">
        <v>217</v>
      </c>
      <c r="B8264" s="1" t="s">
        <v>55</v>
      </c>
      <c r="C8264">
        <v>36</v>
      </c>
      <c r="D8264">
        <v>128</v>
      </c>
      <c r="E8264" s="1" t="s">
        <v>50</v>
      </c>
      <c r="F8264" t="s">
        <v>20710</v>
      </c>
      <c r="G8264">
        <v>50</v>
      </c>
      <c r="H8264">
        <v>7314</v>
      </c>
      <c r="I8264">
        <v>118</v>
      </c>
    </row>
    <row r="8265" spans="1:9" hidden="1" x14ac:dyDescent="0.3">
      <c r="A8265" s="1" t="s">
        <v>217</v>
      </c>
      <c r="B8265" s="1" t="s">
        <v>55</v>
      </c>
      <c r="C8265">
        <v>36</v>
      </c>
      <c r="D8265">
        <v>128</v>
      </c>
      <c r="E8265" s="1" t="s">
        <v>51</v>
      </c>
      <c r="F8265" t="s">
        <v>20711</v>
      </c>
      <c r="G8265">
        <v>53</v>
      </c>
      <c r="H8265">
        <v>7478</v>
      </c>
      <c r="I8265">
        <v>118</v>
      </c>
    </row>
    <row r="8266" spans="1:9" hidden="1" x14ac:dyDescent="0.3">
      <c r="A8266" s="1" t="s">
        <v>217</v>
      </c>
      <c r="B8266" s="1" t="s">
        <v>55</v>
      </c>
      <c r="C8266">
        <v>36</v>
      </c>
      <c r="D8266">
        <v>128</v>
      </c>
      <c r="E8266" s="1" t="s">
        <v>52</v>
      </c>
      <c r="F8266" t="s">
        <v>20712</v>
      </c>
      <c r="G8266">
        <v>54</v>
      </c>
      <c r="H8266">
        <v>7513</v>
      </c>
      <c r="I8266">
        <v>247</v>
      </c>
    </row>
    <row r="8267" spans="1:9" hidden="1" x14ac:dyDescent="0.3">
      <c r="A8267" s="1" t="s">
        <v>217</v>
      </c>
      <c r="B8267" s="1" t="s">
        <v>55</v>
      </c>
      <c r="C8267">
        <v>36</v>
      </c>
      <c r="D8267">
        <v>128</v>
      </c>
      <c r="E8267" s="1" t="s">
        <v>53</v>
      </c>
      <c r="F8267" t="s">
        <v>20713</v>
      </c>
      <c r="G8267">
        <v>60</v>
      </c>
      <c r="H8267">
        <v>7755</v>
      </c>
      <c r="I8267">
        <v>288</v>
      </c>
    </row>
    <row r="8268" spans="1:9" hidden="1" x14ac:dyDescent="0.3">
      <c r="A8268" s="1" t="s">
        <v>217</v>
      </c>
      <c r="B8268" s="1" t="s">
        <v>55</v>
      </c>
      <c r="C8268">
        <v>36</v>
      </c>
      <c r="D8268">
        <v>128</v>
      </c>
      <c r="E8268" s="1" t="s">
        <v>54</v>
      </c>
      <c r="F8268" t="s">
        <v>20714</v>
      </c>
      <c r="G8268">
        <v>66</v>
      </c>
      <c r="H8268">
        <v>7869</v>
      </c>
      <c r="I8268">
        <v>333</v>
      </c>
    </row>
    <row r="8269" spans="1:9" hidden="1" x14ac:dyDescent="0.3">
      <c r="A8269" s="1" t="s">
        <v>217</v>
      </c>
      <c r="B8269" s="1" t="s">
        <v>55</v>
      </c>
      <c r="C8269">
        <v>36</v>
      </c>
      <c r="D8269">
        <v>128</v>
      </c>
      <c r="E8269" s="1" t="s">
        <v>21548</v>
      </c>
      <c r="F8269" t="s">
        <v>21707</v>
      </c>
      <c r="G8269">
        <v>66</v>
      </c>
      <c r="H8269">
        <v>7979</v>
      </c>
      <c r="I8269">
        <v>510</v>
      </c>
    </row>
    <row r="8270" spans="1:9" hidden="1" x14ac:dyDescent="0.3">
      <c r="A8270" s="1" t="s">
        <v>218</v>
      </c>
      <c r="B8270" s="1" t="s">
        <v>218</v>
      </c>
      <c r="C8270">
        <v>46.227600000000002</v>
      </c>
      <c r="D8270">
        <v>2.2136999999999998</v>
      </c>
      <c r="E8270" s="1" t="s">
        <v>4</v>
      </c>
      <c r="F8270" t="s">
        <v>12800</v>
      </c>
      <c r="G8270">
        <v>0</v>
      </c>
      <c r="H8270">
        <v>0</v>
      </c>
      <c r="I8270">
        <v>0</v>
      </c>
    </row>
    <row r="8271" spans="1:9" hidden="1" x14ac:dyDescent="0.3">
      <c r="A8271" s="1" t="s">
        <v>218</v>
      </c>
      <c r="B8271" s="1" t="s">
        <v>218</v>
      </c>
      <c r="C8271">
        <v>46.227600000000002</v>
      </c>
      <c r="D8271">
        <v>2.2136999999999998</v>
      </c>
      <c r="E8271" s="1" t="s">
        <v>5</v>
      </c>
      <c r="F8271" t="s">
        <v>12801</v>
      </c>
      <c r="G8271">
        <v>0</v>
      </c>
      <c r="H8271">
        <v>0</v>
      </c>
      <c r="I8271">
        <v>0</v>
      </c>
    </row>
    <row r="8272" spans="1:9" hidden="1" x14ac:dyDescent="0.3">
      <c r="A8272" s="1" t="s">
        <v>218</v>
      </c>
      <c r="B8272" s="1" t="s">
        <v>218</v>
      </c>
      <c r="C8272">
        <v>46.227600000000002</v>
      </c>
      <c r="D8272">
        <v>2.2136999999999998</v>
      </c>
      <c r="E8272" s="1" t="s">
        <v>6</v>
      </c>
      <c r="F8272" t="s">
        <v>16671</v>
      </c>
      <c r="G8272">
        <v>0</v>
      </c>
      <c r="H8272">
        <v>2</v>
      </c>
      <c r="I8272">
        <v>0</v>
      </c>
    </row>
    <row r="8273" spans="1:9" hidden="1" x14ac:dyDescent="0.3">
      <c r="A8273" s="1" t="s">
        <v>218</v>
      </c>
      <c r="B8273" s="1" t="s">
        <v>218</v>
      </c>
      <c r="C8273">
        <v>46.227600000000002</v>
      </c>
      <c r="D8273">
        <v>2.2136999999999998</v>
      </c>
      <c r="E8273" s="1" t="s">
        <v>7</v>
      </c>
      <c r="F8273" t="s">
        <v>16672</v>
      </c>
      <c r="G8273">
        <v>0</v>
      </c>
      <c r="H8273">
        <v>3</v>
      </c>
      <c r="I8273">
        <v>0</v>
      </c>
    </row>
    <row r="8274" spans="1:9" hidden="1" x14ac:dyDescent="0.3">
      <c r="A8274" s="1" t="s">
        <v>218</v>
      </c>
      <c r="B8274" s="1" t="s">
        <v>218</v>
      </c>
      <c r="C8274">
        <v>46.227600000000002</v>
      </c>
      <c r="D8274">
        <v>2.2136999999999998</v>
      </c>
      <c r="E8274" s="1" t="s">
        <v>8</v>
      </c>
      <c r="F8274" t="s">
        <v>16673</v>
      </c>
      <c r="G8274">
        <v>0</v>
      </c>
      <c r="H8274">
        <v>3</v>
      </c>
      <c r="I8274">
        <v>0</v>
      </c>
    </row>
    <row r="8275" spans="1:9" hidden="1" x14ac:dyDescent="0.3">
      <c r="A8275" s="1" t="s">
        <v>218</v>
      </c>
      <c r="B8275" s="1" t="s">
        <v>218</v>
      </c>
      <c r="C8275">
        <v>46.227600000000002</v>
      </c>
      <c r="D8275">
        <v>2.2136999999999998</v>
      </c>
      <c r="E8275" s="1" t="s">
        <v>9</v>
      </c>
      <c r="F8275" t="s">
        <v>16674</v>
      </c>
      <c r="G8275">
        <v>0</v>
      </c>
      <c r="H8275">
        <v>3</v>
      </c>
      <c r="I8275">
        <v>0</v>
      </c>
    </row>
    <row r="8276" spans="1:9" hidden="1" x14ac:dyDescent="0.3">
      <c r="A8276" s="1" t="s">
        <v>218</v>
      </c>
      <c r="B8276" s="1" t="s">
        <v>218</v>
      </c>
      <c r="C8276">
        <v>46.227600000000002</v>
      </c>
      <c r="D8276">
        <v>2.2136999999999998</v>
      </c>
      <c r="E8276" s="1" t="s">
        <v>10</v>
      </c>
      <c r="F8276" t="s">
        <v>16675</v>
      </c>
      <c r="G8276">
        <v>0</v>
      </c>
      <c r="H8276">
        <v>4</v>
      </c>
      <c r="I8276">
        <v>0</v>
      </c>
    </row>
    <row r="8277" spans="1:9" hidden="1" x14ac:dyDescent="0.3">
      <c r="A8277" s="1" t="s">
        <v>218</v>
      </c>
      <c r="B8277" s="1" t="s">
        <v>218</v>
      </c>
      <c r="C8277">
        <v>46.227600000000002</v>
      </c>
      <c r="D8277">
        <v>2.2136999999999998</v>
      </c>
      <c r="E8277" s="1" t="s">
        <v>11</v>
      </c>
      <c r="F8277" t="s">
        <v>16676</v>
      </c>
      <c r="G8277">
        <v>0</v>
      </c>
      <c r="H8277">
        <v>5</v>
      </c>
      <c r="I8277">
        <v>0</v>
      </c>
    </row>
    <row r="8278" spans="1:9" hidden="1" x14ac:dyDescent="0.3">
      <c r="A8278" s="1" t="s">
        <v>218</v>
      </c>
      <c r="B8278" s="1" t="s">
        <v>218</v>
      </c>
      <c r="C8278">
        <v>46.227600000000002</v>
      </c>
      <c r="D8278">
        <v>2.2136999999999998</v>
      </c>
      <c r="E8278" s="1" t="s">
        <v>12</v>
      </c>
      <c r="F8278" t="s">
        <v>16677</v>
      </c>
      <c r="G8278">
        <v>0</v>
      </c>
      <c r="H8278">
        <v>5</v>
      </c>
      <c r="I8278">
        <v>0</v>
      </c>
    </row>
    <row r="8279" spans="1:9" hidden="1" x14ac:dyDescent="0.3">
      <c r="A8279" s="1" t="s">
        <v>218</v>
      </c>
      <c r="B8279" s="1" t="s">
        <v>218</v>
      </c>
      <c r="C8279">
        <v>46.227600000000002</v>
      </c>
      <c r="D8279">
        <v>2.2136999999999998</v>
      </c>
      <c r="E8279" s="1" t="s">
        <v>13</v>
      </c>
      <c r="F8279" t="s">
        <v>16678</v>
      </c>
      <c r="G8279">
        <v>0</v>
      </c>
      <c r="H8279">
        <v>5</v>
      </c>
      <c r="I8279">
        <v>0</v>
      </c>
    </row>
    <row r="8280" spans="1:9" hidden="1" x14ac:dyDescent="0.3">
      <c r="A8280" s="1" t="s">
        <v>218</v>
      </c>
      <c r="B8280" s="1" t="s">
        <v>218</v>
      </c>
      <c r="C8280">
        <v>46.227600000000002</v>
      </c>
      <c r="D8280">
        <v>2.2136999999999998</v>
      </c>
      <c r="E8280" s="1" t="s">
        <v>14</v>
      </c>
      <c r="F8280" t="s">
        <v>16679</v>
      </c>
      <c r="G8280">
        <v>0</v>
      </c>
      <c r="H8280">
        <v>6</v>
      </c>
      <c r="I8280">
        <v>0</v>
      </c>
    </row>
    <row r="8281" spans="1:9" hidden="1" x14ac:dyDescent="0.3">
      <c r="A8281" s="1" t="s">
        <v>218</v>
      </c>
      <c r="B8281" s="1" t="s">
        <v>218</v>
      </c>
      <c r="C8281">
        <v>46.227600000000002</v>
      </c>
      <c r="D8281">
        <v>2.2136999999999998</v>
      </c>
      <c r="E8281" s="1" t="s">
        <v>15</v>
      </c>
      <c r="F8281" t="s">
        <v>16680</v>
      </c>
      <c r="G8281">
        <v>0</v>
      </c>
      <c r="H8281">
        <v>6</v>
      </c>
      <c r="I8281">
        <v>0</v>
      </c>
    </row>
    <row r="8282" spans="1:9" hidden="1" x14ac:dyDescent="0.3">
      <c r="A8282" s="1" t="s">
        <v>218</v>
      </c>
      <c r="B8282" s="1" t="s">
        <v>218</v>
      </c>
      <c r="C8282">
        <v>46.227600000000002</v>
      </c>
      <c r="D8282">
        <v>2.2136999999999998</v>
      </c>
      <c r="E8282" s="1" t="s">
        <v>16</v>
      </c>
      <c r="F8282" t="s">
        <v>16681</v>
      </c>
      <c r="G8282">
        <v>0</v>
      </c>
      <c r="H8282">
        <v>6</v>
      </c>
      <c r="I8282">
        <v>0</v>
      </c>
    </row>
    <row r="8283" spans="1:9" hidden="1" x14ac:dyDescent="0.3">
      <c r="A8283" s="1" t="s">
        <v>218</v>
      </c>
      <c r="B8283" s="1" t="s">
        <v>218</v>
      </c>
      <c r="C8283">
        <v>46.227600000000002</v>
      </c>
      <c r="D8283">
        <v>2.2136999999999998</v>
      </c>
      <c r="E8283" s="1" t="s">
        <v>17</v>
      </c>
      <c r="F8283" t="s">
        <v>16682</v>
      </c>
      <c r="G8283">
        <v>0</v>
      </c>
      <c r="H8283">
        <v>6</v>
      </c>
      <c r="I8283">
        <v>0</v>
      </c>
    </row>
    <row r="8284" spans="1:9" hidden="1" x14ac:dyDescent="0.3">
      <c r="A8284" s="1" t="s">
        <v>218</v>
      </c>
      <c r="B8284" s="1" t="s">
        <v>218</v>
      </c>
      <c r="C8284">
        <v>46.227600000000002</v>
      </c>
      <c r="D8284">
        <v>2.2136999999999998</v>
      </c>
      <c r="E8284" s="1" t="s">
        <v>18</v>
      </c>
      <c r="F8284" t="s">
        <v>16683</v>
      </c>
      <c r="G8284">
        <v>0</v>
      </c>
      <c r="H8284">
        <v>6</v>
      </c>
      <c r="I8284">
        <v>0</v>
      </c>
    </row>
    <row r="8285" spans="1:9" hidden="1" x14ac:dyDescent="0.3">
      <c r="A8285" s="1" t="s">
        <v>218</v>
      </c>
      <c r="B8285" s="1" t="s">
        <v>218</v>
      </c>
      <c r="C8285">
        <v>46.227600000000002</v>
      </c>
      <c r="D8285">
        <v>2.2136999999999998</v>
      </c>
      <c r="E8285" s="1" t="s">
        <v>19</v>
      </c>
      <c r="F8285" t="s">
        <v>16684</v>
      </c>
      <c r="G8285">
        <v>0</v>
      </c>
      <c r="H8285">
        <v>6</v>
      </c>
      <c r="I8285">
        <v>0</v>
      </c>
    </row>
    <row r="8286" spans="1:9" hidden="1" x14ac:dyDescent="0.3">
      <c r="A8286" s="1" t="s">
        <v>218</v>
      </c>
      <c r="B8286" s="1" t="s">
        <v>218</v>
      </c>
      <c r="C8286">
        <v>46.227600000000002</v>
      </c>
      <c r="D8286">
        <v>2.2136999999999998</v>
      </c>
      <c r="E8286" s="1" t="s">
        <v>20</v>
      </c>
      <c r="F8286" t="s">
        <v>16685</v>
      </c>
      <c r="G8286">
        <v>0</v>
      </c>
      <c r="H8286">
        <v>6</v>
      </c>
      <c r="I8286">
        <v>0</v>
      </c>
    </row>
    <row r="8287" spans="1:9" hidden="1" x14ac:dyDescent="0.3">
      <c r="A8287" s="1" t="s">
        <v>218</v>
      </c>
      <c r="B8287" s="1" t="s">
        <v>218</v>
      </c>
      <c r="C8287">
        <v>46.227600000000002</v>
      </c>
      <c r="D8287">
        <v>2.2136999999999998</v>
      </c>
      <c r="E8287" s="1" t="s">
        <v>21</v>
      </c>
      <c r="F8287" t="s">
        <v>16686</v>
      </c>
      <c r="G8287">
        <v>0</v>
      </c>
      <c r="H8287">
        <v>11</v>
      </c>
      <c r="I8287">
        <v>0</v>
      </c>
    </row>
    <row r="8288" spans="1:9" hidden="1" x14ac:dyDescent="0.3">
      <c r="A8288" s="1" t="s">
        <v>218</v>
      </c>
      <c r="B8288" s="1" t="s">
        <v>218</v>
      </c>
      <c r="C8288">
        <v>46.227600000000002</v>
      </c>
      <c r="D8288">
        <v>2.2136999999999998</v>
      </c>
      <c r="E8288" s="1" t="s">
        <v>22</v>
      </c>
      <c r="F8288" t="s">
        <v>16687</v>
      </c>
      <c r="G8288">
        <v>0</v>
      </c>
      <c r="H8288">
        <v>11</v>
      </c>
      <c r="I8288">
        <v>0</v>
      </c>
    </row>
    <row r="8289" spans="1:9" hidden="1" x14ac:dyDescent="0.3">
      <c r="A8289" s="1" t="s">
        <v>218</v>
      </c>
      <c r="B8289" s="1" t="s">
        <v>218</v>
      </c>
      <c r="C8289">
        <v>46.227600000000002</v>
      </c>
      <c r="D8289">
        <v>2.2136999999999998</v>
      </c>
      <c r="E8289" s="1" t="s">
        <v>23</v>
      </c>
      <c r="F8289" t="s">
        <v>16688</v>
      </c>
      <c r="G8289">
        <v>0</v>
      </c>
      <c r="H8289">
        <v>11</v>
      </c>
      <c r="I8289">
        <v>0</v>
      </c>
    </row>
    <row r="8290" spans="1:9" hidden="1" x14ac:dyDescent="0.3">
      <c r="A8290" s="1" t="s">
        <v>218</v>
      </c>
      <c r="B8290" s="1" t="s">
        <v>218</v>
      </c>
      <c r="C8290">
        <v>46.227600000000002</v>
      </c>
      <c r="D8290">
        <v>2.2136999999999998</v>
      </c>
      <c r="E8290" s="1" t="s">
        <v>24</v>
      </c>
      <c r="F8290" t="s">
        <v>16689</v>
      </c>
      <c r="G8290">
        <v>0</v>
      </c>
      <c r="H8290">
        <v>11</v>
      </c>
      <c r="I8290">
        <v>0</v>
      </c>
    </row>
    <row r="8291" spans="1:9" hidden="1" x14ac:dyDescent="0.3">
      <c r="A8291" s="1" t="s">
        <v>218</v>
      </c>
      <c r="B8291" s="1" t="s">
        <v>218</v>
      </c>
      <c r="C8291">
        <v>46.227600000000002</v>
      </c>
      <c r="D8291">
        <v>2.2136999999999998</v>
      </c>
      <c r="E8291" s="1" t="s">
        <v>25</v>
      </c>
      <c r="F8291" t="s">
        <v>16690</v>
      </c>
      <c r="G8291">
        <v>0</v>
      </c>
      <c r="H8291">
        <v>11</v>
      </c>
      <c r="I8291">
        <v>2</v>
      </c>
    </row>
    <row r="8292" spans="1:9" hidden="1" x14ac:dyDescent="0.3">
      <c r="A8292" s="1" t="s">
        <v>218</v>
      </c>
      <c r="B8292" s="1" t="s">
        <v>218</v>
      </c>
      <c r="C8292">
        <v>46.227600000000002</v>
      </c>
      <c r="D8292">
        <v>2.2136999999999998</v>
      </c>
      <c r="E8292" s="1" t="s">
        <v>26</v>
      </c>
      <c r="F8292" t="s">
        <v>16691</v>
      </c>
      <c r="G8292">
        <v>0</v>
      </c>
      <c r="H8292">
        <v>11</v>
      </c>
      <c r="I8292">
        <v>2</v>
      </c>
    </row>
    <row r="8293" spans="1:9" hidden="1" x14ac:dyDescent="0.3">
      <c r="A8293" s="1" t="s">
        <v>218</v>
      </c>
      <c r="B8293" s="1" t="s">
        <v>218</v>
      </c>
      <c r="C8293">
        <v>46.227600000000002</v>
      </c>
      <c r="D8293">
        <v>2.2136999999999998</v>
      </c>
      <c r="E8293" s="1" t="s">
        <v>27</v>
      </c>
      <c r="F8293" t="s">
        <v>16692</v>
      </c>
      <c r="G8293">
        <v>0</v>
      </c>
      <c r="H8293">
        <v>11</v>
      </c>
      <c r="I8293">
        <v>2</v>
      </c>
    </row>
    <row r="8294" spans="1:9" hidden="1" x14ac:dyDescent="0.3">
      <c r="A8294" s="1" t="s">
        <v>218</v>
      </c>
      <c r="B8294" s="1" t="s">
        <v>218</v>
      </c>
      <c r="C8294">
        <v>46.227600000000002</v>
      </c>
      <c r="D8294">
        <v>2.2136999999999998</v>
      </c>
      <c r="E8294" s="1" t="s">
        <v>28</v>
      </c>
      <c r="F8294" t="s">
        <v>16693</v>
      </c>
      <c r="G8294">
        <v>1</v>
      </c>
      <c r="H8294">
        <v>12</v>
      </c>
      <c r="I8294">
        <v>4</v>
      </c>
    </row>
    <row r="8295" spans="1:9" hidden="1" x14ac:dyDescent="0.3">
      <c r="A8295" s="1" t="s">
        <v>218</v>
      </c>
      <c r="B8295" s="1" t="s">
        <v>218</v>
      </c>
      <c r="C8295">
        <v>46.227600000000002</v>
      </c>
      <c r="D8295">
        <v>2.2136999999999998</v>
      </c>
      <c r="E8295" s="1" t="s">
        <v>29</v>
      </c>
      <c r="F8295" t="s">
        <v>16694</v>
      </c>
      <c r="G8295">
        <v>1</v>
      </c>
      <c r="H8295">
        <v>12</v>
      </c>
      <c r="I8295">
        <v>4</v>
      </c>
    </row>
    <row r="8296" spans="1:9" hidden="1" x14ac:dyDescent="0.3">
      <c r="A8296" s="1" t="s">
        <v>218</v>
      </c>
      <c r="B8296" s="1" t="s">
        <v>218</v>
      </c>
      <c r="C8296">
        <v>46.227600000000002</v>
      </c>
      <c r="D8296">
        <v>2.2136999999999998</v>
      </c>
      <c r="E8296" s="1" t="s">
        <v>30</v>
      </c>
      <c r="F8296" t="s">
        <v>16695</v>
      </c>
      <c r="G8296">
        <v>1</v>
      </c>
      <c r="H8296">
        <v>12</v>
      </c>
      <c r="I8296">
        <v>4</v>
      </c>
    </row>
    <row r="8297" spans="1:9" hidden="1" x14ac:dyDescent="0.3">
      <c r="A8297" s="1" t="s">
        <v>218</v>
      </c>
      <c r="B8297" s="1" t="s">
        <v>218</v>
      </c>
      <c r="C8297">
        <v>46.227600000000002</v>
      </c>
      <c r="D8297">
        <v>2.2136999999999998</v>
      </c>
      <c r="E8297" s="1" t="s">
        <v>31</v>
      </c>
      <c r="F8297" t="s">
        <v>16696</v>
      </c>
      <c r="G8297">
        <v>1</v>
      </c>
      <c r="H8297">
        <v>12</v>
      </c>
      <c r="I8297">
        <v>4</v>
      </c>
    </row>
    <row r="8298" spans="1:9" hidden="1" x14ac:dyDescent="0.3">
      <c r="A8298" s="1" t="s">
        <v>218</v>
      </c>
      <c r="B8298" s="1" t="s">
        <v>218</v>
      </c>
      <c r="C8298">
        <v>46.227600000000002</v>
      </c>
      <c r="D8298">
        <v>2.2136999999999998</v>
      </c>
      <c r="E8298" s="1" t="s">
        <v>32</v>
      </c>
      <c r="F8298" t="s">
        <v>16697</v>
      </c>
      <c r="G8298">
        <v>1</v>
      </c>
      <c r="H8298">
        <v>12</v>
      </c>
      <c r="I8298">
        <v>4</v>
      </c>
    </row>
    <row r="8299" spans="1:9" hidden="1" x14ac:dyDescent="0.3">
      <c r="A8299" s="1" t="s">
        <v>218</v>
      </c>
      <c r="B8299" s="1" t="s">
        <v>218</v>
      </c>
      <c r="C8299">
        <v>46.227600000000002</v>
      </c>
      <c r="D8299">
        <v>2.2136999999999998</v>
      </c>
      <c r="E8299" s="1" t="s">
        <v>33</v>
      </c>
      <c r="F8299" t="s">
        <v>16698</v>
      </c>
      <c r="G8299">
        <v>1</v>
      </c>
      <c r="H8299">
        <v>12</v>
      </c>
      <c r="I8299">
        <v>4</v>
      </c>
    </row>
    <row r="8300" spans="1:9" hidden="1" x14ac:dyDescent="0.3">
      <c r="A8300" s="1" t="s">
        <v>218</v>
      </c>
      <c r="B8300" s="1" t="s">
        <v>218</v>
      </c>
      <c r="C8300">
        <v>46.227600000000002</v>
      </c>
      <c r="D8300">
        <v>2.2136999999999998</v>
      </c>
      <c r="E8300" s="1" t="s">
        <v>34</v>
      </c>
      <c r="F8300" t="s">
        <v>16699</v>
      </c>
      <c r="G8300">
        <v>1</v>
      </c>
      <c r="H8300">
        <v>12</v>
      </c>
      <c r="I8300">
        <v>4</v>
      </c>
    </row>
    <row r="8301" spans="1:9" hidden="1" x14ac:dyDescent="0.3">
      <c r="A8301" s="1" t="s">
        <v>218</v>
      </c>
      <c r="B8301" s="1" t="s">
        <v>218</v>
      </c>
      <c r="C8301">
        <v>46.227600000000002</v>
      </c>
      <c r="D8301">
        <v>2.2136999999999998</v>
      </c>
      <c r="E8301" s="1" t="s">
        <v>35</v>
      </c>
      <c r="F8301" t="s">
        <v>16700</v>
      </c>
      <c r="G8301">
        <v>1</v>
      </c>
      <c r="H8301">
        <v>12</v>
      </c>
      <c r="I8301">
        <v>4</v>
      </c>
    </row>
    <row r="8302" spans="1:9" hidden="1" x14ac:dyDescent="0.3">
      <c r="A8302" s="1" t="s">
        <v>218</v>
      </c>
      <c r="B8302" s="1" t="s">
        <v>218</v>
      </c>
      <c r="C8302">
        <v>46.227600000000002</v>
      </c>
      <c r="D8302">
        <v>2.2136999999999998</v>
      </c>
      <c r="E8302" s="1" t="s">
        <v>36</v>
      </c>
      <c r="F8302" t="s">
        <v>16701</v>
      </c>
      <c r="G8302">
        <v>1</v>
      </c>
      <c r="H8302">
        <v>12</v>
      </c>
      <c r="I8302">
        <v>4</v>
      </c>
    </row>
    <row r="8303" spans="1:9" hidden="1" x14ac:dyDescent="0.3">
      <c r="A8303" s="1" t="s">
        <v>218</v>
      </c>
      <c r="B8303" s="1" t="s">
        <v>218</v>
      </c>
      <c r="C8303">
        <v>46.227600000000002</v>
      </c>
      <c r="D8303">
        <v>2.2136999999999998</v>
      </c>
      <c r="E8303" s="1" t="s">
        <v>37</v>
      </c>
      <c r="F8303" t="s">
        <v>16702</v>
      </c>
      <c r="G8303">
        <v>1</v>
      </c>
      <c r="H8303">
        <v>12</v>
      </c>
      <c r="I8303">
        <v>4</v>
      </c>
    </row>
    <row r="8304" spans="1:9" hidden="1" x14ac:dyDescent="0.3">
      <c r="A8304" s="1" t="s">
        <v>218</v>
      </c>
      <c r="B8304" s="1" t="s">
        <v>218</v>
      </c>
      <c r="C8304">
        <v>46.227600000000002</v>
      </c>
      <c r="D8304">
        <v>2.2136999999999998</v>
      </c>
      <c r="E8304" s="1" t="s">
        <v>38</v>
      </c>
      <c r="F8304" t="s">
        <v>16703</v>
      </c>
      <c r="G8304">
        <v>1</v>
      </c>
      <c r="H8304">
        <v>14</v>
      </c>
      <c r="I8304">
        <v>11</v>
      </c>
    </row>
    <row r="8305" spans="1:9" hidden="1" x14ac:dyDescent="0.3">
      <c r="A8305" s="1" t="s">
        <v>218</v>
      </c>
      <c r="B8305" s="1" t="s">
        <v>218</v>
      </c>
      <c r="C8305">
        <v>46.227600000000002</v>
      </c>
      <c r="D8305">
        <v>2.2136999999999998</v>
      </c>
      <c r="E8305" s="1" t="s">
        <v>39</v>
      </c>
      <c r="F8305" t="s">
        <v>16704</v>
      </c>
      <c r="G8305">
        <v>2</v>
      </c>
      <c r="H8305">
        <v>18</v>
      </c>
      <c r="I8305">
        <v>11</v>
      </c>
    </row>
    <row r="8306" spans="1:9" hidden="1" x14ac:dyDescent="0.3">
      <c r="A8306" s="1" t="s">
        <v>218</v>
      </c>
      <c r="B8306" s="1" t="s">
        <v>218</v>
      </c>
      <c r="C8306">
        <v>46.227600000000002</v>
      </c>
      <c r="D8306">
        <v>2.2136999999999998</v>
      </c>
      <c r="E8306" s="1" t="s">
        <v>40</v>
      </c>
      <c r="F8306" t="s">
        <v>16705</v>
      </c>
      <c r="G8306">
        <v>2</v>
      </c>
      <c r="H8306">
        <v>38</v>
      </c>
      <c r="I8306">
        <v>11</v>
      </c>
    </row>
    <row r="8307" spans="1:9" hidden="1" x14ac:dyDescent="0.3">
      <c r="A8307" s="1" t="s">
        <v>218</v>
      </c>
      <c r="B8307" s="1" t="s">
        <v>218</v>
      </c>
      <c r="C8307">
        <v>46.227600000000002</v>
      </c>
      <c r="D8307">
        <v>2.2136999999999998</v>
      </c>
      <c r="E8307" s="1" t="s">
        <v>41</v>
      </c>
      <c r="F8307" t="s">
        <v>16706</v>
      </c>
      <c r="G8307">
        <v>2</v>
      </c>
      <c r="H8307">
        <v>57</v>
      </c>
      <c r="I8307">
        <v>11</v>
      </c>
    </row>
    <row r="8308" spans="1:9" hidden="1" x14ac:dyDescent="0.3">
      <c r="A8308" s="1" t="s">
        <v>218</v>
      </c>
      <c r="B8308" s="1" t="s">
        <v>218</v>
      </c>
      <c r="C8308">
        <v>46.227600000000002</v>
      </c>
      <c r="D8308">
        <v>2.2136999999999998</v>
      </c>
      <c r="E8308" s="1" t="s">
        <v>42</v>
      </c>
      <c r="F8308" t="s">
        <v>16707</v>
      </c>
      <c r="G8308">
        <v>2</v>
      </c>
      <c r="H8308">
        <v>100</v>
      </c>
      <c r="I8308">
        <v>12</v>
      </c>
    </row>
    <row r="8309" spans="1:9" hidden="1" x14ac:dyDescent="0.3">
      <c r="A8309" s="1" t="s">
        <v>218</v>
      </c>
      <c r="B8309" s="1" t="s">
        <v>218</v>
      </c>
      <c r="C8309">
        <v>46.227600000000002</v>
      </c>
      <c r="D8309">
        <v>2.2136999999999998</v>
      </c>
      <c r="E8309" s="1" t="s">
        <v>43</v>
      </c>
      <c r="F8309" t="s">
        <v>16708</v>
      </c>
      <c r="G8309">
        <v>2</v>
      </c>
      <c r="H8309">
        <v>130</v>
      </c>
      <c r="I8309">
        <v>12</v>
      </c>
    </row>
    <row r="8310" spans="1:9" hidden="1" x14ac:dyDescent="0.3">
      <c r="A8310" s="1" t="s">
        <v>218</v>
      </c>
      <c r="B8310" s="1" t="s">
        <v>218</v>
      </c>
      <c r="C8310">
        <v>46.227600000000002</v>
      </c>
      <c r="D8310">
        <v>2.2136999999999998</v>
      </c>
      <c r="E8310" s="1" t="s">
        <v>44</v>
      </c>
      <c r="F8310" t="s">
        <v>16709</v>
      </c>
      <c r="G8310">
        <v>3</v>
      </c>
      <c r="H8310">
        <v>191</v>
      </c>
      <c r="I8310">
        <v>12</v>
      </c>
    </row>
    <row r="8311" spans="1:9" hidden="1" x14ac:dyDescent="0.3">
      <c r="A8311" s="1" t="s">
        <v>218</v>
      </c>
      <c r="B8311" s="1" t="s">
        <v>218</v>
      </c>
      <c r="C8311">
        <v>46.227600000000002</v>
      </c>
      <c r="D8311">
        <v>2.2136999999999998</v>
      </c>
      <c r="E8311" s="1" t="s">
        <v>45</v>
      </c>
      <c r="F8311" t="s">
        <v>16710</v>
      </c>
      <c r="G8311">
        <v>4</v>
      </c>
      <c r="H8311">
        <v>204</v>
      </c>
      <c r="I8311">
        <v>12</v>
      </c>
    </row>
    <row r="8312" spans="1:9" hidden="1" x14ac:dyDescent="0.3">
      <c r="A8312" s="1" t="s">
        <v>218</v>
      </c>
      <c r="B8312" s="1" t="s">
        <v>218</v>
      </c>
      <c r="C8312">
        <v>46.227600000000002</v>
      </c>
      <c r="D8312">
        <v>2.2136999999999998</v>
      </c>
      <c r="E8312" s="1" t="s">
        <v>46</v>
      </c>
      <c r="F8312" t="s">
        <v>16711</v>
      </c>
      <c r="G8312">
        <v>4</v>
      </c>
      <c r="H8312">
        <v>285</v>
      </c>
      <c r="I8312">
        <v>12</v>
      </c>
    </row>
    <row r="8313" spans="1:9" hidden="1" x14ac:dyDescent="0.3">
      <c r="A8313" s="1" t="s">
        <v>218</v>
      </c>
      <c r="B8313" s="1" t="s">
        <v>218</v>
      </c>
      <c r="C8313">
        <v>46.227600000000002</v>
      </c>
      <c r="D8313">
        <v>2.2136999999999998</v>
      </c>
      <c r="E8313" s="1" t="s">
        <v>47</v>
      </c>
      <c r="F8313" t="s">
        <v>16712</v>
      </c>
      <c r="G8313">
        <v>6</v>
      </c>
      <c r="H8313">
        <v>377</v>
      </c>
      <c r="I8313">
        <v>12</v>
      </c>
    </row>
    <row r="8314" spans="1:9" hidden="1" x14ac:dyDescent="0.3">
      <c r="A8314" s="1" t="s">
        <v>218</v>
      </c>
      <c r="B8314" s="1" t="s">
        <v>218</v>
      </c>
      <c r="C8314">
        <v>46.227600000000002</v>
      </c>
      <c r="D8314">
        <v>2.2136999999999998</v>
      </c>
      <c r="E8314" s="1" t="s">
        <v>48</v>
      </c>
      <c r="F8314" t="s">
        <v>16713</v>
      </c>
      <c r="G8314">
        <v>9</v>
      </c>
      <c r="H8314">
        <v>653</v>
      </c>
      <c r="I8314">
        <v>12</v>
      </c>
    </row>
    <row r="8315" spans="1:9" hidden="1" x14ac:dyDescent="0.3">
      <c r="A8315" s="1" t="s">
        <v>218</v>
      </c>
      <c r="B8315" s="1" t="s">
        <v>218</v>
      </c>
      <c r="C8315">
        <v>46.227600000000002</v>
      </c>
      <c r="D8315">
        <v>2.2136999999999998</v>
      </c>
      <c r="E8315" s="1" t="s">
        <v>49</v>
      </c>
      <c r="F8315" t="s">
        <v>16714</v>
      </c>
      <c r="G8315">
        <v>11</v>
      </c>
      <c r="H8315">
        <v>949</v>
      </c>
      <c r="I8315">
        <v>12</v>
      </c>
    </row>
    <row r="8316" spans="1:9" hidden="1" x14ac:dyDescent="0.3">
      <c r="A8316" s="1" t="s">
        <v>218</v>
      </c>
      <c r="B8316" s="1" t="s">
        <v>218</v>
      </c>
      <c r="C8316">
        <v>46.227600000000002</v>
      </c>
      <c r="D8316">
        <v>2.2136999999999998</v>
      </c>
      <c r="E8316" s="1" t="s">
        <v>50</v>
      </c>
      <c r="F8316" t="s">
        <v>16715</v>
      </c>
      <c r="G8316">
        <v>19</v>
      </c>
      <c r="H8316">
        <v>1126</v>
      </c>
      <c r="I8316">
        <v>12</v>
      </c>
    </row>
    <row r="8317" spans="1:9" hidden="1" x14ac:dyDescent="0.3">
      <c r="A8317" s="1" t="s">
        <v>218</v>
      </c>
      <c r="B8317" s="1" t="s">
        <v>218</v>
      </c>
      <c r="C8317">
        <v>46.227600000000002</v>
      </c>
      <c r="D8317">
        <v>2.2136999999999998</v>
      </c>
      <c r="E8317" s="1" t="s">
        <v>51</v>
      </c>
      <c r="F8317" t="s">
        <v>16716</v>
      </c>
      <c r="G8317">
        <v>19</v>
      </c>
      <c r="H8317">
        <v>1209</v>
      </c>
      <c r="I8317">
        <v>12</v>
      </c>
    </row>
    <row r="8318" spans="1:9" hidden="1" x14ac:dyDescent="0.3">
      <c r="A8318" s="1" t="s">
        <v>218</v>
      </c>
      <c r="B8318" s="1" t="s">
        <v>218</v>
      </c>
      <c r="C8318">
        <v>46.227600000000002</v>
      </c>
      <c r="D8318">
        <v>2.2136999999999998</v>
      </c>
      <c r="E8318" s="1" t="s">
        <v>52</v>
      </c>
      <c r="F8318" t="s">
        <v>16717</v>
      </c>
      <c r="G8318">
        <v>33</v>
      </c>
      <c r="H8318">
        <v>1784</v>
      </c>
      <c r="I8318">
        <v>12</v>
      </c>
    </row>
    <row r="8319" spans="1:9" hidden="1" x14ac:dyDescent="0.3">
      <c r="A8319" s="1" t="s">
        <v>218</v>
      </c>
      <c r="B8319" s="1" t="s">
        <v>218</v>
      </c>
      <c r="C8319">
        <v>46.227600000000002</v>
      </c>
      <c r="D8319">
        <v>2.2136999999999998</v>
      </c>
      <c r="E8319" s="1" t="s">
        <v>53</v>
      </c>
      <c r="F8319" t="s">
        <v>16718</v>
      </c>
      <c r="G8319">
        <v>48</v>
      </c>
      <c r="H8319">
        <v>2281</v>
      </c>
      <c r="I8319">
        <v>12</v>
      </c>
    </row>
    <row r="8320" spans="1:9" hidden="1" x14ac:dyDescent="0.3">
      <c r="A8320" s="1" t="s">
        <v>218</v>
      </c>
      <c r="B8320" s="1" t="s">
        <v>218</v>
      </c>
      <c r="C8320">
        <v>46.227600000000002</v>
      </c>
      <c r="D8320">
        <v>2.2136999999999998</v>
      </c>
      <c r="E8320" s="1" t="s">
        <v>54</v>
      </c>
      <c r="F8320" t="s">
        <v>16719</v>
      </c>
      <c r="G8320">
        <v>48</v>
      </c>
      <c r="H8320">
        <v>2281</v>
      </c>
      <c r="I8320">
        <v>12</v>
      </c>
    </row>
    <row r="8321" spans="1:9" hidden="1" x14ac:dyDescent="0.3">
      <c r="A8321" s="1" t="s">
        <v>218</v>
      </c>
      <c r="B8321" s="1" t="s">
        <v>218</v>
      </c>
      <c r="C8321">
        <v>46.227600000000002</v>
      </c>
      <c r="D8321">
        <v>2.2136999999999998</v>
      </c>
      <c r="E8321" s="1" t="s">
        <v>21548</v>
      </c>
      <c r="F8321" t="s">
        <v>21708</v>
      </c>
      <c r="G8321">
        <v>79</v>
      </c>
      <c r="H8321">
        <v>3661</v>
      </c>
      <c r="I8321">
        <v>12</v>
      </c>
    </row>
    <row r="8322" spans="1:9" hidden="1" x14ac:dyDescent="0.3">
      <c r="A8322" s="1" t="s">
        <v>215</v>
      </c>
      <c r="B8322" s="1" t="s">
        <v>219</v>
      </c>
      <c r="C8322">
        <v>23.341699999999999</v>
      </c>
      <c r="D8322">
        <v>113.42440000000001</v>
      </c>
      <c r="E8322" s="1" t="s">
        <v>4</v>
      </c>
      <c r="F8322" t="s">
        <v>18079</v>
      </c>
      <c r="G8322">
        <v>0</v>
      </c>
      <c r="H8322">
        <v>26</v>
      </c>
      <c r="I8322">
        <v>0</v>
      </c>
    </row>
    <row r="8323" spans="1:9" hidden="1" x14ac:dyDescent="0.3">
      <c r="A8323" s="1" t="s">
        <v>215</v>
      </c>
      <c r="B8323" s="1" t="s">
        <v>219</v>
      </c>
      <c r="C8323">
        <v>23.341699999999999</v>
      </c>
      <c r="D8323">
        <v>113.42440000000001</v>
      </c>
      <c r="E8323" s="1" t="s">
        <v>5</v>
      </c>
      <c r="F8323" t="s">
        <v>18080</v>
      </c>
      <c r="G8323">
        <v>0</v>
      </c>
      <c r="H8323">
        <v>32</v>
      </c>
      <c r="I8323">
        <v>2</v>
      </c>
    </row>
    <row r="8324" spans="1:9" hidden="1" x14ac:dyDescent="0.3">
      <c r="A8324" s="1" t="s">
        <v>215</v>
      </c>
      <c r="B8324" s="1" t="s">
        <v>219</v>
      </c>
      <c r="C8324">
        <v>23.341699999999999</v>
      </c>
      <c r="D8324">
        <v>113.42440000000001</v>
      </c>
      <c r="E8324" s="1" t="s">
        <v>6</v>
      </c>
      <c r="F8324" t="s">
        <v>18081</v>
      </c>
      <c r="G8324">
        <v>0</v>
      </c>
      <c r="H8324">
        <v>53</v>
      </c>
      <c r="I8324">
        <v>2</v>
      </c>
    </row>
    <row r="8325" spans="1:9" hidden="1" x14ac:dyDescent="0.3">
      <c r="A8325" s="1" t="s">
        <v>215</v>
      </c>
      <c r="B8325" s="1" t="s">
        <v>219</v>
      </c>
      <c r="C8325">
        <v>23.341699999999999</v>
      </c>
      <c r="D8325">
        <v>113.42440000000001</v>
      </c>
      <c r="E8325" s="1" t="s">
        <v>7</v>
      </c>
      <c r="F8325" t="s">
        <v>18082</v>
      </c>
      <c r="G8325">
        <v>0</v>
      </c>
      <c r="H8325">
        <v>78</v>
      </c>
      <c r="I8325">
        <v>2</v>
      </c>
    </row>
    <row r="8326" spans="1:9" hidden="1" x14ac:dyDescent="0.3">
      <c r="A8326" s="1" t="s">
        <v>215</v>
      </c>
      <c r="B8326" s="1" t="s">
        <v>219</v>
      </c>
      <c r="C8326">
        <v>23.341699999999999</v>
      </c>
      <c r="D8326">
        <v>113.42440000000001</v>
      </c>
      <c r="E8326" s="1" t="s">
        <v>8</v>
      </c>
      <c r="F8326" t="s">
        <v>18083</v>
      </c>
      <c r="G8326">
        <v>0</v>
      </c>
      <c r="H8326">
        <v>111</v>
      </c>
      <c r="I8326">
        <v>2</v>
      </c>
    </row>
    <row r="8327" spans="1:9" hidden="1" x14ac:dyDescent="0.3">
      <c r="A8327" s="1" t="s">
        <v>215</v>
      </c>
      <c r="B8327" s="1" t="s">
        <v>219</v>
      </c>
      <c r="C8327">
        <v>23.341699999999999</v>
      </c>
      <c r="D8327">
        <v>113.42440000000001</v>
      </c>
      <c r="E8327" s="1" t="s">
        <v>9</v>
      </c>
      <c r="F8327" t="s">
        <v>18084</v>
      </c>
      <c r="G8327">
        <v>0</v>
      </c>
      <c r="H8327">
        <v>151</v>
      </c>
      <c r="I8327">
        <v>4</v>
      </c>
    </row>
    <row r="8328" spans="1:9" hidden="1" x14ac:dyDescent="0.3">
      <c r="A8328" s="1" t="s">
        <v>215</v>
      </c>
      <c r="B8328" s="1" t="s">
        <v>219</v>
      </c>
      <c r="C8328">
        <v>23.341699999999999</v>
      </c>
      <c r="D8328">
        <v>113.42440000000001</v>
      </c>
      <c r="E8328" s="1" t="s">
        <v>10</v>
      </c>
      <c r="F8328" t="s">
        <v>18085</v>
      </c>
      <c r="G8328">
        <v>0</v>
      </c>
      <c r="H8328">
        <v>207</v>
      </c>
      <c r="I8328">
        <v>4</v>
      </c>
    </row>
    <row r="8329" spans="1:9" hidden="1" x14ac:dyDescent="0.3">
      <c r="A8329" s="1" t="s">
        <v>215</v>
      </c>
      <c r="B8329" s="1" t="s">
        <v>219</v>
      </c>
      <c r="C8329">
        <v>23.341699999999999</v>
      </c>
      <c r="D8329">
        <v>113.42440000000001</v>
      </c>
      <c r="E8329" s="1" t="s">
        <v>11</v>
      </c>
      <c r="F8329" t="s">
        <v>18086</v>
      </c>
      <c r="G8329">
        <v>0</v>
      </c>
      <c r="H8329">
        <v>277</v>
      </c>
      <c r="I8329">
        <v>5</v>
      </c>
    </row>
    <row r="8330" spans="1:9" hidden="1" x14ac:dyDescent="0.3">
      <c r="A8330" s="1" t="s">
        <v>215</v>
      </c>
      <c r="B8330" s="1" t="s">
        <v>219</v>
      </c>
      <c r="C8330">
        <v>23.341699999999999</v>
      </c>
      <c r="D8330">
        <v>113.42440000000001</v>
      </c>
      <c r="E8330" s="1" t="s">
        <v>12</v>
      </c>
      <c r="F8330" t="s">
        <v>18087</v>
      </c>
      <c r="G8330">
        <v>0</v>
      </c>
      <c r="H8330">
        <v>354</v>
      </c>
      <c r="I8330">
        <v>10</v>
      </c>
    </row>
    <row r="8331" spans="1:9" hidden="1" x14ac:dyDescent="0.3">
      <c r="A8331" s="1" t="s">
        <v>215</v>
      </c>
      <c r="B8331" s="1" t="s">
        <v>219</v>
      </c>
      <c r="C8331">
        <v>23.341699999999999</v>
      </c>
      <c r="D8331">
        <v>113.42440000000001</v>
      </c>
      <c r="E8331" s="1" t="s">
        <v>13</v>
      </c>
      <c r="F8331" t="s">
        <v>18088</v>
      </c>
      <c r="G8331">
        <v>0</v>
      </c>
      <c r="H8331">
        <v>436</v>
      </c>
      <c r="I8331">
        <v>11</v>
      </c>
    </row>
    <row r="8332" spans="1:9" hidden="1" x14ac:dyDescent="0.3">
      <c r="A8332" s="1" t="s">
        <v>215</v>
      </c>
      <c r="B8332" s="1" t="s">
        <v>219</v>
      </c>
      <c r="C8332">
        <v>23.341699999999999</v>
      </c>
      <c r="D8332">
        <v>113.42440000000001</v>
      </c>
      <c r="E8332" s="1" t="s">
        <v>14</v>
      </c>
      <c r="F8332" t="s">
        <v>18089</v>
      </c>
      <c r="G8332">
        <v>0</v>
      </c>
      <c r="H8332">
        <v>535</v>
      </c>
      <c r="I8332">
        <v>14</v>
      </c>
    </row>
    <row r="8333" spans="1:9" hidden="1" x14ac:dyDescent="0.3">
      <c r="A8333" s="1" t="s">
        <v>215</v>
      </c>
      <c r="B8333" s="1" t="s">
        <v>219</v>
      </c>
      <c r="C8333">
        <v>23.341699999999999</v>
      </c>
      <c r="D8333">
        <v>113.42440000000001</v>
      </c>
      <c r="E8333" s="1" t="s">
        <v>15</v>
      </c>
      <c r="F8333" t="s">
        <v>18090</v>
      </c>
      <c r="G8333">
        <v>0</v>
      </c>
      <c r="H8333">
        <v>632</v>
      </c>
      <c r="I8333">
        <v>15</v>
      </c>
    </row>
    <row r="8334" spans="1:9" hidden="1" x14ac:dyDescent="0.3">
      <c r="A8334" s="1" t="s">
        <v>215</v>
      </c>
      <c r="B8334" s="1" t="s">
        <v>219</v>
      </c>
      <c r="C8334">
        <v>23.341699999999999</v>
      </c>
      <c r="D8334">
        <v>113.42440000000001</v>
      </c>
      <c r="E8334" s="1" t="s">
        <v>16</v>
      </c>
      <c r="F8334" t="s">
        <v>18091</v>
      </c>
      <c r="G8334">
        <v>0</v>
      </c>
      <c r="H8334">
        <v>725</v>
      </c>
      <c r="I8334">
        <v>21</v>
      </c>
    </row>
    <row r="8335" spans="1:9" hidden="1" x14ac:dyDescent="0.3">
      <c r="A8335" s="1" t="s">
        <v>215</v>
      </c>
      <c r="B8335" s="1" t="s">
        <v>219</v>
      </c>
      <c r="C8335">
        <v>23.341699999999999</v>
      </c>
      <c r="D8335">
        <v>113.42440000000001</v>
      </c>
      <c r="E8335" s="1" t="s">
        <v>17</v>
      </c>
      <c r="F8335" t="s">
        <v>18092</v>
      </c>
      <c r="G8335">
        <v>0</v>
      </c>
      <c r="H8335">
        <v>813</v>
      </c>
      <c r="I8335">
        <v>30</v>
      </c>
    </row>
    <row r="8336" spans="1:9" hidden="1" x14ac:dyDescent="0.3">
      <c r="A8336" s="1" t="s">
        <v>215</v>
      </c>
      <c r="B8336" s="1" t="s">
        <v>219</v>
      </c>
      <c r="C8336">
        <v>23.341699999999999</v>
      </c>
      <c r="D8336">
        <v>113.42440000000001</v>
      </c>
      <c r="E8336" s="1" t="s">
        <v>18</v>
      </c>
      <c r="F8336" t="s">
        <v>18093</v>
      </c>
      <c r="G8336">
        <v>0</v>
      </c>
      <c r="H8336">
        <v>895</v>
      </c>
      <c r="I8336">
        <v>49</v>
      </c>
    </row>
    <row r="8337" spans="1:9" hidden="1" x14ac:dyDescent="0.3">
      <c r="A8337" s="1" t="s">
        <v>215</v>
      </c>
      <c r="B8337" s="1" t="s">
        <v>219</v>
      </c>
      <c r="C8337">
        <v>23.341699999999999</v>
      </c>
      <c r="D8337">
        <v>113.42440000000001</v>
      </c>
      <c r="E8337" s="1" t="s">
        <v>19</v>
      </c>
      <c r="F8337" t="s">
        <v>18094</v>
      </c>
      <c r="G8337">
        <v>0</v>
      </c>
      <c r="H8337">
        <v>970</v>
      </c>
      <c r="I8337">
        <v>69</v>
      </c>
    </row>
    <row r="8338" spans="1:9" hidden="1" x14ac:dyDescent="0.3">
      <c r="A8338" s="1" t="s">
        <v>215</v>
      </c>
      <c r="B8338" s="1" t="s">
        <v>219</v>
      </c>
      <c r="C8338">
        <v>23.341699999999999</v>
      </c>
      <c r="D8338">
        <v>113.42440000000001</v>
      </c>
      <c r="E8338" s="1" t="s">
        <v>20</v>
      </c>
      <c r="F8338" t="s">
        <v>18095</v>
      </c>
      <c r="G8338">
        <v>1</v>
      </c>
      <c r="H8338">
        <v>1034</v>
      </c>
      <c r="I8338">
        <v>88</v>
      </c>
    </row>
    <row r="8339" spans="1:9" hidden="1" x14ac:dyDescent="0.3">
      <c r="A8339" s="1" t="s">
        <v>215</v>
      </c>
      <c r="B8339" s="1" t="s">
        <v>219</v>
      </c>
      <c r="C8339">
        <v>23.341699999999999</v>
      </c>
      <c r="D8339">
        <v>113.42440000000001</v>
      </c>
      <c r="E8339" s="1" t="s">
        <v>21</v>
      </c>
      <c r="F8339" t="s">
        <v>18096</v>
      </c>
      <c r="G8339">
        <v>1</v>
      </c>
      <c r="H8339">
        <v>1095</v>
      </c>
      <c r="I8339">
        <v>112</v>
      </c>
    </row>
    <row r="8340" spans="1:9" hidden="1" x14ac:dyDescent="0.3">
      <c r="A8340" s="1" t="s">
        <v>215</v>
      </c>
      <c r="B8340" s="1" t="s">
        <v>219</v>
      </c>
      <c r="C8340">
        <v>23.341699999999999</v>
      </c>
      <c r="D8340">
        <v>113.42440000000001</v>
      </c>
      <c r="E8340" s="1" t="s">
        <v>22</v>
      </c>
      <c r="F8340" t="s">
        <v>18097</v>
      </c>
      <c r="G8340">
        <v>1</v>
      </c>
      <c r="H8340">
        <v>1131</v>
      </c>
      <c r="I8340">
        <v>141</v>
      </c>
    </row>
    <row r="8341" spans="1:9" hidden="1" x14ac:dyDescent="0.3">
      <c r="A8341" s="1" t="s">
        <v>215</v>
      </c>
      <c r="B8341" s="1" t="s">
        <v>219</v>
      </c>
      <c r="C8341">
        <v>23.341699999999999</v>
      </c>
      <c r="D8341">
        <v>113.42440000000001</v>
      </c>
      <c r="E8341" s="1" t="s">
        <v>23</v>
      </c>
      <c r="F8341" t="s">
        <v>18098</v>
      </c>
      <c r="G8341">
        <v>1</v>
      </c>
      <c r="H8341">
        <v>1159</v>
      </c>
      <c r="I8341">
        <v>167</v>
      </c>
    </row>
    <row r="8342" spans="1:9" hidden="1" x14ac:dyDescent="0.3">
      <c r="A8342" s="1" t="s">
        <v>215</v>
      </c>
      <c r="B8342" s="1" t="s">
        <v>219</v>
      </c>
      <c r="C8342">
        <v>23.341699999999999</v>
      </c>
      <c r="D8342">
        <v>113.42440000000001</v>
      </c>
      <c r="E8342" s="1" t="s">
        <v>24</v>
      </c>
      <c r="F8342" t="s">
        <v>18099</v>
      </c>
      <c r="G8342">
        <v>1</v>
      </c>
      <c r="H8342">
        <v>1177</v>
      </c>
      <c r="I8342">
        <v>212</v>
      </c>
    </row>
    <row r="8343" spans="1:9" hidden="1" x14ac:dyDescent="0.3">
      <c r="A8343" s="1" t="s">
        <v>215</v>
      </c>
      <c r="B8343" s="1" t="s">
        <v>219</v>
      </c>
      <c r="C8343">
        <v>23.341699999999999</v>
      </c>
      <c r="D8343">
        <v>113.42440000000001</v>
      </c>
      <c r="E8343" s="1" t="s">
        <v>25</v>
      </c>
      <c r="F8343" t="s">
        <v>18100</v>
      </c>
      <c r="G8343">
        <v>1</v>
      </c>
      <c r="H8343">
        <v>1219</v>
      </c>
      <c r="I8343">
        <v>275</v>
      </c>
    </row>
    <row r="8344" spans="1:9" hidden="1" x14ac:dyDescent="0.3">
      <c r="A8344" s="1" t="s">
        <v>215</v>
      </c>
      <c r="B8344" s="1" t="s">
        <v>219</v>
      </c>
      <c r="C8344">
        <v>23.341699999999999</v>
      </c>
      <c r="D8344">
        <v>113.42440000000001</v>
      </c>
      <c r="E8344" s="1" t="s">
        <v>26</v>
      </c>
      <c r="F8344" t="s">
        <v>18101</v>
      </c>
      <c r="G8344">
        <v>2</v>
      </c>
      <c r="H8344">
        <v>1241</v>
      </c>
      <c r="I8344">
        <v>314</v>
      </c>
    </row>
    <row r="8345" spans="1:9" hidden="1" x14ac:dyDescent="0.3">
      <c r="A8345" s="1" t="s">
        <v>215</v>
      </c>
      <c r="B8345" s="1" t="s">
        <v>219</v>
      </c>
      <c r="C8345">
        <v>23.341699999999999</v>
      </c>
      <c r="D8345">
        <v>113.42440000000001</v>
      </c>
      <c r="E8345" s="1" t="s">
        <v>27</v>
      </c>
      <c r="F8345" t="s">
        <v>18102</v>
      </c>
      <c r="G8345">
        <v>2</v>
      </c>
      <c r="H8345">
        <v>1261</v>
      </c>
      <c r="I8345">
        <v>362</v>
      </c>
    </row>
    <row r="8346" spans="1:9" hidden="1" x14ac:dyDescent="0.3">
      <c r="A8346" s="1" t="s">
        <v>215</v>
      </c>
      <c r="B8346" s="1" t="s">
        <v>219</v>
      </c>
      <c r="C8346">
        <v>23.341699999999999</v>
      </c>
      <c r="D8346">
        <v>113.42440000000001</v>
      </c>
      <c r="E8346" s="1" t="s">
        <v>28</v>
      </c>
      <c r="F8346" t="s">
        <v>18103</v>
      </c>
      <c r="G8346">
        <v>2</v>
      </c>
      <c r="H8346">
        <v>1294</v>
      </c>
      <c r="I8346">
        <v>410</v>
      </c>
    </row>
    <row r="8347" spans="1:9" hidden="1" x14ac:dyDescent="0.3">
      <c r="A8347" s="1" t="s">
        <v>215</v>
      </c>
      <c r="B8347" s="1" t="s">
        <v>219</v>
      </c>
      <c r="C8347">
        <v>23.341699999999999</v>
      </c>
      <c r="D8347">
        <v>113.42440000000001</v>
      </c>
      <c r="E8347" s="1" t="s">
        <v>29</v>
      </c>
      <c r="F8347" t="s">
        <v>18104</v>
      </c>
      <c r="G8347">
        <v>2</v>
      </c>
      <c r="H8347">
        <v>1316</v>
      </c>
      <c r="I8347">
        <v>465</v>
      </c>
    </row>
    <row r="8348" spans="1:9" hidden="1" x14ac:dyDescent="0.3">
      <c r="A8348" s="1" t="s">
        <v>215</v>
      </c>
      <c r="B8348" s="1" t="s">
        <v>219</v>
      </c>
      <c r="C8348">
        <v>23.341699999999999</v>
      </c>
      <c r="D8348">
        <v>113.42440000000001</v>
      </c>
      <c r="E8348" s="1" t="s">
        <v>30</v>
      </c>
      <c r="F8348" t="s">
        <v>18105</v>
      </c>
      <c r="G8348">
        <v>4</v>
      </c>
      <c r="H8348">
        <v>1322</v>
      </c>
      <c r="I8348">
        <v>524</v>
      </c>
    </row>
    <row r="8349" spans="1:9" hidden="1" x14ac:dyDescent="0.3">
      <c r="A8349" s="1" t="s">
        <v>215</v>
      </c>
      <c r="B8349" s="1" t="s">
        <v>219</v>
      </c>
      <c r="C8349">
        <v>23.341699999999999</v>
      </c>
      <c r="D8349">
        <v>113.42440000000001</v>
      </c>
      <c r="E8349" s="1" t="s">
        <v>31</v>
      </c>
      <c r="F8349" t="s">
        <v>18106</v>
      </c>
      <c r="G8349">
        <v>4</v>
      </c>
      <c r="H8349">
        <v>1328</v>
      </c>
      <c r="I8349">
        <v>565</v>
      </c>
    </row>
    <row r="8350" spans="1:9" hidden="1" x14ac:dyDescent="0.3">
      <c r="A8350" s="1" t="s">
        <v>215</v>
      </c>
      <c r="B8350" s="1" t="s">
        <v>219</v>
      </c>
      <c r="C8350">
        <v>23.341699999999999</v>
      </c>
      <c r="D8350">
        <v>113.42440000000001</v>
      </c>
      <c r="E8350" s="1" t="s">
        <v>32</v>
      </c>
      <c r="F8350" t="s">
        <v>18107</v>
      </c>
      <c r="G8350">
        <v>5</v>
      </c>
      <c r="H8350">
        <v>1331</v>
      </c>
      <c r="I8350">
        <v>606</v>
      </c>
    </row>
    <row r="8351" spans="1:9" hidden="1" x14ac:dyDescent="0.3">
      <c r="A8351" s="1" t="s">
        <v>215</v>
      </c>
      <c r="B8351" s="1" t="s">
        <v>219</v>
      </c>
      <c r="C8351">
        <v>23.341699999999999</v>
      </c>
      <c r="D8351">
        <v>113.42440000000001</v>
      </c>
      <c r="E8351" s="1" t="s">
        <v>33</v>
      </c>
      <c r="F8351" t="s">
        <v>18108</v>
      </c>
      <c r="G8351">
        <v>5</v>
      </c>
      <c r="H8351">
        <v>1332</v>
      </c>
      <c r="I8351">
        <v>642</v>
      </c>
    </row>
    <row r="8352" spans="1:9" hidden="1" x14ac:dyDescent="0.3">
      <c r="A8352" s="1" t="s">
        <v>215</v>
      </c>
      <c r="B8352" s="1" t="s">
        <v>219</v>
      </c>
      <c r="C8352">
        <v>23.341699999999999</v>
      </c>
      <c r="D8352">
        <v>113.42440000000001</v>
      </c>
      <c r="E8352" s="1" t="s">
        <v>34</v>
      </c>
      <c r="F8352" t="s">
        <v>18109</v>
      </c>
      <c r="G8352">
        <v>5</v>
      </c>
      <c r="H8352">
        <v>1333</v>
      </c>
      <c r="I8352">
        <v>690</v>
      </c>
    </row>
    <row r="8353" spans="1:9" hidden="1" x14ac:dyDescent="0.3">
      <c r="A8353" s="1" t="s">
        <v>215</v>
      </c>
      <c r="B8353" s="1" t="s">
        <v>219</v>
      </c>
      <c r="C8353">
        <v>23.341699999999999</v>
      </c>
      <c r="D8353">
        <v>113.42440000000001</v>
      </c>
      <c r="E8353" s="1" t="s">
        <v>35</v>
      </c>
      <c r="F8353" t="s">
        <v>18110</v>
      </c>
      <c r="G8353">
        <v>5</v>
      </c>
      <c r="H8353">
        <v>1339</v>
      </c>
      <c r="I8353">
        <v>728</v>
      </c>
    </row>
    <row r="8354" spans="1:9" hidden="1" x14ac:dyDescent="0.3">
      <c r="A8354" s="1" t="s">
        <v>215</v>
      </c>
      <c r="B8354" s="1" t="s">
        <v>219</v>
      </c>
      <c r="C8354">
        <v>23.341699999999999</v>
      </c>
      <c r="D8354">
        <v>113.42440000000001</v>
      </c>
      <c r="E8354" s="1" t="s">
        <v>36</v>
      </c>
      <c r="F8354" t="s">
        <v>18111</v>
      </c>
      <c r="G8354">
        <v>6</v>
      </c>
      <c r="H8354">
        <v>1342</v>
      </c>
      <c r="I8354">
        <v>755</v>
      </c>
    </row>
    <row r="8355" spans="1:9" hidden="1" x14ac:dyDescent="0.3">
      <c r="A8355" s="1" t="s">
        <v>215</v>
      </c>
      <c r="B8355" s="1" t="s">
        <v>219</v>
      </c>
      <c r="C8355">
        <v>23.341699999999999</v>
      </c>
      <c r="D8355">
        <v>113.42440000000001</v>
      </c>
      <c r="E8355" s="1" t="s">
        <v>37</v>
      </c>
      <c r="F8355" t="s">
        <v>18112</v>
      </c>
      <c r="G8355">
        <v>6</v>
      </c>
      <c r="H8355">
        <v>1345</v>
      </c>
      <c r="I8355">
        <v>786</v>
      </c>
    </row>
    <row r="8356" spans="1:9" hidden="1" x14ac:dyDescent="0.3">
      <c r="A8356" s="1" t="s">
        <v>215</v>
      </c>
      <c r="B8356" s="1" t="s">
        <v>219</v>
      </c>
      <c r="C8356">
        <v>23.341699999999999</v>
      </c>
      <c r="D8356">
        <v>113.42440000000001</v>
      </c>
      <c r="E8356" s="1" t="s">
        <v>38</v>
      </c>
      <c r="F8356" t="s">
        <v>18113</v>
      </c>
      <c r="G8356">
        <v>7</v>
      </c>
      <c r="H8356">
        <v>1347</v>
      </c>
      <c r="I8356">
        <v>822</v>
      </c>
    </row>
    <row r="8357" spans="1:9" hidden="1" x14ac:dyDescent="0.3">
      <c r="A8357" s="1" t="s">
        <v>215</v>
      </c>
      <c r="B8357" s="1" t="s">
        <v>219</v>
      </c>
      <c r="C8357">
        <v>23.341699999999999</v>
      </c>
      <c r="D8357">
        <v>113.42440000000001</v>
      </c>
      <c r="E8357" s="1" t="s">
        <v>39</v>
      </c>
      <c r="F8357" t="s">
        <v>18114</v>
      </c>
      <c r="G8357">
        <v>7</v>
      </c>
      <c r="H8357">
        <v>1347</v>
      </c>
      <c r="I8357">
        <v>851</v>
      </c>
    </row>
    <row r="8358" spans="1:9" hidden="1" x14ac:dyDescent="0.3">
      <c r="A8358" s="1" t="s">
        <v>215</v>
      </c>
      <c r="B8358" s="1" t="s">
        <v>219</v>
      </c>
      <c r="C8358">
        <v>23.341699999999999</v>
      </c>
      <c r="D8358">
        <v>113.42440000000001</v>
      </c>
      <c r="E8358" s="1" t="s">
        <v>40</v>
      </c>
      <c r="F8358" t="s">
        <v>18115</v>
      </c>
      <c r="G8358">
        <v>7</v>
      </c>
      <c r="H8358">
        <v>1347</v>
      </c>
      <c r="I8358">
        <v>890</v>
      </c>
    </row>
    <row r="8359" spans="1:9" hidden="1" x14ac:dyDescent="0.3">
      <c r="A8359" s="1" t="s">
        <v>215</v>
      </c>
      <c r="B8359" s="1" t="s">
        <v>219</v>
      </c>
      <c r="C8359">
        <v>23.341699999999999</v>
      </c>
      <c r="D8359">
        <v>113.42440000000001</v>
      </c>
      <c r="E8359" s="1" t="s">
        <v>41</v>
      </c>
      <c r="F8359" t="s">
        <v>18116</v>
      </c>
      <c r="G8359">
        <v>7</v>
      </c>
      <c r="H8359">
        <v>1348</v>
      </c>
      <c r="I8359">
        <v>935</v>
      </c>
    </row>
    <row r="8360" spans="1:9" hidden="1" x14ac:dyDescent="0.3">
      <c r="A8360" s="1" t="s">
        <v>215</v>
      </c>
      <c r="B8360" s="1" t="s">
        <v>219</v>
      </c>
      <c r="C8360">
        <v>23.341699999999999</v>
      </c>
      <c r="D8360">
        <v>113.42440000000001</v>
      </c>
      <c r="E8360" s="1" t="s">
        <v>42</v>
      </c>
      <c r="F8360" t="s">
        <v>18117</v>
      </c>
      <c r="G8360">
        <v>7</v>
      </c>
      <c r="H8360">
        <v>1349</v>
      </c>
      <c r="I8360">
        <v>983</v>
      </c>
    </row>
    <row r="8361" spans="1:9" hidden="1" x14ac:dyDescent="0.3">
      <c r="A8361" s="1" t="s">
        <v>215</v>
      </c>
      <c r="B8361" s="1" t="s">
        <v>219</v>
      </c>
      <c r="C8361">
        <v>23.341699999999999</v>
      </c>
      <c r="D8361">
        <v>113.42440000000001</v>
      </c>
      <c r="E8361" s="1" t="s">
        <v>43</v>
      </c>
      <c r="F8361" t="s">
        <v>18118</v>
      </c>
      <c r="G8361">
        <v>7</v>
      </c>
      <c r="H8361">
        <v>1349</v>
      </c>
      <c r="I8361">
        <v>1016</v>
      </c>
    </row>
    <row r="8362" spans="1:9" hidden="1" x14ac:dyDescent="0.3">
      <c r="A8362" s="1" t="s">
        <v>215</v>
      </c>
      <c r="B8362" s="1" t="s">
        <v>219</v>
      </c>
      <c r="C8362">
        <v>23.341699999999999</v>
      </c>
      <c r="D8362">
        <v>113.42440000000001</v>
      </c>
      <c r="E8362" s="1" t="s">
        <v>44</v>
      </c>
      <c r="F8362" t="s">
        <v>18119</v>
      </c>
      <c r="G8362">
        <v>7</v>
      </c>
      <c r="H8362">
        <v>1350</v>
      </c>
      <c r="I8362">
        <v>1059</v>
      </c>
    </row>
    <row r="8363" spans="1:9" hidden="1" x14ac:dyDescent="0.3">
      <c r="A8363" s="1" t="s">
        <v>215</v>
      </c>
      <c r="B8363" s="1" t="s">
        <v>219</v>
      </c>
      <c r="C8363">
        <v>23.341699999999999</v>
      </c>
      <c r="D8363">
        <v>113.42440000000001</v>
      </c>
      <c r="E8363" s="1" t="s">
        <v>45</v>
      </c>
      <c r="F8363" t="s">
        <v>18120</v>
      </c>
      <c r="G8363">
        <v>7</v>
      </c>
      <c r="H8363">
        <v>1350</v>
      </c>
      <c r="I8363">
        <v>1101</v>
      </c>
    </row>
    <row r="8364" spans="1:9" hidden="1" x14ac:dyDescent="0.3">
      <c r="A8364" s="1" t="s">
        <v>215</v>
      </c>
      <c r="B8364" s="1" t="s">
        <v>219</v>
      </c>
      <c r="C8364">
        <v>23.341699999999999</v>
      </c>
      <c r="D8364">
        <v>113.42440000000001</v>
      </c>
      <c r="E8364" s="1" t="s">
        <v>46</v>
      </c>
      <c r="F8364" t="s">
        <v>18121</v>
      </c>
      <c r="G8364">
        <v>7</v>
      </c>
      <c r="H8364">
        <v>1350</v>
      </c>
      <c r="I8364">
        <v>1133</v>
      </c>
    </row>
    <row r="8365" spans="1:9" hidden="1" x14ac:dyDescent="0.3">
      <c r="A8365" s="1" t="s">
        <v>215</v>
      </c>
      <c r="B8365" s="1" t="s">
        <v>219</v>
      </c>
      <c r="C8365">
        <v>23.341699999999999</v>
      </c>
      <c r="D8365">
        <v>113.42440000000001</v>
      </c>
      <c r="E8365" s="1" t="s">
        <v>47</v>
      </c>
      <c r="F8365" t="s">
        <v>18122</v>
      </c>
      <c r="G8365">
        <v>7</v>
      </c>
      <c r="H8365">
        <v>1351</v>
      </c>
      <c r="I8365">
        <v>1181</v>
      </c>
    </row>
    <row r="8366" spans="1:9" hidden="1" x14ac:dyDescent="0.3">
      <c r="A8366" s="1" t="s">
        <v>215</v>
      </c>
      <c r="B8366" s="1" t="s">
        <v>219</v>
      </c>
      <c r="C8366">
        <v>23.341699999999999</v>
      </c>
      <c r="D8366">
        <v>113.42440000000001</v>
      </c>
      <c r="E8366" s="1" t="s">
        <v>48</v>
      </c>
      <c r="F8366" t="s">
        <v>18123</v>
      </c>
      <c r="G8366">
        <v>7</v>
      </c>
      <c r="H8366">
        <v>1352</v>
      </c>
      <c r="I8366">
        <v>1216</v>
      </c>
    </row>
    <row r="8367" spans="1:9" hidden="1" x14ac:dyDescent="0.3">
      <c r="A8367" s="1" t="s">
        <v>215</v>
      </c>
      <c r="B8367" s="1" t="s">
        <v>219</v>
      </c>
      <c r="C8367">
        <v>23.341699999999999</v>
      </c>
      <c r="D8367">
        <v>113.42440000000001</v>
      </c>
      <c r="E8367" s="1" t="s">
        <v>49</v>
      </c>
      <c r="F8367" t="s">
        <v>18124</v>
      </c>
      <c r="G8367">
        <v>7</v>
      </c>
      <c r="H8367">
        <v>1352</v>
      </c>
      <c r="I8367">
        <v>1237</v>
      </c>
    </row>
    <row r="8368" spans="1:9" hidden="1" x14ac:dyDescent="0.3">
      <c r="A8368" s="1" t="s">
        <v>215</v>
      </c>
      <c r="B8368" s="1" t="s">
        <v>219</v>
      </c>
      <c r="C8368">
        <v>23.341699999999999</v>
      </c>
      <c r="D8368">
        <v>113.42440000000001</v>
      </c>
      <c r="E8368" s="1" t="s">
        <v>50</v>
      </c>
      <c r="F8368" t="s">
        <v>18125</v>
      </c>
      <c r="G8368">
        <v>7</v>
      </c>
      <c r="H8368">
        <v>1352</v>
      </c>
      <c r="I8368">
        <v>1256</v>
      </c>
    </row>
    <row r="8369" spans="1:9" hidden="1" x14ac:dyDescent="0.3">
      <c r="A8369" s="1" t="s">
        <v>215</v>
      </c>
      <c r="B8369" s="1" t="s">
        <v>219</v>
      </c>
      <c r="C8369">
        <v>23.341699999999999</v>
      </c>
      <c r="D8369">
        <v>113.42440000000001</v>
      </c>
      <c r="E8369" s="1" t="s">
        <v>51</v>
      </c>
      <c r="F8369" t="s">
        <v>18126</v>
      </c>
      <c r="G8369">
        <v>8</v>
      </c>
      <c r="H8369">
        <v>1352</v>
      </c>
      <c r="I8369">
        <v>1260</v>
      </c>
    </row>
    <row r="8370" spans="1:9" hidden="1" x14ac:dyDescent="0.3">
      <c r="A8370" s="1" t="s">
        <v>215</v>
      </c>
      <c r="B8370" s="1" t="s">
        <v>219</v>
      </c>
      <c r="C8370">
        <v>23.341699999999999</v>
      </c>
      <c r="D8370">
        <v>113.42440000000001</v>
      </c>
      <c r="E8370" s="1" t="s">
        <v>52</v>
      </c>
      <c r="F8370" t="s">
        <v>18127</v>
      </c>
      <c r="G8370">
        <v>8</v>
      </c>
      <c r="H8370">
        <v>1353</v>
      </c>
      <c r="I8370">
        <v>1274</v>
      </c>
    </row>
    <row r="8371" spans="1:9" hidden="1" x14ac:dyDescent="0.3">
      <c r="A8371" s="1" t="s">
        <v>215</v>
      </c>
      <c r="B8371" s="1" t="s">
        <v>219</v>
      </c>
      <c r="C8371">
        <v>23.341699999999999</v>
      </c>
      <c r="D8371">
        <v>113.42440000000001</v>
      </c>
      <c r="E8371" s="1" t="s">
        <v>53</v>
      </c>
      <c r="F8371" t="s">
        <v>18128</v>
      </c>
      <c r="G8371">
        <v>8</v>
      </c>
      <c r="H8371">
        <v>1356</v>
      </c>
      <c r="I8371">
        <v>1282</v>
      </c>
    </row>
    <row r="8372" spans="1:9" hidden="1" x14ac:dyDescent="0.3">
      <c r="A8372" s="1" t="s">
        <v>215</v>
      </c>
      <c r="B8372" s="1" t="s">
        <v>219</v>
      </c>
      <c r="C8372">
        <v>23.341699999999999</v>
      </c>
      <c r="D8372">
        <v>113.42440000000001</v>
      </c>
      <c r="E8372" s="1" t="s">
        <v>54</v>
      </c>
      <c r="F8372" t="s">
        <v>18129</v>
      </c>
      <c r="G8372">
        <v>8</v>
      </c>
      <c r="H8372">
        <v>1356</v>
      </c>
      <c r="I8372">
        <v>1289</v>
      </c>
    </row>
    <row r="8373" spans="1:9" hidden="1" x14ac:dyDescent="0.3">
      <c r="A8373" s="1" t="s">
        <v>215</v>
      </c>
      <c r="B8373" s="1" t="s">
        <v>219</v>
      </c>
      <c r="C8373">
        <v>23.341699999999999</v>
      </c>
      <c r="D8373">
        <v>113.42440000000001</v>
      </c>
      <c r="E8373" s="1" t="s">
        <v>21548</v>
      </c>
      <c r="F8373" t="s">
        <v>21709</v>
      </c>
      <c r="G8373">
        <v>8</v>
      </c>
      <c r="H8373">
        <v>1356</v>
      </c>
      <c r="I8373">
        <v>1296</v>
      </c>
    </row>
    <row r="8374" spans="1:9" hidden="1" x14ac:dyDescent="0.3">
      <c r="A8374" s="1" t="s">
        <v>215</v>
      </c>
      <c r="B8374" s="1" t="s">
        <v>220</v>
      </c>
      <c r="C8374">
        <v>33.881999999999998</v>
      </c>
      <c r="D8374">
        <v>113.614</v>
      </c>
      <c r="E8374" s="1" t="s">
        <v>4</v>
      </c>
      <c r="F8374" t="s">
        <v>18130</v>
      </c>
      <c r="G8374">
        <v>0</v>
      </c>
      <c r="H8374">
        <v>5</v>
      </c>
      <c r="I8374">
        <v>0</v>
      </c>
    </row>
    <row r="8375" spans="1:9" hidden="1" x14ac:dyDescent="0.3">
      <c r="A8375" s="1" t="s">
        <v>215</v>
      </c>
      <c r="B8375" s="1" t="s">
        <v>220</v>
      </c>
      <c r="C8375">
        <v>33.881999999999998</v>
      </c>
      <c r="D8375">
        <v>113.614</v>
      </c>
      <c r="E8375" s="1" t="s">
        <v>5</v>
      </c>
      <c r="F8375" t="s">
        <v>18131</v>
      </c>
      <c r="G8375">
        <v>0</v>
      </c>
      <c r="H8375">
        <v>5</v>
      </c>
      <c r="I8375">
        <v>0</v>
      </c>
    </row>
    <row r="8376" spans="1:9" hidden="1" x14ac:dyDescent="0.3">
      <c r="A8376" s="1" t="s">
        <v>215</v>
      </c>
      <c r="B8376" s="1" t="s">
        <v>220</v>
      </c>
      <c r="C8376">
        <v>33.881999999999998</v>
      </c>
      <c r="D8376">
        <v>113.614</v>
      </c>
      <c r="E8376" s="1" t="s">
        <v>6</v>
      </c>
      <c r="F8376" t="s">
        <v>18132</v>
      </c>
      <c r="G8376">
        <v>0</v>
      </c>
      <c r="H8376">
        <v>9</v>
      </c>
      <c r="I8376">
        <v>0</v>
      </c>
    </row>
    <row r="8377" spans="1:9" hidden="1" x14ac:dyDescent="0.3">
      <c r="A8377" s="1" t="s">
        <v>215</v>
      </c>
      <c r="B8377" s="1" t="s">
        <v>220</v>
      </c>
      <c r="C8377">
        <v>33.881999999999998</v>
      </c>
      <c r="D8377">
        <v>113.614</v>
      </c>
      <c r="E8377" s="1" t="s">
        <v>7</v>
      </c>
      <c r="F8377" t="s">
        <v>18133</v>
      </c>
      <c r="G8377">
        <v>0</v>
      </c>
      <c r="H8377">
        <v>32</v>
      </c>
      <c r="I8377">
        <v>0</v>
      </c>
    </row>
    <row r="8378" spans="1:9" hidden="1" x14ac:dyDescent="0.3">
      <c r="A8378" s="1" t="s">
        <v>215</v>
      </c>
      <c r="B8378" s="1" t="s">
        <v>220</v>
      </c>
      <c r="C8378">
        <v>33.881999999999998</v>
      </c>
      <c r="D8378">
        <v>113.614</v>
      </c>
      <c r="E8378" s="1" t="s">
        <v>8</v>
      </c>
      <c r="F8378" t="s">
        <v>18134</v>
      </c>
      <c r="G8378">
        <v>1</v>
      </c>
      <c r="H8378">
        <v>83</v>
      </c>
      <c r="I8378">
        <v>0</v>
      </c>
    </row>
    <row r="8379" spans="1:9" hidden="1" x14ac:dyDescent="0.3">
      <c r="A8379" s="1" t="s">
        <v>215</v>
      </c>
      <c r="B8379" s="1" t="s">
        <v>220</v>
      </c>
      <c r="C8379">
        <v>33.881999999999998</v>
      </c>
      <c r="D8379">
        <v>113.614</v>
      </c>
      <c r="E8379" s="1" t="s">
        <v>9</v>
      </c>
      <c r="F8379" t="s">
        <v>18135</v>
      </c>
      <c r="G8379">
        <v>1</v>
      </c>
      <c r="H8379">
        <v>128</v>
      </c>
      <c r="I8379">
        <v>0</v>
      </c>
    </row>
    <row r="8380" spans="1:9" hidden="1" x14ac:dyDescent="0.3">
      <c r="A8380" s="1" t="s">
        <v>215</v>
      </c>
      <c r="B8380" s="1" t="s">
        <v>220</v>
      </c>
      <c r="C8380">
        <v>33.881999999999998</v>
      </c>
      <c r="D8380">
        <v>113.614</v>
      </c>
      <c r="E8380" s="1" t="s">
        <v>10</v>
      </c>
      <c r="F8380" t="s">
        <v>18136</v>
      </c>
      <c r="G8380">
        <v>1</v>
      </c>
      <c r="H8380">
        <v>168</v>
      </c>
      <c r="I8380">
        <v>0</v>
      </c>
    </row>
    <row r="8381" spans="1:9" hidden="1" x14ac:dyDescent="0.3">
      <c r="A8381" s="1" t="s">
        <v>215</v>
      </c>
      <c r="B8381" s="1" t="s">
        <v>220</v>
      </c>
      <c r="C8381">
        <v>33.881999999999998</v>
      </c>
      <c r="D8381">
        <v>113.614</v>
      </c>
      <c r="E8381" s="1" t="s">
        <v>11</v>
      </c>
      <c r="F8381" t="s">
        <v>18137</v>
      </c>
      <c r="G8381">
        <v>2</v>
      </c>
      <c r="H8381">
        <v>206</v>
      </c>
      <c r="I8381">
        <v>1</v>
      </c>
    </row>
    <row r="8382" spans="1:9" hidden="1" x14ac:dyDescent="0.3">
      <c r="A8382" s="1" t="s">
        <v>215</v>
      </c>
      <c r="B8382" s="1" t="s">
        <v>220</v>
      </c>
      <c r="C8382">
        <v>33.881999999999998</v>
      </c>
      <c r="D8382">
        <v>113.614</v>
      </c>
      <c r="E8382" s="1" t="s">
        <v>12</v>
      </c>
      <c r="F8382" t="s">
        <v>18138</v>
      </c>
      <c r="G8382">
        <v>2</v>
      </c>
      <c r="H8382">
        <v>278</v>
      </c>
      <c r="I8382">
        <v>2</v>
      </c>
    </row>
    <row r="8383" spans="1:9" hidden="1" x14ac:dyDescent="0.3">
      <c r="A8383" s="1" t="s">
        <v>215</v>
      </c>
      <c r="B8383" s="1" t="s">
        <v>220</v>
      </c>
      <c r="C8383">
        <v>33.881999999999998</v>
      </c>
      <c r="D8383">
        <v>113.614</v>
      </c>
      <c r="E8383" s="1" t="s">
        <v>13</v>
      </c>
      <c r="F8383" t="s">
        <v>18139</v>
      </c>
      <c r="G8383">
        <v>2</v>
      </c>
      <c r="H8383">
        <v>352</v>
      </c>
      <c r="I8383">
        <v>3</v>
      </c>
    </row>
    <row r="8384" spans="1:9" hidden="1" x14ac:dyDescent="0.3">
      <c r="A8384" s="1" t="s">
        <v>215</v>
      </c>
      <c r="B8384" s="1" t="s">
        <v>220</v>
      </c>
      <c r="C8384">
        <v>33.881999999999998</v>
      </c>
      <c r="D8384">
        <v>113.614</v>
      </c>
      <c r="E8384" s="1" t="s">
        <v>14</v>
      </c>
      <c r="F8384" t="s">
        <v>18140</v>
      </c>
      <c r="G8384">
        <v>2</v>
      </c>
      <c r="H8384">
        <v>422</v>
      </c>
      <c r="I8384">
        <v>3</v>
      </c>
    </row>
    <row r="8385" spans="1:9" hidden="1" x14ac:dyDescent="0.3">
      <c r="A8385" s="1" t="s">
        <v>215</v>
      </c>
      <c r="B8385" s="1" t="s">
        <v>220</v>
      </c>
      <c r="C8385">
        <v>33.881999999999998</v>
      </c>
      <c r="D8385">
        <v>113.614</v>
      </c>
      <c r="E8385" s="1" t="s">
        <v>15</v>
      </c>
      <c r="F8385" t="s">
        <v>18141</v>
      </c>
      <c r="G8385">
        <v>2</v>
      </c>
      <c r="H8385">
        <v>493</v>
      </c>
      <c r="I8385">
        <v>10</v>
      </c>
    </row>
    <row r="8386" spans="1:9" hidden="1" x14ac:dyDescent="0.3">
      <c r="A8386" s="1" t="s">
        <v>215</v>
      </c>
      <c r="B8386" s="1" t="s">
        <v>220</v>
      </c>
      <c r="C8386">
        <v>33.881999999999998</v>
      </c>
      <c r="D8386">
        <v>113.614</v>
      </c>
      <c r="E8386" s="1" t="s">
        <v>16</v>
      </c>
      <c r="F8386" t="s">
        <v>18142</v>
      </c>
      <c r="G8386">
        <v>2</v>
      </c>
      <c r="H8386">
        <v>566</v>
      </c>
      <c r="I8386">
        <v>16</v>
      </c>
    </row>
    <row r="8387" spans="1:9" hidden="1" x14ac:dyDescent="0.3">
      <c r="A8387" s="1" t="s">
        <v>215</v>
      </c>
      <c r="B8387" s="1" t="s">
        <v>220</v>
      </c>
      <c r="C8387">
        <v>33.881999999999998</v>
      </c>
      <c r="D8387">
        <v>113.614</v>
      </c>
      <c r="E8387" s="1" t="s">
        <v>17</v>
      </c>
      <c r="F8387" t="s">
        <v>18143</v>
      </c>
      <c r="G8387">
        <v>2</v>
      </c>
      <c r="H8387">
        <v>675</v>
      </c>
      <c r="I8387">
        <v>27</v>
      </c>
    </row>
    <row r="8388" spans="1:9" hidden="1" x14ac:dyDescent="0.3">
      <c r="A8388" s="1" t="s">
        <v>215</v>
      </c>
      <c r="B8388" s="1" t="s">
        <v>220</v>
      </c>
      <c r="C8388">
        <v>33.881999999999998</v>
      </c>
      <c r="D8388">
        <v>113.614</v>
      </c>
      <c r="E8388" s="1" t="s">
        <v>18</v>
      </c>
      <c r="F8388" t="s">
        <v>18144</v>
      </c>
      <c r="G8388">
        <v>2</v>
      </c>
      <c r="H8388">
        <v>764</v>
      </c>
      <c r="I8388">
        <v>47</v>
      </c>
    </row>
    <row r="8389" spans="1:9" hidden="1" x14ac:dyDescent="0.3">
      <c r="A8389" s="1" t="s">
        <v>215</v>
      </c>
      <c r="B8389" s="1" t="s">
        <v>220</v>
      </c>
      <c r="C8389">
        <v>33.881999999999998</v>
      </c>
      <c r="D8389">
        <v>113.614</v>
      </c>
      <c r="E8389" s="1" t="s">
        <v>19</v>
      </c>
      <c r="F8389" t="s">
        <v>18145</v>
      </c>
      <c r="G8389">
        <v>2</v>
      </c>
      <c r="H8389">
        <v>851</v>
      </c>
      <c r="I8389">
        <v>56</v>
      </c>
    </row>
    <row r="8390" spans="1:9" hidden="1" x14ac:dyDescent="0.3">
      <c r="A8390" s="1" t="s">
        <v>215</v>
      </c>
      <c r="B8390" s="1" t="s">
        <v>220</v>
      </c>
      <c r="C8390">
        <v>33.881999999999998</v>
      </c>
      <c r="D8390">
        <v>113.614</v>
      </c>
      <c r="E8390" s="1" t="s">
        <v>20</v>
      </c>
      <c r="F8390" t="s">
        <v>18146</v>
      </c>
      <c r="G8390">
        <v>3</v>
      </c>
      <c r="H8390">
        <v>914</v>
      </c>
      <c r="I8390">
        <v>86</v>
      </c>
    </row>
    <row r="8391" spans="1:9" hidden="1" x14ac:dyDescent="0.3">
      <c r="A8391" s="1" t="s">
        <v>215</v>
      </c>
      <c r="B8391" s="1" t="s">
        <v>220</v>
      </c>
      <c r="C8391">
        <v>33.881999999999998</v>
      </c>
      <c r="D8391">
        <v>113.614</v>
      </c>
      <c r="E8391" s="1" t="s">
        <v>21</v>
      </c>
      <c r="F8391" t="s">
        <v>18147</v>
      </c>
      <c r="G8391">
        <v>4</v>
      </c>
      <c r="H8391">
        <v>981</v>
      </c>
      <c r="I8391">
        <v>116</v>
      </c>
    </row>
    <row r="8392" spans="1:9" hidden="1" x14ac:dyDescent="0.3">
      <c r="A8392" s="1" t="s">
        <v>215</v>
      </c>
      <c r="B8392" s="1" t="s">
        <v>220</v>
      </c>
      <c r="C8392">
        <v>33.881999999999998</v>
      </c>
      <c r="D8392">
        <v>113.614</v>
      </c>
      <c r="E8392" s="1" t="s">
        <v>22</v>
      </c>
      <c r="F8392" t="s">
        <v>18148</v>
      </c>
      <c r="G8392">
        <v>6</v>
      </c>
      <c r="H8392">
        <v>1033</v>
      </c>
      <c r="I8392">
        <v>153</v>
      </c>
    </row>
    <row r="8393" spans="1:9" hidden="1" x14ac:dyDescent="0.3">
      <c r="A8393" s="1" t="s">
        <v>215</v>
      </c>
      <c r="B8393" s="1" t="s">
        <v>220</v>
      </c>
      <c r="C8393">
        <v>33.881999999999998</v>
      </c>
      <c r="D8393">
        <v>113.614</v>
      </c>
      <c r="E8393" s="1" t="s">
        <v>23</v>
      </c>
      <c r="F8393" t="s">
        <v>18149</v>
      </c>
      <c r="G8393">
        <v>6</v>
      </c>
      <c r="H8393">
        <v>1073</v>
      </c>
      <c r="I8393">
        <v>191</v>
      </c>
    </row>
    <row r="8394" spans="1:9" hidden="1" x14ac:dyDescent="0.3">
      <c r="A8394" s="1" t="s">
        <v>215</v>
      </c>
      <c r="B8394" s="1" t="s">
        <v>220</v>
      </c>
      <c r="C8394">
        <v>33.881999999999998</v>
      </c>
      <c r="D8394">
        <v>113.614</v>
      </c>
      <c r="E8394" s="1" t="s">
        <v>24</v>
      </c>
      <c r="F8394" t="s">
        <v>18150</v>
      </c>
      <c r="G8394">
        <v>7</v>
      </c>
      <c r="H8394">
        <v>1105</v>
      </c>
      <c r="I8394">
        <v>218</v>
      </c>
    </row>
    <row r="8395" spans="1:9" hidden="1" x14ac:dyDescent="0.3">
      <c r="A8395" s="1" t="s">
        <v>215</v>
      </c>
      <c r="B8395" s="1" t="s">
        <v>220</v>
      </c>
      <c r="C8395">
        <v>33.881999999999998</v>
      </c>
      <c r="D8395">
        <v>113.614</v>
      </c>
      <c r="E8395" s="1" t="s">
        <v>25</v>
      </c>
      <c r="F8395" t="s">
        <v>18151</v>
      </c>
      <c r="G8395">
        <v>8</v>
      </c>
      <c r="H8395">
        <v>1135</v>
      </c>
      <c r="I8395">
        <v>246</v>
      </c>
    </row>
    <row r="8396" spans="1:9" hidden="1" x14ac:dyDescent="0.3">
      <c r="A8396" s="1" t="s">
        <v>215</v>
      </c>
      <c r="B8396" s="1" t="s">
        <v>220</v>
      </c>
      <c r="C8396">
        <v>33.881999999999998</v>
      </c>
      <c r="D8396">
        <v>113.614</v>
      </c>
      <c r="E8396" s="1" t="s">
        <v>26</v>
      </c>
      <c r="F8396" t="s">
        <v>18152</v>
      </c>
      <c r="G8396">
        <v>10</v>
      </c>
      <c r="H8396">
        <v>1169</v>
      </c>
      <c r="I8396">
        <v>296</v>
      </c>
    </row>
    <row r="8397" spans="1:9" hidden="1" x14ac:dyDescent="0.3">
      <c r="A8397" s="1" t="s">
        <v>215</v>
      </c>
      <c r="B8397" s="1" t="s">
        <v>220</v>
      </c>
      <c r="C8397">
        <v>33.881999999999998</v>
      </c>
      <c r="D8397">
        <v>113.614</v>
      </c>
      <c r="E8397" s="1" t="s">
        <v>27</v>
      </c>
      <c r="F8397" t="s">
        <v>18153</v>
      </c>
      <c r="G8397">
        <v>11</v>
      </c>
      <c r="H8397">
        <v>1184</v>
      </c>
      <c r="I8397">
        <v>357</v>
      </c>
    </row>
    <row r="8398" spans="1:9" hidden="1" x14ac:dyDescent="0.3">
      <c r="A8398" s="1" t="s">
        <v>215</v>
      </c>
      <c r="B8398" s="1" t="s">
        <v>220</v>
      </c>
      <c r="C8398">
        <v>33.881999999999998</v>
      </c>
      <c r="D8398">
        <v>113.614</v>
      </c>
      <c r="E8398" s="1" t="s">
        <v>28</v>
      </c>
      <c r="F8398" t="s">
        <v>18154</v>
      </c>
      <c r="G8398">
        <v>13</v>
      </c>
      <c r="H8398">
        <v>1212</v>
      </c>
      <c r="I8398">
        <v>391</v>
      </c>
    </row>
    <row r="8399" spans="1:9" hidden="1" x14ac:dyDescent="0.3">
      <c r="A8399" s="1" t="s">
        <v>215</v>
      </c>
      <c r="B8399" s="1" t="s">
        <v>220</v>
      </c>
      <c r="C8399">
        <v>33.881999999999998</v>
      </c>
      <c r="D8399">
        <v>113.614</v>
      </c>
      <c r="E8399" s="1" t="s">
        <v>29</v>
      </c>
      <c r="F8399" t="s">
        <v>18155</v>
      </c>
      <c r="G8399">
        <v>13</v>
      </c>
      <c r="H8399">
        <v>1231</v>
      </c>
      <c r="I8399">
        <v>440</v>
      </c>
    </row>
    <row r="8400" spans="1:9" hidden="1" x14ac:dyDescent="0.3">
      <c r="A8400" s="1" t="s">
        <v>215</v>
      </c>
      <c r="B8400" s="1" t="s">
        <v>220</v>
      </c>
      <c r="C8400">
        <v>33.881999999999998</v>
      </c>
      <c r="D8400">
        <v>113.614</v>
      </c>
      <c r="E8400" s="1" t="s">
        <v>30</v>
      </c>
      <c r="F8400" t="s">
        <v>18156</v>
      </c>
      <c r="G8400">
        <v>16</v>
      </c>
      <c r="H8400">
        <v>1246</v>
      </c>
      <c r="I8400">
        <v>509</v>
      </c>
    </row>
    <row r="8401" spans="1:9" hidden="1" x14ac:dyDescent="0.3">
      <c r="A8401" s="1" t="s">
        <v>215</v>
      </c>
      <c r="B8401" s="1" t="s">
        <v>220</v>
      </c>
      <c r="C8401">
        <v>33.881999999999998</v>
      </c>
      <c r="D8401">
        <v>113.614</v>
      </c>
      <c r="E8401" s="1" t="s">
        <v>31</v>
      </c>
      <c r="F8401" t="s">
        <v>18157</v>
      </c>
      <c r="G8401">
        <v>19</v>
      </c>
      <c r="H8401">
        <v>1257</v>
      </c>
      <c r="I8401">
        <v>522</v>
      </c>
    </row>
    <row r="8402" spans="1:9" hidden="1" x14ac:dyDescent="0.3">
      <c r="A8402" s="1" t="s">
        <v>215</v>
      </c>
      <c r="B8402" s="1" t="s">
        <v>220</v>
      </c>
      <c r="C8402">
        <v>33.881999999999998</v>
      </c>
      <c r="D8402">
        <v>113.614</v>
      </c>
      <c r="E8402" s="1" t="s">
        <v>32</v>
      </c>
      <c r="F8402" t="s">
        <v>18158</v>
      </c>
      <c r="G8402">
        <v>19</v>
      </c>
      <c r="H8402">
        <v>1262</v>
      </c>
      <c r="I8402">
        <v>573</v>
      </c>
    </row>
    <row r="8403" spans="1:9" hidden="1" x14ac:dyDescent="0.3">
      <c r="A8403" s="1" t="s">
        <v>215</v>
      </c>
      <c r="B8403" s="1" t="s">
        <v>220</v>
      </c>
      <c r="C8403">
        <v>33.881999999999998</v>
      </c>
      <c r="D8403">
        <v>113.614</v>
      </c>
      <c r="E8403" s="1" t="s">
        <v>33</v>
      </c>
      <c r="F8403" t="s">
        <v>18159</v>
      </c>
      <c r="G8403">
        <v>19</v>
      </c>
      <c r="H8403">
        <v>1265</v>
      </c>
      <c r="I8403">
        <v>637</v>
      </c>
    </row>
    <row r="8404" spans="1:9" hidden="1" x14ac:dyDescent="0.3">
      <c r="A8404" s="1" t="s">
        <v>215</v>
      </c>
      <c r="B8404" s="1" t="s">
        <v>220</v>
      </c>
      <c r="C8404">
        <v>33.881999999999998</v>
      </c>
      <c r="D8404">
        <v>113.614</v>
      </c>
      <c r="E8404" s="1" t="s">
        <v>34</v>
      </c>
      <c r="F8404" t="s">
        <v>18160</v>
      </c>
      <c r="G8404">
        <v>19</v>
      </c>
      <c r="H8404">
        <v>1267</v>
      </c>
      <c r="I8404">
        <v>736</v>
      </c>
    </row>
    <row r="8405" spans="1:9" hidden="1" x14ac:dyDescent="0.3">
      <c r="A8405" s="1" t="s">
        <v>215</v>
      </c>
      <c r="B8405" s="1" t="s">
        <v>220</v>
      </c>
      <c r="C8405">
        <v>33.881999999999998</v>
      </c>
      <c r="D8405">
        <v>113.614</v>
      </c>
      <c r="E8405" s="1" t="s">
        <v>35</v>
      </c>
      <c r="F8405" t="s">
        <v>18161</v>
      </c>
      <c r="G8405">
        <v>19</v>
      </c>
      <c r="H8405">
        <v>1270</v>
      </c>
      <c r="I8405">
        <v>830</v>
      </c>
    </row>
    <row r="8406" spans="1:9" hidden="1" x14ac:dyDescent="0.3">
      <c r="A8406" s="1" t="s">
        <v>215</v>
      </c>
      <c r="B8406" s="1" t="s">
        <v>220</v>
      </c>
      <c r="C8406">
        <v>33.881999999999998</v>
      </c>
      <c r="D8406">
        <v>113.614</v>
      </c>
      <c r="E8406" s="1" t="s">
        <v>36</v>
      </c>
      <c r="F8406" t="s">
        <v>18162</v>
      </c>
      <c r="G8406">
        <v>19</v>
      </c>
      <c r="H8406">
        <v>1271</v>
      </c>
      <c r="I8406">
        <v>868</v>
      </c>
    </row>
    <row r="8407" spans="1:9" hidden="1" x14ac:dyDescent="0.3">
      <c r="A8407" s="1" t="s">
        <v>215</v>
      </c>
      <c r="B8407" s="1" t="s">
        <v>220</v>
      </c>
      <c r="C8407">
        <v>33.881999999999998</v>
      </c>
      <c r="D8407">
        <v>113.614</v>
      </c>
      <c r="E8407" s="1" t="s">
        <v>37</v>
      </c>
      <c r="F8407" t="s">
        <v>18163</v>
      </c>
      <c r="G8407">
        <v>19</v>
      </c>
      <c r="H8407">
        <v>1271</v>
      </c>
      <c r="I8407">
        <v>943</v>
      </c>
    </row>
    <row r="8408" spans="1:9" hidden="1" x14ac:dyDescent="0.3">
      <c r="A8408" s="1" t="s">
        <v>215</v>
      </c>
      <c r="B8408" s="1" t="s">
        <v>220</v>
      </c>
      <c r="C8408">
        <v>33.881999999999998</v>
      </c>
      <c r="D8408">
        <v>113.614</v>
      </c>
      <c r="E8408" s="1" t="s">
        <v>38</v>
      </c>
      <c r="F8408" t="s">
        <v>18164</v>
      </c>
      <c r="G8408">
        <v>19</v>
      </c>
      <c r="H8408">
        <v>1271</v>
      </c>
      <c r="I8408">
        <v>1002</v>
      </c>
    </row>
    <row r="8409" spans="1:9" hidden="1" x14ac:dyDescent="0.3">
      <c r="A8409" s="1" t="s">
        <v>215</v>
      </c>
      <c r="B8409" s="1" t="s">
        <v>220</v>
      </c>
      <c r="C8409">
        <v>33.881999999999998</v>
      </c>
      <c r="D8409">
        <v>113.614</v>
      </c>
      <c r="E8409" s="1" t="s">
        <v>39</v>
      </c>
      <c r="F8409" t="s">
        <v>18165</v>
      </c>
      <c r="G8409">
        <v>19</v>
      </c>
      <c r="H8409">
        <v>1271</v>
      </c>
      <c r="I8409">
        <v>1033</v>
      </c>
    </row>
    <row r="8410" spans="1:9" hidden="1" x14ac:dyDescent="0.3">
      <c r="A8410" s="1" t="s">
        <v>215</v>
      </c>
      <c r="B8410" s="1" t="s">
        <v>220</v>
      </c>
      <c r="C8410">
        <v>33.881999999999998</v>
      </c>
      <c r="D8410">
        <v>113.614</v>
      </c>
      <c r="E8410" s="1" t="s">
        <v>40</v>
      </c>
      <c r="F8410" t="s">
        <v>18166</v>
      </c>
      <c r="G8410">
        <v>20</v>
      </c>
      <c r="H8410">
        <v>1272</v>
      </c>
      <c r="I8410">
        <v>1068</v>
      </c>
    </row>
    <row r="8411" spans="1:9" hidden="1" x14ac:dyDescent="0.3">
      <c r="A8411" s="1" t="s">
        <v>215</v>
      </c>
      <c r="B8411" s="1" t="s">
        <v>220</v>
      </c>
      <c r="C8411">
        <v>33.881999999999998</v>
      </c>
      <c r="D8411">
        <v>113.614</v>
      </c>
      <c r="E8411" s="1" t="s">
        <v>41</v>
      </c>
      <c r="F8411" t="s">
        <v>18167</v>
      </c>
      <c r="G8411">
        <v>20</v>
      </c>
      <c r="H8411">
        <v>1272</v>
      </c>
      <c r="I8411">
        <v>1112</v>
      </c>
    </row>
    <row r="8412" spans="1:9" hidden="1" x14ac:dyDescent="0.3">
      <c r="A8412" s="1" t="s">
        <v>215</v>
      </c>
      <c r="B8412" s="1" t="s">
        <v>220</v>
      </c>
      <c r="C8412">
        <v>33.881999999999998</v>
      </c>
      <c r="D8412">
        <v>113.614</v>
      </c>
      <c r="E8412" s="1" t="s">
        <v>42</v>
      </c>
      <c r="F8412" t="s">
        <v>18168</v>
      </c>
      <c r="G8412">
        <v>21</v>
      </c>
      <c r="H8412">
        <v>1272</v>
      </c>
      <c r="I8412">
        <v>1170</v>
      </c>
    </row>
    <row r="8413" spans="1:9" hidden="1" x14ac:dyDescent="0.3">
      <c r="A8413" s="1" t="s">
        <v>215</v>
      </c>
      <c r="B8413" s="1" t="s">
        <v>220</v>
      </c>
      <c r="C8413">
        <v>33.881999999999998</v>
      </c>
      <c r="D8413">
        <v>113.614</v>
      </c>
      <c r="E8413" s="1" t="s">
        <v>43</v>
      </c>
      <c r="F8413" t="s">
        <v>18169</v>
      </c>
      <c r="G8413">
        <v>22</v>
      </c>
      <c r="H8413">
        <v>1272</v>
      </c>
      <c r="I8413">
        <v>1198</v>
      </c>
    </row>
    <row r="8414" spans="1:9" hidden="1" x14ac:dyDescent="0.3">
      <c r="A8414" s="1" t="s">
        <v>215</v>
      </c>
      <c r="B8414" s="1" t="s">
        <v>220</v>
      </c>
      <c r="C8414">
        <v>33.881999999999998</v>
      </c>
      <c r="D8414">
        <v>113.614</v>
      </c>
      <c r="E8414" s="1" t="s">
        <v>44</v>
      </c>
      <c r="F8414" t="s">
        <v>18170</v>
      </c>
      <c r="G8414">
        <v>22</v>
      </c>
      <c r="H8414">
        <v>1272</v>
      </c>
      <c r="I8414">
        <v>1205</v>
      </c>
    </row>
    <row r="8415" spans="1:9" hidden="1" x14ac:dyDescent="0.3">
      <c r="A8415" s="1" t="s">
        <v>215</v>
      </c>
      <c r="B8415" s="1" t="s">
        <v>220</v>
      </c>
      <c r="C8415">
        <v>33.881999999999998</v>
      </c>
      <c r="D8415">
        <v>113.614</v>
      </c>
      <c r="E8415" s="1" t="s">
        <v>45</v>
      </c>
      <c r="F8415" t="s">
        <v>18171</v>
      </c>
      <c r="G8415">
        <v>22</v>
      </c>
      <c r="H8415">
        <v>1272</v>
      </c>
      <c r="I8415">
        <v>1231</v>
      </c>
    </row>
    <row r="8416" spans="1:9" hidden="1" x14ac:dyDescent="0.3">
      <c r="A8416" s="1" t="s">
        <v>215</v>
      </c>
      <c r="B8416" s="1" t="s">
        <v>220</v>
      </c>
      <c r="C8416">
        <v>33.881999999999998</v>
      </c>
      <c r="D8416">
        <v>113.614</v>
      </c>
      <c r="E8416" s="1" t="s">
        <v>46</v>
      </c>
      <c r="F8416" t="s">
        <v>18172</v>
      </c>
      <c r="G8416">
        <v>22</v>
      </c>
      <c r="H8416">
        <v>1272</v>
      </c>
      <c r="I8416">
        <v>1234</v>
      </c>
    </row>
    <row r="8417" spans="1:9" hidden="1" x14ac:dyDescent="0.3">
      <c r="A8417" s="1" t="s">
        <v>215</v>
      </c>
      <c r="B8417" s="1" t="s">
        <v>220</v>
      </c>
      <c r="C8417">
        <v>33.881999999999998</v>
      </c>
      <c r="D8417">
        <v>113.614</v>
      </c>
      <c r="E8417" s="1" t="s">
        <v>47</v>
      </c>
      <c r="F8417" t="s">
        <v>18173</v>
      </c>
      <c r="G8417">
        <v>22</v>
      </c>
      <c r="H8417">
        <v>1272</v>
      </c>
      <c r="I8417">
        <v>1239</v>
      </c>
    </row>
    <row r="8418" spans="1:9" hidden="1" x14ac:dyDescent="0.3">
      <c r="A8418" s="1" t="s">
        <v>215</v>
      </c>
      <c r="B8418" s="1" t="s">
        <v>220</v>
      </c>
      <c r="C8418">
        <v>33.881999999999998</v>
      </c>
      <c r="D8418">
        <v>113.614</v>
      </c>
      <c r="E8418" s="1" t="s">
        <v>48</v>
      </c>
      <c r="F8418" t="s">
        <v>18174</v>
      </c>
      <c r="G8418">
        <v>22</v>
      </c>
      <c r="H8418">
        <v>1272</v>
      </c>
      <c r="I8418">
        <v>1244</v>
      </c>
    </row>
    <row r="8419" spans="1:9" hidden="1" x14ac:dyDescent="0.3">
      <c r="A8419" s="1" t="s">
        <v>215</v>
      </c>
      <c r="B8419" s="1" t="s">
        <v>220</v>
      </c>
      <c r="C8419">
        <v>33.881999999999998</v>
      </c>
      <c r="D8419">
        <v>113.614</v>
      </c>
      <c r="E8419" s="1" t="s">
        <v>49</v>
      </c>
      <c r="F8419" t="s">
        <v>18175</v>
      </c>
      <c r="G8419">
        <v>22</v>
      </c>
      <c r="H8419">
        <v>1272</v>
      </c>
      <c r="I8419">
        <v>1244</v>
      </c>
    </row>
    <row r="8420" spans="1:9" hidden="1" x14ac:dyDescent="0.3">
      <c r="A8420" s="1" t="s">
        <v>215</v>
      </c>
      <c r="B8420" s="1" t="s">
        <v>220</v>
      </c>
      <c r="C8420">
        <v>33.881999999999998</v>
      </c>
      <c r="D8420">
        <v>113.614</v>
      </c>
      <c r="E8420" s="1" t="s">
        <v>50</v>
      </c>
      <c r="F8420" t="s">
        <v>18176</v>
      </c>
      <c r="G8420">
        <v>22</v>
      </c>
      <c r="H8420">
        <v>1272</v>
      </c>
      <c r="I8420">
        <v>1247</v>
      </c>
    </row>
    <row r="8421" spans="1:9" hidden="1" x14ac:dyDescent="0.3">
      <c r="A8421" s="1" t="s">
        <v>215</v>
      </c>
      <c r="B8421" s="1" t="s">
        <v>220</v>
      </c>
      <c r="C8421">
        <v>33.881999999999998</v>
      </c>
      <c r="D8421">
        <v>113.614</v>
      </c>
      <c r="E8421" s="1" t="s">
        <v>51</v>
      </c>
      <c r="F8421" t="s">
        <v>18177</v>
      </c>
      <c r="G8421">
        <v>22</v>
      </c>
      <c r="H8421">
        <v>1272</v>
      </c>
      <c r="I8421">
        <v>1247</v>
      </c>
    </row>
    <row r="8422" spans="1:9" hidden="1" x14ac:dyDescent="0.3">
      <c r="A8422" s="1" t="s">
        <v>215</v>
      </c>
      <c r="B8422" s="1" t="s">
        <v>220</v>
      </c>
      <c r="C8422">
        <v>33.881999999999998</v>
      </c>
      <c r="D8422">
        <v>113.614</v>
      </c>
      <c r="E8422" s="1" t="s">
        <v>52</v>
      </c>
      <c r="F8422" t="s">
        <v>18178</v>
      </c>
      <c r="G8422">
        <v>22</v>
      </c>
      <c r="H8422">
        <v>1272</v>
      </c>
      <c r="I8422">
        <v>1247</v>
      </c>
    </row>
    <row r="8423" spans="1:9" hidden="1" x14ac:dyDescent="0.3">
      <c r="A8423" s="1" t="s">
        <v>215</v>
      </c>
      <c r="B8423" s="1" t="s">
        <v>220</v>
      </c>
      <c r="C8423">
        <v>33.881999999999998</v>
      </c>
      <c r="D8423">
        <v>113.614</v>
      </c>
      <c r="E8423" s="1" t="s">
        <v>53</v>
      </c>
      <c r="F8423" t="s">
        <v>18179</v>
      </c>
      <c r="G8423">
        <v>22</v>
      </c>
      <c r="H8423">
        <v>1273</v>
      </c>
      <c r="I8423">
        <v>1249</v>
      </c>
    </row>
    <row r="8424" spans="1:9" hidden="1" x14ac:dyDescent="0.3">
      <c r="A8424" s="1" t="s">
        <v>215</v>
      </c>
      <c r="B8424" s="1" t="s">
        <v>220</v>
      </c>
      <c r="C8424">
        <v>33.881999999999998</v>
      </c>
      <c r="D8424">
        <v>113.614</v>
      </c>
      <c r="E8424" s="1" t="s">
        <v>54</v>
      </c>
      <c r="F8424" t="s">
        <v>18180</v>
      </c>
      <c r="G8424">
        <v>22</v>
      </c>
      <c r="H8424">
        <v>1273</v>
      </c>
      <c r="I8424">
        <v>1249</v>
      </c>
    </row>
    <row r="8425" spans="1:9" hidden="1" x14ac:dyDescent="0.3">
      <c r="A8425" s="1" t="s">
        <v>215</v>
      </c>
      <c r="B8425" s="1" t="s">
        <v>220</v>
      </c>
      <c r="C8425">
        <v>33.881999999999998</v>
      </c>
      <c r="D8425">
        <v>113.614</v>
      </c>
      <c r="E8425" s="1" t="s">
        <v>21548</v>
      </c>
      <c r="F8425" t="s">
        <v>21710</v>
      </c>
      <c r="G8425">
        <v>22</v>
      </c>
      <c r="H8425">
        <v>1273</v>
      </c>
      <c r="I8425">
        <v>1249</v>
      </c>
    </row>
    <row r="8426" spans="1:9" hidden="1" x14ac:dyDescent="0.3">
      <c r="A8426" s="1" t="s">
        <v>215</v>
      </c>
      <c r="B8426" s="1" t="s">
        <v>221</v>
      </c>
      <c r="C8426">
        <v>29.183199999999999</v>
      </c>
      <c r="D8426">
        <v>120.0934</v>
      </c>
      <c r="E8426" s="1" t="s">
        <v>4</v>
      </c>
      <c r="F8426" t="s">
        <v>18181</v>
      </c>
      <c r="G8426">
        <v>0</v>
      </c>
      <c r="H8426">
        <v>10</v>
      </c>
      <c r="I8426">
        <v>0</v>
      </c>
    </row>
    <row r="8427" spans="1:9" hidden="1" x14ac:dyDescent="0.3">
      <c r="A8427" s="1" t="s">
        <v>215</v>
      </c>
      <c r="B8427" s="1" t="s">
        <v>221</v>
      </c>
      <c r="C8427">
        <v>29.183199999999999</v>
      </c>
      <c r="D8427">
        <v>120.0934</v>
      </c>
      <c r="E8427" s="1" t="s">
        <v>5</v>
      </c>
      <c r="F8427" t="s">
        <v>18182</v>
      </c>
      <c r="G8427">
        <v>0</v>
      </c>
      <c r="H8427">
        <v>27</v>
      </c>
      <c r="I8427">
        <v>0</v>
      </c>
    </row>
    <row r="8428" spans="1:9" hidden="1" x14ac:dyDescent="0.3">
      <c r="A8428" s="1" t="s">
        <v>215</v>
      </c>
      <c r="B8428" s="1" t="s">
        <v>221</v>
      </c>
      <c r="C8428">
        <v>29.183199999999999</v>
      </c>
      <c r="D8428">
        <v>120.0934</v>
      </c>
      <c r="E8428" s="1" t="s">
        <v>6</v>
      </c>
      <c r="F8428" t="s">
        <v>18183</v>
      </c>
      <c r="G8428">
        <v>0</v>
      </c>
      <c r="H8428">
        <v>43</v>
      </c>
      <c r="I8428">
        <v>1</v>
      </c>
    </row>
    <row r="8429" spans="1:9" hidden="1" x14ac:dyDescent="0.3">
      <c r="A8429" s="1" t="s">
        <v>215</v>
      </c>
      <c r="B8429" s="1" t="s">
        <v>221</v>
      </c>
      <c r="C8429">
        <v>29.183199999999999</v>
      </c>
      <c r="D8429">
        <v>120.0934</v>
      </c>
      <c r="E8429" s="1" t="s">
        <v>7</v>
      </c>
      <c r="F8429" t="s">
        <v>18184</v>
      </c>
      <c r="G8429">
        <v>0</v>
      </c>
      <c r="H8429">
        <v>62</v>
      </c>
      <c r="I8429">
        <v>1</v>
      </c>
    </row>
    <row r="8430" spans="1:9" hidden="1" x14ac:dyDescent="0.3">
      <c r="A8430" s="1" t="s">
        <v>215</v>
      </c>
      <c r="B8430" s="1" t="s">
        <v>221</v>
      </c>
      <c r="C8430">
        <v>29.183199999999999</v>
      </c>
      <c r="D8430">
        <v>120.0934</v>
      </c>
      <c r="E8430" s="1" t="s">
        <v>8</v>
      </c>
      <c r="F8430" t="s">
        <v>18185</v>
      </c>
      <c r="G8430">
        <v>0</v>
      </c>
      <c r="H8430">
        <v>104</v>
      </c>
      <c r="I8430">
        <v>1</v>
      </c>
    </row>
    <row r="8431" spans="1:9" hidden="1" x14ac:dyDescent="0.3">
      <c r="A8431" s="1" t="s">
        <v>215</v>
      </c>
      <c r="B8431" s="1" t="s">
        <v>221</v>
      </c>
      <c r="C8431">
        <v>29.183199999999999</v>
      </c>
      <c r="D8431">
        <v>120.0934</v>
      </c>
      <c r="E8431" s="1" t="s">
        <v>9</v>
      </c>
      <c r="F8431" t="s">
        <v>18186</v>
      </c>
      <c r="G8431">
        <v>0</v>
      </c>
      <c r="H8431">
        <v>128</v>
      </c>
      <c r="I8431">
        <v>1</v>
      </c>
    </row>
    <row r="8432" spans="1:9" hidden="1" x14ac:dyDescent="0.3">
      <c r="A8432" s="1" t="s">
        <v>215</v>
      </c>
      <c r="B8432" s="1" t="s">
        <v>221</v>
      </c>
      <c r="C8432">
        <v>29.183199999999999</v>
      </c>
      <c r="D8432">
        <v>120.0934</v>
      </c>
      <c r="E8432" s="1" t="s">
        <v>10</v>
      </c>
      <c r="F8432" t="s">
        <v>18187</v>
      </c>
      <c r="G8432">
        <v>0</v>
      </c>
      <c r="H8432">
        <v>173</v>
      </c>
      <c r="I8432">
        <v>3</v>
      </c>
    </row>
    <row r="8433" spans="1:9" hidden="1" x14ac:dyDescent="0.3">
      <c r="A8433" s="1" t="s">
        <v>215</v>
      </c>
      <c r="B8433" s="1" t="s">
        <v>221</v>
      </c>
      <c r="C8433">
        <v>29.183199999999999</v>
      </c>
      <c r="D8433">
        <v>120.0934</v>
      </c>
      <c r="E8433" s="1" t="s">
        <v>11</v>
      </c>
      <c r="F8433" t="s">
        <v>18188</v>
      </c>
      <c r="G8433">
        <v>0</v>
      </c>
      <c r="H8433">
        <v>296</v>
      </c>
      <c r="I8433">
        <v>3</v>
      </c>
    </row>
    <row r="8434" spans="1:9" hidden="1" x14ac:dyDescent="0.3">
      <c r="A8434" s="1" t="s">
        <v>215</v>
      </c>
      <c r="B8434" s="1" t="s">
        <v>221</v>
      </c>
      <c r="C8434">
        <v>29.183199999999999</v>
      </c>
      <c r="D8434">
        <v>120.0934</v>
      </c>
      <c r="E8434" s="1" t="s">
        <v>12</v>
      </c>
      <c r="F8434" t="s">
        <v>18189</v>
      </c>
      <c r="G8434">
        <v>0</v>
      </c>
      <c r="H8434">
        <v>428</v>
      </c>
      <c r="I8434">
        <v>4</v>
      </c>
    </row>
    <row r="8435" spans="1:9" hidden="1" x14ac:dyDescent="0.3">
      <c r="A8435" s="1" t="s">
        <v>215</v>
      </c>
      <c r="B8435" s="1" t="s">
        <v>221</v>
      </c>
      <c r="C8435">
        <v>29.183199999999999</v>
      </c>
      <c r="D8435">
        <v>120.0934</v>
      </c>
      <c r="E8435" s="1" t="s">
        <v>13</v>
      </c>
      <c r="F8435" t="s">
        <v>18190</v>
      </c>
      <c r="G8435">
        <v>0</v>
      </c>
      <c r="H8435">
        <v>538</v>
      </c>
      <c r="I8435">
        <v>14</v>
      </c>
    </row>
    <row r="8436" spans="1:9" hidden="1" x14ac:dyDescent="0.3">
      <c r="A8436" s="1" t="s">
        <v>215</v>
      </c>
      <c r="B8436" s="1" t="s">
        <v>221</v>
      </c>
      <c r="C8436">
        <v>29.183199999999999</v>
      </c>
      <c r="D8436">
        <v>120.0934</v>
      </c>
      <c r="E8436" s="1" t="s">
        <v>14</v>
      </c>
      <c r="F8436" t="s">
        <v>18191</v>
      </c>
      <c r="G8436">
        <v>0</v>
      </c>
      <c r="H8436">
        <v>599</v>
      </c>
      <c r="I8436">
        <v>21</v>
      </c>
    </row>
    <row r="8437" spans="1:9" hidden="1" x14ac:dyDescent="0.3">
      <c r="A8437" s="1" t="s">
        <v>215</v>
      </c>
      <c r="B8437" s="1" t="s">
        <v>221</v>
      </c>
      <c r="C8437">
        <v>29.183199999999999</v>
      </c>
      <c r="D8437">
        <v>120.0934</v>
      </c>
      <c r="E8437" s="1" t="s">
        <v>15</v>
      </c>
      <c r="F8437" t="s">
        <v>18192</v>
      </c>
      <c r="G8437">
        <v>0</v>
      </c>
      <c r="H8437">
        <v>661</v>
      </c>
      <c r="I8437">
        <v>32</v>
      </c>
    </row>
    <row r="8438" spans="1:9" hidden="1" x14ac:dyDescent="0.3">
      <c r="A8438" s="1" t="s">
        <v>215</v>
      </c>
      <c r="B8438" s="1" t="s">
        <v>221</v>
      </c>
      <c r="C8438">
        <v>29.183199999999999</v>
      </c>
      <c r="D8438">
        <v>120.0934</v>
      </c>
      <c r="E8438" s="1" t="s">
        <v>16</v>
      </c>
      <c r="F8438" t="s">
        <v>18193</v>
      </c>
      <c r="G8438">
        <v>0</v>
      </c>
      <c r="H8438">
        <v>724</v>
      </c>
      <c r="I8438">
        <v>43</v>
      </c>
    </row>
    <row r="8439" spans="1:9" hidden="1" x14ac:dyDescent="0.3">
      <c r="A8439" s="1" t="s">
        <v>215</v>
      </c>
      <c r="B8439" s="1" t="s">
        <v>221</v>
      </c>
      <c r="C8439">
        <v>29.183199999999999</v>
      </c>
      <c r="D8439">
        <v>120.0934</v>
      </c>
      <c r="E8439" s="1" t="s">
        <v>17</v>
      </c>
      <c r="F8439" t="s">
        <v>18194</v>
      </c>
      <c r="G8439">
        <v>0</v>
      </c>
      <c r="H8439">
        <v>829</v>
      </c>
      <c r="I8439">
        <v>62</v>
      </c>
    </row>
    <row r="8440" spans="1:9" hidden="1" x14ac:dyDescent="0.3">
      <c r="A8440" s="1" t="s">
        <v>215</v>
      </c>
      <c r="B8440" s="1" t="s">
        <v>221</v>
      </c>
      <c r="C8440">
        <v>29.183199999999999</v>
      </c>
      <c r="D8440">
        <v>120.0934</v>
      </c>
      <c r="E8440" s="1" t="s">
        <v>18</v>
      </c>
      <c r="F8440" t="s">
        <v>18195</v>
      </c>
      <c r="G8440">
        <v>0</v>
      </c>
      <c r="H8440">
        <v>895</v>
      </c>
      <c r="I8440">
        <v>78</v>
      </c>
    </row>
    <row r="8441" spans="1:9" hidden="1" x14ac:dyDescent="0.3">
      <c r="A8441" s="1" t="s">
        <v>215</v>
      </c>
      <c r="B8441" s="1" t="s">
        <v>221</v>
      </c>
      <c r="C8441">
        <v>29.183199999999999</v>
      </c>
      <c r="D8441">
        <v>120.0934</v>
      </c>
      <c r="E8441" s="1" t="s">
        <v>19</v>
      </c>
      <c r="F8441" t="s">
        <v>18196</v>
      </c>
      <c r="G8441">
        <v>0</v>
      </c>
      <c r="H8441">
        <v>954</v>
      </c>
      <c r="I8441">
        <v>94</v>
      </c>
    </row>
    <row r="8442" spans="1:9" hidden="1" x14ac:dyDescent="0.3">
      <c r="A8442" s="1" t="s">
        <v>215</v>
      </c>
      <c r="B8442" s="1" t="s">
        <v>221</v>
      </c>
      <c r="C8442">
        <v>29.183199999999999</v>
      </c>
      <c r="D8442">
        <v>120.0934</v>
      </c>
      <c r="E8442" s="1" t="s">
        <v>20</v>
      </c>
      <c r="F8442" t="s">
        <v>18197</v>
      </c>
      <c r="G8442">
        <v>0</v>
      </c>
      <c r="H8442">
        <v>1006</v>
      </c>
      <c r="I8442">
        <v>123</v>
      </c>
    </row>
    <row r="8443" spans="1:9" hidden="1" x14ac:dyDescent="0.3">
      <c r="A8443" s="1" t="s">
        <v>215</v>
      </c>
      <c r="B8443" s="1" t="s">
        <v>221</v>
      </c>
      <c r="C8443">
        <v>29.183199999999999</v>
      </c>
      <c r="D8443">
        <v>120.0934</v>
      </c>
      <c r="E8443" s="1" t="s">
        <v>21</v>
      </c>
      <c r="F8443" t="s">
        <v>18198</v>
      </c>
      <c r="G8443">
        <v>0</v>
      </c>
      <c r="H8443">
        <v>1048</v>
      </c>
      <c r="I8443">
        <v>175</v>
      </c>
    </row>
    <row r="8444" spans="1:9" hidden="1" x14ac:dyDescent="0.3">
      <c r="A8444" s="1" t="s">
        <v>215</v>
      </c>
      <c r="B8444" s="1" t="s">
        <v>221</v>
      </c>
      <c r="C8444">
        <v>29.183199999999999</v>
      </c>
      <c r="D8444">
        <v>120.0934</v>
      </c>
      <c r="E8444" s="1" t="s">
        <v>22</v>
      </c>
      <c r="F8444" t="s">
        <v>18199</v>
      </c>
      <c r="G8444">
        <v>0</v>
      </c>
      <c r="H8444">
        <v>1075</v>
      </c>
      <c r="I8444">
        <v>201</v>
      </c>
    </row>
    <row r="8445" spans="1:9" hidden="1" x14ac:dyDescent="0.3">
      <c r="A8445" s="1" t="s">
        <v>215</v>
      </c>
      <c r="B8445" s="1" t="s">
        <v>221</v>
      </c>
      <c r="C8445">
        <v>29.183199999999999</v>
      </c>
      <c r="D8445">
        <v>120.0934</v>
      </c>
      <c r="E8445" s="1" t="s">
        <v>23</v>
      </c>
      <c r="F8445" t="s">
        <v>18200</v>
      </c>
      <c r="G8445">
        <v>0</v>
      </c>
      <c r="H8445">
        <v>1092</v>
      </c>
      <c r="I8445">
        <v>242</v>
      </c>
    </row>
    <row r="8446" spans="1:9" hidden="1" x14ac:dyDescent="0.3">
      <c r="A8446" s="1" t="s">
        <v>215</v>
      </c>
      <c r="B8446" s="1" t="s">
        <v>221</v>
      </c>
      <c r="C8446">
        <v>29.183199999999999</v>
      </c>
      <c r="D8446">
        <v>120.0934</v>
      </c>
      <c r="E8446" s="1" t="s">
        <v>24</v>
      </c>
      <c r="F8446" t="s">
        <v>18201</v>
      </c>
      <c r="G8446">
        <v>0</v>
      </c>
      <c r="H8446">
        <v>1117</v>
      </c>
      <c r="I8446">
        <v>270</v>
      </c>
    </row>
    <row r="8447" spans="1:9" hidden="1" x14ac:dyDescent="0.3">
      <c r="A8447" s="1" t="s">
        <v>215</v>
      </c>
      <c r="B8447" s="1" t="s">
        <v>221</v>
      </c>
      <c r="C8447">
        <v>29.183199999999999</v>
      </c>
      <c r="D8447">
        <v>120.0934</v>
      </c>
      <c r="E8447" s="1" t="s">
        <v>25</v>
      </c>
      <c r="F8447" t="s">
        <v>18202</v>
      </c>
      <c r="G8447">
        <v>0</v>
      </c>
      <c r="H8447">
        <v>1131</v>
      </c>
      <c r="I8447">
        <v>321</v>
      </c>
    </row>
    <row r="8448" spans="1:9" hidden="1" x14ac:dyDescent="0.3">
      <c r="A8448" s="1" t="s">
        <v>215</v>
      </c>
      <c r="B8448" s="1" t="s">
        <v>221</v>
      </c>
      <c r="C8448">
        <v>29.183199999999999</v>
      </c>
      <c r="D8448">
        <v>120.0934</v>
      </c>
      <c r="E8448" s="1" t="s">
        <v>26</v>
      </c>
      <c r="F8448" t="s">
        <v>18203</v>
      </c>
      <c r="G8448">
        <v>0</v>
      </c>
      <c r="H8448">
        <v>1145</v>
      </c>
      <c r="I8448">
        <v>360</v>
      </c>
    </row>
    <row r="8449" spans="1:9" hidden="1" x14ac:dyDescent="0.3">
      <c r="A8449" s="1" t="s">
        <v>215</v>
      </c>
      <c r="B8449" s="1" t="s">
        <v>221</v>
      </c>
      <c r="C8449">
        <v>29.183199999999999</v>
      </c>
      <c r="D8449">
        <v>120.0934</v>
      </c>
      <c r="E8449" s="1" t="s">
        <v>27</v>
      </c>
      <c r="F8449" t="s">
        <v>18204</v>
      </c>
      <c r="G8449">
        <v>0</v>
      </c>
      <c r="H8449">
        <v>1155</v>
      </c>
      <c r="I8449">
        <v>403</v>
      </c>
    </row>
    <row r="8450" spans="1:9" hidden="1" x14ac:dyDescent="0.3">
      <c r="A8450" s="1" t="s">
        <v>215</v>
      </c>
      <c r="B8450" s="1" t="s">
        <v>221</v>
      </c>
      <c r="C8450">
        <v>29.183199999999999</v>
      </c>
      <c r="D8450">
        <v>120.0934</v>
      </c>
      <c r="E8450" s="1" t="s">
        <v>28</v>
      </c>
      <c r="F8450" t="s">
        <v>18205</v>
      </c>
      <c r="G8450">
        <v>0</v>
      </c>
      <c r="H8450">
        <v>1162</v>
      </c>
      <c r="I8450">
        <v>428</v>
      </c>
    </row>
    <row r="8451" spans="1:9" hidden="1" x14ac:dyDescent="0.3">
      <c r="A8451" s="1" t="s">
        <v>215</v>
      </c>
      <c r="B8451" s="1" t="s">
        <v>221</v>
      </c>
      <c r="C8451">
        <v>29.183199999999999</v>
      </c>
      <c r="D8451">
        <v>120.0934</v>
      </c>
      <c r="E8451" s="1" t="s">
        <v>29</v>
      </c>
      <c r="F8451" t="s">
        <v>18206</v>
      </c>
      <c r="G8451">
        <v>0</v>
      </c>
      <c r="H8451">
        <v>1167</v>
      </c>
      <c r="I8451">
        <v>456</v>
      </c>
    </row>
    <row r="8452" spans="1:9" hidden="1" x14ac:dyDescent="0.3">
      <c r="A8452" s="1" t="s">
        <v>215</v>
      </c>
      <c r="B8452" s="1" t="s">
        <v>221</v>
      </c>
      <c r="C8452">
        <v>29.183199999999999</v>
      </c>
      <c r="D8452">
        <v>120.0934</v>
      </c>
      <c r="E8452" s="1" t="s">
        <v>30</v>
      </c>
      <c r="F8452" t="s">
        <v>18207</v>
      </c>
      <c r="G8452">
        <v>0</v>
      </c>
      <c r="H8452">
        <v>1171</v>
      </c>
      <c r="I8452">
        <v>507</v>
      </c>
    </row>
    <row r="8453" spans="1:9" hidden="1" x14ac:dyDescent="0.3">
      <c r="A8453" s="1" t="s">
        <v>215</v>
      </c>
      <c r="B8453" s="1" t="s">
        <v>221</v>
      </c>
      <c r="C8453">
        <v>29.183199999999999</v>
      </c>
      <c r="D8453">
        <v>120.0934</v>
      </c>
      <c r="E8453" s="1" t="s">
        <v>31</v>
      </c>
      <c r="F8453" t="s">
        <v>18208</v>
      </c>
      <c r="G8453">
        <v>0</v>
      </c>
      <c r="H8453">
        <v>1172</v>
      </c>
      <c r="I8453">
        <v>535</v>
      </c>
    </row>
    <row r="8454" spans="1:9" hidden="1" x14ac:dyDescent="0.3">
      <c r="A8454" s="1" t="s">
        <v>215</v>
      </c>
      <c r="B8454" s="1" t="s">
        <v>221</v>
      </c>
      <c r="C8454">
        <v>29.183199999999999</v>
      </c>
      <c r="D8454">
        <v>120.0934</v>
      </c>
      <c r="E8454" s="1" t="s">
        <v>32</v>
      </c>
      <c r="F8454" t="s">
        <v>18209</v>
      </c>
      <c r="G8454">
        <v>0</v>
      </c>
      <c r="H8454">
        <v>1174</v>
      </c>
      <c r="I8454">
        <v>604</v>
      </c>
    </row>
    <row r="8455" spans="1:9" hidden="1" x14ac:dyDescent="0.3">
      <c r="A8455" s="1" t="s">
        <v>215</v>
      </c>
      <c r="B8455" s="1" t="s">
        <v>221</v>
      </c>
      <c r="C8455">
        <v>29.183199999999999</v>
      </c>
      <c r="D8455">
        <v>120.0934</v>
      </c>
      <c r="E8455" s="1" t="s">
        <v>33</v>
      </c>
      <c r="F8455" t="s">
        <v>18210</v>
      </c>
      <c r="G8455">
        <v>1</v>
      </c>
      <c r="H8455">
        <v>1175</v>
      </c>
      <c r="I8455">
        <v>633</v>
      </c>
    </row>
    <row r="8456" spans="1:9" hidden="1" x14ac:dyDescent="0.3">
      <c r="A8456" s="1" t="s">
        <v>215</v>
      </c>
      <c r="B8456" s="1" t="s">
        <v>221</v>
      </c>
      <c r="C8456">
        <v>29.183199999999999</v>
      </c>
      <c r="D8456">
        <v>120.0934</v>
      </c>
      <c r="E8456" s="1" t="s">
        <v>34</v>
      </c>
      <c r="F8456" t="s">
        <v>18211</v>
      </c>
      <c r="G8456">
        <v>1</v>
      </c>
      <c r="H8456">
        <v>1203</v>
      </c>
      <c r="I8456">
        <v>679</v>
      </c>
    </row>
    <row r="8457" spans="1:9" hidden="1" x14ac:dyDescent="0.3">
      <c r="A8457" s="1" t="s">
        <v>215</v>
      </c>
      <c r="B8457" s="1" t="s">
        <v>221</v>
      </c>
      <c r="C8457">
        <v>29.183199999999999</v>
      </c>
      <c r="D8457">
        <v>120.0934</v>
      </c>
      <c r="E8457" s="1" t="s">
        <v>35</v>
      </c>
      <c r="F8457" t="s">
        <v>18212</v>
      </c>
      <c r="G8457">
        <v>1</v>
      </c>
      <c r="H8457">
        <v>1205</v>
      </c>
      <c r="I8457">
        <v>719</v>
      </c>
    </row>
    <row r="8458" spans="1:9" hidden="1" x14ac:dyDescent="0.3">
      <c r="A8458" s="1" t="s">
        <v>215</v>
      </c>
      <c r="B8458" s="1" t="s">
        <v>221</v>
      </c>
      <c r="C8458">
        <v>29.183199999999999</v>
      </c>
      <c r="D8458">
        <v>120.0934</v>
      </c>
      <c r="E8458" s="1" t="s">
        <v>36</v>
      </c>
      <c r="F8458" t="s">
        <v>18213</v>
      </c>
      <c r="G8458">
        <v>1</v>
      </c>
      <c r="H8458">
        <v>1205</v>
      </c>
      <c r="I8458">
        <v>760</v>
      </c>
    </row>
    <row r="8459" spans="1:9" hidden="1" x14ac:dyDescent="0.3">
      <c r="A8459" s="1" t="s">
        <v>215</v>
      </c>
      <c r="B8459" s="1" t="s">
        <v>221</v>
      </c>
      <c r="C8459">
        <v>29.183199999999999</v>
      </c>
      <c r="D8459">
        <v>120.0934</v>
      </c>
      <c r="E8459" s="1" t="s">
        <v>37</v>
      </c>
      <c r="F8459" t="s">
        <v>18214</v>
      </c>
      <c r="G8459">
        <v>1</v>
      </c>
      <c r="H8459">
        <v>1205</v>
      </c>
      <c r="I8459">
        <v>782</v>
      </c>
    </row>
    <row r="8460" spans="1:9" hidden="1" x14ac:dyDescent="0.3">
      <c r="A8460" s="1" t="s">
        <v>215</v>
      </c>
      <c r="B8460" s="1" t="s">
        <v>221</v>
      </c>
      <c r="C8460">
        <v>29.183199999999999</v>
      </c>
      <c r="D8460">
        <v>120.0934</v>
      </c>
      <c r="E8460" s="1" t="s">
        <v>38</v>
      </c>
      <c r="F8460" t="s">
        <v>18215</v>
      </c>
      <c r="G8460">
        <v>1</v>
      </c>
      <c r="H8460">
        <v>1205</v>
      </c>
      <c r="I8460">
        <v>808</v>
      </c>
    </row>
    <row r="8461" spans="1:9" hidden="1" x14ac:dyDescent="0.3">
      <c r="A8461" s="1" t="s">
        <v>215</v>
      </c>
      <c r="B8461" s="1" t="s">
        <v>221</v>
      </c>
      <c r="C8461">
        <v>29.183199999999999</v>
      </c>
      <c r="D8461">
        <v>120.0934</v>
      </c>
      <c r="E8461" s="1" t="s">
        <v>39</v>
      </c>
      <c r="F8461" t="s">
        <v>18216</v>
      </c>
      <c r="G8461">
        <v>1</v>
      </c>
      <c r="H8461">
        <v>1205</v>
      </c>
      <c r="I8461">
        <v>867</v>
      </c>
    </row>
    <row r="8462" spans="1:9" hidden="1" x14ac:dyDescent="0.3">
      <c r="A8462" s="1" t="s">
        <v>215</v>
      </c>
      <c r="B8462" s="1" t="s">
        <v>221</v>
      </c>
      <c r="C8462">
        <v>29.183199999999999</v>
      </c>
      <c r="D8462">
        <v>120.0934</v>
      </c>
      <c r="E8462" s="1" t="s">
        <v>40</v>
      </c>
      <c r="F8462" t="s">
        <v>18217</v>
      </c>
      <c r="G8462">
        <v>1</v>
      </c>
      <c r="H8462">
        <v>1205</v>
      </c>
      <c r="I8462">
        <v>932</v>
      </c>
    </row>
    <row r="8463" spans="1:9" hidden="1" x14ac:dyDescent="0.3">
      <c r="A8463" s="1" t="s">
        <v>215</v>
      </c>
      <c r="B8463" s="1" t="s">
        <v>221</v>
      </c>
      <c r="C8463">
        <v>29.183199999999999</v>
      </c>
      <c r="D8463">
        <v>120.0934</v>
      </c>
      <c r="E8463" s="1" t="s">
        <v>41</v>
      </c>
      <c r="F8463" t="s">
        <v>18218</v>
      </c>
      <c r="G8463">
        <v>1</v>
      </c>
      <c r="H8463">
        <v>1205</v>
      </c>
      <c r="I8463">
        <v>975</v>
      </c>
    </row>
    <row r="8464" spans="1:9" hidden="1" x14ac:dyDescent="0.3">
      <c r="A8464" s="1" t="s">
        <v>215</v>
      </c>
      <c r="B8464" s="1" t="s">
        <v>221</v>
      </c>
      <c r="C8464">
        <v>29.183199999999999</v>
      </c>
      <c r="D8464">
        <v>120.0934</v>
      </c>
      <c r="E8464" s="1" t="s">
        <v>42</v>
      </c>
      <c r="F8464" t="s">
        <v>18219</v>
      </c>
      <c r="G8464">
        <v>1</v>
      </c>
      <c r="H8464">
        <v>1205</v>
      </c>
      <c r="I8464">
        <v>1016</v>
      </c>
    </row>
    <row r="8465" spans="1:9" hidden="1" x14ac:dyDescent="0.3">
      <c r="A8465" s="1" t="s">
        <v>215</v>
      </c>
      <c r="B8465" s="1" t="s">
        <v>221</v>
      </c>
      <c r="C8465">
        <v>29.183199999999999</v>
      </c>
      <c r="D8465">
        <v>120.0934</v>
      </c>
      <c r="E8465" s="1" t="s">
        <v>43</v>
      </c>
      <c r="F8465" t="s">
        <v>18220</v>
      </c>
      <c r="G8465">
        <v>1</v>
      </c>
      <c r="H8465">
        <v>1205</v>
      </c>
      <c r="I8465">
        <v>1046</v>
      </c>
    </row>
    <row r="8466" spans="1:9" hidden="1" x14ac:dyDescent="0.3">
      <c r="A8466" s="1" t="s">
        <v>215</v>
      </c>
      <c r="B8466" s="1" t="s">
        <v>221</v>
      </c>
      <c r="C8466">
        <v>29.183199999999999</v>
      </c>
      <c r="D8466">
        <v>120.0934</v>
      </c>
      <c r="E8466" s="1" t="s">
        <v>44</v>
      </c>
      <c r="F8466" t="s">
        <v>18221</v>
      </c>
      <c r="G8466">
        <v>1</v>
      </c>
      <c r="H8466">
        <v>1206</v>
      </c>
      <c r="I8466">
        <v>1069</v>
      </c>
    </row>
    <row r="8467" spans="1:9" hidden="1" x14ac:dyDescent="0.3">
      <c r="A8467" s="1" t="s">
        <v>215</v>
      </c>
      <c r="B8467" s="1" t="s">
        <v>221</v>
      </c>
      <c r="C8467">
        <v>29.183199999999999</v>
      </c>
      <c r="D8467">
        <v>120.0934</v>
      </c>
      <c r="E8467" s="1" t="s">
        <v>45</v>
      </c>
      <c r="F8467" t="s">
        <v>18222</v>
      </c>
      <c r="G8467">
        <v>1</v>
      </c>
      <c r="H8467">
        <v>1213</v>
      </c>
      <c r="I8467">
        <v>1093</v>
      </c>
    </row>
    <row r="8468" spans="1:9" hidden="1" x14ac:dyDescent="0.3">
      <c r="A8468" s="1" t="s">
        <v>215</v>
      </c>
      <c r="B8468" s="1" t="s">
        <v>221</v>
      </c>
      <c r="C8468">
        <v>29.183199999999999</v>
      </c>
      <c r="D8468">
        <v>120.0934</v>
      </c>
      <c r="E8468" s="1" t="s">
        <v>46</v>
      </c>
      <c r="F8468" t="s">
        <v>18223</v>
      </c>
      <c r="G8468">
        <v>1</v>
      </c>
      <c r="H8468">
        <v>1213</v>
      </c>
      <c r="I8468">
        <v>1114</v>
      </c>
    </row>
    <row r="8469" spans="1:9" hidden="1" x14ac:dyDescent="0.3">
      <c r="A8469" s="1" t="s">
        <v>215</v>
      </c>
      <c r="B8469" s="1" t="s">
        <v>221</v>
      </c>
      <c r="C8469">
        <v>29.183199999999999</v>
      </c>
      <c r="D8469">
        <v>120.0934</v>
      </c>
      <c r="E8469" s="1" t="s">
        <v>47</v>
      </c>
      <c r="F8469" t="s">
        <v>18224</v>
      </c>
      <c r="G8469">
        <v>1</v>
      </c>
      <c r="H8469">
        <v>1215</v>
      </c>
      <c r="I8469">
        <v>1124</v>
      </c>
    </row>
    <row r="8470" spans="1:9" hidden="1" x14ac:dyDescent="0.3">
      <c r="A8470" s="1" t="s">
        <v>215</v>
      </c>
      <c r="B8470" s="1" t="s">
        <v>221</v>
      </c>
      <c r="C8470">
        <v>29.183199999999999</v>
      </c>
      <c r="D8470">
        <v>120.0934</v>
      </c>
      <c r="E8470" s="1" t="s">
        <v>48</v>
      </c>
      <c r="F8470" t="s">
        <v>18225</v>
      </c>
      <c r="G8470">
        <v>1</v>
      </c>
      <c r="H8470">
        <v>1215</v>
      </c>
      <c r="I8470">
        <v>1147</v>
      </c>
    </row>
    <row r="8471" spans="1:9" hidden="1" x14ac:dyDescent="0.3">
      <c r="A8471" s="1" t="s">
        <v>215</v>
      </c>
      <c r="B8471" s="1" t="s">
        <v>221</v>
      </c>
      <c r="C8471">
        <v>29.183199999999999</v>
      </c>
      <c r="D8471">
        <v>120.0934</v>
      </c>
      <c r="E8471" s="1" t="s">
        <v>49</v>
      </c>
      <c r="F8471" t="s">
        <v>18226</v>
      </c>
      <c r="G8471">
        <v>1</v>
      </c>
      <c r="H8471">
        <v>1215</v>
      </c>
      <c r="I8471">
        <v>1154</v>
      </c>
    </row>
    <row r="8472" spans="1:9" hidden="1" x14ac:dyDescent="0.3">
      <c r="A8472" s="1" t="s">
        <v>215</v>
      </c>
      <c r="B8472" s="1" t="s">
        <v>221</v>
      </c>
      <c r="C8472">
        <v>29.183199999999999</v>
      </c>
      <c r="D8472">
        <v>120.0934</v>
      </c>
      <c r="E8472" s="1" t="s">
        <v>50</v>
      </c>
      <c r="F8472" t="s">
        <v>18227</v>
      </c>
      <c r="G8472">
        <v>1</v>
      </c>
      <c r="H8472">
        <v>1215</v>
      </c>
      <c r="I8472">
        <v>1161</v>
      </c>
    </row>
    <row r="8473" spans="1:9" hidden="1" x14ac:dyDescent="0.3">
      <c r="A8473" s="1" t="s">
        <v>215</v>
      </c>
      <c r="B8473" s="1" t="s">
        <v>221</v>
      </c>
      <c r="C8473">
        <v>29.183199999999999</v>
      </c>
      <c r="D8473">
        <v>120.0934</v>
      </c>
      <c r="E8473" s="1" t="s">
        <v>51</v>
      </c>
      <c r="F8473" t="s">
        <v>18228</v>
      </c>
      <c r="G8473">
        <v>1</v>
      </c>
      <c r="H8473">
        <v>1215</v>
      </c>
      <c r="I8473">
        <v>1176</v>
      </c>
    </row>
    <row r="8474" spans="1:9" hidden="1" x14ac:dyDescent="0.3">
      <c r="A8474" s="1" t="s">
        <v>215</v>
      </c>
      <c r="B8474" s="1" t="s">
        <v>221</v>
      </c>
      <c r="C8474">
        <v>29.183199999999999</v>
      </c>
      <c r="D8474">
        <v>120.0934</v>
      </c>
      <c r="E8474" s="1" t="s">
        <v>52</v>
      </c>
      <c r="F8474" t="s">
        <v>18229</v>
      </c>
      <c r="G8474">
        <v>1</v>
      </c>
      <c r="H8474">
        <v>1215</v>
      </c>
      <c r="I8474">
        <v>1191</v>
      </c>
    </row>
    <row r="8475" spans="1:9" hidden="1" x14ac:dyDescent="0.3">
      <c r="A8475" s="1" t="s">
        <v>215</v>
      </c>
      <c r="B8475" s="1" t="s">
        <v>221</v>
      </c>
      <c r="C8475">
        <v>29.183199999999999</v>
      </c>
      <c r="D8475">
        <v>120.0934</v>
      </c>
      <c r="E8475" s="1" t="s">
        <v>53</v>
      </c>
      <c r="F8475" t="s">
        <v>18230</v>
      </c>
      <c r="G8475">
        <v>1</v>
      </c>
      <c r="H8475">
        <v>1215</v>
      </c>
      <c r="I8475">
        <v>1195</v>
      </c>
    </row>
    <row r="8476" spans="1:9" hidden="1" x14ac:dyDescent="0.3">
      <c r="A8476" s="1" t="s">
        <v>215</v>
      </c>
      <c r="B8476" s="1" t="s">
        <v>221</v>
      </c>
      <c r="C8476">
        <v>29.183199999999999</v>
      </c>
      <c r="D8476">
        <v>120.0934</v>
      </c>
      <c r="E8476" s="1" t="s">
        <v>54</v>
      </c>
      <c r="F8476" t="s">
        <v>18231</v>
      </c>
      <c r="G8476">
        <v>1</v>
      </c>
      <c r="H8476">
        <v>1215</v>
      </c>
      <c r="I8476">
        <v>1197</v>
      </c>
    </row>
    <row r="8477" spans="1:9" hidden="1" x14ac:dyDescent="0.3">
      <c r="A8477" s="1" t="s">
        <v>215</v>
      </c>
      <c r="B8477" s="1" t="s">
        <v>221</v>
      </c>
      <c r="C8477">
        <v>29.183199999999999</v>
      </c>
      <c r="D8477">
        <v>120.0934</v>
      </c>
      <c r="E8477" s="1" t="s">
        <v>21548</v>
      </c>
      <c r="F8477" t="s">
        <v>21711</v>
      </c>
      <c r="G8477">
        <v>1</v>
      </c>
      <c r="H8477">
        <v>1215</v>
      </c>
      <c r="I8477">
        <v>1197</v>
      </c>
    </row>
    <row r="8478" spans="1:9" hidden="1" x14ac:dyDescent="0.3">
      <c r="A8478" s="1" t="s">
        <v>215</v>
      </c>
      <c r="B8478" s="1" t="s">
        <v>222</v>
      </c>
      <c r="C8478">
        <v>27.610399999999998</v>
      </c>
      <c r="D8478">
        <v>111.7088</v>
      </c>
      <c r="E8478" s="1" t="s">
        <v>4</v>
      </c>
      <c r="F8478" t="s">
        <v>18232</v>
      </c>
      <c r="G8478">
        <v>0</v>
      </c>
      <c r="H8478">
        <v>4</v>
      </c>
      <c r="I8478">
        <v>0</v>
      </c>
    </row>
    <row r="8479" spans="1:9" hidden="1" x14ac:dyDescent="0.3">
      <c r="A8479" s="1" t="s">
        <v>215</v>
      </c>
      <c r="B8479" s="1" t="s">
        <v>222</v>
      </c>
      <c r="C8479">
        <v>27.610399999999998</v>
      </c>
      <c r="D8479">
        <v>111.7088</v>
      </c>
      <c r="E8479" s="1" t="s">
        <v>5</v>
      </c>
      <c r="F8479" t="s">
        <v>18233</v>
      </c>
      <c r="G8479">
        <v>0</v>
      </c>
      <c r="H8479">
        <v>9</v>
      </c>
      <c r="I8479">
        <v>0</v>
      </c>
    </row>
    <row r="8480" spans="1:9" hidden="1" x14ac:dyDescent="0.3">
      <c r="A8480" s="1" t="s">
        <v>215</v>
      </c>
      <c r="B8480" s="1" t="s">
        <v>222</v>
      </c>
      <c r="C8480">
        <v>27.610399999999998</v>
      </c>
      <c r="D8480">
        <v>111.7088</v>
      </c>
      <c r="E8480" s="1" t="s">
        <v>6</v>
      </c>
      <c r="F8480" t="s">
        <v>18234</v>
      </c>
      <c r="G8480">
        <v>0</v>
      </c>
      <c r="H8480">
        <v>24</v>
      </c>
      <c r="I8480">
        <v>0</v>
      </c>
    </row>
    <row r="8481" spans="1:9" hidden="1" x14ac:dyDescent="0.3">
      <c r="A8481" s="1" t="s">
        <v>215</v>
      </c>
      <c r="B8481" s="1" t="s">
        <v>222</v>
      </c>
      <c r="C8481">
        <v>27.610399999999998</v>
      </c>
      <c r="D8481">
        <v>111.7088</v>
      </c>
      <c r="E8481" s="1" t="s">
        <v>7</v>
      </c>
      <c r="F8481" t="s">
        <v>18235</v>
      </c>
      <c r="G8481">
        <v>0</v>
      </c>
      <c r="H8481">
        <v>43</v>
      </c>
      <c r="I8481">
        <v>0</v>
      </c>
    </row>
    <row r="8482" spans="1:9" hidden="1" x14ac:dyDescent="0.3">
      <c r="A8482" s="1" t="s">
        <v>215</v>
      </c>
      <c r="B8482" s="1" t="s">
        <v>222</v>
      </c>
      <c r="C8482">
        <v>27.610399999999998</v>
      </c>
      <c r="D8482">
        <v>111.7088</v>
      </c>
      <c r="E8482" s="1" t="s">
        <v>8</v>
      </c>
      <c r="F8482" t="s">
        <v>18236</v>
      </c>
      <c r="G8482">
        <v>0</v>
      </c>
      <c r="H8482">
        <v>69</v>
      </c>
      <c r="I8482">
        <v>0</v>
      </c>
    </row>
    <row r="8483" spans="1:9" hidden="1" x14ac:dyDescent="0.3">
      <c r="A8483" s="1" t="s">
        <v>215</v>
      </c>
      <c r="B8483" s="1" t="s">
        <v>222</v>
      </c>
      <c r="C8483">
        <v>27.610399999999998</v>
      </c>
      <c r="D8483">
        <v>111.7088</v>
      </c>
      <c r="E8483" s="1" t="s">
        <v>9</v>
      </c>
      <c r="F8483" t="s">
        <v>18237</v>
      </c>
      <c r="G8483">
        <v>0</v>
      </c>
      <c r="H8483">
        <v>100</v>
      </c>
      <c r="I8483">
        <v>0</v>
      </c>
    </row>
    <row r="8484" spans="1:9" hidden="1" x14ac:dyDescent="0.3">
      <c r="A8484" s="1" t="s">
        <v>215</v>
      </c>
      <c r="B8484" s="1" t="s">
        <v>222</v>
      </c>
      <c r="C8484">
        <v>27.610399999999998</v>
      </c>
      <c r="D8484">
        <v>111.7088</v>
      </c>
      <c r="E8484" s="1" t="s">
        <v>10</v>
      </c>
      <c r="F8484" t="s">
        <v>18238</v>
      </c>
      <c r="G8484">
        <v>0</v>
      </c>
      <c r="H8484">
        <v>143</v>
      </c>
      <c r="I8484">
        <v>0</v>
      </c>
    </row>
    <row r="8485" spans="1:9" hidden="1" x14ac:dyDescent="0.3">
      <c r="A8485" s="1" t="s">
        <v>215</v>
      </c>
      <c r="B8485" s="1" t="s">
        <v>222</v>
      </c>
      <c r="C8485">
        <v>27.610399999999998</v>
      </c>
      <c r="D8485">
        <v>111.7088</v>
      </c>
      <c r="E8485" s="1" t="s">
        <v>11</v>
      </c>
      <c r="F8485" t="s">
        <v>18239</v>
      </c>
      <c r="G8485">
        <v>0</v>
      </c>
      <c r="H8485">
        <v>221</v>
      </c>
      <c r="I8485">
        <v>0</v>
      </c>
    </row>
    <row r="8486" spans="1:9" hidden="1" x14ac:dyDescent="0.3">
      <c r="A8486" s="1" t="s">
        <v>215</v>
      </c>
      <c r="B8486" s="1" t="s">
        <v>222</v>
      </c>
      <c r="C8486">
        <v>27.610399999999998</v>
      </c>
      <c r="D8486">
        <v>111.7088</v>
      </c>
      <c r="E8486" s="1" t="s">
        <v>12</v>
      </c>
      <c r="F8486" t="s">
        <v>18240</v>
      </c>
      <c r="G8486">
        <v>0</v>
      </c>
      <c r="H8486">
        <v>277</v>
      </c>
      <c r="I8486">
        <v>2</v>
      </c>
    </row>
    <row r="8487" spans="1:9" hidden="1" x14ac:dyDescent="0.3">
      <c r="A8487" s="1" t="s">
        <v>215</v>
      </c>
      <c r="B8487" s="1" t="s">
        <v>222</v>
      </c>
      <c r="C8487">
        <v>27.610399999999998</v>
      </c>
      <c r="D8487">
        <v>111.7088</v>
      </c>
      <c r="E8487" s="1" t="s">
        <v>13</v>
      </c>
      <c r="F8487" t="s">
        <v>18241</v>
      </c>
      <c r="G8487">
        <v>0</v>
      </c>
      <c r="H8487">
        <v>332</v>
      </c>
      <c r="I8487">
        <v>2</v>
      </c>
    </row>
    <row r="8488" spans="1:9" hidden="1" x14ac:dyDescent="0.3">
      <c r="A8488" s="1" t="s">
        <v>215</v>
      </c>
      <c r="B8488" s="1" t="s">
        <v>222</v>
      </c>
      <c r="C8488">
        <v>27.610399999999998</v>
      </c>
      <c r="D8488">
        <v>111.7088</v>
      </c>
      <c r="E8488" s="1" t="s">
        <v>14</v>
      </c>
      <c r="F8488" t="s">
        <v>18242</v>
      </c>
      <c r="G8488">
        <v>0</v>
      </c>
      <c r="H8488">
        <v>389</v>
      </c>
      <c r="I8488">
        <v>8</v>
      </c>
    </row>
    <row r="8489" spans="1:9" hidden="1" x14ac:dyDescent="0.3">
      <c r="A8489" s="1" t="s">
        <v>215</v>
      </c>
      <c r="B8489" s="1" t="s">
        <v>222</v>
      </c>
      <c r="C8489">
        <v>27.610399999999998</v>
      </c>
      <c r="D8489">
        <v>111.7088</v>
      </c>
      <c r="E8489" s="1" t="s">
        <v>15</v>
      </c>
      <c r="F8489" t="s">
        <v>18243</v>
      </c>
      <c r="G8489">
        <v>0</v>
      </c>
      <c r="H8489">
        <v>463</v>
      </c>
      <c r="I8489">
        <v>16</v>
      </c>
    </row>
    <row r="8490" spans="1:9" hidden="1" x14ac:dyDescent="0.3">
      <c r="A8490" s="1" t="s">
        <v>215</v>
      </c>
      <c r="B8490" s="1" t="s">
        <v>222</v>
      </c>
      <c r="C8490">
        <v>27.610399999999998</v>
      </c>
      <c r="D8490">
        <v>111.7088</v>
      </c>
      <c r="E8490" s="1" t="s">
        <v>16</v>
      </c>
      <c r="F8490" t="s">
        <v>18244</v>
      </c>
      <c r="G8490">
        <v>0</v>
      </c>
      <c r="H8490">
        <v>521</v>
      </c>
      <c r="I8490">
        <v>22</v>
      </c>
    </row>
    <row r="8491" spans="1:9" hidden="1" x14ac:dyDescent="0.3">
      <c r="A8491" s="1" t="s">
        <v>215</v>
      </c>
      <c r="B8491" s="1" t="s">
        <v>222</v>
      </c>
      <c r="C8491">
        <v>27.610399999999998</v>
      </c>
      <c r="D8491">
        <v>111.7088</v>
      </c>
      <c r="E8491" s="1" t="s">
        <v>17</v>
      </c>
      <c r="F8491" t="s">
        <v>18245</v>
      </c>
      <c r="G8491">
        <v>0</v>
      </c>
      <c r="H8491">
        <v>593</v>
      </c>
      <c r="I8491">
        <v>31</v>
      </c>
    </row>
    <row r="8492" spans="1:9" hidden="1" x14ac:dyDescent="0.3">
      <c r="A8492" s="1" t="s">
        <v>215</v>
      </c>
      <c r="B8492" s="1" t="s">
        <v>222</v>
      </c>
      <c r="C8492">
        <v>27.610399999999998</v>
      </c>
      <c r="D8492">
        <v>111.7088</v>
      </c>
      <c r="E8492" s="1" t="s">
        <v>18</v>
      </c>
      <c r="F8492" t="s">
        <v>18246</v>
      </c>
      <c r="G8492">
        <v>0</v>
      </c>
      <c r="H8492">
        <v>661</v>
      </c>
      <c r="I8492">
        <v>54</v>
      </c>
    </row>
    <row r="8493" spans="1:9" hidden="1" x14ac:dyDescent="0.3">
      <c r="A8493" s="1" t="s">
        <v>215</v>
      </c>
      <c r="B8493" s="1" t="s">
        <v>222</v>
      </c>
      <c r="C8493">
        <v>27.610399999999998</v>
      </c>
      <c r="D8493">
        <v>111.7088</v>
      </c>
      <c r="E8493" s="1" t="s">
        <v>19</v>
      </c>
      <c r="F8493" t="s">
        <v>18247</v>
      </c>
      <c r="G8493">
        <v>0</v>
      </c>
      <c r="H8493">
        <v>711</v>
      </c>
      <c r="I8493">
        <v>81</v>
      </c>
    </row>
    <row r="8494" spans="1:9" hidden="1" x14ac:dyDescent="0.3">
      <c r="A8494" s="1" t="s">
        <v>215</v>
      </c>
      <c r="B8494" s="1" t="s">
        <v>222</v>
      </c>
      <c r="C8494">
        <v>27.610399999999998</v>
      </c>
      <c r="D8494">
        <v>111.7088</v>
      </c>
      <c r="E8494" s="1" t="s">
        <v>20</v>
      </c>
      <c r="F8494" t="s">
        <v>18248</v>
      </c>
      <c r="G8494">
        <v>0</v>
      </c>
      <c r="H8494">
        <v>772</v>
      </c>
      <c r="I8494">
        <v>112</v>
      </c>
    </row>
    <row r="8495" spans="1:9" hidden="1" x14ac:dyDescent="0.3">
      <c r="A8495" s="1" t="s">
        <v>215</v>
      </c>
      <c r="B8495" s="1" t="s">
        <v>222</v>
      </c>
      <c r="C8495">
        <v>27.610399999999998</v>
      </c>
      <c r="D8495">
        <v>111.7088</v>
      </c>
      <c r="E8495" s="1" t="s">
        <v>21</v>
      </c>
      <c r="F8495" t="s">
        <v>18249</v>
      </c>
      <c r="G8495">
        <v>1</v>
      </c>
      <c r="H8495">
        <v>803</v>
      </c>
      <c r="I8495">
        <v>156</v>
      </c>
    </row>
    <row r="8496" spans="1:9" hidden="1" x14ac:dyDescent="0.3">
      <c r="A8496" s="1" t="s">
        <v>215</v>
      </c>
      <c r="B8496" s="1" t="s">
        <v>222</v>
      </c>
      <c r="C8496">
        <v>27.610399999999998</v>
      </c>
      <c r="D8496">
        <v>111.7088</v>
      </c>
      <c r="E8496" s="1" t="s">
        <v>22</v>
      </c>
      <c r="F8496" t="s">
        <v>18250</v>
      </c>
      <c r="G8496">
        <v>1</v>
      </c>
      <c r="H8496">
        <v>838</v>
      </c>
      <c r="I8496">
        <v>186</v>
      </c>
    </row>
    <row r="8497" spans="1:9" hidden="1" x14ac:dyDescent="0.3">
      <c r="A8497" s="1" t="s">
        <v>215</v>
      </c>
      <c r="B8497" s="1" t="s">
        <v>222</v>
      </c>
      <c r="C8497">
        <v>27.610399999999998</v>
      </c>
      <c r="D8497">
        <v>111.7088</v>
      </c>
      <c r="E8497" s="1" t="s">
        <v>23</v>
      </c>
      <c r="F8497" t="s">
        <v>18251</v>
      </c>
      <c r="G8497">
        <v>1</v>
      </c>
      <c r="H8497">
        <v>879</v>
      </c>
      <c r="I8497">
        <v>208</v>
      </c>
    </row>
    <row r="8498" spans="1:9" hidden="1" x14ac:dyDescent="0.3">
      <c r="A8498" s="1" t="s">
        <v>215</v>
      </c>
      <c r="B8498" s="1" t="s">
        <v>222</v>
      </c>
      <c r="C8498">
        <v>27.610399999999998</v>
      </c>
      <c r="D8498">
        <v>111.7088</v>
      </c>
      <c r="E8498" s="1" t="s">
        <v>24</v>
      </c>
      <c r="F8498" t="s">
        <v>18252</v>
      </c>
      <c r="G8498">
        <v>1</v>
      </c>
      <c r="H8498">
        <v>912</v>
      </c>
      <c r="I8498">
        <v>247</v>
      </c>
    </row>
    <row r="8499" spans="1:9" hidden="1" x14ac:dyDescent="0.3">
      <c r="A8499" s="1" t="s">
        <v>215</v>
      </c>
      <c r="B8499" s="1" t="s">
        <v>222</v>
      </c>
      <c r="C8499">
        <v>27.610399999999998</v>
      </c>
      <c r="D8499">
        <v>111.7088</v>
      </c>
      <c r="E8499" s="1" t="s">
        <v>25</v>
      </c>
      <c r="F8499" t="s">
        <v>18253</v>
      </c>
      <c r="G8499">
        <v>2</v>
      </c>
      <c r="H8499">
        <v>946</v>
      </c>
      <c r="I8499">
        <v>304</v>
      </c>
    </row>
    <row r="8500" spans="1:9" hidden="1" x14ac:dyDescent="0.3">
      <c r="A8500" s="1" t="s">
        <v>215</v>
      </c>
      <c r="B8500" s="1" t="s">
        <v>222</v>
      </c>
      <c r="C8500">
        <v>27.610399999999998</v>
      </c>
      <c r="D8500">
        <v>111.7088</v>
      </c>
      <c r="E8500" s="1" t="s">
        <v>26</v>
      </c>
      <c r="F8500" t="s">
        <v>18254</v>
      </c>
      <c r="G8500">
        <v>2</v>
      </c>
      <c r="H8500">
        <v>968</v>
      </c>
      <c r="I8500">
        <v>339</v>
      </c>
    </row>
    <row r="8501" spans="1:9" hidden="1" x14ac:dyDescent="0.3">
      <c r="A8501" s="1" t="s">
        <v>215</v>
      </c>
      <c r="B8501" s="1" t="s">
        <v>222</v>
      </c>
      <c r="C8501">
        <v>27.610399999999998</v>
      </c>
      <c r="D8501">
        <v>111.7088</v>
      </c>
      <c r="E8501" s="1" t="s">
        <v>27</v>
      </c>
      <c r="F8501" t="s">
        <v>18255</v>
      </c>
      <c r="G8501">
        <v>2</v>
      </c>
      <c r="H8501">
        <v>988</v>
      </c>
      <c r="I8501">
        <v>364</v>
      </c>
    </row>
    <row r="8502" spans="1:9" hidden="1" x14ac:dyDescent="0.3">
      <c r="A8502" s="1" t="s">
        <v>215</v>
      </c>
      <c r="B8502" s="1" t="s">
        <v>222</v>
      </c>
      <c r="C8502">
        <v>27.610399999999998</v>
      </c>
      <c r="D8502">
        <v>111.7088</v>
      </c>
      <c r="E8502" s="1" t="s">
        <v>28</v>
      </c>
      <c r="F8502" t="s">
        <v>18256</v>
      </c>
      <c r="G8502">
        <v>2</v>
      </c>
      <c r="H8502">
        <v>1001</v>
      </c>
      <c r="I8502">
        <v>425</v>
      </c>
    </row>
    <row r="8503" spans="1:9" hidden="1" x14ac:dyDescent="0.3">
      <c r="A8503" s="1" t="s">
        <v>215</v>
      </c>
      <c r="B8503" s="1" t="s">
        <v>222</v>
      </c>
      <c r="C8503">
        <v>27.610399999999998</v>
      </c>
      <c r="D8503">
        <v>111.7088</v>
      </c>
      <c r="E8503" s="1" t="s">
        <v>29</v>
      </c>
      <c r="F8503" t="s">
        <v>18257</v>
      </c>
      <c r="G8503">
        <v>3</v>
      </c>
      <c r="H8503">
        <v>1004</v>
      </c>
      <c r="I8503">
        <v>464</v>
      </c>
    </row>
    <row r="8504" spans="1:9" hidden="1" x14ac:dyDescent="0.3">
      <c r="A8504" s="1" t="s">
        <v>215</v>
      </c>
      <c r="B8504" s="1" t="s">
        <v>222</v>
      </c>
      <c r="C8504">
        <v>27.610399999999998</v>
      </c>
      <c r="D8504">
        <v>111.7088</v>
      </c>
      <c r="E8504" s="1" t="s">
        <v>30</v>
      </c>
      <c r="F8504" t="s">
        <v>18258</v>
      </c>
      <c r="G8504">
        <v>3</v>
      </c>
      <c r="H8504">
        <v>1006</v>
      </c>
      <c r="I8504">
        <v>498</v>
      </c>
    </row>
    <row r="8505" spans="1:9" hidden="1" x14ac:dyDescent="0.3">
      <c r="A8505" s="1" t="s">
        <v>215</v>
      </c>
      <c r="B8505" s="1" t="s">
        <v>222</v>
      </c>
      <c r="C8505">
        <v>27.610399999999998</v>
      </c>
      <c r="D8505">
        <v>111.7088</v>
      </c>
      <c r="E8505" s="1" t="s">
        <v>31</v>
      </c>
      <c r="F8505" t="s">
        <v>18259</v>
      </c>
      <c r="G8505">
        <v>4</v>
      </c>
      <c r="H8505">
        <v>1007</v>
      </c>
      <c r="I8505">
        <v>527</v>
      </c>
    </row>
    <row r="8506" spans="1:9" hidden="1" x14ac:dyDescent="0.3">
      <c r="A8506" s="1" t="s">
        <v>215</v>
      </c>
      <c r="B8506" s="1" t="s">
        <v>222</v>
      </c>
      <c r="C8506">
        <v>27.610399999999998</v>
      </c>
      <c r="D8506">
        <v>111.7088</v>
      </c>
      <c r="E8506" s="1" t="s">
        <v>32</v>
      </c>
      <c r="F8506" t="s">
        <v>18260</v>
      </c>
      <c r="G8506">
        <v>4</v>
      </c>
      <c r="H8506">
        <v>1008</v>
      </c>
      <c r="I8506">
        <v>561</v>
      </c>
    </row>
    <row r="8507" spans="1:9" hidden="1" x14ac:dyDescent="0.3">
      <c r="A8507" s="1" t="s">
        <v>215</v>
      </c>
      <c r="B8507" s="1" t="s">
        <v>222</v>
      </c>
      <c r="C8507">
        <v>27.610399999999998</v>
      </c>
      <c r="D8507">
        <v>111.7088</v>
      </c>
      <c r="E8507" s="1" t="s">
        <v>33</v>
      </c>
      <c r="F8507" t="s">
        <v>18261</v>
      </c>
      <c r="G8507">
        <v>4</v>
      </c>
      <c r="H8507">
        <v>1010</v>
      </c>
      <c r="I8507">
        <v>634</v>
      </c>
    </row>
    <row r="8508" spans="1:9" hidden="1" x14ac:dyDescent="0.3">
      <c r="A8508" s="1" t="s">
        <v>215</v>
      </c>
      <c r="B8508" s="1" t="s">
        <v>222</v>
      </c>
      <c r="C8508">
        <v>27.610399999999998</v>
      </c>
      <c r="D8508">
        <v>111.7088</v>
      </c>
      <c r="E8508" s="1" t="s">
        <v>34</v>
      </c>
      <c r="F8508" t="s">
        <v>18262</v>
      </c>
      <c r="G8508">
        <v>4</v>
      </c>
      <c r="H8508">
        <v>1011</v>
      </c>
      <c r="I8508">
        <v>661</v>
      </c>
    </row>
    <row r="8509" spans="1:9" hidden="1" x14ac:dyDescent="0.3">
      <c r="A8509" s="1" t="s">
        <v>215</v>
      </c>
      <c r="B8509" s="1" t="s">
        <v>222</v>
      </c>
      <c r="C8509">
        <v>27.610399999999998</v>
      </c>
      <c r="D8509">
        <v>111.7088</v>
      </c>
      <c r="E8509" s="1" t="s">
        <v>35</v>
      </c>
      <c r="F8509" t="s">
        <v>18263</v>
      </c>
      <c r="G8509">
        <v>4</v>
      </c>
      <c r="H8509">
        <v>1013</v>
      </c>
      <c r="I8509">
        <v>692</v>
      </c>
    </row>
    <row r="8510" spans="1:9" hidden="1" x14ac:dyDescent="0.3">
      <c r="A8510" s="1" t="s">
        <v>215</v>
      </c>
      <c r="B8510" s="1" t="s">
        <v>222</v>
      </c>
      <c r="C8510">
        <v>27.610399999999998</v>
      </c>
      <c r="D8510">
        <v>111.7088</v>
      </c>
      <c r="E8510" s="1" t="s">
        <v>36</v>
      </c>
      <c r="F8510" t="s">
        <v>18264</v>
      </c>
      <c r="G8510">
        <v>4</v>
      </c>
      <c r="H8510">
        <v>1016</v>
      </c>
      <c r="I8510">
        <v>714</v>
      </c>
    </row>
    <row r="8511" spans="1:9" hidden="1" x14ac:dyDescent="0.3">
      <c r="A8511" s="1" t="s">
        <v>215</v>
      </c>
      <c r="B8511" s="1" t="s">
        <v>222</v>
      </c>
      <c r="C8511">
        <v>27.610399999999998</v>
      </c>
      <c r="D8511">
        <v>111.7088</v>
      </c>
      <c r="E8511" s="1" t="s">
        <v>37</v>
      </c>
      <c r="F8511" t="s">
        <v>18265</v>
      </c>
      <c r="G8511">
        <v>4</v>
      </c>
      <c r="H8511">
        <v>1016</v>
      </c>
      <c r="I8511">
        <v>731</v>
      </c>
    </row>
    <row r="8512" spans="1:9" hidden="1" x14ac:dyDescent="0.3">
      <c r="A8512" s="1" t="s">
        <v>215</v>
      </c>
      <c r="B8512" s="1" t="s">
        <v>222</v>
      </c>
      <c r="C8512">
        <v>27.610399999999998</v>
      </c>
      <c r="D8512">
        <v>111.7088</v>
      </c>
      <c r="E8512" s="1" t="s">
        <v>38</v>
      </c>
      <c r="F8512" t="s">
        <v>18266</v>
      </c>
      <c r="G8512">
        <v>4</v>
      </c>
      <c r="H8512">
        <v>1016</v>
      </c>
      <c r="I8512">
        <v>768</v>
      </c>
    </row>
    <row r="8513" spans="1:9" hidden="1" x14ac:dyDescent="0.3">
      <c r="A8513" s="1" t="s">
        <v>215</v>
      </c>
      <c r="B8513" s="1" t="s">
        <v>222</v>
      </c>
      <c r="C8513">
        <v>27.610399999999998</v>
      </c>
      <c r="D8513">
        <v>111.7088</v>
      </c>
      <c r="E8513" s="1" t="s">
        <v>39</v>
      </c>
      <c r="F8513" t="s">
        <v>18267</v>
      </c>
      <c r="G8513">
        <v>4</v>
      </c>
      <c r="H8513">
        <v>1016</v>
      </c>
      <c r="I8513">
        <v>783</v>
      </c>
    </row>
    <row r="8514" spans="1:9" hidden="1" x14ac:dyDescent="0.3">
      <c r="A8514" s="1" t="s">
        <v>215</v>
      </c>
      <c r="B8514" s="1" t="s">
        <v>222</v>
      </c>
      <c r="C8514">
        <v>27.610399999999998</v>
      </c>
      <c r="D8514">
        <v>111.7088</v>
      </c>
      <c r="E8514" s="1" t="s">
        <v>40</v>
      </c>
      <c r="F8514" t="s">
        <v>18268</v>
      </c>
      <c r="G8514">
        <v>4</v>
      </c>
      <c r="H8514">
        <v>1017</v>
      </c>
      <c r="I8514">
        <v>804</v>
      </c>
    </row>
    <row r="8515" spans="1:9" hidden="1" x14ac:dyDescent="0.3">
      <c r="A8515" s="1" t="s">
        <v>215</v>
      </c>
      <c r="B8515" s="1" t="s">
        <v>222</v>
      </c>
      <c r="C8515">
        <v>27.610399999999998</v>
      </c>
      <c r="D8515">
        <v>111.7088</v>
      </c>
      <c r="E8515" s="1" t="s">
        <v>41</v>
      </c>
      <c r="F8515" t="s">
        <v>18269</v>
      </c>
      <c r="G8515">
        <v>4</v>
      </c>
      <c r="H8515">
        <v>1017</v>
      </c>
      <c r="I8515">
        <v>830</v>
      </c>
    </row>
    <row r="8516" spans="1:9" hidden="1" x14ac:dyDescent="0.3">
      <c r="A8516" s="1" t="s">
        <v>215</v>
      </c>
      <c r="B8516" s="1" t="s">
        <v>222</v>
      </c>
      <c r="C8516">
        <v>27.610399999999998</v>
      </c>
      <c r="D8516">
        <v>111.7088</v>
      </c>
      <c r="E8516" s="1" t="s">
        <v>42</v>
      </c>
      <c r="F8516" t="s">
        <v>18270</v>
      </c>
      <c r="G8516">
        <v>4</v>
      </c>
      <c r="H8516">
        <v>1018</v>
      </c>
      <c r="I8516">
        <v>846</v>
      </c>
    </row>
    <row r="8517" spans="1:9" hidden="1" x14ac:dyDescent="0.3">
      <c r="A8517" s="1" t="s">
        <v>215</v>
      </c>
      <c r="B8517" s="1" t="s">
        <v>222</v>
      </c>
      <c r="C8517">
        <v>27.610399999999998</v>
      </c>
      <c r="D8517">
        <v>111.7088</v>
      </c>
      <c r="E8517" s="1" t="s">
        <v>43</v>
      </c>
      <c r="F8517" t="s">
        <v>18271</v>
      </c>
      <c r="G8517">
        <v>4</v>
      </c>
      <c r="H8517">
        <v>1018</v>
      </c>
      <c r="I8517">
        <v>866</v>
      </c>
    </row>
    <row r="8518" spans="1:9" hidden="1" x14ac:dyDescent="0.3">
      <c r="A8518" s="1" t="s">
        <v>215</v>
      </c>
      <c r="B8518" s="1" t="s">
        <v>222</v>
      </c>
      <c r="C8518">
        <v>27.610399999999998</v>
      </c>
      <c r="D8518">
        <v>111.7088</v>
      </c>
      <c r="E8518" s="1" t="s">
        <v>44</v>
      </c>
      <c r="F8518" t="s">
        <v>18272</v>
      </c>
      <c r="G8518">
        <v>4</v>
      </c>
      <c r="H8518">
        <v>1018</v>
      </c>
      <c r="I8518">
        <v>887</v>
      </c>
    </row>
    <row r="8519" spans="1:9" hidden="1" x14ac:dyDescent="0.3">
      <c r="A8519" s="1" t="s">
        <v>215</v>
      </c>
      <c r="B8519" s="1" t="s">
        <v>222</v>
      </c>
      <c r="C8519">
        <v>27.610399999999998</v>
      </c>
      <c r="D8519">
        <v>111.7088</v>
      </c>
      <c r="E8519" s="1" t="s">
        <v>45</v>
      </c>
      <c r="F8519" t="s">
        <v>18273</v>
      </c>
      <c r="G8519">
        <v>4</v>
      </c>
      <c r="H8519">
        <v>1018</v>
      </c>
      <c r="I8519">
        <v>906</v>
      </c>
    </row>
    <row r="8520" spans="1:9" hidden="1" x14ac:dyDescent="0.3">
      <c r="A8520" s="1" t="s">
        <v>215</v>
      </c>
      <c r="B8520" s="1" t="s">
        <v>222</v>
      </c>
      <c r="C8520">
        <v>27.610399999999998</v>
      </c>
      <c r="D8520">
        <v>111.7088</v>
      </c>
      <c r="E8520" s="1" t="s">
        <v>46</v>
      </c>
      <c r="F8520" t="s">
        <v>18274</v>
      </c>
      <c r="G8520">
        <v>4</v>
      </c>
      <c r="H8520">
        <v>1018</v>
      </c>
      <c r="I8520">
        <v>916</v>
      </c>
    </row>
    <row r="8521" spans="1:9" hidden="1" x14ac:dyDescent="0.3">
      <c r="A8521" s="1" t="s">
        <v>215</v>
      </c>
      <c r="B8521" s="1" t="s">
        <v>222</v>
      </c>
      <c r="C8521">
        <v>27.610399999999998</v>
      </c>
      <c r="D8521">
        <v>111.7088</v>
      </c>
      <c r="E8521" s="1" t="s">
        <v>47</v>
      </c>
      <c r="F8521" t="s">
        <v>18275</v>
      </c>
      <c r="G8521">
        <v>4</v>
      </c>
      <c r="H8521">
        <v>1018</v>
      </c>
      <c r="I8521">
        <v>938</v>
      </c>
    </row>
    <row r="8522" spans="1:9" hidden="1" x14ac:dyDescent="0.3">
      <c r="A8522" s="1" t="s">
        <v>215</v>
      </c>
      <c r="B8522" s="1" t="s">
        <v>222</v>
      </c>
      <c r="C8522">
        <v>27.610399999999998</v>
      </c>
      <c r="D8522">
        <v>111.7088</v>
      </c>
      <c r="E8522" s="1" t="s">
        <v>48</v>
      </c>
      <c r="F8522" t="s">
        <v>18276</v>
      </c>
      <c r="G8522">
        <v>4</v>
      </c>
      <c r="H8522">
        <v>1018</v>
      </c>
      <c r="I8522">
        <v>955</v>
      </c>
    </row>
    <row r="8523" spans="1:9" hidden="1" x14ac:dyDescent="0.3">
      <c r="A8523" s="1" t="s">
        <v>215</v>
      </c>
      <c r="B8523" s="1" t="s">
        <v>222</v>
      </c>
      <c r="C8523">
        <v>27.610399999999998</v>
      </c>
      <c r="D8523">
        <v>111.7088</v>
      </c>
      <c r="E8523" s="1" t="s">
        <v>49</v>
      </c>
      <c r="F8523" t="s">
        <v>18277</v>
      </c>
      <c r="G8523">
        <v>4</v>
      </c>
      <c r="H8523">
        <v>1018</v>
      </c>
      <c r="I8523">
        <v>960</v>
      </c>
    </row>
    <row r="8524" spans="1:9" hidden="1" x14ac:dyDescent="0.3">
      <c r="A8524" s="1" t="s">
        <v>215</v>
      </c>
      <c r="B8524" s="1" t="s">
        <v>222</v>
      </c>
      <c r="C8524">
        <v>27.610399999999998</v>
      </c>
      <c r="D8524">
        <v>111.7088</v>
      </c>
      <c r="E8524" s="1" t="s">
        <v>50</v>
      </c>
      <c r="F8524" t="s">
        <v>18278</v>
      </c>
      <c r="G8524">
        <v>4</v>
      </c>
      <c r="H8524">
        <v>1018</v>
      </c>
      <c r="I8524">
        <v>968</v>
      </c>
    </row>
    <row r="8525" spans="1:9" hidden="1" x14ac:dyDescent="0.3">
      <c r="A8525" s="1" t="s">
        <v>215</v>
      </c>
      <c r="B8525" s="1" t="s">
        <v>222</v>
      </c>
      <c r="C8525">
        <v>27.610399999999998</v>
      </c>
      <c r="D8525">
        <v>111.7088</v>
      </c>
      <c r="E8525" s="1" t="s">
        <v>51</v>
      </c>
      <c r="F8525" t="s">
        <v>18279</v>
      </c>
      <c r="G8525">
        <v>4</v>
      </c>
      <c r="H8525">
        <v>1018</v>
      </c>
      <c r="I8525">
        <v>979</v>
      </c>
    </row>
    <row r="8526" spans="1:9" hidden="1" x14ac:dyDescent="0.3">
      <c r="A8526" s="1" t="s">
        <v>215</v>
      </c>
      <c r="B8526" s="1" t="s">
        <v>222</v>
      </c>
      <c r="C8526">
        <v>27.610399999999998</v>
      </c>
      <c r="D8526">
        <v>111.7088</v>
      </c>
      <c r="E8526" s="1" t="s">
        <v>52</v>
      </c>
      <c r="F8526" t="s">
        <v>18280</v>
      </c>
      <c r="G8526">
        <v>4</v>
      </c>
      <c r="H8526">
        <v>1018</v>
      </c>
      <c r="I8526">
        <v>990</v>
      </c>
    </row>
    <row r="8527" spans="1:9" hidden="1" x14ac:dyDescent="0.3">
      <c r="A8527" s="1" t="s">
        <v>215</v>
      </c>
      <c r="B8527" s="1" t="s">
        <v>222</v>
      </c>
      <c r="C8527">
        <v>27.610399999999998</v>
      </c>
      <c r="D8527">
        <v>111.7088</v>
      </c>
      <c r="E8527" s="1" t="s">
        <v>53</v>
      </c>
      <c r="F8527" t="s">
        <v>18281</v>
      </c>
      <c r="G8527">
        <v>4</v>
      </c>
      <c r="H8527">
        <v>1018</v>
      </c>
      <c r="I8527">
        <v>995</v>
      </c>
    </row>
    <row r="8528" spans="1:9" hidden="1" x14ac:dyDescent="0.3">
      <c r="A8528" s="1" t="s">
        <v>215</v>
      </c>
      <c r="B8528" s="1" t="s">
        <v>222</v>
      </c>
      <c r="C8528">
        <v>27.610399999999998</v>
      </c>
      <c r="D8528">
        <v>111.7088</v>
      </c>
      <c r="E8528" s="1" t="s">
        <v>54</v>
      </c>
      <c r="F8528" t="s">
        <v>18282</v>
      </c>
      <c r="G8528">
        <v>4</v>
      </c>
      <c r="H8528">
        <v>1018</v>
      </c>
      <c r="I8528">
        <v>999</v>
      </c>
    </row>
    <row r="8529" spans="1:9" hidden="1" x14ac:dyDescent="0.3">
      <c r="A8529" s="1" t="s">
        <v>215</v>
      </c>
      <c r="B8529" s="1" t="s">
        <v>222</v>
      </c>
      <c r="C8529">
        <v>27.610399999999998</v>
      </c>
      <c r="D8529">
        <v>111.7088</v>
      </c>
      <c r="E8529" s="1" t="s">
        <v>21548</v>
      </c>
      <c r="F8529" t="s">
        <v>21712</v>
      </c>
      <c r="G8529">
        <v>4</v>
      </c>
      <c r="H8529">
        <v>1018</v>
      </c>
      <c r="I8529">
        <v>1005</v>
      </c>
    </row>
    <row r="8530" spans="1:9" hidden="1" x14ac:dyDescent="0.3">
      <c r="A8530" s="1" t="s">
        <v>215</v>
      </c>
      <c r="B8530" s="1" t="s">
        <v>223</v>
      </c>
      <c r="C8530">
        <v>31.825700000000001</v>
      </c>
      <c r="D8530">
        <v>117.2264</v>
      </c>
      <c r="E8530" s="1" t="s">
        <v>4</v>
      </c>
      <c r="F8530" t="s">
        <v>18283</v>
      </c>
      <c r="G8530">
        <v>0</v>
      </c>
      <c r="H8530">
        <v>1</v>
      </c>
      <c r="I8530">
        <v>0</v>
      </c>
    </row>
    <row r="8531" spans="1:9" hidden="1" x14ac:dyDescent="0.3">
      <c r="A8531" s="1" t="s">
        <v>215</v>
      </c>
      <c r="B8531" s="1" t="s">
        <v>223</v>
      </c>
      <c r="C8531">
        <v>31.825700000000001</v>
      </c>
      <c r="D8531">
        <v>117.2264</v>
      </c>
      <c r="E8531" s="1" t="s">
        <v>5</v>
      </c>
      <c r="F8531" t="s">
        <v>18284</v>
      </c>
      <c r="G8531">
        <v>0</v>
      </c>
      <c r="H8531">
        <v>9</v>
      </c>
      <c r="I8531">
        <v>0</v>
      </c>
    </row>
    <row r="8532" spans="1:9" hidden="1" x14ac:dyDescent="0.3">
      <c r="A8532" s="1" t="s">
        <v>215</v>
      </c>
      <c r="B8532" s="1" t="s">
        <v>223</v>
      </c>
      <c r="C8532">
        <v>31.825700000000001</v>
      </c>
      <c r="D8532">
        <v>117.2264</v>
      </c>
      <c r="E8532" s="1" t="s">
        <v>6</v>
      </c>
      <c r="F8532" t="s">
        <v>18285</v>
      </c>
      <c r="G8532">
        <v>0</v>
      </c>
      <c r="H8532">
        <v>15</v>
      </c>
      <c r="I8532">
        <v>0</v>
      </c>
    </row>
    <row r="8533" spans="1:9" hidden="1" x14ac:dyDescent="0.3">
      <c r="A8533" s="1" t="s">
        <v>215</v>
      </c>
      <c r="B8533" s="1" t="s">
        <v>223</v>
      </c>
      <c r="C8533">
        <v>31.825700000000001</v>
      </c>
      <c r="D8533">
        <v>117.2264</v>
      </c>
      <c r="E8533" s="1" t="s">
        <v>7</v>
      </c>
      <c r="F8533" t="s">
        <v>18286</v>
      </c>
      <c r="G8533">
        <v>0</v>
      </c>
      <c r="H8533">
        <v>39</v>
      </c>
      <c r="I8533">
        <v>0</v>
      </c>
    </row>
    <row r="8534" spans="1:9" hidden="1" x14ac:dyDescent="0.3">
      <c r="A8534" s="1" t="s">
        <v>215</v>
      </c>
      <c r="B8534" s="1" t="s">
        <v>223</v>
      </c>
      <c r="C8534">
        <v>31.825700000000001</v>
      </c>
      <c r="D8534">
        <v>117.2264</v>
      </c>
      <c r="E8534" s="1" t="s">
        <v>8</v>
      </c>
      <c r="F8534" t="s">
        <v>18287</v>
      </c>
      <c r="G8534">
        <v>0</v>
      </c>
      <c r="H8534">
        <v>60</v>
      </c>
      <c r="I8534">
        <v>0</v>
      </c>
    </row>
    <row r="8535" spans="1:9" hidden="1" x14ac:dyDescent="0.3">
      <c r="A8535" s="1" t="s">
        <v>215</v>
      </c>
      <c r="B8535" s="1" t="s">
        <v>223</v>
      </c>
      <c r="C8535">
        <v>31.825700000000001</v>
      </c>
      <c r="D8535">
        <v>117.2264</v>
      </c>
      <c r="E8535" s="1" t="s">
        <v>9</v>
      </c>
      <c r="F8535" t="s">
        <v>18288</v>
      </c>
      <c r="G8535">
        <v>0</v>
      </c>
      <c r="H8535">
        <v>70</v>
      </c>
      <c r="I8535">
        <v>0</v>
      </c>
    </row>
    <row r="8536" spans="1:9" hidden="1" x14ac:dyDescent="0.3">
      <c r="A8536" s="1" t="s">
        <v>215</v>
      </c>
      <c r="B8536" s="1" t="s">
        <v>223</v>
      </c>
      <c r="C8536">
        <v>31.825700000000001</v>
      </c>
      <c r="D8536">
        <v>117.2264</v>
      </c>
      <c r="E8536" s="1" t="s">
        <v>10</v>
      </c>
      <c r="F8536" t="s">
        <v>18289</v>
      </c>
      <c r="G8536">
        <v>0</v>
      </c>
      <c r="H8536">
        <v>106</v>
      </c>
      <c r="I8536">
        <v>0</v>
      </c>
    </row>
    <row r="8537" spans="1:9" hidden="1" x14ac:dyDescent="0.3">
      <c r="A8537" s="1" t="s">
        <v>215</v>
      </c>
      <c r="B8537" s="1" t="s">
        <v>223</v>
      </c>
      <c r="C8537">
        <v>31.825700000000001</v>
      </c>
      <c r="D8537">
        <v>117.2264</v>
      </c>
      <c r="E8537" s="1" t="s">
        <v>11</v>
      </c>
      <c r="F8537" t="s">
        <v>18290</v>
      </c>
      <c r="G8537">
        <v>0</v>
      </c>
      <c r="H8537">
        <v>152</v>
      </c>
      <c r="I8537">
        <v>2</v>
      </c>
    </row>
    <row r="8538" spans="1:9" hidden="1" x14ac:dyDescent="0.3">
      <c r="A8538" s="1" t="s">
        <v>215</v>
      </c>
      <c r="B8538" s="1" t="s">
        <v>223</v>
      </c>
      <c r="C8538">
        <v>31.825700000000001</v>
      </c>
      <c r="D8538">
        <v>117.2264</v>
      </c>
      <c r="E8538" s="1" t="s">
        <v>12</v>
      </c>
      <c r="F8538" t="s">
        <v>18291</v>
      </c>
      <c r="G8538">
        <v>0</v>
      </c>
      <c r="H8538">
        <v>200</v>
      </c>
      <c r="I8538">
        <v>2</v>
      </c>
    </row>
    <row r="8539" spans="1:9" hidden="1" x14ac:dyDescent="0.3">
      <c r="A8539" s="1" t="s">
        <v>215</v>
      </c>
      <c r="B8539" s="1" t="s">
        <v>223</v>
      </c>
      <c r="C8539">
        <v>31.825700000000001</v>
      </c>
      <c r="D8539">
        <v>117.2264</v>
      </c>
      <c r="E8539" s="1" t="s">
        <v>13</v>
      </c>
      <c r="F8539" t="s">
        <v>18292</v>
      </c>
      <c r="G8539">
        <v>0</v>
      </c>
      <c r="H8539">
        <v>237</v>
      </c>
      <c r="I8539">
        <v>3</v>
      </c>
    </row>
    <row r="8540" spans="1:9" hidden="1" x14ac:dyDescent="0.3">
      <c r="A8540" s="1" t="s">
        <v>215</v>
      </c>
      <c r="B8540" s="1" t="s">
        <v>223</v>
      </c>
      <c r="C8540">
        <v>31.825700000000001</v>
      </c>
      <c r="D8540">
        <v>117.2264</v>
      </c>
      <c r="E8540" s="1" t="s">
        <v>14</v>
      </c>
      <c r="F8540" t="s">
        <v>18293</v>
      </c>
      <c r="G8540">
        <v>0</v>
      </c>
      <c r="H8540">
        <v>297</v>
      </c>
      <c r="I8540">
        <v>5</v>
      </c>
    </row>
    <row r="8541" spans="1:9" hidden="1" x14ac:dyDescent="0.3">
      <c r="A8541" s="1" t="s">
        <v>215</v>
      </c>
      <c r="B8541" s="1" t="s">
        <v>223</v>
      </c>
      <c r="C8541">
        <v>31.825700000000001</v>
      </c>
      <c r="D8541">
        <v>117.2264</v>
      </c>
      <c r="E8541" s="1" t="s">
        <v>15</v>
      </c>
      <c r="F8541" t="s">
        <v>18294</v>
      </c>
      <c r="G8541">
        <v>0</v>
      </c>
      <c r="H8541">
        <v>340</v>
      </c>
      <c r="I8541">
        <v>7</v>
      </c>
    </row>
    <row r="8542" spans="1:9" hidden="1" x14ac:dyDescent="0.3">
      <c r="A8542" s="1" t="s">
        <v>215</v>
      </c>
      <c r="B8542" s="1" t="s">
        <v>223</v>
      </c>
      <c r="C8542">
        <v>31.825700000000001</v>
      </c>
      <c r="D8542">
        <v>117.2264</v>
      </c>
      <c r="E8542" s="1" t="s">
        <v>16</v>
      </c>
      <c r="F8542" t="s">
        <v>18295</v>
      </c>
      <c r="G8542">
        <v>0</v>
      </c>
      <c r="H8542">
        <v>408</v>
      </c>
      <c r="I8542">
        <v>14</v>
      </c>
    </row>
    <row r="8543" spans="1:9" hidden="1" x14ac:dyDescent="0.3">
      <c r="A8543" s="1" t="s">
        <v>215</v>
      </c>
      <c r="B8543" s="1" t="s">
        <v>223</v>
      </c>
      <c r="C8543">
        <v>31.825700000000001</v>
      </c>
      <c r="D8543">
        <v>117.2264</v>
      </c>
      <c r="E8543" s="1" t="s">
        <v>17</v>
      </c>
      <c r="F8543" t="s">
        <v>18296</v>
      </c>
      <c r="G8543">
        <v>0</v>
      </c>
      <c r="H8543">
        <v>480</v>
      </c>
      <c r="I8543">
        <v>20</v>
      </c>
    </row>
    <row r="8544" spans="1:9" hidden="1" x14ac:dyDescent="0.3">
      <c r="A8544" s="1" t="s">
        <v>215</v>
      </c>
      <c r="B8544" s="1" t="s">
        <v>223</v>
      </c>
      <c r="C8544">
        <v>31.825700000000001</v>
      </c>
      <c r="D8544">
        <v>117.2264</v>
      </c>
      <c r="E8544" s="1" t="s">
        <v>18</v>
      </c>
      <c r="F8544" t="s">
        <v>18297</v>
      </c>
      <c r="G8544">
        <v>0</v>
      </c>
      <c r="H8544">
        <v>530</v>
      </c>
      <c r="I8544">
        <v>23</v>
      </c>
    </row>
    <row r="8545" spans="1:9" hidden="1" x14ac:dyDescent="0.3">
      <c r="A8545" s="1" t="s">
        <v>215</v>
      </c>
      <c r="B8545" s="1" t="s">
        <v>223</v>
      </c>
      <c r="C8545">
        <v>31.825700000000001</v>
      </c>
      <c r="D8545">
        <v>117.2264</v>
      </c>
      <c r="E8545" s="1" t="s">
        <v>19</v>
      </c>
      <c r="F8545" t="s">
        <v>18298</v>
      </c>
      <c r="G8545">
        <v>0</v>
      </c>
      <c r="H8545">
        <v>591</v>
      </c>
      <c r="I8545">
        <v>34</v>
      </c>
    </row>
    <row r="8546" spans="1:9" hidden="1" x14ac:dyDescent="0.3">
      <c r="A8546" s="1" t="s">
        <v>215</v>
      </c>
      <c r="B8546" s="1" t="s">
        <v>223</v>
      </c>
      <c r="C8546">
        <v>31.825700000000001</v>
      </c>
      <c r="D8546">
        <v>117.2264</v>
      </c>
      <c r="E8546" s="1" t="s">
        <v>20</v>
      </c>
      <c r="F8546" t="s">
        <v>18299</v>
      </c>
      <c r="G8546">
        <v>0</v>
      </c>
      <c r="H8546">
        <v>665</v>
      </c>
      <c r="I8546">
        <v>47</v>
      </c>
    </row>
    <row r="8547" spans="1:9" hidden="1" x14ac:dyDescent="0.3">
      <c r="A8547" s="1" t="s">
        <v>215</v>
      </c>
      <c r="B8547" s="1" t="s">
        <v>223</v>
      </c>
      <c r="C8547">
        <v>31.825700000000001</v>
      </c>
      <c r="D8547">
        <v>117.2264</v>
      </c>
      <c r="E8547" s="1" t="s">
        <v>21</v>
      </c>
      <c r="F8547" t="s">
        <v>18300</v>
      </c>
      <c r="G8547">
        <v>0</v>
      </c>
      <c r="H8547">
        <v>733</v>
      </c>
      <c r="I8547">
        <v>59</v>
      </c>
    </row>
    <row r="8548" spans="1:9" hidden="1" x14ac:dyDescent="0.3">
      <c r="A8548" s="1" t="s">
        <v>215</v>
      </c>
      <c r="B8548" s="1" t="s">
        <v>223</v>
      </c>
      <c r="C8548">
        <v>31.825700000000001</v>
      </c>
      <c r="D8548">
        <v>117.2264</v>
      </c>
      <c r="E8548" s="1" t="s">
        <v>22</v>
      </c>
      <c r="F8548" t="s">
        <v>18301</v>
      </c>
      <c r="G8548">
        <v>1</v>
      </c>
      <c r="H8548">
        <v>779</v>
      </c>
      <c r="I8548">
        <v>72</v>
      </c>
    </row>
    <row r="8549" spans="1:9" hidden="1" x14ac:dyDescent="0.3">
      <c r="A8549" s="1" t="s">
        <v>215</v>
      </c>
      <c r="B8549" s="1" t="s">
        <v>223</v>
      </c>
      <c r="C8549">
        <v>31.825700000000001</v>
      </c>
      <c r="D8549">
        <v>117.2264</v>
      </c>
      <c r="E8549" s="1" t="s">
        <v>23</v>
      </c>
      <c r="F8549" t="s">
        <v>18302</v>
      </c>
      <c r="G8549">
        <v>3</v>
      </c>
      <c r="H8549">
        <v>830</v>
      </c>
      <c r="I8549">
        <v>88</v>
      </c>
    </row>
    <row r="8550" spans="1:9" hidden="1" x14ac:dyDescent="0.3">
      <c r="A8550" s="1" t="s">
        <v>215</v>
      </c>
      <c r="B8550" s="1" t="s">
        <v>223</v>
      </c>
      <c r="C8550">
        <v>31.825700000000001</v>
      </c>
      <c r="D8550">
        <v>117.2264</v>
      </c>
      <c r="E8550" s="1" t="s">
        <v>24</v>
      </c>
      <c r="F8550" t="s">
        <v>18303</v>
      </c>
      <c r="G8550">
        <v>4</v>
      </c>
      <c r="H8550">
        <v>860</v>
      </c>
      <c r="I8550">
        <v>105</v>
      </c>
    </row>
    <row r="8551" spans="1:9" hidden="1" x14ac:dyDescent="0.3">
      <c r="A8551" s="1" t="s">
        <v>215</v>
      </c>
      <c r="B8551" s="1" t="s">
        <v>223</v>
      </c>
      <c r="C8551">
        <v>31.825700000000001</v>
      </c>
      <c r="D8551">
        <v>117.2264</v>
      </c>
      <c r="E8551" s="1" t="s">
        <v>25</v>
      </c>
      <c r="F8551" t="s">
        <v>18304</v>
      </c>
      <c r="G8551">
        <v>4</v>
      </c>
      <c r="H8551">
        <v>889</v>
      </c>
      <c r="I8551">
        <v>127</v>
      </c>
    </row>
    <row r="8552" spans="1:9" hidden="1" x14ac:dyDescent="0.3">
      <c r="A8552" s="1" t="s">
        <v>215</v>
      </c>
      <c r="B8552" s="1" t="s">
        <v>223</v>
      </c>
      <c r="C8552">
        <v>31.825700000000001</v>
      </c>
      <c r="D8552">
        <v>117.2264</v>
      </c>
      <c r="E8552" s="1" t="s">
        <v>26</v>
      </c>
      <c r="F8552" t="s">
        <v>18305</v>
      </c>
      <c r="G8552">
        <v>5</v>
      </c>
      <c r="H8552">
        <v>910</v>
      </c>
      <c r="I8552">
        <v>157</v>
      </c>
    </row>
    <row r="8553" spans="1:9" hidden="1" x14ac:dyDescent="0.3">
      <c r="A8553" s="1" t="s">
        <v>215</v>
      </c>
      <c r="B8553" s="1" t="s">
        <v>223</v>
      </c>
      <c r="C8553">
        <v>31.825700000000001</v>
      </c>
      <c r="D8553">
        <v>117.2264</v>
      </c>
      <c r="E8553" s="1" t="s">
        <v>27</v>
      </c>
      <c r="F8553" t="s">
        <v>18306</v>
      </c>
      <c r="G8553">
        <v>6</v>
      </c>
      <c r="H8553">
        <v>934</v>
      </c>
      <c r="I8553">
        <v>193</v>
      </c>
    </row>
    <row r="8554" spans="1:9" hidden="1" x14ac:dyDescent="0.3">
      <c r="A8554" s="1" t="s">
        <v>215</v>
      </c>
      <c r="B8554" s="1" t="s">
        <v>223</v>
      </c>
      <c r="C8554">
        <v>31.825700000000001</v>
      </c>
      <c r="D8554">
        <v>117.2264</v>
      </c>
      <c r="E8554" s="1" t="s">
        <v>28</v>
      </c>
      <c r="F8554" t="s">
        <v>18307</v>
      </c>
      <c r="G8554">
        <v>6</v>
      </c>
      <c r="H8554">
        <v>950</v>
      </c>
      <c r="I8554">
        <v>221</v>
      </c>
    </row>
    <row r="8555" spans="1:9" hidden="1" x14ac:dyDescent="0.3">
      <c r="A8555" s="1" t="s">
        <v>215</v>
      </c>
      <c r="B8555" s="1" t="s">
        <v>223</v>
      </c>
      <c r="C8555">
        <v>31.825700000000001</v>
      </c>
      <c r="D8555">
        <v>117.2264</v>
      </c>
      <c r="E8555" s="1" t="s">
        <v>29</v>
      </c>
      <c r="F8555" t="s">
        <v>18308</v>
      </c>
      <c r="G8555">
        <v>6</v>
      </c>
      <c r="H8555">
        <v>962</v>
      </c>
      <c r="I8555">
        <v>255</v>
      </c>
    </row>
    <row r="8556" spans="1:9" hidden="1" x14ac:dyDescent="0.3">
      <c r="A8556" s="1" t="s">
        <v>215</v>
      </c>
      <c r="B8556" s="1" t="s">
        <v>223</v>
      </c>
      <c r="C8556">
        <v>31.825700000000001</v>
      </c>
      <c r="D8556">
        <v>117.2264</v>
      </c>
      <c r="E8556" s="1" t="s">
        <v>30</v>
      </c>
      <c r="F8556" t="s">
        <v>18309</v>
      </c>
      <c r="G8556">
        <v>6</v>
      </c>
      <c r="H8556">
        <v>973</v>
      </c>
      <c r="I8556">
        <v>280</v>
      </c>
    </row>
    <row r="8557" spans="1:9" hidden="1" x14ac:dyDescent="0.3">
      <c r="A8557" s="1" t="s">
        <v>215</v>
      </c>
      <c r="B8557" s="1" t="s">
        <v>223</v>
      </c>
      <c r="C8557">
        <v>31.825700000000001</v>
      </c>
      <c r="D8557">
        <v>117.2264</v>
      </c>
      <c r="E8557" s="1" t="s">
        <v>31</v>
      </c>
      <c r="F8557" t="s">
        <v>18310</v>
      </c>
      <c r="G8557">
        <v>6</v>
      </c>
      <c r="H8557">
        <v>982</v>
      </c>
      <c r="I8557">
        <v>361</v>
      </c>
    </row>
    <row r="8558" spans="1:9" hidden="1" x14ac:dyDescent="0.3">
      <c r="A8558" s="1" t="s">
        <v>215</v>
      </c>
      <c r="B8558" s="1" t="s">
        <v>223</v>
      </c>
      <c r="C8558">
        <v>31.825700000000001</v>
      </c>
      <c r="D8558">
        <v>117.2264</v>
      </c>
      <c r="E8558" s="1" t="s">
        <v>32</v>
      </c>
      <c r="F8558" t="s">
        <v>18311</v>
      </c>
      <c r="G8558">
        <v>6</v>
      </c>
      <c r="H8558">
        <v>986</v>
      </c>
      <c r="I8558">
        <v>413</v>
      </c>
    </row>
    <row r="8559" spans="1:9" hidden="1" x14ac:dyDescent="0.3">
      <c r="A8559" s="1" t="s">
        <v>215</v>
      </c>
      <c r="B8559" s="1" t="s">
        <v>223</v>
      </c>
      <c r="C8559">
        <v>31.825700000000001</v>
      </c>
      <c r="D8559">
        <v>117.2264</v>
      </c>
      <c r="E8559" s="1" t="s">
        <v>33</v>
      </c>
      <c r="F8559" t="s">
        <v>18312</v>
      </c>
      <c r="G8559">
        <v>6</v>
      </c>
      <c r="H8559">
        <v>987</v>
      </c>
      <c r="I8559">
        <v>474</v>
      </c>
    </row>
    <row r="8560" spans="1:9" hidden="1" x14ac:dyDescent="0.3">
      <c r="A8560" s="1" t="s">
        <v>215</v>
      </c>
      <c r="B8560" s="1" t="s">
        <v>223</v>
      </c>
      <c r="C8560">
        <v>31.825700000000001</v>
      </c>
      <c r="D8560">
        <v>117.2264</v>
      </c>
      <c r="E8560" s="1" t="s">
        <v>34</v>
      </c>
      <c r="F8560" t="s">
        <v>18313</v>
      </c>
      <c r="G8560">
        <v>6</v>
      </c>
      <c r="H8560">
        <v>988</v>
      </c>
      <c r="I8560">
        <v>539</v>
      </c>
    </row>
    <row r="8561" spans="1:9" hidden="1" x14ac:dyDescent="0.3">
      <c r="A8561" s="1" t="s">
        <v>215</v>
      </c>
      <c r="B8561" s="1" t="s">
        <v>223</v>
      </c>
      <c r="C8561">
        <v>31.825700000000001</v>
      </c>
      <c r="D8561">
        <v>117.2264</v>
      </c>
      <c r="E8561" s="1" t="s">
        <v>35</v>
      </c>
      <c r="F8561" t="s">
        <v>18314</v>
      </c>
      <c r="G8561">
        <v>6</v>
      </c>
      <c r="H8561">
        <v>989</v>
      </c>
      <c r="I8561">
        <v>597</v>
      </c>
    </row>
    <row r="8562" spans="1:9" hidden="1" x14ac:dyDescent="0.3">
      <c r="A8562" s="1" t="s">
        <v>215</v>
      </c>
      <c r="B8562" s="1" t="s">
        <v>223</v>
      </c>
      <c r="C8562">
        <v>31.825700000000001</v>
      </c>
      <c r="D8562">
        <v>117.2264</v>
      </c>
      <c r="E8562" s="1" t="s">
        <v>36</v>
      </c>
      <c r="F8562" t="s">
        <v>18315</v>
      </c>
      <c r="G8562">
        <v>6</v>
      </c>
      <c r="H8562">
        <v>989</v>
      </c>
      <c r="I8562">
        <v>637</v>
      </c>
    </row>
    <row r="8563" spans="1:9" hidden="1" x14ac:dyDescent="0.3">
      <c r="A8563" s="1" t="s">
        <v>215</v>
      </c>
      <c r="B8563" s="1" t="s">
        <v>223</v>
      </c>
      <c r="C8563">
        <v>31.825700000000001</v>
      </c>
      <c r="D8563">
        <v>117.2264</v>
      </c>
      <c r="E8563" s="1" t="s">
        <v>37</v>
      </c>
      <c r="F8563" t="s">
        <v>18316</v>
      </c>
      <c r="G8563">
        <v>6</v>
      </c>
      <c r="H8563">
        <v>989</v>
      </c>
      <c r="I8563">
        <v>663</v>
      </c>
    </row>
    <row r="8564" spans="1:9" hidden="1" x14ac:dyDescent="0.3">
      <c r="A8564" s="1" t="s">
        <v>215</v>
      </c>
      <c r="B8564" s="1" t="s">
        <v>223</v>
      </c>
      <c r="C8564">
        <v>31.825700000000001</v>
      </c>
      <c r="D8564">
        <v>117.2264</v>
      </c>
      <c r="E8564" s="1" t="s">
        <v>38</v>
      </c>
      <c r="F8564" t="s">
        <v>18317</v>
      </c>
      <c r="G8564">
        <v>6</v>
      </c>
      <c r="H8564">
        <v>989</v>
      </c>
      <c r="I8564">
        <v>712</v>
      </c>
    </row>
    <row r="8565" spans="1:9" hidden="1" x14ac:dyDescent="0.3">
      <c r="A8565" s="1" t="s">
        <v>215</v>
      </c>
      <c r="B8565" s="1" t="s">
        <v>223</v>
      </c>
      <c r="C8565">
        <v>31.825700000000001</v>
      </c>
      <c r="D8565">
        <v>117.2264</v>
      </c>
      <c r="E8565" s="1" t="s">
        <v>39</v>
      </c>
      <c r="F8565" t="s">
        <v>18318</v>
      </c>
      <c r="G8565">
        <v>6</v>
      </c>
      <c r="H8565">
        <v>989</v>
      </c>
      <c r="I8565">
        <v>744</v>
      </c>
    </row>
    <row r="8566" spans="1:9" hidden="1" x14ac:dyDescent="0.3">
      <c r="A8566" s="1" t="s">
        <v>215</v>
      </c>
      <c r="B8566" s="1" t="s">
        <v>223</v>
      </c>
      <c r="C8566">
        <v>31.825700000000001</v>
      </c>
      <c r="D8566">
        <v>117.2264</v>
      </c>
      <c r="E8566" s="1" t="s">
        <v>40</v>
      </c>
      <c r="F8566" t="s">
        <v>18319</v>
      </c>
      <c r="G8566">
        <v>6</v>
      </c>
      <c r="H8566">
        <v>989</v>
      </c>
      <c r="I8566">
        <v>792</v>
      </c>
    </row>
    <row r="8567" spans="1:9" hidden="1" x14ac:dyDescent="0.3">
      <c r="A8567" s="1" t="s">
        <v>215</v>
      </c>
      <c r="B8567" s="1" t="s">
        <v>223</v>
      </c>
      <c r="C8567">
        <v>31.825700000000001</v>
      </c>
      <c r="D8567">
        <v>117.2264</v>
      </c>
      <c r="E8567" s="1" t="s">
        <v>41</v>
      </c>
      <c r="F8567" t="s">
        <v>18320</v>
      </c>
      <c r="G8567">
        <v>6</v>
      </c>
      <c r="H8567">
        <v>990</v>
      </c>
      <c r="I8567">
        <v>821</v>
      </c>
    </row>
    <row r="8568" spans="1:9" hidden="1" x14ac:dyDescent="0.3">
      <c r="A8568" s="1" t="s">
        <v>215</v>
      </c>
      <c r="B8568" s="1" t="s">
        <v>223</v>
      </c>
      <c r="C8568">
        <v>31.825700000000001</v>
      </c>
      <c r="D8568">
        <v>117.2264</v>
      </c>
      <c r="E8568" s="1" t="s">
        <v>42</v>
      </c>
      <c r="F8568" t="s">
        <v>18321</v>
      </c>
      <c r="G8568">
        <v>6</v>
      </c>
      <c r="H8568">
        <v>990</v>
      </c>
      <c r="I8568">
        <v>868</v>
      </c>
    </row>
    <row r="8569" spans="1:9" hidden="1" x14ac:dyDescent="0.3">
      <c r="A8569" s="1" t="s">
        <v>215</v>
      </c>
      <c r="B8569" s="1" t="s">
        <v>223</v>
      </c>
      <c r="C8569">
        <v>31.825700000000001</v>
      </c>
      <c r="D8569">
        <v>117.2264</v>
      </c>
      <c r="E8569" s="1" t="s">
        <v>43</v>
      </c>
      <c r="F8569" t="s">
        <v>18322</v>
      </c>
      <c r="G8569">
        <v>6</v>
      </c>
      <c r="H8569">
        <v>990</v>
      </c>
      <c r="I8569">
        <v>873</v>
      </c>
    </row>
    <row r="8570" spans="1:9" hidden="1" x14ac:dyDescent="0.3">
      <c r="A8570" s="1" t="s">
        <v>215</v>
      </c>
      <c r="B8570" s="1" t="s">
        <v>223</v>
      </c>
      <c r="C8570">
        <v>31.825700000000001</v>
      </c>
      <c r="D8570">
        <v>117.2264</v>
      </c>
      <c r="E8570" s="1" t="s">
        <v>44</v>
      </c>
      <c r="F8570" t="s">
        <v>18323</v>
      </c>
      <c r="G8570">
        <v>6</v>
      </c>
      <c r="H8570">
        <v>990</v>
      </c>
      <c r="I8570">
        <v>917</v>
      </c>
    </row>
    <row r="8571" spans="1:9" hidden="1" x14ac:dyDescent="0.3">
      <c r="A8571" s="1" t="s">
        <v>215</v>
      </c>
      <c r="B8571" s="1" t="s">
        <v>223</v>
      </c>
      <c r="C8571">
        <v>31.825700000000001</v>
      </c>
      <c r="D8571">
        <v>117.2264</v>
      </c>
      <c r="E8571" s="1" t="s">
        <v>45</v>
      </c>
      <c r="F8571" t="s">
        <v>18324</v>
      </c>
      <c r="G8571">
        <v>6</v>
      </c>
      <c r="H8571">
        <v>990</v>
      </c>
      <c r="I8571">
        <v>936</v>
      </c>
    </row>
    <row r="8572" spans="1:9" hidden="1" x14ac:dyDescent="0.3">
      <c r="A8572" s="1" t="s">
        <v>215</v>
      </c>
      <c r="B8572" s="1" t="s">
        <v>223</v>
      </c>
      <c r="C8572">
        <v>31.825700000000001</v>
      </c>
      <c r="D8572">
        <v>117.2264</v>
      </c>
      <c r="E8572" s="1" t="s">
        <v>46</v>
      </c>
      <c r="F8572" t="s">
        <v>18325</v>
      </c>
      <c r="G8572">
        <v>6</v>
      </c>
      <c r="H8572">
        <v>990</v>
      </c>
      <c r="I8572">
        <v>956</v>
      </c>
    </row>
    <row r="8573" spans="1:9" hidden="1" x14ac:dyDescent="0.3">
      <c r="A8573" s="1" t="s">
        <v>215</v>
      </c>
      <c r="B8573" s="1" t="s">
        <v>223</v>
      </c>
      <c r="C8573">
        <v>31.825700000000001</v>
      </c>
      <c r="D8573">
        <v>117.2264</v>
      </c>
      <c r="E8573" s="1" t="s">
        <v>47</v>
      </c>
      <c r="F8573" t="s">
        <v>18326</v>
      </c>
      <c r="G8573">
        <v>6</v>
      </c>
      <c r="H8573">
        <v>990</v>
      </c>
      <c r="I8573">
        <v>970</v>
      </c>
    </row>
    <row r="8574" spans="1:9" hidden="1" x14ac:dyDescent="0.3">
      <c r="A8574" s="1" t="s">
        <v>215</v>
      </c>
      <c r="B8574" s="1" t="s">
        <v>223</v>
      </c>
      <c r="C8574">
        <v>31.825700000000001</v>
      </c>
      <c r="D8574">
        <v>117.2264</v>
      </c>
      <c r="E8574" s="1" t="s">
        <v>48</v>
      </c>
      <c r="F8574" t="s">
        <v>18327</v>
      </c>
      <c r="G8574">
        <v>6</v>
      </c>
      <c r="H8574">
        <v>990</v>
      </c>
      <c r="I8574">
        <v>979</v>
      </c>
    </row>
    <row r="8575" spans="1:9" hidden="1" x14ac:dyDescent="0.3">
      <c r="A8575" s="1" t="s">
        <v>215</v>
      </c>
      <c r="B8575" s="1" t="s">
        <v>223</v>
      </c>
      <c r="C8575">
        <v>31.825700000000001</v>
      </c>
      <c r="D8575">
        <v>117.2264</v>
      </c>
      <c r="E8575" s="1" t="s">
        <v>49</v>
      </c>
      <c r="F8575" t="s">
        <v>18328</v>
      </c>
      <c r="G8575">
        <v>6</v>
      </c>
      <c r="H8575">
        <v>990</v>
      </c>
      <c r="I8575">
        <v>979</v>
      </c>
    </row>
    <row r="8576" spans="1:9" hidden="1" x14ac:dyDescent="0.3">
      <c r="A8576" s="1" t="s">
        <v>215</v>
      </c>
      <c r="B8576" s="1" t="s">
        <v>223</v>
      </c>
      <c r="C8576">
        <v>31.825700000000001</v>
      </c>
      <c r="D8576">
        <v>117.2264</v>
      </c>
      <c r="E8576" s="1" t="s">
        <v>50</v>
      </c>
      <c r="F8576" t="s">
        <v>18329</v>
      </c>
      <c r="G8576">
        <v>6</v>
      </c>
      <c r="H8576">
        <v>990</v>
      </c>
      <c r="I8576">
        <v>984</v>
      </c>
    </row>
    <row r="8577" spans="1:9" hidden="1" x14ac:dyDescent="0.3">
      <c r="A8577" s="1" t="s">
        <v>215</v>
      </c>
      <c r="B8577" s="1" t="s">
        <v>223</v>
      </c>
      <c r="C8577">
        <v>31.825700000000001</v>
      </c>
      <c r="D8577">
        <v>117.2264</v>
      </c>
      <c r="E8577" s="1" t="s">
        <v>51</v>
      </c>
      <c r="F8577" t="s">
        <v>18330</v>
      </c>
      <c r="G8577">
        <v>6</v>
      </c>
      <c r="H8577">
        <v>990</v>
      </c>
      <c r="I8577">
        <v>984</v>
      </c>
    </row>
    <row r="8578" spans="1:9" hidden="1" x14ac:dyDescent="0.3">
      <c r="A8578" s="1" t="s">
        <v>215</v>
      </c>
      <c r="B8578" s="1" t="s">
        <v>223</v>
      </c>
      <c r="C8578">
        <v>31.825700000000001</v>
      </c>
      <c r="D8578">
        <v>117.2264</v>
      </c>
      <c r="E8578" s="1" t="s">
        <v>52</v>
      </c>
      <c r="F8578" t="s">
        <v>18331</v>
      </c>
      <c r="G8578">
        <v>6</v>
      </c>
      <c r="H8578">
        <v>990</v>
      </c>
      <c r="I8578">
        <v>984</v>
      </c>
    </row>
    <row r="8579" spans="1:9" hidden="1" x14ac:dyDescent="0.3">
      <c r="A8579" s="1" t="s">
        <v>215</v>
      </c>
      <c r="B8579" s="1" t="s">
        <v>223</v>
      </c>
      <c r="C8579">
        <v>31.825700000000001</v>
      </c>
      <c r="D8579">
        <v>117.2264</v>
      </c>
      <c r="E8579" s="1" t="s">
        <v>53</v>
      </c>
      <c r="F8579" t="s">
        <v>18332</v>
      </c>
      <c r="G8579">
        <v>6</v>
      </c>
      <c r="H8579">
        <v>990</v>
      </c>
      <c r="I8579">
        <v>984</v>
      </c>
    </row>
    <row r="8580" spans="1:9" hidden="1" x14ac:dyDescent="0.3">
      <c r="A8580" s="1" t="s">
        <v>215</v>
      </c>
      <c r="B8580" s="1" t="s">
        <v>223</v>
      </c>
      <c r="C8580">
        <v>31.825700000000001</v>
      </c>
      <c r="D8580">
        <v>117.2264</v>
      </c>
      <c r="E8580" s="1" t="s">
        <v>54</v>
      </c>
      <c r="F8580" t="s">
        <v>18333</v>
      </c>
      <c r="G8580">
        <v>6</v>
      </c>
      <c r="H8580">
        <v>990</v>
      </c>
      <c r="I8580">
        <v>984</v>
      </c>
    </row>
    <row r="8581" spans="1:9" hidden="1" x14ac:dyDescent="0.3">
      <c r="A8581" s="1" t="s">
        <v>215</v>
      </c>
      <c r="B8581" s="1" t="s">
        <v>223</v>
      </c>
      <c r="C8581">
        <v>31.825700000000001</v>
      </c>
      <c r="D8581">
        <v>117.2264</v>
      </c>
      <c r="E8581" s="1" t="s">
        <v>21548</v>
      </c>
      <c r="F8581" t="s">
        <v>21713</v>
      </c>
      <c r="G8581">
        <v>6</v>
      </c>
      <c r="H8581">
        <v>990</v>
      </c>
      <c r="I8581">
        <v>984</v>
      </c>
    </row>
    <row r="8582" spans="1:9" hidden="1" x14ac:dyDescent="0.3">
      <c r="A8582" s="1" t="s">
        <v>215</v>
      </c>
      <c r="B8582" s="1" t="s">
        <v>224</v>
      </c>
      <c r="C8582">
        <v>27.614000000000001</v>
      </c>
      <c r="D8582">
        <v>115.7221</v>
      </c>
      <c r="E8582" s="1" t="s">
        <v>4</v>
      </c>
      <c r="F8582" t="s">
        <v>18334</v>
      </c>
      <c r="G8582">
        <v>0</v>
      </c>
      <c r="H8582">
        <v>2</v>
      </c>
      <c r="I8582">
        <v>0</v>
      </c>
    </row>
    <row r="8583" spans="1:9" hidden="1" x14ac:dyDescent="0.3">
      <c r="A8583" s="1" t="s">
        <v>215</v>
      </c>
      <c r="B8583" s="1" t="s">
        <v>224</v>
      </c>
      <c r="C8583">
        <v>27.614000000000001</v>
      </c>
      <c r="D8583">
        <v>115.7221</v>
      </c>
      <c r="E8583" s="1" t="s">
        <v>5</v>
      </c>
      <c r="F8583" t="s">
        <v>18335</v>
      </c>
      <c r="G8583">
        <v>0</v>
      </c>
      <c r="H8583">
        <v>7</v>
      </c>
      <c r="I8583">
        <v>0</v>
      </c>
    </row>
    <row r="8584" spans="1:9" hidden="1" x14ac:dyDescent="0.3">
      <c r="A8584" s="1" t="s">
        <v>215</v>
      </c>
      <c r="B8584" s="1" t="s">
        <v>224</v>
      </c>
      <c r="C8584">
        <v>27.614000000000001</v>
      </c>
      <c r="D8584">
        <v>115.7221</v>
      </c>
      <c r="E8584" s="1" t="s">
        <v>6</v>
      </c>
      <c r="F8584" t="s">
        <v>18336</v>
      </c>
      <c r="G8584">
        <v>0</v>
      </c>
      <c r="H8584">
        <v>18</v>
      </c>
      <c r="I8584">
        <v>0</v>
      </c>
    </row>
    <row r="8585" spans="1:9" hidden="1" x14ac:dyDescent="0.3">
      <c r="A8585" s="1" t="s">
        <v>215</v>
      </c>
      <c r="B8585" s="1" t="s">
        <v>224</v>
      </c>
      <c r="C8585">
        <v>27.614000000000001</v>
      </c>
      <c r="D8585">
        <v>115.7221</v>
      </c>
      <c r="E8585" s="1" t="s">
        <v>7</v>
      </c>
      <c r="F8585" t="s">
        <v>18337</v>
      </c>
      <c r="G8585">
        <v>0</v>
      </c>
      <c r="H8585">
        <v>18</v>
      </c>
      <c r="I8585">
        <v>0</v>
      </c>
    </row>
    <row r="8586" spans="1:9" hidden="1" x14ac:dyDescent="0.3">
      <c r="A8586" s="1" t="s">
        <v>215</v>
      </c>
      <c r="B8586" s="1" t="s">
        <v>224</v>
      </c>
      <c r="C8586">
        <v>27.614000000000001</v>
      </c>
      <c r="D8586">
        <v>115.7221</v>
      </c>
      <c r="E8586" s="1" t="s">
        <v>8</v>
      </c>
      <c r="F8586" t="s">
        <v>18338</v>
      </c>
      <c r="G8586">
        <v>0</v>
      </c>
      <c r="H8586">
        <v>36</v>
      </c>
      <c r="I8586">
        <v>0</v>
      </c>
    </row>
    <row r="8587" spans="1:9" hidden="1" x14ac:dyDescent="0.3">
      <c r="A8587" s="1" t="s">
        <v>215</v>
      </c>
      <c r="B8587" s="1" t="s">
        <v>224</v>
      </c>
      <c r="C8587">
        <v>27.614000000000001</v>
      </c>
      <c r="D8587">
        <v>115.7221</v>
      </c>
      <c r="E8587" s="1" t="s">
        <v>9</v>
      </c>
      <c r="F8587" t="s">
        <v>18339</v>
      </c>
      <c r="G8587">
        <v>0</v>
      </c>
      <c r="H8587">
        <v>72</v>
      </c>
      <c r="I8587">
        <v>2</v>
      </c>
    </row>
    <row r="8588" spans="1:9" hidden="1" x14ac:dyDescent="0.3">
      <c r="A8588" s="1" t="s">
        <v>215</v>
      </c>
      <c r="B8588" s="1" t="s">
        <v>224</v>
      </c>
      <c r="C8588">
        <v>27.614000000000001</v>
      </c>
      <c r="D8588">
        <v>115.7221</v>
      </c>
      <c r="E8588" s="1" t="s">
        <v>10</v>
      </c>
      <c r="F8588" t="s">
        <v>18340</v>
      </c>
      <c r="G8588">
        <v>0</v>
      </c>
      <c r="H8588">
        <v>109</v>
      </c>
      <c r="I8588">
        <v>3</v>
      </c>
    </row>
    <row r="8589" spans="1:9" hidden="1" x14ac:dyDescent="0.3">
      <c r="A8589" s="1" t="s">
        <v>215</v>
      </c>
      <c r="B8589" s="1" t="s">
        <v>224</v>
      </c>
      <c r="C8589">
        <v>27.614000000000001</v>
      </c>
      <c r="D8589">
        <v>115.7221</v>
      </c>
      <c r="E8589" s="1" t="s">
        <v>11</v>
      </c>
      <c r="F8589" t="s">
        <v>18341</v>
      </c>
      <c r="G8589">
        <v>0</v>
      </c>
      <c r="H8589">
        <v>109</v>
      </c>
      <c r="I8589">
        <v>3</v>
      </c>
    </row>
    <row r="8590" spans="1:9" hidden="1" x14ac:dyDescent="0.3">
      <c r="A8590" s="1" t="s">
        <v>215</v>
      </c>
      <c r="B8590" s="1" t="s">
        <v>224</v>
      </c>
      <c r="C8590">
        <v>27.614000000000001</v>
      </c>
      <c r="D8590">
        <v>115.7221</v>
      </c>
      <c r="E8590" s="1" t="s">
        <v>12</v>
      </c>
      <c r="F8590" t="s">
        <v>18342</v>
      </c>
      <c r="G8590">
        <v>0</v>
      </c>
      <c r="H8590">
        <v>162</v>
      </c>
      <c r="I8590">
        <v>5</v>
      </c>
    </row>
    <row r="8591" spans="1:9" hidden="1" x14ac:dyDescent="0.3">
      <c r="A8591" s="1" t="s">
        <v>215</v>
      </c>
      <c r="B8591" s="1" t="s">
        <v>224</v>
      </c>
      <c r="C8591">
        <v>27.614000000000001</v>
      </c>
      <c r="D8591">
        <v>115.7221</v>
      </c>
      <c r="E8591" s="1" t="s">
        <v>13</v>
      </c>
      <c r="F8591" t="s">
        <v>18343</v>
      </c>
      <c r="G8591">
        <v>0</v>
      </c>
      <c r="H8591">
        <v>240</v>
      </c>
      <c r="I8591">
        <v>7</v>
      </c>
    </row>
    <row r="8592" spans="1:9" hidden="1" x14ac:dyDescent="0.3">
      <c r="A8592" s="1" t="s">
        <v>215</v>
      </c>
      <c r="B8592" s="1" t="s">
        <v>224</v>
      </c>
      <c r="C8592">
        <v>27.614000000000001</v>
      </c>
      <c r="D8592">
        <v>115.7221</v>
      </c>
      <c r="E8592" s="1" t="s">
        <v>14</v>
      </c>
      <c r="F8592" t="s">
        <v>18344</v>
      </c>
      <c r="G8592">
        <v>0</v>
      </c>
      <c r="H8592">
        <v>286</v>
      </c>
      <c r="I8592">
        <v>9</v>
      </c>
    </row>
    <row r="8593" spans="1:9" hidden="1" x14ac:dyDescent="0.3">
      <c r="A8593" s="1" t="s">
        <v>215</v>
      </c>
      <c r="B8593" s="1" t="s">
        <v>224</v>
      </c>
      <c r="C8593">
        <v>27.614000000000001</v>
      </c>
      <c r="D8593">
        <v>115.7221</v>
      </c>
      <c r="E8593" s="1" t="s">
        <v>15</v>
      </c>
      <c r="F8593" t="s">
        <v>18345</v>
      </c>
      <c r="G8593">
        <v>0</v>
      </c>
      <c r="H8593">
        <v>333</v>
      </c>
      <c r="I8593">
        <v>12</v>
      </c>
    </row>
    <row r="8594" spans="1:9" hidden="1" x14ac:dyDescent="0.3">
      <c r="A8594" s="1" t="s">
        <v>215</v>
      </c>
      <c r="B8594" s="1" t="s">
        <v>224</v>
      </c>
      <c r="C8594">
        <v>27.614000000000001</v>
      </c>
      <c r="D8594">
        <v>115.7221</v>
      </c>
      <c r="E8594" s="1" t="s">
        <v>16</v>
      </c>
      <c r="F8594" t="s">
        <v>18346</v>
      </c>
      <c r="G8594">
        <v>0</v>
      </c>
      <c r="H8594">
        <v>391</v>
      </c>
      <c r="I8594">
        <v>18</v>
      </c>
    </row>
    <row r="8595" spans="1:9" hidden="1" x14ac:dyDescent="0.3">
      <c r="A8595" s="1" t="s">
        <v>215</v>
      </c>
      <c r="B8595" s="1" t="s">
        <v>224</v>
      </c>
      <c r="C8595">
        <v>27.614000000000001</v>
      </c>
      <c r="D8595">
        <v>115.7221</v>
      </c>
      <c r="E8595" s="1" t="s">
        <v>17</v>
      </c>
      <c r="F8595" t="s">
        <v>18347</v>
      </c>
      <c r="G8595">
        <v>0</v>
      </c>
      <c r="H8595">
        <v>476</v>
      </c>
      <c r="I8595">
        <v>20</v>
      </c>
    </row>
    <row r="8596" spans="1:9" hidden="1" x14ac:dyDescent="0.3">
      <c r="A8596" s="1" t="s">
        <v>215</v>
      </c>
      <c r="B8596" s="1" t="s">
        <v>224</v>
      </c>
      <c r="C8596">
        <v>27.614000000000001</v>
      </c>
      <c r="D8596">
        <v>115.7221</v>
      </c>
      <c r="E8596" s="1" t="s">
        <v>18</v>
      </c>
      <c r="F8596" t="s">
        <v>18348</v>
      </c>
      <c r="G8596">
        <v>0</v>
      </c>
      <c r="H8596">
        <v>548</v>
      </c>
      <c r="I8596">
        <v>27</v>
      </c>
    </row>
    <row r="8597" spans="1:9" hidden="1" x14ac:dyDescent="0.3">
      <c r="A8597" s="1" t="s">
        <v>215</v>
      </c>
      <c r="B8597" s="1" t="s">
        <v>224</v>
      </c>
      <c r="C8597">
        <v>27.614000000000001</v>
      </c>
      <c r="D8597">
        <v>115.7221</v>
      </c>
      <c r="E8597" s="1" t="s">
        <v>19</v>
      </c>
      <c r="F8597" t="s">
        <v>18349</v>
      </c>
      <c r="G8597">
        <v>0</v>
      </c>
      <c r="H8597">
        <v>600</v>
      </c>
      <c r="I8597">
        <v>37</v>
      </c>
    </row>
    <row r="8598" spans="1:9" hidden="1" x14ac:dyDescent="0.3">
      <c r="A8598" s="1" t="s">
        <v>215</v>
      </c>
      <c r="B8598" s="1" t="s">
        <v>224</v>
      </c>
      <c r="C8598">
        <v>27.614000000000001</v>
      </c>
      <c r="D8598">
        <v>115.7221</v>
      </c>
      <c r="E8598" s="1" t="s">
        <v>20</v>
      </c>
      <c r="F8598" t="s">
        <v>18350</v>
      </c>
      <c r="G8598">
        <v>0</v>
      </c>
      <c r="H8598">
        <v>661</v>
      </c>
      <c r="I8598">
        <v>45</v>
      </c>
    </row>
    <row r="8599" spans="1:9" hidden="1" x14ac:dyDescent="0.3">
      <c r="A8599" s="1" t="s">
        <v>215</v>
      </c>
      <c r="B8599" s="1" t="s">
        <v>224</v>
      </c>
      <c r="C8599">
        <v>27.614000000000001</v>
      </c>
      <c r="D8599">
        <v>115.7221</v>
      </c>
      <c r="E8599" s="1" t="s">
        <v>21</v>
      </c>
      <c r="F8599" t="s">
        <v>18351</v>
      </c>
      <c r="G8599">
        <v>0</v>
      </c>
      <c r="H8599">
        <v>698</v>
      </c>
      <c r="I8599">
        <v>55</v>
      </c>
    </row>
    <row r="8600" spans="1:9" hidden="1" x14ac:dyDescent="0.3">
      <c r="A8600" s="1" t="s">
        <v>215</v>
      </c>
      <c r="B8600" s="1" t="s">
        <v>224</v>
      </c>
      <c r="C8600">
        <v>27.614000000000001</v>
      </c>
      <c r="D8600">
        <v>115.7221</v>
      </c>
      <c r="E8600" s="1" t="s">
        <v>22</v>
      </c>
      <c r="F8600" t="s">
        <v>18352</v>
      </c>
      <c r="G8600">
        <v>0</v>
      </c>
      <c r="H8600">
        <v>740</v>
      </c>
      <c r="I8600">
        <v>73</v>
      </c>
    </row>
    <row r="8601" spans="1:9" hidden="1" x14ac:dyDescent="0.3">
      <c r="A8601" s="1" t="s">
        <v>215</v>
      </c>
      <c r="B8601" s="1" t="s">
        <v>224</v>
      </c>
      <c r="C8601">
        <v>27.614000000000001</v>
      </c>
      <c r="D8601">
        <v>115.7221</v>
      </c>
      <c r="E8601" s="1" t="s">
        <v>23</v>
      </c>
      <c r="F8601" t="s">
        <v>18353</v>
      </c>
      <c r="G8601">
        <v>1</v>
      </c>
      <c r="H8601">
        <v>771</v>
      </c>
      <c r="I8601">
        <v>105</v>
      </c>
    </row>
    <row r="8602" spans="1:9" hidden="1" x14ac:dyDescent="0.3">
      <c r="A8602" s="1" t="s">
        <v>215</v>
      </c>
      <c r="B8602" s="1" t="s">
        <v>224</v>
      </c>
      <c r="C8602">
        <v>27.614000000000001</v>
      </c>
      <c r="D8602">
        <v>115.7221</v>
      </c>
      <c r="E8602" s="1" t="s">
        <v>24</v>
      </c>
      <c r="F8602" t="s">
        <v>18354</v>
      </c>
      <c r="G8602">
        <v>1</v>
      </c>
      <c r="H8602">
        <v>804</v>
      </c>
      <c r="I8602">
        <v>128</v>
      </c>
    </row>
    <row r="8603" spans="1:9" hidden="1" x14ac:dyDescent="0.3">
      <c r="A8603" s="1" t="s">
        <v>215</v>
      </c>
      <c r="B8603" s="1" t="s">
        <v>224</v>
      </c>
      <c r="C8603">
        <v>27.614000000000001</v>
      </c>
      <c r="D8603">
        <v>115.7221</v>
      </c>
      <c r="E8603" s="1" t="s">
        <v>25</v>
      </c>
      <c r="F8603" t="s">
        <v>18355</v>
      </c>
      <c r="G8603">
        <v>1</v>
      </c>
      <c r="H8603">
        <v>844</v>
      </c>
      <c r="I8603">
        <v>152</v>
      </c>
    </row>
    <row r="8604" spans="1:9" hidden="1" x14ac:dyDescent="0.3">
      <c r="A8604" s="1" t="s">
        <v>215</v>
      </c>
      <c r="B8604" s="1" t="s">
        <v>224</v>
      </c>
      <c r="C8604">
        <v>27.614000000000001</v>
      </c>
      <c r="D8604">
        <v>115.7221</v>
      </c>
      <c r="E8604" s="1" t="s">
        <v>26</v>
      </c>
      <c r="F8604" t="s">
        <v>18356</v>
      </c>
      <c r="G8604">
        <v>1</v>
      </c>
      <c r="H8604">
        <v>872</v>
      </c>
      <c r="I8604">
        <v>170</v>
      </c>
    </row>
    <row r="8605" spans="1:9" hidden="1" x14ac:dyDescent="0.3">
      <c r="A8605" s="1" t="s">
        <v>215</v>
      </c>
      <c r="B8605" s="1" t="s">
        <v>224</v>
      </c>
      <c r="C8605">
        <v>27.614000000000001</v>
      </c>
      <c r="D8605">
        <v>115.7221</v>
      </c>
      <c r="E8605" s="1" t="s">
        <v>27</v>
      </c>
      <c r="F8605" t="s">
        <v>18357</v>
      </c>
      <c r="G8605">
        <v>1</v>
      </c>
      <c r="H8605">
        <v>900</v>
      </c>
      <c r="I8605">
        <v>187</v>
      </c>
    </row>
    <row r="8606" spans="1:9" hidden="1" x14ac:dyDescent="0.3">
      <c r="A8606" s="1" t="s">
        <v>215</v>
      </c>
      <c r="B8606" s="1" t="s">
        <v>224</v>
      </c>
      <c r="C8606">
        <v>27.614000000000001</v>
      </c>
      <c r="D8606">
        <v>115.7221</v>
      </c>
      <c r="E8606" s="1" t="s">
        <v>28</v>
      </c>
      <c r="F8606" t="s">
        <v>18358</v>
      </c>
      <c r="G8606">
        <v>1</v>
      </c>
      <c r="H8606">
        <v>913</v>
      </c>
      <c r="I8606">
        <v>210</v>
      </c>
    </row>
    <row r="8607" spans="1:9" hidden="1" x14ac:dyDescent="0.3">
      <c r="A8607" s="1" t="s">
        <v>215</v>
      </c>
      <c r="B8607" s="1" t="s">
        <v>224</v>
      </c>
      <c r="C8607">
        <v>27.614000000000001</v>
      </c>
      <c r="D8607">
        <v>115.7221</v>
      </c>
      <c r="E8607" s="1" t="s">
        <v>29</v>
      </c>
      <c r="F8607" t="s">
        <v>18359</v>
      </c>
      <c r="G8607">
        <v>1</v>
      </c>
      <c r="H8607">
        <v>925</v>
      </c>
      <c r="I8607">
        <v>240</v>
      </c>
    </row>
    <row r="8608" spans="1:9" hidden="1" x14ac:dyDescent="0.3">
      <c r="A8608" s="1" t="s">
        <v>215</v>
      </c>
      <c r="B8608" s="1" t="s">
        <v>224</v>
      </c>
      <c r="C8608">
        <v>27.614000000000001</v>
      </c>
      <c r="D8608">
        <v>115.7221</v>
      </c>
      <c r="E8608" s="1" t="s">
        <v>30</v>
      </c>
      <c r="F8608" t="s">
        <v>18360</v>
      </c>
      <c r="G8608">
        <v>1</v>
      </c>
      <c r="H8608">
        <v>930</v>
      </c>
      <c r="I8608">
        <v>275</v>
      </c>
    </row>
    <row r="8609" spans="1:9" hidden="1" x14ac:dyDescent="0.3">
      <c r="A8609" s="1" t="s">
        <v>215</v>
      </c>
      <c r="B8609" s="1" t="s">
        <v>224</v>
      </c>
      <c r="C8609">
        <v>27.614000000000001</v>
      </c>
      <c r="D8609">
        <v>115.7221</v>
      </c>
      <c r="E8609" s="1" t="s">
        <v>31</v>
      </c>
      <c r="F8609" t="s">
        <v>18361</v>
      </c>
      <c r="G8609">
        <v>1</v>
      </c>
      <c r="H8609">
        <v>933</v>
      </c>
      <c r="I8609">
        <v>310</v>
      </c>
    </row>
    <row r="8610" spans="1:9" hidden="1" x14ac:dyDescent="0.3">
      <c r="A8610" s="1" t="s">
        <v>215</v>
      </c>
      <c r="B8610" s="1" t="s">
        <v>224</v>
      </c>
      <c r="C8610">
        <v>27.614000000000001</v>
      </c>
      <c r="D8610">
        <v>115.7221</v>
      </c>
      <c r="E8610" s="1" t="s">
        <v>32</v>
      </c>
      <c r="F8610" t="s">
        <v>18362</v>
      </c>
      <c r="G8610">
        <v>1</v>
      </c>
      <c r="H8610">
        <v>934</v>
      </c>
      <c r="I8610">
        <v>362</v>
      </c>
    </row>
    <row r="8611" spans="1:9" hidden="1" x14ac:dyDescent="0.3">
      <c r="A8611" s="1" t="s">
        <v>215</v>
      </c>
      <c r="B8611" s="1" t="s">
        <v>224</v>
      </c>
      <c r="C8611">
        <v>27.614000000000001</v>
      </c>
      <c r="D8611">
        <v>115.7221</v>
      </c>
      <c r="E8611" s="1" t="s">
        <v>33</v>
      </c>
      <c r="F8611" t="s">
        <v>18363</v>
      </c>
      <c r="G8611">
        <v>1</v>
      </c>
      <c r="H8611">
        <v>934</v>
      </c>
      <c r="I8611">
        <v>433</v>
      </c>
    </row>
    <row r="8612" spans="1:9" hidden="1" x14ac:dyDescent="0.3">
      <c r="A8612" s="1" t="s">
        <v>215</v>
      </c>
      <c r="B8612" s="1" t="s">
        <v>224</v>
      </c>
      <c r="C8612">
        <v>27.614000000000001</v>
      </c>
      <c r="D8612">
        <v>115.7221</v>
      </c>
      <c r="E8612" s="1" t="s">
        <v>34</v>
      </c>
      <c r="F8612" t="s">
        <v>18364</v>
      </c>
      <c r="G8612">
        <v>1</v>
      </c>
      <c r="H8612">
        <v>934</v>
      </c>
      <c r="I8612">
        <v>489</v>
      </c>
    </row>
    <row r="8613" spans="1:9" hidden="1" x14ac:dyDescent="0.3">
      <c r="A8613" s="1" t="s">
        <v>215</v>
      </c>
      <c r="B8613" s="1" t="s">
        <v>224</v>
      </c>
      <c r="C8613">
        <v>27.614000000000001</v>
      </c>
      <c r="D8613">
        <v>115.7221</v>
      </c>
      <c r="E8613" s="1" t="s">
        <v>35</v>
      </c>
      <c r="F8613" t="s">
        <v>18365</v>
      </c>
      <c r="G8613">
        <v>1</v>
      </c>
      <c r="H8613">
        <v>934</v>
      </c>
      <c r="I8613">
        <v>555</v>
      </c>
    </row>
    <row r="8614" spans="1:9" hidden="1" x14ac:dyDescent="0.3">
      <c r="A8614" s="1" t="s">
        <v>215</v>
      </c>
      <c r="B8614" s="1" t="s">
        <v>224</v>
      </c>
      <c r="C8614">
        <v>27.614000000000001</v>
      </c>
      <c r="D8614">
        <v>115.7221</v>
      </c>
      <c r="E8614" s="1" t="s">
        <v>36</v>
      </c>
      <c r="F8614" t="s">
        <v>18366</v>
      </c>
      <c r="G8614">
        <v>1</v>
      </c>
      <c r="H8614">
        <v>934</v>
      </c>
      <c r="I8614">
        <v>613</v>
      </c>
    </row>
    <row r="8615" spans="1:9" hidden="1" x14ac:dyDescent="0.3">
      <c r="A8615" s="1" t="s">
        <v>215</v>
      </c>
      <c r="B8615" s="1" t="s">
        <v>224</v>
      </c>
      <c r="C8615">
        <v>27.614000000000001</v>
      </c>
      <c r="D8615">
        <v>115.7221</v>
      </c>
      <c r="E8615" s="1" t="s">
        <v>37</v>
      </c>
      <c r="F8615" t="s">
        <v>18367</v>
      </c>
      <c r="G8615">
        <v>1</v>
      </c>
      <c r="H8615">
        <v>934</v>
      </c>
      <c r="I8615">
        <v>645</v>
      </c>
    </row>
    <row r="8616" spans="1:9" hidden="1" x14ac:dyDescent="0.3">
      <c r="A8616" s="1" t="s">
        <v>215</v>
      </c>
      <c r="B8616" s="1" t="s">
        <v>224</v>
      </c>
      <c r="C8616">
        <v>27.614000000000001</v>
      </c>
      <c r="D8616">
        <v>115.7221</v>
      </c>
      <c r="E8616" s="1" t="s">
        <v>38</v>
      </c>
      <c r="F8616" t="s">
        <v>18368</v>
      </c>
      <c r="G8616">
        <v>1</v>
      </c>
      <c r="H8616">
        <v>934</v>
      </c>
      <c r="I8616">
        <v>683</v>
      </c>
    </row>
    <row r="8617" spans="1:9" hidden="1" x14ac:dyDescent="0.3">
      <c r="A8617" s="1" t="s">
        <v>215</v>
      </c>
      <c r="B8617" s="1" t="s">
        <v>224</v>
      </c>
      <c r="C8617">
        <v>27.614000000000001</v>
      </c>
      <c r="D8617">
        <v>115.7221</v>
      </c>
      <c r="E8617" s="1" t="s">
        <v>39</v>
      </c>
      <c r="F8617" t="s">
        <v>18369</v>
      </c>
      <c r="G8617">
        <v>1</v>
      </c>
      <c r="H8617">
        <v>934</v>
      </c>
      <c r="I8617">
        <v>719</v>
      </c>
    </row>
    <row r="8618" spans="1:9" hidden="1" x14ac:dyDescent="0.3">
      <c r="A8618" s="1" t="s">
        <v>215</v>
      </c>
      <c r="B8618" s="1" t="s">
        <v>224</v>
      </c>
      <c r="C8618">
        <v>27.614000000000001</v>
      </c>
      <c r="D8618">
        <v>115.7221</v>
      </c>
      <c r="E8618" s="1" t="s">
        <v>40</v>
      </c>
      <c r="F8618" t="s">
        <v>18370</v>
      </c>
      <c r="G8618">
        <v>1</v>
      </c>
      <c r="H8618">
        <v>934</v>
      </c>
      <c r="I8618">
        <v>754</v>
      </c>
    </row>
    <row r="8619" spans="1:9" hidden="1" x14ac:dyDescent="0.3">
      <c r="A8619" s="1" t="s">
        <v>215</v>
      </c>
      <c r="B8619" s="1" t="s">
        <v>224</v>
      </c>
      <c r="C8619">
        <v>27.614000000000001</v>
      </c>
      <c r="D8619">
        <v>115.7221</v>
      </c>
      <c r="E8619" s="1" t="s">
        <v>41</v>
      </c>
      <c r="F8619" t="s">
        <v>18371</v>
      </c>
      <c r="G8619">
        <v>1</v>
      </c>
      <c r="H8619">
        <v>935</v>
      </c>
      <c r="I8619">
        <v>790</v>
      </c>
    </row>
    <row r="8620" spans="1:9" hidden="1" x14ac:dyDescent="0.3">
      <c r="A8620" s="1" t="s">
        <v>215</v>
      </c>
      <c r="B8620" s="1" t="s">
        <v>224</v>
      </c>
      <c r="C8620">
        <v>27.614000000000001</v>
      </c>
      <c r="D8620">
        <v>115.7221</v>
      </c>
      <c r="E8620" s="1" t="s">
        <v>42</v>
      </c>
      <c r="F8620" t="s">
        <v>18372</v>
      </c>
      <c r="G8620">
        <v>1</v>
      </c>
      <c r="H8620">
        <v>935</v>
      </c>
      <c r="I8620">
        <v>811</v>
      </c>
    </row>
    <row r="8621" spans="1:9" hidden="1" x14ac:dyDescent="0.3">
      <c r="A8621" s="1" t="s">
        <v>215</v>
      </c>
      <c r="B8621" s="1" t="s">
        <v>224</v>
      </c>
      <c r="C8621">
        <v>27.614000000000001</v>
      </c>
      <c r="D8621">
        <v>115.7221</v>
      </c>
      <c r="E8621" s="1" t="s">
        <v>43</v>
      </c>
      <c r="F8621" t="s">
        <v>18373</v>
      </c>
      <c r="G8621">
        <v>1</v>
      </c>
      <c r="H8621">
        <v>935</v>
      </c>
      <c r="I8621">
        <v>831</v>
      </c>
    </row>
    <row r="8622" spans="1:9" hidden="1" x14ac:dyDescent="0.3">
      <c r="A8622" s="1" t="s">
        <v>215</v>
      </c>
      <c r="B8622" s="1" t="s">
        <v>224</v>
      </c>
      <c r="C8622">
        <v>27.614000000000001</v>
      </c>
      <c r="D8622">
        <v>115.7221</v>
      </c>
      <c r="E8622" s="1" t="s">
        <v>44</v>
      </c>
      <c r="F8622" t="s">
        <v>18374</v>
      </c>
      <c r="G8622">
        <v>1</v>
      </c>
      <c r="H8622">
        <v>935</v>
      </c>
      <c r="I8622">
        <v>850</v>
      </c>
    </row>
    <row r="8623" spans="1:9" hidden="1" x14ac:dyDescent="0.3">
      <c r="A8623" s="1" t="s">
        <v>215</v>
      </c>
      <c r="B8623" s="1" t="s">
        <v>224</v>
      </c>
      <c r="C8623">
        <v>27.614000000000001</v>
      </c>
      <c r="D8623">
        <v>115.7221</v>
      </c>
      <c r="E8623" s="1" t="s">
        <v>45</v>
      </c>
      <c r="F8623" t="s">
        <v>18375</v>
      </c>
      <c r="G8623">
        <v>1</v>
      </c>
      <c r="H8623">
        <v>935</v>
      </c>
      <c r="I8623">
        <v>870</v>
      </c>
    </row>
    <row r="8624" spans="1:9" hidden="1" x14ac:dyDescent="0.3">
      <c r="A8624" s="1" t="s">
        <v>215</v>
      </c>
      <c r="B8624" s="1" t="s">
        <v>224</v>
      </c>
      <c r="C8624">
        <v>27.614000000000001</v>
      </c>
      <c r="D8624">
        <v>115.7221</v>
      </c>
      <c r="E8624" s="1" t="s">
        <v>46</v>
      </c>
      <c r="F8624" t="s">
        <v>18376</v>
      </c>
      <c r="G8624">
        <v>1</v>
      </c>
      <c r="H8624">
        <v>935</v>
      </c>
      <c r="I8624">
        <v>884</v>
      </c>
    </row>
    <row r="8625" spans="1:9" hidden="1" x14ac:dyDescent="0.3">
      <c r="A8625" s="1" t="s">
        <v>215</v>
      </c>
      <c r="B8625" s="1" t="s">
        <v>224</v>
      </c>
      <c r="C8625">
        <v>27.614000000000001</v>
      </c>
      <c r="D8625">
        <v>115.7221</v>
      </c>
      <c r="E8625" s="1" t="s">
        <v>47</v>
      </c>
      <c r="F8625" t="s">
        <v>18377</v>
      </c>
      <c r="G8625">
        <v>1</v>
      </c>
      <c r="H8625">
        <v>935</v>
      </c>
      <c r="I8625">
        <v>901</v>
      </c>
    </row>
    <row r="8626" spans="1:9" hidden="1" x14ac:dyDescent="0.3">
      <c r="A8626" s="1" t="s">
        <v>215</v>
      </c>
      <c r="B8626" s="1" t="s">
        <v>224</v>
      </c>
      <c r="C8626">
        <v>27.614000000000001</v>
      </c>
      <c r="D8626">
        <v>115.7221</v>
      </c>
      <c r="E8626" s="1" t="s">
        <v>48</v>
      </c>
      <c r="F8626" t="s">
        <v>18378</v>
      </c>
      <c r="G8626">
        <v>1</v>
      </c>
      <c r="H8626">
        <v>935</v>
      </c>
      <c r="I8626">
        <v>909</v>
      </c>
    </row>
    <row r="8627" spans="1:9" hidden="1" x14ac:dyDescent="0.3">
      <c r="A8627" s="1" t="s">
        <v>215</v>
      </c>
      <c r="B8627" s="1" t="s">
        <v>224</v>
      </c>
      <c r="C8627">
        <v>27.614000000000001</v>
      </c>
      <c r="D8627">
        <v>115.7221</v>
      </c>
      <c r="E8627" s="1" t="s">
        <v>49</v>
      </c>
      <c r="F8627" t="s">
        <v>18379</v>
      </c>
      <c r="G8627">
        <v>1</v>
      </c>
      <c r="H8627">
        <v>935</v>
      </c>
      <c r="I8627">
        <v>916</v>
      </c>
    </row>
    <row r="8628" spans="1:9" hidden="1" x14ac:dyDescent="0.3">
      <c r="A8628" s="1" t="s">
        <v>215</v>
      </c>
      <c r="B8628" s="1" t="s">
        <v>224</v>
      </c>
      <c r="C8628">
        <v>27.614000000000001</v>
      </c>
      <c r="D8628">
        <v>115.7221</v>
      </c>
      <c r="E8628" s="1" t="s">
        <v>50</v>
      </c>
      <c r="F8628" t="s">
        <v>18380</v>
      </c>
      <c r="G8628">
        <v>1</v>
      </c>
      <c r="H8628">
        <v>935</v>
      </c>
      <c r="I8628">
        <v>919</v>
      </c>
    </row>
    <row r="8629" spans="1:9" hidden="1" x14ac:dyDescent="0.3">
      <c r="A8629" s="1" t="s">
        <v>215</v>
      </c>
      <c r="B8629" s="1" t="s">
        <v>224</v>
      </c>
      <c r="C8629">
        <v>27.614000000000001</v>
      </c>
      <c r="D8629">
        <v>115.7221</v>
      </c>
      <c r="E8629" s="1" t="s">
        <v>51</v>
      </c>
      <c r="F8629" t="s">
        <v>18381</v>
      </c>
      <c r="G8629">
        <v>1</v>
      </c>
      <c r="H8629">
        <v>935</v>
      </c>
      <c r="I8629">
        <v>923</v>
      </c>
    </row>
    <row r="8630" spans="1:9" hidden="1" x14ac:dyDescent="0.3">
      <c r="A8630" s="1" t="s">
        <v>215</v>
      </c>
      <c r="B8630" s="1" t="s">
        <v>224</v>
      </c>
      <c r="C8630">
        <v>27.614000000000001</v>
      </c>
      <c r="D8630">
        <v>115.7221</v>
      </c>
      <c r="E8630" s="1" t="s">
        <v>52</v>
      </c>
      <c r="F8630" t="s">
        <v>18382</v>
      </c>
      <c r="G8630">
        <v>1</v>
      </c>
      <c r="H8630">
        <v>935</v>
      </c>
      <c r="I8630">
        <v>927</v>
      </c>
    </row>
    <row r="8631" spans="1:9" hidden="1" x14ac:dyDescent="0.3">
      <c r="A8631" s="1" t="s">
        <v>215</v>
      </c>
      <c r="B8631" s="1" t="s">
        <v>224</v>
      </c>
      <c r="C8631">
        <v>27.614000000000001</v>
      </c>
      <c r="D8631">
        <v>115.7221</v>
      </c>
      <c r="E8631" s="1" t="s">
        <v>53</v>
      </c>
      <c r="F8631" t="s">
        <v>18383</v>
      </c>
      <c r="G8631">
        <v>1</v>
      </c>
      <c r="H8631">
        <v>935</v>
      </c>
      <c r="I8631">
        <v>932</v>
      </c>
    </row>
    <row r="8632" spans="1:9" hidden="1" x14ac:dyDescent="0.3">
      <c r="A8632" s="1" t="s">
        <v>215</v>
      </c>
      <c r="B8632" s="1" t="s">
        <v>224</v>
      </c>
      <c r="C8632">
        <v>27.614000000000001</v>
      </c>
      <c r="D8632">
        <v>115.7221</v>
      </c>
      <c r="E8632" s="1" t="s">
        <v>54</v>
      </c>
      <c r="F8632" t="s">
        <v>18384</v>
      </c>
      <c r="G8632">
        <v>1</v>
      </c>
      <c r="H8632">
        <v>935</v>
      </c>
      <c r="I8632">
        <v>934</v>
      </c>
    </row>
    <row r="8633" spans="1:9" hidden="1" x14ac:dyDescent="0.3">
      <c r="A8633" s="1" t="s">
        <v>215</v>
      </c>
      <c r="B8633" s="1" t="s">
        <v>224</v>
      </c>
      <c r="C8633">
        <v>27.614000000000001</v>
      </c>
      <c r="D8633">
        <v>115.7221</v>
      </c>
      <c r="E8633" s="1" t="s">
        <v>21548</v>
      </c>
      <c r="F8633" t="s">
        <v>21714</v>
      </c>
      <c r="G8633">
        <v>1</v>
      </c>
      <c r="H8633">
        <v>935</v>
      </c>
      <c r="I8633">
        <v>934</v>
      </c>
    </row>
    <row r="8634" spans="1:9" hidden="1" x14ac:dyDescent="0.3">
      <c r="A8634" s="1" t="s">
        <v>215</v>
      </c>
      <c r="B8634" s="1" t="s">
        <v>225</v>
      </c>
      <c r="C8634">
        <v>36.342700000000001</v>
      </c>
      <c r="D8634">
        <v>118.1498</v>
      </c>
      <c r="E8634" s="1" t="s">
        <v>4</v>
      </c>
      <c r="F8634" t="s">
        <v>18385</v>
      </c>
      <c r="G8634">
        <v>0</v>
      </c>
      <c r="H8634">
        <v>2</v>
      </c>
      <c r="I8634">
        <v>0</v>
      </c>
    </row>
    <row r="8635" spans="1:9" hidden="1" x14ac:dyDescent="0.3">
      <c r="A8635" s="1" t="s">
        <v>215</v>
      </c>
      <c r="B8635" s="1" t="s">
        <v>225</v>
      </c>
      <c r="C8635">
        <v>36.342700000000001</v>
      </c>
      <c r="D8635">
        <v>118.1498</v>
      </c>
      <c r="E8635" s="1" t="s">
        <v>5</v>
      </c>
      <c r="F8635" t="s">
        <v>18386</v>
      </c>
      <c r="G8635">
        <v>0</v>
      </c>
      <c r="H8635">
        <v>6</v>
      </c>
      <c r="I8635">
        <v>0</v>
      </c>
    </row>
    <row r="8636" spans="1:9" hidden="1" x14ac:dyDescent="0.3">
      <c r="A8636" s="1" t="s">
        <v>215</v>
      </c>
      <c r="B8636" s="1" t="s">
        <v>225</v>
      </c>
      <c r="C8636">
        <v>36.342700000000001</v>
      </c>
      <c r="D8636">
        <v>118.1498</v>
      </c>
      <c r="E8636" s="1" t="s">
        <v>6</v>
      </c>
      <c r="F8636" t="s">
        <v>18387</v>
      </c>
      <c r="G8636">
        <v>0</v>
      </c>
      <c r="H8636">
        <v>15</v>
      </c>
      <c r="I8636">
        <v>0</v>
      </c>
    </row>
    <row r="8637" spans="1:9" hidden="1" x14ac:dyDescent="0.3">
      <c r="A8637" s="1" t="s">
        <v>215</v>
      </c>
      <c r="B8637" s="1" t="s">
        <v>225</v>
      </c>
      <c r="C8637">
        <v>36.342700000000001</v>
      </c>
      <c r="D8637">
        <v>118.1498</v>
      </c>
      <c r="E8637" s="1" t="s">
        <v>7</v>
      </c>
      <c r="F8637" t="s">
        <v>18388</v>
      </c>
      <c r="G8637">
        <v>0</v>
      </c>
      <c r="H8637">
        <v>27</v>
      </c>
      <c r="I8637">
        <v>0</v>
      </c>
    </row>
    <row r="8638" spans="1:9" hidden="1" x14ac:dyDescent="0.3">
      <c r="A8638" s="1" t="s">
        <v>215</v>
      </c>
      <c r="B8638" s="1" t="s">
        <v>225</v>
      </c>
      <c r="C8638">
        <v>36.342700000000001</v>
      </c>
      <c r="D8638">
        <v>118.1498</v>
      </c>
      <c r="E8638" s="1" t="s">
        <v>8</v>
      </c>
      <c r="F8638" t="s">
        <v>18389</v>
      </c>
      <c r="G8638">
        <v>0</v>
      </c>
      <c r="H8638">
        <v>46</v>
      </c>
      <c r="I8638">
        <v>0</v>
      </c>
    </row>
    <row r="8639" spans="1:9" hidden="1" x14ac:dyDescent="0.3">
      <c r="A8639" s="1" t="s">
        <v>215</v>
      </c>
      <c r="B8639" s="1" t="s">
        <v>225</v>
      </c>
      <c r="C8639">
        <v>36.342700000000001</v>
      </c>
      <c r="D8639">
        <v>118.1498</v>
      </c>
      <c r="E8639" s="1" t="s">
        <v>9</v>
      </c>
      <c r="F8639" t="s">
        <v>18390</v>
      </c>
      <c r="G8639">
        <v>0</v>
      </c>
      <c r="H8639">
        <v>75</v>
      </c>
      <c r="I8639">
        <v>0</v>
      </c>
    </row>
    <row r="8640" spans="1:9" hidden="1" x14ac:dyDescent="0.3">
      <c r="A8640" s="1" t="s">
        <v>215</v>
      </c>
      <c r="B8640" s="1" t="s">
        <v>225</v>
      </c>
      <c r="C8640">
        <v>36.342700000000001</v>
      </c>
      <c r="D8640">
        <v>118.1498</v>
      </c>
      <c r="E8640" s="1" t="s">
        <v>10</v>
      </c>
      <c r="F8640" t="s">
        <v>18391</v>
      </c>
      <c r="G8640">
        <v>0</v>
      </c>
      <c r="H8640">
        <v>95</v>
      </c>
      <c r="I8640">
        <v>0</v>
      </c>
    </row>
    <row r="8641" spans="1:9" hidden="1" x14ac:dyDescent="0.3">
      <c r="A8641" s="1" t="s">
        <v>215</v>
      </c>
      <c r="B8641" s="1" t="s">
        <v>225</v>
      </c>
      <c r="C8641">
        <v>36.342700000000001</v>
      </c>
      <c r="D8641">
        <v>118.1498</v>
      </c>
      <c r="E8641" s="1" t="s">
        <v>11</v>
      </c>
      <c r="F8641" t="s">
        <v>18392</v>
      </c>
      <c r="G8641">
        <v>0</v>
      </c>
      <c r="H8641">
        <v>130</v>
      </c>
      <c r="I8641">
        <v>1</v>
      </c>
    </row>
    <row r="8642" spans="1:9" hidden="1" x14ac:dyDescent="0.3">
      <c r="A8642" s="1" t="s">
        <v>215</v>
      </c>
      <c r="B8642" s="1" t="s">
        <v>225</v>
      </c>
      <c r="C8642">
        <v>36.342700000000001</v>
      </c>
      <c r="D8642">
        <v>118.1498</v>
      </c>
      <c r="E8642" s="1" t="s">
        <v>12</v>
      </c>
      <c r="F8642" t="s">
        <v>18393</v>
      </c>
      <c r="G8642">
        <v>0</v>
      </c>
      <c r="H8642">
        <v>158</v>
      </c>
      <c r="I8642">
        <v>1</v>
      </c>
    </row>
    <row r="8643" spans="1:9" hidden="1" x14ac:dyDescent="0.3">
      <c r="A8643" s="1" t="s">
        <v>215</v>
      </c>
      <c r="B8643" s="1" t="s">
        <v>225</v>
      </c>
      <c r="C8643">
        <v>36.342700000000001</v>
      </c>
      <c r="D8643">
        <v>118.1498</v>
      </c>
      <c r="E8643" s="1" t="s">
        <v>13</v>
      </c>
      <c r="F8643" t="s">
        <v>18394</v>
      </c>
      <c r="G8643">
        <v>0</v>
      </c>
      <c r="H8643">
        <v>184</v>
      </c>
      <c r="I8643">
        <v>2</v>
      </c>
    </row>
    <row r="8644" spans="1:9" hidden="1" x14ac:dyDescent="0.3">
      <c r="A8644" s="1" t="s">
        <v>215</v>
      </c>
      <c r="B8644" s="1" t="s">
        <v>225</v>
      </c>
      <c r="C8644">
        <v>36.342700000000001</v>
      </c>
      <c r="D8644">
        <v>118.1498</v>
      </c>
      <c r="E8644" s="1" t="s">
        <v>14</v>
      </c>
      <c r="F8644" t="s">
        <v>18395</v>
      </c>
      <c r="G8644">
        <v>0</v>
      </c>
      <c r="H8644">
        <v>206</v>
      </c>
      <c r="I8644">
        <v>3</v>
      </c>
    </row>
    <row r="8645" spans="1:9" hidden="1" x14ac:dyDescent="0.3">
      <c r="A8645" s="1" t="s">
        <v>215</v>
      </c>
      <c r="B8645" s="1" t="s">
        <v>225</v>
      </c>
      <c r="C8645">
        <v>36.342700000000001</v>
      </c>
      <c r="D8645">
        <v>118.1498</v>
      </c>
      <c r="E8645" s="1" t="s">
        <v>15</v>
      </c>
      <c r="F8645" t="s">
        <v>18396</v>
      </c>
      <c r="G8645">
        <v>0</v>
      </c>
      <c r="H8645">
        <v>230</v>
      </c>
      <c r="I8645">
        <v>6</v>
      </c>
    </row>
    <row r="8646" spans="1:9" hidden="1" x14ac:dyDescent="0.3">
      <c r="A8646" s="1" t="s">
        <v>215</v>
      </c>
      <c r="B8646" s="1" t="s">
        <v>225</v>
      </c>
      <c r="C8646">
        <v>36.342700000000001</v>
      </c>
      <c r="D8646">
        <v>118.1498</v>
      </c>
      <c r="E8646" s="1" t="s">
        <v>16</v>
      </c>
      <c r="F8646" t="s">
        <v>18397</v>
      </c>
      <c r="G8646">
        <v>0</v>
      </c>
      <c r="H8646">
        <v>259</v>
      </c>
      <c r="I8646">
        <v>7</v>
      </c>
    </row>
    <row r="8647" spans="1:9" hidden="1" x14ac:dyDescent="0.3">
      <c r="A8647" s="1" t="s">
        <v>215</v>
      </c>
      <c r="B8647" s="1" t="s">
        <v>225</v>
      </c>
      <c r="C8647">
        <v>36.342700000000001</v>
      </c>
      <c r="D8647">
        <v>118.1498</v>
      </c>
      <c r="E8647" s="1" t="s">
        <v>17</v>
      </c>
      <c r="F8647" t="s">
        <v>18398</v>
      </c>
      <c r="G8647">
        <v>0</v>
      </c>
      <c r="H8647">
        <v>275</v>
      </c>
      <c r="I8647">
        <v>11</v>
      </c>
    </row>
    <row r="8648" spans="1:9" hidden="1" x14ac:dyDescent="0.3">
      <c r="A8648" s="1" t="s">
        <v>215</v>
      </c>
      <c r="B8648" s="1" t="s">
        <v>225</v>
      </c>
      <c r="C8648">
        <v>36.342700000000001</v>
      </c>
      <c r="D8648">
        <v>118.1498</v>
      </c>
      <c r="E8648" s="1" t="s">
        <v>18</v>
      </c>
      <c r="F8648" t="s">
        <v>18399</v>
      </c>
      <c r="G8648">
        <v>0</v>
      </c>
      <c r="H8648">
        <v>307</v>
      </c>
      <c r="I8648">
        <v>15</v>
      </c>
    </row>
    <row r="8649" spans="1:9" hidden="1" x14ac:dyDescent="0.3">
      <c r="A8649" s="1" t="s">
        <v>215</v>
      </c>
      <c r="B8649" s="1" t="s">
        <v>225</v>
      </c>
      <c r="C8649">
        <v>36.342700000000001</v>
      </c>
      <c r="D8649">
        <v>118.1498</v>
      </c>
      <c r="E8649" s="1" t="s">
        <v>19</v>
      </c>
      <c r="F8649" t="s">
        <v>18400</v>
      </c>
      <c r="G8649">
        <v>0</v>
      </c>
      <c r="H8649">
        <v>347</v>
      </c>
      <c r="I8649">
        <v>27</v>
      </c>
    </row>
    <row r="8650" spans="1:9" hidden="1" x14ac:dyDescent="0.3">
      <c r="A8650" s="1" t="s">
        <v>215</v>
      </c>
      <c r="B8650" s="1" t="s">
        <v>225</v>
      </c>
      <c r="C8650">
        <v>36.342700000000001</v>
      </c>
      <c r="D8650">
        <v>118.1498</v>
      </c>
      <c r="E8650" s="1" t="s">
        <v>20</v>
      </c>
      <c r="F8650" t="s">
        <v>18401</v>
      </c>
      <c r="G8650">
        <v>0</v>
      </c>
      <c r="H8650">
        <v>386</v>
      </c>
      <c r="I8650">
        <v>37</v>
      </c>
    </row>
    <row r="8651" spans="1:9" hidden="1" x14ac:dyDescent="0.3">
      <c r="A8651" s="1" t="s">
        <v>215</v>
      </c>
      <c r="B8651" s="1" t="s">
        <v>225</v>
      </c>
      <c r="C8651">
        <v>36.342700000000001</v>
      </c>
      <c r="D8651">
        <v>118.1498</v>
      </c>
      <c r="E8651" s="1" t="s">
        <v>21</v>
      </c>
      <c r="F8651" t="s">
        <v>18402</v>
      </c>
      <c r="G8651">
        <v>0</v>
      </c>
      <c r="H8651">
        <v>416</v>
      </c>
      <c r="I8651">
        <v>44</v>
      </c>
    </row>
    <row r="8652" spans="1:9" hidden="1" x14ac:dyDescent="0.3">
      <c r="A8652" s="1" t="s">
        <v>215</v>
      </c>
      <c r="B8652" s="1" t="s">
        <v>225</v>
      </c>
      <c r="C8652">
        <v>36.342700000000001</v>
      </c>
      <c r="D8652">
        <v>118.1498</v>
      </c>
      <c r="E8652" s="1" t="s">
        <v>22</v>
      </c>
      <c r="F8652" t="s">
        <v>18403</v>
      </c>
      <c r="G8652">
        <v>1</v>
      </c>
      <c r="H8652">
        <v>444</v>
      </c>
      <c r="I8652">
        <v>63</v>
      </c>
    </row>
    <row r="8653" spans="1:9" hidden="1" x14ac:dyDescent="0.3">
      <c r="A8653" s="1" t="s">
        <v>215</v>
      </c>
      <c r="B8653" s="1" t="s">
        <v>225</v>
      </c>
      <c r="C8653">
        <v>36.342700000000001</v>
      </c>
      <c r="D8653">
        <v>118.1498</v>
      </c>
      <c r="E8653" s="1" t="s">
        <v>23</v>
      </c>
      <c r="F8653" t="s">
        <v>18404</v>
      </c>
      <c r="G8653">
        <v>1</v>
      </c>
      <c r="H8653">
        <v>466</v>
      </c>
      <c r="I8653">
        <v>66</v>
      </c>
    </row>
    <row r="8654" spans="1:9" hidden="1" x14ac:dyDescent="0.3">
      <c r="A8654" s="1" t="s">
        <v>215</v>
      </c>
      <c r="B8654" s="1" t="s">
        <v>225</v>
      </c>
      <c r="C8654">
        <v>36.342700000000001</v>
      </c>
      <c r="D8654">
        <v>118.1498</v>
      </c>
      <c r="E8654" s="1" t="s">
        <v>24</v>
      </c>
      <c r="F8654" t="s">
        <v>18405</v>
      </c>
      <c r="G8654">
        <v>1</v>
      </c>
      <c r="H8654">
        <v>487</v>
      </c>
      <c r="I8654">
        <v>80</v>
      </c>
    </row>
    <row r="8655" spans="1:9" hidden="1" x14ac:dyDescent="0.3">
      <c r="A8655" s="1" t="s">
        <v>215</v>
      </c>
      <c r="B8655" s="1" t="s">
        <v>225</v>
      </c>
      <c r="C8655">
        <v>36.342700000000001</v>
      </c>
      <c r="D8655">
        <v>118.1498</v>
      </c>
      <c r="E8655" s="1" t="s">
        <v>25</v>
      </c>
      <c r="F8655" t="s">
        <v>18406</v>
      </c>
      <c r="G8655">
        <v>2</v>
      </c>
      <c r="H8655">
        <v>497</v>
      </c>
      <c r="I8655">
        <v>92</v>
      </c>
    </row>
    <row r="8656" spans="1:9" hidden="1" x14ac:dyDescent="0.3">
      <c r="A8656" s="1" t="s">
        <v>215</v>
      </c>
      <c r="B8656" s="1" t="s">
        <v>225</v>
      </c>
      <c r="C8656">
        <v>36.342700000000001</v>
      </c>
      <c r="D8656">
        <v>118.1498</v>
      </c>
      <c r="E8656" s="1" t="s">
        <v>26</v>
      </c>
      <c r="F8656" t="s">
        <v>18407</v>
      </c>
      <c r="G8656">
        <v>2</v>
      </c>
      <c r="H8656">
        <v>509</v>
      </c>
      <c r="I8656">
        <v>105</v>
      </c>
    </row>
    <row r="8657" spans="1:9" hidden="1" x14ac:dyDescent="0.3">
      <c r="A8657" s="1" t="s">
        <v>215</v>
      </c>
      <c r="B8657" s="1" t="s">
        <v>225</v>
      </c>
      <c r="C8657">
        <v>36.342700000000001</v>
      </c>
      <c r="D8657">
        <v>118.1498</v>
      </c>
      <c r="E8657" s="1" t="s">
        <v>27</v>
      </c>
      <c r="F8657" t="s">
        <v>18408</v>
      </c>
      <c r="G8657">
        <v>2</v>
      </c>
      <c r="H8657">
        <v>523</v>
      </c>
      <c r="I8657">
        <v>136</v>
      </c>
    </row>
    <row r="8658" spans="1:9" hidden="1" x14ac:dyDescent="0.3">
      <c r="A8658" s="1" t="s">
        <v>215</v>
      </c>
      <c r="B8658" s="1" t="s">
        <v>225</v>
      </c>
      <c r="C8658">
        <v>36.342700000000001</v>
      </c>
      <c r="D8658">
        <v>118.1498</v>
      </c>
      <c r="E8658" s="1" t="s">
        <v>28</v>
      </c>
      <c r="F8658" t="s">
        <v>18409</v>
      </c>
      <c r="G8658">
        <v>2</v>
      </c>
      <c r="H8658">
        <v>532</v>
      </c>
      <c r="I8658">
        <v>156</v>
      </c>
    </row>
    <row r="8659" spans="1:9" hidden="1" x14ac:dyDescent="0.3">
      <c r="A8659" s="1" t="s">
        <v>215</v>
      </c>
      <c r="B8659" s="1" t="s">
        <v>225</v>
      </c>
      <c r="C8659">
        <v>36.342700000000001</v>
      </c>
      <c r="D8659">
        <v>118.1498</v>
      </c>
      <c r="E8659" s="1" t="s">
        <v>29</v>
      </c>
      <c r="F8659" t="s">
        <v>18410</v>
      </c>
      <c r="G8659">
        <v>2</v>
      </c>
      <c r="H8659">
        <v>537</v>
      </c>
      <c r="I8659">
        <v>173</v>
      </c>
    </row>
    <row r="8660" spans="1:9" hidden="1" x14ac:dyDescent="0.3">
      <c r="A8660" s="1" t="s">
        <v>215</v>
      </c>
      <c r="B8660" s="1" t="s">
        <v>225</v>
      </c>
      <c r="C8660">
        <v>36.342700000000001</v>
      </c>
      <c r="D8660">
        <v>118.1498</v>
      </c>
      <c r="E8660" s="1" t="s">
        <v>30</v>
      </c>
      <c r="F8660" t="s">
        <v>18411</v>
      </c>
      <c r="G8660">
        <v>2</v>
      </c>
      <c r="H8660">
        <v>541</v>
      </c>
      <c r="I8660">
        <v>191</v>
      </c>
    </row>
    <row r="8661" spans="1:9" hidden="1" x14ac:dyDescent="0.3">
      <c r="A8661" s="1" t="s">
        <v>215</v>
      </c>
      <c r="B8661" s="1" t="s">
        <v>225</v>
      </c>
      <c r="C8661">
        <v>36.342700000000001</v>
      </c>
      <c r="D8661">
        <v>118.1498</v>
      </c>
      <c r="E8661" s="1" t="s">
        <v>31</v>
      </c>
      <c r="F8661" t="s">
        <v>18412</v>
      </c>
      <c r="G8661">
        <v>3</v>
      </c>
      <c r="H8661">
        <v>543</v>
      </c>
      <c r="I8661">
        <v>211</v>
      </c>
    </row>
    <row r="8662" spans="1:9" hidden="1" x14ac:dyDescent="0.3">
      <c r="A8662" s="1" t="s">
        <v>215</v>
      </c>
      <c r="B8662" s="1" t="s">
        <v>225</v>
      </c>
      <c r="C8662">
        <v>36.342700000000001</v>
      </c>
      <c r="D8662">
        <v>118.1498</v>
      </c>
      <c r="E8662" s="1" t="s">
        <v>32</v>
      </c>
      <c r="F8662" t="s">
        <v>18413</v>
      </c>
      <c r="G8662">
        <v>3</v>
      </c>
      <c r="H8662">
        <v>544</v>
      </c>
      <c r="I8662">
        <v>231</v>
      </c>
    </row>
    <row r="8663" spans="1:9" hidden="1" x14ac:dyDescent="0.3">
      <c r="A8663" s="1" t="s">
        <v>215</v>
      </c>
      <c r="B8663" s="1" t="s">
        <v>225</v>
      </c>
      <c r="C8663">
        <v>36.342700000000001</v>
      </c>
      <c r="D8663">
        <v>118.1498</v>
      </c>
      <c r="E8663" s="1" t="s">
        <v>33</v>
      </c>
      <c r="F8663" t="s">
        <v>18414</v>
      </c>
      <c r="G8663">
        <v>4</v>
      </c>
      <c r="H8663">
        <v>546</v>
      </c>
      <c r="I8663">
        <v>254</v>
      </c>
    </row>
    <row r="8664" spans="1:9" hidden="1" x14ac:dyDescent="0.3">
      <c r="A8664" s="1" t="s">
        <v>215</v>
      </c>
      <c r="B8664" s="1" t="s">
        <v>225</v>
      </c>
      <c r="C8664">
        <v>36.342700000000001</v>
      </c>
      <c r="D8664">
        <v>118.1498</v>
      </c>
      <c r="E8664" s="1" t="s">
        <v>34</v>
      </c>
      <c r="F8664" t="s">
        <v>18415</v>
      </c>
      <c r="G8664">
        <v>4</v>
      </c>
      <c r="H8664">
        <v>749</v>
      </c>
      <c r="I8664">
        <v>281</v>
      </c>
    </row>
    <row r="8665" spans="1:9" hidden="1" x14ac:dyDescent="0.3">
      <c r="A8665" s="1" t="s">
        <v>215</v>
      </c>
      <c r="B8665" s="1" t="s">
        <v>225</v>
      </c>
      <c r="C8665">
        <v>36.342700000000001</v>
      </c>
      <c r="D8665">
        <v>118.1498</v>
      </c>
      <c r="E8665" s="1" t="s">
        <v>35</v>
      </c>
      <c r="F8665" t="s">
        <v>18416</v>
      </c>
      <c r="G8665">
        <v>4</v>
      </c>
      <c r="H8665">
        <v>750</v>
      </c>
      <c r="I8665">
        <v>302</v>
      </c>
    </row>
    <row r="8666" spans="1:9" hidden="1" x14ac:dyDescent="0.3">
      <c r="A8666" s="1" t="s">
        <v>215</v>
      </c>
      <c r="B8666" s="1" t="s">
        <v>225</v>
      </c>
      <c r="C8666">
        <v>36.342700000000001</v>
      </c>
      <c r="D8666">
        <v>118.1498</v>
      </c>
      <c r="E8666" s="1" t="s">
        <v>36</v>
      </c>
      <c r="F8666" t="s">
        <v>18417</v>
      </c>
      <c r="G8666">
        <v>4</v>
      </c>
      <c r="H8666">
        <v>754</v>
      </c>
      <c r="I8666">
        <v>321</v>
      </c>
    </row>
    <row r="8667" spans="1:9" hidden="1" x14ac:dyDescent="0.3">
      <c r="A8667" s="1" t="s">
        <v>215</v>
      </c>
      <c r="B8667" s="1" t="s">
        <v>225</v>
      </c>
      <c r="C8667">
        <v>36.342700000000001</v>
      </c>
      <c r="D8667">
        <v>118.1498</v>
      </c>
      <c r="E8667" s="1" t="s">
        <v>37</v>
      </c>
      <c r="F8667" t="s">
        <v>18418</v>
      </c>
      <c r="G8667">
        <v>5</v>
      </c>
      <c r="H8667">
        <v>755</v>
      </c>
      <c r="I8667">
        <v>343</v>
      </c>
    </row>
    <row r="8668" spans="1:9" hidden="1" x14ac:dyDescent="0.3">
      <c r="A8668" s="1" t="s">
        <v>215</v>
      </c>
      <c r="B8668" s="1" t="s">
        <v>225</v>
      </c>
      <c r="C8668">
        <v>36.342700000000001</v>
      </c>
      <c r="D8668">
        <v>118.1498</v>
      </c>
      <c r="E8668" s="1" t="s">
        <v>38</v>
      </c>
      <c r="F8668" t="s">
        <v>18419</v>
      </c>
      <c r="G8668">
        <v>6</v>
      </c>
      <c r="H8668">
        <v>756</v>
      </c>
      <c r="I8668">
        <v>355</v>
      </c>
    </row>
    <row r="8669" spans="1:9" hidden="1" x14ac:dyDescent="0.3">
      <c r="A8669" s="1" t="s">
        <v>215</v>
      </c>
      <c r="B8669" s="1" t="s">
        <v>225</v>
      </c>
      <c r="C8669">
        <v>36.342700000000001</v>
      </c>
      <c r="D8669">
        <v>118.1498</v>
      </c>
      <c r="E8669" s="1" t="s">
        <v>39</v>
      </c>
      <c r="F8669" t="s">
        <v>18420</v>
      </c>
      <c r="G8669">
        <v>6</v>
      </c>
      <c r="H8669">
        <v>756</v>
      </c>
      <c r="I8669">
        <v>377</v>
      </c>
    </row>
    <row r="8670" spans="1:9" hidden="1" x14ac:dyDescent="0.3">
      <c r="A8670" s="1" t="s">
        <v>215</v>
      </c>
      <c r="B8670" s="1" t="s">
        <v>225</v>
      </c>
      <c r="C8670">
        <v>36.342700000000001</v>
      </c>
      <c r="D8670">
        <v>118.1498</v>
      </c>
      <c r="E8670" s="1" t="s">
        <v>40</v>
      </c>
      <c r="F8670" t="s">
        <v>18421</v>
      </c>
      <c r="G8670">
        <v>6</v>
      </c>
      <c r="H8670">
        <v>756</v>
      </c>
      <c r="I8670">
        <v>387</v>
      </c>
    </row>
    <row r="8671" spans="1:9" hidden="1" x14ac:dyDescent="0.3">
      <c r="A8671" s="1" t="s">
        <v>215</v>
      </c>
      <c r="B8671" s="1" t="s">
        <v>225</v>
      </c>
      <c r="C8671">
        <v>36.342700000000001</v>
      </c>
      <c r="D8671">
        <v>118.1498</v>
      </c>
      <c r="E8671" s="1" t="s">
        <v>41</v>
      </c>
      <c r="F8671" t="s">
        <v>18422</v>
      </c>
      <c r="G8671">
        <v>6</v>
      </c>
      <c r="H8671">
        <v>756</v>
      </c>
      <c r="I8671">
        <v>405</v>
      </c>
    </row>
    <row r="8672" spans="1:9" hidden="1" x14ac:dyDescent="0.3">
      <c r="A8672" s="1" t="s">
        <v>215</v>
      </c>
      <c r="B8672" s="1" t="s">
        <v>225</v>
      </c>
      <c r="C8672">
        <v>36.342700000000001</v>
      </c>
      <c r="D8672">
        <v>118.1498</v>
      </c>
      <c r="E8672" s="1" t="s">
        <v>42</v>
      </c>
      <c r="F8672" t="s">
        <v>18423</v>
      </c>
      <c r="G8672">
        <v>6</v>
      </c>
      <c r="H8672">
        <v>756</v>
      </c>
      <c r="I8672">
        <v>421</v>
      </c>
    </row>
    <row r="8673" spans="1:9" hidden="1" x14ac:dyDescent="0.3">
      <c r="A8673" s="1" t="s">
        <v>215</v>
      </c>
      <c r="B8673" s="1" t="s">
        <v>225</v>
      </c>
      <c r="C8673">
        <v>36.342700000000001</v>
      </c>
      <c r="D8673">
        <v>118.1498</v>
      </c>
      <c r="E8673" s="1" t="s">
        <v>43</v>
      </c>
      <c r="F8673" t="s">
        <v>18424</v>
      </c>
      <c r="G8673">
        <v>6</v>
      </c>
      <c r="H8673">
        <v>758</v>
      </c>
      <c r="I8673">
        <v>443</v>
      </c>
    </row>
    <row r="8674" spans="1:9" hidden="1" x14ac:dyDescent="0.3">
      <c r="A8674" s="1" t="s">
        <v>215</v>
      </c>
      <c r="B8674" s="1" t="s">
        <v>225</v>
      </c>
      <c r="C8674">
        <v>36.342700000000001</v>
      </c>
      <c r="D8674">
        <v>118.1498</v>
      </c>
      <c r="E8674" s="1" t="s">
        <v>44</v>
      </c>
      <c r="F8674" t="s">
        <v>18425</v>
      </c>
      <c r="G8674">
        <v>6</v>
      </c>
      <c r="H8674">
        <v>758</v>
      </c>
      <c r="I8674">
        <v>460</v>
      </c>
    </row>
    <row r="8675" spans="1:9" hidden="1" x14ac:dyDescent="0.3">
      <c r="A8675" s="1" t="s">
        <v>215</v>
      </c>
      <c r="B8675" s="1" t="s">
        <v>225</v>
      </c>
      <c r="C8675">
        <v>36.342700000000001</v>
      </c>
      <c r="D8675">
        <v>118.1498</v>
      </c>
      <c r="E8675" s="1" t="s">
        <v>45</v>
      </c>
      <c r="F8675" t="s">
        <v>18426</v>
      </c>
      <c r="G8675">
        <v>6</v>
      </c>
      <c r="H8675">
        <v>758</v>
      </c>
      <c r="I8675">
        <v>511</v>
      </c>
    </row>
    <row r="8676" spans="1:9" hidden="1" x14ac:dyDescent="0.3">
      <c r="A8676" s="1" t="s">
        <v>215</v>
      </c>
      <c r="B8676" s="1" t="s">
        <v>225</v>
      </c>
      <c r="C8676">
        <v>36.342700000000001</v>
      </c>
      <c r="D8676">
        <v>118.1498</v>
      </c>
      <c r="E8676" s="1" t="s">
        <v>46</v>
      </c>
      <c r="F8676" t="s">
        <v>18427</v>
      </c>
      <c r="G8676">
        <v>6</v>
      </c>
      <c r="H8676">
        <v>758</v>
      </c>
      <c r="I8676">
        <v>516</v>
      </c>
    </row>
    <row r="8677" spans="1:9" hidden="1" x14ac:dyDescent="0.3">
      <c r="A8677" s="1" t="s">
        <v>215</v>
      </c>
      <c r="B8677" s="1" t="s">
        <v>225</v>
      </c>
      <c r="C8677">
        <v>36.342700000000001</v>
      </c>
      <c r="D8677">
        <v>118.1498</v>
      </c>
      <c r="E8677" s="1" t="s">
        <v>47</v>
      </c>
      <c r="F8677" t="s">
        <v>18428</v>
      </c>
      <c r="G8677">
        <v>6</v>
      </c>
      <c r="H8677">
        <v>758</v>
      </c>
      <c r="I8677">
        <v>578</v>
      </c>
    </row>
    <row r="8678" spans="1:9" hidden="1" x14ac:dyDescent="0.3">
      <c r="A8678" s="1" t="s">
        <v>215</v>
      </c>
      <c r="B8678" s="1" t="s">
        <v>225</v>
      </c>
      <c r="C8678">
        <v>36.342700000000001</v>
      </c>
      <c r="D8678">
        <v>118.1498</v>
      </c>
      <c r="E8678" s="1" t="s">
        <v>48</v>
      </c>
      <c r="F8678" t="s">
        <v>18429</v>
      </c>
      <c r="G8678">
        <v>6</v>
      </c>
      <c r="H8678">
        <v>758</v>
      </c>
      <c r="I8678">
        <v>618</v>
      </c>
    </row>
    <row r="8679" spans="1:9" hidden="1" x14ac:dyDescent="0.3">
      <c r="A8679" s="1" t="s">
        <v>215</v>
      </c>
      <c r="B8679" s="1" t="s">
        <v>225</v>
      </c>
      <c r="C8679">
        <v>36.342700000000001</v>
      </c>
      <c r="D8679">
        <v>118.1498</v>
      </c>
      <c r="E8679" s="1" t="s">
        <v>49</v>
      </c>
      <c r="F8679" t="s">
        <v>18430</v>
      </c>
      <c r="G8679">
        <v>6</v>
      </c>
      <c r="H8679">
        <v>758</v>
      </c>
      <c r="I8679">
        <v>627</v>
      </c>
    </row>
    <row r="8680" spans="1:9" hidden="1" x14ac:dyDescent="0.3">
      <c r="A8680" s="1" t="s">
        <v>215</v>
      </c>
      <c r="B8680" s="1" t="s">
        <v>225</v>
      </c>
      <c r="C8680">
        <v>36.342700000000001</v>
      </c>
      <c r="D8680">
        <v>118.1498</v>
      </c>
      <c r="E8680" s="1" t="s">
        <v>50</v>
      </c>
      <c r="F8680" t="s">
        <v>18431</v>
      </c>
      <c r="G8680">
        <v>6</v>
      </c>
      <c r="H8680">
        <v>758</v>
      </c>
      <c r="I8680">
        <v>642</v>
      </c>
    </row>
    <row r="8681" spans="1:9" hidden="1" x14ac:dyDescent="0.3">
      <c r="A8681" s="1" t="s">
        <v>215</v>
      </c>
      <c r="B8681" s="1" t="s">
        <v>225</v>
      </c>
      <c r="C8681">
        <v>36.342700000000001</v>
      </c>
      <c r="D8681">
        <v>118.1498</v>
      </c>
      <c r="E8681" s="1" t="s">
        <v>51</v>
      </c>
      <c r="F8681" t="s">
        <v>18432</v>
      </c>
      <c r="G8681">
        <v>6</v>
      </c>
      <c r="H8681">
        <v>758</v>
      </c>
      <c r="I8681">
        <v>700</v>
      </c>
    </row>
    <row r="8682" spans="1:9" hidden="1" x14ac:dyDescent="0.3">
      <c r="A8682" s="1" t="s">
        <v>215</v>
      </c>
      <c r="B8682" s="1" t="s">
        <v>225</v>
      </c>
      <c r="C8682">
        <v>36.342700000000001</v>
      </c>
      <c r="D8682">
        <v>118.1498</v>
      </c>
      <c r="E8682" s="1" t="s">
        <v>52</v>
      </c>
      <c r="F8682" t="s">
        <v>18433</v>
      </c>
      <c r="G8682">
        <v>6</v>
      </c>
      <c r="H8682">
        <v>758</v>
      </c>
      <c r="I8682">
        <v>719</v>
      </c>
    </row>
    <row r="8683" spans="1:9" hidden="1" x14ac:dyDescent="0.3">
      <c r="A8683" s="1" t="s">
        <v>215</v>
      </c>
      <c r="B8683" s="1" t="s">
        <v>225</v>
      </c>
      <c r="C8683">
        <v>36.342700000000001</v>
      </c>
      <c r="D8683">
        <v>118.1498</v>
      </c>
      <c r="E8683" s="1" t="s">
        <v>53</v>
      </c>
      <c r="F8683" t="s">
        <v>18434</v>
      </c>
      <c r="G8683">
        <v>6</v>
      </c>
      <c r="H8683">
        <v>760</v>
      </c>
      <c r="I8683">
        <v>726</v>
      </c>
    </row>
    <row r="8684" spans="1:9" hidden="1" x14ac:dyDescent="0.3">
      <c r="A8684" s="1" t="s">
        <v>215</v>
      </c>
      <c r="B8684" s="1" t="s">
        <v>225</v>
      </c>
      <c r="C8684">
        <v>36.342700000000001</v>
      </c>
      <c r="D8684">
        <v>118.1498</v>
      </c>
      <c r="E8684" s="1" t="s">
        <v>54</v>
      </c>
      <c r="F8684" t="s">
        <v>18435</v>
      </c>
      <c r="G8684">
        <v>6</v>
      </c>
      <c r="H8684">
        <v>760</v>
      </c>
      <c r="I8684">
        <v>734</v>
      </c>
    </row>
    <row r="8685" spans="1:9" hidden="1" x14ac:dyDescent="0.3">
      <c r="A8685" s="1" t="s">
        <v>215</v>
      </c>
      <c r="B8685" s="1" t="s">
        <v>225</v>
      </c>
      <c r="C8685">
        <v>36.342700000000001</v>
      </c>
      <c r="D8685">
        <v>118.1498</v>
      </c>
      <c r="E8685" s="1" t="s">
        <v>21548</v>
      </c>
      <c r="F8685" t="s">
        <v>21715</v>
      </c>
      <c r="G8685">
        <v>7</v>
      </c>
      <c r="H8685">
        <v>760</v>
      </c>
      <c r="I8685">
        <v>739</v>
      </c>
    </row>
    <row r="8686" spans="1:9" hidden="1" x14ac:dyDescent="0.3">
      <c r="A8686" s="1" t="s">
        <v>226</v>
      </c>
      <c r="B8686" s="1" t="s">
        <v>163</v>
      </c>
      <c r="C8686">
        <v>35.4437</v>
      </c>
      <c r="D8686">
        <v>139.63800000000001</v>
      </c>
      <c r="E8686" s="1" t="s">
        <v>4</v>
      </c>
      <c r="F8686" t="s">
        <v>12969</v>
      </c>
      <c r="G8686">
        <v>0</v>
      </c>
      <c r="H8686">
        <v>0</v>
      </c>
      <c r="I8686">
        <v>0</v>
      </c>
    </row>
    <row r="8687" spans="1:9" hidden="1" x14ac:dyDescent="0.3">
      <c r="A8687" s="1" t="s">
        <v>226</v>
      </c>
      <c r="B8687" s="1" t="s">
        <v>163</v>
      </c>
      <c r="C8687">
        <v>35.4437</v>
      </c>
      <c r="D8687">
        <v>139.63800000000001</v>
      </c>
      <c r="E8687" s="1" t="s">
        <v>5</v>
      </c>
      <c r="F8687" t="s">
        <v>12970</v>
      </c>
      <c r="G8687">
        <v>0</v>
      </c>
      <c r="H8687">
        <v>0</v>
      </c>
      <c r="I8687">
        <v>0</v>
      </c>
    </row>
    <row r="8688" spans="1:9" hidden="1" x14ac:dyDescent="0.3">
      <c r="A8688" s="1" t="s">
        <v>226</v>
      </c>
      <c r="B8688" s="1" t="s">
        <v>163</v>
      </c>
      <c r="C8688">
        <v>35.4437</v>
      </c>
      <c r="D8688">
        <v>139.63800000000001</v>
      </c>
      <c r="E8688" s="1" t="s">
        <v>6</v>
      </c>
      <c r="F8688" t="s">
        <v>12971</v>
      </c>
      <c r="G8688">
        <v>0</v>
      </c>
      <c r="H8688">
        <v>0</v>
      </c>
      <c r="I8688">
        <v>0</v>
      </c>
    </row>
    <row r="8689" spans="1:9" hidden="1" x14ac:dyDescent="0.3">
      <c r="A8689" s="1" t="s">
        <v>226</v>
      </c>
      <c r="B8689" s="1" t="s">
        <v>163</v>
      </c>
      <c r="C8689">
        <v>35.4437</v>
      </c>
      <c r="D8689">
        <v>139.63800000000001</v>
      </c>
      <c r="E8689" s="1" t="s">
        <v>7</v>
      </c>
      <c r="F8689" t="s">
        <v>12972</v>
      </c>
      <c r="G8689">
        <v>0</v>
      </c>
      <c r="H8689">
        <v>0</v>
      </c>
      <c r="I8689">
        <v>0</v>
      </c>
    </row>
    <row r="8690" spans="1:9" hidden="1" x14ac:dyDescent="0.3">
      <c r="A8690" s="1" t="s">
        <v>226</v>
      </c>
      <c r="B8690" s="1" t="s">
        <v>163</v>
      </c>
      <c r="C8690">
        <v>35.4437</v>
      </c>
      <c r="D8690">
        <v>139.63800000000001</v>
      </c>
      <c r="E8690" s="1" t="s">
        <v>8</v>
      </c>
      <c r="F8690" t="s">
        <v>12973</v>
      </c>
      <c r="G8690">
        <v>0</v>
      </c>
      <c r="H8690">
        <v>0</v>
      </c>
      <c r="I8690">
        <v>0</v>
      </c>
    </row>
    <row r="8691" spans="1:9" hidden="1" x14ac:dyDescent="0.3">
      <c r="A8691" s="1" t="s">
        <v>226</v>
      </c>
      <c r="B8691" s="1" t="s">
        <v>163</v>
      </c>
      <c r="C8691">
        <v>35.4437</v>
      </c>
      <c r="D8691">
        <v>139.63800000000001</v>
      </c>
      <c r="E8691" s="1" t="s">
        <v>9</v>
      </c>
      <c r="F8691" t="s">
        <v>12974</v>
      </c>
      <c r="G8691">
        <v>0</v>
      </c>
      <c r="H8691">
        <v>0</v>
      </c>
      <c r="I8691">
        <v>0</v>
      </c>
    </row>
    <row r="8692" spans="1:9" hidden="1" x14ac:dyDescent="0.3">
      <c r="A8692" s="1" t="s">
        <v>226</v>
      </c>
      <c r="B8692" s="1" t="s">
        <v>163</v>
      </c>
      <c r="C8692">
        <v>35.4437</v>
      </c>
      <c r="D8692">
        <v>139.63800000000001</v>
      </c>
      <c r="E8692" s="1" t="s">
        <v>10</v>
      </c>
      <c r="F8692" t="s">
        <v>12975</v>
      </c>
      <c r="G8692">
        <v>0</v>
      </c>
      <c r="H8692">
        <v>0</v>
      </c>
      <c r="I8692">
        <v>0</v>
      </c>
    </row>
    <row r="8693" spans="1:9" hidden="1" x14ac:dyDescent="0.3">
      <c r="A8693" s="1" t="s">
        <v>226</v>
      </c>
      <c r="B8693" s="1" t="s">
        <v>163</v>
      </c>
      <c r="C8693">
        <v>35.4437</v>
      </c>
      <c r="D8693">
        <v>139.63800000000001</v>
      </c>
      <c r="E8693" s="1" t="s">
        <v>11</v>
      </c>
      <c r="F8693" t="s">
        <v>12976</v>
      </c>
      <c r="G8693">
        <v>0</v>
      </c>
      <c r="H8693">
        <v>0</v>
      </c>
      <c r="I8693">
        <v>0</v>
      </c>
    </row>
    <row r="8694" spans="1:9" hidden="1" x14ac:dyDescent="0.3">
      <c r="A8694" s="1" t="s">
        <v>226</v>
      </c>
      <c r="B8694" s="1" t="s">
        <v>163</v>
      </c>
      <c r="C8694">
        <v>35.4437</v>
      </c>
      <c r="D8694">
        <v>139.63800000000001</v>
      </c>
      <c r="E8694" s="1" t="s">
        <v>12</v>
      </c>
      <c r="F8694" t="s">
        <v>12977</v>
      </c>
      <c r="G8694">
        <v>0</v>
      </c>
      <c r="H8694">
        <v>0</v>
      </c>
      <c r="I8694">
        <v>0</v>
      </c>
    </row>
    <row r="8695" spans="1:9" hidden="1" x14ac:dyDescent="0.3">
      <c r="A8695" s="1" t="s">
        <v>226</v>
      </c>
      <c r="B8695" s="1" t="s">
        <v>163</v>
      </c>
      <c r="C8695">
        <v>35.4437</v>
      </c>
      <c r="D8695">
        <v>139.63800000000001</v>
      </c>
      <c r="E8695" s="1" t="s">
        <v>13</v>
      </c>
      <c r="F8695" t="s">
        <v>12978</v>
      </c>
      <c r="G8695">
        <v>0</v>
      </c>
      <c r="H8695">
        <v>0</v>
      </c>
      <c r="I8695">
        <v>0</v>
      </c>
    </row>
    <row r="8696" spans="1:9" hidden="1" x14ac:dyDescent="0.3">
      <c r="A8696" s="1" t="s">
        <v>226</v>
      </c>
      <c r="B8696" s="1" t="s">
        <v>163</v>
      </c>
      <c r="C8696">
        <v>35.4437</v>
      </c>
      <c r="D8696">
        <v>139.63800000000001</v>
      </c>
      <c r="E8696" s="1" t="s">
        <v>14</v>
      </c>
      <c r="F8696" t="s">
        <v>12979</v>
      </c>
      <c r="G8696">
        <v>0</v>
      </c>
      <c r="H8696">
        <v>0</v>
      </c>
      <c r="I8696">
        <v>0</v>
      </c>
    </row>
    <row r="8697" spans="1:9" hidden="1" x14ac:dyDescent="0.3">
      <c r="A8697" s="1" t="s">
        <v>226</v>
      </c>
      <c r="B8697" s="1" t="s">
        <v>163</v>
      </c>
      <c r="C8697">
        <v>35.4437</v>
      </c>
      <c r="D8697">
        <v>139.63800000000001</v>
      </c>
      <c r="E8697" s="1" t="s">
        <v>15</v>
      </c>
      <c r="F8697" t="s">
        <v>12980</v>
      </c>
      <c r="G8697">
        <v>0</v>
      </c>
      <c r="H8697">
        <v>0</v>
      </c>
      <c r="I8697">
        <v>0</v>
      </c>
    </row>
    <row r="8698" spans="1:9" hidden="1" x14ac:dyDescent="0.3">
      <c r="A8698" s="1" t="s">
        <v>226</v>
      </c>
      <c r="B8698" s="1" t="s">
        <v>163</v>
      </c>
      <c r="C8698">
        <v>35.4437</v>
      </c>
      <c r="D8698">
        <v>139.63800000000001</v>
      </c>
      <c r="E8698" s="1" t="s">
        <v>16</v>
      </c>
      <c r="F8698" t="s">
        <v>12981</v>
      </c>
      <c r="G8698">
        <v>0</v>
      </c>
      <c r="H8698">
        <v>0</v>
      </c>
      <c r="I8698">
        <v>0</v>
      </c>
    </row>
    <row r="8699" spans="1:9" hidden="1" x14ac:dyDescent="0.3">
      <c r="A8699" s="1" t="s">
        <v>226</v>
      </c>
      <c r="B8699" s="1" t="s">
        <v>163</v>
      </c>
      <c r="C8699">
        <v>35.4437</v>
      </c>
      <c r="D8699">
        <v>139.63800000000001</v>
      </c>
      <c r="E8699" s="1" t="s">
        <v>17</v>
      </c>
      <c r="F8699" t="s">
        <v>12982</v>
      </c>
      <c r="G8699">
        <v>0</v>
      </c>
      <c r="H8699">
        <v>0</v>
      </c>
      <c r="I8699">
        <v>0</v>
      </c>
    </row>
    <row r="8700" spans="1:9" hidden="1" x14ac:dyDescent="0.3">
      <c r="A8700" s="1" t="s">
        <v>226</v>
      </c>
      <c r="B8700" s="1" t="s">
        <v>163</v>
      </c>
      <c r="C8700">
        <v>35.4437</v>
      </c>
      <c r="D8700">
        <v>139.63800000000001</v>
      </c>
      <c r="E8700" s="1" t="s">
        <v>18</v>
      </c>
      <c r="F8700" t="s">
        <v>12983</v>
      </c>
      <c r="G8700">
        <v>0</v>
      </c>
      <c r="H8700">
        <v>0</v>
      </c>
      <c r="I8700">
        <v>0</v>
      </c>
    </row>
    <row r="8701" spans="1:9" hidden="1" x14ac:dyDescent="0.3">
      <c r="A8701" s="1" t="s">
        <v>226</v>
      </c>
      <c r="B8701" s="1" t="s">
        <v>163</v>
      </c>
      <c r="C8701">
        <v>35.4437</v>
      </c>
      <c r="D8701">
        <v>139.63800000000001</v>
      </c>
      <c r="E8701" s="1" t="s">
        <v>19</v>
      </c>
      <c r="F8701" t="s">
        <v>12984</v>
      </c>
      <c r="G8701">
        <v>0</v>
      </c>
      <c r="H8701">
        <v>0</v>
      </c>
      <c r="I8701">
        <v>0</v>
      </c>
    </row>
    <row r="8702" spans="1:9" hidden="1" x14ac:dyDescent="0.3">
      <c r="A8702" s="1" t="s">
        <v>226</v>
      </c>
      <c r="B8702" s="1" t="s">
        <v>163</v>
      </c>
      <c r="C8702">
        <v>35.4437</v>
      </c>
      <c r="D8702">
        <v>139.63800000000001</v>
      </c>
      <c r="E8702" s="1" t="s">
        <v>20</v>
      </c>
      <c r="F8702" t="s">
        <v>16720</v>
      </c>
      <c r="G8702">
        <v>0</v>
      </c>
      <c r="H8702">
        <v>61</v>
      </c>
      <c r="I8702">
        <v>0</v>
      </c>
    </row>
    <row r="8703" spans="1:9" hidden="1" x14ac:dyDescent="0.3">
      <c r="A8703" s="1" t="s">
        <v>226</v>
      </c>
      <c r="B8703" s="1" t="s">
        <v>163</v>
      </c>
      <c r="C8703">
        <v>35.4437</v>
      </c>
      <c r="D8703">
        <v>139.63800000000001</v>
      </c>
      <c r="E8703" s="1" t="s">
        <v>21</v>
      </c>
      <c r="F8703" t="s">
        <v>16721</v>
      </c>
      <c r="G8703">
        <v>0</v>
      </c>
      <c r="H8703">
        <v>61</v>
      </c>
      <c r="I8703">
        <v>0</v>
      </c>
    </row>
    <row r="8704" spans="1:9" hidden="1" x14ac:dyDescent="0.3">
      <c r="A8704" s="1" t="s">
        <v>226</v>
      </c>
      <c r="B8704" s="1" t="s">
        <v>163</v>
      </c>
      <c r="C8704">
        <v>35.4437</v>
      </c>
      <c r="D8704">
        <v>139.63800000000001</v>
      </c>
      <c r="E8704" s="1" t="s">
        <v>22</v>
      </c>
      <c r="F8704" t="s">
        <v>16722</v>
      </c>
      <c r="G8704">
        <v>0</v>
      </c>
      <c r="H8704">
        <v>64</v>
      </c>
      <c r="I8704">
        <v>0</v>
      </c>
    </row>
    <row r="8705" spans="1:9" hidden="1" x14ac:dyDescent="0.3">
      <c r="A8705" s="1" t="s">
        <v>226</v>
      </c>
      <c r="B8705" s="1" t="s">
        <v>163</v>
      </c>
      <c r="C8705">
        <v>35.4437</v>
      </c>
      <c r="D8705">
        <v>139.63800000000001</v>
      </c>
      <c r="E8705" s="1" t="s">
        <v>23</v>
      </c>
      <c r="F8705" t="s">
        <v>16723</v>
      </c>
      <c r="G8705">
        <v>0</v>
      </c>
      <c r="H8705">
        <v>135</v>
      </c>
      <c r="I8705">
        <v>0</v>
      </c>
    </row>
    <row r="8706" spans="1:9" hidden="1" x14ac:dyDescent="0.3">
      <c r="A8706" s="1" t="s">
        <v>226</v>
      </c>
      <c r="B8706" s="1" t="s">
        <v>163</v>
      </c>
      <c r="C8706">
        <v>35.4437</v>
      </c>
      <c r="D8706">
        <v>139.63800000000001</v>
      </c>
      <c r="E8706" s="1" t="s">
        <v>24</v>
      </c>
      <c r="F8706" t="s">
        <v>16724</v>
      </c>
      <c r="G8706">
        <v>0</v>
      </c>
      <c r="H8706">
        <v>135</v>
      </c>
      <c r="I8706">
        <v>0</v>
      </c>
    </row>
    <row r="8707" spans="1:9" hidden="1" x14ac:dyDescent="0.3">
      <c r="A8707" s="1" t="s">
        <v>226</v>
      </c>
      <c r="B8707" s="1" t="s">
        <v>163</v>
      </c>
      <c r="C8707">
        <v>35.4437</v>
      </c>
      <c r="D8707">
        <v>139.63800000000001</v>
      </c>
      <c r="E8707" s="1" t="s">
        <v>25</v>
      </c>
      <c r="F8707" t="s">
        <v>16725</v>
      </c>
      <c r="G8707">
        <v>0</v>
      </c>
      <c r="H8707">
        <v>175</v>
      </c>
      <c r="I8707">
        <v>0</v>
      </c>
    </row>
    <row r="8708" spans="1:9" hidden="1" x14ac:dyDescent="0.3">
      <c r="A8708" s="1" t="s">
        <v>226</v>
      </c>
      <c r="B8708" s="1" t="s">
        <v>163</v>
      </c>
      <c r="C8708">
        <v>35.4437</v>
      </c>
      <c r="D8708">
        <v>139.63800000000001</v>
      </c>
      <c r="E8708" s="1" t="s">
        <v>26</v>
      </c>
      <c r="F8708" t="s">
        <v>16726</v>
      </c>
      <c r="G8708">
        <v>0</v>
      </c>
      <c r="H8708">
        <v>175</v>
      </c>
      <c r="I8708">
        <v>0</v>
      </c>
    </row>
    <row r="8709" spans="1:9" hidden="1" x14ac:dyDescent="0.3">
      <c r="A8709" s="1" t="s">
        <v>226</v>
      </c>
      <c r="B8709" s="1" t="s">
        <v>163</v>
      </c>
      <c r="C8709">
        <v>35.4437</v>
      </c>
      <c r="D8709">
        <v>139.63800000000001</v>
      </c>
      <c r="E8709" s="1" t="s">
        <v>27</v>
      </c>
      <c r="F8709" t="s">
        <v>16727</v>
      </c>
      <c r="G8709">
        <v>0</v>
      </c>
      <c r="H8709">
        <v>218</v>
      </c>
      <c r="I8709">
        <v>0</v>
      </c>
    </row>
    <row r="8710" spans="1:9" hidden="1" x14ac:dyDescent="0.3">
      <c r="A8710" s="1" t="s">
        <v>226</v>
      </c>
      <c r="B8710" s="1" t="s">
        <v>163</v>
      </c>
      <c r="C8710">
        <v>35.4437</v>
      </c>
      <c r="D8710">
        <v>139.63800000000001</v>
      </c>
      <c r="E8710" s="1" t="s">
        <v>28</v>
      </c>
      <c r="F8710" t="s">
        <v>16728</v>
      </c>
      <c r="G8710">
        <v>0</v>
      </c>
      <c r="H8710">
        <v>285</v>
      </c>
      <c r="I8710">
        <v>0</v>
      </c>
    </row>
    <row r="8711" spans="1:9" hidden="1" x14ac:dyDescent="0.3">
      <c r="A8711" s="1" t="s">
        <v>226</v>
      </c>
      <c r="B8711" s="1" t="s">
        <v>163</v>
      </c>
      <c r="C8711">
        <v>35.4437</v>
      </c>
      <c r="D8711">
        <v>139.63800000000001</v>
      </c>
      <c r="E8711" s="1" t="s">
        <v>29</v>
      </c>
      <c r="F8711" t="s">
        <v>16729</v>
      </c>
      <c r="G8711">
        <v>0</v>
      </c>
      <c r="H8711">
        <v>355</v>
      </c>
      <c r="I8711">
        <v>0</v>
      </c>
    </row>
    <row r="8712" spans="1:9" hidden="1" x14ac:dyDescent="0.3">
      <c r="A8712" s="1" t="s">
        <v>226</v>
      </c>
      <c r="B8712" s="1" t="s">
        <v>163</v>
      </c>
      <c r="C8712">
        <v>35.4437</v>
      </c>
      <c r="D8712">
        <v>139.63800000000001</v>
      </c>
      <c r="E8712" s="1" t="s">
        <v>30</v>
      </c>
      <c r="F8712" t="s">
        <v>16730</v>
      </c>
      <c r="G8712">
        <v>0</v>
      </c>
      <c r="H8712">
        <v>454</v>
      </c>
      <c r="I8712">
        <v>0</v>
      </c>
    </row>
    <row r="8713" spans="1:9" hidden="1" x14ac:dyDescent="0.3">
      <c r="A8713" s="1" t="s">
        <v>226</v>
      </c>
      <c r="B8713" s="1" t="s">
        <v>163</v>
      </c>
      <c r="C8713">
        <v>35.4437</v>
      </c>
      <c r="D8713">
        <v>139.63800000000001</v>
      </c>
      <c r="E8713" s="1" t="s">
        <v>31</v>
      </c>
      <c r="F8713" t="s">
        <v>16731</v>
      </c>
      <c r="G8713">
        <v>0</v>
      </c>
      <c r="H8713">
        <v>542</v>
      </c>
      <c r="I8713">
        <v>0</v>
      </c>
    </row>
    <row r="8714" spans="1:9" hidden="1" x14ac:dyDescent="0.3">
      <c r="A8714" s="1" t="s">
        <v>226</v>
      </c>
      <c r="B8714" s="1" t="s">
        <v>163</v>
      </c>
      <c r="C8714">
        <v>35.4437</v>
      </c>
      <c r="D8714">
        <v>139.63800000000001</v>
      </c>
      <c r="E8714" s="1" t="s">
        <v>32</v>
      </c>
      <c r="F8714" t="s">
        <v>16732</v>
      </c>
      <c r="G8714">
        <v>0</v>
      </c>
      <c r="H8714">
        <v>621</v>
      </c>
      <c r="I8714">
        <v>1</v>
      </c>
    </row>
    <row r="8715" spans="1:9" hidden="1" x14ac:dyDescent="0.3">
      <c r="A8715" s="1" t="s">
        <v>226</v>
      </c>
      <c r="B8715" s="1" t="s">
        <v>163</v>
      </c>
      <c r="C8715">
        <v>35.4437</v>
      </c>
      <c r="D8715">
        <v>139.63800000000001</v>
      </c>
      <c r="E8715" s="1" t="s">
        <v>33</v>
      </c>
      <c r="F8715" t="s">
        <v>16733</v>
      </c>
      <c r="G8715">
        <v>2</v>
      </c>
      <c r="H8715">
        <v>634</v>
      </c>
      <c r="I8715">
        <v>1</v>
      </c>
    </row>
    <row r="8716" spans="1:9" hidden="1" x14ac:dyDescent="0.3">
      <c r="A8716" s="1" t="s">
        <v>226</v>
      </c>
      <c r="B8716" s="1" t="s">
        <v>163</v>
      </c>
      <c r="C8716">
        <v>35.4437</v>
      </c>
      <c r="D8716">
        <v>139.63800000000001</v>
      </c>
      <c r="E8716" s="1" t="s">
        <v>34</v>
      </c>
      <c r="F8716" t="s">
        <v>16734</v>
      </c>
      <c r="G8716">
        <v>2</v>
      </c>
      <c r="H8716">
        <v>634</v>
      </c>
      <c r="I8716">
        <v>1</v>
      </c>
    </row>
    <row r="8717" spans="1:9" hidden="1" x14ac:dyDescent="0.3">
      <c r="A8717" s="1" t="s">
        <v>226</v>
      </c>
      <c r="B8717" s="1" t="s">
        <v>163</v>
      </c>
      <c r="C8717">
        <v>35.4437</v>
      </c>
      <c r="D8717">
        <v>139.63800000000001</v>
      </c>
      <c r="E8717" s="1" t="s">
        <v>35</v>
      </c>
      <c r="F8717" t="s">
        <v>16735</v>
      </c>
      <c r="G8717">
        <v>2</v>
      </c>
      <c r="H8717">
        <v>634</v>
      </c>
      <c r="I8717">
        <v>1</v>
      </c>
    </row>
    <row r="8718" spans="1:9" hidden="1" x14ac:dyDescent="0.3">
      <c r="A8718" s="1" t="s">
        <v>226</v>
      </c>
      <c r="B8718" s="1" t="s">
        <v>163</v>
      </c>
      <c r="C8718">
        <v>35.4437</v>
      </c>
      <c r="D8718">
        <v>139.63800000000001</v>
      </c>
      <c r="E8718" s="1" t="s">
        <v>36</v>
      </c>
      <c r="F8718" t="s">
        <v>16736</v>
      </c>
      <c r="G8718">
        <v>3</v>
      </c>
      <c r="H8718">
        <v>691</v>
      </c>
      <c r="I8718">
        <v>0</v>
      </c>
    </row>
    <row r="8719" spans="1:9" hidden="1" x14ac:dyDescent="0.3">
      <c r="A8719" s="1" t="s">
        <v>226</v>
      </c>
      <c r="B8719" s="1" t="s">
        <v>163</v>
      </c>
      <c r="C8719">
        <v>35.4437</v>
      </c>
      <c r="D8719">
        <v>139.63800000000001</v>
      </c>
      <c r="E8719" s="1" t="s">
        <v>37</v>
      </c>
      <c r="F8719" t="s">
        <v>16737</v>
      </c>
      <c r="G8719">
        <v>3</v>
      </c>
      <c r="H8719">
        <v>691</v>
      </c>
      <c r="I8719">
        <v>0</v>
      </c>
    </row>
    <row r="8720" spans="1:9" hidden="1" x14ac:dyDescent="0.3">
      <c r="A8720" s="1" t="s">
        <v>226</v>
      </c>
      <c r="B8720" s="1" t="s">
        <v>163</v>
      </c>
      <c r="C8720">
        <v>35.4437</v>
      </c>
      <c r="D8720">
        <v>139.63800000000001</v>
      </c>
      <c r="E8720" s="1" t="s">
        <v>38</v>
      </c>
      <c r="F8720" t="s">
        <v>16738</v>
      </c>
      <c r="G8720">
        <v>3</v>
      </c>
      <c r="H8720">
        <v>691</v>
      </c>
      <c r="I8720">
        <v>0</v>
      </c>
    </row>
    <row r="8721" spans="1:9" hidden="1" x14ac:dyDescent="0.3">
      <c r="A8721" s="1" t="s">
        <v>226</v>
      </c>
      <c r="B8721" s="1" t="s">
        <v>163</v>
      </c>
      <c r="C8721">
        <v>35.4437</v>
      </c>
      <c r="D8721">
        <v>139.63800000000001</v>
      </c>
      <c r="E8721" s="1" t="s">
        <v>39</v>
      </c>
      <c r="F8721" t="s">
        <v>16739</v>
      </c>
      <c r="G8721">
        <v>4</v>
      </c>
      <c r="H8721">
        <v>705</v>
      </c>
      <c r="I8721">
        <v>10</v>
      </c>
    </row>
    <row r="8722" spans="1:9" hidden="1" x14ac:dyDescent="0.3">
      <c r="A8722" s="1" t="s">
        <v>226</v>
      </c>
      <c r="B8722" s="1" t="s">
        <v>163</v>
      </c>
      <c r="C8722">
        <v>35.4437</v>
      </c>
      <c r="D8722">
        <v>139.63800000000001</v>
      </c>
      <c r="E8722" s="1" t="s">
        <v>40</v>
      </c>
      <c r="F8722" t="s">
        <v>16740</v>
      </c>
      <c r="G8722">
        <v>4</v>
      </c>
      <c r="H8722">
        <v>705</v>
      </c>
      <c r="I8722">
        <v>10</v>
      </c>
    </row>
    <row r="8723" spans="1:9" hidden="1" x14ac:dyDescent="0.3">
      <c r="A8723" s="1" t="s">
        <v>226</v>
      </c>
      <c r="B8723" s="1" t="s">
        <v>163</v>
      </c>
      <c r="C8723">
        <v>35.4437</v>
      </c>
      <c r="D8723">
        <v>139.63800000000001</v>
      </c>
      <c r="E8723" s="1" t="s">
        <v>41</v>
      </c>
      <c r="F8723" t="s">
        <v>16741</v>
      </c>
      <c r="G8723">
        <v>6</v>
      </c>
      <c r="H8723">
        <v>705</v>
      </c>
      <c r="I8723">
        <v>10</v>
      </c>
    </row>
    <row r="8724" spans="1:9" hidden="1" x14ac:dyDescent="0.3">
      <c r="A8724" s="1" t="s">
        <v>226</v>
      </c>
      <c r="B8724" s="1" t="s">
        <v>163</v>
      </c>
      <c r="C8724">
        <v>35.4437</v>
      </c>
      <c r="D8724">
        <v>139.63800000000001</v>
      </c>
      <c r="E8724" s="1" t="s">
        <v>42</v>
      </c>
      <c r="F8724" t="s">
        <v>16742</v>
      </c>
      <c r="G8724">
        <v>6</v>
      </c>
      <c r="H8724">
        <v>705</v>
      </c>
      <c r="I8724">
        <v>10</v>
      </c>
    </row>
    <row r="8725" spans="1:9" hidden="1" x14ac:dyDescent="0.3">
      <c r="A8725" s="1" t="s">
        <v>226</v>
      </c>
      <c r="B8725" s="1" t="s">
        <v>163</v>
      </c>
      <c r="C8725">
        <v>35.4437</v>
      </c>
      <c r="D8725">
        <v>139.63800000000001</v>
      </c>
      <c r="E8725" s="1" t="s">
        <v>43</v>
      </c>
      <c r="F8725" t="s">
        <v>16743</v>
      </c>
      <c r="G8725">
        <v>6</v>
      </c>
      <c r="H8725">
        <v>705</v>
      </c>
      <c r="I8725">
        <v>10</v>
      </c>
    </row>
    <row r="8726" spans="1:9" hidden="1" x14ac:dyDescent="0.3">
      <c r="A8726" s="1" t="s">
        <v>226</v>
      </c>
      <c r="B8726" s="1" t="s">
        <v>163</v>
      </c>
      <c r="C8726">
        <v>35.4437</v>
      </c>
      <c r="D8726">
        <v>139.63800000000001</v>
      </c>
      <c r="E8726" s="1" t="s">
        <v>44</v>
      </c>
      <c r="F8726" t="s">
        <v>16744</v>
      </c>
      <c r="G8726">
        <v>6</v>
      </c>
      <c r="H8726">
        <v>705</v>
      </c>
      <c r="I8726">
        <v>10</v>
      </c>
    </row>
    <row r="8727" spans="1:9" hidden="1" x14ac:dyDescent="0.3">
      <c r="A8727" s="1" t="s">
        <v>226</v>
      </c>
      <c r="B8727" s="1" t="s">
        <v>163</v>
      </c>
      <c r="C8727">
        <v>35.4437</v>
      </c>
      <c r="D8727">
        <v>139.63800000000001</v>
      </c>
      <c r="E8727" s="1" t="s">
        <v>45</v>
      </c>
      <c r="F8727" t="s">
        <v>16745</v>
      </c>
      <c r="G8727">
        <v>6</v>
      </c>
      <c r="H8727">
        <v>706</v>
      </c>
      <c r="I8727">
        <v>10</v>
      </c>
    </row>
    <row r="8728" spans="1:9" hidden="1" x14ac:dyDescent="0.3">
      <c r="A8728" s="1" t="s">
        <v>226</v>
      </c>
      <c r="B8728" s="1" t="s">
        <v>163</v>
      </c>
      <c r="C8728">
        <v>35.4437</v>
      </c>
      <c r="D8728">
        <v>139.63800000000001</v>
      </c>
      <c r="E8728" s="1" t="s">
        <v>46</v>
      </c>
      <c r="F8728" t="s">
        <v>16746</v>
      </c>
      <c r="G8728">
        <v>6</v>
      </c>
      <c r="H8728">
        <v>706</v>
      </c>
      <c r="I8728">
        <v>10</v>
      </c>
    </row>
    <row r="8729" spans="1:9" hidden="1" x14ac:dyDescent="0.3">
      <c r="A8729" s="1" t="s">
        <v>226</v>
      </c>
      <c r="B8729" s="1" t="s">
        <v>163</v>
      </c>
      <c r="C8729">
        <v>35.4437</v>
      </c>
      <c r="D8729">
        <v>139.63800000000001</v>
      </c>
      <c r="E8729" s="1" t="s">
        <v>47</v>
      </c>
      <c r="F8729" t="s">
        <v>16747</v>
      </c>
      <c r="G8729">
        <v>6</v>
      </c>
      <c r="H8729">
        <v>706</v>
      </c>
      <c r="I8729">
        <v>10</v>
      </c>
    </row>
    <row r="8730" spans="1:9" hidden="1" x14ac:dyDescent="0.3">
      <c r="A8730" s="1" t="s">
        <v>226</v>
      </c>
      <c r="B8730" s="1" t="s">
        <v>163</v>
      </c>
      <c r="C8730">
        <v>35.4437</v>
      </c>
      <c r="D8730">
        <v>139.63800000000001</v>
      </c>
      <c r="E8730" s="1" t="s">
        <v>48</v>
      </c>
      <c r="F8730" t="s">
        <v>16748</v>
      </c>
      <c r="G8730">
        <v>6</v>
      </c>
      <c r="H8730">
        <v>696</v>
      </c>
      <c r="I8730">
        <v>40</v>
      </c>
    </row>
    <row r="8731" spans="1:9" hidden="1" x14ac:dyDescent="0.3">
      <c r="A8731" s="1" t="s">
        <v>226</v>
      </c>
      <c r="B8731" s="1" t="s">
        <v>163</v>
      </c>
      <c r="C8731">
        <v>35.4437</v>
      </c>
      <c r="D8731">
        <v>139.63800000000001</v>
      </c>
      <c r="E8731" s="1" t="s">
        <v>49</v>
      </c>
      <c r="F8731" t="s">
        <v>16749</v>
      </c>
      <c r="G8731">
        <v>6</v>
      </c>
      <c r="H8731">
        <v>696</v>
      </c>
      <c r="I8731">
        <v>40</v>
      </c>
    </row>
    <row r="8732" spans="1:9" hidden="1" x14ac:dyDescent="0.3">
      <c r="A8732" s="1" t="s">
        <v>226</v>
      </c>
      <c r="B8732" s="1" t="s">
        <v>163</v>
      </c>
      <c r="C8732">
        <v>35.4437</v>
      </c>
      <c r="D8732">
        <v>139.63800000000001</v>
      </c>
      <c r="E8732" s="1" t="s">
        <v>50</v>
      </c>
      <c r="F8732" t="s">
        <v>16750</v>
      </c>
      <c r="G8732">
        <v>6</v>
      </c>
      <c r="H8732">
        <v>696</v>
      </c>
      <c r="I8732">
        <v>40</v>
      </c>
    </row>
    <row r="8733" spans="1:9" hidden="1" x14ac:dyDescent="0.3">
      <c r="A8733" s="1" t="s">
        <v>226</v>
      </c>
      <c r="B8733" s="1" t="s">
        <v>163</v>
      </c>
      <c r="C8733">
        <v>35.4437</v>
      </c>
      <c r="D8733">
        <v>139.63800000000001</v>
      </c>
      <c r="E8733" s="1" t="s">
        <v>51</v>
      </c>
      <c r="F8733" t="s">
        <v>16751</v>
      </c>
      <c r="G8733">
        <v>6</v>
      </c>
      <c r="H8733">
        <v>696</v>
      </c>
      <c r="I8733">
        <v>40</v>
      </c>
    </row>
    <row r="8734" spans="1:9" hidden="1" x14ac:dyDescent="0.3">
      <c r="A8734" s="1" t="s">
        <v>226</v>
      </c>
      <c r="B8734" s="1" t="s">
        <v>163</v>
      </c>
      <c r="C8734">
        <v>35.4437</v>
      </c>
      <c r="D8734">
        <v>139.63800000000001</v>
      </c>
      <c r="E8734" s="1" t="s">
        <v>52</v>
      </c>
      <c r="F8734" t="s">
        <v>16752</v>
      </c>
      <c r="G8734">
        <v>6</v>
      </c>
      <c r="H8734">
        <v>696</v>
      </c>
      <c r="I8734">
        <v>40</v>
      </c>
    </row>
    <row r="8735" spans="1:9" hidden="1" x14ac:dyDescent="0.3">
      <c r="A8735" s="1" t="s">
        <v>226</v>
      </c>
      <c r="B8735" s="1" t="s">
        <v>163</v>
      </c>
      <c r="C8735">
        <v>35.4437</v>
      </c>
      <c r="D8735">
        <v>139.63800000000001</v>
      </c>
      <c r="E8735" s="1" t="s">
        <v>53</v>
      </c>
      <c r="F8735" t="s">
        <v>16753</v>
      </c>
      <c r="G8735">
        <v>7</v>
      </c>
      <c r="H8735">
        <v>696</v>
      </c>
      <c r="I8735">
        <v>325</v>
      </c>
    </row>
    <row r="8736" spans="1:9" hidden="1" x14ac:dyDescent="0.3">
      <c r="A8736" s="1" t="s">
        <v>226</v>
      </c>
      <c r="B8736" s="1" t="s">
        <v>163</v>
      </c>
      <c r="C8736">
        <v>35.4437</v>
      </c>
      <c r="D8736">
        <v>139.63800000000001</v>
      </c>
      <c r="E8736" s="1" t="s">
        <v>54</v>
      </c>
      <c r="F8736" t="s">
        <v>16754</v>
      </c>
      <c r="G8736">
        <v>7</v>
      </c>
      <c r="H8736">
        <v>696</v>
      </c>
      <c r="I8736">
        <v>325</v>
      </c>
    </row>
    <row r="8737" spans="1:9" hidden="1" x14ac:dyDescent="0.3">
      <c r="A8737" s="1" t="s">
        <v>226</v>
      </c>
      <c r="B8737" s="1" t="s">
        <v>163</v>
      </c>
      <c r="C8737">
        <v>35.4437</v>
      </c>
      <c r="D8737">
        <v>139.63800000000001</v>
      </c>
      <c r="E8737" s="1" t="s">
        <v>21548</v>
      </c>
      <c r="F8737" t="s">
        <v>21716</v>
      </c>
      <c r="G8737">
        <v>7</v>
      </c>
      <c r="H8737">
        <v>696</v>
      </c>
      <c r="I8737">
        <v>325</v>
      </c>
    </row>
    <row r="8738" spans="1:9" hidden="1" x14ac:dyDescent="0.3">
      <c r="A8738" s="1" t="s">
        <v>215</v>
      </c>
      <c r="B8738" s="1" t="s">
        <v>227</v>
      </c>
      <c r="C8738">
        <v>32.9711</v>
      </c>
      <c r="D8738">
        <v>119.455</v>
      </c>
      <c r="E8738" s="1" t="s">
        <v>4</v>
      </c>
      <c r="F8738" t="s">
        <v>18436</v>
      </c>
      <c r="G8738">
        <v>0</v>
      </c>
      <c r="H8738">
        <v>1</v>
      </c>
      <c r="I8738">
        <v>0</v>
      </c>
    </row>
    <row r="8739" spans="1:9" hidden="1" x14ac:dyDescent="0.3">
      <c r="A8739" s="1" t="s">
        <v>215</v>
      </c>
      <c r="B8739" s="1" t="s">
        <v>227</v>
      </c>
      <c r="C8739">
        <v>32.9711</v>
      </c>
      <c r="D8739">
        <v>119.455</v>
      </c>
      <c r="E8739" s="1" t="s">
        <v>5</v>
      </c>
      <c r="F8739" t="s">
        <v>18437</v>
      </c>
      <c r="G8739">
        <v>0</v>
      </c>
      <c r="H8739">
        <v>5</v>
      </c>
      <c r="I8739">
        <v>0</v>
      </c>
    </row>
    <row r="8740" spans="1:9" hidden="1" x14ac:dyDescent="0.3">
      <c r="A8740" s="1" t="s">
        <v>215</v>
      </c>
      <c r="B8740" s="1" t="s">
        <v>227</v>
      </c>
      <c r="C8740">
        <v>32.9711</v>
      </c>
      <c r="D8740">
        <v>119.455</v>
      </c>
      <c r="E8740" s="1" t="s">
        <v>6</v>
      </c>
      <c r="F8740" t="s">
        <v>18438</v>
      </c>
      <c r="G8740">
        <v>0</v>
      </c>
      <c r="H8740">
        <v>9</v>
      </c>
      <c r="I8740">
        <v>0</v>
      </c>
    </row>
    <row r="8741" spans="1:9" hidden="1" x14ac:dyDescent="0.3">
      <c r="A8741" s="1" t="s">
        <v>215</v>
      </c>
      <c r="B8741" s="1" t="s">
        <v>227</v>
      </c>
      <c r="C8741">
        <v>32.9711</v>
      </c>
      <c r="D8741">
        <v>119.455</v>
      </c>
      <c r="E8741" s="1" t="s">
        <v>7</v>
      </c>
      <c r="F8741" t="s">
        <v>18439</v>
      </c>
      <c r="G8741">
        <v>0</v>
      </c>
      <c r="H8741">
        <v>18</v>
      </c>
      <c r="I8741">
        <v>1</v>
      </c>
    </row>
    <row r="8742" spans="1:9" hidden="1" x14ac:dyDescent="0.3">
      <c r="A8742" s="1" t="s">
        <v>215</v>
      </c>
      <c r="B8742" s="1" t="s">
        <v>227</v>
      </c>
      <c r="C8742">
        <v>32.9711</v>
      </c>
      <c r="D8742">
        <v>119.455</v>
      </c>
      <c r="E8742" s="1" t="s">
        <v>8</v>
      </c>
      <c r="F8742" t="s">
        <v>18440</v>
      </c>
      <c r="G8742">
        <v>0</v>
      </c>
      <c r="H8742">
        <v>33</v>
      </c>
      <c r="I8742">
        <v>1</v>
      </c>
    </row>
    <row r="8743" spans="1:9" hidden="1" x14ac:dyDescent="0.3">
      <c r="A8743" s="1" t="s">
        <v>215</v>
      </c>
      <c r="B8743" s="1" t="s">
        <v>227</v>
      </c>
      <c r="C8743">
        <v>32.9711</v>
      </c>
      <c r="D8743">
        <v>119.455</v>
      </c>
      <c r="E8743" s="1" t="s">
        <v>9</v>
      </c>
      <c r="F8743" t="s">
        <v>18441</v>
      </c>
      <c r="G8743">
        <v>0</v>
      </c>
      <c r="H8743">
        <v>47</v>
      </c>
      <c r="I8743">
        <v>1</v>
      </c>
    </row>
    <row r="8744" spans="1:9" hidden="1" x14ac:dyDescent="0.3">
      <c r="A8744" s="1" t="s">
        <v>215</v>
      </c>
      <c r="B8744" s="1" t="s">
        <v>227</v>
      </c>
      <c r="C8744">
        <v>32.9711</v>
      </c>
      <c r="D8744">
        <v>119.455</v>
      </c>
      <c r="E8744" s="1" t="s">
        <v>10</v>
      </c>
      <c r="F8744" t="s">
        <v>18442</v>
      </c>
      <c r="G8744">
        <v>0</v>
      </c>
      <c r="H8744">
        <v>70</v>
      </c>
      <c r="I8744">
        <v>1</v>
      </c>
    </row>
    <row r="8745" spans="1:9" hidden="1" x14ac:dyDescent="0.3">
      <c r="A8745" s="1" t="s">
        <v>215</v>
      </c>
      <c r="B8745" s="1" t="s">
        <v>227</v>
      </c>
      <c r="C8745">
        <v>32.9711</v>
      </c>
      <c r="D8745">
        <v>119.455</v>
      </c>
      <c r="E8745" s="1" t="s">
        <v>11</v>
      </c>
      <c r="F8745" t="s">
        <v>18443</v>
      </c>
      <c r="G8745">
        <v>0</v>
      </c>
      <c r="H8745">
        <v>99</v>
      </c>
      <c r="I8745">
        <v>1</v>
      </c>
    </row>
    <row r="8746" spans="1:9" hidden="1" x14ac:dyDescent="0.3">
      <c r="A8746" s="1" t="s">
        <v>215</v>
      </c>
      <c r="B8746" s="1" t="s">
        <v>227</v>
      </c>
      <c r="C8746">
        <v>32.9711</v>
      </c>
      <c r="D8746">
        <v>119.455</v>
      </c>
      <c r="E8746" s="1" t="s">
        <v>12</v>
      </c>
      <c r="F8746" t="s">
        <v>18444</v>
      </c>
      <c r="G8746">
        <v>0</v>
      </c>
      <c r="H8746">
        <v>129</v>
      </c>
      <c r="I8746">
        <v>1</v>
      </c>
    </row>
    <row r="8747" spans="1:9" hidden="1" x14ac:dyDescent="0.3">
      <c r="A8747" s="1" t="s">
        <v>215</v>
      </c>
      <c r="B8747" s="1" t="s">
        <v>227</v>
      </c>
      <c r="C8747">
        <v>32.9711</v>
      </c>
      <c r="D8747">
        <v>119.455</v>
      </c>
      <c r="E8747" s="1" t="s">
        <v>13</v>
      </c>
      <c r="F8747" t="s">
        <v>18445</v>
      </c>
      <c r="G8747">
        <v>0</v>
      </c>
      <c r="H8747">
        <v>168</v>
      </c>
      <c r="I8747">
        <v>5</v>
      </c>
    </row>
    <row r="8748" spans="1:9" hidden="1" x14ac:dyDescent="0.3">
      <c r="A8748" s="1" t="s">
        <v>215</v>
      </c>
      <c r="B8748" s="1" t="s">
        <v>227</v>
      </c>
      <c r="C8748">
        <v>32.9711</v>
      </c>
      <c r="D8748">
        <v>119.455</v>
      </c>
      <c r="E8748" s="1" t="s">
        <v>14</v>
      </c>
      <c r="F8748" t="s">
        <v>18446</v>
      </c>
      <c r="G8748">
        <v>0</v>
      </c>
      <c r="H8748">
        <v>202</v>
      </c>
      <c r="I8748">
        <v>6</v>
      </c>
    </row>
    <row r="8749" spans="1:9" hidden="1" x14ac:dyDescent="0.3">
      <c r="A8749" s="1" t="s">
        <v>215</v>
      </c>
      <c r="B8749" s="1" t="s">
        <v>227</v>
      </c>
      <c r="C8749">
        <v>32.9711</v>
      </c>
      <c r="D8749">
        <v>119.455</v>
      </c>
      <c r="E8749" s="1" t="s">
        <v>15</v>
      </c>
      <c r="F8749" t="s">
        <v>18447</v>
      </c>
      <c r="G8749">
        <v>0</v>
      </c>
      <c r="H8749">
        <v>236</v>
      </c>
      <c r="I8749">
        <v>7</v>
      </c>
    </row>
    <row r="8750" spans="1:9" hidden="1" x14ac:dyDescent="0.3">
      <c r="A8750" s="1" t="s">
        <v>215</v>
      </c>
      <c r="B8750" s="1" t="s">
        <v>227</v>
      </c>
      <c r="C8750">
        <v>32.9711</v>
      </c>
      <c r="D8750">
        <v>119.455</v>
      </c>
      <c r="E8750" s="1" t="s">
        <v>16</v>
      </c>
      <c r="F8750" t="s">
        <v>18448</v>
      </c>
      <c r="G8750">
        <v>0</v>
      </c>
      <c r="H8750">
        <v>271</v>
      </c>
      <c r="I8750">
        <v>8</v>
      </c>
    </row>
    <row r="8751" spans="1:9" hidden="1" x14ac:dyDescent="0.3">
      <c r="A8751" s="1" t="s">
        <v>215</v>
      </c>
      <c r="B8751" s="1" t="s">
        <v>227</v>
      </c>
      <c r="C8751">
        <v>32.9711</v>
      </c>
      <c r="D8751">
        <v>119.455</v>
      </c>
      <c r="E8751" s="1" t="s">
        <v>17</v>
      </c>
      <c r="F8751" t="s">
        <v>18449</v>
      </c>
      <c r="G8751">
        <v>0</v>
      </c>
      <c r="H8751">
        <v>308</v>
      </c>
      <c r="I8751">
        <v>12</v>
      </c>
    </row>
    <row r="8752" spans="1:9" hidden="1" x14ac:dyDescent="0.3">
      <c r="A8752" s="1" t="s">
        <v>215</v>
      </c>
      <c r="B8752" s="1" t="s">
        <v>227</v>
      </c>
      <c r="C8752">
        <v>32.9711</v>
      </c>
      <c r="D8752">
        <v>119.455</v>
      </c>
      <c r="E8752" s="1" t="s">
        <v>18</v>
      </c>
      <c r="F8752" t="s">
        <v>18450</v>
      </c>
      <c r="G8752">
        <v>0</v>
      </c>
      <c r="H8752">
        <v>341</v>
      </c>
      <c r="I8752">
        <v>23</v>
      </c>
    </row>
    <row r="8753" spans="1:9" hidden="1" x14ac:dyDescent="0.3">
      <c r="A8753" s="1" t="s">
        <v>215</v>
      </c>
      <c r="B8753" s="1" t="s">
        <v>227</v>
      </c>
      <c r="C8753">
        <v>32.9711</v>
      </c>
      <c r="D8753">
        <v>119.455</v>
      </c>
      <c r="E8753" s="1" t="s">
        <v>19</v>
      </c>
      <c r="F8753" t="s">
        <v>18451</v>
      </c>
      <c r="G8753">
        <v>0</v>
      </c>
      <c r="H8753">
        <v>373</v>
      </c>
      <c r="I8753">
        <v>34</v>
      </c>
    </row>
    <row r="8754" spans="1:9" hidden="1" x14ac:dyDescent="0.3">
      <c r="A8754" s="1" t="s">
        <v>215</v>
      </c>
      <c r="B8754" s="1" t="s">
        <v>227</v>
      </c>
      <c r="C8754">
        <v>32.9711</v>
      </c>
      <c r="D8754">
        <v>119.455</v>
      </c>
      <c r="E8754" s="1" t="s">
        <v>20</v>
      </c>
      <c r="F8754" t="s">
        <v>18452</v>
      </c>
      <c r="G8754">
        <v>0</v>
      </c>
      <c r="H8754">
        <v>408</v>
      </c>
      <c r="I8754">
        <v>43</v>
      </c>
    </row>
    <row r="8755" spans="1:9" hidden="1" x14ac:dyDescent="0.3">
      <c r="A8755" s="1" t="s">
        <v>215</v>
      </c>
      <c r="B8755" s="1" t="s">
        <v>227</v>
      </c>
      <c r="C8755">
        <v>32.9711</v>
      </c>
      <c r="D8755">
        <v>119.455</v>
      </c>
      <c r="E8755" s="1" t="s">
        <v>21</v>
      </c>
      <c r="F8755" t="s">
        <v>18453</v>
      </c>
      <c r="G8755">
        <v>0</v>
      </c>
      <c r="H8755">
        <v>439</v>
      </c>
      <c r="I8755">
        <v>51</v>
      </c>
    </row>
    <row r="8756" spans="1:9" hidden="1" x14ac:dyDescent="0.3">
      <c r="A8756" s="1" t="s">
        <v>215</v>
      </c>
      <c r="B8756" s="1" t="s">
        <v>227</v>
      </c>
      <c r="C8756">
        <v>32.9711</v>
      </c>
      <c r="D8756">
        <v>119.455</v>
      </c>
      <c r="E8756" s="1" t="s">
        <v>22</v>
      </c>
      <c r="F8756" t="s">
        <v>18454</v>
      </c>
      <c r="G8756">
        <v>0</v>
      </c>
      <c r="H8756">
        <v>468</v>
      </c>
      <c r="I8756">
        <v>71</v>
      </c>
    </row>
    <row r="8757" spans="1:9" hidden="1" x14ac:dyDescent="0.3">
      <c r="A8757" s="1" t="s">
        <v>215</v>
      </c>
      <c r="B8757" s="1" t="s">
        <v>227</v>
      </c>
      <c r="C8757">
        <v>32.9711</v>
      </c>
      <c r="D8757">
        <v>119.455</v>
      </c>
      <c r="E8757" s="1" t="s">
        <v>23</v>
      </c>
      <c r="F8757" t="s">
        <v>18455</v>
      </c>
      <c r="G8757">
        <v>0</v>
      </c>
      <c r="H8757">
        <v>492</v>
      </c>
      <c r="I8757">
        <v>81</v>
      </c>
    </row>
    <row r="8758" spans="1:9" hidden="1" x14ac:dyDescent="0.3">
      <c r="A8758" s="1" t="s">
        <v>215</v>
      </c>
      <c r="B8758" s="1" t="s">
        <v>227</v>
      </c>
      <c r="C8758">
        <v>32.9711</v>
      </c>
      <c r="D8758">
        <v>119.455</v>
      </c>
      <c r="E8758" s="1" t="s">
        <v>24</v>
      </c>
      <c r="F8758" t="s">
        <v>18456</v>
      </c>
      <c r="G8758">
        <v>0</v>
      </c>
      <c r="H8758">
        <v>515</v>
      </c>
      <c r="I8758">
        <v>93</v>
      </c>
    </row>
    <row r="8759" spans="1:9" hidden="1" x14ac:dyDescent="0.3">
      <c r="A8759" s="1" t="s">
        <v>215</v>
      </c>
      <c r="B8759" s="1" t="s">
        <v>227</v>
      </c>
      <c r="C8759">
        <v>32.9711</v>
      </c>
      <c r="D8759">
        <v>119.455</v>
      </c>
      <c r="E8759" s="1" t="s">
        <v>25</v>
      </c>
      <c r="F8759" t="s">
        <v>18457</v>
      </c>
      <c r="G8759">
        <v>0</v>
      </c>
      <c r="H8759">
        <v>543</v>
      </c>
      <c r="I8759">
        <v>125</v>
      </c>
    </row>
    <row r="8760" spans="1:9" hidden="1" x14ac:dyDescent="0.3">
      <c r="A8760" s="1" t="s">
        <v>215</v>
      </c>
      <c r="B8760" s="1" t="s">
        <v>227</v>
      </c>
      <c r="C8760">
        <v>32.9711</v>
      </c>
      <c r="D8760">
        <v>119.455</v>
      </c>
      <c r="E8760" s="1" t="s">
        <v>26</v>
      </c>
      <c r="F8760" t="s">
        <v>18458</v>
      </c>
      <c r="G8760">
        <v>0</v>
      </c>
      <c r="H8760">
        <v>570</v>
      </c>
      <c r="I8760">
        <v>139</v>
      </c>
    </row>
    <row r="8761" spans="1:9" hidden="1" x14ac:dyDescent="0.3">
      <c r="A8761" s="1" t="s">
        <v>215</v>
      </c>
      <c r="B8761" s="1" t="s">
        <v>227</v>
      </c>
      <c r="C8761">
        <v>32.9711</v>
      </c>
      <c r="D8761">
        <v>119.455</v>
      </c>
      <c r="E8761" s="1" t="s">
        <v>27</v>
      </c>
      <c r="F8761" t="s">
        <v>18459</v>
      </c>
      <c r="G8761">
        <v>0</v>
      </c>
      <c r="H8761">
        <v>593</v>
      </c>
      <c r="I8761">
        <v>157</v>
      </c>
    </row>
    <row r="8762" spans="1:9" hidden="1" x14ac:dyDescent="0.3">
      <c r="A8762" s="1" t="s">
        <v>215</v>
      </c>
      <c r="B8762" s="1" t="s">
        <v>227</v>
      </c>
      <c r="C8762">
        <v>32.9711</v>
      </c>
      <c r="D8762">
        <v>119.455</v>
      </c>
      <c r="E8762" s="1" t="s">
        <v>28</v>
      </c>
      <c r="F8762" t="s">
        <v>18460</v>
      </c>
      <c r="G8762">
        <v>0</v>
      </c>
      <c r="H8762">
        <v>604</v>
      </c>
      <c r="I8762">
        <v>186</v>
      </c>
    </row>
    <row r="8763" spans="1:9" hidden="1" x14ac:dyDescent="0.3">
      <c r="A8763" s="1" t="s">
        <v>215</v>
      </c>
      <c r="B8763" s="1" t="s">
        <v>227</v>
      </c>
      <c r="C8763">
        <v>32.9711</v>
      </c>
      <c r="D8763">
        <v>119.455</v>
      </c>
      <c r="E8763" s="1" t="s">
        <v>29</v>
      </c>
      <c r="F8763" t="s">
        <v>18461</v>
      </c>
      <c r="G8763">
        <v>0</v>
      </c>
      <c r="H8763">
        <v>617</v>
      </c>
      <c r="I8763">
        <v>218</v>
      </c>
    </row>
    <row r="8764" spans="1:9" hidden="1" x14ac:dyDescent="0.3">
      <c r="A8764" s="1" t="s">
        <v>215</v>
      </c>
      <c r="B8764" s="1" t="s">
        <v>227</v>
      </c>
      <c r="C8764">
        <v>32.9711</v>
      </c>
      <c r="D8764">
        <v>119.455</v>
      </c>
      <c r="E8764" s="1" t="s">
        <v>30</v>
      </c>
      <c r="F8764" t="s">
        <v>18462</v>
      </c>
      <c r="G8764">
        <v>0</v>
      </c>
      <c r="H8764">
        <v>626</v>
      </c>
      <c r="I8764">
        <v>258</v>
      </c>
    </row>
    <row r="8765" spans="1:9" hidden="1" x14ac:dyDescent="0.3">
      <c r="A8765" s="1" t="s">
        <v>215</v>
      </c>
      <c r="B8765" s="1" t="s">
        <v>227</v>
      </c>
      <c r="C8765">
        <v>32.9711</v>
      </c>
      <c r="D8765">
        <v>119.455</v>
      </c>
      <c r="E8765" s="1" t="s">
        <v>31</v>
      </c>
      <c r="F8765" t="s">
        <v>18463</v>
      </c>
      <c r="G8765">
        <v>0</v>
      </c>
      <c r="H8765">
        <v>629</v>
      </c>
      <c r="I8765">
        <v>280</v>
      </c>
    </row>
    <row r="8766" spans="1:9" hidden="1" x14ac:dyDescent="0.3">
      <c r="A8766" s="1" t="s">
        <v>215</v>
      </c>
      <c r="B8766" s="1" t="s">
        <v>227</v>
      </c>
      <c r="C8766">
        <v>32.9711</v>
      </c>
      <c r="D8766">
        <v>119.455</v>
      </c>
      <c r="E8766" s="1" t="s">
        <v>32</v>
      </c>
      <c r="F8766" t="s">
        <v>18464</v>
      </c>
      <c r="G8766">
        <v>0</v>
      </c>
      <c r="H8766">
        <v>631</v>
      </c>
      <c r="I8766">
        <v>318</v>
      </c>
    </row>
    <row r="8767" spans="1:9" hidden="1" x14ac:dyDescent="0.3">
      <c r="A8767" s="1" t="s">
        <v>215</v>
      </c>
      <c r="B8767" s="1" t="s">
        <v>227</v>
      </c>
      <c r="C8767">
        <v>32.9711</v>
      </c>
      <c r="D8767">
        <v>119.455</v>
      </c>
      <c r="E8767" s="1" t="s">
        <v>33</v>
      </c>
      <c r="F8767" t="s">
        <v>18465</v>
      </c>
      <c r="G8767">
        <v>0</v>
      </c>
      <c r="H8767">
        <v>631</v>
      </c>
      <c r="I8767">
        <v>356</v>
      </c>
    </row>
    <row r="8768" spans="1:9" hidden="1" x14ac:dyDescent="0.3">
      <c r="A8768" s="1" t="s">
        <v>215</v>
      </c>
      <c r="B8768" s="1" t="s">
        <v>227</v>
      </c>
      <c r="C8768">
        <v>32.9711</v>
      </c>
      <c r="D8768">
        <v>119.455</v>
      </c>
      <c r="E8768" s="1" t="s">
        <v>34</v>
      </c>
      <c r="F8768" t="s">
        <v>18466</v>
      </c>
      <c r="G8768">
        <v>0</v>
      </c>
      <c r="H8768">
        <v>631</v>
      </c>
      <c r="I8768">
        <v>373</v>
      </c>
    </row>
    <row r="8769" spans="1:9" hidden="1" x14ac:dyDescent="0.3">
      <c r="A8769" s="1" t="s">
        <v>215</v>
      </c>
      <c r="B8769" s="1" t="s">
        <v>227</v>
      </c>
      <c r="C8769">
        <v>32.9711</v>
      </c>
      <c r="D8769">
        <v>119.455</v>
      </c>
      <c r="E8769" s="1" t="s">
        <v>35</v>
      </c>
      <c r="F8769" t="s">
        <v>18467</v>
      </c>
      <c r="G8769">
        <v>0</v>
      </c>
      <c r="H8769">
        <v>631</v>
      </c>
      <c r="I8769">
        <v>401</v>
      </c>
    </row>
    <row r="8770" spans="1:9" hidden="1" x14ac:dyDescent="0.3">
      <c r="A8770" s="1" t="s">
        <v>215</v>
      </c>
      <c r="B8770" s="1" t="s">
        <v>227</v>
      </c>
      <c r="C8770">
        <v>32.9711</v>
      </c>
      <c r="D8770">
        <v>119.455</v>
      </c>
      <c r="E8770" s="1" t="s">
        <v>36</v>
      </c>
      <c r="F8770" t="s">
        <v>18468</v>
      </c>
      <c r="G8770">
        <v>0</v>
      </c>
      <c r="H8770">
        <v>631</v>
      </c>
      <c r="I8770">
        <v>418</v>
      </c>
    </row>
    <row r="8771" spans="1:9" hidden="1" x14ac:dyDescent="0.3">
      <c r="A8771" s="1" t="s">
        <v>215</v>
      </c>
      <c r="B8771" s="1" t="s">
        <v>227</v>
      </c>
      <c r="C8771">
        <v>32.9711</v>
      </c>
      <c r="D8771">
        <v>119.455</v>
      </c>
      <c r="E8771" s="1" t="s">
        <v>37</v>
      </c>
      <c r="F8771" t="s">
        <v>18469</v>
      </c>
      <c r="G8771">
        <v>0</v>
      </c>
      <c r="H8771">
        <v>631</v>
      </c>
      <c r="I8771">
        <v>452</v>
      </c>
    </row>
    <row r="8772" spans="1:9" hidden="1" x14ac:dyDescent="0.3">
      <c r="A8772" s="1" t="s">
        <v>215</v>
      </c>
      <c r="B8772" s="1" t="s">
        <v>227</v>
      </c>
      <c r="C8772">
        <v>32.9711</v>
      </c>
      <c r="D8772">
        <v>119.455</v>
      </c>
      <c r="E8772" s="1" t="s">
        <v>38</v>
      </c>
      <c r="F8772" t="s">
        <v>18470</v>
      </c>
      <c r="G8772">
        <v>0</v>
      </c>
      <c r="H8772">
        <v>631</v>
      </c>
      <c r="I8772">
        <v>458</v>
      </c>
    </row>
    <row r="8773" spans="1:9" hidden="1" x14ac:dyDescent="0.3">
      <c r="A8773" s="1" t="s">
        <v>215</v>
      </c>
      <c r="B8773" s="1" t="s">
        <v>227</v>
      </c>
      <c r="C8773">
        <v>32.9711</v>
      </c>
      <c r="D8773">
        <v>119.455</v>
      </c>
      <c r="E8773" s="1" t="s">
        <v>39</v>
      </c>
      <c r="F8773" t="s">
        <v>18471</v>
      </c>
      <c r="G8773">
        <v>0</v>
      </c>
      <c r="H8773">
        <v>631</v>
      </c>
      <c r="I8773">
        <v>478</v>
      </c>
    </row>
    <row r="8774" spans="1:9" hidden="1" x14ac:dyDescent="0.3">
      <c r="A8774" s="1" t="s">
        <v>215</v>
      </c>
      <c r="B8774" s="1" t="s">
        <v>227</v>
      </c>
      <c r="C8774">
        <v>32.9711</v>
      </c>
      <c r="D8774">
        <v>119.455</v>
      </c>
      <c r="E8774" s="1" t="s">
        <v>40</v>
      </c>
      <c r="F8774" t="s">
        <v>18472</v>
      </c>
      <c r="G8774">
        <v>0</v>
      </c>
      <c r="H8774">
        <v>631</v>
      </c>
      <c r="I8774">
        <v>498</v>
      </c>
    </row>
    <row r="8775" spans="1:9" hidden="1" x14ac:dyDescent="0.3">
      <c r="A8775" s="1" t="s">
        <v>215</v>
      </c>
      <c r="B8775" s="1" t="s">
        <v>227</v>
      </c>
      <c r="C8775">
        <v>32.9711</v>
      </c>
      <c r="D8775">
        <v>119.455</v>
      </c>
      <c r="E8775" s="1" t="s">
        <v>41</v>
      </c>
      <c r="F8775" t="s">
        <v>18473</v>
      </c>
      <c r="G8775">
        <v>0</v>
      </c>
      <c r="H8775">
        <v>631</v>
      </c>
      <c r="I8775">
        <v>515</v>
      </c>
    </row>
    <row r="8776" spans="1:9" hidden="1" x14ac:dyDescent="0.3">
      <c r="A8776" s="1" t="s">
        <v>215</v>
      </c>
      <c r="B8776" s="1" t="s">
        <v>227</v>
      </c>
      <c r="C8776">
        <v>32.9711</v>
      </c>
      <c r="D8776">
        <v>119.455</v>
      </c>
      <c r="E8776" s="1" t="s">
        <v>42</v>
      </c>
      <c r="F8776" t="s">
        <v>18474</v>
      </c>
      <c r="G8776">
        <v>0</v>
      </c>
      <c r="H8776">
        <v>631</v>
      </c>
      <c r="I8776">
        <v>523</v>
      </c>
    </row>
    <row r="8777" spans="1:9" hidden="1" x14ac:dyDescent="0.3">
      <c r="A8777" s="1" t="s">
        <v>215</v>
      </c>
      <c r="B8777" s="1" t="s">
        <v>227</v>
      </c>
      <c r="C8777">
        <v>32.9711</v>
      </c>
      <c r="D8777">
        <v>119.455</v>
      </c>
      <c r="E8777" s="1" t="s">
        <v>43</v>
      </c>
      <c r="F8777" t="s">
        <v>18475</v>
      </c>
      <c r="G8777">
        <v>0</v>
      </c>
      <c r="H8777">
        <v>631</v>
      </c>
      <c r="I8777">
        <v>536</v>
      </c>
    </row>
    <row r="8778" spans="1:9" hidden="1" x14ac:dyDescent="0.3">
      <c r="A8778" s="1" t="s">
        <v>215</v>
      </c>
      <c r="B8778" s="1" t="s">
        <v>227</v>
      </c>
      <c r="C8778">
        <v>32.9711</v>
      </c>
      <c r="D8778">
        <v>119.455</v>
      </c>
      <c r="E8778" s="1" t="s">
        <v>44</v>
      </c>
      <c r="F8778" t="s">
        <v>18476</v>
      </c>
      <c r="G8778">
        <v>0</v>
      </c>
      <c r="H8778">
        <v>631</v>
      </c>
      <c r="I8778">
        <v>543</v>
      </c>
    </row>
    <row r="8779" spans="1:9" hidden="1" x14ac:dyDescent="0.3">
      <c r="A8779" s="1" t="s">
        <v>215</v>
      </c>
      <c r="B8779" s="1" t="s">
        <v>227</v>
      </c>
      <c r="C8779">
        <v>32.9711</v>
      </c>
      <c r="D8779">
        <v>119.455</v>
      </c>
      <c r="E8779" s="1" t="s">
        <v>45</v>
      </c>
      <c r="F8779" t="s">
        <v>18477</v>
      </c>
      <c r="G8779">
        <v>0</v>
      </c>
      <c r="H8779">
        <v>631</v>
      </c>
      <c r="I8779">
        <v>562</v>
      </c>
    </row>
    <row r="8780" spans="1:9" hidden="1" x14ac:dyDescent="0.3">
      <c r="A8780" s="1" t="s">
        <v>215</v>
      </c>
      <c r="B8780" s="1" t="s">
        <v>227</v>
      </c>
      <c r="C8780">
        <v>32.9711</v>
      </c>
      <c r="D8780">
        <v>119.455</v>
      </c>
      <c r="E8780" s="1" t="s">
        <v>46</v>
      </c>
      <c r="F8780" t="s">
        <v>18478</v>
      </c>
      <c r="G8780">
        <v>0</v>
      </c>
      <c r="H8780">
        <v>631</v>
      </c>
      <c r="I8780">
        <v>577</v>
      </c>
    </row>
    <row r="8781" spans="1:9" hidden="1" x14ac:dyDescent="0.3">
      <c r="A8781" s="1" t="s">
        <v>215</v>
      </c>
      <c r="B8781" s="1" t="s">
        <v>227</v>
      </c>
      <c r="C8781">
        <v>32.9711</v>
      </c>
      <c r="D8781">
        <v>119.455</v>
      </c>
      <c r="E8781" s="1" t="s">
        <v>47</v>
      </c>
      <c r="F8781" t="s">
        <v>18479</v>
      </c>
      <c r="G8781">
        <v>0</v>
      </c>
      <c r="H8781">
        <v>631</v>
      </c>
      <c r="I8781">
        <v>583</v>
      </c>
    </row>
    <row r="8782" spans="1:9" hidden="1" x14ac:dyDescent="0.3">
      <c r="A8782" s="1" t="s">
        <v>215</v>
      </c>
      <c r="B8782" s="1" t="s">
        <v>227</v>
      </c>
      <c r="C8782">
        <v>32.9711</v>
      </c>
      <c r="D8782">
        <v>119.455</v>
      </c>
      <c r="E8782" s="1" t="s">
        <v>48</v>
      </c>
      <c r="F8782" t="s">
        <v>18480</v>
      </c>
      <c r="G8782">
        <v>0</v>
      </c>
      <c r="H8782">
        <v>631</v>
      </c>
      <c r="I8782">
        <v>594</v>
      </c>
    </row>
    <row r="8783" spans="1:9" hidden="1" x14ac:dyDescent="0.3">
      <c r="A8783" s="1" t="s">
        <v>215</v>
      </c>
      <c r="B8783" s="1" t="s">
        <v>227</v>
      </c>
      <c r="C8783">
        <v>32.9711</v>
      </c>
      <c r="D8783">
        <v>119.455</v>
      </c>
      <c r="E8783" s="1" t="s">
        <v>49</v>
      </c>
      <c r="F8783" t="s">
        <v>18481</v>
      </c>
      <c r="G8783">
        <v>0</v>
      </c>
      <c r="H8783">
        <v>631</v>
      </c>
      <c r="I8783">
        <v>606</v>
      </c>
    </row>
    <row r="8784" spans="1:9" hidden="1" x14ac:dyDescent="0.3">
      <c r="A8784" s="1" t="s">
        <v>215</v>
      </c>
      <c r="B8784" s="1" t="s">
        <v>227</v>
      </c>
      <c r="C8784">
        <v>32.9711</v>
      </c>
      <c r="D8784">
        <v>119.455</v>
      </c>
      <c r="E8784" s="1" t="s">
        <v>50</v>
      </c>
      <c r="F8784" t="s">
        <v>18482</v>
      </c>
      <c r="G8784">
        <v>0</v>
      </c>
      <c r="H8784">
        <v>631</v>
      </c>
      <c r="I8784">
        <v>612</v>
      </c>
    </row>
    <row r="8785" spans="1:9" hidden="1" x14ac:dyDescent="0.3">
      <c r="A8785" s="1" t="s">
        <v>215</v>
      </c>
      <c r="B8785" s="1" t="s">
        <v>227</v>
      </c>
      <c r="C8785">
        <v>32.9711</v>
      </c>
      <c r="D8785">
        <v>119.455</v>
      </c>
      <c r="E8785" s="1" t="s">
        <v>51</v>
      </c>
      <c r="F8785" t="s">
        <v>18483</v>
      </c>
      <c r="G8785">
        <v>0</v>
      </c>
      <c r="H8785">
        <v>631</v>
      </c>
      <c r="I8785">
        <v>621</v>
      </c>
    </row>
    <row r="8786" spans="1:9" hidden="1" x14ac:dyDescent="0.3">
      <c r="A8786" s="1" t="s">
        <v>215</v>
      </c>
      <c r="B8786" s="1" t="s">
        <v>227</v>
      </c>
      <c r="C8786">
        <v>32.9711</v>
      </c>
      <c r="D8786">
        <v>119.455</v>
      </c>
      <c r="E8786" s="1" t="s">
        <v>52</v>
      </c>
      <c r="F8786" t="s">
        <v>18484</v>
      </c>
      <c r="G8786">
        <v>0</v>
      </c>
      <c r="H8786">
        <v>631</v>
      </c>
      <c r="I8786">
        <v>627</v>
      </c>
    </row>
    <row r="8787" spans="1:9" hidden="1" x14ac:dyDescent="0.3">
      <c r="A8787" s="1" t="s">
        <v>215</v>
      </c>
      <c r="B8787" s="1" t="s">
        <v>227</v>
      </c>
      <c r="C8787">
        <v>32.9711</v>
      </c>
      <c r="D8787">
        <v>119.455</v>
      </c>
      <c r="E8787" s="1" t="s">
        <v>53</v>
      </c>
      <c r="F8787" t="s">
        <v>18485</v>
      </c>
      <c r="G8787">
        <v>0</v>
      </c>
      <c r="H8787">
        <v>631</v>
      </c>
      <c r="I8787">
        <v>627</v>
      </c>
    </row>
    <row r="8788" spans="1:9" hidden="1" x14ac:dyDescent="0.3">
      <c r="A8788" s="1" t="s">
        <v>215</v>
      </c>
      <c r="B8788" s="1" t="s">
        <v>227</v>
      </c>
      <c r="C8788">
        <v>32.9711</v>
      </c>
      <c r="D8788">
        <v>119.455</v>
      </c>
      <c r="E8788" s="1" t="s">
        <v>54</v>
      </c>
      <c r="F8788" t="s">
        <v>18486</v>
      </c>
      <c r="G8788">
        <v>0</v>
      </c>
      <c r="H8788">
        <v>631</v>
      </c>
      <c r="I8788">
        <v>629</v>
      </c>
    </row>
    <row r="8789" spans="1:9" hidden="1" x14ac:dyDescent="0.3">
      <c r="A8789" s="1" t="s">
        <v>215</v>
      </c>
      <c r="B8789" s="1" t="s">
        <v>227</v>
      </c>
      <c r="C8789">
        <v>32.9711</v>
      </c>
      <c r="D8789">
        <v>119.455</v>
      </c>
      <c r="E8789" s="1" t="s">
        <v>21548</v>
      </c>
      <c r="F8789" t="s">
        <v>21717</v>
      </c>
      <c r="G8789">
        <v>0</v>
      </c>
      <c r="H8789">
        <v>631</v>
      </c>
      <c r="I8789">
        <v>630</v>
      </c>
    </row>
    <row r="8790" spans="1:9" hidden="1" x14ac:dyDescent="0.3">
      <c r="A8790" s="1" t="s">
        <v>215</v>
      </c>
      <c r="B8790" s="1" t="s">
        <v>228</v>
      </c>
      <c r="C8790">
        <v>30.057200000000002</v>
      </c>
      <c r="D8790">
        <v>107.874</v>
      </c>
      <c r="E8790" s="1" t="s">
        <v>4</v>
      </c>
      <c r="F8790" t="s">
        <v>18487</v>
      </c>
      <c r="G8790">
        <v>0</v>
      </c>
      <c r="H8790">
        <v>6</v>
      </c>
      <c r="I8790">
        <v>0</v>
      </c>
    </row>
    <row r="8791" spans="1:9" hidden="1" x14ac:dyDescent="0.3">
      <c r="A8791" s="1" t="s">
        <v>215</v>
      </c>
      <c r="B8791" s="1" t="s">
        <v>228</v>
      </c>
      <c r="C8791">
        <v>30.057200000000002</v>
      </c>
      <c r="D8791">
        <v>107.874</v>
      </c>
      <c r="E8791" s="1" t="s">
        <v>5</v>
      </c>
      <c r="F8791" t="s">
        <v>18488</v>
      </c>
      <c r="G8791">
        <v>0</v>
      </c>
      <c r="H8791">
        <v>9</v>
      </c>
      <c r="I8791">
        <v>0</v>
      </c>
    </row>
    <row r="8792" spans="1:9" hidden="1" x14ac:dyDescent="0.3">
      <c r="A8792" s="1" t="s">
        <v>215</v>
      </c>
      <c r="B8792" s="1" t="s">
        <v>228</v>
      </c>
      <c r="C8792">
        <v>30.057200000000002</v>
      </c>
      <c r="D8792">
        <v>107.874</v>
      </c>
      <c r="E8792" s="1" t="s">
        <v>6</v>
      </c>
      <c r="F8792" t="s">
        <v>18489</v>
      </c>
      <c r="G8792">
        <v>0</v>
      </c>
      <c r="H8792">
        <v>27</v>
      </c>
      <c r="I8792">
        <v>0</v>
      </c>
    </row>
    <row r="8793" spans="1:9" hidden="1" x14ac:dyDescent="0.3">
      <c r="A8793" s="1" t="s">
        <v>215</v>
      </c>
      <c r="B8793" s="1" t="s">
        <v>228</v>
      </c>
      <c r="C8793">
        <v>30.057200000000002</v>
      </c>
      <c r="D8793">
        <v>107.874</v>
      </c>
      <c r="E8793" s="1" t="s">
        <v>7</v>
      </c>
      <c r="F8793" t="s">
        <v>18490</v>
      </c>
      <c r="G8793">
        <v>0</v>
      </c>
      <c r="H8793">
        <v>57</v>
      </c>
      <c r="I8793">
        <v>0</v>
      </c>
    </row>
    <row r="8794" spans="1:9" hidden="1" x14ac:dyDescent="0.3">
      <c r="A8794" s="1" t="s">
        <v>215</v>
      </c>
      <c r="B8794" s="1" t="s">
        <v>228</v>
      </c>
      <c r="C8794">
        <v>30.057200000000002</v>
      </c>
      <c r="D8794">
        <v>107.874</v>
      </c>
      <c r="E8794" s="1" t="s">
        <v>8</v>
      </c>
      <c r="F8794" t="s">
        <v>18491</v>
      </c>
      <c r="G8794">
        <v>0</v>
      </c>
      <c r="H8794">
        <v>75</v>
      </c>
      <c r="I8794">
        <v>0</v>
      </c>
    </row>
    <row r="8795" spans="1:9" hidden="1" x14ac:dyDescent="0.3">
      <c r="A8795" s="1" t="s">
        <v>215</v>
      </c>
      <c r="B8795" s="1" t="s">
        <v>228</v>
      </c>
      <c r="C8795">
        <v>30.057200000000002</v>
      </c>
      <c r="D8795">
        <v>107.874</v>
      </c>
      <c r="E8795" s="1" t="s">
        <v>9</v>
      </c>
      <c r="F8795" t="s">
        <v>18492</v>
      </c>
      <c r="G8795">
        <v>0</v>
      </c>
      <c r="H8795">
        <v>110</v>
      </c>
      <c r="I8795">
        <v>0</v>
      </c>
    </row>
    <row r="8796" spans="1:9" hidden="1" x14ac:dyDescent="0.3">
      <c r="A8796" s="1" t="s">
        <v>215</v>
      </c>
      <c r="B8796" s="1" t="s">
        <v>228</v>
      </c>
      <c r="C8796">
        <v>30.057200000000002</v>
      </c>
      <c r="D8796">
        <v>107.874</v>
      </c>
      <c r="E8796" s="1" t="s">
        <v>10</v>
      </c>
      <c r="F8796" t="s">
        <v>18493</v>
      </c>
      <c r="G8796">
        <v>0</v>
      </c>
      <c r="H8796">
        <v>132</v>
      </c>
      <c r="I8796">
        <v>0</v>
      </c>
    </row>
    <row r="8797" spans="1:9" hidden="1" x14ac:dyDescent="0.3">
      <c r="A8797" s="1" t="s">
        <v>215</v>
      </c>
      <c r="B8797" s="1" t="s">
        <v>228</v>
      </c>
      <c r="C8797">
        <v>30.057200000000002</v>
      </c>
      <c r="D8797">
        <v>107.874</v>
      </c>
      <c r="E8797" s="1" t="s">
        <v>11</v>
      </c>
      <c r="F8797" t="s">
        <v>18494</v>
      </c>
      <c r="G8797">
        <v>0</v>
      </c>
      <c r="H8797">
        <v>147</v>
      </c>
      <c r="I8797">
        <v>1</v>
      </c>
    </row>
    <row r="8798" spans="1:9" hidden="1" x14ac:dyDescent="0.3">
      <c r="A8798" s="1" t="s">
        <v>215</v>
      </c>
      <c r="B8798" s="1" t="s">
        <v>228</v>
      </c>
      <c r="C8798">
        <v>30.057200000000002</v>
      </c>
      <c r="D8798">
        <v>107.874</v>
      </c>
      <c r="E8798" s="1" t="s">
        <v>12</v>
      </c>
      <c r="F8798" t="s">
        <v>18495</v>
      </c>
      <c r="G8798">
        <v>0</v>
      </c>
      <c r="H8798">
        <v>182</v>
      </c>
      <c r="I8798">
        <v>1</v>
      </c>
    </row>
    <row r="8799" spans="1:9" hidden="1" x14ac:dyDescent="0.3">
      <c r="A8799" s="1" t="s">
        <v>215</v>
      </c>
      <c r="B8799" s="1" t="s">
        <v>228</v>
      </c>
      <c r="C8799">
        <v>30.057200000000002</v>
      </c>
      <c r="D8799">
        <v>107.874</v>
      </c>
      <c r="E8799" s="1" t="s">
        <v>13</v>
      </c>
      <c r="F8799" t="s">
        <v>18496</v>
      </c>
      <c r="G8799">
        <v>0</v>
      </c>
      <c r="H8799">
        <v>211</v>
      </c>
      <c r="I8799">
        <v>1</v>
      </c>
    </row>
    <row r="8800" spans="1:9" hidden="1" x14ac:dyDescent="0.3">
      <c r="A8800" s="1" t="s">
        <v>215</v>
      </c>
      <c r="B8800" s="1" t="s">
        <v>228</v>
      </c>
      <c r="C8800">
        <v>30.057200000000002</v>
      </c>
      <c r="D8800">
        <v>107.874</v>
      </c>
      <c r="E8800" s="1" t="s">
        <v>14</v>
      </c>
      <c r="F8800" t="s">
        <v>18497</v>
      </c>
      <c r="G8800">
        <v>1</v>
      </c>
      <c r="H8800">
        <v>247</v>
      </c>
      <c r="I8800">
        <v>3</v>
      </c>
    </row>
    <row r="8801" spans="1:9" hidden="1" x14ac:dyDescent="0.3">
      <c r="A8801" s="1" t="s">
        <v>215</v>
      </c>
      <c r="B8801" s="1" t="s">
        <v>228</v>
      </c>
      <c r="C8801">
        <v>30.057200000000002</v>
      </c>
      <c r="D8801">
        <v>107.874</v>
      </c>
      <c r="E8801" s="1" t="s">
        <v>15</v>
      </c>
      <c r="F8801" t="s">
        <v>18498</v>
      </c>
      <c r="G8801">
        <v>2</v>
      </c>
      <c r="H8801">
        <v>300</v>
      </c>
      <c r="I8801">
        <v>7</v>
      </c>
    </row>
    <row r="8802" spans="1:9" hidden="1" x14ac:dyDescent="0.3">
      <c r="A8802" s="1" t="s">
        <v>215</v>
      </c>
      <c r="B8802" s="1" t="s">
        <v>228</v>
      </c>
      <c r="C8802">
        <v>30.057200000000002</v>
      </c>
      <c r="D8802">
        <v>107.874</v>
      </c>
      <c r="E8802" s="1" t="s">
        <v>16</v>
      </c>
      <c r="F8802" t="s">
        <v>18499</v>
      </c>
      <c r="G8802">
        <v>2</v>
      </c>
      <c r="H8802">
        <v>337</v>
      </c>
      <c r="I8802">
        <v>9</v>
      </c>
    </row>
    <row r="8803" spans="1:9" hidden="1" x14ac:dyDescent="0.3">
      <c r="A8803" s="1" t="s">
        <v>215</v>
      </c>
      <c r="B8803" s="1" t="s">
        <v>228</v>
      </c>
      <c r="C8803">
        <v>30.057200000000002</v>
      </c>
      <c r="D8803">
        <v>107.874</v>
      </c>
      <c r="E8803" s="1" t="s">
        <v>17</v>
      </c>
      <c r="F8803" t="s">
        <v>18500</v>
      </c>
      <c r="G8803">
        <v>2</v>
      </c>
      <c r="H8803">
        <v>366</v>
      </c>
      <c r="I8803">
        <v>9</v>
      </c>
    </row>
    <row r="8804" spans="1:9" hidden="1" x14ac:dyDescent="0.3">
      <c r="A8804" s="1" t="s">
        <v>215</v>
      </c>
      <c r="B8804" s="1" t="s">
        <v>228</v>
      </c>
      <c r="C8804">
        <v>30.057200000000002</v>
      </c>
      <c r="D8804">
        <v>107.874</v>
      </c>
      <c r="E8804" s="1" t="s">
        <v>18</v>
      </c>
      <c r="F8804" t="s">
        <v>18501</v>
      </c>
      <c r="G8804">
        <v>2</v>
      </c>
      <c r="H8804">
        <v>389</v>
      </c>
      <c r="I8804">
        <v>15</v>
      </c>
    </row>
    <row r="8805" spans="1:9" hidden="1" x14ac:dyDescent="0.3">
      <c r="A8805" s="1" t="s">
        <v>215</v>
      </c>
      <c r="B8805" s="1" t="s">
        <v>228</v>
      </c>
      <c r="C8805">
        <v>30.057200000000002</v>
      </c>
      <c r="D8805">
        <v>107.874</v>
      </c>
      <c r="E8805" s="1" t="s">
        <v>19</v>
      </c>
      <c r="F8805" t="s">
        <v>18502</v>
      </c>
      <c r="G8805">
        <v>2</v>
      </c>
      <c r="H8805">
        <v>411</v>
      </c>
      <c r="I8805">
        <v>24</v>
      </c>
    </row>
    <row r="8806" spans="1:9" hidden="1" x14ac:dyDescent="0.3">
      <c r="A8806" s="1" t="s">
        <v>215</v>
      </c>
      <c r="B8806" s="1" t="s">
        <v>228</v>
      </c>
      <c r="C8806">
        <v>30.057200000000002</v>
      </c>
      <c r="D8806">
        <v>107.874</v>
      </c>
      <c r="E8806" s="1" t="s">
        <v>20</v>
      </c>
      <c r="F8806" t="s">
        <v>18503</v>
      </c>
      <c r="G8806">
        <v>2</v>
      </c>
      <c r="H8806">
        <v>426</v>
      </c>
      <c r="I8806">
        <v>31</v>
      </c>
    </row>
    <row r="8807" spans="1:9" hidden="1" x14ac:dyDescent="0.3">
      <c r="A8807" s="1" t="s">
        <v>215</v>
      </c>
      <c r="B8807" s="1" t="s">
        <v>228</v>
      </c>
      <c r="C8807">
        <v>30.057200000000002</v>
      </c>
      <c r="D8807">
        <v>107.874</v>
      </c>
      <c r="E8807" s="1" t="s">
        <v>21</v>
      </c>
      <c r="F8807" t="s">
        <v>18504</v>
      </c>
      <c r="G8807">
        <v>2</v>
      </c>
      <c r="H8807">
        <v>428</v>
      </c>
      <c r="I8807">
        <v>39</v>
      </c>
    </row>
    <row r="8808" spans="1:9" hidden="1" x14ac:dyDescent="0.3">
      <c r="A8808" s="1" t="s">
        <v>215</v>
      </c>
      <c r="B8808" s="1" t="s">
        <v>228</v>
      </c>
      <c r="C8808">
        <v>30.057200000000002</v>
      </c>
      <c r="D8808">
        <v>107.874</v>
      </c>
      <c r="E8808" s="1" t="s">
        <v>22</v>
      </c>
      <c r="F8808" t="s">
        <v>18505</v>
      </c>
      <c r="G8808">
        <v>2</v>
      </c>
      <c r="H8808">
        <v>468</v>
      </c>
      <c r="I8808">
        <v>51</v>
      </c>
    </row>
    <row r="8809" spans="1:9" hidden="1" x14ac:dyDescent="0.3">
      <c r="A8809" s="1" t="s">
        <v>215</v>
      </c>
      <c r="B8809" s="1" t="s">
        <v>228</v>
      </c>
      <c r="C8809">
        <v>30.057200000000002</v>
      </c>
      <c r="D8809">
        <v>107.874</v>
      </c>
      <c r="E8809" s="1" t="s">
        <v>23</v>
      </c>
      <c r="F8809" t="s">
        <v>18506</v>
      </c>
      <c r="G8809">
        <v>2</v>
      </c>
      <c r="H8809">
        <v>486</v>
      </c>
      <c r="I8809">
        <v>66</v>
      </c>
    </row>
    <row r="8810" spans="1:9" hidden="1" x14ac:dyDescent="0.3">
      <c r="A8810" s="1" t="s">
        <v>215</v>
      </c>
      <c r="B8810" s="1" t="s">
        <v>228</v>
      </c>
      <c r="C8810">
        <v>30.057200000000002</v>
      </c>
      <c r="D8810">
        <v>107.874</v>
      </c>
      <c r="E8810" s="1" t="s">
        <v>24</v>
      </c>
      <c r="F8810" t="s">
        <v>18507</v>
      </c>
      <c r="G8810">
        <v>3</v>
      </c>
      <c r="H8810">
        <v>505</v>
      </c>
      <c r="I8810">
        <v>79</v>
      </c>
    </row>
    <row r="8811" spans="1:9" hidden="1" x14ac:dyDescent="0.3">
      <c r="A8811" s="1" t="s">
        <v>215</v>
      </c>
      <c r="B8811" s="1" t="s">
        <v>228</v>
      </c>
      <c r="C8811">
        <v>30.057200000000002</v>
      </c>
      <c r="D8811">
        <v>107.874</v>
      </c>
      <c r="E8811" s="1" t="s">
        <v>25</v>
      </c>
      <c r="F8811" t="s">
        <v>18508</v>
      </c>
      <c r="G8811">
        <v>3</v>
      </c>
      <c r="H8811">
        <v>518</v>
      </c>
      <c r="I8811">
        <v>102</v>
      </c>
    </row>
    <row r="8812" spans="1:9" hidden="1" x14ac:dyDescent="0.3">
      <c r="A8812" s="1" t="s">
        <v>215</v>
      </c>
      <c r="B8812" s="1" t="s">
        <v>228</v>
      </c>
      <c r="C8812">
        <v>30.057200000000002</v>
      </c>
      <c r="D8812">
        <v>107.874</v>
      </c>
      <c r="E8812" s="1" t="s">
        <v>26</v>
      </c>
      <c r="F8812" t="s">
        <v>18509</v>
      </c>
      <c r="G8812">
        <v>4</v>
      </c>
      <c r="H8812">
        <v>529</v>
      </c>
      <c r="I8812">
        <v>128</v>
      </c>
    </row>
    <row r="8813" spans="1:9" hidden="1" x14ac:dyDescent="0.3">
      <c r="A8813" s="1" t="s">
        <v>215</v>
      </c>
      <c r="B8813" s="1" t="s">
        <v>228</v>
      </c>
      <c r="C8813">
        <v>30.057200000000002</v>
      </c>
      <c r="D8813">
        <v>107.874</v>
      </c>
      <c r="E8813" s="1" t="s">
        <v>27</v>
      </c>
      <c r="F8813" t="s">
        <v>18510</v>
      </c>
      <c r="G8813">
        <v>5</v>
      </c>
      <c r="H8813">
        <v>537</v>
      </c>
      <c r="I8813">
        <v>152</v>
      </c>
    </row>
    <row r="8814" spans="1:9" hidden="1" x14ac:dyDescent="0.3">
      <c r="A8814" s="1" t="s">
        <v>215</v>
      </c>
      <c r="B8814" s="1" t="s">
        <v>228</v>
      </c>
      <c r="C8814">
        <v>30.057200000000002</v>
      </c>
      <c r="D8814">
        <v>107.874</v>
      </c>
      <c r="E8814" s="1" t="s">
        <v>28</v>
      </c>
      <c r="F8814" t="s">
        <v>18511</v>
      </c>
      <c r="G8814">
        <v>5</v>
      </c>
      <c r="H8814">
        <v>544</v>
      </c>
      <c r="I8814">
        <v>184</v>
      </c>
    </row>
    <row r="8815" spans="1:9" hidden="1" x14ac:dyDescent="0.3">
      <c r="A8815" s="1" t="s">
        <v>215</v>
      </c>
      <c r="B8815" s="1" t="s">
        <v>228</v>
      </c>
      <c r="C8815">
        <v>30.057200000000002</v>
      </c>
      <c r="D8815">
        <v>107.874</v>
      </c>
      <c r="E8815" s="1" t="s">
        <v>29</v>
      </c>
      <c r="F8815" t="s">
        <v>18512</v>
      </c>
      <c r="G8815">
        <v>5</v>
      </c>
      <c r="H8815">
        <v>551</v>
      </c>
      <c r="I8815">
        <v>207</v>
      </c>
    </row>
    <row r="8816" spans="1:9" hidden="1" x14ac:dyDescent="0.3">
      <c r="A8816" s="1" t="s">
        <v>215</v>
      </c>
      <c r="B8816" s="1" t="s">
        <v>228</v>
      </c>
      <c r="C8816">
        <v>30.057200000000002</v>
      </c>
      <c r="D8816">
        <v>107.874</v>
      </c>
      <c r="E8816" s="1" t="s">
        <v>30</v>
      </c>
      <c r="F8816" t="s">
        <v>18513</v>
      </c>
      <c r="G8816">
        <v>5</v>
      </c>
      <c r="H8816">
        <v>553</v>
      </c>
      <c r="I8816">
        <v>225</v>
      </c>
    </row>
    <row r="8817" spans="1:9" hidden="1" x14ac:dyDescent="0.3">
      <c r="A8817" s="1" t="s">
        <v>215</v>
      </c>
      <c r="B8817" s="1" t="s">
        <v>228</v>
      </c>
      <c r="C8817">
        <v>30.057200000000002</v>
      </c>
      <c r="D8817">
        <v>107.874</v>
      </c>
      <c r="E8817" s="1" t="s">
        <v>31</v>
      </c>
      <c r="F8817" t="s">
        <v>18514</v>
      </c>
      <c r="G8817">
        <v>5</v>
      </c>
      <c r="H8817">
        <v>555</v>
      </c>
      <c r="I8817">
        <v>254</v>
      </c>
    </row>
    <row r="8818" spans="1:9" hidden="1" x14ac:dyDescent="0.3">
      <c r="A8818" s="1" t="s">
        <v>215</v>
      </c>
      <c r="B8818" s="1" t="s">
        <v>228</v>
      </c>
      <c r="C8818">
        <v>30.057200000000002</v>
      </c>
      <c r="D8818">
        <v>107.874</v>
      </c>
      <c r="E8818" s="1" t="s">
        <v>32</v>
      </c>
      <c r="F8818" t="s">
        <v>18515</v>
      </c>
      <c r="G8818">
        <v>5</v>
      </c>
      <c r="H8818">
        <v>560</v>
      </c>
      <c r="I8818">
        <v>274</v>
      </c>
    </row>
    <row r="8819" spans="1:9" hidden="1" x14ac:dyDescent="0.3">
      <c r="A8819" s="1" t="s">
        <v>215</v>
      </c>
      <c r="B8819" s="1" t="s">
        <v>228</v>
      </c>
      <c r="C8819">
        <v>30.057200000000002</v>
      </c>
      <c r="D8819">
        <v>107.874</v>
      </c>
      <c r="E8819" s="1" t="s">
        <v>33</v>
      </c>
      <c r="F8819" t="s">
        <v>18516</v>
      </c>
      <c r="G8819">
        <v>6</v>
      </c>
      <c r="H8819">
        <v>567</v>
      </c>
      <c r="I8819">
        <v>299</v>
      </c>
    </row>
    <row r="8820" spans="1:9" hidden="1" x14ac:dyDescent="0.3">
      <c r="A8820" s="1" t="s">
        <v>215</v>
      </c>
      <c r="B8820" s="1" t="s">
        <v>228</v>
      </c>
      <c r="C8820">
        <v>30.057200000000002</v>
      </c>
      <c r="D8820">
        <v>107.874</v>
      </c>
      <c r="E8820" s="1" t="s">
        <v>34</v>
      </c>
      <c r="F8820" t="s">
        <v>18517</v>
      </c>
      <c r="G8820">
        <v>6</v>
      </c>
      <c r="H8820">
        <v>572</v>
      </c>
      <c r="I8820">
        <v>316</v>
      </c>
    </row>
    <row r="8821" spans="1:9" hidden="1" x14ac:dyDescent="0.3">
      <c r="A8821" s="1" t="s">
        <v>215</v>
      </c>
      <c r="B8821" s="1" t="s">
        <v>228</v>
      </c>
      <c r="C8821">
        <v>30.057200000000002</v>
      </c>
      <c r="D8821">
        <v>107.874</v>
      </c>
      <c r="E8821" s="1" t="s">
        <v>35</v>
      </c>
      <c r="F8821" t="s">
        <v>18518</v>
      </c>
      <c r="G8821">
        <v>6</v>
      </c>
      <c r="H8821">
        <v>573</v>
      </c>
      <c r="I8821">
        <v>328</v>
      </c>
    </row>
    <row r="8822" spans="1:9" hidden="1" x14ac:dyDescent="0.3">
      <c r="A8822" s="1" t="s">
        <v>215</v>
      </c>
      <c r="B8822" s="1" t="s">
        <v>228</v>
      </c>
      <c r="C8822">
        <v>30.057200000000002</v>
      </c>
      <c r="D8822">
        <v>107.874</v>
      </c>
      <c r="E8822" s="1" t="s">
        <v>36</v>
      </c>
      <c r="F8822" t="s">
        <v>18519</v>
      </c>
      <c r="G8822">
        <v>6</v>
      </c>
      <c r="H8822">
        <v>575</v>
      </c>
      <c r="I8822">
        <v>335</v>
      </c>
    </row>
    <row r="8823" spans="1:9" hidden="1" x14ac:dyDescent="0.3">
      <c r="A8823" s="1" t="s">
        <v>215</v>
      </c>
      <c r="B8823" s="1" t="s">
        <v>228</v>
      </c>
      <c r="C8823">
        <v>30.057200000000002</v>
      </c>
      <c r="D8823">
        <v>107.874</v>
      </c>
      <c r="E8823" s="1" t="s">
        <v>37</v>
      </c>
      <c r="F8823" t="s">
        <v>18520</v>
      </c>
      <c r="G8823">
        <v>6</v>
      </c>
      <c r="H8823">
        <v>576</v>
      </c>
      <c r="I8823">
        <v>349</v>
      </c>
    </row>
    <row r="8824" spans="1:9" hidden="1" x14ac:dyDescent="0.3">
      <c r="A8824" s="1" t="s">
        <v>215</v>
      </c>
      <c r="B8824" s="1" t="s">
        <v>228</v>
      </c>
      <c r="C8824">
        <v>30.057200000000002</v>
      </c>
      <c r="D8824">
        <v>107.874</v>
      </c>
      <c r="E8824" s="1" t="s">
        <v>38</v>
      </c>
      <c r="F8824" t="s">
        <v>18521</v>
      </c>
      <c r="G8824">
        <v>6</v>
      </c>
      <c r="H8824">
        <v>576</v>
      </c>
      <c r="I8824">
        <v>372</v>
      </c>
    </row>
    <row r="8825" spans="1:9" hidden="1" x14ac:dyDescent="0.3">
      <c r="A8825" s="1" t="s">
        <v>215</v>
      </c>
      <c r="B8825" s="1" t="s">
        <v>228</v>
      </c>
      <c r="C8825">
        <v>30.057200000000002</v>
      </c>
      <c r="D8825">
        <v>107.874</v>
      </c>
      <c r="E8825" s="1" t="s">
        <v>39</v>
      </c>
      <c r="F8825" t="s">
        <v>18522</v>
      </c>
      <c r="G8825">
        <v>6</v>
      </c>
      <c r="H8825">
        <v>576</v>
      </c>
      <c r="I8825">
        <v>384</v>
      </c>
    </row>
    <row r="8826" spans="1:9" hidden="1" x14ac:dyDescent="0.3">
      <c r="A8826" s="1" t="s">
        <v>215</v>
      </c>
      <c r="B8826" s="1" t="s">
        <v>228</v>
      </c>
      <c r="C8826">
        <v>30.057200000000002</v>
      </c>
      <c r="D8826">
        <v>107.874</v>
      </c>
      <c r="E8826" s="1" t="s">
        <v>40</v>
      </c>
      <c r="F8826" t="s">
        <v>18523</v>
      </c>
      <c r="G8826">
        <v>6</v>
      </c>
      <c r="H8826">
        <v>576</v>
      </c>
      <c r="I8826">
        <v>401</v>
      </c>
    </row>
    <row r="8827" spans="1:9" hidden="1" x14ac:dyDescent="0.3">
      <c r="A8827" s="1" t="s">
        <v>215</v>
      </c>
      <c r="B8827" s="1" t="s">
        <v>228</v>
      </c>
      <c r="C8827">
        <v>30.057200000000002</v>
      </c>
      <c r="D8827">
        <v>107.874</v>
      </c>
      <c r="E8827" s="1" t="s">
        <v>41</v>
      </c>
      <c r="F8827" t="s">
        <v>18524</v>
      </c>
      <c r="G8827">
        <v>6</v>
      </c>
      <c r="H8827">
        <v>576</v>
      </c>
      <c r="I8827">
        <v>422</v>
      </c>
    </row>
    <row r="8828" spans="1:9" hidden="1" x14ac:dyDescent="0.3">
      <c r="A8828" s="1" t="s">
        <v>215</v>
      </c>
      <c r="B8828" s="1" t="s">
        <v>228</v>
      </c>
      <c r="C8828">
        <v>30.057200000000002</v>
      </c>
      <c r="D8828">
        <v>107.874</v>
      </c>
      <c r="E8828" s="1" t="s">
        <v>42</v>
      </c>
      <c r="F8828" t="s">
        <v>18525</v>
      </c>
      <c r="G8828">
        <v>6</v>
      </c>
      <c r="H8828">
        <v>576</v>
      </c>
      <c r="I8828">
        <v>438</v>
      </c>
    </row>
    <row r="8829" spans="1:9" hidden="1" x14ac:dyDescent="0.3">
      <c r="A8829" s="1" t="s">
        <v>215</v>
      </c>
      <c r="B8829" s="1" t="s">
        <v>228</v>
      </c>
      <c r="C8829">
        <v>30.057200000000002</v>
      </c>
      <c r="D8829">
        <v>107.874</v>
      </c>
      <c r="E8829" s="1" t="s">
        <v>43</v>
      </c>
      <c r="F8829" t="s">
        <v>18526</v>
      </c>
      <c r="G8829">
        <v>6</v>
      </c>
      <c r="H8829">
        <v>576</v>
      </c>
      <c r="I8829">
        <v>450</v>
      </c>
    </row>
    <row r="8830" spans="1:9" hidden="1" x14ac:dyDescent="0.3">
      <c r="A8830" s="1" t="s">
        <v>215</v>
      </c>
      <c r="B8830" s="1" t="s">
        <v>228</v>
      </c>
      <c r="C8830">
        <v>30.057200000000002</v>
      </c>
      <c r="D8830">
        <v>107.874</v>
      </c>
      <c r="E8830" s="1" t="s">
        <v>44</v>
      </c>
      <c r="F8830" t="s">
        <v>18527</v>
      </c>
      <c r="G8830">
        <v>6</v>
      </c>
      <c r="H8830">
        <v>576</v>
      </c>
      <c r="I8830">
        <v>469</v>
      </c>
    </row>
    <row r="8831" spans="1:9" hidden="1" x14ac:dyDescent="0.3">
      <c r="A8831" s="1" t="s">
        <v>215</v>
      </c>
      <c r="B8831" s="1" t="s">
        <v>228</v>
      </c>
      <c r="C8831">
        <v>30.057200000000002</v>
      </c>
      <c r="D8831">
        <v>107.874</v>
      </c>
      <c r="E8831" s="1" t="s">
        <v>45</v>
      </c>
      <c r="F8831" t="s">
        <v>18528</v>
      </c>
      <c r="G8831">
        <v>6</v>
      </c>
      <c r="H8831">
        <v>576</v>
      </c>
      <c r="I8831">
        <v>490</v>
      </c>
    </row>
    <row r="8832" spans="1:9" hidden="1" x14ac:dyDescent="0.3">
      <c r="A8832" s="1" t="s">
        <v>215</v>
      </c>
      <c r="B8832" s="1" t="s">
        <v>228</v>
      </c>
      <c r="C8832">
        <v>30.057200000000002</v>
      </c>
      <c r="D8832">
        <v>107.874</v>
      </c>
      <c r="E8832" s="1" t="s">
        <v>46</v>
      </c>
      <c r="F8832" t="s">
        <v>18529</v>
      </c>
      <c r="G8832">
        <v>6</v>
      </c>
      <c r="H8832">
        <v>576</v>
      </c>
      <c r="I8832">
        <v>502</v>
      </c>
    </row>
    <row r="8833" spans="1:9" hidden="1" x14ac:dyDescent="0.3">
      <c r="A8833" s="1" t="s">
        <v>215</v>
      </c>
      <c r="B8833" s="1" t="s">
        <v>228</v>
      </c>
      <c r="C8833">
        <v>30.057200000000002</v>
      </c>
      <c r="D8833">
        <v>107.874</v>
      </c>
      <c r="E8833" s="1" t="s">
        <v>47</v>
      </c>
      <c r="F8833" t="s">
        <v>18530</v>
      </c>
      <c r="G8833">
        <v>6</v>
      </c>
      <c r="H8833">
        <v>576</v>
      </c>
      <c r="I8833">
        <v>512</v>
      </c>
    </row>
    <row r="8834" spans="1:9" hidden="1" x14ac:dyDescent="0.3">
      <c r="A8834" s="1" t="s">
        <v>215</v>
      </c>
      <c r="B8834" s="1" t="s">
        <v>228</v>
      </c>
      <c r="C8834">
        <v>30.057200000000002</v>
      </c>
      <c r="D8834">
        <v>107.874</v>
      </c>
      <c r="E8834" s="1" t="s">
        <v>48</v>
      </c>
      <c r="F8834" t="s">
        <v>18531</v>
      </c>
      <c r="G8834">
        <v>6</v>
      </c>
      <c r="H8834">
        <v>576</v>
      </c>
      <c r="I8834">
        <v>513</v>
      </c>
    </row>
    <row r="8835" spans="1:9" hidden="1" x14ac:dyDescent="0.3">
      <c r="A8835" s="1" t="s">
        <v>215</v>
      </c>
      <c r="B8835" s="1" t="s">
        <v>228</v>
      </c>
      <c r="C8835">
        <v>30.057200000000002</v>
      </c>
      <c r="D8835">
        <v>107.874</v>
      </c>
      <c r="E8835" s="1" t="s">
        <v>49</v>
      </c>
      <c r="F8835" t="s">
        <v>18532</v>
      </c>
      <c r="G8835">
        <v>6</v>
      </c>
      <c r="H8835">
        <v>576</v>
      </c>
      <c r="I8835">
        <v>526</v>
      </c>
    </row>
    <row r="8836" spans="1:9" hidden="1" x14ac:dyDescent="0.3">
      <c r="A8836" s="1" t="s">
        <v>215</v>
      </c>
      <c r="B8836" s="1" t="s">
        <v>228</v>
      </c>
      <c r="C8836">
        <v>30.057200000000002</v>
      </c>
      <c r="D8836">
        <v>107.874</v>
      </c>
      <c r="E8836" s="1" t="s">
        <v>50</v>
      </c>
      <c r="F8836" t="s">
        <v>18533</v>
      </c>
      <c r="G8836">
        <v>6</v>
      </c>
      <c r="H8836">
        <v>576</v>
      </c>
      <c r="I8836">
        <v>527</v>
      </c>
    </row>
    <row r="8837" spans="1:9" hidden="1" x14ac:dyDescent="0.3">
      <c r="A8837" s="1" t="s">
        <v>215</v>
      </c>
      <c r="B8837" s="1" t="s">
        <v>228</v>
      </c>
      <c r="C8837">
        <v>30.057200000000002</v>
      </c>
      <c r="D8837">
        <v>107.874</v>
      </c>
      <c r="E8837" s="1" t="s">
        <v>51</v>
      </c>
      <c r="F8837" t="s">
        <v>18534</v>
      </c>
      <c r="G8837">
        <v>6</v>
      </c>
      <c r="H8837">
        <v>576</v>
      </c>
      <c r="I8837">
        <v>542</v>
      </c>
    </row>
    <row r="8838" spans="1:9" hidden="1" x14ac:dyDescent="0.3">
      <c r="A8838" s="1" t="s">
        <v>215</v>
      </c>
      <c r="B8838" s="1" t="s">
        <v>228</v>
      </c>
      <c r="C8838">
        <v>30.057200000000002</v>
      </c>
      <c r="D8838">
        <v>107.874</v>
      </c>
      <c r="E8838" s="1" t="s">
        <v>52</v>
      </c>
      <c r="F8838" t="s">
        <v>18535</v>
      </c>
      <c r="G8838">
        <v>6</v>
      </c>
      <c r="H8838">
        <v>576</v>
      </c>
      <c r="I8838">
        <v>547</v>
      </c>
    </row>
    <row r="8839" spans="1:9" hidden="1" x14ac:dyDescent="0.3">
      <c r="A8839" s="1" t="s">
        <v>215</v>
      </c>
      <c r="B8839" s="1" t="s">
        <v>228</v>
      </c>
      <c r="C8839">
        <v>30.057200000000002</v>
      </c>
      <c r="D8839">
        <v>107.874</v>
      </c>
      <c r="E8839" s="1" t="s">
        <v>53</v>
      </c>
      <c r="F8839" t="s">
        <v>18536</v>
      </c>
      <c r="G8839">
        <v>6</v>
      </c>
      <c r="H8839">
        <v>576</v>
      </c>
      <c r="I8839">
        <v>554</v>
      </c>
    </row>
    <row r="8840" spans="1:9" hidden="1" x14ac:dyDescent="0.3">
      <c r="A8840" s="1" t="s">
        <v>215</v>
      </c>
      <c r="B8840" s="1" t="s">
        <v>228</v>
      </c>
      <c r="C8840">
        <v>30.057200000000002</v>
      </c>
      <c r="D8840">
        <v>107.874</v>
      </c>
      <c r="E8840" s="1" t="s">
        <v>54</v>
      </c>
      <c r="F8840" t="s">
        <v>18537</v>
      </c>
      <c r="G8840">
        <v>6</v>
      </c>
      <c r="H8840">
        <v>576</v>
      </c>
      <c r="I8840">
        <v>564</v>
      </c>
    </row>
    <row r="8841" spans="1:9" hidden="1" x14ac:dyDescent="0.3">
      <c r="A8841" s="1" t="s">
        <v>215</v>
      </c>
      <c r="B8841" s="1" t="s">
        <v>228</v>
      </c>
      <c r="C8841">
        <v>30.057200000000002</v>
      </c>
      <c r="D8841">
        <v>107.874</v>
      </c>
      <c r="E8841" s="1" t="s">
        <v>21548</v>
      </c>
      <c r="F8841" t="s">
        <v>21718</v>
      </c>
      <c r="G8841">
        <v>6</v>
      </c>
      <c r="H8841">
        <v>576</v>
      </c>
      <c r="I8841">
        <v>566</v>
      </c>
    </row>
    <row r="8842" spans="1:9" hidden="1" x14ac:dyDescent="0.3">
      <c r="A8842" s="1" t="s">
        <v>215</v>
      </c>
      <c r="B8842" s="1" t="s">
        <v>229</v>
      </c>
      <c r="C8842">
        <v>30.617100000000001</v>
      </c>
      <c r="D8842">
        <v>102.7103</v>
      </c>
      <c r="E8842" s="1" t="s">
        <v>4</v>
      </c>
      <c r="F8842" t="s">
        <v>18538</v>
      </c>
      <c r="G8842">
        <v>0</v>
      </c>
      <c r="H8842">
        <v>5</v>
      </c>
      <c r="I8842">
        <v>0</v>
      </c>
    </row>
    <row r="8843" spans="1:9" hidden="1" x14ac:dyDescent="0.3">
      <c r="A8843" s="1" t="s">
        <v>215</v>
      </c>
      <c r="B8843" s="1" t="s">
        <v>229</v>
      </c>
      <c r="C8843">
        <v>30.617100000000001</v>
      </c>
      <c r="D8843">
        <v>102.7103</v>
      </c>
      <c r="E8843" s="1" t="s">
        <v>5</v>
      </c>
      <c r="F8843" t="s">
        <v>18539</v>
      </c>
      <c r="G8843">
        <v>0</v>
      </c>
      <c r="H8843">
        <v>8</v>
      </c>
      <c r="I8843">
        <v>0</v>
      </c>
    </row>
    <row r="8844" spans="1:9" hidden="1" x14ac:dyDescent="0.3">
      <c r="A8844" s="1" t="s">
        <v>215</v>
      </c>
      <c r="B8844" s="1" t="s">
        <v>229</v>
      </c>
      <c r="C8844">
        <v>30.617100000000001</v>
      </c>
      <c r="D8844">
        <v>102.7103</v>
      </c>
      <c r="E8844" s="1" t="s">
        <v>6</v>
      </c>
      <c r="F8844" t="s">
        <v>18540</v>
      </c>
      <c r="G8844">
        <v>0</v>
      </c>
      <c r="H8844">
        <v>15</v>
      </c>
      <c r="I8844">
        <v>0</v>
      </c>
    </row>
    <row r="8845" spans="1:9" hidden="1" x14ac:dyDescent="0.3">
      <c r="A8845" s="1" t="s">
        <v>215</v>
      </c>
      <c r="B8845" s="1" t="s">
        <v>229</v>
      </c>
      <c r="C8845">
        <v>30.617100000000001</v>
      </c>
      <c r="D8845">
        <v>102.7103</v>
      </c>
      <c r="E8845" s="1" t="s">
        <v>7</v>
      </c>
      <c r="F8845" t="s">
        <v>18541</v>
      </c>
      <c r="G8845">
        <v>0</v>
      </c>
      <c r="H8845">
        <v>28</v>
      </c>
      <c r="I8845">
        <v>0</v>
      </c>
    </row>
    <row r="8846" spans="1:9" hidden="1" x14ac:dyDescent="0.3">
      <c r="A8846" s="1" t="s">
        <v>215</v>
      </c>
      <c r="B8846" s="1" t="s">
        <v>229</v>
      </c>
      <c r="C8846">
        <v>30.617100000000001</v>
      </c>
      <c r="D8846">
        <v>102.7103</v>
      </c>
      <c r="E8846" s="1" t="s">
        <v>8</v>
      </c>
      <c r="F8846" t="s">
        <v>18542</v>
      </c>
      <c r="G8846">
        <v>0</v>
      </c>
      <c r="H8846">
        <v>44</v>
      </c>
      <c r="I8846">
        <v>0</v>
      </c>
    </row>
    <row r="8847" spans="1:9" hidden="1" x14ac:dyDescent="0.3">
      <c r="A8847" s="1" t="s">
        <v>215</v>
      </c>
      <c r="B8847" s="1" t="s">
        <v>229</v>
      </c>
      <c r="C8847">
        <v>30.617100000000001</v>
      </c>
      <c r="D8847">
        <v>102.7103</v>
      </c>
      <c r="E8847" s="1" t="s">
        <v>9</v>
      </c>
      <c r="F8847" t="s">
        <v>18543</v>
      </c>
      <c r="G8847">
        <v>0</v>
      </c>
      <c r="H8847">
        <v>69</v>
      </c>
      <c r="I8847">
        <v>0</v>
      </c>
    </row>
    <row r="8848" spans="1:9" hidden="1" x14ac:dyDescent="0.3">
      <c r="A8848" s="1" t="s">
        <v>215</v>
      </c>
      <c r="B8848" s="1" t="s">
        <v>229</v>
      </c>
      <c r="C8848">
        <v>30.617100000000001</v>
      </c>
      <c r="D8848">
        <v>102.7103</v>
      </c>
      <c r="E8848" s="1" t="s">
        <v>10</v>
      </c>
      <c r="F8848" t="s">
        <v>18544</v>
      </c>
      <c r="G8848">
        <v>0</v>
      </c>
      <c r="H8848">
        <v>90</v>
      </c>
      <c r="I8848">
        <v>0</v>
      </c>
    </row>
    <row r="8849" spans="1:9" hidden="1" x14ac:dyDescent="0.3">
      <c r="A8849" s="1" t="s">
        <v>215</v>
      </c>
      <c r="B8849" s="1" t="s">
        <v>229</v>
      </c>
      <c r="C8849">
        <v>30.617100000000001</v>
      </c>
      <c r="D8849">
        <v>102.7103</v>
      </c>
      <c r="E8849" s="1" t="s">
        <v>11</v>
      </c>
      <c r="F8849" t="s">
        <v>18545</v>
      </c>
      <c r="G8849">
        <v>1</v>
      </c>
      <c r="H8849">
        <v>108</v>
      </c>
      <c r="I8849">
        <v>1</v>
      </c>
    </row>
    <row r="8850" spans="1:9" hidden="1" x14ac:dyDescent="0.3">
      <c r="A8850" s="1" t="s">
        <v>215</v>
      </c>
      <c r="B8850" s="1" t="s">
        <v>229</v>
      </c>
      <c r="C8850">
        <v>30.617100000000001</v>
      </c>
      <c r="D8850">
        <v>102.7103</v>
      </c>
      <c r="E8850" s="1" t="s">
        <v>12</v>
      </c>
      <c r="F8850" t="s">
        <v>18546</v>
      </c>
      <c r="G8850">
        <v>1</v>
      </c>
      <c r="H8850">
        <v>142</v>
      </c>
      <c r="I8850">
        <v>1</v>
      </c>
    </row>
    <row r="8851" spans="1:9" hidden="1" x14ac:dyDescent="0.3">
      <c r="A8851" s="1" t="s">
        <v>215</v>
      </c>
      <c r="B8851" s="1" t="s">
        <v>229</v>
      </c>
      <c r="C8851">
        <v>30.617100000000001</v>
      </c>
      <c r="D8851">
        <v>102.7103</v>
      </c>
      <c r="E8851" s="1" t="s">
        <v>13</v>
      </c>
      <c r="F8851" t="s">
        <v>18547</v>
      </c>
      <c r="G8851">
        <v>1</v>
      </c>
      <c r="H8851">
        <v>177</v>
      </c>
      <c r="I8851">
        <v>1</v>
      </c>
    </row>
    <row r="8852" spans="1:9" hidden="1" x14ac:dyDescent="0.3">
      <c r="A8852" s="1" t="s">
        <v>215</v>
      </c>
      <c r="B8852" s="1" t="s">
        <v>229</v>
      </c>
      <c r="C8852">
        <v>30.617100000000001</v>
      </c>
      <c r="D8852">
        <v>102.7103</v>
      </c>
      <c r="E8852" s="1" t="s">
        <v>14</v>
      </c>
      <c r="F8852" t="s">
        <v>18548</v>
      </c>
      <c r="G8852">
        <v>1</v>
      </c>
      <c r="H8852">
        <v>207</v>
      </c>
      <c r="I8852">
        <v>3</v>
      </c>
    </row>
    <row r="8853" spans="1:9" hidden="1" x14ac:dyDescent="0.3">
      <c r="A8853" s="1" t="s">
        <v>215</v>
      </c>
      <c r="B8853" s="1" t="s">
        <v>229</v>
      </c>
      <c r="C8853">
        <v>30.617100000000001</v>
      </c>
      <c r="D8853">
        <v>102.7103</v>
      </c>
      <c r="E8853" s="1" t="s">
        <v>15</v>
      </c>
      <c r="F8853" t="s">
        <v>18549</v>
      </c>
      <c r="G8853">
        <v>1</v>
      </c>
      <c r="H8853">
        <v>231</v>
      </c>
      <c r="I8853">
        <v>11</v>
      </c>
    </row>
    <row r="8854" spans="1:9" hidden="1" x14ac:dyDescent="0.3">
      <c r="A8854" s="1" t="s">
        <v>215</v>
      </c>
      <c r="B8854" s="1" t="s">
        <v>229</v>
      </c>
      <c r="C8854">
        <v>30.617100000000001</v>
      </c>
      <c r="D8854">
        <v>102.7103</v>
      </c>
      <c r="E8854" s="1" t="s">
        <v>16</v>
      </c>
      <c r="F8854" t="s">
        <v>18550</v>
      </c>
      <c r="G8854">
        <v>1</v>
      </c>
      <c r="H8854">
        <v>254</v>
      </c>
      <c r="I8854">
        <v>14</v>
      </c>
    </row>
    <row r="8855" spans="1:9" hidden="1" x14ac:dyDescent="0.3">
      <c r="A8855" s="1" t="s">
        <v>215</v>
      </c>
      <c r="B8855" s="1" t="s">
        <v>229</v>
      </c>
      <c r="C8855">
        <v>30.617100000000001</v>
      </c>
      <c r="D8855">
        <v>102.7103</v>
      </c>
      <c r="E8855" s="1" t="s">
        <v>17</v>
      </c>
      <c r="F8855" t="s">
        <v>18551</v>
      </c>
      <c r="G8855">
        <v>1</v>
      </c>
      <c r="H8855">
        <v>282</v>
      </c>
      <c r="I8855">
        <v>14</v>
      </c>
    </row>
    <row r="8856" spans="1:9" hidden="1" x14ac:dyDescent="0.3">
      <c r="A8856" s="1" t="s">
        <v>215</v>
      </c>
      <c r="B8856" s="1" t="s">
        <v>229</v>
      </c>
      <c r="C8856">
        <v>30.617100000000001</v>
      </c>
      <c r="D8856">
        <v>102.7103</v>
      </c>
      <c r="E8856" s="1" t="s">
        <v>18</v>
      </c>
      <c r="F8856" t="s">
        <v>18552</v>
      </c>
      <c r="G8856">
        <v>1</v>
      </c>
      <c r="H8856">
        <v>301</v>
      </c>
      <c r="I8856">
        <v>24</v>
      </c>
    </row>
    <row r="8857" spans="1:9" hidden="1" x14ac:dyDescent="0.3">
      <c r="A8857" s="1" t="s">
        <v>215</v>
      </c>
      <c r="B8857" s="1" t="s">
        <v>229</v>
      </c>
      <c r="C8857">
        <v>30.617100000000001</v>
      </c>
      <c r="D8857">
        <v>102.7103</v>
      </c>
      <c r="E8857" s="1" t="s">
        <v>19</v>
      </c>
      <c r="F8857" t="s">
        <v>18553</v>
      </c>
      <c r="G8857">
        <v>1</v>
      </c>
      <c r="H8857">
        <v>321</v>
      </c>
      <c r="I8857">
        <v>31</v>
      </c>
    </row>
    <row r="8858" spans="1:9" hidden="1" x14ac:dyDescent="0.3">
      <c r="A8858" s="1" t="s">
        <v>215</v>
      </c>
      <c r="B8858" s="1" t="s">
        <v>229</v>
      </c>
      <c r="C8858">
        <v>30.617100000000001</v>
      </c>
      <c r="D8858">
        <v>102.7103</v>
      </c>
      <c r="E8858" s="1" t="s">
        <v>20</v>
      </c>
      <c r="F8858" t="s">
        <v>18554</v>
      </c>
      <c r="G8858">
        <v>1</v>
      </c>
      <c r="H8858">
        <v>344</v>
      </c>
      <c r="I8858">
        <v>42</v>
      </c>
    </row>
    <row r="8859" spans="1:9" hidden="1" x14ac:dyDescent="0.3">
      <c r="A8859" s="1" t="s">
        <v>215</v>
      </c>
      <c r="B8859" s="1" t="s">
        <v>229</v>
      </c>
      <c r="C8859">
        <v>30.617100000000001</v>
      </c>
      <c r="D8859">
        <v>102.7103</v>
      </c>
      <c r="E8859" s="1" t="s">
        <v>21</v>
      </c>
      <c r="F8859" t="s">
        <v>18555</v>
      </c>
      <c r="G8859">
        <v>1</v>
      </c>
      <c r="H8859">
        <v>364</v>
      </c>
      <c r="I8859">
        <v>60</v>
      </c>
    </row>
    <row r="8860" spans="1:9" hidden="1" x14ac:dyDescent="0.3">
      <c r="A8860" s="1" t="s">
        <v>215</v>
      </c>
      <c r="B8860" s="1" t="s">
        <v>229</v>
      </c>
      <c r="C8860">
        <v>30.617100000000001</v>
      </c>
      <c r="D8860">
        <v>102.7103</v>
      </c>
      <c r="E8860" s="1" t="s">
        <v>22</v>
      </c>
      <c r="F8860" t="s">
        <v>18556</v>
      </c>
      <c r="G8860">
        <v>1</v>
      </c>
      <c r="H8860">
        <v>386</v>
      </c>
      <c r="I8860">
        <v>71</v>
      </c>
    </row>
    <row r="8861" spans="1:9" hidden="1" x14ac:dyDescent="0.3">
      <c r="A8861" s="1" t="s">
        <v>215</v>
      </c>
      <c r="B8861" s="1" t="s">
        <v>229</v>
      </c>
      <c r="C8861">
        <v>30.617100000000001</v>
      </c>
      <c r="D8861">
        <v>102.7103</v>
      </c>
      <c r="E8861" s="1" t="s">
        <v>23</v>
      </c>
      <c r="F8861" t="s">
        <v>18557</v>
      </c>
      <c r="G8861">
        <v>1</v>
      </c>
      <c r="H8861">
        <v>405</v>
      </c>
      <c r="I8861">
        <v>80</v>
      </c>
    </row>
    <row r="8862" spans="1:9" hidden="1" x14ac:dyDescent="0.3">
      <c r="A8862" s="1" t="s">
        <v>215</v>
      </c>
      <c r="B8862" s="1" t="s">
        <v>229</v>
      </c>
      <c r="C8862">
        <v>30.617100000000001</v>
      </c>
      <c r="D8862">
        <v>102.7103</v>
      </c>
      <c r="E8862" s="1" t="s">
        <v>24</v>
      </c>
      <c r="F8862" t="s">
        <v>18558</v>
      </c>
      <c r="G8862">
        <v>1</v>
      </c>
      <c r="H8862">
        <v>417</v>
      </c>
      <c r="I8862">
        <v>85</v>
      </c>
    </row>
    <row r="8863" spans="1:9" hidden="1" x14ac:dyDescent="0.3">
      <c r="A8863" s="1" t="s">
        <v>215</v>
      </c>
      <c r="B8863" s="1" t="s">
        <v>229</v>
      </c>
      <c r="C8863">
        <v>30.617100000000001</v>
      </c>
      <c r="D8863">
        <v>102.7103</v>
      </c>
      <c r="E8863" s="1" t="s">
        <v>25</v>
      </c>
      <c r="F8863" t="s">
        <v>18559</v>
      </c>
      <c r="G8863">
        <v>1</v>
      </c>
      <c r="H8863">
        <v>436</v>
      </c>
      <c r="I8863">
        <v>92</v>
      </c>
    </row>
    <row r="8864" spans="1:9" hidden="1" x14ac:dyDescent="0.3">
      <c r="A8864" s="1" t="s">
        <v>215</v>
      </c>
      <c r="B8864" s="1" t="s">
        <v>229</v>
      </c>
      <c r="C8864">
        <v>30.617100000000001</v>
      </c>
      <c r="D8864">
        <v>102.7103</v>
      </c>
      <c r="E8864" s="1" t="s">
        <v>26</v>
      </c>
      <c r="F8864" t="s">
        <v>18560</v>
      </c>
      <c r="G8864">
        <v>1</v>
      </c>
      <c r="H8864">
        <v>451</v>
      </c>
      <c r="I8864">
        <v>104</v>
      </c>
    </row>
    <row r="8865" spans="1:9" hidden="1" x14ac:dyDescent="0.3">
      <c r="A8865" s="1" t="s">
        <v>215</v>
      </c>
      <c r="B8865" s="1" t="s">
        <v>229</v>
      </c>
      <c r="C8865">
        <v>30.617100000000001</v>
      </c>
      <c r="D8865">
        <v>102.7103</v>
      </c>
      <c r="E8865" s="1" t="s">
        <v>27</v>
      </c>
      <c r="F8865" t="s">
        <v>18561</v>
      </c>
      <c r="G8865">
        <v>1</v>
      </c>
      <c r="H8865">
        <v>463</v>
      </c>
      <c r="I8865">
        <v>114</v>
      </c>
    </row>
    <row r="8866" spans="1:9" hidden="1" x14ac:dyDescent="0.3">
      <c r="A8866" s="1" t="s">
        <v>215</v>
      </c>
      <c r="B8866" s="1" t="s">
        <v>229</v>
      </c>
      <c r="C8866">
        <v>30.617100000000001</v>
      </c>
      <c r="D8866">
        <v>102.7103</v>
      </c>
      <c r="E8866" s="1" t="s">
        <v>28</v>
      </c>
      <c r="F8866" t="s">
        <v>18562</v>
      </c>
      <c r="G8866">
        <v>1</v>
      </c>
      <c r="H8866">
        <v>470</v>
      </c>
      <c r="I8866">
        <v>119</v>
      </c>
    </row>
    <row r="8867" spans="1:9" hidden="1" x14ac:dyDescent="0.3">
      <c r="A8867" s="1" t="s">
        <v>215</v>
      </c>
      <c r="B8867" s="1" t="s">
        <v>229</v>
      </c>
      <c r="C8867">
        <v>30.617100000000001</v>
      </c>
      <c r="D8867">
        <v>102.7103</v>
      </c>
      <c r="E8867" s="1" t="s">
        <v>29</v>
      </c>
      <c r="F8867" t="s">
        <v>18563</v>
      </c>
      <c r="G8867">
        <v>3</v>
      </c>
      <c r="H8867">
        <v>481</v>
      </c>
      <c r="I8867">
        <v>131</v>
      </c>
    </row>
    <row r="8868" spans="1:9" hidden="1" x14ac:dyDescent="0.3">
      <c r="A8868" s="1" t="s">
        <v>215</v>
      </c>
      <c r="B8868" s="1" t="s">
        <v>229</v>
      </c>
      <c r="C8868">
        <v>30.617100000000001</v>
      </c>
      <c r="D8868">
        <v>102.7103</v>
      </c>
      <c r="E8868" s="1" t="s">
        <v>30</v>
      </c>
      <c r="F8868" t="s">
        <v>18564</v>
      </c>
      <c r="G8868">
        <v>3</v>
      </c>
      <c r="H8868">
        <v>495</v>
      </c>
      <c r="I8868">
        <v>156</v>
      </c>
    </row>
    <row r="8869" spans="1:9" hidden="1" x14ac:dyDescent="0.3">
      <c r="A8869" s="1" t="s">
        <v>215</v>
      </c>
      <c r="B8869" s="1" t="s">
        <v>229</v>
      </c>
      <c r="C8869">
        <v>30.617100000000001</v>
      </c>
      <c r="D8869">
        <v>102.7103</v>
      </c>
      <c r="E8869" s="1" t="s">
        <v>31</v>
      </c>
      <c r="F8869" t="s">
        <v>18565</v>
      </c>
      <c r="G8869">
        <v>3</v>
      </c>
      <c r="H8869">
        <v>508</v>
      </c>
      <c r="I8869">
        <v>169</v>
      </c>
    </row>
    <row r="8870" spans="1:9" hidden="1" x14ac:dyDescent="0.3">
      <c r="A8870" s="1" t="s">
        <v>215</v>
      </c>
      <c r="B8870" s="1" t="s">
        <v>229</v>
      </c>
      <c r="C8870">
        <v>30.617100000000001</v>
      </c>
      <c r="D8870">
        <v>102.7103</v>
      </c>
      <c r="E8870" s="1" t="s">
        <v>32</v>
      </c>
      <c r="F8870" t="s">
        <v>18566</v>
      </c>
      <c r="G8870">
        <v>3</v>
      </c>
      <c r="H8870">
        <v>514</v>
      </c>
      <c r="I8870">
        <v>188</v>
      </c>
    </row>
    <row r="8871" spans="1:9" hidden="1" x14ac:dyDescent="0.3">
      <c r="A8871" s="1" t="s">
        <v>215</v>
      </c>
      <c r="B8871" s="1" t="s">
        <v>229</v>
      </c>
      <c r="C8871">
        <v>30.617100000000001</v>
      </c>
      <c r="D8871">
        <v>102.7103</v>
      </c>
      <c r="E8871" s="1" t="s">
        <v>33</v>
      </c>
      <c r="F8871" t="s">
        <v>18567</v>
      </c>
      <c r="G8871">
        <v>3</v>
      </c>
      <c r="H8871">
        <v>520</v>
      </c>
      <c r="I8871">
        <v>217</v>
      </c>
    </row>
    <row r="8872" spans="1:9" hidden="1" x14ac:dyDescent="0.3">
      <c r="A8872" s="1" t="s">
        <v>215</v>
      </c>
      <c r="B8872" s="1" t="s">
        <v>229</v>
      </c>
      <c r="C8872">
        <v>30.617100000000001</v>
      </c>
      <c r="D8872">
        <v>102.7103</v>
      </c>
      <c r="E8872" s="1" t="s">
        <v>34</v>
      </c>
      <c r="F8872" t="s">
        <v>18568</v>
      </c>
      <c r="G8872">
        <v>3</v>
      </c>
      <c r="H8872">
        <v>525</v>
      </c>
      <c r="I8872">
        <v>231</v>
      </c>
    </row>
    <row r="8873" spans="1:9" hidden="1" x14ac:dyDescent="0.3">
      <c r="A8873" s="1" t="s">
        <v>215</v>
      </c>
      <c r="B8873" s="1" t="s">
        <v>229</v>
      </c>
      <c r="C8873">
        <v>30.617100000000001</v>
      </c>
      <c r="D8873">
        <v>102.7103</v>
      </c>
      <c r="E8873" s="1" t="s">
        <v>35</v>
      </c>
      <c r="F8873" t="s">
        <v>18569</v>
      </c>
      <c r="G8873">
        <v>3</v>
      </c>
      <c r="H8873">
        <v>526</v>
      </c>
      <c r="I8873">
        <v>250</v>
      </c>
    </row>
    <row r="8874" spans="1:9" hidden="1" x14ac:dyDescent="0.3">
      <c r="A8874" s="1" t="s">
        <v>215</v>
      </c>
      <c r="B8874" s="1" t="s">
        <v>229</v>
      </c>
      <c r="C8874">
        <v>30.617100000000001</v>
      </c>
      <c r="D8874">
        <v>102.7103</v>
      </c>
      <c r="E8874" s="1" t="s">
        <v>36</v>
      </c>
      <c r="F8874" t="s">
        <v>18570</v>
      </c>
      <c r="G8874">
        <v>3</v>
      </c>
      <c r="H8874">
        <v>526</v>
      </c>
      <c r="I8874">
        <v>261</v>
      </c>
    </row>
    <row r="8875" spans="1:9" hidden="1" x14ac:dyDescent="0.3">
      <c r="A8875" s="1" t="s">
        <v>215</v>
      </c>
      <c r="B8875" s="1" t="s">
        <v>229</v>
      </c>
      <c r="C8875">
        <v>30.617100000000001</v>
      </c>
      <c r="D8875">
        <v>102.7103</v>
      </c>
      <c r="E8875" s="1" t="s">
        <v>37</v>
      </c>
      <c r="F8875" t="s">
        <v>18571</v>
      </c>
      <c r="G8875">
        <v>3</v>
      </c>
      <c r="H8875">
        <v>527</v>
      </c>
      <c r="I8875">
        <v>276</v>
      </c>
    </row>
    <row r="8876" spans="1:9" hidden="1" x14ac:dyDescent="0.3">
      <c r="A8876" s="1" t="s">
        <v>215</v>
      </c>
      <c r="B8876" s="1" t="s">
        <v>229</v>
      </c>
      <c r="C8876">
        <v>30.617100000000001</v>
      </c>
      <c r="D8876">
        <v>102.7103</v>
      </c>
      <c r="E8876" s="1" t="s">
        <v>38</v>
      </c>
      <c r="F8876" t="s">
        <v>18572</v>
      </c>
      <c r="G8876">
        <v>3</v>
      </c>
      <c r="H8876">
        <v>529</v>
      </c>
      <c r="I8876">
        <v>289</v>
      </c>
    </row>
    <row r="8877" spans="1:9" hidden="1" x14ac:dyDescent="0.3">
      <c r="A8877" s="1" t="s">
        <v>215</v>
      </c>
      <c r="B8877" s="1" t="s">
        <v>229</v>
      </c>
      <c r="C8877">
        <v>30.617100000000001</v>
      </c>
      <c r="D8877">
        <v>102.7103</v>
      </c>
      <c r="E8877" s="1" t="s">
        <v>39</v>
      </c>
      <c r="F8877" t="s">
        <v>18573</v>
      </c>
      <c r="G8877">
        <v>3</v>
      </c>
      <c r="H8877">
        <v>531</v>
      </c>
      <c r="I8877">
        <v>307</v>
      </c>
    </row>
    <row r="8878" spans="1:9" hidden="1" x14ac:dyDescent="0.3">
      <c r="A8878" s="1" t="s">
        <v>215</v>
      </c>
      <c r="B8878" s="1" t="s">
        <v>229</v>
      </c>
      <c r="C8878">
        <v>30.617100000000001</v>
      </c>
      <c r="D8878">
        <v>102.7103</v>
      </c>
      <c r="E8878" s="1" t="s">
        <v>40</v>
      </c>
      <c r="F8878" t="s">
        <v>18574</v>
      </c>
      <c r="G8878">
        <v>3</v>
      </c>
      <c r="H8878">
        <v>534</v>
      </c>
      <c r="I8878">
        <v>321</v>
      </c>
    </row>
    <row r="8879" spans="1:9" hidden="1" x14ac:dyDescent="0.3">
      <c r="A8879" s="1" t="s">
        <v>215</v>
      </c>
      <c r="B8879" s="1" t="s">
        <v>229</v>
      </c>
      <c r="C8879">
        <v>30.617100000000001</v>
      </c>
      <c r="D8879">
        <v>102.7103</v>
      </c>
      <c r="E8879" s="1" t="s">
        <v>41</v>
      </c>
      <c r="F8879" t="s">
        <v>18575</v>
      </c>
      <c r="G8879">
        <v>3</v>
      </c>
      <c r="H8879">
        <v>538</v>
      </c>
      <c r="I8879">
        <v>338</v>
      </c>
    </row>
    <row r="8880" spans="1:9" hidden="1" x14ac:dyDescent="0.3">
      <c r="A8880" s="1" t="s">
        <v>215</v>
      </c>
      <c r="B8880" s="1" t="s">
        <v>229</v>
      </c>
      <c r="C8880">
        <v>30.617100000000001</v>
      </c>
      <c r="D8880">
        <v>102.7103</v>
      </c>
      <c r="E8880" s="1" t="s">
        <v>42</v>
      </c>
      <c r="F8880" t="s">
        <v>18576</v>
      </c>
      <c r="G8880">
        <v>3</v>
      </c>
      <c r="H8880">
        <v>538</v>
      </c>
      <c r="I8880">
        <v>351</v>
      </c>
    </row>
    <row r="8881" spans="1:9" hidden="1" x14ac:dyDescent="0.3">
      <c r="A8881" s="1" t="s">
        <v>215</v>
      </c>
      <c r="B8881" s="1" t="s">
        <v>229</v>
      </c>
      <c r="C8881">
        <v>30.617100000000001</v>
      </c>
      <c r="D8881">
        <v>102.7103</v>
      </c>
      <c r="E8881" s="1" t="s">
        <v>43</v>
      </c>
      <c r="F8881" t="s">
        <v>18577</v>
      </c>
      <c r="G8881">
        <v>3</v>
      </c>
      <c r="H8881">
        <v>538</v>
      </c>
      <c r="I8881">
        <v>365</v>
      </c>
    </row>
    <row r="8882" spans="1:9" hidden="1" x14ac:dyDescent="0.3">
      <c r="A8882" s="1" t="s">
        <v>215</v>
      </c>
      <c r="B8882" s="1" t="s">
        <v>229</v>
      </c>
      <c r="C8882">
        <v>30.617100000000001</v>
      </c>
      <c r="D8882">
        <v>102.7103</v>
      </c>
      <c r="E8882" s="1" t="s">
        <v>44</v>
      </c>
      <c r="F8882" t="s">
        <v>18578</v>
      </c>
      <c r="G8882">
        <v>3</v>
      </c>
      <c r="H8882">
        <v>538</v>
      </c>
      <c r="I8882">
        <v>386</v>
      </c>
    </row>
    <row r="8883" spans="1:9" hidden="1" x14ac:dyDescent="0.3">
      <c r="A8883" s="1" t="s">
        <v>215</v>
      </c>
      <c r="B8883" s="1" t="s">
        <v>229</v>
      </c>
      <c r="C8883">
        <v>30.617100000000001</v>
      </c>
      <c r="D8883">
        <v>102.7103</v>
      </c>
      <c r="E8883" s="1" t="s">
        <v>45</v>
      </c>
      <c r="F8883" t="s">
        <v>18579</v>
      </c>
      <c r="G8883">
        <v>3</v>
      </c>
      <c r="H8883">
        <v>538</v>
      </c>
      <c r="I8883">
        <v>394</v>
      </c>
    </row>
    <row r="8884" spans="1:9" hidden="1" x14ac:dyDescent="0.3">
      <c r="A8884" s="1" t="s">
        <v>215</v>
      </c>
      <c r="B8884" s="1" t="s">
        <v>229</v>
      </c>
      <c r="C8884">
        <v>30.617100000000001</v>
      </c>
      <c r="D8884">
        <v>102.7103</v>
      </c>
      <c r="E8884" s="1" t="s">
        <v>46</v>
      </c>
      <c r="F8884" t="s">
        <v>18580</v>
      </c>
      <c r="G8884">
        <v>3</v>
      </c>
      <c r="H8884">
        <v>538</v>
      </c>
      <c r="I8884">
        <v>406</v>
      </c>
    </row>
    <row r="8885" spans="1:9" hidden="1" x14ac:dyDescent="0.3">
      <c r="A8885" s="1" t="s">
        <v>215</v>
      </c>
      <c r="B8885" s="1" t="s">
        <v>229</v>
      </c>
      <c r="C8885">
        <v>30.617100000000001</v>
      </c>
      <c r="D8885">
        <v>102.7103</v>
      </c>
      <c r="E8885" s="1" t="s">
        <v>47</v>
      </c>
      <c r="F8885" t="s">
        <v>18581</v>
      </c>
      <c r="G8885">
        <v>3</v>
      </c>
      <c r="H8885">
        <v>539</v>
      </c>
      <c r="I8885">
        <v>425</v>
      </c>
    </row>
    <row r="8886" spans="1:9" hidden="1" x14ac:dyDescent="0.3">
      <c r="A8886" s="1" t="s">
        <v>215</v>
      </c>
      <c r="B8886" s="1" t="s">
        <v>229</v>
      </c>
      <c r="C8886">
        <v>30.617100000000001</v>
      </c>
      <c r="D8886">
        <v>102.7103</v>
      </c>
      <c r="E8886" s="1" t="s">
        <v>48</v>
      </c>
      <c r="F8886" t="s">
        <v>18582</v>
      </c>
      <c r="G8886">
        <v>3</v>
      </c>
      <c r="H8886">
        <v>539</v>
      </c>
      <c r="I8886">
        <v>442</v>
      </c>
    </row>
    <row r="8887" spans="1:9" hidden="1" x14ac:dyDescent="0.3">
      <c r="A8887" s="1" t="s">
        <v>215</v>
      </c>
      <c r="B8887" s="1" t="s">
        <v>229</v>
      </c>
      <c r="C8887">
        <v>30.617100000000001</v>
      </c>
      <c r="D8887">
        <v>102.7103</v>
      </c>
      <c r="E8887" s="1" t="s">
        <v>49</v>
      </c>
      <c r="F8887" t="s">
        <v>18583</v>
      </c>
      <c r="G8887">
        <v>3</v>
      </c>
      <c r="H8887">
        <v>539</v>
      </c>
      <c r="I8887">
        <v>454</v>
      </c>
    </row>
    <row r="8888" spans="1:9" hidden="1" x14ac:dyDescent="0.3">
      <c r="A8888" s="1" t="s">
        <v>215</v>
      </c>
      <c r="B8888" s="1" t="s">
        <v>229</v>
      </c>
      <c r="C8888">
        <v>30.617100000000001</v>
      </c>
      <c r="D8888">
        <v>102.7103</v>
      </c>
      <c r="E8888" s="1" t="s">
        <v>50</v>
      </c>
      <c r="F8888" t="s">
        <v>18584</v>
      </c>
      <c r="G8888">
        <v>3</v>
      </c>
      <c r="H8888">
        <v>539</v>
      </c>
      <c r="I8888">
        <v>464</v>
      </c>
    </row>
    <row r="8889" spans="1:9" hidden="1" x14ac:dyDescent="0.3">
      <c r="A8889" s="1" t="s">
        <v>215</v>
      </c>
      <c r="B8889" s="1" t="s">
        <v>229</v>
      </c>
      <c r="C8889">
        <v>30.617100000000001</v>
      </c>
      <c r="D8889">
        <v>102.7103</v>
      </c>
      <c r="E8889" s="1" t="s">
        <v>51</v>
      </c>
      <c r="F8889" t="s">
        <v>18585</v>
      </c>
      <c r="G8889">
        <v>3</v>
      </c>
      <c r="H8889">
        <v>539</v>
      </c>
      <c r="I8889">
        <v>466</v>
      </c>
    </row>
    <row r="8890" spans="1:9" hidden="1" x14ac:dyDescent="0.3">
      <c r="A8890" s="1" t="s">
        <v>215</v>
      </c>
      <c r="B8890" s="1" t="s">
        <v>229</v>
      </c>
      <c r="C8890">
        <v>30.617100000000001</v>
      </c>
      <c r="D8890">
        <v>102.7103</v>
      </c>
      <c r="E8890" s="1" t="s">
        <v>52</v>
      </c>
      <c r="F8890" t="s">
        <v>18586</v>
      </c>
      <c r="G8890">
        <v>3</v>
      </c>
      <c r="H8890">
        <v>539</v>
      </c>
      <c r="I8890">
        <v>478</v>
      </c>
    </row>
    <row r="8891" spans="1:9" hidden="1" x14ac:dyDescent="0.3">
      <c r="A8891" s="1" t="s">
        <v>215</v>
      </c>
      <c r="B8891" s="1" t="s">
        <v>229</v>
      </c>
      <c r="C8891">
        <v>30.617100000000001</v>
      </c>
      <c r="D8891">
        <v>102.7103</v>
      </c>
      <c r="E8891" s="1" t="s">
        <v>53</v>
      </c>
      <c r="F8891" t="s">
        <v>18587</v>
      </c>
      <c r="G8891">
        <v>3</v>
      </c>
      <c r="H8891">
        <v>539</v>
      </c>
      <c r="I8891">
        <v>488</v>
      </c>
    </row>
    <row r="8892" spans="1:9" hidden="1" x14ac:dyDescent="0.3">
      <c r="A8892" s="1" t="s">
        <v>215</v>
      </c>
      <c r="B8892" s="1" t="s">
        <v>229</v>
      </c>
      <c r="C8892">
        <v>30.617100000000001</v>
      </c>
      <c r="D8892">
        <v>102.7103</v>
      </c>
      <c r="E8892" s="1" t="s">
        <v>54</v>
      </c>
      <c r="F8892" t="s">
        <v>18588</v>
      </c>
      <c r="G8892">
        <v>3</v>
      </c>
      <c r="H8892">
        <v>539</v>
      </c>
      <c r="I8892">
        <v>498</v>
      </c>
    </row>
    <row r="8893" spans="1:9" hidden="1" x14ac:dyDescent="0.3">
      <c r="A8893" s="1" t="s">
        <v>215</v>
      </c>
      <c r="B8893" s="1" t="s">
        <v>229</v>
      </c>
      <c r="C8893">
        <v>30.617100000000001</v>
      </c>
      <c r="D8893">
        <v>102.7103</v>
      </c>
      <c r="E8893" s="1" t="s">
        <v>21548</v>
      </c>
      <c r="F8893" t="s">
        <v>21719</v>
      </c>
      <c r="G8893">
        <v>3</v>
      </c>
      <c r="H8893">
        <v>539</v>
      </c>
      <c r="I8893">
        <v>503</v>
      </c>
    </row>
    <row r="8894" spans="1:9" hidden="1" x14ac:dyDescent="0.3">
      <c r="A8894" s="1" t="s">
        <v>215</v>
      </c>
      <c r="B8894" s="1" t="s">
        <v>230</v>
      </c>
      <c r="C8894">
        <v>47.862000000000002</v>
      </c>
      <c r="D8894">
        <v>127.7615</v>
      </c>
      <c r="E8894" s="1" t="s">
        <v>4</v>
      </c>
      <c r="F8894" t="s">
        <v>12985</v>
      </c>
      <c r="G8894">
        <v>0</v>
      </c>
      <c r="H8894">
        <v>0</v>
      </c>
      <c r="I8894">
        <v>0</v>
      </c>
    </row>
    <row r="8895" spans="1:9" hidden="1" x14ac:dyDescent="0.3">
      <c r="A8895" s="1" t="s">
        <v>215</v>
      </c>
      <c r="B8895" s="1" t="s">
        <v>230</v>
      </c>
      <c r="C8895">
        <v>47.862000000000002</v>
      </c>
      <c r="D8895">
        <v>127.7615</v>
      </c>
      <c r="E8895" s="1" t="s">
        <v>5</v>
      </c>
      <c r="F8895" t="s">
        <v>18589</v>
      </c>
      <c r="G8895">
        <v>0</v>
      </c>
      <c r="H8895">
        <v>2</v>
      </c>
      <c r="I8895">
        <v>0</v>
      </c>
    </row>
    <row r="8896" spans="1:9" hidden="1" x14ac:dyDescent="0.3">
      <c r="A8896" s="1" t="s">
        <v>215</v>
      </c>
      <c r="B8896" s="1" t="s">
        <v>230</v>
      </c>
      <c r="C8896">
        <v>47.862000000000002</v>
      </c>
      <c r="D8896">
        <v>127.7615</v>
      </c>
      <c r="E8896" s="1" t="s">
        <v>6</v>
      </c>
      <c r="F8896" t="s">
        <v>18590</v>
      </c>
      <c r="G8896">
        <v>1</v>
      </c>
      <c r="H8896">
        <v>4</v>
      </c>
      <c r="I8896">
        <v>0</v>
      </c>
    </row>
    <row r="8897" spans="1:9" hidden="1" x14ac:dyDescent="0.3">
      <c r="A8897" s="1" t="s">
        <v>215</v>
      </c>
      <c r="B8897" s="1" t="s">
        <v>230</v>
      </c>
      <c r="C8897">
        <v>47.862000000000002</v>
      </c>
      <c r="D8897">
        <v>127.7615</v>
      </c>
      <c r="E8897" s="1" t="s">
        <v>7</v>
      </c>
      <c r="F8897" t="s">
        <v>18591</v>
      </c>
      <c r="G8897">
        <v>1</v>
      </c>
      <c r="H8897">
        <v>9</v>
      </c>
      <c r="I8897">
        <v>0</v>
      </c>
    </row>
    <row r="8898" spans="1:9" hidden="1" x14ac:dyDescent="0.3">
      <c r="A8898" s="1" t="s">
        <v>215</v>
      </c>
      <c r="B8898" s="1" t="s">
        <v>230</v>
      </c>
      <c r="C8898">
        <v>47.862000000000002</v>
      </c>
      <c r="D8898">
        <v>127.7615</v>
      </c>
      <c r="E8898" s="1" t="s">
        <v>8</v>
      </c>
      <c r="F8898" t="s">
        <v>18592</v>
      </c>
      <c r="G8898">
        <v>1</v>
      </c>
      <c r="H8898">
        <v>15</v>
      </c>
      <c r="I8898">
        <v>0</v>
      </c>
    </row>
    <row r="8899" spans="1:9" hidden="1" x14ac:dyDescent="0.3">
      <c r="A8899" s="1" t="s">
        <v>215</v>
      </c>
      <c r="B8899" s="1" t="s">
        <v>230</v>
      </c>
      <c r="C8899">
        <v>47.862000000000002</v>
      </c>
      <c r="D8899">
        <v>127.7615</v>
      </c>
      <c r="E8899" s="1" t="s">
        <v>9</v>
      </c>
      <c r="F8899" t="s">
        <v>18593</v>
      </c>
      <c r="G8899">
        <v>1</v>
      </c>
      <c r="H8899">
        <v>21</v>
      </c>
      <c r="I8899">
        <v>0</v>
      </c>
    </row>
    <row r="8900" spans="1:9" hidden="1" x14ac:dyDescent="0.3">
      <c r="A8900" s="1" t="s">
        <v>215</v>
      </c>
      <c r="B8900" s="1" t="s">
        <v>230</v>
      </c>
      <c r="C8900">
        <v>47.862000000000002</v>
      </c>
      <c r="D8900">
        <v>127.7615</v>
      </c>
      <c r="E8900" s="1" t="s">
        <v>10</v>
      </c>
      <c r="F8900" t="s">
        <v>18594</v>
      </c>
      <c r="G8900">
        <v>1</v>
      </c>
      <c r="H8900">
        <v>33</v>
      </c>
      <c r="I8900">
        <v>0</v>
      </c>
    </row>
    <row r="8901" spans="1:9" hidden="1" x14ac:dyDescent="0.3">
      <c r="A8901" s="1" t="s">
        <v>215</v>
      </c>
      <c r="B8901" s="1" t="s">
        <v>230</v>
      </c>
      <c r="C8901">
        <v>47.862000000000002</v>
      </c>
      <c r="D8901">
        <v>127.7615</v>
      </c>
      <c r="E8901" s="1" t="s">
        <v>11</v>
      </c>
      <c r="F8901" t="s">
        <v>18595</v>
      </c>
      <c r="G8901">
        <v>1</v>
      </c>
      <c r="H8901">
        <v>38</v>
      </c>
      <c r="I8901">
        <v>0</v>
      </c>
    </row>
    <row r="8902" spans="1:9" hidden="1" x14ac:dyDescent="0.3">
      <c r="A8902" s="1" t="s">
        <v>215</v>
      </c>
      <c r="B8902" s="1" t="s">
        <v>230</v>
      </c>
      <c r="C8902">
        <v>47.862000000000002</v>
      </c>
      <c r="D8902">
        <v>127.7615</v>
      </c>
      <c r="E8902" s="1" t="s">
        <v>12</v>
      </c>
      <c r="F8902" t="s">
        <v>18596</v>
      </c>
      <c r="G8902">
        <v>2</v>
      </c>
      <c r="H8902">
        <v>44</v>
      </c>
      <c r="I8902">
        <v>0</v>
      </c>
    </row>
    <row r="8903" spans="1:9" hidden="1" x14ac:dyDescent="0.3">
      <c r="A8903" s="1" t="s">
        <v>215</v>
      </c>
      <c r="B8903" s="1" t="s">
        <v>230</v>
      </c>
      <c r="C8903">
        <v>47.862000000000002</v>
      </c>
      <c r="D8903">
        <v>127.7615</v>
      </c>
      <c r="E8903" s="1" t="s">
        <v>13</v>
      </c>
      <c r="F8903" t="s">
        <v>18597</v>
      </c>
      <c r="G8903">
        <v>2</v>
      </c>
      <c r="H8903">
        <v>59</v>
      </c>
      <c r="I8903">
        <v>0</v>
      </c>
    </row>
    <row r="8904" spans="1:9" hidden="1" x14ac:dyDescent="0.3">
      <c r="A8904" s="1" t="s">
        <v>215</v>
      </c>
      <c r="B8904" s="1" t="s">
        <v>230</v>
      </c>
      <c r="C8904">
        <v>47.862000000000002</v>
      </c>
      <c r="D8904">
        <v>127.7615</v>
      </c>
      <c r="E8904" s="1" t="s">
        <v>14</v>
      </c>
      <c r="F8904" t="s">
        <v>18598</v>
      </c>
      <c r="G8904">
        <v>2</v>
      </c>
      <c r="H8904">
        <v>80</v>
      </c>
      <c r="I8904">
        <v>2</v>
      </c>
    </row>
    <row r="8905" spans="1:9" hidden="1" x14ac:dyDescent="0.3">
      <c r="A8905" s="1" t="s">
        <v>215</v>
      </c>
      <c r="B8905" s="1" t="s">
        <v>230</v>
      </c>
      <c r="C8905">
        <v>47.862000000000002</v>
      </c>
      <c r="D8905">
        <v>127.7615</v>
      </c>
      <c r="E8905" s="1" t="s">
        <v>15</v>
      </c>
      <c r="F8905" t="s">
        <v>18599</v>
      </c>
      <c r="G8905">
        <v>2</v>
      </c>
      <c r="H8905">
        <v>95</v>
      </c>
      <c r="I8905">
        <v>2</v>
      </c>
    </row>
    <row r="8906" spans="1:9" hidden="1" x14ac:dyDescent="0.3">
      <c r="A8906" s="1" t="s">
        <v>215</v>
      </c>
      <c r="B8906" s="1" t="s">
        <v>230</v>
      </c>
      <c r="C8906">
        <v>47.862000000000002</v>
      </c>
      <c r="D8906">
        <v>127.7615</v>
      </c>
      <c r="E8906" s="1" t="s">
        <v>16</v>
      </c>
      <c r="F8906" t="s">
        <v>18600</v>
      </c>
      <c r="G8906">
        <v>2</v>
      </c>
      <c r="H8906">
        <v>121</v>
      </c>
      <c r="I8906">
        <v>2</v>
      </c>
    </row>
    <row r="8907" spans="1:9" hidden="1" x14ac:dyDescent="0.3">
      <c r="A8907" s="1" t="s">
        <v>215</v>
      </c>
      <c r="B8907" s="1" t="s">
        <v>230</v>
      </c>
      <c r="C8907">
        <v>47.862000000000002</v>
      </c>
      <c r="D8907">
        <v>127.7615</v>
      </c>
      <c r="E8907" s="1" t="s">
        <v>17</v>
      </c>
      <c r="F8907" t="s">
        <v>18601</v>
      </c>
      <c r="G8907">
        <v>2</v>
      </c>
      <c r="H8907">
        <v>155</v>
      </c>
      <c r="I8907">
        <v>4</v>
      </c>
    </row>
    <row r="8908" spans="1:9" hidden="1" x14ac:dyDescent="0.3">
      <c r="A8908" s="1" t="s">
        <v>215</v>
      </c>
      <c r="B8908" s="1" t="s">
        <v>230</v>
      </c>
      <c r="C8908">
        <v>47.862000000000002</v>
      </c>
      <c r="D8908">
        <v>127.7615</v>
      </c>
      <c r="E8908" s="1" t="s">
        <v>18</v>
      </c>
      <c r="F8908" t="s">
        <v>18602</v>
      </c>
      <c r="G8908">
        <v>2</v>
      </c>
      <c r="H8908">
        <v>190</v>
      </c>
      <c r="I8908">
        <v>7</v>
      </c>
    </row>
    <row r="8909" spans="1:9" hidden="1" x14ac:dyDescent="0.3">
      <c r="A8909" s="1" t="s">
        <v>215</v>
      </c>
      <c r="B8909" s="1" t="s">
        <v>230</v>
      </c>
      <c r="C8909">
        <v>47.862000000000002</v>
      </c>
      <c r="D8909">
        <v>127.7615</v>
      </c>
      <c r="E8909" s="1" t="s">
        <v>19</v>
      </c>
      <c r="F8909" t="s">
        <v>18603</v>
      </c>
      <c r="G8909">
        <v>3</v>
      </c>
      <c r="H8909">
        <v>227</v>
      </c>
      <c r="I8909">
        <v>8</v>
      </c>
    </row>
    <row r="8910" spans="1:9" hidden="1" x14ac:dyDescent="0.3">
      <c r="A8910" s="1" t="s">
        <v>215</v>
      </c>
      <c r="B8910" s="1" t="s">
        <v>230</v>
      </c>
      <c r="C8910">
        <v>47.862000000000002</v>
      </c>
      <c r="D8910">
        <v>127.7615</v>
      </c>
      <c r="E8910" s="1" t="s">
        <v>20</v>
      </c>
      <c r="F8910" t="s">
        <v>18604</v>
      </c>
      <c r="G8910">
        <v>3</v>
      </c>
      <c r="H8910">
        <v>277</v>
      </c>
      <c r="I8910">
        <v>12</v>
      </c>
    </row>
    <row r="8911" spans="1:9" hidden="1" x14ac:dyDescent="0.3">
      <c r="A8911" s="1" t="s">
        <v>215</v>
      </c>
      <c r="B8911" s="1" t="s">
        <v>230</v>
      </c>
      <c r="C8911">
        <v>47.862000000000002</v>
      </c>
      <c r="D8911">
        <v>127.7615</v>
      </c>
      <c r="E8911" s="1" t="s">
        <v>21</v>
      </c>
      <c r="F8911" t="s">
        <v>18605</v>
      </c>
      <c r="G8911">
        <v>5</v>
      </c>
      <c r="H8911">
        <v>295</v>
      </c>
      <c r="I8911">
        <v>13</v>
      </c>
    </row>
    <row r="8912" spans="1:9" hidden="1" x14ac:dyDescent="0.3">
      <c r="A8912" s="1" t="s">
        <v>215</v>
      </c>
      <c r="B8912" s="1" t="s">
        <v>230</v>
      </c>
      <c r="C8912">
        <v>47.862000000000002</v>
      </c>
      <c r="D8912">
        <v>127.7615</v>
      </c>
      <c r="E8912" s="1" t="s">
        <v>22</v>
      </c>
      <c r="F8912" t="s">
        <v>18606</v>
      </c>
      <c r="G8912">
        <v>6</v>
      </c>
      <c r="H8912">
        <v>307</v>
      </c>
      <c r="I8912">
        <v>14</v>
      </c>
    </row>
    <row r="8913" spans="1:9" hidden="1" x14ac:dyDescent="0.3">
      <c r="A8913" s="1" t="s">
        <v>215</v>
      </c>
      <c r="B8913" s="1" t="s">
        <v>230</v>
      </c>
      <c r="C8913">
        <v>47.862000000000002</v>
      </c>
      <c r="D8913">
        <v>127.7615</v>
      </c>
      <c r="E8913" s="1" t="s">
        <v>23</v>
      </c>
      <c r="F8913" t="s">
        <v>18607</v>
      </c>
      <c r="G8913">
        <v>7</v>
      </c>
      <c r="H8913">
        <v>331</v>
      </c>
      <c r="I8913">
        <v>30</v>
      </c>
    </row>
    <row r="8914" spans="1:9" hidden="1" x14ac:dyDescent="0.3">
      <c r="A8914" s="1" t="s">
        <v>215</v>
      </c>
      <c r="B8914" s="1" t="s">
        <v>230</v>
      </c>
      <c r="C8914">
        <v>47.862000000000002</v>
      </c>
      <c r="D8914">
        <v>127.7615</v>
      </c>
      <c r="E8914" s="1" t="s">
        <v>24</v>
      </c>
      <c r="F8914" t="s">
        <v>18608</v>
      </c>
      <c r="G8914">
        <v>8</v>
      </c>
      <c r="H8914">
        <v>360</v>
      </c>
      <c r="I8914">
        <v>28</v>
      </c>
    </row>
    <row r="8915" spans="1:9" hidden="1" x14ac:dyDescent="0.3">
      <c r="A8915" s="1" t="s">
        <v>215</v>
      </c>
      <c r="B8915" s="1" t="s">
        <v>230</v>
      </c>
      <c r="C8915">
        <v>47.862000000000002</v>
      </c>
      <c r="D8915">
        <v>127.7615</v>
      </c>
      <c r="E8915" s="1" t="s">
        <v>25</v>
      </c>
      <c r="F8915" t="s">
        <v>18609</v>
      </c>
      <c r="G8915">
        <v>8</v>
      </c>
      <c r="H8915">
        <v>378</v>
      </c>
      <c r="I8915">
        <v>31</v>
      </c>
    </row>
    <row r="8916" spans="1:9" hidden="1" x14ac:dyDescent="0.3">
      <c r="A8916" s="1" t="s">
        <v>215</v>
      </c>
      <c r="B8916" s="1" t="s">
        <v>230</v>
      </c>
      <c r="C8916">
        <v>47.862000000000002</v>
      </c>
      <c r="D8916">
        <v>127.7615</v>
      </c>
      <c r="E8916" s="1" t="s">
        <v>26</v>
      </c>
      <c r="F8916" t="s">
        <v>18610</v>
      </c>
      <c r="G8916">
        <v>9</v>
      </c>
      <c r="H8916">
        <v>395</v>
      </c>
      <c r="I8916">
        <v>33</v>
      </c>
    </row>
    <row r="8917" spans="1:9" hidden="1" x14ac:dyDescent="0.3">
      <c r="A8917" s="1" t="s">
        <v>215</v>
      </c>
      <c r="B8917" s="1" t="s">
        <v>230</v>
      </c>
      <c r="C8917">
        <v>47.862000000000002</v>
      </c>
      <c r="D8917">
        <v>127.7615</v>
      </c>
      <c r="E8917" s="1" t="s">
        <v>27</v>
      </c>
      <c r="F8917" t="s">
        <v>18611</v>
      </c>
      <c r="G8917">
        <v>11</v>
      </c>
      <c r="H8917">
        <v>419</v>
      </c>
      <c r="I8917">
        <v>47</v>
      </c>
    </row>
    <row r="8918" spans="1:9" hidden="1" x14ac:dyDescent="0.3">
      <c r="A8918" s="1" t="s">
        <v>215</v>
      </c>
      <c r="B8918" s="1" t="s">
        <v>230</v>
      </c>
      <c r="C8918">
        <v>47.862000000000002</v>
      </c>
      <c r="D8918">
        <v>127.7615</v>
      </c>
      <c r="E8918" s="1" t="s">
        <v>28</v>
      </c>
      <c r="F8918" t="s">
        <v>18612</v>
      </c>
      <c r="G8918">
        <v>11</v>
      </c>
      <c r="H8918">
        <v>425</v>
      </c>
      <c r="I8918">
        <v>68</v>
      </c>
    </row>
    <row r="8919" spans="1:9" hidden="1" x14ac:dyDescent="0.3">
      <c r="A8919" s="1" t="s">
        <v>215</v>
      </c>
      <c r="B8919" s="1" t="s">
        <v>230</v>
      </c>
      <c r="C8919">
        <v>47.862000000000002</v>
      </c>
      <c r="D8919">
        <v>127.7615</v>
      </c>
      <c r="E8919" s="1" t="s">
        <v>29</v>
      </c>
      <c r="F8919" t="s">
        <v>18613</v>
      </c>
      <c r="G8919">
        <v>11</v>
      </c>
      <c r="H8919">
        <v>445</v>
      </c>
      <c r="I8919">
        <v>79</v>
      </c>
    </row>
    <row r="8920" spans="1:9" hidden="1" x14ac:dyDescent="0.3">
      <c r="A8920" s="1" t="s">
        <v>215</v>
      </c>
      <c r="B8920" s="1" t="s">
        <v>230</v>
      </c>
      <c r="C8920">
        <v>47.862000000000002</v>
      </c>
      <c r="D8920">
        <v>127.7615</v>
      </c>
      <c r="E8920" s="1" t="s">
        <v>30</v>
      </c>
      <c r="F8920" t="s">
        <v>18614</v>
      </c>
      <c r="G8920">
        <v>11</v>
      </c>
      <c r="H8920">
        <v>457</v>
      </c>
      <c r="I8920">
        <v>85</v>
      </c>
    </row>
    <row r="8921" spans="1:9" hidden="1" x14ac:dyDescent="0.3">
      <c r="A8921" s="1" t="s">
        <v>215</v>
      </c>
      <c r="B8921" s="1" t="s">
        <v>230</v>
      </c>
      <c r="C8921">
        <v>47.862000000000002</v>
      </c>
      <c r="D8921">
        <v>127.7615</v>
      </c>
      <c r="E8921" s="1" t="s">
        <v>31</v>
      </c>
      <c r="F8921" t="s">
        <v>18615</v>
      </c>
      <c r="G8921">
        <v>11</v>
      </c>
      <c r="H8921">
        <v>464</v>
      </c>
      <c r="I8921">
        <v>111</v>
      </c>
    </row>
    <row r="8922" spans="1:9" hidden="1" x14ac:dyDescent="0.3">
      <c r="A8922" s="1" t="s">
        <v>215</v>
      </c>
      <c r="B8922" s="1" t="s">
        <v>230</v>
      </c>
      <c r="C8922">
        <v>47.862000000000002</v>
      </c>
      <c r="D8922">
        <v>127.7615</v>
      </c>
      <c r="E8922" s="1" t="s">
        <v>32</v>
      </c>
      <c r="F8922" t="s">
        <v>18616</v>
      </c>
      <c r="G8922">
        <v>12</v>
      </c>
      <c r="H8922">
        <v>470</v>
      </c>
      <c r="I8922">
        <v>120</v>
      </c>
    </row>
    <row r="8923" spans="1:9" hidden="1" x14ac:dyDescent="0.3">
      <c r="A8923" s="1" t="s">
        <v>215</v>
      </c>
      <c r="B8923" s="1" t="s">
        <v>230</v>
      </c>
      <c r="C8923">
        <v>47.862000000000002</v>
      </c>
      <c r="D8923">
        <v>127.7615</v>
      </c>
      <c r="E8923" s="1" t="s">
        <v>33</v>
      </c>
      <c r="F8923" t="s">
        <v>18617</v>
      </c>
      <c r="G8923">
        <v>12</v>
      </c>
      <c r="H8923">
        <v>476</v>
      </c>
      <c r="I8923">
        <v>136</v>
      </c>
    </row>
    <row r="8924" spans="1:9" hidden="1" x14ac:dyDescent="0.3">
      <c r="A8924" s="1" t="s">
        <v>215</v>
      </c>
      <c r="B8924" s="1" t="s">
        <v>230</v>
      </c>
      <c r="C8924">
        <v>47.862000000000002</v>
      </c>
      <c r="D8924">
        <v>127.7615</v>
      </c>
      <c r="E8924" s="1" t="s">
        <v>34</v>
      </c>
      <c r="F8924" t="s">
        <v>18618</v>
      </c>
      <c r="G8924">
        <v>12</v>
      </c>
      <c r="H8924">
        <v>479</v>
      </c>
      <c r="I8924">
        <v>175</v>
      </c>
    </row>
    <row r="8925" spans="1:9" hidden="1" x14ac:dyDescent="0.3">
      <c r="A8925" s="1" t="s">
        <v>215</v>
      </c>
      <c r="B8925" s="1" t="s">
        <v>230</v>
      </c>
      <c r="C8925">
        <v>47.862000000000002</v>
      </c>
      <c r="D8925">
        <v>127.7615</v>
      </c>
      <c r="E8925" s="1" t="s">
        <v>35</v>
      </c>
      <c r="F8925" t="s">
        <v>18619</v>
      </c>
      <c r="G8925">
        <v>12</v>
      </c>
      <c r="H8925">
        <v>479</v>
      </c>
      <c r="I8925">
        <v>204</v>
      </c>
    </row>
    <row r="8926" spans="1:9" hidden="1" x14ac:dyDescent="0.3">
      <c r="A8926" s="1" t="s">
        <v>215</v>
      </c>
      <c r="B8926" s="1" t="s">
        <v>230</v>
      </c>
      <c r="C8926">
        <v>47.862000000000002</v>
      </c>
      <c r="D8926">
        <v>127.7615</v>
      </c>
      <c r="E8926" s="1" t="s">
        <v>36</v>
      </c>
      <c r="F8926" t="s">
        <v>18620</v>
      </c>
      <c r="G8926">
        <v>12</v>
      </c>
      <c r="H8926">
        <v>480</v>
      </c>
      <c r="I8926">
        <v>222</v>
      </c>
    </row>
    <row r="8927" spans="1:9" hidden="1" x14ac:dyDescent="0.3">
      <c r="A8927" s="1" t="s">
        <v>215</v>
      </c>
      <c r="B8927" s="1" t="s">
        <v>230</v>
      </c>
      <c r="C8927">
        <v>47.862000000000002</v>
      </c>
      <c r="D8927">
        <v>127.7615</v>
      </c>
      <c r="E8927" s="1" t="s">
        <v>37</v>
      </c>
      <c r="F8927" t="s">
        <v>18621</v>
      </c>
      <c r="G8927">
        <v>12</v>
      </c>
      <c r="H8927">
        <v>480</v>
      </c>
      <c r="I8927">
        <v>227</v>
      </c>
    </row>
    <row r="8928" spans="1:9" hidden="1" x14ac:dyDescent="0.3">
      <c r="A8928" s="1" t="s">
        <v>215</v>
      </c>
      <c r="B8928" s="1" t="s">
        <v>230</v>
      </c>
      <c r="C8928">
        <v>47.862000000000002</v>
      </c>
      <c r="D8928">
        <v>127.7615</v>
      </c>
      <c r="E8928" s="1" t="s">
        <v>38</v>
      </c>
      <c r="F8928" t="s">
        <v>18622</v>
      </c>
      <c r="G8928">
        <v>12</v>
      </c>
      <c r="H8928">
        <v>480</v>
      </c>
      <c r="I8928">
        <v>243</v>
      </c>
    </row>
    <row r="8929" spans="1:9" hidden="1" x14ac:dyDescent="0.3">
      <c r="A8929" s="1" t="s">
        <v>215</v>
      </c>
      <c r="B8929" s="1" t="s">
        <v>230</v>
      </c>
      <c r="C8929">
        <v>47.862000000000002</v>
      </c>
      <c r="D8929">
        <v>127.7615</v>
      </c>
      <c r="E8929" s="1" t="s">
        <v>39</v>
      </c>
      <c r="F8929" t="s">
        <v>18623</v>
      </c>
      <c r="G8929">
        <v>12</v>
      </c>
      <c r="H8929">
        <v>480</v>
      </c>
      <c r="I8929">
        <v>249</v>
      </c>
    </row>
    <row r="8930" spans="1:9" hidden="1" x14ac:dyDescent="0.3">
      <c r="A8930" s="1" t="s">
        <v>215</v>
      </c>
      <c r="B8930" s="1" t="s">
        <v>230</v>
      </c>
      <c r="C8930">
        <v>47.862000000000002</v>
      </c>
      <c r="D8930">
        <v>127.7615</v>
      </c>
      <c r="E8930" s="1" t="s">
        <v>40</v>
      </c>
      <c r="F8930" t="s">
        <v>18624</v>
      </c>
      <c r="G8930">
        <v>13</v>
      </c>
      <c r="H8930">
        <v>480</v>
      </c>
      <c r="I8930">
        <v>270</v>
      </c>
    </row>
    <row r="8931" spans="1:9" hidden="1" x14ac:dyDescent="0.3">
      <c r="A8931" s="1" t="s">
        <v>215</v>
      </c>
      <c r="B8931" s="1" t="s">
        <v>230</v>
      </c>
      <c r="C8931">
        <v>47.862000000000002</v>
      </c>
      <c r="D8931">
        <v>127.7615</v>
      </c>
      <c r="E8931" s="1" t="s">
        <v>41</v>
      </c>
      <c r="F8931" t="s">
        <v>18625</v>
      </c>
      <c r="G8931">
        <v>13</v>
      </c>
      <c r="H8931">
        <v>480</v>
      </c>
      <c r="I8931">
        <v>283</v>
      </c>
    </row>
    <row r="8932" spans="1:9" hidden="1" x14ac:dyDescent="0.3">
      <c r="A8932" s="1" t="s">
        <v>215</v>
      </c>
      <c r="B8932" s="1" t="s">
        <v>230</v>
      </c>
      <c r="C8932">
        <v>47.862000000000002</v>
      </c>
      <c r="D8932">
        <v>127.7615</v>
      </c>
      <c r="E8932" s="1" t="s">
        <v>42</v>
      </c>
      <c r="F8932" t="s">
        <v>18626</v>
      </c>
      <c r="G8932">
        <v>13</v>
      </c>
      <c r="H8932">
        <v>480</v>
      </c>
      <c r="I8932">
        <v>301</v>
      </c>
    </row>
    <row r="8933" spans="1:9" hidden="1" x14ac:dyDescent="0.3">
      <c r="A8933" s="1" t="s">
        <v>215</v>
      </c>
      <c r="B8933" s="1" t="s">
        <v>230</v>
      </c>
      <c r="C8933">
        <v>47.862000000000002</v>
      </c>
      <c r="D8933">
        <v>127.7615</v>
      </c>
      <c r="E8933" s="1" t="s">
        <v>43</v>
      </c>
      <c r="F8933" t="s">
        <v>18627</v>
      </c>
      <c r="G8933">
        <v>13</v>
      </c>
      <c r="H8933">
        <v>480</v>
      </c>
      <c r="I8933">
        <v>342</v>
      </c>
    </row>
    <row r="8934" spans="1:9" hidden="1" x14ac:dyDescent="0.3">
      <c r="A8934" s="1" t="s">
        <v>215</v>
      </c>
      <c r="B8934" s="1" t="s">
        <v>230</v>
      </c>
      <c r="C8934">
        <v>47.862000000000002</v>
      </c>
      <c r="D8934">
        <v>127.7615</v>
      </c>
      <c r="E8934" s="1" t="s">
        <v>44</v>
      </c>
      <c r="F8934" t="s">
        <v>18628</v>
      </c>
      <c r="G8934">
        <v>13</v>
      </c>
      <c r="H8934">
        <v>480</v>
      </c>
      <c r="I8934">
        <v>356</v>
      </c>
    </row>
    <row r="8935" spans="1:9" hidden="1" x14ac:dyDescent="0.3">
      <c r="A8935" s="1" t="s">
        <v>215</v>
      </c>
      <c r="B8935" s="1" t="s">
        <v>230</v>
      </c>
      <c r="C8935">
        <v>47.862000000000002</v>
      </c>
      <c r="D8935">
        <v>127.7615</v>
      </c>
      <c r="E8935" s="1" t="s">
        <v>45</v>
      </c>
      <c r="F8935" t="s">
        <v>18629</v>
      </c>
      <c r="G8935">
        <v>13</v>
      </c>
      <c r="H8935">
        <v>480</v>
      </c>
      <c r="I8935">
        <v>366</v>
      </c>
    </row>
    <row r="8936" spans="1:9" hidden="1" x14ac:dyDescent="0.3">
      <c r="A8936" s="1" t="s">
        <v>215</v>
      </c>
      <c r="B8936" s="1" t="s">
        <v>230</v>
      </c>
      <c r="C8936">
        <v>47.862000000000002</v>
      </c>
      <c r="D8936">
        <v>127.7615</v>
      </c>
      <c r="E8936" s="1" t="s">
        <v>46</v>
      </c>
      <c r="F8936" t="s">
        <v>18630</v>
      </c>
      <c r="G8936">
        <v>13</v>
      </c>
      <c r="H8936">
        <v>480</v>
      </c>
      <c r="I8936">
        <v>373</v>
      </c>
    </row>
    <row r="8937" spans="1:9" hidden="1" x14ac:dyDescent="0.3">
      <c r="A8937" s="1" t="s">
        <v>215</v>
      </c>
      <c r="B8937" s="1" t="s">
        <v>230</v>
      </c>
      <c r="C8937">
        <v>47.862000000000002</v>
      </c>
      <c r="D8937">
        <v>127.7615</v>
      </c>
      <c r="E8937" s="1" t="s">
        <v>47</v>
      </c>
      <c r="F8937" t="s">
        <v>18631</v>
      </c>
      <c r="G8937">
        <v>13</v>
      </c>
      <c r="H8937">
        <v>481</v>
      </c>
      <c r="I8937">
        <v>379</v>
      </c>
    </row>
    <row r="8938" spans="1:9" hidden="1" x14ac:dyDescent="0.3">
      <c r="A8938" s="1" t="s">
        <v>215</v>
      </c>
      <c r="B8938" s="1" t="s">
        <v>230</v>
      </c>
      <c r="C8938">
        <v>47.862000000000002</v>
      </c>
      <c r="D8938">
        <v>127.7615</v>
      </c>
      <c r="E8938" s="1" t="s">
        <v>48</v>
      </c>
      <c r="F8938" t="s">
        <v>18632</v>
      </c>
      <c r="G8938">
        <v>13</v>
      </c>
      <c r="H8938">
        <v>481</v>
      </c>
      <c r="I8938">
        <v>396</v>
      </c>
    </row>
    <row r="8939" spans="1:9" hidden="1" x14ac:dyDescent="0.3">
      <c r="A8939" s="1" t="s">
        <v>215</v>
      </c>
      <c r="B8939" s="1" t="s">
        <v>230</v>
      </c>
      <c r="C8939">
        <v>47.862000000000002</v>
      </c>
      <c r="D8939">
        <v>127.7615</v>
      </c>
      <c r="E8939" s="1" t="s">
        <v>49</v>
      </c>
      <c r="F8939" t="s">
        <v>18633</v>
      </c>
      <c r="G8939">
        <v>13</v>
      </c>
      <c r="H8939">
        <v>481</v>
      </c>
      <c r="I8939">
        <v>403</v>
      </c>
    </row>
    <row r="8940" spans="1:9" hidden="1" x14ac:dyDescent="0.3">
      <c r="A8940" s="1" t="s">
        <v>215</v>
      </c>
      <c r="B8940" s="1" t="s">
        <v>230</v>
      </c>
      <c r="C8940">
        <v>47.862000000000002</v>
      </c>
      <c r="D8940">
        <v>127.7615</v>
      </c>
      <c r="E8940" s="1" t="s">
        <v>50</v>
      </c>
      <c r="F8940" t="s">
        <v>18634</v>
      </c>
      <c r="G8940">
        <v>13</v>
      </c>
      <c r="H8940">
        <v>481</v>
      </c>
      <c r="I8940">
        <v>412</v>
      </c>
    </row>
    <row r="8941" spans="1:9" hidden="1" x14ac:dyDescent="0.3">
      <c r="A8941" s="1" t="s">
        <v>215</v>
      </c>
      <c r="B8941" s="1" t="s">
        <v>230</v>
      </c>
      <c r="C8941">
        <v>47.862000000000002</v>
      </c>
      <c r="D8941">
        <v>127.7615</v>
      </c>
      <c r="E8941" s="1" t="s">
        <v>51</v>
      </c>
      <c r="F8941" t="s">
        <v>18635</v>
      </c>
      <c r="G8941">
        <v>13</v>
      </c>
      <c r="H8941">
        <v>481</v>
      </c>
      <c r="I8941">
        <v>430</v>
      </c>
    </row>
    <row r="8942" spans="1:9" hidden="1" x14ac:dyDescent="0.3">
      <c r="A8942" s="1" t="s">
        <v>215</v>
      </c>
      <c r="B8942" s="1" t="s">
        <v>230</v>
      </c>
      <c r="C8942">
        <v>47.862000000000002</v>
      </c>
      <c r="D8942">
        <v>127.7615</v>
      </c>
      <c r="E8942" s="1" t="s">
        <v>52</v>
      </c>
      <c r="F8942" t="s">
        <v>18636</v>
      </c>
      <c r="G8942">
        <v>13</v>
      </c>
      <c r="H8942">
        <v>481</v>
      </c>
      <c r="I8942">
        <v>434</v>
      </c>
    </row>
    <row r="8943" spans="1:9" hidden="1" x14ac:dyDescent="0.3">
      <c r="A8943" s="1" t="s">
        <v>215</v>
      </c>
      <c r="B8943" s="1" t="s">
        <v>230</v>
      </c>
      <c r="C8943">
        <v>47.862000000000002</v>
      </c>
      <c r="D8943">
        <v>127.7615</v>
      </c>
      <c r="E8943" s="1" t="s">
        <v>53</v>
      </c>
      <c r="F8943" t="s">
        <v>18637</v>
      </c>
      <c r="G8943">
        <v>13</v>
      </c>
      <c r="H8943">
        <v>482</v>
      </c>
      <c r="I8943">
        <v>436</v>
      </c>
    </row>
    <row r="8944" spans="1:9" hidden="1" x14ac:dyDescent="0.3">
      <c r="A8944" s="1" t="s">
        <v>215</v>
      </c>
      <c r="B8944" s="1" t="s">
        <v>230</v>
      </c>
      <c r="C8944">
        <v>47.862000000000002</v>
      </c>
      <c r="D8944">
        <v>127.7615</v>
      </c>
      <c r="E8944" s="1" t="s">
        <v>54</v>
      </c>
      <c r="F8944" t="s">
        <v>18638</v>
      </c>
      <c r="G8944">
        <v>13</v>
      </c>
      <c r="H8944">
        <v>482</v>
      </c>
      <c r="I8944">
        <v>441</v>
      </c>
    </row>
    <row r="8945" spans="1:9" hidden="1" x14ac:dyDescent="0.3">
      <c r="A8945" s="1" t="s">
        <v>215</v>
      </c>
      <c r="B8945" s="1" t="s">
        <v>230</v>
      </c>
      <c r="C8945">
        <v>47.862000000000002</v>
      </c>
      <c r="D8945">
        <v>127.7615</v>
      </c>
      <c r="E8945" s="1" t="s">
        <v>21548</v>
      </c>
      <c r="F8945" t="s">
        <v>21720</v>
      </c>
      <c r="G8945">
        <v>13</v>
      </c>
      <c r="H8945">
        <v>482</v>
      </c>
      <c r="I8945">
        <v>446</v>
      </c>
    </row>
    <row r="8946" spans="1:9" hidden="1" x14ac:dyDescent="0.3">
      <c r="A8946" s="1" t="s">
        <v>232</v>
      </c>
      <c r="B8946" s="1" t="s">
        <v>232</v>
      </c>
      <c r="C8946">
        <v>56.2639</v>
      </c>
      <c r="D8946">
        <v>9.5017999999999994</v>
      </c>
      <c r="E8946" s="1" t="s">
        <v>4</v>
      </c>
      <c r="F8946" t="s">
        <v>12891</v>
      </c>
      <c r="G8946">
        <v>0</v>
      </c>
      <c r="H8946">
        <v>0</v>
      </c>
      <c r="I8946">
        <v>0</v>
      </c>
    </row>
    <row r="8947" spans="1:9" hidden="1" x14ac:dyDescent="0.3">
      <c r="A8947" s="1" t="s">
        <v>232</v>
      </c>
      <c r="B8947" s="1" t="s">
        <v>232</v>
      </c>
      <c r="C8947">
        <v>56.2639</v>
      </c>
      <c r="D8947">
        <v>9.5017999999999994</v>
      </c>
      <c r="E8947" s="1" t="s">
        <v>5</v>
      </c>
      <c r="F8947" t="s">
        <v>12892</v>
      </c>
      <c r="G8947">
        <v>0</v>
      </c>
      <c r="H8947">
        <v>0</v>
      </c>
      <c r="I8947">
        <v>0</v>
      </c>
    </row>
    <row r="8948" spans="1:9" hidden="1" x14ac:dyDescent="0.3">
      <c r="A8948" s="1" t="s">
        <v>232</v>
      </c>
      <c r="B8948" s="1" t="s">
        <v>232</v>
      </c>
      <c r="C8948">
        <v>56.2639</v>
      </c>
      <c r="D8948">
        <v>9.5017999999999994</v>
      </c>
      <c r="E8948" s="1" t="s">
        <v>6</v>
      </c>
      <c r="F8948" t="s">
        <v>12893</v>
      </c>
      <c r="G8948">
        <v>0</v>
      </c>
      <c r="H8948">
        <v>0</v>
      </c>
      <c r="I8948">
        <v>0</v>
      </c>
    </row>
    <row r="8949" spans="1:9" hidden="1" x14ac:dyDescent="0.3">
      <c r="A8949" s="1" t="s">
        <v>232</v>
      </c>
      <c r="B8949" s="1" t="s">
        <v>232</v>
      </c>
      <c r="C8949">
        <v>56.2639</v>
      </c>
      <c r="D8949">
        <v>9.5017999999999994</v>
      </c>
      <c r="E8949" s="1" t="s">
        <v>7</v>
      </c>
      <c r="F8949" t="s">
        <v>12894</v>
      </c>
      <c r="G8949">
        <v>0</v>
      </c>
      <c r="H8949">
        <v>0</v>
      </c>
      <c r="I8949">
        <v>0</v>
      </c>
    </row>
    <row r="8950" spans="1:9" hidden="1" x14ac:dyDescent="0.3">
      <c r="A8950" s="1" t="s">
        <v>232</v>
      </c>
      <c r="B8950" s="1" t="s">
        <v>232</v>
      </c>
      <c r="C8950">
        <v>56.2639</v>
      </c>
      <c r="D8950">
        <v>9.5017999999999994</v>
      </c>
      <c r="E8950" s="1" t="s">
        <v>8</v>
      </c>
      <c r="F8950" t="s">
        <v>12895</v>
      </c>
      <c r="G8950">
        <v>0</v>
      </c>
      <c r="H8950">
        <v>0</v>
      </c>
      <c r="I8950">
        <v>0</v>
      </c>
    </row>
    <row r="8951" spans="1:9" hidden="1" x14ac:dyDescent="0.3">
      <c r="A8951" s="1" t="s">
        <v>232</v>
      </c>
      <c r="B8951" s="1" t="s">
        <v>232</v>
      </c>
      <c r="C8951">
        <v>56.2639</v>
      </c>
      <c r="D8951">
        <v>9.5017999999999994</v>
      </c>
      <c r="E8951" s="1" t="s">
        <v>9</v>
      </c>
      <c r="F8951" t="s">
        <v>12896</v>
      </c>
      <c r="G8951">
        <v>0</v>
      </c>
      <c r="H8951">
        <v>0</v>
      </c>
      <c r="I8951">
        <v>0</v>
      </c>
    </row>
    <row r="8952" spans="1:9" hidden="1" x14ac:dyDescent="0.3">
      <c r="A8952" s="1" t="s">
        <v>232</v>
      </c>
      <c r="B8952" s="1" t="s">
        <v>232</v>
      </c>
      <c r="C8952">
        <v>56.2639</v>
      </c>
      <c r="D8952">
        <v>9.5017999999999994</v>
      </c>
      <c r="E8952" s="1" t="s">
        <v>10</v>
      </c>
      <c r="F8952" t="s">
        <v>12897</v>
      </c>
      <c r="G8952">
        <v>0</v>
      </c>
      <c r="H8952">
        <v>0</v>
      </c>
      <c r="I8952">
        <v>0</v>
      </c>
    </row>
    <row r="8953" spans="1:9" hidden="1" x14ac:dyDescent="0.3">
      <c r="A8953" s="1" t="s">
        <v>232</v>
      </c>
      <c r="B8953" s="1" t="s">
        <v>232</v>
      </c>
      <c r="C8953">
        <v>56.2639</v>
      </c>
      <c r="D8953">
        <v>9.5017999999999994</v>
      </c>
      <c r="E8953" s="1" t="s">
        <v>11</v>
      </c>
      <c r="F8953" t="s">
        <v>12898</v>
      </c>
      <c r="G8953">
        <v>0</v>
      </c>
      <c r="H8953">
        <v>0</v>
      </c>
      <c r="I8953">
        <v>0</v>
      </c>
    </row>
    <row r="8954" spans="1:9" hidden="1" x14ac:dyDescent="0.3">
      <c r="A8954" s="1" t="s">
        <v>232</v>
      </c>
      <c r="B8954" s="1" t="s">
        <v>232</v>
      </c>
      <c r="C8954">
        <v>56.2639</v>
      </c>
      <c r="D8954">
        <v>9.5017999999999994</v>
      </c>
      <c r="E8954" s="1" t="s">
        <v>12</v>
      </c>
      <c r="F8954" t="s">
        <v>12899</v>
      </c>
      <c r="G8954">
        <v>0</v>
      </c>
      <c r="H8954">
        <v>0</v>
      </c>
      <c r="I8954">
        <v>0</v>
      </c>
    </row>
    <row r="8955" spans="1:9" hidden="1" x14ac:dyDescent="0.3">
      <c r="A8955" s="1" t="s">
        <v>232</v>
      </c>
      <c r="B8955" s="1" t="s">
        <v>232</v>
      </c>
      <c r="C8955">
        <v>56.2639</v>
      </c>
      <c r="D8955">
        <v>9.5017999999999994</v>
      </c>
      <c r="E8955" s="1" t="s">
        <v>13</v>
      </c>
      <c r="F8955" t="s">
        <v>12900</v>
      </c>
      <c r="G8955">
        <v>0</v>
      </c>
      <c r="H8955">
        <v>0</v>
      </c>
      <c r="I8955">
        <v>0</v>
      </c>
    </row>
    <row r="8956" spans="1:9" hidden="1" x14ac:dyDescent="0.3">
      <c r="A8956" s="1" t="s">
        <v>232</v>
      </c>
      <c r="B8956" s="1" t="s">
        <v>232</v>
      </c>
      <c r="C8956">
        <v>56.2639</v>
      </c>
      <c r="D8956">
        <v>9.5017999999999994</v>
      </c>
      <c r="E8956" s="1" t="s">
        <v>14</v>
      </c>
      <c r="F8956" t="s">
        <v>12901</v>
      </c>
      <c r="G8956">
        <v>0</v>
      </c>
      <c r="H8956">
        <v>0</v>
      </c>
      <c r="I8956">
        <v>0</v>
      </c>
    </row>
    <row r="8957" spans="1:9" hidden="1" x14ac:dyDescent="0.3">
      <c r="A8957" s="1" t="s">
        <v>232</v>
      </c>
      <c r="B8957" s="1" t="s">
        <v>232</v>
      </c>
      <c r="C8957">
        <v>56.2639</v>
      </c>
      <c r="D8957">
        <v>9.5017999999999994</v>
      </c>
      <c r="E8957" s="1" t="s">
        <v>15</v>
      </c>
      <c r="F8957" t="s">
        <v>12902</v>
      </c>
      <c r="G8957">
        <v>0</v>
      </c>
      <c r="H8957">
        <v>0</v>
      </c>
      <c r="I8957">
        <v>0</v>
      </c>
    </row>
    <row r="8958" spans="1:9" hidden="1" x14ac:dyDescent="0.3">
      <c r="A8958" s="1" t="s">
        <v>232</v>
      </c>
      <c r="B8958" s="1" t="s">
        <v>232</v>
      </c>
      <c r="C8958">
        <v>56.2639</v>
      </c>
      <c r="D8958">
        <v>9.5017999999999994</v>
      </c>
      <c r="E8958" s="1" t="s">
        <v>16</v>
      </c>
      <c r="F8958" t="s">
        <v>12903</v>
      </c>
      <c r="G8958">
        <v>0</v>
      </c>
      <c r="H8958">
        <v>0</v>
      </c>
      <c r="I8958">
        <v>0</v>
      </c>
    </row>
    <row r="8959" spans="1:9" hidden="1" x14ac:dyDescent="0.3">
      <c r="A8959" s="1" t="s">
        <v>232</v>
      </c>
      <c r="B8959" s="1" t="s">
        <v>232</v>
      </c>
      <c r="C8959">
        <v>56.2639</v>
      </c>
      <c r="D8959">
        <v>9.5017999999999994</v>
      </c>
      <c r="E8959" s="1" t="s">
        <v>17</v>
      </c>
      <c r="F8959" t="s">
        <v>12904</v>
      </c>
      <c r="G8959">
        <v>0</v>
      </c>
      <c r="H8959">
        <v>0</v>
      </c>
      <c r="I8959">
        <v>0</v>
      </c>
    </row>
    <row r="8960" spans="1:9" hidden="1" x14ac:dyDescent="0.3">
      <c r="A8960" s="1" t="s">
        <v>232</v>
      </c>
      <c r="B8960" s="1" t="s">
        <v>232</v>
      </c>
      <c r="C8960">
        <v>56.2639</v>
      </c>
      <c r="D8960">
        <v>9.5017999999999994</v>
      </c>
      <c r="E8960" s="1" t="s">
        <v>18</v>
      </c>
      <c r="F8960" t="s">
        <v>12905</v>
      </c>
      <c r="G8960">
        <v>0</v>
      </c>
      <c r="H8960">
        <v>0</v>
      </c>
      <c r="I8960">
        <v>0</v>
      </c>
    </row>
    <row r="8961" spans="1:9" hidden="1" x14ac:dyDescent="0.3">
      <c r="A8961" s="1" t="s">
        <v>232</v>
      </c>
      <c r="B8961" s="1" t="s">
        <v>232</v>
      </c>
      <c r="C8961">
        <v>56.2639</v>
      </c>
      <c r="D8961">
        <v>9.5017999999999994</v>
      </c>
      <c r="E8961" s="1" t="s">
        <v>19</v>
      </c>
      <c r="F8961" t="s">
        <v>12906</v>
      </c>
      <c r="G8961">
        <v>0</v>
      </c>
      <c r="H8961">
        <v>0</v>
      </c>
      <c r="I8961">
        <v>0</v>
      </c>
    </row>
    <row r="8962" spans="1:9" hidden="1" x14ac:dyDescent="0.3">
      <c r="A8962" s="1" t="s">
        <v>232</v>
      </c>
      <c r="B8962" s="1" t="s">
        <v>232</v>
      </c>
      <c r="C8962">
        <v>56.2639</v>
      </c>
      <c r="D8962">
        <v>9.5017999999999994</v>
      </c>
      <c r="E8962" s="1" t="s">
        <v>20</v>
      </c>
      <c r="F8962" t="s">
        <v>12907</v>
      </c>
      <c r="G8962">
        <v>0</v>
      </c>
      <c r="H8962">
        <v>0</v>
      </c>
      <c r="I8962">
        <v>0</v>
      </c>
    </row>
    <row r="8963" spans="1:9" hidden="1" x14ac:dyDescent="0.3">
      <c r="A8963" s="1" t="s">
        <v>232</v>
      </c>
      <c r="B8963" s="1" t="s">
        <v>232</v>
      </c>
      <c r="C8963">
        <v>56.2639</v>
      </c>
      <c r="D8963">
        <v>9.5017999999999994</v>
      </c>
      <c r="E8963" s="1" t="s">
        <v>21</v>
      </c>
      <c r="F8963" t="s">
        <v>12908</v>
      </c>
      <c r="G8963">
        <v>0</v>
      </c>
      <c r="H8963">
        <v>0</v>
      </c>
      <c r="I8963">
        <v>0</v>
      </c>
    </row>
    <row r="8964" spans="1:9" hidden="1" x14ac:dyDescent="0.3">
      <c r="A8964" s="1" t="s">
        <v>232</v>
      </c>
      <c r="B8964" s="1" t="s">
        <v>232</v>
      </c>
      <c r="C8964">
        <v>56.2639</v>
      </c>
      <c r="D8964">
        <v>9.5017999999999994</v>
      </c>
      <c r="E8964" s="1" t="s">
        <v>22</v>
      </c>
      <c r="F8964" t="s">
        <v>12909</v>
      </c>
      <c r="G8964">
        <v>0</v>
      </c>
      <c r="H8964">
        <v>0</v>
      </c>
      <c r="I8964">
        <v>0</v>
      </c>
    </row>
    <row r="8965" spans="1:9" hidden="1" x14ac:dyDescent="0.3">
      <c r="A8965" s="1" t="s">
        <v>232</v>
      </c>
      <c r="B8965" s="1" t="s">
        <v>232</v>
      </c>
      <c r="C8965">
        <v>56.2639</v>
      </c>
      <c r="D8965">
        <v>9.5017999999999994</v>
      </c>
      <c r="E8965" s="1" t="s">
        <v>23</v>
      </c>
      <c r="F8965" t="s">
        <v>12910</v>
      </c>
      <c r="G8965">
        <v>0</v>
      </c>
      <c r="H8965">
        <v>0</v>
      </c>
      <c r="I8965">
        <v>0</v>
      </c>
    </row>
    <row r="8966" spans="1:9" hidden="1" x14ac:dyDescent="0.3">
      <c r="A8966" s="1" t="s">
        <v>232</v>
      </c>
      <c r="B8966" s="1" t="s">
        <v>232</v>
      </c>
      <c r="C8966">
        <v>56.2639</v>
      </c>
      <c r="D8966">
        <v>9.5017999999999994</v>
      </c>
      <c r="E8966" s="1" t="s">
        <v>24</v>
      </c>
      <c r="F8966" t="s">
        <v>12911</v>
      </c>
      <c r="G8966">
        <v>0</v>
      </c>
      <c r="H8966">
        <v>0</v>
      </c>
      <c r="I8966">
        <v>0</v>
      </c>
    </row>
    <row r="8967" spans="1:9" hidden="1" x14ac:dyDescent="0.3">
      <c r="A8967" s="1" t="s">
        <v>232</v>
      </c>
      <c r="B8967" s="1" t="s">
        <v>232</v>
      </c>
      <c r="C8967">
        <v>56.2639</v>
      </c>
      <c r="D8967">
        <v>9.5017999999999994</v>
      </c>
      <c r="E8967" s="1" t="s">
        <v>25</v>
      </c>
      <c r="F8967" t="s">
        <v>12912</v>
      </c>
      <c r="G8967">
        <v>0</v>
      </c>
      <c r="H8967">
        <v>0</v>
      </c>
      <c r="I8967">
        <v>0</v>
      </c>
    </row>
    <row r="8968" spans="1:9" hidden="1" x14ac:dyDescent="0.3">
      <c r="A8968" s="1" t="s">
        <v>232</v>
      </c>
      <c r="B8968" s="1" t="s">
        <v>232</v>
      </c>
      <c r="C8968">
        <v>56.2639</v>
      </c>
      <c r="D8968">
        <v>9.5017999999999994</v>
      </c>
      <c r="E8968" s="1" t="s">
        <v>26</v>
      </c>
      <c r="F8968" t="s">
        <v>12913</v>
      </c>
      <c r="G8968">
        <v>0</v>
      </c>
      <c r="H8968">
        <v>0</v>
      </c>
      <c r="I8968">
        <v>0</v>
      </c>
    </row>
    <row r="8969" spans="1:9" hidden="1" x14ac:dyDescent="0.3">
      <c r="A8969" s="1" t="s">
        <v>232</v>
      </c>
      <c r="B8969" s="1" t="s">
        <v>232</v>
      </c>
      <c r="C8969">
        <v>56.2639</v>
      </c>
      <c r="D8969">
        <v>9.5017999999999994</v>
      </c>
      <c r="E8969" s="1" t="s">
        <v>27</v>
      </c>
      <c r="F8969" t="s">
        <v>12914</v>
      </c>
      <c r="G8969">
        <v>0</v>
      </c>
      <c r="H8969">
        <v>0</v>
      </c>
      <c r="I8969">
        <v>0</v>
      </c>
    </row>
    <row r="8970" spans="1:9" hidden="1" x14ac:dyDescent="0.3">
      <c r="A8970" s="1" t="s">
        <v>232</v>
      </c>
      <c r="B8970" s="1" t="s">
        <v>232</v>
      </c>
      <c r="C8970">
        <v>56.2639</v>
      </c>
      <c r="D8970">
        <v>9.5017999999999994</v>
      </c>
      <c r="E8970" s="1" t="s">
        <v>28</v>
      </c>
      <c r="F8970" t="s">
        <v>12915</v>
      </c>
      <c r="G8970">
        <v>0</v>
      </c>
      <c r="H8970">
        <v>0</v>
      </c>
      <c r="I8970">
        <v>0</v>
      </c>
    </row>
    <row r="8971" spans="1:9" hidden="1" x14ac:dyDescent="0.3">
      <c r="A8971" s="1" t="s">
        <v>232</v>
      </c>
      <c r="B8971" s="1" t="s">
        <v>232</v>
      </c>
      <c r="C8971">
        <v>56.2639</v>
      </c>
      <c r="D8971">
        <v>9.5017999999999994</v>
      </c>
      <c r="E8971" s="1" t="s">
        <v>29</v>
      </c>
      <c r="F8971" t="s">
        <v>12916</v>
      </c>
      <c r="G8971">
        <v>0</v>
      </c>
      <c r="H8971">
        <v>0</v>
      </c>
      <c r="I8971">
        <v>0</v>
      </c>
    </row>
    <row r="8972" spans="1:9" hidden="1" x14ac:dyDescent="0.3">
      <c r="A8972" s="1" t="s">
        <v>232</v>
      </c>
      <c r="B8972" s="1" t="s">
        <v>232</v>
      </c>
      <c r="C8972">
        <v>56.2639</v>
      </c>
      <c r="D8972">
        <v>9.5017999999999994</v>
      </c>
      <c r="E8972" s="1" t="s">
        <v>30</v>
      </c>
      <c r="F8972" t="s">
        <v>12917</v>
      </c>
      <c r="G8972">
        <v>0</v>
      </c>
      <c r="H8972">
        <v>0</v>
      </c>
      <c r="I8972">
        <v>0</v>
      </c>
    </row>
    <row r="8973" spans="1:9" hidden="1" x14ac:dyDescent="0.3">
      <c r="A8973" s="1" t="s">
        <v>232</v>
      </c>
      <c r="B8973" s="1" t="s">
        <v>232</v>
      </c>
      <c r="C8973">
        <v>56.2639</v>
      </c>
      <c r="D8973">
        <v>9.5017999999999994</v>
      </c>
      <c r="E8973" s="1" t="s">
        <v>31</v>
      </c>
      <c r="F8973" t="s">
        <v>12918</v>
      </c>
      <c r="G8973">
        <v>0</v>
      </c>
      <c r="H8973">
        <v>0</v>
      </c>
      <c r="I8973">
        <v>0</v>
      </c>
    </row>
    <row r="8974" spans="1:9" hidden="1" x14ac:dyDescent="0.3">
      <c r="A8974" s="1" t="s">
        <v>232</v>
      </c>
      <c r="B8974" s="1" t="s">
        <v>232</v>
      </c>
      <c r="C8974">
        <v>56.2639</v>
      </c>
      <c r="D8974">
        <v>9.5017999999999994</v>
      </c>
      <c r="E8974" s="1" t="s">
        <v>32</v>
      </c>
      <c r="F8974" t="s">
        <v>12919</v>
      </c>
      <c r="G8974">
        <v>0</v>
      </c>
      <c r="H8974">
        <v>0</v>
      </c>
      <c r="I8974">
        <v>0</v>
      </c>
    </row>
    <row r="8975" spans="1:9" hidden="1" x14ac:dyDescent="0.3">
      <c r="A8975" s="1" t="s">
        <v>232</v>
      </c>
      <c r="B8975" s="1" t="s">
        <v>232</v>
      </c>
      <c r="C8975">
        <v>56.2639</v>
      </c>
      <c r="D8975">
        <v>9.5017999999999994</v>
      </c>
      <c r="E8975" s="1" t="s">
        <v>33</v>
      </c>
      <c r="F8975" t="s">
        <v>12920</v>
      </c>
      <c r="G8975">
        <v>0</v>
      </c>
      <c r="H8975">
        <v>0</v>
      </c>
      <c r="I8975">
        <v>0</v>
      </c>
    </row>
    <row r="8976" spans="1:9" hidden="1" x14ac:dyDescent="0.3">
      <c r="A8976" s="1" t="s">
        <v>232</v>
      </c>
      <c r="B8976" s="1" t="s">
        <v>232</v>
      </c>
      <c r="C8976">
        <v>56.2639</v>
      </c>
      <c r="D8976">
        <v>9.5017999999999994</v>
      </c>
      <c r="E8976" s="1" t="s">
        <v>34</v>
      </c>
      <c r="F8976" t="s">
        <v>12921</v>
      </c>
      <c r="G8976">
        <v>0</v>
      </c>
      <c r="H8976">
        <v>0</v>
      </c>
      <c r="I8976">
        <v>0</v>
      </c>
    </row>
    <row r="8977" spans="1:9" hidden="1" x14ac:dyDescent="0.3">
      <c r="A8977" s="1" t="s">
        <v>232</v>
      </c>
      <c r="B8977" s="1" t="s">
        <v>232</v>
      </c>
      <c r="C8977">
        <v>56.2639</v>
      </c>
      <c r="D8977">
        <v>9.5017999999999994</v>
      </c>
      <c r="E8977" s="1" t="s">
        <v>35</v>
      </c>
      <c r="F8977" t="s">
        <v>12922</v>
      </c>
      <c r="G8977">
        <v>0</v>
      </c>
      <c r="H8977">
        <v>0</v>
      </c>
      <c r="I8977">
        <v>0</v>
      </c>
    </row>
    <row r="8978" spans="1:9" hidden="1" x14ac:dyDescent="0.3">
      <c r="A8978" s="1" t="s">
        <v>232</v>
      </c>
      <c r="B8978" s="1" t="s">
        <v>232</v>
      </c>
      <c r="C8978">
        <v>56.2639</v>
      </c>
      <c r="D8978">
        <v>9.5017999999999994</v>
      </c>
      <c r="E8978" s="1" t="s">
        <v>36</v>
      </c>
      <c r="F8978" t="s">
        <v>12923</v>
      </c>
      <c r="G8978">
        <v>0</v>
      </c>
      <c r="H8978">
        <v>0</v>
      </c>
      <c r="I8978">
        <v>0</v>
      </c>
    </row>
    <row r="8979" spans="1:9" hidden="1" x14ac:dyDescent="0.3">
      <c r="A8979" s="1" t="s">
        <v>232</v>
      </c>
      <c r="B8979" s="1" t="s">
        <v>232</v>
      </c>
      <c r="C8979">
        <v>56.2639</v>
      </c>
      <c r="D8979">
        <v>9.5017999999999994</v>
      </c>
      <c r="E8979" s="1" t="s">
        <v>37</v>
      </c>
      <c r="F8979" t="s">
        <v>12924</v>
      </c>
      <c r="G8979">
        <v>0</v>
      </c>
      <c r="H8979">
        <v>0</v>
      </c>
      <c r="I8979">
        <v>0</v>
      </c>
    </row>
    <row r="8980" spans="1:9" hidden="1" x14ac:dyDescent="0.3">
      <c r="A8980" s="1" t="s">
        <v>232</v>
      </c>
      <c r="B8980" s="1" t="s">
        <v>232</v>
      </c>
      <c r="C8980">
        <v>56.2639</v>
      </c>
      <c r="D8980">
        <v>9.5017999999999994</v>
      </c>
      <c r="E8980" s="1" t="s">
        <v>38</v>
      </c>
      <c r="F8980" t="s">
        <v>12925</v>
      </c>
      <c r="G8980">
        <v>0</v>
      </c>
      <c r="H8980">
        <v>0</v>
      </c>
      <c r="I8980">
        <v>0</v>
      </c>
    </row>
    <row r="8981" spans="1:9" hidden="1" x14ac:dyDescent="0.3">
      <c r="A8981" s="1" t="s">
        <v>232</v>
      </c>
      <c r="B8981" s="1" t="s">
        <v>232</v>
      </c>
      <c r="C8981">
        <v>56.2639</v>
      </c>
      <c r="D8981">
        <v>9.5017999999999994</v>
      </c>
      <c r="E8981" s="1" t="s">
        <v>39</v>
      </c>
      <c r="F8981" t="s">
        <v>12926</v>
      </c>
      <c r="G8981">
        <v>0</v>
      </c>
      <c r="H8981">
        <v>0</v>
      </c>
      <c r="I8981">
        <v>0</v>
      </c>
    </row>
    <row r="8982" spans="1:9" hidden="1" x14ac:dyDescent="0.3">
      <c r="A8982" s="1" t="s">
        <v>232</v>
      </c>
      <c r="B8982" s="1" t="s">
        <v>232</v>
      </c>
      <c r="C8982">
        <v>56.2639</v>
      </c>
      <c r="D8982">
        <v>9.5017999999999994</v>
      </c>
      <c r="E8982" s="1" t="s">
        <v>40</v>
      </c>
      <c r="F8982" t="s">
        <v>16755</v>
      </c>
      <c r="G8982">
        <v>0</v>
      </c>
      <c r="H8982">
        <v>1</v>
      </c>
      <c r="I8982">
        <v>0</v>
      </c>
    </row>
    <row r="8983" spans="1:9" hidden="1" x14ac:dyDescent="0.3">
      <c r="A8983" s="1" t="s">
        <v>232</v>
      </c>
      <c r="B8983" s="1" t="s">
        <v>232</v>
      </c>
      <c r="C8983">
        <v>56.2639</v>
      </c>
      <c r="D8983">
        <v>9.5017999999999994</v>
      </c>
      <c r="E8983" s="1" t="s">
        <v>41</v>
      </c>
      <c r="F8983" t="s">
        <v>16756</v>
      </c>
      <c r="G8983">
        <v>0</v>
      </c>
      <c r="H8983">
        <v>1</v>
      </c>
      <c r="I8983">
        <v>0</v>
      </c>
    </row>
    <row r="8984" spans="1:9" hidden="1" x14ac:dyDescent="0.3">
      <c r="A8984" s="1" t="s">
        <v>232</v>
      </c>
      <c r="B8984" s="1" t="s">
        <v>232</v>
      </c>
      <c r="C8984">
        <v>56.2639</v>
      </c>
      <c r="D8984">
        <v>9.5017999999999994</v>
      </c>
      <c r="E8984" s="1" t="s">
        <v>42</v>
      </c>
      <c r="F8984" t="s">
        <v>16757</v>
      </c>
      <c r="G8984">
        <v>0</v>
      </c>
      <c r="H8984">
        <v>3</v>
      </c>
      <c r="I8984">
        <v>0</v>
      </c>
    </row>
    <row r="8985" spans="1:9" hidden="1" x14ac:dyDescent="0.3">
      <c r="A8985" s="1" t="s">
        <v>232</v>
      </c>
      <c r="B8985" s="1" t="s">
        <v>232</v>
      </c>
      <c r="C8985">
        <v>56.2639</v>
      </c>
      <c r="D8985">
        <v>9.5017999999999994</v>
      </c>
      <c r="E8985" s="1" t="s">
        <v>43</v>
      </c>
      <c r="F8985" t="s">
        <v>16758</v>
      </c>
      <c r="G8985">
        <v>0</v>
      </c>
      <c r="H8985">
        <v>4</v>
      </c>
      <c r="I8985">
        <v>0</v>
      </c>
    </row>
    <row r="8986" spans="1:9" hidden="1" x14ac:dyDescent="0.3">
      <c r="A8986" s="1" t="s">
        <v>232</v>
      </c>
      <c r="B8986" s="1" t="s">
        <v>232</v>
      </c>
      <c r="C8986">
        <v>56.2639</v>
      </c>
      <c r="D8986">
        <v>9.5017999999999994</v>
      </c>
      <c r="E8986" s="1" t="s">
        <v>44</v>
      </c>
      <c r="F8986" t="s">
        <v>16759</v>
      </c>
      <c r="G8986">
        <v>0</v>
      </c>
      <c r="H8986">
        <v>4</v>
      </c>
      <c r="I8986">
        <v>0</v>
      </c>
    </row>
    <row r="8987" spans="1:9" hidden="1" x14ac:dyDescent="0.3">
      <c r="A8987" s="1" t="s">
        <v>232</v>
      </c>
      <c r="B8987" s="1" t="s">
        <v>232</v>
      </c>
      <c r="C8987">
        <v>56.2639</v>
      </c>
      <c r="D8987">
        <v>9.5017999999999994</v>
      </c>
      <c r="E8987" s="1" t="s">
        <v>45</v>
      </c>
      <c r="F8987" t="s">
        <v>16760</v>
      </c>
      <c r="G8987">
        <v>0</v>
      </c>
      <c r="H8987">
        <v>6</v>
      </c>
      <c r="I8987">
        <v>0</v>
      </c>
    </row>
    <row r="8988" spans="1:9" hidden="1" x14ac:dyDescent="0.3">
      <c r="A8988" s="1" t="s">
        <v>232</v>
      </c>
      <c r="B8988" s="1" t="s">
        <v>232</v>
      </c>
      <c r="C8988">
        <v>56.2639</v>
      </c>
      <c r="D8988">
        <v>9.5017999999999994</v>
      </c>
      <c r="E8988" s="1" t="s">
        <v>46</v>
      </c>
      <c r="F8988" t="s">
        <v>16761</v>
      </c>
      <c r="G8988">
        <v>0</v>
      </c>
      <c r="H8988">
        <v>10</v>
      </c>
      <c r="I8988">
        <v>0</v>
      </c>
    </row>
    <row r="8989" spans="1:9" hidden="1" x14ac:dyDescent="0.3">
      <c r="A8989" s="1" t="s">
        <v>232</v>
      </c>
      <c r="B8989" s="1" t="s">
        <v>232</v>
      </c>
      <c r="C8989">
        <v>56.2639</v>
      </c>
      <c r="D8989">
        <v>9.5017999999999994</v>
      </c>
      <c r="E8989" s="1" t="s">
        <v>47</v>
      </c>
      <c r="F8989" t="s">
        <v>16762</v>
      </c>
      <c r="G8989">
        <v>0</v>
      </c>
      <c r="H8989">
        <v>10</v>
      </c>
      <c r="I8989">
        <v>0</v>
      </c>
    </row>
    <row r="8990" spans="1:9" hidden="1" x14ac:dyDescent="0.3">
      <c r="A8990" s="1" t="s">
        <v>232</v>
      </c>
      <c r="B8990" s="1" t="s">
        <v>232</v>
      </c>
      <c r="C8990">
        <v>56.2639</v>
      </c>
      <c r="D8990">
        <v>9.5017999999999994</v>
      </c>
      <c r="E8990" s="1" t="s">
        <v>48</v>
      </c>
      <c r="F8990" t="s">
        <v>16763</v>
      </c>
      <c r="G8990">
        <v>0</v>
      </c>
      <c r="H8990">
        <v>23</v>
      </c>
      <c r="I8990">
        <v>1</v>
      </c>
    </row>
    <row r="8991" spans="1:9" hidden="1" x14ac:dyDescent="0.3">
      <c r="A8991" s="1" t="s">
        <v>232</v>
      </c>
      <c r="B8991" s="1" t="s">
        <v>232</v>
      </c>
      <c r="C8991">
        <v>56.2639</v>
      </c>
      <c r="D8991">
        <v>9.5017999999999994</v>
      </c>
      <c r="E8991" s="1" t="s">
        <v>49</v>
      </c>
      <c r="F8991" t="s">
        <v>16764</v>
      </c>
      <c r="G8991">
        <v>0</v>
      </c>
      <c r="H8991">
        <v>23</v>
      </c>
      <c r="I8991">
        <v>1</v>
      </c>
    </row>
    <row r="8992" spans="1:9" hidden="1" x14ac:dyDescent="0.3">
      <c r="A8992" s="1" t="s">
        <v>232</v>
      </c>
      <c r="B8992" s="1" t="s">
        <v>232</v>
      </c>
      <c r="C8992">
        <v>56.2639</v>
      </c>
      <c r="D8992">
        <v>9.5017999999999994</v>
      </c>
      <c r="E8992" s="1" t="s">
        <v>50</v>
      </c>
      <c r="F8992" t="s">
        <v>16765</v>
      </c>
      <c r="G8992">
        <v>0</v>
      </c>
      <c r="H8992">
        <v>35</v>
      </c>
      <c r="I8992">
        <v>1</v>
      </c>
    </row>
    <row r="8993" spans="1:9" hidden="1" x14ac:dyDescent="0.3">
      <c r="A8993" s="1" t="s">
        <v>232</v>
      </c>
      <c r="B8993" s="1" t="s">
        <v>232</v>
      </c>
      <c r="C8993">
        <v>56.2639</v>
      </c>
      <c r="D8993">
        <v>9.5017999999999994</v>
      </c>
      <c r="E8993" s="1" t="s">
        <v>51</v>
      </c>
      <c r="F8993" t="s">
        <v>16766</v>
      </c>
      <c r="G8993">
        <v>0</v>
      </c>
      <c r="H8993">
        <v>90</v>
      </c>
      <c r="I8993">
        <v>1</v>
      </c>
    </row>
    <row r="8994" spans="1:9" hidden="1" x14ac:dyDescent="0.3">
      <c r="A8994" s="1" t="s">
        <v>232</v>
      </c>
      <c r="B8994" s="1" t="s">
        <v>232</v>
      </c>
      <c r="C8994">
        <v>56.2639</v>
      </c>
      <c r="D8994">
        <v>9.5017999999999994</v>
      </c>
      <c r="E8994" s="1" t="s">
        <v>52</v>
      </c>
      <c r="F8994" t="s">
        <v>16767</v>
      </c>
      <c r="G8994">
        <v>0</v>
      </c>
      <c r="H8994">
        <v>262</v>
      </c>
      <c r="I8994">
        <v>1</v>
      </c>
    </row>
    <row r="8995" spans="1:9" hidden="1" x14ac:dyDescent="0.3">
      <c r="A8995" s="1" t="s">
        <v>232</v>
      </c>
      <c r="B8995" s="1" t="s">
        <v>232</v>
      </c>
      <c r="C8995">
        <v>56.2639</v>
      </c>
      <c r="D8995">
        <v>9.5017999999999994</v>
      </c>
      <c r="E8995" s="1" t="s">
        <v>53</v>
      </c>
      <c r="F8995" t="s">
        <v>16768</v>
      </c>
      <c r="G8995">
        <v>0</v>
      </c>
      <c r="H8995">
        <v>442</v>
      </c>
      <c r="I8995">
        <v>1</v>
      </c>
    </row>
    <row r="8996" spans="1:9" hidden="1" x14ac:dyDescent="0.3">
      <c r="A8996" s="1" t="s">
        <v>232</v>
      </c>
      <c r="B8996" s="1" t="s">
        <v>232</v>
      </c>
      <c r="C8996">
        <v>56.2639</v>
      </c>
      <c r="D8996">
        <v>9.5017999999999994</v>
      </c>
      <c r="E8996" s="1" t="s">
        <v>54</v>
      </c>
      <c r="F8996" t="s">
        <v>16769</v>
      </c>
      <c r="G8996">
        <v>0</v>
      </c>
      <c r="H8996">
        <v>615</v>
      </c>
      <c r="I8996">
        <v>1</v>
      </c>
    </row>
    <row r="8997" spans="1:9" hidden="1" x14ac:dyDescent="0.3">
      <c r="A8997" s="1" t="s">
        <v>232</v>
      </c>
      <c r="B8997" s="1" t="s">
        <v>232</v>
      </c>
      <c r="C8997">
        <v>56.2639</v>
      </c>
      <c r="D8997">
        <v>9.5017999999999994</v>
      </c>
      <c r="E8997" s="1" t="s">
        <v>21548</v>
      </c>
      <c r="F8997" t="s">
        <v>21721</v>
      </c>
      <c r="G8997">
        <v>0</v>
      </c>
      <c r="H8997">
        <v>801</v>
      </c>
      <c r="I8997">
        <v>1</v>
      </c>
    </row>
    <row r="8998" spans="1:9" hidden="1" x14ac:dyDescent="0.3">
      <c r="A8998" s="1" t="s">
        <v>215</v>
      </c>
      <c r="B8998" s="1" t="s">
        <v>233</v>
      </c>
      <c r="C8998">
        <v>40.182400000000001</v>
      </c>
      <c r="D8998">
        <v>116.41419999999999</v>
      </c>
      <c r="E8998" s="1" t="s">
        <v>4</v>
      </c>
      <c r="F8998" t="s">
        <v>18639</v>
      </c>
      <c r="G8998">
        <v>0</v>
      </c>
      <c r="H8998">
        <v>14</v>
      </c>
      <c r="I8998">
        <v>0</v>
      </c>
    </row>
    <row r="8999" spans="1:9" hidden="1" x14ac:dyDescent="0.3">
      <c r="A8999" s="1" t="s">
        <v>215</v>
      </c>
      <c r="B8999" s="1" t="s">
        <v>233</v>
      </c>
      <c r="C8999">
        <v>40.182400000000001</v>
      </c>
      <c r="D8999">
        <v>116.41419999999999</v>
      </c>
      <c r="E8999" s="1" t="s">
        <v>5</v>
      </c>
      <c r="F8999" t="s">
        <v>18640</v>
      </c>
      <c r="G8999">
        <v>0</v>
      </c>
      <c r="H8999">
        <v>22</v>
      </c>
      <c r="I8999">
        <v>0</v>
      </c>
    </row>
    <row r="9000" spans="1:9" hidden="1" x14ac:dyDescent="0.3">
      <c r="A9000" s="1" t="s">
        <v>215</v>
      </c>
      <c r="B9000" s="1" t="s">
        <v>233</v>
      </c>
      <c r="C9000">
        <v>40.182400000000001</v>
      </c>
      <c r="D9000">
        <v>116.41419999999999</v>
      </c>
      <c r="E9000" s="1" t="s">
        <v>6</v>
      </c>
      <c r="F9000" t="s">
        <v>18641</v>
      </c>
      <c r="G9000">
        <v>0</v>
      </c>
      <c r="H9000">
        <v>36</v>
      </c>
      <c r="I9000">
        <v>1</v>
      </c>
    </row>
    <row r="9001" spans="1:9" hidden="1" x14ac:dyDescent="0.3">
      <c r="A9001" s="1" t="s">
        <v>215</v>
      </c>
      <c r="B9001" s="1" t="s">
        <v>233</v>
      </c>
      <c r="C9001">
        <v>40.182400000000001</v>
      </c>
      <c r="D9001">
        <v>116.41419999999999</v>
      </c>
      <c r="E9001" s="1" t="s">
        <v>7</v>
      </c>
      <c r="F9001" t="s">
        <v>18642</v>
      </c>
      <c r="G9001">
        <v>0</v>
      </c>
      <c r="H9001">
        <v>41</v>
      </c>
      <c r="I9001">
        <v>2</v>
      </c>
    </row>
    <row r="9002" spans="1:9" hidden="1" x14ac:dyDescent="0.3">
      <c r="A9002" s="1" t="s">
        <v>215</v>
      </c>
      <c r="B9002" s="1" t="s">
        <v>233</v>
      </c>
      <c r="C9002">
        <v>40.182400000000001</v>
      </c>
      <c r="D9002">
        <v>116.41419999999999</v>
      </c>
      <c r="E9002" s="1" t="s">
        <v>8</v>
      </c>
      <c r="F9002" t="s">
        <v>18643</v>
      </c>
      <c r="G9002">
        <v>0</v>
      </c>
      <c r="H9002">
        <v>68</v>
      </c>
      <c r="I9002">
        <v>2</v>
      </c>
    </row>
    <row r="9003" spans="1:9" hidden="1" x14ac:dyDescent="0.3">
      <c r="A9003" s="1" t="s">
        <v>215</v>
      </c>
      <c r="B9003" s="1" t="s">
        <v>233</v>
      </c>
      <c r="C9003">
        <v>40.182400000000001</v>
      </c>
      <c r="D9003">
        <v>116.41419999999999</v>
      </c>
      <c r="E9003" s="1" t="s">
        <v>9</v>
      </c>
      <c r="F9003" t="s">
        <v>18644</v>
      </c>
      <c r="G9003">
        <v>1</v>
      </c>
      <c r="H9003">
        <v>80</v>
      </c>
      <c r="I9003">
        <v>2</v>
      </c>
    </row>
    <row r="9004" spans="1:9" hidden="1" x14ac:dyDescent="0.3">
      <c r="A9004" s="1" t="s">
        <v>215</v>
      </c>
      <c r="B9004" s="1" t="s">
        <v>233</v>
      </c>
      <c r="C9004">
        <v>40.182400000000001</v>
      </c>
      <c r="D9004">
        <v>116.41419999999999</v>
      </c>
      <c r="E9004" s="1" t="s">
        <v>10</v>
      </c>
      <c r="F9004" t="s">
        <v>18645</v>
      </c>
      <c r="G9004">
        <v>1</v>
      </c>
      <c r="H9004">
        <v>91</v>
      </c>
      <c r="I9004">
        <v>4</v>
      </c>
    </row>
    <row r="9005" spans="1:9" hidden="1" x14ac:dyDescent="0.3">
      <c r="A9005" s="1" t="s">
        <v>215</v>
      </c>
      <c r="B9005" s="1" t="s">
        <v>233</v>
      </c>
      <c r="C9005">
        <v>40.182400000000001</v>
      </c>
      <c r="D9005">
        <v>116.41419999999999</v>
      </c>
      <c r="E9005" s="1" t="s">
        <v>11</v>
      </c>
      <c r="F9005" t="s">
        <v>18646</v>
      </c>
      <c r="G9005">
        <v>1</v>
      </c>
      <c r="H9005">
        <v>111</v>
      </c>
      <c r="I9005">
        <v>4</v>
      </c>
    </row>
    <row r="9006" spans="1:9" hidden="1" x14ac:dyDescent="0.3">
      <c r="A9006" s="1" t="s">
        <v>215</v>
      </c>
      <c r="B9006" s="1" t="s">
        <v>233</v>
      </c>
      <c r="C9006">
        <v>40.182400000000001</v>
      </c>
      <c r="D9006">
        <v>116.41419999999999</v>
      </c>
      <c r="E9006" s="1" t="s">
        <v>12</v>
      </c>
      <c r="F9006" t="s">
        <v>18647</v>
      </c>
      <c r="G9006">
        <v>1</v>
      </c>
      <c r="H9006">
        <v>114</v>
      </c>
      <c r="I9006">
        <v>4</v>
      </c>
    </row>
    <row r="9007" spans="1:9" hidden="1" x14ac:dyDescent="0.3">
      <c r="A9007" s="1" t="s">
        <v>215</v>
      </c>
      <c r="B9007" s="1" t="s">
        <v>233</v>
      </c>
      <c r="C9007">
        <v>40.182400000000001</v>
      </c>
      <c r="D9007">
        <v>116.41419999999999</v>
      </c>
      <c r="E9007" s="1" t="s">
        <v>13</v>
      </c>
      <c r="F9007" t="s">
        <v>18648</v>
      </c>
      <c r="G9007">
        <v>1</v>
      </c>
      <c r="H9007">
        <v>139</v>
      </c>
      <c r="I9007">
        <v>5</v>
      </c>
    </row>
    <row r="9008" spans="1:9" hidden="1" x14ac:dyDescent="0.3">
      <c r="A9008" s="1" t="s">
        <v>215</v>
      </c>
      <c r="B9008" s="1" t="s">
        <v>233</v>
      </c>
      <c r="C9008">
        <v>40.182400000000001</v>
      </c>
      <c r="D9008">
        <v>116.41419999999999</v>
      </c>
      <c r="E9008" s="1" t="s">
        <v>14</v>
      </c>
      <c r="F9008" t="s">
        <v>18649</v>
      </c>
      <c r="G9008">
        <v>1</v>
      </c>
      <c r="H9008">
        <v>168</v>
      </c>
      <c r="I9008">
        <v>9</v>
      </c>
    </row>
    <row r="9009" spans="1:9" hidden="1" x14ac:dyDescent="0.3">
      <c r="A9009" s="1" t="s">
        <v>215</v>
      </c>
      <c r="B9009" s="1" t="s">
        <v>233</v>
      </c>
      <c r="C9009">
        <v>40.182400000000001</v>
      </c>
      <c r="D9009">
        <v>116.41419999999999</v>
      </c>
      <c r="E9009" s="1" t="s">
        <v>15</v>
      </c>
      <c r="F9009" t="s">
        <v>18650</v>
      </c>
      <c r="G9009">
        <v>1</v>
      </c>
      <c r="H9009">
        <v>191</v>
      </c>
      <c r="I9009">
        <v>9</v>
      </c>
    </row>
    <row r="9010" spans="1:9" hidden="1" x14ac:dyDescent="0.3">
      <c r="A9010" s="1" t="s">
        <v>215</v>
      </c>
      <c r="B9010" s="1" t="s">
        <v>233</v>
      </c>
      <c r="C9010">
        <v>40.182400000000001</v>
      </c>
      <c r="D9010">
        <v>116.41419999999999</v>
      </c>
      <c r="E9010" s="1" t="s">
        <v>16</v>
      </c>
      <c r="F9010" t="s">
        <v>18651</v>
      </c>
      <c r="G9010">
        <v>1</v>
      </c>
      <c r="H9010">
        <v>212</v>
      </c>
      <c r="I9010">
        <v>12</v>
      </c>
    </row>
    <row r="9011" spans="1:9" hidden="1" x14ac:dyDescent="0.3">
      <c r="A9011" s="1" t="s">
        <v>215</v>
      </c>
      <c r="B9011" s="1" t="s">
        <v>233</v>
      </c>
      <c r="C9011">
        <v>40.182400000000001</v>
      </c>
      <c r="D9011">
        <v>116.41419999999999</v>
      </c>
      <c r="E9011" s="1" t="s">
        <v>17</v>
      </c>
      <c r="F9011" t="s">
        <v>18652</v>
      </c>
      <c r="G9011">
        <v>1</v>
      </c>
      <c r="H9011">
        <v>228</v>
      </c>
      <c r="I9011">
        <v>23</v>
      </c>
    </row>
    <row r="9012" spans="1:9" hidden="1" x14ac:dyDescent="0.3">
      <c r="A9012" s="1" t="s">
        <v>215</v>
      </c>
      <c r="B9012" s="1" t="s">
        <v>233</v>
      </c>
      <c r="C9012">
        <v>40.182400000000001</v>
      </c>
      <c r="D9012">
        <v>116.41419999999999</v>
      </c>
      <c r="E9012" s="1" t="s">
        <v>18</v>
      </c>
      <c r="F9012" t="s">
        <v>18653</v>
      </c>
      <c r="G9012">
        <v>1</v>
      </c>
      <c r="H9012">
        <v>253</v>
      </c>
      <c r="I9012">
        <v>24</v>
      </c>
    </row>
    <row r="9013" spans="1:9" hidden="1" x14ac:dyDescent="0.3">
      <c r="A9013" s="1" t="s">
        <v>215</v>
      </c>
      <c r="B9013" s="1" t="s">
        <v>233</v>
      </c>
      <c r="C9013">
        <v>40.182400000000001</v>
      </c>
      <c r="D9013">
        <v>116.41419999999999</v>
      </c>
      <c r="E9013" s="1" t="s">
        <v>19</v>
      </c>
      <c r="F9013" t="s">
        <v>18654</v>
      </c>
      <c r="G9013">
        <v>1</v>
      </c>
      <c r="H9013">
        <v>274</v>
      </c>
      <c r="I9013">
        <v>31</v>
      </c>
    </row>
    <row r="9014" spans="1:9" hidden="1" x14ac:dyDescent="0.3">
      <c r="A9014" s="1" t="s">
        <v>215</v>
      </c>
      <c r="B9014" s="1" t="s">
        <v>233</v>
      </c>
      <c r="C9014">
        <v>40.182400000000001</v>
      </c>
      <c r="D9014">
        <v>116.41419999999999</v>
      </c>
      <c r="E9014" s="1" t="s">
        <v>20</v>
      </c>
      <c r="F9014" t="s">
        <v>18655</v>
      </c>
      <c r="G9014">
        <v>1</v>
      </c>
      <c r="H9014">
        <v>297</v>
      </c>
      <c r="I9014">
        <v>33</v>
      </c>
    </row>
    <row r="9015" spans="1:9" hidden="1" x14ac:dyDescent="0.3">
      <c r="A9015" s="1" t="s">
        <v>215</v>
      </c>
      <c r="B9015" s="1" t="s">
        <v>233</v>
      </c>
      <c r="C9015">
        <v>40.182400000000001</v>
      </c>
      <c r="D9015">
        <v>116.41419999999999</v>
      </c>
      <c r="E9015" s="1" t="s">
        <v>21</v>
      </c>
      <c r="F9015" t="s">
        <v>18656</v>
      </c>
      <c r="G9015">
        <v>2</v>
      </c>
      <c r="H9015">
        <v>315</v>
      </c>
      <c r="I9015">
        <v>34</v>
      </c>
    </row>
    <row r="9016" spans="1:9" hidden="1" x14ac:dyDescent="0.3">
      <c r="A9016" s="1" t="s">
        <v>215</v>
      </c>
      <c r="B9016" s="1" t="s">
        <v>233</v>
      </c>
      <c r="C9016">
        <v>40.182400000000001</v>
      </c>
      <c r="D9016">
        <v>116.41419999999999</v>
      </c>
      <c r="E9016" s="1" t="s">
        <v>22</v>
      </c>
      <c r="F9016" t="s">
        <v>18657</v>
      </c>
      <c r="G9016">
        <v>2</v>
      </c>
      <c r="H9016">
        <v>326</v>
      </c>
      <c r="I9016">
        <v>37</v>
      </c>
    </row>
    <row r="9017" spans="1:9" hidden="1" x14ac:dyDescent="0.3">
      <c r="A9017" s="1" t="s">
        <v>215</v>
      </c>
      <c r="B9017" s="1" t="s">
        <v>233</v>
      </c>
      <c r="C9017">
        <v>40.182400000000001</v>
      </c>
      <c r="D9017">
        <v>116.41419999999999</v>
      </c>
      <c r="E9017" s="1" t="s">
        <v>23</v>
      </c>
      <c r="F9017" t="s">
        <v>18658</v>
      </c>
      <c r="G9017">
        <v>2</v>
      </c>
      <c r="H9017">
        <v>337</v>
      </c>
      <c r="I9017">
        <v>44</v>
      </c>
    </row>
    <row r="9018" spans="1:9" hidden="1" x14ac:dyDescent="0.3">
      <c r="A9018" s="1" t="s">
        <v>215</v>
      </c>
      <c r="B9018" s="1" t="s">
        <v>233</v>
      </c>
      <c r="C9018">
        <v>40.182400000000001</v>
      </c>
      <c r="D9018">
        <v>116.41419999999999</v>
      </c>
      <c r="E9018" s="1" t="s">
        <v>24</v>
      </c>
      <c r="F9018" t="s">
        <v>18659</v>
      </c>
      <c r="G9018">
        <v>3</v>
      </c>
      <c r="H9018">
        <v>342</v>
      </c>
      <c r="I9018">
        <v>48</v>
      </c>
    </row>
    <row r="9019" spans="1:9" hidden="1" x14ac:dyDescent="0.3">
      <c r="A9019" s="1" t="s">
        <v>215</v>
      </c>
      <c r="B9019" s="1" t="s">
        <v>233</v>
      </c>
      <c r="C9019">
        <v>40.182400000000001</v>
      </c>
      <c r="D9019">
        <v>116.41419999999999</v>
      </c>
      <c r="E9019" s="1" t="s">
        <v>25</v>
      </c>
      <c r="F9019" t="s">
        <v>18660</v>
      </c>
      <c r="G9019">
        <v>3</v>
      </c>
      <c r="H9019">
        <v>352</v>
      </c>
      <c r="I9019">
        <v>56</v>
      </c>
    </row>
    <row r="9020" spans="1:9" hidden="1" x14ac:dyDescent="0.3">
      <c r="A9020" s="1" t="s">
        <v>215</v>
      </c>
      <c r="B9020" s="1" t="s">
        <v>233</v>
      </c>
      <c r="C9020">
        <v>40.182400000000001</v>
      </c>
      <c r="D9020">
        <v>116.41419999999999</v>
      </c>
      <c r="E9020" s="1" t="s">
        <v>26</v>
      </c>
      <c r="F9020" t="s">
        <v>18661</v>
      </c>
      <c r="G9020">
        <v>3</v>
      </c>
      <c r="H9020">
        <v>366</v>
      </c>
      <c r="I9020">
        <v>69</v>
      </c>
    </row>
    <row r="9021" spans="1:9" hidden="1" x14ac:dyDescent="0.3">
      <c r="A9021" s="1" t="s">
        <v>215</v>
      </c>
      <c r="B9021" s="1" t="s">
        <v>233</v>
      </c>
      <c r="C9021">
        <v>40.182400000000001</v>
      </c>
      <c r="D9021">
        <v>116.41419999999999</v>
      </c>
      <c r="E9021" s="1" t="s">
        <v>27</v>
      </c>
      <c r="F9021" t="s">
        <v>18662</v>
      </c>
      <c r="G9021">
        <v>3</v>
      </c>
      <c r="H9021">
        <v>372</v>
      </c>
      <c r="I9021">
        <v>80</v>
      </c>
    </row>
    <row r="9022" spans="1:9" hidden="1" x14ac:dyDescent="0.3">
      <c r="A9022" s="1" t="s">
        <v>215</v>
      </c>
      <c r="B9022" s="1" t="s">
        <v>233</v>
      </c>
      <c r="C9022">
        <v>40.182400000000001</v>
      </c>
      <c r="D9022">
        <v>116.41419999999999</v>
      </c>
      <c r="E9022" s="1" t="s">
        <v>28</v>
      </c>
      <c r="F9022" t="s">
        <v>18663</v>
      </c>
      <c r="G9022">
        <v>4</v>
      </c>
      <c r="H9022">
        <v>375</v>
      </c>
      <c r="I9022">
        <v>98</v>
      </c>
    </row>
    <row r="9023" spans="1:9" hidden="1" x14ac:dyDescent="0.3">
      <c r="A9023" s="1" t="s">
        <v>215</v>
      </c>
      <c r="B9023" s="1" t="s">
        <v>233</v>
      </c>
      <c r="C9023">
        <v>40.182400000000001</v>
      </c>
      <c r="D9023">
        <v>116.41419999999999</v>
      </c>
      <c r="E9023" s="1" t="s">
        <v>29</v>
      </c>
      <c r="F9023" t="s">
        <v>18664</v>
      </c>
      <c r="G9023">
        <v>4</v>
      </c>
      <c r="H9023">
        <v>380</v>
      </c>
      <c r="I9023">
        <v>108</v>
      </c>
    </row>
    <row r="9024" spans="1:9" hidden="1" x14ac:dyDescent="0.3">
      <c r="A9024" s="1" t="s">
        <v>215</v>
      </c>
      <c r="B9024" s="1" t="s">
        <v>233</v>
      </c>
      <c r="C9024">
        <v>40.182400000000001</v>
      </c>
      <c r="D9024">
        <v>116.41419999999999</v>
      </c>
      <c r="E9024" s="1" t="s">
        <v>30</v>
      </c>
      <c r="F9024" t="s">
        <v>18665</v>
      </c>
      <c r="G9024">
        <v>4</v>
      </c>
      <c r="H9024">
        <v>381</v>
      </c>
      <c r="I9024">
        <v>114</v>
      </c>
    </row>
    <row r="9025" spans="1:9" hidden="1" x14ac:dyDescent="0.3">
      <c r="A9025" s="1" t="s">
        <v>215</v>
      </c>
      <c r="B9025" s="1" t="s">
        <v>233</v>
      </c>
      <c r="C9025">
        <v>40.182400000000001</v>
      </c>
      <c r="D9025">
        <v>116.41419999999999</v>
      </c>
      <c r="E9025" s="1" t="s">
        <v>31</v>
      </c>
      <c r="F9025" t="s">
        <v>18666</v>
      </c>
      <c r="G9025">
        <v>4</v>
      </c>
      <c r="H9025">
        <v>387</v>
      </c>
      <c r="I9025">
        <v>122</v>
      </c>
    </row>
    <row r="9026" spans="1:9" hidden="1" x14ac:dyDescent="0.3">
      <c r="A9026" s="1" t="s">
        <v>215</v>
      </c>
      <c r="B9026" s="1" t="s">
        <v>233</v>
      </c>
      <c r="C9026">
        <v>40.182400000000001</v>
      </c>
      <c r="D9026">
        <v>116.41419999999999</v>
      </c>
      <c r="E9026" s="1" t="s">
        <v>32</v>
      </c>
      <c r="F9026" t="s">
        <v>18667</v>
      </c>
      <c r="G9026">
        <v>4</v>
      </c>
      <c r="H9026">
        <v>393</v>
      </c>
      <c r="I9026">
        <v>145</v>
      </c>
    </row>
    <row r="9027" spans="1:9" hidden="1" x14ac:dyDescent="0.3">
      <c r="A9027" s="1" t="s">
        <v>215</v>
      </c>
      <c r="B9027" s="1" t="s">
        <v>233</v>
      </c>
      <c r="C9027">
        <v>40.182400000000001</v>
      </c>
      <c r="D9027">
        <v>116.41419999999999</v>
      </c>
      <c r="E9027" s="1" t="s">
        <v>33</v>
      </c>
      <c r="F9027" t="s">
        <v>18668</v>
      </c>
      <c r="G9027">
        <v>4</v>
      </c>
      <c r="H9027">
        <v>395</v>
      </c>
      <c r="I9027">
        <v>153</v>
      </c>
    </row>
    <row r="9028" spans="1:9" hidden="1" x14ac:dyDescent="0.3">
      <c r="A9028" s="1" t="s">
        <v>215</v>
      </c>
      <c r="B9028" s="1" t="s">
        <v>233</v>
      </c>
      <c r="C9028">
        <v>40.182400000000001</v>
      </c>
      <c r="D9028">
        <v>116.41419999999999</v>
      </c>
      <c r="E9028" s="1" t="s">
        <v>34</v>
      </c>
      <c r="F9028" t="s">
        <v>18669</v>
      </c>
      <c r="G9028">
        <v>4</v>
      </c>
      <c r="H9028">
        <v>396</v>
      </c>
      <c r="I9028">
        <v>169</v>
      </c>
    </row>
    <row r="9029" spans="1:9" hidden="1" x14ac:dyDescent="0.3">
      <c r="A9029" s="1" t="s">
        <v>215</v>
      </c>
      <c r="B9029" s="1" t="s">
        <v>233</v>
      </c>
      <c r="C9029">
        <v>40.182400000000001</v>
      </c>
      <c r="D9029">
        <v>116.41419999999999</v>
      </c>
      <c r="E9029" s="1" t="s">
        <v>35</v>
      </c>
      <c r="F9029" t="s">
        <v>18670</v>
      </c>
      <c r="G9029">
        <v>4</v>
      </c>
      <c r="H9029">
        <v>399</v>
      </c>
      <c r="I9029">
        <v>178</v>
      </c>
    </row>
    <row r="9030" spans="1:9" hidden="1" x14ac:dyDescent="0.3">
      <c r="A9030" s="1" t="s">
        <v>215</v>
      </c>
      <c r="B9030" s="1" t="s">
        <v>233</v>
      </c>
      <c r="C9030">
        <v>40.182400000000001</v>
      </c>
      <c r="D9030">
        <v>116.41419999999999</v>
      </c>
      <c r="E9030" s="1" t="s">
        <v>36</v>
      </c>
      <c r="F9030" t="s">
        <v>18671</v>
      </c>
      <c r="G9030">
        <v>4</v>
      </c>
      <c r="H9030">
        <v>399</v>
      </c>
      <c r="I9030">
        <v>189</v>
      </c>
    </row>
    <row r="9031" spans="1:9" hidden="1" x14ac:dyDescent="0.3">
      <c r="A9031" s="1" t="s">
        <v>215</v>
      </c>
      <c r="B9031" s="1" t="s">
        <v>233</v>
      </c>
      <c r="C9031">
        <v>40.182400000000001</v>
      </c>
      <c r="D9031">
        <v>116.41419999999999</v>
      </c>
      <c r="E9031" s="1" t="s">
        <v>37</v>
      </c>
      <c r="F9031" t="s">
        <v>18672</v>
      </c>
      <c r="G9031">
        <v>4</v>
      </c>
      <c r="H9031">
        <v>399</v>
      </c>
      <c r="I9031">
        <v>198</v>
      </c>
    </row>
    <row r="9032" spans="1:9" hidden="1" x14ac:dyDescent="0.3">
      <c r="A9032" s="1" t="s">
        <v>215</v>
      </c>
      <c r="B9032" s="1" t="s">
        <v>233</v>
      </c>
      <c r="C9032">
        <v>40.182400000000001</v>
      </c>
      <c r="D9032">
        <v>116.41419999999999</v>
      </c>
      <c r="E9032" s="1" t="s">
        <v>38</v>
      </c>
      <c r="F9032" t="s">
        <v>18673</v>
      </c>
      <c r="G9032">
        <v>4</v>
      </c>
      <c r="H9032">
        <v>400</v>
      </c>
      <c r="I9032">
        <v>215</v>
      </c>
    </row>
    <row r="9033" spans="1:9" hidden="1" x14ac:dyDescent="0.3">
      <c r="A9033" s="1" t="s">
        <v>215</v>
      </c>
      <c r="B9033" s="1" t="s">
        <v>233</v>
      </c>
      <c r="C9033">
        <v>40.182400000000001</v>
      </c>
      <c r="D9033">
        <v>116.41419999999999</v>
      </c>
      <c r="E9033" s="1" t="s">
        <v>39</v>
      </c>
      <c r="F9033" t="s">
        <v>18674</v>
      </c>
      <c r="G9033">
        <v>4</v>
      </c>
      <c r="H9033">
        <v>400</v>
      </c>
      <c r="I9033">
        <v>235</v>
      </c>
    </row>
    <row r="9034" spans="1:9" hidden="1" x14ac:dyDescent="0.3">
      <c r="A9034" s="1" t="s">
        <v>215</v>
      </c>
      <c r="B9034" s="1" t="s">
        <v>233</v>
      </c>
      <c r="C9034">
        <v>40.182400000000001</v>
      </c>
      <c r="D9034">
        <v>116.41419999999999</v>
      </c>
      <c r="E9034" s="1" t="s">
        <v>40</v>
      </c>
      <c r="F9034" t="s">
        <v>18675</v>
      </c>
      <c r="G9034">
        <v>5</v>
      </c>
      <c r="H9034">
        <v>410</v>
      </c>
      <c r="I9034">
        <v>248</v>
      </c>
    </row>
    <row r="9035" spans="1:9" hidden="1" x14ac:dyDescent="0.3">
      <c r="A9035" s="1" t="s">
        <v>215</v>
      </c>
      <c r="B9035" s="1" t="s">
        <v>233</v>
      </c>
      <c r="C9035">
        <v>40.182400000000001</v>
      </c>
      <c r="D9035">
        <v>116.41419999999999</v>
      </c>
      <c r="E9035" s="1" t="s">
        <v>41</v>
      </c>
      <c r="F9035" t="s">
        <v>18676</v>
      </c>
      <c r="G9035">
        <v>7</v>
      </c>
      <c r="H9035">
        <v>410</v>
      </c>
      <c r="I9035">
        <v>257</v>
      </c>
    </row>
    <row r="9036" spans="1:9" hidden="1" x14ac:dyDescent="0.3">
      <c r="A9036" s="1" t="s">
        <v>215</v>
      </c>
      <c r="B9036" s="1" t="s">
        <v>233</v>
      </c>
      <c r="C9036">
        <v>40.182400000000001</v>
      </c>
      <c r="D9036">
        <v>116.41419999999999</v>
      </c>
      <c r="E9036" s="1" t="s">
        <v>42</v>
      </c>
      <c r="F9036" t="s">
        <v>18677</v>
      </c>
      <c r="G9036">
        <v>8</v>
      </c>
      <c r="H9036">
        <v>411</v>
      </c>
      <c r="I9036">
        <v>271</v>
      </c>
    </row>
    <row r="9037" spans="1:9" hidden="1" x14ac:dyDescent="0.3">
      <c r="A9037" s="1" t="s">
        <v>215</v>
      </c>
      <c r="B9037" s="1" t="s">
        <v>233</v>
      </c>
      <c r="C9037">
        <v>40.182400000000001</v>
      </c>
      <c r="D9037">
        <v>116.41419999999999</v>
      </c>
      <c r="E9037" s="1" t="s">
        <v>43</v>
      </c>
      <c r="F9037" t="s">
        <v>18678</v>
      </c>
      <c r="G9037">
        <v>8</v>
      </c>
      <c r="H9037">
        <v>413</v>
      </c>
      <c r="I9037">
        <v>276</v>
      </c>
    </row>
    <row r="9038" spans="1:9" hidden="1" x14ac:dyDescent="0.3">
      <c r="A9038" s="1" t="s">
        <v>215</v>
      </c>
      <c r="B9038" s="1" t="s">
        <v>233</v>
      </c>
      <c r="C9038">
        <v>40.182400000000001</v>
      </c>
      <c r="D9038">
        <v>116.41419999999999</v>
      </c>
      <c r="E9038" s="1" t="s">
        <v>44</v>
      </c>
      <c r="F9038" t="s">
        <v>18679</v>
      </c>
      <c r="G9038">
        <v>8</v>
      </c>
      <c r="H9038">
        <v>414</v>
      </c>
      <c r="I9038">
        <v>282</v>
      </c>
    </row>
    <row r="9039" spans="1:9" hidden="1" x14ac:dyDescent="0.3">
      <c r="A9039" s="1" t="s">
        <v>215</v>
      </c>
      <c r="B9039" s="1" t="s">
        <v>233</v>
      </c>
      <c r="C9039">
        <v>40.182400000000001</v>
      </c>
      <c r="D9039">
        <v>116.41419999999999</v>
      </c>
      <c r="E9039" s="1" t="s">
        <v>45</v>
      </c>
      <c r="F9039" t="s">
        <v>18680</v>
      </c>
      <c r="G9039">
        <v>8</v>
      </c>
      <c r="H9039">
        <v>414</v>
      </c>
      <c r="I9039">
        <v>288</v>
      </c>
    </row>
    <row r="9040" spans="1:9" hidden="1" x14ac:dyDescent="0.3">
      <c r="A9040" s="1" t="s">
        <v>215</v>
      </c>
      <c r="B9040" s="1" t="s">
        <v>233</v>
      </c>
      <c r="C9040">
        <v>40.182400000000001</v>
      </c>
      <c r="D9040">
        <v>116.41419999999999</v>
      </c>
      <c r="E9040" s="1" t="s">
        <v>46</v>
      </c>
      <c r="F9040" t="s">
        <v>18681</v>
      </c>
      <c r="G9040">
        <v>8</v>
      </c>
      <c r="H9040">
        <v>418</v>
      </c>
      <c r="I9040">
        <v>297</v>
      </c>
    </row>
    <row r="9041" spans="1:9" hidden="1" x14ac:dyDescent="0.3">
      <c r="A9041" s="1" t="s">
        <v>215</v>
      </c>
      <c r="B9041" s="1" t="s">
        <v>233</v>
      </c>
      <c r="C9041">
        <v>40.182400000000001</v>
      </c>
      <c r="D9041">
        <v>116.41419999999999</v>
      </c>
      <c r="E9041" s="1" t="s">
        <v>47</v>
      </c>
      <c r="F9041" t="s">
        <v>18682</v>
      </c>
      <c r="G9041">
        <v>8</v>
      </c>
      <c r="H9041">
        <v>418</v>
      </c>
      <c r="I9041">
        <v>297</v>
      </c>
    </row>
    <row r="9042" spans="1:9" hidden="1" x14ac:dyDescent="0.3">
      <c r="A9042" s="1" t="s">
        <v>215</v>
      </c>
      <c r="B9042" s="1" t="s">
        <v>233</v>
      </c>
      <c r="C9042">
        <v>40.182400000000001</v>
      </c>
      <c r="D9042">
        <v>116.41419999999999</v>
      </c>
      <c r="E9042" s="1" t="s">
        <v>48</v>
      </c>
      <c r="F9042" t="s">
        <v>18683</v>
      </c>
      <c r="G9042">
        <v>8</v>
      </c>
      <c r="H9042">
        <v>422</v>
      </c>
      <c r="I9042">
        <v>299</v>
      </c>
    </row>
    <row r="9043" spans="1:9" hidden="1" x14ac:dyDescent="0.3">
      <c r="A9043" s="1" t="s">
        <v>215</v>
      </c>
      <c r="B9043" s="1" t="s">
        <v>233</v>
      </c>
      <c r="C9043">
        <v>40.182400000000001</v>
      </c>
      <c r="D9043">
        <v>116.41419999999999</v>
      </c>
      <c r="E9043" s="1" t="s">
        <v>49</v>
      </c>
      <c r="F9043" t="s">
        <v>18684</v>
      </c>
      <c r="G9043">
        <v>8</v>
      </c>
      <c r="H9043">
        <v>426</v>
      </c>
      <c r="I9043">
        <v>303</v>
      </c>
    </row>
    <row r="9044" spans="1:9" hidden="1" x14ac:dyDescent="0.3">
      <c r="A9044" s="1" t="s">
        <v>215</v>
      </c>
      <c r="B9044" s="1" t="s">
        <v>233</v>
      </c>
      <c r="C9044">
        <v>40.182400000000001</v>
      </c>
      <c r="D9044">
        <v>116.41419999999999</v>
      </c>
      <c r="E9044" s="1" t="s">
        <v>50</v>
      </c>
      <c r="F9044" t="s">
        <v>18685</v>
      </c>
      <c r="G9044">
        <v>8</v>
      </c>
      <c r="H9044">
        <v>428</v>
      </c>
      <c r="I9044">
        <v>308</v>
      </c>
    </row>
    <row r="9045" spans="1:9" hidden="1" x14ac:dyDescent="0.3">
      <c r="A9045" s="1" t="s">
        <v>215</v>
      </c>
      <c r="B9045" s="1" t="s">
        <v>233</v>
      </c>
      <c r="C9045">
        <v>40.182400000000001</v>
      </c>
      <c r="D9045">
        <v>116.41419999999999</v>
      </c>
      <c r="E9045" s="1" t="s">
        <v>51</v>
      </c>
      <c r="F9045" t="s">
        <v>18686</v>
      </c>
      <c r="G9045">
        <v>8</v>
      </c>
      <c r="H9045">
        <v>428</v>
      </c>
      <c r="I9045">
        <v>315</v>
      </c>
    </row>
    <row r="9046" spans="1:9" hidden="1" x14ac:dyDescent="0.3">
      <c r="A9046" s="1" t="s">
        <v>215</v>
      </c>
      <c r="B9046" s="1" t="s">
        <v>233</v>
      </c>
      <c r="C9046">
        <v>40.182400000000001</v>
      </c>
      <c r="D9046">
        <v>116.41419999999999</v>
      </c>
      <c r="E9046" s="1" t="s">
        <v>52</v>
      </c>
      <c r="F9046" t="s">
        <v>18687</v>
      </c>
      <c r="G9046">
        <v>8</v>
      </c>
      <c r="H9046">
        <v>429</v>
      </c>
      <c r="I9046">
        <v>320</v>
      </c>
    </row>
    <row r="9047" spans="1:9" hidden="1" x14ac:dyDescent="0.3">
      <c r="A9047" s="1" t="s">
        <v>215</v>
      </c>
      <c r="B9047" s="1" t="s">
        <v>233</v>
      </c>
      <c r="C9047">
        <v>40.182400000000001</v>
      </c>
      <c r="D9047">
        <v>116.41419999999999</v>
      </c>
      <c r="E9047" s="1" t="s">
        <v>53</v>
      </c>
      <c r="F9047" t="s">
        <v>18688</v>
      </c>
      <c r="G9047">
        <v>8</v>
      </c>
      <c r="H9047">
        <v>435</v>
      </c>
      <c r="I9047">
        <v>326</v>
      </c>
    </row>
    <row r="9048" spans="1:9" hidden="1" x14ac:dyDescent="0.3">
      <c r="A9048" s="1" t="s">
        <v>215</v>
      </c>
      <c r="B9048" s="1" t="s">
        <v>233</v>
      </c>
      <c r="C9048">
        <v>40.182400000000001</v>
      </c>
      <c r="D9048">
        <v>116.41419999999999</v>
      </c>
      <c r="E9048" s="1" t="s">
        <v>54</v>
      </c>
      <c r="F9048" t="s">
        <v>18689</v>
      </c>
      <c r="G9048">
        <v>8</v>
      </c>
      <c r="H9048">
        <v>435</v>
      </c>
      <c r="I9048">
        <v>334</v>
      </c>
    </row>
    <row r="9049" spans="1:9" hidden="1" x14ac:dyDescent="0.3">
      <c r="A9049" s="1" t="s">
        <v>215</v>
      </c>
      <c r="B9049" s="1" t="s">
        <v>233</v>
      </c>
      <c r="C9049">
        <v>40.182400000000001</v>
      </c>
      <c r="D9049">
        <v>116.41419999999999</v>
      </c>
      <c r="E9049" s="1" t="s">
        <v>21548</v>
      </c>
      <c r="F9049" t="s">
        <v>21722</v>
      </c>
      <c r="G9049">
        <v>8</v>
      </c>
      <c r="H9049">
        <v>436</v>
      </c>
      <c r="I9049">
        <v>342</v>
      </c>
    </row>
    <row r="9050" spans="1:9" hidden="1" x14ac:dyDescent="0.3">
      <c r="A9050" s="1" t="s">
        <v>215</v>
      </c>
      <c r="B9050" s="1" t="s">
        <v>234</v>
      </c>
      <c r="C9050">
        <v>31.202000000000002</v>
      </c>
      <c r="D9050">
        <v>121.4491</v>
      </c>
      <c r="E9050" s="1" t="s">
        <v>4</v>
      </c>
      <c r="F9050" t="s">
        <v>18690</v>
      </c>
      <c r="G9050">
        <v>0</v>
      </c>
      <c r="H9050">
        <v>9</v>
      </c>
      <c r="I9050">
        <v>0</v>
      </c>
    </row>
    <row r="9051" spans="1:9" hidden="1" x14ac:dyDescent="0.3">
      <c r="A9051" s="1" t="s">
        <v>215</v>
      </c>
      <c r="B9051" s="1" t="s">
        <v>234</v>
      </c>
      <c r="C9051">
        <v>31.202000000000002</v>
      </c>
      <c r="D9051">
        <v>121.4491</v>
      </c>
      <c r="E9051" s="1" t="s">
        <v>5</v>
      </c>
      <c r="F9051" t="s">
        <v>18691</v>
      </c>
      <c r="G9051">
        <v>0</v>
      </c>
      <c r="H9051">
        <v>16</v>
      </c>
      <c r="I9051">
        <v>0</v>
      </c>
    </row>
    <row r="9052" spans="1:9" hidden="1" x14ac:dyDescent="0.3">
      <c r="A9052" s="1" t="s">
        <v>215</v>
      </c>
      <c r="B9052" s="1" t="s">
        <v>234</v>
      </c>
      <c r="C9052">
        <v>31.202000000000002</v>
      </c>
      <c r="D9052">
        <v>121.4491</v>
      </c>
      <c r="E9052" s="1" t="s">
        <v>6</v>
      </c>
      <c r="F9052" t="s">
        <v>18692</v>
      </c>
      <c r="G9052">
        <v>0</v>
      </c>
      <c r="H9052">
        <v>20</v>
      </c>
      <c r="I9052">
        <v>1</v>
      </c>
    </row>
    <row r="9053" spans="1:9" hidden="1" x14ac:dyDescent="0.3">
      <c r="A9053" s="1" t="s">
        <v>215</v>
      </c>
      <c r="B9053" s="1" t="s">
        <v>234</v>
      </c>
      <c r="C9053">
        <v>31.202000000000002</v>
      </c>
      <c r="D9053">
        <v>121.4491</v>
      </c>
      <c r="E9053" s="1" t="s">
        <v>7</v>
      </c>
      <c r="F9053" t="s">
        <v>18693</v>
      </c>
      <c r="G9053">
        <v>0</v>
      </c>
      <c r="H9053">
        <v>33</v>
      </c>
      <c r="I9053">
        <v>1</v>
      </c>
    </row>
    <row r="9054" spans="1:9" hidden="1" x14ac:dyDescent="0.3">
      <c r="A9054" s="1" t="s">
        <v>215</v>
      </c>
      <c r="B9054" s="1" t="s">
        <v>234</v>
      </c>
      <c r="C9054">
        <v>31.202000000000002</v>
      </c>
      <c r="D9054">
        <v>121.4491</v>
      </c>
      <c r="E9054" s="1" t="s">
        <v>8</v>
      </c>
      <c r="F9054" t="s">
        <v>18694</v>
      </c>
      <c r="G9054">
        <v>1</v>
      </c>
      <c r="H9054">
        <v>40</v>
      </c>
      <c r="I9054">
        <v>1</v>
      </c>
    </row>
    <row r="9055" spans="1:9" hidden="1" x14ac:dyDescent="0.3">
      <c r="A9055" s="1" t="s">
        <v>215</v>
      </c>
      <c r="B9055" s="1" t="s">
        <v>234</v>
      </c>
      <c r="C9055">
        <v>31.202000000000002</v>
      </c>
      <c r="D9055">
        <v>121.4491</v>
      </c>
      <c r="E9055" s="1" t="s">
        <v>9</v>
      </c>
      <c r="F9055" t="s">
        <v>18695</v>
      </c>
      <c r="G9055">
        <v>1</v>
      </c>
      <c r="H9055">
        <v>53</v>
      </c>
      <c r="I9055">
        <v>3</v>
      </c>
    </row>
    <row r="9056" spans="1:9" hidden="1" x14ac:dyDescent="0.3">
      <c r="A9056" s="1" t="s">
        <v>215</v>
      </c>
      <c r="B9056" s="1" t="s">
        <v>234</v>
      </c>
      <c r="C9056">
        <v>31.202000000000002</v>
      </c>
      <c r="D9056">
        <v>121.4491</v>
      </c>
      <c r="E9056" s="1" t="s">
        <v>10</v>
      </c>
      <c r="F9056" t="s">
        <v>18696</v>
      </c>
      <c r="G9056">
        <v>1</v>
      </c>
      <c r="H9056">
        <v>66</v>
      </c>
      <c r="I9056">
        <v>4</v>
      </c>
    </row>
    <row r="9057" spans="1:9" hidden="1" x14ac:dyDescent="0.3">
      <c r="A9057" s="1" t="s">
        <v>215</v>
      </c>
      <c r="B9057" s="1" t="s">
        <v>234</v>
      </c>
      <c r="C9057">
        <v>31.202000000000002</v>
      </c>
      <c r="D9057">
        <v>121.4491</v>
      </c>
      <c r="E9057" s="1" t="s">
        <v>11</v>
      </c>
      <c r="F9057" t="s">
        <v>18697</v>
      </c>
      <c r="G9057">
        <v>1</v>
      </c>
      <c r="H9057">
        <v>96</v>
      </c>
      <c r="I9057">
        <v>5</v>
      </c>
    </row>
    <row r="9058" spans="1:9" hidden="1" x14ac:dyDescent="0.3">
      <c r="A9058" s="1" t="s">
        <v>215</v>
      </c>
      <c r="B9058" s="1" t="s">
        <v>234</v>
      </c>
      <c r="C9058">
        <v>31.202000000000002</v>
      </c>
      <c r="D9058">
        <v>121.4491</v>
      </c>
      <c r="E9058" s="1" t="s">
        <v>12</v>
      </c>
      <c r="F9058" t="s">
        <v>18698</v>
      </c>
      <c r="G9058">
        <v>1</v>
      </c>
      <c r="H9058">
        <v>112</v>
      </c>
      <c r="I9058">
        <v>5</v>
      </c>
    </row>
    <row r="9059" spans="1:9" hidden="1" x14ac:dyDescent="0.3">
      <c r="A9059" s="1" t="s">
        <v>215</v>
      </c>
      <c r="B9059" s="1" t="s">
        <v>234</v>
      </c>
      <c r="C9059">
        <v>31.202000000000002</v>
      </c>
      <c r="D9059">
        <v>121.4491</v>
      </c>
      <c r="E9059" s="1" t="s">
        <v>13</v>
      </c>
      <c r="F9059" t="s">
        <v>18699</v>
      </c>
      <c r="G9059">
        <v>1</v>
      </c>
      <c r="H9059">
        <v>135</v>
      </c>
      <c r="I9059">
        <v>9</v>
      </c>
    </row>
    <row r="9060" spans="1:9" hidden="1" x14ac:dyDescent="0.3">
      <c r="A9060" s="1" t="s">
        <v>215</v>
      </c>
      <c r="B9060" s="1" t="s">
        <v>234</v>
      </c>
      <c r="C9060">
        <v>31.202000000000002</v>
      </c>
      <c r="D9060">
        <v>121.4491</v>
      </c>
      <c r="E9060" s="1" t="s">
        <v>14</v>
      </c>
      <c r="F9060" t="s">
        <v>18700</v>
      </c>
      <c r="G9060">
        <v>1</v>
      </c>
      <c r="H9060">
        <v>169</v>
      </c>
      <c r="I9060">
        <v>10</v>
      </c>
    </row>
    <row r="9061" spans="1:9" hidden="1" x14ac:dyDescent="0.3">
      <c r="A9061" s="1" t="s">
        <v>215</v>
      </c>
      <c r="B9061" s="1" t="s">
        <v>234</v>
      </c>
      <c r="C9061">
        <v>31.202000000000002</v>
      </c>
      <c r="D9061">
        <v>121.4491</v>
      </c>
      <c r="E9061" s="1" t="s">
        <v>15</v>
      </c>
      <c r="F9061" t="s">
        <v>18701</v>
      </c>
      <c r="G9061">
        <v>1</v>
      </c>
      <c r="H9061">
        <v>182</v>
      </c>
      <c r="I9061">
        <v>10</v>
      </c>
    </row>
    <row r="9062" spans="1:9" hidden="1" x14ac:dyDescent="0.3">
      <c r="A9062" s="1" t="s">
        <v>215</v>
      </c>
      <c r="B9062" s="1" t="s">
        <v>234</v>
      </c>
      <c r="C9062">
        <v>31.202000000000002</v>
      </c>
      <c r="D9062">
        <v>121.4491</v>
      </c>
      <c r="E9062" s="1" t="s">
        <v>16</v>
      </c>
      <c r="F9062" t="s">
        <v>18702</v>
      </c>
      <c r="G9062">
        <v>1</v>
      </c>
      <c r="H9062">
        <v>203</v>
      </c>
      <c r="I9062">
        <v>10</v>
      </c>
    </row>
    <row r="9063" spans="1:9" hidden="1" x14ac:dyDescent="0.3">
      <c r="A9063" s="1" t="s">
        <v>215</v>
      </c>
      <c r="B9063" s="1" t="s">
        <v>234</v>
      </c>
      <c r="C9063">
        <v>31.202000000000002</v>
      </c>
      <c r="D9063">
        <v>121.4491</v>
      </c>
      <c r="E9063" s="1" t="s">
        <v>17</v>
      </c>
      <c r="F9063" t="s">
        <v>18703</v>
      </c>
      <c r="G9063">
        <v>1</v>
      </c>
      <c r="H9063">
        <v>219</v>
      </c>
      <c r="I9063">
        <v>12</v>
      </c>
    </row>
    <row r="9064" spans="1:9" hidden="1" x14ac:dyDescent="0.3">
      <c r="A9064" s="1" t="s">
        <v>215</v>
      </c>
      <c r="B9064" s="1" t="s">
        <v>234</v>
      </c>
      <c r="C9064">
        <v>31.202000000000002</v>
      </c>
      <c r="D9064">
        <v>121.4491</v>
      </c>
      <c r="E9064" s="1" t="s">
        <v>18</v>
      </c>
      <c r="F9064" t="s">
        <v>18704</v>
      </c>
      <c r="G9064">
        <v>1</v>
      </c>
      <c r="H9064">
        <v>243</v>
      </c>
      <c r="I9064">
        <v>15</v>
      </c>
    </row>
    <row r="9065" spans="1:9" hidden="1" x14ac:dyDescent="0.3">
      <c r="A9065" s="1" t="s">
        <v>215</v>
      </c>
      <c r="B9065" s="1" t="s">
        <v>234</v>
      </c>
      <c r="C9065">
        <v>31.202000000000002</v>
      </c>
      <c r="D9065">
        <v>121.4491</v>
      </c>
      <c r="E9065" s="1" t="s">
        <v>19</v>
      </c>
      <c r="F9065" t="s">
        <v>18705</v>
      </c>
      <c r="G9065">
        <v>1</v>
      </c>
      <c r="H9065">
        <v>257</v>
      </c>
      <c r="I9065">
        <v>25</v>
      </c>
    </row>
    <row r="9066" spans="1:9" hidden="1" x14ac:dyDescent="0.3">
      <c r="A9066" s="1" t="s">
        <v>215</v>
      </c>
      <c r="B9066" s="1" t="s">
        <v>234</v>
      </c>
      <c r="C9066">
        <v>31.202000000000002</v>
      </c>
      <c r="D9066">
        <v>121.4491</v>
      </c>
      <c r="E9066" s="1" t="s">
        <v>20</v>
      </c>
      <c r="F9066" t="s">
        <v>18706</v>
      </c>
      <c r="G9066">
        <v>1</v>
      </c>
      <c r="H9066">
        <v>277</v>
      </c>
      <c r="I9066">
        <v>30</v>
      </c>
    </row>
    <row r="9067" spans="1:9" hidden="1" x14ac:dyDescent="0.3">
      <c r="A9067" s="1" t="s">
        <v>215</v>
      </c>
      <c r="B9067" s="1" t="s">
        <v>234</v>
      </c>
      <c r="C9067">
        <v>31.202000000000002</v>
      </c>
      <c r="D9067">
        <v>121.4491</v>
      </c>
      <c r="E9067" s="1" t="s">
        <v>21</v>
      </c>
      <c r="F9067" t="s">
        <v>18707</v>
      </c>
      <c r="G9067">
        <v>1</v>
      </c>
      <c r="H9067">
        <v>286</v>
      </c>
      <c r="I9067">
        <v>41</v>
      </c>
    </row>
    <row r="9068" spans="1:9" hidden="1" x14ac:dyDescent="0.3">
      <c r="A9068" s="1" t="s">
        <v>215</v>
      </c>
      <c r="B9068" s="1" t="s">
        <v>234</v>
      </c>
      <c r="C9068">
        <v>31.202000000000002</v>
      </c>
      <c r="D9068">
        <v>121.4491</v>
      </c>
      <c r="E9068" s="1" t="s">
        <v>22</v>
      </c>
      <c r="F9068" t="s">
        <v>18708</v>
      </c>
      <c r="G9068">
        <v>1</v>
      </c>
      <c r="H9068">
        <v>293</v>
      </c>
      <c r="I9068">
        <v>44</v>
      </c>
    </row>
    <row r="9069" spans="1:9" hidden="1" x14ac:dyDescent="0.3">
      <c r="A9069" s="1" t="s">
        <v>215</v>
      </c>
      <c r="B9069" s="1" t="s">
        <v>234</v>
      </c>
      <c r="C9069">
        <v>31.202000000000002</v>
      </c>
      <c r="D9069">
        <v>121.4491</v>
      </c>
      <c r="E9069" s="1" t="s">
        <v>23</v>
      </c>
      <c r="F9069" t="s">
        <v>18709</v>
      </c>
      <c r="G9069">
        <v>1</v>
      </c>
      <c r="H9069">
        <v>299</v>
      </c>
      <c r="I9069">
        <v>48</v>
      </c>
    </row>
    <row r="9070" spans="1:9" hidden="1" x14ac:dyDescent="0.3">
      <c r="A9070" s="1" t="s">
        <v>215</v>
      </c>
      <c r="B9070" s="1" t="s">
        <v>234</v>
      </c>
      <c r="C9070">
        <v>31.202000000000002</v>
      </c>
      <c r="D9070">
        <v>121.4491</v>
      </c>
      <c r="E9070" s="1" t="s">
        <v>24</v>
      </c>
      <c r="F9070" t="s">
        <v>18710</v>
      </c>
      <c r="G9070">
        <v>1</v>
      </c>
      <c r="H9070">
        <v>303</v>
      </c>
      <c r="I9070">
        <v>52</v>
      </c>
    </row>
    <row r="9071" spans="1:9" hidden="1" x14ac:dyDescent="0.3">
      <c r="A9071" s="1" t="s">
        <v>215</v>
      </c>
      <c r="B9071" s="1" t="s">
        <v>234</v>
      </c>
      <c r="C9071">
        <v>31.202000000000002</v>
      </c>
      <c r="D9071">
        <v>121.4491</v>
      </c>
      <c r="E9071" s="1" t="s">
        <v>25</v>
      </c>
      <c r="F9071" t="s">
        <v>18711</v>
      </c>
      <c r="G9071">
        <v>1</v>
      </c>
      <c r="H9071">
        <v>311</v>
      </c>
      <c r="I9071">
        <v>57</v>
      </c>
    </row>
    <row r="9072" spans="1:9" hidden="1" x14ac:dyDescent="0.3">
      <c r="A9072" s="1" t="s">
        <v>215</v>
      </c>
      <c r="B9072" s="1" t="s">
        <v>234</v>
      </c>
      <c r="C9072">
        <v>31.202000000000002</v>
      </c>
      <c r="D9072">
        <v>121.4491</v>
      </c>
      <c r="E9072" s="1" t="s">
        <v>26</v>
      </c>
      <c r="F9072" t="s">
        <v>18712</v>
      </c>
      <c r="G9072">
        <v>1</v>
      </c>
      <c r="H9072">
        <v>315</v>
      </c>
      <c r="I9072">
        <v>62</v>
      </c>
    </row>
    <row r="9073" spans="1:9" hidden="1" x14ac:dyDescent="0.3">
      <c r="A9073" s="1" t="s">
        <v>215</v>
      </c>
      <c r="B9073" s="1" t="s">
        <v>234</v>
      </c>
      <c r="C9073">
        <v>31.202000000000002</v>
      </c>
      <c r="D9073">
        <v>121.4491</v>
      </c>
      <c r="E9073" s="1" t="s">
        <v>27</v>
      </c>
      <c r="F9073" t="s">
        <v>18713</v>
      </c>
      <c r="G9073">
        <v>1</v>
      </c>
      <c r="H9073">
        <v>318</v>
      </c>
      <c r="I9073">
        <v>90</v>
      </c>
    </row>
    <row r="9074" spans="1:9" hidden="1" x14ac:dyDescent="0.3">
      <c r="A9074" s="1" t="s">
        <v>215</v>
      </c>
      <c r="B9074" s="1" t="s">
        <v>234</v>
      </c>
      <c r="C9074">
        <v>31.202000000000002</v>
      </c>
      <c r="D9074">
        <v>121.4491</v>
      </c>
      <c r="E9074" s="1" t="s">
        <v>28</v>
      </c>
      <c r="F9074" t="s">
        <v>18714</v>
      </c>
      <c r="G9074">
        <v>1</v>
      </c>
      <c r="H9074">
        <v>326</v>
      </c>
      <c r="I9074">
        <v>124</v>
      </c>
    </row>
    <row r="9075" spans="1:9" hidden="1" x14ac:dyDescent="0.3">
      <c r="A9075" s="1" t="s">
        <v>215</v>
      </c>
      <c r="B9075" s="1" t="s">
        <v>234</v>
      </c>
      <c r="C9075">
        <v>31.202000000000002</v>
      </c>
      <c r="D9075">
        <v>121.4491</v>
      </c>
      <c r="E9075" s="1" t="s">
        <v>29</v>
      </c>
      <c r="F9075" t="s">
        <v>18715</v>
      </c>
      <c r="G9075">
        <v>1</v>
      </c>
      <c r="H9075">
        <v>328</v>
      </c>
      <c r="I9075">
        <v>140</v>
      </c>
    </row>
    <row r="9076" spans="1:9" hidden="1" x14ac:dyDescent="0.3">
      <c r="A9076" s="1" t="s">
        <v>215</v>
      </c>
      <c r="B9076" s="1" t="s">
        <v>234</v>
      </c>
      <c r="C9076">
        <v>31.202000000000002</v>
      </c>
      <c r="D9076">
        <v>121.4491</v>
      </c>
      <c r="E9076" s="1" t="s">
        <v>30</v>
      </c>
      <c r="F9076" t="s">
        <v>18716</v>
      </c>
      <c r="G9076">
        <v>1</v>
      </c>
      <c r="H9076">
        <v>333</v>
      </c>
      <c r="I9076">
        <v>161</v>
      </c>
    </row>
    <row r="9077" spans="1:9" hidden="1" x14ac:dyDescent="0.3">
      <c r="A9077" s="1" t="s">
        <v>215</v>
      </c>
      <c r="B9077" s="1" t="s">
        <v>234</v>
      </c>
      <c r="C9077">
        <v>31.202000000000002</v>
      </c>
      <c r="D9077">
        <v>121.4491</v>
      </c>
      <c r="E9077" s="1" t="s">
        <v>31</v>
      </c>
      <c r="F9077" t="s">
        <v>18717</v>
      </c>
      <c r="G9077">
        <v>1</v>
      </c>
      <c r="H9077">
        <v>333</v>
      </c>
      <c r="I9077">
        <v>177</v>
      </c>
    </row>
    <row r="9078" spans="1:9" hidden="1" x14ac:dyDescent="0.3">
      <c r="A9078" s="1" t="s">
        <v>215</v>
      </c>
      <c r="B9078" s="1" t="s">
        <v>234</v>
      </c>
      <c r="C9078">
        <v>31.202000000000002</v>
      </c>
      <c r="D9078">
        <v>121.4491</v>
      </c>
      <c r="E9078" s="1" t="s">
        <v>32</v>
      </c>
      <c r="F9078" t="s">
        <v>18718</v>
      </c>
      <c r="G9078">
        <v>2</v>
      </c>
      <c r="H9078">
        <v>333</v>
      </c>
      <c r="I9078">
        <v>186</v>
      </c>
    </row>
    <row r="9079" spans="1:9" hidden="1" x14ac:dyDescent="0.3">
      <c r="A9079" s="1" t="s">
        <v>215</v>
      </c>
      <c r="B9079" s="1" t="s">
        <v>234</v>
      </c>
      <c r="C9079">
        <v>31.202000000000002</v>
      </c>
      <c r="D9079">
        <v>121.4491</v>
      </c>
      <c r="E9079" s="1" t="s">
        <v>33</v>
      </c>
      <c r="F9079" t="s">
        <v>18719</v>
      </c>
      <c r="G9079">
        <v>2</v>
      </c>
      <c r="H9079">
        <v>334</v>
      </c>
      <c r="I9079">
        <v>199</v>
      </c>
    </row>
    <row r="9080" spans="1:9" hidden="1" x14ac:dyDescent="0.3">
      <c r="A9080" s="1" t="s">
        <v>215</v>
      </c>
      <c r="B9080" s="1" t="s">
        <v>234</v>
      </c>
      <c r="C9080">
        <v>31.202000000000002</v>
      </c>
      <c r="D9080">
        <v>121.4491</v>
      </c>
      <c r="E9080" s="1" t="s">
        <v>34</v>
      </c>
      <c r="F9080" t="s">
        <v>18720</v>
      </c>
      <c r="G9080">
        <v>2</v>
      </c>
      <c r="H9080">
        <v>334</v>
      </c>
      <c r="I9080">
        <v>211</v>
      </c>
    </row>
    <row r="9081" spans="1:9" hidden="1" x14ac:dyDescent="0.3">
      <c r="A9081" s="1" t="s">
        <v>215</v>
      </c>
      <c r="B9081" s="1" t="s">
        <v>234</v>
      </c>
      <c r="C9081">
        <v>31.202000000000002</v>
      </c>
      <c r="D9081">
        <v>121.4491</v>
      </c>
      <c r="E9081" s="1" t="s">
        <v>35</v>
      </c>
      <c r="F9081" t="s">
        <v>18721</v>
      </c>
      <c r="G9081">
        <v>3</v>
      </c>
      <c r="H9081">
        <v>335</v>
      </c>
      <c r="I9081">
        <v>227</v>
      </c>
    </row>
    <row r="9082" spans="1:9" hidden="1" x14ac:dyDescent="0.3">
      <c r="A9082" s="1" t="s">
        <v>215</v>
      </c>
      <c r="B9082" s="1" t="s">
        <v>234</v>
      </c>
      <c r="C9082">
        <v>31.202000000000002</v>
      </c>
      <c r="D9082">
        <v>121.4491</v>
      </c>
      <c r="E9082" s="1" t="s">
        <v>36</v>
      </c>
      <c r="F9082" t="s">
        <v>18722</v>
      </c>
      <c r="G9082">
        <v>3</v>
      </c>
      <c r="H9082">
        <v>335</v>
      </c>
      <c r="I9082">
        <v>249</v>
      </c>
    </row>
    <row r="9083" spans="1:9" hidden="1" x14ac:dyDescent="0.3">
      <c r="A9083" s="1" t="s">
        <v>215</v>
      </c>
      <c r="B9083" s="1" t="s">
        <v>234</v>
      </c>
      <c r="C9083">
        <v>31.202000000000002</v>
      </c>
      <c r="D9083">
        <v>121.4491</v>
      </c>
      <c r="E9083" s="1" t="s">
        <v>37</v>
      </c>
      <c r="F9083" t="s">
        <v>18723</v>
      </c>
      <c r="G9083">
        <v>3</v>
      </c>
      <c r="H9083">
        <v>335</v>
      </c>
      <c r="I9083">
        <v>261</v>
      </c>
    </row>
    <row r="9084" spans="1:9" hidden="1" x14ac:dyDescent="0.3">
      <c r="A9084" s="1" t="s">
        <v>215</v>
      </c>
      <c r="B9084" s="1" t="s">
        <v>234</v>
      </c>
      <c r="C9084">
        <v>31.202000000000002</v>
      </c>
      <c r="D9084">
        <v>121.4491</v>
      </c>
      <c r="E9084" s="1" t="s">
        <v>38</v>
      </c>
      <c r="F9084" t="s">
        <v>18724</v>
      </c>
      <c r="G9084">
        <v>3</v>
      </c>
      <c r="H9084">
        <v>336</v>
      </c>
      <c r="I9084">
        <v>268</v>
      </c>
    </row>
    <row r="9085" spans="1:9" hidden="1" x14ac:dyDescent="0.3">
      <c r="A9085" s="1" t="s">
        <v>215</v>
      </c>
      <c r="B9085" s="1" t="s">
        <v>234</v>
      </c>
      <c r="C9085">
        <v>31.202000000000002</v>
      </c>
      <c r="D9085">
        <v>121.4491</v>
      </c>
      <c r="E9085" s="1" t="s">
        <v>39</v>
      </c>
      <c r="F9085" t="s">
        <v>18725</v>
      </c>
      <c r="G9085">
        <v>3</v>
      </c>
      <c r="H9085">
        <v>337</v>
      </c>
      <c r="I9085">
        <v>272</v>
      </c>
    </row>
    <row r="9086" spans="1:9" hidden="1" x14ac:dyDescent="0.3">
      <c r="A9086" s="1" t="s">
        <v>215</v>
      </c>
      <c r="B9086" s="1" t="s">
        <v>234</v>
      </c>
      <c r="C9086">
        <v>31.202000000000002</v>
      </c>
      <c r="D9086">
        <v>121.4491</v>
      </c>
      <c r="E9086" s="1" t="s">
        <v>40</v>
      </c>
      <c r="F9086" t="s">
        <v>18726</v>
      </c>
      <c r="G9086">
        <v>3</v>
      </c>
      <c r="H9086">
        <v>337</v>
      </c>
      <c r="I9086">
        <v>276</v>
      </c>
    </row>
    <row r="9087" spans="1:9" hidden="1" x14ac:dyDescent="0.3">
      <c r="A9087" s="1" t="s">
        <v>215</v>
      </c>
      <c r="B9087" s="1" t="s">
        <v>234</v>
      </c>
      <c r="C9087">
        <v>31.202000000000002</v>
      </c>
      <c r="D9087">
        <v>121.4491</v>
      </c>
      <c r="E9087" s="1" t="s">
        <v>41</v>
      </c>
      <c r="F9087" t="s">
        <v>18727</v>
      </c>
      <c r="G9087">
        <v>3</v>
      </c>
      <c r="H9087">
        <v>337</v>
      </c>
      <c r="I9087">
        <v>279</v>
      </c>
    </row>
    <row r="9088" spans="1:9" hidden="1" x14ac:dyDescent="0.3">
      <c r="A9088" s="1" t="s">
        <v>215</v>
      </c>
      <c r="B9088" s="1" t="s">
        <v>234</v>
      </c>
      <c r="C9088">
        <v>31.202000000000002</v>
      </c>
      <c r="D9088">
        <v>121.4491</v>
      </c>
      <c r="E9088" s="1" t="s">
        <v>42</v>
      </c>
      <c r="F9088" t="s">
        <v>18728</v>
      </c>
      <c r="G9088">
        <v>3</v>
      </c>
      <c r="H9088">
        <v>337</v>
      </c>
      <c r="I9088">
        <v>287</v>
      </c>
    </row>
    <row r="9089" spans="1:9" hidden="1" x14ac:dyDescent="0.3">
      <c r="A9089" s="1" t="s">
        <v>215</v>
      </c>
      <c r="B9089" s="1" t="s">
        <v>234</v>
      </c>
      <c r="C9089">
        <v>31.202000000000002</v>
      </c>
      <c r="D9089">
        <v>121.4491</v>
      </c>
      <c r="E9089" s="1" t="s">
        <v>43</v>
      </c>
      <c r="F9089" t="s">
        <v>18729</v>
      </c>
      <c r="G9089">
        <v>3</v>
      </c>
      <c r="H9089">
        <v>337</v>
      </c>
      <c r="I9089">
        <v>290</v>
      </c>
    </row>
    <row r="9090" spans="1:9" hidden="1" x14ac:dyDescent="0.3">
      <c r="A9090" s="1" t="s">
        <v>215</v>
      </c>
      <c r="B9090" s="1" t="s">
        <v>234</v>
      </c>
      <c r="C9090">
        <v>31.202000000000002</v>
      </c>
      <c r="D9090">
        <v>121.4491</v>
      </c>
      <c r="E9090" s="1" t="s">
        <v>44</v>
      </c>
      <c r="F9090" t="s">
        <v>18730</v>
      </c>
      <c r="G9090">
        <v>3</v>
      </c>
      <c r="H9090">
        <v>337</v>
      </c>
      <c r="I9090">
        <v>292</v>
      </c>
    </row>
    <row r="9091" spans="1:9" hidden="1" x14ac:dyDescent="0.3">
      <c r="A9091" s="1" t="s">
        <v>215</v>
      </c>
      <c r="B9091" s="1" t="s">
        <v>234</v>
      </c>
      <c r="C9091">
        <v>31.202000000000002</v>
      </c>
      <c r="D9091">
        <v>121.4491</v>
      </c>
      <c r="E9091" s="1" t="s">
        <v>45</v>
      </c>
      <c r="F9091" t="s">
        <v>18731</v>
      </c>
      <c r="G9091">
        <v>3</v>
      </c>
      <c r="H9091">
        <v>338</v>
      </c>
      <c r="I9091">
        <v>294</v>
      </c>
    </row>
    <row r="9092" spans="1:9" hidden="1" x14ac:dyDescent="0.3">
      <c r="A9092" s="1" t="s">
        <v>215</v>
      </c>
      <c r="B9092" s="1" t="s">
        <v>234</v>
      </c>
      <c r="C9092">
        <v>31.202000000000002</v>
      </c>
      <c r="D9092">
        <v>121.4491</v>
      </c>
      <c r="E9092" s="1" t="s">
        <v>46</v>
      </c>
      <c r="F9092" t="s">
        <v>18732</v>
      </c>
      <c r="G9092">
        <v>3</v>
      </c>
      <c r="H9092">
        <v>338</v>
      </c>
      <c r="I9092">
        <v>298</v>
      </c>
    </row>
    <row r="9093" spans="1:9" hidden="1" x14ac:dyDescent="0.3">
      <c r="A9093" s="1" t="s">
        <v>215</v>
      </c>
      <c r="B9093" s="1" t="s">
        <v>234</v>
      </c>
      <c r="C9093">
        <v>31.202000000000002</v>
      </c>
      <c r="D9093">
        <v>121.4491</v>
      </c>
      <c r="E9093" s="1" t="s">
        <v>47</v>
      </c>
      <c r="F9093" t="s">
        <v>18733</v>
      </c>
      <c r="G9093">
        <v>3</v>
      </c>
      <c r="H9093">
        <v>339</v>
      </c>
      <c r="I9093">
        <v>303</v>
      </c>
    </row>
    <row r="9094" spans="1:9" hidden="1" x14ac:dyDescent="0.3">
      <c r="A9094" s="1" t="s">
        <v>215</v>
      </c>
      <c r="B9094" s="1" t="s">
        <v>234</v>
      </c>
      <c r="C9094">
        <v>31.202000000000002</v>
      </c>
      <c r="D9094">
        <v>121.4491</v>
      </c>
      <c r="E9094" s="1" t="s">
        <v>48</v>
      </c>
      <c r="F9094" t="s">
        <v>18734</v>
      </c>
      <c r="G9094">
        <v>3</v>
      </c>
      <c r="H9094">
        <v>342</v>
      </c>
      <c r="I9094">
        <v>306</v>
      </c>
    </row>
    <row r="9095" spans="1:9" hidden="1" x14ac:dyDescent="0.3">
      <c r="A9095" s="1" t="s">
        <v>215</v>
      </c>
      <c r="B9095" s="1" t="s">
        <v>234</v>
      </c>
      <c r="C9095">
        <v>31.202000000000002</v>
      </c>
      <c r="D9095">
        <v>121.4491</v>
      </c>
      <c r="E9095" s="1" t="s">
        <v>49</v>
      </c>
      <c r="F9095" t="s">
        <v>18735</v>
      </c>
      <c r="G9095">
        <v>3</v>
      </c>
      <c r="H9095">
        <v>342</v>
      </c>
      <c r="I9095">
        <v>313</v>
      </c>
    </row>
    <row r="9096" spans="1:9" hidden="1" x14ac:dyDescent="0.3">
      <c r="A9096" s="1" t="s">
        <v>215</v>
      </c>
      <c r="B9096" s="1" t="s">
        <v>234</v>
      </c>
      <c r="C9096">
        <v>31.202000000000002</v>
      </c>
      <c r="D9096">
        <v>121.4491</v>
      </c>
      <c r="E9096" s="1" t="s">
        <v>50</v>
      </c>
      <c r="F9096" t="s">
        <v>18736</v>
      </c>
      <c r="G9096">
        <v>3</v>
      </c>
      <c r="H9096">
        <v>342</v>
      </c>
      <c r="I9096">
        <v>314</v>
      </c>
    </row>
    <row r="9097" spans="1:9" hidden="1" x14ac:dyDescent="0.3">
      <c r="A9097" s="1" t="s">
        <v>215</v>
      </c>
      <c r="B9097" s="1" t="s">
        <v>234</v>
      </c>
      <c r="C9097">
        <v>31.202000000000002</v>
      </c>
      <c r="D9097">
        <v>121.4491</v>
      </c>
      <c r="E9097" s="1" t="s">
        <v>51</v>
      </c>
      <c r="F9097" t="s">
        <v>18737</v>
      </c>
      <c r="G9097">
        <v>3</v>
      </c>
      <c r="H9097">
        <v>342</v>
      </c>
      <c r="I9097">
        <v>315</v>
      </c>
    </row>
    <row r="9098" spans="1:9" hidden="1" x14ac:dyDescent="0.3">
      <c r="A9098" s="1" t="s">
        <v>215</v>
      </c>
      <c r="B9098" s="1" t="s">
        <v>234</v>
      </c>
      <c r="C9098">
        <v>31.202000000000002</v>
      </c>
      <c r="D9098">
        <v>121.4491</v>
      </c>
      <c r="E9098" s="1" t="s">
        <v>52</v>
      </c>
      <c r="F9098" t="s">
        <v>18738</v>
      </c>
      <c r="G9098">
        <v>3</v>
      </c>
      <c r="H9098">
        <v>344</v>
      </c>
      <c r="I9098">
        <v>319</v>
      </c>
    </row>
    <row r="9099" spans="1:9" hidden="1" x14ac:dyDescent="0.3">
      <c r="A9099" s="1" t="s">
        <v>215</v>
      </c>
      <c r="B9099" s="1" t="s">
        <v>234</v>
      </c>
      <c r="C9099">
        <v>31.202000000000002</v>
      </c>
      <c r="D9099">
        <v>121.4491</v>
      </c>
      <c r="E9099" s="1" t="s">
        <v>53</v>
      </c>
      <c r="F9099" t="s">
        <v>18739</v>
      </c>
      <c r="G9099">
        <v>3</v>
      </c>
      <c r="H9099">
        <v>344</v>
      </c>
      <c r="I9099">
        <v>320</v>
      </c>
    </row>
    <row r="9100" spans="1:9" hidden="1" x14ac:dyDescent="0.3">
      <c r="A9100" s="1" t="s">
        <v>215</v>
      </c>
      <c r="B9100" s="1" t="s">
        <v>234</v>
      </c>
      <c r="C9100">
        <v>31.202000000000002</v>
      </c>
      <c r="D9100">
        <v>121.4491</v>
      </c>
      <c r="E9100" s="1" t="s">
        <v>54</v>
      </c>
      <c r="F9100" t="s">
        <v>18740</v>
      </c>
      <c r="G9100">
        <v>3</v>
      </c>
      <c r="H9100">
        <v>344</v>
      </c>
      <c r="I9100">
        <v>321</v>
      </c>
    </row>
    <row r="9101" spans="1:9" hidden="1" x14ac:dyDescent="0.3">
      <c r="A9101" s="1" t="s">
        <v>215</v>
      </c>
      <c r="B9101" s="1" t="s">
        <v>234</v>
      </c>
      <c r="C9101">
        <v>31.202000000000002</v>
      </c>
      <c r="D9101">
        <v>121.4491</v>
      </c>
      <c r="E9101" s="1" t="s">
        <v>21548</v>
      </c>
      <c r="F9101" t="s">
        <v>21723</v>
      </c>
      <c r="G9101">
        <v>3</v>
      </c>
      <c r="H9101">
        <v>346</v>
      </c>
      <c r="I9101">
        <v>324</v>
      </c>
    </row>
    <row r="9102" spans="1:9" hidden="1" x14ac:dyDescent="0.3">
      <c r="A9102" s="1" t="s">
        <v>215</v>
      </c>
      <c r="B9102" s="1" t="s">
        <v>235</v>
      </c>
      <c r="C9102">
        <v>39.548999999999999</v>
      </c>
      <c r="D9102">
        <v>116.1306</v>
      </c>
      <c r="E9102" s="1" t="s">
        <v>4</v>
      </c>
      <c r="F9102" t="s">
        <v>18741</v>
      </c>
      <c r="G9102">
        <v>0</v>
      </c>
      <c r="H9102">
        <v>1</v>
      </c>
      <c r="I9102">
        <v>0</v>
      </c>
    </row>
    <row r="9103" spans="1:9" hidden="1" x14ac:dyDescent="0.3">
      <c r="A9103" s="1" t="s">
        <v>215</v>
      </c>
      <c r="B9103" s="1" t="s">
        <v>235</v>
      </c>
      <c r="C9103">
        <v>39.548999999999999</v>
      </c>
      <c r="D9103">
        <v>116.1306</v>
      </c>
      <c r="E9103" s="1" t="s">
        <v>5</v>
      </c>
      <c r="F9103" t="s">
        <v>18742</v>
      </c>
      <c r="G9103">
        <v>1</v>
      </c>
      <c r="H9103">
        <v>1</v>
      </c>
      <c r="I9103">
        <v>0</v>
      </c>
    </row>
    <row r="9104" spans="1:9" hidden="1" x14ac:dyDescent="0.3">
      <c r="A9104" s="1" t="s">
        <v>215</v>
      </c>
      <c r="B9104" s="1" t="s">
        <v>235</v>
      </c>
      <c r="C9104">
        <v>39.548999999999999</v>
      </c>
      <c r="D9104">
        <v>116.1306</v>
      </c>
      <c r="E9104" s="1" t="s">
        <v>6</v>
      </c>
      <c r="F9104" t="s">
        <v>18743</v>
      </c>
      <c r="G9104">
        <v>1</v>
      </c>
      <c r="H9104">
        <v>2</v>
      </c>
      <c r="I9104">
        <v>0</v>
      </c>
    </row>
    <row r="9105" spans="1:9" hidden="1" x14ac:dyDescent="0.3">
      <c r="A9105" s="1" t="s">
        <v>215</v>
      </c>
      <c r="B9105" s="1" t="s">
        <v>235</v>
      </c>
      <c r="C9105">
        <v>39.548999999999999</v>
      </c>
      <c r="D9105">
        <v>116.1306</v>
      </c>
      <c r="E9105" s="1" t="s">
        <v>7</v>
      </c>
      <c r="F9105" t="s">
        <v>18744</v>
      </c>
      <c r="G9105">
        <v>1</v>
      </c>
      <c r="H9105">
        <v>8</v>
      </c>
      <c r="I9105">
        <v>0</v>
      </c>
    </row>
    <row r="9106" spans="1:9" hidden="1" x14ac:dyDescent="0.3">
      <c r="A9106" s="1" t="s">
        <v>215</v>
      </c>
      <c r="B9106" s="1" t="s">
        <v>235</v>
      </c>
      <c r="C9106">
        <v>39.548999999999999</v>
      </c>
      <c r="D9106">
        <v>116.1306</v>
      </c>
      <c r="E9106" s="1" t="s">
        <v>8</v>
      </c>
      <c r="F9106" t="s">
        <v>18745</v>
      </c>
      <c r="G9106">
        <v>1</v>
      </c>
      <c r="H9106">
        <v>13</v>
      </c>
      <c r="I9106">
        <v>0</v>
      </c>
    </row>
    <row r="9107" spans="1:9" hidden="1" x14ac:dyDescent="0.3">
      <c r="A9107" s="1" t="s">
        <v>215</v>
      </c>
      <c r="B9107" s="1" t="s">
        <v>235</v>
      </c>
      <c r="C9107">
        <v>39.548999999999999</v>
      </c>
      <c r="D9107">
        <v>116.1306</v>
      </c>
      <c r="E9107" s="1" t="s">
        <v>9</v>
      </c>
      <c r="F9107" t="s">
        <v>18746</v>
      </c>
      <c r="G9107">
        <v>1</v>
      </c>
      <c r="H9107">
        <v>18</v>
      </c>
      <c r="I9107">
        <v>0</v>
      </c>
    </row>
    <row r="9108" spans="1:9" hidden="1" x14ac:dyDescent="0.3">
      <c r="A9108" s="1" t="s">
        <v>215</v>
      </c>
      <c r="B9108" s="1" t="s">
        <v>235</v>
      </c>
      <c r="C9108">
        <v>39.548999999999999</v>
      </c>
      <c r="D9108">
        <v>116.1306</v>
      </c>
      <c r="E9108" s="1" t="s">
        <v>10</v>
      </c>
      <c r="F9108" t="s">
        <v>18747</v>
      </c>
      <c r="G9108">
        <v>1</v>
      </c>
      <c r="H9108">
        <v>33</v>
      </c>
      <c r="I9108">
        <v>0</v>
      </c>
    </row>
    <row r="9109" spans="1:9" hidden="1" x14ac:dyDescent="0.3">
      <c r="A9109" s="1" t="s">
        <v>215</v>
      </c>
      <c r="B9109" s="1" t="s">
        <v>235</v>
      </c>
      <c r="C9109">
        <v>39.548999999999999</v>
      </c>
      <c r="D9109">
        <v>116.1306</v>
      </c>
      <c r="E9109" s="1" t="s">
        <v>11</v>
      </c>
      <c r="F9109" t="s">
        <v>18748</v>
      </c>
      <c r="G9109">
        <v>1</v>
      </c>
      <c r="H9109">
        <v>48</v>
      </c>
      <c r="I9109">
        <v>0</v>
      </c>
    </row>
    <row r="9110" spans="1:9" hidden="1" x14ac:dyDescent="0.3">
      <c r="A9110" s="1" t="s">
        <v>215</v>
      </c>
      <c r="B9110" s="1" t="s">
        <v>235</v>
      </c>
      <c r="C9110">
        <v>39.548999999999999</v>
      </c>
      <c r="D9110">
        <v>116.1306</v>
      </c>
      <c r="E9110" s="1" t="s">
        <v>12</v>
      </c>
      <c r="F9110" t="s">
        <v>18749</v>
      </c>
      <c r="G9110">
        <v>1</v>
      </c>
      <c r="H9110">
        <v>65</v>
      </c>
      <c r="I9110">
        <v>0</v>
      </c>
    </row>
    <row r="9111" spans="1:9" hidden="1" x14ac:dyDescent="0.3">
      <c r="A9111" s="1" t="s">
        <v>215</v>
      </c>
      <c r="B9111" s="1" t="s">
        <v>235</v>
      </c>
      <c r="C9111">
        <v>39.548999999999999</v>
      </c>
      <c r="D9111">
        <v>116.1306</v>
      </c>
      <c r="E9111" s="1" t="s">
        <v>13</v>
      </c>
      <c r="F9111" t="s">
        <v>18750</v>
      </c>
      <c r="G9111">
        <v>1</v>
      </c>
      <c r="H9111">
        <v>82</v>
      </c>
      <c r="I9111">
        <v>0</v>
      </c>
    </row>
    <row r="9112" spans="1:9" hidden="1" x14ac:dyDescent="0.3">
      <c r="A9112" s="1" t="s">
        <v>215</v>
      </c>
      <c r="B9112" s="1" t="s">
        <v>235</v>
      </c>
      <c r="C9112">
        <v>39.548999999999999</v>
      </c>
      <c r="D9112">
        <v>116.1306</v>
      </c>
      <c r="E9112" s="1" t="s">
        <v>14</v>
      </c>
      <c r="F9112" t="s">
        <v>18751</v>
      </c>
      <c r="G9112">
        <v>1</v>
      </c>
      <c r="H9112">
        <v>96</v>
      </c>
      <c r="I9112">
        <v>0</v>
      </c>
    </row>
    <row r="9113" spans="1:9" hidden="1" x14ac:dyDescent="0.3">
      <c r="A9113" s="1" t="s">
        <v>215</v>
      </c>
      <c r="B9113" s="1" t="s">
        <v>235</v>
      </c>
      <c r="C9113">
        <v>39.548999999999999</v>
      </c>
      <c r="D9113">
        <v>116.1306</v>
      </c>
      <c r="E9113" s="1" t="s">
        <v>15</v>
      </c>
      <c r="F9113" t="s">
        <v>18752</v>
      </c>
      <c r="G9113">
        <v>1</v>
      </c>
      <c r="H9113">
        <v>104</v>
      </c>
      <c r="I9113">
        <v>3</v>
      </c>
    </row>
    <row r="9114" spans="1:9" hidden="1" x14ac:dyDescent="0.3">
      <c r="A9114" s="1" t="s">
        <v>215</v>
      </c>
      <c r="B9114" s="1" t="s">
        <v>235</v>
      </c>
      <c r="C9114">
        <v>39.548999999999999</v>
      </c>
      <c r="D9114">
        <v>116.1306</v>
      </c>
      <c r="E9114" s="1" t="s">
        <v>16</v>
      </c>
      <c r="F9114" t="s">
        <v>18753</v>
      </c>
      <c r="G9114">
        <v>1</v>
      </c>
      <c r="H9114">
        <v>113</v>
      </c>
      <c r="I9114">
        <v>3</v>
      </c>
    </row>
    <row r="9115" spans="1:9" hidden="1" x14ac:dyDescent="0.3">
      <c r="A9115" s="1" t="s">
        <v>215</v>
      </c>
      <c r="B9115" s="1" t="s">
        <v>235</v>
      </c>
      <c r="C9115">
        <v>39.548999999999999</v>
      </c>
      <c r="D9115">
        <v>116.1306</v>
      </c>
      <c r="E9115" s="1" t="s">
        <v>17</v>
      </c>
      <c r="F9115" t="s">
        <v>18754</v>
      </c>
      <c r="G9115">
        <v>1</v>
      </c>
      <c r="H9115">
        <v>126</v>
      </c>
      <c r="I9115">
        <v>4</v>
      </c>
    </row>
    <row r="9116" spans="1:9" hidden="1" x14ac:dyDescent="0.3">
      <c r="A9116" s="1" t="s">
        <v>215</v>
      </c>
      <c r="B9116" s="1" t="s">
        <v>235</v>
      </c>
      <c r="C9116">
        <v>39.548999999999999</v>
      </c>
      <c r="D9116">
        <v>116.1306</v>
      </c>
      <c r="E9116" s="1" t="s">
        <v>18</v>
      </c>
      <c r="F9116" t="s">
        <v>18755</v>
      </c>
      <c r="G9116">
        <v>1</v>
      </c>
      <c r="H9116">
        <v>135</v>
      </c>
      <c r="I9116">
        <v>6</v>
      </c>
    </row>
    <row r="9117" spans="1:9" hidden="1" x14ac:dyDescent="0.3">
      <c r="A9117" s="1" t="s">
        <v>215</v>
      </c>
      <c r="B9117" s="1" t="s">
        <v>235</v>
      </c>
      <c r="C9117">
        <v>39.548999999999999</v>
      </c>
      <c r="D9117">
        <v>116.1306</v>
      </c>
      <c r="E9117" s="1" t="s">
        <v>19</v>
      </c>
      <c r="F9117" t="s">
        <v>18756</v>
      </c>
      <c r="G9117">
        <v>1</v>
      </c>
      <c r="H9117">
        <v>157</v>
      </c>
      <c r="I9117">
        <v>13</v>
      </c>
    </row>
    <row r="9118" spans="1:9" hidden="1" x14ac:dyDescent="0.3">
      <c r="A9118" s="1" t="s">
        <v>215</v>
      </c>
      <c r="B9118" s="1" t="s">
        <v>235</v>
      </c>
      <c r="C9118">
        <v>39.548999999999999</v>
      </c>
      <c r="D9118">
        <v>116.1306</v>
      </c>
      <c r="E9118" s="1" t="s">
        <v>20</v>
      </c>
      <c r="F9118" t="s">
        <v>18757</v>
      </c>
      <c r="G9118">
        <v>1</v>
      </c>
      <c r="H9118">
        <v>172</v>
      </c>
      <c r="I9118">
        <v>22</v>
      </c>
    </row>
    <row r="9119" spans="1:9" hidden="1" x14ac:dyDescent="0.3">
      <c r="A9119" s="1" t="s">
        <v>215</v>
      </c>
      <c r="B9119" s="1" t="s">
        <v>235</v>
      </c>
      <c r="C9119">
        <v>39.548999999999999</v>
      </c>
      <c r="D9119">
        <v>116.1306</v>
      </c>
      <c r="E9119" s="1" t="s">
        <v>21</v>
      </c>
      <c r="F9119" t="s">
        <v>18758</v>
      </c>
      <c r="G9119">
        <v>1</v>
      </c>
      <c r="H9119">
        <v>195</v>
      </c>
      <c r="I9119">
        <v>30</v>
      </c>
    </row>
    <row r="9120" spans="1:9" hidden="1" x14ac:dyDescent="0.3">
      <c r="A9120" s="1" t="s">
        <v>215</v>
      </c>
      <c r="B9120" s="1" t="s">
        <v>235</v>
      </c>
      <c r="C9120">
        <v>39.548999999999999</v>
      </c>
      <c r="D9120">
        <v>116.1306</v>
      </c>
      <c r="E9120" s="1" t="s">
        <v>22</v>
      </c>
      <c r="F9120" t="s">
        <v>18759</v>
      </c>
      <c r="G9120">
        <v>2</v>
      </c>
      <c r="H9120">
        <v>206</v>
      </c>
      <c r="I9120">
        <v>34</v>
      </c>
    </row>
    <row r="9121" spans="1:9" hidden="1" x14ac:dyDescent="0.3">
      <c r="A9121" s="1" t="s">
        <v>215</v>
      </c>
      <c r="B9121" s="1" t="s">
        <v>235</v>
      </c>
      <c r="C9121">
        <v>39.548999999999999</v>
      </c>
      <c r="D9121">
        <v>116.1306</v>
      </c>
      <c r="E9121" s="1" t="s">
        <v>23</v>
      </c>
      <c r="F9121" t="s">
        <v>18760</v>
      </c>
      <c r="G9121">
        <v>2</v>
      </c>
      <c r="H9121">
        <v>218</v>
      </c>
      <c r="I9121">
        <v>41</v>
      </c>
    </row>
    <row r="9122" spans="1:9" hidden="1" x14ac:dyDescent="0.3">
      <c r="A9122" s="1" t="s">
        <v>215</v>
      </c>
      <c r="B9122" s="1" t="s">
        <v>235</v>
      </c>
      <c r="C9122">
        <v>39.548999999999999</v>
      </c>
      <c r="D9122">
        <v>116.1306</v>
      </c>
      <c r="E9122" s="1" t="s">
        <v>24</v>
      </c>
      <c r="F9122" t="s">
        <v>18761</v>
      </c>
      <c r="G9122">
        <v>2</v>
      </c>
      <c r="H9122">
        <v>239</v>
      </c>
      <c r="I9122">
        <v>48</v>
      </c>
    </row>
    <row r="9123" spans="1:9" hidden="1" x14ac:dyDescent="0.3">
      <c r="A9123" s="1" t="s">
        <v>215</v>
      </c>
      <c r="B9123" s="1" t="s">
        <v>235</v>
      </c>
      <c r="C9123">
        <v>39.548999999999999</v>
      </c>
      <c r="D9123">
        <v>116.1306</v>
      </c>
      <c r="E9123" s="1" t="s">
        <v>25</v>
      </c>
      <c r="F9123" t="s">
        <v>18762</v>
      </c>
      <c r="G9123">
        <v>2</v>
      </c>
      <c r="H9123">
        <v>251</v>
      </c>
      <c r="I9123">
        <v>54</v>
      </c>
    </row>
    <row r="9124" spans="1:9" hidden="1" x14ac:dyDescent="0.3">
      <c r="A9124" s="1" t="s">
        <v>215</v>
      </c>
      <c r="B9124" s="1" t="s">
        <v>235</v>
      </c>
      <c r="C9124">
        <v>39.548999999999999</v>
      </c>
      <c r="D9124">
        <v>116.1306</v>
      </c>
      <c r="E9124" s="1" t="s">
        <v>26</v>
      </c>
      <c r="F9124" t="s">
        <v>18763</v>
      </c>
      <c r="G9124">
        <v>3</v>
      </c>
      <c r="H9124">
        <v>265</v>
      </c>
      <c r="I9124">
        <v>68</v>
      </c>
    </row>
    <row r="9125" spans="1:9" hidden="1" x14ac:dyDescent="0.3">
      <c r="A9125" s="1" t="s">
        <v>215</v>
      </c>
      <c r="B9125" s="1" t="s">
        <v>235</v>
      </c>
      <c r="C9125">
        <v>39.548999999999999</v>
      </c>
      <c r="D9125">
        <v>116.1306</v>
      </c>
      <c r="E9125" s="1" t="s">
        <v>27</v>
      </c>
      <c r="F9125" t="s">
        <v>18764</v>
      </c>
      <c r="G9125">
        <v>3</v>
      </c>
      <c r="H9125">
        <v>283</v>
      </c>
      <c r="I9125">
        <v>87</v>
      </c>
    </row>
    <row r="9126" spans="1:9" hidden="1" x14ac:dyDescent="0.3">
      <c r="A9126" s="1" t="s">
        <v>215</v>
      </c>
      <c r="B9126" s="1" t="s">
        <v>235</v>
      </c>
      <c r="C9126">
        <v>39.548999999999999</v>
      </c>
      <c r="D9126">
        <v>116.1306</v>
      </c>
      <c r="E9126" s="1" t="s">
        <v>28</v>
      </c>
      <c r="F9126" t="s">
        <v>18765</v>
      </c>
      <c r="G9126">
        <v>3</v>
      </c>
      <c r="H9126">
        <v>291</v>
      </c>
      <c r="I9126">
        <v>101</v>
      </c>
    </row>
    <row r="9127" spans="1:9" hidden="1" x14ac:dyDescent="0.3">
      <c r="A9127" s="1" t="s">
        <v>215</v>
      </c>
      <c r="B9127" s="1" t="s">
        <v>235</v>
      </c>
      <c r="C9127">
        <v>39.548999999999999</v>
      </c>
      <c r="D9127">
        <v>116.1306</v>
      </c>
      <c r="E9127" s="1" t="s">
        <v>29</v>
      </c>
      <c r="F9127" t="s">
        <v>18766</v>
      </c>
      <c r="G9127">
        <v>3</v>
      </c>
      <c r="H9127">
        <v>300</v>
      </c>
      <c r="I9127">
        <v>105</v>
      </c>
    </row>
    <row r="9128" spans="1:9" hidden="1" x14ac:dyDescent="0.3">
      <c r="A9128" s="1" t="s">
        <v>215</v>
      </c>
      <c r="B9128" s="1" t="s">
        <v>235</v>
      </c>
      <c r="C9128">
        <v>39.548999999999999</v>
      </c>
      <c r="D9128">
        <v>116.1306</v>
      </c>
      <c r="E9128" s="1" t="s">
        <v>30</v>
      </c>
      <c r="F9128" t="s">
        <v>18767</v>
      </c>
      <c r="G9128">
        <v>3</v>
      </c>
      <c r="H9128">
        <v>301</v>
      </c>
      <c r="I9128">
        <v>122</v>
      </c>
    </row>
    <row r="9129" spans="1:9" hidden="1" x14ac:dyDescent="0.3">
      <c r="A9129" s="1" t="s">
        <v>215</v>
      </c>
      <c r="B9129" s="1" t="s">
        <v>235</v>
      </c>
      <c r="C9129">
        <v>39.548999999999999</v>
      </c>
      <c r="D9129">
        <v>116.1306</v>
      </c>
      <c r="E9129" s="1" t="s">
        <v>31</v>
      </c>
      <c r="F9129" t="s">
        <v>18768</v>
      </c>
      <c r="G9129">
        <v>4</v>
      </c>
      <c r="H9129">
        <v>306</v>
      </c>
      <c r="I9129">
        <v>136</v>
      </c>
    </row>
    <row r="9130" spans="1:9" hidden="1" x14ac:dyDescent="0.3">
      <c r="A9130" s="1" t="s">
        <v>215</v>
      </c>
      <c r="B9130" s="1" t="s">
        <v>235</v>
      </c>
      <c r="C9130">
        <v>39.548999999999999</v>
      </c>
      <c r="D9130">
        <v>116.1306</v>
      </c>
      <c r="E9130" s="1" t="s">
        <v>32</v>
      </c>
      <c r="F9130" t="s">
        <v>18769</v>
      </c>
      <c r="G9130">
        <v>4</v>
      </c>
      <c r="H9130">
        <v>306</v>
      </c>
      <c r="I9130">
        <v>152</v>
      </c>
    </row>
    <row r="9131" spans="1:9" hidden="1" x14ac:dyDescent="0.3">
      <c r="A9131" s="1" t="s">
        <v>215</v>
      </c>
      <c r="B9131" s="1" t="s">
        <v>235</v>
      </c>
      <c r="C9131">
        <v>39.548999999999999</v>
      </c>
      <c r="D9131">
        <v>116.1306</v>
      </c>
      <c r="E9131" s="1" t="s">
        <v>33</v>
      </c>
      <c r="F9131" t="s">
        <v>18770</v>
      </c>
      <c r="G9131">
        <v>5</v>
      </c>
      <c r="H9131">
        <v>307</v>
      </c>
      <c r="I9131">
        <v>169</v>
      </c>
    </row>
    <row r="9132" spans="1:9" hidden="1" x14ac:dyDescent="0.3">
      <c r="A9132" s="1" t="s">
        <v>215</v>
      </c>
      <c r="B9132" s="1" t="s">
        <v>235</v>
      </c>
      <c r="C9132">
        <v>39.548999999999999</v>
      </c>
      <c r="D9132">
        <v>116.1306</v>
      </c>
      <c r="E9132" s="1" t="s">
        <v>34</v>
      </c>
      <c r="F9132" t="s">
        <v>18771</v>
      </c>
      <c r="G9132">
        <v>5</v>
      </c>
      <c r="H9132">
        <v>308</v>
      </c>
      <c r="I9132">
        <v>184</v>
      </c>
    </row>
    <row r="9133" spans="1:9" hidden="1" x14ac:dyDescent="0.3">
      <c r="A9133" s="1" t="s">
        <v>215</v>
      </c>
      <c r="B9133" s="1" t="s">
        <v>235</v>
      </c>
      <c r="C9133">
        <v>39.548999999999999</v>
      </c>
      <c r="D9133">
        <v>116.1306</v>
      </c>
      <c r="E9133" s="1" t="s">
        <v>35</v>
      </c>
      <c r="F9133" t="s">
        <v>18772</v>
      </c>
      <c r="G9133">
        <v>6</v>
      </c>
      <c r="H9133">
        <v>309</v>
      </c>
      <c r="I9133">
        <v>203</v>
      </c>
    </row>
    <row r="9134" spans="1:9" hidden="1" x14ac:dyDescent="0.3">
      <c r="A9134" s="1" t="s">
        <v>215</v>
      </c>
      <c r="B9134" s="1" t="s">
        <v>235</v>
      </c>
      <c r="C9134">
        <v>39.548999999999999</v>
      </c>
      <c r="D9134">
        <v>116.1306</v>
      </c>
      <c r="E9134" s="1" t="s">
        <v>36</v>
      </c>
      <c r="F9134" t="s">
        <v>18773</v>
      </c>
      <c r="G9134">
        <v>6</v>
      </c>
      <c r="H9134">
        <v>311</v>
      </c>
      <c r="I9134">
        <v>219</v>
      </c>
    </row>
    <row r="9135" spans="1:9" hidden="1" x14ac:dyDescent="0.3">
      <c r="A9135" s="1" t="s">
        <v>215</v>
      </c>
      <c r="B9135" s="1" t="s">
        <v>235</v>
      </c>
      <c r="C9135">
        <v>39.548999999999999</v>
      </c>
      <c r="D9135">
        <v>116.1306</v>
      </c>
      <c r="E9135" s="1" t="s">
        <v>37</v>
      </c>
      <c r="F9135" t="s">
        <v>18774</v>
      </c>
      <c r="G9135">
        <v>6</v>
      </c>
      <c r="H9135">
        <v>311</v>
      </c>
      <c r="I9135">
        <v>234</v>
      </c>
    </row>
    <row r="9136" spans="1:9" hidden="1" x14ac:dyDescent="0.3">
      <c r="A9136" s="1" t="s">
        <v>215</v>
      </c>
      <c r="B9136" s="1" t="s">
        <v>235</v>
      </c>
      <c r="C9136">
        <v>39.548999999999999</v>
      </c>
      <c r="D9136">
        <v>116.1306</v>
      </c>
      <c r="E9136" s="1" t="s">
        <v>38</v>
      </c>
      <c r="F9136" t="s">
        <v>18775</v>
      </c>
      <c r="G9136">
        <v>6</v>
      </c>
      <c r="H9136">
        <v>311</v>
      </c>
      <c r="I9136">
        <v>248</v>
      </c>
    </row>
    <row r="9137" spans="1:9" hidden="1" x14ac:dyDescent="0.3">
      <c r="A9137" s="1" t="s">
        <v>215</v>
      </c>
      <c r="B9137" s="1" t="s">
        <v>235</v>
      </c>
      <c r="C9137">
        <v>39.548999999999999</v>
      </c>
      <c r="D9137">
        <v>116.1306</v>
      </c>
      <c r="E9137" s="1" t="s">
        <v>39</v>
      </c>
      <c r="F9137" t="s">
        <v>18776</v>
      </c>
      <c r="G9137">
        <v>6</v>
      </c>
      <c r="H9137">
        <v>312</v>
      </c>
      <c r="I9137">
        <v>261</v>
      </c>
    </row>
    <row r="9138" spans="1:9" hidden="1" x14ac:dyDescent="0.3">
      <c r="A9138" s="1" t="s">
        <v>215</v>
      </c>
      <c r="B9138" s="1" t="s">
        <v>235</v>
      </c>
      <c r="C9138">
        <v>39.548999999999999</v>
      </c>
      <c r="D9138">
        <v>116.1306</v>
      </c>
      <c r="E9138" s="1" t="s">
        <v>40</v>
      </c>
      <c r="F9138" t="s">
        <v>18777</v>
      </c>
      <c r="G9138">
        <v>6</v>
      </c>
      <c r="H9138">
        <v>317</v>
      </c>
      <c r="I9138">
        <v>274</v>
      </c>
    </row>
    <row r="9139" spans="1:9" hidden="1" x14ac:dyDescent="0.3">
      <c r="A9139" s="1" t="s">
        <v>215</v>
      </c>
      <c r="B9139" s="1" t="s">
        <v>235</v>
      </c>
      <c r="C9139">
        <v>39.548999999999999</v>
      </c>
      <c r="D9139">
        <v>116.1306</v>
      </c>
      <c r="E9139" s="1" t="s">
        <v>41</v>
      </c>
      <c r="F9139" t="s">
        <v>18778</v>
      </c>
      <c r="G9139">
        <v>6</v>
      </c>
      <c r="H9139">
        <v>318</v>
      </c>
      <c r="I9139">
        <v>277</v>
      </c>
    </row>
    <row r="9140" spans="1:9" hidden="1" x14ac:dyDescent="0.3">
      <c r="A9140" s="1" t="s">
        <v>215</v>
      </c>
      <c r="B9140" s="1" t="s">
        <v>235</v>
      </c>
      <c r="C9140">
        <v>39.548999999999999</v>
      </c>
      <c r="D9140">
        <v>116.1306</v>
      </c>
      <c r="E9140" s="1" t="s">
        <v>42</v>
      </c>
      <c r="F9140" t="s">
        <v>18779</v>
      </c>
      <c r="G9140">
        <v>6</v>
      </c>
      <c r="H9140">
        <v>318</v>
      </c>
      <c r="I9140">
        <v>282</v>
      </c>
    </row>
    <row r="9141" spans="1:9" hidden="1" x14ac:dyDescent="0.3">
      <c r="A9141" s="1" t="s">
        <v>215</v>
      </c>
      <c r="B9141" s="1" t="s">
        <v>235</v>
      </c>
      <c r="C9141">
        <v>39.548999999999999</v>
      </c>
      <c r="D9141">
        <v>116.1306</v>
      </c>
      <c r="E9141" s="1" t="s">
        <v>43</v>
      </c>
      <c r="F9141" t="s">
        <v>18780</v>
      </c>
      <c r="G9141">
        <v>6</v>
      </c>
      <c r="H9141">
        <v>318</v>
      </c>
      <c r="I9141">
        <v>294</v>
      </c>
    </row>
    <row r="9142" spans="1:9" hidden="1" x14ac:dyDescent="0.3">
      <c r="A9142" s="1" t="s">
        <v>215</v>
      </c>
      <c r="B9142" s="1" t="s">
        <v>235</v>
      </c>
      <c r="C9142">
        <v>39.548999999999999</v>
      </c>
      <c r="D9142">
        <v>116.1306</v>
      </c>
      <c r="E9142" s="1" t="s">
        <v>44</v>
      </c>
      <c r="F9142" t="s">
        <v>18781</v>
      </c>
      <c r="G9142">
        <v>6</v>
      </c>
      <c r="H9142">
        <v>318</v>
      </c>
      <c r="I9142">
        <v>296</v>
      </c>
    </row>
    <row r="9143" spans="1:9" hidden="1" x14ac:dyDescent="0.3">
      <c r="A9143" s="1" t="s">
        <v>215</v>
      </c>
      <c r="B9143" s="1" t="s">
        <v>235</v>
      </c>
      <c r="C9143">
        <v>39.548999999999999</v>
      </c>
      <c r="D9143">
        <v>116.1306</v>
      </c>
      <c r="E9143" s="1" t="s">
        <v>45</v>
      </c>
      <c r="F9143" t="s">
        <v>18782</v>
      </c>
      <c r="G9143">
        <v>6</v>
      </c>
      <c r="H9143">
        <v>318</v>
      </c>
      <c r="I9143">
        <v>300</v>
      </c>
    </row>
    <row r="9144" spans="1:9" hidden="1" x14ac:dyDescent="0.3">
      <c r="A9144" s="1" t="s">
        <v>215</v>
      </c>
      <c r="B9144" s="1" t="s">
        <v>235</v>
      </c>
      <c r="C9144">
        <v>39.548999999999999</v>
      </c>
      <c r="D9144">
        <v>116.1306</v>
      </c>
      <c r="E9144" s="1" t="s">
        <v>46</v>
      </c>
      <c r="F9144" t="s">
        <v>18783</v>
      </c>
      <c r="G9144">
        <v>6</v>
      </c>
      <c r="H9144">
        <v>318</v>
      </c>
      <c r="I9144">
        <v>301</v>
      </c>
    </row>
    <row r="9145" spans="1:9" hidden="1" x14ac:dyDescent="0.3">
      <c r="A9145" s="1" t="s">
        <v>215</v>
      </c>
      <c r="B9145" s="1" t="s">
        <v>235</v>
      </c>
      <c r="C9145">
        <v>39.548999999999999</v>
      </c>
      <c r="D9145">
        <v>116.1306</v>
      </c>
      <c r="E9145" s="1" t="s">
        <v>47</v>
      </c>
      <c r="F9145" t="s">
        <v>18784</v>
      </c>
      <c r="G9145">
        <v>6</v>
      </c>
      <c r="H9145">
        <v>318</v>
      </c>
      <c r="I9145">
        <v>304</v>
      </c>
    </row>
    <row r="9146" spans="1:9" hidden="1" x14ac:dyDescent="0.3">
      <c r="A9146" s="1" t="s">
        <v>215</v>
      </c>
      <c r="B9146" s="1" t="s">
        <v>235</v>
      </c>
      <c r="C9146">
        <v>39.548999999999999</v>
      </c>
      <c r="D9146">
        <v>116.1306</v>
      </c>
      <c r="E9146" s="1" t="s">
        <v>48</v>
      </c>
      <c r="F9146" t="s">
        <v>18785</v>
      </c>
      <c r="G9146">
        <v>6</v>
      </c>
      <c r="H9146">
        <v>318</v>
      </c>
      <c r="I9146">
        <v>305</v>
      </c>
    </row>
    <row r="9147" spans="1:9" hidden="1" x14ac:dyDescent="0.3">
      <c r="A9147" s="1" t="s">
        <v>215</v>
      </c>
      <c r="B9147" s="1" t="s">
        <v>235</v>
      </c>
      <c r="C9147">
        <v>39.548999999999999</v>
      </c>
      <c r="D9147">
        <v>116.1306</v>
      </c>
      <c r="E9147" s="1" t="s">
        <v>49</v>
      </c>
      <c r="F9147" t="s">
        <v>18786</v>
      </c>
      <c r="G9147">
        <v>6</v>
      </c>
      <c r="H9147">
        <v>318</v>
      </c>
      <c r="I9147">
        <v>307</v>
      </c>
    </row>
    <row r="9148" spans="1:9" hidden="1" x14ac:dyDescent="0.3">
      <c r="A9148" s="1" t="s">
        <v>215</v>
      </c>
      <c r="B9148" s="1" t="s">
        <v>235</v>
      </c>
      <c r="C9148">
        <v>39.548999999999999</v>
      </c>
      <c r="D9148">
        <v>116.1306</v>
      </c>
      <c r="E9148" s="1" t="s">
        <v>50</v>
      </c>
      <c r="F9148" t="s">
        <v>18787</v>
      </c>
      <c r="G9148">
        <v>6</v>
      </c>
      <c r="H9148">
        <v>318</v>
      </c>
      <c r="I9148">
        <v>307</v>
      </c>
    </row>
    <row r="9149" spans="1:9" hidden="1" x14ac:dyDescent="0.3">
      <c r="A9149" s="1" t="s">
        <v>215</v>
      </c>
      <c r="B9149" s="1" t="s">
        <v>235</v>
      </c>
      <c r="C9149">
        <v>39.548999999999999</v>
      </c>
      <c r="D9149">
        <v>116.1306</v>
      </c>
      <c r="E9149" s="1" t="s">
        <v>51</v>
      </c>
      <c r="F9149" t="s">
        <v>18788</v>
      </c>
      <c r="G9149">
        <v>6</v>
      </c>
      <c r="H9149">
        <v>318</v>
      </c>
      <c r="I9149">
        <v>307</v>
      </c>
    </row>
    <row r="9150" spans="1:9" hidden="1" x14ac:dyDescent="0.3">
      <c r="A9150" s="1" t="s">
        <v>215</v>
      </c>
      <c r="B9150" s="1" t="s">
        <v>235</v>
      </c>
      <c r="C9150">
        <v>39.548999999999999</v>
      </c>
      <c r="D9150">
        <v>116.1306</v>
      </c>
      <c r="E9150" s="1" t="s">
        <v>52</v>
      </c>
      <c r="F9150" t="s">
        <v>18789</v>
      </c>
      <c r="G9150">
        <v>6</v>
      </c>
      <c r="H9150">
        <v>318</v>
      </c>
      <c r="I9150">
        <v>307</v>
      </c>
    </row>
    <row r="9151" spans="1:9" hidden="1" x14ac:dyDescent="0.3">
      <c r="A9151" s="1" t="s">
        <v>215</v>
      </c>
      <c r="B9151" s="1" t="s">
        <v>235</v>
      </c>
      <c r="C9151">
        <v>39.548999999999999</v>
      </c>
      <c r="D9151">
        <v>116.1306</v>
      </c>
      <c r="E9151" s="1" t="s">
        <v>53</v>
      </c>
      <c r="F9151" t="s">
        <v>18790</v>
      </c>
      <c r="G9151">
        <v>6</v>
      </c>
      <c r="H9151">
        <v>318</v>
      </c>
      <c r="I9151">
        <v>307</v>
      </c>
    </row>
    <row r="9152" spans="1:9" hidden="1" x14ac:dyDescent="0.3">
      <c r="A9152" s="1" t="s">
        <v>215</v>
      </c>
      <c r="B9152" s="1" t="s">
        <v>235</v>
      </c>
      <c r="C9152">
        <v>39.548999999999999</v>
      </c>
      <c r="D9152">
        <v>116.1306</v>
      </c>
      <c r="E9152" s="1" t="s">
        <v>54</v>
      </c>
      <c r="F9152" t="s">
        <v>18791</v>
      </c>
      <c r="G9152">
        <v>6</v>
      </c>
      <c r="H9152">
        <v>318</v>
      </c>
      <c r="I9152">
        <v>308</v>
      </c>
    </row>
    <row r="9153" spans="1:9" hidden="1" x14ac:dyDescent="0.3">
      <c r="A9153" s="1" t="s">
        <v>215</v>
      </c>
      <c r="B9153" s="1" t="s">
        <v>235</v>
      </c>
      <c r="C9153">
        <v>39.548999999999999</v>
      </c>
      <c r="D9153">
        <v>116.1306</v>
      </c>
      <c r="E9153" s="1" t="s">
        <v>21548</v>
      </c>
      <c r="F9153" t="s">
        <v>21724</v>
      </c>
      <c r="G9153">
        <v>6</v>
      </c>
      <c r="H9153">
        <v>318</v>
      </c>
      <c r="I9153">
        <v>310</v>
      </c>
    </row>
    <row r="9154" spans="1:9" hidden="1" x14ac:dyDescent="0.3">
      <c r="A9154" s="1" t="s">
        <v>215</v>
      </c>
      <c r="B9154" s="1" t="s">
        <v>236</v>
      </c>
      <c r="C9154">
        <v>26.078900000000001</v>
      </c>
      <c r="D9154">
        <v>117.98739999999999</v>
      </c>
      <c r="E9154" s="1" t="s">
        <v>4</v>
      </c>
      <c r="F9154" t="s">
        <v>18792</v>
      </c>
      <c r="G9154">
        <v>0</v>
      </c>
      <c r="H9154">
        <v>1</v>
      </c>
      <c r="I9154">
        <v>0</v>
      </c>
    </row>
    <row r="9155" spans="1:9" hidden="1" x14ac:dyDescent="0.3">
      <c r="A9155" s="1" t="s">
        <v>215</v>
      </c>
      <c r="B9155" s="1" t="s">
        <v>236</v>
      </c>
      <c r="C9155">
        <v>26.078900000000001</v>
      </c>
      <c r="D9155">
        <v>117.98739999999999</v>
      </c>
      <c r="E9155" s="1" t="s">
        <v>5</v>
      </c>
      <c r="F9155" t="s">
        <v>18793</v>
      </c>
      <c r="G9155">
        <v>0</v>
      </c>
      <c r="H9155">
        <v>5</v>
      </c>
      <c r="I9155">
        <v>0</v>
      </c>
    </row>
    <row r="9156" spans="1:9" hidden="1" x14ac:dyDescent="0.3">
      <c r="A9156" s="1" t="s">
        <v>215</v>
      </c>
      <c r="B9156" s="1" t="s">
        <v>236</v>
      </c>
      <c r="C9156">
        <v>26.078900000000001</v>
      </c>
      <c r="D9156">
        <v>117.98739999999999</v>
      </c>
      <c r="E9156" s="1" t="s">
        <v>6</v>
      </c>
      <c r="F9156" t="s">
        <v>18794</v>
      </c>
      <c r="G9156">
        <v>0</v>
      </c>
      <c r="H9156">
        <v>10</v>
      </c>
      <c r="I9156">
        <v>0</v>
      </c>
    </row>
    <row r="9157" spans="1:9" hidden="1" x14ac:dyDescent="0.3">
      <c r="A9157" s="1" t="s">
        <v>215</v>
      </c>
      <c r="B9157" s="1" t="s">
        <v>236</v>
      </c>
      <c r="C9157">
        <v>26.078900000000001</v>
      </c>
      <c r="D9157">
        <v>117.98739999999999</v>
      </c>
      <c r="E9157" s="1" t="s">
        <v>7</v>
      </c>
      <c r="F9157" t="s">
        <v>18795</v>
      </c>
      <c r="G9157">
        <v>0</v>
      </c>
      <c r="H9157">
        <v>18</v>
      </c>
      <c r="I9157">
        <v>0</v>
      </c>
    </row>
    <row r="9158" spans="1:9" hidden="1" x14ac:dyDescent="0.3">
      <c r="A9158" s="1" t="s">
        <v>215</v>
      </c>
      <c r="B9158" s="1" t="s">
        <v>236</v>
      </c>
      <c r="C9158">
        <v>26.078900000000001</v>
      </c>
      <c r="D9158">
        <v>117.98739999999999</v>
      </c>
      <c r="E9158" s="1" t="s">
        <v>8</v>
      </c>
      <c r="F9158" t="s">
        <v>18796</v>
      </c>
      <c r="G9158">
        <v>0</v>
      </c>
      <c r="H9158">
        <v>35</v>
      </c>
      <c r="I9158">
        <v>0</v>
      </c>
    </row>
    <row r="9159" spans="1:9" hidden="1" x14ac:dyDescent="0.3">
      <c r="A9159" s="1" t="s">
        <v>215</v>
      </c>
      <c r="B9159" s="1" t="s">
        <v>236</v>
      </c>
      <c r="C9159">
        <v>26.078900000000001</v>
      </c>
      <c r="D9159">
        <v>117.98739999999999</v>
      </c>
      <c r="E9159" s="1" t="s">
        <v>9</v>
      </c>
      <c r="F9159" t="s">
        <v>18797</v>
      </c>
      <c r="G9159">
        <v>0</v>
      </c>
      <c r="H9159">
        <v>59</v>
      </c>
      <c r="I9159">
        <v>0</v>
      </c>
    </row>
    <row r="9160" spans="1:9" hidden="1" x14ac:dyDescent="0.3">
      <c r="A9160" s="1" t="s">
        <v>215</v>
      </c>
      <c r="B9160" s="1" t="s">
        <v>236</v>
      </c>
      <c r="C9160">
        <v>26.078900000000001</v>
      </c>
      <c r="D9160">
        <v>117.98739999999999</v>
      </c>
      <c r="E9160" s="1" t="s">
        <v>10</v>
      </c>
      <c r="F9160" t="s">
        <v>18798</v>
      </c>
      <c r="G9160">
        <v>0</v>
      </c>
      <c r="H9160">
        <v>80</v>
      </c>
      <c r="I9160">
        <v>0</v>
      </c>
    </row>
    <row r="9161" spans="1:9" hidden="1" x14ac:dyDescent="0.3">
      <c r="A9161" s="1" t="s">
        <v>215</v>
      </c>
      <c r="B9161" s="1" t="s">
        <v>236</v>
      </c>
      <c r="C9161">
        <v>26.078900000000001</v>
      </c>
      <c r="D9161">
        <v>117.98739999999999</v>
      </c>
      <c r="E9161" s="1" t="s">
        <v>11</v>
      </c>
      <c r="F9161" t="s">
        <v>18799</v>
      </c>
      <c r="G9161">
        <v>0</v>
      </c>
      <c r="H9161">
        <v>84</v>
      </c>
      <c r="I9161">
        <v>0</v>
      </c>
    </row>
    <row r="9162" spans="1:9" hidden="1" x14ac:dyDescent="0.3">
      <c r="A9162" s="1" t="s">
        <v>215</v>
      </c>
      <c r="B9162" s="1" t="s">
        <v>236</v>
      </c>
      <c r="C9162">
        <v>26.078900000000001</v>
      </c>
      <c r="D9162">
        <v>117.98739999999999</v>
      </c>
      <c r="E9162" s="1" t="s">
        <v>12</v>
      </c>
      <c r="F9162" t="s">
        <v>18800</v>
      </c>
      <c r="G9162">
        <v>0</v>
      </c>
      <c r="H9162">
        <v>101</v>
      </c>
      <c r="I9162">
        <v>0</v>
      </c>
    </row>
    <row r="9163" spans="1:9" hidden="1" x14ac:dyDescent="0.3">
      <c r="A9163" s="1" t="s">
        <v>215</v>
      </c>
      <c r="B9163" s="1" t="s">
        <v>236</v>
      </c>
      <c r="C9163">
        <v>26.078900000000001</v>
      </c>
      <c r="D9163">
        <v>117.98739999999999</v>
      </c>
      <c r="E9163" s="1" t="s">
        <v>13</v>
      </c>
      <c r="F9163" t="s">
        <v>18801</v>
      </c>
      <c r="G9163">
        <v>0</v>
      </c>
      <c r="H9163">
        <v>120</v>
      </c>
      <c r="I9163">
        <v>0</v>
      </c>
    </row>
    <row r="9164" spans="1:9" hidden="1" x14ac:dyDescent="0.3">
      <c r="A9164" s="1" t="s">
        <v>215</v>
      </c>
      <c r="B9164" s="1" t="s">
        <v>236</v>
      </c>
      <c r="C9164">
        <v>26.078900000000001</v>
      </c>
      <c r="D9164">
        <v>117.98739999999999</v>
      </c>
      <c r="E9164" s="1" t="s">
        <v>14</v>
      </c>
      <c r="F9164" t="s">
        <v>18802</v>
      </c>
      <c r="G9164">
        <v>0</v>
      </c>
      <c r="H9164">
        <v>144</v>
      </c>
      <c r="I9164">
        <v>0</v>
      </c>
    </row>
    <row r="9165" spans="1:9" hidden="1" x14ac:dyDescent="0.3">
      <c r="A9165" s="1" t="s">
        <v>215</v>
      </c>
      <c r="B9165" s="1" t="s">
        <v>236</v>
      </c>
      <c r="C9165">
        <v>26.078900000000001</v>
      </c>
      <c r="D9165">
        <v>117.98739999999999</v>
      </c>
      <c r="E9165" s="1" t="s">
        <v>15</v>
      </c>
      <c r="F9165" t="s">
        <v>18803</v>
      </c>
      <c r="G9165">
        <v>0</v>
      </c>
      <c r="H9165">
        <v>159</v>
      </c>
      <c r="I9165">
        <v>0</v>
      </c>
    </row>
    <row r="9166" spans="1:9" hidden="1" x14ac:dyDescent="0.3">
      <c r="A9166" s="1" t="s">
        <v>215</v>
      </c>
      <c r="B9166" s="1" t="s">
        <v>236</v>
      </c>
      <c r="C9166">
        <v>26.078900000000001</v>
      </c>
      <c r="D9166">
        <v>117.98739999999999</v>
      </c>
      <c r="E9166" s="1" t="s">
        <v>16</v>
      </c>
      <c r="F9166" t="s">
        <v>18804</v>
      </c>
      <c r="G9166">
        <v>0</v>
      </c>
      <c r="H9166">
        <v>179</v>
      </c>
      <c r="I9166">
        <v>1</v>
      </c>
    </row>
    <row r="9167" spans="1:9" hidden="1" x14ac:dyDescent="0.3">
      <c r="A9167" s="1" t="s">
        <v>215</v>
      </c>
      <c r="B9167" s="1" t="s">
        <v>236</v>
      </c>
      <c r="C9167">
        <v>26.078900000000001</v>
      </c>
      <c r="D9167">
        <v>117.98739999999999</v>
      </c>
      <c r="E9167" s="1" t="s">
        <v>17</v>
      </c>
      <c r="F9167" t="s">
        <v>18805</v>
      </c>
      <c r="G9167">
        <v>0</v>
      </c>
      <c r="H9167">
        <v>194</v>
      </c>
      <c r="I9167">
        <v>3</v>
      </c>
    </row>
    <row r="9168" spans="1:9" hidden="1" x14ac:dyDescent="0.3">
      <c r="A9168" s="1" t="s">
        <v>215</v>
      </c>
      <c r="B9168" s="1" t="s">
        <v>236</v>
      </c>
      <c r="C9168">
        <v>26.078900000000001</v>
      </c>
      <c r="D9168">
        <v>117.98739999999999</v>
      </c>
      <c r="E9168" s="1" t="s">
        <v>18</v>
      </c>
      <c r="F9168" t="s">
        <v>18806</v>
      </c>
      <c r="G9168">
        <v>0</v>
      </c>
      <c r="H9168">
        <v>205</v>
      </c>
      <c r="I9168">
        <v>11</v>
      </c>
    </row>
    <row r="9169" spans="1:9" hidden="1" x14ac:dyDescent="0.3">
      <c r="A9169" s="1" t="s">
        <v>215</v>
      </c>
      <c r="B9169" s="1" t="s">
        <v>236</v>
      </c>
      <c r="C9169">
        <v>26.078900000000001</v>
      </c>
      <c r="D9169">
        <v>117.98739999999999</v>
      </c>
      <c r="E9169" s="1" t="s">
        <v>19</v>
      </c>
      <c r="F9169" t="s">
        <v>18807</v>
      </c>
      <c r="G9169">
        <v>0</v>
      </c>
      <c r="H9169">
        <v>215</v>
      </c>
      <c r="I9169">
        <v>14</v>
      </c>
    </row>
    <row r="9170" spans="1:9" hidden="1" x14ac:dyDescent="0.3">
      <c r="A9170" s="1" t="s">
        <v>215</v>
      </c>
      <c r="B9170" s="1" t="s">
        <v>236</v>
      </c>
      <c r="C9170">
        <v>26.078900000000001</v>
      </c>
      <c r="D9170">
        <v>117.98739999999999</v>
      </c>
      <c r="E9170" s="1" t="s">
        <v>20</v>
      </c>
      <c r="F9170" t="s">
        <v>18808</v>
      </c>
      <c r="G9170">
        <v>0</v>
      </c>
      <c r="H9170">
        <v>224</v>
      </c>
      <c r="I9170">
        <v>20</v>
      </c>
    </row>
    <row r="9171" spans="1:9" hidden="1" x14ac:dyDescent="0.3">
      <c r="A9171" s="1" t="s">
        <v>215</v>
      </c>
      <c r="B9171" s="1" t="s">
        <v>236</v>
      </c>
      <c r="C9171">
        <v>26.078900000000001</v>
      </c>
      <c r="D9171">
        <v>117.98739999999999</v>
      </c>
      <c r="E9171" s="1" t="s">
        <v>21</v>
      </c>
      <c r="F9171" t="s">
        <v>18809</v>
      </c>
      <c r="G9171">
        <v>0</v>
      </c>
      <c r="H9171">
        <v>239</v>
      </c>
      <c r="I9171">
        <v>24</v>
      </c>
    </row>
    <row r="9172" spans="1:9" hidden="1" x14ac:dyDescent="0.3">
      <c r="A9172" s="1" t="s">
        <v>215</v>
      </c>
      <c r="B9172" s="1" t="s">
        <v>236</v>
      </c>
      <c r="C9172">
        <v>26.078900000000001</v>
      </c>
      <c r="D9172">
        <v>117.98739999999999</v>
      </c>
      <c r="E9172" s="1" t="s">
        <v>22</v>
      </c>
      <c r="F9172" t="s">
        <v>18810</v>
      </c>
      <c r="G9172">
        <v>0</v>
      </c>
      <c r="H9172">
        <v>250</v>
      </c>
      <c r="I9172">
        <v>35</v>
      </c>
    </row>
    <row r="9173" spans="1:9" hidden="1" x14ac:dyDescent="0.3">
      <c r="A9173" s="1" t="s">
        <v>215</v>
      </c>
      <c r="B9173" s="1" t="s">
        <v>236</v>
      </c>
      <c r="C9173">
        <v>26.078900000000001</v>
      </c>
      <c r="D9173">
        <v>117.98739999999999</v>
      </c>
      <c r="E9173" s="1" t="s">
        <v>23</v>
      </c>
      <c r="F9173" t="s">
        <v>18811</v>
      </c>
      <c r="G9173">
        <v>0</v>
      </c>
      <c r="H9173">
        <v>261</v>
      </c>
      <c r="I9173">
        <v>39</v>
      </c>
    </row>
    <row r="9174" spans="1:9" hidden="1" x14ac:dyDescent="0.3">
      <c r="A9174" s="1" t="s">
        <v>215</v>
      </c>
      <c r="B9174" s="1" t="s">
        <v>236</v>
      </c>
      <c r="C9174">
        <v>26.078900000000001</v>
      </c>
      <c r="D9174">
        <v>117.98739999999999</v>
      </c>
      <c r="E9174" s="1" t="s">
        <v>24</v>
      </c>
      <c r="F9174" t="s">
        <v>18812</v>
      </c>
      <c r="G9174">
        <v>0</v>
      </c>
      <c r="H9174">
        <v>267</v>
      </c>
      <c r="I9174">
        <v>45</v>
      </c>
    </row>
    <row r="9175" spans="1:9" hidden="1" x14ac:dyDescent="0.3">
      <c r="A9175" s="1" t="s">
        <v>215</v>
      </c>
      <c r="B9175" s="1" t="s">
        <v>236</v>
      </c>
      <c r="C9175">
        <v>26.078900000000001</v>
      </c>
      <c r="D9175">
        <v>117.98739999999999</v>
      </c>
      <c r="E9175" s="1" t="s">
        <v>25</v>
      </c>
      <c r="F9175" t="s">
        <v>18813</v>
      </c>
      <c r="G9175">
        <v>0</v>
      </c>
      <c r="H9175">
        <v>272</v>
      </c>
      <c r="I9175">
        <v>53</v>
      </c>
    </row>
    <row r="9176" spans="1:9" hidden="1" x14ac:dyDescent="0.3">
      <c r="A9176" s="1" t="s">
        <v>215</v>
      </c>
      <c r="B9176" s="1" t="s">
        <v>236</v>
      </c>
      <c r="C9176">
        <v>26.078900000000001</v>
      </c>
      <c r="D9176">
        <v>117.98739999999999</v>
      </c>
      <c r="E9176" s="1" t="s">
        <v>26</v>
      </c>
      <c r="F9176" t="s">
        <v>18814</v>
      </c>
      <c r="G9176">
        <v>0</v>
      </c>
      <c r="H9176">
        <v>279</v>
      </c>
      <c r="I9176">
        <v>57</v>
      </c>
    </row>
    <row r="9177" spans="1:9" hidden="1" x14ac:dyDescent="0.3">
      <c r="A9177" s="1" t="s">
        <v>215</v>
      </c>
      <c r="B9177" s="1" t="s">
        <v>236</v>
      </c>
      <c r="C9177">
        <v>26.078900000000001</v>
      </c>
      <c r="D9177">
        <v>117.98739999999999</v>
      </c>
      <c r="E9177" s="1" t="s">
        <v>27</v>
      </c>
      <c r="F9177" t="s">
        <v>18815</v>
      </c>
      <c r="G9177">
        <v>0</v>
      </c>
      <c r="H9177">
        <v>281</v>
      </c>
      <c r="I9177">
        <v>63</v>
      </c>
    </row>
    <row r="9178" spans="1:9" hidden="1" x14ac:dyDescent="0.3">
      <c r="A9178" s="1" t="s">
        <v>215</v>
      </c>
      <c r="B9178" s="1" t="s">
        <v>236</v>
      </c>
      <c r="C9178">
        <v>26.078900000000001</v>
      </c>
      <c r="D9178">
        <v>117.98739999999999</v>
      </c>
      <c r="E9178" s="1" t="s">
        <v>28</v>
      </c>
      <c r="F9178" t="s">
        <v>18816</v>
      </c>
      <c r="G9178">
        <v>0</v>
      </c>
      <c r="H9178">
        <v>285</v>
      </c>
      <c r="I9178">
        <v>71</v>
      </c>
    </row>
    <row r="9179" spans="1:9" hidden="1" x14ac:dyDescent="0.3">
      <c r="A9179" s="1" t="s">
        <v>215</v>
      </c>
      <c r="B9179" s="1" t="s">
        <v>236</v>
      </c>
      <c r="C9179">
        <v>26.078900000000001</v>
      </c>
      <c r="D9179">
        <v>117.98739999999999</v>
      </c>
      <c r="E9179" s="1" t="s">
        <v>29</v>
      </c>
      <c r="F9179" t="s">
        <v>18817</v>
      </c>
      <c r="G9179">
        <v>0</v>
      </c>
      <c r="H9179">
        <v>287</v>
      </c>
      <c r="I9179">
        <v>82</v>
      </c>
    </row>
    <row r="9180" spans="1:9" hidden="1" x14ac:dyDescent="0.3">
      <c r="A9180" s="1" t="s">
        <v>215</v>
      </c>
      <c r="B9180" s="1" t="s">
        <v>236</v>
      </c>
      <c r="C9180">
        <v>26.078900000000001</v>
      </c>
      <c r="D9180">
        <v>117.98739999999999</v>
      </c>
      <c r="E9180" s="1" t="s">
        <v>30</v>
      </c>
      <c r="F9180" t="s">
        <v>18818</v>
      </c>
      <c r="G9180">
        <v>0</v>
      </c>
      <c r="H9180">
        <v>290</v>
      </c>
      <c r="I9180">
        <v>90</v>
      </c>
    </row>
    <row r="9181" spans="1:9" hidden="1" x14ac:dyDescent="0.3">
      <c r="A9181" s="1" t="s">
        <v>215</v>
      </c>
      <c r="B9181" s="1" t="s">
        <v>236</v>
      </c>
      <c r="C9181">
        <v>26.078900000000001</v>
      </c>
      <c r="D9181">
        <v>117.98739999999999</v>
      </c>
      <c r="E9181" s="1" t="s">
        <v>31</v>
      </c>
      <c r="F9181" t="s">
        <v>18819</v>
      </c>
      <c r="G9181">
        <v>0</v>
      </c>
      <c r="H9181">
        <v>292</v>
      </c>
      <c r="I9181">
        <v>93</v>
      </c>
    </row>
    <row r="9182" spans="1:9" hidden="1" x14ac:dyDescent="0.3">
      <c r="A9182" s="1" t="s">
        <v>215</v>
      </c>
      <c r="B9182" s="1" t="s">
        <v>236</v>
      </c>
      <c r="C9182">
        <v>26.078900000000001</v>
      </c>
      <c r="D9182">
        <v>117.98739999999999</v>
      </c>
      <c r="E9182" s="1" t="s">
        <v>32</v>
      </c>
      <c r="F9182" t="s">
        <v>18820</v>
      </c>
      <c r="G9182">
        <v>0</v>
      </c>
      <c r="H9182">
        <v>293</v>
      </c>
      <c r="I9182">
        <v>112</v>
      </c>
    </row>
    <row r="9183" spans="1:9" hidden="1" x14ac:dyDescent="0.3">
      <c r="A9183" s="1" t="s">
        <v>215</v>
      </c>
      <c r="B9183" s="1" t="s">
        <v>236</v>
      </c>
      <c r="C9183">
        <v>26.078900000000001</v>
      </c>
      <c r="D9183">
        <v>117.98739999999999</v>
      </c>
      <c r="E9183" s="1" t="s">
        <v>33</v>
      </c>
      <c r="F9183" t="s">
        <v>18821</v>
      </c>
      <c r="G9183">
        <v>1</v>
      </c>
      <c r="H9183">
        <v>293</v>
      </c>
      <c r="I9183">
        <v>126</v>
      </c>
    </row>
    <row r="9184" spans="1:9" hidden="1" x14ac:dyDescent="0.3">
      <c r="A9184" s="1" t="s">
        <v>215</v>
      </c>
      <c r="B9184" s="1" t="s">
        <v>236</v>
      </c>
      <c r="C9184">
        <v>26.078900000000001</v>
      </c>
      <c r="D9184">
        <v>117.98739999999999</v>
      </c>
      <c r="E9184" s="1" t="s">
        <v>34</v>
      </c>
      <c r="F9184" t="s">
        <v>18822</v>
      </c>
      <c r="G9184">
        <v>1</v>
      </c>
      <c r="H9184">
        <v>293</v>
      </c>
      <c r="I9184">
        <v>149</v>
      </c>
    </row>
    <row r="9185" spans="1:9" hidden="1" x14ac:dyDescent="0.3">
      <c r="A9185" s="1" t="s">
        <v>215</v>
      </c>
      <c r="B9185" s="1" t="s">
        <v>236</v>
      </c>
      <c r="C9185">
        <v>26.078900000000001</v>
      </c>
      <c r="D9185">
        <v>117.98739999999999</v>
      </c>
      <c r="E9185" s="1" t="s">
        <v>35</v>
      </c>
      <c r="F9185" t="s">
        <v>18823</v>
      </c>
      <c r="G9185">
        <v>1</v>
      </c>
      <c r="H9185">
        <v>293</v>
      </c>
      <c r="I9185">
        <v>162</v>
      </c>
    </row>
    <row r="9186" spans="1:9" hidden="1" x14ac:dyDescent="0.3">
      <c r="A9186" s="1" t="s">
        <v>215</v>
      </c>
      <c r="B9186" s="1" t="s">
        <v>236</v>
      </c>
      <c r="C9186">
        <v>26.078900000000001</v>
      </c>
      <c r="D9186">
        <v>117.98739999999999</v>
      </c>
      <c r="E9186" s="1" t="s">
        <v>36</v>
      </c>
      <c r="F9186" t="s">
        <v>18824</v>
      </c>
      <c r="G9186">
        <v>1</v>
      </c>
      <c r="H9186">
        <v>293</v>
      </c>
      <c r="I9186">
        <v>170</v>
      </c>
    </row>
    <row r="9187" spans="1:9" hidden="1" x14ac:dyDescent="0.3">
      <c r="A9187" s="1" t="s">
        <v>215</v>
      </c>
      <c r="B9187" s="1" t="s">
        <v>236</v>
      </c>
      <c r="C9187">
        <v>26.078900000000001</v>
      </c>
      <c r="D9187">
        <v>117.98739999999999</v>
      </c>
      <c r="E9187" s="1" t="s">
        <v>37</v>
      </c>
      <c r="F9187" t="s">
        <v>18825</v>
      </c>
      <c r="G9187">
        <v>1</v>
      </c>
      <c r="H9187">
        <v>293</v>
      </c>
      <c r="I9187">
        <v>183</v>
      </c>
    </row>
    <row r="9188" spans="1:9" hidden="1" x14ac:dyDescent="0.3">
      <c r="A9188" s="1" t="s">
        <v>215</v>
      </c>
      <c r="B9188" s="1" t="s">
        <v>236</v>
      </c>
      <c r="C9188">
        <v>26.078900000000001</v>
      </c>
      <c r="D9188">
        <v>117.98739999999999</v>
      </c>
      <c r="E9188" s="1" t="s">
        <v>38</v>
      </c>
      <c r="F9188" t="s">
        <v>18826</v>
      </c>
      <c r="G9188">
        <v>1</v>
      </c>
      <c r="H9188">
        <v>294</v>
      </c>
      <c r="I9188">
        <v>199</v>
      </c>
    </row>
    <row r="9189" spans="1:9" hidden="1" x14ac:dyDescent="0.3">
      <c r="A9189" s="1" t="s">
        <v>215</v>
      </c>
      <c r="B9189" s="1" t="s">
        <v>236</v>
      </c>
      <c r="C9189">
        <v>26.078900000000001</v>
      </c>
      <c r="D9189">
        <v>117.98739999999999</v>
      </c>
      <c r="E9189" s="1" t="s">
        <v>39</v>
      </c>
      <c r="F9189" t="s">
        <v>18827</v>
      </c>
      <c r="G9189">
        <v>1</v>
      </c>
      <c r="H9189">
        <v>294</v>
      </c>
      <c r="I9189">
        <v>218</v>
      </c>
    </row>
    <row r="9190" spans="1:9" hidden="1" x14ac:dyDescent="0.3">
      <c r="A9190" s="1" t="s">
        <v>215</v>
      </c>
      <c r="B9190" s="1" t="s">
        <v>236</v>
      </c>
      <c r="C9190">
        <v>26.078900000000001</v>
      </c>
      <c r="D9190">
        <v>117.98739999999999</v>
      </c>
      <c r="E9190" s="1" t="s">
        <v>40</v>
      </c>
      <c r="F9190" t="s">
        <v>18828</v>
      </c>
      <c r="G9190">
        <v>1</v>
      </c>
      <c r="H9190">
        <v>296</v>
      </c>
      <c r="I9190">
        <v>228</v>
      </c>
    </row>
    <row r="9191" spans="1:9" hidden="1" x14ac:dyDescent="0.3">
      <c r="A9191" s="1" t="s">
        <v>215</v>
      </c>
      <c r="B9191" s="1" t="s">
        <v>236</v>
      </c>
      <c r="C9191">
        <v>26.078900000000001</v>
      </c>
      <c r="D9191">
        <v>117.98739999999999</v>
      </c>
      <c r="E9191" s="1" t="s">
        <v>41</v>
      </c>
      <c r="F9191" t="s">
        <v>18829</v>
      </c>
      <c r="G9191">
        <v>1</v>
      </c>
      <c r="H9191">
        <v>296</v>
      </c>
      <c r="I9191">
        <v>235</v>
      </c>
    </row>
    <row r="9192" spans="1:9" hidden="1" x14ac:dyDescent="0.3">
      <c r="A9192" s="1" t="s">
        <v>215</v>
      </c>
      <c r="B9192" s="1" t="s">
        <v>236</v>
      </c>
      <c r="C9192">
        <v>26.078900000000001</v>
      </c>
      <c r="D9192">
        <v>117.98739999999999</v>
      </c>
      <c r="E9192" s="1" t="s">
        <v>42</v>
      </c>
      <c r="F9192" t="s">
        <v>18830</v>
      </c>
      <c r="G9192">
        <v>1</v>
      </c>
      <c r="H9192">
        <v>296</v>
      </c>
      <c r="I9192">
        <v>243</v>
      </c>
    </row>
    <row r="9193" spans="1:9" hidden="1" x14ac:dyDescent="0.3">
      <c r="A9193" s="1" t="s">
        <v>215</v>
      </c>
      <c r="B9193" s="1" t="s">
        <v>236</v>
      </c>
      <c r="C9193">
        <v>26.078900000000001</v>
      </c>
      <c r="D9193">
        <v>117.98739999999999</v>
      </c>
      <c r="E9193" s="1" t="s">
        <v>43</v>
      </c>
      <c r="F9193" t="s">
        <v>18831</v>
      </c>
      <c r="G9193">
        <v>1</v>
      </c>
      <c r="H9193">
        <v>296</v>
      </c>
      <c r="I9193">
        <v>247</v>
      </c>
    </row>
    <row r="9194" spans="1:9" hidden="1" x14ac:dyDescent="0.3">
      <c r="A9194" s="1" t="s">
        <v>215</v>
      </c>
      <c r="B9194" s="1" t="s">
        <v>236</v>
      </c>
      <c r="C9194">
        <v>26.078900000000001</v>
      </c>
      <c r="D9194">
        <v>117.98739999999999</v>
      </c>
      <c r="E9194" s="1" t="s">
        <v>44</v>
      </c>
      <c r="F9194" t="s">
        <v>18832</v>
      </c>
      <c r="G9194">
        <v>1</v>
      </c>
      <c r="H9194">
        <v>296</v>
      </c>
      <c r="I9194">
        <v>255</v>
      </c>
    </row>
    <row r="9195" spans="1:9" hidden="1" x14ac:dyDescent="0.3">
      <c r="A9195" s="1" t="s">
        <v>215</v>
      </c>
      <c r="B9195" s="1" t="s">
        <v>236</v>
      </c>
      <c r="C9195">
        <v>26.078900000000001</v>
      </c>
      <c r="D9195">
        <v>117.98739999999999</v>
      </c>
      <c r="E9195" s="1" t="s">
        <v>45</v>
      </c>
      <c r="F9195" t="s">
        <v>18833</v>
      </c>
      <c r="G9195">
        <v>1</v>
      </c>
      <c r="H9195">
        <v>296</v>
      </c>
      <c r="I9195">
        <v>260</v>
      </c>
    </row>
    <row r="9196" spans="1:9" hidden="1" x14ac:dyDescent="0.3">
      <c r="A9196" s="1" t="s">
        <v>215</v>
      </c>
      <c r="B9196" s="1" t="s">
        <v>236</v>
      </c>
      <c r="C9196">
        <v>26.078900000000001</v>
      </c>
      <c r="D9196">
        <v>117.98739999999999</v>
      </c>
      <c r="E9196" s="1" t="s">
        <v>46</v>
      </c>
      <c r="F9196" t="s">
        <v>18834</v>
      </c>
      <c r="G9196">
        <v>1</v>
      </c>
      <c r="H9196">
        <v>296</v>
      </c>
      <c r="I9196">
        <v>270</v>
      </c>
    </row>
    <row r="9197" spans="1:9" hidden="1" x14ac:dyDescent="0.3">
      <c r="A9197" s="1" t="s">
        <v>215</v>
      </c>
      <c r="B9197" s="1" t="s">
        <v>236</v>
      </c>
      <c r="C9197">
        <v>26.078900000000001</v>
      </c>
      <c r="D9197">
        <v>117.98739999999999</v>
      </c>
      <c r="E9197" s="1" t="s">
        <v>47</v>
      </c>
      <c r="F9197" t="s">
        <v>18835</v>
      </c>
      <c r="G9197">
        <v>1</v>
      </c>
      <c r="H9197">
        <v>296</v>
      </c>
      <c r="I9197">
        <v>277</v>
      </c>
    </row>
    <row r="9198" spans="1:9" hidden="1" x14ac:dyDescent="0.3">
      <c r="A9198" s="1" t="s">
        <v>215</v>
      </c>
      <c r="B9198" s="1" t="s">
        <v>236</v>
      </c>
      <c r="C9198">
        <v>26.078900000000001</v>
      </c>
      <c r="D9198">
        <v>117.98739999999999</v>
      </c>
      <c r="E9198" s="1" t="s">
        <v>48</v>
      </c>
      <c r="F9198" t="s">
        <v>18836</v>
      </c>
      <c r="G9198">
        <v>1</v>
      </c>
      <c r="H9198">
        <v>296</v>
      </c>
      <c r="I9198">
        <v>284</v>
      </c>
    </row>
    <row r="9199" spans="1:9" hidden="1" x14ac:dyDescent="0.3">
      <c r="A9199" s="1" t="s">
        <v>215</v>
      </c>
      <c r="B9199" s="1" t="s">
        <v>236</v>
      </c>
      <c r="C9199">
        <v>26.078900000000001</v>
      </c>
      <c r="D9199">
        <v>117.98739999999999</v>
      </c>
      <c r="E9199" s="1" t="s">
        <v>49</v>
      </c>
      <c r="F9199" t="s">
        <v>18837</v>
      </c>
      <c r="G9199">
        <v>1</v>
      </c>
      <c r="H9199">
        <v>296</v>
      </c>
      <c r="I9199">
        <v>295</v>
      </c>
    </row>
    <row r="9200" spans="1:9" hidden="1" x14ac:dyDescent="0.3">
      <c r="A9200" s="1" t="s">
        <v>215</v>
      </c>
      <c r="B9200" s="1" t="s">
        <v>236</v>
      </c>
      <c r="C9200">
        <v>26.078900000000001</v>
      </c>
      <c r="D9200">
        <v>117.98739999999999</v>
      </c>
      <c r="E9200" s="1" t="s">
        <v>50</v>
      </c>
      <c r="F9200" t="s">
        <v>18838</v>
      </c>
      <c r="G9200">
        <v>1</v>
      </c>
      <c r="H9200">
        <v>296</v>
      </c>
      <c r="I9200">
        <v>295</v>
      </c>
    </row>
    <row r="9201" spans="1:9" hidden="1" x14ac:dyDescent="0.3">
      <c r="A9201" s="1" t="s">
        <v>215</v>
      </c>
      <c r="B9201" s="1" t="s">
        <v>236</v>
      </c>
      <c r="C9201">
        <v>26.078900000000001</v>
      </c>
      <c r="D9201">
        <v>117.98739999999999</v>
      </c>
      <c r="E9201" s="1" t="s">
        <v>51</v>
      </c>
      <c r="F9201" t="s">
        <v>18839</v>
      </c>
      <c r="G9201">
        <v>1</v>
      </c>
      <c r="H9201">
        <v>296</v>
      </c>
      <c r="I9201">
        <v>295</v>
      </c>
    </row>
    <row r="9202" spans="1:9" hidden="1" x14ac:dyDescent="0.3">
      <c r="A9202" s="1" t="s">
        <v>215</v>
      </c>
      <c r="B9202" s="1" t="s">
        <v>236</v>
      </c>
      <c r="C9202">
        <v>26.078900000000001</v>
      </c>
      <c r="D9202">
        <v>117.98739999999999</v>
      </c>
      <c r="E9202" s="1" t="s">
        <v>52</v>
      </c>
      <c r="F9202" t="s">
        <v>18840</v>
      </c>
      <c r="G9202">
        <v>1</v>
      </c>
      <c r="H9202">
        <v>296</v>
      </c>
      <c r="I9202">
        <v>295</v>
      </c>
    </row>
    <row r="9203" spans="1:9" hidden="1" x14ac:dyDescent="0.3">
      <c r="A9203" s="1" t="s">
        <v>215</v>
      </c>
      <c r="B9203" s="1" t="s">
        <v>236</v>
      </c>
      <c r="C9203">
        <v>26.078900000000001</v>
      </c>
      <c r="D9203">
        <v>117.98739999999999</v>
      </c>
      <c r="E9203" s="1" t="s">
        <v>53</v>
      </c>
      <c r="F9203" t="s">
        <v>18841</v>
      </c>
      <c r="G9203">
        <v>1</v>
      </c>
      <c r="H9203">
        <v>296</v>
      </c>
      <c r="I9203">
        <v>295</v>
      </c>
    </row>
    <row r="9204" spans="1:9" hidden="1" x14ac:dyDescent="0.3">
      <c r="A9204" s="1" t="s">
        <v>215</v>
      </c>
      <c r="B9204" s="1" t="s">
        <v>236</v>
      </c>
      <c r="C9204">
        <v>26.078900000000001</v>
      </c>
      <c r="D9204">
        <v>117.98739999999999</v>
      </c>
      <c r="E9204" s="1" t="s">
        <v>54</v>
      </c>
      <c r="F9204" t="s">
        <v>18842</v>
      </c>
      <c r="G9204">
        <v>1</v>
      </c>
      <c r="H9204">
        <v>296</v>
      </c>
      <c r="I9204">
        <v>295</v>
      </c>
    </row>
    <row r="9205" spans="1:9" hidden="1" x14ac:dyDescent="0.3">
      <c r="A9205" s="1" t="s">
        <v>215</v>
      </c>
      <c r="B9205" s="1" t="s">
        <v>236</v>
      </c>
      <c r="C9205">
        <v>26.078900000000001</v>
      </c>
      <c r="D9205">
        <v>117.98739999999999</v>
      </c>
      <c r="E9205" s="1" t="s">
        <v>21548</v>
      </c>
      <c r="F9205" t="s">
        <v>21725</v>
      </c>
      <c r="G9205">
        <v>1</v>
      </c>
      <c r="H9205">
        <v>296</v>
      </c>
      <c r="I9205">
        <v>295</v>
      </c>
    </row>
    <row r="9206" spans="1:9" hidden="1" x14ac:dyDescent="0.3">
      <c r="A9206" s="1" t="s">
        <v>215</v>
      </c>
      <c r="B9206" s="1" t="s">
        <v>237</v>
      </c>
      <c r="C9206">
        <v>23.829799999999999</v>
      </c>
      <c r="D9206">
        <v>108.7881</v>
      </c>
      <c r="E9206" s="1" t="s">
        <v>4</v>
      </c>
      <c r="F9206" t="s">
        <v>18843</v>
      </c>
      <c r="G9206">
        <v>0</v>
      </c>
      <c r="H9206">
        <v>2</v>
      </c>
      <c r="I9206">
        <v>0</v>
      </c>
    </row>
    <row r="9207" spans="1:9" hidden="1" x14ac:dyDescent="0.3">
      <c r="A9207" s="1" t="s">
        <v>215</v>
      </c>
      <c r="B9207" s="1" t="s">
        <v>237</v>
      </c>
      <c r="C9207">
        <v>23.829799999999999</v>
      </c>
      <c r="D9207">
        <v>108.7881</v>
      </c>
      <c r="E9207" s="1" t="s">
        <v>5</v>
      </c>
      <c r="F9207" t="s">
        <v>18844</v>
      </c>
      <c r="G9207">
        <v>0</v>
      </c>
      <c r="H9207">
        <v>5</v>
      </c>
      <c r="I9207">
        <v>0</v>
      </c>
    </row>
    <row r="9208" spans="1:9" hidden="1" x14ac:dyDescent="0.3">
      <c r="A9208" s="1" t="s">
        <v>215</v>
      </c>
      <c r="B9208" s="1" t="s">
        <v>237</v>
      </c>
      <c r="C9208">
        <v>23.829799999999999</v>
      </c>
      <c r="D9208">
        <v>108.7881</v>
      </c>
      <c r="E9208" s="1" t="s">
        <v>6</v>
      </c>
      <c r="F9208" t="s">
        <v>18845</v>
      </c>
      <c r="G9208">
        <v>0</v>
      </c>
      <c r="H9208">
        <v>23</v>
      </c>
      <c r="I9208">
        <v>0</v>
      </c>
    </row>
    <row r="9209" spans="1:9" hidden="1" x14ac:dyDescent="0.3">
      <c r="A9209" s="1" t="s">
        <v>215</v>
      </c>
      <c r="B9209" s="1" t="s">
        <v>237</v>
      </c>
      <c r="C9209">
        <v>23.829799999999999</v>
      </c>
      <c r="D9209">
        <v>108.7881</v>
      </c>
      <c r="E9209" s="1" t="s">
        <v>7</v>
      </c>
      <c r="F9209" t="s">
        <v>18846</v>
      </c>
      <c r="G9209">
        <v>0</v>
      </c>
      <c r="H9209">
        <v>23</v>
      </c>
      <c r="I9209">
        <v>0</v>
      </c>
    </row>
    <row r="9210" spans="1:9" hidden="1" x14ac:dyDescent="0.3">
      <c r="A9210" s="1" t="s">
        <v>215</v>
      </c>
      <c r="B9210" s="1" t="s">
        <v>237</v>
      </c>
      <c r="C9210">
        <v>23.829799999999999</v>
      </c>
      <c r="D9210">
        <v>108.7881</v>
      </c>
      <c r="E9210" s="1" t="s">
        <v>8</v>
      </c>
      <c r="F9210" t="s">
        <v>18847</v>
      </c>
      <c r="G9210">
        <v>0</v>
      </c>
      <c r="H9210">
        <v>36</v>
      </c>
      <c r="I9210">
        <v>0</v>
      </c>
    </row>
    <row r="9211" spans="1:9" hidden="1" x14ac:dyDescent="0.3">
      <c r="A9211" s="1" t="s">
        <v>215</v>
      </c>
      <c r="B9211" s="1" t="s">
        <v>237</v>
      </c>
      <c r="C9211">
        <v>23.829799999999999</v>
      </c>
      <c r="D9211">
        <v>108.7881</v>
      </c>
      <c r="E9211" s="1" t="s">
        <v>9</v>
      </c>
      <c r="F9211" t="s">
        <v>18848</v>
      </c>
      <c r="G9211">
        <v>0</v>
      </c>
      <c r="H9211">
        <v>46</v>
      </c>
      <c r="I9211">
        <v>0</v>
      </c>
    </row>
    <row r="9212" spans="1:9" hidden="1" x14ac:dyDescent="0.3">
      <c r="A9212" s="1" t="s">
        <v>215</v>
      </c>
      <c r="B9212" s="1" t="s">
        <v>237</v>
      </c>
      <c r="C9212">
        <v>23.829799999999999</v>
      </c>
      <c r="D9212">
        <v>108.7881</v>
      </c>
      <c r="E9212" s="1" t="s">
        <v>10</v>
      </c>
      <c r="F9212" t="s">
        <v>18849</v>
      </c>
      <c r="G9212">
        <v>0</v>
      </c>
      <c r="H9212">
        <v>51</v>
      </c>
      <c r="I9212">
        <v>2</v>
      </c>
    </row>
    <row r="9213" spans="1:9" hidden="1" x14ac:dyDescent="0.3">
      <c r="A9213" s="1" t="s">
        <v>215</v>
      </c>
      <c r="B9213" s="1" t="s">
        <v>237</v>
      </c>
      <c r="C9213">
        <v>23.829799999999999</v>
      </c>
      <c r="D9213">
        <v>108.7881</v>
      </c>
      <c r="E9213" s="1" t="s">
        <v>11</v>
      </c>
      <c r="F9213" t="s">
        <v>18850</v>
      </c>
      <c r="G9213">
        <v>0</v>
      </c>
      <c r="H9213">
        <v>58</v>
      </c>
      <c r="I9213">
        <v>2</v>
      </c>
    </row>
    <row r="9214" spans="1:9" hidden="1" x14ac:dyDescent="0.3">
      <c r="A9214" s="1" t="s">
        <v>215</v>
      </c>
      <c r="B9214" s="1" t="s">
        <v>237</v>
      </c>
      <c r="C9214">
        <v>23.829799999999999</v>
      </c>
      <c r="D9214">
        <v>108.7881</v>
      </c>
      <c r="E9214" s="1" t="s">
        <v>12</v>
      </c>
      <c r="F9214" t="s">
        <v>18851</v>
      </c>
      <c r="G9214">
        <v>0</v>
      </c>
      <c r="H9214">
        <v>78</v>
      </c>
      <c r="I9214">
        <v>2</v>
      </c>
    </row>
    <row r="9215" spans="1:9" hidden="1" x14ac:dyDescent="0.3">
      <c r="A9215" s="1" t="s">
        <v>215</v>
      </c>
      <c r="B9215" s="1" t="s">
        <v>237</v>
      </c>
      <c r="C9215">
        <v>23.829799999999999</v>
      </c>
      <c r="D9215">
        <v>108.7881</v>
      </c>
      <c r="E9215" s="1" t="s">
        <v>13</v>
      </c>
      <c r="F9215" t="s">
        <v>18852</v>
      </c>
      <c r="G9215">
        <v>0</v>
      </c>
      <c r="H9215">
        <v>87</v>
      </c>
      <c r="I9215">
        <v>2</v>
      </c>
    </row>
    <row r="9216" spans="1:9" hidden="1" x14ac:dyDescent="0.3">
      <c r="A9216" s="1" t="s">
        <v>215</v>
      </c>
      <c r="B9216" s="1" t="s">
        <v>237</v>
      </c>
      <c r="C9216">
        <v>23.829799999999999</v>
      </c>
      <c r="D9216">
        <v>108.7881</v>
      </c>
      <c r="E9216" s="1" t="s">
        <v>14</v>
      </c>
      <c r="F9216" t="s">
        <v>18853</v>
      </c>
      <c r="G9216">
        <v>0</v>
      </c>
      <c r="H9216">
        <v>100</v>
      </c>
      <c r="I9216">
        <v>2</v>
      </c>
    </row>
    <row r="9217" spans="1:9" hidden="1" x14ac:dyDescent="0.3">
      <c r="A9217" s="1" t="s">
        <v>215</v>
      </c>
      <c r="B9217" s="1" t="s">
        <v>237</v>
      </c>
      <c r="C9217">
        <v>23.829799999999999</v>
      </c>
      <c r="D9217">
        <v>108.7881</v>
      </c>
      <c r="E9217" s="1" t="s">
        <v>15</v>
      </c>
      <c r="F9217" t="s">
        <v>18854</v>
      </c>
      <c r="G9217">
        <v>0</v>
      </c>
      <c r="H9217">
        <v>111</v>
      </c>
      <c r="I9217">
        <v>2</v>
      </c>
    </row>
    <row r="9218" spans="1:9" hidden="1" x14ac:dyDescent="0.3">
      <c r="A9218" s="1" t="s">
        <v>215</v>
      </c>
      <c r="B9218" s="1" t="s">
        <v>237</v>
      </c>
      <c r="C9218">
        <v>23.829799999999999</v>
      </c>
      <c r="D9218">
        <v>108.7881</v>
      </c>
      <c r="E9218" s="1" t="s">
        <v>16</v>
      </c>
      <c r="F9218" t="s">
        <v>18855</v>
      </c>
      <c r="G9218">
        <v>0</v>
      </c>
      <c r="H9218">
        <v>127</v>
      </c>
      <c r="I9218">
        <v>7</v>
      </c>
    </row>
    <row r="9219" spans="1:9" hidden="1" x14ac:dyDescent="0.3">
      <c r="A9219" s="1" t="s">
        <v>215</v>
      </c>
      <c r="B9219" s="1" t="s">
        <v>237</v>
      </c>
      <c r="C9219">
        <v>23.829799999999999</v>
      </c>
      <c r="D9219">
        <v>108.7881</v>
      </c>
      <c r="E9219" s="1" t="s">
        <v>17</v>
      </c>
      <c r="F9219" t="s">
        <v>18856</v>
      </c>
      <c r="G9219">
        <v>0</v>
      </c>
      <c r="H9219">
        <v>139</v>
      </c>
      <c r="I9219">
        <v>10</v>
      </c>
    </row>
    <row r="9220" spans="1:9" hidden="1" x14ac:dyDescent="0.3">
      <c r="A9220" s="1" t="s">
        <v>215</v>
      </c>
      <c r="B9220" s="1" t="s">
        <v>237</v>
      </c>
      <c r="C9220">
        <v>23.829799999999999</v>
      </c>
      <c r="D9220">
        <v>108.7881</v>
      </c>
      <c r="E9220" s="1" t="s">
        <v>18</v>
      </c>
      <c r="F9220" t="s">
        <v>18857</v>
      </c>
      <c r="G9220">
        <v>0</v>
      </c>
      <c r="H9220">
        <v>150</v>
      </c>
      <c r="I9220">
        <v>13</v>
      </c>
    </row>
    <row r="9221" spans="1:9" hidden="1" x14ac:dyDescent="0.3">
      <c r="A9221" s="1" t="s">
        <v>215</v>
      </c>
      <c r="B9221" s="1" t="s">
        <v>237</v>
      </c>
      <c r="C9221">
        <v>23.829799999999999</v>
      </c>
      <c r="D9221">
        <v>108.7881</v>
      </c>
      <c r="E9221" s="1" t="s">
        <v>19</v>
      </c>
      <c r="F9221" t="s">
        <v>18858</v>
      </c>
      <c r="G9221">
        <v>0</v>
      </c>
      <c r="H9221">
        <v>168</v>
      </c>
      <c r="I9221">
        <v>14</v>
      </c>
    </row>
    <row r="9222" spans="1:9" hidden="1" x14ac:dyDescent="0.3">
      <c r="A9222" s="1" t="s">
        <v>215</v>
      </c>
      <c r="B9222" s="1" t="s">
        <v>237</v>
      </c>
      <c r="C9222">
        <v>23.829799999999999</v>
      </c>
      <c r="D9222">
        <v>108.7881</v>
      </c>
      <c r="E9222" s="1" t="s">
        <v>20</v>
      </c>
      <c r="F9222" t="s">
        <v>18859</v>
      </c>
      <c r="G9222">
        <v>0</v>
      </c>
      <c r="H9222">
        <v>172</v>
      </c>
      <c r="I9222">
        <v>17</v>
      </c>
    </row>
    <row r="9223" spans="1:9" hidden="1" x14ac:dyDescent="0.3">
      <c r="A9223" s="1" t="s">
        <v>215</v>
      </c>
      <c r="B9223" s="1" t="s">
        <v>237</v>
      </c>
      <c r="C9223">
        <v>23.829799999999999</v>
      </c>
      <c r="D9223">
        <v>108.7881</v>
      </c>
      <c r="E9223" s="1" t="s">
        <v>21</v>
      </c>
      <c r="F9223" t="s">
        <v>18860</v>
      </c>
      <c r="G9223">
        <v>0</v>
      </c>
      <c r="H9223">
        <v>183</v>
      </c>
      <c r="I9223">
        <v>17</v>
      </c>
    </row>
    <row r="9224" spans="1:9" hidden="1" x14ac:dyDescent="0.3">
      <c r="A9224" s="1" t="s">
        <v>215</v>
      </c>
      <c r="B9224" s="1" t="s">
        <v>237</v>
      </c>
      <c r="C9224">
        <v>23.829799999999999</v>
      </c>
      <c r="D9224">
        <v>108.7881</v>
      </c>
      <c r="E9224" s="1" t="s">
        <v>22</v>
      </c>
      <c r="F9224" t="s">
        <v>18861</v>
      </c>
      <c r="G9224">
        <v>1</v>
      </c>
      <c r="H9224">
        <v>195</v>
      </c>
      <c r="I9224">
        <v>18</v>
      </c>
    </row>
    <row r="9225" spans="1:9" hidden="1" x14ac:dyDescent="0.3">
      <c r="A9225" s="1" t="s">
        <v>215</v>
      </c>
      <c r="B9225" s="1" t="s">
        <v>237</v>
      </c>
      <c r="C9225">
        <v>23.829799999999999</v>
      </c>
      <c r="D9225">
        <v>108.7881</v>
      </c>
      <c r="E9225" s="1" t="s">
        <v>23</v>
      </c>
      <c r="F9225" t="s">
        <v>18862</v>
      </c>
      <c r="G9225">
        <v>1</v>
      </c>
      <c r="H9225">
        <v>210</v>
      </c>
      <c r="I9225">
        <v>24</v>
      </c>
    </row>
    <row r="9226" spans="1:9" hidden="1" x14ac:dyDescent="0.3">
      <c r="A9226" s="1" t="s">
        <v>215</v>
      </c>
      <c r="B9226" s="1" t="s">
        <v>237</v>
      </c>
      <c r="C9226">
        <v>23.829799999999999</v>
      </c>
      <c r="D9226">
        <v>108.7881</v>
      </c>
      <c r="E9226" s="1" t="s">
        <v>24</v>
      </c>
      <c r="F9226" t="s">
        <v>18863</v>
      </c>
      <c r="G9226">
        <v>1</v>
      </c>
      <c r="H9226">
        <v>215</v>
      </c>
      <c r="I9226">
        <v>33</v>
      </c>
    </row>
    <row r="9227" spans="1:9" hidden="1" x14ac:dyDescent="0.3">
      <c r="A9227" s="1" t="s">
        <v>215</v>
      </c>
      <c r="B9227" s="1" t="s">
        <v>237</v>
      </c>
      <c r="C9227">
        <v>23.829799999999999</v>
      </c>
      <c r="D9227">
        <v>108.7881</v>
      </c>
      <c r="E9227" s="1" t="s">
        <v>25</v>
      </c>
      <c r="F9227" t="s">
        <v>18864</v>
      </c>
      <c r="G9227">
        <v>1</v>
      </c>
      <c r="H9227">
        <v>222</v>
      </c>
      <c r="I9227">
        <v>32</v>
      </c>
    </row>
    <row r="9228" spans="1:9" hidden="1" x14ac:dyDescent="0.3">
      <c r="A9228" s="1" t="s">
        <v>215</v>
      </c>
      <c r="B9228" s="1" t="s">
        <v>237</v>
      </c>
      <c r="C9228">
        <v>23.829799999999999</v>
      </c>
      <c r="D9228">
        <v>108.7881</v>
      </c>
      <c r="E9228" s="1" t="s">
        <v>26</v>
      </c>
      <c r="F9228" t="s">
        <v>18865</v>
      </c>
      <c r="G9228">
        <v>2</v>
      </c>
      <c r="H9228">
        <v>222</v>
      </c>
      <c r="I9228">
        <v>33</v>
      </c>
    </row>
    <row r="9229" spans="1:9" hidden="1" x14ac:dyDescent="0.3">
      <c r="A9229" s="1" t="s">
        <v>215</v>
      </c>
      <c r="B9229" s="1" t="s">
        <v>237</v>
      </c>
      <c r="C9229">
        <v>23.829799999999999</v>
      </c>
      <c r="D9229">
        <v>108.7881</v>
      </c>
      <c r="E9229" s="1" t="s">
        <v>27</v>
      </c>
      <c r="F9229" t="s">
        <v>18866</v>
      </c>
      <c r="G9229">
        <v>2</v>
      </c>
      <c r="H9229">
        <v>226</v>
      </c>
      <c r="I9229">
        <v>36</v>
      </c>
    </row>
    <row r="9230" spans="1:9" hidden="1" x14ac:dyDescent="0.3">
      <c r="A9230" s="1" t="s">
        <v>215</v>
      </c>
      <c r="B9230" s="1" t="s">
        <v>237</v>
      </c>
      <c r="C9230">
        <v>23.829799999999999</v>
      </c>
      <c r="D9230">
        <v>108.7881</v>
      </c>
      <c r="E9230" s="1" t="s">
        <v>28</v>
      </c>
      <c r="F9230" t="s">
        <v>18867</v>
      </c>
      <c r="G9230">
        <v>2</v>
      </c>
      <c r="H9230">
        <v>235</v>
      </c>
      <c r="I9230">
        <v>44</v>
      </c>
    </row>
    <row r="9231" spans="1:9" hidden="1" x14ac:dyDescent="0.3">
      <c r="A9231" s="1" t="s">
        <v>215</v>
      </c>
      <c r="B9231" s="1" t="s">
        <v>237</v>
      </c>
      <c r="C9231">
        <v>23.829799999999999</v>
      </c>
      <c r="D9231">
        <v>108.7881</v>
      </c>
      <c r="E9231" s="1" t="s">
        <v>29</v>
      </c>
      <c r="F9231" t="s">
        <v>18868</v>
      </c>
      <c r="G9231">
        <v>2</v>
      </c>
      <c r="H9231">
        <v>237</v>
      </c>
      <c r="I9231">
        <v>49</v>
      </c>
    </row>
    <row r="9232" spans="1:9" hidden="1" x14ac:dyDescent="0.3">
      <c r="A9232" s="1" t="s">
        <v>215</v>
      </c>
      <c r="B9232" s="1" t="s">
        <v>237</v>
      </c>
      <c r="C9232">
        <v>23.829799999999999</v>
      </c>
      <c r="D9232">
        <v>108.7881</v>
      </c>
      <c r="E9232" s="1" t="s">
        <v>30</v>
      </c>
      <c r="F9232" t="s">
        <v>18869</v>
      </c>
      <c r="G9232">
        <v>2</v>
      </c>
      <c r="H9232">
        <v>238</v>
      </c>
      <c r="I9232">
        <v>53</v>
      </c>
    </row>
    <row r="9233" spans="1:9" hidden="1" x14ac:dyDescent="0.3">
      <c r="A9233" s="1" t="s">
        <v>215</v>
      </c>
      <c r="B9233" s="1" t="s">
        <v>237</v>
      </c>
      <c r="C9233">
        <v>23.829799999999999</v>
      </c>
      <c r="D9233">
        <v>108.7881</v>
      </c>
      <c r="E9233" s="1" t="s">
        <v>31</v>
      </c>
      <c r="F9233" t="s">
        <v>18870</v>
      </c>
      <c r="G9233">
        <v>2</v>
      </c>
      <c r="H9233">
        <v>242</v>
      </c>
      <c r="I9233">
        <v>69</v>
      </c>
    </row>
    <row r="9234" spans="1:9" hidden="1" x14ac:dyDescent="0.3">
      <c r="A9234" s="1" t="s">
        <v>215</v>
      </c>
      <c r="B9234" s="1" t="s">
        <v>237</v>
      </c>
      <c r="C9234">
        <v>23.829799999999999</v>
      </c>
      <c r="D9234">
        <v>108.7881</v>
      </c>
      <c r="E9234" s="1" t="s">
        <v>32</v>
      </c>
      <c r="F9234" t="s">
        <v>18871</v>
      </c>
      <c r="G9234">
        <v>2</v>
      </c>
      <c r="H9234">
        <v>244</v>
      </c>
      <c r="I9234">
        <v>86</v>
      </c>
    </row>
    <row r="9235" spans="1:9" hidden="1" x14ac:dyDescent="0.3">
      <c r="A9235" s="1" t="s">
        <v>215</v>
      </c>
      <c r="B9235" s="1" t="s">
        <v>237</v>
      </c>
      <c r="C9235">
        <v>23.829799999999999</v>
      </c>
      <c r="D9235">
        <v>108.7881</v>
      </c>
      <c r="E9235" s="1" t="s">
        <v>33</v>
      </c>
      <c r="F9235" t="s">
        <v>18872</v>
      </c>
      <c r="G9235">
        <v>2</v>
      </c>
      <c r="H9235">
        <v>245</v>
      </c>
      <c r="I9235">
        <v>90</v>
      </c>
    </row>
    <row r="9236" spans="1:9" hidden="1" x14ac:dyDescent="0.3">
      <c r="A9236" s="1" t="s">
        <v>215</v>
      </c>
      <c r="B9236" s="1" t="s">
        <v>237</v>
      </c>
      <c r="C9236">
        <v>23.829799999999999</v>
      </c>
      <c r="D9236">
        <v>108.7881</v>
      </c>
      <c r="E9236" s="1" t="s">
        <v>34</v>
      </c>
      <c r="F9236" t="s">
        <v>18873</v>
      </c>
      <c r="G9236">
        <v>2</v>
      </c>
      <c r="H9236">
        <v>246</v>
      </c>
      <c r="I9236">
        <v>97</v>
      </c>
    </row>
    <row r="9237" spans="1:9" hidden="1" x14ac:dyDescent="0.3">
      <c r="A9237" s="1" t="s">
        <v>215</v>
      </c>
      <c r="B9237" s="1" t="s">
        <v>237</v>
      </c>
      <c r="C9237">
        <v>23.829799999999999</v>
      </c>
      <c r="D9237">
        <v>108.7881</v>
      </c>
      <c r="E9237" s="1" t="s">
        <v>35</v>
      </c>
      <c r="F9237" t="s">
        <v>18874</v>
      </c>
      <c r="G9237">
        <v>2</v>
      </c>
      <c r="H9237">
        <v>249</v>
      </c>
      <c r="I9237">
        <v>104</v>
      </c>
    </row>
    <row r="9238" spans="1:9" hidden="1" x14ac:dyDescent="0.3">
      <c r="A9238" s="1" t="s">
        <v>215</v>
      </c>
      <c r="B9238" s="1" t="s">
        <v>237</v>
      </c>
      <c r="C9238">
        <v>23.829799999999999</v>
      </c>
      <c r="D9238">
        <v>108.7881</v>
      </c>
      <c r="E9238" s="1" t="s">
        <v>36</v>
      </c>
      <c r="F9238" t="s">
        <v>18875</v>
      </c>
      <c r="G9238">
        <v>2</v>
      </c>
      <c r="H9238">
        <v>249</v>
      </c>
      <c r="I9238">
        <v>106</v>
      </c>
    </row>
    <row r="9239" spans="1:9" hidden="1" x14ac:dyDescent="0.3">
      <c r="A9239" s="1" t="s">
        <v>215</v>
      </c>
      <c r="B9239" s="1" t="s">
        <v>237</v>
      </c>
      <c r="C9239">
        <v>23.829799999999999</v>
      </c>
      <c r="D9239">
        <v>108.7881</v>
      </c>
      <c r="E9239" s="1" t="s">
        <v>37</v>
      </c>
      <c r="F9239" t="s">
        <v>18876</v>
      </c>
      <c r="G9239">
        <v>2</v>
      </c>
      <c r="H9239">
        <v>251</v>
      </c>
      <c r="I9239">
        <v>112</v>
      </c>
    </row>
    <row r="9240" spans="1:9" hidden="1" x14ac:dyDescent="0.3">
      <c r="A9240" s="1" t="s">
        <v>215</v>
      </c>
      <c r="B9240" s="1" t="s">
        <v>237</v>
      </c>
      <c r="C9240">
        <v>23.829799999999999</v>
      </c>
      <c r="D9240">
        <v>108.7881</v>
      </c>
      <c r="E9240" s="1" t="s">
        <v>38</v>
      </c>
      <c r="F9240" t="s">
        <v>18877</v>
      </c>
      <c r="G9240">
        <v>2</v>
      </c>
      <c r="H9240">
        <v>252</v>
      </c>
      <c r="I9240">
        <v>134</v>
      </c>
    </row>
    <row r="9241" spans="1:9" hidden="1" x14ac:dyDescent="0.3">
      <c r="A9241" s="1" t="s">
        <v>215</v>
      </c>
      <c r="B9241" s="1" t="s">
        <v>237</v>
      </c>
      <c r="C9241">
        <v>23.829799999999999</v>
      </c>
      <c r="D9241">
        <v>108.7881</v>
      </c>
      <c r="E9241" s="1" t="s">
        <v>39</v>
      </c>
      <c r="F9241" t="s">
        <v>18878</v>
      </c>
      <c r="G9241">
        <v>2</v>
      </c>
      <c r="H9241">
        <v>252</v>
      </c>
      <c r="I9241">
        <v>147</v>
      </c>
    </row>
    <row r="9242" spans="1:9" hidden="1" x14ac:dyDescent="0.3">
      <c r="A9242" s="1" t="s">
        <v>215</v>
      </c>
      <c r="B9242" s="1" t="s">
        <v>237</v>
      </c>
      <c r="C9242">
        <v>23.829799999999999</v>
      </c>
      <c r="D9242">
        <v>108.7881</v>
      </c>
      <c r="E9242" s="1" t="s">
        <v>40</v>
      </c>
      <c r="F9242" t="s">
        <v>18879</v>
      </c>
      <c r="G9242">
        <v>2</v>
      </c>
      <c r="H9242">
        <v>252</v>
      </c>
      <c r="I9242">
        <v>161</v>
      </c>
    </row>
    <row r="9243" spans="1:9" hidden="1" x14ac:dyDescent="0.3">
      <c r="A9243" s="1" t="s">
        <v>215</v>
      </c>
      <c r="B9243" s="1" t="s">
        <v>237</v>
      </c>
      <c r="C9243">
        <v>23.829799999999999</v>
      </c>
      <c r="D9243">
        <v>108.7881</v>
      </c>
      <c r="E9243" s="1" t="s">
        <v>41</v>
      </c>
      <c r="F9243" t="s">
        <v>18880</v>
      </c>
      <c r="G9243">
        <v>2</v>
      </c>
      <c r="H9243">
        <v>252</v>
      </c>
      <c r="I9243">
        <v>168</v>
      </c>
    </row>
    <row r="9244" spans="1:9" hidden="1" x14ac:dyDescent="0.3">
      <c r="A9244" s="1" t="s">
        <v>215</v>
      </c>
      <c r="B9244" s="1" t="s">
        <v>237</v>
      </c>
      <c r="C9244">
        <v>23.829799999999999</v>
      </c>
      <c r="D9244">
        <v>108.7881</v>
      </c>
      <c r="E9244" s="1" t="s">
        <v>42</v>
      </c>
      <c r="F9244" t="s">
        <v>18881</v>
      </c>
      <c r="G9244">
        <v>2</v>
      </c>
      <c r="H9244">
        <v>252</v>
      </c>
      <c r="I9244">
        <v>176</v>
      </c>
    </row>
    <row r="9245" spans="1:9" hidden="1" x14ac:dyDescent="0.3">
      <c r="A9245" s="1" t="s">
        <v>215</v>
      </c>
      <c r="B9245" s="1" t="s">
        <v>237</v>
      </c>
      <c r="C9245">
        <v>23.829799999999999</v>
      </c>
      <c r="D9245">
        <v>108.7881</v>
      </c>
      <c r="E9245" s="1" t="s">
        <v>43</v>
      </c>
      <c r="F9245" t="s">
        <v>18882</v>
      </c>
      <c r="G9245">
        <v>2</v>
      </c>
      <c r="H9245">
        <v>252</v>
      </c>
      <c r="I9245">
        <v>181</v>
      </c>
    </row>
    <row r="9246" spans="1:9" hidden="1" x14ac:dyDescent="0.3">
      <c r="A9246" s="1" t="s">
        <v>215</v>
      </c>
      <c r="B9246" s="1" t="s">
        <v>237</v>
      </c>
      <c r="C9246">
        <v>23.829799999999999</v>
      </c>
      <c r="D9246">
        <v>108.7881</v>
      </c>
      <c r="E9246" s="1" t="s">
        <v>44</v>
      </c>
      <c r="F9246" t="s">
        <v>18883</v>
      </c>
      <c r="G9246">
        <v>2</v>
      </c>
      <c r="H9246">
        <v>252</v>
      </c>
      <c r="I9246">
        <v>192</v>
      </c>
    </row>
    <row r="9247" spans="1:9" hidden="1" x14ac:dyDescent="0.3">
      <c r="A9247" s="1" t="s">
        <v>215</v>
      </c>
      <c r="B9247" s="1" t="s">
        <v>237</v>
      </c>
      <c r="C9247">
        <v>23.829799999999999</v>
      </c>
      <c r="D9247">
        <v>108.7881</v>
      </c>
      <c r="E9247" s="1" t="s">
        <v>45</v>
      </c>
      <c r="F9247" t="s">
        <v>18884</v>
      </c>
      <c r="G9247">
        <v>2</v>
      </c>
      <c r="H9247">
        <v>252</v>
      </c>
      <c r="I9247">
        <v>202</v>
      </c>
    </row>
    <row r="9248" spans="1:9" hidden="1" x14ac:dyDescent="0.3">
      <c r="A9248" s="1" t="s">
        <v>215</v>
      </c>
      <c r="B9248" s="1" t="s">
        <v>237</v>
      </c>
      <c r="C9248">
        <v>23.829799999999999</v>
      </c>
      <c r="D9248">
        <v>108.7881</v>
      </c>
      <c r="E9248" s="1" t="s">
        <v>46</v>
      </c>
      <c r="F9248" t="s">
        <v>18885</v>
      </c>
      <c r="G9248">
        <v>2</v>
      </c>
      <c r="H9248">
        <v>252</v>
      </c>
      <c r="I9248">
        <v>210</v>
      </c>
    </row>
    <row r="9249" spans="1:9" hidden="1" x14ac:dyDescent="0.3">
      <c r="A9249" s="1" t="s">
        <v>215</v>
      </c>
      <c r="B9249" s="1" t="s">
        <v>237</v>
      </c>
      <c r="C9249">
        <v>23.829799999999999</v>
      </c>
      <c r="D9249">
        <v>108.7881</v>
      </c>
      <c r="E9249" s="1" t="s">
        <v>47</v>
      </c>
      <c r="F9249" t="s">
        <v>18886</v>
      </c>
      <c r="G9249">
        <v>2</v>
      </c>
      <c r="H9249">
        <v>252</v>
      </c>
      <c r="I9249">
        <v>214</v>
      </c>
    </row>
    <row r="9250" spans="1:9" hidden="1" x14ac:dyDescent="0.3">
      <c r="A9250" s="1" t="s">
        <v>215</v>
      </c>
      <c r="B9250" s="1" t="s">
        <v>237</v>
      </c>
      <c r="C9250">
        <v>23.829799999999999</v>
      </c>
      <c r="D9250">
        <v>108.7881</v>
      </c>
      <c r="E9250" s="1" t="s">
        <v>48</v>
      </c>
      <c r="F9250" t="s">
        <v>18887</v>
      </c>
      <c r="G9250">
        <v>2</v>
      </c>
      <c r="H9250">
        <v>252</v>
      </c>
      <c r="I9250">
        <v>217</v>
      </c>
    </row>
    <row r="9251" spans="1:9" hidden="1" x14ac:dyDescent="0.3">
      <c r="A9251" s="1" t="s">
        <v>215</v>
      </c>
      <c r="B9251" s="1" t="s">
        <v>237</v>
      </c>
      <c r="C9251">
        <v>23.829799999999999</v>
      </c>
      <c r="D9251">
        <v>108.7881</v>
      </c>
      <c r="E9251" s="1" t="s">
        <v>49</v>
      </c>
      <c r="F9251" t="s">
        <v>18888</v>
      </c>
      <c r="G9251">
        <v>2</v>
      </c>
      <c r="H9251">
        <v>252</v>
      </c>
      <c r="I9251">
        <v>218</v>
      </c>
    </row>
    <row r="9252" spans="1:9" hidden="1" x14ac:dyDescent="0.3">
      <c r="A9252" s="1" t="s">
        <v>215</v>
      </c>
      <c r="B9252" s="1" t="s">
        <v>237</v>
      </c>
      <c r="C9252">
        <v>23.829799999999999</v>
      </c>
      <c r="D9252">
        <v>108.7881</v>
      </c>
      <c r="E9252" s="1" t="s">
        <v>50</v>
      </c>
      <c r="F9252" t="s">
        <v>18889</v>
      </c>
      <c r="G9252">
        <v>2</v>
      </c>
      <c r="H9252">
        <v>252</v>
      </c>
      <c r="I9252">
        <v>223</v>
      </c>
    </row>
    <row r="9253" spans="1:9" hidden="1" x14ac:dyDescent="0.3">
      <c r="A9253" s="1" t="s">
        <v>215</v>
      </c>
      <c r="B9253" s="1" t="s">
        <v>237</v>
      </c>
      <c r="C9253">
        <v>23.829799999999999</v>
      </c>
      <c r="D9253">
        <v>108.7881</v>
      </c>
      <c r="E9253" s="1" t="s">
        <v>51</v>
      </c>
      <c r="F9253" t="s">
        <v>18890</v>
      </c>
      <c r="G9253">
        <v>2</v>
      </c>
      <c r="H9253">
        <v>252</v>
      </c>
      <c r="I9253">
        <v>230</v>
      </c>
    </row>
    <row r="9254" spans="1:9" hidden="1" x14ac:dyDescent="0.3">
      <c r="A9254" s="1" t="s">
        <v>215</v>
      </c>
      <c r="B9254" s="1" t="s">
        <v>237</v>
      </c>
      <c r="C9254">
        <v>23.829799999999999</v>
      </c>
      <c r="D9254">
        <v>108.7881</v>
      </c>
      <c r="E9254" s="1" t="s">
        <v>52</v>
      </c>
      <c r="F9254" t="s">
        <v>18891</v>
      </c>
      <c r="G9254">
        <v>2</v>
      </c>
      <c r="H9254">
        <v>252</v>
      </c>
      <c r="I9254">
        <v>234</v>
      </c>
    </row>
    <row r="9255" spans="1:9" hidden="1" x14ac:dyDescent="0.3">
      <c r="A9255" s="1" t="s">
        <v>215</v>
      </c>
      <c r="B9255" s="1" t="s">
        <v>237</v>
      </c>
      <c r="C9255">
        <v>23.829799999999999</v>
      </c>
      <c r="D9255">
        <v>108.7881</v>
      </c>
      <c r="E9255" s="1" t="s">
        <v>53</v>
      </c>
      <c r="F9255" t="s">
        <v>18892</v>
      </c>
      <c r="G9255">
        <v>2</v>
      </c>
      <c r="H9255">
        <v>252</v>
      </c>
      <c r="I9255">
        <v>238</v>
      </c>
    </row>
    <row r="9256" spans="1:9" hidden="1" x14ac:dyDescent="0.3">
      <c r="A9256" s="1" t="s">
        <v>215</v>
      </c>
      <c r="B9256" s="1" t="s">
        <v>237</v>
      </c>
      <c r="C9256">
        <v>23.829799999999999</v>
      </c>
      <c r="D9256">
        <v>108.7881</v>
      </c>
      <c r="E9256" s="1" t="s">
        <v>54</v>
      </c>
      <c r="F9256" t="s">
        <v>18893</v>
      </c>
      <c r="G9256">
        <v>2</v>
      </c>
      <c r="H9256">
        <v>252</v>
      </c>
      <c r="I9256">
        <v>241</v>
      </c>
    </row>
    <row r="9257" spans="1:9" hidden="1" x14ac:dyDescent="0.3">
      <c r="A9257" s="1" t="s">
        <v>215</v>
      </c>
      <c r="B9257" s="1" t="s">
        <v>237</v>
      </c>
      <c r="C9257">
        <v>23.829799999999999</v>
      </c>
      <c r="D9257">
        <v>108.7881</v>
      </c>
      <c r="E9257" s="1" t="s">
        <v>21548</v>
      </c>
      <c r="F9257" t="s">
        <v>21726</v>
      </c>
      <c r="G9257">
        <v>2</v>
      </c>
      <c r="H9257">
        <v>252</v>
      </c>
      <c r="I9257">
        <v>243</v>
      </c>
    </row>
    <row r="9258" spans="1:9" hidden="1" x14ac:dyDescent="0.3">
      <c r="A9258" s="1" t="s">
        <v>215</v>
      </c>
      <c r="B9258" s="1" t="s">
        <v>238</v>
      </c>
      <c r="C9258">
        <v>35.191699999999997</v>
      </c>
      <c r="D9258">
        <v>108.87009999999999</v>
      </c>
      <c r="E9258" s="1" t="s">
        <v>4</v>
      </c>
      <c r="F9258" t="s">
        <v>12986</v>
      </c>
      <c r="G9258">
        <v>0</v>
      </c>
      <c r="H9258">
        <v>0</v>
      </c>
      <c r="I9258">
        <v>0</v>
      </c>
    </row>
    <row r="9259" spans="1:9" hidden="1" x14ac:dyDescent="0.3">
      <c r="A9259" s="1" t="s">
        <v>215</v>
      </c>
      <c r="B9259" s="1" t="s">
        <v>238</v>
      </c>
      <c r="C9259">
        <v>35.191699999999997</v>
      </c>
      <c r="D9259">
        <v>108.87009999999999</v>
      </c>
      <c r="E9259" s="1" t="s">
        <v>5</v>
      </c>
      <c r="F9259" t="s">
        <v>18894</v>
      </c>
      <c r="G9259">
        <v>0</v>
      </c>
      <c r="H9259">
        <v>3</v>
      </c>
      <c r="I9259">
        <v>0</v>
      </c>
    </row>
    <row r="9260" spans="1:9" hidden="1" x14ac:dyDescent="0.3">
      <c r="A9260" s="1" t="s">
        <v>215</v>
      </c>
      <c r="B9260" s="1" t="s">
        <v>238</v>
      </c>
      <c r="C9260">
        <v>35.191699999999997</v>
      </c>
      <c r="D9260">
        <v>108.87009999999999</v>
      </c>
      <c r="E9260" s="1" t="s">
        <v>6</v>
      </c>
      <c r="F9260" t="s">
        <v>18895</v>
      </c>
      <c r="G9260">
        <v>0</v>
      </c>
      <c r="H9260">
        <v>5</v>
      </c>
      <c r="I9260">
        <v>0</v>
      </c>
    </row>
    <row r="9261" spans="1:9" hidden="1" x14ac:dyDescent="0.3">
      <c r="A9261" s="1" t="s">
        <v>215</v>
      </c>
      <c r="B9261" s="1" t="s">
        <v>238</v>
      </c>
      <c r="C9261">
        <v>35.191699999999997</v>
      </c>
      <c r="D9261">
        <v>108.87009999999999</v>
      </c>
      <c r="E9261" s="1" t="s">
        <v>7</v>
      </c>
      <c r="F9261" t="s">
        <v>18896</v>
      </c>
      <c r="G9261">
        <v>0</v>
      </c>
      <c r="H9261">
        <v>15</v>
      </c>
      <c r="I9261">
        <v>0</v>
      </c>
    </row>
    <row r="9262" spans="1:9" hidden="1" x14ac:dyDescent="0.3">
      <c r="A9262" s="1" t="s">
        <v>215</v>
      </c>
      <c r="B9262" s="1" t="s">
        <v>238</v>
      </c>
      <c r="C9262">
        <v>35.191699999999997</v>
      </c>
      <c r="D9262">
        <v>108.87009999999999</v>
      </c>
      <c r="E9262" s="1" t="s">
        <v>8</v>
      </c>
      <c r="F9262" t="s">
        <v>18897</v>
      </c>
      <c r="G9262">
        <v>0</v>
      </c>
      <c r="H9262">
        <v>22</v>
      </c>
      <c r="I9262">
        <v>0</v>
      </c>
    </row>
    <row r="9263" spans="1:9" hidden="1" x14ac:dyDescent="0.3">
      <c r="A9263" s="1" t="s">
        <v>215</v>
      </c>
      <c r="B9263" s="1" t="s">
        <v>238</v>
      </c>
      <c r="C9263">
        <v>35.191699999999997</v>
      </c>
      <c r="D9263">
        <v>108.87009999999999</v>
      </c>
      <c r="E9263" s="1" t="s">
        <v>9</v>
      </c>
      <c r="F9263" t="s">
        <v>18898</v>
      </c>
      <c r="G9263">
        <v>0</v>
      </c>
      <c r="H9263">
        <v>35</v>
      </c>
      <c r="I9263">
        <v>0</v>
      </c>
    </row>
    <row r="9264" spans="1:9" hidden="1" x14ac:dyDescent="0.3">
      <c r="A9264" s="1" t="s">
        <v>215</v>
      </c>
      <c r="B9264" s="1" t="s">
        <v>238</v>
      </c>
      <c r="C9264">
        <v>35.191699999999997</v>
      </c>
      <c r="D9264">
        <v>108.87009999999999</v>
      </c>
      <c r="E9264" s="1" t="s">
        <v>10</v>
      </c>
      <c r="F9264" t="s">
        <v>18899</v>
      </c>
      <c r="G9264">
        <v>0</v>
      </c>
      <c r="H9264">
        <v>46</v>
      </c>
      <c r="I9264">
        <v>0</v>
      </c>
    </row>
    <row r="9265" spans="1:9" hidden="1" x14ac:dyDescent="0.3">
      <c r="A9265" s="1" t="s">
        <v>215</v>
      </c>
      <c r="B9265" s="1" t="s">
        <v>238</v>
      </c>
      <c r="C9265">
        <v>35.191699999999997</v>
      </c>
      <c r="D9265">
        <v>108.87009999999999</v>
      </c>
      <c r="E9265" s="1" t="s">
        <v>11</v>
      </c>
      <c r="F9265" t="s">
        <v>18900</v>
      </c>
      <c r="G9265">
        <v>0</v>
      </c>
      <c r="H9265">
        <v>56</v>
      </c>
      <c r="I9265">
        <v>0</v>
      </c>
    </row>
    <row r="9266" spans="1:9" hidden="1" x14ac:dyDescent="0.3">
      <c r="A9266" s="1" t="s">
        <v>215</v>
      </c>
      <c r="B9266" s="1" t="s">
        <v>238</v>
      </c>
      <c r="C9266">
        <v>35.191699999999997</v>
      </c>
      <c r="D9266">
        <v>108.87009999999999</v>
      </c>
      <c r="E9266" s="1" t="s">
        <v>12</v>
      </c>
      <c r="F9266" t="s">
        <v>18901</v>
      </c>
      <c r="G9266">
        <v>0</v>
      </c>
      <c r="H9266">
        <v>63</v>
      </c>
      <c r="I9266">
        <v>0</v>
      </c>
    </row>
    <row r="9267" spans="1:9" hidden="1" x14ac:dyDescent="0.3">
      <c r="A9267" s="1" t="s">
        <v>215</v>
      </c>
      <c r="B9267" s="1" t="s">
        <v>238</v>
      </c>
      <c r="C9267">
        <v>35.191699999999997</v>
      </c>
      <c r="D9267">
        <v>108.87009999999999</v>
      </c>
      <c r="E9267" s="1" t="s">
        <v>13</v>
      </c>
      <c r="F9267" t="s">
        <v>18902</v>
      </c>
      <c r="G9267">
        <v>0</v>
      </c>
      <c r="H9267">
        <v>87</v>
      </c>
      <c r="I9267">
        <v>0</v>
      </c>
    </row>
    <row r="9268" spans="1:9" hidden="1" x14ac:dyDescent="0.3">
      <c r="A9268" s="1" t="s">
        <v>215</v>
      </c>
      <c r="B9268" s="1" t="s">
        <v>238</v>
      </c>
      <c r="C9268">
        <v>35.191699999999997</v>
      </c>
      <c r="D9268">
        <v>108.87009999999999</v>
      </c>
      <c r="E9268" s="1" t="s">
        <v>14</v>
      </c>
      <c r="F9268" t="s">
        <v>18903</v>
      </c>
      <c r="G9268">
        <v>0</v>
      </c>
      <c r="H9268">
        <v>101</v>
      </c>
      <c r="I9268">
        <v>0</v>
      </c>
    </row>
    <row r="9269" spans="1:9" hidden="1" x14ac:dyDescent="0.3">
      <c r="A9269" s="1" t="s">
        <v>215</v>
      </c>
      <c r="B9269" s="1" t="s">
        <v>238</v>
      </c>
      <c r="C9269">
        <v>35.191699999999997</v>
      </c>
      <c r="D9269">
        <v>108.87009999999999</v>
      </c>
      <c r="E9269" s="1" t="s">
        <v>15</v>
      </c>
      <c r="F9269" t="s">
        <v>18904</v>
      </c>
      <c r="G9269">
        <v>0</v>
      </c>
      <c r="H9269">
        <v>116</v>
      </c>
      <c r="I9269">
        <v>0</v>
      </c>
    </row>
    <row r="9270" spans="1:9" hidden="1" x14ac:dyDescent="0.3">
      <c r="A9270" s="1" t="s">
        <v>215</v>
      </c>
      <c r="B9270" s="1" t="s">
        <v>238</v>
      </c>
      <c r="C9270">
        <v>35.191699999999997</v>
      </c>
      <c r="D9270">
        <v>108.87009999999999</v>
      </c>
      <c r="E9270" s="1" t="s">
        <v>16</v>
      </c>
      <c r="F9270" t="s">
        <v>18905</v>
      </c>
      <c r="G9270">
        <v>0</v>
      </c>
      <c r="H9270">
        <v>128</v>
      </c>
      <c r="I9270">
        <v>0</v>
      </c>
    </row>
    <row r="9271" spans="1:9" hidden="1" x14ac:dyDescent="0.3">
      <c r="A9271" s="1" t="s">
        <v>215</v>
      </c>
      <c r="B9271" s="1" t="s">
        <v>238</v>
      </c>
      <c r="C9271">
        <v>35.191699999999997</v>
      </c>
      <c r="D9271">
        <v>108.87009999999999</v>
      </c>
      <c r="E9271" s="1" t="s">
        <v>17</v>
      </c>
      <c r="F9271" t="s">
        <v>18906</v>
      </c>
      <c r="G9271">
        <v>0</v>
      </c>
      <c r="H9271">
        <v>142</v>
      </c>
      <c r="I9271">
        <v>2</v>
      </c>
    </row>
    <row r="9272" spans="1:9" hidden="1" x14ac:dyDescent="0.3">
      <c r="A9272" s="1" t="s">
        <v>215</v>
      </c>
      <c r="B9272" s="1" t="s">
        <v>238</v>
      </c>
      <c r="C9272">
        <v>35.191699999999997</v>
      </c>
      <c r="D9272">
        <v>108.87009999999999</v>
      </c>
      <c r="E9272" s="1" t="s">
        <v>18</v>
      </c>
      <c r="F9272" t="s">
        <v>18907</v>
      </c>
      <c r="G9272">
        <v>0</v>
      </c>
      <c r="H9272">
        <v>165</v>
      </c>
      <c r="I9272">
        <v>6</v>
      </c>
    </row>
    <row r="9273" spans="1:9" hidden="1" x14ac:dyDescent="0.3">
      <c r="A9273" s="1" t="s">
        <v>215</v>
      </c>
      <c r="B9273" s="1" t="s">
        <v>238</v>
      </c>
      <c r="C9273">
        <v>35.191699999999997</v>
      </c>
      <c r="D9273">
        <v>108.87009999999999</v>
      </c>
      <c r="E9273" s="1" t="s">
        <v>19</v>
      </c>
      <c r="F9273" t="s">
        <v>18908</v>
      </c>
      <c r="G9273">
        <v>0</v>
      </c>
      <c r="H9273">
        <v>173</v>
      </c>
      <c r="I9273">
        <v>9</v>
      </c>
    </row>
    <row r="9274" spans="1:9" hidden="1" x14ac:dyDescent="0.3">
      <c r="A9274" s="1" t="s">
        <v>215</v>
      </c>
      <c r="B9274" s="1" t="s">
        <v>238</v>
      </c>
      <c r="C9274">
        <v>35.191699999999997</v>
      </c>
      <c r="D9274">
        <v>108.87009999999999</v>
      </c>
      <c r="E9274" s="1" t="s">
        <v>20</v>
      </c>
      <c r="F9274" t="s">
        <v>18909</v>
      </c>
      <c r="G9274">
        <v>0</v>
      </c>
      <c r="H9274">
        <v>184</v>
      </c>
      <c r="I9274">
        <v>17</v>
      </c>
    </row>
    <row r="9275" spans="1:9" hidden="1" x14ac:dyDescent="0.3">
      <c r="A9275" s="1" t="s">
        <v>215</v>
      </c>
      <c r="B9275" s="1" t="s">
        <v>238</v>
      </c>
      <c r="C9275">
        <v>35.191699999999997</v>
      </c>
      <c r="D9275">
        <v>108.87009999999999</v>
      </c>
      <c r="E9275" s="1" t="s">
        <v>21</v>
      </c>
      <c r="F9275" t="s">
        <v>18910</v>
      </c>
      <c r="G9275">
        <v>0</v>
      </c>
      <c r="H9275">
        <v>195</v>
      </c>
      <c r="I9275">
        <v>20</v>
      </c>
    </row>
    <row r="9276" spans="1:9" hidden="1" x14ac:dyDescent="0.3">
      <c r="A9276" s="1" t="s">
        <v>215</v>
      </c>
      <c r="B9276" s="1" t="s">
        <v>238</v>
      </c>
      <c r="C9276">
        <v>35.191699999999997</v>
      </c>
      <c r="D9276">
        <v>108.87009999999999</v>
      </c>
      <c r="E9276" s="1" t="s">
        <v>22</v>
      </c>
      <c r="F9276" t="s">
        <v>18911</v>
      </c>
      <c r="G9276">
        <v>0</v>
      </c>
      <c r="H9276">
        <v>208</v>
      </c>
      <c r="I9276">
        <v>25</v>
      </c>
    </row>
    <row r="9277" spans="1:9" hidden="1" x14ac:dyDescent="0.3">
      <c r="A9277" s="1" t="s">
        <v>215</v>
      </c>
      <c r="B9277" s="1" t="s">
        <v>238</v>
      </c>
      <c r="C9277">
        <v>35.191699999999997</v>
      </c>
      <c r="D9277">
        <v>108.87009999999999</v>
      </c>
      <c r="E9277" s="1" t="s">
        <v>23</v>
      </c>
      <c r="F9277" t="s">
        <v>18912</v>
      </c>
      <c r="G9277">
        <v>0</v>
      </c>
      <c r="H9277">
        <v>213</v>
      </c>
      <c r="I9277">
        <v>30</v>
      </c>
    </row>
    <row r="9278" spans="1:9" hidden="1" x14ac:dyDescent="0.3">
      <c r="A9278" s="1" t="s">
        <v>215</v>
      </c>
      <c r="B9278" s="1" t="s">
        <v>238</v>
      </c>
      <c r="C9278">
        <v>35.191699999999997</v>
      </c>
      <c r="D9278">
        <v>108.87009999999999</v>
      </c>
      <c r="E9278" s="1" t="s">
        <v>24</v>
      </c>
      <c r="F9278" t="s">
        <v>18913</v>
      </c>
      <c r="G9278">
        <v>0</v>
      </c>
      <c r="H9278">
        <v>219</v>
      </c>
      <c r="I9278">
        <v>32</v>
      </c>
    </row>
    <row r="9279" spans="1:9" hidden="1" x14ac:dyDescent="0.3">
      <c r="A9279" s="1" t="s">
        <v>215</v>
      </c>
      <c r="B9279" s="1" t="s">
        <v>238</v>
      </c>
      <c r="C9279">
        <v>35.191699999999997</v>
      </c>
      <c r="D9279">
        <v>108.87009999999999</v>
      </c>
      <c r="E9279" s="1" t="s">
        <v>25</v>
      </c>
      <c r="F9279" t="s">
        <v>18914</v>
      </c>
      <c r="G9279">
        <v>0</v>
      </c>
      <c r="H9279">
        <v>225</v>
      </c>
      <c r="I9279">
        <v>43</v>
      </c>
    </row>
    <row r="9280" spans="1:9" hidden="1" x14ac:dyDescent="0.3">
      <c r="A9280" s="1" t="s">
        <v>215</v>
      </c>
      <c r="B9280" s="1" t="s">
        <v>238</v>
      </c>
      <c r="C9280">
        <v>35.191699999999997</v>
      </c>
      <c r="D9280">
        <v>108.87009999999999</v>
      </c>
      <c r="E9280" s="1" t="s">
        <v>26</v>
      </c>
      <c r="F9280" t="s">
        <v>18915</v>
      </c>
      <c r="G9280">
        <v>0</v>
      </c>
      <c r="H9280">
        <v>229</v>
      </c>
      <c r="I9280">
        <v>46</v>
      </c>
    </row>
    <row r="9281" spans="1:9" hidden="1" x14ac:dyDescent="0.3">
      <c r="A9281" s="1" t="s">
        <v>215</v>
      </c>
      <c r="B9281" s="1" t="s">
        <v>238</v>
      </c>
      <c r="C9281">
        <v>35.191699999999997</v>
      </c>
      <c r="D9281">
        <v>108.87009999999999</v>
      </c>
      <c r="E9281" s="1" t="s">
        <v>27</v>
      </c>
      <c r="F9281" t="s">
        <v>18916</v>
      </c>
      <c r="G9281">
        <v>0</v>
      </c>
      <c r="H9281">
        <v>230</v>
      </c>
      <c r="I9281">
        <v>54</v>
      </c>
    </row>
    <row r="9282" spans="1:9" hidden="1" x14ac:dyDescent="0.3">
      <c r="A9282" s="1" t="s">
        <v>215</v>
      </c>
      <c r="B9282" s="1" t="s">
        <v>238</v>
      </c>
      <c r="C9282">
        <v>35.191699999999997</v>
      </c>
      <c r="D9282">
        <v>108.87009999999999</v>
      </c>
      <c r="E9282" s="1" t="s">
        <v>28</v>
      </c>
      <c r="F9282" t="s">
        <v>18917</v>
      </c>
      <c r="G9282">
        <v>0</v>
      </c>
      <c r="H9282">
        <v>232</v>
      </c>
      <c r="I9282">
        <v>60</v>
      </c>
    </row>
    <row r="9283" spans="1:9" hidden="1" x14ac:dyDescent="0.3">
      <c r="A9283" s="1" t="s">
        <v>215</v>
      </c>
      <c r="B9283" s="1" t="s">
        <v>238</v>
      </c>
      <c r="C9283">
        <v>35.191699999999997</v>
      </c>
      <c r="D9283">
        <v>108.87009999999999</v>
      </c>
      <c r="E9283" s="1" t="s">
        <v>29</v>
      </c>
      <c r="F9283" t="s">
        <v>18918</v>
      </c>
      <c r="G9283">
        <v>0</v>
      </c>
      <c r="H9283">
        <v>236</v>
      </c>
      <c r="I9283">
        <v>71</v>
      </c>
    </row>
    <row r="9284" spans="1:9" hidden="1" x14ac:dyDescent="0.3">
      <c r="A9284" s="1" t="s">
        <v>215</v>
      </c>
      <c r="B9284" s="1" t="s">
        <v>238</v>
      </c>
      <c r="C9284">
        <v>35.191699999999997</v>
      </c>
      <c r="D9284">
        <v>108.87009999999999</v>
      </c>
      <c r="E9284" s="1" t="s">
        <v>30</v>
      </c>
      <c r="F9284" t="s">
        <v>18919</v>
      </c>
      <c r="G9284">
        <v>0</v>
      </c>
      <c r="H9284">
        <v>240</v>
      </c>
      <c r="I9284">
        <v>79</v>
      </c>
    </row>
    <row r="9285" spans="1:9" hidden="1" x14ac:dyDescent="0.3">
      <c r="A9285" s="1" t="s">
        <v>215</v>
      </c>
      <c r="B9285" s="1" t="s">
        <v>238</v>
      </c>
      <c r="C9285">
        <v>35.191699999999997</v>
      </c>
      <c r="D9285">
        <v>108.87009999999999</v>
      </c>
      <c r="E9285" s="1" t="s">
        <v>31</v>
      </c>
      <c r="F9285" t="s">
        <v>18920</v>
      </c>
      <c r="G9285">
        <v>0</v>
      </c>
      <c r="H9285">
        <v>240</v>
      </c>
      <c r="I9285">
        <v>89</v>
      </c>
    </row>
    <row r="9286" spans="1:9" hidden="1" x14ac:dyDescent="0.3">
      <c r="A9286" s="1" t="s">
        <v>215</v>
      </c>
      <c r="B9286" s="1" t="s">
        <v>238</v>
      </c>
      <c r="C9286">
        <v>35.191699999999997</v>
      </c>
      <c r="D9286">
        <v>108.87009999999999</v>
      </c>
      <c r="E9286" s="1" t="s">
        <v>32</v>
      </c>
      <c r="F9286" t="s">
        <v>18921</v>
      </c>
      <c r="G9286">
        <v>0</v>
      </c>
      <c r="H9286">
        <v>242</v>
      </c>
      <c r="I9286">
        <v>102</v>
      </c>
    </row>
    <row r="9287" spans="1:9" hidden="1" x14ac:dyDescent="0.3">
      <c r="A9287" s="1" t="s">
        <v>215</v>
      </c>
      <c r="B9287" s="1" t="s">
        <v>238</v>
      </c>
      <c r="C9287">
        <v>35.191699999999997</v>
      </c>
      <c r="D9287">
        <v>108.87009999999999</v>
      </c>
      <c r="E9287" s="1" t="s">
        <v>33</v>
      </c>
      <c r="F9287" t="s">
        <v>18922</v>
      </c>
      <c r="G9287">
        <v>1</v>
      </c>
      <c r="H9287">
        <v>245</v>
      </c>
      <c r="I9287">
        <v>118</v>
      </c>
    </row>
    <row r="9288" spans="1:9" hidden="1" x14ac:dyDescent="0.3">
      <c r="A9288" s="1" t="s">
        <v>215</v>
      </c>
      <c r="B9288" s="1" t="s">
        <v>238</v>
      </c>
      <c r="C9288">
        <v>35.191699999999997</v>
      </c>
      <c r="D9288">
        <v>108.87009999999999</v>
      </c>
      <c r="E9288" s="1" t="s">
        <v>34</v>
      </c>
      <c r="F9288" t="s">
        <v>18923</v>
      </c>
      <c r="G9288">
        <v>1</v>
      </c>
      <c r="H9288">
        <v>245</v>
      </c>
      <c r="I9288">
        <v>134</v>
      </c>
    </row>
    <row r="9289" spans="1:9" hidden="1" x14ac:dyDescent="0.3">
      <c r="A9289" s="1" t="s">
        <v>215</v>
      </c>
      <c r="B9289" s="1" t="s">
        <v>238</v>
      </c>
      <c r="C9289">
        <v>35.191699999999997</v>
      </c>
      <c r="D9289">
        <v>108.87009999999999</v>
      </c>
      <c r="E9289" s="1" t="s">
        <v>35</v>
      </c>
      <c r="F9289" t="s">
        <v>18924</v>
      </c>
      <c r="G9289">
        <v>1</v>
      </c>
      <c r="H9289">
        <v>245</v>
      </c>
      <c r="I9289">
        <v>149</v>
      </c>
    </row>
    <row r="9290" spans="1:9" hidden="1" x14ac:dyDescent="0.3">
      <c r="A9290" s="1" t="s">
        <v>215</v>
      </c>
      <c r="B9290" s="1" t="s">
        <v>238</v>
      </c>
      <c r="C9290">
        <v>35.191699999999997</v>
      </c>
      <c r="D9290">
        <v>108.87009999999999</v>
      </c>
      <c r="E9290" s="1" t="s">
        <v>36</v>
      </c>
      <c r="F9290" t="s">
        <v>18925</v>
      </c>
      <c r="G9290">
        <v>1</v>
      </c>
      <c r="H9290">
        <v>245</v>
      </c>
      <c r="I9290">
        <v>163</v>
      </c>
    </row>
    <row r="9291" spans="1:9" hidden="1" x14ac:dyDescent="0.3">
      <c r="A9291" s="1" t="s">
        <v>215</v>
      </c>
      <c r="B9291" s="1" t="s">
        <v>238</v>
      </c>
      <c r="C9291">
        <v>35.191699999999997</v>
      </c>
      <c r="D9291">
        <v>108.87009999999999</v>
      </c>
      <c r="E9291" s="1" t="s">
        <v>37</v>
      </c>
      <c r="F9291" t="s">
        <v>18926</v>
      </c>
      <c r="G9291">
        <v>1</v>
      </c>
      <c r="H9291">
        <v>245</v>
      </c>
      <c r="I9291">
        <v>173</v>
      </c>
    </row>
    <row r="9292" spans="1:9" hidden="1" x14ac:dyDescent="0.3">
      <c r="A9292" s="1" t="s">
        <v>215</v>
      </c>
      <c r="B9292" s="1" t="s">
        <v>238</v>
      </c>
      <c r="C9292">
        <v>35.191699999999997</v>
      </c>
      <c r="D9292">
        <v>108.87009999999999</v>
      </c>
      <c r="E9292" s="1" t="s">
        <v>38</v>
      </c>
      <c r="F9292" t="s">
        <v>18927</v>
      </c>
      <c r="G9292">
        <v>1</v>
      </c>
      <c r="H9292">
        <v>245</v>
      </c>
      <c r="I9292">
        <v>186</v>
      </c>
    </row>
    <row r="9293" spans="1:9" hidden="1" x14ac:dyDescent="0.3">
      <c r="A9293" s="1" t="s">
        <v>215</v>
      </c>
      <c r="B9293" s="1" t="s">
        <v>238</v>
      </c>
      <c r="C9293">
        <v>35.191699999999997</v>
      </c>
      <c r="D9293">
        <v>108.87009999999999</v>
      </c>
      <c r="E9293" s="1" t="s">
        <v>39</v>
      </c>
      <c r="F9293" t="s">
        <v>18928</v>
      </c>
      <c r="G9293">
        <v>1</v>
      </c>
      <c r="H9293">
        <v>245</v>
      </c>
      <c r="I9293">
        <v>192</v>
      </c>
    </row>
    <row r="9294" spans="1:9" hidden="1" x14ac:dyDescent="0.3">
      <c r="A9294" s="1" t="s">
        <v>215</v>
      </c>
      <c r="B9294" s="1" t="s">
        <v>238</v>
      </c>
      <c r="C9294">
        <v>35.191699999999997</v>
      </c>
      <c r="D9294">
        <v>108.87009999999999</v>
      </c>
      <c r="E9294" s="1" t="s">
        <v>40</v>
      </c>
      <c r="F9294" t="s">
        <v>18929</v>
      </c>
      <c r="G9294">
        <v>1</v>
      </c>
      <c r="H9294">
        <v>245</v>
      </c>
      <c r="I9294">
        <v>195</v>
      </c>
    </row>
    <row r="9295" spans="1:9" hidden="1" x14ac:dyDescent="0.3">
      <c r="A9295" s="1" t="s">
        <v>215</v>
      </c>
      <c r="B9295" s="1" t="s">
        <v>238</v>
      </c>
      <c r="C9295">
        <v>35.191699999999997</v>
      </c>
      <c r="D9295">
        <v>108.87009999999999</v>
      </c>
      <c r="E9295" s="1" t="s">
        <v>41</v>
      </c>
      <c r="F9295" t="s">
        <v>18930</v>
      </c>
      <c r="G9295">
        <v>1</v>
      </c>
      <c r="H9295">
        <v>245</v>
      </c>
      <c r="I9295">
        <v>199</v>
      </c>
    </row>
    <row r="9296" spans="1:9" hidden="1" x14ac:dyDescent="0.3">
      <c r="A9296" s="1" t="s">
        <v>215</v>
      </c>
      <c r="B9296" s="1" t="s">
        <v>238</v>
      </c>
      <c r="C9296">
        <v>35.191699999999997</v>
      </c>
      <c r="D9296">
        <v>108.87009999999999</v>
      </c>
      <c r="E9296" s="1" t="s">
        <v>42</v>
      </c>
      <c r="F9296" t="s">
        <v>18931</v>
      </c>
      <c r="G9296">
        <v>1</v>
      </c>
      <c r="H9296">
        <v>245</v>
      </c>
      <c r="I9296">
        <v>207</v>
      </c>
    </row>
    <row r="9297" spans="1:9" hidden="1" x14ac:dyDescent="0.3">
      <c r="A9297" s="1" t="s">
        <v>215</v>
      </c>
      <c r="B9297" s="1" t="s">
        <v>238</v>
      </c>
      <c r="C9297">
        <v>35.191699999999997</v>
      </c>
      <c r="D9297">
        <v>108.87009999999999</v>
      </c>
      <c r="E9297" s="1" t="s">
        <v>43</v>
      </c>
      <c r="F9297" t="s">
        <v>18932</v>
      </c>
      <c r="G9297">
        <v>1</v>
      </c>
      <c r="H9297">
        <v>245</v>
      </c>
      <c r="I9297">
        <v>208</v>
      </c>
    </row>
    <row r="9298" spans="1:9" hidden="1" x14ac:dyDescent="0.3">
      <c r="A9298" s="1" t="s">
        <v>215</v>
      </c>
      <c r="B9298" s="1" t="s">
        <v>238</v>
      </c>
      <c r="C9298">
        <v>35.191699999999997</v>
      </c>
      <c r="D9298">
        <v>108.87009999999999</v>
      </c>
      <c r="E9298" s="1" t="s">
        <v>44</v>
      </c>
      <c r="F9298" t="s">
        <v>18933</v>
      </c>
      <c r="G9298">
        <v>1</v>
      </c>
      <c r="H9298">
        <v>245</v>
      </c>
      <c r="I9298">
        <v>216</v>
      </c>
    </row>
    <row r="9299" spans="1:9" hidden="1" x14ac:dyDescent="0.3">
      <c r="A9299" s="1" t="s">
        <v>215</v>
      </c>
      <c r="B9299" s="1" t="s">
        <v>238</v>
      </c>
      <c r="C9299">
        <v>35.191699999999997</v>
      </c>
      <c r="D9299">
        <v>108.87009999999999</v>
      </c>
      <c r="E9299" s="1" t="s">
        <v>45</v>
      </c>
      <c r="F9299" t="s">
        <v>18934</v>
      </c>
      <c r="G9299">
        <v>1</v>
      </c>
      <c r="H9299">
        <v>245</v>
      </c>
      <c r="I9299">
        <v>216</v>
      </c>
    </row>
    <row r="9300" spans="1:9" hidden="1" x14ac:dyDescent="0.3">
      <c r="A9300" s="1" t="s">
        <v>215</v>
      </c>
      <c r="B9300" s="1" t="s">
        <v>238</v>
      </c>
      <c r="C9300">
        <v>35.191699999999997</v>
      </c>
      <c r="D9300">
        <v>108.87009999999999</v>
      </c>
      <c r="E9300" s="1" t="s">
        <v>46</v>
      </c>
      <c r="F9300" t="s">
        <v>18935</v>
      </c>
      <c r="G9300">
        <v>1</v>
      </c>
      <c r="H9300">
        <v>245</v>
      </c>
      <c r="I9300">
        <v>223</v>
      </c>
    </row>
    <row r="9301" spans="1:9" hidden="1" x14ac:dyDescent="0.3">
      <c r="A9301" s="1" t="s">
        <v>215</v>
      </c>
      <c r="B9301" s="1" t="s">
        <v>238</v>
      </c>
      <c r="C9301">
        <v>35.191699999999997</v>
      </c>
      <c r="D9301">
        <v>108.87009999999999</v>
      </c>
      <c r="E9301" s="1" t="s">
        <v>47</v>
      </c>
      <c r="F9301" t="s">
        <v>18936</v>
      </c>
      <c r="G9301">
        <v>1</v>
      </c>
      <c r="H9301">
        <v>245</v>
      </c>
      <c r="I9301">
        <v>224</v>
      </c>
    </row>
    <row r="9302" spans="1:9" hidden="1" x14ac:dyDescent="0.3">
      <c r="A9302" s="1" t="s">
        <v>215</v>
      </c>
      <c r="B9302" s="1" t="s">
        <v>238</v>
      </c>
      <c r="C9302">
        <v>35.191699999999997</v>
      </c>
      <c r="D9302">
        <v>108.87009999999999</v>
      </c>
      <c r="E9302" s="1" t="s">
        <v>48</v>
      </c>
      <c r="F9302" t="s">
        <v>18937</v>
      </c>
      <c r="G9302">
        <v>1</v>
      </c>
      <c r="H9302">
        <v>245</v>
      </c>
      <c r="I9302">
        <v>226</v>
      </c>
    </row>
    <row r="9303" spans="1:9" hidden="1" x14ac:dyDescent="0.3">
      <c r="A9303" s="1" t="s">
        <v>215</v>
      </c>
      <c r="B9303" s="1" t="s">
        <v>238</v>
      </c>
      <c r="C9303">
        <v>35.191699999999997</v>
      </c>
      <c r="D9303">
        <v>108.87009999999999</v>
      </c>
      <c r="E9303" s="1" t="s">
        <v>49</v>
      </c>
      <c r="F9303" t="s">
        <v>18938</v>
      </c>
      <c r="G9303">
        <v>1</v>
      </c>
      <c r="H9303">
        <v>245</v>
      </c>
      <c r="I9303">
        <v>226</v>
      </c>
    </row>
    <row r="9304" spans="1:9" hidden="1" x14ac:dyDescent="0.3">
      <c r="A9304" s="1" t="s">
        <v>215</v>
      </c>
      <c r="B9304" s="1" t="s">
        <v>238</v>
      </c>
      <c r="C9304">
        <v>35.191699999999997</v>
      </c>
      <c r="D9304">
        <v>108.87009999999999</v>
      </c>
      <c r="E9304" s="1" t="s">
        <v>50</v>
      </c>
      <c r="F9304" t="s">
        <v>18939</v>
      </c>
      <c r="G9304">
        <v>1</v>
      </c>
      <c r="H9304">
        <v>245</v>
      </c>
      <c r="I9304">
        <v>227</v>
      </c>
    </row>
    <row r="9305" spans="1:9" hidden="1" x14ac:dyDescent="0.3">
      <c r="A9305" s="1" t="s">
        <v>215</v>
      </c>
      <c r="B9305" s="1" t="s">
        <v>238</v>
      </c>
      <c r="C9305">
        <v>35.191699999999997</v>
      </c>
      <c r="D9305">
        <v>108.87009999999999</v>
      </c>
      <c r="E9305" s="1" t="s">
        <v>51</v>
      </c>
      <c r="F9305" t="s">
        <v>18940</v>
      </c>
      <c r="G9305">
        <v>1</v>
      </c>
      <c r="H9305">
        <v>245</v>
      </c>
      <c r="I9305">
        <v>227</v>
      </c>
    </row>
    <row r="9306" spans="1:9" hidden="1" x14ac:dyDescent="0.3">
      <c r="A9306" s="1" t="s">
        <v>215</v>
      </c>
      <c r="B9306" s="1" t="s">
        <v>238</v>
      </c>
      <c r="C9306">
        <v>35.191699999999997</v>
      </c>
      <c r="D9306">
        <v>108.87009999999999</v>
      </c>
      <c r="E9306" s="1" t="s">
        <v>52</v>
      </c>
      <c r="F9306" t="s">
        <v>18941</v>
      </c>
      <c r="G9306">
        <v>1</v>
      </c>
      <c r="H9306">
        <v>245</v>
      </c>
      <c r="I9306">
        <v>227</v>
      </c>
    </row>
    <row r="9307" spans="1:9" hidden="1" x14ac:dyDescent="0.3">
      <c r="A9307" s="1" t="s">
        <v>215</v>
      </c>
      <c r="B9307" s="1" t="s">
        <v>238</v>
      </c>
      <c r="C9307">
        <v>35.191699999999997</v>
      </c>
      <c r="D9307">
        <v>108.87009999999999</v>
      </c>
      <c r="E9307" s="1" t="s">
        <v>53</v>
      </c>
      <c r="F9307" t="s">
        <v>18942</v>
      </c>
      <c r="G9307">
        <v>1</v>
      </c>
      <c r="H9307">
        <v>245</v>
      </c>
      <c r="I9307">
        <v>232</v>
      </c>
    </row>
    <row r="9308" spans="1:9" hidden="1" x14ac:dyDescent="0.3">
      <c r="A9308" s="1" t="s">
        <v>215</v>
      </c>
      <c r="B9308" s="1" t="s">
        <v>238</v>
      </c>
      <c r="C9308">
        <v>35.191699999999997</v>
      </c>
      <c r="D9308">
        <v>108.87009999999999</v>
      </c>
      <c r="E9308" s="1" t="s">
        <v>54</v>
      </c>
      <c r="F9308" t="s">
        <v>18943</v>
      </c>
      <c r="G9308">
        <v>2</v>
      </c>
      <c r="H9308">
        <v>245</v>
      </c>
      <c r="I9308">
        <v>232</v>
      </c>
    </row>
    <row r="9309" spans="1:9" hidden="1" x14ac:dyDescent="0.3">
      <c r="A9309" s="1" t="s">
        <v>215</v>
      </c>
      <c r="B9309" s="1" t="s">
        <v>238</v>
      </c>
      <c r="C9309">
        <v>35.191699999999997</v>
      </c>
      <c r="D9309">
        <v>108.87009999999999</v>
      </c>
      <c r="E9309" s="1" t="s">
        <v>21548</v>
      </c>
      <c r="F9309" t="s">
        <v>21727</v>
      </c>
      <c r="G9309">
        <v>2</v>
      </c>
      <c r="H9309">
        <v>245</v>
      </c>
      <c r="I9309">
        <v>232</v>
      </c>
    </row>
    <row r="9310" spans="1:9" hidden="1" x14ac:dyDescent="0.3">
      <c r="A9310" s="1" t="s">
        <v>215</v>
      </c>
      <c r="B9310" s="1" t="s">
        <v>239</v>
      </c>
      <c r="C9310">
        <v>24.974</v>
      </c>
      <c r="D9310">
        <v>101.48699999999999</v>
      </c>
      <c r="E9310" s="1" t="s">
        <v>4</v>
      </c>
      <c r="F9310" t="s">
        <v>18944</v>
      </c>
      <c r="G9310">
        <v>0</v>
      </c>
      <c r="H9310">
        <v>1</v>
      </c>
      <c r="I9310">
        <v>0</v>
      </c>
    </row>
    <row r="9311" spans="1:9" hidden="1" x14ac:dyDescent="0.3">
      <c r="A9311" s="1" t="s">
        <v>215</v>
      </c>
      <c r="B9311" s="1" t="s">
        <v>239</v>
      </c>
      <c r="C9311">
        <v>24.974</v>
      </c>
      <c r="D9311">
        <v>101.48699999999999</v>
      </c>
      <c r="E9311" s="1" t="s">
        <v>5</v>
      </c>
      <c r="F9311" t="s">
        <v>18945</v>
      </c>
      <c r="G9311">
        <v>0</v>
      </c>
      <c r="H9311">
        <v>2</v>
      </c>
      <c r="I9311">
        <v>0</v>
      </c>
    </row>
    <row r="9312" spans="1:9" hidden="1" x14ac:dyDescent="0.3">
      <c r="A9312" s="1" t="s">
        <v>215</v>
      </c>
      <c r="B9312" s="1" t="s">
        <v>239</v>
      </c>
      <c r="C9312">
        <v>24.974</v>
      </c>
      <c r="D9312">
        <v>101.48699999999999</v>
      </c>
      <c r="E9312" s="1" t="s">
        <v>6</v>
      </c>
      <c r="F9312" t="s">
        <v>18946</v>
      </c>
      <c r="G9312">
        <v>0</v>
      </c>
      <c r="H9312">
        <v>5</v>
      </c>
      <c r="I9312">
        <v>0</v>
      </c>
    </row>
    <row r="9313" spans="1:9" hidden="1" x14ac:dyDescent="0.3">
      <c r="A9313" s="1" t="s">
        <v>215</v>
      </c>
      <c r="B9313" s="1" t="s">
        <v>239</v>
      </c>
      <c r="C9313">
        <v>24.974</v>
      </c>
      <c r="D9313">
        <v>101.48699999999999</v>
      </c>
      <c r="E9313" s="1" t="s">
        <v>7</v>
      </c>
      <c r="F9313" t="s">
        <v>18947</v>
      </c>
      <c r="G9313">
        <v>0</v>
      </c>
      <c r="H9313">
        <v>11</v>
      </c>
      <c r="I9313">
        <v>0</v>
      </c>
    </row>
    <row r="9314" spans="1:9" hidden="1" x14ac:dyDescent="0.3">
      <c r="A9314" s="1" t="s">
        <v>215</v>
      </c>
      <c r="B9314" s="1" t="s">
        <v>239</v>
      </c>
      <c r="C9314">
        <v>24.974</v>
      </c>
      <c r="D9314">
        <v>101.48699999999999</v>
      </c>
      <c r="E9314" s="1" t="s">
        <v>8</v>
      </c>
      <c r="F9314" t="s">
        <v>18948</v>
      </c>
      <c r="G9314">
        <v>0</v>
      </c>
      <c r="H9314">
        <v>16</v>
      </c>
      <c r="I9314">
        <v>0</v>
      </c>
    </row>
    <row r="9315" spans="1:9" hidden="1" x14ac:dyDescent="0.3">
      <c r="A9315" s="1" t="s">
        <v>215</v>
      </c>
      <c r="B9315" s="1" t="s">
        <v>239</v>
      </c>
      <c r="C9315">
        <v>24.974</v>
      </c>
      <c r="D9315">
        <v>101.48699999999999</v>
      </c>
      <c r="E9315" s="1" t="s">
        <v>9</v>
      </c>
      <c r="F9315" t="s">
        <v>18949</v>
      </c>
      <c r="G9315">
        <v>0</v>
      </c>
      <c r="H9315">
        <v>26</v>
      </c>
      <c r="I9315">
        <v>0</v>
      </c>
    </row>
    <row r="9316" spans="1:9" hidden="1" x14ac:dyDescent="0.3">
      <c r="A9316" s="1" t="s">
        <v>215</v>
      </c>
      <c r="B9316" s="1" t="s">
        <v>239</v>
      </c>
      <c r="C9316">
        <v>24.974</v>
      </c>
      <c r="D9316">
        <v>101.48699999999999</v>
      </c>
      <c r="E9316" s="1" t="s">
        <v>10</v>
      </c>
      <c r="F9316" t="s">
        <v>18950</v>
      </c>
      <c r="G9316">
        <v>0</v>
      </c>
      <c r="H9316">
        <v>44</v>
      </c>
      <c r="I9316">
        <v>0</v>
      </c>
    </row>
    <row r="9317" spans="1:9" hidden="1" x14ac:dyDescent="0.3">
      <c r="A9317" s="1" t="s">
        <v>215</v>
      </c>
      <c r="B9317" s="1" t="s">
        <v>239</v>
      </c>
      <c r="C9317">
        <v>24.974</v>
      </c>
      <c r="D9317">
        <v>101.48699999999999</v>
      </c>
      <c r="E9317" s="1" t="s">
        <v>11</v>
      </c>
      <c r="F9317" t="s">
        <v>18951</v>
      </c>
      <c r="G9317">
        <v>0</v>
      </c>
      <c r="H9317">
        <v>55</v>
      </c>
      <c r="I9317">
        <v>0</v>
      </c>
    </row>
    <row r="9318" spans="1:9" hidden="1" x14ac:dyDescent="0.3">
      <c r="A9318" s="1" t="s">
        <v>215</v>
      </c>
      <c r="B9318" s="1" t="s">
        <v>239</v>
      </c>
      <c r="C9318">
        <v>24.974</v>
      </c>
      <c r="D9318">
        <v>101.48699999999999</v>
      </c>
      <c r="E9318" s="1" t="s">
        <v>12</v>
      </c>
      <c r="F9318" t="s">
        <v>18952</v>
      </c>
      <c r="G9318">
        <v>0</v>
      </c>
      <c r="H9318">
        <v>70</v>
      </c>
      <c r="I9318">
        <v>0</v>
      </c>
    </row>
    <row r="9319" spans="1:9" hidden="1" x14ac:dyDescent="0.3">
      <c r="A9319" s="1" t="s">
        <v>215</v>
      </c>
      <c r="B9319" s="1" t="s">
        <v>239</v>
      </c>
      <c r="C9319">
        <v>24.974</v>
      </c>
      <c r="D9319">
        <v>101.48699999999999</v>
      </c>
      <c r="E9319" s="1" t="s">
        <v>13</v>
      </c>
      <c r="F9319" t="s">
        <v>18953</v>
      </c>
      <c r="G9319">
        <v>0</v>
      </c>
      <c r="H9319">
        <v>83</v>
      </c>
      <c r="I9319">
        <v>1</v>
      </c>
    </row>
    <row r="9320" spans="1:9" hidden="1" x14ac:dyDescent="0.3">
      <c r="A9320" s="1" t="s">
        <v>215</v>
      </c>
      <c r="B9320" s="1" t="s">
        <v>239</v>
      </c>
      <c r="C9320">
        <v>24.974</v>
      </c>
      <c r="D9320">
        <v>101.48699999999999</v>
      </c>
      <c r="E9320" s="1" t="s">
        <v>14</v>
      </c>
      <c r="F9320" t="s">
        <v>18954</v>
      </c>
      <c r="G9320">
        <v>0</v>
      </c>
      <c r="H9320">
        <v>93</v>
      </c>
      <c r="I9320">
        <v>2</v>
      </c>
    </row>
    <row r="9321" spans="1:9" hidden="1" x14ac:dyDescent="0.3">
      <c r="A9321" s="1" t="s">
        <v>215</v>
      </c>
      <c r="B9321" s="1" t="s">
        <v>239</v>
      </c>
      <c r="C9321">
        <v>24.974</v>
      </c>
      <c r="D9321">
        <v>101.48699999999999</v>
      </c>
      <c r="E9321" s="1" t="s">
        <v>15</v>
      </c>
      <c r="F9321" t="s">
        <v>18955</v>
      </c>
      <c r="G9321">
        <v>0</v>
      </c>
      <c r="H9321">
        <v>105</v>
      </c>
      <c r="I9321">
        <v>3</v>
      </c>
    </row>
    <row r="9322" spans="1:9" hidden="1" x14ac:dyDescent="0.3">
      <c r="A9322" s="1" t="s">
        <v>215</v>
      </c>
      <c r="B9322" s="1" t="s">
        <v>239</v>
      </c>
      <c r="C9322">
        <v>24.974</v>
      </c>
      <c r="D9322">
        <v>101.48699999999999</v>
      </c>
      <c r="E9322" s="1" t="s">
        <v>16</v>
      </c>
      <c r="F9322" t="s">
        <v>18956</v>
      </c>
      <c r="G9322">
        <v>0</v>
      </c>
      <c r="H9322">
        <v>117</v>
      </c>
      <c r="I9322">
        <v>5</v>
      </c>
    </row>
    <row r="9323" spans="1:9" hidden="1" x14ac:dyDescent="0.3">
      <c r="A9323" s="1" t="s">
        <v>215</v>
      </c>
      <c r="B9323" s="1" t="s">
        <v>239</v>
      </c>
      <c r="C9323">
        <v>24.974</v>
      </c>
      <c r="D9323">
        <v>101.48699999999999</v>
      </c>
      <c r="E9323" s="1" t="s">
        <v>17</v>
      </c>
      <c r="F9323" t="s">
        <v>18957</v>
      </c>
      <c r="G9323">
        <v>0</v>
      </c>
      <c r="H9323">
        <v>122</v>
      </c>
      <c r="I9323">
        <v>5</v>
      </c>
    </row>
    <row r="9324" spans="1:9" hidden="1" x14ac:dyDescent="0.3">
      <c r="A9324" s="1" t="s">
        <v>215</v>
      </c>
      <c r="B9324" s="1" t="s">
        <v>239</v>
      </c>
      <c r="C9324">
        <v>24.974</v>
      </c>
      <c r="D9324">
        <v>101.48699999999999</v>
      </c>
      <c r="E9324" s="1" t="s">
        <v>18</v>
      </c>
      <c r="F9324" t="s">
        <v>18958</v>
      </c>
      <c r="G9324">
        <v>0</v>
      </c>
      <c r="H9324">
        <v>128</v>
      </c>
      <c r="I9324">
        <v>5</v>
      </c>
    </row>
    <row r="9325" spans="1:9" hidden="1" x14ac:dyDescent="0.3">
      <c r="A9325" s="1" t="s">
        <v>215</v>
      </c>
      <c r="B9325" s="1" t="s">
        <v>239</v>
      </c>
      <c r="C9325">
        <v>24.974</v>
      </c>
      <c r="D9325">
        <v>101.48699999999999</v>
      </c>
      <c r="E9325" s="1" t="s">
        <v>19</v>
      </c>
      <c r="F9325" t="s">
        <v>18959</v>
      </c>
      <c r="G9325">
        <v>0</v>
      </c>
      <c r="H9325">
        <v>133</v>
      </c>
      <c r="I9325">
        <v>7</v>
      </c>
    </row>
    <row r="9326" spans="1:9" hidden="1" x14ac:dyDescent="0.3">
      <c r="A9326" s="1" t="s">
        <v>215</v>
      </c>
      <c r="B9326" s="1" t="s">
        <v>239</v>
      </c>
      <c r="C9326">
        <v>24.974</v>
      </c>
      <c r="D9326">
        <v>101.48699999999999</v>
      </c>
      <c r="E9326" s="1" t="s">
        <v>20</v>
      </c>
      <c r="F9326" t="s">
        <v>18960</v>
      </c>
      <c r="G9326">
        <v>0</v>
      </c>
      <c r="H9326">
        <v>138</v>
      </c>
      <c r="I9326">
        <v>12</v>
      </c>
    </row>
    <row r="9327" spans="1:9" hidden="1" x14ac:dyDescent="0.3">
      <c r="A9327" s="1" t="s">
        <v>215</v>
      </c>
      <c r="B9327" s="1" t="s">
        <v>239</v>
      </c>
      <c r="C9327">
        <v>24.974</v>
      </c>
      <c r="D9327">
        <v>101.48699999999999</v>
      </c>
      <c r="E9327" s="1" t="s">
        <v>21</v>
      </c>
      <c r="F9327" t="s">
        <v>18961</v>
      </c>
      <c r="G9327">
        <v>0</v>
      </c>
      <c r="H9327">
        <v>138</v>
      </c>
      <c r="I9327">
        <v>17</v>
      </c>
    </row>
    <row r="9328" spans="1:9" hidden="1" x14ac:dyDescent="0.3">
      <c r="A9328" s="1" t="s">
        <v>215</v>
      </c>
      <c r="B9328" s="1" t="s">
        <v>239</v>
      </c>
      <c r="C9328">
        <v>24.974</v>
      </c>
      <c r="D9328">
        <v>101.48699999999999</v>
      </c>
      <c r="E9328" s="1" t="s">
        <v>22</v>
      </c>
      <c r="F9328" t="s">
        <v>18962</v>
      </c>
      <c r="G9328">
        <v>0</v>
      </c>
      <c r="H9328">
        <v>141</v>
      </c>
      <c r="I9328">
        <v>18</v>
      </c>
    </row>
    <row r="9329" spans="1:9" hidden="1" x14ac:dyDescent="0.3">
      <c r="A9329" s="1" t="s">
        <v>215</v>
      </c>
      <c r="B9329" s="1" t="s">
        <v>239</v>
      </c>
      <c r="C9329">
        <v>24.974</v>
      </c>
      <c r="D9329">
        <v>101.48699999999999</v>
      </c>
      <c r="E9329" s="1" t="s">
        <v>23</v>
      </c>
      <c r="F9329" t="s">
        <v>18963</v>
      </c>
      <c r="G9329">
        <v>0</v>
      </c>
      <c r="H9329">
        <v>149</v>
      </c>
      <c r="I9329">
        <v>19</v>
      </c>
    </row>
    <row r="9330" spans="1:9" hidden="1" x14ac:dyDescent="0.3">
      <c r="A9330" s="1" t="s">
        <v>215</v>
      </c>
      <c r="B9330" s="1" t="s">
        <v>239</v>
      </c>
      <c r="C9330">
        <v>24.974</v>
      </c>
      <c r="D9330">
        <v>101.48699999999999</v>
      </c>
      <c r="E9330" s="1" t="s">
        <v>24</v>
      </c>
      <c r="F9330" t="s">
        <v>18964</v>
      </c>
      <c r="G9330">
        <v>0</v>
      </c>
      <c r="H9330">
        <v>153</v>
      </c>
      <c r="I9330">
        <v>20</v>
      </c>
    </row>
    <row r="9331" spans="1:9" hidden="1" x14ac:dyDescent="0.3">
      <c r="A9331" s="1" t="s">
        <v>215</v>
      </c>
      <c r="B9331" s="1" t="s">
        <v>239</v>
      </c>
      <c r="C9331">
        <v>24.974</v>
      </c>
      <c r="D9331">
        <v>101.48699999999999</v>
      </c>
      <c r="E9331" s="1" t="s">
        <v>25</v>
      </c>
      <c r="F9331" t="s">
        <v>18965</v>
      </c>
      <c r="G9331">
        <v>0</v>
      </c>
      <c r="H9331">
        <v>154</v>
      </c>
      <c r="I9331">
        <v>26</v>
      </c>
    </row>
    <row r="9332" spans="1:9" hidden="1" x14ac:dyDescent="0.3">
      <c r="A9332" s="1" t="s">
        <v>215</v>
      </c>
      <c r="B9332" s="1" t="s">
        <v>239</v>
      </c>
      <c r="C9332">
        <v>24.974</v>
      </c>
      <c r="D9332">
        <v>101.48699999999999</v>
      </c>
      <c r="E9332" s="1" t="s">
        <v>26</v>
      </c>
      <c r="F9332" t="s">
        <v>18966</v>
      </c>
      <c r="G9332">
        <v>0</v>
      </c>
      <c r="H9332">
        <v>156</v>
      </c>
      <c r="I9332">
        <v>27</v>
      </c>
    </row>
    <row r="9333" spans="1:9" hidden="1" x14ac:dyDescent="0.3">
      <c r="A9333" s="1" t="s">
        <v>215</v>
      </c>
      <c r="B9333" s="1" t="s">
        <v>239</v>
      </c>
      <c r="C9333">
        <v>24.974</v>
      </c>
      <c r="D9333">
        <v>101.48699999999999</v>
      </c>
      <c r="E9333" s="1" t="s">
        <v>27</v>
      </c>
      <c r="F9333" t="s">
        <v>18967</v>
      </c>
      <c r="G9333">
        <v>0</v>
      </c>
      <c r="H9333">
        <v>162</v>
      </c>
      <c r="I9333">
        <v>36</v>
      </c>
    </row>
    <row r="9334" spans="1:9" hidden="1" x14ac:dyDescent="0.3">
      <c r="A9334" s="1" t="s">
        <v>215</v>
      </c>
      <c r="B9334" s="1" t="s">
        <v>239</v>
      </c>
      <c r="C9334">
        <v>24.974</v>
      </c>
      <c r="D9334">
        <v>101.48699999999999</v>
      </c>
      <c r="E9334" s="1" t="s">
        <v>28</v>
      </c>
      <c r="F9334" t="s">
        <v>18968</v>
      </c>
      <c r="G9334">
        <v>0</v>
      </c>
      <c r="H9334">
        <v>168</v>
      </c>
      <c r="I9334">
        <v>42</v>
      </c>
    </row>
    <row r="9335" spans="1:9" hidden="1" x14ac:dyDescent="0.3">
      <c r="A9335" s="1" t="s">
        <v>215</v>
      </c>
      <c r="B9335" s="1" t="s">
        <v>239</v>
      </c>
      <c r="C9335">
        <v>24.974</v>
      </c>
      <c r="D9335">
        <v>101.48699999999999</v>
      </c>
      <c r="E9335" s="1" t="s">
        <v>29</v>
      </c>
      <c r="F9335" t="s">
        <v>18969</v>
      </c>
      <c r="G9335">
        <v>0</v>
      </c>
      <c r="H9335">
        <v>171</v>
      </c>
      <c r="I9335">
        <v>42</v>
      </c>
    </row>
    <row r="9336" spans="1:9" hidden="1" x14ac:dyDescent="0.3">
      <c r="A9336" s="1" t="s">
        <v>215</v>
      </c>
      <c r="B9336" s="1" t="s">
        <v>239</v>
      </c>
      <c r="C9336">
        <v>24.974</v>
      </c>
      <c r="D9336">
        <v>101.48699999999999</v>
      </c>
      <c r="E9336" s="1" t="s">
        <v>30</v>
      </c>
      <c r="F9336" t="s">
        <v>18970</v>
      </c>
      <c r="G9336">
        <v>0</v>
      </c>
      <c r="H9336">
        <v>171</v>
      </c>
      <c r="I9336">
        <v>47</v>
      </c>
    </row>
    <row r="9337" spans="1:9" hidden="1" x14ac:dyDescent="0.3">
      <c r="A9337" s="1" t="s">
        <v>215</v>
      </c>
      <c r="B9337" s="1" t="s">
        <v>239</v>
      </c>
      <c r="C9337">
        <v>24.974</v>
      </c>
      <c r="D9337">
        <v>101.48699999999999</v>
      </c>
      <c r="E9337" s="1" t="s">
        <v>31</v>
      </c>
      <c r="F9337" t="s">
        <v>18971</v>
      </c>
      <c r="G9337">
        <v>0</v>
      </c>
      <c r="H9337">
        <v>172</v>
      </c>
      <c r="I9337">
        <v>57</v>
      </c>
    </row>
    <row r="9338" spans="1:9" hidden="1" x14ac:dyDescent="0.3">
      <c r="A9338" s="1" t="s">
        <v>215</v>
      </c>
      <c r="B9338" s="1" t="s">
        <v>239</v>
      </c>
      <c r="C9338">
        <v>24.974</v>
      </c>
      <c r="D9338">
        <v>101.48699999999999</v>
      </c>
      <c r="E9338" s="1" t="s">
        <v>32</v>
      </c>
      <c r="F9338" t="s">
        <v>18972</v>
      </c>
      <c r="G9338">
        <v>1</v>
      </c>
      <c r="H9338">
        <v>172</v>
      </c>
      <c r="I9338">
        <v>60</v>
      </c>
    </row>
    <row r="9339" spans="1:9" hidden="1" x14ac:dyDescent="0.3">
      <c r="A9339" s="1" t="s">
        <v>215</v>
      </c>
      <c r="B9339" s="1" t="s">
        <v>239</v>
      </c>
      <c r="C9339">
        <v>24.974</v>
      </c>
      <c r="D9339">
        <v>101.48699999999999</v>
      </c>
      <c r="E9339" s="1" t="s">
        <v>33</v>
      </c>
      <c r="F9339" t="s">
        <v>18973</v>
      </c>
      <c r="G9339">
        <v>2</v>
      </c>
      <c r="H9339">
        <v>174</v>
      </c>
      <c r="I9339">
        <v>79</v>
      </c>
    </row>
    <row r="9340" spans="1:9" hidden="1" x14ac:dyDescent="0.3">
      <c r="A9340" s="1" t="s">
        <v>215</v>
      </c>
      <c r="B9340" s="1" t="s">
        <v>239</v>
      </c>
      <c r="C9340">
        <v>24.974</v>
      </c>
      <c r="D9340">
        <v>101.48699999999999</v>
      </c>
      <c r="E9340" s="1" t="s">
        <v>34</v>
      </c>
      <c r="F9340" t="s">
        <v>18974</v>
      </c>
      <c r="G9340">
        <v>2</v>
      </c>
      <c r="H9340">
        <v>174</v>
      </c>
      <c r="I9340">
        <v>96</v>
      </c>
    </row>
    <row r="9341" spans="1:9" hidden="1" x14ac:dyDescent="0.3">
      <c r="A9341" s="1" t="s">
        <v>215</v>
      </c>
      <c r="B9341" s="1" t="s">
        <v>239</v>
      </c>
      <c r="C9341">
        <v>24.974</v>
      </c>
      <c r="D9341">
        <v>101.48699999999999</v>
      </c>
      <c r="E9341" s="1" t="s">
        <v>35</v>
      </c>
      <c r="F9341" t="s">
        <v>18975</v>
      </c>
      <c r="G9341">
        <v>2</v>
      </c>
      <c r="H9341">
        <v>174</v>
      </c>
      <c r="I9341">
        <v>107</v>
      </c>
    </row>
    <row r="9342" spans="1:9" hidden="1" x14ac:dyDescent="0.3">
      <c r="A9342" s="1" t="s">
        <v>215</v>
      </c>
      <c r="B9342" s="1" t="s">
        <v>239</v>
      </c>
      <c r="C9342">
        <v>24.974</v>
      </c>
      <c r="D9342">
        <v>101.48699999999999</v>
      </c>
      <c r="E9342" s="1" t="s">
        <v>36</v>
      </c>
      <c r="F9342" t="s">
        <v>18976</v>
      </c>
      <c r="G9342">
        <v>2</v>
      </c>
      <c r="H9342">
        <v>174</v>
      </c>
      <c r="I9342">
        <v>115</v>
      </c>
    </row>
    <row r="9343" spans="1:9" hidden="1" x14ac:dyDescent="0.3">
      <c r="A9343" s="1" t="s">
        <v>215</v>
      </c>
      <c r="B9343" s="1" t="s">
        <v>239</v>
      </c>
      <c r="C9343">
        <v>24.974</v>
      </c>
      <c r="D9343">
        <v>101.48699999999999</v>
      </c>
      <c r="E9343" s="1" t="s">
        <v>37</v>
      </c>
      <c r="F9343" t="s">
        <v>18977</v>
      </c>
      <c r="G9343">
        <v>2</v>
      </c>
      <c r="H9343">
        <v>174</v>
      </c>
      <c r="I9343">
        <v>124</v>
      </c>
    </row>
    <row r="9344" spans="1:9" hidden="1" x14ac:dyDescent="0.3">
      <c r="A9344" s="1" t="s">
        <v>215</v>
      </c>
      <c r="B9344" s="1" t="s">
        <v>239</v>
      </c>
      <c r="C9344">
        <v>24.974</v>
      </c>
      <c r="D9344">
        <v>101.48699999999999</v>
      </c>
      <c r="E9344" s="1" t="s">
        <v>38</v>
      </c>
      <c r="F9344" t="s">
        <v>18978</v>
      </c>
      <c r="G9344">
        <v>2</v>
      </c>
      <c r="H9344">
        <v>174</v>
      </c>
      <c r="I9344">
        <v>129</v>
      </c>
    </row>
    <row r="9345" spans="1:9" hidden="1" x14ac:dyDescent="0.3">
      <c r="A9345" s="1" t="s">
        <v>215</v>
      </c>
      <c r="B9345" s="1" t="s">
        <v>239</v>
      </c>
      <c r="C9345">
        <v>24.974</v>
      </c>
      <c r="D9345">
        <v>101.48699999999999</v>
      </c>
      <c r="E9345" s="1" t="s">
        <v>39</v>
      </c>
      <c r="F9345" t="s">
        <v>18979</v>
      </c>
      <c r="G9345">
        <v>2</v>
      </c>
      <c r="H9345">
        <v>174</v>
      </c>
      <c r="I9345">
        <v>144</v>
      </c>
    </row>
    <row r="9346" spans="1:9" hidden="1" x14ac:dyDescent="0.3">
      <c r="A9346" s="1" t="s">
        <v>215</v>
      </c>
      <c r="B9346" s="1" t="s">
        <v>239</v>
      </c>
      <c r="C9346">
        <v>24.974</v>
      </c>
      <c r="D9346">
        <v>101.48699999999999</v>
      </c>
      <c r="E9346" s="1" t="s">
        <v>40</v>
      </c>
      <c r="F9346" t="s">
        <v>18980</v>
      </c>
      <c r="G9346">
        <v>2</v>
      </c>
      <c r="H9346">
        <v>174</v>
      </c>
      <c r="I9346">
        <v>150</v>
      </c>
    </row>
    <row r="9347" spans="1:9" hidden="1" x14ac:dyDescent="0.3">
      <c r="A9347" s="1" t="s">
        <v>215</v>
      </c>
      <c r="B9347" s="1" t="s">
        <v>239</v>
      </c>
      <c r="C9347">
        <v>24.974</v>
      </c>
      <c r="D9347">
        <v>101.48699999999999</v>
      </c>
      <c r="E9347" s="1" t="s">
        <v>41</v>
      </c>
      <c r="F9347" t="s">
        <v>18981</v>
      </c>
      <c r="G9347">
        <v>2</v>
      </c>
      <c r="H9347">
        <v>174</v>
      </c>
      <c r="I9347">
        <v>156</v>
      </c>
    </row>
    <row r="9348" spans="1:9" hidden="1" x14ac:dyDescent="0.3">
      <c r="A9348" s="1" t="s">
        <v>215</v>
      </c>
      <c r="B9348" s="1" t="s">
        <v>239</v>
      </c>
      <c r="C9348">
        <v>24.974</v>
      </c>
      <c r="D9348">
        <v>101.48699999999999</v>
      </c>
      <c r="E9348" s="1" t="s">
        <v>42</v>
      </c>
      <c r="F9348" t="s">
        <v>18982</v>
      </c>
      <c r="G9348">
        <v>2</v>
      </c>
      <c r="H9348">
        <v>174</v>
      </c>
      <c r="I9348">
        <v>157</v>
      </c>
    </row>
    <row r="9349" spans="1:9" hidden="1" x14ac:dyDescent="0.3">
      <c r="A9349" s="1" t="s">
        <v>215</v>
      </c>
      <c r="B9349" s="1" t="s">
        <v>239</v>
      </c>
      <c r="C9349">
        <v>24.974</v>
      </c>
      <c r="D9349">
        <v>101.48699999999999</v>
      </c>
      <c r="E9349" s="1" t="s">
        <v>43</v>
      </c>
      <c r="F9349" t="s">
        <v>18983</v>
      </c>
      <c r="G9349">
        <v>2</v>
      </c>
      <c r="H9349">
        <v>174</v>
      </c>
      <c r="I9349">
        <v>163</v>
      </c>
    </row>
    <row r="9350" spans="1:9" hidden="1" x14ac:dyDescent="0.3">
      <c r="A9350" s="1" t="s">
        <v>215</v>
      </c>
      <c r="B9350" s="1" t="s">
        <v>239</v>
      </c>
      <c r="C9350">
        <v>24.974</v>
      </c>
      <c r="D9350">
        <v>101.48699999999999</v>
      </c>
      <c r="E9350" s="1" t="s">
        <v>44</v>
      </c>
      <c r="F9350" t="s">
        <v>18984</v>
      </c>
      <c r="G9350">
        <v>2</v>
      </c>
      <c r="H9350">
        <v>174</v>
      </c>
      <c r="I9350">
        <v>168</v>
      </c>
    </row>
    <row r="9351" spans="1:9" hidden="1" x14ac:dyDescent="0.3">
      <c r="A9351" s="1" t="s">
        <v>215</v>
      </c>
      <c r="B9351" s="1" t="s">
        <v>239</v>
      </c>
      <c r="C9351">
        <v>24.974</v>
      </c>
      <c r="D9351">
        <v>101.48699999999999</v>
      </c>
      <c r="E9351" s="1" t="s">
        <v>45</v>
      </c>
      <c r="F9351" t="s">
        <v>18985</v>
      </c>
      <c r="G9351">
        <v>2</v>
      </c>
      <c r="H9351">
        <v>174</v>
      </c>
      <c r="I9351">
        <v>169</v>
      </c>
    </row>
    <row r="9352" spans="1:9" hidden="1" x14ac:dyDescent="0.3">
      <c r="A9352" s="1" t="s">
        <v>215</v>
      </c>
      <c r="B9352" s="1" t="s">
        <v>239</v>
      </c>
      <c r="C9352">
        <v>24.974</v>
      </c>
      <c r="D9352">
        <v>101.48699999999999</v>
      </c>
      <c r="E9352" s="1" t="s">
        <v>46</v>
      </c>
      <c r="F9352" t="s">
        <v>18986</v>
      </c>
      <c r="G9352">
        <v>2</v>
      </c>
      <c r="H9352">
        <v>174</v>
      </c>
      <c r="I9352">
        <v>169</v>
      </c>
    </row>
    <row r="9353" spans="1:9" hidden="1" x14ac:dyDescent="0.3">
      <c r="A9353" s="1" t="s">
        <v>215</v>
      </c>
      <c r="B9353" s="1" t="s">
        <v>239</v>
      </c>
      <c r="C9353">
        <v>24.974</v>
      </c>
      <c r="D9353">
        <v>101.48699999999999</v>
      </c>
      <c r="E9353" s="1" t="s">
        <v>47</v>
      </c>
      <c r="F9353" t="s">
        <v>18987</v>
      </c>
      <c r="G9353">
        <v>2</v>
      </c>
      <c r="H9353">
        <v>174</v>
      </c>
      <c r="I9353">
        <v>169</v>
      </c>
    </row>
    <row r="9354" spans="1:9" hidden="1" x14ac:dyDescent="0.3">
      <c r="A9354" s="1" t="s">
        <v>215</v>
      </c>
      <c r="B9354" s="1" t="s">
        <v>239</v>
      </c>
      <c r="C9354">
        <v>24.974</v>
      </c>
      <c r="D9354">
        <v>101.48699999999999</v>
      </c>
      <c r="E9354" s="1" t="s">
        <v>48</v>
      </c>
      <c r="F9354" t="s">
        <v>18988</v>
      </c>
      <c r="G9354">
        <v>2</v>
      </c>
      <c r="H9354">
        <v>174</v>
      </c>
      <c r="I9354">
        <v>170</v>
      </c>
    </row>
    <row r="9355" spans="1:9" hidden="1" x14ac:dyDescent="0.3">
      <c r="A9355" s="1" t="s">
        <v>215</v>
      </c>
      <c r="B9355" s="1" t="s">
        <v>239</v>
      </c>
      <c r="C9355">
        <v>24.974</v>
      </c>
      <c r="D9355">
        <v>101.48699999999999</v>
      </c>
      <c r="E9355" s="1" t="s">
        <v>49</v>
      </c>
      <c r="F9355" t="s">
        <v>18989</v>
      </c>
      <c r="G9355">
        <v>2</v>
      </c>
      <c r="H9355">
        <v>174</v>
      </c>
      <c r="I9355">
        <v>170</v>
      </c>
    </row>
    <row r="9356" spans="1:9" hidden="1" x14ac:dyDescent="0.3">
      <c r="A9356" s="1" t="s">
        <v>215</v>
      </c>
      <c r="B9356" s="1" t="s">
        <v>239</v>
      </c>
      <c r="C9356">
        <v>24.974</v>
      </c>
      <c r="D9356">
        <v>101.48699999999999</v>
      </c>
      <c r="E9356" s="1" t="s">
        <v>50</v>
      </c>
      <c r="F9356" t="s">
        <v>18990</v>
      </c>
      <c r="G9356">
        <v>2</v>
      </c>
      <c r="H9356">
        <v>174</v>
      </c>
      <c r="I9356">
        <v>170</v>
      </c>
    </row>
    <row r="9357" spans="1:9" hidden="1" x14ac:dyDescent="0.3">
      <c r="A9357" s="1" t="s">
        <v>215</v>
      </c>
      <c r="B9357" s="1" t="s">
        <v>239</v>
      </c>
      <c r="C9357">
        <v>24.974</v>
      </c>
      <c r="D9357">
        <v>101.48699999999999</v>
      </c>
      <c r="E9357" s="1" t="s">
        <v>51</v>
      </c>
      <c r="F9357" t="s">
        <v>18991</v>
      </c>
      <c r="G9357">
        <v>2</v>
      </c>
      <c r="H9357">
        <v>174</v>
      </c>
      <c r="I9357">
        <v>170</v>
      </c>
    </row>
    <row r="9358" spans="1:9" hidden="1" x14ac:dyDescent="0.3">
      <c r="A9358" s="1" t="s">
        <v>215</v>
      </c>
      <c r="B9358" s="1" t="s">
        <v>239</v>
      </c>
      <c r="C9358">
        <v>24.974</v>
      </c>
      <c r="D9358">
        <v>101.48699999999999</v>
      </c>
      <c r="E9358" s="1" t="s">
        <v>52</v>
      </c>
      <c r="F9358" t="s">
        <v>18992</v>
      </c>
      <c r="G9358">
        <v>2</v>
      </c>
      <c r="H9358">
        <v>174</v>
      </c>
      <c r="I9358">
        <v>170</v>
      </c>
    </row>
    <row r="9359" spans="1:9" hidden="1" x14ac:dyDescent="0.3">
      <c r="A9359" s="1" t="s">
        <v>215</v>
      </c>
      <c r="B9359" s="1" t="s">
        <v>239</v>
      </c>
      <c r="C9359">
        <v>24.974</v>
      </c>
      <c r="D9359">
        <v>101.48699999999999</v>
      </c>
      <c r="E9359" s="1" t="s">
        <v>53</v>
      </c>
      <c r="F9359" t="s">
        <v>18993</v>
      </c>
      <c r="G9359">
        <v>2</v>
      </c>
      <c r="H9359">
        <v>174</v>
      </c>
      <c r="I9359">
        <v>170</v>
      </c>
    </row>
    <row r="9360" spans="1:9" hidden="1" x14ac:dyDescent="0.3">
      <c r="A9360" s="1" t="s">
        <v>215</v>
      </c>
      <c r="B9360" s="1" t="s">
        <v>239</v>
      </c>
      <c r="C9360">
        <v>24.974</v>
      </c>
      <c r="D9360">
        <v>101.48699999999999</v>
      </c>
      <c r="E9360" s="1" t="s">
        <v>54</v>
      </c>
      <c r="F9360" t="s">
        <v>18994</v>
      </c>
      <c r="G9360">
        <v>2</v>
      </c>
      <c r="H9360">
        <v>174</v>
      </c>
      <c r="I9360">
        <v>170</v>
      </c>
    </row>
    <row r="9361" spans="1:9" hidden="1" x14ac:dyDescent="0.3">
      <c r="A9361" s="1" t="s">
        <v>215</v>
      </c>
      <c r="B9361" s="1" t="s">
        <v>239</v>
      </c>
      <c r="C9361">
        <v>24.974</v>
      </c>
      <c r="D9361">
        <v>101.48699999999999</v>
      </c>
      <c r="E9361" s="1" t="s">
        <v>21548</v>
      </c>
      <c r="F9361" t="s">
        <v>21728</v>
      </c>
      <c r="G9361">
        <v>2</v>
      </c>
      <c r="H9361">
        <v>174</v>
      </c>
      <c r="I9361">
        <v>170</v>
      </c>
    </row>
    <row r="9362" spans="1:9" hidden="1" x14ac:dyDescent="0.3">
      <c r="A9362" s="1" t="s">
        <v>215</v>
      </c>
      <c r="B9362" s="1" t="s">
        <v>240</v>
      </c>
      <c r="C9362">
        <v>19.195900000000002</v>
      </c>
      <c r="D9362">
        <v>109.7453</v>
      </c>
      <c r="E9362" s="1" t="s">
        <v>4</v>
      </c>
      <c r="F9362" t="s">
        <v>18995</v>
      </c>
      <c r="G9362">
        <v>0</v>
      </c>
      <c r="H9362">
        <v>4</v>
      </c>
      <c r="I9362">
        <v>0</v>
      </c>
    </row>
    <row r="9363" spans="1:9" hidden="1" x14ac:dyDescent="0.3">
      <c r="A9363" s="1" t="s">
        <v>215</v>
      </c>
      <c r="B9363" s="1" t="s">
        <v>240</v>
      </c>
      <c r="C9363">
        <v>19.195900000000002</v>
      </c>
      <c r="D9363">
        <v>109.7453</v>
      </c>
      <c r="E9363" s="1" t="s">
        <v>5</v>
      </c>
      <c r="F9363" t="s">
        <v>18996</v>
      </c>
      <c r="G9363">
        <v>0</v>
      </c>
      <c r="H9363">
        <v>5</v>
      </c>
      <c r="I9363">
        <v>0</v>
      </c>
    </row>
    <row r="9364" spans="1:9" hidden="1" x14ac:dyDescent="0.3">
      <c r="A9364" s="1" t="s">
        <v>215</v>
      </c>
      <c r="B9364" s="1" t="s">
        <v>240</v>
      </c>
      <c r="C9364">
        <v>19.195900000000002</v>
      </c>
      <c r="D9364">
        <v>109.7453</v>
      </c>
      <c r="E9364" s="1" t="s">
        <v>6</v>
      </c>
      <c r="F9364" t="s">
        <v>18997</v>
      </c>
      <c r="G9364">
        <v>0</v>
      </c>
      <c r="H9364">
        <v>8</v>
      </c>
      <c r="I9364">
        <v>0</v>
      </c>
    </row>
    <row r="9365" spans="1:9" hidden="1" x14ac:dyDescent="0.3">
      <c r="A9365" s="1" t="s">
        <v>215</v>
      </c>
      <c r="B9365" s="1" t="s">
        <v>240</v>
      </c>
      <c r="C9365">
        <v>19.195900000000002</v>
      </c>
      <c r="D9365">
        <v>109.7453</v>
      </c>
      <c r="E9365" s="1" t="s">
        <v>7</v>
      </c>
      <c r="F9365" t="s">
        <v>18998</v>
      </c>
      <c r="G9365">
        <v>0</v>
      </c>
      <c r="H9365">
        <v>19</v>
      </c>
      <c r="I9365">
        <v>0</v>
      </c>
    </row>
    <row r="9366" spans="1:9" hidden="1" x14ac:dyDescent="0.3">
      <c r="A9366" s="1" t="s">
        <v>215</v>
      </c>
      <c r="B9366" s="1" t="s">
        <v>240</v>
      </c>
      <c r="C9366">
        <v>19.195900000000002</v>
      </c>
      <c r="D9366">
        <v>109.7453</v>
      </c>
      <c r="E9366" s="1" t="s">
        <v>8</v>
      </c>
      <c r="F9366" t="s">
        <v>18999</v>
      </c>
      <c r="G9366">
        <v>0</v>
      </c>
      <c r="H9366">
        <v>22</v>
      </c>
      <c r="I9366">
        <v>0</v>
      </c>
    </row>
    <row r="9367" spans="1:9" hidden="1" x14ac:dyDescent="0.3">
      <c r="A9367" s="1" t="s">
        <v>215</v>
      </c>
      <c r="B9367" s="1" t="s">
        <v>240</v>
      </c>
      <c r="C9367">
        <v>19.195900000000002</v>
      </c>
      <c r="D9367">
        <v>109.7453</v>
      </c>
      <c r="E9367" s="1" t="s">
        <v>9</v>
      </c>
      <c r="F9367" t="s">
        <v>19000</v>
      </c>
      <c r="G9367">
        <v>1</v>
      </c>
      <c r="H9367">
        <v>33</v>
      </c>
      <c r="I9367">
        <v>0</v>
      </c>
    </row>
    <row r="9368" spans="1:9" hidden="1" x14ac:dyDescent="0.3">
      <c r="A9368" s="1" t="s">
        <v>215</v>
      </c>
      <c r="B9368" s="1" t="s">
        <v>240</v>
      </c>
      <c r="C9368">
        <v>19.195900000000002</v>
      </c>
      <c r="D9368">
        <v>109.7453</v>
      </c>
      <c r="E9368" s="1" t="s">
        <v>10</v>
      </c>
      <c r="F9368" t="s">
        <v>19001</v>
      </c>
      <c r="G9368">
        <v>1</v>
      </c>
      <c r="H9368">
        <v>40</v>
      </c>
      <c r="I9368">
        <v>0</v>
      </c>
    </row>
    <row r="9369" spans="1:9" hidden="1" x14ac:dyDescent="0.3">
      <c r="A9369" s="1" t="s">
        <v>215</v>
      </c>
      <c r="B9369" s="1" t="s">
        <v>240</v>
      </c>
      <c r="C9369">
        <v>19.195900000000002</v>
      </c>
      <c r="D9369">
        <v>109.7453</v>
      </c>
      <c r="E9369" s="1" t="s">
        <v>11</v>
      </c>
      <c r="F9369" t="s">
        <v>19002</v>
      </c>
      <c r="G9369">
        <v>1</v>
      </c>
      <c r="H9369">
        <v>43</v>
      </c>
      <c r="I9369">
        <v>0</v>
      </c>
    </row>
    <row r="9370" spans="1:9" hidden="1" x14ac:dyDescent="0.3">
      <c r="A9370" s="1" t="s">
        <v>215</v>
      </c>
      <c r="B9370" s="1" t="s">
        <v>240</v>
      </c>
      <c r="C9370">
        <v>19.195900000000002</v>
      </c>
      <c r="D9370">
        <v>109.7453</v>
      </c>
      <c r="E9370" s="1" t="s">
        <v>12</v>
      </c>
      <c r="F9370" t="s">
        <v>19003</v>
      </c>
      <c r="G9370">
        <v>1</v>
      </c>
      <c r="H9370">
        <v>46</v>
      </c>
      <c r="I9370">
        <v>1</v>
      </c>
    </row>
    <row r="9371" spans="1:9" hidden="1" x14ac:dyDescent="0.3">
      <c r="A9371" s="1" t="s">
        <v>215</v>
      </c>
      <c r="B9371" s="1" t="s">
        <v>240</v>
      </c>
      <c r="C9371">
        <v>19.195900000000002</v>
      </c>
      <c r="D9371">
        <v>109.7453</v>
      </c>
      <c r="E9371" s="1" t="s">
        <v>13</v>
      </c>
      <c r="F9371" t="s">
        <v>19004</v>
      </c>
      <c r="G9371">
        <v>1</v>
      </c>
      <c r="H9371">
        <v>52</v>
      </c>
      <c r="I9371">
        <v>1</v>
      </c>
    </row>
    <row r="9372" spans="1:9" hidden="1" x14ac:dyDescent="0.3">
      <c r="A9372" s="1" t="s">
        <v>215</v>
      </c>
      <c r="B9372" s="1" t="s">
        <v>240</v>
      </c>
      <c r="C9372">
        <v>19.195900000000002</v>
      </c>
      <c r="D9372">
        <v>109.7453</v>
      </c>
      <c r="E9372" s="1" t="s">
        <v>14</v>
      </c>
      <c r="F9372" t="s">
        <v>19005</v>
      </c>
      <c r="G9372">
        <v>1</v>
      </c>
      <c r="H9372">
        <v>62</v>
      </c>
      <c r="I9372">
        <v>1</v>
      </c>
    </row>
    <row r="9373" spans="1:9" hidden="1" x14ac:dyDescent="0.3">
      <c r="A9373" s="1" t="s">
        <v>215</v>
      </c>
      <c r="B9373" s="1" t="s">
        <v>240</v>
      </c>
      <c r="C9373">
        <v>19.195900000000002</v>
      </c>
      <c r="D9373">
        <v>109.7453</v>
      </c>
      <c r="E9373" s="1" t="s">
        <v>15</v>
      </c>
      <c r="F9373" t="s">
        <v>19006</v>
      </c>
      <c r="G9373">
        <v>1</v>
      </c>
      <c r="H9373">
        <v>64</v>
      </c>
      <c r="I9373">
        <v>4</v>
      </c>
    </row>
    <row r="9374" spans="1:9" hidden="1" x14ac:dyDescent="0.3">
      <c r="A9374" s="1" t="s">
        <v>215</v>
      </c>
      <c r="B9374" s="1" t="s">
        <v>240</v>
      </c>
      <c r="C9374">
        <v>19.195900000000002</v>
      </c>
      <c r="D9374">
        <v>109.7453</v>
      </c>
      <c r="E9374" s="1" t="s">
        <v>16</v>
      </c>
      <c r="F9374" t="s">
        <v>19007</v>
      </c>
      <c r="G9374">
        <v>1</v>
      </c>
      <c r="H9374">
        <v>72</v>
      </c>
      <c r="I9374">
        <v>4</v>
      </c>
    </row>
    <row r="9375" spans="1:9" hidden="1" x14ac:dyDescent="0.3">
      <c r="A9375" s="1" t="s">
        <v>215</v>
      </c>
      <c r="B9375" s="1" t="s">
        <v>240</v>
      </c>
      <c r="C9375">
        <v>19.195900000000002</v>
      </c>
      <c r="D9375">
        <v>109.7453</v>
      </c>
      <c r="E9375" s="1" t="s">
        <v>17</v>
      </c>
      <c r="F9375" t="s">
        <v>19008</v>
      </c>
      <c r="G9375">
        <v>1</v>
      </c>
      <c r="H9375">
        <v>80</v>
      </c>
      <c r="I9375">
        <v>5</v>
      </c>
    </row>
    <row r="9376" spans="1:9" hidden="1" x14ac:dyDescent="0.3">
      <c r="A9376" s="1" t="s">
        <v>215</v>
      </c>
      <c r="B9376" s="1" t="s">
        <v>240</v>
      </c>
      <c r="C9376">
        <v>19.195900000000002</v>
      </c>
      <c r="D9376">
        <v>109.7453</v>
      </c>
      <c r="E9376" s="1" t="s">
        <v>18</v>
      </c>
      <c r="F9376" t="s">
        <v>19009</v>
      </c>
      <c r="G9376">
        <v>1</v>
      </c>
      <c r="H9376">
        <v>99</v>
      </c>
      <c r="I9376">
        <v>5</v>
      </c>
    </row>
    <row r="9377" spans="1:9" hidden="1" x14ac:dyDescent="0.3">
      <c r="A9377" s="1" t="s">
        <v>215</v>
      </c>
      <c r="B9377" s="1" t="s">
        <v>240</v>
      </c>
      <c r="C9377">
        <v>19.195900000000002</v>
      </c>
      <c r="D9377">
        <v>109.7453</v>
      </c>
      <c r="E9377" s="1" t="s">
        <v>19</v>
      </c>
      <c r="F9377" t="s">
        <v>19010</v>
      </c>
      <c r="G9377">
        <v>1</v>
      </c>
      <c r="H9377">
        <v>106</v>
      </c>
      <c r="I9377">
        <v>8</v>
      </c>
    </row>
    <row r="9378" spans="1:9" hidden="1" x14ac:dyDescent="0.3">
      <c r="A9378" s="1" t="s">
        <v>215</v>
      </c>
      <c r="B9378" s="1" t="s">
        <v>240</v>
      </c>
      <c r="C9378">
        <v>19.195900000000002</v>
      </c>
      <c r="D9378">
        <v>109.7453</v>
      </c>
      <c r="E9378" s="1" t="s">
        <v>20</v>
      </c>
      <c r="F9378" t="s">
        <v>19011</v>
      </c>
      <c r="G9378">
        <v>2</v>
      </c>
      <c r="H9378">
        <v>117</v>
      </c>
      <c r="I9378">
        <v>10</v>
      </c>
    </row>
    <row r="9379" spans="1:9" hidden="1" x14ac:dyDescent="0.3">
      <c r="A9379" s="1" t="s">
        <v>215</v>
      </c>
      <c r="B9379" s="1" t="s">
        <v>240</v>
      </c>
      <c r="C9379">
        <v>19.195900000000002</v>
      </c>
      <c r="D9379">
        <v>109.7453</v>
      </c>
      <c r="E9379" s="1" t="s">
        <v>21</v>
      </c>
      <c r="F9379" t="s">
        <v>19012</v>
      </c>
      <c r="G9379">
        <v>2</v>
      </c>
      <c r="H9379">
        <v>124</v>
      </c>
      <c r="I9379">
        <v>14</v>
      </c>
    </row>
    <row r="9380" spans="1:9" hidden="1" x14ac:dyDescent="0.3">
      <c r="A9380" s="1" t="s">
        <v>215</v>
      </c>
      <c r="B9380" s="1" t="s">
        <v>240</v>
      </c>
      <c r="C9380">
        <v>19.195900000000002</v>
      </c>
      <c r="D9380">
        <v>109.7453</v>
      </c>
      <c r="E9380" s="1" t="s">
        <v>22</v>
      </c>
      <c r="F9380" t="s">
        <v>19013</v>
      </c>
      <c r="G9380">
        <v>3</v>
      </c>
      <c r="H9380">
        <v>131</v>
      </c>
      <c r="I9380">
        <v>19</v>
      </c>
    </row>
    <row r="9381" spans="1:9" hidden="1" x14ac:dyDescent="0.3">
      <c r="A9381" s="1" t="s">
        <v>215</v>
      </c>
      <c r="B9381" s="1" t="s">
        <v>240</v>
      </c>
      <c r="C9381">
        <v>19.195900000000002</v>
      </c>
      <c r="D9381">
        <v>109.7453</v>
      </c>
      <c r="E9381" s="1" t="s">
        <v>23</v>
      </c>
      <c r="F9381" t="s">
        <v>19014</v>
      </c>
      <c r="G9381">
        <v>3</v>
      </c>
      <c r="H9381">
        <v>138</v>
      </c>
      <c r="I9381">
        <v>19</v>
      </c>
    </row>
    <row r="9382" spans="1:9" hidden="1" x14ac:dyDescent="0.3">
      <c r="A9382" s="1" t="s">
        <v>215</v>
      </c>
      <c r="B9382" s="1" t="s">
        <v>240</v>
      </c>
      <c r="C9382">
        <v>19.195900000000002</v>
      </c>
      <c r="D9382">
        <v>109.7453</v>
      </c>
      <c r="E9382" s="1" t="s">
        <v>24</v>
      </c>
      <c r="F9382" t="s">
        <v>19015</v>
      </c>
      <c r="G9382">
        <v>3</v>
      </c>
      <c r="H9382">
        <v>144</v>
      </c>
      <c r="I9382">
        <v>20</v>
      </c>
    </row>
    <row r="9383" spans="1:9" hidden="1" x14ac:dyDescent="0.3">
      <c r="A9383" s="1" t="s">
        <v>215</v>
      </c>
      <c r="B9383" s="1" t="s">
        <v>240</v>
      </c>
      <c r="C9383">
        <v>19.195900000000002</v>
      </c>
      <c r="D9383">
        <v>109.7453</v>
      </c>
      <c r="E9383" s="1" t="s">
        <v>25</v>
      </c>
      <c r="F9383" t="s">
        <v>19016</v>
      </c>
      <c r="G9383">
        <v>4</v>
      </c>
      <c r="H9383">
        <v>157</v>
      </c>
      <c r="I9383">
        <v>27</v>
      </c>
    </row>
    <row r="9384" spans="1:9" hidden="1" x14ac:dyDescent="0.3">
      <c r="A9384" s="1" t="s">
        <v>215</v>
      </c>
      <c r="B9384" s="1" t="s">
        <v>240</v>
      </c>
      <c r="C9384">
        <v>19.195900000000002</v>
      </c>
      <c r="D9384">
        <v>109.7453</v>
      </c>
      <c r="E9384" s="1" t="s">
        <v>26</v>
      </c>
      <c r="F9384" t="s">
        <v>19017</v>
      </c>
      <c r="G9384">
        <v>4</v>
      </c>
      <c r="H9384">
        <v>157</v>
      </c>
      <c r="I9384">
        <v>30</v>
      </c>
    </row>
    <row r="9385" spans="1:9" hidden="1" x14ac:dyDescent="0.3">
      <c r="A9385" s="1" t="s">
        <v>215</v>
      </c>
      <c r="B9385" s="1" t="s">
        <v>240</v>
      </c>
      <c r="C9385">
        <v>19.195900000000002</v>
      </c>
      <c r="D9385">
        <v>109.7453</v>
      </c>
      <c r="E9385" s="1" t="s">
        <v>27</v>
      </c>
      <c r="F9385" t="s">
        <v>19018</v>
      </c>
      <c r="G9385">
        <v>4</v>
      </c>
      <c r="H9385">
        <v>159</v>
      </c>
      <c r="I9385">
        <v>43</v>
      </c>
    </row>
    <row r="9386" spans="1:9" hidden="1" x14ac:dyDescent="0.3">
      <c r="A9386" s="1" t="s">
        <v>215</v>
      </c>
      <c r="B9386" s="1" t="s">
        <v>240</v>
      </c>
      <c r="C9386">
        <v>19.195900000000002</v>
      </c>
      <c r="D9386">
        <v>109.7453</v>
      </c>
      <c r="E9386" s="1" t="s">
        <v>28</v>
      </c>
      <c r="F9386" t="s">
        <v>19019</v>
      </c>
      <c r="G9386">
        <v>4</v>
      </c>
      <c r="H9386">
        <v>162</v>
      </c>
      <c r="I9386">
        <v>39</v>
      </c>
    </row>
    <row r="9387" spans="1:9" hidden="1" x14ac:dyDescent="0.3">
      <c r="A9387" s="1" t="s">
        <v>215</v>
      </c>
      <c r="B9387" s="1" t="s">
        <v>240</v>
      </c>
      <c r="C9387">
        <v>19.195900000000002</v>
      </c>
      <c r="D9387">
        <v>109.7453</v>
      </c>
      <c r="E9387" s="1" t="s">
        <v>29</v>
      </c>
      <c r="F9387" t="s">
        <v>19020</v>
      </c>
      <c r="G9387">
        <v>4</v>
      </c>
      <c r="H9387">
        <v>162</v>
      </c>
      <c r="I9387">
        <v>52</v>
      </c>
    </row>
    <row r="9388" spans="1:9" hidden="1" x14ac:dyDescent="0.3">
      <c r="A9388" s="1" t="s">
        <v>215</v>
      </c>
      <c r="B9388" s="1" t="s">
        <v>240</v>
      </c>
      <c r="C9388">
        <v>19.195900000000002</v>
      </c>
      <c r="D9388">
        <v>109.7453</v>
      </c>
      <c r="E9388" s="1" t="s">
        <v>30</v>
      </c>
      <c r="F9388" t="s">
        <v>19021</v>
      </c>
      <c r="G9388">
        <v>4</v>
      </c>
      <c r="H9388">
        <v>163</v>
      </c>
      <c r="I9388">
        <v>59</v>
      </c>
    </row>
    <row r="9389" spans="1:9" hidden="1" x14ac:dyDescent="0.3">
      <c r="A9389" s="1" t="s">
        <v>215</v>
      </c>
      <c r="B9389" s="1" t="s">
        <v>240</v>
      </c>
      <c r="C9389">
        <v>19.195900000000002</v>
      </c>
      <c r="D9389">
        <v>109.7453</v>
      </c>
      <c r="E9389" s="1" t="s">
        <v>31</v>
      </c>
      <c r="F9389" t="s">
        <v>19022</v>
      </c>
      <c r="G9389">
        <v>4</v>
      </c>
      <c r="H9389">
        <v>163</v>
      </c>
      <c r="I9389">
        <v>79</v>
      </c>
    </row>
    <row r="9390" spans="1:9" hidden="1" x14ac:dyDescent="0.3">
      <c r="A9390" s="1" t="s">
        <v>215</v>
      </c>
      <c r="B9390" s="1" t="s">
        <v>240</v>
      </c>
      <c r="C9390">
        <v>19.195900000000002</v>
      </c>
      <c r="D9390">
        <v>109.7453</v>
      </c>
      <c r="E9390" s="1" t="s">
        <v>32</v>
      </c>
      <c r="F9390" t="s">
        <v>19023</v>
      </c>
      <c r="G9390">
        <v>4</v>
      </c>
      <c r="H9390">
        <v>168</v>
      </c>
      <c r="I9390">
        <v>84</v>
      </c>
    </row>
    <row r="9391" spans="1:9" hidden="1" x14ac:dyDescent="0.3">
      <c r="A9391" s="1" t="s">
        <v>215</v>
      </c>
      <c r="B9391" s="1" t="s">
        <v>240</v>
      </c>
      <c r="C9391">
        <v>19.195900000000002</v>
      </c>
      <c r="D9391">
        <v>109.7453</v>
      </c>
      <c r="E9391" s="1" t="s">
        <v>33</v>
      </c>
      <c r="F9391" t="s">
        <v>19024</v>
      </c>
      <c r="G9391">
        <v>4</v>
      </c>
      <c r="H9391">
        <v>168</v>
      </c>
      <c r="I9391">
        <v>86</v>
      </c>
    </row>
    <row r="9392" spans="1:9" hidden="1" x14ac:dyDescent="0.3">
      <c r="A9392" s="1" t="s">
        <v>215</v>
      </c>
      <c r="B9392" s="1" t="s">
        <v>240</v>
      </c>
      <c r="C9392">
        <v>19.195900000000002</v>
      </c>
      <c r="D9392">
        <v>109.7453</v>
      </c>
      <c r="E9392" s="1" t="s">
        <v>34</v>
      </c>
      <c r="F9392" t="s">
        <v>19025</v>
      </c>
      <c r="G9392">
        <v>4</v>
      </c>
      <c r="H9392">
        <v>168</v>
      </c>
      <c r="I9392">
        <v>95</v>
      </c>
    </row>
    <row r="9393" spans="1:9" hidden="1" x14ac:dyDescent="0.3">
      <c r="A9393" s="1" t="s">
        <v>215</v>
      </c>
      <c r="B9393" s="1" t="s">
        <v>240</v>
      </c>
      <c r="C9393">
        <v>19.195900000000002</v>
      </c>
      <c r="D9393">
        <v>109.7453</v>
      </c>
      <c r="E9393" s="1" t="s">
        <v>35</v>
      </c>
      <c r="F9393" t="s">
        <v>19026</v>
      </c>
      <c r="G9393">
        <v>4</v>
      </c>
      <c r="H9393">
        <v>168</v>
      </c>
      <c r="I9393">
        <v>104</v>
      </c>
    </row>
    <row r="9394" spans="1:9" hidden="1" x14ac:dyDescent="0.3">
      <c r="A9394" s="1" t="s">
        <v>215</v>
      </c>
      <c r="B9394" s="1" t="s">
        <v>240</v>
      </c>
      <c r="C9394">
        <v>19.195900000000002</v>
      </c>
      <c r="D9394">
        <v>109.7453</v>
      </c>
      <c r="E9394" s="1" t="s">
        <v>36</v>
      </c>
      <c r="F9394" t="s">
        <v>19027</v>
      </c>
      <c r="G9394">
        <v>5</v>
      </c>
      <c r="H9394">
        <v>168</v>
      </c>
      <c r="I9394">
        <v>106</v>
      </c>
    </row>
    <row r="9395" spans="1:9" hidden="1" x14ac:dyDescent="0.3">
      <c r="A9395" s="1" t="s">
        <v>215</v>
      </c>
      <c r="B9395" s="1" t="s">
        <v>240</v>
      </c>
      <c r="C9395">
        <v>19.195900000000002</v>
      </c>
      <c r="D9395">
        <v>109.7453</v>
      </c>
      <c r="E9395" s="1" t="s">
        <v>37</v>
      </c>
      <c r="F9395" t="s">
        <v>19028</v>
      </c>
      <c r="G9395">
        <v>5</v>
      </c>
      <c r="H9395">
        <v>168</v>
      </c>
      <c r="I9395">
        <v>116</v>
      </c>
    </row>
    <row r="9396" spans="1:9" hidden="1" x14ac:dyDescent="0.3">
      <c r="A9396" s="1" t="s">
        <v>215</v>
      </c>
      <c r="B9396" s="1" t="s">
        <v>240</v>
      </c>
      <c r="C9396">
        <v>19.195900000000002</v>
      </c>
      <c r="D9396">
        <v>109.7453</v>
      </c>
      <c r="E9396" s="1" t="s">
        <v>38</v>
      </c>
      <c r="F9396" t="s">
        <v>19029</v>
      </c>
      <c r="G9396">
        <v>5</v>
      </c>
      <c r="H9396">
        <v>168</v>
      </c>
      <c r="I9396">
        <v>124</v>
      </c>
    </row>
    <row r="9397" spans="1:9" hidden="1" x14ac:dyDescent="0.3">
      <c r="A9397" s="1" t="s">
        <v>215</v>
      </c>
      <c r="B9397" s="1" t="s">
        <v>240</v>
      </c>
      <c r="C9397">
        <v>19.195900000000002</v>
      </c>
      <c r="D9397">
        <v>109.7453</v>
      </c>
      <c r="E9397" s="1" t="s">
        <v>39</v>
      </c>
      <c r="F9397" t="s">
        <v>19030</v>
      </c>
      <c r="G9397">
        <v>5</v>
      </c>
      <c r="H9397">
        <v>168</v>
      </c>
      <c r="I9397">
        <v>129</v>
      </c>
    </row>
    <row r="9398" spans="1:9" hidden="1" x14ac:dyDescent="0.3">
      <c r="A9398" s="1" t="s">
        <v>215</v>
      </c>
      <c r="B9398" s="1" t="s">
        <v>240</v>
      </c>
      <c r="C9398">
        <v>19.195900000000002</v>
      </c>
      <c r="D9398">
        <v>109.7453</v>
      </c>
      <c r="E9398" s="1" t="s">
        <v>40</v>
      </c>
      <c r="F9398" t="s">
        <v>19031</v>
      </c>
      <c r="G9398">
        <v>5</v>
      </c>
      <c r="H9398">
        <v>168</v>
      </c>
      <c r="I9398">
        <v>131</v>
      </c>
    </row>
    <row r="9399" spans="1:9" hidden="1" x14ac:dyDescent="0.3">
      <c r="A9399" s="1" t="s">
        <v>215</v>
      </c>
      <c r="B9399" s="1" t="s">
        <v>240</v>
      </c>
      <c r="C9399">
        <v>19.195900000000002</v>
      </c>
      <c r="D9399">
        <v>109.7453</v>
      </c>
      <c r="E9399" s="1" t="s">
        <v>41</v>
      </c>
      <c r="F9399" t="s">
        <v>19032</v>
      </c>
      <c r="G9399">
        <v>5</v>
      </c>
      <c r="H9399">
        <v>168</v>
      </c>
      <c r="I9399">
        <v>133</v>
      </c>
    </row>
    <row r="9400" spans="1:9" hidden="1" x14ac:dyDescent="0.3">
      <c r="A9400" s="1" t="s">
        <v>215</v>
      </c>
      <c r="B9400" s="1" t="s">
        <v>240</v>
      </c>
      <c r="C9400">
        <v>19.195900000000002</v>
      </c>
      <c r="D9400">
        <v>109.7453</v>
      </c>
      <c r="E9400" s="1" t="s">
        <v>42</v>
      </c>
      <c r="F9400" t="s">
        <v>19033</v>
      </c>
      <c r="G9400">
        <v>5</v>
      </c>
      <c r="H9400">
        <v>168</v>
      </c>
      <c r="I9400">
        <v>148</v>
      </c>
    </row>
    <row r="9401" spans="1:9" hidden="1" x14ac:dyDescent="0.3">
      <c r="A9401" s="1" t="s">
        <v>215</v>
      </c>
      <c r="B9401" s="1" t="s">
        <v>240</v>
      </c>
      <c r="C9401">
        <v>19.195900000000002</v>
      </c>
      <c r="D9401">
        <v>109.7453</v>
      </c>
      <c r="E9401" s="1" t="s">
        <v>43</v>
      </c>
      <c r="F9401" t="s">
        <v>19034</v>
      </c>
      <c r="G9401">
        <v>5</v>
      </c>
      <c r="H9401">
        <v>168</v>
      </c>
      <c r="I9401">
        <v>149</v>
      </c>
    </row>
    <row r="9402" spans="1:9" hidden="1" x14ac:dyDescent="0.3">
      <c r="A9402" s="1" t="s">
        <v>215</v>
      </c>
      <c r="B9402" s="1" t="s">
        <v>240</v>
      </c>
      <c r="C9402">
        <v>19.195900000000002</v>
      </c>
      <c r="D9402">
        <v>109.7453</v>
      </c>
      <c r="E9402" s="1" t="s">
        <v>44</v>
      </c>
      <c r="F9402" t="s">
        <v>19035</v>
      </c>
      <c r="G9402">
        <v>5</v>
      </c>
      <c r="H9402">
        <v>168</v>
      </c>
      <c r="I9402">
        <v>151</v>
      </c>
    </row>
    <row r="9403" spans="1:9" hidden="1" x14ac:dyDescent="0.3">
      <c r="A9403" s="1" t="s">
        <v>215</v>
      </c>
      <c r="B9403" s="1" t="s">
        <v>240</v>
      </c>
      <c r="C9403">
        <v>19.195900000000002</v>
      </c>
      <c r="D9403">
        <v>109.7453</v>
      </c>
      <c r="E9403" s="1" t="s">
        <v>45</v>
      </c>
      <c r="F9403" t="s">
        <v>19036</v>
      </c>
      <c r="G9403">
        <v>5</v>
      </c>
      <c r="H9403">
        <v>168</v>
      </c>
      <c r="I9403">
        <v>155</v>
      </c>
    </row>
    <row r="9404" spans="1:9" hidden="1" x14ac:dyDescent="0.3">
      <c r="A9404" s="1" t="s">
        <v>215</v>
      </c>
      <c r="B9404" s="1" t="s">
        <v>240</v>
      </c>
      <c r="C9404">
        <v>19.195900000000002</v>
      </c>
      <c r="D9404">
        <v>109.7453</v>
      </c>
      <c r="E9404" s="1" t="s">
        <v>46</v>
      </c>
      <c r="F9404" t="s">
        <v>19037</v>
      </c>
      <c r="G9404">
        <v>5</v>
      </c>
      <c r="H9404">
        <v>168</v>
      </c>
      <c r="I9404">
        <v>158</v>
      </c>
    </row>
    <row r="9405" spans="1:9" hidden="1" x14ac:dyDescent="0.3">
      <c r="A9405" s="1" t="s">
        <v>215</v>
      </c>
      <c r="B9405" s="1" t="s">
        <v>240</v>
      </c>
      <c r="C9405">
        <v>19.195900000000002</v>
      </c>
      <c r="D9405">
        <v>109.7453</v>
      </c>
      <c r="E9405" s="1" t="s">
        <v>47</v>
      </c>
      <c r="F9405" t="s">
        <v>19038</v>
      </c>
      <c r="G9405">
        <v>6</v>
      </c>
      <c r="H9405">
        <v>168</v>
      </c>
      <c r="I9405">
        <v>158</v>
      </c>
    </row>
    <row r="9406" spans="1:9" hidden="1" x14ac:dyDescent="0.3">
      <c r="A9406" s="1" t="s">
        <v>215</v>
      </c>
      <c r="B9406" s="1" t="s">
        <v>240</v>
      </c>
      <c r="C9406">
        <v>19.195900000000002</v>
      </c>
      <c r="D9406">
        <v>109.7453</v>
      </c>
      <c r="E9406" s="1" t="s">
        <v>48</v>
      </c>
      <c r="F9406" t="s">
        <v>19039</v>
      </c>
      <c r="G9406">
        <v>6</v>
      </c>
      <c r="H9406">
        <v>168</v>
      </c>
      <c r="I9406">
        <v>158</v>
      </c>
    </row>
    <row r="9407" spans="1:9" hidden="1" x14ac:dyDescent="0.3">
      <c r="A9407" s="1" t="s">
        <v>215</v>
      </c>
      <c r="B9407" s="1" t="s">
        <v>240</v>
      </c>
      <c r="C9407">
        <v>19.195900000000002</v>
      </c>
      <c r="D9407">
        <v>109.7453</v>
      </c>
      <c r="E9407" s="1" t="s">
        <v>49</v>
      </c>
      <c r="F9407" t="s">
        <v>19040</v>
      </c>
      <c r="G9407">
        <v>6</v>
      </c>
      <c r="H9407">
        <v>168</v>
      </c>
      <c r="I9407">
        <v>158</v>
      </c>
    </row>
    <row r="9408" spans="1:9" hidden="1" x14ac:dyDescent="0.3">
      <c r="A9408" s="1" t="s">
        <v>215</v>
      </c>
      <c r="B9408" s="1" t="s">
        <v>240</v>
      </c>
      <c r="C9408">
        <v>19.195900000000002</v>
      </c>
      <c r="D9408">
        <v>109.7453</v>
      </c>
      <c r="E9408" s="1" t="s">
        <v>50</v>
      </c>
      <c r="F9408" t="s">
        <v>19041</v>
      </c>
      <c r="G9408">
        <v>6</v>
      </c>
      <c r="H9408">
        <v>168</v>
      </c>
      <c r="I9408">
        <v>159</v>
      </c>
    </row>
    <row r="9409" spans="1:9" hidden="1" x14ac:dyDescent="0.3">
      <c r="A9409" s="1" t="s">
        <v>215</v>
      </c>
      <c r="B9409" s="1" t="s">
        <v>240</v>
      </c>
      <c r="C9409">
        <v>19.195900000000002</v>
      </c>
      <c r="D9409">
        <v>109.7453</v>
      </c>
      <c r="E9409" s="1" t="s">
        <v>51</v>
      </c>
      <c r="F9409" t="s">
        <v>19042</v>
      </c>
      <c r="G9409">
        <v>6</v>
      </c>
      <c r="H9409">
        <v>168</v>
      </c>
      <c r="I9409">
        <v>159</v>
      </c>
    </row>
    <row r="9410" spans="1:9" hidden="1" x14ac:dyDescent="0.3">
      <c r="A9410" s="1" t="s">
        <v>215</v>
      </c>
      <c r="B9410" s="1" t="s">
        <v>240</v>
      </c>
      <c r="C9410">
        <v>19.195900000000002</v>
      </c>
      <c r="D9410">
        <v>109.7453</v>
      </c>
      <c r="E9410" s="1" t="s">
        <v>52</v>
      </c>
      <c r="F9410" t="s">
        <v>19043</v>
      </c>
      <c r="G9410">
        <v>6</v>
      </c>
      <c r="H9410">
        <v>168</v>
      </c>
      <c r="I9410">
        <v>159</v>
      </c>
    </row>
    <row r="9411" spans="1:9" hidden="1" x14ac:dyDescent="0.3">
      <c r="A9411" s="1" t="s">
        <v>215</v>
      </c>
      <c r="B9411" s="1" t="s">
        <v>240</v>
      </c>
      <c r="C9411">
        <v>19.195900000000002</v>
      </c>
      <c r="D9411">
        <v>109.7453</v>
      </c>
      <c r="E9411" s="1" t="s">
        <v>53</v>
      </c>
      <c r="F9411" t="s">
        <v>19044</v>
      </c>
      <c r="G9411">
        <v>6</v>
      </c>
      <c r="H9411">
        <v>168</v>
      </c>
      <c r="I9411">
        <v>159</v>
      </c>
    </row>
    <row r="9412" spans="1:9" hidden="1" x14ac:dyDescent="0.3">
      <c r="A9412" s="1" t="s">
        <v>215</v>
      </c>
      <c r="B9412" s="1" t="s">
        <v>240</v>
      </c>
      <c r="C9412">
        <v>19.195900000000002</v>
      </c>
      <c r="D9412">
        <v>109.7453</v>
      </c>
      <c r="E9412" s="1" t="s">
        <v>54</v>
      </c>
      <c r="F9412" t="s">
        <v>19045</v>
      </c>
      <c r="G9412">
        <v>6</v>
      </c>
      <c r="H9412">
        <v>168</v>
      </c>
      <c r="I9412">
        <v>160</v>
      </c>
    </row>
    <row r="9413" spans="1:9" hidden="1" x14ac:dyDescent="0.3">
      <c r="A9413" s="1" t="s">
        <v>215</v>
      </c>
      <c r="B9413" s="1" t="s">
        <v>240</v>
      </c>
      <c r="C9413">
        <v>19.195900000000002</v>
      </c>
      <c r="D9413">
        <v>109.7453</v>
      </c>
      <c r="E9413" s="1" t="s">
        <v>21548</v>
      </c>
      <c r="F9413" t="s">
        <v>21729</v>
      </c>
      <c r="G9413">
        <v>6</v>
      </c>
      <c r="H9413">
        <v>168</v>
      </c>
      <c r="I9413">
        <v>160</v>
      </c>
    </row>
    <row r="9414" spans="1:9" hidden="1" x14ac:dyDescent="0.3">
      <c r="A9414" s="1" t="s">
        <v>215</v>
      </c>
      <c r="B9414" s="1" t="s">
        <v>241</v>
      </c>
      <c r="C9414">
        <v>26.8154</v>
      </c>
      <c r="D9414">
        <v>106.87479999999999</v>
      </c>
      <c r="E9414" s="1" t="s">
        <v>4</v>
      </c>
      <c r="F9414" t="s">
        <v>19046</v>
      </c>
      <c r="G9414">
        <v>0</v>
      </c>
      <c r="H9414">
        <v>1</v>
      </c>
      <c r="I9414">
        <v>0</v>
      </c>
    </row>
    <row r="9415" spans="1:9" hidden="1" x14ac:dyDescent="0.3">
      <c r="A9415" s="1" t="s">
        <v>215</v>
      </c>
      <c r="B9415" s="1" t="s">
        <v>241</v>
      </c>
      <c r="C9415">
        <v>26.8154</v>
      </c>
      <c r="D9415">
        <v>106.87479999999999</v>
      </c>
      <c r="E9415" s="1" t="s">
        <v>5</v>
      </c>
      <c r="F9415" t="s">
        <v>19047</v>
      </c>
      <c r="G9415">
        <v>0</v>
      </c>
      <c r="H9415">
        <v>3</v>
      </c>
      <c r="I9415">
        <v>0</v>
      </c>
    </row>
    <row r="9416" spans="1:9" hidden="1" x14ac:dyDescent="0.3">
      <c r="A9416" s="1" t="s">
        <v>215</v>
      </c>
      <c r="B9416" s="1" t="s">
        <v>241</v>
      </c>
      <c r="C9416">
        <v>26.8154</v>
      </c>
      <c r="D9416">
        <v>106.87479999999999</v>
      </c>
      <c r="E9416" s="1" t="s">
        <v>6</v>
      </c>
      <c r="F9416" t="s">
        <v>19048</v>
      </c>
      <c r="G9416">
        <v>0</v>
      </c>
      <c r="H9416">
        <v>3</v>
      </c>
      <c r="I9416">
        <v>0</v>
      </c>
    </row>
    <row r="9417" spans="1:9" hidden="1" x14ac:dyDescent="0.3">
      <c r="A9417" s="1" t="s">
        <v>215</v>
      </c>
      <c r="B9417" s="1" t="s">
        <v>241</v>
      </c>
      <c r="C9417">
        <v>26.8154</v>
      </c>
      <c r="D9417">
        <v>106.87479999999999</v>
      </c>
      <c r="E9417" s="1" t="s">
        <v>7</v>
      </c>
      <c r="F9417" t="s">
        <v>19049</v>
      </c>
      <c r="G9417">
        <v>0</v>
      </c>
      <c r="H9417">
        <v>4</v>
      </c>
      <c r="I9417">
        <v>0</v>
      </c>
    </row>
    <row r="9418" spans="1:9" hidden="1" x14ac:dyDescent="0.3">
      <c r="A9418" s="1" t="s">
        <v>215</v>
      </c>
      <c r="B9418" s="1" t="s">
        <v>241</v>
      </c>
      <c r="C9418">
        <v>26.8154</v>
      </c>
      <c r="D9418">
        <v>106.87479999999999</v>
      </c>
      <c r="E9418" s="1" t="s">
        <v>8</v>
      </c>
      <c r="F9418" t="s">
        <v>19050</v>
      </c>
      <c r="G9418">
        <v>0</v>
      </c>
      <c r="H9418">
        <v>5</v>
      </c>
      <c r="I9418">
        <v>0</v>
      </c>
    </row>
    <row r="9419" spans="1:9" hidden="1" x14ac:dyDescent="0.3">
      <c r="A9419" s="1" t="s">
        <v>215</v>
      </c>
      <c r="B9419" s="1" t="s">
        <v>241</v>
      </c>
      <c r="C9419">
        <v>26.8154</v>
      </c>
      <c r="D9419">
        <v>106.87479999999999</v>
      </c>
      <c r="E9419" s="1" t="s">
        <v>9</v>
      </c>
      <c r="F9419" t="s">
        <v>19051</v>
      </c>
      <c r="G9419">
        <v>0</v>
      </c>
      <c r="H9419">
        <v>7</v>
      </c>
      <c r="I9419">
        <v>0</v>
      </c>
    </row>
    <row r="9420" spans="1:9" hidden="1" x14ac:dyDescent="0.3">
      <c r="A9420" s="1" t="s">
        <v>215</v>
      </c>
      <c r="B9420" s="1" t="s">
        <v>241</v>
      </c>
      <c r="C9420">
        <v>26.8154</v>
      </c>
      <c r="D9420">
        <v>106.87479999999999</v>
      </c>
      <c r="E9420" s="1" t="s">
        <v>10</v>
      </c>
      <c r="F9420" t="s">
        <v>19052</v>
      </c>
      <c r="G9420">
        <v>0</v>
      </c>
      <c r="H9420">
        <v>9</v>
      </c>
      <c r="I9420">
        <v>0</v>
      </c>
    </row>
    <row r="9421" spans="1:9" hidden="1" x14ac:dyDescent="0.3">
      <c r="A9421" s="1" t="s">
        <v>215</v>
      </c>
      <c r="B9421" s="1" t="s">
        <v>241</v>
      </c>
      <c r="C9421">
        <v>26.8154</v>
      </c>
      <c r="D9421">
        <v>106.87479999999999</v>
      </c>
      <c r="E9421" s="1" t="s">
        <v>11</v>
      </c>
      <c r="F9421" t="s">
        <v>19053</v>
      </c>
      <c r="G9421">
        <v>0</v>
      </c>
      <c r="H9421">
        <v>9</v>
      </c>
      <c r="I9421">
        <v>1</v>
      </c>
    </row>
    <row r="9422" spans="1:9" hidden="1" x14ac:dyDescent="0.3">
      <c r="A9422" s="1" t="s">
        <v>215</v>
      </c>
      <c r="B9422" s="1" t="s">
        <v>241</v>
      </c>
      <c r="C9422">
        <v>26.8154</v>
      </c>
      <c r="D9422">
        <v>106.87479999999999</v>
      </c>
      <c r="E9422" s="1" t="s">
        <v>12</v>
      </c>
      <c r="F9422" t="s">
        <v>19054</v>
      </c>
      <c r="G9422">
        <v>0</v>
      </c>
      <c r="H9422">
        <v>12</v>
      </c>
      <c r="I9422">
        <v>1</v>
      </c>
    </row>
    <row r="9423" spans="1:9" hidden="1" x14ac:dyDescent="0.3">
      <c r="A9423" s="1" t="s">
        <v>215</v>
      </c>
      <c r="B9423" s="1" t="s">
        <v>241</v>
      </c>
      <c r="C9423">
        <v>26.8154</v>
      </c>
      <c r="D9423">
        <v>106.87479999999999</v>
      </c>
      <c r="E9423" s="1" t="s">
        <v>13</v>
      </c>
      <c r="F9423" t="s">
        <v>19055</v>
      </c>
      <c r="G9423">
        <v>0</v>
      </c>
      <c r="H9423">
        <v>29</v>
      </c>
      <c r="I9423">
        <v>2</v>
      </c>
    </row>
    <row r="9424" spans="1:9" hidden="1" x14ac:dyDescent="0.3">
      <c r="A9424" s="1" t="s">
        <v>215</v>
      </c>
      <c r="B9424" s="1" t="s">
        <v>241</v>
      </c>
      <c r="C9424">
        <v>26.8154</v>
      </c>
      <c r="D9424">
        <v>106.87479999999999</v>
      </c>
      <c r="E9424" s="1" t="s">
        <v>14</v>
      </c>
      <c r="F9424" t="s">
        <v>19056</v>
      </c>
      <c r="G9424">
        <v>0</v>
      </c>
      <c r="H9424">
        <v>29</v>
      </c>
      <c r="I9424">
        <v>2</v>
      </c>
    </row>
    <row r="9425" spans="1:9" hidden="1" x14ac:dyDescent="0.3">
      <c r="A9425" s="1" t="s">
        <v>215</v>
      </c>
      <c r="B9425" s="1" t="s">
        <v>241</v>
      </c>
      <c r="C9425">
        <v>26.8154</v>
      </c>
      <c r="D9425">
        <v>106.87479999999999</v>
      </c>
      <c r="E9425" s="1" t="s">
        <v>15</v>
      </c>
      <c r="F9425" t="s">
        <v>19057</v>
      </c>
      <c r="G9425">
        <v>0</v>
      </c>
      <c r="H9425">
        <v>38</v>
      </c>
      <c r="I9425">
        <v>2</v>
      </c>
    </row>
    <row r="9426" spans="1:9" hidden="1" x14ac:dyDescent="0.3">
      <c r="A9426" s="1" t="s">
        <v>215</v>
      </c>
      <c r="B9426" s="1" t="s">
        <v>241</v>
      </c>
      <c r="C9426">
        <v>26.8154</v>
      </c>
      <c r="D9426">
        <v>106.87479999999999</v>
      </c>
      <c r="E9426" s="1" t="s">
        <v>16</v>
      </c>
      <c r="F9426" t="s">
        <v>19058</v>
      </c>
      <c r="G9426">
        <v>0</v>
      </c>
      <c r="H9426">
        <v>46</v>
      </c>
      <c r="I9426">
        <v>2</v>
      </c>
    </row>
    <row r="9427" spans="1:9" hidden="1" x14ac:dyDescent="0.3">
      <c r="A9427" s="1" t="s">
        <v>215</v>
      </c>
      <c r="B9427" s="1" t="s">
        <v>241</v>
      </c>
      <c r="C9427">
        <v>26.8154</v>
      </c>
      <c r="D9427">
        <v>106.87479999999999</v>
      </c>
      <c r="E9427" s="1" t="s">
        <v>17</v>
      </c>
      <c r="F9427" t="s">
        <v>19059</v>
      </c>
      <c r="G9427">
        <v>0</v>
      </c>
      <c r="H9427">
        <v>58</v>
      </c>
      <c r="I9427">
        <v>2</v>
      </c>
    </row>
    <row r="9428" spans="1:9" hidden="1" x14ac:dyDescent="0.3">
      <c r="A9428" s="1" t="s">
        <v>215</v>
      </c>
      <c r="B9428" s="1" t="s">
        <v>241</v>
      </c>
      <c r="C9428">
        <v>26.8154</v>
      </c>
      <c r="D9428">
        <v>106.87479999999999</v>
      </c>
      <c r="E9428" s="1" t="s">
        <v>18</v>
      </c>
      <c r="F9428" t="s">
        <v>19060</v>
      </c>
      <c r="G9428">
        <v>1</v>
      </c>
      <c r="H9428">
        <v>64</v>
      </c>
      <c r="I9428">
        <v>9</v>
      </c>
    </row>
    <row r="9429" spans="1:9" hidden="1" x14ac:dyDescent="0.3">
      <c r="A9429" s="1" t="s">
        <v>215</v>
      </c>
      <c r="B9429" s="1" t="s">
        <v>241</v>
      </c>
      <c r="C9429">
        <v>26.8154</v>
      </c>
      <c r="D9429">
        <v>106.87479999999999</v>
      </c>
      <c r="E9429" s="1" t="s">
        <v>19</v>
      </c>
      <c r="F9429" t="s">
        <v>19061</v>
      </c>
      <c r="G9429">
        <v>1</v>
      </c>
      <c r="H9429">
        <v>71</v>
      </c>
      <c r="I9429">
        <v>6</v>
      </c>
    </row>
    <row r="9430" spans="1:9" hidden="1" x14ac:dyDescent="0.3">
      <c r="A9430" s="1" t="s">
        <v>215</v>
      </c>
      <c r="B9430" s="1" t="s">
        <v>241</v>
      </c>
      <c r="C9430">
        <v>26.8154</v>
      </c>
      <c r="D9430">
        <v>106.87479999999999</v>
      </c>
      <c r="E9430" s="1" t="s">
        <v>20</v>
      </c>
      <c r="F9430" t="s">
        <v>19062</v>
      </c>
      <c r="G9430">
        <v>1</v>
      </c>
      <c r="H9430">
        <v>81</v>
      </c>
      <c r="I9430">
        <v>6</v>
      </c>
    </row>
    <row r="9431" spans="1:9" hidden="1" x14ac:dyDescent="0.3">
      <c r="A9431" s="1" t="s">
        <v>215</v>
      </c>
      <c r="B9431" s="1" t="s">
        <v>241</v>
      </c>
      <c r="C9431">
        <v>26.8154</v>
      </c>
      <c r="D9431">
        <v>106.87479999999999</v>
      </c>
      <c r="E9431" s="1" t="s">
        <v>21</v>
      </c>
      <c r="F9431" t="s">
        <v>19063</v>
      </c>
      <c r="G9431">
        <v>1</v>
      </c>
      <c r="H9431">
        <v>89</v>
      </c>
      <c r="I9431">
        <v>7</v>
      </c>
    </row>
    <row r="9432" spans="1:9" hidden="1" x14ac:dyDescent="0.3">
      <c r="A9432" s="1" t="s">
        <v>215</v>
      </c>
      <c r="B9432" s="1" t="s">
        <v>241</v>
      </c>
      <c r="C9432">
        <v>26.8154</v>
      </c>
      <c r="D9432">
        <v>106.87479999999999</v>
      </c>
      <c r="E9432" s="1" t="s">
        <v>22</v>
      </c>
      <c r="F9432" t="s">
        <v>19064</v>
      </c>
      <c r="G9432">
        <v>1</v>
      </c>
      <c r="H9432">
        <v>99</v>
      </c>
      <c r="I9432">
        <v>7</v>
      </c>
    </row>
    <row r="9433" spans="1:9" hidden="1" x14ac:dyDescent="0.3">
      <c r="A9433" s="1" t="s">
        <v>215</v>
      </c>
      <c r="B9433" s="1" t="s">
        <v>241</v>
      </c>
      <c r="C9433">
        <v>26.8154</v>
      </c>
      <c r="D9433">
        <v>106.87479999999999</v>
      </c>
      <c r="E9433" s="1" t="s">
        <v>23</v>
      </c>
      <c r="F9433" t="s">
        <v>19065</v>
      </c>
      <c r="G9433">
        <v>1</v>
      </c>
      <c r="H9433">
        <v>109</v>
      </c>
      <c r="I9433">
        <v>10</v>
      </c>
    </row>
    <row r="9434" spans="1:9" hidden="1" x14ac:dyDescent="0.3">
      <c r="A9434" s="1" t="s">
        <v>215</v>
      </c>
      <c r="B9434" s="1" t="s">
        <v>241</v>
      </c>
      <c r="C9434">
        <v>26.8154</v>
      </c>
      <c r="D9434">
        <v>106.87479999999999</v>
      </c>
      <c r="E9434" s="1" t="s">
        <v>24</v>
      </c>
      <c r="F9434" t="s">
        <v>19066</v>
      </c>
      <c r="G9434">
        <v>1</v>
      </c>
      <c r="H9434">
        <v>127</v>
      </c>
      <c r="I9434">
        <v>17</v>
      </c>
    </row>
    <row r="9435" spans="1:9" hidden="1" x14ac:dyDescent="0.3">
      <c r="A9435" s="1" t="s">
        <v>215</v>
      </c>
      <c r="B9435" s="1" t="s">
        <v>241</v>
      </c>
      <c r="C9435">
        <v>26.8154</v>
      </c>
      <c r="D9435">
        <v>106.87479999999999</v>
      </c>
      <c r="E9435" s="1" t="s">
        <v>25</v>
      </c>
      <c r="F9435" t="s">
        <v>19067</v>
      </c>
      <c r="G9435">
        <v>1</v>
      </c>
      <c r="H9435">
        <v>133</v>
      </c>
      <c r="I9435">
        <v>18</v>
      </c>
    </row>
    <row r="9436" spans="1:9" hidden="1" x14ac:dyDescent="0.3">
      <c r="A9436" s="1" t="s">
        <v>215</v>
      </c>
      <c r="B9436" s="1" t="s">
        <v>241</v>
      </c>
      <c r="C9436">
        <v>26.8154</v>
      </c>
      <c r="D9436">
        <v>106.87479999999999</v>
      </c>
      <c r="E9436" s="1" t="s">
        <v>26</v>
      </c>
      <c r="F9436" t="s">
        <v>19068</v>
      </c>
      <c r="G9436">
        <v>1</v>
      </c>
      <c r="H9436">
        <v>135</v>
      </c>
      <c r="I9436">
        <v>27</v>
      </c>
    </row>
    <row r="9437" spans="1:9" hidden="1" x14ac:dyDescent="0.3">
      <c r="A9437" s="1" t="s">
        <v>215</v>
      </c>
      <c r="B9437" s="1" t="s">
        <v>241</v>
      </c>
      <c r="C9437">
        <v>26.8154</v>
      </c>
      <c r="D9437">
        <v>106.87479999999999</v>
      </c>
      <c r="E9437" s="1" t="s">
        <v>27</v>
      </c>
      <c r="F9437" t="s">
        <v>19069</v>
      </c>
      <c r="G9437">
        <v>1</v>
      </c>
      <c r="H9437">
        <v>140</v>
      </c>
      <c r="I9437">
        <v>28</v>
      </c>
    </row>
    <row r="9438" spans="1:9" hidden="1" x14ac:dyDescent="0.3">
      <c r="A9438" s="1" t="s">
        <v>215</v>
      </c>
      <c r="B9438" s="1" t="s">
        <v>241</v>
      </c>
      <c r="C9438">
        <v>26.8154</v>
      </c>
      <c r="D9438">
        <v>106.87479999999999</v>
      </c>
      <c r="E9438" s="1" t="s">
        <v>28</v>
      </c>
      <c r="F9438" t="s">
        <v>19070</v>
      </c>
      <c r="G9438">
        <v>1</v>
      </c>
      <c r="H9438">
        <v>143</v>
      </c>
      <c r="I9438">
        <v>41</v>
      </c>
    </row>
    <row r="9439" spans="1:9" hidden="1" x14ac:dyDescent="0.3">
      <c r="A9439" s="1" t="s">
        <v>215</v>
      </c>
      <c r="B9439" s="1" t="s">
        <v>241</v>
      </c>
      <c r="C9439">
        <v>26.8154</v>
      </c>
      <c r="D9439">
        <v>106.87479999999999</v>
      </c>
      <c r="E9439" s="1" t="s">
        <v>29</v>
      </c>
      <c r="F9439" t="s">
        <v>19071</v>
      </c>
      <c r="G9439">
        <v>1</v>
      </c>
      <c r="H9439">
        <v>144</v>
      </c>
      <c r="I9439">
        <v>46</v>
      </c>
    </row>
    <row r="9440" spans="1:9" hidden="1" x14ac:dyDescent="0.3">
      <c r="A9440" s="1" t="s">
        <v>215</v>
      </c>
      <c r="B9440" s="1" t="s">
        <v>241</v>
      </c>
      <c r="C9440">
        <v>26.8154</v>
      </c>
      <c r="D9440">
        <v>106.87479999999999</v>
      </c>
      <c r="E9440" s="1" t="s">
        <v>30</v>
      </c>
      <c r="F9440" t="s">
        <v>19072</v>
      </c>
      <c r="G9440">
        <v>1</v>
      </c>
      <c r="H9440">
        <v>146</v>
      </c>
      <c r="I9440">
        <v>57</v>
      </c>
    </row>
    <row r="9441" spans="1:9" hidden="1" x14ac:dyDescent="0.3">
      <c r="A9441" s="1" t="s">
        <v>215</v>
      </c>
      <c r="B9441" s="1" t="s">
        <v>241</v>
      </c>
      <c r="C9441">
        <v>26.8154</v>
      </c>
      <c r="D9441">
        <v>106.87479999999999</v>
      </c>
      <c r="E9441" s="1" t="s">
        <v>31</v>
      </c>
      <c r="F9441" t="s">
        <v>19073</v>
      </c>
      <c r="G9441">
        <v>2</v>
      </c>
      <c r="H9441">
        <v>146</v>
      </c>
      <c r="I9441">
        <v>66</v>
      </c>
    </row>
    <row r="9442" spans="1:9" hidden="1" x14ac:dyDescent="0.3">
      <c r="A9442" s="1" t="s">
        <v>215</v>
      </c>
      <c r="B9442" s="1" t="s">
        <v>241</v>
      </c>
      <c r="C9442">
        <v>26.8154</v>
      </c>
      <c r="D9442">
        <v>106.87479999999999</v>
      </c>
      <c r="E9442" s="1" t="s">
        <v>32</v>
      </c>
      <c r="F9442" t="s">
        <v>19074</v>
      </c>
      <c r="G9442">
        <v>2</v>
      </c>
      <c r="H9442">
        <v>146</v>
      </c>
      <c r="I9442">
        <v>70</v>
      </c>
    </row>
    <row r="9443" spans="1:9" hidden="1" x14ac:dyDescent="0.3">
      <c r="A9443" s="1" t="s">
        <v>215</v>
      </c>
      <c r="B9443" s="1" t="s">
        <v>241</v>
      </c>
      <c r="C9443">
        <v>26.8154</v>
      </c>
      <c r="D9443">
        <v>106.87479999999999</v>
      </c>
      <c r="E9443" s="1" t="s">
        <v>33</v>
      </c>
      <c r="F9443" t="s">
        <v>19075</v>
      </c>
      <c r="G9443">
        <v>2</v>
      </c>
      <c r="H9443">
        <v>146</v>
      </c>
      <c r="I9443">
        <v>72</v>
      </c>
    </row>
    <row r="9444" spans="1:9" hidden="1" x14ac:dyDescent="0.3">
      <c r="A9444" s="1" t="s">
        <v>215</v>
      </c>
      <c r="B9444" s="1" t="s">
        <v>241</v>
      </c>
      <c r="C9444">
        <v>26.8154</v>
      </c>
      <c r="D9444">
        <v>106.87479999999999</v>
      </c>
      <c r="E9444" s="1" t="s">
        <v>34</v>
      </c>
      <c r="F9444" t="s">
        <v>19076</v>
      </c>
      <c r="G9444">
        <v>2</v>
      </c>
      <c r="H9444">
        <v>146</v>
      </c>
      <c r="I9444">
        <v>77</v>
      </c>
    </row>
    <row r="9445" spans="1:9" hidden="1" x14ac:dyDescent="0.3">
      <c r="A9445" s="1" t="s">
        <v>215</v>
      </c>
      <c r="B9445" s="1" t="s">
        <v>241</v>
      </c>
      <c r="C9445">
        <v>26.8154</v>
      </c>
      <c r="D9445">
        <v>106.87479999999999</v>
      </c>
      <c r="E9445" s="1" t="s">
        <v>35</v>
      </c>
      <c r="F9445" t="s">
        <v>19077</v>
      </c>
      <c r="G9445">
        <v>2</v>
      </c>
      <c r="H9445">
        <v>146</v>
      </c>
      <c r="I9445">
        <v>90</v>
      </c>
    </row>
    <row r="9446" spans="1:9" hidden="1" x14ac:dyDescent="0.3">
      <c r="A9446" s="1" t="s">
        <v>215</v>
      </c>
      <c r="B9446" s="1" t="s">
        <v>241</v>
      </c>
      <c r="C9446">
        <v>26.8154</v>
      </c>
      <c r="D9446">
        <v>106.87479999999999</v>
      </c>
      <c r="E9446" s="1" t="s">
        <v>36</v>
      </c>
      <c r="F9446" t="s">
        <v>19078</v>
      </c>
      <c r="G9446">
        <v>2</v>
      </c>
      <c r="H9446">
        <v>146</v>
      </c>
      <c r="I9446">
        <v>102</v>
      </c>
    </row>
    <row r="9447" spans="1:9" hidden="1" x14ac:dyDescent="0.3">
      <c r="A9447" s="1" t="s">
        <v>215</v>
      </c>
      <c r="B9447" s="1" t="s">
        <v>241</v>
      </c>
      <c r="C9447">
        <v>26.8154</v>
      </c>
      <c r="D9447">
        <v>106.87479999999999</v>
      </c>
      <c r="E9447" s="1" t="s">
        <v>37</v>
      </c>
      <c r="F9447" t="s">
        <v>19079</v>
      </c>
      <c r="G9447">
        <v>2</v>
      </c>
      <c r="H9447">
        <v>146</v>
      </c>
      <c r="I9447">
        <v>102</v>
      </c>
    </row>
    <row r="9448" spans="1:9" hidden="1" x14ac:dyDescent="0.3">
      <c r="A9448" s="1" t="s">
        <v>215</v>
      </c>
      <c r="B9448" s="1" t="s">
        <v>241</v>
      </c>
      <c r="C9448">
        <v>26.8154</v>
      </c>
      <c r="D9448">
        <v>106.87479999999999</v>
      </c>
      <c r="E9448" s="1" t="s">
        <v>38</v>
      </c>
      <c r="F9448" t="s">
        <v>19080</v>
      </c>
      <c r="G9448">
        <v>2</v>
      </c>
      <c r="H9448">
        <v>146</v>
      </c>
      <c r="I9448">
        <v>104</v>
      </c>
    </row>
    <row r="9449" spans="1:9" hidden="1" x14ac:dyDescent="0.3">
      <c r="A9449" s="1" t="s">
        <v>215</v>
      </c>
      <c r="B9449" s="1" t="s">
        <v>241</v>
      </c>
      <c r="C9449">
        <v>26.8154</v>
      </c>
      <c r="D9449">
        <v>106.87479999999999</v>
      </c>
      <c r="E9449" s="1" t="s">
        <v>39</v>
      </c>
      <c r="F9449" t="s">
        <v>19081</v>
      </c>
      <c r="G9449">
        <v>2</v>
      </c>
      <c r="H9449">
        <v>146</v>
      </c>
      <c r="I9449">
        <v>104</v>
      </c>
    </row>
    <row r="9450" spans="1:9" hidden="1" x14ac:dyDescent="0.3">
      <c r="A9450" s="1" t="s">
        <v>215</v>
      </c>
      <c r="B9450" s="1" t="s">
        <v>241</v>
      </c>
      <c r="C9450">
        <v>26.8154</v>
      </c>
      <c r="D9450">
        <v>106.87479999999999</v>
      </c>
      <c r="E9450" s="1" t="s">
        <v>40</v>
      </c>
      <c r="F9450" t="s">
        <v>19082</v>
      </c>
      <c r="G9450">
        <v>2</v>
      </c>
      <c r="H9450">
        <v>146</v>
      </c>
      <c r="I9450">
        <v>112</v>
      </c>
    </row>
    <row r="9451" spans="1:9" hidden="1" x14ac:dyDescent="0.3">
      <c r="A9451" s="1" t="s">
        <v>215</v>
      </c>
      <c r="B9451" s="1" t="s">
        <v>241</v>
      </c>
      <c r="C9451">
        <v>26.8154</v>
      </c>
      <c r="D9451">
        <v>106.87479999999999</v>
      </c>
      <c r="E9451" s="1" t="s">
        <v>41</v>
      </c>
      <c r="F9451" t="s">
        <v>19083</v>
      </c>
      <c r="G9451">
        <v>2</v>
      </c>
      <c r="H9451">
        <v>146</v>
      </c>
      <c r="I9451">
        <v>112</v>
      </c>
    </row>
    <row r="9452" spans="1:9" hidden="1" x14ac:dyDescent="0.3">
      <c r="A9452" s="1" t="s">
        <v>215</v>
      </c>
      <c r="B9452" s="1" t="s">
        <v>241</v>
      </c>
      <c r="C9452">
        <v>26.8154</v>
      </c>
      <c r="D9452">
        <v>106.87479999999999</v>
      </c>
      <c r="E9452" s="1" t="s">
        <v>42</v>
      </c>
      <c r="F9452" t="s">
        <v>19084</v>
      </c>
      <c r="G9452">
        <v>2</v>
      </c>
      <c r="H9452">
        <v>146</v>
      </c>
      <c r="I9452">
        <v>112</v>
      </c>
    </row>
    <row r="9453" spans="1:9" hidden="1" x14ac:dyDescent="0.3">
      <c r="A9453" s="1" t="s">
        <v>215</v>
      </c>
      <c r="B9453" s="1" t="s">
        <v>241</v>
      </c>
      <c r="C9453">
        <v>26.8154</v>
      </c>
      <c r="D9453">
        <v>106.87479999999999</v>
      </c>
      <c r="E9453" s="1" t="s">
        <v>43</v>
      </c>
      <c r="F9453" t="s">
        <v>19085</v>
      </c>
      <c r="G9453">
        <v>2</v>
      </c>
      <c r="H9453">
        <v>146</v>
      </c>
      <c r="I9453">
        <v>112</v>
      </c>
    </row>
    <row r="9454" spans="1:9" hidden="1" x14ac:dyDescent="0.3">
      <c r="A9454" s="1" t="s">
        <v>215</v>
      </c>
      <c r="B9454" s="1" t="s">
        <v>241</v>
      </c>
      <c r="C9454">
        <v>26.8154</v>
      </c>
      <c r="D9454">
        <v>106.87479999999999</v>
      </c>
      <c r="E9454" s="1" t="s">
        <v>44</v>
      </c>
      <c r="F9454" t="s">
        <v>19086</v>
      </c>
      <c r="G9454">
        <v>2</v>
      </c>
      <c r="H9454">
        <v>146</v>
      </c>
      <c r="I9454">
        <v>114</v>
      </c>
    </row>
    <row r="9455" spans="1:9" hidden="1" x14ac:dyDescent="0.3">
      <c r="A9455" s="1" t="s">
        <v>215</v>
      </c>
      <c r="B9455" s="1" t="s">
        <v>241</v>
      </c>
      <c r="C9455">
        <v>26.8154</v>
      </c>
      <c r="D9455">
        <v>106.87479999999999</v>
      </c>
      <c r="E9455" s="1" t="s">
        <v>45</v>
      </c>
      <c r="F9455" t="s">
        <v>19087</v>
      </c>
      <c r="G9455">
        <v>2</v>
      </c>
      <c r="H9455">
        <v>146</v>
      </c>
      <c r="I9455">
        <v>114</v>
      </c>
    </row>
    <row r="9456" spans="1:9" hidden="1" x14ac:dyDescent="0.3">
      <c r="A9456" s="1" t="s">
        <v>215</v>
      </c>
      <c r="B9456" s="1" t="s">
        <v>241</v>
      </c>
      <c r="C9456">
        <v>26.8154</v>
      </c>
      <c r="D9456">
        <v>106.87479999999999</v>
      </c>
      <c r="E9456" s="1" t="s">
        <v>46</v>
      </c>
      <c r="F9456" t="s">
        <v>19088</v>
      </c>
      <c r="G9456">
        <v>2</v>
      </c>
      <c r="H9456">
        <v>146</v>
      </c>
      <c r="I9456">
        <v>114</v>
      </c>
    </row>
    <row r="9457" spans="1:9" hidden="1" x14ac:dyDescent="0.3">
      <c r="A9457" s="1" t="s">
        <v>215</v>
      </c>
      <c r="B9457" s="1" t="s">
        <v>241</v>
      </c>
      <c r="C9457">
        <v>26.8154</v>
      </c>
      <c r="D9457">
        <v>106.87479999999999</v>
      </c>
      <c r="E9457" s="1" t="s">
        <v>47</v>
      </c>
      <c r="F9457" t="s">
        <v>19089</v>
      </c>
      <c r="G9457">
        <v>2</v>
      </c>
      <c r="H9457">
        <v>146</v>
      </c>
      <c r="I9457">
        <v>114</v>
      </c>
    </row>
    <row r="9458" spans="1:9" hidden="1" x14ac:dyDescent="0.3">
      <c r="A9458" s="1" t="s">
        <v>215</v>
      </c>
      <c r="B9458" s="1" t="s">
        <v>241</v>
      </c>
      <c r="C9458">
        <v>26.8154</v>
      </c>
      <c r="D9458">
        <v>106.87479999999999</v>
      </c>
      <c r="E9458" s="1" t="s">
        <v>48</v>
      </c>
      <c r="F9458" t="s">
        <v>19090</v>
      </c>
      <c r="G9458">
        <v>2</v>
      </c>
      <c r="H9458">
        <v>146</v>
      </c>
      <c r="I9458">
        <v>114</v>
      </c>
    </row>
    <row r="9459" spans="1:9" hidden="1" x14ac:dyDescent="0.3">
      <c r="A9459" s="1" t="s">
        <v>215</v>
      </c>
      <c r="B9459" s="1" t="s">
        <v>241</v>
      </c>
      <c r="C9459">
        <v>26.8154</v>
      </c>
      <c r="D9459">
        <v>106.87479999999999</v>
      </c>
      <c r="E9459" s="1" t="s">
        <v>49</v>
      </c>
      <c r="F9459" t="s">
        <v>19091</v>
      </c>
      <c r="G9459">
        <v>2</v>
      </c>
      <c r="H9459">
        <v>146</v>
      </c>
      <c r="I9459">
        <v>115</v>
      </c>
    </row>
    <row r="9460" spans="1:9" hidden="1" x14ac:dyDescent="0.3">
      <c r="A9460" s="1" t="s">
        <v>215</v>
      </c>
      <c r="B9460" s="1" t="s">
        <v>241</v>
      </c>
      <c r="C9460">
        <v>26.8154</v>
      </c>
      <c r="D9460">
        <v>106.87479999999999</v>
      </c>
      <c r="E9460" s="1" t="s">
        <v>50</v>
      </c>
      <c r="F9460" t="s">
        <v>19092</v>
      </c>
      <c r="G9460">
        <v>2</v>
      </c>
      <c r="H9460">
        <v>146</v>
      </c>
      <c r="I9460">
        <v>117</v>
      </c>
    </row>
    <row r="9461" spans="1:9" hidden="1" x14ac:dyDescent="0.3">
      <c r="A9461" s="1" t="s">
        <v>215</v>
      </c>
      <c r="B9461" s="1" t="s">
        <v>241</v>
      </c>
      <c r="C9461">
        <v>26.8154</v>
      </c>
      <c r="D9461">
        <v>106.87479999999999</v>
      </c>
      <c r="E9461" s="1" t="s">
        <v>51</v>
      </c>
      <c r="F9461" t="s">
        <v>19093</v>
      </c>
      <c r="G9461">
        <v>2</v>
      </c>
      <c r="H9461">
        <v>146</v>
      </c>
      <c r="I9461">
        <v>123</v>
      </c>
    </row>
    <row r="9462" spans="1:9" hidden="1" x14ac:dyDescent="0.3">
      <c r="A9462" s="1" t="s">
        <v>215</v>
      </c>
      <c r="B9462" s="1" t="s">
        <v>241</v>
      </c>
      <c r="C9462">
        <v>26.8154</v>
      </c>
      <c r="D9462">
        <v>106.87479999999999</v>
      </c>
      <c r="E9462" s="1" t="s">
        <v>52</v>
      </c>
      <c r="F9462" t="s">
        <v>19094</v>
      </c>
      <c r="G9462">
        <v>2</v>
      </c>
      <c r="H9462">
        <v>146</v>
      </c>
      <c r="I9462">
        <v>129</v>
      </c>
    </row>
    <row r="9463" spans="1:9" hidden="1" x14ac:dyDescent="0.3">
      <c r="A9463" s="1" t="s">
        <v>215</v>
      </c>
      <c r="B9463" s="1" t="s">
        <v>241</v>
      </c>
      <c r="C9463">
        <v>26.8154</v>
      </c>
      <c r="D9463">
        <v>106.87479999999999</v>
      </c>
      <c r="E9463" s="1" t="s">
        <v>53</v>
      </c>
      <c r="F9463" t="s">
        <v>19095</v>
      </c>
      <c r="G9463">
        <v>2</v>
      </c>
      <c r="H9463">
        <v>146</v>
      </c>
      <c r="I9463">
        <v>133</v>
      </c>
    </row>
    <row r="9464" spans="1:9" hidden="1" x14ac:dyDescent="0.3">
      <c r="A9464" s="1" t="s">
        <v>215</v>
      </c>
      <c r="B9464" s="1" t="s">
        <v>241</v>
      </c>
      <c r="C9464">
        <v>26.8154</v>
      </c>
      <c r="D9464">
        <v>106.87479999999999</v>
      </c>
      <c r="E9464" s="1" t="s">
        <v>54</v>
      </c>
      <c r="F9464" t="s">
        <v>19096</v>
      </c>
      <c r="G9464">
        <v>2</v>
      </c>
      <c r="H9464">
        <v>146</v>
      </c>
      <c r="I9464">
        <v>137</v>
      </c>
    </row>
    <row r="9465" spans="1:9" hidden="1" x14ac:dyDescent="0.3">
      <c r="A9465" s="1" t="s">
        <v>215</v>
      </c>
      <c r="B9465" s="1" t="s">
        <v>241</v>
      </c>
      <c r="C9465">
        <v>26.8154</v>
      </c>
      <c r="D9465">
        <v>106.87479999999999</v>
      </c>
      <c r="E9465" s="1" t="s">
        <v>21548</v>
      </c>
      <c r="F9465" t="s">
        <v>21730</v>
      </c>
      <c r="G9465">
        <v>2</v>
      </c>
      <c r="H9465">
        <v>146</v>
      </c>
      <c r="I9465">
        <v>140</v>
      </c>
    </row>
    <row r="9466" spans="1:9" hidden="1" x14ac:dyDescent="0.3">
      <c r="A9466" s="1" t="s">
        <v>215</v>
      </c>
      <c r="B9466" s="1" t="s">
        <v>242</v>
      </c>
      <c r="C9466">
        <v>39.305399999999999</v>
      </c>
      <c r="D9466">
        <v>117.32299999999999</v>
      </c>
      <c r="E9466" s="1" t="s">
        <v>4</v>
      </c>
      <c r="F9466" t="s">
        <v>19097</v>
      </c>
      <c r="G9466">
        <v>0</v>
      </c>
      <c r="H9466">
        <v>4</v>
      </c>
      <c r="I9466">
        <v>0</v>
      </c>
    </row>
    <row r="9467" spans="1:9" hidden="1" x14ac:dyDescent="0.3">
      <c r="A9467" s="1" t="s">
        <v>215</v>
      </c>
      <c r="B9467" s="1" t="s">
        <v>242</v>
      </c>
      <c r="C9467">
        <v>39.305399999999999</v>
      </c>
      <c r="D9467">
        <v>117.32299999999999</v>
      </c>
      <c r="E9467" s="1" t="s">
        <v>5</v>
      </c>
      <c r="F9467" t="s">
        <v>19098</v>
      </c>
      <c r="G9467">
        <v>0</v>
      </c>
      <c r="H9467">
        <v>4</v>
      </c>
      <c r="I9467">
        <v>0</v>
      </c>
    </row>
    <row r="9468" spans="1:9" hidden="1" x14ac:dyDescent="0.3">
      <c r="A9468" s="1" t="s">
        <v>215</v>
      </c>
      <c r="B9468" s="1" t="s">
        <v>242</v>
      </c>
      <c r="C9468">
        <v>39.305399999999999</v>
      </c>
      <c r="D9468">
        <v>117.32299999999999</v>
      </c>
      <c r="E9468" s="1" t="s">
        <v>6</v>
      </c>
      <c r="F9468" t="s">
        <v>19099</v>
      </c>
      <c r="G9468">
        <v>0</v>
      </c>
      <c r="H9468">
        <v>8</v>
      </c>
      <c r="I9468">
        <v>0</v>
      </c>
    </row>
    <row r="9469" spans="1:9" hidden="1" x14ac:dyDescent="0.3">
      <c r="A9469" s="1" t="s">
        <v>215</v>
      </c>
      <c r="B9469" s="1" t="s">
        <v>242</v>
      </c>
      <c r="C9469">
        <v>39.305399999999999</v>
      </c>
      <c r="D9469">
        <v>117.32299999999999</v>
      </c>
      <c r="E9469" s="1" t="s">
        <v>7</v>
      </c>
      <c r="F9469" t="s">
        <v>19100</v>
      </c>
      <c r="G9469">
        <v>0</v>
      </c>
      <c r="H9469">
        <v>10</v>
      </c>
      <c r="I9469">
        <v>0</v>
      </c>
    </row>
    <row r="9470" spans="1:9" hidden="1" x14ac:dyDescent="0.3">
      <c r="A9470" s="1" t="s">
        <v>215</v>
      </c>
      <c r="B9470" s="1" t="s">
        <v>242</v>
      </c>
      <c r="C9470">
        <v>39.305399999999999</v>
      </c>
      <c r="D9470">
        <v>117.32299999999999</v>
      </c>
      <c r="E9470" s="1" t="s">
        <v>8</v>
      </c>
      <c r="F9470" t="s">
        <v>19101</v>
      </c>
      <c r="G9470">
        <v>0</v>
      </c>
      <c r="H9470">
        <v>14</v>
      </c>
      <c r="I9470">
        <v>0</v>
      </c>
    </row>
    <row r="9471" spans="1:9" hidden="1" x14ac:dyDescent="0.3">
      <c r="A9471" s="1" t="s">
        <v>215</v>
      </c>
      <c r="B9471" s="1" t="s">
        <v>242</v>
      </c>
      <c r="C9471">
        <v>39.305399999999999</v>
      </c>
      <c r="D9471">
        <v>117.32299999999999</v>
      </c>
      <c r="E9471" s="1" t="s">
        <v>9</v>
      </c>
      <c r="F9471" t="s">
        <v>19102</v>
      </c>
      <c r="G9471">
        <v>0</v>
      </c>
      <c r="H9471">
        <v>23</v>
      </c>
      <c r="I9471">
        <v>0</v>
      </c>
    </row>
    <row r="9472" spans="1:9" hidden="1" x14ac:dyDescent="0.3">
      <c r="A9472" s="1" t="s">
        <v>215</v>
      </c>
      <c r="B9472" s="1" t="s">
        <v>242</v>
      </c>
      <c r="C9472">
        <v>39.305399999999999</v>
      </c>
      <c r="D9472">
        <v>117.32299999999999</v>
      </c>
      <c r="E9472" s="1" t="s">
        <v>10</v>
      </c>
      <c r="F9472" t="s">
        <v>19103</v>
      </c>
      <c r="G9472">
        <v>0</v>
      </c>
      <c r="H9472">
        <v>24</v>
      </c>
      <c r="I9472">
        <v>0</v>
      </c>
    </row>
    <row r="9473" spans="1:9" hidden="1" x14ac:dyDescent="0.3">
      <c r="A9473" s="1" t="s">
        <v>215</v>
      </c>
      <c r="B9473" s="1" t="s">
        <v>242</v>
      </c>
      <c r="C9473">
        <v>39.305399999999999</v>
      </c>
      <c r="D9473">
        <v>117.32299999999999</v>
      </c>
      <c r="E9473" s="1" t="s">
        <v>11</v>
      </c>
      <c r="F9473" t="s">
        <v>19104</v>
      </c>
      <c r="G9473">
        <v>0</v>
      </c>
      <c r="H9473">
        <v>27</v>
      </c>
      <c r="I9473">
        <v>0</v>
      </c>
    </row>
    <row r="9474" spans="1:9" hidden="1" x14ac:dyDescent="0.3">
      <c r="A9474" s="1" t="s">
        <v>215</v>
      </c>
      <c r="B9474" s="1" t="s">
        <v>242</v>
      </c>
      <c r="C9474">
        <v>39.305399999999999</v>
      </c>
      <c r="D9474">
        <v>117.32299999999999</v>
      </c>
      <c r="E9474" s="1" t="s">
        <v>12</v>
      </c>
      <c r="F9474" t="s">
        <v>19105</v>
      </c>
      <c r="G9474">
        <v>0</v>
      </c>
      <c r="H9474">
        <v>31</v>
      </c>
      <c r="I9474">
        <v>0</v>
      </c>
    </row>
    <row r="9475" spans="1:9" hidden="1" x14ac:dyDescent="0.3">
      <c r="A9475" s="1" t="s">
        <v>215</v>
      </c>
      <c r="B9475" s="1" t="s">
        <v>242</v>
      </c>
      <c r="C9475">
        <v>39.305399999999999</v>
      </c>
      <c r="D9475">
        <v>117.32299999999999</v>
      </c>
      <c r="E9475" s="1" t="s">
        <v>13</v>
      </c>
      <c r="F9475" t="s">
        <v>19106</v>
      </c>
      <c r="G9475">
        <v>0</v>
      </c>
      <c r="H9475">
        <v>32</v>
      </c>
      <c r="I9475">
        <v>0</v>
      </c>
    </row>
    <row r="9476" spans="1:9" hidden="1" x14ac:dyDescent="0.3">
      <c r="A9476" s="1" t="s">
        <v>215</v>
      </c>
      <c r="B9476" s="1" t="s">
        <v>242</v>
      </c>
      <c r="C9476">
        <v>39.305399999999999</v>
      </c>
      <c r="D9476">
        <v>117.32299999999999</v>
      </c>
      <c r="E9476" s="1" t="s">
        <v>14</v>
      </c>
      <c r="F9476" t="s">
        <v>19107</v>
      </c>
      <c r="G9476">
        <v>0</v>
      </c>
      <c r="H9476">
        <v>41</v>
      </c>
      <c r="I9476">
        <v>0</v>
      </c>
    </row>
    <row r="9477" spans="1:9" hidden="1" x14ac:dyDescent="0.3">
      <c r="A9477" s="1" t="s">
        <v>215</v>
      </c>
      <c r="B9477" s="1" t="s">
        <v>242</v>
      </c>
      <c r="C9477">
        <v>39.305399999999999</v>
      </c>
      <c r="D9477">
        <v>117.32299999999999</v>
      </c>
      <c r="E9477" s="1" t="s">
        <v>15</v>
      </c>
      <c r="F9477" t="s">
        <v>19108</v>
      </c>
      <c r="G9477">
        <v>0</v>
      </c>
      <c r="H9477">
        <v>48</v>
      </c>
      <c r="I9477">
        <v>1</v>
      </c>
    </row>
    <row r="9478" spans="1:9" hidden="1" x14ac:dyDescent="0.3">
      <c r="A9478" s="1" t="s">
        <v>215</v>
      </c>
      <c r="B9478" s="1" t="s">
        <v>242</v>
      </c>
      <c r="C9478">
        <v>39.305399999999999</v>
      </c>
      <c r="D9478">
        <v>117.32299999999999</v>
      </c>
      <c r="E9478" s="1" t="s">
        <v>16</v>
      </c>
      <c r="F9478" t="s">
        <v>19109</v>
      </c>
      <c r="G9478">
        <v>0</v>
      </c>
      <c r="H9478">
        <v>60</v>
      </c>
      <c r="I9478">
        <v>1</v>
      </c>
    </row>
    <row r="9479" spans="1:9" hidden="1" x14ac:dyDescent="0.3">
      <c r="A9479" s="1" t="s">
        <v>215</v>
      </c>
      <c r="B9479" s="1" t="s">
        <v>242</v>
      </c>
      <c r="C9479">
        <v>39.305399999999999</v>
      </c>
      <c r="D9479">
        <v>117.32299999999999</v>
      </c>
      <c r="E9479" s="1" t="s">
        <v>17</v>
      </c>
      <c r="F9479" t="s">
        <v>19110</v>
      </c>
      <c r="G9479">
        <v>0</v>
      </c>
      <c r="H9479">
        <v>67</v>
      </c>
      <c r="I9479">
        <v>2</v>
      </c>
    </row>
    <row r="9480" spans="1:9" hidden="1" x14ac:dyDescent="0.3">
      <c r="A9480" s="1" t="s">
        <v>215</v>
      </c>
      <c r="B9480" s="1" t="s">
        <v>242</v>
      </c>
      <c r="C9480">
        <v>39.305399999999999</v>
      </c>
      <c r="D9480">
        <v>117.32299999999999</v>
      </c>
      <c r="E9480" s="1" t="s">
        <v>18</v>
      </c>
      <c r="F9480" t="s">
        <v>19111</v>
      </c>
      <c r="G9480">
        <v>1</v>
      </c>
      <c r="H9480">
        <v>69</v>
      </c>
      <c r="I9480">
        <v>2</v>
      </c>
    </row>
    <row r="9481" spans="1:9" hidden="1" x14ac:dyDescent="0.3">
      <c r="A9481" s="1" t="s">
        <v>215</v>
      </c>
      <c r="B9481" s="1" t="s">
        <v>242</v>
      </c>
      <c r="C9481">
        <v>39.305399999999999</v>
      </c>
      <c r="D9481">
        <v>117.32299999999999</v>
      </c>
      <c r="E9481" s="1" t="s">
        <v>19</v>
      </c>
      <c r="F9481" t="s">
        <v>19112</v>
      </c>
      <c r="G9481">
        <v>1</v>
      </c>
      <c r="H9481">
        <v>79</v>
      </c>
      <c r="I9481">
        <v>2</v>
      </c>
    </row>
    <row r="9482" spans="1:9" hidden="1" x14ac:dyDescent="0.3">
      <c r="A9482" s="1" t="s">
        <v>215</v>
      </c>
      <c r="B9482" s="1" t="s">
        <v>242</v>
      </c>
      <c r="C9482">
        <v>39.305399999999999</v>
      </c>
      <c r="D9482">
        <v>117.32299999999999</v>
      </c>
      <c r="E9482" s="1" t="s">
        <v>20</v>
      </c>
      <c r="F9482" t="s">
        <v>19113</v>
      </c>
      <c r="G9482">
        <v>1</v>
      </c>
      <c r="H9482">
        <v>81</v>
      </c>
      <c r="I9482">
        <v>2</v>
      </c>
    </row>
    <row r="9483" spans="1:9" hidden="1" x14ac:dyDescent="0.3">
      <c r="A9483" s="1" t="s">
        <v>215</v>
      </c>
      <c r="B9483" s="1" t="s">
        <v>242</v>
      </c>
      <c r="C9483">
        <v>39.305399999999999</v>
      </c>
      <c r="D9483">
        <v>117.32299999999999</v>
      </c>
      <c r="E9483" s="1" t="s">
        <v>21</v>
      </c>
      <c r="F9483" t="s">
        <v>19114</v>
      </c>
      <c r="G9483">
        <v>1</v>
      </c>
      <c r="H9483">
        <v>88</v>
      </c>
      <c r="I9483">
        <v>4</v>
      </c>
    </row>
    <row r="9484" spans="1:9" hidden="1" x14ac:dyDescent="0.3">
      <c r="A9484" s="1" t="s">
        <v>215</v>
      </c>
      <c r="B9484" s="1" t="s">
        <v>242</v>
      </c>
      <c r="C9484">
        <v>39.305399999999999</v>
      </c>
      <c r="D9484">
        <v>117.32299999999999</v>
      </c>
      <c r="E9484" s="1" t="s">
        <v>22</v>
      </c>
      <c r="F9484" t="s">
        <v>19115</v>
      </c>
      <c r="G9484">
        <v>1</v>
      </c>
      <c r="H9484">
        <v>91</v>
      </c>
      <c r="I9484">
        <v>4</v>
      </c>
    </row>
    <row r="9485" spans="1:9" hidden="1" x14ac:dyDescent="0.3">
      <c r="A9485" s="1" t="s">
        <v>215</v>
      </c>
      <c r="B9485" s="1" t="s">
        <v>242</v>
      </c>
      <c r="C9485">
        <v>39.305399999999999</v>
      </c>
      <c r="D9485">
        <v>117.32299999999999</v>
      </c>
      <c r="E9485" s="1" t="s">
        <v>23</v>
      </c>
      <c r="F9485" t="s">
        <v>19116</v>
      </c>
      <c r="G9485">
        <v>1</v>
      </c>
      <c r="H9485">
        <v>95</v>
      </c>
      <c r="I9485">
        <v>8</v>
      </c>
    </row>
    <row r="9486" spans="1:9" hidden="1" x14ac:dyDescent="0.3">
      <c r="A9486" s="1" t="s">
        <v>215</v>
      </c>
      <c r="B9486" s="1" t="s">
        <v>242</v>
      </c>
      <c r="C9486">
        <v>39.305399999999999</v>
      </c>
      <c r="D9486">
        <v>117.32299999999999</v>
      </c>
      <c r="E9486" s="1" t="s">
        <v>24</v>
      </c>
      <c r="F9486" t="s">
        <v>19117</v>
      </c>
      <c r="G9486">
        <v>2</v>
      </c>
      <c r="H9486">
        <v>106</v>
      </c>
      <c r="I9486">
        <v>10</v>
      </c>
    </row>
    <row r="9487" spans="1:9" hidden="1" x14ac:dyDescent="0.3">
      <c r="A9487" s="1" t="s">
        <v>215</v>
      </c>
      <c r="B9487" s="1" t="s">
        <v>242</v>
      </c>
      <c r="C9487">
        <v>39.305399999999999</v>
      </c>
      <c r="D9487">
        <v>117.32299999999999</v>
      </c>
      <c r="E9487" s="1" t="s">
        <v>25</v>
      </c>
      <c r="F9487" t="s">
        <v>19118</v>
      </c>
      <c r="G9487">
        <v>2</v>
      </c>
      <c r="H9487">
        <v>112</v>
      </c>
      <c r="I9487">
        <v>11</v>
      </c>
    </row>
    <row r="9488" spans="1:9" hidden="1" x14ac:dyDescent="0.3">
      <c r="A9488" s="1" t="s">
        <v>215</v>
      </c>
      <c r="B9488" s="1" t="s">
        <v>242</v>
      </c>
      <c r="C9488">
        <v>39.305399999999999</v>
      </c>
      <c r="D9488">
        <v>117.32299999999999</v>
      </c>
      <c r="E9488" s="1" t="s">
        <v>26</v>
      </c>
      <c r="F9488" t="s">
        <v>19119</v>
      </c>
      <c r="G9488">
        <v>3</v>
      </c>
      <c r="H9488">
        <v>119</v>
      </c>
      <c r="I9488">
        <v>21</v>
      </c>
    </row>
    <row r="9489" spans="1:9" hidden="1" x14ac:dyDescent="0.3">
      <c r="A9489" s="1" t="s">
        <v>215</v>
      </c>
      <c r="B9489" s="1" t="s">
        <v>242</v>
      </c>
      <c r="C9489">
        <v>39.305399999999999</v>
      </c>
      <c r="D9489">
        <v>117.32299999999999</v>
      </c>
      <c r="E9489" s="1" t="s">
        <v>27</v>
      </c>
      <c r="F9489" t="s">
        <v>19120</v>
      </c>
      <c r="G9489">
        <v>3</v>
      </c>
      <c r="H9489">
        <v>120</v>
      </c>
      <c r="I9489">
        <v>31</v>
      </c>
    </row>
    <row r="9490" spans="1:9" hidden="1" x14ac:dyDescent="0.3">
      <c r="A9490" s="1" t="s">
        <v>215</v>
      </c>
      <c r="B9490" s="1" t="s">
        <v>242</v>
      </c>
      <c r="C9490">
        <v>39.305399999999999</v>
      </c>
      <c r="D9490">
        <v>117.32299999999999</v>
      </c>
      <c r="E9490" s="1" t="s">
        <v>28</v>
      </c>
      <c r="F9490" t="s">
        <v>19121</v>
      </c>
      <c r="G9490">
        <v>3</v>
      </c>
      <c r="H9490">
        <v>122</v>
      </c>
      <c r="I9490">
        <v>37</v>
      </c>
    </row>
    <row r="9491" spans="1:9" hidden="1" x14ac:dyDescent="0.3">
      <c r="A9491" s="1" t="s">
        <v>215</v>
      </c>
      <c r="B9491" s="1" t="s">
        <v>242</v>
      </c>
      <c r="C9491">
        <v>39.305399999999999</v>
      </c>
      <c r="D9491">
        <v>117.32299999999999</v>
      </c>
      <c r="E9491" s="1" t="s">
        <v>29</v>
      </c>
      <c r="F9491" t="s">
        <v>19122</v>
      </c>
      <c r="G9491">
        <v>3</v>
      </c>
      <c r="H9491">
        <v>124</v>
      </c>
      <c r="I9491">
        <v>45</v>
      </c>
    </row>
    <row r="9492" spans="1:9" hidden="1" x14ac:dyDescent="0.3">
      <c r="A9492" s="1" t="s">
        <v>215</v>
      </c>
      <c r="B9492" s="1" t="s">
        <v>242</v>
      </c>
      <c r="C9492">
        <v>39.305399999999999</v>
      </c>
      <c r="D9492">
        <v>117.32299999999999</v>
      </c>
      <c r="E9492" s="1" t="s">
        <v>30</v>
      </c>
      <c r="F9492" t="s">
        <v>19123</v>
      </c>
      <c r="G9492">
        <v>3</v>
      </c>
      <c r="H9492">
        <v>125</v>
      </c>
      <c r="I9492">
        <v>46</v>
      </c>
    </row>
    <row r="9493" spans="1:9" hidden="1" x14ac:dyDescent="0.3">
      <c r="A9493" s="1" t="s">
        <v>215</v>
      </c>
      <c r="B9493" s="1" t="s">
        <v>242</v>
      </c>
      <c r="C9493">
        <v>39.305399999999999</v>
      </c>
      <c r="D9493">
        <v>117.32299999999999</v>
      </c>
      <c r="E9493" s="1" t="s">
        <v>31</v>
      </c>
      <c r="F9493" t="s">
        <v>19124</v>
      </c>
      <c r="G9493">
        <v>3</v>
      </c>
      <c r="H9493">
        <v>128</v>
      </c>
      <c r="I9493">
        <v>48</v>
      </c>
    </row>
    <row r="9494" spans="1:9" hidden="1" x14ac:dyDescent="0.3">
      <c r="A9494" s="1" t="s">
        <v>215</v>
      </c>
      <c r="B9494" s="1" t="s">
        <v>242</v>
      </c>
      <c r="C9494">
        <v>39.305399999999999</v>
      </c>
      <c r="D9494">
        <v>117.32299999999999</v>
      </c>
      <c r="E9494" s="1" t="s">
        <v>32</v>
      </c>
      <c r="F9494" t="s">
        <v>19125</v>
      </c>
      <c r="G9494">
        <v>3</v>
      </c>
      <c r="H9494">
        <v>130</v>
      </c>
      <c r="I9494">
        <v>54</v>
      </c>
    </row>
    <row r="9495" spans="1:9" hidden="1" x14ac:dyDescent="0.3">
      <c r="A9495" s="1" t="s">
        <v>215</v>
      </c>
      <c r="B9495" s="1" t="s">
        <v>242</v>
      </c>
      <c r="C9495">
        <v>39.305399999999999</v>
      </c>
      <c r="D9495">
        <v>117.32299999999999</v>
      </c>
      <c r="E9495" s="1" t="s">
        <v>33</v>
      </c>
      <c r="F9495" t="s">
        <v>19126</v>
      </c>
      <c r="G9495">
        <v>3</v>
      </c>
      <c r="H9495">
        <v>131</v>
      </c>
      <c r="I9495">
        <v>59</v>
      </c>
    </row>
    <row r="9496" spans="1:9" hidden="1" x14ac:dyDescent="0.3">
      <c r="A9496" s="1" t="s">
        <v>215</v>
      </c>
      <c r="B9496" s="1" t="s">
        <v>242</v>
      </c>
      <c r="C9496">
        <v>39.305399999999999</v>
      </c>
      <c r="D9496">
        <v>117.32299999999999</v>
      </c>
      <c r="E9496" s="1" t="s">
        <v>34</v>
      </c>
      <c r="F9496" t="s">
        <v>19127</v>
      </c>
      <c r="G9496">
        <v>3</v>
      </c>
      <c r="H9496">
        <v>132</v>
      </c>
      <c r="I9496">
        <v>62</v>
      </c>
    </row>
    <row r="9497" spans="1:9" hidden="1" x14ac:dyDescent="0.3">
      <c r="A9497" s="1" t="s">
        <v>215</v>
      </c>
      <c r="B9497" s="1" t="s">
        <v>242</v>
      </c>
      <c r="C9497">
        <v>39.305399999999999</v>
      </c>
      <c r="D9497">
        <v>117.32299999999999</v>
      </c>
      <c r="E9497" s="1" t="s">
        <v>35</v>
      </c>
      <c r="F9497" t="s">
        <v>19128</v>
      </c>
      <c r="G9497">
        <v>3</v>
      </c>
      <c r="H9497">
        <v>135</v>
      </c>
      <c r="I9497">
        <v>65</v>
      </c>
    </row>
    <row r="9498" spans="1:9" hidden="1" x14ac:dyDescent="0.3">
      <c r="A9498" s="1" t="s">
        <v>215</v>
      </c>
      <c r="B9498" s="1" t="s">
        <v>242</v>
      </c>
      <c r="C9498">
        <v>39.305399999999999</v>
      </c>
      <c r="D9498">
        <v>117.32299999999999</v>
      </c>
      <c r="E9498" s="1" t="s">
        <v>36</v>
      </c>
      <c r="F9498" t="s">
        <v>19129</v>
      </c>
      <c r="G9498">
        <v>3</v>
      </c>
      <c r="H9498">
        <v>135</v>
      </c>
      <c r="I9498">
        <v>81</v>
      </c>
    </row>
    <row r="9499" spans="1:9" hidden="1" x14ac:dyDescent="0.3">
      <c r="A9499" s="1" t="s">
        <v>215</v>
      </c>
      <c r="B9499" s="1" t="s">
        <v>242</v>
      </c>
      <c r="C9499">
        <v>39.305399999999999</v>
      </c>
      <c r="D9499">
        <v>117.32299999999999</v>
      </c>
      <c r="E9499" s="1" t="s">
        <v>37</v>
      </c>
      <c r="F9499" t="s">
        <v>19130</v>
      </c>
      <c r="G9499">
        <v>3</v>
      </c>
      <c r="H9499">
        <v>135</v>
      </c>
      <c r="I9499">
        <v>87</v>
      </c>
    </row>
    <row r="9500" spans="1:9" hidden="1" x14ac:dyDescent="0.3">
      <c r="A9500" s="1" t="s">
        <v>215</v>
      </c>
      <c r="B9500" s="1" t="s">
        <v>242</v>
      </c>
      <c r="C9500">
        <v>39.305399999999999</v>
      </c>
      <c r="D9500">
        <v>117.32299999999999</v>
      </c>
      <c r="E9500" s="1" t="s">
        <v>38</v>
      </c>
      <c r="F9500" t="s">
        <v>19131</v>
      </c>
      <c r="G9500">
        <v>3</v>
      </c>
      <c r="H9500">
        <v>135</v>
      </c>
      <c r="I9500">
        <v>91</v>
      </c>
    </row>
    <row r="9501" spans="1:9" hidden="1" x14ac:dyDescent="0.3">
      <c r="A9501" s="1" t="s">
        <v>215</v>
      </c>
      <c r="B9501" s="1" t="s">
        <v>242</v>
      </c>
      <c r="C9501">
        <v>39.305399999999999</v>
      </c>
      <c r="D9501">
        <v>117.32299999999999</v>
      </c>
      <c r="E9501" s="1" t="s">
        <v>39</v>
      </c>
      <c r="F9501" t="s">
        <v>19132</v>
      </c>
      <c r="G9501">
        <v>3</v>
      </c>
      <c r="H9501">
        <v>135</v>
      </c>
      <c r="I9501">
        <v>96</v>
      </c>
    </row>
    <row r="9502" spans="1:9" hidden="1" x14ac:dyDescent="0.3">
      <c r="A9502" s="1" t="s">
        <v>215</v>
      </c>
      <c r="B9502" s="1" t="s">
        <v>242</v>
      </c>
      <c r="C9502">
        <v>39.305399999999999</v>
      </c>
      <c r="D9502">
        <v>117.32299999999999</v>
      </c>
      <c r="E9502" s="1" t="s">
        <v>40</v>
      </c>
      <c r="F9502" t="s">
        <v>19133</v>
      </c>
      <c r="G9502">
        <v>3</v>
      </c>
      <c r="H9502">
        <v>136</v>
      </c>
      <c r="I9502">
        <v>102</v>
      </c>
    </row>
    <row r="9503" spans="1:9" hidden="1" x14ac:dyDescent="0.3">
      <c r="A9503" s="1" t="s">
        <v>215</v>
      </c>
      <c r="B9503" s="1" t="s">
        <v>242</v>
      </c>
      <c r="C9503">
        <v>39.305399999999999</v>
      </c>
      <c r="D9503">
        <v>117.32299999999999</v>
      </c>
      <c r="E9503" s="1" t="s">
        <v>41</v>
      </c>
      <c r="F9503" t="s">
        <v>19134</v>
      </c>
      <c r="G9503">
        <v>3</v>
      </c>
      <c r="H9503">
        <v>136</v>
      </c>
      <c r="I9503">
        <v>102</v>
      </c>
    </row>
    <row r="9504" spans="1:9" hidden="1" x14ac:dyDescent="0.3">
      <c r="A9504" s="1" t="s">
        <v>215</v>
      </c>
      <c r="B9504" s="1" t="s">
        <v>242</v>
      </c>
      <c r="C9504">
        <v>39.305399999999999</v>
      </c>
      <c r="D9504">
        <v>117.32299999999999</v>
      </c>
      <c r="E9504" s="1" t="s">
        <v>42</v>
      </c>
      <c r="F9504" t="s">
        <v>19135</v>
      </c>
      <c r="G9504">
        <v>3</v>
      </c>
      <c r="H9504">
        <v>136</v>
      </c>
      <c r="I9504">
        <v>109</v>
      </c>
    </row>
    <row r="9505" spans="1:9" hidden="1" x14ac:dyDescent="0.3">
      <c r="A9505" s="1" t="s">
        <v>215</v>
      </c>
      <c r="B9505" s="1" t="s">
        <v>242</v>
      </c>
      <c r="C9505">
        <v>39.305399999999999</v>
      </c>
      <c r="D9505">
        <v>117.32299999999999</v>
      </c>
      <c r="E9505" s="1" t="s">
        <v>43</v>
      </c>
      <c r="F9505" t="s">
        <v>19136</v>
      </c>
      <c r="G9505">
        <v>3</v>
      </c>
      <c r="H9505">
        <v>136</v>
      </c>
      <c r="I9505">
        <v>111</v>
      </c>
    </row>
    <row r="9506" spans="1:9" hidden="1" x14ac:dyDescent="0.3">
      <c r="A9506" s="1" t="s">
        <v>215</v>
      </c>
      <c r="B9506" s="1" t="s">
        <v>242</v>
      </c>
      <c r="C9506">
        <v>39.305399999999999</v>
      </c>
      <c r="D9506">
        <v>117.32299999999999</v>
      </c>
      <c r="E9506" s="1" t="s">
        <v>44</v>
      </c>
      <c r="F9506" t="s">
        <v>19137</v>
      </c>
      <c r="G9506">
        <v>3</v>
      </c>
      <c r="H9506">
        <v>136</v>
      </c>
      <c r="I9506">
        <v>111</v>
      </c>
    </row>
    <row r="9507" spans="1:9" hidden="1" x14ac:dyDescent="0.3">
      <c r="A9507" s="1" t="s">
        <v>215</v>
      </c>
      <c r="B9507" s="1" t="s">
        <v>242</v>
      </c>
      <c r="C9507">
        <v>39.305399999999999</v>
      </c>
      <c r="D9507">
        <v>117.32299999999999</v>
      </c>
      <c r="E9507" s="1" t="s">
        <v>45</v>
      </c>
      <c r="F9507" t="s">
        <v>19138</v>
      </c>
      <c r="G9507">
        <v>3</v>
      </c>
      <c r="H9507">
        <v>136</v>
      </c>
      <c r="I9507">
        <v>124</v>
      </c>
    </row>
    <row r="9508" spans="1:9" hidden="1" x14ac:dyDescent="0.3">
      <c r="A9508" s="1" t="s">
        <v>215</v>
      </c>
      <c r="B9508" s="1" t="s">
        <v>242</v>
      </c>
      <c r="C9508">
        <v>39.305399999999999</v>
      </c>
      <c r="D9508">
        <v>117.32299999999999</v>
      </c>
      <c r="E9508" s="1" t="s">
        <v>46</v>
      </c>
      <c r="F9508" t="s">
        <v>19139</v>
      </c>
      <c r="G9508">
        <v>3</v>
      </c>
      <c r="H9508">
        <v>136</v>
      </c>
      <c r="I9508">
        <v>124</v>
      </c>
    </row>
    <row r="9509" spans="1:9" hidden="1" x14ac:dyDescent="0.3">
      <c r="A9509" s="1" t="s">
        <v>215</v>
      </c>
      <c r="B9509" s="1" t="s">
        <v>242</v>
      </c>
      <c r="C9509">
        <v>39.305399999999999</v>
      </c>
      <c r="D9509">
        <v>117.32299999999999</v>
      </c>
      <c r="E9509" s="1" t="s">
        <v>47</v>
      </c>
      <c r="F9509" t="s">
        <v>19140</v>
      </c>
      <c r="G9509">
        <v>3</v>
      </c>
      <c r="H9509">
        <v>136</v>
      </c>
      <c r="I9509">
        <v>128</v>
      </c>
    </row>
    <row r="9510" spans="1:9" hidden="1" x14ac:dyDescent="0.3">
      <c r="A9510" s="1" t="s">
        <v>215</v>
      </c>
      <c r="B9510" s="1" t="s">
        <v>242</v>
      </c>
      <c r="C9510">
        <v>39.305399999999999</v>
      </c>
      <c r="D9510">
        <v>117.32299999999999</v>
      </c>
      <c r="E9510" s="1" t="s">
        <v>48</v>
      </c>
      <c r="F9510" t="s">
        <v>19141</v>
      </c>
      <c r="G9510">
        <v>3</v>
      </c>
      <c r="H9510">
        <v>136</v>
      </c>
      <c r="I9510">
        <v>128</v>
      </c>
    </row>
    <row r="9511" spans="1:9" hidden="1" x14ac:dyDescent="0.3">
      <c r="A9511" s="1" t="s">
        <v>215</v>
      </c>
      <c r="B9511" s="1" t="s">
        <v>242</v>
      </c>
      <c r="C9511">
        <v>39.305399999999999</v>
      </c>
      <c r="D9511">
        <v>117.32299999999999</v>
      </c>
      <c r="E9511" s="1" t="s">
        <v>49</v>
      </c>
      <c r="F9511" t="s">
        <v>19142</v>
      </c>
      <c r="G9511">
        <v>3</v>
      </c>
      <c r="H9511">
        <v>136</v>
      </c>
      <c r="I9511">
        <v>128</v>
      </c>
    </row>
    <row r="9512" spans="1:9" hidden="1" x14ac:dyDescent="0.3">
      <c r="A9512" s="1" t="s">
        <v>215</v>
      </c>
      <c r="B9512" s="1" t="s">
        <v>242</v>
      </c>
      <c r="C9512">
        <v>39.305399999999999</v>
      </c>
      <c r="D9512">
        <v>117.32299999999999</v>
      </c>
      <c r="E9512" s="1" t="s">
        <v>50</v>
      </c>
      <c r="F9512" t="s">
        <v>19143</v>
      </c>
      <c r="G9512">
        <v>3</v>
      </c>
      <c r="H9512">
        <v>136</v>
      </c>
      <c r="I9512">
        <v>128</v>
      </c>
    </row>
    <row r="9513" spans="1:9" hidden="1" x14ac:dyDescent="0.3">
      <c r="A9513" s="1" t="s">
        <v>215</v>
      </c>
      <c r="B9513" s="1" t="s">
        <v>242</v>
      </c>
      <c r="C9513">
        <v>39.305399999999999</v>
      </c>
      <c r="D9513">
        <v>117.32299999999999</v>
      </c>
      <c r="E9513" s="1" t="s">
        <v>51</v>
      </c>
      <c r="F9513" t="s">
        <v>19144</v>
      </c>
      <c r="G9513">
        <v>3</v>
      </c>
      <c r="H9513">
        <v>136</v>
      </c>
      <c r="I9513">
        <v>130</v>
      </c>
    </row>
    <row r="9514" spans="1:9" hidden="1" x14ac:dyDescent="0.3">
      <c r="A9514" s="1" t="s">
        <v>215</v>
      </c>
      <c r="B9514" s="1" t="s">
        <v>242</v>
      </c>
      <c r="C9514">
        <v>39.305399999999999</v>
      </c>
      <c r="D9514">
        <v>117.32299999999999</v>
      </c>
      <c r="E9514" s="1" t="s">
        <v>52</v>
      </c>
      <c r="F9514" t="s">
        <v>19145</v>
      </c>
      <c r="G9514">
        <v>3</v>
      </c>
      <c r="H9514">
        <v>136</v>
      </c>
      <c r="I9514">
        <v>131</v>
      </c>
    </row>
    <row r="9515" spans="1:9" hidden="1" x14ac:dyDescent="0.3">
      <c r="A9515" s="1" t="s">
        <v>215</v>
      </c>
      <c r="B9515" s="1" t="s">
        <v>242</v>
      </c>
      <c r="C9515">
        <v>39.305399999999999</v>
      </c>
      <c r="D9515">
        <v>117.32299999999999</v>
      </c>
      <c r="E9515" s="1" t="s">
        <v>53</v>
      </c>
      <c r="F9515" t="s">
        <v>19146</v>
      </c>
      <c r="G9515">
        <v>3</v>
      </c>
      <c r="H9515">
        <v>136</v>
      </c>
      <c r="I9515">
        <v>131</v>
      </c>
    </row>
    <row r="9516" spans="1:9" hidden="1" x14ac:dyDescent="0.3">
      <c r="A9516" s="1" t="s">
        <v>215</v>
      </c>
      <c r="B9516" s="1" t="s">
        <v>242</v>
      </c>
      <c r="C9516">
        <v>39.305399999999999</v>
      </c>
      <c r="D9516">
        <v>117.32299999999999</v>
      </c>
      <c r="E9516" s="1" t="s">
        <v>54</v>
      </c>
      <c r="F9516" t="s">
        <v>19147</v>
      </c>
      <c r="G9516">
        <v>3</v>
      </c>
      <c r="H9516">
        <v>136</v>
      </c>
      <c r="I9516">
        <v>132</v>
      </c>
    </row>
    <row r="9517" spans="1:9" hidden="1" x14ac:dyDescent="0.3">
      <c r="A9517" s="1" t="s">
        <v>215</v>
      </c>
      <c r="B9517" s="1" t="s">
        <v>242</v>
      </c>
      <c r="C9517">
        <v>39.305399999999999</v>
      </c>
      <c r="D9517">
        <v>117.32299999999999</v>
      </c>
      <c r="E9517" s="1" t="s">
        <v>21548</v>
      </c>
      <c r="F9517" t="s">
        <v>21731</v>
      </c>
      <c r="G9517">
        <v>3</v>
      </c>
      <c r="H9517">
        <v>136</v>
      </c>
      <c r="I9517">
        <v>132</v>
      </c>
    </row>
    <row r="9518" spans="1:9" hidden="1" x14ac:dyDescent="0.3">
      <c r="A9518" s="1" t="s">
        <v>215</v>
      </c>
      <c r="B9518" s="1" t="s">
        <v>243</v>
      </c>
      <c r="C9518">
        <v>37.5777</v>
      </c>
      <c r="D9518">
        <v>112.29219999999999</v>
      </c>
      <c r="E9518" s="1" t="s">
        <v>4</v>
      </c>
      <c r="F9518" t="s">
        <v>19148</v>
      </c>
      <c r="G9518">
        <v>0</v>
      </c>
      <c r="H9518">
        <v>1</v>
      </c>
      <c r="I9518">
        <v>0</v>
      </c>
    </row>
    <row r="9519" spans="1:9" hidden="1" x14ac:dyDescent="0.3">
      <c r="A9519" s="1" t="s">
        <v>215</v>
      </c>
      <c r="B9519" s="1" t="s">
        <v>243</v>
      </c>
      <c r="C9519">
        <v>37.5777</v>
      </c>
      <c r="D9519">
        <v>112.29219999999999</v>
      </c>
      <c r="E9519" s="1" t="s">
        <v>5</v>
      </c>
      <c r="F9519" t="s">
        <v>19149</v>
      </c>
      <c r="G9519">
        <v>0</v>
      </c>
      <c r="H9519">
        <v>1</v>
      </c>
      <c r="I9519">
        <v>0</v>
      </c>
    </row>
    <row r="9520" spans="1:9" hidden="1" x14ac:dyDescent="0.3">
      <c r="A9520" s="1" t="s">
        <v>215</v>
      </c>
      <c r="B9520" s="1" t="s">
        <v>243</v>
      </c>
      <c r="C9520">
        <v>37.5777</v>
      </c>
      <c r="D9520">
        <v>112.29219999999999</v>
      </c>
      <c r="E9520" s="1" t="s">
        <v>6</v>
      </c>
      <c r="F9520" t="s">
        <v>19150</v>
      </c>
      <c r="G9520">
        <v>0</v>
      </c>
      <c r="H9520">
        <v>1</v>
      </c>
      <c r="I9520">
        <v>0</v>
      </c>
    </row>
    <row r="9521" spans="1:9" hidden="1" x14ac:dyDescent="0.3">
      <c r="A9521" s="1" t="s">
        <v>215</v>
      </c>
      <c r="B9521" s="1" t="s">
        <v>243</v>
      </c>
      <c r="C9521">
        <v>37.5777</v>
      </c>
      <c r="D9521">
        <v>112.29219999999999</v>
      </c>
      <c r="E9521" s="1" t="s">
        <v>7</v>
      </c>
      <c r="F9521" t="s">
        <v>19151</v>
      </c>
      <c r="G9521">
        <v>0</v>
      </c>
      <c r="H9521">
        <v>6</v>
      </c>
      <c r="I9521">
        <v>0</v>
      </c>
    </row>
    <row r="9522" spans="1:9" hidden="1" x14ac:dyDescent="0.3">
      <c r="A9522" s="1" t="s">
        <v>215</v>
      </c>
      <c r="B9522" s="1" t="s">
        <v>243</v>
      </c>
      <c r="C9522">
        <v>37.5777</v>
      </c>
      <c r="D9522">
        <v>112.29219999999999</v>
      </c>
      <c r="E9522" s="1" t="s">
        <v>8</v>
      </c>
      <c r="F9522" t="s">
        <v>19152</v>
      </c>
      <c r="G9522">
        <v>0</v>
      </c>
      <c r="H9522">
        <v>9</v>
      </c>
      <c r="I9522">
        <v>0</v>
      </c>
    </row>
    <row r="9523" spans="1:9" hidden="1" x14ac:dyDescent="0.3">
      <c r="A9523" s="1" t="s">
        <v>215</v>
      </c>
      <c r="B9523" s="1" t="s">
        <v>243</v>
      </c>
      <c r="C9523">
        <v>37.5777</v>
      </c>
      <c r="D9523">
        <v>112.29219999999999</v>
      </c>
      <c r="E9523" s="1" t="s">
        <v>9</v>
      </c>
      <c r="F9523" t="s">
        <v>19153</v>
      </c>
      <c r="G9523">
        <v>0</v>
      </c>
      <c r="H9523">
        <v>13</v>
      </c>
      <c r="I9523">
        <v>0</v>
      </c>
    </row>
    <row r="9524" spans="1:9" hidden="1" x14ac:dyDescent="0.3">
      <c r="A9524" s="1" t="s">
        <v>215</v>
      </c>
      <c r="B9524" s="1" t="s">
        <v>243</v>
      </c>
      <c r="C9524">
        <v>37.5777</v>
      </c>
      <c r="D9524">
        <v>112.29219999999999</v>
      </c>
      <c r="E9524" s="1" t="s">
        <v>10</v>
      </c>
      <c r="F9524" t="s">
        <v>19154</v>
      </c>
      <c r="G9524">
        <v>0</v>
      </c>
      <c r="H9524">
        <v>27</v>
      </c>
      <c r="I9524">
        <v>0</v>
      </c>
    </row>
    <row r="9525" spans="1:9" hidden="1" x14ac:dyDescent="0.3">
      <c r="A9525" s="1" t="s">
        <v>215</v>
      </c>
      <c r="B9525" s="1" t="s">
        <v>243</v>
      </c>
      <c r="C9525">
        <v>37.5777</v>
      </c>
      <c r="D9525">
        <v>112.29219999999999</v>
      </c>
      <c r="E9525" s="1" t="s">
        <v>11</v>
      </c>
      <c r="F9525" t="s">
        <v>19155</v>
      </c>
      <c r="G9525">
        <v>0</v>
      </c>
      <c r="H9525">
        <v>27</v>
      </c>
      <c r="I9525">
        <v>1</v>
      </c>
    </row>
    <row r="9526" spans="1:9" hidden="1" x14ac:dyDescent="0.3">
      <c r="A9526" s="1" t="s">
        <v>215</v>
      </c>
      <c r="B9526" s="1" t="s">
        <v>243</v>
      </c>
      <c r="C9526">
        <v>37.5777</v>
      </c>
      <c r="D9526">
        <v>112.29219999999999</v>
      </c>
      <c r="E9526" s="1" t="s">
        <v>12</v>
      </c>
      <c r="F9526" t="s">
        <v>19156</v>
      </c>
      <c r="G9526">
        <v>0</v>
      </c>
      <c r="H9526">
        <v>35</v>
      </c>
      <c r="I9526">
        <v>1</v>
      </c>
    </row>
    <row r="9527" spans="1:9" hidden="1" x14ac:dyDescent="0.3">
      <c r="A9527" s="1" t="s">
        <v>215</v>
      </c>
      <c r="B9527" s="1" t="s">
        <v>243</v>
      </c>
      <c r="C9527">
        <v>37.5777</v>
      </c>
      <c r="D9527">
        <v>112.29219999999999</v>
      </c>
      <c r="E9527" s="1" t="s">
        <v>13</v>
      </c>
      <c r="F9527" t="s">
        <v>19157</v>
      </c>
      <c r="G9527">
        <v>0</v>
      </c>
      <c r="H9527">
        <v>39</v>
      </c>
      <c r="I9527">
        <v>1</v>
      </c>
    </row>
    <row r="9528" spans="1:9" hidden="1" x14ac:dyDescent="0.3">
      <c r="A9528" s="1" t="s">
        <v>215</v>
      </c>
      <c r="B9528" s="1" t="s">
        <v>243</v>
      </c>
      <c r="C9528">
        <v>37.5777</v>
      </c>
      <c r="D9528">
        <v>112.29219999999999</v>
      </c>
      <c r="E9528" s="1" t="s">
        <v>14</v>
      </c>
      <c r="F9528" t="s">
        <v>19158</v>
      </c>
      <c r="G9528">
        <v>0</v>
      </c>
      <c r="H9528">
        <v>47</v>
      </c>
      <c r="I9528">
        <v>1</v>
      </c>
    </row>
    <row r="9529" spans="1:9" hidden="1" x14ac:dyDescent="0.3">
      <c r="A9529" s="1" t="s">
        <v>215</v>
      </c>
      <c r="B9529" s="1" t="s">
        <v>243</v>
      </c>
      <c r="C9529">
        <v>37.5777</v>
      </c>
      <c r="D9529">
        <v>112.29219999999999</v>
      </c>
      <c r="E9529" s="1" t="s">
        <v>15</v>
      </c>
      <c r="F9529" t="s">
        <v>19159</v>
      </c>
      <c r="G9529">
        <v>0</v>
      </c>
      <c r="H9529">
        <v>66</v>
      </c>
      <c r="I9529">
        <v>3</v>
      </c>
    </row>
    <row r="9530" spans="1:9" hidden="1" x14ac:dyDescent="0.3">
      <c r="A9530" s="1" t="s">
        <v>215</v>
      </c>
      <c r="B9530" s="1" t="s">
        <v>243</v>
      </c>
      <c r="C9530">
        <v>37.5777</v>
      </c>
      <c r="D9530">
        <v>112.29219999999999</v>
      </c>
      <c r="E9530" s="1" t="s">
        <v>16</v>
      </c>
      <c r="F9530" t="s">
        <v>19160</v>
      </c>
      <c r="G9530">
        <v>0</v>
      </c>
      <c r="H9530">
        <v>74</v>
      </c>
      <c r="I9530">
        <v>2</v>
      </c>
    </row>
    <row r="9531" spans="1:9" hidden="1" x14ac:dyDescent="0.3">
      <c r="A9531" s="1" t="s">
        <v>215</v>
      </c>
      <c r="B9531" s="1" t="s">
        <v>243</v>
      </c>
      <c r="C9531">
        <v>37.5777</v>
      </c>
      <c r="D9531">
        <v>112.29219999999999</v>
      </c>
      <c r="E9531" s="1" t="s">
        <v>17</v>
      </c>
      <c r="F9531" t="s">
        <v>19161</v>
      </c>
      <c r="G9531">
        <v>0</v>
      </c>
      <c r="H9531">
        <v>81</v>
      </c>
      <c r="I9531">
        <v>4</v>
      </c>
    </row>
    <row r="9532" spans="1:9" hidden="1" x14ac:dyDescent="0.3">
      <c r="A9532" s="1" t="s">
        <v>215</v>
      </c>
      <c r="B9532" s="1" t="s">
        <v>243</v>
      </c>
      <c r="C9532">
        <v>37.5777</v>
      </c>
      <c r="D9532">
        <v>112.29219999999999</v>
      </c>
      <c r="E9532" s="1" t="s">
        <v>18</v>
      </c>
      <c r="F9532" t="s">
        <v>19162</v>
      </c>
      <c r="G9532">
        <v>0</v>
      </c>
      <c r="H9532">
        <v>81</v>
      </c>
      <c r="I9532">
        <v>5</v>
      </c>
    </row>
    <row r="9533" spans="1:9" hidden="1" x14ac:dyDescent="0.3">
      <c r="A9533" s="1" t="s">
        <v>215</v>
      </c>
      <c r="B9533" s="1" t="s">
        <v>243</v>
      </c>
      <c r="C9533">
        <v>37.5777</v>
      </c>
      <c r="D9533">
        <v>112.29219999999999</v>
      </c>
      <c r="E9533" s="1" t="s">
        <v>19</v>
      </c>
      <c r="F9533" t="s">
        <v>19163</v>
      </c>
      <c r="G9533">
        <v>0</v>
      </c>
      <c r="H9533">
        <v>96</v>
      </c>
      <c r="I9533">
        <v>12</v>
      </c>
    </row>
    <row r="9534" spans="1:9" hidden="1" x14ac:dyDescent="0.3">
      <c r="A9534" s="1" t="s">
        <v>215</v>
      </c>
      <c r="B9534" s="1" t="s">
        <v>243</v>
      </c>
      <c r="C9534">
        <v>37.5777</v>
      </c>
      <c r="D9534">
        <v>112.29219999999999</v>
      </c>
      <c r="E9534" s="1" t="s">
        <v>20</v>
      </c>
      <c r="F9534" t="s">
        <v>19164</v>
      </c>
      <c r="G9534">
        <v>0</v>
      </c>
      <c r="H9534">
        <v>104</v>
      </c>
      <c r="I9534">
        <v>15</v>
      </c>
    </row>
    <row r="9535" spans="1:9" hidden="1" x14ac:dyDescent="0.3">
      <c r="A9535" s="1" t="s">
        <v>215</v>
      </c>
      <c r="B9535" s="1" t="s">
        <v>243</v>
      </c>
      <c r="C9535">
        <v>37.5777</v>
      </c>
      <c r="D9535">
        <v>112.29219999999999</v>
      </c>
      <c r="E9535" s="1" t="s">
        <v>21</v>
      </c>
      <c r="F9535" t="s">
        <v>19165</v>
      </c>
      <c r="G9535">
        <v>0</v>
      </c>
      <c r="H9535">
        <v>115</v>
      </c>
      <c r="I9535">
        <v>21</v>
      </c>
    </row>
    <row r="9536" spans="1:9" hidden="1" x14ac:dyDescent="0.3">
      <c r="A9536" s="1" t="s">
        <v>215</v>
      </c>
      <c r="B9536" s="1" t="s">
        <v>243</v>
      </c>
      <c r="C9536">
        <v>37.5777</v>
      </c>
      <c r="D9536">
        <v>112.29219999999999</v>
      </c>
      <c r="E9536" s="1" t="s">
        <v>22</v>
      </c>
      <c r="F9536" t="s">
        <v>19166</v>
      </c>
      <c r="G9536">
        <v>0</v>
      </c>
      <c r="H9536">
        <v>119</v>
      </c>
      <c r="I9536">
        <v>25</v>
      </c>
    </row>
    <row r="9537" spans="1:9" hidden="1" x14ac:dyDescent="0.3">
      <c r="A9537" s="1" t="s">
        <v>215</v>
      </c>
      <c r="B9537" s="1" t="s">
        <v>243</v>
      </c>
      <c r="C9537">
        <v>37.5777</v>
      </c>
      <c r="D9537">
        <v>112.29219999999999</v>
      </c>
      <c r="E9537" s="1" t="s">
        <v>23</v>
      </c>
      <c r="F9537" t="s">
        <v>19167</v>
      </c>
      <c r="G9537">
        <v>0</v>
      </c>
      <c r="H9537">
        <v>119</v>
      </c>
      <c r="I9537">
        <v>25</v>
      </c>
    </row>
    <row r="9538" spans="1:9" hidden="1" x14ac:dyDescent="0.3">
      <c r="A9538" s="1" t="s">
        <v>215</v>
      </c>
      <c r="B9538" s="1" t="s">
        <v>243</v>
      </c>
      <c r="C9538">
        <v>37.5777</v>
      </c>
      <c r="D9538">
        <v>112.29219999999999</v>
      </c>
      <c r="E9538" s="1" t="s">
        <v>24</v>
      </c>
      <c r="F9538" t="s">
        <v>19168</v>
      </c>
      <c r="G9538">
        <v>0</v>
      </c>
      <c r="H9538">
        <v>124</v>
      </c>
      <c r="I9538">
        <v>30</v>
      </c>
    </row>
    <row r="9539" spans="1:9" hidden="1" x14ac:dyDescent="0.3">
      <c r="A9539" s="1" t="s">
        <v>215</v>
      </c>
      <c r="B9539" s="1" t="s">
        <v>243</v>
      </c>
      <c r="C9539">
        <v>37.5777</v>
      </c>
      <c r="D9539">
        <v>112.29219999999999</v>
      </c>
      <c r="E9539" s="1" t="s">
        <v>25</v>
      </c>
      <c r="F9539" t="s">
        <v>19169</v>
      </c>
      <c r="G9539">
        <v>0</v>
      </c>
      <c r="H9539">
        <v>126</v>
      </c>
      <c r="I9539">
        <v>33</v>
      </c>
    </row>
    <row r="9540" spans="1:9" hidden="1" x14ac:dyDescent="0.3">
      <c r="A9540" s="1" t="s">
        <v>215</v>
      </c>
      <c r="B9540" s="1" t="s">
        <v>243</v>
      </c>
      <c r="C9540">
        <v>37.5777</v>
      </c>
      <c r="D9540">
        <v>112.29219999999999</v>
      </c>
      <c r="E9540" s="1" t="s">
        <v>26</v>
      </c>
      <c r="F9540" t="s">
        <v>19170</v>
      </c>
      <c r="G9540">
        <v>0</v>
      </c>
      <c r="H9540">
        <v>126</v>
      </c>
      <c r="I9540">
        <v>36</v>
      </c>
    </row>
    <row r="9541" spans="1:9" hidden="1" x14ac:dyDescent="0.3">
      <c r="A9541" s="1" t="s">
        <v>215</v>
      </c>
      <c r="B9541" s="1" t="s">
        <v>243</v>
      </c>
      <c r="C9541">
        <v>37.5777</v>
      </c>
      <c r="D9541">
        <v>112.29219999999999</v>
      </c>
      <c r="E9541" s="1" t="s">
        <v>27</v>
      </c>
      <c r="F9541" t="s">
        <v>19171</v>
      </c>
      <c r="G9541">
        <v>0</v>
      </c>
      <c r="H9541">
        <v>127</v>
      </c>
      <c r="I9541">
        <v>38</v>
      </c>
    </row>
    <row r="9542" spans="1:9" hidden="1" x14ac:dyDescent="0.3">
      <c r="A9542" s="1" t="s">
        <v>215</v>
      </c>
      <c r="B9542" s="1" t="s">
        <v>243</v>
      </c>
      <c r="C9542">
        <v>37.5777</v>
      </c>
      <c r="D9542">
        <v>112.29219999999999</v>
      </c>
      <c r="E9542" s="1" t="s">
        <v>28</v>
      </c>
      <c r="F9542" t="s">
        <v>19172</v>
      </c>
      <c r="G9542">
        <v>0</v>
      </c>
      <c r="H9542">
        <v>128</v>
      </c>
      <c r="I9542">
        <v>46</v>
      </c>
    </row>
    <row r="9543" spans="1:9" hidden="1" x14ac:dyDescent="0.3">
      <c r="A9543" s="1" t="s">
        <v>215</v>
      </c>
      <c r="B9543" s="1" t="s">
        <v>243</v>
      </c>
      <c r="C9543">
        <v>37.5777</v>
      </c>
      <c r="D9543">
        <v>112.29219999999999</v>
      </c>
      <c r="E9543" s="1" t="s">
        <v>29</v>
      </c>
      <c r="F9543" t="s">
        <v>19173</v>
      </c>
      <c r="G9543">
        <v>0</v>
      </c>
      <c r="H9543">
        <v>129</v>
      </c>
      <c r="I9543">
        <v>50</v>
      </c>
    </row>
    <row r="9544" spans="1:9" hidden="1" x14ac:dyDescent="0.3">
      <c r="A9544" s="1" t="s">
        <v>215</v>
      </c>
      <c r="B9544" s="1" t="s">
        <v>243</v>
      </c>
      <c r="C9544">
        <v>37.5777</v>
      </c>
      <c r="D9544">
        <v>112.29219999999999</v>
      </c>
      <c r="E9544" s="1" t="s">
        <v>30</v>
      </c>
      <c r="F9544" t="s">
        <v>19174</v>
      </c>
      <c r="G9544">
        <v>0</v>
      </c>
      <c r="H9544">
        <v>130</v>
      </c>
      <c r="I9544">
        <v>53</v>
      </c>
    </row>
    <row r="9545" spans="1:9" hidden="1" x14ac:dyDescent="0.3">
      <c r="A9545" s="1" t="s">
        <v>215</v>
      </c>
      <c r="B9545" s="1" t="s">
        <v>243</v>
      </c>
      <c r="C9545">
        <v>37.5777</v>
      </c>
      <c r="D9545">
        <v>112.29219999999999</v>
      </c>
      <c r="E9545" s="1" t="s">
        <v>31</v>
      </c>
      <c r="F9545" t="s">
        <v>19175</v>
      </c>
      <c r="G9545">
        <v>0</v>
      </c>
      <c r="H9545">
        <v>131</v>
      </c>
      <c r="I9545">
        <v>61</v>
      </c>
    </row>
    <row r="9546" spans="1:9" hidden="1" x14ac:dyDescent="0.3">
      <c r="A9546" s="1" t="s">
        <v>215</v>
      </c>
      <c r="B9546" s="1" t="s">
        <v>243</v>
      </c>
      <c r="C9546">
        <v>37.5777</v>
      </c>
      <c r="D9546">
        <v>112.29219999999999</v>
      </c>
      <c r="E9546" s="1" t="s">
        <v>32</v>
      </c>
      <c r="F9546" t="s">
        <v>19176</v>
      </c>
      <c r="G9546">
        <v>0</v>
      </c>
      <c r="H9546">
        <v>131</v>
      </c>
      <c r="I9546">
        <v>68</v>
      </c>
    </row>
    <row r="9547" spans="1:9" hidden="1" x14ac:dyDescent="0.3">
      <c r="A9547" s="1" t="s">
        <v>215</v>
      </c>
      <c r="B9547" s="1" t="s">
        <v>243</v>
      </c>
      <c r="C9547">
        <v>37.5777</v>
      </c>
      <c r="D9547">
        <v>112.29219999999999</v>
      </c>
      <c r="E9547" s="1" t="s">
        <v>33</v>
      </c>
      <c r="F9547" t="s">
        <v>19177</v>
      </c>
      <c r="G9547">
        <v>0</v>
      </c>
      <c r="H9547">
        <v>132</v>
      </c>
      <c r="I9547">
        <v>76</v>
      </c>
    </row>
    <row r="9548" spans="1:9" hidden="1" x14ac:dyDescent="0.3">
      <c r="A9548" s="1" t="s">
        <v>215</v>
      </c>
      <c r="B9548" s="1" t="s">
        <v>243</v>
      </c>
      <c r="C9548">
        <v>37.5777</v>
      </c>
      <c r="D9548">
        <v>112.29219999999999</v>
      </c>
      <c r="E9548" s="1" t="s">
        <v>34</v>
      </c>
      <c r="F9548" t="s">
        <v>19178</v>
      </c>
      <c r="G9548">
        <v>0</v>
      </c>
      <c r="H9548">
        <v>132</v>
      </c>
      <c r="I9548">
        <v>78</v>
      </c>
    </row>
    <row r="9549" spans="1:9" hidden="1" x14ac:dyDescent="0.3">
      <c r="A9549" s="1" t="s">
        <v>215</v>
      </c>
      <c r="B9549" s="1" t="s">
        <v>243</v>
      </c>
      <c r="C9549">
        <v>37.5777</v>
      </c>
      <c r="D9549">
        <v>112.29219999999999</v>
      </c>
      <c r="E9549" s="1" t="s">
        <v>35</v>
      </c>
      <c r="F9549" t="s">
        <v>19179</v>
      </c>
      <c r="G9549">
        <v>0</v>
      </c>
      <c r="H9549">
        <v>132</v>
      </c>
      <c r="I9549">
        <v>81</v>
      </c>
    </row>
    <row r="9550" spans="1:9" hidden="1" x14ac:dyDescent="0.3">
      <c r="A9550" s="1" t="s">
        <v>215</v>
      </c>
      <c r="B9550" s="1" t="s">
        <v>243</v>
      </c>
      <c r="C9550">
        <v>37.5777</v>
      </c>
      <c r="D9550">
        <v>112.29219999999999</v>
      </c>
      <c r="E9550" s="1" t="s">
        <v>36</v>
      </c>
      <c r="F9550" t="s">
        <v>19180</v>
      </c>
      <c r="G9550">
        <v>0</v>
      </c>
      <c r="H9550">
        <v>132</v>
      </c>
      <c r="I9550">
        <v>88</v>
      </c>
    </row>
    <row r="9551" spans="1:9" hidden="1" x14ac:dyDescent="0.3">
      <c r="A9551" s="1" t="s">
        <v>215</v>
      </c>
      <c r="B9551" s="1" t="s">
        <v>243</v>
      </c>
      <c r="C9551">
        <v>37.5777</v>
      </c>
      <c r="D9551">
        <v>112.29219999999999</v>
      </c>
      <c r="E9551" s="1" t="s">
        <v>37</v>
      </c>
      <c r="F9551" t="s">
        <v>19181</v>
      </c>
      <c r="G9551">
        <v>0</v>
      </c>
      <c r="H9551">
        <v>133</v>
      </c>
      <c r="I9551">
        <v>94</v>
      </c>
    </row>
    <row r="9552" spans="1:9" hidden="1" x14ac:dyDescent="0.3">
      <c r="A9552" s="1" t="s">
        <v>215</v>
      </c>
      <c r="B9552" s="1" t="s">
        <v>243</v>
      </c>
      <c r="C9552">
        <v>37.5777</v>
      </c>
      <c r="D9552">
        <v>112.29219999999999</v>
      </c>
      <c r="E9552" s="1" t="s">
        <v>38</v>
      </c>
      <c r="F9552" t="s">
        <v>19182</v>
      </c>
      <c r="G9552">
        <v>0</v>
      </c>
      <c r="H9552">
        <v>133</v>
      </c>
      <c r="I9552">
        <v>98</v>
      </c>
    </row>
    <row r="9553" spans="1:9" hidden="1" x14ac:dyDescent="0.3">
      <c r="A9553" s="1" t="s">
        <v>215</v>
      </c>
      <c r="B9553" s="1" t="s">
        <v>243</v>
      </c>
      <c r="C9553">
        <v>37.5777</v>
      </c>
      <c r="D9553">
        <v>112.29219999999999</v>
      </c>
      <c r="E9553" s="1" t="s">
        <v>39</v>
      </c>
      <c r="F9553" t="s">
        <v>19183</v>
      </c>
      <c r="G9553">
        <v>0</v>
      </c>
      <c r="H9553">
        <v>133</v>
      </c>
      <c r="I9553">
        <v>104</v>
      </c>
    </row>
    <row r="9554" spans="1:9" hidden="1" x14ac:dyDescent="0.3">
      <c r="A9554" s="1" t="s">
        <v>215</v>
      </c>
      <c r="B9554" s="1" t="s">
        <v>243</v>
      </c>
      <c r="C9554">
        <v>37.5777</v>
      </c>
      <c r="D9554">
        <v>112.29219999999999</v>
      </c>
      <c r="E9554" s="1" t="s">
        <v>40</v>
      </c>
      <c r="F9554" t="s">
        <v>19184</v>
      </c>
      <c r="G9554">
        <v>0</v>
      </c>
      <c r="H9554">
        <v>133</v>
      </c>
      <c r="I9554">
        <v>107</v>
      </c>
    </row>
    <row r="9555" spans="1:9" hidden="1" x14ac:dyDescent="0.3">
      <c r="A9555" s="1" t="s">
        <v>215</v>
      </c>
      <c r="B9555" s="1" t="s">
        <v>243</v>
      </c>
      <c r="C9555">
        <v>37.5777</v>
      </c>
      <c r="D9555">
        <v>112.29219999999999</v>
      </c>
      <c r="E9555" s="1" t="s">
        <v>41</v>
      </c>
      <c r="F9555" t="s">
        <v>19185</v>
      </c>
      <c r="G9555">
        <v>0</v>
      </c>
      <c r="H9555">
        <v>133</v>
      </c>
      <c r="I9555">
        <v>112</v>
      </c>
    </row>
    <row r="9556" spans="1:9" hidden="1" x14ac:dyDescent="0.3">
      <c r="A9556" s="1" t="s">
        <v>215</v>
      </c>
      <c r="B9556" s="1" t="s">
        <v>243</v>
      </c>
      <c r="C9556">
        <v>37.5777</v>
      </c>
      <c r="D9556">
        <v>112.29219999999999</v>
      </c>
      <c r="E9556" s="1" t="s">
        <v>42</v>
      </c>
      <c r="F9556" t="s">
        <v>19186</v>
      </c>
      <c r="G9556">
        <v>0</v>
      </c>
      <c r="H9556">
        <v>133</v>
      </c>
      <c r="I9556">
        <v>114</v>
      </c>
    </row>
    <row r="9557" spans="1:9" hidden="1" x14ac:dyDescent="0.3">
      <c r="A9557" s="1" t="s">
        <v>215</v>
      </c>
      <c r="B9557" s="1" t="s">
        <v>243</v>
      </c>
      <c r="C9557">
        <v>37.5777</v>
      </c>
      <c r="D9557">
        <v>112.29219999999999</v>
      </c>
      <c r="E9557" s="1" t="s">
        <v>43</v>
      </c>
      <c r="F9557" t="s">
        <v>19187</v>
      </c>
      <c r="G9557">
        <v>0</v>
      </c>
      <c r="H9557">
        <v>133</v>
      </c>
      <c r="I9557">
        <v>116</v>
      </c>
    </row>
    <row r="9558" spans="1:9" hidden="1" x14ac:dyDescent="0.3">
      <c r="A9558" s="1" t="s">
        <v>215</v>
      </c>
      <c r="B9558" s="1" t="s">
        <v>243</v>
      </c>
      <c r="C9558">
        <v>37.5777</v>
      </c>
      <c r="D9558">
        <v>112.29219999999999</v>
      </c>
      <c r="E9558" s="1" t="s">
        <v>44</v>
      </c>
      <c r="F9558" t="s">
        <v>19188</v>
      </c>
      <c r="G9558">
        <v>0</v>
      </c>
      <c r="H9558">
        <v>133</v>
      </c>
      <c r="I9558">
        <v>119</v>
      </c>
    </row>
    <row r="9559" spans="1:9" hidden="1" x14ac:dyDescent="0.3">
      <c r="A9559" s="1" t="s">
        <v>215</v>
      </c>
      <c r="B9559" s="1" t="s">
        <v>243</v>
      </c>
      <c r="C9559">
        <v>37.5777</v>
      </c>
      <c r="D9559">
        <v>112.29219999999999</v>
      </c>
      <c r="E9559" s="1" t="s">
        <v>45</v>
      </c>
      <c r="F9559" t="s">
        <v>19189</v>
      </c>
      <c r="G9559">
        <v>0</v>
      </c>
      <c r="H9559">
        <v>133</v>
      </c>
      <c r="I9559">
        <v>124</v>
      </c>
    </row>
    <row r="9560" spans="1:9" hidden="1" x14ac:dyDescent="0.3">
      <c r="A9560" s="1" t="s">
        <v>215</v>
      </c>
      <c r="B9560" s="1" t="s">
        <v>243</v>
      </c>
      <c r="C9560">
        <v>37.5777</v>
      </c>
      <c r="D9560">
        <v>112.29219999999999</v>
      </c>
      <c r="E9560" s="1" t="s">
        <v>46</v>
      </c>
      <c r="F9560" t="s">
        <v>19190</v>
      </c>
      <c r="G9560">
        <v>0</v>
      </c>
      <c r="H9560">
        <v>133</v>
      </c>
      <c r="I9560">
        <v>124</v>
      </c>
    </row>
    <row r="9561" spans="1:9" hidden="1" x14ac:dyDescent="0.3">
      <c r="A9561" s="1" t="s">
        <v>215</v>
      </c>
      <c r="B9561" s="1" t="s">
        <v>243</v>
      </c>
      <c r="C9561">
        <v>37.5777</v>
      </c>
      <c r="D9561">
        <v>112.29219999999999</v>
      </c>
      <c r="E9561" s="1" t="s">
        <v>47</v>
      </c>
      <c r="F9561" t="s">
        <v>19191</v>
      </c>
      <c r="G9561">
        <v>0</v>
      </c>
      <c r="H9561">
        <v>133</v>
      </c>
      <c r="I9561">
        <v>126</v>
      </c>
    </row>
    <row r="9562" spans="1:9" hidden="1" x14ac:dyDescent="0.3">
      <c r="A9562" s="1" t="s">
        <v>215</v>
      </c>
      <c r="B9562" s="1" t="s">
        <v>243</v>
      </c>
      <c r="C9562">
        <v>37.5777</v>
      </c>
      <c r="D9562">
        <v>112.29219999999999</v>
      </c>
      <c r="E9562" s="1" t="s">
        <v>48</v>
      </c>
      <c r="F9562" t="s">
        <v>19192</v>
      </c>
      <c r="G9562">
        <v>0</v>
      </c>
      <c r="H9562">
        <v>133</v>
      </c>
      <c r="I9562">
        <v>126</v>
      </c>
    </row>
    <row r="9563" spans="1:9" hidden="1" x14ac:dyDescent="0.3">
      <c r="A9563" s="1" t="s">
        <v>215</v>
      </c>
      <c r="B9563" s="1" t="s">
        <v>243</v>
      </c>
      <c r="C9563">
        <v>37.5777</v>
      </c>
      <c r="D9563">
        <v>112.29219999999999</v>
      </c>
      <c r="E9563" s="1" t="s">
        <v>49</v>
      </c>
      <c r="F9563" t="s">
        <v>19193</v>
      </c>
      <c r="G9563">
        <v>0</v>
      </c>
      <c r="H9563">
        <v>133</v>
      </c>
      <c r="I9563">
        <v>126</v>
      </c>
    </row>
    <row r="9564" spans="1:9" hidden="1" x14ac:dyDescent="0.3">
      <c r="A9564" s="1" t="s">
        <v>215</v>
      </c>
      <c r="B9564" s="1" t="s">
        <v>243</v>
      </c>
      <c r="C9564">
        <v>37.5777</v>
      </c>
      <c r="D9564">
        <v>112.29219999999999</v>
      </c>
      <c r="E9564" s="1" t="s">
        <v>50</v>
      </c>
      <c r="F9564" t="s">
        <v>19194</v>
      </c>
      <c r="G9564">
        <v>0</v>
      </c>
      <c r="H9564">
        <v>133</v>
      </c>
      <c r="I9564">
        <v>126</v>
      </c>
    </row>
    <row r="9565" spans="1:9" hidden="1" x14ac:dyDescent="0.3">
      <c r="A9565" s="1" t="s">
        <v>215</v>
      </c>
      <c r="B9565" s="1" t="s">
        <v>243</v>
      </c>
      <c r="C9565">
        <v>37.5777</v>
      </c>
      <c r="D9565">
        <v>112.29219999999999</v>
      </c>
      <c r="E9565" s="1" t="s">
        <v>51</v>
      </c>
      <c r="F9565" t="s">
        <v>19195</v>
      </c>
      <c r="G9565">
        <v>0</v>
      </c>
      <c r="H9565">
        <v>133</v>
      </c>
      <c r="I9565">
        <v>127</v>
      </c>
    </row>
    <row r="9566" spans="1:9" hidden="1" x14ac:dyDescent="0.3">
      <c r="A9566" s="1" t="s">
        <v>215</v>
      </c>
      <c r="B9566" s="1" t="s">
        <v>243</v>
      </c>
      <c r="C9566">
        <v>37.5777</v>
      </c>
      <c r="D9566">
        <v>112.29219999999999</v>
      </c>
      <c r="E9566" s="1" t="s">
        <v>52</v>
      </c>
      <c r="F9566" t="s">
        <v>19196</v>
      </c>
      <c r="G9566">
        <v>0</v>
      </c>
      <c r="H9566">
        <v>133</v>
      </c>
      <c r="I9566">
        <v>131</v>
      </c>
    </row>
    <row r="9567" spans="1:9" hidden="1" x14ac:dyDescent="0.3">
      <c r="A9567" s="1" t="s">
        <v>215</v>
      </c>
      <c r="B9567" s="1" t="s">
        <v>243</v>
      </c>
      <c r="C9567">
        <v>37.5777</v>
      </c>
      <c r="D9567">
        <v>112.29219999999999</v>
      </c>
      <c r="E9567" s="1" t="s">
        <v>53</v>
      </c>
      <c r="F9567" t="s">
        <v>19197</v>
      </c>
      <c r="G9567">
        <v>0</v>
      </c>
      <c r="H9567">
        <v>133</v>
      </c>
      <c r="I9567">
        <v>131</v>
      </c>
    </row>
    <row r="9568" spans="1:9" hidden="1" x14ac:dyDescent="0.3">
      <c r="A9568" s="1" t="s">
        <v>215</v>
      </c>
      <c r="B9568" s="1" t="s">
        <v>243</v>
      </c>
      <c r="C9568">
        <v>37.5777</v>
      </c>
      <c r="D9568">
        <v>112.29219999999999</v>
      </c>
      <c r="E9568" s="1" t="s">
        <v>54</v>
      </c>
      <c r="F9568" t="s">
        <v>19198</v>
      </c>
      <c r="G9568">
        <v>0</v>
      </c>
      <c r="H9568">
        <v>133</v>
      </c>
      <c r="I9568">
        <v>132</v>
      </c>
    </row>
    <row r="9569" spans="1:9" hidden="1" x14ac:dyDescent="0.3">
      <c r="A9569" s="1" t="s">
        <v>215</v>
      </c>
      <c r="B9569" s="1" t="s">
        <v>243</v>
      </c>
      <c r="C9569">
        <v>37.5777</v>
      </c>
      <c r="D9569">
        <v>112.29219999999999</v>
      </c>
      <c r="E9569" s="1" t="s">
        <v>21548</v>
      </c>
      <c r="F9569" t="s">
        <v>21732</v>
      </c>
      <c r="G9569">
        <v>0</v>
      </c>
      <c r="H9569">
        <v>133</v>
      </c>
      <c r="I9569">
        <v>133</v>
      </c>
    </row>
    <row r="9570" spans="1:9" hidden="1" x14ac:dyDescent="0.3">
      <c r="A9570" s="1" t="s">
        <v>215</v>
      </c>
      <c r="B9570" s="1" t="s">
        <v>244</v>
      </c>
      <c r="C9570">
        <v>37.809899999999999</v>
      </c>
      <c r="D9570">
        <v>101.0583</v>
      </c>
      <c r="E9570" s="1" t="s">
        <v>4</v>
      </c>
      <c r="F9570" t="s">
        <v>12987</v>
      </c>
      <c r="G9570">
        <v>0</v>
      </c>
      <c r="H9570">
        <v>0</v>
      </c>
      <c r="I9570">
        <v>0</v>
      </c>
    </row>
    <row r="9571" spans="1:9" hidden="1" x14ac:dyDescent="0.3">
      <c r="A9571" s="1" t="s">
        <v>215</v>
      </c>
      <c r="B9571" s="1" t="s">
        <v>244</v>
      </c>
      <c r="C9571">
        <v>37.809899999999999</v>
      </c>
      <c r="D9571">
        <v>101.0583</v>
      </c>
      <c r="E9571" s="1" t="s">
        <v>5</v>
      </c>
      <c r="F9571" t="s">
        <v>19199</v>
      </c>
      <c r="G9571">
        <v>0</v>
      </c>
      <c r="H9571">
        <v>2</v>
      </c>
      <c r="I9571">
        <v>0</v>
      </c>
    </row>
    <row r="9572" spans="1:9" hidden="1" x14ac:dyDescent="0.3">
      <c r="A9572" s="1" t="s">
        <v>215</v>
      </c>
      <c r="B9572" s="1" t="s">
        <v>244</v>
      </c>
      <c r="C9572">
        <v>37.809899999999999</v>
      </c>
      <c r="D9572">
        <v>101.0583</v>
      </c>
      <c r="E9572" s="1" t="s">
        <v>6</v>
      </c>
      <c r="F9572" t="s">
        <v>19200</v>
      </c>
      <c r="G9572">
        <v>0</v>
      </c>
      <c r="H9572">
        <v>2</v>
      </c>
      <c r="I9572">
        <v>0</v>
      </c>
    </row>
    <row r="9573" spans="1:9" hidden="1" x14ac:dyDescent="0.3">
      <c r="A9573" s="1" t="s">
        <v>215</v>
      </c>
      <c r="B9573" s="1" t="s">
        <v>244</v>
      </c>
      <c r="C9573">
        <v>37.809899999999999</v>
      </c>
      <c r="D9573">
        <v>101.0583</v>
      </c>
      <c r="E9573" s="1" t="s">
        <v>7</v>
      </c>
      <c r="F9573" t="s">
        <v>19201</v>
      </c>
      <c r="G9573">
        <v>0</v>
      </c>
      <c r="H9573">
        <v>4</v>
      </c>
      <c r="I9573">
        <v>0</v>
      </c>
    </row>
    <row r="9574" spans="1:9" hidden="1" x14ac:dyDescent="0.3">
      <c r="A9574" s="1" t="s">
        <v>215</v>
      </c>
      <c r="B9574" s="1" t="s">
        <v>244</v>
      </c>
      <c r="C9574">
        <v>37.809899999999999</v>
      </c>
      <c r="D9574">
        <v>101.0583</v>
      </c>
      <c r="E9574" s="1" t="s">
        <v>8</v>
      </c>
      <c r="F9574" t="s">
        <v>19202</v>
      </c>
      <c r="G9574">
        <v>0</v>
      </c>
      <c r="H9574">
        <v>7</v>
      </c>
      <c r="I9574">
        <v>0</v>
      </c>
    </row>
    <row r="9575" spans="1:9" hidden="1" x14ac:dyDescent="0.3">
      <c r="A9575" s="1" t="s">
        <v>215</v>
      </c>
      <c r="B9575" s="1" t="s">
        <v>244</v>
      </c>
      <c r="C9575">
        <v>37.809899999999999</v>
      </c>
      <c r="D9575">
        <v>101.0583</v>
      </c>
      <c r="E9575" s="1" t="s">
        <v>9</v>
      </c>
      <c r="F9575" t="s">
        <v>19203</v>
      </c>
      <c r="G9575">
        <v>0</v>
      </c>
      <c r="H9575">
        <v>14</v>
      </c>
      <c r="I9575">
        <v>0</v>
      </c>
    </row>
    <row r="9576" spans="1:9" hidden="1" x14ac:dyDescent="0.3">
      <c r="A9576" s="1" t="s">
        <v>215</v>
      </c>
      <c r="B9576" s="1" t="s">
        <v>244</v>
      </c>
      <c r="C9576">
        <v>37.809899999999999</v>
      </c>
      <c r="D9576">
        <v>101.0583</v>
      </c>
      <c r="E9576" s="1" t="s">
        <v>10</v>
      </c>
      <c r="F9576" t="s">
        <v>19204</v>
      </c>
      <c r="G9576">
        <v>0</v>
      </c>
      <c r="H9576">
        <v>19</v>
      </c>
      <c r="I9576">
        <v>0</v>
      </c>
    </row>
    <row r="9577" spans="1:9" hidden="1" x14ac:dyDescent="0.3">
      <c r="A9577" s="1" t="s">
        <v>215</v>
      </c>
      <c r="B9577" s="1" t="s">
        <v>244</v>
      </c>
      <c r="C9577">
        <v>37.809899999999999</v>
      </c>
      <c r="D9577">
        <v>101.0583</v>
      </c>
      <c r="E9577" s="1" t="s">
        <v>11</v>
      </c>
      <c r="F9577" t="s">
        <v>19205</v>
      </c>
      <c r="G9577">
        <v>0</v>
      </c>
      <c r="H9577">
        <v>24</v>
      </c>
      <c r="I9577">
        <v>0</v>
      </c>
    </row>
    <row r="9578" spans="1:9" hidden="1" x14ac:dyDescent="0.3">
      <c r="A9578" s="1" t="s">
        <v>215</v>
      </c>
      <c r="B9578" s="1" t="s">
        <v>244</v>
      </c>
      <c r="C9578">
        <v>37.809899999999999</v>
      </c>
      <c r="D9578">
        <v>101.0583</v>
      </c>
      <c r="E9578" s="1" t="s">
        <v>12</v>
      </c>
      <c r="F9578" t="s">
        <v>19206</v>
      </c>
      <c r="G9578">
        <v>0</v>
      </c>
      <c r="H9578">
        <v>26</v>
      </c>
      <c r="I9578">
        <v>0</v>
      </c>
    </row>
    <row r="9579" spans="1:9" hidden="1" x14ac:dyDescent="0.3">
      <c r="A9579" s="1" t="s">
        <v>215</v>
      </c>
      <c r="B9579" s="1" t="s">
        <v>244</v>
      </c>
      <c r="C9579">
        <v>37.809899999999999</v>
      </c>
      <c r="D9579">
        <v>101.0583</v>
      </c>
      <c r="E9579" s="1" t="s">
        <v>13</v>
      </c>
      <c r="F9579" t="s">
        <v>19207</v>
      </c>
      <c r="G9579">
        <v>0</v>
      </c>
      <c r="H9579">
        <v>29</v>
      </c>
      <c r="I9579">
        <v>0</v>
      </c>
    </row>
    <row r="9580" spans="1:9" hidden="1" x14ac:dyDescent="0.3">
      <c r="A9580" s="1" t="s">
        <v>215</v>
      </c>
      <c r="B9580" s="1" t="s">
        <v>244</v>
      </c>
      <c r="C9580">
        <v>37.809899999999999</v>
      </c>
      <c r="D9580">
        <v>101.0583</v>
      </c>
      <c r="E9580" s="1" t="s">
        <v>14</v>
      </c>
      <c r="F9580" t="s">
        <v>19208</v>
      </c>
      <c r="G9580">
        <v>0</v>
      </c>
      <c r="H9580">
        <v>40</v>
      </c>
      <c r="I9580">
        <v>0</v>
      </c>
    </row>
    <row r="9581" spans="1:9" hidden="1" x14ac:dyDescent="0.3">
      <c r="A9581" s="1" t="s">
        <v>215</v>
      </c>
      <c r="B9581" s="1" t="s">
        <v>244</v>
      </c>
      <c r="C9581">
        <v>37.809899999999999</v>
      </c>
      <c r="D9581">
        <v>101.0583</v>
      </c>
      <c r="E9581" s="1" t="s">
        <v>15</v>
      </c>
      <c r="F9581" t="s">
        <v>19209</v>
      </c>
      <c r="G9581">
        <v>0</v>
      </c>
      <c r="H9581">
        <v>51</v>
      </c>
      <c r="I9581">
        <v>3</v>
      </c>
    </row>
    <row r="9582" spans="1:9" hidden="1" x14ac:dyDescent="0.3">
      <c r="A9582" s="1" t="s">
        <v>215</v>
      </c>
      <c r="B9582" s="1" t="s">
        <v>244</v>
      </c>
      <c r="C9582">
        <v>37.809899999999999</v>
      </c>
      <c r="D9582">
        <v>101.0583</v>
      </c>
      <c r="E9582" s="1" t="s">
        <v>16</v>
      </c>
      <c r="F9582" t="s">
        <v>19210</v>
      </c>
      <c r="G9582">
        <v>0</v>
      </c>
      <c r="H9582">
        <v>55</v>
      </c>
      <c r="I9582">
        <v>3</v>
      </c>
    </row>
    <row r="9583" spans="1:9" hidden="1" x14ac:dyDescent="0.3">
      <c r="A9583" s="1" t="s">
        <v>215</v>
      </c>
      <c r="B9583" s="1" t="s">
        <v>244</v>
      </c>
      <c r="C9583">
        <v>37.809899999999999</v>
      </c>
      <c r="D9583">
        <v>101.0583</v>
      </c>
      <c r="E9583" s="1" t="s">
        <v>17</v>
      </c>
      <c r="F9583" t="s">
        <v>19211</v>
      </c>
      <c r="G9583">
        <v>0</v>
      </c>
      <c r="H9583">
        <v>57</v>
      </c>
      <c r="I9583">
        <v>4</v>
      </c>
    </row>
    <row r="9584" spans="1:9" hidden="1" x14ac:dyDescent="0.3">
      <c r="A9584" s="1" t="s">
        <v>215</v>
      </c>
      <c r="B9584" s="1" t="s">
        <v>244</v>
      </c>
      <c r="C9584">
        <v>37.809899999999999</v>
      </c>
      <c r="D9584">
        <v>101.0583</v>
      </c>
      <c r="E9584" s="1" t="s">
        <v>18</v>
      </c>
      <c r="F9584" t="s">
        <v>19212</v>
      </c>
      <c r="G9584">
        <v>0</v>
      </c>
      <c r="H9584">
        <v>62</v>
      </c>
      <c r="I9584">
        <v>6</v>
      </c>
    </row>
    <row r="9585" spans="1:9" hidden="1" x14ac:dyDescent="0.3">
      <c r="A9585" s="1" t="s">
        <v>215</v>
      </c>
      <c r="B9585" s="1" t="s">
        <v>244</v>
      </c>
      <c r="C9585">
        <v>37.809899999999999</v>
      </c>
      <c r="D9585">
        <v>101.0583</v>
      </c>
      <c r="E9585" s="1" t="s">
        <v>19</v>
      </c>
      <c r="F9585" t="s">
        <v>19213</v>
      </c>
      <c r="G9585">
        <v>0</v>
      </c>
      <c r="H9585">
        <v>62</v>
      </c>
      <c r="I9585">
        <v>6</v>
      </c>
    </row>
    <row r="9586" spans="1:9" hidden="1" x14ac:dyDescent="0.3">
      <c r="A9586" s="1" t="s">
        <v>215</v>
      </c>
      <c r="B9586" s="1" t="s">
        <v>244</v>
      </c>
      <c r="C9586">
        <v>37.809899999999999</v>
      </c>
      <c r="D9586">
        <v>101.0583</v>
      </c>
      <c r="E9586" s="1" t="s">
        <v>20</v>
      </c>
      <c r="F9586" t="s">
        <v>19214</v>
      </c>
      <c r="G9586">
        <v>0</v>
      </c>
      <c r="H9586">
        <v>67</v>
      </c>
      <c r="I9586">
        <v>9</v>
      </c>
    </row>
    <row r="9587" spans="1:9" hidden="1" x14ac:dyDescent="0.3">
      <c r="A9587" s="1" t="s">
        <v>215</v>
      </c>
      <c r="B9587" s="1" t="s">
        <v>244</v>
      </c>
      <c r="C9587">
        <v>37.809899999999999</v>
      </c>
      <c r="D9587">
        <v>101.0583</v>
      </c>
      <c r="E9587" s="1" t="s">
        <v>21</v>
      </c>
      <c r="F9587" t="s">
        <v>19215</v>
      </c>
      <c r="G9587">
        <v>1</v>
      </c>
      <c r="H9587">
        <v>79</v>
      </c>
      <c r="I9587">
        <v>12</v>
      </c>
    </row>
    <row r="9588" spans="1:9" hidden="1" x14ac:dyDescent="0.3">
      <c r="A9588" s="1" t="s">
        <v>215</v>
      </c>
      <c r="B9588" s="1" t="s">
        <v>244</v>
      </c>
      <c r="C9588">
        <v>37.809899999999999</v>
      </c>
      <c r="D9588">
        <v>101.0583</v>
      </c>
      <c r="E9588" s="1" t="s">
        <v>22</v>
      </c>
      <c r="F9588" t="s">
        <v>19216</v>
      </c>
      <c r="G9588">
        <v>2</v>
      </c>
      <c r="H9588">
        <v>83</v>
      </c>
      <c r="I9588">
        <v>16</v>
      </c>
    </row>
    <row r="9589" spans="1:9" hidden="1" x14ac:dyDescent="0.3">
      <c r="A9589" s="1" t="s">
        <v>215</v>
      </c>
      <c r="B9589" s="1" t="s">
        <v>244</v>
      </c>
      <c r="C9589">
        <v>37.809899999999999</v>
      </c>
      <c r="D9589">
        <v>101.0583</v>
      </c>
      <c r="E9589" s="1" t="s">
        <v>23</v>
      </c>
      <c r="F9589" t="s">
        <v>19217</v>
      </c>
      <c r="G9589">
        <v>2</v>
      </c>
      <c r="H9589">
        <v>83</v>
      </c>
      <c r="I9589">
        <v>17</v>
      </c>
    </row>
    <row r="9590" spans="1:9" hidden="1" x14ac:dyDescent="0.3">
      <c r="A9590" s="1" t="s">
        <v>215</v>
      </c>
      <c r="B9590" s="1" t="s">
        <v>244</v>
      </c>
      <c r="C9590">
        <v>37.809899999999999</v>
      </c>
      <c r="D9590">
        <v>101.0583</v>
      </c>
      <c r="E9590" s="1" t="s">
        <v>24</v>
      </c>
      <c r="F9590" t="s">
        <v>19218</v>
      </c>
      <c r="G9590">
        <v>2</v>
      </c>
      <c r="H9590">
        <v>86</v>
      </c>
      <c r="I9590">
        <v>24</v>
      </c>
    </row>
    <row r="9591" spans="1:9" hidden="1" x14ac:dyDescent="0.3">
      <c r="A9591" s="1" t="s">
        <v>215</v>
      </c>
      <c r="B9591" s="1" t="s">
        <v>244</v>
      </c>
      <c r="C9591">
        <v>37.809899999999999</v>
      </c>
      <c r="D9591">
        <v>101.0583</v>
      </c>
      <c r="E9591" s="1" t="s">
        <v>25</v>
      </c>
      <c r="F9591" t="s">
        <v>19219</v>
      </c>
      <c r="G9591">
        <v>2</v>
      </c>
      <c r="H9591">
        <v>87</v>
      </c>
      <c r="I9591">
        <v>31</v>
      </c>
    </row>
    <row r="9592" spans="1:9" hidden="1" x14ac:dyDescent="0.3">
      <c r="A9592" s="1" t="s">
        <v>215</v>
      </c>
      <c r="B9592" s="1" t="s">
        <v>244</v>
      </c>
      <c r="C9592">
        <v>37.809899999999999</v>
      </c>
      <c r="D9592">
        <v>101.0583</v>
      </c>
      <c r="E9592" s="1" t="s">
        <v>26</v>
      </c>
      <c r="F9592" t="s">
        <v>19220</v>
      </c>
      <c r="G9592">
        <v>2</v>
      </c>
      <c r="H9592">
        <v>90</v>
      </c>
      <c r="I9592">
        <v>39</v>
      </c>
    </row>
    <row r="9593" spans="1:9" hidden="1" x14ac:dyDescent="0.3">
      <c r="A9593" s="1" t="s">
        <v>215</v>
      </c>
      <c r="B9593" s="1" t="s">
        <v>244</v>
      </c>
      <c r="C9593">
        <v>37.809899999999999</v>
      </c>
      <c r="D9593">
        <v>101.0583</v>
      </c>
      <c r="E9593" s="1" t="s">
        <v>27</v>
      </c>
      <c r="F9593" t="s">
        <v>19221</v>
      </c>
      <c r="G9593">
        <v>2</v>
      </c>
      <c r="H9593">
        <v>90</v>
      </c>
      <c r="I9593">
        <v>39</v>
      </c>
    </row>
    <row r="9594" spans="1:9" hidden="1" x14ac:dyDescent="0.3">
      <c r="A9594" s="1" t="s">
        <v>215</v>
      </c>
      <c r="B9594" s="1" t="s">
        <v>244</v>
      </c>
      <c r="C9594">
        <v>37.809899999999999</v>
      </c>
      <c r="D9594">
        <v>101.0583</v>
      </c>
      <c r="E9594" s="1" t="s">
        <v>28</v>
      </c>
      <c r="F9594" t="s">
        <v>19222</v>
      </c>
      <c r="G9594">
        <v>2</v>
      </c>
      <c r="H9594">
        <v>90</v>
      </c>
      <c r="I9594">
        <v>49</v>
      </c>
    </row>
    <row r="9595" spans="1:9" hidden="1" x14ac:dyDescent="0.3">
      <c r="A9595" s="1" t="s">
        <v>215</v>
      </c>
      <c r="B9595" s="1" t="s">
        <v>244</v>
      </c>
      <c r="C9595">
        <v>37.809899999999999</v>
      </c>
      <c r="D9595">
        <v>101.0583</v>
      </c>
      <c r="E9595" s="1" t="s">
        <v>29</v>
      </c>
      <c r="F9595" t="s">
        <v>19223</v>
      </c>
      <c r="G9595">
        <v>2</v>
      </c>
      <c r="H9595">
        <v>90</v>
      </c>
      <c r="I9595">
        <v>54</v>
      </c>
    </row>
    <row r="9596" spans="1:9" hidden="1" x14ac:dyDescent="0.3">
      <c r="A9596" s="1" t="s">
        <v>215</v>
      </c>
      <c r="B9596" s="1" t="s">
        <v>244</v>
      </c>
      <c r="C9596">
        <v>37.809899999999999</v>
      </c>
      <c r="D9596">
        <v>101.0583</v>
      </c>
      <c r="E9596" s="1" t="s">
        <v>30</v>
      </c>
      <c r="F9596" t="s">
        <v>19224</v>
      </c>
      <c r="G9596">
        <v>2</v>
      </c>
      <c r="H9596">
        <v>91</v>
      </c>
      <c r="I9596">
        <v>58</v>
      </c>
    </row>
    <row r="9597" spans="1:9" hidden="1" x14ac:dyDescent="0.3">
      <c r="A9597" s="1" t="s">
        <v>215</v>
      </c>
      <c r="B9597" s="1" t="s">
        <v>244</v>
      </c>
      <c r="C9597">
        <v>37.809899999999999</v>
      </c>
      <c r="D9597">
        <v>101.0583</v>
      </c>
      <c r="E9597" s="1" t="s">
        <v>31</v>
      </c>
      <c r="F9597" t="s">
        <v>19225</v>
      </c>
      <c r="G9597">
        <v>2</v>
      </c>
      <c r="H9597">
        <v>91</v>
      </c>
      <c r="I9597">
        <v>62</v>
      </c>
    </row>
    <row r="9598" spans="1:9" hidden="1" x14ac:dyDescent="0.3">
      <c r="A9598" s="1" t="s">
        <v>215</v>
      </c>
      <c r="B9598" s="1" t="s">
        <v>244</v>
      </c>
      <c r="C9598">
        <v>37.809899999999999</v>
      </c>
      <c r="D9598">
        <v>101.0583</v>
      </c>
      <c r="E9598" s="1" t="s">
        <v>32</v>
      </c>
      <c r="F9598" t="s">
        <v>19226</v>
      </c>
      <c r="G9598">
        <v>2</v>
      </c>
      <c r="H9598">
        <v>91</v>
      </c>
      <c r="I9598">
        <v>65</v>
      </c>
    </row>
    <row r="9599" spans="1:9" hidden="1" x14ac:dyDescent="0.3">
      <c r="A9599" s="1" t="s">
        <v>215</v>
      </c>
      <c r="B9599" s="1" t="s">
        <v>244</v>
      </c>
      <c r="C9599">
        <v>37.809899999999999</v>
      </c>
      <c r="D9599">
        <v>101.0583</v>
      </c>
      <c r="E9599" s="1" t="s">
        <v>33</v>
      </c>
      <c r="F9599" t="s">
        <v>19227</v>
      </c>
      <c r="G9599">
        <v>2</v>
      </c>
      <c r="H9599">
        <v>91</v>
      </c>
      <c r="I9599">
        <v>71</v>
      </c>
    </row>
    <row r="9600" spans="1:9" hidden="1" x14ac:dyDescent="0.3">
      <c r="A9600" s="1" t="s">
        <v>215</v>
      </c>
      <c r="B9600" s="1" t="s">
        <v>244</v>
      </c>
      <c r="C9600">
        <v>37.809899999999999</v>
      </c>
      <c r="D9600">
        <v>101.0583</v>
      </c>
      <c r="E9600" s="1" t="s">
        <v>34</v>
      </c>
      <c r="F9600" t="s">
        <v>19228</v>
      </c>
      <c r="G9600">
        <v>2</v>
      </c>
      <c r="H9600">
        <v>91</v>
      </c>
      <c r="I9600">
        <v>76</v>
      </c>
    </row>
    <row r="9601" spans="1:9" hidden="1" x14ac:dyDescent="0.3">
      <c r="A9601" s="1" t="s">
        <v>215</v>
      </c>
      <c r="B9601" s="1" t="s">
        <v>244</v>
      </c>
      <c r="C9601">
        <v>37.809899999999999</v>
      </c>
      <c r="D9601">
        <v>101.0583</v>
      </c>
      <c r="E9601" s="1" t="s">
        <v>35</v>
      </c>
      <c r="F9601" t="s">
        <v>19229</v>
      </c>
      <c r="G9601">
        <v>2</v>
      </c>
      <c r="H9601">
        <v>91</v>
      </c>
      <c r="I9601">
        <v>76</v>
      </c>
    </row>
    <row r="9602" spans="1:9" hidden="1" x14ac:dyDescent="0.3">
      <c r="A9602" s="1" t="s">
        <v>215</v>
      </c>
      <c r="B9602" s="1" t="s">
        <v>244</v>
      </c>
      <c r="C9602">
        <v>37.809899999999999</v>
      </c>
      <c r="D9602">
        <v>101.0583</v>
      </c>
      <c r="E9602" s="1" t="s">
        <v>36</v>
      </c>
      <c r="F9602" t="s">
        <v>19230</v>
      </c>
      <c r="G9602">
        <v>2</v>
      </c>
      <c r="H9602">
        <v>91</v>
      </c>
      <c r="I9602">
        <v>78</v>
      </c>
    </row>
    <row r="9603" spans="1:9" hidden="1" x14ac:dyDescent="0.3">
      <c r="A9603" s="1" t="s">
        <v>215</v>
      </c>
      <c r="B9603" s="1" t="s">
        <v>244</v>
      </c>
      <c r="C9603">
        <v>37.809899999999999</v>
      </c>
      <c r="D9603">
        <v>101.0583</v>
      </c>
      <c r="E9603" s="1" t="s">
        <v>37</v>
      </c>
      <c r="F9603" t="s">
        <v>19231</v>
      </c>
      <c r="G9603">
        <v>2</v>
      </c>
      <c r="H9603">
        <v>91</v>
      </c>
      <c r="I9603">
        <v>80</v>
      </c>
    </row>
    <row r="9604" spans="1:9" hidden="1" x14ac:dyDescent="0.3">
      <c r="A9604" s="1" t="s">
        <v>215</v>
      </c>
      <c r="B9604" s="1" t="s">
        <v>244</v>
      </c>
      <c r="C9604">
        <v>37.809899999999999</v>
      </c>
      <c r="D9604">
        <v>101.0583</v>
      </c>
      <c r="E9604" s="1" t="s">
        <v>38</v>
      </c>
      <c r="F9604" t="s">
        <v>19232</v>
      </c>
      <c r="G9604">
        <v>2</v>
      </c>
      <c r="H9604">
        <v>91</v>
      </c>
      <c r="I9604">
        <v>80</v>
      </c>
    </row>
    <row r="9605" spans="1:9" hidden="1" x14ac:dyDescent="0.3">
      <c r="A9605" s="1" t="s">
        <v>215</v>
      </c>
      <c r="B9605" s="1" t="s">
        <v>244</v>
      </c>
      <c r="C9605">
        <v>37.809899999999999</v>
      </c>
      <c r="D9605">
        <v>101.0583</v>
      </c>
      <c r="E9605" s="1" t="s">
        <v>39</v>
      </c>
      <c r="F9605" t="s">
        <v>19233</v>
      </c>
      <c r="G9605">
        <v>2</v>
      </c>
      <c r="H9605">
        <v>91</v>
      </c>
      <c r="I9605">
        <v>81</v>
      </c>
    </row>
    <row r="9606" spans="1:9" hidden="1" x14ac:dyDescent="0.3">
      <c r="A9606" s="1" t="s">
        <v>215</v>
      </c>
      <c r="B9606" s="1" t="s">
        <v>244</v>
      </c>
      <c r="C9606">
        <v>37.809899999999999</v>
      </c>
      <c r="D9606">
        <v>101.0583</v>
      </c>
      <c r="E9606" s="1" t="s">
        <v>40</v>
      </c>
      <c r="F9606" t="s">
        <v>19234</v>
      </c>
      <c r="G9606">
        <v>2</v>
      </c>
      <c r="H9606">
        <v>91</v>
      </c>
      <c r="I9606">
        <v>81</v>
      </c>
    </row>
    <row r="9607" spans="1:9" hidden="1" x14ac:dyDescent="0.3">
      <c r="A9607" s="1" t="s">
        <v>215</v>
      </c>
      <c r="B9607" s="1" t="s">
        <v>244</v>
      </c>
      <c r="C9607">
        <v>37.809899999999999</v>
      </c>
      <c r="D9607">
        <v>101.0583</v>
      </c>
      <c r="E9607" s="1" t="s">
        <v>41</v>
      </c>
      <c r="F9607" t="s">
        <v>19235</v>
      </c>
      <c r="G9607">
        <v>2</v>
      </c>
      <c r="H9607">
        <v>91</v>
      </c>
      <c r="I9607">
        <v>82</v>
      </c>
    </row>
    <row r="9608" spans="1:9" hidden="1" x14ac:dyDescent="0.3">
      <c r="A9608" s="1" t="s">
        <v>215</v>
      </c>
      <c r="B9608" s="1" t="s">
        <v>244</v>
      </c>
      <c r="C9608">
        <v>37.809899999999999</v>
      </c>
      <c r="D9608">
        <v>101.0583</v>
      </c>
      <c r="E9608" s="1" t="s">
        <v>42</v>
      </c>
      <c r="F9608" t="s">
        <v>19236</v>
      </c>
      <c r="G9608">
        <v>2</v>
      </c>
      <c r="H9608">
        <v>91</v>
      </c>
      <c r="I9608">
        <v>82</v>
      </c>
    </row>
    <row r="9609" spans="1:9" hidden="1" x14ac:dyDescent="0.3">
      <c r="A9609" s="1" t="s">
        <v>215</v>
      </c>
      <c r="B9609" s="1" t="s">
        <v>244</v>
      </c>
      <c r="C9609">
        <v>37.809899999999999</v>
      </c>
      <c r="D9609">
        <v>101.0583</v>
      </c>
      <c r="E9609" s="1" t="s">
        <v>43</v>
      </c>
      <c r="F9609" t="s">
        <v>19237</v>
      </c>
      <c r="G9609">
        <v>2</v>
      </c>
      <c r="H9609">
        <v>91</v>
      </c>
      <c r="I9609">
        <v>84</v>
      </c>
    </row>
    <row r="9610" spans="1:9" hidden="1" x14ac:dyDescent="0.3">
      <c r="A9610" s="1" t="s">
        <v>215</v>
      </c>
      <c r="B9610" s="1" t="s">
        <v>244</v>
      </c>
      <c r="C9610">
        <v>37.809899999999999</v>
      </c>
      <c r="D9610">
        <v>101.0583</v>
      </c>
      <c r="E9610" s="1" t="s">
        <v>44</v>
      </c>
      <c r="F9610" t="s">
        <v>19238</v>
      </c>
      <c r="G9610">
        <v>2</v>
      </c>
      <c r="H9610">
        <v>91</v>
      </c>
      <c r="I9610">
        <v>85</v>
      </c>
    </row>
    <row r="9611" spans="1:9" hidden="1" x14ac:dyDescent="0.3">
      <c r="A9611" s="1" t="s">
        <v>215</v>
      </c>
      <c r="B9611" s="1" t="s">
        <v>244</v>
      </c>
      <c r="C9611">
        <v>37.809899999999999</v>
      </c>
      <c r="D9611">
        <v>101.0583</v>
      </c>
      <c r="E9611" s="1" t="s">
        <v>45</v>
      </c>
      <c r="F9611" t="s">
        <v>19239</v>
      </c>
      <c r="G9611">
        <v>2</v>
      </c>
      <c r="H9611">
        <v>91</v>
      </c>
      <c r="I9611">
        <v>86</v>
      </c>
    </row>
    <row r="9612" spans="1:9" hidden="1" x14ac:dyDescent="0.3">
      <c r="A9612" s="1" t="s">
        <v>215</v>
      </c>
      <c r="B9612" s="1" t="s">
        <v>244</v>
      </c>
      <c r="C9612">
        <v>37.809899999999999</v>
      </c>
      <c r="D9612">
        <v>101.0583</v>
      </c>
      <c r="E9612" s="1" t="s">
        <v>46</v>
      </c>
      <c r="F9612" t="s">
        <v>19240</v>
      </c>
      <c r="G9612">
        <v>2</v>
      </c>
      <c r="H9612">
        <v>91</v>
      </c>
      <c r="I9612">
        <v>87</v>
      </c>
    </row>
    <row r="9613" spans="1:9" hidden="1" x14ac:dyDescent="0.3">
      <c r="A9613" s="1" t="s">
        <v>215</v>
      </c>
      <c r="B9613" s="1" t="s">
        <v>244</v>
      </c>
      <c r="C9613">
        <v>37.809899999999999</v>
      </c>
      <c r="D9613">
        <v>101.0583</v>
      </c>
      <c r="E9613" s="1" t="s">
        <v>47</v>
      </c>
      <c r="F9613" t="s">
        <v>19241</v>
      </c>
      <c r="G9613">
        <v>2</v>
      </c>
      <c r="H9613">
        <v>102</v>
      </c>
      <c r="I9613">
        <v>87</v>
      </c>
    </row>
    <row r="9614" spans="1:9" hidden="1" x14ac:dyDescent="0.3">
      <c r="A9614" s="1" t="s">
        <v>215</v>
      </c>
      <c r="B9614" s="1" t="s">
        <v>244</v>
      </c>
      <c r="C9614">
        <v>37.809899999999999</v>
      </c>
      <c r="D9614">
        <v>101.0583</v>
      </c>
      <c r="E9614" s="1" t="s">
        <v>48</v>
      </c>
      <c r="F9614" t="s">
        <v>19242</v>
      </c>
      <c r="G9614">
        <v>2</v>
      </c>
      <c r="H9614">
        <v>119</v>
      </c>
      <c r="I9614">
        <v>87</v>
      </c>
    </row>
    <row r="9615" spans="1:9" hidden="1" x14ac:dyDescent="0.3">
      <c r="A9615" s="1" t="s">
        <v>215</v>
      </c>
      <c r="B9615" s="1" t="s">
        <v>244</v>
      </c>
      <c r="C9615">
        <v>37.809899999999999</v>
      </c>
      <c r="D9615">
        <v>101.0583</v>
      </c>
      <c r="E9615" s="1" t="s">
        <v>49</v>
      </c>
      <c r="F9615" t="s">
        <v>19243</v>
      </c>
      <c r="G9615">
        <v>2</v>
      </c>
      <c r="H9615">
        <v>120</v>
      </c>
      <c r="I9615">
        <v>87</v>
      </c>
    </row>
    <row r="9616" spans="1:9" hidden="1" x14ac:dyDescent="0.3">
      <c r="A9616" s="1" t="s">
        <v>215</v>
      </c>
      <c r="B9616" s="1" t="s">
        <v>244</v>
      </c>
      <c r="C9616">
        <v>37.809899999999999</v>
      </c>
      <c r="D9616">
        <v>101.0583</v>
      </c>
      <c r="E9616" s="1" t="s">
        <v>50</v>
      </c>
      <c r="F9616" t="s">
        <v>19244</v>
      </c>
      <c r="G9616">
        <v>2</v>
      </c>
      <c r="H9616">
        <v>124</v>
      </c>
      <c r="I9616">
        <v>87</v>
      </c>
    </row>
    <row r="9617" spans="1:9" hidden="1" x14ac:dyDescent="0.3">
      <c r="A9617" s="1" t="s">
        <v>215</v>
      </c>
      <c r="B9617" s="1" t="s">
        <v>244</v>
      </c>
      <c r="C9617">
        <v>37.809899999999999</v>
      </c>
      <c r="D9617">
        <v>101.0583</v>
      </c>
      <c r="E9617" s="1" t="s">
        <v>51</v>
      </c>
      <c r="F9617" t="s">
        <v>19245</v>
      </c>
      <c r="G9617">
        <v>2</v>
      </c>
      <c r="H9617">
        <v>124</v>
      </c>
      <c r="I9617">
        <v>88</v>
      </c>
    </row>
    <row r="9618" spans="1:9" hidden="1" x14ac:dyDescent="0.3">
      <c r="A9618" s="1" t="s">
        <v>215</v>
      </c>
      <c r="B9618" s="1" t="s">
        <v>244</v>
      </c>
      <c r="C9618">
        <v>37.809899999999999</v>
      </c>
      <c r="D9618">
        <v>101.0583</v>
      </c>
      <c r="E9618" s="1" t="s">
        <v>52</v>
      </c>
      <c r="F9618" t="s">
        <v>19246</v>
      </c>
      <c r="G9618">
        <v>2</v>
      </c>
      <c r="H9618">
        <v>125</v>
      </c>
      <c r="I9618">
        <v>88</v>
      </c>
    </row>
    <row r="9619" spans="1:9" hidden="1" x14ac:dyDescent="0.3">
      <c r="A9619" s="1" t="s">
        <v>215</v>
      </c>
      <c r="B9619" s="1" t="s">
        <v>244</v>
      </c>
      <c r="C9619">
        <v>37.809899999999999</v>
      </c>
      <c r="D9619">
        <v>101.0583</v>
      </c>
      <c r="E9619" s="1" t="s">
        <v>53</v>
      </c>
      <c r="F9619" t="s">
        <v>19247</v>
      </c>
      <c r="G9619">
        <v>2</v>
      </c>
      <c r="H9619">
        <v>127</v>
      </c>
      <c r="I9619">
        <v>88</v>
      </c>
    </row>
    <row r="9620" spans="1:9" hidden="1" x14ac:dyDescent="0.3">
      <c r="A9620" s="1" t="s">
        <v>215</v>
      </c>
      <c r="B9620" s="1" t="s">
        <v>244</v>
      </c>
      <c r="C9620">
        <v>37.809899999999999</v>
      </c>
      <c r="D9620">
        <v>101.0583</v>
      </c>
      <c r="E9620" s="1" t="s">
        <v>54</v>
      </c>
      <c r="F9620" t="s">
        <v>19248</v>
      </c>
      <c r="G9620">
        <v>2</v>
      </c>
      <c r="H9620">
        <v>127</v>
      </c>
      <c r="I9620">
        <v>88</v>
      </c>
    </row>
    <row r="9621" spans="1:9" hidden="1" x14ac:dyDescent="0.3">
      <c r="A9621" s="1" t="s">
        <v>215</v>
      </c>
      <c r="B9621" s="1" t="s">
        <v>244</v>
      </c>
      <c r="C9621">
        <v>37.809899999999999</v>
      </c>
      <c r="D9621">
        <v>101.0583</v>
      </c>
      <c r="E9621" s="1" t="s">
        <v>21548</v>
      </c>
      <c r="F9621" t="s">
        <v>21733</v>
      </c>
      <c r="G9621">
        <v>2</v>
      </c>
      <c r="H9621">
        <v>127</v>
      </c>
      <c r="I9621">
        <v>88</v>
      </c>
    </row>
    <row r="9622" spans="1:9" hidden="1" x14ac:dyDescent="0.3">
      <c r="A9622" s="1" t="s">
        <v>215</v>
      </c>
      <c r="B9622" s="1" t="s">
        <v>245</v>
      </c>
      <c r="C9622">
        <v>22.3</v>
      </c>
      <c r="D9622">
        <v>114.2</v>
      </c>
      <c r="E9622" s="1" t="s">
        <v>4</v>
      </c>
      <c r="F9622" t="s">
        <v>12988</v>
      </c>
      <c r="G9622">
        <v>0</v>
      </c>
      <c r="H9622">
        <v>0</v>
      </c>
      <c r="I9622">
        <v>0</v>
      </c>
    </row>
    <row r="9623" spans="1:9" hidden="1" x14ac:dyDescent="0.3">
      <c r="A9623" s="1" t="s">
        <v>215</v>
      </c>
      <c r="B9623" s="1" t="s">
        <v>245</v>
      </c>
      <c r="C9623">
        <v>22.3</v>
      </c>
      <c r="D9623">
        <v>114.2</v>
      </c>
      <c r="E9623" s="1" t="s">
        <v>5</v>
      </c>
      <c r="F9623" t="s">
        <v>19249</v>
      </c>
      <c r="G9623">
        <v>0</v>
      </c>
      <c r="H9623">
        <v>2</v>
      </c>
      <c r="I9623">
        <v>0</v>
      </c>
    </row>
    <row r="9624" spans="1:9" hidden="1" x14ac:dyDescent="0.3">
      <c r="A9624" s="1" t="s">
        <v>215</v>
      </c>
      <c r="B9624" s="1" t="s">
        <v>245</v>
      </c>
      <c r="C9624">
        <v>22.3</v>
      </c>
      <c r="D9624">
        <v>114.2</v>
      </c>
      <c r="E9624" s="1" t="s">
        <v>6</v>
      </c>
      <c r="F9624" t="s">
        <v>19250</v>
      </c>
      <c r="G9624">
        <v>0</v>
      </c>
      <c r="H9624">
        <v>2</v>
      </c>
      <c r="I9624">
        <v>0</v>
      </c>
    </row>
    <row r="9625" spans="1:9" hidden="1" x14ac:dyDescent="0.3">
      <c r="A9625" s="1" t="s">
        <v>215</v>
      </c>
      <c r="B9625" s="1" t="s">
        <v>245</v>
      </c>
      <c r="C9625">
        <v>22.3</v>
      </c>
      <c r="D9625">
        <v>114.2</v>
      </c>
      <c r="E9625" s="1" t="s">
        <v>7</v>
      </c>
      <c r="F9625" t="s">
        <v>19251</v>
      </c>
      <c r="G9625">
        <v>0</v>
      </c>
      <c r="H9625">
        <v>5</v>
      </c>
      <c r="I9625">
        <v>0</v>
      </c>
    </row>
    <row r="9626" spans="1:9" hidden="1" x14ac:dyDescent="0.3">
      <c r="A9626" s="1" t="s">
        <v>215</v>
      </c>
      <c r="B9626" s="1" t="s">
        <v>245</v>
      </c>
      <c r="C9626">
        <v>22.3</v>
      </c>
      <c r="D9626">
        <v>114.2</v>
      </c>
      <c r="E9626" s="1" t="s">
        <v>8</v>
      </c>
      <c r="F9626" t="s">
        <v>19252</v>
      </c>
      <c r="G9626">
        <v>0</v>
      </c>
      <c r="H9626">
        <v>8</v>
      </c>
      <c r="I9626">
        <v>0</v>
      </c>
    </row>
    <row r="9627" spans="1:9" hidden="1" x14ac:dyDescent="0.3">
      <c r="A9627" s="1" t="s">
        <v>215</v>
      </c>
      <c r="B9627" s="1" t="s">
        <v>245</v>
      </c>
      <c r="C9627">
        <v>22.3</v>
      </c>
      <c r="D9627">
        <v>114.2</v>
      </c>
      <c r="E9627" s="1" t="s">
        <v>9</v>
      </c>
      <c r="F9627" t="s">
        <v>19253</v>
      </c>
      <c r="G9627">
        <v>0</v>
      </c>
      <c r="H9627">
        <v>8</v>
      </c>
      <c r="I9627">
        <v>0</v>
      </c>
    </row>
    <row r="9628" spans="1:9" hidden="1" x14ac:dyDescent="0.3">
      <c r="A9628" s="1" t="s">
        <v>215</v>
      </c>
      <c r="B9628" s="1" t="s">
        <v>245</v>
      </c>
      <c r="C9628">
        <v>22.3</v>
      </c>
      <c r="D9628">
        <v>114.2</v>
      </c>
      <c r="E9628" s="1" t="s">
        <v>10</v>
      </c>
      <c r="F9628" t="s">
        <v>19254</v>
      </c>
      <c r="G9628">
        <v>0</v>
      </c>
      <c r="H9628">
        <v>8</v>
      </c>
      <c r="I9628">
        <v>0</v>
      </c>
    </row>
    <row r="9629" spans="1:9" hidden="1" x14ac:dyDescent="0.3">
      <c r="A9629" s="1" t="s">
        <v>215</v>
      </c>
      <c r="B9629" s="1" t="s">
        <v>245</v>
      </c>
      <c r="C9629">
        <v>22.3</v>
      </c>
      <c r="D9629">
        <v>114.2</v>
      </c>
      <c r="E9629" s="1" t="s">
        <v>11</v>
      </c>
      <c r="F9629" t="s">
        <v>19255</v>
      </c>
      <c r="G9629">
        <v>0</v>
      </c>
      <c r="H9629">
        <v>10</v>
      </c>
      <c r="I9629">
        <v>0</v>
      </c>
    </row>
    <row r="9630" spans="1:9" hidden="1" x14ac:dyDescent="0.3">
      <c r="A9630" s="1" t="s">
        <v>215</v>
      </c>
      <c r="B9630" s="1" t="s">
        <v>245</v>
      </c>
      <c r="C9630">
        <v>22.3</v>
      </c>
      <c r="D9630">
        <v>114.2</v>
      </c>
      <c r="E9630" s="1" t="s">
        <v>12</v>
      </c>
      <c r="F9630" t="s">
        <v>19256</v>
      </c>
      <c r="G9630">
        <v>0</v>
      </c>
      <c r="H9630">
        <v>10</v>
      </c>
      <c r="I9630">
        <v>0</v>
      </c>
    </row>
    <row r="9631" spans="1:9" hidden="1" x14ac:dyDescent="0.3">
      <c r="A9631" s="1" t="s">
        <v>215</v>
      </c>
      <c r="B9631" s="1" t="s">
        <v>245</v>
      </c>
      <c r="C9631">
        <v>22.3</v>
      </c>
      <c r="D9631">
        <v>114.2</v>
      </c>
      <c r="E9631" s="1" t="s">
        <v>13</v>
      </c>
      <c r="F9631" t="s">
        <v>19257</v>
      </c>
      <c r="G9631">
        <v>0</v>
      </c>
      <c r="H9631">
        <v>12</v>
      </c>
      <c r="I9631">
        <v>0</v>
      </c>
    </row>
    <row r="9632" spans="1:9" hidden="1" x14ac:dyDescent="0.3">
      <c r="A9632" s="1" t="s">
        <v>215</v>
      </c>
      <c r="B9632" s="1" t="s">
        <v>245</v>
      </c>
      <c r="C9632">
        <v>22.3</v>
      </c>
      <c r="D9632">
        <v>114.2</v>
      </c>
      <c r="E9632" s="1" t="s">
        <v>14</v>
      </c>
      <c r="F9632" t="s">
        <v>19258</v>
      </c>
      <c r="G9632">
        <v>0</v>
      </c>
      <c r="H9632">
        <v>13</v>
      </c>
      <c r="I9632">
        <v>0</v>
      </c>
    </row>
    <row r="9633" spans="1:9" hidden="1" x14ac:dyDescent="0.3">
      <c r="A9633" s="1" t="s">
        <v>215</v>
      </c>
      <c r="B9633" s="1" t="s">
        <v>245</v>
      </c>
      <c r="C9633">
        <v>22.3</v>
      </c>
      <c r="D9633">
        <v>114.2</v>
      </c>
      <c r="E9633" s="1" t="s">
        <v>15</v>
      </c>
      <c r="F9633" t="s">
        <v>19259</v>
      </c>
      <c r="G9633">
        <v>0</v>
      </c>
      <c r="H9633">
        <v>15</v>
      </c>
      <c r="I9633">
        <v>0</v>
      </c>
    </row>
    <row r="9634" spans="1:9" hidden="1" x14ac:dyDescent="0.3">
      <c r="A9634" s="1" t="s">
        <v>215</v>
      </c>
      <c r="B9634" s="1" t="s">
        <v>245</v>
      </c>
      <c r="C9634">
        <v>22.3</v>
      </c>
      <c r="D9634">
        <v>114.2</v>
      </c>
      <c r="E9634" s="1" t="s">
        <v>16</v>
      </c>
      <c r="F9634" t="s">
        <v>19260</v>
      </c>
      <c r="G9634">
        <v>0</v>
      </c>
      <c r="H9634">
        <v>15</v>
      </c>
      <c r="I9634">
        <v>0</v>
      </c>
    </row>
    <row r="9635" spans="1:9" hidden="1" x14ac:dyDescent="0.3">
      <c r="A9635" s="1" t="s">
        <v>215</v>
      </c>
      <c r="B9635" s="1" t="s">
        <v>245</v>
      </c>
      <c r="C9635">
        <v>22.3</v>
      </c>
      <c r="D9635">
        <v>114.2</v>
      </c>
      <c r="E9635" s="1" t="s">
        <v>17</v>
      </c>
      <c r="F9635" t="s">
        <v>19261</v>
      </c>
      <c r="G9635">
        <v>1</v>
      </c>
      <c r="H9635">
        <v>17</v>
      </c>
      <c r="I9635">
        <v>0</v>
      </c>
    </row>
    <row r="9636" spans="1:9" hidden="1" x14ac:dyDescent="0.3">
      <c r="A9636" s="1" t="s">
        <v>215</v>
      </c>
      <c r="B9636" s="1" t="s">
        <v>245</v>
      </c>
      <c r="C9636">
        <v>22.3</v>
      </c>
      <c r="D9636">
        <v>114.2</v>
      </c>
      <c r="E9636" s="1" t="s">
        <v>18</v>
      </c>
      <c r="F9636" t="s">
        <v>19262</v>
      </c>
      <c r="G9636">
        <v>1</v>
      </c>
      <c r="H9636">
        <v>21</v>
      </c>
      <c r="I9636">
        <v>0</v>
      </c>
    </row>
    <row r="9637" spans="1:9" hidden="1" x14ac:dyDescent="0.3">
      <c r="A9637" s="1" t="s">
        <v>215</v>
      </c>
      <c r="B9637" s="1" t="s">
        <v>245</v>
      </c>
      <c r="C9637">
        <v>22.3</v>
      </c>
      <c r="D9637">
        <v>114.2</v>
      </c>
      <c r="E9637" s="1" t="s">
        <v>19</v>
      </c>
      <c r="F9637" t="s">
        <v>19263</v>
      </c>
      <c r="G9637">
        <v>1</v>
      </c>
      <c r="H9637">
        <v>24</v>
      </c>
      <c r="I9637">
        <v>0</v>
      </c>
    </row>
    <row r="9638" spans="1:9" hidden="1" x14ac:dyDescent="0.3">
      <c r="A9638" s="1" t="s">
        <v>215</v>
      </c>
      <c r="B9638" s="1" t="s">
        <v>245</v>
      </c>
      <c r="C9638">
        <v>22.3</v>
      </c>
      <c r="D9638">
        <v>114.2</v>
      </c>
      <c r="E9638" s="1" t="s">
        <v>20</v>
      </c>
      <c r="F9638" t="s">
        <v>19264</v>
      </c>
      <c r="G9638">
        <v>1</v>
      </c>
      <c r="H9638">
        <v>25</v>
      </c>
      <c r="I9638">
        <v>0</v>
      </c>
    </row>
    <row r="9639" spans="1:9" hidden="1" x14ac:dyDescent="0.3">
      <c r="A9639" s="1" t="s">
        <v>215</v>
      </c>
      <c r="B9639" s="1" t="s">
        <v>245</v>
      </c>
      <c r="C9639">
        <v>22.3</v>
      </c>
      <c r="D9639">
        <v>114.2</v>
      </c>
      <c r="E9639" s="1" t="s">
        <v>21</v>
      </c>
      <c r="F9639" t="s">
        <v>19265</v>
      </c>
      <c r="G9639">
        <v>1</v>
      </c>
      <c r="H9639">
        <v>26</v>
      </c>
      <c r="I9639">
        <v>0</v>
      </c>
    </row>
    <row r="9640" spans="1:9" hidden="1" x14ac:dyDescent="0.3">
      <c r="A9640" s="1" t="s">
        <v>215</v>
      </c>
      <c r="B9640" s="1" t="s">
        <v>245</v>
      </c>
      <c r="C9640">
        <v>22.3</v>
      </c>
      <c r="D9640">
        <v>114.2</v>
      </c>
      <c r="E9640" s="1" t="s">
        <v>22</v>
      </c>
      <c r="F9640" t="s">
        <v>19266</v>
      </c>
      <c r="G9640">
        <v>1</v>
      </c>
      <c r="H9640">
        <v>29</v>
      </c>
      <c r="I9640">
        <v>0</v>
      </c>
    </row>
    <row r="9641" spans="1:9" hidden="1" x14ac:dyDescent="0.3">
      <c r="A9641" s="1" t="s">
        <v>215</v>
      </c>
      <c r="B9641" s="1" t="s">
        <v>245</v>
      </c>
      <c r="C9641">
        <v>22.3</v>
      </c>
      <c r="D9641">
        <v>114.2</v>
      </c>
      <c r="E9641" s="1" t="s">
        <v>23</v>
      </c>
      <c r="F9641" t="s">
        <v>19267</v>
      </c>
      <c r="G9641">
        <v>1</v>
      </c>
      <c r="H9641">
        <v>38</v>
      </c>
      <c r="I9641">
        <v>0</v>
      </c>
    </row>
    <row r="9642" spans="1:9" hidden="1" x14ac:dyDescent="0.3">
      <c r="A9642" s="1" t="s">
        <v>215</v>
      </c>
      <c r="B9642" s="1" t="s">
        <v>245</v>
      </c>
      <c r="C9642">
        <v>22.3</v>
      </c>
      <c r="D9642">
        <v>114.2</v>
      </c>
      <c r="E9642" s="1" t="s">
        <v>24</v>
      </c>
      <c r="F9642" t="s">
        <v>19268</v>
      </c>
      <c r="G9642">
        <v>1</v>
      </c>
      <c r="H9642">
        <v>49</v>
      </c>
      <c r="I9642">
        <v>0</v>
      </c>
    </row>
    <row r="9643" spans="1:9" hidden="1" x14ac:dyDescent="0.3">
      <c r="A9643" s="1" t="s">
        <v>215</v>
      </c>
      <c r="B9643" s="1" t="s">
        <v>245</v>
      </c>
      <c r="C9643">
        <v>22.3</v>
      </c>
      <c r="D9643">
        <v>114.2</v>
      </c>
      <c r="E9643" s="1" t="s">
        <v>25</v>
      </c>
      <c r="F9643" t="s">
        <v>19269</v>
      </c>
      <c r="G9643">
        <v>1</v>
      </c>
      <c r="H9643">
        <v>50</v>
      </c>
      <c r="I9643">
        <v>1</v>
      </c>
    </row>
    <row r="9644" spans="1:9" hidden="1" x14ac:dyDescent="0.3">
      <c r="A9644" s="1" t="s">
        <v>215</v>
      </c>
      <c r="B9644" s="1" t="s">
        <v>245</v>
      </c>
      <c r="C9644">
        <v>22.3</v>
      </c>
      <c r="D9644">
        <v>114.2</v>
      </c>
      <c r="E9644" s="1" t="s">
        <v>26</v>
      </c>
      <c r="F9644" t="s">
        <v>19270</v>
      </c>
      <c r="G9644">
        <v>1</v>
      </c>
      <c r="H9644">
        <v>53</v>
      </c>
      <c r="I9644">
        <v>1</v>
      </c>
    </row>
    <row r="9645" spans="1:9" hidden="1" x14ac:dyDescent="0.3">
      <c r="A9645" s="1" t="s">
        <v>215</v>
      </c>
      <c r="B9645" s="1" t="s">
        <v>245</v>
      </c>
      <c r="C9645">
        <v>22.3</v>
      </c>
      <c r="D9645">
        <v>114.2</v>
      </c>
      <c r="E9645" s="1" t="s">
        <v>27</v>
      </c>
      <c r="F9645" t="s">
        <v>19271</v>
      </c>
      <c r="G9645">
        <v>1</v>
      </c>
      <c r="H9645">
        <v>56</v>
      </c>
      <c r="I9645">
        <v>1</v>
      </c>
    </row>
    <row r="9646" spans="1:9" hidden="1" x14ac:dyDescent="0.3">
      <c r="A9646" s="1" t="s">
        <v>215</v>
      </c>
      <c r="B9646" s="1" t="s">
        <v>245</v>
      </c>
      <c r="C9646">
        <v>22.3</v>
      </c>
      <c r="D9646">
        <v>114.2</v>
      </c>
      <c r="E9646" s="1" t="s">
        <v>28</v>
      </c>
      <c r="F9646" t="s">
        <v>19272</v>
      </c>
      <c r="G9646">
        <v>1</v>
      </c>
      <c r="H9646">
        <v>56</v>
      </c>
      <c r="I9646">
        <v>1</v>
      </c>
    </row>
    <row r="9647" spans="1:9" hidden="1" x14ac:dyDescent="0.3">
      <c r="A9647" s="1" t="s">
        <v>215</v>
      </c>
      <c r="B9647" s="1" t="s">
        <v>245</v>
      </c>
      <c r="C9647">
        <v>22.3</v>
      </c>
      <c r="D9647">
        <v>114.2</v>
      </c>
      <c r="E9647" s="1" t="s">
        <v>29</v>
      </c>
      <c r="F9647" t="s">
        <v>19273</v>
      </c>
      <c r="G9647">
        <v>1</v>
      </c>
      <c r="H9647">
        <v>57</v>
      </c>
      <c r="I9647">
        <v>2</v>
      </c>
    </row>
    <row r="9648" spans="1:9" hidden="1" x14ac:dyDescent="0.3">
      <c r="A9648" s="1" t="s">
        <v>215</v>
      </c>
      <c r="B9648" s="1" t="s">
        <v>245</v>
      </c>
      <c r="C9648">
        <v>22.3</v>
      </c>
      <c r="D9648">
        <v>114.2</v>
      </c>
      <c r="E9648" s="1" t="s">
        <v>30</v>
      </c>
      <c r="F9648" t="s">
        <v>19274</v>
      </c>
      <c r="G9648">
        <v>1</v>
      </c>
      <c r="H9648">
        <v>60</v>
      </c>
      <c r="I9648">
        <v>2</v>
      </c>
    </row>
    <row r="9649" spans="1:9" hidden="1" x14ac:dyDescent="0.3">
      <c r="A9649" s="1" t="s">
        <v>215</v>
      </c>
      <c r="B9649" s="1" t="s">
        <v>245</v>
      </c>
      <c r="C9649">
        <v>22.3</v>
      </c>
      <c r="D9649">
        <v>114.2</v>
      </c>
      <c r="E9649" s="1" t="s">
        <v>31</v>
      </c>
      <c r="F9649" t="s">
        <v>19275</v>
      </c>
      <c r="G9649">
        <v>1</v>
      </c>
      <c r="H9649">
        <v>62</v>
      </c>
      <c r="I9649">
        <v>2</v>
      </c>
    </row>
    <row r="9650" spans="1:9" hidden="1" x14ac:dyDescent="0.3">
      <c r="A9650" s="1" t="s">
        <v>215</v>
      </c>
      <c r="B9650" s="1" t="s">
        <v>245</v>
      </c>
      <c r="C9650">
        <v>22.3</v>
      </c>
      <c r="D9650">
        <v>114.2</v>
      </c>
      <c r="E9650" s="1" t="s">
        <v>32</v>
      </c>
      <c r="F9650" t="s">
        <v>19276</v>
      </c>
      <c r="G9650">
        <v>2</v>
      </c>
      <c r="H9650">
        <v>63</v>
      </c>
      <c r="I9650">
        <v>5</v>
      </c>
    </row>
    <row r="9651" spans="1:9" hidden="1" x14ac:dyDescent="0.3">
      <c r="A9651" s="1" t="s">
        <v>215</v>
      </c>
      <c r="B9651" s="1" t="s">
        <v>245</v>
      </c>
      <c r="C9651">
        <v>22.3</v>
      </c>
      <c r="D9651">
        <v>114.2</v>
      </c>
      <c r="E9651" s="1" t="s">
        <v>33</v>
      </c>
      <c r="F9651" t="s">
        <v>19277</v>
      </c>
      <c r="G9651">
        <v>2</v>
      </c>
      <c r="H9651">
        <v>68</v>
      </c>
      <c r="I9651">
        <v>6</v>
      </c>
    </row>
    <row r="9652" spans="1:9" hidden="1" x14ac:dyDescent="0.3">
      <c r="A9652" s="1" t="s">
        <v>215</v>
      </c>
      <c r="B9652" s="1" t="s">
        <v>245</v>
      </c>
      <c r="C9652">
        <v>22.3</v>
      </c>
      <c r="D9652">
        <v>114.2</v>
      </c>
      <c r="E9652" s="1" t="s">
        <v>34</v>
      </c>
      <c r="F9652" t="s">
        <v>19278</v>
      </c>
      <c r="G9652">
        <v>2</v>
      </c>
      <c r="H9652">
        <v>68</v>
      </c>
      <c r="I9652">
        <v>5</v>
      </c>
    </row>
    <row r="9653" spans="1:9" hidden="1" x14ac:dyDescent="0.3">
      <c r="A9653" s="1" t="s">
        <v>215</v>
      </c>
      <c r="B9653" s="1" t="s">
        <v>245</v>
      </c>
      <c r="C9653">
        <v>22.3</v>
      </c>
      <c r="D9653">
        <v>114.2</v>
      </c>
      <c r="E9653" s="1" t="s">
        <v>35</v>
      </c>
      <c r="F9653" t="s">
        <v>19279</v>
      </c>
      <c r="G9653">
        <v>2</v>
      </c>
      <c r="H9653">
        <v>69</v>
      </c>
      <c r="I9653">
        <v>6</v>
      </c>
    </row>
    <row r="9654" spans="1:9" hidden="1" x14ac:dyDescent="0.3">
      <c r="A9654" s="1" t="s">
        <v>215</v>
      </c>
      <c r="B9654" s="1" t="s">
        <v>245</v>
      </c>
      <c r="C9654">
        <v>22.3</v>
      </c>
      <c r="D9654">
        <v>114.2</v>
      </c>
      <c r="E9654" s="1" t="s">
        <v>36</v>
      </c>
      <c r="F9654" t="s">
        <v>19280</v>
      </c>
      <c r="G9654">
        <v>2</v>
      </c>
      <c r="H9654">
        <v>74</v>
      </c>
      <c r="I9654">
        <v>11</v>
      </c>
    </row>
    <row r="9655" spans="1:9" hidden="1" x14ac:dyDescent="0.3">
      <c r="A9655" s="1" t="s">
        <v>215</v>
      </c>
      <c r="B9655" s="1" t="s">
        <v>245</v>
      </c>
      <c r="C9655">
        <v>22.3</v>
      </c>
      <c r="D9655">
        <v>114.2</v>
      </c>
      <c r="E9655" s="1" t="s">
        <v>37</v>
      </c>
      <c r="F9655" t="s">
        <v>19281</v>
      </c>
      <c r="G9655">
        <v>2</v>
      </c>
      <c r="H9655">
        <v>79</v>
      </c>
      <c r="I9655">
        <v>19</v>
      </c>
    </row>
    <row r="9656" spans="1:9" hidden="1" x14ac:dyDescent="0.3">
      <c r="A9656" s="1" t="s">
        <v>215</v>
      </c>
      <c r="B9656" s="1" t="s">
        <v>245</v>
      </c>
      <c r="C9656">
        <v>22.3</v>
      </c>
      <c r="D9656">
        <v>114.2</v>
      </c>
      <c r="E9656" s="1" t="s">
        <v>38</v>
      </c>
      <c r="F9656" t="s">
        <v>19282</v>
      </c>
      <c r="G9656">
        <v>2</v>
      </c>
      <c r="H9656">
        <v>84</v>
      </c>
      <c r="I9656">
        <v>19</v>
      </c>
    </row>
    <row r="9657" spans="1:9" hidden="1" x14ac:dyDescent="0.3">
      <c r="A9657" s="1" t="s">
        <v>215</v>
      </c>
      <c r="B9657" s="1" t="s">
        <v>245</v>
      </c>
      <c r="C9657">
        <v>22.3</v>
      </c>
      <c r="D9657">
        <v>114.2</v>
      </c>
      <c r="E9657" s="1" t="s">
        <v>39</v>
      </c>
      <c r="F9657" t="s">
        <v>19283</v>
      </c>
      <c r="G9657">
        <v>2</v>
      </c>
      <c r="H9657">
        <v>91</v>
      </c>
      <c r="I9657">
        <v>24</v>
      </c>
    </row>
    <row r="9658" spans="1:9" hidden="1" x14ac:dyDescent="0.3">
      <c r="A9658" s="1" t="s">
        <v>215</v>
      </c>
      <c r="B9658" s="1" t="s">
        <v>245</v>
      </c>
      <c r="C9658">
        <v>22.3</v>
      </c>
      <c r="D9658">
        <v>114.2</v>
      </c>
      <c r="E9658" s="1" t="s">
        <v>40</v>
      </c>
      <c r="F9658" t="s">
        <v>19284</v>
      </c>
      <c r="G9658">
        <v>2</v>
      </c>
      <c r="H9658">
        <v>92</v>
      </c>
      <c r="I9658">
        <v>24</v>
      </c>
    </row>
    <row r="9659" spans="1:9" hidden="1" x14ac:dyDescent="0.3">
      <c r="A9659" s="1" t="s">
        <v>215</v>
      </c>
      <c r="B9659" s="1" t="s">
        <v>245</v>
      </c>
      <c r="C9659">
        <v>22.3</v>
      </c>
      <c r="D9659">
        <v>114.2</v>
      </c>
      <c r="E9659" s="1" t="s">
        <v>41</v>
      </c>
      <c r="F9659" t="s">
        <v>19285</v>
      </c>
      <c r="G9659">
        <v>2</v>
      </c>
      <c r="H9659">
        <v>94</v>
      </c>
      <c r="I9659">
        <v>30</v>
      </c>
    </row>
    <row r="9660" spans="1:9" hidden="1" x14ac:dyDescent="0.3">
      <c r="A9660" s="1" t="s">
        <v>215</v>
      </c>
      <c r="B9660" s="1" t="s">
        <v>245</v>
      </c>
      <c r="C9660">
        <v>22.3</v>
      </c>
      <c r="D9660">
        <v>114.2</v>
      </c>
      <c r="E9660" s="1" t="s">
        <v>42</v>
      </c>
      <c r="F9660" t="s">
        <v>19286</v>
      </c>
      <c r="G9660">
        <v>2</v>
      </c>
      <c r="H9660">
        <v>95</v>
      </c>
      <c r="I9660">
        <v>33</v>
      </c>
    </row>
    <row r="9661" spans="1:9" hidden="1" x14ac:dyDescent="0.3">
      <c r="A9661" s="1" t="s">
        <v>215</v>
      </c>
      <c r="B9661" s="1" t="s">
        <v>245</v>
      </c>
      <c r="C9661">
        <v>22.3</v>
      </c>
      <c r="D9661">
        <v>114.2</v>
      </c>
      <c r="E9661" s="1" t="s">
        <v>43</v>
      </c>
      <c r="F9661" t="s">
        <v>19287</v>
      </c>
      <c r="G9661">
        <v>2</v>
      </c>
      <c r="H9661">
        <v>96</v>
      </c>
      <c r="I9661">
        <v>36</v>
      </c>
    </row>
    <row r="9662" spans="1:9" hidden="1" x14ac:dyDescent="0.3">
      <c r="A9662" s="1" t="s">
        <v>215</v>
      </c>
      <c r="B9662" s="1" t="s">
        <v>245</v>
      </c>
      <c r="C9662">
        <v>22.3</v>
      </c>
      <c r="D9662">
        <v>114.2</v>
      </c>
      <c r="E9662" s="1" t="s">
        <v>44</v>
      </c>
      <c r="F9662" t="s">
        <v>19288</v>
      </c>
      <c r="G9662">
        <v>2</v>
      </c>
      <c r="H9662">
        <v>100</v>
      </c>
      <c r="I9662">
        <v>36</v>
      </c>
    </row>
    <row r="9663" spans="1:9" hidden="1" x14ac:dyDescent="0.3">
      <c r="A9663" s="1" t="s">
        <v>215</v>
      </c>
      <c r="B9663" s="1" t="s">
        <v>245</v>
      </c>
      <c r="C9663">
        <v>22.3</v>
      </c>
      <c r="D9663">
        <v>114.2</v>
      </c>
      <c r="E9663" s="1" t="s">
        <v>45</v>
      </c>
      <c r="F9663" t="s">
        <v>19289</v>
      </c>
      <c r="G9663">
        <v>2</v>
      </c>
      <c r="H9663">
        <v>100</v>
      </c>
      <c r="I9663">
        <v>37</v>
      </c>
    </row>
    <row r="9664" spans="1:9" hidden="1" x14ac:dyDescent="0.3">
      <c r="A9664" s="1" t="s">
        <v>215</v>
      </c>
      <c r="B9664" s="1" t="s">
        <v>245</v>
      </c>
      <c r="C9664">
        <v>22.3</v>
      </c>
      <c r="D9664">
        <v>114.2</v>
      </c>
      <c r="E9664" s="1" t="s">
        <v>46</v>
      </c>
      <c r="F9664" t="s">
        <v>19290</v>
      </c>
      <c r="G9664">
        <v>2</v>
      </c>
      <c r="H9664">
        <v>105</v>
      </c>
      <c r="I9664">
        <v>37</v>
      </c>
    </row>
    <row r="9665" spans="1:9" hidden="1" x14ac:dyDescent="0.3">
      <c r="A9665" s="1" t="s">
        <v>215</v>
      </c>
      <c r="B9665" s="1" t="s">
        <v>245</v>
      </c>
      <c r="C9665">
        <v>22.3</v>
      </c>
      <c r="D9665">
        <v>114.2</v>
      </c>
      <c r="E9665" s="1" t="s">
        <v>47</v>
      </c>
      <c r="F9665" t="s">
        <v>19291</v>
      </c>
      <c r="G9665">
        <v>2</v>
      </c>
      <c r="H9665">
        <v>105</v>
      </c>
      <c r="I9665">
        <v>43</v>
      </c>
    </row>
    <row r="9666" spans="1:9" hidden="1" x14ac:dyDescent="0.3">
      <c r="A9666" s="1" t="s">
        <v>215</v>
      </c>
      <c r="B9666" s="1" t="s">
        <v>245</v>
      </c>
      <c r="C9666">
        <v>22.3</v>
      </c>
      <c r="D9666">
        <v>114.2</v>
      </c>
      <c r="E9666" s="1" t="s">
        <v>48</v>
      </c>
      <c r="F9666" t="s">
        <v>19292</v>
      </c>
      <c r="G9666">
        <v>2</v>
      </c>
      <c r="H9666">
        <v>107</v>
      </c>
      <c r="I9666">
        <v>46</v>
      </c>
    </row>
    <row r="9667" spans="1:9" hidden="1" x14ac:dyDescent="0.3">
      <c r="A9667" s="1" t="s">
        <v>215</v>
      </c>
      <c r="B9667" s="1" t="s">
        <v>245</v>
      </c>
      <c r="C9667">
        <v>22.3</v>
      </c>
      <c r="D9667">
        <v>114.2</v>
      </c>
      <c r="E9667" s="1" t="s">
        <v>49</v>
      </c>
      <c r="F9667" t="s">
        <v>19293</v>
      </c>
      <c r="G9667">
        <v>2</v>
      </c>
      <c r="H9667">
        <v>108</v>
      </c>
      <c r="I9667">
        <v>51</v>
      </c>
    </row>
    <row r="9668" spans="1:9" hidden="1" x14ac:dyDescent="0.3">
      <c r="A9668" s="1" t="s">
        <v>215</v>
      </c>
      <c r="B9668" s="1" t="s">
        <v>245</v>
      </c>
      <c r="C9668">
        <v>22.3</v>
      </c>
      <c r="D9668">
        <v>114.2</v>
      </c>
      <c r="E9668" s="1" t="s">
        <v>50</v>
      </c>
      <c r="F9668" t="s">
        <v>19294</v>
      </c>
      <c r="G9668">
        <v>3</v>
      </c>
      <c r="H9668">
        <v>114</v>
      </c>
      <c r="I9668">
        <v>58</v>
      </c>
    </row>
    <row r="9669" spans="1:9" hidden="1" x14ac:dyDescent="0.3">
      <c r="A9669" s="1" t="s">
        <v>215</v>
      </c>
      <c r="B9669" s="1" t="s">
        <v>245</v>
      </c>
      <c r="C9669">
        <v>22.3</v>
      </c>
      <c r="D9669">
        <v>114.2</v>
      </c>
      <c r="E9669" s="1" t="s">
        <v>51</v>
      </c>
      <c r="F9669" t="s">
        <v>19295</v>
      </c>
      <c r="G9669">
        <v>3</v>
      </c>
      <c r="H9669">
        <v>115</v>
      </c>
      <c r="I9669">
        <v>59</v>
      </c>
    </row>
    <row r="9670" spans="1:9" hidden="1" x14ac:dyDescent="0.3">
      <c r="A9670" s="1" t="s">
        <v>215</v>
      </c>
      <c r="B9670" s="1" t="s">
        <v>245</v>
      </c>
      <c r="C9670">
        <v>22.3</v>
      </c>
      <c r="D9670">
        <v>114.2</v>
      </c>
      <c r="E9670" s="1" t="s">
        <v>52</v>
      </c>
      <c r="F9670" t="s">
        <v>19296</v>
      </c>
      <c r="G9670">
        <v>3</v>
      </c>
      <c r="H9670">
        <v>120</v>
      </c>
      <c r="I9670">
        <v>65</v>
      </c>
    </row>
    <row r="9671" spans="1:9" hidden="1" x14ac:dyDescent="0.3">
      <c r="A9671" s="1" t="s">
        <v>215</v>
      </c>
      <c r="B9671" s="1" t="s">
        <v>245</v>
      </c>
      <c r="C9671">
        <v>22.3</v>
      </c>
      <c r="D9671">
        <v>114.2</v>
      </c>
      <c r="E9671" s="1" t="s">
        <v>53</v>
      </c>
      <c r="F9671" t="s">
        <v>19297</v>
      </c>
      <c r="G9671">
        <v>3</v>
      </c>
      <c r="H9671">
        <v>126</v>
      </c>
      <c r="I9671">
        <v>65</v>
      </c>
    </row>
    <row r="9672" spans="1:9" hidden="1" x14ac:dyDescent="0.3">
      <c r="A9672" s="1" t="s">
        <v>215</v>
      </c>
      <c r="B9672" s="1" t="s">
        <v>245</v>
      </c>
      <c r="C9672">
        <v>22.3</v>
      </c>
      <c r="D9672">
        <v>114.2</v>
      </c>
      <c r="E9672" s="1" t="s">
        <v>54</v>
      </c>
      <c r="F9672" t="s">
        <v>19298</v>
      </c>
      <c r="G9672">
        <v>3</v>
      </c>
      <c r="H9672">
        <v>129</v>
      </c>
      <c r="I9672">
        <v>67</v>
      </c>
    </row>
    <row r="9673" spans="1:9" hidden="1" x14ac:dyDescent="0.3">
      <c r="A9673" s="1" t="s">
        <v>215</v>
      </c>
      <c r="B9673" s="1" t="s">
        <v>245</v>
      </c>
      <c r="C9673">
        <v>22.3</v>
      </c>
      <c r="D9673">
        <v>114.2</v>
      </c>
      <c r="E9673" s="1" t="s">
        <v>21548</v>
      </c>
      <c r="F9673" t="s">
        <v>21734</v>
      </c>
      <c r="G9673">
        <v>4</v>
      </c>
      <c r="H9673">
        <v>134</v>
      </c>
      <c r="I9673">
        <v>77</v>
      </c>
    </row>
    <row r="9674" spans="1:9" hidden="1" x14ac:dyDescent="0.3">
      <c r="A9674" s="1" t="s">
        <v>215</v>
      </c>
      <c r="B9674" s="1" t="s">
        <v>246</v>
      </c>
      <c r="C9674">
        <v>41.2956</v>
      </c>
      <c r="D9674">
        <v>122.60850000000001</v>
      </c>
      <c r="E9674" s="1" t="s">
        <v>4</v>
      </c>
      <c r="F9674" t="s">
        <v>19299</v>
      </c>
      <c r="G9674">
        <v>0</v>
      </c>
      <c r="H9674">
        <v>2</v>
      </c>
      <c r="I9674">
        <v>0</v>
      </c>
    </row>
    <row r="9675" spans="1:9" hidden="1" x14ac:dyDescent="0.3">
      <c r="A9675" s="1" t="s">
        <v>215</v>
      </c>
      <c r="B9675" s="1" t="s">
        <v>246</v>
      </c>
      <c r="C9675">
        <v>41.2956</v>
      </c>
      <c r="D9675">
        <v>122.60850000000001</v>
      </c>
      <c r="E9675" s="1" t="s">
        <v>5</v>
      </c>
      <c r="F9675" t="s">
        <v>19300</v>
      </c>
      <c r="G9675">
        <v>0</v>
      </c>
      <c r="H9675">
        <v>3</v>
      </c>
      <c r="I9675">
        <v>0</v>
      </c>
    </row>
    <row r="9676" spans="1:9" hidden="1" x14ac:dyDescent="0.3">
      <c r="A9676" s="1" t="s">
        <v>215</v>
      </c>
      <c r="B9676" s="1" t="s">
        <v>246</v>
      </c>
      <c r="C9676">
        <v>41.2956</v>
      </c>
      <c r="D9676">
        <v>122.60850000000001</v>
      </c>
      <c r="E9676" s="1" t="s">
        <v>6</v>
      </c>
      <c r="F9676" t="s">
        <v>19301</v>
      </c>
      <c r="G9676">
        <v>0</v>
      </c>
      <c r="H9676">
        <v>4</v>
      </c>
      <c r="I9676">
        <v>0</v>
      </c>
    </row>
    <row r="9677" spans="1:9" hidden="1" x14ac:dyDescent="0.3">
      <c r="A9677" s="1" t="s">
        <v>215</v>
      </c>
      <c r="B9677" s="1" t="s">
        <v>246</v>
      </c>
      <c r="C9677">
        <v>41.2956</v>
      </c>
      <c r="D9677">
        <v>122.60850000000001</v>
      </c>
      <c r="E9677" s="1" t="s">
        <v>7</v>
      </c>
      <c r="F9677" t="s">
        <v>19302</v>
      </c>
      <c r="G9677">
        <v>0</v>
      </c>
      <c r="H9677">
        <v>17</v>
      </c>
      <c r="I9677">
        <v>0</v>
      </c>
    </row>
    <row r="9678" spans="1:9" hidden="1" x14ac:dyDescent="0.3">
      <c r="A9678" s="1" t="s">
        <v>215</v>
      </c>
      <c r="B9678" s="1" t="s">
        <v>246</v>
      </c>
      <c r="C9678">
        <v>41.2956</v>
      </c>
      <c r="D9678">
        <v>122.60850000000001</v>
      </c>
      <c r="E9678" s="1" t="s">
        <v>8</v>
      </c>
      <c r="F9678" t="s">
        <v>19303</v>
      </c>
      <c r="G9678">
        <v>0</v>
      </c>
      <c r="H9678">
        <v>21</v>
      </c>
      <c r="I9678">
        <v>0</v>
      </c>
    </row>
    <row r="9679" spans="1:9" hidden="1" x14ac:dyDescent="0.3">
      <c r="A9679" s="1" t="s">
        <v>215</v>
      </c>
      <c r="B9679" s="1" t="s">
        <v>246</v>
      </c>
      <c r="C9679">
        <v>41.2956</v>
      </c>
      <c r="D9679">
        <v>122.60850000000001</v>
      </c>
      <c r="E9679" s="1" t="s">
        <v>9</v>
      </c>
      <c r="F9679" t="s">
        <v>19304</v>
      </c>
      <c r="G9679">
        <v>0</v>
      </c>
      <c r="H9679">
        <v>27</v>
      </c>
      <c r="I9679">
        <v>0</v>
      </c>
    </row>
    <row r="9680" spans="1:9" hidden="1" x14ac:dyDescent="0.3">
      <c r="A9680" s="1" t="s">
        <v>215</v>
      </c>
      <c r="B9680" s="1" t="s">
        <v>246</v>
      </c>
      <c r="C9680">
        <v>41.2956</v>
      </c>
      <c r="D9680">
        <v>122.60850000000001</v>
      </c>
      <c r="E9680" s="1" t="s">
        <v>10</v>
      </c>
      <c r="F9680" t="s">
        <v>19305</v>
      </c>
      <c r="G9680">
        <v>0</v>
      </c>
      <c r="H9680">
        <v>34</v>
      </c>
      <c r="I9680">
        <v>0</v>
      </c>
    </row>
    <row r="9681" spans="1:9" hidden="1" x14ac:dyDescent="0.3">
      <c r="A9681" s="1" t="s">
        <v>215</v>
      </c>
      <c r="B9681" s="1" t="s">
        <v>246</v>
      </c>
      <c r="C9681">
        <v>41.2956</v>
      </c>
      <c r="D9681">
        <v>122.60850000000001</v>
      </c>
      <c r="E9681" s="1" t="s">
        <v>11</v>
      </c>
      <c r="F9681" t="s">
        <v>19306</v>
      </c>
      <c r="G9681">
        <v>0</v>
      </c>
      <c r="H9681">
        <v>39</v>
      </c>
      <c r="I9681">
        <v>1</v>
      </c>
    </row>
    <row r="9682" spans="1:9" hidden="1" x14ac:dyDescent="0.3">
      <c r="A9682" s="1" t="s">
        <v>215</v>
      </c>
      <c r="B9682" s="1" t="s">
        <v>246</v>
      </c>
      <c r="C9682">
        <v>41.2956</v>
      </c>
      <c r="D9682">
        <v>122.60850000000001</v>
      </c>
      <c r="E9682" s="1" t="s">
        <v>12</v>
      </c>
      <c r="F9682" t="s">
        <v>19307</v>
      </c>
      <c r="G9682">
        <v>0</v>
      </c>
      <c r="H9682">
        <v>41</v>
      </c>
      <c r="I9682">
        <v>1</v>
      </c>
    </row>
    <row r="9683" spans="1:9" hidden="1" x14ac:dyDescent="0.3">
      <c r="A9683" s="1" t="s">
        <v>215</v>
      </c>
      <c r="B9683" s="1" t="s">
        <v>246</v>
      </c>
      <c r="C9683">
        <v>41.2956</v>
      </c>
      <c r="D9683">
        <v>122.60850000000001</v>
      </c>
      <c r="E9683" s="1" t="s">
        <v>13</v>
      </c>
      <c r="F9683" t="s">
        <v>19308</v>
      </c>
      <c r="G9683">
        <v>0</v>
      </c>
      <c r="H9683">
        <v>48</v>
      </c>
      <c r="I9683">
        <v>1</v>
      </c>
    </row>
    <row r="9684" spans="1:9" hidden="1" x14ac:dyDescent="0.3">
      <c r="A9684" s="1" t="s">
        <v>215</v>
      </c>
      <c r="B9684" s="1" t="s">
        <v>246</v>
      </c>
      <c r="C9684">
        <v>41.2956</v>
      </c>
      <c r="D9684">
        <v>122.60850000000001</v>
      </c>
      <c r="E9684" s="1" t="s">
        <v>14</v>
      </c>
      <c r="F9684" t="s">
        <v>19309</v>
      </c>
      <c r="G9684">
        <v>0</v>
      </c>
      <c r="H9684">
        <v>64</v>
      </c>
      <c r="I9684">
        <v>1</v>
      </c>
    </row>
    <row r="9685" spans="1:9" hidden="1" x14ac:dyDescent="0.3">
      <c r="A9685" s="1" t="s">
        <v>215</v>
      </c>
      <c r="B9685" s="1" t="s">
        <v>246</v>
      </c>
      <c r="C9685">
        <v>41.2956</v>
      </c>
      <c r="D9685">
        <v>122.60850000000001</v>
      </c>
      <c r="E9685" s="1" t="s">
        <v>15</v>
      </c>
      <c r="F9685" t="s">
        <v>19310</v>
      </c>
      <c r="G9685">
        <v>0</v>
      </c>
      <c r="H9685">
        <v>70</v>
      </c>
      <c r="I9685">
        <v>1</v>
      </c>
    </row>
    <row r="9686" spans="1:9" hidden="1" x14ac:dyDescent="0.3">
      <c r="A9686" s="1" t="s">
        <v>215</v>
      </c>
      <c r="B9686" s="1" t="s">
        <v>246</v>
      </c>
      <c r="C9686">
        <v>41.2956</v>
      </c>
      <c r="D9686">
        <v>122.60850000000001</v>
      </c>
      <c r="E9686" s="1" t="s">
        <v>16</v>
      </c>
      <c r="F9686" t="s">
        <v>19311</v>
      </c>
      <c r="G9686">
        <v>0</v>
      </c>
      <c r="H9686">
        <v>74</v>
      </c>
      <c r="I9686">
        <v>1</v>
      </c>
    </row>
    <row r="9687" spans="1:9" hidden="1" x14ac:dyDescent="0.3">
      <c r="A9687" s="1" t="s">
        <v>215</v>
      </c>
      <c r="B9687" s="1" t="s">
        <v>246</v>
      </c>
      <c r="C9687">
        <v>41.2956</v>
      </c>
      <c r="D9687">
        <v>122.60850000000001</v>
      </c>
      <c r="E9687" s="1" t="s">
        <v>17</v>
      </c>
      <c r="F9687" t="s">
        <v>19312</v>
      </c>
      <c r="G9687">
        <v>0</v>
      </c>
      <c r="H9687">
        <v>81</v>
      </c>
      <c r="I9687">
        <v>2</v>
      </c>
    </row>
    <row r="9688" spans="1:9" hidden="1" x14ac:dyDescent="0.3">
      <c r="A9688" s="1" t="s">
        <v>215</v>
      </c>
      <c r="B9688" s="1" t="s">
        <v>246</v>
      </c>
      <c r="C9688">
        <v>41.2956</v>
      </c>
      <c r="D9688">
        <v>122.60850000000001</v>
      </c>
      <c r="E9688" s="1" t="s">
        <v>18</v>
      </c>
      <c r="F9688" t="s">
        <v>19313</v>
      </c>
      <c r="G9688">
        <v>0</v>
      </c>
      <c r="H9688">
        <v>89</v>
      </c>
      <c r="I9688">
        <v>4</v>
      </c>
    </row>
    <row r="9689" spans="1:9" hidden="1" x14ac:dyDescent="0.3">
      <c r="A9689" s="1" t="s">
        <v>215</v>
      </c>
      <c r="B9689" s="1" t="s">
        <v>246</v>
      </c>
      <c r="C9689">
        <v>41.2956</v>
      </c>
      <c r="D9689">
        <v>122.60850000000001</v>
      </c>
      <c r="E9689" s="1" t="s">
        <v>19</v>
      </c>
      <c r="F9689" t="s">
        <v>19314</v>
      </c>
      <c r="G9689">
        <v>0</v>
      </c>
      <c r="H9689">
        <v>94</v>
      </c>
      <c r="I9689">
        <v>5</v>
      </c>
    </row>
    <row r="9690" spans="1:9" hidden="1" x14ac:dyDescent="0.3">
      <c r="A9690" s="1" t="s">
        <v>215</v>
      </c>
      <c r="B9690" s="1" t="s">
        <v>246</v>
      </c>
      <c r="C9690">
        <v>41.2956</v>
      </c>
      <c r="D9690">
        <v>122.60850000000001</v>
      </c>
      <c r="E9690" s="1" t="s">
        <v>20</v>
      </c>
      <c r="F9690" t="s">
        <v>19315</v>
      </c>
      <c r="G9690">
        <v>0</v>
      </c>
      <c r="H9690">
        <v>99</v>
      </c>
      <c r="I9690">
        <v>7</v>
      </c>
    </row>
    <row r="9691" spans="1:9" hidden="1" x14ac:dyDescent="0.3">
      <c r="A9691" s="1" t="s">
        <v>215</v>
      </c>
      <c r="B9691" s="1" t="s">
        <v>246</v>
      </c>
      <c r="C9691">
        <v>41.2956</v>
      </c>
      <c r="D9691">
        <v>122.60850000000001</v>
      </c>
      <c r="E9691" s="1" t="s">
        <v>21</v>
      </c>
      <c r="F9691" t="s">
        <v>19316</v>
      </c>
      <c r="G9691">
        <v>0</v>
      </c>
      <c r="H9691">
        <v>105</v>
      </c>
      <c r="I9691">
        <v>8</v>
      </c>
    </row>
    <row r="9692" spans="1:9" hidden="1" x14ac:dyDescent="0.3">
      <c r="A9692" s="1" t="s">
        <v>215</v>
      </c>
      <c r="B9692" s="1" t="s">
        <v>246</v>
      </c>
      <c r="C9692">
        <v>41.2956</v>
      </c>
      <c r="D9692">
        <v>122.60850000000001</v>
      </c>
      <c r="E9692" s="1" t="s">
        <v>22</v>
      </c>
      <c r="F9692" t="s">
        <v>19317</v>
      </c>
      <c r="G9692">
        <v>0</v>
      </c>
      <c r="H9692">
        <v>107</v>
      </c>
      <c r="I9692">
        <v>12</v>
      </c>
    </row>
    <row r="9693" spans="1:9" hidden="1" x14ac:dyDescent="0.3">
      <c r="A9693" s="1" t="s">
        <v>215</v>
      </c>
      <c r="B9693" s="1" t="s">
        <v>246</v>
      </c>
      <c r="C9693">
        <v>41.2956</v>
      </c>
      <c r="D9693">
        <v>122.60850000000001</v>
      </c>
      <c r="E9693" s="1" t="s">
        <v>23</v>
      </c>
      <c r="F9693" t="s">
        <v>19318</v>
      </c>
      <c r="G9693">
        <v>0</v>
      </c>
      <c r="H9693">
        <v>108</v>
      </c>
      <c r="I9693">
        <v>13</v>
      </c>
    </row>
    <row r="9694" spans="1:9" hidden="1" x14ac:dyDescent="0.3">
      <c r="A9694" s="1" t="s">
        <v>215</v>
      </c>
      <c r="B9694" s="1" t="s">
        <v>246</v>
      </c>
      <c r="C9694">
        <v>41.2956</v>
      </c>
      <c r="D9694">
        <v>122.60850000000001</v>
      </c>
      <c r="E9694" s="1" t="s">
        <v>24</v>
      </c>
      <c r="F9694" t="s">
        <v>19319</v>
      </c>
      <c r="G9694">
        <v>0</v>
      </c>
      <c r="H9694">
        <v>111</v>
      </c>
      <c r="I9694">
        <v>19</v>
      </c>
    </row>
    <row r="9695" spans="1:9" hidden="1" x14ac:dyDescent="0.3">
      <c r="A9695" s="1" t="s">
        <v>215</v>
      </c>
      <c r="B9695" s="1" t="s">
        <v>246</v>
      </c>
      <c r="C9695">
        <v>41.2956</v>
      </c>
      <c r="D9695">
        <v>122.60850000000001</v>
      </c>
      <c r="E9695" s="1" t="s">
        <v>25</v>
      </c>
      <c r="F9695" t="s">
        <v>19320</v>
      </c>
      <c r="G9695">
        <v>1</v>
      </c>
      <c r="H9695">
        <v>116</v>
      </c>
      <c r="I9695">
        <v>20</v>
      </c>
    </row>
    <row r="9696" spans="1:9" hidden="1" x14ac:dyDescent="0.3">
      <c r="A9696" s="1" t="s">
        <v>215</v>
      </c>
      <c r="B9696" s="1" t="s">
        <v>246</v>
      </c>
      <c r="C9696">
        <v>41.2956</v>
      </c>
      <c r="D9696">
        <v>122.60850000000001</v>
      </c>
      <c r="E9696" s="1" t="s">
        <v>26</v>
      </c>
      <c r="F9696" t="s">
        <v>19321</v>
      </c>
      <c r="G9696">
        <v>1</v>
      </c>
      <c r="H9696">
        <v>117</v>
      </c>
      <c r="I9696">
        <v>22</v>
      </c>
    </row>
    <row r="9697" spans="1:9" hidden="1" x14ac:dyDescent="0.3">
      <c r="A9697" s="1" t="s">
        <v>215</v>
      </c>
      <c r="B9697" s="1" t="s">
        <v>246</v>
      </c>
      <c r="C9697">
        <v>41.2956</v>
      </c>
      <c r="D9697">
        <v>122.60850000000001</v>
      </c>
      <c r="E9697" s="1" t="s">
        <v>27</v>
      </c>
      <c r="F9697" t="s">
        <v>19322</v>
      </c>
      <c r="G9697">
        <v>1</v>
      </c>
      <c r="H9697">
        <v>119</v>
      </c>
      <c r="I9697">
        <v>29</v>
      </c>
    </row>
    <row r="9698" spans="1:9" hidden="1" x14ac:dyDescent="0.3">
      <c r="A9698" s="1" t="s">
        <v>215</v>
      </c>
      <c r="B9698" s="1" t="s">
        <v>246</v>
      </c>
      <c r="C9698">
        <v>41.2956</v>
      </c>
      <c r="D9698">
        <v>122.60850000000001</v>
      </c>
      <c r="E9698" s="1" t="s">
        <v>28</v>
      </c>
      <c r="F9698" t="s">
        <v>19323</v>
      </c>
      <c r="G9698">
        <v>1</v>
      </c>
      <c r="H9698">
        <v>119</v>
      </c>
      <c r="I9698">
        <v>31</v>
      </c>
    </row>
    <row r="9699" spans="1:9" hidden="1" x14ac:dyDescent="0.3">
      <c r="A9699" s="1" t="s">
        <v>215</v>
      </c>
      <c r="B9699" s="1" t="s">
        <v>246</v>
      </c>
      <c r="C9699">
        <v>41.2956</v>
      </c>
      <c r="D9699">
        <v>122.60850000000001</v>
      </c>
      <c r="E9699" s="1" t="s">
        <v>29</v>
      </c>
      <c r="F9699" t="s">
        <v>19324</v>
      </c>
      <c r="G9699">
        <v>1</v>
      </c>
      <c r="H9699">
        <v>121</v>
      </c>
      <c r="I9699">
        <v>40</v>
      </c>
    </row>
    <row r="9700" spans="1:9" hidden="1" x14ac:dyDescent="0.3">
      <c r="A9700" s="1" t="s">
        <v>215</v>
      </c>
      <c r="B9700" s="1" t="s">
        <v>246</v>
      </c>
      <c r="C9700">
        <v>41.2956</v>
      </c>
      <c r="D9700">
        <v>122.60850000000001</v>
      </c>
      <c r="E9700" s="1" t="s">
        <v>30</v>
      </c>
      <c r="F9700" t="s">
        <v>19325</v>
      </c>
      <c r="G9700">
        <v>1</v>
      </c>
      <c r="H9700">
        <v>121</v>
      </c>
      <c r="I9700">
        <v>43</v>
      </c>
    </row>
    <row r="9701" spans="1:9" hidden="1" x14ac:dyDescent="0.3">
      <c r="A9701" s="1" t="s">
        <v>215</v>
      </c>
      <c r="B9701" s="1" t="s">
        <v>246</v>
      </c>
      <c r="C9701">
        <v>41.2956</v>
      </c>
      <c r="D9701">
        <v>122.60850000000001</v>
      </c>
      <c r="E9701" s="1" t="s">
        <v>31</v>
      </c>
      <c r="F9701" t="s">
        <v>19326</v>
      </c>
      <c r="G9701">
        <v>1</v>
      </c>
      <c r="H9701">
        <v>121</v>
      </c>
      <c r="I9701">
        <v>53</v>
      </c>
    </row>
    <row r="9702" spans="1:9" hidden="1" x14ac:dyDescent="0.3">
      <c r="A9702" s="1" t="s">
        <v>215</v>
      </c>
      <c r="B9702" s="1" t="s">
        <v>246</v>
      </c>
      <c r="C9702">
        <v>41.2956</v>
      </c>
      <c r="D9702">
        <v>122.60850000000001</v>
      </c>
      <c r="E9702" s="1" t="s">
        <v>32</v>
      </c>
      <c r="F9702" t="s">
        <v>19327</v>
      </c>
      <c r="G9702">
        <v>1</v>
      </c>
      <c r="H9702">
        <v>121</v>
      </c>
      <c r="I9702">
        <v>55</v>
      </c>
    </row>
    <row r="9703" spans="1:9" hidden="1" x14ac:dyDescent="0.3">
      <c r="A9703" s="1" t="s">
        <v>215</v>
      </c>
      <c r="B9703" s="1" t="s">
        <v>246</v>
      </c>
      <c r="C9703">
        <v>41.2956</v>
      </c>
      <c r="D9703">
        <v>122.60850000000001</v>
      </c>
      <c r="E9703" s="1" t="s">
        <v>33</v>
      </c>
      <c r="F9703" t="s">
        <v>19328</v>
      </c>
      <c r="G9703">
        <v>1</v>
      </c>
      <c r="H9703">
        <v>121</v>
      </c>
      <c r="I9703">
        <v>59</v>
      </c>
    </row>
    <row r="9704" spans="1:9" hidden="1" x14ac:dyDescent="0.3">
      <c r="A9704" s="1" t="s">
        <v>215</v>
      </c>
      <c r="B9704" s="1" t="s">
        <v>246</v>
      </c>
      <c r="C9704">
        <v>41.2956</v>
      </c>
      <c r="D9704">
        <v>122.60850000000001</v>
      </c>
      <c r="E9704" s="1" t="s">
        <v>34</v>
      </c>
      <c r="F9704" t="s">
        <v>19329</v>
      </c>
      <c r="G9704">
        <v>1</v>
      </c>
      <c r="H9704">
        <v>121</v>
      </c>
      <c r="I9704">
        <v>61</v>
      </c>
    </row>
    <row r="9705" spans="1:9" hidden="1" x14ac:dyDescent="0.3">
      <c r="A9705" s="1" t="s">
        <v>215</v>
      </c>
      <c r="B9705" s="1" t="s">
        <v>246</v>
      </c>
      <c r="C9705">
        <v>41.2956</v>
      </c>
      <c r="D9705">
        <v>122.60850000000001</v>
      </c>
      <c r="E9705" s="1" t="s">
        <v>35</v>
      </c>
      <c r="F9705" t="s">
        <v>19330</v>
      </c>
      <c r="G9705">
        <v>1</v>
      </c>
      <c r="H9705">
        <v>121</v>
      </c>
      <c r="I9705">
        <v>66</v>
      </c>
    </row>
    <row r="9706" spans="1:9" hidden="1" x14ac:dyDescent="0.3">
      <c r="A9706" s="1" t="s">
        <v>215</v>
      </c>
      <c r="B9706" s="1" t="s">
        <v>246</v>
      </c>
      <c r="C9706">
        <v>41.2956</v>
      </c>
      <c r="D9706">
        <v>122.60850000000001</v>
      </c>
      <c r="E9706" s="1" t="s">
        <v>36</v>
      </c>
      <c r="F9706" t="s">
        <v>19331</v>
      </c>
      <c r="G9706">
        <v>1</v>
      </c>
      <c r="H9706">
        <v>121</v>
      </c>
      <c r="I9706">
        <v>73</v>
      </c>
    </row>
    <row r="9707" spans="1:9" hidden="1" x14ac:dyDescent="0.3">
      <c r="A9707" s="1" t="s">
        <v>215</v>
      </c>
      <c r="B9707" s="1" t="s">
        <v>246</v>
      </c>
      <c r="C9707">
        <v>41.2956</v>
      </c>
      <c r="D9707">
        <v>122.60850000000001</v>
      </c>
      <c r="E9707" s="1" t="s">
        <v>37</v>
      </c>
      <c r="F9707" t="s">
        <v>19332</v>
      </c>
      <c r="G9707">
        <v>1</v>
      </c>
      <c r="H9707">
        <v>121</v>
      </c>
      <c r="I9707">
        <v>80</v>
      </c>
    </row>
    <row r="9708" spans="1:9" hidden="1" x14ac:dyDescent="0.3">
      <c r="A9708" s="1" t="s">
        <v>215</v>
      </c>
      <c r="B9708" s="1" t="s">
        <v>246</v>
      </c>
      <c r="C9708">
        <v>41.2956</v>
      </c>
      <c r="D9708">
        <v>122.60850000000001</v>
      </c>
      <c r="E9708" s="1" t="s">
        <v>38</v>
      </c>
      <c r="F9708" t="s">
        <v>19333</v>
      </c>
      <c r="G9708">
        <v>1</v>
      </c>
      <c r="H9708">
        <v>121</v>
      </c>
      <c r="I9708">
        <v>83</v>
      </c>
    </row>
    <row r="9709" spans="1:9" hidden="1" x14ac:dyDescent="0.3">
      <c r="A9709" s="1" t="s">
        <v>215</v>
      </c>
      <c r="B9709" s="1" t="s">
        <v>246</v>
      </c>
      <c r="C9709">
        <v>41.2956</v>
      </c>
      <c r="D9709">
        <v>122.60850000000001</v>
      </c>
      <c r="E9709" s="1" t="s">
        <v>39</v>
      </c>
      <c r="F9709" t="s">
        <v>19334</v>
      </c>
      <c r="G9709">
        <v>1</v>
      </c>
      <c r="H9709">
        <v>121</v>
      </c>
      <c r="I9709">
        <v>88</v>
      </c>
    </row>
    <row r="9710" spans="1:9" hidden="1" x14ac:dyDescent="0.3">
      <c r="A9710" s="1" t="s">
        <v>215</v>
      </c>
      <c r="B9710" s="1" t="s">
        <v>246</v>
      </c>
      <c r="C9710">
        <v>41.2956</v>
      </c>
      <c r="D9710">
        <v>122.60850000000001</v>
      </c>
      <c r="E9710" s="1" t="s">
        <v>40</v>
      </c>
      <c r="F9710" t="s">
        <v>19335</v>
      </c>
      <c r="G9710">
        <v>1</v>
      </c>
      <c r="H9710">
        <v>121</v>
      </c>
      <c r="I9710">
        <v>93</v>
      </c>
    </row>
    <row r="9711" spans="1:9" hidden="1" x14ac:dyDescent="0.3">
      <c r="A9711" s="1" t="s">
        <v>215</v>
      </c>
      <c r="B9711" s="1" t="s">
        <v>246</v>
      </c>
      <c r="C9711">
        <v>41.2956</v>
      </c>
      <c r="D9711">
        <v>122.60850000000001</v>
      </c>
      <c r="E9711" s="1" t="s">
        <v>41</v>
      </c>
      <c r="F9711" t="s">
        <v>19336</v>
      </c>
      <c r="G9711">
        <v>1</v>
      </c>
      <c r="H9711">
        <v>121</v>
      </c>
      <c r="I9711">
        <v>93</v>
      </c>
    </row>
    <row r="9712" spans="1:9" hidden="1" x14ac:dyDescent="0.3">
      <c r="A9712" s="1" t="s">
        <v>215</v>
      </c>
      <c r="B9712" s="1" t="s">
        <v>246</v>
      </c>
      <c r="C9712">
        <v>41.2956</v>
      </c>
      <c r="D9712">
        <v>122.60850000000001</v>
      </c>
      <c r="E9712" s="1" t="s">
        <v>42</v>
      </c>
      <c r="F9712" t="s">
        <v>19337</v>
      </c>
      <c r="G9712">
        <v>1</v>
      </c>
      <c r="H9712">
        <v>121</v>
      </c>
      <c r="I9712">
        <v>96</v>
      </c>
    </row>
    <row r="9713" spans="1:9" hidden="1" x14ac:dyDescent="0.3">
      <c r="A9713" s="1" t="s">
        <v>215</v>
      </c>
      <c r="B9713" s="1" t="s">
        <v>246</v>
      </c>
      <c r="C9713">
        <v>41.2956</v>
      </c>
      <c r="D9713">
        <v>122.60850000000001</v>
      </c>
      <c r="E9713" s="1" t="s">
        <v>43</v>
      </c>
      <c r="F9713" t="s">
        <v>19338</v>
      </c>
      <c r="G9713">
        <v>1</v>
      </c>
      <c r="H9713">
        <v>122</v>
      </c>
      <c r="I9713">
        <v>103</v>
      </c>
    </row>
    <row r="9714" spans="1:9" hidden="1" x14ac:dyDescent="0.3">
      <c r="A9714" s="1" t="s">
        <v>215</v>
      </c>
      <c r="B9714" s="1" t="s">
        <v>246</v>
      </c>
      <c r="C9714">
        <v>41.2956</v>
      </c>
      <c r="D9714">
        <v>122.60850000000001</v>
      </c>
      <c r="E9714" s="1" t="s">
        <v>44</v>
      </c>
      <c r="F9714" t="s">
        <v>19339</v>
      </c>
      <c r="G9714">
        <v>1</v>
      </c>
      <c r="H9714">
        <v>122</v>
      </c>
      <c r="I9714">
        <v>103</v>
      </c>
    </row>
    <row r="9715" spans="1:9" hidden="1" x14ac:dyDescent="0.3">
      <c r="A9715" s="1" t="s">
        <v>215</v>
      </c>
      <c r="B9715" s="1" t="s">
        <v>246</v>
      </c>
      <c r="C9715">
        <v>41.2956</v>
      </c>
      <c r="D9715">
        <v>122.60850000000001</v>
      </c>
      <c r="E9715" s="1" t="s">
        <v>45</v>
      </c>
      <c r="F9715" t="s">
        <v>19340</v>
      </c>
      <c r="G9715">
        <v>1</v>
      </c>
      <c r="H9715">
        <v>125</v>
      </c>
      <c r="I9715">
        <v>106</v>
      </c>
    </row>
    <row r="9716" spans="1:9" hidden="1" x14ac:dyDescent="0.3">
      <c r="A9716" s="1" t="s">
        <v>215</v>
      </c>
      <c r="B9716" s="1" t="s">
        <v>246</v>
      </c>
      <c r="C9716">
        <v>41.2956</v>
      </c>
      <c r="D9716">
        <v>122.60850000000001</v>
      </c>
      <c r="E9716" s="1" t="s">
        <v>46</v>
      </c>
      <c r="F9716" t="s">
        <v>19341</v>
      </c>
      <c r="G9716">
        <v>1</v>
      </c>
      <c r="H9716">
        <v>125</v>
      </c>
      <c r="I9716">
        <v>106</v>
      </c>
    </row>
    <row r="9717" spans="1:9" hidden="1" x14ac:dyDescent="0.3">
      <c r="A9717" s="1" t="s">
        <v>215</v>
      </c>
      <c r="B9717" s="1" t="s">
        <v>246</v>
      </c>
      <c r="C9717">
        <v>41.2956</v>
      </c>
      <c r="D9717">
        <v>122.60850000000001</v>
      </c>
      <c r="E9717" s="1" t="s">
        <v>47</v>
      </c>
      <c r="F9717" t="s">
        <v>19342</v>
      </c>
      <c r="G9717">
        <v>1</v>
      </c>
      <c r="H9717">
        <v>125</v>
      </c>
      <c r="I9717">
        <v>106</v>
      </c>
    </row>
    <row r="9718" spans="1:9" hidden="1" x14ac:dyDescent="0.3">
      <c r="A9718" s="1" t="s">
        <v>215</v>
      </c>
      <c r="B9718" s="1" t="s">
        <v>246</v>
      </c>
      <c r="C9718">
        <v>41.2956</v>
      </c>
      <c r="D9718">
        <v>122.60850000000001</v>
      </c>
      <c r="E9718" s="1" t="s">
        <v>48</v>
      </c>
      <c r="F9718" t="s">
        <v>19343</v>
      </c>
      <c r="G9718">
        <v>1</v>
      </c>
      <c r="H9718">
        <v>125</v>
      </c>
      <c r="I9718">
        <v>106</v>
      </c>
    </row>
    <row r="9719" spans="1:9" hidden="1" x14ac:dyDescent="0.3">
      <c r="A9719" s="1" t="s">
        <v>215</v>
      </c>
      <c r="B9719" s="1" t="s">
        <v>246</v>
      </c>
      <c r="C9719">
        <v>41.2956</v>
      </c>
      <c r="D9719">
        <v>122.60850000000001</v>
      </c>
      <c r="E9719" s="1" t="s">
        <v>49</v>
      </c>
      <c r="F9719" t="s">
        <v>19344</v>
      </c>
      <c r="G9719">
        <v>1</v>
      </c>
      <c r="H9719">
        <v>125</v>
      </c>
      <c r="I9719">
        <v>107</v>
      </c>
    </row>
    <row r="9720" spans="1:9" hidden="1" x14ac:dyDescent="0.3">
      <c r="A9720" s="1" t="s">
        <v>215</v>
      </c>
      <c r="B9720" s="1" t="s">
        <v>246</v>
      </c>
      <c r="C9720">
        <v>41.2956</v>
      </c>
      <c r="D9720">
        <v>122.60850000000001</v>
      </c>
      <c r="E9720" s="1" t="s">
        <v>50</v>
      </c>
      <c r="F9720" t="s">
        <v>19345</v>
      </c>
      <c r="G9720">
        <v>1</v>
      </c>
      <c r="H9720">
        <v>125</v>
      </c>
      <c r="I9720">
        <v>109</v>
      </c>
    </row>
    <row r="9721" spans="1:9" hidden="1" x14ac:dyDescent="0.3">
      <c r="A9721" s="1" t="s">
        <v>215</v>
      </c>
      <c r="B9721" s="1" t="s">
        <v>246</v>
      </c>
      <c r="C9721">
        <v>41.2956</v>
      </c>
      <c r="D9721">
        <v>122.60850000000001</v>
      </c>
      <c r="E9721" s="1" t="s">
        <v>51</v>
      </c>
      <c r="F9721" t="s">
        <v>19346</v>
      </c>
      <c r="G9721">
        <v>1</v>
      </c>
      <c r="H9721">
        <v>125</v>
      </c>
      <c r="I9721">
        <v>109</v>
      </c>
    </row>
    <row r="9722" spans="1:9" hidden="1" x14ac:dyDescent="0.3">
      <c r="A9722" s="1" t="s">
        <v>215</v>
      </c>
      <c r="B9722" s="1" t="s">
        <v>246</v>
      </c>
      <c r="C9722">
        <v>41.2956</v>
      </c>
      <c r="D9722">
        <v>122.60850000000001</v>
      </c>
      <c r="E9722" s="1" t="s">
        <v>52</v>
      </c>
      <c r="F9722" t="s">
        <v>19347</v>
      </c>
      <c r="G9722">
        <v>1</v>
      </c>
      <c r="H9722">
        <v>125</v>
      </c>
      <c r="I9722">
        <v>111</v>
      </c>
    </row>
    <row r="9723" spans="1:9" hidden="1" x14ac:dyDescent="0.3">
      <c r="A9723" s="1" t="s">
        <v>215</v>
      </c>
      <c r="B9723" s="1" t="s">
        <v>246</v>
      </c>
      <c r="C9723">
        <v>41.2956</v>
      </c>
      <c r="D9723">
        <v>122.60850000000001</v>
      </c>
      <c r="E9723" s="1" t="s">
        <v>53</v>
      </c>
      <c r="F9723" t="s">
        <v>19348</v>
      </c>
      <c r="G9723">
        <v>1</v>
      </c>
      <c r="H9723">
        <v>125</v>
      </c>
      <c r="I9723">
        <v>111</v>
      </c>
    </row>
    <row r="9724" spans="1:9" hidden="1" x14ac:dyDescent="0.3">
      <c r="A9724" s="1" t="s">
        <v>215</v>
      </c>
      <c r="B9724" s="1" t="s">
        <v>246</v>
      </c>
      <c r="C9724">
        <v>41.2956</v>
      </c>
      <c r="D9724">
        <v>122.60850000000001</v>
      </c>
      <c r="E9724" s="1" t="s">
        <v>54</v>
      </c>
      <c r="F9724" t="s">
        <v>19349</v>
      </c>
      <c r="G9724">
        <v>1</v>
      </c>
      <c r="H9724">
        <v>125</v>
      </c>
      <c r="I9724">
        <v>112</v>
      </c>
    </row>
    <row r="9725" spans="1:9" hidden="1" x14ac:dyDescent="0.3">
      <c r="A9725" s="1" t="s">
        <v>215</v>
      </c>
      <c r="B9725" s="1" t="s">
        <v>246</v>
      </c>
      <c r="C9725">
        <v>41.2956</v>
      </c>
      <c r="D9725">
        <v>122.60850000000001</v>
      </c>
      <c r="E9725" s="1" t="s">
        <v>21548</v>
      </c>
      <c r="F9725" t="s">
        <v>21735</v>
      </c>
      <c r="G9725">
        <v>1</v>
      </c>
      <c r="H9725">
        <v>125</v>
      </c>
      <c r="I9725">
        <v>112</v>
      </c>
    </row>
    <row r="9726" spans="1:9" hidden="1" x14ac:dyDescent="0.3">
      <c r="A9726" s="1" t="s">
        <v>215</v>
      </c>
      <c r="B9726" s="1" t="s">
        <v>247</v>
      </c>
      <c r="C9726">
        <v>43.6661</v>
      </c>
      <c r="D9726">
        <v>126.1923</v>
      </c>
      <c r="E9726" s="1" t="s">
        <v>4</v>
      </c>
      <c r="F9726" t="s">
        <v>12989</v>
      </c>
      <c r="G9726">
        <v>0</v>
      </c>
      <c r="H9726">
        <v>0</v>
      </c>
      <c r="I9726">
        <v>0</v>
      </c>
    </row>
    <row r="9727" spans="1:9" hidden="1" x14ac:dyDescent="0.3">
      <c r="A9727" s="1" t="s">
        <v>215</v>
      </c>
      <c r="B9727" s="1" t="s">
        <v>247</v>
      </c>
      <c r="C9727">
        <v>43.6661</v>
      </c>
      <c r="D9727">
        <v>126.1923</v>
      </c>
      <c r="E9727" s="1" t="s">
        <v>5</v>
      </c>
      <c r="F9727" t="s">
        <v>19350</v>
      </c>
      <c r="G9727">
        <v>0</v>
      </c>
      <c r="H9727">
        <v>1</v>
      </c>
      <c r="I9727">
        <v>0</v>
      </c>
    </row>
    <row r="9728" spans="1:9" hidden="1" x14ac:dyDescent="0.3">
      <c r="A9728" s="1" t="s">
        <v>215</v>
      </c>
      <c r="B9728" s="1" t="s">
        <v>247</v>
      </c>
      <c r="C9728">
        <v>43.6661</v>
      </c>
      <c r="D9728">
        <v>126.1923</v>
      </c>
      <c r="E9728" s="1" t="s">
        <v>6</v>
      </c>
      <c r="F9728" t="s">
        <v>19351</v>
      </c>
      <c r="G9728">
        <v>0</v>
      </c>
      <c r="H9728">
        <v>3</v>
      </c>
      <c r="I9728">
        <v>0</v>
      </c>
    </row>
    <row r="9729" spans="1:9" hidden="1" x14ac:dyDescent="0.3">
      <c r="A9729" s="1" t="s">
        <v>215</v>
      </c>
      <c r="B9729" s="1" t="s">
        <v>247</v>
      </c>
      <c r="C9729">
        <v>43.6661</v>
      </c>
      <c r="D9729">
        <v>126.1923</v>
      </c>
      <c r="E9729" s="1" t="s">
        <v>7</v>
      </c>
      <c r="F9729" t="s">
        <v>19352</v>
      </c>
      <c r="G9729">
        <v>0</v>
      </c>
      <c r="H9729">
        <v>4</v>
      </c>
      <c r="I9729">
        <v>0</v>
      </c>
    </row>
    <row r="9730" spans="1:9" hidden="1" x14ac:dyDescent="0.3">
      <c r="A9730" s="1" t="s">
        <v>215</v>
      </c>
      <c r="B9730" s="1" t="s">
        <v>247</v>
      </c>
      <c r="C9730">
        <v>43.6661</v>
      </c>
      <c r="D9730">
        <v>126.1923</v>
      </c>
      <c r="E9730" s="1" t="s">
        <v>8</v>
      </c>
      <c r="F9730" t="s">
        <v>19353</v>
      </c>
      <c r="G9730">
        <v>0</v>
      </c>
      <c r="H9730">
        <v>4</v>
      </c>
      <c r="I9730">
        <v>0</v>
      </c>
    </row>
    <row r="9731" spans="1:9" hidden="1" x14ac:dyDescent="0.3">
      <c r="A9731" s="1" t="s">
        <v>215</v>
      </c>
      <c r="B9731" s="1" t="s">
        <v>247</v>
      </c>
      <c r="C9731">
        <v>43.6661</v>
      </c>
      <c r="D9731">
        <v>126.1923</v>
      </c>
      <c r="E9731" s="1" t="s">
        <v>9</v>
      </c>
      <c r="F9731" t="s">
        <v>19354</v>
      </c>
      <c r="G9731">
        <v>0</v>
      </c>
      <c r="H9731">
        <v>6</v>
      </c>
      <c r="I9731">
        <v>0</v>
      </c>
    </row>
    <row r="9732" spans="1:9" hidden="1" x14ac:dyDescent="0.3">
      <c r="A9732" s="1" t="s">
        <v>215</v>
      </c>
      <c r="B9732" s="1" t="s">
        <v>247</v>
      </c>
      <c r="C9732">
        <v>43.6661</v>
      </c>
      <c r="D9732">
        <v>126.1923</v>
      </c>
      <c r="E9732" s="1" t="s">
        <v>10</v>
      </c>
      <c r="F9732" t="s">
        <v>19355</v>
      </c>
      <c r="G9732">
        <v>0</v>
      </c>
      <c r="H9732">
        <v>8</v>
      </c>
      <c r="I9732">
        <v>0</v>
      </c>
    </row>
    <row r="9733" spans="1:9" hidden="1" x14ac:dyDescent="0.3">
      <c r="A9733" s="1" t="s">
        <v>215</v>
      </c>
      <c r="B9733" s="1" t="s">
        <v>247</v>
      </c>
      <c r="C9733">
        <v>43.6661</v>
      </c>
      <c r="D9733">
        <v>126.1923</v>
      </c>
      <c r="E9733" s="1" t="s">
        <v>11</v>
      </c>
      <c r="F9733" t="s">
        <v>19356</v>
      </c>
      <c r="G9733">
        <v>0</v>
      </c>
      <c r="H9733">
        <v>9</v>
      </c>
      <c r="I9733">
        <v>0</v>
      </c>
    </row>
    <row r="9734" spans="1:9" hidden="1" x14ac:dyDescent="0.3">
      <c r="A9734" s="1" t="s">
        <v>215</v>
      </c>
      <c r="B9734" s="1" t="s">
        <v>247</v>
      </c>
      <c r="C9734">
        <v>43.6661</v>
      </c>
      <c r="D9734">
        <v>126.1923</v>
      </c>
      <c r="E9734" s="1" t="s">
        <v>12</v>
      </c>
      <c r="F9734" t="s">
        <v>19357</v>
      </c>
      <c r="G9734">
        <v>0</v>
      </c>
      <c r="H9734">
        <v>14</v>
      </c>
      <c r="I9734">
        <v>1</v>
      </c>
    </row>
    <row r="9735" spans="1:9" hidden="1" x14ac:dyDescent="0.3">
      <c r="A9735" s="1" t="s">
        <v>215</v>
      </c>
      <c r="B9735" s="1" t="s">
        <v>247</v>
      </c>
      <c r="C9735">
        <v>43.6661</v>
      </c>
      <c r="D9735">
        <v>126.1923</v>
      </c>
      <c r="E9735" s="1" t="s">
        <v>13</v>
      </c>
      <c r="F9735" t="s">
        <v>19358</v>
      </c>
      <c r="G9735">
        <v>0</v>
      </c>
      <c r="H9735">
        <v>14</v>
      </c>
      <c r="I9735">
        <v>1</v>
      </c>
    </row>
    <row r="9736" spans="1:9" hidden="1" x14ac:dyDescent="0.3">
      <c r="A9736" s="1" t="s">
        <v>215</v>
      </c>
      <c r="B9736" s="1" t="s">
        <v>247</v>
      </c>
      <c r="C9736">
        <v>43.6661</v>
      </c>
      <c r="D9736">
        <v>126.1923</v>
      </c>
      <c r="E9736" s="1" t="s">
        <v>14</v>
      </c>
      <c r="F9736" t="s">
        <v>19359</v>
      </c>
      <c r="G9736">
        <v>0</v>
      </c>
      <c r="H9736">
        <v>17</v>
      </c>
      <c r="I9736">
        <v>1</v>
      </c>
    </row>
    <row r="9737" spans="1:9" hidden="1" x14ac:dyDescent="0.3">
      <c r="A9737" s="1" t="s">
        <v>215</v>
      </c>
      <c r="B9737" s="1" t="s">
        <v>247</v>
      </c>
      <c r="C9737">
        <v>43.6661</v>
      </c>
      <c r="D9737">
        <v>126.1923</v>
      </c>
      <c r="E9737" s="1" t="s">
        <v>15</v>
      </c>
      <c r="F9737" t="s">
        <v>19360</v>
      </c>
      <c r="G9737">
        <v>0</v>
      </c>
      <c r="H9737">
        <v>23</v>
      </c>
      <c r="I9737">
        <v>1</v>
      </c>
    </row>
    <row r="9738" spans="1:9" hidden="1" x14ac:dyDescent="0.3">
      <c r="A9738" s="1" t="s">
        <v>215</v>
      </c>
      <c r="B9738" s="1" t="s">
        <v>247</v>
      </c>
      <c r="C9738">
        <v>43.6661</v>
      </c>
      <c r="D9738">
        <v>126.1923</v>
      </c>
      <c r="E9738" s="1" t="s">
        <v>16</v>
      </c>
      <c r="F9738" t="s">
        <v>19361</v>
      </c>
      <c r="G9738">
        <v>0</v>
      </c>
      <c r="H9738">
        <v>31</v>
      </c>
      <c r="I9738">
        <v>1</v>
      </c>
    </row>
    <row r="9739" spans="1:9" hidden="1" x14ac:dyDescent="0.3">
      <c r="A9739" s="1" t="s">
        <v>215</v>
      </c>
      <c r="B9739" s="1" t="s">
        <v>247</v>
      </c>
      <c r="C9739">
        <v>43.6661</v>
      </c>
      <c r="D9739">
        <v>126.1923</v>
      </c>
      <c r="E9739" s="1" t="s">
        <v>17</v>
      </c>
      <c r="F9739" t="s">
        <v>19362</v>
      </c>
      <c r="G9739">
        <v>0</v>
      </c>
      <c r="H9739">
        <v>42</v>
      </c>
      <c r="I9739">
        <v>1</v>
      </c>
    </row>
    <row r="9740" spans="1:9" hidden="1" x14ac:dyDescent="0.3">
      <c r="A9740" s="1" t="s">
        <v>215</v>
      </c>
      <c r="B9740" s="1" t="s">
        <v>247</v>
      </c>
      <c r="C9740">
        <v>43.6661</v>
      </c>
      <c r="D9740">
        <v>126.1923</v>
      </c>
      <c r="E9740" s="1" t="s">
        <v>18</v>
      </c>
      <c r="F9740" t="s">
        <v>19363</v>
      </c>
      <c r="G9740">
        <v>0</v>
      </c>
      <c r="H9740">
        <v>54</v>
      </c>
      <c r="I9740">
        <v>2</v>
      </c>
    </row>
    <row r="9741" spans="1:9" hidden="1" x14ac:dyDescent="0.3">
      <c r="A9741" s="1" t="s">
        <v>215</v>
      </c>
      <c r="B9741" s="1" t="s">
        <v>247</v>
      </c>
      <c r="C9741">
        <v>43.6661</v>
      </c>
      <c r="D9741">
        <v>126.1923</v>
      </c>
      <c r="E9741" s="1" t="s">
        <v>19</v>
      </c>
      <c r="F9741" t="s">
        <v>19364</v>
      </c>
      <c r="G9741">
        <v>0</v>
      </c>
      <c r="H9741">
        <v>59</v>
      </c>
      <c r="I9741">
        <v>4</v>
      </c>
    </row>
    <row r="9742" spans="1:9" hidden="1" x14ac:dyDescent="0.3">
      <c r="A9742" s="1" t="s">
        <v>215</v>
      </c>
      <c r="B9742" s="1" t="s">
        <v>247</v>
      </c>
      <c r="C9742">
        <v>43.6661</v>
      </c>
      <c r="D9742">
        <v>126.1923</v>
      </c>
      <c r="E9742" s="1" t="s">
        <v>20</v>
      </c>
      <c r="F9742" t="s">
        <v>19365</v>
      </c>
      <c r="G9742">
        <v>1</v>
      </c>
      <c r="H9742">
        <v>65</v>
      </c>
      <c r="I9742">
        <v>4</v>
      </c>
    </row>
    <row r="9743" spans="1:9" hidden="1" x14ac:dyDescent="0.3">
      <c r="A9743" s="1" t="s">
        <v>215</v>
      </c>
      <c r="B9743" s="1" t="s">
        <v>247</v>
      </c>
      <c r="C9743">
        <v>43.6661</v>
      </c>
      <c r="D9743">
        <v>126.1923</v>
      </c>
      <c r="E9743" s="1" t="s">
        <v>21</v>
      </c>
      <c r="F9743" t="s">
        <v>19366</v>
      </c>
      <c r="G9743">
        <v>1</v>
      </c>
      <c r="H9743">
        <v>69</v>
      </c>
      <c r="I9743">
        <v>4</v>
      </c>
    </row>
    <row r="9744" spans="1:9" hidden="1" x14ac:dyDescent="0.3">
      <c r="A9744" s="1" t="s">
        <v>215</v>
      </c>
      <c r="B9744" s="1" t="s">
        <v>247</v>
      </c>
      <c r="C9744">
        <v>43.6661</v>
      </c>
      <c r="D9744">
        <v>126.1923</v>
      </c>
      <c r="E9744" s="1" t="s">
        <v>22</v>
      </c>
      <c r="F9744" t="s">
        <v>19367</v>
      </c>
      <c r="G9744">
        <v>1</v>
      </c>
      <c r="H9744">
        <v>78</v>
      </c>
      <c r="I9744">
        <v>12</v>
      </c>
    </row>
    <row r="9745" spans="1:9" hidden="1" x14ac:dyDescent="0.3">
      <c r="A9745" s="1" t="s">
        <v>215</v>
      </c>
      <c r="B9745" s="1" t="s">
        <v>247</v>
      </c>
      <c r="C9745">
        <v>43.6661</v>
      </c>
      <c r="D9745">
        <v>126.1923</v>
      </c>
      <c r="E9745" s="1" t="s">
        <v>23</v>
      </c>
      <c r="F9745" t="s">
        <v>19368</v>
      </c>
      <c r="G9745">
        <v>1</v>
      </c>
      <c r="H9745">
        <v>80</v>
      </c>
      <c r="I9745">
        <v>13</v>
      </c>
    </row>
    <row r="9746" spans="1:9" hidden="1" x14ac:dyDescent="0.3">
      <c r="A9746" s="1" t="s">
        <v>215</v>
      </c>
      <c r="B9746" s="1" t="s">
        <v>247</v>
      </c>
      <c r="C9746">
        <v>43.6661</v>
      </c>
      <c r="D9746">
        <v>126.1923</v>
      </c>
      <c r="E9746" s="1" t="s">
        <v>24</v>
      </c>
      <c r="F9746" t="s">
        <v>19369</v>
      </c>
      <c r="G9746">
        <v>1</v>
      </c>
      <c r="H9746">
        <v>81</v>
      </c>
      <c r="I9746">
        <v>18</v>
      </c>
    </row>
    <row r="9747" spans="1:9" hidden="1" x14ac:dyDescent="0.3">
      <c r="A9747" s="1" t="s">
        <v>215</v>
      </c>
      <c r="B9747" s="1" t="s">
        <v>247</v>
      </c>
      <c r="C9747">
        <v>43.6661</v>
      </c>
      <c r="D9747">
        <v>126.1923</v>
      </c>
      <c r="E9747" s="1" t="s">
        <v>25</v>
      </c>
      <c r="F9747" t="s">
        <v>19370</v>
      </c>
      <c r="G9747">
        <v>1</v>
      </c>
      <c r="H9747">
        <v>83</v>
      </c>
      <c r="I9747">
        <v>22</v>
      </c>
    </row>
    <row r="9748" spans="1:9" hidden="1" x14ac:dyDescent="0.3">
      <c r="A9748" s="1" t="s">
        <v>215</v>
      </c>
      <c r="B9748" s="1" t="s">
        <v>247</v>
      </c>
      <c r="C9748">
        <v>43.6661</v>
      </c>
      <c r="D9748">
        <v>126.1923</v>
      </c>
      <c r="E9748" s="1" t="s">
        <v>26</v>
      </c>
      <c r="F9748" t="s">
        <v>19371</v>
      </c>
      <c r="G9748">
        <v>1</v>
      </c>
      <c r="H9748">
        <v>84</v>
      </c>
      <c r="I9748">
        <v>24</v>
      </c>
    </row>
    <row r="9749" spans="1:9" hidden="1" x14ac:dyDescent="0.3">
      <c r="A9749" s="1" t="s">
        <v>215</v>
      </c>
      <c r="B9749" s="1" t="s">
        <v>247</v>
      </c>
      <c r="C9749">
        <v>43.6661</v>
      </c>
      <c r="D9749">
        <v>126.1923</v>
      </c>
      <c r="E9749" s="1" t="s">
        <v>27</v>
      </c>
      <c r="F9749" t="s">
        <v>19372</v>
      </c>
      <c r="G9749">
        <v>1</v>
      </c>
      <c r="H9749">
        <v>86</v>
      </c>
      <c r="I9749">
        <v>25</v>
      </c>
    </row>
    <row r="9750" spans="1:9" hidden="1" x14ac:dyDescent="0.3">
      <c r="A9750" s="1" t="s">
        <v>215</v>
      </c>
      <c r="B9750" s="1" t="s">
        <v>247</v>
      </c>
      <c r="C9750">
        <v>43.6661</v>
      </c>
      <c r="D9750">
        <v>126.1923</v>
      </c>
      <c r="E9750" s="1" t="s">
        <v>28</v>
      </c>
      <c r="F9750" t="s">
        <v>19373</v>
      </c>
      <c r="G9750">
        <v>1</v>
      </c>
      <c r="H9750">
        <v>88</v>
      </c>
      <c r="I9750">
        <v>26</v>
      </c>
    </row>
    <row r="9751" spans="1:9" hidden="1" x14ac:dyDescent="0.3">
      <c r="A9751" s="1" t="s">
        <v>215</v>
      </c>
      <c r="B9751" s="1" t="s">
        <v>247</v>
      </c>
      <c r="C9751">
        <v>43.6661</v>
      </c>
      <c r="D9751">
        <v>126.1923</v>
      </c>
      <c r="E9751" s="1" t="s">
        <v>29</v>
      </c>
      <c r="F9751" t="s">
        <v>19374</v>
      </c>
      <c r="G9751">
        <v>1</v>
      </c>
      <c r="H9751">
        <v>89</v>
      </c>
      <c r="I9751">
        <v>30</v>
      </c>
    </row>
    <row r="9752" spans="1:9" hidden="1" x14ac:dyDescent="0.3">
      <c r="A9752" s="1" t="s">
        <v>215</v>
      </c>
      <c r="B9752" s="1" t="s">
        <v>247</v>
      </c>
      <c r="C9752">
        <v>43.6661</v>
      </c>
      <c r="D9752">
        <v>126.1923</v>
      </c>
      <c r="E9752" s="1" t="s">
        <v>30</v>
      </c>
      <c r="F9752" t="s">
        <v>19375</v>
      </c>
      <c r="G9752">
        <v>1</v>
      </c>
      <c r="H9752">
        <v>89</v>
      </c>
      <c r="I9752">
        <v>34</v>
      </c>
    </row>
    <row r="9753" spans="1:9" hidden="1" x14ac:dyDescent="0.3">
      <c r="A9753" s="1" t="s">
        <v>215</v>
      </c>
      <c r="B9753" s="1" t="s">
        <v>247</v>
      </c>
      <c r="C9753">
        <v>43.6661</v>
      </c>
      <c r="D9753">
        <v>126.1923</v>
      </c>
      <c r="E9753" s="1" t="s">
        <v>31</v>
      </c>
      <c r="F9753" t="s">
        <v>19376</v>
      </c>
      <c r="G9753">
        <v>1</v>
      </c>
      <c r="H9753">
        <v>89</v>
      </c>
      <c r="I9753">
        <v>36</v>
      </c>
    </row>
    <row r="9754" spans="1:9" hidden="1" x14ac:dyDescent="0.3">
      <c r="A9754" s="1" t="s">
        <v>215</v>
      </c>
      <c r="B9754" s="1" t="s">
        <v>247</v>
      </c>
      <c r="C9754">
        <v>43.6661</v>
      </c>
      <c r="D9754">
        <v>126.1923</v>
      </c>
      <c r="E9754" s="1" t="s">
        <v>32</v>
      </c>
      <c r="F9754" t="s">
        <v>19377</v>
      </c>
      <c r="G9754">
        <v>1</v>
      </c>
      <c r="H9754">
        <v>90</v>
      </c>
      <c r="I9754">
        <v>37</v>
      </c>
    </row>
    <row r="9755" spans="1:9" hidden="1" x14ac:dyDescent="0.3">
      <c r="A9755" s="1" t="s">
        <v>215</v>
      </c>
      <c r="B9755" s="1" t="s">
        <v>247</v>
      </c>
      <c r="C9755">
        <v>43.6661</v>
      </c>
      <c r="D9755">
        <v>126.1923</v>
      </c>
      <c r="E9755" s="1" t="s">
        <v>33</v>
      </c>
      <c r="F9755" t="s">
        <v>19378</v>
      </c>
      <c r="G9755">
        <v>1</v>
      </c>
      <c r="H9755">
        <v>91</v>
      </c>
      <c r="I9755">
        <v>43</v>
      </c>
    </row>
    <row r="9756" spans="1:9" hidden="1" x14ac:dyDescent="0.3">
      <c r="A9756" s="1" t="s">
        <v>215</v>
      </c>
      <c r="B9756" s="1" t="s">
        <v>247</v>
      </c>
      <c r="C9756">
        <v>43.6661</v>
      </c>
      <c r="D9756">
        <v>126.1923</v>
      </c>
      <c r="E9756" s="1" t="s">
        <v>34</v>
      </c>
      <c r="F9756" t="s">
        <v>19379</v>
      </c>
      <c r="G9756">
        <v>1</v>
      </c>
      <c r="H9756">
        <v>91</v>
      </c>
      <c r="I9756">
        <v>45</v>
      </c>
    </row>
    <row r="9757" spans="1:9" hidden="1" x14ac:dyDescent="0.3">
      <c r="A9757" s="1" t="s">
        <v>215</v>
      </c>
      <c r="B9757" s="1" t="s">
        <v>247</v>
      </c>
      <c r="C9757">
        <v>43.6661</v>
      </c>
      <c r="D9757">
        <v>126.1923</v>
      </c>
      <c r="E9757" s="1" t="s">
        <v>35</v>
      </c>
      <c r="F9757" t="s">
        <v>19380</v>
      </c>
      <c r="G9757">
        <v>1</v>
      </c>
      <c r="H9757">
        <v>91</v>
      </c>
      <c r="I9757">
        <v>52</v>
      </c>
    </row>
    <row r="9758" spans="1:9" hidden="1" x14ac:dyDescent="0.3">
      <c r="A9758" s="1" t="s">
        <v>215</v>
      </c>
      <c r="B9758" s="1" t="s">
        <v>247</v>
      </c>
      <c r="C9758">
        <v>43.6661</v>
      </c>
      <c r="D9758">
        <v>126.1923</v>
      </c>
      <c r="E9758" s="1" t="s">
        <v>36</v>
      </c>
      <c r="F9758" t="s">
        <v>19381</v>
      </c>
      <c r="G9758">
        <v>1</v>
      </c>
      <c r="H9758">
        <v>91</v>
      </c>
      <c r="I9758">
        <v>54</v>
      </c>
    </row>
    <row r="9759" spans="1:9" hidden="1" x14ac:dyDescent="0.3">
      <c r="A9759" s="1" t="s">
        <v>215</v>
      </c>
      <c r="B9759" s="1" t="s">
        <v>247</v>
      </c>
      <c r="C9759">
        <v>43.6661</v>
      </c>
      <c r="D9759">
        <v>126.1923</v>
      </c>
      <c r="E9759" s="1" t="s">
        <v>37</v>
      </c>
      <c r="F9759" t="s">
        <v>19382</v>
      </c>
      <c r="G9759">
        <v>1</v>
      </c>
      <c r="H9759">
        <v>93</v>
      </c>
      <c r="I9759">
        <v>60</v>
      </c>
    </row>
    <row r="9760" spans="1:9" hidden="1" x14ac:dyDescent="0.3">
      <c r="A9760" s="1" t="s">
        <v>215</v>
      </c>
      <c r="B9760" s="1" t="s">
        <v>247</v>
      </c>
      <c r="C9760">
        <v>43.6661</v>
      </c>
      <c r="D9760">
        <v>126.1923</v>
      </c>
      <c r="E9760" s="1" t="s">
        <v>38</v>
      </c>
      <c r="F9760" t="s">
        <v>19383</v>
      </c>
      <c r="G9760">
        <v>1</v>
      </c>
      <c r="H9760">
        <v>93</v>
      </c>
      <c r="I9760">
        <v>63</v>
      </c>
    </row>
    <row r="9761" spans="1:9" hidden="1" x14ac:dyDescent="0.3">
      <c r="A9761" s="1" t="s">
        <v>215</v>
      </c>
      <c r="B9761" s="1" t="s">
        <v>247</v>
      </c>
      <c r="C9761">
        <v>43.6661</v>
      </c>
      <c r="D9761">
        <v>126.1923</v>
      </c>
      <c r="E9761" s="1" t="s">
        <v>39</v>
      </c>
      <c r="F9761" t="s">
        <v>19384</v>
      </c>
      <c r="G9761">
        <v>1</v>
      </c>
      <c r="H9761">
        <v>93</v>
      </c>
      <c r="I9761">
        <v>65</v>
      </c>
    </row>
    <row r="9762" spans="1:9" hidden="1" x14ac:dyDescent="0.3">
      <c r="A9762" s="1" t="s">
        <v>215</v>
      </c>
      <c r="B9762" s="1" t="s">
        <v>247</v>
      </c>
      <c r="C9762">
        <v>43.6661</v>
      </c>
      <c r="D9762">
        <v>126.1923</v>
      </c>
      <c r="E9762" s="1" t="s">
        <v>40</v>
      </c>
      <c r="F9762" t="s">
        <v>19385</v>
      </c>
      <c r="G9762">
        <v>1</v>
      </c>
      <c r="H9762">
        <v>93</v>
      </c>
      <c r="I9762">
        <v>67</v>
      </c>
    </row>
    <row r="9763" spans="1:9" hidden="1" x14ac:dyDescent="0.3">
      <c r="A9763" s="1" t="s">
        <v>215</v>
      </c>
      <c r="B9763" s="1" t="s">
        <v>247</v>
      </c>
      <c r="C9763">
        <v>43.6661</v>
      </c>
      <c r="D9763">
        <v>126.1923</v>
      </c>
      <c r="E9763" s="1" t="s">
        <v>41</v>
      </c>
      <c r="F9763" t="s">
        <v>19386</v>
      </c>
      <c r="G9763">
        <v>1</v>
      </c>
      <c r="H9763">
        <v>93</v>
      </c>
      <c r="I9763">
        <v>73</v>
      </c>
    </row>
    <row r="9764" spans="1:9" hidden="1" x14ac:dyDescent="0.3">
      <c r="A9764" s="1" t="s">
        <v>215</v>
      </c>
      <c r="B9764" s="1" t="s">
        <v>247</v>
      </c>
      <c r="C9764">
        <v>43.6661</v>
      </c>
      <c r="D9764">
        <v>126.1923</v>
      </c>
      <c r="E9764" s="1" t="s">
        <v>42</v>
      </c>
      <c r="F9764" t="s">
        <v>19387</v>
      </c>
      <c r="G9764">
        <v>1</v>
      </c>
      <c r="H9764">
        <v>93</v>
      </c>
      <c r="I9764">
        <v>75</v>
      </c>
    </row>
    <row r="9765" spans="1:9" hidden="1" x14ac:dyDescent="0.3">
      <c r="A9765" s="1" t="s">
        <v>215</v>
      </c>
      <c r="B9765" s="1" t="s">
        <v>247</v>
      </c>
      <c r="C9765">
        <v>43.6661</v>
      </c>
      <c r="D9765">
        <v>126.1923</v>
      </c>
      <c r="E9765" s="1" t="s">
        <v>43</v>
      </c>
      <c r="F9765" t="s">
        <v>19388</v>
      </c>
      <c r="G9765">
        <v>1</v>
      </c>
      <c r="H9765">
        <v>93</v>
      </c>
      <c r="I9765">
        <v>78</v>
      </c>
    </row>
    <row r="9766" spans="1:9" hidden="1" x14ac:dyDescent="0.3">
      <c r="A9766" s="1" t="s">
        <v>215</v>
      </c>
      <c r="B9766" s="1" t="s">
        <v>247</v>
      </c>
      <c r="C9766">
        <v>43.6661</v>
      </c>
      <c r="D9766">
        <v>126.1923</v>
      </c>
      <c r="E9766" s="1" t="s">
        <v>44</v>
      </c>
      <c r="F9766" t="s">
        <v>19389</v>
      </c>
      <c r="G9766">
        <v>1</v>
      </c>
      <c r="H9766">
        <v>93</v>
      </c>
      <c r="I9766">
        <v>83</v>
      </c>
    </row>
    <row r="9767" spans="1:9" hidden="1" x14ac:dyDescent="0.3">
      <c r="A9767" s="1" t="s">
        <v>215</v>
      </c>
      <c r="B9767" s="1" t="s">
        <v>247</v>
      </c>
      <c r="C9767">
        <v>43.6661</v>
      </c>
      <c r="D9767">
        <v>126.1923</v>
      </c>
      <c r="E9767" s="1" t="s">
        <v>45</v>
      </c>
      <c r="F9767" t="s">
        <v>19390</v>
      </c>
      <c r="G9767">
        <v>1</v>
      </c>
      <c r="H9767">
        <v>93</v>
      </c>
      <c r="I9767">
        <v>83</v>
      </c>
    </row>
    <row r="9768" spans="1:9" hidden="1" x14ac:dyDescent="0.3">
      <c r="A9768" s="1" t="s">
        <v>215</v>
      </c>
      <c r="B9768" s="1" t="s">
        <v>247</v>
      </c>
      <c r="C9768">
        <v>43.6661</v>
      </c>
      <c r="D9768">
        <v>126.1923</v>
      </c>
      <c r="E9768" s="1" t="s">
        <v>46</v>
      </c>
      <c r="F9768" t="s">
        <v>19391</v>
      </c>
      <c r="G9768">
        <v>1</v>
      </c>
      <c r="H9768">
        <v>93</v>
      </c>
      <c r="I9768">
        <v>86</v>
      </c>
    </row>
    <row r="9769" spans="1:9" hidden="1" x14ac:dyDescent="0.3">
      <c r="A9769" s="1" t="s">
        <v>215</v>
      </c>
      <c r="B9769" s="1" t="s">
        <v>247</v>
      </c>
      <c r="C9769">
        <v>43.6661</v>
      </c>
      <c r="D9769">
        <v>126.1923</v>
      </c>
      <c r="E9769" s="1" t="s">
        <v>47</v>
      </c>
      <c r="F9769" t="s">
        <v>19392</v>
      </c>
      <c r="G9769">
        <v>1</v>
      </c>
      <c r="H9769">
        <v>93</v>
      </c>
      <c r="I9769">
        <v>88</v>
      </c>
    </row>
    <row r="9770" spans="1:9" hidden="1" x14ac:dyDescent="0.3">
      <c r="A9770" s="1" t="s">
        <v>215</v>
      </c>
      <c r="B9770" s="1" t="s">
        <v>247</v>
      </c>
      <c r="C9770">
        <v>43.6661</v>
      </c>
      <c r="D9770">
        <v>126.1923</v>
      </c>
      <c r="E9770" s="1" t="s">
        <v>48</v>
      </c>
      <c r="F9770" t="s">
        <v>19393</v>
      </c>
      <c r="G9770">
        <v>1</v>
      </c>
      <c r="H9770">
        <v>93</v>
      </c>
      <c r="I9770">
        <v>90</v>
      </c>
    </row>
    <row r="9771" spans="1:9" hidden="1" x14ac:dyDescent="0.3">
      <c r="A9771" s="1" t="s">
        <v>215</v>
      </c>
      <c r="B9771" s="1" t="s">
        <v>247</v>
      </c>
      <c r="C9771">
        <v>43.6661</v>
      </c>
      <c r="D9771">
        <v>126.1923</v>
      </c>
      <c r="E9771" s="1" t="s">
        <v>49</v>
      </c>
      <c r="F9771" t="s">
        <v>19394</v>
      </c>
      <c r="G9771">
        <v>1</v>
      </c>
      <c r="H9771">
        <v>93</v>
      </c>
      <c r="I9771">
        <v>90</v>
      </c>
    </row>
    <row r="9772" spans="1:9" hidden="1" x14ac:dyDescent="0.3">
      <c r="A9772" s="1" t="s">
        <v>215</v>
      </c>
      <c r="B9772" s="1" t="s">
        <v>247</v>
      </c>
      <c r="C9772">
        <v>43.6661</v>
      </c>
      <c r="D9772">
        <v>126.1923</v>
      </c>
      <c r="E9772" s="1" t="s">
        <v>50</v>
      </c>
      <c r="F9772" t="s">
        <v>19395</v>
      </c>
      <c r="G9772">
        <v>1</v>
      </c>
      <c r="H9772">
        <v>93</v>
      </c>
      <c r="I9772">
        <v>90</v>
      </c>
    </row>
    <row r="9773" spans="1:9" hidden="1" x14ac:dyDescent="0.3">
      <c r="A9773" s="1" t="s">
        <v>215</v>
      </c>
      <c r="B9773" s="1" t="s">
        <v>247</v>
      </c>
      <c r="C9773">
        <v>43.6661</v>
      </c>
      <c r="D9773">
        <v>126.1923</v>
      </c>
      <c r="E9773" s="1" t="s">
        <v>51</v>
      </c>
      <c r="F9773" t="s">
        <v>19396</v>
      </c>
      <c r="G9773">
        <v>1</v>
      </c>
      <c r="H9773">
        <v>93</v>
      </c>
      <c r="I9773">
        <v>91</v>
      </c>
    </row>
    <row r="9774" spans="1:9" hidden="1" x14ac:dyDescent="0.3">
      <c r="A9774" s="1" t="s">
        <v>215</v>
      </c>
      <c r="B9774" s="1" t="s">
        <v>247</v>
      </c>
      <c r="C9774">
        <v>43.6661</v>
      </c>
      <c r="D9774">
        <v>126.1923</v>
      </c>
      <c r="E9774" s="1" t="s">
        <v>52</v>
      </c>
      <c r="F9774" t="s">
        <v>19397</v>
      </c>
      <c r="G9774">
        <v>1</v>
      </c>
      <c r="H9774">
        <v>93</v>
      </c>
      <c r="I9774">
        <v>91</v>
      </c>
    </row>
    <row r="9775" spans="1:9" hidden="1" x14ac:dyDescent="0.3">
      <c r="A9775" s="1" t="s">
        <v>215</v>
      </c>
      <c r="B9775" s="1" t="s">
        <v>247</v>
      </c>
      <c r="C9775">
        <v>43.6661</v>
      </c>
      <c r="D9775">
        <v>126.1923</v>
      </c>
      <c r="E9775" s="1" t="s">
        <v>53</v>
      </c>
      <c r="F9775" t="s">
        <v>19398</v>
      </c>
      <c r="G9775">
        <v>1</v>
      </c>
      <c r="H9775">
        <v>93</v>
      </c>
      <c r="I9775">
        <v>91</v>
      </c>
    </row>
    <row r="9776" spans="1:9" hidden="1" x14ac:dyDescent="0.3">
      <c r="A9776" s="1" t="s">
        <v>215</v>
      </c>
      <c r="B9776" s="1" t="s">
        <v>247</v>
      </c>
      <c r="C9776">
        <v>43.6661</v>
      </c>
      <c r="D9776">
        <v>126.1923</v>
      </c>
      <c r="E9776" s="1" t="s">
        <v>54</v>
      </c>
      <c r="F9776" t="s">
        <v>19399</v>
      </c>
      <c r="G9776">
        <v>1</v>
      </c>
      <c r="H9776">
        <v>93</v>
      </c>
      <c r="I9776">
        <v>91</v>
      </c>
    </row>
    <row r="9777" spans="1:9" hidden="1" x14ac:dyDescent="0.3">
      <c r="A9777" s="1" t="s">
        <v>215</v>
      </c>
      <c r="B9777" s="1" t="s">
        <v>247</v>
      </c>
      <c r="C9777">
        <v>43.6661</v>
      </c>
      <c r="D9777">
        <v>126.1923</v>
      </c>
      <c r="E9777" s="1" t="s">
        <v>21548</v>
      </c>
      <c r="F9777" t="s">
        <v>21736</v>
      </c>
      <c r="G9777">
        <v>1</v>
      </c>
      <c r="H9777">
        <v>93</v>
      </c>
      <c r="I9777">
        <v>91</v>
      </c>
    </row>
    <row r="9778" spans="1:9" hidden="1" x14ac:dyDescent="0.3">
      <c r="A9778" s="1" t="s">
        <v>248</v>
      </c>
      <c r="B9778" s="1" t="s">
        <v>55</v>
      </c>
      <c r="C9778">
        <v>49.817500000000003</v>
      </c>
      <c r="D9778">
        <v>15.473000000000001</v>
      </c>
      <c r="E9778" s="1" t="s">
        <v>4</v>
      </c>
      <c r="F9778" t="s">
        <v>16658</v>
      </c>
      <c r="G9778">
        <v>0</v>
      </c>
      <c r="H9778">
        <v>0</v>
      </c>
      <c r="I9778">
        <v>0</v>
      </c>
    </row>
    <row r="9779" spans="1:9" hidden="1" x14ac:dyDescent="0.3">
      <c r="A9779" s="1" t="s">
        <v>248</v>
      </c>
      <c r="B9779" s="1" t="s">
        <v>55</v>
      </c>
      <c r="C9779">
        <v>49.817500000000003</v>
      </c>
      <c r="D9779">
        <v>15.473000000000001</v>
      </c>
      <c r="E9779" s="1" t="s">
        <v>5</v>
      </c>
      <c r="F9779" t="s">
        <v>16555</v>
      </c>
      <c r="G9779">
        <v>0</v>
      </c>
      <c r="H9779">
        <v>0</v>
      </c>
      <c r="I9779">
        <v>0</v>
      </c>
    </row>
    <row r="9780" spans="1:9" hidden="1" x14ac:dyDescent="0.3">
      <c r="A9780" s="1" t="s">
        <v>248</v>
      </c>
      <c r="B9780" s="1" t="s">
        <v>55</v>
      </c>
      <c r="C9780">
        <v>49.817500000000003</v>
      </c>
      <c r="D9780">
        <v>15.473000000000001</v>
      </c>
      <c r="E9780" s="1" t="s">
        <v>6</v>
      </c>
      <c r="F9780" t="s">
        <v>16453</v>
      </c>
      <c r="G9780">
        <v>0</v>
      </c>
      <c r="H9780">
        <v>0</v>
      </c>
      <c r="I9780">
        <v>0</v>
      </c>
    </row>
    <row r="9781" spans="1:9" hidden="1" x14ac:dyDescent="0.3">
      <c r="A9781" s="1" t="s">
        <v>248</v>
      </c>
      <c r="B9781" s="1" t="s">
        <v>55</v>
      </c>
      <c r="C9781">
        <v>49.817500000000003</v>
      </c>
      <c r="D9781">
        <v>15.473000000000001</v>
      </c>
      <c r="E9781" s="1" t="s">
        <v>7</v>
      </c>
      <c r="F9781" t="s">
        <v>16351</v>
      </c>
      <c r="G9781">
        <v>0</v>
      </c>
      <c r="H9781">
        <v>0</v>
      </c>
      <c r="I9781">
        <v>0</v>
      </c>
    </row>
    <row r="9782" spans="1:9" hidden="1" x14ac:dyDescent="0.3">
      <c r="A9782" s="1" t="s">
        <v>248</v>
      </c>
      <c r="B9782" s="1" t="s">
        <v>55</v>
      </c>
      <c r="C9782">
        <v>49.817500000000003</v>
      </c>
      <c r="D9782">
        <v>15.473000000000001</v>
      </c>
      <c r="E9782" s="1" t="s">
        <v>8</v>
      </c>
      <c r="F9782" t="s">
        <v>16251</v>
      </c>
      <c r="G9782">
        <v>0</v>
      </c>
      <c r="H9782">
        <v>0</v>
      </c>
      <c r="I9782">
        <v>0</v>
      </c>
    </row>
    <row r="9783" spans="1:9" hidden="1" x14ac:dyDescent="0.3">
      <c r="A9783" s="1" t="s">
        <v>248</v>
      </c>
      <c r="B9783" s="1" t="s">
        <v>55</v>
      </c>
      <c r="C9783">
        <v>49.817500000000003</v>
      </c>
      <c r="D9783">
        <v>15.473000000000001</v>
      </c>
      <c r="E9783" s="1" t="s">
        <v>9</v>
      </c>
      <c r="F9783" t="s">
        <v>16151</v>
      </c>
      <c r="G9783">
        <v>0</v>
      </c>
      <c r="H9783">
        <v>0</v>
      </c>
      <c r="I9783">
        <v>0</v>
      </c>
    </row>
    <row r="9784" spans="1:9" hidden="1" x14ac:dyDescent="0.3">
      <c r="A9784" s="1" t="s">
        <v>248</v>
      </c>
      <c r="B9784" s="1" t="s">
        <v>55</v>
      </c>
      <c r="C9784">
        <v>49.817500000000003</v>
      </c>
      <c r="D9784">
        <v>15.473000000000001</v>
      </c>
      <c r="E9784" s="1" t="s">
        <v>10</v>
      </c>
      <c r="F9784" t="s">
        <v>16054</v>
      </c>
      <c r="G9784">
        <v>0</v>
      </c>
      <c r="H9784">
        <v>0</v>
      </c>
      <c r="I9784">
        <v>0</v>
      </c>
    </row>
    <row r="9785" spans="1:9" hidden="1" x14ac:dyDescent="0.3">
      <c r="A9785" s="1" t="s">
        <v>248</v>
      </c>
      <c r="B9785" s="1" t="s">
        <v>55</v>
      </c>
      <c r="C9785">
        <v>49.817500000000003</v>
      </c>
      <c r="D9785">
        <v>15.473000000000001</v>
      </c>
      <c r="E9785" s="1" t="s">
        <v>11</v>
      </c>
      <c r="F9785" t="s">
        <v>15957</v>
      </c>
      <c r="G9785">
        <v>0</v>
      </c>
      <c r="H9785">
        <v>0</v>
      </c>
      <c r="I9785">
        <v>0</v>
      </c>
    </row>
    <row r="9786" spans="1:9" hidden="1" x14ac:dyDescent="0.3">
      <c r="A9786" s="1" t="s">
        <v>248</v>
      </c>
      <c r="B9786" s="1" t="s">
        <v>55</v>
      </c>
      <c r="C9786">
        <v>49.817500000000003</v>
      </c>
      <c r="D9786">
        <v>15.473000000000001</v>
      </c>
      <c r="E9786" s="1" t="s">
        <v>12</v>
      </c>
      <c r="F9786" t="s">
        <v>15862</v>
      </c>
      <c r="G9786">
        <v>0</v>
      </c>
      <c r="H9786">
        <v>0</v>
      </c>
      <c r="I9786">
        <v>0</v>
      </c>
    </row>
    <row r="9787" spans="1:9" hidden="1" x14ac:dyDescent="0.3">
      <c r="A9787" s="1" t="s">
        <v>248</v>
      </c>
      <c r="B9787" s="1" t="s">
        <v>55</v>
      </c>
      <c r="C9787">
        <v>49.817500000000003</v>
      </c>
      <c r="D9787">
        <v>15.473000000000001</v>
      </c>
      <c r="E9787" s="1" t="s">
        <v>13</v>
      </c>
      <c r="F9787" t="s">
        <v>15770</v>
      </c>
      <c r="G9787">
        <v>0</v>
      </c>
      <c r="H9787">
        <v>0</v>
      </c>
      <c r="I9787">
        <v>0</v>
      </c>
    </row>
    <row r="9788" spans="1:9" hidden="1" x14ac:dyDescent="0.3">
      <c r="A9788" s="1" t="s">
        <v>248</v>
      </c>
      <c r="B9788" s="1" t="s">
        <v>55</v>
      </c>
      <c r="C9788">
        <v>49.817500000000003</v>
      </c>
      <c r="D9788">
        <v>15.473000000000001</v>
      </c>
      <c r="E9788" s="1" t="s">
        <v>14</v>
      </c>
      <c r="F9788" t="s">
        <v>15680</v>
      </c>
      <c r="G9788">
        <v>0</v>
      </c>
      <c r="H9788">
        <v>0</v>
      </c>
      <c r="I9788">
        <v>0</v>
      </c>
    </row>
    <row r="9789" spans="1:9" hidden="1" x14ac:dyDescent="0.3">
      <c r="A9789" s="1" t="s">
        <v>248</v>
      </c>
      <c r="B9789" s="1" t="s">
        <v>55</v>
      </c>
      <c r="C9789">
        <v>49.817500000000003</v>
      </c>
      <c r="D9789">
        <v>15.473000000000001</v>
      </c>
      <c r="E9789" s="1" t="s">
        <v>15</v>
      </c>
      <c r="F9789" t="s">
        <v>15591</v>
      </c>
      <c r="G9789">
        <v>0</v>
      </c>
      <c r="H9789">
        <v>0</v>
      </c>
      <c r="I9789">
        <v>0</v>
      </c>
    </row>
    <row r="9790" spans="1:9" hidden="1" x14ac:dyDescent="0.3">
      <c r="A9790" s="1" t="s">
        <v>248</v>
      </c>
      <c r="B9790" s="1" t="s">
        <v>55</v>
      </c>
      <c r="C9790">
        <v>49.817500000000003</v>
      </c>
      <c r="D9790">
        <v>15.473000000000001</v>
      </c>
      <c r="E9790" s="1" t="s">
        <v>16</v>
      </c>
      <c r="F9790" t="s">
        <v>15502</v>
      </c>
      <c r="G9790">
        <v>0</v>
      </c>
      <c r="H9790">
        <v>0</v>
      </c>
      <c r="I9790">
        <v>0</v>
      </c>
    </row>
    <row r="9791" spans="1:9" hidden="1" x14ac:dyDescent="0.3">
      <c r="A9791" s="1" t="s">
        <v>248</v>
      </c>
      <c r="B9791" s="1" t="s">
        <v>55</v>
      </c>
      <c r="C9791">
        <v>49.817500000000003</v>
      </c>
      <c r="D9791">
        <v>15.473000000000001</v>
      </c>
      <c r="E9791" s="1" t="s">
        <v>17</v>
      </c>
      <c r="F9791" t="s">
        <v>15413</v>
      </c>
      <c r="G9791">
        <v>0</v>
      </c>
      <c r="H9791">
        <v>0</v>
      </c>
      <c r="I9791">
        <v>0</v>
      </c>
    </row>
    <row r="9792" spans="1:9" hidden="1" x14ac:dyDescent="0.3">
      <c r="A9792" s="1" t="s">
        <v>248</v>
      </c>
      <c r="B9792" s="1" t="s">
        <v>55</v>
      </c>
      <c r="C9792">
        <v>49.817500000000003</v>
      </c>
      <c r="D9792">
        <v>15.473000000000001</v>
      </c>
      <c r="E9792" s="1" t="s">
        <v>18</v>
      </c>
      <c r="F9792" t="s">
        <v>15325</v>
      </c>
      <c r="G9792">
        <v>0</v>
      </c>
      <c r="H9792">
        <v>0</v>
      </c>
      <c r="I9792">
        <v>0</v>
      </c>
    </row>
    <row r="9793" spans="1:9" hidden="1" x14ac:dyDescent="0.3">
      <c r="A9793" s="1" t="s">
        <v>248</v>
      </c>
      <c r="B9793" s="1" t="s">
        <v>55</v>
      </c>
      <c r="C9793">
        <v>49.817500000000003</v>
      </c>
      <c r="D9793">
        <v>15.473000000000001</v>
      </c>
      <c r="E9793" s="1" t="s">
        <v>19</v>
      </c>
      <c r="F9793" t="s">
        <v>15237</v>
      </c>
      <c r="G9793">
        <v>0</v>
      </c>
      <c r="H9793">
        <v>0</v>
      </c>
      <c r="I9793">
        <v>0</v>
      </c>
    </row>
    <row r="9794" spans="1:9" hidden="1" x14ac:dyDescent="0.3">
      <c r="A9794" s="1" t="s">
        <v>248</v>
      </c>
      <c r="B9794" s="1" t="s">
        <v>55</v>
      </c>
      <c r="C9794">
        <v>49.817500000000003</v>
      </c>
      <c r="D9794">
        <v>15.473000000000001</v>
      </c>
      <c r="E9794" s="1" t="s">
        <v>20</v>
      </c>
      <c r="F9794" t="s">
        <v>15149</v>
      </c>
      <c r="G9794">
        <v>0</v>
      </c>
      <c r="H9794">
        <v>0</v>
      </c>
      <c r="I9794">
        <v>0</v>
      </c>
    </row>
    <row r="9795" spans="1:9" hidden="1" x14ac:dyDescent="0.3">
      <c r="A9795" s="1" t="s">
        <v>248</v>
      </c>
      <c r="B9795" s="1" t="s">
        <v>55</v>
      </c>
      <c r="C9795">
        <v>49.817500000000003</v>
      </c>
      <c r="D9795">
        <v>15.473000000000001</v>
      </c>
      <c r="E9795" s="1" t="s">
        <v>21</v>
      </c>
      <c r="F9795" t="s">
        <v>15061</v>
      </c>
      <c r="G9795">
        <v>0</v>
      </c>
      <c r="H9795">
        <v>0</v>
      </c>
      <c r="I9795">
        <v>0</v>
      </c>
    </row>
    <row r="9796" spans="1:9" hidden="1" x14ac:dyDescent="0.3">
      <c r="A9796" s="1" t="s">
        <v>248</v>
      </c>
      <c r="B9796" s="1" t="s">
        <v>55</v>
      </c>
      <c r="C9796">
        <v>49.817500000000003</v>
      </c>
      <c r="D9796">
        <v>15.473000000000001</v>
      </c>
      <c r="E9796" s="1" t="s">
        <v>22</v>
      </c>
      <c r="F9796" t="s">
        <v>14973</v>
      </c>
      <c r="G9796">
        <v>0</v>
      </c>
      <c r="H9796">
        <v>0</v>
      </c>
      <c r="I9796">
        <v>0</v>
      </c>
    </row>
    <row r="9797" spans="1:9" hidden="1" x14ac:dyDescent="0.3">
      <c r="A9797" s="1" t="s">
        <v>248</v>
      </c>
      <c r="B9797" s="1" t="s">
        <v>55</v>
      </c>
      <c r="C9797">
        <v>49.817500000000003</v>
      </c>
      <c r="D9797">
        <v>15.473000000000001</v>
      </c>
      <c r="E9797" s="1" t="s">
        <v>23</v>
      </c>
      <c r="F9797" t="s">
        <v>14885</v>
      </c>
      <c r="G9797">
        <v>0</v>
      </c>
      <c r="H9797">
        <v>0</v>
      </c>
      <c r="I9797">
        <v>0</v>
      </c>
    </row>
    <row r="9798" spans="1:9" hidden="1" x14ac:dyDescent="0.3">
      <c r="A9798" s="1" t="s">
        <v>248</v>
      </c>
      <c r="B9798" s="1" t="s">
        <v>55</v>
      </c>
      <c r="C9798">
        <v>49.817500000000003</v>
      </c>
      <c r="D9798">
        <v>15.473000000000001</v>
      </c>
      <c r="E9798" s="1" t="s">
        <v>24</v>
      </c>
      <c r="F9798" t="s">
        <v>14797</v>
      </c>
      <c r="G9798">
        <v>0</v>
      </c>
      <c r="H9798">
        <v>0</v>
      </c>
      <c r="I9798">
        <v>0</v>
      </c>
    </row>
    <row r="9799" spans="1:9" hidden="1" x14ac:dyDescent="0.3">
      <c r="A9799" s="1" t="s">
        <v>248</v>
      </c>
      <c r="B9799" s="1" t="s">
        <v>55</v>
      </c>
      <c r="C9799">
        <v>49.817500000000003</v>
      </c>
      <c r="D9799">
        <v>15.473000000000001</v>
      </c>
      <c r="E9799" s="1" t="s">
        <v>25</v>
      </c>
      <c r="F9799" t="s">
        <v>14709</v>
      </c>
      <c r="G9799">
        <v>0</v>
      </c>
      <c r="H9799">
        <v>0</v>
      </c>
      <c r="I9799">
        <v>0</v>
      </c>
    </row>
    <row r="9800" spans="1:9" hidden="1" x14ac:dyDescent="0.3">
      <c r="A9800" s="1" t="s">
        <v>248</v>
      </c>
      <c r="B9800" s="1" t="s">
        <v>55</v>
      </c>
      <c r="C9800">
        <v>49.817500000000003</v>
      </c>
      <c r="D9800">
        <v>15.473000000000001</v>
      </c>
      <c r="E9800" s="1" t="s">
        <v>26</v>
      </c>
      <c r="F9800" t="s">
        <v>14621</v>
      </c>
      <c r="G9800">
        <v>0</v>
      </c>
      <c r="H9800">
        <v>0</v>
      </c>
      <c r="I9800">
        <v>0</v>
      </c>
    </row>
    <row r="9801" spans="1:9" hidden="1" x14ac:dyDescent="0.3">
      <c r="A9801" s="1" t="s">
        <v>248</v>
      </c>
      <c r="B9801" s="1" t="s">
        <v>55</v>
      </c>
      <c r="C9801">
        <v>49.817500000000003</v>
      </c>
      <c r="D9801">
        <v>15.473000000000001</v>
      </c>
      <c r="E9801" s="1" t="s">
        <v>27</v>
      </c>
      <c r="F9801" t="s">
        <v>14533</v>
      </c>
      <c r="G9801">
        <v>0</v>
      </c>
      <c r="H9801">
        <v>0</v>
      </c>
      <c r="I9801">
        <v>0</v>
      </c>
    </row>
    <row r="9802" spans="1:9" hidden="1" x14ac:dyDescent="0.3">
      <c r="A9802" s="1" t="s">
        <v>248</v>
      </c>
      <c r="B9802" s="1" t="s">
        <v>55</v>
      </c>
      <c r="C9802">
        <v>49.817500000000003</v>
      </c>
      <c r="D9802">
        <v>15.473000000000001</v>
      </c>
      <c r="E9802" s="1" t="s">
        <v>28</v>
      </c>
      <c r="F9802" t="s">
        <v>14446</v>
      </c>
      <c r="G9802">
        <v>0</v>
      </c>
      <c r="H9802">
        <v>0</v>
      </c>
      <c r="I9802">
        <v>0</v>
      </c>
    </row>
    <row r="9803" spans="1:9" hidden="1" x14ac:dyDescent="0.3">
      <c r="A9803" s="1" t="s">
        <v>248</v>
      </c>
      <c r="B9803" s="1" t="s">
        <v>55</v>
      </c>
      <c r="C9803">
        <v>49.817500000000003</v>
      </c>
      <c r="D9803">
        <v>15.473000000000001</v>
      </c>
      <c r="E9803" s="1" t="s">
        <v>29</v>
      </c>
      <c r="F9803" t="s">
        <v>14359</v>
      </c>
      <c r="G9803">
        <v>0</v>
      </c>
      <c r="H9803">
        <v>0</v>
      </c>
      <c r="I9803">
        <v>0</v>
      </c>
    </row>
    <row r="9804" spans="1:9" hidden="1" x14ac:dyDescent="0.3">
      <c r="A9804" s="1" t="s">
        <v>248</v>
      </c>
      <c r="B9804" s="1" t="s">
        <v>55</v>
      </c>
      <c r="C9804">
        <v>49.817500000000003</v>
      </c>
      <c r="D9804">
        <v>15.473000000000001</v>
      </c>
      <c r="E9804" s="1" t="s">
        <v>30</v>
      </c>
      <c r="F9804" t="s">
        <v>14272</v>
      </c>
      <c r="G9804">
        <v>0</v>
      </c>
      <c r="H9804">
        <v>0</v>
      </c>
      <c r="I9804">
        <v>0</v>
      </c>
    </row>
    <row r="9805" spans="1:9" hidden="1" x14ac:dyDescent="0.3">
      <c r="A9805" s="1" t="s">
        <v>248</v>
      </c>
      <c r="B9805" s="1" t="s">
        <v>55</v>
      </c>
      <c r="C9805">
        <v>49.817500000000003</v>
      </c>
      <c r="D9805">
        <v>15.473000000000001</v>
      </c>
      <c r="E9805" s="1" t="s">
        <v>31</v>
      </c>
      <c r="F9805" t="s">
        <v>14185</v>
      </c>
      <c r="G9805">
        <v>0</v>
      </c>
      <c r="H9805">
        <v>0</v>
      </c>
      <c r="I9805">
        <v>0</v>
      </c>
    </row>
    <row r="9806" spans="1:9" hidden="1" x14ac:dyDescent="0.3">
      <c r="A9806" s="1" t="s">
        <v>248</v>
      </c>
      <c r="B9806" s="1" t="s">
        <v>55</v>
      </c>
      <c r="C9806">
        <v>49.817500000000003</v>
      </c>
      <c r="D9806">
        <v>15.473000000000001</v>
      </c>
      <c r="E9806" s="1" t="s">
        <v>32</v>
      </c>
      <c r="F9806" t="s">
        <v>14098</v>
      </c>
      <c r="G9806">
        <v>0</v>
      </c>
      <c r="H9806">
        <v>0</v>
      </c>
      <c r="I9806">
        <v>0</v>
      </c>
    </row>
    <row r="9807" spans="1:9" hidden="1" x14ac:dyDescent="0.3">
      <c r="A9807" s="1" t="s">
        <v>248</v>
      </c>
      <c r="B9807" s="1" t="s">
        <v>55</v>
      </c>
      <c r="C9807">
        <v>49.817500000000003</v>
      </c>
      <c r="D9807">
        <v>15.473000000000001</v>
      </c>
      <c r="E9807" s="1" t="s">
        <v>33</v>
      </c>
      <c r="F9807" t="s">
        <v>14012</v>
      </c>
      <c r="G9807">
        <v>0</v>
      </c>
      <c r="H9807">
        <v>0</v>
      </c>
      <c r="I9807">
        <v>0</v>
      </c>
    </row>
    <row r="9808" spans="1:9" hidden="1" x14ac:dyDescent="0.3">
      <c r="A9808" s="1" t="s">
        <v>248</v>
      </c>
      <c r="B9808" s="1" t="s">
        <v>55</v>
      </c>
      <c r="C9808">
        <v>49.817500000000003</v>
      </c>
      <c r="D9808">
        <v>15.473000000000001</v>
      </c>
      <c r="E9808" s="1" t="s">
        <v>34</v>
      </c>
      <c r="F9808" t="s">
        <v>13926</v>
      </c>
      <c r="G9808">
        <v>0</v>
      </c>
      <c r="H9808">
        <v>0</v>
      </c>
      <c r="I9808">
        <v>0</v>
      </c>
    </row>
    <row r="9809" spans="1:9" hidden="1" x14ac:dyDescent="0.3">
      <c r="A9809" s="1" t="s">
        <v>248</v>
      </c>
      <c r="B9809" s="1" t="s">
        <v>55</v>
      </c>
      <c r="C9809">
        <v>49.817500000000003</v>
      </c>
      <c r="D9809">
        <v>15.473000000000001</v>
      </c>
      <c r="E9809" s="1" t="s">
        <v>35</v>
      </c>
      <c r="F9809" t="s">
        <v>13842</v>
      </c>
      <c r="G9809">
        <v>0</v>
      </c>
      <c r="H9809">
        <v>0</v>
      </c>
      <c r="I9809">
        <v>0</v>
      </c>
    </row>
    <row r="9810" spans="1:9" hidden="1" x14ac:dyDescent="0.3">
      <c r="A9810" s="1" t="s">
        <v>248</v>
      </c>
      <c r="B9810" s="1" t="s">
        <v>55</v>
      </c>
      <c r="C9810">
        <v>49.817500000000003</v>
      </c>
      <c r="D9810">
        <v>15.473000000000001</v>
      </c>
      <c r="E9810" s="1" t="s">
        <v>36</v>
      </c>
      <c r="F9810" t="s">
        <v>13758</v>
      </c>
      <c r="G9810">
        <v>0</v>
      </c>
      <c r="H9810">
        <v>0</v>
      </c>
      <c r="I9810">
        <v>0</v>
      </c>
    </row>
    <row r="9811" spans="1:9" hidden="1" x14ac:dyDescent="0.3">
      <c r="A9811" s="1" t="s">
        <v>248</v>
      </c>
      <c r="B9811" s="1" t="s">
        <v>55</v>
      </c>
      <c r="C9811">
        <v>49.817500000000003</v>
      </c>
      <c r="D9811">
        <v>15.473000000000001</v>
      </c>
      <c r="E9811" s="1" t="s">
        <v>37</v>
      </c>
      <c r="F9811" t="s">
        <v>13674</v>
      </c>
      <c r="G9811">
        <v>0</v>
      </c>
      <c r="H9811">
        <v>0</v>
      </c>
      <c r="I9811">
        <v>0</v>
      </c>
    </row>
    <row r="9812" spans="1:9" hidden="1" x14ac:dyDescent="0.3">
      <c r="A9812" s="1" t="s">
        <v>248</v>
      </c>
      <c r="B9812" s="1" t="s">
        <v>55</v>
      </c>
      <c r="C9812">
        <v>49.817500000000003</v>
      </c>
      <c r="D9812">
        <v>15.473000000000001</v>
      </c>
      <c r="E9812" s="1" t="s">
        <v>38</v>
      </c>
      <c r="F9812" t="s">
        <v>13595</v>
      </c>
      <c r="G9812">
        <v>0</v>
      </c>
      <c r="H9812">
        <v>0</v>
      </c>
      <c r="I9812">
        <v>0</v>
      </c>
    </row>
    <row r="9813" spans="1:9" hidden="1" x14ac:dyDescent="0.3">
      <c r="A9813" s="1" t="s">
        <v>248</v>
      </c>
      <c r="B9813" s="1" t="s">
        <v>55</v>
      </c>
      <c r="C9813">
        <v>49.817500000000003</v>
      </c>
      <c r="D9813">
        <v>15.473000000000001</v>
      </c>
      <c r="E9813" s="1" t="s">
        <v>39</v>
      </c>
      <c r="F9813" t="s">
        <v>13520</v>
      </c>
      <c r="G9813">
        <v>0</v>
      </c>
      <c r="H9813">
        <v>0</v>
      </c>
      <c r="I9813">
        <v>0</v>
      </c>
    </row>
    <row r="9814" spans="1:9" hidden="1" x14ac:dyDescent="0.3">
      <c r="A9814" s="1" t="s">
        <v>248</v>
      </c>
      <c r="B9814" s="1" t="s">
        <v>55</v>
      </c>
      <c r="C9814">
        <v>49.817500000000003</v>
      </c>
      <c r="D9814">
        <v>15.473000000000001</v>
      </c>
      <c r="E9814" s="1" t="s">
        <v>40</v>
      </c>
      <c r="F9814" t="s">
        <v>13452</v>
      </c>
      <c r="G9814">
        <v>0</v>
      </c>
      <c r="H9814">
        <v>0</v>
      </c>
      <c r="I9814">
        <v>0</v>
      </c>
    </row>
    <row r="9815" spans="1:9" hidden="1" x14ac:dyDescent="0.3">
      <c r="A9815" s="1" t="s">
        <v>248</v>
      </c>
      <c r="B9815" s="1" t="s">
        <v>55</v>
      </c>
      <c r="C9815">
        <v>49.817500000000003</v>
      </c>
      <c r="D9815">
        <v>15.473000000000001</v>
      </c>
      <c r="E9815" s="1" t="s">
        <v>41</v>
      </c>
      <c r="F9815" t="s">
        <v>13277</v>
      </c>
      <c r="G9815">
        <v>0</v>
      </c>
      <c r="H9815">
        <v>0</v>
      </c>
      <c r="I9815">
        <v>0</v>
      </c>
    </row>
    <row r="9816" spans="1:9" hidden="1" x14ac:dyDescent="0.3">
      <c r="A9816" s="1" t="s">
        <v>248</v>
      </c>
      <c r="B9816" s="1" t="s">
        <v>55</v>
      </c>
      <c r="C9816">
        <v>49.817500000000003</v>
      </c>
      <c r="D9816">
        <v>15.473000000000001</v>
      </c>
      <c r="E9816" s="1" t="s">
        <v>42</v>
      </c>
      <c r="F9816" t="s">
        <v>13278</v>
      </c>
      <c r="G9816">
        <v>0</v>
      </c>
      <c r="H9816">
        <v>0</v>
      </c>
      <c r="I9816">
        <v>0</v>
      </c>
    </row>
    <row r="9817" spans="1:9" hidden="1" x14ac:dyDescent="0.3">
      <c r="A9817" s="1" t="s">
        <v>248</v>
      </c>
      <c r="B9817" s="1" t="s">
        <v>55</v>
      </c>
      <c r="C9817">
        <v>49.817500000000003</v>
      </c>
      <c r="D9817">
        <v>15.473000000000001</v>
      </c>
      <c r="E9817" s="1" t="s">
        <v>43</v>
      </c>
      <c r="F9817" t="s">
        <v>20848</v>
      </c>
      <c r="G9817">
        <v>0</v>
      </c>
      <c r="H9817">
        <v>3</v>
      </c>
      <c r="I9817">
        <v>0</v>
      </c>
    </row>
    <row r="9818" spans="1:9" hidden="1" x14ac:dyDescent="0.3">
      <c r="A9818" s="1" t="s">
        <v>248</v>
      </c>
      <c r="B9818" s="1" t="s">
        <v>55</v>
      </c>
      <c r="C9818">
        <v>49.817500000000003</v>
      </c>
      <c r="D9818">
        <v>15.473000000000001</v>
      </c>
      <c r="E9818" s="1" t="s">
        <v>44</v>
      </c>
      <c r="F9818" t="s">
        <v>20849</v>
      </c>
      <c r="G9818">
        <v>0</v>
      </c>
      <c r="H9818">
        <v>3</v>
      </c>
      <c r="I9818">
        <v>0</v>
      </c>
    </row>
    <row r="9819" spans="1:9" hidden="1" x14ac:dyDescent="0.3">
      <c r="A9819" s="1" t="s">
        <v>248</v>
      </c>
      <c r="B9819" s="1" t="s">
        <v>55</v>
      </c>
      <c r="C9819">
        <v>49.817500000000003</v>
      </c>
      <c r="D9819">
        <v>15.473000000000001</v>
      </c>
      <c r="E9819" s="1" t="s">
        <v>45</v>
      </c>
      <c r="F9819" t="s">
        <v>20516</v>
      </c>
      <c r="G9819">
        <v>0</v>
      </c>
      <c r="H9819">
        <v>5</v>
      </c>
      <c r="I9819">
        <v>0</v>
      </c>
    </row>
    <row r="9820" spans="1:9" hidden="1" x14ac:dyDescent="0.3">
      <c r="A9820" s="1" t="s">
        <v>248</v>
      </c>
      <c r="B9820" s="1" t="s">
        <v>55</v>
      </c>
      <c r="C9820">
        <v>49.817500000000003</v>
      </c>
      <c r="D9820">
        <v>15.473000000000001</v>
      </c>
      <c r="E9820" s="1" t="s">
        <v>46</v>
      </c>
      <c r="F9820" t="s">
        <v>20517</v>
      </c>
      <c r="G9820">
        <v>0</v>
      </c>
      <c r="H9820">
        <v>8</v>
      </c>
      <c r="I9820">
        <v>0</v>
      </c>
    </row>
    <row r="9821" spans="1:9" hidden="1" x14ac:dyDescent="0.3">
      <c r="A9821" s="1" t="s">
        <v>248</v>
      </c>
      <c r="B9821" s="1" t="s">
        <v>55</v>
      </c>
      <c r="C9821">
        <v>49.817500000000003</v>
      </c>
      <c r="D9821">
        <v>15.473000000000001</v>
      </c>
      <c r="E9821" s="1" t="s">
        <v>47</v>
      </c>
      <c r="F9821" t="s">
        <v>20518</v>
      </c>
      <c r="G9821">
        <v>0</v>
      </c>
      <c r="H9821">
        <v>12</v>
      </c>
      <c r="I9821">
        <v>0</v>
      </c>
    </row>
    <row r="9822" spans="1:9" hidden="1" x14ac:dyDescent="0.3">
      <c r="A9822" s="1" t="s">
        <v>248</v>
      </c>
      <c r="B9822" s="1" t="s">
        <v>55</v>
      </c>
      <c r="C9822">
        <v>49.817500000000003</v>
      </c>
      <c r="D9822">
        <v>15.473000000000001</v>
      </c>
      <c r="E9822" s="1" t="s">
        <v>48</v>
      </c>
      <c r="F9822" t="s">
        <v>20519</v>
      </c>
      <c r="G9822">
        <v>0</v>
      </c>
      <c r="H9822">
        <v>18</v>
      </c>
      <c r="I9822">
        <v>0</v>
      </c>
    </row>
    <row r="9823" spans="1:9" hidden="1" x14ac:dyDescent="0.3">
      <c r="A9823" s="1" t="s">
        <v>248</v>
      </c>
      <c r="B9823" s="1" t="s">
        <v>55</v>
      </c>
      <c r="C9823">
        <v>49.817500000000003</v>
      </c>
      <c r="D9823">
        <v>15.473000000000001</v>
      </c>
      <c r="E9823" s="1" t="s">
        <v>49</v>
      </c>
      <c r="F9823" t="s">
        <v>20520</v>
      </c>
      <c r="G9823">
        <v>0</v>
      </c>
      <c r="H9823">
        <v>19</v>
      </c>
      <c r="I9823">
        <v>0</v>
      </c>
    </row>
    <row r="9824" spans="1:9" hidden="1" x14ac:dyDescent="0.3">
      <c r="A9824" s="1" t="s">
        <v>248</v>
      </c>
      <c r="B9824" s="1" t="s">
        <v>55</v>
      </c>
      <c r="C9824">
        <v>49.817500000000003</v>
      </c>
      <c r="D9824">
        <v>15.473000000000001</v>
      </c>
      <c r="E9824" s="1" t="s">
        <v>50</v>
      </c>
      <c r="F9824" t="s">
        <v>20521</v>
      </c>
      <c r="G9824">
        <v>0</v>
      </c>
      <c r="H9824">
        <v>31</v>
      </c>
      <c r="I9824">
        <v>0</v>
      </c>
    </row>
    <row r="9825" spans="1:9" hidden="1" x14ac:dyDescent="0.3">
      <c r="A9825" s="1" t="s">
        <v>248</v>
      </c>
      <c r="B9825" s="1" t="s">
        <v>55</v>
      </c>
      <c r="C9825">
        <v>49.817500000000003</v>
      </c>
      <c r="D9825">
        <v>15.473000000000001</v>
      </c>
      <c r="E9825" s="1" t="s">
        <v>51</v>
      </c>
      <c r="F9825" t="s">
        <v>20522</v>
      </c>
      <c r="G9825">
        <v>0</v>
      </c>
      <c r="H9825">
        <v>31</v>
      </c>
      <c r="I9825">
        <v>0</v>
      </c>
    </row>
    <row r="9826" spans="1:9" hidden="1" x14ac:dyDescent="0.3">
      <c r="A9826" s="1" t="s">
        <v>248</v>
      </c>
      <c r="B9826" s="1" t="s">
        <v>55</v>
      </c>
      <c r="C9826">
        <v>49.817500000000003</v>
      </c>
      <c r="D9826">
        <v>15.473000000000001</v>
      </c>
      <c r="E9826" s="1" t="s">
        <v>52</v>
      </c>
      <c r="F9826" t="s">
        <v>20523</v>
      </c>
      <c r="G9826">
        <v>0</v>
      </c>
      <c r="H9826">
        <v>41</v>
      </c>
      <c r="I9826">
        <v>0</v>
      </c>
    </row>
    <row r="9827" spans="1:9" hidden="1" x14ac:dyDescent="0.3">
      <c r="A9827" s="1" t="s">
        <v>248</v>
      </c>
      <c r="B9827" s="1" t="s">
        <v>55</v>
      </c>
      <c r="C9827">
        <v>49.817500000000003</v>
      </c>
      <c r="D9827">
        <v>15.473000000000001</v>
      </c>
      <c r="E9827" s="1" t="s">
        <v>53</v>
      </c>
      <c r="F9827" t="s">
        <v>20524</v>
      </c>
      <c r="G9827">
        <v>0</v>
      </c>
      <c r="H9827">
        <v>91</v>
      </c>
      <c r="I9827">
        <v>0</v>
      </c>
    </row>
    <row r="9828" spans="1:9" hidden="1" x14ac:dyDescent="0.3">
      <c r="A9828" s="1" t="s">
        <v>248</v>
      </c>
      <c r="B9828" s="1" t="s">
        <v>55</v>
      </c>
      <c r="C9828">
        <v>49.817500000000003</v>
      </c>
      <c r="D9828">
        <v>15.473000000000001</v>
      </c>
      <c r="E9828" s="1" t="s">
        <v>54</v>
      </c>
      <c r="F9828" t="s">
        <v>20525</v>
      </c>
      <c r="G9828">
        <v>0</v>
      </c>
      <c r="H9828">
        <v>94</v>
      </c>
      <c r="I9828">
        <v>0</v>
      </c>
    </row>
    <row r="9829" spans="1:9" hidden="1" x14ac:dyDescent="0.3">
      <c r="A9829" s="1" t="s">
        <v>248</v>
      </c>
      <c r="B9829" s="1" t="s">
        <v>55</v>
      </c>
      <c r="C9829">
        <v>49.817500000000003</v>
      </c>
      <c r="D9829">
        <v>15.473000000000001</v>
      </c>
      <c r="E9829" s="1" t="s">
        <v>21548</v>
      </c>
      <c r="F9829" t="s">
        <v>21737</v>
      </c>
      <c r="G9829">
        <v>0</v>
      </c>
      <c r="H9829">
        <v>141</v>
      </c>
      <c r="I9829">
        <v>0</v>
      </c>
    </row>
    <row r="9830" spans="1:9" hidden="1" x14ac:dyDescent="0.3">
      <c r="A9830" s="1" t="s">
        <v>215</v>
      </c>
      <c r="B9830" s="1" t="s">
        <v>249</v>
      </c>
      <c r="C9830">
        <v>41.112900000000003</v>
      </c>
      <c r="D9830">
        <v>85.240099999999998</v>
      </c>
      <c r="E9830" s="1" t="s">
        <v>4</v>
      </c>
      <c r="F9830" t="s">
        <v>12990</v>
      </c>
      <c r="G9830">
        <v>0</v>
      </c>
      <c r="H9830">
        <v>0</v>
      </c>
      <c r="I9830">
        <v>0</v>
      </c>
    </row>
    <row r="9831" spans="1:9" hidden="1" x14ac:dyDescent="0.3">
      <c r="A9831" s="1" t="s">
        <v>215</v>
      </c>
      <c r="B9831" s="1" t="s">
        <v>249</v>
      </c>
      <c r="C9831">
        <v>41.112900000000003</v>
      </c>
      <c r="D9831">
        <v>85.240099999999998</v>
      </c>
      <c r="E9831" s="1" t="s">
        <v>5</v>
      </c>
      <c r="F9831" t="s">
        <v>19400</v>
      </c>
      <c r="G9831">
        <v>0</v>
      </c>
      <c r="H9831">
        <v>2</v>
      </c>
      <c r="I9831">
        <v>0</v>
      </c>
    </row>
    <row r="9832" spans="1:9" hidden="1" x14ac:dyDescent="0.3">
      <c r="A9832" s="1" t="s">
        <v>215</v>
      </c>
      <c r="B9832" s="1" t="s">
        <v>249</v>
      </c>
      <c r="C9832">
        <v>41.112900000000003</v>
      </c>
      <c r="D9832">
        <v>85.240099999999998</v>
      </c>
      <c r="E9832" s="1" t="s">
        <v>6</v>
      </c>
      <c r="F9832" t="s">
        <v>19401</v>
      </c>
      <c r="G9832">
        <v>0</v>
      </c>
      <c r="H9832">
        <v>2</v>
      </c>
      <c r="I9832">
        <v>0</v>
      </c>
    </row>
    <row r="9833" spans="1:9" hidden="1" x14ac:dyDescent="0.3">
      <c r="A9833" s="1" t="s">
        <v>215</v>
      </c>
      <c r="B9833" s="1" t="s">
        <v>249</v>
      </c>
      <c r="C9833">
        <v>41.112900000000003</v>
      </c>
      <c r="D9833">
        <v>85.240099999999998</v>
      </c>
      <c r="E9833" s="1" t="s">
        <v>7</v>
      </c>
      <c r="F9833" t="s">
        <v>19402</v>
      </c>
      <c r="G9833">
        <v>0</v>
      </c>
      <c r="H9833">
        <v>3</v>
      </c>
      <c r="I9833">
        <v>0</v>
      </c>
    </row>
    <row r="9834" spans="1:9" hidden="1" x14ac:dyDescent="0.3">
      <c r="A9834" s="1" t="s">
        <v>215</v>
      </c>
      <c r="B9834" s="1" t="s">
        <v>249</v>
      </c>
      <c r="C9834">
        <v>41.112900000000003</v>
      </c>
      <c r="D9834">
        <v>85.240099999999998</v>
      </c>
      <c r="E9834" s="1" t="s">
        <v>8</v>
      </c>
      <c r="F9834" t="s">
        <v>19403</v>
      </c>
      <c r="G9834">
        <v>0</v>
      </c>
      <c r="H9834">
        <v>4</v>
      </c>
      <c r="I9834">
        <v>0</v>
      </c>
    </row>
    <row r="9835" spans="1:9" hidden="1" x14ac:dyDescent="0.3">
      <c r="A9835" s="1" t="s">
        <v>215</v>
      </c>
      <c r="B9835" s="1" t="s">
        <v>249</v>
      </c>
      <c r="C9835">
        <v>41.112900000000003</v>
      </c>
      <c r="D9835">
        <v>85.240099999999998</v>
      </c>
      <c r="E9835" s="1" t="s">
        <v>9</v>
      </c>
      <c r="F9835" t="s">
        <v>19404</v>
      </c>
      <c r="G9835">
        <v>0</v>
      </c>
      <c r="H9835">
        <v>5</v>
      </c>
      <c r="I9835">
        <v>0</v>
      </c>
    </row>
    <row r="9836" spans="1:9" hidden="1" x14ac:dyDescent="0.3">
      <c r="A9836" s="1" t="s">
        <v>215</v>
      </c>
      <c r="B9836" s="1" t="s">
        <v>249</v>
      </c>
      <c r="C9836">
        <v>41.112900000000003</v>
      </c>
      <c r="D9836">
        <v>85.240099999999998</v>
      </c>
      <c r="E9836" s="1" t="s">
        <v>10</v>
      </c>
      <c r="F9836" t="s">
        <v>19405</v>
      </c>
      <c r="G9836">
        <v>0</v>
      </c>
      <c r="H9836">
        <v>10</v>
      </c>
      <c r="I9836">
        <v>0</v>
      </c>
    </row>
    <row r="9837" spans="1:9" hidden="1" x14ac:dyDescent="0.3">
      <c r="A9837" s="1" t="s">
        <v>215</v>
      </c>
      <c r="B9837" s="1" t="s">
        <v>249</v>
      </c>
      <c r="C9837">
        <v>41.112900000000003</v>
      </c>
      <c r="D9837">
        <v>85.240099999999998</v>
      </c>
      <c r="E9837" s="1" t="s">
        <v>11</v>
      </c>
      <c r="F9837" t="s">
        <v>19406</v>
      </c>
      <c r="G9837">
        <v>0</v>
      </c>
      <c r="H9837">
        <v>13</v>
      </c>
      <c r="I9837">
        <v>0</v>
      </c>
    </row>
    <row r="9838" spans="1:9" hidden="1" x14ac:dyDescent="0.3">
      <c r="A9838" s="1" t="s">
        <v>215</v>
      </c>
      <c r="B9838" s="1" t="s">
        <v>249</v>
      </c>
      <c r="C9838">
        <v>41.112900000000003</v>
      </c>
      <c r="D9838">
        <v>85.240099999999998</v>
      </c>
      <c r="E9838" s="1" t="s">
        <v>12</v>
      </c>
      <c r="F9838" t="s">
        <v>19407</v>
      </c>
      <c r="G9838">
        <v>0</v>
      </c>
      <c r="H9838">
        <v>14</v>
      </c>
      <c r="I9838">
        <v>0</v>
      </c>
    </row>
    <row r="9839" spans="1:9" hidden="1" x14ac:dyDescent="0.3">
      <c r="A9839" s="1" t="s">
        <v>215</v>
      </c>
      <c r="B9839" s="1" t="s">
        <v>249</v>
      </c>
      <c r="C9839">
        <v>41.112900000000003</v>
      </c>
      <c r="D9839">
        <v>85.240099999999998</v>
      </c>
      <c r="E9839" s="1" t="s">
        <v>13</v>
      </c>
      <c r="F9839" t="s">
        <v>19408</v>
      </c>
      <c r="G9839">
        <v>0</v>
      </c>
      <c r="H9839">
        <v>17</v>
      </c>
      <c r="I9839">
        <v>0</v>
      </c>
    </row>
    <row r="9840" spans="1:9" hidden="1" x14ac:dyDescent="0.3">
      <c r="A9840" s="1" t="s">
        <v>215</v>
      </c>
      <c r="B9840" s="1" t="s">
        <v>249</v>
      </c>
      <c r="C9840">
        <v>41.112900000000003</v>
      </c>
      <c r="D9840">
        <v>85.240099999999998</v>
      </c>
      <c r="E9840" s="1" t="s">
        <v>14</v>
      </c>
      <c r="F9840" t="s">
        <v>19409</v>
      </c>
      <c r="G9840">
        <v>0</v>
      </c>
      <c r="H9840">
        <v>18</v>
      </c>
      <c r="I9840">
        <v>0</v>
      </c>
    </row>
    <row r="9841" spans="1:9" hidden="1" x14ac:dyDescent="0.3">
      <c r="A9841" s="1" t="s">
        <v>215</v>
      </c>
      <c r="B9841" s="1" t="s">
        <v>249</v>
      </c>
      <c r="C9841">
        <v>41.112900000000003</v>
      </c>
      <c r="D9841">
        <v>85.240099999999998</v>
      </c>
      <c r="E9841" s="1" t="s">
        <v>15</v>
      </c>
      <c r="F9841" t="s">
        <v>19410</v>
      </c>
      <c r="G9841">
        <v>0</v>
      </c>
      <c r="H9841">
        <v>21</v>
      </c>
      <c r="I9841">
        <v>0</v>
      </c>
    </row>
    <row r="9842" spans="1:9" hidden="1" x14ac:dyDescent="0.3">
      <c r="A9842" s="1" t="s">
        <v>215</v>
      </c>
      <c r="B9842" s="1" t="s">
        <v>249</v>
      </c>
      <c r="C9842">
        <v>41.112900000000003</v>
      </c>
      <c r="D9842">
        <v>85.240099999999998</v>
      </c>
      <c r="E9842" s="1" t="s">
        <v>16</v>
      </c>
      <c r="F9842" t="s">
        <v>19411</v>
      </c>
      <c r="G9842">
        <v>0</v>
      </c>
      <c r="H9842">
        <v>24</v>
      </c>
      <c r="I9842">
        <v>0</v>
      </c>
    </row>
    <row r="9843" spans="1:9" hidden="1" x14ac:dyDescent="0.3">
      <c r="A9843" s="1" t="s">
        <v>215</v>
      </c>
      <c r="B9843" s="1" t="s">
        <v>249</v>
      </c>
      <c r="C9843">
        <v>41.112900000000003</v>
      </c>
      <c r="D9843">
        <v>85.240099999999998</v>
      </c>
      <c r="E9843" s="1" t="s">
        <v>17</v>
      </c>
      <c r="F9843" t="s">
        <v>19412</v>
      </c>
      <c r="G9843">
        <v>0</v>
      </c>
      <c r="H9843">
        <v>29</v>
      </c>
      <c r="I9843">
        <v>0</v>
      </c>
    </row>
    <row r="9844" spans="1:9" hidden="1" x14ac:dyDescent="0.3">
      <c r="A9844" s="1" t="s">
        <v>215</v>
      </c>
      <c r="B9844" s="1" t="s">
        <v>249</v>
      </c>
      <c r="C9844">
        <v>41.112900000000003</v>
      </c>
      <c r="D9844">
        <v>85.240099999999998</v>
      </c>
      <c r="E9844" s="1" t="s">
        <v>18</v>
      </c>
      <c r="F9844" t="s">
        <v>19413</v>
      </c>
      <c r="G9844">
        <v>0</v>
      </c>
      <c r="H9844">
        <v>32</v>
      </c>
      <c r="I9844">
        <v>0</v>
      </c>
    </row>
    <row r="9845" spans="1:9" hidden="1" x14ac:dyDescent="0.3">
      <c r="A9845" s="1" t="s">
        <v>215</v>
      </c>
      <c r="B9845" s="1" t="s">
        <v>249</v>
      </c>
      <c r="C9845">
        <v>41.112900000000003</v>
      </c>
      <c r="D9845">
        <v>85.240099999999998</v>
      </c>
      <c r="E9845" s="1" t="s">
        <v>19</v>
      </c>
      <c r="F9845" t="s">
        <v>19414</v>
      </c>
      <c r="G9845">
        <v>0</v>
      </c>
      <c r="H9845">
        <v>36</v>
      </c>
      <c r="I9845">
        <v>0</v>
      </c>
    </row>
    <row r="9846" spans="1:9" hidden="1" x14ac:dyDescent="0.3">
      <c r="A9846" s="1" t="s">
        <v>215</v>
      </c>
      <c r="B9846" s="1" t="s">
        <v>249</v>
      </c>
      <c r="C9846">
        <v>41.112900000000003</v>
      </c>
      <c r="D9846">
        <v>85.240099999999998</v>
      </c>
      <c r="E9846" s="1" t="s">
        <v>20</v>
      </c>
      <c r="F9846" t="s">
        <v>19415</v>
      </c>
      <c r="G9846">
        <v>0</v>
      </c>
      <c r="H9846">
        <v>39</v>
      </c>
      <c r="I9846">
        <v>0</v>
      </c>
    </row>
    <row r="9847" spans="1:9" hidden="1" x14ac:dyDescent="0.3">
      <c r="A9847" s="1" t="s">
        <v>215</v>
      </c>
      <c r="B9847" s="1" t="s">
        <v>249</v>
      </c>
      <c r="C9847">
        <v>41.112900000000003</v>
      </c>
      <c r="D9847">
        <v>85.240099999999998</v>
      </c>
      <c r="E9847" s="1" t="s">
        <v>21</v>
      </c>
      <c r="F9847" t="s">
        <v>19416</v>
      </c>
      <c r="G9847">
        <v>0</v>
      </c>
      <c r="H9847">
        <v>42</v>
      </c>
      <c r="I9847">
        <v>0</v>
      </c>
    </row>
    <row r="9848" spans="1:9" hidden="1" x14ac:dyDescent="0.3">
      <c r="A9848" s="1" t="s">
        <v>215</v>
      </c>
      <c r="B9848" s="1" t="s">
        <v>249</v>
      </c>
      <c r="C9848">
        <v>41.112900000000003</v>
      </c>
      <c r="D9848">
        <v>85.240099999999998</v>
      </c>
      <c r="E9848" s="1" t="s">
        <v>22</v>
      </c>
      <c r="F9848" t="s">
        <v>19417</v>
      </c>
      <c r="G9848">
        <v>0</v>
      </c>
      <c r="H9848">
        <v>45</v>
      </c>
      <c r="I9848">
        <v>0</v>
      </c>
    </row>
    <row r="9849" spans="1:9" hidden="1" x14ac:dyDescent="0.3">
      <c r="A9849" s="1" t="s">
        <v>215</v>
      </c>
      <c r="B9849" s="1" t="s">
        <v>249</v>
      </c>
      <c r="C9849">
        <v>41.112900000000003</v>
      </c>
      <c r="D9849">
        <v>85.240099999999998</v>
      </c>
      <c r="E9849" s="1" t="s">
        <v>23</v>
      </c>
      <c r="F9849" t="s">
        <v>19418</v>
      </c>
      <c r="G9849">
        <v>0</v>
      </c>
      <c r="H9849">
        <v>49</v>
      </c>
      <c r="I9849">
        <v>0</v>
      </c>
    </row>
    <row r="9850" spans="1:9" hidden="1" x14ac:dyDescent="0.3">
      <c r="A9850" s="1" t="s">
        <v>215</v>
      </c>
      <c r="B9850" s="1" t="s">
        <v>249</v>
      </c>
      <c r="C9850">
        <v>41.112900000000003</v>
      </c>
      <c r="D9850">
        <v>85.240099999999998</v>
      </c>
      <c r="E9850" s="1" t="s">
        <v>24</v>
      </c>
      <c r="F9850" t="s">
        <v>19419</v>
      </c>
      <c r="G9850">
        <v>0</v>
      </c>
      <c r="H9850">
        <v>55</v>
      </c>
      <c r="I9850">
        <v>3</v>
      </c>
    </row>
    <row r="9851" spans="1:9" hidden="1" x14ac:dyDescent="0.3">
      <c r="A9851" s="1" t="s">
        <v>215</v>
      </c>
      <c r="B9851" s="1" t="s">
        <v>249</v>
      </c>
      <c r="C9851">
        <v>41.112900000000003</v>
      </c>
      <c r="D9851">
        <v>85.240099999999998</v>
      </c>
      <c r="E9851" s="1" t="s">
        <v>25</v>
      </c>
      <c r="F9851" t="s">
        <v>19420</v>
      </c>
      <c r="G9851">
        <v>0</v>
      </c>
      <c r="H9851">
        <v>59</v>
      </c>
      <c r="I9851">
        <v>3</v>
      </c>
    </row>
    <row r="9852" spans="1:9" hidden="1" x14ac:dyDescent="0.3">
      <c r="A9852" s="1" t="s">
        <v>215</v>
      </c>
      <c r="B9852" s="1" t="s">
        <v>249</v>
      </c>
      <c r="C9852">
        <v>41.112900000000003</v>
      </c>
      <c r="D9852">
        <v>85.240099999999998</v>
      </c>
      <c r="E9852" s="1" t="s">
        <v>26</v>
      </c>
      <c r="F9852" t="s">
        <v>19421</v>
      </c>
      <c r="G9852">
        <v>1</v>
      </c>
      <c r="H9852">
        <v>63</v>
      </c>
      <c r="I9852">
        <v>6</v>
      </c>
    </row>
    <row r="9853" spans="1:9" hidden="1" x14ac:dyDescent="0.3">
      <c r="A9853" s="1" t="s">
        <v>215</v>
      </c>
      <c r="B9853" s="1" t="s">
        <v>249</v>
      </c>
      <c r="C9853">
        <v>41.112900000000003</v>
      </c>
      <c r="D9853">
        <v>85.240099999999998</v>
      </c>
      <c r="E9853" s="1" t="s">
        <v>27</v>
      </c>
      <c r="F9853" t="s">
        <v>19422</v>
      </c>
      <c r="G9853">
        <v>1</v>
      </c>
      <c r="H9853">
        <v>65</v>
      </c>
      <c r="I9853">
        <v>6</v>
      </c>
    </row>
    <row r="9854" spans="1:9" hidden="1" x14ac:dyDescent="0.3">
      <c r="A9854" s="1" t="s">
        <v>215</v>
      </c>
      <c r="B9854" s="1" t="s">
        <v>249</v>
      </c>
      <c r="C9854">
        <v>41.112900000000003</v>
      </c>
      <c r="D9854">
        <v>85.240099999999998</v>
      </c>
      <c r="E9854" s="1" t="s">
        <v>28</v>
      </c>
      <c r="F9854" t="s">
        <v>19423</v>
      </c>
      <c r="G9854">
        <v>1</v>
      </c>
      <c r="H9854">
        <v>70</v>
      </c>
      <c r="I9854">
        <v>10</v>
      </c>
    </row>
    <row r="9855" spans="1:9" hidden="1" x14ac:dyDescent="0.3">
      <c r="A9855" s="1" t="s">
        <v>215</v>
      </c>
      <c r="B9855" s="1" t="s">
        <v>249</v>
      </c>
      <c r="C9855">
        <v>41.112900000000003</v>
      </c>
      <c r="D9855">
        <v>85.240099999999998</v>
      </c>
      <c r="E9855" s="1" t="s">
        <v>29</v>
      </c>
      <c r="F9855" t="s">
        <v>19424</v>
      </c>
      <c r="G9855">
        <v>1</v>
      </c>
      <c r="H9855">
        <v>71</v>
      </c>
      <c r="I9855">
        <v>12</v>
      </c>
    </row>
    <row r="9856" spans="1:9" hidden="1" x14ac:dyDescent="0.3">
      <c r="A9856" s="1" t="s">
        <v>215</v>
      </c>
      <c r="B9856" s="1" t="s">
        <v>249</v>
      </c>
      <c r="C9856">
        <v>41.112900000000003</v>
      </c>
      <c r="D9856">
        <v>85.240099999999998</v>
      </c>
      <c r="E9856" s="1" t="s">
        <v>30</v>
      </c>
      <c r="F9856" t="s">
        <v>19425</v>
      </c>
      <c r="G9856">
        <v>1</v>
      </c>
      <c r="H9856">
        <v>75</v>
      </c>
      <c r="I9856">
        <v>12</v>
      </c>
    </row>
    <row r="9857" spans="1:9" hidden="1" x14ac:dyDescent="0.3">
      <c r="A9857" s="1" t="s">
        <v>215</v>
      </c>
      <c r="B9857" s="1" t="s">
        <v>249</v>
      </c>
      <c r="C9857">
        <v>41.112900000000003</v>
      </c>
      <c r="D9857">
        <v>85.240099999999998</v>
      </c>
      <c r="E9857" s="1" t="s">
        <v>31</v>
      </c>
      <c r="F9857" t="s">
        <v>19426</v>
      </c>
      <c r="G9857">
        <v>1</v>
      </c>
      <c r="H9857">
        <v>76</v>
      </c>
      <c r="I9857">
        <v>12</v>
      </c>
    </row>
    <row r="9858" spans="1:9" hidden="1" x14ac:dyDescent="0.3">
      <c r="A9858" s="1" t="s">
        <v>215</v>
      </c>
      <c r="B9858" s="1" t="s">
        <v>249</v>
      </c>
      <c r="C9858">
        <v>41.112900000000003</v>
      </c>
      <c r="D9858">
        <v>85.240099999999998</v>
      </c>
      <c r="E9858" s="1" t="s">
        <v>32</v>
      </c>
      <c r="F9858" t="s">
        <v>19427</v>
      </c>
      <c r="G9858">
        <v>1</v>
      </c>
      <c r="H9858">
        <v>76</v>
      </c>
      <c r="I9858">
        <v>20</v>
      </c>
    </row>
    <row r="9859" spans="1:9" hidden="1" x14ac:dyDescent="0.3">
      <c r="A9859" s="1" t="s">
        <v>215</v>
      </c>
      <c r="B9859" s="1" t="s">
        <v>249</v>
      </c>
      <c r="C9859">
        <v>41.112900000000003</v>
      </c>
      <c r="D9859">
        <v>85.240099999999998</v>
      </c>
      <c r="E9859" s="1" t="s">
        <v>33</v>
      </c>
      <c r="F9859" t="s">
        <v>19428</v>
      </c>
      <c r="G9859">
        <v>1</v>
      </c>
      <c r="H9859">
        <v>76</v>
      </c>
      <c r="I9859">
        <v>22</v>
      </c>
    </row>
    <row r="9860" spans="1:9" hidden="1" x14ac:dyDescent="0.3">
      <c r="A9860" s="1" t="s">
        <v>215</v>
      </c>
      <c r="B9860" s="1" t="s">
        <v>249</v>
      </c>
      <c r="C9860">
        <v>41.112900000000003</v>
      </c>
      <c r="D9860">
        <v>85.240099999999998</v>
      </c>
      <c r="E9860" s="1" t="s">
        <v>34</v>
      </c>
      <c r="F9860" t="s">
        <v>19429</v>
      </c>
      <c r="G9860">
        <v>1</v>
      </c>
      <c r="H9860">
        <v>76</v>
      </c>
      <c r="I9860">
        <v>24</v>
      </c>
    </row>
    <row r="9861" spans="1:9" hidden="1" x14ac:dyDescent="0.3">
      <c r="A9861" s="1" t="s">
        <v>215</v>
      </c>
      <c r="B9861" s="1" t="s">
        <v>249</v>
      </c>
      <c r="C9861">
        <v>41.112900000000003</v>
      </c>
      <c r="D9861">
        <v>85.240099999999998</v>
      </c>
      <c r="E9861" s="1" t="s">
        <v>35</v>
      </c>
      <c r="F9861" t="s">
        <v>19430</v>
      </c>
      <c r="G9861">
        <v>2</v>
      </c>
      <c r="H9861">
        <v>76</v>
      </c>
      <c r="I9861">
        <v>25</v>
      </c>
    </row>
    <row r="9862" spans="1:9" hidden="1" x14ac:dyDescent="0.3">
      <c r="A9862" s="1" t="s">
        <v>215</v>
      </c>
      <c r="B9862" s="1" t="s">
        <v>249</v>
      </c>
      <c r="C9862">
        <v>41.112900000000003</v>
      </c>
      <c r="D9862">
        <v>85.240099999999998</v>
      </c>
      <c r="E9862" s="1" t="s">
        <v>36</v>
      </c>
      <c r="F9862" t="s">
        <v>19431</v>
      </c>
      <c r="G9862">
        <v>2</v>
      </c>
      <c r="H9862">
        <v>76</v>
      </c>
      <c r="I9862">
        <v>28</v>
      </c>
    </row>
    <row r="9863" spans="1:9" hidden="1" x14ac:dyDescent="0.3">
      <c r="A9863" s="1" t="s">
        <v>215</v>
      </c>
      <c r="B9863" s="1" t="s">
        <v>249</v>
      </c>
      <c r="C9863">
        <v>41.112900000000003</v>
      </c>
      <c r="D9863">
        <v>85.240099999999998</v>
      </c>
      <c r="E9863" s="1" t="s">
        <v>37</v>
      </c>
      <c r="F9863" t="s">
        <v>19432</v>
      </c>
      <c r="G9863">
        <v>2</v>
      </c>
      <c r="H9863">
        <v>76</v>
      </c>
      <c r="I9863">
        <v>30</v>
      </c>
    </row>
    <row r="9864" spans="1:9" hidden="1" x14ac:dyDescent="0.3">
      <c r="A9864" s="1" t="s">
        <v>215</v>
      </c>
      <c r="B9864" s="1" t="s">
        <v>249</v>
      </c>
      <c r="C9864">
        <v>41.112900000000003</v>
      </c>
      <c r="D9864">
        <v>85.240099999999998</v>
      </c>
      <c r="E9864" s="1" t="s">
        <v>38</v>
      </c>
      <c r="F9864" t="s">
        <v>19433</v>
      </c>
      <c r="G9864">
        <v>2</v>
      </c>
      <c r="H9864">
        <v>76</v>
      </c>
      <c r="I9864">
        <v>30</v>
      </c>
    </row>
    <row r="9865" spans="1:9" hidden="1" x14ac:dyDescent="0.3">
      <c r="A9865" s="1" t="s">
        <v>215</v>
      </c>
      <c r="B9865" s="1" t="s">
        <v>249</v>
      </c>
      <c r="C9865">
        <v>41.112900000000003</v>
      </c>
      <c r="D9865">
        <v>85.240099999999998</v>
      </c>
      <c r="E9865" s="1" t="s">
        <v>39</v>
      </c>
      <c r="F9865" t="s">
        <v>19434</v>
      </c>
      <c r="G9865">
        <v>2</v>
      </c>
      <c r="H9865">
        <v>76</v>
      </c>
      <c r="I9865">
        <v>34</v>
      </c>
    </row>
    <row r="9866" spans="1:9" hidden="1" x14ac:dyDescent="0.3">
      <c r="A9866" s="1" t="s">
        <v>215</v>
      </c>
      <c r="B9866" s="1" t="s">
        <v>249</v>
      </c>
      <c r="C9866">
        <v>41.112900000000003</v>
      </c>
      <c r="D9866">
        <v>85.240099999999998</v>
      </c>
      <c r="E9866" s="1" t="s">
        <v>40</v>
      </c>
      <c r="F9866" t="s">
        <v>19435</v>
      </c>
      <c r="G9866">
        <v>2</v>
      </c>
      <c r="H9866">
        <v>76</v>
      </c>
      <c r="I9866">
        <v>43</v>
      </c>
    </row>
    <row r="9867" spans="1:9" hidden="1" x14ac:dyDescent="0.3">
      <c r="A9867" s="1" t="s">
        <v>215</v>
      </c>
      <c r="B9867" s="1" t="s">
        <v>249</v>
      </c>
      <c r="C9867">
        <v>41.112900000000003</v>
      </c>
      <c r="D9867">
        <v>85.240099999999998</v>
      </c>
      <c r="E9867" s="1" t="s">
        <v>41</v>
      </c>
      <c r="F9867" t="s">
        <v>19436</v>
      </c>
      <c r="G9867">
        <v>3</v>
      </c>
      <c r="H9867">
        <v>76</v>
      </c>
      <c r="I9867">
        <v>52</v>
      </c>
    </row>
    <row r="9868" spans="1:9" hidden="1" x14ac:dyDescent="0.3">
      <c r="A9868" s="1" t="s">
        <v>215</v>
      </c>
      <c r="B9868" s="1" t="s">
        <v>249</v>
      </c>
      <c r="C9868">
        <v>41.112900000000003</v>
      </c>
      <c r="D9868">
        <v>85.240099999999998</v>
      </c>
      <c r="E9868" s="1" t="s">
        <v>42</v>
      </c>
      <c r="F9868" t="s">
        <v>19437</v>
      </c>
      <c r="G9868">
        <v>3</v>
      </c>
      <c r="H9868">
        <v>76</v>
      </c>
      <c r="I9868">
        <v>62</v>
      </c>
    </row>
    <row r="9869" spans="1:9" hidden="1" x14ac:dyDescent="0.3">
      <c r="A9869" s="1" t="s">
        <v>215</v>
      </c>
      <c r="B9869" s="1" t="s">
        <v>249</v>
      </c>
      <c r="C9869">
        <v>41.112900000000003</v>
      </c>
      <c r="D9869">
        <v>85.240099999999998</v>
      </c>
      <c r="E9869" s="1" t="s">
        <v>43</v>
      </c>
      <c r="F9869" t="s">
        <v>19438</v>
      </c>
      <c r="G9869">
        <v>3</v>
      </c>
      <c r="H9869">
        <v>76</v>
      </c>
      <c r="I9869">
        <v>64</v>
      </c>
    </row>
    <row r="9870" spans="1:9" hidden="1" x14ac:dyDescent="0.3">
      <c r="A9870" s="1" t="s">
        <v>215</v>
      </c>
      <c r="B9870" s="1" t="s">
        <v>249</v>
      </c>
      <c r="C9870">
        <v>41.112900000000003</v>
      </c>
      <c r="D9870">
        <v>85.240099999999998</v>
      </c>
      <c r="E9870" s="1" t="s">
        <v>44</v>
      </c>
      <c r="F9870" t="s">
        <v>19439</v>
      </c>
      <c r="G9870">
        <v>3</v>
      </c>
      <c r="H9870">
        <v>76</v>
      </c>
      <c r="I9870">
        <v>66</v>
      </c>
    </row>
    <row r="9871" spans="1:9" hidden="1" x14ac:dyDescent="0.3">
      <c r="A9871" s="1" t="s">
        <v>215</v>
      </c>
      <c r="B9871" s="1" t="s">
        <v>249</v>
      </c>
      <c r="C9871">
        <v>41.112900000000003</v>
      </c>
      <c r="D9871">
        <v>85.240099999999998</v>
      </c>
      <c r="E9871" s="1" t="s">
        <v>45</v>
      </c>
      <c r="F9871" t="s">
        <v>19440</v>
      </c>
      <c r="G9871">
        <v>3</v>
      </c>
      <c r="H9871">
        <v>76</v>
      </c>
      <c r="I9871">
        <v>68</v>
      </c>
    </row>
    <row r="9872" spans="1:9" hidden="1" x14ac:dyDescent="0.3">
      <c r="A9872" s="1" t="s">
        <v>215</v>
      </c>
      <c r="B9872" s="1" t="s">
        <v>249</v>
      </c>
      <c r="C9872">
        <v>41.112900000000003</v>
      </c>
      <c r="D9872">
        <v>85.240099999999998</v>
      </c>
      <c r="E9872" s="1" t="s">
        <v>46</v>
      </c>
      <c r="F9872" t="s">
        <v>19441</v>
      </c>
      <c r="G9872">
        <v>3</v>
      </c>
      <c r="H9872">
        <v>76</v>
      </c>
      <c r="I9872">
        <v>69</v>
      </c>
    </row>
    <row r="9873" spans="1:9" hidden="1" x14ac:dyDescent="0.3">
      <c r="A9873" s="1" t="s">
        <v>215</v>
      </c>
      <c r="B9873" s="1" t="s">
        <v>249</v>
      </c>
      <c r="C9873">
        <v>41.112900000000003</v>
      </c>
      <c r="D9873">
        <v>85.240099999999998</v>
      </c>
      <c r="E9873" s="1" t="s">
        <v>47</v>
      </c>
      <c r="F9873" t="s">
        <v>19442</v>
      </c>
      <c r="G9873">
        <v>3</v>
      </c>
      <c r="H9873">
        <v>76</v>
      </c>
      <c r="I9873">
        <v>70</v>
      </c>
    </row>
    <row r="9874" spans="1:9" hidden="1" x14ac:dyDescent="0.3">
      <c r="A9874" s="1" t="s">
        <v>215</v>
      </c>
      <c r="B9874" s="1" t="s">
        <v>249</v>
      </c>
      <c r="C9874">
        <v>41.112900000000003</v>
      </c>
      <c r="D9874">
        <v>85.240099999999998</v>
      </c>
      <c r="E9874" s="1" t="s">
        <v>48</v>
      </c>
      <c r="F9874" t="s">
        <v>19443</v>
      </c>
      <c r="G9874">
        <v>3</v>
      </c>
      <c r="H9874">
        <v>76</v>
      </c>
      <c r="I9874">
        <v>71</v>
      </c>
    </row>
    <row r="9875" spans="1:9" hidden="1" x14ac:dyDescent="0.3">
      <c r="A9875" s="1" t="s">
        <v>215</v>
      </c>
      <c r="B9875" s="1" t="s">
        <v>249</v>
      </c>
      <c r="C9875">
        <v>41.112900000000003</v>
      </c>
      <c r="D9875">
        <v>85.240099999999998</v>
      </c>
      <c r="E9875" s="1" t="s">
        <v>49</v>
      </c>
      <c r="F9875" t="s">
        <v>19444</v>
      </c>
      <c r="G9875">
        <v>3</v>
      </c>
      <c r="H9875">
        <v>76</v>
      </c>
      <c r="I9875">
        <v>72</v>
      </c>
    </row>
    <row r="9876" spans="1:9" hidden="1" x14ac:dyDescent="0.3">
      <c r="A9876" s="1" t="s">
        <v>215</v>
      </c>
      <c r="B9876" s="1" t="s">
        <v>249</v>
      </c>
      <c r="C9876">
        <v>41.112900000000003</v>
      </c>
      <c r="D9876">
        <v>85.240099999999998</v>
      </c>
      <c r="E9876" s="1" t="s">
        <v>50</v>
      </c>
      <c r="F9876" t="s">
        <v>19445</v>
      </c>
      <c r="G9876">
        <v>3</v>
      </c>
      <c r="H9876">
        <v>76</v>
      </c>
      <c r="I9876">
        <v>73</v>
      </c>
    </row>
    <row r="9877" spans="1:9" hidden="1" x14ac:dyDescent="0.3">
      <c r="A9877" s="1" t="s">
        <v>215</v>
      </c>
      <c r="B9877" s="1" t="s">
        <v>249</v>
      </c>
      <c r="C9877">
        <v>41.112900000000003</v>
      </c>
      <c r="D9877">
        <v>85.240099999999998</v>
      </c>
      <c r="E9877" s="1" t="s">
        <v>51</v>
      </c>
      <c r="F9877" t="s">
        <v>19446</v>
      </c>
      <c r="G9877">
        <v>3</v>
      </c>
      <c r="H9877">
        <v>76</v>
      </c>
      <c r="I9877">
        <v>73</v>
      </c>
    </row>
    <row r="9878" spans="1:9" hidden="1" x14ac:dyDescent="0.3">
      <c r="A9878" s="1" t="s">
        <v>215</v>
      </c>
      <c r="B9878" s="1" t="s">
        <v>249</v>
      </c>
      <c r="C9878">
        <v>41.112900000000003</v>
      </c>
      <c r="D9878">
        <v>85.240099999999998</v>
      </c>
      <c r="E9878" s="1" t="s">
        <v>52</v>
      </c>
      <c r="F9878" t="s">
        <v>19447</v>
      </c>
      <c r="G9878">
        <v>3</v>
      </c>
      <c r="H9878">
        <v>76</v>
      </c>
      <c r="I9878">
        <v>73</v>
      </c>
    </row>
    <row r="9879" spans="1:9" hidden="1" x14ac:dyDescent="0.3">
      <c r="A9879" s="1" t="s">
        <v>215</v>
      </c>
      <c r="B9879" s="1" t="s">
        <v>249</v>
      </c>
      <c r="C9879">
        <v>41.112900000000003</v>
      </c>
      <c r="D9879">
        <v>85.240099999999998</v>
      </c>
      <c r="E9879" s="1" t="s">
        <v>53</v>
      </c>
      <c r="F9879" t="s">
        <v>19448</v>
      </c>
      <c r="G9879">
        <v>3</v>
      </c>
      <c r="H9879">
        <v>76</v>
      </c>
      <c r="I9879">
        <v>73</v>
      </c>
    </row>
    <row r="9880" spans="1:9" hidden="1" x14ac:dyDescent="0.3">
      <c r="A9880" s="1" t="s">
        <v>215</v>
      </c>
      <c r="B9880" s="1" t="s">
        <v>249</v>
      </c>
      <c r="C9880">
        <v>41.112900000000003</v>
      </c>
      <c r="D9880">
        <v>85.240099999999998</v>
      </c>
      <c r="E9880" s="1" t="s">
        <v>54</v>
      </c>
      <c r="F9880" t="s">
        <v>19449</v>
      </c>
      <c r="G9880">
        <v>3</v>
      </c>
      <c r="H9880">
        <v>76</v>
      </c>
      <c r="I9880">
        <v>73</v>
      </c>
    </row>
    <row r="9881" spans="1:9" hidden="1" x14ac:dyDescent="0.3">
      <c r="A9881" s="1" t="s">
        <v>215</v>
      </c>
      <c r="B9881" s="1" t="s">
        <v>249</v>
      </c>
      <c r="C9881">
        <v>41.112900000000003</v>
      </c>
      <c r="D9881">
        <v>85.240099999999998</v>
      </c>
      <c r="E9881" s="1" t="s">
        <v>21548</v>
      </c>
      <c r="F9881" t="s">
        <v>21738</v>
      </c>
      <c r="G9881">
        <v>3</v>
      </c>
      <c r="H9881">
        <v>76</v>
      </c>
      <c r="I9881">
        <v>73</v>
      </c>
    </row>
    <row r="9882" spans="1:9" hidden="1" x14ac:dyDescent="0.3">
      <c r="A9882" s="1" t="s">
        <v>215</v>
      </c>
      <c r="B9882" s="1" t="s">
        <v>250</v>
      </c>
      <c r="C9882">
        <v>44.093499999999999</v>
      </c>
      <c r="D9882">
        <v>113.9448</v>
      </c>
      <c r="E9882" s="1" t="s">
        <v>4</v>
      </c>
      <c r="F9882" t="s">
        <v>12991</v>
      </c>
      <c r="G9882">
        <v>0</v>
      </c>
      <c r="H9882">
        <v>0</v>
      </c>
      <c r="I9882">
        <v>0</v>
      </c>
    </row>
    <row r="9883" spans="1:9" hidden="1" x14ac:dyDescent="0.3">
      <c r="A9883" s="1" t="s">
        <v>215</v>
      </c>
      <c r="B9883" s="1" t="s">
        <v>250</v>
      </c>
      <c r="C9883">
        <v>44.093499999999999</v>
      </c>
      <c r="D9883">
        <v>113.9448</v>
      </c>
      <c r="E9883" s="1" t="s">
        <v>5</v>
      </c>
      <c r="F9883" t="s">
        <v>12992</v>
      </c>
      <c r="G9883">
        <v>0</v>
      </c>
      <c r="H9883">
        <v>0</v>
      </c>
      <c r="I9883">
        <v>0</v>
      </c>
    </row>
    <row r="9884" spans="1:9" hidden="1" x14ac:dyDescent="0.3">
      <c r="A9884" s="1" t="s">
        <v>215</v>
      </c>
      <c r="B9884" s="1" t="s">
        <v>250</v>
      </c>
      <c r="C9884">
        <v>44.093499999999999</v>
      </c>
      <c r="D9884">
        <v>113.9448</v>
      </c>
      <c r="E9884" s="1" t="s">
        <v>6</v>
      </c>
      <c r="F9884" t="s">
        <v>19450</v>
      </c>
      <c r="G9884">
        <v>0</v>
      </c>
      <c r="H9884">
        <v>1</v>
      </c>
      <c r="I9884">
        <v>0</v>
      </c>
    </row>
    <row r="9885" spans="1:9" hidden="1" x14ac:dyDescent="0.3">
      <c r="A9885" s="1" t="s">
        <v>215</v>
      </c>
      <c r="B9885" s="1" t="s">
        <v>250</v>
      </c>
      <c r="C9885">
        <v>44.093499999999999</v>
      </c>
      <c r="D9885">
        <v>113.9448</v>
      </c>
      <c r="E9885" s="1" t="s">
        <v>7</v>
      </c>
      <c r="F9885" t="s">
        <v>19451</v>
      </c>
      <c r="G9885">
        <v>0</v>
      </c>
      <c r="H9885">
        <v>7</v>
      </c>
      <c r="I9885">
        <v>0</v>
      </c>
    </row>
    <row r="9886" spans="1:9" hidden="1" x14ac:dyDescent="0.3">
      <c r="A9886" s="1" t="s">
        <v>215</v>
      </c>
      <c r="B9886" s="1" t="s">
        <v>250</v>
      </c>
      <c r="C9886">
        <v>44.093499999999999</v>
      </c>
      <c r="D9886">
        <v>113.9448</v>
      </c>
      <c r="E9886" s="1" t="s">
        <v>8</v>
      </c>
      <c r="F9886" t="s">
        <v>19452</v>
      </c>
      <c r="G9886">
        <v>0</v>
      </c>
      <c r="H9886">
        <v>7</v>
      </c>
      <c r="I9886">
        <v>0</v>
      </c>
    </row>
    <row r="9887" spans="1:9" hidden="1" x14ac:dyDescent="0.3">
      <c r="A9887" s="1" t="s">
        <v>215</v>
      </c>
      <c r="B9887" s="1" t="s">
        <v>250</v>
      </c>
      <c r="C9887">
        <v>44.093499999999999</v>
      </c>
      <c r="D9887">
        <v>113.9448</v>
      </c>
      <c r="E9887" s="1" t="s">
        <v>9</v>
      </c>
      <c r="F9887" t="s">
        <v>19453</v>
      </c>
      <c r="G9887">
        <v>0</v>
      </c>
      <c r="H9887">
        <v>11</v>
      </c>
      <c r="I9887">
        <v>0</v>
      </c>
    </row>
    <row r="9888" spans="1:9" hidden="1" x14ac:dyDescent="0.3">
      <c r="A9888" s="1" t="s">
        <v>215</v>
      </c>
      <c r="B9888" s="1" t="s">
        <v>250</v>
      </c>
      <c r="C9888">
        <v>44.093499999999999</v>
      </c>
      <c r="D9888">
        <v>113.9448</v>
      </c>
      <c r="E9888" s="1" t="s">
        <v>10</v>
      </c>
      <c r="F9888" t="s">
        <v>19454</v>
      </c>
      <c r="G9888">
        <v>0</v>
      </c>
      <c r="H9888">
        <v>15</v>
      </c>
      <c r="I9888">
        <v>0</v>
      </c>
    </row>
    <row r="9889" spans="1:9" hidden="1" x14ac:dyDescent="0.3">
      <c r="A9889" s="1" t="s">
        <v>215</v>
      </c>
      <c r="B9889" s="1" t="s">
        <v>250</v>
      </c>
      <c r="C9889">
        <v>44.093499999999999</v>
      </c>
      <c r="D9889">
        <v>113.9448</v>
      </c>
      <c r="E9889" s="1" t="s">
        <v>11</v>
      </c>
      <c r="F9889" t="s">
        <v>19455</v>
      </c>
      <c r="G9889">
        <v>0</v>
      </c>
      <c r="H9889">
        <v>16</v>
      </c>
      <c r="I9889">
        <v>0</v>
      </c>
    </row>
    <row r="9890" spans="1:9" hidden="1" x14ac:dyDescent="0.3">
      <c r="A9890" s="1" t="s">
        <v>215</v>
      </c>
      <c r="B9890" s="1" t="s">
        <v>250</v>
      </c>
      <c r="C9890">
        <v>44.093499999999999</v>
      </c>
      <c r="D9890">
        <v>113.9448</v>
      </c>
      <c r="E9890" s="1" t="s">
        <v>12</v>
      </c>
      <c r="F9890" t="s">
        <v>19456</v>
      </c>
      <c r="G9890">
        <v>0</v>
      </c>
      <c r="H9890">
        <v>19</v>
      </c>
      <c r="I9890">
        <v>0</v>
      </c>
    </row>
    <row r="9891" spans="1:9" hidden="1" x14ac:dyDescent="0.3">
      <c r="A9891" s="1" t="s">
        <v>215</v>
      </c>
      <c r="B9891" s="1" t="s">
        <v>250</v>
      </c>
      <c r="C9891">
        <v>44.093499999999999</v>
      </c>
      <c r="D9891">
        <v>113.9448</v>
      </c>
      <c r="E9891" s="1" t="s">
        <v>13</v>
      </c>
      <c r="F9891" t="s">
        <v>19457</v>
      </c>
      <c r="G9891">
        <v>0</v>
      </c>
      <c r="H9891">
        <v>20</v>
      </c>
      <c r="I9891">
        <v>1</v>
      </c>
    </row>
    <row r="9892" spans="1:9" hidden="1" x14ac:dyDescent="0.3">
      <c r="A9892" s="1" t="s">
        <v>215</v>
      </c>
      <c r="B9892" s="1" t="s">
        <v>250</v>
      </c>
      <c r="C9892">
        <v>44.093499999999999</v>
      </c>
      <c r="D9892">
        <v>113.9448</v>
      </c>
      <c r="E9892" s="1" t="s">
        <v>14</v>
      </c>
      <c r="F9892" t="s">
        <v>19458</v>
      </c>
      <c r="G9892">
        <v>0</v>
      </c>
      <c r="H9892">
        <v>23</v>
      </c>
      <c r="I9892">
        <v>1</v>
      </c>
    </row>
    <row r="9893" spans="1:9" hidden="1" x14ac:dyDescent="0.3">
      <c r="A9893" s="1" t="s">
        <v>215</v>
      </c>
      <c r="B9893" s="1" t="s">
        <v>250</v>
      </c>
      <c r="C9893">
        <v>44.093499999999999</v>
      </c>
      <c r="D9893">
        <v>113.9448</v>
      </c>
      <c r="E9893" s="1" t="s">
        <v>15</v>
      </c>
      <c r="F9893" t="s">
        <v>19459</v>
      </c>
      <c r="G9893">
        <v>0</v>
      </c>
      <c r="H9893">
        <v>27</v>
      </c>
      <c r="I9893">
        <v>1</v>
      </c>
    </row>
    <row r="9894" spans="1:9" hidden="1" x14ac:dyDescent="0.3">
      <c r="A9894" s="1" t="s">
        <v>215</v>
      </c>
      <c r="B9894" s="1" t="s">
        <v>250</v>
      </c>
      <c r="C9894">
        <v>44.093499999999999</v>
      </c>
      <c r="D9894">
        <v>113.9448</v>
      </c>
      <c r="E9894" s="1" t="s">
        <v>16</v>
      </c>
      <c r="F9894" t="s">
        <v>19460</v>
      </c>
      <c r="G9894">
        <v>0</v>
      </c>
      <c r="H9894">
        <v>34</v>
      </c>
      <c r="I9894">
        <v>1</v>
      </c>
    </row>
    <row r="9895" spans="1:9" hidden="1" x14ac:dyDescent="0.3">
      <c r="A9895" s="1" t="s">
        <v>215</v>
      </c>
      <c r="B9895" s="1" t="s">
        <v>250</v>
      </c>
      <c r="C9895">
        <v>44.093499999999999</v>
      </c>
      <c r="D9895">
        <v>113.9448</v>
      </c>
      <c r="E9895" s="1" t="s">
        <v>17</v>
      </c>
      <c r="F9895" t="s">
        <v>19461</v>
      </c>
      <c r="G9895">
        <v>0</v>
      </c>
      <c r="H9895">
        <v>35</v>
      </c>
      <c r="I9895">
        <v>1</v>
      </c>
    </row>
    <row r="9896" spans="1:9" hidden="1" x14ac:dyDescent="0.3">
      <c r="A9896" s="1" t="s">
        <v>215</v>
      </c>
      <c r="B9896" s="1" t="s">
        <v>250</v>
      </c>
      <c r="C9896">
        <v>44.093499999999999</v>
      </c>
      <c r="D9896">
        <v>113.9448</v>
      </c>
      <c r="E9896" s="1" t="s">
        <v>18</v>
      </c>
      <c r="F9896" t="s">
        <v>19462</v>
      </c>
      <c r="G9896">
        <v>0</v>
      </c>
      <c r="H9896">
        <v>42</v>
      </c>
      <c r="I9896">
        <v>3</v>
      </c>
    </row>
    <row r="9897" spans="1:9" hidden="1" x14ac:dyDescent="0.3">
      <c r="A9897" s="1" t="s">
        <v>215</v>
      </c>
      <c r="B9897" s="1" t="s">
        <v>250</v>
      </c>
      <c r="C9897">
        <v>44.093499999999999</v>
      </c>
      <c r="D9897">
        <v>113.9448</v>
      </c>
      <c r="E9897" s="1" t="s">
        <v>19</v>
      </c>
      <c r="F9897" t="s">
        <v>19463</v>
      </c>
      <c r="G9897">
        <v>0</v>
      </c>
      <c r="H9897">
        <v>46</v>
      </c>
      <c r="I9897">
        <v>4</v>
      </c>
    </row>
    <row r="9898" spans="1:9" hidden="1" x14ac:dyDescent="0.3">
      <c r="A9898" s="1" t="s">
        <v>215</v>
      </c>
      <c r="B9898" s="1" t="s">
        <v>250</v>
      </c>
      <c r="C9898">
        <v>44.093499999999999</v>
      </c>
      <c r="D9898">
        <v>113.9448</v>
      </c>
      <c r="E9898" s="1" t="s">
        <v>20</v>
      </c>
      <c r="F9898" t="s">
        <v>19464</v>
      </c>
      <c r="G9898">
        <v>0</v>
      </c>
      <c r="H9898">
        <v>50</v>
      </c>
      <c r="I9898">
        <v>5</v>
      </c>
    </row>
    <row r="9899" spans="1:9" hidden="1" x14ac:dyDescent="0.3">
      <c r="A9899" s="1" t="s">
        <v>215</v>
      </c>
      <c r="B9899" s="1" t="s">
        <v>250</v>
      </c>
      <c r="C9899">
        <v>44.093499999999999</v>
      </c>
      <c r="D9899">
        <v>113.9448</v>
      </c>
      <c r="E9899" s="1" t="s">
        <v>21</v>
      </c>
      <c r="F9899" t="s">
        <v>19465</v>
      </c>
      <c r="G9899">
        <v>0</v>
      </c>
      <c r="H9899">
        <v>52</v>
      </c>
      <c r="I9899">
        <v>5</v>
      </c>
    </row>
    <row r="9900" spans="1:9" hidden="1" x14ac:dyDescent="0.3">
      <c r="A9900" s="1" t="s">
        <v>215</v>
      </c>
      <c r="B9900" s="1" t="s">
        <v>250</v>
      </c>
      <c r="C9900">
        <v>44.093499999999999</v>
      </c>
      <c r="D9900">
        <v>113.9448</v>
      </c>
      <c r="E9900" s="1" t="s">
        <v>22</v>
      </c>
      <c r="F9900" t="s">
        <v>19466</v>
      </c>
      <c r="G9900">
        <v>0</v>
      </c>
      <c r="H9900">
        <v>54</v>
      </c>
      <c r="I9900">
        <v>5</v>
      </c>
    </row>
    <row r="9901" spans="1:9" hidden="1" x14ac:dyDescent="0.3">
      <c r="A9901" s="1" t="s">
        <v>215</v>
      </c>
      <c r="B9901" s="1" t="s">
        <v>250</v>
      </c>
      <c r="C9901">
        <v>44.093499999999999</v>
      </c>
      <c r="D9901">
        <v>113.9448</v>
      </c>
      <c r="E9901" s="1" t="s">
        <v>23</v>
      </c>
      <c r="F9901" t="s">
        <v>19467</v>
      </c>
      <c r="G9901">
        <v>0</v>
      </c>
      <c r="H9901">
        <v>58</v>
      </c>
      <c r="I9901">
        <v>5</v>
      </c>
    </row>
    <row r="9902" spans="1:9" hidden="1" x14ac:dyDescent="0.3">
      <c r="A9902" s="1" t="s">
        <v>215</v>
      </c>
      <c r="B9902" s="1" t="s">
        <v>250</v>
      </c>
      <c r="C9902">
        <v>44.093499999999999</v>
      </c>
      <c r="D9902">
        <v>113.9448</v>
      </c>
      <c r="E9902" s="1" t="s">
        <v>24</v>
      </c>
      <c r="F9902" t="s">
        <v>19468</v>
      </c>
      <c r="G9902">
        <v>0</v>
      </c>
      <c r="H9902">
        <v>58</v>
      </c>
      <c r="I9902">
        <v>5</v>
      </c>
    </row>
    <row r="9903" spans="1:9" hidden="1" x14ac:dyDescent="0.3">
      <c r="A9903" s="1" t="s">
        <v>215</v>
      </c>
      <c r="B9903" s="1" t="s">
        <v>250</v>
      </c>
      <c r="C9903">
        <v>44.093499999999999</v>
      </c>
      <c r="D9903">
        <v>113.9448</v>
      </c>
      <c r="E9903" s="1" t="s">
        <v>25</v>
      </c>
      <c r="F9903" t="s">
        <v>19469</v>
      </c>
      <c r="G9903">
        <v>0</v>
      </c>
      <c r="H9903">
        <v>60</v>
      </c>
      <c r="I9903">
        <v>6</v>
      </c>
    </row>
    <row r="9904" spans="1:9" hidden="1" x14ac:dyDescent="0.3">
      <c r="A9904" s="1" t="s">
        <v>215</v>
      </c>
      <c r="B9904" s="1" t="s">
        <v>250</v>
      </c>
      <c r="C9904">
        <v>44.093499999999999</v>
      </c>
      <c r="D9904">
        <v>113.9448</v>
      </c>
      <c r="E9904" s="1" t="s">
        <v>26</v>
      </c>
      <c r="F9904" t="s">
        <v>19470</v>
      </c>
      <c r="G9904">
        <v>0</v>
      </c>
      <c r="H9904">
        <v>61</v>
      </c>
      <c r="I9904">
        <v>6</v>
      </c>
    </row>
    <row r="9905" spans="1:9" hidden="1" x14ac:dyDescent="0.3">
      <c r="A9905" s="1" t="s">
        <v>215</v>
      </c>
      <c r="B9905" s="1" t="s">
        <v>250</v>
      </c>
      <c r="C9905">
        <v>44.093499999999999</v>
      </c>
      <c r="D9905">
        <v>113.9448</v>
      </c>
      <c r="E9905" s="1" t="s">
        <v>27</v>
      </c>
      <c r="F9905" t="s">
        <v>19471</v>
      </c>
      <c r="G9905">
        <v>0</v>
      </c>
      <c r="H9905">
        <v>65</v>
      </c>
      <c r="I9905">
        <v>6</v>
      </c>
    </row>
    <row r="9906" spans="1:9" hidden="1" x14ac:dyDescent="0.3">
      <c r="A9906" s="1" t="s">
        <v>215</v>
      </c>
      <c r="B9906" s="1" t="s">
        <v>250</v>
      </c>
      <c r="C9906">
        <v>44.093499999999999</v>
      </c>
      <c r="D9906">
        <v>113.9448</v>
      </c>
      <c r="E9906" s="1" t="s">
        <v>28</v>
      </c>
      <c r="F9906" t="s">
        <v>19472</v>
      </c>
      <c r="G9906">
        <v>0</v>
      </c>
      <c r="H9906">
        <v>68</v>
      </c>
      <c r="I9906">
        <v>7</v>
      </c>
    </row>
    <row r="9907" spans="1:9" hidden="1" x14ac:dyDescent="0.3">
      <c r="A9907" s="1" t="s">
        <v>215</v>
      </c>
      <c r="B9907" s="1" t="s">
        <v>250</v>
      </c>
      <c r="C9907">
        <v>44.093499999999999</v>
      </c>
      <c r="D9907">
        <v>113.9448</v>
      </c>
      <c r="E9907" s="1" t="s">
        <v>29</v>
      </c>
      <c r="F9907" t="s">
        <v>19473</v>
      </c>
      <c r="G9907">
        <v>0</v>
      </c>
      <c r="H9907">
        <v>70</v>
      </c>
      <c r="I9907">
        <v>8</v>
      </c>
    </row>
    <row r="9908" spans="1:9" hidden="1" x14ac:dyDescent="0.3">
      <c r="A9908" s="1" t="s">
        <v>215</v>
      </c>
      <c r="B9908" s="1" t="s">
        <v>250</v>
      </c>
      <c r="C9908">
        <v>44.093499999999999</v>
      </c>
      <c r="D9908">
        <v>113.9448</v>
      </c>
      <c r="E9908" s="1" t="s">
        <v>30</v>
      </c>
      <c r="F9908" t="s">
        <v>19474</v>
      </c>
      <c r="G9908">
        <v>0</v>
      </c>
      <c r="H9908">
        <v>72</v>
      </c>
      <c r="I9908">
        <v>8</v>
      </c>
    </row>
    <row r="9909" spans="1:9" hidden="1" x14ac:dyDescent="0.3">
      <c r="A9909" s="1" t="s">
        <v>215</v>
      </c>
      <c r="B9909" s="1" t="s">
        <v>250</v>
      </c>
      <c r="C9909">
        <v>44.093499999999999</v>
      </c>
      <c r="D9909">
        <v>113.9448</v>
      </c>
      <c r="E9909" s="1" t="s">
        <v>31</v>
      </c>
      <c r="F9909" t="s">
        <v>19475</v>
      </c>
      <c r="G9909">
        <v>0</v>
      </c>
      <c r="H9909">
        <v>73</v>
      </c>
      <c r="I9909">
        <v>8</v>
      </c>
    </row>
    <row r="9910" spans="1:9" hidden="1" x14ac:dyDescent="0.3">
      <c r="A9910" s="1" t="s">
        <v>215</v>
      </c>
      <c r="B9910" s="1" t="s">
        <v>250</v>
      </c>
      <c r="C9910">
        <v>44.093499999999999</v>
      </c>
      <c r="D9910">
        <v>113.9448</v>
      </c>
      <c r="E9910" s="1" t="s">
        <v>32</v>
      </c>
      <c r="F9910" t="s">
        <v>19476</v>
      </c>
      <c r="G9910">
        <v>0</v>
      </c>
      <c r="H9910">
        <v>75</v>
      </c>
      <c r="I9910">
        <v>10</v>
      </c>
    </row>
    <row r="9911" spans="1:9" hidden="1" x14ac:dyDescent="0.3">
      <c r="A9911" s="1" t="s">
        <v>215</v>
      </c>
      <c r="B9911" s="1" t="s">
        <v>250</v>
      </c>
      <c r="C9911">
        <v>44.093499999999999</v>
      </c>
      <c r="D9911">
        <v>113.9448</v>
      </c>
      <c r="E9911" s="1" t="s">
        <v>33</v>
      </c>
      <c r="F9911" t="s">
        <v>19477</v>
      </c>
      <c r="G9911">
        <v>0</v>
      </c>
      <c r="H9911">
        <v>75</v>
      </c>
      <c r="I9911">
        <v>16</v>
      </c>
    </row>
    <row r="9912" spans="1:9" hidden="1" x14ac:dyDescent="0.3">
      <c r="A9912" s="1" t="s">
        <v>215</v>
      </c>
      <c r="B9912" s="1" t="s">
        <v>250</v>
      </c>
      <c r="C9912">
        <v>44.093499999999999</v>
      </c>
      <c r="D9912">
        <v>113.9448</v>
      </c>
      <c r="E9912" s="1" t="s">
        <v>34</v>
      </c>
      <c r="F9912" t="s">
        <v>19478</v>
      </c>
      <c r="G9912">
        <v>0</v>
      </c>
      <c r="H9912">
        <v>75</v>
      </c>
      <c r="I9912">
        <v>17</v>
      </c>
    </row>
    <row r="9913" spans="1:9" hidden="1" x14ac:dyDescent="0.3">
      <c r="A9913" s="1" t="s">
        <v>215</v>
      </c>
      <c r="B9913" s="1" t="s">
        <v>250</v>
      </c>
      <c r="C9913">
        <v>44.093499999999999</v>
      </c>
      <c r="D9913">
        <v>113.9448</v>
      </c>
      <c r="E9913" s="1" t="s">
        <v>35</v>
      </c>
      <c r="F9913" t="s">
        <v>19479</v>
      </c>
      <c r="G9913">
        <v>0</v>
      </c>
      <c r="H9913">
        <v>75</v>
      </c>
      <c r="I9913">
        <v>26</v>
      </c>
    </row>
    <row r="9914" spans="1:9" hidden="1" x14ac:dyDescent="0.3">
      <c r="A9914" s="1" t="s">
        <v>215</v>
      </c>
      <c r="B9914" s="1" t="s">
        <v>250</v>
      </c>
      <c r="C9914">
        <v>44.093499999999999</v>
      </c>
      <c r="D9914">
        <v>113.9448</v>
      </c>
      <c r="E9914" s="1" t="s">
        <v>36</v>
      </c>
      <c r="F9914" t="s">
        <v>19480</v>
      </c>
      <c r="G9914">
        <v>0</v>
      </c>
      <c r="H9914">
        <v>75</v>
      </c>
      <c r="I9914">
        <v>27</v>
      </c>
    </row>
    <row r="9915" spans="1:9" hidden="1" x14ac:dyDescent="0.3">
      <c r="A9915" s="1" t="s">
        <v>215</v>
      </c>
      <c r="B9915" s="1" t="s">
        <v>250</v>
      </c>
      <c r="C9915">
        <v>44.093499999999999</v>
      </c>
      <c r="D9915">
        <v>113.9448</v>
      </c>
      <c r="E9915" s="1" t="s">
        <v>37</v>
      </c>
      <c r="F9915" t="s">
        <v>19481</v>
      </c>
      <c r="G9915">
        <v>0</v>
      </c>
      <c r="H9915">
        <v>75</v>
      </c>
      <c r="I9915">
        <v>34</v>
      </c>
    </row>
    <row r="9916" spans="1:9" hidden="1" x14ac:dyDescent="0.3">
      <c r="A9916" s="1" t="s">
        <v>215</v>
      </c>
      <c r="B9916" s="1" t="s">
        <v>250</v>
      </c>
      <c r="C9916">
        <v>44.093499999999999</v>
      </c>
      <c r="D9916">
        <v>113.9448</v>
      </c>
      <c r="E9916" s="1" t="s">
        <v>38</v>
      </c>
      <c r="F9916" t="s">
        <v>19482</v>
      </c>
      <c r="G9916">
        <v>0</v>
      </c>
      <c r="H9916">
        <v>75</v>
      </c>
      <c r="I9916">
        <v>35</v>
      </c>
    </row>
    <row r="9917" spans="1:9" hidden="1" x14ac:dyDescent="0.3">
      <c r="A9917" s="1" t="s">
        <v>215</v>
      </c>
      <c r="B9917" s="1" t="s">
        <v>250</v>
      </c>
      <c r="C9917">
        <v>44.093499999999999</v>
      </c>
      <c r="D9917">
        <v>113.9448</v>
      </c>
      <c r="E9917" s="1" t="s">
        <v>39</v>
      </c>
      <c r="F9917" t="s">
        <v>19483</v>
      </c>
      <c r="G9917">
        <v>0</v>
      </c>
      <c r="H9917">
        <v>75</v>
      </c>
      <c r="I9917">
        <v>38</v>
      </c>
    </row>
    <row r="9918" spans="1:9" hidden="1" x14ac:dyDescent="0.3">
      <c r="A9918" s="1" t="s">
        <v>215</v>
      </c>
      <c r="B9918" s="1" t="s">
        <v>250</v>
      </c>
      <c r="C9918">
        <v>44.093499999999999</v>
      </c>
      <c r="D9918">
        <v>113.9448</v>
      </c>
      <c r="E9918" s="1" t="s">
        <v>40</v>
      </c>
      <c r="F9918" t="s">
        <v>19484</v>
      </c>
      <c r="G9918">
        <v>0</v>
      </c>
      <c r="H9918">
        <v>75</v>
      </c>
      <c r="I9918">
        <v>43</v>
      </c>
    </row>
    <row r="9919" spans="1:9" hidden="1" x14ac:dyDescent="0.3">
      <c r="A9919" s="1" t="s">
        <v>215</v>
      </c>
      <c r="B9919" s="1" t="s">
        <v>250</v>
      </c>
      <c r="C9919">
        <v>44.093499999999999</v>
      </c>
      <c r="D9919">
        <v>113.9448</v>
      </c>
      <c r="E9919" s="1" t="s">
        <v>41</v>
      </c>
      <c r="F9919" t="s">
        <v>19485</v>
      </c>
      <c r="G9919">
        <v>0</v>
      </c>
      <c r="H9919">
        <v>75</v>
      </c>
      <c r="I9919">
        <v>45</v>
      </c>
    </row>
    <row r="9920" spans="1:9" hidden="1" x14ac:dyDescent="0.3">
      <c r="A9920" s="1" t="s">
        <v>215</v>
      </c>
      <c r="B9920" s="1" t="s">
        <v>250</v>
      </c>
      <c r="C9920">
        <v>44.093499999999999</v>
      </c>
      <c r="D9920">
        <v>113.9448</v>
      </c>
      <c r="E9920" s="1" t="s">
        <v>42</v>
      </c>
      <c r="F9920" t="s">
        <v>19486</v>
      </c>
      <c r="G9920">
        <v>0</v>
      </c>
      <c r="H9920">
        <v>75</v>
      </c>
      <c r="I9920">
        <v>49</v>
      </c>
    </row>
    <row r="9921" spans="1:9" hidden="1" x14ac:dyDescent="0.3">
      <c r="A9921" s="1" t="s">
        <v>215</v>
      </c>
      <c r="B9921" s="1" t="s">
        <v>250</v>
      </c>
      <c r="C9921">
        <v>44.093499999999999</v>
      </c>
      <c r="D9921">
        <v>113.9448</v>
      </c>
      <c r="E9921" s="1" t="s">
        <v>43</v>
      </c>
      <c r="F9921" t="s">
        <v>19487</v>
      </c>
      <c r="G9921">
        <v>0</v>
      </c>
      <c r="H9921">
        <v>75</v>
      </c>
      <c r="I9921">
        <v>52</v>
      </c>
    </row>
    <row r="9922" spans="1:9" hidden="1" x14ac:dyDescent="0.3">
      <c r="A9922" s="1" t="s">
        <v>215</v>
      </c>
      <c r="B9922" s="1" t="s">
        <v>250</v>
      </c>
      <c r="C9922">
        <v>44.093499999999999</v>
      </c>
      <c r="D9922">
        <v>113.9448</v>
      </c>
      <c r="E9922" s="1" t="s">
        <v>44</v>
      </c>
      <c r="F9922" t="s">
        <v>19488</v>
      </c>
      <c r="G9922">
        <v>0</v>
      </c>
      <c r="H9922">
        <v>75</v>
      </c>
      <c r="I9922">
        <v>54</v>
      </c>
    </row>
    <row r="9923" spans="1:9" hidden="1" x14ac:dyDescent="0.3">
      <c r="A9923" s="1" t="s">
        <v>215</v>
      </c>
      <c r="B9923" s="1" t="s">
        <v>250</v>
      </c>
      <c r="C9923">
        <v>44.093499999999999</v>
      </c>
      <c r="D9923">
        <v>113.9448</v>
      </c>
      <c r="E9923" s="1" t="s">
        <v>45</v>
      </c>
      <c r="F9923" t="s">
        <v>19489</v>
      </c>
      <c r="G9923">
        <v>1</v>
      </c>
      <c r="H9923">
        <v>75</v>
      </c>
      <c r="I9923">
        <v>59</v>
      </c>
    </row>
    <row r="9924" spans="1:9" hidden="1" x14ac:dyDescent="0.3">
      <c r="A9924" s="1" t="s">
        <v>215</v>
      </c>
      <c r="B9924" s="1" t="s">
        <v>250</v>
      </c>
      <c r="C9924">
        <v>44.093499999999999</v>
      </c>
      <c r="D9924">
        <v>113.9448</v>
      </c>
      <c r="E9924" s="1" t="s">
        <v>46</v>
      </c>
      <c r="F9924" t="s">
        <v>19490</v>
      </c>
      <c r="G9924">
        <v>1</v>
      </c>
      <c r="H9924">
        <v>75</v>
      </c>
      <c r="I9924">
        <v>63</v>
      </c>
    </row>
    <row r="9925" spans="1:9" hidden="1" x14ac:dyDescent="0.3">
      <c r="A9925" s="1" t="s">
        <v>215</v>
      </c>
      <c r="B9925" s="1" t="s">
        <v>250</v>
      </c>
      <c r="C9925">
        <v>44.093499999999999</v>
      </c>
      <c r="D9925">
        <v>113.9448</v>
      </c>
      <c r="E9925" s="1" t="s">
        <v>47</v>
      </c>
      <c r="F9925" t="s">
        <v>19491</v>
      </c>
      <c r="G9925">
        <v>1</v>
      </c>
      <c r="H9925">
        <v>75</v>
      </c>
      <c r="I9925">
        <v>65</v>
      </c>
    </row>
    <row r="9926" spans="1:9" hidden="1" x14ac:dyDescent="0.3">
      <c r="A9926" s="1" t="s">
        <v>215</v>
      </c>
      <c r="B9926" s="1" t="s">
        <v>250</v>
      </c>
      <c r="C9926">
        <v>44.093499999999999</v>
      </c>
      <c r="D9926">
        <v>113.9448</v>
      </c>
      <c r="E9926" s="1" t="s">
        <v>48</v>
      </c>
      <c r="F9926" t="s">
        <v>19492</v>
      </c>
      <c r="G9926">
        <v>1</v>
      </c>
      <c r="H9926">
        <v>75</v>
      </c>
      <c r="I9926">
        <v>65</v>
      </c>
    </row>
    <row r="9927" spans="1:9" hidden="1" x14ac:dyDescent="0.3">
      <c r="A9927" s="1" t="s">
        <v>215</v>
      </c>
      <c r="B9927" s="1" t="s">
        <v>250</v>
      </c>
      <c r="C9927">
        <v>44.093499999999999</v>
      </c>
      <c r="D9927">
        <v>113.9448</v>
      </c>
      <c r="E9927" s="1" t="s">
        <v>49</v>
      </c>
      <c r="F9927" t="s">
        <v>19493</v>
      </c>
      <c r="G9927">
        <v>1</v>
      </c>
      <c r="H9927">
        <v>75</v>
      </c>
      <c r="I9927">
        <v>67</v>
      </c>
    </row>
    <row r="9928" spans="1:9" hidden="1" x14ac:dyDescent="0.3">
      <c r="A9928" s="1" t="s">
        <v>215</v>
      </c>
      <c r="B9928" s="1" t="s">
        <v>250</v>
      </c>
      <c r="C9928">
        <v>44.093499999999999</v>
      </c>
      <c r="D9928">
        <v>113.9448</v>
      </c>
      <c r="E9928" s="1" t="s">
        <v>50</v>
      </c>
      <c r="F9928" t="s">
        <v>19494</v>
      </c>
      <c r="G9928">
        <v>1</v>
      </c>
      <c r="H9928">
        <v>75</v>
      </c>
      <c r="I9928">
        <v>70</v>
      </c>
    </row>
    <row r="9929" spans="1:9" hidden="1" x14ac:dyDescent="0.3">
      <c r="A9929" s="1" t="s">
        <v>215</v>
      </c>
      <c r="B9929" s="1" t="s">
        <v>250</v>
      </c>
      <c r="C9929">
        <v>44.093499999999999</v>
      </c>
      <c r="D9929">
        <v>113.9448</v>
      </c>
      <c r="E9929" s="1" t="s">
        <v>51</v>
      </c>
      <c r="F9929" t="s">
        <v>19495</v>
      </c>
      <c r="G9929">
        <v>1</v>
      </c>
      <c r="H9929">
        <v>75</v>
      </c>
      <c r="I9929">
        <v>70</v>
      </c>
    </row>
    <row r="9930" spans="1:9" hidden="1" x14ac:dyDescent="0.3">
      <c r="A9930" s="1" t="s">
        <v>215</v>
      </c>
      <c r="B9930" s="1" t="s">
        <v>250</v>
      </c>
      <c r="C9930">
        <v>44.093499999999999</v>
      </c>
      <c r="D9930">
        <v>113.9448</v>
      </c>
      <c r="E9930" s="1" t="s">
        <v>52</v>
      </c>
      <c r="F9930" t="s">
        <v>19496</v>
      </c>
      <c r="G9930">
        <v>1</v>
      </c>
      <c r="H9930">
        <v>75</v>
      </c>
      <c r="I9930">
        <v>70</v>
      </c>
    </row>
    <row r="9931" spans="1:9" hidden="1" x14ac:dyDescent="0.3">
      <c r="A9931" s="1" t="s">
        <v>215</v>
      </c>
      <c r="B9931" s="1" t="s">
        <v>250</v>
      </c>
      <c r="C9931">
        <v>44.093499999999999</v>
      </c>
      <c r="D9931">
        <v>113.9448</v>
      </c>
      <c r="E9931" s="1" t="s">
        <v>53</v>
      </c>
      <c r="F9931" t="s">
        <v>19497</v>
      </c>
      <c r="G9931">
        <v>1</v>
      </c>
      <c r="H9931">
        <v>75</v>
      </c>
      <c r="I9931">
        <v>71</v>
      </c>
    </row>
    <row r="9932" spans="1:9" hidden="1" x14ac:dyDescent="0.3">
      <c r="A9932" s="1" t="s">
        <v>215</v>
      </c>
      <c r="B9932" s="1" t="s">
        <v>250</v>
      </c>
      <c r="C9932">
        <v>44.093499999999999</v>
      </c>
      <c r="D9932">
        <v>113.9448</v>
      </c>
      <c r="E9932" s="1" t="s">
        <v>54</v>
      </c>
      <c r="F9932" t="s">
        <v>19498</v>
      </c>
      <c r="G9932">
        <v>1</v>
      </c>
      <c r="H9932">
        <v>75</v>
      </c>
      <c r="I9932">
        <v>71</v>
      </c>
    </row>
    <row r="9933" spans="1:9" hidden="1" x14ac:dyDescent="0.3">
      <c r="A9933" s="1" t="s">
        <v>215</v>
      </c>
      <c r="B9933" s="1" t="s">
        <v>250</v>
      </c>
      <c r="C9933">
        <v>44.093499999999999</v>
      </c>
      <c r="D9933">
        <v>113.9448</v>
      </c>
      <c r="E9933" s="1" t="s">
        <v>21548</v>
      </c>
      <c r="F9933" t="s">
        <v>21739</v>
      </c>
      <c r="G9933">
        <v>1</v>
      </c>
      <c r="H9933">
        <v>75</v>
      </c>
      <c r="I9933">
        <v>71</v>
      </c>
    </row>
    <row r="9934" spans="1:9" hidden="1" x14ac:dyDescent="0.3">
      <c r="A9934" s="1" t="s">
        <v>215</v>
      </c>
      <c r="B9934" s="1" t="s">
        <v>251</v>
      </c>
      <c r="C9934">
        <v>37.269199999999998</v>
      </c>
      <c r="D9934">
        <v>106.16549999999999</v>
      </c>
      <c r="E9934" s="1" t="s">
        <v>4</v>
      </c>
      <c r="F9934" t="s">
        <v>19499</v>
      </c>
      <c r="G9934">
        <v>0</v>
      </c>
      <c r="H9934">
        <v>1</v>
      </c>
      <c r="I9934">
        <v>0</v>
      </c>
    </row>
    <row r="9935" spans="1:9" hidden="1" x14ac:dyDescent="0.3">
      <c r="A9935" s="1" t="s">
        <v>215</v>
      </c>
      <c r="B9935" s="1" t="s">
        <v>251</v>
      </c>
      <c r="C9935">
        <v>37.269199999999998</v>
      </c>
      <c r="D9935">
        <v>106.16549999999999</v>
      </c>
      <c r="E9935" s="1" t="s">
        <v>5</v>
      </c>
      <c r="F9935" t="s">
        <v>19500</v>
      </c>
      <c r="G9935">
        <v>0</v>
      </c>
      <c r="H9935">
        <v>1</v>
      </c>
      <c r="I9935">
        <v>0</v>
      </c>
    </row>
    <row r="9936" spans="1:9" hidden="1" x14ac:dyDescent="0.3">
      <c r="A9936" s="1" t="s">
        <v>215</v>
      </c>
      <c r="B9936" s="1" t="s">
        <v>251</v>
      </c>
      <c r="C9936">
        <v>37.269199999999998</v>
      </c>
      <c r="D9936">
        <v>106.16549999999999</v>
      </c>
      <c r="E9936" s="1" t="s">
        <v>6</v>
      </c>
      <c r="F9936" t="s">
        <v>19501</v>
      </c>
      <c r="G9936">
        <v>0</v>
      </c>
      <c r="H9936">
        <v>2</v>
      </c>
      <c r="I9936">
        <v>0</v>
      </c>
    </row>
    <row r="9937" spans="1:9" hidden="1" x14ac:dyDescent="0.3">
      <c r="A9937" s="1" t="s">
        <v>215</v>
      </c>
      <c r="B9937" s="1" t="s">
        <v>251</v>
      </c>
      <c r="C9937">
        <v>37.269199999999998</v>
      </c>
      <c r="D9937">
        <v>106.16549999999999</v>
      </c>
      <c r="E9937" s="1" t="s">
        <v>7</v>
      </c>
      <c r="F9937" t="s">
        <v>19502</v>
      </c>
      <c r="G9937">
        <v>0</v>
      </c>
      <c r="H9937">
        <v>3</v>
      </c>
      <c r="I9937">
        <v>0</v>
      </c>
    </row>
    <row r="9938" spans="1:9" hidden="1" x14ac:dyDescent="0.3">
      <c r="A9938" s="1" t="s">
        <v>215</v>
      </c>
      <c r="B9938" s="1" t="s">
        <v>251</v>
      </c>
      <c r="C9938">
        <v>37.269199999999998</v>
      </c>
      <c r="D9938">
        <v>106.16549999999999</v>
      </c>
      <c r="E9938" s="1" t="s">
        <v>8</v>
      </c>
      <c r="F9938" t="s">
        <v>19503</v>
      </c>
      <c r="G9938">
        <v>0</v>
      </c>
      <c r="H9938">
        <v>4</v>
      </c>
      <c r="I9938">
        <v>0</v>
      </c>
    </row>
    <row r="9939" spans="1:9" hidden="1" x14ac:dyDescent="0.3">
      <c r="A9939" s="1" t="s">
        <v>215</v>
      </c>
      <c r="B9939" s="1" t="s">
        <v>251</v>
      </c>
      <c r="C9939">
        <v>37.269199999999998</v>
      </c>
      <c r="D9939">
        <v>106.16549999999999</v>
      </c>
      <c r="E9939" s="1" t="s">
        <v>9</v>
      </c>
      <c r="F9939" t="s">
        <v>19504</v>
      </c>
      <c r="G9939">
        <v>0</v>
      </c>
      <c r="H9939">
        <v>7</v>
      </c>
      <c r="I9939">
        <v>0</v>
      </c>
    </row>
    <row r="9940" spans="1:9" hidden="1" x14ac:dyDescent="0.3">
      <c r="A9940" s="1" t="s">
        <v>215</v>
      </c>
      <c r="B9940" s="1" t="s">
        <v>251</v>
      </c>
      <c r="C9940">
        <v>37.269199999999998</v>
      </c>
      <c r="D9940">
        <v>106.16549999999999</v>
      </c>
      <c r="E9940" s="1" t="s">
        <v>10</v>
      </c>
      <c r="F9940" t="s">
        <v>19505</v>
      </c>
      <c r="G9940">
        <v>0</v>
      </c>
      <c r="H9940">
        <v>11</v>
      </c>
      <c r="I9940">
        <v>0</v>
      </c>
    </row>
    <row r="9941" spans="1:9" hidden="1" x14ac:dyDescent="0.3">
      <c r="A9941" s="1" t="s">
        <v>215</v>
      </c>
      <c r="B9941" s="1" t="s">
        <v>251</v>
      </c>
      <c r="C9941">
        <v>37.269199999999998</v>
      </c>
      <c r="D9941">
        <v>106.16549999999999</v>
      </c>
      <c r="E9941" s="1" t="s">
        <v>11</v>
      </c>
      <c r="F9941" t="s">
        <v>19506</v>
      </c>
      <c r="G9941">
        <v>0</v>
      </c>
      <c r="H9941">
        <v>12</v>
      </c>
      <c r="I9941">
        <v>0</v>
      </c>
    </row>
    <row r="9942" spans="1:9" hidden="1" x14ac:dyDescent="0.3">
      <c r="A9942" s="1" t="s">
        <v>215</v>
      </c>
      <c r="B9942" s="1" t="s">
        <v>251</v>
      </c>
      <c r="C9942">
        <v>37.269199999999998</v>
      </c>
      <c r="D9942">
        <v>106.16549999999999</v>
      </c>
      <c r="E9942" s="1" t="s">
        <v>12</v>
      </c>
      <c r="F9942" t="s">
        <v>19507</v>
      </c>
      <c r="G9942">
        <v>0</v>
      </c>
      <c r="H9942">
        <v>17</v>
      </c>
      <c r="I9942">
        <v>0</v>
      </c>
    </row>
    <row r="9943" spans="1:9" hidden="1" x14ac:dyDescent="0.3">
      <c r="A9943" s="1" t="s">
        <v>215</v>
      </c>
      <c r="B9943" s="1" t="s">
        <v>251</v>
      </c>
      <c r="C9943">
        <v>37.269199999999998</v>
      </c>
      <c r="D9943">
        <v>106.16549999999999</v>
      </c>
      <c r="E9943" s="1" t="s">
        <v>13</v>
      </c>
      <c r="F9943" t="s">
        <v>19508</v>
      </c>
      <c r="G9943">
        <v>0</v>
      </c>
      <c r="H9943">
        <v>21</v>
      </c>
      <c r="I9943">
        <v>0</v>
      </c>
    </row>
    <row r="9944" spans="1:9" hidden="1" x14ac:dyDescent="0.3">
      <c r="A9944" s="1" t="s">
        <v>215</v>
      </c>
      <c r="B9944" s="1" t="s">
        <v>251</v>
      </c>
      <c r="C9944">
        <v>37.269199999999998</v>
      </c>
      <c r="D9944">
        <v>106.16549999999999</v>
      </c>
      <c r="E9944" s="1" t="s">
        <v>14</v>
      </c>
      <c r="F9944" t="s">
        <v>19509</v>
      </c>
      <c r="G9944">
        <v>0</v>
      </c>
      <c r="H9944">
        <v>26</v>
      </c>
      <c r="I9944">
        <v>0</v>
      </c>
    </row>
    <row r="9945" spans="1:9" hidden="1" x14ac:dyDescent="0.3">
      <c r="A9945" s="1" t="s">
        <v>215</v>
      </c>
      <c r="B9945" s="1" t="s">
        <v>251</v>
      </c>
      <c r="C9945">
        <v>37.269199999999998</v>
      </c>
      <c r="D9945">
        <v>106.16549999999999</v>
      </c>
      <c r="E9945" s="1" t="s">
        <v>15</v>
      </c>
      <c r="F9945" t="s">
        <v>19510</v>
      </c>
      <c r="G9945">
        <v>0</v>
      </c>
      <c r="H9945">
        <v>28</v>
      </c>
      <c r="I9945">
        <v>0</v>
      </c>
    </row>
    <row r="9946" spans="1:9" hidden="1" x14ac:dyDescent="0.3">
      <c r="A9946" s="1" t="s">
        <v>215</v>
      </c>
      <c r="B9946" s="1" t="s">
        <v>251</v>
      </c>
      <c r="C9946">
        <v>37.269199999999998</v>
      </c>
      <c r="D9946">
        <v>106.16549999999999</v>
      </c>
      <c r="E9946" s="1" t="s">
        <v>16</v>
      </c>
      <c r="F9946" t="s">
        <v>19511</v>
      </c>
      <c r="G9946">
        <v>0</v>
      </c>
      <c r="H9946">
        <v>31</v>
      </c>
      <c r="I9946">
        <v>1</v>
      </c>
    </row>
    <row r="9947" spans="1:9" hidden="1" x14ac:dyDescent="0.3">
      <c r="A9947" s="1" t="s">
        <v>215</v>
      </c>
      <c r="B9947" s="1" t="s">
        <v>251</v>
      </c>
      <c r="C9947">
        <v>37.269199999999998</v>
      </c>
      <c r="D9947">
        <v>106.16549999999999</v>
      </c>
      <c r="E9947" s="1" t="s">
        <v>17</v>
      </c>
      <c r="F9947" t="s">
        <v>19512</v>
      </c>
      <c r="G9947">
        <v>0</v>
      </c>
      <c r="H9947">
        <v>34</v>
      </c>
      <c r="I9947">
        <v>1</v>
      </c>
    </row>
    <row r="9948" spans="1:9" hidden="1" x14ac:dyDescent="0.3">
      <c r="A9948" s="1" t="s">
        <v>215</v>
      </c>
      <c r="B9948" s="1" t="s">
        <v>251</v>
      </c>
      <c r="C9948">
        <v>37.269199999999998</v>
      </c>
      <c r="D9948">
        <v>106.16549999999999</v>
      </c>
      <c r="E9948" s="1" t="s">
        <v>18</v>
      </c>
      <c r="F9948" t="s">
        <v>19513</v>
      </c>
      <c r="G9948">
        <v>0</v>
      </c>
      <c r="H9948">
        <v>34</v>
      </c>
      <c r="I9948">
        <v>1</v>
      </c>
    </row>
    <row r="9949" spans="1:9" hidden="1" x14ac:dyDescent="0.3">
      <c r="A9949" s="1" t="s">
        <v>215</v>
      </c>
      <c r="B9949" s="1" t="s">
        <v>251</v>
      </c>
      <c r="C9949">
        <v>37.269199999999998</v>
      </c>
      <c r="D9949">
        <v>106.16549999999999</v>
      </c>
      <c r="E9949" s="1" t="s">
        <v>19</v>
      </c>
      <c r="F9949" t="s">
        <v>19514</v>
      </c>
      <c r="G9949">
        <v>0</v>
      </c>
      <c r="H9949">
        <v>40</v>
      </c>
      <c r="I9949">
        <v>1</v>
      </c>
    </row>
    <row r="9950" spans="1:9" hidden="1" x14ac:dyDescent="0.3">
      <c r="A9950" s="1" t="s">
        <v>215</v>
      </c>
      <c r="B9950" s="1" t="s">
        <v>251</v>
      </c>
      <c r="C9950">
        <v>37.269199999999998</v>
      </c>
      <c r="D9950">
        <v>106.16549999999999</v>
      </c>
      <c r="E9950" s="1" t="s">
        <v>20</v>
      </c>
      <c r="F9950" t="s">
        <v>19515</v>
      </c>
      <c r="G9950">
        <v>0</v>
      </c>
      <c r="H9950">
        <v>43</v>
      </c>
      <c r="I9950">
        <v>5</v>
      </c>
    </row>
    <row r="9951" spans="1:9" hidden="1" x14ac:dyDescent="0.3">
      <c r="A9951" s="1" t="s">
        <v>215</v>
      </c>
      <c r="B9951" s="1" t="s">
        <v>251</v>
      </c>
      <c r="C9951">
        <v>37.269199999999998</v>
      </c>
      <c r="D9951">
        <v>106.16549999999999</v>
      </c>
      <c r="E9951" s="1" t="s">
        <v>21</v>
      </c>
      <c r="F9951" t="s">
        <v>19516</v>
      </c>
      <c r="G9951">
        <v>0</v>
      </c>
      <c r="H9951">
        <v>45</v>
      </c>
      <c r="I9951">
        <v>15</v>
      </c>
    </row>
    <row r="9952" spans="1:9" hidden="1" x14ac:dyDescent="0.3">
      <c r="A9952" s="1" t="s">
        <v>215</v>
      </c>
      <c r="B9952" s="1" t="s">
        <v>251</v>
      </c>
      <c r="C9952">
        <v>37.269199999999998</v>
      </c>
      <c r="D9952">
        <v>106.16549999999999</v>
      </c>
      <c r="E9952" s="1" t="s">
        <v>22</v>
      </c>
      <c r="F9952" t="s">
        <v>19517</v>
      </c>
      <c r="G9952">
        <v>0</v>
      </c>
      <c r="H9952">
        <v>45</v>
      </c>
      <c r="I9952">
        <v>13</v>
      </c>
    </row>
    <row r="9953" spans="1:9" hidden="1" x14ac:dyDescent="0.3">
      <c r="A9953" s="1" t="s">
        <v>215</v>
      </c>
      <c r="B9953" s="1" t="s">
        <v>251</v>
      </c>
      <c r="C9953">
        <v>37.269199999999998</v>
      </c>
      <c r="D9953">
        <v>106.16549999999999</v>
      </c>
      <c r="E9953" s="1" t="s">
        <v>23</v>
      </c>
      <c r="F9953" t="s">
        <v>19518</v>
      </c>
      <c r="G9953">
        <v>0</v>
      </c>
      <c r="H9953">
        <v>49</v>
      </c>
      <c r="I9953">
        <v>13</v>
      </c>
    </row>
    <row r="9954" spans="1:9" hidden="1" x14ac:dyDescent="0.3">
      <c r="A9954" s="1" t="s">
        <v>215</v>
      </c>
      <c r="B9954" s="1" t="s">
        <v>251</v>
      </c>
      <c r="C9954">
        <v>37.269199999999998</v>
      </c>
      <c r="D9954">
        <v>106.16549999999999</v>
      </c>
      <c r="E9954" s="1" t="s">
        <v>24</v>
      </c>
      <c r="F9954" t="s">
        <v>19519</v>
      </c>
      <c r="G9954">
        <v>0</v>
      </c>
      <c r="H9954">
        <v>53</v>
      </c>
      <c r="I9954">
        <v>22</v>
      </c>
    </row>
    <row r="9955" spans="1:9" hidden="1" x14ac:dyDescent="0.3">
      <c r="A9955" s="1" t="s">
        <v>215</v>
      </c>
      <c r="B9955" s="1" t="s">
        <v>251</v>
      </c>
      <c r="C9955">
        <v>37.269199999999998</v>
      </c>
      <c r="D9955">
        <v>106.16549999999999</v>
      </c>
      <c r="E9955" s="1" t="s">
        <v>25</v>
      </c>
      <c r="F9955" t="s">
        <v>19520</v>
      </c>
      <c r="G9955">
        <v>0</v>
      </c>
      <c r="H9955">
        <v>58</v>
      </c>
      <c r="I9955">
        <v>24</v>
      </c>
    </row>
    <row r="9956" spans="1:9" hidden="1" x14ac:dyDescent="0.3">
      <c r="A9956" s="1" t="s">
        <v>215</v>
      </c>
      <c r="B9956" s="1" t="s">
        <v>251</v>
      </c>
      <c r="C9956">
        <v>37.269199999999998</v>
      </c>
      <c r="D9956">
        <v>106.16549999999999</v>
      </c>
      <c r="E9956" s="1" t="s">
        <v>26</v>
      </c>
      <c r="F9956" t="s">
        <v>19521</v>
      </c>
      <c r="G9956">
        <v>0</v>
      </c>
      <c r="H9956">
        <v>64</v>
      </c>
      <c r="I9956">
        <v>24</v>
      </c>
    </row>
    <row r="9957" spans="1:9" hidden="1" x14ac:dyDescent="0.3">
      <c r="A9957" s="1" t="s">
        <v>215</v>
      </c>
      <c r="B9957" s="1" t="s">
        <v>251</v>
      </c>
      <c r="C9957">
        <v>37.269199999999998</v>
      </c>
      <c r="D9957">
        <v>106.16549999999999</v>
      </c>
      <c r="E9957" s="1" t="s">
        <v>27</v>
      </c>
      <c r="F9957" t="s">
        <v>19522</v>
      </c>
      <c r="G9957">
        <v>0</v>
      </c>
      <c r="H9957">
        <v>67</v>
      </c>
      <c r="I9957">
        <v>24</v>
      </c>
    </row>
    <row r="9958" spans="1:9" hidden="1" x14ac:dyDescent="0.3">
      <c r="A9958" s="1" t="s">
        <v>215</v>
      </c>
      <c r="B9958" s="1" t="s">
        <v>251</v>
      </c>
      <c r="C9958">
        <v>37.269199999999998</v>
      </c>
      <c r="D9958">
        <v>106.16549999999999</v>
      </c>
      <c r="E9958" s="1" t="s">
        <v>28</v>
      </c>
      <c r="F9958" t="s">
        <v>19523</v>
      </c>
      <c r="G9958">
        <v>0</v>
      </c>
      <c r="H9958">
        <v>70</v>
      </c>
      <c r="I9958">
        <v>33</v>
      </c>
    </row>
    <row r="9959" spans="1:9" hidden="1" x14ac:dyDescent="0.3">
      <c r="A9959" s="1" t="s">
        <v>215</v>
      </c>
      <c r="B9959" s="1" t="s">
        <v>251</v>
      </c>
      <c r="C9959">
        <v>37.269199999999998</v>
      </c>
      <c r="D9959">
        <v>106.16549999999999</v>
      </c>
      <c r="E9959" s="1" t="s">
        <v>29</v>
      </c>
      <c r="F9959" t="s">
        <v>19524</v>
      </c>
      <c r="G9959">
        <v>0</v>
      </c>
      <c r="H9959">
        <v>70</v>
      </c>
      <c r="I9959">
        <v>33</v>
      </c>
    </row>
    <row r="9960" spans="1:9" hidden="1" x14ac:dyDescent="0.3">
      <c r="A9960" s="1" t="s">
        <v>215</v>
      </c>
      <c r="B9960" s="1" t="s">
        <v>251</v>
      </c>
      <c r="C9960">
        <v>37.269199999999998</v>
      </c>
      <c r="D9960">
        <v>106.16549999999999</v>
      </c>
      <c r="E9960" s="1" t="s">
        <v>30</v>
      </c>
      <c r="F9960" t="s">
        <v>19525</v>
      </c>
      <c r="G9960">
        <v>0</v>
      </c>
      <c r="H9960">
        <v>70</v>
      </c>
      <c r="I9960">
        <v>35</v>
      </c>
    </row>
    <row r="9961" spans="1:9" hidden="1" x14ac:dyDescent="0.3">
      <c r="A9961" s="1" t="s">
        <v>215</v>
      </c>
      <c r="B9961" s="1" t="s">
        <v>251</v>
      </c>
      <c r="C9961">
        <v>37.269199999999998</v>
      </c>
      <c r="D9961">
        <v>106.16549999999999</v>
      </c>
      <c r="E9961" s="1" t="s">
        <v>31</v>
      </c>
      <c r="F9961" t="s">
        <v>19526</v>
      </c>
      <c r="G9961">
        <v>0</v>
      </c>
      <c r="H9961">
        <v>70</v>
      </c>
      <c r="I9961">
        <v>42</v>
      </c>
    </row>
    <row r="9962" spans="1:9" hidden="1" x14ac:dyDescent="0.3">
      <c r="A9962" s="1" t="s">
        <v>215</v>
      </c>
      <c r="B9962" s="1" t="s">
        <v>251</v>
      </c>
      <c r="C9962">
        <v>37.269199999999998</v>
      </c>
      <c r="D9962">
        <v>106.16549999999999</v>
      </c>
      <c r="E9962" s="1" t="s">
        <v>32</v>
      </c>
      <c r="F9962" t="s">
        <v>19527</v>
      </c>
      <c r="G9962">
        <v>0</v>
      </c>
      <c r="H9962">
        <v>71</v>
      </c>
      <c r="I9962">
        <v>42</v>
      </c>
    </row>
    <row r="9963" spans="1:9" hidden="1" x14ac:dyDescent="0.3">
      <c r="A9963" s="1" t="s">
        <v>215</v>
      </c>
      <c r="B9963" s="1" t="s">
        <v>251</v>
      </c>
      <c r="C9963">
        <v>37.269199999999998</v>
      </c>
      <c r="D9963">
        <v>106.16549999999999</v>
      </c>
      <c r="E9963" s="1" t="s">
        <v>33</v>
      </c>
      <c r="F9963" t="s">
        <v>19528</v>
      </c>
      <c r="G9963">
        <v>0</v>
      </c>
      <c r="H9963">
        <v>71</v>
      </c>
      <c r="I9963">
        <v>44</v>
      </c>
    </row>
    <row r="9964" spans="1:9" hidden="1" x14ac:dyDescent="0.3">
      <c r="A9964" s="1" t="s">
        <v>215</v>
      </c>
      <c r="B9964" s="1" t="s">
        <v>251</v>
      </c>
      <c r="C9964">
        <v>37.269199999999998</v>
      </c>
      <c r="D9964">
        <v>106.16549999999999</v>
      </c>
      <c r="E9964" s="1" t="s">
        <v>34</v>
      </c>
      <c r="F9964" t="s">
        <v>19529</v>
      </c>
      <c r="G9964">
        <v>0</v>
      </c>
      <c r="H9964">
        <v>71</v>
      </c>
      <c r="I9964">
        <v>48</v>
      </c>
    </row>
    <row r="9965" spans="1:9" hidden="1" x14ac:dyDescent="0.3">
      <c r="A9965" s="1" t="s">
        <v>215</v>
      </c>
      <c r="B9965" s="1" t="s">
        <v>251</v>
      </c>
      <c r="C9965">
        <v>37.269199999999998</v>
      </c>
      <c r="D9965">
        <v>106.16549999999999</v>
      </c>
      <c r="E9965" s="1" t="s">
        <v>35</v>
      </c>
      <c r="F9965" t="s">
        <v>19530</v>
      </c>
      <c r="G9965">
        <v>0</v>
      </c>
      <c r="H9965">
        <v>71</v>
      </c>
      <c r="I9965">
        <v>48</v>
      </c>
    </row>
    <row r="9966" spans="1:9" hidden="1" x14ac:dyDescent="0.3">
      <c r="A9966" s="1" t="s">
        <v>215</v>
      </c>
      <c r="B9966" s="1" t="s">
        <v>251</v>
      </c>
      <c r="C9966">
        <v>37.269199999999998</v>
      </c>
      <c r="D9966">
        <v>106.16549999999999</v>
      </c>
      <c r="E9966" s="1" t="s">
        <v>36</v>
      </c>
      <c r="F9966" t="s">
        <v>19531</v>
      </c>
      <c r="G9966">
        <v>0</v>
      </c>
      <c r="H9966">
        <v>71</v>
      </c>
      <c r="I9966">
        <v>56</v>
      </c>
    </row>
    <row r="9967" spans="1:9" hidden="1" x14ac:dyDescent="0.3">
      <c r="A9967" s="1" t="s">
        <v>215</v>
      </c>
      <c r="B9967" s="1" t="s">
        <v>251</v>
      </c>
      <c r="C9967">
        <v>37.269199999999998</v>
      </c>
      <c r="D9967">
        <v>106.16549999999999</v>
      </c>
      <c r="E9967" s="1" t="s">
        <v>37</v>
      </c>
      <c r="F9967" t="s">
        <v>19532</v>
      </c>
      <c r="G9967">
        <v>0</v>
      </c>
      <c r="H9967">
        <v>71</v>
      </c>
      <c r="I9967">
        <v>58</v>
      </c>
    </row>
    <row r="9968" spans="1:9" hidden="1" x14ac:dyDescent="0.3">
      <c r="A9968" s="1" t="s">
        <v>215</v>
      </c>
      <c r="B9968" s="1" t="s">
        <v>251</v>
      </c>
      <c r="C9968">
        <v>37.269199999999998</v>
      </c>
      <c r="D9968">
        <v>106.16549999999999</v>
      </c>
      <c r="E9968" s="1" t="s">
        <v>38</v>
      </c>
      <c r="F9968" t="s">
        <v>19533</v>
      </c>
      <c r="G9968">
        <v>0</v>
      </c>
      <c r="H9968">
        <v>71</v>
      </c>
      <c r="I9968">
        <v>61</v>
      </c>
    </row>
    <row r="9969" spans="1:9" hidden="1" x14ac:dyDescent="0.3">
      <c r="A9969" s="1" t="s">
        <v>215</v>
      </c>
      <c r="B9969" s="1" t="s">
        <v>251</v>
      </c>
      <c r="C9969">
        <v>37.269199999999998</v>
      </c>
      <c r="D9969">
        <v>106.16549999999999</v>
      </c>
      <c r="E9969" s="1" t="s">
        <v>39</v>
      </c>
      <c r="F9969" t="s">
        <v>19534</v>
      </c>
      <c r="G9969">
        <v>0</v>
      </c>
      <c r="H9969">
        <v>71</v>
      </c>
      <c r="I9969">
        <v>65</v>
      </c>
    </row>
    <row r="9970" spans="1:9" hidden="1" x14ac:dyDescent="0.3">
      <c r="A9970" s="1" t="s">
        <v>215</v>
      </c>
      <c r="B9970" s="1" t="s">
        <v>251</v>
      </c>
      <c r="C9970">
        <v>37.269199999999998</v>
      </c>
      <c r="D9970">
        <v>106.16549999999999</v>
      </c>
      <c r="E9970" s="1" t="s">
        <v>40</v>
      </c>
      <c r="F9970" t="s">
        <v>19535</v>
      </c>
      <c r="G9970">
        <v>0</v>
      </c>
      <c r="H9970">
        <v>72</v>
      </c>
      <c r="I9970">
        <v>68</v>
      </c>
    </row>
    <row r="9971" spans="1:9" hidden="1" x14ac:dyDescent="0.3">
      <c r="A9971" s="1" t="s">
        <v>215</v>
      </c>
      <c r="B9971" s="1" t="s">
        <v>251</v>
      </c>
      <c r="C9971">
        <v>37.269199999999998</v>
      </c>
      <c r="D9971">
        <v>106.16549999999999</v>
      </c>
      <c r="E9971" s="1" t="s">
        <v>41</v>
      </c>
      <c r="F9971" t="s">
        <v>19536</v>
      </c>
      <c r="G9971">
        <v>0</v>
      </c>
      <c r="H9971">
        <v>72</v>
      </c>
      <c r="I9971">
        <v>68</v>
      </c>
    </row>
    <row r="9972" spans="1:9" hidden="1" x14ac:dyDescent="0.3">
      <c r="A9972" s="1" t="s">
        <v>215</v>
      </c>
      <c r="B9972" s="1" t="s">
        <v>251</v>
      </c>
      <c r="C9972">
        <v>37.269199999999998</v>
      </c>
      <c r="D9972">
        <v>106.16549999999999</v>
      </c>
      <c r="E9972" s="1" t="s">
        <v>42</v>
      </c>
      <c r="F9972" t="s">
        <v>19537</v>
      </c>
      <c r="G9972">
        <v>0</v>
      </c>
      <c r="H9972">
        <v>73</v>
      </c>
      <c r="I9972">
        <v>69</v>
      </c>
    </row>
    <row r="9973" spans="1:9" hidden="1" x14ac:dyDescent="0.3">
      <c r="A9973" s="1" t="s">
        <v>215</v>
      </c>
      <c r="B9973" s="1" t="s">
        <v>251</v>
      </c>
      <c r="C9973">
        <v>37.269199999999998</v>
      </c>
      <c r="D9973">
        <v>106.16549999999999</v>
      </c>
      <c r="E9973" s="1" t="s">
        <v>43</v>
      </c>
      <c r="F9973" t="s">
        <v>19538</v>
      </c>
      <c r="G9973">
        <v>0</v>
      </c>
      <c r="H9973">
        <v>73</v>
      </c>
      <c r="I9973">
        <v>69</v>
      </c>
    </row>
    <row r="9974" spans="1:9" hidden="1" x14ac:dyDescent="0.3">
      <c r="A9974" s="1" t="s">
        <v>215</v>
      </c>
      <c r="B9974" s="1" t="s">
        <v>251</v>
      </c>
      <c r="C9974">
        <v>37.269199999999998</v>
      </c>
      <c r="D9974">
        <v>106.16549999999999</v>
      </c>
      <c r="E9974" s="1" t="s">
        <v>44</v>
      </c>
      <c r="F9974" t="s">
        <v>19539</v>
      </c>
      <c r="G9974">
        <v>0</v>
      </c>
      <c r="H9974">
        <v>74</v>
      </c>
      <c r="I9974">
        <v>69</v>
      </c>
    </row>
    <row r="9975" spans="1:9" hidden="1" x14ac:dyDescent="0.3">
      <c r="A9975" s="1" t="s">
        <v>215</v>
      </c>
      <c r="B9975" s="1" t="s">
        <v>251</v>
      </c>
      <c r="C9975">
        <v>37.269199999999998</v>
      </c>
      <c r="D9975">
        <v>106.16549999999999</v>
      </c>
      <c r="E9975" s="1" t="s">
        <v>45</v>
      </c>
      <c r="F9975" t="s">
        <v>19540</v>
      </c>
      <c r="G9975">
        <v>0</v>
      </c>
      <c r="H9975">
        <v>74</v>
      </c>
      <c r="I9975">
        <v>69</v>
      </c>
    </row>
    <row r="9976" spans="1:9" hidden="1" x14ac:dyDescent="0.3">
      <c r="A9976" s="1" t="s">
        <v>215</v>
      </c>
      <c r="B9976" s="1" t="s">
        <v>251</v>
      </c>
      <c r="C9976">
        <v>37.269199999999998</v>
      </c>
      <c r="D9976">
        <v>106.16549999999999</v>
      </c>
      <c r="E9976" s="1" t="s">
        <v>46</v>
      </c>
      <c r="F9976" t="s">
        <v>19541</v>
      </c>
      <c r="G9976">
        <v>0</v>
      </c>
      <c r="H9976">
        <v>75</v>
      </c>
      <c r="I9976">
        <v>69</v>
      </c>
    </row>
    <row r="9977" spans="1:9" hidden="1" x14ac:dyDescent="0.3">
      <c r="A9977" s="1" t="s">
        <v>215</v>
      </c>
      <c r="B9977" s="1" t="s">
        <v>251</v>
      </c>
      <c r="C9977">
        <v>37.269199999999998</v>
      </c>
      <c r="D9977">
        <v>106.16549999999999</v>
      </c>
      <c r="E9977" s="1" t="s">
        <v>47</v>
      </c>
      <c r="F9977" t="s">
        <v>19542</v>
      </c>
      <c r="G9977">
        <v>0</v>
      </c>
      <c r="H9977">
        <v>75</v>
      </c>
      <c r="I9977">
        <v>69</v>
      </c>
    </row>
    <row r="9978" spans="1:9" hidden="1" x14ac:dyDescent="0.3">
      <c r="A9978" s="1" t="s">
        <v>215</v>
      </c>
      <c r="B9978" s="1" t="s">
        <v>251</v>
      </c>
      <c r="C9978">
        <v>37.269199999999998</v>
      </c>
      <c r="D9978">
        <v>106.16549999999999</v>
      </c>
      <c r="E9978" s="1" t="s">
        <v>48</v>
      </c>
      <c r="F9978" t="s">
        <v>19543</v>
      </c>
      <c r="G9978">
        <v>0</v>
      </c>
      <c r="H9978">
        <v>75</v>
      </c>
      <c r="I9978">
        <v>71</v>
      </c>
    </row>
    <row r="9979" spans="1:9" hidden="1" x14ac:dyDescent="0.3">
      <c r="A9979" s="1" t="s">
        <v>215</v>
      </c>
      <c r="B9979" s="1" t="s">
        <v>251</v>
      </c>
      <c r="C9979">
        <v>37.269199999999998</v>
      </c>
      <c r="D9979">
        <v>106.16549999999999</v>
      </c>
      <c r="E9979" s="1" t="s">
        <v>49</v>
      </c>
      <c r="F9979" t="s">
        <v>19544</v>
      </c>
      <c r="G9979">
        <v>0</v>
      </c>
      <c r="H9979">
        <v>75</v>
      </c>
      <c r="I9979">
        <v>71</v>
      </c>
    </row>
    <row r="9980" spans="1:9" hidden="1" x14ac:dyDescent="0.3">
      <c r="A9980" s="1" t="s">
        <v>215</v>
      </c>
      <c r="B9980" s="1" t="s">
        <v>251</v>
      </c>
      <c r="C9980">
        <v>37.269199999999998</v>
      </c>
      <c r="D9980">
        <v>106.16549999999999</v>
      </c>
      <c r="E9980" s="1" t="s">
        <v>50</v>
      </c>
      <c r="F9980" t="s">
        <v>19545</v>
      </c>
      <c r="G9980">
        <v>0</v>
      </c>
      <c r="H9980">
        <v>75</v>
      </c>
      <c r="I9980">
        <v>71</v>
      </c>
    </row>
    <row r="9981" spans="1:9" hidden="1" x14ac:dyDescent="0.3">
      <c r="A9981" s="1" t="s">
        <v>215</v>
      </c>
      <c r="B9981" s="1" t="s">
        <v>251</v>
      </c>
      <c r="C9981">
        <v>37.269199999999998</v>
      </c>
      <c r="D9981">
        <v>106.16549999999999</v>
      </c>
      <c r="E9981" s="1" t="s">
        <v>51</v>
      </c>
      <c r="F9981" t="s">
        <v>19546</v>
      </c>
      <c r="G9981">
        <v>0</v>
      </c>
      <c r="H9981">
        <v>75</v>
      </c>
      <c r="I9981">
        <v>71</v>
      </c>
    </row>
    <row r="9982" spans="1:9" hidden="1" x14ac:dyDescent="0.3">
      <c r="A9982" s="1" t="s">
        <v>215</v>
      </c>
      <c r="B9982" s="1" t="s">
        <v>251</v>
      </c>
      <c r="C9982">
        <v>37.269199999999998</v>
      </c>
      <c r="D9982">
        <v>106.16549999999999</v>
      </c>
      <c r="E9982" s="1" t="s">
        <v>52</v>
      </c>
      <c r="F9982" t="s">
        <v>19547</v>
      </c>
      <c r="G9982">
        <v>0</v>
      </c>
      <c r="H9982">
        <v>75</v>
      </c>
      <c r="I9982">
        <v>71</v>
      </c>
    </row>
    <row r="9983" spans="1:9" hidden="1" x14ac:dyDescent="0.3">
      <c r="A9983" s="1" t="s">
        <v>215</v>
      </c>
      <c r="B9983" s="1" t="s">
        <v>251</v>
      </c>
      <c r="C9983">
        <v>37.269199999999998</v>
      </c>
      <c r="D9983">
        <v>106.16549999999999</v>
      </c>
      <c r="E9983" s="1" t="s">
        <v>53</v>
      </c>
      <c r="F9983" t="s">
        <v>19548</v>
      </c>
      <c r="G9983">
        <v>0</v>
      </c>
      <c r="H9983">
        <v>75</v>
      </c>
      <c r="I9983">
        <v>72</v>
      </c>
    </row>
    <row r="9984" spans="1:9" hidden="1" x14ac:dyDescent="0.3">
      <c r="A9984" s="1" t="s">
        <v>215</v>
      </c>
      <c r="B9984" s="1" t="s">
        <v>251</v>
      </c>
      <c r="C9984">
        <v>37.269199999999998</v>
      </c>
      <c r="D9984">
        <v>106.16549999999999</v>
      </c>
      <c r="E9984" s="1" t="s">
        <v>54</v>
      </c>
      <c r="F9984" t="s">
        <v>19549</v>
      </c>
      <c r="G9984">
        <v>0</v>
      </c>
      <c r="H9984">
        <v>75</v>
      </c>
      <c r="I9984">
        <v>72</v>
      </c>
    </row>
    <row r="9985" spans="1:9" hidden="1" x14ac:dyDescent="0.3">
      <c r="A9985" s="1" t="s">
        <v>215</v>
      </c>
      <c r="B9985" s="1" t="s">
        <v>251</v>
      </c>
      <c r="C9985">
        <v>37.269199999999998</v>
      </c>
      <c r="D9985">
        <v>106.16549999999999</v>
      </c>
      <c r="E9985" s="1" t="s">
        <v>21548</v>
      </c>
      <c r="F9985" t="s">
        <v>21740</v>
      </c>
      <c r="G9985">
        <v>0</v>
      </c>
      <c r="H9985">
        <v>75</v>
      </c>
      <c r="I9985">
        <v>72</v>
      </c>
    </row>
    <row r="9986" spans="1:9" hidden="1" x14ac:dyDescent="0.3">
      <c r="A9986" s="1" t="s">
        <v>252</v>
      </c>
      <c r="B9986" s="1" t="s">
        <v>55</v>
      </c>
      <c r="C9986">
        <v>23.7</v>
      </c>
      <c r="D9986">
        <v>121</v>
      </c>
      <c r="E9986" s="1" t="s">
        <v>4</v>
      </c>
      <c r="F9986" t="s">
        <v>21519</v>
      </c>
      <c r="G9986">
        <v>0</v>
      </c>
      <c r="H9986">
        <v>1</v>
      </c>
      <c r="I9986">
        <v>0</v>
      </c>
    </row>
    <row r="9987" spans="1:9" hidden="1" x14ac:dyDescent="0.3">
      <c r="A9987" s="1" t="s">
        <v>252</v>
      </c>
      <c r="B9987" s="1" t="s">
        <v>55</v>
      </c>
      <c r="C9987">
        <v>23.7</v>
      </c>
      <c r="D9987">
        <v>121</v>
      </c>
      <c r="E9987" s="1" t="s">
        <v>5</v>
      </c>
      <c r="F9987" t="s">
        <v>21520</v>
      </c>
      <c r="G9987">
        <v>0</v>
      </c>
      <c r="H9987">
        <v>1</v>
      </c>
      <c r="I9987">
        <v>0</v>
      </c>
    </row>
    <row r="9988" spans="1:9" hidden="1" x14ac:dyDescent="0.3">
      <c r="A9988" s="1" t="s">
        <v>252</v>
      </c>
      <c r="B9988" s="1" t="s">
        <v>55</v>
      </c>
      <c r="C9988">
        <v>23.7</v>
      </c>
      <c r="D9988">
        <v>121</v>
      </c>
      <c r="E9988" s="1" t="s">
        <v>6</v>
      </c>
      <c r="F9988" t="s">
        <v>20850</v>
      </c>
      <c r="G9988">
        <v>0</v>
      </c>
      <c r="H9988">
        <v>3</v>
      </c>
      <c r="I9988">
        <v>0</v>
      </c>
    </row>
    <row r="9989" spans="1:9" hidden="1" x14ac:dyDescent="0.3">
      <c r="A9989" s="1" t="s">
        <v>252</v>
      </c>
      <c r="B9989" s="1" t="s">
        <v>55</v>
      </c>
      <c r="C9989">
        <v>23.7</v>
      </c>
      <c r="D9989">
        <v>121</v>
      </c>
      <c r="E9989" s="1" t="s">
        <v>7</v>
      </c>
      <c r="F9989" t="s">
        <v>20851</v>
      </c>
      <c r="G9989">
        <v>0</v>
      </c>
      <c r="H9989">
        <v>3</v>
      </c>
      <c r="I9989">
        <v>0</v>
      </c>
    </row>
    <row r="9990" spans="1:9" hidden="1" x14ac:dyDescent="0.3">
      <c r="A9990" s="1" t="s">
        <v>252</v>
      </c>
      <c r="B9990" s="1" t="s">
        <v>55</v>
      </c>
      <c r="C9990">
        <v>23.7</v>
      </c>
      <c r="D9990">
        <v>121</v>
      </c>
      <c r="E9990" s="1" t="s">
        <v>8</v>
      </c>
      <c r="F9990" t="s">
        <v>20526</v>
      </c>
      <c r="G9990">
        <v>0</v>
      </c>
      <c r="H9990">
        <v>4</v>
      </c>
      <c r="I9990">
        <v>0</v>
      </c>
    </row>
    <row r="9991" spans="1:9" hidden="1" x14ac:dyDescent="0.3">
      <c r="A9991" s="1" t="s">
        <v>252</v>
      </c>
      <c r="B9991" s="1" t="s">
        <v>55</v>
      </c>
      <c r="C9991">
        <v>23.7</v>
      </c>
      <c r="D9991">
        <v>121</v>
      </c>
      <c r="E9991" s="1" t="s">
        <v>9</v>
      </c>
      <c r="F9991" t="s">
        <v>20527</v>
      </c>
      <c r="G9991">
        <v>0</v>
      </c>
      <c r="H9991">
        <v>5</v>
      </c>
      <c r="I9991">
        <v>0</v>
      </c>
    </row>
    <row r="9992" spans="1:9" hidden="1" x14ac:dyDescent="0.3">
      <c r="A9992" s="1" t="s">
        <v>252</v>
      </c>
      <c r="B9992" s="1" t="s">
        <v>55</v>
      </c>
      <c r="C9992">
        <v>23.7</v>
      </c>
      <c r="D9992">
        <v>121</v>
      </c>
      <c r="E9992" s="1" t="s">
        <v>10</v>
      </c>
      <c r="F9992" t="s">
        <v>20528</v>
      </c>
      <c r="G9992">
        <v>0</v>
      </c>
      <c r="H9992">
        <v>8</v>
      </c>
      <c r="I9992">
        <v>0</v>
      </c>
    </row>
    <row r="9993" spans="1:9" hidden="1" x14ac:dyDescent="0.3">
      <c r="A9993" s="1" t="s">
        <v>252</v>
      </c>
      <c r="B9993" s="1" t="s">
        <v>55</v>
      </c>
      <c r="C9993">
        <v>23.7</v>
      </c>
      <c r="D9993">
        <v>121</v>
      </c>
      <c r="E9993" s="1" t="s">
        <v>11</v>
      </c>
      <c r="F9993" t="s">
        <v>20529</v>
      </c>
      <c r="G9993">
        <v>0</v>
      </c>
      <c r="H9993">
        <v>8</v>
      </c>
      <c r="I9993">
        <v>0</v>
      </c>
    </row>
    <row r="9994" spans="1:9" hidden="1" x14ac:dyDescent="0.3">
      <c r="A9994" s="1" t="s">
        <v>252</v>
      </c>
      <c r="B9994" s="1" t="s">
        <v>55</v>
      </c>
      <c r="C9994">
        <v>23.7</v>
      </c>
      <c r="D9994">
        <v>121</v>
      </c>
      <c r="E9994" s="1" t="s">
        <v>12</v>
      </c>
      <c r="F9994" t="s">
        <v>20530</v>
      </c>
      <c r="G9994">
        <v>0</v>
      </c>
      <c r="H9994">
        <v>9</v>
      </c>
      <c r="I9994">
        <v>0</v>
      </c>
    </row>
    <row r="9995" spans="1:9" hidden="1" x14ac:dyDescent="0.3">
      <c r="A9995" s="1" t="s">
        <v>252</v>
      </c>
      <c r="B9995" s="1" t="s">
        <v>55</v>
      </c>
      <c r="C9995">
        <v>23.7</v>
      </c>
      <c r="D9995">
        <v>121</v>
      </c>
      <c r="E9995" s="1" t="s">
        <v>13</v>
      </c>
      <c r="F9995" t="s">
        <v>20531</v>
      </c>
      <c r="G9995">
        <v>0</v>
      </c>
      <c r="H9995">
        <v>10</v>
      </c>
      <c r="I9995">
        <v>0</v>
      </c>
    </row>
    <row r="9996" spans="1:9" hidden="1" x14ac:dyDescent="0.3">
      <c r="A9996" s="1" t="s">
        <v>252</v>
      </c>
      <c r="B9996" s="1" t="s">
        <v>55</v>
      </c>
      <c r="C9996">
        <v>23.7</v>
      </c>
      <c r="D9996">
        <v>121</v>
      </c>
      <c r="E9996" s="1" t="s">
        <v>14</v>
      </c>
      <c r="F9996" t="s">
        <v>20532</v>
      </c>
      <c r="G9996">
        <v>0</v>
      </c>
      <c r="H9996">
        <v>10</v>
      </c>
      <c r="I9996">
        <v>0</v>
      </c>
    </row>
    <row r="9997" spans="1:9" hidden="1" x14ac:dyDescent="0.3">
      <c r="A9997" s="1" t="s">
        <v>252</v>
      </c>
      <c r="B9997" s="1" t="s">
        <v>55</v>
      </c>
      <c r="C9997">
        <v>23.7</v>
      </c>
      <c r="D9997">
        <v>121</v>
      </c>
      <c r="E9997" s="1" t="s">
        <v>15</v>
      </c>
      <c r="F9997" t="s">
        <v>20533</v>
      </c>
      <c r="G9997">
        <v>0</v>
      </c>
      <c r="H9997">
        <v>10</v>
      </c>
      <c r="I9997">
        <v>0</v>
      </c>
    </row>
    <row r="9998" spans="1:9" hidden="1" x14ac:dyDescent="0.3">
      <c r="A9998" s="1" t="s">
        <v>252</v>
      </c>
      <c r="B9998" s="1" t="s">
        <v>55</v>
      </c>
      <c r="C9998">
        <v>23.7</v>
      </c>
      <c r="D9998">
        <v>121</v>
      </c>
      <c r="E9998" s="1" t="s">
        <v>16</v>
      </c>
      <c r="F9998" t="s">
        <v>20534</v>
      </c>
      <c r="G9998">
        <v>0</v>
      </c>
      <c r="H9998">
        <v>10</v>
      </c>
      <c r="I9998">
        <v>0</v>
      </c>
    </row>
    <row r="9999" spans="1:9" hidden="1" x14ac:dyDescent="0.3">
      <c r="A9999" s="1" t="s">
        <v>252</v>
      </c>
      <c r="B9999" s="1" t="s">
        <v>55</v>
      </c>
      <c r="C9999">
        <v>23.7</v>
      </c>
      <c r="D9999">
        <v>121</v>
      </c>
      <c r="E9999" s="1" t="s">
        <v>17</v>
      </c>
      <c r="F9999" t="s">
        <v>20535</v>
      </c>
      <c r="G9999">
        <v>0</v>
      </c>
      <c r="H9999">
        <v>11</v>
      </c>
      <c r="I9999">
        <v>0</v>
      </c>
    </row>
    <row r="10000" spans="1:9" hidden="1" x14ac:dyDescent="0.3">
      <c r="A10000" s="1" t="s">
        <v>252</v>
      </c>
      <c r="B10000" s="1" t="s">
        <v>55</v>
      </c>
      <c r="C10000">
        <v>23.7</v>
      </c>
      <c r="D10000">
        <v>121</v>
      </c>
      <c r="E10000" s="1" t="s">
        <v>18</v>
      </c>
      <c r="F10000" t="s">
        <v>20536</v>
      </c>
      <c r="G10000">
        <v>0</v>
      </c>
      <c r="H10000">
        <v>11</v>
      </c>
      <c r="I10000">
        <v>0</v>
      </c>
    </row>
    <row r="10001" spans="1:9" hidden="1" x14ac:dyDescent="0.3">
      <c r="A10001" s="1" t="s">
        <v>252</v>
      </c>
      <c r="B10001" s="1" t="s">
        <v>55</v>
      </c>
      <c r="C10001">
        <v>23.7</v>
      </c>
      <c r="D10001">
        <v>121</v>
      </c>
      <c r="E10001" s="1" t="s">
        <v>19</v>
      </c>
      <c r="F10001" t="s">
        <v>20537</v>
      </c>
      <c r="G10001">
        <v>0</v>
      </c>
      <c r="H10001">
        <v>16</v>
      </c>
      <c r="I10001">
        <v>1</v>
      </c>
    </row>
    <row r="10002" spans="1:9" hidden="1" x14ac:dyDescent="0.3">
      <c r="A10002" s="1" t="s">
        <v>252</v>
      </c>
      <c r="B10002" s="1" t="s">
        <v>55</v>
      </c>
      <c r="C10002">
        <v>23.7</v>
      </c>
      <c r="D10002">
        <v>121</v>
      </c>
      <c r="E10002" s="1" t="s">
        <v>20</v>
      </c>
      <c r="F10002" t="s">
        <v>20538</v>
      </c>
      <c r="G10002">
        <v>0</v>
      </c>
      <c r="H10002">
        <v>16</v>
      </c>
      <c r="I10002">
        <v>1</v>
      </c>
    </row>
    <row r="10003" spans="1:9" hidden="1" x14ac:dyDescent="0.3">
      <c r="A10003" s="1" t="s">
        <v>252</v>
      </c>
      <c r="B10003" s="1" t="s">
        <v>55</v>
      </c>
      <c r="C10003">
        <v>23.7</v>
      </c>
      <c r="D10003">
        <v>121</v>
      </c>
      <c r="E10003" s="1" t="s">
        <v>21</v>
      </c>
      <c r="F10003" t="s">
        <v>20539</v>
      </c>
      <c r="G10003">
        <v>0</v>
      </c>
      <c r="H10003">
        <v>17</v>
      </c>
      <c r="I10003">
        <v>1</v>
      </c>
    </row>
    <row r="10004" spans="1:9" hidden="1" x14ac:dyDescent="0.3">
      <c r="A10004" s="1" t="s">
        <v>252</v>
      </c>
      <c r="B10004" s="1" t="s">
        <v>55</v>
      </c>
      <c r="C10004">
        <v>23.7</v>
      </c>
      <c r="D10004">
        <v>121</v>
      </c>
      <c r="E10004" s="1" t="s">
        <v>22</v>
      </c>
      <c r="F10004" t="s">
        <v>20540</v>
      </c>
      <c r="G10004">
        <v>0</v>
      </c>
      <c r="H10004">
        <v>18</v>
      </c>
      <c r="I10004">
        <v>1</v>
      </c>
    </row>
    <row r="10005" spans="1:9" hidden="1" x14ac:dyDescent="0.3">
      <c r="A10005" s="1" t="s">
        <v>252</v>
      </c>
      <c r="B10005" s="1" t="s">
        <v>55</v>
      </c>
      <c r="C10005">
        <v>23.7</v>
      </c>
      <c r="D10005">
        <v>121</v>
      </c>
      <c r="E10005" s="1" t="s">
        <v>23</v>
      </c>
      <c r="F10005" t="s">
        <v>20541</v>
      </c>
      <c r="G10005">
        <v>0</v>
      </c>
      <c r="H10005">
        <v>18</v>
      </c>
      <c r="I10005">
        <v>1</v>
      </c>
    </row>
    <row r="10006" spans="1:9" hidden="1" x14ac:dyDescent="0.3">
      <c r="A10006" s="1" t="s">
        <v>252</v>
      </c>
      <c r="B10006" s="1" t="s">
        <v>55</v>
      </c>
      <c r="C10006">
        <v>23.7</v>
      </c>
      <c r="D10006">
        <v>121</v>
      </c>
      <c r="E10006" s="1" t="s">
        <v>24</v>
      </c>
      <c r="F10006" t="s">
        <v>20542</v>
      </c>
      <c r="G10006">
        <v>0</v>
      </c>
      <c r="H10006">
        <v>18</v>
      </c>
      <c r="I10006">
        <v>1</v>
      </c>
    </row>
    <row r="10007" spans="1:9" hidden="1" x14ac:dyDescent="0.3">
      <c r="A10007" s="1" t="s">
        <v>252</v>
      </c>
      <c r="B10007" s="1" t="s">
        <v>55</v>
      </c>
      <c r="C10007">
        <v>23.7</v>
      </c>
      <c r="D10007">
        <v>121</v>
      </c>
      <c r="E10007" s="1" t="s">
        <v>25</v>
      </c>
      <c r="F10007" t="s">
        <v>20543</v>
      </c>
      <c r="G10007">
        <v>0</v>
      </c>
      <c r="H10007">
        <v>18</v>
      </c>
      <c r="I10007">
        <v>1</v>
      </c>
    </row>
    <row r="10008" spans="1:9" hidden="1" x14ac:dyDescent="0.3">
      <c r="A10008" s="1" t="s">
        <v>252</v>
      </c>
      <c r="B10008" s="1" t="s">
        <v>55</v>
      </c>
      <c r="C10008">
        <v>23.7</v>
      </c>
      <c r="D10008">
        <v>121</v>
      </c>
      <c r="E10008" s="1" t="s">
        <v>26</v>
      </c>
      <c r="F10008" t="s">
        <v>20544</v>
      </c>
      <c r="G10008">
        <v>0</v>
      </c>
      <c r="H10008">
        <v>18</v>
      </c>
      <c r="I10008">
        <v>1</v>
      </c>
    </row>
    <row r="10009" spans="1:9" hidden="1" x14ac:dyDescent="0.3">
      <c r="A10009" s="1" t="s">
        <v>252</v>
      </c>
      <c r="B10009" s="1" t="s">
        <v>55</v>
      </c>
      <c r="C10009">
        <v>23.7</v>
      </c>
      <c r="D10009">
        <v>121</v>
      </c>
      <c r="E10009" s="1" t="s">
        <v>27</v>
      </c>
      <c r="F10009" t="s">
        <v>20545</v>
      </c>
      <c r="G10009">
        <v>0</v>
      </c>
      <c r="H10009">
        <v>18</v>
      </c>
      <c r="I10009">
        <v>2</v>
      </c>
    </row>
    <row r="10010" spans="1:9" hidden="1" x14ac:dyDescent="0.3">
      <c r="A10010" s="1" t="s">
        <v>252</v>
      </c>
      <c r="B10010" s="1" t="s">
        <v>55</v>
      </c>
      <c r="C10010">
        <v>23.7</v>
      </c>
      <c r="D10010">
        <v>121</v>
      </c>
      <c r="E10010" s="1" t="s">
        <v>28</v>
      </c>
      <c r="F10010" t="s">
        <v>20546</v>
      </c>
      <c r="G10010">
        <v>0</v>
      </c>
      <c r="H10010">
        <v>18</v>
      </c>
      <c r="I10010">
        <v>2</v>
      </c>
    </row>
    <row r="10011" spans="1:9" hidden="1" x14ac:dyDescent="0.3">
      <c r="A10011" s="1" t="s">
        <v>252</v>
      </c>
      <c r="B10011" s="1" t="s">
        <v>55</v>
      </c>
      <c r="C10011">
        <v>23.7</v>
      </c>
      <c r="D10011">
        <v>121</v>
      </c>
      <c r="E10011" s="1" t="s">
        <v>29</v>
      </c>
      <c r="F10011" t="s">
        <v>20547</v>
      </c>
      <c r="G10011">
        <v>1</v>
      </c>
      <c r="H10011">
        <v>20</v>
      </c>
      <c r="I10011">
        <v>2</v>
      </c>
    </row>
    <row r="10012" spans="1:9" hidden="1" x14ac:dyDescent="0.3">
      <c r="A10012" s="1" t="s">
        <v>252</v>
      </c>
      <c r="B10012" s="1" t="s">
        <v>55</v>
      </c>
      <c r="C10012">
        <v>23.7</v>
      </c>
      <c r="D10012">
        <v>121</v>
      </c>
      <c r="E10012" s="1" t="s">
        <v>30</v>
      </c>
      <c r="F10012" t="s">
        <v>20548</v>
      </c>
      <c r="G10012">
        <v>1</v>
      </c>
      <c r="H10012">
        <v>22</v>
      </c>
      <c r="I10012">
        <v>2</v>
      </c>
    </row>
    <row r="10013" spans="1:9" hidden="1" x14ac:dyDescent="0.3">
      <c r="A10013" s="1" t="s">
        <v>252</v>
      </c>
      <c r="B10013" s="1" t="s">
        <v>55</v>
      </c>
      <c r="C10013">
        <v>23.7</v>
      </c>
      <c r="D10013">
        <v>121</v>
      </c>
      <c r="E10013" s="1" t="s">
        <v>31</v>
      </c>
      <c r="F10013" t="s">
        <v>20549</v>
      </c>
      <c r="G10013">
        <v>1</v>
      </c>
      <c r="H10013">
        <v>22</v>
      </c>
      <c r="I10013">
        <v>2</v>
      </c>
    </row>
    <row r="10014" spans="1:9" hidden="1" x14ac:dyDescent="0.3">
      <c r="A10014" s="1" t="s">
        <v>252</v>
      </c>
      <c r="B10014" s="1" t="s">
        <v>55</v>
      </c>
      <c r="C10014">
        <v>23.7</v>
      </c>
      <c r="D10014">
        <v>121</v>
      </c>
      <c r="E10014" s="1" t="s">
        <v>32</v>
      </c>
      <c r="F10014" t="s">
        <v>20550</v>
      </c>
      <c r="G10014">
        <v>1</v>
      </c>
      <c r="H10014">
        <v>23</v>
      </c>
      <c r="I10014">
        <v>2</v>
      </c>
    </row>
    <row r="10015" spans="1:9" hidden="1" x14ac:dyDescent="0.3">
      <c r="A10015" s="1" t="s">
        <v>252</v>
      </c>
      <c r="B10015" s="1" t="s">
        <v>55</v>
      </c>
      <c r="C10015">
        <v>23.7</v>
      </c>
      <c r="D10015">
        <v>121</v>
      </c>
      <c r="E10015" s="1" t="s">
        <v>33</v>
      </c>
      <c r="F10015" t="s">
        <v>20551</v>
      </c>
      <c r="G10015">
        <v>1</v>
      </c>
      <c r="H10015">
        <v>24</v>
      </c>
      <c r="I10015">
        <v>2</v>
      </c>
    </row>
    <row r="10016" spans="1:9" hidden="1" x14ac:dyDescent="0.3">
      <c r="A10016" s="1" t="s">
        <v>252</v>
      </c>
      <c r="B10016" s="1" t="s">
        <v>55</v>
      </c>
      <c r="C10016">
        <v>23.7</v>
      </c>
      <c r="D10016">
        <v>121</v>
      </c>
      <c r="E10016" s="1" t="s">
        <v>34</v>
      </c>
      <c r="F10016" t="s">
        <v>20552</v>
      </c>
      <c r="G10016">
        <v>1</v>
      </c>
      <c r="H10016">
        <v>26</v>
      </c>
      <c r="I10016">
        <v>2</v>
      </c>
    </row>
    <row r="10017" spans="1:9" hidden="1" x14ac:dyDescent="0.3">
      <c r="A10017" s="1" t="s">
        <v>252</v>
      </c>
      <c r="B10017" s="1" t="s">
        <v>55</v>
      </c>
      <c r="C10017">
        <v>23.7</v>
      </c>
      <c r="D10017">
        <v>121</v>
      </c>
      <c r="E10017" s="1" t="s">
        <v>35</v>
      </c>
      <c r="F10017" t="s">
        <v>20553</v>
      </c>
      <c r="G10017">
        <v>1</v>
      </c>
      <c r="H10017">
        <v>26</v>
      </c>
      <c r="I10017">
        <v>2</v>
      </c>
    </row>
    <row r="10018" spans="1:9" hidden="1" x14ac:dyDescent="0.3">
      <c r="A10018" s="1" t="s">
        <v>252</v>
      </c>
      <c r="B10018" s="1" t="s">
        <v>55</v>
      </c>
      <c r="C10018">
        <v>23.7</v>
      </c>
      <c r="D10018">
        <v>121</v>
      </c>
      <c r="E10018" s="1" t="s">
        <v>36</v>
      </c>
      <c r="F10018" t="s">
        <v>20554</v>
      </c>
      <c r="G10018">
        <v>1</v>
      </c>
      <c r="H10018">
        <v>28</v>
      </c>
      <c r="I10018">
        <v>2</v>
      </c>
    </row>
    <row r="10019" spans="1:9" hidden="1" x14ac:dyDescent="0.3">
      <c r="A10019" s="1" t="s">
        <v>252</v>
      </c>
      <c r="B10019" s="1" t="s">
        <v>55</v>
      </c>
      <c r="C10019">
        <v>23.7</v>
      </c>
      <c r="D10019">
        <v>121</v>
      </c>
      <c r="E10019" s="1" t="s">
        <v>37</v>
      </c>
      <c r="F10019" t="s">
        <v>20555</v>
      </c>
      <c r="G10019">
        <v>1</v>
      </c>
      <c r="H10019">
        <v>30</v>
      </c>
      <c r="I10019">
        <v>5</v>
      </c>
    </row>
    <row r="10020" spans="1:9" hidden="1" x14ac:dyDescent="0.3">
      <c r="A10020" s="1" t="s">
        <v>252</v>
      </c>
      <c r="B10020" s="1" t="s">
        <v>55</v>
      </c>
      <c r="C10020">
        <v>23.7</v>
      </c>
      <c r="D10020">
        <v>121</v>
      </c>
      <c r="E10020" s="1" t="s">
        <v>38</v>
      </c>
      <c r="F10020" t="s">
        <v>20556</v>
      </c>
      <c r="G10020">
        <v>1</v>
      </c>
      <c r="H10020">
        <v>31</v>
      </c>
      <c r="I10020">
        <v>5</v>
      </c>
    </row>
    <row r="10021" spans="1:9" hidden="1" x14ac:dyDescent="0.3">
      <c r="A10021" s="1" t="s">
        <v>252</v>
      </c>
      <c r="B10021" s="1" t="s">
        <v>55</v>
      </c>
      <c r="C10021">
        <v>23.7</v>
      </c>
      <c r="D10021">
        <v>121</v>
      </c>
      <c r="E10021" s="1" t="s">
        <v>39</v>
      </c>
      <c r="F10021" t="s">
        <v>20557</v>
      </c>
      <c r="G10021">
        <v>1</v>
      </c>
      <c r="H10021">
        <v>32</v>
      </c>
      <c r="I10021">
        <v>5</v>
      </c>
    </row>
    <row r="10022" spans="1:9" hidden="1" x14ac:dyDescent="0.3">
      <c r="A10022" s="1" t="s">
        <v>252</v>
      </c>
      <c r="B10022" s="1" t="s">
        <v>55</v>
      </c>
      <c r="C10022">
        <v>23.7</v>
      </c>
      <c r="D10022">
        <v>121</v>
      </c>
      <c r="E10022" s="1" t="s">
        <v>40</v>
      </c>
      <c r="F10022" t="s">
        <v>20558</v>
      </c>
      <c r="G10022">
        <v>1</v>
      </c>
      <c r="H10022">
        <v>32</v>
      </c>
      <c r="I10022">
        <v>5</v>
      </c>
    </row>
    <row r="10023" spans="1:9" hidden="1" x14ac:dyDescent="0.3">
      <c r="A10023" s="1" t="s">
        <v>252</v>
      </c>
      <c r="B10023" s="1" t="s">
        <v>55</v>
      </c>
      <c r="C10023">
        <v>23.7</v>
      </c>
      <c r="D10023">
        <v>121</v>
      </c>
      <c r="E10023" s="1" t="s">
        <v>41</v>
      </c>
      <c r="F10023" t="s">
        <v>20559</v>
      </c>
      <c r="G10023">
        <v>1</v>
      </c>
      <c r="H10023">
        <v>34</v>
      </c>
      <c r="I10023">
        <v>6</v>
      </c>
    </row>
    <row r="10024" spans="1:9" hidden="1" x14ac:dyDescent="0.3">
      <c r="A10024" s="1" t="s">
        <v>252</v>
      </c>
      <c r="B10024" s="1" t="s">
        <v>55</v>
      </c>
      <c r="C10024">
        <v>23.7</v>
      </c>
      <c r="D10024">
        <v>121</v>
      </c>
      <c r="E10024" s="1" t="s">
        <v>42</v>
      </c>
      <c r="F10024" t="s">
        <v>20560</v>
      </c>
      <c r="G10024">
        <v>1</v>
      </c>
      <c r="H10024">
        <v>39</v>
      </c>
      <c r="I10024">
        <v>9</v>
      </c>
    </row>
    <row r="10025" spans="1:9" hidden="1" x14ac:dyDescent="0.3">
      <c r="A10025" s="1" t="s">
        <v>252</v>
      </c>
      <c r="B10025" s="1" t="s">
        <v>55</v>
      </c>
      <c r="C10025">
        <v>23.7</v>
      </c>
      <c r="D10025">
        <v>121</v>
      </c>
      <c r="E10025" s="1" t="s">
        <v>43</v>
      </c>
      <c r="F10025" t="s">
        <v>20561</v>
      </c>
      <c r="G10025">
        <v>1</v>
      </c>
      <c r="H10025">
        <v>40</v>
      </c>
      <c r="I10025">
        <v>9</v>
      </c>
    </row>
    <row r="10026" spans="1:9" hidden="1" x14ac:dyDescent="0.3">
      <c r="A10026" s="1" t="s">
        <v>252</v>
      </c>
      <c r="B10026" s="1" t="s">
        <v>55</v>
      </c>
      <c r="C10026">
        <v>23.7</v>
      </c>
      <c r="D10026">
        <v>121</v>
      </c>
      <c r="E10026" s="1" t="s">
        <v>44</v>
      </c>
      <c r="F10026" t="s">
        <v>20562</v>
      </c>
      <c r="G10026">
        <v>1</v>
      </c>
      <c r="H10026">
        <v>41</v>
      </c>
      <c r="I10026">
        <v>12</v>
      </c>
    </row>
    <row r="10027" spans="1:9" hidden="1" x14ac:dyDescent="0.3">
      <c r="A10027" s="1" t="s">
        <v>252</v>
      </c>
      <c r="B10027" s="1" t="s">
        <v>55</v>
      </c>
      <c r="C10027">
        <v>23.7</v>
      </c>
      <c r="D10027">
        <v>121</v>
      </c>
      <c r="E10027" s="1" t="s">
        <v>45</v>
      </c>
      <c r="F10027" t="s">
        <v>20563</v>
      </c>
      <c r="G10027">
        <v>1</v>
      </c>
      <c r="H10027">
        <v>42</v>
      </c>
      <c r="I10027">
        <v>12</v>
      </c>
    </row>
    <row r="10028" spans="1:9" hidden="1" x14ac:dyDescent="0.3">
      <c r="A10028" s="1" t="s">
        <v>252</v>
      </c>
      <c r="B10028" s="1" t="s">
        <v>55</v>
      </c>
      <c r="C10028">
        <v>23.7</v>
      </c>
      <c r="D10028">
        <v>121</v>
      </c>
      <c r="E10028" s="1" t="s">
        <v>46</v>
      </c>
      <c r="F10028" t="s">
        <v>20564</v>
      </c>
      <c r="G10028">
        <v>1</v>
      </c>
      <c r="H10028">
        <v>42</v>
      </c>
      <c r="I10028">
        <v>12</v>
      </c>
    </row>
    <row r="10029" spans="1:9" hidden="1" x14ac:dyDescent="0.3">
      <c r="A10029" s="1" t="s">
        <v>252</v>
      </c>
      <c r="B10029" s="1" t="s">
        <v>55</v>
      </c>
      <c r="C10029">
        <v>23.7</v>
      </c>
      <c r="D10029">
        <v>121</v>
      </c>
      <c r="E10029" s="1" t="s">
        <v>47</v>
      </c>
      <c r="F10029" t="s">
        <v>20565</v>
      </c>
      <c r="G10029">
        <v>1</v>
      </c>
      <c r="H10029">
        <v>44</v>
      </c>
      <c r="I10029">
        <v>12</v>
      </c>
    </row>
    <row r="10030" spans="1:9" hidden="1" x14ac:dyDescent="0.3">
      <c r="A10030" s="1" t="s">
        <v>252</v>
      </c>
      <c r="B10030" s="1" t="s">
        <v>55</v>
      </c>
      <c r="C10030">
        <v>23.7</v>
      </c>
      <c r="D10030">
        <v>121</v>
      </c>
      <c r="E10030" s="1" t="s">
        <v>48</v>
      </c>
      <c r="F10030" t="s">
        <v>20566</v>
      </c>
      <c r="G10030">
        <v>1</v>
      </c>
      <c r="H10030">
        <v>45</v>
      </c>
      <c r="I10030">
        <v>12</v>
      </c>
    </row>
    <row r="10031" spans="1:9" hidden="1" x14ac:dyDescent="0.3">
      <c r="A10031" s="1" t="s">
        <v>252</v>
      </c>
      <c r="B10031" s="1" t="s">
        <v>55</v>
      </c>
      <c r="C10031">
        <v>23.7</v>
      </c>
      <c r="D10031">
        <v>121</v>
      </c>
      <c r="E10031" s="1" t="s">
        <v>49</v>
      </c>
      <c r="F10031" t="s">
        <v>20567</v>
      </c>
      <c r="G10031">
        <v>1</v>
      </c>
      <c r="H10031">
        <v>45</v>
      </c>
      <c r="I10031">
        <v>12</v>
      </c>
    </row>
    <row r="10032" spans="1:9" hidden="1" x14ac:dyDescent="0.3">
      <c r="A10032" s="1" t="s">
        <v>252</v>
      </c>
      <c r="B10032" s="1" t="s">
        <v>55</v>
      </c>
      <c r="C10032">
        <v>23.7</v>
      </c>
      <c r="D10032">
        <v>121</v>
      </c>
      <c r="E10032" s="1" t="s">
        <v>50</v>
      </c>
      <c r="F10032" t="s">
        <v>20568</v>
      </c>
      <c r="G10032">
        <v>1</v>
      </c>
      <c r="H10032">
        <v>45</v>
      </c>
      <c r="I10032">
        <v>13</v>
      </c>
    </row>
    <row r="10033" spans="1:9" hidden="1" x14ac:dyDescent="0.3">
      <c r="A10033" s="1" t="s">
        <v>252</v>
      </c>
      <c r="B10033" s="1" t="s">
        <v>55</v>
      </c>
      <c r="C10033">
        <v>23.7</v>
      </c>
      <c r="D10033">
        <v>121</v>
      </c>
      <c r="E10033" s="1" t="s">
        <v>51</v>
      </c>
      <c r="F10033" t="s">
        <v>20569</v>
      </c>
      <c r="G10033">
        <v>1</v>
      </c>
      <c r="H10033">
        <v>45</v>
      </c>
      <c r="I10033">
        <v>15</v>
      </c>
    </row>
    <row r="10034" spans="1:9" hidden="1" x14ac:dyDescent="0.3">
      <c r="A10034" s="1" t="s">
        <v>252</v>
      </c>
      <c r="B10034" s="1" t="s">
        <v>55</v>
      </c>
      <c r="C10034">
        <v>23.7</v>
      </c>
      <c r="D10034">
        <v>121</v>
      </c>
      <c r="E10034" s="1" t="s">
        <v>52</v>
      </c>
      <c r="F10034" t="s">
        <v>20570</v>
      </c>
      <c r="G10034">
        <v>1</v>
      </c>
      <c r="H10034">
        <v>47</v>
      </c>
      <c r="I10034">
        <v>17</v>
      </c>
    </row>
    <row r="10035" spans="1:9" hidden="1" x14ac:dyDescent="0.3">
      <c r="A10035" s="1" t="s">
        <v>252</v>
      </c>
      <c r="B10035" s="1" t="s">
        <v>55</v>
      </c>
      <c r="C10035">
        <v>23.7</v>
      </c>
      <c r="D10035">
        <v>121</v>
      </c>
      <c r="E10035" s="1" t="s">
        <v>53</v>
      </c>
      <c r="F10035" t="s">
        <v>20571</v>
      </c>
      <c r="G10035">
        <v>1</v>
      </c>
      <c r="H10035">
        <v>48</v>
      </c>
      <c r="I10035">
        <v>17</v>
      </c>
    </row>
    <row r="10036" spans="1:9" hidden="1" x14ac:dyDescent="0.3">
      <c r="A10036" s="1" t="s">
        <v>252</v>
      </c>
      <c r="B10036" s="1" t="s">
        <v>55</v>
      </c>
      <c r="C10036">
        <v>23.7</v>
      </c>
      <c r="D10036">
        <v>121</v>
      </c>
      <c r="E10036" s="1" t="s">
        <v>54</v>
      </c>
      <c r="F10036" t="s">
        <v>20572</v>
      </c>
      <c r="G10036">
        <v>1</v>
      </c>
      <c r="H10036">
        <v>49</v>
      </c>
      <c r="I10036">
        <v>20</v>
      </c>
    </row>
    <row r="10037" spans="1:9" hidden="1" x14ac:dyDescent="0.3">
      <c r="A10037" s="1" t="s">
        <v>252</v>
      </c>
      <c r="B10037" s="1" t="s">
        <v>55</v>
      </c>
      <c r="C10037">
        <v>23.7</v>
      </c>
      <c r="D10037">
        <v>121</v>
      </c>
      <c r="E10037" s="1" t="s">
        <v>21548</v>
      </c>
      <c r="F10037" t="s">
        <v>21741</v>
      </c>
      <c r="G10037">
        <v>1</v>
      </c>
      <c r="H10037">
        <v>50</v>
      </c>
      <c r="I10037">
        <v>20</v>
      </c>
    </row>
    <row r="10038" spans="1:9" hidden="1" x14ac:dyDescent="0.3">
      <c r="A10038" s="1" t="s">
        <v>253</v>
      </c>
      <c r="B10038" s="1" t="s">
        <v>55</v>
      </c>
      <c r="C10038">
        <v>16</v>
      </c>
      <c r="D10038">
        <v>108</v>
      </c>
      <c r="E10038" s="1" t="s">
        <v>4</v>
      </c>
      <c r="F10038" t="s">
        <v>16659</v>
      </c>
      <c r="G10038">
        <v>0</v>
      </c>
      <c r="H10038">
        <v>0</v>
      </c>
      <c r="I10038">
        <v>0</v>
      </c>
    </row>
    <row r="10039" spans="1:9" hidden="1" x14ac:dyDescent="0.3">
      <c r="A10039" s="1" t="s">
        <v>253</v>
      </c>
      <c r="B10039" s="1" t="s">
        <v>55</v>
      </c>
      <c r="C10039">
        <v>16</v>
      </c>
      <c r="D10039">
        <v>108</v>
      </c>
      <c r="E10039" s="1" t="s">
        <v>5</v>
      </c>
      <c r="F10039" t="s">
        <v>20971</v>
      </c>
      <c r="G10039">
        <v>0</v>
      </c>
      <c r="H10039">
        <v>2</v>
      </c>
      <c r="I10039">
        <v>0</v>
      </c>
    </row>
    <row r="10040" spans="1:9" hidden="1" x14ac:dyDescent="0.3">
      <c r="A10040" s="1" t="s">
        <v>253</v>
      </c>
      <c r="B10040" s="1" t="s">
        <v>55</v>
      </c>
      <c r="C10040">
        <v>16</v>
      </c>
      <c r="D10040">
        <v>108</v>
      </c>
      <c r="E10040" s="1" t="s">
        <v>6</v>
      </c>
      <c r="F10040" t="s">
        <v>20972</v>
      </c>
      <c r="G10040">
        <v>0</v>
      </c>
      <c r="H10040">
        <v>2</v>
      </c>
      <c r="I10040">
        <v>0</v>
      </c>
    </row>
    <row r="10041" spans="1:9" hidden="1" x14ac:dyDescent="0.3">
      <c r="A10041" s="1" t="s">
        <v>253</v>
      </c>
      <c r="B10041" s="1" t="s">
        <v>55</v>
      </c>
      <c r="C10041">
        <v>16</v>
      </c>
      <c r="D10041">
        <v>108</v>
      </c>
      <c r="E10041" s="1" t="s">
        <v>7</v>
      </c>
      <c r="F10041" t="s">
        <v>20973</v>
      </c>
      <c r="G10041">
        <v>0</v>
      </c>
      <c r="H10041">
        <v>2</v>
      </c>
      <c r="I10041">
        <v>0</v>
      </c>
    </row>
    <row r="10042" spans="1:9" hidden="1" x14ac:dyDescent="0.3">
      <c r="A10042" s="1" t="s">
        <v>253</v>
      </c>
      <c r="B10042" s="1" t="s">
        <v>55</v>
      </c>
      <c r="C10042">
        <v>16</v>
      </c>
      <c r="D10042">
        <v>108</v>
      </c>
      <c r="E10042" s="1" t="s">
        <v>8</v>
      </c>
      <c r="F10042" t="s">
        <v>20974</v>
      </c>
      <c r="G10042">
        <v>0</v>
      </c>
      <c r="H10042">
        <v>2</v>
      </c>
      <c r="I10042">
        <v>0</v>
      </c>
    </row>
    <row r="10043" spans="1:9" hidden="1" x14ac:dyDescent="0.3">
      <c r="A10043" s="1" t="s">
        <v>253</v>
      </c>
      <c r="B10043" s="1" t="s">
        <v>55</v>
      </c>
      <c r="C10043">
        <v>16</v>
      </c>
      <c r="D10043">
        <v>108</v>
      </c>
      <c r="E10043" s="1" t="s">
        <v>9</v>
      </c>
      <c r="F10043" t="s">
        <v>20975</v>
      </c>
      <c r="G10043">
        <v>0</v>
      </c>
      <c r="H10043">
        <v>2</v>
      </c>
      <c r="I10043">
        <v>0</v>
      </c>
    </row>
    <row r="10044" spans="1:9" hidden="1" x14ac:dyDescent="0.3">
      <c r="A10044" s="1" t="s">
        <v>253</v>
      </c>
      <c r="B10044" s="1" t="s">
        <v>55</v>
      </c>
      <c r="C10044">
        <v>16</v>
      </c>
      <c r="D10044">
        <v>108</v>
      </c>
      <c r="E10044" s="1" t="s">
        <v>10</v>
      </c>
      <c r="F10044" t="s">
        <v>20976</v>
      </c>
      <c r="G10044">
        <v>0</v>
      </c>
      <c r="H10044">
        <v>2</v>
      </c>
      <c r="I10044">
        <v>0</v>
      </c>
    </row>
    <row r="10045" spans="1:9" hidden="1" x14ac:dyDescent="0.3">
      <c r="A10045" s="1" t="s">
        <v>253</v>
      </c>
      <c r="B10045" s="1" t="s">
        <v>55</v>
      </c>
      <c r="C10045">
        <v>16</v>
      </c>
      <c r="D10045">
        <v>108</v>
      </c>
      <c r="E10045" s="1" t="s">
        <v>11</v>
      </c>
      <c r="F10045" t="s">
        <v>20977</v>
      </c>
      <c r="G10045">
        <v>0</v>
      </c>
      <c r="H10045">
        <v>2</v>
      </c>
      <c r="I10045">
        <v>0</v>
      </c>
    </row>
    <row r="10046" spans="1:9" hidden="1" x14ac:dyDescent="0.3">
      <c r="A10046" s="1" t="s">
        <v>253</v>
      </c>
      <c r="B10046" s="1" t="s">
        <v>55</v>
      </c>
      <c r="C10046">
        <v>16</v>
      </c>
      <c r="D10046">
        <v>108</v>
      </c>
      <c r="E10046" s="1" t="s">
        <v>12</v>
      </c>
      <c r="F10046" t="s">
        <v>20978</v>
      </c>
      <c r="G10046">
        <v>0</v>
      </c>
      <c r="H10046">
        <v>2</v>
      </c>
      <c r="I10046">
        <v>0</v>
      </c>
    </row>
    <row r="10047" spans="1:9" hidden="1" x14ac:dyDescent="0.3">
      <c r="A10047" s="1" t="s">
        <v>253</v>
      </c>
      <c r="B10047" s="1" t="s">
        <v>55</v>
      </c>
      <c r="C10047">
        <v>16</v>
      </c>
      <c r="D10047">
        <v>108</v>
      </c>
      <c r="E10047" s="1" t="s">
        <v>13</v>
      </c>
      <c r="F10047" t="s">
        <v>20979</v>
      </c>
      <c r="G10047">
        <v>0</v>
      </c>
      <c r="H10047">
        <v>2</v>
      </c>
      <c r="I10047">
        <v>0</v>
      </c>
    </row>
    <row r="10048" spans="1:9" hidden="1" x14ac:dyDescent="0.3">
      <c r="A10048" s="1" t="s">
        <v>253</v>
      </c>
      <c r="B10048" s="1" t="s">
        <v>55</v>
      </c>
      <c r="C10048">
        <v>16</v>
      </c>
      <c r="D10048">
        <v>108</v>
      </c>
      <c r="E10048" s="1" t="s">
        <v>14</v>
      </c>
      <c r="F10048" t="s">
        <v>20573</v>
      </c>
      <c r="G10048">
        <v>0</v>
      </c>
      <c r="H10048">
        <v>6</v>
      </c>
      <c r="I10048">
        <v>1</v>
      </c>
    </row>
    <row r="10049" spans="1:9" hidden="1" x14ac:dyDescent="0.3">
      <c r="A10049" s="1" t="s">
        <v>253</v>
      </c>
      <c r="B10049" s="1" t="s">
        <v>55</v>
      </c>
      <c r="C10049">
        <v>16</v>
      </c>
      <c r="D10049">
        <v>108</v>
      </c>
      <c r="E10049" s="1" t="s">
        <v>15</v>
      </c>
      <c r="F10049" t="s">
        <v>20574</v>
      </c>
      <c r="G10049">
        <v>0</v>
      </c>
      <c r="H10049">
        <v>6</v>
      </c>
      <c r="I10049">
        <v>1</v>
      </c>
    </row>
    <row r="10050" spans="1:9" hidden="1" x14ac:dyDescent="0.3">
      <c r="A10050" s="1" t="s">
        <v>253</v>
      </c>
      <c r="B10050" s="1" t="s">
        <v>55</v>
      </c>
      <c r="C10050">
        <v>16</v>
      </c>
      <c r="D10050">
        <v>108</v>
      </c>
      <c r="E10050" s="1" t="s">
        <v>16</v>
      </c>
      <c r="F10050" t="s">
        <v>20575</v>
      </c>
      <c r="G10050">
        <v>0</v>
      </c>
      <c r="H10050">
        <v>8</v>
      </c>
      <c r="I10050">
        <v>1</v>
      </c>
    </row>
    <row r="10051" spans="1:9" hidden="1" x14ac:dyDescent="0.3">
      <c r="A10051" s="1" t="s">
        <v>253</v>
      </c>
      <c r="B10051" s="1" t="s">
        <v>55</v>
      </c>
      <c r="C10051">
        <v>16</v>
      </c>
      <c r="D10051">
        <v>108</v>
      </c>
      <c r="E10051" s="1" t="s">
        <v>17</v>
      </c>
      <c r="F10051" t="s">
        <v>20576</v>
      </c>
      <c r="G10051">
        <v>0</v>
      </c>
      <c r="H10051">
        <v>8</v>
      </c>
      <c r="I10051">
        <v>1</v>
      </c>
    </row>
    <row r="10052" spans="1:9" hidden="1" x14ac:dyDescent="0.3">
      <c r="A10052" s="1" t="s">
        <v>253</v>
      </c>
      <c r="B10052" s="1" t="s">
        <v>55</v>
      </c>
      <c r="C10052">
        <v>16</v>
      </c>
      <c r="D10052">
        <v>108</v>
      </c>
      <c r="E10052" s="1" t="s">
        <v>18</v>
      </c>
      <c r="F10052" t="s">
        <v>20577</v>
      </c>
      <c r="G10052">
        <v>0</v>
      </c>
      <c r="H10052">
        <v>8</v>
      </c>
      <c r="I10052">
        <v>1</v>
      </c>
    </row>
    <row r="10053" spans="1:9" hidden="1" x14ac:dyDescent="0.3">
      <c r="A10053" s="1" t="s">
        <v>253</v>
      </c>
      <c r="B10053" s="1" t="s">
        <v>55</v>
      </c>
      <c r="C10053">
        <v>16</v>
      </c>
      <c r="D10053">
        <v>108</v>
      </c>
      <c r="E10053" s="1" t="s">
        <v>19</v>
      </c>
      <c r="F10053" t="s">
        <v>20578</v>
      </c>
      <c r="G10053">
        <v>0</v>
      </c>
      <c r="H10053">
        <v>10</v>
      </c>
      <c r="I10053">
        <v>1</v>
      </c>
    </row>
    <row r="10054" spans="1:9" hidden="1" x14ac:dyDescent="0.3">
      <c r="A10054" s="1" t="s">
        <v>253</v>
      </c>
      <c r="B10054" s="1" t="s">
        <v>55</v>
      </c>
      <c r="C10054">
        <v>16</v>
      </c>
      <c r="D10054">
        <v>108</v>
      </c>
      <c r="E10054" s="1" t="s">
        <v>20</v>
      </c>
      <c r="F10054" t="s">
        <v>20579</v>
      </c>
      <c r="G10054">
        <v>0</v>
      </c>
      <c r="H10054">
        <v>10</v>
      </c>
      <c r="I10054">
        <v>1</v>
      </c>
    </row>
    <row r="10055" spans="1:9" hidden="1" x14ac:dyDescent="0.3">
      <c r="A10055" s="1" t="s">
        <v>253</v>
      </c>
      <c r="B10055" s="1" t="s">
        <v>55</v>
      </c>
      <c r="C10055">
        <v>16</v>
      </c>
      <c r="D10055">
        <v>108</v>
      </c>
      <c r="E10055" s="1" t="s">
        <v>21</v>
      </c>
      <c r="F10055" t="s">
        <v>20580</v>
      </c>
      <c r="G10055">
        <v>0</v>
      </c>
      <c r="H10055">
        <v>13</v>
      </c>
      <c r="I10055">
        <v>1</v>
      </c>
    </row>
    <row r="10056" spans="1:9" hidden="1" x14ac:dyDescent="0.3">
      <c r="A10056" s="1" t="s">
        <v>253</v>
      </c>
      <c r="B10056" s="1" t="s">
        <v>55</v>
      </c>
      <c r="C10056">
        <v>16</v>
      </c>
      <c r="D10056">
        <v>108</v>
      </c>
      <c r="E10056" s="1" t="s">
        <v>22</v>
      </c>
      <c r="F10056" t="s">
        <v>20581</v>
      </c>
      <c r="G10056">
        <v>0</v>
      </c>
      <c r="H10056">
        <v>13</v>
      </c>
      <c r="I10056">
        <v>1</v>
      </c>
    </row>
    <row r="10057" spans="1:9" hidden="1" x14ac:dyDescent="0.3">
      <c r="A10057" s="1" t="s">
        <v>253</v>
      </c>
      <c r="B10057" s="1" t="s">
        <v>55</v>
      </c>
      <c r="C10057">
        <v>16</v>
      </c>
      <c r="D10057">
        <v>108</v>
      </c>
      <c r="E10057" s="1" t="s">
        <v>23</v>
      </c>
      <c r="F10057" t="s">
        <v>20582</v>
      </c>
      <c r="G10057">
        <v>0</v>
      </c>
      <c r="H10057">
        <v>14</v>
      </c>
      <c r="I10057">
        <v>1</v>
      </c>
    </row>
    <row r="10058" spans="1:9" hidden="1" x14ac:dyDescent="0.3">
      <c r="A10058" s="1" t="s">
        <v>253</v>
      </c>
      <c r="B10058" s="1" t="s">
        <v>55</v>
      </c>
      <c r="C10058">
        <v>16</v>
      </c>
      <c r="D10058">
        <v>108</v>
      </c>
      <c r="E10058" s="1" t="s">
        <v>24</v>
      </c>
      <c r="F10058" t="s">
        <v>20583</v>
      </c>
      <c r="G10058">
        <v>0</v>
      </c>
      <c r="H10058">
        <v>15</v>
      </c>
      <c r="I10058">
        <v>6</v>
      </c>
    </row>
    <row r="10059" spans="1:9" hidden="1" x14ac:dyDescent="0.3">
      <c r="A10059" s="1" t="s">
        <v>253</v>
      </c>
      <c r="B10059" s="1" t="s">
        <v>55</v>
      </c>
      <c r="C10059">
        <v>16</v>
      </c>
      <c r="D10059">
        <v>108</v>
      </c>
      <c r="E10059" s="1" t="s">
        <v>25</v>
      </c>
      <c r="F10059" t="s">
        <v>20584</v>
      </c>
      <c r="G10059">
        <v>0</v>
      </c>
      <c r="H10059">
        <v>15</v>
      </c>
      <c r="I10059">
        <v>6</v>
      </c>
    </row>
    <row r="10060" spans="1:9" hidden="1" x14ac:dyDescent="0.3">
      <c r="A10060" s="1" t="s">
        <v>253</v>
      </c>
      <c r="B10060" s="1" t="s">
        <v>55</v>
      </c>
      <c r="C10060">
        <v>16</v>
      </c>
      <c r="D10060">
        <v>108</v>
      </c>
      <c r="E10060" s="1" t="s">
        <v>26</v>
      </c>
      <c r="F10060" t="s">
        <v>20585</v>
      </c>
      <c r="G10060">
        <v>0</v>
      </c>
      <c r="H10060">
        <v>16</v>
      </c>
      <c r="I10060">
        <v>7</v>
      </c>
    </row>
    <row r="10061" spans="1:9" hidden="1" x14ac:dyDescent="0.3">
      <c r="A10061" s="1" t="s">
        <v>253</v>
      </c>
      <c r="B10061" s="1" t="s">
        <v>55</v>
      </c>
      <c r="C10061">
        <v>16</v>
      </c>
      <c r="D10061">
        <v>108</v>
      </c>
      <c r="E10061" s="1" t="s">
        <v>27</v>
      </c>
      <c r="F10061" t="s">
        <v>20586</v>
      </c>
      <c r="G10061">
        <v>0</v>
      </c>
      <c r="H10061">
        <v>16</v>
      </c>
      <c r="I10061">
        <v>7</v>
      </c>
    </row>
    <row r="10062" spans="1:9" hidden="1" x14ac:dyDescent="0.3">
      <c r="A10062" s="1" t="s">
        <v>253</v>
      </c>
      <c r="B10062" s="1" t="s">
        <v>55</v>
      </c>
      <c r="C10062">
        <v>16</v>
      </c>
      <c r="D10062">
        <v>108</v>
      </c>
      <c r="E10062" s="1" t="s">
        <v>28</v>
      </c>
      <c r="F10062" t="s">
        <v>20587</v>
      </c>
      <c r="G10062">
        <v>0</v>
      </c>
      <c r="H10062">
        <v>16</v>
      </c>
      <c r="I10062">
        <v>7</v>
      </c>
    </row>
    <row r="10063" spans="1:9" hidden="1" x14ac:dyDescent="0.3">
      <c r="A10063" s="1" t="s">
        <v>253</v>
      </c>
      <c r="B10063" s="1" t="s">
        <v>55</v>
      </c>
      <c r="C10063">
        <v>16</v>
      </c>
      <c r="D10063">
        <v>108</v>
      </c>
      <c r="E10063" s="1" t="s">
        <v>29</v>
      </c>
      <c r="F10063" t="s">
        <v>20588</v>
      </c>
      <c r="G10063">
        <v>0</v>
      </c>
      <c r="H10063">
        <v>16</v>
      </c>
      <c r="I10063">
        <v>7</v>
      </c>
    </row>
    <row r="10064" spans="1:9" hidden="1" x14ac:dyDescent="0.3">
      <c r="A10064" s="1" t="s">
        <v>253</v>
      </c>
      <c r="B10064" s="1" t="s">
        <v>55</v>
      </c>
      <c r="C10064">
        <v>16</v>
      </c>
      <c r="D10064">
        <v>108</v>
      </c>
      <c r="E10064" s="1" t="s">
        <v>30</v>
      </c>
      <c r="F10064" t="s">
        <v>20589</v>
      </c>
      <c r="G10064">
        <v>0</v>
      </c>
      <c r="H10064">
        <v>16</v>
      </c>
      <c r="I10064">
        <v>7</v>
      </c>
    </row>
    <row r="10065" spans="1:9" hidden="1" x14ac:dyDescent="0.3">
      <c r="A10065" s="1" t="s">
        <v>253</v>
      </c>
      <c r="B10065" s="1" t="s">
        <v>55</v>
      </c>
      <c r="C10065">
        <v>16</v>
      </c>
      <c r="D10065">
        <v>108</v>
      </c>
      <c r="E10065" s="1" t="s">
        <v>31</v>
      </c>
      <c r="F10065" t="s">
        <v>20590</v>
      </c>
      <c r="G10065">
        <v>0</v>
      </c>
      <c r="H10065">
        <v>16</v>
      </c>
      <c r="I10065">
        <v>7</v>
      </c>
    </row>
    <row r="10066" spans="1:9" hidden="1" x14ac:dyDescent="0.3">
      <c r="A10066" s="1" t="s">
        <v>253</v>
      </c>
      <c r="B10066" s="1" t="s">
        <v>55</v>
      </c>
      <c r="C10066">
        <v>16</v>
      </c>
      <c r="D10066">
        <v>108</v>
      </c>
      <c r="E10066" s="1" t="s">
        <v>32</v>
      </c>
      <c r="F10066" t="s">
        <v>20591</v>
      </c>
      <c r="G10066">
        <v>0</v>
      </c>
      <c r="H10066">
        <v>16</v>
      </c>
      <c r="I10066">
        <v>7</v>
      </c>
    </row>
    <row r="10067" spans="1:9" hidden="1" x14ac:dyDescent="0.3">
      <c r="A10067" s="1" t="s">
        <v>253</v>
      </c>
      <c r="B10067" s="1" t="s">
        <v>55</v>
      </c>
      <c r="C10067">
        <v>16</v>
      </c>
      <c r="D10067">
        <v>108</v>
      </c>
      <c r="E10067" s="1" t="s">
        <v>33</v>
      </c>
      <c r="F10067" t="s">
        <v>20592</v>
      </c>
      <c r="G10067">
        <v>0</v>
      </c>
      <c r="H10067">
        <v>16</v>
      </c>
      <c r="I10067">
        <v>7</v>
      </c>
    </row>
    <row r="10068" spans="1:9" hidden="1" x14ac:dyDescent="0.3">
      <c r="A10068" s="1" t="s">
        <v>253</v>
      </c>
      <c r="B10068" s="1" t="s">
        <v>55</v>
      </c>
      <c r="C10068">
        <v>16</v>
      </c>
      <c r="D10068">
        <v>108</v>
      </c>
      <c r="E10068" s="1" t="s">
        <v>34</v>
      </c>
      <c r="F10068" t="s">
        <v>20593</v>
      </c>
      <c r="G10068">
        <v>0</v>
      </c>
      <c r="H10068">
        <v>16</v>
      </c>
      <c r="I10068">
        <v>14</v>
      </c>
    </row>
    <row r="10069" spans="1:9" hidden="1" x14ac:dyDescent="0.3">
      <c r="A10069" s="1" t="s">
        <v>253</v>
      </c>
      <c r="B10069" s="1" t="s">
        <v>55</v>
      </c>
      <c r="C10069">
        <v>16</v>
      </c>
      <c r="D10069">
        <v>108</v>
      </c>
      <c r="E10069" s="1" t="s">
        <v>35</v>
      </c>
      <c r="F10069" t="s">
        <v>20594</v>
      </c>
      <c r="G10069">
        <v>0</v>
      </c>
      <c r="H10069">
        <v>16</v>
      </c>
      <c r="I10069">
        <v>14</v>
      </c>
    </row>
    <row r="10070" spans="1:9" hidden="1" x14ac:dyDescent="0.3">
      <c r="A10070" s="1" t="s">
        <v>253</v>
      </c>
      <c r="B10070" s="1" t="s">
        <v>55</v>
      </c>
      <c r="C10070">
        <v>16</v>
      </c>
      <c r="D10070">
        <v>108</v>
      </c>
      <c r="E10070" s="1" t="s">
        <v>36</v>
      </c>
      <c r="F10070" t="s">
        <v>20595</v>
      </c>
      <c r="G10070">
        <v>0</v>
      </c>
      <c r="H10070">
        <v>16</v>
      </c>
      <c r="I10070">
        <v>14</v>
      </c>
    </row>
    <row r="10071" spans="1:9" hidden="1" x14ac:dyDescent="0.3">
      <c r="A10071" s="1" t="s">
        <v>253</v>
      </c>
      <c r="B10071" s="1" t="s">
        <v>55</v>
      </c>
      <c r="C10071">
        <v>16</v>
      </c>
      <c r="D10071">
        <v>108</v>
      </c>
      <c r="E10071" s="1" t="s">
        <v>37</v>
      </c>
      <c r="F10071" t="s">
        <v>20596</v>
      </c>
      <c r="G10071">
        <v>0</v>
      </c>
      <c r="H10071">
        <v>16</v>
      </c>
      <c r="I10071">
        <v>14</v>
      </c>
    </row>
    <row r="10072" spans="1:9" hidden="1" x14ac:dyDescent="0.3">
      <c r="A10072" s="1" t="s">
        <v>253</v>
      </c>
      <c r="B10072" s="1" t="s">
        <v>55</v>
      </c>
      <c r="C10072">
        <v>16</v>
      </c>
      <c r="D10072">
        <v>108</v>
      </c>
      <c r="E10072" s="1" t="s">
        <v>38</v>
      </c>
      <c r="F10072" t="s">
        <v>20597</v>
      </c>
      <c r="G10072">
        <v>0</v>
      </c>
      <c r="H10072">
        <v>16</v>
      </c>
      <c r="I10072">
        <v>16</v>
      </c>
    </row>
    <row r="10073" spans="1:9" hidden="1" x14ac:dyDescent="0.3">
      <c r="A10073" s="1" t="s">
        <v>253</v>
      </c>
      <c r="B10073" s="1" t="s">
        <v>55</v>
      </c>
      <c r="C10073">
        <v>16</v>
      </c>
      <c r="D10073">
        <v>108</v>
      </c>
      <c r="E10073" s="1" t="s">
        <v>39</v>
      </c>
      <c r="F10073" t="s">
        <v>20598</v>
      </c>
      <c r="G10073">
        <v>0</v>
      </c>
      <c r="H10073">
        <v>16</v>
      </c>
      <c r="I10073">
        <v>16</v>
      </c>
    </row>
    <row r="10074" spans="1:9" hidden="1" x14ac:dyDescent="0.3">
      <c r="A10074" s="1" t="s">
        <v>253</v>
      </c>
      <c r="B10074" s="1" t="s">
        <v>55</v>
      </c>
      <c r="C10074">
        <v>16</v>
      </c>
      <c r="D10074">
        <v>108</v>
      </c>
      <c r="E10074" s="1" t="s">
        <v>40</v>
      </c>
      <c r="F10074" t="s">
        <v>20599</v>
      </c>
      <c r="G10074">
        <v>0</v>
      </c>
      <c r="H10074">
        <v>16</v>
      </c>
      <c r="I10074">
        <v>16</v>
      </c>
    </row>
    <row r="10075" spans="1:9" hidden="1" x14ac:dyDescent="0.3">
      <c r="A10075" s="1" t="s">
        <v>253</v>
      </c>
      <c r="B10075" s="1" t="s">
        <v>55</v>
      </c>
      <c r="C10075">
        <v>16</v>
      </c>
      <c r="D10075">
        <v>108</v>
      </c>
      <c r="E10075" s="1" t="s">
        <v>41</v>
      </c>
      <c r="F10075" t="s">
        <v>20600</v>
      </c>
      <c r="G10075">
        <v>0</v>
      </c>
      <c r="H10075">
        <v>16</v>
      </c>
      <c r="I10075">
        <v>16</v>
      </c>
    </row>
    <row r="10076" spans="1:9" hidden="1" x14ac:dyDescent="0.3">
      <c r="A10076" s="1" t="s">
        <v>253</v>
      </c>
      <c r="B10076" s="1" t="s">
        <v>55</v>
      </c>
      <c r="C10076">
        <v>16</v>
      </c>
      <c r="D10076">
        <v>108</v>
      </c>
      <c r="E10076" s="1" t="s">
        <v>42</v>
      </c>
      <c r="F10076" t="s">
        <v>20601</v>
      </c>
      <c r="G10076">
        <v>0</v>
      </c>
      <c r="H10076">
        <v>16</v>
      </c>
      <c r="I10076">
        <v>16</v>
      </c>
    </row>
    <row r="10077" spans="1:9" hidden="1" x14ac:dyDescent="0.3">
      <c r="A10077" s="1" t="s">
        <v>253</v>
      </c>
      <c r="B10077" s="1" t="s">
        <v>55</v>
      </c>
      <c r="C10077">
        <v>16</v>
      </c>
      <c r="D10077">
        <v>108</v>
      </c>
      <c r="E10077" s="1" t="s">
        <v>43</v>
      </c>
      <c r="F10077" t="s">
        <v>20602</v>
      </c>
      <c r="G10077">
        <v>0</v>
      </c>
      <c r="H10077">
        <v>16</v>
      </c>
      <c r="I10077">
        <v>16</v>
      </c>
    </row>
    <row r="10078" spans="1:9" hidden="1" x14ac:dyDescent="0.3">
      <c r="A10078" s="1" t="s">
        <v>253</v>
      </c>
      <c r="B10078" s="1" t="s">
        <v>55</v>
      </c>
      <c r="C10078">
        <v>16</v>
      </c>
      <c r="D10078">
        <v>108</v>
      </c>
      <c r="E10078" s="1" t="s">
        <v>44</v>
      </c>
      <c r="F10078" t="s">
        <v>20603</v>
      </c>
      <c r="G10078">
        <v>0</v>
      </c>
      <c r="H10078">
        <v>16</v>
      </c>
      <c r="I10078">
        <v>16</v>
      </c>
    </row>
    <row r="10079" spans="1:9" hidden="1" x14ac:dyDescent="0.3">
      <c r="A10079" s="1" t="s">
        <v>253</v>
      </c>
      <c r="B10079" s="1" t="s">
        <v>55</v>
      </c>
      <c r="C10079">
        <v>16</v>
      </c>
      <c r="D10079">
        <v>108</v>
      </c>
      <c r="E10079" s="1" t="s">
        <v>45</v>
      </c>
      <c r="F10079" t="s">
        <v>20604</v>
      </c>
      <c r="G10079">
        <v>0</v>
      </c>
      <c r="H10079">
        <v>16</v>
      </c>
      <c r="I10079">
        <v>16</v>
      </c>
    </row>
    <row r="10080" spans="1:9" hidden="1" x14ac:dyDescent="0.3">
      <c r="A10080" s="1" t="s">
        <v>253</v>
      </c>
      <c r="B10080" s="1" t="s">
        <v>55</v>
      </c>
      <c r="C10080">
        <v>16</v>
      </c>
      <c r="D10080">
        <v>108</v>
      </c>
      <c r="E10080" s="1" t="s">
        <v>46</v>
      </c>
      <c r="F10080" t="s">
        <v>20605</v>
      </c>
      <c r="G10080">
        <v>0</v>
      </c>
      <c r="H10080">
        <v>16</v>
      </c>
      <c r="I10080">
        <v>16</v>
      </c>
    </row>
    <row r="10081" spans="1:9" hidden="1" x14ac:dyDescent="0.3">
      <c r="A10081" s="1" t="s">
        <v>253</v>
      </c>
      <c r="B10081" s="1" t="s">
        <v>55</v>
      </c>
      <c r="C10081">
        <v>16</v>
      </c>
      <c r="D10081">
        <v>108</v>
      </c>
      <c r="E10081" s="1" t="s">
        <v>47</v>
      </c>
      <c r="F10081" t="s">
        <v>20606</v>
      </c>
      <c r="G10081">
        <v>0</v>
      </c>
      <c r="H10081">
        <v>16</v>
      </c>
      <c r="I10081">
        <v>16</v>
      </c>
    </row>
    <row r="10082" spans="1:9" hidden="1" x14ac:dyDescent="0.3">
      <c r="A10082" s="1" t="s">
        <v>253</v>
      </c>
      <c r="B10082" s="1" t="s">
        <v>55</v>
      </c>
      <c r="C10082">
        <v>16</v>
      </c>
      <c r="D10082">
        <v>108</v>
      </c>
      <c r="E10082" s="1" t="s">
        <v>48</v>
      </c>
      <c r="F10082" t="s">
        <v>20607</v>
      </c>
      <c r="G10082">
        <v>0</v>
      </c>
      <c r="H10082">
        <v>16</v>
      </c>
      <c r="I10082">
        <v>16</v>
      </c>
    </row>
    <row r="10083" spans="1:9" hidden="1" x14ac:dyDescent="0.3">
      <c r="A10083" s="1" t="s">
        <v>253</v>
      </c>
      <c r="B10083" s="1" t="s">
        <v>55</v>
      </c>
      <c r="C10083">
        <v>16</v>
      </c>
      <c r="D10083">
        <v>108</v>
      </c>
      <c r="E10083" s="1" t="s">
        <v>49</v>
      </c>
      <c r="F10083" t="s">
        <v>20608</v>
      </c>
      <c r="G10083">
        <v>0</v>
      </c>
      <c r="H10083">
        <v>18</v>
      </c>
      <c r="I10083">
        <v>16</v>
      </c>
    </row>
    <row r="10084" spans="1:9" hidden="1" x14ac:dyDescent="0.3">
      <c r="A10084" s="1" t="s">
        <v>253</v>
      </c>
      <c r="B10084" s="1" t="s">
        <v>55</v>
      </c>
      <c r="C10084">
        <v>16</v>
      </c>
      <c r="D10084">
        <v>108</v>
      </c>
      <c r="E10084" s="1" t="s">
        <v>50</v>
      </c>
      <c r="F10084" t="s">
        <v>20609</v>
      </c>
      <c r="G10084">
        <v>0</v>
      </c>
      <c r="H10084">
        <v>30</v>
      </c>
      <c r="I10084">
        <v>16</v>
      </c>
    </row>
    <row r="10085" spans="1:9" hidden="1" x14ac:dyDescent="0.3">
      <c r="A10085" s="1" t="s">
        <v>253</v>
      </c>
      <c r="B10085" s="1" t="s">
        <v>55</v>
      </c>
      <c r="C10085">
        <v>16</v>
      </c>
      <c r="D10085">
        <v>108</v>
      </c>
      <c r="E10085" s="1" t="s">
        <v>51</v>
      </c>
      <c r="F10085" t="s">
        <v>20610</v>
      </c>
      <c r="G10085">
        <v>0</v>
      </c>
      <c r="H10085">
        <v>30</v>
      </c>
      <c r="I10085">
        <v>16</v>
      </c>
    </row>
    <row r="10086" spans="1:9" hidden="1" x14ac:dyDescent="0.3">
      <c r="A10086" s="1" t="s">
        <v>253</v>
      </c>
      <c r="B10086" s="1" t="s">
        <v>55</v>
      </c>
      <c r="C10086">
        <v>16</v>
      </c>
      <c r="D10086">
        <v>108</v>
      </c>
      <c r="E10086" s="1" t="s">
        <v>52</v>
      </c>
      <c r="F10086" t="s">
        <v>20611</v>
      </c>
      <c r="G10086">
        <v>0</v>
      </c>
      <c r="H10086">
        <v>31</v>
      </c>
      <c r="I10086">
        <v>16</v>
      </c>
    </row>
    <row r="10087" spans="1:9" hidden="1" x14ac:dyDescent="0.3">
      <c r="A10087" s="1" t="s">
        <v>253</v>
      </c>
      <c r="B10087" s="1" t="s">
        <v>55</v>
      </c>
      <c r="C10087">
        <v>16</v>
      </c>
      <c r="D10087">
        <v>108</v>
      </c>
      <c r="E10087" s="1" t="s">
        <v>53</v>
      </c>
      <c r="F10087" t="s">
        <v>20612</v>
      </c>
      <c r="G10087">
        <v>0</v>
      </c>
      <c r="H10087">
        <v>38</v>
      </c>
      <c r="I10087">
        <v>16</v>
      </c>
    </row>
    <row r="10088" spans="1:9" hidden="1" x14ac:dyDescent="0.3">
      <c r="A10088" s="1" t="s">
        <v>253</v>
      </c>
      <c r="B10088" s="1" t="s">
        <v>55</v>
      </c>
      <c r="C10088">
        <v>16</v>
      </c>
      <c r="D10088">
        <v>108</v>
      </c>
      <c r="E10088" s="1" t="s">
        <v>54</v>
      </c>
      <c r="F10088" t="s">
        <v>20613</v>
      </c>
      <c r="G10088">
        <v>0</v>
      </c>
      <c r="H10088">
        <v>39</v>
      </c>
      <c r="I10088">
        <v>16</v>
      </c>
    </row>
    <row r="10089" spans="1:9" hidden="1" x14ac:dyDescent="0.3">
      <c r="A10089" s="1" t="s">
        <v>253</v>
      </c>
      <c r="B10089" s="1" t="s">
        <v>55</v>
      </c>
      <c r="C10089">
        <v>16</v>
      </c>
      <c r="D10089">
        <v>108</v>
      </c>
      <c r="E10089" s="1" t="s">
        <v>21548</v>
      </c>
      <c r="F10089" t="s">
        <v>21742</v>
      </c>
      <c r="G10089">
        <v>0</v>
      </c>
      <c r="H10089">
        <v>47</v>
      </c>
      <c r="I10089">
        <v>16</v>
      </c>
    </row>
    <row r="10090" spans="1:9" hidden="1" x14ac:dyDescent="0.3">
      <c r="A10090" s="1" t="s">
        <v>254</v>
      </c>
      <c r="B10090" s="1" t="s">
        <v>55</v>
      </c>
      <c r="C10090">
        <v>60</v>
      </c>
      <c r="D10090">
        <v>90</v>
      </c>
      <c r="E10090" s="1" t="s">
        <v>4</v>
      </c>
      <c r="F10090" t="s">
        <v>16660</v>
      </c>
      <c r="G10090">
        <v>0</v>
      </c>
      <c r="H10090">
        <v>0</v>
      </c>
      <c r="I10090">
        <v>0</v>
      </c>
    </row>
    <row r="10091" spans="1:9" hidden="1" x14ac:dyDescent="0.3">
      <c r="A10091" s="1" t="s">
        <v>254</v>
      </c>
      <c r="B10091" s="1" t="s">
        <v>55</v>
      </c>
      <c r="C10091">
        <v>60</v>
      </c>
      <c r="D10091">
        <v>90</v>
      </c>
      <c r="E10091" s="1" t="s">
        <v>5</v>
      </c>
      <c r="F10091" t="s">
        <v>16556</v>
      </c>
      <c r="G10091">
        <v>0</v>
      </c>
      <c r="H10091">
        <v>0</v>
      </c>
      <c r="I10091">
        <v>0</v>
      </c>
    </row>
    <row r="10092" spans="1:9" hidden="1" x14ac:dyDescent="0.3">
      <c r="A10092" s="1" t="s">
        <v>254</v>
      </c>
      <c r="B10092" s="1" t="s">
        <v>55</v>
      </c>
      <c r="C10092">
        <v>60</v>
      </c>
      <c r="D10092">
        <v>90</v>
      </c>
      <c r="E10092" s="1" t="s">
        <v>6</v>
      </c>
      <c r="F10092" t="s">
        <v>16454</v>
      </c>
      <c r="G10092">
        <v>0</v>
      </c>
      <c r="H10092">
        <v>0</v>
      </c>
      <c r="I10092">
        <v>0</v>
      </c>
    </row>
    <row r="10093" spans="1:9" hidden="1" x14ac:dyDescent="0.3">
      <c r="A10093" s="1" t="s">
        <v>254</v>
      </c>
      <c r="B10093" s="1" t="s">
        <v>55</v>
      </c>
      <c r="C10093">
        <v>60</v>
      </c>
      <c r="D10093">
        <v>90</v>
      </c>
      <c r="E10093" s="1" t="s">
        <v>7</v>
      </c>
      <c r="F10093" t="s">
        <v>16352</v>
      </c>
      <c r="G10093">
        <v>0</v>
      </c>
      <c r="H10093">
        <v>0</v>
      </c>
      <c r="I10093">
        <v>0</v>
      </c>
    </row>
    <row r="10094" spans="1:9" hidden="1" x14ac:dyDescent="0.3">
      <c r="A10094" s="1" t="s">
        <v>254</v>
      </c>
      <c r="B10094" s="1" t="s">
        <v>55</v>
      </c>
      <c r="C10094">
        <v>60</v>
      </c>
      <c r="D10094">
        <v>90</v>
      </c>
      <c r="E10094" s="1" t="s">
        <v>8</v>
      </c>
      <c r="F10094" t="s">
        <v>16252</v>
      </c>
      <c r="G10094">
        <v>0</v>
      </c>
      <c r="H10094">
        <v>0</v>
      </c>
      <c r="I10094">
        <v>0</v>
      </c>
    </row>
    <row r="10095" spans="1:9" hidden="1" x14ac:dyDescent="0.3">
      <c r="A10095" s="1" t="s">
        <v>254</v>
      </c>
      <c r="B10095" s="1" t="s">
        <v>55</v>
      </c>
      <c r="C10095">
        <v>60</v>
      </c>
      <c r="D10095">
        <v>90</v>
      </c>
      <c r="E10095" s="1" t="s">
        <v>9</v>
      </c>
      <c r="F10095" t="s">
        <v>16152</v>
      </c>
      <c r="G10095">
        <v>0</v>
      </c>
      <c r="H10095">
        <v>0</v>
      </c>
      <c r="I10095">
        <v>0</v>
      </c>
    </row>
    <row r="10096" spans="1:9" hidden="1" x14ac:dyDescent="0.3">
      <c r="A10096" s="1" t="s">
        <v>254</v>
      </c>
      <c r="B10096" s="1" t="s">
        <v>55</v>
      </c>
      <c r="C10096">
        <v>60</v>
      </c>
      <c r="D10096">
        <v>90</v>
      </c>
      <c r="E10096" s="1" t="s">
        <v>10</v>
      </c>
      <c r="F10096" t="s">
        <v>16055</v>
      </c>
      <c r="G10096">
        <v>0</v>
      </c>
      <c r="H10096">
        <v>0</v>
      </c>
      <c r="I10096">
        <v>0</v>
      </c>
    </row>
    <row r="10097" spans="1:9" hidden="1" x14ac:dyDescent="0.3">
      <c r="A10097" s="1" t="s">
        <v>254</v>
      </c>
      <c r="B10097" s="1" t="s">
        <v>55</v>
      </c>
      <c r="C10097">
        <v>60</v>
      </c>
      <c r="D10097">
        <v>90</v>
      </c>
      <c r="E10097" s="1" t="s">
        <v>11</v>
      </c>
      <c r="F10097" t="s">
        <v>15958</v>
      </c>
      <c r="G10097">
        <v>0</v>
      </c>
      <c r="H10097">
        <v>0</v>
      </c>
      <c r="I10097">
        <v>0</v>
      </c>
    </row>
    <row r="10098" spans="1:9" hidden="1" x14ac:dyDescent="0.3">
      <c r="A10098" s="1" t="s">
        <v>254</v>
      </c>
      <c r="B10098" s="1" t="s">
        <v>55</v>
      </c>
      <c r="C10098">
        <v>60</v>
      </c>
      <c r="D10098">
        <v>90</v>
      </c>
      <c r="E10098" s="1" t="s">
        <v>12</v>
      </c>
      <c r="F10098" t="s">
        <v>15863</v>
      </c>
      <c r="G10098">
        <v>0</v>
      </c>
      <c r="H10098">
        <v>0</v>
      </c>
      <c r="I10098">
        <v>0</v>
      </c>
    </row>
    <row r="10099" spans="1:9" hidden="1" x14ac:dyDescent="0.3">
      <c r="A10099" s="1" t="s">
        <v>254</v>
      </c>
      <c r="B10099" s="1" t="s">
        <v>55</v>
      </c>
      <c r="C10099">
        <v>60</v>
      </c>
      <c r="D10099">
        <v>90</v>
      </c>
      <c r="E10099" s="1" t="s">
        <v>13</v>
      </c>
      <c r="F10099" t="s">
        <v>20980</v>
      </c>
      <c r="G10099">
        <v>0</v>
      </c>
      <c r="H10099">
        <v>2</v>
      </c>
      <c r="I10099">
        <v>0</v>
      </c>
    </row>
    <row r="10100" spans="1:9" hidden="1" x14ac:dyDescent="0.3">
      <c r="A10100" s="1" t="s">
        <v>254</v>
      </c>
      <c r="B10100" s="1" t="s">
        <v>55</v>
      </c>
      <c r="C10100">
        <v>60</v>
      </c>
      <c r="D10100">
        <v>90</v>
      </c>
      <c r="E10100" s="1" t="s">
        <v>14</v>
      </c>
      <c r="F10100" t="s">
        <v>20981</v>
      </c>
      <c r="G10100">
        <v>0</v>
      </c>
      <c r="H10100">
        <v>2</v>
      </c>
      <c r="I10100">
        <v>0</v>
      </c>
    </row>
    <row r="10101" spans="1:9" hidden="1" x14ac:dyDescent="0.3">
      <c r="A10101" s="1" t="s">
        <v>254</v>
      </c>
      <c r="B10101" s="1" t="s">
        <v>55</v>
      </c>
      <c r="C10101">
        <v>60</v>
      </c>
      <c r="D10101">
        <v>90</v>
      </c>
      <c r="E10101" s="1" t="s">
        <v>15</v>
      </c>
      <c r="F10101" t="s">
        <v>20982</v>
      </c>
      <c r="G10101">
        <v>0</v>
      </c>
      <c r="H10101">
        <v>2</v>
      </c>
      <c r="I10101">
        <v>0</v>
      </c>
    </row>
    <row r="10102" spans="1:9" hidden="1" x14ac:dyDescent="0.3">
      <c r="A10102" s="1" t="s">
        <v>254</v>
      </c>
      <c r="B10102" s="1" t="s">
        <v>55</v>
      </c>
      <c r="C10102">
        <v>60</v>
      </c>
      <c r="D10102">
        <v>90</v>
      </c>
      <c r="E10102" s="1" t="s">
        <v>16</v>
      </c>
      <c r="F10102" t="s">
        <v>20983</v>
      </c>
      <c r="G10102">
        <v>0</v>
      </c>
      <c r="H10102">
        <v>2</v>
      </c>
      <c r="I10102">
        <v>0</v>
      </c>
    </row>
    <row r="10103" spans="1:9" hidden="1" x14ac:dyDescent="0.3">
      <c r="A10103" s="1" t="s">
        <v>254</v>
      </c>
      <c r="B10103" s="1" t="s">
        <v>55</v>
      </c>
      <c r="C10103">
        <v>60</v>
      </c>
      <c r="D10103">
        <v>90</v>
      </c>
      <c r="E10103" s="1" t="s">
        <v>17</v>
      </c>
      <c r="F10103" t="s">
        <v>20984</v>
      </c>
      <c r="G10103">
        <v>0</v>
      </c>
      <c r="H10103">
        <v>2</v>
      </c>
      <c r="I10103">
        <v>0</v>
      </c>
    </row>
    <row r="10104" spans="1:9" hidden="1" x14ac:dyDescent="0.3">
      <c r="A10104" s="1" t="s">
        <v>254</v>
      </c>
      <c r="B10104" s="1" t="s">
        <v>55</v>
      </c>
      <c r="C10104">
        <v>60</v>
      </c>
      <c r="D10104">
        <v>90</v>
      </c>
      <c r="E10104" s="1" t="s">
        <v>18</v>
      </c>
      <c r="F10104" t="s">
        <v>20985</v>
      </c>
      <c r="G10104">
        <v>0</v>
      </c>
      <c r="H10104">
        <v>2</v>
      </c>
      <c r="I10104">
        <v>0</v>
      </c>
    </row>
    <row r="10105" spans="1:9" hidden="1" x14ac:dyDescent="0.3">
      <c r="A10105" s="1" t="s">
        <v>254</v>
      </c>
      <c r="B10105" s="1" t="s">
        <v>55</v>
      </c>
      <c r="C10105">
        <v>60</v>
      </c>
      <c r="D10105">
        <v>90</v>
      </c>
      <c r="E10105" s="1" t="s">
        <v>19</v>
      </c>
      <c r="F10105" t="s">
        <v>20986</v>
      </c>
      <c r="G10105">
        <v>0</v>
      </c>
      <c r="H10105">
        <v>2</v>
      </c>
      <c r="I10105">
        <v>0</v>
      </c>
    </row>
    <row r="10106" spans="1:9" hidden="1" x14ac:dyDescent="0.3">
      <c r="A10106" s="1" t="s">
        <v>254</v>
      </c>
      <c r="B10106" s="1" t="s">
        <v>55</v>
      </c>
      <c r="C10106">
        <v>60</v>
      </c>
      <c r="D10106">
        <v>90</v>
      </c>
      <c r="E10106" s="1" t="s">
        <v>20</v>
      </c>
      <c r="F10106" t="s">
        <v>20987</v>
      </c>
      <c r="G10106">
        <v>0</v>
      </c>
      <c r="H10106">
        <v>2</v>
      </c>
      <c r="I10106">
        <v>0</v>
      </c>
    </row>
    <row r="10107" spans="1:9" hidden="1" x14ac:dyDescent="0.3">
      <c r="A10107" s="1" t="s">
        <v>254</v>
      </c>
      <c r="B10107" s="1" t="s">
        <v>55</v>
      </c>
      <c r="C10107">
        <v>60</v>
      </c>
      <c r="D10107">
        <v>90</v>
      </c>
      <c r="E10107" s="1" t="s">
        <v>21</v>
      </c>
      <c r="F10107" t="s">
        <v>20988</v>
      </c>
      <c r="G10107">
        <v>0</v>
      </c>
      <c r="H10107">
        <v>2</v>
      </c>
      <c r="I10107">
        <v>0</v>
      </c>
    </row>
    <row r="10108" spans="1:9" hidden="1" x14ac:dyDescent="0.3">
      <c r="A10108" s="1" t="s">
        <v>254</v>
      </c>
      <c r="B10108" s="1" t="s">
        <v>55</v>
      </c>
      <c r="C10108">
        <v>60</v>
      </c>
      <c r="D10108">
        <v>90</v>
      </c>
      <c r="E10108" s="1" t="s">
        <v>22</v>
      </c>
      <c r="F10108" t="s">
        <v>20989</v>
      </c>
      <c r="G10108">
        <v>0</v>
      </c>
      <c r="H10108">
        <v>2</v>
      </c>
      <c r="I10108">
        <v>0</v>
      </c>
    </row>
    <row r="10109" spans="1:9" hidden="1" x14ac:dyDescent="0.3">
      <c r="A10109" s="1" t="s">
        <v>254</v>
      </c>
      <c r="B10109" s="1" t="s">
        <v>55</v>
      </c>
      <c r="C10109">
        <v>60</v>
      </c>
      <c r="D10109">
        <v>90</v>
      </c>
      <c r="E10109" s="1" t="s">
        <v>23</v>
      </c>
      <c r="F10109" t="s">
        <v>20990</v>
      </c>
      <c r="G10109">
        <v>0</v>
      </c>
      <c r="H10109">
        <v>2</v>
      </c>
      <c r="I10109">
        <v>0</v>
      </c>
    </row>
    <row r="10110" spans="1:9" hidden="1" x14ac:dyDescent="0.3">
      <c r="A10110" s="1" t="s">
        <v>254</v>
      </c>
      <c r="B10110" s="1" t="s">
        <v>55</v>
      </c>
      <c r="C10110">
        <v>60</v>
      </c>
      <c r="D10110">
        <v>90</v>
      </c>
      <c r="E10110" s="1" t="s">
        <v>24</v>
      </c>
      <c r="F10110" t="s">
        <v>20991</v>
      </c>
      <c r="G10110">
        <v>0</v>
      </c>
      <c r="H10110">
        <v>2</v>
      </c>
      <c r="I10110">
        <v>0</v>
      </c>
    </row>
    <row r="10111" spans="1:9" hidden="1" x14ac:dyDescent="0.3">
      <c r="A10111" s="1" t="s">
        <v>254</v>
      </c>
      <c r="B10111" s="1" t="s">
        <v>55</v>
      </c>
      <c r="C10111">
        <v>60</v>
      </c>
      <c r="D10111">
        <v>90</v>
      </c>
      <c r="E10111" s="1" t="s">
        <v>25</v>
      </c>
      <c r="F10111" t="s">
        <v>20992</v>
      </c>
      <c r="G10111">
        <v>0</v>
      </c>
      <c r="H10111">
        <v>2</v>
      </c>
      <c r="I10111">
        <v>2</v>
      </c>
    </row>
    <row r="10112" spans="1:9" hidden="1" x14ac:dyDescent="0.3">
      <c r="A10112" s="1" t="s">
        <v>254</v>
      </c>
      <c r="B10112" s="1" t="s">
        <v>55</v>
      </c>
      <c r="C10112">
        <v>60</v>
      </c>
      <c r="D10112">
        <v>90</v>
      </c>
      <c r="E10112" s="1" t="s">
        <v>26</v>
      </c>
      <c r="F10112" t="s">
        <v>20993</v>
      </c>
      <c r="G10112">
        <v>0</v>
      </c>
      <c r="H10112">
        <v>2</v>
      </c>
      <c r="I10112">
        <v>2</v>
      </c>
    </row>
    <row r="10113" spans="1:9" hidden="1" x14ac:dyDescent="0.3">
      <c r="A10113" s="1" t="s">
        <v>254</v>
      </c>
      <c r="B10113" s="1" t="s">
        <v>55</v>
      </c>
      <c r="C10113">
        <v>60</v>
      </c>
      <c r="D10113">
        <v>90</v>
      </c>
      <c r="E10113" s="1" t="s">
        <v>27</v>
      </c>
      <c r="F10113" t="s">
        <v>20994</v>
      </c>
      <c r="G10113">
        <v>0</v>
      </c>
      <c r="H10113">
        <v>2</v>
      </c>
      <c r="I10113">
        <v>2</v>
      </c>
    </row>
    <row r="10114" spans="1:9" hidden="1" x14ac:dyDescent="0.3">
      <c r="A10114" s="1" t="s">
        <v>254</v>
      </c>
      <c r="B10114" s="1" t="s">
        <v>55</v>
      </c>
      <c r="C10114">
        <v>60</v>
      </c>
      <c r="D10114">
        <v>90</v>
      </c>
      <c r="E10114" s="1" t="s">
        <v>28</v>
      </c>
      <c r="F10114" t="s">
        <v>20995</v>
      </c>
      <c r="G10114">
        <v>0</v>
      </c>
      <c r="H10114">
        <v>2</v>
      </c>
      <c r="I10114">
        <v>2</v>
      </c>
    </row>
    <row r="10115" spans="1:9" hidden="1" x14ac:dyDescent="0.3">
      <c r="A10115" s="1" t="s">
        <v>254</v>
      </c>
      <c r="B10115" s="1" t="s">
        <v>55</v>
      </c>
      <c r="C10115">
        <v>60</v>
      </c>
      <c r="D10115">
        <v>90</v>
      </c>
      <c r="E10115" s="1" t="s">
        <v>29</v>
      </c>
      <c r="F10115" t="s">
        <v>20996</v>
      </c>
      <c r="G10115">
        <v>0</v>
      </c>
      <c r="H10115">
        <v>2</v>
      </c>
      <c r="I10115">
        <v>2</v>
      </c>
    </row>
    <row r="10116" spans="1:9" hidden="1" x14ac:dyDescent="0.3">
      <c r="A10116" s="1" t="s">
        <v>254</v>
      </c>
      <c r="B10116" s="1" t="s">
        <v>55</v>
      </c>
      <c r="C10116">
        <v>60</v>
      </c>
      <c r="D10116">
        <v>90</v>
      </c>
      <c r="E10116" s="1" t="s">
        <v>30</v>
      </c>
      <c r="F10116" t="s">
        <v>20997</v>
      </c>
      <c r="G10116">
        <v>0</v>
      </c>
      <c r="H10116">
        <v>2</v>
      </c>
      <c r="I10116">
        <v>2</v>
      </c>
    </row>
    <row r="10117" spans="1:9" hidden="1" x14ac:dyDescent="0.3">
      <c r="A10117" s="1" t="s">
        <v>254</v>
      </c>
      <c r="B10117" s="1" t="s">
        <v>55</v>
      </c>
      <c r="C10117">
        <v>60</v>
      </c>
      <c r="D10117">
        <v>90</v>
      </c>
      <c r="E10117" s="1" t="s">
        <v>31</v>
      </c>
      <c r="F10117" t="s">
        <v>20998</v>
      </c>
      <c r="G10117">
        <v>0</v>
      </c>
      <c r="H10117">
        <v>2</v>
      </c>
      <c r="I10117">
        <v>2</v>
      </c>
    </row>
    <row r="10118" spans="1:9" hidden="1" x14ac:dyDescent="0.3">
      <c r="A10118" s="1" t="s">
        <v>254</v>
      </c>
      <c r="B10118" s="1" t="s">
        <v>55</v>
      </c>
      <c r="C10118">
        <v>60</v>
      </c>
      <c r="D10118">
        <v>90</v>
      </c>
      <c r="E10118" s="1" t="s">
        <v>32</v>
      </c>
      <c r="F10118" t="s">
        <v>20999</v>
      </c>
      <c r="G10118">
        <v>0</v>
      </c>
      <c r="H10118">
        <v>2</v>
      </c>
      <c r="I10118">
        <v>2</v>
      </c>
    </row>
    <row r="10119" spans="1:9" hidden="1" x14ac:dyDescent="0.3">
      <c r="A10119" s="1" t="s">
        <v>254</v>
      </c>
      <c r="B10119" s="1" t="s">
        <v>55</v>
      </c>
      <c r="C10119">
        <v>60</v>
      </c>
      <c r="D10119">
        <v>90</v>
      </c>
      <c r="E10119" s="1" t="s">
        <v>33</v>
      </c>
      <c r="F10119" t="s">
        <v>21000</v>
      </c>
      <c r="G10119">
        <v>0</v>
      </c>
      <c r="H10119">
        <v>2</v>
      </c>
      <c r="I10119">
        <v>2</v>
      </c>
    </row>
    <row r="10120" spans="1:9" hidden="1" x14ac:dyDescent="0.3">
      <c r="A10120" s="1" t="s">
        <v>254</v>
      </c>
      <c r="B10120" s="1" t="s">
        <v>55</v>
      </c>
      <c r="C10120">
        <v>60</v>
      </c>
      <c r="D10120">
        <v>90</v>
      </c>
      <c r="E10120" s="1" t="s">
        <v>34</v>
      </c>
      <c r="F10120" t="s">
        <v>21001</v>
      </c>
      <c r="G10120">
        <v>0</v>
      </c>
      <c r="H10120">
        <v>2</v>
      </c>
      <c r="I10120">
        <v>2</v>
      </c>
    </row>
    <row r="10121" spans="1:9" hidden="1" x14ac:dyDescent="0.3">
      <c r="A10121" s="1" t="s">
        <v>254</v>
      </c>
      <c r="B10121" s="1" t="s">
        <v>55</v>
      </c>
      <c r="C10121">
        <v>60</v>
      </c>
      <c r="D10121">
        <v>90</v>
      </c>
      <c r="E10121" s="1" t="s">
        <v>35</v>
      </c>
      <c r="F10121" t="s">
        <v>21002</v>
      </c>
      <c r="G10121">
        <v>0</v>
      </c>
      <c r="H10121">
        <v>2</v>
      </c>
      <c r="I10121">
        <v>2</v>
      </c>
    </row>
    <row r="10122" spans="1:9" hidden="1" x14ac:dyDescent="0.3">
      <c r="A10122" s="1" t="s">
        <v>254</v>
      </c>
      <c r="B10122" s="1" t="s">
        <v>55</v>
      </c>
      <c r="C10122">
        <v>60</v>
      </c>
      <c r="D10122">
        <v>90</v>
      </c>
      <c r="E10122" s="1" t="s">
        <v>36</v>
      </c>
      <c r="F10122" t="s">
        <v>21003</v>
      </c>
      <c r="G10122">
        <v>0</v>
      </c>
      <c r="H10122">
        <v>2</v>
      </c>
      <c r="I10122">
        <v>2</v>
      </c>
    </row>
    <row r="10123" spans="1:9" hidden="1" x14ac:dyDescent="0.3">
      <c r="A10123" s="1" t="s">
        <v>254</v>
      </c>
      <c r="B10123" s="1" t="s">
        <v>55</v>
      </c>
      <c r="C10123">
        <v>60</v>
      </c>
      <c r="D10123">
        <v>90</v>
      </c>
      <c r="E10123" s="1" t="s">
        <v>37</v>
      </c>
      <c r="F10123" t="s">
        <v>21004</v>
      </c>
      <c r="G10123">
        <v>0</v>
      </c>
      <c r="H10123">
        <v>2</v>
      </c>
      <c r="I10123">
        <v>2</v>
      </c>
    </row>
    <row r="10124" spans="1:9" hidden="1" x14ac:dyDescent="0.3">
      <c r="A10124" s="1" t="s">
        <v>254</v>
      </c>
      <c r="B10124" s="1" t="s">
        <v>55</v>
      </c>
      <c r="C10124">
        <v>60</v>
      </c>
      <c r="D10124">
        <v>90</v>
      </c>
      <c r="E10124" s="1" t="s">
        <v>38</v>
      </c>
      <c r="F10124" t="s">
        <v>21005</v>
      </c>
      <c r="G10124">
        <v>0</v>
      </c>
      <c r="H10124">
        <v>2</v>
      </c>
      <c r="I10124">
        <v>2</v>
      </c>
    </row>
    <row r="10125" spans="1:9" hidden="1" x14ac:dyDescent="0.3">
      <c r="A10125" s="1" t="s">
        <v>254</v>
      </c>
      <c r="B10125" s="1" t="s">
        <v>55</v>
      </c>
      <c r="C10125">
        <v>60</v>
      </c>
      <c r="D10125">
        <v>90</v>
      </c>
      <c r="E10125" s="1" t="s">
        <v>39</v>
      </c>
      <c r="F10125" t="s">
        <v>21006</v>
      </c>
      <c r="G10125">
        <v>0</v>
      </c>
      <c r="H10125">
        <v>2</v>
      </c>
      <c r="I10125">
        <v>2</v>
      </c>
    </row>
    <row r="10126" spans="1:9" hidden="1" x14ac:dyDescent="0.3">
      <c r="A10126" s="1" t="s">
        <v>254</v>
      </c>
      <c r="B10126" s="1" t="s">
        <v>55</v>
      </c>
      <c r="C10126">
        <v>60</v>
      </c>
      <c r="D10126">
        <v>90</v>
      </c>
      <c r="E10126" s="1" t="s">
        <v>40</v>
      </c>
      <c r="F10126" t="s">
        <v>21007</v>
      </c>
      <c r="G10126">
        <v>0</v>
      </c>
      <c r="H10126">
        <v>2</v>
      </c>
      <c r="I10126">
        <v>2</v>
      </c>
    </row>
    <row r="10127" spans="1:9" hidden="1" x14ac:dyDescent="0.3">
      <c r="A10127" s="1" t="s">
        <v>254</v>
      </c>
      <c r="B10127" s="1" t="s">
        <v>55</v>
      </c>
      <c r="C10127">
        <v>60</v>
      </c>
      <c r="D10127">
        <v>90</v>
      </c>
      <c r="E10127" s="1" t="s">
        <v>41</v>
      </c>
      <c r="F10127" t="s">
        <v>21008</v>
      </c>
      <c r="G10127">
        <v>0</v>
      </c>
      <c r="H10127">
        <v>2</v>
      </c>
      <c r="I10127">
        <v>2</v>
      </c>
    </row>
    <row r="10128" spans="1:9" hidden="1" x14ac:dyDescent="0.3">
      <c r="A10128" s="1" t="s">
        <v>254</v>
      </c>
      <c r="B10128" s="1" t="s">
        <v>55</v>
      </c>
      <c r="C10128">
        <v>60</v>
      </c>
      <c r="D10128">
        <v>90</v>
      </c>
      <c r="E10128" s="1" t="s">
        <v>42</v>
      </c>
      <c r="F10128" t="s">
        <v>21009</v>
      </c>
      <c r="G10128">
        <v>0</v>
      </c>
      <c r="H10128">
        <v>2</v>
      </c>
      <c r="I10128">
        <v>2</v>
      </c>
    </row>
    <row r="10129" spans="1:9" hidden="1" x14ac:dyDescent="0.3">
      <c r="A10129" s="1" t="s">
        <v>254</v>
      </c>
      <c r="B10129" s="1" t="s">
        <v>55</v>
      </c>
      <c r="C10129">
        <v>60</v>
      </c>
      <c r="D10129">
        <v>90</v>
      </c>
      <c r="E10129" s="1" t="s">
        <v>43</v>
      </c>
      <c r="F10129" t="s">
        <v>21010</v>
      </c>
      <c r="G10129">
        <v>0</v>
      </c>
      <c r="H10129">
        <v>2</v>
      </c>
      <c r="I10129">
        <v>2</v>
      </c>
    </row>
    <row r="10130" spans="1:9" hidden="1" x14ac:dyDescent="0.3">
      <c r="A10130" s="1" t="s">
        <v>254</v>
      </c>
      <c r="B10130" s="1" t="s">
        <v>55</v>
      </c>
      <c r="C10130">
        <v>60</v>
      </c>
      <c r="D10130">
        <v>90</v>
      </c>
      <c r="E10130" s="1" t="s">
        <v>44</v>
      </c>
      <c r="F10130" t="s">
        <v>20852</v>
      </c>
      <c r="G10130">
        <v>0</v>
      </c>
      <c r="H10130">
        <v>3</v>
      </c>
      <c r="I10130">
        <v>2</v>
      </c>
    </row>
    <row r="10131" spans="1:9" hidden="1" x14ac:dyDescent="0.3">
      <c r="A10131" s="1" t="s">
        <v>254</v>
      </c>
      <c r="B10131" s="1" t="s">
        <v>55</v>
      </c>
      <c r="C10131">
        <v>60</v>
      </c>
      <c r="D10131">
        <v>90</v>
      </c>
      <c r="E10131" s="1" t="s">
        <v>45</v>
      </c>
      <c r="F10131" t="s">
        <v>20853</v>
      </c>
      <c r="G10131">
        <v>0</v>
      </c>
      <c r="H10131">
        <v>3</v>
      </c>
      <c r="I10131">
        <v>2</v>
      </c>
    </row>
    <row r="10132" spans="1:9" hidden="1" x14ac:dyDescent="0.3">
      <c r="A10132" s="1" t="s">
        <v>254</v>
      </c>
      <c r="B10132" s="1" t="s">
        <v>55</v>
      </c>
      <c r="C10132">
        <v>60</v>
      </c>
      <c r="D10132">
        <v>90</v>
      </c>
      <c r="E10132" s="1" t="s">
        <v>46</v>
      </c>
      <c r="F10132" t="s">
        <v>20854</v>
      </c>
      <c r="G10132">
        <v>0</v>
      </c>
      <c r="H10132">
        <v>3</v>
      </c>
      <c r="I10132">
        <v>2</v>
      </c>
    </row>
    <row r="10133" spans="1:9" hidden="1" x14ac:dyDescent="0.3">
      <c r="A10133" s="1" t="s">
        <v>254</v>
      </c>
      <c r="B10133" s="1" t="s">
        <v>55</v>
      </c>
      <c r="C10133">
        <v>60</v>
      </c>
      <c r="D10133">
        <v>90</v>
      </c>
      <c r="E10133" s="1" t="s">
        <v>47</v>
      </c>
      <c r="F10133" t="s">
        <v>20614</v>
      </c>
      <c r="G10133">
        <v>0</v>
      </c>
      <c r="H10133">
        <v>4</v>
      </c>
      <c r="I10133">
        <v>2</v>
      </c>
    </row>
    <row r="10134" spans="1:9" hidden="1" x14ac:dyDescent="0.3">
      <c r="A10134" s="1" t="s">
        <v>254</v>
      </c>
      <c r="B10134" s="1" t="s">
        <v>55</v>
      </c>
      <c r="C10134">
        <v>60</v>
      </c>
      <c r="D10134">
        <v>90</v>
      </c>
      <c r="E10134" s="1" t="s">
        <v>48</v>
      </c>
      <c r="F10134" t="s">
        <v>20615</v>
      </c>
      <c r="G10134">
        <v>0</v>
      </c>
      <c r="H10134">
        <v>13</v>
      </c>
      <c r="I10134">
        <v>2</v>
      </c>
    </row>
    <row r="10135" spans="1:9" hidden="1" x14ac:dyDescent="0.3">
      <c r="A10135" s="1" t="s">
        <v>254</v>
      </c>
      <c r="B10135" s="1" t="s">
        <v>55</v>
      </c>
      <c r="C10135">
        <v>60</v>
      </c>
      <c r="D10135">
        <v>90</v>
      </c>
      <c r="E10135" s="1" t="s">
        <v>49</v>
      </c>
      <c r="F10135" t="s">
        <v>20616</v>
      </c>
      <c r="G10135">
        <v>0</v>
      </c>
      <c r="H10135">
        <v>13</v>
      </c>
      <c r="I10135">
        <v>2</v>
      </c>
    </row>
    <row r="10136" spans="1:9" hidden="1" x14ac:dyDescent="0.3">
      <c r="A10136" s="1" t="s">
        <v>254</v>
      </c>
      <c r="B10136" s="1" t="s">
        <v>55</v>
      </c>
      <c r="C10136">
        <v>60</v>
      </c>
      <c r="D10136">
        <v>90</v>
      </c>
      <c r="E10136" s="1" t="s">
        <v>50</v>
      </c>
      <c r="F10136" t="s">
        <v>20617</v>
      </c>
      <c r="G10136">
        <v>0</v>
      </c>
      <c r="H10136">
        <v>17</v>
      </c>
      <c r="I10136">
        <v>3</v>
      </c>
    </row>
    <row r="10137" spans="1:9" hidden="1" x14ac:dyDescent="0.3">
      <c r="A10137" s="1" t="s">
        <v>254</v>
      </c>
      <c r="B10137" s="1" t="s">
        <v>55</v>
      </c>
      <c r="C10137">
        <v>60</v>
      </c>
      <c r="D10137">
        <v>90</v>
      </c>
      <c r="E10137" s="1" t="s">
        <v>51</v>
      </c>
      <c r="F10137" t="s">
        <v>20618</v>
      </c>
      <c r="G10137">
        <v>0</v>
      </c>
      <c r="H10137">
        <v>17</v>
      </c>
      <c r="I10137">
        <v>3</v>
      </c>
    </row>
    <row r="10138" spans="1:9" hidden="1" x14ac:dyDescent="0.3">
      <c r="A10138" s="1" t="s">
        <v>254</v>
      </c>
      <c r="B10138" s="1" t="s">
        <v>55</v>
      </c>
      <c r="C10138">
        <v>60</v>
      </c>
      <c r="D10138">
        <v>90</v>
      </c>
      <c r="E10138" s="1" t="s">
        <v>52</v>
      </c>
      <c r="F10138" t="s">
        <v>20619</v>
      </c>
      <c r="G10138">
        <v>0</v>
      </c>
      <c r="H10138">
        <v>20</v>
      </c>
      <c r="I10138">
        <v>3</v>
      </c>
    </row>
    <row r="10139" spans="1:9" hidden="1" x14ac:dyDescent="0.3">
      <c r="A10139" s="1" t="s">
        <v>254</v>
      </c>
      <c r="B10139" s="1" t="s">
        <v>55</v>
      </c>
      <c r="C10139">
        <v>60</v>
      </c>
      <c r="D10139">
        <v>90</v>
      </c>
      <c r="E10139" s="1" t="s">
        <v>53</v>
      </c>
      <c r="F10139" t="s">
        <v>20620</v>
      </c>
      <c r="G10139">
        <v>0</v>
      </c>
      <c r="H10139">
        <v>20</v>
      </c>
      <c r="I10139">
        <v>3</v>
      </c>
    </row>
    <row r="10140" spans="1:9" hidden="1" x14ac:dyDescent="0.3">
      <c r="A10140" s="1" t="s">
        <v>254</v>
      </c>
      <c r="B10140" s="1" t="s">
        <v>55</v>
      </c>
      <c r="C10140">
        <v>60</v>
      </c>
      <c r="D10140">
        <v>90</v>
      </c>
      <c r="E10140" s="1" t="s">
        <v>54</v>
      </c>
      <c r="F10140" t="s">
        <v>20621</v>
      </c>
      <c r="G10140">
        <v>0</v>
      </c>
      <c r="H10140">
        <v>28</v>
      </c>
      <c r="I10140">
        <v>3</v>
      </c>
    </row>
    <row r="10141" spans="1:9" hidden="1" x14ac:dyDescent="0.3">
      <c r="A10141" s="1" t="s">
        <v>254</v>
      </c>
      <c r="B10141" s="1" t="s">
        <v>55</v>
      </c>
      <c r="C10141">
        <v>60</v>
      </c>
      <c r="D10141">
        <v>90</v>
      </c>
      <c r="E10141" s="1" t="s">
        <v>21548</v>
      </c>
      <c r="F10141" t="s">
        <v>21743</v>
      </c>
      <c r="G10141">
        <v>0</v>
      </c>
      <c r="H10141">
        <v>45</v>
      </c>
      <c r="I10141">
        <v>3</v>
      </c>
    </row>
    <row r="10142" spans="1:9" hidden="1" x14ac:dyDescent="0.3">
      <c r="A10142" s="1" t="s">
        <v>215</v>
      </c>
      <c r="B10142" s="1" t="s">
        <v>255</v>
      </c>
      <c r="C10142">
        <v>35.745199999999997</v>
      </c>
      <c r="D10142">
        <v>95.995599999999996</v>
      </c>
      <c r="E10142" s="1" t="s">
        <v>4</v>
      </c>
      <c r="F10142" t="s">
        <v>12993</v>
      </c>
      <c r="G10142">
        <v>0</v>
      </c>
      <c r="H10142">
        <v>0</v>
      </c>
      <c r="I10142">
        <v>0</v>
      </c>
    </row>
    <row r="10143" spans="1:9" hidden="1" x14ac:dyDescent="0.3">
      <c r="A10143" s="1" t="s">
        <v>215</v>
      </c>
      <c r="B10143" s="1" t="s">
        <v>255</v>
      </c>
      <c r="C10143">
        <v>35.745199999999997</v>
      </c>
      <c r="D10143">
        <v>95.995599999999996</v>
      </c>
      <c r="E10143" s="1" t="s">
        <v>5</v>
      </c>
      <c r="F10143" t="s">
        <v>12994</v>
      </c>
      <c r="G10143">
        <v>0</v>
      </c>
      <c r="H10143">
        <v>0</v>
      </c>
      <c r="I10143">
        <v>0</v>
      </c>
    </row>
    <row r="10144" spans="1:9" hidden="1" x14ac:dyDescent="0.3">
      <c r="A10144" s="1" t="s">
        <v>215</v>
      </c>
      <c r="B10144" s="1" t="s">
        <v>255</v>
      </c>
      <c r="C10144">
        <v>35.745199999999997</v>
      </c>
      <c r="D10144">
        <v>95.995599999999996</v>
      </c>
      <c r="E10144" s="1" t="s">
        <v>6</v>
      </c>
      <c r="F10144" t="s">
        <v>12995</v>
      </c>
      <c r="G10144">
        <v>0</v>
      </c>
      <c r="H10144">
        <v>0</v>
      </c>
      <c r="I10144">
        <v>0</v>
      </c>
    </row>
    <row r="10145" spans="1:9" hidden="1" x14ac:dyDescent="0.3">
      <c r="A10145" s="1" t="s">
        <v>215</v>
      </c>
      <c r="B10145" s="1" t="s">
        <v>255</v>
      </c>
      <c r="C10145">
        <v>35.745199999999997</v>
      </c>
      <c r="D10145">
        <v>95.995599999999996</v>
      </c>
      <c r="E10145" s="1" t="s">
        <v>7</v>
      </c>
      <c r="F10145" t="s">
        <v>19550</v>
      </c>
      <c r="G10145">
        <v>0</v>
      </c>
      <c r="H10145">
        <v>1</v>
      </c>
      <c r="I10145">
        <v>0</v>
      </c>
    </row>
    <row r="10146" spans="1:9" hidden="1" x14ac:dyDescent="0.3">
      <c r="A10146" s="1" t="s">
        <v>215</v>
      </c>
      <c r="B10146" s="1" t="s">
        <v>255</v>
      </c>
      <c r="C10146">
        <v>35.745199999999997</v>
      </c>
      <c r="D10146">
        <v>95.995599999999996</v>
      </c>
      <c r="E10146" s="1" t="s">
        <v>8</v>
      </c>
      <c r="F10146" t="s">
        <v>19551</v>
      </c>
      <c r="G10146">
        <v>0</v>
      </c>
      <c r="H10146">
        <v>1</v>
      </c>
      <c r="I10146">
        <v>0</v>
      </c>
    </row>
    <row r="10147" spans="1:9" hidden="1" x14ac:dyDescent="0.3">
      <c r="A10147" s="1" t="s">
        <v>215</v>
      </c>
      <c r="B10147" s="1" t="s">
        <v>255</v>
      </c>
      <c r="C10147">
        <v>35.745199999999997</v>
      </c>
      <c r="D10147">
        <v>95.995599999999996</v>
      </c>
      <c r="E10147" s="1" t="s">
        <v>9</v>
      </c>
      <c r="F10147" t="s">
        <v>19552</v>
      </c>
      <c r="G10147">
        <v>0</v>
      </c>
      <c r="H10147">
        <v>6</v>
      </c>
      <c r="I10147">
        <v>0</v>
      </c>
    </row>
    <row r="10148" spans="1:9" hidden="1" x14ac:dyDescent="0.3">
      <c r="A10148" s="1" t="s">
        <v>215</v>
      </c>
      <c r="B10148" s="1" t="s">
        <v>255</v>
      </c>
      <c r="C10148">
        <v>35.745199999999997</v>
      </c>
      <c r="D10148">
        <v>95.995599999999996</v>
      </c>
      <c r="E10148" s="1" t="s">
        <v>10</v>
      </c>
      <c r="F10148" t="s">
        <v>19553</v>
      </c>
      <c r="G10148">
        <v>0</v>
      </c>
      <c r="H10148">
        <v>6</v>
      </c>
      <c r="I10148">
        <v>0</v>
      </c>
    </row>
    <row r="10149" spans="1:9" hidden="1" x14ac:dyDescent="0.3">
      <c r="A10149" s="1" t="s">
        <v>215</v>
      </c>
      <c r="B10149" s="1" t="s">
        <v>255</v>
      </c>
      <c r="C10149">
        <v>35.745199999999997</v>
      </c>
      <c r="D10149">
        <v>95.995599999999996</v>
      </c>
      <c r="E10149" s="1" t="s">
        <v>11</v>
      </c>
      <c r="F10149" t="s">
        <v>19554</v>
      </c>
      <c r="G10149">
        <v>0</v>
      </c>
      <c r="H10149">
        <v>6</v>
      </c>
      <c r="I10149">
        <v>0</v>
      </c>
    </row>
    <row r="10150" spans="1:9" hidden="1" x14ac:dyDescent="0.3">
      <c r="A10150" s="1" t="s">
        <v>215</v>
      </c>
      <c r="B10150" s="1" t="s">
        <v>255</v>
      </c>
      <c r="C10150">
        <v>35.745199999999997</v>
      </c>
      <c r="D10150">
        <v>95.995599999999996</v>
      </c>
      <c r="E10150" s="1" t="s">
        <v>12</v>
      </c>
      <c r="F10150" t="s">
        <v>19555</v>
      </c>
      <c r="G10150">
        <v>0</v>
      </c>
      <c r="H10150">
        <v>8</v>
      </c>
      <c r="I10150">
        <v>0</v>
      </c>
    </row>
    <row r="10151" spans="1:9" hidden="1" x14ac:dyDescent="0.3">
      <c r="A10151" s="1" t="s">
        <v>215</v>
      </c>
      <c r="B10151" s="1" t="s">
        <v>255</v>
      </c>
      <c r="C10151">
        <v>35.745199999999997</v>
      </c>
      <c r="D10151">
        <v>95.995599999999996</v>
      </c>
      <c r="E10151" s="1" t="s">
        <v>13</v>
      </c>
      <c r="F10151" t="s">
        <v>19556</v>
      </c>
      <c r="G10151">
        <v>0</v>
      </c>
      <c r="H10151">
        <v>8</v>
      </c>
      <c r="I10151">
        <v>0</v>
      </c>
    </row>
    <row r="10152" spans="1:9" hidden="1" x14ac:dyDescent="0.3">
      <c r="A10152" s="1" t="s">
        <v>215</v>
      </c>
      <c r="B10152" s="1" t="s">
        <v>255</v>
      </c>
      <c r="C10152">
        <v>35.745199999999997</v>
      </c>
      <c r="D10152">
        <v>95.995599999999996</v>
      </c>
      <c r="E10152" s="1" t="s">
        <v>14</v>
      </c>
      <c r="F10152" t="s">
        <v>19557</v>
      </c>
      <c r="G10152">
        <v>0</v>
      </c>
      <c r="H10152">
        <v>9</v>
      </c>
      <c r="I10152">
        <v>0</v>
      </c>
    </row>
    <row r="10153" spans="1:9" hidden="1" x14ac:dyDescent="0.3">
      <c r="A10153" s="1" t="s">
        <v>215</v>
      </c>
      <c r="B10153" s="1" t="s">
        <v>255</v>
      </c>
      <c r="C10153">
        <v>35.745199999999997</v>
      </c>
      <c r="D10153">
        <v>95.995599999999996</v>
      </c>
      <c r="E10153" s="1" t="s">
        <v>15</v>
      </c>
      <c r="F10153" t="s">
        <v>19558</v>
      </c>
      <c r="G10153">
        <v>0</v>
      </c>
      <c r="H10153">
        <v>11</v>
      </c>
      <c r="I10153">
        <v>0</v>
      </c>
    </row>
    <row r="10154" spans="1:9" hidden="1" x14ac:dyDescent="0.3">
      <c r="A10154" s="1" t="s">
        <v>215</v>
      </c>
      <c r="B10154" s="1" t="s">
        <v>255</v>
      </c>
      <c r="C10154">
        <v>35.745199999999997</v>
      </c>
      <c r="D10154">
        <v>95.995599999999996</v>
      </c>
      <c r="E10154" s="1" t="s">
        <v>16</v>
      </c>
      <c r="F10154" t="s">
        <v>19559</v>
      </c>
      <c r="G10154">
        <v>0</v>
      </c>
      <c r="H10154">
        <v>13</v>
      </c>
      <c r="I10154">
        <v>0</v>
      </c>
    </row>
    <row r="10155" spans="1:9" hidden="1" x14ac:dyDescent="0.3">
      <c r="A10155" s="1" t="s">
        <v>215</v>
      </c>
      <c r="B10155" s="1" t="s">
        <v>255</v>
      </c>
      <c r="C10155">
        <v>35.745199999999997</v>
      </c>
      <c r="D10155">
        <v>95.995599999999996</v>
      </c>
      <c r="E10155" s="1" t="s">
        <v>17</v>
      </c>
      <c r="F10155" t="s">
        <v>19560</v>
      </c>
      <c r="G10155">
        <v>0</v>
      </c>
      <c r="H10155">
        <v>15</v>
      </c>
      <c r="I10155">
        <v>0</v>
      </c>
    </row>
    <row r="10156" spans="1:9" hidden="1" x14ac:dyDescent="0.3">
      <c r="A10156" s="1" t="s">
        <v>215</v>
      </c>
      <c r="B10156" s="1" t="s">
        <v>255</v>
      </c>
      <c r="C10156">
        <v>35.745199999999997</v>
      </c>
      <c r="D10156">
        <v>95.995599999999996</v>
      </c>
      <c r="E10156" s="1" t="s">
        <v>18</v>
      </c>
      <c r="F10156" t="s">
        <v>19561</v>
      </c>
      <c r="G10156">
        <v>0</v>
      </c>
      <c r="H10156">
        <v>17</v>
      </c>
      <c r="I10156">
        <v>3</v>
      </c>
    </row>
    <row r="10157" spans="1:9" hidden="1" x14ac:dyDescent="0.3">
      <c r="A10157" s="1" t="s">
        <v>215</v>
      </c>
      <c r="B10157" s="1" t="s">
        <v>255</v>
      </c>
      <c r="C10157">
        <v>35.745199999999997</v>
      </c>
      <c r="D10157">
        <v>95.995599999999996</v>
      </c>
      <c r="E10157" s="1" t="s">
        <v>19</v>
      </c>
      <c r="F10157" t="s">
        <v>19562</v>
      </c>
      <c r="G10157">
        <v>0</v>
      </c>
      <c r="H10157">
        <v>18</v>
      </c>
      <c r="I10157">
        <v>3</v>
      </c>
    </row>
    <row r="10158" spans="1:9" hidden="1" x14ac:dyDescent="0.3">
      <c r="A10158" s="1" t="s">
        <v>215</v>
      </c>
      <c r="B10158" s="1" t="s">
        <v>255</v>
      </c>
      <c r="C10158">
        <v>35.745199999999997</v>
      </c>
      <c r="D10158">
        <v>95.995599999999996</v>
      </c>
      <c r="E10158" s="1" t="s">
        <v>20</v>
      </c>
      <c r="F10158" t="s">
        <v>19563</v>
      </c>
      <c r="G10158">
        <v>0</v>
      </c>
      <c r="H10158">
        <v>18</v>
      </c>
      <c r="I10158">
        <v>3</v>
      </c>
    </row>
    <row r="10159" spans="1:9" hidden="1" x14ac:dyDescent="0.3">
      <c r="A10159" s="1" t="s">
        <v>215</v>
      </c>
      <c r="B10159" s="1" t="s">
        <v>255</v>
      </c>
      <c r="C10159">
        <v>35.745199999999997</v>
      </c>
      <c r="D10159">
        <v>95.995599999999996</v>
      </c>
      <c r="E10159" s="1" t="s">
        <v>21</v>
      </c>
      <c r="F10159" t="s">
        <v>19564</v>
      </c>
      <c r="G10159">
        <v>0</v>
      </c>
      <c r="H10159">
        <v>18</v>
      </c>
      <c r="I10159">
        <v>3</v>
      </c>
    </row>
    <row r="10160" spans="1:9" hidden="1" x14ac:dyDescent="0.3">
      <c r="A10160" s="1" t="s">
        <v>215</v>
      </c>
      <c r="B10160" s="1" t="s">
        <v>255</v>
      </c>
      <c r="C10160">
        <v>35.745199999999997</v>
      </c>
      <c r="D10160">
        <v>95.995599999999996</v>
      </c>
      <c r="E10160" s="1" t="s">
        <v>22</v>
      </c>
      <c r="F10160" t="s">
        <v>19565</v>
      </c>
      <c r="G10160">
        <v>0</v>
      </c>
      <c r="H10160">
        <v>18</v>
      </c>
      <c r="I10160">
        <v>3</v>
      </c>
    </row>
    <row r="10161" spans="1:9" hidden="1" x14ac:dyDescent="0.3">
      <c r="A10161" s="1" t="s">
        <v>215</v>
      </c>
      <c r="B10161" s="1" t="s">
        <v>255</v>
      </c>
      <c r="C10161">
        <v>35.745199999999997</v>
      </c>
      <c r="D10161">
        <v>95.995599999999996</v>
      </c>
      <c r="E10161" s="1" t="s">
        <v>23</v>
      </c>
      <c r="F10161" t="s">
        <v>19566</v>
      </c>
      <c r="G10161">
        <v>0</v>
      </c>
      <c r="H10161">
        <v>18</v>
      </c>
      <c r="I10161">
        <v>3</v>
      </c>
    </row>
    <row r="10162" spans="1:9" hidden="1" x14ac:dyDescent="0.3">
      <c r="A10162" s="1" t="s">
        <v>215</v>
      </c>
      <c r="B10162" s="1" t="s">
        <v>255</v>
      </c>
      <c r="C10162">
        <v>35.745199999999997</v>
      </c>
      <c r="D10162">
        <v>95.995599999999996</v>
      </c>
      <c r="E10162" s="1" t="s">
        <v>24</v>
      </c>
      <c r="F10162" t="s">
        <v>19567</v>
      </c>
      <c r="G10162">
        <v>0</v>
      </c>
      <c r="H10162">
        <v>18</v>
      </c>
      <c r="I10162">
        <v>5</v>
      </c>
    </row>
    <row r="10163" spans="1:9" hidden="1" x14ac:dyDescent="0.3">
      <c r="A10163" s="1" t="s">
        <v>215</v>
      </c>
      <c r="B10163" s="1" t="s">
        <v>255</v>
      </c>
      <c r="C10163">
        <v>35.745199999999997</v>
      </c>
      <c r="D10163">
        <v>95.995599999999996</v>
      </c>
      <c r="E10163" s="1" t="s">
        <v>25</v>
      </c>
      <c r="F10163" t="s">
        <v>19568</v>
      </c>
      <c r="G10163">
        <v>0</v>
      </c>
      <c r="H10163">
        <v>18</v>
      </c>
      <c r="I10163">
        <v>9</v>
      </c>
    </row>
    <row r="10164" spans="1:9" hidden="1" x14ac:dyDescent="0.3">
      <c r="A10164" s="1" t="s">
        <v>215</v>
      </c>
      <c r="B10164" s="1" t="s">
        <v>255</v>
      </c>
      <c r="C10164">
        <v>35.745199999999997</v>
      </c>
      <c r="D10164">
        <v>95.995599999999996</v>
      </c>
      <c r="E10164" s="1" t="s">
        <v>26</v>
      </c>
      <c r="F10164" t="s">
        <v>19569</v>
      </c>
      <c r="G10164">
        <v>0</v>
      </c>
      <c r="H10164">
        <v>18</v>
      </c>
      <c r="I10164">
        <v>11</v>
      </c>
    </row>
    <row r="10165" spans="1:9" hidden="1" x14ac:dyDescent="0.3">
      <c r="A10165" s="1" t="s">
        <v>215</v>
      </c>
      <c r="B10165" s="1" t="s">
        <v>255</v>
      </c>
      <c r="C10165">
        <v>35.745199999999997</v>
      </c>
      <c r="D10165">
        <v>95.995599999999996</v>
      </c>
      <c r="E10165" s="1" t="s">
        <v>27</v>
      </c>
      <c r="F10165" t="s">
        <v>19570</v>
      </c>
      <c r="G10165">
        <v>0</v>
      </c>
      <c r="H10165">
        <v>18</v>
      </c>
      <c r="I10165">
        <v>11</v>
      </c>
    </row>
    <row r="10166" spans="1:9" hidden="1" x14ac:dyDescent="0.3">
      <c r="A10166" s="1" t="s">
        <v>215</v>
      </c>
      <c r="B10166" s="1" t="s">
        <v>255</v>
      </c>
      <c r="C10166">
        <v>35.745199999999997</v>
      </c>
      <c r="D10166">
        <v>95.995599999999996</v>
      </c>
      <c r="E10166" s="1" t="s">
        <v>28</v>
      </c>
      <c r="F10166" t="s">
        <v>19571</v>
      </c>
      <c r="G10166">
        <v>0</v>
      </c>
      <c r="H10166">
        <v>18</v>
      </c>
      <c r="I10166">
        <v>13</v>
      </c>
    </row>
    <row r="10167" spans="1:9" hidden="1" x14ac:dyDescent="0.3">
      <c r="A10167" s="1" t="s">
        <v>215</v>
      </c>
      <c r="B10167" s="1" t="s">
        <v>255</v>
      </c>
      <c r="C10167">
        <v>35.745199999999997</v>
      </c>
      <c r="D10167">
        <v>95.995599999999996</v>
      </c>
      <c r="E10167" s="1" t="s">
        <v>29</v>
      </c>
      <c r="F10167" t="s">
        <v>19572</v>
      </c>
      <c r="G10167">
        <v>0</v>
      </c>
      <c r="H10167">
        <v>18</v>
      </c>
      <c r="I10167">
        <v>13</v>
      </c>
    </row>
    <row r="10168" spans="1:9" hidden="1" x14ac:dyDescent="0.3">
      <c r="A10168" s="1" t="s">
        <v>215</v>
      </c>
      <c r="B10168" s="1" t="s">
        <v>255</v>
      </c>
      <c r="C10168">
        <v>35.745199999999997</v>
      </c>
      <c r="D10168">
        <v>95.995599999999996</v>
      </c>
      <c r="E10168" s="1" t="s">
        <v>30</v>
      </c>
      <c r="F10168" t="s">
        <v>19573</v>
      </c>
      <c r="G10168">
        <v>0</v>
      </c>
      <c r="H10168">
        <v>18</v>
      </c>
      <c r="I10168">
        <v>13</v>
      </c>
    </row>
    <row r="10169" spans="1:9" hidden="1" x14ac:dyDescent="0.3">
      <c r="A10169" s="1" t="s">
        <v>215</v>
      </c>
      <c r="B10169" s="1" t="s">
        <v>255</v>
      </c>
      <c r="C10169">
        <v>35.745199999999997</v>
      </c>
      <c r="D10169">
        <v>95.995599999999996</v>
      </c>
      <c r="E10169" s="1" t="s">
        <v>31</v>
      </c>
      <c r="F10169" t="s">
        <v>19574</v>
      </c>
      <c r="G10169">
        <v>0</v>
      </c>
      <c r="H10169">
        <v>18</v>
      </c>
      <c r="I10169">
        <v>15</v>
      </c>
    </row>
    <row r="10170" spans="1:9" hidden="1" x14ac:dyDescent="0.3">
      <c r="A10170" s="1" t="s">
        <v>215</v>
      </c>
      <c r="B10170" s="1" t="s">
        <v>255</v>
      </c>
      <c r="C10170">
        <v>35.745199999999997</v>
      </c>
      <c r="D10170">
        <v>95.995599999999996</v>
      </c>
      <c r="E10170" s="1" t="s">
        <v>32</v>
      </c>
      <c r="F10170" t="s">
        <v>19575</v>
      </c>
      <c r="G10170">
        <v>0</v>
      </c>
      <c r="H10170">
        <v>18</v>
      </c>
      <c r="I10170">
        <v>16</v>
      </c>
    </row>
    <row r="10171" spans="1:9" hidden="1" x14ac:dyDescent="0.3">
      <c r="A10171" s="1" t="s">
        <v>215</v>
      </c>
      <c r="B10171" s="1" t="s">
        <v>255</v>
      </c>
      <c r="C10171">
        <v>35.745199999999997</v>
      </c>
      <c r="D10171">
        <v>95.995599999999996</v>
      </c>
      <c r="E10171" s="1" t="s">
        <v>33</v>
      </c>
      <c r="F10171" t="s">
        <v>19576</v>
      </c>
      <c r="G10171">
        <v>0</v>
      </c>
      <c r="H10171">
        <v>18</v>
      </c>
      <c r="I10171">
        <v>16</v>
      </c>
    </row>
    <row r="10172" spans="1:9" hidden="1" x14ac:dyDescent="0.3">
      <c r="A10172" s="1" t="s">
        <v>215</v>
      </c>
      <c r="B10172" s="1" t="s">
        <v>255</v>
      </c>
      <c r="C10172">
        <v>35.745199999999997</v>
      </c>
      <c r="D10172">
        <v>95.995599999999996</v>
      </c>
      <c r="E10172" s="1" t="s">
        <v>34</v>
      </c>
      <c r="F10172" t="s">
        <v>19577</v>
      </c>
      <c r="G10172">
        <v>0</v>
      </c>
      <c r="H10172">
        <v>18</v>
      </c>
      <c r="I10172">
        <v>18</v>
      </c>
    </row>
    <row r="10173" spans="1:9" hidden="1" x14ac:dyDescent="0.3">
      <c r="A10173" s="1" t="s">
        <v>215</v>
      </c>
      <c r="B10173" s="1" t="s">
        <v>255</v>
      </c>
      <c r="C10173">
        <v>35.745199999999997</v>
      </c>
      <c r="D10173">
        <v>95.995599999999996</v>
      </c>
      <c r="E10173" s="1" t="s">
        <v>35</v>
      </c>
      <c r="F10173" t="s">
        <v>19578</v>
      </c>
      <c r="G10173">
        <v>0</v>
      </c>
      <c r="H10173">
        <v>18</v>
      </c>
      <c r="I10173">
        <v>18</v>
      </c>
    </row>
    <row r="10174" spans="1:9" hidden="1" x14ac:dyDescent="0.3">
      <c r="A10174" s="1" t="s">
        <v>215</v>
      </c>
      <c r="B10174" s="1" t="s">
        <v>255</v>
      </c>
      <c r="C10174">
        <v>35.745199999999997</v>
      </c>
      <c r="D10174">
        <v>95.995599999999996</v>
      </c>
      <c r="E10174" s="1" t="s">
        <v>36</v>
      </c>
      <c r="F10174" t="s">
        <v>19579</v>
      </c>
      <c r="G10174">
        <v>0</v>
      </c>
      <c r="H10174">
        <v>18</v>
      </c>
      <c r="I10174">
        <v>18</v>
      </c>
    </row>
    <row r="10175" spans="1:9" hidden="1" x14ac:dyDescent="0.3">
      <c r="A10175" s="1" t="s">
        <v>215</v>
      </c>
      <c r="B10175" s="1" t="s">
        <v>255</v>
      </c>
      <c r="C10175">
        <v>35.745199999999997</v>
      </c>
      <c r="D10175">
        <v>95.995599999999996</v>
      </c>
      <c r="E10175" s="1" t="s">
        <v>37</v>
      </c>
      <c r="F10175" t="s">
        <v>19580</v>
      </c>
      <c r="G10175">
        <v>0</v>
      </c>
      <c r="H10175">
        <v>18</v>
      </c>
      <c r="I10175">
        <v>18</v>
      </c>
    </row>
    <row r="10176" spans="1:9" hidden="1" x14ac:dyDescent="0.3">
      <c r="A10176" s="1" t="s">
        <v>215</v>
      </c>
      <c r="B10176" s="1" t="s">
        <v>255</v>
      </c>
      <c r="C10176">
        <v>35.745199999999997</v>
      </c>
      <c r="D10176">
        <v>95.995599999999996</v>
      </c>
      <c r="E10176" s="1" t="s">
        <v>38</v>
      </c>
      <c r="F10176" t="s">
        <v>19581</v>
      </c>
      <c r="G10176">
        <v>0</v>
      </c>
      <c r="H10176">
        <v>18</v>
      </c>
      <c r="I10176">
        <v>18</v>
      </c>
    </row>
    <row r="10177" spans="1:9" hidden="1" x14ac:dyDescent="0.3">
      <c r="A10177" s="1" t="s">
        <v>215</v>
      </c>
      <c r="B10177" s="1" t="s">
        <v>255</v>
      </c>
      <c r="C10177">
        <v>35.745199999999997</v>
      </c>
      <c r="D10177">
        <v>95.995599999999996</v>
      </c>
      <c r="E10177" s="1" t="s">
        <v>39</v>
      </c>
      <c r="F10177" t="s">
        <v>19582</v>
      </c>
      <c r="G10177">
        <v>0</v>
      </c>
      <c r="H10177">
        <v>18</v>
      </c>
      <c r="I10177">
        <v>18</v>
      </c>
    </row>
    <row r="10178" spans="1:9" hidden="1" x14ac:dyDescent="0.3">
      <c r="A10178" s="1" t="s">
        <v>215</v>
      </c>
      <c r="B10178" s="1" t="s">
        <v>255</v>
      </c>
      <c r="C10178">
        <v>35.745199999999997</v>
      </c>
      <c r="D10178">
        <v>95.995599999999996</v>
      </c>
      <c r="E10178" s="1" t="s">
        <v>40</v>
      </c>
      <c r="F10178" t="s">
        <v>19583</v>
      </c>
      <c r="G10178">
        <v>0</v>
      </c>
      <c r="H10178">
        <v>18</v>
      </c>
      <c r="I10178">
        <v>18</v>
      </c>
    </row>
    <row r="10179" spans="1:9" hidden="1" x14ac:dyDescent="0.3">
      <c r="A10179" s="1" t="s">
        <v>215</v>
      </c>
      <c r="B10179" s="1" t="s">
        <v>255</v>
      </c>
      <c r="C10179">
        <v>35.745199999999997</v>
      </c>
      <c r="D10179">
        <v>95.995599999999996</v>
      </c>
      <c r="E10179" s="1" t="s">
        <v>41</v>
      </c>
      <c r="F10179" t="s">
        <v>19584</v>
      </c>
      <c r="G10179">
        <v>0</v>
      </c>
      <c r="H10179">
        <v>18</v>
      </c>
      <c r="I10179">
        <v>18</v>
      </c>
    </row>
    <row r="10180" spans="1:9" hidden="1" x14ac:dyDescent="0.3">
      <c r="A10180" s="1" t="s">
        <v>215</v>
      </c>
      <c r="B10180" s="1" t="s">
        <v>255</v>
      </c>
      <c r="C10180">
        <v>35.745199999999997</v>
      </c>
      <c r="D10180">
        <v>95.995599999999996</v>
      </c>
      <c r="E10180" s="1" t="s">
        <v>42</v>
      </c>
      <c r="F10180" t="s">
        <v>19585</v>
      </c>
      <c r="G10180">
        <v>0</v>
      </c>
      <c r="H10180">
        <v>18</v>
      </c>
      <c r="I10180">
        <v>18</v>
      </c>
    </row>
    <row r="10181" spans="1:9" hidden="1" x14ac:dyDescent="0.3">
      <c r="A10181" s="1" t="s">
        <v>215</v>
      </c>
      <c r="B10181" s="1" t="s">
        <v>255</v>
      </c>
      <c r="C10181">
        <v>35.745199999999997</v>
      </c>
      <c r="D10181">
        <v>95.995599999999996</v>
      </c>
      <c r="E10181" s="1" t="s">
        <v>43</v>
      </c>
      <c r="F10181" t="s">
        <v>19586</v>
      </c>
      <c r="G10181">
        <v>0</v>
      </c>
      <c r="H10181">
        <v>18</v>
      </c>
      <c r="I10181">
        <v>18</v>
      </c>
    </row>
    <row r="10182" spans="1:9" hidden="1" x14ac:dyDescent="0.3">
      <c r="A10182" s="1" t="s">
        <v>215</v>
      </c>
      <c r="B10182" s="1" t="s">
        <v>255</v>
      </c>
      <c r="C10182">
        <v>35.745199999999997</v>
      </c>
      <c r="D10182">
        <v>95.995599999999996</v>
      </c>
      <c r="E10182" s="1" t="s">
        <v>44</v>
      </c>
      <c r="F10182" t="s">
        <v>19587</v>
      </c>
      <c r="G10182">
        <v>0</v>
      </c>
      <c r="H10182">
        <v>18</v>
      </c>
      <c r="I10182">
        <v>18</v>
      </c>
    </row>
    <row r="10183" spans="1:9" hidden="1" x14ac:dyDescent="0.3">
      <c r="A10183" s="1" t="s">
        <v>215</v>
      </c>
      <c r="B10183" s="1" t="s">
        <v>255</v>
      </c>
      <c r="C10183">
        <v>35.745199999999997</v>
      </c>
      <c r="D10183">
        <v>95.995599999999996</v>
      </c>
      <c r="E10183" s="1" t="s">
        <v>45</v>
      </c>
      <c r="F10183" t="s">
        <v>19588</v>
      </c>
      <c r="G10183">
        <v>0</v>
      </c>
      <c r="H10183">
        <v>18</v>
      </c>
      <c r="I10183">
        <v>18</v>
      </c>
    </row>
    <row r="10184" spans="1:9" hidden="1" x14ac:dyDescent="0.3">
      <c r="A10184" s="1" t="s">
        <v>215</v>
      </c>
      <c r="B10184" s="1" t="s">
        <v>255</v>
      </c>
      <c r="C10184">
        <v>35.745199999999997</v>
      </c>
      <c r="D10184">
        <v>95.995599999999996</v>
      </c>
      <c r="E10184" s="1" t="s">
        <v>46</v>
      </c>
      <c r="F10184" t="s">
        <v>19589</v>
      </c>
      <c r="G10184">
        <v>0</v>
      </c>
      <c r="H10184">
        <v>18</v>
      </c>
      <c r="I10184">
        <v>18</v>
      </c>
    </row>
    <row r="10185" spans="1:9" hidden="1" x14ac:dyDescent="0.3">
      <c r="A10185" s="1" t="s">
        <v>215</v>
      </c>
      <c r="B10185" s="1" t="s">
        <v>255</v>
      </c>
      <c r="C10185">
        <v>35.745199999999997</v>
      </c>
      <c r="D10185">
        <v>95.995599999999996</v>
      </c>
      <c r="E10185" s="1" t="s">
        <v>47</v>
      </c>
      <c r="F10185" t="s">
        <v>19590</v>
      </c>
      <c r="G10185">
        <v>0</v>
      </c>
      <c r="H10185">
        <v>18</v>
      </c>
      <c r="I10185">
        <v>18</v>
      </c>
    </row>
    <row r="10186" spans="1:9" hidden="1" x14ac:dyDescent="0.3">
      <c r="A10186" s="1" t="s">
        <v>215</v>
      </c>
      <c r="B10186" s="1" t="s">
        <v>255</v>
      </c>
      <c r="C10186">
        <v>35.745199999999997</v>
      </c>
      <c r="D10186">
        <v>95.995599999999996</v>
      </c>
      <c r="E10186" s="1" t="s">
        <v>48</v>
      </c>
      <c r="F10186" t="s">
        <v>19591</v>
      </c>
      <c r="G10186">
        <v>0</v>
      </c>
      <c r="H10186">
        <v>18</v>
      </c>
      <c r="I10186">
        <v>18</v>
      </c>
    </row>
    <row r="10187" spans="1:9" hidden="1" x14ac:dyDescent="0.3">
      <c r="A10187" s="1" t="s">
        <v>215</v>
      </c>
      <c r="B10187" s="1" t="s">
        <v>255</v>
      </c>
      <c r="C10187">
        <v>35.745199999999997</v>
      </c>
      <c r="D10187">
        <v>95.995599999999996</v>
      </c>
      <c r="E10187" s="1" t="s">
        <v>49</v>
      </c>
      <c r="F10187" t="s">
        <v>19592</v>
      </c>
      <c r="G10187">
        <v>0</v>
      </c>
      <c r="H10187">
        <v>18</v>
      </c>
      <c r="I10187">
        <v>18</v>
      </c>
    </row>
    <row r="10188" spans="1:9" hidden="1" x14ac:dyDescent="0.3">
      <c r="A10188" s="1" t="s">
        <v>215</v>
      </c>
      <c r="B10188" s="1" t="s">
        <v>255</v>
      </c>
      <c r="C10188">
        <v>35.745199999999997</v>
      </c>
      <c r="D10188">
        <v>95.995599999999996</v>
      </c>
      <c r="E10188" s="1" t="s">
        <v>50</v>
      </c>
      <c r="F10188" t="s">
        <v>19593</v>
      </c>
      <c r="G10188">
        <v>0</v>
      </c>
      <c r="H10188">
        <v>18</v>
      </c>
      <c r="I10188">
        <v>18</v>
      </c>
    </row>
    <row r="10189" spans="1:9" hidden="1" x14ac:dyDescent="0.3">
      <c r="A10189" s="1" t="s">
        <v>215</v>
      </c>
      <c r="B10189" s="1" t="s">
        <v>255</v>
      </c>
      <c r="C10189">
        <v>35.745199999999997</v>
      </c>
      <c r="D10189">
        <v>95.995599999999996</v>
      </c>
      <c r="E10189" s="1" t="s">
        <v>51</v>
      </c>
      <c r="F10189" t="s">
        <v>19594</v>
      </c>
      <c r="G10189">
        <v>0</v>
      </c>
      <c r="H10189">
        <v>18</v>
      </c>
      <c r="I10189">
        <v>18</v>
      </c>
    </row>
    <row r="10190" spans="1:9" hidden="1" x14ac:dyDescent="0.3">
      <c r="A10190" s="1" t="s">
        <v>215</v>
      </c>
      <c r="B10190" s="1" t="s">
        <v>255</v>
      </c>
      <c r="C10190">
        <v>35.745199999999997</v>
      </c>
      <c r="D10190">
        <v>95.995599999999996</v>
      </c>
      <c r="E10190" s="1" t="s">
        <v>52</v>
      </c>
      <c r="F10190" t="s">
        <v>19595</v>
      </c>
      <c r="G10190">
        <v>0</v>
      </c>
      <c r="H10190">
        <v>18</v>
      </c>
      <c r="I10190">
        <v>18</v>
      </c>
    </row>
    <row r="10191" spans="1:9" hidden="1" x14ac:dyDescent="0.3">
      <c r="A10191" s="1" t="s">
        <v>215</v>
      </c>
      <c r="B10191" s="1" t="s">
        <v>255</v>
      </c>
      <c r="C10191">
        <v>35.745199999999997</v>
      </c>
      <c r="D10191">
        <v>95.995599999999996</v>
      </c>
      <c r="E10191" s="1" t="s">
        <v>53</v>
      </c>
      <c r="F10191" t="s">
        <v>19596</v>
      </c>
      <c r="G10191">
        <v>0</v>
      </c>
      <c r="H10191">
        <v>18</v>
      </c>
      <c r="I10191">
        <v>18</v>
      </c>
    </row>
    <row r="10192" spans="1:9" hidden="1" x14ac:dyDescent="0.3">
      <c r="A10192" s="1" t="s">
        <v>215</v>
      </c>
      <c r="B10192" s="1" t="s">
        <v>255</v>
      </c>
      <c r="C10192">
        <v>35.745199999999997</v>
      </c>
      <c r="D10192">
        <v>95.995599999999996</v>
      </c>
      <c r="E10192" s="1" t="s">
        <v>54</v>
      </c>
      <c r="F10192" t="s">
        <v>19597</v>
      </c>
      <c r="G10192">
        <v>0</v>
      </c>
      <c r="H10192">
        <v>18</v>
      </c>
      <c r="I10192">
        <v>18</v>
      </c>
    </row>
    <row r="10193" spans="1:9" hidden="1" x14ac:dyDescent="0.3">
      <c r="A10193" s="1" t="s">
        <v>215</v>
      </c>
      <c r="B10193" s="1" t="s">
        <v>255</v>
      </c>
      <c r="C10193">
        <v>35.745199999999997</v>
      </c>
      <c r="D10193">
        <v>95.995599999999996</v>
      </c>
      <c r="E10193" s="1" t="s">
        <v>21548</v>
      </c>
      <c r="F10193" t="s">
        <v>21744</v>
      </c>
      <c r="G10193">
        <v>0</v>
      </c>
      <c r="H10193">
        <v>18</v>
      </c>
      <c r="I10193">
        <v>18</v>
      </c>
    </row>
    <row r="10194" spans="1:9" hidden="1" x14ac:dyDescent="0.3">
      <c r="A10194" s="1" t="s">
        <v>215</v>
      </c>
      <c r="B10194" s="1" t="s">
        <v>256</v>
      </c>
      <c r="C10194">
        <v>22.166699999999999</v>
      </c>
      <c r="D10194">
        <v>113.55</v>
      </c>
      <c r="E10194" s="1" t="s">
        <v>4</v>
      </c>
      <c r="F10194" t="s">
        <v>19598</v>
      </c>
      <c r="G10194">
        <v>0</v>
      </c>
      <c r="H10194">
        <v>1</v>
      </c>
      <c r="I10194">
        <v>0</v>
      </c>
    </row>
    <row r="10195" spans="1:9" hidden="1" x14ac:dyDescent="0.3">
      <c r="A10195" s="1" t="s">
        <v>215</v>
      </c>
      <c r="B10195" s="1" t="s">
        <v>256</v>
      </c>
      <c r="C10195">
        <v>22.166699999999999</v>
      </c>
      <c r="D10195">
        <v>113.55</v>
      </c>
      <c r="E10195" s="1" t="s">
        <v>5</v>
      </c>
      <c r="F10195" t="s">
        <v>19599</v>
      </c>
      <c r="G10195">
        <v>0</v>
      </c>
      <c r="H10195">
        <v>2</v>
      </c>
      <c r="I10195">
        <v>0</v>
      </c>
    </row>
    <row r="10196" spans="1:9" hidden="1" x14ac:dyDescent="0.3">
      <c r="A10196" s="1" t="s">
        <v>215</v>
      </c>
      <c r="B10196" s="1" t="s">
        <v>256</v>
      </c>
      <c r="C10196">
        <v>22.166699999999999</v>
      </c>
      <c r="D10196">
        <v>113.55</v>
      </c>
      <c r="E10196" s="1" t="s">
        <v>6</v>
      </c>
      <c r="F10196" t="s">
        <v>19600</v>
      </c>
      <c r="G10196">
        <v>0</v>
      </c>
      <c r="H10196">
        <v>2</v>
      </c>
      <c r="I10196">
        <v>0</v>
      </c>
    </row>
    <row r="10197" spans="1:9" hidden="1" x14ac:dyDescent="0.3">
      <c r="A10197" s="1" t="s">
        <v>215</v>
      </c>
      <c r="B10197" s="1" t="s">
        <v>256</v>
      </c>
      <c r="C10197">
        <v>22.166699999999999</v>
      </c>
      <c r="D10197">
        <v>113.55</v>
      </c>
      <c r="E10197" s="1" t="s">
        <v>7</v>
      </c>
      <c r="F10197" t="s">
        <v>19601</v>
      </c>
      <c r="G10197">
        <v>0</v>
      </c>
      <c r="H10197">
        <v>2</v>
      </c>
      <c r="I10197">
        <v>0</v>
      </c>
    </row>
    <row r="10198" spans="1:9" hidden="1" x14ac:dyDescent="0.3">
      <c r="A10198" s="1" t="s">
        <v>215</v>
      </c>
      <c r="B10198" s="1" t="s">
        <v>256</v>
      </c>
      <c r="C10198">
        <v>22.166699999999999</v>
      </c>
      <c r="D10198">
        <v>113.55</v>
      </c>
      <c r="E10198" s="1" t="s">
        <v>8</v>
      </c>
      <c r="F10198" t="s">
        <v>19602</v>
      </c>
      <c r="G10198">
        <v>0</v>
      </c>
      <c r="H10198">
        <v>5</v>
      </c>
      <c r="I10198">
        <v>0</v>
      </c>
    </row>
    <row r="10199" spans="1:9" hidden="1" x14ac:dyDescent="0.3">
      <c r="A10199" s="1" t="s">
        <v>215</v>
      </c>
      <c r="B10199" s="1" t="s">
        <v>256</v>
      </c>
      <c r="C10199">
        <v>22.166699999999999</v>
      </c>
      <c r="D10199">
        <v>113.55</v>
      </c>
      <c r="E10199" s="1" t="s">
        <v>9</v>
      </c>
      <c r="F10199" t="s">
        <v>19603</v>
      </c>
      <c r="G10199">
        <v>0</v>
      </c>
      <c r="H10199">
        <v>6</v>
      </c>
      <c r="I10199">
        <v>0</v>
      </c>
    </row>
    <row r="10200" spans="1:9" hidden="1" x14ac:dyDescent="0.3">
      <c r="A10200" s="1" t="s">
        <v>215</v>
      </c>
      <c r="B10200" s="1" t="s">
        <v>256</v>
      </c>
      <c r="C10200">
        <v>22.166699999999999</v>
      </c>
      <c r="D10200">
        <v>113.55</v>
      </c>
      <c r="E10200" s="1" t="s">
        <v>10</v>
      </c>
      <c r="F10200" t="s">
        <v>19604</v>
      </c>
      <c r="G10200">
        <v>0</v>
      </c>
      <c r="H10200">
        <v>7</v>
      </c>
      <c r="I10200">
        <v>0</v>
      </c>
    </row>
    <row r="10201" spans="1:9" hidden="1" x14ac:dyDescent="0.3">
      <c r="A10201" s="1" t="s">
        <v>215</v>
      </c>
      <c r="B10201" s="1" t="s">
        <v>256</v>
      </c>
      <c r="C10201">
        <v>22.166699999999999</v>
      </c>
      <c r="D10201">
        <v>113.55</v>
      </c>
      <c r="E10201" s="1" t="s">
        <v>11</v>
      </c>
      <c r="F10201" t="s">
        <v>19605</v>
      </c>
      <c r="G10201">
        <v>0</v>
      </c>
      <c r="H10201">
        <v>7</v>
      </c>
      <c r="I10201">
        <v>0</v>
      </c>
    </row>
    <row r="10202" spans="1:9" hidden="1" x14ac:dyDescent="0.3">
      <c r="A10202" s="1" t="s">
        <v>215</v>
      </c>
      <c r="B10202" s="1" t="s">
        <v>256</v>
      </c>
      <c r="C10202">
        <v>22.166699999999999</v>
      </c>
      <c r="D10202">
        <v>113.55</v>
      </c>
      <c r="E10202" s="1" t="s">
        <v>12</v>
      </c>
      <c r="F10202" t="s">
        <v>19606</v>
      </c>
      <c r="G10202">
        <v>0</v>
      </c>
      <c r="H10202">
        <v>7</v>
      </c>
      <c r="I10202">
        <v>0</v>
      </c>
    </row>
    <row r="10203" spans="1:9" hidden="1" x14ac:dyDescent="0.3">
      <c r="A10203" s="1" t="s">
        <v>215</v>
      </c>
      <c r="B10203" s="1" t="s">
        <v>256</v>
      </c>
      <c r="C10203">
        <v>22.166699999999999</v>
      </c>
      <c r="D10203">
        <v>113.55</v>
      </c>
      <c r="E10203" s="1" t="s">
        <v>13</v>
      </c>
      <c r="F10203" t="s">
        <v>19607</v>
      </c>
      <c r="G10203">
        <v>0</v>
      </c>
      <c r="H10203">
        <v>7</v>
      </c>
      <c r="I10203">
        <v>0</v>
      </c>
    </row>
    <row r="10204" spans="1:9" hidden="1" x14ac:dyDescent="0.3">
      <c r="A10204" s="1" t="s">
        <v>215</v>
      </c>
      <c r="B10204" s="1" t="s">
        <v>256</v>
      </c>
      <c r="C10204">
        <v>22.166699999999999</v>
      </c>
      <c r="D10204">
        <v>113.55</v>
      </c>
      <c r="E10204" s="1" t="s">
        <v>14</v>
      </c>
      <c r="F10204" t="s">
        <v>19608</v>
      </c>
      <c r="G10204">
        <v>0</v>
      </c>
      <c r="H10204">
        <v>7</v>
      </c>
      <c r="I10204">
        <v>0</v>
      </c>
    </row>
    <row r="10205" spans="1:9" hidden="1" x14ac:dyDescent="0.3">
      <c r="A10205" s="1" t="s">
        <v>215</v>
      </c>
      <c r="B10205" s="1" t="s">
        <v>256</v>
      </c>
      <c r="C10205">
        <v>22.166699999999999</v>
      </c>
      <c r="D10205">
        <v>113.55</v>
      </c>
      <c r="E10205" s="1" t="s">
        <v>15</v>
      </c>
      <c r="F10205" t="s">
        <v>19609</v>
      </c>
      <c r="G10205">
        <v>0</v>
      </c>
      <c r="H10205">
        <v>8</v>
      </c>
      <c r="I10205">
        <v>0</v>
      </c>
    </row>
    <row r="10206" spans="1:9" hidden="1" x14ac:dyDescent="0.3">
      <c r="A10206" s="1" t="s">
        <v>215</v>
      </c>
      <c r="B10206" s="1" t="s">
        <v>256</v>
      </c>
      <c r="C10206">
        <v>22.166699999999999</v>
      </c>
      <c r="D10206">
        <v>113.55</v>
      </c>
      <c r="E10206" s="1" t="s">
        <v>16</v>
      </c>
      <c r="F10206" t="s">
        <v>19610</v>
      </c>
      <c r="G10206">
        <v>0</v>
      </c>
      <c r="H10206">
        <v>8</v>
      </c>
      <c r="I10206">
        <v>0</v>
      </c>
    </row>
    <row r="10207" spans="1:9" hidden="1" x14ac:dyDescent="0.3">
      <c r="A10207" s="1" t="s">
        <v>215</v>
      </c>
      <c r="B10207" s="1" t="s">
        <v>256</v>
      </c>
      <c r="C10207">
        <v>22.166699999999999</v>
      </c>
      <c r="D10207">
        <v>113.55</v>
      </c>
      <c r="E10207" s="1" t="s">
        <v>17</v>
      </c>
      <c r="F10207" t="s">
        <v>19611</v>
      </c>
      <c r="G10207">
        <v>0</v>
      </c>
      <c r="H10207">
        <v>10</v>
      </c>
      <c r="I10207">
        <v>0</v>
      </c>
    </row>
    <row r="10208" spans="1:9" hidden="1" x14ac:dyDescent="0.3">
      <c r="A10208" s="1" t="s">
        <v>215</v>
      </c>
      <c r="B10208" s="1" t="s">
        <v>256</v>
      </c>
      <c r="C10208">
        <v>22.166699999999999</v>
      </c>
      <c r="D10208">
        <v>113.55</v>
      </c>
      <c r="E10208" s="1" t="s">
        <v>18</v>
      </c>
      <c r="F10208" t="s">
        <v>19612</v>
      </c>
      <c r="G10208">
        <v>0</v>
      </c>
      <c r="H10208">
        <v>10</v>
      </c>
      <c r="I10208">
        <v>0</v>
      </c>
    </row>
    <row r="10209" spans="1:9" hidden="1" x14ac:dyDescent="0.3">
      <c r="A10209" s="1" t="s">
        <v>215</v>
      </c>
      <c r="B10209" s="1" t="s">
        <v>256</v>
      </c>
      <c r="C10209">
        <v>22.166699999999999</v>
      </c>
      <c r="D10209">
        <v>113.55</v>
      </c>
      <c r="E10209" s="1" t="s">
        <v>19</v>
      </c>
      <c r="F10209" t="s">
        <v>19613</v>
      </c>
      <c r="G10209">
        <v>0</v>
      </c>
      <c r="H10209">
        <v>10</v>
      </c>
      <c r="I10209">
        <v>1</v>
      </c>
    </row>
    <row r="10210" spans="1:9" hidden="1" x14ac:dyDescent="0.3">
      <c r="A10210" s="1" t="s">
        <v>215</v>
      </c>
      <c r="B10210" s="1" t="s">
        <v>256</v>
      </c>
      <c r="C10210">
        <v>22.166699999999999</v>
      </c>
      <c r="D10210">
        <v>113.55</v>
      </c>
      <c r="E10210" s="1" t="s">
        <v>20</v>
      </c>
      <c r="F10210" t="s">
        <v>19614</v>
      </c>
      <c r="G10210">
        <v>0</v>
      </c>
      <c r="H10210">
        <v>10</v>
      </c>
      <c r="I10210">
        <v>1</v>
      </c>
    </row>
    <row r="10211" spans="1:9" hidden="1" x14ac:dyDescent="0.3">
      <c r="A10211" s="1" t="s">
        <v>215</v>
      </c>
      <c r="B10211" s="1" t="s">
        <v>256</v>
      </c>
      <c r="C10211">
        <v>22.166699999999999</v>
      </c>
      <c r="D10211">
        <v>113.55</v>
      </c>
      <c r="E10211" s="1" t="s">
        <v>21</v>
      </c>
      <c r="F10211" t="s">
        <v>19615</v>
      </c>
      <c r="G10211">
        <v>0</v>
      </c>
      <c r="H10211">
        <v>10</v>
      </c>
      <c r="I10211">
        <v>1</v>
      </c>
    </row>
    <row r="10212" spans="1:9" hidden="1" x14ac:dyDescent="0.3">
      <c r="A10212" s="1" t="s">
        <v>215</v>
      </c>
      <c r="B10212" s="1" t="s">
        <v>256</v>
      </c>
      <c r="C10212">
        <v>22.166699999999999</v>
      </c>
      <c r="D10212">
        <v>113.55</v>
      </c>
      <c r="E10212" s="1" t="s">
        <v>22</v>
      </c>
      <c r="F10212" t="s">
        <v>19616</v>
      </c>
      <c r="G10212">
        <v>0</v>
      </c>
      <c r="H10212">
        <v>10</v>
      </c>
      <c r="I10212">
        <v>1</v>
      </c>
    </row>
    <row r="10213" spans="1:9" hidden="1" x14ac:dyDescent="0.3">
      <c r="A10213" s="1" t="s">
        <v>215</v>
      </c>
      <c r="B10213" s="1" t="s">
        <v>256</v>
      </c>
      <c r="C10213">
        <v>22.166699999999999</v>
      </c>
      <c r="D10213">
        <v>113.55</v>
      </c>
      <c r="E10213" s="1" t="s">
        <v>23</v>
      </c>
      <c r="F10213" t="s">
        <v>19617</v>
      </c>
      <c r="G10213">
        <v>0</v>
      </c>
      <c r="H10213">
        <v>10</v>
      </c>
      <c r="I10213">
        <v>1</v>
      </c>
    </row>
    <row r="10214" spans="1:9" hidden="1" x14ac:dyDescent="0.3">
      <c r="A10214" s="1" t="s">
        <v>215</v>
      </c>
      <c r="B10214" s="1" t="s">
        <v>256</v>
      </c>
      <c r="C10214">
        <v>22.166699999999999</v>
      </c>
      <c r="D10214">
        <v>113.55</v>
      </c>
      <c r="E10214" s="1" t="s">
        <v>24</v>
      </c>
      <c r="F10214" t="s">
        <v>19618</v>
      </c>
      <c r="G10214">
        <v>0</v>
      </c>
      <c r="H10214">
        <v>10</v>
      </c>
      <c r="I10214">
        <v>1</v>
      </c>
    </row>
    <row r="10215" spans="1:9" hidden="1" x14ac:dyDescent="0.3">
      <c r="A10215" s="1" t="s">
        <v>215</v>
      </c>
      <c r="B10215" s="1" t="s">
        <v>256</v>
      </c>
      <c r="C10215">
        <v>22.166699999999999</v>
      </c>
      <c r="D10215">
        <v>113.55</v>
      </c>
      <c r="E10215" s="1" t="s">
        <v>25</v>
      </c>
      <c r="F10215" t="s">
        <v>19619</v>
      </c>
      <c r="G10215">
        <v>0</v>
      </c>
      <c r="H10215">
        <v>10</v>
      </c>
      <c r="I10215">
        <v>2</v>
      </c>
    </row>
    <row r="10216" spans="1:9" hidden="1" x14ac:dyDescent="0.3">
      <c r="A10216" s="1" t="s">
        <v>215</v>
      </c>
      <c r="B10216" s="1" t="s">
        <v>256</v>
      </c>
      <c r="C10216">
        <v>22.166699999999999</v>
      </c>
      <c r="D10216">
        <v>113.55</v>
      </c>
      <c r="E10216" s="1" t="s">
        <v>26</v>
      </c>
      <c r="F10216" t="s">
        <v>19620</v>
      </c>
      <c r="G10216">
        <v>0</v>
      </c>
      <c r="H10216">
        <v>10</v>
      </c>
      <c r="I10216">
        <v>3</v>
      </c>
    </row>
    <row r="10217" spans="1:9" hidden="1" x14ac:dyDescent="0.3">
      <c r="A10217" s="1" t="s">
        <v>215</v>
      </c>
      <c r="B10217" s="1" t="s">
        <v>256</v>
      </c>
      <c r="C10217">
        <v>22.166699999999999</v>
      </c>
      <c r="D10217">
        <v>113.55</v>
      </c>
      <c r="E10217" s="1" t="s">
        <v>27</v>
      </c>
      <c r="F10217" t="s">
        <v>19621</v>
      </c>
      <c r="G10217">
        <v>0</v>
      </c>
      <c r="H10217">
        <v>10</v>
      </c>
      <c r="I10217">
        <v>3</v>
      </c>
    </row>
    <row r="10218" spans="1:9" hidden="1" x14ac:dyDescent="0.3">
      <c r="A10218" s="1" t="s">
        <v>215</v>
      </c>
      <c r="B10218" s="1" t="s">
        <v>256</v>
      </c>
      <c r="C10218">
        <v>22.166699999999999</v>
      </c>
      <c r="D10218">
        <v>113.55</v>
      </c>
      <c r="E10218" s="1" t="s">
        <v>28</v>
      </c>
      <c r="F10218" t="s">
        <v>19622</v>
      </c>
      <c r="G10218">
        <v>0</v>
      </c>
      <c r="H10218">
        <v>10</v>
      </c>
      <c r="I10218">
        <v>3</v>
      </c>
    </row>
    <row r="10219" spans="1:9" hidden="1" x14ac:dyDescent="0.3">
      <c r="A10219" s="1" t="s">
        <v>215</v>
      </c>
      <c r="B10219" s="1" t="s">
        <v>256</v>
      </c>
      <c r="C10219">
        <v>22.166699999999999</v>
      </c>
      <c r="D10219">
        <v>113.55</v>
      </c>
      <c r="E10219" s="1" t="s">
        <v>29</v>
      </c>
      <c r="F10219" t="s">
        <v>19623</v>
      </c>
      <c r="G10219">
        <v>0</v>
      </c>
      <c r="H10219">
        <v>10</v>
      </c>
      <c r="I10219">
        <v>5</v>
      </c>
    </row>
    <row r="10220" spans="1:9" hidden="1" x14ac:dyDescent="0.3">
      <c r="A10220" s="1" t="s">
        <v>215</v>
      </c>
      <c r="B10220" s="1" t="s">
        <v>256</v>
      </c>
      <c r="C10220">
        <v>22.166699999999999</v>
      </c>
      <c r="D10220">
        <v>113.55</v>
      </c>
      <c r="E10220" s="1" t="s">
        <v>30</v>
      </c>
      <c r="F10220" t="s">
        <v>19624</v>
      </c>
      <c r="G10220">
        <v>0</v>
      </c>
      <c r="H10220">
        <v>10</v>
      </c>
      <c r="I10220">
        <v>5</v>
      </c>
    </row>
    <row r="10221" spans="1:9" hidden="1" x14ac:dyDescent="0.3">
      <c r="A10221" s="1" t="s">
        <v>215</v>
      </c>
      <c r="B10221" s="1" t="s">
        <v>256</v>
      </c>
      <c r="C10221">
        <v>22.166699999999999</v>
      </c>
      <c r="D10221">
        <v>113.55</v>
      </c>
      <c r="E10221" s="1" t="s">
        <v>31</v>
      </c>
      <c r="F10221" t="s">
        <v>19625</v>
      </c>
      <c r="G10221">
        <v>0</v>
      </c>
      <c r="H10221">
        <v>10</v>
      </c>
      <c r="I10221">
        <v>5</v>
      </c>
    </row>
    <row r="10222" spans="1:9" hidden="1" x14ac:dyDescent="0.3">
      <c r="A10222" s="1" t="s">
        <v>215</v>
      </c>
      <c r="B10222" s="1" t="s">
        <v>256</v>
      </c>
      <c r="C10222">
        <v>22.166699999999999</v>
      </c>
      <c r="D10222">
        <v>113.55</v>
      </c>
      <c r="E10222" s="1" t="s">
        <v>32</v>
      </c>
      <c r="F10222" t="s">
        <v>19626</v>
      </c>
      <c r="G10222">
        <v>0</v>
      </c>
      <c r="H10222">
        <v>10</v>
      </c>
      <c r="I10222">
        <v>5</v>
      </c>
    </row>
    <row r="10223" spans="1:9" hidden="1" x14ac:dyDescent="0.3">
      <c r="A10223" s="1" t="s">
        <v>215</v>
      </c>
      <c r="B10223" s="1" t="s">
        <v>256</v>
      </c>
      <c r="C10223">
        <v>22.166699999999999</v>
      </c>
      <c r="D10223">
        <v>113.55</v>
      </c>
      <c r="E10223" s="1" t="s">
        <v>33</v>
      </c>
      <c r="F10223" t="s">
        <v>19627</v>
      </c>
      <c r="G10223">
        <v>0</v>
      </c>
      <c r="H10223">
        <v>10</v>
      </c>
      <c r="I10223">
        <v>6</v>
      </c>
    </row>
    <row r="10224" spans="1:9" hidden="1" x14ac:dyDescent="0.3">
      <c r="A10224" s="1" t="s">
        <v>215</v>
      </c>
      <c r="B10224" s="1" t="s">
        <v>256</v>
      </c>
      <c r="C10224">
        <v>22.166699999999999</v>
      </c>
      <c r="D10224">
        <v>113.55</v>
      </c>
      <c r="E10224" s="1" t="s">
        <v>34</v>
      </c>
      <c r="F10224" t="s">
        <v>19628</v>
      </c>
      <c r="G10224">
        <v>0</v>
      </c>
      <c r="H10224">
        <v>10</v>
      </c>
      <c r="I10224">
        <v>6</v>
      </c>
    </row>
    <row r="10225" spans="1:9" hidden="1" x14ac:dyDescent="0.3">
      <c r="A10225" s="1" t="s">
        <v>215</v>
      </c>
      <c r="B10225" s="1" t="s">
        <v>256</v>
      </c>
      <c r="C10225">
        <v>22.166699999999999</v>
      </c>
      <c r="D10225">
        <v>113.55</v>
      </c>
      <c r="E10225" s="1" t="s">
        <v>35</v>
      </c>
      <c r="F10225" t="s">
        <v>19629</v>
      </c>
      <c r="G10225">
        <v>0</v>
      </c>
      <c r="H10225">
        <v>10</v>
      </c>
      <c r="I10225">
        <v>6</v>
      </c>
    </row>
    <row r="10226" spans="1:9" hidden="1" x14ac:dyDescent="0.3">
      <c r="A10226" s="1" t="s">
        <v>215</v>
      </c>
      <c r="B10226" s="1" t="s">
        <v>256</v>
      </c>
      <c r="C10226">
        <v>22.166699999999999</v>
      </c>
      <c r="D10226">
        <v>113.55</v>
      </c>
      <c r="E10226" s="1" t="s">
        <v>36</v>
      </c>
      <c r="F10226" t="s">
        <v>19630</v>
      </c>
      <c r="G10226">
        <v>0</v>
      </c>
      <c r="H10226">
        <v>10</v>
      </c>
      <c r="I10226">
        <v>6</v>
      </c>
    </row>
    <row r="10227" spans="1:9" hidden="1" x14ac:dyDescent="0.3">
      <c r="A10227" s="1" t="s">
        <v>215</v>
      </c>
      <c r="B10227" s="1" t="s">
        <v>256</v>
      </c>
      <c r="C10227">
        <v>22.166699999999999</v>
      </c>
      <c r="D10227">
        <v>113.55</v>
      </c>
      <c r="E10227" s="1" t="s">
        <v>37</v>
      </c>
      <c r="F10227" t="s">
        <v>19631</v>
      </c>
      <c r="G10227">
        <v>0</v>
      </c>
      <c r="H10227">
        <v>10</v>
      </c>
      <c r="I10227">
        <v>6</v>
      </c>
    </row>
    <row r="10228" spans="1:9" hidden="1" x14ac:dyDescent="0.3">
      <c r="A10228" s="1" t="s">
        <v>215</v>
      </c>
      <c r="B10228" s="1" t="s">
        <v>256</v>
      </c>
      <c r="C10228">
        <v>22.166699999999999</v>
      </c>
      <c r="D10228">
        <v>113.55</v>
      </c>
      <c r="E10228" s="1" t="s">
        <v>38</v>
      </c>
      <c r="F10228" t="s">
        <v>19632</v>
      </c>
      <c r="G10228">
        <v>0</v>
      </c>
      <c r="H10228">
        <v>10</v>
      </c>
      <c r="I10228">
        <v>7</v>
      </c>
    </row>
    <row r="10229" spans="1:9" hidden="1" x14ac:dyDescent="0.3">
      <c r="A10229" s="1" t="s">
        <v>215</v>
      </c>
      <c r="B10229" s="1" t="s">
        <v>256</v>
      </c>
      <c r="C10229">
        <v>22.166699999999999</v>
      </c>
      <c r="D10229">
        <v>113.55</v>
      </c>
      <c r="E10229" s="1" t="s">
        <v>39</v>
      </c>
      <c r="F10229" t="s">
        <v>19633</v>
      </c>
      <c r="G10229">
        <v>0</v>
      </c>
      <c r="H10229">
        <v>10</v>
      </c>
      <c r="I10229">
        <v>7</v>
      </c>
    </row>
    <row r="10230" spans="1:9" hidden="1" x14ac:dyDescent="0.3">
      <c r="A10230" s="1" t="s">
        <v>215</v>
      </c>
      <c r="B10230" s="1" t="s">
        <v>256</v>
      </c>
      <c r="C10230">
        <v>22.166699999999999</v>
      </c>
      <c r="D10230">
        <v>113.55</v>
      </c>
      <c r="E10230" s="1" t="s">
        <v>40</v>
      </c>
      <c r="F10230" t="s">
        <v>19634</v>
      </c>
      <c r="G10230">
        <v>0</v>
      </c>
      <c r="H10230">
        <v>10</v>
      </c>
      <c r="I10230">
        <v>8</v>
      </c>
    </row>
    <row r="10231" spans="1:9" hidden="1" x14ac:dyDescent="0.3">
      <c r="A10231" s="1" t="s">
        <v>215</v>
      </c>
      <c r="B10231" s="1" t="s">
        <v>256</v>
      </c>
      <c r="C10231">
        <v>22.166699999999999</v>
      </c>
      <c r="D10231">
        <v>113.55</v>
      </c>
      <c r="E10231" s="1" t="s">
        <v>41</v>
      </c>
      <c r="F10231" t="s">
        <v>19635</v>
      </c>
      <c r="G10231">
        <v>0</v>
      </c>
      <c r="H10231">
        <v>10</v>
      </c>
      <c r="I10231">
        <v>8</v>
      </c>
    </row>
    <row r="10232" spans="1:9" hidden="1" x14ac:dyDescent="0.3">
      <c r="A10232" s="1" t="s">
        <v>215</v>
      </c>
      <c r="B10232" s="1" t="s">
        <v>256</v>
      </c>
      <c r="C10232">
        <v>22.166699999999999</v>
      </c>
      <c r="D10232">
        <v>113.55</v>
      </c>
      <c r="E10232" s="1" t="s">
        <v>42</v>
      </c>
      <c r="F10232" t="s">
        <v>19636</v>
      </c>
      <c r="G10232">
        <v>0</v>
      </c>
      <c r="H10232">
        <v>10</v>
      </c>
      <c r="I10232">
        <v>8</v>
      </c>
    </row>
    <row r="10233" spans="1:9" hidden="1" x14ac:dyDescent="0.3">
      <c r="A10233" s="1" t="s">
        <v>215</v>
      </c>
      <c r="B10233" s="1" t="s">
        <v>256</v>
      </c>
      <c r="C10233">
        <v>22.166699999999999</v>
      </c>
      <c r="D10233">
        <v>113.55</v>
      </c>
      <c r="E10233" s="1" t="s">
        <v>43</v>
      </c>
      <c r="F10233" t="s">
        <v>19637</v>
      </c>
      <c r="G10233">
        <v>0</v>
      </c>
      <c r="H10233">
        <v>10</v>
      </c>
      <c r="I10233">
        <v>8</v>
      </c>
    </row>
    <row r="10234" spans="1:9" hidden="1" x14ac:dyDescent="0.3">
      <c r="A10234" s="1" t="s">
        <v>215</v>
      </c>
      <c r="B10234" s="1" t="s">
        <v>256</v>
      </c>
      <c r="C10234">
        <v>22.166699999999999</v>
      </c>
      <c r="D10234">
        <v>113.55</v>
      </c>
      <c r="E10234" s="1" t="s">
        <v>44</v>
      </c>
      <c r="F10234" t="s">
        <v>19638</v>
      </c>
      <c r="G10234">
        <v>0</v>
      </c>
      <c r="H10234">
        <v>10</v>
      </c>
      <c r="I10234">
        <v>8</v>
      </c>
    </row>
    <row r="10235" spans="1:9" hidden="1" x14ac:dyDescent="0.3">
      <c r="A10235" s="1" t="s">
        <v>215</v>
      </c>
      <c r="B10235" s="1" t="s">
        <v>256</v>
      </c>
      <c r="C10235">
        <v>22.166699999999999</v>
      </c>
      <c r="D10235">
        <v>113.55</v>
      </c>
      <c r="E10235" s="1" t="s">
        <v>45</v>
      </c>
      <c r="F10235" t="s">
        <v>19639</v>
      </c>
      <c r="G10235">
        <v>0</v>
      </c>
      <c r="H10235">
        <v>10</v>
      </c>
      <c r="I10235">
        <v>9</v>
      </c>
    </row>
    <row r="10236" spans="1:9" hidden="1" x14ac:dyDescent="0.3">
      <c r="A10236" s="1" t="s">
        <v>215</v>
      </c>
      <c r="B10236" s="1" t="s">
        <v>256</v>
      </c>
      <c r="C10236">
        <v>22.166699999999999</v>
      </c>
      <c r="D10236">
        <v>113.55</v>
      </c>
      <c r="E10236" s="1" t="s">
        <v>46</v>
      </c>
      <c r="F10236" t="s">
        <v>19640</v>
      </c>
      <c r="G10236">
        <v>0</v>
      </c>
      <c r="H10236">
        <v>10</v>
      </c>
      <c r="I10236">
        <v>9</v>
      </c>
    </row>
    <row r="10237" spans="1:9" hidden="1" x14ac:dyDescent="0.3">
      <c r="A10237" s="1" t="s">
        <v>215</v>
      </c>
      <c r="B10237" s="1" t="s">
        <v>256</v>
      </c>
      <c r="C10237">
        <v>22.166699999999999</v>
      </c>
      <c r="D10237">
        <v>113.55</v>
      </c>
      <c r="E10237" s="1" t="s">
        <v>47</v>
      </c>
      <c r="F10237" t="s">
        <v>19641</v>
      </c>
      <c r="G10237">
        <v>0</v>
      </c>
      <c r="H10237">
        <v>10</v>
      </c>
      <c r="I10237">
        <v>9</v>
      </c>
    </row>
    <row r="10238" spans="1:9" hidden="1" x14ac:dyDescent="0.3">
      <c r="A10238" s="1" t="s">
        <v>215</v>
      </c>
      <c r="B10238" s="1" t="s">
        <v>256</v>
      </c>
      <c r="C10238">
        <v>22.166699999999999</v>
      </c>
      <c r="D10238">
        <v>113.55</v>
      </c>
      <c r="E10238" s="1" t="s">
        <v>48</v>
      </c>
      <c r="F10238" t="s">
        <v>19642</v>
      </c>
      <c r="G10238">
        <v>0</v>
      </c>
      <c r="H10238">
        <v>10</v>
      </c>
      <c r="I10238">
        <v>10</v>
      </c>
    </row>
    <row r="10239" spans="1:9" hidden="1" x14ac:dyDescent="0.3">
      <c r="A10239" s="1" t="s">
        <v>215</v>
      </c>
      <c r="B10239" s="1" t="s">
        <v>256</v>
      </c>
      <c r="C10239">
        <v>22.166699999999999</v>
      </c>
      <c r="D10239">
        <v>113.55</v>
      </c>
      <c r="E10239" s="1" t="s">
        <v>49</v>
      </c>
      <c r="F10239" t="s">
        <v>19643</v>
      </c>
      <c r="G10239">
        <v>0</v>
      </c>
      <c r="H10239">
        <v>10</v>
      </c>
      <c r="I10239">
        <v>10</v>
      </c>
    </row>
    <row r="10240" spans="1:9" hidden="1" x14ac:dyDescent="0.3">
      <c r="A10240" s="1" t="s">
        <v>215</v>
      </c>
      <c r="B10240" s="1" t="s">
        <v>256</v>
      </c>
      <c r="C10240">
        <v>22.166699999999999</v>
      </c>
      <c r="D10240">
        <v>113.55</v>
      </c>
      <c r="E10240" s="1" t="s">
        <v>50</v>
      </c>
      <c r="F10240" t="s">
        <v>19644</v>
      </c>
      <c r="G10240">
        <v>0</v>
      </c>
      <c r="H10240">
        <v>10</v>
      </c>
      <c r="I10240">
        <v>10</v>
      </c>
    </row>
    <row r="10241" spans="1:9" hidden="1" x14ac:dyDescent="0.3">
      <c r="A10241" s="1" t="s">
        <v>215</v>
      </c>
      <c r="B10241" s="1" t="s">
        <v>256</v>
      </c>
      <c r="C10241">
        <v>22.166699999999999</v>
      </c>
      <c r="D10241">
        <v>113.55</v>
      </c>
      <c r="E10241" s="1" t="s">
        <v>51</v>
      </c>
      <c r="F10241" t="s">
        <v>19645</v>
      </c>
      <c r="G10241">
        <v>0</v>
      </c>
      <c r="H10241">
        <v>10</v>
      </c>
      <c r="I10241">
        <v>10</v>
      </c>
    </row>
    <row r="10242" spans="1:9" hidden="1" x14ac:dyDescent="0.3">
      <c r="A10242" s="1" t="s">
        <v>215</v>
      </c>
      <c r="B10242" s="1" t="s">
        <v>256</v>
      </c>
      <c r="C10242">
        <v>22.166699999999999</v>
      </c>
      <c r="D10242">
        <v>113.55</v>
      </c>
      <c r="E10242" s="1" t="s">
        <v>52</v>
      </c>
      <c r="F10242" t="s">
        <v>19646</v>
      </c>
      <c r="G10242">
        <v>0</v>
      </c>
      <c r="H10242">
        <v>10</v>
      </c>
      <c r="I10242">
        <v>10</v>
      </c>
    </row>
    <row r="10243" spans="1:9" hidden="1" x14ac:dyDescent="0.3">
      <c r="A10243" s="1" t="s">
        <v>215</v>
      </c>
      <c r="B10243" s="1" t="s">
        <v>256</v>
      </c>
      <c r="C10243">
        <v>22.166699999999999</v>
      </c>
      <c r="D10243">
        <v>113.55</v>
      </c>
      <c r="E10243" s="1" t="s">
        <v>53</v>
      </c>
      <c r="F10243" t="s">
        <v>19647</v>
      </c>
      <c r="G10243">
        <v>0</v>
      </c>
      <c r="H10243">
        <v>10</v>
      </c>
      <c r="I10243">
        <v>10</v>
      </c>
    </row>
    <row r="10244" spans="1:9" hidden="1" x14ac:dyDescent="0.3">
      <c r="A10244" s="1" t="s">
        <v>215</v>
      </c>
      <c r="B10244" s="1" t="s">
        <v>256</v>
      </c>
      <c r="C10244">
        <v>22.166699999999999</v>
      </c>
      <c r="D10244">
        <v>113.55</v>
      </c>
      <c r="E10244" s="1" t="s">
        <v>54</v>
      </c>
      <c r="F10244" t="s">
        <v>19648</v>
      </c>
      <c r="G10244">
        <v>0</v>
      </c>
      <c r="H10244">
        <v>10</v>
      </c>
      <c r="I10244">
        <v>10</v>
      </c>
    </row>
    <row r="10245" spans="1:9" hidden="1" x14ac:dyDescent="0.3">
      <c r="A10245" s="1" t="s">
        <v>215</v>
      </c>
      <c r="B10245" s="1" t="s">
        <v>256</v>
      </c>
      <c r="C10245">
        <v>22.166699999999999</v>
      </c>
      <c r="D10245">
        <v>113.55</v>
      </c>
      <c r="E10245" s="1" t="s">
        <v>21548</v>
      </c>
      <c r="F10245" t="s">
        <v>21745</v>
      </c>
      <c r="G10245">
        <v>0</v>
      </c>
      <c r="H10245">
        <v>10</v>
      </c>
      <c r="I10245">
        <v>10</v>
      </c>
    </row>
    <row r="10246" spans="1:9" hidden="1" x14ac:dyDescent="0.3">
      <c r="A10246" s="1" t="s">
        <v>257</v>
      </c>
      <c r="B10246" s="1" t="s">
        <v>55</v>
      </c>
      <c r="C10246">
        <v>47.4116</v>
      </c>
      <c r="D10246">
        <v>28.369900000000001</v>
      </c>
      <c r="E10246" s="1" t="s">
        <v>4</v>
      </c>
      <c r="F10246" t="s">
        <v>16661</v>
      </c>
      <c r="G10246">
        <v>0</v>
      </c>
      <c r="H10246">
        <v>0</v>
      </c>
      <c r="I10246">
        <v>0</v>
      </c>
    </row>
    <row r="10247" spans="1:9" hidden="1" x14ac:dyDescent="0.3">
      <c r="A10247" s="1" t="s">
        <v>257</v>
      </c>
      <c r="B10247" s="1" t="s">
        <v>55</v>
      </c>
      <c r="C10247">
        <v>47.4116</v>
      </c>
      <c r="D10247">
        <v>28.369900000000001</v>
      </c>
      <c r="E10247" s="1" t="s">
        <v>5</v>
      </c>
      <c r="F10247" t="s">
        <v>16557</v>
      </c>
      <c r="G10247">
        <v>0</v>
      </c>
      <c r="H10247">
        <v>0</v>
      </c>
      <c r="I10247">
        <v>0</v>
      </c>
    </row>
    <row r="10248" spans="1:9" hidden="1" x14ac:dyDescent="0.3">
      <c r="A10248" s="1" t="s">
        <v>257</v>
      </c>
      <c r="B10248" s="1" t="s">
        <v>55</v>
      </c>
      <c r="C10248">
        <v>47.4116</v>
      </c>
      <c r="D10248">
        <v>28.369900000000001</v>
      </c>
      <c r="E10248" s="1" t="s">
        <v>6</v>
      </c>
      <c r="F10248" t="s">
        <v>16455</v>
      </c>
      <c r="G10248">
        <v>0</v>
      </c>
      <c r="H10248">
        <v>0</v>
      </c>
      <c r="I10248">
        <v>0</v>
      </c>
    </row>
    <row r="10249" spans="1:9" hidden="1" x14ac:dyDescent="0.3">
      <c r="A10249" s="1" t="s">
        <v>257</v>
      </c>
      <c r="B10249" s="1" t="s">
        <v>55</v>
      </c>
      <c r="C10249">
        <v>47.4116</v>
      </c>
      <c r="D10249">
        <v>28.369900000000001</v>
      </c>
      <c r="E10249" s="1" t="s">
        <v>7</v>
      </c>
      <c r="F10249" t="s">
        <v>16353</v>
      </c>
      <c r="G10249">
        <v>0</v>
      </c>
      <c r="H10249">
        <v>0</v>
      </c>
      <c r="I10249">
        <v>0</v>
      </c>
    </row>
    <row r="10250" spans="1:9" hidden="1" x14ac:dyDescent="0.3">
      <c r="A10250" s="1" t="s">
        <v>257</v>
      </c>
      <c r="B10250" s="1" t="s">
        <v>55</v>
      </c>
      <c r="C10250">
        <v>47.4116</v>
      </c>
      <c r="D10250">
        <v>28.369900000000001</v>
      </c>
      <c r="E10250" s="1" t="s">
        <v>8</v>
      </c>
      <c r="F10250" t="s">
        <v>16253</v>
      </c>
      <c r="G10250">
        <v>0</v>
      </c>
      <c r="H10250">
        <v>0</v>
      </c>
      <c r="I10250">
        <v>0</v>
      </c>
    </row>
    <row r="10251" spans="1:9" hidden="1" x14ac:dyDescent="0.3">
      <c r="A10251" s="1" t="s">
        <v>257</v>
      </c>
      <c r="B10251" s="1" t="s">
        <v>55</v>
      </c>
      <c r="C10251">
        <v>47.4116</v>
      </c>
      <c r="D10251">
        <v>28.369900000000001</v>
      </c>
      <c r="E10251" s="1" t="s">
        <v>9</v>
      </c>
      <c r="F10251" t="s">
        <v>16153</v>
      </c>
      <c r="G10251">
        <v>0</v>
      </c>
      <c r="H10251">
        <v>0</v>
      </c>
      <c r="I10251">
        <v>0</v>
      </c>
    </row>
    <row r="10252" spans="1:9" hidden="1" x14ac:dyDescent="0.3">
      <c r="A10252" s="1" t="s">
        <v>257</v>
      </c>
      <c r="B10252" s="1" t="s">
        <v>55</v>
      </c>
      <c r="C10252">
        <v>47.4116</v>
      </c>
      <c r="D10252">
        <v>28.369900000000001</v>
      </c>
      <c r="E10252" s="1" t="s">
        <v>10</v>
      </c>
      <c r="F10252" t="s">
        <v>16056</v>
      </c>
      <c r="G10252">
        <v>0</v>
      </c>
      <c r="H10252">
        <v>0</v>
      </c>
      <c r="I10252">
        <v>0</v>
      </c>
    </row>
    <row r="10253" spans="1:9" hidden="1" x14ac:dyDescent="0.3">
      <c r="A10253" s="1" t="s">
        <v>257</v>
      </c>
      <c r="B10253" s="1" t="s">
        <v>55</v>
      </c>
      <c r="C10253">
        <v>47.4116</v>
      </c>
      <c r="D10253">
        <v>28.369900000000001</v>
      </c>
      <c r="E10253" s="1" t="s">
        <v>11</v>
      </c>
      <c r="F10253" t="s">
        <v>15959</v>
      </c>
      <c r="G10253">
        <v>0</v>
      </c>
      <c r="H10253">
        <v>0</v>
      </c>
      <c r="I10253">
        <v>0</v>
      </c>
    </row>
    <row r="10254" spans="1:9" hidden="1" x14ac:dyDescent="0.3">
      <c r="A10254" s="1" t="s">
        <v>257</v>
      </c>
      <c r="B10254" s="1" t="s">
        <v>55</v>
      </c>
      <c r="C10254">
        <v>47.4116</v>
      </c>
      <c r="D10254">
        <v>28.369900000000001</v>
      </c>
      <c r="E10254" s="1" t="s">
        <v>12</v>
      </c>
      <c r="F10254" t="s">
        <v>15864</v>
      </c>
      <c r="G10254">
        <v>0</v>
      </c>
      <c r="H10254">
        <v>0</v>
      </c>
      <c r="I10254">
        <v>0</v>
      </c>
    </row>
    <row r="10255" spans="1:9" hidden="1" x14ac:dyDescent="0.3">
      <c r="A10255" s="1" t="s">
        <v>257</v>
      </c>
      <c r="B10255" s="1" t="s">
        <v>55</v>
      </c>
      <c r="C10255">
        <v>47.4116</v>
      </c>
      <c r="D10255">
        <v>28.369900000000001</v>
      </c>
      <c r="E10255" s="1" t="s">
        <v>13</v>
      </c>
      <c r="F10255" t="s">
        <v>15771</v>
      </c>
      <c r="G10255">
        <v>0</v>
      </c>
      <c r="H10255">
        <v>0</v>
      </c>
      <c r="I10255">
        <v>0</v>
      </c>
    </row>
    <row r="10256" spans="1:9" hidden="1" x14ac:dyDescent="0.3">
      <c r="A10256" s="1" t="s">
        <v>257</v>
      </c>
      <c r="B10256" s="1" t="s">
        <v>55</v>
      </c>
      <c r="C10256">
        <v>47.4116</v>
      </c>
      <c r="D10256">
        <v>28.369900000000001</v>
      </c>
      <c r="E10256" s="1" t="s">
        <v>14</v>
      </c>
      <c r="F10256" t="s">
        <v>15681</v>
      </c>
      <c r="G10256">
        <v>0</v>
      </c>
      <c r="H10256">
        <v>0</v>
      </c>
      <c r="I10256">
        <v>0</v>
      </c>
    </row>
    <row r="10257" spans="1:9" hidden="1" x14ac:dyDescent="0.3">
      <c r="A10257" s="1" t="s">
        <v>257</v>
      </c>
      <c r="B10257" s="1" t="s">
        <v>55</v>
      </c>
      <c r="C10257">
        <v>47.4116</v>
      </c>
      <c r="D10257">
        <v>28.369900000000001</v>
      </c>
      <c r="E10257" s="1" t="s">
        <v>15</v>
      </c>
      <c r="F10257" t="s">
        <v>15592</v>
      </c>
      <c r="G10257">
        <v>0</v>
      </c>
      <c r="H10257">
        <v>0</v>
      </c>
      <c r="I10257">
        <v>0</v>
      </c>
    </row>
    <row r="10258" spans="1:9" hidden="1" x14ac:dyDescent="0.3">
      <c r="A10258" s="1" t="s">
        <v>257</v>
      </c>
      <c r="B10258" s="1" t="s">
        <v>55</v>
      </c>
      <c r="C10258">
        <v>47.4116</v>
      </c>
      <c r="D10258">
        <v>28.369900000000001</v>
      </c>
      <c r="E10258" s="1" t="s">
        <v>16</v>
      </c>
      <c r="F10258" t="s">
        <v>15503</v>
      </c>
      <c r="G10258">
        <v>0</v>
      </c>
      <c r="H10258">
        <v>0</v>
      </c>
      <c r="I10258">
        <v>0</v>
      </c>
    </row>
    <row r="10259" spans="1:9" hidden="1" x14ac:dyDescent="0.3">
      <c r="A10259" s="1" t="s">
        <v>257</v>
      </c>
      <c r="B10259" s="1" t="s">
        <v>55</v>
      </c>
      <c r="C10259">
        <v>47.4116</v>
      </c>
      <c r="D10259">
        <v>28.369900000000001</v>
      </c>
      <c r="E10259" s="1" t="s">
        <v>17</v>
      </c>
      <c r="F10259" t="s">
        <v>15414</v>
      </c>
      <c r="G10259">
        <v>0</v>
      </c>
      <c r="H10259">
        <v>0</v>
      </c>
      <c r="I10259">
        <v>0</v>
      </c>
    </row>
    <row r="10260" spans="1:9" hidden="1" x14ac:dyDescent="0.3">
      <c r="A10260" s="1" t="s">
        <v>257</v>
      </c>
      <c r="B10260" s="1" t="s">
        <v>55</v>
      </c>
      <c r="C10260">
        <v>47.4116</v>
      </c>
      <c r="D10260">
        <v>28.369900000000001</v>
      </c>
      <c r="E10260" s="1" t="s">
        <v>18</v>
      </c>
      <c r="F10260" t="s">
        <v>15326</v>
      </c>
      <c r="G10260">
        <v>0</v>
      </c>
      <c r="H10260">
        <v>0</v>
      </c>
      <c r="I10260">
        <v>0</v>
      </c>
    </row>
    <row r="10261" spans="1:9" hidden="1" x14ac:dyDescent="0.3">
      <c r="A10261" s="1" t="s">
        <v>257</v>
      </c>
      <c r="B10261" s="1" t="s">
        <v>55</v>
      </c>
      <c r="C10261">
        <v>47.4116</v>
      </c>
      <c r="D10261">
        <v>28.369900000000001</v>
      </c>
      <c r="E10261" s="1" t="s">
        <v>19</v>
      </c>
      <c r="F10261" t="s">
        <v>15238</v>
      </c>
      <c r="G10261">
        <v>0</v>
      </c>
      <c r="H10261">
        <v>0</v>
      </c>
      <c r="I10261">
        <v>0</v>
      </c>
    </row>
    <row r="10262" spans="1:9" hidden="1" x14ac:dyDescent="0.3">
      <c r="A10262" s="1" t="s">
        <v>257</v>
      </c>
      <c r="B10262" s="1" t="s">
        <v>55</v>
      </c>
      <c r="C10262">
        <v>47.4116</v>
      </c>
      <c r="D10262">
        <v>28.369900000000001</v>
      </c>
      <c r="E10262" s="1" t="s">
        <v>20</v>
      </c>
      <c r="F10262" t="s">
        <v>15150</v>
      </c>
      <c r="G10262">
        <v>0</v>
      </c>
      <c r="H10262">
        <v>0</v>
      </c>
      <c r="I10262">
        <v>0</v>
      </c>
    </row>
    <row r="10263" spans="1:9" hidden="1" x14ac:dyDescent="0.3">
      <c r="A10263" s="1" t="s">
        <v>257</v>
      </c>
      <c r="B10263" s="1" t="s">
        <v>55</v>
      </c>
      <c r="C10263">
        <v>47.4116</v>
      </c>
      <c r="D10263">
        <v>28.369900000000001</v>
      </c>
      <c r="E10263" s="1" t="s">
        <v>21</v>
      </c>
      <c r="F10263" t="s">
        <v>15062</v>
      </c>
      <c r="G10263">
        <v>0</v>
      </c>
      <c r="H10263">
        <v>0</v>
      </c>
      <c r="I10263">
        <v>0</v>
      </c>
    </row>
    <row r="10264" spans="1:9" hidden="1" x14ac:dyDescent="0.3">
      <c r="A10264" s="1" t="s">
        <v>257</v>
      </c>
      <c r="B10264" s="1" t="s">
        <v>55</v>
      </c>
      <c r="C10264">
        <v>47.4116</v>
      </c>
      <c r="D10264">
        <v>28.369900000000001</v>
      </c>
      <c r="E10264" s="1" t="s">
        <v>22</v>
      </c>
      <c r="F10264" t="s">
        <v>14974</v>
      </c>
      <c r="G10264">
        <v>0</v>
      </c>
      <c r="H10264">
        <v>0</v>
      </c>
      <c r="I10264">
        <v>0</v>
      </c>
    </row>
    <row r="10265" spans="1:9" hidden="1" x14ac:dyDescent="0.3">
      <c r="A10265" s="1" t="s">
        <v>257</v>
      </c>
      <c r="B10265" s="1" t="s">
        <v>55</v>
      </c>
      <c r="C10265">
        <v>47.4116</v>
      </c>
      <c r="D10265">
        <v>28.369900000000001</v>
      </c>
      <c r="E10265" s="1" t="s">
        <v>23</v>
      </c>
      <c r="F10265" t="s">
        <v>14886</v>
      </c>
      <c r="G10265">
        <v>0</v>
      </c>
      <c r="H10265">
        <v>0</v>
      </c>
      <c r="I10265">
        <v>0</v>
      </c>
    </row>
    <row r="10266" spans="1:9" hidden="1" x14ac:dyDescent="0.3">
      <c r="A10266" s="1" t="s">
        <v>257</v>
      </c>
      <c r="B10266" s="1" t="s">
        <v>55</v>
      </c>
      <c r="C10266">
        <v>47.4116</v>
      </c>
      <c r="D10266">
        <v>28.369900000000001</v>
      </c>
      <c r="E10266" s="1" t="s">
        <v>24</v>
      </c>
      <c r="F10266" t="s">
        <v>14798</v>
      </c>
      <c r="G10266">
        <v>0</v>
      </c>
      <c r="H10266">
        <v>0</v>
      </c>
      <c r="I10266">
        <v>0</v>
      </c>
    </row>
    <row r="10267" spans="1:9" hidden="1" x14ac:dyDescent="0.3">
      <c r="A10267" s="1" t="s">
        <v>257</v>
      </c>
      <c r="B10267" s="1" t="s">
        <v>55</v>
      </c>
      <c r="C10267">
        <v>47.4116</v>
      </c>
      <c r="D10267">
        <v>28.369900000000001</v>
      </c>
      <c r="E10267" s="1" t="s">
        <v>25</v>
      </c>
      <c r="F10267" t="s">
        <v>14710</v>
      </c>
      <c r="G10267">
        <v>0</v>
      </c>
      <c r="H10267">
        <v>0</v>
      </c>
      <c r="I10267">
        <v>0</v>
      </c>
    </row>
    <row r="10268" spans="1:9" hidden="1" x14ac:dyDescent="0.3">
      <c r="A10268" s="1" t="s">
        <v>257</v>
      </c>
      <c r="B10268" s="1" t="s">
        <v>55</v>
      </c>
      <c r="C10268">
        <v>47.4116</v>
      </c>
      <c r="D10268">
        <v>28.369900000000001</v>
      </c>
      <c r="E10268" s="1" t="s">
        <v>26</v>
      </c>
      <c r="F10268" t="s">
        <v>14622</v>
      </c>
      <c r="G10268">
        <v>0</v>
      </c>
      <c r="H10268">
        <v>0</v>
      </c>
      <c r="I10268">
        <v>0</v>
      </c>
    </row>
    <row r="10269" spans="1:9" hidden="1" x14ac:dyDescent="0.3">
      <c r="A10269" s="1" t="s">
        <v>257</v>
      </c>
      <c r="B10269" s="1" t="s">
        <v>55</v>
      </c>
      <c r="C10269">
        <v>47.4116</v>
      </c>
      <c r="D10269">
        <v>28.369900000000001</v>
      </c>
      <c r="E10269" s="1" t="s">
        <v>27</v>
      </c>
      <c r="F10269" t="s">
        <v>14534</v>
      </c>
      <c r="G10269">
        <v>0</v>
      </c>
      <c r="H10269">
        <v>0</v>
      </c>
      <c r="I10269">
        <v>0</v>
      </c>
    </row>
    <row r="10270" spans="1:9" hidden="1" x14ac:dyDescent="0.3">
      <c r="A10270" s="1" t="s">
        <v>257</v>
      </c>
      <c r="B10270" s="1" t="s">
        <v>55</v>
      </c>
      <c r="C10270">
        <v>47.4116</v>
      </c>
      <c r="D10270">
        <v>28.369900000000001</v>
      </c>
      <c r="E10270" s="1" t="s">
        <v>28</v>
      </c>
      <c r="F10270" t="s">
        <v>14447</v>
      </c>
      <c r="G10270">
        <v>0</v>
      </c>
      <c r="H10270">
        <v>0</v>
      </c>
      <c r="I10270">
        <v>0</v>
      </c>
    </row>
    <row r="10271" spans="1:9" hidden="1" x14ac:dyDescent="0.3">
      <c r="A10271" s="1" t="s">
        <v>257</v>
      </c>
      <c r="B10271" s="1" t="s">
        <v>55</v>
      </c>
      <c r="C10271">
        <v>47.4116</v>
      </c>
      <c r="D10271">
        <v>28.369900000000001</v>
      </c>
      <c r="E10271" s="1" t="s">
        <v>29</v>
      </c>
      <c r="F10271" t="s">
        <v>14360</v>
      </c>
      <c r="G10271">
        <v>0</v>
      </c>
      <c r="H10271">
        <v>0</v>
      </c>
      <c r="I10271">
        <v>0</v>
      </c>
    </row>
    <row r="10272" spans="1:9" hidden="1" x14ac:dyDescent="0.3">
      <c r="A10272" s="1" t="s">
        <v>257</v>
      </c>
      <c r="B10272" s="1" t="s">
        <v>55</v>
      </c>
      <c r="C10272">
        <v>47.4116</v>
      </c>
      <c r="D10272">
        <v>28.369900000000001</v>
      </c>
      <c r="E10272" s="1" t="s">
        <v>30</v>
      </c>
      <c r="F10272" t="s">
        <v>14273</v>
      </c>
      <c r="G10272">
        <v>0</v>
      </c>
      <c r="H10272">
        <v>0</v>
      </c>
      <c r="I10272">
        <v>0</v>
      </c>
    </row>
    <row r="10273" spans="1:9" hidden="1" x14ac:dyDescent="0.3">
      <c r="A10273" s="1" t="s">
        <v>257</v>
      </c>
      <c r="B10273" s="1" t="s">
        <v>55</v>
      </c>
      <c r="C10273">
        <v>47.4116</v>
      </c>
      <c r="D10273">
        <v>28.369900000000001</v>
      </c>
      <c r="E10273" s="1" t="s">
        <v>31</v>
      </c>
      <c r="F10273" t="s">
        <v>14186</v>
      </c>
      <c r="G10273">
        <v>0</v>
      </c>
      <c r="H10273">
        <v>0</v>
      </c>
      <c r="I10273">
        <v>0</v>
      </c>
    </row>
    <row r="10274" spans="1:9" hidden="1" x14ac:dyDescent="0.3">
      <c r="A10274" s="1" t="s">
        <v>257</v>
      </c>
      <c r="B10274" s="1" t="s">
        <v>55</v>
      </c>
      <c r="C10274">
        <v>47.4116</v>
      </c>
      <c r="D10274">
        <v>28.369900000000001</v>
      </c>
      <c r="E10274" s="1" t="s">
        <v>32</v>
      </c>
      <c r="F10274" t="s">
        <v>14099</v>
      </c>
      <c r="G10274">
        <v>0</v>
      </c>
      <c r="H10274">
        <v>0</v>
      </c>
      <c r="I10274">
        <v>0</v>
      </c>
    </row>
    <row r="10275" spans="1:9" hidden="1" x14ac:dyDescent="0.3">
      <c r="A10275" s="1" t="s">
        <v>257</v>
      </c>
      <c r="B10275" s="1" t="s">
        <v>55</v>
      </c>
      <c r="C10275">
        <v>47.4116</v>
      </c>
      <c r="D10275">
        <v>28.369900000000001</v>
      </c>
      <c r="E10275" s="1" t="s">
        <v>33</v>
      </c>
      <c r="F10275" t="s">
        <v>14013</v>
      </c>
      <c r="G10275">
        <v>0</v>
      </c>
      <c r="H10275">
        <v>0</v>
      </c>
      <c r="I10275">
        <v>0</v>
      </c>
    </row>
    <row r="10276" spans="1:9" hidden="1" x14ac:dyDescent="0.3">
      <c r="A10276" s="1" t="s">
        <v>257</v>
      </c>
      <c r="B10276" s="1" t="s">
        <v>55</v>
      </c>
      <c r="C10276">
        <v>47.4116</v>
      </c>
      <c r="D10276">
        <v>28.369900000000001</v>
      </c>
      <c r="E10276" s="1" t="s">
        <v>34</v>
      </c>
      <c r="F10276" t="s">
        <v>13927</v>
      </c>
      <c r="G10276">
        <v>0</v>
      </c>
      <c r="H10276">
        <v>0</v>
      </c>
      <c r="I10276">
        <v>0</v>
      </c>
    </row>
    <row r="10277" spans="1:9" hidden="1" x14ac:dyDescent="0.3">
      <c r="A10277" s="1" t="s">
        <v>257</v>
      </c>
      <c r="B10277" s="1" t="s">
        <v>55</v>
      </c>
      <c r="C10277">
        <v>47.4116</v>
      </c>
      <c r="D10277">
        <v>28.369900000000001</v>
      </c>
      <c r="E10277" s="1" t="s">
        <v>35</v>
      </c>
      <c r="F10277" t="s">
        <v>13843</v>
      </c>
      <c r="G10277">
        <v>0</v>
      </c>
      <c r="H10277">
        <v>0</v>
      </c>
      <c r="I10277">
        <v>0</v>
      </c>
    </row>
    <row r="10278" spans="1:9" hidden="1" x14ac:dyDescent="0.3">
      <c r="A10278" s="1" t="s">
        <v>257</v>
      </c>
      <c r="B10278" s="1" t="s">
        <v>55</v>
      </c>
      <c r="C10278">
        <v>47.4116</v>
      </c>
      <c r="D10278">
        <v>28.369900000000001</v>
      </c>
      <c r="E10278" s="1" t="s">
        <v>36</v>
      </c>
      <c r="F10278" t="s">
        <v>13759</v>
      </c>
      <c r="G10278">
        <v>0</v>
      </c>
      <c r="H10278">
        <v>0</v>
      </c>
      <c r="I10278">
        <v>0</v>
      </c>
    </row>
    <row r="10279" spans="1:9" hidden="1" x14ac:dyDescent="0.3">
      <c r="A10279" s="1" t="s">
        <v>257</v>
      </c>
      <c r="B10279" s="1" t="s">
        <v>55</v>
      </c>
      <c r="C10279">
        <v>47.4116</v>
      </c>
      <c r="D10279">
        <v>28.369900000000001</v>
      </c>
      <c r="E10279" s="1" t="s">
        <v>37</v>
      </c>
      <c r="F10279" t="s">
        <v>13675</v>
      </c>
      <c r="G10279">
        <v>0</v>
      </c>
      <c r="H10279">
        <v>0</v>
      </c>
      <c r="I10279">
        <v>0</v>
      </c>
    </row>
    <row r="10280" spans="1:9" hidden="1" x14ac:dyDescent="0.3">
      <c r="A10280" s="1" t="s">
        <v>257</v>
      </c>
      <c r="B10280" s="1" t="s">
        <v>55</v>
      </c>
      <c r="C10280">
        <v>47.4116</v>
      </c>
      <c r="D10280">
        <v>28.369900000000001</v>
      </c>
      <c r="E10280" s="1" t="s">
        <v>38</v>
      </c>
      <c r="F10280" t="s">
        <v>13596</v>
      </c>
      <c r="G10280">
        <v>0</v>
      </c>
      <c r="H10280">
        <v>0</v>
      </c>
      <c r="I10280">
        <v>0</v>
      </c>
    </row>
    <row r="10281" spans="1:9" hidden="1" x14ac:dyDescent="0.3">
      <c r="A10281" s="1" t="s">
        <v>257</v>
      </c>
      <c r="B10281" s="1" t="s">
        <v>55</v>
      </c>
      <c r="C10281">
        <v>47.4116</v>
      </c>
      <c r="D10281">
        <v>28.369900000000001</v>
      </c>
      <c r="E10281" s="1" t="s">
        <v>39</v>
      </c>
      <c r="F10281" t="s">
        <v>13521</v>
      </c>
      <c r="G10281">
        <v>0</v>
      </c>
      <c r="H10281">
        <v>0</v>
      </c>
      <c r="I10281">
        <v>0</v>
      </c>
    </row>
    <row r="10282" spans="1:9" hidden="1" x14ac:dyDescent="0.3">
      <c r="A10282" s="1" t="s">
        <v>257</v>
      </c>
      <c r="B10282" s="1" t="s">
        <v>55</v>
      </c>
      <c r="C10282">
        <v>47.4116</v>
      </c>
      <c r="D10282">
        <v>28.369900000000001</v>
      </c>
      <c r="E10282" s="1" t="s">
        <v>40</v>
      </c>
      <c r="F10282" t="s">
        <v>13453</v>
      </c>
      <c r="G10282">
        <v>0</v>
      </c>
      <c r="H10282">
        <v>0</v>
      </c>
      <c r="I10282">
        <v>0</v>
      </c>
    </row>
    <row r="10283" spans="1:9" hidden="1" x14ac:dyDescent="0.3">
      <c r="A10283" s="1" t="s">
        <v>257</v>
      </c>
      <c r="B10283" s="1" t="s">
        <v>55</v>
      </c>
      <c r="C10283">
        <v>47.4116</v>
      </c>
      <c r="D10283">
        <v>28.369900000000001</v>
      </c>
      <c r="E10283" s="1" t="s">
        <v>41</v>
      </c>
      <c r="F10283" t="s">
        <v>13279</v>
      </c>
      <c r="G10283">
        <v>0</v>
      </c>
      <c r="H10283">
        <v>0</v>
      </c>
      <c r="I10283">
        <v>0</v>
      </c>
    </row>
    <row r="10284" spans="1:9" hidden="1" x14ac:dyDescent="0.3">
      <c r="A10284" s="1" t="s">
        <v>257</v>
      </c>
      <c r="B10284" s="1" t="s">
        <v>55</v>
      </c>
      <c r="C10284">
        <v>47.4116</v>
      </c>
      <c r="D10284">
        <v>28.369900000000001</v>
      </c>
      <c r="E10284" s="1" t="s">
        <v>42</v>
      </c>
      <c r="F10284" t="s">
        <v>13280</v>
      </c>
      <c r="G10284">
        <v>0</v>
      </c>
      <c r="H10284">
        <v>0</v>
      </c>
      <c r="I10284">
        <v>0</v>
      </c>
    </row>
    <row r="10285" spans="1:9" hidden="1" x14ac:dyDescent="0.3">
      <c r="A10285" s="1" t="s">
        <v>257</v>
      </c>
      <c r="B10285" s="1" t="s">
        <v>55</v>
      </c>
      <c r="C10285">
        <v>47.4116</v>
      </c>
      <c r="D10285">
        <v>28.369900000000001</v>
      </c>
      <c r="E10285" s="1" t="s">
        <v>43</v>
      </c>
      <c r="F10285" t="s">
        <v>13281</v>
      </c>
      <c r="G10285">
        <v>0</v>
      </c>
      <c r="H10285">
        <v>0</v>
      </c>
      <c r="I10285">
        <v>0</v>
      </c>
    </row>
    <row r="10286" spans="1:9" hidden="1" x14ac:dyDescent="0.3">
      <c r="A10286" s="1" t="s">
        <v>257</v>
      </c>
      <c r="B10286" s="1" t="s">
        <v>55</v>
      </c>
      <c r="C10286">
        <v>47.4116</v>
      </c>
      <c r="D10286">
        <v>28.369900000000001</v>
      </c>
      <c r="E10286" s="1" t="s">
        <v>44</v>
      </c>
      <c r="F10286" t="s">
        <v>13282</v>
      </c>
      <c r="G10286">
        <v>0</v>
      </c>
      <c r="H10286">
        <v>0</v>
      </c>
      <c r="I10286">
        <v>0</v>
      </c>
    </row>
    <row r="10287" spans="1:9" hidden="1" x14ac:dyDescent="0.3">
      <c r="A10287" s="1" t="s">
        <v>257</v>
      </c>
      <c r="B10287" s="1" t="s">
        <v>55</v>
      </c>
      <c r="C10287">
        <v>47.4116</v>
      </c>
      <c r="D10287">
        <v>28.369900000000001</v>
      </c>
      <c r="E10287" s="1" t="s">
        <v>45</v>
      </c>
      <c r="F10287" t="s">
        <v>13283</v>
      </c>
      <c r="G10287">
        <v>0</v>
      </c>
      <c r="H10287">
        <v>0</v>
      </c>
      <c r="I10287">
        <v>0</v>
      </c>
    </row>
    <row r="10288" spans="1:9" hidden="1" x14ac:dyDescent="0.3">
      <c r="A10288" s="1" t="s">
        <v>257</v>
      </c>
      <c r="B10288" s="1" t="s">
        <v>55</v>
      </c>
      <c r="C10288">
        <v>47.4116</v>
      </c>
      <c r="D10288">
        <v>28.369900000000001</v>
      </c>
      <c r="E10288" s="1" t="s">
        <v>46</v>
      </c>
      <c r="F10288" t="s">
        <v>13284</v>
      </c>
      <c r="G10288">
        <v>0</v>
      </c>
      <c r="H10288">
        <v>0</v>
      </c>
      <c r="I10288">
        <v>0</v>
      </c>
    </row>
    <row r="10289" spans="1:9" hidden="1" x14ac:dyDescent="0.3">
      <c r="A10289" s="1" t="s">
        <v>257</v>
      </c>
      <c r="B10289" s="1" t="s">
        <v>55</v>
      </c>
      <c r="C10289">
        <v>47.4116</v>
      </c>
      <c r="D10289">
        <v>28.369900000000001</v>
      </c>
      <c r="E10289" s="1" t="s">
        <v>47</v>
      </c>
      <c r="F10289" t="s">
        <v>13285</v>
      </c>
      <c r="G10289">
        <v>0</v>
      </c>
      <c r="H10289">
        <v>0</v>
      </c>
      <c r="I10289">
        <v>0</v>
      </c>
    </row>
    <row r="10290" spans="1:9" hidden="1" x14ac:dyDescent="0.3">
      <c r="A10290" s="1" t="s">
        <v>257</v>
      </c>
      <c r="B10290" s="1" t="s">
        <v>55</v>
      </c>
      <c r="C10290">
        <v>47.4116</v>
      </c>
      <c r="D10290">
        <v>28.369900000000001</v>
      </c>
      <c r="E10290" s="1" t="s">
        <v>48</v>
      </c>
      <c r="F10290" t="s">
        <v>13286</v>
      </c>
      <c r="G10290">
        <v>0</v>
      </c>
      <c r="H10290">
        <v>0</v>
      </c>
      <c r="I10290">
        <v>0</v>
      </c>
    </row>
    <row r="10291" spans="1:9" hidden="1" x14ac:dyDescent="0.3">
      <c r="A10291" s="1" t="s">
        <v>257</v>
      </c>
      <c r="B10291" s="1" t="s">
        <v>55</v>
      </c>
      <c r="C10291">
        <v>47.4116</v>
      </c>
      <c r="D10291">
        <v>28.369900000000001</v>
      </c>
      <c r="E10291" s="1" t="s">
        <v>49</v>
      </c>
      <c r="F10291" t="s">
        <v>13287</v>
      </c>
      <c r="G10291">
        <v>0</v>
      </c>
      <c r="H10291">
        <v>0</v>
      </c>
      <c r="I10291">
        <v>0</v>
      </c>
    </row>
    <row r="10292" spans="1:9" hidden="1" x14ac:dyDescent="0.3">
      <c r="A10292" s="1" t="s">
        <v>257</v>
      </c>
      <c r="B10292" s="1" t="s">
        <v>55</v>
      </c>
      <c r="C10292">
        <v>47.4116</v>
      </c>
      <c r="D10292">
        <v>28.369900000000001</v>
      </c>
      <c r="E10292" s="1" t="s">
        <v>50</v>
      </c>
      <c r="F10292" t="s">
        <v>21521</v>
      </c>
      <c r="G10292">
        <v>0</v>
      </c>
      <c r="H10292">
        <v>1</v>
      </c>
      <c r="I10292">
        <v>0</v>
      </c>
    </row>
    <row r="10293" spans="1:9" hidden="1" x14ac:dyDescent="0.3">
      <c r="A10293" s="1" t="s">
        <v>257</v>
      </c>
      <c r="B10293" s="1" t="s">
        <v>55</v>
      </c>
      <c r="C10293">
        <v>47.4116</v>
      </c>
      <c r="D10293">
        <v>28.369900000000001</v>
      </c>
      <c r="E10293" s="1" t="s">
        <v>51</v>
      </c>
      <c r="F10293" t="s">
        <v>21522</v>
      </c>
      <c r="G10293">
        <v>0</v>
      </c>
      <c r="H10293">
        <v>1</v>
      </c>
      <c r="I10293">
        <v>0</v>
      </c>
    </row>
    <row r="10294" spans="1:9" hidden="1" x14ac:dyDescent="0.3">
      <c r="A10294" s="1" t="s">
        <v>257</v>
      </c>
      <c r="B10294" s="1" t="s">
        <v>55</v>
      </c>
      <c r="C10294">
        <v>47.4116</v>
      </c>
      <c r="D10294">
        <v>28.369900000000001</v>
      </c>
      <c r="E10294" s="1" t="s">
        <v>52</v>
      </c>
      <c r="F10294" t="s">
        <v>20855</v>
      </c>
      <c r="G10294">
        <v>0</v>
      </c>
      <c r="H10294">
        <v>3</v>
      </c>
      <c r="I10294">
        <v>0</v>
      </c>
    </row>
    <row r="10295" spans="1:9" hidden="1" x14ac:dyDescent="0.3">
      <c r="A10295" s="1" t="s">
        <v>257</v>
      </c>
      <c r="B10295" s="1" t="s">
        <v>55</v>
      </c>
      <c r="C10295">
        <v>47.4116</v>
      </c>
      <c r="D10295">
        <v>28.369900000000001</v>
      </c>
      <c r="E10295" s="1" t="s">
        <v>53</v>
      </c>
      <c r="F10295" t="s">
        <v>20856</v>
      </c>
      <c r="G10295">
        <v>0</v>
      </c>
      <c r="H10295">
        <v>3</v>
      </c>
      <c r="I10295">
        <v>0</v>
      </c>
    </row>
    <row r="10296" spans="1:9" hidden="1" x14ac:dyDescent="0.3">
      <c r="A10296" s="1" t="s">
        <v>257</v>
      </c>
      <c r="B10296" s="1" t="s">
        <v>55</v>
      </c>
      <c r="C10296">
        <v>47.4116</v>
      </c>
      <c r="D10296">
        <v>28.369900000000001</v>
      </c>
      <c r="E10296" s="1" t="s">
        <v>54</v>
      </c>
      <c r="F10296" t="s">
        <v>20857</v>
      </c>
      <c r="G10296">
        <v>0</v>
      </c>
      <c r="H10296">
        <v>3</v>
      </c>
      <c r="I10296">
        <v>0</v>
      </c>
    </row>
    <row r="10297" spans="1:9" hidden="1" x14ac:dyDescent="0.3">
      <c r="A10297" s="1" t="s">
        <v>257</v>
      </c>
      <c r="B10297" s="1" t="s">
        <v>55</v>
      </c>
      <c r="C10297">
        <v>47.4116</v>
      </c>
      <c r="D10297">
        <v>28.369900000000001</v>
      </c>
      <c r="E10297" s="1" t="s">
        <v>21548</v>
      </c>
      <c r="F10297" t="s">
        <v>21746</v>
      </c>
      <c r="G10297">
        <v>0</v>
      </c>
      <c r="H10297">
        <v>6</v>
      </c>
      <c r="I10297">
        <v>0</v>
      </c>
    </row>
    <row r="10298" spans="1:9" hidden="1" x14ac:dyDescent="0.3">
      <c r="A10298" s="1" t="s">
        <v>258</v>
      </c>
      <c r="B10298" s="1" t="s">
        <v>55</v>
      </c>
      <c r="C10298">
        <v>-16.290199999999999</v>
      </c>
      <c r="D10298">
        <v>-63.588700000000003</v>
      </c>
      <c r="E10298" s="1" t="s">
        <v>4</v>
      </c>
      <c r="F10298" t="s">
        <v>16662</v>
      </c>
      <c r="G10298">
        <v>0</v>
      </c>
      <c r="H10298">
        <v>0</v>
      </c>
      <c r="I10298">
        <v>0</v>
      </c>
    </row>
    <row r="10299" spans="1:9" hidden="1" x14ac:dyDescent="0.3">
      <c r="A10299" s="1" t="s">
        <v>258</v>
      </c>
      <c r="B10299" s="1" t="s">
        <v>55</v>
      </c>
      <c r="C10299">
        <v>-16.290199999999999</v>
      </c>
      <c r="D10299">
        <v>-63.588700000000003</v>
      </c>
      <c r="E10299" s="1" t="s">
        <v>5</v>
      </c>
      <c r="F10299" t="s">
        <v>16558</v>
      </c>
      <c r="G10299">
        <v>0</v>
      </c>
      <c r="H10299">
        <v>0</v>
      </c>
      <c r="I10299">
        <v>0</v>
      </c>
    </row>
    <row r="10300" spans="1:9" hidden="1" x14ac:dyDescent="0.3">
      <c r="A10300" s="1" t="s">
        <v>258</v>
      </c>
      <c r="B10300" s="1" t="s">
        <v>55</v>
      </c>
      <c r="C10300">
        <v>-16.290199999999999</v>
      </c>
      <c r="D10300">
        <v>-63.588700000000003</v>
      </c>
      <c r="E10300" s="1" t="s">
        <v>6</v>
      </c>
      <c r="F10300" t="s">
        <v>16456</v>
      </c>
      <c r="G10300">
        <v>0</v>
      </c>
      <c r="H10300">
        <v>0</v>
      </c>
      <c r="I10300">
        <v>0</v>
      </c>
    </row>
    <row r="10301" spans="1:9" hidden="1" x14ac:dyDescent="0.3">
      <c r="A10301" s="1" t="s">
        <v>258</v>
      </c>
      <c r="B10301" s="1" t="s">
        <v>55</v>
      </c>
      <c r="C10301">
        <v>-16.290199999999999</v>
      </c>
      <c r="D10301">
        <v>-63.588700000000003</v>
      </c>
      <c r="E10301" s="1" t="s">
        <v>7</v>
      </c>
      <c r="F10301" t="s">
        <v>16354</v>
      </c>
      <c r="G10301">
        <v>0</v>
      </c>
      <c r="H10301">
        <v>0</v>
      </c>
      <c r="I10301">
        <v>0</v>
      </c>
    </row>
    <row r="10302" spans="1:9" hidden="1" x14ac:dyDescent="0.3">
      <c r="A10302" s="1" t="s">
        <v>258</v>
      </c>
      <c r="B10302" s="1" t="s">
        <v>55</v>
      </c>
      <c r="C10302">
        <v>-16.290199999999999</v>
      </c>
      <c r="D10302">
        <v>-63.588700000000003</v>
      </c>
      <c r="E10302" s="1" t="s">
        <v>8</v>
      </c>
      <c r="F10302" t="s">
        <v>16254</v>
      </c>
      <c r="G10302">
        <v>0</v>
      </c>
      <c r="H10302">
        <v>0</v>
      </c>
      <c r="I10302">
        <v>0</v>
      </c>
    </row>
    <row r="10303" spans="1:9" hidden="1" x14ac:dyDescent="0.3">
      <c r="A10303" s="1" t="s">
        <v>258</v>
      </c>
      <c r="B10303" s="1" t="s">
        <v>55</v>
      </c>
      <c r="C10303">
        <v>-16.290199999999999</v>
      </c>
      <c r="D10303">
        <v>-63.588700000000003</v>
      </c>
      <c r="E10303" s="1" t="s">
        <v>9</v>
      </c>
      <c r="F10303" t="s">
        <v>16154</v>
      </c>
      <c r="G10303">
        <v>0</v>
      </c>
      <c r="H10303">
        <v>0</v>
      </c>
      <c r="I10303">
        <v>0</v>
      </c>
    </row>
    <row r="10304" spans="1:9" hidden="1" x14ac:dyDescent="0.3">
      <c r="A10304" s="1" t="s">
        <v>258</v>
      </c>
      <c r="B10304" s="1" t="s">
        <v>55</v>
      </c>
      <c r="C10304">
        <v>-16.290199999999999</v>
      </c>
      <c r="D10304">
        <v>-63.588700000000003</v>
      </c>
      <c r="E10304" s="1" t="s">
        <v>10</v>
      </c>
      <c r="F10304" t="s">
        <v>16057</v>
      </c>
      <c r="G10304">
        <v>0</v>
      </c>
      <c r="H10304">
        <v>0</v>
      </c>
      <c r="I10304">
        <v>0</v>
      </c>
    </row>
    <row r="10305" spans="1:9" hidden="1" x14ac:dyDescent="0.3">
      <c r="A10305" s="1" t="s">
        <v>258</v>
      </c>
      <c r="B10305" s="1" t="s">
        <v>55</v>
      </c>
      <c r="C10305">
        <v>-16.290199999999999</v>
      </c>
      <c r="D10305">
        <v>-63.588700000000003</v>
      </c>
      <c r="E10305" s="1" t="s">
        <v>11</v>
      </c>
      <c r="F10305" t="s">
        <v>15960</v>
      </c>
      <c r="G10305">
        <v>0</v>
      </c>
      <c r="H10305">
        <v>0</v>
      </c>
      <c r="I10305">
        <v>0</v>
      </c>
    </row>
    <row r="10306" spans="1:9" hidden="1" x14ac:dyDescent="0.3">
      <c r="A10306" s="1" t="s">
        <v>258</v>
      </c>
      <c r="B10306" s="1" t="s">
        <v>55</v>
      </c>
      <c r="C10306">
        <v>-16.290199999999999</v>
      </c>
      <c r="D10306">
        <v>-63.588700000000003</v>
      </c>
      <c r="E10306" s="1" t="s">
        <v>12</v>
      </c>
      <c r="F10306" t="s">
        <v>15865</v>
      </c>
      <c r="G10306">
        <v>0</v>
      </c>
      <c r="H10306">
        <v>0</v>
      </c>
      <c r="I10306">
        <v>0</v>
      </c>
    </row>
    <row r="10307" spans="1:9" hidden="1" x14ac:dyDescent="0.3">
      <c r="A10307" s="1" t="s">
        <v>258</v>
      </c>
      <c r="B10307" s="1" t="s">
        <v>55</v>
      </c>
      <c r="C10307">
        <v>-16.290199999999999</v>
      </c>
      <c r="D10307">
        <v>-63.588700000000003</v>
      </c>
      <c r="E10307" s="1" t="s">
        <v>13</v>
      </c>
      <c r="F10307" t="s">
        <v>15772</v>
      </c>
      <c r="G10307">
        <v>0</v>
      </c>
      <c r="H10307">
        <v>0</v>
      </c>
      <c r="I10307">
        <v>0</v>
      </c>
    </row>
    <row r="10308" spans="1:9" hidden="1" x14ac:dyDescent="0.3">
      <c r="A10308" s="1" t="s">
        <v>258</v>
      </c>
      <c r="B10308" s="1" t="s">
        <v>55</v>
      </c>
      <c r="C10308">
        <v>-16.290199999999999</v>
      </c>
      <c r="D10308">
        <v>-63.588700000000003</v>
      </c>
      <c r="E10308" s="1" t="s">
        <v>14</v>
      </c>
      <c r="F10308" t="s">
        <v>15682</v>
      </c>
      <c r="G10308">
        <v>0</v>
      </c>
      <c r="H10308">
        <v>0</v>
      </c>
      <c r="I10308">
        <v>0</v>
      </c>
    </row>
    <row r="10309" spans="1:9" hidden="1" x14ac:dyDescent="0.3">
      <c r="A10309" s="1" t="s">
        <v>258</v>
      </c>
      <c r="B10309" s="1" t="s">
        <v>55</v>
      </c>
      <c r="C10309">
        <v>-16.290199999999999</v>
      </c>
      <c r="D10309">
        <v>-63.588700000000003</v>
      </c>
      <c r="E10309" s="1" t="s">
        <v>15</v>
      </c>
      <c r="F10309" t="s">
        <v>15593</v>
      </c>
      <c r="G10309">
        <v>0</v>
      </c>
      <c r="H10309">
        <v>0</v>
      </c>
      <c r="I10309">
        <v>0</v>
      </c>
    </row>
    <row r="10310" spans="1:9" hidden="1" x14ac:dyDescent="0.3">
      <c r="A10310" s="1" t="s">
        <v>258</v>
      </c>
      <c r="B10310" s="1" t="s">
        <v>55</v>
      </c>
      <c r="C10310">
        <v>-16.290199999999999</v>
      </c>
      <c r="D10310">
        <v>-63.588700000000003</v>
      </c>
      <c r="E10310" s="1" t="s">
        <v>16</v>
      </c>
      <c r="F10310" t="s">
        <v>15504</v>
      </c>
      <c r="G10310">
        <v>0</v>
      </c>
      <c r="H10310">
        <v>0</v>
      </c>
      <c r="I10310">
        <v>0</v>
      </c>
    </row>
    <row r="10311" spans="1:9" hidden="1" x14ac:dyDescent="0.3">
      <c r="A10311" s="1" t="s">
        <v>258</v>
      </c>
      <c r="B10311" s="1" t="s">
        <v>55</v>
      </c>
      <c r="C10311">
        <v>-16.290199999999999</v>
      </c>
      <c r="D10311">
        <v>-63.588700000000003</v>
      </c>
      <c r="E10311" s="1" t="s">
        <v>17</v>
      </c>
      <c r="F10311" t="s">
        <v>15415</v>
      </c>
      <c r="G10311">
        <v>0</v>
      </c>
      <c r="H10311">
        <v>0</v>
      </c>
      <c r="I10311">
        <v>0</v>
      </c>
    </row>
    <row r="10312" spans="1:9" hidden="1" x14ac:dyDescent="0.3">
      <c r="A10312" s="1" t="s">
        <v>258</v>
      </c>
      <c r="B10312" s="1" t="s">
        <v>55</v>
      </c>
      <c r="C10312">
        <v>-16.290199999999999</v>
      </c>
      <c r="D10312">
        <v>-63.588700000000003</v>
      </c>
      <c r="E10312" s="1" t="s">
        <v>18</v>
      </c>
      <c r="F10312" t="s">
        <v>15327</v>
      </c>
      <c r="G10312">
        <v>0</v>
      </c>
      <c r="H10312">
        <v>0</v>
      </c>
      <c r="I10312">
        <v>0</v>
      </c>
    </row>
    <row r="10313" spans="1:9" hidden="1" x14ac:dyDescent="0.3">
      <c r="A10313" s="1" t="s">
        <v>258</v>
      </c>
      <c r="B10313" s="1" t="s">
        <v>55</v>
      </c>
      <c r="C10313">
        <v>-16.290199999999999</v>
      </c>
      <c r="D10313">
        <v>-63.588700000000003</v>
      </c>
      <c r="E10313" s="1" t="s">
        <v>19</v>
      </c>
      <c r="F10313" t="s">
        <v>15239</v>
      </c>
      <c r="G10313">
        <v>0</v>
      </c>
      <c r="H10313">
        <v>0</v>
      </c>
      <c r="I10313">
        <v>0</v>
      </c>
    </row>
    <row r="10314" spans="1:9" hidden="1" x14ac:dyDescent="0.3">
      <c r="A10314" s="1" t="s">
        <v>258</v>
      </c>
      <c r="B10314" s="1" t="s">
        <v>55</v>
      </c>
      <c r="C10314">
        <v>-16.290199999999999</v>
      </c>
      <c r="D10314">
        <v>-63.588700000000003</v>
      </c>
      <c r="E10314" s="1" t="s">
        <v>20</v>
      </c>
      <c r="F10314" t="s">
        <v>15151</v>
      </c>
      <c r="G10314">
        <v>0</v>
      </c>
      <c r="H10314">
        <v>0</v>
      </c>
      <c r="I10314">
        <v>0</v>
      </c>
    </row>
    <row r="10315" spans="1:9" hidden="1" x14ac:dyDescent="0.3">
      <c r="A10315" s="1" t="s">
        <v>258</v>
      </c>
      <c r="B10315" s="1" t="s">
        <v>55</v>
      </c>
      <c r="C10315">
        <v>-16.290199999999999</v>
      </c>
      <c r="D10315">
        <v>-63.588700000000003</v>
      </c>
      <c r="E10315" s="1" t="s">
        <v>21</v>
      </c>
      <c r="F10315" t="s">
        <v>15063</v>
      </c>
      <c r="G10315">
        <v>0</v>
      </c>
      <c r="H10315">
        <v>0</v>
      </c>
      <c r="I10315">
        <v>0</v>
      </c>
    </row>
    <row r="10316" spans="1:9" hidden="1" x14ac:dyDescent="0.3">
      <c r="A10316" s="1" t="s">
        <v>258</v>
      </c>
      <c r="B10316" s="1" t="s">
        <v>55</v>
      </c>
      <c r="C10316">
        <v>-16.290199999999999</v>
      </c>
      <c r="D10316">
        <v>-63.588700000000003</v>
      </c>
      <c r="E10316" s="1" t="s">
        <v>22</v>
      </c>
      <c r="F10316" t="s">
        <v>14975</v>
      </c>
      <c r="G10316">
        <v>0</v>
      </c>
      <c r="H10316">
        <v>0</v>
      </c>
      <c r="I10316">
        <v>0</v>
      </c>
    </row>
    <row r="10317" spans="1:9" hidden="1" x14ac:dyDescent="0.3">
      <c r="A10317" s="1" t="s">
        <v>258</v>
      </c>
      <c r="B10317" s="1" t="s">
        <v>55</v>
      </c>
      <c r="C10317">
        <v>-16.290199999999999</v>
      </c>
      <c r="D10317">
        <v>-63.588700000000003</v>
      </c>
      <c r="E10317" s="1" t="s">
        <v>23</v>
      </c>
      <c r="F10317" t="s">
        <v>14887</v>
      </c>
      <c r="G10317">
        <v>0</v>
      </c>
      <c r="H10317">
        <v>0</v>
      </c>
      <c r="I10317">
        <v>0</v>
      </c>
    </row>
    <row r="10318" spans="1:9" hidden="1" x14ac:dyDescent="0.3">
      <c r="A10318" s="1" t="s">
        <v>258</v>
      </c>
      <c r="B10318" s="1" t="s">
        <v>55</v>
      </c>
      <c r="C10318">
        <v>-16.290199999999999</v>
      </c>
      <c r="D10318">
        <v>-63.588700000000003</v>
      </c>
      <c r="E10318" s="1" t="s">
        <v>24</v>
      </c>
      <c r="F10318" t="s">
        <v>14799</v>
      </c>
      <c r="G10318">
        <v>0</v>
      </c>
      <c r="H10318">
        <v>0</v>
      </c>
      <c r="I10318">
        <v>0</v>
      </c>
    </row>
    <row r="10319" spans="1:9" hidden="1" x14ac:dyDescent="0.3">
      <c r="A10319" s="1" t="s">
        <v>258</v>
      </c>
      <c r="B10319" s="1" t="s">
        <v>55</v>
      </c>
      <c r="C10319">
        <v>-16.290199999999999</v>
      </c>
      <c r="D10319">
        <v>-63.588700000000003</v>
      </c>
      <c r="E10319" s="1" t="s">
        <v>25</v>
      </c>
      <c r="F10319" t="s">
        <v>14711</v>
      </c>
      <c r="G10319">
        <v>0</v>
      </c>
      <c r="H10319">
        <v>0</v>
      </c>
      <c r="I10319">
        <v>0</v>
      </c>
    </row>
    <row r="10320" spans="1:9" hidden="1" x14ac:dyDescent="0.3">
      <c r="A10320" s="1" t="s">
        <v>258</v>
      </c>
      <c r="B10320" s="1" t="s">
        <v>55</v>
      </c>
      <c r="C10320">
        <v>-16.290199999999999</v>
      </c>
      <c r="D10320">
        <v>-63.588700000000003</v>
      </c>
      <c r="E10320" s="1" t="s">
        <v>26</v>
      </c>
      <c r="F10320" t="s">
        <v>14623</v>
      </c>
      <c r="G10320">
        <v>0</v>
      </c>
      <c r="H10320">
        <v>0</v>
      </c>
      <c r="I10320">
        <v>0</v>
      </c>
    </row>
    <row r="10321" spans="1:9" hidden="1" x14ac:dyDescent="0.3">
      <c r="A10321" s="1" t="s">
        <v>258</v>
      </c>
      <c r="B10321" s="1" t="s">
        <v>55</v>
      </c>
      <c r="C10321">
        <v>-16.290199999999999</v>
      </c>
      <c r="D10321">
        <v>-63.588700000000003</v>
      </c>
      <c r="E10321" s="1" t="s">
        <v>27</v>
      </c>
      <c r="F10321" t="s">
        <v>14535</v>
      </c>
      <c r="G10321">
        <v>0</v>
      </c>
      <c r="H10321">
        <v>0</v>
      </c>
      <c r="I10321">
        <v>0</v>
      </c>
    </row>
    <row r="10322" spans="1:9" hidden="1" x14ac:dyDescent="0.3">
      <c r="A10322" s="1" t="s">
        <v>258</v>
      </c>
      <c r="B10322" s="1" t="s">
        <v>55</v>
      </c>
      <c r="C10322">
        <v>-16.290199999999999</v>
      </c>
      <c r="D10322">
        <v>-63.588700000000003</v>
      </c>
      <c r="E10322" s="1" t="s">
        <v>28</v>
      </c>
      <c r="F10322" t="s">
        <v>14448</v>
      </c>
      <c r="G10322">
        <v>0</v>
      </c>
      <c r="H10322">
        <v>0</v>
      </c>
      <c r="I10322">
        <v>0</v>
      </c>
    </row>
    <row r="10323" spans="1:9" hidden="1" x14ac:dyDescent="0.3">
      <c r="A10323" s="1" t="s">
        <v>258</v>
      </c>
      <c r="B10323" s="1" t="s">
        <v>55</v>
      </c>
      <c r="C10323">
        <v>-16.290199999999999</v>
      </c>
      <c r="D10323">
        <v>-63.588700000000003</v>
      </c>
      <c r="E10323" s="1" t="s">
        <v>29</v>
      </c>
      <c r="F10323" t="s">
        <v>14361</v>
      </c>
      <c r="G10323">
        <v>0</v>
      </c>
      <c r="H10323">
        <v>0</v>
      </c>
      <c r="I10323">
        <v>0</v>
      </c>
    </row>
    <row r="10324" spans="1:9" hidden="1" x14ac:dyDescent="0.3">
      <c r="A10324" s="1" t="s">
        <v>258</v>
      </c>
      <c r="B10324" s="1" t="s">
        <v>55</v>
      </c>
      <c r="C10324">
        <v>-16.290199999999999</v>
      </c>
      <c r="D10324">
        <v>-63.588700000000003</v>
      </c>
      <c r="E10324" s="1" t="s">
        <v>30</v>
      </c>
      <c r="F10324" t="s">
        <v>14274</v>
      </c>
      <c r="G10324">
        <v>0</v>
      </c>
      <c r="H10324">
        <v>0</v>
      </c>
      <c r="I10324">
        <v>0</v>
      </c>
    </row>
    <row r="10325" spans="1:9" hidden="1" x14ac:dyDescent="0.3">
      <c r="A10325" s="1" t="s">
        <v>258</v>
      </c>
      <c r="B10325" s="1" t="s">
        <v>55</v>
      </c>
      <c r="C10325">
        <v>-16.290199999999999</v>
      </c>
      <c r="D10325">
        <v>-63.588700000000003</v>
      </c>
      <c r="E10325" s="1" t="s">
        <v>31</v>
      </c>
      <c r="F10325" t="s">
        <v>14187</v>
      </c>
      <c r="G10325">
        <v>0</v>
      </c>
      <c r="H10325">
        <v>0</v>
      </c>
      <c r="I10325">
        <v>0</v>
      </c>
    </row>
    <row r="10326" spans="1:9" hidden="1" x14ac:dyDescent="0.3">
      <c r="A10326" s="1" t="s">
        <v>258</v>
      </c>
      <c r="B10326" s="1" t="s">
        <v>55</v>
      </c>
      <c r="C10326">
        <v>-16.290199999999999</v>
      </c>
      <c r="D10326">
        <v>-63.588700000000003</v>
      </c>
      <c r="E10326" s="1" t="s">
        <v>32</v>
      </c>
      <c r="F10326" t="s">
        <v>14100</v>
      </c>
      <c r="G10326">
        <v>0</v>
      </c>
      <c r="H10326">
        <v>0</v>
      </c>
      <c r="I10326">
        <v>0</v>
      </c>
    </row>
    <row r="10327" spans="1:9" hidden="1" x14ac:dyDescent="0.3">
      <c r="A10327" s="1" t="s">
        <v>258</v>
      </c>
      <c r="B10327" s="1" t="s">
        <v>55</v>
      </c>
      <c r="C10327">
        <v>-16.290199999999999</v>
      </c>
      <c r="D10327">
        <v>-63.588700000000003</v>
      </c>
      <c r="E10327" s="1" t="s">
        <v>33</v>
      </c>
      <c r="F10327" t="s">
        <v>14014</v>
      </c>
      <c r="G10327">
        <v>0</v>
      </c>
      <c r="H10327">
        <v>0</v>
      </c>
      <c r="I10327">
        <v>0</v>
      </c>
    </row>
    <row r="10328" spans="1:9" hidden="1" x14ac:dyDescent="0.3">
      <c r="A10328" s="1" t="s">
        <v>258</v>
      </c>
      <c r="B10328" s="1" t="s">
        <v>55</v>
      </c>
      <c r="C10328">
        <v>-16.290199999999999</v>
      </c>
      <c r="D10328">
        <v>-63.588700000000003</v>
      </c>
      <c r="E10328" s="1" t="s">
        <v>34</v>
      </c>
      <c r="F10328" t="s">
        <v>13928</v>
      </c>
      <c r="G10328">
        <v>0</v>
      </c>
      <c r="H10328">
        <v>0</v>
      </c>
      <c r="I10328">
        <v>0</v>
      </c>
    </row>
    <row r="10329" spans="1:9" hidden="1" x14ac:dyDescent="0.3">
      <c r="A10329" s="1" t="s">
        <v>258</v>
      </c>
      <c r="B10329" s="1" t="s">
        <v>55</v>
      </c>
      <c r="C10329">
        <v>-16.290199999999999</v>
      </c>
      <c r="D10329">
        <v>-63.588700000000003</v>
      </c>
      <c r="E10329" s="1" t="s">
        <v>35</v>
      </c>
      <c r="F10329" t="s">
        <v>13844</v>
      </c>
      <c r="G10329">
        <v>0</v>
      </c>
      <c r="H10329">
        <v>0</v>
      </c>
      <c r="I10329">
        <v>0</v>
      </c>
    </row>
    <row r="10330" spans="1:9" hidden="1" x14ac:dyDescent="0.3">
      <c r="A10330" s="1" t="s">
        <v>258</v>
      </c>
      <c r="B10330" s="1" t="s">
        <v>55</v>
      </c>
      <c r="C10330">
        <v>-16.290199999999999</v>
      </c>
      <c r="D10330">
        <v>-63.588700000000003</v>
      </c>
      <c r="E10330" s="1" t="s">
        <v>36</v>
      </c>
      <c r="F10330" t="s">
        <v>13760</v>
      </c>
      <c r="G10330">
        <v>0</v>
      </c>
      <c r="H10330">
        <v>0</v>
      </c>
      <c r="I10330">
        <v>0</v>
      </c>
    </row>
    <row r="10331" spans="1:9" hidden="1" x14ac:dyDescent="0.3">
      <c r="A10331" s="1" t="s">
        <v>258</v>
      </c>
      <c r="B10331" s="1" t="s">
        <v>55</v>
      </c>
      <c r="C10331">
        <v>-16.290199999999999</v>
      </c>
      <c r="D10331">
        <v>-63.588700000000003</v>
      </c>
      <c r="E10331" s="1" t="s">
        <v>37</v>
      </c>
      <c r="F10331" t="s">
        <v>13676</v>
      </c>
      <c r="G10331">
        <v>0</v>
      </c>
      <c r="H10331">
        <v>0</v>
      </c>
      <c r="I10331">
        <v>0</v>
      </c>
    </row>
    <row r="10332" spans="1:9" hidden="1" x14ac:dyDescent="0.3">
      <c r="A10332" s="1" t="s">
        <v>258</v>
      </c>
      <c r="B10332" s="1" t="s">
        <v>55</v>
      </c>
      <c r="C10332">
        <v>-16.290199999999999</v>
      </c>
      <c r="D10332">
        <v>-63.588700000000003</v>
      </c>
      <c r="E10332" s="1" t="s">
        <v>38</v>
      </c>
      <c r="F10332" t="s">
        <v>13597</v>
      </c>
      <c r="G10332">
        <v>0</v>
      </c>
      <c r="H10332">
        <v>0</v>
      </c>
      <c r="I10332">
        <v>0</v>
      </c>
    </row>
    <row r="10333" spans="1:9" hidden="1" x14ac:dyDescent="0.3">
      <c r="A10333" s="1" t="s">
        <v>258</v>
      </c>
      <c r="B10333" s="1" t="s">
        <v>55</v>
      </c>
      <c r="C10333">
        <v>-16.290199999999999</v>
      </c>
      <c r="D10333">
        <v>-63.588700000000003</v>
      </c>
      <c r="E10333" s="1" t="s">
        <v>39</v>
      </c>
      <c r="F10333" t="s">
        <v>13522</v>
      </c>
      <c r="G10333">
        <v>0</v>
      </c>
      <c r="H10333">
        <v>0</v>
      </c>
      <c r="I10333">
        <v>0</v>
      </c>
    </row>
    <row r="10334" spans="1:9" hidden="1" x14ac:dyDescent="0.3">
      <c r="A10334" s="1" t="s">
        <v>258</v>
      </c>
      <c r="B10334" s="1" t="s">
        <v>55</v>
      </c>
      <c r="C10334">
        <v>-16.290199999999999</v>
      </c>
      <c r="D10334">
        <v>-63.588700000000003</v>
      </c>
      <c r="E10334" s="1" t="s">
        <v>40</v>
      </c>
      <c r="F10334" t="s">
        <v>13454</v>
      </c>
      <c r="G10334">
        <v>0</v>
      </c>
      <c r="H10334">
        <v>0</v>
      </c>
      <c r="I10334">
        <v>0</v>
      </c>
    </row>
    <row r="10335" spans="1:9" hidden="1" x14ac:dyDescent="0.3">
      <c r="A10335" s="1" t="s">
        <v>258</v>
      </c>
      <c r="B10335" s="1" t="s">
        <v>55</v>
      </c>
      <c r="C10335">
        <v>-16.290199999999999</v>
      </c>
      <c r="D10335">
        <v>-63.588700000000003</v>
      </c>
      <c r="E10335" s="1" t="s">
        <v>41</v>
      </c>
      <c r="F10335" t="s">
        <v>13288</v>
      </c>
      <c r="G10335">
        <v>0</v>
      </c>
      <c r="H10335">
        <v>0</v>
      </c>
      <c r="I10335">
        <v>0</v>
      </c>
    </row>
    <row r="10336" spans="1:9" hidden="1" x14ac:dyDescent="0.3">
      <c r="A10336" s="1" t="s">
        <v>258</v>
      </c>
      <c r="B10336" s="1" t="s">
        <v>55</v>
      </c>
      <c r="C10336">
        <v>-16.290199999999999</v>
      </c>
      <c r="D10336">
        <v>-63.588700000000003</v>
      </c>
      <c r="E10336" s="1" t="s">
        <v>42</v>
      </c>
      <c r="F10336" t="s">
        <v>13289</v>
      </c>
      <c r="G10336">
        <v>0</v>
      </c>
      <c r="H10336">
        <v>0</v>
      </c>
      <c r="I10336">
        <v>0</v>
      </c>
    </row>
    <row r="10337" spans="1:9" hidden="1" x14ac:dyDescent="0.3">
      <c r="A10337" s="1" t="s">
        <v>258</v>
      </c>
      <c r="B10337" s="1" t="s">
        <v>55</v>
      </c>
      <c r="C10337">
        <v>-16.290199999999999</v>
      </c>
      <c r="D10337">
        <v>-63.588700000000003</v>
      </c>
      <c r="E10337" s="1" t="s">
        <v>43</v>
      </c>
      <c r="F10337" t="s">
        <v>13290</v>
      </c>
      <c r="G10337">
        <v>0</v>
      </c>
      <c r="H10337">
        <v>0</v>
      </c>
      <c r="I10337">
        <v>0</v>
      </c>
    </row>
    <row r="10338" spans="1:9" hidden="1" x14ac:dyDescent="0.3">
      <c r="A10338" s="1" t="s">
        <v>258</v>
      </c>
      <c r="B10338" s="1" t="s">
        <v>55</v>
      </c>
      <c r="C10338">
        <v>-16.290199999999999</v>
      </c>
      <c r="D10338">
        <v>-63.588700000000003</v>
      </c>
      <c r="E10338" s="1" t="s">
        <v>44</v>
      </c>
      <c r="F10338" t="s">
        <v>13291</v>
      </c>
      <c r="G10338">
        <v>0</v>
      </c>
      <c r="H10338">
        <v>0</v>
      </c>
      <c r="I10338">
        <v>0</v>
      </c>
    </row>
    <row r="10339" spans="1:9" hidden="1" x14ac:dyDescent="0.3">
      <c r="A10339" s="1" t="s">
        <v>258</v>
      </c>
      <c r="B10339" s="1" t="s">
        <v>55</v>
      </c>
      <c r="C10339">
        <v>-16.290199999999999</v>
      </c>
      <c r="D10339">
        <v>-63.588700000000003</v>
      </c>
      <c r="E10339" s="1" t="s">
        <v>45</v>
      </c>
      <c r="F10339" t="s">
        <v>13292</v>
      </c>
      <c r="G10339">
        <v>0</v>
      </c>
      <c r="H10339">
        <v>0</v>
      </c>
      <c r="I10339">
        <v>0</v>
      </c>
    </row>
    <row r="10340" spans="1:9" hidden="1" x14ac:dyDescent="0.3">
      <c r="A10340" s="1" t="s">
        <v>258</v>
      </c>
      <c r="B10340" s="1" t="s">
        <v>55</v>
      </c>
      <c r="C10340">
        <v>-16.290199999999999</v>
      </c>
      <c r="D10340">
        <v>-63.588700000000003</v>
      </c>
      <c r="E10340" s="1" t="s">
        <v>46</v>
      </c>
      <c r="F10340" t="s">
        <v>13293</v>
      </c>
      <c r="G10340">
        <v>0</v>
      </c>
      <c r="H10340">
        <v>0</v>
      </c>
      <c r="I10340">
        <v>0</v>
      </c>
    </row>
    <row r="10341" spans="1:9" hidden="1" x14ac:dyDescent="0.3">
      <c r="A10341" s="1" t="s">
        <v>258</v>
      </c>
      <c r="B10341" s="1" t="s">
        <v>55</v>
      </c>
      <c r="C10341">
        <v>-16.290199999999999</v>
      </c>
      <c r="D10341">
        <v>-63.588700000000003</v>
      </c>
      <c r="E10341" s="1" t="s">
        <v>47</v>
      </c>
      <c r="F10341" t="s">
        <v>13294</v>
      </c>
      <c r="G10341">
        <v>0</v>
      </c>
      <c r="H10341">
        <v>0</v>
      </c>
      <c r="I10341">
        <v>0</v>
      </c>
    </row>
    <row r="10342" spans="1:9" hidden="1" x14ac:dyDescent="0.3">
      <c r="A10342" s="1" t="s">
        <v>258</v>
      </c>
      <c r="B10342" s="1" t="s">
        <v>55</v>
      </c>
      <c r="C10342">
        <v>-16.290199999999999</v>
      </c>
      <c r="D10342">
        <v>-63.588700000000003</v>
      </c>
      <c r="E10342" s="1" t="s">
        <v>48</v>
      </c>
      <c r="F10342" t="s">
        <v>13295</v>
      </c>
      <c r="G10342">
        <v>0</v>
      </c>
      <c r="H10342">
        <v>0</v>
      </c>
      <c r="I10342">
        <v>0</v>
      </c>
    </row>
    <row r="10343" spans="1:9" hidden="1" x14ac:dyDescent="0.3">
      <c r="A10343" s="1" t="s">
        <v>258</v>
      </c>
      <c r="B10343" s="1" t="s">
        <v>55</v>
      </c>
      <c r="C10343">
        <v>-16.290199999999999</v>
      </c>
      <c r="D10343">
        <v>-63.588700000000003</v>
      </c>
      <c r="E10343" s="1" t="s">
        <v>49</v>
      </c>
      <c r="F10343" t="s">
        <v>13296</v>
      </c>
      <c r="G10343">
        <v>0</v>
      </c>
      <c r="H10343">
        <v>0</v>
      </c>
      <c r="I10343">
        <v>0</v>
      </c>
    </row>
    <row r="10344" spans="1:9" hidden="1" x14ac:dyDescent="0.3">
      <c r="A10344" s="1" t="s">
        <v>258</v>
      </c>
      <c r="B10344" s="1" t="s">
        <v>55</v>
      </c>
      <c r="C10344">
        <v>-16.290199999999999</v>
      </c>
      <c r="D10344">
        <v>-63.588700000000003</v>
      </c>
      <c r="E10344" s="1" t="s">
        <v>50</v>
      </c>
      <c r="F10344" t="s">
        <v>13297</v>
      </c>
      <c r="G10344">
        <v>0</v>
      </c>
      <c r="H10344">
        <v>0</v>
      </c>
      <c r="I10344">
        <v>0</v>
      </c>
    </row>
    <row r="10345" spans="1:9" hidden="1" x14ac:dyDescent="0.3">
      <c r="A10345" s="1" t="s">
        <v>258</v>
      </c>
      <c r="B10345" s="1" t="s">
        <v>55</v>
      </c>
      <c r="C10345">
        <v>-16.290199999999999</v>
      </c>
      <c r="D10345">
        <v>-63.588700000000003</v>
      </c>
      <c r="E10345" s="1" t="s">
        <v>51</v>
      </c>
      <c r="F10345" t="s">
        <v>13298</v>
      </c>
      <c r="G10345">
        <v>0</v>
      </c>
      <c r="H10345">
        <v>0</v>
      </c>
      <c r="I10345">
        <v>0</v>
      </c>
    </row>
    <row r="10346" spans="1:9" hidden="1" x14ac:dyDescent="0.3">
      <c r="A10346" s="1" t="s">
        <v>258</v>
      </c>
      <c r="B10346" s="1" t="s">
        <v>55</v>
      </c>
      <c r="C10346">
        <v>-16.290199999999999</v>
      </c>
      <c r="D10346">
        <v>-63.588700000000003</v>
      </c>
      <c r="E10346" s="1" t="s">
        <v>52</v>
      </c>
      <c r="F10346" t="s">
        <v>13299</v>
      </c>
      <c r="G10346">
        <v>0</v>
      </c>
      <c r="H10346">
        <v>0</v>
      </c>
      <c r="I10346">
        <v>0</v>
      </c>
    </row>
    <row r="10347" spans="1:9" hidden="1" x14ac:dyDescent="0.3">
      <c r="A10347" s="1" t="s">
        <v>258</v>
      </c>
      <c r="B10347" s="1" t="s">
        <v>55</v>
      </c>
      <c r="C10347">
        <v>-16.290199999999999</v>
      </c>
      <c r="D10347">
        <v>-63.588700000000003</v>
      </c>
      <c r="E10347" s="1" t="s">
        <v>53</v>
      </c>
      <c r="F10347" t="s">
        <v>21011</v>
      </c>
      <c r="G10347">
        <v>0</v>
      </c>
      <c r="H10347">
        <v>2</v>
      </c>
      <c r="I10347">
        <v>0</v>
      </c>
    </row>
    <row r="10348" spans="1:9" hidden="1" x14ac:dyDescent="0.3">
      <c r="A10348" s="1" t="s">
        <v>258</v>
      </c>
      <c r="B10348" s="1" t="s">
        <v>55</v>
      </c>
      <c r="C10348">
        <v>-16.290199999999999</v>
      </c>
      <c r="D10348">
        <v>-63.588700000000003</v>
      </c>
      <c r="E10348" s="1" t="s">
        <v>54</v>
      </c>
      <c r="F10348" t="s">
        <v>21012</v>
      </c>
      <c r="G10348">
        <v>0</v>
      </c>
      <c r="H10348">
        <v>2</v>
      </c>
      <c r="I10348">
        <v>0</v>
      </c>
    </row>
    <row r="10349" spans="1:9" hidden="1" x14ac:dyDescent="0.3">
      <c r="A10349" s="1" t="s">
        <v>258</v>
      </c>
      <c r="B10349" s="1" t="s">
        <v>55</v>
      </c>
      <c r="C10349">
        <v>-16.290199999999999</v>
      </c>
      <c r="D10349">
        <v>-63.588700000000003</v>
      </c>
      <c r="E10349" s="1" t="s">
        <v>21548</v>
      </c>
      <c r="F10349" t="s">
        <v>21747</v>
      </c>
      <c r="G10349">
        <v>0</v>
      </c>
      <c r="H10349">
        <v>3</v>
      </c>
      <c r="I10349">
        <v>0</v>
      </c>
    </row>
    <row r="10350" spans="1:9" hidden="1" x14ac:dyDescent="0.3">
      <c r="A10350" s="1" t="s">
        <v>232</v>
      </c>
      <c r="B10350" s="1" t="s">
        <v>259</v>
      </c>
      <c r="C10350">
        <v>61.892600000000002</v>
      </c>
      <c r="D10350">
        <v>-6.9118000000000004</v>
      </c>
      <c r="E10350" s="1" t="s">
        <v>4</v>
      </c>
      <c r="F10350" t="s">
        <v>12927</v>
      </c>
      <c r="G10350">
        <v>0</v>
      </c>
      <c r="H10350">
        <v>0</v>
      </c>
      <c r="I10350">
        <v>0</v>
      </c>
    </row>
    <row r="10351" spans="1:9" hidden="1" x14ac:dyDescent="0.3">
      <c r="A10351" s="1" t="s">
        <v>232</v>
      </c>
      <c r="B10351" s="1" t="s">
        <v>259</v>
      </c>
      <c r="C10351">
        <v>61.892600000000002</v>
      </c>
      <c r="D10351">
        <v>-6.9118000000000004</v>
      </c>
      <c r="E10351" s="1" t="s">
        <v>5</v>
      </c>
      <c r="F10351" t="s">
        <v>12928</v>
      </c>
      <c r="G10351">
        <v>0</v>
      </c>
      <c r="H10351">
        <v>0</v>
      </c>
      <c r="I10351">
        <v>0</v>
      </c>
    </row>
    <row r="10352" spans="1:9" hidden="1" x14ac:dyDescent="0.3">
      <c r="A10352" s="1" t="s">
        <v>232</v>
      </c>
      <c r="B10352" s="1" t="s">
        <v>259</v>
      </c>
      <c r="C10352">
        <v>61.892600000000002</v>
      </c>
      <c r="D10352">
        <v>-6.9118000000000004</v>
      </c>
      <c r="E10352" s="1" t="s">
        <v>6</v>
      </c>
      <c r="F10352" t="s">
        <v>12929</v>
      </c>
      <c r="G10352">
        <v>0</v>
      </c>
      <c r="H10352">
        <v>0</v>
      </c>
      <c r="I10352">
        <v>0</v>
      </c>
    </row>
    <row r="10353" spans="1:9" hidden="1" x14ac:dyDescent="0.3">
      <c r="A10353" s="1" t="s">
        <v>232</v>
      </c>
      <c r="B10353" s="1" t="s">
        <v>259</v>
      </c>
      <c r="C10353">
        <v>61.892600000000002</v>
      </c>
      <c r="D10353">
        <v>-6.9118000000000004</v>
      </c>
      <c r="E10353" s="1" t="s">
        <v>7</v>
      </c>
      <c r="F10353" t="s">
        <v>12930</v>
      </c>
      <c r="G10353">
        <v>0</v>
      </c>
      <c r="H10353">
        <v>0</v>
      </c>
      <c r="I10353">
        <v>0</v>
      </c>
    </row>
    <row r="10354" spans="1:9" hidden="1" x14ac:dyDescent="0.3">
      <c r="A10354" s="1" t="s">
        <v>232</v>
      </c>
      <c r="B10354" s="1" t="s">
        <v>259</v>
      </c>
      <c r="C10354">
        <v>61.892600000000002</v>
      </c>
      <c r="D10354">
        <v>-6.9118000000000004</v>
      </c>
      <c r="E10354" s="1" t="s">
        <v>8</v>
      </c>
      <c r="F10354" t="s">
        <v>12931</v>
      </c>
      <c r="G10354">
        <v>0</v>
      </c>
      <c r="H10354">
        <v>0</v>
      </c>
      <c r="I10354">
        <v>0</v>
      </c>
    </row>
    <row r="10355" spans="1:9" hidden="1" x14ac:dyDescent="0.3">
      <c r="A10355" s="1" t="s">
        <v>232</v>
      </c>
      <c r="B10355" s="1" t="s">
        <v>259</v>
      </c>
      <c r="C10355">
        <v>61.892600000000002</v>
      </c>
      <c r="D10355">
        <v>-6.9118000000000004</v>
      </c>
      <c r="E10355" s="1" t="s">
        <v>9</v>
      </c>
      <c r="F10355" t="s">
        <v>12932</v>
      </c>
      <c r="G10355">
        <v>0</v>
      </c>
      <c r="H10355">
        <v>0</v>
      </c>
      <c r="I10355">
        <v>0</v>
      </c>
    </row>
    <row r="10356" spans="1:9" hidden="1" x14ac:dyDescent="0.3">
      <c r="A10356" s="1" t="s">
        <v>232</v>
      </c>
      <c r="B10356" s="1" t="s">
        <v>259</v>
      </c>
      <c r="C10356">
        <v>61.892600000000002</v>
      </c>
      <c r="D10356">
        <v>-6.9118000000000004</v>
      </c>
      <c r="E10356" s="1" t="s">
        <v>10</v>
      </c>
      <c r="F10356" t="s">
        <v>12933</v>
      </c>
      <c r="G10356">
        <v>0</v>
      </c>
      <c r="H10356">
        <v>0</v>
      </c>
      <c r="I10356">
        <v>0</v>
      </c>
    </row>
    <row r="10357" spans="1:9" hidden="1" x14ac:dyDescent="0.3">
      <c r="A10357" s="1" t="s">
        <v>232</v>
      </c>
      <c r="B10357" s="1" t="s">
        <v>259</v>
      </c>
      <c r="C10357">
        <v>61.892600000000002</v>
      </c>
      <c r="D10357">
        <v>-6.9118000000000004</v>
      </c>
      <c r="E10357" s="1" t="s">
        <v>11</v>
      </c>
      <c r="F10357" t="s">
        <v>12934</v>
      </c>
      <c r="G10357">
        <v>0</v>
      </c>
      <c r="H10357">
        <v>0</v>
      </c>
      <c r="I10357">
        <v>0</v>
      </c>
    </row>
    <row r="10358" spans="1:9" hidden="1" x14ac:dyDescent="0.3">
      <c r="A10358" s="1" t="s">
        <v>232</v>
      </c>
      <c r="B10358" s="1" t="s">
        <v>259</v>
      </c>
      <c r="C10358">
        <v>61.892600000000002</v>
      </c>
      <c r="D10358">
        <v>-6.9118000000000004</v>
      </c>
      <c r="E10358" s="1" t="s">
        <v>12</v>
      </c>
      <c r="F10358" t="s">
        <v>12935</v>
      </c>
      <c r="G10358">
        <v>0</v>
      </c>
      <c r="H10358">
        <v>0</v>
      </c>
      <c r="I10358">
        <v>0</v>
      </c>
    </row>
    <row r="10359" spans="1:9" hidden="1" x14ac:dyDescent="0.3">
      <c r="A10359" s="1" t="s">
        <v>232</v>
      </c>
      <c r="B10359" s="1" t="s">
        <v>259</v>
      </c>
      <c r="C10359">
        <v>61.892600000000002</v>
      </c>
      <c r="D10359">
        <v>-6.9118000000000004</v>
      </c>
      <c r="E10359" s="1" t="s">
        <v>13</v>
      </c>
      <c r="F10359" t="s">
        <v>12936</v>
      </c>
      <c r="G10359">
        <v>0</v>
      </c>
      <c r="H10359">
        <v>0</v>
      </c>
      <c r="I10359">
        <v>0</v>
      </c>
    </row>
    <row r="10360" spans="1:9" hidden="1" x14ac:dyDescent="0.3">
      <c r="A10360" s="1" t="s">
        <v>232</v>
      </c>
      <c r="B10360" s="1" t="s">
        <v>259</v>
      </c>
      <c r="C10360">
        <v>61.892600000000002</v>
      </c>
      <c r="D10360">
        <v>-6.9118000000000004</v>
      </c>
      <c r="E10360" s="1" t="s">
        <v>14</v>
      </c>
      <c r="F10360" t="s">
        <v>12937</v>
      </c>
      <c r="G10360">
        <v>0</v>
      </c>
      <c r="H10360">
        <v>0</v>
      </c>
      <c r="I10360">
        <v>0</v>
      </c>
    </row>
    <row r="10361" spans="1:9" hidden="1" x14ac:dyDescent="0.3">
      <c r="A10361" s="1" t="s">
        <v>232</v>
      </c>
      <c r="B10361" s="1" t="s">
        <v>259</v>
      </c>
      <c r="C10361">
        <v>61.892600000000002</v>
      </c>
      <c r="D10361">
        <v>-6.9118000000000004</v>
      </c>
      <c r="E10361" s="1" t="s">
        <v>15</v>
      </c>
      <c r="F10361" t="s">
        <v>12938</v>
      </c>
      <c r="G10361">
        <v>0</v>
      </c>
      <c r="H10361">
        <v>0</v>
      </c>
      <c r="I10361">
        <v>0</v>
      </c>
    </row>
    <row r="10362" spans="1:9" hidden="1" x14ac:dyDescent="0.3">
      <c r="A10362" s="1" t="s">
        <v>232</v>
      </c>
      <c r="B10362" s="1" t="s">
        <v>259</v>
      </c>
      <c r="C10362">
        <v>61.892600000000002</v>
      </c>
      <c r="D10362">
        <v>-6.9118000000000004</v>
      </c>
      <c r="E10362" s="1" t="s">
        <v>16</v>
      </c>
      <c r="F10362" t="s">
        <v>12939</v>
      </c>
      <c r="G10362">
        <v>0</v>
      </c>
      <c r="H10362">
        <v>0</v>
      </c>
      <c r="I10362">
        <v>0</v>
      </c>
    </row>
    <row r="10363" spans="1:9" hidden="1" x14ac:dyDescent="0.3">
      <c r="A10363" s="1" t="s">
        <v>232</v>
      </c>
      <c r="B10363" s="1" t="s">
        <v>259</v>
      </c>
      <c r="C10363">
        <v>61.892600000000002</v>
      </c>
      <c r="D10363">
        <v>-6.9118000000000004</v>
      </c>
      <c r="E10363" s="1" t="s">
        <v>17</v>
      </c>
      <c r="F10363" t="s">
        <v>12940</v>
      </c>
      <c r="G10363">
        <v>0</v>
      </c>
      <c r="H10363">
        <v>0</v>
      </c>
      <c r="I10363">
        <v>0</v>
      </c>
    </row>
    <row r="10364" spans="1:9" hidden="1" x14ac:dyDescent="0.3">
      <c r="A10364" s="1" t="s">
        <v>232</v>
      </c>
      <c r="B10364" s="1" t="s">
        <v>259</v>
      </c>
      <c r="C10364">
        <v>61.892600000000002</v>
      </c>
      <c r="D10364">
        <v>-6.9118000000000004</v>
      </c>
      <c r="E10364" s="1" t="s">
        <v>18</v>
      </c>
      <c r="F10364" t="s">
        <v>12941</v>
      </c>
      <c r="G10364">
        <v>0</v>
      </c>
      <c r="H10364">
        <v>0</v>
      </c>
      <c r="I10364">
        <v>0</v>
      </c>
    </row>
    <row r="10365" spans="1:9" hidden="1" x14ac:dyDescent="0.3">
      <c r="A10365" s="1" t="s">
        <v>232</v>
      </c>
      <c r="B10365" s="1" t="s">
        <v>259</v>
      </c>
      <c r="C10365">
        <v>61.892600000000002</v>
      </c>
      <c r="D10365">
        <v>-6.9118000000000004</v>
      </c>
      <c r="E10365" s="1" t="s">
        <v>19</v>
      </c>
      <c r="F10365" t="s">
        <v>12942</v>
      </c>
      <c r="G10365">
        <v>0</v>
      </c>
      <c r="H10365">
        <v>0</v>
      </c>
      <c r="I10365">
        <v>0</v>
      </c>
    </row>
    <row r="10366" spans="1:9" hidden="1" x14ac:dyDescent="0.3">
      <c r="A10366" s="1" t="s">
        <v>232</v>
      </c>
      <c r="B10366" s="1" t="s">
        <v>259</v>
      </c>
      <c r="C10366">
        <v>61.892600000000002</v>
      </c>
      <c r="D10366">
        <v>-6.9118000000000004</v>
      </c>
      <c r="E10366" s="1" t="s">
        <v>20</v>
      </c>
      <c r="F10366" t="s">
        <v>12943</v>
      </c>
      <c r="G10366">
        <v>0</v>
      </c>
      <c r="H10366">
        <v>0</v>
      </c>
      <c r="I10366">
        <v>0</v>
      </c>
    </row>
    <row r="10367" spans="1:9" hidden="1" x14ac:dyDescent="0.3">
      <c r="A10367" s="1" t="s">
        <v>232</v>
      </c>
      <c r="B10367" s="1" t="s">
        <v>259</v>
      </c>
      <c r="C10367">
        <v>61.892600000000002</v>
      </c>
      <c r="D10367">
        <v>-6.9118000000000004</v>
      </c>
      <c r="E10367" s="1" t="s">
        <v>21</v>
      </c>
      <c r="F10367" t="s">
        <v>12944</v>
      </c>
      <c r="G10367">
        <v>0</v>
      </c>
      <c r="H10367">
        <v>0</v>
      </c>
      <c r="I10367">
        <v>0</v>
      </c>
    </row>
    <row r="10368" spans="1:9" hidden="1" x14ac:dyDescent="0.3">
      <c r="A10368" s="1" t="s">
        <v>232</v>
      </c>
      <c r="B10368" s="1" t="s">
        <v>259</v>
      </c>
      <c r="C10368">
        <v>61.892600000000002</v>
      </c>
      <c r="D10368">
        <v>-6.9118000000000004</v>
      </c>
      <c r="E10368" s="1" t="s">
        <v>22</v>
      </c>
      <c r="F10368" t="s">
        <v>12945</v>
      </c>
      <c r="G10368">
        <v>0</v>
      </c>
      <c r="H10368">
        <v>0</v>
      </c>
      <c r="I10368">
        <v>0</v>
      </c>
    </row>
    <row r="10369" spans="1:9" hidden="1" x14ac:dyDescent="0.3">
      <c r="A10369" s="1" t="s">
        <v>232</v>
      </c>
      <c r="B10369" s="1" t="s">
        <v>259</v>
      </c>
      <c r="C10369">
        <v>61.892600000000002</v>
      </c>
      <c r="D10369">
        <v>-6.9118000000000004</v>
      </c>
      <c r="E10369" s="1" t="s">
        <v>23</v>
      </c>
      <c r="F10369" t="s">
        <v>12946</v>
      </c>
      <c r="G10369">
        <v>0</v>
      </c>
      <c r="H10369">
        <v>0</v>
      </c>
      <c r="I10369">
        <v>0</v>
      </c>
    </row>
    <row r="10370" spans="1:9" hidden="1" x14ac:dyDescent="0.3">
      <c r="A10370" s="1" t="s">
        <v>232</v>
      </c>
      <c r="B10370" s="1" t="s">
        <v>259</v>
      </c>
      <c r="C10370">
        <v>61.892600000000002</v>
      </c>
      <c r="D10370">
        <v>-6.9118000000000004</v>
      </c>
      <c r="E10370" s="1" t="s">
        <v>24</v>
      </c>
      <c r="F10370" t="s">
        <v>12947</v>
      </c>
      <c r="G10370">
        <v>0</v>
      </c>
      <c r="H10370">
        <v>0</v>
      </c>
      <c r="I10370">
        <v>0</v>
      </c>
    </row>
    <row r="10371" spans="1:9" hidden="1" x14ac:dyDescent="0.3">
      <c r="A10371" s="1" t="s">
        <v>232</v>
      </c>
      <c r="B10371" s="1" t="s">
        <v>259</v>
      </c>
      <c r="C10371">
        <v>61.892600000000002</v>
      </c>
      <c r="D10371">
        <v>-6.9118000000000004</v>
      </c>
      <c r="E10371" s="1" t="s">
        <v>25</v>
      </c>
      <c r="F10371" t="s">
        <v>12948</v>
      </c>
      <c r="G10371">
        <v>0</v>
      </c>
      <c r="H10371">
        <v>0</v>
      </c>
      <c r="I10371">
        <v>0</v>
      </c>
    </row>
    <row r="10372" spans="1:9" hidden="1" x14ac:dyDescent="0.3">
      <c r="A10372" s="1" t="s">
        <v>232</v>
      </c>
      <c r="B10372" s="1" t="s">
        <v>259</v>
      </c>
      <c r="C10372">
        <v>61.892600000000002</v>
      </c>
      <c r="D10372">
        <v>-6.9118000000000004</v>
      </c>
      <c r="E10372" s="1" t="s">
        <v>26</v>
      </c>
      <c r="F10372" t="s">
        <v>12949</v>
      </c>
      <c r="G10372">
        <v>0</v>
      </c>
      <c r="H10372">
        <v>0</v>
      </c>
      <c r="I10372">
        <v>0</v>
      </c>
    </row>
    <row r="10373" spans="1:9" hidden="1" x14ac:dyDescent="0.3">
      <c r="A10373" s="1" t="s">
        <v>232</v>
      </c>
      <c r="B10373" s="1" t="s">
        <v>259</v>
      </c>
      <c r="C10373">
        <v>61.892600000000002</v>
      </c>
      <c r="D10373">
        <v>-6.9118000000000004</v>
      </c>
      <c r="E10373" s="1" t="s">
        <v>27</v>
      </c>
      <c r="F10373" t="s">
        <v>12950</v>
      </c>
      <c r="G10373">
        <v>0</v>
      </c>
      <c r="H10373">
        <v>0</v>
      </c>
      <c r="I10373">
        <v>0</v>
      </c>
    </row>
    <row r="10374" spans="1:9" hidden="1" x14ac:dyDescent="0.3">
      <c r="A10374" s="1" t="s">
        <v>232</v>
      </c>
      <c r="B10374" s="1" t="s">
        <v>259</v>
      </c>
      <c r="C10374">
        <v>61.892600000000002</v>
      </c>
      <c r="D10374">
        <v>-6.9118000000000004</v>
      </c>
      <c r="E10374" s="1" t="s">
        <v>28</v>
      </c>
      <c r="F10374" t="s">
        <v>12951</v>
      </c>
      <c r="G10374">
        <v>0</v>
      </c>
      <c r="H10374">
        <v>0</v>
      </c>
      <c r="I10374">
        <v>0</v>
      </c>
    </row>
    <row r="10375" spans="1:9" hidden="1" x14ac:dyDescent="0.3">
      <c r="A10375" s="1" t="s">
        <v>232</v>
      </c>
      <c r="B10375" s="1" t="s">
        <v>259</v>
      </c>
      <c r="C10375">
        <v>61.892600000000002</v>
      </c>
      <c r="D10375">
        <v>-6.9118000000000004</v>
      </c>
      <c r="E10375" s="1" t="s">
        <v>29</v>
      </c>
      <c r="F10375" t="s">
        <v>12952</v>
      </c>
      <c r="G10375">
        <v>0</v>
      </c>
      <c r="H10375">
        <v>0</v>
      </c>
      <c r="I10375">
        <v>0</v>
      </c>
    </row>
    <row r="10376" spans="1:9" hidden="1" x14ac:dyDescent="0.3">
      <c r="A10376" s="1" t="s">
        <v>232</v>
      </c>
      <c r="B10376" s="1" t="s">
        <v>259</v>
      </c>
      <c r="C10376">
        <v>61.892600000000002</v>
      </c>
      <c r="D10376">
        <v>-6.9118000000000004</v>
      </c>
      <c r="E10376" s="1" t="s">
        <v>30</v>
      </c>
      <c r="F10376" t="s">
        <v>12953</v>
      </c>
      <c r="G10376">
        <v>0</v>
      </c>
      <c r="H10376">
        <v>0</v>
      </c>
      <c r="I10376">
        <v>0</v>
      </c>
    </row>
    <row r="10377" spans="1:9" hidden="1" x14ac:dyDescent="0.3">
      <c r="A10377" s="1" t="s">
        <v>232</v>
      </c>
      <c r="B10377" s="1" t="s">
        <v>259</v>
      </c>
      <c r="C10377">
        <v>61.892600000000002</v>
      </c>
      <c r="D10377">
        <v>-6.9118000000000004</v>
      </c>
      <c r="E10377" s="1" t="s">
        <v>31</v>
      </c>
      <c r="F10377" t="s">
        <v>12954</v>
      </c>
      <c r="G10377">
        <v>0</v>
      </c>
      <c r="H10377">
        <v>0</v>
      </c>
      <c r="I10377">
        <v>0</v>
      </c>
    </row>
    <row r="10378" spans="1:9" hidden="1" x14ac:dyDescent="0.3">
      <c r="A10378" s="1" t="s">
        <v>232</v>
      </c>
      <c r="B10378" s="1" t="s">
        <v>259</v>
      </c>
      <c r="C10378">
        <v>61.892600000000002</v>
      </c>
      <c r="D10378">
        <v>-6.9118000000000004</v>
      </c>
      <c r="E10378" s="1" t="s">
        <v>32</v>
      </c>
      <c r="F10378" t="s">
        <v>12955</v>
      </c>
      <c r="G10378">
        <v>0</v>
      </c>
      <c r="H10378">
        <v>0</v>
      </c>
      <c r="I10378">
        <v>0</v>
      </c>
    </row>
    <row r="10379" spans="1:9" hidden="1" x14ac:dyDescent="0.3">
      <c r="A10379" s="1" t="s">
        <v>232</v>
      </c>
      <c r="B10379" s="1" t="s">
        <v>259</v>
      </c>
      <c r="C10379">
        <v>61.892600000000002</v>
      </c>
      <c r="D10379">
        <v>-6.9118000000000004</v>
      </c>
      <c r="E10379" s="1" t="s">
        <v>33</v>
      </c>
      <c r="F10379" t="s">
        <v>12956</v>
      </c>
      <c r="G10379">
        <v>0</v>
      </c>
      <c r="H10379">
        <v>0</v>
      </c>
      <c r="I10379">
        <v>0</v>
      </c>
    </row>
    <row r="10380" spans="1:9" hidden="1" x14ac:dyDescent="0.3">
      <c r="A10380" s="1" t="s">
        <v>232</v>
      </c>
      <c r="B10380" s="1" t="s">
        <v>259</v>
      </c>
      <c r="C10380">
        <v>61.892600000000002</v>
      </c>
      <c r="D10380">
        <v>-6.9118000000000004</v>
      </c>
      <c r="E10380" s="1" t="s">
        <v>34</v>
      </c>
      <c r="F10380" t="s">
        <v>12957</v>
      </c>
      <c r="G10380">
        <v>0</v>
      </c>
      <c r="H10380">
        <v>0</v>
      </c>
      <c r="I10380">
        <v>0</v>
      </c>
    </row>
    <row r="10381" spans="1:9" hidden="1" x14ac:dyDescent="0.3">
      <c r="A10381" s="1" t="s">
        <v>232</v>
      </c>
      <c r="B10381" s="1" t="s">
        <v>259</v>
      </c>
      <c r="C10381">
        <v>61.892600000000002</v>
      </c>
      <c r="D10381">
        <v>-6.9118000000000004</v>
      </c>
      <c r="E10381" s="1" t="s">
        <v>35</v>
      </c>
      <c r="F10381" t="s">
        <v>12958</v>
      </c>
      <c r="G10381">
        <v>0</v>
      </c>
      <c r="H10381">
        <v>0</v>
      </c>
      <c r="I10381">
        <v>0</v>
      </c>
    </row>
    <row r="10382" spans="1:9" hidden="1" x14ac:dyDescent="0.3">
      <c r="A10382" s="1" t="s">
        <v>232</v>
      </c>
      <c r="B10382" s="1" t="s">
        <v>259</v>
      </c>
      <c r="C10382">
        <v>61.892600000000002</v>
      </c>
      <c r="D10382">
        <v>-6.9118000000000004</v>
      </c>
      <c r="E10382" s="1" t="s">
        <v>36</v>
      </c>
      <c r="F10382" t="s">
        <v>12959</v>
      </c>
      <c r="G10382">
        <v>0</v>
      </c>
      <c r="H10382">
        <v>0</v>
      </c>
      <c r="I10382">
        <v>0</v>
      </c>
    </row>
    <row r="10383" spans="1:9" hidden="1" x14ac:dyDescent="0.3">
      <c r="A10383" s="1" t="s">
        <v>232</v>
      </c>
      <c r="B10383" s="1" t="s">
        <v>259</v>
      </c>
      <c r="C10383">
        <v>61.892600000000002</v>
      </c>
      <c r="D10383">
        <v>-6.9118000000000004</v>
      </c>
      <c r="E10383" s="1" t="s">
        <v>37</v>
      </c>
      <c r="F10383" t="s">
        <v>12960</v>
      </c>
      <c r="G10383">
        <v>0</v>
      </c>
      <c r="H10383">
        <v>0</v>
      </c>
      <c r="I10383">
        <v>0</v>
      </c>
    </row>
    <row r="10384" spans="1:9" hidden="1" x14ac:dyDescent="0.3">
      <c r="A10384" s="1" t="s">
        <v>232</v>
      </c>
      <c r="B10384" s="1" t="s">
        <v>259</v>
      </c>
      <c r="C10384">
        <v>61.892600000000002</v>
      </c>
      <c r="D10384">
        <v>-6.9118000000000004</v>
      </c>
      <c r="E10384" s="1" t="s">
        <v>38</v>
      </c>
      <c r="F10384" t="s">
        <v>12961</v>
      </c>
      <c r="G10384">
        <v>0</v>
      </c>
      <c r="H10384">
        <v>0</v>
      </c>
      <c r="I10384">
        <v>0</v>
      </c>
    </row>
    <row r="10385" spans="1:9" hidden="1" x14ac:dyDescent="0.3">
      <c r="A10385" s="1" t="s">
        <v>232</v>
      </c>
      <c r="B10385" s="1" t="s">
        <v>259</v>
      </c>
      <c r="C10385">
        <v>61.892600000000002</v>
      </c>
      <c r="D10385">
        <v>-6.9118000000000004</v>
      </c>
      <c r="E10385" s="1" t="s">
        <v>39</v>
      </c>
      <c r="F10385" t="s">
        <v>12962</v>
      </c>
      <c r="G10385">
        <v>0</v>
      </c>
      <c r="H10385">
        <v>0</v>
      </c>
      <c r="I10385">
        <v>0</v>
      </c>
    </row>
    <row r="10386" spans="1:9" hidden="1" x14ac:dyDescent="0.3">
      <c r="A10386" s="1" t="s">
        <v>232</v>
      </c>
      <c r="B10386" s="1" t="s">
        <v>259</v>
      </c>
      <c r="C10386">
        <v>61.892600000000002</v>
      </c>
      <c r="D10386">
        <v>-6.9118000000000004</v>
      </c>
      <c r="E10386" s="1" t="s">
        <v>40</v>
      </c>
      <c r="F10386" t="s">
        <v>12963</v>
      </c>
      <c r="G10386">
        <v>0</v>
      </c>
      <c r="H10386">
        <v>0</v>
      </c>
      <c r="I10386">
        <v>0</v>
      </c>
    </row>
    <row r="10387" spans="1:9" hidden="1" x14ac:dyDescent="0.3">
      <c r="A10387" s="1" t="s">
        <v>232</v>
      </c>
      <c r="B10387" s="1" t="s">
        <v>259</v>
      </c>
      <c r="C10387">
        <v>61.892600000000002</v>
      </c>
      <c r="D10387">
        <v>-6.9118000000000004</v>
      </c>
      <c r="E10387" s="1" t="s">
        <v>41</v>
      </c>
      <c r="F10387" t="s">
        <v>12964</v>
      </c>
      <c r="G10387">
        <v>0</v>
      </c>
      <c r="H10387">
        <v>0</v>
      </c>
      <c r="I10387">
        <v>0</v>
      </c>
    </row>
    <row r="10388" spans="1:9" hidden="1" x14ac:dyDescent="0.3">
      <c r="A10388" s="1" t="s">
        <v>232</v>
      </c>
      <c r="B10388" s="1" t="s">
        <v>259</v>
      </c>
      <c r="C10388">
        <v>61.892600000000002</v>
      </c>
      <c r="D10388">
        <v>-6.9118000000000004</v>
      </c>
      <c r="E10388" s="1" t="s">
        <v>42</v>
      </c>
      <c r="F10388" t="s">
        <v>12965</v>
      </c>
      <c r="G10388">
        <v>0</v>
      </c>
      <c r="H10388">
        <v>0</v>
      </c>
      <c r="I10388">
        <v>0</v>
      </c>
    </row>
    <row r="10389" spans="1:9" hidden="1" x14ac:dyDescent="0.3">
      <c r="A10389" s="1" t="s">
        <v>232</v>
      </c>
      <c r="B10389" s="1" t="s">
        <v>259</v>
      </c>
      <c r="C10389">
        <v>61.892600000000002</v>
      </c>
      <c r="D10389">
        <v>-6.9118000000000004</v>
      </c>
      <c r="E10389" s="1" t="s">
        <v>43</v>
      </c>
      <c r="F10389" t="s">
        <v>12966</v>
      </c>
      <c r="G10389">
        <v>0</v>
      </c>
      <c r="H10389">
        <v>0</v>
      </c>
      <c r="I10389">
        <v>0</v>
      </c>
    </row>
    <row r="10390" spans="1:9" hidden="1" x14ac:dyDescent="0.3">
      <c r="A10390" s="1" t="s">
        <v>232</v>
      </c>
      <c r="B10390" s="1" t="s">
        <v>259</v>
      </c>
      <c r="C10390">
        <v>61.892600000000002</v>
      </c>
      <c r="D10390">
        <v>-6.9118000000000004</v>
      </c>
      <c r="E10390" s="1" t="s">
        <v>44</v>
      </c>
      <c r="F10390" t="s">
        <v>12967</v>
      </c>
      <c r="G10390">
        <v>0</v>
      </c>
      <c r="H10390">
        <v>0</v>
      </c>
      <c r="I10390">
        <v>0</v>
      </c>
    </row>
    <row r="10391" spans="1:9" hidden="1" x14ac:dyDescent="0.3">
      <c r="A10391" s="1" t="s">
        <v>232</v>
      </c>
      <c r="B10391" s="1" t="s">
        <v>259</v>
      </c>
      <c r="C10391">
        <v>61.892600000000002</v>
      </c>
      <c r="D10391">
        <v>-6.9118000000000004</v>
      </c>
      <c r="E10391" s="1" t="s">
        <v>45</v>
      </c>
      <c r="F10391" t="s">
        <v>12968</v>
      </c>
      <c r="G10391">
        <v>0</v>
      </c>
      <c r="H10391">
        <v>0</v>
      </c>
      <c r="I10391">
        <v>0</v>
      </c>
    </row>
    <row r="10392" spans="1:9" hidden="1" x14ac:dyDescent="0.3">
      <c r="A10392" s="1" t="s">
        <v>232</v>
      </c>
      <c r="B10392" s="1" t="s">
        <v>259</v>
      </c>
      <c r="C10392">
        <v>61.892600000000002</v>
      </c>
      <c r="D10392">
        <v>-6.9118000000000004</v>
      </c>
      <c r="E10392" s="1" t="s">
        <v>46</v>
      </c>
      <c r="F10392" t="s">
        <v>16770</v>
      </c>
      <c r="G10392">
        <v>0</v>
      </c>
      <c r="H10392">
        <v>1</v>
      </c>
      <c r="I10392">
        <v>0</v>
      </c>
    </row>
    <row r="10393" spans="1:9" hidden="1" x14ac:dyDescent="0.3">
      <c r="A10393" s="1" t="s">
        <v>232</v>
      </c>
      <c r="B10393" s="1" t="s">
        <v>259</v>
      </c>
      <c r="C10393">
        <v>61.892600000000002</v>
      </c>
      <c r="D10393">
        <v>-6.9118000000000004</v>
      </c>
      <c r="E10393" s="1" t="s">
        <v>47</v>
      </c>
      <c r="F10393" t="s">
        <v>16771</v>
      </c>
      <c r="G10393">
        <v>0</v>
      </c>
      <c r="H10393">
        <v>1</v>
      </c>
      <c r="I10393">
        <v>0</v>
      </c>
    </row>
    <row r="10394" spans="1:9" hidden="1" x14ac:dyDescent="0.3">
      <c r="A10394" s="1" t="s">
        <v>232</v>
      </c>
      <c r="B10394" s="1" t="s">
        <v>259</v>
      </c>
      <c r="C10394">
        <v>61.892600000000002</v>
      </c>
      <c r="D10394">
        <v>-6.9118000000000004</v>
      </c>
      <c r="E10394" s="1" t="s">
        <v>48</v>
      </c>
      <c r="F10394" t="s">
        <v>16772</v>
      </c>
      <c r="G10394">
        <v>0</v>
      </c>
      <c r="H10394">
        <v>1</v>
      </c>
      <c r="I10394">
        <v>0</v>
      </c>
    </row>
    <row r="10395" spans="1:9" hidden="1" x14ac:dyDescent="0.3">
      <c r="A10395" s="1" t="s">
        <v>232</v>
      </c>
      <c r="B10395" s="1" t="s">
        <v>259</v>
      </c>
      <c r="C10395">
        <v>61.892600000000002</v>
      </c>
      <c r="D10395">
        <v>-6.9118000000000004</v>
      </c>
      <c r="E10395" s="1" t="s">
        <v>49</v>
      </c>
      <c r="F10395" t="s">
        <v>16773</v>
      </c>
      <c r="G10395">
        <v>0</v>
      </c>
      <c r="H10395">
        <v>1</v>
      </c>
      <c r="I10395">
        <v>0</v>
      </c>
    </row>
    <row r="10396" spans="1:9" hidden="1" x14ac:dyDescent="0.3">
      <c r="A10396" s="1" t="s">
        <v>232</v>
      </c>
      <c r="B10396" s="1" t="s">
        <v>259</v>
      </c>
      <c r="C10396">
        <v>61.892600000000002</v>
      </c>
      <c r="D10396">
        <v>-6.9118000000000004</v>
      </c>
      <c r="E10396" s="1" t="s">
        <v>50</v>
      </c>
      <c r="F10396" t="s">
        <v>16774</v>
      </c>
      <c r="G10396">
        <v>0</v>
      </c>
      <c r="H10396">
        <v>2</v>
      </c>
      <c r="I10396">
        <v>0</v>
      </c>
    </row>
    <row r="10397" spans="1:9" hidden="1" x14ac:dyDescent="0.3">
      <c r="A10397" s="1" t="s">
        <v>232</v>
      </c>
      <c r="B10397" s="1" t="s">
        <v>259</v>
      </c>
      <c r="C10397">
        <v>61.892600000000002</v>
      </c>
      <c r="D10397">
        <v>-6.9118000000000004</v>
      </c>
      <c r="E10397" s="1" t="s">
        <v>51</v>
      </c>
      <c r="F10397" t="s">
        <v>16775</v>
      </c>
      <c r="G10397">
        <v>0</v>
      </c>
      <c r="H10397">
        <v>2</v>
      </c>
      <c r="I10397">
        <v>0</v>
      </c>
    </row>
    <row r="10398" spans="1:9" hidden="1" x14ac:dyDescent="0.3">
      <c r="A10398" s="1" t="s">
        <v>232</v>
      </c>
      <c r="B10398" s="1" t="s">
        <v>259</v>
      </c>
      <c r="C10398">
        <v>61.892600000000002</v>
      </c>
      <c r="D10398">
        <v>-6.9118000000000004</v>
      </c>
      <c r="E10398" s="1" t="s">
        <v>52</v>
      </c>
      <c r="F10398" t="s">
        <v>16776</v>
      </c>
      <c r="G10398">
        <v>0</v>
      </c>
      <c r="H10398">
        <v>2</v>
      </c>
      <c r="I10398">
        <v>0</v>
      </c>
    </row>
    <row r="10399" spans="1:9" hidden="1" x14ac:dyDescent="0.3">
      <c r="A10399" s="1" t="s">
        <v>232</v>
      </c>
      <c r="B10399" s="1" t="s">
        <v>259</v>
      </c>
      <c r="C10399">
        <v>61.892600000000002</v>
      </c>
      <c r="D10399">
        <v>-6.9118000000000004</v>
      </c>
      <c r="E10399" s="1" t="s">
        <v>53</v>
      </c>
      <c r="F10399" t="s">
        <v>16777</v>
      </c>
      <c r="G10399">
        <v>0</v>
      </c>
      <c r="H10399">
        <v>2</v>
      </c>
      <c r="I10399">
        <v>0</v>
      </c>
    </row>
    <row r="10400" spans="1:9" hidden="1" x14ac:dyDescent="0.3">
      <c r="A10400" s="1" t="s">
        <v>232</v>
      </c>
      <c r="B10400" s="1" t="s">
        <v>259</v>
      </c>
      <c r="C10400">
        <v>61.892600000000002</v>
      </c>
      <c r="D10400">
        <v>-6.9118000000000004</v>
      </c>
      <c r="E10400" s="1" t="s">
        <v>54</v>
      </c>
      <c r="F10400" t="s">
        <v>16778</v>
      </c>
      <c r="G10400">
        <v>0</v>
      </c>
      <c r="H10400">
        <v>2</v>
      </c>
      <c r="I10400">
        <v>0</v>
      </c>
    </row>
    <row r="10401" spans="1:9" hidden="1" x14ac:dyDescent="0.3">
      <c r="A10401" s="1" t="s">
        <v>232</v>
      </c>
      <c r="B10401" s="1" t="s">
        <v>259</v>
      </c>
      <c r="C10401">
        <v>61.892600000000002</v>
      </c>
      <c r="D10401">
        <v>-6.9118000000000004</v>
      </c>
      <c r="E10401" s="1" t="s">
        <v>21548</v>
      </c>
      <c r="F10401" t="s">
        <v>21748</v>
      </c>
      <c r="G10401">
        <v>0</v>
      </c>
      <c r="H10401">
        <v>3</v>
      </c>
      <c r="I10401">
        <v>0</v>
      </c>
    </row>
    <row r="10402" spans="1:9" hidden="1" x14ac:dyDescent="0.3">
      <c r="A10402" s="1" t="s">
        <v>218</v>
      </c>
      <c r="B10402" s="1" t="s">
        <v>260</v>
      </c>
      <c r="C10402">
        <v>18.070799999999998</v>
      </c>
      <c r="D10402">
        <v>-63.0501</v>
      </c>
      <c r="E10402" s="1" t="s">
        <v>4</v>
      </c>
      <c r="F10402" t="s">
        <v>12802</v>
      </c>
      <c r="G10402">
        <v>0</v>
      </c>
      <c r="H10402">
        <v>0</v>
      </c>
      <c r="I10402">
        <v>0</v>
      </c>
    </row>
    <row r="10403" spans="1:9" hidden="1" x14ac:dyDescent="0.3">
      <c r="A10403" s="1" t="s">
        <v>218</v>
      </c>
      <c r="B10403" s="1" t="s">
        <v>260</v>
      </c>
      <c r="C10403">
        <v>18.070799999999998</v>
      </c>
      <c r="D10403">
        <v>-63.0501</v>
      </c>
      <c r="E10403" s="1" t="s">
        <v>5</v>
      </c>
      <c r="F10403" t="s">
        <v>12803</v>
      </c>
      <c r="G10403">
        <v>0</v>
      </c>
      <c r="H10403">
        <v>0</v>
      </c>
      <c r="I10403">
        <v>0</v>
      </c>
    </row>
    <row r="10404" spans="1:9" hidden="1" x14ac:dyDescent="0.3">
      <c r="A10404" s="1" t="s">
        <v>218</v>
      </c>
      <c r="B10404" s="1" t="s">
        <v>260</v>
      </c>
      <c r="C10404">
        <v>18.070799999999998</v>
      </c>
      <c r="D10404">
        <v>-63.0501</v>
      </c>
      <c r="E10404" s="1" t="s">
        <v>6</v>
      </c>
      <c r="F10404" t="s">
        <v>12804</v>
      </c>
      <c r="G10404">
        <v>0</v>
      </c>
      <c r="H10404">
        <v>0</v>
      </c>
      <c r="I10404">
        <v>0</v>
      </c>
    </row>
    <row r="10405" spans="1:9" hidden="1" x14ac:dyDescent="0.3">
      <c r="A10405" s="1" t="s">
        <v>218</v>
      </c>
      <c r="B10405" s="1" t="s">
        <v>260</v>
      </c>
      <c r="C10405">
        <v>18.070799999999998</v>
      </c>
      <c r="D10405">
        <v>-63.0501</v>
      </c>
      <c r="E10405" s="1" t="s">
        <v>7</v>
      </c>
      <c r="F10405" t="s">
        <v>12805</v>
      </c>
      <c r="G10405">
        <v>0</v>
      </c>
      <c r="H10405">
        <v>0</v>
      </c>
      <c r="I10405">
        <v>0</v>
      </c>
    </row>
    <row r="10406" spans="1:9" hidden="1" x14ac:dyDescent="0.3">
      <c r="A10406" s="1" t="s">
        <v>218</v>
      </c>
      <c r="B10406" s="1" t="s">
        <v>260</v>
      </c>
      <c r="C10406">
        <v>18.070799999999998</v>
      </c>
      <c r="D10406">
        <v>-63.0501</v>
      </c>
      <c r="E10406" s="1" t="s">
        <v>8</v>
      </c>
      <c r="F10406" t="s">
        <v>12806</v>
      </c>
      <c r="G10406">
        <v>0</v>
      </c>
      <c r="H10406">
        <v>0</v>
      </c>
      <c r="I10406">
        <v>0</v>
      </c>
    </row>
    <row r="10407" spans="1:9" hidden="1" x14ac:dyDescent="0.3">
      <c r="A10407" s="1" t="s">
        <v>218</v>
      </c>
      <c r="B10407" s="1" t="s">
        <v>260</v>
      </c>
      <c r="C10407">
        <v>18.070799999999998</v>
      </c>
      <c r="D10407">
        <v>-63.0501</v>
      </c>
      <c r="E10407" s="1" t="s">
        <v>9</v>
      </c>
      <c r="F10407" t="s">
        <v>12807</v>
      </c>
      <c r="G10407">
        <v>0</v>
      </c>
      <c r="H10407">
        <v>0</v>
      </c>
      <c r="I10407">
        <v>0</v>
      </c>
    </row>
    <row r="10408" spans="1:9" hidden="1" x14ac:dyDescent="0.3">
      <c r="A10408" s="1" t="s">
        <v>218</v>
      </c>
      <c r="B10408" s="1" t="s">
        <v>260</v>
      </c>
      <c r="C10408">
        <v>18.070799999999998</v>
      </c>
      <c r="D10408">
        <v>-63.0501</v>
      </c>
      <c r="E10408" s="1" t="s">
        <v>10</v>
      </c>
      <c r="F10408" t="s">
        <v>12808</v>
      </c>
      <c r="G10408">
        <v>0</v>
      </c>
      <c r="H10408">
        <v>0</v>
      </c>
      <c r="I10408">
        <v>0</v>
      </c>
    </row>
    <row r="10409" spans="1:9" hidden="1" x14ac:dyDescent="0.3">
      <c r="A10409" s="1" t="s">
        <v>218</v>
      </c>
      <c r="B10409" s="1" t="s">
        <v>260</v>
      </c>
      <c r="C10409">
        <v>18.070799999999998</v>
      </c>
      <c r="D10409">
        <v>-63.0501</v>
      </c>
      <c r="E10409" s="1" t="s">
        <v>11</v>
      </c>
      <c r="F10409" t="s">
        <v>12809</v>
      </c>
      <c r="G10409">
        <v>0</v>
      </c>
      <c r="H10409">
        <v>0</v>
      </c>
      <c r="I10409">
        <v>0</v>
      </c>
    </row>
    <row r="10410" spans="1:9" hidden="1" x14ac:dyDescent="0.3">
      <c r="A10410" s="1" t="s">
        <v>218</v>
      </c>
      <c r="B10410" s="1" t="s">
        <v>260</v>
      </c>
      <c r="C10410">
        <v>18.070799999999998</v>
      </c>
      <c r="D10410">
        <v>-63.0501</v>
      </c>
      <c r="E10410" s="1" t="s">
        <v>12</v>
      </c>
      <c r="F10410" t="s">
        <v>12810</v>
      </c>
      <c r="G10410">
        <v>0</v>
      </c>
      <c r="H10410">
        <v>0</v>
      </c>
      <c r="I10410">
        <v>0</v>
      </c>
    </row>
    <row r="10411" spans="1:9" hidden="1" x14ac:dyDescent="0.3">
      <c r="A10411" s="1" t="s">
        <v>218</v>
      </c>
      <c r="B10411" s="1" t="s">
        <v>260</v>
      </c>
      <c r="C10411">
        <v>18.070799999999998</v>
      </c>
      <c r="D10411">
        <v>-63.0501</v>
      </c>
      <c r="E10411" s="1" t="s">
        <v>13</v>
      </c>
      <c r="F10411" t="s">
        <v>12811</v>
      </c>
      <c r="G10411">
        <v>0</v>
      </c>
      <c r="H10411">
        <v>0</v>
      </c>
      <c r="I10411">
        <v>0</v>
      </c>
    </row>
    <row r="10412" spans="1:9" hidden="1" x14ac:dyDescent="0.3">
      <c r="A10412" s="1" t="s">
        <v>218</v>
      </c>
      <c r="B10412" s="1" t="s">
        <v>260</v>
      </c>
      <c r="C10412">
        <v>18.070799999999998</v>
      </c>
      <c r="D10412">
        <v>-63.0501</v>
      </c>
      <c r="E10412" s="1" t="s">
        <v>14</v>
      </c>
      <c r="F10412" t="s">
        <v>12812</v>
      </c>
      <c r="G10412">
        <v>0</v>
      </c>
      <c r="H10412">
        <v>0</v>
      </c>
      <c r="I10412">
        <v>0</v>
      </c>
    </row>
    <row r="10413" spans="1:9" hidden="1" x14ac:dyDescent="0.3">
      <c r="A10413" s="1" t="s">
        <v>218</v>
      </c>
      <c r="B10413" s="1" t="s">
        <v>260</v>
      </c>
      <c r="C10413">
        <v>18.070799999999998</v>
      </c>
      <c r="D10413">
        <v>-63.0501</v>
      </c>
      <c r="E10413" s="1" t="s">
        <v>15</v>
      </c>
      <c r="F10413" t="s">
        <v>12813</v>
      </c>
      <c r="G10413">
        <v>0</v>
      </c>
      <c r="H10413">
        <v>0</v>
      </c>
      <c r="I10413">
        <v>0</v>
      </c>
    </row>
    <row r="10414" spans="1:9" hidden="1" x14ac:dyDescent="0.3">
      <c r="A10414" s="1" t="s">
        <v>218</v>
      </c>
      <c r="B10414" s="1" t="s">
        <v>260</v>
      </c>
      <c r="C10414">
        <v>18.070799999999998</v>
      </c>
      <c r="D10414">
        <v>-63.0501</v>
      </c>
      <c r="E10414" s="1" t="s">
        <v>16</v>
      </c>
      <c r="F10414" t="s">
        <v>12814</v>
      </c>
      <c r="G10414">
        <v>0</v>
      </c>
      <c r="H10414">
        <v>0</v>
      </c>
      <c r="I10414">
        <v>0</v>
      </c>
    </row>
    <row r="10415" spans="1:9" hidden="1" x14ac:dyDescent="0.3">
      <c r="A10415" s="1" t="s">
        <v>218</v>
      </c>
      <c r="B10415" s="1" t="s">
        <v>260</v>
      </c>
      <c r="C10415">
        <v>18.070799999999998</v>
      </c>
      <c r="D10415">
        <v>-63.0501</v>
      </c>
      <c r="E10415" s="1" t="s">
        <v>17</v>
      </c>
      <c r="F10415" t="s">
        <v>12815</v>
      </c>
      <c r="G10415">
        <v>0</v>
      </c>
      <c r="H10415">
        <v>0</v>
      </c>
      <c r="I10415">
        <v>0</v>
      </c>
    </row>
    <row r="10416" spans="1:9" hidden="1" x14ac:dyDescent="0.3">
      <c r="A10416" s="1" t="s">
        <v>218</v>
      </c>
      <c r="B10416" s="1" t="s">
        <v>260</v>
      </c>
      <c r="C10416">
        <v>18.070799999999998</v>
      </c>
      <c r="D10416">
        <v>-63.0501</v>
      </c>
      <c r="E10416" s="1" t="s">
        <v>18</v>
      </c>
      <c r="F10416" t="s">
        <v>12816</v>
      </c>
      <c r="G10416">
        <v>0</v>
      </c>
      <c r="H10416">
        <v>0</v>
      </c>
      <c r="I10416">
        <v>0</v>
      </c>
    </row>
    <row r="10417" spans="1:9" hidden="1" x14ac:dyDescent="0.3">
      <c r="A10417" s="1" t="s">
        <v>218</v>
      </c>
      <c r="B10417" s="1" t="s">
        <v>260</v>
      </c>
      <c r="C10417">
        <v>18.070799999999998</v>
      </c>
      <c r="D10417">
        <v>-63.0501</v>
      </c>
      <c r="E10417" s="1" t="s">
        <v>19</v>
      </c>
      <c r="F10417" t="s">
        <v>12817</v>
      </c>
      <c r="G10417">
        <v>0</v>
      </c>
      <c r="H10417">
        <v>0</v>
      </c>
      <c r="I10417">
        <v>0</v>
      </c>
    </row>
    <row r="10418" spans="1:9" hidden="1" x14ac:dyDescent="0.3">
      <c r="A10418" s="1" t="s">
        <v>218</v>
      </c>
      <c r="B10418" s="1" t="s">
        <v>260</v>
      </c>
      <c r="C10418">
        <v>18.070799999999998</v>
      </c>
      <c r="D10418">
        <v>-63.0501</v>
      </c>
      <c r="E10418" s="1" t="s">
        <v>20</v>
      </c>
      <c r="F10418" t="s">
        <v>12818</v>
      </c>
      <c r="G10418">
        <v>0</v>
      </c>
      <c r="H10418">
        <v>0</v>
      </c>
      <c r="I10418">
        <v>0</v>
      </c>
    </row>
    <row r="10419" spans="1:9" hidden="1" x14ac:dyDescent="0.3">
      <c r="A10419" s="1" t="s">
        <v>218</v>
      </c>
      <c r="B10419" s="1" t="s">
        <v>260</v>
      </c>
      <c r="C10419">
        <v>18.070799999999998</v>
      </c>
      <c r="D10419">
        <v>-63.0501</v>
      </c>
      <c r="E10419" s="1" t="s">
        <v>21</v>
      </c>
      <c r="F10419" t="s">
        <v>12819</v>
      </c>
      <c r="G10419">
        <v>0</v>
      </c>
      <c r="H10419">
        <v>0</v>
      </c>
      <c r="I10419">
        <v>0</v>
      </c>
    </row>
    <row r="10420" spans="1:9" hidden="1" x14ac:dyDescent="0.3">
      <c r="A10420" s="1" t="s">
        <v>218</v>
      </c>
      <c r="B10420" s="1" t="s">
        <v>260</v>
      </c>
      <c r="C10420">
        <v>18.070799999999998</v>
      </c>
      <c r="D10420">
        <v>-63.0501</v>
      </c>
      <c r="E10420" s="1" t="s">
        <v>22</v>
      </c>
      <c r="F10420" t="s">
        <v>12820</v>
      </c>
      <c r="G10420">
        <v>0</v>
      </c>
      <c r="H10420">
        <v>0</v>
      </c>
      <c r="I10420">
        <v>0</v>
      </c>
    </row>
    <row r="10421" spans="1:9" hidden="1" x14ac:dyDescent="0.3">
      <c r="A10421" s="1" t="s">
        <v>218</v>
      </c>
      <c r="B10421" s="1" t="s">
        <v>260</v>
      </c>
      <c r="C10421">
        <v>18.070799999999998</v>
      </c>
      <c r="D10421">
        <v>-63.0501</v>
      </c>
      <c r="E10421" s="1" t="s">
        <v>23</v>
      </c>
      <c r="F10421" t="s">
        <v>12821</v>
      </c>
      <c r="G10421">
        <v>0</v>
      </c>
      <c r="H10421">
        <v>0</v>
      </c>
      <c r="I10421">
        <v>0</v>
      </c>
    </row>
    <row r="10422" spans="1:9" hidden="1" x14ac:dyDescent="0.3">
      <c r="A10422" s="1" t="s">
        <v>218</v>
      </c>
      <c r="B10422" s="1" t="s">
        <v>260</v>
      </c>
      <c r="C10422">
        <v>18.070799999999998</v>
      </c>
      <c r="D10422">
        <v>-63.0501</v>
      </c>
      <c r="E10422" s="1" t="s">
        <v>24</v>
      </c>
      <c r="F10422" t="s">
        <v>12822</v>
      </c>
      <c r="G10422">
        <v>0</v>
      </c>
      <c r="H10422">
        <v>0</v>
      </c>
      <c r="I10422">
        <v>0</v>
      </c>
    </row>
    <row r="10423" spans="1:9" hidden="1" x14ac:dyDescent="0.3">
      <c r="A10423" s="1" t="s">
        <v>218</v>
      </c>
      <c r="B10423" s="1" t="s">
        <v>260</v>
      </c>
      <c r="C10423">
        <v>18.070799999999998</v>
      </c>
      <c r="D10423">
        <v>-63.0501</v>
      </c>
      <c r="E10423" s="1" t="s">
        <v>25</v>
      </c>
      <c r="F10423" t="s">
        <v>12823</v>
      </c>
      <c r="G10423">
        <v>0</v>
      </c>
      <c r="H10423">
        <v>0</v>
      </c>
      <c r="I10423">
        <v>0</v>
      </c>
    </row>
    <row r="10424" spans="1:9" hidden="1" x14ac:dyDescent="0.3">
      <c r="A10424" s="1" t="s">
        <v>218</v>
      </c>
      <c r="B10424" s="1" t="s">
        <v>260</v>
      </c>
      <c r="C10424">
        <v>18.070799999999998</v>
      </c>
      <c r="D10424">
        <v>-63.0501</v>
      </c>
      <c r="E10424" s="1" t="s">
        <v>26</v>
      </c>
      <c r="F10424" t="s">
        <v>12824</v>
      </c>
      <c r="G10424">
        <v>0</v>
      </c>
      <c r="H10424">
        <v>0</v>
      </c>
      <c r="I10424">
        <v>0</v>
      </c>
    </row>
    <row r="10425" spans="1:9" hidden="1" x14ac:dyDescent="0.3">
      <c r="A10425" s="1" t="s">
        <v>218</v>
      </c>
      <c r="B10425" s="1" t="s">
        <v>260</v>
      </c>
      <c r="C10425">
        <v>18.070799999999998</v>
      </c>
      <c r="D10425">
        <v>-63.0501</v>
      </c>
      <c r="E10425" s="1" t="s">
        <v>27</v>
      </c>
      <c r="F10425" t="s">
        <v>12825</v>
      </c>
      <c r="G10425">
        <v>0</v>
      </c>
      <c r="H10425">
        <v>0</v>
      </c>
      <c r="I10425">
        <v>0</v>
      </c>
    </row>
    <row r="10426" spans="1:9" hidden="1" x14ac:dyDescent="0.3">
      <c r="A10426" s="1" t="s">
        <v>218</v>
      </c>
      <c r="B10426" s="1" t="s">
        <v>260</v>
      </c>
      <c r="C10426">
        <v>18.070799999999998</v>
      </c>
      <c r="D10426">
        <v>-63.0501</v>
      </c>
      <c r="E10426" s="1" t="s">
        <v>28</v>
      </c>
      <c r="F10426" t="s">
        <v>12826</v>
      </c>
      <c r="G10426">
        <v>0</v>
      </c>
      <c r="H10426">
        <v>0</v>
      </c>
      <c r="I10426">
        <v>0</v>
      </c>
    </row>
    <row r="10427" spans="1:9" hidden="1" x14ac:dyDescent="0.3">
      <c r="A10427" s="1" t="s">
        <v>218</v>
      </c>
      <c r="B10427" s="1" t="s">
        <v>260</v>
      </c>
      <c r="C10427">
        <v>18.070799999999998</v>
      </c>
      <c r="D10427">
        <v>-63.0501</v>
      </c>
      <c r="E10427" s="1" t="s">
        <v>29</v>
      </c>
      <c r="F10427" t="s">
        <v>12827</v>
      </c>
      <c r="G10427">
        <v>0</v>
      </c>
      <c r="H10427">
        <v>0</v>
      </c>
      <c r="I10427">
        <v>0</v>
      </c>
    </row>
    <row r="10428" spans="1:9" hidden="1" x14ac:dyDescent="0.3">
      <c r="A10428" s="1" t="s">
        <v>218</v>
      </c>
      <c r="B10428" s="1" t="s">
        <v>260</v>
      </c>
      <c r="C10428">
        <v>18.070799999999998</v>
      </c>
      <c r="D10428">
        <v>-63.0501</v>
      </c>
      <c r="E10428" s="1" t="s">
        <v>30</v>
      </c>
      <c r="F10428" t="s">
        <v>12828</v>
      </c>
      <c r="G10428">
        <v>0</v>
      </c>
      <c r="H10428">
        <v>0</v>
      </c>
      <c r="I10428">
        <v>0</v>
      </c>
    </row>
    <row r="10429" spans="1:9" hidden="1" x14ac:dyDescent="0.3">
      <c r="A10429" s="1" t="s">
        <v>218</v>
      </c>
      <c r="B10429" s="1" t="s">
        <v>260</v>
      </c>
      <c r="C10429">
        <v>18.070799999999998</v>
      </c>
      <c r="D10429">
        <v>-63.0501</v>
      </c>
      <c r="E10429" s="1" t="s">
        <v>31</v>
      </c>
      <c r="F10429" t="s">
        <v>12829</v>
      </c>
      <c r="G10429">
        <v>0</v>
      </c>
      <c r="H10429">
        <v>0</v>
      </c>
      <c r="I10429">
        <v>0</v>
      </c>
    </row>
    <row r="10430" spans="1:9" hidden="1" x14ac:dyDescent="0.3">
      <c r="A10430" s="1" t="s">
        <v>218</v>
      </c>
      <c r="B10430" s="1" t="s">
        <v>260</v>
      </c>
      <c r="C10430">
        <v>18.070799999999998</v>
      </c>
      <c r="D10430">
        <v>-63.0501</v>
      </c>
      <c r="E10430" s="1" t="s">
        <v>32</v>
      </c>
      <c r="F10430" t="s">
        <v>12830</v>
      </c>
      <c r="G10430">
        <v>0</v>
      </c>
      <c r="H10430">
        <v>0</v>
      </c>
      <c r="I10430">
        <v>0</v>
      </c>
    </row>
    <row r="10431" spans="1:9" hidden="1" x14ac:dyDescent="0.3">
      <c r="A10431" s="1" t="s">
        <v>218</v>
      </c>
      <c r="B10431" s="1" t="s">
        <v>260</v>
      </c>
      <c r="C10431">
        <v>18.070799999999998</v>
      </c>
      <c r="D10431">
        <v>-63.0501</v>
      </c>
      <c r="E10431" s="1" t="s">
        <v>33</v>
      </c>
      <c r="F10431" t="s">
        <v>12831</v>
      </c>
      <c r="G10431">
        <v>0</v>
      </c>
      <c r="H10431">
        <v>0</v>
      </c>
      <c r="I10431">
        <v>0</v>
      </c>
    </row>
    <row r="10432" spans="1:9" hidden="1" x14ac:dyDescent="0.3">
      <c r="A10432" s="1" t="s">
        <v>218</v>
      </c>
      <c r="B10432" s="1" t="s">
        <v>260</v>
      </c>
      <c r="C10432">
        <v>18.070799999999998</v>
      </c>
      <c r="D10432">
        <v>-63.0501</v>
      </c>
      <c r="E10432" s="1" t="s">
        <v>34</v>
      </c>
      <c r="F10432" t="s">
        <v>12832</v>
      </c>
      <c r="G10432">
        <v>0</v>
      </c>
      <c r="H10432">
        <v>0</v>
      </c>
      <c r="I10432">
        <v>0</v>
      </c>
    </row>
    <row r="10433" spans="1:9" hidden="1" x14ac:dyDescent="0.3">
      <c r="A10433" s="1" t="s">
        <v>218</v>
      </c>
      <c r="B10433" s="1" t="s">
        <v>260</v>
      </c>
      <c r="C10433">
        <v>18.070799999999998</v>
      </c>
      <c r="D10433">
        <v>-63.0501</v>
      </c>
      <c r="E10433" s="1" t="s">
        <v>35</v>
      </c>
      <c r="F10433" t="s">
        <v>12833</v>
      </c>
      <c r="G10433">
        <v>0</v>
      </c>
      <c r="H10433">
        <v>0</v>
      </c>
      <c r="I10433">
        <v>0</v>
      </c>
    </row>
    <row r="10434" spans="1:9" hidden="1" x14ac:dyDescent="0.3">
      <c r="A10434" s="1" t="s">
        <v>218</v>
      </c>
      <c r="B10434" s="1" t="s">
        <v>260</v>
      </c>
      <c r="C10434">
        <v>18.070799999999998</v>
      </c>
      <c r="D10434">
        <v>-63.0501</v>
      </c>
      <c r="E10434" s="1" t="s">
        <v>36</v>
      </c>
      <c r="F10434" t="s">
        <v>12834</v>
      </c>
      <c r="G10434">
        <v>0</v>
      </c>
      <c r="H10434">
        <v>0</v>
      </c>
      <c r="I10434">
        <v>0</v>
      </c>
    </row>
    <row r="10435" spans="1:9" hidden="1" x14ac:dyDescent="0.3">
      <c r="A10435" s="1" t="s">
        <v>218</v>
      </c>
      <c r="B10435" s="1" t="s">
        <v>260</v>
      </c>
      <c r="C10435">
        <v>18.070799999999998</v>
      </c>
      <c r="D10435">
        <v>-63.0501</v>
      </c>
      <c r="E10435" s="1" t="s">
        <v>37</v>
      </c>
      <c r="F10435" t="s">
        <v>12835</v>
      </c>
      <c r="G10435">
        <v>0</v>
      </c>
      <c r="H10435">
        <v>0</v>
      </c>
      <c r="I10435">
        <v>0</v>
      </c>
    </row>
    <row r="10436" spans="1:9" hidden="1" x14ac:dyDescent="0.3">
      <c r="A10436" s="1" t="s">
        <v>218</v>
      </c>
      <c r="B10436" s="1" t="s">
        <v>260</v>
      </c>
      <c r="C10436">
        <v>18.070799999999998</v>
      </c>
      <c r="D10436">
        <v>-63.0501</v>
      </c>
      <c r="E10436" s="1" t="s">
        <v>38</v>
      </c>
      <c r="F10436" t="s">
        <v>12836</v>
      </c>
      <c r="G10436">
        <v>0</v>
      </c>
      <c r="H10436">
        <v>0</v>
      </c>
      <c r="I10436">
        <v>0</v>
      </c>
    </row>
    <row r="10437" spans="1:9" hidden="1" x14ac:dyDescent="0.3">
      <c r="A10437" s="1" t="s">
        <v>218</v>
      </c>
      <c r="B10437" s="1" t="s">
        <v>260</v>
      </c>
      <c r="C10437">
        <v>18.070799999999998</v>
      </c>
      <c r="D10437">
        <v>-63.0501</v>
      </c>
      <c r="E10437" s="1" t="s">
        <v>39</v>
      </c>
      <c r="F10437" t="s">
        <v>12837</v>
      </c>
      <c r="G10437">
        <v>0</v>
      </c>
      <c r="H10437">
        <v>0</v>
      </c>
      <c r="I10437">
        <v>0</v>
      </c>
    </row>
    <row r="10438" spans="1:9" hidden="1" x14ac:dyDescent="0.3">
      <c r="A10438" s="1" t="s">
        <v>218</v>
      </c>
      <c r="B10438" s="1" t="s">
        <v>260</v>
      </c>
      <c r="C10438">
        <v>18.070799999999998</v>
      </c>
      <c r="D10438">
        <v>-63.0501</v>
      </c>
      <c r="E10438" s="1" t="s">
        <v>40</v>
      </c>
      <c r="F10438" t="s">
        <v>12838</v>
      </c>
      <c r="G10438">
        <v>0</v>
      </c>
      <c r="H10438">
        <v>0</v>
      </c>
      <c r="I10438">
        <v>0</v>
      </c>
    </row>
    <row r="10439" spans="1:9" hidden="1" x14ac:dyDescent="0.3">
      <c r="A10439" s="1" t="s">
        <v>218</v>
      </c>
      <c r="B10439" s="1" t="s">
        <v>260</v>
      </c>
      <c r="C10439">
        <v>18.070799999999998</v>
      </c>
      <c r="D10439">
        <v>-63.0501</v>
      </c>
      <c r="E10439" s="1" t="s">
        <v>41</v>
      </c>
      <c r="F10439" t="s">
        <v>12839</v>
      </c>
      <c r="G10439">
        <v>0</v>
      </c>
      <c r="H10439">
        <v>0</v>
      </c>
      <c r="I10439">
        <v>0</v>
      </c>
    </row>
    <row r="10440" spans="1:9" hidden="1" x14ac:dyDescent="0.3">
      <c r="A10440" s="1" t="s">
        <v>218</v>
      </c>
      <c r="B10440" s="1" t="s">
        <v>260</v>
      </c>
      <c r="C10440">
        <v>18.070799999999998</v>
      </c>
      <c r="D10440">
        <v>-63.0501</v>
      </c>
      <c r="E10440" s="1" t="s">
        <v>42</v>
      </c>
      <c r="F10440" t="s">
        <v>12840</v>
      </c>
      <c r="G10440">
        <v>0</v>
      </c>
      <c r="H10440">
        <v>0</v>
      </c>
      <c r="I10440">
        <v>0</v>
      </c>
    </row>
    <row r="10441" spans="1:9" hidden="1" x14ac:dyDescent="0.3">
      <c r="A10441" s="1" t="s">
        <v>218</v>
      </c>
      <c r="B10441" s="1" t="s">
        <v>260</v>
      </c>
      <c r="C10441">
        <v>18.070799999999998</v>
      </c>
      <c r="D10441">
        <v>-63.0501</v>
      </c>
      <c r="E10441" s="1" t="s">
        <v>43</v>
      </c>
      <c r="F10441" t="s">
        <v>12841</v>
      </c>
      <c r="G10441">
        <v>0</v>
      </c>
      <c r="H10441">
        <v>0</v>
      </c>
      <c r="I10441">
        <v>0</v>
      </c>
    </row>
    <row r="10442" spans="1:9" hidden="1" x14ac:dyDescent="0.3">
      <c r="A10442" s="1" t="s">
        <v>218</v>
      </c>
      <c r="B10442" s="1" t="s">
        <v>260</v>
      </c>
      <c r="C10442">
        <v>18.070799999999998</v>
      </c>
      <c r="D10442">
        <v>-63.0501</v>
      </c>
      <c r="E10442" s="1" t="s">
        <v>44</v>
      </c>
      <c r="F10442" t="s">
        <v>12842</v>
      </c>
      <c r="G10442">
        <v>0</v>
      </c>
      <c r="H10442">
        <v>0</v>
      </c>
      <c r="I10442">
        <v>0</v>
      </c>
    </row>
    <row r="10443" spans="1:9" hidden="1" x14ac:dyDescent="0.3">
      <c r="A10443" s="1" t="s">
        <v>218</v>
      </c>
      <c r="B10443" s="1" t="s">
        <v>260</v>
      </c>
      <c r="C10443">
        <v>18.070799999999998</v>
      </c>
      <c r="D10443">
        <v>-63.0501</v>
      </c>
      <c r="E10443" s="1" t="s">
        <v>45</v>
      </c>
      <c r="F10443" t="s">
        <v>12843</v>
      </c>
      <c r="G10443">
        <v>0</v>
      </c>
      <c r="H10443">
        <v>0</v>
      </c>
      <c r="I10443">
        <v>0</v>
      </c>
    </row>
    <row r="10444" spans="1:9" hidden="1" x14ac:dyDescent="0.3">
      <c r="A10444" s="1" t="s">
        <v>218</v>
      </c>
      <c r="B10444" s="1" t="s">
        <v>260</v>
      </c>
      <c r="C10444">
        <v>18.070799999999998</v>
      </c>
      <c r="D10444">
        <v>-63.0501</v>
      </c>
      <c r="E10444" s="1" t="s">
        <v>46</v>
      </c>
      <c r="F10444" t="s">
        <v>12844</v>
      </c>
      <c r="G10444">
        <v>0</v>
      </c>
      <c r="H10444">
        <v>0</v>
      </c>
      <c r="I10444">
        <v>0</v>
      </c>
    </row>
    <row r="10445" spans="1:9" hidden="1" x14ac:dyDescent="0.3">
      <c r="A10445" s="1" t="s">
        <v>218</v>
      </c>
      <c r="B10445" s="1" t="s">
        <v>260</v>
      </c>
      <c r="C10445">
        <v>18.070799999999998</v>
      </c>
      <c r="D10445">
        <v>-63.0501</v>
      </c>
      <c r="E10445" s="1" t="s">
        <v>47</v>
      </c>
      <c r="F10445" t="s">
        <v>12845</v>
      </c>
      <c r="G10445">
        <v>0</v>
      </c>
      <c r="H10445">
        <v>0</v>
      </c>
      <c r="I10445">
        <v>0</v>
      </c>
    </row>
    <row r="10446" spans="1:9" hidden="1" x14ac:dyDescent="0.3">
      <c r="A10446" s="1" t="s">
        <v>218</v>
      </c>
      <c r="B10446" s="1" t="s">
        <v>260</v>
      </c>
      <c r="C10446">
        <v>18.070799999999998</v>
      </c>
      <c r="D10446">
        <v>-63.0501</v>
      </c>
      <c r="E10446" s="1" t="s">
        <v>48</v>
      </c>
      <c r="F10446" t="s">
        <v>12846</v>
      </c>
      <c r="G10446">
        <v>0</v>
      </c>
      <c r="H10446">
        <v>0</v>
      </c>
      <c r="I10446">
        <v>0</v>
      </c>
    </row>
    <row r="10447" spans="1:9" hidden="1" x14ac:dyDescent="0.3">
      <c r="A10447" s="1" t="s">
        <v>218</v>
      </c>
      <c r="B10447" s="1" t="s">
        <v>260</v>
      </c>
      <c r="C10447">
        <v>18.070799999999998</v>
      </c>
      <c r="D10447">
        <v>-63.0501</v>
      </c>
      <c r="E10447" s="1" t="s">
        <v>49</v>
      </c>
      <c r="F10447" t="s">
        <v>12847</v>
      </c>
      <c r="G10447">
        <v>0</v>
      </c>
      <c r="H10447">
        <v>0</v>
      </c>
      <c r="I10447">
        <v>0</v>
      </c>
    </row>
    <row r="10448" spans="1:9" hidden="1" x14ac:dyDescent="0.3">
      <c r="A10448" s="1" t="s">
        <v>218</v>
      </c>
      <c r="B10448" s="1" t="s">
        <v>260</v>
      </c>
      <c r="C10448">
        <v>18.070799999999998</v>
      </c>
      <c r="D10448">
        <v>-63.0501</v>
      </c>
      <c r="E10448" s="1" t="s">
        <v>50</v>
      </c>
      <c r="F10448" t="s">
        <v>12848</v>
      </c>
      <c r="G10448">
        <v>0</v>
      </c>
      <c r="H10448">
        <v>0</v>
      </c>
      <c r="I10448">
        <v>0</v>
      </c>
    </row>
    <row r="10449" spans="1:9" hidden="1" x14ac:dyDescent="0.3">
      <c r="A10449" s="1" t="s">
        <v>218</v>
      </c>
      <c r="B10449" s="1" t="s">
        <v>260</v>
      </c>
      <c r="C10449">
        <v>18.070799999999998</v>
      </c>
      <c r="D10449">
        <v>-63.0501</v>
      </c>
      <c r="E10449" s="1" t="s">
        <v>51</v>
      </c>
      <c r="F10449" t="s">
        <v>16779</v>
      </c>
      <c r="G10449">
        <v>0</v>
      </c>
      <c r="H10449">
        <v>2</v>
      </c>
      <c r="I10449">
        <v>0</v>
      </c>
    </row>
    <row r="10450" spans="1:9" hidden="1" x14ac:dyDescent="0.3">
      <c r="A10450" s="1" t="s">
        <v>218</v>
      </c>
      <c r="B10450" s="1" t="s">
        <v>260</v>
      </c>
      <c r="C10450">
        <v>18.070799999999998</v>
      </c>
      <c r="D10450">
        <v>-63.0501</v>
      </c>
      <c r="E10450" s="1" t="s">
        <v>52</v>
      </c>
      <c r="F10450" t="s">
        <v>16780</v>
      </c>
      <c r="G10450">
        <v>0</v>
      </c>
      <c r="H10450">
        <v>2</v>
      </c>
      <c r="I10450">
        <v>0</v>
      </c>
    </row>
    <row r="10451" spans="1:9" hidden="1" x14ac:dyDescent="0.3">
      <c r="A10451" s="1" t="s">
        <v>218</v>
      </c>
      <c r="B10451" s="1" t="s">
        <v>260</v>
      </c>
      <c r="C10451">
        <v>18.070799999999998</v>
      </c>
      <c r="D10451">
        <v>-63.0501</v>
      </c>
      <c r="E10451" s="1" t="s">
        <v>53</v>
      </c>
      <c r="F10451" t="s">
        <v>16781</v>
      </c>
      <c r="G10451">
        <v>0</v>
      </c>
      <c r="H10451">
        <v>2</v>
      </c>
      <c r="I10451">
        <v>0</v>
      </c>
    </row>
    <row r="10452" spans="1:9" hidden="1" x14ac:dyDescent="0.3">
      <c r="A10452" s="1" t="s">
        <v>218</v>
      </c>
      <c r="B10452" s="1" t="s">
        <v>260</v>
      </c>
      <c r="C10452">
        <v>18.070799999999998</v>
      </c>
      <c r="D10452">
        <v>-63.0501</v>
      </c>
      <c r="E10452" s="1" t="s">
        <v>54</v>
      </c>
      <c r="F10452" t="s">
        <v>16782</v>
      </c>
      <c r="G10452">
        <v>0</v>
      </c>
      <c r="H10452">
        <v>2</v>
      </c>
      <c r="I10452">
        <v>0</v>
      </c>
    </row>
    <row r="10453" spans="1:9" hidden="1" x14ac:dyDescent="0.3">
      <c r="A10453" s="1" t="s">
        <v>218</v>
      </c>
      <c r="B10453" s="1" t="s">
        <v>260</v>
      </c>
      <c r="C10453">
        <v>18.070799999999998</v>
      </c>
      <c r="D10453">
        <v>-63.0501</v>
      </c>
      <c r="E10453" s="1" t="s">
        <v>21548</v>
      </c>
      <c r="F10453" t="s">
        <v>21749</v>
      </c>
      <c r="G10453">
        <v>0</v>
      </c>
      <c r="H10453">
        <v>2</v>
      </c>
      <c r="I10453">
        <v>0</v>
      </c>
    </row>
    <row r="10454" spans="1:9" hidden="1" x14ac:dyDescent="0.3">
      <c r="A10454" s="1" t="s">
        <v>261</v>
      </c>
      <c r="B10454" s="1" t="s">
        <v>55</v>
      </c>
      <c r="C10454">
        <v>15.2</v>
      </c>
      <c r="D10454">
        <v>-86.241900000000001</v>
      </c>
      <c r="E10454" s="1" t="s">
        <v>4</v>
      </c>
      <c r="F10454" t="s">
        <v>16663</v>
      </c>
      <c r="G10454">
        <v>0</v>
      </c>
      <c r="H10454">
        <v>0</v>
      </c>
      <c r="I10454">
        <v>0</v>
      </c>
    </row>
    <row r="10455" spans="1:9" hidden="1" x14ac:dyDescent="0.3">
      <c r="A10455" s="1" t="s">
        <v>261</v>
      </c>
      <c r="B10455" s="1" t="s">
        <v>55</v>
      </c>
      <c r="C10455">
        <v>15.2</v>
      </c>
      <c r="D10455">
        <v>-86.241900000000001</v>
      </c>
      <c r="E10455" s="1" t="s">
        <v>5</v>
      </c>
      <c r="F10455" t="s">
        <v>16559</v>
      </c>
      <c r="G10455">
        <v>0</v>
      </c>
      <c r="H10455">
        <v>0</v>
      </c>
      <c r="I10455">
        <v>0</v>
      </c>
    </row>
    <row r="10456" spans="1:9" hidden="1" x14ac:dyDescent="0.3">
      <c r="A10456" s="1" t="s">
        <v>261</v>
      </c>
      <c r="B10456" s="1" t="s">
        <v>55</v>
      </c>
      <c r="C10456">
        <v>15.2</v>
      </c>
      <c r="D10456">
        <v>-86.241900000000001</v>
      </c>
      <c r="E10456" s="1" t="s">
        <v>6</v>
      </c>
      <c r="F10456" t="s">
        <v>16457</v>
      </c>
      <c r="G10456">
        <v>0</v>
      </c>
      <c r="H10456">
        <v>0</v>
      </c>
      <c r="I10456">
        <v>0</v>
      </c>
    </row>
    <row r="10457" spans="1:9" hidden="1" x14ac:dyDescent="0.3">
      <c r="A10457" s="1" t="s">
        <v>261</v>
      </c>
      <c r="B10457" s="1" t="s">
        <v>55</v>
      </c>
      <c r="C10457">
        <v>15.2</v>
      </c>
      <c r="D10457">
        <v>-86.241900000000001</v>
      </c>
      <c r="E10457" s="1" t="s">
        <v>7</v>
      </c>
      <c r="F10457" t="s">
        <v>16355</v>
      </c>
      <c r="G10457">
        <v>0</v>
      </c>
      <c r="H10457">
        <v>0</v>
      </c>
      <c r="I10457">
        <v>0</v>
      </c>
    </row>
    <row r="10458" spans="1:9" hidden="1" x14ac:dyDescent="0.3">
      <c r="A10458" s="1" t="s">
        <v>261</v>
      </c>
      <c r="B10458" s="1" t="s">
        <v>55</v>
      </c>
      <c r="C10458">
        <v>15.2</v>
      </c>
      <c r="D10458">
        <v>-86.241900000000001</v>
      </c>
      <c r="E10458" s="1" t="s">
        <v>8</v>
      </c>
      <c r="F10458" t="s">
        <v>16255</v>
      </c>
      <c r="G10458">
        <v>0</v>
      </c>
      <c r="H10458">
        <v>0</v>
      </c>
      <c r="I10458">
        <v>0</v>
      </c>
    </row>
    <row r="10459" spans="1:9" hidden="1" x14ac:dyDescent="0.3">
      <c r="A10459" s="1" t="s">
        <v>261</v>
      </c>
      <c r="B10459" s="1" t="s">
        <v>55</v>
      </c>
      <c r="C10459">
        <v>15.2</v>
      </c>
      <c r="D10459">
        <v>-86.241900000000001</v>
      </c>
      <c r="E10459" s="1" t="s">
        <v>9</v>
      </c>
      <c r="F10459" t="s">
        <v>16155</v>
      </c>
      <c r="G10459">
        <v>0</v>
      </c>
      <c r="H10459">
        <v>0</v>
      </c>
      <c r="I10459">
        <v>0</v>
      </c>
    </row>
    <row r="10460" spans="1:9" hidden="1" x14ac:dyDescent="0.3">
      <c r="A10460" s="1" t="s">
        <v>261</v>
      </c>
      <c r="B10460" s="1" t="s">
        <v>55</v>
      </c>
      <c r="C10460">
        <v>15.2</v>
      </c>
      <c r="D10460">
        <v>-86.241900000000001</v>
      </c>
      <c r="E10460" s="1" t="s">
        <v>10</v>
      </c>
      <c r="F10460" t="s">
        <v>16058</v>
      </c>
      <c r="G10460">
        <v>0</v>
      </c>
      <c r="H10460">
        <v>0</v>
      </c>
      <c r="I10460">
        <v>0</v>
      </c>
    </row>
    <row r="10461" spans="1:9" hidden="1" x14ac:dyDescent="0.3">
      <c r="A10461" s="1" t="s">
        <v>261</v>
      </c>
      <c r="B10461" s="1" t="s">
        <v>55</v>
      </c>
      <c r="C10461">
        <v>15.2</v>
      </c>
      <c r="D10461">
        <v>-86.241900000000001</v>
      </c>
      <c r="E10461" s="1" t="s">
        <v>11</v>
      </c>
      <c r="F10461" t="s">
        <v>15961</v>
      </c>
      <c r="G10461">
        <v>0</v>
      </c>
      <c r="H10461">
        <v>0</v>
      </c>
      <c r="I10461">
        <v>0</v>
      </c>
    </row>
    <row r="10462" spans="1:9" hidden="1" x14ac:dyDescent="0.3">
      <c r="A10462" s="1" t="s">
        <v>261</v>
      </c>
      <c r="B10462" s="1" t="s">
        <v>55</v>
      </c>
      <c r="C10462">
        <v>15.2</v>
      </c>
      <c r="D10462">
        <v>-86.241900000000001</v>
      </c>
      <c r="E10462" s="1" t="s">
        <v>12</v>
      </c>
      <c r="F10462" t="s">
        <v>15866</v>
      </c>
      <c r="G10462">
        <v>0</v>
      </c>
      <c r="H10462">
        <v>0</v>
      </c>
      <c r="I10462">
        <v>0</v>
      </c>
    </row>
    <row r="10463" spans="1:9" hidden="1" x14ac:dyDescent="0.3">
      <c r="A10463" s="1" t="s">
        <v>261</v>
      </c>
      <c r="B10463" s="1" t="s">
        <v>55</v>
      </c>
      <c r="C10463">
        <v>15.2</v>
      </c>
      <c r="D10463">
        <v>-86.241900000000001</v>
      </c>
      <c r="E10463" s="1" t="s">
        <v>13</v>
      </c>
      <c r="F10463" t="s">
        <v>15773</v>
      </c>
      <c r="G10463">
        <v>0</v>
      </c>
      <c r="H10463">
        <v>0</v>
      </c>
      <c r="I10463">
        <v>0</v>
      </c>
    </row>
    <row r="10464" spans="1:9" hidden="1" x14ac:dyDescent="0.3">
      <c r="A10464" s="1" t="s">
        <v>261</v>
      </c>
      <c r="B10464" s="1" t="s">
        <v>55</v>
      </c>
      <c r="C10464">
        <v>15.2</v>
      </c>
      <c r="D10464">
        <v>-86.241900000000001</v>
      </c>
      <c r="E10464" s="1" t="s">
        <v>14</v>
      </c>
      <c r="F10464" t="s">
        <v>15683</v>
      </c>
      <c r="G10464">
        <v>0</v>
      </c>
      <c r="H10464">
        <v>0</v>
      </c>
      <c r="I10464">
        <v>0</v>
      </c>
    </row>
    <row r="10465" spans="1:9" hidden="1" x14ac:dyDescent="0.3">
      <c r="A10465" s="1" t="s">
        <v>261</v>
      </c>
      <c r="B10465" s="1" t="s">
        <v>55</v>
      </c>
      <c r="C10465">
        <v>15.2</v>
      </c>
      <c r="D10465">
        <v>-86.241900000000001</v>
      </c>
      <c r="E10465" s="1" t="s">
        <v>15</v>
      </c>
      <c r="F10465" t="s">
        <v>15594</v>
      </c>
      <c r="G10465">
        <v>0</v>
      </c>
      <c r="H10465">
        <v>0</v>
      </c>
      <c r="I10465">
        <v>0</v>
      </c>
    </row>
    <row r="10466" spans="1:9" hidden="1" x14ac:dyDescent="0.3">
      <c r="A10466" s="1" t="s">
        <v>261</v>
      </c>
      <c r="B10466" s="1" t="s">
        <v>55</v>
      </c>
      <c r="C10466">
        <v>15.2</v>
      </c>
      <c r="D10466">
        <v>-86.241900000000001</v>
      </c>
      <c r="E10466" s="1" t="s">
        <v>16</v>
      </c>
      <c r="F10466" t="s">
        <v>15505</v>
      </c>
      <c r="G10466">
        <v>0</v>
      </c>
      <c r="H10466">
        <v>0</v>
      </c>
      <c r="I10466">
        <v>0</v>
      </c>
    </row>
    <row r="10467" spans="1:9" hidden="1" x14ac:dyDescent="0.3">
      <c r="A10467" s="1" t="s">
        <v>261</v>
      </c>
      <c r="B10467" s="1" t="s">
        <v>55</v>
      </c>
      <c r="C10467">
        <v>15.2</v>
      </c>
      <c r="D10467">
        <v>-86.241900000000001</v>
      </c>
      <c r="E10467" s="1" t="s">
        <v>17</v>
      </c>
      <c r="F10467" t="s">
        <v>15416</v>
      </c>
      <c r="G10467">
        <v>0</v>
      </c>
      <c r="H10467">
        <v>0</v>
      </c>
      <c r="I10467">
        <v>0</v>
      </c>
    </row>
    <row r="10468" spans="1:9" hidden="1" x14ac:dyDescent="0.3">
      <c r="A10468" s="1" t="s">
        <v>261</v>
      </c>
      <c r="B10468" s="1" t="s">
        <v>55</v>
      </c>
      <c r="C10468">
        <v>15.2</v>
      </c>
      <c r="D10468">
        <v>-86.241900000000001</v>
      </c>
      <c r="E10468" s="1" t="s">
        <v>18</v>
      </c>
      <c r="F10468" t="s">
        <v>15328</v>
      </c>
      <c r="G10468">
        <v>0</v>
      </c>
      <c r="H10468">
        <v>0</v>
      </c>
      <c r="I10468">
        <v>0</v>
      </c>
    </row>
    <row r="10469" spans="1:9" hidden="1" x14ac:dyDescent="0.3">
      <c r="A10469" s="1" t="s">
        <v>261</v>
      </c>
      <c r="B10469" s="1" t="s">
        <v>55</v>
      </c>
      <c r="C10469">
        <v>15.2</v>
      </c>
      <c r="D10469">
        <v>-86.241900000000001</v>
      </c>
      <c r="E10469" s="1" t="s">
        <v>19</v>
      </c>
      <c r="F10469" t="s">
        <v>15240</v>
      </c>
      <c r="G10469">
        <v>0</v>
      </c>
      <c r="H10469">
        <v>0</v>
      </c>
      <c r="I10469">
        <v>0</v>
      </c>
    </row>
    <row r="10470" spans="1:9" hidden="1" x14ac:dyDescent="0.3">
      <c r="A10470" s="1" t="s">
        <v>261</v>
      </c>
      <c r="B10470" s="1" t="s">
        <v>55</v>
      </c>
      <c r="C10470">
        <v>15.2</v>
      </c>
      <c r="D10470">
        <v>-86.241900000000001</v>
      </c>
      <c r="E10470" s="1" t="s">
        <v>20</v>
      </c>
      <c r="F10470" t="s">
        <v>15152</v>
      </c>
      <c r="G10470">
        <v>0</v>
      </c>
      <c r="H10470">
        <v>0</v>
      </c>
      <c r="I10470">
        <v>0</v>
      </c>
    </row>
    <row r="10471" spans="1:9" hidden="1" x14ac:dyDescent="0.3">
      <c r="A10471" s="1" t="s">
        <v>261</v>
      </c>
      <c r="B10471" s="1" t="s">
        <v>55</v>
      </c>
      <c r="C10471">
        <v>15.2</v>
      </c>
      <c r="D10471">
        <v>-86.241900000000001</v>
      </c>
      <c r="E10471" s="1" t="s">
        <v>21</v>
      </c>
      <c r="F10471" t="s">
        <v>15064</v>
      </c>
      <c r="G10471">
        <v>0</v>
      </c>
      <c r="H10471">
        <v>0</v>
      </c>
      <c r="I10471">
        <v>0</v>
      </c>
    </row>
    <row r="10472" spans="1:9" hidden="1" x14ac:dyDescent="0.3">
      <c r="A10472" s="1" t="s">
        <v>261</v>
      </c>
      <c r="B10472" s="1" t="s">
        <v>55</v>
      </c>
      <c r="C10472">
        <v>15.2</v>
      </c>
      <c r="D10472">
        <v>-86.241900000000001</v>
      </c>
      <c r="E10472" s="1" t="s">
        <v>22</v>
      </c>
      <c r="F10472" t="s">
        <v>14976</v>
      </c>
      <c r="G10472">
        <v>0</v>
      </c>
      <c r="H10472">
        <v>0</v>
      </c>
      <c r="I10472">
        <v>0</v>
      </c>
    </row>
    <row r="10473" spans="1:9" hidden="1" x14ac:dyDescent="0.3">
      <c r="A10473" s="1" t="s">
        <v>261</v>
      </c>
      <c r="B10473" s="1" t="s">
        <v>55</v>
      </c>
      <c r="C10473">
        <v>15.2</v>
      </c>
      <c r="D10473">
        <v>-86.241900000000001</v>
      </c>
      <c r="E10473" s="1" t="s">
        <v>23</v>
      </c>
      <c r="F10473" t="s">
        <v>14888</v>
      </c>
      <c r="G10473">
        <v>0</v>
      </c>
      <c r="H10473">
        <v>0</v>
      </c>
      <c r="I10473">
        <v>0</v>
      </c>
    </row>
    <row r="10474" spans="1:9" hidden="1" x14ac:dyDescent="0.3">
      <c r="A10474" s="1" t="s">
        <v>261</v>
      </c>
      <c r="B10474" s="1" t="s">
        <v>55</v>
      </c>
      <c r="C10474">
        <v>15.2</v>
      </c>
      <c r="D10474">
        <v>-86.241900000000001</v>
      </c>
      <c r="E10474" s="1" t="s">
        <v>24</v>
      </c>
      <c r="F10474" t="s">
        <v>14800</v>
      </c>
      <c r="G10474">
        <v>0</v>
      </c>
      <c r="H10474">
        <v>0</v>
      </c>
      <c r="I10474">
        <v>0</v>
      </c>
    </row>
    <row r="10475" spans="1:9" hidden="1" x14ac:dyDescent="0.3">
      <c r="A10475" s="1" t="s">
        <v>261</v>
      </c>
      <c r="B10475" s="1" t="s">
        <v>55</v>
      </c>
      <c r="C10475">
        <v>15.2</v>
      </c>
      <c r="D10475">
        <v>-86.241900000000001</v>
      </c>
      <c r="E10475" s="1" t="s">
        <v>25</v>
      </c>
      <c r="F10475" t="s">
        <v>14712</v>
      </c>
      <c r="G10475">
        <v>0</v>
      </c>
      <c r="H10475">
        <v>0</v>
      </c>
      <c r="I10475">
        <v>0</v>
      </c>
    </row>
    <row r="10476" spans="1:9" hidden="1" x14ac:dyDescent="0.3">
      <c r="A10476" s="1" t="s">
        <v>261</v>
      </c>
      <c r="B10476" s="1" t="s">
        <v>55</v>
      </c>
      <c r="C10476">
        <v>15.2</v>
      </c>
      <c r="D10476">
        <v>-86.241900000000001</v>
      </c>
      <c r="E10476" s="1" t="s">
        <v>26</v>
      </c>
      <c r="F10476" t="s">
        <v>14624</v>
      </c>
      <c r="G10476">
        <v>0</v>
      </c>
      <c r="H10476">
        <v>0</v>
      </c>
      <c r="I10476">
        <v>0</v>
      </c>
    </row>
    <row r="10477" spans="1:9" hidden="1" x14ac:dyDescent="0.3">
      <c r="A10477" s="1" t="s">
        <v>261</v>
      </c>
      <c r="B10477" s="1" t="s">
        <v>55</v>
      </c>
      <c r="C10477">
        <v>15.2</v>
      </c>
      <c r="D10477">
        <v>-86.241900000000001</v>
      </c>
      <c r="E10477" s="1" t="s">
        <v>27</v>
      </c>
      <c r="F10477" t="s">
        <v>14536</v>
      </c>
      <c r="G10477">
        <v>0</v>
      </c>
      <c r="H10477">
        <v>0</v>
      </c>
      <c r="I10477">
        <v>0</v>
      </c>
    </row>
    <row r="10478" spans="1:9" hidden="1" x14ac:dyDescent="0.3">
      <c r="A10478" s="1" t="s">
        <v>261</v>
      </c>
      <c r="B10478" s="1" t="s">
        <v>55</v>
      </c>
      <c r="C10478">
        <v>15.2</v>
      </c>
      <c r="D10478">
        <v>-86.241900000000001</v>
      </c>
      <c r="E10478" s="1" t="s">
        <v>28</v>
      </c>
      <c r="F10478" t="s">
        <v>14449</v>
      </c>
      <c r="G10478">
        <v>0</v>
      </c>
      <c r="H10478">
        <v>0</v>
      </c>
      <c r="I10478">
        <v>0</v>
      </c>
    </row>
    <row r="10479" spans="1:9" hidden="1" x14ac:dyDescent="0.3">
      <c r="A10479" s="1" t="s">
        <v>261</v>
      </c>
      <c r="B10479" s="1" t="s">
        <v>55</v>
      </c>
      <c r="C10479">
        <v>15.2</v>
      </c>
      <c r="D10479">
        <v>-86.241900000000001</v>
      </c>
      <c r="E10479" s="1" t="s">
        <v>29</v>
      </c>
      <c r="F10479" t="s">
        <v>14362</v>
      </c>
      <c r="G10479">
        <v>0</v>
      </c>
      <c r="H10479">
        <v>0</v>
      </c>
      <c r="I10479">
        <v>0</v>
      </c>
    </row>
    <row r="10480" spans="1:9" hidden="1" x14ac:dyDescent="0.3">
      <c r="A10480" s="1" t="s">
        <v>261</v>
      </c>
      <c r="B10480" s="1" t="s">
        <v>55</v>
      </c>
      <c r="C10480">
        <v>15.2</v>
      </c>
      <c r="D10480">
        <v>-86.241900000000001</v>
      </c>
      <c r="E10480" s="1" t="s">
        <v>30</v>
      </c>
      <c r="F10480" t="s">
        <v>14275</v>
      </c>
      <c r="G10480">
        <v>0</v>
      </c>
      <c r="H10480">
        <v>0</v>
      </c>
      <c r="I10480">
        <v>0</v>
      </c>
    </row>
    <row r="10481" spans="1:9" hidden="1" x14ac:dyDescent="0.3">
      <c r="A10481" s="1" t="s">
        <v>261</v>
      </c>
      <c r="B10481" s="1" t="s">
        <v>55</v>
      </c>
      <c r="C10481">
        <v>15.2</v>
      </c>
      <c r="D10481">
        <v>-86.241900000000001</v>
      </c>
      <c r="E10481" s="1" t="s">
        <v>31</v>
      </c>
      <c r="F10481" t="s">
        <v>14188</v>
      </c>
      <c r="G10481">
        <v>0</v>
      </c>
      <c r="H10481">
        <v>0</v>
      </c>
      <c r="I10481">
        <v>0</v>
      </c>
    </row>
    <row r="10482" spans="1:9" hidden="1" x14ac:dyDescent="0.3">
      <c r="A10482" s="1" t="s">
        <v>261</v>
      </c>
      <c r="B10482" s="1" t="s">
        <v>55</v>
      </c>
      <c r="C10482">
        <v>15.2</v>
      </c>
      <c r="D10482">
        <v>-86.241900000000001</v>
      </c>
      <c r="E10482" s="1" t="s">
        <v>32</v>
      </c>
      <c r="F10482" t="s">
        <v>14101</v>
      </c>
      <c r="G10482">
        <v>0</v>
      </c>
      <c r="H10482">
        <v>0</v>
      </c>
      <c r="I10482">
        <v>0</v>
      </c>
    </row>
    <row r="10483" spans="1:9" hidden="1" x14ac:dyDescent="0.3">
      <c r="A10483" s="1" t="s">
        <v>261</v>
      </c>
      <c r="B10483" s="1" t="s">
        <v>55</v>
      </c>
      <c r="C10483">
        <v>15.2</v>
      </c>
      <c r="D10483">
        <v>-86.241900000000001</v>
      </c>
      <c r="E10483" s="1" t="s">
        <v>33</v>
      </c>
      <c r="F10483" t="s">
        <v>14015</v>
      </c>
      <c r="G10483">
        <v>0</v>
      </c>
      <c r="H10483">
        <v>0</v>
      </c>
      <c r="I10483">
        <v>0</v>
      </c>
    </row>
    <row r="10484" spans="1:9" hidden="1" x14ac:dyDescent="0.3">
      <c r="A10484" s="1" t="s">
        <v>261</v>
      </c>
      <c r="B10484" s="1" t="s">
        <v>55</v>
      </c>
      <c r="C10484">
        <v>15.2</v>
      </c>
      <c r="D10484">
        <v>-86.241900000000001</v>
      </c>
      <c r="E10484" s="1" t="s">
        <v>34</v>
      </c>
      <c r="F10484" t="s">
        <v>13929</v>
      </c>
      <c r="G10484">
        <v>0</v>
      </c>
      <c r="H10484">
        <v>0</v>
      </c>
      <c r="I10484">
        <v>0</v>
      </c>
    </row>
    <row r="10485" spans="1:9" hidden="1" x14ac:dyDescent="0.3">
      <c r="A10485" s="1" t="s">
        <v>261</v>
      </c>
      <c r="B10485" s="1" t="s">
        <v>55</v>
      </c>
      <c r="C10485">
        <v>15.2</v>
      </c>
      <c r="D10485">
        <v>-86.241900000000001</v>
      </c>
      <c r="E10485" s="1" t="s">
        <v>35</v>
      </c>
      <c r="F10485" t="s">
        <v>13845</v>
      </c>
      <c r="G10485">
        <v>0</v>
      </c>
      <c r="H10485">
        <v>0</v>
      </c>
      <c r="I10485">
        <v>0</v>
      </c>
    </row>
    <row r="10486" spans="1:9" hidden="1" x14ac:dyDescent="0.3">
      <c r="A10486" s="1" t="s">
        <v>261</v>
      </c>
      <c r="B10486" s="1" t="s">
        <v>55</v>
      </c>
      <c r="C10486">
        <v>15.2</v>
      </c>
      <c r="D10486">
        <v>-86.241900000000001</v>
      </c>
      <c r="E10486" s="1" t="s">
        <v>36</v>
      </c>
      <c r="F10486" t="s">
        <v>13761</v>
      </c>
      <c r="G10486">
        <v>0</v>
      </c>
      <c r="H10486">
        <v>0</v>
      </c>
      <c r="I10486">
        <v>0</v>
      </c>
    </row>
    <row r="10487" spans="1:9" hidden="1" x14ac:dyDescent="0.3">
      <c r="A10487" s="1" t="s">
        <v>261</v>
      </c>
      <c r="B10487" s="1" t="s">
        <v>55</v>
      </c>
      <c r="C10487">
        <v>15.2</v>
      </c>
      <c r="D10487">
        <v>-86.241900000000001</v>
      </c>
      <c r="E10487" s="1" t="s">
        <v>37</v>
      </c>
      <c r="F10487" t="s">
        <v>13677</v>
      </c>
      <c r="G10487">
        <v>0</v>
      </c>
      <c r="H10487">
        <v>0</v>
      </c>
      <c r="I10487">
        <v>0</v>
      </c>
    </row>
    <row r="10488" spans="1:9" hidden="1" x14ac:dyDescent="0.3">
      <c r="A10488" s="1" t="s">
        <v>261</v>
      </c>
      <c r="B10488" s="1" t="s">
        <v>55</v>
      </c>
      <c r="C10488">
        <v>15.2</v>
      </c>
      <c r="D10488">
        <v>-86.241900000000001</v>
      </c>
      <c r="E10488" s="1" t="s">
        <v>38</v>
      </c>
      <c r="F10488" t="s">
        <v>13598</v>
      </c>
      <c r="G10488">
        <v>0</v>
      </c>
      <c r="H10488">
        <v>0</v>
      </c>
      <c r="I10488">
        <v>0</v>
      </c>
    </row>
    <row r="10489" spans="1:9" hidden="1" x14ac:dyDescent="0.3">
      <c r="A10489" s="1" t="s">
        <v>261</v>
      </c>
      <c r="B10489" s="1" t="s">
        <v>55</v>
      </c>
      <c r="C10489">
        <v>15.2</v>
      </c>
      <c r="D10489">
        <v>-86.241900000000001</v>
      </c>
      <c r="E10489" s="1" t="s">
        <v>39</v>
      </c>
      <c r="F10489" t="s">
        <v>13523</v>
      </c>
      <c r="G10489">
        <v>0</v>
      </c>
      <c r="H10489">
        <v>0</v>
      </c>
      <c r="I10489">
        <v>0</v>
      </c>
    </row>
    <row r="10490" spans="1:9" hidden="1" x14ac:dyDescent="0.3">
      <c r="A10490" s="1" t="s">
        <v>261</v>
      </c>
      <c r="B10490" s="1" t="s">
        <v>55</v>
      </c>
      <c r="C10490">
        <v>15.2</v>
      </c>
      <c r="D10490">
        <v>-86.241900000000001</v>
      </c>
      <c r="E10490" s="1" t="s">
        <v>40</v>
      </c>
      <c r="F10490" t="s">
        <v>13455</v>
      </c>
      <c r="G10490">
        <v>0</v>
      </c>
      <c r="H10490">
        <v>0</v>
      </c>
      <c r="I10490">
        <v>0</v>
      </c>
    </row>
    <row r="10491" spans="1:9" hidden="1" x14ac:dyDescent="0.3">
      <c r="A10491" s="1" t="s">
        <v>261</v>
      </c>
      <c r="B10491" s="1" t="s">
        <v>55</v>
      </c>
      <c r="C10491">
        <v>15.2</v>
      </c>
      <c r="D10491">
        <v>-86.241900000000001</v>
      </c>
      <c r="E10491" s="1" t="s">
        <v>41</v>
      </c>
      <c r="F10491" t="s">
        <v>13300</v>
      </c>
      <c r="G10491">
        <v>0</v>
      </c>
      <c r="H10491">
        <v>0</v>
      </c>
      <c r="I10491">
        <v>0</v>
      </c>
    </row>
    <row r="10492" spans="1:9" hidden="1" x14ac:dyDescent="0.3">
      <c r="A10492" s="1" t="s">
        <v>261</v>
      </c>
      <c r="B10492" s="1" t="s">
        <v>55</v>
      </c>
      <c r="C10492">
        <v>15.2</v>
      </c>
      <c r="D10492">
        <v>-86.241900000000001</v>
      </c>
      <c r="E10492" s="1" t="s">
        <v>42</v>
      </c>
      <c r="F10492" t="s">
        <v>13301</v>
      </c>
      <c r="G10492">
        <v>0</v>
      </c>
      <c r="H10492">
        <v>0</v>
      </c>
      <c r="I10492">
        <v>0</v>
      </c>
    </row>
    <row r="10493" spans="1:9" hidden="1" x14ac:dyDescent="0.3">
      <c r="A10493" s="1" t="s">
        <v>261</v>
      </c>
      <c r="B10493" s="1" t="s">
        <v>55</v>
      </c>
      <c r="C10493">
        <v>15.2</v>
      </c>
      <c r="D10493">
        <v>-86.241900000000001</v>
      </c>
      <c r="E10493" s="1" t="s">
        <v>43</v>
      </c>
      <c r="F10493" t="s">
        <v>13302</v>
      </c>
      <c r="G10493">
        <v>0</v>
      </c>
      <c r="H10493">
        <v>0</v>
      </c>
      <c r="I10493">
        <v>0</v>
      </c>
    </row>
    <row r="10494" spans="1:9" hidden="1" x14ac:dyDescent="0.3">
      <c r="A10494" s="1" t="s">
        <v>261</v>
      </c>
      <c r="B10494" s="1" t="s">
        <v>55</v>
      </c>
      <c r="C10494">
        <v>15.2</v>
      </c>
      <c r="D10494">
        <v>-86.241900000000001</v>
      </c>
      <c r="E10494" s="1" t="s">
        <v>44</v>
      </c>
      <c r="F10494" t="s">
        <v>13303</v>
      </c>
      <c r="G10494">
        <v>0</v>
      </c>
      <c r="H10494">
        <v>0</v>
      </c>
      <c r="I10494">
        <v>0</v>
      </c>
    </row>
    <row r="10495" spans="1:9" hidden="1" x14ac:dyDescent="0.3">
      <c r="A10495" s="1" t="s">
        <v>261</v>
      </c>
      <c r="B10495" s="1" t="s">
        <v>55</v>
      </c>
      <c r="C10495">
        <v>15.2</v>
      </c>
      <c r="D10495">
        <v>-86.241900000000001</v>
      </c>
      <c r="E10495" s="1" t="s">
        <v>45</v>
      </c>
      <c r="F10495" t="s">
        <v>13304</v>
      </c>
      <c r="G10495">
        <v>0</v>
      </c>
      <c r="H10495">
        <v>0</v>
      </c>
      <c r="I10495">
        <v>0</v>
      </c>
    </row>
    <row r="10496" spans="1:9" hidden="1" x14ac:dyDescent="0.3">
      <c r="A10496" s="1" t="s">
        <v>261</v>
      </c>
      <c r="B10496" s="1" t="s">
        <v>55</v>
      </c>
      <c r="C10496">
        <v>15.2</v>
      </c>
      <c r="D10496">
        <v>-86.241900000000001</v>
      </c>
      <c r="E10496" s="1" t="s">
        <v>46</v>
      </c>
      <c r="F10496" t="s">
        <v>13305</v>
      </c>
      <c r="G10496">
        <v>0</v>
      </c>
      <c r="H10496">
        <v>0</v>
      </c>
      <c r="I10496">
        <v>0</v>
      </c>
    </row>
    <row r="10497" spans="1:9" hidden="1" x14ac:dyDescent="0.3">
      <c r="A10497" s="1" t="s">
        <v>261</v>
      </c>
      <c r="B10497" s="1" t="s">
        <v>55</v>
      </c>
      <c r="C10497">
        <v>15.2</v>
      </c>
      <c r="D10497">
        <v>-86.241900000000001</v>
      </c>
      <c r="E10497" s="1" t="s">
        <v>47</v>
      </c>
      <c r="F10497" t="s">
        <v>13306</v>
      </c>
      <c r="G10497">
        <v>0</v>
      </c>
      <c r="H10497">
        <v>0</v>
      </c>
      <c r="I10497">
        <v>0</v>
      </c>
    </row>
    <row r="10498" spans="1:9" hidden="1" x14ac:dyDescent="0.3">
      <c r="A10498" s="1" t="s">
        <v>261</v>
      </c>
      <c r="B10498" s="1" t="s">
        <v>55</v>
      </c>
      <c r="C10498">
        <v>15.2</v>
      </c>
      <c r="D10498">
        <v>-86.241900000000001</v>
      </c>
      <c r="E10498" s="1" t="s">
        <v>48</v>
      </c>
      <c r="F10498" t="s">
        <v>13307</v>
      </c>
      <c r="G10498">
        <v>0</v>
      </c>
      <c r="H10498">
        <v>0</v>
      </c>
      <c r="I10498">
        <v>0</v>
      </c>
    </row>
    <row r="10499" spans="1:9" hidden="1" x14ac:dyDescent="0.3">
      <c r="A10499" s="1" t="s">
        <v>261</v>
      </c>
      <c r="B10499" s="1" t="s">
        <v>55</v>
      </c>
      <c r="C10499">
        <v>15.2</v>
      </c>
      <c r="D10499">
        <v>-86.241900000000001</v>
      </c>
      <c r="E10499" s="1" t="s">
        <v>49</v>
      </c>
      <c r="F10499" t="s">
        <v>13308</v>
      </c>
      <c r="G10499">
        <v>0</v>
      </c>
      <c r="H10499">
        <v>0</v>
      </c>
      <c r="I10499">
        <v>0</v>
      </c>
    </row>
    <row r="10500" spans="1:9" hidden="1" x14ac:dyDescent="0.3">
      <c r="A10500" s="1" t="s">
        <v>261</v>
      </c>
      <c r="B10500" s="1" t="s">
        <v>55</v>
      </c>
      <c r="C10500">
        <v>15.2</v>
      </c>
      <c r="D10500">
        <v>-86.241900000000001</v>
      </c>
      <c r="E10500" s="1" t="s">
        <v>50</v>
      </c>
      <c r="F10500" t="s">
        <v>13309</v>
      </c>
      <c r="G10500">
        <v>0</v>
      </c>
      <c r="H10500">
        <v>0</v>
      </c>
      <c r="I10500">
        <v>0</v>
      </c>
    </row>
    <row r="10501" spans="1:9" hidden="1" x14ac:dyDescent="0.3">
      <c r="A10501" s="1" t="s">
        <v>261</v>
      </c>
      <c r="B10501" s="1" t="s">
        <v>55</v>
      </c>
      <c r="C10501">
        <v>15.2</v>
      </c>
      <c r="D10501">
        <v>-86.241900000000001</v>
      </c>
      <c r="E10501" s="1" t="s">
        <v>51</v>
      </c>
      <c r="F10501" t="s">
        <v>13310</v>
      </c>
      <c r="G10501">
        <v>0</v>
      </c>
      <c r="H10501">
        <v>0</v>
      </c>
      <c r="I10501">
        <v>0</v>
      </c>
    </row>
    <row r="10502" spans="1:9" hidden="1" x14ac:dyDescent="0.3">
      <c r="A10502" s="1" t="s">
        <v>261</v>
      </c>
      <c r="B10502" s="1" t="s">
        <v>55</v>
      </c>
      <c r="C10502">
        <v>15.2</v>
      </c>
      <c r="D10502">
        <v>-86.241900000000001</v>
      </c>
      <c r="E10502" s="1" t="s">
        <v>52</v>
      </c>
      <c r="F10502" t="s">
        <v>13311</v>
      </c>
      <c r="G10502">
        <v>0</v>
      </c>
      <c r="H10502">
        <v>0</v>
      </c>
      <c r="I10502">
        <v>0</v>
      </c>
    </row>
    <row r="10503" spans="1:9" hidden="1" x14ac:dyDescent="0.3">
      <c r="A10503" s="1" t="s">
        <v>261</v>
      </c>
      <c r="B10503" s="1" t="s">
        <v>55</v>
      </c>
      <c r="C10503">
        <v>15.2</v>
      </c>
      <c r="D10503">
        <v>-86.241900000000001</v>
      </c>
      <c r="E10503" s="1" t="s">
        <v>53</v>
      </c>
      <c r="F10503" t="s">
        <v>21013</v>
      </c>
      <c r="G10503">
        <v>0</v>
      </c>
      <c r="H10503">
        <v>2</v>
      </c>
      <c r="I10503">
        <v>0</v>
      </c>
    </row>
    <row r="10504" spans="1:9" hidden="1" x14ac:dyDescent="0.3">
      <c r="A10504" s="1" t="s">
        <v>261</v>
      </c>
      <c r="B10504" s="1" t="s">
        <v>55</v>
      </c>
      <c r="C10504">
        <v>15.2</v>
      </c>
      <c r="D10504">
        <v>-86.241900000000001</v>
      </c>
      <c r="E10504" s="1" t="s">
        <v>54</v>
      </c>
      <c r="F10504" t="s">
        <v>21014</v>
      </c>
      <c r="G10504">
        <v>0</v>
      </c>
      <c r="H10504">
        <v>2</v>
      </c>
      <c r="I10504">
        <v>0</v>
      </c>
    </row>
    <row r="10505" spans="1:9" hidden="1" x14ac:dyDescent="0.3">
      <c r="A10505" s="1" t="s">
        <v>261</v>
      </c>
      <c r="B10505" s="1" t="s">
        <v>55</v>
      </c>
      <c r="C10505">
        <v>15.2</v>
      </c>
      <c r="D10505">
        <v>-86.241900000000001</v>
      </c>
      <c r="E10505" s="1" t="s">
        <v>21548</v>
      </c>
      <c r="F10505" t="s">
        <v>21750</v>
      </c>
      <c r="G10505">
        <v>0</v>
      </c>
      <c r="H10505">
        <v>2</v>
      </c>
      <c r="I10505">
        <v>0</v>
      </c>
    </row>
    <row r="10506" spans="1:9" hidden="1" x14ac:dyDescent="0.3">
      <c r="A10506" s="1" t="s">
        <v>231</v>
      </c>
      <c r="B10506" s="1" t="s">
        <v>262</v>
      </c>
      <c r="C10506">
        <v>49.372300000000003</v>
      </c>
      <c r="D10506">
        <v>-2.3643999999999998</v>
      </c>
      <c r="E10506" s="1" t="s">
        <v>4</v>
      </c>
      <c r="F10506" t="s">
        <v>12710</v>
      </c>
      <c r="G10506">
        <v>0</v>
      </c>
      <c r="H10506">
        <v>0</v>
      </c>
      <c r="I10506">
        <v>0</v>
      </c>
    </row>
    <row r="10507" spans="1:9" hidden="1" x14ac:dyDescent="0.3">
      <c r="A10507" s="1" t="s">
        <v>231</v>
      </c>
      <c r="B10507" s="1" t="s">
        <v>262</v>
      </c>
      <c r="C10507">
        <v>49.372300000000003</v>
      </c>
      <c r="D10507">
        <v>-2.3643999999999998</v>
      </c>
      <c r="E10507" s="1" t="s">
        <v>5</v>
      </c>
      <c r="F10507" t="s">
        <v>12711</v>
      </c>
      <c r="G10507">
        <v>0</v>
      </c>
      <c r="H10507">
        <v>0</v>
      </c>
      <c r="I10507">
        <v>0</v>
      </c>
    </row>
    <row r="10508" spans="1:9" hidden="1" x14ac:dyDescent="0.3">
      <c r="A10508" s="1" t="s">
        <v>231</v>
      </c>
      <c r="B10508" s="1" t="s">
        <v>262</v>
      </c>
      <c r="C10508">
        <v>49.372300000000003</v>
      </c>
      <c r="D10508">
        <v>-2.3643999999999998</v>
      </c>
      <c r="E10508" s="1" t="s">
        <v>6</v>
      </c>
      <c r="F10508" t="s">
        <v>12712</v>
      </c>
      <c r="G10508">
        <v>0</v>
      </c>
      <c r="H10508">
        <v>0</v>
      </c>
      <c r="I10508">
        <v>0</v>
      </c>
    </row>
    <row r="10509" spans="1:9" hidden="1" x14ac:dyDescent="0.3">
      <c r="A10509" s="1" t="s">
        <v>231</v>
      </c>
      <c r="B10509" s="1" t="s">
        <v>262</v>
      </c>
      <c r="C10509">
        <v>49.372300000000003</v>
      </c>
      <c r="D10509">
        <v>-2.3643999999999998</v>
      </c>
      <c r="E10509" s="1" t="s">
        <v>7</v>
      </c>
      <c r="F10509" t="s">
        <v>12713</v>
      </c>
      <c r="G10509">
        <v>0</v>
      </c>
      <c r="H10509">
        <v>0</v>
      </c>
      <c r="I10509">
        <v>0</v>
      </c>
    </row>
    <row r="10510" spans="1:9" hidden="1" x14ac:dyDescent="0.3">
      <c r="A10510" s="1" t="s">
        <v>231</v>
      </c>
      <c r="B10510" s="1" t="s">
        <v>262</v>
      </c>
      <c r="C10510">
        <v>49.372300000000003</v>
      </c>
      <c r="D10510">
        <v>-2.3643999999999998</v>
      </c>
      <c r="E10510" s="1" t="s">
        <v>8</v>
      </c>
      <c r="F10510" t="s">
        <v>12714</v>
      </c>
      <c r="G10510">
        <v>0</v>
      </c>
      <c r="H10510">
        <v>0</v>
      </c>
      <c r="I10510">
        <v>0</v>
      </c>
    </row>
    <row r="10511" spans="1:9" hidden="1" x14ac:dyDescent="0.3">
      <c r="A10511" s="1" t="s">
        <v>231</v>
      </c>
      <c r="B10511" s="1" t="s">
        <v>262</v>
      </c>
      <c r="C10511">
        <v>49.372300000000003</v>
      </c>
      <c r="D10511">
        <v>-2.3643999999999998</v>
      </c>
      <c r="E10511" s="1" t="s">
        <v>9</v>
      </c>
      <c r="F10511" t="s">
        <v>12715</v>
      </c>
      <c r="G10511">
        <v>0</v>
      </c>
      <c r="H10511">
        <v>0</v>
      </c>
      <c r="I10511">
        <v>0</v>
      </c>
    </row>
    <row r="10512" spans="1:9" hidden="1" x14ac:dyDescent="0.3">
      <c r="A10512" s="1" t="s">
        <v>231</v>
      </c>
      <c r="B10512" s="1" t="s">
        <v>262</v>
      </c>
      <c r="C10512">
        <v>49.372300000000003</v>
      </c>
      <c r="D10512">
        <v>-2.3643999999999998</v>
      </c>
      <c r="E10512" s="1" t="s">
        <v>10</v>
      </c>
      <c r="F10512" t="s">
        <v>12716</v>
      </c>
      <c r="G10512">
        <v>0</v>
      </c>
      <c r="H10512">
        <v>0</v>
      </c>
      <c r="I10512">
        <v>0</v>
      </c>
    </row>
    <row r="10513" spans="1:9" hidden="1" x14ac:dyDescent="0.3">
      <c r="A10513" s="1" t="s">
        <v>231</v>
      </c>
      <c r="B10513" s="1" t="s">
        <v>262</v>
      </c>
      <c r="C10513">
        <v>49.372300000000003</v>
      </c>
      <c r="D10513">
        <v>-2.3643999999999998</v>
      </c>
      <c r="E10513" s="1" t="s">
        <v>11</v>
      </c>
      <c r="F10513" t="s">
        <v>12717</v>
      </c>
      <c r="G10513">
        <v>0</v>
      </c>
      <c r="H10513">
        <v>0</v>
      </c>
      <c r="I10513">
        <v>0</v>
      </c>
    </row>
    <row r="10514" spans="1:9" hidden="1" x14ac:dyDescent="0.3">
      <c r="A10514" s="1" t="s">
        <v>231</v>
      </c>
      <c r="B10514" s="1" t="s">
        <v>262</v>
      </c>
      <c r="C10514">
        <v>49.372300000000003</v>
      </c>
      <c r="D10514">
        <v>-2.3643999999999998</v>
      </c>
      <c r="E10514" s="1" t="s">
        <v>12</v>
      </c>
      <c r="F10514" t="s">
        <v>12718</v>
      </c>
      <c r="G10514">
        <v>0</v>
      </c>
      <c r="H10514">
        <v>0</v>
      </c>
      <c r="I10514">
        <v>0</v>
      </c>
    </row>
    <row r="10515" spans="1:9" hidden="1" x14ac:dyDescent="0.3">
      <c r="A10515" s="1" t="s">
        <v>231</v>
      </c>
      <c r="B10515" s="1" t="s">
        <v>262</v>
      </c>
      <c r="C10515">
        <v>49.372300000000003</v>
      </c>
      <c r="D10515">
        <v>-2.3643999999999998</v>
      </c>
      <c r="E10515" s="1" t="s">
        <v>13</v>
      </c>
      <c r="F10515" t="s">
        <v>12719</v>
      </c>
      <c r="G10515">
        <v>0</v>
      </c>
      <c r="H10515">
        <v>0</v>
      </c>
      <c r="I10515">
        <v>0</v>
      </c>
    </row>
    <row r="10516" spans="1:9" hidden="1" x14ac:dyDescent="0.3">
      <c r="A10516" s="1" t="s">
        <v>231</v>
      </c>
      <c r="B10516" s="1" t="s">
        <v>262</v>
      </c>
      <c r="C10516">
        <v>49.372300000000003</v>
      </c>
      <c r="D10516">
        <v>-2.3643999999999998</v>
      </c>
      <c r="E10516" s="1" t="s">
        <v>14</v>
      </c>
      <c r="F10516" t="s">
        <v>12720</v>
      </c>
      <c r="G10516">
        <v>0</v>
      </c>
      <c r="H10516">
        <v>0</v>
      </c>
      <c r="I10516">
        <v>0</v>
      </c>
    </row>
    <row r="10517" spans="1:9" hidden="1" x14ac:dyDescent="0.3">
      <c r="A10517" s="1" t="s">
        <v>231</v>
      </c>
      <c r="B10517" s="1" t="s">
        <v>262</v>
      </c>
      <c r="C10517">
        <v>49.372300000000003</v>
      </c>
      <c r="D10517">
        <v>-2.3643999999999998</v>
      </c>
      <c r="E10517" s="1" t="s">
        <v>15</v>
      </c>
      <c r="F10517" t="s">
        <v>12721</v>
      </c>
      <c r="G10517">
        <v>0</v>
      </c>
      <c r="H10517">
        <v>0</v>
      </c>
      <c r="I10517">
        <v>0</v>
      </c>
    </row>
    <row r="10518" spans="1:9" hidden="1" x14ac:dyDescent="0.3">
      <c r="A10518" s="1" t="s">
        <v>231</v>
      </c>
      <c r="B10518" s="1" t="s">
        <v>262</v>
      </c>
      <c r="C10518">
        <v>49.372300000000003</v>
      </c>
      <c r="D10518">
        <v>-2.3643999999999998</v>
      </c>
      <c r="E10518" s="1" t="s">
        <v>16</v>
      </c>
      <c r="F10518" t="s">
        <v>12722</v>
      </c>
      <c r="G10518">
        <v>0</v>
      </c>
      <c r="H10518">
        <v>0</v>
      </c>
      <c r="I10518">
        <v>0</v>
      </c>
    </row>
    <row r="10519" spans="1:9" hidden="1" x14ac:dyDescent="0.3">
      <c r="A10519" s="1" t="s">
        <v>231</v>
      </c>
      <c r="B10519" s="1" t="s">
        <v>262</v>
      </c>
      <c r="C10519">
        <v>49.372300000000003</v>
      </c>
      <c r="D10519">
        <v>-2.3643999999999998</v>
      </c>
      <c r="E10519" s="1" t="s">
        <v>17</v>
      </c>
      <c r="F10519" t="s">
        <v>12723</v>
      </c>
      <c r="G10519">
        <v>0</v>
      </c>
      <c r="H10519">
        <v>0</v>
      </c>
      <c r="I10519">
        <v>0</v>
      </c>
    </row>
    <row r="10520" spans="1:9" hidden="1" x14ac:dyDescent="0.3">
      <c r="A10520" s="1" t="s">
        <v>231</v>
      </c>
      <c r="B10520" s="1" t="s">
        <v>262</v>
      </c>
      <c r="C10520">
        <v>49.372300000000003</v>
      </c>
      <c r="D10520">
        <v>-2.3643999999999998</v>
      </c>
      <c r="E10520" s="1" t="s">
        <v>18</v>
      </c>
      <c r="F10520" t="s">
        <v>12724</v>
      </c>
      <c r="G10520">
        <v>0</v>
      </c>
      <c r="H10520">
        <v>0</v>
      </c>
      <c r="I10520">
        <v>0</v>
      </c>
    </row>
    <row r="10521" spans="1:9" hidden="1" x14ac:dyDescent="0.3">
      <c r="A10521" s="1" t="s">
        <v>231</v>
      </c>
      <c r="B10521" s="1" t="s">
        <v>262</v>
      </c>
      <c r="C10521">
        <v>49.372300000000003</v>
      </c>
      <c r="D10521">
        <v>-2.3643999999999998</v>
      </c>
      <c r="E10521" s="1" t="s">
        <v>19</v>
      </c>
      <c r="F10521" t="s">
        <v>12725</v>
      </c>
      <c r="G10521">
        <v>0</v>
      </c>
      <c r="H10521">
        <v>0</v>
      </c>
      <c r="I10521">
        <v>0</v>
      </c>
    </row>
    <row r="10522" spans="1:9" hidden="1" x14ac:dyDescent="0.3">
      <c r="A10522" s="1" t="s">
        <v>231</v>
      </c>
      <c r="B10522" s="1" t="s">
        <v>262</v>
      </c>
      <c r="C10522">
        <v>49.372300000000003</v>
      </c>
      <c r="D10522">
        <v>-2.3643999999999998</v>
      </c>
      <c r="E10522" s="1" t="s">
        <v>20</v>
      </c>
      <c r="F10522" t="s">
        <v>12726</v>
      </c>
      <c r="G10522">
        <v>0</v>
      </c>
      <c r="H10522">
        <v>0</v>
      </c>
      <c r="I10522">
        <v>0</v>
      </c>
    </row>
    <row r="10523" spans="1:9" hidden="1" x14ac:dyDescent="0.3">
      <c r="A10523" s="1" t="s">
        <v>231</v>
      </c>
      <c r="B10523" s="1" t="s">
        <v>262</v>
      </c>
      <c r="C10523">
        <v>49.372300000000003</v>
      </c>
      <c r="D10523">
        <v>-2.3643999999999998</v>
      </c>
      <c r="E10523" s="1" t="s">
        <v>21</v>
      </c>
      <c r="F10523" t="s">
        <v>12727</v>
      </c>
      <c r="G10523">
        <v>0</v>
      </c>
      <c r="H10523">
        <v>0</v>
      </c>
      <c r="I10523">
        <v>0</v>
      </c>
    </row>
    <row r="10524" spans="1:9" hidden="1" x14ac:dyDescent="0.3">
      <c r="A10524" s="1" t="s">
        <v>231</v>
      </c>
      <c r="B10524" s="1" t="s">
        <v>262</v>
      </c>
      <c r="C10524">
        <v>49.372300000000003</v>
      </c>
      <c r="D10524">
        <v>-2.3643999999999998</v>
      </c>
      <c r="E10524" s="1" t="s">
        <v>22</v>
      </c>
      <c r="F10524" t="s">
        <v>12728</v>
      </c>
      <c r="G10524">
        <v>0</v>
      </c>
      <c r="H10524">
        <v>0</v>
      </c>
      <c r="I10524">
        <v>0</v>
      </c>
    </row>
    <row r="10525" spans="1:9" hidden="1" x14ac:dyDescent="0.3">
      <c r="A10525" s="1" t="s">
        <v>231</v>
      </c>
      <c r="B10525" s="1" t="s">
        <v>262</v>
      </c>
      <c r="C10525">
        <v>49.372300000000003</v>
      </c>
      <c r="D10525">
        <v>-2.3643999999999998</v>
      </c>
      <c r="E10525" s="1" t="s">
        <v>23</v>
      </c>
      <c r="F10525" t="s">
        <v>12729</v>
      </c>
      <c r="G10525">
        <v>0</v>
      </c>
      <c r="H10525">
        <v>0</v>
      </c>
      <c r="I10525">
        <v>0</v>
      </c>
    </row>
    <row r="10526" spans="1:9" hidden="1" x14ac:dyDescent="0.3">
      <c r="A10526" s="1" t="s">
        <v>231</v>
      </c>
      <c r="B10526" s="1" t="s">
        <v>262</v>
      </c>
      <c r="C10526">
        <v>49.372300000000003</v>
      </c>
      <c r="D10526">
        <v>-2.3643999999999998</v>
      </c>
      <c r="E10526" s="1" t="s">
        <v>24</v>
      </c>
      <c r="F10526" t="s">
        <v>12730</v>
      </c>
      <c r="G10526">
        <v>0</v>
      </c>
      <c r="H10526">
        <v>0</v>
      </c>
      <c r="I10526">
        <v>0</v>
      </c>
    </row>
    <row r="10527" spans="1:9" hidden="1" x14ac:dyDescent="0.3">
      <c r="A10527" s="1" t="s">
        <v>231</v>
      </c>
      <c r="B10527" s="1" t="s">
        <v>262</v>
      </c>
      <c r="C10527">
        <v>49.372300000000003</v>
      </c>
      <c r="D10527">
        <v>-2.3643999999999998</v>
      </c>
      <c r="E10527" s="1" t="s">
        <v>25</v>
      </c>
      <c r="F10527" t="s">
        <v>12731</v>
      </c>
      <c r="G10527">
        <v>0</v>
      </c>
      <c r="H10527">
        <v>0</v>
      </c>
      <c r="I10527">
        <v>0</v>
      </c>
    </row>
    <row r="10528" spans="1:9" hidden="1" x14ac:dyDescent="0.3">
      <c r="A10528" s="1" t="s">
        <v>231</v>
      </c>
      <c r="B10528" s="1" t="s">
        <v>262</v>
      </c>
      <c r="C10528">
        <v>49.372300000000003</v>
      </c>
      <c r="D10528">
        <v>-2.3643999999999998</v>
      </c>
      <c r="E10528" s="1" t="s">
        <v>26</v>
      </c>
      <c r="F10528" t="s">
        <v>12732</v>
      </c>
      <c r="G10528">
        <v>0</v>
      </c>
      <c r="H10528">
        <v>0</v>
      </c>
      <c r="I10528">
        <v>0</v>
      </c>
    </row>
    <row r="10529" spans="1:9" hidden="1" x14ac:dyDescent="0.3">
      <c r="A10529" s="1" t="s">
        <v>231</v>
      </c>
      <c r="B10529" s="1" t="s">
        <v>262</v>
      </c>
      <c r="C10529">
        <v>49.372300000000003</v>
      </c>
      <c r="D10529">
        <v>-2.3643999999999998</v>
      </c>
      <c r="E10529" s="1" t="s">
        <v>27</v>
      </c>
      <c r="F10529" t="s">
        <v>12733</v>
      </c>
      <c r="G10529">
        <v>0</v>
      </c>
      <c r="H10529">
        <v>0</v>
      </c>
      <c r="I10529">
        <v>0</v>
      </c>
    </row>
    <row r="10530" spans="1:9" hidden="1" x14ac:dyDescent="0.3">
      <c r="A10530" s="1" t="s">
        <v>231</v>
      </c>
      <c r="B10530" s="1" t="s">
        <v>262</v>
      </c>
      <c r="C10530">
        <v>49.372300000000003</v>
      </c>
      <c r="D10530">
        <v>-2.3643999999999998</v>
      </c>
      <c r="E10530" s="1" t="s">
        <v>28</v>
      </c>
      <c r="F10530" t="s">
        <v>12734</v>
      </c>
      <c r="G10530">
        <v>0</v>
      </c>
      <c r="H10530">
        <v>0</v>
      </c>
      <c r="I10530">
        <v>0</v>
      </c>
    </row>
    <row r="10531" spans="1:9" hidden="1" x14ac:dyDescent="0.3">
      <c r="A10531" s="1" t="s">
        <v>231</v>
      </c>
      <c r="B10531" s="1" t="s">
        <v>262</v>
      </c>
      <c r="C10531">
        <v>49.372300000000003</v>
      </c>
      <c r="D10531">
        <v>-2.3643999999999998</v>
      </c>
      <c r="E10531" s="1" t="s">
        <v>29</v>
      </c>
      <c r="F10531" t="s">
        <v>12735</v>
      </c>
      <c r="G10531">
        <v>0</v>
      </c>
      <c r="H10531">
        <v>0</v>
      </c>
      <c r="I10531">
        <v>0</v>
      </c>
    </row>
    <row r="10532" spans="1:9" hidden="1" x14ac:dyDescent="0.3">
      <c r="A10532" s="1" t="s">
        <v>231</v>
      </c>
      <c r="B10532" s="1" t="s">
        <v>262</v>
      </c>
      <c r="C10532">
        <v>49.372300000000003</v>
      </c>
      <c r="D10532">
        <v>-2.3643999999999998</v>
      </c>
      <c r="E10532" s="1" t="s">
        <v>30</v>
      </c>
      <c r="F10532" t="s">
        <v>12736</v>
      </c>
      <c r="G10532">
        <v>0</v>
      </c>
      <c r="H10532">
        <v>0</v>
      </c>
      <c r="I10532">
        <v>0</v>
      </c>
    </row>
    <row r="10533" spans="1:9" hidden="1" x14ac:dyDescent="0.3">
      <c r="A10533" s="1" t="s">
        <v>231</v>
      </c>
      <c r="B10533" s="1" t="s">
        <v>262</v>
      </c>
      <c r="C10533">
        <v>49.372300000000003</v>
      </c>
      <c r="D10533">
        <v>-2.3643999999999998</v>
      </c>
      <c r="E10533" s="1" t="s">
        <v>31</v>
      </c>
      <c r="F10533" t="s">
        <v>12737</v>
      </c>
      <c r="G10533">
        <v>0</v>
      </c>
      <c r="H10533">
        <v>0</v>
      </c>
      <c r="I10533">
        <v>0</v>
      </c>
    </row>
    <row r="10534" spans="1:9" hidden="1" x14ac:dyDescent="0.3">
      <c r="A10534" s="1" t="s">
        <v>231</v>
      </c>
      <c r="B10534" s="1" t="s">
        <v>262</v>
      </c>
      <c r="C10534">
        <v>49.372300000000003</v>
      </c>
      <c r="D10534">
        <v>-2.3643999999999998</v>
      </c>
      <c r="E10534" s="1" t="s">
        <v>32</v>
      </c>
      <c r="F10534" t="s">
        <v>12738</v>
      </c>
      <c r="G10534">
        <v>0</v>
      </c>
      <c r="H10534">
        <v>0</v>
      </c>
      <c r="I10534">
        <v>0</v>
      </c>
    </row>
    <row r="10535" spans="1:9" hidden="1" x14ac:dyDescent="0.3">
      <c r="A10535" s="1" t="s">
        <v>231</v>
      </c>
      <c r="B10535" s="1" t="s">
        <v>262</v>
      </c>
      <c r="C10535">
        <v>49.372300000000003</v>
      </c>
      <c r="D10535">
        <v>-2.3643999999999998</v>
      </c>
      <c r="E10535" s="1" t="s">
        <v>33</v>
      </c>
      <c r="F10535" t="s">
        <v>12739</v>
      </c>
      <c r="G10535">
        <v>0</v>
      </c>
      <c r="H10535">
        <v>0</v>
      </c>
      <c r="I10535">
        <v>0</v>
      </c>
    </row>
    <row r="10536" spans="1:9" hidden="1" x14ac:dyDescent="0.3">
      <c r="A10536" s="1" t="s">
        <v>231</v>
      </c>
      <c r="B10536" s="1" t="s">
        <v>262</v>
      </c>
      <c r="C10536">
        <v>49.372300000000003</v>
      </c>
      <c r="D10536">
        <v>-2.3643999999999998</v>
      </c>
      <c r="E10536" s="1" t="s">
        <v>34</v>
      </c>
      <c r="F10536" t="s">
        <v>12740</v>
      </c>
      <c r="G10536">
        <v>0</v>
      </c>
      <c r="H10536">
        <v>0</v>
      </c>
      <c r="I10536">
        <v>0</v>
      </c>
    </row>
    <row r="10537" spans="1:9" hidden="1" x14ac:dyDescent="0.3">
      <c r="A10537" s="1" t="s">
        <v>231</v>
      </c>
      <c r="B10537" s="1" t="s">
        <v>262</v>
      </c>
      <c r="C10537">
        <v>49.372300000000003</v>
      </c>
      <c r="D10537">
        <v>-2.3643999999999998</v>
      </c>
      <c r="E10537" s="1" t="s">
        <v>35</v>
      </c>
      <c r="F10537" t="s">
        <v>12741</v>
      </c>
      <c r="G10537">
        <v>0</v>
      </c>
      <c r="H10537">
        <v>0</v>
      </c>
      <c r="I10537">
        <v>0</v>
      </c>
    </row>
    <row r="10538" spans="1:9" hidden="1" x14ac:dyDescent="0.3">
      <c r="A10538" s="1" t="s">
        <v>231</v>
      </c>
      <c r="B10538" s="1" t="s">
        <v>262</v>
      </c>
      <c r="C10538">
        <v>49.372300000000003</v>
      </c>
      <c r="D10538">
        <v>-2.3643999999999998</v>
      </c>
      <c r="E10538" s="1" t="s">
        <v>36</v>
      </c>
      <c r="F10538" t="s">
        <v>12742</v>
      </c>
      <c r="G10538">
        <v>0</v>
      </c>
      <c r="H10538">
        <v>0</v>
      </c>
      <c r="I10538">
        <v>0</v>
      </c>
    </row>
    <row r="10539" spans="1:9" hidden="1" x14ac:dyDescent="0.3">
      <c r="A10539" s="1" t="s">
        <v>231</v>
      </c>
      <c r="B10539" s="1" t="s">
        <v>262</v>
      </c>
      <c r="C10539">
        <v>49.372300000000003</v>
      </c>
      <c r="D10539">
        <v>-2.3643999999999998</v>
      </c>
      <c r="E10539" s="1" t="s">
        <v>37</v>
      </c>
      <c r="F10539" t="s">
        <v>12743</v>
      </c>
      <c r="G10539">
        <v>0</v>
      </c>
      <c r="H10539">
        <v>0</v>
      </c>
      <c r="I10539">
        <v>0</v>
      </c>
    </row>
    <row r="10540" spans="1:9" hidden="1" x14ac:dyDescent="0.3">
      <c r="A10540" s="1" t="s">
        <v>231</v>
      </c>
      <c r="B10540" s="1" t="s">
        <v>262</v>
      </c>
      <c r="C10540">
        <v>49.372300000000003</v>
      </c>
      <c r="D10540">
        <v>-2.3643999999999998</v>
      </c>
      <c r="E10540" s="1" t="s">
        <v>38</v>
      </c>
      <c r="F10540" t="s">
        <v>12744</v>
      </c>
      <c r="G10540">
        <v>0</v>
      </c>
      <c r="H10540">
        <v>0</v>
      </c>
      <c r="I10540">
        <v>0</v>
      </c>
    </row>
    <row r="10541" spans="1:9" hidden="1" x14ac:dyDescent="0.3">
      <c r="A10541" s="1" t="s">
        <v>231</v>
      </c>
      <c r="B10541" s="1" t="s">
        <v>262</v>
      </c>
      <c r="C10541">
        <v>49.372300000000003</v>
      </c>
      <c r="D10541">
        <v>-2.3643999999999998</v>
      </c>
      <c r="E10541" s="1" t="s">
        <v>39</v>
      </c>
      <c r="F10541" t="s">
        <v>12745</v>
      </c>
      <c r="G10541">
        <v>0</v>
      </c>
      <c r="H10541">
        <v>0</v>
      </c>
      <c r="I10541">
        <v>0</v>
      </c>
    </row>
    <row r="10542" spans="1:9" hidden="1" x14ac:dyDescent="0.3">
      <c r="A10542" s="1" t="s">
        <v>231</v>
      </c>
      <c r="B10542" s="1" t="s">
        <v>262</v>
      </c>
      <c r="C10542">
        <v>49.372300000000003</v>
      </c>
      <c r="D10542">
        <v>-2.3643999999999998</v>
      </c>
      <c r="E10542" s="1" t="s">
        <v>40</v>
      </c>
      <c r="F10542" t="s">
        <v>12746</v>
      </c>
      <c r="G10542">
        <v>0</v>
      </c>
      <c r="H10542">
        <v>0</v>
      </c>
      <c r="I10542">
        <v>0</v>
      </c>
    </row>
    <row r="10543" spans="1:9" hidden="1" x14ac:dyDescent="0.3">
      <c r="A10543" s="1" t="s">
        <v>231</v>
      </c>
      <c r="B10543" s="1" t="s">
        <v>262</v>
      </c>
      <c r="C10543">
        <v>49.372300000000003</v>
      </c>
      <c r="D10543">
        <v>-2.3643999999999998</v>
      </c>
      <c r="E10543" s="1" t="s">
        <v>41</v>
      </c>
      <c r="F10543" t="s">
        <v>12747</v>
      </c>
      <c r="G10543">
        <v>0</v>
      </c>
      <c r="H10543">
        <v>0</v>
      </c>
      <c r="I10543">
        <v>0</v>
      </c>
    </row>
    <row r="10544" spans="1:9" hidden="1" x14ac:dyDescent="0.3">
      <c r="A10544" s="1" t="s">
        <v>231</v>
      </c>
      <c r="B10544" s="1" t="s">
        <v>262</v>
      </c>
      <c r="C10544">
        <v>49.372300000000003</v>
      </c>
      <c r="D10544">
        <v>-2.3643999999999998</v>
      </c>
      <c r="E10544" s="1" t="s">
        <v>42</v>
      </c>
      <c r="F10544" t="s">
        <v>12748</v>
      </c>
      <c r="G10544">
        <v>0</v>
      </c>
      <c r="H10544">
        <v>0</v>
      </c>
      <c r="I10544">
        <v>0</v>
      </c>
    </row>
    <row r="10545" spans="1:9" hidden="1" x14ac:dyDescent="0.3">
      <c r="A10545" s="1" t="s">
        <v>231</v>
      </c>
      <c r="B10545" s="1" t="s">
        <v>262</v>
      </c>
      <c r="C10545">
        <v>49.372300000000003</v>
      </c>
      <c r="D10545">
        <v>-2.3643999999999998</v>
      </c>
      <c r="E10545" s="1" t="s">
        <v>43</v>
      </c>
      <c r="F10545" t="s">
        <v>12749</v>
      </c>
      <c r="G10545">
        <v>0</v>
      </c>
      <c r="H10545">
        <v>0</v>
      </c>
      <c r="I10545">
        <v>0</v>
      </c>
    </row>
    <row r="10546" spans="1:9" hidden="1" x14ac:dyDescent="0.3">
      <c r="A10546" s="1" t="s">
        <v>231</v>
      </c>
      <c r="B10546" s="1" t="s">
        <v>262</v>
      </c>
      <c r="C10546">
        <v>49.372300000000003</v>
      </c>
      <c r="D10546">
        <v>-2.3643999999999998</v>
      </c>
      <c r="E10546" s="1" t="s">
        <v>44</v>
      </c>
      <c r="F10546" t="s">
        <v>12750</v>
      </c>
      <c r="G10546">
        <v>0</v>
      </c>
      <c r="H10546">
        <v>0</v>
      </c>
      <c r="I10546">
        <v>0</v>
      </c>
    </row>
    <row r="10547" spans="1:9" hidden="1" x14ac:dyDescent="0.3">
      <c r="A10547" s="1" t="s">
        <v>231</v>
      </c>
      <c r="B10547" s="1" t="s">
        <v>262</v>
      </c>
      <c r="C10547">
        <v>49.372300000000003</v>
      </c>
      <c r="D10547">
        <v>-2.3643999999999998</v>
      </c>
      <c r="E10547" s="1" t="s">
        <v>45</v>
      </c>
      <c r="F10547" t="s">
        <v>12751</v>
      </c>
      <c r="G10547">
        <v>0</v>
      </c>
      <c r="H10547">
        <v>0</v>
      </c>
      <c r="I10547">
        <v>0</v>
      </c>
    </row>
    <row r="10548" spans="1:9" hidden="1" x14ac:dyDescent="0.3">
      <c r="A10548" s="1" t="s">
        <v>231</v>
      </c>
      <c r="B10548" s="1" t="s">
        <v>262</v>
      </c>
      <c r="C10548">
        <v>49.372300000000003</v>
      </c>
      <c r="D10548">
        <v>-2.3643999999999998</v>
      </c>
      <c r="E10548" s="1" t="s">
        <v>46</v>
      </c>
      <c r="F10548" t="s">
        <v>12752</v>
      </c>
      <c r="G10548">
        <v>0</v>
      </c>
      <c r="H10548">
        <v>0</v>
      </c>
      <c r="I10548">
        <v>0</v>
      </c>
    </row>
    <row r="10549" spans="1:9" hidden="1" x14ac:dyDescent="0.3">
      <c r="A10549" s="1" t="s">
        <v>231</v>
      </c>
      <c r="B10549" s="1" t="s">
        <v>262</v>
      </c>
      <c r="C10549">
        <v>49.372300000000003</v>
      </c>
      <c r="D10549">
        <v>-2.3643999999999998</v>
      </c>
      <c r="E10549" s="1" t="s">
        <v>47</v>
      </c>
      <c r="F10549" t="s">
        <v>12753</v>
      </c>
      <c r="G10549">
        <v>0</v>
      </c>
      <c r="H10549">
        <v>0</v>
      </c>
      <c r="I10549">
        <v>0</v>
      </c>
    </row>
    <row r="10550" spans="1:9" hidden="1" x14ac:dyDescent="0.3">
      <c r="A10550" s="1" t="s">
        <v>231</v>
      </c>
      <c r="B10550" s="1" t="s">
        <v>262</v>
      </c>
      <c r="C10550">
        <v>49.372300000000003</v>
      </c>
      <c r="D10550">
        <v>-2.3643999999999998</v>
      </c>
      <c r="E10550" s="1" t="s">
        <v>48</v>
      </c>
      <c r="F10550" t="s">
        <v>12754</v>
      </c>
      <c r="G10550">
        <v>0</v>
      </c>
      <c r="H10550">
        <v>0</v>
      </c>
      <c r="I10550">
        <v>0</v>
      </c>
    </row>
    <row r="10551" spans="1:9" hidden="1" x14ac:dyDescent="0.3">
      <c r="A10551" s="1" t="s">
        <v>231</v>
      </c>
      <c r="B10551" s="1" t="s">
        <v>262</v>
      </c>
      <c r="C10551">
        <v>49.372300000000003</v>
      </c>
      <c r="D10551">
        <v>-2.3643999999999998</v>
      </c>
      <c r="E10551" s="1" t="s">
        <v>49</v>
      </c>
      <c r="F10551" t="s">
        <v>12755</v>
      </c>
      <c r="G10551">
        <v>0</v>
      </c>
      <c r="H10551">
        <v>0</v>
      </c>
      <c r="I10551">
        <v>0</v>
      </c>
    </row>
    <row r="10552" spans="1:9" hidden="1" x14ac:dyDescent="0.3">
      <c r="A10552" s="1" t="s">
        <v>231</v>
      </c>
      <c r="B10552" s="1" t="s">
        <v>262</v>
      </c>
      <c r="C10552">
        <v>49.372300000000003</v>
      </c>
      <c r="D10552">
        <v>-2.3643999999999998</v>
      </c>
      <c r="E10552" s="1" t="s">
        <v>50</v>
      </c>
      <c r="F10552" t="s">
        <v>12756</v>
      </c>
      <c r="G10552">
        <v>0</v>
      </c>
      <c r="H10552">
        <v>0</v>
      </c>
      <c r="I10552">
        <v>0</v>
      </c>
    </row>
    <row r="10553" spans="1:9" hidden="1" x14ac:dyDescent="0.3">
      <c r="A10553" s="1" t="s">
        <v>231</v>
      </c>
      <c r="B10553" s="1" t="s">
        <v>262</v>
      </c>
      <c r="C10553">
        <v>49.372300000000003</v>
      </c>
      <c r="D10553">
        <v>-2.3643999999999998</v>
      </c>
      <c r="E10553" s="1" t="s">
        <v>51</v>
      </c>
      <c r="F10553" t="s">
        <v>12757</v>
      </c>
      <c r="G10553">
        <v>0</v>
      </c>
      <c r="H10553">
        <v>0</v>
      </c>
      <c r="I10553">
        <v>0</v>
      </c>
    </row>
    <row r="10554" spans="1:9" hidden="1" x14ac:dyDescent="0.3">
      <c r="A10554" s="1" t="s">
        <v>231</v>
      </c>
      <c r="B10554" s="1" t="s">
        <v>262</v>
      </c>
      <c r="C10554">
        <v>49.372300000000003</v>
      </c>
      <c r="D10554">
        <v>-2.3643999999999998</v>
      </c>
      <c r="E10554" s="1" t="s">
        <v>52</v>
      </c>
      <c r="F10554" t="s">
        <v>16783</v>
      </c>
      <c r="G10554">
        <v>0</v>
      </c>
      <c r="H10554">
        <v>1</v>
      </c>
      <c r="I10554">
        <v>0</v>
      </c>
    </row>
    <row r="10555" spans="1:9" hidden="1" x14ac:dyDescent="0.3">
      <c r="A10555" s="1" t="s">
        <v>231</v>
      </c>
      <c r="B10555" s="1" t="s">
        <v>262</v>
      </c>
      <c r="C10555">
        <v>49.372300000000003</v>
      </c>
      <c r="D10555">
        <v>-2.3643999999999998</v>
      </c>
      <c r="E10555" s="1" t="s">
        <v>53</v>
      </c>
      <c r="F10555" t="s">
        <v>16784</v>
      </c>
      <c r="G10555">
        <v>0</v>
      </c>
      <c r="H10555">
        <v>2</v>
      </c>
      <c r="I10555">
        <v>0</v>
      </c>
    </row>
    <row r="10556" spans="1:9" hidden="1" x14ac:dyDescent="0.3">
      <c r="A10556" s="1" t="s">
        <v>231</v>
      </c>
      <c r="B10556" s="1" t="s">
        <v>262</v>
      </c>
      <c r="C10556">
        <v>49.372300000000003</v>
      </c>
      <c r="D10556">
        <v>-2.3643999999999998</v>
      </c>
      <c r="E10556" s="1" t="s">
        <v>54</v>
      </c>
      <c r="F10556" t="s">
        <v>16785</v>
      </c>
      <c r="G10556">
        <v>0</v>
      </c>
      <c r="H10556">
        <v>2</v>
      </c>
      <c r="I10556">
        <v>0</v>
      </c>
    </row>
    <row r="10557" spans="1:9" hidden="1" x14ac:dyDescent="0.3">
      <c r="A10557" s="1" t="s">
        <v>231</v>
      </c>
      <c r="B10557" s="1" t="s">
        <v>262</v>
      </c>
      <c r="C10557">
        <v>49.372300000000003</v>
      </c>
      <c r="D10557">
        <v>-2.3643999999999998</v>
      </c>
      <c r="E10557" s="1" t="s">
        <v>21548</v>
      </c>
      <c r="F10557" t="s">
        <v>21751</v>
      </c>
      <c r="G10557">
        <v>0</v>
      </c>
      <c r="H10557">
        <v>2</v>
      </c>
      <c r="I10557">
        <v>0</v>
      </c>
    </row>
    <row r="10558" spans="1:9" hidden="1" x14ac:dyDescent="0.3">
      <c r="A10558" s="1" t="s">
        <v>62</v>
      </c>
      <c r="B10558" s="1" t="s">
        <v>263</v>
      </c>
      <c r="C10558">
        <v>46.565300000000001</v>
      </c>
      <c r="D10558">
        <v>-66.4619</v>
      </c>
      <c r="E10558" s="1" t="s">
        <v>4</v>
      </c>
      <c r="F10558" t="s">
        <v>12661</v>
      </c>
      <c r="G10558">
        <v>0</v>
      </c>
      <c r="H10558">
        <v>0</v>
      </c>
      <c r="I10558">
        <v>0</v>
      </c>
    </row>
    <row r="10559" spans="1:9" hidden="1" x14ac:dyDescent="0.3">
      <c r="A10559" s="1" t="s">
        <v>62</v>
      </c>
      <c r="B10559" s="1" t="s">
        <v>263</v>
      </c>
      <c r="C10559">
        <v>46.565300000000001</v>
      </c>
      <c r="D10559">
        <v>-66.4619</v>
      </c>
      <c r="E10559" s="1" t="s">
        <v>5</v>
      </c>
      <c r="F10559" t="s">
        <v>12662</v>
      </c>
      <c r="G10559">
        <v>0</v>
      </c>
      <c r="H10559">
        <v>0</v>
      </c>
      <c r="I10559">
        <v>0</v>
      </c>
    </row>
    <row r="10560" spans="1:9" hidden="1" x14ac:dyDescent="0.3">
      <c r="A10560" s="1" t="s">
        <v>62</v>
      </c>
      <c r="B10560" s="1" t="s">
        <v>263</v>
      </c>
      <c r="C10560">
        <v>46.565300000000001</v>
      </c>
      <c r="D10560">
        <v>-66.4619</v>
      </c>
      <c r="E10560" s="1" t="s">
        <v>6</v>
      </c>
      <c r="F10560" t="s">
        <v>12663</v>
      </c>
      <c r="G10560">
        <v>0</v>
      </c>
      <c r="H10560">
        <v>0</v>
      </c>
      <c r="I10560">
        <v>0</v>
      </c>
    </row>
    <row r="10561" spans="1:9" hidden="1" x14ac:dyDescent="0.3">
      <c r="A10561" s="1" t="s">
        <v>62</v>
      </c>
      <c r="B10561" s="1" t="s">
        <v>263</v>
      </c>
      <c r="C10561">
        <v>46.565300000000001</v>
      </c>
      <c r="D10561">
        <v>-66.4619</v>
      </c>
      <c r="E10561" s="1" t="s">
        <v>7</v>
      </c>
      <c r="F10561" t="s">
        <v>12664</v>
      </c>
      <c r="G10561">
        <v>0</v>
      </c>
      <c r="H10561">
        <v>0</v>
      </c>
      <c r="I10561">
        <v>0</v>
      </c>
    </row>
    <row r="10562" spans="1:9" hidden="1" x14ac:dyDescent="0.3">
      <c r="A10562" s="1" t="s">
        <v>62</v>
      </c>
      <c r="B10562" s="1" t="s">
        <v>263</v>
      </c>
      <c r="C10562">
        <v>46.565300000000001</v>
      </c>
      <c r="D10562">
        <v>-66.4619</v>
      </c>
      <c r="E10562" s="1" t="s">
        <v>8</v>
      </c>
      <c r="F10562" t="s">
        <v>12665</v>
      </c>
      <c r="G10562">
        <v>0</v>
      </c>
      <c r="H10562">
        <v>0</v>
      </c>
      <c r="I10562">
        <v>0</v>
      </c>
    </row>
    <row r="10563" spans="1:9" hidden="1" x14ac:dyDescent="0.3">
      <c r="A10563" s="1" t="s">
        <v>62</v>
      </c>
      <c r="B10563" s="1" t="s">
        <v>263</v>
      </c>
      <c r="C10563">
        <v>46.565300000000001</v>
      </c>
      <c r="D10563">
        <v>-66.4619</v>
      </c>
      <c r="E10563" s="1" t="s">
        <v>9</v>
      </c>
      <c r="F10563" t="s">
        <v>12666</v>
      </c>
      <c r="G10563">
        <v>0</v>
      </c>
      <c r="H10563">
        <v>0</v>
      </c>
      <c r="I10563">
        <v>0</v>
      </c>
    </row>
    <row r="10564" spans="1:9" hidden="1" x14ac:dyDescent="0.3">
      <c r="A10564" s="1" t="s">
        <v>62</v>
      </c>
      <c r="B10564" s="1" t="s">
        <v>263</v>
      </c>
      <c r="C10564">
        <v>46.565300000000001</v>
      </c>
      <c r="D10564">
        <v>-66.4619</v>
      </c>
      <c r="E10564" s="1" t="s">
        <v>10</v>
      </c>
      <c r="F10564" t="s">
        <v>12667</v>
      </c>
      <c r="G10564">
        <v>0</v>
      </c>
      <c r="H10564">
        <v>0</v>
      </c>
      <c r="I10564">
        <v>0</v>
      </c>
    </row>
    <row r="10565" spans="1:9" hidden="1" x14ac:dyDescent="0.3">
      <c r="A10565" s="1" t="s">
        <v>62</v>
      </c>
      <c r="B10565" s="1" t="s">
        <v>263</v>
      </c>
      <c r="C10565">
        <v>46.565300000000001</v>
      </c>
      <c r="D10565">
        <v>-66.4619</v>
      </c>
      <c r="E10565" s="1" t="s">
        <v>11</v>
      </c>
      <c r="F10565" t="s">
        <v>12668</v>
      </c>
      <c r="G10565">
        <v>0</v>
      </c>
      <c r="H10565">
        <v>0</v>
      </c>
      <c r="I10565">
        <v>0</v>
      </c>
    </row>
    <row r="10566" spans="1:9" hidden="1" x14ac:dyDescent="0.3">
      <c r="A10566" s="1" t="s">
        <v>62</v>
      </c>
      <c r="B10566" s="1" t="s">
        <v>263</v>
      </c>
      <c r="C10566">
        <v>46.565300000000001</v>
      </c>
      <c r="D10566">
        <v>-66.4619</v>
      </c>
      <c r="E10566" s="1" t="s">
        <v>12</v>
      </c>
      <c r="F10566" t="s">
        <v>12669</v>
      </c>
      <c r="G10566">
        <v>0</v>
      </c>
      <c r="H10566">
        <v>0</v>
      </c>
      <c r="I10566">
        <v>0</v>
      </c>
    </row>
    <row r="10567" spans="1:9" hidden="1" x14ac:dyDescent="0.3">
      <c r="A10567" s="1" t="s">
        <v>62</v>
      </c>
      <c r="B10567" s="1" t="s">
        <v>263</v>
      </c>
      <c r="C10567">
        <v>46.565300000000001</v>
      </c>
      <c r="D10567">
        <v>-66.4619</v>
      </c>
      <c r="E10567" s="1" t="s">
        <v>13</v>
      </c>
      <c r="F10567" t="s">
        <v>12670</v>
      </c>
      <c r="G10567">
        <v>0</v>
      </c>
      <c r="H10567">
        <v>0</v>
      </c>
      <c r="I10567">
        <v>0</v>
      </c>
    </row>
    <row r="10568" spans="1:9" hidden="1" x14ac:dyDescent="0.3">
      <c r="A10568" s="1" t="s">
        <v>62</v>
      </c>
      <c r="B10568" s="1" t="s">
        <v>263</v>
      </c>
      <c r="C10568">
        <v>46.565300000000001</v>
      </c>
      <c r="D10568">
        <v>-66.4619</v>
      </c>
      <c r="E10568" s="1" t="s">
        <v>14</v>
      </c>
      <c r="F10568" t="s">
        <v>12671</v>
      </c>
      <c r="G10568">
        <v>0</v>
      </c>
      <c r="H10568">
        <v>0</v>
      </c>
      <c r="I10568">
        <v>0</v>
      </c>
    </row>
    <row r="10569" spans="1:9" hidden="1" x14ac:dyDescent="0.3">
      <c r="A10569" s="1" t="s">
        <v>62</v>
      </c>
      <c r="B10569" s="1" t="s">
        <v>263</v>
      </c>
      <c r="C10569">
        <v>46.565300000000001</v>
      </c>
      <c r="D10569">
        <v>-66.4619</v>
      </c>
      <c r="E10569" s="1" t="s">
        <v>15</v>
      </c>
      <c r="F10569" t="s">
        <v>12672</v>
      </c>
      <c r="G10569">
        <v>0</v>
      </c>
      <c r="H10569">
        <v>0</v>
      </c>
      <c r="I10569">
        <v>0</v>
      </c>
    </row>
    <row r="10570" spans="1:9" hidden="1" x14ac:dyDescent="0.3">
      <c r="A10570" s="1" t="s">
        <v>62</v>
      </c>
      <c r="B10570" s="1" t="s">
        <v>263</v>
      </c>
      <c r="C10570">
        <v>46.565300000000001</v>
      </c>
      <c r="D10570">
        <v>-66.4619</v>
      </c>
      <c r="E10570" s="1" t="s">
        <v>16</v>
      </c>
      <c r="F10570" t="s">
        <v>12673</v>
      </c>
      <c r="G10570">
        <v>0</v>
      </c>
      <c r="H10570">
        <v>0</v>
      </c>
      <c r="I10570">
        <v>0</v>
      </c>
    </row>
    <row r="10571" spans="1:9" hidden="1" x14ac:dyDescent="0.3">
      <c r="A10571" s="1" t="s">
        <v>62</v>
      </c>
      <c r="B10571" s="1" t="s">
        <v>263</v>
      </c>
      <c r="C10571">
        <v>46.565300000000001</v>
      </c>
      <c r="D10571">
        <v>-66.4619</v>
      </c>
      <c r="E10571" s="1" t="s">
        <v>17</v>
      </c>
      <c r="F10571" t="s">
        <v>12674</v>
      </c>
      <c r="G10571">
        <v>0</v>
      </c>
      <c r="H10571">
        <v>0</v>
      </c>
      <c r="I10571">
        <v>0</v>
      </c>
    </row>
    <row r="10572" spans="1:9" hidden="1" x14ac:dyDescent="0.3">
      <c r="A10572" s="1" t="s">
        <v>62</v>
      </c>
      <c r="B10572" s="1" t="s">
        <v>263</v>
      </c>
      <c r="C10572">
        <v>46.565300000000001</v>
      </c>
      <c r="D10572">
        <v>-66.4619</v>
      </c>
      <c r="E10572" s="1" t="s">
        <v>18</v>
      </c>
      <c r="F10572" t="s">
        <v>12675</v>
      </c>
      <c r="G10572">
        <v>0</v>
      </c>
      <c r="H10572">
        <v>0</v>
      </c>
      <c r="I10572">
        <v>0</v>
      </c>
    </row>
    <row r="10573" spans="1:9" hidden="1" x14ac:dyDescent="0.3">
      <c r="A10573" s="1" t="s">
        <v>62</v>
      </c>
      <c r="B10573" s="1" t="s">
        <v>263</v>
      </c>
      <c r="C10573">
        <v>46.565300000000001</v>
      </c>
      <c r="D10573">
        <v>-66.4619</v>
      </c>
      <c r="E10573" s="1" t="s">
        <v>19</v>
      </c>
      <c r="F10573" t="s">
        <v>12676</v>
      </c>
      <c r="G10573">
        <v>0</v>
      </c>
      <c r="H10573">
        <v>0</v>
      </c>
      <c r="I10573">
        <v>0</v>
      </c>
    </row>
    <row r="10574" spans="1:9" hidden="1" x14ac:dyDescent="0.3">
      <c r="A10574" s="1" t="s">
        <v>62</v>
      </c>
      <c r="B10574" s="1" t="s">
        <v>263</v>
      </c>
      <c r="C10574">
        <v>46.565300000000001</v>
      </c>
      <c r="D10574">
        <v>-66.4619</v>
      </c>
      <c r="E10574" s="1" t="s">
        <v>20</v>
      </c>
      <c r="F10574" t="s">
        <v>12677</v>
      </c>
      <c r="G10574">
        <v>0</v>
      </c>
      <c r="H10574">
        <v>0</v>
      </c>
      <c r="I10574">
        <v>0</v>
      </c>
    </row>
    <row r="10575" spans="1:9" hidden="1" x14ac:dyDescent="0.3">
      <c r="A10575" s="1" t="s">
        <v>62</v>
      </c>
      <c r="B10575" s="1" t="s">
        <v>263</v>
      </c>
      <c r="C10575">
        <v>46.565300000000001</v>
      </c>
      <c r="D10575">
        <v>-66.4619</v>
      </c>
      <c r="E10575" s="1" t="s">
        <v>21</v>
      </c>
      <c r="F10575" t="s">
        <v>12678</v>
      </c>
      <c r="G10575">
        <v>0</v>
      </c>
      <c r="H10575">
        <v>0</v>
      </c>
      <c r="I10575">
        <v>0</v>
      </c>
    </row>
    <row r="10576" spans="1:9" hidden="1" x14ac:dyDescent="0.3">
      <c r="A10576" s="1" t="s">
        <v>62</v>
      </c>
      <c r="B10576" s="1" t="s">
        <v>263</v>
      </c>
      <c r="C10576">
        <v>46.565300000000001</v>
      </c>
      <c r="D10576">
        <v>-66.4619</v>
      </c>
      <c r="E10576" s="1" t="s">
        <v>22</v>
      </c>
      <c r="F10576" t="s">
        <v>12679</v>
      </c>
      <c r="G10576">
        <v>0</v>
      </c>
      <c r="H10576">
        <v>0</v>
      </c>
      <c r="I10576">
        <v>0</v>
      </c>
    </row>
    <row r="10577" spans="1:9" hidden="1" x14ac:dyDescent="0.3">
      <c r="A10577" s="1" t="s">
        <v>62</v>
      </c>
      <c r="B10577" s="1" t="s">
        <v>263</v>
      </c>
      <c r="C10577">
        <v>46.565300000000001</v>
      </c>
      <c r="D10577">
        <v>-66.4619</v>
      </c>
      <c r="E10577" s="1" t="s">
        <v>23</v>
      </c>
      <c r="F10577" t="s">
        <v>12680</v>
      </c>
      <c r="G10577">
        <v>0</v>
      </c>
      <c r="H10577">
        <v>0</v>
      </c>
      <c r="I10577">
        <v>0</v>
      </c>
    </row>
    <row r="10578" spans="1:9" hidden="1" x14ac:dyDescent="0.3">
      <c r="A10578" s="1" t="s">
        <v>62</v>
      </c>
      <c r="B10578" s="1" t="s">
        <v>263</v>
      </c>
      <c r="C10578">
        <v>46.565300000000001</v>
      </c>
      <c r="D10578">
        <v>-66.4619</v>
      </c>
      <c r="E10578" s="1" t="s">
        <v>24</v>
      </c>
      <c r="F10578" t="s">
        <v>12681</v>
      </c>
      <c r="G10578">
        <v>0</v>
      </c>
      <c r="H10578">
        <v>0</v>
      </c>
      <c r="I10578">
        <v>0</v>
      </c>
    </row>
    <row r="10579" spans="1:9" hidden="1" x14ac:dyDescent="0.3">
      <c r="A10579" s="1" t="s">
        <v>62</v>
      </c>
      <c r="B10579" s="1" t="s">
        <v>263</v>
      </c>
      <c r="C10579">
        <v>46.565300000000001</v>
      </c>
      <c r="D10579">
        <v>-66.4619</v>
      </c>
      <c r="E10579" s="1" t="s">
        <v>25</v>
      </c>
      <c r="F10579" t="s">
        <v>12682</v>
      </c>
      <c r="G10579">
        <v>0</v>
      </c>
      <c r="H10579">
        <v>0</v>
      </c>
      <c r="I10579">
        <v>0</v>
      </c>
    </row>
    <row r="10580" spans="1:9" hidden="1" x14ac:dyDescent="0.3">
      <c r="A10580" s="1" t="s">
        <v>62</v>
      </c>
      <c r="B10580" s="1" t="s">
        <v>263</v>
      </c>
      <c r="C10580">
        <v>46.565300000000001</v>
      </c>
      <c r="D10580">
        <v>-66.4619</v>
      </c>
      <c r="E10580" s="1" t="s">
        <v>26</v>
      </c>
      <c r="F10580" t="s">
        <v>12683</v>
      </c>
      <c r="G10580">
        <v>0</v>
      </c>
      <c r="H10580">
        <v>0</v>
      </c>
      <c r="I10580">
        <v>0</v>
      </c>
    </row>
    <row r="10581" spans="1:9" hidden="1" x14ac:dyDescent="0.3">
      <c r="A10581" s="1" t="s">
        <v>62</v>
      </c>
      <c r="B10581" s="1" t="s">
        <v>263</v>
      </c>
      <c r="C10581">
        <v>46.565300000000001</v>
      </c>
      <c r="D10581">
        <v>-66.4619</v>
      </c>
      <c r="E10581" s="1" t="s">
        <v>27</v>
      </c>
      <c r="F10581" t="s">
        <v>12684</v>
      </c>
      <c r="G10581">
        <v>0</v>
      </c>
      <c r="H10581">
        <v>0</v>
      </c>
      <c r="I10581">
        <v>0</v>
      </c>
    </row>
    <row r="10582" spans="1:9" hidden="1" x14ac:dyDescent="0.3">
      <c r="A10582" s="1" t="s">
        <v>62</v>
      </c>
      <c r="B10582" s="1" t="s">
        <v>263</v>
      </c>
      <c r="C10582">
        <v>46.565300000000001</v>
      </c>
      <c r="D10582">
        <v>-66.4619</v>
      </c>
      <c r="E10582" s="1" t="s">
        <v>28</v>
      </c>
      <c r="F10582" t="s">
        <v>12685</v>
      </c>
      <c r="G10582">
        <v>0</v>
      </c>
      <c r="H10582">
        <v>0</v>
      </c>
      <c r="I10582">
        <v>0</v>
      </c>
    </row>
    <row r="10583" spans="1:9" hidden="1" x14ac:dyDescent="0.3">
      <c r="A10583" s="1" t="s">
        <v>62</v>
      </c>
      <c r="B10583" s="1" t="s">
        <v>263</v>
      </c>
      <c r="C10583">
        <v>46.565300000000001</v>
      </c>
      <c r="D10583">
        <v>-66.4619</v>
      </c>
      <c r="E10583" s="1" t="s">
        <v>29</v>
      </c>
      <c r="F10583" t="s">
        <v>12686</v>
      </c>
      <c r="G10583">
        <v>0</v>
      </c>
      <c r="H10583">
        <v>0</v>
      </c>
      <c r="I10583">
        <v>0</v>
      </c>
    </row>
    <row r="10584" spans="1:9" hidden="1" x14ac:dyDescent="0.3">
      <c r="A10584" s="1" t="s">
        <v>62</v>
      </c>
      <c r="B10584" s="1" t="s">
        <v>263</v>
      </c>
      <c r="C10584">
        <v>46.565300000000001</v>
      </c>
      <c r="D10584">
        <v>-66.4619</v>
      </c>
      <c r="E10584" s="1" t="s">
        <v>30</v>
      </c>
      <c r="F10584" t="s">
        <v>12687</v>
      </c>
      <c r="G10584">
        <v>0</v>
      </c>
      <c r="H10584">
        <v>0</v>
      </c>
      <c r="I10584">
        <v>0</v>
      </c>
    </row>
    <row r="10585" spans="1:9" hidden="1" x14ac:dyDescent="0.3">
      <c r="A10585" s="1" t="s">
        <v>62</v>
      </c>
      <c r="B10585" s="1" t="s">
        <v>263</v>
      </c>
      <c r="C10585">
        <v>46.565300000000001</v>
      </c>
      <c r="D10585">
        <v>-66.4619</v>
      </c>
      <c r="E10585" s="1" t="s">
        <v>31</v>
      </c>
      <c r="F10585" t="s">
        <v>12688</v>
      </c>
      <c r="G10585">
        <v>0</v>
      </c>
      <c r="H10585">
        <v>0</v>
      </c>
      <c r="I10585">
        <v>0</v>
      </c>
    </row>
    <row r="10586" spans="1:9" hidden="1" x14ac:dyDescent="0.3">
      <c r="A10586" s="1" t="s">
        <v>62</v>
      </c>
      <c r="B10586" s="1" t="s">
        <v>263</v>
      </c>
      <c r="C10586">
        <v>46.565300000000001</v>
      </c>
      <c r="D10586">
        <v>-66.4619</v>
      </c>
      <c r="E10586" s="1" t="s">
        <v>32</v>
      </c>
      <c r="F10586" t="s">
        <v>12689</v>
      </c>
      <c r="G10586">
        <v>0</v>
      </c>
      <c r="H10586">
        <v>0</v>
      </c>
      <c r="I10586">
        <v>0</v>
      </c>
    </row>
    <row r="10587" spans="1:9" hidden="1" x14ac:dyDescent="0.3">
      <c r="A10587" s="1" t="s">
        <v>62</v>
      </c>
      <c r="B10587" s="1" t="s">
        <v>263</v>
      </c>
      <c r="C10587">
        <v>46.565300000000001</v>
      </c>
      <c r="D10587">
        <v>-66.4619</v>
      </c>
      <c r="E10587" s="1" t="s">
        <v>33</v>
      </c>
      <c r="F10587" t="s">
        <v>12690</v>
      </c>
      <c r="G10587">
        <v>0</v>
      </c>
      <c r="H10587">
        <v>0</v>
      </c>
      <c r="I10587">
        <v>0</v>
      </c>
    </row>
    <row r="10588" spans="1:9" hidden="1" x14ac:dyDescent="0.3">
      <c r="A10588" s="1" t="s">
        <v>62</v>
      </c>
      <c r="B10588" s="1" t="s">
        <v>263</v>
      </c>
      <c r="C10588">
        <v>46.565300000000001</v>
      </c>
      <c r="D10588">
        <v>-66.4619</v>
      </c>
      <c r="E10588" s="1" t="s">
        <v>34</v>
      </c>
      <c r="F10588" t="s">
        <v>12691</v>
      </c>
      <c r="G10588">
        <v>0</v>
      </c>
      <c r="H10588">
        <v>0</v>
      </c>
      <c r="I10588">
        <v>0</v>
      </c>
    </row>
    <row r="10589" spans="1:9" hidden="1" x14ac:dyDescent="0.3">
      <c r="A10589" s="1" t="s">
        <v>62</v>
      </c>
      <c r="B10589" s="1" t="s">
        <v>263</v>
      </c>
      <c r="C10589">
        <v>46.565300000000001</v>
      </c>
      <c r="D10589">
        <v>-66.4619</v>
      </c>
      <c r="E10589" s="1" t="s">
        <v>35</v>
      </c>
      <c r="F10589" t="s">
        <v>12692</v>
      </c>
      <c r="G10589">
        <v>0</v>
      </c>
      <c r="H10589">
        <v>0</v>
      </c>
      <c r="I10589">
        <v>0</v>
      </c>
    </row>
    <row r="10590" spans="1:9" hidden="1" x14ac:dyDescent="0.3">
      <c r="A10590" s="1" t="s">
        <v>62</v>
      </c>
      <c r="B10590" s="1" t="s">
        <v>263</v>
      </c>
      <c r="C10590">
        <v>46.565300000000001</v>
      </c>
      <c r="D10590">
        <v>-66.4619</v>
      </c>
      <c r="E10590" s="1" t="s">
        <v>36</v>
      </c>
      <c r="F10590" t="s">
        <v>12693</v>
      </c>
      <c r="G10590">
        <v>0</v>
      </c>
      <c r="H10590">
        <v>0</v>
      </c>
      <c r="I10590">
        <v>0</v>
      </c>
    </row>
    <row r="10591" spans="1:9" hidden="1" x14ac:dyDescent="0.3">
      <c r="A10591" s="1" t="s">
        <v>62</v>
      </c>
      <c r="B10591" s="1" t="s">
        <v>263</v>
      </c>
      <c r="C10591">
        <v>46.565300000000001</v>
      </c>
      <c r="D10591">
        <v>-66.4619</v>
      </c>
      <c r="E10591" s="1" t="s">
        <v>37</v>
      </c>
      <c r="F10591" t="s">
        <v>12694</v>
      </c>
      <c r="G10591">
        <v>0</v>
      </c>
      <c r="H10591">
        <v>0</v>
      </c>
      <c r="I10591">
        <v>0</v>
      </c>
    </row>
    <row r="10592" spans="1:9" hidden="1" x14ac:dyDescent="0.3">
      <c r="A10592" s="1" t="s">
        <v>62</v>
      </c>
      <c r="B10592" s="1" t="s">
        <v>263</v>
      </c>
      <c r="C10592">
        <v>46.565300000000001</v>
      </c>
      <c r="D10592">
        <v>-66.4619</v>
      </c>
      <c r="E10592" s="1" t="s">
        <v>38</v>
      </c>
      <c r="F10592" t="s">
        <v>12695</v>
      </c>
      <c r="G10592">
        <v>0</v>
      </c>
      <c r="H10592">
        <v>0</v>
      </c>
      <c r="I10592">
        <v>0</v>
      </c>
    </row>
    <row r="10593" spans="1:9" hidden="1" x14ac:dyDescent="0.3">
      <c r="A10593" s="1" t="s">
        <v>62</v>
      </c>
      <c r="B10593" s="1" t="s">
        <v>263</v>
      </c>
      <c r="C10593">
        <v>46.565300000000001</v>
      </c>
      <c r="D10593">
        <v>-66.4619</v>
      </c>
      <c r="E10593" s="1" t="s">
        <v>39</v>
      </c>
      <c r="F10593" t="s">
        <v>12696</v>
      </c>
      <c r="G10593">
        <v>0</v>
      </c>
      <c r="H10593">
        <v>0</v>
      </c>
      <c r="I10593">
        <v>0</v>
      </c>
    </row>
    <row r="10594" spans="1:9" hidden="1" x14ac:dyDescent="0.3">
      <c r="A10594" s="1" t="s">
        <v>62</v>
      </c>
      <c r="B10594" s="1" t="s">
        <v>263</v>
      </c>
      <c r="C10594">
        <v>46.565300000000001</v>
      </c>
      <c r="D10594">
        <v>-66.4619</v>
      </c>
      <c r="E10594" s="1" t="s">
        <v>40</v>
      </c>
      <c r="F10594" t="s">
        <v>12697</v>
      </c>
      <c r="G10594">
        <v>0</v>
      </c>
      <c r="H10594">
        <v>0</v>
      </c>
      <c r="I10594">
        <v>0</v>
      </c>
    </row>
    <row r="10595" spans="1:9" hidden="1" x14ac:dyDescent="0.3">
      <c r="A10595" s="1" t="s">
        <v>62</v>
      </c>
      <c r="B10595" s="1" t="s">
        <v>263</v>
      </c>
      <c r="C10595">
        <v>46.565300000000001</v>
      </c>
      <c r="D10595">
        <v>-66.4619</v>
      </c>
      <c r="E10595" s="1" t="s">
        <v>41</v>
      </c>
      <c r="F10595" t="s">
        <v>12698</v>
      </c>
      <c r="G10595">
        <v>0</v>
      </c>
      <c r="H10595">
        <v>0</v>
      </c>
      <c r="I10595">
        <v>0</v>
      </c>
    </row>
    <row r="10596" spans="1:9" hidden="1" x14ac:dyDescent="0.3">
      <c r="A10596" s="1" t="s">
        <v>62</v>
      </c>
      <c r="B10596" s="1" t="s">
        <v>263</v>
      </c>
      <c r="C10596">
        <v>46.565300000000001</v>
      </c>
      <c r="D10596">
        <v>-66.4619</v>
      </c>
      <c r="E10596" s="1" t="s">
        <v>42</v>
      </c>
      <c r="F10596" t="s">
        <v>12699</v>
      </c>
      <c r="G10596">
        <v>0</v>
      </c>
      <c r="H10596">
        <v>0</v>
      </c>
      <c r="I10596">
        <v>0</v>
      </c>
    </row>
    <row r="10597" spans="1:9" hidden="1" x14ac:dyDescent="0.3">
      <c r="A10597" s="1" t="s">
        <v>62</v>
      </c>
      <c r="B10597" s="1" t="s">
        <v>263</v>
      </c>
      <c r="C10597">
        <v>46.565300000000001</v>
      </c>
      <c r="D10597">
        <v>-66.4619</v>
      </c>
      <c r="E10597" s="1" t="s">
        <v>43</v>
      </c>
      <c r="F10597" t="s">
        <v>12700</v>
      </c>
      <c r="G10597">
        <v>0</v>
      </c>
      <c r="H10597">
        <v>0</v>
      </c>
      <c r="I10597">
        <v>0</v>
      </c>
    </row>
    <row r="10598" spans="1:9" hidden="1" x14ac:dyDescent="0.3">
      <c r="A10598" s="1" t="s">
        <v>62</v>
      </c>
      <c r="B10598" s="1" t="s">
        <v>263</v>
      </c>
      <c r="C10598">
        <v>46.565300000000001</v>
      </c>
      <c r="D10598">
        <v>-66.4619</v>
      </c>
      <c r="E10598" s="1" t="s">
        <v>44</v>
      </c>
      <c r="F10598" t="s">
        <v>12701</v>
      </c>
      <c r="G10598">
        <v>0</v>
      </c>
      <c r="H10598">
        <v>0</v>
      </c>
      <c r="I10598">
        <v>0</v>
      </c>
    </row>
    <row r="10599" spans="1:9" hidden="1" x14ac:dyDescent="0.3">
      <c r="A10599" s="1" t="s">
        <v>62</v>
      </c>
      <c r="B10599" s="1" t="s">
        <v>263</v>
      </c>
      <c r="C10599">
        <v>46.565300000000001</v>
      </c>
      <c r="D10599">
        <v>-66.4619</v>
      </c>
      <c r="E10599" s="1" t="s">
        <v>45</v>
      </c>
      <c r="F10599" t="s">
        <v>12702</v>
      </c>
      <c r="G10599">
        <v>0</v>
      </c>
      <c r="H10599">
        <v>0</v>
      </c>
      <c r="I10599">
        <v>0</v>
      </c>
    </row>
    <row r="10600" spans="1:9" hidden="1" x14ac:dyDescent="0.3">
      <c r="A10600" s="1" t="s">
        <v>62</v>
      </c>
      <c r="B10600" s="1" t="s">
        <v>263</v>
      </c>
      <c r="C10600">
        <v>46.565300000000001</v>
      </c>
      <c r="D10600">
        <v>-66.4619</v>
      </c>
      <c r="E10600" s="1" t="s">
        <v>46</v>
      </c>
      <c r="F10600" t="s">
        <v>12703</v>
      </c>
      <c r="G10600">
        <v>0</v>
      </c>
      <c r="H10600">
        <v>0</v>
      </c>
      <c r="I10600">
        <v>0</v>
      </c>
    </row>
    <row r="10601" spans="1:9" hidden="1" x14ac:dyDescent="0.3">
      <c r="A10601" s="1" t="s">
        <v>62</v>
      </c>
      <c r="B10601" s="1" t="s">
        <v>263</v>
      </c>
      <c r="C10601">
        <v>46.565300000000001</v>
      </c>
      <c r="D10601">
        <v>-66.4619</v>
      </c>
      <c r="E10601" s="1" t="s">
        <v>47</v>
      </c>
      <c r="F10601" t="s">
        <v>12704</v>
      </c>
      <c r="G10601">
        <v>0</v>
      </c>
      <c r="H10601">
        <v>0</v>
      </c>
      <c r="I10601">
        <v>0</v>
      </c>
    </row>
    <row r="10602" spans="1:9" hidden="1" x14ac:dyDescent="0.3">
      <c r="A10602" s="1" t="s">
        <v>62</v>
      </c>
      <c r="B10602" s="1" t="s">
        <v>263</v>
      </c>
      <c r="C10602">
        <v>46.565300000000001</v>
      </c>
      <c r="D10602">
        <v>-66.4619</v>
      </c>
      <c r="E10602" s="1" t="s">
        <v>48</v>
      </c>
      <c r="F10602" t="s">
        <v>12705</v>
      </c>
      <c r="G10602">
        <v>0</v>
      </c>
      <c r="H10602">
        <v>0</v>
      </c>
      <c r="I10602">
        <v>0</v>
      </c>
    </row>
    <row r="10603" spans="1:9" hidden="1" x14ac:dyDescent="0.3">
      <c r="A10603" s="1" t="s">
        <v>62</v>
      </c>
      <c r="B10603" s="1" t="s">
        <v>263</v>
      </c>
      <c r="C10603">
        <v>46.565300000000001</v>
      </c>
      <c r="D10603">
        <v>-66.4619</v>
      </c>
      <c r="E10603" s="1" t="s">
        <v>49</v>
      </c>
      <c r="F10603" t="s">
        <v>12706</v>
      </c>
      <c r="G10603">
        <v>0</v>
      </c>
      <c r="H10603">
        <v>0</v>
      </c>
      <c r="I10603">
        <v>0</v>
      </c>
    </row>
    <row r="10604" spans="1:9" hidden="1" x14ac:dyDescent="0.3">
      <c r="A10604" s="1" t="s">
        <v>62</v>
      </c>
      <c r="B10604" s="1" t="s">
        <v>263</v>
      </c>
      <c r="C10604">
        <v>46.565300000000001</v>
      </c>
      <c r="D10604">
        <v>-66.4619</v>
      </c>
      <c r="E10604" s="1" t="s">
        <v>50</v>
      </c>
      <c r="F10604" t="s">
        <v>12707</v>
      </c>
      <c r="G10604">
        <v>0</v>
      </c>
      <c r="H10604">
        <v>0</v>
      </c>
      <c r="I10604">
        <v>0</v>
      </c>
    </row>
    <row r="10605" spans="1:9" hidden="1" x14ac:dyDescent="0.3">
      <c r="A10605" s="1" t="s">
        <v>62</v>
      </c>
      <c r="B10605" s="1" t="s">
        <v>263</v>
      </c>
      <c r="C10605">
        <v>46.565300000000001</v>
      </c>
      <c r="D10605">
        <v>-66.4619</v>
      </c>
      <c r="E10605" s="1" t="s">
        <v>51</v>
      </c>
      <c r="F10605" t="s">
        <v>12708</v>
      </c>
      <c r="G10605">
        <v>0</v>
      </c>
      <c r="H10605">
        <v>0</v>
      </c>
      <c r="I10605">
        <v>0</v>
      </c>
    </row>
    <row r="10606" spans="1:9" hidden="1" x14ac:dyDescent="0.3">
      <c r="A10606" s="1" t="s">
        <v>62</v>
      </c>
      <c r="B10606" s="1" t="s">
        <v>263</v>
      </c>
      <c r="C10606">
        <v>46.565300000000001</v>
      </c>
      <c r="D10606">
        <v>-66.4619</v>
      </c>
      <c r="E10606" s="1" t="s">
        <v>52</v>
      </c>
      <c r="F10606" t="s">
        <v>12709</v>
      </c>
      <c r="G10606">
        <v>0</v>
      </c>
      <c r="H10606">
        <v>0</v>
      </c>
      <c r="I10606">
        <v>0</v>
      </c>
    </row>
    <row r="10607" spans="1:9" hidden="1" x14ac:dyDescent="0.3">
      <c r="A10607" s="1" t="s">
        <v>62</v>
      </c>
      <c r="B10607" s="1" t="s">
        <v>263</v>
      </c>
      <c r="C10607">
        <v>46.565300000000001</v>
      </c>
      <c r="D10607">
        <v>-66.4619</v>
      </c>
      <c r="E10607" s="1" t="s">
        <v>53</v>
      </c>
      <c r="F10607" t="s">
        <v>16917</v>
      </c>
      <c r="G10607">
        <v>0</v>
      </c>
      <c r="H10607">
        <v>1</v>
      </c>
      <c r="I10607">
        <v>0</v>
      </c>
    </row>
    <row r="10608" spans="1:9" hidden="1" x14ac:dyDescent="0.3">
      <c r="A10608" s="1" t="s">
        <v>62</v>
      </c>
      <c r="B10608" s="1" t="s">
        <v>263</v>
      </c>
      <c r="C10608">
        <v>46.565300000000001</v>
      </c>
      <c r="D10608">
        <v>-66.4619</v>
      </c>
      <c r="E10608" s="1" t="s">
        <v>54</v>
      </c>
      <c r="F10608" t="s">
        <v>16918</v>
      </c>
      <c r="G10608">
        <v>0</v>
      </c>
      <c r="H10608">
        <v>1</v>
      </c>
      <c r="I10608">
        <v>0</v>
      </c>
    </row>
    <row r="10609" spans="1:9" hidden="1" x14ac:dyDescent="0.3">
      <c r="A10609" s="1" t="s">
        <v>62</v>
      </c>
      <c r="B10609" s="1" t="s">
        <v>263</v>
      </c>
      <c r="C10609">
        <v>46.565300000000001</v>
      </c>
      <c r="D10609">
        <v>-66.4619</v>
      </c>
      <c r="E10609" s="1" t="s">
        <v>21548</v>
      </c>
      <c r="F10609" t="s">
        <v>21752</v>
      </c>
      <c r="G10609">
        <v>0</v>
      </c>
      <c r="H10609">
        <v>1</v>
      </c>
      <c r="I10609">
        <v>0</v>
      </c>
    </row>
    <row r="10610" spans="1:9" hidden="1" x14ac:dyDescent="0.3">
      <c r="A10610" s="1" t="s">
        <v>215</v>
      </c>
      <c r="B10610" s="1" t="s">
        <v>264</v>
      </c>
      <c r="C10610">
        <v>31.692699999999999</v>
      </c>
      <c r="D10610">
        <v>88.092399999999998</v>
      </c>
      <c r="E10610" s="1" t="s">
        <v>4</v>
      </c>
      <c r="F10610" t="s">
        <v>12996</v>
      </c>
      <c r="G10610">
        <v>0</v>
      </c>
      <c r="H10610">
        <v>0</v>
      </c>
      <c r="I10610">
        <v>0</v>
      </c>
    </row>
    <row r="10611" spans="1:9" hidden="1" x14ac:dyDescent="0.3">
      <c r="A10611" s="1" t="s">
        <v>215</v>
      </c>
      <c r="B10611" s="1" t="s">
        <v>264</v>
      </c>
      <c r="C10611">
        <v>31.692699999999999</v>
      </c>
      <c r="D10611">
        <v>88.092399999999998</v>
      </c>
      <c r="E10611" s="1" t="s">
        <v>5</v>
      </c>
      <c r="F10611" t="s">
        <v>12997</v>
      </c>
      <c r="G10611">
        <v>0</v>
      </c>
      <c r="H10611">
        <v>0</v>
      </c>
      <c r="I10611">
        <v>0</v>
      </c>
    </row>
    <row r="10612" spans="1:9" hidden="1" x14ac:dyDescent="0.3">
      <c r="A10612" s="1" t="s">
        <v>215</v>
      </c>
      <c r="B10612" s="1" t="s">
        <v>264</v>
      </c>
      <c r="C10612">
        <v>31.692699999999999</v>
      </c>
      <c r="D10612">
        <v>88.092399999999998</v>
      </c>
      <c r="E10612" s="1" t="s">
        <v>6</v>
      </c>
      <c r="F10612" t="s">
        <v>12998</v>
      </c>
      <c r="G10612">
        <v>0</v>
      </c>
      <c r="H10612">
        <v>0</v>
      </c>
      <c r="I10612">
        <v>0</v>
      </c>
    </row>
    <row r="10613" spans="1:9" hidden="1" x14ac:dyDescent="0.3">
      <c r="A10613" s="1" t="s">
        <v>215</v>
      </c>
      <c r="B10613" s="1" t="s">
        <v>264</v>
      </c>
      <c r="C10613">
        <v>31.692699999999999</v>
      </c>
      <c r="D10613">
        <v>88.092399999999998</v>
      </c>
      <c r="E10613" s="1" t="s">
        <v>7</v>
      </c>
      <c r="F10613" t="s">
        <v>12999</v>
      </c>
      <c r="G10613">
        <v>0</v>
      </c>
      <c r="H10613">
        <v>0</v>
      </c>
      <c r="I10613">
        <v>0</v>
      </c>
    </row>
    <row r="10614" spans="1:9" hidden="1" x14ac:dyDescent="0.3">
      <c r="A10614" s="1" t="s">
        <v>215</v>
      </c>
      <c r="B10614" s="1" t="s">
        <v>264</v>
      </c>
      <c r="C10614">
        <v>31.692699999999999</v>
      </c>
      <c r="D10614">
        <v>88.092399999999998</v>
      </c>
      <c r="E10614" s="1" t="s">
        <v>8</v>
      </c>
      <c r="F10614" t="s">
        <v>13000</v>
      </c>
      <c r="G10614">
        <v>0</v>
      </c>
      <c r="H10614">
        <v>0</v>
      </c>
      <c r="I10614">
        <v>0</v>
      </c>
    </row>
    <row r="10615" spans="1:9" hidden="1" x14ac:dyDescent="0.3">
      <c r="A10615" s="1" t="s">
        <v>215</v>
      </c>
      <c r="B10615" s="1" t="s">
        <v>264</v>
      </c>
      <c r="C10615">
        <v>31.692699999999999</v>
      </c>
      <c r="D10615">
        <v>88.092399999999998</v>
      </c>
      <c r="E10615" s="1" t="s">
        <v>9</v>
      </c>
      <c r="F10615" t="s">
        <v>13001</v>
      </c>
      <c r="G10615">
        <v>0</v>
      </c>
      <c r="H10615">
        <v>0</v>
      </c>
      <c r="I10615">
        <v>0</v>
      </c>
    </row>
    <row r="10616" spans="1:9" hidden="1" x14ac:dyDescent="0.3">
      <c r="A10616" s="1" t="s">
        <v>215</v>
      </c>
      <c r="B10616" s="1" t="s">
        <v>264</v>
      </c>
      <c r="C10616">
        <v>31.692699999999999</v>
      </c>
      <c r="D10616">
        <v>88.092399999999998</v>
      </c>
      <c r="E10616" s="1" t="s">
        <v>10</v>
      </c>
      <c r="F10616" t="s">
        <v>13002</v>
      </c>
      <c r="G10616">
        <v>0</v>
      </c>
      <c r="H10616">
        <v>0</v>
      </c>
      <c r="I10616">
        <v>0</v>
      </c>
    </row>
    <row r="10617" spans="1:9" hidden="1" x14ac:dyDescent="0.3">
      <c r="A10617" s="1" t="s">
        <v>215</v>
      </c>
      <c r="B10617" s="1" t="s">
        <v>264</v>
      </c>
      <c r="C10617">
        <v>31.692699999999999</v>
      </c>
      <c r="D10617">
        <v>88.092399999999998</v>
      </c>
      <c r="E10617" s="1" t="s">
        <v>11</v>
      </c>
      <c r="F10617" t="s">
        <v>13003</v>
      </c>
      <c r="G10617">
        <v>0</v>
      </c>
      <c r="H10617">
        <v>0</v>
      </c>
      <c r="I10617">
        <v>0</v>
      </c>
    </row>
    <row r="10618" spans="1:9" hidden="1" x14ac:dyDescent="0.3">
      <c r="A10618" s="1" t="s">
        <v>215</v>
      </c>
      <c r="B10618" s="1" t="s">
        <v>264</v>
      </c>
      <c r="C10618">
        <v>31.692699999999999</v>
      </c>
      <c r="D10618">
        <v>88.092399999999998</v>
      </c>
      <c r="E10618" s="1" t="s">
        <v>12</v>
      </c>
      <c r="F10618" t="s">
        <v>19649</v>
      </c>
      <c r="G10618">
        <v>0</v>
      </c>
      <c r="H10618">
        <v>1</v>
      </c>
      <c r="I10618">
        <v>0</v>
      </c>
    </row>
    <row r="10619" spans="1:9" hidden="1" x14ac:dyDescent="0.3">
      <c r="A10619" s="1" t="s">
        <v>215</v>
      </c>
      <c r="B10619" s="1" t="s">
        <v>264</v>
      </c>
      <c r="C10619">
        <v>31.692699999999999</v>
      </c>
      <c r="D10619">
        <v>88.092399999999998</v>
      </c>
      <c r="E10619" s="1" t="s">
        <v>13</v>
      </c>
      <c r="F10619" t="s">
        <v>19650</v>
      </c>
      <c r="G10619">
        <v>0</v>
      </c>
      <c r="H10619">
        <v>1</v>
      </c>
      <c r="I10619">
        <v>0</v>
      </c>
    </row>
    <row r="10620" spans="1:9" hidden="1" x14ac:dyDescent="0.3">
      <c r="A10620" s="1" t="s">
        <v>215</v>
      </c>
      <c r="B10620" s="1" t="s">
        <v>264</v>
      </c>
      <c r="C10620">
        <v>31.692699999999999</v>
      </c>
      <c r="D10620">
        <v>88.092399999999998</v>
      </c>
      <c r="E10620" s="1" t="s">
        <v>14</v>
      </c>
      <c r="F10620" t="s">
        <v>19651</v>
      </c>
      <c r="G10620">
        <v>0</v>
      </c>
      <c r="H10620">
        <v>1</v>
      </c>
      <c r="I10620">
        <v>0</v>
      </c>
    </row>
    <row r="10621" spans="1:9" hidden="1" x14ac:dyDescent="0.3">
      <c r="A10621" s="1" t="s">
        <v>215</v>
      </c>
      <c r="B10621" s="1" t="s">
        <v>264</v>
      </c>
      <c r="C10621">
        <v>31.692699999999999</v>
      </c>
      <c r="D10621">
        <v>88.092399999999998</v>
      </c>
      <c r="E10621" s="1" t="s">
        <v>15</v>
      </c>
      <c r="F10621" t="s">
        <v>19652</v>
      </c>
      <c r="G10621">
        <v>0</v>
      </c>
      <c r="H10621">
        <v>1</v>
      </c>
      <c r="I10621">
        <v>0</v>
      </c>
    </row>
    <row r="10622" spans="1:9" hidden="1" x14ac:dyDescent="0.3">
      <c r="A10622" s="1" t="s">
        <v>215</v>
      </c>
      <c r="B10622" s="1" t="s">
        <v>264</v>
      </c>
      <c r="C10622">
        <v>31.692699999999999</v>
      </c>
      <c r="D10622">
        <v>88.092399999999998</v>
      </c>
      <c r="E10622" s="1" t="s">
        <v>16</v>
      </c>
      <c r="F10622" t="s">
        <v>19653</v>
      </c>
      <c r="G10622">
        <v>0</v>
      </c>
      <c r="H10622">
        <v>1</v>
      </c>
      <c r="I10622">
        <v>0</v>
      </c>
    </row>
    <row r="10623" spans="1:9" hidden="1" x14ac:dyDescent="0.3">
      <c r="A10623" s="1" t="s">
        <v>215</v>
      </c>
      <c r="B10623" s="1" t="s">
        <v>264</v>
      </c>
      <c r="C10623">
        <v>31.692699999999999</v>
      </c>
      <c r="D10623">
        <v>88.092399999999998</v>
      </c>
      <c r="E10623" s="1" t="s">
        <v>17</v>
      </c>
      <c r="F10623" t="s">
        <v>19654</v>
      </c>
      <c r="G10623">
        <v>0</v>
      </c>
      <c r="H10623">
        <v>1</v>
      </c>
      <c r="I10623">
        <v>0</v>
      </c>
    </row>
    <row r="10624" spans="1:9" hidden="1" x14ac:dyDescent="0.3">
      <c r="A10624" s="1" t="s">
        <v>215</v>
      </c>
      <c r="B10624" s="1" t="s">
        <v>264</v>
      </c>
      <c r="C10624">
        <v>31.692699999999999</v>
      </c>
      <c r="D10624">
        <v>88.092399999999998</v>
      </c>
      <c r="E10624" s="1" t="s">
        <v>18</v>
      </c>
      <c r="F10624" t="s">
        <v>19655</v>
      </c>
      <c r="G10624">
        <v>0</v>
      </c>
      <c r="H10624">
        <v>1</v>
      </c>
      <c r="I10624">
        <v>0</v>
      </c>
    </row>
    <row r="10625" spans="1:9" hidden="1" x14ac:dyDescent="0.3">
      <c r="A10625" s="1" t="s">
        <v>215</v>
      </c>
      <c r="B10625" s="1" t="s">
        <v>264</v>
      </c>
      <c r="C10625">
        <v>31.692699999999999</v>
      </c>
      <c r="D10625">
        <v>88.092399999999998</v>
      </c>
      <c r="E10625" s="1" t="s">
        <v>19</v>
      </c>
      <c r="F10625" t="s">
        <v>19656</v>
      </c>
      <c r="G10625">
        <v>0</v>
      </c>
      <c r="H10625">
        <v>1</v>
      </c>
      <c r="I10625">
        <v>0</v>
      </c>
    </row>
    <row r="10626" spans="1:9" hidden="1" x14ac:dyDescent="0.3">
      <c r="A10626" s="1" t="s">
        <v>215</v>
      </c>
      <c r="B10626" s="1" t="s">
        <v>264</v>
      </c>
      <c r="C10626">
        <v>31.692699999999999</v>
      </c>
      <c r="D10626">
        <v>88.092399999999998</v>
      </c>
      <c r="E10626" s="1" t="s">
        <v>20</v>
      </c>
      <c r="F10626" t="s">
        <v>19657</v>
      </c>
      <c r="G10626">
        <v>0</v>
      </c>
      <c r="H10626">
        <v>1</v>
      </c>
      <c r="I10626">
        <v>0</v>
      </c>
    </row>
    <row r="10627" spans="1:9" hidden="1" x14ac:dyDescent="0.3">
      <c r="A10627" s="1" t="s">
        <v>215</v>
      </c>
      <c r="B10627" s="1" t="s">
        <v>264</v>
      </c>
      <c r="C10627">
        <v>31.692699999999999</v>
      </c>
      <c r="D10627">
        <v>88.092399999999998</v>
      </c>
      <c r="E10627" s="1" t="s">
        <v>21</v>
      </c>
      <c r="F10627" t="s">
        <v>19658</v>
      </c>
      <c r="G10627">
        <v>0</v>
      </c>
      <c r="H10627">
        <v>1</v>
      </c>
      <c r="I10627">
        <v>0</v>
      </c>
    </row>
    <row r="10628" spans="1:9" hidden="1" x14ac:dyDescent="0.3">
      <c r="A10628" s="1" t="s">
        <v>215</v>
      </c>
      <c r="B10628" s="1" t="s">
        <v>264</v>
      </c>
      <c r="C10628">
        <v>31.692699999999999</v>
      </c>
      <c r="D10628">
        <v>88.092399999999998</v>
      </c>
      <c r="E10628" s="1" t="s">
        <v>22</v>
      </c>
      <c r="F10628" t="s">
        <v>19659</v>
      </c>
      <c r="G10628">
        <v>0</v>
      </c>
      <c r="H10628">
        <v>1</v>
      </c>
      <c r="I10628">
        <v>0</v>
      </c>
    </row>
    <row r="10629" spans="1:9" hidden="1" x14ac:dyDescent="0.3">
      <c r="A10629" s="1" t="s">
        <v>215</v>
      </c>
      <c r="B10629" s="1" t="s">
        <v>264</v>
      </c>
      <c r="C10629">
        <v>31.692699999999999</v>
      </c>
      <c r="D10629">
        <v>88.092399999999998</v>
      </c>
      <c r="E10629" s="1" t="s">
        <v>23</v>
      </c>
      <c r="F10629" t="s">
        <v>19660</v>
      </c>
      <c r="G10629">
        <v>0</v>
      </c>
      <c r="H10629">
        <v>1</v>
      </c>
      <c r="I10629">
        <v>0</v>
      </c>
    </row>
    <row r="10630" spans="1:9" hidden="1" x14ac:dyDescent="0.3">
      <c r="A10630" s="1" t="s">
        <v>215</v>
      </c>
      <c r="B10630" s="1" t="s">
        <v>264</v>
      </c>
      <c r="C10630">
        <v>31.692699999999999</v>
      </c>
      <c r="D10630">
        <v>88.092399999999998</v>
      </c>
      <c r="E10630" s="1" t="s">
        <v>24</v>
      </c>
      <c r="F10630" t="s">
        <v>19661</v>
      </c>
      <c r="G10630">
        <v>0</v>
      </c>
      <c r="H10630">
        <v>1</v>
      </c>
      <c r="I10630">
        <v>0</v>
      </c>
    </row>
    <row r="10631" spans="1:9" hidden="1" x14ac:dyDescent="0.3">
      <c r="A10631" s="1" t="s">
        <v>215</v>
      </c>
      <c r="B10631" s="1" t="s">
        <v>264</v>
      </c>
      <c r="C10631">
        <v>31.692699999999999</v>
      </c>
      <c r="D10631">
        <v>88.092399999999998</v>
      </c>
      <c r="E10631" s="1" t="s">
        <v>25</v>
      </c>
      <c r="F10631" t="s">
        <v>19662</v>
      </c>
      <c r="G10631">
        <v>0</v>
      </c>
      <c r="H10631">
        <v>1</v>
      </c>
      <c r="I10631">
        <v>1</v>
      </c>
    </row>
    <row r="10632" spans="1:9" hidden="1" x14ac:dyDescent="0.3">
      <c r="A10632" s="1" t="s">
        <v>215</v>
      </c>
      <c r="B10632" s="1" t="s">
        <v>264</v>
      </c>
      <c r="C10632">
        <v>31.692699999999999</v>
      </c>
      <c r="D10632">
        <v>88.092399999999998</v>
      </c>
      <c r="E10632" s="1" t="s">
        <v>26</v>
      </c>
      <c r="F10632" t="s">
        <v>19663</v>
      </c>
      <c r="G10632">
        <v>0</v>
      </c>
      <c r="H10632">
        <v>1</v>
      </c>
      <c r="I10632">
        <v>1</v>
      </c>
    </row>
    <row r="10633" spans="1:9" hidden="1" x14ac:dyDescent="0.3">
      <c r="A10633" s="1" t="s">
        <v>215</v>
      </c>
      <c r="B10633" s="1" t="s">
        <v>264</v>
      </c>
      <c r="C10633">
        <v>31.692699999999999</v>
      </c>
      <c r="D10633">
        <v>88.092399999999998</v>
      </c>
      <c r="E10633" s="1" t="s">
        <v>27</v>
      </c>
      <c r="F10633" t="s">
        <v>19664</v>
      </c>
      <c r="G10633">
        <v>0</v>
      </c>
      <c r="H10633">
        <v>1</v>
      </c>
      <c r="I10633">
        <v>1</v>
      </c>
    </row>
    <row r="10634" spans="1:9" hidden="1" x14ac:dyDescent="0.3">
      <c r="A10634" s="1" t="s">
        <v>215</v>
      </c>
      <c r="B10634" s="1" t="s">
        <v>264</v>
      </c>
      <c r="C10634">
        <v>31.692699999999999</v>
      </c>
      <c r="D10634">
        <v>88.092399999999998</v>
      </c>
      <c r="E10634" s="1" t="s">
        <v>28</v>
      </c>
      <c r="F10634" t="s">
        <v>19665</v>
      </c>
      <c r="G10634">
        <v>0</v>
      </c>
      <c r="H10634">
        <v>1</v>
      </c>
      <c r="I10634">
        <v>1</v>
      </c>
    </row>
    <row r="10635" spans="1:9" hidden="1" x14ac:dyDescent="0.3">
      <c r="A10635" s="1" t="s">
        <v>215</v>
      </c>
      <c r="B10635" s="1" t="s">
        <v>264</v>
      </c>
      <c r="C10635">
        <v>31.692699999999999</v>
      </c>
      <c r="D10635">
        <v>88.092399999999998</v>
      </c>
      <c r="E10635" s="1" t="s">
        <v>29</v>
      </c>
      <c r="F10635" t="s">
        <v>19666</v>
      </c>
      <c r="G10635">
        <v>0</v>
      </c>
      <c r="H10635">
        <v>1</v>
      </c>
      <c r="I10635">
        <v>1</v>
      </c>
    </row>
    <row r="10636" spans="1:9" hidden="1" x14ac:dyDescent="0.3">
      <c r="A10636" s="1" t="s">
        <v>215</v>
      </c>
      <c r="B10636" s="1" t="s">
        <v>264</v>
      </c>
      <c r="C10636">
        <v>31.692699999999999</v>
      </c>
      <c r="D10636">
        <v>88.092399999999998</v>
      </c>
      <c r="E10636" s="1" t="s">
        <v>30</v>
      </c>
      <c r="F10636" t="s">
        <v>19667</v>
      </c>
      <c r="G10636">
        <v>0</v>
      </c>
      <c r="H10636">
        <v>1</v>
      </c>
      <c r="I10636">
        <v>1</v>
      </c>
    </row>
    <row r="10637" spans="1:9" hidden="1" x14ac:dyDescent="0.3">
      <c r="A10637" s="1" t="s">
        <v>215</v>
      </c>
      <c r="B10637" s="1" t="s">
        <v>264</v>
      </c>
      <c r="C10637">
        <v>31.692699999999999</v>
      </c>
      <c r="D10637">
        <v>88.092399999999998</v>
      </c>
      <c r="E10637" s="1" t="s">
        <v>31</v>
      </c>
      <c r="F10637" t="s">
        <v>19668</v>
      </c>
      <c r="G10637">
        <v>0</v>
      </c>
      <c r="H10637">
        <v>1</v>
      </c>
      <c r="I10637">
        <v>1</v>
      </c>
    </row>
    <row r="10638" spans="1:9" hidden="1" x14ac:dyDescent="0.3">
      <c r="A10638" s="1" t="s">
        <v>215</v>
      </c>
      <c r="B10638" s="1" t="s">
        <v>264</v>
      </c>
      <c r="C10638">
        <v>31.692699999999999</v>
      </c>
      <c r="D10638">
        <v>88.092399999999998</v>
      </c>
      <c r="E10638" s="1" t="s">
        <v>32</v>
      </c>
      <c r="F10638" t="s">
        <v>19669</v>
      </c>
      <c r="G10638">
        <v>0</v>
      </c>
      <c r="H10638">
        <v>1</v>
      </c>
      <c r="I10638">
        <v>1</v>
      </c>
    </row>
    <row r="10639" spans="1:9" hidden="1" x14ac:dyDescent="0.3">
      <c r="A10639" s="1" t="s">
        <v>215</v>
      </c>
      <c r="B10639" s="1" t="s">
        <v>264</v>
      </c>
      <c r="C10639">
        <v>31.692699999999999</v>
      </c>
      <c r="D10639">
        <v>88.092399999999998</v>
      </c>
      <c r="E10639" s="1" t="s">
        <v>33</v>
      </c>
      <c r="F10639" t="s">
        <v>19670</v>
      </c>
      <c r="G10639">
        <v>0</v>
      </c>
      <c r="H10639">
        <v>1</v>
      </c>
      <c r="I10639">
        <v>1</v>
      </c>
    </row>
    <row r="10640" spans="1:9" hidden="1" x14ac:dyDescent="0.3">
      <c r="A10640" s="1" t="s">
        <v>215</v>
      </c>
      <c r="B10640" s="1" t="s">
        <v>264</v>
      </c>
      <c r="C10640">
        <v>31.692699999999999</v>
      </c>
      <c r="D10640">
        <v>88.092399999999998</v>
      </c>
      <c r="E10640" s="1" t="s">
        <v>34</v>
      </c>
      <c r="F10640" t="s">
        <v>19671</v>
      </c>
      <c r="G10640">
        <v>0</v>
      </c>
      <c r="H10640">
        <v>1</v>
      </c>
      <c r="I10640">
        <v>1</v>
      </c>
    </row>
    <row r="10641" spans="1:9" hidden="1" x14ac:dyDescent="0.3">
      <c r="A10641" s="1" t="s">
        <v>215</v>
      </c>
      <c r="B10641" s="1" t="s">
        <v>264</v>
      </c>
      <c r="C10641">
        <v>31.692699999999999</v>
      </c>
      <c r="D10641">
        <v>88.092399999999998</v>
      </c>
      <c r="E10641" s="1" t="s">
        <v>35</v>
      </c>
      <c r="F10641" t="s">
        <v>19672</v>
      </c>
      <c r="G10641">
        <v>0</v>
      </c>
      <c r="H10641">
        <v>1</v>
      </c>
      <c r="I10641">
        <v>1</v>
      </c>
    </row>
    <row r="10642" spans="1:9" hidden="1" x14ac:dyDescent="0.3">
      <c r="A10642" s="1" t="s">
        <v>215</v>
      </c>
      <c r="B10642" s="1" t="s">
        <v>264</v>
      </c>
      <c r="C10642">
        <v>31.692699999999999</v>
      </c>
      <c r="D10642">
        <v>88.092399999999998</v>
      </c>
      <c r="E10642" s="1" t="s">
        <v>36</v>
      </c>
      <c r="F10642" t="s">
        <v>19673</v>
      </c>
      <c r="G10642">
        <v>0</v>
      </c>
      <c r="H10642">
        <v>1</v>
      </c>
      <c r="I10642">
        <v>1</v>
      </c>
    </row>
    <row r="10643" spans="1:9" hidden="1" x14ac:dyDescent="0.3">
      <c r="A10643" s="1" t="s">
        <v>215</v>
      </c>
      <c r="B10643" s="1" t="s">
        <v>264</v>
      </c>
      <c r="C10643">
        <v>31.692699999999999</v>
      </c>
      <c r="D10643">
        <v>88.092399999999998</v>
      </c>
      <c r="E10643" s="1" t="s">
        <v>37</v>
      </c>
      <c r="F10643" t="s">
        <v>19674</v>
      </c>
      <c r="G10643">
        <v>0</v>
      </c>
      <c r="H10643">
        <v>1</v>
      </c>
      <c r="I10643">
        <v>1</v>
      </c>
    </row>
    <row r="10644" spans="1:9" hidden="1" x14ac:dyDescent="0.3">
      <c r="A10644" s="1" t="s">
        <v>215</v>
      </c>
      <c r="B10644" s="1" t="s">
        <v>264</v>
      </c>
      <c r="C10644">
        <v>31.692699999999999</v>
      </c>
      <c r="D10644">
        <v>88.092399999999998</v>
      </c>
      <c r="E10644" s="1" t="s">
        <v>38</v>
      </c>
      <c r="F10644" t="s">
        <v>19675</v>
      </c>
      <c r="G10644">
        <v>0</v>
      </c>
      <c r="H10644">
        <v>1</v>
      </c>
      <c r="I10644">
        <v>1</v>
      </c>
    </row>
    <row r="10645" spans="1:9" hidden="1" x14ac:dyDescent="0.3">
      <c r="A10645" s="1" t="s">
        <v>215</v>
      </c>
      <c r="B10645" s="1" t="s">
        <v>264</v>
      </c>
      <c r="C10645">
        <v>31.692699999999999</v>
      </c>
      <c r="D10645">
        <v>88.092399999999998</v>
      </c>
      <c r="E10645" s="1" t="s">
        <v>39</v>
      </c>
      <c r="F10645" t="s">
        <v>19676</v>
      </c>
      <c r="G10645">
        <v>0</v>
      </c>
      <c r="H10645">
        <v>1</v>
      </c>
      <c r="I10645">
        <v>1</v>
      </c>
    </row>
    <row r="10646" spans="1:9" hidden="1" x14ac:dyDescent="0.3">
      <c r="A10646" s="1" t="s">
        <v>215</v>
      </c>
      <c r="B10646" s="1" t="s">
        <v>264</v>
      </c>
      <c r="C10646">
        <v>31.692699999999999</v>
      </c>
      <c r="D10646">
        <v>88.092399999999998</v>
      </c>
      <c r="E10646" s="1" t="s">
        <v>40</v>
      </c>
      <c r="F10646" t="s">
        <v>19677</v>
      </c>
      <c r="G10646">
        <v>0</v>
      </c>
      <c r="H10646">
        <v>1</v>
      </c>
      <c r="I10646">
        <v>1</v>
      </c>
    </row>
    <row r="10647" spans="1:9" hidden="1" x14ac:dyDescent="0.3">
      <c r="A10647" s="1" t="s">
        <v>215</v>
      </c>
      <c r="B10647" s="1" t="s">
        <v>264</v>
      </c>
      <c r="C10647">
        <v>31.692699999999999</v>
      </c>
      <c r="D10647">
        <v>88.092399999999998</v>
      </c>
      <c r="E10647" s="1" t="s">
        <v>41</v>
      </c>
      <c r="F10647" t="s">
        <v>19678</v>
      </c>
      <c r="G10647">
        <v>0</v>
      </c>
      <c r="H10647">
        <v>1</v>
      </c>
      <c r="I10647">
        <v>1</v>
      </c>
    </row>
    <row r="10648" spans="1:9" hidden="1" x14ac:dyDescent="0.3">
      <c r="A10648" s="1" t="s">
        <v>215</v>
      </c>
      <c r="B10648" s="1" t="s">
        <v>264</v>
      </c>
      <c r="C10648">
        <v>31.692699999999999</v>
      </c>
      <c r="D10648">
        <v>88.092399999999998</v>
      </c>
      <c r="E10648" s="1" t="s">
        <v>42</v>
      </c>
      <c r="F10648" t="s">
        <v>19679</v>
      </c>
      <c r="G10648">
        <v>0</v>
      </c>
      <c r="H10648">
        <v>1</v>
      </c>
      <c r="I10648">
        <v>1</v>
      </c>
    </row>
    <row r="10649" spans="1:9" hidden="1" x14ac:dyDescent="0.3">
      <c r="A10649" s="1" t="s">
        <v>215</v>
      </c>
      <c r="B10649" s="1" t="s">
        <v>264</v>
      </c>
      <c r="C10649">
        <v>31.692699999999999</v>
      </c>
      <c r="D10649">
        <v>88.092399999999998</v>
      </c>
      <c r="E10649" s="1" t="s">
        <v>43</v>
      </c>
      <c r="F10649" t="s">
        <v>19680</v>
      </c>
      <c r="G10649">
        <v>0</v>
      </c>
      <c r="H10649">
        <v>1</v>
      </c>
      <c r="I10649">
        <v>1</v>
      </c>
    </row>
    <row r="10650" spans="1:9" hidden="1" x14ac:dyDescent="0.3">
      <c r="A10650" s="1" t="s">
        <v>215</v>
      </c>
      <c r="B10650" s="1" t="s">
        <v>264</v>
      </c>
      <c r="C10650">
        <v>31.692699999999999</v>
      </c>
      <c r="D10650">
        <v>88.092399999999998</v>
      </c>
      <c r="E10650" s="1" t="s">
        <v>44</v>
      </c>
      <c r="F10650" t="s">
        <v>19681</v>
      </c>
      <c r="G10650">
        <v>0</v>
      </c>
      <c r="H10650">
        <v>1</v>
      </c>
      <c r="I10650">
        <v>1</v>
      </c>
    </row>
    <row r="10651" spans="1:9" hidden="1" x14ac:dyDescent="0.3">
      <c r="A10651" s="1" t="s">
        <v>215</v>
      </c>
      <c r="B10651" s="1" t="s">
        <v>264</v>
      </c>
      <c r="C10651">
        <v>31.692699999999999</v>
      </c>
      <c r="D10651">
        <v>88.092399999999998</v>
      </c>
      <c r="E10651" s="1" t="s">
        <v>45</v>
      </c>
      <c r="F10651" t="s">
        <v>19682</v>
      </c>
      <c r="G10651">
        <v>0</v>
      </c>
      <c r="H10651">
        <v>1</v>
      </c>
      <c r="I10651">
        <v>1</v>
      </c>
    </row>
    <row r="10652" spans="1:9" hidden="1" x14ac:dyDescent="0.3">
      <c r="A10652" s="1" t="s">
        <v>215</v>
      </c>
      <c r="B10652" s="1" t="s">
        <v>264</v>
      </c>
      <c r="C10652">
        <v>31.692699999999999</v>
      </c>
      <c r="D10652">
        <v>88.092399999999998</v>
      </c>
      <c r="E10652" s="1" t="s">
        <v>46</v>
      </c>
      <c r="F10652" t="s">
        <v>19683</v>
      </c>
      <c r="G10652">
        <v>0</v>
      </c>
      <c r="H10652">
        <v>1</v>
      </c>
      <c r="I10652">
        <v>1</v>
      </c>
    </row>
    <row r="10653" spans="1:9" hidden="1" x14ac:dyDescent="0.3">
      <c r="A10653" s="1" t="s">
        <v>215</v>
      </c>
      <c r="B10653" s="1" t="s">
        <v>264</v>
      </c>
      <c r="C10653">
        <v>31.692699999999999</v>
      </c>
      <c r="D10653">
        <v>88.092399999999998</v>
      </c>
      <c r="E10653" s="1" t="s">
        <v>47</v>
      </c>
      <c r="F10653" t="s">
        <v>19684</v>
      </c>
      <c r="G10653">
        <v>0</v>
      </c>
      <c r="H10653">
        <v>1</v>
      </c>
      <c r="I10653">
        <v>1</v>
      </c>
    </row>
    <row r="10654" spans="1:9" hidden="1" x14ac:dyDescent="0.3">
      <c r="A10654" s="1" t="s">
        <v>215</v>
      </c>
      <c r="B10654" s="1" t="s">
        <v>264</v>
      </c>
      <c r="C10654">
        <v>31.692699999999999</v>
      </c>
      <c r="D10654">
        <v>88.092399999999998</v>
      </c>
      <c r="E10654" s="1" t="s">
        <v>48</v>
      </c>
      <c r="F10654" t="s">
        <v>19685</v>
      </c>
      <c r="G10654">
        <v>0</v>
      </c>
      <c r="H10654">
        <v>1</v>
      </c>
      <c r="I10654">
        <v>1</v>
      </c>
    </row>
    <row r="10655" spans="1:9" hidden="1" x14ac:dyDescent="0.3">
      <c r="A10655" s="1" t="s">
        <v>215</v>
      </c>
      <c r="B10655" s="1" t="s">
        <v>264</v>
      </c>
      <c r="C10655">
        <v>31.692699999999999</v>
      </c>
      <c r="D10655">
        <v>88.092399999999998</v>
      </c>
      <c r="E10655" s="1" t="s">
        <v>49</v>
      </c>
      <c r="F10655" t="s">
        <v>19686</v>
      </c>
      <c r="G10655">
        <v>0</v>
      </c>
      <c r="H10655">
        <v>1</v>
      </c>
      <c r="I10655">
        <v>1</v>
      </c>
    </row>
    <row r="10656" spans="1:9" hidden="1" x14ac:dyDescent="0.3">
      <c r="A10656" s="1" t="s">
        <v>215</v>
      </c>
      <c r="B10656" s="1" t="s">
        <v>264</v>
      </c>
      <c r="C10656">
        <v>31.692699999999999</v>
      </c>
      <c r="D10656">
        <v>88.092399999999998</v>
      </c>
      <c r="E10656" s="1" t="s">
        <v>50</v>
      </c>
      <c r="F10656" t="s">
        <v>19687</v>
      </c>
      <c r="G10656">
        <v>0</v>
      </c>
      <c r="H10656">
        <v>1</v>
      </c>
      <c r="I10656">
        <v>1</v>
      </c>
    </row>
    <row r="10657" spans="1:9" hidden="1" x14ac:dyDescent="0.3">
      <c r="A10657" s="1" t="s">
        <v>215</v>
      </c>
      <c r="B10657" s="1" t="s">
        <v>264</v>
      </c>
      <c r="C10657">
        <v>31.692699999999999</v>
      </c>
      <c r="D10657">
        <v>88.092399999999998</v>
      </c>
      <c r="E10657" s="1" t="s">
        <v>51</v>
      </c>
      <c r="F10657" t="s">
        <v>19688</v>
      </c>
      <c r="G10657">
        <v>0</v>
      </c>
      <c r="H10657">
        <v>1</v>
      </c>
      <c r="I10657">
        <v>1</v>
      </c>
    </row>
    <row r="10658" spans="1:9" hidden="1" x14ac:dyDescent="0.3">
      <c r="A10658" s="1" t="s">
        <v>215</v>
      </c>
      <c r="B10658" s="1" t="s">
        <v>264</v>
      </c>
      <c r="C10658">
        <v>31.692699999999999</v>
      </c>
      <c r="D10658">
        <v>88.092399999999998</v>
      </c>
      <c r="E10658" s="1" t="s">
        <v>52</v>
      </c>
      <c r="F10658" t="s">
        <v>19689</v>
      </c>
      <c r="G10658">
        <v>0</v>
      </c>
      <c r="H10658">
        <v>1</v>
      </c>
      <c r="I10658">
        <v>1</v>
      </c>
    </row>
    <row r="10659" spans="1:9" hidden="1" x14ac:dyDescent="0.3">
      <c r="A10659" s="1" t="s">
        <v>215</v>
      </c>
      <c r="B10659" s="1" t="s">
        <v>264</v>
      </c>
      <c r="C10659">
        <v>31.692699999999999</v>
      </c>
      <c r="D10659">
        <v>88.092399999999998</v>
      </c>
      <c r="E10659" s="1" t="s">
        <v>53</v>
      </c>
      <c r="F10659" t="s">
        <v>19690</v>
      </c>
      <c r="G10659">
        <v>0</v>
      </c>
      <c r="H10659">
        <v>1</v>
      </c>
      <c r="I10659">
        <v>1</v>
      </c>
    </row>
    <row r="10660" spans="1:9" hidden="1" x14ac:dyDescent="0.3">
      <c r="A10660" s="1" t="s">
        <v>215</v>
      </c>
      <c r="B10660" s="1" t="s">
        <v>264</v>
      </c>
      <c r="C10660">
        <v>31.692699999999999</v>
      </c>
      <c r="D10660">
        <v>88.092399999999998</v>
      </c>
      <c r="E10660" s="1" t="s">
        <v>54</v>
      </c>
      <c r="F10660" t="s">
        <v>19691</v>
      </c>
      <c r="G10660">
        <v>0</v>
      </c>
      <c r="H10660">
        <v>1</v>
      </c>
      <c r="I10660">
        <v>1</v>
      </c>
    </row>
    <row r="10661" spans="1:9" hidden="1" x14ac:dyDescent="0.3">
      <c r="A10661" s="1" t="s">
        <v>215</v>
      </c>
      <c r="B10661" s="1" t="s">
        <v>264</v>
      </c>
      <c r="C10661">
        <v>31.692699999999999</v>
      </c>
      <c r="D10661">
        <v>88.092399999999998</v>
      </c>
      <c r="E10661" s="1" t="s">
        <v>21548</v>
      </c>
      <c r="F10661" t="s">
        <v>21753</v>
      </c>
      <c r="G10661">
        <v>0</v>
      </c>
      <c r="H10661">
        <v>1</v>
      </c>
      <c r="I10661">
        <v>1</v>
      </c>
    </row>
    <row r="10662" spans="1:9" hidden="1" x14ac:dyDescent="0.3">
      <c r="A10662" s="1" t="s">
        <v>265</v>
      </c>
      <c r="B10662" s="1" t="s">
        <v>55</v>
      </c>
      <c r="C10662">
        <v>-4.0382999999999996</v>
      </c>
      <c r="D10662">
        <v>21.758700000000001</v>
      </c>
      <c r="E10662" s="1" t="s">
        <v>4</v>
      </c>
      <c r="F10662" t="s">
        <v>16664</v>
      </c>
      <c r="G10662">
        <v>0</v>
      </c>
      <c r="H10662">
        <v>0</v>
      </c>
      <c r="I10662">
        <v>0</v>
      </c>
    </row>
    <row r="10663" spans="1:9" hidden="1" x14ac:dyDescent="0.3">
      <c r="A10663" s="1" t="s">
        <v>265</v>
      </c>
      <c r="B10663" s="1" t="s">
        <v>55</v>
      </c>
      <c r="C10663">
        <v>-4.0382999999999996</v>
      </c>
      <c r="D10663">
        <v>21.758700000000001</v>
      </c>
      <c r="E10663" s="1" t="s">
        <v>5</v>
      </c>
      <c r="F10663" t="s">
        <v>16560</v>
      </c>
      <c r="G10663">
        <v>0</v>
      </c>
      <c r="H10663">
        <v>0</v>
      </c>
      <c r="I10663">
        <v>0</v>
      </c>
    </row>
    <row r="10664" spans="1:9" hidden="1" x14ac:dyDescent="0.3">
      <c r="A10664" s="1" t="s">
        <v>265</v>
      </c>
      <c r="B10664" s="1" t="s">
        <v>55</v>
      </c>
      <c r="C10664">
        <v>-4.0382999999999996</v>
      </c>
      <c r="D10664">
        <v>21.758700000000001</v>
      </c>
      <c r="E10664" s="1" t="s">
        <v>6</v>
      </c>
      <c r="F10664" t="s">
        <v>16458</v>
      </c>
      <c r="G10664">
        <v>0</v>
      </c>
      <c r="H10664">
        <v>0</v>
      </c>
      <c r="I10664">
        <v>0</v>
      </c>
    </row>
    <row r="10665" spans="1:9" hidden="1" x14ac:dyDescent="0.3">
      <c r="A10665" s="1" t="s">
        <v>265</v>
      </c>
      <c r="B10665" s="1" t="s">
        <v>55</v>
      </c>
      <c r="C10665">
        <v>-4.0382999999999996</v>
      </c>
      <c r="D10665">
        <v>21.758700000000001</v>
      </c>
      <c r="E10665" s="1" t="s">
        <v>7</v>
      </c>
      <c r="F10665" t="s">
        <v>16356</v>
      </c>
      <c r="G10665">
        <v>0</v>
      </c>
      <c r="H10665">
        <v>0</v>
      </c>
      <c r="I10665">
        <v>0</v>
      </c>
    </row>
    <row r="10666" spans="1:9" hidden="1" x14ac:dyDescent="0.3">
      <c r="A10666" s="1" t="s">
        <v>265</v>
      </c>
      <c r="B10666" s="1" t="s">
        <v>55</v>
      </c>
      <c r="C10666">
        <v>-4.0382999999999996</v>
      </c>
      <c r="D10666">
        <v>21.758700000000001</v>
      </c>
      <c r="E10666" s="1" t="s">
        <v>8</v>
      </c>
      <c r="F10666" t="s">
        <v>16256</v>
      </c>
      <c r="G10666">
        <v>0</v>
      </c>
      <c r="H10666">
        <v>0</v>
      </c>
      <c r="I10666">
        <v>0</v>
      </c>
    </row>
    <row r="10667" spans="1:9" hidden="1" x14ac:dyDescent="0.3">
      <c r="A10667" s="1" t="s">
        <v>265</v>
      </c>
      <c r="B10667" s="1" t="s">
        <v>55</v>
      </c>
      <c r="C10667">
        <v>-4.0382999999999996</v>
      </c>
      <c r="D10667">
        <v>21.758700000000001</v>
      </c>
      <c r="E10667" s="1" t="s">
        <v>9</v>
      </c>
      <c r="F10667" t="s">
        <v>16156</v>
      </c>
      <c r="G10667">
        <v>0</v>
      </c>
      <c r="H10667">
        <v>0</v>
      </c>
      <c r="I10667">
        <v>0</v>
      </c>
    </row>
    <row r="10668" spans="1:9" hidden="1" x14ac:dyDescent="0.3">
      <c r="A10668" s="1" t="s">
        <v>265</v>
      </c>
      <c r="B10668" s="1" t="s">
        <v>55</v>
      </c>
      <c r="C10668">
        <v>-4.0382999999999996</v>
      </c>
      <c r="D10668">
        <v>21.758700000000001</v>
      </c>
      <c r="E10668" s="1" t="s">
        <v>10</v>
      </c>
      <c r="F10668" t="s">
        <v>16059</v>
      </c>
      <c r="G10668">
        <v>0</v>
      </c>
      <c r="H10668">
        <v>0</v>
      </c>
      <c r="I10668">
        <v>0</v>
      </c>
    </row>
    <row r="10669" spans="1:9" hidden="1" x14ac:dyDescent="0.3">
      <c r="A10669" s="1" t="s">
        <v>265</v>
      </c>
      <c r="B10669" s="1" t="s">
        <v>55</v>
      </c>
      <c r="C10669">
        <v>-4.0382999999999996</v>
      </c>
      <c r="D10669">
        <v>21.758700000000001</v>
      </c>
      <c r="E10669" s="1" t="s">
        <v>11</v>
      </c>
      <c r="F10669" t="s">
        <v>15962</v>
      </c>
      <c r="G10669">
        <v>0</v>
      </c>
      <c r="H10669">
        <v>0</v>
      </c>
      <c r="I10669">
        <v>0</v>
      </c>
    </row>
    <row r="10670" spans="1:9" hidden="1" x14ac:dyDescent="0.3">
      <c r="A10670" s="1" t="s">
        <v>265</v>
      </c>
      <c r="B10670" s="1" t="s">
        <v>55</v>
      </c>
      <c r="C10670">
        <v>-4.0382999999999996</v>
      </c>
      <c r="D10670">
        <v>21.758700000000001</v>
      </c>
      <c r="E10670" s="1" t="s">
        <v>12</v>
      </c>
      <c r="F10670" t="s">
        <v>15867</v>
      </c>
      <c r="G10670">
        <v>0</v>
      </c>
      <c r="H10670">
        <v>0</v>
      </c>
      <c r="I10670">
        <v>0</v>
      </c>
    </row>
    <row r="10671" spans="1:9" hidden="1" x14ac:dyDescent="0.3">
      <c r="A10671" s="1" t="s">
        <v>265</v>
      </c>
      <c r="B10671" s="1" t="s">
        <v>55</v>
      </c>
      <c r="C10671">
        <v>-4.0382999999999996</v>
      </c>
      <c r="D10671">
        <v>21.758700000000001</v>
      </c>
      <c r="E10671" s="1" t="s">
        <v>13</v>
      </c>
      <c r="F10671" t="s">
        <v>15774</v>
      </c>
      <c r="G10671">
        <v>0</v>
      </c>
      <c r="H10671">
        <v>0</v>
      </c>
      <c r="I10671">
        <v>0</v>
      </c>
    </row>
    <row r="10672" spans="1:9" hidden="1" x14ac:dyDescent="0.3">
      <c r="A10672" s="1" t="s">
        <v>265</v>
      </c>
      <c r="B10672" s="1" t="s">
        <v>55</v>
      </c>
      <c r="C10672">
        <v>-4.0382999999999996</v>
      </c>
      <c r="D10672">
        <v>21.758700000000001</v>
      </c>
      <c r="E10672" s="1" t="s">
        <v>14</v>
      </c>
      <c r="F10672" t="s">
        <v>15684</v>
      </c>
      <c r="G10672">
        <v>0</v>
      </c>
      <c r="H10672">
        <v>0</v>
      </c>
      <c r="I10672">
        <v>0</v>
      </c>
    </row>
    <row r="10673" spans="1:9" hidden="1" x14ac:dyDescent="0.3">
      <c r="A10673" s="1" t="s">
        <v>265</v>
      </c>
      <c r="B10673" s="1" t="s">
        <v>55</v>
      </c>
      <c r="C10673">
        <v>-4.0382999999999996</v>
      </c>
      <c r="D10673">
        <v>21.758700000000001</v>
      </c>
      <c r="E10673" s="1" t="s">
        <v>15</v>
      </c>
      <c r="F10673" t="s">
        <v>15595</v>
      </c>
      <c r="G10673">
        <v>0</v>
      </c>
      <c r="H10673">
        <v>0</v>
      </c>
      <c r="I10673">
        <v>0</v>
      </c>
    </row>
    <row r="10674" spans="1:9" hidden="1" x14ac:dyDescent="0.3">
      <c r="A10674" s="1" t="s">
        <v>265</v>
      </c>
      <c r="B10674" s="1" t="s">
        <v>55</v>
      </c>
      <c r="C10674">
        <v>-4.0382999999999996</v>
      </c>
      <c r="D10674">
        <v>21.758700000000001</v>
      </c>
      <c r="E10674" s="1" t="s">
        <v>16</v>
      </c>
      <c r="F10674" t="s">
        <v>15506</v>
      </c>
      <c r="G10674">
        <v>0</v>
      </c>
      <c r="H10674">
        <v>0</v>
      </c>
      <c r="I10674">
        <v>0</v>
      </c>
    </row>
    <row r="10675" spans="1:9" hidden="1" x14ac:dyDescent="0.3">
      <c r="A10675" s="1" t="s">
        <v>265</v>
      </c>
      <c r="B10675" s="1" t="s">
        <v>55</v>
      </c>
      <c r="C10675">
        <v>-4.0382999999999996</v>
      </c>
      <c r="D10675">
        <v>21.758700000000001</v>
      </c>
      <c r="E10675" s="1" t="s">
        <v>17</v>
      </c>
      <c r="F10675" t="s">
        <v>15417</v>
      </c>
      <c r="G10675">
        <v>0</v>
      </c>
      <c r="H10675">
        <v>0</v>
      </c>
      <c r="I10675">
        <v>0</v>
      </c>
    </row>
    <row r="10676" spans="1:9" hidden="1" x14ac:dyDescent="0.3">
      <c r="A10676" s="1" t="s">
        <v>265</v>
      </c>
      <c r="B10676" s="1" t="s">
        <v>55</v>
      </c>
      <c r="C10676">
        <v>-4.0382999999999996</v>
      </c>
      <c r="D10676">
        <v>21.758700000000001</v>
      </c>
      <c r="E10676" s="1" t="s">
        <v>18</v>
      </c>
      <c r="F10676" t="s">
        <v>15329</v>
      </c>
      <c r="G10676">
        <v>0</v>
      </c>
      <c r="H10676">
        <v>0</v>
      </c>
      <c r="I10676">
        <v>0</v>
      </c>
    </row>
    <row r="10677" spans="1:9" hidden="1" x14ac:dyDescent="0.3">
      <c r="A10677" s="1" t="s">
        <v>265</v>
      </c>
      <c r="B10677" s="1" t="s">
        <v>55</v>
      </c>
      <c r="C10677">
        <v>-4.0382999999999996</v>
      </c>
      <c r="D10677">
        <v>21.758700000000001</v>
      </c>
      <c r="E10677" s="1" t="s">
        <v>19</v>
      </c>
      <c r="F10677" t="s">
        <v>15241</v>
      </c>
      <c r="G10677">
        <v>0</v>
      </c>
      <c r="H10677">
        <v>0</v>
      </c>
      <c r="I10677">
        <v>0</v>
      </c>
    </row>
    <row r="10678" spans="1:9" hidden="1" x14ac:dyDescent="0.3">
      <c r="A10678" s="1" t="s">
        <v>265</v>
      </c>
      <c r="B10678" s="1" t="s">
        <v>55</v>
      </c>
      <c r="C10678">
        <v>-4.0382999999999996</v>
      </c>
      <c r="D10678">
        <v>21.758700000000001</v>
      </c>
      <c r="E10678" s="1" t="s">
        <v>20</v>
      </c>
      <c r="F10678" t="s">
        <v>15153</v>
      </c>
      <c r="G10678">
        <v>0</v>
      </c>
      <c r="H10678">
        <v>0</v>
      </c>
      <c r="I10678">
        <v>0</v>
      </c>
    </row>
    <row r="10679" spans="1:9" hidden="1" x14ac:dyDescent="0.3">
      <c r="A10679" s="1" t="s">
        <v>265</v>
      </c>
      <c r="B10679" s="1" t="s">
        <v>55</v>
      </c>
      <c r="C10679">
        <v>-4.0382999999999996</v>
      </c>
      <c r="D10679">
        <v>21.758700000000001</v>
      </c>
      <c r="E10679" s="1" t="s">
        <v>21</v>
      </c>
      <c r="F10679" t="s">
        <v>15065</v>
      </c>
      <c r="G10679">
        <v>0</v>
      </c>
      <c r="H10679">
        <v>0</v>
      </c>
      <c r="I10679">
        <v>0</v>
      </c>
    </row>
    <row r="10680" spans="1:9" hidden="1" x14ac:dyDescent="0.3">
      <c r="A10680" s="1" t="s">
        <v>265</v>
      </c>
      <c r="B10680" s="1" t="s">
        <v>55</v>
      </c>
      <c r="C10680">
        <v>-4.0382999999999996</v>
      </c>
      <c r="D10680">
        <v>21.758700000000001</v>
      </c>
      <c r="E10680" s="1" t="s">
        <v>22</v>
      </c>
      <c r="F10680" t="s">
        <v>14977</v>
      </c>
      <c r="G10680">
        <v>0</v>
      </c>
      <c r="H10680">
        <v>0</v>
      </c>
      <c r="I10680">
        <v>0</v>
      </c>
    </row>
    <row r="10681" spans="1:9" hidden="1" x14ac:dyDescent="0.3">
      <c r="A10681" s="1" t="s">
        <v>265</v>
      </c>
      <c r="B10681" s="1" t="s">
        <v>55</v>
      </c>
      <c r="C10681">
        <v>-4.0382999999999996</v>
      </c>
      <c r="D10681">
        <v>21.758700000000001</v>
      </c>
      <c r="E10681" s="1" t="s">
        <v>23</v>
      </c>
      <c r="F10681" t="s">
        <v>14889</v>
      </c>
      <c r="G10681">
        <v>0</v>
      </c>
      <c r="H10681">
        <v>0</v>
      </c>
      <c r="I10681">
        <v>0</v>
      </c>
    </row>
    <row r="10682" spans="1:9" hidden="1" x14ac:dyDescent="0.3">
      <c r="A10682" s="1" t="s">
        <v>265</v>
      </c>
      <c r="B10682" s="1" t="s">
        <v>55</v>
      </c>
      <c r="C10682">
        <v>-4.0382999999999996</v>
      </c>
      <c r="D10682">
        <v>21.758700000000001</v>
      </c>
      <c r="E10682" s="1" t="s">
        <v>24</v>
      </c>
      <c r="F10682" t="s">
        <v>14801</v>
      </c>
      <c r="G10682">
        <v>0</v>
      </c>
      <c r="H10682">
        <v>0</v>
      </c>
      <c r="I10682">
        <v>0</v>
      </c>
    </row>
    <row r="10683" spans="1:9" hidden="1" x14ac:dyDescent="0.3">
      <c r="A10683" s="1" t="s">
        <v>265</v>
      </c>
      <c r="B10683" s="1" t="s">
        <v>55</v>
      </c>
      <c r="C10683">
        <v>-4.0382999999999996</v>
      </c>
      <c r="D10683">
        <v>21.758700000000001</v>
      </c>
      <c r="E10683" s="1" t="s">
        <v>25</v>
      </c>
      <c r="F10683" t="s">
        <v>14713</v>
      </c>
      <c r="G10683">
        <v>0</v>
      </c>
      <c r="H10683">
        <v>0</v>
      </c>
      <c r="I10683">
        <v>0</v>
      </c>
    </row>
    <row r="10684" spans="1:9" hidden="1" x14ac:dyDescent="0.3">
      <c r="A10684" s="1" t="s">
        <v>265</v>
      </c>
      <c r="B10684" s="1" t="s">
        <v>55</v>
      </c>
      <c r="C10684">
        <v>-4.0382999999999996</v>
      </c>
      <c r="D10684">
        <v>21.758700000000001</v>
      </c>
      <c r="E10684" s="1" t="s">
        <v>26</v>
      </c>
      <c r="F10684" t="s">
        <v>14625</v>
      </c>
      <c r="G10684">
        <v>0</v>
      </c>
      <c r="H10684">
        <v>0</v>
      </c>
      <c r="I10684">
        <v>0</v>
      </c>
    </row>
    <row r="10685" spans="1:9" hidden="1" x14ac:dyDescent="0.3">
      <c r="A10685" s="1" t="s">
        <v>265</v>
      </c>
      <c r="B10685" s="1" t="s">
        <v>55</v>
      </c>
      <c r="C10685">
        <v>-4.0382999999999996</v>
      </c>
      <c r="D10685">
        <v>21.758700000000001</v>
      </c>
      <c r="E10685" s="1" t="s">
        <v>27</v>
      </c>
      <c r="F10685" t="s">
        <v>14537</v>
      </c>
      <c r="G10685">
        <v>0</v>
      </c>
      <c r="H10685">
        <v>0</v>
      </c>
      <c r="I10685">
        <v>0</v>
      </c>
    </row>
    <row r="10686" spans="1:9" hidden="1" x14ac:dyDescent="0.3">
      <c r="A10686" s="1" t="s">
        <v>265</v>
      </c>
      <c r="B10686" s="1" t="s">
        <v>55</v>
      </c>
      <c r="C10686">
        <v>-4.0382999999999996</v>
      </c>
      <c r="D10686">
        <v>21.758700000000001</v>
      </c>
      <c r="E10686" s="1" t="s">
        <v>28</v>
      </c>
      <c r="F10686" t="s">
        <v>14450</v>
      </c>
      <c r="G10686">
        <v>0</v>
      </c>
      <c r="H10686">
        <v>0</v>
      </c>
      <c r="I10686">
        <v>0</v>
      </c>
    </row>
    <row r="10687" spans="1:9" hidden="1" x14ac:dyDescent="0.3">
      <c r="A10687" s="1" t="s">
        <v>265</v>
      </c>
      <c r="B10687" s="1" t="s">
        <v>55</v>
      </c>
      <c r="C10687">
        <v>-4.0382999999999996</v>
      </c>
      <c r="D10687">
        <v>21.758700000000001</v>
      </c>
      <c r="E10687" s="1" t="s">
        <v>29</v>
      </c>
      <c r="F10687" t="s">
        <v>14363</v>
      </c>
      <c r="G10687">
        <v>0</v>
      </c>
      <c r="H10687">
        <v>0</v>
      </c>
      <c r="I10687">
        <v>0</v>
      </c>
    </row>
    <row r="10688" spans="1:9" hidden="1" x14ac:dyDescent="0.3">
      <c r="A10688" s="1" t="s">
        <v>265</v>
      </c>
      <c r="B10688" s="1" t="s">
        <v>55</v>
      </c>
      <c r="C10688">
        <v>-4.0382999999999996</v>
      </c>
      <c r="D10688">
        <v>21.758700000000001</v>
      </c>
      <c r="E10688" s="1" t="s">
        <v>30</v>
      </c>
      <c r="F10688" t="s">
        <v>14276</v>
      </c>
      <c r="G10688">
        <v>0</v>
      </c>
      <c r="H10688">
        <v>0</v>
      </c>
      <c r="I10688">
        <v>0</v>
      </c>
    </row>
    <row r="10689" spans="1:9" hidden="1" x14ac:dyDescent="0.3">
      <c r="A10689" s="1" t="s">
        <v>265</v>
      </c>
      <c r="B10689" s="1" t="s">
        <v>55</v>
      </c>
      <c r="C10689">
        <v>-4.0382999999999996</v>
      </c>
      <c r="D10689">
        <v>21.758700000000001</v>
      </c>
      <c r="E10689" s="1" t="s">
        <v>31</v>
      </c>
      <c r="F10689" t="s">
        <v>14189</v>
      </c>
      <c r="G10689">
        <v>0</v>
      </c>
      <c r="H10689">
        <v>0</v>
      </c>
      <c r="I10689">
        <v>0</v>
      </c>
    </row>
    <row r="10690" spans="1:9" hidden="1" x14ac:dyDescent="0.3">
      <c r="A10690" s="1" t="s">
        <v>265</v>
      </c>
      <c r="B10690" s="1" t="s">
        <v>55</v>
      </c>
      <c r="C10690">
        <v>-4.0382999999999996</v>
      </c>
      <c r="D10690">
        <v>21.758700000000001</v>
      </c>
      <c r="E10690" s="1" t="s">
        <v>32</v>
      </c>
      <c r="F10690" t="s">
        <v>14102</v>
      </c>
      <c r="G10690">
        <v>0</v>
      </c>
      <c r="H10690">
        <v>0</v>
      </c>
      <c r="I10690">
        <v>0</v>
      </c>
    </row>
    <row r="10691" spans="1:9" hidden="1" x14ac:dyDescent="0.3">
      <c r="A10691" s="1" t="s">
        <v>265</v>
      </c>
      <c r="B10691" s="1" t="s">
        <v>55</v>
      </c>
      <c r="C10691">
        <v>-4.0382999999999996</v>
      </c>
      <c r="D10691">
        <v>21.758700000000001</v>
      </c>
      <c r="E10691" s="1" t="s">
        <v>33</v>
      </c>
      <c r="F10691" t="s">
        <v>14016</v>
      </c>
      <c r="G10691">
        <v>0</v>
      </c>
      <c r="H10691">
        <v>0</v>
      </c>
      <c r="I10691">
        <v>0</v>
      </c>
    </row>
    <row r="10692" spans="1:9" hidden="1" x14ac:dyDescent="0.3">
      <c r="A10692" s="1" t="s">
        <v>265</v>
      </c>
      <c r="B10692" s="1" t="s">
        <v>55</v>
      </c>
      <c r="C10692">
        <v>-4.0382999999999996</v>
      </c>
      <c r="D10692">
        <v>21.758700000000001</v>
      </c>
      <c r="E10692" s="1" t="s">
        <v>34</v>
      </c>
      <c r="F10692" t="s">
        <v>13930</v>
      </c>
      <c r="G10692">
        <v>0</v>
      </c>
      <c r="H10692">
        <v>0</v>
      </c>
      <c r="I10692">
        <v>0</v>
      </c>
    </row>
    <row r="10693" spans="1:9" hidden="1" x14ac:dyDescent="0.3">
      <c r="A10693" s="1" t="s">
        <v>265</v>
      </c>
      <c r="B10693" s="1" t="s">
        <v>55</v>
      </c>
      <c r="C10693">
        <v>-4.0382999999999996</v>
      </c>
      <c r="D10693">
        <v>21.758700000000001</v>
      </c>
      <c r="E10693" s="1" t="s">
        <v>35</v>
      </c>
      <c r="F10693" t="s">
        <v>13846</v>
      </c>
      <c r="G10693">
        <v>0</v>
      </c>
      <c r="H10693">
        <v>0</v>
      </c>
      <c r="I10693">
        <v>0</v>
      </c>
    </row>
    <row r="10694" spans="1:9" hidden="1" x14ac:dyDescent="0.3">
      <c r="A10694" s="1" t="s">
        <v>265</v>
      </c>
      <c r="B10694" s="1" t="s">
        <v>55</v>
      </c>
      <c r="C10694">
        <v>-4.0382999999999996</v>
      </c>
      <c r="D10694">
        <v>21.758700000000001</v>
      </c>
      <c r="E10694" s="1" t="s">
        <v>36</v>
      </c>
      <c r="F10694" t="s">
        <v>13762</v>
      </c>
      <c r="G10694">
        <v>0</v>
      </c>
      <c r="H10694">
        <v>0</v>
      </c>
      <c r="I10694">
        <v>0</v>
      </c>
    </row>
    <row r="10695" spans="1:9" hidden="1" x14ac:dyDescent="0.3">
      <c r="A10695" s="1" t="s">
        <v>265</v>
      </c>
      <c r="B10695" s="1" t="s">
        <v>55</v>
      </c>
      <c r="C10695">
        <v>-4.0382999999999996</v>
      </c>
      <c r="D10695">
        <v>21.758700000000001</v>
      </c>
      <c r="E10695" s="1" t="s">
        <v>37</v>
      </c>
      <c r="F10695" t="s">
        <v>13678</v>
      </c>
      <c r="G10695">
        <v>0</v>
      </c>
      <c r="H10695">
        <v>0</v>
      </c>
      <c r="I10695">
        <v>0</v>
      </c>
    </row>
    <row r="10696" spans="1:9" hidden="1" x14ac:dyDescent="0.3">
      <c r="A10696" s="1" t="s">
        <v>265</v>
      </c>
      <c r="B10696" s="1" t="s">
        <v>55</v>
      </c>
      <c r="C10696">
        <v>-4.0382999999999996</v>
      </c>
      <c r="D10696">
        <v>21.758700000000001</v>
      </c>
      <c r="E10696" s="1" t="s">
        <v>38</v>
      </c>
      <c r="F10696" t="s">
        <v>13599</v>
      </c>
      <c r="G10696">
        <v>0</v>
      </c>
      <c r="H10696">
        <v>0</v>
      </c>
      <c r="I10696">
        <v>0</v>
      </c>
    </row>
    <row r="10697" spans="1:9" hidden="1" x14ac:dyDescent="0.3">
      <c r="A10697" s="1" t="s">
        <v>265</v>
      </c>
      <c r="B10697" s="1" t="s">
        <v>55</v>
      </c>
      <c r="C10697">
        <v>-4.0382999999999996</v>
      </c>
      <c r="D10697">
        <v>21.758700000000001</v>
      </c>
      <c r="E10697" s="1" t="s">
        <v>39</v>
      </c>
      <c r="F10697" t="s">
        <v>13524</v>
      </c>
      <c r="G10697">
        <v>0</v>
      </c>
      <c r="H10697">
        <v>0</v>
      </c>
      <c r="I10697">
        <v>0</v>
      </c>
    </row>
    <row r="10698" spans="1:9" hidden="1" x14ac:dyDescent="0.3">
      <c r="A10698" s="1" t="s">
        <v>265</v>
      </c>
      <c r="B10698" s="1" t="s">
        <v>55</v>
      </c>
      <c r="C10698">
        <v>-4.0382999999999996</v>
      </c>
      <c r="D10698">
        <v>21.758700000000001</v>
      </c>
      <c r="E10698" s="1" t="s">
        <v>40</v>
      </c>
      <c r="F10698" t="s">
        <v>13456</v>
      </c>
      <c r="G10698">
        <v>0</v>
      </c>
      <c r="H10698">
        <v>0</v>
      </c>
      <c r="I10698">
        <v>0</v>
      </c>
    </row>
    <row r="10699" spans="1:9" hidden="1" x14ac:dyDescent="0.3">
      <c r="A10699" s="1" t="s">
        <v>265</v>
      </c>
      <c r="B10699" s="1" t="s">
        <v>55</v>
      </c>
      <c r="C10699">
        <v>-4.0382999999999996</v>
      </c>
      <c r="D10699">
        <v>21.758700000000001</v>
      </c>
      <c r="E10699" s="1" t="s">
        <v>41</v>
      </c>
      <c r="F10699" t="s">
        <v>13312</v>
      </c>
      <c r="G10699">
        <v>0</v>
      </c>
      <c r="H10699">
        <v>0</v>
      </c>
      <c r="I10699">
        <v>0</v>
      </c>
    </row>
    <row r="10700" spans="1:9" hidden="1" x14ac:dyDescent="0.3">
      <c r="A10700" s="1" t="s">
        <v>265</v>
      </c>
      <c r="B10700" s="1" t="s">
        <v>55</v>
      </c>
      <c r="C10700">
        <v>-4.0382999999999996</v>
      </c>
      <c r="D10700">
        <v>21.758700000000001</v>
      </c>
      <c r="E10700" s="1" t="s">
        <v>42</v>
      </c>
      <c r="F10700" t="s">
        <v>13313</v>
      </c>
      <c r="G10700">
        <v>0</v>
      </c>
      <c r="H10700">
        <v>0</v>
      </c>
      <c r="I10700">
        <v>0</v>
      </c>
    </row>
    <row r="10701" spans="1:9" hidden="1" x14ac:dyDescent="0.3">
      <c r="A10701" s="1" t="s">
        <v>265</v>
      </c>
      <c r="B10701" s="1" t="s">
        <v>55</v>
      </c>
      <c r="C10701">
        <v>-4.0382999999999996</v>
      </c>
      <c r="D10701">
        <v>21.758700000000001</v>
      </c>
      <c r="E10701" s="1" t="s">
        <v>43</v>
      </c>
      <c r="F10701" t="s">
        <v>13314</v>
      </c>
      <c r="G10701">
        <v>0</v>
      </c>
      <c r="H10701">
        <v>0</v>
      </c>
      <c r="I10701">
        <v>0</v>
      </c>
    </row>
    <row r="10702" spans="1:9" hidden="1" x14ac:dyDescent="0.3">
      <c r="A10702" s="1" t="s">
        <v>265</v>
      </c>
      <c r="B10702" s="1" t="s">
        <v>55</v>
      </c>
      <c r="C10702">
        <v>-4.0382999999999996</v>
      </c>
      <c r="D10702">
        <v>21.758700000000001</v>
      </c>
      <c r="E10702" s="1" t="s">
        <v>44</v>
      </c>
      <c r="F10702" t="s">
        <v>13315</v>
      </c>
      <c r="G10702">
        <v>0</v>
      </c>
      <c r="H10702">
        <v>0</v>
      </c>
      <c r="I10702">
        <v>0</v>
      </c>
    </row>
    <row r="10703" spans="1:9" hidden="1" x14ac:dyDescent="0.3">
      <c r="A10703" s="1" t="s">
        <v>265</v>
      </c>
      <c r="B10703" s="1" t="s">
        <v>55</v>
      </c>
      <c r="C10703">
        <v>-4.0382999999999996</v>
      </c>
      <c r="D10703">
        <v>21.758700000000001</v>
      </c>
      <c r="E10703" s="1" t="s">
        <v>45</v>
      </c>
      <c r="F10703" t="s">
        <v>13316</v>
      </c>
      <c r="G10703">
        <v>0</v>
      </c>
      <c r="H10703">
        <v>0</v>
      </c>
      <c r="I10703">
        <v>0</v>
      </c>
    </row>
    <row r="10704" spans="1:9" hidden="1" x14ac:dyDescent="0.3">
      <c r="A10704" s="1" t="s">
        <v>265</v>
      </c>
      <c r="B10704" s="1" t="s">
        <v>55</v>
      </c>
      <c r="C10704">
        <v>-4.0382999999999996</v>
      </c>
      <c r="D10704">
        <v>21.758700000000001</v>
      </c>
      <c r="E10704" s="1" t="s">
        <v>46</v>
      </c>
      <c r="F10704" t="s">
        <v>13317</v>
      </c>
      <c r="G10704">
        <v>0</v>
      </c>
      <c r="H10704">
        <v>0</v>
      </c>
      <c r="I10704">
        <v>0</v>
      </c>
    </row>
    <row r="10705" spans="1:9" hidden="1" x14ac:dyDescent="0.3">
      <c r="A10705" s="1" t="s">
        <v>265</v>
      </c>
      <c r="B10705" s="1" t="s">
        <v>55</v>
      </c>
      <c r="C10705">
        <v>-4.0382999999999996</v>
      </c>
      <c r="D10705">
        <v>21.758700000000001</v>
      </c>
      <c r="E10705" s="1" t="s">
        <v>47</v>
      </c>
      <c r="F10705" t="s">
        <v>13318</v>
      </c>
      <c r="G10705">
        <v>0</v>
      </c>
      <c r="H10705">
        <v>0</v>
      </c>
      <c r="I10705">
        <v>0</v>
      </c>
    </row>
    <row r="10706" spans="1:9" hidden="1" x14ac:dyDescent="0.3">
      <c r="A10706" s="1" t="s">
        <v>265</v>
      </c>
      <c r="B10706" s="1" t="s">
        <v>55</v>
      </c>
      <c r="C10706">
        <v>-4.0382999999999996</v>
      </c>
      <c r="D10706">
        <v>21.758700000000001</v>
      </c>
      <c r="E10706" s="1" t="s">
        <v>48</v>
      </c>
      <c r="F10706" t="s">
        <v>13319</v>
      </c>
      <c r="G10706">
        <v>0</v>
      </c>
      <c r="H10706">
        <v>0</v>
      </c>
      <c r="I10706">
        <v>0</v>
      </c>
    </row>
    <row r="10707" spans="1:9" hidden="1" x14ac:dyDescent="0.3">
      <c r="A10707" s="1" t="s">
        <v>265</v>
      </c>
      <c r="B10707" s="1" t="s">
        <v>55</v>
      </c>
      <c r="C10707">
        <v>-4.0382999999999996</v>
      </c>
      <c r="D10707">
        <v>21.758700000000001</v>
      </c>
      <c r="E10707" s="1" t="s">
        <v>49</v>
      </c>
      <c r="F10707" t="s">
        <v>13320</v>
      </c>
      <c r="G10707">
        <v>0</v>
      </c>
      <c r="H10707">
        <v>0</v>
      </c>
      <c r="I10707">
        <v>0</v>
      </c>
    </row>
    <row r="10708" spans="1:9" hidden="1" x14ac:dyDescent="0.3">
      <c r="A10708" s="1" t="s">
        <v>265</v>
      </c>
      <c r="B10708" s="1" t="s">
        <v>55</v>
      </c>
      <c r="C10708">
        <v>-4.0382999999999996</v>
      </c>
      <c r="D10708">
        <v>21.758700000000001</v>
      </c>
      <c r="E10708" s="1" t="s">
        <v>50</v>
      </c>
      <c r="F10708" t="s">
        <v>13321</v>
      </c>
      <c r="G10708">
        <v>0</v>
      </c>
      <c r="H10708">
        <v>0</v>
      </c>
      <c r="I10708">
        <v>0</v>
      </c>
    </row>
    <row r="10709" spans="1:9" hidden="1" x14ac:dyDescent="0.3">
      <c r="A10709" s="1" t="s">
        <v>265</v>
      </c>
      <c r="B10709" s="1" t="s">
        <v>55</v>
      </c>
      <c r="C10709">
        <v>-4.0382999999999996</v>
      </c>
      <c r="D10709">
        <v>21.758700000000001</v>
      </c>
      <c r="E10709" s="1" t="s">
        <v>51</v>
      </c>
      <c r="F10709" t="s">
        <v>13322</v>
      </c>
      <c r="G10709">
        <v>0</v>
      </c>
      <c r="H10709">
        <v>0</v>
      </c>
      <c r="I10709">
        <v>0</v>
      </c>
    </row>
    <row r="10710" spans="1:9" hidden="1" x14ac:dyDescent="0.3">
      <c r="A10710" s="1" t="s">
        <v>265</v>
      </c>
      <c r="B10710" s="1" t="s">
        <v>55</v>
      </c>
      <c r="C10710">
        <v>-4.0382999999999996</v>
      </c>
      <c r="D10710">
        <v>21.758700000000001</v>
      </c>
      <c r="E10710" s="1" t="s">
        <v>52</v>
      </c>
      <c r="F10710" t="s">
        <v>13323</v>
      </c>
      <c r="G10710">
        <v>0</v>
      </c>
      <c r="H10710">
        <v>0</v>
      </c>
      <c r="I10710">
        <v>0</v>
      </c>
    </row>
    <row r="10711" spans="1:9" hidden="1" x14ac:dyDescent="0.3">
      <c r="A10711" s="1" t="s">
        <v>265</v>
      </c>
      <c r="B10711" s="1" t="s">
        <v>55</v>
      </c>
      <c r="C10711">
        <v>-4.0382999999999996</v>
      </c>
      <c r="D10711">
        <v>21.758700000000001</v>
      </c>
      <c r="E10711" s="1" t="s">
        <v>53</v>
      </c>
      <c r="F10711" t="s">
        <v>21523</v>
      </c>
      <c r="G10711">
        <v>0</v>
      </c>
      <c r="H10711">
        <v>1</v>
      </c>
      <c r="I10711">
        <v>0</v>
      </c>
    </row>
    <row r="10712" spans="1:9" hidden="1" x14ac:dyDescent="0.3">
      <c r="A10712" s="1" t="s">
        <v>265</v>
      </c>
      <c r="B10712" s="1" t="s">
        <v>55</v>
      </c>
      <c r="C10712">
        <v>-4.0382999999999996</v>
      </c>
      <c r="D10712">
        <v>21.758700000000001</v>
      </c>
      <c r="E10712" s="1" t="s">
        <v>54</v>
      </c>
      <c r="F10712" t="s">
        <v>21524</v>
      </c>
      <c r="G10712">
        <v>0</v>
      </c>
      <c r="H10712">
        <v>1</v>
      </c>
      <c r="I10712">
        <v>0</v>
      </c>
    </row>
    <row r="10713" spans="1:9" hidden="1" x14ac:dyDescent="0.3">
      <c r="A10713" s="1" t="s">
        <v>265</v>
      </c>
      <c r="B10713" s="1" t="s">
        <v>55</v>
      </c>
      <c r="C10713">
        <v>-4.0382999999999996</v>
      </c>
      <c r="D10713">
        <v>21.758700000000001</v>
      </c>
      <c r="E10713" s="1" t="s">
        <v>21548</v>
      </c>
      <c r="F10713" t="s">
        <v>21754</v>
      </c>
      <c r="G10713">
        <v>0</v>
      </c>
      <c r="H10713">
        <v>2</v>
      </c>
      <c r="I10713">
        <v>0</v>
      </c>
    </row>
    <row r="10714" spans="1:9" hidden="1" x14ac:dyDescent="0.3">
      <c r="A10714" s="1" t="s">
        <v>266</v>
      </c>
      <c r="B10714" s="1" t="s">
        <v>55</v>
      </c>
      <c r="C10714">
        <v>7.54</v>
      </c>
      <c r="D10714">
        <v>-5.5471000000000004</v>
      </c>
      <c r="E10714" s="1" t="s">
        <v>4</v>
      </c>
      <c r="F10714" t="s">
        <v>16665</v>
      </c>
      <c r="G10714">
        <v>0</v>
      </c>
      <c r="H10714">
        <v>0</v>
      </c>
      <c r="I10714">
        <v>0</v>
      </c>
    </row>
    <row r="10715" spans="1:9" hidden="1" x14ac:dyDescent="0.3">
      <c r="A10715" s="1" t="s">
        <v>266</v>
      </c>
      <c r="B10715" s="1" t="s">
        <v>55</v>
      </c>
      <c r="C10715">
        <v>7.54</v>
      </c>
      <c r="D10715">
        <v>-5.5471000000000004</v>
      </c>
      <c r="E10715" s="1" t="s">
        <v>5</v>
      </c>
      <c r="F10715" t="s">
        <v>16561</v>
      </c>
      <c r="G10715">
        <v>0</v>
      </c>
      <c r="H10715">
        <v>0</v>
      </c>
      <c r="I10715">
        <v>0</v>
      </c>
    </row>
    <row r="10716" spans="1:9" hidden="1" x14ac:dyDescent="0.3">
      <c r="A10716" s="1" t="s">
        <v>266</v>
      </c>
      <c r="B10716" s="1" t="s">
        <v>55</v>
      </c>
      <c r="C10716">
        <v>7.54</v>
      </c>
      <c r="D10716">
        <v>-5.5471000000000004</v>
      </c>
      <c r="E10716" s="1" t="s">
        <v>6</v>
      </c>
      <c r="F10716" t="s">
        <v>16459</v>
      </c>
      <c r="G10716">
        <v>0</v>
      </c>
      <c r="H10716">
        <v>0</v>
      </c>
      <c r="I10716">
        <v>0</v>
      </c>
    </row>
    <row r="10717" spans="1:9" hidden="1" x14ac:dyDescent="0.3">
      <c r="A10717" s="1" t="s">
        <v>266</v>
      </c>
      <c r="B10717" s="1" t="s">
        <v>55</v>
      </c>
      <c r="C10717">
        <v>7.54</v>
      </c>
      <c r="D10717">
        <v>-5.5471000000000004</v>
      </c>
      <c r="E10717" s="1" t="s">
        <v>7</v>
      </c>
      <c r="F10717" t="s">
        <v>16357</v>
      </c>
      <c r="G10717">
        <v>0</v>
      </c>
      <c r="H10717">
        <v>0</v>
      </c>
      <c r="I10717">
        <v>0</v>
      </c>
    </row>
    <row r="10718" spans="1:9" hidden="1" x14ac:dyDescent="0.3">
      <c r="A10718" s="1" t="s">
        <v>266</v>
      </c>
      <c r="B10718" s="1" t="s">
        <v>55</v>
      </c>
      <c r="C10718">
        <v>7.54</v>
      </c>
      <c r="D10718">
        <v>-5.5471000000000004</v>
      </c>
      <c r="E10718" s="1" t="s">
        <v>8</v>
      </c>
      <c r="F10718" t="s">
        <v>16257</v>
      </c>
      <c r="G10718">
        <v>0</v>
      </c>
      <c r="H10718">
        <v>0</v>
      </c>
      <c r="I10718">
        <v>0</v>
      </c>
    </row>
    <row r="10719" spans="1:9" hidden="1" x14ac:dyDescent="0.3">
      <c r="A10719" s="1" t="s">
        <v>266</v>
      </c>
      <c r="B10719" s="1" t="s">
        <v>55</v>
      </c>
      <c r="C10719">
        <v>7.54</v>
      </c>
      <c r="D10719">
        <v>-5.5471000000000004</v>
      </c>
      <c r="E10719" s="1" t="s">
        <v>9</v>
      </c>
      <c r="F10719" t="s">
        <v>16157</v>
      </c>
      <c r="G10719">
        <v>0</v>
      </c>
      <c r="H10719">
        <v>0</v>
      </c>
      <c r="I10719">
        <v>0</v>
      </c>
    </row>
    <row r="10720" spans="1:9" hidden="1" x14ac:dyDescent="0.3">
      <c r="A10720" s="1" t="s">
        <v>266</v>
      </c>
      <c r="B10720" s="1" t="s">
        <v>55</v>
      </c>
      <c r="C10720">
        <v>7.54</v>
      </c>
      <c r="D10720">
        <v>-5.5471000000000004</v>
      </c>
      <c r="E10720" s="1" t="s">
        <v>10</v>
      </c>
      <c r="F10720" t="s">
        <v>16060</v>
      </c>
      <c r="G10720">
        <v>0</v>
      </c>
      <c r="H10720">
        <v>0</v>
      </c>
      <c r="I10720">
        <v>0</v>
      </c>
    </row>
    <row r="10721" spans="1:9" hidden="1" x14ac:dyDescent="0.3">
      <c r="A10721" s="1" t="s">
        <v>266</v>
      </c>
      <c r="B10721" s="1" t="s">
        <v>55</v>
      </c>
      <c r="C10721">
        <v>7.54</v>
      </c>
      <c r="D10721">
        <v>-5.5471000000000004</v>
      </c>
      <c r="E10721" s="1" t="s">
        <v>11</v>
      </c>
      <c r="F10721" t="s">
        <v>15963</v>
      </c>
      <c r="G10721">
        <v>0</v>
      </c>
      <c r="H10721">
        <v>0</v>
      </c>
      <c r="I10721">
        <v>0</v>
      </c>
    </row>
    <row r="10722" spans="1:9" hidden="1" x14ac:dyDescent="0.3">
      <c r="A10722" s="1" t="s">
        <v>266</v>
      </c>
      <c r="B10722" s="1" t="s">
        <v>55</v>
      </c>
      <c r="C10722">
        <v>7.54</v>
      </c>
      <c r="D10722">
        <v>-5.5471000000000004</v>
      </c>
      <c r="E10722" s="1" t="s">
        <v>12</v>
      </c>
      <c r="F10722" t="s">
        <v>15868</v>
      </c>
      <c r="G10722">
        <v>0</v>
      </c>
      <c r="H10722">
        <v>0</v>
      </c>
      <c r="I10722">
        <v>0</v>
      </c>
    </row>
    <row r="10723" spans="1:9" hidden="1" x14ac:dyDescent="0.3">
      <c r="A10723" s="1" t="s">
        <v>266</v>
      </c>
      <c r="B10723" s="1" t="s">
        <v>55</v>
      </c>
      <c r="C10723">
        <v>7.54</v>
      </c>
      <c r="D10723">
        <v>-5.5471000000000004</v>
      </c>
      <c r="E10723" s="1" t="s">
        <v>13</v>
      </c>
      <c r="F10723" t="s">
        <v>15775</v>
      </c>
      <c r="G10723">
        <v>0</v>
      </c>
      <c r="H10723">
        <v>0</v>
      </c>
      <c r="I10723">
        <v>0</v>
      </c>
    </row>
    <row r="10724" spans="1:9" hidden="1" x14ac:dyDescent="0.3">
      <c r="A10724" s="1" t="s">
        <v>266</v>
      </c>
      <c r="B10724" s="1" t="s">
        <v>55</v>
      </c>
      <c r="C10724">
        <v>7.54</v>
      </c>
      <c r="D10724">
        <v>-5.5471000000000004</v>
      </c>
      <c r="E10724" s="1" t="s">
        <v>14</v>
      </c>
      <c r="F10724" t="s">
        <v>15685</v>
      </c>
      <c r="G10724">
        <v>0</v>
      </c>
      <c r="H10724">
        <v>0</v>
      </c>
      <c r="I10724">
        <v>0</v>
      </c>
    </row>
    <row r="10725" spans="1:9" hidden="1" x14ac:dyDescent="0.3">
      <c r="A10725" s="1" t="s">
        <v>266</v>
      </c>
      <c r="B10725" s="1" t="s">
        <v>55</v>
      </c>
      <c r="C10725">
        <v>7.54</v>
      </c>
      <c r="D10725">
        <v>-5.5471000000000004</v>
      </c>
      <c r="E10725" s="1" t="s">
        <v>15</v>
      </c>
      <c r="F10725" t="s">
        <v>15596</v>
      </c>
      <c r="G10725">
        <v>0</v>
      </c>
      <c r="H10725">
        <v>0</v>
      </c>
      <c r="I10725">
        <v>0</v>
      </c>
    </row>
    <row r="10726" spans="1:9" hidden="1" x14ac:dyDescent="0.3">
      <c r="A10726" s="1" t="s">
        <v>266</v>
      </c>
      <c r="B10726" s="1" t="s">
        <v>55</v>
      </c>
      <c r="C10726">
        <v>7.54</v>
      </c>
      <c r="D10726">
        <v>-5.5471000000000004</v>
      </c>
      <c r="E10726" s="1" t="s">
        <v>16</v>
      </c>
      <c r="F10726" t="s">
        <v>15507</v>
      </c>
      <c r="G10726">
        <v>0</v>
      </c>
      <c r="H10726">
        <v>0</v>
      </c>
      <c r="I10726">
        <v>0</v>
      </c>
    </row>
    <row r="10727" spans="1:9" hidden="1" x14ac:dyDescent="0.3">
      <c r="A10727" s="1" t="s">
        <v>266</v>
      </c>
      <c r="B10727" s="1" t="s">
        <v>55</v>
      </c>
      <c r="C10727">
        <v>7.54</v>
      </c>
      <c r="D10727">
        <v>-5.5471000000000004</v>
      </c>
      <c r="E10727" s="1" t="s">
        <v>17</v>
      </c>
      <c r="F10727" t="s">
        <v>15418</v>
      </c>
      <c r="G10727">
        <v>0</v>
      </c>
      <c r="H10727">
        <v>0</v>
      </c>
      <c r="I10727">
        <v>0</v>
      </c>
    </row>
    <row r="10728" spans="1:9" hidden="1" x14ac:dyDescent="0.3">
      <c r="A10728" s="1" t="s">
        <v>266</v>
      </c>
      <c r="B10728" s="1" t="s">
        <v>55</v>
      </c>
      <c r="C10728">
        <v>7.54</v>
      </c>
      <c r="D10728">
        <v>-5.5471000000000004</v>
      </c>
      <c r="E10728" s="1" t="s">
        <v>18</v>
      </c>
      <c r="F10728" t="s">
        <v>15330</v>
      </c>
      <c r="G10728">
        <v>0</v>
      </c>
      <c r="H10728">
        <v>0</v>
      </c>
      <c r="I10728">
        <v>0</v>
      </c>
    </row>
    <row r="10729" spans="1:9" hidden="1" x14ac:dyDescent="0.3">
      <c r="A10729" s="1" t="s">
        <v>266</v>
      </c>
      <c r="B10729" s="1" t="s">
        <v>55</v>
      </c>
      <c r="C10729">
        <v>7.54</v>
      </c>
      <c r="D10729">
        <v>-5.5471000000000004</v>
      </c>
      <c r="E10729" s="1" t="s">
        <v>19</v>
      </c>
      <c r="F10729" t="s">
        <v>15242</v>
      </c>
      <c r="G10729">
        <v>0</v>
      </c>
      <c r="H10729">
        <v>0</v>
      </c>
      <c r="I10729">
        <v>0</v>
      </c>
    </row>
    <row r="10730" spans="1:9" hidden="1" x14ac:dyDescent="0.3">
      <c r="A10730" s="1" t="s">
        <v>266</v>
      </c>
      <c r="B10730" s="1" t="s">
        <v>55</v>
      </c>
      <c r="C10730">
        <v>7.54</v>
      </c>
      <c r="D10730">
        <v>-5.5471000000000004</v>
      </c>
      <c r="E10730" s="1" t="s">
        <v>20</v>
      </c>
      <c r="F10730" t="s">
        <v>15154</v>
      </c>
      <c r="G10730">
        <v>0</v>
      </c>
      <c r="H10730">
        <v>0</v>
      </c>
      <c r="I10730">
        <v>0</v>
      </c>
    </row>
    <row r="10731" spans="1:9" hidden="1" x14ac:dyDescent="0.3">
      <c r="A10731" s="1" t="s">
        <v>266</v>
      </c>
      <c r="B10731" s="1" t="s">
        <v>55</v>
      </c>
      <c r="C10731">
        <v>7.54</v>
      </c>
      <c r="D10731">
        <v>-5.5471000000000004</v>
      </c>
      <c r="E10731" s="1" t="s">
        <v>21</v>
      </c>
      <c r="F10731" t="s">
        <v>15066</v>
      </c>
      <c r="G10731">
        <v>0</v>
      </c>
      <c r="H10731">
        <v>0</v>
      </c>
      <c r="I10731">
        <v>0</v>
      </c>
    </row>
    <row r="10732" spans="1:9" hidden="1" x14ac:dyDescent="0.3">
      <c r="A10732" s="1" t="s">
        <v>266</v>
      </c>
      <c r="B10732" s="1" t="s">
        <v>55</v>
      </c>
      <c r="C10732">
        <v>7.54</v>
      </c>
      <c r="D10732">
        <v>-5.5471000000000004</v>
      </c>
      <c r="E10732" s="1" t="s">
        <v>22</v>
      </c>
      <c r="F10732" t="s">
        <v>14978</v>
      </c>
      <c r="G10732">
        <v>0</v>
      </c>
      <c r="H10732">
        <v>0</v>
      </c>
      <c r="I10732">
        <v>0</v>
      </c>
    </row>
    <row r="10733" spans="1:9" hidden="1" x14ac:dyDescent="0.3">
      <c r="A10733" s="1" t="s">
        <v>266</v>
      </c>
      <c r="B10733" s="1" t="s">
        <v>55</v>
      </c>
      <c r="C10733">
        <v>7.54</v>
      </c>
      <c r="D10733">
        <v>-5.5471000000000004</v>
      </c>
      <c r="E10733" s="1" t="s">
        <v>23</v>
      </c>
      <c r="F10733" t="s">
        <v>14890</v>
      </c>
      <c r="G10733">
        <v>0</v>
      </c>
      <c r="H10733">
        <v>0</v>
      </c>
      <c r="I10733">
        <v>0</v>
      </c>
    </row>
    <row r="10734" spans="1:9" hidden="1" x14ac:dyDescent="0.3">
      <c r="A10734" s="1" t="s">
        <v>266</v>
      </c>
      <c r="B10734" s="1" t="s">
        <v>55</v>
      </c>
      <c r="C10734">
        <v>7.54</v>
      </c>
      <c r="D10734">
        <v>-5.5471000000000004</v>
      </c>
      <c r="E10734" s="1" t="s">
        <v>24</v>
      </c>
      <c r="F10734" t="s">
        <v>14802</v>
      </c>
      <c r="G10734">
        <v>0</v>
      </c>
      <c r="H10734">
        <v>0</v>
      </c>
      <c r="I10734">
        <v>0</v>
      </c>
    </row>
    <row r="10735" spans="1:9" hidden="1" x14ac:dyDescent="0.3">
      <c r="A10735" s="1" t="s">
        <v>266</v>
      </c>
      <c r="B10735" s="1" t="s">
        <v>55</v>
      </c>
      <c r="C10735">
        <v>7.54</v>
      </c>
      <c r="D10735">
        <v>-5.5471000000000004</v>
      </c>
      <c r="E10735" s="1" t="s">
        <v>25</v>
      </c>
      <c r="F10735" t="s">
        <v>14714</v>
      </c>
      <c r="G10735">
        <v>0</v>
      </c>
      <c r="H10735">
        <v>0</v>
      </c>
      <c r="I10735">
        <v>0</v>
      </c>
    </row>
    <row r="10736" spans="1:9" hidden="1" x14ac:dyDescent="0.3">
      <c r="A10736" s="1" t="s">
        <v>266</v>
      </c>
      <c r="B10736" s="1" t="s">
        <v>55</v>
      </c>
      <c r="C10736">
        <v>7.54</v>
      </c>
      <c r="D10736">
        <v>-5.5471000000000004</v>
      </c>
      <c r="E10736" s="1" t="s">
        <v>26</v>
      </c>
      <c r="F10736" t="s">
        <v>14626</v>
      </c>
      <c r="G10736">
        <v>0</v>
      </c>
      <c r="H10736">
        <v>0</v>
      </c>
      <c r="I10736">
        <v>0</v>
      </c>
    </row>
    <row r="10737" spans="1:9" hidden="1" x14ac:dyDescent="0.3">
      <c r="A10737" s="1" t="s">
        <v>266</v>
      </c>
      <c r="B10737" s="1" t="s">
        <v>55</v>
      </c>
      <c r="C10737">
        <v>7.54</v>
      </c>
      <c r="D10737">
        <v>-5.5471000000000004</v>
      </c>
      <c r="E10737" s="1" t="s">
        <v>27</v>
      </c>
      <c r="F10737" t="s">
        <v>14538</v>
      </c>
      <c r="G10737">
        <v>0</v>
      </c>
      <c r="H10737">
        <v>0</v>
      </c>
      <c r="I10737">
        <v>0</v>
      </c>
    </row>
    <row r="10738" spans="1:9" hidden="1" x14ac:dyDescent="0.3">
      <c r="A10738" s="1" t="s">
        <v>266</v>
      </c>
      <c r="B10738" s="1" t="s">
        <v>55</v>
      </c>
      <c r="C10738">
        <v>7.54</v>
      </c>
      <c r="D10738">
        <v>-5.5471000000000004</v>
      </c>
      <c r="E10738" s="1" t="s">
        <v>28</v>
      </c>
      <c r="F10738" t="s">
        <v>14451</v>
      </c>
      <c r="G10738">
        <v>0</v>
      </c>
      <c r="H10738">
        <v>0</v>
      </c>
      <c r="I10738">
        <v>0</v>
      </c>
    </row>
    <row r="10739" spans="1:9" hidden="1" x14ac:dyDescent="0.3">
      <c r="A10739" s="1" t="s">
        <v>266</v>
      </c>
      <c r="B10739" s="1" t="s">
        <v>55</v>
      </c>
      <c r="C10739">
        <v>7.54</v>
      </c>
      <c r="D10739">
        <v>-5.5471000000000004</v>
      </c>
      <c r="E10739" s="1" t="s">
        <v>29</v>
      </c>
      <c r="F10739" t="s">
        <v>14364</v>
      </c>
      <c r="G10739">
        <v>0</v>
      </c>
      <c r="H10739">
        <v>0</v>
      </c>
      <c r="I10739">
        <v>0</v>
      </c>
    </row>
    <row r="10740" spans="1:9" hidden="1" x14ac:dyDescent="0.3">
      <c r="A10740" s="1" t="s">
        <v>266</v>
      </c>
      <c r="B10740" s="1" t="s">
        <v>55</v>
      </c>
      <c r="C10740">
        <v>7.54</v>
      </c>
      <c r="D10740">
        <v>-5.5471000000000004</v>
      </c>
      <c r="E10740" s="1" t="s">
        <v>30</v>
      </c>
      <c r="F10740" t="s">
        <v>14277</v>
      </c>
      <c r="G10740">
        <v>0</v>
      </c>
      <c r="H10740">
        <v>0</v>
      </c>
      <c r="I10740">
        <v>0</v>
      </c>
    </row>
    <row r="10741" spans="1:9" hidden="1" x14ac:dyDescent="0.3">
      <c r="A10741" s="1" t="s">
        <v>266</v>
      </c>
      <c r="B10741" s="1" t="s">
        <v>55</v>
      </c>
      <c r="C10741">
        <v>7.54</v>
      </c>
      <c r="D10741">
        <v>-5.5471000000000004</v>
      </c>
      <c r="E10741" s="1" t="s">
        <v>31</v>
      </c>
      <c r="F10741" t="s">
        <v>14190</v>
      </c>
      <c r="G10741">
        <v>0</v>
      </c>
      <c r="H10741">
        <v>0</v>
      </c>
      <c r="I10741">
        <v>0</v>
      </c>
    </row>
    <row r="10742" spans="1:9" hidden="1" x14ac:dyDescent="0.3">
      <c r="A10742" s="1" t="s">
        <v>266</v>
      </c>
      <c r="B10742" s="1" t="s">
        <v>55</v>
      </c>
      <c r="C10742">
        <v>7.54</v>
      </c>
      <c r="D10742">
        <v>-5.5471000000000004</v>
      </c>
      <c r="E10742" s="1" t="s">
        <v>32</v>
      </c>
      <c r="F10742" t="s">
        <v>14103</v>
      </c>
      <c r="G10742">
        <v>0</v>
      </c>
      <c r="H10742">
        <v>0</v>
      </c>
      <c r="I10742">
        <v>0</v>
      </c>
    </row>
    <row r="10743" spans="1:9" hidden="1" x14ac:dyDescent="0.3">
      <c r="A10743" s="1" t="s">
        <v>266</v>
      </c>
      <c r="B10743" s="1" t="s">
        <v>55</v>
      </c>
      <c r="C10743">
        <v>7.54</v>
      </c>
      <c r="D10743">
        <v>-5.5471000000000004</v>
      </c>
      <c r="E10743" s="1" t="s">
        <v>33</v>
      </c>
      <c r="F10743" t="s">
        <v>14017</v>
      </c>
      <c r="G10743">
        <v>0</v>
      </c>
      <c r="H10743">
        <v>0</v>
      </c>
      <c r="I10743">
        <v>0</v>
      </c>
    </row>
    <row r="10744" spans="1:9" hidden="1" x14ac:dyDescent="0.3">
      <c r="A10744" s="1" t="s">
        <v>266</v>
      </c>
      <c r="B10744" s="1" t="s">
        <v>55</v>
      </c>
      <c r="C10744">
        <v>7.54</v>
      </c>
      <c r="D10744">
        <v>-5.5471000000000004</v>
      </c>
      <c r="E10744" s="1" t="s">
        <v>34</v>
      </c>
      <c r="F10744" t="s">
        <v>13931</v>
      </c>
      <c r="G10744">
        <v>0</v>
      </c>
      <c r="H10744">
        <v>0</v>
      </c>
      <c r="I10744">
        <v>0</v>
      </c>
    </row>
    <row r="10745" spans="1:9" hidden="1" x14ac:dyDescent="0.3">
      <c r="A10745" s="1" t="s">
        <v>266</v>
      </c>
      <c r="B10745" s="1" t="s">
        <v>55</v>
      </c>
      <c r="C10745">
        <v>7.54</v>
      </c>
      <c r="D10745">
        <v>-5.5471000000000004</v>
      </c>
      <c r="E10745" s="1" t="s">
        <v>35</v>
      </c>
      <c r="F10745" t="s">
        <v>13847</v>
      </c>
      <c r="G10745">
        <v>0</v>
      </c>
      <c r="H10745">
        <v>0</v>
      </c>
      <c r="I10745">
        <v>0</v>
      </c>
    </row>
    <row r="10746" spans="1:9" hidden="1" x14ac:dyDescent="0.3">
      <c r="A10746" s="1" t="s">
        <v>266</v>
      </c>
      <c r="B10746" s="1" t="s">
        <v>55</v>
      </c>
      <c r="C10746">
        <v>7.54</v>
      </c>
      <c r="D10746">
        <v>-5.5471000000000004</v>
      </c>
      <c r="E10746" s="1" t="s">
        <v>36</v>
      </c>
      <c r="F10746" t="s">
        <v>13763</v>
      </c>
      <c r="G10746">
        <v>0</v>
      </c>
      <c r="H10746">
        <v>0</v>
      </c>
      <c r="I10746">
        <v>0</v>
      </c>
    </row>
    <row r="10747" spans="1:9" hidden="1" x14ac:dyDescent="0.3">
      <c r="A10747" s="1" t="s">
        <v>266</v>
      </c>
      <c r="B10747" s="1" t="s">
        <v>55</v>
      </c>
      <c r="C10747">
        <v>7.54</v>
      </c>
      <c r="D10747">
        <v>-5.5471000000000004</v>
      </c>
      <c r="E10747" s="1" t="s">
        <v>37</v>
      </c>
      <c r="F10747" t="s">
        <v>13679</v>
      </c>
      <c r="G10747">
        <v>0</v>
      </c>
      <c r="H10747">
        <v>0</v>
      </c>
      <c r="I10747">
        <v>0</v>
      </c>
    </row>
    <row r="10748" spans="1:9" hidden="1" x14ac:dyDescent="0.3">
      <c r="A10748" s="1" t="s">
        <v>266</v>
      </c>
      <c r="B10748" s="1" t="s">
        <v>55</v>
      </c>
      <c r="C10748">
        <v>7.54</v>
      </c>
      <c r="D10748">
        <v>-5.5471000000000004</v>
      </c>
      <c r="E10748" s="1" t="s">
        <v>38</v>
      </c>
      <c r="F10748" t="s">
        <v>13600</v>
      </c>
      <c r="G10748">
        <v>0</v>
      </c>
      <c r="H10748">
        <v>0</v>
      </c>
      <c r="I10748">
        <v>0</v>
      </c>
    </row>
    <row r="10749" spans="1:9" hidden="1" x14ac:dyDescent="0.3">
      <c r="A10749" s="1" t="s">
        <v>266</v>
      </c>
      <c r="B10749" s="1" t="s">
        <v>55</v>
      </c>
      <c r="C10749">
        <v>7.54</v>
      </c>
      <c r="D10749">
        <v>-5.5471000000000004</v>
      </c>
      <c r="E10749" s="1" t="s">
        <v>39</v>
      </c>
      <c r="F10749" t="s">
        <v>13525</v>
      </c>
      <c r="G10749">
        <v>0</v>
      </c>
      <c r="H10749">
        <v>0</v>
      </c>
      <c r="I10749">
        <v>0</v>
      </c>
    </row>
    <row r="10750" spans="1:9" hidden="1" x14ac:dyDescent="0.3">
      <c r="A10750" s="1" t="s">
        <v>266</v>
      </c>
      <c r="B10750" s="1" t="s">
        <v>55</v>
      </c>
      <c r="C10750">
        <v>7.54</v>
      </c>
      <c r="D10750">
        <v>-5.5471000000000004</v>
      </c>
      <c r="E10750" s="1" t="s">
        <v>40</v>
      </c>
      <c r="F10750" t="s">
        <v>13457</v>
      </c>
      <c r="G10750">
        <v>0</v>
      </c>
      <c r="H10750">
        <v>0</v>
      </c>
      <c r="I10750">
        <v>0</v>
      </c>
    </row>
    <row r="10751" spans="1:9" hidden="1" x14ac:dyDescent="0.3">
      <c r="A10751" s="1" t="s">
        <v>266</v>
      </c>
      <c r="B10751" s="1" t="s">
        <v>55</v>
      </c>
      <c r="C10751">
        <v>7.54</v>
      </c>
      <c r="D10751">
        <v>-5.5471000000000004</v>
      </c>
      <c r="E10751" s="1" t="s">
        <v>41</v>
      </c>
      <c r="F10751" t="s">
        <v>13324</v>
      </c>
      <c r="G10751">
        <v>0</v>
      </c>
      <c r="H10751">
        <v>0</v>
      </c>
      <c r="I10751">
        <v>0</v>
      </c>
    </row>
    <row r="10752" spans="1:9" hidden="1" x14ac:dyDescent="0.3">
      <c r="A10752" s="1" t="s">
        <v>266</v>
      </c>
      <c r="B10752" s="1" t="s">
        <v>55</v>
      </c>
      <c r="C10752">
        <v>7.54</v>
      </c>
      <c r="D10752">
        <v>-5.5471000000000004</v>
      </c>
      <c r="E10752" s="1" t="s">
        <v>42</v>
      </c>
      <c r="F10752" t="s">
        <v>13325</v>
      </c>
      <c r="G10752">
        <v>0</v>
      </c>
      <c r="H10752">
        <v>0</v>
      </c>
      <c r="I10752">
        <v>0</v>
      </c>
    </row>
    <row r="10753" spans="1:9" hidden="1" x14ac:dyDescent="0.3">
      <c r="A10753" s="1" t="s">
        <v>266</v>
      </c>
      <c r="B10753" s="1" t="s">
        <v>55</v>
      </c>
      <c r="C10753">
        <v>7.54</v>
      </c>
      <c r="D10753">
        <v>-5.5471000000000004</v>
      </c>
      <c r="E10753" s="1" t="s">
        <v>43</v>
      </c>
      <c r="F10753" t="s">
        <v>13326</v>
      </c>
      <c r="G10753">
        <v>0</v>
      </c>
      <c r="H10753">
        <v>0</v>
      </c>
      <c r="I10753">
        <v>0</v>
      </c>
    </row>
    <row r="10754" spans="1:9" hidden="1" x14ac:dyDescent="0.3">
      <c r="A10754" s="1" t="s">
        <v>266</v>
      </c>
      <c r="B10754" s="1" t="s">
        <v>55</v>
      </c>
      <c r="C10754">
        <v>7.54</v>
      </c>
      <c r="D10754">
        <v>-5.5471000000000004</v>
      </c>
      <c r="E10754" s="1" t="s">
        <v>44</v>
      </c>
      <c r="F10754" t="s">
        <v>13327</v>
      </c>
      <c r="G10754">
        <v>0</v>
      </c>
      <c r="H10754">
        <v>0</v>
      </c>
      <c r="I10754">
        <v>0</v>
      </c>
    </row>
    <row r="10755" spans="1:9" hidden="1" x14ac:dyDescent="0.3">
      <c r="A10755" s="1" t="s">
        <v>266</v>
      </c>
      <c r="B10755" s="1" t="s">
        <v>55</v>
      </c>
      <c r="C10755">
        <v>7.54</v>
      </c>
      <c r="D10755">
        <v>-5.5471000000000004</v>
      </c>
      <c r="E10755" s="1" t="s">
        <v>45</v>
      </c>
      <c r="F10755" t="s">
        <v>13328</v>
      </c>
      <c r="G10755">
        <v>0</v>
      </c>
      <c r="H10755">
        <v>0</v>
      </c>
      <c r="I10755">
        <v>0</v>
      </c>
    </row>
    <row r="10756" spans="1:9" hidden="1" x14ac:dyDescent="0.3">
      <c r="A10756" s="1" t="s">
        <v>266</v>
      </c>
      <c r="B10756" s="1" t="s">
        <v>55</v>
      </c>
      <c r="C10756">
        <v>7.54</v>
      </c>
      <c r="D10756">
        <v>-5.5471000000000004</v>
      </c>
      <c r="E10756" s="1" t="s">
        <v>46</v>
      </c>
      <c r="F10756" t="s">
        <v>13329</v>
      </c>
      <c r="G10756">
        <v>0</v>
      </c>
      <c r="H10756">
        <v>0</v>
      </c>
      <c r="I10756">
        <v>0</v>
      </c>
    </row>
    <row r="10757" spans="1:9" hidden="1" x14ac:dyDescent="0.3">
      <c r="A10757" s="1" t="s">
        <v>266</v>
      </c>
      <c r="B10757" s="1" t="s">
        <v>55</v>
      </c>
      <c r="C10757">
        <v>7.54</v>
      </c>
      <c r="D10757">
        <v>-5.5471000000000004</v>
      </c>
      <c r="E10757" s="1" t="s">
        <v>47</v>
      </c>
      <c r="F10757" t="s">
        <v>13330</v>
      </c>
      <c r="G10757">
        <v>0</v>
      </c>
      <c r="H10757">
        <v>0</v>
      </c>
      <c r="I10757">
        <v>0</v>
      </c>
    </row>
    <row r="10758" spans="1:9" hidden="1" x14ac:dyDescent="0.3">
      <c r="A10758" s="1" t="s">
        <v>266</v>
      </c>
      <c r="B10758" s="1" t="s">
        <v>55</v>
      </c>
      <c r="C10758">
        <v>7.54</v>
      </c>
      <c r="D10758">
        <v>-5.5471000000000004</v>
      </c>
      <c r="E10758" s="1" t="s">
        <v>48</v>
      </c>
      <c r="F10758" t="s">
        <v>13331</v>
      </c>
      <c r="G10758">
        <v>0</v>
      </c>
      <c r="H10758">
        <v>0</v>
      </c>
      <c r="I10758">
        <v>0</v>
      </c>
    </row>
    <row r="10759" spans="1:9" hidden="1" x14ac:dyDescent="0.3">
      <c r="A10759" s="1" t="s">
        <v>266</v>
      </c>
      <c r="B10759" s="1" t="s">
        <v>55</v>
      </c>
      <c r="C10759">
        <v>7.54</v>
      </c>
      <c r="D10759">
        <v>-5.5471000000000004</v>
      </c>
      <c r="E10759" s="1" t="s">
        <v>49</v>
      </c>
      <c r="F10759" t="s">
        <v>13332</v>
      </c>
      <c r="G10759">
        <v>0</v>
      </c>
      <c r="H10759">
        <v>0</v>
      </c>
      <c r="I10759">
        <v>0</v>
      </c>
    </row>
    <row r="10760" spans="1:9" hidden="1" x14ac:dyDescent="0.3">
      <c r="A10760" s="1" t="s">
        <v>266</v>
      </c>
      <c r="B10760" s="1" t="s">
        <v>55</v>
      </c>
      <c r="C10760">
        <v>7.54</v>
      </c>
      <c r="D10760">
        <v>-5.5471000000000004</v>
      </c>
      <c r="E10760" s="1" t="s">
        <v>50</v>
      </c>
      <c r="F10760" t="s">
        <v>13333</v>
      </c>
      <c r="G10760">
        <v>0</v>
      </c>
      <c r="H10760">
        <v>0</v>
      </c>
      <c r="I10760">
        <v>0</v>
      </c>
    </row>
    <row r="10761" spans="1:9" hidden="1" x14ac:dyDescent="0.3">
      <c r="A10761" s="1" t="s">
        <v>266</v>
      </c>
      <c r="B10761" s="1" t="s">
        <v>55</v>
      </c>
      <c r="C10761">
        <v>7.54</v>
      </c>
      <c r="D10761">
        <v>-5.5471000000000004</v>
      </c>
      <c r="E10761" s="1" t="s">
        <v>51</v>
      </c>
      <c r="F10761" t="s">
        <v>13334</v>
      </c>
      <c r="G10761">
        <v>0</v>
      </c>
      <c r="H10761">
        <v>0</v>
      </c>
      <c r="I10761">
        <v>0</v>
      </c>
    </row>
    <row r="10762" spans="1:9" hidden="1" x14ac:dyDescent="0.3">
      <c r="A10762" s="1" t="s">
        <v>266</v>
      </c>
      <c r="B10762" s="1" t="s">
        <v>55</v>
      </c>
      <c r="C10762">
        <v>7.54</v>
      </c>
      <c r="D10762">
        <v>-5.5471000000000004</v>
      </c>
      <c r="E10762" s="1" t="s">
        <v>52</v>
      </c>
      <c r="F10762" t="s">
        <v>13335</v>
      </c>
      <c r="G10762">
        <v>0</v>
      </c>
      <c r="H10762">
        <v>0</v>
      </c>
      <c r="I10762">
        <v>0</v>
      </c>
    </row>
    <row r="10763" spans="1:9" hidden="1" x14ac:dyDescent="0.3">
      <c r="A10763" s="1" t="s">
        <v>266</v>
      </c>
      <c r="B10763" s="1" t="s">
        <v>55</v>
      </c>
      <c r="C10763">
        <v>7.54</v>
      </c>
      <c r="D10763">
        <v>-5.5471000000000004</v>
      </c>
      <c r="E10763" s="1" t="s">
        <v>53</v>
      </c>
      <c r="F10763" t="s">
        <v>21525</v>
      </c>
      <c r="G10763">
        <v>0</v>
      </c>
      <c r="H10763">
        <v>1</v>
      </c>
      <c r="I10763">
        <v>0</v>
      </c>
    </row>
    <row r="10764" spans="1:9" hidden="1" x14ac:dyDescent="0.3">
      <c r="A10764" s="1" t="s">
        <v>266</v>
      </c>
      <c r="B10764" s="1" t="s">
        <v>55</v>
      </c>
      <c r="C10764">
        <v>7.54</v>
      </c>
      <c r="D10764">
        <v>-5.5471000000000004</v>
      </c>
      <c r="E10764" s="1" t="s">
        <v>54</v>
      </c>
      <c r="F10764" t="s">
        <v>21526</v>
      </c>
      <c r="G10764">
        <v>0</v>
      </c>
      <c r="H10764">
        <v>1</v>
      </c>
      <c r="I10764">
        <v>0</v>
      </c>
    </row>
    <row r="10765" spans="1:9" hidden="1" x14ac:dyDescent="0.3">
      <c r="A10765" s="1" t="s">
        <v>266</v>
      </c>
      <c r="B10765" s="1" t="s">
        <v>55</v>
      </c>
      <c r="C10765">
        <v>7.54</v>
      </c>
      <c r="D10765">
        <v>-5.5471000000000004</v>
      </c>
      <c r="E10765" s="1" t="s">
        <v>21548</v>
      </c>
      <c r="F10765" t="s">
        <v>21755</v>
      </c>
      <c r="G10765">
        <v>0</v>
      </c>
      <c r="H10765">
        <v>1</v>
      </c>
      <c r="I10765">
        <v>0</v>
      </c>
    </row>
    <row r="10766" spans="1:9" hidden="1" x14ac:dyDescent="0.3">
      <c r="A10766" s="1" t="s">
        <v>218</v>
      </c>
      <c r="B10766" s="1" t="s">
        <v>267</v>
      </c>
      <c r="C10766">
        <v>17.899999999999999</v>
      </c>
      <c r="D10766">
        <v>-62.833300000000001</v>
      </c>
      <c r="E10766" s="1" t="s">
        <v>4</v>
      </c>
      <c r="F10766" t="s">
        <v>12849</v>
      </c>
      <c r="G10766">
        <v>0</v>
      </c>
      <c r="H10766">
        <v>0</v>
      </c>
      <c r="I10766">
        <v>0</v>
      </c>
    </row>
    <row r="10767" spans="1:9" hidden="1" x14ac:dyDescent="0.3">
      <c r="A10767" s="1" t="s">
        <v>218</v>
      </c>
      <c r="B10767" s="1" t="s">
        <v>267</v>
      </c>
      <c r="C10767">
        <v>17.899999999999999</v>
      </c>
      <c r="D10767">
        <v>-62.833300000000001</v>
      </c>
      <c r="E10767" s="1" t="s">
        <v>5</v>
      </c>
      <c r="F10767" t="s">
        <v>12850</v>
      </c>
      <c r="G10767">
        <v>0</v>
      </c>
      <c r="H10767">
        <v>0</v>
      </c>
      <c r="I10767">
        <v>0</v>
      </c>
    </row>
    <row r="10768" spans="1:9" hidden="1" x14ac:dyDescent="0.3">
      <c r="A10768" s="1" t="s">
        <v>218</v>
      </c>
      <c r="B10768" s="1" t="s">
        <v>267</v>
      </c>
      <c r="C10768">
        <v>17.899999999999999</v>
      </c>
      <c r="D10768">
        <v>-62.833300000000001</v>
      </c>
      <c r="E10768" s="1" t="s">
        <v>6</v>
      </c>
      <c r="F10768" t="s">
        <v>12851</v>
      </c>
      <c r="G10768">
        <v>0</v>
      </c>
      <c r="H10768">
        <v>0</v>
      </c>
      <c r="I10768">
        <v>0</v>
      </c>
    </row>
    <row r="10769" spans="1:9" hidden="1" x14ac:dyDescent="0.3">
      <c r="A10769" s="1" t="s">
        <v>218</v>
      </c>
      <c r="B10769" s="1" t="s">
        <v>267</v>
      </c>
      <c r="C10769">
        <v>17.899999999999999</v>
      </c>
      <c r="D10769">
        <v>-62.833300000000001</v>
      </c>
      <c r="E10769" s="1" t="s">
        <v>7</v>
      </c>
      <c r="F10769" t="s">
        <v>12852</v>
      </c>
      <c r="G10769">
        <v>0</v>
      </c>
      <c r="H10769">
        <v>0</v>
      </c>
      <c r="I10769">
        <v>0</v>
      </c>
    </row>
    <row r="10770" spans="1:9" hidden="1" x14ac:dyDescent="0.3">
      <c r="A10770" s="1" t="s">
        <v>218</v>
      </c>
      <c r="B10770" s="1" t="s">
        <v>267</v>
      </c>
      <c r="C10770">
        <v>17.899999999999999</v>
      </c>
      <c r="D10770">
        <v>-62.833300000000001</v>
      </c>
      <c r="E10770" s="1" t="s">
        <v>8</v>
      </c>
      <c r="F10770" t="s">
        <v>12853</v>
      </c>
      <c r="G10770">
        <v>0</v>
      </c>
      <c r="H10770">
        <v>0</v>
      </c>
      <c r="I10770">
        <v>0</v>
      </c>
    </row>
    <row r="10771" spans="1:9" hidden="1" x14ac:dyDescent="0.3">
      <c r="A10771" s="1" t="s">
        <v>218</v>
      </c>
      <c r="B10771" s="1" t="s">
        <v>267</v>
      </c>
      <c r="C10771">
        <v>17.899999999999999</v>
      </c>
      <c r="D10771">
        <v>-62.833300000000001</v>
      </c>
      <c r="E10771" s="1" t="s">
        <v>9</v>
      </c>
      <c r="F10771" t="s">
        <v>12854</v>
      </c>
      <c r="G10771">
        <v>0</v>
      </c>
      <c r="H10771">
        <v>0</v>
      </c>
      <c r="I10771">
        <v>0</v>
      </c>
    </row>
    <row r="10772" spans="1:9" hidden="1" x14ac:dyDescent="0.3">
      <c r="A10772" s="1" t="s">
        <v>218</v>
      </c>
      <c r="B10772" s="1" t="s">
        <v>267</v>
      </c>
      <c r="C10772">
        <v>17.899999999999999</v>
      </c>
      <c r="D10772">
        <v>-62.833300000000001</v>
      </c>
      <c r="E10772" s="1" t="s">
        <v>10</v>
      </c>
      <c r="F10772" t="s">
        <v>12855</v>
      </c>
      <c r="G10772">
        <v>0</v>
      </c>
      <c r="H10772">
        <v>0</v>
      </c>
      <c r="I10772">
        <v>0</v>
      </c>
    </row>
    <row r="10773" spans="1:9" hidden="1" x14ac:dyDescent="0.3">
      <c r="A10773" s="1" t="s">
        <v>218</v>
      </c>
      <c r="B10773" s="1" t="s">
        <v>267</v>
      </c>
      <c r="C10773">
        <v>17.899999999999999</v>
      </c>
      <c r="D10773">
        <v>-62.833300000000001</v>
      </c>
      <c r="E10773" s="1" t="s">
        <v>11</v>
      </c>
      <c r="F10773" t="s">
        <v>12856</v>
      </c>
      <c r="G10773">
        <v>0</v>
      </c>
      <c r="H10773">
        <v>0</v>
      </c>
      <c r="I10773">
        <v>0</v>
      </c>
    </row>
    <row r="10774" spans="1:9" hidden="1" x14ac:dyDescent="0.3">
      <c r="A10774" s="1" t="s">
        <v>218</v>
      </c>
      <c r="B10774" s="1" t="s">
        <v>267</v>
      </c>
      <c r="C10774">
        <v>17.899999999999999</v>
      </c>
      <c r="D10774">
        <v>-62.833300000000001</v>
      </c>
      <c r="E10774" s="1" t="s">
        <v>12</v>
      </c>
      <c r="F10774" t="s">
        <v>12857</v>
      </c>
      <c r="G10774">
        <v>0</v>
      </c>
      <c r="H10774">
        <v>0</v>
      </c>
      <c r="I10774">
        <v>0</v>
      </c>
    </row>
    <row r="10775" spans="1:9" hidden="1" x14ac:dyDescent="0.3">
      <c r="A10775" s="1" t="s">
        <v>218</v>
      </c>
      <c r="B10775" s="1" t="s">
        <v>267</v>
      </c>
      <c r="C10775">
        <v>17.899999999999999</v>
      </c>
      <c r="D10775">
        <v>-62.833300000000001</v>
      </c>
      <c r="E10775" s="1" t="s">
        <v>13</v>
      </c>
      <c r="F10775" t="s">
        <v>12858</v>
      </c>
      <c r="G10775">
        <v>0</v>
      </c>
      <c r="H10775">
        <v>0</v>
      </c>
      <c r="I10775">
        <v>0</v>
      </c>
    </row>
    <row r="10776" spans="1:9" hidden="1" x14ac:dyDescent="0.3">
      <c r="A10776" s="1" t="s">
        <v>218</v>
      </c>
      <c r="B10776" s="1" t="s">
        <v>267</v>
      </c>
      <c r="C10776">
        <v>17.899999999999999</v>
      </c>
      <c r="D10776">
        <v>-62.833300000000001</v>
      </c>
      <c r="E10776" s="1" t="s">
        <v>14</v>
      </c>
      <c r="F10776" t="s">
        <v>12859</v>
      </c>
      <c r="G10776">
        <v>0</v>
      </c>
      <c r="H10776">
        <v>0</v>
      </c>
      <c r="I10776">
        <v>0</v>
      </c>
    </row>
    <row r="10777" spans="1:9" hidden="1" x14ac:dyDescent="0.3">
      <c r="A10777" s="1" t="s">
        <v>218</v>
      </c>
      <c r="B10777" s="1" t="s">
        <v>267</v>
      </c>
      <c r="C10777">
        <v>17.899999999999999</v>
      </c>
      <c r="D10777">
        <v>-62.833300000000001</v>
      </c>
      <c r="E10777" s="1" t="s">
        <v>15</v>
      </c>
      <c r="F10777" t="s">
        <v>12860</v>
      </c>
      <c r="G10777">
        <v>0</v>
      </c>
      <c r="H10777">
        <v>0</v>
      </c>
      <c r="I10777">
        <v>0</v>
      </c>
    </row>
    <row r="10778" spans="1:9" hidden="1" x14ac:dyDescent="0.3">
      <c r="A10778" s="1" t="s">
        <v>218</v>
      </c>
      <c r="B10778" s="1" t="s">
        <v>267</v>
      </c>
      <c r="C10778">
        <v>17.899999999999999</v>
      </c>
      <c r="D10778">
        <v>-62.833300000000001</v>
      </c>
      <c r="E10778" s="1" t="s">
        <v>16</v>
      </c>
      <c r="F10778" t="s">
        <v>12861</v>
      </c>
      <c r="G10778">
        <v>0</v>
      </c>
      <c r="H10778">
        <v>0</v>
      </c>
      <c r="I10778">
        <v>0</v>
      </c>
    </row>
    <row r="10779" spans="1:9" hidden="1" x14ac:dyDescent="0.3">
      <c r="A10779" s="1" t="s">
        <v>218</v>
      </c>
      <c r="B10779" s="1" t="s">
        <v>267</v>
      </c>
      <c r="C10779">
        <v>17.899999999999999</v>
      </c>
      <c r="D10779">
        <v>-62.833300000000001</v>
      </c>
      <c r="E10779" s="1" t="s">
        <v>17</v>
      </c>
      <c r="F10779" t="s">
        <v>12862</v>
      </c>
      <c r="G10779">
        <v>0</v>
      </c>
      <c r="H10779">
        <v>0</v>
      </c>
      <c r="I10779">
        <v>0</v>
      </c>
    </row>
    <row r="10780" spans="1:9" hidden="1" x14ac:dyDescent="0.3">
      <c r="A10780" s="1" t="s">
        <v>218</v>
      </c>
      <c r="B10780" s="1" t="s">
        <v>267</v>
      </c>
      <c r="C10780">
        <v>17.899999999999999</v>
      </c>
      <c r="D10780">
        <v>-62.833300000000001</v>
      </c>
      <c r="E10780" s="1" t="s">
        <v>18</v>
      </c>
      <c r="F10780" t="s">
        <v>12863</v>
      </c>
      <c r="G10780">
        <v>0</v>
      </c>
      <c r="H10780">
        <v>0</v>
      </c>
      <c r="I10780">
        <v>0</v>
      </c>
    </row>
    <row r="10781" spans="1:9" hidden="1" x14ac:dyDescent="0.3">
      <c r="A10781" s="1" t="s">
        <v>218</v>
      </c>
      <c r="B10781" s="1" t="s">
        <v>267</v>
      </c>
      <c r="C10781">
        <v>17.899999999999999</v>
      </c>
      <c r="D10781">
        <v>-62.833300000000001</v>
      </c>
      <c r="E10781" s="1" t="s">
        <v>19</v>
      </c>
      <c r="F10781" t="s">
        <v>12864</v>
      </c>
      <c r="G10781">
        <v>0</v>
      </c>
      <c r="H10781">
        <v>0</v>
      </c>
      <c r="I10781">
        <v>0</v>
      </c>
    </row>
    <row r="10782" spans="1:9" hidden="1" x14ac:dyDescent="0.3">
      <c r="A10782" s="1" t="s">
        <v>218</v>
      </c>
      <c r="B10782" s="1" t="s">
        <v>267</v>
      </c>
      <c r="C10782">
        <v>17.899999999999999</v>
      </c>
      <c r="D10782">
        <v>-62.833300000000001</v>
      </c>
      <c r="E10782" s="1" t="s">
        <v>20</v>
      </c>
      <c r="F10782" t="s">
        <v>12865</v>
      </c>
      <c r="G10782">
        <v>0</v>
      </c>
      <c r="H10782">
        <v>0</v>
      </c>
      <c r="I10782">
        <v>0</v>
      </c>
    </row>
    <row r="10783" spans="1:9" hidden="1" x14ac:dyDescent="0.3">
      <c r="A10783" s="1" t="s">
        <v>218</v>
      </c>
      <c r="B10783" s="1" t="s">
        <v>267</v>
      </c>
      <c r="C10783">
        <v>17.899999999999999</v>
      </c>
      <c r="D10783">
        <v>-62.833300000000001</v>
      </c>
      <c r="E10783" s="1" t="s">
        <v>21</v>
      </c>
      <c r="F10783" t="s">
        <v>12866</v>
      </c>
      <c r="G10783">
        <v>0</v>
      </c>
      <c r="H10783">
        <v>0</v>
      </c>
      <c r="I10783">
        <v>0</v>
      </c>
    </row>
    <row r="10784" spans="1:9" hidden="1" x14ac:dyDescent="0.3">
      <c r="A10784" s="1" t="s">
        <v>218</v>
      </c>
      <c r="B10784" s="1" t="s">
        <v>267</v>
      </c>
      <c r="C10784">
        <v>17.899999999999999</v>
      </c>
      <c r="D10784">
        <v>-62.833300000000001</v>
      </c>
      <c r="E10784" s="1" t="s">
        <v>22</v>
      </c>
      <c r="F10784" t="s">
        <v>12867</v>
      </c>
      <c r="G10784">
        <v>0</v>
      </c>
      <c r="H10784">
        <v>0</v>
      </c>
      <c r="I10784">
        <v>0</v>
      </c>
    </row>
    <row r="10785" spans="1:9" hidden="1" x14ac:dyDescent="0.3">
      <c r="A10785" s="1" t="s">
        <v>218</v>
      </c>
      <c r="B10785" s="1" t="s">
        <v>267</v>
      </c>
      <c r="C10785">
        <v>17.899999999999999</v>
      </c>
      <c r="D10785">
        <v>-62.833300000000001</v>
      </c>
      <c r="E10785" s="1" t="s">
        <v>23</v>
      </c>
      <c r="F10785" t="s">
        <v>12868</v>
      </c>
      <c r="G10785">
        <v>0</v>
      </c>
      <c r="H10785">
        <v>0</v>
      </c>
      <c r="I10785">
        <v>0</v>
      </c>
    </row>
    <row r="10786" spans="1:9" hidden="1" x14ac:dyDescent="0.3">
      <c r="A10786" s="1" t="s">
        <v>218</v>
      </c>
      <c r="B10786" s="1" t="s">
        <v>267</v>
      </c>
      <c r="C10786">
        <v>17.899999999999999</v>
      </c>
      <c r="D10786">
        <v>-62.833300000000001</v>
      </c>
      <c r="E10786" s="1" t="s">
        <v>24</v>
      </c>
      <c r="F10786" t="s">
        <v>12869</v>
      </c>
      <c r="G10786">
        <v>0</v>
      </c>
      <c r="H10786">
        <v>0</v>
      </c>
      <c r="I10786">
        <v>0</v>
      </c>
    </row>
    <row r="10787" spans="1:9" hidden="1" x14ac:dyDescent="0.3">
      <c r="A10787" s="1" t="s">
        <v>218</v>
      </c>
      <c r="B10787" s="1" t="s">
        <v>267</v>
      </c>
      <c r="C10787">
        <v>17.899999999999999</v>
      </c>
      <c r="D10787">
        <v>-62.833300000000001</v>
      </c>
      <c r="E10787" s="1" t="s">
        <v>25</v>
      </c>
      <c r="F10787" t="s">
        <v>12870</v>
      </c>
      <c r="G10787">
        <v>0</v>
      </c>
      <c r="H10787">
        <v>0</v>
      </c>
      <c r="I10787">
        <v>0</v>
      </c>
    </row>
    <row r="10788" spans="1:9" hidden="1" x14ac:dyDescent="0.3">
      <c r="A10788" s="1" t="s">
        <v>218</v>
      </c>
      <c r="B10788" s="1" t="s">
        <v>267</v>
      </c>
      <c r="C10788">
        <v>17.899999999999999</v>
      </c>
      <c r="D10788">
        <v>-62.833300000000001</v>
      </c>
      <c r="E10788" s="1" t="s">
        <v>26</v>
      </c>
      <c r="F10788" t="s">
        <v>12871</v>
      </c>
      <c r="G10788">
        <v>0</v>
      </c>
      <c r="H10788">
        <v>0</v>
      </c>
      <c r="I10788">
        <v>0</v>
      </c>
    </row>
    <row r="10789" spans="1:9" hidden="1" x14ac:dyDescent="0.3">
      <c r="A10789" s="1" t="s">
        <v>218</v>
      </c>
      <c r="B10789" s="1" t="s">
        <v>267</v>
      </c>
      <c r="C10789">
        <v>17.899999999999999</v>
      </c>
      <c r="D10789">
        <v>-62.833300000000001</v>
      </c>
      <c r="E10789" s="1" t="s">
        <v>27</v>
      </c>
      <c r="F10789" t="s">
        <v>12872</v>
      </c>
      <c r="G10789">
        <v>0</v>
      </c>
      <c r="H10789">
        <v>0</v>
      </c>
      <c r="I10789">
        <v>0</v>
      </c>
    </row>
    <row r="10790" spans="1:9" hidden="1" x14ac:dyDescent="0.3">
      <c r="A10790" s="1" t="s">
        <v>218</v>
      </c>
      <c r="B10790" s="1" t="s">
        <v>267</v>
      </c>
      <c r="C10790">
        <v>17.899999999999999</v>
      </c>
      <c r="D10790">
        <v>-62.833300000000001</v>
      </c>
      <c r="E10790" s="1" t="s">
        <v>28</v>
      </c>
      <c r="F10790" t="s">
        <v>12873</v>
      </c>
      <c r="G10790">
        <v>0</v>
      </c>
      <c r="H10790">
        <v>0</v>
      </c>
      <c r="I10790">
        <v>0</v>
      </c>
    </row>
    <row r="10791" spans="1:9" hidden="1" x14ac:dyDescent="0.3">
      <c r="A10791" s="1" t="s">
        <v>218</v>
      </c>
      <c r="B10791" s="1" t="s">
        <v>267</v>
      </c>
      <c r="C10791">
        <v>17.899999999999999</v>
      </c>
      <c r="D10791">
        <v>-62.833300000000001</v>
      </c>
      <c r="E10791" s="1" t="s">
        <v>29</v>
      </c>
      <c r="F10791" t="s">
        <v>12874</v>
      </c>
      <c r="G10791">
        <v>0</v>
      </c>
      <c r="H10791">
        <v>0</v>
      </c>
      <c r="I10791">
        <v>0</v>
      </c>
    </row>
    <row r="10792" spans="1:9" hidden="1" x14ac:dyDescent="0.3">
      <c r="A10792" s="1" t="s">
        <v>218</v>
      </c>
      <c r="B10792" s="1" t="s">
        <v>267</v>
      </c>
      <c r="C10792">
        <v>17.899999999999999</v>
      </c>
      <c r="D10792">
        <v>-62.833300000000001</v>
      </c>
      <c r="E10792" s="1" t="s">
        <v>30</v>
      </c>
      <c r="F10792" t="s">
        <v>12875</v>
      </c>
      <c r="G10792">
        <v>0</v>
      </c>
      <c r="H10792">
        <v>0</v>
      </c>
      <c r="I10792">
        <v>0</v>
      </c>
    </row>
    <row r="10793" spans="1:9" hidden="1" x14ac:dyDescent="0.3">
      <c r="A10793" s="1" t="s">
        <v>218</v>
      </c>
      <c r="B10793" s="1" t="s">
        <v>267</v>
      </c>
      <c r="C10793">
        <v>17.899999999999999</v>
      </c>
      <c r="D10793">
        <v>-62.833300000000001</v>
      </c>
      <c r="E10793" s="1" t="s">
        <v>31</v>
      </c>
      <c r="F10793" t="s">
        <v>12876</v>
      </c>
      <c r="G10793">
        <v>0</v>
      </c>
      <c r="H10793">
        <v>0</v>
      </c>
      <c r="I10793">
        <v>0</v>
      </c>
    </row>
    <row r="10794" spans="1:9" hidden="1" x14ac:dyDescent="0.3">
      <c r="A10794" s="1" t="s">
        <v>218</v>
      </c>
      <c r="B10794" s="1" t="s">
        <v>267</v>
      </c>
      <c r="C10794">
        <v>17.899999999999999</v>
      </c>
      <c r="D10794">
        <v>-62.833300000000001</v>
      </c>
      <c r="E10794" s="1" t="s">
        <v>32</v>
      </c>
      <c r="F10794" t="s">
        <v>12877</v>
      </c>
      <c r="G10794">
        <v>0</v>
      </c>
      <c r="H10794">
        <v>0</v>
      </c>
      <c r="I10794">
        <v>0</v>
      </c>
    </row>
    <row r="10795" spans="1:9" hidden="1" x14ac:dyDescent="0.3">
      <c r="A10795" s="1" t="s">
        <v>218</v>
      </c>
      <c r="B10795" s="1" t="s">
        <v>267</v>
      </c>
      <c r="C10795">
        <v>17.899999999999999</v>
      </c>
      <c r="D10795">
        <v>-62.833300000000001</v>
      </c>
      <c r="E10795" s="1" t="s">
        <v>33</v>
      </c>
      <c r="F10795" t="s">
        <v>12878</v>
      </c>
      <c r="G10795">
        <v>0</v>
      </c>
      <c r="H10795">
        <v>0</v>
      </c>
      <c r="I10795">
        <v>0</v>
      </c>
    </row>
    <row r="10796" spans="1:9" hidden="1" x14ac:dyDescent="0.3">
      <c r="A10796" s="1" t="s">
        <v>218</v>
      </c>
      <c r="B10796" s="1" t="s">
        <v>267</v>
      </c>
      <c r="C10796">
        <v>17.899999999999999</v>
      </c>
      <c r="D10796">
        <v>-62.833300000000001</v>
      </c>
      <c r="E10796" s="1" t="s">
        <v>34</v>
      </c>
      <c r="F10796" t="s">
        <v>12879</v>
      </c>
      <c r="G10796">
        <v>0</v>
      </c>
      <c r="H10796">
        <v>0</v>
      </c>
      <c r="I10796">
        <v>0</v>
      </c>
    </row>
    <row r="10797" spans="1:9" hidden="1" x14ac:dyDescent="0.3">
      <c r="A10797" s="1" t="s">
        <v>218</v>
      </c>
      <c r="B10797" s="1" t="s">
        <v>267</v>
      </c>
      <c r="C10797">
        <v>17.899999999999999</v>
      </c>
      <c r="D10797">
        <v>-62.833300000000001</v>
      </c>
      <c r="E10797" s="1" t="s">
        <v>35</v>
      </c>
      <c r="F10797" t="s">
        <v>12880</v>
      </c>
      <c r="G10797">
        <v>0</v>
      </c>
      <c r="H10797">
        <v>0</v>
      </c>
      <c r="I10797">
        <v>0</v>
      </c>
    </row>
    <row r="10798" spans="1:9" hidden="1" x14ac:dyDescent="0.3">
      <c r="A10798" s="1" t="s">
        <v>218</v>
      </c>
      <c r="B10798" s="1" t="s">
        <v>267</v>
      </c>
      <c r="C10798">
        <v>17.899999999999999</v>
      </c>
      <c r="D10798">
        <v>-62.833300000000001</v>
      </c>
      <c r="E10798" s="1" t="s">
        <v>36</v>
      </c>
      <c r="F10798" t="s">
        <v>12881</v>
      </c>
      <c r="G10798">
        <v>0</v>
      </c>
      <c r="H10798">
        <v>0</v>
      </c>
      <c r="I10798">
        <v>0</v>
      </c>
    </row>
    <row r="10799" spans="1:9" hidden="1" x14ac:dyDescent="0.3">
      <c r="A10799" s="1" t="s">
        <v>218</v>
      </c>
      <c r="B10799" s="1" t="s">
        <v>267</v>
      </c>
      <c r="C10799">
        <v>17.899999999999999</v>
      </c>
      <c r="D10799">
        <v>-62.833300000000001</v>
      </c>
      <c r="E10799" s="1" t="s">
        <v>37</v>
      </c>
      <c r="F10799" t="s">
        <v>12882</v>
      </c>
      <c r="G10799">
        <v>0</v>
      </c>
      <c r="H10799">
        <v>0</v>
      </c>
      <c r="I10799">
        <v>0</v>
      </c>
    </row>
    <row r="10800" spans="1:9" hidden="1" x14ac:dyDescent="0.3">
      <c r="A10800" s="1" t="s">
        <v>218</v>
      </c>
      <c r="B10800" s="1" t="s">
        <v>267</v>
      </c>
      <c r="C10800">
        <v>17.899999999999999</v>
      </c>
      <c r="D10800">
        <v>-62.833300000000001</v>
      </c>
      <c r="E10800" s="1" t="s">
        <v>38</v>
      </c>
      <c r="F10800" t="s">
        <v>12883</v>
      </c>
      <c r="G10800">
        <v>0</v>
      </c>
      <c r="H10800">
        <v>0</v>
      </c>
      <c r="I10800">
        <v>0</v>
      </c>
    </row>
    <row r="10801" spans="1:9" hidden="1" x14ac:dyDescent="0.3">
      <c r="A10801" s="1" t="s">
        <v>218</v>
      </c>
      <c r="B10801" s="1" t="s">
        <v>267</v>
      </c>
      <c r="C10801">
        <v>17.899999999999999</v>
      </c>
      <c r="D10801">
        <v>-62.833300000000001</v>
      </c>
      <c r="E10801" s="1" t="s">
        <v>39</v>
      </c>
      <c r="F10801" t="s">
        <v>12884</v>
      </c>
      <c r="G10801">
        <v>0</v>
      </c>
      <c r="H10801">
        <v>0</v>
      </c>
      <c r="I10801">
        <v>0</v>
      </c>
    </row>
    <row r="10802" spans="1:9" hidden="1" x14ac:dyDescent="0.3">
      <c r="A10802" s="1" t="s">
        <v>218</v>
      </c>
      <c r="B10802" s="1" t="s">
        <v>267</v>
      </c>
      <c r="C10802">
        <v>17.899999999999999</v>
      </c>
      <c r="D10802">
        <v>-62.833300000000001</v>
      </c>
      <c r="E10802" s="1" t="s">
        <v>40</v>
      </c>
      <c r="F10802" t="s">
        <v>12885</v>
      </c>
      <c r="G10802">
        <v>0</v>
      </c>
      <c r="H10802">
        <v>0</v>
      </c>
      <c r="I10802">
        <v>0</v>
      </c>
    </row>
    <row r="10803" spans="1:9" hidden="1" x14ac:dyDescent="0.3">
      <c r="A10803" s="1" t="s">
        <v>218</v>
      </c>
      <c r="B10803" s="1" t="s">
        <v>267</v>
      </c>
      <c r="C10803">
        <v>17.899999999999999</v>
      </c>
      <c r="D10803">
        <v>-62.833300000000001</v>
      </c>
      <c r="E10803" s="1" t="s">
        <v>41</v>
      </c>
      <c r="F10803" t="s">
        <v>12886</v>
      </c>
      <c r="G10803">
        <v>0</v>
      </c>
      <c r="H10803">
        <v>0</v>
      </c>
      <c r="I10803">
        <v>0</v>
      </c>
    </row>
    <row r="10804" spans="1:9" hidden="1" x14ac:dyDescent="0.3">
      <c r="A10804" s="1" t="s">
        <v>218</v>
      </c>
      <c r="B10804" s="1" t="s">
        <v>267</v>
      </c>
      <c r="C10804">
        <v>17.899999999999999</v>
      </c>
      <c r="D10804">
        <v>-62.833300000000001</v>
      </c>
      <c r="E10804" s="1" t="s">
        <v>42</v>
      </c>
      <c r="F10804" t="s">
        <v>12887</v>
      </c>
      <c r="G10804">
        <v>0</v>
      </c>
      <c r="H10804">
        <v>0</v>
      </c>
      <c r="I10804">
        <v>0</v>
      </c>
    </row>
    <row r="10805" spans="1:9" hidden="1" x14ac:dyDescent="0.3">
      <c r="A10805" s="1" t="s">
        <v>218</v>
      </c>
      <c r="B10805" s="1" t="s">
        <v>267</v>
      </c>
      <c r="C10805">
        <v>17.899999999999999</v>
      </c>
      <c r="D10805">
        <v>-62.833300000000001</v>
      </c>
      <c r="E10805" s="1" t="s">
        <v>43</v>
      </c>
      <c r="F10805" t="s">
        <v>12888</v>
      </c>
      <c r="G10805">
        <v>0</v>
      </c>
      <c r="H10805">
        <v>0</v>
      </c>
      <c r="I10805">
        <v>0</v>
      </c>
    </row>
    <row r="10806" spans="1:9" hidden="1" x14ac:dyDescent="0.3">
      <c r="A10806" s="1" t="s">
        <v>218</v>
      </c>
      <c r="B10806" s="1" t="s">
        <v>267</v>
      </c>
      <c r="C10806">
        <v>17.899999999999999</v>
      </c>
      <c r="D10806">
        <v>-62.833300000000001</v>
      </c>
      <c r="E10806" s="1" t="s">
        <v>44</v>
      </c>
      <c r="F10806" t="s">
        <v>12889</v>
      </c>
      <c r="G10806">
        <v>0</v>
      </c>
      <c r="H10806">
        <v>0</v>
      </c>
      <c r="I10806">
        <v>0</v>
      </c>
    </row>
    <row r="10807" spans="1:9" hidden="1" x14ac:dyDescent="0.3">
      <c r="A10807" s="1" t="s">
        <v>218</v>
      </c>
      <c r="B10807" s="1" t="s">
        <v>267</v>
      </c>
      <c r="C10807">
        <v>17.899999999999999</v>
      </c>
      <c r="D10807">
        <v>-62.833300000000001</v>
      </c>
      <c r="E10807" s="1" t="s">
        <v>45</v>
      </c>
      <c r="F10807" t="s">
        <v>12890</v>
      </c>
      <c r="G10807">
        <v>0</v>
      </c>
      <c r="H10807">
        <v>0</v>
      </c>
      <c r="I10807">
        <v>0</v>
      </c>
    </row>
    <row r="10808" spans="1:9" hidden="1" x14ac:dyDescent="0.3">
      <c r="A10808" s="1" t="s">
        <v>218</v>
      </c>
      <c r="B10808" s="1" t="s">
        <v>267</v>
      </c>
      <c r="C10808">
        <v>17.899999999999999</v>
      </c>
      <c r="D10808">
        <v>-62.833300000000001</v>
      </c>
      <c r="E10808" s="1" t="s">
        <v>46</v>
      </c>
      <c r="F10808" t="s">
        <v>16786</v>
      </c>
      <c r="G10808">
        <v>0</v>
      </c>
      <c r="H10808">
        <v>3</v>
      </c>
      <c r="I10808">
        <v>0</v>
      </c>
    </row>
    <row r="10809" spans="1:9" hidden="1" x14ac:dyDescent="0.3">
      <c r="A10809" s="1" t="s">
        <v>218</v>
      </c>
      <c r="B10809" s="1" t="s">
        <v>267</v>
      </c>
      <c r="C10809">
        <v>17.899999999999999</v>
      </c>
      <c r="D10809">
        <v>-62.833300000000001</v>
      </c>
      <c r="E10809" s="1" t="s">
        <v>47</v>
      </c>
      <c r="F10809" t="s">
        <v>16787</v>
      </c>
      <c r="G10809">
        <v>0</v>
      </c>
      <c r="H10809">
        <v>3</v>
      </c>
      <c r="I10809">
        <v>0</v>
      </c>
    </row>
    <row r="10810" spans="1:9" hidden="1" x14ac:dyDescent="0.3">
      <c r="A10810" s="1" t="s">
        <v>218</v>
      </c>
      <c r="B10810" s="1" t="s">
        <v>267</v>
      </c>
      <c r="C10810">
        <v>17.899999999999999</v>
      </c>
      <c r="D10810">
        <v>-62.833300000000001</v>
      </c>
      <c r="E10810" s="1" t="s">
        <v>48</v>
      </c>
      <c r="F10810" t="s">
        <v>16788</v>
      </c>
      <c r="G10810">
        <v>0</v>
      </c>
      <c r="H10810">
        <v>3</v>
      </c>
      <c r="I10810">
        <v>0</v>
      </c>
    </row>
    <row r="10811" spans="1:9" hidden="1" x14ac:dyDescent="0.3">
      <c r="A10811" s="1" t="s">
        <v>218</v>
      </c>
      <c r="B10811" s="1" t="s">
        <v>267</v>
      </c>
      <c r="C10811">
        <v>17.899999999999999</v>
      </c>
      <c r="D10811">
        <v>-62.833300000000001</v>
      </c>
      <c r="E10811" s="1" t="s">
        <v>49</v>
      </c>
      <c r="F10811" t="s">
        <v>16789</v>
      </c>
      <c r="G10811">
        <v>0</v>
      </c>
      <c r="H10811">
        <v>3</v>
      </c>
      <c r="I10811">
        <v>0</v>
      </c>
    </row>
    <row r="10812" spans="1:9" hidden="1" x14ac:dyDescent="0.3">
      <c r="A10812" s="1" t="s">
        <v>218</v>
      </c>
      <c r="B10812" s="1" t="s">
        <v>267</v>
      </c>
      <c r="C10812">
        <v>17.899999999999999</v>
      </c>
      <c r="D10812">
        <v>-62.833300000000001</v>
      </c>
      <c r="E10812" s="1" t="s">
        <v>50</v>
      </c>
      <c r="F10812" t="s">
        <v>16790</v>
      </c>
      <c r="G10812">
        <v>0</v>
      </c>
      <c r="H10812">
        <v>3</v>
      </c>
      <c r="I10812">
        <v>0</v>
      </c>
    </row>
    <row r="10813" spans="1:9" hidden="1" x14ac:dyDescent="0.3">
      <c r="A10813" s="1" t="s">
        <v>218</v>
      </c>
      <c r="B10813" s="1" t="s">
        <v>267</v>
      </c>
      <c r="C10813">
        <v>17.899999999999999</v>
      </c>
      <c r="D10813">
        <v>-62.833300000000001</v>
      </c>
      <c r="E10813" s="1" t="s">
        <v>51</v>
      </c>
      <c r="F10813" t="s">
        <v>16791</v>
      </c>
      <c r="G10813">
        <v>0</v>
      </c>
      <c r="H10813">
        <v>1</v>
      </c>
      <c r="I10813">
        <v>0</v>
      </c>
    </row>
    <row r="10814" spans="1:9" hidden="1" x14ac:dyDescent="0.3">
      <c r="A10814" s="1" t="s">
        <v>218</v>
      </c>
      <c r="B10814" s="1" t="s">
        <v>267</v>
      </c>
      <c r="C10814">
        <v>17.899999999999999</v>
      </c>
      <c r="D10814">
        <v>-62.833300000000001</v>
      </c>
      <c r="E10814" s="1" t="s">
        <v>52</v>
      </c>
      <c r="F10814" t="s">
        <v>16792</v>
      </c>
      <c r="G10814">
        <v>0</v>
      </c>
      <c r="H10814">
        <v>1</v>
      </c>
      <c r="I10814">
        <v>0</v>
      </c>
    </row>
    <row r="10815" spans="1:9" hidden="1" x14ac:dyDescent="0.3">
      <c r="A10815" s="1" t="s">
        <v>218</v>
      </c>
      <c r="B10815" s="1" t="s">
        <v>267</v>
      </c>
      <c r="C10815">
        <v>17.899999999999999</v>
      </c>
      <c r="D10815">
        <v>-62.833300000000001</v>
      </c>
      <c r="E10815" s="1" t="s">
        <v>53</v>
      </c>
      <c r="F10815" t="s">
        <v>16793</v>
      </c>
      <c r="G10815">
        <v>0</v>
      </c>
      <c r="H10815">
        <v>1</v>
      </c>
      <c r="I10815">
        <v>0</v>
      </c>
    </row>
    <row r="10816" spans="1:9" hidden="1" x14ac:dyDescent="0.3">
      <c r="A10816" s="1" t="s">
        <v>218</v>
      </c>
      <c r="B10816" s="1" t="s">
        <v>267</v>
      </c>
      <c r="C10816">
        <v>17.899999999999999</v>
      </c>
      <c r="D10816">
        <v>-62.833300000000001</v>
      </c>
      <c r="E10816" s="1" t="s">
        <v>54</v>
      </c>
      <c r="F10816" t="s">
        <v>16794</v>
      </c>
      <c r="G10816">
        <v>0</v>
      </c>
      <c r="H10816">
        <v>1</v>
      </c>
      <c r="I10816">
        <v>0</v>
      </c>
    </row>
    <row r="10817" spans="1:9" hidden="1" x14ac:dyDescent="0.3">
      <c r="A10817" s="1" t="s">
        <v>218</v>
      </c>
      <c r="B10817" s="1" t="s">
        <v>267</v>
      </c>
      <c r="C10817">
        <v>17.899999999999999</v>
      </c>
      <c r="D10817">
        <v>-62.833300000000001</v>
      </c>
      <c r="E10817" s="1" t="s">
        <v>21548</v>
      </c>
      <c r="F10817" t="s">
        <v>21756</v>
      </c>
      <c r="G10817">
        <v>0</v>
      </c>
      <c r="H10817">
        <v>1</v>
      </c>
      <c r="I10817">
        <v>0</v>
      </c>
    </row>
    <row r="10818" spans="1:9" hidden="1" x14ac:dyDescent="0.3">
      <c r="A10818" s="1" t="s">
        <v>268</v>
      </c>
      <c r="B10818" s="1" t="s">
        <v>55</v>
      </c>
      <c r="C10818">
        <v>18.1096</v>
      </c>
      <c r="D10818">
        <v>-77.297499999999999</v>
      </c>
      <c r="E10818" s="1" t="s">
        <v>4</v>
      </c>
      <c r="F10818" t="s">
        <v>16666</v>
      </c>
      <c r="G10818">
        <v>0</v>
      </c>
      <c r="H10818">
        <v>0</v>
      </c>
      <c r="I10818">
        <v>0</v>
      </c>
    </row>
    <row r="10819" spans="1:9" hidden="1" x14ac:dyDescent="0.3">
      <c r="A10819" s="1" t="s">
        <v>268</v>
      </c>
      <c r="B10819" s="1" t="s">
        <v>55</v>
      </c>
      <c r="C10819">
        <v>18.1096</v>
      </c>
      <c r="D10819">
        <v>-77.297499999999999</v>
      </c>
      <c r="E10819" s="1" t="s">
        <v>5</v>
      </c>
      <c r="F10819" t="s">
        <v>16562</v>
      </c>
      <c r="G10819">
        <v>0</v>
      </c>
      <c r="H10819">
        <v>0</v>
      </c>
      <c r="I10819">
        <v>0</v>
      </c>
    </row>
    <row r="10820" spans="1:9" hidden="1" x14ac:dyDescent="0.3">
      <c r="A10820" s="1" t="s">
        <v>268</v>
      </c>
      <c r="B10820" s="1" t="s">
        <v>55</v>
      </c>
      <c r="C10820">
        <v>18.1096</v>
      </c>
      <c r="D10820">
        <v>-77.297499999999999</v>
      </c>
      <c r="E10820" s="1" t="s">
        <v>6</v>
      </c>
      <c r="F10820" t="s">
        <v>16460</v>
      </c>
      <c r="G10820">
        <v>0</v>
      </c>
      <c r="H10820">
        <v>0</v>
      </c>
      <c r="I10820">
        <v>0</v>
      </c>
    </row>
    <row r="10821" spans="1:9" hidden="1" x14ac:dyDescent="0.3">
      <c r="A10821" s="1" t="s">
        <v>268</v>
      </c>
      <c r="B10821" s="1" t="s">
        <v>55</v>
      </c>
      <c r="C10821">
        <v>18.1096</v>
      </c>
      <c r="D10821">
        <v>-77.297499999999999</v>
      </c>
      <c r="E10821" s="1" t="s">
        <v>7</v>
      </c>
      <c r="F10821" t="s">
        <v>16358</v>
      </c>
      <c r="G10821">
        <v>0</v>
      </c>
      <c r="H10821">
        <v>0</v>
      </c>
      <c r="I10821">
        <v>0</v>
      </c>
    </row>
    <row r="10822" spans="1:9" hidden="1" x14ac:dyDescent="0.3">
      <c r="A10822" s="1" t="s">
        <v>268</v>
      </c>
      <c r="B10822" s="1" t="s">
        <v>55</v>
      </c>
      <c r="C10822">
        <v>18.1096</v>
      </c>
      <c r="D10822">
        <v>-77.297499999999999</v>
      </c>
      <c r="E10822" s="1" t="s">
        <v>8</v>
      </c>
      <c r="F10822" t="s">
        <v>16258</v>
      </c>
      <c r="G10822">
        <v>0</v>
      </c>
      <c r="H10822">
        <v>0</v>
      </c>
      <c r="I10822">
        <v>0</v>
      </c>
    </row>
    <row r="10823" spans="1:9" hidden="1" x14ac:dyDescent="0.3">
      <c r="A10823" s="1" t="s">
        <v>268</v>
      </c>
      <c r="B10823" s="1" t="s">
        <v>55</v>
      </c>
      <c r="C10823">
        <v>18.1096</v>
      </c>
      <c r="D10823">
        <v>-77.297499999999999</v>
      </c>
      <c r="E10823" s="1" t="s">
        <v>9</v>
      </c>
      <c r="F10823" t="s">
        <v>16158</v>
      </c>
      <c r="G10823">
        <v>0</v>
      </c>
      <c r="H10823">
        <v>0</v>
      </c>
      <c r="I10823">
        <v>0</v>
      </c>
    </row>
    <row r="10824" spans="1:9" hidden="1" x14ac:dyDescent="0.3">
      <c r="A10824" s="1" t="s">
        <v>268</v>
      </c>
      <c r="B10824" s="1" t="s">
        <v>55</v>
      </c>
      <c r="C10824">
        <v>18.1096</v>
      </c>
      <c r="D10824">
        <v>-77.297499999999999</v>
      </c>
      <c r="E10824" s="1" t="s">
        <v>10</v>
      </c>
      <c r="F10824" t="s">
        <v>16061</v>
      </c>
      <c r="G10824">
        <v>0</v>
      </c>
      <c r="H10824">
        <v>0</v>
      </c>
      <c r="I10824">
        <v>0</v>
      </c>
    </row>
    <row r="10825" spans="1:9" hidden="1" x14ac:dyDescent="0.3">
      <c r="A10825" s="1" t="s">
        <v>268</v>
      </c>
      <c r="B10825" s="1" t="s">
        <v>55</v>
      </c>
      <c r="C10825">
        <v>18.1096</v>
      </c>
      <c r="D10825">
        <v>-77.297499999999999</v>
      </c>
      <c r="E10825" s="1" t="s">
        <v>11</v>
      </c>
      <c r="F10825" t="s">
        <v>15964</v>
      </c>
      <c r="G10825">
        <v>0</v>
      </c>
      <c r="H10825">
        <v>0</v>
      </c>
      <c r="I10825">
        <v>0</v>
      </c>
    </row>
    <row r="10826" spans="1:9" hidden="1" x14ac:dyDescent="0.3">
      <c r="A10826" s="1" t="s">
        <v>268</v>
      </c>
      <c r="B10826" s="1" t="s">
        <v>55</v>
      </c>
      <c r="C10826">
        <v>18.1096</v>
      </c>
      <c r="D10826">
        <v>-77.297499999999999</v>
      </c>
      <c r="E10826" s="1" t="s">
        <v>12</v>
      </c>
      <c r="F10826" t="s">
        <v>15869</v>
      </c>
      <c r="G10826">
        <v>0</v>
      </c>
      <c r="H10826">
        <v>0</v>
      </c>
      <c r="I10826">
        <v>0</v>
      </c>
    </row>
    <row r="10827" spans="1:9" hidden="1" x14ac:dyDescent="0.3">
      <c r="A10827" s="1" t="s">
        <v>268</v>
      </c>
      <c r="B10827" s="1" t="s">
        <v>55</v>
      </c>
      <c r="C10827">
        <v>18.1096</v>
      </c>
      <c r="D10827">
        <v>-77.297499999999999</v>
      </c>
      <c r="E10827" s="1" t="s">
        <v>13</v>
      </c>
      <c r="F10827" t="s">
        <v>15776</v>
      </c>
      <c r="G10827">
        <v>0</v>
      </c>
      <c r="H10827">
        <v>0</v>
      </c>
      <c r="I10827">
        <v>0</v>
      </c>
    </row>
    <row r="10828" spans="1:9" hidden="1" x14ac:dyDescent="0.3">
      <c r="A10828" s="1" t="s">
        <v>268</v>
      </c>
      <c r="B10828" s="1" t="s">
        <v>55</v>
      </c>
      <c r="C10828">
        <v>18.1096</v>
      </c>
      <c r="D10828">
        <v>-77.297499999999999</v>
      </c>
      <c r="E10828" s="1" t="s">
        <v>14</v>
      </c>
      <c r="F10828" t="s">
        <v>15686</v>
      </c>
      <c r="G10828">
        <v>0</v>
      </c>
      <c r="H10828">
        <v>0</v>
      </c>
      <c r="I10828">
        <v>0</v>
      </c>
    </row>
    <row r="10829" spans="1:9" hidden="1" x14ac:dyDescent="0.3">
      <c r="A10829" s="1" t="s">
        <v>268</v>
      </c>
      <c r="B10829" s="1" t="s">
        <v>55</v>
      </c>
      <c r="C10829">
        <v>18.1096</v>
      </c>
      <c r="D10829">
        <v>-77.297499999999999</v>
      </c>
      <c r="E10829" s="1" t="s">
        <v>15</v>
      </c>
      <c r="F10829" t="s">
        <v>15597</v>
      </c>
      <c r="G10829">
        <v>0</v>
      </c>
      <c r="H10829">
        <v>0</v>
      </c>
      <c r="I10829">
        <v>0</v>
      </c>
    </row>
    <row r="10830" spans="1:9" hidden="1" x14ac:dyDescent="0.3">
      <c r="A10830" s="1" t="s">
        <v>268</v>
      </c>
      <c r="B10830" s="1" t="s">
        <v>55</v>
      </c>
      <c r="C10830">
        <v>18.1096</v>
      </c>
      <c r="D10830">
        <v>-77.297499999999999</v>
      </c>
      <c r="E10830" s="1" t="s">
        <v>16</v>
      </c>
      <c r="F10830" t="s">
        <v>15508</v>
      </c>
      <c r="G10830">
        <v>0</v>
      </c>
      <c r="H10830">
        <v>0</v>
      </c>
      <c r="I10830">
        <v>0</v>
      </c>
    </row>
    <row r="10831" spans="1:9" hidden="1" x14ac:dyDescent="0.3">
      <c r="A10831" s="1" t="s">
        <v>268</v>
      </c>
      <c r="B10831" s="1" t="s">
        <v>55</v>
      </c>
      <c r="C10831">
        <v>18.1096</v>
      </c>
      <c r="D10831">
        <v>-77.297499999999999</v>
      </c>
      <c r="E10831" s="1" t="s">
        <v>17</v>
      </c>
      <c r="F10831" t="s">
        <v>15419</v>
      </c>
      <c r="G10831">
        <v>0</v>
      </c>
      <c r="H10831">
        <v>0</v>
      </c>
      <c r="I10831">
        <v>0</v>
      </c>
    </row>
    <row r="10832" spans="1:9" hidden="1" x14ac:dyDescent="0.3">
      <c r="A10832" s="1" t="s">
        <v>268</v>
      </c>
      <c r="B10832" s="1" t="s">
        <v>55</v>
      </c>
      <c r="C10832">
        <v>18.1096</v>
      </c>
      <c r="D10832">
        <v>-77.297499999999999</v>
      </c>
      <c r="E10832" s="1" t="s">
        <v>18</v>
      </c>
      <c r="F10832" t="s">
        <v>15331</v>
      </c>
      <c r="G10832">
        <v>0</v>
      </c>
      <c r="H10832">
        <v>0</v>
      </c>
      <c r="I10832">
        <v>0</v>
      </c>
    </row>
    <row r="10833" spans="1:9" hidden="1" x14ac:dyDescent="0.3">
      <c r="A10833" s="1" t="s">
        <v>268</v>
      </c>
      <c r="B10833" s="1" t="s">
        <v>55</v>
      </c>
      <c r="C10833">
        <v>18.1096</v>
      </c>
      <c r="D10833">
        <v>-77.297499999999999</v>
      </c>
      <c r="E10833" s="1" t="s">
        <v>19</v>
      </c>
      <c r="F10833" t="s">
        <v>15243</v>
      </c>
      <c r="G10833">
        <v>0</v>
      </c>
      <c r="H10833">
        <v>0</v>
      </c>
      <c r="I10833">
        <v>0</v>
      </c>
    </row>
    <row r="10834" spans="1:9" hidden="1" x14ac:dyDescent="0.3">
      <c r="A10834" s="1" t="s">
        <v>268</v>
      </c>
      <c r="B10834" s="1" t="s">
        <v>55</v>
      </c>
      <c r="C10834">
        <v>18.1096</v>
      </c>
      <c r="D10834">
        <v>-77.297499999999999</v>
      </c>
      <c r="E10834" s="1" t="s">
        <v>20</v>
      </c>
      <c r="F10834" t="s">
        <v>15155</v>
      </c>
      <c r="G10834">
        <v>0</v>
      </c>
      <c r="H10834">
        <v>0</v>
      </c>
      <c r="I10834">
        <v>0</v>
      </c>
    </row>
    <row r="10835" spans="1:9" hidden="1" x14ac:dyDescent="0.3">
      <c r="A10835" s="1" t="s">
        <v>268</v>
      </c>
      <c r="B10835" s="1" t="s">
        <v>55</v>
      </c>
      <c r="C10835">
        <v>18.1096</v>
      </c>
      <c r="D10835">
        <v>-77.297499999999999</v>
      </c>
      <c r="E10835" s="1" t="s">
        <v>21</v>
      </c>
      <c r="F10835" t="s">
        <v>15067</v>
      </c>
      <c r="G10835">
        <v>0</v>
      </c>
      <c r="H10835">
        <v>0</v>
      </c>
      <c r="I10835">
        <v>0</v>
      </c>
    </row>
    <row r="10836" spans="1:9" hidden="1" x14ac:dyDescent="0.3">
      <c r="A10836" s="1" t="s">
        <v>268</v>
      </c>
      <c r="B10836" s="1" t="s">
        <v>55</v>
      </c>
      <c r="C10836">
        <v>18.1096</v>
      </c>
      <c r="D10836">
        <v>-77.297499999999999</v>
      </c>
      <c r="E10836" s="1" t="s">
        <v>22</v>
      </c>
      <c r="F10836" t="s">
        <v>14979</v>
      </c>
      <c r="G10836">
        <v>0</v>
      </c>
      <c r="H10836">
        <v>0</v>
      </c>
      <c r="I10836">
        <v>0</v>
      </c>
    </row>
    <row r="10837" spans="1:9" hidden="1" x14ac:dyDescent="0.3">
      <c r="A10837" s="1" t="s">
        <v>268</v>
      </c>
      <c r="B10837" s="1" t="s">
        <v>55</v>
      </c>
      <c r="C10837">
        <v>18.1096</v>
      </c>
      <c r="D10837">
        <v>-77.297499999999999</v>
      </c>
      <c r="E10837" s="1" t="s">
        <v>23</v>
      </c>
      <c r="F10837" t="s">
        <v>14891</v>
      </c>
      <c r="G10837">
        <v>0</v>
      </c>
      <c r="H10837">
        <v>0</v>
      </c>
      <c r="I10837">
        <v>0</v>
      </c>
    </row>
    <row r="10838" spans="1:9" hidden="1" x14ac:dyDescent="0.3">
      <c r="A10838" s="1" t="s">
        <v>268</v>
      </c>
      <c r="B10838" s="1" t="s">
        <v>55</v>
      </c>
      <c r="C10838">
        <v>18.1096</v>
      </c>
      <c r="D10838">
        <v>-77.297499999999999</v>
      </c>
      <c r="E10838" s="1" t="s">
        <v>24</v>
      </c>
      <c r="F10838" t="s">
        <v>14803</v>
      </c>
      <c r="G10838">
        <v>0</v>
      </c>
      <c r="H10838">
        <v>0</v>
      </c>
      <c r="I10838">
        <v>0</v>
      </c>
    </row>
    <row r="10839" spans="1:9" hidden="1" x14ac:dyDescent="0.3">
      <c r="A10839" s="1" t="s">
        <v>268</v>
      </c>
      <c r="B10839" s="1" t="s">
        <v>55</v>
      </c>
      <c r="C10839">
        <v>18.1096</v>
      </c>
      <c r="D10839">
        <v>-77.297499999999999</v>
      </c>
      <c r="E10839" s="1" t="s">
        <v>25</v>
      </c>
      <c r="F10839" t="s">
        <v>14715</v>
      </c>
      <c r="G10839">
        <v>0</v>
      </c>
      <c r="H10839">
        <v>0</v>
      </c>
      <c r="I10839">
        <v>0</v>
      </c>
    </row>
    <row r="10840" spans="1:9" hidden="1" x14ac:dyDescent="0.3">
      <c r="A10840" s="1" t="s">
        <v>268</v>
      </c>
      <c r="B10840" s="1" t="s">
        <v>55</v>
      </c>
      <c r="C10840">
        <v>18.1096</v>
      </c>
      <c r="D10840">
        <v>-77.297499999999999</v>
      </c>
      <c r="E10840" s="1" t="s">
        <v>26</v>
      </c>
      <c r="F10840" t="s">
        <v>14627</v>
      </c>
      <c r="G10840">
        <v>0</v>
      </c>
      <c r="H10840">
        <v>0</v>
      </c>
      <c r="I10840">
        <v>0</v>
      </c>
    </row>
    <row r="10841" spans="1:9" hidden="1" x14ac:dyDescent="0.3">
      <c r="A10841" s="1" t="s">
        <v>268</v>
      </c>
      <c r="B10841" s="1" t="s">
        <v>55</v>
      </c>
      <c r="C10841">
        <v>18.1096</v>
      </c>
      <c r="D10841">
        <v>-77.297499999999999</v>
      </c>
      <c r="E10841" s="1" t="s">
        <v>27</v>
      </c>
      <c r="F10841" t="s">
        <v>14539</v>
      </c>
      <c r="G10841">
        <v>0</v>
      </c>
      <c r="H10841">
        <v>0</v>
      </c>
      <c r="I10841">
        <v>0</v>
      </c>
    </row>
    <row r="10842" spans="1:9" hidden="1" x14ac:dyDescent="0.3">
      <c r="A10842" s="1" t="s">
        <v>268</v>
      </c>
      <c r="B10842" s="1" t="s">
        <v>55</v>
      </c>
      <c r="C10842">
        <v>18.1096</v>
      </c>
      <c r="D10842">
        <v>-77.297499999999999</v>
      </c>
      <c r="E10842" s="1" t="s">
        <v>28</v>
      </c>
      <c r="F10842" t="s">
        <v>14452</v>
      </c>
      <c r="G10842">
        <v>0</v>
      </c>
      <c r="H10842">
        <v>0</v>
      </c>
      <c r="I10842">
        <v>0</v>
      </c>
    </row>
    <row r="10843" spans="1:9" hidden="1" x14ac:dyDescent="0.3">
      <c r="A10843" s="1" t="s">
        <v>268</v>
      </c>
      <c r="B10843" s="1" t="s">
        <v>55</v>
      </c>
      <c r="C10843">
        <v>18.1096</v>
      </c>
      <c r="D10843">
        <v>-77.297499999999999</v>
      </c>
      <c r="E10843" s="1" t="s">
        <v>29</v>
      </c>
      <c r="F10843" t="s">
        <v>14365</v>
      </c>
      <c r="G10843">
        <v>0</v>
      </c>
      <c r="H10843">
        <v>0</v>
      </c>
      <c r="I10843">
        <v>0</v>
      </c>
    </row>
    <row r="10844" spans="1:9" hidden="1" x14ac:dyDescent="0.3">
      <c r="A10844" s="1" t="s">
        <v>268</v>
      </c>
      <c r="B10844" s="1" t="s">
        <v>55</v>
      </c>
      <c r="C10844">
        <v>18.1096</v>
      </c>
      <c r="D10844">
        <v>-77.297499999999999</v>
      </c>
      <c r="E10844" s="1" t="s">
        <v>30</v>
      </c>
      <c r="F10844" t="s">
        <v>14278</v>
      </c>
      <c r="G10844">
        <v>0</v>
      </c>
      <c r="H10844">
        <v>0</v>
      </c>
      <c r="I10844">
        <v>0</v>
      </c>
    </row>
    <row r="10845" spans="1:9" hidden="1" x14ac:dyDescent="0.3">
      <c r="A10845" s="1" t="s">
        <v>268</v>
      </c>
      <c r="B10845" s="1" t="s">
        <v>55</v>
      </c>
      <c r="C10845">
        <v>18.1096</v>
      </c>
      <c r="D10845">
        <v>-77.297499999999999</v>
      </c>
      <c r="E10845" s="1" t="s">
        <v>31</v>
      </c>
      <c r="F10845" t="s">
        <v>14191</v>
      </c>
      <c r="G10845">
        <v>0</v>
      </c>
      <c r="H10845">
        <v>0</v>
      </c>
      <c r="I10845">
        <v>0</v>
      </c>
    </row>
    <row r="10846" spans="1:9" hidden="1" x14ac:dyDescent="0.3">
      <c r="A10846" s="1" t="s">
        <v>268</v>
      </c>
      <c r="B10846" s="1" t="s">
        <v>55</v>
      </c>
      <c r="C10846">
        <v>18.1096</v>
      </c>
      <c r="D10846">
        <v>-77.297499999999999</v>
      </c>
      <c r="E10846" s="1" t="s">
        <v>32</v>
      </c>
      <c r="F10846" t="s">
        <v>14104</v>
      </c>
      <c r="G10846">
        <v>0</v>
      </c>
      <c r="H10846">
        <v>0</v>
      </c>
      <c r="I10846">
        <v>0</v>
      </c>
    </row>
    <row r="10847" spans="1:9" hidden="1" x14ac:dyDescent="0.3">
      <c r="A10847" s="1" t="s">
        <v>268</v>
      </c>
      <c r="B10847" s="1" t="s">
        <v>55</v>
      </c>
      <c r="C10847">
        <v>18.1096</v>
      </c>
      <c r="D10847">
        <v>-77.297499999999999</v>
      </c>
      <c r="E10847" s="1" t="s">
        <v>33</v>
      </c>
      <c r="F10847" t="s">
        <v>14018</v>
      </c>
      <c r="G10847">
        <v>0</v>
      </c>
      <c r="H10847">
        <v>0</v>
      </c>
      <c r="I10847">
        <v>0</v>
      </c>
    </row>
    <row r="10848" spans="1:9" hidden="1" x14ac:dyDescent="0.3">
      <c r="A10848" s="1" t="s">
        <v>268</v>
      </c>
      <c r="B10848" s="1" t="s">
        <v>55</v>
      </c>
      <c r="C10848">
        <v>18.1096</v>
      </c>
      <c r="D10848">
        <v>-77.297499999999999</v>
      </c>
      <c r="E10848" s="1" t="s">
        <v>34</v>
      </c>
      <c r="F10848" t="s">
        <v>13932</v>
      </c>
      <c r="G10848">
        <v>0</v>
      </c>
      <c r="H10848">
        <v>0</v>
      </c>
      <c r="I10848">
        <v>0</v>
      </c>
    </row>
    <row r="10849" spans="1:9" hidden="1" x14ac:dyDescent="0.3">
      <c r="A10849" s="1" t="s">
        <v>268</v>
      </c>
      <c r="B10849" s="1" t="s">
        <v>55</v>
      </c>
      <c r="C10849">
        <v>18.1096</v>
      </c>
      <c r="D10849">
        <v>-77.297499999999999</v>
      </c>
      <c r="E10849" s="1" t="s">
        <v>35</v>
      </c>
      <c r="F10849" t="s">
        <v>13848</v>
      </c>
      <c r="G10849">
        <v>0</v>
      </c>
      <c r="H10849">
        <v>0</v>
      </c>
      <c r="I10849">
        <v>0</v>
      </c>
    </row>
    <row r="10850" spans="1:9" hidden="1" x14ac:dyDescent="0.3">
      <c r="A10850" s="1" t="s">
        <v>268</v>
      </c>
      <c r="B10850" s="1" t="s">
        <v>55</v>
      </c>
      <c r="C10850">
        <v>18.1096</v>
      </c>
      <c r="D10850">
        <v>-77.297499999999999</v>
      </c>
      <c r="E10850" s="1" t="s">
        <v>36</v>
      </c>
      <c r="F10850" t="s">
        <v>13764</v>
      </c>
      <c r="G10850">
        <v>0</v>
      </c>
      <c r="H10850">
        <v>0</v>
      </c>
      <c r="I10850">
        <v>0</v>
      </c>
    </row>
    <row r="10851" spans="1:9" hidden="1" x14ac:dyDescent="0.3">
      <c r="A10851" s="1" t="s">
        <v>268</v>
      </c>
      <c r="B10851" s="1" t="s">
        <v>55</v>
      </c>
      <c r="C10851">
        <v>18.1096</v>
      </c>
      <c r="D10851">
        <v>-77.297499999999999</v>
      </c>
      <c r="E10851" s="1" t="s">
        <v>37</v>
      </c>
      <c r="F10851" t="s">
        <v>13680</v>
      </c>
      <c r="G10851">
        <v>0</v>
      </c>
      <c r="H10851">
        <v>0</v>
      </c>
      <c r="I10851">
        <v>0</v>
      </c>
    </row>
    <row r="10852" spans="1:9" hidden="1" x14ac:dyDescent="0.3">
      <c r="A10852" s="1" t="s">
        <v>268</v>
      </c>
      <c r="B10852" s="1" t="s">
        <v>55</v>
      </c>
      <c r="C10852">
        <v>18.1096</v>
      </c>
      <c r="D10852">
        <v>-77.297499999999999</v>
      </c>
      <c r="E10852" s="1" t="s">
        <v>38</v>
      </c>
      <c r="F10852" t="s">
        <v>13601</v>
      </c>
      <c r="G10852">
        <v>0</v>
      </c>
      <c r="H10852">
        <v>0</v>
      </c>
      <c r="I10852">
        <v>0</v>
      </c>
    </row>
    <row r="10853" spans="1:9" hidden="1" x14ac:dyDescent="0.3">
      <c r="A10853" s="1" t="s">
        <v>268</v>
      </c>
      <c r="B10853" s="1" t="s">
        <v>55</v>
      </c>
      <c r="C10853">
        <v>18.1096</v>
      </c>
      <c r="D10853">
        <v>-77.297499999999999</v>
      </c>
      <c r="E10853" s="1" t="s">
        <v>39</v>
      </c>
      <c r="F10853" t="s">
        <v>13526</v>
      </c>
      <c r="G10853">
        <v>0</v>
      </c>
      <c r="H10853">
        <v>0</v>
      </c>
      <c r="I10853">
        <v>0</v>
      </c>
    </row>
    <row r="10854" spans="1:9" hidden="1" x14ac:dyDescent="0.3">
      <c r="A10854" s="1" t="s">
        <v>268</v>
      </c>
      <c r="B10854" s="1" t="s">
        <v>55</v>
      </c>
      <c r="C10854">
        <v>18.1096</v>
      </c>
      <c r="D10854">
        <v>-77.297499999999999</v>
      </c>
      <c r="E10854" s="1" t="s">
        <v>40</v>
      </c>
      <c r="F10854" t="s">
        <v>13458</v>
      </c>
      <c r="G10854">
        <v>0</v>
      </c>
      <c r="H10854">
        <v>0</v>
      </c>
      <c r="I10854">
        <v>0</v>
      </c>
    </row>
    <row r="10855" spans="1:9" hidden="1" x14ac:dyDescent="0.3">
      <c r="A10855" s="1" t="s">
        <v>268</v>
      </c>
      <c r="B10855" s="1" t="s">
        <v>55</v>
      </c>
      <c r="C10855">
        <v>18.1096</v>
      </c>
      <c r="D10855">
        <v>-77.297499999999999</v>
      </c>
      <c r="E10855" s="1" t="s">
        <v>41</v>
      </c>
      <c r="F10855" t="s">
        <v>13336</v>
      </c>
      <c r="G10855">
        <v>0</v>
      </c>
      <c r="H10855">
        <v>0</v>
      </c>
      <c r="I10855">
        <v>0</v>
      </c>
    </row>
    <row r="10856" spans="1:9" hidden="1" x14ac:dyDescent="0.3">
      <c r="A10856" s="1" t="s">
        <v>268</v>
      </c>
      <c r="B10856" s="1" t="s">
        <v>55</v>
      </c>
      <c r="C10856">
        <v>18.1096</v>
      </c>
      <c r="D10856">
        <v>-77.297499999999999</v>
      </c>
      <c r="E10856" s="1" t="s">
        <v>42</v>
      </c>
      <c r="F10856" t="s">
        <v>13337</v>
      </c>
      <c r="G10856">
        <v>0</v>
      </c>
      <c r="H10856">
        <v>0</v>
      </c>
      <c r="I10856">
        <v>0</v>
      </c>
    </row>
    <row r="10857" spans="1:9" hidden="1" x14ac:dyDescent="0.3">
      <c r="A10857" s="1" t="s">
        <v>268</v>
      </c>
      <c r="B10857" s="1" t="s">
        <v>55</v>
      </c>
      <c r="C10857">
        <v>18.1096</v>
      </c>
      <c r="D10857">
        <v>-77.297499999999999</v>
      </c>
      <c r="E10857" s="1" t="s">
        <v>43</v>
      </c>
      <c r="F10857" t="s">
        <v>13338</v>
      </c>
      <c r="G10857">
        <v>0</v>
      </c>
      <c r="H10857">
        <v>0</v>
      </c>
      <c r="I10857">
        <v>0</v>
      </c>
    </row>
    <row r="10858" spans="1:9" hidden="1" x14ac:dyDescent="0.3">
      <c r="A10858" s="1" t="s">
        <v>268</v>
      </c>
      <c r="B10858" s="1" t="s">
        <v>55</v>
      </c>
      <c r="C10858">
        <v>18.1096</v>
      </c>
      <c r="D10858">
        <v>-77.297499999999999</v>
      </c>
      <c r="E10858" s="1" t="s">
        <v>44</v>
      </c>
      <c r="F10858" t="s">
        <v>13339</v>
      </c>
      <c r="G10858">
        <v>0</v>
      </c>
      <c r="H10858">
        <v>0</v>
      </c>
      <c r="I10858">
        <v>0</v>
      </c>
    </row>
    <row r="10859" spans="1:9" hidden="1" x14ac:dyDescent="0.3">
      <c r="A10859" s="1" t="s">
        <v>268</v>
      </c>
      <c r="B10859" s="1" t="s">
        <v>55</v>
      </c>
      <c r="C10859">
        <v>18.1096</v>
      </c>
      <c r="D10859">
        <v>-77.297499999999999</v>
      </c>
      <c r="E10859" s="1" t="s">
        <v>45</v>
      </c>
      <c r="F10859" t="s">
        <v>13340</v>
      </c>
      <c r="G10859">
        <v>0</v>
      </c>
      <c r="H10859">
        <v>0</v>
      </c>
      <c r="I10859">
        <v>0</v>
      </c>
    </row>
    <row r="10860" spans="1:9" hidden="1" x14ac:dyDescent="0.3">
      <c r="A10860" s="1" t="s">
        <v>268</v>
      </c>
      <c r="B10860" s="1" t="s">
        <v>55</v>
      </c>
      <c r="C10860">
        <v>18.1096</v>
      </c>
      <c r="D10860">
        <v>-77.297499999999999</v>
      </c>
      <c r="E10860" s="1" t="s">
        <v>46</v>
      </c>
      <c r="F10860" t="s">
        <v>13341</v>
      </c>
      <c r="G10860">
        <v>0</v>
      </c>
      <c r="H10860">
        <v>0</v>
      </c>
      <c r="I10860">
        <v>0</v>
      </c>
    </row>
    <row r="10861" spans="1:9" hidden="1" x14ac:dyDescent="0.3">
      <c r="A10861" s="1" t="s">
        <v>268</v>
      </c>
      <c r="B10861" s="1" t="s">
        <v>55</v>
      </c>
      <c r="C10861">
        <v>18.1096</v>
      </c>
      <c r="D10861">
        <v>-77.297499999999999</v>
      </c>
      <c r="E10861" s="1" t="s">
        <v>47</v>
      </c>
      <c r="F10861" t="s">
        <v>13342</v>
      </c>
      <c r="G10861">
        <v>0</v>
      </c>
      <c r="H10861">
        <v>0</v>
      </c>
      <c r="I10861">
        <v>0</v>
      </c>
    </row>
    <row r="10862" spans="1:9" hidden="1" x14ac:dyDescent="0.3">
      <c r="A10862" s="1" t="s">
        <v>268</v>
      </c>
      <c r="B10862" s="1" t="s">
        <v>55</v>
      </c>
      <c r="C10862">
        <v>18.1096</v>
      </c>
      <c r="D10862">
        <v>-77.297499999999999</v>
      </c>
      <c r="E10862" s="1" t="s">
        <v>48</v>
      </c>
      <c r="F10862" t="s">
        <v>13343</v>
      </c>
      <c r="G10862">
        <v>0</v>
      </c>
      <c r="H10862">
        <v>0</v>
      </c>
      <c r="I10862">
        <v>0</v>
      </c>
    </row>
    <row r="10863" spans="1:9" hidden="1" x14ac:dyDescent="0.3">
      <c r="A10863" s="1" t="s">
        <v>268</v>
      </c>
      <c r="B10863" s="1" t="s">
        <v>55</v>
      </c>
      <c r="C10863">
        <v>18.1096</v>
      </c>
      <c r="D10863">
        <v>-77.297499999999999</v>
      </c>
      <c r="E10863" s="1" t="s">
        <v>49</v>
      </c>
      <c r="F10863" t="s">
        <v>13344</v>
      </c>
      <c r="G10863">
        <v>0</v>
      </c>
      <c r="H10863">
        <v>0</v>
      </c>
      <c r="I10863">
        <v>0</v>
      </c>
    </row>
    <row r="10864" spans="1:9" hidden="1" x14ac:dyDescent="0.3">
      <c r="A10864" s="1" t="s">
        <v>268</v>
      </c>
      <c r="B10864" s="1" t="s">
        <v>55</v>
      </c>
      <c r="C10864">
        <v>18.1096</v>
      </c>
      <c r="D10864">
        <v>-77.297499999999999</v>
      </c>
      <c r="E10864" s="1" t="s">
        <v>50</v>
      </c>
      <c r="F10864" t="s">
        <v>13345</v>
      </c>
      <c r="G10864">
        <v>0</v>
      </c>
      <c r="H10864">
        <v>0</v>
      </c>
      <c r="I10864">
        <v>0</v>
      </c>
    </row>
    <row r="10865" spans="1:9" hidden="1" x14ac:dyDescent="0.3">
      <c r="A10865" s="1" t="s">
        <v>268</v>
      </c>
      <c r="B10865" s="1" t="s">
        <v>55</v>
      </c>
      <c r="C10865">
        <v>18.1096</v>
      </c>
      <c r="D10865">
        <v>-77.297499999999999</v>
      </c>
      <c r="E10865" s="1" t="s">
        <v>51</v>
      </c>
      <c r="F10865" t="s">
        <v>13346</v>
      </c>
      <c r="G10865">
        <v>0</v>
      </c>
      <c r="H10865">
        <v>0</v>
      </c>
      <c r="I10865">
        <v>0</v>
      </c>
    </row>
    <row r="10866" spans="1:9" hidden="1" x14ac:dyDescent="0.3">
      <c r="A10866" s="1" t="s">
        <v>268</v>
      </c>
      <c r="B10866" s="1" t="s">
        <v>55</v>
      </c>
      <c r="C10866">
        <v>18.1096</v>
      </c>
      <c r="D10866">
        <v>-77.297499999999999</v>
      </c>
      <c r="E10866" s="1" t="s">
        <v>52</v>
      </c>
      <c r="F10866" t="s">
        <v>13347</v>
      </c>
      <c r="G10866">
        <v>0</v>
      </c>
      <c r="H10866">
        <v>0</v>
      </c>
      <c r="I10866">
        <v>0</v>
      </c>
    </row>
    <row r="10867" spans="1:9" hidden="1" x14ac:dyDescent="0.3">
      <c r="A10867" s="1" t="s">
        <v>268</v>
      </c>
      <c r="B10867" s="1" t="s">
        <v>55</v>
      </c>
      <c r="C10867">
        <v>18.1096</v>
      </c>
      <c r="D10867">
        <v>-77.297499999999999</v>
      </c>
      <c r="E10867" s="1" t="s">
        <v>53</v>
      </c>
      <c r="F10867" t="s">
        <v>21527</v>
      </c>
      <c r="G10867">
        <v>0</v>
      </c>
      <c r="H10867">
        <v>1</v>
      </c>
      <c r="I10867">
        <v>0</v>
      </c>
    </row>
    <row r="10868" spans="1:9" hidden="1" x14ac:dyDescent="0.3">
      <c r="A10868" s="1" t="s">
        <v>268</v>
      </c>
      <c r="B10868" s="1" t="s">
        <v>55</v>
      </c>
      <c r="C10868">
        <v>18.1096</v>
      </c>
      <c r="D10868">
        <v>-77.297499999999999</v>
      </c>
      <c r="E10868" s="1" t="s">
        <v>54</v>
      </c>
      <c r="F10868" t="s">
        <v>21015</v>
      </c>
      <c r="G10868">
        <v>0</v>
      </c>
      <c r="H10868">
        <v>2</v>
      </c>
      <c r="I10868">
        <v>0</v>
      </c>
    </row>
    <row r="10869" spans="1:9" hidden="1" x14ac:dyDescent="0.3">
      <c r="A10869" s="1" t="s">
        <v>268</v>
      </c>
      <c r="B10869" s="1" t="s">
        <v>55</v>
      </c>
      <c r="C10869">
        <v>18.1096</v>
      </c>
      <c r="D10869">
        <v>-77.297499999999999</v>
      </c>
      <c r="E10869" s="1" t="s">
        <v>21548</v>
      </c>
      <c r="F10869" t="s">
        <v>21757</v>
      </c>
      <c r="G10869">
        <v>0</v>
      </c>
      <c r="H10869">
        <v>8</v>
      </c>
      <c r="I10869">
        <v>0</v>
      </c>
    </row>
    <row r="10870" spans="1:9" hidden="1" x14ac:dyDescent="0.3">
      <c r="A10870" s="1" t="s">
        <v>269</v>
      </c>
      <c r="B10870" s="1" t="s">
        <v>55</v>
      </c>
      <c r="C10870">
        <v>-21.115100000000002</v>
      </c>
      <c r="D10870">
        <v>55.5364</v>
      </c>
      <c r="E10870" s="1" t="s">
        <v>4</v>
      </c>
      <c r="F10870" t="s">
        <v>16667</v>
      </c>
      <c r="G10870">
        <v>0</v>
      </c>
      <c r="H10870">
        <v>0</v>
      </c>
      <c r="I10870">
        <v>0</v>
      </c>
    </row>
    <row r="10871" spans="1:9" hidden="1" x14ac:dyDescent="0.3">
      <c r="A10871" s="1" t="s">
        <v>269</v>
      </c>
      <c r="B10871" s="1" t="s">
        <v>55</v>
      </c>
      <c r="C10871">
        <v>-21.115100000000002</v>
      </c>
      <c r="D10871">
        <v>55.5364</v>
      </c>
      <c r="E10871" s="1" t="s">
        <v>5</v>
      </c>
      <c r="F10871" t="s">
        <v>16563</v>
      </c>
      <c r="G10871">
        <v>0</v>
      </c>
      <c r="H10871">
        <v>0</v>
      </c>
      <c r="I10871">
        <v>0</v>
      </c>
    </row>
    <row r="10872" spans="1:9" hidden="1" x14ac:dyDescent="0.3">
      <c r="A10872" s="1" t="s">
        <v>269</v>
      </c>
      <c r="B10872" s="1" t="s">
        <v>55</v>
      </c>
      <c r="C10872">
        <v>-21.115100000000002</v>
      </c>
      <c r="D10872">
        <v>55.5364</v>
      </c>
      <c r="E10872" s="1" t="s">
        <v>6</v>
      </c>
      <c r="F10872" t="s">
        <v>16461</v>
      </c>
      <c r="G10872">
        <v>0</v>
      </c>
      <c r="H10872">
        <v>0</v>
      </c>
      <c r="I10872">
        <v>0</v>
      </c>
    </row>
    <row r="10873" spans="1:9" hidden="1" x14ac:dyDescent="0.3">
      <c r="A10873" s="1" t="s">
        <v>269</v>
      </c>
      <c r="B10873" s="1" t="s">
        <v>55</v>
      </c>
      <c r="C10873">
        <v>-21.115100000000002</v>
      </c>
      <c r="D10873">
        <v>55.5364</v>
      </c>
      <c r="E10873" s="1" t="s">
        <v>7</v>
      </c>
      <c r="F10873" t="s">
        <v>16359</v>
      </c>
      <c r="G10873">
        <v>0</v>
      </c>
      <c r="H10873">
        <v>0</v>
      </c>
      <c r="I10873">
        <v>0</v>
      </c>
    </row>
    <row r="10874" spans="1:9" hidden="1" x14ac:dyDescent="0.3">
      <c r="A10874" s="1" t="s">
        <v>269</v>
      </c>
      <c r="B10874" s="1" t="s">
        <v>55</v>
      </c>
      <c r="C10874">
        <v>-21.115100000000002</v>
      </c>
      <c r="D10874">
        <v>55.5364</v>
      </c>
      <c r="E10874" s="1" t="s">
        <v>8</v>
      </c>
      <c r="F10874" t="s">
        <v>16259</v>
      </c>
      <c r="G10874">
        <v>0</v>
      </c>
      <c r="H10874">
        <v>0</v>
      </c>
      <c r="I10874">
        <v>0</v>
      </c>
    </row>
    <row r="10875" spans="1:9" hidden="1" x14ac:dyDescent="0.3">
      <c r="A10875" s="1" t="s">
        <v>269</v>
      </c>
      <c r="B10875" s="1" t="s">
        <v>55</v>
      </c>
      <c r="C10875">
        <v>-21.115100000000002</v>
      </c>
      <c r="D10875">
        <v>55.5364</v>
      </c>
      <c r="E10875" s="1" t="s">
        <v>9</v>
      </c>
      <c r="F10875" t="s">
        <v>16159</v>
      </c>
      <c r="G10875">
        <v>0</v>
      </c>
      <c r="H10875">
        <v>0</v>
      </c>
      <c r="I10875">
        <v>0</v>
      </c>
    </row>
    <row r="10876" spans="1:9" hidden="1" x14ac:dyDescent="0.3">
      <c r="A10876" s="1" t="s">
        <v>269</v>
      </c>
      <c r="B10876" s="1" t="s">
        <v>55</v>
      </c>
      <c r="C10876">
        <v>-21.115100000000002</v>
      </c>
      <c r="D10876">
        <v>55.5364</v>
      </c>
      <c r="E10876" s="1" t="s">
        <v>10</v>
      </c>
      <c r="F10876" t="s">
        <v>16062</v>
      </c>
      <c r="G10876">
        <v>0</v>
      </c>
      <c r="H10876">
        <v>0</v>
      </c>
      <c r="I10876">
        <v>0</v>
      </c>
    </row>
    <row r="10877" spans="1:9" hidden="1" x14ac:dyDescent="0.3">
      <c r="A10877" s="1" t="s">
        <v>269</v>
      </c>
      <c r="B10877" s="1" t="s">
        <v>55</v>
      </c>
      <c r="C10877">
        <v>-21.115100000000002</v>
      </c>
      <c r="D10877">
        <v>55.5364</v>
      </c>
      <c r="E10877" s="1" t="s">
        <v>11</v>
      </c>
      <c r="F10877" t="s">
        <v>15965</v>
      </c>
      <c r="G10877">
        <v>0</v>
      </c>
      <c r="H10877">
        <v>0</v>
      </c>
      <c r="I10877">
        <v>0</v>
      </c>
    </row>
    <row r="10878" spans="1:9" hidden="1" x14ac:dyDescent="0.3">
      <c r="A10878" s="1" t="s">
        <v>269</v>
      </c>
      <c r="B10878" s="1" t="s">
        <v>55</v>
      </c>
      <c r="C10878">
        <v>-21.115100000000002</v>
      </c>
      <c r="D10878">
        <v>55.5364</v>
      </c>
      <c r="E10878" s="1" t="s">
        <v>12</v>
      </c>
      <c r="F10878" t="s">
        <v>15870</v>
      </c>
      <c r="G10878">
        <v>0</v>
      </c>
      <c r="H10878">
        <v>0</v>
      </c>
      <c r="I10878">
        <v>0</v>
      </c>
    </row>
    <row r="10879" spans="1:9" hidden="1" x14ac:dyDescent="0.3">
      <c r="A10879" s="1" t="s">
        <v>269</v>
      </c>
      <c r="B10879" s="1" t="s">
        <v>55</v>
      </c>
      <c r="C10879">
        <v>-21.115100000000002</v>
      </c>
      <c r="D10879">
        <v>55.5364</v>
      </c>
      <c r="E10879" s="1" t="s">
        <v>13</v>
      </c>
      <c r="F10879" t="s">
        <v>15777</v>
      </c>
      <c r="G10879">
        <v>0</v>
      </c>
      <c r="H10879">
        <v>0</v>
      </c>
      <c r="I10879">
        <v>0</v>
      </c>
    </row>
    <row r="10880" spans="1:9" hidden="1" x14ac:dyDescent="0.3">
      <c r="A10880" s="1" t="s">
        <v>269</v>
      </c>
      <c r="B10880" s="1" t="s">
        <v>55</v>
      </c>
      <c r="C10880">
        <v>-21.115100000000002</v>
      </c>
      <c r="D10880">
        <v>55.5364</v>
      </c>
      <c r="E10880" s="1" t="s">
        <v>14</v>
      </c>
      <c r="F10880" t="s">
        <v>15687</v>
      </c>
      <c r="G10880">
        <v>0</v>
      </c>
      <c r="H10880">
        <v>0</v>
      </c>
      <c r="I10880">
        <v>0</v>
      </c>
    </row>
    <row r="10881" spans="1:9" hidden="1" x14ac:dyDescent="0.3">
      <c r="A10881" s="1" t="s">
        <v>269</v>
      </c>
      <c r="B10881" s="1" t="s">
        <v>55</v>
      </c>
      <c r="C10881">
        <v>-21.115100000000002</v>
      </c>
      <c r="D10881">
        <v>55.5364</v>
      </c>
      <c r="E10881" s="1" t="s">
        <v>15</v>
      </c>
      <c r="F10881" t="s">
        <v>15598</v>
      </c>
      <c r="G10881">
        <v>0</v>
      </c>
      <c r="H10881">
        <v>0</v>
      </c>
      <c r="I10881">
        <v>0</v>
      </c>
    </row>
    <row r="10882" spans="1:9" hidden="1" x14ac:dyDescent="0.3">
      <c r="A10882" s="1" t="s">
        <v>269</v>
      </c>
      <c r="B10882" s="1" t="s">
        <v>55</v>
      </c>
      <c r="C10882">
        <v>-21.115100000000002</v>
      </c>
      <c r="D10882">
        <v>55.5364</v>
      </c>
      <c r="E10882" s="1" t="s">
        <v>16</v>
      </c>
      <c r="F10882" t="s">
        <v>15509</v>
      </c>
      <c r="G10882">
        <v>0</v>
      </c>
      <c r="H10882">
        <v>0</v>
      </c>
      <c r="I10882">
        <v>0</v>
      </c>
    </row>
    <row r="10883" spans="1:9" hidden="1" x14ac:dyDescent="0.3">
      <c r="A10883" s="1" t="s">
        <v>269</v>
      </c>
      <c r="B10883" s="1" t="s">
        <v>55</v>
      </c>
      <c r="C10883">
        <v>-21.115100000000002</v>
      </c>
      <c r="D10883">
        <v>55.5364</v>
      </c>
      <c r="E10883" s="1" t="s">
        <v>17</v>
      </c>
      <c r="F10883" t="s">
        <v>15420</v>
      </c>
      <c r="G10883">
        <v>0</v>
      </c>
      <c r="H10883">
        <v>0</v>
      </c>
      <c r="I10883">
        <v>0</v>
      </c>
    </row>
    <row r="10884" spans="1:9" hidden="1" x14ac:dyDescent="0.3">
      <c r="A10884" s="1" t="s">
        <v>269</v>
      </c>
      <c r="B10884" s="1" t="s">
        <v>55</v>
      </c>
      <c r="C10884">
        <v>-21.115100000000002</v>
      </c>
      <c r="D10884">
        <v>55.5364</v>
      </c>
      <c r="E10884" s="1" t="s">
        <v>18</v>
      </c>
      <c r="F10884" t="s">
        <v>15332</v>
      </c>
      <c r="G10884">
        <v>0</v>
      </c>
      <c r="H10884">
        <v>0</v>
      </c>
      <c r="I10884">
        <v>0</v>
      </c>
    </row>
    <row r="10885" spans="1:9" hidden="1" x14ac:dyDescent="0.3">
      <c r="A10885" s="1" t="s">
        <v>269</v>
      </c>
      <c r="B10885" s="1" t="s">
        <v>55</v>
      </c>
      <c r="C10885">
        <v>-21.115100000000002</v>
      </c>
      <c r="D10885">
        <v>55.5364</v>
      </c>
      <c r="E10885" s="1" t="s">
        <v>19</v>
      </c>
      <c r="F10885" t="s">
        <v>15244</v>
      </c>
      <c r="G10885">
        <v>0</v>
      </c>
      <c r="H10885">
        <v>0</v>
      </c>
      <c r="I10885">
        <v>0</v>
      </c>
    </row>
    <row r="10886" spans="1:9" hidden="1" x14ac:dyDescent="0.3">
      <c r="A10886" s="1" t="s">
        <v>269</v>
      </c>
      <c r="B10886" s="1" t="s">
        <v>55</v>
      </c>
      <c r="C10886">
        <v>-21.115100000000002</v>
      </c>
      <c r="D10886">
        <v>55.5364</v>
      </c>
      <c r="E10886" s="1" t="s">
        <v>20</v>
      </c>
      <c r="F10886" t="s">
        <v>15156</v>
      </c>
      <c r="G10886">
        <v>0</v>
      </c>
      <c r="H10886">
        <v>0</v>
      </c>
      <c r="I10886">
        <v>0</v>
      </c>
    </row>
    <row r="10887" spans="1:9" hidden="1" x14ac:dyDescent="0.3">
      <c r="A10887" s="1" t="s">
        <v>269</v>
      </c>
      <c r="B10887" s="1" t="s">
        <v>55</v>
      </c>
      <c r="C10887">
        <v>-21.115100000000002</v>
      </c>
      <c r="D10887">
        <v>55.5364</v>
      </c>
      <c r="E10887" s="1" t="s">
        <v>21</v>
      </c>
      <c r="F10887" t="s">
        <v>15068</v>
      </c>
      <c r="G10887">
        <v>0</v>
      </c>
      <c r="H10887">
        <v>0</v>
      </c>
      <c r="I10887">
        <v>0</v>
      </c>
    </row>
    <row r="10888" spans="1:9" hidden="1" x14ac:dyDescent="0.3">
      <c r="A10888" s="1" t="s">
        <v>269</v>
      </c>
      <c r="B10888" s="1" t="s">
        <v>55</v>
      </c>
      <c r="C10888">
        <v>-21.115100000000002</v>
      </c>
      <c r="D10888">
        <v>55.5364</v>
      </c>
      <c r="E10888" s="1" t="s">
        <v>22</v>
      </c>
      <c r="F10888" t="s">
        <v>14980</v>
      </c>
      <c r="G10888">
        <v>0</v>
      </c>
      <c r="H10888">
        <v>0</v>
      </c>
      <c r="I10888">
        <v>0</v>
      </c>
    </row>
    <row r="10889" spans="1:9" hidden="1" x14ac:dyDescent="0.3">
      <c r="A10889" s="1" t="s">
        <v>269</v>
      </c>
      <c r="B10889" s="1" t="s">
        <v>55</v>
      </c>
      <c r="C10889">
        <v>-21.115100000000002</v>
      </c>
      <c r="D10889">
        <v>55.5364</v>
      </c>
      <c r="E10889" s="1" t="s">
        <v>23</v>
      </c>
      <c r="F10889" t="s">
        <v>14892</v>
      </c>
      <c r="G10889">
        <v>0</v>
      </c>
      <c r="H10889">
        <v>0</v>
      </c>
      <c r="I10889">
        <v>0</v>
      </c>
    </row>
    <row r="10890" spans="1:9" hidden="1" x14ac:dyDescent="0.3">
      <c r="A10890" s="1" t="s">
        <v>269</v>
      </c>
      <c r="B10890" s="1" t="s">
        <v>55</v>
      </c>
      <c r="C10890">
        <v>-21.115100000000002</v>
      </c>
      <c r="D10890">
        <v>55.5364</v>
      </c>
      <c r="E10890" s="1" t="s">
        <v>24</v>
      </c>
      <c r="F10890" t="s">
        <v>14804</v>
      </c>
      <c r="G10890">
        <v>0</v>
      </c>
      <c r="H10890">
        <v>0</v>
      </c>
      <c r="I10890">
        <v>0</v>
      </c>
    </row>
    <row r="10891" spans="1:9" hidden="1" x14ac:dyDescent="0.3">
      <c r="A10891" s="1" t="s">
        <v>269</v>
      </c>
      <c r="B10891" s="1" t="s">
        <v>55</v>
      </c>
      <c r="C10891">
        <v>-21.115100000000002</v>
      </c>
      <c r="D10891">
        <v>55.5364</v>
      </c>
      <c r="E10891" s="1" t="s">
        <v>25</v>
      </c>
      <c r="F10891" t="s">
        <v>14716</v>
      </c>
      <c r="G10891">
        <v>0</v>
      </c>
      <c r="H10891">
        <v>0</v>
      </c>
      <c r="I10891">
        <v>0</v>
      </c>
    </row>
    <row r="10892" spans="1:9" hidden="1" x14ac:dyDescent="0.3">
      <c r="A10892" s="1" t="s">
        <v>269</v>
      </c>
      <c r="B10892" s="1" t="s">
        <v>55</v>
      </c>
      <c r="C10892">
        <v>-21.115100000000002</v>
      </c>
      <c r="D10892">
        <v>55.5364</v>
      </c>
      <c r="E10892" s="1" t="s">
        <v>26</v>
      </c>
      <c r="F10892" t="s">
        <v>14628</v>
      </c>
      <c r="G10892">
        <v>0</v>
      </c>
      <c r="H10892">
        <v>0</v>
      </c>
      <c r="I10892">
        <v>0</v>
      </c>
    </row>
    <row r="10893" spans="1:9" hidden="1" x14ac:dyDescent="0.3">
      <c r="A10893" s="1" t="s">
        <v>269</v>
      </c>
      <c r="B10893" s="1" t="s">
        <v>55</v>
      </c>
      <c r="C10893">
        <v>-21.115100000000002</v>
      </c>
      <c r="D10893">
        <v>55.5364</v>
      </c>
      <c r="E10893" s="1" t="s">
        <v>27</v>
      </c>
      <c r="F10893" t="s">
        <v>14540</v>
      </c>
      <c r="G10893">
        <v>0</v>
      </c>
      <c r="H10893">
        <v>0</v>
      </c>
      <c r="I10893">
        <v>0</v>
      </c>
    </row>
    <row r="10894" spans="1:9" hidden="1" x14ac:dyDescent="0.3">
      <c r="A10894" s="1" t="s">
        <v>269</v>
      </c>
      <c r="B10894" s="1" t="s">
        <v>55</v>
      </c>
      <c r="C10894">
        <v>-21.115100000000002</v>
      </c>
      <c r="D10894">
        <v>55.5364</v>
      </c>
      <c r="E10894" s="1" t="s">
        <v>28</v>
      </c>
      <c r="F10894" t="s">
        <v>14453</v>
      </c>
      <c r="G10894">
        <v>0</v>
      </c>
      <c r="H10894">
        <v>0</v>
      </c>
      <c r="I10894">
        <v>0</v>
      </c>
    </row>
    <row r="10895" spans="1:9" hidden="1" x14ac:dyDescent="0.3">
      <c r="A10895" s="1" t="s">
        <v>269</v>
      </c>
      <c r="B10895" s="1" t="s">
        <v>55</v>
      </c>
      <c r="C10895">
        <v>-21.115100000000002</v>
      </c>
      <c r="D10895">
        <v>55.5364</v>
      </c>
      <c r="E10895" s="1" t="s">
        <v>29</v>
      </c>
      <c r="F10895" t="s">
        <v>14366</v>
      </c>
      <c r="G10895">
        <v>0</v>
      </c>
      <c r="H10895">
        <v>0</v>
      </c>
      <c r="I10895">
        <v>0</v>
      </c>
    </row>
    <row r="10896" spans="1:9" hidden="1" x14ac:dyDescent="0.3">
      <c r="A10896" s="1" t="s">
        <v>269</v>
      </c>
      <c r="B10896" s="1" t="s">
        <v>55</v>
      </c>
      <c r="C10896">
        <v>-21.115100000000002</v>
      </c>
      <c r="D10896">
        <v>55.5364</v>
      </c>
      <c r="E10896" s="1" t="s">
        <v>30</v>
      </c>
      <c r="F10896" t="s">
        <v>14279</v>
      </c>
      <c r="G10896">
        <v>0</v>
      </c>
      <c r="H10896">
        <v>0</v>
      </c>
      <c r="I10896">
        <v>0</v>
      </c>
    </row>
    <row r="10897" spans="1:9" hidden="1" x14ac:dyDescent="0.3">
      <c r="A10897" s="1" t="s">
        <v>269</v>
      </c>
      <c r="B10897" s="1" t="s">
        <v>55</v>
      </c>
      <c r="C10897">
        <v>-21.115100000000002</v>
      </c>
      <c r="D10897">
        <v>55.5364</v>
      </c>
      <c r="E10897" s="1" t="s">
        <v>31</v>
      </c>
      <c r="F10897" t="s">
        <v>14192</v>
      </c>
      <c r="G10897">
        <v>0</v>
      </c>
      <c r="H10897">
        <v>0</v>
      </c>
      <c r="I10897">
        <v>0</v>
      </c>
    </row>
    <row r="10898" spans="1:9" hidden="1" x14ac:dyDescent="0.3">
      <c r="A10898" s="1" t="s">
        <v>269</v>
      </c>
      <c r="B10898" s="1" t="s">
        <v>55</v>
      </c>
      <c r="C10898">
        <v>-21.115100000000002</v>
      </c>
      <c r="D10898">
        <v>55.5364</v>
      </c>
      <c r="E10898" s="1" t="s">
        <v>32</v>
      </c>
      <c r="F10898" t="s">
        <v>14105</v>
      </c>
      <c r="G10898">
        <v>0</v>
      </c>
      <c r="H10898">
        <v>0</v>
      </c>
      <c r="I10898">
        <v>0</v>
      </c>
    </row>
    <row r="10899" spans="1:9" hidden="1" x14ac:dyDescent="0.3">
      <c r="A10899" s="1" t="s">
        <v>269</v>
      </c>
      <c r="B10899" s="1" t="s">
        <v>55</v>
      </c>
      <c r="C10899">
        <v>-21.115100000000002</v>
      </c>
      <c r="D10899">
        <v>55.5364</v>
      </c>
      <c r="E10899" s="1" t="s">
        <v>33</v>
      </c>
      <c r="F10899" t="s">
        <v>14019</v>
      </c>
      <c r="G10899">
        <v>0</v>
      </c>
      <c r="H10899">
        <v>0</v>
      </c>
      <c r="I10899">
        <v>0</v>
      </c>
    </row>
    <row r="10900" spans="1:9" hidden="1" x14ac:dyDescent="0.3">
      <c r="A10900" s="1" t="s">
        <v>269</v>
      </c>
      <c r="B10900" s="1" t="s">
        <v>55</v>
      </c>
      <c r="C10900">
        <v>-21.115100000000002</v>
      </c>
      <c r="D10900">
        <v>55.5364</v>
      </c>
      <c r="E10900" s="1" t="s">
        <v>34</v>
      </c>
      <c r="F10900" t="s">
        <v>13933</v>
      </c>
      <c r="G10900">
        <v>0</v>
      </c>
      <c r="H10900">
        <v>0</v>
      </c>
      <c r="I10900">
        <v>0</v>
      </c>
    </row>
    <row r="10901" spans="1:9" hidden="1" x14ac:dyDescent="0.3">
      <c r="A10901" s="1" t="s">
        <v>269</v>
      </c>
      <c r="B10901" s="1" t="s">
        <v>55</v>
      </c>
      <c r="C10901">
        <v>-21.115100000000002</v>
      </c>
      <c r="D10901">
        <v>55.5364</v>
      </c>
      <c r="E10901" s="1" t="s">
        <v>35</v>
      </c>
      <c r="F10901" t="s">
        <v>13849</v>
      </c>
      <c r="G10901">
        <v>0</v>
      </c>
      <c r="H10901">
        <v>0</v>
      </c>
      <c r="I10901">
        <v>0</v>
      </c>
    </row>
    <row r="10902" spans="1:9" hidden="1" x14ac:dyDescent="0.3">
      <c r="A10902" s="1" t="s">
        <v>269</v>
      </c>
      <c r="B10902" s="1" t="s">
        <v>55</v>
      </c>
      <c r="C10902">
        <v>-21.115100000000002</v>
      </c>
      <c r="D10902">
        <v>55.5364</v>
      </c>
      <c r="E10902" s="1" t="s">
        <v>36</v>
      </c>
      <c r="F10902" t="s">
        <v>13765</v>
      </c>
      <c r="G10902">
        <v>0</v>
      </c>
      <c r="H10902">
        <v>0</v>
      </c>
      <c r="I10902">
        <v>0</v>
      </c>
    </row>
    <row r="10903" spans="1:9" hidden="1" x14ac:dyDescent="0.3">
      <c r="A10903" s="1" t="s">
        <v>269</v>
      </c>
      <c r="B10903" s="1" t="s">
        <v>55</v>
      </c>
      <c r="C10903">
        <v>-21.115100000000002</v>
      </c>
      <c r="D10903">
        <v>55.5364</v>
      </c>
      <c r="E10903" s="1" t="s">
        <v>37</v>
      </c>
      <c r="F10903" t="s">
        <v>13681</v>
      </c>
      <c r="G10903">
        <v>0</v>
      </c>
      <c r="H10903">
        <v>0</v>
      </c>
      <c r="I10903">
        <v>0</v>
      </c>
    </row>
    <row r="10904" spans="1:9" hidden="1" x14ac:dyDescent="0.3">
      <c r="A10904" s="1" t="s">
        <v>269</v>
      </c>
      <c r="B10904" s="1" t="s">
        <v>55</v>
      </c>
      <c r="C10904">
        <v>-21.115100000000002</v>
      </c>
      <c r="D10904">
        <v>55.5364</v>
      </c>
      <c r="E10904" s="1" t="s">
        <v>38</v>
      </c>
      <c r="F10904" t="s">
        <v>13602</v>
      </c>
      <c r="G10904">
        <v>0</v>
      </c>
      <c r="H10904">
        <v>0</v>
      </c>
      <c r="I10904">
        <v>0</v>
      </c>
    </row>
    <row r="10905" spans="1:9" hidden="1" x14ac:dyDescent="0.3">
      <c r="A10905" s="1" t="s">
        <v>269</v>
      </c>
      <c r="B10905" s="1" t="s">
        <v>55</v>
      </c>
      <c r="C10905">
        <v>-21.115100000000002</v>
      </c>
      <c r="D10905">
        <v>55.5364</v>
      </c>
      <c r="E10905" s="1" t="s">
        <v>39</v>
      </c>
      <c r="F10905" t="s">
        <v>13527</v>
      </c>
      <c r="G10905">
        <v>0</v>
      </c>
      <c r="H10905">
        <v>0</v>
      </c>
      <c r="I10905">
        <v>0</v>
      </c>
    </row>
    <row r="10906" spans="1:9" hidden="1" x14ac:dyDescent="0.3">
      <c r="A10906" s="1" t="s">
        <v>269</v>
      </c>
      <c r="B10906" s="1" t="s">
        <v>55</v>
      </c>
      <c r="C10906">
        <v>-21.115100000000002</v>
      </c>
      <c r="D10906">
        <v>55.5364</v>
      </c>
      <c r="E10906" s="1" t="s">
        <v>40</v>
      </c>
      <c r="F10906" t="s">
        <v>13459</v>
      </c>
      <c r="G10906">
        <v>0</v>
      </c>
      <c r="H10906">
        <v>0</v>
      </c>
      <c r="I10906">
        <v>0</v>
      </c>
    </row>
    <row r="10907" spans="1:9" hidden="1" x14ac:dyDescent="0.3">
      <c r="A10907" s="1" t="s">
        <v>269</v>
      </c>
      <c r="B10907" s="1" t="s">
        <v>55</v>
      </c>
      <c r="C10907">
        <v>-21.115100000000002</v>
      </c>
      <c r="D10907">
        <v>55.5364</v>
      </c>
      <c r="E10907" s="1" t="s">
        <v>41</v>
      </c>
      <c r="F10907" t="s">
        <v>13348</v>
      </c>
      <c r="G10907">
        <v>0</v>
      </c>
      <c r="H10907">
        <v>0</v>
      </c>
      <c r="I10907">
        <v>0</v>
      </c>
    </row>
    <row r="10908" spans="1:9" hidden="1" x14ac:dyDescent="0.3">
      <c r="A10908" s="1" t="s">
        <v>269</v>
      </c>
      <c r="B10908" s="1" t="s">
        <v>55</v>
      </c>
      <c r="C10908">
        <v>-21.115100000000002</v>
      </c>
      <c r="D10908">
        <v>55.5364</v>
      </c>
      <c r="E10908" s="1" t="s">
        <v>42</v>
      </c>
      <c r="F10908" t="s">
        <v>13349</v>
      </c>
      <c r="G10908">
        <v>0</v>
      </c>
      <c r="H10908">
        <v>0</v>
      </c>
      <c r="I10908">
        <v>0</v>
      </c>
    </row>
    <row r="10909" spans="1:9" hidden="1" x14ac:dyDescent="0.3">
      <c r="A10909" s="1" t="s">
        <v>269</v>
      </c>
      <c r="B10909" s="1" t="s">
        <v>55</v>
      </c>
      <c r="C10909">
        <v>-21.115100000000002</v>
      </c>
      <c r="D10909">
        <v>55.5364</v>
      </c>
      <c r="E10909" s="1" t="s">
        <v>43</v>
      </c>
      <c r="F10909" t="s">
        <v>13350</v>
      </c>
      <c r="G10909">
        <v>0</v>
      </c>
      <c r="H10909">
        <v>0</v>
      </c>
      <c r="I10909">
        <v>0</v>
      </c>
    </row>
    <row r="10910" spans="1:9" hidden="1" x14ac:dyDescent="0.3">
      <c r="A10910" s="1" t="s">
        <v>269</v>
      </c>
      <c r="B10910" s="1" t="s">
        <v>55</v>
      </c>
      <c r="C10910">
        <v>-21.115100000000002</v>
      </c>
      <c r="D10910">
        <v>55.5364</v>
      </c>
      <c r="E10910" s="1" t="s">
        <v>44</v>
      </c>
      <c r="F10910" t="s">
        <v>13351</v>
      </c>
      <c r="G10910">
        <v>0</v>
      </c>
      <c r="H10910">
        <v>0</v>
      </c>
      <c r="I10910">
        <v>0</v>
      </c>
    </row>
    <row r="10911" spans="1:9" hidden="1" x14ac:dyDescent="0.3">
      <c r="A10911" s="1" t="s">
        <v>269</v>
      </c>
      <c r="B10911" s="1" t="s">
        <v>55</v>
      </c>
      <c r="C10911">
        <v>-21.115100000000002</v>
      </c>
      <c r="D10911">
        <v>55.5364</v>
      </c>
      <c r="E10911" s="1" t="s">
        <v>45</v>
      </c>
      <c r="F10911" t="s">
        <v>13352</v>
      </c>
      <c r="G10911">
        <v>0</v>
      </c>
      <c r="H10911">
        <v>0</v>
      </c>
      <c r="I10911">
        <v>0</v>
      </c>
    </row>
    <row r="10912" spans="1:9" hidden="1" x14ac:dyDescent="0.3">
      <c r="A10912" s="1" t="s">
        <v>269</v>
      </c>
      <c r="B10912" s="1" t="s">
        <v>55</v>
      </c>
      <c r="C10912">
        <v>-21.115100000000002</v>
      </c>
      <c r="D10912">
        <v>55.5364</v>
      </c>
      <c r="E10912" s="1" t="s">
        <v>46</v>
      </c>
      <c r="F10912" t="s">
        <v>13353</v>
      </c>
      <c r="G10912">
        <v>0</v>
      </c>
      <c r="H10912">
        <v>0</v>
      </c>
      <c r="I10912">
        <v>0</v>
      </c>
    </row>
    <row r="10913" spans="1:9" hidden="1" x14ac:dyDescent="0.3">
      <c r="A10913" s="1" t="s">
        <v>269</v>
      </c>
      <c r="B10913" s="1" t="s">
        <v>55</v>
      </c>
      <c r="C10913">
        <v>-21.115100000000002</v>
      </c>
      <c r="D10913">
        <v>55.5364</v>
      </c>
      <c r="E10913" s="1" t="s">
        <v>47</v>
      </c>
      <c r="F10913" t="s">
        <v>13354</v>
      </c>
      <c r="G10913">
        <v>0</v>
      </c>
      <c r="H10913">
        <v>0</v>
      </c>
      <c r="I10913">
        <v>0</v>
      </c>
    </row>
    <row r="10914" spans="1:9" hidden="1" x14ac:dyDescent="0.3">
      <c r="A10914" s="1" t="s">
        <v>269</v>
      </c>
      <c r="B10914" s="1" t="s">
        <v>55</v>
      </c>
      <c r="C10914">
        <v>-21.115100000000002</v>
      </c>
      <c r="D10914">
        <v>55.5364</v>
      </c>
      <c r="E10914" s="1" t="s">
        <v>48</v>
      </c>
      <c r="F10914" t="s">
        <v>13355</v>
      </c>
      <c r="G10914">
        <v>0</v>
      </c>
      <c r="H10914">
        <v>0</v>
      </c>
      <c r="I10914">
        <v>0</v>
      </c>
    </row>
    <row r="10915" spans="1:9" hidden="1" x14ac:dyDescent="0.3">
      <c r="A10915" s="1" t="s">
        <v>269</v>
      </c>
      <c r="B10915" s="1" t="s">
        <v>55</v>
      </c>
      <c r="C10915">
        <v>-21.115100000000002</v>
      </c>
      <c r="D10915">
        <v>55.5364</v>
      </c>
      <c r="E10915" s="1" t="s">
        <v>49</v>
      </c>
      <c r="F10915" t="s">
        <v>13356</v>
      </c>
      <c r="G10915">
        <v>0</v>
      </c>
      <c r="H10915">
        <v>0</v>
      </c>
      <c r="I10915">
        <v>0</v>
      </c>
    </row>
    <row r="10916" spans="1:9" hidden="1" x14ac:dyDescent="0.3">
      <c r="A10916" s="1" t="s">
        <v>269</v>
      </c>
      <c r="B10916" s="1" t="s">
        <v>55</v>
      </c>
      <c r="C10916">
        <v>-21.115100000000002</v>
      </c>
      <c r="D10916">
        <v>55.5364</v>
      </c>
      <c r="E10916" s="1" t="s">
        <v>50</v>
      </c>
      <c r="F10916" t="s">
        <v>13357</v>
      </c>
      <c r="G10916">
        <v>0</v>
      </c>
      <c r="H10916">
        <v>0</v>
      </c>
      <c r="I10916">
        <v>0</v>
      </c>
    </row>
    <row r="10917" spans="1:9" hidden="1" x14ac:dyDescent="0.3">
      <c r="A10917" s="1" t="s">
        <v>269</v>
      </c>
      <c r="B10917" s="1" t="s">
        <v>55</v>
      </c>
      <c r="C10917">
        <v>-21.115100000000002</v>
      </c>
      <c r="D10917">
        <v>55.5364</v>
      </c>
      <c r="E10917" s="1" t="s">
        <v>51</v>
      </c>
      <c r="F10917" t="s">
        <v>13358</v>
      </c>
      <c r="G10917">
        <v>0</v>
      </c>
      <c r="H10917">
        <v>0</v>
      </c>
      <c r="I10917">
        <v>0</v>
      </c>
    </row>
    <row r="10918" spans="1:9" hidden="1" x14ac:dyDescent="0.3">
      <c r="A10918" s="1" t="s">
        <v>269</v>
      </c>
      <c r="B10918" s="1" t="s">
        <v>55</v>
      </c>
      <c r="C10918">
        <v>-21.115100000000002</v>
      </c>
      <c r="D10918">
        <v>55.5364</v>
      </c>
      <c r="E10918" s="1" t="s">
        <v>52</v>
      </c>
      <c r="F10918" t="s">
        <v>13359</v>
      </c>
      <c r="G10918">
        <v>0</v>
      </c>
      <c r="H10918">
        <v>0</v>
      </c>
      <c r="I10918">
        <v>0</v>
      </c>
    </row>
    <row r="10919" spans="1:9" hidden="1" x14ac:dyDescent="0.3">
      <c r="A10919" s="1" t="s">
        <v>269</v>
      </c>
      <c r="B10919" s="1" t="s">
        <v>55</v>
      </c>
      <c r="C10919">
        <v>-21.115100000000002</v>
      </c>
      <c r="D10919">
        <v>55.5364</v>
      </c>
      <c r="E10919" s="1" t="s">
        <v>53</v>
      </c>
      <c r="F10919" t="s">
        <v>21528</v>
      </c>
      <c r="G10919">
        <v>0</v>
      </c>
      <c r="H10919">
        <v>1</v>
      </c>
      <c r="I10919">
        <v>0</v>
      </c>
    </row>
    <row r="10920" spans="1:9" hidden="1" x14ac:dyDescent="0.3">
      <c r="A10920" s="1" t="s">
        <v>269</v>
      </c>
      <c r="B10920" s="1" t="s">
        <v>55</v>
      </c>
      <c r="C10920">
        <v>-21.115100000000002</v>
      </c>
      <c r="D10920">
        <v>55.5364</v>
      </c>
      <c r="E10920" s="1" t="s">
        <v>54</v>
      </c>
      <c r="F10920" t="s">
        <v>21529</v>
      </c>
      <c r="G10920">
        <v>0</v>
      </c>
      <c r="H10920">
        <v>1</v>
      </c>
      <c r="I10920">
        <v>0</v>
      </c>
    </row>
    <row r="10921" spans="1:9" hidden="1" x14ac:dyDescent="0.3">
      <c r="A10921" s="1" t="s">
        <v>269</v>
      </c>
      <c r="B10921" s="1" t="s">
        <v>55</v>
      </c>
      <c r="C10921">
        <v>-21.115100000000002</v>
      </c>
      <c r="D10921">
        <v>55.5364</v>
      </c>
      <c r="E10921" s="1" t="s">
        <v>21548</v>
      </c>
      <c r="F10921" t="s">
        <v>21758</v>
      </c>
      <c r="G10921">
        <v>0</v>
      </c>
      <c r="H10921">
        <v>5</v>
      </c>
      <c r="I10921">
        <v>0</v>
      </c>
    </row>
    <row r="10922" spans="1:9" hidden="1" x14ac:dyDescent="0.3">
      <c r="A10922" s="1" t="s">
        <v>270</v>
      </c>
      <c r="B10922" s="1" t="s">
        <v>55</v>
      </c>
      <c r="C10922">
        <v>38.963700000000003</v>
      </c>
      <c r="D10922">
        <v>35.243299999999998</v>
      </c>
      <c r="E10922" s="1" t="s">
        <v>4</v>
      </c>
      <c r="F10922" t="s">
        <v>16668</v>
      </c>
      <c r="G10922">
        <v>0</v>
      </c>
      <c r="H10922">
        <v>0</v>
      </c>
      <c r="I10922">
        <v>0</v>
      </c>
    </row>
    <row r="10923" spans="1:9" hidden="1" x14ac:dyDescent="0.3">
      <c r="A10923" s="1" t="s">
        <v>270</v>
      </c>
      <c r="B10923" s="1" t="s">
        <v>55</v>
      </c>
      <c r="C10923">
        <v>38.963700000000003</v>
      </c>
      <c r="D10923">
        <v>35.243299999999998</v>
      </c>
      <c r="E10923" s="1" t="s">
        <v>5</v>
      </c>
      <c r="F10923" t="s">
        <v>16564</v>
      </c>
      <c r="G10923">
        <v>0</v>
      </c>
      <c r="H10923">
        <v>0</v>
      </c>
      <c r="I10923">
        <v>0</v>
      </c>
    </row>
    <row r="10924" spans="1:9" hidden="1" x14ac:dyDescent="0.3">
      <c r="A10924" s="1" t="s">
        <v>270</v>
      </c>
      <c r="B10924" s="1" t="s">
        <v>55</v>
      </c>
      <c r="C10924">
        <v>38.963700000000003</v>
      </c>
      <c r="D10924">
        <v>35.243299999999998</v>
      </c>
      <c r="E10924" s="1" t="s">
        <v>6</v>
      </c>
      <c r="F10924" t="s">
        <v>16462</v>
      </c>
      <c r="G10924">
        <v>0</v>
      </c>
      <c r="H10924">
        <v>0</v>
      </c>
      <c r="I10924">
        <v>0</v>
      </c>
    </row>
    <row r="10925" spans="1:9" hidden="1" x14ac:dyDescent="0.3">
      <c r="A10925" s="1" t="s">
        <v>270</v>
      </c>
      <c r="B10925" s="1" t="s">
        <v>55</v>
      </c>
      <c r="C10925">
        <v>38.963700000000003</v>
      </c>
      <c r="D10925">
        <v>35.243299999999998</v>
      </c>
      <c r="E10925" s="1" t="s">
        <v>7</v>
      </c>
      <c r="F10925" t="s">
        <v>16360</v>
      </c>
      <c r="G10925">
        <v>0</v>
      </c>
      <c r="H10925">
        <v>0</v>
      </c>
      <c r="I10925">
        <v>0</v>
      </c>
    </row>
    <row r="10926" spans="1:9" hidden="1" x14ac:dyDescent="0.3">
      <c r="A10926" s="1" t="s">
        <v>270</v>
      </c>
      <c r="B10926" s="1" t="s">
        <v>55</v>
      </c>
      <c r="C10926">
        <v>38.963700000000003</v>
      </c>
      <c r="D10926">
        <v>35.243299999999998</v>
      </c>
      <c r="E10926" s="1" t="s">
        <v>8</v>
      </c>
      <c r="F10926" t="s">
        <v>16260</v>
      </c>
      <c r="G10926">
        <v>0</v>
      </c>
      <c r="H10926">
        <v>0</v>
      </c>
      <c r="I10926">
        <v>0</v>
      </c>
    </row>
    <row r="10927" spans="1:9" hidden="1" x14ac:dyDescent="0.3">
      <c r="A10927" s="1" t="s">
        <v>270</v>
      </c>
      <c r="B10927" s="1" t="s">
        <v>55</v>
      </c>
      <c r="C10927">
        <v>38.963700000000003</v>
      </c>
      <c r="D10927">
        <v>35.243299999999998</v>
      </c>
      <c r="E10927" s="1" t="s">
        <v>9</v>
      </c>
      <c r="F10927" t="s">
        <v>16160</v>
      </c>
      <c r="G10927">
        <v>0</v>
      </c>
      <c r="H10927">
        <v>0</v>
      </c>
      <c r="I10927">
        <v>0</v>
      </c>
    </row>
    <row r="10928" spans="1:9" hidden="1" x14ac:dyDescent="0.3">
      <c r="A10928" s="1" t="s">
        <v>270</v>
      </c>
      <c r="B10928" s="1" t="s">
        <v>55</v>
      </c>
      <c r="C10928">
        <v>38.963700000000003</v>
      </c>
      <c r="D10928">
        <v>35.243299999999998</v>
      </c>
      <c r="E10928" s="1" t="s">
        <v>10</v>
      </c>
      <c r="F10928" t="s">
        <v>16063</v>
      </c>
      <c r="G10928">
        <v>0</v>
      </c>
      <c r="H10928">
        <v>0</v>
      </c>
      <c r="I10928">
        <v>0</v>
      </c>
    </row>
    <row r="10929" spans="1:9" hidden="1" x14ac:dyDescent="0.3">
      <c r="A10929" s="1" t="s">
        <v>270</v>
      </c>
      <c r="B10929" s="1" t="s">
        <v>55</v>
      </c>
      <c r="C10929">
        <v>38.963700000000003</v>
      </c>
      <c r="D10929">
        <v>35.243299999999998</v>
      </c>
      <c r="E10929" s="1" t="s">
        <v>11</v>
      </c>
      <c r="F10929" t="s">
        <v>15966</v>
      </c>
      <c r="G10929">
        <v>0</v>
      </c>
      <c r="H10929">
        <v>0</v>
      </c>
      <c r="I10929">
        <v>0</v>
      </c>
    </row>
    <row r="10930" spans="1:9" hidden="1" x14ac:dyDescent="0.3">
      <c r="A10930" s="1" t="s">
        <v>270</v>
      </c>
      <c r="B10930" s="1" t="s">
        <v>55</v>
      </c>
      <c r="C10930">
        <v>38.963700000000003</v>
      </c>
      <c r="D10930">
        <v>35.243299999999998</v>
      </c>
      <c r="E10930" s="1" t="s">
        <v>12</v>
      </c>
      <c r="F10930" t="s">
        <v>15871</v>
      </c>
      <c r="G10930">
        <v>0</v>
      </c>
      <c r="H10930">
        <v>0</v>
      </c>
      <c r="I10930">
        <v>0</v>
      </c>
    </row>
    <row r="10931" spans="1:9" hidden="1" x14ac:dyDescent="0.3">
      <c r="A10931" s="1" t="s">
        <v>270</v>
      </c>
      <c r="B10931" s="1" t="s">
        <v>55</v>
      </c>
      <c r="C10931">
        <v>38.963700000000003</v>
      </c>
      <c r="D10931">
        <v>35.243299999999998</v>
      </c>
      <c r="E10931" s="1" t="s">
        <v>13</v>
      </c>
      <c r="F10931" t="s">
        <v>15778</v>
      </c>
      <c r="G10931">
        <v>0</v>
      </c>
      <c r="H10931">
        <v>0</v>
      </c>
      <c r="I10931">
        <v>0</v>
      </c>
    </row>
    <row r="10932" spans="1:9" hidden="1" x14ac:dyDescent="0.3">
      <c r="A10932" s="1" t="s">
        <v>270</v>
      </c>
      <c r="B10932" s="1" t="s">
        <v>55</v>
      </c>
      <c r="C10932">
        <v>38.963700000000003</v>
      </c>
      <c r="D10932">
        <v>35.243299999999998</v>
      </c>
      <c r="E10932" s="1" t="s">
        <v>14</v>
      </c>
      <c r="F10932" t="s">
        <v>15688</v>
      </c>
      <c r="G10932">
        <v>0</v>
      </c>
      <c r="H10932">
        <v>0</v>
      </c>
      <c r="I10932">
        <v>0</v>
      </c>
    </row>
    <row r="10933" spans="1:9" hidden="1" x14ac:dyDescent="0.3">
      <c r="A10933" s="1" t="s">
        <v>270</v>
      </c>
      <c r="B10933" s="1" t="s">
        <v>55</v>
      </c>
      <c r="C10933">
        <v>38.963700000000003</v>
      </c>
      <c r="D10933">
        <v>35.243299999999998</v>
      </c>
      <c r="E10933" s="1" t="s">
        <v>15</v>
      </c>
      <c r="F10933" t="s">
        <v>15599</v>
      </c>
      <c r="G10933">
        <v>0</v>
      </c>
      <c r="H10933">
        <v>0</v>
      </c>
      <c r="I10933">
        <v>0</v>
      </c>
    </row>
    <row r="10934" spans="1:9" hidden="1" x14ac:dyDescent="0.3">
      <c r="A10934" s="1" t="s">
        <v>270</v>
      </c>
      <c r="B10934" s="1" t="s">
        <v>55</v>
      </c>
      <c r="C10934">
        <v>38.963700000000003</v>
      </c>
      <c r="D10934">
        <v>35.243299999999998</v>
      </c>
      <c r="E10934" s="1" t="s">
        <v>16</v>
      </c>
      <c r="F10934" t="s">
        <v>15510</v>
      </c>
      <c r="G10934">
        <v>0</v>
      </c>
      <c r="H10934">
        <v>0</v>
      </c>
      <c r="I10934">
        <v>0</v>
      </c>
    </row>
    <row r="10935" spans="1:9" hidden="1" x14ac:dyDescent="0.3">
      <c r="A10935" s="1" t="s">
        <v>270</v>
      </c>
      <c r="B10935" s="1" t="s">
        <v>55</v>
      </c>
      <c r="C10935">
        <v>38.963700000000003</v>
      </c>
      <c r="D10935">
        <v>35.243299999999998</v>
      </c>
      <c r="E10935" s="1" t="s">
        <v>17</v>
      </c>
      <c r="F10935" t="s">
        <v>15421</v>
      </c>
      <c r="G10935">
        <v>0</v>
      </c>
      <c r="H10935">
        <v>0</v>
      </c>
      <c r="I10935">
        <v>0</v>
      </c>
    </row>
    <row r="10936" spans="1:9" hidden="1" x14ac:dyDescent="0.3">
      <c r="A10936" s="1" t="s">
        <v>270</v>
      </c>
      <c r="B10936" s="1" t="s">
        <v>55</v>
      </c>
      <c r="C10936">
        <v>38.963700000000003</v>
      </c>
      <c r="D10936">
        <v>35.243299999999998</v>
      </c>
      <c r="E10936" s="1" t="s">
        <v>18</v>
      </c>
      <c r="F10936" t="s">
        <v>15333</v>
      </c>
      <c r="G10936">
        <v>0</v>
      </c>
      <c r="H10936">
        <v>0</v>
      </c>
      <c r="I10936">
        <v>0</v>
      </c>
    </row>
    <row r="10937" spans="1:9" hidden="1" x14ac:dyDescent="0.3">
      <c r="A10937" s="1" t="s">
        <v>270</v>
      </c>
      <c r="B10937" s="1" t="s">
        <v>55</v>
      </c>
      <c r="C10937">
        <v>38.963700000000003</v>
      </c>
      <c r="D10937">
        <v>35.243299999999998</v>
      </c>
      <c r="E10937" s="1" t="s">
        <v>19</v>
      </c>
      <c r="F10937" t="s">
        <v>15245</v>
      </c>
      <c r="G10937">
        <v>0</v>
      </c>
      <c r="H10937">
        <v>0</v>
      </c>
      <c r="I10937">
        <v>0</v>
      </c>
    </row>
    <row r="10938" spans="1:9" hidden="1" x14ac:dyDescent="0.3">
      <c r="A10938" s="1" t="s">
        <v>270</v>
      </c>
      <c r="B10938" s="1" t="s">
        <v>55</v>
      </c>
      <c r="C10938">
        <v>38.963700000000003</v>
      </c>
      <c r="D10938">
        <v>35.243299999999998</v>
      </c>
      <c r="E10938" s="1" t="s">
        <v>20</v>
      </c>
      <c r="F10938" t="s">
        <v>15157</v>
      </c>
      <c r="G10938">
        <v>0</v>
      </c>
      <c r="H10938">
        <v>0</v>
      </c>
      <c r="I10938">
        <v>0</v>
      </c>
    </row>
    <row r="10939" spans="1:9" hidden="1" x14ac:dyDescent="0.3">
      <c r="A10939" s="1" t="s">
        <v>270</v>
      </c>
      <c r="B10939" s="1" t="s">
        <v>55</v>
      </c>
      <c r="C10939">
        <v>38.963700000000003</v>
      </c>
      <c r="D10939">
        <v>35.243299999999998</v>
      </c>
      <c r="E10939" s="1" t="s">
        <v>21</v>
      </c>
      <c r="F10939" t="s">
        <v>15069</v>
      </c>
      <c r="G10939">
        <v>0</v>
      </c>
      <c r="H10939">
        <v>0</v>
      </c>
      <c r="I10939">
        <v>0</v>
      </c>
    </row>
    <row r="10940" spans="1:9" hidden="1" x14ac:dyDescent="0.3">
      <c r="A10940" s="1" t="s">
        <v>270</v>
      </c>
      <c r="B10940" s="1" t="s">
        <v>55</v>
      </c>
      <c r="C10940">
        <v>38.963700000000003</v>
      </c>
      <c r="D10940">
        <v>35.243299999999998</v>
      </c>
      <c r="E10940" s="1" t="s">
        <v>22</v>
      </c>
      <c r="F10940" t="s">
        <v>14981</v>
      </c>
      <c r="G10940">
        <v>0</v>
      </c>
      <c r="H10940">
        <v>0</v>
      </c>
      <c r="I10940">
        <v>0</v>
      </c>
    </row>
    <row r="10941" spans="1:9" hidden="1" x14ac:dyDescent="0.3">
      <c r="A10941" s="1" t="s">
        <v>270</v>
      </c>
      <c r="B10941" s="1" t="s">
        <v>55</v>
      </c>
      <c r="C10941">
        <v>38.963700000000003</v>
      </c>
      <c r="D10941">
        <v>35.243299999999998</v>
      </c>
      <c r="E10941" s="1" t="s">
        <v>23</v>
      </c>
      <c r="F10941" t="s">
        <v>14893</v>
      </c>
      <c r="G10941">
        <v>0</v>
      </c>
      <c r="H10941">
        <v>0</v>
      </c>
      <c r="I10941">
        <v>0</v>
      </c>
    </row>
    <row r="10942" spans="1:9" hidden="1" x14ac:dyDescent="0.3">
      <c r="A10942" s="1" t="s">
        <v>270</v>
      </c>
      <c r="B10942" s="1" t="s">
        <v>55</v>
      </c>
      <c r="C10942">
        <v>38.963700000000003</v>
      </c>
      <c r="D10942">
        <v>35.243299999999998</v>
      </c>
      <c r="E10942" s="1" t="s">
        <v>24</v>
      </c>
      <c r="F10942" t="s">
        <v>14805</v>
      </c>
      <c r="G10942">
        <v>0</v>
      </c>
      <c r="H10942">
        <v>0</v>
      </c>
      <c r="I10942">
        <v>0</v>
      </c>
    </row>
    <row r="10943" spans="1:9" hidden="1" x14ac:dyDescent="0.3">
      <c r="A10943" s="1" t="s">
        <v>270</v>
      </c>
      <c r="B10943" s="1" t="s">
        <v>55</v>
      </c>
      <c r="C10943">
        <v>38.963700000000003</v>
      </c>
      <c r="D10943">
        <v>35.243299999999998</v>
      </c>
      <c r="E10943" s="1" t="s">
        <v>25</v>
      </c>
      <c r="F10943" t="s">
        <v>14717</v>
      </c>
      <c r="G10943">
        <v>0</v>
      </c>
      <c r="H10943">
        <v>0</v>
      </c>
      <c r="I10943">
        <v>0</v>
      </c>
    </row>
    <row r="10944" spans="1:9" hidden="1" x14ac:dyDescent="0.3">
      <c r="A10944" s="1" t="s">
        <v>270</v>
      </c>
      <c r="B10944" s="1" t="s">
        <v>55</v>
      </c>
      <c r="C10944">
        <v>38.963700000000003</v>
      </c>
      <c r="D10944">
        <v>35.243299999999998</v>
      </c>
      <c r="E10944" s="1" t="s">
        <v>26</v>
      </c>
      <c r="F10944" t="s">
        <v>14629</v>
      </c>
      <c r="G10944">
        <v>0</v>
      </c>
      <c r="H10944">
        <v>0</v>
      </c>
      <c r="I10944">
        <v>0</v>
      </c>
    </row>
    <row r="10945" spans="1:9" hidden="1" x14ac:dyDescent="0.3">
      <c r="A10945" s="1" t="s">
        <v>270</v>
      </c>
      <c r="B10945" s="1" t="s">
        <v>55</v>
      </c>
      <c r="C10945">
        <v>38.963700000000003</v>
      </c>
      <c r="D10945">
        <v>35.243299999999998</v>
      </c>
      <c r="E10945" s="1" t="s">
        <v>27</v>
      </c>
      <c r="F10945" t="s">
        <v>14541</v>
      </c>
      <c r="G10945">
        <v>0</v>
      </c>
      <c r="H10945">
        <v>0</v>
      </c>
      <c r="I10945">
        <v>0</v>
      </c>
    </row>
    <row r="10946" spans="1:9" hidden="1" x14ac:dyDescent="0.3">
      <c r="A10946" s="1" t="s">
        <v>270</v>
      </c>
      <c r="B10946" s="1" t="s">
        <v>55</v>
      </c>
      <c r="C10946">
        <v>38.963700000000003</v>
      </c>
      <c r="D10946">
        <v>35.243299999999998</v>
      </c>
      <c r="E10946" s="1" t="s">
        <v>28</v>
      </c>
      <c r="F10946" t="s">
        <v>14454</v>
      </c>
      <c r="G10946">
        <v>0</v>
      </c>
      <c r="H10946">
        <v>0</v>
      </c>
      <c r="I10946">
        <v>0</v>
      </c>
    </row>
    <row r="10947" spans="1:9" hidden="1" x14ac:dyDescent="0.3">
      <c r="A10947" s="1" t="s">
        <v>270</v>
      </c>
      <c r="B10947" s="1" t="s">
        <v>55</v>
      </c>
      <c r="C10947">
        <v>38.963700000000003</v>
      </c>
      <c r="D10947">
        <v>35.243299999999998</v>
      </c>
      <c r="E10947" s="1" t="s">
        <v>29</v>
      </c>
      <c r="F10947" t="s">
        <v>14367</v>
      </c>
      <c r="G10947">
        <v>0</v>
      </c>
      <c r="H10947">
        <v>0</v>
      </c>
      <c r="I10947">
        <v>0</v>
      </c>
    </row>
    <row r="10948" spans="1:9" hidden="1" x14ac:dyDescent="0.3">
      <c r="A10948" s="1" t="s">
        <v>270</v>
      </c>
      <c r="B10948" s="1" t="s">
        <v>55</v>
      </c>
      <c r="C10948">
        <v>38.963700000000003</v>
      </c>
      <c r="D10948">
        <v>35.243299999999998</v>
      </c>
      <c r="E10948" s="1" t="s">
        <v>30</v>
      </c>
      <c r="F10948" t="s">
        <v>14280</v>
      </c>
      <c r="G10948">
        <v>0</v>
      </c>
      <c r="H10948">
        <v>0</v>
      </c>
      <c r="I10948">
        <v>0</v>
      </c>
    </row>
    <row r="10949" spans="1:9" hidden="1" x14ac:dyDescent="0.3">
      <c r="A10949" s="1" t="s">
        <v>270</v>
      </c>
      <c r="B10949" s="1" t="s">
        <v>55</v>
      </c>
      <c r="C10949">
        <v>38.963700000000003</v>
      </c>
      <c r="D10949">
        <v>35.243299999999998</v>
      </c>
      <c r="E10949" s="1" t="s">
        <v>31</v>
      </c>
      <c r="F10949" t="s">
        <v>14193</v>
      </c>
      <c r="G10949">
        <v>0</v>
      </c>
      <c r="H10949">
        <v>0</v>
      </c>
      <c r="I10949">
        <v>0</v>
      </c>
    </row>
    <row r="10950" spans="1:9" hidden="1" x14ac:dyDescent="0.3">
      <c r="A10950" s="1" t="s">
        <v>270</v>
      </c>
      <c r="B10950" s="1" t="s">
        <v>55</v>
      </c>
      <c r="C10950">
        <v>38.963700000000003</v>
      </c>
      <c r="D10950">
        <v>35.243299999999998</v>
      </c>
      <c r="E10950" s="1" t="s">
        <v>32</v>
      </c>
      <c r="F10950" t="s">
        <v>14106</v>
      </c>
      <c r="G10950">
        <v>0</v>
      </c>
      <c r="H10950">
        <v>0</v>
      </c>
      <c r="I10950">
        <v>0</v>
      </c>
    </row>
    <row r="10951" spans="1:9" hidden="1" x14ac:dyDescent="0.3">
      <c r="A10951" s="1" t="s">
        <v>270</v>
      </c>
      <c r="B10951" s="1" t="s">
        <v>55</v>
      </c>
      <c r="C10951">
        <v>38.963700000000003</v>
      </c>
      <c r="D10951">
        <v>35.243299999999998</v>
      </c>
      <c r="E10951" s="1" t="s">
        <v>33</v>
      </c>
      <c r="F10951" t="s">
        <v>14020</v>
      </c>
      <c r="G10951">
        <v>0</v>
      </c>
      <c r="H10951">
        <v>0</v>
      </c>
      <c r="I10951">
        <v>0</v>
      </c>
    </row>
    <row r="10952" spans="1:9" hidden="1" x14ac:dyDescent="0.3">
      <c r="A10952" s="1" t="s">
        <v>270</v>
      </c>
      <c r="B10952" s="1" t="s">
        <v>55</v>
      </c>
      <c r="C10952">
        <v>38.963700000000003</v>
      </c>
      <c r="D10952">
        <v>35.243299999999998</v>
      </c>
      <c r="E10952" s="1" t="s">
        <v>34</v>
      </c>
      <c r="F10952" t="s">
        <v>13934</v>
      </c>
      <c r="G10952">
        <v>0</v>
      </c>
      <c r="H10952">
        <v>0</v>
      </c>
      <c r="I10952">
        <v>0</v>
      </c>
    </row>
    <row r="10953" spans="1:9" hidden="1" x14ac:dyDescent="0.3">
      <c r="A10953" s="1" t="s">
        <v>270</v>
      </c>
      <c r="B10953" s="1" t="s">
        <v>55</v>
      </c>
      <c r="C10953">
        <v>38.963700000000003</v>
      </c>
      <c r="D10953">
        <v>35.243299999999998</v>
      </c>
      <c r="E10953" s="1" t="s">
        <v>35</v>
      </c>
      <c r="F10953" t="s">
        <v>13850</v>
      </c>
      <c r="G10953">
        <v>0</v>
      </c>
      <c r="H10953">
        <v>0</v>
      </c>
      <c r="I10953">
        <v>0</v>
      </c>
    </row>
    <row r="10954" spans="1:9" hidden="1" x14ac:dyDescent="0.3">
      <c r="A10954" s="1" t="s">
        <v>270</v>
      </c>
      <c r="B10954" s="1" t="s">
        <v>55</v>
      </c>
      <c r="C10954">
        <v>38.963700000000003</v>
      </c>
      <c r="D10954">
        <v>35.243299999999998</v>
      </c>
      <c r="E10954" s="1" t="s">
        <v>36</v>
      </c>
      <c r="F10954" t="s">
        <v>13766</v>
      </c>
      <c r="G10954">
        <v>0</v>
      </c>
      <c r="H10954">
        <v>0</v>
      </c>
      <c r="I10954">
        <v>0</v>
      </c>
    </row>
    <row r="10955" spans="1:9" hidden="1" x14ac:dyDescent="0.3">
      <c r="A10955" s="1" t="s">
        <v>270</v>
      </c>
      <c r="B10955" s="1" t="s">
        <v>55</v>
      </c>
      <c r="C10955">
        <v>38.963700000000003</v>
      </c>
      <c r="D10955">
        <v>35.243299999999998</v>
      </c>
      <c r="E10955" s="1" t="s">
        <v>37</v>
      </c>
      <c r="F10955" t="s">
        <v>13682</v>
      </c>
      <c r="G10955">
        <v>0</v>
      </c>
      <c r="H10955">
        <v>0</v>
      </c>
      <c r="I10955">
        <v>0</v>
      </c>
    </row>
    <row r="10956" spans="1:9" hidden="1" x14ac:dyDescent="0.3">
      <c r="A10956" s="1" t="s">
        <v>270</v>
      </c>
      <c r="B10956" s="1" t="s">
        <v>55</v>
      </c>
      <c r="C10956">
        <v>38.963700000000003</v>
      </c>
      <c r="D10956">
        <v>35.243299999999998</v>
      </c>
      <c r="E10956" s="1" t="s">
        <v>38</v>
      </c>
      <c r="F10956" t="s">
        <v>13603</v>
      </c>
      <c r="G10956">
        <v>0</v>
      </c>
      <c r="H10956">
        <v>0</v>
      </c>
      <c r="I10956">
        <v>0</v>
      </c>
    </row>
    <row r="10957" spans="1:9" hidden="1" x14ac:dyDescent="0.3">
      <c r="A10957" s="1" t="s">
        <v>270</v>
      </c>
      <c r="B10957" s="1" t="s">
        <v>55</v>
      </c>
      <c r="C10957">
        <v>38.963700000000003</v>
      </c>
      <c r="D10957">
        <v>35.243299999999998</v>
      </c>
      <c r="E10957" s="1" t="s">
        <v>39</v>
      </c>
      <c r="F10957" t="s">
        <v>13528</v>
      </c>
      <c r="G10957">
        <v>0</v>
      </c>
      <c r="H10957">
        <v>0</v>
      </c>
      <c r="I10957">
        <v>0</v>
      </c>
    </row>
    <row r="10958" spans="1:9" hidden="1" x14ac:dyDescent="0.3">
      <c r="A10958" s="1" t="s">
        <v>270</v>
      </c>
      <c r="B10958" s="1" t="s">
        <v>55</v>
      </c>
      <c r="C10958">
        <v>38.963700000000003</v>
      </c>
      <c r="D10958">
        <v>35.243299999999998</v>
      </c>
      <c r="E10958" s="1" t="s">
        <v>40</v>
      </c>
      <c r="F10958" t="s">
        <v>13460</v>
      </c>
      <c r="G10958">
        <v>0</v>
      </c>
      <c r="H10958">
        <v>0</v>
      </c>
      <c r="I10958">
        <v>0</v>
      </c>
    </row>
    <row r="10959" spans="1:9" hidden="1" x14ac:dyDescent="0.3">
      <c r="A10959" s="1" t="s">
        <v>270</v>
      </c>
      <c r="B10959" s="1" t="s">
        <v>55</v>
      </c>
      <c r="C10959">
        <v>38.963700000000003</v>
      </c>
      <c r="D10959">
        <v>35.243299999999998</v>
      </c>
      <c r="E10959" s="1" t="s">
        <v>41</v>
      </c>
      <c r="F10959" t="s">
        <v>13360</v>
      </c>
      <c r="G10959">
        <v>0</v>
      </c>
      <c r="H10959">
        <v>0</v>
      </c>
      <c r="I10959">
        <v>0</v>
      </c>
    </row>
    <row r="10960" spans="1:9" hidden="1" x14ac:dyDescent="0.3">
      <c r="A10960" s="1" t="s">
        <v>270</v>
      </c>
      <c r="B10960" s="1" t="s">
        <v>55</v>
      </c>
      <c r="C10960">
        <v>38.963700000000003</v>
      </c>
      <c r="D10960">
        <v>35.243299999999998</v>
      </c>
      <c r="E10960" s="1" t="s">
        <v>42</v>
      </c>
      <c r="F10960" t="s">
        <v>13361</v>
      </c>
      <c r="G10960">
        <v>0</v>
      </c>
      <c r="H10960">
        <v>0</v>
      </c>
      <c r="I10960">
        <v>0</v>
      </c>
    </row>
    <row r="10961" spans="1:9" hidden="1" x14ac:dyDescent="0.3">
      <c r="A10961" s="1" t="s">
        <v>270</v>
      </c>
      <c r="B10961" s="1" t="s">
        <v>55</v>
      </c>
      <c r="C10961">
        <v>38.963700000000003</v>
      </c>
      <c r="D10961">
        <v>35.243299999999998</v>
      </c>
      <c r="E10961" s="1" t="s">
        <v>43</v>
      </c>
      <c r="F10961" t="s">
        <v>13362</v>
      </c>
      <c r="G10961">
        <v>0</v>
      </c>
      <c r="H10961">
        <v>0</v>
      </c>
      <c r="I10961">
        <v>0</v>
      </c>
    </row>
    <row r="10962" spans="1:9" hidden="1" x14ac:dyDescent="0.3">
      <c r="A10962" s="1" t="s">
        <v>270</v>
      </c>
      <c r="B10962" s="1" t="s">
        <v>55</v>
      </c>
      <c r="C10962">
        <v>38.963700000000003</v>
      </c>
      <c r="D10962">
        <v>35.243299999999998</v>
      </c>
      <c r="E10962" s="1" t="s">
        <v>44</v>
      </c>
      <c r="F10962" t="s">
        <v>13363</v>
      </c>
      <c r="G10962">
        <v>0</v>
      </c>
      <c r="H10962">
        <v>0</v>
      </c>
      <c r="I10962">
        <v>0</v>
      </c>
    </row>
    <row r="10963" spans="1:9" hidden="1" x14ac:dyDescent="0.3">
      <c r="A10963" s="1" t="s">
        <v>270</v>
      </c>
      <c r="B10963" s="1" t="s">
        <v>55</v>
      </c>
      <c r="C10963">
        <v>38.963700000000003</v>
      </c>
      <c r="D10963">
        <v>35.243299999999998</v>
      </c>
      <c r="E10963" s="1" t="s">
        <v>45</v>
      </c>
      <c r="F10963" t="s">
        <v>13364</v>
      </c>
      <c r="G10963">
        <v>0</v>
      </c>
      <c r="H10963">
        <v>0</v>
      </c>
      <c r="I10963">
        <v>0</v>
      </c>
    </row>
    <row r="10964" spans="1:9" hidden="1" x14ac:dyDescent="0.3">
      <c r="A10964" s="1" t="s">
        <v>270</v>
      </c>
      <c r="B10964" s="1" t="s">
        <v>55</v>
      </c>
      <c r="C10964">
        <v>38.963700000000003</v>
      </c>
      <c r="D10964">
        <v>35.243299999999998</v>
      </c>
      <c r="E10964" s="1" t="s">
        <v>46</v>
      </c>
      <c r="F10964" t="s">
        <v>13365</v>
      </c>
      <c r="G10964">
        <v>0</v>
      </c>
      <c r="H10964">
        <v>0</v>
      </c>
      <c r="I10964">
        <v>0</v>
      </c>
    </row>
    <row r="10965" spans="1:9" hidden="1" x14ac:dyDescent="0.3">
      <c r="A10965" s="1" t="s">
        <v>270</v>
      </c>
      <c r="B10965" s="1" t="s">
        <v>55</v>
      </c>
      <c r="C10965">
        <v>38.963700000000003</v>
      </c>
      <c r="D10965">
        <v>35.243299999999998</v>
      </c>
      <c r="E10965" s="1" t="s">
        <v>47</v>
      </c>
      <c r="F10965" t="s">
        <v>13366</v>
      </c>
      <c r="G10965">
        <v>0</v>
      </c>
      <c r="H10965">
        <v>0</v>
      </c>
      <c r="I10965">
        <v>0</v>
      </c>
    </row>
    <row r="10966" spans="1:9" hidden="1" x14ac:dyDescent="0.3">
      <c r="A10966" s="1" t="s">
        <v>270</v>
      </c>
      <c r="B10966" s="1" t="s">
        <v>55</v>
      </c>
      <c r="C10966">
        <v>38.963700000000003</v>
      </c>
      <c r="D10966">
        <v>35.243299999999998</v>
      </c>
      <c r="E10966" s="1" t="s">
        <v>48</v>
      </c>
      <c r="F10966" t="s">
        <v>13367</v>
      </c>
      <c r="G10966">
        <v>0</v>
      </c>
      <c r="H10966">
        <v>0</v>
      </c>
      <c r="I10966">
        <v>0</v>
      </c>
    </row>
    <row r="10967" spans="1:9" hidden="1" x14ac:dyDescent="0.3">
      <c r="A10967" s="1" t="s">
        <v>270</v>
      </c>
      <c r="B10967" s="1" t="s">
        <v>55</v>
      </c>
      <c r="C10967">
        <v>38.963700000000003</v>
      </c>
      <c r="D10967">
        <v>35.243299999999998</v>
      </c>
      <c r="E10967" s="1" t="s">
        <v>49</v>
      </c>
      <c r="F10967" t="s">
        <v>13368</v>
      </c>
      <c r="G10967">
        <v>0</v>
      </c>
      <c r="H10967">
        <v>0</v>
      </c>
      <c r="I10967">
        <v>0</v>
      </c>
    </row>
    <row r="10968" spans="1:9" hidden="1" x14ac:dyDescent="0.3">
      <c r="A10968" s="1" t="s">
        <v>270</v>
      </c>
      <c r="B10968" s="1" t="s">
        <v>55</v>
      </c>
      <c r="C10968">
        <v>38.963700000000003</v>
      </c>
      <c r="D10968">
        <v>35.243299999999998</v>
      </c>
      <c r="E10968" s="1" t="s">
        <v>50</v>
      </c>
      <c r="F10968" t="s">
        <v>13369</v>
      </c>
      <c r="G10968">
        <v>0</v>
      </c>
      <c r="H10968">
        <v>0</v>
      </c>
      <c r="I10968">
        <v>0</v>
      </c>
    </row>
    <row r="10969" spans="1:9" hidden="1" x14ac:dyDescent="0.3">
      <c r="A10969" s="1" t="s">
        <v>270</v>
      </c>
      <c r="B10969" s="1" t="s">
        <v>55</v>
      </c>
      <c r="C10969">
        <v>38.963700000000003</v>
      </c>
      <c r="D10969">
        <v>35.243299999999998</v>
      </c>
      <c r="E10969" s="1" t="s">
        <v>51</v>
      </c>
      <c r="F10969" t="s">
        <v>13370</v>
      </c>
      <c r="G10969">
        <v>0</v>
      </c>
      <c r="H10969">
        <v>0</v>
      </c>
      <c r="I10969">
        <v>0</v>
      </c>
    </row>
    <row r="10970" spans="1:9" hidden="1" x14ac:dyDescent="0.3">
      <c r="A10970" s="1" t="s">
        <v>270</v>
      </c>
      <c r="B10970" s="1" t="s">
        <v>55</v>
      </c>
      <c r="C10970">
        <v>38.963700000000003</v>
      </c>
      <c r="D10970">
        <v>35.243299999999998</v>
      </c>
      <c r="E10970" s="1" t="s">
        <v>52</v>
      </c>
      <c r="F10970" t="s">
        <v>13371</v>
      </c>
      <c r="G10970">
        <v>0</v>
      </c>
      <c r="H10970">
        <v>0</v>
      </c>
      <c r="I10970">
        <v>0</v>
      </c>
    </row>
    <row r="10971" spans="1:9" hidden="1" x14ac:dyDescent="0.3">
      <c r="A10971" s="1" t="s">
        <v>270</v>
      </c>
      <c r="B10971" s="1" t="s">
        <v>55</v>
      </c>
      <c r="C10971">
        <v>38.963700000000003</v>
      </c>
      <c r="D10971">
        <v>35.243299999999998</v>
      </c>
      <c r="E10971" s="1" t="s">
        <v>53</v>
      </c>
      <c r="F10971" t="s">
        <v>21530</v>
      </c>
      <c r="G10971">
        <v>0</v>
      </c>
      <c r="H10971">
        <v>1</v>
      </c>
      <c r="I10971">
        <v>0</v>
      </c>
    </row>
    <row r="10972" spans="1:9" hidden="1" x14ac:dyDescent="0.3">
      <c r="A10972" s="1" t="s">
        <v>270</v>
      </c>
      <c r="B10972" s="1" t="s">
        <v>55</v>
      </c>
      <c r="C10972">
        <v>38.963700000000003</v>
      </c>
      <c r="D10972">
        <v>35.243299999999998</v>
      </c>
      <c r="E10972" s="1" t="s">
        <v>54</v>
      </c>
      <c r="F10972" t="s">
        <v>21531</v>
      </c>
      <c r="G10972">
        <v>0</v>
      </c>
      <c r="H10972">
        <v>1</v>
      </c>
      <c r="I10972">
        <v>0</v>
      </c>
    </row>
    <row r="10973" spans="1:9" hidden="1" x14ac:dyDescent="0.3">
      <c r="A10973" s="1" t="s">
        <v>270</v>
      </c>
      <c r="B10973" s="1" t="s">
        <v>55</v>
      </c>
      <c r="C10973">
        <v>38.963700000000003</v>
      </c>
      <c r="D10973">
        <v>35.243299999999998</v>
      </c>
      <c r="E10973" s="1" t="s">
        <v>21548</v>
      </c>
      <c r="F10973" t="s">
        <v>21759</v>
      </c>
      <c r="G10973">
        <v>0</v>
      </c>
      <c r="H10973">
        <v>5</v>
      </c>
      <c r="I10973">
        <v>0</v>
      </c>
    </row>
    <row r="10974" spans="1:9" x14ac:dyDescent="0.3">
      <c r="A10974" s="1" t="s">
        <v>231</v>
      </c>
      <c r="B10974" s="1" t="s">
        <v>271</v>
      </c>
      <c r="C10974">
        <v>36.140799999999999</v>
      </c>
      <c r="D10974">
        <v>-5.3536000000000001</v>
      </c>
      <c r="E10974" s="1" t="s">
        <v>4</v>
      </c>
      <c r="F10974" t="s">
        <v>12758</v>
      </c>
      <c r="G10974">
        <v>0</v>
      </c>
      <c r="H10974">
        <v>0</v>
      </c>
      <c r="I10974">
        <v>0</v>
      </c>
    </row>
    <row r="10975" spans="1:9" x14ac:dyDescent="0.3">
      <c r="A10975" s="1" t="s">
        <v>231</v>
      </c>
      <c r="B10975" s="1" t="s">
        <v>271</v>
      </c>
      <c r="C10975">
        <v>36.140799999999999</v>
      </c>
      <c r="D10975">
        <v>-5.3536000000000001</v>
      </c>
      <c r="E10975" s="1" t="s">
        <v>5</v>
      </c>
      <c r="F10975" t="s">
        <v>12759</v>
      </c>
      <c r="G10975">
        <v>0</v>
      </c>
      <c r="H10975">
        <v>0</v>
      </c>
      <c r="I10975">
        <v>0</v>
      </c>
    </row>
    <row r="10976" spans="1:9" x14ac:dyDescent="0.3">
      <c r="A10976" s="1" t="s">
        <v>231</v>
      </c>
      <c r="B10976" s="1" t="s">
        <v>271</v>
      </c>
      <c r="C10976">
        <v>36.140799999999999</v>
      </c>
      <c r="D10976">
        <v>-5.3536000000000001</v>
      </c>
      <c r="E10976" s="1" t="s">
        <v>6</v>
      </c>
      <c r="F10976" t="s">
        <v>12760</v>
      </c>
      <c r="G10976">
        <v>0</v>
      </c>
      <c r="H10976">
        <v>0</v>
      </c>
      <c r="I10976">
        <v>0</v>
      </c>
    </row>
    <row r="10977" spans="1:9" x14ac:dyDescent="0.3">
      <c r="A10977" s="1" t="s">
        <v>231</v>
      </c>
      <c r="B10977" s="1" t="s">
        <v>271</v>
      </c>
      <c r="C10977">
        <v>36.140799999999999</v>
      </c>
      <c r="D10977">
        <v>-5.3536000000000001</v>
      </c>
      <c r="E10977" s="1" t="s">
        <v>7</v>
      </c>
      <c r="F10977" t="s">
        <v>12761</v>
      </c>
      <c r="G10977">
        <v>0</v>
      </c>
      <c r="H10977">
        <v>0</v>
      </c>
      <c r="I10977">
        <v>0</v>
      </c>
    </row>
    <row r="10978" spans="1:9" x14ac:dyDescent="0.3">
      <c r="A10978" s="1" t="s">
        <v>231</v>
      </c>
      <c r="B10978" s="1" t="s">
        <v>271</v>
      </c>
      <c r="C10978">
        <v>36.140799999999999</v>
      </c>
      <c r="D10978">
        <v>-5.3536000000000001</v>
      </c>
      <c r="E10978" s="1" t="s">
        <v>8</v>
      </c>
      <c r="F10978" t="s">
        <v>12762</v>
      </c>
      <c r="G10978">
        <v>0</v>
      </c>
      <c r="H10978">
        <v>0</v>
      </c>
      <c r="I10978">
        <v>0</v>
      </c>
    </row>
    <row r="10979" spans="1:9" x14ac:dyDescent="0.3">
      <c r="A10979" s="1" t="s">
        <v>231</v>
      </c>
      <c r="B10979" s="1" t="s">
        <v>271</v>
      </c>
      <c r="C10979">
        <v>36.140799999999999</v>
      </c>
      <c r="D10979">
        <v>-5.3536000000000001</v>
      </c>
      <c r="E10979" s="1" t="s">
        <v>9</v>
      </c>
      <c r="F10979" t="s">
        <v>12763</v>
      </c>
      <c r="G10979">
        <v>0</v>
      </c>
      <c r="H10979">
        <v>0</v>
      </c>
      <c r="I10979">
        <v>0</v>
      </c>
    </row>
    <row r="10980" spans="1:9" x14ac:dyDescent="0.3">
      <c r="A10980" s="1" t="s">
        <v>231</v>
      </c>
      <c r="B10980" s="1" t="s">
        <v>271</v>
      </c>
      <c r="C10980">
        <v>36.140799999999999</v>
      </c>
      <c r="D10980">
        <v>-5.3536000000000001</v>
      </c>
      <c r="E10980" s="1" t="s">
        <v>10</v>
      </c>
      <c r="F10980" t="s">
        <v>12764</v>
      </c>
      <c r="G10980">
        <v>0</v>
      </c>
      <c r="H10980">
        <v>0</v>
      </c>
      <c r="I10980">
        <v>0</v>
      </c>
    </row>
    <row r="10981" spans="1:9" x14ac:dyDescent="0.3">
      <c r="A10981" s="1" t="s">
        <v>231</v>
      </c>
      <c r="B10981" s="1" t="s">
        <v>271</v>
      </c>
      <c r="C10981">
        <v>36.140799999999999</v>
      </c>
      <c r="D10981">
        <v>-5.3536000000000001</v>
      </c>
      <c r="E10981" s="1" t="s">
        <v>11</v>
      </c>
      <c r="F10981" t="s">
        <v>12765</v>
      </c>
      <c r="G10981">
        <v>0</v>
      </c>
      <c r="H10981">
        <v>0</v>
      </c>
      <c r="I10981">
        <v>0</v>
      </c>
    </row>
    <row r="10982" spans="1:9" x14ac:dyDescent="0.3">
      <c r="A10982" s="1" t="s">
        <v>231</v>
      </c>
      <c r="B10982" s="1" t="s">
        <v>271</v>
      </c>
      <c r="C10982">
        <v>36.140799999999999</v>
      </c>
      <c r="D10982">
        <v>-5.3536000000000001</v>
      </c>
      <c r="E10982" s="1" t="s">
        <v>12</v>
      </c>
      <c r="F10982" t="s">
        <v>12766</v>
      </c>
      <c r="G10982">
        <v>0</v>
      </c>
      <c r="H10982">
        <v>0</v>
      </c>
      <c r="I10982">
        <v>0</v>
      </c>
    </row>
    <row r="10983" spans="1:9" x14ac:dyDescent="0.3">
      <c r="A10983" s="1" t="s">
        <v>231</v>
      </c>
      <c r="B10983" s="1" t="s">
        <v>271</v>
      </c>
      <c r="C10983">
        <v>36.140799999999999</v>
      </c>
      <c r="D10983">
        <v>-5.3536000000000001</v>
      </c>
      <c r="E10983" s="1" t="s">
        <v>13</v>
      </c>
      <c r="F10983" t="s">
        <v>12767</v>
      </c>
      <c r="G10983">
        <v>0</v>
      </c>
      <c r="H10983">
        <v>0</v>
      </c>
      <c r="I10983">
        <v>0</v>
      </c>
    </row>
    <row r="10984" spans="1:9" x14ac:dyDescent="0.3">
      <c r="A10984" s="1" t="s">
        <v>231</v>
      </c>
      <c r="B10984" s="1" t="s">
        <v>271</v>
      </c>
      <c r="C10984">
        <v>36.140799999999999</v>
      </c>
      <c r="D10984">
        <v>-5.3536000000000001</v>
      </c>
      <c r="E10984" s="1" t="s">
        <v>14</v>
      </c>
      <c r="F10984" t="s">
        <v>12768</v>
      </c>
      <c r="G10984">
        <v>0</v>
      </c>
      <c r="H10984">
        <v>0</v>
      </c>
      <c r="I10984">
        <v>0</v>
      </c>
    </row>
    <row r="10985" spans="1:9" x14ac:dyDescent="0.3">
      <c r="A10985" s="1" t="s">
        <v>231</v>
      </c>
      <c r="B10985" s="1" t="s">
        <v>271</v>
      </c>
      <c r="C10985">
        <v>36.140799999999999</v>
      </c>
      <c r="D10985">
        <v>-5.3536000000000001</v>
      </c>
      <c r="E10985" s="1" t="s">
        <v>15</v>
      </c>
      <c r="F10985" t="s">
        <v>12769</v>
      </c>
      <c r="G10985">
        <v>0</v>
      </c>
      <c r="H10985">
        <v>0</v>
      </c>
      <c r="I10985">
        <v>0</v>
      </c>
    </row>
    <row r="10986" spans="1:9" x14ac:dyDescent="0.3">
      <c r="A10986" s="1" t="s">
        <v>231</v>
      </c>
      <c r="B10986" s="1" t="s">
        <v>271</v>
      </c>
      <c r="C10986">
        <v>36.140799999999999</v>
      </c>
      <c r="D10986">
        <v>-5.3536000000000001</v>
      </c>
      <c r="E10986" s="1" t="s">
        <v>16</v>
      </c>
      <c r="F10986" t="s">
        <v>12770</v>
      </c>
      <c r="G10986">
        <v>0</v>
      </c>
      <c r="H10986">
        <v>0</v>
      </c>
      <c r="I10986">
        <v>0</v>
      </c>
    </row>
    <row r="10987" spans="1:9" x14ac:dyDescent="0.3">
      <c r="A10987" s="1" t="s">
        <v>231</v>
      </c>
      <c r="B10987" s="1" t="s">
        <v>271</v>
      </c>
      <c r="C10987">
        <v>36.140799999999999</v>
      </c>
      <c r="D10987">
        <v>-5.3536000000000001</v>
      </c>
      <c r="E10987" s="1" t="s">
        <v>17</v>
      </c>
      <c r="F10987" t="s">
        <v>12771</v>
      </c>
      <c r="G10987">
        <v>0</v>
      </c>
      <c r="H10987">
        <v>0</v>
      </c>
      <c r="I10987">
        <v>0</v>
      </c>
    </row>
    <row r="10988" spans="1:9" x14ac:dyDescent="0.3">
      <c r="A10988" s="1" t="s">
        <v>231</v>
      </c>
      <c r="B10988" s="1" t="s">
        <v>271</v>
      </c>
      <c r="C10988">
        <v>36.140799999999999</v>
      </c>
      <c r="D10988">
        <v>-5.3536000000000001</v>
      </c>
      <c r="E10988" s="1" t="s">
        <v>18</v>
      </c>
      <c r="F10988" t="s">
        <v>12772</v>
      </c>
      <c r="G10988">
        <v>0</v>
      </c>
      <c r="H10988">
        <v>0</v>
      </c>
      <c r="I10988">
        <v>0</v>
      </c>
    </row>
    <row r="10989" spans="1:9" x14ac:dyDescent="0.3">
      <c r="A10989" s="1" t="s">
        <v>231</v>
      </c>
      <c r="B10989" s="1" t="s">
        <v>271</v>
      </c>
      <c r="C10989">
        <v>36.140799999999999</v>
      </c>
      <c r="D10989">
        <v>-5.3536000000000001</v>
      </c>
      <c r="E10989" s="1" t="s">
        <v>19</v>
      </c>
      <c r="F10989" t="s">
        <v>12773</v>
      </c>
      <c r="G10989">
        <v>0</v>
      </c>
      <c r="H10989">
        <v>0</v>
      </c>
      <c r="I10989">
        <v>0</v>
      </c>
    </row>
    <row r="10990" spans="1:9" x14ac:dyDescent="0.3">
      <c r="A10990" s="1" t="s">
        <v>231</v>
      </c>
      <c r="B10990" s="1" t="s">
        <v>271</v>
      </c>
      <c r="C10990">
        <v>36.140799999999999</v>
      </c>
      <c r="D10990">
        <v>-5.3536000000000001</v>
      </c>
      <c r="E10990" s="1" t="s">
        <v>20</v>
      </c>
      <c r="F10990" t="s">
        <v>12774</v>
      </c>
      <c r="G10990">
        <v>0</v>
      </c>
      <c r="H10990">
        <v>0</v>
      </c>
      <c r="I10990">
        <v>0</v>
      </c>
    </row>
    <row r="10991" spans="1:9" x14ac:dyDescent="0.3">
      <c r="A10991" s="1" t="s">
        <v>231</v>
      </c>
      <c r="B10991" s="1" t="s">
        <v>271</v>
      </c>
      <c r="C10991">
        <v>36.140799999999999</v>
      </c>
      <c r="D10991">
        <v>-5.3536000000000001</v>
      </c>
      <c r="E10991" s="1" t="s">
        <v>21</v>
      </c>
      <c r="F10991" t="s">
        <v>12775</v>
      </c>
      <c r="G10991">
        <v>0</v>
      </c>
      <c r="H10991">
        <v>0</v>
      </c>
      <c r="I10991">
        <v>0</v>
      </c>
    </row>
    <row r="10992" spans="1:9" x14ac:dyDescent="0.3">
      <c r="A10992" s="1" t="s">
        <v>231</v>
      </c>
      <c r="B10992" s="1" t="s">
        <v>271</v>
      </c>
      <c r="C10992">
        <v>36.140799999999999</v>
      </c>
      <c r="D10992">
        <v>-5.3536000000000001</v>
      </c>
      <c r="E10992" s="1" t="s">
        <v>22</v>
      </c>
      <c r="F10992" t="s">
        <v>12776</v>
      </c>
      <c r="G10992">
        <v>0</v>
      </c>
      <c r="H10992">
        <v>0</v>
      </c>
      <c r="I10992">
        <v>0</v>
      </c>
    </row>
    <row r="10993" spans="1:9" x14ac:dyDescent="0.3">
      <c r="A10993" s="1" t="s">
        <v>231</v>
      </c>
      <c r="B10993" s="1" t="s">
        <v>271</v>
      </c>
      <c r="C10993">
        <v>36.140799999999999</v>
      </c>
      <c r="D10993">
        <v>-5.3536000000000001</v>
      </c>
      <c r="E10993" s="1" t="s">
        <v>23</v>
      </c>
      <c r="F10993" t="s">
        <v>12777</v>
      </c>
      <c r="G10993">
        <v>0</v>
      </c>
      <c r="H10993">
        <v>0</v>
      </c>
      <c r="I10993">
        <v>0</v>
      </c>
    </row>
    <row r="10994" spans="1:9" x14ac:dyDescent="0.3">
      <c r="A10994" s="1" t="s">
        <v>231</v>
      </c>
      <c r="B10994" s="1" t="s">
        <v>271</v>
      </c>
      <c r="C10994">
        <v>36.140799999999999</v>
      </c>
      <c r="D10994">
        <v>-5.3536000000000001</v>
      </c>
      <c r="E10994" s="1" t="s">
        <v>24</v>
      </c>
      <c r="F10994" t="s">
        <v>12778</v>
      </c>
      <c r="G10994">
        <v>0</v>
      </c>
      <c r="H10994">
        <v>0</v>
      </c>
      <c r="I10994">
        <v>0</v>
      </c>
    </row>
    <row r="10995" spans="1:9" x14ac:dyDescent="0.3">
      <c r="A10995" s="1" t="s">
        <v>231</v>
      </c>
      <c r="B10995" s="1" t="s">
        <v>271</v>
      </c>
      <c r="C10995">
        <v>36.140799999999999</v>
      </c>
      <c r="D10995">
        <v>-5.3536000000000001</v>
      </c>
      <c r="E10995" s="1" t="s">
        <v>25</v>
      </c>
      <c r="F10995" t="s">
        <v>12779</v>
      </c>
      <c r="G10995">
        <v>0</v>
      </c>
      <c r="H10995">
        <v>0</v>
      </c>
      <c r="I10995">
        <v>0</v>
      </c>
    </row>
    <row r="10996" spans="1:9" x14ac:dyDescent="0.3">
      <c r="A10996" s="1" t="s">
        <v>231</v>
      </c>
      <c r="B10996" s="1" t="s">
        <v>271</v>
      </c>
      <c r="C10996">
        <v>36.140799999999999</v>
      </c>
      <c r="D10996">
        <v>-5.3536000000000001</v>
      </c>
      <c r="E10996" s="1" t="s">
        <v>26</v>
      </c>
      <c r="F10996" t="s">
        <v>12780</v>
      </c>
      <c r="G10996">
        <v>0</v>
      </c>
      <c r="H10996">
        <v>0</v>
      </c>
      <c r="I10996">
        <v>0</v>
      </c>
    </row>
    <row r="10997" spans="1:9" x14ac:dyDescent="0.3">
      <c r="A10997" s="1" t="s">
        <v>231</v>
      </c>
      <c r="B10997" s="1" t="s">
        <v>271</v>
      </c>
      <c r="C10997">
        <v>36.140799999999999</v>
      </c>
      <c r="D10997">
        <v>-5.3536000000000001</v>
      </c>
      <c r="E10997" s="1" t="s">
        <v>27</v>
      </c>
      <c r="F10997" t="s">
        <v>12781</v>
      </c>
      <c r="G10997">
        <v>0</v>
      </c>
      <c r="H10997">
        <v>0</v>
      </c>
      <c r="I10997">
        <v>0</v>
      </c>
    </row>
    <row r="10998" spans="1:9" x14ac:dyDescent="0.3">
      <c r="A10998" s="1" t="s">
        <v>231</v>
      </c>
      <c r="B10998" s="1" t="s">
        <v>271</v>
      </c>
      <c r="C10998">
        <v>36.140799999999999</v>
      </c>
      <c r="D10998">
        <v>-5.3536000000000001</v>
      </c>
      <c r="E10998" s="1" t="s">
        <v>28</v>
      </c>
      <c r="F10998" t="s">
        <v>12782</v>
      </c>
      <c r="G10998">
        <v>0</v>
      </c>
      <c r="H10998">
        <v>0</v>
      </c>
      <c r="I10998">
        <v>0</v>
      </c>
    </row>
    <row r="10999" spans="1:9" x14ac:dyDescent="0.3">
      <c r="A10999" s="1" t="s">
        <v>231</v>
      </c>
      <c r="B10999" s="1" t="s">
        <v>271</v>
      </c>
      <c r="C10999">
        <v>36.140799999999999</v>
      </c>
      <c r="D10999">
        <v>-5.3536000000000001</v>
      </c>
      <c r="E10999" s="1" t="s">
        <v>29</v>
      </c>
      <c r="F10999" t="s">
        <v>12783</v>
      </c>
      <c r="G10999">
        <v>0</v>
      </c>
      <c r="H10999">
        <v>0</v>
      </c>
      <c r="I10999">
        <v>0</v>
      </c>
    </row>
    <row r="11000" spans="1:9" x14ac:dyDescent="0.3">
      <c r="A11000" s="1" t="s">
        <v>231</v>
      </c>
      <c r="B11000" s="1" t="s">
        <v>271</v>
      </c>
      <c r="C11000">
        <v>36.140799999999999</v>
      </c>
      <c r="D11000">
        <v>-5.3536000000000001</v>
      </c>
      <c r="E11000" s="1" t="s">
        <v>30</v>
      </c>
      <c r="F11000" t="s">
        <v>12784</v>
      </c>
      <c r="G11000">
        <v>0</v>
      </c>
      <c r="H11000">
        <v>0</v>
      </c>
      <c r="I11000">
        <v>0</v>
      </c>
    </row>
    <row r="11001" spans="1:9" x14ac:dyDescent="0.3">
      <c r="A11001" s="1" t="s">
        <v>231</v>
      </c>
      <c r="B11001" s="1" t="s">
        <v>271</v>
      </c>
      <c r="C11001">
        <v>36.140799999999999</v>
      </c>
      <c r="D11001">
        <v>-5.3536000000000001</v>
      </c>
      <c r="E11001" s="1" t="s">
        <v>31</v>
      </c>
      <c r="F11001" t="s">
        <v>12785</v>
      </c>
      <c r="G11001">
        <v>0</v>
      </c>
      <c r="H11001">
        <v>0</v>
      </c>
      <c r="I11001">
        <v>0</v>
      </c>
    </row>
    <row r="11002" spans="1:9" x14ac:dyDescent="0.3">
      <c r="A11002" s="1" t="s">
        <v>231</v>
      </c>
      <c r="B11002" s="1" t="s">
        <v>271</v>
      </c>
      <c r="C11002">
        <v>36.140799999999999</v>
      </c>
      <c r="D11002">
        <v>-5.3536000000000001</v>
      </c>
      <c r="E11002" s="1" t="s">
        <v>32</v>
      </c>
      <c r="F11002" t="s">
        <v>12786</v>
      </c>
      <c r="G11002">
        <v>0</v>
      </c>
      <c r="H11002">
        <v>0</v>
      </c>
      <c r="I11002">
        <v>0</v>
      </c>
    </row>
    <row r="11003" spans="1:9" x14ac:dyDescent="0.3">
      <c r="A11003" s="1" t="s">
        <v>231</v>
      </c>
      <c r="B11003" s="1" t="s">
        <v>271</v>
      </c>
      <c r="C11003">
        <v>36.140799999999999</v>
      </c>
      <c r="D11003">
        <v>-5.3536000000000001</v>
      </c>
      <c r="E11003" s="1" t="s">
        <v>33</v>
      </c>
      <c r="F11003" t="s">
        <v>12787</v>
      </c>
      <c r="G11003">
        <v>0</v>
      </c>
      <c r="H11003">
        <v>0</v>
      </c>
      <c r="I11003">
        <v>0</v>
      </c>
    </row>
    <row r="11004" spans="1:9" x14ac:dyDescent="0.3">
      <c r="A11004" s="1" t="s">
        <v>231</v>
      </c>
      <c r="B11004" s="1" t="s">
        <v>271</v>
      </c>
      <c r="C11004">
        <v>36.140799999999999</v>
      </c>
      <c r="D11004">
        <v>-5.3536000000000001</v>
      </c>
      <c r="E11004" s="1" t="s">
        <v>34</v>
      </c>
      <c r="F11004" t="s">
        <v>12788</v>
      </c>
      <c r="G11004">
        <v>0</v>
      </c>
      <c r="H11004">
        <v>0</v>
      </c>
      <c r="I11004">
        <v>0</v>
      </c>
    </row>
    <row r="11005" spans="1:9" x14ac:dyDescent="0.3">
      <c r="A11005" s="1" t="s">
        <v>231</v>
      </c>
      <c r="B11005" s="1" t="s">
        <v>271</v>
      </c>
      <c r="C11005">
        <v>36.140799999999999</v>
      </c>
      <c r="D11005">
        <v>-5.3536000000000001</v>
      </c>
      <c r="E11005" s="1" t="s">
        <v>35</v>
      </c>
      <c r="F11005" t="s">
        <v>12789</v>
      </c>
      <c r="G11005">
        <v>0</v>
      </c>
      <c r="H11005">
        <v>0</v>
      </c>
      <c r="I11005">
        <v>0</v>
      </c>
    </row>
    <row r="11006" spans="1:9" x14ac:dyDescent="0.3">
      <c r="A11006" s="1" t="s">
        <v>231</v>
      </c>
      <c r="B11006" s="1" t="s">
        <v>271</v>
      </c>
      <c r="C11006">
        <v>36.140799999999999</v>
      </c>
      <c r="D11006">
        <v>-5.3536000000000001</v>
      </c>
      <c r="E11006" s="1" t="s">
        <v>36</v>
      </c>
      <c r="F11006" t="s">
        <v>12790</v>
      </c>
      <c r="G11006">
        <v>0</v>
      </c>
      <c r="H11006">
        <v>0</v>
      </c>
      <c r="I11006">
        <v>0</v>
      </c>
    </row>
    <row r="11007" spans="1:9" x14ac:dyDescent="0.3">
      <c r="A11007" s="1" t="s">
        <v>231</v>
      </c>
      <c r="B11007" s="1" t="s">
        <v>271</v>
      </c>
      <c r="C11007">
        <v>36.140799999999999</v>
      </c>
      <c r="D11007">
        <v>-5.3536000000000001</v>
      </c>
      <c r="E11007" s="1" t="s">
        <v>37</v>
      </c>
      <c r="F11007" t="s">
        <v>12791</v>
      </c>
      <c r="G11007">
        <v>0</v>
      </c>
      <c r="H11007">
        <v>0</v>
      </c>
      <c r="I11007">
        <v>0</v>
      </c>
    </row>
    <row r="11008" spans="1:9" x14ac:dyDescent="0.3">
      <c r="A11008" s="1" t="s">
        <v>231</v>
      </c>
      <c r="B11008" s="1" t="s">
        <v>271</v>
      </c>
      <c r="C11008">
        <v>36.140799999999999</v>
      </c>
      <c r="D11008">
        <v>-5.3536000000000001</v>
      </c>
      <c r="E11008" s="1" t="s">
        <v>38</v>
      </c>
      <c r="F11008" t="s">
        <v>12792</v>
      </c>
      <c r="G11008">
        <v>0</v>
      </c>
      <c r="H11008">
        <v>0</v>
      </c>
      <c r="I11008">
        <v>0</v>
      </c>
    </row>
    <row r="11009" spans="1:9" x14ac:dyDescent="0.3">
      <c r="A11009" s="1" t="s">
        <v>231</v>
      </c>
      <c r="B11009" s="1" t="s">
        <v>271</v>
      </c>
      <c r="C11009">
        <v>36.140799999999999</v>
      </c>
      <c r="D11009">
        <v>-5.3536000000000001</v>
      </c>
      <c r="E11009" s="1" t="s">
        <v>39</v>
      </c>
      <c r="F11009" t="s">
        <v>12793</v>
      </c>
      <c r="G11009">
        <v>0</v>
      </c>
      <c r="H11009">
        <v>0</v>
      </c>
      <c r="I11009">
        <v>0</v>
      </c>
    </row>
    <row r="11010" spans="1:9" x14ac:dyDescent="0.3">
      <c r="A11010" s="1" t="s">
        <v>231</v>
      </c>
      <c r="B11010" s="1" t="s">
        <v>271</v>
      </c>
      <c r="C11010">
        <v>36.140799999999999</v>
      </c>
      <c r="D11010">
        <v>-5.3536000000000001</v>
      </c>
      <c r="E11010" s="1" t="s">
        <v>40</v>
      </c>
      <c r="F11010" t="s">
        <v>12794</v>
      </c>
      <c r="G11010">
        <v>0</v>
      </c>
      <c r="H11010">
        <v>0</v>
      </c>
      <c r="I11010">
        <v>0</v>
      </c>
    </row>
    <row r="11011" spans="1:9" x14ac:dyDescent="0.3">
      <c r="A11011" s="1" t="s">
        <v>231</v>
      </c>
      <c r="B11011" s="1" t="s">
        <v>271</v>
      </c>
      <c r="C11011">
        <v>36.140799999999999</v>
      </c>
      <c r="D11011">
        <v>-5.3536000000000001</v>
      </c>
      <c r="E11011" s="1" t="s">
        <v>41</v>
      </c>
      <c r="F11011" t="s">
        <v>12795</v>
      </c>
      <c r="G11011">
        <v>0</v>
      </c>
      <c r="H11011">
        <v>0</v>
      </c>
      <c r="I11011">
        <v>0</v>
      </c>
    </row>
    <row r="11012" spans="1:9" x14ac:dyDescent="0.3">
      <c r="A11012" s="1" t="s">
        <v>231</v>
      </c>
      <c r="B11012" s="1" t="s">
        <v>271</v>
      </c>
      <c r="C11012">
        <v>36.140799999999999</v>
      </c>
      <c r="D11012">
        <v>-5.3536000000000001</v>
      </c>
      <c r="E11012" s="1" t="s">
        <v>42</v>
      </c>
      <c r="F11012" t="s">
        <v>12796</v>
      </c>
      <c r="G11012">
        <v>0</v>
      </c>
      <c r="H11012">
        <v>0</v>
      </c>
      <c r="I11012">
        <v>0</v>
      </c>
    </row>
    <row r="11013" spans="1:9" x14ac:dyDescent="0.3">
      <c r="A11013" s="1" t="s">
        <v>231</v>
      </c>
      <c r="B11013" s="1" t="s">
        <v>271</v>
      </c>
      <c r="C11013">
        <v>36.140799999999999</v>
      </c>
      <c r="D11013">
        <v>-5.3536000000000001</v>
      </c>
      <c r="E11013" s="1" t="s">
        <v>43</v>
      </c>
      <c r="F11013" t="s">
        <v>12797</v>
      </c>
      <c r="G11013">
        <v>0</v>
      </c>
      <c r="H11013">
        <v>0</v>
      </c>
      <c r="I11013">
        <v>0</v>
      </c>
    </row>
    <row r="11014" spans="1:9" x14ac:dyDescent="0.3">
      <c r="A11014" s="1" t="s">
        <v>231</v>
      </c>
      <c r="B11014" s="1" t="s">
        <v>271</v>
      </c>
      <c r="C11014">
        <v>36.140799999999999</v>
      </c>
      <c r="D11014">
        <v>-5.3536000000000001</v>
      </c>
      <c r="E11014" s="1" t="s">
        <v>44</v>
      </c>
      <c r="F11014" t="s">
        <v>12798</v>
      </c>
      <c r="G11014">
        <v>0</v>
      </c>
      <c r="H11014">
        <v>0</v>
      </c>
      <c r="I11014">
        <v>0</v>
      </c>
    </row>
    <row r="11015" spans="1:9" x14ac:dyDescent="0.3">
      <c r="A11015" s="1" t="s">
        <v>231</v>
      </c>
      <c r="B11015" s="1" t="s">
        <v>271</v>
      </c>
      <c r="C11015">
        <v>36.140799999999999</v>
      </c>
      <c r="D11015">
        <v>-5.3536000000000001</v>
      </c>
      <c r="E11015" s="1" t="s">
        <v>45</v>
      </c>
      <c r="F11015" t="s">
        <v>12799</v>
      </c>
      <c r="G11015">
        <v>0</v>
      </c>
      <c r="H11015">
        <v>0</v>
      </c>
      <c r="I11015">
        <v>0</v>
      </c>
    </row>
    <row r="11016" spans="1:9" x14ac:dyDescent="0.3">
      <c r="A11016" s="1" t="s">
        <v>231</v>
      </c>
      <c r="B11016" s="1" t="s">
        <v>271</v>
      </c>
      <c r="C11016">
        <v>36.140799999999999</v>
      </c>
      <c r="D11016">
        <v>-5.3536000000000001</v>
      </c>
      <c r="E11016" s="1" t="s">
        <v>46</v>
      </c>
      <c r="F11016" t="s">
        <v>16795</v>
      </c>
      <c r="G11016">
        <v>0</v>
      </c>
      <c r="H11016">
        <v>1</v>
      </c>
      <c r="I11016">
        <v>0</v>
      </c>
    </row>
    <row r="11017" spans="1:9" x14ac:dyDescent="0.3">
      <c r="A11017" s="1" t="s">
        <v>231</v>
      </c>
      <c r="B11017" s="1" t="s">
        <v>271</v>
      </c>
      <c r="C11017">
        <v>36.140799999999999</v>
      </c>
      <c r="D11017">
        <v>-5.3536000000000001</v>
      </c>
      <c r="E11017" s="1" t="s">
        <v>47</v>
      </c>
      <c r="F11017" t="s">
        <v>16796</v>
      </c>
      <c r="G11017">
        <v>0</v>
      </c>
      <c r="H11017">
        <v>1</v>
      </c>
      <c r="I11017">
        <v>0</v>
      </c>
    </row>
    <row r="11018" spans="1:9" x14ac:dyDescent="0.3">
      <c r="A11018" s="1" t="s">
        <v>231</v>
      </c>
      <c r="B11018" s="1" t="s">
        <v>271</v>
      </c>
      <c r="C11018">
        <v>36.140799999999999</v>
      </c>
      <c r="D11018">
        <v>-5.3536000000000001</v>
      </c>
      <c r="E11018" s="1" t="s">
        <v>48</v>
      </c>
      <c r="F11018" t="s">
        <v>16797</v>
      </c>
      <c r="G11018">
        <v>0</v>
      </c>
      <c r="H11018">
        <v>1</v>
      </c>
      <c r="I11018">
        <v>0</v>
      </c>
    </row>
    <row r="11019" spans="1:9" x14ac:dyDescent="0.3">
      <c r="A11019" s="1" t="s">
        <v>231</v>
      </c>
      <c r="B11019" s="1" t="s">
        <v>271</v>
      </c>
      <c r="C11019">
        <v>36.140799999999999</v>
      </c>
      <c r="D11019">
        <v>-5.3536000000000001</v>
      </c>
      <c r="E11019" s="1" t="s">
        <v>49</v>
      </c>
      <c r="F11019" t="s">
        <v>16798</v>
      </c>
      <c r="G11019">
        <v>0</v>
      </c>
      <c r="H11019">
        <v>1</v>
      </c>
      <c r="I11019">
        <v>0</v>
      </c>
    </row>
    <row r="11020" spans="1:9" x14ac:dyDescent="0.3">
      <c r="A11020" s="1" t="s">
        <v>231</v>
      </c>
      <c r="B11020" s="1" t="s">
        <v>271</v>
      </c>
      <c r="C11020">
        <v>36.140799999999999</v>
      </c>
      <c r="D11020">
        <v>-5.3536000000000001</v>
      </c>
      <c r="E11020" s="1" t="s">
        <v>50</v>
      </c>
      <c r="F11020" t="s">
        <v>16799</v>
      </c>
      <c r="G11020">
        <v>0</v>
      </c>
      <c r="H11020">
        <v>1</v>
      </c>
      <c r="I11020">
        <v>0</v>
      </c>
    </row>
    <row r="11021" spans="1:9" x14ac:dyDescent="0.3">
      <c r="A11021" s="1" t="s">
        <v>231</v>
      </c>
      <c r="B11021" s="1" t="s">
        <v>271</v>
      </c>
      <c r="C11021">
        <v>36.140799999999999</v>
      </c>
      <c r="D11021">
        <v>-5.3536000000000001</v>
      </c>
      <c r="E11021" s="1" t="s">
        <v>51</v>
      </c>
      <c r="F11021" t="s">
        <v>16800</v>
      </c>
      <c r="G11021">
        <v>0</v>
      </c>
      <c r="H11021">
        <v>1</v>
      </c>
      <c r="I11021">
        <v>0</v>
      </c>
    </row>
    <row r="11022" spans="1:9" x14ac:dyDescent="0.3">
      <c r="A11022" s="1" t="s">
        <v>231</v>
      </c>
      <c r="B11022" s="1" t="s">
        <v>271</v>
      </c>
      <c r="C11022">
        <v>36.140799999999999</v>
      </c>
      <c r="D11022">
        <v>-5.3536000000000001</v>
      </c>
      <c r="E11022" s="1" t="s">
        <v>52</v>
      </c>
      <c r="F11022" t="s">
        <v>16801</v>
      </c>
      <c r="G11022">
        <v>0</v>
      </c>
      <c r="H11022">
        <v>1</v>
      </c>
      <c r="I11022">
        <v>1</v>
      </c>
    </row>
    <row r="11023" spans="1:9" x14ac:dyDescent="0.3">
      <c r="A11023" s="1" t="s">
        <v>231</v>
      </c>
      <c r="B11023" s="1" t="s">
        <v>271</v>
      </c>
      <c r="C11023">
        <v>36.140799999999999</v>
      </c>
      <c r="D11023">
        <v>-5.3536000000000001</v>
      </c>
      <c r="E11023" s="1" t="s">
        <v>53</v>
      </c>
      <c r="F11023" t="s">
        <v>16802</v>
      </c>
      <c r="G11023">
        <v>0</v>
      </c>
      <c r="H11023">
        <v>1</v>
      </c>
      <c r="I11023">
        <v>1</v>
      </c>
    </row>
    <row r="11024" spans="1:9" x14ac:dyDescent="0.3">
      <c r="A11024" s="1" t="s">
        <v>231</v>
      </c>
      <c r="B11024" s="1" t="s">
        <v>271</v>
      </c>
      <c r="C11024">
        <v>36.140799999999999</v>
      </c>
      <c r="D11024">
        <v>-5.3536000000000001</v>
      </c>
      <c r="E11024" s="1" t="s">
        <v>54</v>
      </c>
      <c r="F11024" t="s">
        <v>16803</v>
      </c>
      <c r="G11024">
        <v>0</v>
      </c>
      <c r="H11024">
        <v>1</v>
      </c>
      <c r="I11024">
        <v>1</v>
      </c>
    </row>
    <row r="11025" spans="1:9" hidden="1" x14ac:dyDescent="0.3">
      <c r="A11025" s="1" t="s">
        <v>231</v>
      </c>
      <c r="B11025" s="1" t="s">
        <v>271</v>
      </c>
      <c r="C11025">
        <v>36.140799999999999</v>
      </c>
      <c r="D11025">
        <v>-5.3536000000000001</v>
      </c>
      <c r="E11025" s="1" t="s">
        <v>21548</v>
      </c>
      <c r="F11025" t="s">
        <v>21760</v>
      </c>
      <c r="G11025">
        <v>0</v>
      </c>
      <c r="H11025">
        <v>1</v>
      </c>
      <c r="I11025">
        <v>1</v>
      </c>
    </row>
    <row r="11026" spans="1:9" hidden="1" x14ac:dyDescent="0.3">
      <c r="A11026" s="1" t="s">
        <v>159</v>
      </c>
      <c r="B11026" s="1" t="s">
        <v>272</v>
      </c>
      <c r="C11026">
        <v>47.6477</v>
      </c>
      <c r="D11026">
        <v>-122.6413</v>
      </c>
      <c r="E11026" s="1" t="s">
        <v>4</v>
      </c>
      <c r="F11026" t="s">
        <v>930</v>
      </c>
      <c r="G11026">
        <v>0</v>
      </c>
      <c r="H11026">
        <v>0</v>
      </c>
      <c r="I11026">
        <v>0</v>
      </c>
    </row>
    <row r="11027" spans="1:9" hidden="1" x14ac:dyDescent="0.3">
      <c r="A11027" s="1" t="s">
        <v>159</v>
      </c>
      <c r="B11027" s="1" t="s">
        <v>272</v>
      </c>
      <c r="C11027">
        <v>47.6477</v>
      </c>
      <c r="D11027">
        <v>-122.6413</v>
      </c>
      <c r="E11027" s="1" t="s">
        <v>5</v>
      </c>
      <c r="F11027" t="s">
        <v>1172</v>
      </c>
      <c r="G11027">
        <v>0</v>
      </c>
      <c r="H11027">
        <v>0</v>
      </c>
      <c r="I11027">
        <v>0</v>
      </c>
    </row>
    <row r="11028" spans="1:9" hidden="1" x14ac:dyDescent="0.3">
      <c r="A11028" s="1" t="s">
        <v>159</v>
      </c>
      <c r="B11028" s="1" t="s">
        <v>272</v>
      </c>
      <c r="C11028">
        <v>47.6477</v>
      </c>
      <c r="D11028">
        <v>-122.6413</v>
      </c>
      <c r="E11028" s="1" t="s">
        <v>6</v>
      </c>
      <c r="F11028" t="s">
        <v>1414</v>
      </c>
      <c r="G11028">
        <v>0</v>
      </c>
      <c r="H11028">
        <v>0</v>
      </c>
      <c r="I11028">
        <v>0</v>
      </c>
    </row>
    <row r="11029" spans="1:9" hidden="1" x14ac:dyDescent="0.3">
      <c r="A11029" s="1" t="s">
        <v>159</v>
      </c>
      <c r="B11029" s="1" t="s">
        <v>272</v>
      </c>
      <c r="C11029">
        <v>47.6477</v>
      </c>
      <c r="D11029">
        <v>-122.6413</v>
      </c>
      <c r="E11029" s="1" t="s">
        <v>7</v>
      </c>
      <c r="F11029" t="s">
        <v>1655</v>
      </c>
      <c r="G11029">
        <v>0</v>
      </c>
      <c r="H11029">
        <v>0</v>
      </c>
      <c r="I11029">
        <v>0</v>
      </c>
    </row>
    <row r="11030" spans="1:9" hidden="1" x14ac:dyDescent="0.3">
      <c r="A11030" s="1" t="s">
        <v>159</v>
      </c>
      <c r="B11030" s="1" t="s">
        <v>272</v>
      </c>
      <c r="C11030">
        <v>47.6477</v>
      </c>
      <c r="D11030">
        <v>-122.6413</v>
      </c>
      <c r="E11030" s="1" t="s">
        <v>8</v>
      </c>
      <c r="F11030" t="s">
        <v>1896</v>
      </c>
      <c r="G11030">
        <v>0</v>
      </c>
      <c r="H11030">
        <v>0</v>
      </c>
      <c r="I11030">
        <v>0</v>
      </c>
    </row>
    <row r="11031" spans="1:9" hidden="1" x14ac:dyDescent="0.3">
      <c r="A11031" s="1" t="s">
        <v>159</v>
      </c>
      <c r="B11031" s="1" t="s">
        <v>272</v>
      </c>
      <c r="C11031">
        <v>47.6477</v>
      </c>
      <c r="D11031">
        <v>-122.6413</v>
      </c>
      <c r="E11031" s="1" t="s">
        <v>9</v>
      </c>
      <c r="F11031" t="s">
        <v>2134</v>
      </c>
      <c r="G11031">
        <v>0</v>
      </c>
      <c r="H11031">
        <v>0</v>
      </c>
      <c r="I11031">
        <v>0</v>
      </c>
    </row>
    <row r="11032" spans="1:9" hidden="1" x14ac:dyDescent="0.3">
      <c r="A11032" s="1" t="s">
        <v>159</v>
      </c>
      <c r="B11032" s="1" t="s">
        <v>272</v>
      </c>
      <c r="C11032">
        <v>47.6477</v>
      </c>
      <c r="D11032">
        <v>-122.6413</v>
      </c>
      <c r="E11032" s="1" t="s">
        <v>10</v>
      </c>
      <c r="F11032" t="s">
        <v>2372</v>
      </c>
      <c r="G11032">
        <v>0</v>
      </c>
      <c r="H11032">
        <v>0</v>
      </c>
      <c r="I11032">
        <v>0</v>
      </c>
    </row>
    <row r="11033" spans="1:9" hidden="1" x14ac:dyDescent="0.3">
      <c r="A11033" s="1" t="s">
        <v>159</v>
      </c>
      <c r="B11033" s="1" t="s">
        <v>272</v>
      </c>
      <c r="C11033">
        <v>47.6477</v>
      </c>
      <c r="D11033">
        <v>-122.6413</v>
      </c>
      <c r="E11033" s="1" t="s">
        <v>11</v>
      </c>
      <c r="F11033" t="s">
        <v>2610</v>
      </c>
      <c r="G11033">
        <v>0</v>
      </c>
      <c r="H11033">
        <v>0</v>
      </c>
      <c r="I11033">
        <v>0</v>
      </c>
    </row>
    <row r="11034" spans="1:9" hidden="1" x14ac:dyDescent="0.3">
      <c r="A11034" s="1" t="s">
        <v>159</v>
      </c>
      <c r="B11034" s="1" t="s">
        <v>272</v>
      </c>
      <c r="C11034">
        <v>47.6477</v>
      </c>
      <c r="D11034">
        <v>-122.6413</v>
      </c>
      <c r="E11034" s="1" t="s">
        <v>12</v>
      </c>
      <c r="F11034" t="s">
        <v>2848</v>
      </c>
      <c r="G11034">
        <v>0</v>
      </c>
      <c r="H11034">
        <v>0</v>
      </c>
      <c r="I11034">
        <v>0</v>
      </c>
    </row>
    <row r="11035" spans="1:9" hidden="1" x14ac:dyDescent="0.3">
      <c r="A11035" s="1" t="s">
        <v>159</v>
      </c>
      <c r="B11035" s="1" t="s">
        <v>272</v>
      </c>
      <c r="C11035">
        <v>47.6477</v>
      </c>
      <c r="D11035">
        <v>-122.6413</v>
      </c>
      <c r="E11035" s="1" t="s">
        <v>13</v>
      </c>
      <c r="F11035" t="s">
        <v>3086</v>
      </c>
      <c r="G11035">
        <v>0</v>
      </c>
      <c r="H11035">
        <v>0</v>
      </c>
      <c r="I11035">
        <v>0</v>
      </c>
    </row>
    <row r="11036" spans="1:9" hidden="1" x14ac:dyDescent="0.3">
      <c r="A11036" s="1" t="s">
        <v>159</v>
      </c>
      <c r="B11036" s="1" t="s">
        <v>272</v>
      </c>
      <c r="C11036">
        <v>47.6477</v>
      </c>
      <c r="D11036">
        <v>-122.6413</v>
      </c>
      <c r="E11036" s="1" t="s">
        <v>14</v>
      </c>
      <c r="F11036" t="s">
        <v>3323</v>
      </c>
      <c r="G11036">
        <v>0</v>
      </c>
      <c r="H11036">
        <v>0</v>
      </c>
      <c r="I11036">
        <v>0</v>
      </c>
    </row>
    <row r="11037" spans="1:9" hidden="1" x14ac:dyDescent="0.3">
      <c r="A11037" s="1" t="s">
        <v>159</v>
      </c>
      <c r="B11037" s="1" t="s">
        <v>272</v>
      </c>
      <c r="C11037">
        <v>47.6477</v>
      </c>
      <c r="D11037">
        <v>-122.6413</v>
      </c>
      <c r="E11037" s="1" t="s">
        <v>15</v>
      </c>
      <c r="F11037" t="s">
        <v>3559</v>
      </c>
      <c r="G11037">
        <v>0</v>
      </c>
      <c r="H11037">
        <v>0</v>
      </c>
      <c r="I11037">
        <v>0</v>
      </c>
    </row>
    <row r="11038" spans="1:9" hidden="1" x14ac:dyDescent="0.3">
      <c r="A11038" s="1" t="s">
        <v>159</v>
      </c>
      <c r="B11038" s="1" t="s">
        <v>272</v>
      </c>
      <c r="C11038">
        <v>47.6477</v>
      </c>
      <c r="D11038">
        <v>-122.6413</v>
      </c>
      <c r="E11038" s="1" t="s">
        <v>16</v>
      </c>
      <c r="F11038" t="s">
        <v>3795</v>
      </c>
      <c r="G11038">
        <v>0</v>
      </c>
      <c r="H11038">
        <v>0</v>
      </c>
      <c r="I11038">
        <v>0</v>
      </c>
    </row>
    <row r="11039" spans="1:9" hidden="1" x14ac:dyDescent="0.3">
      <c r="A11039" s="1" t="s">
        <v>159</v>
      </c>
      <c r="B11039" s="1" t="s">
        <v>272</v>
      </c>
      <c r="C11039">
        <v>47.6477</v>
      </c>
      <c r="D11039">
        <v>-122.6413</v>
      </c>
      <c r="E11039" s="1" t="s">
        <v>17</v>
      </c>
      <c r="F11039" t="s">
        <v>4030</v>
      </c>
      <c r="G11039">
        <v>0</v>
      </c>
      <c r="H11039">
        <v>0</v>
      </c>
      <c r="I11039">
        <v>0</v>
      </c>
    </row>
    <row r="11040" spans="1:9" hidden="1" x14ac:dyDescent="0.3">
      <c r="A11040" s="1" t="s">
        <v>159</v>
      </c>
      <c r="B11040" s="1" t="s">
        <v>272</v>
      </c>
      <c r="C11040">
        <v>47.6477</v>
      </c>
      <c r="D11040">
        <v>-122.6413</v>
      </c>
      <c r="E11040" s="1" t="s">
        <v>18</v>
      </c>
      <c r="F11040" t="s">
        <v>4265</v>
      </c>
      <c r="G11040">
        <v>0</v>
      </c>
      <c r="H11040">
        <v>0</v>
      </c>
      <c r="I11040">
        <v>0</v>
      </c>
    </row>
    <row r="11041" spans="1:9" hidden="1" x14ac:dyDescent="0.3">
      <c r="A11041" s="1" t="s">
        <v>159</v>
      </c>
      <c r="B11041" s="1" t="s">
        <v>272</v>
      </c>
      <c r="C11041">
        <v>47.6477</v>
      </c>
      <c r="D11041">
        <v>-122.6413</v>
      </c>
      <c r="E11041" s="1" t="s">
        <v>19</v>
      </c>
      <c r="F11041" t="s">
        <v>4500</v>
      </c>
      <c r="G11041">
        <v>0</v>
      </c>
      <c r="H11041">
        <v>0</v>
      </c>
      <c r="I11041">
        <v>0</v>
      </c>
    </row>
    <row r="11042" spans="1:9" hidden="1" x14ac:dyDescent="0.3">
      <c r="A11042" s="1" t="s">
        <v>159</v>
      </c>
      <c r="B11042" s="1" t="s">
        <v>272</v>
      </c>
      <c r="C11042">
        <v>47.6477</v>
      </c>
      <c r="D11042">
        <v>-122.6413</v>
      </c>
      <c r="E11042" s="1" t="s">
        <v>20</v>
      </c>
      <c r="F11042" t="s">
        <v>4735</v>
      </c>
      <c r="G11042">
        <v>0</v>
      </c>
      <c r="H11042">
        <v>0</v>
      </c>
      <c r="I11042">
        <v>0</v>
      </c>
    </row>
    <row r="11043" spans="1:9" hidden="1" x14ac:dyDescent="0.3">
      <c r="A11043" s="1" t="s">
        <v>159</v>
      </c>
      <c r="B11043" s="1" t="s">
        <v>272</v>
      </c>
      <c r="C11043">
        <v>47.6477</v>
      </c>
      <c r="D11043">
        <v>-122.6413</v>
      </c>
      <c r="E11043" s="1" t="s">
        <v>21</v>
      </c>
      <c r="F11043" t="s">
        <v>4970</v>
      </c>
      <c r="G11043">
        <v>0</v>
      </c>
      <c r="H11043">
        <v>0</v>
      </c>
      <c r="I11043">
        <v>0</v>
      </c>
    </row>
    <row r="11044" spans="1:9" hidden="1" x14ac:dyDescent="0.3">
      <c r="A11044" s="1" t="s">
        <v>159</v>
      </c>
      <c r="B11044" s="1" t="s">
        <v>272</v>
      </c>
      <c r="C11044">
        <v>47.6477</v>
      </c>
      <c r="D11044">
        <v>-122.6413</v>
      </c>
      <c r="E11044" s="1" t="s">
        <v>22</v>
      </c>
      <c r="F11044" t="s">
        <v>5205</v>
      </c>
      <c r="G11044">
        <v>0</v>
      </c>
      <c r="H11044">
        <v>0</v>
      </c>
      <c r="I11044">
        <v>0</v>
      </c>
    </row>
    <row r="11045" spans="1:9" hidden="1" x14ac:dyDescent="0.3">
      <c r="A11045" s="1" t="s">
        <v>159</v>
      </c>
      <c r="B11045" s="1" t="s">
        <v>272</v>
      </c>
      <c r="C11045">
        <v>47.6477</v>
      </c>
      <c r="D11045">
        <v>-122.6413</v>
      </c>
      <c r="E11045" s="1" t="s">
        <v>23</v>
      </c>
      <c r="F11045" t="s">
        <v>5440</v>
      </c>
      <c r="G11045">
        <v>0</v>
      </c>
      <c r="H11045">
        <v>0</v>
      </c>
      <c r="I11045">
        <v>0</v>
      </c>
    </row>
    <row r="11046" spans="1:9" hidden="1" x14ac:dyDescent="0.3">
      <c r="A11046" s="1" t="s">
        <v>159</v>
      </c>
      <c r="B11046" s="1" t="s">
        <v>272</v>
      </c>
      <c r="C11046">
        <v>47.6477</v>
      </c>
      <c r="D11046">
        <v>-122.6413</v>
      </c>
      <c r="E11046" s="1" t="s">
        <v>24</v>
      </c>
      <c r="F11046" t="s">
        <v>5675</v>
      </c>
      <c r="G11046">
        <v>0</v>
      </c>
      <c r="H11046">
        <v>0</v>
      </c>
      <c r="I11046">
        <v>0</v>
      </c>
    </row>
    <row r="11047" spans="1:9" hidden="1" x14ac:dyDescent="0.3">
      <c r="A11047" s="1" t="s">
        <v>159</v>
      </c>
      <c r="B11047" s="1" t="s">
        <v>272</v>
      </c>
      <c r="C11047">
        <v>47.6477</v>
      </c>
      <c r="D11047">
        <v>-122.6413</v>
      </c>
      <c r="E11047" s="1" t="s">
        <v>25</v>
      </c>
      <c r="F11047" t="s">
        <v>5909</v>
      </c>
      <c r="G11047">
        <v>0</v>
      </c>
      <c r="H11047">
        <v>0</v>
      </c>
      <c r="I11047">
        <v>0</v>
      </c>
    </row>
    <row r="11048" spans="1:9" hidden="1" x14ac:dyDescent="0.3">
      <c r="A11048" s="1" t="s">
        <v>159</v>
      </c>
      <c r="B11048" s="1" t="s">
        <v>272</v>
      </c>
      <c r="C11048">
        <v>47.6477</v>
      </c>
      <c r="D11048">
        <v>-122.6413</v>
      </c>
      <c r="E11048" s="1" t="s">
        <v>26</v>
      </c>
      <c r="F11048" t="s">
        <v>6143</v>
      </c>
      <c r="G11048">
        <v>0</v>
      </c>
      <c r="H11048">
        <v>0</v>
      </c>
      <c r="I11048">
        <v>0</v>
      </c>
    </row>
    <row r="11049" spans="1:9" hidden="1" x14ac:dyDescent="0.3">
      <c r="A11049" s="1" t="s">
        <v>159</v>
      </c>
      <c r="B11049" s="1" t="s">
        <v>272</v>
      </c>
      <c r="C11049">
        <v>47.6477</v>
      </c>
      <c r="D11049">
        <v>-122.6413</v>
      </c>
      <c r="E11049" s="1" t="s">
        <v>27</v>
      </c>
      <c r="F11049" t="s">
        <v>6377</v>
      </c>
      <c r="G11049">
        <v>0</v>
      </c>
      <c r="H11049">
        <v>0</v>
      </c>
      <c r="I11049">
        <v>0</v>
      </c>
    </row>
    <row r="11050" spans="1:9" hidden="1" x14ac:dyDescent="0.3">
      <c r="A11050" s="1" t="s">
        <v>159</v>
      </c>
      <c r="B11050" s="1" t="s">
        <v>272</v>
      </c>
      <c r="C11050">
        <v>47.6477</v>
      </c>
      <c r="D11050">
        <v>-122.6413</v>
      </c>
      <c r="E11050" s="1" t="s">
        <v>28</v>
      </c>
      <c r="F11050" t="s">
        <v>6611</v>
      </c>
      <c r="G11050">
        <v>0</v>
      </c>
      <c r="H11050">
        <v>0</v>
      </c>
      <c r="I11050">
        <v>0</v>
      </c>
    </row>
    <row r="11051" spans="1:9" hidden="1" x14ac:dyDescent="0.3">
      <c r="A11051" s="1" t="s">
        <v>159</v>
      </c>
      <c r="B11051" s="1" t="s">
        <v>272</v>
      </c>
      <c r="C11051">
        <v>47.6477</v>
      </c>
      <c r="D11051">
        <v>-122.6413</v>
      </c>
      <c r="E11051" s="1" t="s">
        <v>29</v>
      </c>
      <c r="F11051" t="s">
        <v>6845</v>
      </c>
      <c r="G11051">
        <v>0</v>
      </c>
      <c r="H11051">
        <v>0</v>
      </c>
      <c r="I11051">
        <v>0</v>
      </c>
    </row>
    <row r="11052" spans="1:9" hidden="1" x14ac:dyDescent="0.3">
      <c r="A11052" s="1" t="s">
        <v>159</v>
      </c>
      <c r="B11052" s="1" t="s">
        <v>272</v>
      </c>
      <c r="C11052">
        <v>47.6477</v>
      </c>
      <c r="D11052">
        <v>-122.6413</v>
      </c>
      <c r="E11052" s="1" t="s">
        <v>30</v>
      </c>
      <c r="F11052" t="s">
        <v>7079</v>
      </c>
      <c r="G11052">
        <v>0</v>
      </c>
      <c r="H11052">
        <v>0</v>
      </c>
      <c r="I11052">
        <v>0</v>
      </c>
    </row>
    <row r="11053" spans="1:9" hidden="1" x14ac:dyDescent="0.3">
      <c r="A11053" s="1" t="s">
        <v>159</v>
      </c>
      <c r="B11053" s="1" t="s">
        <v>272</v>
      </c>
      <c r="C11053">
        <v>47.6477</v>
      </c>
      <c r="D11053">
        <v>-122.6413</v>
      </c>
      <c r="E11053" s="1" t="s">
        <v>31</v>
      </c>
      <c r="F11053" t="s">
        <v>7313</v>
      </c>
      <c r="G11053">
        <v>0</v>
      </c>
      <c r="H11053">
        <v>0</v>
      </c>
      <c r="I11053">
        <v>0</v>
      </c>
    </row>
    <row r="11054" spans="1:9" hidden="1" x14ac:dyDescent="0.3">
      <c r="A11054" s="1" t="s">
        <v>159</v>
      </c>
      <c r="B11054" s="1" t="s">
        <v>272</v>
      </c>
      <c r="C11054">
        <v>47.6477</v>
      </c>
      <c r="D11054">
        <v>-122.6413</v>
      </c>
      <c r="E11054" s="1" t="s">
        <v>32</v>
      </c>
      <c r="F11054" t="s">
        <v>7547</v>
      </c>
      <c r="G11054">
        <v>0</v>
      </c>
      <c r="H11054">
        <v>0</v>
      </c>
      <c r="I11054">
        <v>0</v>
      </c>
    </row>
    <row r="11055" spans="1:9" hidden="1" x14ac:dyDescent="0.3">
      <c r="A11055" s="1" t="s">
        <v>159</v>
      </c>
      <c r="B11055" s="1" t="s">
        <v>272</v>
      </c>
      <c r="C11055">
        <v>47.6477</v>
      </c>
      <c r="D11055">
        <v>-122.6413</v>
      </c>
      <c r="E11055" s="1" t="s">
        <v>33</v>
      </c>
      <c r="F11055" t="s">
        <v>7781</v>
      </c>
      <c r="G11055">
        <v>0</v>
      </c>
      <c r="H11055">
        <v>0</v>
      </c>
      <c r="I11055">
        <v>0</v>
      </c>
    </row>
    <row r="11056" spans="1:9" hidden="1" x14ac:dyDescent="0.3">
      <c r="A11056" s="1" t="s">
        <v>159</v>
      </c>
      <c r="B11056" s="1" t="s">
        <v>272</v>
      </c>
      <c r="C11056">
        <v>47.6477</v>
      </c>
      <c r="D11056">
        <v>-122.6413</v>
      </c>
      <c r="E11056" s="1" t="s">
        <v>34</v>
      </c>
      <c r="F11056" t="s">
        <v>8015</v>
      </c>
      <c r="G11056">
        <v>0</v>
      </c>
      <c r="H11056">
        <v>0</v>
      </c>
      <c r="I11056">
        <v>0</v>
      </c>
    </row>
    <row r="11057" spans="1:9" hidden="1" x14ac:dyDescent="0.3">
      <c r="A11057" s="1" t="s">
        <v>159</v>
      </c>
      <c r="B11057" s="1" t="s">
        <v>272</v>
      </c>
      <c r="C11057">
        <v>47.6477</v>
      </c>
      <c r="D11057">
        <v>-122.6413</v>
      </c>
      <c r="E11057" s="1" t="s">
        <v>35</v>
      </c>
      <c r="F11057" t="s">
        <v>8247</v>
      </c>
      <c r="G11057">
        <v>0</v>
      </c>
      <c r="H11057">
        <v>0</v>
      </c>
      <c r="I11057">
        <v>0</v>
      </c>
    </row>
    <row r="11058" spans="1:9" hidden="1" x14ac:dyDescent="0.3">
      <c r="A11058" s="1" t="s">
        <v>159</v>
      </c>
      <c r="B11058" s="1" t="s">
        <v>272</v>
      </c>
      <c r="C11058">
        <v>47.6477</v>
      </c>
      <c r="D11058">
        <v>-122.6413</v>
      </c>
      <c r="E11058" s="1" t="s">
        <v>36</v>
      </c>
      <c r="F11058" t="s">
        <v>8479</v>
      </c>
      <c r="G11058">
        <v>0</v>
      </c>
      <c r="H11058">
        <v>0</v>
      </c>
      <c r="I11058">
        <v>0</v>
      </c>
    </row>
    <row r="11059" spans="1:9" hidden="1" x14ac:dyDescent="0.3">
      <c r="A11059" s="1" t="s">
        <v>159</v>
      </c>
      <c r="B11059" s="1" t="s">
        <v>272</v>
      </c>
      <c r="C11059">
        <v>47.6477</v>
      </c>
      <c r="D11059">
        <v>-122.6413</v>
      </c>
      <c r="E11059" s="1" t="s">
        <v>37</v>
      </c>
      <c r="F11059" t="s">
        <v>8710</v>
      </c>
      <c r="G11059">
        <v>0</v>
      </c>
      <c r="H11059">
        <v>0</v>
      </c>
      <c r="I11059">
        <v>0</v>
      </c>
    </row>
    <row r="11060" spans="1:9" hidden="1" x14ac:dyDescent="0.3">
      <c r="A11060" s="1" t="s">
        <v>159</v>
      </c>
      <c r="B11060" s="1" t="s">
        <v>272</v>
      </c>
      <c r="C11060">
        <v>47.6477</v>
      </c>
      <c r="D11060">
        <v>-122.6413</v>
      </c>
      <c r="E11060" s="1" t="s">
        <v>38</v>
      </c>
      <c r="F11060" t="s">
        <v>8941</v>
      </c>
      <c r="G11060">
        <v>0</v>
      </c>
      <c r="H11060">
        <v>0</v>
      </c>
      <c r="I11060">
        <v>0</v>
      </c>
    </row>
    <row r="11061" spans="1:9" hidden="1" x14ac:dyDescent="0.3">
      <c r="A11061" s="1" t="s">
        <v>159</v>
      </c>
      <c r="B11061" s="1" t="s">
        <v>272</v>
      </c>
      <c r="C11061">
        <v>47.6477</v>
      </c>
      <c r="D11061">
        <v>-122.6413</v>
      </c>
      <c r="E11061" s="1" t="s">
        <v>39</v>
      </c>
      <c r="F11061" t="s">
        <v>9172</v>
      </c>
      <c r="G11061">
        <v>0</v>
      </c>
      <c r="H11061">
        <v>0</v>
      </c>
      <c r="I11061">
        <v>0</v>
      </c>
    </row>
    <row r="11062" spans="1:9" hidden="1" x14ac:dyDescent="0.3">
      <c r="A11062" s="1" t="s">
        <v>159</v>
      </c>
      <c r="B11062" s="1" t="s">
        <v>272</v>
      </c>
      <c r="C11062">
        <v>47.6477</v>
      </c>
      <c r="D11062">
        <v>-122.6413</v>
      </c>
      <c r="E11062" s="1" t="s">
        <v>40</v>
      </c>
      <c r="F11062" t="s">
        <v>9403</v>
      </c>
      <c r="G11062">
        <v>0</v>
      </c>
      <c r="H11062">
        <v>0</v>
      </c>
      <c r="I11062">
        <v>0</v>
      </c>
    </row>
    <row r="11063" spans="1:9" hidden="1" x14ac:dyDescent="0.3">
      <c r="A11063" s="1" t="s">
        <v>159</v>
      </c>
      <c r="B11063" s="1" t="s">
        <v>272</v>
      </c>
      <c r="C11063">
        <v>47.6477</v>
      </c>
      <c r="D11063">
        <v>-122.6413</v>
      </c>
      <c r="E11063" s="1" t="s">
        <v>41</v>
      </c>
      <c r="F11063" t="s">
        <v>9634</v>
      </c>
      <c r="G11063">
        <v>0</v>
      </c>
      <c r="H11063">
        <v>0</v>
      </c>
      <c r="I11063">
        <v>0</v>
      </c>
    </row>
    <row r="11064" spans="1:9" hidden="1" x14ac:dyDescent="0.3">
      <c r="A11064" s="1" t="s">
        <v>159</v>
      </c>
      <c r="B11064" s="1" t="s">
        <v>272</v>
      </c>
      <c r="C11064">
        <v>47.6477</v>
      </c>
      <c r="D11064">
        <v>-122.6413</v>
      </c>
      <c r="E11064" s="1" t="s">
        <v>42</v>
      </c>
      <c r="F11064" t="s">
        <v>9865</v>
      </c>
      <c r="G11064">
        <v>0</v>
      </c>
      <c r="H11064">
        <v>0</v>
      </c>
      <c r="I11064">
        <v>0</v>
      </c>
    </row>
    <row r="11065" spans="1:9" hidden="1" x14ac:dyDescent="0.3">
      <c r="A11065" s="1" t="s">
        <v>159</v>
      </c>
      <c r="B11065" s="1" t="s">
        <v>272</v>
      </c>
      <c r="C11065">
        <v>47.6477</v>
      </c>
      <c r="D11065">
        <v>-122.6413</v>
      </c>
      <c r="E11065" s="1" t="s">
        <v>43</v>
      </c>
      <c r="F11065" t="s">
        <v>10094</v>
      </c>
      <c r="G11065">
        <v>0</v>
      </c>
      <c r="H11065">
        <v>0</v>
      </c>
      <c r="I11065">
        <v>0</v>
      </c>
    </row>
    <row r="11066" spans="1:9" hidden="1" x14ac:dyDescent="0.3">
      <c r="A11066" s="1" t="s">
        <v>159</v>
      </c>
      <c r="B11066" s="1" t="s">
        <v>272</v>
      </c>
      <c r="C11066">
        <v>47.6477</v>
      </c>
      <c r="D11066">
        <v>-122.6413</v>
      </c>
      <c r="E11066" s="1" t="s">
        <v>44</v>
      </c>
      <c r="F11066" t="s">
        <v>10322</v>
      </c>
      <c r="G11066">
        <v>0</v>
      </c>
      <c r="H11066">
        <v>0</v>
      </c>
      <c r="I11066">
        <v>0</v>
      </c>
    </row>
    <row r="11067" spans="1:9" hidden="1" x14ac:dyDescent="0.3">
      <c r="A11067" s="1" t="s">
        <v>159</v>
      </c>
      <c r="B11067" s="1" t="s">
        <v>272</v>
      </c>
      <c r="C11067">
        <v>47.6477</v>
      </c>
      <c r="D11067">
        <v>-122.6413</v>
      </c>
      <c r="E11067" s="1" t="s">
        <v>45</v>
      </c>
      <c r="F11067" t="s">
        <v>10543</v>
      </c>
      <c r="G11067">
        <v>0</v>
      </c>
      <c r="H11067">
        <v>0</v>
      </c>
      <c r="I11067">
        <v>0</v>
      </c>
    </row>
    <row r="11068" spans="1:9" hidden="1" x14ac:dyDescent="0.3">
      <c r="A11068" s="1" t="s">
        <v>159</v>
      </c>
      <c r="B11068" s="1" t="s">
        <v>272</v>
      </c>
      <c r="C11068">
        <v>47.6477</v>
      </c>
      <c r="D11068">
        <v>-122.6413</v>
      </c>
      <c r="E11068" s="1" t="s">
        <v>46</v>
      </c>
      <c r="F11068" t="s">
        <v>10759</v>
      </c>
      <c r="G11068">
        <v>0</v>
      </c>
      <c r="H11068">
        <v>0</v>
      </c>
      <c r="I11068">
        <v>0</v>
      </c>
    </row>
    <row r="11069" spans="1:9" hidden="1" x14ac:dyDescent="0.3">
      <c r="A11069" s="1" t="s">
        <v>159</v>
      </c>
      <c r="B11069" s="1" t="s">
        <v>272</v>
      </c>
      <c r="C11069">
        <v>47.6477</v>
      </c>
      <c r="D11069">
        <v>-122.6413</v>
      </c>
      <c r="E11069" s="1" t="s">
        <v>47</v>
      </c>
      <c r="F11069" t="s">
        <v>10974</v>
      </c>
      <c r="G11069">
        <v>0</v>
      </c>
      <c r="H11069">
        <v>0</v>
      </c>
      <c r="I11069">
        <v>0</v>
      </c>
    </row>
    <row r="11070" spans="1:9" hidden="1" x14ac:dyDescent="0.3">
      <c r="A11070" s="1" t="s">
        <v>159</v>
      </c>
      <c r="B11070" s="1" t="s">
        <v>272</v>
      </c>
      <c r="C11070">
        <v>47.6477</v>
      </c>
      <c r="D11070">
        <v>-122.6413</v>
      </c>
      <c r="E11070" s="1" t="s">
        <v>48</v>
      </c>
      <c r="F11070" t="s">
        <v>11777</v>
      </c>
      <c r="G11070">
        <v>0</v>
      </c>
      <c r="H11070">
        <v>0</v>
      </c>
      <c r="I11070">
        <v>0</v>
      </c>
    </row>
    <row r="11071" spans="1:9" hidden="1" x14ac:dyDescent="0.3">
      <c r="A11071" s="1" t="s">
        <v>159</v>
      </c>
      <c r="B11071" s="1" t="s">
        <v>272</v>
      </c>
      <c r="C11071">
        <v>47.6477</v>
      </c>
      <c r="D11071">
        <v>-122.6413</v>
      </c>
      <c r="E11071" s="1" t="s">
        <v>49</v>
      </c>
      <c r="F11071" t="s">
        <v>11968</v>
      </c>
      <c r="G11071">
        <v>0</v>
      </c>
      <c r="H11071">
        <v>0</v>
      </c>
      <c r="I11071">
        <v>0</v>
      </c>
    </row>
    <row r="11072" spans="1:9" hidden="1" x14ac:dyDescent="0.3">
      <c r="A11072" s="1" t="s">
        <v>159</v>
      </c>
      <c r="B11072" s="1" t="s">
        <v>272</v>
      </c>
      <c r="C11072">
        <v>47.6477</v>
      </c>
      <c r="D11072">
        <v>-122.6413</v>
      </c>
      <c r="E11072" s="1" t="s">
        <v>50</v>
      </c>
      <c r="F11072" t="s">
        <v>12140</v>
      </c>
      <c r="G11072">
        <v>0</v>
      </c>
      <c r="H11072">
        <v>0</v>
      </c>
      <c r="I11072">
        <v>0</v>
      </c>
    </row>
    <row r="11073" spans="1:9" hidden="1" x14ac:dyDescent="0.3">
      <c r="A11073" s="1" t="s">
        <v>159</v>
      </c>
      <c r="B11073" s="1" t="s">
        <v>272</v>
      </c>
      <c r="C11073">
        <v>47.6477</v>
      </c>
      <c r="D11073">
        <v>-122.6413</v>
      </c>
      <c r="E11073" s="1" t="s">
        <v>51</v>
      </c>
      <c r="F11073" t="s">
        <v>12289</v>
      </c>
      <c r="G11073">
        <v>0</v>
      </c>
      <c r="H11073">
        <v>0</v>
      </c>
      <c r="I11073">
        <v>0</v>
      </c>
    </row>
    <row r="11074" spans="1:9" hidden="1" x14ac:dyDescent="0.3">
      <c r="A11074" s="1" t="s">
        <v>159</v>
      </c>
      <c r="B11074" s="1" t="s">
        <v>272</v>
      </c>
      <c r="C11074">
        <v>47.6477</v>
      </c>
      <c r="D11074">
        <v>-122.6413</v>
      </c>
      <c r="E11074" s="1" t="s">
        <v>52</v>
      </c>
      <c r="F11074" t="s">
        <v>11142</v>
      </c>
      <c r="G11074">
        <v>0</v>
      </c>
      <c r="H11074">
        <v>0</v>
      </c>
      <c r="I11074">
        <v>0</v>
      </c>
    </row>
    <row r="11075" spans="1:9" hidden="1" x14ac:dyDescent="0.3">
      <c r="A11075" s="1" t="s">
        <v>159</v>
      </c>
      <c r="B11075" s="1" t="s">
        <v>272</v>
      </c>
      <c r="C11075">
        <v>47.6477</v>
      </c>
      <c r="D11075">
        <v>-122.6413</v>
      </c>
      <c r="E11075" s="1" t="s">
        <v>53</v>
      </c>
      <c r="F11075" t="s">
        <v>11340</v>
      </c>
      <c r="G11075">
        <v>0</v>
      </c>
      <c r="H11075">
        <v>0</v>
      </c>
      <c r="I11075">
        <v>0</v>
      </c>
    </row>
    <row r="11076" spans="1:9" hidden="1" x14ac:dyDescent="0.3">
      <c r="A11076" s="1" t="s">
        <v>159</v>
      </c>
      <c r="B11076" s="1" t="s">
        <v>272</v>
      </c>
      <c r="C11076">
        <v>47.6477</v>
      </c>
      <c r="D11076">
        <v>-122.6413</v>
      </c>
      <c r="E11076" s="1" t="s">
        <v>54</v>
      </c>
      <c r="F11076" t="s">
        <v>11535</v>
      </c>
      <c r="G11076">
        <v>0</v>
      </c>
      <c r="H11076">
        <v>0</v>
      </c>
      <c r="I11076">
        <v>0</v>
      </c>
    </row>
    <row r="11077" spans="1:9" hidden="1" x14ac:dyDescent="0.3">
      <c r="A11077" s="1" t="s">
        <v>159</v>
      </c>
      <c r="B11077" s="1" t="s">
        <v>272</v>
      </c>
      <c r="C11077">
        <v>47.6477</v>
      </c>
      <c r="D11077">
        <v>-122.6413</v>
      </c>
      <c r="E11077" s="1" t="s">
        <v>21548</v>
      </c>
      <c r="F11077" t="s">
        <v>21761</v>
      </c>
      <c r="G11077">
        <v>0</v>
      </c>
      <c r="H11077">
        <v>0</v>
      </c>
      <c r="I11077">
        <v>0</v>
      </c>
    </row>
    <row r="11078" spans="1:9" hidden="1" x14ac:dyDescent="0.3">
      <c r="A11078" s="1" t="s">
        <v>159</v>
      </c>
      <c r="B11078" s="1" t="s">
        <v>273</v>
      </c>
      <c r="C11078">
        <v>38.310499999999998</v>
      </c>
      <c r="D11078">
        <v>-121.90179999999999</v>
      </c>
      <c r="E11078" s="1" t="s">
        <v>4</v>
      </c>
      <c r="F11078" t="s">
        <v>931</v>
      </c>
      <c r="G11078">
        <v>0</v>
      </c>
      <c r="H11078">
        <v>0</v>
      </c>
      <c r="I11078">
        <v>0</v>
      </c>
    </row>
    <row r="11079" spans="1:9" hidden="1" x14ac:dyDescent="0.3">
      <c r="A11079" s="1" t="s">
        <v>159</v>
      </c>
      <c r="B11079" s="1" t="s">
        <v>273</v>
      </c>
      <c r="C11079">
        <v>38.310499999999998</v>
      </c>
      <c r="D11079">
        <v>-121.90179999999999</v>
      </c>
      <c r="E11079" s="1" t="s">
        <v>5</v>
      </c>
      <c r="F11079" t="s">
        <v>1173</v>
      </c>
      <c r="G11079">
        <v>0</v>
      </c>
      <c r="H11079">
        <v>0</v>
      </c>
      <c r="I11079">
        <v>0</v>
      </c>
    </row>
    <row r="11080" spans="1:9" hidden="1" x14ac:dyDescent="0.3">
      <c r="A11080" s="1" t="s">
        <v>159</v>
      </c>
      <c r="B11080" s="1" t="s">
        <v>273</v>
      </c>
      <c r="C11080">
        <v>38.310499999999998</v>
      </c>
      <c r="D11080">
        <v>-121.90179999999999</v>
      </c>
      <c r="E11080" s="1" t="s">
        <v>6</v>
      </c>
      <c r="F11080" t="s">
        <v>1415</v>
      </c>
      <c r="G11080">
        <v>0</v>
      </c>
      <c r="H11080">
        <v>0</v>
      </c>
      <c r="I11080">
        <v>0</v>
      </c>
    </row>
    <row r="11081" spans="1:9" hidden="1" x14ac:dyDescent="0.3">
      <c r="A11081" s="1" t="s">
        <v>159</v>
      </c>
      <c r="B11081" s="1" t="s">
        <v>273</v>
      </c>
      <c r="C11081">
        <v>38.310499999999998</v>
      </c>
      <c r="D11081">
        <v>-121.90179999999999</v>
      </c>
      <c r="E11081" s="1" t="s">
        <v>7</v>
      </c>
      <c r="F11081" t="s">
        <v>1656</v>
      </c>
      <c r="G11081">
        <v>0</v>
      </c>
      <c r="H11081">
        <v>0</v>
      </c>
      <c r="I11081">
        <v>0</v>
      </c>
    </row>
    <row r="11082" spans="1:9" hidden="1" x14ac:dyDescent="0.3">
      <c r="A11082" s="1" t="s">
        <v>159</v>
      </c>
      <c r="B11082" s="1" t="s">
        <v>273</v>
      </c>
      <c r="C11082">
        <v>38.310499999999998</v>
      </c>
      <c r="D11082">
        <v>-121.90179999999999</v>
      </c>
      <c r="E11082" s="1" t="s">
        <v>8</v>
      </c>
      <c r="F11082" t="s">
        <v>1897</v>
      </c>
      <c r="G11082">
        <v>0</v>
      </c>
      <c r="H11082">
        <v>0</v>
      </c>
      <c r="I11082">
        <v>0</v>
      </c>
    </row>
    <row r="11083" spans="1:9" hidden="1" x14ac:dyDescent="0.3">
      <c r="A11083" s="1" t="s">
        <v>159</v>
      </c>
      <c r="B11083" s="1" t="s">
        <v>273</v>
      </c>
      <c r="C11083">
        <v>38.310499999999998</v>
      </c>
      <c r="D11083">
        <v>-121.90179999999999</v>
      </c>
      <c r="E11083" s="1" t="s">
        <v>9</v>
      </c>
      <c r="F11083" t="s">
        <v>2135</v>
      </c>
      <c r="G11083">
        <v>0</v>
      </c>
      <c r="H11083">
        <v>0</v>
      </c>
      <c r="I11083">
        <v>0</v>
      </c>
    </row>
    <row r="11084" spans="1:9" hidden="1" x14ac:dyDescent="0.3">
      <c r="A11084" s="1" t="s">
        <v>159</v>
      </c>
      <c r="B11084" s="1" t="s">
        <v>273</v>
      </c>
      <c r="C11084">
        <v>38.310499999999998</v>
      </c>
      <c r="D11084">
        <v>-121.90179999999999</v>
      </c>
      <c r="E11084" s="1" t="s">
        <v>10</v>
      </c>
      <c r="F11084" t="s">
        <v>2373</v>
      </c>
      <c r="G11084">
        <v>0</v>
      </c>
      <c r="H11084">
        <v>0</v>
      </c>
      <c r="I11084">
        <v>0</v>
      </c>
    </row>
    <row r="11085" spans="1:9" hidden="1" x14ac:dyDescent="0.3">
      <c r="A11085" s="1" t="s">
        <v>159</v>
      </c>
      <c r="B11085" s="1" t="s">
        <v>273</v>
      </c>
      <c r="C11085">
        <v>38.310499999999998</v>
      </c>
      <c r="D11085">
        <v>-121.90179999999999</v>
      </c>
      <c r="E11085" s="1" t="s">
        <v>11</v>
      </c>
      <c r="F11085" t="s">
        <v>2611</v>
      </c>
      <c r="G11085">
        <v>0</v>
      </c>
      <c r="H11085">
        <v>0</v>
      </c>
      <c r="I11085">
        <v>0</v>
      </c>
    </row>
    <row r="11086" spans="1:9" hidden="1" x14ac:dyDescent="0.3">
      <c r="A11086" s="1" t="s">
        <v>159</v>
      </c>
      <c r="B11086" s="1" t="s">
        <v>273</v>
      </c>
      <c r="C11086">
        <v>38.310499999999998</v>
      </c>
      <c r="D11086">
        <v>-121.90179999999999</v>
      </c>
      <c r="E11086" s="1" t="s">
        <v>12</v>
      </c>
      <c r="F11086" t="s">
        <v>2849</v>
      </c>
      <c r="G11086">
        <v>0</v>
      </c>
      <c r="H11086">
        <v>0</v>
      </c>
      <c r="I11086">
        <v>0</v>
      </c>
    </row>
    <row r="11087" spans="1:9" hidden="1" x14ac:dyDescent="0.3">
      <c r="A11087" s="1" t="s">
        <v>159</v>
      </c>
      <c r="B11087" s="1" t="s">
        <v>273</v>
      </c>
      <c r="C11087">
        <v>38.310499999999998</v>
      </c>
      <c r="D11087">
        <v>-121.90179999999999</v>
      </c>
      <c r="E11087" s="1" t="s">
        <v>13</v>
      </c>
      <c r="F11087" t="s">
        <v>3087</v>
      </c>
      <c r="G11087">
        <v>0</v>
      </c>
      <c r="H11087">
        <v>0</v>
      </c>
      <c r="I11087">
        <v>0</v>
      </c>
    </row>
    <row r="11088" spans="1:9" hidden="1" x14ac:dyDescent="0.3">
      <c r="A11088" s="1" t="s">
        <v>159</v>
      </c>
      <c r="B11088" s="1" t="s">
        <v>273</v>
      </c>
      <c r="C11088">
        <v>38.310499999999998</v>
      </c>
      <c r="D11088">
        <v>-121.90179999999999</v>
      </c>
      <c r="E11088" s="1" t="s">
        <v>14</v>
      </c>
      <c r="F11088" t="s">
        <v>3324</v>
      </c>
      <c r="G11088">
        <v>0</v>
      </c>
      <c r="H11088">
        <v>0</v>
      </c>
      <c r="I11088">
        <v>0</v>
      </c>
    </row>
    <row r="11089" spans="1:9" hidden="1" x14ac:dyDescent="0.3">
      <c r="A11089" s="1" t="s">
        <v>159</v>
      </c>
      <c r="B11089" s="1" t="s">
        <v>273</v>
      </c>
      <c r="C11089">
        <v>38.310499999999998</v>
      </c>
      <c r="D11089">
        <v>-121.90179999999999</v>
      </c>
      <c r="E11089" s="1" t="s">
        <v>15</v>
      </c>
      <c r="F11089" t="s">
        <v>3560</v>
      </c>
      <c r="G11089">
        <v>0</v>
      </c>
      <c r="H11089">
        <v>0</v>
      </c>
      <c r="I11089">
        <v>0</v>
      </c>
    </row>
    <row r="11090" spans="1:9" hidden="1" x14ac:dyDescent="0.3">
      <c r="A11090" s="1" t="s">
        <v>159</v>
      </c>
      <c r="B11090" s="1" t="s">
        <v>273</v>
      </c>
      <c r="C11090">
        <v>38.310499999999998</v>
      </c>
      <c r="D11090">
        <v>-121.90179999999999</v>
      </c>
      <c r="E11090" s="1" t="s">
        <v>16</v>
      </c>
      <c r="F11090" t="s">
        <v>3796</v>
      </c>
      <c r="G11090">
        <v>0</v>
      </c>
      <c r="H11090">
        <v>0</v>
      </c>
      <c r="I11090">
        <v>0</v>
      </c>
    </row>
    <row r="11091" spans="1:9" hidden="1" x14ac:dyDescent="0.3">
      <c r="A11091" s="1" t="s">
        <v>159</v>
      </c>
      <c r="B11091" s="1" t="s">
        <v>273</v>
      </c>
      <c r="C11091">
        <v>38.310499999999998</v>
      </c>
      <c r="D11091">
        <v>-121.90179999999999</v>
      </c>
      <c r="E11091" s="1" t="s">
        <v>17</v>
      </c>
      <c r="F11091" t="s">
        <v>4031</v>
      </c>
      <c r="G11091">
        <v>0</v>
      </c>
      <c r="H11091">
        <v>0</v>
      </c>
      <c r="I11091">
        <v>0</v>
      </c>
    </row>
    <row r="11092" spans="1:9" hidden="1" x14ac:dyDescent="0.3">
      <c r="A11092" s="1" t="s">
        <v>159</v>
      </c>
      <c r="B11092" s="1" t="s">
        <v>273</v>
      </c>
      <c r="C11092">
        <v>38.310499999999998</v>
      </c>
      <c r="D11092">
        <v>-121.90179999999999</v>
      </c>
      <c r="E11092" s="1" t="s">
        <v>18</v>
      </c>
      <c r="F11092" t="s">
        <v>4266</v>
      </c>
      <c r="G11092">
        <v>0</v>
      </c>
      <c r="H11092">
        <v>0</v>
      </c>
      <c r="I11092">
        <v>0</v>
      </c>
    </row>
    <row r="11093" spans="1:9" hidden="1" x14ac:dyDescent="0.3">
      <c r="A11093" s="1" t="s">
        <v>159</v>
      </c>
      <c r="B11093" s="1" t="s">
        <v>273</v>
      </c>
      <c r="C11093">
        <v>38.310499999999998</v>
      </c>
      <c r="D11093">
        <v>-121.90179999999999</v>
      </c>
      <c r="E11093" s="1" t="s">
        <v>19</v>
      </c>
      <c r="F11093" t="s">
        <v>4501</v>
      </c>
      <c r="G11093">
        <v>0</v>
      </c>
      <c r="H11093">
        <v>0</v>
      </c>
      <c r="I11093">
        <v>0</v>
      </c>
    </row>
    <row r="11094" spans="1:9" hidden="1" x14ac:dyDescent="0.3">
      <c r="A11094" s="1" t="s">
        <v>159</v>
      </c>
      <c r="B11094" s="1" t="s">
        <v>273</v>
      </c>
      <c r="C11094">
        <v>38.310499999999998</v>
      </c>
      <c r="D11094">
        <v>-121.90179999999999</v>
      </c>
      <c r="E11094" s="1" t="s">
        <v>20</v>
      </c>
      <c r="F11094" t="s">
        <v>4736</v>
      </c>
      <c r="G11094">
        <v>0</v>
      </c>
      <c r="H11094">
        <v>0</v>
      </c>
      <c r="I11094">
        <v>0</v>
      </c>
    </row>
    <row r="11095" spans="1:9" hidden="1" x14ac:dyDescent="0.3">
      <c r="A11095" s="1" t="s">
        <v>159</v>
      </c>
      <c r="B11095" s="1" t="s">
        <v>273</v>
      </c>
      <c r="C11095">
        <v>38.310499999999998</v>
      </c>
      <c r="D11095">
        <v>-121.90179999999999</v>
      </c>
      <c r="E11095" s="1" t="s">
        <v>21</v>
      </c>
      <c r="F11095" t="s">
        <v>4971</v>
      </c>
      <c r="G11095">
        <v>0</v>
      </c>
      <c r="H11095">
        <v>0</v>
      </c>
      <c r="I11095">
        <v>0</v>
      </c>
    </row>
    <row r="11096" spans="1:9" hidden="1" x14ac:dyDescent="0.3">
      <c r="A11096" s="1" t="s">
        <v>159</v>
      </c>
      <c r="B11096" s="1" t="s">
        <v>273</v>
      </c>
      <c r="C11096">
        <v>38.310499999999998</v>
      </c>
      <c r="D11096">
        <v>-121.90179999999999</v>
      </c>
      <c r="E11096" s="1" t="s">
        <v>22</v>
      </c>
      <c r="F11096" t="s">
        <v>5206</v>
      </c>
      <c r="G11096">
        <v>0</v>
      </c>
      <c r="H11096">
        <v>0</v>
      </c>
      <c r="I11096">
        <v>0</v>
      </c>
    </row>
    <row r="11097" spans="1:9" hidden="1" x14ac:dyDescent="0.3">
      <c r="A11097" s="1" t="s">
        <v>159</v>
      </c>
      <c r="B11097" s="1" t="s">
        <v>273</v>
      </c>
      <c r="C11097">
        <v>38.310499999999998</v>
      </c>
      <c r="D11097">
        <v>-121.90179999999999</v>
      </c>
      <c r="E11097" s="1" t="s">
        <v>23</v>
      </c>
      <c r="F11097" t="s">
        <v>5441</v>
      </c>
      <c r="G11097">
        <v>0</v>
      </c>
      <c r="H11097">
        <v>0</v>
      </c>
      <c r="I11097">
        <v>0</v>
      </c>
    </row>
    <row r="11098" spans="1:9" hidden="1" x14ac:dyDescent="0.3">
      <c r="A11098" s="1" t="s">
        <v>159</v>
      </c>
      <c r="B11098" s="1" t="s">
        <v>273</v>
      </c>
      <c r="C11098">
        <v>38.310499999999998</v>
      </c>
      <c r="D11098">
        <v>-121.90179999999999</v>
      </c>
      <c r="E11098" s="1" t="s">
        <v>24</v>
      </c>
      <c r="F11098" t="s">
        <v>5676</v>
      </c>
      <c r="G11098">
        <v>0</v>
      </c>
      <c r="H11098">
        <v>0</v>
      </c>
      <c r="I11098">
        <v>0</v>
      </c>
    </row>
    <row r="11099" spans="1:9" hidden="1" x14ac:dyDescent="0.3">
      <c r="A11099" s="1" t="s">
        <v>159</v>
      </c>
      <c r="B11099" s="1" t="s">
        <v>273</v>
      </c>
      <c r="C11099">
        <v>38.310499999999998</v>
      </c>
      <c r="D11099">
        <v>-121.90179999999999</v>
      </c>
      <c r="E11099" s="1" t="s">
        <v>25</v>
      </c>
      <c r="F11099" t="s">
        <v>5910</v>
      </c>
      <c r="G11099">
        <v>0</v>
      </c>
      <c r="H11099">
        <v>0</v>
      </c>
      <c r="I11099">
        <v>0</v>
      </c>
    </row>
    <row r="11100" spans="1:9" hidden="1" x14ac:dyDescent="0.3">
      <c r="A11100" s="1" t="s">
        <v>159</v>
      </c>
      <c r="B11100" s="1" t="s">
        <v>273</v>
      </c>
      <c r="C11100">
        <v>38.310499999999998</v>
      </c>
      <c r="D11100">
        <v>-121.90179999999999</v>
      </c>
      <c r="E11100" s="1" t="s">
        <v>26</v>
      </c>
      <c r="F11100" t="s">
        <v>6144</v>
      </c>
      <c r="G11100">
        <v>0</v>
      </c>
      <c r="H11100">
        <v>0</v>
      </c>
      <c r="I11100">
        <v>0</v>
      </c>
    </row>
    <row r="11101" spans="1:9" hidden="1" x14ac:dyDescent="0.3">
      <c r="A11101" s="1" t="s">
        <v>159</v>
      </c>
      <c r="B11101" s="1" t="s">
        <v>273</v>
      </c>
      <c r="C11101">
        <v>38.310499999999998</v>
      </c>
      <c r="D11101">
        <v>-121.90179999999999</v>
      </c>
      <c r="E11101" s="1" t="s">
        <v>27</v>
      </c>
      <c r="F11101" t="s">
        <v>6378</v>
      </c>
      <c r="G11101">
        <v>0</v>
      </c>
      <c r="H11101">
        <v>0</v>
      </c>
      <c r="I11101">
        <v>0</v>
      </c>
    </row>
    <row r="11102" spans="1:9" hidden="1" x14ac:dyDescent="0.3">
      <c r="A11102" s="1" t="s">
        <v>159</v>
      </c>
      <c r="B11102" s="1" t="s">
        <v>273</v>
      </c>
      <c r="C11102">
        <v>38.310499999999998</v>
      </c>
      <c r="D11102">
        <v>-121.90179999999999</v>
      </c>
      <c r="E11102" s="1" t="s">
        <v>28</v>
      </c>
      <c r="F11102" t="s">
        <v>6612</v>
      </c>
      <c r="G11102">
        <v>0</v>
      </c>
      <c r="H11102">
        <v>0</v>
      </c>
      <c r="I11102">
        <v>0</v>
      </c>
    </row>
    <row r="11103" spans="1:9" hidden="1" x14ac:dyDescent="0.3">
      <c r="A11103" s="1" t="s">
        <v>159</v>
      </c>
      <c r="B11103" s="1" t="s">
        <v>273</v>
      </c>
      <c r="C11103">
        <v>38.310499999999998</v>
      </c>
      <c r="D11103">
        <v>-121.90179999999999</v>
      </c>
      <c r="E11103" s="1" t="s">
        <v>29</v>
      </c>
      <c r="F11103" t="s">
        <v>6846</v>
      </c>
      <c r="G11103">
        <v>0</v>
      </c>
      <c r="H11103">
        <v>0</v>
      </c>
      <c r="I11103">
        <v>0</v>
      </c>
    </row>
    <row r="11104" spans="1:9" hidden="1" x14ac:dyDescent="0.3">
      <c r="A11104" s="1" t="s">
        <v>159</v>
      </c>
      <c r="B11104" s="1" t="s">
        <v>273</v>
      </c>
      <c r="C11104">
        <v>38.310499999999998</v>
      </c>
      <c r="D11104">
        <v>-121.90179999999999</v>
      </c>
      <c r="E11104" s="1" t="s">
        <v>30</v>
      </c>
      <c r="F11104" t="s">
        <v>7080</v>
      </c>
      <c r="G11104">
        <v>0</v>
      </c>
      <c r="H11104">
        <v>0</v>
      </c>
      <c r="I11104">
        <v>0</v>
      </c>
    </row>
    <row r="11105" spans="1:9" hidden="1" x14ac:dyDescent="0.3">
      <c r="A11105" s="1" t="s">
        <v>159</v>
      </c>
      <c r="B11105" s="1" t="s">
        <v>273</v>
      </c>
      <c r="C11105">
        <v>38.310499999999998</v>
      </c>
      <c r="D11105">
        <v>-121.90179999999999</v>
      </c>
      <c r="E11105" s="1" t="s">
        <v>31</v>
      </c>
      <c r="F11105" t="s">
        <v>7314</v>
      </c>
      <c r="G11105">
        <v>0</v>
      </c>
      <c r="H11105">
        <v>0</v>
      </c>
      <c r="I11105">
        <v>0</v>
      </c>
    </row>
    <row r="11106" spans="1:9" hidden="1" x14ac:dyDescent="0.3">
      <c r="A11106" s="1" t="s">
        <v>159</v>
      </c>
      <c r="B11106" s="1" t="s">
        <v>273</v>
      </c>
      <c r="C11106">
        <v>38.310499999999998</v>
      </c>
      <c r="D11106">
        <v>-121.90179999999999</v>
      </c>
      <c r="E11106" s="1" t="s">
        <v>32</v>
      </c>
      <c r="F11106" t="s">
        <v>7548</v>
      </c>
      <c r="G11106">
        <v>0</v>
      </c>
      <c r="H11106">
        <v>0</v>
      </c>
      <c r="I11106">
        <v>0</v>
      </c>
    </row>
    <row r="11107" spans="1:9" hidden="1" x14ac:dyDescent="0.3">
      <c r="A11107" s="1" t="s">
        <v>159</v>
      </c>
      <c r="B11107" s="1" t="s">
        <v>273</v>
      </c>
      <c r="C11107">
        <v>38.310499999999998</v>
      </c>
      <c r="D11107">
        <v>-121.90179999999999</v>
      </c>
      <c r="E11107" s="1" t="s">
        <v>33</v>
      </c>
      <c r="F11107" t="s">
        <v>7782</v>
      </c>
      <c r="G11107">
        <v>0</v>
      </c>
      <c r="H11107">
        <v>0</v>
      </c>
      <c r="I11107">
        <v>0</v>
      </c>
    </row>
    <row r="11108" spans="1:9" hidden="1" x14ac:dyDescent="0.3">
      <c r="A11108" s="1" t="s">
        <v>159</v>
      </c>
      <c r="B11108" s="1" t="s">
        <v>273</v>
      </c>
      <c r="C11108">
        <v>38.310499999999998</v>
      </c>
      <c r="D11108">
        <v>-121.90179999999999</v>
      </c>
      <c r="E11108" s="1" t="s">
        <v>34</v>
      </c>
      <c r="F11108" t="s">
        <v>8016</v>
      </c>
      <c r="G11108">
        <v>0</v>
      </c>
      <c r="H11108">
        <v>0</v>
      </c>
      <c r="I11108">
        <v>0</v>
      </c>
    </row>
    <row r="11109" spans="1:9" hidden="1" x14ac:dyDescent="0.3">
      <c r="A11109" s="1" t="s">
        <v>159</v>
      </c>
      <c r="B11109" s="1" t="s">
        <v>273</v>
      </c>
      <c r="C11109">
        <v>38.310499999999998</v>
      </c>
      <c r="D11109">
        <v>-121.90179999999999</v>
      </c>
      <c r="E11109" s="1" t="s">
        <v>35</v>
      </c>
      <c r="F11109" t="s">
        <v>8248</v>
      </c>
      <c r="G11109">
        <v>0</v>
      </c>
      <c r="H11109">
        <v>0</v>
      </c>
      <c r="I11109">
        <v>0</v>
      </c>
    </row>
    <row r="11110" spans="1:9" hidden="1" x14ac:dyDescent="0.3">
      <c r="A11110" s="1" t="s">
        <v>159</v>
      </c>
      <c r="B11110" s="1" t="s">
        <v>273</v>
      </c>
      <c r="C11110">
        <v>38.310499999999998</v>
      </c>
      <c r="D11110">
        <v>-121.90179999999999</v>
      </c>
      <c r="E11110" s="1" t="s">
        <v>36</v>
      </c>
      <c r="F11110" t="s">
        <v>8480</v>
      </c>
      <c r="G11110">
        <v>0</v>
      </c>
      <c r="H11110">
        <v>0</v>
      </c>
      <c r="I11110">
        <v>0</v>
      </c>
    </row>
    <row r="11111" spans="1:9" hidden="1" x14ac:dyDescent="0.3">
      <c r="A11111" s="1" t="s">
        <v>159</v>
      </c>
      <c r="B11111" s="1" t="s">
        <v>273</v>
      </c>
      <c r="C11111">
        <v>38.310499999999998</v>
      </c>
      <c r="D11111">
        <v>-121.90179999999999</v>
      </c>
      <c r="E11111" s="1" t="s">
        <v>37</v>
      </c>
      <c r="F11111" t="s">
        <v>8711</v>
      </c>
      <c r="G11111">
        <v>0</v>
      </c>
      <c r="H11111">
        <v>0</v>
      </c>
      <c r="I11111">
        <v>0</v>
      </c>
    </row>
    <row r="11112" spans="1:9" hidden="1" x14ac:dyDescent="0.3">
      <c r="A11112" s="1" t="s">
        <v>159</v>
      </c>
      <c r="B11112" s="1" t="s">
        <v>273</v>
      </c>
      <c r="C11112">
        <v>38.310499999999998</v>
      </c>
      <c r="D11112">
        <v>-121.90179999999999</v>
      </c>
      <c r="E11112" s="1" t="s">
        <v>38</v>
      </c>
      <c r="F11112" t="s">
        <v>8942</v>
      </c>
      <c r="G11112">
        <v>0</v>
      </c>
      <c r="H11112">
        <v>0</v>
      </c>
      <c r="I11112">
        <v>0</v>
      </c>
    </row>
    <row r="11113" spans="1:9" hidden="1" x14ac:dyDescent="0.3">
      <c r="A11113" s="1" t="s">
        <v>159</v>
      </c>
      <c r="B11113" s="1" t="s">
        <v>273</v>
      </c>
      <c r="C11113">
        <v>38.310499999999998</v>
      </c>
      <c r="D11113">
        <v>-121.90179999999999</v>
      </c>
      <c r="E11113" s="1" t="s">
        <v>39</v>
      </c>
      <c r="F11113" t="s">
        <v>9173</v>
      </c>
      <c r="G11113">
        <v>0</v>
      </c>
      <c r="H11113">
        <v>0</v>
      </c>
      <c r="I11113">
        <v>0</v>
      </c>
    </row>
    <row r="11114" spans="1:9" hidden="1" x14ac:dyDescent="0.3">
      <c r="A11114" s="1" t="s">
        <v>159</v>
      </c>
      <c r="B11114" s="1" t="s">
        <v>273</v>
      </c>
      <c r="C11114">
        <v>38.310499999999998</v>
      </c>
      <c r="D11114">
        <v>-121.90179999999999</v>
      </c>
      <c r="E11114" s="1" t="s">
        <v>40</v>
      </c>
      <c r="F11114" t="s">
        <v>9404</v>
      </c>
      <c r="G11114">
        <v>0</v>
      </c>
      <c r="H11114">
        <v>0</v>
      </c>
      <c r="I11114">
        <v>0</v>
      </c>
    </row>
    <row r="11115" spans="1:9" hidden="1" x14ac:dyDescent="0.3">
      <c r="A11115" s="1" t="s">
        <v>159</v>
      </c>
      <c r="B11115" s="1" t="s">
        <v>273</v>
      </c>
      <c r="C11115">
        <v>38.310499999999998</v>
      </c>
      <c r="D11115">
        <v>-121.90179999999999</v>
      </c>
      <c r="E11115" s="1" t="s">
        <v>41</v>
      </c>
      <c r="F11115" t="s">
        <v>9635</v>
      </c>
      <c r="G11115">
        <v>0</v>
      </c>
      <c r="H11115">
        <v>0</v>
      </c>
      <c r="I11115">
        <v>0</v>
      </c>
    </row>
    <row r="11116" spans="1:9" hidden="1" x14ac:dyDescent="0.3">
      <c r="A11116" s="1" t="s">
        <v>159</v>
      </c>
      <c r="B11116" s="1" t="s">
        <v>273</v>
      </c>
      <c r="C11116">
        <v>38.310499999999998</v>
      </c>
      <c r="D11116">
        <v>-121.90179999999999</v>
      </c>
      <c r="E11116" s="1" t="s">
        <v>42</v>
      </c>
      <c r="F11116" t="s">
        <v>9866</v>
      </c>
      <c r="G11116">
        <v>0</v>
      </c>
      <c r="H11116">
        <v>0</v>
      </c>
      <c r="I11116">
        <v>0</v>
      </c>
    </row>
    <row r="11117" spans="1:9" hidden="1" x14ac:dyDescent="0.3">
      <c r="A11117" s="1" t="s">
        <v>159</v>
      </c>
      <c r="B11117" s="1" t="s">
        <v>273</v>
      </c>
      <c r="C11117">
        <v>38.310499999999998</v>
      </c>
      <c r="D11117">
        <v>-121.90179999999999</v>
      </c>
      <c r="E11117" s="1" t="s">
        <v>43</v>
      </c>
      <c r="F11117" t="s">
        <v>10095</v>
      </c>
      <c r="G11117">
        <v>0</v>
      </c>
      <c r="H11117">
        <v>0</v>
      </c>
      <c r="I11117">
        <v>0</v>
      </c>
    </row>
    <row r="11118" spans="1:9" hidden="1" x14ac:dyDescent="0.3">
      <c r="A11118" s="1" t="s">
        <v>159</v>
      </c>
      <c r="B11118" s="1" t="s">
        <v>273</v>
      </c>
      <c r="C11118">
        <v>38.310499999999998</v>
      </c>
      <c r="D11118">
        <v>-121.90179999999999</v>
      </c>
      <c r="E11118" s="1" t="s">
        <v>44</v>
      </c>
      <c r="F11118" t="s">
        <v>10323</v>
      </c>
      <c r="G11118">
        <v>0</v>
      </c>
      <c r="H11118">
        <v>0</v>
      </c>
      <c r="I11118">
        <v>0</v>
      </c>
    </row>
    <row r="11119" spans="1:9" hidden="1" x14ac:dyDescent="0.3">
      <c r="A11119" s="1" t="s">
        <v>159</v>
      </c>
      <c r="B11119" s="1" t="s">
        <v>273</v>
      </c>
      <c r="C11119">
        <v>38.310499999999998</v>
      </c>
      <c r="D11119">
        <v>-121.90179999999999</v>
      </c>
      <c r="E11119" s="1" t="s">
        <v>45</v>
      </c>
      <c r="F11119" t="s">
        <v>10544</v>
      </c>
      <c r="G11119">
        <v>0</v>
      </c>
      <c r="H11119">
        <v>0</v>
      </c>
      <c r="I11119">
        <v>0</v>
      </c>
    </row>
    <row r="11120" spans="1:9" hidden="1" x14ac:dyDescent="0.3">
      <c r="A11120" s="1" t="s">
        <v>159</v>
      </c>
      <c r="B11120" s="1" t="s">
        <v>273</v>
      </c>
      <c r="C11120">
        <v>38.310499999999998</v>
      </c>
      <c r="D11120">
        <v>-121.90179999999999</v>
      </c>
      <c r="E11120" s="1" t="s">
        <v>46</v>
      </c>
      <c r="F11120" t="s">
        <v>10760</v>
      </c>
      <c r="G11120">
        <v>0</v>
      </c>
      <c r="H11120">
        <v>0</v>
      </c>
      <c r="I11120">
        <v>0</v>
      </c>
    </row>
    <row r="11121" spans="1:9" hidden="1" x14ac:dyDescent="0.3">
      <c r="A11121" s="1" t="s">
        <v>159</v>
      </c>
      <c r="B11121" s="1" t="s">
        <v>273</v>
      </c>
      <c r="C11121">
        <v>38.310499999999998</v>
      </c>
      <c r="D11121">
        <v>-121.90179999999999</v>
      </c>
      <c r="E11121" s="1" t="s">
        <v>47</v>
      </c>
      <c r="F11121" t="s">
        <v>10975</v>
      </c>
      <c r="G11121">
        <v>0</v>
      </c>
      <c r="H11121">
        <v>0</v>
      </c>
      <c r="I11121">
        <v>0</v>
      </c>
    </row>
    <row r="11122" spans="1:9" hidden="1" x14ac:dyDescent="0.3">
      <c r="A11122" s="1" t="s">
        <v>159</v>
      </c>
      <c r="B11122" s="1" t="s">
        <v>273</v>
      </c>
      <c r="C11122">
        <v>38.310499999999998</v>
      </c>
      <c r="D11122">
        <v>-121.90179999999999</v>
      </c>
      <c r="E11122" s="1" t="s">
        <v>48</v>
      </c>
      <c r="F11122" t="s">
        <v>11778</v>
      </c>
      <c r="G11122">
        <v>0</v>
      </c>
      <c r="H11122">
        <v>0</v>
      </c>
      <c r="I11122">
        <v>0</v>
      </c>
    </row>
    <row r="11123" spans="1:9" hidden="1" x14ac:dyDescent="0.3">
      <c r="A11123" s="1" t="s">
        <v>159</v>
      </c>
      <c r="B11123" s="1" t="s">
        <v>273</v>
      </c>
      <c r="C11123">
        <v>38.310499999999998</v>
      </c>
      <c r="D11123">
        <v>-121.90179999999999</v>
      </c>
      <c r="E11123" s="1" t="s">
        <v>49</v>
      </c>
      <c r="F11123" t="s">
        <v>11969</v>
      </c>
      <c r="G11123">
        <v>0</v>
      </c>
      <c r="H11123">
        <v>0</v>
      </c>
      <c r="I11123">
        <v>0</v>
      </c>
    </row>
    <row r="11124" spans="1:9" hidden="1" x14ac:dyDescent="0.3">
      <c r="A11124" s="1" t="s">
        <v>159</v>
      </c>
      <c r="B11124" s="1" t="s">
        <v>273</v>
      </c>
      <c r="C11124">
        <v>38.310499999999998</v>
      </c>
      <c r="D11124">
        <v>-121.90179999999999</v>
      </c>
      <c r="E11124" s="1" t="s">
        <v>50</v>
      </c>
      <c r="F11124" t="s">
        <v>12141</v>
      </c>
      <c r="G11124">
        <v>0</v>
      </c>
      <c r="H11124">
        <v>0</v>
      </c>
      <c r="I11124">
        <v>0</v>
      </c>
    </row>
    <row r="11125" spans="1:9" hidden="1" x14ac:dyDescent="0.3">
      <c r="A11125" s="1" t="s">
        <v>159</v>
      </c>
      <c r="B11125" s="1" t="s">
        <v>273</v>
      </c>
      <c r="C11125">
        <v>38.310499999999998</v>
      </c>
      <c r="D11125">
        <v>-121.90179999999999</v>
      </c>
      <c r="E11125" s="1" t="s">
        <v>51</v>
      </c>
      <c r="F11125" t="s">
        <v>12290</v>
      </c>
      <c r="G11125">
        <v>0</v>
      </c>
      <c r="H11125">
        <v>0</v>
      </c>
      <c r="I11125">
        <v>0</v>
      </c>
    </row>
    <row r="11126" spans="1:9" hidden="1" x14ac:dyDescent="0.3">
      <c r="A11126" s="1" t="s">
        <v>159</v>
      </c>
      <c r="B11126" s="1" t="s">
        <v>273</v>
      </c>
      <c r="C11126">
        <v>38.310499999999998</v>
      </c>
      <c r="D11126">
        <v>-121.90179999999999</v>
      </c>
      <c r="E11126" s="1" t="s">
        <v>52</v>
      </c>
      <c r="F11126" t="s">
        <v>11143</v>
      </c>
      <c r="G11126">
        <v>0</v>
      </c>
      <c r="H11126">
        <v>0</v>
      </c>
      <c r="I11126">
        <v>0</v>
      </c>
    </row>
    <row r="11127" spans="1:9" hidden="1" x14ac:dyDescent="0.3">
      <c r="A11127" s="1" t="s">
        <v>159</v>
      </c>
      <c r="B11127" s="1" t="s">
        <v>273</v>
      </c>
      <c r="C11127">
        <v>38.310499999999998</v>
      </c>
      <c r="D11127">
        <v>-121.90179999999999</v>
      </c>
      <c r="E11127" s="1" t="s">
        <v>53</v>
      </c>
      <c r="F11127" t="s">
        <v>11341</v>
      </c>
      <c r="G11127">
        <v>0</v>
      </c>
      <c r="H11127">
        <v>0</v>
      </c>
      <c r="I11127">
        <v>0</v>
      </c>
    </row>
    <row r="11128" spans="1:9" hidden="1" x14ac:dyDescent="0.3">
      <c r="A11128" s="1" t="s">
        <v>159</v>
      </c>
      <c r="B11128" s="1" t="s">
        <v>273</v>
      </c>
      <c r="C11128">
        <v>38.310499999999998</v>
      </c>
      <c r="D11128">
        <v>-121.90179999999999</v>
      </c>
      <c r="E11128" s="1" t="s">
        <v>54</v>
      </c>
      <c r="F11128" t="s">
        <v>11536</v>
      </c>
      <c r="G11128">
        <v>0</v>
      </c>
      <c r="H11128">
        <v>0</v>
      </c>
      <c r="I11128">
        <v>0</v>
      </c>
    </row>
    <row r="11129" spans="1:9" hidden="1" x14ac:dyDescent="0.3">
      <c r="A11129" s="1" t="s">
        <v>159</v>
      </c>
      <c r="B11129" s="1" t="s">
        <v>273</v>
      </c>
      <c r="C11129">
        <v>38.310499999999998</v>
      </c>
      <c r="D11129">
        <v>-121.90179999999999</v>
      </c>
      <c r="E11129" s="1" t="s">
        <v>21548</v>
      </c>
      <c r="F11129" t="s">
        <v>21762</v>
      </c>
      <c r="G11129">
        <v>0</v>
      </c>
      <c r="H11129">
        <v>0</v>
      </c>
      <c r="I11129">
        <v>0</v>
      </c>
    </row>
    <row r="11130" spans="1:9" hidden="1" x14ac:dyDescent="0.3">
      <c r="A11130" s="1" t="s">
        <v>159</v>
      </c>
      <c r="B11130" s="1" t="s">
        <v>274</v>
      </c>
      <c r="C11130">
        <v>37.045400000000001</v>
      </c>
      <c r="D11130">
        <v>-121.958</v>
      </c>
      <c r="E11130" s="1" t="s">
        <v>4</v>
      </c>
      <c r="F11130" t="s">
        <v>932</v>
      </c>
      <c r="G11130">
        <v>0</v>
      </c>
      <c r="H11130">
        <v>0</v>
      </c>
      <c r="I11130">
        <v>0</v>
      </c>
    </row>
    <row r="11131" spans="1:9" hidden="1" x14ac:dyDescent="0.3">
      <c r="A11131" s="1" t="s">
        <v>159</v>
      </c>
      <c r="B11131" s="1" t="s">
        <v>274</v>
      </c>
      <c r="C11131">
        <v>37.045400000000001</v>
      </c>
      <c r="D11131">
        <v>-121.958</v>
      </c>
      <c r="E11131" s="1" t="s">
        <v>5</v>
      </c>
      <c r="F11131" t="s">
        <v>1174</v>
      </c>
      <c r="G11131">
        <v>0</v>
      </c>
      <c r="H11131">
        <v>0</v>
      </c>
      <c r="I11131">
        <v>0</v>
      </c>
    </row>
    <row r="11132" spans="1:9" hidden="1" x14ac:dyDescent="0.3">
      <c r="A11132" s="1" t="s">
        <v>159</v>
      </c>
      <c r="B11132" s="1" t="s">
        <v>274</v>
      </c>
      <c r="C11132">
        <v>37.045400000000001</v>
      </c>
      <c r="D11132">
        <v>-121.958</v>
      </c>
      <c r="E11132" s="1" t="s">
        <v>6</v>
      </c>
      <c r="F11132" t="s">
        <v>1416</v>
      </c>
      <c r="G11132">
        <v>0</v>
      </c>
      <c r="H11132">
        <v>0</v>
      </c>
      <c r="I11132">
        <v>0</v>
      </c>
    </row>
    <row r="11133" spans="1:9" hidden="1" x14ac:dyDescent="0.3">
      <c r="A11133" s="1" t="s">
        <v>159</v>
      </c>
      <c r="B11133" s="1" t="s">
        <v>274</v>
      </c>
      <c r="C11133">
        <v>37.045400000000001</v>
      </c>
      <c r="D11133">
        <v>-121.958</v>
      </c>
      <c r="E11133" s="1" t="s">
        <v>7</v>
      </c>
      <c r="F11133" t="s">
        <v>1657</v>
      </c>
      <c r="G11133">
        <v>0</v>
      </c>
      <c r="H11133">
        <v>0</v>
      </c>
      <c r="I11133">
        <v>0</v>
      </c>
    </row>
    <row r="11134" spans="1:9" hidden="1" x14ac:dyDescent="0.3">
      <c r="A11134" s="1" t="s">
        <v>159</v>
      </c>
      <c r="B11134" s="1" t="s">
        <v>274</v>
      </c>
      <c r="C11134">
        <v>37.045400000000001</v>
      </c>
      <c r="D11134">
        <v>-121.958</v>
      </c>
      <c r="E11134" s="1" t="s">
        <v>8</v>
      </c>
      <c r="F11134" t="s">
        <v>1898</v>
      </c>
      <c r="G11134">
        <v>0</v>
      </c>
      <c r="H11134">
        <v>0</v>
      </c>
      <c r="I11134">
        <v>0</v>
      </c>
    </row>
    <row r="11135" spans="1:9" hidden="1" x14ac:dyDescent="0.3">
      <c r="A11135" s="1" t="s">
        <v>159</v>
      </c>
      <c r="B11135" s="1" t="s">
        <v>274</v>
      </c>
      <c r="C11135">
        <v>37.045400000000001</v>
      </c>
      <c r="D11135">
        <v>-121.958</v>
      </c>
      <c r="E11135" s="1" t="s">
        <v>9</v>
      </c>
      <c r="F11135" t="s">
        <v>2136</v>
      </c>
      <c r="G11135">
        <v>0</v>
      </c>
      <c r="H11135">
        <v>0</v>
      </c>
      <c r="I11135">
        <v>0</v>
      </c>
    </row>
    <row r="11136" spans="1:9" hidden="1" x14ac:dyDescent="0.3">
      <c r="A11136" s="1" t="s">
        <v>159</v>
      </c>
      <c r="B11136" s="1" t="s">
        <v>274</v>
      </c>
      <c r="C11136">
        <v>37.045400000000001</v>
      </c>
      <c r="D11136">
        <v>-121.958</v>
      </c>
      <c r="E11136" s="1" t="s">
        <v>10</v>
      </c>
      <c r="F11136" t="s">
        <v>2374</v>
      </c>
      <c r="G11136">
        <v>0</v>
      </c>
      <c r="H11136">
        <v>0</v>
      </c>
      <c r="I11136">
        <v>0</v>
      </c>
    </row>
    <row r="11137" spans="1:9" hidden="1" x14ac:dyDescent="0.3">
      <c r="A11137" s="1" t="s">
        <v>159</v>
      </c>
      <c r="B11137" s="1" t="s">
        <v>274</v>
      </c>
      <c r="C11137">
        <v>37.045400000000001</v>
      </c>
      <c r="D11137">
        <v>-121.958</v>
      </c>
      <c r="E11137" s="1" t="s">
        <v>11</v>
      </c>
      <c r="F11137" t="s">
        <v>2612</v>
      </c>
      <c r="G11137">
        <v>0</v>
      </c>
      <c r="H11137">
        <v>0</v>
      </c>
      <c r="I11137">
        <v>0</v>
      </c>
    </row>
    <row r="11138" spans="1:9" hidden="1" x14ac:dyDescent="0.3">
      <c r="A11138" s="1" t="s">
        <v>159</v>
      </c>
      <c r="B11138" s="1" t="s">
        <v>274</v>
      </c>
      <c r="C11138">
        <v>37.045400000000001</v>
      </c>
      <c r="D11138">
        <v>-121.958</v>
      </c>
      <c r="E11138" s="1" t="s">
        <v>12</v>
      </c>
      <c r="F11138" t="s">
        <v>2850</v>
      </c>
      <c r="G11138">
        <v>0</v>
      </c>
      <c r="H11138">
        <v>0</v>
      </c>
      <c r="I11138">
        <v>0</v>
      </c>
    </row>
    <row r="11139" spans="1:9" hidden="1" x14ac:dyDescent="0.3">
      <c r="A11139" s="1" t="s">
        <v>159</v>
      </c>
      <c r="B11139" s="1" t="s">
        <v>274</v>
      </c>
      <c r="C11139">
        <v>37.045400000000001</v>
      </c>
      <c r="D11139">
        <v>-121.958</v>
      </c>
      <c r="E11139" s="1" t="s">
        <v>13</v>
      </c>
      <c r="F11139" t="s">
        <v>3088</v>
      </c>
      <c r="G11139">
        <v>0</v>
      </c>
      <c r="H11139">
        <v>0</v>
      </c>
      <c r="I11139">
        <v>0</v>
      </c>
    </row>
    <row r="11140" spans="1:9" hidden="1" x14ac:dyDescent="0.3">
      <c r="A11140" s="1" t="s">
        <v>159</v>
      </c>
      <c r="B11140" s="1" t="s">
        <v>274</v>
      </c>
      <c r="C11140">
        <v>37.045400000000001</v>
      </c>
      <c r="D11140">
        <v>-121.958</v>
      </c>
      <c r="E11140" s="1" t="s">
        <v>14</v>
      </c>
      <c r="F11140" t="s">
        <v>3325</v>
      </c>
      <c r="G11140">
        <v>0</v>
      </c>
      <c r="H11140">
        <v>0</v>
      </c>
      <c r="I11140">
        <v>0</v>
      </c>
    </row>
    <row r="11141" spans="1:9" hidden="1" x14ac:dyDescent="0.3">
      <c r="A11141" s="1" t="s">
        <v>159</v>
      </c>
      <c r="B11141" s="1" t="s">
        <v>274</v>
      </c>
      <c r="C11141">
        <v>37.045400000000001</v>
      </c>
      <c r="D11141">
        <v>-121.958</v>
      </c>
      <c r="E11141" s="1" t="s">
        <v>15</v>
      </c>
      <c r="F11141" t="s">
        <v>3561</v>
      </c>
      <c r="G11141">
        <v>0</v>
      </c>
      <c r="H11141">
        <v>0</v>
      </c>
      <c r="I11141">
        <v>0</v>
      </c>
    </row>
    <row r="11142" spans="1:9" hidden="1" x14ac:dyDescent="0.3">
      <c r="A11142" s="1" t="s">
        <v>159</v>
      </c>
      <c r="B11142" s="1" t="s">
        <v>274</v>
      </c>
      <c r="C11142">
        <v>37.045400000000001</v>
      </c>
      <c r="D11142">
        <v>-121.958</v>
      </c>
      <c r="E11142" s="1" t="s">
        <v>16</v>
      </c>
      <c r="F11142" t="s">
        <v>3797</v>
      </c>
      <c r="G11142">
        <v>0</v>
      </c>
      <c r="H11142">
        <v>0</v>
      </c>
      <c r="I11142">
        <v>0</v>
      </c>
    </row>
    <row r="11143" spans="1:9" hidden="1" x14ac:dyDescent="0.3">
      <c r="A11143" s="1" t="s">
        <v>159</v>
      </c>
      <c r="B11143" s="1" t="s">
        <v>274</v>
      </c>
      <c r="C11143">
        <v>37.045400000000001</v>
      </c>
      <c r="D11143">
        <v>-121.958</v>
      </c>
      <c r="E11143" s="1" t="s">
        <v>17</v>
      </c>
      <c r="F11143" t="s">
        <v>4032</v>
      </c>
      <c r="G11143">
        <v>0</v>
      </c>
      <c r="H11143">
        <v>0</v>
      </c>
      <c r="I11143">
        <v>0</v>
      </c>
    </row>
    <row r="11144" spans="1:9" hidden="1" x14ac:dyDescent="0.3">
      <c r="A11144" s="1" t="s">
        <v>159</v>
      </c>
      <c r="B11144" s="1" t="s">
        <v>274</v>
      </c>
      <c r="C11144">
        <v>37.045400000000001</v>
      </c>
      <c r="D11144">
        <v>-121.958</v>
      </c>
      <c r="E11144" s="1" t="s">
        <v>18</v>
      </c>
      <c r="F11144" t="s">
        <v>4267</v>
      </c>
      <c r="G11144">
        <v>0</v>
      </c>
      <c r="H11144">
        <v>0</v>
      </c>
      <c r="I11144">
        <v>0</v>
      </c>
    </row>
    <row r="11145" spans="1:9" hidden="1" x14ac:dyDescent="0.3">
      <c r="A11145" s="1" t="s">
        <v>159</v>
      </c>
      <c r="B11145" s="1" t="s">
        <v>274</v>
      </c>
      <c r="C11145">
        <v>37.045400000000001</v>
      </c>
      <c r="D11145">
        <v>-121.958</v>
      </c>
      <c r="E11145" s="1" t="s">
        <v>19</v>
      </c>
      <c r="F11145" t="s">
        <v>4502</v>
      </c>
      <c r="G11145">
        <v>0</v>
      </c>
      <c r="H11145">
        <v>0</v>
      </c>
      <c r="I11145">
        <v>0</v>
      </c>
    </row>
    <row r="11146" spans="1:9" hidden="1" x14ac:dyDescent="0.3">
      <c r="A11146" s="1" t="s">
        <v>159</v>
      </c>
      <c r="B11146" s="1" t="s">
        <v>274</v>
      </c>
      <c r="C11146">
        <v>37.045400000000001</v>
      </c>
      <c r="D11146">
        <v>-121.958</v>
      </c>
      <c r="E11146" s="1" t="s">
        <v>20</v>
      </c>
      <c r="F11146" t="s">
        <v>4737</v>
      </c>
      <c r="G11146">
        <v>0</v>
      </c>
      <c r="H11146">
        <v>0</v>
      </c>
      <c r="I11146">
        <v>0</v>
      </c>
    </row>
    <row r="11147" spans="1:9" hidden="1" x14ac:dyDescent="0.3">
      <c r="A11147" s="1" t="s">
        <v>159</v>
      </c>
      <c r="B11147" s="1" t="s">
        <v>274</v>
      </c>
      <c r="C11147">
        <v>37.045400000000001</v>
      </c>
      <c r="D11147">
        <v>-121.958</v>
      </c>
      <c r="E11147" s="1" t="s">
        <v>21</v>
      </c>
      <c r="F11147" t="s">
        <v>4972</v>
      </c>
      <c r="G11147">
        <v>0</v>
      </c>
      <c r="H11147">
        <v>0</v>
      </c>
      <c r="I11147">
        <v>0</v>
      </c>
    </row>
    <row r="11148" spans="1:9" hidden="1" x14ac:dyDescent="0.3">
      <c r="A11148" s="1" t="s">
        <v>159</v>
      </c>
      <c r="B11148" s="1" t="s">
        <v>274</v>
      </c>
      <c r="C11148">
        <v>37.045400000000001</v>
      </c>
      <c r="D11148">
        <v>-121.958</v>
      </c>
      <c r="E11148" s="1" t="s">
        <v>22</v>
      </c>
      <c r="F11148" t="s">
        <v>5207</v>
      </c>
      <c r="G11148">
        <v>0</v>
      </c>
      <c r="H11148">
        <v>0</v>
      </c>
      <c r="I11148">
        <v>0</v>
      </c>
    </row>
    <row r="11149" spans="1:9" hidden="1" x14ac:dyDescent="0.3">
      <c r="A11149" s="1" t="s">
        <v>159</v>
      </c>
      <c r="B11149" s="1" t="s">
        <v>274</v>
      </c>
      <c r="C11149">
        <v>37.045400000000001</v>
      </c>
      <c r="D11149">
        <v>-121.958</v>
      </c>
      <c r="E11149" s="1" t="s">
        <v>23</v>
      </c>
      <c r="F11149" t="s">
        <v>5442</v>
      </c>
      <c r="G11149">
        <v>0</v>
      </c>
      <c r="H11149">
        <v>0</v>
      </c>
      <c r="I11149">
        <v>0</v>
      </c>
    </row>
    <row r="11150" spans="1:9" hidden="1" x14ac:dyDescent="0.3">
      <c r="A11150" s="1" t="s">
        <v>159</v>
      </c>
      <c r="B11150" s="1" t="s">
        <v>274</v>
      </c>
      <c r="C11150">
        <v>37.045400000000001</v>
      </c>
      <c r="D11150">
        <v>-121.958</v>
      </c>
      <c r="E11150" s="1" t="s">
        <v>24</v>
      </c>
      <c r="F11150" t="s">
        <v>5677</v>
      </c>
      <c r="G11150">
        <v>0</v>
      </c>
      <c r="H11150">
        <v>0</v>
      </c>
      <c r="I11150">
        <v>0</v>
      </c>
    </row>
    <row r="11151" spans="1:9" hidden="1" x14ac:dyDescent="0.3">
      <c r="A11151" s="1" t="s">
        <v>159</v>
      </c>
      <c r="B11151" s="1" t="s">
        <v>274</v>
      </c>
      <c r="C11151">
        <v>37.045400000000001</v>
      </c>
      <c r="D11151">
        <v>-121.958</v>
      </c>
      <c r="E11151" s="1" t="s">
        <v>25</v>
      </c>
      <c r="F11151" t="s">
        <v>5911</v>
      </c>
      <c r="G11151">
        <v>0</v>
      </c>
      <c r="H11151">
        <v>0</v>
      </c>
      <c r="I11151">
        <v>0</v>
      </c>
    </row>
    <row r="11152" spans="1:9" hidden="1" x14ac:dyDescent="0.3">
      <c r="A11152" s="1" t="s">
        <v>159</v>
      </c>
      <c r="B11152" s="1" t="s">
        <v>274</v>
      </c>
      <c r="C11152">
        <v>37.045400000000001</v>
      </c>
      <c r="D11152">
        <v>-121.958</v>
      </c>
      <c r="E11152" s="1" t="s">
        <v>26</v>
      </c>
      <c r="F11152" t="s">
        <v>6145</v>
      </c>
      <c r="G11152">
        <v>0</v>
      </c>
      <c r="H11152">
        <v>0</v>
      </c>
      <c r="I11152">
        <v>0</v>
      </c>
    </row>
    <row r="11153" spans="1:9" hidden="1" x14ac:dyDescent="0.3">
      <c r="A11153" s="1" t="s">
        <v>159</v>
      </c>
      <c r="B11153" s="1" t="s">
        <v>274</v>
      </c>
      <c r="C11153">
        <v>37.045400000000001</v>
      </c>
      <c r="D11153">
        <v>-121.958</v>
      </c>
      <c r="E11153" s="1" t="s">
        <v>27</v>
      </c>
      <c r="F11153" t="s">
        <v>6379</v>
      </c>
      <c r="G11153">
        <v>0</v>
      </c>
      <c r="H11153">
        <v>0</v>
      </c>
      <c r="I11153">
        <v>0</v>
      </c>
    </row>
    <row r="11154" spans="1:9" hidden="1" x14ac:dyDescent="0.3">
      <c r="A11154" s="1" t="s">
        <v>159</v>
      </c>
      <c r="B11154" s="1" t="s">
        <v>274</v>
      </c>
      <c r="C11154">
        <v>37.045400000000001</v>
      </c>
      <c r="D11154">
        <v>-121.958</v>
      </c>
      <c r="E11154" s="1" t="s">
        <v>28</v>
      </c>
      <c r="F11154" t="s">
        <v>6613</v>
      </c>
      <c r="G11154">
        <v>0</v>
      </c>
      <c r="H11154">
        <v>0</v>
      </c>
      <c r="I11154">
        <v>0</v>
      </c>
    </row>
    <row r="11155" spans="1:9" hidden="1" x14ac:dyDescent="0.3">
      <c r="A11155" s="1" t="s">
        <v>159</v>
      </c>
      <c r="B11155" s="1" t="s">
        <v>274</v>
      </c>
      <c r="C11155">
        <v>37.045400000000001</v>
      </c>
      <c r="D11155">
        <v>-121.958</v>
      </c>
      <c r="E11155" s="1" t="s">
        <v>29</v>
      </c>
      <c r="F11155" t="s">
        <v>6847</v>
      </c>
      <c r="G11155">
        <v>0</v>
      </c>
      <c r="H11155">
        <v>0</v>
      </c>
      <c r="I11155">
        <v>0</v>
      </c>
    </row>
    <row r="11156" spans="1:9" hidden="1" x14ac:dyDescent="0.3">
      <c r="A11156" s="1" t="s">
        <v>159</v>
      </c>
      <c r="B11156" s="1" t="s">
        <v>274</v>
      </c>
      <c r="C11156">
        <v>37.045400000000001</v>
      </c>
      <c r="D11156">
        <v>-121.958</v>
      </c>
      <c r="E11156" s="1" t="s">
        <v>30</v>
      </c>
      <c r="F11156" t="s">
        <v>7081</v>
      </c>
      <c r="G11156">
        <v>0</v>
      </c>
      <c r="H11156">
        <v>0</v>
      </c>
      <c r="I11156">
        <v>0</v>
      </c>
    </row>
    <row r="11157" spans="1:9" hidden="1" x14ac:dyDescent="0.3">
      <c r="A11157" s="1" t="s">
        <v>159</v>
      </c>
      <c r="B11157" s="1" t="s">
        <v>274</v>
      </c>
      <c r="C11157">
        <v>37.045400000000001</v>
      </c>
      <c r="D11157">
        <v>-121.958</v>
      </c>
      <c r="E11157" s="1" t="s">
        <v>31</v>
      </c>
      <c r="F11157" t="s">
        <v>7315</v>
      </c>
      <c r="G11157">
        <v>0</v>
      </c>
      <c r="H11157">
        <v>0</v>
      </c>
      <c r="I11157">
        <v>0</v>
      </c>
    </row>
    <row r="11158" spans="1:9" hidden="1" x14ac:dyDescent="0.3">
      <c r="A11158" s="1" t="s">
        <v>159</v>
      </c>
      <c r="B11158" s="1" t="s">
        <v>274</v>
      </c>
      <c r="C11158">
        <v>37.045400000000001</v>
      </c>
      <c r="D11158">
        <v>-121.958</v>
      </c>
      <c r="E11158" s="1" t="s">
        <v>32</v>
      </c>
      <c r="F11158" t="s">
        <v>7549</v>
      </c>
      <c r="G11158">
        <v>0</v>
      </c>
      <c r="H11158">
        <v>0</v>
      </c>
      <c r="I11158">
        <v>0</v>
      </c>
    </row>
    <row r="11159" spans="1:9" hidden="1" x14ac:dyDescent="0.3">
      <c r="A11159" s="1" t="s">
        <v>159</v>
      </c>
      <c r="B11159" s="1" t="s">
        <v>274</v>
      </c>
      <c r="C11159">
        <v>37.045400000000001</v>
      </c>
      <c r="D11159">
        <v>-121.958</v>
      </c>
      <c r="E11159" s="1" t="s">
        <v>33</v>
      </c>
      <c r="F11159" t="s">
        <v>7783</v>
      </c>
      <c r="G11159">
        <v>0</v>
      </c>
      <c r="H11159">
        <v>0</v>
      </c>
      <c r="I11159">
        <v>0</v>
      </c>
    </row>
    <row r="11160" spans="1:9" hidden="1" x14ac:dyDescent="0.3">
      <c r="A11160" s="1" t="s">
        <v>159</v>
      </c>
      <c r="B11160" s="1" t="s">
        <v>274</v>
      </c>
      <c r="C11160">
        <v>37.045400000000001</v>
      </c>
      <c r="D11160">
        <v>-121.958</v>
      </c>
      <c r="E11160" s="1" t="s">
        <v>34</v>
      </c>
      <c r="F11160" t="s">
        <v>8017</v>
      </c>
      <c r="G11160">
        <v>0</v>
      </c>
      <c r="H11160">
        <v>0</v>
      </c>
      <c r="I11160">
        <v>0</v>
      </c>
    </row>
    <row r="11161" spans="1:9" hidden="1" x14ac:dyDescent="0.3">
      <c r="A11161" s="1" t="s">
        <v>159</v>
      </c>
      <c r="B11161" s="1" t="s">
        <v>274</v>
      </c>
      <c r="C11161">
        <v>37.045400000000001</v>
      </c>
      <c r="D11161">
        <v>-121.958</v>
      </c>
      <c r="E11161" s="1" t="s">
        <v>35</v>
      </c>
      <c r="F11161" t="s">
        <v>8249</v>
      </c>
      <c r="G11161">
        <v>0</v>
      </c>
      <c r="H11161">
        <v>0</v>
      </c>
      <c r="I11161">
        <v>0</v>
      </c>
    </row>
    <row r="11162" spans="1:9" hidden="1" x14ac:dyDescent="0.3">
      <c r="A11162" s="1" t="s">
        <v>159</v>
      </c>
      <c r="B11162" s="1" t="s">
        <v>274</v>
      </c>
      <c r="C11162">
        <v>37.045400000000001</v>
      </c>
      <c r="D11162">
        <v>-121.958</v>
      </c>
      <c r="E11162" s="1" t="s">
        <v>36</v>
      </c>
      <c r="F11162" t="s">
        <v>8481</v>
      </c>
      <c r="G11162">
        <v>0</v>
      </c>
      <c r="H11162">
        <v>0</v>
      </c>
      <c r="I11162">
        <v>0</v>
      </c>
    </row>
    <row r="11163" spans="1:9" hidden="1" x14ac:dyDescent="0.3">
      <c r="A11163" s="1" t="s">
        <v>159</v>
      </c>
      <c r="B11163" s="1" t="s">
        <v>274</v>
      </c>
      <c r="C11163">
        <v>37.045400000000001</v>
      </c>
      <c r="D11163">
        <v>-121.958</v>
      </c>
      <c r="E11163" s="1" t="s">
        <v>37</v>
      </c>
      <c r="F11163" t="s">
        <v>8712</v>
      </c>
      <c r="G11163">
        <v>0</v>
      </c>
      <c r="H11163">
        <v>0</v>
      </c>
      <c r="I11163">
        <v>0</v>
      </c>
    </row>
    <row r="11164" spans="1:9" hidden="1" x14ac:dyDescent="0.3">
      <c r="A11164" s="1" t="s">
        <v>159</v>
      </c>
      <c r="B11164" s="1" t="s">
        <v>274</v>
      </c>
      <c r="C11164">
        <v>37.045400000000001</v>
      </c>
      <c r="D11164">
        <v>-121.958</v>
      </c>
      <c r="E11164" s="1" t="s">
        <v>38</v>
      </c>
      <c r="F11164" t="s">
        <v>8943</v>
      </c>
      <c r="G11164">
        <v>0</v>
      </c>
      <c r="H11164">
        <v>0</v>
      </c>
      <c r="I11164">
        <v>0</v>
      </c>
    </row>
    <row r="11165" spans="1:9" hidden="1" x14ac:dyDescent="0.3">
      <c r="A11165" s="1" t="s">
        <v>159</v>
      </c>
      <c r="B11165" s="1" t="s">
        <v>274</v>
      </c>
      <c r="C11165">
        <v>37.045400000000001</v>
      </c>
      <c r="D11165">
        <v>-121.958</v>
      </c>
      <c r="E11165" s="1" t="s">
        <v>39</v>
      </c>
      <c r="F11165" t="s">
        <v>9174</v>
      </c>
      <c r="G11165">
        <v>0</v>
      </c>
      <c r="H11165">
        <v>0</v>
      </c>
      <c r="I11165">
        <v>0</v>
      </c>
    </row>
    <row r="11166" spans="1:9" hidden="1" x14ac:dyDescent="0.3">
      <c r="A11166" s="1" t="s">
        <v>159</v>
      </c>
      <c r="B11166" s="1" t="s">
        <v>274</v>
      </c>
      <c r="C11166">
        <v>37.045400000000001</v>
      </c>
      <c r="D11166">
        <v>-121.958</v>
      </c>
      <c r="E11166" s="1" t="s">
        <v>40</v>
      </c>
      <c r="F11166" t="s">
        <v>9405</v>
      </c>
      <c r="G11166">
        <v>0</v>
      </c>
      <c r="H11166">
        <v>0</v>
      </c>
      <c r="I11166">
        <v>0</v>
      </c>
    </row>
    <row r="11167" spans="1:9" hidden="1" x14ac:dyDescent="0.3">
      <c r="A11167" s="1" t="s">
        <v>159</v>
      </c>
      <c r="B11167" s="1" t="s">
        <v>274</v>
      </c>
      <c r="C11167">
        <v>37.045400000000001</v>
      </c>
      <c r="D11167">
        <v>-121.958</v>
      </c>
      <c r="E11167" s="1" t="s">
        <v>41</v>
      </c>
      <c r="F11167" t="s">
        <v>9636</v>
      </c>
      <c r="G11167">
        <v>0</v>
      </c>
      <c r="H11167">
        <v>0</v>
      </c>
      <c r="I11167">
        <v>0</v>
      </c>
    </row>
    <row r="11168" spans="1:9" hidden="1" x14ac:dyDescent="0.3">
      <c r="A11168" s="1" t="s">
        <v>159</v>
      </c>
      <c r="B11168" s="1" t="s">
        <v>274</v>
      </c>
      <c r="C11168">
        <v>37.045400000000001</v>
      </c>
      <c r="D11168">
        <v>-121.958</v>
      </c>
      <c r="E11168" s="1" t="s">
        <v>42</v>
      </c>
      <c r="F11168" t="s">
        <v>9867</v>
      </c>
      <c r="G11168">
        <v>0</v>
      </c>
      <c r="H11168">
        <v>0</v>
      </c>
      <c r="I11168">
        <v>0</v>
      </c>
    </row>
    <row r="11169" spans="1:9" hidden="1" x14ac:dyDescent="0.3">
      <c r="A11169" s="1" t="s">
        <v>159</v>
      </c>
      <c r="B11169" s="1" t="s">
        <v>274</v>
      </c>
      <c r="C11169">
        <v>37.045400000000001</v>
      </c>
      <c r="D11169">
        <v>-121.958</v>
      </c>
      <c r="E11169" s="1" t="s">
        <v>43</v>
      </c>
      <c r="F11169" t="s">
        <v>10096</v>
      </c>
      <c r="G11169">
        <v>0</v>
      </c>
      <c r="H11169">
        <v>0</v>
      </c>
      <c r="I11169">
        <v>0</v>
      </c>
    </row>
    <row r="11170" spans="1:9" hidden="1" x14ac:dyDescent="0.3">
      <c r="A11170" s="1" t="s">
        <v>159</v>
      </c>
      <c r="B11170" s="1" t="s">
        <v>274</v>
      </c>
      <c r="C11170">
        <v>37.045400000000001</v>
      </c>
      <c r="D11170">
        <v>-121.958</v>
      </c>
      <c r="E11170" s="1" t="s">
        <v>44</v>
      </c>
      <c r="F11170" t="s">
        <v>10324</v>
      </c>
      <c r="G11170">
        <v>0</v>
      </c>
      <c r="H11170">
        <v>0</v>
      </c>
      <c r="I11170">
        <v>0</v>
      </c>
    </row>
    <row r="11171" spans="1:9" hidden="1" x14ac:dyDescent="0.3">
      <c r="A11171" s="1" t="s">
        <v>159</v>
      </c>
      <c r="B11171" s="1" t="s">
        <v>274</v>
      </c>
      <c r="C11171">
        <v>37.045400000000001</v>
      </c>
      <c r="D11171">
        <v>-121.958</v>
      </c>
      <c r="E11171" s="1" t="s">
        <v>45</v>
      </c>
      <c r="F11171" t="s">
        <v>10545</v>
      </c>
      <c r="G11171">
        <v>0</v>
      </c>
      <c r="H11171">
        <v>0</v>
      </c>
      <c r="I11171">
        <v>0</v>
      </c>
    </row>
    <row r="11172" spans="1:9" hidden="1" x14ac:dyDescent="0.3">
      <c r="A11172" s="1" t="s">
        <v>159</v>
      </c>
      <c r="B11172" s="1" t="s">
        <v>274</v>
      </c>
      <c r="C11172">
        <v>37.045400000000001</v>
      </c>
      <c r="D11172">
        <v>-121.958</v>
      </c>
      <c r="E11172" s="1" t="s">
        <v>46</v>
      </c>
      <c r="F11172" t="s">
        <v>10761</v>
      </c>
      <c r="G11172">
        <v>0</v>
      </c>
      <c r="H11172">
        <v>0</v>
      </c>
      <c r="I11172">
        <v>0</v>
      </c>
    </row>
    <row r="11173" spans="1:9" hidden="1" x14ac:dyDescent="0.3">
      <c r="A11173" s="1" t="s">
        <v>159</v>
      </c>
      <c r="B11173" s="1" t="s">
        <v>274</v>
      </c>
      <c r="C11173">
        <v>37.045400000000001</v>
      </c>
      <c r="D11173">
        <v>-121.958</v>
      </c>
      <c r="E11173" s="1" t="s">
        <v>47</v>
      </c>
      <c r="F11173" t="s">
        <v>10976</v>
      </c>
      <c r="G11173">
        <v>0</v>
      </c>
      <c r="H11173">
        <v>0</v>
      </c>
      <c r="I11173">
        <v>0</v>
      </c>
    </row>
    <row r="11174" spans="1:9" hidden="1" x14ac:dyDescent="0.3">
      <c r="A11174" s="1" t="s">
        <v>159</v>
      </c>
      <c r="B11174" s="1" t="s">
        <v>274</v>
      </c>
      <c r="C11174">
        <v>37.045400000000001</v>
      </c>
      <c r="D11174">
        <v>-121.958</v>
      </c>
      <c r="E11174" s="1" t="s">
        <v>48</v>
      </c>
      <c r="F11174" t="s">
        <v>11779</v>
      </c>
      <c r="G11174">
        <v>0</v>
      </c>
      <c r="H11174">
        <v>0</v>
      </c>
      <c r="I11174">
        <v>0</v>
      </c>
    </row>
    <row r="11175" spans="1:9" hidden="1" x14ac:dyDescent="0.3">
      <c r="A11175" s="1" t="s">
        <v>159</v>
      </c>
      <c r="B11175" s="1" t="s">
        <v>274</v>
      </c>
      <c r="C11175">
        <v>37.045400000000001</v>
      </c>
      <c r="D11175">
        <v>-121.958</v>
      </c>
      <c r="E11175" s="1" t="s">
        <v>49</v>
      </c>
      <c r="F11175" t="s">
        <v>11970</v>
      </c>
      <c r="G11175">
        <v>0</v>
      </c>
      <c r="H11175">
        <v>0</v>
      </c>
      <c r="I11175">
        <v>0</v>
      </c>
    </row>
    <row r="11176" spans="1:9" hidden="1" x14ac:dyDescent="0.3">
      <c r="A11176" s="1" t="s">
        <v>159</v>
      </c>
      <c r="B11176" s="1" t="s">
        <v>274</v>
      </c>
      <c r="C11176">
        <v>37.045400000000001</v>
      </c>
      <c r="D11176">
        <v>-121.958</v>
      </c>
      <c r="E11176" s="1" t="s">
        <v>50</v>
      </c>
      <c r="F11176" t="s">
        <v>12142</v>
      </c>
      <c r="G11176">
        <v>0</v>
      </c>
      <c r="H11176">
        <v>0</v>
      </c>
      <c r="I11176">
        <v>0</v>
      </c>
    </row>
    <row r="11177" spans="1:9" hidden="1" x14ac:dyDescent="0.3">
      <c r="A11177" s="1" t="s">
        <v>159</v>
      </c>
      <c r="B11177" s="1" t="s">
        <v>274</v>
      </c>
      <c r="C11177">
        <v>37.045400000000001</v>
      </c>
      <c r="D11177">
        <v>-121.958</v>
      </c>
      <c r="E11177" s="1" t="s">
        <v>51</v>
      </c>
      <c r="F11177" t="s">
        <v>12291</v>
      </c>
      <c r="G11177">
        <v>0</v>
      </c>
      <c r="H11177">
        <v>0</v>
      </c>
      <c r="I11177">
        <v>0</v>
      </c>
    </row>
    <row r="11178" spans="1:9" hidden="1" x14ac:dyDescent="0.3">
      <c r="A11178" s="1" t="s">
        <v>159</v>
      </c>
      <c r="B11178" s="1" t="s">
        <v>274</v>
      </c>
      <c r="C11178">
        <v>37.045400000000001</v>
      </c>
      <c r="D11178">
        <v>-121.958</v>
      </c>
      <c r="E11178" s="1" t="s">
        <v>52</v>
      </c>
      <c r="F11178" t="s">
        <v>11144</v>
      </c>
      <c r="G11178">
        <v>0</v>
      </c>
      <c r="H11178">
        <v>0</v>
      </c>
      <c r="I11178">
        <v>0</v>
      </c>
    </row>
    <row r="11179" spans="1:9" hidden="1" x14ac:dyDescent="0.3">
      <c r="A11179" s="1" t="s">
        <v>159</v>
      </c>
      <c r="B11179" s="1" t="s">
        <v>274</v>
      </c>
      <c r="C11179">
        <v>37.045400000000001</v>
      </c>
      <c r="D11179">
        <v>-121.958</v>
      </c>
      <c r="E11179" s="1" t="s">
        <v>53</v>
      </c>
      <c r="F11179" t="s">
        <v>11342</v>
      </c>
      <c r="G11179">
        <v>0</v>
      </c>
      <c r="H11179">
        <v>0</v>
      </c>
      <c r="I11179">
        <v>0</v>
      </c>
    </row>
    <row r="11180" spans="1:9" hidden="1" x14ac:dyDescent="0.3">
      <c r="A11180" s="1" t="s">
        <v>159</v>
      </c>
      <c r="B11180" s="1" t="s">
        <v>274</v>
      </c>
      <c r="C11180">
        <v>37.045400000000001</v>
      </c>
      <c r="D11180">
        <v>-121.958</v>
      </c>
      <c r="E11180" s="1" t="s">
        <v>54</v>
      </c>
      <c r="F11180" t="s">
        <v>11537</v>
      </c>
      <c r="G11180">
        <v>0</v>
      </c>
      <c r="H11180">
        <v>0</v>
      </c>
      <c r="I11180">
        <v>0</v>
      </c>
    </row>
    <row r="11181" spans="1:9" hidden="1" x14ac:dyDescent="0.3">
      <c r="A11181" s="1" t="s">
        <v>159</v>
      </c>
      <c r="B11181" s="1" t="s">
        <v>274</v>
      </c>
      <c r="C11181">
        <v>37.045400000000001</v>
      </c>
      <c r="D11181">
        <v>-121.958</v>
      </c>
      <c r="E11181" s="1" t="s">
        <v>21548</v>
      </c>
      <c r="F11181" t="s">
        <v>21763</v>
      </c>
      <c r="G11181">
        <v>0</v>
      </c>
      <c r="H11181">
        <v>0</v>
      </c>
      <c r="I11181">
        <v>0</v>
      </c>
    </row>
    <row r="11182" spans="1:9" hidden="1" x14ac:dyDescent="0.3">
      <c r="A11182" s="1" t="s">
        <v>159</v>
      </c>
      <c r="B11182" s="1" t="s">
        <v>275</v>
      </c>
      <c r="C11182">
        <v>38.502499999999998</v>
      </c>
      <c r="D11182">
        <v>-122.2654</v>
      </c>
      <c r="E11182" s="1" t="s">
        <v>4</v>
      </c>
      <c r="F11182" t="s">
        <v>933</v>
      </c>
      <c r="G11182">
        <v>0</v>
      </c>
      <c r="H11182">
        <v>0</v>
      </c>
      <c r="I11182">
        <v>0</v>
      </c>
    </row>
    <row r="11183" spans="1:9" hidden="1" x14ac:dyDescent="0.3">
      <c r="A11183" s="1" t="s">
        <v>159</v>
      </c>
      <c r="B11183" s="1" t="s">
        <v>275</v>
      </c>
      <c r="C11183">
        <v>38.502499999999998</v>
      </c>
      <c r="D11183">
        <v>-122.2654</v>
      </c>
      <c r="E11183" s="1" t="s">
        <v>5</v>
      </c>
      <c r="F11183" t="s">
        <v>1175</v>
      </c>
      <c r="G11183">
        <v>0</v>
      </c>
      <c r="H11183">
        <v>0</v>
      </c>
      <c r="I11183">
        <v>0</v>
      </c>
    </row>
    <row r="11184" spans="1:9" hidden="1" x14ac:dyDescent="0.3">
      <c r="A11184" s="1" t="s">
        <v>159</v>
      </c>
      <c r="B11184" s="1" t="s">
        <v>275</v>
      </c>
      <c r="C11184">
        <v>38.502499999999998</v>
      </c>
      <c r="D11184">
        <v>-122.2654</v>
      </c>
      <c r="E11184" s="1" t="s">
        <v>6</v>
      </c>
      <c r="F11184" t="s">
        <v>1417</v>
      </c>
      <c r="G11184">
        <v>0</v>
      </c>
      <c r="H11184">
        <v>0</v>
      </c>
      <c r="I11184">
        <v>0</v>
      </c>
    </row>
    <row r="11185" spans="1:9" hidden="1" x14ac:dyDescent="0.3">
      <c r="A11185" s="1" t="s">
        <v>159</v>
      </c>
      <c r="B11185" s="1" t="s">
        <v>275</v>
      </c>
      <c r="C11185">
        <v>38.502499999999998</v>
      </c>
      <c r="D11185">
        <v>-122.2654</v>
      </c>
      <c r="E11185" s="1" t="s">
        <v>7</v>
      </c>
      <c r="F11185" t="s">
        <v>1658</v>
      </c>
      <c r="G11185">
        <v>0</v>
      </c>
      <c r="H11185">
        <v>0</v>
      </c>
      <c r="I11185">
        <v>0</v>
      </c>
    </row>
    <row r="11186" spans="1:9" hidden="1" x14ac:dyDescent="0.3">
      <c r="A11186" s="1" t="s">
        <v>159</v>
      </c>
      <c r="B11186" s="1" t="s">
        <v>275</v>
      </c>
      <c r="C11186">
        <v>38.502499999999998</v>
      </c>
      <c r="D11186">
        <v>-122.2654</v>
      </c>
      <c r="E11186" s="1" t="s">
        <v>8</v>
      </c>
      <c r="F11186" t="s">
        <v>1899</v>
      </c>
      <c r="G11186">
        <v>0</v>
      </c>
      <c r="H11186">
        <v>0</v>
      </c>
      <c r="I11186">
        <v>0</v>
      </c>
    </row>
    <row r="11187" spans="1:9" hidden="1" x14ac:dyDescent="0.3">
      <c r="A11187" s="1" t="s">
        <v>159</v>
      </c>
      <c r="B11187" s="1" t="s">
        <v>275</v>
      </c>
      <c r="C11187">
        <v>38.502499999999998</v>
      </c>
      <c r="D11187">
        <v>-122.2654</v>
      </c>
      <c r="E11187" s="1" t="s">
        <v>9</v>
      </c>
      <c r="F11187" t="s">
        <v>2137</v>
      </c>
      <c r="G11187">
        <v>0</v>
      </c>
      <c r="H11187">
        <v>0</v>
      </c>
      <c r="I11187">
        <v>0</v>
      </c>
    </row>
    <row r="11188" spans="1:9" hidden="1" x14ac:dyDescent="0.3">
      <c r="A11188" s="1" t="s">
        <v>159</v>
      </c>
      <c r="B11188" s="1" t="s">
        <v>275</v>
      </c>
      <c r="C11188">
        <v>38.502499999999998</v>
      </c>
      <c r="D11188">
        <v>-122.2654</v>
      </c>
      <c r="E11188" s="1" t="s">
        <v>10</v>
      </c>
      <c r="F11188" t="s">
        <v>2375</v>
      </c>
      <c r="G11188">
        <v>0</v>
      </c>
      <c r="H11188">
        <v>0</v>
      </c>
      <c r="I11188">
        <v>0</v>
      </c>
    </row>
    <row r="11189" spans="1:9" hidden="1" x14ac:dyDescent="0.3">
      <c r="A11189" s="1" t="s">
        <v>159</v>
      </c>
      <c r="B11189" s="1" t="s">
        <v>275</v>
      </c>
      <c r="C11189">
        <v>38.502499999999998</v>
      </c>
      <c r="D11189">
        <v>-122.2654</v>
      </c>
      <c r="E11189" s="1" t="s">
        <v>11</v>
      </c>
      <c r="F11189" t="s">
        <v>2613</v>
      </c>
      <c r="G11189">
        <v>0</v>
      </c>
      <c r="H11189">
        <v>0</v>
      </c>
      <c r="I11189">
        <v>0</v>
      </c>
    </row>
    <row r="11190" spans="1:9" hidden="1" x14ac:dyDescent="0.3">
      <c r="A11190" s="1" t="s">
        <v>159</v>
      </c>
      <c r="B11190" s="1" t="s">
        <v>275</v>
      </c>
      <c r="C11190">
        <v>38.502499999999998</v>
      </c>
      <c r="D11190">
        <v>-122.2654</v>
      </c>
      <c r="E11190" s="1" t="s">
        <v>12</v>
      </c>
      <c r="F11190" t="s">
        <v>2851</v>
      </c>
      <c r="G11190">
        <v>0</v>
      </c>
      <c r="H11190">
        <v>0</v>
      </c>
      <c r="I11190">
        <v>0</v>
      </c>
    </row>
    <row r="11191" spans="1:9" hidden="1" x14ac:dyDescent="0.3">
      <c r="A11191" s="1" t="s">
        <v>159</v>
      </c>
      <c r="B11191" s="1" t="s">
        <v>275</v>
      </c>
      <c r="C11191">
        <v>38.502499999999998</v>
      </c>
      <c r="D11191">
        <v>-122.2654</v>
      </c>
      <c r="E11191" s="1" t="s">
        <v>13</v>
      </c>
      <c r="F11191" t="s">
        <v>3089</v>
      </c>
      <c r="G11191">
        <v>0</v>
      </c>
      <c r="H11191">
        <v>0</v>
      </c>
      <c r="I11191">
        <v>0</v>
      </c>
    </row>
    <row r="11192" spans="1:9" hidden="1" x14ac:dyDescent="0.3">
      <c r="A11192" s="1" t="s">
        <v>159</v>
      </c>
      <c r="B11192" s="1" t="s">
        <v>275</v>
      </c>
      <c r="C11192">
        <v>38.502499999999998</v>
      </c>
      <c r="D11192">
        <v>-122.2654</v>
      </c>
      <c r="E11192" s="1" t="s">
        <v>14</v>
      </c>
      <c r="F11192" t="s">
        <v>3326</v>
      </c>
      <c r="G11192">
        <v>0</v>
      </c>
      <c r="H11192">
        <v>0</v>
      </c>
      <c r="I11192">
        <v>0</v>
      </c>
    </row>
    <row r="11193" spans="1:9" hidden="1" x14ac:dyDescent="0.3">
      <c r="A11193" s="1" t="s">
        <v>159</v>
      </c>
      <c r="B11193" s="1" t="s">
        <v>275</v>
      </c>
      <c r="C11193">
        <v>38.502499999999998</v>
      </c>
      <c r="D11193">
        <v>-122.2654</v>
      </c>
      <c r="E11193" s="1" t="s">
        <v>15</v>
      </c>
      <c r="F11193" t="s">
        <v>3562</v>
      </c>
      <c r="G11193">
        <v>0</v>
      </c>
      <c r="H11193">
        <v>0</v>
      </c>
      <c r="I11193">
        <v>0</v>
      </c>
    </row>
    <row r="11194" spans="1:9" hidden="1" x14ac:dyDescent="0.3">
      <c r="A11194" s="1" t="s">
        <v>159</v>
      </c>
      <c r="B11194" s="1" t="s">
        <v>275</v>
      </c>
      <c r="C11194">
        <v>38.502499999999998</v>
      </c>
      <c r="D11194">
        <v>-122.2654</v>
      </c>
      <c r="E11194" s="1" t="s">
        <v>16</v>
      </c>
      <c r="F11194" t="s">
        <v>3798</v>
      </c>
      <c r="G11194">
        <v>0</v>
      </c>
      <c r="H11194">
        <v>0</v>
      </c>
      <c r="I11194">
        <v>0</v>
      </c>
    </row>
    <row r="11195" spans="1:9" hidden="1" x14ac:dyDescent="0.3">
      <c r="A11195" s="1" t="s">
        <v>159</v>
      </c>
      <c r="B11195" s="1" t="s">
        <v>275</v>
      </c>
      <c r="C11195">
        <v>38.502499999999998</v>
      </c>
      <c r="D11195">
        <v>-122.2654</v>
      </c>
      <c r="E11195" s="1" t="s">
        <v>17</v>
      </c>
      <c r="F11195" t="s">
        <v>4033</v>
      </c>
      <c r="G11195">
        <v>0</v>
      </c>
      <c r="H11195">
        <v>0</v>
      </c>
      <c r="I11195">
        <v>0</v>
      </c>
    </row>
    <row r="11196" spans="1:9" hidden="1" x14ac:dyDescent="0.3">
      <c r="A11196" s="1" t="s">
        <v>159</v>
      </c>
      <c r="B11196" s="1" t="s">
        <v>275</v>
      </c>
      <c r="C11196">
        <v>38.502499999999998</v>
      </c>
      <c r="D11196">
        <v>-122.2654</v>
      </c>
      <c r="E11196" s="1" t="s">
        <v>18</v>
      </c>
      <c r="F11196" t="s">
        <v>4268</v>
      </c>
      <c r="G11196">
        <v>0</v>
      </c>
      <c r="H11196">
        <v>0</v>
      </c>
      <c r="I11196">
        <v>0</v>
      </c>
    </row>
    <row r="11197" spans="1:9" hidden="1" x14ac:dyDescent="0.3">
      <c r="A11197" s="1" t="s">
        <v>159</v>
      </c>
      <c r="B11197" s="1" t="s">
        <v>275</v>
      </c>
      <c r="C11197">
        <v>38.502499999999998</v>
      </c>
      <c r="D11197">
        <v>-122.2654</v>
      </c>
      <c r="E11197" s="1" t="s">
        <v>19</v>
      </c>
      <c r="F11197" t="s">
        <v>4503</v>
      </c>
      <c r="G11197">
        <v>0</v>
      </c>
      <c r="H11197">
        <v>0</v>
      </c>
      <c r="I11197">
        <v>0</v>
      </c>
    </row>
    <row r="11198" spans="1:9" hidden="1" x14ac:dyDescent="0.3">
      <c r="A11198" s="1" t="s">
        <v>159</v>
      </c>
      <c r="B11198" s="1" t="s">
        <v>275</v>
      </c>
      <c r="C11198">
        <v>38.502499999999998</v>
      </c>
      <c r="D11198">
        <v>-122.2654</v>
      </c>
      <c r="E11198" s="1" t="s">
        <v>20</v>
      </c>
      <c r="F11198" t="s">
        <v>4738</v>
      </c>
      <c r="G11198">
        <v>0</v>
      </c>
      <c r="H11198">
        <v>0</v>
      </c>
      <c r="I11198">
        <v>0</v>
      </c>
    </row>
    <row r="11199" spans="1:9" hidden="1" x14ac:dyDescent="0.3">
      <c r="A11199" s="1" t="s">
        <v>159</v>
      </c>
      <c r="B11199" s="1" t="s">
        <v>275</v>
      </c>
      <c r="C11199">
        <v>38.502499999999998</v>
      </c>
      <c r="D11199">
        <v>-122.2654</v>
      </c>
      <c r="E11199" s="1" t="s">
        <v>21</v>
      </c>
      <c r="F11199" t="s">
        <v>4973</v>
      </c>
      <c r="G11199">
        <v>0</v>
      </c>
      <c r="H11199">
        <v>0</v>
      </c>
      <c r="I11199">
        <v>0</v>
      </c>
    </row>
    <row r="11200" spans="1:9" hidden="1" x14ac:dyDescent="0.3">
      <c r="A11200" s="1" t="s">
        <v>159</v>
      </c>
      <c r="B11200" s="1" t="s">
        <v>275</v>
      </c>
      <c r="C11200">
        <v>38.502499999999998</v>
      </c>
      <c r="D11200">
        <v>-122.2654</v>
      </c>
      <c r="E11200" s="1" t="s">
        <v>22</v>
      </c>
      <c r="F11200" t="s">
        <v>5208</v>
      </c>
      <c r="G11200">
        <v>0</v>
      </c>
      <c r="H11200">
        <v>0</v>
      </c>
      <c r="I11200">
        <v>0</v>
      </c>
    </row>
    <row r="11201" spans="1:9" hidden="1" x14ac:dyDescent="0.3">
      <c r="A11201" s="1" t="s">
        <v>159</v>
      </c>
      <c r="B11201" s="1" t="s">
        <v>275</v>
      </c>
      <c r="C11201">
        <v>38.502499999999998</v>
      </c>
      <c r="D11201">
        <v>-122.2654</v>
      </c>
      <c r="E11201" s="1" t="s">
        <v>23</v>
      </c>
      <c r="F11201" t="s">
        <v>5443</v>
      </c>
      <c r="G11201">
        <v>0</v>
      </c>
      <c r="H11201">
        <v>0</v>
      </c>
      <c r="I11201">
        <v>0</v>
      </c>
    </row>
    <row r="11202" spans="1:9" hidden="1" x14ac:dyDescent="0.3">
      <c r="A11202" s="1" t="s">
        <v>159</v>
      </c>
      <c r="B11202" s="1" t="s">
        <v>275</v>
      </c>
      <c r="C11202">
        <v>38.502499999999998</v>
      </c>
      <c r="D11202">
        <v>-122.2654</v>
      </c>
      <c r="E11202" s="1" t="s">
        <v>24</v>
      </c>
      <c r="F11202" t="s">
        <v>5678</v>
      </c>
      <c r="G11202">
        <v>0</v>
      </c>
      <c r="H11202">
        <v>0</v>
      </c>
      <c r="I11202">
        <v>0</v>
      </c>
    </row>
    <row r="11203" spans="1:9" hidden="1" x14ac:dyDescent="0.3">
      <c r="A11203" s="1" t="s">
        <v>159</v>
      </c>
      <c r="B11203" s="1" t="s">
        <v>275</v>
      </c>
      <c r="C11203">
        <v>38.502499999999998</v>
      </c>
      <c r="D11203">
        <v>-122.2654</v>
      </c>
      <c r="E11203" s="1" t="s">
        <v>25</v>
      </c>
      <c r="F11203" t="s">
        <v>5912</v>
      </c>
      <c r="G11203">
        <v>0</v>
      </c>
      <c r="H11203">
        <v>0</v>
      </c>
      <c r="I11203">
        <v>0</v>
      </c>
    </row>
    <row r="11204" spans="1:9" hidden="1" x14ac:dyDescent="0.3">
      <c r="A11204" s="1" t="s">
        <v>159</v>
      </c>
      <c r="B11204" s="1" t="s">
        <v>275</v>
      </c>
      <c r="C11204">
        <v>38.502499999999998</v>
      </c>
      <c r="D11204">
        <v>-122.2654</v>
      </c>
      <c r="E11204" s="1" t="s">
        <v>26</v>
      </c>
      <c r="F11204" t="s">
        <v>6146</v>
      </c>
      <c r="G11204">
        <v>0</v>
      </c>
      <c r="H11204">
        <v>0</v>
      </c>
      <c r="I11204">
        <v>0</v>
      </c>
    </row>
    <row r="11205" spans="1:9" hidden="1" x14ac:dyDescent="0.3">
      <c r="A11205" s="1" t="s">
        <v>159</v>
      </c>
      <c r="B11205" s="1" t="s">
        <v>275</v>
      </c>
      <c r="C11205">
        <v>38.502499999999998</v>
      </c>
      <c r="D11205">
        <v>-122.2654</v>
      </c>
      <c r="E11205" s="1" t="s">
        <v>27</v>
      </c>
      <c r="F11205" t="s">
        <v>6380</v>
      </c>
      <c r="G11205">
        <v>0</v>
      </c>
      <c r="H11205">
        <v>0</v>
      </c>
      <c r="I11205">
        <v>0</v>
      </c>
    </row>
    <row r="11206" spans="1:9" hidden="1" x14ac:dyDescent="0.3">
      <c r="A11206" s="1" t="s">
        <v>159</v>
      </c>
      <c r="B11206" s="1" t="s">
        <v>275</v>
      </c>
      <c r="C11206">
        <v>38.502499999999998</v>
      </c>
      <c r="D11206">
        <v>-122.2654</v>
      </c>
      <c r="E11206" s="1" t="s">
        <v>28</v>
      </c>
      <c r="F11206" t="s">
        <v>6614</v>
      </c>
      <c r="G11206">
        <v>0</v>
      </c>
      <c r="H11206">
        <v>0</v>
      </c>
      <c r="I11206">
        <v>0</v>
      </c>
    </row>
    <row r="11207" spans="1:9" hidden="1" x14ac:dyDescent="0.3">
      <c r="A11207" s="1" t="s">
        <v>159</v>
      </c>
      <c r="B11207" s="1" t="s">
        <v>275</v>
      </c>
      <c r="C11207">
        <v>38.502499999999998</v>
      </c>
      <c r="D11207">
        <v>-122.2654</v>
      </c>
      <c r="E11207" s="1" t="s">
        <v>29</v>
      </c>
      <c r="F11207" t="s">
        <v>6848</v>
      </c>
      <c r="G11207">
        <v>0</v>
      </c>
      <c r="H11207">
        <v>0</v>
      </c>
      <c r="I11207">
        <v>0</v>
      </c>
    </row>
    <row r="11208" spans="1:9" hidden="1" x14ac:dyDescent="0.3">
      <c r="A11208" s="1" t="s">
        <v>159</v>
      </c>
      <c r="B11208" s="1" t="s">
        <v>275</v>
      </c>
      <c r="C11208">
        <v>38.502499999999998</v>
      </c>
      <c r="D11208">
        <v>-122.2654</v>
      </c>
      <c r="E11208" s="1" t="s">
        <v>30</v>
      </c>
      <c r="F11208" t="s">
        <v>7082</v>
      </c>
      <c r="G11208">
        <v>0</v>
      </c>
      <c r="H11208">
        <v>0</v>
      </c>
      <c r="I11208">
        <v>0</v>
      </c>
    </row>
    <row r="11209" spans="1:9" hidden="1" x14ac:dyDescent="0.3">
      <c r="A11209" s="1" t="s">
        <v>159</v>
      </c>
      <c r="B11209" s="1" t="s">
        <v>275</v>
      </c>
      <c r="C11209">
        <v>38.502499999999998</v>
      </c>
      <c r="D11209">
        <v>-122.2654</v>
      </c>
      <c r="E11209" s="1" t="s">
        <v>31</v>
      </c>
      <c r="F11209" t="s">
        <v>7316</v>
      </c>
      <c r="G11209">
        <v>0</v>
      </c>
      <c r="H11209">
        <v>0</v>
      </c>
      <c r="I11209">
        <v>0</v>
      </c>
    </row>
    <row r="11210" spans="1:9" hidden="1" x14ac:dyDescent="0.3">
      <c r="A11210" s="1" t="s">
        <v>159</v>
      </c>
      <c r="B11210" s="1" t="s">
        <v>275</v>
      </c>
      <c r="C11210">
        <v>38.502499999999998</v>
      </c>
      <c r="D11210">
        <v>-122.2654</v>
      </c>
      <c r="E11210" s="1" t="s">
        <v>32</v>
      </c>
      <c r="F11210" t="s">
        <v>7550</v>
      </c>
      <c r="G11210">
        <v>0</v>
      </c>
      <c r="H11210">
        <v>0</v>
      </c>
      <c r="I11210">
        <v>0</v>
      </c>
    </row>
    <row r="11211" spans="1:9" hidden="1" x14ac:dyDescent="0.3">
      <c r="A11211" s="1" t="s">
        <v>159</v>
      </c>
      <c r="B11211" s="1" t="s">
        <v>275</v>
      </c>
      <c r="C11211">
        <v>38.502499999999998</v>
      </c>
      <c r="D11211">
        <v>-122.2654</v>
      </c>
      <c r="E11211" s="1" t="s">
        <v>33</v>
      </c>
      <c r="F11211" t="s">
        <v>7784</v>
      </c>
      <c r="G11211">
        <v>0</v>
      </c>
      <c r="H11211">
        <v>0</v>
      </c>
      <c r="I11211">
        <v>0</v>
      </c>
    </row>
    <row r="11212" spans="1:9" hidden="1" x14ac:dyDescent="0.3">
      <c r="A11212" s="1" t="s">
        <v>159</v>
      </c>
      <c r="B11212" s="1" t="s">
        <v>275</v>
      </c>
      <c r="C11212">
        <v>38.502499999999998</v>
      </c>
      <c r="D11212">
        <v>-122.2654</v>
      </c>
      <c r="E11212" s="1" t="s">
        <v>34</v>
      </c>
      <c r="F11212" t="s">
        <v>8018</v>
      </c>
      <c r="G11212">
        <v>0</v>
      </c>
      <c r="H11212">
        <v>0</v>
      </c>
      <c r="I11212">
        <v>0</v>
      </c>
    </row>
    <row r="11213" spans="1:9" hidden="1" x14ac:dyDescent="0.3">
      <c r="A11213" s="1" t="s">
        <v>159</v>
      </c>
      <c r="B11213" s="1" t="s">
        <v>275</v>
      </c>
      <c r="C11213">
        <v>38.502499999999998</v>
      </c>
      <c r="D11213">
        <v>-122.2654</v>
      </c>
      <c r="E11213" s="1" t="s">
        <v>35</v>
      </c>
      <c r="F11213" t="s">
        <v>8250</v>
      </c>
      <c r="G11213">
        <v>0</v>
      </c>
      <c r="H11213">
        <v>0</v>
      </c>
      <c r="I11213">
        <v>0</v>
      </c>
    </row>
    <row r="11214" spans="1:9" hidden="1" x14ac:dyDescent="0.3">
      <c r="A11214" s="1" t="s">
        <v>159</v>
      </c>
      <c r="B11214" s="1" t="s">
        <v>275</v>
      </c>
      <c r="C11214">
        <v>38.502499999999998</v>
      </c>
      <c r="D11214">
        <v>-122.2654</v>
      </c>
      <c r="E11214" s="1" t="s">
        <v>36</v>
      </c>
      <c r="F11214" t="s">
        <v>8482</v>
      </c>
      <c r="G11214">
        <v>0</v>
      </c>
      <c r="H11214">
        <v>0</v>
      </c>
      <c r="I11214">
        <v>0</v>
      </c>
    </row>
    <row r="11215" spans="1:9" hidden="1" x14ac:dyDescent="0.3">
      <c r="A11215" s="1" t="s">
        <v>159</v>
      </c>
      <c r="B11215" s="1" t="s">
        <v>275</v>
      </c>
      <c r="C11215">
        <v>38.502499999999998</v>
      </c>
      <c r="D11215">
        <v>-122.2654</v>
      </c>
      <c r="E11215" s="1" t="s">
        <v>37</v>
      </c>
      <c r="F11215" t="s">
        <v>8713</v>
      </c>
      <c r="G11215">
        <v>0</v>
      </c>
      <c r="H11215">
        <v>0</v>
      </c>
      <c r="I11215">
        <v>0</v>
      </c>
    </row>
    <row r="11216" spans="1:9" hidden="1" x14ac:dyDescent="0.3">
      <c r="A11216" s="1" t="s">
        <v>159</v>
      </c>
      <c r="B11216" s="1" t="s">
        <v>275</v>
      </c>
      <c r="C11216">
        <v>38.502499999999998</v>
      </c>
      <c r="D11216">
        <v>-122.2654</v>
      </c>
      <c r="E11216" s="1" t="s">
        <v>38</v>
      </c>
      <c r="F11216" t="s">
        <v>8944</v>
      </c>
      <c r="G11216">
        <v>0</v>
      </c>
      <c r="H11216">
        <v>0</v>
      </c>
      <c r="I11216">
        <v>0</v>
      </c>
    </row>
    <row r="11217" spans="1:9" hidden="1" x14ac:dyDescent="0.3">
      <c r="A11217" s="1" t="s">
        <v>159</v>
      </c>
      <c r="B11217" s="1" t="s">
        <v>275</v>
      </c>
      <c r="C11217">
        <v>38.502499999999998</v>
      </c>
      <c r="D11217">
        <v>-122.2654</v>
      </c>
      <c r="E11217" s="1" t="s">
        <v>39</v>
      </c>
      <c r="F11217" t="s">
        <v>9175</v>
      </c>
      <c r="G11217">
        <v>0</v>
      </c>
      <c r="H11217">
        <v>0</v>
      </c>
      <c r="I11217">
        <v>0</v>
      </c>
    </row>
    <row r="11218" spans="1:9" hidden="1" x14ac:dyDescent="0.3">
      <c r="A11218" s="1" t="s">
        <v>159</v>
      </c>
      <c r="B11218" s="1" t="s">
        <v>275</v>
      </c>
      <c r="C11218">
        <v>38.502499999999998</v>
      </c>
      <c r="D11218">
        <v>-122.2654</v>
      </c>
      <c r="E11218" s="1" t="s">
        <v>40</v>
      </c>
      <c r="F11218" t="s">
        <v>9406</v>
      </c>
      <c r="G11218">
        <v>0</v>
      </c>
      <c r="H11218">
        <v>0</v>
      </c>
      <c r="I11218">
        <v>0</v>
      </c>
    </row>
    <row r="11219" spans="1:9" hidden="1" x14ac:dyDescent="0.3">
      <c r="A11219" s="1" t="s">
        <v>159</v>
      </c>
      <c r="B11219" s="1" t="s">
        <v>275</v>
      </c>
      <c r="C11219">
        <v>38.502499999999998</v>
      </c>
      <c r="D11219">
        <v>-122.2654</v>
      </c>
      <c r="E11219" s="1" t="s">
        <v>41</v>
      </c>
      <c r="F11219" t="s">
        <v>9637</v>
      </c>
      <c r="G11219">
        <v>0</v>
      </c>
      <c r="H11219">
        <v>0</v>
      </c>
      <c r="I11219">
        <v>0</v>
      </c>
    </row>
    <row r="11220" spans="1:9" hidden="1" x14ac:dyDescent="0.3">
      <c r="A11220" s="1" t="s">
        <v>159</v>
      </c>
      <c r="B11220" s="1" t="s">
        <v>275</v>
      </c>
      <c r="C11220">
        <v>38.502499999999998</v>
      </c>
      <c r="D11220">
        <v>-122.2654</v>
      </c>
      <c r="E11220" s="1" t="s">
        <v>42</v>
      </c>
      <c r="F11220" t="s">
        <v>9868</v>
      </c>
      <c r="G11220">
        <v>0</v>
      </c>
      <c r="H11220">
        <v>0</v>
      </c>
      <c r="I11220">
        <v>0</v>
      </c>
    </row>
    <row r="11221" spans="1:9" hidden="1" x14ac:dyDescent="0.3">
      <c r="A11221" s="1" t="s">
        <v>159</v>
      </c>
      <c r="B11221" s="1" t="s">
        <v>275</v>
      </c>
      <c r="C11221">
        <v>38.502499999999998</v>
      </c>
      <c r="D11221">
        <v>-122.2654</v>
      </c>
      <c r="E11221" s="1" t="s">
        <v>43</v>
      </c>
      <c r="F11221" t="s">
        <v>10097</v>
      </c>
      <c r="G11221">
        <v>0</v>
      </c>
      <c r="H11221">
        <v>0</v>
      </c>
      <c r="I11221">
        <v>0</v>
      </c>
    </row>
    <row r="11222" spans="1:9" hidden="1" x14ac:dyDescent="0.3">
      <c r="A11222" s="1" t="s">
        <v>159</v>
      </c>
      <c r="B11222" s="1" t="s">
        <v>275</v>
      </c>
      <c r="C11222">
        <v>38.502499999999998</v>
      </c>
      <c r="D11222">
        <v>-122.2654</v>
      </c>
      <c r="E11222" s="1" t="s">
        <v>44</v>
      </c>
      <c r="F11222" t="s">
        <v>10325</v>
      </c>
      <c r="G11222">
        <v>0</v>
      </c>
      <c r="H11222">
        <v>0</v>
      </c>
      <c r="I11222">
        <v>0</v>
      </c>
    </row>
    <row r="11223" spans="1:9" hidden="1" x14ac:dyDescent="0.3">
      <c r="A11223" s="1" t="s">
        <v>159</v>
      </c>
      <c r="B11223" s="1" t="s">
        <v>275</v>
      </c>
      <c r="C11223">
        <v>38.502499999999998</v>
      </c>
      <c r="D11223">
        <v>-122.2654</v>
      </c>
      <c r="E11223" s="1" t="s">
        <v>45</v>
      </c>
      <c r="F11223" t="s">
        <v>10546</v>
      </c>
      <c r="G11223">
        <v>0</v>
      </c>
      <c r="H11223">
        <v>0</v>
      </c>
      <c r="I11223">
        <v>0</v>
      </c>
    </row>
    <row r="11224" spans="1:9" hidden="1" x14ac:dyDescent="0.3">
      <c r="A11224" s="1" t="s">
        <v>159</v>
      </c>
      <c r="B11224" s="1" t="s">
        <v>275</v>
      </c>
      <c r="C11224">
        <v>38.502499999999998</v>
      </c>
      <c r="D11224">
        <v>-122.2654</v>
      </c>
      <c r="E11224" s="1" t="s">
        <v>46</v>
      </c>
      <c r="F11224" t="s">
        <v>10762</v>
      </c>
      <c r="G11224">
        <v>0</v>
      </c>
      <c r="H11224">
        <v>0</v>
      </c>
      <c r="I11224">
        <v>0</v>
      </c>
    </row>
    <row r="11225" spans="1:9" hidden="1" x14ac:dyDescent="0.3">
      <c r="A11225" s="1" t="s">
        <v>159</v>
      </c>
      <c r="B11225" s="1" t="s">
        <v>275</v>
      </c>
      <c r="C11225">
        <v>38.502499999999998</v>
      </c>
      <c r="D11225">
        <v>-122.2654</v>
      </c>
      <c r="E11225" s="1" t="s">
        <v>47</v>
      </c>
      <c r="F11225" t="s">
        <v>10977</v>
      </c>
      <c r="G11225">
        <v>0</v>
      </c>
      <c r="H11225">
        <v>0</v>
      </c>
      <c r="I11225">
        <v>0</v>
      </c>
    </row>
    <row r="11226" spans="1:9" hidden="1" x14ac:dyDescent="0.3">
      <c r="A11226" s="1" t="s">
        <v>159</v>
      </c>
      <c r="B11226" s="1" t="s">
        <v>275</v>
      </c>
      <c r="C11226">
        <v>38.502499999999998</v>
      </c>
      <c r="D11226">
        <v>-122.2654</v>
      </c>
      <c r="E11226" s="1" t="s">
        <v>48</v>
      </c>
      <c r="F11226" t="s">
        <v>11780</v>
      </c>
      <c r="G11226">
        <v>0</v>
      </c>
      <c r="H11226">
        <v>0</v>
      </c>
      <c r="I11226">
        <v>0</v>
      </c>
    </row>
    <row r="11227" spans="1:9" hidden="1" x14ac:dyDescent="0.3">
      <c r="A11227" s="1" t="s">
        <v>159</v>
      </c>
      <c r="B11227" s="1" t="s">
        <v>275</v>
      </c>
      <c r="C11227">
        <v>38.502499999999998</v>
      </c>
      <c r="D11227">
        <v>-122.2654</v>
      </c>
      <c r="E11227" s="1" t="s">
        <v>49</v>
      </c>
      <c r="F11227" t="s">
        <v>11971</v>
      </c>
      <c r="G11227">
        <v>0</v>
      </c>
      <c r="H11227">
        <v>0</v>
      </c>
      <c r="I11227">
        <v>0</v>
      </c>
    </row>
    <row r="11228" spans="1:9" hidden="1" x14ac:dyDescent="0.3">
      <c r="A11228" s="1" t="s">
        <v>159</v>
      </c>
      <c r="B11228" s="1" t="s">
        <v>275</v>
      </c>
      <c r="C11228">
        <v>38.502499999999998</v>
      </c>
      <c r="D11228">
        <v>-122.2654</v>
      </c>
      <c r="E11228" s="1" t="s">
        <v>50</v>
      </c>
      <c r="F11228" t="s">
        <v>12143</v>
      </c>
      <c r="G11228">
        <v>0</v>
      </c>
      <c r="H11228">
        <v>0</v>
      </c>
      <c r="I11228">
        <v>0</v>
      </c>
    </row>
    <row r="11229" spans="1:9" hidden="1" x14ac:dyDescent="0.3">
      <c r="A11229" s="1" t="s">
        <v>159</v>
      </c>
      <c r="B11229" s="1" t="s">
        <v>275</v>
      </c>
      <c r="C11229">
        <v>38.502499999999998</v>
      </c>
      <c r="D11229">
        <v>-122.2654</v>
      </c>
      <c r="E11229" s="1" t="s">
        <v>51</v>
      </c>
      <c r="F11229" t="s">
        <v>12292</v>
      </c>
      <c r="G11229">
        <v>0</v>
      </c>
      <c r="H11229">
        <v>0</v>
      </c>
      <c r="I11229">
        <v>0</v>
      </c>
    </row>
    <row r="11230" spans="1:9" hidden="1" x14ac:dyDescent="0.3">
      <c r="A11230" s="1" t="s">
        <v>159</v>
      </c>
      <c r="B11230" s="1" t="s">
        <v>275</v>
      </c>
      <c r="C11230">
        <v>38.502499999999998</v>
      </c>
      <c r="D11230">
        <v>-122.2654</v>
      </c>
      <c r="E11230" s="1" t="s">
        <v>52</v>
      </c>
      <c r="F11230" t="s">
        <v>11145</v>
      </c>
      <c r="G11230">
        <v>0</v>
      </c>
      <c r="H11230">
        <v>0</v>
      </c>
      <c r="I11230">
        <v>0</v>
      </c>
    </row>
    <row r="11231" spans="1:9" hidden="1" x14ac:dyDescent="0.3">
      <c r="A11231" s="1" t="s">
        <v>159</v>
      </c>
      <c r="B11231" s="1" t="s">
        <v>275</v>
      </c>
      <c r="C11231">
        <v>38.502499999999998</v>
      </c>
      <c r="D11231">
        <v>-122.2654</v>
      </c>
      <c r="E11231" s="1" t="s">
        <v>53</v>
      </c>
      <c r="F11231" t="s">
        <v>11343</v>
      </c>
      <c r="G11231">
        <v>0</v>
      </c>
      <c r="H11231">
        <v>0</v>
      </c>
      <c r="I11231">
        <v>0</v>
      </c>
    </row>
    <row r="11232" spans="1:9" hidden="1" x14ac:dyDescent="0.3">
      <c r="A11232" s="1" t="s">
        <v>159</v>
      </c>
      <c r="B11232" s="1" t="s">
        <v>275</v>
      </c>
      <c r="C11232">
        <v>38.502499999999998</v>
      </c>
      <c r="D11232">
        <v>-122.2654</v>
      </c>
      <c r="E11232" s="1" t="s">
        <v>54</v>
      </c>
      <c r="F11232" t="s">
        <v>11538</v>
      </c>
      <c r="G11232">
        <v>0</v>
      </c>
      <c r="H11232">
        <v>0</v>
      </c>
      <c r="I11232">
        <v>0</v>
      </c>
    </row>
    <row r="11233" spans="1:9" hidden="1" x14ac:dyDescent="0.3">
      <c r="A11233" s="1" t="s">
        <v>159</v>
      </c>
      <c r="B11233" s="1" t="s">
        <v>275</v>
      </c>
      <c r="C11233">
        <v>38.502499999999998</v>
      </c>
      <c r="D11233">
        <v>-122.2654</v>
      </c>
      <c r="E11233" s="1" t="s">
        <v>21548</v>
      </c>
      <c r="F11233" t="s">
        <v>21764</v>
      </c>
      <c r="G11233">
        <v>0</v>
      </c>
      <c r="H11233">
        <v>0</v>
      </c>
      <c r="I11233">
        <v>0</v>
      </c>
    </row>
    <row r="11234" spans="1:9" hidden="1" x14ac:dyDescent="0.3">
      <c r="A11234" s="1" t="s">
        <v>159</v>
      </c>
      <c r="B11234" s="1" t="s">
        <v>276</v>
      </c>
      <c r="C11234">
        <v>34.3705</v>
      </c>
      <c r="D11234">
        <v>-119.1391</v>
      </c>
      <c r="E11234" s="1" t="s">
        <v>4</v>
      </c>
      <c r="F11234" t="s">
        <v>934</v>
      </c>
      <c r="G11234">
        <v>0</v>
      </c>
      <c r="H11234">
        <v>0</v>
      </c>
      <c r="I11234">
        <v>0</v>
      </c>
    </row>
    <row r="11235" spans="1:9" hidden="1" x14ac:dyDescent="0.3">
      <c r="A11235" s="1" t="s">
        <v>159</v>
      </c>
      <c r="B11235" s="1" t="s">
        <v>276</v>
      </c>
      <c r="C11235">
        <v>34.3705</v>
      </c>
      <c r="D11235">
        <v>-119.1391</v>
      </c>
      <c r="E11235" s="1" t="s">
        <v>5</v>
      </c>
      <c r="F11235" t="s">
        <v>1176</v>
      </c>
      <c r="G11235">
        <v>0</v>
      </c>
      <c r="H11235">
        <v>0</v>
      </c>
      <c r="I11235">
        <v>0</v>
      </c>
    </row>
    <row r="11236" spans="1:9" hidden="1" x14ac:dyDescent="0.3">
      <c r="A11236" s="1" t="s">
        <v>159</v>
      </c>
      <c r="B11236" s="1" t="s">
        <v>276</v>
      </c>
      <c r="C11236">
        <v>34.3705</v>
      </c>
      <c r="D11236">
        <v>-119.1391</v>
      </c>
      <c r="E11236" s="1" t="s">
        <v>6</v>
      </c>
      <c r="F11236" t="s">
        <v>1418</v>
      </c>
      <c r="G11236">
        <v>0</v>
      </c>
      <c r="H11236">
        <v>0</v>
      </c>
      <c r="I11236">
        <v>0</v>
      </c>
    </row>
    <row r="11237" spans="1:9" hidden="1" x14ac:dyDescent="0.3">
      <c r="A11237" s="1" t="s">
        <v>159</v>
      </c>
      <c r="B11237" s="1" t="s">
        <v>276</v>
      </c>
      <c r="C11237">
        <v>34.3705</v>
      </c>
      <c r="D11237">
        <v>-119.1391</v>
      </c>
      <c r="E11237" s="1" t="s">
        <v>7</v>
      </c>
      <c r="F11237" t="s">
        <v>1659</v>
      </c>
      <c r="G11237">
        <v>0</v>
      </c>
      <c r="H11237">
        <v>0</v>
      </c>
      <c r="I11237">
        <v>0</v>
      </c>
    </row>
    <row r="11238" spans="1:9" hidden="1" x14ac:dyDescent="0.3">
      <c r="A11238" s="1" t="s">
        <v>159</v>
      </c>
      <c r="B11238" s="1" t="s">
        <v>276</v>
      </c>
      <c r="C11238">
        <v>34.3705</v>
      </c>
      <c r="D11238">
        <v>-119.1391</v>
      </c>
      <c r="E11238" s="1" t="s">
        <v>8</v>
      </c>
      <c r="F11238" t="s">
        <v>1900</v>
      </c>
      <c r="G11238">
        <v>0</v>
      </c>
      <c r="H11238">
        <v>0</v>
      </c>
      <c r="I11238">
        <v>0</v>
      </c>
    </row>
    <row r="11239" spans="1:9" hidden="1" x14ac:dyDescent="0.3">
      <c r="A11239" s="1" t="s">
        <v>159</v>
      </c>
      <c r="B11239" s="1" t="s">
        <v>276</v>
      </c>
      <c r="C11239">
        <v>34.3705</v>
      </c>
      <c r="D11239">
        <v>-119.1391</v>
      </c>
      <c r="E11239" s="1" t="s">
        <v>9</v>
      </c>
      <c r="F11239" t="s">
        <v>2138</v>
      </c>
      <c r="G11239">
        <v>0</v>
      </c>
      <c r="H11239">
        <v>0</v>
      </c>
      <c r="I11239">
        <v>0</v>
      </c>
    </row>
    <row r="11240" spans="1:9" hidden="1" x14ac:dyDescent="0.3">
      <c r="A11240" s="1" t="s">
        <v>159</v>
      </c>
      <c r="B11240" s="1" t="s">
        <v>276</v>
      </c>
      <c r="C11240">
        <v>34.3705</v>
      </c>
      <c r="D11240">
        <v>-119.1391</v>
      </c>
      <c r="E11240" s="1" t="s">
        <v>10</v>
      </c>
      <c r="F11240" t="s">
        <v>2376</v>
      </c>
      <c r="G11240">
        <v>0</v>
      </c>
      <c r="H11240">
        <v>0</v>
      </c>
      <c r="I11240">
        <v>0</v>
      </c>
    </row>
    <row r="11241" spans="1:9" hidden="1" x14ac:dyDescent="0.3">
      <c r="A11241" s="1" t="s">
        <v>159</v>
      </c>
      <c r="B11241" s="1" t="s">
        <v>276</v>
      </c>
      <c r="C11241">
        <v>34.3705</v>
      </c>
      <c r="D11241">
        <v>-119.1391</v>
      </c>
      <c r="E11241" s="1" t="s">
        <v>11</v>
      </c>
      <c r="F11241" t="s">
        <v>2614</v>
      </c>
      <c r="G11241">
        <v>0</v>
      </c>
      <c r="H11241">
        <v>0</v>
      </c>
      <c r="I11241">
        <v>0</v>
      </c>
    </row>
    <row r="11242" spans="1:9" hidden="1" x14ac:dyDescent="0.3">
      <c r="A11242" s="1" t="s">
        <v>159</v>
      </c>
      <c r="B11242" s="1" t="s">
        <v>276</v>
      </c>
      <c r="C11242">
        <v>34.3705</v>
      </c>
      <c r="D11242">
        <v>-119.1391</v>
      </c>
      <c r="E11242" s="1" t="s">
        <v>12</v>
      </c>
      <c r="F11242" t="s">
        <v>2852</v>
      </c>
      <c r="G11242">
        <v>0</v>
      </c>
      <c r="H11242">
        <v>0</v>
      </c>
      <c r="I11242">
        <v>0</v>
      </c>
    </row>
    <row r="11243" spans="1:9" hidden="1" x14ac:dyDescent="0.3">
      <c r="A11243" s="1" t="s">
        <v>159</v>
      </c>
      <c r="B11243" s="1" t="s">
        <v>276</v>
      </c>
      <c r="C11243">
        <v>34.3705</v>
      </c>
      <c r="D11243">
        <v>-119.1391</v>
      </c>
      <c r="E11243" s="1" t="s">
        <v>13</v>
      </c>
      <c r="F11243" t="s">
        <v>3090</v>
      </c>
      <c r="G11243">
        <v>0</v>
      </c>
      <c r="H11243">
        <v>0</v>
      </c>
      <c r="I11243">
        <v>0</v>
      </c>
    </row>
    <row r="11244" spans="1:9" hidden="1" x14ac:dyDescent="0.3">
      <c r="A11244" s="1" t="s">
        <v>159</v>
      </c>
      <c r="B11244" s="1" t="s">
        <v>276</v>
      </c>
      <c r="C11244">
        <v>34.3705</v>
      </c>
      <c r="D11244">
        <v>-119.1391</v>
      </c>
      <c r="E11244" s="1" t="s">
        <v>14</v>
      </c>
      <c r="F11244" t="s">
        <v>3327</v>
      </c>
      <c r="G11244">
        <v>0</v>
      </c>
      <c r="H11244">
        <v>0</v>
      </c>
      <c r="I11244">
        <v>0</v>
      </c>
    </row>
    <row r="11245" spans="1:9" hidden="1" x14ac:dyDescent="0.3">
      <c r="A11245" s="1" t="s">
        <v>159</v>
      </c>
      <c r="B11245" s="1" t="s">
        <v>276</v>
      </c>
      <c r="C11245">
        <v>34.3705</v>
      </c>
      <c r="D11245">
        <v>-119.1391</v>
      </c>
      <c r="E11245" s="1" t="s">
        <v>15</v>
      </c>
      <c r="F11245" t="s">
        <v>3563</v>
      </c>
      <c r="G11245">
        <v>0</v>
      </c>
      <c r="H11245">
        <v>0</v>
      </c>
      <c r="I11245">
        <v>0</v>
      </c>
    </row>
    <row r="11246" spans="1:9" hidden="1" x14ac:dyDescent="0.3">
      <c r="A11246" s="1" t="s">
        <v>159</v>
      </c>
      <c r="B11246" s="1" t="s">
        <v>276</v>
      </c>
      <c r="C11246">
        <v>34.3705</v>
      </c>
      <c r="D11246">
        <v>-119.1391</v>
      </c>
      <c r="E11246" s="1" t="s">
        <v>16</v>
      </c>
      <c r="F11246" t="s">
        <v>3799</v>
      </c>
      <c r="G11246">
        <v>0</v>
      </c>
      <c r="H11246">
        <v>0</v>
      </c>
      <c r="I11246">
        <v>0</v>
      </c>
    </row>
    <row r="11247" spans="1:9" hidden="1" x14ac:dyDescent="0.3">
      <c r="A11247" s="1" t="s">
        <v>159</v>
      </c>
      <c r="B11247" s="1" t="s">
        <v>276</v>
      </c>
      <c r="C11247">
        <v>34.3705</v>
      </c>
      <c r="D11247">
        <v>-119.1391</v>
      </c>
      <c r="E11247" s="1" t="s">
        <v>17</v>
      </c>
      <c r="F11247" t="s">
        <v>4034</v>
      </c>
      <c r="G11247">
        <v>0</v>
      </c>
      <c r="H11247">
        <v>0</v>
      </c>
      <c r="I11247">
        <v>0</v>
      </c>
    </row>
    <row r="11248" spans="1:9" hidden="1" x14ac:dyDescent="0.3">
      <c r="A11248" s="1" t="s">
        <v>159</v>
      </c>
      <c r="B11248" s="1" t="s">
        <v>276</v>
      </c>
      <c r="C11248">
        <v>34.3705</v>
      </c>
      <c r="D11248">
        <v>-119.1391</v>
      </c>
      <c r="E11248" s="1" t="s">
        <v>18</v>
      </c>
      <c r="F11248" t="s">
        <v>4269</v>
      </c>
      <c r="G11248">
        <v>0</v>
      </c>
      <c r="H11248">
        <v>0</v>
      </c>
      <c r="I11248">
        <v>0</v>
      </c>
    </row>
    <row r="11249" spans="1:9" hidden="1" x14ac:dyDescent="0.3">
      <c r="A11249" s="1" t="s">
        <v>159</v>
      </c>
      <c r="B11249" s="1" t="s">
        <v>276</v>
      </c>
      <c r="C11249">
        <v>34.3705</v>
      </c>
      <c r="D11249">
        <v>-119.1391</v>
      </c>
      <c r="E11249" s="1" t="s">
        <v>19</v>
      </c>
      <c r="F11249" t="s">
        <v>4504</v>
      </c>
      <c r="G11249">
        <v>0</v>
      </c>
      <c r="H11249">
        <v>0</v>
      </c>
      <c r="I11249">
        <v>0</v>
      </c>
    </row>
    <row r="11250" spans="1:9" hidden="1" x14ac:dyDescent="0.3">
      <c r="A11250" s="1" t="s">
        <v>159</v>
      </c>
      <c r="B11250" s="1" t="s">
        <v>276</v>
      </c>
      <c r="C11250">
        <v>34.3705</v>
      </c>
      <c r="D11250">
        <v>-119.1391</v>
      </c>
      <c r="E11250" s="1" t="s">
        <v>20</v>
      </c>
      <c r="F11250" t="s">
        <v>4739</v>
      </c>
      <c r="G11250">
        <v>0</v>
      </c>
      <c r="H11250">
        <v>0</v>
      </c>
      <c r="I11250">
        <v>0</v>
      </c>
    </row>
    <row r="11251" spans="1:9" hidden="1" x14ac:dyDescent="0.3">
      <c r="A11251" s="1" t="s">
        <v>159</v>
      </c>
      <c r="B11251" s="1" t="s">
        <v>276</v>
      </c>
      <c r="C11251">
        <v>34.3705</v>
      </c>
      <c r="D11251">
        <v>-119.1391</v>
      </c>
      <c r="E11251" s="1" t="s">
        <v>21</v>
      </c>
      <c r="F11251" t="s">
        <v>4974</v>
      </c>
      <c r="G11251">
        <v>0</v>
      </c>
      <c r="H11251">
        <v>0</v>
      </c>
      <c r="I11251">
        <v>0</v>
      </c>
    </row>
    <row r="11252" spans="1:9" hidden="1" x14ac:dyDescent="0.3">
      <c r="A11252" s="1" t="s">
        <v>159</v>
      </c>
      <c r="B11252" s="1" t="s">
        <v>276</v>
      </c>
      <c r="C11252">
        <v>34.3705</v>
      </c>
      <c r="D11252">
        <v>-119.1391</v>
      </c>
      <c r="E11252" s="1" t="s">
        <v>22</v>
      </c>
      <c r="F11252" t="s">
        <v>5209</v>
      </c>
      <c r="G11252">
        <v>0</v>
      </c>
      <c r="H11252">
        <v>0</v>
      </c>
      <c r="I11252">
        <v>0</v>
      </c>
    </row>
    <row r="11253" spans="1:9" hidden="1" x14ac:dyDescent="0.3">
      <c r="A11253" s="1" t="s">
        <v>159</v>
      </c>
      <c r="B11253" s="1" t="s">
        <v>276</v>
      </c>
      <c r="C11253">
        <v>34.3705</v>
      </c>
      <c r="D11253">
        <v>-119.1391</v>
      </c>
      <c r="E11253" s="1" t="s">
        <v>23</v>
      </c>
      <c r="F11253" t="s">
        <v>5444</v>
      </c>
      <c r="G11253">
        <v>0</v>
      </c>
      <c r="H11253">
        <v>0</v>
      </c>
      <c r="I11253">
        <v>0</v>
      </c>
    </row>
    <row r="11254" spans="1:9" hidden="1" x14ac:dyDescent="0.3">
      <c r="A11254" s="1" t="s">
        <v>159</v>
      </c>
      <c r="B11254" s="1" t="s">
        <v>276</v>
      </c>
      <c r="C11254">
        <v>34.3705</v>
      </c>
      <c r="D11254">
        <v>-119.1391</v>
      </c>
      <c r="E11254" s="1" t="s">
        <v>24</v>
      </c>
      <c r="F11254" t="s">
        <v>5679</v>
      </c>
      <c r="G11254">
        <v>0</v>
      </c>
      <c r="H11254">
        <v>0</v>
      </c>
      <c r="I11254">
        <v>0</v>
      </c>
    </row>
    <row r="11255" spans="1:9" hidden="1" x14ac:dyDescent="0.3">
      <c r="A11255" s="1" t="s">
        <v>159</v>
      </c>
      <c r="B11255" s="1" t="s">
        <v>276</v>
      </c>
      <c r="C11255">
        <v>34.3705</v>
      </c>
      <c r="D11255">
        <v>-119.1391</v>
      </c>
      <c r="E11255" s="1" t="s">
        <v>25</v>
      </c>
      <c r="F11255" t="s">
        <v>5913</v>
      </c>
      <c r="G11255">
        <v>0</v>
      </c>
      <c r="H11255">
        <v>0</v>
      </c>
      <c r="I11255">
        <v>0</v>
      </c>
    </row>
    <row r="11256" spans="1:9" hidden="1" x14ac:dyDescent="0.3">
      <c r="A11256" s="1" t="s">
        <v>159</v>
      </c>
      <c r="B11256" s="1" t="s">
        <v>276</v>
      </c>
      <c r="C11256">
        <v>34.3705</v>
      </c>
      <c r="D11256">
        <v>-119.1391</v>
      </c>
      <c r="E11256" s="1" t="s">
        <v>26</v>
      </c>
      <c r="F11256" t="s">
        <v>6147</v>
      </c>
      <c r="G11256">
        <v>0</v>
      </c>
      <c r="H11256">
        <v>0</v>
      </c>
      <c r="I11256">
        <v>0</v>
      </c>
    </row>
    <row r="11257" spans="1:9" hidden="1" x14ac:dyDescent="0.3">
      <c r="A11257" s="1" t="s">
        <v>159</v>
      </c>
      <c r="B11257" s="1" t="s">
        <v>276</v>
      </c>
      <c r="C11257">
        <v>34.3705</v>
      </c>
      <c r="D11257">
        <v>-119.1391</v>
      </c>
      <c r="E11257" s="1" t="s">
        <v>27</v>
      </c>
      <c r="F11257" t="s">
        <v>6381</v>
      </c>
      <c r="G11257">
        <v>0</v>
      </c>
      <c r="H11257">
        <v>0</v>
      </c>
      <c r="I11257">
        <v>0</v>
      </c>
    </row>
    <row r="11258" spans="1:9" hidden="1" x14ac:dyDescent="0.3">
      <c r="A11258" s="1" t="s">
        <v>159</v>
      </c>
      <c r="B11258" s="1" t="s">
        <v>276</v>
      </c>
      <c r="C11258">
        <v>34.3705</v>
      </c>
      <c r="D11258">
        <v>-119.1391</v>
      </c>
      <c r="E11258" s="1" t="s">
        <v>28</v>
      </c>
      <c r="F11258" t="s">
        <v>6615</v>
      </c>
      <c r="G11258">
        <v>0</v>
      </c>
      <c r="H11258">
        <v>0</v>
      </c>
      <c r="I11258">
        <v>0</v>
      </c>
    </row>
    <row r="11259" spans="1:9" hidden="1" x14ac:dyDescent="0.3">
      <c r="A11259" s="1" t="s">
        <v>159</v>
      </c>
      <c r="B11259" s="1" t="s">
        <v>276</v>
      </c>
      <c r="C11259">
        <v>34.3705</v>
      </c>
      <c r="D11259">
        <v>-119.1391</v>
      </c>
      <c r="E11259" s="1" t="s">
        <v>29</v>
      </c>
      <c r="F11259" t="s">
        <v>6849</v>
      </c>
      <c r="G11259">
        <v>0</v>
      </c>
      <c r="H11259">
        <v>0</v>
      </c>
      <c r="I11259">
        <v>0</v>
      </c>
    </row>
    <row r="11260" spans="1:9" hidden="1" x14ac:dyDescent="0.3">
      <c r="A11260" s="1" t="s">
        <v>159</v>
      </c>
      <c r="B11260" s="1" t="s">
        <v>276</v>
      </c>
      <c r="C11260">
        <v>34.3705</v>
      </c>
      <c r="D11260">
        <v>-119.1391</v>
      </c>
      <c r="E11260" s="1" t="s">
        <v>30</v>
      </c>
      <c r="F11260" t="s">
        <v>7083</v>
      </c>
      <c r="G11260">
        <v>0</v>
      </c>
      <c r="H11260">
        <v>0</v>
      </c>
      <c r="I11260">
        <v>0</v>
      </c>
    </row>
    <row r="11261" spans="1:9" hidden="1" x14ac:dyDescent="0.3">
      <c r="A11261" s="1" t="s">
        <v>159</v>
      </c>
      <c r="B11261" s="1" t="s">
        <v>276</v>
      </c>
      <c r="C11261">
        <v>34.3705</v>
      </c>
      <c r="D11261">
        <v>-119.1391</v>
      </c>
      <c r="E11261" s="1" t="s">
        <v>31</v>
      </c>
      <c r="F11261" t="s">
        <v>7317</v>
      </c>
      <c r="G11261">
        <v>0</v>
      </c>
      <c r="H11261">
        <v>0</v>
      </c>
      <c r="I11261">
        <v>0</v>
      </c>
    </row>
    <row r="11262" spans="1:9" hidden="1" x14ac:dyDescent="0.3">
      <c r="A11262" s="1" t="s">
        <v>159</v>
      </c>
      <c r="B11262" s="1" t="s">
        <v>276</v>
      </c>
      <c r="C11262">
        <v>34.3705</v>
      </c>
      <c r="D11262">
        <v>-119.1391</v>
      </c>
      <c r="E11262" s="1" t="s">
        <v>32</v>
      </c>
      <c r="F11262" t="s">
        <v>7551</v>
      </c>
      <c r="G11262">
        <v>0</v>
      </c>
      <c r="H11262">
        <v>0</v>
      </c>
      <c r="I11262">
        <v>0</v>
      </c>
    </row>
    <row r="11263" spans="1:9" hidden="1" x14ac:dyDescent="0.3">
      <c r="A11263" s="1" t="s">
        <v>159</v>
      </c>
      <c r="B11263" s="1" t="s">
        <v>276</v>
      </c>
      <c r="C11263">
        <v>34.3705</v>
      </c>
      <c r="D11263">
        <v>-119.1391</v>
      </c>
      <c r="E11263" s="1" t="s">
        <v>33</v>
      </c>
      <c r="F11263" t="s">
        <v>7785</v>
      </c>
      <c r="G11263">
        <v>0</v>
      </c>
      <c r="H11263">
        <v>0</v>
      </c>
      <c r="I11263">
        <v>0</v>
      </c>
    </row>
    <row r="11264" spans="1:9" hidden="1" x14ac:dyDescent="0.3">
      <c r="A11264" s="1" t="s">
        <v>159</v>
      </c>
      <c r="B11264" s="1" t="s">
        <v>276</v>
      </c>
      <c r="C11264">
        <v>34.3705</v>
      </c>
      <c r="D11264">
        <v>-119.1391</v>
      </c>
      <c r="E11264" s="1" t="s">
        <v>34</v>
      </c>
      <c r="F11264" t="s">
        <v>8019</v>
      </c>
      <c r="G11264">
        <v>0</v>
      </c>
      <c r="H11264">
        <v>0</v>
      </c>
      <c r="I11264">
        <v>0</v>
      </c>
    </row>
    <row r="11265" spans="1:9" hidden="1" x14ac:dyDescent="0.3">
      <c r="A11265" s="1" t="s">
        <v>159</v>
      </c>
      <c r="B11265" s="1" t="s">
        <v>276</v>
      </c>
      <c r="C11265">
        <v>34.3705</v>
      </c>
      <c r="D11265">
        <v>-119.1391</v>
      </c>
      <c r="E11265" s="1" t="s">
        <v>35</v>
      </c>
      <c r="F11265" t="s">
        <v>8251</v>
      </c>
      <c r="G11265">
        <v>0</v>
      </c>
      <c r="H11265">
        <v>0</v>
      </c>
      <c r="I11265">
        <v>0</v>
      </c>
    </row>
    <row r="11266" spans="1:9" hidden="1" x14ac:dyDescent="0.3">
      <c r="A11266" s="1" t="s">
        <v>159</v>
      </c>
      <c r="B11266" s="1" t="s">
        <v>276</v>
      </c>
      <c r="C11266">
        <v>34.3705</v>
      </c>
      <c r="D11266">
        <v>-119.1391</v>
      </c>
      <c r="E11266" s="1" t="s">
        <v>36</v>
      </c>
      <c r="F11266" t="s">
        <v>8483</v>
      </c>
      <c r="G11266">
        <v>0</v>
      </c>
      <c r="H11266">
        <v>0</v>
      </c>
      <c r="I11266">
        <v>0</v>
      </c>
    </row>
    <row r="11267" spans="1:9" hidden="1" x14ac:dyDescent="0.3">
      <c r="A11267" s="1" t="s">
        <v>159</v>
      </c>
      <c r="B11267" s="1" t="s">
        <v>276</v>
      </c>
      <c r="C11267">
        <v>34.3705</v>
      </c>
      <c r="D11267">
        <v>-119.1391</v>
      </c>
      <c r="E11267" s="1" t="s">
        <v>37</v>
      </c>
      <c r="F11267" t="s">
        <v>8714</v>
      </c>
      <c r="G11267">
        <v>0</v>
      </c>
      <c r="H11267">
        <v>0</v>
      </c>
      <c r="I11267">
        <v>0</v>
      </c>
    </row>
    <row r="11268" spans="1:9" hidden="1" x14ac:dyDescent="0.3">
      <c r="A11268" s="1" t="s">
        <v>159</v>
      </c>
      <c r="B11268" s="1" t="s">
        <v>276</v>
      </c>
      <c r="C11268">
        <v>34.3705</v>
      </c>
      <c r="D11268">
        <v>-119.1391</v>
      </c>
      <c r="E11268" s="1" t="s">
        <v>38</v>
      </c>
      <c r="F11268" t="s">
        <v>8945</v>
      </c>
      <c r="G11268">
        <v>0</v>
      </c>
      <c r="H11268">
        <v>0</v>
      </c>
      <c r="I11268">
        <v>0</v>
      </c>
    </row>
    <row r="11269" spans="1:9" hidden="1" x14ac:dyDescent="0.3">
      <c r="A11269" s="1" t="s">
        <v>159</v>
      </c>
      <c r="B11269" s="1" t="s">
        <v>276</v>
      </c>
      <c r="C11269">
        <v>34.3705</v>
      </c>
      <c r="D11269">
        <v>-119.1391</v>
      </c>
      <c r="E11269" s="1" t="s">
        <v>39</v>
      </c>
      <c r="F11269" t="s">
        <v>9176</v>
      </c>
      <c r="G11269">
        <v>0</v>
      </c>
      <c r="H11269">
        <v>0</v>
      </c>
      <c r="I11269">
        <v>0</v>
      </c>
    </row>
    <row r="11270" spans="1:9" hidden="1" x14ac:dyDescent="0.3">
      <c r="A11270" s="1" t="s">
        <v>159</v>
      </c>
      <c r="B11270" s="1" t="s">
        <v>276</v>
      </c>
      <c r="C11270">
        <v>34.3705</v>
      </c>
      <c r="D11270">
        <v>-119.1391</v>
      </c>
      <c r="E11270" s="1" t="s">
        <v>40</v>
      </c>
      <c r="F11270" t="s">
        <v>9407</v>
      </c>
      <c r="G11270">
        <v>0</v>
      </c>
      <c r="H11270">
        <v>0</v>
      </c>
      <c r="I11270">
        <v>0</v>
      </c>
    </row>
    <row r="11271" spans="1:9" hidden="1" x14ac:dyDescent="0.3">
      <c r="A11271" s="1" t="s">
        <v>159</v>
      </c>
      <c r="B11271" s="1" t="s">
        <v>276</v>
      </c>
      <c r="C11271">
        <v>34.3705</v>
      </c>
      <c r="D11271">
        <v>-119.1391</v>
      </c>
      <c r="E11271" s="1" t="s">
        <v>41</v>
      </c>
      <c r="F11271" t="s">
        <v>9638</v>
      </c>
      <c r="G11271">
        <v>0</v>
      </c>
      <c r="H11271">
        <v>0</v>
      </c>
      <c r="I11271">
        <v>0</v>
      </c>
    </row>
    <row r="11272" spans="1:9" hidden="1" x14ac:dyDescent="0.3">
      <c r="A11272" s="1" t="s">
        <v>159</v>
      </c>
      <c r="B11272" s="1" t="s">
        <v>276</v>
      </c>
      <c r="C11272">
        <v>34.3705</v>
      </c>
      <c r="D11272">
        <v>-119.1391</v>
      </c>
      <c r="E11272" s="1" t="s">
        <v>42</v>
      </c>
      <c r="F11272" t="s">
        <v>9869</v>
      </c>
      <c r="G11272">
        <v>0</v>
      </c>
      <c r="H11272">
        <v>0</v>
      </c>
      <c r="I11272">
        <v>0</v>
      </c>
    </row>
    <row r="11273" spans="1:9" hidden="1" x14ac:dyDescent="0.3">
      <c r="A11273" s="1" t="s">
        <v>159</v>
      </c>
      <c r="B11273" s="1" t="s">
        <v>276</v>
      </c>
      <c r="C11273">
        <v>34.3705</v>
      </c>
      <c r="D11273">
        <v>-119.1391</v>
      </c>
      <c r="E11273" s="1" t="s">
        <v>43</v>
      </c>
      <c r="F11273" t="s">
        <v>10098</v>
      </c>
      <c r="G11273">
        <v>0</v>
      </c>
      <c r="H11273">
        <v>0</v>
      </c>
      <c r="I11273">
        <v>0</v>
      </c>
    </row>
    <row r="11274" spans="1:9" hidden="1" x14ac:dyDescent="0.3">
      <c r="A11274" s="1" t="s">
        <v>159</v>
      </c>
      <c r="B11274" s="1" t="s">
        <v>276</v>
      </c>
      <c r="C11274">
        <v>34.3705</v>
      </c>
      <c r="D11274">
        <v>-119.1391</v>
      </c>
      <c r="E11274" s="1" t="s">
        <v>44</v>
      </c>
      <c r="F11274" t="s">
        <v>10326</v>
      </c>
      <c r="G11274">
        <v>0</v>
      </c>
      <c r="H11274">
        <v>0</v>
      </c>
      <c r="I11274">
        <v>0</v>
      </c>
    </row>
    <row r="11275" spans="1:9" hidden="1" x14ac:dyDescent="0.3">
      <c r="A11275" s="1" t="s">
        <v>159</v>
      </c>
      <c r="B11275" s="1" t="s">
        <v>276</v>
      </c>
      <c r="C11275">
        <v>34.3705</v>
      </c>
      <c r="D11275">
        <v>-119.1391</v>
      </c>
      <c r="E11275" s="1" t="s">
        <v>45</v>
      </c>
      <c r="F11275" t="s">
        <v>10547</v>
      </c>
      <c r="G11275">
        <v>0</v>
      </c>
      <c r="H11275">
        <v>0</v>
      </c>
      <c r="I11275">
        <v>0</v>
      </c>
    </row>
    <row r="11276" spans="1:9" hidden="1" x14ac:dyDescent="0.3">
      <c r="A11276" s="1" t="s">
        <v>159</v>
      </c>
      <c r="B11276" s="1" t="s">
        <v>276</v>
      </c>
      <c r="C11276">
        <v>34.3705</v>
      </c>
      <c r="D11276">
        <v>-119.1391</v>
      </c>
      <c r="E11276" s="1" t="s">
        <v>46</v>
      </c>
      <c r="F11276" t="s">
        <v>10763</v>
      </c>
      <c r="G11276">
        <v>0</v>
      </c>
      <c r="H11276">
        <v>0</v>
      </c>
      <c r="I11276">
        <v>0</v>
      </c>
    </row>
    <row r="11277" spans="1:9" hidden="1" x14ac:dyDescent="0.3">
      <c r="A11277" s="1" t="s">
        <v>159</v>
      </c>
      <c r="B11277" s="1" t="s">
        <v>276</v>
      </c>
      <c r="C11277">
        <v>34.3705</v>
      </c>
      <c r="D11277">
        <v>-119.1391</v>
      </c>
      <c r="E11277" s="1" t="s">
        <v>47</v>
      </c>
      <c r="F11277" t="s">
        <v>10978</v>
      </c>
      <c r="G11277">
        <v>0</v>
      </c>
      <c r="H11277">
        <v>0</v>
      </c>
      <c r="I11277">
        <v>0</v>
      </c>
    </row>
    <row r="11278" spans="1:9" hidden="1" x14ac:dyDescent="0.3">
      <c r="A11278" s="1" t="s">
        <v>159</v>
      </c>
      <c r="B11278" s="1" t="s">
        <v>276</v>
      </c>
      <c r="C11278">
        <v>34.3705</v>
      </c>
      <c r="D11278">
        <v>-119.1391</v>
      </c>
      <c r="E11278" s="1" t="s">
        <v>48</v>
      </c>
      <c r="F11278" t="s">
        <v>11781</v>
      </c>
      <c r="G11278">
        <v>0</v>
      </c>
      <c r="H11278">
        <v>0</v>
      </c>
      <c r="I11278">
        <v>0</v>
      </c>
    </row>
    <row r="11279" spans="1:9" hidden="1" x14ac:dyDescent="0.3">
      <c r="A11279" s="1" t="s">
        <v>159</v>
      </c>
      <c r="B11279" s="1" t="s">
        <v>276</v>
      </c>
      <c r="C11279">
        <v>34.3705</v>
      </c>
      <c r="D11279">
        <v>-119.1391</v>
      </c>
      <c r="E11279" s="1" t="s">
        <v>49</v>
      </c>
      <c r="F11279" t="s">
        <v>11972</v>
      </c>
      <c r="G11279">
        <v>0</v>
      </c>
      <c r="H11279">
        <v>0</v>
      </c>
      <c r="I11279">
        <v>0</v>
      </c>
    </row>
    <row r="11280" spans="1:9" hidden="1" x14ac:dyDescent="0.3">
      <c r="A11280" s="1" t="s">
        <v>159</v>
      </c>
      <c r="B11280" s="1" t="s">
        <v>276</v>
      </c>
      <c r="C11280">
        <v>34.3705</v>
      </c>
      <c r="D11280">
        <v>-119.1391</v>
      </c>
      <c r="E11280" s="1" t="s">
        <v>50</v>
      </c>
      <c r="F11280" t="s">
        <v>12144</v>
      </c>
      <c r="G11280">
        <v>0</v>
      </c>
      <c r="H11280">
        <v>0</v>
      </c>
      <c r="I11280">
        <v>0</v>
      </c>
    </row>
    <row r="11281" spans="1:9" hidden="1" x14ac:dyDescent="0.3">
      <c r="A11281" s="1" t="s">
        <v>159</v>
      </c>
      <c r="B11281" s="1" t="s">
        <v>276</v>
      </c>
      <c r="C11281">
        <v>34.3705</v>
      </c>
      <c r="D11281">
        <v>-119.1391</v>
      </c>
      <c r="E11281" s="1" t="s">
        <v>51</v>
      </c>
      <c r="F11281" t="s">
        <v>12293</v>
      </c>
      <c r="G11281">
        <v>0</v>
      </c>
      <c r="H11281">
        <v>0</v>
      </c>
      <c r="I11281">
        <v>0</v>
      </c>
    </row>
    <row r="11282" spans="1:9" hidden="1" x14ac:dyDescent="0.3">
      <c r="A11282" s="1" t="s">
        <v>159</v>
      </c>
      <c r="B11282" s="1" t="s">
        <v>276</v>
      </c>
      <c r="C11282">
        <v>34.3705</v>
      </c>
      <c r="D11282">
        <v>-119.1391</v>
      </c>
      <c r="E11282" s="1" t="s">
        <v>52</v>
      </c>
      <c r="F11282" t="s">
        <v>11146</v>
      </c>
      <c r="G11282">
        <v>0</v>
      </c>
      <c r="H11282">
        <v>0</v>
      </c>
      <c r="I11282">
        <v>0</v>
      </c>
    </row>
    <row r="11283" spans="1:9" hidden="1" x14ac:dyDescent="0.3">
      <c r="A11283" s="1" t="s">
        <v>159</v>
      </c>
      <c r="B11283" s="1" t="s">
        <v>276</v>
      </c>
      <c r="C11283">
        <v>34.3705</v>
      </c>
      <c r="D11283">
        <v>-119.1391</v>
      </c>
      <c r="E11283" s="1" t="s">
        <v>53</v>
      </c>
      <c r="F11283" t="s">
        <v>11344</v>
      </c>
      <c r="G11283">
        <v>0</v>
      </c>
      <c r="H11283">
        <v>0</v>
      </c>
      <c r="I11283">
        <v>0</v>
      </c>
    </row>
    <row r="11284" spans="1:9" hidden="1" x14ac:dyDescent="0.3">
      <c r="A11284" s="1" t="s">
        <v>159</v>
      </c>
      <c r="B11284" s="1" t="s">
        <v>276</v>
      </c>
      <c r="C11284">
        <v>34.3705</v>
      </c>
      <c r="D11284">
        <v>-119.1391</v>
      </c>
      <c r="E11284" s="1" t="s">
        <v>54</v>
      </c>
      <c r="F11284" t="s">
        <v>11539</v>
      </c>
      <c r="G11284">
        <v>0</v>
      </c>
      <c r="H11284">
        <v>0</v>
      </c>
      <c r="I11284">
        <v>0</v>
      </c>
    </row>
    <row r="11285" spans="1:9" hidden="1" x14ac:dyDescent="0.3">
      <c r="A11285" s="1" t="s">
        <v>159</v>
      </c>
      <c r="B11285" s="1" t="s">
        <v>276</v>
      </c>
      <c r="C11285">
        <v>34.3705</v>
      </c>
      <c r="D11285">
        <v>-119.1391</v>
      </c>
      <c r="E11285" s="1" t="s">
        <v>21548</v>
      </c>
      <c r="F11285" t="s">
        <v>21765</v>
      </c>
      <c r="G11285">
        <v>0</v>
      </c>
      <c r="H11285">
        <v>0</v>
      </c>
      <c r="I11285">
        <v>0</v>
      </c>
    </row>
    <row r="11286" spans="1:9" hidden="1" x14ac:dyDescent="0.3">
      <c r="A11286" s="1" t="s">
        <v>159</v>
      </c>
      <c r="B11286" s="1" t="s">
        <v>277</v>
      </c>
      <c r="C11286">
        <v>42.409700000000001</v>
      </c>
      <c r="D11286">
        <v>-71.857100000000003</v>
      </c>
      <c r="E11286" s="1" t="s">
        <v>4</v>
      </c>
      <c r="F11286" t="s">
        <v>935</v>
      </c>
      <c r="G11286">
        <v>0</v>
      </c>
      <c r="H11286">
        <v>0</v>
      </c>
      <c r="I11286">
        <v>0</v>
      </c>
    </row>
    <row r="11287" spans="1:9" hidden="1" x14ac:dyDescent="0.3">
      <c r="A11287" s="1" t="s">
        <v>159</v>
      </c>
      <c r="B11287" s="1" t="s">
        <v>277</v>
      </c>
      <c r="C11287">
        <v>42.409700000000001</v>
      </c>
      <c r="D11287">
        <v>-71.857100000000003</v>
      </c>
      <c r="E11287" s="1" t="s">
        <v>5</v>
      </c>
      <c r="F11287" t="s">
        <v>1177</v>
      </c>
      <c r="G11287">
        <v>0</v>
      </c>
      <c r="H11287">
        <v>0</v>
      </c>
      <c r="I11287">
        <v>0</v>
      </c>
    </row>
    <row r="11288" spans="1:9" hidden="1" x14ac:dyDescent="0.3">
      <c r="A11288" s="1" t="s">
        <v>159</v>
      </c>
      <c r="B11288" s="1" t="s">
        <v>277</v>
      </c>
      <c r="C11288">
        <v>42.409700000000001</v>
      </c>
      <c r="D11288">
        <v>-71.857100000000003</v>
      </c>
      <c r="E11288" s="1" t="s">
        <v>6</v>
      </c>
      <c r="F11288" t="s">
        <v>1419</v>
      </c>
      <c r="G11288">
        <v>0</v>
      </c>
      <c r="H11288">
        <v>0</v>
      </c>
      <c r="I11288">
        <v>0</v>
      </c>
    </row>
    <row r="11289" spans="1:9" hidden="1" x14ac:dyDescent="0.3">
      <c r="A11289" s="1" t="s">
        <v>159</v>
      </c>
      <c r="B11289" s="1" t="s">
        <v>277</v>
      </c>
      <c r="C11289">
        <v>42.409700000000001</v>
      </c>
      <c r="D11289">
        <v>-71.857100000000003</v>
      </c>
      <c r="E11289" s="1" t="s">
        <v>7</v>
      </c>
      <c r="F11289" t="s">
        <v>1660</v>
      </c>
      <c r="G11289">
        <v>0</v>
      </c>
      <c r="H11289">
        <v>0</v>
      </c>
      <c r="I11289">
        <v>0</v>
      </c>
    </row>
    <row r="11290" spans="1:9" hidden="1" x14ac:dyDescent="0.3">
      <c r="A11290" s="1" t="s">
        <v>159</v>
      </c>
      <c r="B11290" s="1" t="s">
        <v>277</v>
      </c>
      <c r="C11290">
        <v>42.409700000000001</v>
      </c>
      <c r="D11290">
        <v>-71.857100000000003</v>
      </c>
      <c r="E11290" s="1" t="s">
        <v>8</v>
      </c>
      <c r="F11290" t="s">
        <v>1901</v>
      </c>
      <c r="G11290">
        <v>0</v>
      </c>
      <c r="H11290">
        <v>0</v>
      </c>
      <c r="I11290">
        <v>0</v>
      </c>
    </row>
    <row r="11291" spans="1:9" hidden="1" x14ac:dyDescent="0.3">
      <c r="A11291" s="1" t="s">
        <v>159</v>
      </c>
      <c r="B11291" s="1" t="s">
        <v>277</v>
      </c>
      <c r="C11291">
        <v>42.409700000000001</v>
      </c>
      <c r="D11291">
        <v>-71.857100000000003</v>
      </c>
      <c r="E11291" s="1" t="s">
        <v>9</v>
      </c>
      <c r="F11291" t="s">
        <v>2139</v>
      </c>
      <c r="G11291">
        <v>0</v>
      </c>
      <c r="H11291">
        <v>0</v>
      </c>
      <c r="I11291">
        <v>0</v>
      </c>
    </row>
    <row r="11292" spans="1:9" hidden="1" x14ac:dyDescent="0.3">
      <c r="A11292" s="1" t="s">
        <v>159</v>
      </c>
      <c r="B11292" s="1" t="s">
        <v>277</v>
      </c>
      <c r="C11292">
        <v>42.409700000000001</v>
      </c>
      <c r="D11292">
        <v>-71.857100000000003</v>
      </c>
      <c r="E11292" s="1" t="s">
        <v>10</v>
      </c>
      <c r="F11292" t="s">
        <v>2377</v>
      </c>
      <c r="G11292">
        <v>0</v>
      </c>
      <c r="H11292">
        <v>0</v>
      </c>
      <c r="I11292">
        <v>0</v>
      </c>
    </row>
    <row r="11293" spans="1:9" hidden="1" x14ac:dyDescent="0.3">
      <c r="A11293" s="1" t="s">
        <v>159</v>
      </c>
      <c r="B11293" s="1" t="s">
        <v>277</v>
      </c>
      <c r="C11293">
        <v>42.409700000000001</v>
      </c>
      <c r="D11293">
        <v>-71.857100000000003</v>
      </c>
      <c r="E11293" s="1" t="s">
        <v>11</v>
      </c>
      <c r="F11293" t="s">
        <v>2615</v>
      </c>
      <c r="G11293">
        <v>0</v>
      </c>
      <c r="H11293">
        <v>0</v>
      </c>
      <c r="I11293">
        <v>0</v>
      </c>
    </row>
    <row r="11294" spans="1:9" hidden="1" x14ac:dyDescent="0.3">
      <c r="A11294" s="1" t="s">
        <v>159</v>
      </c>
      <c r="B11294" s="1" t="s">
        <v>277</v>
      </c>
      <c r="C11294">
        <v>42.409700000000001</v>
      </c>
      <c r="D11294">
        <v>-71.857100000000003</v>
      </c>
      <c r="E11294" s="1" t="s">
        <v>12</v>
      </c>
      <c r="F11294" t="s">
        <v>2853</v>
      </c>
      <c r="G11294">
        <v>0</v>
      </c>
      <c r="H11294">
        <v>0</v>
      </c>
      <c r="I11294">
        <v>0</v>
      </c>
    </row>
    <row r="11295" spans="1:9" hidden="1" x14ac:dyDescent="0.3">
      <c r="A11295" s="1" t="s">
        <v>159</v>
      </c>
      <c r="B11295" s="1" t="s">
        <v>277</v>
      </c>
      <c r="C11295">
        <v>42.409700000000001</v>
      </c>
      <c r="D11295">
        <v>-71.857100000000003</v>
      </c>
      <c r="E11295" s="1" t="s">
        <v>13</v>
      </c>
      <c r="F11295" t="s">
        <v>3091</v>
      </c>
      <c r="G11295">
        <v>0</v>
      </c>
      <c r="H11295">
        <v>0</v>
      </c>
      <c r="I11295">
        <v>0</v>
      </c>
    </row>
    <row r="11296" spans="1:9" hidden="1" x14ac:dyDescent="0.3">
      <c r="A11296" s="1" t="s">
        <v>159</v>
      </c>
      <c r="B11296" s="1" t="s">
        <v>277</v>
      </c>
      <c r="C11296">
        <v>42.409700000000001</v>
      </c>
      <c r="D11296">
        <v>-71.857100000000003</v>
      </c>
      <c r="E11296" s="1" t="s">
        <v>14</v>
      </c>
      <c r="F11296" t="s">
        <v>3328</v>
      </c>
      <c r="G11296">
        <v>0</v>
      </c>
      <c r="H11296">
        <v>0</v>
      </c>
      <c r="I11296">
        <v>0</v>
      </c>
    </row>
    <row r="11297" spans="1:9" hidden="1" x14ac:dyDescent="0.3">
      <c r="A11297" s="1" t="s">
        <v>159</v>
      </c>
      <c r="B11297" s="1" t="s">
        <v>277</v>
      </c>
      <c r="C11297">
        <v>42.409700000000001</v>
      </c>
      <c r="D11297">
        <v>-71.857100000000003</v>
      </c>
      <c r="E11297" s="1" t="s">
        <v>15</v>
      </c>
      <c r="F11297" t="s">
        <v>3564</v>
      </c>
      <c r="G11297">
        <v>0</v>
      </c>
      <c r="H11297">
        <v>0</v>
      </c>
      <c r="I11297">
        <v>0</v>
      </c>
    </row>
    <row r="11298" spans="1:9" hidden="1" x14ac:dyDescent="0.3">
      <c r="A11298" s="1" t="s">
        <v>159</v>
      </c>
      <c r="B11298" s="1" t="s">
        <v>277</v>
      </c>
      <c r="C11298">
        <v>42.409700000000001</v>
      </c>
      <c r="D11298">
        <v>-71.857100000000003</v>
      </c>
      <c r="E11298" s="1" t="s">
        <v>16</v>
      </c>
      <c r="F11298" t="s">
        <v>3800</v>
      </c>
      <c r="G11298">
        <v>0</v>
      </c>
      <c r="H11298">
        <v>0</v>
      </c>
      <c r="I11298">
        <v>0</v>
      </c>
    </row>
    <row r="11299" spans="1:9" hidden="1" x14ac:dyDescent="0.3">
      <c r="A11299" s="1" t="s">
        <v>159</v>
      </c>
      <c r="B11299" s="1" t="s">
        <v>277</v>
      </c>
      <c r="C11299">
        <v>42.409700000000001</v>
      </c>
      <c r="D11299">
        <v>-71.857100000000003</v>
      </c>
      <c r="E11299" s="1" t="s">
        <v>17</v>
      </c>
      <c r="F11299" t="s">
        <v>4035</v>
      </c>
      <c r="G11299">
        <v>0</v>
      </c>
      <c r="H11299">
        <v>0</v>
      </c>
      <c r="I11299">
        <v>0</v>
      </c>
    </row>
    <row r="11300" spans="1:9" hidden="1" x14ac:dyDescent="0.3">
      <c r="A11300" s="1" t="s">
        <v>159</v>
      </c>
      <c r="B11300" s="1" t="s">
        <v>277</v>
      </c>
      <c r="C11300">
        <v>42.409700000000001</v>
      </c>
      <c r="D11300">
        <v>-71.857100000000003</v>
      </c>
      <c r="E11300" s="1" t="s">
        <v>18</v>
      </c>
      <c r="F11300" t="s">
        <v>4270</v>
      </c>
      <c r="G11300">
        <v>0</v>
      </c>
      <c r="H11300">
        <v>0</v>
      </c>
      <c r="I11300">
        <v>0</v>
      </c>
    </row>
    <row r="11301" spans="1:9" hidden="1" x14ac:dyDescent="0.3">
      <c r="A11301" s="1" t="s">
        <v>159</v>
      </c>
      <c r="B11301" s="1" t="s">
        <v>277</v>
      </c>
      <c r="C11301">
        <v>42.409700000000001</v>
      </c>
      <c r="D11301">
        <v>-71.857100000000003</v>
      </c>
      <c r="E11301" s="1" t="s">
        <v>19</v>
      </c>
      <c r="F11301" t="s">
        <v>4505</v>
      </c>
      <c r="G11301">
        <v>0</v>
      </c>
      <c r="H11301">
        <v>0</v>
      </c>
      <c r="I11301">
        <v>0</v>
      </c>
    </row>
    <row r="11302" spans="1:9" hidden="1" x14ac:dyDescent="0.3">
      <c r="A11302" s="1" t="s">
        <v>159</v>
      </c>
      <c r="B11302" s="1" t="s">
        <v>277</v>
      </c>
      <c r="C11302">
        <v>42.409700000000001</v>
      </c>
      <c r="D11302">
        <v>-71.857100000000003</v>
      </c>
      <c r="E11302" s="1" t="s">
        <v>20</v>
      </c>
      <c r="F11302" t="s">
        <v>4740</v>
      </c>
      <c r="G11302">
        <v>0</v>
      </c>
      <c r="H11302">
        <v>0</v>
      </c>
      <c r="I11302">
        <v>0</v>
      </c>
    </row>
    <row r="11303" spans="1:9" hidden="1" x14ac:dyDescent="0.3">
      <c r="A11303" s="1" t="s">
        <v>159</v>
      </c>
      <c r="B11303" s="1" t="s">
        <v>277</v>
      </c>
      <c r="C11303">
        <v>42.409700000000001</v>
      </c>
      <c r="D11303">
        <v>-71.857100000000003</v>
      </c>
      <c r="E11303" s="1" t="s">
        <v>21</v>
      </c>
      <c r="F11303" t="s">
        <v>4975</v>
      </c>
      <c r="G11303">
        <v>0</v>
      </c>
      <c r="H11303">
        <v>0</v>
      </c>
      <c r="I11303">
        <v>0</v>
      </c>
    </row>
    <row r="11304" spans="1:9" hidden="1" x14ac:dyDescent="0.3">
      <c r="A11304" s="1" t="s">
        <v>159</v>
      </c>
      <c r="B11304" s="1" t="s">
        <v>277</v>
      </c>
      <c r="C11304">
        <v>42.409700000000001</v>
      </c>
      <c r="D11304">
        <v>-71.857100000000003</v>
      </c>
      <c r="E11304" s="1" t="s">
        <v>22</v>
      </c>
      <c r="F11304" t="s">
        <v>5210</v>
      </c>
      <c r="G11304">
        <v>0</v>
      </c>
      <c r="H11304">
        <v>0</v>
      </c>
      <c r="I11304">
        <v>0</v>
      </c>
    </row>
    <row r="11305" spans="1:9" hidden="1" x14ac:dyDescent="0.3">
      <c r="A11305" s="1" t="s">
        <v>159</v>
      </c>
      <c r="B11305" s="1" t="s">
        <v>277</v>
      </c>
      <c r="C11305">
        <v>42.409700000000001</v>
      </c>
      <c r="D11305">
        <v>-71.857100000000003</v>
      </c>
      <c r="E11305" s="1" t="s">
        <v>23</v>
      </c>
      <c r="F11305" t="s">
        <v>5445</v>
      </c>
      <c r="G11305">
        <v>0</v>
      </c>
      <c r="H11305">
        <v>0</v>
      </c>
      <c r="I11305">
        <v>0</v>
      </c>
    </row>
    <row r="11306" spans="1:9" hidden="1" x14ac:dyDescent="0.3">
      <c r="A11306" s="1" t="s">
        <v>159</v>
      </c>
      <c r="B11306" s="1" t="s">
        <v>277</v>
      </c>
      <c r="C11306">
        <v>42.409700000000001</v>
      </c>
      <c r="D11306">
        <v>-71.857100000000003</v>
      </c>
      <c r="E11306" s="1" t="s">
        <v>24</v>
      </c>
      <c r="F11306" t="s">
        <v>5680</v>
      </c>
      <c r="G11306">
        <v>0</v>
      </c>
      <c r="H11306">
        <v>0</v>
      </c>
      <c r="I11306">
        <v>0</v>
      </c>
    </row>
    <row r="11307" spans="1:9" hidden="1" x14ac:dyDescent="0.3">
      <c r="A11307" s="1" t="s">
        <v>159</v>
      </c>
      <c r="B11307" s="1" t="s">
        <v>277</v>
      </c>
      <c r="C11307">
        <v>42.409700000000001</v>
      </c>
      <c r="D11307">
        <v>-71.857100000000003</v>
      </c>
      <c r="E11307" s="1" t="s">
        <v>25</v>
      </c>
      <c r="F11307" t="s">
        <v>5914</v>
      </c>
      <c r="G11307">
        <v>0</v>
      </c>
      <c r="H11307">
        <v>0</v>
      </c>
      <c r="I11307">
        <v>0</v>
      </c>
    </row>
    <row r="11308" spans="1:9" hidden="1" x14ac:dyDescent="0.3">
      <c r="A11308" s="1" t="s">
        <v>159</v>
      </c>
      <c r="B11308" s="1" t="s">
        <v>277</v>
      </c>
      <c r="C11308">
        <v>42.409700000000001</v>
      </c>
      <c r="D11308">
        <v>-71.857100000000003</v>
      </c>
      <c r="E11308" s="1" t="s">
        <v>26</v>
      </c>
      <c r="F11308" t="s">
        <v>6148</v>
      </c>
      <c r="G11308">
        <v>0</v>
      </c>
      <c r="H11308">
        <v>0</v>
      </c>
      <c r="I11308">
        <v>0</v>
      </c>
    </row>
    <row r="11309" spans="1:9" hidden="1" x14ac:dyDescent="0.3">
      <c r="A11309" s="1" t="s">
        <v>159</v>
      </c>
      <c r="B11309" s="1" t="s">
        <v>277</v>
      </c>
      <c r="C11309">
        <v>42.409700000000001</v>
      </c>
      <c r="D11309">
        <v>-71.857100000000003</v>
      </c>
      <c r="E11309" s="1" t="s">
        <v>27</v>
      </c>
      <c r="F11309" t="s">
        <v>6382</v>
      </c>
      <c r="G11309">
        <v>0</v>
      </c>
      <c r="H11309">
        <v>0</v>
      </c>
      <c r="I11309">
        <v>0</v>
      </c>
    </row>
    <row r="11310" spans="1:9" hidden="1" x14ac:dyDescent="0.3">
      <c r="A11310" s="1" t="s">
        <v>159</v>
      </c>
      <c r="B11310" s="1" t="s">
        <v>277</v>
      </c>
      <c r="C11310">
        <v>42.409700000000001</v>
      </c>
      <c r="D11310">
        <v>-71.857100000000003</v>
      </c>
      <c r="E11310" s="1" t="s">
        <v>28</v>
      </c>
      <c r="F11310" t="s">
        <v>6616</v>
      </c>
      <c r="G11310">
        <v>0</v>
      </c>
      <c r="H11310">
        <v>0</v>
      </c>
      <c r="I11310">
        <v>0</v>
      </c>
    </row>
    <row r="11311" spans="1:9" hidden="1" x14ac:dyDescent="0.3">
      <c r="A11311" s="1" t="s">
        <v>159</v>
      </c>
      <c r="B11311" s="1" t="s">
        <v>277</v>
      </c>
      <c r="C11311">
        <v>42.409700000000001</v>
      </c>
      <c r="D11311">
        <v>-71.857100000000003</v>
      </c>
      <c r="E11311" s="1" t="s">
        <v>29</v>
      </c>
      <c r="F11311" t="s">
        <v>6850</v>
      </c>
      <c r="G11311">
        <v>0</v>
      </c>
      <c r="H11311">
        <v>0</v>
      </c>
      <c r="I11311">
        <v>0</v>
      </c>
    </row>
    <row r="11312" spans="1:9" hidden="1" x14ac:dyDescent="0.3">
      <c r="A11312" s="1" t="s">
        <v>159</v>
      </c>
      <c r="B11312" s="1" t="s">
        <v>277</v>
      </c>
      <c r="C11312">
        <v>42.409700000000001</v>
      </c>
      <c r="D11312">
        <v>-71.857100000000003</v>
      </c>
      <c r="E11312" s="1" t="s">
        <v>30</v>
      </c>
      <c r="F11312" t="s">
        <v>7084</v>
      </c>
      <c r="G11312">
        <v>0</v>
      </c>
      <c r="H11312">
        <v>0</v>
      </c>
      <c r="I11312">
        <v>0</v>
      </c>
    </row>
    <row r="11313" spans="1:9" hidden="1" x14ac:dyDescent="0.3">
      <c r="A11313" s="1" t="s">
        <v>159</v>
      </c>
      <c r="B11313" s="1" t="s">
        <v>277</v>
      </c>
      <c r="C11313">
        <v>42.409700000000001</v>
      </c>
      <c r="D11313">
        <v>-71.857100000000003</v>
      </c>
      <c r="E11313" s="1" t="s">
        <v>31</v>
      </c>
      <c r="F11313" t="s">
        <v>7318</v>
      </c>
      <c r="G11313">
        <v>0</v>
      </c>
      <c r="H11313">
        <v>0</v>
      </c>
      <c r="I11313">
        <v>0</v>
      </c>
    </row>
    <row r="11314" spans="1:9" hidden="1" x14ac:dyDescent="0.3">
      <c r="A11314" s="1" t="s">
        <v>159</v>
      </c>
      <c r="B11314" s="1" t="s">
        <v>277</v>
      </c>
      <c r="C11314">
        <v>42.409700000000001</v>
      </c>
      <c r="D11314">
        <v>-71.857100000000003</v>
      </c>
      <c r="E11314" s="1" t="s">
        <v>32</v>
      </c>
      <c r="F11314" t="s">
        <v>7552</v>
      </c>
      <c r="G11314">
        <v>0</v>
      </c>
      <c r="H11314">
        <v>0</v>
      </c>
      <c r="I11314">
        <v>0</v>
      </c>
    </row>
    <row r="11315" spans="1:9" hidden="1" x14ac:dyDescent="0.3">
      <c r="A11315" s="1" t="s">
        <v>159</v>
      </c>
      <c r="B11315" s="1" t="s">
        <v>277</v>
      </c>
      <c r="C11315">
        <v>42.409700000000001</v>
      </c>
      <c r="D11315">
        <v>-71.857100000000003</v>
      </c>
      <c r="E11315" s="1" t="s">
        <v>33</v>
      </c>
      <c r="F11315" t="s">
        <v>7786</v>
      </c>
      <c r="G11315">
        <v>0</v>
      </c>
      <c r="H11315">
        <v>0</v>
      </c>
      <c r="I11315">
        <v>0</v>
      </c>
    </row>
    <row r="11316" spans="1:9" hidden="1" x14ac:dyDescent="0.3">
      <c r="A11316" s="1" t="s">
        <v>159</v>
      </c>
      <c r="B11316" s="1" t="s">
        <v>277</v>
      </c>
      <c r="C11316">
        <v>42.409700000000001</v>
      </c>
      <c r="D11316">
        <v>-71.857100000000003</v>
      </c>
      <c r="E11316" s="1" t="s">
        <v>34</v>
      </c>
      <c r="F11316" t="s">
        <v>8020</v>
      </c>
      <c r="G11316">
        <v>0</v>
      </c>
      <c r="H11316">
        <v>0</v>
      </c>
      <c r="I11316">
        <v>0</v>
      </c>
    </row>
    <row r="11317" spans="1:9" hidden="1" x14ac:dyDescent="0.3">
      <c r="A11317" s="1" t="s">
        <v>159</v>
      </c>
      <c r="B11317" s="1" t="s">
        <v>277</v>
      </c>
      <c r="C11317">
        <v>42.409700000000001</v>
      </c>
      <c r="D11317">
        <v>-71.857100000000003</v>
      </c>
      <c r="E11317" s="1" t="s">
        <v>35</v>
      </c>
      <c r="F11317" t="s">
        <v>8252</v>
      </c>
      <c r="G11317">
        <v>0</v>
      </c>
      <c r="H11317">
        <v>0</v>
      </c>
      <c r="I11317">
        <v>0</v>
      </c>
    </row>
    <row r="11318" spans="1:9" hidden="1" x14ac:dyDescent="0.3">
      <c r="A11318" s="1" t="s">
        <v>159</v>
      </c>
      <c r="B11318" s="1" t="s">
        <v>277</v>
      </c>
      <c r="C11318">
        <v>42.409700000000001</v>
      </c>
      <c r="D11318">
        <v>-71.857100000000003</v>
      </c>
      <c r="E11318" s="1" t="s">
        <v>36</v>
      </c>
      <c r="F11318" t="s">
        <v>8484</v>
      </c>
      <c r="G11318">
        <v>0</v>
      </c>
      <c r="H11318">
        <v>0</v>
      </c>
      <c r="I11318">
        <v>0</v>
      </c>
    </row>
    <row r="11319" spans="1:9" hidden="1" x14ac:dyDescent="0.3">
      <c r="A11319" s="1" t="s">
        <v>159</v>
      </c>
      <c r="B11319" s="1" t="s">
        <v>277</v>
      </c>
      <c r="C11319">
        <v>42.409700000000001</v>
      </c>
      <c r="D11319">
        <v>-71.857100000000003</v>
      </c>
      <c r="E11319" s="1" t="s">
        <v>37</v>
      </c>
      <c r="F11319" t="s">
        <v>8715</v>
      </c>
      <c r="G11319">
        <v>0</v>
      </c>
      <c r="H11319">
        <v>0</v>
      </c>
      <c r="I11319">
        <v>0</v>
      </c>
    </row>
    <row r="11320" spans="1:9" hidden="1" x14ac:dyDescent="0.3">
      <c r="A11320" s="1" t="s">
        <v>159</v>
      </c>
      <c r="B11320" s="1" t="s">
        <v>277</v>
      </c>
      <c r="C11320">
        <v>42.409700000000001</v>
      </c>
      <c r="D11320">
        <v>-71.857100000000003</v>
      </c>
      <c r="E11320" s="1" t="s">
        <v>38</v>
      </c>
      <c r="F11320" t="s">
        <v>8946</v>
      </c>
      <c r="G11320">
        <v>0</v>
      </c>
      <c r="H11320">
        <v>0</v>
      </c>
      <c r="I11320">
        <v>0</v>
      </c>
    </row>
    <row r="11321" spans="1:9" hidden="1" x14ac:dyDescent="0.3">
      <c r="A11321" s="1" t="s">
        <v>159</v>
      </c>
      <c r="B11321" s="1" t="s">
        <v>277</v>
      </c>
      <c r="C11321">
        <v>42.409700000000001</v>
      </c>
      <c r="D11321">
        <v>-71.857100000000003</v>
      </c>
      <c r="E11321" s="1" t="s">
        <v>39</v>
      </c>
      <c r="F11321" t="s">
        <v>9177</v>
      </c>
      <c r="G11321">
        <v>0</v>
      </c>
      <c r="H11321">
        <v>0</v>
      </c>
      <c r="I11321">
        <v>0</v>
      </c>
    </row>
    <row r="11322" spans="1:9" hidden="1" x14ac:dyDescent="0.3">
      <c r="A11322" s="1" t="s">
        <v>159</v>
      </c>
      <c r="B11322" s="1" t="s">
        <v>277</v>
      </c>
      <c r="C11322">
        <v>42.409700000000001</v>
      </c>
      <c r="D11322">
        <v>-71.857100000000003</v>
      </c>
      <c r="E11322" s="1" t="s">
        <v>40</v>
      </c>
      <c r="F11322" t="s">
        <v>9408</v>
      </c>
      <c r="G11322">
        <v>0</v>
      </c>
      <c r="H11322">
        <v>0</v>
      </c>
      <c r="I11322">
        <v>0</v>
      </c>
    </row>
    <row r="11323" spans="1:9" hidden="1" x14ac:dyDescent="0.3">
      <c r="A11323" s="1" t="s">
        <v>159</v>
      </c>
      <c r="B11323" s="1" t="s">
        <v>277</v>
      </c>
      <c r="C11323">
        <v>42.409700000000001</v>
      </c>
      <c r="D11323">
        <v>-71.857100000000003</v>
      </c>
      <c r="E11323" s="1" t="s">
        <v>41</v>
      </c>
      <c r="F11323" t="s">
        <v>9639</v>
      </c>
      <c r="G11323">
        <v>0</v>
      </c>
      <c r="H11323">
        <v>0</v>
      </c>
      <c r="I11323">
        <v>0</v>
      </c>
    </row>
    <row r="11324" spans="1:9" hidden="1" x14ac:dyDescent="0.3">
      <c r="A11324" s="1" t="s">
        <v>159</v>
      </c>
      <c r="B11324" s="1" t="s">
        <v>277</v>
      </c>
      <c r="C11324">
        <v>42.409700000000001</v>
      </c>
      <c r="D11324">
        <v>-71.857100000000003</v>
      </c>
      <c r="E11324" s="1" t="s">
        <v>42</v>
      </c>
      <c r="F11324" t="s">
        <v>9870</v>
      </c>
      <c r="G11324">
        <v>0</v>
      </c>
      <c r="H11324">
        <v>0</v>
      </c>
      <c r="I11324">
        <v>0</v>
      </c>
    </row>
    <row r="11325" spans="1:9" hidden="1" x14ac:dyDescent="0.3">
      <c r="A11325" s="1" t="s">
        <v>159</v>
      </c>
      <c r="B11325" s="1" t="s">
        <v>277</v>
      </c>
      <c r="C11325">
        <v>42.409700000000001</v>
      </c>
      <c r="D11325">
        <v>-71.857100000000003</v>
      </c>
      <c r="E11325" s="1" t="s">
        <v>43</v>
      </c>
      <c r="F11325" t="s">
        <v>10099</v>
      </c>
      <c r="G11325">
        <v>0</v>
      </c>
      <c r="H11325">
        <v>0</v>
      </c>
      <c r="I11325">
        <v>0</v>
      </c>
    </row>
    <row r="11326" spans="1:9" hidden="1" x14ac:dyDescent="0.3">
      <c r="A11326" s="1" t="s">
        <v>159</v>
      </c>
      <c r="B11326" s="1" t="s">
        <v>277</v>
      </c>
      <c r="C11326">
        <v>42.409700000000001</v>
      </c>
      <c r="D11326">
        <v>-71.857100000000003</v>
      </c>
      <c r="E11326" s="1" t="s">
        <v>44</v>
      </c>
      <c r="F11326" t="s">
        <v>10327</v>
      </c>
      <c r="G11326">
        <v>0</v>
      </c>
      <c r="H11326">
        <v>0</v>
      </c>
      <c r="I11326">
        <v>0</v>
      </c>
    </row>
    <row r="11327" spans="1:9" hidden="1" x14ac:dyDescent="0.3">
      <c r="A11327" s="1" t="s">
        <v>159</v>
      </c>
      <c r="B11327" s="1" t="s">
        <v>277</v>
      </c>
      <c r="C11327">
        <v>42.409700000000001</v>
      </c>
      <c r="D11327">
        <v>-71.857100000000003</v>
      </c>
      <c r="E11327" s="1" t="s">
        <v>45</v>
      </c>
      <c r="F11327" t="s">
        <v>10548</v>
      </c>
      <c r="G11327">
        <v>0</v>
      </c>
      <c r="H11327">
        <v>0</v>
      </c>
      <c r="I11327">
        <v>0</v>
      </c>
    </row>
    <row r="11328" spans="1:9" hidden="1" x14ac:dyDescent="0.3">
      <c r="A11328" s="1" t="s">
        <v>159</v>
      </c>
      <c r="B11328" s="1" t="s">
        <v>277</v>
      </c>
      <c r="C11328">
        <v>42.409700000000001</v>
      </c>
      <c r="D11328">
        <v>-71.857100000000003</v>
      </c>
      <c r="E11328" s="1" t="s">
        <v>46</v>
      </c>
      <c r="F11328" t="s">
        <v>10764</v>
      </c>
      <c r="G11328">
        <v>0</v>
      </c>
      <c r="H11328">
        <v>0</v>
      </c>
      <c r="I11328">
        <v>0</v>
      </c>
    </row>
    <row r="11329" spans="1:9" hidden="1" x14ac:dyDescent="0.3">
      <c r="A11329" s="1" t="s">
        <v>159</v>
      </c>
      <c r="B11329" s="1" t="s">
        <v>277</v>
      </c>
      <c r="C11329">
        <v>42.409700000000001</v>
      </c>
      <c r="D11329">
        <v>-71.857100000000003</v>
      </c>
      <c r="E11329" s="1" t="s">
        <v>47</v>
      </c>
      <c r="F11329" t="s">
        <v>10979</v>
      </c>
      <c r="G11329">
        <v>0</v>
      </c>
      <c r="H11329">
        <v>0</v>
      </c>
      <c r="I11329">
        <v>0</v>
      </c>
    </row>
    <row r="11330" spans="1:9" hidden="1" x14ac:dyDescent="0.3">
      <c r="A11330" s="1" t="s">
        <v>159</v>
      </c>
      <c r="B11330" s="1" t="s">
        <v>277</v>
      </c>
      <c r="C11330">
        <v>42.409700000000001</v>
      </c>
      <c r="D11330">
        <v>-71.857100000000003</v>
      </c>
      <c r="E11330" s="1" t="s">
        <v>48</v>
      </c>
      <c r="F11330" t="s">
        <v>11782</v>
      </c>
      <c r="G11330">
        <v>0</v>
      </c>
      <c r="H11330">
        <v>0</v>
      </c>
      <c r="I11330">
        <v>0</v>
      </c>
    </row>
    <row r="11331" spans="1:9" hidden="1" x14ac:dyDescent="0.3">
      <c r="A11331" s="1" t="s">
        <v>159</v>
      </c>
      <c r="B11331" s="1" t="s">
        <v>277</v>
      </c>
      <c r="C11331">
        <v>42.409700000000001</v>
      </c>
      <c r="D11331">
        <v>-71.857100000000003</v>
      </c>
      <c r="E11331" s="1" t="s">
        <v>49</v>
      </c>
      <c r="F11331" t="s">
        <v>11973</v>
      </c>
      <c r="G11331">
        <v>0</v>
      </c>
      <c r="H11331">
        <v>0</v>
      </c>
      <c r="I11331">
        <v>0</v>
      </c>
    </row>
    <row r="11332" spans="1:9" hidden="1" x14ac:dyDescent="0.3">
      <c r="A11332" s="1" t="s">
        <v>159</v>
      </c>
      <c r="B11332" s="1" t="s">
        <v>277</v>
      </c>
      <c r="C11332">
        <v>42.409700000000001</v>
      </c>
      <c r="D11332">
        <v>-71.857100000000003</v>
      </c>
      <c r="E11332" s="1" t="s">
        <v>50</v>
      </c>
      <c r="F11332" t="s">
        <v>12145</v>
      </c>
      <c r="G11332">
        <v>0</v>
      </c>
      <c r="H11332">
        <v>0</v>
      </c>
      <c r="I11332">
        <v>0</v>
      </c>
    </row>
    <row r="11333" spans="1:9" hidden="1" x14ac:dyDescent="0.3">
      <c r="A11333" s="1" t="s">
        <v>159</v>
      </c>
      <c r="B11333" s="1" t="s">
        <v>277</v>
      </c>
      <c r="C11333">
        <v>42.409700000000001</v>
      </c>
      <c r="D11333">
        <v>-71.857100000000003</v>
      </c>
      <c r="E11333" s="1" t="s">
        <v>51</v>
      </c>
      <c r="F11333" t="s">
        <v>12294</v>
      </c>
      <c r="G11333">
        <v>0</v>
      </c>
      <c r="H11333">
        <v>0</v>
      </c>
      <c r="I11333">
        <v>0</v>
      </c>
    </row>
    <row r="11334" spans="1:9" hidden="1" x14ac:dyDescent="0.3">
      <c r="A11334" s="1" t="s">
        <v>159</v>
      </c>
      <c r="B11334" s="1" t="s">
        <v>277</v>
      </c>
      <c r="C11334">
        <v>42.409700000000001</v>
      </c>
      <c r="D11334">
        <v>-71.857100000000003</v>
      </c>
      <c r="E11334" s="1" t="s">
        <v>52</v>
      </c>
      <c r="F11334" t="s">
        <v>11147</v>
      </c>
      <c r="G11334">
        <v>0</v>
      </c>
      <c r="H11334">
        <v>0</v>
      </c>
      <c r="I11334">
        <v>0</v>
      </c>
    </row>
    <row r="11335" spans="1:9" hidden="1" x14ac:dyDescent="0.3">
      <c r="A11335" s="1" t="s">
        <v>159</v>
      </c>
      <c r="B11335" s="1" t="s">
        <v>277</v>
      </c>
      <c r="C11335">
        <v>42.409700000000001</v>
      </c>
      <c r="D11335">
        <v>-71.857100000000003</v>
      </c>
      <c r="E11335" s="1" t="s">
        <v>53</v>
      </c>
      <c r="F11335" t="s">
        <v>11345</v>
      </c>
      <c r="G11335">
        <v>0</v>
      </c>
      <c r="H11335">
        <v>0</v>
      </c>
      <c r="I11335">
        <v>0</v>
      </c>
    </row>
    <row r="11336" spans="1:9" hidden="1" x14ac:dyDescent="0.3">
      <c r="A11336" s="1" t="s">
        <v>159</v>
      </c>
      <c r="B11336" s="1" t="s">
        <v>277</v>
      </c>
      <c r="C11336">
        <v>42.409700000000001</v>
      </c>
      <c r="D11336">
        <v>-71.857100000000003</v>
      </c>
      <c r="E11336" s="1" t="s">
        <v>54</v>
      </c>
      <c r="F11336" t="s">
        <v>11540</v>
      </c>
      <c r="G11336">
        <v>0</v>
      </c>
      <c r="H11336">
        <v>0</v>
      </c>
      <c r="I11336">
        <v>0</v>
      </c>
    </row>
    <row r="11337" spans="1:9" hidden="1" x14ac:dyDescent="0.3">
      <c r="A11337" s="1" t="s">
        <v>159</v>
      </c>
      <c r="B11337" s="1" t="s">
        <v>277</v>
      </c>
      <c r="C11337">
        <v>42.409700000000001</v>
      </c>
      <c r="D11337">
        <v>-71.857100000000003</v>
      </c>
      <c r="E11337" s="1" t="s">
        <v>21548</v>
      </c>
      <c r="F11337" t="s">
        <v>21766</v>
      </c>
      <c r="G11337">
        <v>0</v>
      </c>
      <c r="H11337">
        <v>0</v>
      </c>
      <c r="I11337">
        <v>0</v>
      </c>
    </row>
    <row r="11338" spans="1:9" hidden="1" x14ac:dyDescent="0.3">
      <c r="A11338" s="1" t="s">
        <v>159</v>
      </c>
      <c r="B11338" s="1" t="s">
        <v>278</v>
      </c>
      <c r="C11338">
        <v>33.9191</v>
      </c>
      <c r="D11338">
        <v>-84.0167</v>
      </c>
      <c r="E11338" s="1" t="s">
        <v>4</v>
      </c>
      <c r="F11338" t="s">
        <v>936</v>
      </c>
      <c r="G11338">
        <v>0</v>
      </c>
      <c r="H11338">
        <v>0</v>
      </c>
      <c r="I11338">
        <v>0</v>
      </c>
    </row>
    <row r="11339" spans="1:9" hidden="1" x14ac:dyDescent="0.3">
      <c r="A11339" s="1" t="s">
        <v>159</v>
      </c>
      <c r="B11339" s="1" t="s">
        <v>278</v>
      </c>
      <c r="C11339">
        <v>33.9191</v>
      </c>
      <c r="D11339">
        <v>-84.0167</v>
      </c>
      <c r="E11339" s="1" t="s">
        <v>5</v>
      </c>
      <c r="F11339" t="s">
        <v>1178</v>
      </c>
      <c r="G11339">
        <v>0</v>
      </c>
      <c r="H11339">
        <v>0</v>
      </c>
      <c r="I11339">
        <v>0</v>
      </c>
    </row>
    <row r="11340" spans="1:9" hidden="1" x14ac:dyDescent="0.3">
      <c r="A11340" s="1" t="s">
        <v>159</v>
      </c>
      <c r="B11340" s="1" t="s">
        <v>278</v>
      </c>
      <c r="C11340">
        <v>33.9191</v>
      </c>
      <c r="D11340">
        <v>-84.0167</v>
      </c>
      <c r="E11340" s="1" t="s">
        <v>6</v>
      </c>
      <c r="F11340" t="s">
        <v>1420</v>
      </c>
      <c r="G11340">
        <v>0</v>
      </c>
      <c r="H11340">
        <v>0</v>
      </c>
      <c r="I11340">
        <v>0</v>
      </c>
    </row>
    <row r="11341" spans="1:9" hidden="1" x14ac:dyDescent="0.3">
      <c r="A11341" s="1" t="s">
        <v>159</v>
      </c>
      <c r="B11341" s="1" t="s">
        <v>278</v>
      </c>
      <c r="C11341">
        <v>33.9191</v>
      </c>
      <c r="D11341">
        <v>-84.0167</v>
      </c>
      <c r="E11341" s="1" t="s">
        <v>7</v>
      </c>
      <c r="F11341" t="s">
        <v>1661</v>
      </c>
      <c r="G11341">
        <v>0</v>
      </c>
      <c r="H11341">
        <v>0</v>
      </c>
      <c r="I11341">
        <v>0</v>
      </c>
    </row>
    <row r="11342" spans="1:9" hidden="1" x14ac:dyDescent="0.3">
      <c r="A11342" s="1" t="s">
        <v>159</v>
      </c>
      <c r="B11342" s="1" t="s">
        <v>278</v>
      </c>
      <c r="C11342">
        <v>33.9191</v>
      </c>
      <c r="D11342">
        <v>-84.0167</v>
      </c>
      <c r="E11342" s="1" t="s">
        <v>8</v>
      </c>
      <c r="F11342" t="s">
        <v>1902</v>
      </c>
      <c r="G11342">
        <v>0</v>
      </c>
      <c r="H11342">
        <v>0</v>
      </c>
      <c r="I11342">
        <v>0</v>
      </c>
    </row>
    <row r="11343" spans="1:9" hidden="1" x14ac:dyDescent="0.3">
      <c r="A11343" s="1" t="s">
        <v>159</v>
      </c>
      <c r="B11343" s="1" t="s">
        <v>278</v>
      </c>
      <c r="C11343">
        <v>33.9191</v>
      </c>
      <c r="D11343">
        <v>-84.0167</v>
      </c>
      <c r="E11343" s="1" t="s">
        <v>9</v>
      </c>
      <c r="F11343" t="s">
        <v>2140</v>
      </c>
      <c r="G11343">
        <v>0</v>
      </c>
      <c r="H11343">
        <v>0</v>
      </c>
      <c r="I11343">
        <v>0</v>
      </c>
    </row>
    <row r="11344" spans="1:9" hidden="1" x14ac:dyDescent="0.3">
      <c r="A11344" s="1" t="s">
        <v>159</v>
      </c>
      <c r="B11344" s="1" t="s">
        <v>278</v>
      </c>
      <c r="C11344">
        <v>33.9191</v>
      </c>
      <c r="D11344">
        <v>-84.0167</v>
      </c>
      <c r="E11344" s="1" t="s">
        <v>10</v>
      </c>
      <c r="F11344" t="s">
        <v>2378</v>
      </c>
      <c r="G11344">
        <v>0</v>
      </c>
      <c r="H11344">
        <v>0</v>
      </c>
      <c r="I11344">
        <v>0</v>
      </c>
    </row>
    <row r="11345" spans="1:9" hidden="1" x14ac:dyDescent="0.3">
      <c r="A11345" s="1" t="s">
        <v>159</v>
      </c>
      <c r="B11345" s="1" t="s">
        <v>278</v>
      </c>
      <c r="C11345">
        <v>33.9191</v>
      </c>
      <c r="D11345">
        <v>-84.0167</v>
      </c>
      <c r="E11345" s="1" t="s">
        <v>11</v>
      </c>
      <c r="F11345" t="s">
        <v>2616</v>
      </c>
      <c r="G11345">
        <v>0</v>
      </c>
      <c r="H11345">
        <v>0</v>
      </c>
      <c r="I11345">
        <v>0</v>
      </c>
    </row>
    <row r="11346" spans="1:9" hidden="1" x14ac:dyDescent="0.3">
      <c r="A11346" s="1" t="s">
        <v>159</v>
      </c>
      <c r="B11346" s="1" t="s">
        <v>278</v>
      </c>
      <c r="C11346">
        <v>33.9191</v>
      </c>
      <c r="D11346">
        <v>-84.0167</v>
      </c>
      <c r="E11346" s="1" t="s">
        <v>12</v>
      </c>
      <c r="F11346" t="s">
        <v>2854</v>
      </c>
      <c r="G11346">
        <v>0</v>
      </c>
      <c r="H11346">
        <v>0</v>
      </c>
      <c r="I11346">
        <v>0</v>
      </c>
    </row>
    <row r="11347" spans="1:9" hidden="1" x14ac:dyDescent="0.3">
      <c r="A11347" s="1" t="s">
        <v>159</v>
      </c>
      <c r="B11347" s="1" t="s">
        <v>278</v>
      </c>
      <c r="C11347">
        <v>33.9191</v>
      </c>
      <c r="D11347">
        <v>-84.0167</v>
      </c>
      <c r="E11347" s="1" t="s">
        <v>13</v>
      </c>
      <c r="F11347" t="s">
        <v>3092</v>
      </c>
      <c r="G11347">
        <v>0</v>
      </c>
      <c r="H11347">
        <v>0</v>
      </c>
      <c r="I11347">
        <v>0</v>
      </c>
    </row>
    <row r="11348" spans="1:9" hidden="1" x14ac:dyDescent="0.3">
      <c r="A11348" s="1" t="s">
        <v>159</v>
      </c>
      <c r="B11348" s="1" t="s">
        <v>278</v>
      </c>
      <c r="C11348">
        <v>33.9191</v>
      </c>
      <c r="D11348">
        <v>-84.0167</v>
      </c>
      <c r="E11348" s="1" t="s">
        <v>14</v>
      </c>
      <c r="F11348" t="s">
        <v>3329</v>
      </c>
      <c r="G11348">
        <v>0</v>
      </c>
      <c r="H11348">
        <v>0</v>
      </c>
      <c r="I11348">
        <v>0</v>
      </c>
    </row>
    <row r="11349" spans="1:9" hidden="1" x14ac:dyDescent="0.3">
      <c r="A11349" s="1" t="s">
        <v>159</v>
      </c>
      <c r="B11349" s="1" t="s">
        <v>278</v>
      </c>
      <c r="C11349">
        <v>33.9191</v>
      </c>
      <c r="D11349">
        <v>-84.0167</v>
      </c>
      <c r="E11349" s="1" t="s">
        <v>15</v>
      </c>
      <c r="F11349" t="s">
        <v>3565</v>
      </c>
      <c r="G11349">
        <v>0</v>
      </c>
      <c r="H11349">
        <v>0</v>
      </c>
      <c r="I11349">
        <v>0</v>
      </c>
    </row>
    <row r="11350" spans="1:9" hidden="1" x14ac:dyDescent="0.3">
      <c r="A11350" s="1" t="s">
        <v>159</v>
      </c>
      <c r="B11350" s="1" t="s">
        <v>278</v>
      </c>
      <c r="C11350">
        <v>33.9191</v>
      </c>
      <c r="D11350">
        <v>-84.0167</v>
      </c>
      <c r="E11350" s="1" t="s">
        <v>16</v>
      </c>
      <c r="F11350" t="s">
        <v>3801</v>
      </c>
      <c r="G11350">
        <v>0</v>
      </c>
      <c r="H11350">
        <v>0</v>
      </c>
      <c r="I11350">
        <v>0</v>
      </c>
    </row>
    <row r="11351" spans="1:9" hidden="1" x14ac:dyDescent="0.3">
      <c r="A11351" s="1" t="s">
        <v>159</v>
      </c>
      <c r="B11351" s="1" t="s">
        <v>278</v>
      </c>
      <c r="C11351">
        <v>33.9191</v>
      </c>
      <c r="D11351">
        <v>-84.0167</v>
      </c>
      <c r="E11351" s="1" t="s">
        <v>17</v>
      </c>
      <c r="F11351" t="s">
        <v>4036</v>
      </c>
      <c r="G11351">
        <v>0</v>
      </c>
      <c r="H11351">
        <v>0</v>
      </c>
      <c r="I11351">
        <v>0</v>
      </c>
    </row>
    <row r="11352" spans="1:9" hidden="1" x14ac:dyDescent="0.3">
      <c r="A11352" s="1" t="s">
        <v>159</v>
      </c>
      <c r="B11352" s="1" t="s">
        <v>278</v>
      </c>
      <c r="C11352">
        <v>33.9191</v>
      </c>
      <c r="D11352">
        <v>-84.0167</v>
      </c>
      <c r="E11352" s="1" t="s">
        <v>18</v>
      </c>
      <c r="F11352" t="s">
        <v>4271</v>
      </c>
      <c r="G11352">
        <v>0</v>
      </c>
      <c r="H11352">
        <v>0</v>
      </c>
      <c r="I11352">
        <v>0</v>
      </c>
    </row>
    <row r="11353" spans="1:9" hidden="1" x14ac:dyDescent="0.3">
      <c r="A11353" s="1" t="s">
        <v>159</v>
      </c>
      <c r="B11353" s="1" t="s">
        <v>278</v>
      </c>
      <c r="C11353">
        <v>33.9191</v>
      </c>
      <c r="D11353">
        <v>-84.0167</v>
      </c>
      <c r="E11353" s="1" t="s">
        <v>19</v>
      </c>
      <c r="F11353" t="s">
        <v>4506</v>
      </c>
      <c r="G11353">
        <v>0</v>
      </c>
      <c r="H11353">
        <v>0</v>
      </c>
      <c r="I11353">
        <v>0</v>
      </c>
    </row>
    <row r="11354" spans="1:9" hidden="1" x14ac:dyDescent="0.3">
      <c r="A11354" s="1" t="s">
        <v>159</v>
      </c>
      <c r="B11354" s="1" t="s">
        <v>278</v>
      </c>
      <c r="C11354">
        <v>33.9191</v>
      </c>
      <c r="D11354">
        <v>-84.0167</v>
      </c>
      <c r="E11354" s="1" t="s">
        <v>20</v>
      </c>
      <c r="F11354" t="s">
        <v>4741</v>
      </c>
      <c r="G11354">
        <v>0</v>
      </c>
      <c r="H11354">
        <v>0</v>
      </c>
      <c r="I11354">
        <v>0</v>
      </c>
    </row>
    <row r="11355" spans="1:9" hidden="1" x14ac:dyDescent="0.3">
      <c r="A11355" s="1" t="s">
        <v>159</v>
      </c>
      <c r="B11355" s="1" t="s">
        <v>278</v>
      </c>
      <c r="C11355">
        <v>33.9191</v>
      </c>
      <c r="D11355">
        <v>-84.0167</v>
      </c>
      <c r="E11355" s="1" t="s">
        <v>21</v>
      </c>
      <c r="F11355" t="s">
        <v>4976</v>
      </c>
      <c r="G11355">
        <v>0</v>
      </c>
      <c r="H11355">
        <v>0</v>
      </c>
      <c r="I11355">
        <v>0</v>
      </c>
    </row>
    <row r="11356" spans="1:9" hidden="1" x14ac:dyDescent="0.3">
      <c r="A11356" s="1" t="s">
        <v>159</v>
      </c>
      <c r="B11356" s="1" t="s">
        <v>278</v>
      </c>
      <c r="C11356">
        <v>33.9191</v>
      </c>
      <c r="D11356">
        <v>-84.0167</v>
      </c>
      <c r="E11356" s="1" t="s">
        <v>22</v>
      </c>
      <c r="F11356" t="s">
        <v>5211</v>
      </c>
      <c r="G11356">
        <v>0</v>
      </c>
      <c r="H11356">
        <v>0</v>
      </c>
      <c r="I11356">
        <v>0</v>
      </c>
    </row>
    <row r="11357" spans="1:9" hidden="1" x14ac:dyDescent="0.3">
      <c r="A11357" s="1" t="s">
        <v>159</v>
      </c>
      <c r="B11357" s="1" t="s">
        <v>278</v>
      </c>
      <c r="C11357">
        <v>33.9191</v>
      </c>
      <c r="D11357">
        <v>-84.0167</v>
      </c>
      <c r="E11357" s="1" t="s">
        <v>23</v>
      </c>
      <c r="F11357" t="s">
        <v>5446</v>
      </c>
      <c r="G11357">
        <v>0</v>
      </c>
      <c r="H11357">
        <v>0</v>
      </c>
      <c r="I11357">
        <v>0</v>
      </c>
    </row>
    <row r="11358" spans="1:9" hidden="1" x14ac:dyDescent="0.3">
      <c r="A11358" s="1" t="s">
        <v>159</v>
      </c>
      <c r="B11358" s="1" t="s">
        <v>278</v>
      </c>
      <c r="C11358">
        <v>33.9191</v>
      </c>
      <c r="D11358">
        <v>-84.0167</v>
      </c>
      <c r="E11358" s="1" t="s">
        <v>24</v>
      </c>
      <c r="F11358" t="s">
        <v>5681</v>
      </c>
      <c r="G11358">
        <v>0</v>
      </c>
      <c r="H11358">
        <v>0</v>
      </c>
      <c r="I11358">
        <v>0</v>
      </c>
    </row>
    <row r="11359" spans="1:9" hidden="1" x14ac:dyDescent="0.3">
      <c r="A11359" s="1" t="s">
        <v>159</v>
      </c>
      <c r="B11359" s="1" t="s">
        <v>278</v>
      </c>
      <c r="C11359">
        <v>33.9191</v>
      </c>
      <c r="D11359">
        <v>-84.0167</v>
      </c>
      <c r="E11359" s="1" t="s">
        <v>25</v>
      </c>
      <c r="F11359" t="s">
        <v>5915</v>
      </c>
      <c r="G11359">
        <v>0</v>
      </c>
      <c r="H11359">
        <v>0</v>
      </c>
      <c r="I11359">
        <v>0</v>
      </c>
    </row>
    <row r="11360" spans="1:9" hidden="1" x14ac:dyDescent="0.3">
      <c r="A11360" s="1" t="s">
        <v>159</v>
      </c>
      <c r="B11360" s="1" t="s">
        <v>278</v>
      </c>
      <c r="C11360">
        <v>33.9191</v>
      </c>
      <c r="D11360">
        <v>-84.0167</v>
      </c>
      <c r="E11360" s="1" t="s">
        <v>26</v>
      </c>
      <c r="F11360" t="s">
        <v>6149</v>
      </c>
      <c r="G11360">
        <v>0</v>
      </c>
      <c r="H11360">
        <v>0</v>
      </c>
      <c r="I11360">
        <v>0</v>
      </c>
    </row>
    <row r="11361" spans="1:9" hidden="1" x14ac:dyDescent="0.3">
      <c r="A11361" s="1" t="s">
        <v>159</v>
      </c>
      <c r="B11361" s="1" t="s">
        <v>278</v>
      </c>
      <c r="C11361">
        <v>33.9191</v>
      </c>
      <c r="D11361">
        <v>-84.0167</v>
      </c>
      <c r="E11361" s="1" t="s">
        <v>27</v>
      </c>
      <c r="F11361" t="s">
        <v>6383</v>
      </c>
      <c r="G11361">
        <v>0</v>
      </c>
      <c r="H11361">
        <v>0</v>
      </c>
      <c r="I11361">
        <v>0</v>
      </c>
    </row>
    <row r="11362" spans="1:9" hidden="1" x14ac:dyDescent="0.3">
      <c r="A11362" s="1" t="s">
        <v>159</v>
      </c>
      <c r="B11362" s="1" t="s">
        <v>278</v>
      </c>
      <c r="C11362">
        <v>33.9191</v>
      </c>
      <c r="D11362">
        <v>-84.0167</v>
      </c>
      <c r="E11362" s="1" t="s">
        <v>28</v>
      </c>
      <c r="F11362" t="s">
        <v>6617</v>
      </c>
      <c r="G11362">
        <v>0</v>
      </c>
      <c r="H11362">
        <v>0</v>
      </c>
      <c r="I11362">
        <v>0</v>
      </c>
    </row>
    <row r="11363" spans="1:9" hidden="1" x14ac:dyDescent="0.3">
      <c r="A11363" s="1" t="s">
        <v>159</v>
      </c>
      <c r="B11363" s="1" t="s">
        <v>278</v>
      </c>
      <c r="C11363">
        <v>33.9191</v>
      </c>
      <c r="D11363">
        <v>-84.0167</v>
      </c>
      <c r="E11363" s="1" t="s">
        <v>29</v>
      </c>
      <c r="F11363" t="s">
        <v>6851</v>
      </c>
      <c r="G11363">
        <v>0</v>
      </c>
      <c r="H11363">
        <v>0</v>
      </c>
      <c r="I11363">
        <v>0</v>
      </c>
    </row>
    <row r="11364" spans="1:9" hidden="1" x14ac:dyDescent="0.3">
      <c r="A11364" s="1" t="s">
        <v>159</v>
      </c>
      <c r="B11364" s="1" t="s">
        <v>278</v>
      </c>
      <c r="C11364">
        <v>33.9191</v>
      </c>
      <c r="D11364">
        <v>-84.0167</v>
      </c>
      <c r="E11364" s="1" t="s">
        <v>30</v>
      </c>
      <c r="F11364" t="s">
        <v>7085</v>
      </c>
      <c r="G11364">
        <v>0</v>
      </c>
      <c r="H11364">
        <v>0</v>
      </c>
      <c r="I11364">
        <v>0</v>
      </c>
    </row>
    <row r="11365" spans="1:9" hidden="1" x14ac:dyDescent="0.3">
      <c r="A11365" s="1" t="s">
        <v>159</v>
      </c>
      <c r="B11365" s="1" t="s">
        <v>278</v>
      </c>
      <c r="C11365">
        <v>33.9191</v>
      </c>
      <c r="D11365">
        <v>-84.0167</v>
      </c>
      <c r="E11365" s="1" t="s">
        <v>31</v>
      </c>
      <c r="F11365" t="s">
        <v>7319</v>
      </c>
      <c r="G11365">
        <v>0</v>
      </c>
      <c r="H11365">
        <v>0</v>
      </c>
      <c r="I11365">
        <v>0</v>
      </c>
    </row>
    <row r="11366" spans="1:9" hidden="1" x14ac:dyDescent="0.3">
      <c r="A11366" s="1" t="s">
        <v>159</v>
      </c>
      <c r="B11366" s="1" t="s">
        <v>278</v>
      </c>
      <c r="C11366">
        <v>33.9191</v>
      </c>
      <c r="D11366">
        <v>-84.0167</v>
      </c>
      <c r="E11366" s="1" t="s">
        <v>32</v>
      </c>
      <c r="F11366" t="s">
        <v>7553</v>
      </c>
      <c r="G11366">
        <v>0</v>
      </c>
      <c r="H11366">
        <v>0</v>
      </c>
      <c r="I11366">
        <v>0</v>
      </c>
    </row>
    <row r="11367" spans="1:9" hidden="1" x14ac:dyDescent="0.3">
      <c r="A11367" s="1" t="s">
        <v>159</v>
      </c>
      <c r="B11367" s="1" t="s">
        <v>278</v>
      </c>
      <c r="C11367">
        <v>33.9191</v>
      </c>
      <c r="D11367">
        <v>-84.0167</v>
      </c>
      <c r="E11367" s="1" t="s">
        <v>33</v>
      </c>
      <c r="F11367" t="s">
        <v>7787</v>
      </c>
      <c r="G11367">
        <v>0</v>
      </c>
      <c r="H11367">
        <v>0</v>
      </c>
      <c r="I11367">
        <v>0</v>
      </c>
    </row>
    <row r="11368" spans="1:9" hidden="1" x14ac:dyDescent="0.3">
      <c r="A11368" s="1" t="s">
        <v>159</v>
      </c>
      <c r="B11368" s="1" t="s">
        <v>278</v>
      </c>
      <c r="C11368">
        <v>33.9191</v>
      </c>
      <c r="D11368">
        <v>-84.0167</v>
      </c>
      <c r="E11368" s="1" t="s">
        <v>34</v>
      </c>
      <c r="F11368" t="s">
        <v>8021</v>
      </c>
      <c r="G11368">
        <v>0</v>
      </c>
      <c r="H11368">
        <v>0</v>
      </c>
      <c r="I11368">
        <v>0</v>
      </c>
    </row>
    <row r="11369" spans="1:9" hidden="1" x14ac:dyDescent="0.3">
      <c r="A11369" s="1" t="s">
        <v>159</v>
      </c>
      <c r="B11369" s="1" t="s">
        <v>278</v>
      </c>
      <c r="C11369">
        <v>33.9191</v>
      </c>
      <c r="D11369">
        <v>-84.0167</v>
      </c>
      <c r="E11369" s="1" t="s">
        <v>35</v>
      </c>
      <c r="F11369" t="s">
        <v>8253</v>
      </c>
      <c r="G11369">
        <v>0</v>
      </c>
      <c r="H11369">
        <v>0</v>
      </c>
      <c r="I11369">
        <v>0</v>
      </c>
    </row>
    <row r="11370" spans="1:9" hidden="1" x14ac:dyDescent="0.3">
      <c r="A11370" s="1" t="s">
        <v>159</v>
      </c>
      <c r="B11370" s="1" t="s">
        <v>278</v>
      </c>
      <c r="C11370">
        <v>33.9191</v>
      </c>
      <c r="D11370">
        <v>-84.0167</v>
      </c>
      <c r="E11370" s="1" t="s">
        <v>36</v>
      </c>
      <c r="F11370" t="s">
        <v>8485</v>
      </c>
      <c r="G11370">
        <v>0</v>
      </c>
      <c r="H11370">
        <v>0</v>
      </c>
      <c r="I11370">
        <v>0</v>
      </c>
    </row>
    <row r="11371" spans="1:9" hidden="1" x14ac:dyDescent="0.3">
      <c r="A11371" s="1" t="s">
        <v>159</v>
      </c>
      <c r="B11371" s="1" t="s">
        <v>278</v>
      </c>
      <c r="C11371">
        <v>33.9191</v>
      </c>
      <c r="D11371">
        <v>-84.0167</v>
      </c>
      <c r="E11371" s="1" t="s">
        <v>37</v>
      </c>
      <c r="F11371" t="s">
        <v>8716</v>
      </c>
      <c r="G11371">
        <v>0</v>
      </c>
      <c r="H11371">
        <v>0</v>
      </c>
      <c r="I11371">
        <v>0</v>
      </c>
    </row>
    <row r="11372" spans="1:9" hidden="1" x14ac:dyDescent="0.3">
      <c r="A11372" s="1" t="s">
        <v>159</v>
      </c>
      <c r="B11372" s="1" t="s">
        <v>278</v>
      </c>
      <c r="C11372">
        <v>33.9191</v>
      </c>
      <c r="D11372">
        <v>-84.0167</v>
      </c>
      <c r="E11372" s="1" t="s">
        <v>38</v>
      </c>
      <c r="F11372" t="s">
        <v>8947</v>
      </c>
      <c r="G11372">
        <v>0</v>
      </c>
      <c r="H11372">
        <v>0</v>
      </c>
      <c r="I11372">
        <v>0</v>
      </c>
    </row>
    <row r="11373" spans="1:9" hidden="1" x14ac:dyDescent="0.3">
      <c r="A11373" s="1" t="s">
        <v>159</v>
      </c>
      <c r="B11373" s="1" t="s">
        <v>278</v>
      </c>
      <c r="C11373">
        <v>33.9191</v>
      </c>
      <c r="D11373">
        <v>-84.0167</v>
      </c>
      <c r="E11373" s="1" t="s">
        <v>39</v>
      </c>
      <c r="F11373" t="s">
        <v>9178</v>
      </c>
      <c r="G11373">
        <v>0</v>
      </c>
      <c r="H11373">
        <v>0</v>
      </c>
      <c r="I11373">
        <v>0</v>
      </c>
    </row>
    <row r="11374" spans="1:9" hidden="1" x14ac:dyDescent="0.3">
      <c r="A11374" s="1" t="s">
        <v>159</v>
      </c>
      <c r="B11374" s="1" t="s">
        <v>278</v>
      </c>
      <c r="C11374">
        <v>33.9191</v>
      </c>
      <c r="D11374">
        <v>-84.0167</v>
      </c>
      <c r="E11374" s="1" t="s">
        <v>40</v>
      </c>
      <c r="F11374" t="s">
        <v>9409</v>
      </c>
      <c r="G11374">
        <v>0</v>
      </c>
      <c r="H11374">
        <v>0</v>
      </c>
      <c r="I11374">
        <v>0</v>
      </c>
    </row>
    <row r="11375" spans="1:9" hidden="1" x14ac:dyDescent="0.3">
      <c r="A11375" s="1" t="s">
        <v>159</v>
      </c>
      <c r="B11375" s="1" t="s">
        <v>278</v>
      </c>
      <c r="C11375">
        <v>33.9191</v>
      </c>
      <c r="D11375">
        <v>-84.0167</v>
      </c>
      <c r="E11375" s="1" t="s">
        <v>41</v>
      </c>
      <c r="F11375" t="s">
        <v>9640</v>
      </c>
      <c r="G11375">
        <v>0</v>
      </c>
      <c r="H11375">
        <v>0</v>
      </c>
      <c r="I11375">
        <v>0</v>
      </c>
    </row>
    <row r="11376" spans="1:9" hidden="1" x14ac:dyDescent="0.3">
      <c r="A11376" s="1" t="s">
        <v>159</v>
      </c>
      <c r="B11376" s="1" t="s">
        <v>278</v>
      </c>
      <c r="C11376">
        <v>33.9191</v>
      </c>
      <c r="D11376">
        <v>-84.0167</v>
      </c>
      <c r="E11376" s="1" t="s">
        <v>42</v>
      </c>
      <c r="F11376" t="s">
        <v>9871</v>
      </c>
      <c r="G11376">
        <v>0</v>
      </c>
      <c r="H11376">
        <v>0</v>
      </c>
      <c r="I11376">
        <v>0</v>
      </c>
    </row>
    <row r="11377" spans="1:9" hidden="1" x14ac:dyDescent="0.3">
      <c r="A11377" s="1" t="s">
        <v>159</v>
      </c>
      <c r="B11377" s="1" t="s">
        <v>278</v>
      </c>
      <c r="C11377">
        <v>33.9191</v>
      </c>
      <c r="D11377">
        <v>-84.0167</v>
      </c>
      <c r="E11377" s="1" t="s">
        <v>43</v>
      </c>
      <c r="F11377" t="s">
        <v>10100</v>
      </c>
      <c r="G11377">
        <v>0</v>
      </c>
      <c r="H11377">
        <v>0</v>
      </c>
      <c r="I11377">
        <v>0</v>
      </c>
    </row>
    <row r="11378" spans="1:9" hidden="1" x14ac:dyDescent="0.3">
      <c r="A11378" s="1" t="s">
        <v>159</v>
      </c>
      <c r="B11378" s="1" t="s">
        <v>278</v>
      </c>
      <c r="C11378">
        <v>33.9191</v>
      </c>
      <c r="D11378">
        <v>-84.0167</v>
      </c>
      <c r="E11378" s="1" t="s">
        <v>44</v>
      </c>
      <c r="F11378" t="s">
        <v>10328</v>
      </c>
      <c r="G11378">
        <v>0</v>
      </c>
      <c r="H11378">
        <v>0</v>
      </c>
      <c r="I11378">
        <v>0</v>
      </c>
    </row>
    <row r="11379" spans="1:9" hidden="1" x14ac:dyDescent="0.3">
      <c r="A11379" s="1" t="s">
        <v>159</v>
      </c>
      <c r="B11379" s="1" t="s">
        <v>278</v>
      </c>
      <c r="C11379">
        <v>33.9191</v>
      </c>
      <c r="D11379">
        <v>-84.0167</v>
      </c>
      <c r="E11379" s="1" t="s">
        <v>45</v>
      </c>
      <c r="F11379" t="s">
        <v>10549</v>
      </c>
      <c r="G11379">
        <v>0</v>
      </c>
      <c r="H11379">
        <v>0</v>
      </c>
      <c r="I11379">
        <v>0</v>
      </c>
    </row>
    <row r="11380" spans="1:9" hidden="1" x14ac:dyDescent="0.3">
      <c r="A11380" s="1" t="s">
        <v>159</v>
      </c>
      <c r="B11380" s="1" t="s">
        <v>278</v>
      </c>
      <c r="C11380">
        <v>33.9191</v>
      </c>
      <c r="D11380">
        <v>-84.0167</v>
      </c>
      <c r="E11380" s="1" t="s">
        <v>46</v>
      </c>
      <c r="F11380" t="s">
        <v>10765</v>
      </c>
      <c r="G11380">
        <v>0</v>
      </c>
      <c r="H11380">
        <v>0</v>
      </c>
      <c r="I11380">
        <v>0</v>
      </c>
    </row>
    <row r="11381" spans="1:9" hidden="1" x14ac:dyDescent="0.3">
      <c r="A11381" s="1" t="s">
        <v>159</v>
      </c>
      <c r="B11381" s="1" t="s">
        <v>278</v>
      </c>
      <c r="C11381">
        <v>33.9191</v>
      </c>
      <c r="D11381">
        <v>-84.0167</v>
      </c>
      <c r="E11381" s="1" t="s">
        <v>47</v>
      </c>
      <c r="F11381" t="s">
        <v>10980</v>
      </c>
      <c r="G11381">
        <v>0</v>
      </c>
      <c r="H11381">
        <v>0</v>
      </c>
      <c r="I11381">
        <v>0</v>
      </c>
    </row>
    <row r="11382" spans="1:9" hidden="1" x14ac:dyDescent="0.3">
      <c r="A11382" s="1" t="s">
        <v>159</v>
      </c>
      <c r="B11382" s="1" t="s">
        <v>278</v>
      </c>
      <c r="C11382">
        <v>33.9191</v>
      </c>
      <c r="D11382">
        <v>-84.0167</v>
      </c>
      <c r="E11382" s="1" t="s">
        <v>48</v>
      </c>
      <c r="F11382" t="s">
        <v>11783</v>
      </c>
      <c r="G11382">
        <v>0</v>
      </c>
      <c r="H11382">
        <v>0</v>
      </c>
      <c r="I11382">
        <v>0</v>
      </c>
    </row>
    <row r="11383" spans="1:9" hidden="1" x14ac:dyDescent="0.3">
      <c r="A11383" s="1" t="s">
        <v>159</v>
      </c>
      <c r="B11383" s="1" t="s">
        <v>278</v>
      </c>
      <c r="C11383">
        <v>33.9191</v>
      </c>
      <c r="D11383">
        <v>-84.0167</v>
      </c>
      <c r="E11383" s="1" t="s">
        <v>49</v>
      </c>
      <c r="F11383" t="s">
        <v>11974</v>
      </c>
      <c r="G11383">
        <v>0</v>
      </c>
      <c r="H11383">
        <v>0</v>
      </c>
      <c r="I11383">
        <v>0</v>
      </c>
    </row>
    <row r="11384" spans="1:9" hidden="1" x14ac:dyDescent="0.3">
      <c r="A11384" s="1" t="s">
        <v>159</v>
      </c>
      <c r="B11384" s="1" t="s">
        <v>278</v>
      </c>
      <c r="C11384">
        <v>33.9191</v>
      </c>
      <c r="D11384">
        <v>-84.0167</v>
      </c>
      <c r="E11384" s="1" t="s">
        <v>50</v>
      </c>
      <c r="F11384" t="s">
        <v>12146</v>
      </c>
      <c r="G11384">
        <v>0</v>
      </c>
      <c r="H11384">
        <v>0</v>
      </c>
      <c r="I11384">
        <v>0</v>
      </c>
    </row>
    <row r="11385" spans="1:9" hidden="1" x14ac:dyDescent="0.3">
      <c r="A11385" s="1" t="s">
        <v>159</v>
      </c>
      <c r="B11385" s="1" t="s">
        <v>278</v>
      </c>
      <c r="C11385">
        <v>33.9191</v>
      </c>
      <c r="D11385">
        <v>-84.0167</v>
      </c>
      <c r="E11385" s="1" t="s">
        <v>51</v>
      </c>
      <c r="F11385" t="s">
        <v>12295</v>
      </c>
      <c r="G11385">
        <v>0</v>
      </c>
      <c r="H11385">
        <v>0</v>
      </c>
      <c r="I11385">
        <v>0</v>
      </c>
    </row>
    <row r="11386" spans="1:9" hidden="1" x14ac:dyDescent="0.3">
      <c r="A11386" s="1" t="s">
        <v>159</v>
      </c>
      <c r="B11386" s="1" t="s">
        <v>278</v>
      </c>
      <c r="C11386">
        <v>33.9191</v>
      </c>
      <c r="D11386">
        <v>-84.0167</v>
      </c>
      <c r="E11386" s="1" t="s">
        <v>52</v>
      </c>
      <c r="F11386" t="s">
        <v>11148</v>
      </c>
      <c r="G11386">
        <v>0</v>
      </c>
      <c r="H11386">
        <v>0</v>
      </c>
      <c r="I11386">
        <v>0</v>
      </c>
    </row>
    <row r="11387" spans="1:9" hidden="1" x14ac:dyDescent="0.3">
      <c r="A11387" s="1" t="s">
        <v>159</v>
      </c>
      <c r="B11387" s="1" t="s">
        <v>278</v>
      </c>
      <c r="C11387">
        <v>33.9191</v>
      </c>
      <c r="D11387">
        <v>-84.0167</v>
      </c>
      <c r="E11387" s="1" t="s">
        <v>53</v>
      </c>
      <c r="F11387" t="s">
        <v>11346</v>
      </c>
      <c r="G11387">
        <v>0</v>
      </c>
      <c r="H11387">
        <v>0</v>
      </c>
      <c r="I11387">
        <v>0</v>
      </c>
    </row>
    <row r="11388" spans="1:9" hidden="1" x14ac:dyDescent="0.3">
      <c r="A11388" s="1" t="s">
        <v>159</v>
      </c>
      <c r="B11388" s="1" t="s">
        <v>278</v>
      </c>
      <c r="C11388">
        <v>33.9191</v>
      </c>
      <c r="D11388">
        <v>-84.0167</v>
      </c>
      <c r="E11388" s="1" t="s">
        <v>54</v>
      </c>
      <c r="F11388" t="s">
        <v>11541</v>
      </c>
      <c r="G11388">
        <v>0</v>
      </c>
      <c r="H11388">
        <v>0</v>
      </c>
      <c r="I11388">
        <v>0</v>
      </c>
    </row>
    <row r="11389" spans="1:9" hidden="1" x14ac:dyDescent="0.3">
      <c r="A11389" s="1" t="s">
        <v>159</v>
      </c>
      <c r="B11389" s="1" t="s">
        <v>278</v>
      </c>
      <c r="C11389">
        <v>33.9191</v>
      </c>
      <c r="D11389">
        <v>-84.0167</v>
      </c>
      <c r="E11389" s="1" t="s">
        <v>21548</v>
      </c>
      <c r="F11389" t="s">
        <v>21767</v>
      </c>
      <c r="G11389">
        <v>0</v>
      </c>
      <c r="H11389">
        <v>0</v>
      </c>
      <c r="I11389">
        <v>0</v>
      </c>
    </row>
    <row r="11390" spans="1:9" hidden="1" x14ac:dyDescent="0.3">
      <c r="A11390" s="1" t="s">
        <v>159</v>
      </c>
      <c r="B11390" s="1" t="s">
        <v>279</v>
      </c>
      <c r="C11390">
        <v>33.7956</v>
      </c>
      <c r="D11390">
        <v>-84.227900000000005</v>
      </c>
      <c r="E11390" s="1" t="s">
        <v>4</v>
      </c>
      <c r="F11390" t="s">
        <v>937</v>
      </c>
      <c r="G11390">
        <v>0</v>
      </c>
      <c r="H11390">
        <v>0</v>
      </c>
      <c r="I11390">
        <v>0</v>
      </c>
    </row>
    <row r="11391" spans="1:9" hidden="1" x14ac:dyDescent="0.3">
      <c r="A11391" s="1" t="s">
        <v>159</v>
      </c>
      <c r="B11391" s="1" t="s">
        <v>279</v>
      </c>
      <c r="C11391">
        <v>33.7956</v>
      </c>
      <c r="D11391">
        <v>-84.227900000000005</v>
      </c>
      <c r="E11391" s="1" t="s">
        <v>5</v>
      </c>
      <c r="F11391" t="s">
        <v>1179</v>
      </c>
      <c r="G11391">
        <v>0</v>
      </c>
      <c r="H11391">
        <v>0</v>
      </c>
      <c r="I11391">
        <v>0</v>
      </c>
    </row>
    <row r="11392" spans="1:9" hidden="1" x14ac:dyDescent="0.3">
      <c r="A11392" s="1" t="s">
        <v>159</v>
      </c>
      <c r="B11392" s="1" t="s">
        <v>279</v>
      </c>
      <c r="C11392">
        <v>33.7956</v>
      </c>
      <c r="D11392">
        <v>-84.227900000000005</v>
      </c>
      <c r="E11392" s="1" t="s">
        <v>6</v>
      </c>
      <c r="F11392" t="s">
        <v>1421</v>
      </c>
      <c r="G11392">
        <v>0</v>
      </c>
      <c r="H11392">
        <v>0</v>
      </c>
      <c r="I11392">
        <v>0</v>
      </c>
    </row>
    <row r="11393" spans="1:9" hidden="1" x14ac:dyDescent="0.3">
      <c r="A11393" s="1" t="s">
        <v>159</v>
      </c>
      <c r="B11393" s="1" t="s">
        <v>279</v>
      </c>
      <c r="C11393">
        <v>33.7956</v>
      </c>
      <c r="D11393">
        <v>-84.227900000000005</v>
      </c>
      <c r="E11393" s="1" t="s">
        <v>7</v>
      </c>
      <c r="F11393" t="s">
        <v>1662</v>
      </c>
      <c r="G11393">
        <v>0</v>
      </c>
      <c r="H11393">
        <v>0</v>
      </c>
      <c r="I11393">
        <v>0</v>
      </c>
    </row>
    <row r="11394" spans="1:9" hidden="1" x14ac:dyDescent="0.3">
      <c r="A11394" s="1" t="s">
        <v>159</v>
      </c>
      <c r="B11394" s="1" t="s">
        <v>279</v>
      </c>
      <c r="C11394">
        <v>33.7956</v>
      </c>
      <c r="D11394">
        <v>-84.227900000000005</v>
      </c>
      <c r="E11394" s="1" t="s">
        <v>8</v>
      </c>
      <c r="F11394" t="s">
        <v>1903</v>
      </c>
      <c r="G11394">
        <v>0</v>
      </c>
      <c r="H11394">
        <v>0</v>
      </c>
      <c r="I11394">
        <v>0</v>
      </c>
    </row>
    <row r="11395" spans="1:9" hidden="1" x14ac:dyDescent="0.3">
      <c r="A11395" s="1" t="s">
        <v>159</v>
      </c>
      <c r="B11395" s="1" t="s">
        <v>279</v>
      </c>
      <c r="C11395">
        <v>33.7956</v>
      </c>
      <c r="D11395">
        <v>-84.227900000000005</v>
      </c>
      <c r="E11395" s="1" t="s">
        <v>9</v>
      </c>
      <c r="F11395" t="s">
        <v>2141</v>
      </c>
      <c r="G11395">
        <v>0</v>
      </c>
      <c r="H11395">
        <v>0</v>
      </c>
      <c r="I11395">
        <v>0</v>
      </c>
    </row>
    <row r="11396" spans="1:9" hidden="1" x14ac:dyDescent="0.3">
      <c r="A11396" s="1" t="s">
        <v>159</v>
      </c>
      <c r="B11396" s="1" t="s">
        <v>279</v>
      </c>
      <c r="C11396">
        <v>33.7956</v>
      </c>
      <c r="D11396">
        <v>-84.227900000000005</v>
      </c>
      <c r="E11396" s="1" t="s">
        <v>10</v>
      </c>
      <c r="F11396" t="s">
        <v>2379</v>
      </c>
      <c r="G11396">
        <v>0</v>
      </c>
      <c r="H11396">
        <v>0</v>
      </c>
      <c r="I11396">
        <v>0</v>
      </c>
    </row>
    <row r="11397" spans="1:9" hidden="1" x14ac:dyDescent="0.3">
      <c r="A11397" s="1" t="s">
        <v>159</v>
      </c>
      <c r="B11397" s="1" t="s">
        <v>279</v>
      </c>
      <c r="C11397">
        <v>33.7956</v>
      </c>
      <c r="D11397">
        <v>-84.227900000000005</v>
      </c>
      <c r="E11397" s="1" t="s">
        <v>11</v>
      </c>
      <c r="F11397" t="s">
        <v>2617</v>
      </c>
      <c r="G11397">
        <v>0</v>
      </c>
      <c r="H11397">
        <v>0</v>
      </c>
      <c r="I11397">
        <v>0</v>
      </c>
    </row>
    <row r="11398" spans="1:9" hidden="1" x14ac:dyDescent="0.3">
      <c r="A11398" s="1" t="s">
        <v>159</v>
      </c>
      <c r="B11398" s="1" t="s">
        <v>279</v>
      </c>
      <c r="C11398">
        <v>33.7956</v>
      </c>
      <c r="D11398">
        <v>-84.227900000000005</v>
      </c>
      <c r="E11398" s="1" t="s">
        <v>12</v>
      </c>
      <c r="F11398" t="s">
        <v>2855</v>
      </c>
      <c r="G11398">
        <v>0</v>
      </c>
      <c r="H11398">
        <v>0</v>
      </c>
      <c r="I11398">
        <v>0</v>
      </c>
    </row>
    <row r="11399" spans="1:9" hidden="1" x14ac:dyDescent="0.3">
      <c r="A11399" s="1" t="s">
        <v>159</v>
      </c>
      <c r="B11399" s="1" t="s">
        <v>279</v>
      </c>
      <c r="C11399">
        <v>33.7956</v>
      </c>
      <c r="D11399">
        <v>-84.227900000000005</v>
      </c>
      <c r="E11399" s="1" t="s">
        <v>13</v>
      </c>
      <c r="F11399" t="s">
        <v>3093</v>
      </c>
      <c r="G11399">
        <v>0</v>
      </c>
      <c r="H11399">
        <v>0</v>
      </c>
      <c r="I11399">
        <v>0</v>
      </c>
    </row>
    <row r="11400" spans="1:9" hidden="1" x14ac:dyDescent="0.3">
      <c r="A11400" s="1" t="s">
        <v>159</v>
      </c>
      <c r="B11400" s="1" t="s">
        <v>279</v>
      </c>
      <c r="C11400">
        <v>33.7956</v>
      </c>
      <c r="D11400">
        <v>-84.227900000000005</v>
      </c>
      <c r="E11400" s="1" t="s">
        <v>14</v>
      </c>
      <c r="F11400" t="s">
        <v>3330</v>
      </c>
      <c r="G11400">
        <v>0</v>
      </c>
      <c r="H11400">
        <v>0</v>
      </c>
      <c r="I11400">
        <v>0</v>
      </c>
    </row>
    <row r="11401" spans="1:9" hidden="1" x14ac:dyDescent="0.3">
      <c r="A11401" s="1" t="s">
        <v>159</v>
      </c>
      <c r="B11401" s="1" t="s">
        <v>279</v>
      </c>
      <c r="C11401">
        <v>33.7956</v>
      </c>
      <c r="D11401">
        <v>-84.227900000000005</v>
      </c>
      <c r="E11401" s="1" t="s">
        <v>15</v>
      </c>
      <c r="F11401" t="s">
        <v>3566</v>
      </c>
      <c r="G11401">
        <v>0</v>
      </c>
      <c r="H11401">
        <v>0</v>
      </c>
      <c r="I11401">
        <v>0</v>
      </c>
    </row>
    <row r="11402" spans="1:9" hidden="1" x14ac:dyDescent="0.3">
      <c r="A11402" s="1" t="s">
        <v>159</v>
      </c>
      <c r="B11402" s="1" t="s">
        <v>279</v>
      </c>
      <c r="C11402">
        <v>33.7956</v>
      </c>
      <c r="D11402">
        <v>-84.227900000000005</v>
      </c>
      <c r="E11402" s="1" t="s">
        <v>16</v>
      </c>
      <c r="F11402" t="s">
        <v>3802</v>
      </c>
      <c r="G11402">
        <v>0</v>
      </c>
      <c r="H11402">
        <v>0</v>
      </c>
      <c r="I11402">
        <v>0</v>
      </c>
    </row>
    <row r="11403" spans="1:9" hidden="1" x14ac:dyDescent="0.3">
      <c r="A11403" s="1" t="s">
        <v>159</v>
      </c>
      <c r="B11403" s="1" t="s">
        <v>279</v>
      </c>
      <c r="C11403">
        <v>33.7956</v>
      </c>
      <c r="D11403">
        <v>-84.227900000000005</v>
      </c>
      <c r="E11403" s="1" t="s">
        <v>17</v>
      </c>
      <c r="F11403" t="s">
        <v>4037</v>
      </c>
      <c r="G11403">
        <v>0</v>
      </c>
      <c r="H11403">
        <v>0</v>
      </c>
      <c r="I11403">
        <v>0</v>
      </c>
    </row>
    <row r="11404" spans="1:9" hidden="1" x14ac:dyDescent="0.3">
      <c r="A11404" s="1" t="s">
        <v>159</v>
      </c>
      <c r="B11404" s="1" t="s">
        <v>279</v>
      </c>
      <c r="C11404">
        <v>33.7956</v>
      </c>
      <c r="D11404">
        <v>-84.227900000000005</v>
      </c>
      <c r="E11404" s="1" t="s">
        <v>18</v>
      </c>
      <c r="F11404" t="s">
        <v>4272</v>
      </c>
      <c r="G11404">
        <v>0</v>
      </c>
      <c r="H11404">
        <v>0</v>
      </c>
      <c r="I11404">
        <v>0</v>
      </c>
    </row>
    <row r="11405" spans="1:9" hidden="1" x14ac:dyDescent="0.3">
      <c r="A11405" s="1" t="s">
        <v>159</v>
      </c>
      <c r="B11405" s="1" t="s">
        <v>279</v>
      </c>
      <c r="C11405">
        <v>33.7956</v>
      </c>
      <c r="D11405">
        <v>-84.227900000000005</v>
      </c>
      <c r="E11405" s="1" t="s">
        <v>19</v>
      </c>
      <c r="F11405" t="s">
        <v>4507</v>
      </c>
      <c r="G11405">
        <v>0</v>
      </c>
      <c r="H11405">
        <v>0</v>
      </c>
      <c r="I11405">
        <v>0</v>
      </c>
    </row>
    <row r="11406" spans="1:9" hidden="1" x14ac:dyDescent="0.3">
      <c r="A11406" s="1" t="s">
        <v>159</v>
      </c>
      <c r="B11406" s="1" t="s">
        <v>279</v>
      </c>
      <c r="C11406">
        <v>33.7956</v>
      </c>
      <c r="D11406">
        <v>-84.227900000000005</v>
      </c>
      <c r="E11406" s="1" t="s">
        <v>20</v>
      </c>
      <c r="F11406" t="s">
        <v>4742</v>
      </c>
      <c r="G11406">
        <v>0</v>
      </c>
      <c r="H11406">
        <v>0</v>
      </c>
      <c r="I11406">
        <v>0</v>
      </c>
    </row>
    <row r="11407" spans="1:9" hidden="1" x14ac:dyDescent="0.3">
      <c r="A11407" s="1" t="s">
        <v>159</v>
      </c>
      <c r="B11407" s="1" t="s">
        <v>279</v>
      </c>
      <c r="C11407">
        <v>33.7956</v>
      </c>
      <c r="D11407">
        <v>-84.227900000000005</v>
      </c>
      <c r="E11407" s="1" t="s">
        <v>21</v>
      </c>
      <c r="F11407" t="s">
        <v>4977</v>
      </c>
      <c r="G11407">
        <v>0</v>
      </c>
      <c r="H11407">
        <v>0</v>
      </c>
      <c r="I11407">
        <v>0</v>
      </c>
    </row>
    <row r="11408" spans="1:9" hidden="1" x14ac:dyDescent="0.3">
      <c r="A11408" s="1" t="s">
        <v>159</v>
      </c>
      <c r="B11408" s="1" t="s">
        <v>279</v>
      </c>
      <c r="C11408">
        <v>33.7956</v>
      </c>
      <c r="D11408">
        <v>-84.227900000000005</v>
      </c>
      <c r="E11408" s="1" t="s">
        <v>22</v>
      </c>
      <c r="F11408" t="s">
        <v>5212</v>
      </c>
      <c r="G11408">
        <v>0</v>
      </c>
      <c r="H11408">
        <v>0</v>
      </c>
      <c r="I11408">
        <v>0</v>
      </c>
    </row>
    <row r="11409" spans="1:9" hidden="1" x14ac:dyDescent="0.3">
      <c r="A11409" s="1" t="s">
        <v>159</v>
      </c>
      <c r="B11409" s="1" t="s">
        <v>279</v>
      </c>
      <c r="C11409">
        <v>33.7956</v>
      </c>
      <c r="D11409">
        <v>-84.227900000000005</v>
      </c>
      <c r="E11409" s="1" t="s">
        <v>23</v>
      </c>
      <c r="F11409" t="s">
        <v>5447</v>
      </c>
      <c r="G11409">
        <v>0</v>
      </c>
      <c r="H11409">
        <v>0</v>
      </c>
      <c r="I11409">
        <v>0</v>
      </c>
    </row>
    <row r="11410" spans="1:9" hidden="1" x14ac:dyDescent="0.3">
      <c r="A11410" s="1" t="s">
        <v>159</v>
      </c>
      <c r="B11410" s="1" t="s">
        <v>279</v>
      </c>
      <c r="C11410">
        <v>33.7956</v>
      </c>
      <c r="D11410">
        <v>-84.227900000000005</v>
      </c>
      <c r="E11410" s="1" t="s">
        <v>24</v>
      </c>
      <c r="F11410" t="s">
        <v>5682</v>
      </c>
      <c r="G11410">
        <v>0</v>
      </c>
      <c r="H11410">
        <v>0</v>
      </c>
      <c r="I11410">
        <v>0</v>
      </c>
    </row>
    <row r="11411" spans="1:9" hidden="1" x14ac:dyDescent="0.3">
      <c r="A11411" s="1" t="s">
        <v>159</v>
      </c>
      <c r="B11411" s="1" t="s">
        <v>279</v>
      </c>
      <c r="C11411">
        <v>33.7956</v>
      </c>
      <c r="D11411">
        <v>-84.227900000000005</v>
      </c>
      <c r="E11411" s="1" t="s">
        <v>25</v>
      </c>
      <c r="F11411" t="s">
        <v>5916</v>
      </c>
      <c r="G11411">
        <v>0</v>
      </c>
      <c r="H11411">
        <v>0</v>
      </c>
      <c r="I11411">
        <v>0</v>
      </c>
    </row>
    <row r="11412" spans="1:9" hidden="1" x14ac:dyDescent="0.3">
      <c r="A11412" s="1" t="s">
        <v>159</v>
      </c>
      <c r="B11412" s="1" t="s">
        <v>279</v>
      </c>
      <c r="C11412">
        <v>33.7956</v>
      </c>
      <c r="D11412">
        <v>-84.227900000000005</v>
      </c>
      <c r="E11412" s="1" t="s">
        <v>26</v>
      </c>
      <c r="F11412" t="s">
        <v>6150</v>
      </c>
      <c r="G11412">
        <v>0</v>
      </c>
      <c r="H11412">
        <v>0</v>
      </c>
      <c r="I11412">
        <v>0</v>
      </c>
    </row>
    <row r="11413" spans="1:9" hidden="1" x14ac:dyDescent="0.3">
      <c r="A11413" s="1" t="s">
        <v>159</v>
      </c>
      <c r="B11413" s="1" t="s">
        <v>279</v>
      </c>
      <c r="C11413">
        <v>33.7956</v>
      </c>
      <c r="D11413">
        <v>-84.227900000000005</v>
      </c>
      <c r="E11413" s="1" t="s">
        <v>27</v>
      </c>
      <c r="F11413" t="s">
        <v>6384</v>
      </c>
      <c r="G11413">
        <v>0</v>
      </c>
      <c r="H11413">
        <v>0</v>
      </c>
      <c r="I11413">
        <v>0</v>
      </c>
    </row>
    <row r="11414" spans="1:9" hidden="1" x14ac:dyDescent="0.3">
      <c r="A11414" s="1" t="s">
        <v>159</v>
      </c>
      <c r="B11414" s="1" t="s">
        <v>279</v>
      </c>
      <c r="C11414">
        <v>33.7956</v>
      </c>
      <c r="D11414">
        <v>-84.227900000000005</v>
      </c>
      <c r="E11414" s="1" t="s">
        <v>28</v>
      </c>
      <c r="F11414" t="s">
        <v>6618</v>
      </c>
      <c r="G11414">
        <v>0</v>
      </c>
      <c r="H11414">
        <v>0</v>
      </c>
      <c r="I11414">
        <v>0</v>
      </c>
    </row>
    <row r="11415" spans="1:9" hidden="1" x14ac:dyDescent="0.3">
      <c r="A11415" s="1" t="s">
        <v>159</v>
      </c>
      <c r="B11415" s="1" t="s">
        <v>279</v>
      </c>
      <c r="C11415">
        <v>33.7956</v>
      </c>
      <c r="D11415">
        <v>-84.227900000000005</v>
      </c>
      <c r="E11415" s="1" t="s">
        <v>29</v>
      </c>
      <c r="F11415" t="s">
        <v>6852</v>
      </c>
      <c r="G11415">
        <v>0</v>
      </c>
      <c r="H11415">
        <v>0</v>
      </c>
      <c r="I11415">
        <v>0</v>
      </c>
    </row>
    <row r="11416" spans="1:9" hidden="1" x14ac:dyDescent="0.3">
      <c r="A11416" s="1" t="s">
        <v>159</v>
      </c>
      <c r="B11416" s="1" t="s">
        <v>279</v>
      </c>
      <c r="C11416">
        <v>33.7956</v>
      </c>
      <c r="D11416">
        <v>-84.227900000000005</v>
      </c>
      <c r="E11416" s="1" t="s">
        <v>30</v>
      </c>
      <c r="F11416" t="s">
        <v>7086</v>
      </c>
      <c r="G11416">
        <v>0</v>
      </c>
      <c r="H11416">
        <v>0</v>
      </c>
      <c r="I11416">
        <v>0</v>
      </c>
    </row>
    <row r="11417" spans="1:9" hidden="1" x14ac:dyDescent="0.3">
      <c r="A11417" s="1" t="s">
        <v>159</v>
      </c>
      <c r="B11417" s="1" t="s">
        <v>279</v>
      </c>
      <c r="C11417">
        <v>33.7956</v>
      </c>
      <c r="D11417">
        <v>-84.227900000000005</v>
      </c>
      <c r="E11417" s="1" t="s">
        <v>31</v>
      </c>
      <c r="F11417" t="s">
        <v>7320</v>
      </c>
      <c r="G11417">
        <v>0</v>
      </c>
      <c r="H11417">
        <v>0</v>
      </c>
      <c r="I11417">
        <v>0</v>
      </c>
    </row>
    <row r="11418" spans="1:9" hidden="1" x14ac:dyDescent="0.3">
      <c r="A11418" s="1" t="s">
        <v>159</v>
      </c>
      <c r="B11418" s="1" t="s">
        <v>279</v>
      </c>
      <c r="C11418">
        <v>33.7956</v>
      </c>
      <c r="D11418">
        <v>-84.227900000000005</v>
      </c>
      <c r="E11418" s="1" t="s">
        <v>32</v>
      </c>
      <c r="F11418" t="s">
        <v>7554</v>
      </c>
      <c r="G11418">
        <v>0</v>
      </c>
      <c r="H11418">
        <v>0</v>
      </c>
      <c r="I11418">
        <v>0</v>
      </c>
    </row>
    <row r="11419" spans="1:9" hidden="1" x14ac:dyDescent="0.3">
      <c r="A11419" s="1" t="s">
        <v>159</v>
      </c>
      <c r="B11419" s="1" t="s">
        <v>279</v>
      </c>
      <c r="C11419">
        <v>33.7956</v>
      </c>
      <c r="D11419">
        <v>-84.227900000000005</v>
      </c>
      <c r="E11419" s="1" t="s">
        <v>33</v>
      </c>
      <c r="F11419" t="s">
        <v>7788</v>
      </c>
      <c r="G11419">
        <v>0</v>
      </c>
      <c r="H11419">
        <v>0</v>
      </c>
      <c r="I11419">
        <v>0</v>
      </c>
    </row>
    <row r="11420" spans="1:9" hidden="1" x14ac:dyDescent="0.3">
      <c r="A11420" s="1" t="s">
        <v>159</v>
      </c>
      <c r="B11420" s="1" t="s">
        <v>279</v>
      </c>
      <c r="C11420">
        <v>33.7956</v>
      </c>
      <c r="D11420">
        <v>-84.227900000000005</v>
      </c>
      <c r="E11420" s="1" t="s">
        <v>34</v>
      </c>
      <c r="F11420" t="s">
        <v>8022</v>
      </c>
      <c r="G11420">
        <v>0</v>
      </c>
      <c r="H11420">
        <v>0</v>
      </c>
      <c r="I11420">
        <v>0</v>
      </c>
    </row>
    <row r="11421" spans="1:9" hidden="1" x14ac:dyDescent="0.3">
      <c r="A11421" s="1" t="s">
        <v>159</v>
      </c>
      <c r="B11421" s="1" t="s">
        <v>279</v>
      </c>
      <c r="C11421">
        <v>33.7956</v>
      </c>
      <c r="D11421">
        <v>-84.227900000000005</v>
      </c>
      <c r="E11421" s="1" t="s">
        <v>35</v>
      </c>
      <c r="F11421" t="s">
        <v>8254</v>
      </c>
      <c r="G11421">
        <v>0</v>
      </c>
      <c r="H11421">
        <v>0</v>
      </c>
      <c r="I11421">
        <v>0</v>
      </c>
    </row>
    <row r="11422" spans="1:9" hidden="1" x14ac:dyDescent="0.3">
      <c r="A11422" s="1" t="s">
        <v>159</v>
      </c>
      <c r="B11422" s="1" t="s">
        <v>279</v>
      </c>
      <c r="C11422">
        <v>33.7956</v>
      </c>
      <c r="D11422">
        <v>-84.227900000000005</v>
      </c>
      <c r="E11422" s="1" t="s">
        <v>36</v>
      </c>
      <c r="F11422" t="s">
        <v>8486</v>
      </c>
      <c r="G11422">
        <v>0</v>
      </c>
      <c r="H11422">
        <v>0</v>
      </c>
      <c r="I11422">
        <v>0</v>
      </c>
    </row>
    <row r="11423" spans="1:9" hidden="1" x14ac:dyDescent="0.3">
      <c r="A11423" s="1" t="s">
        <v>159</v>
      </c>
      <c r="B11423" s="1" t="s">
        <v>279</v>
      </c>
      <c r="C11423">
        <v>33.7956</v>
      </c>
      <c r="D11423">
        <v>-84.227900000000005</v>
      </c>
      <c r="E11423" s="1" t="s">
        <v>37</v>
      </c>
      <c r="F11423" t="s">
        <v>8717</v>
      </c>
      <c r="G11423">
        <v>0</v>
      </c>
      <c r="H11423">
        <v>0</v>
      </c>
      <c r="I11423">
        <v>0</v>
      </c>
    </row>
    <row r="11424" spans="1:9" hidden="1" x14ac:dyDescent="0.3">
      <c r="A11424" s="1" t="s">
        <v>159</v>
      </c>
      <c r="B11424" s="1" t="s">
        <v>279</v>
      </c>
      <c r="C11424">
        <v>33.7956</v>
      </c>
      <c r="D11424">
        <v>-84.227900000000005</v>
      </c>
      <c r="E11424" s="1" t="s">
        <v>38</v>
      </c>
      <c r="F11424" t="s">
        <v>8948</v>
      </c>
      <c r="G11424">
        <v>0</v>
      </c>
      <c r="H11424">
        <v>0</v>
      </c>
      <c r="I11424">
        <v>0</v>
      </c>
    </row>
    <row r="11425" spans="1:9" hidden="1" x14ac:dyDescent="0.3">
      <c r="A11425" s="1" t="s">
        <v>159</v>
      </c>
      <c r="B11425" s="1" t="s">
        <v>279</v>
      </c>
      <c r="C11425">
        <v>33.7956</v>
      </c>
      <c r="D11425">
        <v>-84.227900000000005</v>
      </c>
      <c r="E11425" s="1" t="s">
        <v>39</v>
      </c>
      <c r="F11425" t="s">
        <v>9179</v>
      </c>
      <c r="G11425">
        <v>0</v>
      </c>
      <c r="H11425">
        <v>0</v>
      </c>
      <c r="I11425">
        <v>0</v>
      </c>
    </row>
    <row r="11426" spans="1:9" hidden="1" x14ac:dyDescent="0.3">
      <c r="A11426" s="1" t="s">
        <v>159</v>
      </c>
      <c r="B11426" s="1" t="s">
        <v>279</v>
      </c>
      <c r="C11426">
        <v>33.7956</v>
      </c>
      <c r="D11426">
        <v>-84.227900000000005</v>
      </c>
      <c r="E11426" s="1" t="s">
        <v>40</v>
      </c>
      <c r="F11426" t="s">
        <v>9410</v>
      </c>
      <c r="G11426">
        <v>0</v>
      </c>
      <c r="H11426">
        <v>0</v>
      </c>
      <c r="I11426">
        <v>0</v>
      </c>
    </row>
    <row r="11427" spans="1:9" hidden="1" x14ac:dyDescent="0.3">
      <c r="A11427" s="1" t="s">
        <v>159</v>
      </c>
      <c r="B11427" s="1" t="s">
        <v>279</v>
      </c>
      <c r="C11427">
        <v>33.7956</v>
      </c>
      <c r="D11427">
        <v>-84.227900000000005</v>
      </c>
      <c r="E11427" s="1" t="s">
        <v>41</v>
      </c>
      <c r="F11427" t="s">
        <v>9641</v>
      </c>
      <c r="G11427">
        <v>0</v>
      </c>
      <c r="H11427">
        <v>0</v>
      </c>
      <c r="I11427">
        <v>0</v>
      </c>
    </row>
    <row r="11428" spans="1:9" hidden="1" x14ac:dyDescent="0.3">
      <c r="A11428" s="1" t="s">
        <v>159</v>
      </c>
      <c r="B11428" s="1" t="s">
        <v>279</v>
      </c>
      <c r="C11428">
        <v>33.7956</v>
      </c>
      <c r="D11428">
        <v>-84.227900000000005</v>
      </c>
      <c r="E11428" s="1" t="s">
        <v>42</v>
      </c>
      <c r="F11428" t="s">
        <v>9872</v>
      </c>
      <c r="G11428">
        <v>0</v>
      </c>
      <c r="H11428">
        <v>0</v>
      </c>
      <c r="I11428">
        <v>0</v>
      </c>
    </row>
    <row r="11429" spans="1:9" hidden="1" x14ac:dyDescent="0.3">
      <c r="A11429" s="1" t="s">
        <v>159</v>
      </c>
      <c r="B11429" s="1" t="s">
        <v>279</v>
      </c>
      <c r="C11429">
        <v>33.7956</v>
      </c>
      <c r="D11429">
        <v>-84.227900000000005</v>
      </c>
      <c r="E11429" s="1" t="s">
        <v>43</v>
      </c>
      <c r="F11429" t="s">
        <v>10101</v>
      </c>
      <c r="G11429">
        <v>0</v>
      </c>
      <c r="H11429">
        <v>0</v>
      </c>
      <c r="I11429">
        <v>0</v>
      </c>
    </row>
    <row r="11430" spans="1:9" hidden="1" x14ac:dyDescent="0.3">
      <c r="A11430" s="1" t="s">
        <v>159</v>
      </c>
      <c r="B11430" s="1" t="s">
        <v>279</v>
      </c>
      <c r="C11430">
        <v>33.7956</v>
      </c>
      <c r="D11430">
        <v>-84.227900000000005</v>
      </c>
      <c r="E11430" s="1" t="s">
        <v>44</v>
      </c>
      <c r="F11430" t="s">
        <v>10329</v>
      </c>
      <c r="G11430">
        <v>0</v>
      </c>
      <c r="H11430">
        <v>0</v>
      </c>
      <c r="I11430">
        <v>0</v>
      </c>
    </row>
    <row r="11431" spans="1:9" hidden="1" x14ac:dyDescent="0.3">
      <c r="A11431" s="1" t="s">
        <v>159</v>
      </c>
      <c r="B11431" s="1" t="s">
        <v>279</v>
      </c>
      <c r="C11431">
        <v>33.7956</v>
      </c>
      <c r="D11431">
        <v>-84.227900000000005</v>
      </c>
      <c r="E11431" s="1" t="s">
        <v>45</v>
      </c>
      <c r="F11431" t="s">
        <v>10550</v>
      </c>
      <c r="G11431">
        <v>0</v>
      </c>
      <c r="H11431">
        <v>0</v>
      </c>
      <c r="I11431">
        <v>0</v>
      </c>
    </row>
    <row r="11432" spans="1:9" hidden="1" x14ac:dyDescent="0.3">
      <c r="A11432" s="1" t="s">
        <v>159</v>
      </c>
      <c r="B11432" s="1" t="s">
        <v>279</v>
      </c>
      <c r="C11432">
        <v>33.7956</v>
      </c>
      <c r="D11432">
        <v>-84.227900000000005</v>
      </c>
      <c r="E11432" s="1" t="s">
        <v>46</v>
      </c>
      <c r="F11432" t="s">
        <v>10766</v>
      </c>
      <c r="G11432">
        <v>0</v>
      </c>
      <c r="H11432">
        <v>0</v>
      </c>
      <c r="I11432">
        <v>0</v>
      </c>
    </row>
    <row r="11433" spans="1:9" hidden="1" x14ac:dyDescent="0.3">
      <c r="A11433" s="1" t="s">
        <v>159</v>
      </c>
      <c r="B11433" s="1" t="s">
        <v>279</v>
      </c>
      <c r="C11433">
        <v>33.7956</v>
      </c>
      <c r="D11433">
        <v>-84.227900000000005</v>
      </c>
      <c r="E11433" s="1" t="s">
        <v>47</v>
      </c>
      <c r="F11433" t="s">
        <v>10981</v>
      </c>
      <c r="G11433">
        <v>0</v>
      </c>
      <c r="H11433">
        <v>0</v>
      </c>
      <c r="I11433">
        <v>0</v>
      </c>
    </row>
    <row r="11434" spans="1:9" hidden="1" x14ac:dyDescent="0.3">
      <c r="A11434" s="1" t="s">
        <v>159</v>
      </c>
      <c r="B11434" s="1" t="s">
        <v>279</v>
      </c>
      <c r="C11434">
        <v>33.7956</v>
      </c>
      <c r="D11434">
        <v>-84.227900000000005</v>
      </c>
      <c r="E11434" s="1" t="s">
        <v>48</v>
      </c>
      <c r="F11434" t="s">
        <v>11784</v>
      </c>
      <c r="G11434">
        <v>0</v>
      </c>
      <c r="H11434">
        <v>0</v>
      </c>
      <c r="I11434">
        <v>0</v>
      </c>
    </row>
    <row r="11435" spans="1:9" hidden="1" x14ac:dyDescent="0.3">
      <c r="A11435" s="1" t="s">
        <v>159</v>
      </c>
      <c r="B11435" s="1" t="s">
        <v>279</v>
      </c>
      <c r="C11435">
        <v>33.7956</v>
      </c>
      <c r="D11435">
        <v>-84.227900000000005</v>
      </c>
      <c r="E11435" s="1" t="s">
        <v>49</v>
      </c>
      <c r="F11435" t="s">
        <v>11975</v>
      </c>
      <c r="G11435">
        <v>0</v>
      </c>
      <c r="H11435">
        <v>0</v>
      </c>
      <c r="I11435">
        <v>0</v>
      </c>
    </row>
    <row r="11436" spans="1:9" hidden="1" x14ac:dyDescent="0.3">
      <c r="A11436" s="1" t="s">
        <v>159</v>
      </c>
      <c r="B11436" s="1" t="s">
        <v>279</v>
      </c>
      <c r="C11436">
        <v>33.7956</v>
      </c>
      <c r="D11436">
        <v>-84.227900000000005</v>
      </c>
      <c r="E11436" s="1" t="s">
        <v>50</v>
      </c>
      <c r="F11436" t="s">
        <v>12147</v>
      </c>
      <c r="G11436">
        <v>0</v>
      </c>
      <c r="H11436">
        <v>0</v>
      </c>
      <c r="I11436">
        <v>0</v>
      </c>
    </row>
    <row r="11437" spans="1:9" hidden="1" x14ac:dyDescent="0.3">
      <c r="A11437" s="1" t="s">
        <v>159</v>
      </c>
      <c r="B11437" s="1" t="s">
        <v>279</v>
      </c>
      <c r="C11437">
        <v>33.7956</v>
      </c>
      <c r="D11437">
        <v>-84.227900000000005</v>
      </c>
      <c r="E11437" s="1" t="s">
        <v>51</v>
      </c>
      <c r="F11437" t="s">
        <v>12296</v>
      </c>
      <c r="G11437">
        <v>0</v>
      </c>
      <c r="H11437">
        <v>0</v>
      </c>
      <c r="I11437">
        <v>0</v>
      </c>
    </row>
    <row r="11438" spans="1:9" hidden="1" x14ac:dyDescent="0.3">
      <c r="A11438" s="1" t="s">
        <v>159</v>
      </c>
      <c r="B11438" s="1" t="s">
        <v>279</v>
      </c>
      <c r="C11438">
        <v>33.7956</v>
      </c>
      <c r="D11438">
        <v>-84.227900000000005</v>
      </c>
      <c r="E11438" s="1" t="s">
        <v>52</v>
      </c>
      <c r="F11438" t="s">
        <v>11149</v>
      </c>
      <c r="G11438">
        <v>0</v>
      </c>
      <c r="H11438">
        <v>0</v>
      </c>
      <c r="I11438">
        <v>0</v>
      </c>
    </row>
    <row r="11439" spans="1:9" hidden="1" x14ac:dyDescent="0.3">
      <c r="A11439" s="1" t="s">
        <v>159</v>
      </c>
      <c r="B11439" s="1" t="s">
        <v>279</v>
      </c>
      <c r="C11439">
        <v>33.7956</v>
      </c>
      <c r="D11439">
        <v>-84.227900000000005</v>
      </c>
      <c r="E11439" s="1" t="s">
        <v>53</v>
      </c>
      <c r="F11439" t="s">
        <v>11347</v>
      </c>
      <c r="G11439">
        <v>0</v>
      </c>
      <c r="H11439">
        <v>0</v>
      </c>
      <c r="I11439">
        <v>0</v>
      </c>
    </row>
    <row r="11440" spans="1:9" hidden="1" x14ac:dyDescent="0.3">
      <c r="A11440" s="1" t="s">
        <v>159</v>
      </c>
      <c r="B11440" s="1" t="s">
        <v>279</v>
      </c>
      <c r="C11440">
        <v>33.7956</v>
      </c>
      <c r="D11440">
        <v>-84.227900000000005</v>
      </c>
      <c r="E11440" s="1" t="s">
        <v>54</v>
      </c>
      <c r="F11440" t="s">
        <v>11542</v>
      </c>
      <c r="G11440">
        <v>0</v>
      </c>
      <c r="H11440">
        <v>0</v>
      </c>
      <c r="I11440">
        <v>0</v>
      </c>
    </row>
    <row r="11441" spans="1:9" hidden="1" x14ac:dyDescent="0.3">
      <c r="A11441" s="1" t="s">
        <v>159</v>
      </c>
      <c r="B11441" s="1" t="s">
        <v>279</v>
      </c>
      <c r="C11441">
        <v>33.7956</v>
      </c>
      <c r="D11441">
        <v>-84.227900000000005</v>
      </c>
      <c r="E11441" s="1" t="s">
        <v>21548</v>
      </c>
      <c r="F11441" t="s">
        <v>21768</v>
      </c>
      <c r="G11441">
        <v>0</v>
      </c>
      <c r="H11441">
        <v>0</v>
      </c>
      <c r="I11441">
        <v>0</v>
      </c>
    </row>
    <row r="11442" spans="1:9" hidden="1" x14ac:dyDescent="0.3">
      <c r="A11442" s="1" t="s">
        <v>159</v>
      </c>
      <c r="B11442" s="1" t="s">
        <v>280</v>
      </c>
      <c r="C11442">
        <v>37.545499999999997</v>
      </c>
      <c r="D11442">
        <v>-82.777900000000002</v>
      </c>
      <c r="E11442" s="1" t="s">
        <v>4</v>
      </c>
      <c r="F11442" t="s">
        <v>938</v>
      </c>
      <c r="G11442">
        <v>0</v>
      </c>
      <c r="H11442">
        <v>0</v>
      </c>
      <c r="I11442">
        <v>0</v>
      </c>
    </row>
    <row r="11443" spans="1:9" hidden="1" x14ac:dyDescent="0.3">
      <c r="A11443" s="1" t="s">
        <v>159</v>
      </c>
      <c r="B11443" s="1" t="s">
        <v>280</v>
      </c>
      <c r="C11443">
        <v>37.545499999999997</v>
      </c>
      <c r="D11443">
        <v>-82.777900000000002</v>
      </c>
      <c r="E11443" s="1" t="s">
        <v>5</v>
      </c>
      <c r="F11443" t="s">
        <v>1180</v>
      </c>
      <c r="G11443">
        <v>0</v>
      </c>
      <c r="H11443">
        <v>0</v>
      </c>
      <c r="I11443">
        <v>0</v>
      </c>
    </row>
    <row r="11444" spans="1:9" hidden="1" x14ac:dyDescent="0.3">
      <c r="A11444" s="1" t="s">
        <v>159</v>
      </c>
      <c r="B11444" s="1" t="s">
        <v>280</v>
      </c>
      <c r="C11444">
        <v>37.545499999999997</v>
      </c>
      <c r="D11444">
        <v>-82.777900000000002</v>
      </c>
      <c r="E11444" s="1" t="s">
        <v>6</v>
      </c>
      <c r="F11444" t="s">
        <v>1422</v>
      </c>
      <c r="G11444">
        <v>0</v>
      </c>
      <c r="H11444">
        <v>0</v>
      </c>
      <c r="I11444">
        <v>0</v>
      </c>
    </row>
    <row r="11445" spans="1:9" hidden="1" x14ac:dyDescent="0.3">
      <c r="A11445" s="1" t="s">
        <v>159</v>
      </c>
      <c r="B11445" s="1" t="s">
        <v>280</v>
      </c>
      <c r="C11445">
        <v>37.545499999999997</v>
      </c>
      <c r="D11445">
        <v>-82.777900000000002</v>
      </c>
      <c r="E11445" s="1" t="s">
        <v>7</v>
      </c>
      <c r="F11445" t="s">
        <v>1663</v>
      </c>
      <c r="G11445">
        <v>0</v>
      </c>
      <c r="H11445">
        <v>0</v>
      </c>
      <c r="I11445">
        <v>0</v>
      </c>
    </row>
    <row r="11446" spans="1:9" hidden="1" x14ac:dyDescent="0.3">
      <c r="A11446" s="1" t="s">
        <v>159</v>
      </c>
      <c r="B11446" s="1" t="s">
        <v>280</v>
      </c>
      <c r="C11446">
        <v>37.545499999999997</v>
      </c>
      <c r="D11446">
        <v>-82.777900000000002</v>
      </c>
      <c r="E11446" s="1" t="s">
        <v>8</v>
      </c>
      <c r="F11446" t="s">
        <v>1904</v>
      </c>
      <c r="G11446">
        <v>0</v>
      </c>
      <c r="H11446">
        <v>0</v>
      </c>
      <c r="I11446">
        <v>0</v>
      </c>
    </row>
    <row r="11447" spans="1:9" hidden="1" x14ac:dyDescent="0.3">
      <c r="A11447" s="1" t="s">
        <v>159</v>
      </c>
      <c r="B11447" s="1" t="s">
        <v>280</v>
      </c>
      <c r="C11447">
        <v>37.545499999999997</v>
      </c>
      <c r="D11447">
        <v>-82.777900000000002</v>
      </c>
      <c r="E11447" s="1" t="s">
        <v>9</v>
      </c>
      <c r="F11447" t="s">
        <v>2142</v>
      </c>
      <c r="G11447">
        <v>0</v>
      </c>
      <c r="H11447">
        <v>0</v>
      </c>
      <c r="I11447">
        <v>0</v>
      </c>
    </row>
    <row r="11448" spans="1:9" hidden="1" x14ac:dyDescent="0.3">
      <c r="A11448" s="1" t="s">
        <v>159</v>
      </c>
      <c r="B11448" s="1" t="s">
        <v>280</v>
      </c>
      <c r="C11448">
        <v>37.545499999999997</v>
      </c>
      <c r="D11448">
        <v>-82.777900000000002</v>
      </c>
      <c r="E11448" s="1" t="s">
        <v>10</v>
      </c>
      <c r="F11448" t="s">
        <v>2380</v>
      </c>
      <c r="G11448">
        <v>0</v>
      </c>
      <c r="H11448">
        <v>0</v>
      </c>
      <c r="I11448">
        <v>0</v>
      </c>
    </row>
    <row r="11449" spans="1:9" hidden="1" x14ac:dyDescent="0.3">
      <c r="A11449" s="1" t="s">
        <v>159</v>
      </c>
      <c r="B11449" s="1" t="s">
        <v>280</v>
      </c>
      <c r="C11449">
        <v>37.545499999999997</v>
      </c>
      <c r="D11449">
        <v>-82.777900000000002</v>
      </c>
      <c r="E11449" s="1" t="s">
        <v>11</v>
      </c>
      <c r="F11449" t="s">
        <v>2618</v>
      </c>
      <c r="G11449">
        <v>0</v>
      </c>
      <c r="H11449">
        <v>0</v>
      </c>
      <c r="I11449">
        <v>0</v>
      </c>
    </row>
    <row r="11450" spans="1:9" hidden="1" x14ac:dyDescent="0.3">
      <c r="A11450" s="1" t="s">
        <v>159</v>
      </c>
      <c r="B11450" s="1" t="s">
        <v>280</v>
      </c>
      <c r="C11450">
        <v>37.545499999999997</v>
      </c>
      <c r="D11450">
        <v>-82.777900000000002</v>
      </c>
      <c r="E11450" s="1" t="s">
        <v>12</v>
      </c>
      <c r="F11450" t="s">
        <v>2856</v>
      </c>
      <c r="G11450">
        <v>0</v>
      </c>
      <c r="H11450">
        <v>0</v>
      </c>
      <c r="I11450">
        <v>0</v>
      </c>
    </row>
    <row r="11451" spans="1:9" hidden="1" x14ac:dyDescent="0.3">
      <c r="A11451" s="1" t="s">
        <v>159</v>
      </c>
      <c r="B11451" s="1" t="s">
        <v>280</v>
      </c>
      <c r="C11451">
        <v>37.545499999999997</v>
      </c>
      <c r="D11451">
        <v>-82.777900000000002</v>
      </c>
      <c r="E11451" s="1" t="s">
        <v>13</v>
      </c>
      <c r="F11451" t="s">
        <v>3094</v>
      </c>
      <c r="G11451">
        <v>0</v>
      </c>
      <c r="H11451">
        <v>0</v>
      </c>
      <c r="I11451">
        <v>0</v>
      </c>
    </row>
    <row r="11452" spans="1:9" hidden="1" x14ac:dyDescent="0.3">
      <c r="A11452" s="1" t="s">
        <v>159</v>
      </c>
      <c r="B11452" s="1" t="s">
        <v>280</v>
      </c>
      <c r="C11452">
        <v>37.545499999999997</v>
      </c>
      <c r="D11452">
        <v>-82.777900000000002</v>
      </c>
      <c r="E11452" s="1" t="s">
        <v>14</v>
      </c>
      <c r="F11452" t="s">
        <v>3331</v>
      </c>
      <c r="G11452">
        <v>0</v>
      </c>
      <c r="H11452">
        <v>0</v>
      </c>
      <c r="I11452">
        <v>0</v>
      </c>
    </row>
    <row r="11453" spans="1:9" hidden="1" x14ac:dyDescent="0.3">
      <c r="A11453" s="1" t="s">
        <v>159</v>
      </c>
      <c r="B11453" s="1" t="s">
        <v>280</v>
      </c>
      <c r="C11453">
        <v>37.545499999999997</v>
      </c>
      <c r="D11453">
        <v>-82.777900000000002</v>
      </c>
      <c r="E11453" s="1" t="s">
        <v>15</v>
      </c>
      <c r="F11453" t="s">
        <v>3567</v>
      </c>
      <c r="G11453">
        <v>0</v>
      </c>
      <c r="H11453">
        <v>0</v>
      </c>
      <c r="I11453">
        <v>0</v>
      </c>
    </row>
    <row r="11454" spans="1:9" hidden="1" x14ac:dyDescent="0.3">
      <c r="A11454" s="1" t="s">
        <v>159</v>
      </c>
      <c r="B11454" s="1" t="s">
        <v>280</v>
      </c>
      <c r="C11454">
        <v>37.545499999999997</v>
      </c>
      <c r="D11454">
        <v>-82.777900000000002</v>
      </c>
      <c r="E11454" s="1" t="s">
        <v>16</v>
      </c>
      <c r="F11454" t="s">
        <v>3803</v>
      </c>
      <c r="G11454">
        <v>0</v>
      </c>
      <c r="H11454">
        <v>0</v>
      </c>
      <c r="I11454">
        <v>0</v>
      </c>
    </row>
    <row r="11455" spans="1:9" hidden="1" x14ac:dyDescent="0.3">
      <c r="A11455" s="1" t="s">
        <v>159</v>
      </c>
      <c r="B11455" s="1" t="s">
        <v>280</v>
      </c>
      <c r="C11455">
        <v>37.545499999999997</v>
      </c>
      <c r="D11455">
        <v>-82.777900000000002</v>
      </c>
      <c r="E11455" s="1" t="s">
        <v>17</v>
      </c>
      <c r="F11455" t="s">
        <v>4038</v>
      </c>
      <c r="G11455">
        <v>0</v>
      </c>
      <c r="H11455">
        <v>0</v>
      </c>
      <c r="I11455">
        <v>0</v>
      </c>
    </row>
    <row r="11456" spans="1:9" hidden="1" x14ac:dyDescent="0.3">
      <c r="A11456" s="1" t="s">
        <v>159</v>
      </c>
      <c r="B11456" s="1" t="s">
        <v>280</v>
      </c>
      <c r="C11456">
        <v>37.545499999999997</v>
      </c>
      <c r="D11456">
        <v>-82.777900000000002</v>
      </c>
      <c r="E11456" s="1" t="s">
        <v>18</v>
      </c>
      <c r="F11456" t="s">
        <v>4273</v>
      </c>
      <c r="G11456">
        <v>0</v>
      </c>
      <c r="H11456">
        <v>0</v>
      </c>
      <c r="I11456">
        <v>0</v>
      </c>
    </row>
    <row r="11457" spans="1:9" hidden="1" x14ac:dyDescent="0.3">
      <c r="A11457" s="1" t="s">
        <v>159</v>
      </c>
      <c r="B11457" s="1" t="s">
        <v>280</v>
      </c>
      <c r="C11457">
        <v>37.545499999999997</v>
      </c>
      <c r="D11457">
        <v>-82.777900000000002</v>
      </c>
      <c r="E11457" s="1" t="s">
        <v>19</v>
      </c>
      <c r="F11457" t="s">
        <v>4508</v>
      </c>
      <c r="G11457">
        <v>0</v>
      </c>
      <c r="H11457">
        <v>0</v>
      </c>
      <c r="I11457">
        <v>0</v>
      </c>
    </row>
    <row r="11458" spans="1:9" hidden="1" x14ac:dyDescent="0.3">
      <c r="A11458" s="1" t="s">
        <v>159</v>
      </c>
      <c r="B11458" s="1" t="s">
        <v>280</v>
      </c>
      <c r="C11458">
        <v>37.545499999999997</v>
      </c>
      <c r="D11458">
        <v>-82.777900000000002</v>
      </c>
      <c r="E11458" s="1" t="s">
        <v>20</v>
      </c>
      <c r="F11458" t="s">
        <v>4743</v>
      </c>
      <c r="G11458">
        <v>0</v>
      </c>
      <c r="H11458">
        <v>0</v>
      </c>
      <c r="I11458">
        <v>0</v>
      </c>
    </row>
    <row r="11459" spans="1:9" hidden="1" x14ac:dyDescent="0.3">
      <c r="A11459" s="1" t="s">
        <v>159</v>
      </c>
      <c r="B11459" s="1" t="s">
        <v>280</v>
      </c>
      <c r="C11459">
        <v>37.545499999999997</v>
      </c>
      <c r="D11459">
        <v>-82.777900000000002</v>
      </c>
      <c r="E11459" s="1" t="s">
        <v>21</v>
      </c>
      <c r="F11459" t="s">
        <v>4978</v>
      </c>
      <c r="G11459">
        <v>0</v>
      </c>
      <c r="H11459">
        <v>0</v>
      </c>
      <c r="I11459">
        <v>0</v>
      </c>
    </row>
    <row r="11460" spans="1:9" hidden="1" x14ac:dyDescent="0.3">
      <c r="A11460" s="1" t="s">
        <v>159</v>
      </c>
      <c r="B11460" s="1" t="s">
        <v>280</v>
      </c>
      <c r="C11460">
        <v>37.545499999999997</v>
      </c>
      <c r="D11460">
        <v>-82.777900000000002</v>
      </c>
      <c r="E11460" s="1" t="s">
        <v>22</v>
      </c>
      <c r="F11460" t="s">
        <v>5213</v>
      </c>
      <c r="G11460">
        <v>0</v>
      </c>
      <c r="H11460">
        <v>0</v>
      </c>
      <c r="I11460">
        <v>0</v>
      </c>
    </row>
    <row r="11461" spans="1:9" hidden="1" x14ac:dyDescent="0.3">
      <c r="A11461" s="1" t="s">
        <v>159</v>
      </c>
      <c r="B11461" s="1" t="s">
        <v>280</v>
      </c>
      <c r="C11461">
        <v>37.545499999999997</v>
      </c>
      <c r="D11461">
        <v>-82.777900000000002</v>
      </c>
      <c r="E11461" s="1" t="s">
        <v>23</v>
      </c>
      <c r="F11461" t="s">
        <v>5448</v>
      </c>
      <c r="G11461">
        <v>0</v>
      </c>
      <c r="H11461">
        <v>0</v>
      </c>
      <c r="I11461">
        <v>0</v>
      </c>
    </row>
    <row r="11462" spans="1:9" hidden="1" x14ac:dyDescent="0.3">
      <c r="A11462" s="1" t="s">
        <v>159</v>
      </c>
      <c r="B11462" s="1" t="s">
        <v>280</v>
      </c>
      <c r="C11462">
        <v>37.545499999999997</v>
      </c>
      <c r="D11462">
        <v>-82.777900000000002</v>
      </c>
      <c r="E11462" s="1" t="s">
        <v>24</v>
      </c>
      <c r="F11462" t="s">
        <v>5683</v>
      </c>
      <c r="G11462">
        <v>0</v>
      </c>
      <c r="H11462">
        <v>0</v>
      </c>
      <c r="I11462">
        <v>0</v>
      </c>
    </row>
    <row r="11463" spans="1:9" hidden="1" x14ac:dyDescent="0.3">
      <c r="A11463" s="1" t="s">
        <v>159</v>
      </c>
      <c r="B11463" s="1" t="s">
        <v>280</v>
      </c>
      <c r="C11463">
        <v>37.545499999999997</v>
      </c>
      <c r="D11463">
        <v>-82.777900000000002</v>
      </c>
      <c r="E11463" s="1" t="s">
        <v>25</v>
      </c>
      <c r="F11463" t="s">
        <v>5917</v>
      </c>
      <c r="G11463">
        <v>0</v>
      </c>
      <c r="H11463">
        <v>0</v>
      </c>
      <c r="I11463">
        <v>0</v>
      </c>
    </row>
    <row r="11464" spans="1:9" hidden="1" x14ac:dyDescent="0.3">
      <c r="A11464" s="1" t="s">
        <v>159</v>
      </c>
      <c r="B11464" s="1" t="s">
        <v>280</v>
      </c>
      <c r="C11464">
        <v>37.545499999999997</v>
      </c>
      <c r="D11464">
        <v>-82.777900000000002</v>
      </c>
      <c r="E11464" s="1" t="s">
        <v>26</v>
      </c>
      <c r="F11464" t="s">
        <v>6151</v>
      </c>
      <c r="G11464">
        <v>0</v>
      </c>
      <c r="H11464">
        <v>0</v>
      </c>
      <c r="I11464">
        <v>0</v>
      </c>
    </row>
    <row r="11465" spans="1:9" hidden="1" x14ac:dyDescent="0.3">
      <c r="A11465" s="1" t="s">
        <v>159</v>
      </c>
      <c r="B11465" s="1" t="s">
        <v>280</v>
      </c>
      <c r="C11465">
        <v>37.545499999999997</v>
      </c>
      <c r="D11465">
        <v>-82.777900000000002</v>
      </c>
      <c r="E11465" s="1" t="s">
        <v>27</v>
      </c>
      <c r="F11465" t="s">
        <v>6385</v>
      </c>
      <c r="G11465">
        <v>0</v>
      </c>
      <c r="H11465">
        <v>0</v>
      </c>
      <c r="I11465">
        <v>0</v>
      </c>
    </row>
    <row r="11466" spans="1:9" hidden="1" x14ac:dyDescent="0.3">
      <c r="A11466" s="1" t="s">
        <v>159</v>
      </c>
      <c r="B11466" s="1" t="s">
        <v>280</v>
      </c>
      <c r="C11466">
        <v>37.545499999999997</v>
      </c>
      <c r="D11466">
        <v>-82.777900000000002</v>
      </c>
      <c r="E11466" s="1" t="s">
        <v>28</v>
      </c>
      <c r="F11466" t="s">
        <v>6619</v>
      </c>
      <c r="G11466">
        <v>0</v>
      </c>
      <c r="H11466">
        <v>0</v>
      </c>
      <c r="I11466">
        <v>0</v>
      </c>
    </row>
    <row r="11467" spans="1:9" hidden="1" x14ac:dyDescent="0.3">
      <c r="A11467" s="1" t="s">
        <v>159</v>
      </c>
      <c r="B11467" s="1" t="s">
        <v>280</v>
      </c>
      <c r="C11467">
        <v>37.545499999999997</v>
      </c>
      <c r="D11467">
        <v>-82.777900000000002</v>
      </c>
      <c r="E11467" s="1" t="s">
        <v>29</v>
      </c>
      <c r="F11467" t="s">
        <v>6853</v>
      </c>
      <c r="G11467">
        <v>0</v>
      </c>
      <c r="H11467">
        <v>0</v>
      </c>
      <c r="I11467">
        <v>0</v>
      </c>
    </row>
    <row r="11468" spans="1:9" hidden="1" x14ac:dyDescent="0.3">
      <c r="A11468" s="1" t="s">
        <v>159</v>
      </c>
      <c r="B11468" s="1" t="s">
        <v>280</v>
      </c>
      <c r="C11468">
        <v>37.545499999999997</v>
      </c>
      <c r="D11468">
        <v>-82.777900000000002</v>
      </c>
      <c r="E11468" s="1" t="s">
        <v>30</v>
      </c>
      <c r="F11468" t="s">
        <v>7087</v>
      </c>
      <c r="G11468">
        <v>0</v>
      </c>
      <c r="H11468">
        <v>0</v>
      </c>
      <c r="I11468">
        <v>0</v>
      </c>
    </row>
    <row r="11469" spans="1:9" hidden="1" x14ac:dyDescent="0.3">
      <c r="A11469" s="1" t="s">
        <v>159</v>
      </c>
      <c r="B11469" s="1" t="s">
        <v>280</v>
      </c>
      <c r="C11469">
        <v>37.545499999999997</v>
      </c>
      <c r="D11469">
        <v>-82.777900000000002</v>
      </c>
      <c r="E11469" s="1" t="s">
        <v>31</v>
      </c>
      <c r="F11469" t="s">
        <v>7321</v>
      </c>
      <c r="G11469">
        <v>0</v>
      </c>
      <c r="H11469">
        <v>0</v>
      </c>
      <c r="I11469">
        <v>0</v>
      </c>
    </row>
    <row r="11470" spans="1:9" hidden="1" x14ac:dyDescent="0.3">
      <c r="A11470" s="1" t="s">
        <v>159</v>
      </c>
      <c r="B11470" s="1" t="s">
        <v>280</v>
      </c>
      <c r="C11470">
        <v>37.545499999999997</v>
      </c>
      <c r="D11470">
        <v>-82.777900000000002</v>
      </c>
      <c r="E11470" s="1" t="s">
        <v>32</v>
      </c>
      <c r="F11470" t="s">
        <v>7555</v>
      </c>
      <c r="G11470">
        <v>0</v>
      </c>
      <c r="H11470">
        <v>0</v>
      </c>
      <c r="I11470">
        <v>0</v>
      </c>
    </row>
    <row r="11471" spans="1:9" hidden="1" x14ac:dyDescent="0.3">
      <c r="A11471" s="1" t="s">
        <v>159</v>
      </c>
      <c r="B11471" s="1" t="s">
        <v>280</v>
      </c>
      <c r="C11471">
        <v>37.545499999999997</v>
      </c>
      <c r="D11471">
        <v>-82.777900000000002</v>
      </c>
      <c r="E11471" s="1" t="s">
        <v>33</v>
      </c>
      <c r="F11471" t="s">
        <v>7789</v>
      </c>
      <c r="G11471">
        <v>0</v>
      </c>
      <c r="H11471">
        <v>0</v>
      </c>
      <c r="I11471">
        <v>0</v>
      </c>
    </row>
    <row r="11472" spans="1:9" hidden="1" x14ac:dyDescent="0.3">
      <c r="A11472" s="1" t="s">
        <v>159</v>
      </c>
      <c r="B11472" s="1" t="s">
        <v>280</v>
      </c>
      <c r="C11472">
        <v>37.545499999999997</v>
      </c>
      <c r="D11472">
        <v>-82.777900000000002</v>
      </c>
      <c r="E11472" s="1" t="s">
        <v>34</v>
      </c>
      <c r="F11472" t="s">
        <v>8023</v>
      </c>
      <c r="G11472">
        <v>0</v>
      </c>
      <c r="H11472">
        <v>0</v>
      </c>
      <c r="I11472">
        <v>0</v>
      </c>
    </row>
    <row r="11473" spans="1:9" hidden="1" x14ac:dyDescent="0.3">
      <c r="A11473" s="1" t="s">
        <v>159</v>
      </c>
      <c r="B11473" s="1" t="s">
        <v>280</v>
      </c>
      <c r="C11473">
        <v>37.545499999999997</v>
      </c>
      <c r="D11473">
        <v>-82.777900000000002</v>
      </c>
      <c r="E11473" s="1" t="s">
        <v>35</v>
      </c>
      <c r="F11473" t="s">
        <v>8255</v>
      </c>
      <c r="G11473">
        <v>0</v>
      </c>
      <c r="H11473">
        <v>0</v>
      </c>
      <c r="I11473">
        <v>0</v>
      </c>
    </row>
    <row r="11474" spans="1:9" hidden="1" x14ac:dyDescent="0.3">
      <c r="A11474" s="1" t="s">
        <v>159</v>
      </c>
      <c r="B11474" s="1" t="s">
        <v>280</v>
      </c>
      <c r="C11474">
        <v>37.545499999999997</v>
      </c>
      <c r="D11474">
        <v>-82.777900000000002</v>
      </c>
      <c r="E11474" s="1" t="s">
        <v>36</v>
      </c>
      <c r="F11474" t="s">
        <v>8487</v>
      </c>
      <c r="G11474">
        <v>0</v>
      </c>
      <c r="H11474">
        <v>0</v>
      </c>
      <c r="I11474">
        <v>0</v>
      </c>
    </row>
    <row r="11475" spans="1:9" hidden="1" x14ac:dyDescent="0.3">
      <c r="A11475" s="1" t="s">
        <v>159</v>
      </c>
      <c r="B11475" s="1" t="s">
        <v>280</v>
      </c>
      <c r="C11475">
        <v>37.545499999999997</v>
      </c>
      <c r="D11475">
        <v>-82.777900000000002</v>
      </c>
      <c r="E11475" s="1" t="s">
        <v>37</v>
      </c>
      <c r="F11475" t="s">
        <v>8718</v>
      </c>
      <c r="G11475">
        <v>0</v>
      </c>
      <c r="H11475">
        <v>0</v>
      </c>
      <c r="I11475">
        <v>0</v>
      </c>
    </row>
    <row r="11476" spans="1:9" hidden="1" x14ac:dyDescent="0.3">
      <c r="A11476" s="1" t="s">
        <v>159</v>
      </c>
      <c r="B11476" s="1" t="s">
        <v>280</v>
      </c>
      <c r="C11476">
        <v>37.545499999999997</v>
      </c>
      <c r="D11476">
        <v>-82.777900000000002</v>
      </c>
      <c r="E11476" s="1" t="s">
        <v>38</v>
      </c>
      <c r="F11476" t="s">
        <v>8949</v>
      </c>
      <c r="G11476">
        <v>0</v>
      </c>
      <c r="H11476">
        <v>0</v>
      </c>
      <c r="I11476">
        <v>0</v>
      </c>
    </row>
    <row r="11477" spans="1:9" hidden="1" x14ac:dyDescent="0.3">
      <c r="A11477" s="1" t="s">
        <v>159</v>
      </c>
      <c r="B11477" s="1" t="s">
        <v>280</v>
      </c>
      <c r="C11477">
        <v>37.545499999999997</v>
      </c>
      <c r="D11477">
        <v>-82.777900000000002</v>
      </c>
      <c r="E11477" s="1" t="s">
        <v>39</v>
      </c>
      <c r="F11477" t="s">
        <v>9180</v>
      </c>
      <c r="G11477">
        <v>0</v>
      </c>
      <c r="H11477">
        <v>0</v>
      </c>
      <c r="I11477">
        <v>0</v>
      </c>
    </row>
    <row r="11478" spans="1:9" hidden="1" x14ac:dyDescent="0.3">
      <c r="A11478" s="1" t="s">
        <v>159</v>
      </c>
      <c r="B11478" s="1" t="s">
        <v>280</v>
      </c>
      <c r="C11478">
        <v>37.545499999999997</v>
      </c>
      <c r="D11478">
        <v>-82.777900000000002</v>
      </c>
      <c r="E11478" s="1" t="s">
        <v>40</v>
      </c>
      <c r="F11478" t="s">
        <v>9411</v>
      </c>
      <c r="G11478">
        <v>0</v>
      </c>
      <c r="H11478">
        <v>0</v>
      </c>
      <c r="I11478">
        <v>0</v>
      </c>
    </row>
    <row r="11479" spans="1:9" hidden="1" x14ac:dyDescent="0.3">
      <c r="A11479" s="1" t="s">
        <v>159</v>
      </c>
      <c r="B11479" s="1" t="s">
        <v>280</v>
      </c>
      <c r="C11479">
        <v>37.545499999999997</v>
      </c>
      <c r="D11479">
        <v>-82.777900000000002</v>
      </c>
      <c r="E11479" s="1" t="s">
        <v>41</v>
      </c>
      <c r="F11479" t="s">
        <v>9642</v>
      </c>
      <c r="G11479">
        <v>0</v>
      </c>
      <c r="H11479">
        <v>0</v>
      </c>
      <c r="I11479">
        <v>0</v>
      </c>
    </row>
    <row r="11480" spans="1:9" hidden="1" x14ac:dyDescent="0.3">
      <c r="A11480" s="1" t="s">
        <v>159</v>
      </c>
      <c r="B11480" s="1" t="s">
        <v>280</v>
      </c>
      <c r="C11480">
        <v>37.545499999999997</v>
      </c>
      <c r="D11480">
        <v>-82.777900000000002</v>
      </c>
      <c r="E11480" s="1" t="s">
        <v>42</v>
      </c>
      <c r="F11480" t="s">
        <v>9873</v>
      </c>
      <c r="G11480">
        <v>0</v>
      </c>
      <c r="H11480">
        <v>0</v>
      </c>
      <c r="I11480">
        <v>0</v>
      </c>
    </row>
    <row r="11481" spans="1:9" hidden="1" x14ac:dyDescent="0.3">
      <c r="A11481" s="1" t="s">
        <v>159</v>
      </c>
      <c r="B11481" s="1" t="s">
        <v>280</v>
      </c>
      <c r="C11481">
        <v>37.545499999999997</v>
      </c>
      <c r="D11481">
        <v>-82.777900000000002</v>
      </c>
      <c r="E11481" s="1" t="s">
        <v>43</v>
      </c>
      <c r="F11481" t="s">
        <v>10102</v>
      </c>
      <c r="G11481">
        <v>0</v>
      </c>
      <c r="H11481">
        <v>0</v>
      </c>
      <c r="I11481">
        <v>0</v>
      </c>
    </row>
    <row r="11482" spans="1:9" hidden="1" x14ac:dyDescent="0.3">
      <c r="A11482" s="1" t="s">
        <v>159</v>
      </c>
      <c r="B11482" s="1" t="s">
        <v>280</v>
      </c>
      <c r="C11482">
        <v>37.545499999999997</v>
      </c>
      <c r="D11482">
        <v>-82.777900000000002</v>
      </c>
      <c r="E11482" s="1" t="s">
        <v>44</v>
      </c>
      <c r="F11482" t="s">
        <v>10330</v>
      </c>
      <c r="G11482">
        <v>0</v>
      </c>
      <c r="H11482">
        <v>0</v>
      </c>
      <c r="I11482">
        <v>0</v>
      </c>
    </row>
    <row r="11483" spans="1:9" hidden="1" x14ac:dyDescent="0.3">
      <c r="A11483" s="1" t="s">
        <v>159</v>
      </c>
      <c r="B11483" s="1" t="s">
        <v>280</v>
      </c>
      <c r="C11483">
        <v>37.545499999999997</v>
      </c>
      <c r="D11483">
        <v>-82.777900000000002</v>
      </c>
      <c r="E11483" s="1" t="s">
        <v>45</v>
      </c>
      <c r="F11483" t="s">
        <v>10551</v>
      </c>
      <c r="G11483">
        <v>0</v>
      </c>
      <c r="H11483">
        <v>0</v>
      </c>
      <c r="I11483">
        <v>0</v>
      </c>
    </row>
    <row r="11484" spans="1:9" hidden="1" x14ac:dyDescent="0.3">
      <c r="A11484" s="1" t="s">
        <v>159</v>
      </c>
      <c r="B11484" s="1" t="s">
        <v>280</v>
      </c>
      <c r="C11484">
        <v>37.545499999999997</v>
      </c>
      <c r="D11484">
        <v>-82.777900000000002</v>
      </c>
      <c r="E11484" s="1" t="s">
        <v>46</v>
      </c>
      <c r="F11484" t="s">
        <v>10767</v>
      </c>
      <c r="G11484">
        <v>0</v>
      </c>
      <c r="H11484">
        <v>0</v>
      </c>
      <c r="I11484">
        <v>0</v>
      </c>
    </row>
    <row r="11485" spans="1:9" hidden="1" x14ac:dyDescent="0.3">
      <c r="A11485" s="1" t="s">
        <v>159</v>
      </c>
      <c r="B11485" s="1" t="s">
        <v>280</v>
      </c>
      <c r="C11485">
        <v>37.545499999999997</v>
      </c>
      <c r="D11485">
        <v>-82.777900000000002</v>
      </c>
      <c r="E11485" s="1" t="s">
        <v>47</v>
      </c>
      <c r="F11485" t="s">
        <v>10982</v>
      </c>
      <c r="G11485">
        <v>0</v>
      </c>
      <c r="H11485">
        <v>0</v>
      </c>
      <c r="I11485">
        <v>0</v>
      </c>
    </row>
    <row r="11486" spans="1:9" hidden="1" x14ac:dyDescent="0.3">
      <c r="A11486" s="1" t="s">
        <v>159</v>
      </c>
      <c r="B11486" s="1" t="s">
        <v>280</v>
      </c>
      <c r="C11486">
        <v>37.545499999999997</v>
      </c>
      <c r="D11486">
        <v>-82.777900000000002</v>
      </c>
      <c r="E11486" s="1" t="s">
        <v>48</v>
      </c>
      <c r="F11486" t="s">
        <v>11785</v>
      </c>
      <c r="G11486">
        <v>0</v>
      </c>
      <c r="H11486">
        <v>0</v>
      </c>
      <c r="I11486">
        <v>0</v>
      </c>
    </row>
    <row r="11487" spans="1:9" hidden="1" x14ac:dyDescent="0.3">
      <c r="A11487" s="1" t="s">
        <v>159</v>
      </c>
      <c r="B11487" s="1" t="s">
        <v>280</v>
      </c>
      <c r="C11487">
        <v>37.545499999999997</v>
      </c>
      <c r="D11487">
        <v>-82.777900000000002</v>
      </c>
      <c r="E11487" s="1" t="s">
        <v>49</v>
      </c>
      <c r="F11487" t="s">
        <v>11976</v>
      </c>
      <c r="G11487">
        <v>0</v>
      </c>
      <c r="H11487">
        <v>0</v>
      </c>
      <c r="I11487">
        <v>0</v>
      </c>
    </row>
    <row r="11488" spans="1:9" hidden="1" x14ac:dyDescent="0.3">
      <c r="A11488" s="1" t="s">
        <v>159</v>
      </c>
      <c r="B11488" s="1" t="s">
        <v>280</v>
      </c>
      <c r="C11488">
        <v>37.545499999999997</v>
      </c>
      <c r="D11488">
        <v>-82.777900000000002</v>
      </c>
      <c r="E11488" s="1" t="s">
        <v>50</v>
      </c>
      <c r="F11488" t="s">
        <v>12148</v>
      </c>
      <c r="G11488">
        <v>0</v>
      </c>
      <c r="H11488">
        <v>0</v>
      </c>
      <c r="I11488">
        <v>0</v>
      </c>
    </row>
    <row r="11489" spans="1:9" hidden="1" x14ac:dyDescent="0.3">
      <c r="A11489" s="1" t="s">
        <v>159</v>
      </c>
      <c r="B11489" s="1" t="s">
        <v>280</v>
      </c>
      <c r="C11489">
        <v>37.545499999999997</v>
      </c>
      <c r="D11489">
        <v>-82.777900000000002</v>
      </c>
      <c r="E11489" s="1" t="s">
        <v>51</v>
      </c>
      <c r="F11489" t="s">
        <v>12297</v>
      </c>
      <c r="G11489">
        <v>0</v>
      </c>
      <c r="H11489">
        <v>0</v>
      </c>
      <c r="I11489">
        <v>0</v>
      </c>
    </row>
    <row r="11490" spans="1:9" hidden="1" x14ac:dyDescent="0.3">
      <c r="A11490" s="1" t="s">
        <v>159</v>
      </c>
      <c r="B11490" s="1" t="s">
        <v>280</v>
      </c>
      <c r="C11490">
        <v>37.545499999999997</v>
      </c>
      <c r="D11490">
        <v>-82.777900000000002</v>
      </c>
      <c r="E11490" s="1" t="s">
        <v>52</v>
      </c>
      <c r="F11490" t="s">
        <v>11150</v>
      </c>
      <c r="G11490">
        <v>0</v>
      </c>
      <c r="H11490">
        <v>0</v>
      </c>
      <c r="I11490">
        <v>0</v>
      </c>
    </row>
    <row r="11491" spans="1:9" hidden="1" x14ac:dyDescent="0.3">
      <c r="A11491" s="1" t="s">
        <v>159</v>
      </c>
      <c r="B11491" s="1" t="s">
        <v>280</v>
      </c>
      <c r="C11491">
        <v>37.545499999999997</v>
      </c>
      <c r="D11491">
        <v>-82.777900000000002</v>
      </c>
      <c r="E11491" s="1" t="s">
        <v>53</v>
      </c>
      <c r="F11491" t="s">
        <v>11348</v>
      </c>
      <c r="G11491">
        <v>0</v>
      </c>
      <c r="H11491">
        <v>0</v>
      </c>
      <c r="I11491">
        <v>0</v>
      </c>
    </row>
    <row r="11492" spans="1:9" hidden="1" x14ac:dyDescent="0.3">
      <c r="A11492" s="1" t="s">
        <v>159</v>
      </c>
      <c r="B11492" s="1" t="s">
        <v>280</v>
      </c>
      <c r="C11492">
        <v>37.545499999999997</v>
      </c>
      <c r="D11492">
        <v>-82.777900000000002</v>
      </c>
      <c r="E11492" s="1" t="s">
        <v>54</v>
      </c>
      <c r="F11492" t="s">
        <v>11543</v>
      </c>
      <c r="G11492">
        <v>0</v>
      </c>
      <c r="H11492">
        <v>0</v>
      </c>
      <c r="I11492">
        <v>0</v>
      </c>
    </row>
    <row r="11493" spans="1:9" hidden="1" x14ac:dyDescent="0.3">
      <c r="A11493" s="1" t="s">
        <v>159</v>
      </c>
      <c r="B11493" s="1" t="s">
        <v>280</v>
      </c>
      <c r="C11493">
        <v>37.545499999999997</v>
      </c>
      <c r="D11493">
        <v>-82.777900000000002</v>
      </c>
      <c r="E11493" s="1" t="s">
        <v>21548</v>
      </c>
      <c r="F11493" t="s">
        <v>21769</v>
      </c>
      <c r="G11493">
        <v>0</v>
      </c>
      <c r="H11493">
        <v>0</v>
      </c>
      <c r="I11493">
        <v>0</v>
      </c>
    </row>
    <row r="11494" spans="1:9" hidden="1" x14ac:dyDescent="0.3">
      <c r="A11494" s="1" t="s">
        <v>159</v>
      </c>
      <c r="B11494" s="1" t="s">
        <v>281</v>
      </c>
      <c r="C11494">
        <v>33.450200000000002</v>
      </c>
      <c r="D11494">
        <v>-84.4803</v>
      </c>
      <c r="E11494" s="1" t="s">
        <v>4</v>
      </c>
      <c r="F11494" t="s">
        <v>939</v>
      </c>
      <c r="G11494">
        <v>0</v>
      </c>
      <c r="H11494">
        <v>0</v>
      </c>
      <c r="I11494">
        <v>0</v>
      </c>
    </row>
    <row r="11495" spans="1:9" hidden="1" x14ac:dyDescent="0.3">
      <c r="A11495" s="1" t="s">
        <v>159</v>
      </c>
      <c r="B11495" s="1" t="s">
        <v>281</v>
      </c>
      <c r="C11495">
        <v>33.450200000000002</v>
      </c>
      <c r="D11495">
        <v>-84.4803</v>
      </c>
      <c r="E11495" s="1" t="s">
        <v>5</v>
      </c>
      <c r="F11495" t="s">
        <v>1181</v>
      </c>
      <c r="G11495">
        <v>0</v>
      </c>
      <c r="H11495">
        <v>0</v>
      </c>
      <c r="I11495">
        <v>0</v>
      </c>
    </row>
    <row r="11496" spans="1:9" hidden="1" x14ac:dyDescent="0.3">
      <c r="A11496" s="1" t="s">
        <v>159</v>
      </c>
      <c r="B11496" s="1" t="s">
        <v>281</v>
      </c>
      <c r="C11496">
        <v>33.450200000000002</v>
      </c>
      <c r="D11496">
        <v>-84.4803</v>
      </c>
      <c r="E11496" s="1" t="s">
        <v>6</v>
      </c>
      <c r="F11496" t="s">
        <v>1423</v>
      </c>
      <c r="G11496">
        <v>0</v>
      </c>
      <c r="H11496">
        <v>0</v>
      </c>
      <c r="I11496">
        <v>0</v>
      </c>
    </row>
    <row r="11497" spans="1:9" hidden="1" x14ac:dyDescent="0.3">
      <c r="A11497" s="1" t="s">
        <v>159</v>
      </c>
      <c r="B11497" s="1" t="s">
        <v>281</v>
      </c>
      <c r="C11497">
        <v>33.450200000000002</v>
      </c>
      <c r="D11497">
        <v>-84.4803</v>
      </c>
      <c r="E11497" s="1" t="s">
        <v>7</v>
      </c>
      <c r="F11497" t="s">
        <v>1664</v>
      </c>
      <c r="G11497">
        <v>0</v>
      </c>
      <c r="H11497">
        <v>0</v>
      </c>
      <c r="I11497">
        <v>0</v>
      </c>
    </row>
    <row r="11498" spans="1:9" hidden="1" x14ac:dyDescent="0.3">
      <c r="A11498" s="1" t="s">
        <v>159</v>
      </c>
      <c r="B11498" s="1" t="s">
        <v>281</v>
      </c>
      <c r="C11498">
        <v>33.450200000000002</v>
      </c>
      <c r="D11498">
        <v>-84.4803</v>
      </c>
      <c r="E11498" s="1" t="s">
        <v>8</v>
      </c>
      <c r="F11498" t="s">
        <v>1905</v>
      </c>
      <c r="G11498">
        <v>0</v>
      </c>
      <c r="H11498">
        <v>0</v>
      </c>
      <c r="I11498">
        <v>0</v>
      </c>
    </row>
    <row r="11499" spans="1:9" hidden="1" x14ac:dyDescent="0.3">
      <c r="A11499" s="1" t="s">
        <v>159</v>
      </c>
      <c r="B11499" s="1" t="s">
        <v>281</v>
      </c>
      <c r="C11499">
        <v>33.450200000000002</v>
      </c>
      <c r="D11499">
        <v>-84.4803</v>
      </c>
      <c r="E11499" s="1" t="s">
        <v>9</v>
      </c>
      <c r="F11499" t="s">
        <v>2143</v>
      </c>
      <c r="G11499">
        <v>0</v>
      </c>
      <c r="H11499">
        <v>0</v>
      </c>
      <c r="I11499">
        <v>0</v>
      </c>
    </row>
    <row r="11500" spans="1:9" hidden="1" x14ac:dyDescent="0.3">
      <c r="A11500" s="1" t="s">
        <v>159</v>
      </c>
      <c r="B11500" s="1" t="s">
        <v>281</v>
      </c>
      <c r="C11500">
        <v>33.450200000000002</v>
      </c>
      <c r="D11500">
        <v>-84.4803</v>
      </c>
      <c r="E11500" s="1" t="s">
        <v>10</v>
      </c>
      <c r="F11500" t="s">
        <v>2381</v>
      </c>
      <c r="G11500">
        <v>0</v>
      </c>
      <c r="H11500">
        <v>0</v>
      </c>
      <c r="I11500">
        <v>0</v>
      </c>
    </row>
    <row r="11501" spans="1:9" hidden="1" x14ac:dyDescent="0.3">
      <c r="A11501" s="1" t="s">
        <v>159</v>
      </c>
      <c r="B11501" s="1" t="s">
        <v>281</v>
      </c>
      <c r="C11501">
        <v>33.450200000000002</v>
      </c>
      <c r="D11501">
        <v>-84.4803</v>
      </c>
      <c r="E11501" s="1" t="s">
        <v>11</v>
      </c>
      <c r="F11501" t="s">
        <v>2619</v>
      </c>
      <c r="G11501">
        <v>0</v>
      </c>
      <c r="H11501">
        <v>0</v>
      </c>
      <c r="I11501">
        <v>0</v>
      </c>
    </row>
    <row r="11502" spans="1:9" hidden="1" x14ac:dyDescent="0.3">
      <c r="A11502" s="1" t="s">
        <v>159</v>
      </c>
      <c r="B11502" s="1" t="s">
        <v>281</v>
      </c>
      <c r="C11502">
        <v>33.450200000000002</v>
      </c>
      <c r="D11502">
        <v>-84.4803</v>
      </c>
      <c r="E11502" s="1" t="s">
        <v>12</v>
      </c>
      <c r="F11502" t="s">
        <v>2857</v>
      </c>
      <c r="G11502">
        <v>0</v>
      </c>
      <c r="H11502">
        <v>0</v>
      </c>
      <c r="I11502">
        <v>0</v>
      </c>
    </row>
    <row r="11503" spans="1:9" hidden="1" x14ac:dyDescent="0.3">
      <c r="A11503" s="1" t="s">
        <v>159</v>
      </c>
      <c r="B11503" s="1" t="s">
        <v>281</v>
      </c>
      <c r="C11503">
        <v>33.450200000000002</v>
      </c>
      <c r="D11503">
        <v>-84.4803</v>
      </c>
      <c r="E11503" s="1" t="s">
        <v>13</v>
      </c>
      <c r="F11503" t="s">
        <v>3095</v>
      </c>
      <c r="G11503">
        <v>0</v>
      </c>
      <c r="H11503">
        <v>0</v>
      </c>
      <c r="I11503">
        <v>0</v>
      </c>
    </row>
    <row r="11504" spans="1:9" hidden="1" x14ac:dyDescent="0.3">
      <c r="A11504" s="1" t="s">
        <v>159</v>
      </c>
      <c r="B11504" s="1" t="s">
        <v>281</v>
      </c>
      <c r="C11504">
        <v>33.450200000000002</v>
      </c>
      <c r="D11504">
        <v>-84.4803</v>
      </c>
      <c r="E11504" s="1" t="s">
        <v>14</v>
      </c>
      <c r="F11504" t="s">
        <v>3332</v>
      </c>
      <c r="G11504">
        <v>0</v>
      </c>
      <c r="H11504">
        <v>0</v>
      </c>
      <c r="I11504">
        <v>0</v>
      </c>
    </row>
    <row r="11505" spans="1:9" hidden="1" x14ac:dyDescent="0.3">
      <c r="A11505" s="1" t="s">
        <v>159</v>
      </c>
      <c r="B11505" s="1" t="s">
        <v>281</v>
      </c>
      <c r="C11505">
        <v>33.450200000000002</v>
      </c>
      <c r="D11505">
        <v>-84.4803</v>
      </c>
      <c r="E11505" s="1" t="s">
        <v>15</v>
      </c>
      <c r="F11505" t="s">
        <v>3568</v>
      </c>
      <c r="G11505">
        <v>0</v>
      </c>
      <c r="H11505">
        <v>0</v>
      </c>
      <c r="I11505">
        <v>0</v>
      </c>
    </row>
    <row r="11506" spans="1:9" hidden="1" x14ac:dyDescent="0.3">
      <c r="A11506" s="1" t="s">
        <v>159</v>
      </c>
      <c r="B11506" s="1" t="s">
        <v>281</v>
      </c>
      <c r="C11506">
        <v>33.450200000000002</v>
      </c>
      <c r="D11506">
        <v>-84.4803</v>
      </c>
      <c r="E11506" s="1" t="s">
        <v>16</v>
      </c>
      <c r="F11506" t="s">
        <v>3804</v>
      </c>
      <c r="G11506">
        <v>0</v>
      </c>
      <c r="H11506">
        <v>0</v>
      </c>
      <c r="I11506">
        <v>0</v>
      </c>
    </row>
    <row r="11507" spans="1:9" hidden="1" x14ac:dyDescent="0.3">
      <c r="A11507" s="1" t="s">
        <v>159</v>
      </c>
      <c r="B11507" s="1" t="s">
        <v>281</v>
      </c>
      <c r="C11507">
        <v>33.450200000000002</v>
      </c>
      <c r="D11507">
        <v>-84.4803</v>
      </c>
      <c r="E11507" s="1" t="s">
        <v>17</v>
      </c>
      <c r="F11507" t="s">
        <v>4039</v>
      </c>
      <c r="G11507">
        <v>0</v>
      </c>
      <c r="H11507">
        <v>0</v>
      </c>
      <c r="I11507">
        <v>0</v>
      </c>
    </row>
    <row r="11508" spans="1:9" hidden="1" x14ac:dyDescent="0.3">
      <c r="A11508" s="1" t="s">
        <v>159</v>
      </c>
      <c r="B11508" s="1" t="s">
        <v>281</v>
      </c>
      <c r="C11508">
        <v>33.450200000000002</v>
      </c>
      <c r="D11508">
        <v>-84.4803</v>
      </c>
      <c r="E11508" s="1" t="s">
        <v>18</v>
      </c>
      <c r="F11508" t="s">
        <v>4274</v>
      </c>
      <c r="G11508">
        <v>0</v>
      </c>
      <c r="H11508">
        <v>0</v>
      </c>
      <c r="I11508">
        <v>0</v>
      </c>
    </row>
    <row r="11509" spans="1:9" hidden="1" x14ac:dyDescent="0.3">
      <c r="A11509" s="1" t="s">
        <v>159</v>
      </c>
      <c r="B11509" s="1" t="s">
        <v>281</v>
      </c>
      <c r="C11509">
        <v>33.450200000000002</v>
      </c>
      <c r="D11509">
        <v>-84.4803</v>
      </c>
      <c r="E11509" s="1" t="s">
        <v>19</v>
      </c>
      <c r="F11509" t="s">
        <v>4509</v>
      </c>
      <c r="G11509">
        <v>0</v>
      </c>
      <c r="H11509">
        <v>0</v>
      </c>
      <c r="I11509">
        <v>0</v>
      </c>
    </row>
    <row r="11510" spans="1:9" hidden="1" x14ac:dyDescent="0.3">
      <c r="A11510" s="1" t="s">
        <v>159</v>
      </c>
      <c r="B11510" s="1" t="s">
        <v>281</v>
      </c>
      <c r="C11510">
        <v>33.450200000000002</v>
      </c>
      <c r="D11510">
        <v>-84.4803</v>
      </c>
      <c r="E11510" s="1" t="s">
        <v>20</v>
      </c>
      <c r="F11510" t="s">
        <v>4744</v>
      </c>
      <c r="G11510">
        <v>0</v>
      </c>
      <c r="H11510">
        <v>0</v>
      </c>
      <c r="I11510">
        <v>0</v>
      </c>
    </row>
    <row r="11511" spans="1:9" hidden="1" x14ac:dyDescent="0.3">
      <c r="A11511" s="1" t="s">
        <v>159</v>
      </c>
      <c r="B11511" s="1" t="s">
        <v>281</v>
      </c>
      <c r="C11511">
        <v>33.450200000000002</v>
      </c>
      <c r="D11511">
        <v>-84.4803</v>
      </c>
      <c r="E11511" s="1" t="s">
        <v>21</v>
      </c>
      <c r="F11511" t="s">
        <v>4979</v>
      </c>
      <c r="G11511">
        <v>0</v>
      </c>
      <c r="H11511">
        <v>0</v>
      </c>
      <c r="I11511">
        <v>0</v>
      </c>
    </row>
    <row r="11512" spans="1:9" hidden="1" x14ac:dyDescent="0.3">
      <c r="A11512" s="1" t="s">
        <v>159</v>
      </c>
      <c r="B11512" s="1" t="s">
        <v>281</v>
      </c>
      <c r="C11512">
        <v>33.450200000000002</v>
      </c>
      <c r="D11512">
        <v>-84.4803</v>
      </c>
      <c r="E11512" s="1" t="s">
        <v>22</v>
      </c>
      <c r="F11512" t="s">
        <v>5214</v>
      </c>
      <c r="G11512">
        <v>0</v>
      </c>
      <c r="H11512">
        <v>0</v>
      </c>
      <c r="I11512">
        <v>0</v>
      </c>
    </row>
    <row r="11513" spans="1:9" hidden="1" x14ac:dyDescent="0.3">
      <c r="A11513" s="1" t="s">
        <v>159</v>
      </c>
      <c r="B11513" s="1" t="s">
        <v>281</v>
      </c>
      <c r="C11513">
        <v>33.450200000000002</v>
      </c>
      <c r="D11513">
        <v>-84.4803</v>
      </c>
      <c r="E11513" s="1" t="s">
        <v>23</v>
      </c>
      <c r="F11513" t="s">
        <v>5449</v>
      </c>
      <c r="G11513">
        <v>0</v>
      </c>
      <c r="H11513">
        <v>0</v>
      </c>
      <c r="I11513">
        <v>0</v>
      </c>
    </row>
    <row r="11514" spans="1:9" hidden="1" x14ac:dyDescent="0.3">
      <c r="A11514" s="1" t="s">
        <v>159</v>
      </c>
      <c r="B11514" s="1" t="s">
        <v>281</v>
      </c>
      <c r="C11514">
        <v>33.450200000000002</v>
      </c>
      <c r="D11514">
        <v>-84.4803</v>
      </c>
      <c r="E11514" s="1" t="s">
        <v>24</v>
      </c>
      <c r="F11514" t="s">
        <v>5684</v>
      </c>
      <c r="G11514">
        <v>0</v>
      </c>
      <c r="H11514">
        <v>0</v>
      </c>
      <c r="I11514">
        <v>0</v>
      </c>
    </row>
    <row r="11515" spans="1:9" hidden="1" x14ac:dyDescent="0.3">
      <c r="A11515" s="1" t="s">
        <v>159</v>
      </c>
      <c r="B11515" s="1" t="s">
        <v>281</v>
      </c>
      <c r="C11515">
        <v>33.450200000000002</v>
      </c>
      <c r="D11515">
        <v>-84.4803</v>
      </c>
      <c r="E11515" s="1" t="s">
        <v>25</v>
      </c>
      <c r="F11515" t="s">
        <v>5918</v>
      </c>
      <c r="G11515">
        <v>0</v>
      </c>
      <c r="H11515">
        <v>0</v>
      </c>
      <c r="I11515">
        <v>0</v>
      </c>
    </row>
    <row r="11516" spans="1:9" hidden="1" x14ac:dyDescent="0.3">
      <c r="A11516" s="1" t="s">
        <v>159</v>
      </c>
      <c r="B11516" s="1" t="s">
        <v>281</v>
      </c>
      <c r="C11516">
        <v>33.450200000000002</v>
      </c>
      <c r="D11516">
        <v>-84.4803</v>
      </c>
      <c r="E11516" s="1" t="s">
        <v>26</v>
      </c>
      <c r="F11516" t="s">
        <v>6152</v>
      </c>
      <c r="G11516">
        <v>0</v>
      </c>
      <c r="H11516">
        <v>0</v>
      </c>
      <c r="I11516">
        <v>0</v>
      </c>
    </row>
    <row r="11517" spans="1:9" hidden="1" x14ac:dyDescent="0.3">
      <c r="A11517" s="1" t="s">
        <v>159</v>
      </c>
      <c r="B11517" s="1" t="s">
        <v>281</v>
      </c>
      <c r="C11517">
        <v>33.450200000000002</v>
      </c>
      <c r="D11517">
        <v>-84.4803</v>
      </c>
      <c r="E11517" s="1" t="s">
        <v>27</v>
      </c>
      <c r="F11517" t="s">
        <v>6386</v>
      </c>
      <c r="G11517">
        <v>0</v>
      </c>
      <c r="H11517">
        <v>0</v>
      </c>
      <c r="I11517">
        <v>0</v>
      </c>
    </row>
    <row r="11518" spans="1:9" hidden="1" x14ac:dyDescent="0.3">
      <c r="A11518" s="1" t="s">
        <v>159</v>
      </c>
      <c r="B11518" s="1" t="s">
        <v>281</v>
      </c>
      <c r="C11518">
        <v>33.450200000000002</v>
      </c>
      <c r="D11518">
        <v>-84.4803</v>
      </c>
      <c r="E11518" s="1" t="s">
        <v>28</v>
      </c>
      <c r="F11518" t="s">
        <v>6620</v>
      </c>
      <c r="G11518">
        <v>0</v>
      </c>
      <c r="H11518">
        <v>0</v>
      </c>
      <c r="I11518">
        <v>0</v>
      </c>
    </row>
    <row r="11519" spans="1:9" hidden="1" x14ac:dyDescent="0.3">
      <c r="A11519" s="1" t="s">
        <v>159</v>
      </c>
      <c r="B11519" s="1" t="s">
        <v>281</v>
      </c>
      <c r="C11519">
        <v>33.450200000000002</v>
      </c>
      <c r="D11519">
        <v>-84.4803</v>
      </c>
      <c r="E11519" s="1" t="s">
        <v>29</v>
      </c>
      <c r="F11519" t="s">
        <v>6854</v>
      </c>
      <c r="G11519">
        <v>0</v>
      </c>
      <c r="H11519">
        <v>0</v>
      </c>
      <c r="I11519">
        <v>0</v>
      </c>
    </row>
    <row r="11520" spans="1:9" hidden="1" x14ac:dyDescent="0.3">
      <c r="A11520" s="1" t="s">
        <v>159</v>
      </c>
      <c r="B11520" s="1" t="s">
        <v>281</v>
      </c>
      <c r="C11520">
        <v>33.450200000000002</v>
      </c>
      <c r="D11520">
        <v>-84.4803</v>
      </c>
      <c r="E11520" s="1" t="s">
        <v>30</v>
      </c>
      <c r="F11520" t="s">
        <v>7088</v>
      </c>
      <c r="G11520">
        <v>0</v>
      </c>
      <c r="H11520">
        <v>0</v>
      </c>
      <c r="I11520">
        <v>0</v>
      </c>
    </row>
    <row r="11521" spans="1:9" hidden="1" x14ac:dyDescent="0.3">
      <c r="A11521" s="1" t="s">
        <v>159</v>
      </c>
      <c r="B11521" s="1" t="s">
        <v>281</v>
      </c>
      <c r="C11521">
        <v>33.450200000000002</v>
      </c>
      <c r="D11521">
        <v>-84.4803</v>
      </c>
      <c r="E11521" s="1" t="s">
        <v>31</v>
      </c>
      <c r="F11521" t="s">
        <v>7322</v>
      </c>
      <c r="G11521">
        <v>0</v>
      </c>
      <c r="H11521">
        <v>0</v>
      </c>
      <c r="I11521">
        <v>0</v>
      </c>
    </row>
    <row r="11522" spans="1:9" hidden="1" x14ac:dyDescent="0.3">
      <c r="A11522" s="1" t="s">
        <v>159</v>
      </c>
      <c r="B11522" s="1" t="s">
        <v>281</v>
      </c>
      <c r="C11522">
        <v>33.450200000000002</v>
      </c>
      <c r="D11522">
        <v>-84.4803</v>
      </c>
      <c r="E11522" s="1" t="s">
        <v>32</v>
      </c>
      <c r="F11522" t="s">
        <v>7556</v>
      </c>
      <c r="G11522">
        <v>0</v>
      </c>
      <c r="H11522">
        <v>0</v>
      </c>
      <c r="I11522">
        <v>0</v>
      </c>
    </row>
    <row r="11523" spans="1:9" hidden="1" x14ac:dyDescent="0.3">
      <c r="A11523" s="1" t="s">
        <v>159</v>
      </c>
      <c r="B11523" s="1" t="s">
        <v>281</v>
      </c>
      <c r="C11523">
        <v>33.450200000000002</v>
      </c>
      <c r="D11523">
        <v>-84.4803</v>
      </c>
      <c r="E11523" s="1" t="s">
        <v>33</v>
      </c>
      <c r="F11523" t="s">
        <v>7790</v>
      </c>
      <c r="G11523">
        <v>0</v>
      </c>
      <c r="H11523">
        <v>0</v>
      </c>
      <c r="I11523">
        <v>0</v>
      </c>
    </row>
    <row r="11524" spans="1:9" hidden="1" x14ac:dyDescent="0.3">
      <c r="A11524" s="1" t="s">
        <v>159</v>
      </c>
      <c r="B11524" s="1" t="s">
        <v>281</v>
      </c>
      <c r="C11524">
        <v>33.450200000000002</v>
      </c>
      <c r="D11524">
        <v>-84.4803</v>
      </c>
      <c r="E11524" s="1" t="s">
        <v>34</v>
      </c>
      <c r="F11524" t="s">
        <v>8024</v>
      </c>
      <c r="G11524">
        <v>0</v>
      </c>
      <c r="H11524">
        <v>0</v>
      </c>
      <c r="I11524">
        <v>0</v>
      </c>
    </row>
    <row r="11525" spans="1:9" hidden="1" x14ac:dyDescent="0.3">
      <c r="A11525" s="1" t="s">
        <v>159</v>
      </c>
      <c r="B11525" s="1" t="s">
        <v>281</v>
      </c>
      <c r="C11525">
        <v>33.450200000000002</v>
      </c>
      <c r="D11525">
        <v>-84.4803</v>
      </c>
      <c r="E11525" s="1" t="s">
        <v>35</v>
      </c>
      <c r="F11525" t="s">
        <v>8256</v>
      </c>
      <c r="G11525">
        <v>0</v>
      </c>
      <c r="H11525">
        <v>0</v>
      </c>
      <c r="I11525">
        <v>0</v>
      </c>
    </row>
    <row r="11526" spans="1:9" hidden="1" x14ac:dyDescent="0.3">
      <c r="A11526" s="1" t="s">
        <v>159</v>
      </c>
      <c r="B11526" s="1" t="s">
        <v>281</v>
      </c>
      <c r="C11526">
        <v>33.450200000000002</v>
      </c>
      <c r="D11526">
        <v>-84.4803</v>
      </c>
      <c r="E11526" s="1" t="s">
        <v>36</v>
      </c>
      <c r="F11526" t="s">
        <v>8488</v>
      </c>
      <c r="G11526">
        <v>0</v>
      </c>
      <c r="H11526">
        <v>0</v>
      </c>
      <c r="I11526">
        <v>0</v>
      </c>
    </row>
    <row r="11527" spans="1:9" hidden="1" x14ac:dyDescent="0.3">
      <c r="A11527" s="1" t="s">
        <v>159</v>
      </c>
      <c r="B11527" s="1" t="s">
        <v>281</v>
      </c>
      <c r="C11527">
        <v>33.450200000000002</v>
      </c>
      <c r="D11527">
        <v>-84.4803</v>
      </c>
      <c r="E11527" s="1" t="s">
        <v>37</v>
      </c>
      <c r="F11527" t="s">
        <v>8719</v>
      </c>
      <c r="G11527">
        <v>0</v>
      </c>
      <c r="H11527">
        <v>0</v>
      </c>
      <c r="I11527">
        <v>0</v>
      </c>
    </row>
    <row r="11528" spans="1:9" hidden="1" x14ac:dyDescent="0.3">
      <c r="A11528" s="1" t="s">
        <v>159</v>
      </c>
      <c r="B11528" s="1" t="s">
        <v>281</v>
      </c>
      <c r="C11528">
        <v>33.450200000000002</v>
      </c>
      <c r="D11528">
        <v>-84.4803</v>
      </c>
      <c r="E11528" s="1" t="s">
        <v>38</v>
      </c>
      <c r="F11528" t="s">
        <v>8950</v>
      </c>
      <c r="G11528">
        <v>0</v>
      </c>
      <c r="H11528">
        <v>0</v>
      </c>
      <c r="I11528">
        <v>0</v>
      </c>
    </row>
    <row r="11529" spans="1:9" hidden="1" x14ac:dyDescent="0.3">
      <c r="A11529" s="1" t="s">
        <v>159</v>
      </c>
      <c r="B11529" s="1" t="s">
        <v>281</v>
      </c>
      <c r="C11529">
        <v>33.450200000000002</v>
      </c>
      <c r="D11529">
        <v>-84.4803</v>
      </c>
      <c r="E11529" s="1" t="s">
        <v>39</v>
      </c>
      <c r="F11529" t="s">
        <v>9181</v>
      </c>
      <c r="G11529">
        <v>0</v>
      </c>
      <c r="H11529">
        <v>0</v>
      </c>
      <c r="I11529">
        <v>0</v>
      </c>
    </row>
    <row r="11530" spans="1:9" hidden="1" x14ac:dyDescent="0.3">
      <c r="A11530" s="1" t="s">
        <v>159</v>
      </c>
      <c r="B11530" s="1" t="s">
        <v>281</v>
      </c>
      <c r="C11530">
        <v>33.450200000000002</v>
      </c>
      <c r="D11530">
        <v>-84.4803</v>
      </c>
      <c r="E11530" s="1" t="s">
        <v>40</v>
      </c>
      <c r="F11530" t="s">
        <v>9412</v>
      </c>
      <c r="G11530">
        <v>0</v>
      </c>
      <c r="H11530">
        <v>0</v>
      </c>
      <c r="I11530">
        <v>0</v>
      </c>
    </row>
    <row r="11531" spans="1:9" hidden="1" x14ac:dyDescent="0.3">
      <c r="A11531" s="1" t="s">
        <v>159</v>
      </c>
      <c r="B11531" s="1" t="s">
        <v>281</v>
      </c>
      <c r="C11531">
        <v>33.450200000000002</v>
      </c>
      <c r="D11531">
        <v>-84.4803</v>
      </c>
      <c r="E11531" s="1" t="s">
        <v>41</v>
      </c>
      <c r="F11531" t="s">
        <v>9643</v>
      </c>
      <c r="G11531">
        <v>0</v>
      </c>
      <c r="H11531">
        <v>0</v>
      </c>
      <c r="I11531">
        <v>0</v>
      </c>
    </row>
    <row r="11532" spans="1:9" hidden="1" x14ac:dyDescent="0.3">
      <c r="A11532" s="1" t="s">
        <v>159</v>
      </c>
      <c r="B11532" s="1" t="s">
        <v>281</v>
      </c>
      <c r="C11532">
        <v>33.450200000000002</v>
      </c>
      <c r="D11532">
        <v>-84.4803</v>
      </c>
      <c r="E11532" s="1" t="s">
        <v>42</v>
      </c>
      <c r="F11532" t="s">
        <v>9874</v>
      </c>
      <c r="G11532">
        <v>0</v>
      </c>
      <c r="H11532">
        <v>0</v>
      </c>
      <c r="I11532">
        <v>0</v>
      </c>
    </row>
    <row r="11533" spans="1:9" hidden="1" x14ac:dyDescent="0.3">
      <c r="A11533" s="1" t="s">
        <v>159</v>
      </c>
      <c r="B11533" s="1" t="s">
        <v>281</v>
      </c>
      <c r="C11533">
        <v>33.450200000000002</v>
      </c>
      <c r="D11533">
        <v>-84.4803</v>
      </c>
      <c r="E11533" s="1" t="s">
        <v>43</v>
      </c>
      <c r="F11533" t="s">
        <v>10103</v>
      </c>
      <c r="G11533">
        <v>0</v>
      </c>
      <c r="H11533">
        <v>0</v>
      </c>
      <c r="I11533">
        <v>0</v>
      </c>
    </row>
    <row r="11534" spans="1:9" hidden="1" x14ac:dyDescent="0.3">
      <c r="A11534" s="1" t="s">
        <v>159</v>
      </c>
      <c r="B11534" s="1" t="s">
        <v>281</v>
      </c>
      <c r="C11534">
        <v>33.450200000000002</v>
      </c>
      <c r="D11534">
        <v>-84.4803</v>
      </c>
      <c r="E11534" s="1" t="s">
        <v>44</v>
      </c>
      <c r="F11534" t="s">
        <v>10331</v>
      </c>
      <c r="G11534">
        <v>0</v>
      </c>
      <c r="H11534">
        <v>0</v>
      </c>
      <c r="I11534">
        <v>0</v>
      </c>
    </row>
    <row r="11535" spans="1:9" hidden="1" x14ac:dyDescent="0.3">
      <c r="A11535" s="1" t="s">
        <v>159</v>
      </c>
      <c r="B11535" s="1" t="s">
        <v>281</v>
      </c>
      <c r="C11535">
        <v>33.450200000000002</v>
      </c>
      <c r="D11535">
        <v>-84.4803</v>
      </c>
      <c r="E11535" s="1" t="s">
        <v>45</v>
      </c>
      <c r="F11535" t="s">
        <v>10552</v>
      </c>
      <c r="G11535">
        <v>0</v>
      </c>
      <c r="H11535">
        <v>0</v>
      </c>
      <c r="I11535">
        <v>0</v>
      </c>
    </row>
    <row r="11536" spans="1:9" hidden="1" x14ac:dyDescent="0.3">
      <c r="A11536" s="1" t="s">
        <v>159</v>
      </c>
      <c r="B11536" s="1" t="s">
        <v>281</v>
      </c>
      <c r="C11536">
        <v>33.450200000000002</v>
      </c>
      <c r="D11536">
        <v>-84.4803</v>
      </c>
      <c r="E11536" s="1" t="s">
        <v>46</v>
      </c>
      <c r="F11536" t="s">
        <v>10768</v>
      </c>
      <c r="G11536">
        <v>0</v>
      </c>
      <c r="H11536">
        <v>0</v>
      </c>
      <c r="I11536">
        <v>0</v>
      </c>
    </row>
    <row r="11537" spans="1:9" hidden="1" x14ac:dyDescent="0.3">
      <c r="A11537" s="1" t="s">
        <v>159</v>
      </c>
      <c r="B11537" s="1" t="s">
        <v>281</v>
      </c>
      <c r="C11537">
        <v>33.450200000000002</v>
      </c>
      <c r="D11537">
        <v>-84.4803</v>
      </c>
      <c r="E11537" s="1" t="s">
        <v>47</v>
      </c>
      <c r="F11537" t="s">
        <v>10983</v>
      </c>
      <c r="G11537">
        <v>0</v>
      </c>
      <c r="H11537">
        <v>0</v>
      </c>
      <c r="I11537">
        <v>0</v>
      </c>
    </row>
    <row r="11538" spans="1:9" hidden="1" x14ac:dyDescent="0.3">
      <c r="A11538" s="1" t="s">
        <v>159</v>
      </c>
      <c r="B11538" s="1" t="s">
        <v>281</v>
      </c>
      <c r="C11538">
        <v>33.450200000000002</v>
      </c>
      <c r="D11538">
        <v>-84.4803</v>
      </c>
      <c r="E11538" s="1" t="s">
        <v>48</v>
      </c>
      <c r="F11538" t="s">
        <v>11786</v>
      </c>
      <c r="G11538">
        <v>0</v>
      </c>
      <c r="H11538">
        <v>0</v>
      </c>
      <c r="I11538">
        <v>0</v>
      </c>
    </row>
    <row r="11539" spans="1:9" hidden="1" x14ac:dyDescent="0.3">
      <c r="A11539" s="1" t="s">
        <v>159</v>
      </c>
      <c r="B11539" s="1" t="s">
        <v>281</v>
      </c>
      <c r="C11539">
        <v>33.450200000000002</v>
      </c>
      <c r="D11539">
        <v>-84.4803</v>
      </c>
      <c r="E11539" s="1" t="s">
        <v>49</v>
      </c>
      <c r="F11539" t="s">
        <v>11977</v>
      </c>
      <c r="G11539">
        <v>0</v>
      </c>
      <c r="H11539">
        <v>0</v>
      </c>
      <c r="I11539">
        <v>0</v>
      </c>
    </row>
    <row r="11540" spans="1:9" hidden="1" x14ac:dyDescent="0.3">
      <c r="A11540" s="1" t="s">
        <v>159</v>
      </c>
      <c r="B11540" s="1" t="s">
        <v>281</v>
      </c>
      <c r="C11540">
        <v>33.450200000000002</v>
      </c>
      <c r="D11540">
        <v>-84.4803</v>
      </c>
      <c r="E11540" s="1" t="s">
        <v>50</v>
      </c>
      <c r="F11540" t="s">
        <v>12149</v>
      </c>
      <c r="G11540">
        <v>0</v>
      </c>
      <c r="H11540">
        <v>0</v>
      </c>
      <c r="I11540">
        <v>0</v>
      </c>
    </row>
    <row r="11541" spans="1:9" hidden="1" x14ac:dyDescent="0.3">
      <c r="A11541" s="1" t="s">
        <v>159</v>
      </c>
      <c r="B11541" s="1" t="s">
        <v>281</v>
      </c>
      <c r="C11541">
        <v>33.450200000000002</v>
      </c>
      <c r="D11541">
        <v>-84.4803</v>
      </c>
      <c r="E11541" s="1" t="s">
        <v>51</v>
      </c>
      <c r="F11541" t="s">
        <v>12298</v>
      </c>
      <c r="G11541">
        <v>0</v>
      </c>
      <c r="H11541">
        <v>0</v>
      </c>
      <c r="I11541">
        <v>0</v>
      </c>
    </row>
    <row r="11542" spans="1:9" hidden="1" x14ac:dyDescent="0.3">
      <c r="A11542" s="1" t="s">
        <v>159</v>
      </c>
      <c r="B11542" s="1" t="s">
        <v>281</v>
      </c>
      <c r="C11542">
        <v>33.450200000000002</v>
      </c>
      <c r="D11542">
        <v>-84.4803</v>
      </c>
      <c r="E11542" s="1" t="s">
        <v>52</v>
      </c>
      <c r="F11542" t="s">
        <v>11151</v>
      </c>
      <c r="G11542">
        <v>0</v>
      </c>
      <c r="H11542">
        <v>0</v>
      </c>
      <c r="I11542">
        <v>0</v>
      </c>
    </row>
    <row r="11543" spans="1:9" hidden="1" x14ac:dyDescent="0.3">
      <c r="A11543" s="1" t="s">
        <v>159</v>
      </c>
      <c r="B11543" s="1" t="s">
        <v>281</v>
      </c>
      <c r="C11543">
        <v>33.450200000000002</v>
      </c>
      <c r="D11543">
        <v>-84.4803</v>
      </c>
      <c r="E11543" s="1" t="s">
        <v>53</v>
      </c>
      <c r="F11543" t="s">
        <v>11349</v>
      </c>
      <c r="G11543">
        <v>0</v>
      </c>
      <c r="H11543">
        <v>0</v>
      </c>
      <c r="I11543">
        <v>0</v>
      </c>
    </row>
    <row r="11544" spans="1:9" hidden="1" x14ac:dyDescent="0.3">
      <c r="A11544" s="1" t="s">
        <v>159</v>
      </c>
      <c r="B11544" s="1" t="s">
        <v>281</v>
      </c>
      <c r="C11544">
        <v>33.450200000000002</v>
      </c>
      <c r="D11544">
        <v>-84.4803</v>
      </c>
      <c r="E11544" s="1" t="s">
        <v>54</v>
      </c>
      <c r="F11544" t="s">
        <v>11544</v>
      </c>
      <c r="G11544">
        <v>0</v>
      </c>
      <c r="H11544">
        <v>0</v>
      </c>
      <c r="I11544">
        <v>0</v>
      </c>
    </row>
    <row r="11545" spans="1:9" hidden="1" x14ac:dyDescent="0.3">
      <c r="A11545" s="1" t="s">
        <v>159</v>
      </c>
      <c r="B11545" s="1" t="s">
        <v>281</v>
      </c>
      <c r="C11545">
        <v>33.450200000000002</v>
      </c>
      <c r="D11545">
        <v>-84.4803</v>
      </c>
      <c r="E11545" s="1" t="s">
        <v>21548</v>
      </c>
      <c r="F11545" t="s">
        <v>21770</v>
      </c>
      <c r="G11545">
        <v>0</v>
      </c>
      <c r="H11545">
        <v>0</v>
      </c>
      <c r="I11545">
        <v>0</v>
      </c>
    </row>
    <row r="11546" spans="1:9" hidden="1" x14ac:dyDescent="0.3">
      <c r="A11546" s="1" t="s">
        <v>159</v>
      </c>
      <c r="B11546" s="1" t="s">
        <v>282</v>
      </c>
      <c r="C11546">
        <v>32.4893</v>
      </c>
      <c r="D11546">
        <v>-94.852099999999993</v>
      </c>
      <c r="E11546" s="1" t="s">
        <v>4</v>
      </c>
      <c r="F11546" t="s">
        <v>940</v>
      </c>
      <c r="G11546">
        <v>0</v>
      </c>
      <c r="H11546">
        <v>0</v>
      </c>
      <c r="I11546">
        <v>0</v>
      </c>
    </row>
    <row r="11547" spans="1:9" hidden="1" x14ac:dyDescent="0.3">
      <c r="A11547" s="1" t="s">
        <v>159</v>
      </c>
      <c r="B11547" s="1" t="s">
        <v>282</v>
      </c>
      <c r="C11547">
        <v>32.4893</v>
      </c>
      <c r="D11547">
        <v>-94.852099999999993</v>
      </c>
      <c r="E11547" s="1" t="s">
        <v>5</v>
      </c>
      <c r="F11547" t="s">
        <v>1182</v>
      </c>
      <c r="G11547">
        <v>0</v>
      </c>
      <c r="H11547">
        <v>0</v>
      </c>
      <c r="I11547">
        <v>0</v>
      </c>
    </row>
    <row r="11548" spans="1:9" hidden="1" x14ac:dyDescent="0.3">
      <c r="A11548" s="1" t="s">
        <v>159</v>
      </c>
      <c r="B11548" s="1" t="s">
        <v>282</v>
      </c>
      <c r="C11548">
        <v>32.4893</v>
      </c>
      <c r="D11548">
        <v>-94.852099999999993</v>
      </c>
      <c r="E11548" s="1" t="s">
        <v>6</v>
      </c>
      <c r="F11548" t="s">
        <v>1424</v>
      </c>
      <c r="G11548">
        <v>0</v>
      </c>
      <c r="H11548">
        <v>0</v>
      </c>
      <c r="I11548">
        <v>0</v>
      </c>
    </row>
    <row r="11549" spans="1:9" hidden="1" x14ac:dyDescent="0.3">
      <c r="A11549" s="1" t="s">
        <v>159</v>
      </c>
      <c r="B11549" s="1" t="s">
        <v>282</v>
      </c>
      <c r="C11549">
        <v>32.4893</v>
      </c>
      <c r="D11549">
        <v>-94.852099999999993</v>
      </c>
      <c r="E11549" s="1" t="s">
        <v>7</v>
      </c>
      <c r="F11549" t="s">
        <v>1665</v>
      </c>
      <c r="G11549">
        <v>0</v>
      </c>
      <c r="H11549">
        <v>0</v>
      </c>
      <c r="I11549">
        <v>0</v>
      </c>
    </row>
    <row r="11550" spans="1:9" hidden="1" x14ac:dyDescent="0.3">
      <c r="A11550" s="1" t="s">
        <v>159</v>
      </c>
      <c r="B11550" s="1" t="s">
        <v>282</v>
      </c>
      <c r="C11550">
        <v>32.4893</v>
      </c>
      <c r="D11550">
        <v>-94.852099999999993</v>
      </c>
      <c r="E11550" s="1" t="s">
        <v>8</v>
      </c>
      <c r="F11550" t="s">
        <v>1906</v>
      </c>
      <c r="G11550">
        <v>0</v>
      </c>
      <c r="H11550">
        <v>0</v>
      </c>
      <c r="I11550">
        <v>0</v>
      </c>
    </row>
    <row r="11551" spans="1:9" hidden="1" x14ac:dyDescent="0.3">
      <c r="A11551" s="1" t="s">
        <v>159</v>
      </c>
      <c r="B11551" s="1" t="s">
        <v>282</v>
      </c>
      <c r="C11551">
        <v>32.4893</v>
      </c>
      <c r="D11551">
        <v>-94.852099999999993</v>
      </c>
      <c r="E11551" s="1" t="s">
        <v>9</v>
      </c>
      <c r="F11551" t="s">
        <v>2144</v>
      </c>
      <c r="G11551">
        <v>0</v>
      </c>
      <c r="H11551">
        <v>0</v>
      </c>
      <c r="I11551">
        <v>0</v>
      </c>
    </row>
    <row r="11552" spans="1:9" hidden="1" x14ac:dyDescent="0.3">
      <c r="A11552" s="1" t="s">
        <v>159</v>
      </c>
      <c r="B11552" s="1" t="s">
        <v>282</v>
      </c>
      <c r="C11552">
        <v>32.4893</v>
      </c>
      <c r="D11552">
        <v>-94.852099999999993</v>
      </c>
      <c r="E11552" s="1" t="s">
        <v>10</v>
      </c>
      <c r="F11552" t="s">
        <v>2382</v>
      </c>
      <c r="G11552">
        <v>0</v>
      </c>
      <c r="H11552">
        <v>0</v>
      </c>
      <c r="I11552">
        <v>0</v>
      </c>
    </row>
    <row r="11553" spans="1:9" hidden="1" x14ac:dyDescent="0.3">
      <c r="A11553" s="1" t="s">
        <v>159</v>
      </c>
      <c r="B11553" s="1" t="s">
        <v>282</v>
      </c>
      <c r="C11553">
        <v>32.4893</v>
      </c>
      <c r="D11553">
        <v>-94.852099999999993</v>
      </c>
      <c r="E11553" s="1" t="s">
        <v>11</v>
      </c>
      <c r="F11553" t="s">
        <v>2620</v>
      </c>
      <c r="G11553">
        <v>0</v>
      </c>
      <c r="H11553">
        <v>0</v>
      </c>
      <c r="I11553">
        <v>0</v>
      </c>
    </row>
    <row r="11554" spans="1:9" hidden="1" x14ac:dyDescent="0.3">
      <c r="A11554" s="1" t="s">
        <v>159</v>
      </c>
      <c r="B11554" s="1" t="s">
        <v>282</v>
      </c>
      <c r="C11554">
        <v>32.4893</v>
      </c>
      <c r="D11554">
        <v>-94.852099999999993</v>
      </c>
      <c r="E11554" s="1" t="s">
        <v>12</v>
      </c>
      <c r="F11554" t="s">
        <v>2858</v>
      </c>
      <c r="G11554">
        <v>0</v>
      </c>
      <c r="H11554">
        <v>0</v>
      </c>
      <c r="I11554">
        <v>0</v>
      </c>
    </row>
    <row r="11555" spans="1:9" hidden="1" x14ac:dyDescent="0.3">
      <c r="A11555" s="1" t="s">
        <v>159</v>
      </c>
      <c r="B11555" s="1" t="s">
        <v>282</v>
      </c>
      <c r="C11555">
        <v>32.4893</v>
      </c>
      <c r="D11555">
        <v>-94.852099999999993</v>
      </c>
      <c r="E11555" s="1" t="s">
        <v>13</v>
      </c>
      <c r="F11555" t="s">
        <v>3096</v>
      </c>
      <c r="G11555">
        <v>0</v>
      </c>
      <c r="H11555">
        <v>0</v>
      </c>
      <c r="I11555">
        <v>0</v>
      </c>
    </row>
    <row r="11556" spans="1:9" hidden="1" x14ac:dyDescent="0.3">
      <c r="A11556" s="1" t="s">
        <v>159</v>
      </c>
      <c r="B11556" s="1" t="s">
        <v>282</v>
      </c>
      <c r="C11556">
        <v>32.4893</v>
      </c>
      <c r="D11556">
        <v>-94.852099999999993</v>
      </c>
      <c r="E11556" s="1" t="s">
        <v>14</v>
      </c>
      <c r="F11556" t="s">
        <v>3333</v>
      </c>
      <c r="G11556">
        <v>0</v>
      </c>
      <c r="H11556">
        <v>0</v>
      </c>
      <c r="I11556">
        <v>0</v>
      </c>
    </row>
    <row r="11557" spans="1:9" hidden="1" x14ac:dyDescent="0.3">
      <c r="A11557" s="1" t="s">
        <v>159</v>
      </c>
      <c r="B11557" s="1" t="s">
        <v>282</v>
      </c>
      <c r="C11557">
        <v>32.4893</v>
      </c>
      <c r="D11557">
        <v>-94.852099999999993</v>
      </c>
      <c r="E11557" s="1" t="s">
        <v>15</v>
      </c>
      <c r="F11557" t="s">
        <v>3569</v>
      </c>
      <c r="G11557">
        <v>0</v>
      </c>
      <c r="H11557">
        <v>0</v>
      </c>
      <c r="I11557">
        <v>0</v>
      </c>
    </row>
    <row r="11558" spans="1:9" hidden="1" x14ac:dyDescent="0.3">
      <c r="A11558" s="1" t="s">
        <v>159</v>
      </c>
      <c r="B11558" s="1" t="s">
        <v>282</v>
      </c>
      <c r="C11558">
        <v>32.4893</v>
      </c>
      <c r="D11558">
        <v>-94.852099999999993</v>
      </c>
      <c r="E11558" s="1" t="s">
        <v>16</v>
      </c>
      <c r="F11558" t="s">
        <v>3805</v>
      </c>
      <c r="G11558">
        <v>0</v>
      </c>
      <c r="H11558">
        <v>0</v>
      </c>
      <c r="I11558">
        <v>0</v>
      </c>
    </row>
    <row r="11559" spans="1:9" hidden="1" x14ac:dyDescent="0.3">
      <c r="A11559" s="1" t="s">
        <v>159</v>
      </c>
      <c r="B11559" s="1" t="s">
        <v>282</v>
      </c>
      <c r="C11559">
        <v>32.4893</v>
      </c>
      <c r="D11559">
        <v>-94.852099999999993</v>
      </c>
      <c r="E11559" s="1" t="s">
        <v>17</v>
      </c>
      <c r="F11559" t="s">
        <v>4040</v>
      </c>
      <c r="G11559">
        <v>0</v>
      </c>
      <c r="H11559">
        <v>0</v>
      </c>
      <c r="I11559">
        <v>0</v>
      </c>
    </row>
    <row r="11560" spans="1:9" hidden="1" x14ac:dyDescent="0.3">
      <c r="A11560" s="1" t="s">
        <v>159</v>
      </c>
      <c r="B11560" s="1" t="s">
        <v>282</v>
      </c>
      <c r="C11560">
        <v>32.4893</v>
      </c>
      <c r="D11560">
        <v>-94.852099999999993</v>
      </c>
      <c r="E11560" s="1" t="s">
        <v>18</v>
      </c>
      <c r="F11560" t="s">
        <v>4275</v>
      </c>
      <c r="G11560">
        <v>0</v>
      </c>
      <c r="H11560">
        <v>0</v>
      </c>
      <c r="I11560">
        <v>0</v>
      </c>
    </row>
    <row r="11561" spans="1:9" hidden="1" x14ac:dyDescent="0.3">
      <c r="A11561" s="1" t="s">
        <v>159</v>
      </c>
      <c r="B11561" s="1" t="s">
        <v>282</v>
      </c>
      <c r="C11561">
        <v>32.4893</v>
      </c>
      <c r="D11561">
        <v>-94.852099999999993</v>
      </c>
      <c r="E11561" s="1" t="s">
        <v>19</v>
      </c>
      <c r="F11561" t="s">
        <v>4510</v>
      </c>
      <c r="G11561">
        <v>0</v>
      </c>
      <c r="H11561">
        <v>0</v>
      </c>
      <c r="I11561">
        <v>0</v>
      </c>
    </row>
    <row r="11562" spans="1:9" hidden="1" x14ac:dyDescent="0.3">
      <c r="A11562" s="1" t="s">
        <v>159</v>
      </c>
      <c r="B11562" s="1" t="s">
        <v>282</v>
      </c>
      <c r="C11562">
        <v>32.4893</v>
      </c>
      <c r="D11562">
        <v>-94.852099999999993</v>
      </c>
      <c r="E11562" s="1" t="s">
        <v>20</v>
      </c>
      <c r="F11562" t="s">
        <v>4745</v>
      </c>
      <c r="G11562">
        <v>0</v>
      </c>
      <c r="H11562">
        <v>0</v>
      </c>
      <c r="I11562">
        <v>0</v>
      </c>
    </row>
    <row r="11563" spans="1:9" hidden="1" x14ac:dyDescent="0.3">
      <c r="A11563" s="1" t="s">
        <v>159</v>
      </c>
      <c r="B11563" s="1" t="s">
        <v>282</v>
      </c>
      <c r="C11563">
        <v>32.4893</v>
      </c>
      <c r="D11563">
        <v>-94.852099999999993</v>
      </c>
      <c r="E11563" s="1" t="s">
        <v>21</v>
      </c>
      <c r="F11563" t="s">
        <v>4980</v>
      </c>
      <c r="G11563">
        <v>0</v>
      </c>
      <c r="H11563">
        <v>0</v>
      </c>
      <c r="I11563">
        <v>0</v>
      </c>
    </row>
    <row r="11564" spans="1:9" hidden="1" x14ac:dyDescent="0.3">
      <c r="A11564" s="1" t="s">
        <v>159</v>
      </c>
      <c r="B11564" s="1" t="s">
        <v>282</v>
      </c>
      <c r="C11564">
        <v>32.4893</v>
      </c>
      <c r="D11564">
        <v>-94.852099999999993</v>
      </c>
      <c r="E11564" s="1" t="s">
        <v>22</v>
      </c>
      <c r="F11564" t="s">
        <v>5215</v>
      </c>
      <c r="G11564">
        <v>0</v>
      </c>
      <c r="H11564">
        <v>0</v>
      </c>
      <c r="I11564">
        <v>0</v>
      </c>
    </row>
    <row r="11565" spans="1:9" hidden="1" x14ac:dyDescent="0.3">
      <c r="A11565" s="1" t="s">
        <v>159</v>
      </c>
      <c r="B11565" s="1" t="s">
        <v>282</v>
      </c>
      <c r="C11565">
        <v>32.4893</v>
      </c>
      <c r="D11565">
        <v>-94.852099999999993</v>
      </c>
      <c r="E11565" s="1" t="s">
        <v>23</v>
      </c>
      <c r="F11565" t="s">
        <v>5450</v>
      </c>
      <c r="G11565">
        <v>0</v>
      </c>
      <c r="H11565">
        <v>0</v>
      </c>
      <c r="I11565">
        <v>0</v>
      </c>
    </row>
    <row r="11566" spans="1:9" hidden="1" x14ac:dyDescent="0.3">
      <c r="A11566" s="1" t="s">
        <v>159</v>
      </c>
      <c r="B11566" s="1" t="s">
        <v>282</v>
      </c>
      <c r="C11566">
        <v>32.4893</v>
      </c>
      <c r="D11566">
        <v>-94.852099999999993</v>
      </c>
      <c r="E11566" s="1" t="s">
        <v>24</v>
      </c>
      <c r="F11566" t="s">
        <v>5685</v>
      </c>
      <c r="G11566">
        <v>0</v>
      </c>
      <c r="H11566">
        <v>0</v>
      </c>
      <c r="I11566">
        <v>0</v>
      </c>
    </row>
    <row r="11567" spans="1:9" hidden="1" x14ac:dyDescent="0.3">
      <c r="A11567" s="1" t="s">
        <v>159</v>
      </c>
      <c r="B11567" s="1" t="s">
        <v>282</v>
      </c>
      <c r="C11567">
        <v>32.4893</v>
      </c>
      <c r="D11567">
        <v>-94.852099999999993</v>
      </c>
      <c r="E11567" s="1" t="s">
        <v>25</v>
      </c>
      <c r="F11567" t="s">
        <v>5919</v>
      </c>
      <c r="G11567">
        <v>0</v>
      </c>
      <c r="H11567">
        <v>0</v>
      </c>
      <c r="I11567">
        <v>0</v>
      </c>
    </row>
    <row r="11568" spans="1:9" hidden="1" x14ac:dyDescent="0.3">
      <c r="A11568" s="1" t="s">
        <v>159</v>
      </c>
      <c r="B11568" s="1" t="s">
        <v>282</v>
      </c>
      <c r="C11568">
        <v>32.4893</v>
      </c>
      <c r="D11568">
        <v>-94.852099999999993</v>
      </c>
      <c r="E11568" s="1" t="s">
        <v>26</v>
      </c>
      <c r="F11568" t="s">
        <v>6153</v>
      </c>
      <c r="G11568">
        <v>0</v>
      </c>
      <c r="H11568">
        <v>0</v>
      </c>
      <c r="I11568">
        <v>0</v>
      </c>
    </row>
    <row r="11569" spans="1:9" hidden="1" x14ac:dyDescent="0.3">
      <c r="A11569" s="1" t="s">
        <v>159</v>
      </c>
      <c r="B11569" s="1" t="s">
        <v>282</v>
      </c>
      <c r="C11569">
        <v>32.4893</v>
      </c>
      <c r="D11569">
        <v>-94.852099999999993</v>
      </c>
      <c r="E11569" s="1" t="s">
        <v>27</v>
      </c>
      <c r="F11569" t="s">
        <v>6387</v>
      </c>
      <c r="G11569">
        <v>0</v>
      </c>
      <c r="H11569">
        <v>0</v>
      </c>
      <c r="I11569">
        <v>0</v>
      </c>
    </row>
    <row r="11570" spans="1:9" hidden="1" x14ac:dyDescent="0.3">
      <c r="A11570" s="1" t="s">
        <v>159</v>
      </c>
      <c r="B11570" s="1" t="s">
        <v>282</v>
      </c>
      <c r="C11570">
        <v>32.4893</v>
      </c>
      <c r="D11570">
        <v>-94.852099999999993</v>
      </c>
      <c r="E11570" s="1" t="s">
        <v>28</v>
      </c>
      <c r="F11570" t="s">
        <v>6621</v>
      </c>
      <c r="G11570">
        <v>0</v>
      </c>
      <c r="H11570">
        <v>0</v>
      </c>
      <c r="I11570">
        <v>0</v>
      </c>
    </row>
    <row r="11571" spans="1:9" hidden="1" x14ac:dyDescent="0.3">
      <c r="A11571" s="1" t="s">
        <v>159</v>
      </c>
      <c r="B11571" s="1" t="s">
        <v>282</v>
      </c>
      <c r="C11571">
        <v>32.4893</v>
      </c>
      <c r="D11571">
        <v>-94.852099999999993</v>
      </c>
      <c r="E11571" s="1" t="s">
        <v>29</v>
      </c>
      <c r="F11571" t="s">
        <v>6855</v>
      </c>
      <c r="G11571">
        <v>0</v>
      </c>
      <c r="H11571">
        <v>0</v>
      </c>
      <c r="I11571">
        <v>0</v>
      </c>
    </row>
    <row r="11572" spans="1:9" hidden="1" x14ac:dyDescent="0.3">
      <c r="A11572" s="1" t="s">
        <v>159</v>
      </c>
      <c r="B11572" s="1" t="s">
        <v>282</v>
      </c>
      <c r="C11572">
        <v>32.4893</v>
      </c>
      <c r="D11572">
        <v>-94.852099999999993</v>
      </c>
      <c r="E11572" s="1" t="s">
        <v>30</v>
      </c>
      <c r="F11572" t="s">
        <v>7089</v>
      </c>
      <c r="G11572">
        <v>0</v>
      </c>
      <c r="H11572">
        <v>0</v>
      </c>
      <c r="I11572">
        <v>0</v>
      </c>
    </row>
    <row r="11573" spans="1:9" hidden="1" x14ac:dyDescent="0.3">
      <c r="A11573" s="1" t="s">
        <v>159</v>
      </c>
      <c r="B11573" s="1" t="s">
        <v>282</v>
      </c>
      <c r="C11573">
        <v>32.4893</v>
      </c>
      <c r="D11573">
        <v>-94.852099999999993</v>
      </c>
      <c r="E11573" s="1" t="s">
        <v>31</v>
      </c>
      <c r="F11573" t="s">
        <v>7323</v>
      </c>
      <c r="G11573">
        <v>0</v>
      </c>
      <c r="H11573">
        <v>0</v>
      </c>
      <c r="I11573">
        <v>0</v>
      </c>
    </row>
    <row r="11574" spans="1:9" hidden="1" x14ac:dyDescent="0.3">
      <c r="A11574" s="1" t="s">
        <v>159</v>
      </c>
      <c r="B11574" s="1" t="s">
        <v>282</v>
      </c>
      <c r="C11574">
        <v>32.4893</v>
      </c>
      <c r="D11574">
        <v>-94.852099999999993</v>
      </c>
      <c r="E11574" s="1" t="s">
        <v>32</v>
      </c>
      <c r="F11574" t="s">
        <v>7557</v>
      </c>
      <c r="G11574">
        <v>0</v>
      </c>
      <c r="H11574">
        <v>0</v>
      </c>
      <c r="I11574">
        <v>0</v>
      </c>
    </row>
    <row r="11575" spans="1:9" hidden="1" x14ac:dyDescent="0.3">
      <c r="A11575" s="1" t="s">
        <v>159</v>
      </c>
      <c r="B11575" s="1" t="s">
        <v>282</v>
      </c>
      <c r="C11575">
        <v>32.4893</v>
      </c>
      <c r="D11575">
        <v>-94.852099999999993</v>
      </c>
      <c r="E11575" s="1" t="s">
        <v>33</v>
      </c>
      <c r="F11575" t="s">
        <v>7791</v>
      </c>
      <c r="G11575">
        <v>0</v>
      </c>
      <c r="H11575">
        <v>0</v>
      </c>
      <c r="I11575">
        <v>0</v>
      </c>
    </row>
    <row r="11576" spans="1:9" hidden="1" x14ac:dyDescent="0.3">
      <c r="A11576" s="1" t="s">
        <v>159</v>
      </c>
      <c r="B11576" s="1" t="s">
        <v>282</v>
      </c>
      <c r="C11576">
        <v>32.4893</v>
      </c>
      <c r="D11576">
        <v>-94.852099999999993</v>
      </c>
      <c r="E11576" s="1" t="s">
        <v>34</v>
      </c>
      <c r="F11576" t="s">
        <v>8025</v>
      </c>
      <c r="G11576">
        <v>0</v>
      </c>
      <c r="H11576">
        <v>0</v>
      </c>
      <c r="I11576">
        <v>0</v>
      </c>
    </row>
    <row r="11577" spans="1:9" hidden="1" x14ac:dyDescent="0.3">
      <c r="A11577" s="1" t="s">
        <v>159</v>
      </c>
      <c r="B11577" s="1" t="s">
        <v>282</v>
      </c>
      <c r="C11577">
        <v>32.4893</v>
      </c>
      <c r="D11577">
        <v>-94.852099999999993</v>
      </c>
      <c r="E11577" s="1" t="s">
        <v>35</v>
      </c>
      <c r="F11577" t="s">
        <v>8257</v>
      </c>
      <c r="G11577">
        <v>0</v>
      </c>
      <c r="H11577">
        <v>0</v>
      </c>
      <c r="I11577">
        <v>0</v>
      </c>
    </row>
    <row r="11578" spans="1:9" hidden="1" x14ac:dyDescent="0.3">
      <c r="A11578" s="1" t="s">
        <v>159</v>
      </c>
      <c r="B11578" s="1" t="s">
        <v>282</v>
      </c>
      <c r="C11578">
        <v>32.4893</v>
      </c>
      <c r="D11578">
        <v>-94.852099999999993</v>
      </c>
      <c r="E11578" s="1" t="s">
        <v>36</v>
      </c>
      <c r="F11578" t="s">
        <v>8489</v>
      </c>
      <c r="G11578">
        <v>0</v>
      </c>
      <c r="H11578">
        <v>0</v>
      </c>
      <c r="I11578">
        <v>0</v>
      </c>
    </row>
    <row r="11579" spans="1:9" hidden="1" x14ac:dyDescent="0.3">
      <c r="A11579" s="1" t="s">
        <v>159</v>
      </c>
      <c r="B11579" s="1" t="s">
        <v>282</v>
      </c>
      <c r="C11579">
        <v>32.4893</v>
      </c>
      <c r="D11579">
        <v>-94.852099999999993</v>
      </c>
      <c r="E11579" s="1" t="s">
        <v>37</v>
      </c>
      <c r="F11579" t="s">
        <v>8720</v>
      </c>
      <c r="G11579">
        <v>0</v>
      </c>
      <c r="H11579">
        <v>0</v>
      </c>
      <c r="I11579">
        <v>0</v>
      </c>
    </row>
    <row r="11580" spans="1:9" hidden="1" x14ac:dyDescent="0.3">
      <c r="A11580" s="1" t="s">
        <v>159</v>
      </c>
      <c r="B11580" s="1" t="s">
        <v>282</v>
      </c>
      <c r="C11580">
        <v>32.4893</v>
      </c>
      <c r="D11580">
        <v>-94.852099999999993</v>
      </c>
      <c r="E11580" s="1" t="s">
        <v>38</v>
      </c>
      <c r="F11580" t="s">
        <v>8951</v>
      </c>
      <c r="G11580">
        <v>0</v>
      </c>
      <c r="H11580">
        <v>0</v>
      </c>
      <c r="I11580">
        <v>0</v>
      </c>
    </row>
    <row r="11581" spans="1:9" hidden="1" x14ac:dyDescent="0.3">
      <c r="A11581" s="1" t="s">
        <v>159</v>
      </c>
      <c r="B11581" s="1" t="s">
        <v>282</v>
      </c>
      <c r="C11581">
        <v>32.4893</v>
      </c>
      <c r="D11581">
        <v>-94.852099999999993</v>
      </c>
      <c r="E11581" s="1" t="s">
        <v>39</v>
      </c>
      <c r="F11581" t="s">
        <v>9182</v>
      </c>
      <c r="G11581">
        <v>0</v>
      </c>
      <c r="H11581">
        <v>0</v>
      </c>
      <c r="I11581">
        <v>0</v>
      </c>
    </row>
    <row r="11582" spans="1:9" hidden="1" x14ac:dyDescent="0.3">
      <c r="A11582" s="1" t="s">
        <v>159</v>
      </c>
      <c r="B11582" s="1" t="s">
        <v>282</v>
      </c>
      <c r="C11582">
        <v>32.4893</v>
      </c>
      <c r="D11582">
        <v>-94.852099999999993</v>
      </c>
      <c r="E11582" s="1" t="s">
        <v>40</v>
      </c>
      <c r="F11582" t="s">
        <v>9413</v>
      </c>
      <c r="G11582">
        <v>0</v>
      </c>
      <c r="H11582">
        <v>0</v>
      </c>
      <c r="I11582">
        <v>0</v>
      </c>
    </row>
    <row r="11583" spans="1:9" hidden="1" x14ac:dyDescent="0.3">
      <c r="A11583" s="1" t="s">
        <v>159</v>
      </c>
      <c r="B11583" s="1" t="s">
        <v>282</v>
      </c>
      <c r="C11583">
        <v>32.4893</v>
      </c>
      <c r="D11583">
        <v>-94.852099999999993</v>
      </c>
      <c r="E11583" s="1" t="s">
        <v>41</v>
      </c>
      <c r="F11583" t="s">
        <v>9644</v>
      </c>
      <c r="G11583">
        <v>0</v>
      </c>
      <c r="H11583">
        <v>0</v>
      </c>
      <c r="I11583">
        <v>0</v>
      </c>
    </row>
    <row r="11584" spans="1:9" hidden="1" x14ac:dyDescent="0.3">
      <c r="A11584" s="1" t="s">
        <v>159</v>
      </c>
      <c r="B11584" s="1" t="s">
        <v>282</v>
      </c>
      <c r="C11584">
        <v>32.4893</v>
      </c>
      <c r="D11584">
        <v>-94.852099999999993</v>
      </c>
      <c r="E11584" s="1" t="s">
        <v>42</v>
      </c>
      <c r="F11584" t="s">
        <v>9875</v>
      </c>
      <c r="G11584">
        <v>0</v>
      </c>
      <c r="H11584">
        <v>0</v>
      </c>
      <c r="I11584">
        <v>0</v>
      </c>
    </row>
    <row r="11585" spans="1:9" hidden="1" x14ac:dyDescent="0.3">
      <c r="A11585" s="1" t="s">
        <v>159</v>
      </c>
      <c r="B11585" s="1" t="s">
        <v>282</v>
      </c>
      <c r="C11585">
        <v>32.4893</v>
      </c>
      <c r="D11585">
        <v>-94.852099999999993</v>
      </c>
      <c r="E11585" s="1" t="s">
        <v>43</v>
      </c>
      <c r="F11585" t="s">
        <v>10104</v>
      </c>
      <c r="G11585">
        <v>0</v>
      </c>
      <c r="H11585">
        <v>0</v>
      </c>
      <c r="I11585">
        <v>0</v>
      </c>
    </row>
    <row r="11586" spans="1:9" hidden="1" x14ac:dyDescent="0.3">
      <c r="A11586" s="1" t="s">
        <v>159</v>
      </c>
      <c r="B11586" s="1" t="s">
        <v>282</v>
      </c>
      <c r="C11586">
        <v>32.4893</v>
      </c>
      <c r="D11586">
        <v>-94.852099999999993</v>
      </c>
      <c r="E11586" s="1" t="s">
        <v>44</v>
      </c>
      <c r="F11586" t="s">
        <v>10332</v>
      </c>
      <c r="G11586">
        <v>0</v>
      </c>
      <c r="H11586">
        <v>0</v>
      </c>
      <c r="I11586">
        <v>0</v>
      </c>
    </row>
    <row r="11587" spans="1:9" hidden="1" x14ac:dyDescent="0.3">
      <c r="A11587" s="1" t="s">
        <v>159</v>
      </c>
      <c r="B11587" s="1" t="s">
        <v>282</v>
      </c>
      <c r="C11587">
        <v>32.4893</v>
      </c>
      <c r="D11587">
        <v>-94.852099999999993</v>
      </c>
      <c r="E11587" s="1" t="s">
        <v>45</v>
      </c>
      <c r="F11587" t="s">
        <v>10553</v>
      </c>
      <c r="G11587">
        <v>0</v>
      </c>
      <c r="H11587">
        <v>0</v>
      </c>
      <c r="I11587">
        <v>0</v>
      </c>
    </row>
    <row r="11588" spans="1:9" hidden="1" x14ac:dyDescent="0.3">
      <c r="A11588" s="1" t="s">
        <v>159</v>
      </c>
      <c r="B11588" s="1" t="s">
        <v>282</v>
      </c>
      <c r="C11588">
        <v>32.4893</v>
      </c>
      <c r="D11588">
        <v>-94.852099999999993</v>
      </c>
      <c r="E11588" s="1" t="s">
        <v>46</v>
      </c>
      <c r="F11588" t="s">
        <v>10769</v>
      </c>
      <c r="G11588">
        <v>0</v>
      </c>
      <c r="H11588">
        <v>0</v>
      </c>
      <c r="I11588">
        <v>0</v>
      </c>
    </row>
    <row r="11589" spans="1:9" hidden="1" x14ac:dyDescent="0.3">
      <c r="A11589" s="1" t="s">
        <v>159</v>
      </c>
      <c r="B11589" s="1" t="s">
        <v>282</v>
      </c>
      <c r="C11589">
        <v>32.4893</v>
      </c>
      <c r="D11589">
        <v>-94.852099999999993</v>
      </c>
      <c r="E11589" s="1" t="s">
        <v>47</v>
      </c>
      <c r="F11589" t="s">
        <v>10984</v>
      </c>
      <c r="G11589">
        <v>0</v>
      </c>
      <c r="H11589">
        <v>0</v>
      </c>
      <c r="I11589">
        <v>0</v>
      </c>
    </row>
    <row r="11590" spans="1:9" hidden="1" x14ac:dyDescent="0.3">
      <c r="A11590" s="1" t="s">
        <v>159</v>
      </c>
      <c r="B11590" s="1" t="s">
        <v>282</v>
      </c>
      <c r="C11590">
        <v>32.4893</v>
      </c>
      <c r="D11590">
        <v>-94.852099999999993</v>
      </c>
      <c r="E11590" s="1" t="s">
        <v>48</v>
      </c>
      <c r="F11590" t="s">
        <v>11787</v>
      </c>
      <c r="G11590">
        <v>0</v>
      </c>
      <c r="H11590">
        <v>0</v>
      </c>
      <c r="I11590">
        <v>0</v>
      </c>
    </row>
    <row r="11591" spans="1:9" hidden="1" x14ac:dyDescent="0.3">
      <c r="A11591" s="1" t="s">
        <v>159</v>
      </c>
      <c r="B11591" s="1" t="s">
        <v>282</v>
      </c>
      <c r="C11591">
        <v>32.4893</v>
      </c>
      <c r="D11591">
        <v>-94.852099999999993</v>
      </c>
      <c r="E11591" s="1" t="s">
        <v>49</v>
      </c>
      <c r="F11591" t="s">
        <v>11978</v>
      </c>
      <c r="G11591">
        <v>0</v>
      </c>
      <c r="H11591">
        <v>0</v>
      </c>
      <c r="I11591">
        <v>0</v>
      </c>
    </row>
    <row r="11592" spans="1:9" hidden="1" x14ac:dyDescent="0.3">
      <c r="A11592" s="1" t="s">
        <v>159</v>
      </c>
      <c r="B11592" s="1" t="s">
        <v>282</v>
      </c>
      <c r="C11592">
        <v>32.4893</v>
      </c>
      <c r="D11592">
        <v>-94.852099999999993</v>
      </c>
      <c r="E11592" s="1" t="s">
        <v>50</v>
      </c>
      <c r="F11592" t="s">
        <v>12150</v>
      </c>
      <c r="G11592">
        <v>0</v>
      </c>
      <c r="H11592">
        <v>0</v>
      </c>
      <c r="I11592">
        <v>0</v>
      </c>
    </row>
    <row r="11593" spans="1:9" hidden="1" x14ac:dyDescent="0.3">
      <c r="A11593" s="1" t="s">
        <v>159</v>
      </c>
      <c r="B11593" s="1" t="s">
        <v>282</v>
      </c>
      <c r="C11593">
        <v>32.4893</v>
      </c>
      <c r="D11593">
        <v>-94.852099999999993</v>
      </c>
      <c r="E11593" s="1" t="s">
        <v>51</v>
      </c>
      <c r="F11593" t="s">
        <v>12299</v>
      </c>
      <c r="G11593">
        <v>0</v>
      </c>
      <c r="H11593">
        <v>0</v>
      </c>
      <c r="I11593">
        <v>0</v>
      </c>
    </row>
    <row r="11594" spans="1:9" hidden="1" x14ac:dyDescent="0.3">
      <c r="A11594" s="1" t="s">
        <v>159</v>
      </c>
      <c r="B11594" s="1" t="s">
        <v>282</v>
      </c>
      <c r="C11594">
        <v>32.4893</v>
      </c>
      <c r="D11594">
        <v>-94.852099999999993</v>
      </c>
      <c r="E11594" s="1" t="s">
        <v>52</v>
      </c>
      <c r="F11594" t="s">
        <v>11152</v>
      </c>
      <c r="G11594">
        <v>0</v>
      </c>
      <c r="H11594">
        <v>0</v>
      </c>
      <c r="I11594">
        <v>0</v>
      </c>
    </row>
    <row r="11595" spans="1:9" hidden="1" x14ac:dyDescent="0.3">
      <c r="A11595" s="1" t="s">
        <v>159</v>
      </c>
      <c r="B11595" s="1" t="s">
        <v>282</v>
      </c>
      <c r="C11595">
        <v>32.4893</v>
      </c>
      <c r="D11595">
        <v>-94.852099999999993</v>
      </c>
      <c r="E11595" s="1" t="s">
        <v>53</v>
      </c>
      <c r="F11595" t="s">
        <v>11350</v>
      </c>
      <c r="G11595">
        <v>0</v>
      </c>
      <c r="H11595">
        <v>0</v>
      </c>
      <c r="I11595">
        <v>0</v>
      </c>
    </row>
    <row r="11596" spans="1:9" hidden="1" x14ac:dyDescent="0.3">
      <c r="A11596" s="1" t="s">
        <v>159</v>
      </c>
      <c r="B11596" s="1" t="s">
        <v>282</v>
      </c>
      <c r="C11596">
        <v>32.4893</v>
      </c>
      <c r="D11596">
        <v>-94.852099999999993</v>
      </c>
      <c r="E11596" s="1" t="s">
        <v>54</v>
      </c>
      <c r="F11596" t="s">
        <v>11545</v>
      </c>
      <c r="G11596">
        <v>0</v>
      </c>
      <c r="H11596">
        <v>0</v>
      </c>
      <c r="I11596">
        <v>0</v>
      </c>
    </row>
    <row r="11597" spans="1:9" hidden="1" x14ac:dyDescent="0.3">
      <c r="A11597" s="1" t="s">
        <v>159</v>
      </c>
      <c r="B11597" s="1" t="s">
        <v>282</v>
      </c>
      <c r="C11597">
        <v>32.4893</v>
      </c>
      <c r="D11597">
        <v>-94.852099999999993</v>
      </c>
      <c r="E11597" s="1" t="s">
        <v>21548</v>
      </c>
      <c r="F11597" t="s">
        <v>21771</v>
      </c>
      <c r="G11597">
        <v>0</v>
      </c>
      <c r="H11597">
        <v>0</v>
      </c>
      <c r="I11597">
        <v>0</v>
      </c>
    </row>
    <row r="11598" spans="1:9" hidden="1" x14ac:dyDescent="0.3">
      <c r="A11598" s="1" t="s">
        <v>159</v>
      </c>
      <c r="B11598" s="1" t="s">
        <v>283</v>
      </c>
      <c r="C11598">
        <v>40.258899999999997</v>
      </c>
      <c r="D11598">
        <v>-74.123999999999995</v>
      </c>
      <c r="E11598" s="1" t="s">
        <v>4</v>
      </c>
      <c r="F11598" t="s">
        <v>941</v>
      </c>
      <c r="G11598">
        <v>0</v>
      </c>
      <c r="H11598">
        <v>0</v>
      </c>
      <c r="I11598">
        <v>0</v>
      </c>
    </row>
    <row r="11599" spans="1:9" hidden="1" x14ac:dyDescent="0.3">
      <c r="A11599" s="1" t="s">
        <v>159</v>
      </c>
      <c r="B11599" s="1" t="s">
        <v>283</v>
      </c>
      <c r="C11599">
        <v>40.258899999999997</v>
      </c>
      <c r="D11599">
        <v>-74.123999999999995</v>
      </c>
      <c r="E11599" s="1" t="s">
        <v>5</v>
      </c>
      <c r="F11599" t="s">
        <v>1183</v>
      </c>
      <c r="G11599">
        <v>0</v>
      </c>
      <c r="H11599">
        <v>0</v>
      </c>
      <c r="I11599">
        <v>0</v>
      </c>
    </row>
    <row r="11600" spans="1:9" hidden="1" x14ac:dyDescent="0.3">
      <c r="A11600" s="1" t="s">
        <v>159</v>
      </c>
      <c r="B11600" s="1" t="s">
        <v>283</v>
      </c>
      <c r="C11600">
        <v>40.258899999999997</v>
      </c>
      <c r="D11600">
        <v>-74.123999999999995</v>
      </c>
      <c r="E11600" s="1" t="s">
        <v>6</v>
      </c>
      <c r="F11600" t="s">
        <v>1425</v>
      </c>
      <c r="G11600">
        <v>0</v>
      </c>
      <c r="H11600">
        <v>0</v>
      </c>
      <c r="I11600">
        <v>0</v>
      </c>
    </row>
    <row r="11601" spans="1:9" hidden="1" x14ac:dyDescent="0.3">
      <c r="A11601" s="1" t="s">
        <v>159</v>
      </c>
      <c r="B11601" s="1" t="s">
        <v>283</v>
      </c>
      <c r="C11601">
        <v>40.258899999999997</v>
      </c>
      <c r="D11601">
        <v>-74.123999999999995</v>
      </c>
      <c r="E11601" s="1" t="s">
        <v>7</v>
      </c>
      <c r="F11601" t="s">
        <v>1666</v>
      </c>
      <c r="G11601">
        <v>0</v>
      </c>
      <c r="H11601">
        <v>0</v>
      </c>
      <c r="I11601">
        <v>0</v>
      </c>
    </row>
    <row r="11602" spans="1:9" hidden="1" x14ac:dyDescent="0.3">
      <c r="A11602" s="1" t="s">
        <v>159</v>
      </c>
      <c r="B11602" s="1" t="s">
        <v>283</v>
      </c>
      <c r="C11602">
        <v>40.258899999999997</v>
      </c>
      <c r="D11602">
        <v>-74.123999999999995</v>
      </c>
      <c r="E11602" s="1" t="s">
        <v>8</v>
      </c>
      <c r="F11602" t="s">
        <v>1907</v>
      </c>
      <c r="G11602">
        <v>0</v>
      </c>
      <c r="H11602">
        <v>0</v>
      </c>
      <c r="I11602">
        <v>0</v>
      </c>
    </row>
    <row r="11603" spans="1:9" hidden="1" x14ac:dyDescent="0.3">
      <c r="A11603" s="1" t="s">
        <v>159</v>
      </c>
      <c r="B11603" s="1" t="s">
        <v>283</v>
      </c>
      <c r="C11603">
        <v>40.258899999999997</v>
      </c>
      <c r="D11603">
        <v>-74.123999999999995</v>
      </c>
      <c r="E11603" s="1" t="s">
        <v>9</v>
      </c>
      <c r="F11603" t="s">
        <v>2145</v>
      </c>
      <c r="G11603">
        <v>0</v>
      </c>
      <c r="H11603">
        <v>0</v>
      </c>
      <c r="I11603">
        <v>0</v>
      </c>
    </row>
    <row r="11604" spans="1:9" hidden="1" x14ac:dyDescent="0.3">
      <c r="A11604" s="1" t="s">
        <v>159</v>
      </c>
      <c r="B11604" s="1" t="s">
        <v>283</v>
      </c>
      <c r="C11604">
        <v>40.258899999999997</v>
      </c>
      <c r="D11604">
        <v>-74.123999999999995</v>
      </c>
      <c r="E11604" s="1" t="s">
        <v>10</v>
      </c>
      <c r="F11604" t="s">
        <v>2383</v>
      </c>
      <c r="G11604">
        <v>0</v>
      </c>
      <c r="H11604">
        <v>0</v>
      </c>
      <c r="I11604">
        <v>0</v>
      </c>
    </row>
    <row r="11605" spans="1:9" hidden="1" x14ac:dyDescent="0.3">
      <c r="A11605" s="1" t="s">
        <v>159</v>
      </c>
      <c r="B11605" s="1" t="s">
        <v>283</v>
      </c>
      <c r="C11605">
        <v>40.258899999999997</v>
      </c>
      <c r="D11605">
        <v>-74.123999999999995</v>
      </c>
      <c r="E11605" s="1" t="s">
        <v>11</v>
      </c>
      <c r="F11605" t="s">
        <v>2621</v>
      </c>
      <c r="G11605">
        <v>0</v>
      </c>
      <c r="H11605">
        <v>0</v>
      </c>
      <c r="I11605">
        <v>0</v>
      </c>
    </row>
    <row r="11606" spans="1:9" hidden="1" x14ac:dyDescent="0.3">
      <c r="A11606" s="1" t="s">
        <v>159</v>
      </c>
      <c r="B11606" s="1" t="s">
        <v>283</v>
      </c>
      <c r="C11606">
        <v>40.258899999999997</v>
      </c>
      <c r="D11606">
        <v>-74.123999999999995</v>
      </c>
      <c r="E11606" s="1" t="s">
        <v>12</v>
      </c>
      <c r="F11606" t="s">
        <v>2859</v>
      </c>
      <c r="G11606">
        <v>0</v>
      </c>
      <c r="H11606">
        <v>0</v>
      </c>
      <c r="I11606">
        <v>0</v>
      </c>
    </row>
    <row r="11607" spans="1:9" hidden="1" x14ac:dyDescent="0.3">
      <c r="A11607" s="1" t="s">
        <v>159</v>
      </c>
      <c r="B11607" s="1" t="s">
        <v>283</v>
      </c>
      <c r="C11607">
        <v>40.258899999999997</v>
      </c>
      <c r="D11607">
        <v>-74.123999999999995</v>
      </c>
      <c r="E11607" s="1" t="s">
        <v>13</v>
      </c>
      <c r="F11607" t="s">
        <v>3097</v>
      </c>
      <c r="G11607">
        <v>0</v>
      </c>
      <c r="H11607">
        <v>0</v>
      </c>
      <c r="I11607">
        <v>0</v>
      </c>
    </row>
    <row r="11608" spans="1:9" hidden="1" x14ac:dyDescent="0.3">
      <c r="A11608" s="1" t="s">
        <v>159</v>
      </c>
      <c r="B11608" s="1" t="s">
        <v>283</v>
      </c>
      <c r="C11608">
        <v>40.258899999999997</v>
      </c>
      <c r="D11608">
        <v>-74.123999999999995</v>
      </c>
      <c r="E11608" s="1" t="s">
        <v>14</v>
      </c>
      <c r="F11608" t="s">
        <v>3334</v>
      </c>
      <c r="G11608">
        <v>0</v>
      </c>
      <c r="H11608">
        <v>0</v>
      </c>
      <c r="I11608">
        <v>0</v>
      </c>
    </row>
    <row r="11609" spans="1:9" hidden="1" x14ac:dyDescent="0.3">
      <c r="A11609" s="1" t="s">
        <v>159</v>
      </c>
      <c r="B11609" s="1" t="s">
        <v>283</v>
      </c>
      <c r="C11609">
        <v>40.258899999999997</v>
      </c>
      <c r="D11609">
        <v>-74.123999999999995</v>
      </c>
      <c r="E11609" s="1" t="s">
        <v>15</v>
      </c>
      <c r="F11609" t="s">
        <v>3570</v>
      </c>
      <c r="G11609">
        <v>0</v>
      </c>
      <c r="H11609">
        <v>0</v>
      </c>
      <c r="I11609">
        <v>0</v>
      </c>
    </row>
    <row r="11610" spans="1:9" hidden="1" x14ac:dyDescent="0.3">
      <c r="A11610" s="1" t="s">
        <v>159</v>
      </c>
      <c r="B11610" s="1" t="s">
        <v>283</v>
      </c>
      <c r="C11610">
        <v>40.258899999999997</v>
      </c>
      <c r="D11610">
        <v>-74.123999999999995</v>
      </c>
      <c r="E11610" s="1" t="s">
        <v>16</v>
      </c>
      <c r="F11610" t="s">
        <v>3806</v>
      </c>
      <c r="G11610">
        <v>0</v>
      </c>
      <c r="H11610">
        <v>0</v>
      </c>
      <c r="I11610">
        <v>0</v>
      </c>
    </row>
    <row r="11611" spans="1:9" hidden="1" x14ac:dyDescent="0.3">
      <c r="A11611" s="1" t="s">
        <v>159</v>
      </c>
      <c r="B11611" s="1" t="s">
        <v>283</v>
      </c>
      <c r="C11611">
        <v>40.258899999999997</v>
      </c>
      <c r="D11611">
        <v>-74.123999999999995</v>
      </c>
      <c r="E11611" s="1" t="s">
        <v>17</v>
      </c>
      <c r="F11611" t="s">
        <v>4041</v>
      </c>
      <c r="G11611">
        <v>0</v>
      </c>
      <c r="H11611">
        <v>0</v>
      </c>
      <c r="I11611">
        <v>0</v>
      </c>
    </row>
    <row r="11612" spans="1:9" hidden="1" x14ac:dyDescent="0.3">
      <c r="A11612" s="1" t="s">
        <v>159</v>
      </c>
      <c r="B11612" s="1" t="s">
        <v>283</v>
      </c>
      <c r="C11612">
        <v>40.258899999999997</v>
      </c>
      <c r="D11612">
        <v>-74.123999999999995</v>
      </c>
      <c r="E11612" s="1" t="s">
        <v>18</v>
      </c>
      <c r="F11612" t="s">
        <v>4276</v>
      </c>
      <c r="G11612">
        <v>0</v>
      </c>
      <c r="H11612">
        <v>0</v>
      </c>
      <c r="I11612">
        <v>0</v>
      </c>
    </row>
    <row r="11613" spans="1:9" hidden="1" x14ac:dyDescent="0.3">
      <c r="A11613" s="1" t="s">
        <v>159</v>
      </c>
      <c r="B11613" s="1" t="s">
        <v>283</v>
      </c>
      <c r="C11613">
        <v>40.258899999999997</v>
      </c>
      <c r="D11613">
        <v>-74.123999999999995</v>
      </c>
      <c r="E11613" s="1" t="s">
        <v>19</v>
      </c>
      <c r="F11613" t="s">
        <v>4511</v>
      </c>
      <c r="G11613">
        <v>0</v>
      </c>
      <c r="H11613">
        <v>0</v>
      </c>
      <c r="I11613">
        <v>0</v>
      </c>
    </row>
    <row r="11614" spans="1:9" hidden="1" x14ac:dyDescent="0.3">
      <c r="A11614" s="1" t="s">
        <v>159</v>
      </c>
      <c r="B11614" s="1" t="s">
        <v>283</v>
      </c>
      <c r="C11614">
        <v>40.258899999999997</v>
      </c>
      <c r="D11614">
        <v>-74.123999999999995</v>
      </c>
      <c r="E11614" s="1" t="s">
        <v>20</v>
      </c>
      <c r="F11614" t="s">
        <v>4746</v>
      </c>
      <c r="G11614">
        <v>0</v>
      </c>
      <c r="H11614">
        <v>0</v>
      </c>
      <c r="I11614">
        <v>0</v>
      </c>
    </row>
    <row r="11615" spans="1:9" hidden="1" x14ac:dyDescent="0.3">
      <c r="A11615" s="1" t="s">
        <v>159</v>
      </c>
      <c r="B11615" s="1" t="s">
        <v>283</v>
      </c>
      <c r="C11615">
        <v>40.258899999999997</v>
      </c>
      <c r="D11615">
        <v>-74.123999999999995</v>
      </c>
      <c r="E11615" s="1" t="s">
        <v>21</v>
      </c>
      <c r="F11615" t="s">
        <v>4981</v>
      </c>
      <c r="G11615">
        <v>0</v>
      </c>
      <c r="H11615">
        <v>0</v>
      </c>
      <c r="I11615">
        <v>0</v>
      </c>
    </row>
    <row r="11616" spans="1:9" hidden="1" x14ac:dyDescent="0.3">
      <c r="A11616" s="1" t="s">
        <v>159</v>
      </c>
      <c r="B11616" s="1" t="s">
        <v>283</v>
      </c>
      <c r="C11616">
        <v>40.258899999999997</v>
      </c>
      <c r="D11616">
        <v>-74.123999999999995</v>
      </c>
      <c r="E11616" s="1" t="s">
        <v>22</v>
      </c>
      <c r="F11616" t="s">
        <v>5216</v>
      </c>
      <c r="G11616">
        <v>0</v>
      </c>
      <c r="H11616">
        <v>0</v>
      </c>
      <c r="I11616">
        <v>0</v>
      </c>
    </row>
    <row r="11617" spans="1:9" hidden="1" x14ac:dyDescent="0.3">
      <c r="A11617" s="1" t="s">
        <v>159</v>
      </c>
      <c r="B11617" s="1" t="s">
        <v>283</v>
      </c>
      <c r="C11617">
        <v>40.258899999999997</v>
      </c>
      <c r="D11617">
        <v>-74.123999999999995</v>
      </c>
      <c r="E11617" s="1" t="s">
        <v>23</v>
      </c>
      <c r="F11617" t="s">
        <v>5451</v>
      </c>
      <c r="G11617">
        <v>0</v>
      </c>
      <c r="H11617">
        <v>0</v>
      </c>
      <c r="I11617">
        <v>0</v>
      </c>
    </row>
    <row r="11618" spans="1:9" hidden="1" x14ac:dyDescent="0.3">
      <c r="A11618" s="1" t="s">
        <v>159</v>
      </c>
      <c r="B11618" s="1" t="s">
        <v>283</v>
      </c>
      <c r="C11618">
        <v>40.258899999999997</v>
      </c>
      <c r="D11618">
        <v>-74.123999999999995</v>
      </c>
      <c r="E11618" s="1" t="s">
        <v>24</v>
      </c>
      <c r="F11618" t="s">
        <v>5686</v>
      </c>
      <c r="G11618">
        <v>0</v>
      </c>
      <c r="H11618">
        <v>0</v>
      </c>
      <c r="I11618">
        <v>0</v>
      </c>
    </row>
    <row r="11619" spans="1:9" hidden="1" x14ac:dyDescent="0.3">
      <c r="A11619" s="1" t="s">
        <v>159</v>
      </c>
      <c r="B11619" s="1" t="s">
        <v>283</v>
      </c>
      <c r="C11619">
        <v>40.258899999999997</v>
      </c>
      <c r="D11619">
        <v>-74.123999999999995</v>
      </c>
      <c r="E11619" s="1" t="s">
        <v>25</v>
      </c>
      <c r="F11619" t="s">
        <v>5920</v>
      </c>
      <c r="G11619">
        <v>0</v>
      </c>
      <c r="H11619">
        <v>0</v>
      </c>
      <c r="I11619">
        <v>0</v>
      </c>
    </row>
    <row r="11620" spans="1:9" hidden="1" x14ac:dyDescent="0.3">
      <c r="A11620" s="1" t="s">
        <v>159</v>
      </c>
      <c r="B11620" s="1" t="s">
        <v>283</v>
      </c>
      <c r="C11620">
        <v>40.258899999999997</v>
      </c>
      <c r="D11620">
        <v>-74.123999999999995</v>
      </c>
      <c r="E11620" s="1" t="s">
        <v>26</v>
      </c>
      <c r="F11620" t="s">
        <v>6154</v>
      </c>
      <c r="G11620">
        <v>0</v>
      </c>
      <c r="H11620">
        <v>0</v>
      </c>
      <c r="I11620">
        <v>0</v>
      </c>
    </row>
    <row r="11621" spans="1:9" hidden="1" x14ac:dyDescent="0.3">
      <c r="A11621" s="1" t="s">
        <v>159</v>
      </c>
      <c r="B11621" s="1" t="s">
        <v>283</v>
      </c>
      <c r="C11621">
        <v>40.258899999999997</v>
      </c>
      <c r="D11621">
        <v>-74.123999999999995</v>
      </c>
      <c r="E11621" s="1" t="s">
        <v>27</v>
      </c>
      <c r="F11621" t="s">
        <v>6388</v>
      </c>
      <c r="G11621">
        <v>0</v>
      </c>
      <c r="H11621">
        <v>0</v>
      </c>
      <c r="I11621">
        <v>0</v>
      </c>
    </row>
    <row r="11622" spans="1:9" hidden="1" x14ac:dyDescent="0.3">
      <c r="A11622" s="1" t="s">
        <v>159</v>
      </c>
      <c r="B11622" s="1" t="s">
        <v>283</v>
      </c>
      <c r="C11622">
        <v>40.258899999999997</v>
      </c>
      <c r="D11622">
        <v>-74.123999999999995</v>
      </c>
      <c r="E11622" s="1" t="s">
        <v>28</v>
      </c>
      <c r="F11622" t="s">
        <v>6622</v>
      </c>
      <c r="G11622">
        <v>0</v>
      </c>
      <c r="H11622">
        <v>0</v>
      </c>
      <c r="I11622">
        <v>0</v>
      </c>
    </row>
    <row r="11623" spans="1:9" hidden="1" x14ac:dyDescent="0.3">
      <c r="A11623" s="1" t="s">
        <v>159</v>
      </c>
      <c r="B11623" s="1" t="s">
        <v>283</v>
      </c>
      <c r="C11623">
        <v>40.258899999999997</v>
      </c>
      <c r="D11623">
        <v>-74.123999999999995</v>
      </c>
      <c r="E11623" s="1" t="s">
        <v>29</v>
      </c>
      <c r="F11623" t="s">
        <v>6856</v>
      </c>
      <c r="G11623">
        <v>0</v>
      </c>
      <c r="H11623">
        <v>0</v>
      </c>
      <c r="I11623">
        <v>0</v>
      </c>
    </row>
    <row r="11624" spans="1:9" hidden="1" x14ac:dyDescent="0.3">
      <c r="A11624" s="1" t="s">
        <v>159</v>
      </c>
      <c r="B11624" s="1" t="s">
        <v>283</v>
      </c>
      <c r="C11624">
        <v>40.258899999999997</v>
      </c>
      <c r="D11624">
        <v>-74.123999999999995</v>
      </c>
      <c r="E11624" s="1" t="s">
        <v>30</v>
      </c>
      <c r="F11624" t="s">
        <v>7090</v>
      </c>
      <c r="G11624">
        <v>0</v>
      </c>
      <c r="H11624">
        <v>0</v>
      </c>
      <c r="I11624">
        <v>0</v>
      </c>
    </row>
    <row r="11625" spans="1:9" hidden="1" x14ac:dyDescent="0.3">
      <c r="A11625" s="1" t="s">
        <v>159</v>
      </c>
      <c r="B11625" s="1" t="s">
        <v>283</v>
      </c>
      <c r="C11625">
        <v>40.258899999999997</v>
      </c>
      <c r="D11625">
        <v>-74.123999999999995</v>
      </c>
      <c r="E11625" s="1" t="s">
        <v>31</v>
      </c>
      <c r="F11625" t="s">
        <v>7324</v>
      </c>
      <c r="G11625">
        <v>0</v>
      </c>
      <c r="H11625">
        <v>0</v>
      </c>
      <c r="I11625">
        <v>0</v>
      </c>
    </row>
    <row r="11626" spans="1:9" hidden="1" x14ac:dyDescent="0.3">
      <c r="A11626" s="1" t="s">
        <v>159</v>
      </c>
      <c r="B11626" s="1" t="s">
        <v>283</v>
      </c>
      <c r="C11626">
        <v>40.258899999999997</v>
      </c>
      <c r="D11626">
        <v>-74.123999999999995</v>
      </c>
      <c r="E11626" s="1" t="s">
        <v>32</v>
      </c>
      <c r="F11626" t="s">
        <v>7558</v>
      </c>
      <c r="G11626">
        <v>0</v>
      </c>
      <c r="H11626">
        <v>0</v>
      </c>
      <c r="I11626">
        <v>0</v>
      </c>
    </row>
    <row r="11627" spans="1:9" hidden="1" x14ac:dyDescent="0.3">
      <c r="A11627" s="1" t="s">
        <v>159</v>
      </c>
      <c r="B11627" s="1" t="s">
        <v>283</v>
      </c>
      <c r="C11627">
        <v>40.258899999999997</v>
      </c>
      <c r="D11627">
        <v>-74.123999999999995</v>
      </c>
      <c r="E11627" s="1" t="s">
        <v>33</v>
      </c>
      <c r="F11627" t="s">
        <v>7792</v>
      </c>
      <c r="G11627">
        <v>0</v>
      </c>
      <c r="H11627">
        <v>0</v>
      </c>
      <c r="I11627">
        <v>0</v>
      </c>
    </row>
    <row r="11628" spans="1:9" hidden="1" x14ac:dyDescent="0.3">
      <c r="A11628" s="1" t="s">
        <v>159</v>
      </c>
      <c r="B11628" s="1" t="s">
        <v>283</v>
      </c>
      <c r="C11628">
        <v>40.258899999999997</v>
      </c>
      <c r="D11628">
        <v>-74.123999999999995</v>
      </c>
      <c r="E11628" s="1" t="s">
        <v>34</v>
      </c>
      <c r="F11628" t="s">
        <v>8026</v>
      </c>
      <c r="G11628">
        <v>0</v>
      </c>
      <c r="H11628">
        <v>0</v>
      </c>
      <c r="I11628">
        <v>0</v>
      </c>
    </row>
    <row r="11629" spans="1:9" hidden="1" x14ac:dyDescent="0.3">
      <c r="A11629" s="1" t="s">
        <v>159</v>
      </c>
      <c r="B11629" s="1" t="s">
        <v>283</v>
      </c>
      <c r="C11629">
        <v>40.258899999999997</v>
      </c>
      <c r="D11629">
        <v>-74.123999999999995</v>
      </c>
      <c r="E11629" s="1" t="s">
        <v>35</v>
      </c>
      <c r="F11629" t="s">
        <v>8258</v>
      </c>
      <c r="G11629">
        <v>0</v>
      </c>
      <c r="H11629">
        <v>0</v>
      </c>
      <c r="I11629">
        <v>0</v>
      </c>
    </row>
    <row r="11630" spans="1:9" hidden="1" x14ac:dyDescent="0.3">
      <c r="A11630" s="1" t="s">
        <v>159</v>
      </c>
      <c r="B11630" s="1" t="s">
        <v>283</v>
      </c>
      <c r="C11630">
        <v>40.258899999999997</v>
      </c>
      <c r="D11630">
        <v>-74.123999999999995</v>
      </c>
      <c r="E11630" s="1" t="s">
        <v>36</v>
      </c>
      <c r="F11630" t="s">
        <v>8490</v>
      </c>
      <c r="G11630">
        <v>0</v>
      </c>
      <c r="H11630">
        <v>0</v>
      </c>
      <c r="I11630">
        <v>0</v>
      </c>
    </row>
    <row r="11631" spans="1:9" hidden="1" x14ac:dyDescent="0.3">
      <c r="A11631" s="1" t="s">
        <v>159</v>
      </c>
      <c r="B11631" s="1" t="s">
        <v>283</v>
      </c>
      <c r="C11631">
        <v>40.258899999999997</v>
      </c>
      <c r="D11631">
        <v>-74.123999999999995</v>
      </c>
      <c r="E11631" s="1" t="s">
        <v>37</v>
      </c>
      <c r="F11631" t="s">
        <v>8721</v>
      </c>
      <c r="G11631">
        <v>0</v>
      </c>
      <c r="H11631">
        <v>0</v>
      </c>
      <c r="I11631">
        <v>0</v>
      </c>
    </row>
    <row r="11632" spans="1:9" hidden="1" x14ac:dyDescent="0.3">
      <c r="A11632" s="1" t="s">
        <v>159</v>
      </c>
      <c r="B11632" s="1" t="s">
        <v>283</v>
      </c>
      <c r="C11632">
        <v>40.258899999999997</v>
      </c>
      <c r="D11632">
        <v>-74.123999999999995</v>
      </c>
      <c r="E11632" s="1" t="s">
        <v>38</v>
      </c>
      <c r="F11632" t="s">
        <v>8952</v>
      </c>
      <c r="G11632">
        <v>0</v>
      </c>
      <c r="H11632">
        <v>0</v>
      </c>
      <c r="I11632">
        <v>0</v>
      </c>
    </row>
    <row r="11633" spans="1:9" hidden="1" x14ac:dyDescent="0.3">
      <c r="A11633" s="1" t="s">
        <v>159</v>
      </c>
      <c r="B11633" s="1" t="s">
        <v>283</v>
      </c>
      <c r="C11633">
        <v>40.258899999999997</v>
      </c>
      <c r="D11633">
        <v>-74.123999999999995</v>
      </c>
      <c r="E11633" s="1" t="s">
        <v>39</v>
      </c>
      <c r="F11633" t="s">
        <v>9183</v>
      </c>
      <c r="G11633">
        <v>0</v>
      </c>
      <c r="H11633">
        <v>0</v>
      </c>
      <c r="I11633">
        <v>0</v>
      </c>
    </row>
    <row r="11634" spans="1:9" hidden="1" x14ac:dyDescent="0.3">
      <c r="A11634" s="1" t="s">
        <v>159</v>
      </c>
      <c r="B11634" s="1" t="s">
        <v>283</v>
      </c>
      <c r="C11634">
        <v>40.258899999999997</v>
      </c>
      <c r="D11634">
        <v>-74.123999999999995</v>
      </c>
      <c r="E11634" s="1" t="s">
        <v>40</v>
      </c>
      <c r="F11634" t="s">
        <v>9414</v>
      </c>
      <c r="G11634">
        <v>0</v>
      </c>
      <c r="H11634">
        <v>0</v>
      </c>
      <c r="I11634">
        <v>0</v>
      </c>
    </row>
    <row r="11635" spans="1:9" hidden="1" x14ac:dyDescent="0.3">
      <c r="A11635" s="1" t="s">
        <v>159</v>
      </c>
      <c r="B11635" s="1" t="s">
        <v>283</v>
      </c>
      <c r="C11635">
        <v>40.258899999999997</v>
      </c>
      <c r="D11635">
        <v>-74.123999999999995</v>
      </c>
      <c r="E11635" s="1" t="s">
        <v>41</v>
      </c>
      <c r="F11635" t="s">
        <v>9645</v>
      </c>
      <c r="G11635">
        <v>0</v>
      </c>
      <c r="H11635">
        <v>0</v>
      </c>
      <c r="I11635">
        <v>0</v>
      </c>
    </row>
    <row r="11636" spans="1:9" hidden="1" x14ac:dyDescent="0.3">
      <c r="A11636" s="1" t="s">
        <v>159</v>
      </c>
      <c r="B11636" s="1" t="s">
        <v>283</v>
      </c>
      <c r="C11636">
        <v>40.258899999999997</v>
      </c>
      <c r="D11636">
        <v>-74.123999999999995</v>
      </c>
      <c r="E11636" s="1" t="s">
        <v>42</v>
      </c>
      <c r="F11636" t="s">
        <v>9876</v>
      </c>
      <c r="G11636">
        <v>0</v>
      </c>
      <c r="H11636">
        <v>0</v>
      </c>
      <c r="I11636">
        <v>0</v>
      </c>
    </row>
    <row r="11637" spans="1:9" hidden="1" x14ac:dyDescent="0.3">
      <c r="A11637" s="1" t="s">
        <v>159</v>
      </c>
      <c r="B11637" s="1" t="s">
        <v>283</v>
      </c>
      <c r="C11637">
        <v>40.258899999999997</v>
      </c>
      <c r="D11637">
        <v>-74.123999999999995</v>
      </c>
      <c r="E11637" s="1" t="s">
        <v>43</v>
      </c>
      <c r="F11637" t="s">
        <v>10105</v>
      </c>
      <c r="G11637">
        <v>0</v>
      </c>
      <c r="H11637">
        <v>0</v>
      </c>
      <c r="I11637">
        <v>0</v>
      </c>
    </row>
    <row r="11638" spans="1:9" hidden="1" x14ac:dyDescent="0.3">
      <c r="A11638" s="1" t="s">
        <v>159</v>
      </c>
      <c r="B11638" s="1" t="s">
        <v>283</v>
      </c>
      <c r="C11638">
        <v>40.258899999999997</v>
      </c>
      <c r="D11638">
        <v>-74.123999999999995</v>
      </c>
      <c r="E11638" s="1" t="s">
        <v>44</v>
      </c>
      <c r="F11638" t="s">
        <v>10333</v>
      </c>
      <c r="G11638">
        <v>0</v>
      </c>
      <c r="H11638">
        <v>0</v>
      </c>
      <c r="I11638">
        <v>0</v>
      </c>
    </row>
    <row r="11639" spans="1:9" hidden="1" x14ac:dyDescent="0.3">
      <c r="A11639" s="1" t="s">
        <v>159</v>
      </c>
      <c r="B11639" s="1" t="s">
        <v>283</v>
      </c>
      <c r="C11639">
        <v>40.258899999999997</v>
      </c>
      <c r="D11639">
        <v>-74.123999999999995</v>
      </c>
      <c r="E11639" s="1" t="s">
        <v>45</v>
      </c>
      <c r="F11639" t="s">
        <v>10554</v>
      </c>
      <c r="G11639">
        <v>0</v>
      </c>
      <c r="H11639">
        <v>0</v>
      </c>
      <c r="I11639">
        <v>0</v>
      </c>
    </row>
    <row r="11640" spans="1:9" hidden="1" x14ac:dyDescent="0.3">
      <c r="A11640" s="1" t="s">
        <v>159</v>
      </c>
      <c r="B11640" s="1" t="s">
        <v>283</v>
      </c>
      <c r="C11640">
        <v>40.258899999999997</v>
      </c>
      <c r="D11640">
        <v>-74.123999999999995</v>
      </c>
      <c r="E11640" s="1" t="s">
        <v>46</v>
      </c>
      <c r="F11640" t="s">
        <v>10770</v>
      </c>
      <c r="G11640">
        <v>0</v>
      </c>
      <c r="H11640">
        <v>0</v>
      </c>
      <c r="I11640">
        <v>0</v>
      </c>
    </row>
    <row r="11641" spans="1:9" hidden="1" x14ac:dyDescent="0.3">
      <c r="A11641" s="1" t="s">
        <v>159</v>
      </c>
      <c r="B11641" s="1" t="s">
        <v>283</v>
      </c>
      <c r="C11641">
        <v>40.258899999999997</v>
      </c>
      <c r="D11641">
        <v>-74.123999999999995</v>
      </c>
      <c r="E11641" s="1" t="s">
        <v>47</v>
      </c>
      <c r="F11641" t="s">
        <v>10985</v>
      </c>
      <c r="G11641">
        <v>0</v>
      </c>
      <c r="H11641">
        <v>0</v>
      </c>
      <c r="I11641">
        <v>0</v>
      </c>
    </row>
    <row r="11642" spans="1:9" hidden="1" x14ac:dyDescent="0.3">
      <c r="A11642" s="1" t="s">
        <v>159</v>
      </c>
      <c r="B11642" s="1" t="s">
        <v>283</v>
      </c>
      <c r="C11642">
        <v>40.258899999999997</v>
      </c>
      <c r="D11642">
        <v>-74.123999999999995</v>
      </c>
      <c r="E11642" s="1" t="s">
        <v>48</v>
      </c>
      <c r="F11642" t="s">
        <v>11788</v>
      </c>
      <c r="G11642">
        <v>0</v>
      </c>
      <c r="H11642">
        <v>0</v>
      </c>
      <c r="I11642">
        <v>0</v>
      </c>
    </row>
    <row r="11643" spans="1:9" hidden="1" x14ac:dyDescent="0.3">
      <c r="A11643" s="1" t="s">
        <v>159</v>
      </c>
      <c r="B11643" s="1" t="s">
        <v>283</v>
      </c>
      <c r="C11643">
        <v>40.258899999999997</v>
      </c>
      <c r="D11643">
        <v>-74.123999999999995</v>
      </c>
      <c r="E11643" s="1" t="s">
        <v>49</v>
      </c>
      <c r="F11643" t="s">
        <v>11979</v>
      </c>
      <c r="G11643">
        <v>0</v>
      </c>
      <c r="H11643">
        <v>0</v>
      </c>
      <c r="I11643">
        <v>0</v>
      </c>
    </row>
    <row r="11644" spans="1:9" hidden="1" x14ac:dyDescent="0.3">
      <c r="A11644" s="1" t="s">
        <v>159</v>
      </c>
      <c r="B11644" s="1" t="s">
        <v>283</v>
      </c>
      <c r="C11644">
        <v>40.258899999999997</v>
      </c>
      <c r="D11644">
        <v>-74.123999999999995</v>
      </c>
      <c r="E11644" s="1" t="s">
        <v>50</v>
      </c>
      <c r="F11644" t="s">
        <v>12151</v>
      </c>
      <c r="G11644">
        <v>0</v>
      </c>
      <c r="H11644">
        <v>0</v>
      </c>
      <c r="I11644">
        <v>0</v>
      </c>
    </row>
    <row r="11645" spans="1:9" hidden="1" x14ac:dyDescent="0.3">
      <c r="A11645" s="1" t="s">
        <v>159</v>
      </c>
      <c r="B11645" s="1" t="s">
        <v>283</v>
      </c>
      <c r="C11645">
        <v>40.258899999999997</v>
      </c>
      <c r="D11645">
        <v>-74.123999999999995</v>
      </c>
      <c r="E11645" s="1" t="s">
        <v>51</v>
      </c>
      <c r="F11645" t="s">
        <v>12300</v>
      </c>
      <c r="G11645">
        <v>0</v>
      </c>
      <c r="H11645">
        <v>0</v>
      </c>
      <c r="I11645">
        <v>0</v>
      </c>
    </row>
    <row r="11646" spans="1:9" hidden="1" x14ac:dyDescent="0.3">
      <c r="A11646" s="1" t="s">
        <v>159</v>
      </c>
      <c r="B11646" s="1" t="s">
        <v>283</v>
      </c>
      <c r="C11646">
        <v>40.258899999999997</v>
      </c>
      <c r="D11646">
        <v>-74.123999999999995</v>
      </c>
      <c r="E11646" s="1" t="s">
        <v>52</v>
      </c>
      <c r="F11646" t="s">
        <v>11153</v>
      </c>
      <c r="G11646">
        <v>0</v>
      </c>
      <c r="H11646">
        <v>0</v>
      </c>
      <c r="I11646">
        <v>0</v>
      </c>
    </row>
    <row r="11647" spans="1:9" hidden="1" x14ac:dyDescent="0.3">
      <c r="A11647" s="1" t="s">
        <v>159</v>
      </c>
      <c r="B11647" s="1" t="s">
        <v>283</v>
      </c>
      <c r="C11647">
        <v>40.258899999999997</v>
      </c>
      <c r="D11647">
        <v>-74.123999999999995</v>
      </c>
      <c r="E11647" s="1" t="s">
        <v>53</v>
      </c>
      <c r="F11647" t="s">
        <v>11351</v>
      </c>
      <c r="G11647">
        <v>0</v>
      </c>
      <c r="H11647">
        <v>0</v>
      </c>
      <c r="I11647">
        <v>0</v>
      </c>
    </row>
    <row r="11648" spans="1:9" hidden="1" x14ac:dyDescent="0.3">
      <c r="A11648" s="1" t="s">
        <v>159</v>
      </c>
      <c r="B11648" s="1" t="s">
        <v>283</v>
      </c>
      <c r="C11648">
        <v>40.258899999999997</v>
      </c>
      <c r="D11648">
        <v>-74.123999999999995</v>
      </c>
      <c r="E11648" s="1" t="s">
        <v>54</v>
      </c>
      <c r="F11648" t="s">
        <v>11546</v>
      </c>
      <c r="G11648">
        <v>0</v>
      </c>
      <c r="H11648">
        <v>0</v>
      </c>
      <c r="I11648">
        <v>0</v>
      </c>
    </row>
    <row r="11649" spans="1:9" hidden="1" x14ac:dyDescent="0.3">
      <c r="A11649" s="1" t="s">
        <v>159</v>
      </c>
      <c r="B11649" s="1" t="s">
        <v>283</v>
      </c>
      <c r="C11649">
        <v>40.258899999999997</v>
      </c>
      <c r="D11649">
        <v>-74.123999999999995</v>
      </c>
      <c r="E11649" s="1" t="s">
        <v>21548</v>
      </c>
      <c r="F11649" t="s">
        <v>21772</v>
      </c>
      <c r="G11649">
        <v>0</v>
      </c>
      <c r="H11649">
        <v>0</v>
      </c>
      <c r="I11649">
        <v>0</v>
      </c>
    </row>
    <row r="11650" spans="1:9" hidden="1" x14ac:dyDescent="0.3">
      <c r="A11650" s="1" t="s">
        <v>159</v>
      </c>
      <c r="B11650" s="1" t="s">
        <v>284</v>
      </c>
      <c r="C11650">
        <v>40.071199999999997</v>
      </c>
      <c r="D11650">
        <v>-74.864900000000006</v>
      </c>
      <c r="E11650" s="1" t="s">
        <v>4</v>
      </c>
      <c r="F11650" t="s">
        <v>942</v>
      </c>
      <c r="G11650">
        <v>0</v>
      </c>
      <c r="H11650">
        <v>0</v>
      </c>
      <c r="I11650">
        <v>0</v>
      </c>
    </row>
    <row r="11651" spans="1:9" hidden="1" x14ac:dyDescent="0.3">
      <c r="A11651" s="1" t="s">
        <v>159</v>
      </c>
      <c r="B11651" s="1" t="s">
        <v>284</v>
      </c>
      <c r="C11651">
        <v>40.071199999999997</v>
      </c>
      <c r="D11651">
        <v>-74.864900000000006</v>
      </c>
      <c r="E11651" s="1" t="s">
        <v>5</v>
      </c>
      <c r="F11651" t="s">
        <v>1184</v>
      </c>
      <c r="G11651">
        <v>0</v>
      </c>
      <c r="H11651">
        <v>0</v>
      </c>
      <c r="I11651">
        <v>0</v>
      </c>
    </row>
    <row r="11652" spans="1:9" hidden="1" x14ac:dyDescent="0.3">
      <c r="A11652" s="1" t="s">
        <v>159</v>
      </c>
      <c r="B11652" s="1" t="s">
        <v>284</v>
      </c>
      <c r="C11652">
        <v>40.071199999999997</v>
      </c>
      <c r="D11652">
        <v>-74.864900000000006</v>
      </c>
      <c r="E11652" s="1" t="s">
        <v>6</v>
      </c>
      <c r="F11652" t="s">
        <v>1426</v>
      </c>
      <c r="G11652">
        <v>0</v>
      </c>
      <c r="H11652">
        <v>0</v>
      </c>
      <c r="I11652">
        <v>0</v>
      </c>
    </row>
    <row r="11653" spans="1:9" hidden="1" x14ac:dyDescent="0.3">
      <c r="A11653" s="1" t="s">
        <v>159</v>
      </c>
      <c r="B11653" s="1" t="s">
        <v>284</v>
      </c>
      <c r="C11653">
        <v>40.071199999999997</v>
      </c>
      <c r="D11653">
        <v>-74.864900000000006</v>
      </c>
      <c r="E11653" s="1" t="s">
        <v>7</v>
      </c>
      <c r="F11653" t="s">
        <v>1667</v>
      </c>
      <c r="G11653">
        <v>0</v>
      </c>
      <c r="H11653">
        <v>0</v>
      </c>
      <c r="I11653">
        <v>0</v>
      </c>
    </row>
    <row r="11654" spans="1:9" hidden="1" x14ac:dyDescent="0.3">
      <c r="A11654" s="1" t="s">
        <v>159</v>
      </c>
      <c r="B11654" s="1" t="s">
        <v>284</v>
      </c>
      <c r="C11654">
        <v>40.071199999999997</v>
      </c>
      <c r="D11654">
        <v>-74.864900000000006</v>
      </c>
      <c r="E11654" s="1" t="s">
        <v>8</v>
      </c>
      <c r="F11654" t="s">
        <v>1908</v>
      </c>
      <c r="G11654">
        <v>0</v>
      </c>
      <c r="H11654">
        <v>0</v>
      </c>
      <c r="I11654">
        <v>0</v>
      </c>
    </row>
    <row r="11655" spans="1:9" hidden="1" x14ac:dyDescent="0.3">
      <c r="A11655" s="1" t="s">
        <v>159</v>
      </c>
      <c r="B11655" s="1" t="s">
        <v>284</v>
      </c>
      <c r="C11655">
        <v>40.071199999999997</v>
      </c>
      <c r="D11655">
        <v>-74.864900000000006</v>
      </c>
      <c r="E11655" s="1" t="s">
        <v>9</v>
      </c>
      <c r="F11655" t="s">
        <v>2146</v>
      </c>
      <c r="G11655">
        <v>0</v>
      </c>
      <c r="H11655">
        <v>0</v>
      </c>
      <c r="I11655">
        <v>0</v>
      </c>
    </row>
    <row r="11656" spans="1:9" hidden="1" x14ac:dyDescent="0.3">
      <c r="A11656" s="1" t="s">
        <v>159</v>
      </c>
      <c r="B11656" s="1" t="s">
        <v>284</v>
      </c>
      <c r="C11656">
        <v>40.071199999999997</v>
      </c>
      <c r="D11656">
        <v>-74.864900000000006</v>
      </c>
      <c r="E11656" s="1" t="s">
        <v>10</v>
      </c>
      <c r="F11656" t="s">
        <v>2384</v>
      </c>
      <c r="G11656">
        <v>0</v>
      </c>
      <c r="H11656">
        <v>0</v>
      </c>
      <c r="I11656">
        <v>0</v>
      </c>
    </row>
    <row r="11657" spans="1:9" hidden="1" x14ac:dyDescent="0.3">
      <c r="A11657" s="1" t="s">
        <v>159</v>
      </c>
      <c r="B11657" s="1" t="s">
        <v>284</v>
      </c>
      <c r="C11657">
        <v>40.071199999999997</v>
      </c>
      <c r="D11657">
        <v>-74.864900000000006</v>
      </c>
      <c r="E11657" s="1" t="s">
        <v>11</v>
      </c>
      <c r="F11657" t="s">
        <v>2622</v>
      </c>
      <c r="G11657">
        <v>0</v>
      </c>
      <c r="H11657">
        <v>0</v>
      </c>
      <c r="I11657">
        <v>0</v>
      </c>
    </row>
    <row r="11658" spans="1:9" hidden="1" x14ac:dyDescent="0.3">
      <c r="A11658" s="1" t="s">
        <v>159</v>
      </c>
      <c r="B11658" s="1" t="s">
        <v>284</v>
      </c>
      <c r="C11658">
        <v>40.071199999999997</v>
      </c>
      <c r="D11658">
        <v>-74.864900000000006</v>
      </c>
      <c r="E11658" s="1" t="s">
        <v>12</v>
      </c>
      <c r="F11658" t="s">
        <v>2860</v>
      </c>
      <c r="G11658">
        <v>0</v>
      </c>
      <c r="H11658">
        <v>0</v>
      </c>
      <c r="I11658">
        <v>0</v>
      </c>
    </row>
    <row r="11659" spans="1:9" hidden="1" x14ac:dyDescent="0.3">
      <c r="A11659" s="1" t="s">
        <v>159</v>
      </c>
      <c r="B11659" s="1" t="s">
        <v>284</v>
      </c>
      <c r="C11659">
        <v>40.071199999999997</v>
      </c>
      <c r="D11659">
        <v>-74.864900000000006</v>
      </c>
      <c r="E11659" s="1" t="s">
        <v>13</v>
      </c>
      <c r="F11659" t="s">
        <v>3098</v>
      </c>
      <c r="G11659">
        <v>0</v>
      </c>
      <c r="H11659">
        <v>0</v>
      </c>
      <c r="I11659">
        <v>0</v>
      </c>
    </row>
    <row r="11660" spans="1:9" hidden="1" x14ac:dyDescent="0.3">
      <c r="A11660" s="1" t="s">
        <v>159</v>
      </c>
      <c r="B11660" s="1" t="s">
        <v>284</v>
      </c>
      <c r="C11660">
        <v>40.071199999999997</v>
      </c>
      <c r="D11660">
        <v>-74.864900000000006</v>
      </c>
      <c r="E11660" s="1" t="s">
        <v>14</v>
      </c>
      <c r="F11660" t="s">
        <v>3335</v>
      </c>
      <c r="G11660">
        <v>0</v>
      </c>
      <c r="H11660">
        <v>0</v>
      </c>
      <c r="I11660">
        <v>0</v>
      </c>
    </row>
    <row r="11661" spans="1:9" hidden="1" x14ac:dyDescent="0.3">
      <c r="A11661" s="1" t="s">
        <v>159</v>
      </c>
      <c r="B11661" s="1" t="s">
        <v>284</v>
      </c>
      <c r="C11661">
        <v>40.071199999999997</v>
      </c>
      <c r="D11661">
        <v>-74.864900000000006</v>
      </c>
      <c r="E11661" s="1" t="s">
        <v>15</v>
      </c>
      <c r="F11661" t="s">
        <v>3571</v>
      </c>
      <c r="G11661">
        <v>0</v>
      </c>
      <c r="H11661">
        <v>0</v>
      </c>
      <c r="I11661">
        <v>0</v>
      </c>
    </row>
    <row r="11662" spans="1:9" hidden="1" x14ac:dyDescent="0.3">
      <c r="A11662" s="1" t="s">
        <v>159</v>
      </c>
      <c r="B11662" s="1" t="s">
        <v>284</v>
      </c>
      <c r="C11662">
        <v>40.071199999999997</v>
      </c>
      <c r="D11662">
        <v>-74.864900000000006</v>
      </c>
      <c r="E11662" s="1" t="s">
        <v>16</v>
      </c>
      <c r="F11662" t="s">
        <v>3807</v>
      </c>
      <c r="G11662">
        <v>0</v>
      </c>
      <c r="H11662">
        <v>0</v>
      </c>
      <c r="I11662">
        <v>0</v>
      </c>
    </row>
    <row r="11663" spans="1:9" hidden="1" x14ac:dyDescent="0.3">
      <c r="A11663" s="1" t="s">
        <v>159</v>
      </c>
      <c r="B11663" s="1" t="s">
        <v>284</v>
      </c>
      <c r="C11663">
        <v>40.071199999999997</v>
      </c>
      <c r="D11663">
        <v>-74.864900000000006</v>
      </c>
      <c r="E11663" s="1" t="s">
        <v>17</v>
      </c>
      <c r="F11663" t="s">
        <v>4042</v>
      </c>
      <c r="G11663">
        <v>0</v>
      </c>
      <c r="H11663">
        <v>0</v>
      </c>
      <c r="I11663">
        <v>0</v>
      </c>
    </row>
    <row r="11664" spans="1:9" hidden="1" x14ac:dyDescent="0.3">
      <c r="A11664" s="1" t="s">
        <v>159</v>
      </c>
      <c r="B11664" s="1" t="s">
        <v>284</v>
      </c>
      <c r="C11664">
        <v>40.071199999999997</v>
      </c>
      <c r="D11664">
        <v>-74.864900000000006</v>
      </c>
      <c r="E11664" s="1" t="s">
        <v>18</v>
      </c>
      <c r="F11664" t="s">
        <v>4277</v>
      </c>
      <c r="G11664">
        <v>0</v>
      </c>
      <c r="H11664">
        <v>0</v>
      </c>
      <c r="I11664">
        <v>0</v>
      </c>
    </row>
    <row r="11665" spans="1:9" hidden="1" x14ac:dyDescent="0.3">
      <c r="A11665" s="1" t="s">
        <v>159</v>
      </c>
      <c r="B11665" s="1" t="s">
        <v>284</v>
      </c>
      <c r="C11665">
        <v>40.071199999999997</v>
      </c>
      <c r="D11665">
        <v>-74.864900000000006</v>
      </c>
      <c r="E11665" s="1" t="s">
        <v>19</v>
      </c>
      <c r="F11665" t="s">
        <v>4512</v>
      </c>
      <c r="G11665">
        <v>0</v>
      </c>
      <c r="H11665">
        <v>0</v>
      </c>
      <c r="I11665">
        <v>0</v>
      </c>
    </row>
    <row r="11666" spans="1:9" hidden="1" x14ac:dyDescent="0.3">
      <c r="A11666" s="1" t="s">
        <v>159</v>
      </c>
      <c r="B11666" s="1" t="s">
        <v>284</v>
      </c>
      <c r="C11666">
        <v>40.071199999999997</v>
      </c>
      <c r="D11666">
        <v>-74.864900000000006</v>
      </c>
      <c r="E11666" s="1" t="s">
        <v>20</v>
      </c>
      <c r="F11666" t="s">
        <v>4747</v>
      </c>
      <c r="G11666">
        <v>0</v>
      </c>
      <c r="H11666">
        <v>0</v>
      </c>
      <c r="I11666">
        <v>0</v>
      </c>
    </row>
    <row r="11667" spans="1:9" hidden="1" x14ac:dyDescent="0.3">
      <c r="A11667" s="1" t="s">
        <v>159</v>
      </c>
      <c r="B11667" s="1" t="s">
        <v>284</v>
      </c>
      <c r="C11667">
        <v>40.071199999999997</v>
      </c>
      <c r="D11667">
        <v>-74.864900000000006</v>
      </c>
      <c r="E11667" s="1" t="s">
        <v>21</v>
      </c>
      <c r="F11667" t="s">
        <v>4982</v>
      </c>
      <c r="G11667">
        <v>0</v>
      </c>
      <c r="H11667">
        <v>0</v>
      </c>
      <c r="I11667">
        <v>0</v>
      </c>
    </row>
    <row r="11668" spans="1:9" hidden="1" x14ac:dyDescent="0.3">
      <c r="A11668" s="1" t="s">
        <v>159</v>
      </c>
      <c r="B11668" s="1" t="s">
        <v>284</v>
      </c>
      <c r="C11668">
        <v>40.071199999999997</v>
      </c>
      <c r="D11668">
        <v>-74.864900000000006</v>
      </c>
      <c r="E11668" s="1" t="s">
        <v>22</v>
      </c>
      <c r="F11668" t="s">
        <v>5217</v>
      </c>
      <c r="G11668">
        <v>0</v>
      </c>
      <c r="H11668">
        <v>0</v>
      </c>
      <c r="I11668">
        <v>0</v>
      </c>
    </row>
    <row r="11669" spans="1:9" hidden="1" x14ac:dyDescent="0.3">
      <c r="A11669" s="1" t="s">
        <v>159</v>
      </c>
      <c r="B11669" s="1" t="s">
        <v>284</v>
      </c>
      <c r="C11669">
        <v>40.071199999999997</v>
      </c>
      <c r="D11669">
        <v>-74.864900000000006</v>
      </c>
      <c r="E11669" s="1" t="s">
        <v>23</v>
      </c>
      <c r="F11669" t="s">
        <v>5452</v>
      </c>
      <c r="G11669">
        <v>0</v>
      </c>
      <c r="H11669">
        <v>0</v>
      </c>
      <c r="I11669">
        <v>0</v>
      </c>
    </row>
    <row r="11670" spans="1:9" hidden="1" x14ac:dyDescent="0.3">
      <c r="A11670" s="1" t="s">
        <v>159</v>
      </c>
      <c r="B11670" s="1" t="s">
        <v>284</v>
      </c>
      <c r="C11670">
        <v>40.071199999999997</v>
      </c>
      <c r="D11670">
        <v>-74.864900000000006</v>
      </c>
      <c r="E11670" s="1" t="s">
        <v>24</v>
      </c>
      <c r="F11670" t="s">
        <v>5687</v>
      </c>
      <c r="G11670">
        <v>0</v>
      </c>
      <c r="H11670">
        <v>0</v>
      </c>
      <c r="I11670">
        <v>0</v>
      </c>
    </row>
    <row r="11671" spans="1:9" hidden="1" x14ac:dyDescent="0.3">
      <c r="A11671" s="1" t="s">
        <v>159</v>
      </c>
      <c r="B11671" s="1" t="s">
        <v>284</v>
      </c>
      <c r="C11671">
        <v>40.071199999999997</v>
      </c>
      <c r="D11671">
        <v>-74.864900000000006</v>
      </c>
      <c r="E11671" s="1" t="s">
        <v>25</v>
      </c>
      <c r="F11671" t="s">
        <v>5921</v>
      </c>
      <c r="G11671">
        <v>0</v>
      </c>
      <c r="H11671">
        <v>0</v>
      </c>
      <c r="I11671">
        <v>0</v>
      </c>
    </row>
    <row r="11672" spans="1:9" hidden="1" x14ac:dyDescent="0.3">
      <c r="A11672" s="1" t="s">
        <v>159</v>
      </c>
      <c r="B11672" s="1" t="s">
        <v>284</v>
      </c>
      <c r="C11672">
        <v>40.071199999999997</v>
      </c>
      <c r="D11672">
        <v>-74.864900000000006</v>
      </c>
      <c r="E11672" s="1" t="s">
        <v>26</v>
      </c>
      <c r="F11672" t="s">
        <v>6155</v>
      </c>
      <c r="G11672">
        <v>0</v>
      </c>
      <c r="H11672">
        <v>0</v>
      </c>
      <c r="I11672">
        <v>0</v>
      </c>
    </row>
    <row r="11673" spans="1:9" hidden="1" x14ac:dyDescent="0.3">
      <c r="A11673" s="1" t="s">
        <v>159</v>
      </c>
      <c r="B11673" s="1" t="s">
        <v>284</v>
      </c>
      <c r="C11673">
        <v>40.071199999999997</v>
      </c>
      <c r="D11673">
        <v>-74.864900000000006</v>
      </c>
      <c r="E11673" s="1" t="s">
        <v>27</v>
      </c>
      <c r="F11673" t="s">
        <v>6389</v>
      </c>
      <c r="G11673">
        <v>0</v>
      </c>
      <c r="H11673">
        <v>0</v>
      </c>
      <c r="I11673">
        <v>0</v>
      </c>
    </row>
    <row r="11674" spans="1:9" hidden="1" x14ac:dyDescent="0.3">
      <c r="A11674" s="1" t="s">
        <v>159</v>
      </c>
      <c r="B11674" s="1" t="s">
        <v>284</v>
      </c>
      <c r="C11674">
        <v>40.071199999999997</v>
      </c>
      <c r="D11674">
        <v>-74.864900000000006</v>
      </c>
      <c r="E11674" s="1" t="s">
        <v>28</v>
      </c>
      <c r="F11674" t="s">
        <v>6623</v>
      </c>
      <c r="G11674">
        <v>0</v>
      </c>
      <c r="H11674">
        <v>0</v>
      </c>
      <c r="I11674">
        <v>0</v>
      </c>
    </row>
    <row r="11675" spans="1:9" hidden="1" x14ac:dyDescent="0.3">
      <c r="A11675" s="1" t="s">
        <v>159</v>
      </c>
      <c r="B11675" s="1" t="s">
        <v>284</v>
      </c>
      <c r="C11675">
        <v>40.071199999999997</v>
      </c>
      <c r="D11675">
        <v>-74.864900000000006</v>
      </c>
      <c r="E11675" s="1" t="s">
        <v>29</v>
      </c>
      <c r="F11675" t="s">
        <v>6857</v>
      </c>
      <c r="G11675">
        <v>0</v>
      </c>
      <c r="H11675">
        <v>0</v>
      </c>
      <c r="I11675">
        <v>0</v>
      </c>
    </row>
    <row r="11676" spans="1:9" hidden="1" x14ac:dyDescent="0.3">
      <c r="A11676" s="1" t="s">
        <v>159</v>
      </c>
      <c r="B11676" s="1" t="s">
        <v>284</v>
      </c>
      <c r="C11676">
        <v>40.071199999999997</v>
      </c>
      <c r="D11676">
        <v>-74.864900000000006</v>
      </c>
      <c r="E11676" s="1" t="s">
        <v>30</v>
      </c>
      <c r="F11676" t="s">
        <v>7091</v>
      </c>
      <c r="G11676">
        <v>0</v>
      </c>
      <c r="H11676">
        <v>0</v>
      </c>
      <c r="I11676">
        <v>0</v>
      </c>
    </row>
    <row r="11677" spans="1:9" hidden="1" x14ac:dyDescent="0.3">
      <c r="A11677" s="1" t="s">
        <v>159</v>
      </c>
      <c r="B11677" s="1" t="s">
        <v>284</v>
      </c>
      <c r="C11677">
        <v>40.071199999999997</v>
      </c>
      <c r="D11677">
        <v>-74.864900000000006</v>
      </c>
      <c r="E11677" s="1" t="s">
        <v>31</v>
      </c>
      <c r="F11677" t="s">
        <v>7325</v>
      </c>
      <c r="G11677">
        <v>0</v>
      </c>
      <c r="H11677">
        <v>0</v>
      </c>
      <c r="I11677">
        <v>0</v>
      </c>
    </row>
    <row r="11678" spans="1:9" hidden="1" x14ac:dyDescent="0.3">
      <c r="A11678" s="1" t="s">
        <v>159</v>
      </c>
      <c r="B11678" s="1" t="s">
        <v>284</v>
      </c>
      <c r="C11678">
        <v>40.071199999999997</v>
      </c>
      <c r="D11678">
        <v>-74.864900000000006</v>
      </c>
      <c r="E11678" s="1" t="s">
        <v>32</v>
      </c>
      <c r="F11678" t="s">
        <v>7559</v>
      </c>
      <c r="G11678">
        <v>0</v>
      </c>
      <c r="H11678">
        <v>0</v>
      </c>
      <c r="I11678">
        <v>0</v>
      </c>
    </row>
    <row r="11679" spans="1:9" hidden="1" x14ac:dyDescent="0.3">
      <c r="A11679" s="1" t="s">
        <v>159</v>
      </c>
      <c r="B11679" s="1" t="s">
        <v>284</v>
      </c>
      <c r="C11679">
        <v>40.071199999999997</v>
      </c>
      <c r="D11679">
        <v>-74.864900000000006</v>
      </c>
      <c r="E11679" s="1" t="s">
        <v>33</v>
      </c>
      <c r="F11679" t="s">
        <v>7793</v>
      </c>
      <c r="G11679">
        <v>0</v>
      </c>
      <c r="H11679">
        <v>0</v>
      </c>
      <c r="I11679">
        <v>0</v>
      </c>
    </row>
    <row r="11680" spans="1:9" hidden="1" x14ac:dyDescent="0.3">
      <c r="A11680" s="1" t="s">
        <v>159</v>
      </c>
      <c r="B11680" s="1" t="s">
        <v>284</v>
      </c>
      <c r="C11680">
        <v>40.071199999999997</v>
      </c>
      <c r="D11680">
        <v>-74.864900000000006</v>
      </c>
      <c r="E11680" s="1" t="s">
        <v>34</v>
      </c>
      <c r="F11680" t="s">
        <v>8027</v>
      </c>
      <c r="G11680">
        <v>0</v>
      </c>
      <c r="H11680">
        <v>0</v>
      </c>
      <c r="I11680">
        <v>0</v>
      </c>
    </row>
    <row r="11681" spans="1:9" hidden="1" x14ac:dyDescent="0.3">
      <c r="A11681" s="1" t="s">
        <v>159</v>
      </c>
      <c r="B11681" s="1" t="s">
        <v>284</v>
      </c>
      <c r="C11681">
        <v>40.071199999999997</v>
      </c>
      <c r="D11681">
        <v>-74.864900000000006</v>
      </c>
      <c r="E11681" s="1" t="s">
        <v>35</v>
      </c>
      <c r="F11681" t="s">
        <v>8259</v>
      </c>
      <c r="G11681">
        <v>0</v>
      </c>
      <c r="H11681">
        <v>0</v>
      </c>
      <c r="I11681">
        <v>0</v>
      </c>
    </row>
    <row r="11682" spans="1:9" hidden="1" x14ac:dyDescent="0.3">
      <c r="A11682" s="1" t="s">
        <v>159</v>
      </c>
      <c r="B11682" s="1" t="s">
        <v>284</v>
      </c>
      <c r="C11682">
        <v>40.071199999999997</v>
      </c>
      <c r="D11682">
        <v>-74.864900000000006</v>
      </c>
      <c r="E11682" s="1" t="s">
        <v>36</v>
      </c>
      <c r="F11682" t="s">
        <v>8491</v>
      </c>
      <c r="G11682">
        <v>0</v>
      </c>
      <c r="H11682">
        <v>0</v>
      </c>
      <c r="I11682">
        <v>0</v>
      </c>
    </row>
    <row r="11683" spans="1:9" hidden="1" x14ac:dyDescent="0.3">
      <c r="A11683" s="1" t="s">
        <v>159</v>
      </c>
      <c r="B11683" s="1" t="s">
        <v>284</v>
      </c>
      <c r="C11683">
        <v>40.071199999999997</v>
      </c>
      <c r="D11683">
        <v>-74.864900000000006</v>
      </c>
      <c r="E11683" s="1" t="s">
        <v>37</v>
      </c>
      <c r="F11683" t="s">
        <v>8722</v>
      </c>
      <c r="G11683">
        <v>0</v>
      </c>
      <c r="H11683">
        <v>0</v>
      </c>
      <c r="I11683">
        <v>0</v>
      </c>
    </row>
    <row r="11684" spans="1:9" hidden="1" x14ac:dyDescent="0.3">
      <c r="A11684" s="1" t="s">
        <v>159</v>
      </c>
      <c r="B11684" s="1" t="s">
        <v>284</v>
      </c>
      <c r="C11684">
        <v>40.071199999999997</v>
      </c>
      <c r="D11684">
        <v>-74.864900000000006</v>
      </c>
      <c r="E11684" s="1" t="s">
        <v>38</v>
      </c>
      <c r="F11684" t="s">
        <v>8953</v>
      </c>
      <c r="G11684">
        <v>0</v>
      </c>
      <c r="H11684">
        <v>0</v>
      </c>
      <c r="I11684">
        <v>0</v>
      </c>
    </row>
    <row r="11685" spans="1:9" hidden="1" x14ac:dyDescent="0.3">
      <c r="A11685" s="1" t="s">
        <v>159</v>
      </c>
      <c r="B11685" s="1" t="s">
        <v>284</v>
      </c>
      <c r="C11685">
        <v>40.071199999999997</v>
      </c>
      <c r="D11685">
        <v>-74.864900000000006</v>
      </c>
      <c r="E11685" s="1" t="s">
        <v>39</v>
      </c>
      <c r="F11685" t="s">
        <v>9184</v>
      </c>
      <c r="G11685">
        <v>0</v>
      </c>
      <c r="H11685">
        <v>0</v>
      </c>
      <c r="I11685">
        <v>0</v>
      </c>
    </row>
    <row r="11686" spans="1:9" hidden="1" x14ac:dyDescent="0.3">
      <c r="A11686" s="1" t="s">
        <v>159</v>
      </c>
      <c r="B11686" s="1" t="s">
        <v>284</v>
      </c>
      <c r="C11686">
        <v>40.071199999999997</v>
      </c>
      <c r="D11686">
        <v>-74.864900000000006</v>
      </c>
      <c r="E11686" s="1" t="s">
        <v>40</v>
      </c>
      <c r="F11686" t="s">
        <v>9415</v>
      </c>
      <c r="G11686">
        <v>0</v>
      </c>
      <c r="H11686">
        <v>0</v>
      </c>
      <c r="I11686">
        <v>0</v>
      </c>
    </row>
    <row r="11687" spans="1:9" hidden="1" x14ac:dyDescent="0.3">
      <c r="A11687" s="1" t="s">
        <v>159</v>
      </c>
      <c r="B11687" s="1" t="s">
        <v>284</v>
      </c>
      <c r="C11687">
        <v>40.071199999999997</v>
      </c>
      <c r="D11687">
        <v>-74.864900000000006</v>
      </c>
      <c r="E11687" s="1" t="s">
        <v>41</v>
      </c>
      <c r="F11687" t="s">
        <v>9646</v>
      </c>
      <c r="G11687">
        <v>0</v>
      </c>
      <c r="H11687">
        <v>0</v>
      </c>
      <c r="I11687">
        <v>0</v>
      </c>
    </row>
    <row r="11688" spans="1:9" hidden="1" x14ac:dyDescent="0.3">
      <c r="A11688" s="1" t="s">
        <v>159</v>
      </c>
      <c r="B11688" s="1" t="s">
        <v>284</v>
      </c>
      <c r="C11688">
        <v>40.071199999999997</v>
      </c>
      <c r="D11688">
        <v>-74.864900000000006</v>
      </c>
      <c r="E11688" s="1" t="s">
        <v>42</v>
      </c>
      <c r="F11688" t="s">
        <v>9877</v>
      </c>
      <c r="G11688">
        <v>0</v>
      </c>
      <c r="H11688">
        <v>0</v>
      </c>
      <c r="I11688">
        <v>0</v>
      </c>
    </row>
    <row r="11689" spans="1:9" hidden="1" x14ac:dyDescent="0.3">
      <c r="A11689" s="1" t="s">
        <v>159</v>
      </c>
      <c r="B11689" s="1" t="s">
        <v>284</v>
      </c>
      <c r="C11689">
        <v>40.071199999999997</v>
      </c>
      <c r="D11689">
        <v>-74.864900000000006</v>
      </c>
      <c r="E11689" s="1" t="s">
        <v>43</v>
      </c>
      <c r="F11689" t="s">
        <v>10106</v>
      </c>
      <c r="G11689">
        <v>0</v>
      </c>
      <c r="H11689">
        <v>0</v>
      </c>
      <c r="I11689">
        <v>0</v>
      </c>
    </row>
    <row r="11690" spans="1:9" hidden="1" x14ac:dyDescent="0.3">
      <c r="A11690" s="1" t="s">
        <v>159</v>
      </c>
      <c r="B11690" s="1" t="s">
        <v>284</v>
      </c>
      <c r="C11690">
        <v>40.071199999999997</v>
      </c>
      <c r="D11690">
        <v>-74.864900000000006</v>
      </c>
      <c r="E11690" s="1" t="s">
        <v>44</v>
      </c>
      <c r="F11690" t="s">
        <v>10334</v>
      </c>
      <c r="G11690">
        <v>0</v>
      </c>
      <c r="H11690">
        <v>0</v>
      </c>
      <c r="I11690">
        <v>0</v>
      </c>
    </row>
    <row r="11691" spans="1:9" hidden="1" x14ac:dyDescent="0.3">
      <c r="A11691" s="1" t="s">
        <v>159</v>
      </c>
      <c r="B11691" s="1" t="s">
        <v>284</v>
      </c>
      <c r="C11691">
        <v>40.071199999999997</v>
      </c>
      <c r="D11691">
        <v>-74.864900000000006</v>
      </c>
      <c r="E11691" s="1" t="s">
        <v>45</v>
      </c>
      <c r="F11691" t="s">
        <v>10555</v>
      </c>
      <c r="G11691">
        <v>0</v>
      </c>
      <c r="H11691">
        <v>0</v>
      </c>
      <c r="I11691">
        <v>0</v>
      </c>
    </row>
    <row r="11692" spans="1:9" hidden="1" x14ac:dyDescent="0.3">
      <c r="A11692" s="1" t="s">
        <v>159</v>
      </c>
      <c r="B11692" s="1" t="s">
        <v>284</v>
      </c>
      <c r="C11692">
        <v>40.071199999999997</v>
      </c>
      <c r="D11692">
        <v>-74.864900000000006</v>
      </c>
      <c r="E11692" s="1" t="s">
        <v>46</v>
      </c>
      <c r="F11692" t="s">
        <v>10771</v>
      </c>
      <c r="G11692">
        <v>0</v>
      </c>
      <c r="H11692">
        <v>0</v>
      </c>
      <c r="I11692">
        <v>0</v>
      </c>
    </row>
    <row r="11693" spans="1:9" hidden="1" x14ac:dyDescent="0.3">
      <c r="A11693" s="1" t="s">
        <v>159</v>
      </c>
      <c r="B11693" s="1" t="s">
        <v>284</v>
      </c>
      <c r="C11693">
        <v>40.071199999999997</v>
      </c>
      <c r="D11693">
        <v>-74.864900000000006</v>
      </c>
      <c r="E11693" s="1" t="s">
        <v>47</v>
      </c>
      <c r="F11693" t="s">
        <v>10986</v>
      </c>
      <c r="G11693">
        <v>0</v>
      </c>
      <c r="H11693">
        <v>0</v>
      </c>
      <c r="I11693">
        <v>0</v>
      </c>
    </row>
    <row r="11694" spans="1:9" hidden="1" x14ac:dyDescent="0.3">
      <c r="A11694" s="1" t="s">
        <v>159</v>
      </c>
      <c r="B11694" s="1" t="s">
        <v>284</v>
      </c>
      <c r="C11694">
        <v>40.071199999999997</v>
      </c>
      <c r="D11694">
        <v>-74.864900000000006</v>
      </c>
      <c r="E11694" s="1" t="s">
        <v>48</v>
      </c>
      <c r="F11694" t="s">
        <v>11789</v>
      </c>
      <c r="G11694">
        <v>0</v>
      </c>
      <c r="H11694">
        <v>0</v>
      </c>
      <c r="I11694">
        <v>0</v>
      </c>
    </row>
    <row r="11695" spans="1:9" hidden="1" x14ac:dyDescent="0.3">
      <c r="A11695" s="1" t="s">
        <v>159</v>
      </c>
      <c r="B11695" s="1" t="s">
        <v>284</v>
      </c>
      <c r="C11695">
        <v>40.071199999999997</v>
      </c>
      <c r="D11695">
        <v>-74.864900000000006</v>
      </c>
      <c r="E11695" s="1" t="s">
        <v>49</v>
      </c>
      <c r="F11695" t="s">
        <v>11980</v>
      </c>
      <c r="G11695">
        <v>0</v>
      </c>
      <c r="H11695">
        <v>0</v>
      </c>
      <c r="I11695">
        <v>0</v>
      </c>
    </row>
    <row r="11696" spans="1:9" hidden="1" x14ac:dyDescent="0.3">
      <c r="A11696" s="1" t="s">
        <v>159</v>
      </c>
      <c r="B11696" s="1" t="s">
        <v>284</v>
      </c>
      <c r="C11696">
        <v>40.071199999999997</v>
      </c>
      <c r="D11696">
        <v>-74.864900000000006</v>
      </c>
      <c r="E11696" s="1" t="s">
        <v>50</v>
      </c>
      <c r="F11696" t="s">
        <v>12152</v>
      </c>
      <c r="G11696">
        <v>0</v>
      </c>
      <c r="H11696">
        <v>0</v>
      </c>
      <c r="I11696">
        <v>0</v>
      </c>
    </row>
    <row r="11697" spans="1:9" hidden="1" x14ac:dyDescent="0.3">
      <c r="A11697" s="1" t="s">
        <v>159</v>
      </c>
      <c r="B11697" s="1" t="s">
        <v>284</v>
      </c>
      <c r="C11697">
        <v>40.071199999999997</v>
      </c>
      <c r="D11697">
        <v>-74.864900000000006</v>
      </c>
      <c r="E11697" s="1" t="s">
        <v>51</v>
      </c>
      <c r="F11697" t="s">
        <v>12301</v>
      </c>
      <c r="G11697">
        <v>0</v>
      </c>
      <c r="H11697">
        <v>0</v>
      </c>
      <c r="I11697">
        <v>0</v>
      </c>
    </row>
    <row r="11698" spans="1:9" hidden="1" x14ac:dyDescent="0.3">
      <c r="A11698" s="1" t="s">
        <v>159</v>
      </c>
      <c r="B11698" s="1" t="s">
        <v>284</v>
      </c>
      <c r="C11698">
        <v>40.071199999999997</v>
      </c>
      <c r="D11698">
        <v>-74.864900000000006</v>
      </c>
      <c r="E11698" s="1" t="s">
        <v>52</v>
      </c>
      <c r="F11698" t="s">
        <v>11154</v>
      </c>
      <c r="G11698">
        <v>0</v>
      </c>
      <c r="H11698">
        <v>0</v>
      </c>
      <c r="I11698">
        <v>0</v>
      </c>
    </row>
    <row r="11699" spans="1:9" hidden="1" x14ac:dyDescent="0.3">
      <c r="A11699" s="1" t="s">
        <v>159</v>
      </c>
      <c r="B11699" s="1" t="s">
        <v>284</v>
      </c>
      <c r="C11699">
        <v>40.071199999999997</v>
      </c>
      <c r="D11699">
        <v>-74.864900000000006</v>
      </c>
      <c r="E11699" s="1" t="s">
        <v>53</v>
      </c>
      <c r="F11699" t="s">
        <v>11352</v>
      </c>
      <c r="G11699">
        <v>0</v>
      </c>
      <c r="H11699">
        <v>0</v>
      </c>
      <c r="I11699">
        <v>0</v>
      </c>
    </row>
    <row r="11700" spans="1:9" hidden="1" x14ac:dyDescent="0.3">
      <c r="A11700" s="1" t="s">
        <v>159</v>
      </c>
      <c r="B11700" s="1" t="s">
        <v>284</v>
      </c>
      <c r="C11700">
        <v>40.071199999999997</v>
      </c>
      <c r="D11700">
        <v>-74.864900000000006</v>
      </c>
      <c r="E11700" s="1" t="s">
        <v>54</v>
      </c>
      <c r="F11700" t="s">
        <v>11547</v>
      </c>
      <c r="G11700">
        <v>0</v>
      </c>
      <c r="H11700">
        <v>0</v>
      </c>
      <c r="I11700">
        <v>0</v>
      </c>
    </row>
    <row r="11701" spans="1:9" hidden="1" x14ac:dyDescent="0.3">
      <c r="A11701" s="1" t="s">
        <v>159</v>
      </c>
      <c r="B11701" s="1" t="s">
        <v>284</v>
      </c>
      <c r="C11701">
        <v>40.071199999999997</v>
      </c>
      <c r="D11701">
        <v>-74.864900000000006</v>
      </c>
      <c r="E11701" s="1" t="s">
        <v>21548</v>
      </c>
      <c r="F11701" t="s">
        <v>21773</v>
      </c>
      <c r="G11701">
        <v>0</v>
      </c>
      <c r="H11701">
        <v>0</v>
      </c>
      <c r="I11701">
        <v>0</v>
      </c>
    </row>
    <row r="11702" spans="1:9" hidden="1" x14ac:dyDescent="0.3">
      <c r="A11702" s="1" t="s">
        <v>159</v>
      </c>
      <c r="B11702" s="1" t="s">
        <v>285</v>
      </c>
      <c r="C11702">
        <v>39.925899999999999</v>
      </c>
      <c r="D11702">
        <v>-75.119600000000005</v>
      </c>
      <c r="E11702" s="1" t="s">
        <v>4</v>
      </c>
      <c r="F11702" t="s">
        <v>943</v>
      </c>
      <c r="G11702">
        <v>0</v>
      </c>
      <c r="H11702">
        <v>0</v>
      </c>
      <c r="I11702">
        <v>0</v>
      </c>
    </row>
    <row r="11703" spans="1:9" hidden="1" x14ac:dyDescent="0.3">
      <c r="A11703" s="1" t="s">
        <v>159</v>
      </c>
      <c r="B11703" s="1" t="s">
        <v>285</v>
      </c>
      <c r="C11703">
        <v>39.925899999999999</v>
      </c>
      <c r="D11703">
        <v>-75.119600000000005</v>
      </c>
      <c r="E11703" s="1" t="s">
        <v>5</v>
      </c>
      <c r="F11703" t="s">
        <v>1185</v>
      </c>
      <c r="G11703">
        <v>0</v>
      </c>
      <c r="H11703">
        <v>0</v>
      </c>
      <c r="I11703">
        <v>0</v>
      </c>
    </row>
    <row r="11704" spans="1:9" hidden="1" x14ac:dyDescent="0.3">
      <c r="A11704" s="1" t="s">
        <v>159</v>
      </c>
      <c r="B11704" s="1" t="s">
        <v>285</v>
      </c>
      <c r="C11704">
        <v>39.925899999999999</v>
      </c>
      <c r="D11704">
        <v>-75.119600000000005</v>
      </c>
      <c r="E11704" s="1" t="s">
        <v>6</v>
      </c>
      <c r="F11704" t="s">
        <v>1427</v>
      </c>
      <c r="G11704">
        <v>0</v>
      </c>
      <c r="H11704">
        <v>0</v>
      </c>
      <c r="I11704">
        <v>0</v>
      </c>
    </row>
    <row r="11705" spans="1:9" hidden="1" x14ac:dyDescent="0.3">
      <c r="A11705" s="1" t="s">
        <v>159</v>
      </c>
      <c r="B11705" s="1" t="s">
        <v>285</v>
      </c>
      <c r="C11705">
        <v>39.925899999999999</v>
      </c>
      <c r="D11705">
        <v>-75.119600000000005</v>
      </c>
      <c r="E11705" s="1" t="s">
        <v>7</v>
      </c>
      <c r="F11705" t="s">
        <v>1668</v>
      </c>
      <c r="G11705">
        <v>0</v>
      </c>
      <c r="H11705">
        <v>0</v>
      </c>
      <c r="I11705">
        <v>0</v>
      </c>
    </row>
    <row r="11706" spans="1:9" hidden="1" x14ac:dyDescent="0.3">
      <c r="A11706" s="1" t="s">
        <v>159</v>
      </c>
      <c r="B11706" s="1" t="s">
        <v>285</v>
      </c>
      <c r="C11706">
        <v>39.925899999999999</v>
      </c>
      <c r="D11706">
        <v>-75.119600000000005</v>
      </c>
      <c r="E11706" s="1" t="s">
        <v>8</v>
      </c>
      <c r="F11706" t="s">
        <v>1909</v>
      </c>
      <c r="G11706">
        <v>0</v>
      </c>
      <c r="H11706">
        <v>0</v>
      </c>
      <c r="I11706">
        <v>0</v>
      </c>
    </row>
    <row r="11707" spans="1:9" hidden="1" x14ac:dyDescent="0.3">
      <c r="A11707" s="1" t="s">
        <v>159</v>
      </c>
      <c r="B11707" s="1" t="s">
        <v>285</v>
      </c>
      <c r="C11707">
        <v>39.925899999999999</v>
      </c>
      <c r="D11707">
        <v>-75.119600000000005</v>
      </c>
      <c r="E11707" s="1" t="s">
        <v>9</v>
      </c>
      <c r="F11707" t="s">
        <v>2147</v>
      </c>
      <c r="G11707">
        <v>0</v>
      </c>
      <c r="H11707">
        <v>0</v>
      </c>
      <c r="I11707">
        <v>0</v>
      </c>
    </row>
    <row r="11708" spans="1:9" hidden="1" x14ac:dyDescent="0.3">
      <c r="A11708" s="1" t="s">
        <v>159</v>
      </c>
      <c r="B11708" s="1" t="s">
        <v>285</v>
      </c>
      <c r="C11708">
        <v>39.925899999999999</v>
      </c>
      <c r="D11708">
        <v>-75.119600000000005</v>
      </c>
      <c r="E11708" s="1" t="s">
        <v>10</v>
      </c>
      <c r="F11708" t="s">
        <v>2385</v>
      </c>
      <c r="G11708">
        <v>0</v>
      </c>
      <c r="H11708">
        <v>0</v>
      </c>
      <c r="I11708">
        <v>0</v>
      </c>
    </row>
    <row r="11709" spans="1:9" hidden="1" x14ac:dyDescent="0.3">
      <c r="A11709" s="1" t="s">
        <v>159</v>
      </c>
      <c r="B11709" s="1" t="s">
        <v>285</v>
      </c>
      <c r="C11709">
        <v>39.925899999999999</v>
      </c>
      <c r="D11709">
        <v>-75.119600000000005</v>
      </c>
      <c r="E11709" s="1" t="s">
        <v>11</v>
      </c>
      <c r="F11709" t="s">
        <v>2623</v>
      </c>
      <c r="G11709">
        <v>0</v>
      </c>
      <c r="H11709">
        <v>0</v>
      </c>
      <c r="I11709">
        <v>0</v>
      </c>
    </row>
    <row r="11710" spans="1:9" hidden="1" x14ac:dyDescent="0.3">
      <c r="A11710" s="1" t="s">
        <v>159</v>
      </c>
      <c r="B11710" s="1" t="s">
        <v>285</v>
      </c>
      <c r="C11710">
        <v>39.925899999999999</v>
      </c>
      <c r="D11710">
        <v>-75.119600000000005</v>
      </c>
      <c r="E11710" s="1" t="s">
        <v>12</v>
      </c>
      <c r="F11710" t="s">
        <v>2861</v>
      </c>
      <c r="G11710">
        <v>0</v>
      </c>
      <c r="H11710">
        <v>0</v>
      </c>
      <c r="I11710">
        <v>0</v>
      </c>
    </row>
    <row r="11711" spans="1:9" hidden="1" x14ac:dyDescent="0.3">
      <c r="A11711" s="1" t="s">
        <v>159</v>
      </c>
      <c r="B11711" s="1" t="s">
        <v>285</v>
      </c>
      <c r="C11711">
        <v>39.925899999999999</v>
      </c>
      <c r="D11711">
        <v>-75.119600000000005</v>
      </c>
      <c r="E11711" s="1" t="s">
        <v>13</v>
      </c>
      <c r="F11711" t="s">
        <v>3099</v>
      </c>
      <c r="G11711">
        <v>0</v>
      </c>
      <c r="H11711">
        <v>0</v>
      </c>
      <c r="I11711">
        <v>0</v>
      </c>
    </row>
    <row r="11712" spans="1:9" hidden="1" x14ac:dyDescent="0.3">
      <c r="A11712" s="1" t="s">
        <v>159</v>
      </c>
      <c r="B11712" s="1" t="s">
        <v>285</v>
      </c>
      <c r="C11712">
        <v>39.925899999999999</v>
      </c>
      <c r="D11712">
        <v>-75.119600000000005</v>
      </c>
      <c r="E11712" s="1" t="s">
        <v>14</v>
      </c>
      <c r="F11712" t="s">
        <v>3336</v>
      </c>
      <c r="G11712">
        <v>0</v>
      </c>
      <c r="H11712">
        <v>0</v>
      </c>
      <c r="I11712">
        <v>0</v>
      </c>
    </row>
    <row r="11713" spans="1:9" hidden="1" x14ac:dyDescent="0.3">
      <c r="A11713" s="1" t="s">
        <v>159</v>
      </c>
      <c r="B11713" s="1" t="s">
        <v>285</v>
      </c>
      <c r="C11713">
        <v>39.925899999999999</v>
      </c>
      <c r="D11713">
        <v>-75.119600000000005</v>
      </c>
      <c r="E11713" s="1" t="s">
        <v>15</v>
      </c>
      <c r="F11713" t="s">
        <v>3572</v>
      </c>
      <c r="G11713">
        <v>0</v>
      </c>
      <c r="H11713">
        <v>0</v>
      </c>
      <c r="I11713">
        <v>0</v>
      </c>
    </row>
    <row r="11714" spans="1:9" hidden="1" x14ac:dyDescent="0.3">
      <c r="A11714" s="1" t="s">
        <v>159</v>
      </c>
      <c r="B11714" s="1" t="s">
        <v>285</v>
      </c>
      <c r="C11714">
        <v>39.925899999999999</v>
      </c>
      <c r="D11714">
        <v>-75.119600000000005</v>
      </c>
      <c r="E11714" s="1" t="s">
        <v>16</v>
      </c>
      <c r="F11714" t="s">
        <v>3808</v>
      </c>
      <c r="G11714">
        <v>0</v>
      </c>
      <c r="H11714">
        <v>0</v>
      </c>
      <c r="I11714">
        <v>0</v>
      </c>
    </row>
    <row r="11715" spans="1:9" hidden="1" x14ac:dyDescent="0.3">
      <c r="A11715" s="1" t="s">
        <v>159</v>
      </c>
      <c r="B11715" s="1" t="s">
        <v>285</v>
      </c>
      <c r="C11715">
        <v>39.925899999999999</v>
      </c>
      <c r="D11715">
        <v>-75.119600000000005</v>
      </c>
      <c r="E11715" s="1" t="s">
        <v>17</v>
      </c>
      <c r="F11715" t="s">
        <v>4043</v>
      </c>
      <c r="G11715">
        <v>0</v>
      </c>
      <c r="H11715">
        <v>0</v>
      </c>
      <c r="I11715">
        <v>0</v>
      </c>
    </row>
    <row r="11716" spans="1:9" hidden="1" x14ac:dyDescent="0.3">
      <c r="A11716" s="1" t="s">
        <v>159</v>
      </c>
      <c r="B11716" s="1" t="s">
        <v>285</v>
      </c>
      <c r="C11716">
        <v>39.925899999999999</v>
      </c>
      <c r="D11716">
        <v>-75.119600000000005</v>
      </c>
      <c r="E11716" s="1" t="s">
        <v>18</v>
      </c>
      <c r="F11716" t="s">
        <v>4278</v>
      </c>
      <c r="G11716">
        <v>0</v>
      </c>
      <c r="H11716">
        <v>0</v>
      </c>
      <c r="I11716">
        <v>0</v>
      </c>
    </row>
    <row r="11717" spans="1:9" hidden="1" x14ac:dyDescent="0.3">
      <c r="A11717" s="1" t="s">
        <v>159</v>
      </c>
      <c r="B11717" s="1" t="s">
        <v>285</v>
      </c>
      <c r="C11717">
        <v>39.925899999999999</v>
      </c>
      <c r="D11717">
        <v>-75.119600000000005</v>
      </c>
      <c r="E11717" s="1" t="s">
        <v>19</v>
      </c>
      <c r="F11717" t="s">
        <v>4513</v>
      </c>
      <c r="G11717">
        <v>0</v>
      </c>
      <c r="H11717">
        <v>0</v>
      </c>
      <c r="I11717">
        <v>0</v>
      </c>
    </row>
    <row r="11718" spans="1:9" hidden="1" x14ac:dyDescent="0.3">
      <c r="A11718" s="1" t="s">
        <v>159</v>
      </c>
      <c r="B11718" s="1" t="s">
        <v>285</v>
      </c>
      <c r="C11718">
        <v>39.925899999999999</v>
      </c>
      <c r="D11718">
        <v>-75.119600000000005</v>
      </c>
      <c r="E11718" s="1" t="s">
        <v>20</v>
      </c>
      <c r="F11718" t="s">
        <v>4748</v>
      </c>
      <c r="G11718">
        <v>0</v>
      </c>
      <c r="H11718">
        <v>0</v>
      </c>
      <c r="I11718">
        <v>0</v>
      </c>
    </row>
    <row r="11719" spans="1:9" hidden="1" x14ac:dyDescent="0.3">
      <c r="A11719" s="1" t="s">
        <v>159</v>
      </c>
      <c r="B11719" s="1" t="s">
        <v>285</v>
      </c>
      <c r="C11719">
        <v>39.925899999999999</v>
      </c>
      <c r="D11719">
        <v>-75.119600000000005</v>
      </c>
      <c r="E11719" s="1" t="s">
        <v>21</v>
      </c>
      <c r="F11719" t="s">
        <v>4983</v>
      </c>
      <c r="G11719">
        <v>0</v>
      </c>
      <c r="H11719">
        <v>0</v>
      </c>
      <c r="I11719">
        <v>0</v>
      </c>
    </row>
    <row r="11720" spans="1:9" hidden="1" x14ac:dyDescent="0.3">
      <c r="A11720" s="1" t="s">
        <v>159</v>
      </c>
      <c r="B11720" s="1" t="s">
        <v>285</v>
      </c>
      <c r="C11720">
        <v>39.925899999999999</v>
      </c>
      <c r="D11720">
        <v>-75.119600000000005</v>
      </c>
      <c r="E11720" s="1" t="s">
        <v>22</v>
      </c>
      <c r="F11720" t="s">
        <v>5218</v>
      </c>
      <c r="G11720">
        <v>0</v>
      </c>
      <c r="H11720">
        <v>0</v>
      </c>
      <c r="I11720">
        <v>0</v>
      </c>
    </row>
    <row r="11721" spans="1:9" hidden="1" x14ac:dyDescent="0.3">
      <c r="A11721" s="1" t="s">
        <v>159</v>
      </c>
      <c r="B11721" s="1" t="s">
        <v>285</v>
      </c>
      <c r="C11721">
        <v>39.925899999999999</v>
      </c>
      <c r="D11721">
        <v>-75.119600000000005</v>
      </c>
      <c r="E11721" s="1" t="s">
        <v>23</v>
      </c>
      <c r="F11721" t="s">
        <v>5453</v>
      </c>
      <c r="G11721">
        <v>0</v>
      </c>
      <c r="H11721">
        <v>0</v>
      </c>
      <c r="I11721">
        <v>0</v>
      </c>
    </row>
    <row r="11722" spans="1:9" hidden="1" x14ac:dyDescent="0.3">
      <c r="A11722" s="1" t="s">
        <v>159</v>
      </c>
      <c r="B11722" s="1" t="s">
        <v>285</v>
      </c>
      <c r="C11722">
        <v>39.925899999999999</v>
      </c>
      <c r="D11722">
        <v>-75.119600000000005</v>
      </c>
      <c r="E11722" s="1" t="s">
        <v>24</v>
      </c>
      <c r="F11722" t="s">
        <v>5688</v>
      </c>
      <c r="G11722">
        <v>0</v>
      </c>
      <c r="H11722">
        <v>0</v>
      </c>
      <c r="I11722">
        <v>0</v>
      </c>
    </row>
    <row r="11723" spans="1:9" hidden="1" x14ac:dyDescent="0.3">
      <c r="A11723" s="1" t="s">
        <v>159</v>
      </c>
      <c r="B11723" s="1" t="s">
        <v>285</v>
      </c>
      <c r="C11723">
        <v>39.925899999999999</v>
      </c>
      <c r="D11723">
        <v>-75.119600000000005</v>
      </c>
      <c r="E11723" s="1" t="s">
        <v>25</v>
      </c>
      <c r="F11723" t="s">
        <v>5922</v>
      </c>
      <c r="G11723">
        <v>0</v>
      </c>
      <c r="H11723">
        <v>0</v>
      </c>
      <c r="I11723">
        <v>0</v>
      </c>
    </row>
    <row r="11724" spans="1:9" hidden="1" x14ac:dyDescent="0.3">
      <c r="A11724" s="1" t="s">
        <v>159</v>
      </c>
      <c r="B11724" s="1" t="s">
        <v>285</v>
      </c>
      <c r="C11724">
        <v>39.925899999999999</v>
      </c>
      <c r="D11724">
        <v>-75.119600000000005</v>
      </c>
      <c r="E11724" s="1" t="s">
        <v>26</v>
      </c>
      <c r="F11724" t="s">
        <v>6156</v>
      </c>
      <c r="G11724">
        <v>0</v>
      </c>
      <c r="H11724">
        <v>0</v>
      </c>
      <c r="I11724">
        <v>0</v>
      </c>
    </row>
    <row r="11725" spans="1:9" hidden="1" x14ac:dyDescent="0.3">
      <c r="A11725" s="1" t="s">
        <v>159</v>
      </c>
      <c r="B11725" s="1" t="s">
        <v>285</v>
      </c>
      <c r="C11725">
        <v>39.925899999999999</v>
      </c>
      <c r="D11725">
        <v>-75.119600000000005</v>
      </c>
      <c r="E11725" s="1" t="s">
        <v>27</v>
      </c>
      <c r="F11725" t="s">
        <v>6390</v>
      </c>
      <c r="G11725">
        <v>0</v>
      </c>
      <c r="H11725">
        <v>0</v>
      </c>
      <c r="I11725">
        <v>0</v>
      </c>
    </row>
    <row r="11726" spans="1:9" hidden="1" x14ac:dyDescent="0.3">
      <c r="A11726" s="1" t="s">
        <v>159</v>
      </c>
      <c r="B11726" s="1" t="s">
        <v>285</v>
      </c>
      <c r="C11726">
        <v>39.925899999999999</v>
      </c>
      <c r="D11726">
        <v>-75.119600000000005</v>
      </c>
      <c r="E11726" s="1" t="s">
        <v>28</v>
      </c>
      <c r="F11726" t="s">
        <v>6624</v>
      </c>
      <c r="G11726">
        <v>0</v>
      </c>
      <c r="H11726">
        <v>0</v>
      </c>
      <c r="I11726">
        <v>0</v>
      </c>
    </row>
    <row r="11727" spans="1:9" hidden="1" x14ac:dyDescent="0.3">
      <c r="A11727" s="1" t="s">
        <v>159</v>
      </c>
      <c r="B11727" s="1" t="s">
        <v>285</v>
      </c>
      <c r="C11727">
        <v>39.925899999999999</v>
      </c>
      <c r="D11727">
        <v>-75.119600000000005</v>
      </c>
      <c r="E11727" s="1" t="s">
        <v>29</v>
      </c>
      <c r="F11727" t="s">
        <v>6858</v>
      </c>
      <c r="G11727">
        <v>0</v>
      </c>
      <c r="H11727">
        <v>0</v>
      </c>
      <c r="I11727">
        <v>0</v>
      </c>
    </row>
    <row r="11728" spans="1:9" hidden="1" x14ac:dyDescent="0.3">
      <c r="A11728" s="1" t="s">
        <v>159</v>
      </c>
      <c r="B11728" s="1" t="s">
        <v>285</v>
      </c>
      <c r="C11728">
        <v>39.925899999999999</v>
      </c>
      <c r="D11728">
        <v>-75.119600000000005</v>
      </c>
      <c r="E11728" s="1" t="s">
        <v>30</v>
      </c>
      <c r="F11728" t="s">
        <v>7092</v>
      </c>
      <c r="G11728">
        <v>0</v>
      </c>
      <c r="H11728">
        <v>0</v>
      </c>
      <c r="I11728">
        <v>0</v>
      </c>
    </row>
    <row r="11729" spans="1:9" hidden="1" x14ac:dyDescent="0.3">
      <c r="A11729" s="1" t="s">
        <v>159</v>
      </c>
      <c r="B11729" s="1" t="s">
        <v>285</v>
      </c>
      <c r="C11729">
        <v>39.925899999999999</v>
      </c>
      <c r="D11729">
        <v>-75.119600000000005</v>
      </c>
      <c r="E11729" s="1" t="s">
        <v>31</v>
      </c>
      <c r="F11729" t="s">
        <v>7326</v>
      </c>
      <c r="G11729">
        <v>0</v>
      </c>
      <c r="H11729">
        <v>0</v>
      </c>
      <c r="I11729">
        <v>0</v>
      </c>
    </row>
    <row r="11730" spans="1:9" hidden="1" x14ac:dyDescent="0.3">
      <c r="A11730" s="1" t="s">
        <v>159</v>
      </c>
      <c r="B11730" s="1" t="s">
        <v>285</v>
      </c>
      <c r="C11730">
        <v>39.925899999999999</v>
      </c>
      <c r="D11730">
        <v>-75.119600000000005</v>
      </c>
      <c r="E11730" s="1" t="s">
        <v>32</v>
      </c>
      <c r="F11730" t="s">
        <v>7560</v>
      </c>
      <c r="G11730">
        <v>0</v>
      </c>
      <c r="H11730">
        <v>0</v>
      </c>
      <c r="I11730">
        <v>0</v>
      </c>
    </row>
    <row r="11731" spans="1:9" hidden="1" x14ac:dyDescent="0.3">
      <c r="A11731" s="1" t="s">
        <v>159</v>
      </c>
      <c r="B11731" s="1" t="s">
        <v>285</v>
      </c>
      <c r="C11731">
        <v>39.925899999999999</v>
      </c>
      <c r="D11731">
        <v>-75.119600000000005</v>
      </c>
      <c r="E11731" s="1" t="s">
        <v>33</v>
      </c>
      <c r="F11731" t="s">
        <v>7794</v>
      </c>
      <c r="G11731">
        <v>0</v>
      </c>
      <c r="H11731">
        <v>0</v>
      </c>
      <c r="I11731">
        <v>0</v>
      </c>
    </row>
    <row r="11732" spans="1:9" hidden="1" x14ac:dyDescent="0.3">
      <c r="A11732" s="1" t="s">
        <v>159</v>
      </c>
      <c r="B11732" s="1" t="s">
        <v>285</v>
      </c>
      <c r="C11732">
        <v>39.925899999999999</v>
      </c>
      <c r="D11732">
        <v>-75.119600000000005</v>
      </c>
      <c r="E11732" s="1" t="s">
        <v>34</v>
      </c>
      <c r="F11732" t="s">
        <v>8028</v>
      </c>
      <c r="G11732">
        <v>0</v>
      </c>
      <c r="H11732">
        <v>0</v>
      </c>
      <c r="I11732">
        <v>0</v>
      </c>
    </row>
    <row r="11733" spans="1:9" hidden="1" x14ac:dyDescent="0.3">
      <c r="A11733" s="1" t="s">
        <v>159</v>
      </c>
      <c r="B11733" s="1" t="s">
        <v>285</v>
      </c>
      <c r="C11733">
        <v>39.925899999999999</v>
      </c>
      <c r="D11733">
        <v>-75.119600000000005</v>
      </c>
      <c r="E11733" s="1" t="s">
        <v>35</v>
      </c>
      <c r="F11733" t="s">
        <v>8260</v>
      </c>
      <c r="G11733">
        <v>0</v>
      </c>
      <c r="H11733">
        <v>0</v>
      </c>
      <c r="I11733">
        <v>0</v>
      </c>
    </row>
    <row r="11734" spans="1:9" hidden="1" x14ac:dyDescent="0.3">
      <c r="A11734" s="1" t="s">
        <v>159</v>
      </c>
      <c r="B11734" s="1" t="s">
        <v>285</v>
      </c>
      <c r="C11734">
        <v>39.925899999999999</v>
      </c>
      <c r="D11734">
        <v>-75.119600000000005</v>
      </c>
      <c r="E11734" s="1" t="s">
        <v>36</v>
      </c>
      <c r="F11734" t="s">
        <v>8492</v>
      </c>
      <c r="G11734">
        <v>0</v>
      </c>
      <c r="H11734">
        <v>0</v>
      </c>
      <c r="I11734">
        <v>0</v>
      </c>
    </row>
    <row r="11735" spans="1:9" hidden="1" x14ac:dyDescent="0.3">
      <c r="A11735" s="1" t="s">
        <v>159</v>
      </c>
      <c r="B11735" s="1" t="s">
        <v>285</v>
      </c>
      <c r="C11735">
        <v>39.925899999999999</v>
      </c>
      <c r="D11735">
        <v>-75.119600000000005</v>
      </c>
      <c r="E11735" s="1" t="s">
        <v>37</v>
      </c>
      <c r="F11735" t="s">
        <v>8723</v>
      </c>
      <c r="G11735">
        <v>0</v>
      </c>
      <c r="H11735">
        <v>0</v>
      </c>
      <c r="I11735">
        <v>0</v>
      </c>
    </row>
    <row r="11736" spans="1:9" hidden="1" x14ac:dyDescent="0.3">
      <c r="A11736" s="1" t="s">
        <v>159</v>
      </c>
      <c r="B11736" s="1" t="s">
        <v>285</v>
      </c>
      <c r="C11736">
        <v>39.925899999999999</v>
      </c>
      <c r="D11736">
        <v>-75.119600000000005</v>
      </c>
      <c r="E11736" s="1" t="s">
        <v>38</v>
      </c>
      <c r="F11736" t="s">
        <v>8954</v>
      </c>
      <c r="G11736">
        <v>0</v>
      </c>
      <c r="H11736">
        <v>0</v>
      </c>
      <c r="I11736">
        <v>0</v>
      </c>
    </row>
    <row r="11737" spans="1:9" hidden="1" x14ac:dyDescent="0.3">
      <c r="A11737" s="1" t="s">
        <v>159</v>
      </c>
      <c r="B11737" s="1" t="s">
        <v>285</v>
      </c>
      <c r="C11737">
        <v>39.925899999999999</v>
      </c>
      <c r="D11737">
        <v>-75.119600000000005</v>
      </c>
      <c r="E11737" s="1" t="s">
        <v>39</v>
      </c>
      <c r="F11737" t="s">
        <v>9185</v>
      </c>
      <c r="G11737">
        <v>0</v>
      </c>
      <c r="H11737">
        <v>0</v>
      </c>
      <c r="I11737">
        <v>0</v>
      </c>
    </row>
    <row r="11738" spans="1:9" hidden="1" x14ac:dyDescent="0.3">
      <c r="A11738" s="1" t="s">
        <v>159</v>
      </c>
      <c r="B11738" s="1" t="s">
        <v>285</v>
      </c>
      <c r="C11738">
        <v>39.925899999999999</v>
      </c>
      <c r="D11738">
        <v>-75.119600000000005</v>
      </c>
      <c r="E11738" s="1" t="s">
        <v>40</v>
      </c>
      <c r="F11738" t="s">
        <v>9416</v>
      </c>
      <c r="G11738">
        <v>0</v>
      </c>
      <c r="H11738">
        <v>0</v>
      </c>
      <c r="I11738">
        <v>0</v>
      </c>
    </row>
    <row r="11739" spans="1:9" hidden="1" x14ac:dyDescent="0.3">
      <c r="A11739" s="1" t="s">
        <v>159</v>
      </c>
      <c r="B11739" s="1" t="s">
        <v>285</v>
      </c>
      <c r="C11739">
        <v>39.925899999999999</v>
      </c>
      <c r="D11739">
        <v>-75.119600000000005</v>
      </c>
      <c r="E11739" s="1" t="s">
        <v>41</v>
      </c>
      <c r="F11739" t="s">
        <v>9647</v>
      </c>
      <c r="G11739">
        <v>0</v>
      </c>
      <c r="H11739">
        <v>0</v>
      </c>
      <c r="I11739">
        <v>0</v>
      </c>
    </row>
    <row r="11740" spans="1:9" hidden="1" x14ac:dyDescent="0.3">
      <c r="A11740" s="1" t="s">
        <v>159</v>
      </c>
      <c r="B11740" s="1" t="s">
        <v>285</v>
      </c>
      <c r="C11740">
        <v>39.925899999999999</v>
      </c>
      <c r="D11740">
        <v>-75.119600000000005</v>
      </c>
      <c r="E11740" s="1" t="s">
        <v>42</v>
      </c>
      <c r="F11740" t="s">
        <v>9878</v>
      </c>
      <c r="G11740">
        <v>0</v>
      </c>
      <c r="H11740">
        <v>0</v>
      </c>
      <c r="I11740">
        <v>0</v>
      </c>
    </row>
    <row r="11741" spans="1:9" hidden="1" x14ac:dyDescent="0.3">
      <c r="A11741" s="1" t="s">
        <v>159</v>
      </c>
      <c r="B11741" s="1" t="s">
        <v>285</v>
      </c>
      <c r="C11741">
        <v>39.925899999999999</v>
      </c>
      <c r="D11741">
        <v>-75.119600000000005</v>
      </c>
      <c r="E11741" s="1" t="s">
        <v>43</v>
      </c>
      <c r="F11741" t="s">
        <v>10107</v>
      </c>
      <c r="G11741">
        <v>0</v>
      </c>
      <c r="H11741">
        <v>0</v>
      </c>
      <c r="I11741">
        <v>0</v>
      </c>
    </row>
    <row r="11742" spans="1:9" hidden="1" x14ac:dyDescent="0.3">
      <c r="A11742" s="1" t="s">
        <v>159</v>
      </c>
      <c r="B11742" s="1" t="s">
        <v>285</v>
      </c>
      <c r="C11742">
        <v>39.925899999999999</v>
      </c>
      <c r="D11742">
        <v>-75.119600000000005</v>
      </c>
      <c r="E11742" s="1" t="s">
        <v>44</v>
      </c>
      <c r="F11742" t="s">
        <v>10335</v>
      </c>
      <c r="G11742">
        <v>0</v>
      </c>
      <c r="H11742">
        <v>0</v>
      </c>
      <c r="I11742">
        <v>0</v>
      </c>
    </row>
    <row r="11743" spans="1:9" hidden="1" x14ac:dyDescent="0.3">
      <c r="A11743" s="1" t="s">
        <v>159</v>
      </c>
      <c r="B11743" s="1" t="s">
        <v>285</v>
      </c>
      <c r="C11743">
        <v>39.925899999999999</v>
      </c>
      <c r="D11743">
        <v>-75.119600000000005</v>
      </c>
      <c r="E11743" s="1" t="s">
        <v>45</v>
      </c>
      <c r="F11743" t="s">
        <v>10556</v>
      </c>
      <c r="G11743">
        <v>0</v>
      </c>
      <c r="H11743">
        <v>0</v>
      </c>
      <c r="I11743">
        <v>0</v>
      </c>
    </row>
    <row r="11744" spans="1:9" hidden="1" x14ac:dyDescent="0.3">
      <c r="A11744" s="1" t="s">
        <v>159</v>
      </c>
      <c r="B11744" s="1" t="s">
        <v>285</v>
      </c>
      <c r="C11744">
        <v>39.925899999999999</v>
      </c>
      <c r="D11744">
        <v>-75.119600000000005</v>
      </c>
      <c r="E11744" s="1" t="s">
        <v>46</v>
      </c>
      <c r="F11744" t="s">
        <v>10772</v>
      </c>
      <c r="G11744">
        <v>0</v>
      </c>
      <c r="H11744">
        <v>0</v>
      </c>
      <c r="I11744">
        <v>0</v>
      </c>
    </row>
    <row r="11745" spans="1:9" hidden="1" x14ac:dyDescent="0.3">
      <c r="A11745" s="1" t="s">
        <v>159</v>
      </c>
      <c r="B11745" s="1" t="s">
        <v>285</v>
      </c>
      <c r="C11745">
        <v>39.925899999999999</v>
      </c>
      <c r="D11745">
        <v>-75.119600000000005</v>
      </c>
      <c r="E11745" s="1" t="s">
        <v>47</v>
      </c>
      <c r="F11745" t="s">
        <v>10987</v>
      </c>
      <c r="G11745">
        <v>0</v>
      </c>
      <c r="H11745">
        <v>0</v>
      </c>
      <c r="I11745">
        <v>0</v>
      </c>
    </row>
    <row r="11746" spans="1:9" hidden="1" x14ac:dyDescent="0.3">
      <c r="A11746" s="1" t="s">
        <v>159</v>
      </c>
      <c r="B11746" s="1" t="s">
        <v>285</v>
      </c>
      <c r="C11746">
        <v>39.925899999999999</v>
      </c>
      <c r="D11746">
        <v>-75.119600000000005</v>
      </c>
      <c r="E11746" s="1" t="s">
        <v>48</v>
      </c>
      <c r="F11746" t="s">
        <v>11790</v>
      </c>
      <c r="G11746">
        <v>0</v>
      </c>
      <c r="H11746">
        <v>0</v>
      </c>
      <c r="I11746">
        <v>0</v>
      </c>
    </row>
    <row r="11747" spans="1:9" hidden="1" x14ac:dyDescent="0.3">
      <c r="A11747" s="1" t="s">
        <v>159</v>
      </c>
      <c r="B11747" s="1" t="s">
        <v>285</v>
      </c>
      <c r="C11747">
        <v>39.925899999999999</v>
      </c>
      <c r="D11747">
        <v>-75.119600000000005</v>
      </c>
      <c r="E11747" s="1" t="s">
        <v>49</v>
      </c>
      <c r="F11747" t="s">
        <v>11981</v>
      </c>
      <c r="G11747">
        <v>0</v>
      </c>
      <c r="H11747">
        <v>0</v>
      </c>
      <c r="I11747">
        <v>0</v>
      </c>
    </row>
    <row r="11748" spans="1:9" hidden="1" x14ac:dyDescent="0.3">
      <c r="A11748" s="1" t="s">
        <v>159</v>
      </c>
      <c r="B11748" s="1" t="s">
        <v>285</v>
      </c>
      <c r="C11748">
        <v>39.925899999999999</v>
      </c>
      <c r="D11748">
        <v>-75.119600000000005</v>
      </c>
      <c r="E11748" s="1" t="s">
        <v>50</v>
      </c>
      <c r="F11748" t="s">
        <v>12153</v>
      </c>
      <c r="G11748">
        <v>0</v>
      </c>
      <c r="H11748">
        <v>0</v>
      </c>
      <c r="I11748">
        <v>0</v>
      </c>
    </row>
    <row r="11749" spans="1:9" hidden="1" x14ac:dyDescent="0.3">
      <c r="A11749" s="1" t="s">
        <v>159</v>
      </c>
      <c r="B11749" s="1" t="s">
        <v>285</v>
      </c>
      <c r="C11749">
        <v>39.925899999999999</v>
      </c>
      <c r="D11749">
        <v>-75.119600000000005</v>
      </c>
      <c r="E11749" s="1" t="s">
        <v>51</v>
      </c>
      <c r="F11749" t="s">
        <v>12302</v>
      </c>
      <c r="G11749">
        <v>0</v>
      </c>
      <c r="H11749">
        <v>0</v>
      </c>
      <c r="I11749">
        <v>0</v>
      </c>
    </row>
    <row r="11750" spans="1:9" hidden="1" x14ac:dyDescent="0.3">
      <c r="A11750" s="1" t="s">
        <v>159</v>
      </c>
      <c r="B11750" s="1" t="s">
        <v>285</v>
      </c>
      <c r="C11750">
        <v>39.925899999999999</v>
      </c>
      <c r="D11750">
        <v>-75.119600000000005</v>
      </c>
      <c r="E11750" s="1" t="s">
        <v>52</v>
      </c>
      <c r="F11750" t="s">
        <v>11155</v>
      </c>
      <c r="G11750">
        <v>0</v>
      </c>
      <c r="H11750">
        <v>0</v>
      </c>
      <c r="I11750">
        <v>0</v>
      </c>
    </row>
    <row r="11751" spans="1:9" hidden="1" x14ac:dyDescent="0.3">
      <c r="A11751" s="1" t="s">
        <v>159</v>
      </c>
      <c r="B11751" s="1" t="s">
        <v>285</v>
      </c>
      <c r="C11751">
        <v>39.925899999999999</v>
      </c>
      <c r="D11751">
        <v>-75.119600000000005</v>
      </c>
      <c r="E11751" s="1" t="s">
        <v>53</v>
      </c>
      <c r="F11751" t="s">
        <v>11353</v>
      </c>
      <c r="G11751">
        <v>0</v>
      </c>
      <c r="H11751">
        <v>0</v>
      </c>
      <c r="I11751">
        <v>0</v>
      </c>
    </row>
    <row r="11752" spans="1:9" hidden="1" x14ac:dyDescent="0.3">
      <c r="A11752" s="1" t="s">
        <v>159</v>
      </c>
      <c r="B11752" s="1" t="s">
        <v>285</v>
      </c>
      <c r="C11752">
        <v>39.925899999999999</v>
      </c>
      <c r="D11752">
        <v>-75.119600000000005</v>
      </c>
      <c r="E11752" s="1" t="s">
        <v>54</v>
      </c>
      <c r="F11752" t="s">
        <v>11548</v>
      </c>
      <c r="G11752">
        <v>0</v>
      </c>
      <c r="H11752">
        <v>0</v>
      </c>
      <c r="I11752">
        <v>0</v>
      </c>
    </row>
    <row r="11753" spans="1:9" hidden="1" x14ac:dyDescent="0.3">
      <c r="A11753" s="1" t="s">
        <v>159</v>
      </c>
      <c r="B11753" s="1" t="s">
        <v>285</v>
      </c>
      <c r="C11753">
        <v>39.925899999999999</v>
      </c>
      <c r="D11753">
        <v>-75.119600000000005</v>
      </c>
      <c r="E11753" s="1" t="s">
        <v>21548</v>
      </c>
      <c r="F11753" t="s">
        <v>21774</v>
      </c>
      <c r="G11753">
        <v>0</v>
      </c>
      <c r="H11753">
        <v>0</v>
      </c>
      <c r="I11753">
        <v>0</v>
      </c>
    </row>
    <row r="11754" spans="1:9" hidden="1" x14ac:dyDescent="0.3">
      <c r="A11754" s="1" t="s">
        <v>159</v>
      </c>
      <c r="B11754" s="1" t="s">
        <v>286</v>
      </c>
      <c r="C11754">
        <v>40.8568</v>
      </c>
      <c r="D11754">
        <v>-74.128500000000003</v>
      </c>
      <c r="E11754" s="1" t="s">
        <v>4</v>
      </c>
      <c r="F11754" t="s">
        <v>944</v>
      </c>
      <c r="G11754">
        <v>0</v>
      </c>
      <c r="H11754">
        <v>0</v>
      </c>
      <c r="I11754">
        <v>0</v>
      </c>
    </row>
    <row r="11755" spans="1:9" hidden="1" x14ac:dyDescent="0.3">
      <c r="A11755" s="1" t="s">
        <v>159</v>
      </c>
      <c r="B11755" s="1" t="s">
        <v>286</v>
      </c>
      <c r="C11755">
        <v>40.8568</v>
      </c>
      <c r="D11755">
        <v>-74.128500000000003</v>
      </c>
      <c r="E11755" s="1" t="s">
        <v>5</v>
      </c>
      <c r="F11755" t="s">
        <v>1186</v>
      </c>
      <c r="G11755">
        <v>0</v>
      </c>
      <c r="H11755">
        <v>0</v>
      </c>
      <c r="I11755">
        <v>0</v>
      </c>
    </row>
    <row r="11756" spans="1:9" hidden="1" x14ac:dyDescent="0.3">
      <c r="A11756" s="1" t="s">
        <v>159</v>
      </c>
      <c r="B11756" s="1" t="s">
        <v>286</v>
      </c>
      <c r="C11756">
        <v>40.8568</v>
      </c>
      <c r="D11756">
        <v>-74.128500000000003</v>
      </c>
      <c r="E11756" s="1" t="s">
        <v>6</v>
      </c>
      <c r="F11756" t="s">
        <v>1428</v>
      </c>
      <c r="G11756">
        <v>0</v>
      </c>
      <c r="H11756">
        <v>0</v>
      </c>
      <c r="I11756">
        <v>0</v>
      </c>
    </row>
    <row r="11757" spans="1:9" hidden="1" x14ac:dyDescent="0.3">
      <c r="A11757" s="1" t="s">
        <v>159</v>
      </c>
      <c r="B11757" s="1" t="s">
        <v>286</v>
      </c>
      <c r="C11757">
        <v>40.8568</v>
      </c>
      <c r="D11757">
        <v>-74.128500000000003</v>
      </c>
      <c r="E11757" s="1" t="s">
        <v>7</v>
      </c>
      <c r="F11757" t="s">
        <v>1669</v>
      </c>
      <c r="G11757">
        <v>0</v>
      </c>
      <c r="H11757">
        <v>0</v>
      </c>
      <c r="I11757">
        <v>0</v>
      </c>
    </row>
    <row r="11758" spans="1:9" hidden="1" x14ac:dyDescent="0.3">
      <c r="A11758" s="1" t="s">
        <v>159</v>
      </c>
      <c r="B11758" s="1" t="s">
        <v>286</v>
      </c>
      <c r="C11758">
        <v>40.8568</v>
      </c>
      <c r="D11758">
        <v>-74.128500000000003</v>
      </c>
      <c r="E11758" s="1" t="s">
        <v>8</v>
      </c>
      <c r="F11758" t="s">
        <v>1910</v>
      </c>
      <c r="G11758">
        <v>0</v>
      </c>
      <c r="H11758">
        <v>0</v>
      </c>
      <c r="I11758">
        <v>0</v>
      </c>
    </row>
    <row r="11759" spans="1:9" hidden="1" x14ac:dyDescent="0.3">
      <c r="A11759" s="1" t="s">
        <v>159</v>
      </c>
      <c r="B11759" s="1" t="s">
        <v>286</v>
      </c>
      <c r="C11759">
        <v>40.8568</v>
      </c>
      <c r="D11759">
        <v>-74.128500000000003</v>
      </c>
      <c r="E11759" s="1" t="s">
        <v>9</v>
      </c>
      <c r="F11759" t="s">
        <v>2148</v>
      </c>
      <c r="G11759">
        <v>0</v>
      </c>
      <c r="H11759">
        <v>0</v>
      </c>
      <c r="I11759">
        <v>0</v>
      </c>
    </row>
    <row r="11760" spans="1:9" hidden="1" x14ac:dyDescent="0.3">
      <c r="A11760" s="1" t="s">
        <v>159</v>
      </c>
      <c r="B11760" s="1" t="s">
        <v>286</v>
      </c>
      <c r="C11760">
        <v>40.8568</v>
      </c>
      <c r="D11760">
        <v>-74.128500000000003</v>
      </c>
      <c r="E11760" s="1" t="s">
        <v>10</v>
      </c>
      <c r="F11760" t="s">
        <v>2386</v>
      </c>
      <c r="G11760">
        <v>0</v>
      </c>
      <c r="H11760">
        <v>0</v>
      </c>
      <c r="I11760">
        <v>0</v>
      </c>
    </row>
    <row r="11761" spans="1:9" hidden="1" x14ac:dyDescent="0.3">
      <c r="A11761" s="1" t="s">
        <v>159</v>
      </c>
      <c r="B11761" s="1" t="s">
        <v>286</v>
      </c>
      <c r="C11761">
        <v>40.8568</v>
      </c>
      <c r="D11761">
        <v>-74.128500000000003</v>
      </c>
      <c r="E11761" s="1" t="s">
        <v>11</v>
      </c>
      <c r="F11761" t="s">
        <v>2624</v>
      </c>
      <c r="G11761">
        <v>0</v>
      </c>
      <c r="H11761">
        <v>0</v>
      </c>
      <c r="I11761">
        <v>0</v>
      </c>
    </row>
    <row r="11762" spans="1:9" hidden="1" x14ac:dyDescent="0.3">
      <c r="A11762" s="1" t="s">
        <v>159</v>
      </c>
      <c r="B11762" s="1" t="s">
        <v>286</v>
      </c>
      <c r="C11762">
        <v>40.8568</v>
      </c>
      <c r="D11762">
        <v>-74.128500000000003</v>
      </c>
      <c r="E11762" s="1" t="s">
        <v>12</v>
      </c>
      <c r="F11762" t="s">
        <v>2862</v>
      </c>
      <c r="G11762">
        <v>0</v>
      </c>
      <c r="H11762">
        <v>0</v>
      </c>
      <c r="I11762">
        <v>0</v>
      </c>
    </row>
    <row r="11763" spans="1:9" hidden="1" x14ac:dyDescent="0.3">
      <c r="A11763" s="1" t="s">
        <v>159</v>
      </c>
      <c r="B11763" s="1" t="s">
        <v>286</v>
      </c>
      <c r="C11763">
        <v>40.8568</v>
      </c>
      <c r="D11763">
        <v>-74.128500000000003</v>
      </c>
      <c r="E11763" s="1" t="s">
        <v>13</v>
      </c>
      <c r="F11763" t="s">
        <v>3100</v>
      </c>
      <c r="G11763">
        <v>0</v>
      </c>
      <c r="H11763">
        <v>0</v>
      </c>
      <c r="I11763">
        <v>0</v>
      </c>
    </row>
    <row r="11764" spans="1:9" hidden="1" x14ac:dyDescent="0.3">
      <c r="A11764" s="1" t="s">
        <v>159</v>
      </c>
      <c r="B11764" s="1" t="s">
        <v>286</v>
      </c>
      <c r="C11764">
        <v>40.8568</v>
      </c>
      <c r="D11764">
        <v>-74.128500000000003</v>
      </c>
      <c r="E11764" s="1" t="s">
        <v>14</v>
      </c>
      <c r="F11764" t="s">
        <v>3337</v>
      </c>
      <c r="G11764">
        <v>0</v>
      </c>
      <c r="H11764">
        <v>0</v>
      </c>
      <c r="I11764">
        <v>0</v>
      </c>
    </row>
    <row r="11765" spans="1:9" hidden="1" x14ac:dyDescent="0.3">
      <c r="A11765" s="1" t="s">
        <v>159</v>
      </c>
      <c r="B11765" s="1" t="s">
        <v>286</v>
      </c>
      <c r="C11765">
        <v>40.8568</v>
      </c>
      <c r="D11765">
        <v>-74.128500000000003</v>
      </c>
      <c r="E11765" s="1" t="s">
        <v>15</v>
      </c>
      <c r="F11765" t="s">
        <v>3573</v>
      </c>
      <c r="G11765">
        <v>0</v>
      </c>
      <c r="H11765">
        <v>0</v>
      </c>
      <c r="I11765">
        <v>0</v>
      </c>
    </row>
    <row r="11766" spans="1:9" hidden="1" x14ac:dyDescent="0.3">
      <c r="A11766" s="1" t="s">
        <v>159</v>
      </c>
      <c r="B11766" s="1" t="s">
        <v>286</v>
      </c>
      <c r="C11766">
        <v>40.8568</v>
      </c>
      <c r="D11766">
        <v>-74.128500000000003</v>
      </c>
      <c r="E11766" s="1" t="s">
        <v>16</v>
      </c>
      <c r="F11766" t="s">
        <v>3809</v>
      </c>
      <c r="G11766">
        <v>0</v>
      </c>
      <c r="H11766">
        <v>0</v>
      </c>
      <c r="I11766">
        <v>0</v>
      </c>
    </row>
    <row r="11767" spans="1:9" hidden="1" x14ac:dyDescent="0.3">
      <c r="A11767" s="1" t="s">
        <v>159</v>
      </c>
      <c r="B11767" s="1" t="s">
        <v>286</v>
      </c>
      <c r="C11767">
        <v>40.8568</v>
      </c>
      <c r="D11767">
        <v>-74.128500000000003</v>
      </c>
      <c r="E11767" s="1" t="s">
        <v>17</v>
      </c>
      <c r="F11767" t="s">
        <v>4044</v>
      </c>
      <c r="G11767">
        <v>0</v>
      </c>
      <c r="H11767">
        <v>0</v>
      </c>
      <c r="I11767">
        <v>0</v>
      </c>
    </row>
    <row r="11768" spans="1:9" hidden="1" x14ac:dyDescent="0.3">
      <c r="A11768" s="1" t="s">
        <v>159</v>
      </c>
      <c r="B11768" s="1" t="s">
        <v>286</v>
      </c>
      <c r="C11768">
        <v>40.8568</v>
      </c>
      <c r="D11768">
        <v>-74.128500000000003</v>
      </c>
      <c r="E11768" s="1" t="s">
        <v>18</v>
      </c>
      <c r="F11768" t="s">
        <v>4279</v>
      </c>
      <c r="G11768">
        <v>0</v>
      </c>
      <c r="H11768">
        <v>0</v>
      </c>
      <c r="I11768">
        <v>0</v>
      </c>
    </row>
    <row r="11769" spans="1:9" hidden="1" x14ac:dyDescent="0.3">
      <c r="A11769" s="1" t="s">
        <v>159</v>
      </c>
      <c r="B11769" s="1" t="s">
        <v>286</v>
      </c>
      <c r="C11769">
        <v>40.8568</v>
      </c>
      <c r="D11769">
        <v>-74.128500000000003</v>
      </c>
      <c r="E11769" s="1" t="s">
        <v>19</v>
      </c>
      <c r="F11769" t="s">
        <v>4514</v>
      </c>
      <c r="G11769">
        <v>0</v>
      </c>
      <c r="H11769">
        <v>0</v>
      </c>
      <c r="I11769">
        <v>0</v>
      </c>
    </row>
    <row r="11770" spans="1:9" hidden="1" x14ac:dyDescent="0.3">
      <c r="A11770" s="1" t="s">
        <v>159</v>
      </c>
      <c r="B11770" s="1" t="s">
        <v>286</v>
      </c>
      <c r="C11770">
        <v>40.8568</v>
      </c>
      <c r="D11770">
        <v>-74.128500000000003</v>
      </c>
      <c r="E11770" s="1" t="s">
        <v>20</v>
      </c>
      <c r="F11770" t="s">
        <v>4749</v>
      </c>
      <c r="G11770">
        <v>0</v>
      </c>
      <c r="H11770">
        <v>0</v>
      </c>
      <c r="I11770">
        <v>0</v>
      </c>
    </row>
    <row r="11771" spans="1:9" hidden="1" x14ac:dyDescent="0.3">
      <c r="A11771" s="1" t="s">
        <v>159</v>
      </c>
      <c r="B11771" s="1" t="s">
        <v>286</v>
      </c>
      <c r="C11771">
        <v>40.8568</v>
      </c>
      <c r="D11771">
        <v>-74.128500000000003</v>
      </c>
      <c r="E11771" s="1" t="s">
        <v>21</v>
      </c>
      <c r="F11771" t="s">
        <v>4984</v>
      </c>
      <c r="G11771">
        <v>0</v>
      </c>
      <c r="H11771">
        <v>0</v>
      </c>
      <c r="I11771">
        <v>0</v>
      </c>
    </row>
    <row r="11772" spans="1:9" hidden="1" x14ac:dyDescent="0.3">
      <c r="A11772" s="1" t="s">
        <v>159</v>
      </c>
      <c r="B11772" s="1" t="s">
        <v>286</v>
      </c>
      <c r="C11772">
        <v>40.8568</v>
      </c>
      <c r="D11772">
        <v>-74.128500000000003</v>
      </c>
      <c r="E11772" s="1" t="s">
        <v>22</v>
      </c>
      <c r="F11772" t="s">
        <v>5219</v>
      </c>
      <c r="G11772">
        <v>0</v>
      </c>
      <c r="H11772">
        <v>0</v>
      </c>
      <c r="I11772">
        <v>0</v>
      </c>
    </row>
    <row r="11773" spans="1:9" hidden="1" x14ac:dyDescent="0.3">
      <c r="A11773" s="1" t="s">
        <v>159</v>
      </c>
      <c r="B11773" s="1" t="s">
        <v>286</v>
      </c>
      <c r="C11773">
        <v>40.8568</v>
      </c>
      <c r="D11773">
        <v>-74.128500000000003</v>
      </c>
      <c r="E11773" s="1" t="s">
        <v>23</v>
      </c>
      <c r="F11773" t="s">
        <v>5454</v>
      </c>
      <c r="G11773">
        <v>0</v>
      </c>
      <c r="H11773">
        <v>0</v>
      </c>
      <c r="I11773">
        <v>0</v>
      </c>
    </row>
    <row r="11774" spans="1:9" hidden="1" x14ac:dyDescent="0.3">
      <c r="A11774" s="1" t="s">
        <v>159</v>
      </c>
      <c r="B11774" s="1" t="s">
        <v>286</v>
      </c>
      <c r="C11774">
        <v>40.8568</v>
      </c>
      <c r="D11774">
        <v>-74.128500000000003</v>
      </c>
      <c r="E11774" s="1" t="s">
        <v>24</v>
      </c>
      <c r="F11774" t="s">
        <v>5689</v>
      </c>
      <c r="G11774">
        <v>0</v>
      </c>
      <c r="H11774">
        <v>0</v>
      </c>
      <c r="I11774">
        <v>0</v>
      </c>
    </row>
    <row r="11775" spans="1:9" hidden="1" x14ac:dyDescent="0.3">
      <c r="A11775" s="1" t="s">
        <v>159</v>
      </c>
      <c r="B11775" s="1" t="s">
        <v>286</v>
      </c>
      <c r="C11775">
        <v>40.8568</v>
      </c>
      <c r="D11775">
        <v>-74.128500000000003</v>
      </c>
      <c r="E11775" s="1" t="s">
        <v>25</v>
      </c>
      <c r="F11775" t="s">
        <v>5923</v>
      </c>
      <c r="G11775">
        <v>0</v>
      </c>
      <c r="H11775">
        <v>0</v>
      </c>
      <c r="I11775">
        <v>0</v>
      </c>
    </row>
    <row r="11776" spans="1:9" hidden="1" x14ac:dyDescent="0.3">
      <c r="A11776" s="1" t="s">
        <v>159</v>
      </c>
      <c r="B11776" s="1" t="s">
        <v>286</v>
      </c>
      <c r="C11776">
        <v>40.8568</v>
      </c>
      <c r="D11776">
        <v>-74.128500000000003</v>
      </c>
      <c r="E11776" s="1" t="s">
        <v>26</v>
      </c>
      <c r="F11776" t="s">
        <v>6157</v>
      </c>
      <c r="G11776">
        <v>0</v>
      </c>
      <c r="H11776">
        <v>0</v>
      </c>
      <c r="I11776">
        <v>0</v>
      </c>
    </row>
    <row r="11777" spans="1:9" hidden="1" x14ac:dyDescent="0.3">
      <c r="A11777" s="1" t="s">
        <v>159</v>
      </c>
      <c r="B11777" s="1" t="s">
        <v>286</v>
      </c>
      <c r="C11777">
        <v>40.8568</v>
      </c>
      <c r="D11777">
        <v>-74.128500000000003</v>
      </c>
      <c r="E11777" s="1" t="s">
        <v>27</v>
      </c>
      <c r="F11777" t="s">
        <v>6391</v>
      </c>
      <c r="G11777">
        <v>0</v>
      </c>
      <c r="H11777">
        <v>0</v>
      </c>
      <c r="I11777">
        <v>0</v>
      </c>
    </row>
    <row r="11778" spans="1:9" hidden="1" x14ac:dyDescent="0.3">
      <c r="A11778" s="1" t="s">
        <v>159</v>
      </c>
      <c r="B11778" s="1" t="s">
        <v>286</v>
      </c>
      <c r="C11778">
        <v>40.8568</v>
      </c>
      <c r="D11778">
        <v>-74.128500000000003</v>
      </c>
      <c r="E11778" s="1" t="s">
        <v>28</v>
      </c>
      <c r="F11778" t="s">
        <v>6625</v>
      </c>
      <c r="G11778">
        <v>0</v>
      </c>
      <c r="H11778">
        <v>0</v>
      </c>
      <c r="I11778">
        <v>0</v>
      </c>
    </row>
    <row r="11779" spans="1:9" hidden="1" x14ac:dyDescent="0.3">
      <c r="A11779" s="1" t="s">
        <v>159</v>
      </c>
      <c r="B11779" s="1" t="s">
        <v>286</v>
      </c>
      <c r="C11779">
        <v>40.8568</v>
      </c>
      <c r="D11779">
        <v>-74.128500000000003</v>
      </c>
      <c r="E11779" s="1" t="s">
        <v>29</v>
      </c>
      <c r="F11779" t="s">
        <v>6859</v>
      </c>
      <c r="G11779">
        <v>0</v>
      </c>
      <c r="H11779">
        <v>0</v>
      </c>
      <c r="I11779">
        <v>0</v>
      </c>
    </row>
    <row r="11780" spans="1:9" hidden="1" x14ac:dyDescent="0.3">
      <c r="A11780" s="1" t="s">
        <v>159</v>
      </c>
      <c r="B11780" s="1" t="s">
        <v>286</v>
      </c>
      <c r="C11780">
        <v>40.8568</v>
      </c>
      <c r="D11780">
        <v>-74.128500000000003</v>
      </c>
      <c r="E11780" s="1" t="s">
        <v>30</v>
      </c>
      <c r="F11780" t="s">
        <v>7093</v>
      </c>
      <c r="G11780">
        <v>0</v>
      </c>
      <c r="H11780">
        <v>0</v>
      </c>
      <c r="I11780">
        <v>0</v>
      </c>
    </row>
    <row r="11781" spans="1:9" hidden="1" x14ac:dyDescent="0.3">
      <c r="A11781" s="1" t="s">
        <v>159</v>
      </c>
      <c r="B11781" s="1" t="s">
        <v>286</v>
      </c>
      <c r="C11781">
        <v>40.8568</v>
      </c>
      <c r="D11781">
        <v>-74.128500000000003</v>
      </c>
      <c r="E11781" s="1" t="s">
        <v>31</v>
      </c>
      <c r="F11781" t="s">
        <v>7327</v>
      </c>
      <c r="G11781">
        <v>0</v>
      </c>
      <c r="H11781">
        <v>0</v>
      </c>
      <c r="I11781">
        <v>0</v>
      </c>
    </row>
    <row r="11782" spans="1:9" hidden="1" x14ac:dyDescent="0.3">
      <c r="A11782" s="1" t="s">
        <v>159</v>
      </c>
      <c r="B11782" s="1" t="s">
        <v>286</v>
      </c>
      <c r="C11782">
        <v>40.8568</v>
      </c>
      <c r="D11782">
        <v>-74.128500000000003</v>
      </c>
      <c r="E11782" s="1" t="s">
        <v>32</v>
      </c>
      <c r="F11782" t="s">
        <v>7561</v>
      </c>
      <c r="G11782">
        <v>0</v>
      </c>
      <c r="H11782">
        <v>0</v>
      </c>
      <c r="I11782">
        <v>0</v>
      </c>
    </row>
    <row r="11783" spans="1:9" hidden="1" x14ac:dyDescent="0.3">
      <c r="A11783" s="1" t="s">
        <v>159</v>
      </c>
      <c r="B11783" s="1" t="s">
        <v>286</v>
      </c>
      <c r="C11783">
        <v>40.8568</v>
      </c>
      <c r="D11783">
        <v>-74.128500000000003</v>
      </c>
      <c r="E11783" s="1" t="s">
        <v>33</v>
      </c>
      <c r="F11783" t="s">
        <v>7795</v>
      </c>
      <c r="G11783">
        <v>0</v>
      </c>
      <c r="H11783">
        <v>0</v>
      </c>
      <c r="I11783">
        <v>0</v>
      </c>
    </row>
    <row r="11784" spans="1:9" hidden="1" x14ac:dyDescent="0.3">
      <c r="A11784" s="1" t="s">
        <v>159</v>
      </c>
      <c r="B11784" s="1" t="s">
        <v>286</v>
      </c>
      <c r="C11784">
        <v>40.8568</v>
      </c>
      <c r="D11784">
        <v>-74.128500000000003</v>
      </c>
      <c r="E11784" s="1" t="s">
        <v>34</v>
      </c>
      <c r="F11784" t="s">
        <v>8029</v>
      </c>
      <c r="G11784">
        <v>0</v>
      </c>
      <c r="H11784">
        <v>0</v>
      </c>
      <c r="I11784">
        <v>0</v>
      </c>
    </row>
    <row r="11785" spans="1:9" hidden="1" x14ac:dyDescent="0.3">
      <c r="A11785" s="1" t="s">
        <v>159</v>
      </c>
      <c r="B11785" s="1" t="s">
        <v>286</v>
      </c>
      <c r="C11785">
        <v>40.8568</v>
      </c>
      <c r="D11785">
        <v>-74.128500000000003</v>
      </c>
      <c r="E11785" s="1" t="s">
        <v>35</v>
      </c>
      <c r="F11785" t="s">
        <v>8261</v>
      </c>
      <c r="G11785">
        <v>0</v>
      </c>
      <c r="H11785">
        <v>0</v>
      </c>
      <c r="I11785">
        <v>0</v>
      </c>
    </row>
    <row r="11786" spans="1:9" hidden="1" x14ac:dyDescent="0.3">
      <c r="A11786" s="1" t="s">
        <v>159</v>
      </c>
      <c r="B11786" s="1" t="s">
        <v>286</v>
      </c>
      <c r="C11786">
        <v>40.8568</v>
      </c>
      <c r="D11786">
        <v>-74.128500000000003</v>
      </c>
      <c r="E11786" s="1" t="s">
        <v>36</v>
      </c>
      <c r="F11786" t="s">
        <v>8493</v>
      </c>
      <c r="G11786">
        <v>0</v>
      </c>
      <c r="H11786">
        <v>0</v>
      </c>
      <c r="I11786">
        <v>0</v>
      </c>
    </row>
    <row r="11787" spans="1:9" hidden="1" x14ac:dyDescent="0.3">
      <c r="A11787" s="1" t="s">
        <v>159</v>
      </c>
      <c r="B11787" s="1" t="s">
        <v>286</v>
      </c>
      <c r="C11787">
        <v>40.8568</v>
      </c>
      <c r="D11787">
        <v>-74.128500000000003</v>
      </c>
      <c r="E11787" s="1" t="s">
        <v>37</v>
      </c>
      <c r="F11787" t="s">
        <v>8724</v>
      </c>
      <c r="G11787">
        <v>0</v>
      </c>
      <c r="H11787">
        <v>0</v>
      </c>
      <c r="I11787">
        <v>0</v>
      </c>
    </row>
    <row r="11788" spans="1:9" hidden="1" x14ac:dyDescent="0.3">
      <c r="A11788" s="1" t="s">
        <v>159</v>
      </c>
      <c r="B11788" s="1" t="s">
        <v>286</v>
      </c>
      <c r="C11788">
        <v>40.8568</v>
      </c>
      <c r="D11788">
        <v>-74.128500000000003</v>
      </c>
      <c r="E11788" s="1" t="s">
        <v>38</v>
      </c>
      <c r="F11788" t="s">
        <v>8955</v>
      </c>
      <c r="G11788">
        <v>0</v>
      </c>
      <c r="H11788">
        <v>0</v>
      </c>
      <c r="I11788">
        <v>0</v>
      </c>
    </row>
    <row r="11789" spans="1:9" hidden="1" x14ac:dyDescent="0.3">
      <c r="A11789" s="1" t="s">
        <v>159</v>
      </c>
      <c r="B11789" s="1" t="s">
        <v>286</v>
      </c>
      <c r="C11789">
        <v>40.8568</v>
      </c>
      <c r="D11789">
        <v>-74.128500000000003</v>
      </c>
      <c r="E11789" s="1" t="s">
        <v>39</v>
      </c>
      <c r="F11789" t="s">
        <v>9186</v>
      </c>
      <c r="G11789">
        <v>0</v>
      </c>
      <c r="H11789">
        <v>0</v>
      </c>
      <c r="I11789">
        <v>0</v>
      </c>
    </row>
    <row r="11790" spans="1:9" hidden="1" x14ac:dyDescent="0.3">
      <c r="A11790" s="1" t="s">
        <v>159</v>
      </c>
      <c r="B11790" s="1" t="s">
        <v>286</v>
      </c>
      <c r="C11790">
        <v>40.8568</v>
      </c>
      <c r="D11790">
        <v>-74.128500000000003</v>
      </c>
      <c r="E11790" s="1" t="s">
        <v>40</v>
      </c>
      <c r="F11790" t="s">
        <v>9417</v>
      </c>
      <c r="G11790">
        <v>0</v>
      </c>
      <c r="H11790">
        <v>0</v>
      </c>
      <c r="I11790">
        <v>0</v>
      </c>
    </row>
    <row r="11791" spans="1:9" hidden="1" x14ac:dyDescent="0.3">
      <c r="A11791" s="1" t="s">
        <v>159</v>
      </c>
      <c r="B11791" s="1" t="s">
        <v>286</v>
      </c>
      <c r="C11791">
        <v>40.8568</v>
      </c>
      <c r="D11791">
        <v>-74.128500000000003</v>
      </c>
      <c r="E11791" s="1" t="s">
        <v>41</v>
      </c>
      <c r="F11791" t="s">
        <v>9648</v>
      </c>
      <c r="G11791">
        <v>0</v>
      </c>
      <c r="H11791">
        <v>0</v>
      </c>
      <c r="I11791">
        <v>0</v>
      </c>
    </row>
    <row r="11792" spans="1:9" hidden="1" x14ac:dyDescent="0.3">
      <c r="A11792" s="1" t="s">
        <v>159</v>
      </c>
      <c r="B11792" s="1" t="s">
        <v>286</v>
      </c>
      <c r="C11792">
        <v>40.8568</v>
      </c>
      <c r="D11792">
        <v>-74.128500000000003</v>
      </c>
      <c r="E11792" s="1" t="s">
        <v>42</v>
      </c>
      <c r="F11792" t="s">
        <v>9879</v>
      </c>
      <c r="G11792">
        <v>0</v>
      </c>
      <c r="H11792">
        <v>0</v>
      </c>
      <c r="I11792">
        <v>0</v>
      </c>
    </row>
    <row r="11793" spans="1:9" hidden="1" x14ac:dyDescent="0.3">
      <c r="A11793" s="1" t="s">
        <v>159</v>
      </c>
      <c r="B11793" s="1" t="s">
        <v>286</v>
      </c>
      <c r="C11793">
        <v>40.8568</v>
      </c>
      <c r="D11793">
        <v>-74.128500000000003</v>
      </c>
      <c r="E11793" s="1" t="s">
        <v>43</v>
      </c>
      <c r="F11793" t="s">
        <v>10108</v>
      </c>
      <c r="G11793">
        <v>0</v>
      </c>
      <c r="H11793">
        <v>0</v>
      </c>
      <c r="I11793">
        <v>0</v>
      </c>
    </row>
    <row r="11794" spans="1:9" hidden="1" x14ac:dyDescent="0.3">
      <c r="A11794" s="1" t="s">
        <v>159</v>
      </c>
      <c r="B11794" s="1" t="s">
        <v>286</v>
      </c>
      <c r="C11794">
        <v>40.8568</v>
      </c>
      <c r="D11794">
        <v>-74.128500000000003</v>
      </c>
      <c r="E11794" s="1" t="s">
        <v>44</v>
      </c>
      <c r="F11794" t="s">
        <v>10336</v>
      </c>
      <c r="G11794">
        <v>0</v>
      </c>
      <c r="H11794">
        <v>0</v>
      </c>
      <c r="I11794">
        <v>0</v>
      </c>
    </row>
    <row r="11795" spans="1:9" hidden="1" x14ac:dyDescent="0.3">
      <c r="A11795" s="1" t="s">
        <v>159</v>
      </c>
      <c r="B11795" s="1" t="s">
        <v>286</v>
      </c>
      <c r="C11795">
        <v>40.8568</v>
      </c>
      <c r="D11795">
        <v>-74.128500000000003</v>
      </c>
      <c r="E11795" s="1" t="s">
        <v>45</v>
      </c>
      <c r="F11795" t="s">
        <v>10557</v>
      </c>
      <c r="G11795">
        <v>0</v>
      </c>
      <c r="H11795">
        <v>0</v>
      </c>
      <c r="I11795">
        <v>0</v>
      </c>
    </row>
    <row r="11796" spans="1:9" hidden="1" x14ac:dyDescent="0.3">
      <c r="A11796" s="1" t="s">
        <v>159</v>
      </c>
      <c r="B11796" s="1" t="s">
        <v>286</v>
      </c>
      <c r="C11796">
        <v>40.8568</v>
      </c>
      <c r="D11796">
        <v>-74.128500000000003</v>
      </c>
      <c r="E11796" s="1" t="s">
        <v>46</v>
      </c>
      <c r="F11796" t="s">
        <v>10773</v>
      </c>
      <c r="G11796">
        <v>0</v>
      </c>
      <c r="H11796">
        <v>0</v>
      </c>
      <c r="I11796">
        <v>0</v>
      </c>
    </row>
    <row r="11797" spans="1:9" hidden="1" x14ac:dyDescent="0.3">
      <c r="A11797" s="1" t="s">
        <v>159</v>
      </c>
      <c r="B11797" s="1" t="s">
        <v>286</v>
      </c>
      <c r="C11797">
        <v>40.8568</v>
      </c>
      <c r="D11797">
        <v>-74.128500000000003</v>
      </c>
      <c r="E11797" s="1" t="s">
        <v>47</v>
      </c>
      <c r="F11797" t="s">
        <v>10988</v>
      </c>
      <c r="G11797">
        <v>0</v>
      </c>
      <c r="H11797">
        <v>0</v>
      </c>
      <c r="I11797">
        <v>0</v>
      </c>
    </row>
    <row r="11798" spans="1:9" hidden="1" x14ac:dyDescent="0.3">
      <c r="A11798" s="1" t="s">
        <v>159</v>
      </c>
      <c r="B11798" s="1" t="s">
        <v>286</v>
      </c>
      <c r="C11798">
        <v>40.8568</v>
      </c>
      <c r="D11798">
        <v>-74.128500000000003</v>
      </c>
      <c r="E11798" s="1" t="s">
        <v>48</v>
      </c>
      <c r="F11798" t="s">
        <v>11791</v>
      </c>
      <c r="G11798">
        <v>0</v>
      </c>
      <c r="H11798">
        <v>0</v>
      </c>
      <c r="I11798">
        <v>0</v>
      </c>
    </row>
    <row r="11799" spans="1:9" hidden="1" x14ac:dyDescent="0.3">
      <c r="A11799" s="1" t="s">
        <v>159</v>
      </c>
      <c r="B11799" s="1" t="s">
        <v>286</v>
      </c>
      <c r="C11799">
        <v>40.8568</v>
      </c>
      <c r="D11799">
        <v>-74.128500000000003</v>
      </c>
      <c r="E11799" s="1" t="s">
        <v>49</v>
      </c>
      <c r="F11799" t="s">
        <v>11982</v>
      </c>
      <c r="G11799">
        <v>0</v>
      </c>
      <c r="H11799">
        <v>0</v>
      </c>
      <c r="I11799">
        <v>0</v>
      </c>
    </row>
    <row r="11800" spans="1:9" hidden="1" x14ac:dyDescent="0.3">
      <c r="A11800" s="1" t="s">
        <v>159</v>
      </c>
      <c r="B11800" s="1" t="s">
        <v>286</v>
      </c>
      <c r="C11800">
        <v>40.8568</v>
      </c>
      <c r="D11800">
        <v>-74.128500000000003</v>
      </c>
      <c r="E11800" s="1" t="s">
        <v>50</v>
      </c>
      <c r="F11800" t="s">
        <v>12154</v>
      </c>
      <c r="G11800">
        <v>0</v>
      </c>
      <c r="H11800">
        <v>0</v>
      </c>
      <c r="I11800">
        <v>0</v>
      </c>
    </row>
    <row r="11801" spans="1:9" hidden="1" x14ac:dyDescent="0.3">
      <c r="A11801" s="1" t="s">
        <v>159</v>
      </c>
      <c r="B11801" s="1" t="s">
        <v>286</v>
      </c>
      <c r="C11801">
        <v>40.8568</v>
      </c>
      <c r="D11801">
        <v>-74.128500000000003</v>
      </c>
      <c r="E11801" s="1" t="s">
        <v>51</v>
      </c>
      <c r="F11801" t="s">
        <v>12303</v>
      </c>
      <c r="G11801">
        <v>0</v>
      </c>
      <c r="H11801">
        <v>0</v>
      </c>
      <c r="I11801">
        <v>0</v>
      </c>
    </row>
    <row r="11802" spans="1:9" hidden="1" x14ac:dyDescent="0.3">
      <c r="A11802" s="1" t="s">
        <v>159</v>
      </c>
      <c r="B11802" s="1" t="s">
        <v>286</v>
      </c>
      <c r="C11802">
        <v>40.8568</v>
      </c>
      <c r="D11802">
        <v>-74.128500000000003</v>
      </c>
      <c r="E11802" s="1" t="s">
        <v>52</v>
      </c>
      <c r="F11802" t="s">
        <v>11156</v>
      </c>
      <c r="G11802">
        <v>0</v>
      </c>
      <c r="H11802">
        <v>0</v>
      </c>
      <c r="I11802">
        <v>0</v>
      </c>
    </row>
    <row r="11803" spans="1:9" hidden="1" x14ac:dyDescent="0.3">
      <c r="A11803" s="1" t="s">
        <v>159</v>
      </c>
      <c r="B11803" s="1" t="s">
        <v>286</v>
      </c>
      <c r="C11803">
        <v>40.8568</v>
      </c>
      <c r="D11803">
        <v>-74.128500000000003</v>
      </c>
      <c r="E11803" s="1" t="s">
        <v>53</v>
      </c>
      <c r="F11803" t="s">
        <v>11354</v>
      </c>
      <c r="G11803">
        <v>0</v>
      </c>
      <c r="H11803">
        <v>0</v>
      </c>
      <c r="I11803">
        <v>0</v>
      </c>
    </row>
    <row r="11804" spans="1:9" hidden="1" x14ac:dyDescent="0.3">
      <c r="A11804" s="1" t="s">
        <v>159</v>
      </c>
      <c r="B11804" s="1" t="s">
        <v>286</v>
      </c>
      <c r="C11804">
        <v>40.8568</v>
      </c>
      <c r="D11804">
        <v>-74.128500000000003</v>
      </c>
      <c r="E11804" s="1" t="s">
        <v>54</v>
      </c>
      <c r="F11804" t="s">
        <v>11549</v>
      </c>
      <c r="G11804">
        <v>0</v>
      </c>
      <c r="H11804">
        <v>0</v>
      </c>
      <c r="I11804">
        <v>0</v>
      </c>
    </row>
    <row r="11805" spans="1:9" hidden="1" x14ac:dyDescent="0.3">
      <c r="A11805" s="1" t="s">
        <v>159</v>
      </c>
      <c r="B11805" s="1" t="s">
        <v>286</v>
      </c>
      <c r="C11805">
        <v>40.8568</v>
      </c>
      <c r="D11805">
        <v>-74.128500000000003</v>
      </c>
      <c r="E11805" s="1" t="s">
        <v>21548</v>
      </c>
      <c r="F11805" t="s">
        <v>21775</v>
      </c>
      <c r="G11805">
        <v>0</v>
      </c>
      <c r="H11805">
        <v>0</v>
      </c>
      <c r="I11805">
        <v>0</v>
      </c>
    </row>
    <row r="11806" spans="1:9" hidden="1" x14ac:dyDescent="0.3">
      <c r="A11806" s="1" t="s">
        <v>159</v>
      </c>
      <c r="B11806" s="1" t="s">
        <v>287</v>
      </c>
      <c r="C11806">
        <v>40.697600000000001</v>
      </c>
      <c r="D11806">
        <v>-74.263199999999998</v>
      </c>
      <c r="E11806" s="1" t="s">
        <v>4</v>
      </c>
      <c r="F11806" t="s">
        <v>945</v>
      </c>
      <c r="G11806">
        <v>0</v>
      </c>
      <c r="H11806">
        <v>0</v>
      </c>
      <c r="I11806">
        <v>0</v>
      </c>
    </row>
    <row r="11807" spans="1:9" hidden="1" x14ac:dyDescent="0.3">
      <c r="A11807" s="1" t="s">
        <v>159</v>
      </c>
      <c r="B11807" s="1" t="s">
        <v>287</v>
      </c>
      <c r="C11807">
        <v>40.697600000000001</v>
      </c>
      <c r="D11807">
        <v>-74.263199999999998</v>
      </c>
      <c r="E11807" s="1" t="s">
        <v>5</v>
      </c>
      <c r="F11807" t="s">
        <v>1187</v>
      </c>
      <c r="G11807">
        <v>0</v>
      </c>
      <c r="H11807">
        <v>0</v>
      </c>
      <c r="I11807">
        <v>0</v>
      </c>
    </row>
    <row r="11808" spans="1:9" hidden="1" x14ac:dyDescent="0.3">
      <c r="A11808" s="1" t="s">
        <v>159</v>
      </c>
      <c r="B11808" s="1" t="s">
        <v>287</v>
      </c>
      <c r="C11808">
        <v>40.697600000000001</v>
      </c>
      <c r="D11808">
        <v>-74.263199999999998</v>
      </c>
      <c r="E11808" s="1" t="s">
        <v>6</v>
      </c>
      <c r="F11808" t="s">
        <v>1429</v>
      </c>
      <c r="G11808">
        <v>0</v>
      </c>
      <c r="H11808">
        <v>0</v>
      </c>
      <c r="I11808">
        <v>0</v>
      </c>
    </row>
    <row r="11809" spans="1:9" hidden="1" x14ac:dyDescent="0.3">
      <c r="A11809" s="1" t="s">
        <v>159</v>
      </c>
      <c r="B11809" s="1" t="s">
        <v>287</v>
      </c>
      <c r="C11809">
        <v>40.697600000000001</v>
      </c>
      <c r="D11809">
        <v>-74.263199999999998</v>
      </c>
      <c r="E11809" s="1" t="s">
        <v>7</v>
      </c>
      <c r="F11809" t="s">
        <v>1670</v>
      </c>
      <c r="G11809">
        <v>0</v>
      </c>
      <c r="H11809">
        <v>0</v>
      </c>
      <c r="I11809">
        <v>0</v>
      </c>
    </row>
    <row r="11810" spans="1:9" hidden="1" x14ac:dyDescent="0.3">
      <c r="A11810" s="1" t="s">
        <v>159</v>
      </c>
      <c r="B11810" s="1" t="s">
        <v>287</v>
      </c>
      <c r="C11810">
        <v>40.697600000000001</v>
      </c>
      <c r="D11810">
        <v>-74.263199999999998</v>
      </c>
      <c r="E11810" s="1" t="s">
        <v>8</v>
      </c>
      <c r="F11810" t="s">
        <v>1911</v>
      </c>
      <c r="G11810">
        <v>0</v>
      </c>
      <c r="H11810">
        <v>0</v>
      </c>
      <c r="I11810">
        <v>0</v>
      </c>
    </row>
    <row r="11811" spans="1:9" hidden="1" x14ac:dyDescent="0.3">
      <c r="A11811" s="1" t="s">
        <v>159</v>
      </c>
      <c r="B11811" s="1" t="s">
        <v>287</v>
      </c>
      <c r="C11811">
        <v>40.697600000000001</v>
      </c>
      <c r="D11811">
        <v>-74.263199999999998</v>
      </c>
      <c r="E11811" s="1" t="s">
        <v>9</v>
      </c>
      <c r="F11811" t="s">
        <v>2149</v>
      </c>
      <c r="G11811">
        <v>0</v>
      </c>
      <c r="H11811">
        <v>0</v>
      </c>
      <c r="I11811">
        <v>0</v>
      </c>
    </row>
    <row r="11812" spans="1:9" hidden="1" x14ac:dyDescent="0.3">
      <c r="A11812" s="1" t="s">
        <v>159</v>
      </c>
      <c r="B11812" s="1" t="s">
        <v>287</v>
      </c>
      <c r="C11812">
        <v>40.697600000000001</v>
      </c>
      <c r="D11812">
        <v>-74.263199999999998</v>
      </c>
      <c r="E11812" s="1" t="s">
        <v>10</v>
      </c>
      <c r="F11812" t="s">
        <v>2387</v>
      </c>
      <c r="G11812">
        <v>0</v>
      </c>
      <c r="H11812">
        <v>0</v>
      </c>
      <c r="I11812">
        <v>0</v>
      </c>
    </row>
    <row r="11813" spans="1:9" hidden="1" x14ac:dyDescent="0.3">
      <c r="A11813" s="1" t="s">
        <v>159</v>
      </c>
      <c r="B11813" s="1" t="s">
        <v>287</v>
      </c>
      <c r="C11813">
        <v>40.697600000000001</v>
      </c>
      <c r="D11813">
        <v>-74.263199999999998</v>
      </c>
      <c r="E11813" s="1" t="s">
        <v>11</v>
      </c>
      <c r="F11813" t="s">
        <v>2625</v>
      </c>
      <c r="G11813">
        <v>0</v>
      </c>
      <c r="H11813">
        <v>0</v>
      </c>
      <c r="I11813">
        <v>0</v>
      </c>
    </row>
    <row r="11814" spans="1:9" hidden="1" x14ac:dyDescent="0.3">
      <c r="A11814" s="1" t="s">
        <v>159</v>
      </c>
      <c r="B11814" s="1" t="s">
        <v>287</v>
      </c>
      <c r="C11814">
        <v>40.697600000000001</v>
      </c>
      <c r="D11814">
        <v>-74.263199999999998</v>
      </c>
      <c r="E11814" s="1" t="s">
        <v>12</v>
      </c>
      <c r="F11814" t="s">
        <v>2863</v>
      </c>
      <c r="G11814">
        <v>0</v>
      </c>
      <c r="H11814">
        <v>0</v>
      </c>
      <c r="I11814">
        <v>0</v>
      </c>
    </row>
    <row r="11815" spans="1:9" hidden="1" x14ac:dyDescent="0.3">
      <c r="A11815" s="1" t="s">
        <v>159</v>
      </c>
      <c r="B11815" s="1" t="s">
        <v>287</v>
      </c>
      <c r="C11815">
        <v>40.697600000000001</v>
      </c>
      <c r="D11815">
        <v>-74.263199999999998</v>
      </c>
      <c r="E11815" s="1" t="s">
        <v>13</v>
      </c>
      <c r="F11815" t="s">
        <v>3101</v>
      </c>
      <c r="G11815">
        <v>0</v>
      </c>
      <c r="H11815">
        <v>0</v>
      </c>
      <c r="I11815">
        <v>0</v>
      </c>
    </row>
    <row r="11816" spans="1:9" hidden="1" x14ac:dyDescent="0.3">
      <c r="A11816" s="1" t="s">
        <v>159</v>
      </c>
      <c r="B11816" s="1" t="s">
        <v>287</v>
      </c>
      <c r="C11816">
        <v>40.697600000000001</v>
      </c>
      <c r="D11816">
        <v>-74.263199999999998</v>
      </c>
      <c r="E11816" s="1" t="s">
        <v>14</v>
      </c>
      <c r="F11816" t="s">
        <v>3338</v>
      </c>
      <c r="G11816">
        <v>0</v>
      </c>
      <c r="H11816">
        <v>0</v>
      </c>
      <c r="I11816">
        <v>0</v>
      </c>
    </row>
    <row r="11817" spans="1:9" hidden="1" x14ac:dyDescent="0.3">
      <c r="A11817" s="1" t="s">
        <v>159</v>
      </c>
      <c r="B11817" s="1" t="s">
        <v>287</v>
      </c>
      <c r="C11817">
        <v>40.697600000000001</v>
      </c>
      <c r="D11817">
        <v>-74.263199999999998</v>
      </c>
      <c r="E11817" s="1" t="s">
        <v>15</v>
      </c>
      <c r="F11817" t="s">
        <v>3574</v>
      </c>
      <c r="G11817">
        <v>0</v>
      </c>
      <c r="H11817">
        <v>0</v>
      </c>
      <c r="I11817">
        <v>0</v>
      </c>
    </row>
    <row r="11818" spans="1:9" hidden="1" x14ac:dyDescent="0.3">
      <c r="A11818" s="1" t="s">
        <v>159</v>
      </c>
      <c r="B11818" s="1" t="s">
        <v>287</v>
      </c>
      <c r="C11818">
        <v>40.697600000000001</v>
      </c>
      <c r="D11818">
        <v>-74.263199999999998</v>
      </c>
      <c r="E11818" s="1" t="s">
        <v>16</v>
      </c>
      <c r="F11818" t="s">
        <v>3810</v>
      </c>
      <c r="G11818">
        <v>0</v>
      </c>
      <c r="H11818">
        <v>0</v>
      </c>
      <c r="I11818">
        <v>0</v>
      </c>
    </row>
    <row r="11819" spans="1:9" hidden="1" x14ac:dyDescent="0.3">
      <c r="A11819" s="1" t="s">
        <v>159</v>
      </c>
      <c r="B11819" s="1" t="s">
        <v>287</v>
      </c>
      <c r="C11819">
        <v>40.697600000000001</v>
      </c>
      <c r="D11819">
        <v>-74.263199999999998</v>
      </c>
      <c r="E11819" s="1" t="s">
        <v>17</v>
      </c>
      <c r="F11819" t="s">
        <v>4045</v>
      </c>
      <c r="G11819">
        <v>0</v>
      </c>
      <c r="H11819">
        <v>0</v>
      </c>
      <c r="I11819">
        <v>0</v>
      </c>
    </row>
    <row r="11820" spans="1:9" hidden="1" x14ac:dyDescent="0.3">
      <c r="A11820" s="1" t="s">
        <v>159</v>
      </c>
      <c r="B11820" s="1" t="s">
        <v>287</v>
      </c>
      <c r="C11820">
        <v>40.697600000000001</v>
      </c>
      <c r="D11820">
        <v>-74.263199999999998</v>
      </c>
      <c r="E11820" s="1" t="s">
        <v>18</v>
      </c>
      <c r="F11820" t="s">
        <v>4280</v>
      </c>
      <c r="G11820">
        <v>0</v>
      </c>
      <c r="H11820">
        <v>0</v>
      </c>
      <c r="I11820">
        <v>0</v>
      </c>
    </row>
    <row r="11821" spans="1:9" hidden="1" x14ac:dyDescent="0.3">
      <c r="A11821" s="1" t="s">
        <v>159</v>
      </c>
      <c r="B11821" s="1" t="s">
        <v>287</v>
      </c>
      <c r="C11821">
        <v>40.697600000000001</v>
      </c>
      <c r="D11821">
        <v>-74.263199999999998</v>
      </c>
      <c r="E11821" s="1" t="s">
        <v>19</v>
      </c>
      <c r="F11821" t="s">
        <v>4515</v>
      </c>
      <c r="G11821">
        <v>0</v>
      </c>
      <c r="H11821">
        <v>0</v>
      </c>
      <c r="I11821">
        <v>0</v>
      </c>
    </row>
    <row r="11822" spans="1:9" hidden="1" x14ac:dyDescent="0.3">
      <c r="A11822" s="1" t="s">
        <v>159</v>
      </c>
      <c r="B11822" s="1" t="s">
        <v>287</v>
      </c>
      <c r="C11822">
        <v>40.697600000000001</v>
      </c>
      <c r="D11822">
        <v>-74.263199999999998</v>
      </c>
      <c r="E11822" s="1" t="s">
        <v>20</v>
      </c>
      <c r="F11822" t="s">
        <v>4750</v>
      </c>
      <c r="G11822">
        <v>0</v>
      </c>
      <c r="H11822">
        <v>0</v>
      </c>
      <c r="I11822">
        <v>0</v>
      </c>
    </row>
    <row r="11823" spans="1:9" hidden="1" x14ac:dyDescent="0.3">
      <c r="A11823" s="1" t="s">
        <v>159</v>
      </c>
      <c r="B11823" s="1" t="s">
        <v>287</v>
      </c>
      <c r="C11823">
        <v>40.697600000000001</v>
      </c>
      <c r="D11823">
        <v>-74.263199999999998</v>
      </c>
      <c r="E11823" s="1" t="s">
        <v>21</v>
      </c>
      <c r="F11823" t="s">
        <v>4985</v>
      </c>
      <c r="G11823">
        <v>0</v>
      </c>
      <c r="H11823">
        <v>0</v>
      </c>
      <c r="I11823">
        <v>0</v>
      </c>
    </row>
    <row r="11824" spans="1:9" hidden="1" x14ac:dyDescent="0.3">
      <c r="A11824" s="1" t="s">
        <v>159</v>
      </c>
      <c r="B11824" s="1" t="s">
        <v>287</v>
      </c>
      <c r="C11824">
        <v>40.697600000000001</v>
      </c>
      <c r="D11824">
        <v>-74.263199999999998</v>
      </c>
      <c r="E11824" s="1" t="s">
        <v>22</v>
      </c>
      <c r="F11824" t="s">
        <v>5220</v>
      </c>
      <c r="G11824">
        <v>0</v>
      </c>
      <c r="H11824">
        <v>0</v>
      </c>
      <c r="I11824">
        <v>0</v>
      </c>
    </row>
    <row r="11825" spans="1:9" hidden="1" x14ac:dyDescent="0.3">
      <c r="A11825" s="1" t="s">
        <v>159</v>
      </c>
      <c r="B11825" s="1" t="s">
        <v>287</v>
      </c>
      <c r="C11825">
        <v>40.697600000000001</v>
      </c>
      <c r="D11825">
        <v>-74.263199999999998</v>
      </c>
      <c r="E11825" s="1" t="s">
        <v>23</v>
      </c>
      <c r="F11825" t="s">
        <v>5455</v>
      </c>
      <c r="G11825">
        <v>0</v>
      </c>
      <c r="H11825">
        <v>0</v>
      </c>
      <c r="I11825">
        <v>0</v>
      </c>
    </row>
    <row r="11826" spans="1:9" hidden="1" x14ac:dyDescent="0.3">
      <c r="A11826" s="1" t="s">
        <v>159</v>
      </c>
      <c r="B11826" s="1" t="s">
        <v>287</v>
      </c>
      <c r="C11826">
        <v>40.697600000000001</v>
      </c>
      <c r="D11826">
        <v>-74.263199999999998</v>
      </c>
      <c r="E11826" s="1" t="s">
        <v>24</v>
      </c>
      <c r="F11826" t="s">
        <v>5690</v>
      </c>
      <c r="G11826">
        <v>0</v>
      </c>
      <c r="H11826">
        <v>0</v>
      </c>
      <c r="I11826">
        <v>0</v>
      </c>
    </row>
    <row r="11827" spans="1:9" hidden="1" x14ac:dyDescent="0.3">
      <c r="A11827" s="1" t="s">
        <v>159</v>
      </c>
      <c r="B11827" s="1" t="s">
        <v>287</v>
      </c>
      <c r="C11827">
        <v>40.697600000000001</v>
      </c>
      <c r="D11827">
        <v>-74.263199999999998</v>
      </c>
      <c r="E11827" s="1" t="s">
        <v>25</v>
      </c>
      <c r="F11827" t="s">
        <v>5924</v>
      </c>
      <c r="G11827">
        <v>0</v>
      </c>
      <c r="H11827">
        <v>0</v>
      </c>
      <c r="I11827">
        <v>0</v>
      </c>
    </row>
    <row r="11828" spans="1:9" hidden="1" x14ac:dyDescent="0.3">
      <c r="A11828" s="1" t="s">
        <v>159</v>
      </c>
      <c r="B11828" s="1" t="s">
        <v>287</v>
      </c>
      <c r="C11828">
        <v>40.697600000000001</v>
      </c>
      <c r="D11828">
        <v>-74.263199999999998</v>
      </c>
      <c r="E11828" s="1" t="s">
        <v>26</v>
      </c>
      <c r="F11828" t="s">
        <v>6158</v>
      </c>
      <c r="G11828">
        <v>0</v>
      </c>
      <c r="H11828">
        <v>0</v>
      </c>
      <c r="I11828">
        <v>0</v>
      </c>
    </row>
    <row r="11829" spans="1:9" hidden="1" x14ac:dyDescent="0.3">
      <c r="A11829" s="1" t="s">
        <v>159</v>
      </c>
      <c r="B11829" s="1" t="s">
        <v>287</v>
      </c>
      <c r="C11829">
        <v>40.697600000000001</v>
      </c>
      <c r="D11829">
        <v>-74.263199999999998</v>
      </c>
      <c r="E11829" s="1" t="s">
        <v>27</v>
      </c>
      <c r="F11829" t="s">
        <v>6392</v>
      </c>
      <c r="G11829">
        <v>0</v>
      </c>
      <c r="H11829">
        <v>0</v>
      </c>
      <c r="I11829">
        <v>0</v>
      </c>
    </row>
    <row r="11830" spans="1:9" hidden="1" x14ac:dyDescent="0.3">
      <c r="A11830" s="1" t="s">
        <v>159</v>
      </c>
      <c r="B11830" s="1" t="s">
        <v>287</v>
      </c>
      <c r="C11830">
        <v>40.697600000000001</v>
      </c>
      <c r="D11830">
        <v>-74.263199999999998</v>
      </c>
      <c r="E11830" s="1" t="s">
        <v>28</v>
      </c>
      <c r="F11830" t="s">
        <v>6626</v>
      </c>
      <c r="G11830">
        <v>0</v>
      </c>
      <c r="H11830">
        <v>0</v>
      </c>
      <c r="I11830">
        <v>0</v>
      </c>
    </row>
    <row r="11831" spans="1:9" hidden="1" x14ac:dyDescent="0.3">
      <c r="A11831" s="1" t="s">
        <v>159</v>
      </c>
      <c r="B11831" s="1" t="s">
        <v>287</v>
      </c>
      <c r="C11831">
        <v>40.697600000000001</v>
      </c>
      <c r="D11831">
        <v>-74.263199999999998</v>
      </c>
      <c r="E11831" s="1" t="s">
        <v>29</v>
      </c>
      <c r="F11831" t="s">
        <v>6860</v>
      </c>
      <c r="G11831">
        <v>0</v>
      </c>
      <c r="H11831">
        <v>0</v>
      </c>
      <c r="I11831">
        <v>0</v>
      </c>
    </row>
    <row r="11832" spans="1:9" hidden="1" x14ac:dyDescent="0.3">
      <c r="A11832" s="1" t="s">
        <v>159</v>
      </c>
      <c r="B11832" s="1" t="s">
        <v>287</v>
      </c>
      <c r="C11832">
        <v>40.697600000000001</v>
      </c>
      <c r="D11832">
        <v>-74.263199999999998</v>
      </c>
      <c r="E11832" s="1" t="s">
        <v>30</v>
      </c>
      <c r="F11832" t="s">
        <v>7094</v>
      </c>
      <c r="G11832">
        <v>0</v>
      </c>
      <c r="H11832">
        <v>0</v>
      </c>
      <c r="I11832">
        <v>0</v>
      </c>
    </row>
    <row r="11833" spans="1:9" hidden="1" x14ac:dyDescent="0.3">
      <c r="A11833" s="1" t="s">
        <v>159</v>
      </c>
      <c r="B11833" s="1" t="s">
        <v>287</v>
      </c>
      <c r="C11833">
        <v>40.697600000000001</v>
      </c>
      <c r="D11833">
        <v>-74.263199999999998</v>
      </c>
      <c r="E11833" s="1" t="s">
        <v>31</v>
      </c>
      <c r="F11833" t="s">
        <v>7328</v>
      </c>
      <c r="G11833">
        <v>0</v>
      </c>
      <c r="H11833">
        <v>0</v>
      </c>
      <c r="I11833">
        <v>0</v>
      </c>
    </row>
    <row r="11834" spans="1:9" hidden="1" x14ac:dyDescent="0.3">
      <c r="A11834" s="1" t="s">
        <v>159</v>
      </c>
      <c r="B11834" s="1" t="s">
        <v>287</v>
      </c>
      <c r="C11834">
        <v>40.697600000000001</v>
      </c>
      <c r="D11834">
        <v>-74.263199999999998</v>
      </c>
      <c r="E11834" s="1" t="s">
        <v>32</v>
      </c>
      <c r="F11834" t="s">
        <v>7562</v>
      </c>
      <c r="G11834">
        <v>0</v>
      </c>
      <c r="H11834">
        <v>0</v>
      </c>
      <c r="I11834">
        <v>0</v>
      </c>
    </row>
    <row r="11835" spans="1:9" hidden="1" x14ac:dyDescent="0.3">
      <c r="A11835" s="1" t="s">
        <v>159</v>
      </c>
      <c r="B11835" s="1" t="s">
        <v>287</v>
      </c>
      <c r="C11835">
        <v>40.697600000000001</v>
      </c>
      <c r="D11835">
        <v>-74.263199999999998</v>
      </c>
      <c r="E11835" s="1" t="s">
        <v>33</v>
      </c>
      <c r="F11835" t="s">
        <v>7796</v>
      </c>
      <c r="G11835">
        <v>0</v>
      </c>
      <c r="H11835">
        <v>0</v>
      </c>
      <c r="I11835">
        <v>0</v>
      </c>
    </row>
    <row r="11836" spans="1:9" hidden="1" x14ac:dyDescent="0.3">
      <c r="A11836" s="1" t="s">
        <v>159</v>
      </c>
      <c r="B11836" s="1" t="s">
        <v>287</v>
      </c>
      <c r="C11836">
        <v>40.697600000000001</v>
      </c>
      <c r="D11836">
        <v>-74.263199999999998</v>
      </c>
      <c r="E11836" s="1" t="s">
        <v>34</v>
      </c>
      <c r="F11836" t="s">
        <v>8030</v>
      </c>
      <c r="G11836">
        <v>0</v>
      </c>
      <c r="H11836">
        <v>0</v>
      </c>
      <c r="I11836">
        <v>0</v>
      </c>
    </row>
    <row r="11837" spans="1:9" hidden="1" x14ac:dyDescent="0.3">
      <c r="A11837" s="1" t="s">
        <v>159</v>
      </c>
      <c r="B11837" s="1" t="s">
        <v>287</v>
      </c>
      <c r="C11837">
        <v>40.697600000000001</v>
      </c>
      <c r="D11837">
        <v>-74.263199999999998</v>
      </c>
      <c r="E11837" s="1" t="s">
        <v>35</v>
      </c>
      <c r="F11837" t="s">
        <v>8262</v>
      </c>
      <c r="G11837">
        <v>0</v>
      </c>
      <c r="H11837">
        <v>0</v>
      </c>
      <c r="I11837">
        <v>0</v>
      </c>
    </row>
    <row r="11838" spans="1:9" hidden="1" x14ac:dyDescent="0.3">
      <c r="A11838" s="1" t="s">
        <v>159</v>
      </c>
      <c r="B11838" s="1" t="s">
        <v>287</v>
      </c>
      <c r="C11838">
        <v>40.697600000000001</v>
      </c>
      <c r="D11838">
        <v>-74.263199999999998</v>
      </c>
      <c r="E11838" s="1" t="s">
        <v>36</v>
      </c>
      <c r="F11838" t="s">
        <v>8494</v>
      </c>
      <c r="G11838">
        <v>0</v>
      </c>
      <c r="H11838">
        <v>0</v>
      </c>
      <c r="I11838">
        <v>0</v>
      </c>
    </row>
    <row r="11839" spans="1:9" hidden="1" x14ac:dyDescent="0.3">
      <c r="A11839" s="1" t="s">
        <v>159</v>
      </c>
      <c r="B11839" s="1" t="s">
        <v>287</v>
      </c>
      <c r="C11839">
        <v>40.697600000000001</v>
      </c>
      <c r="D11839">
        <v>-74.263199999999998</v>
      </c>
      <c r="E11839" s="1" t="s">
        <v>37</v>
      </c>
      <c r="F11839" t="s">
        <v>8725</v>
      </c>
      <c r="G11839">
        <v>0</v>
      </c>
      <c r="H11839">
        <v>0</v>
      </c>
      <c r="I11839">
        <v>0</v>
      </c>
    </row>
    <row r="11840" spans="1:9" hidden="1" x14ac:dyDescent="0.3">
      <c r="A11840" s="1" t="s">
        <v>159</v>
      </c>
      <c r="B11840" s="1" t="s">
        <v>287</v>
      </c>
      <c r="C11840">
        <v>40.697600000000001</v>
      </c>
      <c r="D11840">
        <v>-74.263199999999998</v>
      </c>
      <c r="E11840" s="1" t="s">
        <v>38</v>
      </c>
      <c r="F11840" t="s">
        <v>8956</v>
      </c>
      <c r="G11840">
        <v>0</v>
      </c>
      <c r="H11840">
        <v>0</v>
      </c>
      <c r="I11840">
        <v>0</v>
      </c>
    </row>
    <row r="11841" spans="1:9" hidden="1" x14ac:dyDescent="0.3">
      <c r="A11841" s="1" t="s">
        <v>159</v>
      </c>
      <c r="B11841" s="1" t="s">
        <v>287</v>
      </c>
      <c r="C11841">
        <v>40.697600000000001</v>
      </c>
      <c r="D11841">
        <v>-74.263199999999998</v>
      </c>
      <c r="E11841" s="1" t="s">
        <v>39</v>
      </c>
      <c r="F11841" t="s">
        <v>9187</v>
      </c>
      <c r="G11841">
        <v>0</v>
      </c>
      <c r="H11841">
        <v>0</v>
      </c>
      <c r="I11841">
        <v>0</v>
      </c>
    </row>
    <row r="11842" spans="1:9" hidden="1" x14ac:dyDescent="0.3">
      <c r="A11842" s="1" t="s">
        <v>159</v>
      </c>
      <c r="B11842" s="1" t="s">
        <v>287</v>
      </c>
      <c r="C11842">
        <v>40.697600000000001</v>
      </c>
      <c r="D11842">
        <v>-74.263199999999998</v>
      </c>
      <c r="E11842" s="1" t="s">
        <v>40</v>
      </c>
      <c r="F11842" t="s">
        <v>9418</v>
      </c>
      <c r="G11842">
        <v>0</v>
      </c>
      <c r="H11842">
        <v>0</v>
      </c>
      <c r="I11842">
        <v>0</v>
      </c>
    </row>
    <row r="11843" spans="1:9" hidden="1" x14ac:dyDescent="0.3">
      <c r="A11843" s="1" t="s">
        <v>159</v>
      </c>
      <c r="B11843" s="1" t="s">
        <v>287</v>
      </c>
      <c r="C11843">
        <v>40.697600000000001</v>
      </c>
      <c r="D11843">
        <v>-74.263199999999998</v>
      </c>
      <c r="E11843" s="1" t="s">
        <v>41</v>
      </c>
      <c r="F11843" t="s">
        <v>9649</v>
      </c>
      <c r="G11843">
        <v>0</v>
      </c>
      <c r="H11843">
        <v>0</v>
      </c>
      <c r="I11843">
        <v>0</v>
      </c>
    </row>
    <row r="11844" spans="1:9" hidden="1" x14ac:dyDescent="0.3">
      <c r="A11844" s="1" t="s">
        <v>159</v>
      </c>
      <c r="B11844" s="1" t="s">
        <v>287</v>
      </c>
      <c r="C11844">
        <v>40.697600000000001</v>
      </c>
      <c r="D11844">
        <v>-74.263199999999998</v>
      </c>
      <c r="E11844" s="1" t="s">
        <v>42</v>
      </c>
      <c r="F11844" t="s">
        <v>9880</v>
      </c>
      <c r="G11844">
        <v>0</v>
      </c>
      <c r="H11844">
        <v>0</v>
      </c>
      <c r="I11844">
        <v>0</v>
      </c>
    </row>
    <row r="11845" spans="1:9" hidden="1" x14ac:dyDescent="0.3">
      <c r="A11845" s="1" t="s">
        <v>159</v>
      </c>
      <c r="B11845" s="1" t="s">
        <v>287</v>
      </c>
      <c r="C11845">
        <v>40.697600000000001</v>
      </c>
      <c r="D11845">
        <v>-74.263199999999998</v>
      </c>
      <c r="E11845" s="1" t="s">
        <v>43</v>
      </c>
      <c r="F11845" t="s">
        <v>10109</v>
      </c>
      <c r="G11845">
        <v>0</v>
      </c>
      <c r="H11845">
        <v>0</v>
      </c>
      <c r="I11845">
        <v>0</v>
      </c>
    </row>
    <row r="11846" spans="1:9" hidden="1" x14ac:dyDescent="0.3">
      <c r="A11846" s="1" t="s">
        <v>159</v>
      </c>
      <c r="B11846" s="1" t="s">
        <v>287</v>
      </c>
      <c r="C11846">
        <v>40.697600000000001</v>
      </c>
      <c r="D11846">
        <v>-74.263199999999998</v>
      </c>
      <c r="E11846" s="1" t="s">
        <v>44</v>
      </c>
      <c r="F11846" t="s">
        <v>10337</v>
      </c>
      <c r="G11846">
        <v>0</v>
      </c>
      <c r="H11846">
        <v>0</v>
      </c>
      <c r="I11846">
        <v>0</v>
      </c>
    </row>
    <row r="11847" spans="1:9" hidden="1" x14ac:dyDescent="0.3">
      <c r="A11847" s="1" t="s">
        <v>159</v>
      </c>
      <c r="B11847" s="1" t="s">
        <v>287</v>
      </c>
      <c r="C11847">
        <v>40.697600000000001</v>
      </c>
      <c r="D11847">
        <v>-74.263199999999998</v>
      </c>
      <c r="E11847" s="1" t="s">
        <v>45</v>
      </c>
      <c r="F11847" t="s">
        <v>10558</v>
      </c>
      <c r="G11847">
        <v>0</v>
      </c>
      <c r="H11847">
        <v>0</v>
      </c>
      <c r="I11847">
        <v>0</v>
      </c>
    </row>
    <row r="11848" spans="1:9" hidden="1" x14ac:dyDescent="0.3">
      <c r="A11848" s="1" t="s">
        <v>159</v>
      </c>
      <c r="B11848" s="1" t="s">
        <v>287</v>
      </c>
      <c r="C11848">
        <v>40.697600000000001</v>
      </c>
      <c r="D11848">
        <v>-74.263199999999998</v>
      </c>
      <c r="E11848" s="1" t="s">
        <v>46</v>
      </c>
      <c r="F11848" t="s">
        <v>10774</v>
      </c>
      <c r="G11848">
        <v>0</v>
      </c>
      <c r="H11848">
        <v>0</v>
      </c>
      <c r="I11848">
        <v>0</v>
      </c>
    </row>
    <row r="11849" spans="1:9" hidden="1" x14ac:dyDescent="0.3">
      <c r="A11849" s="1" t="s">
        <v>159</v>
      </c>
      <c r="B11849" s="1" t="s">
        <v>287</v>
      </c>
      <c r="C11849">
        <v>40.697600000000001</v>
      </c>
      <c r="D11849">
        <v>-74.263199999999998</v>
      </c>
      <c r="E11849" s="1" t="s">
        <v>47</v>
      </c>
      <c r="F11849" t="s">
        <v>10989</v>
      </c>
      <c r="G11849">
        <v>0</v>
      </c>
      <c r="H11849">
        <v>0</v>
      </c>
      <c r="I11849">
        <v>0</v>
      </c>
    </row>
    <row r="11850" spans="1:9" hidden="1" x14ac:dyDescent="0.3">
      <c r="A11850" s="1" t="s">
        <v>159</v>
      </c>
      <c r="B11850" s="1" t="s">
        <v>287</v>
      </c>
      <c r="C11850">
        <v>40.697600000000001</v>
      </c>
      <c r="D11850">
        <v>-74.263199999999998</v>
      </c>
      <c r="E11850" s="1" t="s">
        <v>48</v>
      </c>
      <c r="F11850" t="s">
        <v>11792</v>
      </c>
      <c r="G11850">
        <v>0</v>
      </c>
      <c r="H11850">
        <v>0</v>
      </c>
      <c r="I11850">
        <v>0</v>
      </c>
    </row>
    <row r="11851" spans="1:9" hidden="1" x14ac:dyDescent="0.3">
      <c r="A11851" s="1" t="s">
        <v>159</v>
      </c>
      <c r="B11851" s="1" t="s">
        <v>287</v>
      </c>
      <c r="C11851">
        <v>40.697600000000001</v>
      </c>
      <c r="D11851">
        <v>-74.263199999999998</v>
      </c>
      <c r="E11851" s="1" t="s">
        <v>49</v>
      </c>
      <c r="F11851" t="s">
        <v>11983</v>
      </c>
      <c r="G11851">
        <v>0</v>
      </c>
      <c r="H11851">
        <v>0</v>
      </c>
      <c r="I11851">
        <v>0</v>
      </c>
    </row>
    <row r="11852" spans="1:9" hidden="1" x14ac:dyDescent="0.3">
      <c r="A11852" s="1" t="s">
        <v>159</v>
      </c>
      <c r="B11852" s="1" t="s">
        <v>287</v>
      </c>
      <c r="C11852">
        <v>40.697600000000001</v>
      </c>
      <c r="D11852">
        <v>-74.263199999999998</v>
      </c>
      <c r="E11852" s="1" t="s">
        <v>50</v>
      </c>
      <c r="F11852" t="s">
        <v>12155</v>
      </c>
      <c r="G11852">
        <v>0</v>
      </c>
      <c r="H11852">
        <v>0</v>
      </c>
      <c r="I11852">
        <v>0</v>
      </c>
    </row>
    <row r="11853" spans="1:9" hidden="1" x14ac:dyDescent="0.3">
      <c r="A11853" s="1" t="s">
        <v>159</v>
      </c>
      <c r="B11853" s="1" t="s">
        <v>287</v>
      </c>
      <c r="C11853">
        <v>40.697600000000001</v>
      </c>
      <c r="D11853">
        <v>-74.263199999999998</v>
      </c>
      <c r="E11853" s="1" t="s">
        <v>51</v>
      </c>
      <c r="F11853" t="s">
        <v>12304</v>
      </c>
      <c r="G11853">
        <v>0</v>
      </c>
      <c r="H11853">
        <v>0</v>
      </c>
      <c r="I11853">
        <v>0</v>
      </c>
    </row>
    <row r="11854" spans="1:9" hidden="1" x14ac:dyDescent="0.3">
      <c r="A11854" s="1" t="s">
        <v>159</v>
      </c>
      <c r="B11854" s="1" t="s">
        <v>287</v>
      </c>
      <c r="C11854">
        <v>40.697600000000001</v>
      </c>
      <c r="D11854">
        <v>-74.263199999999998</v>
      </c>
      <c r="E11854" s="1" t="s">
        <v>52</v>
      </c>
      <c r="F11854" t="s">
        <v>11157</v>
      </c>
      <c r="G11854">
        <v>0</v>
      </c>
      <c r="H11854">
        <v>0</v>
      </c>
      <c r="I11854">
        <v>0</v>
      </c>
    </row>
    <row r="11855" spans="1:9" hidden="1" x14ac:dyDescent="0.3">
      <c r="A11855" s="1" t="s">
        <v>159</v>
      </c>
      <c r="B11855" s="1" t="s">
        <v>287</v>
      </c>
      <c r="C11855">
        <v>40.697600000000001</v>
      </c>
      <c r="D11855">
        <v>-74.263199999999998</v>
      </c>
      <c r="E11855" s="1" t="s">
        <v>53</v>
      </c>
      <c r="F11855" t="s">
        <v>11355</v>
      </c>
      <c r="G11855">
        <v>0</v>
      </c>
      <c r="H11855">
        <v>0</v>
      </c>
      <c r="I11855">
        <v>0</v>
      </c>
    </row>
    <row r="11856" spans="1:9" hidden="1" x14ac:dyDescent="0.3">
      <c r="A11856" s="1" t="s">
        <v>159</v>
      </c>
      <c r="B11856" s="1" t="s">
        <v>287</v>
      </c>
      <c r="C11856">
        <v>40.697600000000001</v>
      </c>
      <c r="D11856">
        <v>-74.263199999999998</v>
      </c>
      <c r="E11856" s="1" t="s">
        <v>54</v>
      </c>
      <c r="F11856" t="s">
        <v>11550</v>
      </c>
      <c r="G11856">
        <v>0</v>
      </c>
      <c r="H11856">
        <v>0</v>
      </c>
      <c r="I11856">
        <v>0</v>
      </c>
    </row>
    <row r="11857" spans="1:9" hidden="1" x14ac:dyDescent="0.3">
      <c r="A11857" s="1" t="s">
        <v>159</v>
      </c>
      <c r="B11857" s="1" t="s">
        <v>287</v>
      </c>
      <c r="C11857">
        <v>40.697600000000001</v>
      </c>
      <c r="D11857">
        <v>-74.263199999999998</v>
      </c>
      <c r="E11857" s="1" t="s">
        <v>21548</v>
      </c>
      <c r="F11857" t="s">
        <v>21776</v>
      </c>
      <c r="G11857">
        <v>0</v>
      </c>
      <c r="H11857">
        <v>0</v>
      </c>
      <c r="I11857">
        <v>0</v>
      </c>
    </row>
    <row r="11858" spans="1:9" hidden="1" x14ac:dyDescent="0.3">
      <c r="A11858" s="1" t="s">
        <v>159</v>
      </c>
      <c r="B11858" s="1" t="s">
        <v>288</v>
      </c>
      <c r="C11858">
        <v>39.655299999999997</v>
      </c>
      <c r="D11858">
        <v>-106.8287</v>
      </c>
      <c r="E11858" s="1" t="s">
        <v>4</v>
      </c>
      <c r="F11858" t="s">
        <v>946</v>
      </c>
      <c r="G11858">
        <v>0</v>
      </c>
      <c r="H11858">
        <v>0</v>
      </c>
      <c r="I11858">
        <v>0</v>
      </c>
    </row>
    <row r="11859" spans="1:9" hidden="1" x14ac:dyDescent="0.3">
      <c r="A11859" s="1" t="s">
        <v>159</v>
      </c>
      <c r="B11859" s="1" t="s">
        <v>288</v>
      </c>
      <c r="C11859">
        <v>39.655299999999997</v>
      </c>
      <c r="D11859">
        <v>-106.8287</v>
      </c>
      <c r="E11859" s="1" t="s">
        <v>5</v>
      </c>
      <c r="F11859" t="s">
        <v>1188</v>
      </c>
      <c r="G11859">
        <v>0</v>
      </c>
      <c r="H11859">
        <v>0</v>
      </c>
      <c r="I11859">
        <v>0</v>
      </c>
    </row>
    <row r="11860" spans="1:9" hidden="1" x14ac:dyDescent="0.3">
      <c r="A11860" s="1" t="s">
        <v>159</v>
      </c>
      <c r="B11860" s="1" t="s">
        <v>288</v>
      </c>
      <c r="C11860">
        <v>39.655299999999997</v>
      </c>
      <c r="D11860">
        <v>-106.8287</v>
      </c>
      <c r="E11860" s="1" t="s">
        <v>6</v>
      </c>
      <c r="F11860" t="s">
        <v>1430</v>
      </c>
      <c r="G11860">
        <v>0</v>
      </c>
      <c r="H11860">
        <v>0</v>
      </c>
      <c r="I11860">
        <v>0</v>
      </c>
    </row>
    <row r="11861" spans="1:9" hidden="1" x14ac:dyDescent="0.3">
      <c r="A11861" s="1" t="s">
        <v>159</v>
      </c>
      <c r="B11861" s="1" t="s">
        <v>288</v>
      </c>
      <c r="C11861">
        <v>39.655299999999997</v>
      </c>
      <c r="D11861">
        <v>-106.8287</v>
      </c>
      <c r="E11861" s="1" t="s">
        <v>7</v>
      </c>
      <c r="F11861" t="s">
        <v>1671</v>
      </c>
      <c r="G11861">
        <v>0</v>
      </c>
      <c r="H11861">
        <v>0</v>
      </c>
      <c r="I11861">
        <v>0</v>
      </c>
    </row>
    <row r="11862" spans="1:9" hidden="1" x14ac:dyDescent="0.3">
      <c r="A11862" s="1" t="s">
        <v>159</v>
      </c>
      <c r="B11862" s="1" t="s">
        <v>288</v>
      </c>
      <c r="C11862">
        <v>39.655299999999997</v>
      </c>
      <c r="D11862">
        <v>-106.8287</v>
      </c>
      <c r="E11862" s="1" t="s">
        <v>8</v>
      </c>
      <c r="F11862" t="s">
        <v>1912</v>
      </c>
      <c r="G11862">
        <v>0</v>
      </c>
      <c r="H11862">
        <v>0</v>
      </c>
      <c r="I11862">
        <v>0</v>
      </c>
    </row>
    <row r="11863" spans="1:9" hidden="1" x14ac:dyDescent="0.3">
      <c r="A11863" s="1" t="s">
        <v>159</v>
      </c>
      <c r="B11863" s="1" t="s">
        <v>288</v>
      </c>
      <c r="C11863">
        <v>39.655299999999997</v>
      </c>
      <c r="D11863">
        <v>-106.8287</v>
      </c>
      <c r="E11863" s="1" t="s">
        <v>9</v>
      </c>
      <c r="F11863" t="s">
        <v>2150</v>
      </c>
      <c r="G11863">
        <v>0</v>
      </c>
      <c r="H11863">
        <v>0</v>
      </c>
      <c r="I11863">
        <v>0</v>
      </c>
    </row>
    <row r="11864" spans="1:9" hidden="1" x14ac:dyDescent="0.3">
      <c r="A11864" s="1" t="s">
        <v>159</v>
      </c>
      <c r="B11864" s="1" t="s">
        <v>288</v>
      </c>
      <c r="C11864">
        <v>39.655299999999997</v>
      </c>
      <c r="D11864">
        <v>-106.8287</v>
      </c>
      <c r="E11864" s="1" t="s">
        <v>10</v>
      </c>
      <c r="F11864" t="s">
        <v>2388</v>
      </c>
      <c r="G11864">
        <v>0</v>
      </c>
      <c r="H11864">
        <v>0</v>
      </c>
      <c r="I11864">
        <v>0</v>
      </c>
    </row>
    <row r="11865" spans="1:9" hidden="1" x14ac:dyDescent="0.3">
      <c r="A11865" s="1" t="s">
        <v>159</v>
      </c>
      <c r="B11865" s="1" t="s">
        <v>288</v>
      </c>
      <c r="C11865">
        <v>39.655299999999997</v>
      </c>
      <c r="D11865">
        <v>-106.8287</v>
      </c>
      <c r="E11865" s="1" t="s">
        <v>11</v>
      </c>
      <c r="F11865" t="s">
        <v>2626</v>
      </c>
      <c r="G11865">
        <v>0</v>
      </c>
      <c r="H11865">
        <v>0</v>
      </c>
      <c r="I11865">
        <v>0</v>
      </c>
    </row>
    <row r="11866" spans="1:9" hidden="1" x14ac:dyDescent="0.3">
      <c r="A11866" s="1" t="s">
        <v>159</v>
      </c>
      <c r="B11866" s="1" t="s">
        <v>288</v>
      </c>
      <c r="C11866">
        <v>39.655299999999997</v>
      </c>
      <c r="D11866">
        <v>-106.8287</v>
      </c>
      <c r="E11866" s="1" t="s">
        <v>12</v>
      </c>
      <c r="F11866" t="s">
        <v>2864</v>
      </c>
      <c r="G11866">
        <v>0</v>
      </c>
      <c r="H11866">
        <v>0</v>
      </c>
      <c r="I11866">
        <v>0</v>
      </c>
    </row>
    <row r="11867" spans="1:9" hidden="1" x14ac:dyDescent="0.3">
      <c r="A11867" s="1" t="s">
        <v>159</v>
      </c>
      <c r="B11867" s="1" t="s">
        <v>288</v>
      </c>
      <c r="C11867">
        <v>39.655299999999997</v>
      </c>
      <c r="D11867">
        <v>-106.8287</v>
      </c>
      <c r="E11867" s="1" t="s">
        <v>13</v>
      </c>
      <c r="F11867" t="s">
        <v>3102</v>
      </c>
      <c r="G11867">
        <v>0</v>
      </c>
      <c r="H11867">
        <v>0</v>
      </c>
      <c r="I11867">
        <v>0</v>
      </c>
    </row>
    <row r="11868" spans="1:9" hidden="1" x14ac:dyDescent="0.3">
      <c r="A11868" s="1" t="s">
        <v>159</v>
      </c>
      <c r="B11868" s="1" t="s">
        <v>288</v>
      </c>
      <c r="C11868">
        <v>39.655299999999997</v>
      </c>
      <c r="D11868">
        <v>-106.8287</v>
      </c>
      <c r="E11868" s="1" t="s">
        <v>14</v>
      </c>
      <c r="F11868" t="s">
        <v>3339</v>
      </c>
      <c r="G11868">
        <v>0</v>
      </c>
      <c r="H11868">
        <v>0</v>
      </c>
      <c r="I11868">
        <v>0</v>
      </c>
    </row>
    <row r="11869" spans="1:9" hidden="1" x14ac:dyDescent="0.3">
      <c r="A11869" s="1" t="s">
        <v>159</v>
      </c>
      <c r="B11869" s="1" t="s">
        <v>288</v>
      </c>
      <c r="C11869">
        <v>39.655299999999997</v>
      </c>
      <c r="D11869">
        <v>-106.8287</v>
      </c>
      <c r="E11869" s="1" t="s">
        <v>15</v>
      </c>
      <c r="F11869" t="s">
        <v>3575</v>
      </c>
      <c r="G11869">
        <v>0</v>
      </c>
      <c r="H11869">
        <v>0</v>
      </c>
      <c r="I11869">
        <v>0</v>
      </c>
    </row>
    <row r="11870" spans="1:9" hidden="1" x14ac:dyDescent="0.3">
      <c r="A11870" s="1" t="s">
        <v>159</v>
      </c>
      <c r="B11870" s="1" t="s">
        <v>288</v>
      </c>
      <c r="C11870">
        <v>39.655299999999997</v>
      </c>
      <c r="D11870">
        <v>-106.8287</v>
      </c>
      <c r="E11870" s="1" t="s">
        <v>16</v>
      </c>
      <c r="F11870" t="s">
        <v>3811</v>
      </c>
      <c r="G11870">
        <v>0</v>
      </c>
      <c r="H11870">
        <v>0</v>
      </c>
      <c r="I11870">
        <v>0</v>
      </c>
    </row>
    <row r="11871" spans="1:9" hidden="1" x14ac:dyDescent="0.3">
      <c r="A11871" s="1" t="s">
        <v>159</v>
      </c>
      <c r="B11871" s="1" t="s">
        <v>288</v>
      </c>
      <c r="C11871">
        <v>39.655299999999997</v>
      </c>
      <c r="D11871">
        <v>-106.8287</v>
      </c>
      <c r="E11871" s="1" t="s">
        <v>17</v>
      </c>
      <c r="F11871" t="s">
        <v>4046</v>
      </c>
      <c r="G11871">
        <v>0</v>
      </c>
      <c r="H11871">
        <v>0</v>
      </c>
      <c r="I11871">
        <v>0</v>
      </c>
    </row>
    <row r="11872" spans="1:9" hidden="1" x14ac:dyDescent="0.3">
      <c r="A11872" s="1" t="s">
        <v>159</v>
      </c>
      <c r="B11872" s="1" t="s">
        <v>288</v>
      </c>
      <c r="C11872">
        <v>39.655299999999997</v>
      </c>
      <c r="D11872">
        <v>-106.8287</v>
      </c>
      <c r="E11872" s="1" t="s">
        <v>18</v>
      </c>
      <c r="F11872" t="s">
        <v>4281</v>
      </c>
      <c r="G11872">
        <v>0</v>
      </c>
      <c r="H11872">
        <v>0</v>
      </c>
      <c r="I11872">
        <v>0</v>
      </c>
    </row>
    <row r="11873" spans="1:9" hidden="1" x14ac:dyDescent="0.3">
      <c r="A11873" s="1" t="s">
        <v>159</v>
      </c>
      <c r="B11873" s="1" t="s">
        <v>288</v>
      </c>
      <c r="C11873">
        <v>39.655299999999997</v>
      </c>
      <c r="D11873">
        <v>-106.8287</v>
      </c>
      <c r="E11873" s="1" t="s">
        <v>19</v>
      </c>
      <c r="F11873" t="s">
        <v>4516</v>
      </c>
      <c r="G11873">
        <v>0</v>
      </c>
      <c r="H11873">
        <v>0</v>
      </c>
      <c r="I11873">
        <v>0</v>
      </c>
    </row>
    <row r="11874" spans="1:9" hidden="1" x14ac:dyDescent="0.3">
      <c r="A11874" s="1" t="s">
        <v>159</v>
      </c>
      <c r="B11874" s="1" t="s">
        <v>288</v>
      </c>
      <c r="C11874">
        <v>39.655299999999997</v>
      </c>
      <c r="D11874">
        <v>-106.8287</v>
      </c>
      <c r="E11874" s="1" t="s">
        <v>20</v>
      </c>
      <c r="F11874" t="s">
        <v>4751</v>
      </c>
      <c r="G11874">
        <v>0</v>
      </c>
      <c r="H11874">
        <v>0</v>
      </c>
      <c r="I11874">
        <v>0</v>
      </c>
    </row>
    <row r="11875" spans="1:9" hidden="1" x14ac:dyDescent="0.3">
      <c r="A11875" s="1" t="s">
        <v>159</v>
      </c>
      <c r="B11875" s="1" t="s">
        <v>288</v>
      </c>
      <c r="C11875">
        <v>39.655299999999997</v>
      </c>
      <c r="D11875">
        <v>-106.8287</v>
      </c>
      <c r="E11875" s="1" t="s">
        <v>21</v>
      </c>
      <c r="F11875" t="s">
        <v>4986</v>
      </c>
      <c r="G11875">
        <v>0</v>
      </c>
      <c r="H11875">
        <v>0</v>
      </c>
      <c r="I11875">
        <v>0</v>
      </c>
    </row>
    <row r="11876" spans="1:9" hidden="1" x14ac:dyDescent="0.3">
      <c r="A11876" s="1" t="s">
        <v>159</v>
      </c>
      <c r="B11876" s="1" t="s">
        <v>288</v>
      </c>
      <c r="C11876">
        <v>39.655299999999997</v>
      </c>
      <c r="D11876">
        <v>-106.8287</v>
      </c>
      <c r="E11876" s="1" t="s">
        <v>22</v>
      </c>
      <c r="F11876" t="s">
        <v>5221</v>
      </c>
      <c r="G11876">
        <v>0</v>
      </c>
      <c r="H11876">
        <v>0</v>
      </c>
      <c r="I11876">
        <v>0</v>
      </c>
    </row>
    <row r="11877" spans="1:9" hidden="1" x14ac:dyDescent="0.3">
      <c r="A11877" s="1" t="s">
        <v>159</v>
      </c>
      <c r="B11877" s="1" t="s">
        <v>288</v>
      </c>
      <c r="C11877">
        <v>39.655299999999997</v>
      </c>
      <c r="D11877">
        <v>-106.8287</v>
      </c>
      <c r="E11877" s="1" t="s">
        <v>23</v>
      </c>
      <c r="F11877" t="s">
        <v>5456</v>
      </c>
      <c r="G11877">
        <v>0</v>
      </c>
      <c r="H11877">
        <v>0</v>
      </c>
      <c r="I11877">
        <v>0</v>
      </c>
    </row>
    <row r="11878" spans="1:9" hidden="1" x14ac:dyDescent="0.3">
      <c r="A11878" s="1" t="s">
        <v>159</v>
      </c>
      <c r="B11878" s="1" t="s">
        <v>288</v>
      </c>
      <c r="C11878">
        <v>39.655299999999997</v>
      </c>
      <c r="D11878">
        <v>-106.8287</v>
      </c>
      <c r="E11878" s="1" t="s">
        <v>24</v>
      </c>
      <c r="F11878" t="s">
        <v>5691</v>
      </c>
      <c r="G11878">
        <v>0</v>
      </c>
      <c r="H11878">
        <v>0</v>
      </c>
      <c r="I11878">
        <v>0</v>
      </c>
    </row>
    <row r="11879" spans="1:9" hidden="1" x14ac:dyDescent="0.3">
      <c r="A11879" s="1" t="s">
        <v>159</v>
      </c>
      <c r="B11879" s="1" t="s">
        <v>288</v>
      </c>
      <c r="C11879">
        <v>39.655299999999997</v>
      </c>
      <c r="D11879">
        <v>-106.8287</v>
      </c>
      <c r="E11879" s="1" t="s">
        <v>25</v>
      </c>
      <c r="F11879" t="s">
        <v>5925</v>
      </c>
      <c r="G11879">
        <v>0</v>
      </c>
      <c r="H11879">
        <v>0</v>
      </c>
      <c r="I11879">
        <v>0</v>
      </c>
    </row>
    <row r="11880" spans="1:9" hidden="1" x14ac:dyDescent="0.3">
      <c r="A11880" s="1" t="s">
        <v>159</v>
      </c>
      <c r="B11880" s="1" t="s">
        <v>288</v>
      </c>
      <c r="C11880">
        <v>39.655299999999997</v>
      </c>
      <c r="D11880">
        <v>-106.8287</v>
      </c>
      <c r="E11880" s="1" t="s">
        <v>26</v>
      </c>
      <c r="F11880" t="s">
        <v>6159</v>
      </c>
      <c r="G11880">
        <v>0</v>
      </c>
      <c r="H11880">
        <v>0</v>
      </c>
      <c r="I11880">
        <v>0</v>
      </c>
    </row>
    <row r="11881" spans="1:9" hidden="1" x14ac:dyDescent="0.3">
      <c r="A11881" s="1" t="s">
        <v>159</v>
      </c>
      <c r="B11881" s="1" t="s">
        <v>288</v>
      </c>
      <c r="C11881">
        <v>39.655299999999997</v>
      </c>
      <c r="D11881">
        <v>-106.8287</v>
      </c>
      <c r="E11881" s="1" t="s">
        <v>27</v>
      </c>
      <c r="F11881" t="s">
        <v>6393</v>
      </c>
      <c r="G11881">
        <v>0</v>
      </c>
      <c r="H11881">
        <v>0</v>
      </c>
      <c r="I11881">
        <v>0</v>
      </c>
    </row>
    <row r="11882" spans="1:9" hidden="1" x14ac:dyDescent="0.3">
      <c r="A11882" s="1" t="s">
        <v>159</v>
      </c>
      <c r="B11882" s="1" t="s">
        <v>288</v>
      </c>
      <c r="C11882">
        <v>39.655299999999997</v>
      </c>
      <c r="D11882">
        <v>-106.8287</v>
      </c>
      <c r="E11882" s="1" t="s">
        <v>28</v>
      </c>
      <c r="F11882" t="s">
        <v>6627</v>
      </c>
      <c r="G11882">
        <v>0</v>
      </c>
      <c r="H11882">
        <v>0</v>
      </c>
      <c r="I11882">
        <v>0</v>
      </c>
    </row>
    <row r="11883" spans="1:9" hidden="1" x14ac:dyDescent="0.3">
      <c r="A11883" s="1" t="s">
        <v>159</v>
      </c>
      <c r="B11883" s="1" t="s">
        <v>288</v>
      </c>
      <c r="C11883">
        <v>39.655299999999997</v>
      </c>
      <c r="D11883">
        <v>-106.8287</v>
      </c>
      <c r="E11883" s="1" t="s">
        <v>29</v>
      </c>
      <c r="F11883" t="s">
        <v>6861</v>
      </c>
      <c r="G11883">
        <v>0</v>
      </c>
      <c r="H11883">
        <v>0</v>
      </c>
      <c r="I11883">
        <v>0</v>
      </c>
    </row>
    <row r="11884" spans="1:9" hidden="1" x14ac:dyDescent="0.3">
      <c r="A11884" s="1" t="s">
        <v>159</v>
      </c>
      <c r="B11884" s="1" t="s">
        <v>288</v>
      </c>
      <c r="C11884">
        <v>39.655299999999997</v>
      </c>
      <c r="D11884">
        <v>-106.8287</v>
      </c>
      <c r="E11884" s="1" t="s">
        <v>30</v>
      </c>
      <c r="F11884" t="s">
        <v>7095</v>
      </c>
      <c r="G11884">
        <v>0</v>
      </c>
      <c r="H11884">
        <v>0</v>
      </c>
      <c r="I11884">
        <v>0</v>
      </c>
    </row>
    <row r="11885" spans="1:9" hidden="1" x14ac:dyDescent="0.3">
      <c r="A11885" s="1" t="s">
        <v>159</v>
      </c>
      <c r="B11885" s="1" t="s">
        <v>288</v>
      </c>
      <c r="C11885">
        <v>39.655299999999997</v>
      </c>
      <c r="D11885">
        <v>-106.8287</v>
      </c>
      <c r="E11885" s="1" t="s">
        <v>31</v>
      </c>
      <c r="F11885" t="s">
        <v>7329</v>
      </c>
      <c r="G11885">
        <v>0</v>
      </c>
      <c r="H11885">
        <v>0</v>
      </c>
      <c r="I11885">
        <v>0</v>
      </c>
    </row>
    <row r="11886" spans="1:9" hidden="1" x14ac:dyDescent="0.3">
      <c r="A11886" s="1" t="s">
        <v>159</v>
      </c>
      <c r="B11886" s="1" t="s">
        <v>288</v>
      </c>
      <c r="C11886">
        <v>39.655299999999997</v>
      </c>
      <c r="D11886">
        <v>-106.8287</v>
      </c>
      <c r="E11886" s="1" t="s">
        <v>32</v>
      </c>
      <c r="F11886" t="s">
        <v>7563</v>
      </c>
      <c r="G11886">
        <v>0</v>
      </c>
      <c r="H11886">
        <v>0</v>
      </c>
      <c r="I11886">
        <v>0</v>
      </c>
    </row>
    <row r="11887" spans="1:9" hidden="1" x14ac:dyDescent="0.3">
      <c r="A11887" s="1" t="s">
        <v>159</v>
      </c>
      <c r="B11887" s="1" t="s">
        <v>288</v>
      </c>
      <c r="C11887">
        <v>39.655299999999997</v>
      </c>
      <c r="D11887">
        <v>-106.8287</v>
      </c>
      <c r="E11887" s="1" t="s">
        <v>33</v>
      </c>
      <c r="F11887" t="s">
        <v>7797</v>
      </c>
      <c r="G11887">
        <v>0</v>
      </c>
      <c r="H11887">
        <v>0</v>
      </c>
      <c r="I11887">
        <v>0</v>
      </c>
    </row>
    <row r="11888" spans="1:9" hidden="1" x14ac:dyDescent="0.3">
      <c r="A11888" s="1" t="s">
        <v>159</v>
      </c>
      <c r="B11888" s="1" t="s">
        <v>288</v>
      </c>
      <c r="C11888">
        <v>39.655299999999997</v>
      </c>
      <c r="D11888">
        <v>-106.8287</v>
      </c>
      <c r="E11888" s="1" t="s">
        <v>34</v>
      </c>
      <c r="F11888" t="s">
        <v>8031</v>
      </c>
      <c r="G11888">
        <v>0</v>
      </c>
      <c r="H11888">
        <v>0</v>
      </c>
      <c r="I11888">
        <v>0</v>
      </c>
    </row>
    <row r="11889" spans="1:9" hidden="1" x14ac:dyDescent="0.3">
      <c r="A11889" s="1" t="s">
        <v>159</v>
      </c>
      <c r="B11889" s="1" t="s">
        <v>288</v>
      </c>
      <c r="C11889">
        <v>39.655299999999997</v>
      </c>
      <c r="D11889">
        <v>-106.8287</v>
      </c>
      <c r="E11889" s="1" t="s">
        <v>35</v>
      </c>
      <c r="F11889" t="s">
        <v>8263</v>
      </c>
      <c r="G11889">
        <v>0</v>
      </c>
      <c r="H11889">
        <v>0</v>
      </c>
      <c r="I11889">
        <v>0</v>
      </c>
    </row>
    <row r="11890" spans="1:9" hidden="1" x14ac:dyDescent="0.3">
      <c r="A11890" s="1" t="s">
        <v>159</v>
      </c>
      <c r="B11890" s="1" t="s">
        <v>288</v>
      </c>
      <c r="C11890">
        <v>39.655299999999997</v>
      </c>
      <c r="D11890">
        <v>-106.8287</v>
      </c>
      <c r="E11890" s="1" t="s">
        <v>36</v>
      </c>
      <c r="F11890" t="s">
        <v>8495</v>
      </c>
      <c r="G11890">
        <v>0</v>
      </c>
      <c r="H11890">
        <v>0</v>
      </c>
      <c r="I11890">
        <v>0</v>
      </c>
    </row>
    <row r="11891" spans="1:9" hidden="1" x14ac:dyDescent="0.3">
      <c r="A11891" s="1" t="s">
        <v>159</v>
      </c>
      <c r="B11891" s="1" t="s">
        <v>288</v>
      </c>
      <c r="C11891">
        <v>39.655299999999997</v>
      </c>
      <c r="D11891">
        <v>-106.8287</v>
      </c>
      <c r="E11891" s="1" t="s">
        <v>37</v>
      </c>
      <c r="F11891" t="s">
        <v>8726</v>
      </c>
      <c r="G11891">
        <v>0</v>
      </c>
      <c r="H11891">
        <v>0</v>
      </c>
      <c r="I11891">
        <v>0</v>
      </c>
    </row>
    <row r="11892" spans="1:9" hidden="1" x14ac:dyDescent="0.3">
      <c r="A11892" s="1" t="s">
        <v>159</v>
      </c>
      <c r="B11892" s="1" t="s">
        <v>288</v>
      </c>
      <c r="C11892">
        <v>39.655299999999997</v>
      </c>
      <c r="D11892">
        <v>-106.8287</v>
      </c>
      <c r="E11892" s="1" t="s">
        <v>38</v>
      </c>
      <c r="F11892" t="s">
        <v>8957</v>
      </c>
      <c r="G11892">
        <v>0</v>
      </c>
      <c r="H11892">
        <v>0</v>
      </c>
      <c r="I11892">
        <v>0</v>
      </c>
    </row>
    <row r="11893" spans="1:9" hidden="1" x14ac:dyDescent="0.3">
      <c r="A11893" s="1" t="s">
        <v>159</v>
      </c>
      <c r="B11893" s="1" t="s">
        <v>288</v>
      </c>
      <c r="C11893">
        <v>39.655299999999997</v>
      </c>
      <c r="D11893">
        <v>-106.8287</v>
      </c>
      <c r="E11893" s="1" t="s">
        <v>39</v>
      </c>
      <c r="F11893" t="s">
        <v>9188</v>
      </c>
      <c r="G11893">
        <v>0</v>
      </c>
      <c r="H11893">
        <v>0</v>
      </c>
      <c r="I11893">
        <v>0</v>
      </c>
    </row>
    <row r="11894" spans="1:9" hidden="1" x14ac:dyDescent="0.3">
      <c r="A11894" s="1" t="s">
        <v>159</v>
      </c>
      <c r="B11894" s="1" t="s">
        <v>288</v>
      </c>
      <c r="C11894">
        <v>39.655299999999997</v>
      </c>
      <c r="D11894">
        <v>-106.8287</v>
      </c>
      <c r="E11894" s="1" t="s">
        <v>40</v>
      </c>
      <c r="F11894" t="s">
        <v>9419</v>
      </c>
      <c r="G11894">
        <v>0</v>
      </c>
      <c r="H11894">
        <v>0</v>
      </c>
      <c r="I11894">
        <v>0</v>
      </c>
    </row>
    <row r="11895" spans="1:9" hidden="1" x14ac:dyDescent="0.3">
      <c r="A11895" s="1" t="s">
        <v>159</v>
      </c>
      <c r="B11895" s="1" t="s">
        <v>288</v>
      </c>
      <c r="C11895">
        <v>39.655299999999997</v>
      </c>
      <c r="D11895">
        <v>-106.8287</v>
      </c>
      <c r="E11895" s="1" t="s">
        <v>41</v>
      </c>
      <c r="F11895" t="s">
        <v>9650</v>
      </c>
      <c r="G11895">
        <v>0</v>
      </c>
      <c r="H11895">
        <v>0</v>
      </c>
      <c r="I11895">
        <v>0</v>
      </c>
    </row>
    <row r="11896" spans="1:9" hidden="1" x14ac:dyDescent="0.3">
      <c r="A11896" s="1" t="s">
        <v>159</v>
      </c>
      <c r="B11896" s="1" t="s">
        <v>288</v>
      </c>
      <c r="C11896">
        <v>39.655299999999997</v>
      </c>
      <c r="D11896">
        <v>-106.8287</v>
      </c>
      <c r="E11896" s="1" t="s">
        <v>42</v>
      </c>
      <c r="F11896" t="s">
        <v>9881</v>
      </c>
      <c r="G11896">
        <v>0</v>
      </c>
      <c r="H11896">
        <v>0</v>
      </c>
      <c r="I11896">
        <v>0</v>
      </c>
    </row>
    <row r="11897" spans="1:9" hidden="1" x14ac:dyDescent="0.3">
      <c r="A11897" s="1" t="s">
        <v>159</v>
      </c>
      <c r="B11897" s="1" t="s">
        <v>288</v>
      </c>
      <c r="C11897">
        <v>39.655299999999997</v>
      </c>
      <c r="D11897">
        <v>-106.8287</v>
      </c>
      <c r="E11897" s="1" t="s">
        <v>43</v>
      </c>
      <c r="F11897" t="s">
        <v>10110</v>
      </c>
      <c r="G11897">
        <v>0</v>
      </c>
      <c r="H11897">
        <v>0</v>
      </c>
      <c r="I11897">
        <v>0</v>
      </c>
    </row>
    <row r="11898" spans="1:9" hidden="1" x14ac:dyDescent="0.3">
      <c r="A11898" s="1" t="s">
        <v>159</v>
      </c>
      <c r="B11898" s="1" t="s">
        <v>288</v>
      </c>
      <c r="C11898">
        <v>39.655299999999997</v>
      </c>
      <c r="D11898">
        <v>-106.8287</v>
      </c>
      <c r="E11898" s="1" t="s">
        <v>44</v>
      </c>
      <c r="F11898" t="s">
        <v>10338</v>
      </c>
      <c r="G11898">
        <v>0</v>
      </c>
      <c r="H11898">
        <v>0</v>
      </c>
      <c r="I11898">
        <v>0</v>
      </c>
    </row>
    <row r="11899" spans="1:9" hidden="1" x14ac:dyDescent="0.3">
      <c r="A11899" s="1" t="s">
        <v>159</v>
      </c>
      <c r="B11899" s="1" t="s">
        <v>288</v>
      </c>
      <c r="C11899">
        <v>39.655299999999997</v>
      </c>
      <c r="D11899">
        <v>-106.8287</v>
      </c>
      <c r="E11899" s="1" t="s">
        <v>45</v>
      </c>
      <c r="F11899" t="s">
        <v>10559</v>
      </c>
      <c r="G11899">
        <v>0</v>
      </c>
      <c r="H11899">
        <v>0</v>
      </c>
      <c r="I11899">
        <v>0</v>
      </c>
    </row>
    <row r="11900" spans="1:9" hidden="1" x14ac:dyDescent="0.3">
      <c r="A11900" s="1" t="s">
        <v>159</v>
      </c>
      <c r="B11900" s="1" t="s">
        <v>288</v>
      </c>
      <c r="C11900">
        <v>39.655299999999997</v>
      </c>
      <c r="D11900">
        <v>-106.8287</v>
      </c>
      <c r="E11900" s="1" t="s">
        <v>46</v>
      </c>
      <c r="F11900" t="s">
        <v>10775</v>
      </c>
      <c r="G11900">
        <v>0</v>
      </c>
      <c r="H11900">
        <v>0</v>
      </c>
      <c r="I11900">
        <v>0</v>
      </c>
    </row>
    <row r="11901" spans="1:9" hidden="1" x14ac:dyDescent="0.3">
      <c r="A11901" s="1" t="s">
        <v>159</v>
      </c>
      <c r="B11901" s="1" t="s">
        <v>288</v>
      </c>
      <c r="C11901">
        <v>39.655299999999997</v>
      </c>
      <c r="D11901">
        <v>-106.8287</v>
      </c>
      <c r="E11901" s="1" t="s">
        <v>47</v>
      </c>
      <c r="F11901" t="s">
        <v>10990</v>
      </c>
      <c r="G11901">
        <v>0</v>
      </c>
      <c r="H11901">
        <v>0</v>
      </c>
      <c r="I11901">
        <v>0</v>
      </c>
    </row>
    <row r="11902" spans="1:9" hidden="1" x14ac:dyDescent="0.3">
      <c r="A11902" s="1" t="s">
        <v>159</v>
      </c>
      <c r="B11902" s="1" t="s">
        <v>288</v>
      </c>
      <c r="C11902">
        <v>39.655299999999997</v>
      </c>
      <c r="D11902">
        <v>-106.8287</v>
      </c>
      <c r="E11902" s="1" t="s">
        <v>48</v>
      </c>
      <c r="F11902" t="s">
        <v>11793</v>
      </c>
      <c r="G11902">
        <v>0</v>
      </c>
      <c r="H11902">
        <v>0</v>
      </c>
      <c r="I11902">
        <v>0</v>
      </c>
    </row>
    <row r="11903" spans="1:9" hidden="1" x14ac:dyDescent="0.3">
      <c r="A11903" s="1" t="s">
        <v>159</v>
      </c>
      <c r="B11903" s="1" t="s">
        <v>288</v>
      </c>
      <c r="C11903">
        <v>39.655299999999997</v>
      </c>
      <c r="D11903">
        <v>-106.8287</v>
      </c>
      <c r="E11903" s="1" t="s">
        <v>49</v>
      </c>
      <c r="F11903" t="s">
        <v>11984</v>
      </c>
      <c r="G11903">
        <v>0</v>
      </c>
      <c r="H11903">
        <v>0</v>
      </c>
      <c r="I11903">
        <v>0</v>
      </c>
    </row>
    <row r="11904" spans="1:9" hidden="1" x14ac:dyDescent="0.3">
      <c r="A11904" s="1" t="s">
        <v>159</v>
      </c>
      <c r="B11904" s="1" t="s">
        <v>288</v>
      </c>
      <c r="C11904">
        <v>39.655299999999997</v>
      </c>
      <c r="D11904">
        <v>-106.8287</v>
      </c>
      <c r="E11904" s="1" t="s">
        <v>50</v>
      </c>
      <c r="F11904" t="s">
        <v>12156</v>
      </c>
      <c r="G11904">
        <v>0</v>
      </c>
      <c r="H11904">
        <v>0</v>
      </c>
      <c r="I11904">
        <v>0</v>
      </c>
    </row>
    <row r="11905" spans="1:9" hidden="1" x14ac:dyDescent="0.3">
      <c r="A11905" s="1" t="s">
        <v>159</v>
      </c>
      <c r="B11905" s="1" t="s">
        <v>288</v>
      </c>
      <c r="C11905">
        <v>39.655299999999997</v>
      </c>
      <c r="D11905">
        <v>-106.8287</v>
      </c>
      <c r="E11905" s="1" t="s">
        <v>51</v>
      </c>
      <c r="F11905" t="s">
        <v>12305</v>
      </c>
      <c r="G11905">
        <v>0</v>
      </c>
      <c r="H11905">
        <v>0</v>
      </c>
      <c r="I11905">
        <v>0</v>
      </c>
    </row>
    <row r="11906" spans="1:9" hidden="1" x14ac:dyDescent="0.3">
      <c r="A11906" s="1" t="s">
        <v>159</v>
      </c>
      <c r="B11906" s="1" t="s">
        <v>288</v>
      </c>
      <c r="C11906">
        <v>39.655299999999997</v>
      </c>
      <c r="D11906">
        <v>-106.8287</v>
      </c>
      <c r="E11906" s="1" t="s">
        <v>52</v>
      </c>
      <c r="F11906" t="s">
        <v>11158</v>
      </c>
      <c r="G11906">
        <v>0</v>
      </c>
      <c r="H11906">
        <v>0</v>
      </c>
      <c r="I11906">
        <v>0</v>
      </c>
    </row>
    <row r="11907" spans="1:9" hidden="1" x14ac:dyDescent="0.3">
      <c r="A11907" s="1" t="s">
        <v>159</v>
      </c>
      <c r="B11907" s="1" t="s">
        <v>288</v>
      </c>
      <c r="C11907">
        <v>39.655299999999997</v>
      </c>
      <c r="D11907">
        <v>-106.8287</v>
      </c>
      <c r="E11907" s="1" t="s">
        <v>53</v>
      </c>
      <c r="F11907" t="s">
        <v>11356</v>
      </c>
      <c r="G11907">
        <v>0</v>
      </c>
      <c r="H11907">
        <v>0</v>
      </c>
      <c r="I11907">
        <v>0</v>
      </c>
    </row>
    <row r="11908" spans="1:9" hidden="1" x14ac:dyDescent="0.3">
      <c r="A11908" s="1" t="s">
        <v>159</v>
      </c>
      <c r="B11908" s="1" t="s">
        <v>288</v>
      </c>
      <c r="C11908">
        <v>39.655299999999997</v>
      </c>
      <c r="D11908">
        <v>-106.8287</v>
      </c>
      <c r="E11908" s="1" t="s">
        <v>54</v>
      </c>
      <c r="F11908" t="s">
        <v>11551</v>
      </c>
      <c r="G11908">
        <v>0</v>
      </c>
      <c r="H11908">
        <v>0</v>
      </c>
      <c r="I11908">
        <v>0</v>
      </c>
    </row>
    <row r="11909" spans="1:9" hidden="1" x14ac:dyDescent="0.3">
      <c r="A11909" s="1" t="s">
        <v>159</v>
      </c>
      <c r="B11909" s="1" t="s">
        <v>288</v>
      </c>
      <c r="C11909">
        <v>39.655299999999997</v>
      </c>
      <c r="D11909">
        <v>-106.8287</v>
      </c>
      <c r="E11909" s="1" t="s">
        <v>21548</v>
      </c>
      <c r="F11909" t="s">
        <v>21777</v>
      </c>
      <c r="G11909">
        <v>0</v>
      </c>
      <c r="H11909">
        <v>0</v>
      </c>
      <c r="I11909">
        <v>0</v>
      </c>
    </row>
    <row r="11910" spans="1:9" hidden="1" x14ac:dyDescent="0.3">
      <c r="A11910" s="1" t="s">
        <v>159</v>
      </c>
      <c r="B11910" s="1" t="s">
        <v>289</v>
      </c>
      <c r="C11910">
        <v>40.695599999999999</v>
      </c>
      <c r="D11910">
        <v>-105.5943</v>
      </c>
      <c r="E11910" s="1" t="s">
        <v>4</v>
      </c>
      <c r="F11910" t="s">
        <v>947</v>
      </c>
      <c r="G11910">
        <v>0</v>
      </c>
      <c r="H11910">
        <v>0</v>
      </c>
      <c r="I11910">
        <v>0</v>
      </c>
    </row>
    <row r="11911" spans="1:9" hidden="1" x14ac:dyDescent="0.3">
      <c r="A11911" s="1" t="s">
        <v>159</v>
      </c>
      <c r="B11911" s="1" t="s">
        <v>289</v>
      </c>
      <c r="C11911">
        <v>40.695599999999999</v>
      </c>
      <c r="D11911">
        <v>-105.5943</v>
      </c>
      <c r="E11911" s="1" t="s">
        <v>5</v>
      </c>
      <c r="F11911" t="s">
        <v>1189</v>
      </c>
      <c r="G11911">
        <v>0</v>
      </c>
      <c r="H11911">
        <v>0</v>
      </c>
      <c r="I11911">
        <v>0</v>
      </c>
    </row>
    <row r="11912" spans="1:9" hidden="1" x14ac:dyDescent="0.3">
      <c r="A11912" s="1" t="s">
        <v>159</v>
      </c>
      <c r="B11912" s="1" t="s">
        <v>289</v>
      </c>
      <c r="C11912">
        <v>40.695599999999999</v>
      </c>
      <c r="D11912">
        <v>-105.5943</v>
      </c>
      <c r="E11912" s="1" t="s">
        <v>6</v>
      </c>
      <c r="F11912" t="s">
        <v>1431</v>
      </c>
      <c r="G11912">
        <v>0</v>
      </c>
      <c r="H11912">
        <v>0</v>
      </c>
      <c r="I11912">
        <v>0</v>
      </c>
    </row>
    <row r="11913" spans="1:9" hidden="1" x14ac:dyDescent="0.3">
      <c r="A11913" s="1" t="s">
        <v>159</v>
      </c>
      <c r="B11913" s="1" t="s">
        <v>289</v>
      </c>
      <c r="C11913">
        <v>40.695599999999999</v>
      </c>
      <c r="D11913">
        <v>-105.5943</v>
      </c>
      <c r="E11913" s="1" t="s">
        <v>7</v>
      </c>
      <c r="F11913" t="s">
        <v>1672</v>
      </c>
      <c r="G11913">
        <v>0</v>
      </c>
      <c r="H11913">
        <v>0</v>
      </c>
      <c r="I11913">
        <v>0</v>
      </c>
    </row>
    <row r="11914" spans="1:9" hidden="1" x14ac:dyDescent="0.3">
      <c r="A11914" s="1" t="s">
        <v>159</v>
      </c>
      <c r="B11914" s="1" t="s">
        <v>289</v>
      </c>
      <c r="C11914">
        <v>40.695599999999999</v>
      </c>
      <c r="D11914">
        <v>-105.5943</v>
      </c>
      <c r="E11914" s="1" t="s">
        <v>8</v>
      </c>
      <c r="F11914" t="s">
        <v>1913</v>
      </c>
      <c r="G11914">
        <v>0</v>
      </c>
      <c r="H11914">
        <v>0</v>
      </c>
      <c r="I11914">
        <v>0</v>
      </c>
    </row>
    <row r="11915" spans="1:9" hidden="1" x14ac:dyDescent="0.3">
      <c r="A11915" s="1" t="s">
        <v>159</v>
      </c>
      <c r="B11915" s="1" t="s">
        <v>289</v>
      </c>
      <c r="C11915">
        <v>40.695599999999999</v>
      </c>
      <c r="D11915">
        <v>-105.5943</v>
      </c>
      <c r="E11915" s="1" t="s">
        <v>9</v>
      </c>
      <c r="F11915" t="s">
        <v>2151</v>
      </c>
      <c r="G11915">
        <v>0</v>
      </c>
      <c r="H11915">
        <v>0</v>
      </c>
      <c r="I11915">
        <v>0</v>
      </c>
    </row>
    <row r="11916" spans="1:9" hidden="1" x14ac:dyDescent="0.3">
      <c r="A11916" s="1" t="s">
        <v>159</v>
      </c>
      <c r="B11916" s="1" t="s">
        <v>289</v>
      </c>
      <c r="C11916">
        <v>40.695599999999999</v>
      </c>
      <c r="D11916">
        <v>-105.5943</v>
      </c>
      <c r="E11916" s="1" t="s">
        <v>10</v>
      </c>
      <c r="F11916" t="s">
        <v>2389</v>
      </c>
      <c r="G11916">
        <v>0</v>
      </c>
      <c r="H11916">
        <v>0</v>
      </c>
      <c r="I11916">
        <v>0</v>
      </c>
    </row>
    <row r="11917" spans="1:9" hidden="1" x14ac:dyDescent="0.3">
      <c r="A11917" s="1" t="s">
        <v>159</v>
      </c>
      <c r="B11917" s="1" t="s">
        <v>289</v>
      </c>
      <c r="C11917">
        <v>40.695599999999999</v>
      </c>
      <c r="D11917">
        <v>-105.5943</v>
      </c>
      <c r="E11917" s="1" t="s">
        <v>11</v>
      </c>
      <c r="F11917" t="s">
        <v>2627</v>
      </c>
      <c r="G11917">
        <v>0</v>
      </c>
      <c r="H11917">
        <v>0</v>
      </c>
      <c r="I11917">
        <v>0</v>
      </c>
    </row>
    <row r="11918" spans="1:9" hidden="1" x14ac:dyDescent="0.3">
      <c r="A11918" s="1" t="s">
        <v>159</v>
      </c>
      <c r="B11918" s="1" t="s">
        <v>289</v>
      </c>
      <c r="C11918">
        <v>40.695599999999999</v>
      </c>
      <c r="D11918">
        <v>-105.5943</v>
      </c>
      <c r="E11918" s="1" t="s">
        <v>12</v>
      </c>
      <c r="F11918" t="s">
        <v>2865</v>
      </c>
      <c r="G11918">
        <v>0</v>
      </c>
      <c r="H11918">
        <v>0</v>
      </c>
      <c r="I11918">
        <v>0</v>
      </c>
    </row>
    <row r="11919" spans="1:9" hidden="1" x14ac:dyDescent="0.3">
      <c r="A11919" s="1" t="s">
        <v>159</v>
      </c>
      <c r="B11919" s="1" t="s">
        <v>289</v>
      </c>
      <c r="C11919">
        <v>40.695599999999999</v>
      </c>
      <c r="D11919">
        <v>-105.5943</v>
      </c>
      <c r="E11919" s="1" t="s">
        <v>13</v>
      </c>
      <c r="F11919" t="s">
        <v>3103</v>
      </c>
      <c r="G11919">
        <v>0</v>
      </c>
      <c r="H11919">
        <v>0</v>
      </c>
      <c r="I11919">
        <v>0</v>
      </c>
    </row>
    <row r="11920" spans="1:9" hidden="1" x14ac:dyDescent="0.3">
      <c r="A11920" s="1" t="s">
        <v>159</v>
      </c>
      <c r="B11920" s="1" t="s">
        <v>289</v>
      </c>
      <c r="C11920">
        <v>40.695599999999999</v>
      </c>
      <c r="D11920">
        <v>-105.5943</v>
      </c>
      <c r="E11920" s="1" t="s">
        <v>14</v>
      </c>
      <c r="F11920" t="s">
        <v>3340</v>
      </c>
      <c r="G11920">
        <v>0</v>
      </c>
      <c r="H11920">
        <v>0</v>
      </c>
      <c r="I11920">
        <v>0</v>
      </c>
    </row>
    <row r="11921" spans="1:9" hidden="1" x14ac:dyDescent="0.3">
      <c r="A11921" s="1" t="s">
        <v>159</v>
      </c>
      <c r="B11921" s="1" t="s">
        <v>289</v>
      </c>
      <c r="C11921">
        <v>40.695599999999999</v>
      </c>
      <c r="D11921">
        <v>-105.5943</v>
      </c>
      <c r="E11921" s="1" t="s">
        <v>15</v>
      </c>
      <c r="F11921" t="s">
        <v>3576</v>
      </c>
      <c r="G11921">
        <v>0</v>
      </c>
      <c r="H11921">
        <v>0</v>
      </c>
      <c r="I11921">
        <v>0</v>
      </c>
    </row>
    <row r="11922" spans="1:9" hidden="1" x14ac:dyDescent="0.3">
      <c r="A11922" s="1" t="s">
        <v>159</v>
      </c>
      <c r="B11922" s="1" t="s">
        <v>289</v>
      </c>
      <c r="C11922">
        <v>40.695599999999999</v>
      </c>
      <c r="D11922">
        <v>-105.5943</v>
      </c>
      <c r="E11922" s="1" t="s">
        <v>16</v>
      </c>
      <c r="F11922" t="s">
        <v>3812</v>
      </c>
      <c r="G11922">
        <v>0</v>
      </c>
      <c r="H11922">
        <v>0</v>
      </c>
      <c r="I11922">
        <v>0</v>
      </c>
    </row>
    <row r="11923" spans="1:9" hidden="1" x14ac:dyDescent="0.3">
      <c r="A11923" s="1" t="s">
        <v>159</v>
      </c>
      <c r="B11923" s="1" t="s">
        <v>289</v>
      </c>
      <c r="C11923">
        <v>40.695599999999999</v>
      </c>
      <c r="D11923">
        <v>-105.5943</v>
      </c>
      <c r="E11923" s="1" t="s">
        <v>17</v>
      </c>
      <c r="F11923" t="s">
        <v>4047</v>
      </c>
      <c r="G11923">
        <v>0</v>
      </c>
      <c r="H11923">
        <v>0</v>
      </c>
      <c r="I11923">
        <v>0</v>
      </c>
    </row>
    <row r="11924" spans="1:9" hidden="1" x14ac:dyDescent="0.3">
      <c r="A11924" s="1" t="s">
        <v>159</v>
      </c>
      <c r="B11924" s="1" t="s">
        <v>289</v>
      </c>
      <c r="C11924">
        <v>40.695599999999999</v>
      </c>
      <c r="D11924">
        <v>-105.5943</v>
      </c>
      <c r="E11924" s="1" t="s">
        <v>18</v>
      </c>
      <c r="F11924" t="s">
        <v>4282</v>
      </c>
      <c r="G11924">
        <v>0</v>
      </c>
      <c r="H11924">
        <v>0</v>
      </c>
      <c r="I11924">
        <v>0</v>
      </c>
    </row>
    <row r="11925" spans="1:9" hidden="1" x14ac:dyDescent="0.3">
      <c r="A11925" s="1" t="s">
        <v>159</v>
      </c>
      <c r="B11925" s="1" t="s">
        <v>289</v>
      </c>
      <c r="C11925">
        <v>40.695599999999999</v>
      </c>
      <c r="D11925">
        <v>-105.5943</v>
      </c>
      <c r="E11925" s="1" t="s">
        <v>19</v>
      </c>
      <c r="F11925" t="s">
        <v>4517</v>
      </c>
      <c r="G11925">
        <v>0</v>
      </c>
      <c r="H11925">
        <v>0</v>
      </c>
      <c r="I11925">
        <v>0</v>
      </c>
    </row>
    <row r="11926" spans="1:9" hidden="1" x14ac:dyDescent="0.3">
      <c r="A11926" s="1" t="s">
        <v>159</v>
      </c>
      <c r="B11926" s="1" t="s">
        <v>289</v>
      </c>
      <c r="C11926">
        <v>40.695599999999999</v>
      </c>
      <c r="D11926">
        <v>-105.5943</v>
      </c>
      <c r="E11926" s="1" t="s">
        <v>20</v>
      </c>
      <c r="F11926" t="s">
        <v>4752</v>
      </c>
      <c r="G11926">
        <v>0</v>
      </c>
      <c r="H11926">
        <v>0</v>
      </c>
      <c r="I11926">
        <v>0</v>
      </c>
    </row>
    <row r="11927" spans="1:9" hidden="1" x14ac:dyDescent="0.3">
      <c r="A11927" s="1" t="s">
        <v>159</v>
      </c>
      <c r="B11927" s="1" t="s">
        <v>289</v>
      </c>
      <c r="C11927">
        <v>40.695599999999999</v>
      </c>
      <c r="D11927">
        <v>-105.5943</v>
      </c>
      <c r="E11927" s="1" t="s">
        <v>21</v>
      </c>
      <c r="F11927" t="s">
        <v>4987</v>
      </c>
      <c r="G11927">
        <v>0</v>
      </c>
      <c r="H11927">
        <v>0</v>
      </c>
      <c r="I11927">
        <v>0</v>
      </c>
    </row>
    <row r="11928" spans="1:9" hidden="1" x14ac:dyDescent="0.3">
      <c r="A11928" s="1" t="s">
        <v>159</v>
      </c>
      <c r="B11928" s="1" t="s">
        <v>289</v>
      </c>
      <c r="C11928">
        <v>40.695599999999999</v>
      </c>
      <c r="D11928">
        <v>-105.5943</v>
      </c>
      <c r="E11928" s="1" t="s">
        <v>22</v>
      </c>
      <c r="F11928" t="s">
        <v>5222</v>
      </c>
      <c r="G11928">
        <v>0</v>
      </c>
      <c r="H11928">
        <v>0</v>
      </c>
      <c r="I11928">
        <v>0</v>
      </c>
    </row>
    <row r="11929" spans="1:9" hidden="1" x14ac:dyDescent="0.3">
      <c r="A11929" s="1" t="s">
        <v>159</v>
      </c>
      <c r="B11929" s="1" t="s">
        <v>289</v>
      </c>
      <c r="C11929">
        <v>40.695599999999999</v>
      </c>
      <c r="D11929">
        <v>-105.5943</v>
      </c>
      <c r="E11929" s="1" t="s">
        <v>23</v>
      </c>
      <c r="F11929" t="s">
        <v>5457</v>
      </c>
      <c r="G11929">
        <v>0</v>
      </c>
      <c r="H11929">
        <v>0</v>
      </c>
      <c r="I11929">
        <v>0</v>
      </c>
    </row>
    <row r="11930" spans="1:9" hidden="1" x14ac:dyDescent="0.3">
      <c r="A11930" s="1" t="s">
        <v>159</v>
      </c>
      <c r="B11930" s="1" t="s">
        <v>289</v>
      </c>
      <c r="C11930">
        <v>40.695599999999999</v>
      </c>
      <c r="D11930">
        <v>-105.5943</v>
      </c>
      <c r="E11930" s="1" t="s">
        <v>24</v>
      </c>
      <c r="F11930" t="s">
        <v>5692</v>
      </c>
      <c r="G11930">
        <v>0</v>
      </c>
      <c r="H11930">
        <v>0</v>
      </c>
      <c r="I11930">
        <v>0</v>
      </c>
    </row>
    <row r="11931" spans="1:9" hidden="1" x14ac:dyDescent="0.3">
      <c r="A11931" s="1" t="s">
        <v>159</v>
      </c>
      <c r="B11931" s="1" t="s">
        <v>289</v>
      </c>
      <c r="C11931">
        <v>40.695599999999999</v>
      </c>
      <c r="D11931">
        <v>-105.5943</v>
      </c>
      <c r="E11931" s="1" t="s">
        <v>25</v>
      </c>
      <c r="F11931" t="s">
        <v>5926</v>
      </c>
      <c r="G11931">
        <v>0</v>
      </c>
      <c r="H11931">
        <v>0</v>
      </c>
      <c r="I11931">
        <v>0</v>
      </c>
    </row>
    <row r="11932" spans="1:9" hidden="1" x14ac:dyDescent="0.3">
      <c r="A11932" s="1" t="s">
        <v>159</v>
      </c>
      <c r="B11932" s="1" t="s">
        <v>289</v>
      </c>
      <c r="C11932">
        <v>40.695599999999999</v>
      </c>
      <c r="D11932">
        <v>-105.5943</v>
      </c>
      <c r="E11932" s="1" t="s">
        <v>26</v>
      </c>
      <c r="F11932" t="s">
        <v>6160</v>
      </c>
      <c r="G11932">
        <v>0</v>
      </c>
      <c r="H11932">
        <v>0</v>
      </c>
      <c r="I11932">
        <v>0</v>
      </c>
    </row>
    <row r="11933" spans="1:9" hidden="1" x14ac:dyDescent="0.3">
      <c r="A11933" s="1" t="s">
        <v>159</v>
      </c>
      <c r="B11933" s="1" t="s">
        <v>289</v>
      </c>
      <c r="C11933">
        <v>40.695599999999999</v>
      </c>
      <c r="D11933">
        <v>-105.5943</v>
      </c>
      <c r="E11933" s="1" t="s">
        <v>27</v>
      </c>
      <c r="F11933" t="s">
        <v>6394</v>
      </c>
      <c r="G11933">
        <v>0</v>
      </c>
      <c r="H11933">
        <v>0</v>
      </c>
      <c r="I11933">
        <v>0</v>
      </c>
    </row>
    <row r="11934" spans="1:9" hidden="1" x14ac:dyDescent="0.3">
      <c r="A11934" s="1" t="s">
        <v>159</v>
      </c>
      <c r="B11934" s="1" t="s">
        <v>289</v>
      </c>
      <c r="C11934">
        <v>40.695599999999999</v>
      </c>
      <c r="D11934">
        <v>-105.5943</v>
      </c>
      <c r="E11934" s="1" t="s">
        <v>28</v>
      </c>
      <c r="F11934" t="s">
        <v>6628</v>
      </c>
      <c r="G11934">
        <v>0</v>
      </c>
      <c r="H11934">
        <v>0</v>
      </c>
      <c r="I11934">
        <v>0</v>
      </c>
    </row>
    <row r="11935" spans="1:9" hidden="1" x14ac:dyDescent="0.3">
      <c r="A11935" s="1" t="s">
        <v>159</v>
      </c>
      <c r="B11935" s="1" t="s">
        <v>289</v>
      </c>
      <c r="C11935">
        <v>40.695599999999999</v>
      </c>
      <c r="D11935">
        <v>-105.5943</v>
      </c>
      <c r="E11935" s="1" t="s">
        <v>29</v>
      </c>
      <c r="F11935" t="s">
        <v>6862</v>
      </c>
      <c r="G11935">
        <v>0</v>
      </c>
      <c r="H11935">
        <v>0</v>
      </c>
      <c r="I11935">
        <v>0</v>
      </c>
    </row>
    <row r="11936" spans="1:9" hidden="1" x14ac:dyDescent="0.3">
      <c r="A11936" s="1" t="s">
        <v>159</v>
      </c>
      <c r="B11936" s="1" t="s">
        <v>289</v>
      </c>
      <c r="C11936">
        <v>40.695599999999999</v>
      </c>
      <c r="D11936">
        <v>-105.5943</v>
      </c>
      <c r="E11936" s="1" t="s">
        <v>30</v>
      </c>
      <c r="F11936" t="s">
        <v>7096</v>
      </c>
      <c r="G11936">
        <v>0</v>
      </c>
      <c r="H11936">
        <v>0</v>
      </c>
      <c r="I11936">
        <v>0</v>
      </c>
    </row>
    <row r="11937" spans="1:9" hidden="1" x14ac:dyDescent="0.3">
      <c r="A11937" s="1" t="s">
        <v>159</v>
      </c>
      <c r="B11937" s="1" t="s">
        <v>289</v>
      </c>
      <c r="C11937">
        <v>40.695599999999999</v>
      </c>
      <c r="D11937">
        <v>-105.5943</v>
      </c>
      <c r="E11937" s="1" t="s">
        <v>31</v>
      </c>
      <c r="F11937" t="s">
        <v>7330</v>
      </c>
      <c r="G11937">
        <v>0</v>
      </c>
      <c r="H11937">
        <v>0</v>
      </c>
      <c r="I11937">
        <v>0</v>
      </c>
    </row>
    <row r="11938" spans="1:9" hidden="1" x14ac:dyDescent="0.3">
      <c r="A11938" s="1" t="s">
        <v>159</v>
      </c>
      <c r="B11938" s="1" t="s">
        <v>289</v>
      </c>
      <c r="C11938">
        <v>40.695599999999999</v>
      </c>
      <c r="D11938">
        <v>-105.5943</v>
      </c>
      <c r="E11938" s="1" t="s">
        <v>32</v>
      </c>
      <c r="F11938" t="s">
        <v>7564</v>
      </c>
      <c r="G11938">
        <v>0</v>
      </c>
      <c r="H11938">
        <v>0</v>
      </c>
      <c r="I11938">
        <v>0</v>
      </c>
    </row>
    <row r="11939" spans="1:9" hidden="1" x14ac:dyDescent="0.3">
      <c r="A11939" s="1" t="s">
        <v>159</v>
      </c>
      <c r="B11939" s="1" t="s">
        <v>289</v>
      </c>
      <c r="C11939">
        <v>40.695599999999999</v>
      </c>
      <c r="D11939">
        <v>-105.5943</v>
      </c>
      <c r="E11939" s="1" t="s">
        <v>33</v>
      </c>
      <c r="F11939" t="s">
        <v>7798</v>
      </c>
      <c r="G11939">
        <v>0</v>
      </c>
      <c r="H11939">
        <v>0</v>
      </c>
      <c r="I11939">
        <v>0</v>
      </c>
    </row>
    <row r="11940" spans="1:9" hidden="1" x14ac:dyDescent="0.3">
      <c r="A11940" s="1" t="s">
        <v>159</v>
      </c>
      <c r="B11940" s="1" t="s">
        <v>289</v>
      </c>
      <c r="C11940">
        <v>40.695599999999999</v>
      </c>
      <c r="D11940">
        <v>-105.5943</v>
      </c>
      <c r="E11940" s="1" t="s">
        <v>34</v>
      </c>
      <c r="F11940" t="s">
        <v>8032</v>
      </c>
      <c r="G11940">
        <v>0</v>
      </c>
      <c r="H11940">
        <v>0</v>
      </c>
      <c r="I11940">
        <v>0</v>
      </c>
    </row>
    <row r="11941" spans="1:9" hidden="1" x14ac:dyDescent="0.3">
      <c r="A11941" s="1" t="s">
        <v>159</v>
      </c>
      <c r="B11941" s="1" t="s">
        <v>289</v>
      </c>
      <c r="C11941">
        <v>40.695599999999999</v>
      </c>
      <c r="D11941">
        <v>-105.5943</v>
      </c>
      <c r="E11941" s="1" t="s">
        <v>35</v>
      </c>
      <c r="F11941" t="s">
        <v>8264</v>
      </c>
      <c r="G11941">
        <v>0</v>
      </c>
      <c r="H11941">
        <v>0</v>
      </c>
      <c r="I11941">
        <v>0</v>
      </c>
    </row>
    <row r="11942" spans="1:9" hidden="1" x14ac:dyDescent="0.3">
      <c r="A11942" s="1" t="s">
        <v>159</v>
      </c>
      <c r="B11942" s="1" t="s">
        <v>289</v>
      </c>
      <c r="C11942">
        <v>40.695599999999999</v>
      </c>
      <c r="D11942">
        <v>-105.5943</v>
      </c>
      <c r="E11942" s="1" t="s">
        <v>36</v>
      </c>
      <c r="F11942" t="s">
        <v>8496</v>
      </c>
      <c r="G11942">
        <v>0</v>
      </c>
      <c r="H11942">
        <v>0</v>
      </c>
      <c r="I11942">
        <v>0</v>
      </c>
    </row>
    <row r="11943" spans="1:9" hidden="1" x14ac:dyDescent="0.3">
      <c r="A11943" s="1" t="s">
        <v>159</v>
      </c>
      <c r="B11943" s="1" t="s">
        <v>289</v>
      </c>
      <c r="C11943">
        <v>40.695599999999999</v>
      </c>
      <c r="D11943">
        <v>-105.5943</v>
      </c>
      <c r="E11943" s="1" t="s">
        <v>37</v>
      </c>
      <c r="F11943" t="s">
        <v>8727</v>
      </c>
      <c r="G11943">
        <v>0</v>
      </c>
      <c r="H11943">
        <v>0</v>
      </c>
      <c r="I11943">
        <v>0</v>
      </c>
    </row>
    <row r="11944" spans="1:9" hidden="1" x14ac:dyDescent="0.3">
      <c r="A11944" s="1" t="s">
        <v>159</v>
      </c>
      <c r="B11944" s="1" t="s">
        <v>289</v>
      </c>
      <c r="C11944">
        <v>40.695599999999999</v>
      </c>
      <c r="D11944">
        <v>-105.5943</v>
      </c>
      <c r="E11944" s="1" t="s">
        <v>38</v>
      </c>
      <c r="F11944" t="s">
        <v>8958</v>
      </c>
      <c r="G11944">
        <v>0</v>
      </c>
      <c r="H11944">
        <v>0</v>
      </c>
      <c r="I11944">
        <v>0</v>
      </c>
    </row>
    <row r="11945" spans="1:9" hidden="1" x14ac:dyDescent="0.3">
      <c r="A11945" s="1" t="s">
        <v>159</v>
      </c>
      <c r="B11945" s="1" t="s">
        <v>289</v>
      </c>
      <c r="C11945">
        <v>40.695599999999999</v>
      </c>
      <c r="D11945">
        <v>-105.5943</v>
      </c>
      <c r="E11945" s="1" t="s">
        <v>39</v>
      </c>
      <c r="F11945" t="s">
        <v>9189</v>
      </c>
      <c r="G11945">
        <v>0</v>
      </c>
      <c r="H11945">
        <v>0</v>
      </c>
      <c r="I11945">
        <v>0</v>
      </c>
    </row>
    <row r="11946" spans="1:9" hidden="1" x14ac:dyDescent="0.3">
      <c r="A11946" s="1" t="s">
        <v>159</v>
      </c>
      <c r="B11946" s="1" t="s">
        <v>289</v>
      </c>
      <c r="C11946">
        <v>40.695599999999999</v>
      </c>
      <c r="D11946">
        <v>-105.5943</v>
      </c>
      <c r="E11946" s="1" t="s">
        <v>40</v>
      </c>
      <c r="F11946" t="s">
        <v>9420</v>
      </c>
      <c r="G11946">
        <v>0</v>
      </c>
      <c r="H11946">
        <v>0</v>
      </c>
      <c r="I11946">
        <v>0</v>
      </c>
    </row>
    <row r="11947" spans="1:9" hidden="1" x14ac:dyDescent="0.3">
      <c r="A11947" s="1" t="s">
        <v>159</v>
      </c>
      <c r="B11947" s="1" t="s">
        <v>289</v>
      </c>
      <c r="C11947">
        <v>40.695599999999999</v>
      </c>
      <c r="D11947">
        <v>-105.5943</v>
      </c>
      <c r="E11947" s="1" t="s">
        <v>41</v>
      </c>
      <c r="F11947" t="s">
        <v>9651</v>
      </c>
      <c r="G11947">
        <v>0</v>
      </c>
      <c r="H11947">
        <v>0</v>
      </c>
      <c r="I11947">
        <v>0</v>
      </c>
    </row>
    <row r="11948" spans="1:9" hidden="1" x14ac:dyDescent="0.3">
      <c r="A11948" s="1" t="s">
        <v>159</v>
      </c>
      <c r="B11948" s="1" t="s">
        <v>289</v>
      </c>
      <c r="C11948">
        <v>40.695599999999999</v>
      </c>
      <c r="D11948">
        <v>-105.5943</v>
      </c>
      <c r="E11948" s="1" t="s">
        <v>42</v>
      </c>
      <c r="F11948" t="s">
        <v>9882</v>
      </c>
      <c r="G11948">
        <v>0</v>
      </c>
      <c r="H11948">
        <v>0</v>
      </c>
      <c r="I11948">
        <v>0</v>
      </c>
    </row>
    <row r="11949" spans="1:9" hidden="1" x14ac:dyDescent="0.3">
      <c r="A11949" s="1" t="s">
        <v>159</v>
      </c>
      <c r="B11949" s="1" t="s">
        <v>289</v>
      </c>
      <c r="C11949">
        <v>40.695599999999999</v>
      </c>
      <c r="D11949">
        <v>-105.5943</v>
      </c>
      <c r="E11949" s="1" t="s">
        <v>43</v>
      </c>
      <c r="F11949" t="s">
        <v>10111</v>
      </c>
      <c r="G11949">
        <v>0</v>
      </c>
      <c r="H11949">
        <v>0</v>
      </c>
      <c r="I11949">
        <v>0</v>
      </c>
    </row>
    <row r="11950" spans="1:9" hidden="1" x14ac:dyDescent="0.3">
      <c r="A11950" s="1" t="s">
        <v>159</v>
      </c>
      <c r="B11950" s="1" t="s">
        <v>289</v>
      </c>
      <c r="C11950">
        <v>40.695599999999999</v>
      </c>
      <c r="D11950">
        <v>-105.5943</v>
      </c>
      <c r="E11950" s="1" t="s">
        <v>44</v>
      </c>
      <c r="F11950" t="s">
        <v>10339</v>
      </c>
      <c r="G11950">
        <v>0</v>
      </c>
      <c r="H11950">
        <v>0</v>
      </c>
      <c r="I11950">
        <v>0</v>
      </c>
    </row>
    <row r="11951" spans="1:9" hidden="1" x14ac:dyDescent="0.3">
      <c r="A11951" s="1" t="s">
        <v>159</v>
      </c>
      <c r="B11951" s="1" t="s">
        <v>289</v>
      </c>
      <c r="C11951">
        <v>40.695599999999999</v>
      </c>
      <c r="D11951">
        <v>-105.5943</v>
      </c>
      <c r="E11951" s="1" t="s">
        <v>45</v>
      </c>
      <c r="F11951" t="s">
        <v>10560</v>
      </c>
      <c r="G11951">
        <v>0</v>
      </c>
      <c r="H11951">
        <v>0</v>
      </c>
      <c r="I11951">
        <v>0</v>
      </c>
    </row>
    <row r="11952" spans="1:9" hidden="1" x14ac:dyDescent="0.3">
      <c r="A11952" s="1" t="s">
        <v>159</v>
      </c>
      <c r="B11952" s="1" t="s">
        <v>289</v>
      </c>
      <c r="C11952">
        <v>40.695599999999999</v>
      </c>
      <c r="D11952">
        <v>-105.5943</v>
      </c>
      <c r="E11952" s="1" t="s">
        <v>46</v>
      </c>
      <c r="F11952" t="s">
        <v>10776</v>
      </c>
      <c r="G11952">
        <v>0</v>
      </c>
      <c r="H11952">
        <v>0</v>
      </c>
      <c r="I11952">
        <v>0</v>
      </c>
    </row>
    <row r="11953" spans="1:9" hidden="1" x14ac:dyDescent="0.3">
      <c r="A11953" s="1" t="s">
        <v>159</v>
      </c>
      <c r="B11953" s="1" t="s">
        <v>289</v>
      </c>
      <c r="C11953">
        <v>40.695599999999999</v>
      </c>
      <c r="D11953">
        <v>-105.5943</v>
      </c>
      <c r="E11953" s="1" t="s">
        <v>47</v>
      </c>
      <c r="F11953" t="s">
        <v>10991</v>
      </c>
      <c r="G11953">
        <v>0</v>
      </c>
      <c r="H11953">
        <v>0</v>
      </c>
      <c r="I11953">
        <v>0</v>
      </c>
    </row>
    <row r="11954" spans="1:9" hidden="1" x14ac:dyDescent="0.3">
      <c r="A11954" s="1" t="s">
        <v>159</v>
      </c>
      <c r="B11954" s="1" t="s">
        <v>289</v>
      </c>
      <c r="C11954">
        <v>40.695599999999999</v>
      </c>
      <c r="D11954">
        <v>-105.5943</v>
      </c>
      <c r="E11954" s="1" t="s">
        <v>48</v>
      </c>
      <c r="F11954" t="s">
        <v>11794</v>
      </c>
      <c r="G11954">
        <v>0</v>
      </c>
      <c r="H11954">
        <v>0</v>
      </c>
      <c r="I11954">
        <v>0</v>
      </c>
    </row>
    <row r="11955" spans="1:9" hidden="1" x14ac:dyDescent="0.3">
      <c r="A11955" s="1" t="s">
        <v>159</v>
      </c>
      <c r="B11955" s="1" t="s">
        <v>289</v>
      </c>
      <c r="C11955">
        <v>40.695599999999999</v>
      </c>
      <c r="D11955">
        <v>-105.5943</v>
      </c>
      <c r="E11955" s="1" t="s">
        <v>49</v>
      </c>
      <c r="F11955" t="s">
        <v>11985</v>
      </c>
      <c r="G11955">
        <v>0</v>
      </c>
      <c r="H11955">
        <v>0</v>
      </c>
      <c r="I11955">
        <v>0</v>
      </c>
    </row>
    <row r="11956" spans="1:9" hidden="1" x14ac:dyDescent="0.3">
      <c r="A11956" s="1" t="s">
        <v>159</v>
      </c>
      <c r="B11956" s="1" t="s">
        <v>289</v>
      </c>
      <c r="C11956">
        <v>40.695599999999999</v>
      </c>
      <c r="D11956">
        <v>-105.5943</v>
      </c>
      <c r="E11956" s="1" t="s">
        <v>50</v>
      </c>
      <c r="F11956" t="s">
        <v>12157</v>
      </c>
      <c r="G11956">
        <v>0</v>
      </c>
      <c r="H11956">
        <v>0</v>
      </c>
      <c r="I11956">
        <v>0</v>
      </c>
    </row>
    <row r="11957" spans="1:9" hidden="1" x14ac:dyDescent="0.3">
      <c r="A11957" s="1" t="s">
        <v>159</v>
      </c>
      <c r="B11957" s="1" t="s">
        <v>289</v>
      </c>
      <c r="C11957">
        <v>40.695599999999999</v>
      </c>
      <c r="D11957">
        <v>-105.5943</v>
      </c>
      <c r="E11957" s="1" t="s">
        <v>51</v>
      </c>
      <c r="F11957" t="s">
        <v>12306</v>
      </c>
      <c r="G11957">
        <v>0</v>
      </c>
      <c r="H11957">
        <v>0</v>
      </c>
      <c r="I11957">
        <v>0</v>
      </c>
    </row>
    <row r="11958" spans="1:9" hidden="1" x14ac:dyDescent="0.3">
      <c r="A11958" s="1" t="s">
        <v>159</v>
      </c>
      <c r="B11958" s="1" t="s">
        <v>289</v>
      </c>
      <c r="C11958">
        <v>40.695599999999999</v>
      </c>
      <c r="D11958">
        <v>-105.5943</v>
      </c>
      <c r="E11958" s="1" t="s">
        <v>52</v>
      </c>
      <c r="F11958" t="s">
        <v>11159</v>
      </c>
      <c r="G11958">
        <v>0</v>
      </c>
      <c r="H11958">
        <v>0</v>
      </c>
      <c r="I11958">
        <v>0</v>
      </c>
    </row>
    <row r="11959" spans="1:9" hidden="1" x14ac:dyDescent="0.3">
      <c r="A11959" s="1" t="s">
        <v>159</v>
      </c>
      <c r="B11959" s="1" t="s">
        <v>289</v>
      </c>
      <c r="C11959">
        <v>40.695599999999999</v>
      </c>
      <c r="D11959">
        <v>-105.5943</v>
      </c>
      <c r="E11959" s="1" t="s">
        <v>53</v>
      </c>
      <c r="F11959" t="s">
        <v>11357</v>
      </c>
      <c r="G11959">
        <v>0</v>
      </c>
      <c r="H11959">
        <v>0</v>
      </c>
      <c r="I11959">
        <v>0</v>
      </c>
    </row>
    <row r="11960" spans="1:9" hidden="1" x14ac:dyDescent="0.3">
      <c r="A11960" s="1" t="s">
        <v>159</v>
      </c>
      <c r="B11960" s="1" t="s">
        <v>289</v>
      </c>
      <c r="C11960">
        <v>40.695599999999999</v>
      </c>
      <c r="D11960">
        <v>-105.5943</v>
      </c>
      <c r="E11960" s="1" t="s">
        <v>54</v>
      </c>
      <c r="F11960" t="s">
        <v>11552</v>
      </c>
      <c r="G11960">
        <v>0</v>
      </c>
      <c r="H11960">
        <v>0</v>
      </c>
      <c r="I11960">
        <v>0</v>
      </c>
    </row>
    <row r="11961" spans="1:9" hidden="1" x14ac:dyDescent="0.3">
      <c r="A11961" s="1" t="s">
        <v>159</v>
      </c>
      <c r="B11961" s="1" t="s">
        <v>289</v>
      </c>
      <c r="C11961">
        <v>40.695599999999999</v>
      </c>
      <c r="D11961">
        <v>-105.5943</v>
      </c>
      <c r="E11961" s="1" t="s">
        <v>21548</v>
      </c>
      <c r="F11961" t="s">
        <v>21778</v>
      </c>
      <c r="G11961">
        <v>0</v>
      </c>
      <c r="H11961">
        <v>0</v>
      </c>
      <c r="I11961">
        <v>0</v>
      </c>
    </row>
    <row r="11962" spans="1:9" hidden="1" x14ac:dyDescent="0.3">
      <c r="A11962" s="1" t="s">
        <v>159</v>
      </c>
      <c r="B11962" s="1" t="s">
        <v>290</v>
      </c>
      <c r="C11962">
        <v>39.6203</v>
      </c>
      <c r="D11962">
        <v>-104.3326</v>
      </c>
      <c r="E11962" s="1" t="s">
        <v>4</v>
      </c>
      <c r="F11962" t="s">
        <v>948</v>
      </c>
      <c r="G11962">
        <v>0</v>
      </c>
      <c r="H11962">
        <v>0</v>
      </c>
      <c r="I11962">
        <v>0</v>
      </c>
    </row>
    <row r="11963" spans="1:9" hidden="1" x14ac:dyDescent="0.3">
      <c r="A11963" s="1" t="s">
        <v>159</v>
      </c>
      <c r="B11963" s="1" t="s">
        <v>290</v>
      </c>
      <c r="C11963">
        <v>39.6203</v>
      </c>
      <c r="D11963">
        <v>-104.3326</v>
      </c>
      <c r="E11963" s="1" t="s">
        <v>5</v>
      </c>
      <c r="F11963" t="s">
        <v>1190</v>
      </c>
      <c r="G11963">
        <v>0</v>
      </c>
      <c r="H11963">
        <v>0</v>
      </c>
      <c r="I11963">
        <v>0</v>
      </c>
    </row>
    <row r="11964" spans="1:9" hidden="1" x14ac:dyDescent="0.3">
      <c r="A11964" s="1" t="s">
        <v>159</v>
      </c>
      <c r="B11964" s="1" t="s">
        <v>290</v>
      </c>
      <c r="C11964">
        <v>39.6203</v>
      </c>
      <c r="D11964">
        <v>-104.3326</v>
      </c>
      <c r="E11964" s="1" t="s">
        <v>6</v>
      </c>
      <c r="F11964" t="s">
        <v>1432</v>
      </c>
      <c r="G11964">
        <v>0</v>
      </c>
      <c r="H11964">
        <v>0</v>
      </c>
      <c r="I11964">
        <v>0</v>
      </c>
    </row>
    <row r="11965" spans="1:9" hidden="1" x14ac:dyDescent="0.3">
      <c r="A11965" s="1" t="s">
        <v>159</v>
      </c>
      <c r="B11965" s="1" t="s">
        <v>290</v>
      </c>
      <c r="C11965">
        <v>39.6203</v>
      </c>
      <c r="D11965">
        <v>-104.3326</v>
      </c>
      <c r="E11965" s="1" t="s">
        <v>7</v>
      </c>
      <c r="F11965" t="s">
        <v>1673</v>
      </c>
      <c r="G11965">
        <v>0</v>
      </c>
      <c r="H11965">
        <v>0</v>
      </c>
      <c r="I11965">
        <v>0</v>
      </c>
    </row>
    <row r="11966" spans="1:9" hidden="1" x14ac:dyDescent="0.3">
      <c r="A11966" s="1" t="s">
        <v>159</v>
      </c>
      <c r="B11966" s="1" t="s">
        <v>290</v>
      </c>
      <c r="C11966">
        <v>39.6203</v>
      </c>
      <c r="D11966">
        <v>-104.3326</v>
      </c>
      <c r="E11966" s="1" t="s">
        <v>8</v>
      </c>
      <c r="F11966" t="s">
        <v>1914</v>
      </c>
      <c r="G11966">
        <v>0</v>
      </c>
      <c r="H11966">
        <v>0</v>
      </c>
      <c r="I11966">
        <v>0</v>
      </c>
    </row>
    <row r="11967" spans="1:9" hidden="1" x14ac:dyDescent="0.3">
      <c r="A11967" s="1" t="s">
        <v>159</v>
      </c>
      <c r="B11967" s="1" t="s">
        <v>290</v>
      </c>
      <c r="C11967">
        <v>39.6203</v>
      </c>
      <c r="D11967">
        <v>-104.3326</v>
      </c>
      <c r="E11967" s="1" t="s">
        <v>9</v>
      </c>
      <c r="F11967" t="s">
        <v>2152</v>
      </c>
      <c r="G11967">
        <v>0</v>
      </c>
      <c r="H11967">
        <v>0</v>
      </c>
      <c r="I11967">
        <v>0</v>
      </c>
    </row>
    <row r="11968" spans="1:9" hidden="1" x14ac:dyDescent="0.3">
      <c r="A11968" s="1" t="s">
        <v>159</v>
      </c>
      <c r="B11968" s="1" t="s">
        <v>290</v>
      </c>
      <c r="C11968">
        <v>39.6203</v>
      </c>
      <c r="D11968">
        <v>-104.3326</v>
      </c>
      <c r="E11968" s="1" t="s">
        <v>10</v>
      </c>
      <c r="F11968" t="s">
        <v>2390</v>
      </c>
      <c r="G11968">
        <v>0</v>
      </c>
      <c r="H11968">
        <v>0</v>
      </c>
      <c r="I11968">
        <v>0</v>
      </c>
    </row>
    <row r="11969" spans="1:9" hidden="1" x14ac:dyDescent="0.3">
      <c r="A11969" s="1" t="s">
        <v>159</v>
      </c>
      <c r="B11969" s="1" t="s">
        <v>290</v>
      </c>
      <c r="C11969">
        <v>39.6203</v>
      </c>
      <c r="D11969">
        <v>-104.3326</v>
      </c>
      <c r="E11969" s="1" t="s">
        <v>11</v>
      </c>
      <c r="F11969" t="s">
        <v>2628</v>
      </c>
      <c r="G11969">
        <v>0</v>
      </c>
      <c r="H11969">
        <v>0</v>
      </c>
      <c r="I11969">
        <v>0</v>
      </c>
    </row>
    <row r="11970" spans="1:9" hidden="1" x14ac:dyDescent="0.3">
      <c r="A11970" s="1" t="s">
        <v>159</v>
      </c>
      <c r="B11970" s="1" t="s">
        <v>290</v>
      </c>
      <c r="C11970">
        <v>39.6203</v>
      </c>
      <c r="D11970">
        <v>-104.3326</v>
      </c>
      <c r="E11970" s="1" t="s">
        <v>12</v>
      </c>
      <c r="F11970" t="s">
        <v>2866</v>
      </c>
      <c r="G11970">
        <v>0</v>
      </c>
      <c r="H11970">
        <v>0</v>
      </c>
      <c r="I11970">
        <v>0</v>
      </c>
    </row>
    <row r="11971" spans="1:9" hidden="1" x14ac:dyDescent="0.3">
      <c r="A11971" s="1" t="s">
        <v>159</v>
      </c>
      <c r="B11971" s="1" t="s">
        <v>290</v>
      </c>
      <c r="C11971">
        <v>39.6203</v>
      </c>
      <c r="D11971">
        <v>-104.3326</v>
      </c>
      <c r="E11971" s="1" t="s">
        <v>13</v>
      </c>
      <c r="F11971" t="s">
        <v>3104</v>
      </c>
      <c r="G11971">
        <v>0</v>
      </c>
      <c r="H11971">
        <v>0</v>
      </c>
      <c r="I11971">
        <v>0</v>
      </c>
    </row>
    <row r="11972" spans="1:9" hidden="1" x14ac:dyDescent="0.3">
      <c r="A11972" s="1" t="s">
        <v>159</v>
      </c>
      <c r="B11972" s="1" t="s">
        <v>290</v>
      </c>
      <c r="C11972">
        <v>39.6203</v>
      </c>
      <c r="D11972">
        <v>-104.3326</v>
      </c>
      <c r="E11972" s="1" t="s">
        <v>14</v>
      </c>
      <c r="F11972" t="s">
        <v>3341</v>
      </c>
      <c r="G11972">
        <v>0</v>
      </c>
      <c r="H11972">
        <v>0</v>
      </c>
      <c r="I11972">
        <v>0</v>
      </c>
    </row>
    <row r="11973" spans="1:9" hidden="1" x14ac:dyDescent="0.3">
      <c r="A11973" s="1" t="s">
        <v>159</v>
      </c>
      <c r="B11973" s="1" t="s">
        <v>290</v>
      </c>
      <c r="C11973">
        <v>39.6203</v>
      </c>
      <c r="D11973">
        <v>-104.3326</v>
      </c>
      <c r="E11973" s="1" t="s">
        <v>15</v>
      </c>
      <c r="F11973" t="s">
        <v>3577</v>
      </c>
      <c r="G11973">
        <v>0</v>
      </c>
      <c r="H11973">
        <v>0</v>
      </c>
      <c r="I11973">
        <v>0</v>
      </c>
    </row>
    <row r="11974" spans="1:9" hidden="1" x14ac:dyDescent="0.3">
      <c r="A11974" s="1" t="s">
        <v>159</v>
      </c>
      <c r="B11974" s="1" t="s">
        <v>290</v>
      </c>
      <c r="C11974">
        <v>39.6203</v>
      </c>
      <c r="D11974">
        <v>-104.3326</v>
      </c>
      <c r="E11974" s="1" t="s">
        <v>16</v>
      </c>
      <c r="F11974" t="s">
        <v>3813</v>
      </c>
      <c r="G11974">
        <v>0</v>
      </c>
      <c r="H11974">
        <v>0</v>
      </c>
      <c r="I11974">
        <v>0</v>
      </c>
    </row>
    <row r="11975" spans="1:9" hidden="1" x14ac:dyDescent="0.3">
      <c r="A11975" s="1" t="s">
        <v>159</v>
      </c>
      <c r="B11975" s="1" t="s">
        <v>290</v>
      </c>
      <c r="C11975">
        <v>39.6203</v>
      </c>
      <c r="D11975">
        <v>-104.3326</v>
      </c>
      <c r="E11975" s="1" t="s">
        <v>17</v>
      </c>
      <c r="F11975" t="s">
        <v>4048</v>
      </c>
      <c r="G11975">
        <v>0</v>
      </c>
      <c r="H11975">
        <v>0</v>
      </c>
      <c r="I11975">
        <v>0</v>
      </c>
    </row>
    <row r="11976" spans="1:9" hidden="1" x14ac:dyDescent="0.3">
      <c r="A11976" s="1" t="s">
        <v>159</v>
      </c>
      <c r="B11976" s="1" t="s">
        <v>290</v>
      </c>
      <c r="C11976">
        <v>39.6203</v>
      </c>
      <c r="D11976">
        <v>-104.3326</v>
      </c>
      <c r="E11976" s="1" t="s">
        <v>18</v>
      </c>
      <c r="F11976" t="s">
        <v>4283</v>
      </c>
      <c r="G11976">
        <v>0</v>
      </c>
      <c r="H11976">
        <v>0</v>
      </c>
      <c r="I11976">
        <v>0</v>
      </c>
    </row>
    <row r="11977" spans="1:9" hidden="1" x14ac:dyDescent="0.3">
      <c r="A11977" s="1" t="s">
        <v>159</v>
      </c>
      <c r="B11977" s="1" t="s">
        <v>290</v>
      </c>
      <c r="C11977">
        <v>39.6203</v>
      </c>
      <c r="D11977">
        <v>-104.3326</v>
      </c>
      <c r="E11977" s="1" t="s">
        <v>19</v>
      </c>
      <c r="F11977" t="s">
        <v>4518</v>
      </c>
      <c r="G11977">
        <v>0</v>
      </c>
      <c r="H11977">
        <v>0</v>
      </c>
      <c r="I11977">
        <v>0</v>
      </c>
    </row>
    <row r="11978" spans="1:9" hidden="1" x14ac:dyDescent="0.3">
      <c r="A11978" s="1" t="s">
        <v>159</v>
      </c>
      <c r="B11978" s="1" t="s">
        <v>290</v>
      </c>
      <c r="C11978">
        <v>39.6203</v>
      </c>
      <c r="D11978">
        <v>-104.3326</v>
      </c>
      <c r="E11978" s="1" t="s">
        <v>20</v>
      </c>
      <c r="F11978" t="s">
        <v>4753</v>
      </c>
      <c r="G11978">
        <v>0</v>
      </c>
      <c r="H11978">
        <v>0</v>
      </c>
      <c r="I11978">
        <v>0</v>
      </c>
    </row>
    <row r="11979" spans="1:9" hidden="1" x14ac:dyDescent="0.3">
      <c r="A11979" s="1" t="s">
        <v>159</v>
      </c>
      <c r="B11979" s="1" t="s">
        <v>290</v>
      </c>
      <c r="C11979">
        <v>39.6203</v>
      </c>
      <c r="D11979">
        <v>-104.3326</v>
      </c>
      <c r="E11979" s="1" t="s">
        <v>21</v>
      </c>
      <c r="F11979" t="s">
        <v>4988</v>
      </c>
      <c r="G11979">
        <v>0</v>
      </c>
      <c r="H11979">
        <v>0</v>
      </c>
      <c r="I11979">
        <v>0</v>
      </c>
    </row>
    <row r="11980" spans="1:9" hidden="1" x14ac:dyDescent="0.3">
      <c r="A11980" s="1" t="s">
        <v>159</v>
      </c>
      <c r="B11980" s="1" t="s">
        <v>290</v>
      </c>
      <c r="C11980">
        <v>39.6203</v>
      </c>
      <c r="D11980">
        <v>-104.3326</v>
      </c>
      <c r="E11980" s="1" t="s">
        <v>22</v>
      </c>
      <c r="F11980" t="s">
        <v>5223</v>
      </c>
      <c r="G11980">
        <v>0</v>
      </c>
      <c r="H11980">
        <v>0</v>
      </c>
      <c r="I11980">
        <v>0</v>
      </c>
    </row>
    <row r="11981" spans="1:9" hidden="1" x14ac:dyDescent="0.3">
      <c r="A11981" s="1" t="s">
        <v>159</v>
      </c>
      <c r="B11981" s="1" t="s">
        <v>290</v>
      </c>
      <c r="C11981">
        <v>39.6203</v>
      </c>
      <c r="D11981">
        <v>-104.3326</v>
      </c>
      <c r="E11981" s="1" t="s">
        <v>23</v>
      </c>
      <c r="F11981" t="s">
        <v>5458</v>
      </c>
      <c r="G11981">
        <v>0</v>
      </c>
      <c r="H11981">
        <v>0</v>
      </c>
      <c r="I11981">
        <v>0</v>
      </c>
    </row>
    <row r="11982" spans="1:9" hidden="1" x14ac:dyDescent="0.3">
      <c r="A11982" s="1" t="s">
        <v>159</v>
      </c>
      <c r="B11982" s="1" t="s">
        <v>290</v>
      </c>
      <c r="C11982">
        <v>39.6203</v>
      </c>
      <c r="D11982">
        <v>-104.3326</v>
      </c>
      <c r="E11982" s="1" t="s">
        <v>24</v>
      </c>
      <c r="F11982" t="s">
        <v>5693</v>
      </c>
      <c r="G11982">
        <v>0</v>
      </c>
      <c r="H11982">
        <v>0</v>
      </c>
      <c r="I11982">
        <v>0</v>
      </c>
    </row>
    <row r="11983" spans="1:9" hidden="1" x14ac:dyDescent="0.3">
      <c r="A11983" s="1" t="s">
        <v>159</v>
      </c>
      <c r="B11983" s="1" t="s">
        <v>290</v>
      </c>
      <c r="C11983">
        <v>39.6203</v>
      </c>
      <c r="D11983">
        <v>-104.3326</v>
      </c>
      <c r="E11983" s="1" t="s">
        <v>25</v>
      </c>
      <c r="F11983" t="s">
        <v>5927</v>
      </c>
      <c r="G11983">
        <v>0</v>
      </c>
      <c r="H11983">
        <v>0</v>
      </c>
      <c r="I11983">
        <v>0</v>
      </c>
    </row>
    <row r="11984" spans="1:9" hidden="1" x14ac:dyDescent="0.3">
      <c r="A11984" s="1" t="s">
        <v>159</v>
      </c>
      <c r="B11984" s="1" t="s">
        <v>290</v>
      </c>
      <c r="C11984">
        <v>39.6203</v>
      </c>
      <c r="D11984">
        <v>-104.3326</v>
      </c>
      <c r="E11984" s="1" t="s">
        <v>26</v>
      </c>
      <c r="F11984" t="s">
        <v>6161</v>
      </c>
      <c r="G11984">
        <v>0</v>
      </c>
      <c r="H11984">
        <v>0</v>
      </c>
      <c r="I11984">
        <v>0</v>
      </c>
    </row>
    <row r="11985" spans="1:9" hidden="1" x14ac:dyDescent="0.3">
      <c r="A11985" s="1" t="s">
        <v>159</v>
      </c>
      <c r="B11985" s="1" t="s">
        <v>290</v>
      </c>
      <c r="C11985">
        <v>39.6203</v>
      </c>
      <c r="D11985">
        <v>-104.3326</v>
      </c>
      <c r="E11985" s="1" t="s">
        <v>27</v>
      </c>
      <c r="F11985" t="s">
        <v>6395</v>
      </c>
      <c r="G11985">
        <v>0</v>
      </c>
      <c r="H11985">
        <v>0</v>
      </c>
      <c r="I11985">
        <v>0</v>
      </c>
    </row>
    <row r="11986" spans="1:9" hidden="1" x14ac:dyDescent="0.3">
      <c r="A11986" s="1" t="s">
        <v>159</v>
      </c>
      <c r="B11986" s="1" t="s">
        <v>290</v>
      </c>
      <c r="C11986">
        <v>39.6203</v>
      </c>
      <c r="D11986">
        <v>-104.3326</v>
      </c>
      <c r="E11986" s="1" t="s">
        <v>28</v>
      </c>
      <c r="F11986" t="s">
        <v>6629</v>
      </c>
      <c r="G11986">
        <v>0</v>
      </c>
      <c r="H11986">
        <v>0</v>
      </c>
      <c r="I11986">
        <v>0</v>
      </c>
    </row>
    <row r="11987" spans="1:9" hidden="1" x14ac:dyDescent="0.3">
      <c r="A11987" s="1" t="s">
        <v>159</v>
      </c>
      <c r="B11987" s="1" t="s">
        <v>290</v>
      </c>
      <c r="C11987">
        <v>39.6203</v>
      </c>
      <c r="D11987">
        <v>-104.3326</v>
      </c>
      <c r="E11987" s="1" t="s">
        <v>29</v>
      </c>
      <c r="F11987" t="s">
        <v>6863</v>
      </c>
      <c r="G11987">
        <v>0</v>
      </c>
      <c r="H11987">
        <v>0</v>
      </c>
      <c r="I11987">
        <v>0</v>
      </c>
    </row>
    <row r="11988" spans="1:9" hidden="1" x14ac:dyDescent="0.3">
      <c r="A11988" s="1" t="s">
        <v>159</v>
      </c>
      <c r="B11988" s="1" t="s">
        <v>290</v>
      </c>
      <c r="C11988">
        <v>39.6203</v>
      </c>
      <c r="D11988">
        <v>-104.3326</v>
      </c>
      <c r="E11988" s="1" t="s">
        <v>30</v>
      </c>
      <c r="F11988" t="s">
        <v>7097</v>
      </c>
      <c r="G11988">
        <v>0</v>
      </c>
      <c r="H11988">
        <v>0</v>
      </c>
      <c r="I11988">
        <v>0</v>
      </c>
    </row>
    <row r="11989" spans="1:9" hidden="1" x14ac:dyDescent="0.3">
      <c r="A11989" s="1" t="s">
        <v>159</v>
      </c>
      <c r="B11989" s="1" t="s">
        <v>290</v>
      </c>
      <c r="C11989">
        <v>39.6203</v>
      </c>
      <c r="D11989">
        <v>-104.3326</v>
      </c>
      <c r="E11989" s="1" t="s">
        <v>31</v>
      </c>
      <c r="F11989" t="s">
        <v>7331</v>
      </c>
      <c r="G11989">
        <v>0</v>
      </c>
      <c r="H11989">
        <v>0</v>
      </c>
      <c r="I11989">
        <v>0</v>
      </c>
    </row>
    <row r="11990" spans="1:9" hidden="1" x14ac:dyDescent="0.3">
      <c r="A11990" s="1" t="s">
        <v>159</v>
      </c>
      <c r="B11990" s="1" t="s">
        <v>290</v>
      </c>
      <c r="C11990">
        <v>39.6203</v>
      </c>
      <c r="D11990">
        <v>-104.3326</v>
      </c>
      <c r="E11990" s="1" t="s">
        <v>32</v>
      </c>
      <c r="F11990" t="s">
        <v>7565</v>
      </c>
      <c r="G11990">
        <v>0</v>
      </c>
      <c r="H11990">
        <v>0</v>
      </c>
      <c r="I11990">
        <v>0</v>
      </c>
    </row>
    <row r="11991" spans="1:9" hidden="1" x14ac:dyDescent="0.3">
      <c r="A11991" s="1" t="s">
        <v>159</v>
      </c>
      <c r="B11991" s="1" t="s">
        <v>290</v>
      </c>
      <c r="C11991">
        <v>39.6203</v>
      </c>
      <c r="D11991">
        <v>-104.3326</v>
      </c>
      <c r="E11991" s="1" t="s">
        <v>33</v>
      </c>
      <c r="F11991" t="s">
        <v>7799</v>
      </c>
      <c r="G11991">
        <v>0</v>
      </c>
      <c r="H11991">
        <v>0</v>
      </c>
      <c r="I11991">
        <v>0</v>
      </c>
    </row>
    <row r="11992" spans="1:9" hidden="1" x14ac:dyDescent="0.3">
      <c r="A11992" s="1" t="s">
        <v>159</v>
      </c>
      <c r="B11992" s="1" t="s">
        <v>290</v>
      </c>
      <c r="C11992">
        <v>39.6203</v>
      </c>
      <c r="D11992">
        <v>-104.3326</v>
      </c>
      <c r="E11992" s="1" t="s">
        <v>34</v>
      </c>
      <c r="F11992" t="s">
        <v>8033</v>
      </c>
      <c r="G11992">
        <v>0</v>
      </c>
      <c r="H11992">
        <v>0</v>
      </c>
      <c r="I11992">
        <v>0</v>
      </c>
    </row>
    <row r="11993" spans="1:9" hidden="1" x14ac:dyDescent="0.3">
      <c r="A11993" s="1" t="s">
        <v>159</v>
      </c>
      <c r="B11993" s="1" t="s">
        <v>290</v>
      </c>
      <c r="C11993">
        <v>39.6203</v>
      </c>
      <c r="D11993">
        <v>-104.3326</v>
      </c>
      <c r="E11993" s="1" t="s">
        <v>35</v>
      </c>
      <c r="F11993" t="s">
        <v>8265</v>
      </c>
      <c r="G11993">
        <v>0</v>
      </c>
      <c r="H11993">
        <v>0</v>
      </c>
      <c r="I11993">
        <v>0</v>
      </c>
    </row>
    <row r="11994" spans="1:9" hidden="1" x14ac:dyDescent="0.3">
      <c r="A11994" s="1" t="s">
        <v>159</v>
      </c>
      <c r="B11994" s="1" t="s">
        <v>290</v>
      </c>
      <c r="C11994">
        <v>39.6203</v>
      </c>
      <c r="D11994">
        <v>-104.3326</v>
      </c>
      <c r="E11994" s="1" t="s">
        <v>36</v>
      </c>
      <c r="F11994" t="s">
        <v>8497</v>
      </c>
      <c r="G11994">
        <v>0</v>
      </c>
      <c r="H11994">
        <v>0</v>
      </c>
      <c r="I11994">
        <v>0</v>
      </c>
    </row>
    <row r="11995" spans="1:9" hidden="1" x14ac:dyDescent="0.3">
      <c r="A11995" s="1" t="s">
        <v>159</v>
      </c>
      <c r="B11995" s="1" t="s">
        <v>290</v>
      </c>
      <c r="C11995">
        <v>39.6203</v>
      </c>
      <c r="D11995">
        <v>-104.3326</v>
      </c>
      <c r="E11995" s="1" t="s">
        <v>37</v>
      </c>
      <c r="F11995" t="s">
        <v>8728</v>
      </c>
      <c r="G11995">
        <v>0</v>
      </c>
      <c r="H11995">
        <v>0</v>
      </c>
      <c r="I11995">
        <v>0</v>
      </c>
    </row>
    <row r="11996" spans="1:9" hidden="1" x14ac:dyDescent="0.3">
      <c r="A11996" s="1" t="s">
        <v>159</v>
      </c>
      <c r="B11996" s="1" t="s">
        <v>290</v>
      </c>
      <c r="C11996">
        <v>39.6203</v>
      </c>
      <c r="D11996">
        <v>-104.3326</v>
      </c>
      <c r="E11996" s="1" t="s">
        <v>38</v>
      </c>
      <c r="F11996" t="s">
        <v>8959</v>
      </c>
      <c r="G11996">
        <v>0</v>
      </c>
      <c r="H11996">
        <v>0</v>
      </c>
      <c r="I11996">
        <v>0</v>
      </c>
    </row>
    <row r="11997" spans="1:9" hidden="1" x14ac:dyDescent="0.3">
      <c r="A11997" s="1" t="s">
        <v>159</v>
      </c>
      <c r="B11997" s="1" t="s">
        <v>290</v>
      </c>
      <c r="C11997">
        <v>39.6203</v>
      </c>
      <c r="D11997">
        <v>-104.3326</v>
      </c>
      <c r="E11997" s="1" t="s">
        <v>39</v>
      </c>
      <c r="F11997" t="s">
        <v>9190</v>
      </c>
      <c r="G11997">
        <v>0</v>
      </c>
      <c r="H11997">
        <v>0</v>
      </c>
      <c r="I11997">
        <v>0</v>
      </c>
    </row>
    <row r="11998" spans="1:9" hidden="1" x14ac:dyDescent="0.3">
      <c r="A11998" s="1" t="s">
        <v>159</v>
      </c>
      <c r="B11998" s="1" t="s">
        <v>290</v>
      </c>
      <c r="C11998">
        <v>39.6203</v>
      </c>
      <c r="D11998">
        <v>-104.3326</v>
      </c>
      <c r="E11998" s="1" t="s">
        <v>40</v>
      </c>
      <c r="F11998" t="s">
        <v>9421</v>
      </c>
      <c r="G11998">
        <v>0</v>
      </c>
      <c r="H11998">
        <v>0</v>
      </c>
      <c r="I11998">
        <v>0</v>
      </c>
    </row>
    <row r="11999" spans="1:9" hidden="1" x14ac:dyDescent="0.3">
      <c r="A11999" s="1" t="s">
        <v>159</v>
      </c>
      <c r="B11999" s="1" t="s">
        <v>290</v>
      </c>
      <c r="C11999">
        <v>39.6203</v>
      </c>
      <c r="D11999">
        <v>-104.3326</v>
      </c>
      <c r="E11999" s="1" t="s">
        <v>41</v>
      </c>
      <c r="F11999" t="s">
        <v>9652</v>
      </c>
      <c r="G11999">
        <v>0</v>
      </c>
      <c r="H11999">
        <v>0</v>
      </c>
      <c r="I11999">
        <v>0</v>
      </c>
    </row>
    <row r="12000" spans="1:9" hidden="1" x14ac:dyDescent="0.3">
      <c r="A12000" s="1" t="s">
        <v>159</v>
      </c>
      <c r="B12000" s="1" t="s">
        <v>290</v>
      </c>
      <c r="C12000">
        <v>39.6203</v>
      </c>
      <c r="D12000">
        <v>-104.3326</v>
      </c>
      <c r="E12000" s="1" t="s">
        <v>42</v>
      </c>
      <c r="F12000" t="s">
        <v>9883</v>
      </c>
      <c r="G12000">
        <v>0</v>
      </c>
      <c r="H12000">
        <v>0</v>
      </c>
      <c r="I12000">
        <v>0</v>
      </c>
    </row>
    <row r="12001" spans="1:9" hidden="1" x14ac:dyDescent="0.3">
      <c r="A12001" s="1" t="s">
        <v>159</v>
      </c>
      <c r="B12001" s="1" t="s">
        <v>290</v>
      </c>
      <c r="C12001">
        <v>39.6203</v>
      </c>
      <c r="D12001">
        <v>-104.3326</v>
      </c>
      <c r="E12001" s="1" t="s">
        <v>43</v>
      </c>
      <c r="F12001" t="s">
        <v>10112</v>
      </c>
      <c r="G12001">
        <v>0</v>
      </c>
      <c r="H12001">
        <v>0</v>
      </c>
      <c r="I12001">
        <v>0</v>
      </c>
    </row>
    <row r="12002" spans="1:9" hidden="1" x14ac:dyDescent="0.3">
      <c r="A12002" s="1" t="s">
        <v>159</v>
      </c>
      <c r="B12002" s="1" t="s">
        <v>290</v>
      </c>
      <c r="C12002">
        <v>39.6203</v>
      </c>
      <c r="D12002">
        <v>-104.3326</v>
      </c>
      <c r="E12002" s="1" t="s">
        <v>44</v>
      </c>
      <c r="F12002" t="s">
        <v>10340</v>
      </c>
      <c r="G12002">
        <v>0</v>
      </c>
      <c r="H12002">
        <v>0</v>
      </c>
      <c r="I12002">
        <v>0</v>
      </c>
    </row>
    <row r="12003" spans="1:9" hidden="1" x14ac:dyDescent="0.3">
      <c r="A12003" s="1" t="s">
        <v>159</v>
      </c>
      <c r="B12003" s="1" t="s">
        <v>290</v>
      </c>
      <c r="C12003">
        <v>39.6203</v>
      </c>
      <c r="D12003">
        <v>-104.3326</v>
      </c>
      <c r="E12003" s="1" t="s">
        <v>45</v>
      </c>
      <c r="F12003" t="s">
        <v>10561</v>
      </c>
      <c r="G12003">
        <v>0</v>
      </c>
      <c r="H12003">
        <v>0</v>
      </c>
      <c r="I12003">
        <v>0</v>
      </c>
    </row>
    <row r="12004" spans="1:9" hidden="1" x14ac:dyDescent="0.3">
      <c r="A12004" s="1" t="s">
        <v>159</v>
      </c>
      <c r="B12004" s="1" t="s">
        <v>290</v>
      </c>
      <c r="C12004">
        <v>39.6203</v>
      </c>
      <c r="D12004">
        <v>-104.3326</v>
      </c>
      <c r="E12004" s="1" t="s">
        <v>46</v>
      </c>
      <c r="F12004" t="s">
        <v>10777</v>
      </c>
      <c r="G12004">
        <v>0</v>
      </c>
      <c r="H12004">
        <v>0</v>
      </c>
      <c r="I12004">
        <v>0</v>
      </c>
    </row>
    <row r="12005" spans="1:9" hidden="1" x14ac:dyDescent="0.3">
      <c r="A12005" s="1" t="s">
        <v>159</v>
      </c>
      <c r="B12005" s="1" t="s">
        <v>290</v>
      </c>
      <c r="C12005">
        <v>39.6203</v>
      </c>
      <c r="D12005">
        <v>-104.3326</v>
      </c>
      <c r="E12005" s="1" t="s">
        <v>47</v>
      </c>
      <c r="F12005" t="s">
        <v>10992</v>
      </c>
      <c r="G12005">
        <v>0</v>
      </c>
      <c r="H12005">
        <v>0</v>
      </c>
      <c r="I12005">
        <v>0</v>
      </c>
    </row>
    <row r="12006" spans="1:9" hidden="1" x14ac:dyDescent="0.3">
      <c r="A12006" s="1" t="s">
        <v>159</v>
      </c>
      <c r="B12006" s="1" t="s">
        <v>290</v>
      </c>
      <c r="C12006">
        <v>39.6203</v>
      </c>
      <c r="D12006">
        <v>-104.3326</v>
      </c>
      <c r="E12006" s="1" t="s">
        <v>48</v>
      </c>
      <c r="F12006" t="s">
        <v>11795</v>
      </c>
      <c r="G12006">
        <v>0</v>
      </c>
      <c r="H12006">
        <v>0</v>
      </c>
      <c r="I12006">
        <v>0</v>
      </c>
    </row>
    <row r="12007" spans="1:9" hidden="1" x14ac:dyDescent="0.3">
      <c r="A12007" s="1" t="s">
        <v>159</v>
      </c>
      <c r="B12007" s="1" t="s">
        <v>290</v>
      </c>
      <c r="C12007">
        <v>39.6203</v>
      </c>
      <c r="D12007">
        <v>-104.3326</v>
      </c>
      <c r="E12007" s="1" t="s">
        <v>49</v>
      </c>
      <c r="F12007" t="s">
        <v>11986</v>
      </c>
      <c r="G12007">
        <v>0</v>
      </c>
      <c r="H12007">
        <v>0</v>
      </c>
      <c r="I12007">
        <v>0</v>
      </c>
    </row>
    <row r="12008" spans="1:9" hidden="1" x14ac:dyDescent="0.3">
      <c r="A12008" s="1" t="s">
        <v>159</v>
      </c>
      <c r="B12008" s="1" t="s">
        <v>290</v>
      </c>
      <c r="C12008">
        <v>39.6203</v>
      </c>
      <c r="D12008">
        <v>-104.3326</v>
      </c>
      <c r="E12008" s="1" t="s">
        <v>50</v>
      </c>
      <c r="F12008" t="s">
        <v>12158</v>
      </c>
      <c r="G12008">
        <v>0</v>
      </c>
      <c r="H12008">
        <v>0</v>
      </c>
      <c r="I12008">
        <v>0</v>
      </c>
    </row>
    <row r="12009" spans="1:9" hidden="1" x14ac:dyDescent="0.3">
      <c r="A12009" s="1" t="s">
        <v>159</v>
      </c>
      <c r="B12009" s="1" t="s">
        <v>290</v>
      </c>
      <c r="C12009">
        <v>39.6203</v>
      </c>
      <c r="D12009">
        <v>-104.3326</v>
      </c>
      <c r="E12009" s="1" t="s">
        <v>51</v>
      </c>
      <c r="F12009" t="s">
        <v>12307</v>
      </c>
      <c r="G12009">
        <v>0</v>
      </c>
      <c r="H12009">
        <v>0</v>
      </c>
      <c r="I12009">
        <v>0</v>
      </c>
    </row>
    <row r="12010" spans="1:9" hidden="1" x14ac:dyDescent="0.3">
      <c r="A12010" s="1" t="s">
        <v>159</v>
      </c>
      <c r="B12010" s="1" t="s">
        <v>290</v>
      </c>
      <c r="C12010">
        <v>39.6203</v>
      </c>
      <c r="D12010">
        <v>-104.3326</v>
      </c>
      <c r="E12010" s="1" t="s">
        <v>52</v>
      </c>
      <c r="F12010" t="s">
        <v>11160</v>
      </c>
      <c r="G12010">
        <v>0</v>
      </c>
      <c r="H12010">
        <v>0</v>
      </c>
      <c r="I12010">
        <v>0</v>
      </c>
    </row>
    <row r="12011" spans="1:9" hidden="1" x14ac:dyDescent="0.3">
      <c r="A12011" s="1" t="s">
        <v>159</v>
      </c>
      <c r="B12011" s="1" t="s">
        <v>290</v>
      </c>
      <c r="C12011">
        <v>39.6203</v>
      </c>
      <c r="D12011">
        <v>-104.3326</v>
      </c>
      <c r="E12011" s="1" t="s">
        <v>53</v>
      </c>
      <c r="F12011" t="s">
        <v>11358</v>
      </c>
      <c r="G12011">
        <v>0</v>
      </c>
      <c r="H12011">
        <v>0</v>
      </c>
      <c r="I12011">
        <v>0</v>
      </c>
    </row>
    <row r="12012" spans="1:9" hidden="1" x14ac:dyDescent="0.3">
      <c r="A12012" s="1" t="s">
        <v>159</v>
      </c>
      <c r="B12012" s="1" t="s">
        <v>290</v>
      </c>
      <c r="C12012">
        <v>39.6203</v>
      </c>
      <c r="D12012">
        <v>-104.3326</v>
      </c>
      <c r="E12012" s="1" t="s">
        <v>54</v>
      </c>
      <c r="F12012" t="s">
        <v>11553</v>
      </c>
      <c r="G12012">
        <v>0</v>
      </c>
      <c r="H12012">
        <v>0</v>
      </c>
      <c r="I12012">
        <v>0</v>
      </c>
    </row>
    <row r="12013" spans="1:9" hidden="1" x14ac:dyDescent="0.3">
      <c r="A12013" s="1" t="s">
        <v>159</v>
      </c>
      <c r="B12013" s="1" t="s">
        <v>290</v>
      </c>
      <c r="C12013">
        <v>39.6203</v>
      </c>
      <c r="D12013">
        <v>-104.3326</v>
      </c>
      <c r="E12013" s="1" t="s">
        <v>21548</v>
      </c>
      <c r="F12013" t="s">
        <v>21779</v>
      </c>
      <c r="G12013">
        <v>0</v>
      </c>
      <c r="H12013">
        <v>0</v>
      </c>
      <c r="I12013">
        <v>0</v>
      </c>
    </row>
    <row r="12014" spans="1:9" hidden="1" x14ac:dyDescent="0.3">
      <c r="A12014" s="1" t="s">
        <v>159</v>
      </c>
      <c r="B12014" s="1" t="s">
        <v>291</v>
      </c>
      <c r="C12014">
        <v>38.5458</v>
      </c>
      <c r="D12014">
        <v>-106.92529999999999</v>
      </c>
      <c r="E12014" s="1" t="s">
        <v>4</v>
      </c>
      <c r="F12014" t="s">
        <v>949</v>
      </c>
      <c r="G12014">
        <v>0</v>
      </c>
      <c r="H12014">
        <v>0</v>
      </c>
      <c r="I12014">
        <v>0</v>
      </c>
    </row>
    <row r="12015" spans="1:9" hidden="1" x14ac:dyDescent="0.3">
      <c r="A12015" s="1" t="s">
        <v>159</v>
      </c>
      <c r="B12015" s="1" t="s">
        <v>291</v>
      </c>
      <c r="C12015">
        <v>38.5458</v>
      </c>
      <c r="D12015">
        <v>-106.92529999999999</v>
      </c>
      <c r="E12015" s="1" t="s">
        <v>5</v>
      </c>
      <c r="F12015" t="s">
        <v>1191</v>
      </c>
      <c r="G12015">
        <v>0</v>
      </c>
      <c r="H12015">
        <v>0</v>
      </c>
      <c r="I12015">
        <v>0</v>
      </c>
    </row>
    <row r="12016" spans="1:9" hidden="1" x14ac:dyDescent="0.3">
      <c r="A12016" s="1" t="s">
        <v>159</v>
      </c>
      <c r="B12016" s="1" t="s">
        <v>291</v>
      </c>
      <c r="C12016">
        <v>38.5458</v>
      </c>
      <c r="D12016">
        <v>-106.92529999999999</v>
      </c>
      <c r="E12016" s="1" t="s">
        <v>6</v>
      </c>
      <c r="F12016" t="s">
        <v>1433</v>
      </c>
      <c r="G12016">
        <v>0</v>
      </c>
      <c r="H12016">
        <v>0</v>
      </c>
      <c r="I12016">
        <v>0</v>
      </c>
    </row>
    <row r="12017" spans="1:9" hidden="1" x14ac:dyDescent="0.3">
      <c r="A12017" s="1" t="s">
        <v>159</v>
      </c>
      <c r="B12017" s="1" t="s">
        <v>291</v>
      </c>
      <c r="C12017">
        <v>38.5458</v>
      </c>
      <c r="D12017">
        <v>-106.92529999999999</v>
      </c>
      <c r="E12017" s="1" t="s">
        <v>7</v>
      </c>
      <c r="F12017" t="s">
        <v>1674</v>
      </c>
      <c r="G12017">
        <v>0</v>
      </c>
      <c r="H12017">
        <v>0</v>
      </c>
      <c r="I12017">
        <v>0</v>
      </c>
    </row>
    <row r="12018" spans="1:9" hidden="1" x14ac:dyDescent="0.3">
      <c r="A12018" s="1" t="s">
        <v>159</v>
      </c>
      <c r="B12018" s="1" t="s">
        <v>291</v>
      </c>
      <c r="C12018">
        <v>38.5458</v>
      </c>
      <c r="D12018">
        <v>-106.92529999999999</v>
      </c>
      <c r="E12018" s="1" t="s">
        <v>8</v>
      </c>
      <c r="F12018" t="s">
        <v>1915</v>
      </c>
      <c r="G12018">
        <v>0</v>
      </c>
      <c r="H12018">
        <v>0</v>
      </c>
      <c r="I12018">
        <v>0</v>
      </c>
    </row>
    <row r="12019" spans="1:9" hidden="1" x14ac:dyDescent="0.3">
      <c r="A12019" s="1" t="s">
        <v>159</v>
      </c>
      <c r="B12019" s="1" t="s">
        <v>291</v>
      </c>
      <c r="C12019">
        <v>38.5458</v>
      </c>
      <c r="D12019">
        <v>-106.92529999999999</v>
      </c>
      <c r="E12019" s="1" t="s">
        <v>9</v>
      </c>
      <c r="F12019" t="s">
        <v>2153</v>
      </c>
      <c r="G12019">
        <v>0</v>
      </c>
      <c r="H12019">
        <v>0</v>
      </c>
      <c r="I12019">
        <v>0</v>
      </c>
    </row>
    <row r="12020" spans="1:9" hidden="1" x14ac:dyDescent="0.3">
      <c r="A12020" s="1" t="s">
        <v>159</v>
      </c>
      <c r="B12020" s="1" t="s">
        <v>291</v>
      </c>
      <c r="C12020">
        <v>38.5458</v>
      </c>
      <c r="D12020">
        <v>-106.92529999999999</v>
      </c>
      <c r="E12020" s="1" t="s">
        <v>10</v>
      </c>
      <c r="F12020" t="s">
        <v>2391</v>
      </c>
      <c r="G12020">
        <v>0</v>
      </c>
      <c r="H12020">
        <v>0</v>
      </c>
      <c r="I12020">
        <v>0</v>
      </c>
    </row>
    <row r="12021" spans="1:9" hidden="1" x14ac:dyDescent="0.3">
      <c r="A12021" s="1" t="s">
        <v>159</v>
      </c>
      <c r="B12021" s="1" t="s">
        <v>291</v>
      </c>
      <c r="C12021">
        <v>38.5458</v>
      </c>
      <c r="D12021">
        <v>-106.92529999999999</v>
      </c>
      <c r="E12021" s="1" t="s">
        <v>11</v>
      </c>
      <c r="F12021" t="s">
        <v>2629</v>
      </c>
      <c r="G12021">
        <v>0</v>
      </c>
      <c r="H12021">
        <v>0</v>
      </c>
      <c r="I12021">
        <v>0</v>
      </c>
    </row>
    <row r="12022" spans="1:9" hidden="1" x14ac:dyDescent="0.3">
      <c r="A12022" s="1" t="s">
        <v>159</v>
      </c>
      <c r="B12022" s="1" t="s">
        <v>291</v>
      </c>
      <c r="C12022">
        <v>38.5458</v>
      </c>
      <c r="D12022">
        <v>-106.92529999999999</v>
      </c>
      <c r="E12022" s="1" t="s">
        <v>12</v>
      </c>
      <c r="F12022" t="s">
        <v>2867</v>
      </c>
      <c r="G12022">
        <v>0</v>
      </c>
      <c r="H12022">
        <v>0</v>
      </c>
      <c r="I12022">
        <v>0</v>
      </c>
    </row>
    <row r="12023" spans="1:9" hidden="1" x14ac:dyDescent="0.3">
      <c r="A12023" s="1" t="s">
        <v>159</v>
      </c>
      <c r="B12023" s="1" t="s">
        <v>291</v>
      </c>
      <c r="C12023">
        <v>38.5458</v>
      </c>
      <c r="D12023">
        <v>-106.92529999999999</v>
      </c>
      <c r="E12023" s="1" t="s">
        <v>13</v>
      </c>
      <c r="F12023" t="s">
        <v>3105</v>
      </c>
      <c r="G12023">
        <v>0</v>
      </c>
      <c r="H12023">
        <v>0</v>
      </c>
      <c r="I12023">
        <v>0</v>
      </c>
    </row>
    <row r="12024" spans="1:9" hidden="1" x14ac:dyDescent="0.3">
      <c r="A12024" s="1" t="s">
        <v>159</v>
      </c>
      <c r="B12024" s="1" t="s">
        <v>291</v>
      </c>
      <c r="C12024">
        <v>38.5458</v>
      </c>
      <c r="D12024">
        <v>-106.92529999999999</v>
      </c>
      <c r="E12024" s="1" t="s">
        <v>14</v>
      </c>
      <c r="F12024" t="s">
        <v>3342</v>
      </c>
      <c r="G12024">
        <v>0</v>
      </c>
      <c r="H12024">
        <v>0</v>
      </c>
      <c r="I12024">
        <v>0</v>
      </c>
    </row>
    <row r="12025" spans="1:9" hidden="1" x14ac:dyDescent="0.3">
      <c r="A12025" s="1" t="s">
        <v>159</v>
      </c>
      <c r="B12025" s="1" t="s">
        <v>291</v>
      </c>
      <c r="C12025">
        <v>38.5458</v>
      </c>
      <c r="D12025">
        <v>-106.92529999999999</v>
      </c>
      <c r="E12025" s="1" t="s">
        <v>15</v>
      </c>
      <c r="F12025" t="s">
        <v>3578</v>
      </c>
      <c r="G12025">
        <v>0</v>
      </c>
      <c r="H12025">
        <v>0</v>
      </c>
      <c r="I12025">
        <v>0</v>
      </c>
    </row>
    <row r="12026" spans="1:9" hidden="1" x14ac:dyDescent="0.3">
      <c r="A12026" s="1" t="s">
        <v>159</v>
      </c>
      <c r="B12026" s="1" t="s">
        <v>291</v>
      </c>
      <c r="C12026">
        <v>38.5458</v>
      </c>
      <c r="D12026">
        <v>-106.92529999999999</v>
      </c>
      <c r="E12026" s="1" t="s">
        <v>16</v>
      </c>
      <c r="F12026" t="s">
        <v>3814</v>
      </c>
      <c r="G12026">
        <v>0</v>
      </c>
      <c r="H12026">
        <v>0</v>
      </c>
      <c r="I12026">
        <v>0</v>
      </c>
    </row>
    <row r="12027" spans="1:9" hidden="1" x14ac:dyDescent="0.3">
      <c r="A12027" s="1" t="s">
        <v>159</v>
      </c>
      <c r="B12027" s="1" t="s">
        <v>291</v>
      </c>
      <c r="C12027">
        <v>38.5458</v>
      </c>
      <c r="D12027">
        <v>-106.92529999999999</v>
      </c>
      <c r="E12027" s="1" t="s">
        <v>17</v>
      </c>
      <c r="F12027" t="s">
        <v>4049</v>
      </c>
      <c r="G12027">
        <v>0</v>
      </c>
      <c r="H12027">
        <v>0</v>
      </c>
      <c r="I12027">
        <v>0</v>
      </c>
    </row>
    <row r="12028" spans="1:9" hidden="1" x14ac:dyDescent="0.3">
      <c r="A12028" s="1" t="s">
        <v>159</v>
      </c>
      <c r="B12028" s="1" t="s">
        <v>291</v>
      </c>
      <c r="C12028">
        <v>38.5458</v>
      </c>
      <c r="D12028">
        <v>-106.92529999999999</v>
      </c>
      <c r="E12028" s="1" t="s">
        <v>18</v>
      </c>
      <c r="F12028" t="s">
        <v>4284</v>
      </c>
      <c r="G12028">
        <v>0</v>
      </c>
      <c r="H12028">
        <v>0</v>
      </c>
      <c r="I12028">
        <v>0</v>
      </c>
    </row>
    <row r="12029" spans="1:9" hidden="1" x14ac:dyDescent="0.3">
      <c r="A12029" s="1" t="s">
        <v>159</v>
      </c>
      <c r="B12029" s="1" t="s">
        <v>291</v>
      </c>
      <c r="C12029">
        <v>38.5458</v>
      </c>
      <c r="D12029">
        <v>-106.92529999999999</v>
      </c>
      <c r="E12029" s="1" t="s">
        <v>19</v>
      </c>
      <c r="F12029" t="s">
        <v>4519</v>
      </c>
      <c r="G12029">
        <v>0</v>
      </c>
      <c r="H12029">
        <v>0</v>
      </c>
      <c r="I12029">
        <v>0</v>
      </c>
    </row>
    <row r="12030" spans="1:9" hidden="1" x14ac:dyDescent="0.3">
      <c r="A12030" s="1" t="s">
        <v>159</v>
      </c>
      <c r="B12030" s="1" t="s">
        <v>291</v>
      </c>
      <c r="C12030">
        <v>38.5458</v>
      </c>
      <c r="D12030">
        <v>-106.92529999999999</v>
      </c>
      <c r="E12030" s="1" t="s">
        <v>20</v>
      </c>
      <c r="F12030" t="s">
        <v>4754</v>
      </c>
      <c r="G12030">
        <v>0</v>
      </c>
      <c r="H12030">
        <v>0</v>
      </c>
      <c r="I12030">
        <v>0</v>
      </c>
    </row>
    <row r="12031" spans="1:9" hidden="1" x14ac:dyDescent="0.3">
      <c r="A12031" s="1" t="s">
        <v>159</v>
      </c>
      <c r="B12031" s="1" t="s">
        <v>291</v>
      </c>
      <c r="C12031">
        <v>38.5458</v>
      </c>
      <c r="D12031">
        <v>-106.92529999999999</v>
      </c>
      <c r="E12031" s="1" t="s">
        <v>21</v>
      </c>
      <c r="F12031" t="s">
        <v>4989</v>
      </c>
      <c r="G12031">
        <v>0</v>
      </c>
      <c r="H12031">
        <v>0</v>
      </c>
      <c r="I12031">
        <v>0</v>
      </c>
    </row>
    <row r="12032" spans="1:9" hidden="1" x14ac:dyDescent="0.3">
      <c r="A12032" s="1" t="s">
        <v>159</v>
      </c>
      <c r="B12032" s="1" t="s">
        <v>291</v>
      </c>
      <c r="C12032">
        <v>38.5458</v>
      </c>
      <c r="D12032">
        <v>-106.92529999999999</v>
      </c>
      <c r="E12032" s="1" t="s">
        <v>22</v>
      </c>
      <c r="F12032" t="s">
        <v>5224</v>
      </c>
      <c r="G12032">
        <v>0</v>
      </c>
      <c r="H12032">
        <v>0</v>
      </c>
      <c r="I12032">
        <v>0</v>
      </c>
    </row>
    <row r="12033" spans="1:9" hidden="1" x14ac:dyDescent="0.3">
      <c r="A12033" s="1" t="s">
        <v>159</v>
      </c>
      <c r="B12033" s="1" t="s">
        <v>291</v>
      </c>
      <c r="C12033">
        <v>38.5458</v>
      </c>
      <c r="D12033">
        <v>-106.92529999999999</v>
      </c>
      <c r="E12033" s="1" t="s">
        <v>23</v>
      </c>
      <c r="F12033" t="s">
        <v>5459</v>
      </c>
      <c r="G12033">
        <v>0</v>
      </c>
      <c r="H12033">
        <v>0</v>
      </c>
      <c r="I12033">
        <v>0</v>
      </c>
    </row>
    <row r="12034" spans="1:9" hidden="1" x14ac:dyDescent="0.3">
      <c r="A12034" s="1" t="s">
        <v>159</v>
      </c>
      <c r="B12034" s="1" t="s">
        <v>291</v>
      </c>
      <c r="C12034">
        <v>38.5458</v>
      </c>
      <c r="D12034">
        <v>-106.92529999999999</v>
      </c>
      <c r="E12034" s="1" t="s">
        <v>24</v>
      </c>
      <c r="F12034" t="s">
        <v>5694</v>
      </c>
      <c r="G12034">
        <v>0</v>
      </c>
      <c r="H12034">
        <v>0</v>
      </c>
      <c r="I12034">
        <v>0</v>
      </c>
    </row>
    <row r="12035" spans="1:9" hidden="1" x14ac:dyDescent="0.3">
      <c r="A12035" s="1" t="s">
        <v>159</v>
      </c>
      <c r="B12035" s="1" t="s">
        <v>291</v>
      </c>
      <c r="C12035">
        <v>38.5458</v>
      </c>
      <c r="D12035">
        <v>-106.92529999999999</v>
      </c>
      <c r="E12035" s="1" t="s">
        <v>25</v>
      </c>
      <c r="F12035" t="s">
        <v>5928</v>
      </c>
      <c r="G12035">
        <v>0</v>
      </c>
      <c r="H12035">
        <v>0</v>
      </c>
      <c r="I12035">
        <v>0</v>
      </c>
    </row>
    <row r="12036" spans="1:9" hidden="1" x14ac:dyDescent="0.3">
      <c r="A12036" s="1" t="s">
        <v>159</v>
      </c>
      <c r="B12036" s="1" t="s">
        <v>291</v>
      </c>
      <c r="C12036">
        <v>38.5458</v>
      </c>
      <c r="D12036">
        <v>-106.92529999999999</v>
      </c>
      <c r="E12036" s="1" t="s">
        <v>26</v>
      </c>
      <c r="F12036" t="s">
        <v>6162</v>
      </c>
      <c r="G12036">
        <v>0</v>
      </c>
      <c r="H12036">
        <v>0</v>
      </c>
      <c r="I12036">
        <v>0</v>
      </c>
    </row>
    <row r="12037" spans="1:9" hidden="1" x14ac:dyDescent="0.3">
      <c r="A12037" s="1" t="s">
        <v>159</v>
      </c>
      <c r="B12037" s="1" t="s">
        <v>291</v>
      </c>
      <c r="C12037">
        <v>38.5458</v>
      </c>
      <c r="D12037">
        <v>-106.92529999999999</v>
      </c>
      <c r="E12037" s="1" t="s">
        <v>27</v>
      </c>
      <c r="F12037" t="s">
        <v>6396</v>
      </c>
      <c r="G12037">
        <v>0</v>
      </c>
      <c r="H12037">
        <v>0</v>
      </c>
      <c r="I12037">
        <v>0</v>
      </c>
    </row>
    <row r="12038" spans="1:9" hidden="1" x14ac:dyDescent="0.3">
      <c r="A12038" s="1" t="s">
        <v>159</v>
      </c>
      <c r="B12038" s="1" t="s">
        <v>291</v>
      </c>
      <c r="C12038">
        <v>38.5458</v>
      </c>
      <c r="D12038">
        <v>-106.92529999999999</v>
      </c>
      <c r="E12038" s="1" t="s">
        <v>28</v>
      </c>
      <c r="F12038" t="s">
        <v>6630</v>
      </c>
      <c r="G12038">
        <v>0</v>
      </c>
      <c r="H12038">
        <v>0</v>
      </c>
      <c r="I12038">
        <v>0</v>
      </c>
    </row>
    <row r="12039" spans="1:9" hidden="1" x14ac:dyDescent="0.3">
      <c r="A12039" s="1" t="s">
        <v>159</v>
      </c>
      <c r="B12039" s="1" t="s">
        <v>291</v>
      </c>
      <c r="C12039">
        <v>38.5458</v>
      </c>
      <c r="D12039">
        <v>-106.92529999999999</v>
      </c>
      <c r="E12039" s="1" t="s">
        <v>29</v>
      </c>
      <c r="F12039" t="s">
        <v>6864</v>
      </c>
      <c r="G12039">
        <v>0</v>
      </c>
      <c r="H12039">
        <v>0</v>
      </c>
      <c r="I12039">
        <v>0</v>
      </c>
    </row>
    <row r="12040" spans="1:9" hidden="1" x14ac:dyDescent="0.3">
      <c r="A12040" s="1" t="s">
        <v>159</v>
      </c>
      <c r="B12040" s="1" t="s">
        <v>291</v>
      </c>
      <c r="C12040">
        <v>38.5458</v>
      </c>
      <c r="D12040">
        <v>-106.92529999999999</v>
      </c>
      <c r="E12040" s="1" t="s">
        <v>30</v>
      </c>
      <c r="F12040" t="s">
        <v>7098</v>
      </c>
      <c r="G12040">
        <v>0</v>
      </c>
      <c r="H12040">
        <v>0</v>
      </c>
      <c r="I12040">
        <v>0</v>
      </c>
    </row>
    <row r="12041" spans="1:9" hidden="1" x14ac:dyDescent="0.3">
      <c r="A12041" s="1" t="s">
        <v>159</v>
      </c>
      <c r="B12041" s="1" t="s">
        <v>291</v>
      </c>
      <c r="C12041">
        <v>38.5458</v>
      </c>
      <c r="D12041">
        <v>-106.92529999999999</v>
      </c>
      <c r="E12041" s="1" t="s">
        <v>31</v>
      </c>
      <c r="F12041" t="s">
        <v>7332</v>
      </c>
      <c r="G12041">
        <v>0</v>
      </c>
      <c r="H12041">
        <v>0</v>
      </c>
      <c r="I12041">
        <v>0</v>
      </c>
    </row>
    <row r="12042" spans="1:9" hidden="1" x14ac:dyDescent="0.3">
      <c r="A12042" s="1" t="s">
        <v>159</v>
      </c>
      <c r="B12042" s="1" t="s">
        <v>291</v>
      </c>
      <c r="C12042">
        <v>38.5458</v>
      </c>
      <c r="D12042">
        <v>-106.92529999999999</v>
      </c>
      <c r="E12042" s="1" t="s">
        <v>32</v>
      </c>
      <c r="F12042" t="s">
        <v>7566</v>
      </c>
      <c r="G12042">
        <v>0</v>
      </c>
      <c r="H12042">
        <v>0</v>
      </c>
      <c r="I12042">
        <v>0</v>
      </c>
    </row>
    <row r="12043" spans="1:9" hidden="1" x14ac:dyDescent="0.3">
      <c r="A12043" s="1" t="s">
        <v>159</v>
      </c>
      <c r="B12043" s="1" t="s">
        <v>291</v>
      </c>
      <c r="C12043">
        <v>38.5458</v>
      </c>
      <c r="D12043">
        <v>-106.92529999999999</v>
      </c>
      <c r="E12043" s="1" t="s">
        <v>33</v>
      </c>
      <c r="F12043" t="s">
        <v>7800</v>
      </c>
      <c r="G12043">
        <v>0</v>
      </c>
      <c r="H12043">
        <v>0</v>
      </c>
      <c r="I12043">
        <v>0</v>
      </c>
    </row>
    <row r="12044" spans="1:9" hidden="1" x14ac:dyDescent="0.3">
      <c r="A12044" s="1" t="s">
        <v>159</v>
      </c>
      <c r="B12044" s="1" t="s">
        <v>291</v>
      </c>
      <c r="C12044">
        <v>38.5458</v>
      </c>
      <c r="D12044">
        <v>-106.92529999999999</v>
      </c>
      <c r="E12044" s="1" t="s">
        <v>34</v>
      </c>
      <c r="F12044" t="s">
        <v>8034</v>
      </c>
      <c r="G12044">
        <v>0</v>
      </c>
      <c r="H12044">
        <v>0</v>
      </c>
      <c r="I12044">
        <v>0</v>
      </c>
    </row>
    <row r="12045" spans="1:9" hidden="1" x14ac:dyDescent="0.3">
      <c r="A12045" s="1" t="s">
        <v>159</v>
      </c>
      <c r="B12045" s="1" t="s">
        <v>291</v>
      </c>
      <c r="C12045">
        <v>38.5458</v>
      </c>
      <c r="D12045">
        <v>-106.92529999999999</v>
      </c>
      <c r="E12045" s="1" t="s">
        <v>35</v>
      </c>
      <c r="F12045" t="s">
        <v>8266</v>
      </c>
      <c r="G12045">
        <v>0</v>
      </c>
      <c r="H12045">
        <v>0</v>
      </c>
      <c r="I12045">
        <v>0</v>
      </c>
    </row>
    <row r="12046" spans="1:9" hidden="1" x14ac:dyDescent="0.3">
      <c r="A12046" s="1" t="s">
        <v>159</v>
      </c>
      <c r="B12046" s="1" t="s">
        <v>291</v>
      </c>
      <c r="C12046">
        <v>38.5458</v>
      </c>
      <c r="D12046">
        <v>-106.92529999999999</v>
      </c>
      <c r="E12046" s="1" t="s">
        <v>36</v>
      </c>
      <c r="F12046" t="s">
        <v>8498</v>
      </c>
      <c r="G12046">
        <v>0</v>
      </c>
      <c r="H12046">
        <v>0</v>
      </c>
      <c r="I12046">
        <v>0</v>
      </c>
    </row>
    <row r="12047" spans="1:9" hidden="1" x14ac:dyDescent="0.3">
      <c r="A12047" s="1" t="s">
        <v>159</v>
      </c>
      <c r="B12047" s="1" t="s">
        <v>291</v>
      </c>
      <c r="C12047">
        <v>38.5458</v>
      </c>
      <c r="D12047">
        <v>-106.92529999999999</v>
      </c>
      <c r="E12047" s="1" t="s">
        <v>37</v>
      </c>
      <c r="F12047" t="s">
        <v>8729</v>
      </c>
      <c r="G12047">
        <v>0</v>
      </c>
      <c r="H12047">
        <v>0</v>
      </c>
      <c r="I12047">
        <v>0</v>
      </c>
    </row>
    <row r="12048" spans="1:9" hidden="1" x14ac:dyDescent="0.3">
      <c r="A12048" s="1" t="s">
        <v>159</v>
      </c>
      <c r="B12048" s="1" t="s">
        <v>291</v>
      </c>
      <c r="C12048">
        <v>38.5458</v>
      </c>
      <c r="D12048">
        <v>-106.92529999999999</v>
      </c>
      <c r="E12048" s="1" t="s">
        <v>38</v>
      </c>
      <c r="F12048" t="s">
        <v>8960</v>
      </c>
      <c r="G12048">
        <v>0</v>
      </c>
      <c r="H12048">
        <v>0</v>
      </c>
      <c r="I12048">
        <v>0</v>
      </c>
    </row>
    <row r="12049" spans="1:9" hidden="1" x14ac:dyDescent="0.3">
      <c r="A12049" s="1" t="s">
        <v>159</v>
      </c>
      <c r="B12049" s="1" t="s">
        <v>291</v>
      </c>
      <c r="C12049">
        <v>38.5458</v>
      </c>
      <c r="D12049">
        <v>-106.92529999999999</v>
      </c>
      <c r="E12049" s="1" t="s">
        <v>39</v>
      </c>
      <c r="F12049" t="s">
        <v>9191</v>
      </c>
      <c r="G12049">
        <v>0</v>
      </c>
      <c r="H12049">
        <v>0</v>
      </c>
      <c r="I12049">
        <v>0</v>
      </c>
    </row>
    <row r="12050" spans="1:9" hidden="1" x14ac:dyDescent="0.3">
      <c r="A12050" s="1" t="s">
        <v>159</v>
      </c>
      <c r="B12050" s="1" t="s">
        <v>291</v>
      </c>
      <c r="C12050">
        <v>38.5458</v>
      </c>
      <c r="D12050">
        <v>-106.92529999999999</v>
      </c>
      <c r="E12050" s="1" t="s">
        <v>40</v>
      </c>
      <c r="F12050" t="s">
        <v>9422</v>
      </c>
      <c r="G12050">
        <v>0</v>
      </c>
      <c r="H12050">
        <v>0</v>
      </c>
      <c r="I12050">
        <v>0</v>
      </c>
    </row>
    <row r="12051" spans="1:9" hidden="1" x14ac:dyDescent="0.3">
      <c r="A12051" s="1" t="s">
        <v>159</v>
      </c>
      <c r="B12051" s="1" t="s">
        <v>291</v>
      </c>
      <c r="C12051">
        <v>38.5458</v>
      </c>
      <c r="D12051">
        <v>-106.92529999999999</v>
      </c>
      <c r="E12051" s="1" t="s">
        <v>41</v>
      </c>
      <c r="F12051" t="s">
        <v>9653</v>
      </c>
      <c r="G12051">
        <v>0</v>
      </c>
      <c r="H12051">
        <v>0</v>
      </c>
      <c r="I12051">
        <v>0</v>
      </c>
    </row>
    <row r="12052" spans="1:9" hidden="1" x14ac:dyDescent="0.3">
      <c r="A12052" s="1" t="s">
        <v>159</v>
      </c>
      <c r="B12052" s="1" t="s">
        <v>291</v>
      </c>
      <c r="C12052">
        <v>38.5458</v>
      </c>
      <c r="D12052">
        <v>-106.92529999999999</v>
      </c>
      <c r="E12052" s="1" t="s">
        <v>42</v>
      </c>
      <c r="F12052" t="s">
        <v>9884</v>
      </c>
      <c r="G12052">
        <v>0</v>
      </c>
      <c r="H12052">
        <v>0</v>
      </c>
      <c r="I12052">
        <v>0</v>
      </c>
    </row>
    <row r="12053" spans="1:9" hidden="1" x14ac:dyDescent="0.3">
      <c r="A12053" s="1" t="s">
        <v>159</v>
      </c>
      <c r="B12053" s="1" t="s">
        <v>291</v>
      </c>
      <c r="C12053">
        <v>38.5458</v>
      </c>
      <c r="D12053">
        <v>-106.92529999999999</v>
      </c>
      <c r="E12053" s="1" t="s">
        <v>43</v>
      </c>
      <c r="F12053" t="s">
        <v>10113</v>
      </c>
      <c r="G12053">
        <v>0</v>
      </c>
      <c r="H12053">
        <v>0</v>
      </c>
      <c r="I12053">
        <v>0</v>
      </c>
    </row>
    <row r="12054" spans="1:9" hidden="1" x14ac:dyDescent="0.3">
      <c r="A12054" s="1" t="s">
        <v>159</v>
      </c>
      <c r="B12054" s="1" t="s">
        <v>291</v>
      </c>
      <c r="C12054">
        <v>38.5458</v>
      </c>
      <c r="D12054">
        <v>-106.92529999999999</v>
      </c>
      <c r="E12054" s="1" t="s">
        <v>44</v>
      </c>
      <c r="F12054" t="s">
        <v>10341</v>
      </c>
      <c r="G12054">
        <v>0</v>
      </c>
      <c r="H12054">
        <v>0</v>
      </c>
      <c r="I12054">
        <v>0</v>
      </c>
    </row>
    <row r="12055" spans="1:9" hidden="1" x14ac:dyDescent="0.3">
      <c r="A12055" s="1" t="s">
        <v>159</v>
      </c>
      <c r="B12055" s="1" t="s">
        <v>291</v>
      </c>
      <c r="C12055">
        <v>38.5458</v>
      </c>
      <c r="D12055">
        <v>-106.92529999999999</v>
      </c>
      <c r="E12055" s="1" t="s">
        <v>45</v>
      </c>
      <c r="F12055" t="s">
        <v>10562</v>
      </c>
      <c r="G12055">
        <v>0</v>
      </c>
      <c r="H12055">
        <v>0</v>
      </c>
      <c r="I12055">
        <v>0</v>
      </c>
    </row>
    <row r="12056" spans="1:9" hidden="1" x14ac:dyDescent="0.3">
      <c r="A12056" s="1" t="s">
        <v>159</v>
      </c>
      <c r="B12056" s="1" t="s">
        <v>291</v>
      </c>
      <c r="C12056">
        <v>38.5458</v>
      </c>
      <c r="D12056">
        <v>-106.92529999999999</v>
      </c>
      <c r="E12056" s="1" t="s">
        <v>46</v>
      </c>
      <c r="F12056" t="s">
        <v>10778</v>
      </c>
      <c r="G12056">
        <v>0</v>
      </c>
      <c r="H12056">
        <v>0</v>
      </c>
      <c r="I12056">
        <v>0</v>
      </c>
    </row>
    <row r="12057" spans="1:9" hidden="1" x14ac:dyDescent="0.3">
      <c r="A12057" s="1" t="s">
        <v>159</v>
      </c>
      <c r="B12057" s="1" t="s">
        <v>291</v>
      </c>
      <c r="C12057">
        <v>38.5458</v>
      </c>
      <c r="D12057">
        <v>-106.92529999999999</v>
      </c>
      <c r="E12057" s="1" t="s">
        <v>47</v>
      </c>
      <c r="F12057" t="s">
        <v>10993</v>
      </c>
      <c r="G12057">
        <v>0</v>
      </c>
      <c r="H12057">
        <v>0</v>
      </c>
      <c r="I12057">
        <v>0</v>
      </c>
    </row>
    <row r="12058" spans="1:9" hidden="1" x14ac:dyDescent="0.3">
      <c r="A12058" s="1" t="s">
        <v>159</v>
      </c>
      <c r="B12058" s="1" t="s">
        <v>291</v>
      </c>
      <c r="C12058">
        <v>38.5458</v>
      </c>
      <c r="D12058">
        <v>-106.92529999999999</v>
      </c>
      <c r="E12058" s="1" t="s">
        <v>48</v>
      </c>
      <c r="F12058" t="s">
        <v>11796</v>
      </c>
      <c r="G12058">
        <v>0</v>
      </c>
      <c r="H12058">
        <v>0</v>
      </c>
      <c r="I12058">
        <v>0</v>
      </c>
    </row>
    <row r="12059" spans="1:9" hidden="1" x14ac:dyDescent="0.3">
      <c r="A12059" s="1" t="s">
        <v>159</v>
      </c>
      <c r="B12059" s="1" t="s">
        <v>291</v>
      </c>
      <c r="C12059">
        <v>38.5458</v>
      </c>
      <c r="D12059">
        <v>-106.92529999999999</v>
      </c>
      <c r="E12059" s="1" t="s">
        <v>49</v>
      </c>
      <c r="F12059" t="s">
        <v>11987</v>
      </c>
      <c r="G12059">
        <v>0</v>
      </c>
      <c r="H12059">
        <v>0</v>
      </c>
      <c r="I12059">
        <v>0</v>
      </c>
    </row>
    <row r="12060" spans="1:9" hidden="1" x14ac:dyDescent="0.3">
      <c r="A12060" s="1" t="s">
        <v>159</v>
      </c>
      <c r="B12060" s="1" t="s">
        <v>291</v>
      </c>
      <c r="C12060">
        <v>38.5458</v>
      </c>
      <c r="D12060">
        <v>-106.92529999999999</v>
      </c>
      <c r="E12060" s="1" t="s">
        <v>50</v>
      </c>
      <c r="F12060" t="s">
        <v>12159</v>
      </c>
      <c r="G12060">
        <v>0</v>
      </c>
      <c r="H12060">
        <v>0</v>
      </c>
      <c r="I12060">
        <v>0</v>
      </c>
    </row>
    <row r="12061" spans="1:9" hidden="1" x14ac:dyDescent="0.3">
      <c r="A12061" s="1" t="s">
        <v>159</v>
      </c>
      <c r="B12061" s="1" t="s">
        <v>291</v>
      </c>
      <c r="C12061">
        <v>38.5458</v>
      </c>
      <c r="D12061">
        <v>-106.92529999999999</v>
      </c>
      <c r="E12061" s="1" t="s">
        <v>51</v>
      </c>
      <c r="F12061" t="s">
        <v>12308</v>
      </c>
      <c r="G12061">
        <v>0</v>
      </c>
      <c r="H12061">
        <v>0</v>
      </c>
      <c r="I12061">
        <v>0</v>
      </c>
    </row>
    <row r="12062" spans="1:9" hidden="1" x14ac:dyDescent="0.3">
      <c r="A12062" s="1" t="s">
        <v>159</v>
      </c>
      <c r="B12062" s="1" t="s">
        <v>291</v>
      </c>
      <c r="C12062">
        <v>38.5458</v>
      </c>
      <c r="D12062">
        <v>-106.92529999999999</v>
      </c>
      <c r="E12062" s="1" t="s">
        <v>52</v>
      </c>
      <c r="F12062" t="s">
        <v>11161</v>
      </c>
      <c r="G12062">
        <v>0</v>
      </c>
      <c r="H12062">
        <v>0</v>
      </c>
      <c r="I12062">
        <v>0</v>
      </c>
    </row>
    <row r="12063" spans="1:9" hidden="1" x14ac:dyDescent="0.3">
      <c r="A12063" s="1" t="s">
        <v>159</v>
      </c>
      <c r="B12063" s="1" t="s">
        <v>291</v>
      </c>
      <c r="C12063">
        <v>38.5458</v>
      </c>
      <c r="D12063">
        <v>-106.92529999999999</v>
      </c>
      <c r="E12063" s="1" t="s">
        <v>53</v>
      </c>
      <c r="F12063" t="s">
        <v>11359</v>
      </c>
      <c r="G12063">
        <v>0</v>
      </c>
      <c r="H12063">
        <v>0</v>
      </c>
      <c r="I12063">
        <v>0</v>
      </c>
    </row>
    <row r="12064" spans="1:9" hidden="1" x14ac:dyDescent="0.3">
      <c r="A12064" s="1" t="s">
        <v>159</v>
      </c>
      <c r="B12064" s="1" t="s">
        <v>291</v>
      </c>
      <c r="C12064">
        <v>38.5458</v>
      </c>
      <c r="D12064">
        <v>-106.92529999999999</v>
      </c>
      <c r="E12064" s="1" t="s">
        <v>54</v>
      </c>
      <c r="F12064" t="s">
        <v>11554</v>
      </c>
      <c r="G12064">
        <v>0</v>
      </c>
      <c r="H12064">
        <v>0</v>
      </c>
      <c r="I12064">
        <v>0</v>
      </c>
    </row>
    <row r="12065" spans="1:9" hidden="1" x14ac:dyDescent="0.3">
      <c r="A12065" s="1" t="s">
        <v>159</v>
      </c>
      <c r="B12065" s="1" t="s">
        <v>291</v>
      </c>
      <c r="C12065">
        <v>38.5458</v>
      </c>
      <c r="D12065">
        <v>-106.92529999999999</v>
      </c>
      <c r="E12065" s="1" t="s">
        <v>21548</v>
      </c>
      <c r="F12065" t="s">
        <v>21780</v>
      </c>
      <c r="G12065">
        <v>0</v>
      </c>
      <c r="H12065">
        <v>0</v>
      </c>
      <c r="I12065">
        <v>0</v>
      </c>
    </row>
    <row r="12066" spans="1:9" hidden="1" x14ac:dyDescent="0.3">
      <c r="A12066" s="1" t="s">
        <v>159</v>
      </c>
      <c r="B12066" s="1" t="s">
        <v>292</v>
      </c>
      <c r="C12066">
        <v>41.987900000000003</v>
      </c>
      <c r="D12066">
        <v>-88.401600000000002</v>
      </c>
      <c r="E12066" s="1" t="s">
        <v>4</v>
      </c>
      <c r="F12066" t="s">
        <v>950</v>
      </c>
      <c r="G12066">
        <v>0</v>
      </c>
      <c r="H12066">
        <v>0</v>
      </c>
      <c r="I12066">
        <v>0</v>
      </c>
    </row>
    <row r="12067" spans="1:9" hidden="1" x14ac:dyDescent="0.3">
      <c r="A12067" s="1" t="s">
        <v>159</v>
      </c>
      <c r="B12067" s="1" t="s">
        <v>292</v>
      </c>
      <c r="C12067">
        <v>41.987900000000003</v>
      </c>
      <c r="D12067">
        <v>-88.401600000000002</v>
      </c>
      <c r="E12067" s="1" t="s">
        <v>5</v>
      </c>
      <c r="F12067" t="s">
        <v>1192</v>
      </c>
      <c r="G12067">
        <v>0</v>
      </c>
      <c r="H12067">
        <v>0</v>
      </c>
      <c r="I12067">
        <v>0</v>
      </c>
    </row>
    <row r="12068" spans="1:9" hidden="1" x14ac:dyDescent="0.3">
      <c r="A12068" s="1" t="s">
        <v>159</v>
      </c>
      <c r="B12068" s="1" t="s">
        <v>292</v>
      </c>
      <c r="C12068">
        <v>41.987900000000003</v>
      </c>
      <c r="D12068">
        <v>-88.401600000000002</v>
      </c>
      <c r="E12068" s="1" t="s">
        <v>6</v>
      </c>
      <c r="F12068" t="s">
        <v>1434</v>
      </c>
      <c r="G12068">
        <v>0</v>
      </c>
      <c r="H12068">
        <v>0</v>
      </c>
      <c r="I12068">
        <v>0</v>
      </c>
    </row>
    <row r="12069" spans="1:9" hidden="1" x14ac:dyDescent="0.3">
      <c r="A12069" s="1" t="s">
        <v>159</v>
      </c>
      <c r="B12069" s="1" t="s">
        <v>292</v>
      </c>
      <c r="C12069">
        <v>41.987900000000003</v>
      </c>
      <c r="D12069">
        <v>-88.401600000000002</v>
      </c>
      <c r="E12069" s="1" t="s">
        <v>7</v>
      </c>
      <c r="F12069" t="s">
        <v>1675</v>
      </c>
      <c r="G12069">
        <v>0</v>
      </c>
      <c r="H12069">
        <v>0</v>
      </c>
      <c r="I12069">
        <v>0</v>
      </c>
    </row>
    <row r="12070" spans="1:9" hidden="1" x14ac:dyDescent="0.3">
      <c r="A12070" s="1" t="s">
        <v>159</v>
      </c>
      <c r="B12070" s="1" t="s">
        <v>292</v>
      </c>
      <c r="C12070">
        <v>41.987900000000003</v>
      </c>
      <c r="D12070">
        <v>-88.401600000000002</v>
      </c>
      <c r="E12070" s="1" t="s">
        <v>8</v>
      </c>
      <c r="F12070" t="s">
        <v>1916</v>
      </c>
      <c r="G12070">
        <v>0</v>
      </c>
      <c r="H12070">
        <v>0</v>
      </c>
      <c r="I12070">
        <v>0</v>
      </c>
    </row>
    <row r="12071" spans="1:9" hidden="1" x14ac:dyDescent="0.3">
      <c r="A12071" s="1" t="s">
        <v>159</v>
      </c>
      <c r="B12071" s="1" t="s">
        <v>292</v>
      </c>
      <c r="C12071">
        <v>41.987900000000003</v>
      </c>
      <c r="D12071">
        <v>-88.401600000000002</v>
      </c>
      <c r="E12071" s="1" t="s">
        <v>9</v>
      </c>
      <c r="F12071" t="s">
        <v>2154</v>
      </c>
      <c r="G12071">
        <v>0</v>
      </c>
      <c r="H12071">
        <v>0</v>
      </c>
      <c r="I12071">
        <v>0</v>
      </c>
    </row>
    <row r="12072" spans="1:9" hidden="1" x14ac:dyDescent="0.3">
      <c r="A12072" s="1" t="s">
        <v>159</v>
      </c>
      <c r="B12072" s="1" t="s">
        <v>292</v>
      </c>
      <c r="C12072">
        <v>41.987900000000003</v>
      </c>
      <c r="D12072">
        <v>-88.401600000000002</v>
      </c>
      <c r="E12072" s="1" t="s">
        <v>10</v>
      </c>
      <c r="F12072" t="s">
        <v>2392</v>
      </c>
      <c r="G12072">
        <v>0</v>
      </c>
      <c r="H12072">
        <v>0</v>
      </c>
      <c r="I12072">
        <v>0</v>
      </c>
    </row>
    <row r="12073" spans="1:9" hidden="1" x14ac:dyDescent="0.3">
      <c r="A12073" s="1" t="s">
        <v>159</v>
      </c>
      <c r="B12073" s="1" t="s">
        <v>292</v>
      </c>
      <c r="C12073">
        <v>41.987900000000003</v>
      </c>
      <c r="D12073">
        <v>-88.401600000000002</v>
      </c>
      <c r="E12073" s="1" t="s">
        <v>11</v>
      </c>
      <c r="F12073" t="s">
        <v>2630</v>
      </c>
      <c r="G12073">
        <v>0</v>
      </c>
      <c r="H12073">
        <v>0</v>
      </c>
      <c r="I12073">
        <v>0</v>
      </c>
    </row>
    <row r="12074" spans="1:9" hidden="1" x14ac:dyDescent="0.3">
      <c r="A12074" s="1" t="s">
        <v>159</v>
      </c>
      <c r="B12074" s="1" t="s">
        <v>292</v>
      </c>
      <c r="C12074">
        <v>41.987900000000003</v>
      </c>
      <c r="D12074">
        <v>-88.401600000000002</v>
      </c>
      <c r="E12074" s="1" t="s">
        <v>12</v>
      </c>
      <c r="F12074" t="s">
        <v>2868</v>
      </c>
      <c r="G12074">
        <v>0</v>
      </c>
      <c r="H12074">
        <v>0</v>
      </c>
      <c r="I12074">
        <v>0</v>
      </c>
    </row>
    <row r="12075" spans="1:9" hidden="1" x14ac:dyDescent="0.3">
      <c r="A12075" s="1" t="s">
        <v>159</v>
      </c>
      <c r="B12075" s="1" t="s">
        <v>292</v>
      </c>
      <c r="C12075">
        <v>41.987900000000003</v>
      </c>
      <c r="D12075">
        <v>-88.401600000000002</v>
      </c>
      <c r="E12075" s="1" t="s">
        <v>13</v>
      </c>
      <c r="F12075" t="s">
        <v>3106</v>
      </c>
      <c r="G12075">
        <v>0</v>
      </c>
      <c r="H12075">
        <v>0</v>
      </c>
      <c r="I12075">
        <v>0</v>
      </c>
    </row>
    <row r="12076" spans="1:9" hidden="1" x14ac:dyDescent="0.3">
      <c r="A12076" s="1" t="s">
        <v>159</v>
      </c>
      <c r="B12076" s="1" t="s">
        <v>292</v>
      </c>
      <c r="C12076">
        <v>41.987900000000003</v>
      </c>
      <c r="D12076">
        <v>-88.401600000000002</v>
      </c>
      <c r="E12076" s="1" t="s">
        <v>14</v>
      </c>
      <c r="F12076" t="s">
        <v>3343</v>
      </c>
      <c r="G12076">
        <v>0</v>
      </c>
      <c r="H12076">
        <v>0</v>
      </c>
      <c r="I12076">
        <v>0</v>
      </c>
    </row>
    <row r="12077" spans="1:9" hidden="1" x14ac:dyDescent="0.3">
      <c r="A12077" s="1" t="s">
        <v>159</v>
      </c>
      <c r="B12077" s="1" t="s">
        <v>292</v>
      </c>
      <c r="C12077">
        <v>41.987900000000003</v>
      </c>
      <c r="D12077">
        <v>-88.401600000000002</v>
      </c>
      <c r="E12077" s="1" t="s">
        <v>15</v>
      </c>
      <c r="F12077" t="s">
        <v>3579</v>
      </c>
      <c r="G12077">
        <v>0</v>
      </c>
      <c r="H12077">
        <v>0</v>
      </c>
      <c r="I12077">
        <v>0</v>
      </c>
    </row>
    <row r="12078" spans="1:9" hidden="1" x14ac:dyDescent="0.3">
      <c r="A12078" s="1" t="s">
        <v>159</v>
      </c>
      <c r="B12078" s="1" t="s">
        <v>292</v>
      </c>
      <c r="C12078">
        <v>41.987900000000003</v>
      </c>
      <c r="D12078">
        <v>-88.401600000000002</v>
      </c>
      <c r="E12078" s="1" t="s">
        <v>16</v>
      </c>
      <c r="F12078" t="s">
        <v>3815</v>
      </c>
      <c r="G12078">
        <v>0</v>
      </c>
      <c r="H12078">
        <v>0</v>
      </c>
      <c r="I12078">
        <v>0</v>
      </c>
    </row>
    <row r="12079" spans="1:9" hidden="1" x14ac:dyDescent="0.3">
      <c r="A12079" s="1" t="s">
        <v>159</v>
      </c>
      <c r="B12079" s="1" t="s">
        <v>292</v>
      </c>
      <c r="C12079">
        <v>41.987900000000003</v>
      </c>
      <c r="D12079">
        <v>-88.401600000000002</v>
      </c>
      <c r="E12079" s="1" t="s">
        <v>17</v>
      </c>
      <c r="F12079" t="s">
        <v>4050</v>
      </c>
      <c r="G12079">
        <v>0</v>
      </c>
      <c r="H12079">
        <v>0</v>
      </c>
      <c r="I12079">
        <v>0</v>
      </c>
    </row>
    <row r="12080" spans="1:9" hidden="1" x14ac:dyDescent="0.3">
      <c r="A12080" s="1" t="s">
        <v>159</v>
      </c>
      <c r="B12080" s="1" t="s">
        <v>292</v>
      </c>
      <c r="C12080">
        <v>41.987900000000003</v>
      </c>
      <c r="D12080">
        <v>-88.401600000000002</v>
      </c>
      <c r="E12080" s="1" t="s">
        <v>18</v>
      </c>
      <c r="F12080" t="s">
        <v>4285</v>
      </c>
      <c r="G12080">
        <v>0</v>
      </c>
      <c r="H12080">
        <v>0</v>
      </c>
      <c r="I12080">
        <v>0</v>
      </c>
    </row>
    <row r="12081" spans="1:9" hidden="1" x14ac:dyDescent="0.3">
      <c r="A12081" s="1" t="s">
        <v>159</v>
      </c>
      <c r="B12081" s="1" t="s">
        <v>292</v>
      </c>
      <c r="C12081">
        <v>41.987900000000003</v>
      </c>
      <c r="D12081">
        <v>-88.401600000000002</v>
      </c>
      <c r="E12081" s="1" t="s">
        <v>19</v>
      </c>
      <c r="F12081" t="s">
        <v>4520</v>
      </c>
      <c r="G12081">
        <v>0</v>
      </c>
      <c r="H12081">
        <v>0</v>
      </c>
      <c r="I12081">
        <v>0</v>
      </c>
    </row>
    <row r="12082" spans="1:9" hidden="1" x14ac:dyDescent="0.3">
      <c r="A12082" s="1" t="s">
        <v>159</v>
      </c>
      <c r="B12082" s="1" t="s">
        <v>292</v>
      </c>
      <c r="C12082">
        <v>41.987900000000003</v>
      </c>
      <c r="D12082">
        <v>-88.401600000000002</v>
      </c>
      <c r="E12082" s="1" t="s">
        <v>20</v>
      </c>
      <c r="F12082" t="s">
        <v>4755</v>
      </c>
      <c r="G12082">
        <v>0</v>
      </c>
      <c r="H12082">
        <v>0</v>
      </c>
      <c r="I12082">
        <v>0</v>
      </c>
    </row>
    <row r="12083" spans="1:9" hidden="1" x14ac:dyDescent="0.3">
      <c r="A12083" s="1" t="s">
        <v>159</v>
      </c>
      <c r="B12083" s="1" t="s">
        <v>292</v>
      </c>
      <c r="C12083">
        <v>41.987900000000003</v>
      </c>
      <c r="D12083">
        <v>-88.401600000000002</v>
      </c>
      <c r="E12083" s="1" t="s">
        <v>21</v>
      </c>
      <c r="F12083" t="s">
        <v>4990</v>
      </c>
      <c r="G12083">
        <v>0</v>
      </c>
      <c r="H12083">
        <v>0</v>
      </c>
      <c r="I12083">
        <v>0</v>
      </c>
    </row>
    <row r="12084" spans="1:9" hidden="1" x14ac:dyDescent="0.3">
      <c r="A12084" s="1" t="s">
        <v>159</v>
      </c>
      <c r="B12084" s="1" t="s">
        <v>292</v>
      </c>
      <c r="C12084">
        <v>41.987900000000003</v>
      </c>
      <c r="D12084">
        <v>-88.401600000000002</v>
      </c>
      <c r="E12084" s="1" t="s">
        <v>22</v>
      </c>
      <c r="F12084" t="s">
        <v>5225</v>
      </c>
      <c r="G12084">
        <v>0</v>
      </c>
      <c r="H12084">
        <v>0</v>
      </c>
      <c r="I12084">
        <v>0</v>
      </c>
    </row>
    <row r="12085" spans="1:9" hidden="1" x14ac:dyDescent="0.3">
      <c r="A12085" s="1" t="s">
        <v>159</v>
      </c>
      <c r="B12085" s="1" t="s">
        <v>292</v>
      </c>
      <c r="C12085">
        <v>41.987900000000003</v>
      </c>
      <c r="D12085">
        <v>-88.401600000000002</v>
      </c>
      <c r="E12085" s="1" t="s">
        <v>23</v>
      </c>
      <c r="F12085" t="s">
        <v>5460</v>
      </c>
      <c r="G12085">
        <v>0</v>
      </c>
      <c r="H12085">
        <v>0</v>
      </c>
      <c r="I12085">
        <v>0</v>
      </c>
    </row>
    <row r="12086" spans="1:9" hidden="1" x14ac:dyDescent="0.3">
      <c r="A12086" s="1" t="s">
        <v>159</v>
      </c>
      <c r="B12086" s="1" t="s">
        <v>292</v>
      </c>
      <c r="C12086">
        <v>41.987900000000003</v>
      </c>
      <c r="D12086">
        <v>-88.401600000000002</v>
      </c>
      <c r="E12086" s="1" t="s">
        <v>24</v>
      </c>
      <c r="F12086" t="s">
        <v>5695</v>
      </c>
      <c r="G12086">
        <v>0</v>
      </c>
      <c r="H12086">
        <v>0</v>
      </c>
      <c r="I12086">
        <v>0</v>
      </c>
    </row>
    <row r="12087" spans="1:9" hidden="1" x14ac:dyDescent="0.3">
      <c r="A12087" s="1" t="s">
        <v>159</v>
      </c>
      <c r="B12087" s="1" t="s">
        <v>292</v>
      </c>
      <c r="C12087">
        <v>41.987900000000003</v>
      </c>
      <c r="D12087">
        <v>-88.401600000000002</v>
      </c>
      <c r="E12087" s="1" t="s">
        <v>25</v>
      </c>
      <c r="F12087" t="s">
        <v>5929</v>
      </c>
      <c r="G12087">
        <v>0</v>
      </c>
      <c r="H12087">
        <v>0</v>
      </c>
      <c r="I12087">
        <v>0</v>
      </c>
    </row>
    <row r="12088" spans="1:9" hidden="1" x14ac:dyDescent="0.3">
      <c r="A12088" s="1" t="s">
        <v>159</v>
      </c>
      <c r="B12088" s="1" t="s">
        <v>292</v>
      </c>
      <c r="C12088">
        <v>41.987900000000003</v>
      </c>
      <c r="D12088">
        <v>-88.401600000000002</v>
      </c>
      <c r="E12088" s="1" t="s">
        <v>26</v>
      </c>
      <c r="F12088" t="s">
        <v>6163</v>
      </c>
      <c r="G12088">
        <v>0</v>
      </c>
      <c r="H12088">
        <v>0</v>
      </c>
      <c r="I12088">
        <v>0</v>
      </c>
    </row>
    <row r="12089" spans="1:9" hidden="1" x14ac:dyDescent="0.3">
      <c r="A12089" s="1" t="s">
        <v>159</v>
      </c>
      <c r="B12089" s="1" t="s">
        <v>292</v>
      </c>
      <c r="C12089">
        <v>41.987900000000003</v>
      </c>
      <c r="D12089">
        <v>-88.401600000000002</v>
      </c>
      <c r="E12089" s="1" t="s">
        <v>27</v>
      </c>
      <c r="F12089" t="s">
        <v>6397</v>
      </c>
      <c r="G12089">
        <v>0</v>
      </c>
      <c r="H12089">
        <v>0</v>
      </c>
      <c r="I12089">
        <v>0</v>
      </c>
    </row>
    <row r="12090" spans="1:9" hidden="1" x14ac:dyDescent="0.3">
      <c r="A12090" s="1" t="s">
        <v>159</v>
      </c>
      <c r="B12090" s="1" t="s">
        <v>292</v>
      </c>
      <c r="C12090">
        <v>41.987900000000003</v>
      </c>
      <c r="D12090">
        <v>-88.401600000000002</v>
      </c>
      <c r="E12090" s="1" t="s">
        <v>28</v>
      </c>
      <c r="F12090" t="s">
        <v>6631</v>
      </c>
      <c r="G12090">
        <v>0</v>
      </c>
      <c r="H12090">
        <v>0</v>
      </c>
      <c r="I12090">
        <v>0</v>
      </c>
    </row>
    <row r="12091" spans="1:9" hidden="1" x14ac:dyDescent="0.3">
      <c r="A12091" s="1" t="s">
        <v>159</v>
      </c>
      <c r="B12091" s="1" t="s">
        <v>292</v>
      </c>
      <c r="C12091">
        <v>41.987900000000003</v>
      </c>
      <c r="D12091">
        <v>-88.401600000000002</v>
      </c>
      <c r="E12091" s="1" t="s">
        <v>29</v>
      </c>
      <c r="F12091" t="s">
        <v>6865</v>
      </c>
      <c r="G12091">
        <v>0</v>
      </c>
      <c r="H12091">
        <v>0</v>
      </c>
      <c r="I12091">
        <v>0</v>
      </c>
    </row>
    <row r="12092" spans="1:9" hidden="1" x14ac:dyDescent="0.3">
      <c r="A12092" s="1" t="s">
        <v>159</v>
      </c>
      <c r="B12092" s="1" t="s">
        <v>292</v>
      </c>
      <c r="C12092">
        <v>41.987900000000003</v>
      </c>
      <c r="D12092">
        <v>-88.401600000000002</v>
      </c>
      <c r="E12092" s="1" t="s">
        <v>30</v>
      </c>
      <c r="F12092" t="s">
        <v>7099</v>
      </c>
      <c r="G12092">
        <v>0</v>
      </c>
      <c r="H12092">
        <v>0</v>
      </c>
      <c r="I12092">
        <v>0</v>
      </c>
    </row>
    <row r="12093" spans="1:9" hidden="1" x14ac:dyDescent="0.3">
      <c r="A12093" s="1" t="s">
        <v>159</v>
      </c>
      <c r="B12093" s="1" t="s">
        <v>292</v>
      </c>
      <c r="C12093">
        <v>41.987900000000003</v>
      </c>
      <c r="D12093">
        <v>-88.401600000000002</v>
      </c>
      <c r="E12093" s="1" t="s">
        <v>31</v>
      </c>
      <c r="F12093" t="s">
        <v>7333</v>
      </c>
      <c r="G12093">
        <v>0</v>
      </c>
      <c r="H12093">
        <v>0</v>
      </c>
      <c r="I12093">
        <v>0</v>
      </c>
    </row>
    <row r="12094" spans="1:9" hidden="1" x14ac:dyDescent="0.3">
      <c r="A12094" s="1" t="s">
        <v>159</v>
      </c>
      <c r="B12094" s="1" t="s">
        <v>292</v>
      </c>
      <c r="C12094">
        <v>41.987900000000003</v>
      </c>
      <c r="D12094">
        <v>-88.401600000000002</v>
      </c>
      <c r="E12094" s="1" t="s">
        <v>32</v>
      </c>
      <c r="F12094" t="s">
        <v>7567</v>
      </c>
      <c r="G12094">
        <v>0</v>
      </c>
      <c r="H12094">
        <v>0</v>
      </c>
      <c r="I12094">
        <v>0</v>
      </c>
    </row>
    <row r="12095" spans="1:9" hidden="1" x14ac:dyDescent="0.3">
      <c r="A12095" s="1" t="s">
        <v>159</v>
      </c>
      <c r="B12095" s="1" t="s">
        <v>292</v>
      </c>
      <c r="C12095">
        <v>41.987900000000003</v>
      </c>
      <c r="D12095">
        <v>-88.401600000000002</v>
      </c>
      <c r="E12095" s="1" t="s">
        <v>33</v>
      </c>
      <c r="F12095" t="s">
        <v>7801</v>
      </c>
      <c r="G12095">
        <v>0</v>
      </c>
      <c r="H12095">
        <v>0</v>
      </c>
      <c r="I12095">
        <v>0</v>
      </c>
    </row>
    <row r="12096" spans="1:9" hidden="1" x14ac:dyDescent="0.3">
      <c r="A12096" s="1" t="s">
        <v>159</v>
      </c>
      <c r="B12096" s="1" t="s">
        <v>292</v>
      </c>
      <c r="C12096">
        <v>41.987900000000003</v>
      </c>
      <c r="D12096">
        <v>-88.401600000000002</v>
      </c>
      <c r="E12096" s="1" t="s">
        <v>34</v>
      </c>
      <c r="F12096" t="s">
        <v>8035</v>
      </c>
      <c r="G12096">
        <v>0</v>
      </c>
      <c r="H12096">
        <v>0</v>
      </c>
      <c r="I12096">
        <v>0</v>
      </c>
    </row>
    <row r="12097" spans="1:9" hidden="1" x14ac:dyDescent="0.3">
      <c r="A12097" s="1" t="s">
        <v>159</v>
      </c>
      <c r="B12097" s="1" t="s">
        <v>292</v>
      </c>
      <c r="C12097">
        <v>41.987900000000003</v>
      </c>
      <c r="D12097">
        <v>-88.401600000000002</v>
      </c>
      <c r="E12097" s="1" t="s">
        <v>35</v>
      </c>
      <c r="F12097" t="s">
        <v>8267</v>
      </c>
      <c r="G12097">
        <v>0</v>
      </c>
      <c r="H12097">
        <v>0</v>
      </c>
      <c r="I12097">
        <v>0</v>
      </c>
    </row>
    <row r="12098" spans="1:9" hidden="1" x14ac:dyDescent="0.3">
      <c r="A12098" s="1" t="s">
        <v>159</v>
      </c>
      <c r="B12098" s="1" t="s">
        <v>292</v>
      </c>
      <c r="C12098">
        <v>41.987900000000003</v>
      </c>
      <c r="D12098">
        <v>-88.401600000000002</v>
      </c>
      <c r="E12098" s="1" t="s">
        <v>36</v>
      </c>
      <c r="F12098" t="s">
        <v>8499</v>
      </c>
      <c r="G12098">
        <v>0</v>
      </c>
      <c r="H12098">
        <v>0</v>
      </c>
      <c r="I12098">
        <v>0</v>
      </c>
    </row>
    <row r="12099" spans="1:9" hidden="1" x14ac:dyDescent="0.3">
      <c r="A12099" s="1" t="s">
        <v>159</v>
      </c>
      <c r="B12099" s="1" t="s">
        <v>292</v>
      </c>
      <c r="C12099">
        <v>41.987900000000003</v>
      </c>
      <c r="D12099">
        <v>-88.401600000000002</v>
      </c>
      <c r="E12099" s="1" t="s">
        <v>37</v>
      </c>
      <c r="F12099" t="s">
        <v>8730</v>
      </c>
      <c r="G12099">
        <v>0</v>
      </c>
      <c r="H12099">
        <v>0</v>
      </c>
      <c r="I12099">
        <v>0</v>
      </c>
    </row>
    <row r="12100" spans="1:9" hidden="1" x14ac:dyDescent="0.3">
      <c r="A12100" s="1" t="s">
        <v>159</v>
      </c>
      <c r="B12100" s="1" t="s">
        <v>292</v>
      </c>
      <c r="C12100">
        <v>41.987900000000003</v>
      </c>
      <c r="D12100">
        <v>-88.401600000000002</v>
      </c>
      <c r="E12100" s="1" t="s">
        <v>38</v>
      </c>
      <c r="F12100" t="s">
        <v>8961</v>
      </c>
      <c r="G12100">
        <v>0</v>
      </c>
      <c r="H12100">
        <v>0</v>
      </c>
      <c r="I12100">
        <v>0</v>
      </c>
    </row>
    <row r="12101" spans="1:9" hidden="1" x14ac:dyDescent="0.3">
      <c r="A12101" s="1" t="s">
        <v>159</v>
      </c>
      <c r="B12101" s="1" t="s">
        <v>292</v>
      </c>
      <c r="C12101">
        <v>41.987900000000003</v>
      </c>
      <c r="D12101">
        <v>-88.401600000000002</v>
      </c>
      <c r="E12101" s="1" t="s">
        <v>39</v>
      </c>
      <c r="F12101" t="s">
        <v>9192</v>
      </c>
      <c r="G12101">
        <v>0</v>
      </c>
      <c r="H12101">
        <v>0</v>
      </c>
      <c r="I12101">
        <v>0</v>
      </c>
    </row>
    <row r="12102" spans="1:9" hidden="1" x14ac:dyDescent="0.3">
      <c r="A12102" s="1" t="s">
        <v>159</v>
      </c>
      <c r="B12102" s="1" t="s">
        <v>292</v>
      </c>
      <c r="C12102">
        <v>41.987900000000003</v>
      </c>
      <c r="D12102">
        <v>-88.401600000000002</v>
      </c>
      <c r="E12102" s="1" t="s">
        <v>40</v>
      </c>
      <c r="F12102" t="s">
        <v>9423</v>
      </c>
      <c r="G12102">
        <v>0</v>
      </c>
      <c r="H12102">
        <v>0</v>
      </c>
      <c r="I12102">
        <v>0</v>
      </c>
    </row>
    <row r="12103" spans="1:9" hidden="1" x14ac:dyDescent="0.3">
      <c r="A12103" s="1" t="s">
        <v>159</v>
      </c>
      <c r="B12103" s="1" t="s">
        <v>292</v>
      </c>
      <c r="C12103">
        <v>41.987900000000003</v>
      </c>
      <c r="D12103">
        <v>-88.401600000000002</v>
      </c>
      <c r="E12103" s="1" t="s">
        <v>41</v>
      </c>
      <c r="F12103" t="s">
        <v>9654</v>
      </c>
      <c r="G12103">
        <v>0</v>
      </c>
      <c r="H12103">
        <v>0</v>
      </c>
      <c r="I12103">
        <v>0</v>
      </c>
    </row>
    <row r="12104" spans="1:9" hidden="1" x14ac:dyDescent="0.3">
      <c r="A12104" s="1" t="s">
        <v>159</v>
      </c>
      <c r="B12104" s="1" t="s">
        <v>292</v>
      </c>
      <c r="C12104">
        <v>41.987900000000003</v>
      </c>
      <c r="D12104">
        <v>-88.401600000000002</v>
      </c>
      <c r="E12104" s="1" t="s">
        <v>42</v>
      </c>
      <c r="F12104" t="s">
        <v>9885</v>
      </c>
      <c r="G12104">
        <v>0</v>
      </c>
      <c r="H12104">
        <v>0</v>
      </c>
      <c r="I12104">
        <v>0</v>
      </c>
    </row>
    <row r="12105" spans="1:9" hidden="1" x14ac:dyDescent="0.3">
      <c r="A12105" s="1" t="s">
        <v>159</v>
      </c>
      <c r="B12105" s="1" t="s">
        <v>292</v>
      </c>
      <c r="C12105">
        <v>41.987900000000003</v>
      </c>
      <c r="D12105">
        <v>-88.401600000000002</v>
      </c>
      <c r="E12105" s="1" t="s">
        <v>43</v>
      </c>
      <c r="F12105" t="s">
        <v>10114</v>
      </c>
      <c r="G12105">
        <v>0</v>
      </c>
      <c r="H12105">
        <v>0</v>
      </c>
      <c r="I12105">
        <v>0</v>
      </c>
    </row>
    <row r="12106" spans="1:9" hidden="1" x14ac:dyDescent="0.3">
      <c r="A12106" s="1" t="s">
        <v>159</v>
      </c>
      <c r="B12106" s="1" t="s">
        <v>292</v>
      </c>
      <c r="C12106">
        <v>41.987900000000003</v>
      </c>
      <c r="D12106">
        <v>-88.401600000000002</v>
      </c>
      <c r="E12106" s="1" t="s">
        <v>44</v>
      </c>
      <c r="F12106" t="s">
        <v>10342</v>
      </c>
      <c r="G12106">
        <v>0</v>
      </c>
      <c r="H12106">
        <v>0</v>
      </c>
      <c r="I12106">
        <v>0</v>
      </c>
    </row>
    <row r="12107" spans="1:9" hidden="1" x14ac:dyDescent="0.3">
      <c r="A12107" s="1" t="s">
        <v>159</v>
      </c>
      <c r="B12107" s="1" t="s">
        <v>292</v>
      </c>
      <c r="C12107">
        <v>41.987900000000003</v>
      </c>
      <c r="D12107">
        <v>-88.401600000000002</v>
      </c>
      <c r="E12107" s="1" t="s">
        <v>45</v>
      </c>
      <c r="F12107" t="s">
        <v>10563</v>
      </c>
      <c r="G12107">
        <v>0</v>
      </c>
      <c r="H12107">
        <v>0</v>
      </c>
      <c r="I12107">
        <v>0</v>
      </c>
    </row>
    <row r="12108" spans="1:9" hidden="1" x14ac:dyDescent="0.3">
      <c r="A12108" s="1" t="s">
        <v>159</v>
      </c>
      <c r="B12108" s="1" t="s">
        <v>292</v>
      </c>
      <c r="C12108">
        <v>41.987900000000003</v>
      </c>
      <c r="D12108">
        <v>-88.401600000000002</v>
      </c>
      <c r="E12108" s="1" t="s">
        <v>46</v>
      </c>
      <c r="F12108" t="s">
        <v>10779</v>
      </c>
      <c r="G12108">
        <v>0</v>
      </c>
      <c r="H12108">
        <v>0</v>
      </c>
      <c r="I12108">
        <v>0</v>
      </c>
    </row>
    <row r="12109" spans="1:9" hidden="1" x14ac:dyDescent="0.3">
      <c r="A12109" s="1" t="s">
        <v>159</v>
      </c>
      <c r="B12109" s="1" t="s">
        <v>292</v>
      </c>
      <c r="C12109">
        <v>41.987900000000003</v>
      </c>
      <c r="D12109">
        <v>-88.401600000000002</v>
      </c>
      <c r="E12109" s="1" t="s">
        <v>47</v>
      </c>
      <c r="F12109" t="s">
        <v>10994</v>
      </c>
      <c r="G12109">
        <v>0</v>
      </c>
      <c r="H12109">
        <v>0</v>
      </c>
      <c r="I12109">
        <v>0</v>
      </c>
    </row>
    <row r="12110" spans="1:9" hidden="1" x14ac:dyDescent="0.3">
      <c r="A12110" s="1" t="s">
        <v>159</v>
      </c>
      <c r="B12110" s="1" t="s">
        <v>292</v>
      </c>
      <c r="C12110">
        <v>41.987900000000003</v>
      </c>
      <c r="D12110">
        <v>-88.401600000000002</v>
      </c>
      <c r="E12110" s="1" t="s">
        <v>48</v>
      </c>
      <c r="F12110" t="s">
        <v>11797</v>
      </c>
      <c r="G12110">
        <v>0</v>
      </c>
      <c r="H12110">
        <v>0</v>
      </c>
      <c r="I12110">
        <v>0</v>
      </c>
    </row>
    <row r="12111" spans="1:9" hidden="1" x14ac:dyDescent="0.3">
      <c r="A12111" s="1" t="s">
        <v>159</v>
      </c>
      <c r="B12111" s="1" t="s">
        <v>292</v>
      </c>
      <c r="C12111">
        <v>41.987900000000003</v>
      </c>
      <c r="D12111">
        <v>-88.401600000000002</v>
      </c>
      <c r="E12111" s="1" t="s">
        <v>49</v>
      </c>
      <c r="F12111" t="s">
        <v>11988</v>
      </c>
      <c r="G12111">
        <v>0</v>
      </c>
      <c r="H12111">
        <v>0</v>
      </c>
      <c r="I12111">
        <v>0</v>
      </c>
    </row>
    <row r="12112" spans="1:9" hidden="1" x14ac:dyDescent="0.3">
      <c r="A12112" s="1" t="s">
        <v>159</v>
      </c>
      <c r="B12112" s="1" t="s">
        <v>292</v>
      </c>
      <c r="C12112">
        <v>41.987900000000003</v>
      </c>
      <c r="D12112">
        <v>-88.401600000000002</v>
      </c>
      <c r="E12112" s="1" t="s">
        <v>50</v>
      </c>
      <c r="F12112" t="s">
        <v>12160</v>
      </c>
      <c r="G12112">
        <v>0</v>
      </c>
      <c r="H12112">
        <v>0</v>
      </c>
      <c r="I12112">
        <v>0</v>
      </c>
    </row>
    <row r="12113" spans="1:9" hidden="1" x14ac:dyDescent="0.3">
      <c r="A12113" s="1" t="s">
        <v>159</v>
      </c>
      <c r="B12113" s="1" t="s">
        <v>292</v>
      </c>
      <c r="C12113">
        <v>41.987900000000003</v>
      </c>
      <c r="D12113">
        <v>-88.401600000000002</v>
      </c>
      <c r="E12113" s="1" t="s">
        <v>51</v>
      </c>
      <c r="F12113" t="s">
        <v>12309</v>
      </c>
      <c r="G12113">
        <v>0</v>
      </c>
      <c r="H12113">
        <v>0</v>
      </c>
      <c r="I12113">
        <v>0</v>
      </c>
    </row>
    <row r="12114" spans="1:9" hidden="1" x14ac:dyDescent="0.3">
      <c r="A12114" s="1" t="s">
        <v>159</v>
      </c>
      <c r="B12114" s="1" t="s">
        <v>292</v>
      </c>
      <c r="C12114">
        <v>41.987900000000003</v>
      </c>
      <c r="D12114">
        <v>-88.401600000000002</v>
      </c>
      <c r="E12114" s="1" t="s">
        <v>52</v>
      </c>
      <c r="F12114" t="s">
        <v>11162</v>
      </c>
      <c r="G12114">
        <v>0</v>
      </c>
      <c r="H12114">
        <v>0</v>
      </c>
      <c r="I12114">
        <v>0</v>
      </c>
    </row>
    <row r="12115" spans="1:9" hidden="1" x14ac:dyDescent="0.3">
      <c r="A12115" s="1" t="s">
        <v>159</v>
      </c>
      <c r="B12115" s="1" t="s">
        <v>292</v>
      </c>
      <c r="C12115">
        <v>41.987900000000003</v>
      </c>
      <c r="D12115">
        <v>-88.401600000000002</v>
      </c>
      <c r="E12115" s="1" t="s">
        <v>53</v>
      </c>
      <c r="F12115" t="s">
        <v>11360</v>
      </c>
      <c r="G12115">
        <v>0</v>
      </c>
      <c r="H12115">
        <v>0</v>
      </c>
      <c r="I12115">
        <v>0</v>
      </c>
    </row>
    <row r="12116" spans="1:9" hidden="1" x14ac:dyDescent="0.3">
      <c r="A12116" s="1" t="s">
        <v>159</v>
      </c>
      <c r="B12116" s="1" t="s">
        <v>292</v>
      </c>
      <c r="C12116">
        <v>41.987900000000003</v>
      </c>
      <c r="D12116">
        <v>-88.401600000000002</v>
      </c>
      <c r="E12116" s="1" t="s">
        <v>54</v>
      </c>
      <c r="F12116" t="s">
        <v>11555</v>
      </c>
      <c r="G12116">
        <v>0</v>
      </c>
      <c r="H12116">
        <v>0</v>
      </c>
      <c r="I12116">
        <v>0</v>
      </c>
    </row>
    <row r="12117" spans="1:9" hidden="1" x14ac:dyDescent="0.3">
      <c r="A12117" s="1" t="s">
        <v>159</v>
      </c>
      <c r="B12117" s="1" t="s">
        <v>292</v>
      </c>
      <c r="C12117">
        <v>41.987900000000003</v>
      </c>
      <c r="D12117">
        <v>-88.401600000000002</v>
      </c>
      <c r="E12117" s="1" t="s">
        <v>21548</v>
      </c>
      <c r="F12117" t="s">
        <v>21781</v>
      </c>
      <c r="G12117">
        <v>0</v>
      </c>
      <c r="H12117">
        <v>0</v>
      </c>
      <c r="I12117">
        <v>0</v>
      </c>
    </row>
    <row r="12118" spans="1:9" hidden="1" x14ac:dyDescent="0.3">
      <c r="A12118" s="1" t="s">
        <v>159</v>
      </c>
      <c r="B12118" s="1" t="s">
        <v>293</v>
      </c>
      <c r="C12118">
        <v>41.0458</v>
      </c>
      <c r="D12118">
        <v>-75.247900000000001</v>
      </c>
      <c r="E12118" s="1" t="s">
        <v>4</v>
      </c>
      <c r="F12118" t="s">
        <v>951</v>
      </c>
      <c r="G12118">
        <v>0</v>
      </c>
      <c r="H12118">
        <v>0</v>
      </c>
      <c r="I12118">
        <v>0</v>
      </c>
    </row>
    <row r="12119" spans="1:9" hidden="1" x14ac:dyDescent="0.3">
      <c r="A12119" s="1" t="s">
        <v>159</v>
      </c>
      <c r="B12119" s="1" t="s">
        <v>293</v>
      </c>
      <c r="C12119">
        <v>41.0458</v>
      </c>
      <c r="D12119">
        <v>-75.247900000000001</v>
      </c>
      <c r="E12119" s="1" t="s">
        <v>5</v>
      </c>
      <c r="F12119" t="s">
        <v>1193</v>
      </c>
      <c r="G12119">
        <v>0</v>
      </c>
      <c r="H12119">
        <v>0</v>
      </c>
      <c r="I12119">
        <v>0</v>
      </c>
    </row>
    <row r="12120" spans="1:9" hidden="1" x14ac:dyDescent="0.3">
      <c r="A12120" s="1" t="s">
        <v>159</v>
      </c>
      <c r="B12120" s="1" t="s">
        <v>293</v>
      </c>
      <c r="C12120">
        <v>41.0458</v>
      </c>
      <c r="D12120">
        <v>-75.247900000000001</v>
      </c>
      <c r="E12120" s="1" t="s">
        <v>6</v>
      </c>
      <c r="F12120" t="s">
        <v>1435</v>
      </c>
      <c r="G12120">
        <v>0</v>
      </c>
      <c r="H12120">
        <v>0</v>
      </c>
      <c r="I12120">
        <v>0</v>
      </c>
    </row>
    <row r="12121" spans="1:9" hidden="1" x14ac:dyDescent="0.3">
      <c r="A12121" s="1" t="s">
        <v>159</v>
      </c>
      <c r="B12121" s="1" t="s">
        <v>293</v>
      </c>
      <c r="C12121">
        <v>41.0458</v>
      </c>
      <c r="D12121">
        <v>-75.247900000000001</v>
      </c>
      <c r="E12121" s="1" t="s">
        <v>7</v>
      </c>
      <c r="F12121" t="s">
        <v>1676</v>
      </c>
      <c r="G12121">
        <v>0</v>
      </c>
      <c r="H12121">
        <v>0</v>
      </c>
      <c r="I12121">
        <v>0</v>
      </c>
    </row>
    <row r="12122" spans="1:9" hidden="1" x14ac:dyDescent="0.3">
      <c r="A12122" s="1" t="s">
        <v>159</v>
      </c>
      <c r="B12122" s="1" t="s">
        <v>293</v>
      </c>
      <c r="C12122">
        <v>41.0458</v>
      </c>
      <c r="D12122">
        <v>-75.247900000000001</v>
      </c>
      <c r="E12122" s="1" t="s">
        <v>8</v>
      </c>
      <c r="F12122" t="s">
        <v>1917</v>
      </c>
      <c r="G12122">
        <v>0</v>
      </c>
      <c r="H12122">
        <v>0</v>
      </c>
      <c r="I12122">
        <v>0</v>
      </c>
    </row>
    <row r="12123" spans="1:9" hidden="1" x14ac:dyDescent="0.3">
      <c r="A12123" s="1" t="s">
        <v>159</v>
      </c>
      <c r="B12123" s="1" t="s">
        <v>293</v>
      </c>
      <c r="C12123">
        <v>41.0458</v>
      </c>
      <c r="D12123">
        <v>-75.247900000000001</v>
      </c>
      <c r="E12123" s="1" t="s">
        <v>9</v>
      </c>
      <c r="F12123" t="s">
        <v>2155</v>
      </c>
      <c r="G12123">
        <v>0</v>
      </c>
      <c r="H12123">
        <v>0</v>
      </c>
      <c r="I12123">
        <v>0</v>
      </c>
    </row>
    <row r="12124" spans="1:9" hidden="1" x14ac:dyDescent="0.3">
      <c r="A12124" s="1" t="s">
        <v>159</v>
      </c>
      <c r="B12124" s="1" t="s">
        <v>293</v>
      </c>
      <c r="C12124">
        <v>41.0458</v>
      </c>
      <c r="D12124">
        <v>-75.247900000000001</v>
      </c>
      <c r="E12124" s="1" t="s">
        <v>10</v>
      </c>
      <c r="F12124" t="s">
        <v>2393</v>
      </c>
      <c r="G12124">
        <v>0</v>
      </c>
      <c r="H12124">
        <v>0</v>
      </c>
      <c r="I12124">
        <v>0</v>
      </c>
    </row>
    <row r="12125" spans="1:9" hidden="1" x14ac:dyDescent="0.3">
      <c r="A12125" s="1" t="s">
        <v>159</v>
      </c>
      <c r="B12125" s="1" t="s">
        <v>293</v>
      </c>
      <c r="C12125">
        <v>41.0458</v>
      </c>
      <c r="D12125">
        <v>-75.247900000000001</v>
      </c>
      <c r="E12125" s="1" t="s">
        <v>11</v>
      </c>
      <c r="F12125" t="s">
        <v>2631</v>
      </c>
      <c r="G12125">
        <v>0</v>
      </c>
      <c r="H12125">
        <v>0</v>
      </c>
      <c r="I12125">
        <v>0</v>
      </c>
    </row>
    <row r="12126" spans="1:9" hidden="1" x14ac:dyDescent="0.3">
      <c r="A12126" s="1" t="s">
        <v>159</v>
      </c>
      <c r="B12126" s="1" t="s">
        <v>293</v>
      </c>
      <c r="C12126">
        <v>41.0458</v>
      </c>
      <c r="D12126">
        <v>-75.247900000000001</v>
      </c>
      <c r="E12126" s="1" t="s">
        <v>12</v>
      </c>
      <c r="F12126" t="s">
        <v>2869</v>
      </c>
      <c r="G12126">
        <v>0</v>
      </c>
      <c r="H12126">
        <v>0</v>
      </c>
      <c r="I12126">
        <v>0</v>
      </c>
    </row>
    <row r="12127" spans="1:9" hidden="1" x14ac:dyDescent="0.3">
      <c r="A12127" s="1" t="s">
        <v>159</v>
      </c>
      <c r="B12127" s="1" t="s">
        <v>293</v>
      </c>
      <c r="C12127">
        <v>41.0458</v>
      </c>
      <c r="D12127">
        <v>-75.247900000000001</v>
      </c>
      <c r="E12127" s="1" t="s">
        <v>13</v>
      </c>
      <c r="F12127" t="s">
        <v>3107</v>
      </c>
      <c r="G12127">
        <v>0</v>
      </c>
      <c r="H12127">
        <v>0</v>
      </c>
      <c r="I12127">
        <v>0</v>
      </c>
    </row>
    <row r="12128" spans="1:9" hidden="1" x14ac:dyDescent="0.3">
      <c r="A12128" s="1" t="s">
        <v>159</v>
      </c>
      <c r="B12128" s="1" t="s">
        <v>293</v>
      </c>
      <c r="C12128">
        <v>41.0458</v>
      </c>
      <c r="D12128">
        <v>-75.247900000000001</v>
      </c>
      <c r="E12128" s="1" t="s">
        <v>14</v>
      </c>
      <c r="F12128" t="s">
        <v>3344</v>
      </c>
      <c r="G12128">
        <v>0</v>
      </c>
      <c r="H12128">
        <v>0</v>
      </c>
      <c r="I12128">
        <v>0</v>
      </c>
    </row>
    <row r="12129" spans="1:9" hidden="1" x14ac:dyDescent="0.3">
      <c r="A12129" s="1" t="s">
        <v>159</v>
      </c>
      <c r="B12129" s="1" t="s">
        <v>293</v>
      </c>
      <c r="C12129">
        <v>41.0458</v>
      </c>
      <c r="D12129">
        <v>-75.247900000000001</v>
      </c>
      <c r="E12129" s="1" t="s">
        <v>15</v>
      </c>
      <c r="F12129" t="s">
        <v>3580</v>
      </c>
      <c r="G12129">
        <v>0</v>
      </c>
      <c r="H12129">
        <v>0</v>
      </c>
      <c r="I12129">
        <v>0</v>
      </c>
    </row>
    <row r="12130" spans="1:9" hidden="1" x14ac:dyDescent="0.3">
      <c r="A12130" s="1" t="s">
        <v>159</v>
      </c>
      <c r="B12130" s="1" t="s">
        <v>293</v>
      </c>
      <c r="C12130">
        <v>41.0458</v>
      </c>
      <c r="D12130">
        <v>-75.247900000000001</v>
      </c>
      <c r="E12130" s="1" t="s">
        <v>16</v>
      </c>
      <c r="F12130" t="s">
        <v>3816</v>
      </c>
      <c r="G12130">
        <v>0</v>
      </c>
      <c r="H12130">
        <v>0</v>
      </c>
      <c r="I12130">
        <v>0</v>
      </c>
    </row>
    <row r="12131" spans="1:9" hidden="1" x14ac:dyDescent="0.3">
      <c r="A12131" s="1" t="s">
        <v>159</v>
      </c>
      <c r="B12131" s="1" t="s">
        <v>293</v>
      </c>
      <c r="C12131">
        <v>41.0458</v>
      </c>
      <c r="D12131">
        <v>-75.247900000000001</v>
      </c>
      <c r="E12131" s="1" t="s">
        <v>17</v>
      </c>
      <c r="F12131" t="s">
        <v>4051</v>
      </c>
      <c r="G12131">
        <v>0</v>
      </c>
      <c r="H12131">
        <v>0</v>
      </c>
      <c r="I12131">
        <v>0</v>
      </c>
    </row>
    <row r="12132" spans="1:9" hidden="1" x14ac:dyDescent="0.3">
      <c r="A12132" s="1" t="s">
        <v>159</v>
      </c>
      <c r="B12132" s="1" t="s">
        <v>293</v>
      </c>
      <c r="C12132">
        <v>41.0458</v>
      </c>
      <c r="D12132">
        <v>-75.247900000000001</v>
      </c>
      <c r="E12132" s="1" t="s">
        <v>18</v>
      </c>
      <c r="F12132" t="s">
        <v>4286</v>
      </c>
      <c r="G12132">
        <v>0</v>
      </c>
      <c r="H12132">
        <v>0</v>
      </c>
      <c r="I12132">
        <v>0</v>
      </c>
    </row>
    <row r="12133" spans="1:9" hidden="1" x14ac:dyDescent="0.3">
      <c r="A12133" s="1" t="s">
        <v>159</v>
      </c>
      <c r="B12133" s="1" t="s">
        <v>293</v>
      </c>
      <c r="C12133">
        <v>41.0458</v>
      </c>
      <c r="D12133">
        <v>-75.247900000000001</v>
      </c>
      <c r="E12133" s="1" t="s">
        <v>19</v>
      </c>
      <c r="F12133" t="s">
        <v>4521</v>
      </c>
      <c r="G12133">
        <v>0</v>
      </c>
      <c r="H12133">
        <v>0</v>
      </c>
      <c r="I12133">
        <v>0</v>
      </c>
    </row>
    <row r="12134" spans="1:9" hidden="1" x14ac:dyDescent="0.3">
      <c r="A12134" s="1" t="s">
        <v>159</v>
      </c>
      <c r="B12134" s="1" t="s">
        <v>293</v>
      </c>
      <c r="C12134">
        <v>41.0458</v>
      </c>
      <c r="D12134">
        <v>-75.247900000000001</v>
      </c>
      <c r="E12134" s="1" t="s">
        <v>20</v>
      </c>
      <c r="F12134" t="s">
        <v>4756</v>
      </c>
      <c r="G12134">
        <v>0</v>
      </c>
      <c r="H12134">
        <v>0</v>
      </c>
      <c r="I12134">
        <v>0</v>
      </c>
    </row>
    <row r="12135" spans="1:9" hidden="1" x14ac:dyDescent="0.3">
      <c r="A12135" s="1" t="s">
        <v>159</v>
      </c>
      <c r="B12135" s="1" t="s">
        <v>293</v>
      </c>
      <c r="C12135">
        <v>41.0458</v>
      </c>
      <c r="D12135">
        <v>-75.247900000000001</v>
      </c>
      <c r="E12135" s="1" t="s">
        <v>21</v>
      </c>
      <c r="F12135" t="s">
        <v>4991</v>
      </c>
      <c r="G12135">
        <v>0</v>
      </c>
      <c r="H12135">
        <v>0</v>
      </c>
      <c r="I12135">
        <v>0</v>
      </c>
    </row>
    <row r="12136" spans="1:9" hidden="1" x14ac:dyDescent="0.3">
      <c r="A12136" s="1" t="s">
        <v>159</v>
      </c>
      <c r="B12136" s="1" t="s">
        <v>293</v>
      </c>
      <c r="C12136">
        <v>41.0458</v>
      </c>
      <c r="D12136">
        <v>-75.247900000000001</v>
      </c>
      <c r="E12136" s="1" t="s">
        <v>22</v>
      </c>
      <c r="F12136" t="s">
        <v>5226</v>
      </c>
      <c r="G12136">
        <v>0</v>
      </c>
      <c r="H12136">
        <v>0</v>
      </c>
      <c r="I12136">
        <v>0</v>
      </c>
    </row>
    <row r="12137" spans="1:9" hidden="1" x14ac:dyDescent="0.3">
      <c r="A12137" s="1" t="s">
        <v>159</v>
      </c>
      <c r="B12137" s="1" t="s">
        <v>293</v>
      </c>
      <c r="C12137">
        <v>41.0458</v>
      </c>
      <c r="D12137">
        <v>-75.247900000000001</v>
      </c>
      <c r="E12137" s="1" t="s">
        <v>23</v>
      </c>
      <c r="F12137" t="s">
        <v>5461</v>
      </c>
      <c r="G12137">
        <v>0</v>
      </c>
      <c r="H12137">
        <v>0</v>
      </c>
      <c r="I12137">
        <v>0</v>
      </c>
    </row>
    <row r="12138" spans="1:9" hidden="1" x14ac:dyDescent="0.3">
      <c r="A12138" s="1" t="s">
        <v>159</v>
      </c>
      <c r="B12138" s="1" t="s">
        <v>293</v>
      </c>
      <c r="C12138">
        <v>41.0458</v>
      </c>
      <c r="D12138">
        <v>-75.247900000000001</v>
      </c>
      <c r="E12138" s="1" t="s">
        <v>24</v>
      </c>
      <c r="F12138" t="s">
        <v>5696</v>
      </c>
      <c r="G12138">
        <v>0</v>
      </c>
      <c r="H12138">
        <v>0</v>
      </c>
      <c r="I12138">
        <v>0</v>
      </c>
    </row>
    <row r="12139" spans="1:9" hidden="1" x14ac:dyDescent="0.3">
      <c r="A12139" s="1" t="s">
        <v>159</v>
      </c>
      <c r="B12139" s="1" t="s">
        <v>293</v>
      </c>
      <c r="C12139">
        <v>41.0458</v>
      </c>
      <c r="D12139">
        <v>-75.247900000000001</v>
      </c>
      <c r="E12139" s="1" t="s">
        <v>25</v>
      </c>
      <c r="F12139" t="s">
        <v>5930</v>
      </c>
      <c r="G12139">
        <v>0</v>
      </c>
      <c r="H12139">
        <v>0</v>
      </c>
      <c r="I12139">
        <v>0</v>
      </c>
    </row>
    <row r="12140" spans="1:9" hidden="1" x14ac:dyDescent="0.3">
      <c r="A12140" s="1" t="s">
        <v>159</v>
      </c>
      <c r="B12140" s="1" t="s">
        <v>293</v>
      </c>
      <c r="C12140">
        <v>41.0458</v>
      </c>
      <c r="D12140">
        <v>-75.247900000000001</v>
      </c>
      <c r="E12140" s="1" t="s">
        <v>26</v>
      </c>
      <c r="F12140" t="s">
        <v>6164</v>
      </c>
      <c r="G12140">
        <v>0</v>
      </c>
      <c r="H12140">
        <v>0</v>
      </c>
      <c r="I12140">
        <v>0</v>
      </c>
    </row>
    <row r="12141" spans="1:9" hidden="1" x14ac:dyDescent="0.3">
      <c r="A12141" s="1" t="s">
        <v>159</v>
      </c>
      <c r="B12141" s="1" t="s">
        <v>293</v>
      </c>
      <c r="C12141">
        <v>41.0458</v>
      </c>
      <c r="D12141">
        <v>-75.247900000000001</v>
      </c>
      <c r="E12141" s="1" t="s">
        <v>27</v>
      </c>
      <c r="F12141" t="s">
        <v>6398</v>
      </c>
      <c r="G12141">
        <v>0</v>
      </c>
      <c r="H12141">
        <v>0</v>
      </c>
      <c r="I12141">
        <v>0</v>
      </c>
    </row>
    <row r="12142" spans="1:9" hidden="1" x14ac:dyDescent="0.3">
      <c r="A12142" s="1" t="s">
        <v>159</v>
      </c>
      <c r="B12142" s="1" t="s">
        <v>293</v>
      </c>
      <c r="C12142">
        <v>41.0458</v>
      </c>
      <c r="D12142">
        <v>-75.247900000000001</v>
      </c>
      <c r="E12142" s="1" t="s">
        <v>28</v>
      </c>
      <c r="F12142" t="s">
        <v>6632</v>
      </c>
      <c r="G12142">
        <v>0</v>
      </c>
      <c r="H12142">
        <v>0</v>
      </c>
      <c r="I12142">
        <v>0</v>
      </c>
    </row>
    <row r="12143" spans="1:9" hidden="1" x14ac:dyDescent="0.3">
      <c r="A12143" s="1" t="s">
        <v>159</v>
      </c>
      <c r="B12143" s="1" t="s">
        <v>293</v>
      </c>
      <c r="C12143">
        <v>41.0458</v>
      </c>
      <c r="D12143">
        <v>-75.247900000000001</v>
      </c>
      <c r="E12143" s="1" t="s">
        <v>29</v>
      </c>
      <c r="F12143" t="s">
        <v>6866</v>
      </c>
      <c r="G12143">
        <v>0</v>
      </c>
      <c r="H12143">
        <v>0</v>
      </c>
      <c r="I12143">
        <v>0</v>
      </c>
    </row>
    <row r="12144" spans="1:9" hidden="1" x14ac:dyDescent="0.3">
      <c r="A12144" s="1" t="s">
        <v>159</v>
      </c>
      <c r="B12144" s="1" t="s">
        <v>293</v>
      </c>
      <c r="C12144">
        <v>41.0458</v>
      </c>
      <c r="D12144">
        <v>-75.247900000000001</v>
      </c>
      <c r="E12144" s="1" t="s">
        <v>30</v>
      </c>
      <c r="F12144" t="s">
        <v>7100</v>
      </c>
      <c r="G12144">
        <v>0</v>
      </c>
      <c r="H12144">
        <v>0</v>
      </c>
      <c r="I12144">
        <v>0</v>
      </c>
    </row>
    <row r="12145" spans="1:9" hidden="1" x14ac:dyDescent="0.3">
      <c r="A12145" s="1" t="s">
        <v>159</v>
      </c>
      <c r="B12145" s="1" t="s">
        <v>293</v>
      </c>
      <c r="C12145">
        <v>41.0458</v>
      </c>
      <c r="D12145">
        <v>-75.247900000000001</v>
      </c>
      <c r="E12145" s="1" t="s">
        <v>31</v>
      </c>
      <c r="F12145" t="s">
        <v>7334</v>
      </c>
      <c r="G12145">
        <v>0</v>
      </c>
      <c r="H12145">
        <v>0</v>
      </c>
      <c r="I12145">
        <v>0</v>
      </c>
    </row>
    <row r="12146" spans="1:9" hidden="1" x14ac:dyDescent="0.3">
      <c r="A12146" s="1" t="s">
        <v>159</v>
      </c>
      <c r="B12146" s="1" t="s">
        <v>293</v>
      </c>
      <c r="C12146">
        <v>41.0458</v>
      </c>
      <c r="D12146">
        <v>-75.247900000000001</v>
      </c>
      <c r="E12146" s="1" t="s">
        <v>32</v>
      </c>
      <c r="F12146" t="s">
        <v>7568</v>
      </c>
      <c r="G12146">
        <v>0</v>
      </c>
      <c r="H12146">
        <v>0</v>
      </c>
      <c r="I12146">
        <v>0</v>
      </c>
    </row>
    <row r="12147" spans="1:9" hidden="1" x14ac:dyDescent="0.3">
      <c r="A12147" s="1" t="s">
        <v>159</v>
      </c>
      <c r="B12147" s="1" t="s">
        <v>293</v>
      </c>
      <c r="C12147">
        <v>41.0458</v>
      </c>
      <c r="D12147">
        <v>-75.247900000000001</v>
      </c>
      <c r="E12147" s="1" t="s">
        <v>33</v>
      </c>
      <c r="F12147" t="s">
        <v>7802</v>
      </c>
      <c r="G12147">
        <v>0</v>
      </c>
      <c r="H12147">
        <v>0</v>
      </c>
      <c r="I12147">
        <v>0</v>
      </c>
    </row>
    <row r="12148" spans="1:9" hidden="1" x14ac:dyDescent="0.3">
      <c r="A12148" s="1" t="s">
        <v>159</v>
      </c>
      <c r="B12148" s="1" t="s">
        <v>293</v>
      </c>
      <c r="C12148">
        <v>41.0458</v>
      </c>
      <c r="D12148">
        <v>-75.247900000000001</v>
      </c>
      <c r="E12148" s="1" t="s">
        <v>34</v>
      </c>
      <c r="F12148" t="s">
        <v>8036</v>
      </c>
      <c r="G12148">
        <v>0</v>
      </c>
      <c r="H12148">
        <v>0</v>
      </c>
      <c r="I12148">
        <v>0</v>
      </c>
    </row>
    <row r="12149" spans="1:9" hidden="1" x14ac:dyDescent="0.3">
      <c r="A12149" s="1" t="s">
        <v>159</v>
      </c>
      <c r="B12149" s="1" t="s">
        <v>293</v>
      </c>
      <c r="C12149">
        <v>41.0458</v>
      </c>
      <c r="D12149">
        <v>-75.247900000000001</v>
      </c>
      <c r="E12149" s="1" t="s">
        <v>35</v>
      </c>
      <c r="F12149" t="s">
        <v>8268</v>
      </c>
      <c r="G12149">
        <v>0</v>
      </c>
      <c r="H12149">
        <v>0</v>
      </c>
      <c r="I12149">
        <v>0</v>
      </c>
    </row>
    <row r="12150" spans="1:9" hidden="1" x14ac:dyDescent="0.3">
      <c r="A12150" s="1" t="s">
        <v>159</v>
      </c>
      <c r="B12150" s="1" t="s">
        <v>293</v>
      </c>
      <c r="C12150">
        <v>41.0458</v>
      </c>
      <c r="D12150">
        <v>-75.247900000000001</v>
      </c>
      <c r="E12150" s="1" t="s">
        <v>36</v>
      </c>
      <c r="F12150" t="s">
        <v>8500</v>
      </c>
      <c r="G12150">
        <v>0</v>
      </c>
      <c r="H12150">
        <v>0</v>
      </c>
      <c r="I12150">
        <v>0</v>
      </c>
    </row>
    <row r="12151" spans="1:9" hidden="1" x14ac:dyDescent="0.3">
      <c r="A12151" s="1" t="s">
        <v>159</v>
      </c>
      <c r="B12151" s="1" t="s">
        <v>293</v>
      </c>
      <c r="C12151">
        <v>41.0458</v>
      </c>
      <c r="D12151">
        <v>-75.247900000000001</v>
      </c>
      <c r="E12151" s="1" t="s">
        <v>37</v>
      </c>
      <c r="F12151" t="s">
        <v>8731</v>
      </c>
      <c r="G12151">
        <v>0</v>
      </c>
      <c r="H12151">
        <v>0</v>
      </c>
      <c r="I12151">
        <v>0</v>
      </c>
    </row>
    <row r="12152" spans="1:9" hidden="1" x14ac:dyDescent="0.3">
      <c r="A12152" s="1" t="s">
        <v>159</v>
      </c>
      <c r="B12152" s="1" t="s">
        <v>293</v>
      </c>
      <c r="C12152">
        <v>41.0458</v>
      </c>
      <c r="D12152">
        <v>-75.247900000000001</v>
      </c>
      <c r="E12152" s="1" t="s">
        <v>38</v>
      </c>
      <c r="F12152" t="s">
        <v>8962</v>
      </c>
      <c r="G12152">
        <v>0</v>
      </c>
      <c r="H12152">
        <v>0</v>
      </c>
      <c r="I12152">
        <v>0</v>
      </c>
    </row>
    <row r="12153" spans="1:9" hidden="1" x14ac:dyDescent="0.3">
      <c r="A12153" s="1" t="s">
        <v>159</v>
      </c>
      <c r="B12153" s="1" t="s">
        <v>293</v>
      </c>
      <c r="C12153">
        <v>41.0458</v>
      </c>
      <c r="D12153">
        <v>-75.247900000000001</v>
      </c>
      <c r="E12153" s="1" t="s">
        <v>39</v>
      </c>
      <c r="F12153" t="s">
        <v>9193</v>
      </c>
      <c r="G12153">
        <v>0</v>
      </c>
      <c r="H12153">
        <v>0</v>
      </c>
      <c r="I12153">
        <v>0</v>
      </c>
    </row>
    <row r="12154" spans="1:9" hidden="1" x14ac:dyDescent="0.3">
      <c r="A12154" s="1" t="s">
        <v>159</v>
      </c>
      <c r="B12154" s="1" t="s">
        <v>293</v>
      </c>
      <c r="C12154">
        <v>41.0458</v>
      </c>
      <c r="D12154">
        <v>-75.247900000000001</v>
      </c>
      <c r="E12154" s="1" t="s">
        <v>40</v>
      </c>
      <c r="F12154" t="s">
        <v>9424</v>
      </c>
      <c r="G12154">
        <v>0</v>
      </c>
      <c r="H12154">
        <v>0</v>
      </c>
      <c r="I12154">
        <v>0</v>
      </c>
    </row>
    <row r="12155" spans="1:9" hidden="1" x14ac:dyDescent="0.3">
      <c r="A12155" s="1" t="s">
        <v>159</v>
      </c>
      <c r="B12155" s="1" t="s">
        <v>293</v>
      </c>
      <c r="C12155">
        <v>41.0458</v>
      </c>
      <c r="D12155">
        <v>-75.247900000000001</v>
      </c>
      <c r="E12155" s="1" t="s">
        <v>41</v>
      </c>
      <c r="F12155" t="s">
        <v>9655</v>
      </c>
      <c r="G12155">
        <v>0</v>
      </c>
      <c r="H12155">
        <v>0</v>
      </c>
      <c r="I12155">
        <v>0</v>
      </c>
    </row>
    <row r="12156" spans="1:9" hidden="1" x14ac:dyDescent="0.3">
      <c r="A12156" s="1" t="s">
        <v>159</v>
      </c>
      <c r="B12156" s="1" t="s">
        <v>293</v>
      </c>
      <c r="C12156">
        <v>41.0458</v>
      </c>
      <c r="D12156">
        <v>-75.247900000000001</v>
      </c>
      <c r="E12156" s="1" t="s">
        <v>42</v>
      </c>
      <c r="F12156" t="s">
        <v>9886</v>
      </c>
      <c r="G12156">
        <v>0</v>
      </c>
      <c r="H12156">
        <v>0</v>
      </c>
      <c r="I12156">
        <v>0</v>
      </c>
    </row>
    <row r="12157" spans="1:9" hidden="1" x14ac:dyDescent="0.3">
      <c r="A12157" s="1" t="s">
        <v>159</v>
      </c>
      <c r="B12157" s="1" t="s">
        <v>293</v>
      </c>
      <c r="C12157">
        <v>41.0458</v>
      </c>
      <c r="D12157">
        <v>-75.247900000000001</v>
      </c>
      <c r="E12157" s="1" t="s">
        <v>43</v>
      </c>
      <c r="F12157" t="s">
        <v>10115</v>
      </c>
      <c r="G12157">
        <v>0</v>
      </c>
      <c r="H12157">
        <v>0</v>
      </c>
      <c r="I12157">
        <v>0</v>
      </c>
    </row>
    <row r="12158" spans="1:9" hidden="1" x14ac:dyDescent="0.3">
      <c r="A12158" s="1" t="s">
        <v>159</v>
      </c>
      <c r="B12158" s="1" t="s">
        <v>293</v>
      </c>
      <c r="C12158">
        <v>41.0458</v>
      </c>
      <c r="D12158">
        <v>-75.247900000000001</v>
      </c>
      <c r="E12158" s="1" t="s">
        <v>44</v>
      </c>
      <c r="F12158" t="s">
        <v>10343</v>
      </c>
      <c r="G12158">
        <v>0</v>
      </c>
      <c r="H12158">
        <v>0</v>
      </c>
      <c r="I12158">
        <v>0</v>
      </c>
    </row>
    <row r="12159" spans="1:9" hidden="1" x14ac:dyDescent="0.3">
      <c r="A12159" s="1" t="s">
        <v>159</v>
      </c>
      <c r="B12159" s="1" t="s">
        <v>293</v>
      </c>
      <c r="C12159">
        <v>41.0458</v>
      </c>
      <c r="D12159">
        <v>-75.247900000000001</v>
      </c>
      <c r="E12159" s="1" t="s">
        <v>45</v>
      </c>
      <c r="F12159" t="s">
        <v>10564</v>
      </c>
      <c r="G12159">
        <v>0</v>
      </c>
      <c r="H12159">
        <v>0</v>
      </c>
      <c r="I12159">
        <v>0</v>
      </c>
    </row>
    <row r="12160" spans="1:9" hidden="1" x14ac:dyDescent="0.3">
      <c r="A12160" s="1" t="s">
        <v>159</v>
      </c>
      <c r="B12160" s="1" t="s">
        <v>293</v>
      </c>
      <c r="C12160">
        <v>41.0458</v>
      </c>
      <c r="D12160">
        <v>-75.247900000000001</v>
      </c>
      <c r="E12160" s="1" t="s">
        <v>46</v>
      </c>
      <c r="F12160" t="s">
        <v>10780</v>
      </c>
      <c r="G12160">
        <v>0</v>
      </c>
      <c r="H12160">
        <v>0</v>
      </c>
      <c r="I12160">
        <v>0</v>
      </c>
    </row>
    <row r="12161" spans="1:9" hidden="1" x14ac:dyDescent="0.3">
      <c r="A12161" s="1" t="s">
        <v>159</v>
      </c>
      <c r="B12161" s="1" t="s">
        <v>293</v>
      </c>
      <c r="C12161">
        <v>41.0458</v>
      </c>
      <c r="D12161">
        <v>-75.247900000000001</v>
      </c>
      <c r="E12161" s="1" t="s">
        <v>47</v>
      </c>
      <c r="F12161" t="s">
        <v>10995</v>
      </c>
      <c r="G12161">
        <v>0</v>
      </c>
      <c r="H12161">
        <v>0</v>
      </c>
      <c r="I12161">
        <v>0</v>
      </c>
    </row>
    <row r="12162" spans="1:9" hidden="1" x14ac:dyDescent="0.3">
      <c r="A12162" s="1" t="s">
        <v>159</v>
      </c>
      <c r="B12162" s="1" t="s">
        <v>293</v>
      </c>
      <c r="C12162">
        <v>41.0458</v>
      </c>
      <c r="D12162">
        <v>-75.247900000000001</v>
      </c>
      <c r="E12162" s="1" t="s">
        <v>48</v>
      </c>
      <c r="F12162" t="s">
        <v>11798</v>
      </c>
      <c r="G12162">
        <v>0</v>
      </c>
      <c r="H12162">
        <v>0</v>
      </c>
      <c r="I12162">
        <v>0</v>
      </c>
    </row>
    <row r="12163" spans="1:9" hidden="1" x14ac:dyDescent="0.3">
      <c r="A12163" s="1" t="s">
        <v>159</v>
      </c>
      <c r="B12163" s="1" t="s">
        <v>293</v>
      </c>
      <c r="C12163">
        <v>41.0458</v>
      </c>
      <c r="D12163">
        <v>-75.247900000000001</v>
      </c>
      <c r="E12163" s="1" t="s">
        <v>49</v>
      </c>
      <c r="F12163" t="s">
        <v>11989</v>
      </c>
      <c r="G12163">
        <v>0</v>
      </c>
      <c r="H12163">
        <v>0</v>
      </c>
      <c r="I12163">
        <v>0</v>
      </c>
    </row>
    <row r="12164" spans="1:9" hidden="1" x14ac:dyDescent="0.3">
      <c r="A12164" s="1" t="s">
        <v>159</v>
      </c>
      <c r="B12164" s="1" t="s">
        <v>293</v>
      </c>
      <c r="C12164">
        <v>41.0458</v>
      </c>
      <c r="D12164">
        <v>-75.247900000000001</v>
      </c>
      <c r="E12164" s="1" t="s">
        <v>50</v>
      </c>
      <c r="F12164" t="s">
        <v>12161</v>
      </c>
      <c r="G12164">
        <v>0</v>
      </c>
      <c r="H12164">
        <v>0</v>
      </c>
      <c r="I12164">
        <v>0</v>
      </c>
    </row>
    <row r="12165" spans="1:9" hidden="1" x14ac:dyDescent="0.3">
      <c r="A12165" s="1" t="s">
        <v>159</v>
      </c>
      <c r="B12165" s="1" t="s">
        <v>293</v>
      </c>
      <c r="C12165">
        <v>41.0458</v>
      </c>
      <c r="D12165">
        <v>-75.247900000000001</v>
      </c>
      <c r="E12165" s="1" t="s">
        <v>51</v>
      </c>
      <c r="F12165" t="s">
        <v>12310</v>
      </c>
      <c r="G12165">
        <v>0</v>
      </c>
      <c r="H12165">
        <v>0</v>
      </c>
      <c r="I12165">
        <v>0</v>
      </c>
    </row>
    <row r="12166" spans="1:9" hidden="1" x14ac:dyDescent="0.3">
      <c r="A12166" s="1" t="s">
        <v>159</v>
      </c>
      <c r="B12166" s="1" t="s">
        <v>293</v>
      </c>
      <c r="C12166">
        <v>41.0458</v>
      </c>
      <c r="D12166">
        <v>-75.247900000000001</v>
      </c>
      <c r="E12166" s="1" t="s">
        <v>52</v>
      </c>
      <c r="F12166" t="s">
        <v>11163</v>
      </c>
      <c r="G12166">
        <v>0</v>
      </c>
      <c r="H12166">
        <v>0</v>
      </c>
      <c r="I12166">
        <v>0</v>
      </c>
    </row>
    <row r="12167" spans="1:9" hidden="1" x14ac:dyDescent="0.3">
      <c r="A12167" s="1" t="s">
        <v>159</v>
      </c>
      <c r="B12167" s="1" t="s">
        <v>293</v>
      </c>
      <c r="C12167">
        <v>41.0458</v>
      </c>
      <c r="D12167">
        <v>-75.247900000000001</v>
      </c>
      <c r="E12167" s="1" t="s">
        <v>53</v>
      </c>
      <c r="F12167" t="s">
        <v>11361</v>
      </c>
      <c r="G12167">
        <v>0</v>
      </c>
      <c r="H12167">
        <v>0</v>
      </c>
      <c r="I12167">
        <v>0</v>
      </c>
    </row>
    <row r="12168" spans="1:9" hidden="1" x14ac:dyDescent="0.3">
      <c r="A12168" s="1" t="s">
        <v>159</v>
      </c>
      <c r="B12168" s="1" t="s">
        <v>293</v>
      </c>
      <c r="C12168">
        <v>41.0458</v>
      </c>
      <c r="D12168">
        <v>-75.247900000000001</v>
      </c>
      <c r="E12168" s="1" t="s">
        <v>54</v>
      </c>
      <c r="F12168" t="s">
        <v>11556</v>
      </c>
      <c r="G12168">
        <v>0</v>
      </c>
      <c r="H12168">
        <v>0</v>
      </c>
      <c r="I12168">
        <v>0</v>
      </c>
    </row>
    <row r="12169" spans="1:9" hidden="1" x14ac:dyDescent="0.3">
      <c r="A12169" s="1" t="s">
        <v>159</v>
      </c>
      <c r="B12169" s="1" t="s">
        <v>293</v>
      </c>
      <c r="C12169">
        <v>41.0458</v>
      </c>
      <c r="D12169">
        <v>-75.247900000000001</v>
      </c>
      <c r="E12169" s="1" t="s">
        <v>21548</v>
      </c>
      <c r="F12169" t="s">
        <v>21782</v>
      </c>
      <c r="G12169">
        <v>0</v>
      </c>
      <c r="H12169">
        <v>0</v>
      </c>
      <c r="I12169">
        <v>0</v>
      </c>
    </row>
    <row r="12170" spans="1:9" hidden="1" x14ac:dyDescent="0.3">
      <c r="A12170" s="1" t="s">
        <v>159</v>
      </c>
      <c r="B12170" s="1" t="s">
        <v>294</v>
      </c>
      <c r="C12170">
        <v>39.952599999999997</v>
      </c>
      <c r="D12170">
        <v>-75.165199999999999</v>
      </c>
      <c r="E12170" s="1" t="s">
        <v>4</v>
      </c>
      <c r="F12170" t="s">
        <v>952</v>
      </c>
      <c r="G12170">
        <v>0</v>
      </c>
      <c r="H12170">
        <v>0</v>
      </c>
      <c r="I12170">
        <v>0</v>
      </c>
    </row>
    <row r="12171" spans="1:9" hidden="1" x14ac:dyDescent="0.3">
      <c r="A12171" s="1" t="s">
        <v>159</v>
      </c>
      <c r="B12171" s="1" t="s">
        <v>294</v>
      </c>
      <c r="C12171">
        <v>39.952599999999997</v>
      </c>
      <c r="D12171">
        <v>-75.165199999999999</v>
      </c>
      <c r="E12171" s="1" t="s">
        <v>5</v>
      </c>
      <c r="F12171" t="s">
        <v>1194</v>
      </c>
      <c r="G12171">
        <v>0</v>
      </c>
      <c r="H12171">
        <v>0</v>
      </c>
      <c r="I12171">
        <v>0</v>
      </c>
    </row>
    <row r="12172" spans="1:9" hidden="1" x14ac:dyDescent="0.3">
      <c r="A12172" s="1" t="s">
        <v>159</v>
      </c>
      <c r="B12172" s="1" t="s">
        <v>294</v>
      </c>
      <c r="C12172">
        <v>39.952599999999997</v>
      </c>
      <c r="D12172">
        <v>-75.165199999999999</v>
      </c>
      <c r="E12172" s="1" t="s">
        <v>6</v>
      </c>
      <c r="F12172" t="s">
        <v>1436</v>
      </c>
      <c r="G12172">
        <v>0</v>
      </c>
      <c r="H12172">
        <v>0</v>
      </c>
      <c r="I12172">
        <v>0</v>
      </c>
    </row>
    <row r="12173" spans="1:9" hidden="1" x14ac:dyDescent="0.3">
      <c r="A12173" s="1" t="s">
        <v>159</v>
      </c>
      <c r="B12173" s="1" t="s">
        <v>294</v>
      </c>
      <c r="C12173">
        <v>39.952599999999997</v>
      </c>
      <c r="D12173">
        <v>-75.165199999999999</v>
      </c>
      <c r="E12173" s="1" t="s">
        <v>7</v>
      </c>
      <c r="F12173" t="s">
        <v>1677</v>
      </c>
      <c r="G12173">
        <v>0</v>
      </c>
      <c r="H12173">
        <v>0</v>
      </c>
      <c r="I12173">
        <v>0</v>
      </c>
    </row>
    <row r="12174" spans="1:9" hidden="1" x14ac:dyDescent="0.3">
      <c r="A12174" s="1" t="s">
        <v>159</v>
      </c>
      <c r="B12174" s="1" t="s">
        <v>294</v>
      </c>
      <c r="C12174">
        <v>39.952599999999997</v>
      </c>
      <c r="D12174">
        <v>-75.165199999999999</v>
      </c>
      <c r="E12174" s="1" t="s">
        <v>8</v>
      </c>
      <c r="F12174" t="s">
        <v>1918</v>
      </c>
      <c r="G12174">
        <v>0</v>
      </c>
      <c r="H12174">
        <v>0</v>
      </c>
      <c r="I12174">
        <v>0</v>
      </c>
    </row>
    <row r="12175" spans="1:9" hidden="1" x14ac:dyDescent="0.3">
      <c r="A12175" s="1" t="s">
        <v>159</v>
      </c>
      <c r="B12175" s="1" t="s">
        <v>294</v>
      </c>
      <c r="C12175">
        <v>39.952599999999997</v>
      </c>
      <c r="D12175">
        <v>-75.165199999999999</v>
      </c>
      <c r="E12175" s="1" t="s">
        <v>9</v>
      </c>
      <c r="F12175" t="s">
        <v>2156</v>
      </c>
      <c r="G12175">
        <v>0</v>
      </c>
      <c r="H12175">
        <v>0</v>
      </c>
      <c r="I12175">
        <v>0</v>
      </c>
    </row>
    <row r="12176" spans="1:9" hidden="1" x14ac:dyDescent="0.3">
      <c r="A12176" s="1" t="s">
        <v>159</v>
      </c>
      <c r="B12176" s="1" t="s">
        <v>294</v>
      </c>
      <c r="C12176">
        <v>39.952599999999997</v>
      </c>
      <c r="D12176">
        <v>-75.165199999999999</v>
      </c>
      <c r="E12176" s="1" t="s">
        <v>10</v>
      </c>
      <c r="F12176" t="s">
        <v>2394</v>
      </c>
      <c r="G12176">
        <v>0</v>
      </c>
      <c r="H12176">
        <v>0</v>
      </c>
      <c r="I12176">
        <v>0</v>
      </c>
    </row>
    <row r="12177" spans="1:9" hidden="1" x14ac:dyDescent="0.3">
      <c r="A12177" s="1" t="s">
        <v>159</v>
      </c>
      <c r="B12177" s="1" t="s">
        <v>294</v>
      </c>
      <c r="C12177">
        <v>39.952599999999997</v>
      </c>
      <c r="D12177">
        <v>-75.165199999999999</v>
      </c>
      <c r="E12177" s="1" t="s">
        <v>11</v>
      </c>
      <c r="F12177" t="s">
        <v>2632</v>
      </c>
      <c r="G12177">
        <v>0</v>
      </c>
      <c r="H12177">
        <v>0</v>
      </c>
      <c r="I12177">
        <v>0</v>
      </c>
    </row>
    <row r="12178" spans="1:9" hidden="1" x14ac:dyDescent="0.3">
      <c r="A12178" s="1" t="s">
        <v>159</v>
      </c>
      <c r="B12178" s="1" t="s">
        <v>294</v>
      </c>
      <c r="C12178">
        <v>39.952599999999997</v>
      </c>
      <c r="D12178">
        <v>-75.165199999999999</v>
      </c>
      <c r="E12178" s="1" t="s">
        <v>12</v>
      </c>
      <c r="F12178" t="s">
        <v>2870</v>
      </c>
      <c r="G12178">
        <v>0</v>
      </c>
      <c r="H12178">
        <v>0</v>
      </c>
      <c r="I12178">
        <v>0</v>
      </c>
    </row>
    <row r="12179" spans="1:9" hidden="1" x14ac:dyDescent="0.3">
      <c r="A12179" s="1" t="s">
        <v>159</v>
      </c>
      <c r="B12179" s="1" t="s">
        <v>294</v>
      </c>
      <c r="C12179">
        <v>39.952599999999997</v>
      </c>
      <c r="D12179">
        <v>-75.165199999999999</v>
      </c>
      <c r="E12179" s="1" t="s">
        <v>13</v>
      </c>
      <c r="F12179" t="s">
        <v>3108</v>
      </c>
      <c r="G12179">
        <v>0</v>
      </c>
      <c r="H12179">
        <v>0</v>
      </c>
      <c r="I12179">
        <v>0</v>
      </c>
    </row>
    <row r="12180" spans="1:9" hidden="1" x14ac:dyDescent="0.3">
      <c r="A12180" s="1" t="s">
        <v>159</v>
      </c>
      <c r="B12180" s="1" t="s">
        <v>294</v>
      </c>
      <c r="C12180">
        <v>39.952599999999997</v>
      </c>
      <c r="D12180">
        <v>-75.165199999999999</v>
      </c>
      <c r="E12180" s="1" t="s">
        <v>14</v>
      </c>
      <c r="F12180" t="s">
        <v>3345</v>
      </c>
      <c r="G12180">
        <v>0</v>
      </c>
      <c r="H12180">
        <v>0</v>
      </c>
      <c r="I12180">
        <v>0</v>
      </c>
    </row>
    <row r="12181" spans="1:9" hidden="1" x14ac:dyDescent="0.3">
      <c r="A12181" s="1" t="s">
        <v>159</v>
      </c>
      <c r="B12181" s="1" t="s">
        <v>294</v>
      </c>
      <c r="C12181">
        <v>39.952599999999997</v>
      </c>
      <c r="D12181">
        <v>-75.165199999999999</v>
      </c>
      <c r="E12181" s="1" t="s">
        <v>15</v>
      </c>
      <c r="F12181" t="s">
        <v>3581</v>
      </c>
      <c r="G12181">
        <v>0</v>
      </c>
      <c r="H12181">
        <v>0</v>
      </c>
      <c r="I12181">
        <v>0</v>
      </c>
    </row>
    <row r="12182" spans="1:9" hidden="1" x14ac:dyDescent="0.3">
      <c r="A12182" s="1" t="s">
        <v>159</v>
      </c>
      <c r="B12182" s="1" t="s">
        <v>294</v>
      </c>
      <c r="C12182">
        <v>39.952599999999997</v>
      </c>
      <c r="D12182">
        <v>-75.165199999999999</v>
      </c>
      <c r="E12182" s="1" t="s">
        <v>16</v>
      </c>
      <c r="F12182" t="s">
        <v>3817</v>
      </c>
      <c r="G12182">
        <v>0</v>
      </c>
      <c r="H12182">
        <v>0</v>
      </c>
      <c r="I12182">
        <v>0</v>
      </c>
    </row>
    <row r="12183" spans="1:9" hidden="1" x14ac:dyDescent="0.3">
      <c r="A12183" s="1" t="s">
        <v>159</v>
      </c>
      <c r="B12183" s="1" t="s">
        <v>294</v>
      </c>
      <c r="C12183">
        <v>39.952599999999997</v>
      </c>
      <c r="D12183">
        <v>-75.165199999999999</v>
      </c>
      <c r="E12183" s="1" t="s">
        <v>17</v>
      </c>
      <c r="F12183" t="s">
        <v>4052</v>
      </c>
      <c r="G12183">
        <v>0</v>
      </c>
      <c r="H12183">
        <v>0</v>
      </c>
      <c r="I12183">
        <v>0</v>
      </c>
    </row>
    <row r="12184" spans="1:9" hidden="1" x14ac:dyDescent="0.3">
      <c r="A12184" s="1" t="s">
        <v>159</v>
      </c>
      <c r="B12184" s="1" t="s">
        <v>294</v>
      </c>
      <c r="C12184">
        <v>39.952599999999997</v>
      </c>
      <c r="D12184">
        <v>-75.165199999999999</v>
      </c>
      <c r="E12184" s="1" t="s">
        <v>18</v>
      </c>
      <c r="F12184" t="s">
        <v>4287</v>
      </c>
      <c r="G12184">
        <v>0</v>
      </c>
      <c r="H12184">
        <v>0</v>
      </c>
      <c r="I12184">
        <v>0</v>
      </c>
    </row>
    <row r="12185" spans="1:9" hidden="1" x14ac:dyDescent="0.3">
      <c r="A12185" s="1" t="s">
        <v>159</v>
      </c>
      <c r="B12185" s="1" t="s">
        <v>294</v>
      </c>
      <c r="C12185">
        <v>39.952599999999997</v>
      </c>
      <c r="D12185">
        <v>-75.165199999999999</v>
      </c>
      <c r="E12185" s="1" t="s">
        <v>19</v>
      </c>
      <c r="F12185" t="s">
        <v>4522</v>
      </c>
      <c r="G12185">
        <v>0</v>
      </c>
      <c r="H12185">
        <v>0</v>
      </c>
      <c r="I12185">
        <v>0</v>
      </c>
    </row>
    <row r="12186" spans="1:9" hidden="1" x14ac:dyDescent="0.3">
      <c r="A12186" s="1" t="s">
        <v>159</v>
      </c>
      <c r="B12186" s="1" t="s">
        <v>294</v>
      </c>
      <c r="C12186">
        <v>39.952599999999997</v>
      </c>
      <c r="D12186">
        <v>-75.165199999999999</v>
      </c>
      <c r="E12186" s="1" t="s">
        <v>20</v>
      </c>
      <c r="F12186" t="s">
        <v>4757</v>
      </c>
      <c r="G12186">
        <v>0</v>
      </c>
      <c r="H12186">
        <v>0</v>
      </c>
      <c r="I12186">
        <v>0</v>
      </c>
    </row>
    <row r="12187" spans="1:9" hidden="1" x14ac:dyDescent="0.3">
      <c r="A12187" s="1" t="s">
        <v>159</v>
      </c>
      <c r="B12187" s="1" t="s">
        <v>294</v>
      </c>
      <c r="C12187">
        <v>39.952599999999997</v>
      </c>
      <c r="D12187">
        <v>-75.165199999999999</v>
      </c>
      <c r="E12187" s="1" t="s">
        <v>21</v>
      </c>
      <c r="F12187" t="s">
        <v>4992</v>
      </c>
      <c r="G12187">
        <v>0</v>
      </c>
      <c r="H12187">
        <v>0</v>
      </c>
      <c r="I12187">
        <v>0</v>
      </c>
    </row>
    <row r="12188" spans="1:9" hidden="1" x14ac:dyDescent="0.3">
      <c r="A12188" s="1" t="s">
        <v>159</v>
      </c>
      <c r="B12188" s="1" t="s">
        <v>294</v>
      </c>
      <c r="C12188">
        <v>39.952599999999997</v>
      </c>
      <c r="D12188">
        <v>-75.165199999999999</v>
      </c>
      <c r="E12188" s="1" t="s">
        <v>22</v>
      </c>
      <c r="F12188" t="s">
        <v>5227</v>
      </c>
      <c r="G12188">
        <v>0</v>
      </c>
      <c r="H12188">
        <v>0</v>
      </c>
      <c r="I12188">
        <v>0</v>
      </c>
    </row>
    <row r="12189" spans="1:9" hidden="1" x14ac:dyDescent="0.3">
      <c r="A12189" s="1" t="s">
        <v>159</v>
      </c>
      <c r="B12189" s="1" t="s">
        <v>294</v>
      </c>
      <c r="C12189">
        <v>39.952599999999997</v>
      </c>
      <c r="D12189">
        <v>-75.165199999999999</v>
      </c>
      <c r="E12189" s="1" t="s">
        <v>23</v>
      </c>
      <c r="F12189" t="s">
        <v>5462</v>
      </c>
      <c r="G12189">
        <v>0</v>
      </c>
      <c r="H12189">
        <v>0</v>
      </c>
      <c r="I12189">
        <v>0</v>
      </c>
    </row>
    <row r="12190" spans="1:9" hidden="1" x14ac:dyDescent="0.3">
      <c r="A12190" s="1" t="s">
        <v>159</v>
      </c>
      <c r="B12190" s="1" t="s">
        <v>294</v>
      </c>
      <c r="C12190">
        <v>39.952599999999997</v>
      </c>
      <c r="D12190">
        <v>-75.165199999999999</v>
      </c>
      <c r="E12190" s="1" t="s">
        <v>24</v>
      </c>
      <c r="F12190" t="s">
        <v>5697</v>
      </c>
      <c r="G12190">
        <v>0</v>
      </c>
      <c r="H12190">
        <v>0</v>
      </c>
      <c r="I12190">
        <v>0</v>
      </c>
    </row>
    <row r="12191" spans="1:9" hidden="1" x14ac:dyDescent="0.3">
      <c r="A12191" s="1" t="s">
        <v>159</v>
      </c>
      <c r="B12191" s="1" t="s">
        <v>294</v>
      </c>
      <c r="C12191">
        <v>39.952599999999997</v>
      </c>
      <c r="D12191">
        <v>-75.165199999999999</v>
      </c>
      <c r="E12191" s="1" t="s">
        <v>25</v>
      </c>
      <c r="F12191" t="s">
        <v>5931</v>
      </c>
      <c r="G12191">
        <v>0</v>
      </c>
      <c r="H12191">
        <v>0</v>
      </c>
      <c r="I12191">
        <v>0</v>
      </c>
    </row>
    <row r="12192" spans="1:9" hidden="1" x14ac:dyDescent="0.3">
      <c r="A12192" s="1" t="s">
        <v>159</v>
      </c>
      <c r="B12192" s="1" t="s">
        <v>294</v>
      </c>
      <c r="C12192">
        <v>39.952599999999997</v>
      </c>
      <c r="D12192">
        <v>-75.165199999999999</v>
      </c>
      <c r="E12192" s="1" t="s">
        <v>26</v>
      </c>
      <c r="F12192" t="s">
        <v>6165</v>
      </c>
      <c r="G12192">
        <v>0</v>
      </c>
      <c r="H12192">
        <v>0</v>
      </c>
      <c r="I12192">
        <v>0</v>
      </c>
    </row>
    <row r="12193" spans="1:9" hidden="1" x14ac:dyDescent="0.3">
      <c r="A12193" s="1" t="s">
        <v>159</v>
      </c>
      <c r="B12193" s="1" t="s">
        <v>294</v>
      </c>
      <c r="C12193">
        <v>39.952599999999997</v>
      </c>
      <c r="D12193">
        <v>-75.165199999999999</v>
      </c>
      <c r="E12193" s="1" t="s">
        <v>27</v>
      </c>
      <c r="F12193" t="s">
        <v>6399</v>
      </c>
      <c r="G12193">
        <v>0</v>
      </c>
      <c r="H12193">
        <v>0</v>
      </c>
      <c r="I12193">
        <v>0</v>
      </c>
    </row>
    <row r="12194" spans="1:9" hidden="1" x14ac:dyDescent="0.3">
      <c r="A12194" s="1" t="s">
        <v>159</v>
      </c>
      <c r="B12194" s="1" t="s">
        <v>294</v>
      </c>
      <c r="C12194">
        <v>39.952599999999997</v>
      </c>
      <c r="D12194">
        <v>-75.165199999999999</v>
      </c>
      <c r="E12194" s="1" t="s">
        <v>28</v>
      </c>
      <c r="F12194" t="s">
        <v>6633</v>
      </c>
      <c r="G12194">
        <v>0</v>
      </c>
      <c r="H12194">
        <v>0</v>
      </c>
      <c r="I12194">
        <v>0</v>
      </c>
    </row>
    <row r="12195" spans="1:9" hidden="1" x14ac:dyDescent="0.3">
      <c r="A12195" s="1" t="s">
        <v>159</v>
      </c>
      <c r="B12195" s="1" t="s">
        <v>294</v>
      </c>
      <c r="C12195">
        <v>39.952599999999997</v>
      </c>
      <c r="D12195">
        <v>-75.165199999999999</v>
      </c>
      <c r="E12195" s="1" t="s">
        <v>29</v>
      </c>
      <c r="F12195" t="s">
        <v>6867</v>
      </c>
      <c r="G12195">
        <v>0</v>
      </c>
      <c r="H12195">
        <v>0</v>
      </c>
      <c r="I12195">
        <v>0</v>
      </c>
    </row>
    <row r="12196" spans="1:9" hidden="1" x14ac:dyDescent="0.3">
      <c r="A12196" s="1" t="s">
        <v>159</v>
      </c>
      <c r="B12196" s="1" t="s">
        <v>294</v>
      </c>
      <c r="C12196">
        <v>39.952599999999997</v>
      </c>
      <c r="D12196">
        <v>-75.165199999999999</v>
      </c>
      <c r="E12196" s="1" t="s">
        <v>30</v>
      </c>
      <c r="F12196" t="s">
        <v>7101</v>
      </c>
      <c r="G12196">
        <v>0</v>
      </c>
      <c r="H12196">
        <v>0</v>
      </c>
      <c r="I12196">
        <v>0</v>
      </c>
    </row>
    <row r="12197" spans="1:9" hidden="1" x14ac:dyDescent="0.3">
      <c r="A12197" s="1" t="s">
        <v>159</v>
      </c>
      <c r="B12197" s="1" t="s">
        <v>294</v>
      </c>
      <c r="C12197">
        <v>39.952599999999997</v>
      </c>
      <c r="D12197">
        <v>-75.165199999999999</v>
      </c>
      <c r="E12197" s="1" t="s">
        <v>31</v>
      </c>
      <c r="F12197" t="s">
        <v>7335</v>
      </c>
      <c r="G12197">
        <v>0</v>
      </c>
      <c r="H12197">
        <v>0</v>
      </c>
      <c r="I12197">
        <v>0</v>
      </c>
    </row>
    <row r="12198" spans="1:9" hidden="1" x14ac:dyDescent="0.3">
      <c r="A12198" s="1" t="s">
        <v>159</v>
      </c>
      <c r="B12198" s="1" t="s">
        <v>294</v>
      </c>
      <c r="C12198">
        <v>39.952599999999997</v>
      </c>
      <c r="D12198">
        <v>-75.165199999999999</v>
      </c>
      <c r="E12198" s="1" t="s">
        <v>32</v>
      </c>
      <c r="F12198" t="s">
        <v>7569</v>
      </c>
      <c r="G12198">
        <v>0</v>
      </c>
      <c r="H12198">
        <v>0</v>
      </c>
      <c r="I12198">
        <v>0</v>
      </c>
    </row>
    <row r="12199" spans="1:9" hidden="1" x14ac:dyDescent="0.3">
      <c r="A12199" s="1" t="s">
        <v>159</v>
      </c>
      <c r="B12199" s="1" t="s">
        <v>294</v>
      </c>
      <c r="C12199">
        <v>39.952599999999997</v>
      </c>
      <c r="D12199">
        <v>-75.165199999999999</v>
      </c>
      <c r="E12199" s="1" t="s">
        <v>33</v>
      </c>
      <c r="F12199" t="s">
        <v>7803</v>
      </c>
      <c r="G12199">
        <v>0</v>
      </c>
      <c r="H12199">
        <v>0</v>
      </c>
      <c r="I12199">
        <v>0</v>
      </c>
    </row>
    <row r="12200" spans="1:9" hidden="1" x14ac:dyDescent="0.3">
      <c r="A12200" s="1" t="s">
        <v>159</v>
      </c>
      <c r="B12200" s="1" t="s">
        <v>294</v>
      </c>
      <c r="C12200">
        <v>39.952599999999997</v>
      </c>
      <c r="D12200">
        <v>-75.165199999999999</v>
      </c>
      <c r="E12200" s="1" t="s">
        <v>34</v>
      </c>
      <c r="F12200" t="s">
        <v>8037</v>
      </c>
      <c r="G12200">
        <v>0</v>
      </c>
      <c r="H12200">
        <v>0</v>
      </c>
      <c r="I12200">
        <v>0</v>
      </c>
    </row>
    <row r="12201" spans="1:9" hidden="1" x14ac:dyDescent="0.3">
      <c r="A12201" s="1" t="s">
        <v>159</v>
      </c>
      <c r="B12201" s="1" t="s">
        <v>294</v>
      </c>
      <c r="C12201">
        <v>39.952599999999997</v>
      </c>
      <c r="D12201">
        <v>-75.165199999999999</v>
      </c>
      <c r="E12201" s="1" t="s">
        <v>35</v>
      </c>
      <c r="F12201" t="s">
        <v>8269</v>
      </c>
      <c r="G12201">
        <v>0</v>
      </c>
      <c r="H12201">
        <v>0</v>
      </c>
      <c r="I12201">
        <v>0</v>
      </c>
    </row>
    <row r="12202" spans="1:9" hidden="1" x14ac:dyDescent="0.3">
      <c r="A12202" s="1" t="s">
        <v>159</v>
      </c>
      <c r="B12202" s="1" t="s">
        <v>294</v>
      </c>
      <c r="C12202">
        <v>39.952599999999997</v>
      </c>
      <c r="D12202">
        <v>-75.165199999999999</v>
      </c>
      <c r="E12202" s="1" t="s">
        <v>36</v>
      </c>
      <c r="F12202" t="s">
        <v>8501</v>
      </c>
      <c r="G12202">
        <v>0</v>
      </c>
      <c r="H12202">
        <v>0</v>
      </c>
      <c r="I12202">
        <v>0</v>
      </c>
    </row>
    <row r="12203" spans="1:9" hidden="1" x14ac:dyDescent="0.3">
      <c r="A12203" s="1" t="s">
        <v>159</v>
      </c>
      <c r="B12203" s="1" t="s">
        <v>294</v>
      </c>
      <c r="C12203">
        <v>39.952599999999997</v>
      </c>
      <c r="D12203">
        <v>-75.165199999999999</v>
      </c>
      <c r="E12203" s="1" t="s">
        <v>37</v>
      </c>
      <c r="F12203" t="s">
        <v>8732</v>
      </c>
      <c r="G12203">
        <v>0</v>
      </c>
      <c r="H12203">
        <v>0</v>
      </c>
      <c r="I12203">
        <v>0</v>
      </c>
    </row>
    <row r="12204" spans="1:9" hidden="1" x14ac:dyDescent="0.3">
      <c r="A12204" s="1" t="s">
        <v>159</v>
      </c>
      <c r="B12204" s="1" t="s">
        <v>294</v>
      </c>
      <c r="C12204">
        <v>39.952599999999997</v>
      </c>
      <c r="D12204">
        <v>-75.165199999999999</v>
      </c>
      <c r="E12204" s="1" t="s">
        <v>38</v>
      </c>
      <c r="F12204" t="s">
        <v>8963</v>
      </c>
      <c r="G12204">
        <v>0</v>
      </c>
      <c r="H12204">
        <v>0</v>
      </c>
      <c r="I12204">
        <v>0</v>
      </c>
    </row>
    <row r="12205" spans="1:9" hidden="1" x14ac:dyDescent="0.3">
      <c r="A12205" s="1" t="s">
        <v>159</v>
      </c>
      <c r="B12205" s="1" t="s">
        <v>294</v>
      </c>
      <c r="C12205">
        <v>39.952599999999997</v>
      </c>
      <c r="D12205">
        <v>-75.165199999999999</v>
      </c>
      <c r="E12205" s="1" t="s">
        <v>39</v>
      </c>
      <c r="F12205" t="s">
        <v>9194</v>
      </c>
      <c r="G12205">
        <v>0</v>
      </c>
      <c r="H12205">
        <v>0</v>
      </c>
      <c r="I12205">
        <v>0</v>
      </c>
    </row>
    <row r="12206" spans="1:9" hidden="1" x14ac:dyDescent="0.3">
      <c r="A12206" s="1" t="s">
        <v>159</v>
      </c>
      <c r="B12206" s="1" t="s">
        <v>294</v>
      </c>
      <c r="C12206">
        <v>39.952599999999997</v>
      </c>
      <c r="D12206">
        <v>-75.165199999999999</v>
      </c>
      <c r="E12206" s="1" t="s">
        <v>40</v>
      </c>
      <c r="F12206" t="s">
        <v>9425</v>
      </c>
      <c r="G12206">
        <v>0</v>
      </c>
      <c r="H12206">
        <v>0</v>
      </c>
      <c r="I12206">
        <v>0</v>
      </c>
    </row>
    <row r="12207" spans="1:9" hidden="1" x14ac:dyDescent="0.3">
      <c r="A12207" s="1" t="s">
        <v>159</v>
      </c>
      <c r="B12207" s="1" t="s">
        <v>294</v>
      </c>
      <c r="C12207">
        <v>39.952599999999997</v>
      </c>
      <c r="D12207">
        <v>-75.165199999999999</v>
      </c>
      <c r="E12207" s="1" t="s">
        <v>41</v>
      </c>
      <c r="F12207" t="s">
        <v>9656</v>
      </c>
      <c r="G12207">
        <v>0</v>
      </c>
      <c r="H12207">
        <v>0</v>
      </c>
      <c r="I12207">
        <v>0</v>
      </c>
    </row>
    <row r="12208" spans="1:9" hidden="1" x14ac:dyDescent="0.3">
      <c r="A12208" s="1" t="s">
        <v>159</v>
      </c>
      <c r="B12208" s="1" t="s">
        <v>294</v>
      </c>
      <c r="C12208">
        <v>39.952599999999997</v>
      </c>
      <c r="D12208">
        <v>-75.165199999999999</v>
      </c>
      <c r="E12208" s="1" t="s">
        <v>42</v>
      </c>
      <c r="F12208" t="s">
        <v>9887</v>
      </c>
      <c r="G12208">
        <v>0</v>
      </c>
      <c r="H12208">
        <v>0</v>
      </c>
      <c r="I12208">
        <v>0</v>
      </c>
    </row>
    <row r="12209" spans="1:9" hidden="1" x14ac:dyDescent="0.3">
      <c r="A12209" s="1" t="s">
        <v>159</v>
      </c>
      <c r="B12209" s="1" t="s">
        <v>294</v>
      </c>
      <c r="C12209">
        <v>39.952599999999997</v>
      </c>
      <c r="D12209">
        <v>-75.165199999999999</v>
      </c>
      <c r="E12209" s="1" t="s">
        <v>43</v>
      </c>
      <c r="F12209" t="s">
        <v>10116</v>
      </c>
      <c r="G12209">
        <v>0</v>
      </c>
      <c r="H12209">
        <v>0</v>
      </c>
      <c r="I12209">
        <v>0</v>
      </c>
    </row>
    <row r="12210" spans="1:9" hidden="1" x14ac:dyDescent="0.3">
      <c r="A12210" s="1" t="s">
        <v>159</v>
      </c>
      <c r="B12210" s="1" t="s">
        <v>294</v>
      </c>
      <c r="C12210">
        <v>39.952599999999997</v>
      </c>
      <c r="D12210">
        <v>-75.165199999999999</v>
      </c>
      <c r="E12210" s="1" t="s">
        <v>44</v>
      </c>
      <c r="F12210" t="s">
        <v>10344</v>
      </c>
      <c r="G12210">
        <v>0</v>
      </c>
      <c r="H12210">
        <v>0</v>
      </c>
      <c r="I12210">
        <v>0</v>
      </c>
    </row>
    <row r="12211" spans="1:9" hidden="1" x14ac:dyDescent="0.3">
      <c r="A12211" s="1" t="s">
        <v>159</v>
      </c>
      <c r="B12211" s="1" t="s">
        <v>294</v>
      </c>
      <c r="C12211">
        <v>39.952599999999997</v>
      </c>
      <c r="D12211">
        <v>-75.165199999999999</v>
      </c>
      <c r="E12211" s="1" t="s">
        <v>45</v>
      </c>
      <c r="F12211" t="s">
        <v>10565</v>
      </c>
      <c r="G12211">
        <v>0</v>
      </c>
      <c r="H12211">
        <v>0</v>
      </c>
      <c r="I12211">
        <v>0</v>
      </c>
    </row>
    <row r="12212" spans="1:9" hidden="1" x14ac:dyDescent="0.3">
      <c r="A12212" s="1" t="s">
        <v>159</v>
      </c>
      <c r="B12212" s="1" t="s">
        <v>294</v>
      </c>
      <c r="C12212">
        <v>39.952599999999997</v>
      </c>
      <c r="D12212">
        <v>-75.165199999999999</v>
      </c>
      <c r="E12212" s="1" t="s">
        <v>46</v>
      </c>
      <c r="F12212" t="s">
        <v>10781</v>
      </c>
      <c r="G12212">
        <v>0</v>
      </c>
      <c r="H12212">
        <v>0</v>
      </c>
      <c r="I12212">
        <v>0</v>
      </c>
    </row>
    <row r="12213" spans="1:9" hidden="1" x14ac:dyDescent="0.3">
      <c r="A12213" s="1" t="s">
        <v>159</v>
      </c>
      <c r="B12213" s="1" t="s">
        <v>294</v>
      </c>
      <c r="C12213">
        <v>39.952599999999997</v>
      </c>
      <c r="D12213">
        <v>-75.165199999999999</v>
      </c>
      <c r="E12213" s="1" t="s">
        <v>47</v>
      </c>
      <c r="F12213" t="s">
        <v>10996</v>
      </c>
      <c r="G12213">
        <v>0</v>
      </c>
      <c r="H12213">
        <v>0</v>
      </c>
      <c r="I12213">
        <v>0</v>
      </c>
    </row>
    <row r="12214" spans="1:9" hidden="1" x14ac:dyDescent="0.3">
      <c r="A12214" s="1" t="s">
        <v>159</v>
      </c>
      <c r="B12214" s="1" t="s">
        <v>294</v>
      </c>
      <c r="C12214">
        <v>39.952599999999997</v>
      </c>
      <c r="D12214">
        <v>-75.165199999999999</v>
      </c>
      <c r="E12214" s="1" t="s">
        <v>48</v>
      </c>
      <c r="F12214" t="s">
        <v>11799</v>
      </c>
      <c r="G12214">
        <v>0</v>
      </c>
      <c r="H12214">
        <v>0</v>
      </c>
      <c r="I12214">
        <v>0</v>
      </c>
    </row>
    <row r="12215" spans="1:9" hidden="1" x14ac:dyDescent="0.3">
      <c r="A12215" s="1" t="s">
        <v>159</v>
      </c>
      <c r="B12215" s="1" t="s">
        <v>294</v>
      </c>
      <c r="C12215">
        <v>39.952599999999997</v>
      </c>
      <c r="D12215">
        <v>-75.165199999999999</v>
      </c>
      <c r="E12215" s="1" t="s">
        <v>49</v>
      </c>
      <c r="F12215" t="s">
        <v>11990</v>
      </c>
      <c r="G12215">
        <v>0</v>
      </c>
      <c r="H12215">
        <v>0</v>
      </c>
      <c r="I12215">
        <v>0</v>
      </c>
    </row>
    <row r="12216" spans="1:9" hidden="1" x14ac:dyDescent="0.3">
      <c r="A12216" s="1" t="s">
        <v>159</v>
      </c>
      <c r="B12216" s="1" t="s">
        <v>294</v>
      </c>
      <c r="C12216">
        <v>39.952599999999997</v>
      </c>
      <c r="D12216">
        <v>-75.165199999999999</v>
      </c>
      <c r="E12216" s="1" t="s">
        <v>50</v>
      </c>
      <c r="F12216" t="s">
        <v>12162</v>
      </c>
      <c r="G12216">
        <v>0</v>
      </c>
      <c r="H12216">
        <v>0</v>
      </c>
      <c r="I12216">
        <v>0</v>
      </c>
    </row>
    <row r="12217" spans="1:9" hidden="1" x14ac:dyDescent="0.3">
      <c r="A12217" s="1" t="s">
        <v>159</v>
      </c>
      <c r="B12217" s="1" t="s">
        <v>294</v>
      </c>
      <c r="C12217">
        <v>39.952599999999997</v>
      </c>
      <c r="D12217">
        <v>-75.165199999999999</v>
      </c>
      <c r="E12217" s="1" t="s">
        <v>51</v>
      </c>
      <c r="F12217" t="s">
        <v>12311</v>
      </c>
      <c r="G12217">
        <v>0</v>
      </c>
      <c r="H12217">
        <v>0</v>
      </c>
      <c r="I12217">
        <v>0</v>
      </c>
    </row>
    <row r="12218" spans="1:9" hidden="1" x14ac:dyDescent="0.3">
      <c r="A12218" s="1" t="s">
        <v>159</v>
      </c>
      <c r="B12218" s="1" t="s">
        <v>294</v>
      </c>
      <c r="C12218">
        <v>39.952599999999997</v>
      </c>
      <c r="D12218">
        <v>-75.165199999999999</v>
      </c>
      <c r="E12218" s="1" t="s">
        <v>52</v>
      </c>
      <c r="F12218" t="s">
        <v>11164</v>
      </c>
      <c r="G12218">
        <v>0</v>
      </c>
      <c r="H12218">
        <v>0</v>
      </c>
      <c r="I12218">
        <v>0</v>
      </c>
    </row>
    <row r="12219" spans="1:9" hidden="1" x14ac:dyDescent="0.3">
      <c r="A12219" s="1" t="s">
        <v>159</v>
      </c>
      <c r="B12219" s="1" t="s">
        <v>294</v>
      </c>
      <c r="C12219">
        <v>39.952599999999997</v>
      </c>
      <c r="D12219">
        <v>-75.165199999999999</v>
      </c>
      <c r="E12219" s="1" t="s">
        <v>53</v>
      </c>
      <c r="F12219" t="s">
        <v>11362</v>
      </c>
      <c r="G12219">
        <v>0</v>
      </c>
      <c r="H12219">
        <v>0</v>
      </c>
      <c r="I12219">
        <v>0</v>
      </c>
    </row>
    <row r="12220" spans="1:9" hidden="1" x14ac:dyDescent="0.3">
      <c r="A12220" s="1" t="s">
        <v>159</v>
      </c>
      <c r="B12220" s="1" t="s">
        <v>294</v>
      </c>
      <c r="C12220">
        <v>39.952599999999997</v>
      </c>
      <c r="D12220">
        <v>-75.165199999999999</v>
      </c>
      <c r="E12220" s="1" t="s">
        <v>54</v>
      </c>
      <c r="F12220" t="s">
        <v>11557</v>
      </c>
      <c r="G12220">
        <v>0</v>
      </c>
      <c r="H12220">
        <v>0</v>
      </c>
      <c r="I12220">
        <v>0</v>
      </c>
    </row>
    <row r="12221" spans="1:9" hidden="1" x14ac:dyDescent="0.3">
      <c r="A12221" s="1" t="s">
        <v>159</v>
      </c>
      <c r="B12221" s="1" t="s">
        <v>294</v>
      </c>
      <c r="C12221">
        <v>39.952599999999997</v>
      </c>
      <c r="D12221">
        <v>-75.165199999999999</v>
      </c>
      <c r="E12221" s="1" t="s">
        <v>21548</v>
      </c>
      <c r="F12221" t="s">
        <v>21783</v>
      </c>
      <c r="G12221">
        <v>0</v>
      </c>
      <c r="H12221">
        <v>0</v>
      </c>
      <c r="I12221">
        <v>0</v>
      </c>
    </row>
    <row r="12222" spans="1:9" hidden="1" x14ac:dyDescent="0.3">
      <c r="A12222" s="1" t="s">
        <v>159</v>
      </c>
      <c r="B12222" s="1" t="s">
        <v>295</v>
      </c>
      <c r="C12222">
        <v>36.8508</v>
      </c>
      <c r="D12222">
        <v>-76.285899999999998</v>
      </c>
      <c r="E12222" s="1" t="s">
        <v>4</v>
      </c>
      <c r="F12222" t="s">
        <v>953</v>
      </c>
      <c r="G12222">
        <v>0</v>
      </c>
      <c r="H12222">
        <v>0</v>
      </c>
      <c r="I12222">
        <v>0</v>
      </c>
    </row>
    <row r="12223" spans="1:9" hidden="1" x14ac:dyDescent="0.3">
      <c r="A12223" s="1" t="s">
        <v>159</v>
      </c>
      <c r="B12223" s="1" t="s">
        <v>295</v>
      </c>
      <c r="C12223">
        <v>36.8508</v>
      </c>
      <c r="D12223">
        <v>-76.285899999999998</v>
      </c>
      <c r="E12223" s="1" t="s">
        <v>5</v>
      </c>
      <c r="F12223" t="s">
        <v>1195</v>
      </c>
      <c r="G12223">
        <v>0</v>
      </c>
      <c r="H12223">
        <v>0</v>
      </c>
      <c r="I12223">
        <v>0</v>
      </c>
    </row>
    <row r="12224" spans="1:9" hidden="1" x14ac:dyDescent="0.3">
      <c r="A12224" s="1" t="s">
        <v>159</v>
      </c>
      <c r="B12224" s="1" t="s">
        <v>295</v>
      </c>
      <c r="C12224">
        <v>36.8508</v>
      </c>
      <c r="D12224">
        <v>-76.285899999999998</v>
      </c>
      <c r="E12224" s="1" t="s">
        <v>6</v>
      </c>
      <c r="F12224" t="s">
        <v>1437</v>
      </c>
      <c r="G12224">
        <v>0</v>
      </c>
      <c r="H12224">
        <v>0</v>
      </c>
      <c r="I12224">
        <v>0</v>
      </c>
    </row>
    <row r="12225" spans="1:9" hidden="1" x14ac:dyDescent="0.3">
      <c r="A12225" s="1" t="s">
        <v>159</v>
      </c>
      <c r="B12225" s="1" t="s">
        <v>295</v>
      </c>
      <c r="C12225">
        <v>36.8508</v>
      </c>
      <c r="D12225">
        <v>-76.285899999999998</v>
      </c>
      <c r="E12225" s="1" t="s">
        <v>7</v>
      </c>
      <c r="F12225" t="s">
        <v>1678</v>
      </c>
      <c r="G12225">
        <v>0</v>
      </c>
      <c r="H12225">
        <v>0</v>
      </c>
      <c r="I12225">
        <v>0</v>
      </c>
    </row>
    <row r="12226" spans="1:9" hidden="1" x14ac:dyDescent="0.3">
      <c r="A12226" s="1" t="s">
        <v>159</v>
      </c>
      <c r="B12226" s="1" t="s">
        <v>295</v>
      </c>
      <c r="C12226">
        <v>36.8508</v>
      </c>
      <c r="D12226">
        <v>-76.285899999999998</v>
      </c>
      <c r="E12226" s="1" t="s">
        <v>8</v>
      </c>
      <c r="F12226" t="s">
        <v>1919</v>
      </c>
      <c r="G12226">
        <v>0</v>
      </c>
      <c r="H12226">
        <v>0</v>
      </c>
      <c r="I12226">
        <v>0</v>
      </c>
    </row>
    <row r="12227" spans="1:9" hidden="1" x14ac:dyDescent="0.3">
      <c r="A12227" s="1" t="s">
        <v>159</v>
      </c>
      <c r="B12227" s="1" t="s">
        <v>295</v>
      </c>
      <c r="C12227">
        <v>36.8508</v>
      </c>
      <c r="D12227">
        <v>-76.285899999999998</v>
      </c>
      <c r="E12227" s="1" t="s">
        <v>9</v>
      </c>
      <c r="F12227" t="s">
        <v>2157</v>
      </c>
      <c r="G12227">
        <v>0</v>
      </c>
      <c r="H12227">
        <v>0</v>
      </c>
      <c r="I12227">
        <v>0</v>
      </c>
    </row>
    <row r="12228" spans="1:9" hidden="1" x14ac:dyDescent="0.3">
      <c r="A12228" s="1" t="s">
        <v>159</v>
      </c>
      <c r="B12228" s="1" t="s">
        <v>295</v>
      </c>
      <c r="C12228">
        <v>36.8508</v>
      </c>
      <c r="D12228">
        <v>-76.285899999999998</v>
      </c>
      <c r="E12228" s="1" t="s">
        <v>10</v>
      </c>
      <c r="F12228" t="s">
        <v>2395</v>
      </c>
      <c r="G12228">
        <v>0</v>
      </c>
      <c r="H12228">
        <v>0</v>
      </c>
      <c r="I12228">
        <v>0</v>
      </c>
    </row>
    <row r="12229" spans="1:9" hidden="1" x14ac:dyDescent="0.3">
      <c r="A12229" s="1" t="s">
        <v>159</v>
      </c>
      <c r="B12229" s="1" t="s">
        <v>295</v>
      </c>
      <c r="C12229">
        <v>36.8508</v>
      </c>
      <c r="D12229">
        <v>-76.285899999999998</v>
      </c>
      <c r="E12229" s="1" t="s">
        <v>11</v>
      </c>
      <c r="F12229" t="s">
        <v>2633</v>
      </c>
      <c r="G12229">
        <v>0</v>
      </c>
      <c r="H12229">
        <v>0</v>
      </c>
      <c r="I12229">
        <v>0</v>
      </c>
    </row>
    <row r="12230" spans="1:9" hidden="1" x14ac:dyDescent="0.3">
      <c r="A12230" s="1" t="s">
        <v>159</v>
      </c>
      <c r="B12230" s="1" t="s">
        <v>295</v>
      </c>
      <c r="C12230">
        <v>36.8508</v>
      </c>
      <c r="D12230">
        <v>-76.285899999999998</v>
      </c>
      <c r="E12230" s="1" t="s">
        <v>12</v>
      </c>
      <c r="F12230" t="s">
        <v>2871</v>
      </c>
      <c r="G12230">
        <v>0</v>
      </c>
      <c r="H12230">
        <v>0</v>
      </c>
      <c r="I12230">
        <v>0</v>
      </c>
    </row>
    <row r="12231" spans="1:9" hidden="1" x14ac:dyDescent="0.3">
      <c r="A12231" s="1" t="s">
        <v>159</v>
      </c>
      <c r="B12231" s="1" t="s">
        <v>295</v>
      </c>
      <c r="C12231">
        <v>36.8508</v>
      </c>
      <c r="D12231">
        <v>-76.285899999999998</v>
      </c>
      <c r="E12231" s="1" t="s">
        <v>13</v>
      </c>
      <c r="F12231" t="s">
        <v>3109</v>
      </c>
      <c r="G12231">
        <v>0</v>
      </c>
      <c r="H12231">
        <v>0</v>
      </c>
      <c r="I12231">
        <v>0</v>
      </c>
    </row>
    <row r="12232" spans="1:9" hidden="1" x14ac:dyDescent="0.3">
      <c r="A12232" s="1" t="s">
        <v>159</v>
      </c>
      <c r="B12232" s="1" t="s">
        <v>295</v>
      </c>
      <c r="C12232">
        <v>36.8508</v>
      </c>
      <c r="D12232">
        <v>-76.285899999999998</v>
      </c>
      <c r="E12232" s="1" t="s">
        <v>14</v>
      </c>
      <c r="F12232" t="s">
        <v>3346</v>
      </c>
      <c r="G12232">
        <v>0</v>
      </c>
      <c r="H12232">
        <v>0</v>
      </c>
      <c r="I12232">
        <v>0</v>
      </c>
    </row>
    <row r="12233" spans="1:9" hidden="1" x14ac:dyDescent="0.3">
      <c r="A12233" s="1" t="s">
        <v>159</v>
      </c>
      <c r="B12233" s="1" t="s">
        <v>295</v>
      </c>
      <c r="C12233">
        <v>36.8508</v>
      </c>
      <c r="D12233">
        <v>-76.285899999999998</v>
      </c>
      <c r="E12233" s="1" t="s">
        <v>15</v>
      </c>
      <c r="F12233" t="s">
        <v>3582</v>
      </c>
      <c r="G12233">
        <v>0</v>
      </c>
      <c r="H12233">
        <v>0</v>
      </c>
      <c r="I12233">
        <v>0</v>
      </c>
    </row>
    <row r="12234" spans="1:9" hidden="1" x14ac:dyDescent="0.3">
      <c r="A12234" s="1" t="s">
        <v>159</v>
      </c>
      <c r="B12234" s="1" t="s">
        <v>295</v>
      </c>
      <c r="C12234">
        <v>36.8508</v>
      </c>
      <c r="D12234">
        <v>-76.285899999999998</v>
      </c>
      <c r="E12234" s="1" t="s">
        <v>16</v>
      </c>
      <c r="F12234" t="s">
        <v>3818</v>
      </c>
      <c r="G12234">
        <v>0</v>
      </c>
      <c r="H12234">
        <v>0</v>
      </c>
      <c r="I12234">
        <v>0</v>
      </c>
    </row>
    <row r="12235" spans="1:9" hidden="1" x14ac:dyDescent="0.3">
      <c r="A12235" s="1" t="s">
        <v>159</v>
      </c>
      <c r="B12235" s="1" t="s">
        <v>295</v>
      </c>
      <c r="C12235">
        <v>36.8508</v>
      </c>
      <c r="D12235">
        <v>-76.285899999999998</v>
      </c>
      <c r="E12235" s="1" t="s">
        <v>17</v>
      </c>
      <c r="F12235" t="s">
        <v>4053</v>
      </c>
      <c r="G12235">
        <v>0</v>
      </c>
      <c r="H12235">
        <v>0</v>
      </c>
      <c r="I12235">
        <v>0</v>
      </c>
    </row>
    <row r="12236" spans="1:9" hidden="1" x14ac:dyDescent="0.3">
      <c r="A12236" s="1" t="s">
        <v>159</v>
      </c>
      <c r="B12236" s="1" t="s">
        <v>295</v>
      </c>
      <c r="C12236">
        <v>36.8508</v>
      </c>
      <c r="D12236">
        <v>-76.285899999999998</v>
      </c>
      <c r="E12236" s="1" t="s">
        <v>18</v>
      </c>
      <c r="F12236" t="s">
        <v>4288</v>
      </c>
      <c r="G12236">
        <v>0</v>
      </c>
      <c r="H12236">
        <v>0</v>
      </c>
      <c r="I12236">
        <v>0</v>
      </c>
    </row>
    <row r="12237" spans="1:9" hidden="1" x14ac:dyDescent="0.3">
      <c r="A12237" s="1" t="s">
        <v>159</v>
      </c>
      <c r="B12237" s="1" t="s">
        <v>295</v>
      </c>
      <c r="C12237">
        <v>36.8508</v>
      </c>
      <c r="D12237">
        <v>-76.285899999999998</v>
      </c>
      <c r="E12237" s="1" t="s">
        <v>19</v>
      </c>
      <c r="F12237" t="s">
        <v>4523</v>
      </c>
      <c r="G12237">
        <v>0</v>
      </c>
      <c r="H12237">
        <v>0</v>
      </c>
      <c r="I12237">
        <v>0</v>
      </c>
    </row>
    <row r="12238" spans="1:9" hidden="1" x14ac:dyDescent="0.3">
      <c r="A12238" s="1" t="s">
        <v>159</v>
      </c>
      <c r="B12238" s="1" t="s">
        <v>295</v>
      </c>
      <c r="C12238">
        <v>36.8508</v>
      </c>
      <c r="D12238">
        <v>-76.285899999999998</v>
      </c>
      <c r="E12238" s="1" t="s">
        <v>20</v>
      </c>
      <c r="F12238" t="s">
        <v>4758</v>
      </c>
      <c r="G12238">
        <v>0</v>
      </c>
      <c r="H12238">
        <v>0</v>
      </c>
      <c r="I12238">
        <v>0</v>
      </c>
    </row>
    <row r="12239" spans="1:9" hidden="1" x14ac:dyDescent="0.3">
      <c r="A12239" s="1" t="s">
        <v>159</v>
      </c>
      <c r="B12239" s="1" t="s">
        <v>295</v>
      </c>
      <c r="C12239">
        <v>36.8508</v>
      </c>
      <c r="D12239">
        <v>-76.285899999999998</v>
      </c>
      <c r="E12239" s="1" t="s">
        <v>21</v>
      </c>
      <c r="F12239" t="s">
        <v>4993</v>
      </c>
      <c r="G12239">
        <v>0</v>
      </c>
      <c r="H12239">
        <v>0</v>
      </c>
      <c r="I12239">
        <v>0</v>
      </c>
    </row>
    <row r="12240" spans="1:9" hidden="1" x14ac:dyDescent="0.3">
      <c r="A12240" s="1" t="s">
        <v>159</v>
      </c>
      <c r="B12240" s="1" t="s">
        <v>295</v>
      </c>
      <c r="C12240">
        <v>36.8508</v>
      </c>
      <c r="D12240">
        <v>-76.285899999999998</v>
      </c>
      <c r="E12240" s="1" t="s">
        <v>22</v>
      </c>
      <c r="F12240" t="s">
        <v>5228</v>
      </c>
      <c r="G12240">
        <v>0</v>
      </c>
      <c r="H12240">
        <v>0</v>
      </c>
      <c r="I12240">
        <v>0</v>
      </c>
    </row>
    <row r="12241" spans="1:9" hidden="1" x14ac:dyDescent="0.3">
      <c r="A12241" s="1" t="s">
        <v>159</v>
      </c>
      <c r="B12241" s="1" t="s">
        <v>295</v>
      </c>
      <c r="C12241">
        <v>36.8508</v>
      </c>
      <c r="D12241">
        <v>-76.285899999999998</v>
      </c>
      <c r="E12241" s="1" t="s">
        <v>23</v>
      </c>
      <c r="F12241" t="s">
        <v>5463</v>
      </c>
      <c r="G12241">
        <v>0</v>
      </c>
      <c r="H12241">
        <v>0</v>
      </c>
      <c r="I12241">
        <v>0</v>
      </c>
    </row>
    <row r="12242" spans="1:9" hidden="1" x14ac:dyDescent="0.3">
      <c r="A12242" s="1" t="s">
        <v>159</v>
      </c>
      <c r="B12242" s="1" t="s">
        <v>295</v>
      </c>
      <c r="C12242">
        <v>36.8508</v>
      </c>
      <c r="D12242">
        <v>-76.285899999999998</v>
      </c>
      <c r="E12242" s="1" t="s">
        <v>24</v>
      </c>
      <c r="F12242" t="s">
        <v>5698</v>
      </c>
      <c r="G12242">
        <v>0</v>
      </c>
      <c r="H12242">
        <v>0</v>
      </c>
      <c r="I12242">
        <v>0</v>
      </c>
    </row>
    <row r="12243" spans="1:9" hidden="1" x14ac:dyDescent="0.3">
      <c r="A12243" s="1" t="s">
        <v>159</v>
      </c>
      <c r="B12243" s="1" t="s">
        <v>295</v>
      </c>
      <c r="C12243">
        <v>36.8508</v>
      </c>
      <c r="D12243">
        <v>-76.285899999999998</v>
      </c>
      <c r="E12243" s="1" t="s">
        <v>25</v>
      </c>
      <c r="F12243" t="s">
        <v>5932</v>
      </c>
      <c r="G12243">
        <v>0</v>
      </c>
      <c r="H12243">
        <v>0</v>
      </c>
      <c r="I12243">
        <v>0</v>
      </c>
    </row>
    <row r="12244" spans="1:9" hidden="1" x14ac:dyDescent="0.3">
      <c r="A12244" s="1" t="s">
        <v>159</v>
      </c>
      <c r="B12244" s="1" t="s">
        <v>295</v>
      </c>
      <c r="C12244">
        <v>36.8508</v>
      </c>
      <c r="D12244">
        <v>-76.285899999999998</v>
      </c>
      <c r="E12244" s="1" t="s">
        <v>26</v>
      </c>
      <c r="F12244" t="s">
        <v>6166</v>
      </c>
      <c r="G12244">
        <v>0</v>
      </c>
      <c r="H12244">
        <v>0</v>
      </c>
      <c r="I12244">
        <v>0</v>
      </c>
    </row>
    <row r="12245" spans="1:9" hidden="1" x14ac:dyDescent="0.3">
      <c r="A12245" s="1" t="s">
        <v>159</v>
      </c>
      <c r="B12245" s="1" t="s">
        <v>295</v>
      </c>
      <c r="C12245">
        <v>36.8508</v>
      </c>
      <c r="D12245">
        <v>-76.285899999999998</v>
      </c>
      <c r="E12245" s="1" t="s">
        <v>27</v>
      </c>
      <c r="F12245" t="s">
        <v>6400</v>
      </c>
      <c r="G12245">
        <v>0</v>
      </c>
      <c r="H12245">
        <v>0</v>
      </c>
      <c r="I12245">
        <v>0</v>
      </c>
    </row>
    <row r="12246" spans="1:9" hidden="1" x14ac:dyDescent="0.3">
      <c r="A12246" s="1" t="s">
        <v>159</v>
      </c>
      <c r="B12246" s="1" t="s">
        <v>295</v>
      </c>
      <c r="C12246">
        <v>36.8508</v>
      </c>
      <c r="D12246">
        <v>-76.285899999999998</v>
      </c>
      <c r="E12246" s="1" t="s">
        <v>28</v>
      </c>
      <c r="F12246" t="s">
        <v>6634</v>
      </c>
      <c r="G12246">
        <v>0</v>
      </c>
      <c r="H12246">
        <v>0</v>
      </c>
      <c r="I12246">
        <v>0</v>
      </c>
    </row>
    <row r="12247" spans="1:9" hidden="1" x14ac:dyDescent="0.3">
      <c r="A12247" s="1" t="s">
        <v>159</v>
      </c>
      <c r="B12247" s="1" t="s">
        <v>295</v>
      </c>
      <c r="C12247">
        <v>36.8508</v>
      </c>
      <c r="D12247">
        <v>-76.285899999999998</v>
      </c>
      <c r="E12247" s="1" t="s">
        <v>29</v>
      </c>
      <c r="F12247" t="s">
        <v>6868</v>
      </c>
      <c r="G12247">
        <v>0</v>
      </c>
      <c r="H12247">
        <v>0</v>
      </c>
      <c r="I12247">
        <v>0</v>
      </c>
    </row>
    <row r="12248" spans="1:9" hidden="1" x14ac:dyDescent="0.3">
      <c r="A12248" s="1" t="s">
        <v>159</v>
      </c>
      <c r="B12248" s="1" t="s">
        <v>295</v>
      </c>
      <c r="C12248">
        <v>36.8508</v>
      </c>
      <c r="D12248">
        <v>-76.285899999999998</v>
      </c>
      <c r="E12248" s="1" t="s">
        <v>30</v>
      </c>
      <c r="F12248" t="s">
        <v>7102</v>
      </c>
      <c r="G12248">
        <v>0</v>
      </c>
      <c r="H12248">
        <v>0</v>
      </c>
      <c r="I12248">
        <v>0</v>
      </c>
    </row>
    <row r="12249" spans="1:9" hidden="1" x14ac:dyDescent="0.3">
      <c r="A12249" s="1" t="s">
        <v>159</v>
      </c>
      <c r="B12249" s="1" t="s">
        <v>295</v>
      </c>
      <c r="C12249">
        <v>36.8508</v>
      </c>
      <c r="D12249">
        <v>-76.285899999999998</v>
      </c>
      <c r="E12249" s="1" t="s">
        <v>31</v>
      </c>
      <c r="F12249" t="s">
        <v>7336</v>
      </c>
      <c r="G12249">
        <v>0</v>
      </c>
      <c r="H12249">
        <v>0</v>
      </c>
      <c r="I12249">
        <v>0</v>
      </c>
    </row>
    <row r="12250" spans="1:9" hidden="1" x14ac:dyDescent="0.3">
      <c r="A12250" s="1" t="s">
        <v>159</v>
      </c>
      <c r="B12250" s="1" t="s">
        <v>295</v>
      </c>
      <c r="C12250">
        <v>36.8508</v>
      </c>
      <c r="D12250">
        <v>-76.285899999999998</v>
      </c>
      <c r="E12250" s="1" t="s">
        <v>32</v>
      </c>
      <c r="F12250" t="s">
        <v>7570</v>
      </c>
      <c r="G12250">
        <v>0</v>
      </c>
      <c r="H12250">
        <v>0</v>
      </c>
      <c r="I12250">
        <v>0</v>
      </c>
    </row>
    <row r="12251" spans="1:9" hidden="1" x14ac:dyDescent="0.3">
      <c r="A12251" s="1" t="s">
        <v>159</v>
      </c>
      <c r="B12251" s="1" t="s">
        <v>295</v>
      </c>
      <c r="C12251">
        <v>36.8508</v>
      </c>
      <c r="D12251">
        <v>-76.285899999999998</v>
      </c>
      <c r="E12251" s="1" t="s">
        <v>33</v>
      </c>
      <c r="F12251" t="s">
        <v>7804</v>
      </c>
      <c r="G12251">
        <v>0</v>
      </c>
      <c r="H12251">
        <v>0</v>
      </c>
      <c r="I12251">
        <v>0</v>
      </c>
    </row>
    <row r="12252" spans="1:9" hidden="1" x14ac:dyDescent="0.3">
      <c r="A12252" s="1" t="s">
        <v>159</v>
      </c>
      <c r="B12252" s="1" t="s">
        <v>295</v>
      </c>
      <c r="C12252">
        <v>36.8508</v>
      </c>
      <c r="D12252">
        <v>-76.285899999999998</v>
      </c>
      <c r="E12252" s="1" t="s">
        <v>34</v>
      </c>
      <c r="F12252" t="s">
        <v>8038</v>
      </c>
      <c r="G12252">
        <v>0</v>
      </c>
      <c r="H12252">
        <v>0</v>
      </c>
      <c r="I12252">
        <v>0</v>
      </c>
    </row>
    <row r="12253" spans="1:9" hidden="1" x14ac:dyDescent="0.3">
      <c r="A12253" s="1" t="s">
        <v>159</v>
      </c>
      <c r="B12253" s="1" t="s">
        <v>295</v>
      </c>
      <c r="C12253">
        <v>36.8508</v>
      </c>
      <c r="D12253">
        <v>-76.285899999999998</v>
      </c>
      <c r="E12253" s="1" t="s">
        <v>35</v>
      </c>
      <c r="F12253" t="s">
        <v>8270</v>
      </c>
      <c r="G12253">
        <v>0</v>
      </c>
      <c r="H12253">
        <v>0</v>
      </c>
      <c r="I12253">
        <v>0</v>
      </c>
    </row>
    <row r="12254" spans="1:9" hidden="1" x14ac:dyDescent="0.3">
      <c r="A12254" s="1" t="s">
        <v>159</v>
      </c>
      <c r="B12254" s="1" t="s">
        <v>295</v>
      </c>
      <c r="C12254">
        <v>36.8508</v>
      </c>
      <c r="D12254">
        <v>-76.285899999999998</v>
      </c>
      <c r="E12254" s="1" t="s">
        <v>36</v>
      </c>
      <c r="F12254" t="s">
        <v>8502</v>
      </c>
      <c r="G12254">
        <v>0</v>
      </c>
      <c r="H12254">
        <v>0</v>
      </c>
      <c r="I12254">
        <v>0</v>
      </c>
    </row>
    <row r="12255" spans="1:9" hidden="1" x14ac:dyDescent="0.3">
      <c r="A12255" s="1" t="s">
        <v>159</v>
      </c>
      <c r="B12255" s="1" t="s">
        <v>295</v>
      </c>
      <c r="C12255">
        <v>36.8508</v>
      </c>
      <c r="D12255">
        <v>-76.285899999999998</v>
      </c>
      <c r="E12255" s="1" t="s">
        <v>37</v>
      </c>
      <c r="F12255" t="s">
        <v>8733</v>
      </c>
      <c r="G12255">
        <v>0</v>
      </c>
      <c r="H12255">
        <v>0</v>
      </c>
      <c r="I12255">
        <v>0</v>
      </c>
    </row>
    <row r="12256" spans="1:9" hidden="1" x14ac:dyDescent="0.3">
      <c r="A12256" s="1" t="s">
        <v>159</v>
      </c>
      <c r="B12256" s="1" t="s">
        <v>295</v>
      </c>
      <c r="C12256">
        <v>36.8508</v>
      </c>
      <c r="D12256">
        <v>-76.285899999999998</v>
      </c>
      <c r="E12256" s="1" t="s">
        <v>38</v>
      </c>
      <c r="F12256" t="s">
        <v>8964</v>
      </c>
      <c r="G12256">
        <v>0</v>
      </c>
      <c r="H12256">
        <v>0</v>
      </c>
      <c r="I12256">
        <v>0</v>
      </c>
    </row>
    <row r="12257" spans="1:9" hidden="1" x14ac:dyDescent="0.3">
      <c r="A12257" s="1" t="s">
        <v>159</v>
      </c>
      <c r="B12257" s="1" t="s">
        <v>295</v>
      </c>
      <c r="C12257">
        <v>36.8508</v>
      </c>
      <c r="D12257">
        <v>-76.285899999999998</v>
      </c>
      <c r="E12257" s="1" t="s">
        <v>39</v>
      </c>
      <c r="F12257" t="s">
        <v>9195</v>
      </c>
      <c r="G12257">
        <v>0</v>
      </c>
      <c r="H12257">
        <v>0</v>
      </c>
      <c r="I12257">
        <v>0</v>
      </c>
    </row>
    <row r="12258" spans="1:9" hidden="1" x14ac:dyDescent="0.3">
      <c r="A12258" s="1" t="s">
        <v>159</v>
      </c>
      <c r="B12258" s="1" t="s">
        <v>295</v>
      </c>
      <c r="C12258">
        <v>36.8508</v>
      </c>
      <c r="D12258">
        <v>-76.285899999999998</v>
      </c>
      <c r="E12258" s="1" t="s">
        <v>40</v>
      </c>
      <c r="F12258" t="s">
        <v>9426</v>
      </c>
      <c r="G12258">
        <v>0</v>
      </c>
      <c r="H12258">
        <v>0</v>
      </c>
      <c r="I12258">
        <v>0</v>
      </c>
    </row>
    <row r="12259" spans="1:9" hidden="1" x14ac:dyDescent="0.3">
      <c r="A12259" s="1" t="s">
        <v>159</v>
      </c>
      <c r="B12259" s="1" t="s">
        <v>295</v>
      </c>
      <c r="C12259">
        <v>36.8508</v>
      </c>
      <c r="D12259">
        <v>-76.285899999999998</v>
      </c>
      <c r="E12259" s="1" t="s">
        <v>41</v>
      </c>
      <c r="F12259" t="s">
        <v>9657</v>
      </c>
      <c r="G12259">
        <v>0</v>
      </c>
      <c r="H12259">
        <v>0</v>
      </c>
      <c r="I12259">
        <v>0</v>
      </c>
    </row>
    <row r="12260" spans="1:9" hidden="1" x14ac:dyDescent="0.3">
      <c r="A12260" s="1" t="s">
        <v>159</v>
      </c>
      <c r="B12260" s="1" t="s">
        <v>295</v>
      </c>
      <c r="C12260">
        <v>36.8508</v>
      </c>
      <c r="D12260">
        <v>-76.285899999999998</v>
      </c>
      <c r="E12260" s="1" t="s">
        <v>42</v>
      </c>
      <c r="F12260" t="s">
        <v>9888</v>
      </c>
      <c r="G12260">
        <v>0</v>
      </c>
      <c r="H12260">
        <v>0</v>
      </c>
      <c r="I12260">
        <v>0</v>
      </c>
    </row>
    <row r="12261" spans="1:9" hidden="1" x14ac:dyDescent="0.3">
      <c r="A12261" s="1" t="s">
        <v>159</v>
      </c>
      <c r="B12261" s="1" t="s">
        <v>295</v>
      </c>
      <c r="C12261">
        <v>36.8508</v>
      </c>
      <c r="D12261">
        <v>-76.285899999999998</v>
      </c>
      <c r="E12261" s="1" t="s">
        <v>43</v>
      </c>
      <c r="F12261" t="s">
        <v>10117</v>
      </c>
      <c r="G12261">
        <v>0</v>
      </c>
      <c r="H12261">
        <v>0</v>
      </c>
      <c r="I12261">
        <v>0</v>
      </c>
    </row>
    <row r="12262" spans="1:9" hidden="1" x14ac:dyDescent="0.3">
      <c r="A12262" s="1" t="s">
        <v>159</v>
      </c>
      <c r="B12262" s="1" t="s">
        <v>295</v>
      </c>
      <c r="C12262">
        <v>36.8508</v>
      </c>
      <c r="D12262">
        <v>-76.285899999999998</v>
      </c>
      <c r="E12262" s="1" t="s">
        <v>44</v>
      </c>
      <c r="F12262" t="s">
        <v>10345</v>
      </c>
      <c r="G12262">
        <v>0</v>
      </c>
      <c r="H12262">
        <v>0</v>
      </c>
      <c r="I12262">
        <v>0</v>
      </c>
    </row>
    <row r="12263" spans="1:9" hidden="1" x14ac:dyDescent="0.3">
      <c r="A12263" s="1" t="s">
        <v>159</v>
      </c>
      <c r="B12263" s="1" t="s">
        <v>295</v>
      </c>
      <c r="C12263">
        <v>36.8508</v>
      </c>
      <c r="D12263">
        <v>-76.285899999999998</v>
      </c>
      <c r="E12263" s="1" t="s">
        <v>45</v>
      </c>
      <c r="F12263" t="s">
        <v>10566</v>
      </c>
      <c r="G12263">
        <v>0</v>
      </c>
      <c r="H12263">
        <v>0</v>
      </c>
      <c r="I12263">
        <v>0</v>
      </c>
    </row>
    <row r="12264" spans="1:9" hidden="1" x14ac:dyDescent="0.3">
      <c r="A12264" s="1" t="s">
        <v>159</v>
      </c>
      <c r="B12264" s="1" t="s">
        <v>295</v>
      </c>
      <c r="C12264">
        <v>36.8508</v>
      </c>
      <c r="D12264">
        <v>-76.285899999999998</v>
      </c>
      <c r="E12264" s="1" t="s">
        <v>46</v>
      </c>
      <c r="F12264" t="s">
        <v>10782</v>
      </c>
      <c r="G12264">
        <v>0</v>
      </c>
      <c r="H12264">
        <v>0</v>
      </c>
      <c r="I12264">
        <v>0</v>
      </c>
    </row>
    <row r="12265" spans="1:9" hidden="1" x14ac:dyDescent="0.3">
      <c r="A12265" s="1" t="s">
        <v>159</v>
      </c>
      <c r="B12265" s="1" t="s">
        <v>295</v>
      </c>
      <c r="C12265">
        <v>36.8508</v>
      </c>
      <c r="D12265">
        <v>-76.285899999999998</v>
      </c>
      <c r="E12265" s="1" t="s">
        <v>47</v>
      </c>
      <c r="F12265" t="s">
        <v>10997</v>
      </c>
      <c r="G12265">
        <v>0</v>
      </c>
      <c r="H12265">
        <v>0</v>
      </c>
      <c r="I12265">
        <v>0</v>
      </c>
    </row>
    <row r="12266" spans="1:9" hidden="1" x14ac:dyDescent="0.3">
      <c r="A12266" s="1" t="s">
        <v>159</v>
      </c>
      <c r="B12266" s="1" t="s">
        <v>295</v>
      </c>
      <c r="C12266">
        <v>36.8508</v>
      </c>
      <c r="D12266">
        <v>-76.285899999999998</v>
      </c>
      <c r="E12266" s="1" t="s">
        <v>48</v>
      </c>
      <c r="F12266" t="s">
        <v>11800</v>
      </c>
      <c r="G12266">
        <v>0</v>
      </c>
      <c r="H12266">
        <v>0</v>
      </c>
      <c r="I12266">
        <v>0</v>
      </c>
    </row>
    <row r="12267" spans="1:9" hidden="1" x14ac:dyDescent="0.3">
      <c r="A12267" s="1" t="s">
        <v>159</v>
      </c>
      <c r="B12267" s="1" t="s">
        <v>295</v>
      </c>
      <c r="C12267">
        <v>36.8508</v>
      </c>
      <c r="D12267">
        <v>-76.285899999999998</v>
      </c>
      <c r="E12267" s="1" t="s">
        <v>49</v>
      </c>
      <c r="F12267" t="s">
        <v>11991</v>
      </c>
      <c r="G12267">
        <v>0</v>
      </c>
      <c r="H12267">
        <v>0</v>
      </c>
      <c r="I12267">
        <v>0</v>
      </c>
    </row>
    <row r="12268" spans="1:9" hidden="1" x14ac:dyDescent="0.3">
      <c r="A12268" s="1" t="s">
        <v>159</v>
      </c>
      <c r="B12268" s="1" t="s">
        <v>295</v>
      </c>
      <c r="C12268">
        <v>36.8508</v>
      </c>
      <c r="D12268">
        <v>-76.285899999999998</v>
      </c>
      <c r="E12268" s="1" t="s">
        <v>50</v>
      </c>
      <c r="F12268" t="s">
        <v>12163</v>
      </c>
      <c r="G12268">
        <v>0</v>
      </c>
      <c r="H12268">
        <v>0</v>
      </c>
      <c r="I12268">
        <v>0</v>
      </c>
    </row>
    <row r="12269" spans="1:9" hidden="1" x14ac:dyDescent="0.3">
      <c r="A12269" s="1" t="s">
        <v>159</v>
      </c>
      <c r="B12269" s="1" t="s">
        <v>295</v>
      </c>
      <c r="C12269">
        <v>36.8508</v>
      </c>
      <c r="D12269">
        <v>-76.285899999999998</v>
      </c>
      <c r="E12269" s="1" t="s">
        <v>51</v>
      </c>
      <c r="F12269" t="s">
        <v>12312</v>
      </c>
      <c r="G12269">
        <v>0</v>
      </c>
      <c r="H12269">
        <v>0</v>
      </c>
      <c r="I12269">
        <v>0</v>
      </c>
    </row>
    <row r="12270" spans="1:9" hidden="1" x14ac:dyDescent="0.3">
      <c r="A12270" s="1" t="s">
        <v>159</v>
      </c>
      <c r="B12270" s="1" t="s">
        <v>295</v>
      </c>
      <c r="C12270">
        <v>36.8508</v>
      </c>
      <c r="D12270">
        <v>-76.285899999999998</v>
      </c>
      <c r="E12270" s="1" t="s">
        <v>52</v>
      </c>
      <c r="F12270" t="s">
        <v>11165</v>
      </c>
      <c r="G12270">
        <v>0</v>
      </c>
      <c r="H12270">
        <v>0</v>
      </c>
      <c r="I12270">
        <v>0</v>
      </c>
    </row>
    <row r="12271" spans="1:9" hidden="1" x14ac:dyDescent="0.3">
      <c r="A12271" s="1" t="s">
        <v>159</v>
      </c>
      <c r="B12271" s="1" t="s">
        <v>295</v>
      </c>
      <c r="C12271">
        <v>36.8508</v>
      </c>
      <c r="D12271">
        <v>-76.285899999999998</v>
      </c>
      <c r="E12271" s="1" t="s">
        <v>53</v>
      </c>
      <c r="F12271" t="s">
        <v>11363</v>
      </c>
      <c r="G12271">
        <v>0</v>
      </c>
      <c r="H12271">
        <v>0</v>
      </c>
      <c r="I12271">
        <v>0</v>
      </c>
    </row>
    <row r="12272" spans="1:9" hidden="1" x14ac:dyDescent="0.3">
      <c r="A12272" s="1" t="s">
        <v>159</v>
      </c>
      <c r="B12272" s="1" t="s">
        <v>295</v>
      </c>
      <c r="C12272">
        <v>36.8508</v>
      </c>
      <c r="D12272">
        <v>-76.285899999999998</v>
      </c>
      <c r="E12272" s="1" t="s">
        <v>54</v>
      </c>
      <c r="F12272" t="s">
        <v>11558</v>
      </c>
      <c r="G12272">
        <v>0</v>
      </c>
      <c r="H12272">
        <v>0</v>
      </c>
      <c r="I12272">
        <v>0</v>
      </c>
    </row>
    <row r="12273" spans="1:9" hidden="1" x14ac:dyDescent="0.3">
      <c r="A12273" s="1" t="s">
        <v>159</v>
      </c>
      <c r="B12273" s="1" t="s">
        <v>295</v>
      </c>
      <c r="C12273">
        <v>36.8508</v>
      </c>
      <c r="D12273">
        <v>-76.285899999999998</v>
      </c>
      <c r="E12273" s="1" t="s">
        <v>21548</v>
      </c>
      <c r="F12273" t="s">
        <v>21784</v>
      </c>
      <c r="G12273">
        <v>0</v>
      </c>
      <c r="H12273">
        <v>0</v>
      </c>
      <c r="I12273">
        <v>0</v>
      </c>
    </row>
    <row r="12274" spans="1:9" hidden="1" x14ac:dyDescent="0.3">
      <c r="A12274" s="1" t="s">
        <v>159</v>
      </c>
      <c r="B12274" s="1" t="s">
        <v>296</v>
      </c>
      <c r="C12274">
        <v>38.881599999999999</v>
      </c>
      <c r="D12274">
        <v>-77.090999999999994</v>
      </c>
      <c r="E12274" s="1" t="s">
        <v>4</v>
      </c>
      <c r="F12274" t="s">
        <v>954</v>
      </c>
      <c r="G12274">
        <v>0</v>
      </c>
      <c r="H12274">
        <v>0</v>
      </c>
      <c r="I12274">
        <v>0</v>
      </c>
    </row>
    <row r="12275" spans="1:9" hidden="1" x14ac:dyDescent="0.3">
      <c r="A12275" s="1" t="s">
        <v>159</v>
      </c>
      <c r="B12275" s="1" t="s">
        <v>296</v>
      </c>
      <c r="C12275">
        <v>38.881599999999999</v>
      </c>
      <c r="D12275">
        <v>-77.090999999999994</v>
      </c>
      <c r="E12275" s="1" t="s">
        <v>5</v>
      </c>
      <c r="F12275" t="s">
        <v>1196</v>
      </c>
      <c r="G12275">
        <v>0</v>
      </c>
      <c r="H12275">
        <v>0</v>
      </c>
      <c r="I12275">
        <v>0</v>
      </c>
    </row>
    <row r="12276" spans="1:9" hidden="1" x14ac:dyDescent="0.3">
      <c r="A12276" s="1" t="s">
        <v>159</v>
      </c>
      <c r="B12276" s="1" t="s">
        <v>296</v>
      </c>
      <c r="C12276">
        <v>38.881599999999999</v>
      </c>
      <c r="D12276">
        <v>-77.090999999999994</v>
      </c>
      <c r="E12276" s="1" t="s">
        <v>6</v>
      </c>
      <c r="F12276" t="s">
        <v>1438</v>
      </c>
      <c r="G12276">
        <v>0</v>
      </c>
      <c r="H12276">
        <v>0</v>
      </c>
      <c r="I12276">
        <v>0</v>
      </c>
    </row>
    <row r="12277" spans="1:9" hidden="1" x14ac:dyDescent="0.3">
      <c r="A12277" s="1" t="s">
        <v>159</v>
      </c>
      <c r="B12277" s="1" t="s">
        <v>296</v>
      </c>
      <c r="C12277">
        <v>38.881599999999999</v>
      </c>
      <c r="D12277">
        <v>-77.090999999999994</v>
      </c>
      <c r="E12277" s="1" t="s">
        <v>7</v>
      </c>
      <c r="F12277" t="s">
        <v>1679</v>
      </c>
      <c r="G12277">
        <v>0</v>
      </c>
      <c r="H12277">
        <v>0</v>
      </c>
      <c r="I12277">
        <v>0</v>
      </c>
    </row>
    <row r="12278" spans="1:9" hidden="1" x14ac:dyDescent="0.3">
      <c r="A12278" s="1" t="s">
        <v>159</v>
      </c>
      <c r="B12278" s="1" t="s">
        <v>296</v>
      </c>
      <c r="C12278">
        <v>38.881599999999999</v>
      </c>
      <c r="D12278">
        <v>-77.090999999999994</v>
      </c>
      <c r="E12278" s="1" t="s">
        <v>8</v>
      </c>
      <c r="F12278" t="s">
        <v>1920</v>
      </c>
      <c r="G12278">
        <v>0</v>
      </c>
      <c r="H12278">
        <v>0</v>
      </c>
      <c r="I12278">
        <v>0</v>
      </c>
    </row>
    <row r="12279" spans="1:9" hidden="1" x14ac:dyDescent="0.3">
      <c r="A12279" s="1" t="s">
        <v>159</v>
      </c>
      <c r="B12279" s="1" t="s">
        <v>296</v>
      </c>
      <c r="C12279">
        <v>38.881599999999999</v>
      </c>
      <c r="D12279">
        <v>-77.090999999999994</v>
      </c>
      <c r="E12279" s="1" t="s">
        <v>9</v>
      </c>
      <c r="F12279" t="s">
        <v>2158</v>
      </c>
      <c r="G12279">
        <v>0</v>
      </c>
      <c r="H12279">
        <v>0</v>
      </c>
      <c r="I12279">
        <v>0</v>
      </c>
    </row>
    <row r="12280" spans="1:9" hidden="1" x14ac:dyDescent="0.3">
      <c r="A12280" s="1" t="s">
        <v>159</v>
      </c>
      <c r="B12280" s="1" t="s">
        <v>296</v>
      </c>
      <c r="C12280">
        <v>38.881599999999999</v>
      </c>
      <c r="D12280">
        <v>-77.090999999999994</v>
      </c>
      <c r="E12280" s="1" t="s">
        <v>10</v>
      </c>
      <c r="F12280" t="s">
        <v>2396</v>
      </c>
      <c r="G12280">
        <v>0</v>
      </c>
      <c r="H12280">
        <v>0</v>
      </c>
      <c r="I12280">
        <v>0</v>
      </c>
    </row>
    <row r="12281" spans="1:9" hidden="1" x14ac:dyDescent="0.3">
      <c r="A12281" s="1" t="s">
        <v>159</v>
      </c>
      <c r="B12281" s="1" t="s">
        <v>296</v>
      </c>
      <c r="C12281">
        <v>38.881599999999999</v>
      </c>
      <c r="D12281">
        <v>-77.090999999999994</v>
      </c>
      <c r="E12281" s="1" t="s">
        <v>11</v>
      </c>
      <c r="F12281" t="s">
        <v>2634</v>
      </c>
      <c r="G12281">
        <v>0</v>
      </c>
      <c r="H12281">
        <v>0</v>
      </c>
      <c r="I12281">
        <v>0</v>
      </c>
    </row>
    <row r="12282" spans="1:9" hidden="1" x14ac:dyDescent="0.3">
      <c r="A12282" s="1" t="s">
        <v>159</v>
      </c>
      <c r="B12282" s="1" t="s">
        <v>296</v>
      </c>
      <c r="C12282">
        <v>38.881599999999999</v>
      </c>
      <c r="D12282">
        <v>-77.090999999999994</v>
      </c>
      <c r="E12282" s="1" t="s">
        <v>12</v>
      </c>
      <c r="F12282" t="s">
        <v>2872</v>
      </c>
      <c r="G12282">
        <v>0</v>
      </c>
      <c r="H12282">
        <v>0</v>
      </c>
      <c r="I12282">
        <v>0</v>
      </c>
    </row>
    <row r="12283" spans="1:9" hidden="1" x14ac:dyDescent="0.3">
      <c r="A12283" s="1" t="s">
        <v>159</v>
      </c>
      <c r="B12283" s="1" t="s">
        <v>296</v>
      </c>
      <c r="C12283">
        <v>38.881599999999999</v>
      </c>
      <c r="D12283">
        <v>-77.090999999999994</v>
      </c>
      <c r="E12283" s="1" t="s">
        <v>13</v>
      </c>
      <c r="F12283" t="s">
        <v>3110</v>
      </c>
      <c r="G12283">
        <v>0</v>
      </c>
      <c r="H12283">
        <v>0</v>
      </c>
      <c r="I12283">
        <v>0</v>
      </c>
    </row>
    <row r="12284" spans="1:9" hidden="1" x14ac:dyDescent="0.3">
      <c r="A12284" s="1" t="s">
        <v>159</v>
      </c>
      <c r="B12284" s="1" t="s">
        <v>296</v>
      </c>
      <c r="C12284">
        <v>38.881599999999999</v>
      </c>
      <c r="D12284">
        <v>-77.090999999999994</v>
      </c>
      <c r="E12284" s="1" t="s">
        <v>14</v>
      </c>
      <c r="F12284" t="s">
        <v>3347</v>
      </c>
      <c r="G12284">
        <v>0</v>
      </c>
      <c r="H12284">
        <v>0</v>
      </c>
      <c r="I12284">
        <v>0</v>
      </c>
    </row>
    <row r="12285" spans="1:9" hidden="1" x14ac:dyDescent="0.3">
      <c r="A12285" s="1" t="s">
        <v>159</v>
      </c>
      <c r="B12285" s="1" t="s">
        <v>296</v>
      </c>
      <c r="C12285">
        <v>38.881599999999999</v>
      </c>
      <c r="D12285">
        <v>-77.090999999999994</v>
      </c>
      <c r="E12285" s="1" t="s">
        <v>15</v>
      </c>
      <c r="F12285" t="s">
        <v>3583</v>
      </c>
      <c r="G12285">
        <v>0</v>
      </c>
      <c r="H12285">
        <v>0</v>
      </c>
      <c r="I12285">
        <v>0</v>
      </c>
    </row>
    <row r="12286" spans="1:9" hidden="1" x14ac:dyDescent="0.3">
      <c r="A12286" s="1" t="s">
        <v>159</v>
      </c>
      <c r="B12286" s="1" t="s">
        <v>296</v>
      </c>
      <c r="C12286">
        <v>38.881599999999999</v>
      </c>
      <c r="D12286">
        <v>-77.090999999999994</v>
      </c>
      <c r="E12286" s="1" t="s">
        <v>16</v>
      </c>
      <c r="F12286" t="s">
        <v>3819</v>
      </c>
      <c r="G12286">
        <v>0</v>
      </c>
      <c r="H12286">
        <v>0</v>
      </c>
      <c r="I12286">
        <v>0</v>
      </c>
    </row>
    <row r="12287" spans="1:9" hidden="1" x14ac:dyDescent="0.3">
      <c r="A12287" s="1" t="s">
        <v>159</v>
      </c>
      <c r="B12287" s="1" t="s">
        <v>296</v>
      </c>
      <c r="C12287">
        <v>38.881599999999999</v>
      </c>
      <c r="D12287">
        <v>-77.090999999999994</v>
      </c>
      <c r="E12287" s="1" t="s">
        <v>17</v>
      </c>
      <c r="F12287" t="s">
        <v>4054</v>
      </c>
      <c r="G12287">
        <v>0</v>
      </c>
      <c r="H12287">
        <v>0</v>
      </c>
      <c r="I12287">
        <v>0</v>
      </c>
    </row>
    <row r="12288" spans="1:9" hidden="1" x14ac:dyDescent="0.3">
      <c r="A12288" s="1" t="s">
        <v>159</v>
      </c>
      <c r="B12288" s="1" t="s">
        <v>296</v>
      </c>
      <c r="C12288">
        <v>38.881599999999999</v>
      </c>
      <c r="D12288">
        <v>-77.090999999999994</v>
      </c>
      <c r="E12288" s="1" t="s">
        <v>18</v>
      </c>
      <c r="F12288" t="s">
        <v>4289</v>
      </c>
      <c r="G12288">
        <v>0</v>
      </c>
      <c r="H12288">
        <v>0</v>
      </c>
      <c r="I12288">
        <v>0</v>
      </c>
    </row>
    <row r="12289" spans="1:9" hidden="1" x14ac:dyDescent="0.3">
      <c r="A12289" s="1" t="s">
        <v>159</v>
      </c>
      <c r="B12289" s="1" t="s">
        <v>296</v>
      </c>
      <c r="C12289">
        <v>38.881599999999999</v>
      </c>
      <c r="D12289">
        <v>-77.090999999999994</v>
      </c>
      <c r="E12289" s="1" t="s">
        <v>19</v>
      </c>
      <c r="F12289" t="s">
        <v>4524</v>
      </c>
      <c r="G12289">
        <v>0</v>
      </c>
      <c r="H12289">
        <v>0</v>
      </c>
      <c r="I12289">
        <v>0</v>
      </c>
    </row>
    <row r="12290" spans="1:9" hidden="1" x14ac:dyDescent="0.3">
      <c r="A12290" s="1" t="s">
        <v>159</v>
      </c>
      <c r="B12290" s="1" t="s">
        <v>296</v>
      </c>
      <c r="C12290">
        <v>38.881599999999999</v>
      </c>
      <c r="D12290">
        <v>-77.090999999999994</v>
      </c>
      <c r="E12290" s="1" t="s">
        <v>20</v>
      </c>
      <c r="F12290" t="s">
        <v>4759</v>
      </c>
      <c r="G12290">
        <v>0</v>
      </c>
      <c r="H12290">
        <v>0</v>
      </c>
      <c r="I12290">
        <v>0</v>
      </c>
    </row>
    <row r="12291" spans="1:9" hidden="1" x14ac:dyDescent="0.3">
      <c r="A12291" s="1" t="s">
        <v>159</v>
      </c>
      <c r="B12291" s="1" t="s">
        <v>296</v>
      </c>
      <c r="C12291">
        <v>38.881599999999999</v>
      </c>
      <c r="D12291">
        <v>-77.090999999999994</v>
      </c>
      <c r="E12291" s="1" t="s">
        <v>21</v>
      </c>
      <c r="F12291" t="s">
        <v>4994</v>
      </c>
      <c r="G12291">
        <v>0</v>
      </c>
      <c r="H12291">
        <v>0</v>
      </c>
      <c r="I12291">
        <v>0</v>
      </c>
    </row>
    <row r="12292" spans="1:9" hidden="1" x14ac:dyDescent="0.3">
      <c r="A12292" s="1" t="s">
        <v>159</v>
      </c>
      <c r="B12292" s="1" t="s">
        <v>296</v>
      </c>
      <c r="C12292">
        <v>38.881599999999999</v>
      </c>
      <c r="D12292">
        <v>-77.090999999999994</v>
      </c>
      <c r="E12292" s="1" t="s">
        <v>22</v>
      </c>
      <c r="F12292" t="s">
        <v>5229</v>
      </c>
      <c r="G12292">
        <v>0</v>
      </c>
      <c r="H12292">
        <v>0</v>
      </c>
      <c r="I12292">
        <v>0</v>
      </c>
    </row>
    <row r="12293" spans="1:9" hidden="1" x14ac:dyDescent="0.3">
      <c r="A12293" s="1" t="s">
        <v>159</v>
      </c>
      <c r="B12293" s="1" t="s">
        <v>296</v>
      </c>
      <c r="C12293">
        <v>38.881599999999999</v>
      </c>
      <c r="D12293">
        <v>-77.090999999999994</v>
      </c>
      <c r="E12293" s="1" t="s">
        <v>23</v>
      </c>
      <c r="F12293" t="s">
        <v>5464</v>
      </c>
      <c r="G12293">
        <v>0</v>
      </c>
      <c r="H12293">
        <v>0</v>
      </c>
      <c r="I12293">
        <v>0</v>
      </c>
    </row>
    <row r="12294" spans="1:9" hidden="1" x14ac:dyDescent="0.3">
      <c r="A12294" s="1" t="s">
        <v>159</v>
      </c>
      <c r="B12294" s="1" t="s">
        <v>296</v>
      </c>
      <c r="C12294">
        <v>38.881599999999999</v>
      </c>
      <c r="D12294">
        <v>-77.090999999999994</v>
      </c>
      <c r="E12294" s="1" t="s">
        <v>24</v>
      </c>
      <c r="F12294" t="s">
        <v>5699</v>
      </c>
      <c r="G12294">
        <v>0</v>
      </c>
      <c r="H12294">
        <v>0</v>
      </c>
      <c r="I12294">
        <v>0</v>
      </c>
    </row>
    <row r="12295" spans="1:9" hidden="1" x14ac:dyDescent="0.3">
      <c r="A12295" s="1" t="s">
        <v>159</v>
      </c>
      <c r="B12295" s="1" t="s">
        <v>296</v>
      </c>
      <c r="C12295">
        <v>38.881599999999999</v>
      </c>
      <c r="D12295">
        <v>-77.090999999999994</v>
      </c>
      <c r="E12295" s="1" t="s">
        <v>25</v>
      </c>
      <c r="F12295" t="s">
        <v>5933</v>
      </c>
      <c r="G12295">
        <v>0</v>
      </c>
      <c r="H12295">
        <v>0</v>
      </c>
      <c r="I12295">
        <v>0</v>
      </c>
    </row>
    <row r="12296" spans="1:9" hidden="1" x14ac:dyDescent="0.3">
      <c r="A12296" s="1" t="s">
        <v>159</v>
      </c>
      <c r="B12296" s="1" t="s">
        <v>296</v>
      </c>
      <c r="C12296">
        <v>38.881599999999999</v>
      </c>
      <c r="D12296">
        <v>-77.090999999999994</v>
      </c>
      <c r="E12296" s="1" t="s">
        <v>26</v>
      </c>
      <c r="F12296" t="s">
        <v>6167</v>
      </c>
      <c r="G12296">
        <v>0</v>
      </c>
      <c r="H12296">
        <v>0</v>
      </c>
      <c r="I12296">
        <v>0</v>
      </c>
    </row>
    <row r="12297" spans="1:9" hidden="1" x14ac:dyDescent="0.3">
      <c r="A12297" s="1" t="s">
        <v>159</v>
      </c>
      <c r="B12297" s="1" t="s">
        <v>296</v>
      </c>
      <c r="C12297">
        <v>38.881599999999999</v>
      </c>
      <c r="D12297">
        <v>-77.090999999999994</v>
      </c>
      <c r="E12297" s="1" t="s">
        <v>27</v>
      </c>
      <c r="F12297" t="s">
        <v>6401</v>
      </c>
      <c r="G12297">
        <v>0</v>
      </c>
      <c r="H12297">
        <v>0</v>
      </c>
      <c r="I12297">
        <v>0</v>
      </c>
    </row>
    <row r="12298" spans="1:9" hidden="1" x14ac:dyDescent="0.3">
      <c r="A12298" s="1" t="s">
        <v>159</v>
      </c>
      <c r="B12298" s="1" t="s">
        <v>296</v>
      </c>
      <c r="C12298">
        <v>38.881599999999999</v>
      </c>
      <c r="D12298">
        <v>-77.090999999999994</v>
      </c>
      <c r="E12298" s="1" t="s">
        <v>28</v>
      </c>
      <c r="F12298" t="s">
        <v>6635</v>
      </c>
      <c r="G12298">
        <v>0</v>
      </c>
      <c r="H12298">
        <v>0</v>
      </c>
      <c r="I12298">
        <v>0</v>
      </c>
    </row>
    <row r="12299" spans="1:9" hidden="1" x14ac:dyDescent="0.3">
      <c r="A12299" s="1" t="s">
        <v>159</v>
      </c>
      <c r="B12299" s="1" t="s">
        <v>296</v>
      </c>
      <c r="C12299">
        <v>38.881599999999999</v>
      </c>
      <c r="D12299">
        <v>-77.090999999999994</v>
      </c>
      <c r="E12299" s="1" t="s">
        <v>29</v>
      </c>
      <c r="F12299" t="s">
        <v>6869</v>
      </c>
      <c r="G12299">
        <v>0</v>
      </c>
      <c r="H12299">
        <v>0</v>
      </c>
      <c r="I12299">
        <v>0</v>
      </c>
    </row>
    <row r="12300" spans="1:9" hidden="1" x14ac:dyDescent="0.3">
      <c r="A12300" s="1" t="s">
        <v>159</v>
      </c>
      <c r="B12300" s="1" t="s">
        <v>296</v>
      </c>
      <c r="C12300">
        <v>38.881599999999999</v>
      </c>
      <c r="D12300">
        <v>-77.090999999999994</v>
      </c>
      <c r="E12300" s="1" t="s">
        <v>30</v>
      </c>
      <c r="F12300" t="s">
        <v>7103</v>
      </c>
      <c r="G12300">
        <v>0</v>
      </c>
      <c r="H12300">
        <v>0</v>
      </c>
      <c r="I12300">
        <v>0</v>
      </c>
    </row>
    <row r="12301" spans="1:9" hidden="1" x14ac:dyDescent="0.3">
      <c r="A12301" s="1" t="s">
        <v>159</v>
      </c>
      <c r="B12301" s="1" t="s">
        <v>296</v>
      </c>
      <c r="C12301">
        <v>38.881599999999999</v>
      </c>
      <c r="D12301">
        <v>-77.090999999999994</v>
      </c>
      <c r="E12301" s="1" t="s">
        <v>31</v>
      </c>
      <c r="F12301" t="s">
        <v>7337</v>
      </c>
      <c r="G12301">
        <v>0</v>
      </c>
      <c r="H12301">
        <v>0</v>
      </c>
      <c r="I12301">
        <v>0</v>
      </c>
    </row>
    <row r="12302" spans="1:9" hidden="1" x14ac:dyDescent="0.3">
      <c r="A12302" s="1" t="s">
        <v>159</v>
      </c>
      <c r="B12302" s="1" t="s">
        <v>296</v>
      </c>
      <c r="C12302">
        <v>38.881599999999999</v>
      </c>
      <c r="D12302">
        <v>-77.090999999999994</v>
      </c>
      <c r="E12302" s="1" t="s">
        <v>32</v>
      </c>
      <c r="F12302" t="s">
        <v>7571</v>
      </c>
      <c r="G12302">
        <v>0</v>
      </c>
      <c r="H12302">
        <v>0</v>
      </c>
      <c r="I12302">
        <v>0</v>
      </c>
    </row>
    <row r="12303" spans="1:9" hidden="1" x14ac:dyDescent="0.3">
      <c r="A12303" s="1" t="s">
        <v>159</v>
      </c>
      <c r="B12303" s="1" t="s">
        <v>296</v>
      </c>
      <c r="C12303">
        <v>38.881599999999999</v>
      </c>
      <c r="D12303">
        <v>-77.090999999999994</v>
      </c>
      <c r="E12303" s="1" t="s">
        <v>33</v>
      </c>
      <c r="F12303" t="s">
        <v>7805</v>
      </c>
      <c r="G12303">
        <v>0</v>
      </c>
      <c r="H12303">
        <v>0</v>
      </c>
      <c r="I12303">
        <v>0</v>
      </c>
    </row>
    <row r="12304" spans="1:9" hidden="1" x14ac:dyDescent="0.3">
      <c r="A12304" s="1" t="s">
        <v>159</v>
      </c>
      <c r="B12304" s="1" t="s">
        <v>296</v>
      </c>
      <c r="C12304">
        <v>38.881599999999999</v>
      </c>
      <c r="D12304">
        <v>-77.090999999999994</v>
      </c>
      <c r="E12304" s="1" t="s">
        <v>34</v>
      </c>
      <c r="F12304" t="s">
        <v>8039</v>
      </c>
      <c r="G12304">
        <v>0</v>
      </c>
      <c r="H12304">
        <v>0</v>
      </c>
      <c r="I12304">
        <v>0</v>
      </c>
    </row>
    <row r="12305" spans="1:9" hidden="1" x14ac:dyDescent="0.3">
      <c r="A12305" s="1" t="s">
        <v>159</v>
      </c>
      <c r="B12305" s="1" t="s">
        <v>296</v>
      </c>
      <c r="C12305">
        <v>38.881599999999999</v>
      </c>
      <c r="D12305">
        <v>-77.090999999999994</v>
      </c>
      <c r="E12305" s="1" t="s">
        <v>35</v>
      </c>
      <c r="F12305" t="s">
        <v>8271</v>
      </c>
      <c r="G12305">
        <v>0</v>
      </c>
      <c r="H12305">
        <v>0</v>
      </c>
      <c r="I12305">
        <v>0</v>
      </c>
    </row>
    <row r="12306" spans="1:9" hidden="1" x14ac:dyDescent="0.3">
      <c r="A12306" s="1" t="s">
        <v>159</v>
      </c>
      <c r="B12306" s="1" t="s">
        <v>296</v>
      </c>
      <c r="C12306">
        <v>38.881599999999999</v>
      </c>
      <c r="D12306">
        <v>-77.090999999999994</v>
      </c>
      <c r="E12306" s="1" t="s">
        <v>36</v>
      </c>
      <c r="F12306" t="s">
        <v>8503</v>
      </c>
      <c r="G12306">
        <v>0</v>
      </c>
      <c r="H12306">
        <v>0</v>
      </c>
      <c r="I12306">
        <v>0</v>
      </c>
    </row>
    <row r="12307" spans="1:9" hidden="1" x14ac:dyDescent="0.3">
      <c r="A12307" s="1" t="s">
        <v>159</v>
      </c>
      <c r="B12307" s="1" t="s">
        <v>296</v>
      </c>
      <c r="C12307">
        <v>38.881599999999999</v>
      </c>
      <c r="D12307">
        <v>-77.090999999999994</v>
      </c>
      <c r="E12307" s="1" t="s">
        <v>37</v>
      </c>
      <c r="F12307" t="s">
        <v>8734</v>
      </c>
      <c r="G12307">
        <v>0</v>
      </c>
      <c r="H12307">
        <v>0</v>
      </c>
      <c r="I12307">
        <v>0</v>
      </c>
    </row>
    <row r="12308" spans="1:9" hidden="1" x14ac:dyDescent="0.3">
      <c r="A12308" s="1" t="s">
        <v>159</v>
      </c>
      <c r="B12308" s="1" t="s">
        <v>296</v>
      </c>
      <c r="C12308">
        <v>38.881599999999999</v>
      </c>
      <c r="D12308">
        <v>-77.090999999999994</v>
      </c>
      <c r="E12308" s="1" t="s">
        <v>38</v>
      </c>
      <c r="F12308" t="s">
        <v>8965</v>
      </c>
      <c r="G12308">
        <v>0</v>
      </c>
      <c r="H12308">
        <v>0</v>
      </c>
      <c r="I12308">
        <v>0</v>
      </c>
    </row>
    <row r="12309" spans="1:9" hidden="1" x14ac:dyDescent="0.3">
      <c r="A12309" s="1" t="s">
        <v>159</v>
      </c>
      <c r="B12309" s="1" t="s">
        <v>296</v>
      </c>
      <c r="C12309">
        <v>38.881599999999999</v>
      </c>
      <c r="D12309">
        <v>-77.090999999999994</v>
      </c>
      <c r="E12309" s="1" t="s">
        <v>39</v>
      </c>
      <c r="F12309" t="s">
        <v>9196</v>
      </c>
      <c r="G12309">
        <v>0</v>
      </c>
      <c r="H12309">
        <v>0</v>
      </c>
      <c r="I12309">
        <v>0</v>
      </c>
    </row>
    <row r="12310" spans="1:9" hidden="1" x14ac:dyDescent="0.3">
      <c r="A12310" s="1" t="s">
        <v>159</v>
      </c>
      <c r="B12310" s="1" t="s">
        <v>296</v>
      </c>
      <c r="C12310">
        <v>38.881599999999999</v>
      </c>
      <c r="D12310">
        <v>-77.090999999999994</v>
      </c>
      <c r="E12310" s="1" t="s">
        <v>40</v>
      </c>
      <c r="F12310" t="s">
        <v>9427</v>
      </c>
      <c r="G12310">
        <v>0</v>
      </c>
      <c r="H12310">
        <v>0</v>
      </c>
      <c r="I12310">
        <v>0</v>
      </c>
    </row>
    <row r="12311" spans="1:9" hidden="1" x14ac:dyDescent="0.3">
      <c r="A12311" s="1" t="s">
        <v>159</v>
      </c>
      <c r="B12311" s="1" t="s">
        <v>296</v>
      </c>
      <c r="C12311">
        <v>38.881599999999999</v>
      </c>
      <c r="D12311">
        <v>-77.090999999999994</v>
      </c>
      <c r="E12311" s="1" t="s">
        <v>41</v>
      </c>
      <c r="F12311" t="s">
        <v>9658</v>
      </c>
      <c r="G12311">
        <v>0</v>
      </c>
      <c r="H12311">
        <v>0</v>
      </c>
      <c r="I12311">
        <v>0</v>
      </c>
    </row>
    <row r="12312" spans="1:9" hidden="1" x14ac:dyDescent="0.3">
      <c r="A12312" s="1" t="s">
        <v>159</v>
      </c>
      <c r="B12312" s="1" t="s">
        <v>296</v>
      </c>
      <c r="C12312">
        <v>38.881599999999999</v>
      </c>
      <c r="D12312">
        <v>-77.090999999999994</v>
      </c>
      <c r="E12312" s="1" t="s">
        <v>42</v>
      </c>
      <c r="F12312" t="s">
        <v>9889</v>
      </c>
      <c r="G12312">
        <v>0</v>
      </c>
      <c r="H12312">
        <v>0</v>
      </c>
      <c r="I12312">
        <v>0</v>
      </c>
    </row>
    <row r="12313" spans="1:9" hidden="1" x14ac:dyDescent="0.3">
      <c r="A12313" s="1" t="s">
        <v>159</v>
      </c>
      <c r="B12313" s="1" t="s">
        <v>296</v>
      </c>
      <c r="C12313">
        <v>38.881599999999999</v>
      </c>
      <c r="D12313">
        <v>-77.090999999999994</v>
      </c>
      <c r="E12313" s="1" t="s">
        <v>43</v>
      </c>
      <c r="F12313" t="s">
        <v>10118</v>
      </c>
      <c r="G12313">
        <v>0</v>
      </c>
      <c r="H12313">
        <v>0</v>
      </c>
      <c r="I12313">
        <v>0</v>
      </c>
    </row>
    <row r="12314" spans="1:9" hidden="1" x14ac:dyDescent="0.3">
      <c r="A12314" s="1" t="s">
        <v>159</v>
      </c>
      <c r="B12314" s="1" t="s">
        <v>296</v>
      </c>
      <c r="C12314">
        <v>38.881599999999999</v>
      </c>
      <c r="D12314">
        <v>-77.090999999999994</v>
      </c>
      <c r="E12314" s="1" t="s">
        <v>44</v>
      </c>
      <c r="F12314" t="s">
        <v>10346</v>
      </c>
      <c r="G12314">
        <v>0</v>
      </c>
      <c r="H12314">
        <v>0</v>
      </c>
      <c r="I12314">
        <v>0</v>
      </c>
    </row>
    <row r="12315" spans="1:9" hidden="1" x14ac:dyDescent="0.3">
      <c r="A12315" s="1" t="s">
        <v>159</v>
      </c>
      <c r="B12315" s="1" t="s">
        <v>296</v>
      </c>
      <c r="C12315">
        <v>38.881599999999999</v>
      </c>
      <c r="D12315">
        <v>-77.090999999999994</v>
      </c>
      <c r="E12315" s="1" t="s">
        <v>45</v>
      </c>
      <c r="F12315" t="s">
        <v>10567</v>
      </c>
      <c r="G12315">
        <v>0</v>
      </c>
      <c r="H12315">
        <v>0</v>
      </c>
      <c r="I12315">
        <v>0</v>
      </c>
    </row>
    <row r="12316" spans="1:9" hidden="1" x14ac:dyDescent="0.3">
      <c r="A12316" s="1" t="s">
        <v>159</v>
      </c>
      <c r="B12316" s="1" t="s">
        <v>296</v>
      </c>
      <c r="C12316">
        <v>38.881599999999999</v>
      </c>
      <c r="D12316">
        <v>-77.090999999999994</v>
      </c>
      <c r="E12316" s="1" t="s">
        <v>46</v>
      </c>
      <c r="F12316" t="s">
        <v>10783</v>
      </c>
      <c r="G12316">
        <v>0</v>
      </c>
      <c r="H12316">
        <v>0</v>
      </c>
      <c r="I12316">
        <v>0</v>
      </c>
    </row>
    <row r="12317" spans="1:9" hidden="1" x14ac:dyDescent="0.3">
      <c r="A12317" s="1" t="s">
        <v>159</v>
      </c>
      <c r="B12317" s="1" t="s">
        <v>296</v>
      </c>
      <c r="C12317">
        <v>38.881599999999999</v>
      </c>
      <c r="D12317">
        <v>-77.090999999999994</v>
      </c>
      <c r="E12317" s="1" t="s">
        <v>47</v>
      </c>
      <c r="F12317" t="s">
        <v>10998</v>
      </c>
      <c r="G12317">
        <v>0</v>
      </c>
      <c r="H12317">
        <v>0</v>
      </c>
      <c r="I12317">
        <v>0</v>
      </c>
    </row>
    <row r="12318" spans="1:9" hidden="1" x14ac:dyDescent="0.3">
      <c r="A12318" s="1" t="s">
        <v>159</v>
      </c>
      <c r="B12318" s="1" t="s">
        <v>296</v>
      </c>
      <c r="C12318">
        <v>38.881599999999999</v>
      </c>
      <c r="D12318">
        <v>-77.090999999999994</v>
      </c>
      <c r="E12318" s="1" t="s">
        <v>48</v>
      </c>
      <c r="F12318" t="s">
        <v>11801</v>
      </c>
      <c r="G12318">
        <v>0</v>
      </c>
      <c r="H12318">
        <v>0</v>
      </c>
      <c r="I12318">
        <v>0</v>
      </c>
    </row>
    <row r="12319" spans="1:9" hidden="1" x14ac:dyDescent="0.3">
      <c r="A12319" s="1" t="s">
        <v>159</v>
      </c>
      <c r="B12319" s="1" t="s">
        <v>296</v>
      </c>
      <c r="C12319">
        <v>38.881599999999999</v>
      </c>
      <c r="D12319">
        <v>-77.090999999999994</v>
      </c>
      <c r="E12319" s="1" t="s">
        <v>49</v>
      </c>
      <c r="F12319" t="s">
        <v>11992</v>
      </c>
      <c r="G12319">
        <v>0</v>
      </c>
      <c r="H12319">
        <v>0</v>
      </c>
      <c r="I12319">
        <v>0</v>
      </c>
    </row>
    <row r="12320" spans="1:9" hidden="1" x14ac:dyDescent="0.3">
      <c r="A12320" s="1" t="s">
        <v>159</v>
      </c>
      <c r="B12320" s="1" t="s">
        <v>296</v>
      </c>
      <c r="C12320">
        <v>38.881599999999999</v>
      </c>
      <c r="D12320">
        <v>-77.090999999999994</v>
      </c>
      <c r="E12320" s="1" t="s">
        <v>50</v>
      </c>
      <c r="F12320" t="s">
        <v>12164</v>
      </c>
      <c r="G12320">
        <v>0</v>
      </c>
      <c r="H12320">
        <v>0</v>
      </c>
      <c r="I12320">
        <v>0</v>
      </c>
    </row>
    <row r="12321" spans="1:9" hidden="1" x14ac:dyDescent="0.3">
      <c r="A12321" s="1" t="s">
        <v>159</v>
      </c>
      <c r="B12321" s="1" t="s">
        <v>296</v>
      </c>
      <c r="C12321">
        <v>38.881599999999999</v>
      </c>
      <c r="D12321">
        <v>-77.090999999999994</v>
      </c>
      <c r="E12321" s="1" t="s">
        <v>51</v>
      </c>
      <c r="F12321" t="s">
        <v>12313</v>
      </c>
      <c r="G12321">
        <v>0</v>
      </c>
      <c r="H12321">
        <v>0</v>
      </c>
      <c r="I12321">
        <v>0</v>
      </c>
    </row>
    <row r="12322" spans="1:9" hidden="1" x14ac:dyDescent="0.3">
      <c r="A12322" s="1" t="s">
        <v>159</v>
      </c>
      <c r="B12322" s="1" t="s">
        <v>296</v>
      </c>
      <c r="C12322">
        <v>38.881599999999999</v>
      </c>
      <c r="D12322">
        <v>-77.090999999999994</v>
      </c>
      <c r="E12322" s="1" t="s">
        <v>52</v>
      </c>
      <c r="F12322" t="s">
        <v>11166</v>
      </c>
      <c r="G12322">
        <v>0</v>
      </c>
      <c r="H12322">
        <v>0</v>
      </c>
      <c r="I12322">
        <v>0</v>
      </c>
    </row>
    <row r="12323" spans="1:9" hidden="1" x14ac:dyDescent="0.3">
      <c r="A12323" s="1" t="s">
        <v>159</v>
      </c>
      <c r="B12323" s="1" t="s">
        <v>296</v>
      </c>
      <c r="C12323">
        <v>38.881599999999999</v>
      </c>
      <c r="D12323">
        <v>-77.090999999999994</v>
      </c>
      <c r="E12323" s="1" t="s">
        <v>53</v>
      </c>
      <c r="F12323" t="s">
        <v>11364</v>
      </c>
      <c r="G12323">
        <v>0</v>
      </c>
      <c r="H12323">
        <v>0</v>
      </c>
      <c r="I12323">
        <v>0</v>
      </c>
    </row>
    <row r="12324" spans="1:9" hidden="1" x14ac:dyDescent="0.3">
      <c r="A12324" s="1" t="s">
        <v>159</v>
      </c>
      <c r="B12324" s="1" t="s">
        <v>296</v>
      </c>
      <c r="C12324">
        <v>38.881599999999999</v>
      </c>
      <c r="D12324">
        <v>-77.090999999999994</v>
      </c>
      <c r="E12324" s="1" t="s">
        <v>54</v>
      </c>
      <c r="F12324" t="s">
        <v>11559</v>
      </c>
      <c r="G12324">
        <v>0</v>
      </c>
      <c r="H12324">
        <v>0</v>
      </c>
      <c r="I12324">
        <v>0</v>
      </c>
    </row>
    <row r="12325" spans="1:9" hidden="1" x14ac:dyDescent="0.3">
      <c r="A12325" s="1" t="s">
        <v>159</v>
      </c>
      <c r="B12325" s="1" t="s">
        <v>296</v>
      </c>
      <c r="C12325">
        <v>38.881599999999999</v>
      </c>
      <c r="D12325">
        <v>-77.090999999999994</v>
      </c>
      <c r="E12325" s="1" t="s">
        <v>21548</v>
      </c>
      <c r="F12325" t="s">
        <v>21785</v>
      </c>
      <c r="G12325">
        <v>0</v>
      </c>
      <c r="H12325">
        <v>0</v>
      </c>
      <c r="I12325">
        <v>0</v>
      </c>
    </row>
    <row r="12326" spans="1:9" hidden="1" x14ac:dyDescent="0.3">
      <c r="A12326" s="1" t="s">
        <v>159</v>
      </c>
      <c r="B12326" s="1" t="s">
        <v>297</v>
      </c>
      <c r="C12326">
        <v>38.2042</v>
      </c>
      <c r="D12326">
        <v>-77.607799999999997</v>
      </c>
      <c r="E12326" s="1" t="s">
        <v>4</v>
      </c>
      <c r="F12326" t="s">
        <v>955</v>
      </c>
      <c r="G12326">
        <v>0</v>
      </c>
      <c r="H12326">
        <v>0</v>
      </c>
      <c r="I12326">
        <v>0</v>
      </c>
    </row>
    <row r="12327" spans="1:9" hidden="1" x14ac:dyDescent="0.3">
      <c r="A12327" s="1" t="s">
        <v>159</v>
      </c>
      <c r="B12327" s="1" t="s">
        <v>297</v>
      </c>
      <c r="C12327">
        <v>38.2042</v>
      </c>
      <c r="D12327">
        <v>-77.607799999999997</v>
      </c>
      <c r="E12327" s="1" t="s">
        <v>5</v>
      </c>
      <c r="F12327" t="s">
        <v>1197</v>
      </c>
      <c r="G12327">
        <v>0</v>
      </c>
      <c r="H12327">
        <v>0</v>
      </c>
      <c r="I12327">
        <v>0</v>
      </c>
    </row>
    <row r="12328" spans="1:9" hidden="1" x14ac:dyDescent="0.3">
      <c r="A12328" s="1" t="s">
        <v>159</v>
      </c>
      <c r="B12328" s="1" t="s">
        <v>297</v>
      </c>
      <c r="C12328">
        <v>38.2042</v>
      </c>
      <c r="D12328">
        <v>-77.607799999999997</v>
      </c>
      <c r="E12328" s="1" t="s">
        <v>6</v>
      </c>
      <c r="F12328" t="s">
        <v>1439</v>
      </c>
      <c r="G12328">
        <v>0</v>
      </c>
      <c r="H12328">
        <v>0</v>
      </c>
      <c r="I12328">
        <v>0</v>
      </c>
    </row>
    <row r="12329" spans="1:9" hidden="1" x14ac:dyDescent="0.3">
      <c r="A12329" s="1" t="s">
        <v>159</v>
      </c>
      <c r="B12329" s="1" t="s">
        <v>297</v>
      </c>
      <c r="C12329">
        <v>38.2042</v>
      </c>
      <c r="D12329">
        <v>-77.607799999999997</v>
      </c>
      <c r="E12329" s="1" t="s">
        <v>7</v>
      </c>
      <c r="F12329" t="s">
        <v>1680</v>
      </c>
      <c r="G12329">
        <v>0</v>
      </c>
      <c r="H12329">
        <v>0</v>
      </c>
      <c r="I12329">
        <v>0</v>
      </c>
    </row>
    <row r="12330" spans="1:9" hidden="1" x14ac:dyDescent="0.3">
      <c r="A12330" s="1" t="s">
        <v>159</v>
      </c>
      <c r="B12330" s="1" t="s">
        <v>297</v>
      </c>
      <c r="C12330">
        <v>38.2042</v>
      </c>
      <c r="D12330">
        <v>-77.607799999999997</v>
      </c>
      <c r="E12330" s="1" t="s">
        <v>8</v>
      </c>
      <c r="F12330" t="s">
        <v>1921</v>
      </c>
      <c r="G12330">
        <v>0</v>
      </c>
      <c r="H12330">
        <v>0</v>
      </c>
      <c r="I12330">
        <v>0</v>
      </c>
    </row>
    <row r="12331" spans="1:9" hidden="1" x14ac:dyDescent="0.3">
      <c r="A12331" s="1" t="s">
        <v>159</v>
      </c>
      <c r="B12331" s="1" t="s">
        <v>297</v>
      </c>
      <c r="C12331">
        <v>38.2042</v>
      </c>
      <c r="D12331">
        <v>-77.607799999999997</v>
      </c>
      <c r="E12331" s="1" t="s">
        <v>9</v>
      </c>
      <c r="F12331" t="s">
        <v>2159</v>
      </c>
      <c r="G12331">
        <v>0</v>
      </c>
      <c r="H12331">
        <v>0</v>
      </c>
      <c r="I12331">
        <v>0</v>
      </c>
    </row>
    <row r="12332" spans="1:9" hidden="1" x14ac:dyDescent="0.3">
      <c r="A12332" s="1" t="s">
        <v>159</v>
      </c>
      <c r="B12332" s="1" t="s">
        <v>297</v>
      </c>
      <c r="C12332">
        <v>38.2042</v>
      </c>
      <c r="D12332">
        <v>-77.607799999999997</v>
      </c>
      <c r="E12332" s="1" t="s">
        <v>10</v>
      </c>
      <c r="F12332" t="s">
        <v>2397</v>
      </c>
      <c r="G12332">
        <v>0</v>
      </c>
      <c r="H12332">
        <v>0</v>
      </c>
      <c r="I12332">
        <v>0</v>
      </c>
    </row>
    <row r="12333" spans="1:9" hidden="1" x14ac:dyDescent="0.3">
      <c r="A12333" s="1" t="s">
        <v>159</v>
      </c>
      <c r="B12333" s="1" t="s">
        <v>297</v>
      </c>
      <c r="C12333">
        <v>38.2042</v>
      </c>
      <c r="D12333">
        <v>-77.607799999999997</v>
      </c>
      <c r="E12333" s="1" t="s">
        <v>11</v>
      </c>
      <c r="F12333" t="s">
        <v>2635</v>
      </c>
      <c r="G12333">
        <v>0</v>
      </c>
      <c r="H12333">
        <v>0</v>
      </c>
      <c r="I12333">
        <v>0</v>
      </c>
    </row>
    <row r="12334" spans="1:9" hidden="1" x14ac:dyDescent="0.3">
      <c r="A12334" s="1" t="s">
        <v>159</v>
      </c>
      <c r="B12334" s="1" t="s">
        <v>297</v>
      </c>
      <c r="C12334">
        <v>38.2042</v>
      </c>
      <c r="D12334">
        <v>-77.607799999999997</v>
      </c>
      <c r="E12334" s="1" t="s">
        <v>12</v>
      </c>
      <c r="F12334" t="s">
        <v>2873</v>
      </c>
      <c r="G12334">
        <v>0</v>
      </c>
      <c r="H12334">
        <v>0</v>
      </c>
      <c r="I12334">
        <v>0</v>
      </c>
    </row>
    <row r="12335" spans="1:9" hidden="1" x14ac:dyDescent="0.3">
      <c r="A12335" s="1" t="s">
        <v>159</v>
      </c>
      <c r="B12335" s="1" t="s">
        <v>297</v>
      </c>
      <c r="C12335">
        <v>38.2042</v>
      </c>
      <c r="D12335">
        <v>-77.607799999999997</v>
      </c>
      <c r="E12335" s="1" t="s">
        <v>13</v>
      </c>
      <c r="F12335" t="s">
        <v>3111</v>
      </c>
      <c r="G12335">
        <v>0</v>
      </c>
      <c r="H12335">
        <v>0</v>
      </c>
      <c r="I12335">
        <v>0</v>
      </c>
    </row>
    <row r="12336" spans="1:9" hidden="1" x14ac:dyDescent="0.3">
      <c r="A12336" s="1" t="s">
        <v>159</v>
      </c>
      <c r="B12336" s="1" t="s">
        <v>297</v>
      </c>
      <c r="C12336">
        <v>38.2042</v>
      </c>
      <c r="D12336">
        <v>-77.607799999999997</v>
      </c>
      <c r="E12336" s="1" t="s">
        <v>14</v>
      </c>
      <c r="F12336" t="s">
        <v>3348</v>
      </c>
      <c r="G12336">
        <v>0</v>
      </c>
      <c r="H12336">
        <v>0</v>
      </c>
      <c r="I12336">
        <v>0</v>
      </c>
    </row>
    <row r="12337" spans="1:9" hidden="1" x14ac:dyDescent="0.3">
      <c r="A12337" s="1" t="s">
        <v>159</v>
      </c>
      <c r="B12337" s="1" t="s">
        <v>297</v>
      </c>
      <c r="C12337">
        <v>38.2042</v>
      </c>
      <c r="D12337">
        <v>-77.607799999999997</v>
      </c>
      <c r="E12337" s="1" t="s">
        <v>15</v>
      </c>
      <c r="F12337" t="s">
        <v>3584</v>
      </c>
      <c r="G12337">
        <v>0</v>
      </c>
      <c r="H12337">
        <v>0</v>
      </c>
      <c r="I12337">
        <v>0</v>
      </c>
    </row>
    <row r="12338" spans="1:9" hidden="1" x14ac:dyDescent="0.3">
      <c r="A12338" s="1" t="s">
        <v>159</v>
      </c>
      <c r="B12338" s="1" t="s">
        <v>297</v>
      </c>
      <c r="C12338">
        <v>38.2042</v>
      </c>
      <c r="D12338">
        <v>-77.607799999999997</v>
      </c>
      <c r="E12338" s="1" t="s">
        <v>16</v>
      </c>
      <c r="F12338" t="s">
        <v>3820</v>
      </c>
      <c r="G12338">
        <v>0</v>
      </c>
      <c r="H12338">
        <v>0</v>
      </c>
      <c r="I12338">
        <v>0</v>
      </c>
    </row>
    <row r="12339" spans="1:9" hidden="1" x14ac:dyDescent="0.3">
      <c r="A12339" s="1" t="s">
        <v>159</v>
      </c>
      <c r="B12339" s="1" t="s">
        <v>297</v>
      </c>
      <c r="C12339">
        <v>38.2042</v>
      </c>
      <c r="D12339">
        <v>-77.607799999999997</v>
      </c>
      <c r="E12339" s="1" t="s">
        <v>17</v>
      </c>
      <c r="F12339" t="s">
        <v>4055</v>
      </c>
      <c r="G12339">
        <v>0</v>
      </c>
      <c r="H12339">
        <v>0</v>
      </c>
      <c r="I12339">
        <v>0</v>
      </c>
    </row>
    <row r="12340" spans="1:9" hidden="1" x14ac:dyDescent="0.3">
      <c r="A12340" s="1" t="s">
        <v>159</v>
      </c>
      <c r="B12340" s="1" t="s">
        <v>297</v>
      </c>
      <c r="C12340">
        <v>38.2042</v>
      </c>
      <c r="D12340">
        <v>-77.607799999999997</v>
      </c>
      <c r="E12340" s="1" t="s">
        <v>18</v>
      </c>
      <c r="F12340" t="s">
        <v>4290</v>
      </c>
      <c r="G12340">
        <v>0</v>
      </c>
      <c r="H12340">
        <v>0</v>
      </c>
      <c r="I12340">
        <v>0</v>
      </c>
    </row>
    <row r="12341" spans="1:9" hidden="1" x14ac:dyDescent="0.3">
      <c r="A12341" s="1" t="s">
        <v>159</v>
      </c>
      <c r="B12341" s="1" t="s">
        <v>297</v>
      </c>
      <c r="C12341">
        <v>38.2042</v>
      </c>
      <c r="D12341">
        <v>-77.607799999999997</v>
      </c>
      <c r="E12341" s="1" t="s">
        <v>19</v>
      </c>
      <c r="F12341" t="s">
        <v>4525</v>
      </c>
      <c r="G12341">
        <v>0</v>
      </c>
      <c r="H12341">
        <v>0</v>
      </c>
      <c r="I12341">
        <v>0</v>
      </c>
    </row>
    <row r="12342" spans="1:9" hidden="1" x14ac:dyDescent="0.3">
      <c r="A12342" s="1" t="s">
        <v>159</v>
      </c>
      <c r="B12342" s="1" t="s">
        <v>297</v>
      </c>
      <c r="C12342">
        <v>38.2042</v>
      </c>
      <c r="D12342">
        <v>-77.607799999999997</v>
      </c>
      <c r="E12342" s="1" t="s">
        <v>20</v>
      </c>
      <c r="F12342" t="s">
        <v>4760</v>
      </c>
      <c r="G12342">
        <v>0</v>
      </c>
      <c r="H12342">
        <v>0</v>
      </c>
      <c r="I12342">
        <v>0</v>
      </c>
    </row>
    <row r="12343" spans="1:9" hidden="1" x14ac:dyDescent="0.3">
      <c r="A12343" s="1" t="s">
        <v>159</v>
      </c>
      <c r="B12343" s="1" t="s">
        <v>297</v>
      </c>
      <c r="C12343">
        <v>38.2042</v>
      </c>
      <c r="D12343">
        <v>-77.607799999999997</v>
      </c>
      <c r="E12343" s="1" t="s">
        <v>21</v>
      </c>
      <c r="F12343" t="s">
        <v>4995</v>
      </c>
      <c r="G12343">
        <v>0</v>
      </c>
      <c r="H12343">
        <v>0</v>
      </c>
      <c r="I12343">
        <v>0</v>
      </c>
    </row>
    <row r="12344" spans="1:9" hidden="1" x14ac:dyDescent="0.3">
      <c r="A12344" s="1" t="s">
        <v>159</v>
      </c>
      <c r="B12344" s="1" t="s">
        <v>297</v>
      </c>
      <c r="C12344">
        <v>38.2042</v>
      </c>
      <c r="D12344">
        <v>-77.607799999999997</v>
      </c>
      <c r="E12344" s="1" t="s">
        <v>22</v>
      </c>
      <c r="F12344" t="s">
        <v>5230</v>
      </c>
      <c r="G12344">
        <v>0</v>
      </c>
      <c r="H12344">
        <v>0</v>
      </c>
      <c r="I12344">
        <v>0</v>
      </c>
    </row>
    <row r="12345" spans="1:9" hidden="1" x14ac:dyDescent="0.3">
      <c r="A12345" s="1" t="s">
        <v>159</v>
      </c>
      <c r="B12345" s="1" t="s">
        <v>297</v>
      </c>
      <c r="C12345">
        <v>38.2042</v>
      </c>
      <c r="D12345">
        <v>-77.607799999999997</v>
      </c>
      <c r="E12345" s="1" t="s">
        <v>23</v>
      </c>
      <c r="F12345" t="s">
        <v>5465</v>
      </c>
      <c r="G12345">
        <v>0</v>
      </c>
      <c r="H12345">
        <v>0</v>
      </c>
      <c r="I12345">
        <v>0</v>
      </c>
    </row>
    <row r="12346" spans="1:9" hidden="1" x14ac:dyDescent="0.3">
      <c r="A12346" s="1" t="s">
        <v>159</v>
      </c>
      <c r="B12346" s="1" t="s">
        <v>297</v>
      </c>
      <c r="C12346">
        <v>38.2042</v>
      </c>
      <c r="D12346">
        <v>-77.607799999999997</v>
      </c>
      <c r="E12346" s="1" t="s">
        <v>24</v>
      </c>
      <c r="F12346" t="s">
        <v>5700</v>
      </c>
      <c r="G12346">
        <v>0</v>
      </c>
      <c r="H12346">
        <v>0</v>
      </c>
      <c r="I12346">
        <v>0</v>
      </c>
    </row>
    <row r="12347" spans="1:9" hidden="1" x14ac:dyDescent="0.3">
      <c r="A12347" s="1" t="s">
        <v>159</v>
      </c>
      <c r="B12347" s="1" t="s">
        <v>297</v>
      </c>
      <c r="C12347">
        <v>38.2042</v>
      </c>
      <c r="D12347">
        <v>-77.607799999999997</v>
      </c>
      <c r="E12347" s="1" t="s">
        <v>25</v>
      </c>
      <c r="F12347" t="s">
        <v>5934</v>
      </c>
      <c r="G12347">
        <v>0</v>
      </c>
      <c r="H12347">
        <v>0</v>
      </c>
      <c r="I12347">
        <v>0</v>
      </c>
    </row>
    <row r="12348" spans="1:9" hidden="1" x14ac:dyDescent="0.3">
      <c r="A12348" s="1" t="s">
        <v>159</v>
      </c>
      <c r="B12348" s="1" t="s">
        <v>297</v>
      </c>
      <c r="C12348">
        <v>38.2042</v>
      </c>
      <c r="D12348">
        <v>-77.607799999999997</v>
      </c>
      <c r="E12348" s="1" t="s">
        <v>26</v>
      </c>
      <c r="F12348" t="s">
        <v>6168</v>
      </c>
      <c r="G12348">
        <v>0</v>
      </c>
      <c r="H12348">
        <v>0</v>
      </c>
      <c r="I12348">
        <v>0</v>
      </c>
    </row>
    <row r="12349" spans="1:9" hidden="1" x14ac:dyDescent="0.3">
      <c r="A12349" s="1" t="s">
        <v>159</v>
      </c>
      <c r="B12349" s="1" t="s">
        <v>297</v>
      </c>
      <c r="C12349">
        <v>38.2042</v>
      </c>
      <c r="D12349">
        <v>-77.607799999999997</v>
      </c>
      <c r="E12349" s="1" t="s">
        <v>27</v>
      </c>
      <c r="F12349" t="s">
        <v>6402</v>
      </c>
      <c r="G12349">
        <v>0</v>
      </c>
      <c r="H12349">
        <v>0</v>
      </c>
      <c r="I12349">
        <v>0</v>
      </c>
    </row>
    <row r="12350" spans="1:9" hidden="1" x14ac:dyDescent="0.3">
      <c r="A12350" s="1" t="s">
        <v>159</v>
      </c>
      <c r="B12350" s="1" t="s">
        <v>297</v>
      </c>
      <c r="C12350">
        <v>38.2042</v>
      </c>
      <c r="D12350">
        <v>-77.607799999999997</v>
      </c>
      <c r="E12350" s="1" t="s">
        <v>28</v>
      </c>
      <c r="F12350" t="s">
        <v>6636</v>
      </c>
      <c r="G12350">
        <v>0</v>
      </c>
      <c r="H12350">
        <v>0</v>
      </c>
      <c r="I12350">
        <v>0</v>
      </c>
    </row>
    <row r="12351" spans="1:9" hidden="1" x14ac:dyDescent="0.3">
      <c r="A12351" s="1" t="s">
        <v>159</v>
      </c>
      <c r="B12351" s="1" t="s">
        <v>297</v>
      </c>
      <c r="C12351">
        <v>38.2042</v>
      </c>
      <c r="D12351">
        <v>-77.607799999999997</v>
      </c>
      <c r="E12351" s="1" t="s">
        <v>29</v>
      </c>
      <c r="F12351" t="s">
        <v>6870</v>
      </c>
      <c r="G12351">
        <v>0</v>
      </c>
      <c r="H12351">
        <v>0</v>
      </c>
      <c r="I12351">
        <v>0</v>
      </c>
    </row>
    <row r="12352" spans="1:9" hidden="1" x14ac:dyDescent="0.3">
      <c r="A12352" s="1" t="s">
        <v>159</v>
      </c>
      <c r="B12352" s="1" t="s">
        <v>297</v>
      </c>
      <c r="C12352">
        <v>38.2042</v>
      </c>
      <c r="D12352">
        <v>-77.607799999999997</v>
      </c>
      <c r="E12352" s="1" t="s">
        <v>30</v>
      </c>
      <c r="F12352" t="s">
        <v>7104</v>
      </c>
      <c r="G12352">
        <v>0</v>
      </c>
      <c r="H12352">
        <v>0</v>
      </c>
      <c r="I12352">
        <v>0</v>
      </c>
    </row>
    <row r="12353" spans="1:9" hidden="1" x14ac:dyDescent="0.3">
      <c r="A12353" s="1" t="s">
        <v>159</v>
      </c>
      <c r="B12353" s="1" t="s">
        <v>297</v>
      </c>
      <c r="C12353">
        <v>38.2042</v>
      </c>
      <c r="D12353">
        <v>-77.607799999999997</v>
      </c>
      <c r="E12353" s="1" t="s">
        <v>31</v>
      </c>
      <c r="F12353" t="s">
        <v>7338</v>
      </c>
      <c r="G12353">
        <v>0</v>
      </c>
      <c r="H12353">
        <v>0</v>
      </c>
      <c r="I12353">
        <v>0</v>
      </c>
    </row>
    <row r="12354" spans="1:9" hidden="1" x14ac:dyDescent="0.3">
      <c r="A12354" s="1" t="s">
        <v>159</v>
      </c>
      <c r="B12354" s="1" t="s">
        <v>297</v>
      </c>
      <c r="C12354">
        <v>38.2042</v>
      </c>
      <c r="D12354">
        <v>-77.607799999999997</v>
      </c>
      <c r="E12354" s="1" t="s">
        <v>32</v>
      </c>
      <c r="F12354" t="s">
        <v>7572</v>
      </c>
      <c r="G12354">
        <v>0</v>
      </c>
      <c r="H12354">
        <v>0</v>
      </c>
      <c r="I12354">
        <v>0</v>
      </c>
    </row>
    <row r="12355" spans="1:9" hidden="1" x14ac:dyDescent="0.3">
      <c r="A12355" s="1" t="s">
        <v>159</v>
      </c>
      <c r="B12355" s="1" t="s">
        <v>297</v>
      </c>
      <c r="C12355">
        <v>38.2042</v>
      </c>
      <c r="D12355">
        <v>-77.607799999999997</v>
      </c>
      <c r="E12355" s="1" t="s">
        <v>33</v>
      </c>
      <c r="F12355" t="s">
        <v>7806</v>
      </c>
      <c r="G12355">
        <v>0</v>
      </c>
      <c r="H12355">
        <v>0</v>
      </c>
      <c r="I12355">
        <v>0</v>
      </c>
    </row>
    <row r="12356" spans="1:9" hidden="1" x14ac:dyDescent="0.3">
      <c r="A12356" s="1" t="s">
        <v>159</v>
      </c>
      <c r="B12356" s="1" t="s">
        <v>297</v>
      </c>
      <c r="C12356">
        <v>38.2042</v>
      </c>
      <c r="D12356">
        <v>-77.607799999999997</v>
      </c>
      <c r="E12356" s="1" t="s">
        <v>34</v>
      </c>
      <c r="F12356" t="s">
        <v>8040</v>
      </c>
      <c r="G12356">
        <v>0</v>
      </c>
      <c r="H12356">
        <v>0</v>
      </c>
      <c r="I12356">
        <v>0</v>
      </c>
    </row>
    <row r="12357" spans="1:9" hidden="1" x14ac:dyDescent="0.3">
      <c r="A12357" s="1" t="s">
        <v>159</v>
      </c>
      <c r="B12357" s="1" t="s">
        <v>297</v>
      </c>
      <c r="C12357">
        <v>38.2042</v>
      </c>
      <c r="D12357">
        <v>-77.607799999999997</v>
      </c>
      <c r="E12357" s="1" t="s">
        <v>35</v>
      </c>
      <c r="F12357" t="s">
        <v>8272</v>
      </c>
      <c r="G12357">
        <v>0</v>
      </c>
      <c r="H12357">
        <v>0</v>
      </c>
      <c r="I12357">
        <v>0</v>
      </c>
    </row>
    <row r="12358" spans="1:9" hidden="1" x14ac:dyDescent="0.3">
      <c r="A12358" s="1" t="s">
        <v>159</v>
      </c>
      <c r="B12358" s="1" t="s">
        <v>297</v>
      </c>
      <c r="C12358">
        <v>38.2042</v>
      </c>
      <c r="D12358">
        <v>-77.607799999999997</v>
      </c>
      <c r="E12358" s="1" t="s">
        <v>36</v>
      </c>
      <c r="F12358" t="s">
        <v>8504</v>
      </c>
      <c r="G12358">
        <v>0</v>
      </c>
      <c r="H12358">
        <v>0</v>
      </c>
      <c r="I12358">
        <v>0</v>
      </c>
    </row>
    <row r="12359" spans="1:9" hidden="1" x14ac:dyDescent="0.3">
      <c r="A12359" s="1" t="s">
        <v>159</v>
      </c>
      <c r="B12359" s="1" t="s">
        <v>297</v>
      </c>
      <c r="C12359">
        <v>38.2042</v>
      </c>
      <c r="D12359">
        <v>-77.607799999999997</v>
      </c>
      <c r="E12359" s="1" t="s">
        <v>37</v>
      </c>
      <c r="F12359" t="s">
        <v>8735</v>
      </c>
      <c r="G12359">
        <v>0</v>
      </c>
      <c r="H12359">
        <v>0</v>
      </c>
      <c r="I12359">
        <v>0</v>
      </c>
    </row>
    <row r="12360" spans="1:9" hidden="1" x14ac:dyDescent="0.3">
      <c r="A12360" s="1" t="s">
        <v>159</v>
      </c>
      <c r="B12360" s="1" t="s">
        <v>297</v>
      </c>
      <c r="C12360">
        <v>38.2042</v>
      </c>
      <c r="D12360">
        <v>-77.607799999999997</v>
      </c>
      <c r="E12360" s="1" t="s">
        <v>38</v>
      </c>
      <c r="F12360" t="s">
        <v>8966</v>
      </c>
      <c r="G12360">
        <v>0</v>
      </c>
      <c r="H12360">
        <v>0</v>
      </c>
      <c r="I12360">
        <v>0</v>
      </c>
    </row>
    <row r="12361" spans="1:9" hidden="1" x14ac:dyDescent="0.3">
      <c r="A12361" s="1" t="s">
        <v>159</v>
      </c>
      <c r="B12361" s="1" t="s">
        <v>297</v>
      </c>
      <c r="C12361">
        <v>38.2042</v>
      </c>
      <c r="D12361">
        <v>-77.607799999999997</v>
      </c>
      <c r="E12361" s="1" t="s">
        <v>39</v>
      </c>
      <c r="F12361" t="s">
        <v>9197</v>
      </c>
      <c r="G12361">
        <v>0</v>
      </c>
      <c r="H12361">
        <v>0</v>
      </c>
      <c r="I12361">
        <v>0</v>
      </c>
    </row>
    <row r="12362" spans="1:9" hidden="1" x14ac:dyDescent="0.3">
      <c r="A12362" s="1" t="s">
        <v>159</v>
      </c>
      <c r="B12362" s="1" t="s">
        <v>297</v>
      </c>
      <c r="C12362">
        <v>38.2042</v>
      </c>
      <c r="D12362">
        <v>-77.607799999999997</v>
      </c>
      <c r="E12362" s="1" t="s">
        <v>40</v>
      </c>
      <c r="F12362" t="s">
        <v>9428</v>
      </c>
      <c r="G12362">
        <v>0</v>
      </c>
      <c r="H12362">
        <v>0</v>
      </c>
      <c r="I12362">
        <v>0</v>
      </c>
    </row>
    <row r="12363" spans="1:9" hidden="1" x14ac:dyDescent="0.3">
      <c r="A12363" s="1" t="s">
        <v>159</v>
      </c>
      <c r="B12363" s="1" t="s">
        <v>297</v>
      </c>
      <c r="C12363">
        <v>38.2042</v>
      </c>
      <c r="D12363">
        <v>-77.607799999999997</v>
      </c>
      <c r="E12363" s="1" t="s">
        <v>41</v>
      </c>
      <c r="F12363" t="s">
        <v>9659</v>
      </c>
      <c r="G12363">
        <v>0</v>
      </c>
      <c r="H12363">
        <v>0</v>
      </c>
      <c r="I12363">
        <v>0</v>
      </c>
    </row>
    <row r="12364" spans="1:9" hidden="1" x14ac:dyDescent="0.3">
      <c r="A12364" s="1" t="s">
        <v>159</v>
      </c>
      <c r="B12364" s="1" t="s">
        <v>297</v>
      </c>
      <c r="C12364">
        <v>38.2042</v>
      </c>
      <c r="D12364">
        <v>-77.607799999999997</v>
      </c>
      <c r="E12364" s="1" t="s">
        <v>42</v>
      </c>
      <c r="F12364" t="s">
        <v>9890</v>
      </c>
      <c r="G12364">
        <v>0</v>
      </c>
      <c r="H12364">
        <v>0</v>
      </c>
      <c r="I12364">
        <v>0</v>
      </c>
    </row>
    <row r="12365" spans="1:9" hidden="1" x14ac:dyDescent="0.3">
      <c r="A12365" s="1" t="s">
        <v>159</v>
      </c>
      <c r="B12365" s="1" t="s">
        <v>297</v>
      </c>
      <c r="C12365">
        <v>38.2042</v>
      </c>
      <c r="D12365">
        <v>-77.607799999999997</v>
      </c>
      <c r="E12365" s="1" t="s">
        <v>43</v>
      </c>
      <c r="F12365" t="s">
        <v>10119</v>
      </c>
      <c r="G12365">
        <v>0</v>
      </c>
      <c r="H12365">
        <v>0</v>
      </c>
      <c r="I12365">
        <v>0</v>
      </c>
    </row>
    <row r="12366" spans="1:9" hidden="1" x14ac:dyDescent="0.3">
      <c r="A12366" s="1" t="s">
        <v>159</v>
      </c>
      <c r="B12366" s="1" t="s">
        <v>297</v>
      </c>
      <c r="C12366">
        <v>38.2042</v>
      </c>
      <c r="D12366">
        <v>-77.607799999999997</v>
      </c>
      <c r="E12366" s="1" t="s">
        <v>44</v>
      </c>
      <c r="F12366" t="s">
        <v>10347</v>
      </c>
      <c r="G12366">
        <v>0</v>
      </c>
      <c r="H12366">
        <v>0</v>
      </c>
      <c r="I12366">
        <v>0</v>
      </c>
    </row>
    <row r="12367" spans="1:9" hidden="1" x14ac:dyDescent="0.3">
      <c r="A12367" s="1" t="s">
        <v>159</v>
      </c>
      <c r="B12367" s="1" t="s">
        <v>297</v>
      </c>
      <c r="C12367">
        <v>38.2042</v>
      </c>
      <c r="D12367">
        <v>-77.607799999999997</v>
      </c>
      <c r="E12367" s="1" t="s">
        <v>45</v>
      </c>
      <c r="F12367" t="s">
        <v>10568</v>
      </c>
      <c r="G12367">
        <v>0</v>
      </c>
      <c r="H12367">
        <v>0</v>
      </c>
      <c r="I12367">
        <v>0</v>
      </c>
    </row>
    <row r="12368" spans="1:9" hidden="1" x14ac:dyDescent="0.3">
      <c r="A12368" s="1" t="s">
        <v>159</v>
      </c>
      <c r="B12368" s="1" t="s">
        <v>297</v>
      </c>
      <c r="C12368">
        <v>38.2042</v>
      </c>
      <c r="D12368">
        <v>-77.607799999999997</v>
      </c>
      <c r="E12368" s="1" t="s">
        <v>46</v>
      </c>
      <c r="F12368" t="s">
        <v>10784</v>
      </c>
      <c r="G12368">
        <v>0</v>
      </c>
      <c r="H12368">
        <v>0</v>
      </c>
      <c r="I12368">
        <v>0</v>
      </c>
    </row>
    <row r="12369" spans="1:9" hidden="1" x14ac:dyDescent="0.3">
      <c r="A12369" s="1" t="s">
        <v>159</v>
      </c>
      <c r="B12369" s="1" t="s">
        <v>297</v>
      </c>
      <c r="C12369">
        <v>38.2042</v>
      </c>
      <c r="D12369">
        <v>-77.607799999999997</v>
      </c>
      <c r="E12369" s="1" t="s">
        <v>47</v>
      </c>
      <c r="F12369" t="s">
        <v>10999</v>
      </c>
      <c r="G12369">
        <v>0</v>
      </c>
      <c r="H12369">
        <v>0</v>
      </c>
      <c r="I12369">
        <v>0</v>
      </c>
    </row>
    <row r="12370" spans="1:9" hidden="1" x14ac:dyDescent="0.3">
      <c r="A12370" s="1" t="s">
        <v>159</v>
      </c>
      <c r="B12370" s="1" t="s">
        <v>297</v>
      </c>
      <c r="C12370">
        <v>38.2042</v>
      </c>
      <c r="D12370">
        <v>-77.607799999999997</v>
      </c>
      <c r="E12370" s="1" t="s">
        <v>48</v>
      </c>
      <c r="F12370" t="s">
        <v>11802</v>
      </c>
      <c r="G12370">
        <v>0</v>
      </c>
      <c r="H12370">
        <v>0</v>
      </c>
      <c r="I12370">
        <v>0</v>
      </c>
    </row>
    <row r="12371" spans="1:9" hidden="1" x14ac:dyDescent="0.3">
      <c r="A12371" s="1" t="s">
        <v>159</v>
      </c>
      <c r="B12371" s="1" t="s">
        <v>297</v>
      </c>
      <c r="C12371">
        <v>38.2042</v>
      </c>
      <c r="D12371">
        <v>-77.607799999999997</v>
      </c>
      <c r="E12371" s="1" t="s">
        <v>49</v>
      </c>
      <c r="F12371" t="s">
        <v>11993</v>
      </c>
      <c r="G12371">
        <v>0</v>
      </c>
      <c r="H12371">
        <v>0</v>
      </c>
      <c r="I12371">
        <v>0</v>
      </c>
    </row>
    <row r="12372" spans="1:9" hidden="1" x14ac:dyDescent="0.3">
      <c r="A12372" s="1" t="s">
        <v>159</v>
      </c>
      <c r="B12372" s="1" t="s">
        <v>297</v>
      </c>
      <c r="C12372">
        <v>38.2042</v>
      </c>
      <c r="D12372">
        <v>-77.607799999999997</v>
      </c>
      <c r="E12372" s="1" t="s">
        <v>50</v>
      </c>
      <c r="F12372" t="s">
        <v>12165</v>
      </c>
      <c r="G12372">
        <v>0</v>
      </c>
      <c r="H12372">
        <v>0</v>
      </c>
      <c r="I12372">
        <v>0</v>
      </c>
    </row>
    <row r="12373" spans="1:9" hidden="1" x14ac:dyDescent="0.3">
      <c r="A12373" s="1" t="s">
        <v>159</v>
      </c>
      <c r="B12373" s="1" t="s">
        <v>297</v>
      </c>
      <c r="C12373">
        <v>38.2042</v>
      </c>
      <c r="D12373">
        <v>-77.607799999999997</v>
      </c>
      <c r="E12373" s="1" t="s">
        <v>51</v>
      </c>
      <c r="F12373" t="s">
        <v>12314</v>
      </c>
      <c r="G12373">
        <v>0</v>
      </c>
      <c r="H12373">
        <v>0</v>
      </c>
      <c r="I12373">
        <v>0</v>
      </c>
    </row>
    <row r="12374" spans="1:9" hidden="1" x14ac:dyDescent="0.3">
      <c r="A12374" s="1" t="s">
        <v>159</v>
      </c>
      <c r="B12374" s="1" t="s">
        <v>297</v>
      </c>
      <c r="C12374">
        <v>38.2042</v>
      </c>
      <c r="D12374">
        <v>-77.607799999999997</v>
      </c>
      <c r="E12374" s="1" t="s">
        <v>52</v>
      </c>
      <c r="F12374" t="s">
        <v>11167</v>
      </c>
      <c r="G12374">
        <v>0</v>
      </c>
      <c r="H12374">
        <v>0</v>
      </c>
      <c r="I12374">
        <v>0</v>
      </c>
    </row>
    <row r="12375" spans="1:9" hidden="1" x14ac:dyDescent="0.3">
      <c r="A12375" s="1" t="s">
        <v>159</v>
      </c>
      <c r="B12375" s="1" t="s">
        <v>297</v>
      </c>
      <c r="C12375">
        <v>38.2042</v>
      </c>
      <c r="D12375">
        <v>-77.607799999999997</v>
      </c>
      <c r="E12375" s="1" t="s">
        <v>53</v>
      </c>
      <c r="F12375" t="s">
        <v>11365</v>
      </c>
      <c r="G12375">
        <v>0</v>
      </c>
      <c r="H12375">
        <v>0</v>
      </c>
      <c r="I12375">
        <v>0</v>
      </c>
    </row>
    <row r="12376" spans="1:9" hidden="1" x14ac:dyDescent="0.3">
      <c r="A12376" s="1" t="s">
        <v>159</v>
      </c>
      <c r="B12376" s="1" t="s">
        <v>297</v>
      </c>
      <c r="C12376">
        <v>38.2042</v>
      </c>
      <c r="D12376">
        <v>-77.607799999999997</v>
      </c>
      <c r="E12376" s="1" t="s">
        <v>54</v>
      </c>
      <c r="F12376" t="s">
        <v>11560</v>
      </c>
      <c r="G12376">
        <v>0</v>
      </c>
      <c r="H12376">
        <v>0</v>
      </c>
      <c r="I12376">
        <v>0</v>
      </c>
    </row>
    <row r="12377" spans="1:9" hidden="1" x14ac:dyDescent="0.3">
      <c r="A12377" s="1" t="s">
        <v>159</v>
      </c>
      <c r="B12377" s="1" t="s">
        <v>297</v>
      </c>
      <c r="C12377">
        <v>38.2042</v>
      </c>
      <c r="D12377">
        <v>-77.607799999999997</v>
      </c>
      <c r="E12377" s="1" t="s">
        <v>21548</v>
      </c>
      <c r="F12377" t="s">
        <v>21786</v>
      </c>
      <c r="G12377">
        <v>0</v>
      </c>
      <c r="H12377">
        <v>0</v>
      </c>
      <c r="I12377">
        <v>0</v>
      </c>
    </row>
    <row r="12378" spans="1:9" hidden="1" x14ac:dyDescent="0.3">
      <c r="A12378" s="1" t="s">
        <v>159</v>
      </c>
      <c r="B12378" s="1" t="s">
        <v>298</v>
      </c>
      <c r="C12378">
        <v>39.076799999999999</v>
      </c>
      <c r="D12378">
        <v>-77.653599999999997</v>
      </c>
      <c r="E12378" s="1" t="s">
        <v>4</v>
      </c>
      <c r="F12378" t="s">
        <v>956</v>
      </c>
      <c r="G12378">
        <v>0</v>
      </c>
      <c r="H12378">
        <v>0</v>
      </c>
      <c r="I12378">
        <v>0</v>
      </c>
    </row>
    <row r="12379" spans="1:9" hidden="1" x14ac:dyDescent="0.3">
      <c r="A12379" s="1" t="s">
        <v>159</v>
      </c>
      <c r="B12379" s="1" t="s">
        <v>298</v>
      </c>
      <c r="C12379">
        <v>39.076799999999999</v>
      </c>
      <c r="D12379">
        <v>-77.653599999999997</v>
      </c>
      <c r="E12379" s="1" t="s">
        <v>5</v>
      </c>
      <c r="F12379" t="s">
        <v>1198</v>
      </c>
      <c r="G12379">
        <v>0</v>
      </c>
      <c r="H12379">
        <v>0</v>
      </c>
      <c r="I12379">
        <v>0</v>
      </c>
    </row>
    <row r="12380" spans="1:9" hidden="1" x14ac:dyDescent="0.3">
      <c r="A12380" s="1" t="s">
        <v>159</v>
      </c>
      <c r="B12380" s="1" t="s">
        <v>298</v>
      </c>
      <c r="C12380">
        <v>39.076799999999999</v>
      </c>
      <c r="D12380">
        <v>-77.653599999999997</v>
      </c>
      <c r="E12380" s="1" t="s">
        <v>6</v>
      </c>
      <c r="F12380" t="s">
        <v>1440</v>
      </c>
      <c r="G12380">
        <v>0</v>
      </c>
      <c r="H12380">
        <v>0</v>
      </c>
      <c r="I12380">
        <v>0</v>
      </c>
    </row>
    <row r="12381" spans="1:9" hidden="1" x14ac:dyDescent="0.3">
      <c r="A12381" s="1" t="s">
        <v>159</v>
      </c>
      <c r="B12381" s="1" t="s">
        <v>298</v>
      </c>
      <c r="C12381">
        <v>39.076799999999999</v>
      </c>
      <c r="D12381">
        <v>-77.653599999999997</v>
      </c>
      <c r="E12381" s="1" t="s">
        <v>7</v>
      </c>
      <c r="F12381" t="s">
        <v>1681</v>
      </c>
      <c r="G12381">
        <v>0</v>
      </c>
      <c r="H12381">
        <v>0</v>
      </c>
      <c r="I12381">
        <v>0</v>
      </c>
    </row>
    <row r="12382" spans="1:9" hidden="1" x14ac:dyDescent="0.3">
      <c r="A12382" s="1" t="s">
        <v>159</v>
      </c>
      <c r="B12382" s="1" t="s">
        <v>298</v>
      </c>
      <c r="C12382">
        <v>39.076799999999999</v>
      </c>
      <c r="D12382">
        <v>-77.653599999999997</v>
      </c>
      <c r="E12382" s="1" t="s">
        <v>8</v>
      </c>
      <c r="F12382" t="s">
        <v>1922</v>
      </c>
      <c r="G12382">
        <v>0</v>
      </c>
      <c r="H12382">
        <v>0</v>
      </c>
      <c r="I12382">
        <v>0</v>
      </c>
    </row>
    <row r="12383" spans="1:9" hidden="1" x14ac:dyDescent="0.3">
      <c r="A12383" s="1" t="s">
        <v>159</v>
      </c>
      <c r="B12383" s="1" t="s">
        <v>298</v>
      </c>
      <c r="C12383">
        <v>39.076799999999999</v>
      </c>
      <c r="D12383">
        <v>-77.653599999999997</v>
      </c>
      <c r="E12383" s="1" t="s">
        <v>9</v>
      </c>
      <c r="F12383" t="s">
        <v>2160</v>
      </c>
      <c r="G12383">
        <v>0</v>
      </c>
      <c r="H12383">
        <v>0</v>
      </c>
      <c r="I12383">
        <v>0</v>
      </c>
    </row>
    <row r="12384" spans="1:9" hidden="1" x14ac:dyDescent="0.3">
      <c r="A12384" s="1" t="s">
        <v>159</v>
      </c>
      <c r="B12384" s="1" t="s">
        <v>298</v>
      </c>
      <c r="C12384">
        <v>39.076799999999999</v>
      </c>
      <c r="D12384">
        <v>-77.653599999999997</v>
      </c>
      <c r="E12384" s="1" t="s">
        <v>10</v>
      </c>
      <c r="F12384" t="s">
        <v>2398</v>
      </c>
      <c r="G12384">
        <v>0</v>
      </c>
      <c r="H12384">
        <v>0</v>
      </c>
      <c r="I12384">
        <v>0</v>
      </c>
    </row>
    <row r="12385" spans="1:9" hidden="1" x14ac:dyDescent="0.3">
      <c r="A12385" s="1" t="s">
        <v>159</v>
      </c>
      <c r="B12385" s="1" t="s">
        <v>298</v>
      </c>
      <c r="C12385">
        <v>39.076799999999999</v>
      </c>
      <c r="D12385">
        <v>-77.653599999999997</v>
      </c>
      <c r="E12385" s="1" t="s">
        <v>11</v>
      </c>
      <c r="F12385" t="s">
        <v>2636</v>
      </c>
      <c r="G12385">
        <v>0</v>
      </c>
      <c r="H12385">
        <v>0</v>
      </c>
      <c r="I12385">
        <v>0</v>
      </c>
    </row>
    <row r="12386" spans="1:9" hidden="1" x14ac:dyDescent="0.3">
      <c r="A12386" s="1" t="s">
        <v>159</v>
      </c>
      <c r="B12386" s="1" t="s">
        <v>298</v>
      </c>
      <c r="C12386">
        <v>39.076799999999999</v>
      </c>
      <c r="D12386">
        <v>-77.653599999999997</v>
      </c>
      <c r="E12386" s="1" t="s">
        <v>12</v>
      </c>
      <c r="F12386" t="s">
        <v>2874</v>
      </c>
      <c r="G12386">
        <v>0</v>
      </c>
      <c r="H12386">
        <v>0</v>
      </c>
      <c r="I12386">
        <v>0</v>
      </c>
    </row>
    <row r="12387" spans="1:9" hidden="1" x14ac:dyDescent="0.3">
      <c r="A12387" s="1" t="s">
        <v>159</v>
      </c>
      <c r="B12387" s="1" t="s">
        <v>298</v>
      </c>
      <c r="C12387">
        <v>39.076799999999999</v>
      </c>
      <c r="D12387">
        <v>-77.653599999999997</v>
      </c>
      <c r="E12387" s="1" t="s">
        <v>13</v>
      </c>
      <c r="F12387" t="s">
        <v>3112</v>
      </c>
      <c r="G12387">
        <v>0</v>
      </c>
      <c r="H12387">
        <v>0</v>
      </c>
      <c r="I12387">
        <v>0</v>
      </c>
    </row>
    <row r="12388" spans="1:9" hidden="1" x14ac:dyDescent="0.3">
      <c r="A12388" s="1" t="s">
        <v>159</v>
      </c>
      <c r="B12388" s="1" t="s">
        <v>298</v>
      </c>
      <c r="C12388">
        <v>39.076799999999999</v>
      </c>
      <c r="D12388">
        <v>-77.653599999999997</v>
      </c>
      <c r="E12388" s="1" t="s">
        <v>14</v>
      </c>
      <c r="F12388" t="s">
        <v>3349</v>
      </c>
      <c r="G12388">
        <v>0</v>
      </c>
      <c r="H12388">
        <v>0</v>
      </c>
      <c r="I12388">
        <v>0</v>
      </c>
    </row>
    <row r="12389" spans="1:9" hidden="1" x14ac:dyDescent="0.3">
      <c r="A12389" s="1" t="s">
        <v>159</v>
      </c>
      <c r="B12389" s="1" t="s">
        <v>298</v>
      </c>
      <c r="C12389">
        <v>39.076799999999999</v>
      </c>
      <c r="D12389">
        <v>-77.653599999999997</v>
      </c>
      <c r="E12389" s="1" t="s">
        <v>15</v>
      </c>
      <c r="F12389" t="s">
        <v>3585</v>
      </c>
      <c r="G12389">
        <v>0</v>
      </c>
      <c r="H12389">
        <v>0</v>
      </c>
      <c r="I12389">
        <v>0</v>
      </c>
    </row>
    <row r="12390" spans="1:9" hidden="1" x14ac:dyDescent="0.3">
      <c r="A12390" s="1" t="s">
        <v>159</v>
      </c>
      <c r="B12390" s="1" t="s">
        <v>298</v>
      </c>
      <c r="C12390">
        <v>39.076799999999999</v>
      </c>
      <c r="D12390">
        <v>-77.653599999999997</v>
      </c>
      <c r="E12390" s="1" t="s">
        <v>16</v>
      </c>
      <c r="F12390" t="s">
        <v>3821</v>
      </c>
      <c r="G12390">
        <v>0</v>
      </c>
      <c r="H12390">
        <v>0</v>
      </c>
      <c r="I12390">
        <v>0</v>
      </c>
    </row>
    <row r="12391" spans="1:9" hidden="1" x14ac:dyDescent="0.3">
      <c r="A12391" s="1" t="s">
        <v>159</v>
      </c>
      <c r="B12391" s="1" t="s">
        <v>298</v>
      </c>
      <c r="C12391">
        <v>39.076799999999999</v>
      </c>
      <c r="D12391">
        <v>-77.653599999999997</v>
      </c>
      <c r="E12391" s="1" t="s">
        <v>17</v>
      </c>
      <c r="F12391" t="s">
        <v>4056</v>
      </c>
      <c r="G12391">
        <v>0</v>
      </c>
      <c r="H12391">
        <v>0</v>
      </c>
      <c r="I12391">
        <v>0</v>
      </c>
    </row>
    <row r="12392" spans="1:9" hidden="1" x14ac:dyDescent="0.3">
      <c r="A12392" s="1" t="s">
        <v>159</v>
      </c>
      <c r="B12392" s="1" t="s">
        <v>298</v>
      </c>
      <c r="C12392">
        <v>39.076799999999999</v>
      </c>
      <c r="D12392">
        <v>-77.653599999999997</v>
      </c>
      <c r="E12392" s="1" t="s">
        <v>18</v>
      </c>
      <c r="F12392" t="s">
        <v>4291</v>
      </c>
      <c r="G12392">
        <v>0</v>
      </c>
      <c r="H12392">
        <v>0</v>
      </c>
      <c r="I12392">
        <v>0</v>
      </c>
    </row>
    <row r="12393" spans="1:9" hidden="1" x14ac:dyDescent="0.3">
      <c r="A12393" s="1" t="s">
        <v>159</v>
      </c>
      <c r="B12393" s="1" t="s">
        <v>298</v>
      </c>
      <c r="C12393">
        <v>39.076799999999999</v>
      </c>
      <c r="D12393">
        <v>-77.653599999999997</v>
      </c>
      <c r="E12393" s="1" t="s">
        <v>19</v>
      </c>
      <c r="F12393" t="s">
        <v>4526</v>
      </c>
      <c r="G12393">
        <v>0</v>
      </c>
      <c r="H12393">
        <v>0</v>
      </c>
      <c r="I12393">
        <v>0</v>
      </c>
    </row>
    <row r="12394" spans="1:9" hidden="1" x14ac:dyDescent="0.3">
      <c r="A12394" s="1" t="s">
        <v>159</v>
      </c>
      <c r="B12394" s="1" t="s">
        <v>298</v>
      </c>
      <c r="C12394">
        <v>39.076799999999999</v>
      </c>
      <c r="D12394">
        <v>-77.653599999999997</v>
      </c>
      <c r="E12394" s="1" t="s">
        <v>20</v>
      </c>
      <c r="F12394" t="s">
        <v>4761</v>
      </c>
      <c r="G12394">
        <v>0</v>
      </c>
      <c r="H12394">
        <v>0</v>
      </c>
      <c r="I12394">
        <v>0</v>
      </c>
    </row>
    <row r="12395" spans="1:9" hidden="1" x14ac:dyDescent="0.3">
      <c r="A12395" s="1" t="s">
        <v>159</v>
      </c>
      <c r="B12395" s="1" t="s">
        <v>298</v>
      </c>
      <c r="C12395">
        <v>39.076799999999999</v>
      </c>
      <c r="D12395">
        <v>-77.653599999999997</v>
      </c>
      <c r="E12395" s="1" t="s">
        <v>21</v>
      </c>
      <c r="F12395" t="s">
        <v>4996</v>
      </c>
      <c r="G12395">
        <v>0</v>
      </c>
      <c r="H12395">
        <v>0</v>
      </c>
      <c r="I12395">
        <v>0</v>
      </c>
    </row>
    <row r="12396" spans="1:9" hidden="1" x14ac:dyDescent="0.3">
      <c r="A12396" s="1" t="s">
        <v>159</v>
      </c>
      <c r="B12396" s="1" t="s">
        <v>298</v>
      </c>
      <c r="C12396">
        <v>39.076799999999999</v>
      </c>
      <c r="D12396">
        <v>-77.653599999999997</v>
      </c>
      <c r="E12396" s="1" t="s">
        <v>22</v>
      </c>
      <c r="F12396" t="s">
        <v>5231</v>
      </c>
      <c r="G12396">
        <v>0</v>
      </c>
      <c r="H12396">
        <v>0</v>
      </c>
      <c r="I12396">
        <v>0</v>
      </c>
    </row>
    <row r="12397" spans="1:9" hidden="1" x14ac:dyDescent="0.3">
      <c r="A12397" s="1" t="s">
        <v>159</v>
      </c>
      <c r="B12397" s="1" t="s">
        <v>298</v>
      </c>
      <c r="C12397">
        <v>39.076799999999999</v>
      </c>
      <c r="D12397">
        <v>-77.653599999999997</v>
      </c>
      <c r="E12397" s="1" t="s">
        <v>23</v>
      </c>
      <c r="F12397" t="s">
        <v>5466</v>
      </c>
      <c r="G12397">
        <v>0</v>
      </c>
      <c r="H12397">
        <v>0</v>
      </c>
      <c r="I12397">
        <v>0</v>
      </c>
    </row>
    <row r="12398" spans="1:9" hidden="1" x14ac:dyDescent="0.3">
      <c r="A12398" s="1" t="s">
        <v>159</v>
      </c>
      <c r="B12398" s="1" t="s">
        <v>298</v>
      </c>
      <c r="C12398">
        <v>39.076799999999999</v>
      </c>
      <c r="D12398">
        <v>-77.653599999999997</v>
      </c>
      <c r="E12398" s="1" t="s">
        <v>24</v>
      </c>
      <c r="F12398" t="s">
        <v>5701</v>
      </c>
      <c r="G12398">
        <v>0</v>
      </c>
      <c r="H12398">
        <v>0</v>
      </c>
      <c r="I12398">
        <v>0</v>
      </c>
    </row>
    <row r="12399" spans="1:9" hidden="1" x14ac:dyDescent="0.3">
      <c r="A12399" s="1" t="s">
        <v>159</v>
      </c>
      <c r="B12399" s="1" t="s">
        <v>298</v>
      </c>
      <c r="C12399">
        <v>39.076799999999999</v>
      </c>
      <c r="D12399">
        <v>-77.653599999999997</v>
      </c>
      <c r="E12399" s="1" t="s">
        <v>25</v>
      </c>
      <c r="F12399" t="s">
        <v>5935</v>
      </c>
      <c r="G12399">
        <v>0</v>
      </c>
      <c r="H12399">
        <v>0</v>
      </c>
      <c r="I12399">
        <v>0</v>
      </c>
    </row>
    <row r="12400" spans="1:9" hidden="1" x14ac:dyDescent="0.3">
      <c r="A12400" s="1" t="s">
        <v>159</v>
      </c>
      <c r="B12400" s="1" t="s">
        <v>298</v>
      </c>
      <c r="C12400">
        <v>39.076799999999999</v>
      </c>
      <c r="D12400">
        <v>-77.653599999999997</v>
      </c>
      <c r="E12400" s="1" t="s">
        <v>26</v>
      </c>
      <c r="F12400" t="s">
        <v>6169</v>
      </c>
      <c r="G12400">
        <v>0</v>
      </c>
      <c r="H12400">
        <v>0</v>
      </c>
      <c r="I12400">
        <v>0</v>
      </c>
    </row>
    <row r="12401" spans="1:9" hidden="1" x14ac:dyDescent="0.3">
      <c r="A12401" s="1" t="s">
        <v>159</v>
      </c>
      <c r="B12401" s="1" t="s">
        <v>298</v>
      </c>
      <c r="C12401">
        <v>39.076799999999999</v>
      </c>
      <c r="D12401">
        <v>-77.653599999999997</v>
      </c>
      <c r="E12401" s="1" t="s">
        <v>27</v>
      </c>
      <c r="F12401" t="s">
        <v>6403</v>
      </c>
      <c r="G12401">
        <v>0</v>
      </c>
      <c r="H12401">
        <v>0</v>
      </c>
      <c r="I12401">
        <v>0</v>
      </c>
    </row>
    <row r="12402" spans="1:9" hidden="1" x14ac:dyDescent="0.3">
      <c r="A12402" s="1" t="s">
        <v>159</v>
      </c>
      <c r="B12402" s="1" t="s">
        <v>298</v>
      </c>
      <c r="C12402">
        <v>39.076799999999999</v>
      </c>
      <c r="D12402">
        <v>-77.653599999999997</v>
      </c>
      <c r="E12402" s="1" t="s">
        <v>28</v>
      </c>
      <c r="F12402" t="s">
        <v>6637</v>
      </c>
      <c r="G12402">
        <v>0</v>
      </c>
      <c r="H12402">
        <v>0</v>
      </c>
      <c r="I12402">
        <v>0</v>
      </c>
    </row>
    <row r="12403" spans="1:9" hidden="1" x14ac:dyDescent="0.3">
      <c r="A12403" s="1" t="s">
        <v>159</v>
      </c>
      <c r="B12403" s="1" t="s">
        <v>298</v>
      </c>
      <c r="C12403">
        <v>39.076799999999999</v>
      </c>
      <c r="D12403">
        <v>-77.653599999999997</v>
      </c>
      <c r="E12403" s="1" t="s">
        <v>29</v>
      </c>
      <c r="F12403" t="s">
        <v>6871</v>
      </c>
      <c r="G12403">
        <v>0</v>
      </c>
      <c r="H12403">
        <v>0</v>
      </c>
      <c r="I12403">
        <v>0</v>
      </c>
    </row>
    <row r="12404" spans="1:9" hidden="1" x14ac:dyDescent="0.3">
      <c r="A12404" s="1" t="s">
        <v>159</v>
      </c>
      <c r="B12404" s="1" t="s">
        <v>298</v>
      </c>
      <c r="C12404">
        <v>39.076799999999999</v>
      </c>
      <c r="D12404">
        <v>-77.653599999999997</v>
      </c>
      <c r="E12404" s="1" t="s">
        <v>30</v>
      </c>
      <c r="F12404" t="s">
        <v>7105</v>
      </c>
      <c r="G12404">
        <v>0</v>
      </c>
      <c r="H12404">
        <v>0</v>
      </c>
      <c r="I12404">
        <v>0</v>
      </c>
    </row>
    <row r="12405" spans="1:9" hidden="1" x14ac:dyDescent="0.3">
      <c r="A12405" s="1" t="s">
        <v>159</v>
      </c>
      <c r="B12405" s="1" t="s">
        <v>298</v>
      </c>
      <c r="C12405">
        <v>39.076799999999999</v>
      </c>
      <c r="D12405">
        <v>-77.653599999999997</v>
      </c>
      <c r="E12405" s="1" t="s">
        <v>31</v>
      </c>
      <c r="F12405" t="s">
        <v>7339</v>
      </c>
      <c r="G12405">
        <v>0</v>
      </c>
      <c r="H12405">
        <v>0</v>
      </c>
      <c r="I12405">
        <v>0</v>
      </c>
    </row>
    <row r="12406" spans="1:9" hidden="1" x14ac:dyDescent="0.3">
      <c r="A12406" s="1" t="s">
        <v>159</v>
      </c>
      <c r="B12406" s="1" t="s">
        <v>298</v>
      </c>
      <c r="C12406">
        <v>39.076799999999999</v>
      </c>
      <c r="D12406">
        <v>-77.653599999999997</v>
      </c>
      <c r="E12406" s="1" t="s">
        <v>32</v>
      </c>
      <c r="F12406" t="s">
        <v>7573</v>
      </c>
      <c r="G12406">
        <v>0</v>
      </c>
      <c r="H12406">
        <v>0</v>
      </c>
      <c r="I12406">
        <v>0</v>
      </c>
    </row>
    <row r="12407" spans="1:9" hidden="1" x14ac:dyDescent="0.3">
      <c r="A12407" s="1" t="s">
        <v>159</v>
      </c>
      <c r="B12407" s="1" t="s">
        <v>298</v>
      </c>
      <c r="C12407">
        <v>39.076799999999999</v>
      </c>
      <c r="D12407">
        <v>-77.653599999999997</v>
      </c>
      <c r="E12407" s="1" t="s">
        <v>33</v>
      </c>
      <c r="F12407" t="s">
        <v>7807</v>
      </c>
      <c r="G12407">
        <v>0</v>
      </c>
      <c r="H12407">
        <v>0</v>
      </c>
      <c r="I12407">
        <v>0</v>
      </c>
    </row>
    <row r="12408" spans="1:9" hidden="1" x14ac:dyDescent="0.3">
      <c r="A12408" s="1" t="s">
        <v>159</v>
      </c>
      <c r="B12408" s="1" t="s">
        <v>298</v>
      </c>
      <c r="C12408">
        <v>39.076799999999999</v>
      </c>
      <c r="D12408">
        <v>-77.653599999999997</v>
      </c>
      <c r="E12408" s="1" t="s">
        <v>34</v>
      </c>
      <c r="F12408" t="s">
        <v>8041</v>
      </c>
      <c r="G12408">
        <v>0</v>
      </c>
      <c r="H12408">
        <v>0</v>
      </c>
      <c r="I12408">
        <v>0</v>
      </c>
    </row>
    <row r="12409" spans="1:9" hidden="1" x14ac:dyDescent="0.3">
      <c r="A12409" s="1" t="s">
        <v>159</v>
      </c>
      <c r="B12409" s="1" t="s">
        <v>298</v>
      </c>
      <c r="C12409">
        <v>39.076799999999999</v>
      </c>
      <c r="D12409">
        <v>-77.653599999999997</v>
      </c>
      <c r="E12409" s="1" t="s">
        <v>35</v>
      </c>
      <c r="F12409" t="s">
        <v>8273</v>
      </c>
      <c r="G12409">
        <v>0</v>
      </c>
      <c r="H12409">
        <v>0</v>
      </c>
      <c r="I12409">
        <v>0</v>
      </c>
    </row>
    <row r="12410" spans="1:9" hidden="1" x14ac:dyDescent="0.3">
      <c r="A12410" s="1" t="s">
        <v>159</v>
      </c>
      <c r="B12410" s="1" t="s">
        <v>298</v>
      </c>
      <c r="C12410">
        <v>39.076799999999999</v>
      </c>
      <c r="D12410">
        <v>-77.653599999999997</v>
      </c>
      <c r="E12410" s="1" t="s">
        <v>36</v>
      </c>
      <c r="F12410" t="s">
        <v>8505</v>
      </c>
      <c r="G12410">
        <v>0</v>
      </c>
      <c r="H12410">
        <v>0</v>
      </c>
      <c r="I12410">
        <v>0</v>
      </c>
    </row>
    <row r="12411" spans="1:9" hidden="1" x14ac:dyDescent="0.3">
      <c r="A12411" s="1" t="s">
        <v>159</v>
      </c>
      <c r="B12411" s="1" t="s">
        <v>298</v>
      </c>
      <c r="C12411">
        <v>39.076799999999999</v>
      </c>
      <c r="D12411">
        <v>-77.653599999999997</v>
      </c>
      <c r="E12411" s="1" t="s">
        <v>37</v>
      </c>
      <c r="F12411" t="s">
        <v>8736</v>
      </c>
      <c r="G12411">
        <v>0</v>
      </c>
      <c r="H12411">
        <v>0</v>
      </c>
      <c r="I12411">
        <v>0</v>
      </c>
    </row>
    <row r="12412" spans="1:9" hidden="1" x14ac:dyDescent="0.3">
      <c r="A12412" s="1" t="s">
        <v>159</v>
      </c>
      <c r="B12412" s="1" t="s">
        <v>298</v>
      </c>
      <c r="C12412">
        <v>39.076799999999999</v>
      </c>
      <c r="D12412">
        <v>-77.653599999999997</v>
      </c>
      <c r="E12412" s="1" t="s">
        <v>38</v>
      </c>
      <c r="F12412" t="s">
        <v>8967</v>
      </c>
      <c r="G12412">
        <v>0</v>
      </c>
      <c r="H12412">
        <v>0</v>
      </c>
      <c r="I12412">
        <v>0</v>
      </c>
    </row>
    <row r="12413" spans="1:9" hidden="1" x14ac:dyDescent="0.3">
      <c r="A12413" s="1" t="s">
        <v>159</v>
      </c>
      <c r="B12413" s="1" t="s">
        <v>298</v>
      </c>
      <c r="C12413">
        <v>39.076799999999999</v>
      </c>
      <c r="D12413">
        <v>-77.653599999999997</v>
      </c>
      <c r="E12413" s="1" t="s">
        <v>39</v>
      </c>
      <c r="F12413" t="s">
        <v>9198</v>
      </c>
      <c r="G12413">
        <v>0</v>
      </c>
      <c r="H12413">
        <v>0</v>
      </c>
      <c r="I12413">
        <v>0</v>
      </c>
    </row>
    <row r="12414" spans="1:9" hidden="1" x14ac:dyDescent="0.3">
      <c r="A12414" s="1" t="s">
        <v>159</v>
      </c>
      <c r="B12414" s="1" t="s">
        <v>298</v>
      </c>
      <c r="C12414">
        <v>39.076799999999999</v>
      </c>
      <c r="D12414">
        <v>-77.653599999999997</v>
      </c>
      <c r="E12414" s="1" t="s">
        <v>40</v>
      </c>
      <c r="F12414" t="s">
        <v>9429</v>
      </c>
      <c r="G12414">
        <v>0</v>
      </c>
      <c r="H12414">
        <v>0</v>
      </c>
      <c r="I12414">
        <v>0</v>
      </c>
    </row>
    <row r="12415" spans="1:9" hidden="1" x14ac:dyDescent="0.3">
      <c r="A12415" s="1" t="s">
        <v>159</v>
      </c>
      <c r="B12415" s="1" t="s">
        <v>298</v>
      </c>
      <c r="C12415">
        <v>39.076799999999999</v>
      </c>
      <c r="D12415">
        <v>-77.653599999999997</v>
      </c>
      <c r="E12415" s="1" t="s">
        <v>41</v>
      </c>
      <c r="F12415" t="s">
        <v>9660</v>
      </c>
      <c r="G12415">
        <v>0</v>
      </c>
      <c r="H12415">
        <v>0</v>
      </c>
      <c r="I12415">
        <v>0</v>
      </c>
    </row>
    <row r="12416" spans="1:9" hidden="1" x14ac:dyDescent="0.3">
      <c r="A12416" s="1" t="s">
        <v>159</v>
      </c>
      <c r="B12416" s="1" t="s">
        <v>298</v>
      </c>
      <c r="C12416">
        <v>39.076799999999999</v>
      </c>
      <c r="D12416">
        <v>-77.653599999999997</v>
      </c>
      <c r="E12416" s="1" t="s">
        <v>42</v>
      </c>
      <c r="F12416" t="s">
        <v>9891</v>
      </c>
      <c r="G12416">
        <v>0</v>
      </c>
      <c r="H12416">
        <v>0</v>
      </c>
      <c r="I12416">
        <v>0</v>
      </c>
    </row>
    <row r="12417" spans="1:9" hidden="1" x14ac:dyDescent="0.3">
      <c r="A12417" s="1" t="s">
        <v>159</v>
      </c>
      <c r="B12417" s="1" t="s">
        <v>298</v>
      </c>
      <c r="C12417">
        <v>39.076799999999999</v>
      </c>
      <c r="D12417">
        <v>-77.653599999999997</v>
      </c>
      <c r="E12417" s="1" t="s">
        <v>43</v>
      </c>
      <c r="F12417" t="s">
        <v>10120</v>
      </c>
      <c r="G12417">
        <v>0</v>
      </c>
      <c r="H12417">
        <v>0</v>
      </c>
      <c r="I12417">
        <v>0</v>
      </c>
    </row>
    <row r="12418" spans="1:9" hidden="1" x14ac:dyDescent="0.3">
      <c r="A12418" s="1" t="s">
        <v>159</v>
      </c>
      <c r="B12418" s="1" t="s">
        <v>298</v>
      </c>
      <c r="C12418">
        <v>39.076799999999999</v>
      </c>
      <c r="D12418">
        <v>-77.653599999999997</v>
      </c>
      <c r="E12418" s="1" t="s">
        <v>44</v>
      </c>
      <c r="F12418" t="s">
        <v>10348</v>
      </c>
      <c r="G12418">
        <v>0</v>
      </c>
      <c r="H12418">
        <v>0</v>
      </c>
      <c r="I12418">
        <v>0</v>
      </c>
    </row>
    <row r="12419" spans="1:9" hidden="1" x14ac:dyDescent="0.3">
      <c r="A12419" s="1" t="s">
        <v>159</v>
      </c>
      <c r="B12419" s="1" t="s">
        <v>298</v>
      </c>
      <c r="C12419">
        <v>39.076799999999999</v>
      </c>
      <c r="D12419">
        <v>-77.653599999999997</v>
      </c>
      <c r="E12419" s="1" t="s">
        <v>45</v>
      </c>
      <c r="F12419" t="s">
        <v>10569</v>
      </c>
      <c r="G12419">
        <v>0</v>
      </c>
      <c r="H12419">
        <v>0</v>
      </c>
      <c r="I12419">
        <v>0</v>
      </c>
    </row>
    <row r="12420" spans="1:9" hidden="1" x14ac:dyDescent="0.3">
      <c r="A12420" s="1" t="s">
        <v>159</v>
      </c>
      <c r="B12420" s="1" t="s">
        <v>298</v>
      </c>
      <c r="C12420">
        <v>39.076799999999999</v>
      </c>
      <c r="D12420">
        <v>-77.653599999999997</v>
      </c>
      <c r="E12420" s="1" t="s">
        <v>46</v>
      </c>
      <c r="F12420" t="s">
        <v>10785</v>
      </c>
      <c r="G12420">
        <v>0</v>
      </c>
      <c r="H12420">
        <v>0</v>
      </c>
      <c r="I12420">
        <v>0</v>
      </c>
    </row>
    <row r="12421" spans="1:9" hidden="1" x14ac:dyDescent="0.3">
      <c r="A12421" s="1" t="s">
        <v>159</v>
      </c>
      <c r="B12421" s="1" t="s">
        <v>298</v>
      </c>
      <c r="C12421">
        <v>39.076799999999999</v>
      </c>
      <c r="D12421">
        <v>-77.653599999999997</v>
      </c>
      <c r="E12421" s="1" t="s">
        <v>47</v>
      </c>
      <c r="F12421" t="s">
        <v>11000</v>
      </c>
      <c r="G12421">
        <v>0</v>
      </c>
      <c r="H12421">
        <v>0</v>
      </c>
      <c r="I12421">
        <v>0</v>
      </c>
    </row>
    <row r="12422" spans="1:9" hidden="1" x14ac:dyDescent="0.3">
      <c r="A12422" s="1" t="s">
        <v>159</v>
      </c>
      <c r="B12422" s="1" t="s">
        <v>298</v>
      </c>
      <c r="C12422">
        <v>39.076799999999999</v>
      </c>
      <c r="D12422">
        <v>-77.653599999999997</v>
      </c>
      <c r="E12422" s="1" t="s">
        <v>48</v>
      </c>
      <c r="F12422" t="s">
        <v>11803</v>
      </c>
      <c r="G12422">
        <v>0</v>
      </c>
      <c r="H12422">
        <v>0</v>
      </c>
      <c r="I12422">
        <v>0</v>
      </c>
    </row>
    <row r="12423" spans="1:9" hidden="1" x14ac:dyDescent="0.3">
      <c r="A12423" s="1" t="s">
        <v>159</v>
      </c>
      <c r="B12423" s="1" t="s">
        <v>298</v>
      </c>
      <c r="C12423">
        <v>39.076799999999999</v>
      </c>
      <c r="D12423">
        <v>-77.653599999999997</v>
      </c>
      <c r="E12423" s="1" t="s">
        <v>49</v>
      </c>
      <c r="F12423" t="s">
        <v>11994</v>
      </c>
      <c r="G12423">
        <v>0</v>
      </c>
      <c r="H12423">
        <v>0</v>
      </c>
      <c r="I12423">
        <v>0</v>
      </c>
    </row>
    <row r="12424" spans="1:9" hidden="1" x14ac:dyDescent="0.3">
      <c r="A12424" s="1" t="s">
        <v>159</v>
      </c>
      <c r="B12424" s="1" t="s">
        <v>298</v>
      </c>
      <c r="C12424">
        <v>39.076799999999999</v>
      </c>
      <c r="D12424">
        <v>-77.653599999999997</v>
      </c>
      <c r="E12424" s="1" t="s">
        <v>50</v>
      </c>
      <c r="F12424" t="s">
        <v>12166</v>
      </c>
      <c r="G12424">
        <v>0</v>
      </c>
      <c r="H12424">
        <v>0</v>
      </c>
      <c r="I12424">
        <v>0</v>
      </c>
    </row>
    <row r="12425" spans="1:9" hidden="1" x14ac:dyDescent="0.3">
      <c r="A12425" s="1" t="s">
        <v>159</v>
      </c>
      <c r="B12425" s="1" t="s">
        <v>298</v>
      </c>
      <c r="C12425">
        <v>39.076799999999999</v>
      </c>
      <c r="D12425">
        <v>-77.653599999999997</v>
      </c>
      <c r="E12425" s="1" t="s">
        <v>51</v>
      </c>
      <c r="F12425" t="s">
        <v>12315</v>
      </c>
      <c r="G12425">
        <v>0</v>
      </c>
      <c r="H12425">
        <v>0</v>
      </c>
      <c r="I12425">
        <v>0</v>
      </c>
    </row>
    <row r="12426" spans="1:9" hidden="1" x14ac:dyDescent="0.3">
      <c r="A12426" s="1" t="s">
        <v>159</v>
      </c>
      <c r="B12426" s="1" t="s">
        <v>298</v>
      </c>
      <c r="C12426">
        <v>39.076799999999999</v>
      </c>
      <c r="D12426">
        <v>-77.653599999999997</v>
      </c>
      <c r="E12426" s="1" t="s">
        <v>52</v>
      </c>
      <c r="F12426" t="s">
        <v>11168</v>
      </c>
      <c r="G12426">
        <v>0</v>
      </c>
      <c r="H12426">
        <v>0</v>
      </c>
      <c r="I12426">
        <v>0</v>
      </c>
    </row>
    <row r="12427" spans="1:9" hidden="1" x14ac:dyDescent="0.3">
      <c r="A12427" s="1" t="s">
        <v>159</v>
      </c>
      <c r="B12427" s="1" t="s">
        <v>298</v>
      </c>
      <c r="C12427">
        <v>39.076799999999999</v>
      </c>
      <c r="D12427">
        <v>-77.653599999999997</v>
      </c>
      <c r="E12427" s="1" t="s">
        <v>53</v>
      </c>
      <c r="F12427" t="s">
        <v>11366</v>
      </c>
      <c r="G12427">
        <v>0</v>
      </c>
      <c r="H12427">
        <v>0</v>
      </c>
      <c r="I12427">
        <v>0</v>
      </c>
    </row>
    <row r="12428" spans="1:9" hidden="1" x14ac:dyDescent="0.3">
      <c r="A12428" s="1" t="s">
        <v>159</v>
      </c>
      <c r="B12428" s="1" t="s">
        <v>298</v>
      </c>
      <c r="C12428">
        <v>39.076799999999999</v>
      </c>
      <c r="D12428">
        <v>-77.653599999999997</v>
      </c>
      <c r="E12428" s="1" t="s">
        <v>54</v>
      </c>
      <c r="F12428" t="s">
        <v>11561</v>
      </c>
      <c r="G12428">
        <v>0</v>
      </c>
      <c r="H12428">
        <v>0</v>
      </c>
      <c r="I12428">
        <v>0</v>
      </c>
    </row>
    <row r="12429" spans="1:9" hidden="1" x14ac:dyDescent="0.3">
      <c r="A12429" s="1" t="s">
        <v>159</v>
      </c>
      <c r="B12429" s="1" t="s">
        <v>298</v>
      </c>
      <c r="C12429">
        <v>39.076799999999999</v>
      </c>
      <c r="D12429">
        <v>-77.653599999999997</v>
      </c>
      <c r="E12429" s="1" t="s">
        <v>21548</v>
      </c>
      <c r="F12429" t="s">
        <v>21787</v>
      </c>
      <c r="G12429">
        <v>0</v>
      </c>
      <c r="H12429">
        <v>0</v>
      </c>
      <c r="I12429">
        <v>0</v>
      </c>
    </row>
    <row r="12430" spans="1:9" hidden="1" x14ac:dyDescent="0.3">
      <c r="A12430" s="1" t="s">
        <v>159</v>
      </c>
      <c r="B12430" s="1" t="s">
        <v>299</v>
      </c>
      <c r="C12430">
        <v>38.7849</v>
      </c>
      <c r="D12430">
        <v>-76.872100000000003</v>
      </c>
      <c r="E12430" s="1" t="s">
        <v>4</v>
      </c>
      <c r="F12430" t="s">
        <v>957</v>
      </c>
      <c r="G12430">
        <v>0</v>
      </c>
      <c r="H12430">
        <v>0</v>
      </c>
      <c r="I12430">
        <v>0</v>
      </c>
    </row>
    <row r="12431" spans="1:9" hidden="1" x14ac:dyDescent="0.3">
      <c r="A12431" s="1" t="s">
        <v>159</v>
      </c>
      <c r="B12431" s="1" t="s">
        <v>299</v>
      </c>
      <c r="C12431">
        <v>38.7849</v>
      </c>
      <c r="D12431">
        <v>-76.872100000000003</v>
      </c>
      <c r="E12431" s="1" t="s">
        <v>5</v>
      </c>
      <c r="F12431" t="s">
        <v>1199</v>
      </c>
      <c r="G12431">
        <v>0</v>
      </c>
      <c r="H12431">
        <v>0</v>
      </c>
      <c r="I12431">
        <v>0</v>
      </c>
    </row>
    <row r="12432" spans="1:9" hidden="1" x14ac:dyDescent="0.3">
      <c r="A12432" s="1" t="s">
        <v>159</v>
      </c>
      <c r="B12432" s="1" t="s">
        <v>299</v>
      </c>
      <c r="C12432">
        <v>38.7849</v>
      </c>
      <c r="D12432">
        <v>-76.872100000000003</v>
      </c>
      <c r="E12432" s="1" t="s">
        <v>6</v>
      </c>
      <c r="F12432" t="s">
        <v>1441</v>
      </c>
      <c r="G12432">
        <v>0</v>
      </c>
      <c r="H12432">
        <v>0</v>
      </c>
      <c r="I12432">
        <v>0</v>
      </c>
    </row>
    <row r="12433" spans="1:9" hidden="1" x14ac:dyDescent="0.3">
      <c r="A12433" s="1" t="s">
        <v>159</v>
      </c>
      <c r="B12433" s="1" t="s">
        <v>299</v>
      </c>
      <c r="C12433">
        <v>38.7849</v>
      </c>
      <c r="D12433">
        <v>-76.872100000000003</v>
      </c>
      <c r="E12433" s="1" t="s">
        <v>7</v>
      </c>
      <c r="F12433" t="s">
        <v>1682</v>
      </c>
      <c r="G12433">
        <v>0</v>
      </c>
      <c r="H12433">
        <v>0</v>
      </c>
      <c r="I12433">
        <v>0</v>
      </c>
    </row>
    <row r="12434" spans="1:9" hidden="1" x14ac:dyDescent="0.3">
      <c r="A12434" s="1" t="s">
        <v>159</v>
      </c>
      <c r="B12434" s="1" t="s">
        <v>299</v>
      </c>
      <c r="C12434">
        <v>38.7849</v>
      </c>
      <c r="D12434">
        <v>-76.872100000000003</v>
      </c>
      <c r="E12434" s="1" t="s">
        <v>8</v>
      </c>
      <c r="F12434" t="s">
        <v>1923</v>
      </c>
      <c r="G12434">
        <v>0</v>
      </c>
      <c r="H12434">
        <v>0</v>
      </c>
      <c r="I12434">
        <v>0</v>
      </c>
    </row>
    <row r="12435" spans="1:9" hidden="1" x14ac:dyDescent="0.3">
      <c r="A12435" s="1" t="s">
        <v>159</v>
      </c>
      <c r="B12435" s="1" t="s">
        <v>299</v>
      </c>
      <c r="C12435">
        <v>38.7849</v>
      </c>
      <c r="D12435">
        <v>-76.872100000000003</v>
      </c>
      <c r="E12435" s="1" t="s">
        <v>9</v>
      </c>
      <c r="F12435" t="s">
        <v>2161</v>
      </c>
      <c r="G12435">
        <v>0</v>
      </c>
      <c r="H12435">
        <v>0</v>
      </c>
      <c r="I12435">
        <v>0</v>
      </c>
    </row>
    <row r="12436" spans="1:9" hidden="1" x14ac:dyDescent="0.3">
      <c r="A12436" s="1" t="s">
        <v>159</v>
      </c>
      <c r="B12436" s="1" t="s">
        <v>299</v>
      </c>
      <c r="C12436">
        <v>38.7849</v>
      </c>
      <c r="D12436">
        <v>-76.872100000000003</v>
      </c>
      <c r="E12436" s="1" t="s">
        <v>10</v>
      </c>
      <c r="F12436" t="s">
        <v>2399</v>
      </c>
      <c r="G12436">
        <v>0</v>
      </c>
      <c r="H12436">
        <v>0</v>
      </c>
      <c r="I12436">
        <v>0</v>
      </c>
    </row>
    <row r="12437" spans="1:9" hidden="1" x14ac:dyDescent="0.3">
      <c r="A12437" s="1" t="s">
        <v>159</v>
      </c>
      <c r="B12437" s="1" t="s">
        <v>299</v>
      </c>
      <c r="C12437">
        <v>38.7849</v>
      </c>
      <c r="D12437">
        <v>-76.872100000000003</v>
      </c>
      <c r="E12437" s="1" t="s">
        <v>11</v>
      </c>
      <c r="F12437" t="s">
        <v>2637</v>
      </c>
      <c r="G12437">
        <v>0</v>
      </c>
      <c r="H12437">
        <v>0</v>
      </c>
      <c r="I12437">
        <v>0</v>
      </c>
    </row>
    <row r="12438" spans="1:9" hidden="1" x14ac:dyDescent="0.3">
      <c r="A12438" s="1" t="s">
        <v>159</v>
      </c>
      <c r="B12438" s="1" t="s">
        <v>299</v>
      </c>
      <c r="C12438">
        <v>38.7849</v>
      </c>
      <c r="D12438">
        <v>-76.872100000000003</v>
      </c>
      <c r="E12438" s="1" t="s">
        <v>12</v>
      </c>
      <c r="F12438" t="s">
        <v>2875</v>
      </c>
      <c r="G12438">
        <v>0</v>
      </c>
      <c r="H12438">
        <v>0</v>
      </c>
      <c r="I12438">
        <v>0</v>
      </c>
    </row>
    <row r="12439" spans="1:9" hidden="1" x14ac:dyDescent="0.3">
      <c r="A12439" s="1" t="s">
        <v>159</v>
      </c>
      <c r="B12439" s="1" t="s">
        <v>299</v>
      </c>
      <c r="C12439">
        <v>38.7849</v>
      </c>
      <c r="D12439">
        <v>-76.872100000000003</v>
      </c>
      <c r="E12439" s="1" t="s">
        <v>13</v>
      </c>
      <c r="F12439" t="s">
        <v>3113</v>
      </c>
      <c r="G12439">
        <v>0</v>
      </c>
      <c r="H12439">
        <v>0</v>
      </c>
      <c r="I12439">
        <v>0</v>
      </c>
    </row>
    <row r="12440" spans="1:9" hidden="1" x14ac:dyDescent="0.3">
      <c r="A12440" s="1" t="s">
        <v>159</v>
      </c>
      <c r="B12440" s="1" t="s">
        <v>299</v>
      </c>
      <c r="C12440">
        <v>38.7849</v>
      </c>
      <c r="D12440">
        <v>-76.872100000000003</v>
      </c>
      <c r="E12440" s="1" t="s">
        <v>14</v>
      </c>
      <c r="F12440" t="s">
        <v>3350</v>
      </c>
      <c r="G12440">
        <v>0</v>
      </c>
      <c r="H12440">
        <v>0</v>
      </c>
      <c r="I12440">
        <v>0</v>
      </c>
    </row>
    <row r="12441" spans="1:9" hidden="1" x14ac:dyDescent="0.3">
      <c r="A12441" s="1" t="s">
        <v>159</v>
      </c>
      <c r="B12441" s="1" t="s">
        <v>299</v>
      </c>
      <c r="C12441">
        <v>38.7849</v>
      </c>
      <c r="D12441">
        <v>-76.872100000000003</v>
      </c>
      <c r="E12441" s="1" t="s">
        <v>15</v>
      </c>
      <c r="F12441" t="s">
        <v>3586</v>
      </c>
      <c r="G12441">
        <v>0</v>
      </c>
      <c r="H12441">
        <v>0</v>
      </c>
      <c r="I12441">
        <v>0</v>
      </c>
    </row>
    <row r="12442" spans="1:9" hidden="1" x14ac:dyDescent="0.3">
      <c r="A12442" s="1" t="s">
        <v>159</v>
      </c>
      <c r="B12442" s="1" t="s">
        <v>299</v>
      </c>
      <c r="C12442">
        <v>38.7849</v>
      </c>
      <c r="D12442">
        <v>-76.872100000000003</v>
      </c>
      <c r="E12442" s="1" t="s">
        <v>16</v>
      </c>
      <c r="F12442" t="s">
        <v>3822</v>
      </c>
      <c r="G12442">
        <v>0</v>
      </c>
      <c r="H12442">
        <v>0</v>
      </c>
      <c r="I12442">
        <v>0</v>
      </c>
    </row>
    <row r="12443" spans="1:9" hidden="1" x14ac:dyDescent="0.3">
      <c r="A12443" s="1" t="s">
        <v>159</v>
      </c>
      <c r="B12443" s="1" t="s">
        <v>299</v>
      </c>
      <c r="C12443">
        <v>38.7849</v>
      </c>
      <c r="D12443">
        <v>-76.872100000000003</v>
      </c>
      <c r="E12443" s="1" t="s">
        <v>17</v>
      </c>
      <c r="F12443" t="s">
        <v>4057</v>
      </c>
      <c r="G12443">
        <v>0</v>
      </c>
      <c r="H12443">
        <v>0</v>
      </c>
      <c r="I12443">
        <v>0</v>
      </c>
    </row>
    <row r="12444" spans="1:9" hidden="1" x14ac:dyDescent="0.3">
      <c r="A12444" s="1" t="s">
        <v>159</v>
      </c>
      <c r="B12444" s="1" t="s">
        <v>299</v>
      </c>
      <c r="C12444">
        <v>38.7849</v>
      </c>
      <c r="D12444">
        <v>-76.872100000000003</v>
      </c>
      <c r="E12444" s="1" t="s">
        <v>18</v>
      </c>
      <c r="F12444" t="s">
        <v>4292</v>
      </c>
      <c r="G12444">
        <v>0</v>
      </c>
      <c r="H12444">
        <v>0</v>
      </c>
      <c r="I12444">
        <v>0</v>
      </c>
    </row>
    <row r="12445" spans="1:9" hidden="1" x14ac:dyDescent="0.3">
      <c r="A12445" s="1" t="s">
        <v>159</v>
      </c>
      <c r="B12445" s="1" t="s">
        <v>299</v>
      </c>
      <c r="C12445">
        <v>38.7849</v>
      </c>
      <c r="D12445">
        <v>-76.872100000000003</v>
      </c>
      <c r="E12445" s="1" t="s">
        <v>19</v>
      </c>
      <c r="F12445" t="s">
        <v>4527</v>
      </c>
      <c r="G12445">
        <v>0</v>
      </c>
      <c r="H12445">
        <v>0</v>
      </c>
      <c r="I12445">
        <v>0</v>
      </c>
    </row>
    <row r="12446" spans="1:9" hidden="1" x14ac:dyDescent="0.3">
      <c r="A12446" s="1" t="s">
        <v>159</v>
      </c>
      <c r="B12446" s="1" t="s">
        <v>299</v>
      </c>
      <c r="C12446">
        <v>38.7849</v>
      </c>
      <c r="D12446">
        <v>-76.872100000000003</v>
      </c>
      <c r="E12446" s="1" t="s">
        <v>20</v>
      </c>
      <c r="F12446" t="s">
        <v>4762</v>
      </c>
      <c r="G12446">
        <v>0</v>
      </c>
      <c r="H12446">
        <v>0</v>
      </c>
      <c r="I12446">
        <v>0</v>
      </c>
    </row>
    <row r="12447" spans="1:9" hidden="1" x14ac:dyDescent="0.3">
      <c r="A12447" s="1" t="s">
        <v>159</v>
      </c>
      <c r="B12447" s="1" t="s">
        <v>299</v>
      </c>
      <c r="C12447">
        <v>38.7849</v>
      </c>
      <c r="D12447">
        <v>-76.872100000000003</v>
      </c>
      <c r="E12447" s="1" t="s">
        <v>21</v>
      </c>
      <c r="F12447" t="s">
        <v>4997</v>
      </c>
      <c r="G12447">
        <v>0</v>
      </c>
      <c r="H12447">
        <v>0</v>
      </c>
      <c r="I12447">
        <v>0</v>
      </c>
    </row>
    <row r="12448" spans="1:9" hidden="1" x14ac:dyDescent="0.3">
      <c r="A12448" s="1" t="s">
        <v>159</v>
      </c>
      <c r="B12448" s="1" t="s">
        <v>299</v>
      </c>
      <c r="C12448">
        <v>38.7849</v>
      </c>
      <c r="D12448">
        <v>-76.872100000000003</v>
      </c>
      <c r="E12448" s="1" t="s">
        <v>22</v>
      </c>
      <c r="F12448" t="s">
        <v>5232</v>
      </c>
      <c r="G12448">
        <v>0</v>
      </c>
      <c r="H12448">
        <v>0</v>
      </c>
      <c r="I12448">
        <v>0</v>
      </c>
    </row>
    <row r="12449" spans="1:9" hidden="1" x14ac:dyDescent="0.3">
      <c r="A12449" s="1" t="s">
        <v>159</v>
      </c>
      <c r="B12449" s="1" t="s">
        <v>299</v>
      </c>
      <c r="C12449">
        <v>38.7849</v>
      </c>
      <c r="D12449">
        <v>-76.872100000000003</v>
      </c>
      <c r="E12449" s="1" t="s">
        <v>23</v>
      </c>
      <c r="F12449" t="s">
        <v>5467</v>
      </c>
      <c r="G12449">
        <v>0</v>
      </c>
      <c r="H12449">
        <v>0</v>
      </c>
      <c r="I12449">
        <v>0</v>
      </c>
    </row>
    <row r="12450" spans="1:9" hidden="1" x14ac:dyDescent="0.3">
      <c r="A12450" s="1" t="s">
        <v>159</v>
      </c>
      <c r="B12450" s="1" t="s">
        <v>299</v>
      </c>
      <c r="C12450">
        <v>38.7849</v>
      </c>
      <c r="D12450">
        <v>-76.872100000000003</v>
      </c>
      <c r="E12450" s="1" t="s">
        <v>24</v>
      </c>
      <c r="F12450" t="s">
        <v>5702</v>
      </c>
      <c r="G12450">
        <v>0</v>
      </c>
      <c r="H12450">
        <v>0</v>
      </c>
      <c r="I12450">
        <v>0</v>
      </c>
    </row>
    <row r="12451" spans="1:9" hidden="1" x14ac:dyDescent="0.3">
      <c r="A12451" s="1" t="s">
        <v>159</v>
      </c>
      <c r="B12451" s="1" t="s">
        <v>299</v>
      </c>
      <c r="C12451">
        <v>38.7849</v>
      </c>
      <c r="D12451">
        <v>-76.872100000000003</v>
      </c>
      <c r="E12451" s="1" t="s">
        <v>25</v>
      </c>
      <c r="F12451" t="s">
        <v>5936</v>
      </c>
      <c r="G12451">
        <v>0</v>
      </c>
      <c r="H12451">
        <v>0</v>
      </c>
      <c r="I12451">
        <v>0</v>
      </c>
    </row>
    <row r="12452" spans="1:9" hidden="1" x14ac:dyDescent="0.3">
      <c r="A12452" s="1" t="s">
        <v>159</v>
      </c>
      <c r="B12452" s="1" t="s">
        <v>299</v>
      </c>
      <c r="C12452">
        <v>38.7849</v>
      </c>
      <c r="D12452">
        <v>-76.872100000000003</v>
      </c>
      <c r="E12452" s="1" t="s">
        <v>26</v>
      </c>
      <c r="F12452" t="s">
        <v>6170</v>
      </c>
      <c r="G12452">
        <v>0</v>
      </c>
      <c r="H12452">
        <v>0</v>
      </c>
      <c r="I12452">
        <v>0</v>
      </c>
    </row>
    <row r="12453" spans="1:9" hidden="1" x14ac:dyDescent="0.3">
      <c r="A12453" s="1" t="s">
        <v>159</v>
      </c>
      <c r="B12453" s="1" t="s">
        <v>299</v>
      </c>
      <c r="C12453">
        <v>38.7849</v>
      </c>
      <c r="D12453">
        <v>-76.872100000000003</v>
      </c>
      <c r="E12453" s="1" t="s">
        <v>27</v>
      </c>
      <c r="F12453" t="s">
        <v>6404</v>
      </c>
      <c r="G12453">
        <v>0</v>
      </c>
      <c r="H12453">
        <v>0</v>
      </c>
      <c r="I12453">
        <v>0</v>
      </c>
    </row>
    <row r="12454" spans="1:9" hidden="1" x14ac:dyDescent="0.3">
      <c r="A12454" s="1" t="s">
        <v>159</v>
      </c>
      <c r="B12454" s="1" t="s">
        <v>299</v>
      </c>
      <c r="C12454">
        <v>38.7849</v>
      </c>
      <c r="D12454">
        <v>-76.872100000000003</v>
      </c>
      <c r="E12454" s="1" t="s">
        <v>28</v>
      </c>
      <c r="F12454" t="s">
        <v>6638</v>
      </c>
      <c r="G12454">
        <v>0</v>
      </c>
      <c r="H12454">
        <v>0</v>
      </c>
      <c r="I12454">
        <v>0</v>
      </c>
    </row>
    <row r="12455" spans="1:9" hidden="1" x14ac:dyDescent="0.3">
      <c r="A12455" s="1" t="s">
        <v>159</v>
      </c>
      <c r="B12455" s="1" t="s">
        <v>299</v>
      </c>
      <c r="C12455">
        <v>38.7849</v>
      </c>
      <c r="D12455">
        <v>-76.872100000000003</v>
      </c>
      <c r="E12455" s="1" t="s">
        <v>29</v>
      </c>
      <c r="F12455" t="s">
        <v>6872</v>
      </c>
      <c r="G12455">
        <v>0</v>
      </c>
      <c r="H12455">
        <v>0</v>
      </c>
      <c r="I12455">
        <v>0</v>
      </c>
    </row>
    <row r="12456" spans="1:9" hidden="1" x14ac:dyDescent="0.3">
      <c r="A12456" s="1" t="s">
        <v>159</v>
      </c>
      <c r="B12456" s="1" t="s">
        <v>299</v>
      </c>
      <c r="C12456">
        <v>38.7849</v>
      </c>
      <c r="D12456">
        <v>-76.872100000000003</v>
      </c>
      <c r="E12456" s="1" t="s">
        <v>30</v>
      </c>
      <c r="F12456" t="s">
        <v>7106</v>
      </c>
      <c r="G12456">
        <v>0</v>
      </c>
      <c r="H12456">
        <v>0</v>
      </c>
      <c r="I12456">
        <v>0</v>
      </c>
    </row>
    <row r="12457" spans="1:9" hidden="1" x14ac:dyDescent="0.3">
      <c r="A12457" s="1" t="s">
        <v>159</v>
      </c>
      <c r="B12457" s="1" t="s">
        <v>299</v>
      </c>
      <c r="C12457">
        <v>38.7849</v>
      </c>
      <c r="D12457">
        <v>-76.872100000000003</v>
      </c>
      <c r="E12457" s="1" t="s">
        <v>31</v>
      </c>
      <c r="F12457" t="s">
        <v>7340</v>
      </c>
      <c r="G12457">
        <v>0</v>
      </c>
      <c r="H12457">
        <v>0</v>
      </c>
      <c r="I12457">
        <v>0</v>
      </c>
    </row>
    <row r="12458" spans="1:9" hidden="1" x14ac:dyDescent="0.3">
      <c r="A12458" s="1" t="s">
        <v>159</v>
      </c>
      <c r="B12458" s="1" t="s">
        <v>299</v>
      </c>
      <c r="C12458">
        <v>38.7849</v>
      </c>
      <c r="D12458">
        <v>-76.872100000000003</v>
      </c>
      <c r="E12458" s="1" t="s">
        <v>32</v>
      </c>
      <c r="F12458" t="s">
        <v>7574</v>
      </c>
      <c r="G12458">
        <v>0</v>
      </c>
      <c r="H12458">
        <v>0</v>
      </c>
      <c r="I12458">
        <v>0</v>
      </c>
    </row>
    <row r="12459" spans="1:9" hidden="1" x14ac:dyDescent="0.3">
      <c r="A12459" s="1" t="s">
        <v>159</v>
      </c>
      <c r="B12459" s="1" t="s">
        <v>299</v>
      </c>
      <c r="C12459">
        <v>38.7849</v>
      </c>
      <c r="D12459">
        <v>-76.872100000000003</v>
      </c>
      <c r="E12459" s="1" t="s">
        <v>33</v>
      </c>
      <c r="F12459" t="s">
        <v>7808</v>
      </c>
      <c r="G12459">
        <v>0</v>
      </c>
      <c r="H12459">
        <v>0</v>
      </c>
      <c r="I12459">
        <v>0</v>
      </c>
    </row>
    <row r="12460" spans="1:9" hidden="1" x14ac:dyDescent="0.3">
      <c r="A12460" s="1" t="s">
        <v>159</v>
      </c>
      <c r="B12460" s="1" t="s">
        <v>299</v>
      </c>
      <c r="C12460">
        <v>38.7849</v>
      </c>
      <c r="D12460">
        <v>-76.872100000000003</v>
      </c>
      <c r="E12460" s="1" t="s">
        <v>34</v>
      </c>
      <c r="F12460" t="s">
        <v>8042</v>
      </c>
      <c r="G12460">
        <v>0</v>
      </c>
      <c r="H12460">
        <v>0</v>
      </c>
      <c r="I12460">
        <v>0</v>
      </c>
    </row>
    <row r="12461" spans="1:9" hidden="1" x14ac:dyDescent="0.3">
      <c r="A12461" s="1" t="s">
        <v>159</v>
      </c>
      <c r="B12461" s="1" t="s">
        <v>299</v>
      </c>
      <c r="C12461">
        <v>38.7849</v>
      </c>
      <c r="D12461">
        <v>-76.872100000000003</v>
      </c>
      <c r="E12461" s="1" t="s">
        <v>35</v>
      </c>
      <c r="F12461" t="s">
        <v>8274</v>
      </c>
      <c r="G12461">
        <v>0</v>
      </c>
      <c r="H12461">
        <v>0</v>
      </c>
      <c r="I12461">
        <v>0</v>
      </c>
    </row>
    <row r="12462" spans="1:9" hidden="1" x14ac:dyDescent="0.3">
      <c r="A12462" s="1" t="s">
        <v>159</v>
      </c>
      <c r="B12462" s="1" t="s">
        <v>299</v>
      </c>
      <c r="C12462">
        <v>38.7849</v>
      </c>
      <c r="D12462">
        <v>-76.872100000000003</v>
      </c>
      <c r="E12462" s="1" t="s">
        <v>36</v>
      </c>
      <c r="F12462" t="s">
        <v>8506</v>
      </c>
      <c r="G12462">
        <v>0</v>
      </c>
      <c r="H12462">
        <v>0</v>
      </c>
      <c r="I12462">
        <v>0</v>
      </c>
    </row>
    <row r="12463" spans="1:9" hidden="1" x14ac:dyDescent="0.3">
      <c r="A12463" s="1" t="s">
        <v>159</v>
      </c>
      <c r="B12463" s="1" t="s">
        <v>299</v>
      </c>
      <c r="C12463">
        <v>38.7849</v>
      </c>
      <c r="D12463">
        <v>-76.872100000000003</v>
      </c>
      <c r="E12463" s="1" t="s">
        <v>37</v>
      </c>
      <c r="F12463" t="s">
        <v>8737</v>
      </c>
      <c r="G12463">
        <v>0</v>
      </c>
      <c r="H12463">
        <v>0</v>
      </c>
      <c r="I12463">
        <v>0</v>
      </c>
    </row>
    <row r="12464" spans="1:9" hidden="1" x14ac:dyDescent="0.3">
      <c r="A12464" s="1" t="s">
        <v>159</v>
      </c>
      <c r="B12464" s="1" t="s">
        <v>299</v>
      </c>
      <c r="C12464">
        <v>38.7849</v>
      </c>
      <c r="D12464">
        <v>-76.872100000000003</v>
      </c>
      <c r="E12464" s="1" t="s">
        <v>38</v>
      </c>
      <c r="F12464" t="s">
        <v>8968</v>
      </c>
      <c r="G12464">
        <v>0</v>
      </c>
      <c r="H12464">
        <v>0</v>
      </c>
      <c r="I12464">
        <v>0</v>
      </c>
    </row>
    <row r="12465" spans="1:9" hidden="1" x14ac:dyDescent="0.3">
      <c r="A12465" s="1" t="s">
        <v>159</v>
      </c>
      <c r="B12465" s="1" t="s">
        <v>299</v>
      </c>
      <c r="C12465">
        <v>38.7849</v>
      </c>
      <c r="D12465">
        <v>-76.872100000000003</v>
      </c>
      <c r="E12465" s="1" t="s">
        <v>39</v>
      </c>
      <c r="F12465" t="s">
        <v>9199</v>
      </c>
      <c r="G12465">
        <v>0</v>
      </c>
      <c r="H12465">
        <v>0</v>
      </c>
      <c r="I12465">
        <v>0</v>
      </c>
    </row>
    <row r="12466" spans="1:9" hidden="1" x14ac:dyDescent="0.3">
      <c r="A12466" s="1" t="s">
        <v>159</v>
      </c>
      <c r="B12466" s="1" t="s">
        <v>299</v>
      </c>
      <c r="C12466">
        <v>38.7849</v>
      </c>
      <c r="D12466">
        <v>-76.872100000000003</v>
      </c>
      <c r="E12466" s="1" t="s">
        <v>40</v>
      </c>
      <c r="F12466" t="s">
        <v>9430</v>
      </c>
      <c r="G12466">
        <v>0</v>
      </c>
      <c r="H12466">
        <v>0</v>
      </c>
      <c r="I12466">
        <v>0</v>
      </c>
    </row>
    <row r="12467" spans="1:9" hidden="1" x14ac:dyDescent="0.3">
      <c r="A12467" s="1" t="s">
        <v>159</v>
      </c>
      <c r="B12467" s="1" t="s">
        <v>299</v>
      </c>
      <c r="C12467">
        <v>38.7849</v>
      </c>
      <c r="D12467">
        <v>-76.872100000000003</v>
      </c>
      <c r="E12467" s="1" t="s">
        <v>41</v>
      </c>
      <c r="F12467" t="s">
        <v>9661</v>
      </c>
      <c r="G12467">
        <v>0</v>
      </c>
      <c r="H12467">
        <v>0</v>
      </c>
      <c r="I12467">
        <v>0</v>
      </c>
    </row>
    <row r="12468" spans="1:9" hidden="1" x14ac:dyDescent="0.3">
      <c r="A12468" s="1" t="s">
        <v>159</v>
      </c>
      <c r="B12468" s="1" t="s">
        <v>299</v>
      </c>
      <c r="C12468">
        <v>38.7849</v>
      </c>
      <c r="D12468">
        <v>-76.872100000000003</v>
      </c>
      <c r="E12468" s="1" t="s">
        <v>42</v>
      </c>
      <c r="F12468" t="s">
        <v>9892</v>
      </c>
      <c r="G12468">
        <v>0</v>
      </c>
      <c r="H12468">
        <v>0</v>
      </c>
      <c r="I12468">
        <v>0</v>
      </c>
    </row>
    <row r="12469" spans="1:9" hidden="1" x14ac:dyDescent="0.3">
      <c r="A12469" s="1" t="s">
        <v>159</v>
      </c>
      <c r="B12469" s="1" t="s">
        <v>299</v>
      </c>
      <c r="C12469">
        <v>38.7849</v>
      </c>
      <c r="D12469">
        <v>-76.872100000000003</v>
      </c>
      <c r="E12469" s="1" t="s">
        <v>43</v>
      </c>
      <c r="F12469" t="s">
        <v>10121</v>
      </c>
      <c r="G12469">
        <v>0</v>
      </c>
      <c r="H12469">
        <v>0</v>
      </c>
      <c r="I12469">
        <v>0</v>
      </c>
    </row>
    <row r="12470" spans="1:9" hidden="1" x14ac:dyDescent="0.3">
      <c r="A12470" s="1" t="s">
        <v>159</v>
      </c>
      <c r="B12470" s="1" t="s">
        <v>299</v>
      </c>
      <c r="C12470">
        <v>38.7849</v>
      </c>
      <c r="D12470">
        <v>-76.872100000000003</v>
      </c>
      <c r="E12470" s="1" t="s">
        <v>44</v>
      </c>
      <c r="F12470" t="s">
        <v>10349</v>
      </c>
      <c r="G12470">
        <v>0</v>
      </c>
      <c r="H12470">
        <v>0</v>
      </c>
      <c r="I12470">
        <v>0</v>
      </c>
    </row>
    <row r="12471" spans="1:9" hidden="1" x14ac:dyDescent="0.3">
      <c r="A12471" s="1" t="s">
        <v>159</v>
      </c>
      <c r="B12471" s="1" t="s">
        <v>299</v>
      </c>
      <c r="C12471">
        <v>38.7849</v>
      </c>
      <c r="D12471">
        <v>-76.872100000000003</v>
      </c>
      <c r="E12471" s="1" t="s">
        <v>45</v>
      </c>
      <c r="F12471" t="s">
        <v>10570</v>
      </c>
      <c r="G12471">
        <v>0</v>
      </c>
      <c r="H12471">
        <v>0</v>
      </c>
      <c r="I12471">
        <v>0</v>
      </c>
    </row>
    <row r="12472" spans="1:9" hidden="1" x14ac:dyDescent="0.3">
      <c r="A12472" s="1" t="s">
        <v>159</v>
      </c>
      <c r="B12472" s="1" t="s">
        <v>299</v>
      </c>
      <c r="C12472">
        <v>38.7849</v>
      </c>
      <c r="D12472">
        <v>-76.872100000000003</v>
      </c>
      <c r="E12472" s="1" t="s">
        <v>46</v>
      </c>
      <c r="F12472" t="s">
        <v>10786</v>
      </c>
      <c r="G12472">
        <v>0</v>
      </c>
      <c r="H12472">
        <v>0</v>
      </c>
      <c r="I12472">
        <v>0</v>
      </c>
    </row>
    <row r="12473" spans="1:9" hidden="1" x14ac:dyDescent="0.3">
      <c r="A12473" s="1" t="s">
        <v>159</v>
      </c>
      <c r="B12473" s="1" t="s">
        <v>299</v>
      </c>
      <c r="C12473">
        <v>38.7849</v>
      </c>
      <c r="D12473">
        <v>-76.872100000000003</v>
      </c>
      <c r="E12473" s="1" t="s">
        <v>47</v>
      </c>
      <c r="F12473" t="s">
        <v>11001</v>
      </c>
      <c r="G12473">
        <v>0</v>
      </c>
      <c r="H12473">
        <v>0</v>
      </c>
      <c r="I12473">
        <v>0</v>
      </c>
    </row>
    <row r="12474" spans="1:9" hidden="1" x14ac:dyDescent="0.3">
      <c r="A12474" s="1" t="s">
        <v>159</v>
      </c>
      <c r="B12474" s="1" t="s">
        <v>299</v>
      </c>
      <c r="C12474">
        <v>38.7849</v>
      </c>
      <c r="D12474">
        <v>-76.872100000000003</v>
      </c>
      <c r="E12474" s="1" t="s">
        <v>48</v>
      </c>
      <c r="F12474" t="s">
        <v>11804</v>
      </c>
      <c r="G12474">
        <v>0</v>
      </c>
      <c r="H12474">
        <v>0</v>
      </c>
      <c r="I12474">
        <v>0</v>
      </c>
    </row>
    <row r="12475" spans="1:9" hidden="1" x14ac:dyDescent="0.3">
      <c r="A12475" s="1" t="s">
        <v>159</v>
      </c>
      <c r="B12475" s="1" t="s">
        <v>299</v>
      </c>
      <c r="C12475">
        <v>38.7849</v>
      </c>
      <c r="D12475">
        <v>-76.872100000000003</v>
      </c>
      <c r="E12475" s="1" t="s">
        <v>49</v>
      </c>
      <c r="F12475" t="s">
        <v>11995</v>
      </c>
      <c r="G12475">
        <v>0</v>
      </c>
      <c r="H12475">
        <v>0</v>
      </c>
      <c r="I12475">
        <v>0</v>
      </c>
    </row>
    <row r="12476" spans="1:9" hidden="1" x14ac:dyDescent="0.3">
      <c r="A12476" s="1" t="s">
        <v>159</v>
      </c>
      <c r="B12476" s="1" t="s">
        <v>299</v>
      </c>
      <c r="C12476">
        <v>38.7849</v>
      </c>
      <c r="D12476">
        <v>-76.872100000000003</v>
      </c>
      <c r="E12476" s="1" t="s">
        <v>50</v>
      </c>
      <c r="F12476" t="s">
        <v>12167</v>
      </c>
      <c r="G12476">
        <v>0</v>
      </c>
      <c r="H12476">
        <v>0</v>
      </c>
      <c r="I12476">
        <v>0</v>
      </c>
    </row>
    <row r="12477" spans="1:9" hidden="1" x14ac:dyDescent="0.3">
      <c r="A12477" s="1" t="s">
        <v>159</v>
      </c>
      <c r="B12477" s="1" t="s">
        <v>299</v>
      </c>
      <c r="C12477">
        <v>38.7849</v>
      </c>
      <c r="D12477">
        <v>-76.872100000000003</v>
      </c>
      <c r="E12477" s="1" t="s">
        <v>51</v>
      </c>
      <c r="F12477" t="s">
        <v>12316</v>
      </c>
      <c r="G12477">
        <v>0</v>
      </c>
      <c r="H12477">
        <v>0</v>
      </c>
      <c r="I12477">
        <v>0</v>
      </c>
    </row>
    <row r="12478" spans="1:9" hidden="1" x14ac:dyDescent="0.3">
      <c r="A12478" s="1" t="s">
        <v>159</v>
      </c>
      <c r="B12478" s="1" t="s">
        <v>299</v>
      </c>
      <c r="C12478">
        <v>38.7849</v>
      </c>
      <c r="D12478">
        <v>-76.872100000000003</v>
      </c>
      <c r="E12478" s="1" t="s">
        <v>52</v>
      </c>
      <c r="F12478" t="s">
        <v>11169</v>
      </c>
      <c r="G12478">
        <v>0</v>
      </c>
      <c r="H12478">
        <v>0</v>
      </c>
      <c r="I12478">
        <v>0</v>
      </c>
    </row>
    <row r="12479" spans="1:9" hidden="1" x14ac:dyDescent="0.3">
      <c r="A12479" s="1" t="s">
        <v>159</v>
      </c>
      <c r="B12479" s="1" t="s">
        <v>299</v>
      </c>
      <c r="C12479">
        <v>38.7849</v>
      </c>
      <c r="D12479">
        <v>-76.872100000000003</v>
      </c>
      <c r="E12479" s="1" t="s">
        <v>53</v>
      </c>
      <c r="F12479" t="s">
        <v>11367</v>
      </c>
      <c r="G12479">
        <v>0</v>
      </c>
      <c r="H12479">
        <v>0</v>
      </c>
      <c r="I12479">
        <v>0</v>
      </c>
    </row>
    <row r="12480" spans="1:9" hidden="1" x14ac:dyDescent="0.3">
      <c r="A12480" s="1" t="s">
        <v>159</v>
      </c>
      <c r="B12480" s="1" t="s">
        <v>299</v>
      </c>
      <c r="C12480">
        <v>38.7849</v>
      </c>
      <c r="D12480">
        <v>-76.872100000000003</v>
      </c>
      <c r="E12480" s="1" t="s">
        <v>54</v>
      </c>
      <c r="F12480" t="s">
        <v>11562</v>
      </c>
      <c r="G12480">
        <v>0</v>
      </c>
      <c r="H12480">
        <v>0</v>
      </c>
      <c r="I12480">
        <v>0</v>
      </c>
    </row>
    <row r="12481" spans="1:9" hidden="1" x14ac:dyDescent="0.3">
      <c r="A12481" s="1" t="s">
        <v>159</v>
      </c>
      <c r="B12481" s="1" t="s">
        <v>299</v>
      </c>
      <c r="C12481">
        <v>38.7849</v>
      </c>
      <c r="D12481">
        <v>-76.872100000000003</v>
      </c>
      <c r="E12481" s="1" t="s">
        <v>21548</v>
      </c>
      <c r="F12481" t="s">
        <v>21788</v>
      </c>
      <c r="G12481">
        <v>0</v>
      </c>
      <c r="H12481">
        <v>0</v>
      </c>
      <c r="I12481">
        <v>0</v>
      </c>
    </row>
    <row r="12482" spans="1:9" hidden="1" x14ac:dyDescent="0.3">
      <c r="A12482" s="1" t="s">
        <v>159</v>
      </c>
      <c r="B12482" s="1" t="s">
        <v>300</v>
      </c>
      <c r="C12482">
        <v>41.391199999999998</v>
      </c>
      <c r="D12482">
        <v>-95.477800000000002</v>
      </c>
      <c r="E12482" s="1" t="s">
        <v>4</v>
      </c>
      <c r="F12482" t="s">
        <v>958</v>
      </c>
      <c r="G12482">
        <v>0</v>
      </c>
      <c r="H12482">
        <v>0</v>
      </c>
      <c r="I12482">
        <v>0</v>
      </c>
    </row>
    <row r="12483" spans="1:9" hidden="1" x14ac:dyDescent="0.3">
      <c r="A12483" s="1" t="s">
        <v>159</v>
      </c>
      <c r="B12483" s="1" t="s">
        <v>300</v>
      </c>
      <c r="C12483">
        <v>41.391199999999998</v>
      </c>
      <c r="D12483">
        <v>-95.477800000000002</v>
      </c>
      <c r="E12483" s="1" t="s">
        <v>5</v>
      </c>
      <c r="F12483" t="s">
        <v>1200</v>
      </c>
      <c r="G12483">
        <v>0</v>
      </c>
      <c r="H12483">
        <v>0</v>
      </c>
      <c r="I12483">
        <v>0</v>
      </c>
    </row>
    <row r="12484" spans="1:9" hidden="1" x14ac:dyDescent="0.3">
      <c r="A12484" s="1" t="s">
        <v>159</v>
      </c>
      <c r="B12484" s="1" t="s">
        <v>300</v>
      </c>
      <c r="C12484">
        <v>41.391199999999998</v>
      </c>
      <c r="D12484">
        <v>-95.477800000000002</v>
      </c>
      <c r="E12484" s="1" t="s">
        <v>6</v>
      </c>
      <c r="F12484" t="s">
        <v>1442</v>
      </c>
      <c r="G12484">
        <v>0</v>
      </c>
      <c r="H12484">
        <v>0</v>
      </c>
      <c r="I12484">
        <v>0</v>
      </c>
    </row>
    <row r="12485" spans="1:9" hidden="1" x14ac:dyDescent="0.3">
      <c r="A12485" s="1" t="s">
        <v>159</v>
      </c>
      <c r="B12485" s="1" t="s">
        <v>300</v>
      </c>
      <c r="C12485">
        <v>41.391199999999998</v>
      </c>
      <c r="D12485">
        <v>-95.477800000000002</v>
      </c>
      <c r="E12485" s="1" t="s">
        <v>7</v>
      </c>
      <c r="F12485" t="s">
        <v>1683</v>
      </c>
      <c r="G12485">
        <v>0</v>
      </c>
      <c r="H12485">
        <v>0</v>
      </c>
      <c r="I12485">
        <v>0</v>
      </c>
    </row>
    <row r="12486" spans="1:9" hidden="1" x14ac:dyDescent="0.3">
      <c r="A12486" s="1" t="s">
        <v>159</v>
      </c>
      <c r="B12486" s="1" t="s">
        <v>300</v>
      </c>
      <c r="C12486">
        <v>41.391199999999998</v>
      </c>
      <c r="D12486">
        <v>-95.477800000000002</v>
      </c>
      <c r="E12486" s="1" t="s">
        <v>8</v>
      </c>
      <c r="F12486" t="s">
        <v>1924</v>
      </c>
      <c r="G12486">
        <v>0</v>
      </c>
      <c r="H12486">
        <v>0</v>
      </c>
      <c r="I12486">
        <v>0</v>
      </c>
    </row>
    <row r="12487" spans="1:9" hidden="1" x14ac:dyDescent="0.3">
      <c r="A12487" s="1" t="s">
        <v>159</v>
      </c>
      <c r="B12487" s="1" t="s">
        <v>300</v>
      </c>
      <c r="C12487">
        <v>41.391199999999998</v>
      </c>
      <c r="D12487">
        <v>-95.477800000000002</v>
      </c>
      <c r="E12487" s="1" t="s">
        <v>9</v>
      </c>
      <c r="F12487" t="s">
        <v>2162</v>
      </c>
      <c r="G12487">
        <v>0</v>
      </c>
      <c r="H12487">
        <v>0</v>
      </c>
      <c r="I12487">
        <v>0</v>
      </c>
    </row>
    <row r="12488" spans="1:9" hidden="1" x14ac:dyDescent="0.3">
      <c r="A12488" s="1" t="s">
        <v>159</v>
      </c>
      <c r="B12488" s="1" t="s">
        <v>300</v>
      </c>
      <c r="C12488">
        <v>41.391199999999998</v>
      </c>
      <c r="D12488">
        <v>-95.477800000000002</v>
      </c>
      <c r="E12488" s="1" t="s">
        <v>10</v>
      </c>
      <c r="F12488" t="s">
        <v>2400</v>
      </c>
      <c r="G12488">
        <v>0</v>
      </c>
      <c r="H12488">
        <v>0</v>
      </c>
      <c r="I12488">
        <v>0</v>
      </c>
    </row>
    <row r="12489" spans="1:9" hidden="1" x14ac:dyDescent="0.3">
      <c r="A12489" s="1" t="s">
        <v>159</v>
      </c>
      <c r="B12489" s="1" t="s">
        <v>300</v>
      </c>
      <c r="C12489">
        <v>41.391199999999998</v>
      </c>
      <c r="D12489">
        <v>-95.477800000000002</v>
      </c>
      <c r="E12489" s="1" t="s">
        <v>11</v>
      </c>
      <c r="F12489" t="s">
        <v>2638</v>
      </c>
      <c r="G12489">
        <v>0</v>
      </c>
      <c r="H12489">
        <v>0</v>
      </c>
      <c r="I12489">
        <v>0</v>
      </c>
    </row>
    <row r="12490" spans="1:9" hidden="1" x14ac:dyDescent="0.3">
      <c r="A12490" s="1" t="s">
        <v>159</v>
      </c>
      <c r="B12490" s="1" t="s">
        <v>300</v>
      </c>
      <c r="C12490">
        <v>41.391199999999998</v>
      </c>
      <c r="D12490">
        <v>-95.477800000000002</v>
      </c>
      <c r="E12490" s="1" t="s">
        <v>12</v>
      </c>
      <c r="F12490" t="s">
        <v>2876</v>
      </c>
      <c r="G12490">
        <v>0</v>
      </c>
      <c r="H12490">
        <v>0</v>
      </c>
      <c r="I12490">
        <v>0</v>
      </c>
    </row>
    <row r="12491" spans="1:9" hidden="1" x14ac:dyDescent="0.3">
      <c r="A12491" s="1" t="s">
        <v>159</v>
      </c>
      <c r="B12491" s="1" t="s">
        <v>300</v>
      </c>
      <c r="C12491">
        <v>41.391199999999998</v>
      </c>
      <c r="D12491">
        <v>-95.477800000000002</v>
      </c>
      <c r="E12491" s="1" t="s">
        <v>13</v>
      </c>
      <c r="F12491" t="s">
        <v>3114</v>
      </c>
      <c r="G12491">
        <v>0</v>
      </c>
      <c r="H12491">
        <v>0</v>
      </c>
      <c r="I12491">
        <v>0</v>
      </c>
    </row>
    <row r="12492" spans="1:9" hidden="1" x14ac:dyDescent="0.3">
      <c r="A12492" s="1" t="s">
        <v>159</v>
      </c>
      <c r="B12492" s="1" t="s">
        <v>300</v>
      </c>
      <c r="C12492">
        <v>41.391199999999998</v>
      </c>
      <c r="D12492">
        <v>-95.477800000000002</v>
      </c>
      <c r="E12492" s="1" t="s">
        <v>14</v>
      </c>
      <c r="F12492" t="s">
        <v>3351</v>
      </c>
      <c r="G12492">
        <v>0</v>
      </c>
      <c r="H12492">
        <v>0</v>
      </c>
      <c r="I12492">
        <v>0</v>
      </c>
    </row>
    <row r="12493" spans="1:9" hidden="1" x14ac:dyDescent="0.3">
      <c r="A12493" s="1" t="s">
        <v>159</v>
      </c>
      <c r="B12493" s="1" t="s">
        <v>300</v>
      </c>
      <c r="C12493">
        <v>41.391199999999998</v>
      </c>
      <c r="D12493">
        <v>-95.477800000000002</v>
      </c>
      <c r="E12493" s="1" t="s">
        <v>15</v>
      </c>
      <c r="F12493" t="s">
        <v>3587</v>
      </c>
      <c r="G12493">
        <v>0</v>
      </c>
      <c r="H12493">
        <v>0</v>
      </c>
      <c r="I12493">
        <v>0</v>
      </c>
    </row>
    <row r="12494" spans="1:9" hidden="1" x14ac:dyDescent="0.3">
      <c r="A12494" s="1" t="s">
        <v>159</v>
      </c>
      <c r="B12494" s="1" t="s">
        <v>300</v>
      </c>
      <c r="C12494">
        <v>41.391199999999998</v>
      </c>
      <c r="D12494">
        <v>-95.477800000000002</v>
      </c>
      <c r="E12494" s="1" t="s">
        <v>16</v>
      </c>
      <c r="F12494" t="s">
        <v>3823</v>
      </c>
      <c r="G12494">
        <v>0</v>
      </c>
      <c r="H12494">
        <v>0</v>
      </c>
      <c r="I12494">
        <v>0</v>
      </c>
    </row>
    <row r="12495" spans="1:9" hidden="1" x14ac:dyDescent="0.3">
      <c r="A12495" s="1" t="s">
        <v>159</v>
      </c>
      <c r="B12495" s="1" t="s">
        <v>300</v>
      </c>
      <c r="C12495">
        <v>41.391199999999998</v>
      </c>
      <c r="D12495">
        <v>-95.477800000000002</v>
      </c>
      <c r="E12495" s="1" t="s">
        <v>17</v>
      </c>
      <c r="F12495" t="s">
        <v>4058</v>
      </c>
      <c r="G12495">
        <v>0</v>
      </c>
      <c r="H12495">
        <v>0</v>
      </c>
      <c r="I12495">
        <v>0</v>
      </c>
    </row>
    <row r="12496" spans="1:9" hidden="1" x14ac:dyDescent="0.3">
      <c r="A12496" s="1" t="s">
        <v>159</v>
      </c>
      <c r="B12496" s="1" t="s">
        <v>300</v>
      </c>
      <c r="C12496">
        <v>41.391199999999998</v>
      </c>
      <c r="D12496">
        <v>-95.477800000000002</v>
      </c>
      <c r="E12496" s="1" t="s">
        <v>18</v>
      </c>
      <c r="F12496" t="s">
        <v>4293</v>
      </c>
      <c r="G12496">
        <v>0</v>
      </c>
      <c r="H12496">
        <v>0</v>
      </c>
      <c r="I12496">
        <v>0</v>
      </c>
    </row>
    <row r="12497" spans="1:9" hidden="1" x14ac:dyDescent="0.3">
      <c r="A12497" s="1" t="s">
        <v>159</v>
      </c>
      <c r="B12497" s="1" t="s">
        <v>300</v>
      </c>
      <c r="C12497">
        <v>41.391199999999998</v>
      </c>
      <c r="D12497">
        <v>-95.477800000000002</v>
      </c>
      <c r="E12497" s="1" t="s">
        <v>19</v>
      </c>
      <c r="F12497" t="s">
        <v>4528</v>
      </c>
      <c r="G12497">
        <v>0</v>
      </c>
      <c r="H12497">
        <v>0</v>
      </c>
      <c r="I12497">
        <v>0</v>
      </c>
    </row>
    <row r="12498" spans="1:9" hidden="1" x14ac:dyDescent="0.3">
      <c r="A12498" s="1" t="s">
        <v>159</v>
      </c>
      <c r="B12498" s="1" t="s">
        <v>300</v>
      </c>
      <c r="C12498">
        <v>41.391199999999998</v>
      </c>
      <c r="D12498">
        <v>-95.477800000000002</v>
      </c>
      <c r="E12498" s="1" t="s">
        <v>20</v>
      </c>
      <c r="F12498" t="s">
        <v>4763</v>
      </c>
      <c r="G12498">
        <v>0</v>
      </c>
      <c r="H12498">
        <v>0</v>
      </c>
      <c r="I12498">
        <v>0</v>
      </c>
    </row>
    <row r="12499" spans="1:9" hidden="1" x14ac:dyDescent="0.3">
      <c r="A12499" s="1" t="s">
        <v>159</v>
      </c>
      <c r="B12499" s="1" t="s">
        <v>300</v>
      </c>
      <c r="C12499">
        <v>41.391199999999998</v>
      </c>
      <c r="D12499">
        <v>-95.477800000000002</v>
      </c>
      <c r="E12499" s="1" t="s">
        <v>21</v>
      </c>
      <c r="F12499" t="s">
        <v>4998</v>
      </c>
      <c r="G12499">
        <v>0</v>
      </c>
      <c r="H12499">
        <v>0</v>
      </c>
      <c r="I12499">
        <v>0</v>
      </c>
    </row>
    <row r="12500" spans="1:9" hidden="1" x14ac:dyDescent="0.3">
      <c r="A12500" s="1" t="s">
        <v>159</v>
      </c>
      <c r="B12500" s="1" t="s">
        <v>300</v>
      </c>
      <c r="C12500">
        <v>41.391199999999998</v>
      </c>
      <c r="D12500">
        <v>-95.477800000000002</v>
      </c>
      <c r="E12500" s="1" t="s">
        <v>22</v>
      </c>
      <c r="F12500" t="s">
        <v>5233</v>
      </c>
      <c r="G12500">
        <v>0</v>
      </c>
      <c r="H12500">
        <v>0</v>
      </c>
      <c r="I12500">
        <v>0</v>
      </c>
    </row>
    <row r="12501" spans="1:9" hidden="1" x14ac:dyDescent="0.3">
      <c r="A12501" s="1" t="s">
        <v>159</v>
      </c>
      <c r="B12501" s="1" t="s">
        <v>300</v>
      </c>
      <c r="C12501">
        <v>41.391199999999998</v>
      </c>
      <c r="D12501">
        <v>-95.477800000000002</v>
      </c>
      <c r="E12501" s="1" t="s">
        <v>23</v>
      </c>
      <c r="F12501" t="s">
        <v>5468</v>
      </c>
      <c r="G12501">
        <v>0</v>
      </c>
      <c r="H12501">
        <v>0</v>
      </c>
      <c r="I12501">
        <v>0</v>
      </c>
    </row>
    <row r="12502" spans="1:9" hidden="1" x14ac:dyDescent="0.3">
      <c r="A12502" s="1" t="s">
        <v>159</v>
      </c>
      <c r="B12502" s="1" t="s">
        <v>300</v>
      </c>
      <c r="C12502">
        <v>41.391199999999998</v>
      </c>
      <c r="D12502">
        <v>-95.477800000000002</v>
      </c>
      <c r="E12502" s="1" t="s">
        <v>24</v>
      </c>
      <c r="F12502" t="s">
        <v>5703</v>
      </c>
      <c r="G12502">
        <v>0</v>
      </c>
      <c r="H12502">
        <v>0</v>
      </c>
      <c r="I12502">
        <v>0</v>
      </c>
    </row>
    <row r="12503" spans="1:9" hidden="1" x14ac:dyDescent="0.3">
      <c r="A12503" s="1" t="s">
        <v>159</v>
      </c>
      <c r="B12503" s="1" t="s">
        <v>300</v>
      </c>
      <c r="C12503">
        <v>41.391199999999998</v>
      </c>
      <c r="D12503">
        <v>-95.477800000000002</v>
      </c>
      <c r="E12503" s="1" t="s">
        <v>25</v>
      </c>
      <c r="F12503" t="s">
        <v>5937</v>
      </c>
      <c r="G12503">
        <v>0</v>
      </c>
      <c r="H12503">
        <v>0</v>
      </c>
      <c r="I12503">
        <v>0</v>
      </c>
    </row>
    <row r="12504" spans="1:9" hidden="1" x14ac:dyDescent="0.3">
      <c r="A12504" s="1" t="s">
        <v>159</v>
      </c>
      <c r="B12504" s="1" t="s">
        <v>300</v>
      </c>
      <c r="C12504">
        <v>41.391199999999998</v>
      </c>
      <c r="D12504">
        <v>-95.477800000000002</v>
      </c>
      <c r="E12504" s="1" t="s">
        <v>26</v>
      </c>
      <c r="F12504" t="s">
        <v>6171</v>
      </c>
      <c r="G12504">
        <v>0</v>
      </c>
      <c r="H12504">
        <v>0</v>
      </c>
      <c r="I12504">
        <v>0</v>
      </c>
    </row>
    <row r="12505" spans="1:9" hidden="1" x14ac:dyDescent="0.3">
      <c r="A12505" s="1" t="s">
        <v>159</v>
      </c>
      <c r="B12505" s="1" t="s">
        <v>300</v>
      </c>
      <c r="C12505">
        <v>41.391199999999998</v>
      </c>
      <c r="D12505">
        <v>-95.477800000000002</v>
      </c>
      <c r="E12505" s="1" t="s">
        <v>27</v>
      </c>
      <c r="F12505" t="s">
        <v>6405</v>
      </c>
      <c r="G12505">
        <v>0</v>
      </c>
      <c r="H12505">
        <v>0</v>
      </c>
      <c r="I12505">
        <v>0</v>
      </c>
    </row>
    <row r="12506" spans="1:9" hidden="1" x14ac:dyDescent="0.3">
      <c r="A12506" s="1" t="s">
        <v>159</v>
      </c>
      <c r="B12506" s="1" t="s">
        <v>300</v>
      </c>
      <c r="C12506">
        <v>41.391199999999998</v>
      </c>
      <c r="D12506">
        <v>-95.477800000000002</v>
      </c>
      <c r="E12506" s="1" t="s">
        <v>28</v>
      </c>
      <c r="F12506" t="s">
        <v>6639</v>
      </c>
      <c r="G12506">
        <v>0</v>
      </c>
      <c r="H12506">
        <v>0</v>
      </c>
      <c r="I12506">
        <v>0</v>
      </c>
    </row>
    <row r="12507" spans="1:9" hidden="1" x14ac:dyDescent="0.3">
      <c r="A12507" s="1" t="s">
        <v>159</v>
      </c>
      <c r="B12507" s="1" t="s">
        <v>300</v>
      </c>
      <c r="C12507">
        <v>41.391199999999998</v>
      </c>
      <c r="D12507">
        <v>-95.477800000000002</v>
      </c>
      <c r="E12507" s="1" t="s">
        <v>29</v>
      </c>
      <c r="F12507" t="s">
        <v>6873</v>
      </c>
      <c r="G12507">
        <v>0</v>
      </c>
      <c r="H12507">
        <v>0</v>
      </c>
      <c r="I12507">
        <v>0</v>
      </c>
    </row>
    <row r="12508" spans="1:9" hidden="1" x14ac:dyDescent="0.3">
      <c r="A12508" s="1" t="s">
        <v>159</v>
      </c>
      <c r="B12508" s="1" t="s">
        <v>300</v>
      </c>
      <c r="C12508">
        <v>41.391199999999998</v>
      </c>
      <c r="D12508">
        <v>-95.477800000000002</v>
      </c>
      <c r="E12508" s="1" t="s">
        <v>30</v>
      </c>
      <c r="F12508" t="s">
        <v>7107</v>
      </c>
      <c r="G12508">
        <v>0</v>
      </c>
      <c r="H12508">
        <v>0</v>
      </c>
      <c r="I12508">
        <v>0</v>
      </c>
    </row>
    <row r="12509" spans="1:9" hidden="1" x14ac:dyDescent="0.3">
      <c r="A12509" s="1" t="s">
        <v>159</v>
      </c>
      <c r="B12509" s="1" t="s">
        <v>300</v>
      </c>
      <c r="C12509">
        <v>41.391199999999998</v>
      </c>
      <c r="D12509">
        <v>-95.477800000000002</v>
      </c>
      <c r="E12509" s="1" t="s">
        <v>31</v>
      </c>
      <c r="F12509" t="s">
        <v>7341</v>
      </c>
      <c r="G12509">
        <v>0</v>
      </c>
      <c r="H12509">
        <v>0</v>
      </c>
      <c r="I12509">
        <v>0</v>
      </c>
    </row>
    <row r="12510" spans="1:9" hidden="1" x14ac:dyDescent="0.3">
      <c r="A12510" s="1" t="s">
        <v>159</v>
      </c>
      <c r="B12510" s="1" t="s">
        <v>300</v>
      </c>
      <c r="C12510">
        <v>41.391199999999998</v>
      </c>
      <c r="D12510">
        <v>-95.477800000000002</v>
      </c>
      <c r="E12510" s="1" t="s">
        <v>32</v>
      </c>
      <c r="F12510" t="s">
        <v>7575</v>
      </c>
      <c r="G12510">
        <v>0</v>
      </c>
      <c r="H12510">
        <v>0</v>
      </c>
      <c r="I12510">
        <v>0</v>
      </c>
    </row>
    <row r="12511" spans="1:9" hidden="1" x14ac:dyDescent="0.3">
      <c r="A12511" s="1" t="s">
        <v>159</v>
      </c>
      <c r="B12511" s="1" t="s">
        <v>300</v>
      </c>
      <c r="C12511">
        <v>41.391199999999998</v>
      </c>
      <c r="D12511">
        <v>-95.477800000000002</v>
      </c>
      <c r="E12511" s="1" t="s">
        <v>33</v>
      </c>
      <c r="F12511" t="s">
        <v>7809</v>
      </c>
      <c r="G12511">
        <v>0</v>
      </c>
      <c r="H12511">
        <v>0</v>
      </c>
      <c r="I12511">
        <v>0</v>
      </c>
    </row>
    <row r="12512" spans="1:9" hidden="1" x14ac:dyDescent="0.3">
      <c r="A12512" s="1" t="s">
        <v>159</v>
      </c>
      <c r="B12512" s="1" t="s">
        <v>300</v>
      </c>
      <c r="C12512">
        <v>41.391199999999998</v>
      </c>
      <c r="D12512">
        <v>-95.477800000000002</v>
      </c>
      <c r="E12512" s="1" t="s">
        <v>34</v>
      </c>
      <c r="F12512" t="s">
        <v>8043</v>
      </c>
      <c r="G12512">
        <v>0</v>
      </c>
      <c r="H12512">
        <v>0</v>
      </c>
      <c r="I12512">
        <v>0</v>
      </c>
    </row>
    <row r="12513" spans="1:9" hidden="1" x14ac:dyDescent="0.3">
      <c r="A12513" s="1" t="s">
        <v>159</v>
      </c>
      <c r="B12513" s="1" t="s">
        <v>300</v>
      </c>
      <c r="C12513">
        <v>41.391199999999998</v>
      </c>
      <c r="D12513">
        <v>-95.477800000000002</v>
      </c>
      <c r="E12513" s="1" t="s">
        <v>35</v>
      </c>
      <c r="F12513" t="s">
        <v>8275</v>
      </c>
      <c r="G12513">
        <v>0</v>
      </c>
      <c r="H12513">
        <v>0</v>
      </c>
      <c r="I12513">
        <v>0</v>
      </c>
    </row>
    <row r="12514" spans="1:9" hidden="1" x14ac:dyDescent="0.3">
      <c r="A12514" s="1" t="s">
        <v>159</v>
      </c>
      <c r="B12514" s="1" t="s">
        <v>300</v>
      </c>
      <c r="C12514">
        <v>41.391199999999998</v>
      </c>
      <c r="D12514">
        <v>-95.477800000000002</v>
      </c>
      <c r="E12514" s="1" t="s">
        <v>36</v>
      </c>
      <c r="F12514" t="s">
        <v>8507</v>
      </c>
      <c r="G12514">
        <v>0</v>
      </c>
      <c r="H12514">
        <v>0</v>
      </c>
      <c r="I12514">
        <v>0</v>
      </c>
    </row>
    <row r="12515" spans="1:9" hidden="1" x14ac:dyDescent="0.3">
      <c r="A12515" s="1" t="s">
        <v>159</v>
      </c>
      <c r="B12515" s="1" t="s">
        <v>300</v>
      </c>
      <c r="C12515">
        <v>41.391199999999998</v>
      </c>
      <c r="D12515">
        <v>-95.477800000000002</v>
      </c>
      <c r="E12515" s="1" t="s">
        <v>37</v>
      </c>
      <c r="F12515" t="s">
        <v>8738</v>
      </c>
      <c r="G12515">
        <v>0</v>
      </c>
      <c r="H12515">
        <v>0</v>
      </c>
      <c r="I12515">
        <v>0</v>
      </c>
    </row>
    <row r="12516" spans="1:9" hidden="1" x14ac:dyDescent="0.3">
      <c r="A12516" s="1" t="s">
        <v>159</v>
      </c>
      <c r="B12516" s="1" t="s">
        <v>300</v>
      </c>
      <c r="C12516">
        <v>41.391199999999998</v>
      </c>
      <c r="D12516">
        <v>-95.477800000000002</v>
      </c>
      <c r="E12516" s="1" t="s">
        <v>38</v>
      </c>
      <c r="F12516" t="s">
        <v>8969</v>
      </c>
      <c r="G12516">
        <v>0</v>
      </c>
      <c r="H12516">
        <v>0</v>
      </c>
      <c r="I12516">
        <v>0</v>
      </c>
    </row>
    <row r="12517" spans="1:9" hidden="1" x14ac:dyDescent="0.3">
      <c r="A12517" s="1" t="s">
        <v>159</v>
      </c>
      <c r="B12517" s="1" t="s">
        <v>300</v>
      </c>
      <c r="C12517">
        <v>41.391199999999998</v>
      </c>
      <c r="D12517">
        <v>-95.477800000000002</v>
      </c>
      <c r="E12517" s="1" t="s">
        <v>39</v>
      </c>
      <c r="F12517" t="s">
        <v>9200</v>
      </c>
      <c r="G12517">
        <v>0</v>
      </c>
      <c r="H12517">
        <v>0</v>
      </c>
      <c r="I12517">
        <v>0</v>
      </c>
    </row>
    <row r="12518" spans="1:9" hidden="1" x14ac:dyDescent="0.3">
      <c r="A12518" s="1" t="s">
        <v>159</v>
      </c>
      <c r="B12518" s="1" t="s">
        <v>300</v>
      </c>
      <c r="C12518">
        <v>41.391199999999998</v>
      </c>
      <c r="D12518">
        <v>-95.477800000000002</v>
      </c>
      <c r="E12518" s="1" t="s">
        <v>40</v>
      </c>
      <c r="F12518" t="s">
        <v>9431</v>
      </c>
      <c r="G12518">
        <v>0</v>
      </c>
      <c r="H12518">
        <v>0</v>
      </c>
      <c r="I12518">
        <v>0</v>
      </c>
    </row>
    <row r="12519" spans="1:9" hidden="1" x14ac:dyDescent="0.3">
      <c r="A12519" s="1" t="s">
        <v>159</v>
      </c>
      <c r="B12519" s="1" t="s">
        <v>300</v>
      </c>
      <c r="C12519">
        <v>41.391199999999998</v>
      </c>
      <c r="D12519">
        <v>-95.477800000000002</v>
      </c>
      <c r="E12519" s="1" t="s">
        <v>41</v>
      </c>
      <c r="F12519" t="s">
        <v>9662</v>
      </c>
      <c r="G12519">
        <v>0</v>
      </c>
      <c r="H12519">
        <v>0</v>
      </c>
      <c r="I12519">
        <v>0</v>
      </c>
    </row>
    <row r="12520" spans="1:9" hidden="1" x14ac:dyDescent="0.3">
      <c r="A12520" s="1" t="s">
        <v>159</v>
      </c>
      <c r="B12520" s="1" t="s">
        <v>300</v>
      </c>
      <c r="C12520">
        <v>41.391199999999998</v>
      </c>
      <c r="D12520">
        <v>-95.477800000000002</v>
      </c>
      <c r="E12520" s="1" t="s">
        <v>42</v>
      </c>
      <c r="F12520" t="s">
        <v>9893</v>
      </c>
      <c r="G12520">
        <v>0</v>
      </c>
      <c r="H12520">
        <v>0</v>
      </c>
      <c r="I12520">
        <v>0</v>
      </c>
    </row>
    <row r="12521" spans="1:9" hidden="1" x14ac:dyDescent="0.3">
      <c r="A12521" s="1" t="s">
        <v>159</v>
      </c>
      <c r="B12521" s="1" t="s">
        <v>300</v>
      </c>
      <c r="C12521">
        <v>41.391199999999998</v>
      </c>
      <c r="D12521">
        <v>-95.477800000000002</v>
      </c>
      <c r="E12521" s="1" t="s">
        <v>43</v>
      </c>
      <c r="F12521" t="s">
        <v>10122</v>
      </c>
      <c r="G12521">
        <v>0</v>
      </c>
      <c r="H12521">
        <v>0</v>
      </c>
      <c r="I12521">
        <v>0</v>
      </c>
    </row>
    <row r="12522" spans="1:9" hidden="1" x14ac:dyDescent="0.3">
      <c r="A12522" s="1" t="s">
        <v>159</v>
      </c>
      <c r="B12522" s="1" t="s">
        <v>300</v>
      </c>
      <c r="C12522">
        <v>41.391199999999998</v>
      </c>
      <c r="D12522">
        <v>-95.477800000000002</v>
      </c>
      <c r="E12522" s="1" t="s">
        <v>44</v>
      </c>
      <c r="F12522" t="s">
        <v>10350</v>
      </c>
      <c r="G12522">
        <v>0</v>
      </c>
      <c r="H12522">
        <v>0</v>
      </c>
      <c r="I12522">
        <v>0</v>
      </c>
    </row>
    <row r="12523" spans="1:9" hidden="1" x14ac:dyDescent="0.3">
      <c r="A12523" s="1" t="s">
        <v>159</v>
      </c>
      <c r="B12523" s="1" t="s">
        <v>300</v>
      </c>
      <c r="C12523">
        <v>41.391199999999998</v>
      </c>
      <c r="D12523">
        <v>-95.477800000000002</v>
      </c>
      <c r="E12523" s="1" t="s">
        <v>45</v>
      </c>
      <c r="F12523" t="s">
        <v>10571</v>
      </c>
      <c r="G12523">
        <v>0</v>
      </c>
      <c r="H12523">
        <v>0</v>
      </c>
      <c r="I12523">
        <v>0</v>
      </c>
    </row>
    <row r="12524" spans="1:9" hidden="1" x14ac:dyDescent="0.3">
      <c r="A12524" s="1" t="s">
        <v>159</v>
      </c>
      <c r="B12524" s="1" t="s">
        <v>300</v>
      </c>
      <c r="C12524">
        <v>41.391199999999998</v>
      </c>
      <c r="D12524">
        <v>-95.477800000000002</v>
      </c>
      <c r="E12524" s="1" t="s">
        <v>46</v>
      </c>
      <c r="F12524" t="s">
        <v>10787</v>
      </c>
      <c r="G12524">
        <v>0</v>
      </c>
      <c r="H12524">
        <v>0</v>
      </c>
      <c r="I12524">
        <v>0</v>
      </c>
    </row>
    <row r="12525" spans="1:9" hidden="1" x14ac:dyDescent="0.3">
      <c r="A12525" s="1" t="s">
        <v>159</v>
      </c>
      <c r="B12525" s="1" t="s">
        <v>300</v>
      </c>
      <c r="C12525">
        <v>41.391199999999998</v>
      </c>
      <c r="D12525">
        <v>-95.477800000000002</v>
      </c>
      <c r="E12525" s="1" t="s">
        <v>47</v>
      </c>
      <c r="F12525" t="s">
        <v>11002</v>
      </c>
      <c r="G12525">
        <v>0</v>
      </c>
      <c r="H12525">
        <v>0</v>
      </c>
      <c r="I12525">
        <v>0</v>
      </c>
    </row>
    <row r="12526" spans="1:9" hidden="1" x14ac:dyDescent="0.3">
      <c r="A12526" s="1" t="s">
        <v>159</v>
      </c>
      <c r="B12526" s="1" t="s">
        <v>300</v>
      </c>
      <c r="C12526">
        <v>41.391199999999998</v>
      </c>
      <c r="D12526">
        <v>-95.477800000000002</v>
      </c>
      <c r="E12526" s="1" t="s">
        <v>48</v>
      </c>
      <c r="F12526" t="s">
        <v>11805</v>
      </c>
      <c r="G12526">
        <v>0</v>
      </c>
      <c r="H12526">
        <v>0</v>
      </c>
      <c r="I12526">
        <v>0</v>
      </c>
    </row>
    <row r="12527" spans="1:9" hidden="1" x14ac:dyDescent="0.3">
      <c r="A12527" s="1" t="s">
        <v>159</v>
      </c>
      <c r="B12527" s="1" t="s">
        <v>300</v>
      </c>
      <c r="C12527">
        <v>41.391199999999998</v>
      </c>
      <c r="D12527">
        <v>-95.477800000000002</v>
      </c>
      <c r="E12527" s="1" t="s">
        <v>49</v>
      </c>
      <c r="F12527" t="s">
        <v>11996</v>
      </c>
      <c r="G12527">
        <v>0</v>
      </c>
      <c r="H12527">
        <v>0</v>
      </c>
      <c r="I12527">
        <v>0</v>
      </c>
    </row>
    <row r="12528" spans="1:9" hidden="1" x14ac:dyDescent="0.3">
      <c r="A12528" s="1" t="s">
        <v>159</v>
      </c>
      <c r="B12528" s="1" t="s">
        <v>300</v>
      </c>
      <c r="C12528">
        <v>41.391199999999998</v>
      </c>
      <c r="D12528">
        <v>-95.477800000000002</v>
      </c>
      <c r="E12528" s="1" t="s">
        <v>50</v>
      </c>
      <c r="F12528" t="s">
        <v>12168</v>
      </c>
      <c r="G12528">
        <v>0</v>
      </c>
      <c r="H12528">
        <v>0</v>
      </c>
      <c r="I12528">
        <v>0</v>
      </c>
    </row>
    <row r="12529" spans="1:9" hidden="1" x14ac:dyDescent="0.3">
      <c r="A12529" s="1" t="s">
        <v>159</v>
      </c>
      <c r="B12529" s="1" t="s">
        <v>300</v>
      </c>
      <c r="C12529">
        <v>41.391199999999998</v>
      </c>
      <c r="D12529">
        <v>-95.477800000000002</v>
      </c>
      <c r="E12529" s="1" t="s">
        <v>51</v>
      </c>
      <c r="F12529" t="s">
        <v>12317</v>
      </c>
      <c r="G12529">
        <v>0</v>
      </c>
      <c r="H12529">
        <v>0</v>
      </c>
      <c r="I12529">
        <v>0</v>
      </c>
    </row>
    <row r="12530" spans="1:9" hidden="1" x14ac:dyDescent="0.3">
      <c r="A12530" s="1" t="s">
        <v>159</v>
      </c>
      <c r="B12530" s="1" t="s">
        <v>300</v>
      </c>
      <c r="C12530">
        <v>41.391199999999998</v>
      </c>
      <c r="D12530">
        <v>-95.477800000000002</v>
      </c>
      <c r="E12530" s="1" t="s">
        <v>52</v>
      </c>
      <c r="F12530" t="s">
        <v>11170</v>
      </c>
      <c r="G12530">
        <v>0</v>
      </c>
      <c r="H12530">
        <v>0</v>
      </c>
      <c r="I12530">
        <v>0</v>
      </c>
    </row>
    <row r="12531" spans="1:9" hidden="1" x14ac:dyDescent="0.3">
      <c r="A12531" s="1" t="s">
        <v>159</v>
      </c>
      <c r="B12531" s="1" t="s">
        <v>300</v>
      </c>
      <c r="C12531">
        <v>41.391199999999998</v>
      </c>
      <c r="D12531">
        <v>-95.477800000000002</v>
      </c>
      <c r="E12531" s="1" t="s">
        <v>53</v>
      </c>
      <c r="F12531" t="s">
        <v>11368</v>
      </c>
      <c r="G12531">
        <v>0</v>
      </c>
      <c r="H12531">
        <v>0</v>
      </c>
      <c r="I12531">
        <v>0</v>
      </c>
    </row>
    <row r="12532" spans="1:9" hidden="1" x14ac:dyDescent="0.3">
      <c r="A12532" s="1" t="s">
        <v>159</v>
      </c>
      <c r="B12532" s="1" t="s">
        <v>300</v>
      </c>
      <c r="C12532">
        <v>41.391199999999998</v>
      </c>
      <c r="D12532">
        <v>-95.477800000000002</v>
      </c>
      <c r="E12532" s="1" t="s">
        <v>54</v>
      </c>
      <c r="F12532" t="s">
        <v>11563</v>
      </c>
      <c r="G12532">
        <v>0</v>
      </c>
      <c r="H12532">
        <v>0</v>
      </c>
      <c r="I12532">
        <v>0</v>
      </c>
    </row>
    <row r="12533" spans="1:9" hidden="1" x14ac:dyDescent="0.3">
      <c r="A12533" s="1" t="s">
        <v>159</v>
      </c>
      <c r="B12533" s="1" t="s">
        <v>300</v>
      </c>
      <c r="C12533">
        <v>41.391199999999998</v>
      </c>
      <c r="D12533">
        <v>-95.477800000000002</v>
      </c>
      <c r="E12533" s="1" t="s">
        <v>21548</v>
      </c>
      <c r="F12533" t="s">
        <v>21789</v>
      </c>
      <c r="G12533">
        <v>0</v>
      </c>
      <c r="H12533">
        <v>0</v>
      </c>
      <c r="I12533">
        <v>0</v>
      </c>
    </row>
    <row r="12534" spans="1:9" hidden="1" x14ac:dyDescent="0.3">
      <c r="A12534" s="1" t="s">
        <v>159</v>
      </c>
      <c r="B12534" s="1" t="s">
        <v>301</v>
      </c>
      <c r="C12534">
        <v>34.246499999999997</v>
      </c>
      <c r="D12534">
        <v>-80.606999999999999</v>
      </c>
      <c r="E12534" s="1" t="s">
        <v>4</v>
      </c>
      <c r="F12534" t="s">
        <v>959</v>
      </c>
      <c r="G12534">
        <v>0</v>
      </c>
      <c r="H12534">
        <v>0</v>
      </c>
      <c r="I12534">
        <v>0</v>
      </c>
    </row>
    <row r="12535" spans="1:9" hidden="1" x14ac:dyDescent="0.3">
      <c r="A12535" s="1" t="s">
        <v>159</v>
      </c>
      <c r="B12535" s="1" t="s">
        <v>301</v>
      </c>
      <c r="C12535">
        <v>34.246499999999997</v>
      </c>
      <c r="D12535">
        <v>-80.606999999999999</v>
      </c>
      <c r="E12535" s="1" t="s">
        <v>5</v>
      </c>
      <c r="F12535" t="s">
        <v>1201</v>
      </c>
      <c r="G12535">
        <v>0</v>
      </c>
      <c r="H12535">
        <v>0</v>
      </c>
      <c r="I12535">
        <v>0</v>
      </c>
    </row>
    <row r="12536" spans="1:9" hidden="1" x14ac:dyDescent="0.3">
      <c r="A12536" s="1" t="s">
        <v>159</v>
      </c>
      <c r="B12536" s="1" t="s">
        <v>301</v>
      </c>
      <c r="C12536">
        <v>34.246499999999997</v>
      </c>
      <c r="D12536">
        <v>-80.606999999999999</v>
      </c>
      <c r="E12536" s="1" t="s">
        <v>6</v>
      </c>
      <c r="F12536" t="s">
        <v>1443</v>
      </c>
      <c r="G12536">
        <v>0</v>
      </c>
      <c r="H12536">
        <v>0</v>
      </c>
      <c r="I12536">
        <v>0</v>
      </c>
    </row>
    <row r="12537" spans="1:9" hidden="1" x14ac:dyDescent="0.3">
      <c r="A12537" s="1" t="s">
        <v>159</v>
      </c>
      <c r="B12537" s="1" t="s">
        <v>301</v>
      </c>
      <c r="C12537">
        <v>34.246499999999997</v>
      </c>
      <c r="D12537">
        <v>-80.606999999999999</v>
      </c>
      <c r="E12537" s="1" t="s">
        <v>7</v>
      </c>
      <c r="F12537" t="s">
        <v>1684</v>
      </c>
      <c r="G12537">
        <v>0</v>
      </c>
      <c r="H12537">
        <v>0</v>
      </c>
      <c r="I12537">
        <v>0</v>
      </c>
    </row>
    <row r="12538" spans="1:9" hidden="1" x14ac:dyDescent="0.3">
      <c r="A12538" s="1" t="s">
        <v>159</v>
      </c>
      <c r="B12538" s="1" t="s">
        <v>301</v>
      </c>
      <c r="C12538">
        <v>34.246499999999997</v>
      </c>
      <c r="D12538">
        <v>-80.606999999999999</v>
      </c>
      <c r="E12538" s="1" t="s">
        <v>8</v>
      </c>
      <c r="F12538" t="s">
        <v>1925</v>
      </c>
      <c r="G12538">
        <v>0</v>
      </c>
      <c r="H12538">
        <v>0</v>
      </c>
      <c r="I12538">
        <v>0</v>
      </c>
    </row>
    <row r="12539" spans="1:9" hidden="1" x14ac:dyDescent="0.3">
      <c r="A12539" s="1" t="s">
        <v>159</v>
      </c>
      <c r="B12539" s="1" t="s">
        <v>301</v>
      </c>
      <c r="C12539">
        <v>34.246499999999997</v>
      </c>
      <c r="D12539">
        <v>-80.606999999999999</v>
      </c>
      <c r="E12539" s="1" t="s">
        <v>9</v>
      </c>
      <c r="F12539" t="s">
        <v>2163</v>
      </c>
      <c r="G12539">
        <v>0</v>
      </c>
      <c r="H12539">
        <v>0</v>
      </c>
      <c r="I12539">
        <v>0</v>
      </c>
    </row>
    <row r="12540" spans="1:9" hidden="1" x14ac:dyDescent="0.3">
      <c r="A12540" s="1" t="s">
        <v>159</v>
      </c>
      <c r="B12540" s="1" t="s">
        <v>301</v>
      </c>
      <c r="C12540">
        <v>34.246499999999997</v>
      </c>
      <c r="D12540">
        <v>-80.606999999999999</v>
      </c>
      <c r="E12540" s="1" t="s">
        <v>10</v>
      </c>
      <c r="F12540" t="s">
        <v>2401</v>
      </c>
      <c r="G12540">
        <v>0</v>
      </c>
      <c r="H12540">
        <v>0</v>
      </c>
      <c r="I12540">
        <v>0</v>
      </c>
    </row>
    <row r="12541" spans="1:9" hidden="1" x14ac:dyDescent="0.3">
      <c r="A12541" s="1" t="s">
        <v>159</v>
      </c>
      <c r="B12541" s="1" t="s">
        <v>301</v>
      </c>
      <c r="C12541">
        <v>34.246499999999997</v>
      </c>
      <c r="D12541">
        <v>-80.606999999999999</v>
      </c>
      <c r="E12541" s="1" t="s">
        <v>11</v>
      </c>
      <c r="F12541" t="s">
        <v>2639</v>
      </c>
      <c r="G12541">
        <v>0</v>
      </c>
      <c r="H12541">
        <v>0</v>
      </c>
      <c r="I12541">
        <v>0</v>
      </c>
    </row>
    <row r="12542" spans="1:9" hidden="1" x14ac:dyDescent="0.3">
      <c r="A12542" s="1" t="s">
        <v>159</v>
      </c>
      <c r="B12542" s="1" t="s">
        <v>301</v>
      </c>
      <c r="C12542">
        <v>34.246499999999997</v>
      </c>
      <c r="D12542">
        <v>-80.606999999999999</v>
      </c>
      <c r="E12542" s="1" t="s">
        <v>12</v>
      </c>
      <c r="F12542" t="s">
        <v>2877</v>
      </c>
      <c r="G12542">
        <v>0</v>
      </c>
      <c r="H12542">
        <v>0</v>
      </c>
      <c r="I12542">
        <v>0</v>
      </c>
    </row>
    <row r="12543" spans="1:9" hidden="1" x14ac:dyDescent="0.3">
      <c r="A12543" s="1" t="s">
        <v>159</v>
      </c>
      <c r="B12543" s="1" t="s">
        <v>301</v>
      </c>
      <c r="C12543">
        <v>34.246499999999997</v>
      </c>
      <c r="D12543">
        <v>-80.606999999999999</v>
      </c>
      <c r="E12543" s="1" t="s">
        <v>13</v>
      </c>
      <c r="F12543" t="s">
        <v>3115</v>
      </c>
      <c r="G12543">
        <v>0</v>
      </c>
      <c r="H12543">
        <v>0</v>
      </c>
      <c r="I12543">
        <v>0</v>
      </c>
    </row>
    <row r="12544" spans="1:9" hidden="1" x14ac:dyDescent="0.3">
      <c r="A12544" s="1" t="s">
        <v>159</v>
      </c>
      <c r="B12544" s="1" t="s">
        <v>301</v>
      </c>
      <c r="C12544">
        <v>34.246499999999997</v>
      </c>
      <c r="D12544">
        <v>-80.606999999999999</v>
      </c>
      <c r="E12544" s="1" t="s">
        <v>14</v>
      </c>
      <c r="F12544" t="s">
        <v>3352</v>
      </c>
      <c r="G12544">
        <v>0</v>
      </c>
      <c r="H12544">
        <v>0</v>
      </c>
      <c r="I12544">
        <v>0</v>
      </c>
    </row>
    <row r="12545" spans="1:9" hidden="1" x14ac:dyDescent="0.3">
      <c r="A12545" s="1" t="s">
        <v>159</v>
      </c>
      <c r="B12545" s="1" t="s">
        <v>301</v>
      </c>
      <c r="C12545">
        <v>34.246499999999997</v>
      </c>
      <c r="D12545">
        <v>-80.606999999999999</v>
      </c>
      <c r="E12545" s="1" t="s">
        <v>15</v>
      </c>
      <c r="F12545" t="s">
        <v>3588</v>
      </c>
      <c r="G12545">
        <v>0</v>
      </c>
      <c r="H12545">
        <v>0</v>
      </c>
      <c r="I12545">
        <v>0</v>
      </c>
    </row>
    <row r="12546" spans="1:9" hidden="1" x14ac:dyDescent="0.3">
      <c r="A12546" s="1" t="s">
        <v>159</v>
      </c>
      <c r="B12546" s="1" t="s">
        <v>301</v>
      </c>
      <c r="C12546">
        <v>34.246499999999997</v>
      </c>
      <c r="D12546">
        <v>-80.606999999999999</v>
      </c>
      <c r="E12546" s="1" t="s">
        <v>16</v>
      </c>
      <c r="F12546" t="s">
        <v>3824</v>
      </c>
      <c r="G12546">
        <v>0</v>
      </c>
      <c r="H12546">
        <v>0</v>
      </c>
      <c r="I12546">
        <v>0</v>
      </c>
    </row>
    <row r="12547" spans="1:9" hidden="1" x14ac:dyDescent="0.3">
      <c r="A12547" s="1" t="s">
        <v>159</v>
      </c>
      <c r="B12547" s="1" t="s">
        <v>301</v>
      </c>
      <c r="C12547">
        <v>34.246499999999997</v>
      </c>
      <c r="D12547">
        <v>-80.606999999999999</v>
      </c>
      <c r="E12547" s="1" t="s">
        <v>17</v>
      </c>
      <c r="F12547" t="s">
        <v>4059</v>
      </c>
      <c r="G12547">
        <v>0</v>
      </c>
      <c r="H12547">
        <v>0</v>
      </c>
      <c r="I12547">
        <v>0</v>
      </c>
    </row>
    <row r="12548" spans="1:9" hidden="1" x14ac:dyDescent="0.3">
      <c r="A12548" s="1" t="s">
        <v>159</v>
      </c>
      <c r="B12548" s="1" t="s">
        <v>301</v>
      </c>
      <c r="C12548">
        <v>34.246499999999997</v>
      </c>
      <c r="D12548">
        <v>-80.606999999999999</v>
      </c>
      <c r="E12548" s="1" t="s">
        <v>18</v>
      </c>
      <c r="F12548" t="s">
        <v>4294</v>
      </c>
      <c r="G12548">
        <v>0</v>
      </c>
      <c r="H12548">
        <v>0</v>
      </c>
      <c r="I12548">
        <v>0</v>
      </c>
    </row>
    <row r="12549" spans="1:9" hidden="1" x14ac:dyDescent="0.3">
      <c r="A12549" s="1" t="s">
        <v>159</v>
      </c>
      <c r="B12549" s="1" t="s">
        <v>301</v>
      </c>
      <c r="C12549">
        <v>34.246499999999997</v>
      </c>
      <c r="D12549">
        <v>-80.606999999999999</v>
      </c>
      <c r="E12549" s="1" t="s">
        <v>19</v>
      </c>
      <c r="F12549" t="s">
        <v>4529</v>
      </c>
      <c r="G12549">
        <v>0</v>
      </c>
      <c r="H12549">
        <v>0</v>
      </c>
      <c r="I12549">
        <v>0</v>
      </c>
    </row>
    <row r="12550" spans="1:9" hidden="1" x14ac:dyDescent="0.3">
      <c r="A12550" s="1" t="s">
        <v>159</v>
      </c>
      <c r="B12550" s="1" t="s">
        <v>301</v>
      </c>
      <c r="C12550">
        <v>34.246499999999997</v>
      </c>
      <c r="D12550">
        <v>-80.606999999999999</v>
      </c>
      <c r="E12550" s="1" t="s">
        <v>20</v>
      </c>
      <c r="F12550" t="s">
        <v>4764</v>
      </c>
      <c r="G12550">
        <v>0</v>
      </c>
      <c r="H12550">
        <v>0</v>
      </c>
      <c r="I12550">
        <v>0</v>
      </c>
    </row>
    <row r="12551" spans="1:9" hidden="1" x14ac:dyDescent="0.3">
      <c r="A12551" s="1" t="s">
        <v>159</v>
      </c>
      <c r="B12551" s="1" t="s">
        <v>301</v>
      </c>
      <c r="C12551">
        <v>34.246499999999997</v>
      </c>
      <c r="D12551">
        <v>-80.606999999999999</v>
      </c>
      <c r="E12551" s="1" t="s">
        <v>21</v>
      </c>
      <c r="F12551" t="s">
        <v>4999</v>
      </c>
      <c r="G12551">
        <v>0</v>
      </c>
      <c r="H12551">
        <v>0</v>
      </c>
      <c r="I12551">
        <v>0</v>
      </c>
    </row>
    <row r="12552" spans="1:9" hidden="1" x14ac:dyDescent="0.3">
      <c r="A12552" s="1" t="s">
        <v>159</v>
      </c>
      <c r="B12552" s="1" t="s">
        <v>301</v>
      </c>
      <c r="C12552">
        <v>34.246499999999997</v>
      </c>
      <c r="D12552">
        <v>-80.606999999999999</v>
      </c>
      <c r="E12552" s="1" t="s">
        <v>22</v>
      </c>
      <c r="F12552" t="s">
        <v>5234</v>
      </c>
      <c r="G12552">
        <v>0</v>
      </c>
      <c r="H12552">
        <v>0</v>
      </c>
      <c r="I12552">
        <v>0</v>
      </c>
    </row>
    <row r="12553" spans="1:9" hidden="1" x14ac:dyDescent="0.3">
      <c r="A12553" s="1" t="s">
        <v>159</v>
      </c>
      <c r="B12553" s="1" t="s">
        <v>301</v>
      </c>
      <c r="C12553">
        <v>34.246499999999997</v>
      </c>
      <c r="D12553">
        <v>-80.606999999999999</v>
      </c>
      <c r="E12553" s="1" t="s">
        <v>23</v>
      </c>
      <c r="F12553" t="s">
        <v>5469</v>
      </c>
      <c r="G12553">
        <v>0</v>
      </c>
      <c r="H12553">
        <v>0</v>
      </c>
      <c r="I12553">
        <v>0</v>
      </c>
    </row>
    <row r="12554" spans="1:9" hidden="1" x14ac:dyDescent="0.3">
      <c r="A12554" s="1" t="s">
        <v>159</v>
      </c>
      <c r="B12554" s="1" t="s">
        <v>301</v>
      </c>
      <c r="C12554">
        <v>34.246499999999997</v>
      </c>
      <c r="D12554">
        <v>-80.606999999999999</v>
      </c>
      <c r="E12554" s="1" t="s">
        <v>24</v>
      </c>
      <c r="F12554" t="s">
        <v>5704</v>
      </c>
      <c r="G12554">
        <v>0</v>
      </c>
      <c r="H12554">
        <v>0</v>
      </c>
      <c r="I12554">
        <v>0</v>
      </c>
    </row>
    <row r="12555" spans="1:9" hidden="1" x14ac:dyDescent="0.3">
      <c r="A12555" s="1" t="s">
        <v>159</v>
      </c>
      <c r="B12555" s="1" t="s">
        <v>301</v>
      </c>
      <c r="C12555">
        <v>34.246499999999997</v>
      </c>
      <c r="D12555">
        <v>-80.606999999999999</v>
      </c>
      <c r="E12555" s="1" t="s">
        <v>25</v>
      </c>
      <c r="F12555" t="s">
        <v>5938</v>
      </c>
      <c r="G12555">
        <v>0</v>
      </c>
      <c r="H12555">
        <v>0</v>
      </c>
      <c r="I12555">
        <v>0</v>
      </c>
    </row>
    <row r="12556" spans="1:9" hidden="1" x14ac:dyDescent="0.3">
      <c r="A12556" s="1" t="s">
        <v>159</v>
      </c>
      <c r="B12556" s="1" t="s">
        <v>301</v>
      </c>
      <c r="C12556">
        <v>34.246499999999997</v>
      </c>
      <c r="D12556">
        <v>-80.606999999999999</v>
      </c>
      <c r="E12556" s="1" t="s">
        <v>26</v>
      </c>
      <c r="F12556" t="s">
        <v>6172</v>
      </c>
      <c r="G12556">
        <v>0</v>
      </c>
      <c r="H12556">
        <v>0</v>
      </c>
      <c r="I12556">
        <v>0</v>
      </c>
    </row>
    <row r="12557" spans="1:9" hidden="1" x14ac:dyDescent="0.3">
      <c r="A12557" s="1" t="s">
        <v>159</v>
      </c>
      <c r="B12557" s="1" t="s">
        <v>301</v>
      </c>
      <c r="C12557">
        <v>34.246499999999997</v>
      </c>
      <c r="D12557">
        <v>-80.606999999999999</v>
      </c>
      <c r="E12557" s="1" t="s">
        <v>27</v>
      </c>
      <c r="F12557" t="s">
        <v>6406</v>
      </c>
      <c r="G12557">
        <v>0</v>
      </c>
      <c r="H12557">
        <v>0</v>
      </c>
      <c r="I12557">
        <v>0</v>
      </c>
    </row>
    <row r="12558" spans="1:9" hidden="1" x14ac:dyDescent="0.3">
      <c r="A12558" s="1" t="s">
        <v>159</v>
      </c>
      <c r="B12558" s="1" t="s">
        <v>301</v>
      </c>
      <c r="C12558">
        <v>34.246499999999997</v>
      </c>
      <c r="D12558">
        <v>-80.606999999999999</v>
      </c>
      <c r="E12558" s="1" t="s">
        <v>28</v>
      </c>
      <c r="F12558" t="s">
        <v>6640</v>
      </c>
      <c r="G12558">
        <v>0</v>
      </c>
      <c r="H12558">
        <v>0</v>
      </c>
      <c r="I12558">
        <v>0</v>
      </c>
    </row>
    <row r="12559" spans="1:9" hidden="1" x14ac:dyDescent="0.3">
      <c r="A12559" s="1" t="s">
        <v>159</v>
      </c>
      <c r="B12559" s="1" t="s">
        <v>301</v>
      </c>
      <c r="C12559">
        <v>34.246499999999997</v>
      </c>
      <c r="D12559">
        <v>-80.606999999999999</v>
      </c>
      <c r="E12559" s="1" t="s">
        <v>29</v>
      </c>
      <c r="F12559" t="s">
        <v>6874</v>
      </c>
      <c r="G12559">
        <v>0</v>
      </c>
      <c r="H12559">
        <v>0</v>
      </c>
      <c r="I12559">
        <v>0</v>
      </c>
    </row>
    <row r="12560" spans="1:9" hidden="1" x14ac:dyDescent="0.3">
      <c r="A12560" s="1" t="s">
        <v>159</v>
      </c>
      <c r="B12560" s="1" t="s">
        <v>301</v>
      </c>
      <c r="C12560">
        <v>34.246499999999997</v>
      </c>
      <c r="D12560">
        <v>-80.606999999999999</v>
      </c>
      <c r="E12560" s="1" t="s">
        <v>30</v>
      </c>
      <c r="F12560" t="s">
        <v>7108</v>
      </c>
      <c r="G12560">
        <v>0</v>
      </c>
      <c r="H12560">
        <v>0</v>
      </c>
      <c r="I12560">
        <v>0</v>
      </c>
    </row>
    <row r="12561" spans="1:9" hidden="1" x14ac:dyDescent="0.3">
      <c r="A12561" s="1" t="s">
        <v>159</v>
      </c>
      <c r="B12561" s="1" t="s">
        <v>301</v>
      </c>
      <c r="C12561">
        <v>34.246499999999997</v>
      </c>
      <c r="D12561">
        <v>-80.606999999999999</v>
      </c>
      <c r="E12561" s="1" t="s">
        <v>31</v>
      </c>
      <c r="F12561" t="s">
        <v>7342</v>
      </c>
      <c r="G12561">
        <v>0</v>
      </c>
      <c r="H12561">
        <v>0</v>
      </c>
      <c r="I12561">
        <v>0</v>
      </c>
    </row>
    <row r="12562" spans="1:9" hidden="1" x14ac:dyDescent="0.3">
      <c r="A12562" s="1" t="s">
        <v>159</v>
      </c>
      <c r="B12562" s="1" t="s">
        <v>301</v>
      </c>
      <c r="C12562">
        <v>34.246499999999997</v>
      </c>
      <c r="D12562">
        <v>-80.606999999999999</v>
      </c>
      <c r="E12562" s="1" t="s">
        <v>32</v>
      </c>
      <c r="F12562" t="s">
        <v>7576</v>
      </c>
      <c r="G12562">
        <v>0</v>
      </c>
      <c r="H12562">
        <v>0</v>
      </c>
      <c r="I12562">
        <v>0</v>
      </c>
    </row>
    <row r="12563" spans="1:9" hidden="1" x14ac:dyDescent="0.3">
      <c r="A12563" s="1" t="s">
        <v>159</v>
      </c>
      <c r="B12563" s="1" t="s">
        <v>301</v>
      </c>
      <c r="C12563">
        <v>34.246499999999997</v>
      </c>
      <c r="D12563">
        <v>-80.606999999999999</v>
      </c>
      <c r="E12563" s="1" t="s">
        <v>33</v>
      </c>
      <c r="F12563" t="s">
        <v>7810</v>
      </c>
      <c r="G12563">
        <v>0</v>
      </c>
      <c r="H12563">
        <v>0</v>
      </c>
      <c r="I12563">
        <v>0</v>
      </c>
    </row>
    <row r="12564" spans="1:9" hidden="1" x14ac:dyDescent="0.3">
      <c r="A12564" s="1" t="s">
        <v>159</v>
      </c>
      <c r="B12564" s="1" t="s">
        <v>301</v>
      </c>
      <c r="C12564">
        <v>34.246499999999997</v>
      </c>
      <c r="D12564">
        <v>-80.606999999999999</v>
      </c>
      <c r="E12564" s="1" t="s">
        <v>34</v>
      </c>
      <c r="F12564" t="s">
        <v>8044</v>
      </c>
      <c r="G12564">
        <v>0</v>
      </c>
      <c r="H12564">
        <v>0</v>
      </c>
      <c r="I12564">
        <v>0</v>
      </c>
    </row>
    <row r="12565" spans="1:9" hidden="1" x14ac:dyDescent="0.3">
      <c r="A12565" s="1" t="s">
        <v>159</v>
      </c>
      <c r="B12565" s="1" t="s">
        <v>301</v>
      </c>
      <c r="C12565">
        <v>34.246499999999997</v>
      </c>
      <c r="D12565">
        <v>-80.606999999999999</v>
      </c>
      <c r="E12565" s="1" t="s">
        <v>35</v>
      </c>
      <c r="F12565" t="s">
        <v>8276</v>
      </c>
      <c r="G12565">
        <v>0</v>
      </c>
      <c r="H12565">
        <v>0</v>
      </c>
      <c r="I12565">
        <v>0</v>
      </c>
    </row>
    <row r="12566" spans="1:9" hidden="1" x14ac:dyDescent="0.3">
      <c r="A12566" s="1" t="s">
        <v>159</v>
      </c>
      <c r="B12566" s="1" t="s">
        <v>301</v>
      </c>
      <c r="C12566">
        <v>34.246499999999997</v>
      </c>
      <c r="D12566">
        <v>-80.606999999999999</v>
      </c>
      <c r="E12566" s="1" t="s">
        <v>36</v>
      </c>
      <c r="F12566" t="s">
        <v>8508</v>
      </c>
      <c r="G12566">
        <v>0</v>
      </c>
      <c r="H12566">
        <v>0</v>
      </c>
      <c r="I12566">
        <v>0</v>
      </c>
    </row>
    <row r="12567" spans="1:9" hidden="1" x14ac:dyDescent="0.3">
      <c r="A12567" s="1" t="s">
        <v>159</v>
      </c>
      <c r="B12567" s="1" t="s">
        <v>301</v>
      </c>
      <c r="C12567">
        <v>34.246499999999997</v>
      </c>
      <c r="D12567">
        <v>-80.606999999999999</v>
      </c>
      <c r="E12567" s="1" t="s">
        <v>37</v>
      </c>
      <c r="F12567" t="s">
        <v>8739</v>
      </c>
      <c r="G12567">
        <v>0</v>
      </c>
      <c r="H12567">
        <v>0</v>
      </c>
      <c r="I12567">
        <v>0</v>
      </c>
    </row>
    <row r="12568" spans="1:9" hidden="1" x14ac:dyDescent="0.3">
      <c r="A12568" s="1" t="s">
        <v>159</v>
      </c>
      <c r="B12568" s="1" t="s">
        <v>301</v>
      </c>
      <c r="C12568">
        <v>34.246499999999997</v>
      </c>
      <c r="D12568">
        <v>-80.606999999999999</v>
      </c>
      <c r="E12568" s="1" t="s">
        <v>38</v>
      </c>
      <c r="F12568" t="s">
        <v>8970</v>
      </c>
      <c r="G12568">
        <v>0</v>
      </c>
      <c r="H12568">
        <v>0</v>
      </c>
      <c r="I12568">
        <v>0</v>
      </c>
    </row>
    <row r="12569" spans="1:9" hidden="1" x14ac:dyDescent="0.3">
      <c r="A12569" s="1" t="s">
        <v>159</v>
      </c>
      <c r="B12569" s="1" t="s">
        <v>301</v>
      </c>
      <c r="C12569">
        <v>34.246499999999997</v>
      </c>
      <c r="D12569">
        <v>-80.606999999999999</v>
      </c>
      <c r="E12569" s="1" t="s">
        <v>39</v>
      </c>
      <c r="F12569" t="s">
        <v>9201</v>
      </c>
      <c r="G12569">
        <v>0</v>
      </c>
      <c r="H12569">
        <v>0</v>
      </c>
      <c r="I12569">
        <v>0</v>
      </c>
    </row>
    <row r="12570" spans="1:9" hidden="1" x14ac:dyDescent="0.3">
      <c r="A12570" s="1" t="s">
        <v>159</v>
      </c>
      <c r="B12570" s="1" t="s">
        <v>301</v>
      </c>
      <c r="C12570">
        <v>34.246499999999997</v>
      </c>
      <c r="D12570">
        <v>-80.606999999999999</v>
      </c>
      <c r="E12570" s="1" t="s">
        <v>40</v>
      </c>
      <c r="F12570" t="s">
        <v>9432</v>
      </c>
      <c r="G12570">
        <v>0</v>
      </c>
      <c r="H12570">
        <v>0</v>
      </c>
      <c r="I12570">
        <v>0</v>
      </c>
    </row>
    <row r="12571" spans="1:9" hidden="1" x14ac:dyDescent="0.3">
      <c r="A12571" s="1" t="s">
        <v>159</v>
      </c>
      <c r="B12571" s="1" t="s">
        <v>301</v>
      </c>
      <c r="C12571">
        <v>34.246499999999997</v>
      </c>
      <c r="D12571">
        <v>-80.606999999999999</v>
      </c>
      <c r="E12571" s="1" t="s">
        <v>41</v>
      </c>
      <c r="F12571" t="s">
        <v>9663</v>
      </c>
      <c r="G12571">
        <v>0</v>
      </c>
      <c r="H12571">
        <v>0</v>
      </c>
      <c r="I12571">
        <v>0</v>
      </c>
    </row>
    <row r="12572" spans="1:9" hidden="1" x14ac:dyDescent="0.3">
      <c r="A12572" s="1" t="s">
        <v>159</v>
      </c>
      <c r="B12572" s="1" t="s">
        <v>301</v>
      </c>
      <c r="C12572">
        <v>34.246499999999997</v>
      </c>
      <c r="D12572">
        <v>-80.606999999999999</v>
      </c>
      <c r="E12572" s="1" t="s">
        <v>42</v>
      </c>
      <c r="F12572" t="s">
        <v>9894</v>
      </c>
      <c r="G12572">
        <v>0</v>
      </c>
      <c r="H12572">
        <v>0</v>
      </c>
      <c r="I12572">
        <v>0</v>
      </c>
    </row>
    <row r="12573" spans="1:9" hidden="1" x14ac:dyDescent="0.3">
      <c r="A12573" s="1" t="s">
        <v>159</v>
      </c>
      <c r="B12573" s="1" t="s">
        <v>301</v>
      </c>
      <c r="C12573">
        <v>34.246499999999997</v>
      </c>
      <c r="D12573">
        <v>-80.606999999999999</v>
      </c>
      <c r="E12573" s="1" t="s">
        <v>43</v>
      </c>
      <c r="F12573" t="s">
        <v>10123</v>
      </c>
      <c r="G12573">
        <v>0</v>
      </c>
      <c r="H12573">
        <v>0</v>
      </c>
      <c r="I12573">
        <v>0</v>
      </c>
    </row>
    <row r="12574" spans="1:9" hidden="1" x14ac:dyDescent="0.3">
      <c r="A12574" s="1" t="s">
        <v>159</v>
      </c>
      <c r="B12574" s="1" t="s">
        <v>301</v>
      </c>
      <c r="C12574">
        <v>34.246499999999997</v>
      </c>
      <c r="D12574">
        <v>-80.606999999999999</v>
      </c>
      <c r="E12574" s="1" t="s">
        <v>44</v>
      </c>
      <c r="F12574" t="s">
        <v>10351</v>
      </c>
      <c r="G12574">
        <v>0</v>
      </c>
      <c r="H12574">
        <v>0</v>
      </c>
      <c r="I12574">
        <v>0</v>
      </c>
    </row>
    <row r="12575" spans="1:9" hidden="1" x14ac:dyDescent="0.3">
      <c r="A12575" s="1" t="s">
        <v>159</v>
      </c>
      <c r="B12575" s="1" t="s">
        <v>301</v>
      </c>
      <c r="C12575">
        <v>34.246499999999997</v>
      </c>
      <c r="D12575">
        <v>-80.606999999999999</v>
      </c>
      <c r="E12575" s="1" t="s">
        <v>45</v>
      </c>
      <c r="F12575" t="s">
        <v>10572</v>
      </c>
      <c r="G12575">
        <v>0</v>
      </c>
      <c r="H12575">
        <v>0</v>
      </c>
      <c r="I12575">
        <v>0</v>
      </c>
    </row>
    <row r="12576" spans="1:9" hidden="1" x14ac:dyDescent="0.3">
      <c r="A12576" s="1" t="s">
        <v>159</v>
      </c>
      <c r="B12576" s="1" t="s">
        <v>301</v>
      </c>
      <c r="C12576">
        <v>34.246499999999997</v>
      </c>
      <c r="D12576">
        <v>-80.606999999999999</v>
      </c>
      <c r="E12576" s="1" t="s">
        <v>46</v>
      </c>
      <c r="F12576" t="s">
        <v>10788</v>
      </c>
      <c r="G12576">
        <v>0</v>
      </c>
      <c r="H12576">
        <v>0</v>
      </c>
      <c r="I12576">
        <v>0</v>
      </c>
    </row>
    <row r="12577" spans="1:9" hidden="1" x14ac:dyDescent="0.3">
      <c r="A12577" s="1" t="s">
        <v>159</v>
      </c>
      <c r="B12577" s="1" t="s">
        <v>301</v>
      </c>
      <c r="C12577">
        <v>34.246499999999997</v>
      </c>
      <c r="D12577">
        <v>-80.606999999999999</v>
      </c>
      <c r="E12577" s="1" t="s">
        <v>47</v>
      </c>
      <c r="F12577" t="s">
        <v>11003</v>
      </c>
      <c r="G12577">
        <v>0</v>
      </c>
      <c r="H12577">
        <v>0</v>
      </c>
      <c r="I12577">
        <v>0</v>
      </c>
    </row>
    <row r="12578" spans="1:9" hidden="1" x14ac:dyDescent="0.3">
      <c r="A12578" s="1" t="s">
        <v>159</v>
      </c>
      <c r="B12578" s="1" t="s">
        <v>301</v>
      </c>
      <c r="C12578">
        <v>34.246499999999997</v>
      </c>
      <c r="D12578">
        <v>-80.606999999999999</v>
      </c>
      <c r="E12578" s="1" t="s">
        <v>48</v>
      </c>
      <c r="F12578" t="s">
        <v>11806</v>
      </c>
      <c r="G12578">
        <v>0</v>
      </c>
      <c r="H12578">
        <v>0</v>
      </c>
      <c r="I12578">
        <v>0</v>
      </c>
    </row>
    <row r="12579" spans="1:9" hidden="1" x14ac:dyDescent="0.3">
      <c r="A12579" s="1" t="s">
        <v>159</v>
      </c>
      <c r="B12579" s="1" t="s">
        <v>301</v>
      </c>
      <c r="C12579">
        <v>34.246499999999997</v>
      </c>
      <c r="D12579">
        <v>-80.606999999999999</v>
      </c>
      <c r="E12579" s="1" t="s">
        <v>49</v>
      </c>
      <c r="F12579" t="s">
        <v>11997</v>
      </c>
      <c r="G12579">
        <v>0</v>
      </c>
      <c r="H12579">
        <v>0</v>
      </c>
      <c r="I12579">
        <v>0</v>
      </c>
    </row>
    <row r="12580" spans="1:9" hidden="1" x14ac:dyDescent="0.3">
      <c r="A12580" s="1" t="s">
        <v>159</v>
      </c>
      <c r="B12580" s="1" t="s">
        <v>301</v>
      </c>
      <c r="C12580">
        <v>34.246499999999997</v>
      </c>
      <c r="D12580">
        <v>-80.606999999999999</v>
      </c>
      <c r="E12580" s="1" t="s">
        <v>50</v>
      </c>
      <c r="F12580" t="s">
        <v>12169</v>
      </c>
      <c r="G12580">
        <v>0</v>
      </c>
      <c r="H12580">
        <v>0</v>
      </c>
      <c r="I12580">
        <v>0</v>
      </c>
    </row>
    <row r="12581" spans="1:9" hidden="1" x14ac:dyDescent="0.3">
      <c r="A12581" s="1" t="s">
        <v>159</v>
      </c>
      <c r="B12581" s="1" t="s">
        <v>301</v>
      </c>
      <c r="C12581">
        <v>34.246499999999997</v>
      </c>
      <c r="D12581">
        <v>-80.606999999999999</v>
      </c>
      <c r="E12581" s="1" t="s">
        <v>51</v>
      </c>
      <c r="F12581" t="s">
        <v>12318</v>
      </c>
      <c r="G12581">
        <v>0</v>
      </c>
      <c r="H12581">
        <v>0</v>
      </c>
      <c r="I12581">
        <v>0</v>
      </c>
    </row>
    <row r="12582" spans="1:9" hidden="1" x14ac:dyDescent="0.3">
      <c r="A12582" s="1" t="s">
        <v>159</v>
      </c>
      <c r="B12582" s="1" t="s">
        <v>301</v>
      </c>
      <c r="C12582">
        <v>34.246499999999997</v>
      </c>
      <c r="D12582">
        <v>-80.606999999999999</v>
      </c>
      <c r="E12582" s="1" t="s">
        <v>52</v>
      </c>
      <c r="F12582" t="s">
        <v>11171</v>
      </c>
      <c r="G12582">
        <v>0</v>
      </c>
      <c r="H12582">
        <v>0</v>
      </c>
      <c r="I12582">
        <v>0</v>
      </c>
    </row>
    <row r="12583" spans="1:9" hidden="1" x14ac:dyDescent="0.3">
      <c r="A12583" s="1" t="s">
        <v>159</v>
      </c>
      <c r="B12583" s="1" t="s">
        <v>301</v>
      </c>
      <c r="C12583">
        <v>34.246499999999997</v>
      </c>
      <c r="D12583">
        <v>-80.606999999999999</v>
      </c>
      <c r="E12583" s="1" t="s">
        <v>53</v>
      </c>
      <c r="F12583" t="s">
        <v>11369</v>
      </c>
      <c r="G12583">
        <v>0</v>
      </c>
      <c r="H12583">
        <v>0</v>
      </c>
      <c r="I12583">
        <v>0</v>
      </c>
    </row>
    <row r="12584" spans="1:9" hidden="1" x14ac:dyDescent="0.3">
      <c r="A12584" s="1" t="s">
        <v>159</v>
      </c>
      <c r="B12584" s="1" t="s">
        <v>301</v>
      </c>
      <c r="C12584">
        <v>34.246499999999997</v>
      </c>
      <c r="D12584">
        <v>-80.606999999999999</v>
      </c>
      <c r="E12584" s="1" t="s">
        <v>54</v>
      </c>
      <c r="F12584" t="s">
        <v>11564</v>
      </c>
      <c r="G12584">
        <v>0</v>
      </c>
      <c r="H12584">
        <v>0</v>
      </c>
      <c r="I12584">
        <v>0</v>
      </c>
    </row>
    <row r="12585" spans="1:9" hidden="1" x14ac:dyDescent="0.3">
      <c r="A12585" s="1" t="s">
        <v>159</v>
      </c>
      <c r="B12585" s="1" t="s">
        <v>301</v>
      </c>
      <c r="C12585">
        <v>34.246499999999997</v>
      </c>
      <c r="D12585">
        <v>-80.606999999999999</v>
      </c>
      <c r="E12585" s="1" t="s">
        <v>21548</v>
      </c>
      <c r="F12585" t="s">
        <v>21790</v>
      </c>
      <c r="G12585">
        <v>0</v>
      </c>
      <c r="H12585">
        <v>0</v>
      </c>
      <c r="I12585">
        <v>0</v>
      </c>
    </row>
    <row r="12586" spans="1:9" hidden="1" x14ac:dyDescent="0.3">
      <c r="A12586" s="1" t="s">
        <v>159</v>
      </c>
      <c r="B12586" s="1" t="s">
        <v>302</v>
      </c>
      <c r="C12586">
        <v>32.057499999999997</v>
      </c>
      <c r="D12586">
        <v>-111.6661</v>
      </c>
      <c r="E12586" s="1" t="s">
        <v>4</v>
      </c>
      <c r="F12586" t="s">
        <v>960</v>
      </c>
      <c r="G12586">
        <v>0</v>
      </c>
      <c r="H12586">
        <v>0</v>
      </c>
      <c r="I12586">
        <v>0</v>
      </c>
    </row>
    <row r="12587" spans="1:9" hidden="1" x14ac:dyDescent="0.3">
      <c r="A12587" s="1" t="s">
        <v>159</v>
      </c>
      <c r="B12587" s="1" t="s">
        <v>302</v>
      </c>
      <c r="C12587">
        <v>32.057499999999997</v>
      </c>
      <c r="D12587">
        <v>-111.6661</v>
      </c>
      <c r="E12587" s="1" t="s">
        <v>5</v>
      </c>
      <c r="F12587" t="s">
        <v>1202</v>
      </c>
      <c r="G12587">
        <v>0</v>
      </c>
      <c r="H12587">
        <v>0</v>
      </c>
      <c r="I12587">
        <v>0</v>
      </c>
    </row>
    <row r="12588" spans="1:9" hidden="1" x14ac:dyDescent="0.3">
      <c r="A12588" s="1" t="s">
        <v>159</v>
      </c>
      <c r="B12588" s="1" t="s">
        <v>302</v>
      </c>
      <c r="C12588">
        <v>32.057499999999997</v>
      </c>
      <c r="D12588">
        <v>-111.6661</v>
      </c>
      <c r="E12588" s="1" t="s">
        <v>6</v>
      </c>
      <c r="F12588" t="s">
        <v>1444</v>
      </c>
      <c r="G12588">
        <v>0</v>
      </c>
      <c r="H12588">
        <v>0</v>
      </c>
      <c r="I12588">
        <v>0</v>
      </c>
    </row>
    <row r="12589" spans="1:9" hidden="1" x14ac:dyDescent="0.3">
      <c r="A12589" s="1" t="s">
        <v>159</v>
      </c>
      <c r="B12589" s="1" t="s">
        <v>302</v>
      </c>
      <c r="C12589">
        <v>32.057499999999997</v>
      </c>
      <c r="D12589">
        <v>-111.6661</v>
      </c>
      <c r="E12589" s="1" t="s">
        <v>7</v>
      </c>
      <c r="F12589" t="s">
        <v>1685</v>
      </c>
      <c r="G12589">
        <v>0</v>
      </c>
      <c r="H12589">
        <v>0</v>
      </c>
      <c r="I12589">
        <v>0</v>
      </c>
    </row>
    <row r="12590" spans="1:9" hidden="1" x14ac:dyDescent="0.3">
      <c r="A12590" s="1" t="s">
        <v>159</v>
      </c>
      <c r="B12590" s="1" t="s">
        <v>302</v>
      </c>
      <c r="C12590">
        <v>32.057499999999997</v>
      </c>
      <c r="D12590">
        <v>-111.6661</v>
      </c>
      <c r="E12590" s="1" t="s">
        <v>8</v>
      </c>
      <c r="F12590" t="s">
        <v>1926</v>
      </c>
      <c r="G12590">
        <v>0</v>
      </c>
      <c r="H12590">
        <v>0</v>
      </c>
      <c r="I12590">
        <v>0</v>
      </c>
    </row>
    <row r="12591" spans="1:9" hidden="1" x14ac:dyDescent="0.3">
      <c r="A12591" s="1" t="s">
        <v>159</v>
      </c>
      <c r="B12591" s="1" t="s">
        <v>302</v>
      </c>
      <c r="C12591">
        <v>32.057499999999997</v>
      </c>
      <c r="D12591">
        <v>-111.6661</v>
      </c>
      <c r="E12591" s="1" t="s">
        <v>9</v>
      </c>
      <c r="F12591" t="s">
        <v>2164</v>
      </c>
      <c r="G12591">
        <v>0</v>
      </c>
      <c r="H12591">
        <v>0</v>
      </c>
      <c r="I12591">
        <v>0</v>
      </c>
    </row>
    <row r="12592" spans="1:9" hidden="1" x14ac:dyDescent="0.3">
      <c r="A12592" s="1" t="s">
        <v>159</v>
      </c>
      <c r="B12592" s="1" t="s">
        <v>302</v>
      </c>
      <c r="C12592">
        <v>32.057499999999997</v>
      </c>
      <c r="D12592">
        <v>-111.6661</v>
      </c>
      <c r="E12592" s="1" t="s">
        <v>10</v>
      </c>
      <c r="F12592" t="s">
        <v>2402</v>
      </c>
      <c r="G12592">
        <v>0</v>
      </c>
      <c r="H12592">
        <v>0</v>
      </c>
      <c r="I12592">
        <v>0</v>
      </c>
    </row>
    <row r="12593" spans="1:9" hidden="1" x14ac:dyDescent="0.3">
      <c r="A12593" s="1" t="s">
        <v>159</v>
      </c>
      <c r="B12593" s="1" t="s">
        <v>302</v>
      </c>
      <c r="C12593">
        <v>32.057499999999997</v>
      </c>
      <c r="D12593">
        <v>-111.6661</v>
      </c>
      <c r="E12593" s="1" t="s">
        <v>11</v>
      </c>
      <c r="F12593" t="s">
        <v>2640</v>
      </c>
      <c r="G12593">
        <v>0</v>
      </c>
      <c r="H12593">
        <v>0</v>
      </c>
      <c r="I12593">
        <v>0</v>
      </c>
    </row>
    <row r="12594" spans="1:9" hidden="1" x14ac:dyDescent="0.3">
      <c r="A12594" s="1" t="s">
        <v>159</v>
      </c>
      <c r="B12594" s="1" t="s">
        <v>302</v>
      </c>
      <c r="C12594">
        <v>32.057499999999997</v>
      </c>
      <c r="D12594">
        <v>-111.6661</v>
      </c>
      <c r="E12594" s="1" t="s">
        <v>12</v>
      </c>
      <c r="F12594" t="s">
        <v>2878</v>
      </c>
      <c r="G12594">
        <v>0</v>
      </c>
      <c r="H12594">
        <v>0</v>
      </c>
      <c r="I12594">
        <v>0</v>
      </c>
    </row>
    <row r="12595" spans="1:9" hidden="1" x14ac:dyDescent="0.3">
      <c r="A12595" s="1" t="s">
        <v>159</v>
      </c>
      <c r="B12595" s="1" t="s">
        <v>302</v>
      </c>
      <c r="C12595">
        <v>32.057499999999997</v>
      </c>
      <c r="D12595">
        <v>-111.6661</v>
      </c>
      <c r="E12595" s="1" t="s">
        <v>13</v>
      </c>
      <c r="F12595" t="s">
        <v>3116</v>
      </c>
      <c r="G12595">
        <v>0</v>
      </c>
      <c r="H12595">
        <v>0</v>
      </c>
      <c r="I12595">
        <v>0</v>
      </c>
    </row>
    <row r="12596" spans="1:9" hidden="1" x14ac:dyDescent="0.3">
      <c r="A12596" s="1" t="s">
        <v>159</v>
      </c>
      <c r="B12596" s="1" t="s">
        <v>302</v>
      </c>
      <c r="C12596">
        <v>32.057499999999997</v>
      </c>
      <c r="D12596">
        <v>-111.6661</v>
      </c>
      <c r="E12596" s="1" t="s">
        <v>14</v>
      </c>
      <c r="F12596" t="s">
        <v>3353</v>
      </c>
      <c r="G12596">
        <v>0</v>
      </c>
      <c r="H12596">
        <v>0</v>
      </c>
      <c r="I12596">
        <v>0</v>
      </c>
    </row>
    <row r="12597" spans="1:9" hidden="1" x14ac:dyDescent="0.3">
      <c r="A12597" s="1" t="s">
        <v>159</v>
      </c>
      <c r="B12597" s="1" t="s">
        <v>302</v>
      </c>
      <c r="C12597">
        <v>32.057499999999997</v>
      </c>
      <c r="D12597">
        <v>-111.6661</v>
      </c>
      <c r="E12597" s="1" t="s">
        <v>15</v>
      </c>
      <c r="F12597" t="s">
        <v>3589</v>
      </c>
      <c r="G12597">
        <v>0</v>
      </c>
      <c r="H12597">
        <v>0</v>
      </c>
      <c r="I12597">
        <v>0</v>
      </c>
    </row>
    <row r="12598" spans="1:9" hidden="1" x14ac:dyDescent="0.3">
      <c r="A12598" s="1" t="s">
        <v>159</v>
      </c>
      <c r="B12598" s="1" t="s">
        <v>302</v>
      </c>
      <c r="C12598">
        <v>32.057499999999997</v>
      </c>
      <c r="D12598">
        <v>-111.6661</v>
      </c>
      <c r="E12598" s="1" t="s">
        <v>16</v>
      </c>
      <c r="F12598" t="s">
        <v>3825</v>
      </c>
      <c r="G12598">
        <v>0</v>
      </c>
      <c r="H12598">
        <v>0</v>
      </c>
      <c r="I12598">
        <v>0</v>
      </c>
    </row>
    <row r="12599" spans="1:9" hidden="1" x14ac:dyDescent="0.3">
      <c r="A12599" s="1" t="s">
        <v>159</v>
      </c>
      <c r="B12599" s="1" t="s">
        <v>302</v>
      </c>
      <c r="C12599">
        <v>32.057499999999997</v>
      </c>
      <c r="D12599">
        <v>-111.6661</v>
      </c>
      <c r="E12599" s="1" t="s">
        <v>17</v>
      </c>
      <c r="F12599" t="s">
        <v>4060</v>
      </c>
      <c r="G12599">
        <v>0</v>
      </c>
      <c r="H12599">
        <v>0</v>
      </c>
      <c r="I12599">
        <v>0</v>
      </c>
    </row>
    <row r="12600" spans="1:9" hidden="1" x14ac:dyDescent="0.3">
      <c r="A12600" s="1" t="s">
        <v>159</v>
      </c>
      <c r="B12600" s="1" t="s">
        <v>302</v>
      </c>
      <c r="C12600">
        <v>32.057499999999997</v>
      </c>
      <c r="D12600">
        <v>-111.6661</v>
      </c>
      <c r="E12600" s="1" t="s">
        <v>18</v>
      </c>
      <c r="F12600" t="s">
        <v>4295</v>
      </c>
      <c r="G12600">
        <v>0</v>
      </c>
      <c r="H12600">
        <v>0</v>
      </c>
      <c r="I12600">
        <v>0</v>
      </c>
    </row>
    <row r="12601" spans="1:9" hidden="1" x14ac:dyDescent="0.3">
      <c r="A12601" s="1" t="s">
        <v>159</v>
      </c>
      <c r="B12601" s="1" t="s">
        <v>302</v>
      </c>
      <c r="C12601">
        <v>32.057499999999997</v>
      </c>
      <c r="D12601">
        <v>-111.6661</v>
      </c>
      <c r="E12601" s="1" t="s">
        <v>19</v>
      </c>
      <c r="F12601" t="s">
        <v>4530</v>
      </c>
      <c r="G12601">
        <v>0</v>
      </c>
      <c r="H12601">
        <v>0</v>
      </c>
      <c r="I12601">
        <v>0</v>
      </c>
    </row>
    <row r="12602" spans="1:9" hidden="1" x14ac:dyDescent="0.3">
      <c r="A12602" s="1" t="s">
        <v>159</v>
      </c>
      <c r="B12602" s="1" t="s">
        <v>302</v>
      </c>
      <c r="C12602">
        <v>32.057499999999997</v>
      </c>
      <c r="D12602">
        <v>-111.6661</v>
      </c>
      <c r="E12602" s="1" t="s">
        <v>20</v>
      </c>
      <c r="F12602" t="s">
        <v>4765</v>
      </c>
      <c r="G12602">
        <v>0</v>
      </c>
      <c r="H12602">
        <v>0</v>
      </c>
      <c r="I12602">
        <v>0</v>
      </c>
    </row>
    <row r="12603" spans="1:9" hidden="1" x14ac:dyDescent="0.3">
      <c r="A12603" s="1" t="s">
        <v>159</v>
      </c>
      <c r="B12603" s="1" t="s">
        <v>302</v>
      </c>
      <c r="C12603">
        <v>32.057499999999997</v>
      </c>
      <c r="D12603">
        <v>-111.6661</v>
      </c>
      <c r="E12603" s="1" t="s">
        <v>21</v>
      </c>
      <c r="F12603" t="s">
        <v>5000</v>
      </c>
      <c r="G12603">
        <v>0</v>
      </c>
      <c r="H12603">
        <v>0</v>
      </c>
      <c r="I12603">
        <v>0</v>
      </c>
    </row>
    <row r="12604" spans="1:9" hidden="1" x14ac:dyDescent="0.3">
      <c r="A12604" s="1" t="s">
        <v>159</v>
      </c>
      <c r="B12604" s="1" t="s">
        <v>302</v>
      </c>
      <c r="C12604">
        <v>32.057499999999997</v>
      </c>
      <c r="D12604">
        <v>-111.6661</v>
      </c>
      <c r="E12604" s="1" t="s">
        <v>22</v>
      </c>
      <c r="F12604" t="s">
        <v>5235</v>
      </c>
      <c r="G12604">
        <v>0</v>
      </c>
      <c r="H12604">
        <v>0</v>
      </c>
      <c r="I12604">
        <v>0</v>
      </c>
    </row>
    <row r="12605" spans="1:9" hidden="1" x14ac:dyDescent="0.3">
      <c r="A12605" s="1" t="s">
        <v>159</v>
      </c>
      <c r="B12605" s="1" t="s">
        <v>302</v>
      </c>
      <c r="C12605">
        <v>32.057499999999997</v>
      </c>
      <c r="D12605">
        <v>-111.6661</v>
      </c>
      <c r="E12605" s="1" t="s">
        <v>23</v>
      </c>
      <c r="F12605" t="s">
        <v>5470</v>
      </c>
      <c r="G12605">
        <v>0</v>
      </c>
      <c r="H12605">
        <v>0</v>
      </c>
      <c r="I12605">
        <v>0</v>
      </c>
    </row>
    <row r="12606" spans="1:9" hidden="1" x14ac:dyDescent="0.3">
      <c r="A12606" s="1" t="s">
        <v>159</v>
      </c>
      <c r="B12606" s="1" t="s">
        <v>302</v>
      </c>
      <c r="C12606">
        <v>32.057499999999997</v>
      </c>
      <c r="D12606">
        <v>-111.6661</v>
      </c>
      <c r="E12606" s="1" t="s">
        <v>24</v>
      </c>
      <c r="F12606" t="s">
        <v>5705</v>
      </c>
      <c r="G12606">
        <v>0</v>
      </c>
      <c r="H12606">
        <v>0</v>
      </c>
      <c r="I12606">
        <v>0</v>
      </c>
    </row>
    <row r="12607" spans="1:9" hidden="1" x14ac:dyDescent="0.3">
      <c r="A12607" s="1" t="s">
        <v>159</v>
      </c>
      <c r="B12607" s="1" t="s">
        <v>302</v>
      </c>
      <c r="C12607">
        <v>32.057499999999997</v>
      </c>
      <c r="D12607">
        <v>-111.6661</v>
      </c>
      <c r="E12607" s="1" t="s">
        <v>25</v>
      </c>
      <c r="F12607" t="s">
        <v>5939</v>
      </c>
      <c r="G12607">
        <v>0</v>
      </c>
      <c r="H12607">
        <v>0</v>
      </c>
      <c r="I12607">
        <v>0</v>
      </c>
    </row>
    <row r="12608" spans="1:9" hidden="1" x14ac:dyDescent="0.3">
      <c r="A12608" s="1" t="s">
        <v>159</v>
      </c>
      <c r="B12608" s="1" t="s">
        <v>302</v>
      </c>
      <c r="C12608">
        <v>32.057499999999997</v>
      </c>
      <c r="D12608">
        <v>-111.6661</v>
      </c>
      <c r="E12608" s="1" t="s">
        <v>26</v>
      </c>
      <c r="F12608" t="s">
        <v>6173</v>
      </c>
      <c r="G12608">
        <v>0</v>
      </c>
      <c r="H12608">
        <v>0</v>
      </c>
      <c r="I12608">
        <v>0</v>
      </c>
    </row>
    <row r="12609" spans="1:9" hidden="1" x14ac:dyDescent="0.3">
      <c r="A12609" s="1" t="s">
        <v>159</v>
      </c>
      <c r="B12609" s="1" t="s">
        <v>302</v>
      </c>
      <c r="C12609">
        <v>32.057499999999997</v>
      </c>
      <c r="D12609">
        <v>-111.6661</v>
      </c>
      <c r="E12609" s="1" t="s">
        <v>27</v>
      </c>
      <c r="F12609" t="s">
        <v>6407</v>
      </c>
      <c r="G12609">
        <v>0</v>
      </c>
      <c r="H12609">
        <v>0</v>
      </c>
      <c r="I12609">
        <v>0</v>
      </c>
    </row>
    <row r="12610" spans="1:9" hidden="1" x14ac:dyDescent="0.3">
      <c r="A12610" s="1" t="s">
        <v>159</v>
      </c>
      <c r="B12610" s="1" t="s">
        <v>302</v>
      </c>
      <c r="C12610">
        <v>32.057499999999997</v>
      </c>
      <c r="D12610">
        <v>-111.6661</v>
      </c>
      <c r="E12610" s="1" t="s">
        <v>28</v>
      </c>
      <c r="F12610" t="s">
        <v>6641</v>
      </c>
      <c r="G12610">
        <v>0</v>
      </c>
      <c r="H12610">
        <v>0</v>
      </c>
      <c r="I12610">
        <v>0</v>
      </c>
    </row>
    <row r="12611" spans="1:9" hidden="1" x14ac:dyDescent="0.3">
      <c r="A12611" s="1" t="s">
        <v>159</v>
      </c>
      <c r="B12611" s="1" t="s">
        <v>302</v>
      </c>
      <c r="C12611">
        <v>32.057499999999997</v>
      </c>
      <c r="D12611">
        <v>-111.6661</v>
      </c>
      <c r="E12611" s="1" t="s">
        <v>29</v>
      </c>
      <c r="F12611" t="s">
        <v>6875</v>
      </c>
      <c r="G12611">
        <v>0</v>
      </c>
      <c r="H12611">
        <v>0</v>
      </c>
      <c r="I12611">
        <v>0</v>
      </c>
    </row>
    <row r="12612" spans="1:9" hidden="1" x14ac:dyDescent="0.3">
      <c r="A12612" s="1" t="s">
        <v>159</v>
      </c>
      <c r="B12612" s="1" t="s">
        <v>302</v>
      </c>
      <c r="C12612">
        <v>32.057499999999997</v>
      </c>
      <c r="D12612">
        <v>-111.6661</v>
      </c>
      <c r="E12612" s="1" t="s">
        <v>30</v>
      </c>
      <c r="F12612" t="s">
        <v>7109</v>
      </c>
      <c r="G12612">
        <v>0</v>
      </c>
      <c r="H12612">
        <v>0</v>
      </c>
      <c r="I12612">
        <v>0</v>
      </c>
    </row>
    <row r="12613" spans="1:9" hidden="1" x14ac:dyDescent="0.3">
      <c r="A12613" s="1" t="s">
        <v>159</v>
      </c>
      <c r="B12613" s="1" t="s">
        <v>302</v>
      </c>
      <c r="C12613">
        <v>32.057499999999997</v>
      </c>
      <c r="D12613">
        <v>-111.6661</v>
      </c>
      <c r="E12613" s="1" t="s">
        <v>31</v>
      </c>
      <c r="F12613" t="s">
        <v>7343</v>
      </c>
      <c r="G12613">
        <v>0</v>
      </c>
      <c r="H12613">
        <v>0</v>
      </c>
      <c r="I12613">
        <v>0</v>
      </c>
    </row>
    <row r="12614" spans="1:9" hidden="1" x14ac:dyDescent="0.3">
      <c r="A12614" s="1" t="s">
        <v>159</v>
      </c>
      <c r="B12614" s="1" t="s">
        <v>302</v>
      </c>
      <c r="C12614">
        <v>32.057499999999997</v>
      </c>
      <c r="D12614">
        <v>-111.6661</v>
      </c>
      <c r="E12614" s="1" t="s">
        <v>32</v>
      </c>
      <c r="F12614" t="s">
        <v>7577</v>
      </c>
      <c r="G12614">
        <v>0</v>
      </c>
      <c r="H12614">
        <v>0</v>
      </c>
      <c r="I12614">
        <v>0</v>
      </c>
    </row>
    <row r="12615" spans="1:9" hidden="1" x14ac:dyDescent="0.3">
      <c r="A12615" s="1" t="s">
        <v>159</v>
      </c>
      <c r="B12615" s="1" t="s">
        <v>302</v>
      </c>
      <c r="C12615">
        <v>32.057499999999997</v>
      </c>
      <c r="D12615">
        <v>-111.6661</v>
      </c>
      <c r="E12615" s="1" t="s">
        <v>33</v>
      </c>
      <c r="F12615" t="s">
        <v>7811</v>
      </c>
      <c r="G12615">
        <v>0</v>
      </c>
      <c r="H12615">
        <v>0</v>
      </c>
      <c r="I12615">
        <v>0</v>
      </c>
    </row>
    <row r="12616" spans="1:9" hidden="1" x14ac:dyDescent="0.3">
      <c r="A12616" s="1" t="s">
        <v>159</v>
      </c>
      <c r="B12616" s="1" t="s">
        <v>302</v>
      </c>
      <c r="C12616">
        <v>32.057499999999997</v>
      </c>
      <c r="D12616">
        <v>-111.6661</v>
      </c>
      <c r="E12616" s="1" t="s">
        <v>34</v>
      </c>
      <c r="F12616" t="s">
        <v>8045</v>
      </c>
      <c r="G12616">
        <v>0</v>
      </c>
      <c r="H12616">
        <v>0</v>
      </c>
      <c r="I12616">
        <v>0</v>
      </c>
    </row>
    <row r="12617" spans="1:9" hidden="1" x14ac:dyDescent="0.3">
      <c r="A12617" s="1" t="s">
        <v>159</v>
      </c>
      <c r="B12617" s="1" t="s">
        <v>302</v>
      </c>
      <c r="C12617">
        <v>32.057499999999997</v>
      </c>
      <c r="D12617">
        <v>-111.6661</v>
      </c>
      <c r="E12617" s="1" t="s">
        <v>35</v>
      </c>
      <c r="F12617" t="s">
        <v>8277</v>
      </c>
      <c r="G12617">
        <v>0</v>
      </c>
      <c r="H12617">
        <v>0</v>
      </c>
      <c r="I12617">
        <v>0</v>
      </c>
    </row>
    <row r="12618" spans="1:9" hidden="1" x14ac:dyDescent="0.3">
      <c r="A12618" s="1" t="s">
        <v>159</v>
      </c>
      <c r="B12618" s="1" t="s">
        <v>302</v>
      </c>
      <c r="C12618">
        <v>32.057499999999997</v>
      </c>
      <c r="D12618">
        <v>-111.6661</v>
      </c>
      <c r="E12618" s="1" t="s">
        <v>36</v>
      </c>
      <c r="F12618" t="s">
        <v>8509</v>
      </c>
      <c r="G12618">
        <v>0</v>
      </c>
      <c r="H12618">
        <v>0</v>
      </c>
      <c r="I12618">
        <v>0</v>
      </c>
    </row>
    <row r="12619" spans="1:9" hidden="1" x14ac:dyDescent="0.3">
      <c r="A12619" s="1" t="s">
        <v>159</v>
      </c>
      <c r="B12619" s="1" t="s">
        <v>302</v>
      </c>
      <c r="C12619">
        <v>32.057499999999997</v>
      </c>
      <c r="D12619">
        <v>-111.6661</v>
      </c>
      <c r="E12619" s="1" t="s">
        <v>37</v>
      </c>
      <c r="F12619" t="s">
        <v>8740</v>
      </c>
      <c r="G12619">
        <v>0</v>
      </c>
      <c r="H12619">
        <v>0</v>
      </c>
      <c r="I12619">
        <v>0</v>
      </c>
    </row>
    <row r="12620" spans="1:9" hidden="1" x14ac:dyDescent="0.3">
      <c r="A12620" s="1" t="s">
        <v>159</v>
      </c>
      <c r="B12620" s="1" t="s">
        <v>302</v>
      </c>
      <c r="C12620">
        <v>32.057499999999997</v>
      </c>
      <c r="D12620">
        <v>-111.6661</v>
      </c>
      <c r="E12620" s="1" t="s">
        <v>38</v>
      </c>
      <c r="F12620" t="s">
        <v>8971</v>
      </c>
      <c r="G12620">
        <v>0</v>
      </c>
      <c r="H12620">
        <v>0</v>
      </c>
      <c r="I12620">
        <v>0</v>
      </c>
    </row>
    <row r="12621" spans="1:9" hidden="1" x14ac:dyDescent="0.3">
      <c r="A12621" s="1" t="s">
        <v>159</v>
      </c>
      <c r="B12621" s="1" t="s">
        <v>302</v>
      </c>
      <c r="C12621">
        <v>32.057499999999997</v>
      </c>
      <c r="D12621">
        <v>-111.6661</v>
      </c>
      <c r="E12621" s="1" t="s">
        <v>39</v>
      </c>
      <c r="F12621" t="s">
        <v>9202</v>
      </c>
      <c r="G12621">
        <v>0</v>
      </c>
      <c r="H12621">
        <v>0</v>
      </c>
      <c r="I12621">
        <v>0</v>
      </c>
    </row>
    <row r="12622" spans="1:9" hidden="1" x14ac:dyDescent="0.3">
      <c r="A12622" s="1" t="s">
        <v>159</v>
      </c>
      <c r="B12622" s="1" t="s">
        <v>302</v>
      </c>
      <c r="C12622">
        <v>32.057499999999997</v>
      </c>
      <c r="D12622">
        <v>-111.6661</v>
      </c>
      <c r="E12622" s="1" t="s">
        <v>40</v>
      </c>
      <c r="F12622" t="s">
        <v>9433</v>
      </c>
      <c r="G12622">
        <v>0</v>
      </c>
      <c r="H12622">
        <v>0</v>
      </c>
      <c r="I12622">
        <v>0</v>
      </c>
    </row>
    <row r="12623" spans="1:9" hidden="1" x14ac:dyDescent="0.3">
      <c r="A12623" s="1" t="s">
        <v>159</v>
      </c>
      <c r="B12623" s="1" t="s">
        <v>302</v>
      </c>
      <c r="C12623">
        <v>32.057499999999997</v>
      </c>
      <c r="D12623">
        <v>-111.6661</v>
      </c>
      <c r="E12623" s="1" t="s">
        <v>41</v>
      </c>
      <c r="F12623" t="s">
        <v>9664</v>
      </c>
      <c r="G12623">
        <v>0</v>
      </c>
      <c r="H12623">
        <v>0</v>
      </c>
      <c r="I12623">
        <v>0</v>
      </c>
    </row>
    <row r="12624" spans="1:9" hidden="1" x14ac:dyDescent="0.3">
      <c r="A12624" s="1" t="s">
        <v>159</v>
      </c>
      <c r="B12624" s="1" t="s">
        <v>302</v>
      </c>
      <c r="C12624">
        <v>32.057499999999997</v>
      </c>
      <c r="D12624">
        <v>-111.6661</v>
      </c>
      <c r="E12624" s="1" t="s">
        <v>42</v>
      </c>
      <c r="F12624" t="s">
        <v>9895</v>
      </c>
      <c r="G12624">
        <v>0</v>
      </c>
      <c r="H12624">
        <v>0</v>
      </c>
      <c r="I12624">
        <v>0</v>
      </c>
    </row>
    <row r="12625" spans="1:9" hidden="1" x14ac:dyDescent="0.3">
      <c r="A12625" s="1" t="s">
        <v>159</v>
      </c>
      <c r="B12625" s="1" t="s">
        <v>302</v>
      </c>
      <c r="C12625">
        <v>32.057499999999997</v>
      </c>
      <c r="D12625">
        <v>-111.6661</v>
      </c>
      <c r="E12625" s="1" t="s">
        <v>43</v>
      </c>
      <c r="F12625" t="s">
        <v>10124</v>
      </c>
      <c r="G12625">
        <v>0</v>
      </c>
      <c r="H12625">
        <v>0</v>
      </c>
      <c r="I12625">
        <v>0</v>
      </c>
    </row>
    <row r="12626" spans="1:9" hidden="1" x14ac:dyDescent="0.3">
      <c r="A12626" s="1" t="s">
        <v>159</v>
      </c>
      <c r="B12626" s="1" t="s">
        <v>302</v>
      </c>
      <c r="C12626">
        <v>32.057499999999997</v>
      </c>
      <c r="D12626">
        <v>-111.6661</v>
      </c>
      <c r="E12626" s="1" t="s">
        <v>44</v>
      </c>
      <c r="F12626" t="s">
        <v>10352</v>
      </c>
      <c r="G12626">
        <v>0</v>
      </c>
      <c r="H12626">
        <v>0</v>
      </c>
      <c r="I12626">
        <v>0</v>
      </c>
    </row>
    <row r="12627" spans="1:9" hidden="1" x14ac:dyDescent="0.3">
      <c r="A12627" s="1" t="s">
        <v>159</v>
      </c>
      <c r="B12627" s="1" t="s">
        <v>302</v>
      </c>
      <c r="C12627">
        <v>32.057499999999997</v>
      </c>
      <c r="D12627">
        <v>-111.6661</v>
      </c>
      <c r="E12627" s="1" t="s">
        <v>45</v>
      </c>
      <c r="F12627" t="s">
        <v>10573</v>
      </c>
      <c r="G12627">
        <v>0</v>
      </c>
      <c r="H12627">
        <v>0</v>
      </c>
      <c r="I12627">
        <v>0</v>
      </c>
    </row>
    <row r="12628" spans="1:9" hidden="1" x14ac:dyDescent="0.3">
      <c r="A12628" s="1" t="s">
        <v>159</v>
      </c>
      <c r="B12628" s="1" t="s">
        <v>302</v>
      </c>
      <c r="C12628">
        <v>32.057499999999997</v>
      </c>
      <c r="D12628">
        <v>-111.6661</v>
      </c>
      <c r="E12628" s="1" t="s">
        <v>46</v>
      </c>
      <c r="F12628" t="s">
        <v>10789</v>
      </c>
      <c r="G12628">
        <v>0</v>
      </c>
      <c r="H12628">
        <v>0</v>
      </c>
      <c r="I12628">
        <v>0</v>
      </c>
    </row>
    <row r="12629" spans="1:9" hidden="1" x14ac:dyDescent="0.3">
      <c r="A12629" s="1" t="s">
        <v>159</v>
      </c>
      <c r="B12629" s="1" t="s">
        <v>302</v>
      </c>
      <c r="C12629">
        <v>32.057499999999997</v>
      </c>
      <c r="D12629">
        <v>-111.6661</v>
      </c>
      <c r="E12629" s="1" t="s">
        <v>47</v>
      </c>
      <c r="F12629" t="s">
        <v>11004</v>
      </c>
      <c r="G12629">
        <v>0</v>
      </c>
      <c r="H12629">
        <v>0</v>
      </c>
      <c r="I12629">
        <v>0</v>
      </c>
    </row>
    <row r="12630" spans="1:9" hidden="1" x14ac:dyDescent="0.3">
      <c r="A12630" s="1" t="s">
        <v>159</v>
      </c>
      <c r="B12630" s="1" t="s">
        <v>302</v>
      </c>
      <c r="C12630">
        <v>32.057499999999997</v>
      </c>
      <c r="D12630">
        <v>-111.6661</v>
      </c>
      <c r="E12630" s="1" t="s">
        <v>48</v>
      </c>
      <c r="F12630" t="s">
        <v>11807</v>
      </c>
      <c r="G12630">
        <v>0</v>
      </c>
      <c r="H12630">
        <v>0</v>
      </c>
      <c r="I12630">
        <v>0</v>
      </c>
    </row>
    <row r="12631" spans="1:9" hidden="1" x14ac:dyDescent="0.3">
      <c r="A12631" s="1" t="s">
        <v>159</v>
      </c>
      <c r="B12631" s="1" t="s">
        <v>302</v>
      </c>
      <c r="C12631">
        <v>32.057499999999997</v>
      </c>
      <c r="D12631">
        <v>-111.6661</v>
      </c>
      <c r="E12631" s="1" t="s">
        <v>49</v>
      </c>
      <c r="F12631" t="s">
        <v>11998</v>
      </c>
      <c r="G12631">
        <v>0</v>
      </c>
      <c r="H12631">
        <v>0</v>
      </c>
      <c r="I12631">
        <v>0</v>
      </c>
    </row>
    <row r="12632" spans="1:9" hidden="1" x14ac:dyDescent="0.3">
      <c r="A12632" s="1" t="s">
        <v>159</v>
      </c>
      <c r="B12632" s="1" t="s">
        <v>302</v>
      </c>
      <c r="C12632">
        <v>32.057499999999997</v>
      </c>
      <c r="D12632">
        <v>-111.6661</v>
      </c>
      <c r="E12632" s="1" t="s">
        <v>50</v>
      </c>
      <c r="F12632" t="s">
        <v>12170</v>
      </c>
      <c r="G12632">
        <v>0</v>
      </c>
      <c r="H12632">
        <v>0</v>
      </c>
      <c r="I12632">
        <v>0</v>
      </c>
    </row>
    <row r="12633" spans="1:9" hidden="1" x14ac:dyDescent="0.3">
      <c r="A12633" s="1" t="s">
        <v>159</v>
      </c>
      <c r="B12633" s="1" t="s">
        <v>302</v>
      </c>
      <c r="C12633">
        <v>32.057499999999997</v>
      </c>
      <c r="D12633">
        <v>-111.6661</v>
      </c>
      <c r="E12633" s="1" t="s">
        <v>51</v>
      </c>
      <c r="F12633" t="s">
        <v>12319</v>
      </c>
      <c r="G12633">
        <v>0</v>
      </c>
      <c r="H12633">
        <v>0</v>
      </c>
      <c r="I12633">
        <v>0</v>
      </c>
    </row>
    <row r="12634" spans="1:9" hidden="1" x14ac:dyDescent="0.3">
      <c r="A12634" s="1" t="s">
        <v>159</v>
      </c>
      <c r="B12634" s="1" t="s">
        <v>302</v>
      </c>
      <c r="C12634">
        <v>32.057499999999997</v>
      </c>
      <c r="D12634">
        <v>-111.6661</v>
      </c>
      <c r="E12634" s="1" t="s">
        <v>52</v>
      </c>
      <c r="F12634" t="s">
        <v>11172</v>
      </c>
      <c r="G12634">
        <v>0</v>
      </c>
      <c r="H12634">
        <v>0</v>
      </c>
      <c r="I12634">
        <v>0</v>
      </c>
    </row>
    <row r="12635" spans="1:9" hidden="1" x14ac:dyDescent="0.3">
      <c r="A12635" s="1" t="s">
        <v>159</v>
      </c>
      <c r="B12635" s="1" t="s">
        <v>302</v>
      </c>
      <c r="C12635">
        <v>32.057499999999997</v>
      </c>
      <c r="D12635">
        <v>-111.6661</v>
      </c>
      <c r="E12635" s="1" t="s">
        <v>53</v>
      </c>
      <c r="F12635" t="s">
        <v>11370</v>
      </c>
      <c r="G12635">
        <v>0</v>
      </c>
      <c r="H12635">
        <v>0</v>
      </c>
      <c r="I12635">
        <v>0</v>
      </c>
    </row>
    <row r="12636" spans="1:9" hidden="1" x14ac:dyDescent="0.3">
      <c r="A12636" s="1" t="s">
        <v>159</v>
      </c>
      <c r="B12636" s="1" t="s">
        <v>302</v>
      </c>
      <c r="C12636">
        <v>32.057499999999997</v>
      </c>
      <c r="D12636">
        <v>-111.6661</v>
      </c>
      <c r="E12636" s="1" t="s">
        <v>54</v>
      </c>
      <c r="F12636" t="s">
        <v>11565</v>
      </c>
      <c r="G12636">
        <v>0</v>
      </c>
      <c r="H12636">
        <v>0</v>
      </c>
      <c r="I12636">
        <v>0</v>
      </c>
    </row>
    <row r="12637" spans="1:9" hidden="1" x14ac:dyDescent="0.3">
      <c r="A12637" s="1" t="s">
        <v>159</v>
      </c>
      <c r="B12637" s="1" t="s">
        <v>302</v>
      </c>
      <c r="C12637">
        <v>32.057499999999997</v>
      </c>
      <c r="D12637">
        <v>-111.6661</v>
      </c>
      <c r="E12637" s="1" t="s">
        <v>21548</v>
      </c>
      <c r="F12637" t="s">
        <v>21791</v>
      </c>
      <c r="G12637">
        <v>0</v>
      </c>
      <c r="H12637">
        <v>0</v>
      </c>
      <c r="I12637">
        <v>0</v>
      </c>
    </row>
    <row r="12638" spans="1:9" hidden="1" x14ac:dyDescent="0.3">
      <c r="A12638" s="1" t="s">
        <v>159</v>
      </c>
      <c r="B12638" s="1" t="s">
        <v>303</v>
      </c>
      <c r="C12638">
        <v>41.427700000000002</v>
      </c>
      <c r="D12638">
        <v>-85.355000000000004</v>
      </c>
      <c r="E12638" s="1" t="s">
        <v>4</v>
      </c>
      <c r="F12638" t="s">
        <v>961</v>
      </c>
      <c r="G12638">
        <v>0</v>
      </c>
      <c r="H12638">
        <v>0</v>
      </c>
      <c r="I12638">
        <v>0</v>
      </c>
    </row>
    <row r="12639" spans="1:9" hidden="1" x14ac:dyDescent="0.3">
      <c r="A12639" s="1" t="s">
        <v>159</v>
      </c>
      <c r="B12639" s="1" t="s">
        <v>303</v>
      </c>
      <c r="C12639">
        <v>41.427700000000002</v>
      </c>
      <c r="D12639">
        <v>-85.355000000000004</v>
      </c>
      <c r="E12639" s="1" t="s">
        <v>5</v>
      </c>
      <c r="F12639" t="s">
        <v>1203</v>
      </c>
      <c r="G12639">
        <v>0</v>
      </c>
      <c r="H12639">
        <v>0</v>
      </c>
      <c r="I12639">
        <v>0</v>
      </c>
    </row>
    <row r="12640" spans="1:9" hidden="1" x14ac:dyDescent="0.3">
      <c r="A12640" s="1" t="s">
        <v>159</v>
      </c>
      <c r="B12640" s="1" t="s">
        <v>303</v>
      </c>
      <c r="C12640">
        <v>41.427700000000002</v>
      </c>
      <c r="D12640">
        <v>-85.355000000000004</v>
      </c>
      <c r="E12640" s="1" t="s">
        <v>6</v>
      </c>
      <c r="F12640" t="s">
        <v>1445</v>
      </c>
      <c r="G12640">
        <v>0</v>
      </c>
      <c r="H12640">
        <v>0</v>
      </c>
      <c r="I12640">
        <v>0</v>
      </c>
    </row>
    <row r="12641" spans="1:9" hidden="1" x14ac:dyDescent="0.3">
      <c r="A12641" s="1" t="s">
        <v>159</v>
      </c>
      <c r="B12641" s="1" t="s">
        <v>303</v>
      </c>
      <c r="C12641">
        <v>41.427700000000002</v>
      </c>
      <c r="D12641">
        <v>-85.355000000000004</v>
      </c>
      <c r="E12641" s="1" t="s">
        <v>7</v>
      </c>
      <c r="F12641" t="s">
        <v>1686</v>
      </c>
      <c r="G12641">
        <v>0</v>
      </c>
      <c r="H12641">
        <v>0</v>
      </c>
      <c r="I12641">
        <v>0</v>
      </c>
    </row>
    <row r="12642" spans="1:9" hidden="1" x14ac:dyDescent="0.3">
      <c r="A12642" s="1" t="s">
        <v>159</v>
      </c>
      <c r="B12642" s="1" t="s">
        <v>303</v>
      </c>
      <c r="C12642">
        <v>41.427700000000002</v>
      </c>
      <c r="D12642">
        <v>-85.355000000000004</v>
      </c>
      <c r="E12642" s="1" t="s">
        <v>8</v>
      </c>
      <c r="F12642" t="s">
        <v>1927</v>
      </c>
      <c r="G12642">
        <v>0</v>
      </c>
      <c r="H12642">
        <v>0</v>
      </c>
      <c r="I12642">
        <v>0</v>
      </c>
    </row>
    <row r="12643" spans="1:9" hidden="1" x14ac:dyDescent="0.3">
      <c r="A12643" s="1" t="s">
        <v>159</v>
      </c>
      <c r="B12643" s="1" t="s">
        <v>303</v>
      </c>
      <c r="C12643">
        <v>41.427700000000002</v>
      </c>
      <c r="D12643">
        <v>-85.355000000000004</v>
      </c>
      <c r="E12643" s="1" t="s">
        <v>9</v>
      </c>
      <c r="F12643" t="s">
        <v>2165</v>
      </c>
      <c r="G12643">
        <v>0</v>
      </c>
      <c r="H12643">
        <v>0</v>
      </c>
      <c r="I12643">
        <v>0</v>
      </c>
    </row>
    <row r="12644" spans="1:9" hidden="1" x14ac:dyDescent="0.3">
      <c r="A12644" s="1" t="s">
        <v>159</v>
      </c>
      <c r="B12644" s="1" t="s">
        <v>303</v>
      </c>
      <c r="C12644">
        <v>41.427700000000002</v>
      </c>
      <c r="D12644">
        <v>-85.355000000000004</v>
      </c>
      <c r="E12644" s="1" t="s">
        <v>10</v>
      </c>
      <c r="F12644" t="s">
        <v>2403</v>
      </c>
      <c r="G12644">
        <v>0</v>
      </c>
      <c r="H12644">
        <v>0</v>
      </c>
      <c r="I12644">
        <v>0</v>
      </c>
    </row>
    <row r="12645" spans="1:9" hidden="1" x14ac:dyDescent="0.3">
      <c r="A12645" s="1" t="s">
        <v>159</v>
      </c>
      <c r="B12645" s="1" t="s">
        <v>303</v>
      </c>
      <c r="C12645">
        <v>41.427700000000002</v>
      </c>
      <c r="D12645">
        <v>-85.355000000000004</v>
      </c>
      <c r="E12645" s="1" t="s">
        <v>11</v>
      </c>
      <c r="F12645" t="s">
        <v>2641</v>
      </c>
      <c r="G12645">
        <v>0</v>
      </c>
      <c r="H12645">
        <v>0</v>
      </c>
      <c r="I12645">
        <v>0</v>
      </c>
    </row>
    <row r="12646" spans="1:9" hidden="1" x14ac:dyDescent="0.3">
      <c r="A12646" s="1" t="s">
        <v>159</v>
      </c>
      <c r="B12646" s="1" t="s">
        <v>303</v>
      </c>
      <c r="C12646">
        <v>41.427700000000002</v>
      </c>
      <c r="D12646">
        <v>-85.355000000000004</v>
      </c>
      <c r="E12646" s="1" t="s">
        <v>12</v>
      </c>
      <c r="F12646" t="s">
        <v>2879</v>
      </c>
      <c r="G12646">
        <v>0</v>
      </c>
      <c r="H12646">
        <v>0</v>
      </c>
      <c r="I12646">
        <v>0</v>
      </c>
    </row>
    <row r="12647" spans="1:9" hidden="1" x14ac:dyDescent="0.3">
      <c r="A12647" s="1" t="s">
        <v>159</v>
      </c>
      <c r="B12647" s="1" t="s">
        <v>303</v>
      </c>
      <c r="C12647">
        <v>41.427700000000002</v>
      </c>
      <c r="D12647">
        <v>-85.355000000000004</v>
      </c>
      <c r="E12647" s="1" t="s">
        <v>13</v>
      </c>
      <c r="F12647" t="s">
        <v>3117</v>
      </c>
      <c r="G12647">
        <v>0</v>
      </c>
      <c r="H12647">
        <v>0</v>
      </c>
      <c r="I12647">
        <v>0</v>
      </c>
    </row>
    <row r="12648" spans="1:9" hidden="1" x14ac:dyDescent="0.3">
      <c r="A12648" s="1" t="s">
        <v>159</v>
      </c>
      <c r="B12648" s="1" t="s">
        <v>303</v>
      </c>
      <c r="C12648">
        <v>41.427700000000002</v>
      </c>
      <c r="D12648">
        <v>-85.355000000000004</v>
      </c>
      <c r="E12648" s="1" t="s">
        <v>14</v>
      </c>
      <c r="F12648" t="s">
        <v>3354</v>
      </c>
      <c r="G12648">
        <v>0</v>
      </c>
      <c r="H12648">
        <v>0</v>
      </c>
      <c r="I12648">
        <v>0</v>
      </c>
    </row>
    <row r="12649" spans="1:9" hidden="1" x14ac:dyDescent="0.3">
      <c r="A12649" s="1" t="s">
        <v>159</v>
      </c>
      <c r="B12649" s="1" t="s">
        <v>303</v>
      </c>
      <c r="C12649">
        <v>41.427700000000002</v>
      </c>
      <c r="D12649">
        <v>-85.355000000000004</v>
      </c>
      <c r="E12649" s="1" t="s">
        <v>15</v>
      </c>
      <c r="F12649" t="s">
        <v>3590</v>
      </c>
      <c r="G12649">
        <v>0</v>
      </c>
      <c r="H12649">
        <v>0</v>
      </c>
      <c r="I12649">
        <v>0</v>
      </c>
    </row>
    <row r="12650" spans="1:9" hidden="1" x14ac:dyDescent="0.3">
      <c r="A12650" s="1" t="s">
        <v>159</v>
      </c>
      <c r="B12650" s="1" t="s">
        <v>303</v>
      </c>
      <c r="C12650">
        <v>41.427700000000002</v>
      </c>
      <c r="D12650">
        <v>-85.355000000000004</v>
      </c>
      <c r="E12650" s="1" t="s">
        <v>16</v>
      </c>
      <c r="F12650" t="s">
        <v>3826</v>
      </c>
      <c r="G12650">
        <v>0</v>
      </c>
      <c r="H12650">
        <v>0</v>
      </c>
      <c r="I12650">
        <v>0</v>
      </c>
    </row>
    <row r="12651" spans="1:9" hidden="1" x14ac:dyDescent="0.3">
      <c r="A12651" s="1" t="s">
        <v>159</v>
      </c>
      <c r="B12651" s="1" t="s">
        <v>303</v>
      </c>
      <c r="C12651">
        <v>41.427700000000002</v>
      </c>
      <c r="D12651">
        <v>-85.355000000000004</v>
      </c>
      <c r="E12651" s="1" t="s">
        <v>17</v>
      </c>
      <c r="F12651" t="s">
        <v>4061</v>
      </c>
      <c r="G12651">
        <v>0</v>
      </c>
      <c r="H12651">
        <v>0</v>
      </c>
      <c r="I12651">
        <v>0</v>
      </c>
    </row>
    <row r="12652" spans="1:9" hidden="1" x14ac:dyDescent="0.3">
      <c r="A12652" s="1" t="s">
        <v>159</v>
      </c>
      <c r="B12652" s="1" t="s">
        <v>303</v>
      </c>
      <c r="C12652">
        <v>41.427700000000002</v>
      </c>
      <c r="D12652">
        <v>-85.355000000000004</v>
      </c>
      <c r="E12652" s="1" t="s">
        <v>18</v>
      </c>
      <c r="F12652" t="s">
        <v>4296</v>
      </c>
      <c r="G12652">
        <v>0</v>
      </c>
      <c r="H12652">
        <v>0</v>
      </c>
      <c r="I12652">
        <v>0</v>
      </c>
    </row>
    <row r="12653" spans="1:9" hidden="1" x14ac:dyDescent="0.3">
      <c r="A12653" s="1" t="s">
        <v>159</v>
      </c>
      <c r="B12653" s="1" t="s">
        <v>303</v>
      </c>
      <c r="C12653">
        <v>41.427700000000002</v>
      </c>
      <c r="D12653">
        <v>-85.355000000000004</v>
      </c>
      <c r="E12653" s="1" t="s">
        <v>19</v>
      </c>
      <c r="F12653" t="s">
        <v>4531</v>
      </c>
      <c r="G12653">
        <v>0</v>
      </c>
      <c r="H12653">
        <v>0</v>
      </c>
      <c r="I12653">
        <v>0</v>
      </c>
    </row>
    <row r="12654" spans="1:9" hidden="1" x14ac:dyDescent="0.3">
      <c r="A12654" s="1" t="s">
        <v>159</v>
      </c>
      <c r="B12654" s="1" t="s">
        <v>303</v>
      </c>
      <c r="C12654">
        <v>41.427700000000002</v>
      </c>
      <c r="D12654">
        <v>-85.355000000000004</v>
      </c>
      <c r="E12654" s="1" t="s">
        <v>20</v>
      </c>
      <c r="F12654" t="s">
        <v>4766</v>
      </c>
      <c r="G12654">
        <v>0</v>
      </c>
      <c r="H12654">
        <v>0</v>
      </c>
      <c r="I12654">
        <v>0</v>
      </c>
    </row>
    <row r="12655" spans="1:9" hidden="1" x14ac:dyDescent="0.3">
      <c r="A12655" s="1" t="s">
        <v>159</v>
      </c>
      <c r="B12655" s="1" t="s">
        <v>303</v>
      </c>
      <c r="C12655">
        <v>41.427700000000002</v>
      </c>
      <c r="D12655">
        <v>-85.355000000000004</v>
      </c>
      <c r="E12655" s="1" t="s">
        <v>21</v>
      </c>
      <c r="F12655" t="s">
        <v>5001</v>
      </c>
      <c r="G12655">
        <v>0</v>
      </c>
      <c r="H12655">
        <v>0</v>
      </c>
      <c r="I12655">
        <v>0</v>
      </c>
    </row>
    <row r="12656" spans="1:9" hidden="1" x14ac:dyDescent="0.3">
      <c r="A12656" s="1" t="s">
        <v>159</v>
      </c>
      <c r="B12656" s="1" t="s">
        <v>303</v>
      </c>
      <c r="C12656">
        <v>41.427700000000002</v>
      </c>
      <c r="D12656">
        <v>-85.355000000000004</v>
      </c>
      <c r="E12656" s="1" t="s">
        <v>22</v>
      </c>
      <c r="F12656" t="s">
        <v>5236</v>
      </c>
      <c r="G12656">
        <v>0</v>
      </c>
      <c r="H12656">
        <v>0</v>
      </c>
      <c r="I12656">
        <v>0</v>
      </c>
    </row>
    <row r="12657" spans="1:9" hidden="1" x14ac:dyDescent="0.3">
      <c r="A12657" s="1" t="s">
        <v>159</v>
      </c>
      <c r="B12657" s="1" t="s">
        <v>303</v>
      </c>
      <c r="C12657">
        <v>41.427700000000002</v>
      </c>
      <c r="D12657">
        <v>-85.355000000000004</v>
      </c>
      <c r="E12657" s="1" t="s">
        <v>23</v>
      </c>
      <c r="F12657" t="s">
        <v>5471</v>
      </c>
      <c r="G12657">
        <v>0</v>
      </c>
      <c r="H12657">
        <v>0</v>
      </c>
      <c r="I12657">
        <v>0</v>
      </c>
    </row>
    <row r="12658" spans="1:9" hidden="1" x14ac:dyDescent="0.3">
      <c r="A12658" s="1" t="s">
        <v>159</v>
      </c>
      <c r="B12658" s="1" t="s">
        <v>303</v>
      </c>
      <c r="C12658">
        <v>41.427700000000002</v>
      </c>
      <c r="D12658">
        <v>-85.355000000000004</v>
      </c>
      <c r="E12658" s="1" t="s">
        <v>24</v>
      </c>
      <c r="F12658" t="s">
        <v>5706</v>
      </c>
      <c r="G12658">
        <v>0</v>
      </c>
      <c r="H12658">
        <v>0</v>
      </c>
      <c r="I12658">
        <v>0</v>
      </c>
    </row>
    <row r="12659" spans="1:9" hidden="1" x14ac:dyDescent="0.3">
      <c r="A12659" s="1" t="s">
        <v>159</v>
      </c>
      <c r="B12659" s="1" t="s">
        <v>303</v>
      </c>
      <c r="C12659">
        <v>41.427700000000002</v>
      </c>
      <c r="D12659">
        <v>-85.355000000000004</v>
      </c>
      <c r="E12659" s="1" t="s">
        <v>25</v>
      </c>
      <c r="F12659" t="s">
        <v>5940</v>
      </c>
      <c r="G12659">
        <v>0</v>
      </c>
      <c r="H12659">
        <v>0</v>
      </c>
      <c r="I12659">
        <v>0</v>
      </c>
    </row>
    <row r="12660" spans="1:9" hidden="1" x14ac:dyDescent="0.3">
      <c r="A12660" s="1" t="s">
        <v>159</v>
      </c>
      <c r="B12660" s="1" t="s">
        <v>303</v>
      </c>
      <c r="C12660">
        <v>41.427700000000002</v>
      </c>
      <c r="D12660">
        <v>-85.355000000000004</v>
      </c>
      <c r="E12660" s="1" t="s">
        <v>26</v>
      </c>
      <c r="F12660" t="s">
        <v>6174</v>
      </c>
      <c r="G12660">
        <v>0</v>
      </c>
      <c r="H12660">
        <v>0</v>
      </c>
      <c r="I12660">
        <v>0</v>
      </c>
    </row>
    <row r="12661" spans="1:9" hidden="1" x14ac:dyDescent="0.3">
      <c r="A12661" s="1" t="s">
        <v>159</v>
      </c>
      <c r="B12661" s="1" t="s">
        <v>303</v>
      </c>
      <c r="C12661">
        <v>41.427700000000002</v>
      </c>
      <c r="D12661">
        <v>-85.355000000000004</v>
      </c>
      <c r="E12661" s="1" t="s">
        <v>27</v>
      </c>
      <c r="F12661" t="s">
        <v>6408</v>
      </c>
      <c r="G12661">
        <v>0</v>
      </c>
      <c r="H12661">
        <v>0</v>
      </c>
      <c r="I12661">
        <v>0</v>
      </c>
    </row>
    <row r="12662" spans="1:9" hidden="1" x14ac:dyDescent="0.3">
      <c r="A12662" s="1" t="s">
        <v>159</v>
      </c>
      <c r="B12662" s="1" t="s">
        <v>303</v>
      </c>
      <c r="C12662">
        <v>41.427700000000002</v>
      </c>
      <c r="D12662">
        <v>-85.355000000000004</v>
      </c>
      <c r="E12662" s="1" t="s">
        <v>28</v>
      </c>
      <c r="F12662" t="s">
        <v>6642</v>
      </c>
      <c r="G12662">
        <v>0</v>
      </c>
      <c r="H12662">
        <v>0</v>
      </c>
      <c r="I12662">
        <v>0</v>
      </c>
    </row>
    <row r="12663" spans="1:9" hidden="1" x14ac:dyDescent="0.3">
      <c r="A12663" s="1" t="s">
        <v>159</v>
      </c>
      <c r="B12663" s="1" t="s">
        <v>303</v>
      </c>
      <c r="C12663">
        <v>41.427700000000002</v>
      </c>
      <c r="D12663">
        <v>-85.355000000000004</v>
      </c>
      <c r="E12663" s="1" t="s">
        <v>29</v>
      </c>
      <c r="F12663" t="s">
        <v>6876</v>
      </c>
      <c r="G12663">
        <v>0</v>
      </c>
      <c r="H12663">
        <v>0</v>
      </c>
      <c r="I12663">
        <v>0</v>
      </c>
    </row>
    <row r="12664" spans="1:9" hidden="1" x14ac:dyDescent="0.3">
      <c r="A12664" s="1" t="s">
        <v>159</v>
      </c>
      <c r="B12664" s="1" t="s">
        <v>303</v>
      </c>
      <c r="C12664">
        <v>41.427700000000002</v>
      </c>
      <c r="D12664">
        <v>-85.355000000000004</v>
      </c>
      <c r="E12664" s="1" t="s">
        <v>30</v>
      </c>
      <c r="F12664" t="s">
        <v>7110</v>
      </c>
      <c r="G12664">
        <v>0</v>
      </c>
      <c r="H12664">
        <v>0</v>
      </c>
      <c r="I12664">
        <v>0</v>
      </c>
    </row>
    <row r="12665" spans="1:9" hidden="1" x14ac:dyDescent="0.3">
      <c r="A12665" s="1" t="s">
        <v>159</v>
      </c>
      <c r="B12665" s="1" t="s">
        <v>303</v>
      </c>
      <c r="C12665">
        <v>41.427700000000002</v>
      </c>
      <c r="D12665">
        <v>-85.355000000000004</v>
      </c>
      <c r="E12665" s="1" t="s">
        <v>31</v>
      </c>
      <c r="F12665" t="s">
        <v>7344</v>
      </c>
      <c r="G12665">
        <v>0</v>
      </c>
      <c r="H12665">
        <v>0</v>
      </c>
      <c r="I12665">
        <v>0</v>
      </c>
    </row>
    <row r="12666" spans="1:9" hidden="1" x14ac:dyDescent="0.3">
      <c r="A12666" s="1" t="s">
        <v>159</v>
      </c>
      <c r="B12666" s="1" t="s">
        <v>303</v>
      </c>
      <c r="C12666">
        <v>41.427700000000002</v>
      </c>
      <c r="D12666">
        <v>-85.355000000000004</v>
      </c>
      <c r="E12666" s="1" t="s">
        <v>32</v>
      </c>
      <c r="F12666" t="s">
        <v>7578</v>
      </c>
      <c r="G12666">
        <v>0</v>
      </c>
      <c r="H12666">
        <v>0</v>
      </c>
      <c r="I12666">
        <v>0</v>
      </c>
    </row>
    <row r="12667" spans="1:9" hidden="1" x14ac:dyDescent="0.3">
      <c r="A12667" s="1" t="s">
        <v>159</v>
      </c>
      <c r="B12667" s="1" t="s">
        <v>303</v>
      </c>
      <c r="C12667">
        <v>41.427700000000002</v>
      </c>
      <c r="D12667">
        <v>-85.355000000000004</v>
      </c>
      <c r="E12667" s="1" t="s">
        <v>33</v>
      </c>
      <c r="F12667" t="s">
        <v>7812</v>
      </c>
      <c r="G12667">
        <v>0</v>
      </c>
      <c r="H12667">
        <v>0</v>
      </c>
      <c r="I12667">
        <v>0</v>
      </c>
    </row>
    <row r="12668" spans="1:9" hidden="1" x14ac:dyDescent="0.3">
      <c r="A12668" s="1" t="s">
        <v>159</v>
      </c>
      <c r="B12668" s="1" t="s">
        <v>303</v>
      </c>
      <c r="C12668">
        <v>41.427700000000002</v>
      </c>
      <c r="D12668">
        <v>-85.355000000000004</v>
      </c>
      <c r="E12668" s="1" t="s">
        <v>34</v>
      </c>
      <c r="F12668" t="s">
        <v>8046</v>
      </c>
      <c r="G12668">
        <v>0</v>
      </c>
      <c r="H12668">
        <v>0</v>
      </c>
      <c r="I12668">
        <v>0</v>
      </c>
    </row>
    <row r="12669" spans="1:9" hidden="1" x14ac:dyDescent="0.3">
      <c r="A12669" s="1" t="s">
        <v>159</v>
      </c>
      <c r="B12669" s="1" t="s">
        <v>303</v>
      </c>
      <c r="C12669">
        <v>41.427700000000002</v>
      </c>
      <c r="D12669">
        <v>-85.355000000000004</v>
      </c>
      <c r="E12669" s="1" t="s">
        <v>35</v>
      </c>
      <c r="F12669" t="s">
        <v>8278</v>
      </c>
      <c r="G12669">
        <v>0</v>
      </c>
      <c r="H12669">
        <v>0</v>
      </c>
      <c r="I12669">
        <v>0</v>
      </c>
    </row>
    <row r="12670" spans="1:9" hidden="1" x14ac:dyDescent="0.3">
      <c r="A12670" s="1" t="s">
        <v>159</v>
      </c>
      <c r="B12670" s="1" t="s">
        <v>303</v>
      </c>
      <c r="C12670">
        <v>41.427700000000002</v>
      </c>
      <c r="D12670">
        <v>-85.355000000000004</v>
      </c>
      <c r="E12670" s="1" t="s">
        <v>36</v>
      </c>
      <c r="F12670" t="s">
        <v>8510</v>
      </c>
      <c r="G12670">
        <v>0</v>
      </c>
      <c r="H12670">
        <v>0</v>
      </c>
      <c r="I12670">
        <v>0</v>
      </c>
    </row>
    <row r="12671" spans="1:9" hidden="1" x14ac:dyDescent="0.3">
      <c r="A12671" s="1" t="s">
        <v>159</v>
      </c>
      <c r="B12671" s="1" t="s">
        <v>303</v>
      </c>
      <c r="C12671">
        <v>41.427700000000002</v>
      </c>
      <c r="D12671">
        <v>-85.355000000000004</v>
      </c>
      <c r="E12671" s="1" t="s">
        <v>37</v>
      </c>
      <c r="F12671" t="s">
        <v>8741</v>
      </c>
      <c r="G12671">
        <v>0</v>
      </c>
      <c r="H12671">
        <v>0</v>
      </c>
      <c r="I12671">
        <v>0</v>
      </c>
    </row>
    <row r="12672" spans="1:9" hidden="1" x14ac:dyDescent="0.3">
      <c r="A12672" s="1" t="s">
        <v>159</v>
      </c>
      <c r="B12672" s="1" t="s">
        <v>303</v>
      </c>
      <c r="C12672">
        <v>41.427700000000002</v>
      </c>
      <c r="D12672">
        <v>-85.355000000000004</v>
      </c>
      <c r="E12672" s="1" t="s">
        <v>38</v>
      </c>
      <c r="F12672" t="s">
        <v>8972</v>
      </c>
      <c r="G12672">
        <v>0</v>
      </c>
      <c r="H12672">
        <v>0</v>
      </c>
      <c r="I12672">
        <v>0</v>
      </c>
    </row>
    <row r="12673" spans="1:9" hidden="1" x14ac:dyDescent="0.3">
      <c r="A12673" s="1" t="s">
        <v>159</v>
      </c>
      <c r="B12673" s="1" t="s">
        <v>303</v>
      </c>
      <c r="C12673">
        <v>41.427700000000002</v>
      </c>
      <c r="D12673">
        <v>-85.355000000000004</v>
      </c>
      <c r="E12673" s="1" t="s">
        <v>39</v>
      </c>
      <c r="F12673" t="s">
        <v>9203</v>
      </c>
      <c r="G12673">
        <v>0</v>
      </c>
      <c r="H12673">
        <v>0</v>
      </c>
      <c r="I12673">
        <v>0</v>
      </c>
    </row>
    <row r="12674" spans="1:9" hidden="1" x14ac:dyDescent="0.3">
      <c r="A12674" s="1" t="s">
        <v>159</v>
      </c>
      <c r="B12674" s="1" t="s">
        <v>303</v>
      </c>
      <c r="C12674">
        <v>41.427700000000002</v>
      </c>
      <c r="D12674">
        <v>-85.355000000000004</v>
      </c>
      <c r="E12674" s="1" t="s">
        <v>40</v>
      </c>
      <c r="F12674" t="s">
        <v>9434</v>
      </c>
      <c r="G12674">
        <v>0</v>
      </c>
      <c r="H12674">
        <v>0</v>
      </c>
      <c r="I12674">
        <v>0</v>
      </c>
    </row>
    <row r="12675" spans="1:9" hidden="1" x14ac:dyDescent="0.3">
      <c r="A12675" s="1" t="s">
        <v>159</v>
      </c>
      <c r="B12675" s="1" t="s">
        <v>303</v>
      </c>
      <c r="C12675">
        <v>41.427700000000002</v>
      </c>
      <c r="D12675">
        <v>-85.355000000000004</v>
      </c>
      <c r="E12675" s="1" t="s">
        <v>41</v>
      </c>
      <c r="F12675" t="s">
        <v>9665</v>
      </c>
      <c r="G12675">
        <v>0</v>
      </c>
      <c r="H12675">
        <v>0</v>
      </c>
      <c r="I12675">
        <v>0</v>
      </c>
    </row>
    <row r="12676" spans="1:9" hidden="1" x14ac:dyDescent="0.3">
      <c r="A12676" s="1" t="s">
        <v>159</v>
      </c>
      <c r="B12676" s="1" t="s">
        <v>303</v>
      </c>
      <c r="C12676">
        <v>41.427700000000002</v>
      </c>
      <c r="D12676">
        <v>-85.355000000000004</v>
      </c>
      <c r="E12676" s="1" t="s">
        <v>42</v>
      </c>
      <c r="F12676" t="s">
        <v>9896</v>
      </c>
      <c r="G12676">
        <v>0</v>
      </c>
      <c r="H12676">
        <v>0</v>
      </c>
      <c r="I12676">
        <v>0</v>
      </c>
    </row>
    <row r="12677" spans="1:9" hidden="1" x14ac:dyDescent="0.3">
      <c r="A12677" s="1" t="s">
        <v>159</v>
      </c>
      <c r="B12677" s="1" t="s">
        <v>303</v>
      </c>
      <c r="C12677">
        <v>41.427700000000002</v>
      </c>
      <c r="D12677">
        <v>-85.355000000000004</v>
      </c>
      <c r="E12677" s="1" t="s">
        <v>43</v>
      </c>
      <c r="F12677" t="s">
        <v>10125</v>
      </c>
      <c r="G12677">
        <v>0</v>
      </c>
      <c r="H12677">
        <v>0</v>
      </c>
      <c r="I12677">
        <v>0</v>
      </c>
    </row>
    <row r="12678" spans="1:9" hidden="1" x14ac:dyDescent="0.3">
      <c r="A12678" s="1" t="s">
        <v>159</v>
      </c>
      <c r="B12678" s="1" t="s">
        <v>303</v>
      </c>
      <c r="C12678">
        <v>41.427700000000002</v>
      </c>
      <c r="D12678">
        <v>-85.355000000000004</v>
      </c>
      <c r="E12678" s="1" t="s">
        <v>44</v>
      </c>
      <c r="F12678" t="s">
        <v>10353</v>
      </c>
      <c r="G12678">
        <v>0</v>
      </c>
      <c r="H12678">
        <v>0</v>
      </c>
      <c r="I12678">
        <v>0</v>
      </c>
    </row>
    <row r="12679" spans="1:9" hidden="1" x14ac:dyDescent="0.3">
      <c r="A12679" s="1" t="s">
        <v>159</v>
      </c>
      <c r="B12679" s="1" t="s">
        <v>303</v>
      </c>
      <c r="C12679">
        <v>41.427700000000002</v>
      </c>
      <c r="D12679">
        <v>-85.355000000000004</v>
      </c>
      <c r="E12679" s="1" t="s">
        <v>45</v>
      </c>
      <c r="F12679" t="s">
        <v>10574</v>
      </c>
      <c r="G12679">
        <v>0</v>
      </c>
      <c r="H12679">
        <v>0</v>
      </c>
      <c r="I12679">
        <v>0</v>
      </c>
    </row>
    <row r="12680" spans="1:9" hidden="1" x14ac:dyDescent="0.3">
      <c r="A12680" s="1" t="s">
        <v>159</v>
      </c>
      <c r="B12680" s="1" t="s">
        <v>303</v>
      </c>
      <c r="C12680">
        <v>41.427700000000002</v>
      </c>
      <c r="D12680">
        <v>-85.355000000000004</v>
      </c>
      <c r="E12680" s="1" t="s">
        <v>46</v>
      </c>
      <c r="F12680" t="s">
        <v>10790</v>
      </c>
      <c r="G12680">
        <v>0</v>
      </c>
      <c r="H12680">
        <v>0</v>
      </c>
      <c r="I12680">
        <v>0</v>
      </c>
    </row>
    <row r="12681" spans="1:9" hidden="1" x14ac:dyDescent="0.3">
      <c r="A12681" s="1" t="s">
        <v>159</v>
      </c>
      <c r="B12681" s="1" t="s">
        <v>303</v>
      </c>
      <c r="C12681">
        <v>41.427700000000002</v>
      </c>
      <c r="D12681">
        <v>-85.355000000000004</v>
      </c>
      <c r="E12681" s="1" t="s">
        <v>47</v>
      </c>
      <c r="F12681" t="s">
        <v>11005</v>
      </c>
      <c r="G12681">
        <v>0</v>
      </c>
      <c r="H12681">
        <v>0</v>
      </c>
      <c r="I12681">
        <v>0</v>
      </c>
    </row>
    <row r="12682" spans="1:9" hidden="1" x14ac:dyDescent="0.3">
      <c r="A12682" s="1" t="s">
        <v>159</v>
      </c>
      <c r="B12682" s="1" t="s">
        <v>303</v>
      </c>
      <c r="C12682">
        <v>41.427700000000002</v>
      </c>
      <c r="D12682">
        <v>-85.355000000000004</v>
      </c>
      <c r="E12682" s="1" t="s">
        <v>48</v>
      </c>
      <c r="F12682" t="s">
        <v>11808</v>
      </c>
      <c r="G12682">
        <v>0</v>
      </c>
      <c r="H12682">
        <v>0</v>
      </c>
      <c r="I12682">
        <v>0</v>
      </c>
    </row>
    <row r="12683" spans="1:9" hidden="1" x14ac:dyDescent="0.3">
      <c r="A12683" s="1" t="s">
        <v>159</v>
      </c>
      <c r="B12683" s="1" t="s">
        <v>303</v>
      </c>
      <c r="C12683">
        <v>41.427700000000002</v>
      </c>
      <c r="D12683">
        <v>-85.355000000000004</v>
      </c>
      <c r="E12683" s="1" t="s">
        <v>49</v>
      </c>
      <c r="F12683" t="s">
        <v>11999</v>
      </c>
      <c r="G12683">
        <v>0</v>
      </c>
      <c r="H12683">
        <v>0</v>
      </c>
      <c r="I12683">
        <v>0</v>
      </c>
    </row>
    <row r="12684" spans="1:9" hidden="1" x14ac:dyDescent="0.3">
      <c r="A12684" s="1" t="s">
        <v>159</v>
      </c>
      <c r="B12684" s="1" t="s">
        <v>303</v>
      </c>
      <c r="C12684">
        <v>41.427700000000002</v>
      </c>
      <c r="D12684">
        <v>-85.355000000000004</v>
      </c>
      <c r="E12684" s="1" t="s">
        <v>50</v>
      </c>
      <c r="F12684" t="s">
        <v>12171</v>
      </c>
      <c r="G12684">
        <v>0</v>
      </c>
      <c r="H12684">
        <v>0</v>
      </c>
      <c r="I12684">
        <v>0</v>
      </c>
    </row>
    <row r="12685" spans="1:9" hidden="1" x14ac:dyDescent="0.3">
      <c r="A12685" s="1" t="s">
        <v>159</v>
      </c>
      <c r="B12685" s="1" t="s">
        <v>303</v>
      </c>
      <c r="C12685">
        <v>41.427700000000002</v>
      </c>
      <c r="D12685">
        <v>-85.355000000000004</v>
      </c>
      <c r="E12685" s="1" t="s">
        <v>51</v>
      </c>
      <c r="F12685" t="s">
        <v>12320</v>
      </c>
      <c r="G12685">
        <v>0</v>
      </c>
      <c r="H12685">
        <v>0</v>
      </c>
      <c r="I12685">
        <v>0</v>
      </c>
    </row>
    <row r="12686" spans="1:9" hidden="1" x14ac:dyDescent="0.3">
      <c r="A12686" s="1" t="s">
        <v>159</v>
      </c>
      <c r="B12686" s="1" t="s">
        <v>303</v>
      </c>
      <c r="C12686">
        <v>41.427700000000002</v>
      </c>
      <c r="D12686">
        <v>-85.355000000000004</v>
      </c>
      <c r="E12686" s="1" t="s">
        <v>52</v>
      </c>
      <c r="F12686" t="s">
        <v>11173</v>
      </c>
      <c r="G12686">
        <v>0</v>
      </c>
      <c r="H12686">
        <v>0</v>
      </c>
      <c r="I12686">
        <v>0</v>
      </c>
    </row>
    <row r="12687" spans="1:9" hidden="1" x14ac:dyDescent="0.3">
      <c r="A12687" s="1" t="s">
        <v>159</v>
      </c>
      <c r="B12687" s="1" t="s">
        <v>303</v>
      </c>
      <c r="C12687">
        <v>41.427700000000002</v>
      </c>
      <c r="D12687">
        <v>-85.355000000000004</v>
      </c>
      <c r="E12687" s="1" t="s">
        <v>53</v>
      </c>
      <c r="F12687" t="s">
        <v>11371</v>
      </c>
      <c r="G12687">
        <v>0</v>
      </c>
      <c r="H12687">
        <v>0</v>
      </c>
      <c r="I12687">
        <v>0</v>
      </c>
    </row>
    <row r="12688" spans="1:9" hidden="1" x14ac:dyDescent="0.3">
      <c r="A12688" s="1" t="s">
        <v>159</v>
      </c>
      <c r="B12688" s="1" t="s">
        <v>303</v>
      </c>
      <c r="C12688">
        <v>41.427700000000002</v>
      </c>
      <c r="D12688">
        <v>-85.355000000000004</v>
      </c>
      <c r="E12688" s="1" t="s">
        <v>54</v>
      </c>
      <c r="F12688" t="s">
        <v>11566</v>
      </c>
      <c r="G12688">
        <v>0</v>
      </c>
      <c r="H12688">
        <v>0</v>
      </c>
      <c r="I12688">
        <v>0</v>
      </c>
    </row>
    <row r="12689" spans="1:9" hidden="1" x14ac:dyDescent="0.3">
      <c r="A12689" s="1" t="s">
        <v>159</v>
      </c>
      <c r="B12689" s="1" t="s">
        <v>303</v>
      </c>
      <c r="C12689">
        <v>41.427700000000002</v>
      </c>
      <c r="D12689">
        <v>-85.355000000000004</v>
      </c>
      <c r="E12689" s="1" t="s">
        <v>21548</v>
      </c>
      <c r="F12689" t="s">
        <v>21792</v>
      </c>
      <c r="G12689">
        <v>0</v>
      </c>
      <c r="H12689">
        <v>0</v>
      </c>
      <c r="I12689">
        <v>0</v>
      </c>
    </row>
    <row r="12690" spans="1:9" hidden="1" x14ac:dyDescent="0.3">
      <c r="A12690" s="1" t="s">
        <v>159</v>
      </c>
      <c r="B12690" s="1" t="s">
        <v>304</v>
      </c>
      <c r="C12690">
        <v>39.852200000000003</v>
      </c>
      <c r="D12690">
        <v>-77.286500000000004</v>
      </c>
      <c r="E12690" s="1" t="s">
        <v>4</v>
      </c>
      <c r="F12690" t="s">
        <v>962</v>
      </c>
      <c r="G12690">
        <v>0</v>
      </c>
      <c r="H12690">
        <v>0</v>
      </c>
      <c r="I12690">
        <v>0</v>
      </c>
    </row>
    <row r="12691" spans="1:9" hidden="1" x14ac:dyDescent="0.3">
      <c r="A12691" s="1" t="s">
        <v>159</v>
      </c>
      <c r="B12691" s="1" t="s">
        <v>304</v>
      </c>
      <c r="C12691">
        <v>39.852200000000003</v>
      </c>
      <c r="D12691">
        <v>-77.286500000000004</v>
      </c>
      <c r="E12691" s="1" t="s">
        <v>5</v>
      </c>
      <c r="F12691" t="s">
        <v>1204</v>
      </c>
      <c r="G12691">
        <v>0</v>
      </c>
      <c r="H12691">
        <v>0</v>
      </c>
      <c r="I12691">
        <v>0</v>
      </c>
    </row>
    <row r="12692" spans="1:9" hidden="1" x14ac:dyDescent="0.3">
      <c r="A12692" s="1" t="s">
        <v>159</v>
      </c>
      <c r="B12692" s="1" t="s">
        <v>304</v>
      </c>
      <c r="C12692">
        <v>39.852200000000003</v>
      </c>
      <c r="D12692">
        <v>-77.286500000000004</v>
      </c>
      <c r="E12692" s="1" t="s">
        <v>6</v>
      </c>
      <c r="F12692" t="s">
        <v>1446</v>
      </c>
      <c r="G12692">
        <v>0</v>
      </c>
      <c r="H12692">
        <v>0</v>
      </c>
      <c r="I12692">
        <v>0</v>
      </c>
    </row>
    <row r="12693" spans="1:9" hidden="1" x14ac:dyDescent="0.3">
      <c r="A12693" s="1" t="s">
        <v>159</v>
      </c>
      <c r="B12693" s="1" t="s">
        <v>304</v>
      </c>
      <c r="C12693">
        <v>39.852200000000003</v>
      </c>
      <c r="D12693">
        <v>-77.286500000000004</v>
      </c>
      <c r="E12693" s="1" t="s">
        <v>7</v>
      </c>
      <c r="F12693" t="s">
        <v>1687</v>
      </c>
      <c r="G12693">
        <v>0</v>
      </c>
      <c r="H12693">
        <v>0</v>
      </c>
      <c r="I12693">
        <v>0</v>
      </c>
    </row>
    <row r="12694" spans="1:9" hidden="1" x14ac:dyDescent="0.3">
      <c r="A12694" s="1" t="s">
        <v>159</v>
      </c>
      <c r="B12694" s="1" t="s">
        <v>304</v>
      </c>
      <c r="C12694">
        <v>39.852200000000003</v>
      </c>
      <c r="D12694">
        <v>-77.286500000000004</v>
      </c>
      <c r="E12694" s="1" t="s">
        <v>8</v>
      </c>
      <c r="F12694" t="s">
        <v>1928</v>
      </c>
      <c r="G12694">
        <v>0</v>
      </c>
      <c r="H12694">
        <v>0</v>
      </c>
      <c r="I12694">
        <v>0</v>
      </c>
    </row>
    <row r="12695" spans="1:9" hidden="1" x14ac:dyDescent="0.3">
      <c r="A12695" s="1" t="s">
        <v>159</v>
      </c>
      <c r="B12695" s="1" t="s">
        <v>304</v>
      </c>
      <c r="C12695">
        <v>39.852200000000003</v>
      </c>
      <c r="D12695">
        <v>-77.286500000000004</v>
      </c>
      <c r="E12695" s="1" t="s">
        <v>9</v>
      </c>
      <c r="F12695" t="s">
        <v>2166</v>
      </c>
      <c r="G12695">
        <v>0</v>
      </c>
      <c r="H12695">
        <v>0</v>
      </c>
      <c r="I12695">
        <v>0</v>
      </c>
    </row>
    <row r="12696" spans="1:9" hidden="1" x14ac:dyDescent="0.3">
      <c r="A12696" s="1" t="s">
        <v>159</v>
      </c>
      <c r="B12696" s="1" t="s">
        <v>304</v>
      </c>
      <c r="C12696">
        <v>39.852200000000003</v>
      </c>
      <c r="D12696">
        <v>-77.286500000000004</v>
      </c>
      <c r="E12696" s="1" t="s">
        <v>10</v>
      </c>
      <c r="F12696" t="s">
        <v>2404</v>
      </c>
      <c r="G12696">
        <v>0</v>
      </c>
      <c r="H12696">
        <v>0</v>
      </c>
      <c r="I12696">
        <v>0</v>
      </c>
    </row>
    <row r="12697" spans="1:9" hidden="1" x14ac:dyDescent="0.3">
      <c r="A12697" s="1" t="s">
        <v>159</v>
      </c>
      <c r="B12697" s="1" t="s">
        <v>304</v>
      </c>
      <c r="C12697">
        <v>39.852200000000003</v>
      </c>
      <c r="D12697">
        <v>-77.286500000000004</v>
      </c>
      <c r="E12697" s="1" t="s">
        <v>11</v>
      </c>
      <c r="F12697" t="s">
        <v>2642</v>
      </c>
      <c r="G12697">
        <v>0</v>
      </c>
      <c r="H12697">
        <v>0</v>
      </c>
      <c r="I12697">
        <v>0</v>
      </c>
    </row>
    <row r="12698" spans="1:9" hidden="1" x14ac:dyDescent="0.3">
      <c r="A12698" s="1" t="s">
        <v>159</v>
      </c>
      <c r="B12698" s="1" t="s">
        <v>304</v>
      </c>
      <c r="C12698">
        <v>39.852200000000003</v>
      </c>
      <c r="D12698">
        <v>-77.286500000000004</v>
      </c>
      <c r="E12698" s="1" t="s">
        <v>12</v>
      </c>
      <c r="F12698" t="s">
        <v>2880</v>
      </c>
      <c r="G12698">
        <v>0</v>
      </c>
      <c r="H12698">
        <v>0</v>
      </c>
      <c r="I12698">
        <v>0</v>
      </c>
    </row>
    <row r="12699" spans="1:9" hidden="1" x14ac:dyDescent="0.3">
      <c r="A12699" s="1" t="s">
        <v>159</v>
      </c>
      <c r="B12699" s="1" t="s">
        <v>304</v>
      </c>
      <c r="C12699">
        <v>39.852200000000003</v>
      </c>
      <c r="D12699">
        <v>-77.286500000000004</v>
      </c>
      <c r="E12699" s="1" t="s">
        <v>13</v>
      </c>
      <c r="F12699" t="s">
        <v>3118</v>
      </c>
      <c r="G12699">
        <v>0</v>
      </c>
      <c r="H12699">
        <v>0</v>
      </c>
      <c r="I12699">
        <v>0</v>
      </c>
    </row>
    <row r="12700" spans="1:9" hidden="1" x14ac:dyDescent="0.3">
      <c r="A12700" s="1" t="s">
        <v>159</v>
      </c>
      <c r="B12700" s="1" t="s">
        <v>304</v>
      </c>
      <c r="C12700">
        <v>39.852200000000003</v>
      </c>
      <c r="D12700">
        <v>-77.286500000000004</v>
      </c>
      <c r="E12700" s="1" t="s">
        <v>14</v>
      </c>
      <c r="F12700" t="s">
        <v>3355</v>
      </c>
      <c r="G12700">
        <v>0</v>
      </c>
      <c r="H12700">
        <v>0</v>
      </c>
      <c r="I12700">
        <v>0</v>
      </c>
    </row>
    <row r="12701" spans="1:9" hidden="1" x14ac:dyDescent="0.3">
      <c r="A12701" s="1" t="s">
        <v>159</v>
      </c>
      <c r="B12701" s="1" t="s">
        <v>304</v>
      </c>
      <c r="C12701">
        <v>39.852200000000003</v>
      </c>
      <c r="D12701">
        <v>-77.286500000000004</v>
      </c>
      <c r="E12701" s="1" t="s">
        <v>15</v>
      </c>
      <c r="F12701" t="s">
        <v>3591</v>
      </c>
      <c r="G12701">
        <v>0</v>
      </c>
      <c r="H12701">
        <v>0</v>
      </c>
      <c r="I12701">
        <v>0</v>
      </c>
    </row>
    <row r="12702" spans="1:9" hidden="1" x14ac:dyDescent="0.3">
      <c r="A12702" s="1" t="s">
        <v>159</v>
      </c>
      <c r="B12702" s="1" t="s">
        <v>304</v>
      </c>
      <c r="C12702">
        <v>39.852200000000003</v>
      </c>
      <c r="D12702">
        <v>-77.286500000000004</v>
      </c>
      <c r="E12702" s="1" t="s">
        <v>16</v>
      </c>
      <c r="F12702" t="s">
        <v>3827</v>
      </c>
      <c r="G12702">
        <v>0</v>
      </c>
      <c r="H12702">
        <v>0</v>
      </c>
      <c r="I12702">
        <v>0</v>
      </c>
    </row>
    <row r="12703" spans="1:9" hidden="1" x14ac:dyDescent="0.3">
      <c r="A12703" s="1" t="s">
        <v>159</v>
      </c>
      <c r="B12703" s="1" t="s">
        <v>304</v>
      </c>
      <c r="C12703">
        <v>39.852200000000003</v>
      </c>
      <c r="D12703">
        <v>-77.286500000000004</v>
      </c>
      <c r="E12703" s="1" t="s">
        <v>17</v>
      </c>
      <c r="F12703" t="s">
        <v>4062</v>
      </c>
      <c r="G12703">
        <v>0</v>
      </c>
      <c r="H12703">
        <v>0</v>
      </c>
      <c r="I12703">
        <v>0</v>
      </c>
    </row>
    <row r="12704" spans="1:9" hidden="1" x14ac:dyDescent="0.3">
      <c r="A12704" s="1" t="s">
        <v>159</v>
      </c>
      <c r="B12704" s="1" t="s">
        <v>304</v>
      </c>
      <c r="C12704">
        <v>39.852200000000003</v>
      </c>
      <c r="D12704">
        <v>-77.286500000000004</v>
      </c>
      <c r="E12704" s="1" t="s">
        <v>18</v>
      </c>
      <c r="F12704" t="s">
        <v>4297</v>
      </c>
      <c r="G12704">
        <v>0</v>
      </c>
      <c r="H12704">
        <v>0</v>
      </c>
      <c r="I12704">
        <v>0</v>
      </c>
    </row>
    <row r="12705" spans="1:9" hidden="1" x14ac:dyDescent="0.3">
      <c r="A12705" s="1" t="s">
        <v>159</v>
      </c>
      <c r="B12705" s="1" t="s">
        <v>304</v>
      </c>
      <c r="C12705">
        <v>39.852200000000003</v>
      </c>
      <c r="D12705">
        <v>-77.286500000000004</v>
      </c>
      <c r="E12705" s="1" t="s">
        <v>19</v>
      </c>
      <c r="F12705" t="s">
        <v>4532</v>
      </c>
      <c r="G12705">
        <v>0</v>
      </c>
      <c r="H12705">
        <v>0</v>
      </c>
      <c r="I12705">
        <v>0</v>
      </c>
    </row>
    <row r="12706" spans="1:9" hidden="1" x14ac:dyDescent="0.3">
      <c r="A12706" s="1" t="s">
        <v>159</v>
      </c>
      <c r="B12706" s="1" t="s">
        <v>304</v>
      </c>
      <c r="C12706">
        <v>39.852200000000003</v>
      </c>
      <c r="D12706">
        <v>-77.286500000000004</v>
      </c>
      <c r="E12706" s="1" t="s">
        <v>20</v>
      </c>
      <c r="F12706" t="s">
        <v>4767</v>
      </c>
      <c r="G12706">
        <v>0</v>
      </c>
      <c r="H12706">
        <v>0</v>
      </c>
      <c r="I12706">
        <v>0</v>
      </c>
    </row>
    <row r="12707" spans="1:9" hidden="1" x14ac:dyDescent="0.3">
      <c r="A12707" s="1" t="s">
        <v>159</v>
      </c>
      <c r="B12707" s="1" t="s">
        <v>304</v>
      </c>
      <c r="C12707">
        <v>39.852200000000003</v>
      </c>
      <c r="D12707">
        <v>-77.286500000000004</v>
      </c>
      <c r="E12707" s="1" t="s">
        <v>21</v>
      </c>
      <c r="F12707" t="s">
        <v>5002</v>
      </c>
      <c r="G12707">
        <v>0</v>
      </c>
      <c r="H12707">
        <v>0</v>
      </c>
      <c r="I12707">
        <v>0</v>
      </c>
    </row>
    <row r="12708" spans="1:9" hidden="1" x14ac:dyDescent="0.3">
      <c r="A12708" s="1" t="s">
        <v>159</v>
      </c>
      <c r="B12708" s="1" t="s">
        <v>304</v>
      </c>
      <c r="C12708">
        <v>39.852200000000003</v>
      </c>
      <c r="D12708">
        <v>-77.286500000000004</v>
      </c>
      <c r="E12708" s="1" t="s">
        <v>22</v>
      </c>
      <c r="F12708" t="s">
        <v>5237</v>
      </c>
      <c r="G12708">
        <v>0</v>
      </c>
      <c r="H12708">
        <v>0</v>
      </c>
      <c r="I12708">
        <v>0</v>
      </c>
    </row>
    <row r="12709" spans="1:9" hidden="1" x14ac:dyDescent="0.3">
      <c r="A12709" s="1" t="s">
        <v>159</v>
      </c>
      <c r="B12709" s="1" t="s">
        <v>304</v>
      </c>
      <c r="C12709">
        <v>39.852200000000003</v>
      </c>
      <c r="D12709">
        <v>-77.286500000000004</v>
      </c>
      <c r="E12709" s="1" t="s">
        <v>23</v>
      </c>
      <c r="F12709" t="s">
        <v>5472</v>
      </c>
      <c r="G12709">
        <v>0</v>
      </c>
      <c r="H12709">
        <v>0</v>
      </c>
      <c r="I12709">
        <v>0</v>
      </c>
    </row>
    <row r="12710" spans="1:9" hidden="1" x14ac:dyDescent="0.3">
      <c r="A12710" s="1" t="s">
        <v>159</v>
      </c>
      <c r="B12710" s="1" t="s">
        <v>304</v>
      </c>
      <c r="C12710">
        <v>39.852200000000003</v>
      </c>
      <c r="D12710">
        <v>-77.286500000000004</v>
      </c>
      <c r="E12710" s="1" t="s">
        <v>24</v>
      </c>
      <c r="F12710" t="s">
        <v>5707</v>
      </c>
      <c r="G12710">
        <v>0</v>
      </c>
      <c r="H12710">
        <v>0</v>
      </c>
      <c r="I12710">
        <v>0</v>
      </c>
    </row>
    <row r="12711" spans="1:9" hidden="1" x14ac:dyDescent="0.3">
      <c r="A12711" s="1" t="s">
        <v>159</v>
      </c>
      <c r="B12711" s="1" t="s">
        <v>304</v>
      </c>
      <c r="C12711">
        <v>39.852200000000003</v>
      </c>
      <c r="D12711">
        <v>-77.286500000000004</v>
      </c>
      <c r="E12711" s="1" t="s">
        <v>25</v>
      </c>
      <c r="F12711" t="s">
        <v>5941</v>
      </c>
      <c r="G12711">
        <v>0</v>
      </c>
      <c r="H12711">
        <v>0</v>
      </c>
      <c r="I12711">
        <v>0</v>
      </c>
    </row>
    <row r="12712" spans="1:9" hidden="1" x14ac:dyDescent="0.3">
      <c r="A12712" s="1" t="s">
        <v>159</v>
      </c>
      <c r="B12712" s="1" t="s">
        <v>304</v>
      </c>
      <c r="C12712">
        <v>39.852200000000003</v>
      </c>
      <c r="D12712">
        <v>-77.286500000000004</v>
      </c>
      <c r="E12712" s="1" t="s">
        <v>26</v>
      </c>
      <c r="F12712" t="s">
        <v>6175</v>
      </c>
      <c r="G12712">
        <v>0</v>
      </c>
      <c r="H12712">
        <v>0</v>
      </c>
      <c r="I12712">
        <v>0</v>
      </c>
    </row>
    <row r="12713" spans="1:9" hidden="1" x14ac:dyDescent="0.3">
      <c r="A12713" s="1" t="s">
        <v>159</v>
      </c>
      <c r="B12713" s="1" t="s">
        <v>304</v>
      </c>
      <c r="C12713">
        <v>39.852200000000003</v>
      </c>
      <c r="D12713">
        <v>-77.286500000000004</v>
      </c>
      <c r="E12713" s="1" t="s">
        <v>27</v>
      </c>
      <c r="F12713" t="s">
        <v>6409</v>
      </c>
      <c r="G12713">
        <v>0</v>
      </c>
      <c r="H12713">
        <v>0</v>
      </c>
      <c r="I12713">
        <v>0</v>
      </c>
    </row>
    <row r="12714" spans="1:9" hidden="1" x14ac:dyDescent="0.3">
      <c r="A12714" s="1" t="s">
        <v>159</v>
      </c>
      <c r="B12714" s="1" t="s">
        <v>304</v>
      </c>
      <c r="C12714">
        <v>39.852200000000003</v>
      </c>
      <c r="D12714">
        <v>-77.286500000000004</v>
      </c>
      <c r="E12714" s="1" t="s">
        <v>28</v>
      </c>
      <c r="F12714" t="s">
        <v>6643</v>
      </c>
      <c r="G12714">
        <v>0</v>
      </c>
      <c r="H12714">
        <v>0</v>
      </c>
      <c r="I12714">
        <v>0</v>
      </c>
    </row>
    <row r="12715" spans="1:9" hidden="1" x14ac:dyDescent="0.3">
      <c r="A12715" s="1" t="s">
        <v>159</v>
      </c>
      <c r="B12715" s="1" t="s">
        <v>304</v>
      </c>
      <c r="C12715">
        <v>39.852200000000003</v>
      </c>
      <c r="D12715">
        <v>-77.286500000000004</v>
      </c>
      <c r="E12715" s="1" t="s">
        <v>29</v>
      </c>
      <c r="F12715" t="s">
        <v>6877</v>
      </c>
      <c r="G12715">
        <v>0</v>
      </c>
      <c r="H12715">
        <v>0</v>
      </c>
      <c r="I12715">
        <v>0</v>
      </c>
    </row>
    <row r="12716" spans="1:9" hidden="1" x14ac:dyDescent="0.3">
      <c r="A12716" s="1" t="s">
        <v>159</v>
      </c>
      <c r="B12716" s="1" t="s">
        <v>304</v>
      </c>
      <c r="C12716">
        <v>39.852200000000003</v>
      </c>
      <c r="D12716">
        <v>-77.286500000000004</v>
      </c>
      <c r="E12716" s="1" t="s">
        <v>30</v>
      </c>
      <c r="F12716" t="s">
        <v>7111</v>
      </c>
      <c r="G12716">
        <v>0</v>
      </c>
      <c r="H12716">
        <v>0</v>
      </c>
      <c r="I12716">
        <v>0</v>
      </c>
    </row>
    <row r="12717" spans="1:9" hidden="1" x14ac:dyDescent="0.3">
      <c r="A12717" s="1" t="s">
        <v>159</v>
      </c>
      <c r="B12717" s="1" t="s">
        <v>304</v>
      </c>
      <c r="C12717">
        <v>39.852200000000003</v>
      </c>
      <c r="D12717">
        <v>-77.286500000000004</v>
      </c>
      <c r="E12717" s="1" t="s">
        <v>31</v>
      </c>
      <c r="F12717" t="s">
        <v>7345</v>
      </c>
      <c r="G12717">
        <v>0</v>
      </c>
      <c r="H12717">
        <v>0</v>
      </c>
      <c r="I12717">
        <v>0</v>
      </c>
    </row>
    <row r="12718" spans="1:9" hidden="1" x14ac:dyDescent="0.3">
      <c r="A12718" s="1" t="s">
        <v>159</v>
      </c>
      <c r="B12718" s="1" t="s">
        <v>304</v>
      </c>
      <c r="C12718">
        <v>39.852200000000003</v>
      </c>
      <c r="D12718">
        <v>-77.286500000000004</v>
      </c>
      <c r="E12718" s="1" t="s">
        <v>32</v>
      </c>
      <c r="F12718" t="s">
        <v>7579</v>
      </c>
      <c r="G12718">
        <v>0</v>
      </c>
      <c r="H12718">
        <v>0</v>
      </c>
      <c r="I12718">
        <v>0</v>
      </c>
    </row>
    <row r="12719" spans="1:9" hidden="1" x14ac:dyDescent="0.3">
      <c r="A12719" s="1" t="s">
        <v>159</v>
      </c>
      <c r="B12719" s="1" t="s">
        <v>304</v>
      </c>
      <c r="C12719">
        <v>39.852200000000003</v>
      </c>
      <c r="D12719">
        <v>-77.286500000000004</v>
      </c>
      <c r="E12719" s="1" t="s">
        <v>33</v>
      </c>
      <c r="F12719" t="s">
        <v>7813</v>
      </c>
      <c r="G12719">
        <v>0</v>
      </c>
      <c r="H12719">
        <v>0</v>
      </c>
      <c r="I12719">
        <v>0</v>
      </c>
    </row>
    <row r="12720" spans="1:9" hidden="1" x14ac:dyDescent="0.3">
      <c r="A12720" s="1" t="s">
        <v>159</v>
      </c>
      <c r="B12720" s="1" t="s">
        <v>304</v>
      </c>
      <c r="C12720">
        <v>39.852200000000003</v>
      </c>
      <c r="D12720">
        <v>-77.286500000000004</v>
      </c>
      <c r="E12720" s="1" t="s">
        <v>34</v>
      </c>
      <c r="F12720" t="s">
        <v>8047</v>
      </c>
      <c r="G12720">
        <v>0</v>
      </c>
      <c r="H12720">
        <v>0</v>
      </c>
      <c r="I12720">
        <v>0</v>
      </c>
    </row>
    <row r="12721" spans="1:9" hidden="1" x14ac:dyDescent="0.3">
      <c r="A12721" s="1" t="s">
        <v>159</v>
      </c>
      <c r="B12721" s="1" t="s">
        <v>304</v>
      </c>
      <c r="C12721">
        <v>39.852200000000003</v>
      </c>
      <c r="D12721">
        <v>-77.286500000000004</v>
      </c>
      <c r="E12721" s="1" t="s">
        <v>35</v>
      </c>
      <c r="F12721" t="s">
        <v>8279</v>
      </c>
      <c r="G12721">
        <v>0</v>
      </c>
      <c r="H12721">
        <v>0</v>
      </c>
      <c r="I12721">
        <v>0</v>
      </c>
    </row>
    <row r="12722" spans="1:9" hidden="1" x14ac:dyDescent="0.3">
      <c r="A12722" s="1" t="s">
        <v>159</v>
      </c>
      <c r="B12722" s="1" t="s">
        <v>304</v>
      </c>
      <c r="C12722">
        <v>39.852200000000003</v>
      </c>
      <c r="D12722">
        <v>-77.286500000000004</v>
      </c>
      <c r="E12722" s="1" t="s">
        <v>36</v>
      </c>
      <c r="F12722" t="s">
        <v>8511</v>
      </c>
      <c r="G12722">
        <v>0</v>
      </c>
      <c r="H12722">
        <v>0</v>
      </c>
      <c r="I12722">
        <v>0</v>
      </c>
    </row>
    <row r="12723" spans="1:9" hidden="1" x14ac:dyDescent="0.3">
      <c r="A12723" s="1" t="s">
        <v>159</v>
      </c>
      <c r="B12723" s="1" t="s">
        <v>304</v>
      </c>
      <c r="C12723">
        <v>39.852200000000003</v>
      </c>
      <c r="D12723">
        <v>-77.286500000000004</v>
      </c>
      <c r="E12723" s="1" t="s">
        <v>37</v>
      </c>
      <c r="F12723" t="s">
        <v>8742</v>
      </c>
      <c r="G12723">
        <v>0</v>
      </c>
      <c r="H12723">
        <v>0</v>
      </c>
      <c r="I12723">
        <v>0</v>
      </c>
    </row>
    <row r="12724" spans="1:9" hidden="1" x14ac:dyDescent="0.3">
      <c r="A12724" s="1" t="s">
        <v>159</v>
      </c>
      <c r="B12724" s="1" t="s">
        <v>304</v>
      </c>
      <c r="C12724">
        <v>39.852200000000003</v>
      </c>
      <c r="D12724">
        <v>-77.286500000000004</v>
      </c>
      <c r="E12724" s="1" t="s">
        <v>38</v>
      </c>
      <c r="F12724" t="s">
        <v>8973</v>
      </c>
      <c r="G12724">
        <v>0</v>
      </c>
      <c r="H12724">
        <v>0</v>
      </c>
      <c r="I12724">
        <v>0</v>
      </c>
    </row>
    <row r="12725" spans="1:9" hidden="1" x14ac:dyDescent="0.3">
      <c r="A12725" s="1" t="s">
        <v>159</v>
      </c>
      <c r="B12725" s="1" t="s">
        <v>304</v>
      </c>
      <c r="C12725">
        <v>39.852200000000003</v>
      </c>
      <c r="D12725">
        <v>-77.286500000000004</v>
      </c>
      <c r="E12725" s="1" t="s">
        <v>39</v>
      </c>
      <c r="F12725" t="s">
        <v>9204</v>
      </c>
      <c r="G12725">
        <v>0</v>
      </c>
      <c r="H12725">
        <v>0</v>
      </c>
      <c r="I12725">
        <v>0</v>
      </c>
    </row>
    <row r="12726" spans="1:9" hidden="1" x14ac:dyDescent="0.3">
      <c r="A12726" s="1" t="s">
        <v>159</v>
      </c>
      <c r="B12726" s="1" t="s">
        <v>304</v>
      </c>
      <c r="C12726">
        <v>39.852200000000003</v>
      </c>
      <c r="D12726">
        <v>-77.286500000000004</v>
      </c>
      <c r="E12726" s="1" t="s">
        <v>40</v>
      </c>
      <c r="F12726" t="s">
        <v>9435</v>
      </c>
      <c r="G12726">
        <v>0</v>
      </c>
      <c r="H12726">
        <v>0</v>
      </c>
      <c r="I12726">
        <v>0</v>
      </c>
    </row>
    <row r="12727" spans="1:9" hidden="1" x14ac:dyDescent="0.3">
      <c r="A12727" s="1" t="s">
        <v>159</v>
      </c>
      <c r="B12727" s="1" t="s">
        <v>304</v>
      </c>
      <c r="C12727">
        <v>39.852200000000003</v>
      </c>
      <c r="D12727">
        <v>-77.286500000000004</v>
      </c>
      <c r="E12727" s="1" t="s">
        <v>41</v>
      </c>
      <c r="F12727" t="s">
        <v>9666</v>
      </c>
      <c r="G12727">
        <v>0</v>
      </c>
      <c r="H12727">
        <v>0</v>
      </c>
      <c r="I12727">
        <v>0</v>
      </c>
    </row>
    <row r="12728" spans="1:9" hidden="1" x14ac:dyDescent="0.3">
      <c r="A12728" s="1" t="s">
        <v>159</v>
      </c>
      <c r="B12728" s="1" t="s">
        <v>304</v>
      </c>
      <c r="C12728">
        <v>39.852200000000003</v>
      </c>
      <c r="D12728">
        <v>-77.286500000000004</v>
      </c>
      <c r="E12728" s="1" t="s">
        <v>42</v>
      </c>
      <c r="F12728" t="s">
        <v>9897</v>
      </c>
      <c r="G12728">
        <v>0</v>
      </c>
      <c r="H12728">
        <v>0</v>
      </c>
      <c r="I12728">
        <v>0</v>
      </c>
    </row>
    <row r="12729" spans="1:9" hidden="1" x14ac:dyDescent="0.3">
      <c r="A12729" s="1" t="s">
        <v>159</v>
      </c>
      <c r="B12729" s="1" t="s">
        <v>304</v>
      </c>
      <c r="C12729">
        <v>39.852200000000003</v>
      </c>
      <c r="D12729">
        <v>-77.286500000000004</v>
      </c>
      <c r="E12729" s="1" t="s">
        <v>43</v>
      </c>
      <c r="F12729" t="s">
        <v>10126</v>
      </c>
      <c r="G12729">
        <v>0</v>
      </c>
      <c r="H12729">
        <v>0</v>
      </c>
      <c r="I12729">
        <v>0</v>
      </c>
    </row>
    <row r="12730" spans="1:9" hidden="1" x14ac:dyDescent="0.3">
      <c r="A12730" s="1" t="s">
        <v>159</v>
      </c>
      <c r="B12730" s="1" t="s">
        <v>304</v>
      </c>
      <c r="C12730">
        <v>39.852200000000003</v>
      </c>
      <c r="D12730">
        <v>-77.286500000000004</v>
      </c>
      <c r="E12730" s="1" t="s">
        <v>44</v>
      </c>
      <c r="F12730" t="s">
        <v>10354</v>
      </c>
      <c r="G12730">
        <v>0</v>
      </c>
      <c r="H12730">
        <v>0</v>
      </c>
      <c r="I12730">
        <v>0</v>
      </c>
    </row>
    <row r="12731" spans="1:9" hidden="1" x14ac:dyDescent="0.3">
      <c r="A12731" s="1" t="s">
        <v>159</v>
      </c>
      <c r="B12731" s="1" t="s">
        <v>304</v>
      </c>
      <c r="C12731">
        <v>39.852200000000003</v>
      </c>
      <c r="D12731">
        <v>-77.286500000000004</v>
      </c>
      <c r="E12731" s="1" t="s">
        <v>45</v>
      </c>
      <c r="F12731" t="s">
        <v>10575</v>
      </c>
      <c r="G12731">
        <v>0</v>
      </c>
      <c r="H12731">
        <v>0</v>
      </c>
      <c r="I12731">
        <v>0</v>
      </c>
    </row>
    <row r="12732" spans="1:9" hidden="1" x14ac:dyDescent="0.3">
      <c r="A12732" s="1" t="s">
        <v>159</v>
      </c>
      <c r="B12732" s="1" t="s">
        <v>304</v>
      </c>
      <c r="C12732">
        <v>39.852200000000003</v>
      </c>
      <c r="D12732">
        <v>-77.286500000000004</v>
      </c>
      <c r="E12732" s="1" t="s">
        <v>46</v>
      </c>
      <c r="F12732" t="s">
        <v>10791</v>
      </c>
      <c r="G12732">
        <v>0</v>
      </c>
      <c r="H12732">
        <v>0</v>
      </c>
      <c r="I12732">
        <v>0</v>
      </c>
    </row>
    <row r="12733" spans="1:9" hidden="1" x14ac:dyDescent="0.3">
      <c r="A12733" s="1" t="s">
        <v>159</v>
      </c>
      <c r="B12733" s="1" t="s">
        <v>304</v>
      </c>
      <c r="C12733">
        <v>39.852200000000003</v>
      </c>
      <c r="D12733">
        <v>-77.286500000000004</v>
      </c>
      <c r="E12733" s="1" t="s">
        <v>47</v>
      </c>
      <c r="F12733" t="s">
        <v>11006</v>
      </c>
      <c r="G12733">
        <v>0</v>
      </c>
      <c r="H12733">
        <v>0</v>
      </c>
      <c r="I12733">
        <v>0</v>
      </c>
    </row>
    <row r="12734" spans="1:9" hidden="1" x14ac:dyDescent="0.3">
      <c r="A12734" s="1" t="s">
        <v>159</v>
      </c>
      <c r="B12734" s="1" t="s">
        <v>304</v>
      </c>
      <c r="C12734">
        <v>39.852200000000003</v>
      </c>
      <c r="D12734">
        <v>-77.286500000000004</v>
      </c>
      <c r="E12734" s="1" t="s">
        <v>48</v>
      </c>
      <c r="F12734" t="s">
        <v>11809</v>
      </c>
      <c r="G12734">
        <v>0</v>
      </c>
      <c r="H12734">
        <v>0</v>
      </c>
      <c r="I12734">
        <v>0</v>
      </c>
    </row>
    <row r="12735" spans="1:9" hidden="1" x14ac:dyDescent="0.3">
      <c r="A12735" s="1" t="s">
        <v>159</v>
      </c>
      <c r="B12735" s="1" t="s">
        <v>304</v>
      </c>
      <c r="C12735">
        <v>39.852200000000003</v>
      </c>
      <c r="D12735">
        <v>-77.286500000000004</v>
      </c>
      <c r="E12735" s="1" t="s">
        <v>49</v>
      </c>
      <c r="F12735" t="s">
        <v>12000</v>
      </c>
      <c r="G12735">
        <v>0</v>
      </c>
      <c r="H12735">
        <v>0</v>
      </c>
      <c r="I12735">
        <v>0</v>
      </c>
    </row>
    <row r="12736" spans="1:9" hidden="1" x14ac:dyDescent="0.3">
      <c r="A12736" s="1" t="s">
        <v>159</v>
      </c>
      <c r="B12736" s="1" t="s">
        <v>304</v>
      </c>
      <c r="C12736">
        <v>39.852200000000003</v>
      </c>
      <c r="D12736">
        <v>-77.286500000000004</v>
      </c>
      <c r="E12736" s="1" t="s">
        <v>50</v>
      </c>
      <c r="F12736" t="s">
        <v>12172</v>
      </c>
      <c r="G12736">
        <v>0</v>
      </c>
      <c r="H12736">
        <v>0</v>
      </c>
      <c r="I12736">
        <v>0</v>
      </c>
    </row>
    <row r="12737" spans="1:9" hidden="1" x14ac:dyDescent="0.3">
      <c r="A12737" s="1" t="s">
        <v>159</v>
      </c>
      <c r="B12737" s="1" t="s">
        <v>304</v>
      </c>
      <c r="C12737">
        <v>39.852200000000003</v>
      </c>
      <c r="D12737">
        <v>-77.286500000000004</v>
      </c>
      <c r="E12737" s="1" t="s">
        <v>51</v>
      </c>
      <c r="F12737" t="s">
        <v>12321</v>
      </c>
      <c r="G12737">
        <v>0</v>
      </c>
      <c r="H12737">
        <v>0</v>
      </c>
      <c r="I12737">
        <v>0</v>
      </c>
    </row>
    <row r="12738" spans="1:9" hidden="1" x14ac:dyDescent="0.3">
      <c r="A12738" s="1" t="s">
        <v>159</v>
      </c>
      <c r="B12738" s="1" t="s">
        <v>304</v>
      </c>
      <c r="C12738">
        <v>39.852200000000003</v>
      </c>
      <c r="D12738">
        <v>-77.286500000000004</v>
      </c>
      <c r="E12738" s="1" t="s">
        <v>52</v>
      </c>
      <c r="F12738" t="s">
        <v>11174</v>
      </c>
      <c r="G12738">
        <v>0</v>
      </c>
      <c r="H12738">
        <v>0</v>
      </c>
      <c r="I12738">
        <v>0</v>
      </c>
    </row>
    <row r="12739" spans="1:9" hidden="1" x14ac:dyDescent="0.3">
      <c r="A12739" s="1" t="s">
        <v>159</v>
      </c>
      <c r="B12739" s="1" t="s">
        <v>304</v>
      </c>
      <c r="C12739">
        <v>39.852200000000003</v>
      </c>
      <c r="D12739">
        <v>-77.286500000000004</v>
      </c>
      <c r="E12739" s="1" t="s">
        <v>53</v>
      </c>
      <c r="F12739" t="s">
        <v>11372</v>
      </c>
      <c r="G12739">
        <v>0</v>
      </c>
      <c r="H12739">
        <v>0</v>
      </c>
      <c r="I12739">
        <v>0</v>
      </c>
    </row>
    <row r="12740" spans="1:9" hidden="1" x14ac:dyDescent="0.3">
      <c r="A12740" s="1" t="s">
        <v>159</v>
      </c>
      <c r="B12740" s="1" t="s">
        <v>304</v>
      </c>
      <c r="C12740">
        <v>39.852200000000003</v>
      </c>
      <c r="D12740">
        <v>-77.286500000000004</v>
      </c>
      <c r="E12740" s="1" t="s">
        <v>54</v>
      </c>
      <c r="F12740" t="s">
        <v>11567</v>
      </c>
      <c r="G12740">
        <v>0</v>
      </c>
      <c r="H12740">
        <v>0</v>
      </c>
      <c r="I12740">
        <v>0</v>
      </c>
    </row>
    <row r="12741" spans="1:9" hidden="1" x14ac:dyDescent="0.3">
      <c r="A12741" s="1" t="s">
        <v>159</v>
      </c>
      <c r="B12741" s="1" t="s">
        <v>304</v>
      </c>
      <c r="C12741">
        <v>39.852200000000003</v>
      </c>
      <c r="D12741">
        <v>-77.286500000000004</v>
      </c>
      <c r="E12741" s="1" t="s">
        <v>21548</v>
      </c>
      <c r="F12741" t="s">
        <v>21793</v>
      </c>
      <c r="G12741">
        <v>0</v>
      </c>
      <c r="H12741">
        <v>0</v>
      </c>
      <c r="I12741">
        <v>0</v>
      </c>
    </row>
    <row r="12742" spans="1:9" hidden="1" x14ac:dyDescent="0.3">
      <c r="A12742" s="1" t="s">
        <v>159</v>
      </c>
      <c r="B12742" s="1" t="s">
        <v>305</v>
      </c>
      <c r="C12742">
        <v>40.010599999999997</v>
      </c>
      <c r="D12742">
        <v>-86.499700000000004</v>
      </c>
      <c r="E12742" s="1" t="s">
        <v>4</v>
      </c>
      <c r="F12742" t="s">
        <v>963</v>
      </c>
      <c r="G12742">
        <v>0</v>
      </c>
      <c r="H12742">
        <v>0</v>
      </c>
      <c r="I12742">
        <v>0</v>
      </c>
    </row>
    <row r="12743" spans="1:9" hidden="1" x14ac:dyDescent="0.3">
      <c r="A12743" s="1" t="s">
        <v>159</v>
      </c>
      <c r="B12743" s="1" t="s">
        <v>305</v>
      </c>
      <c r="C12743">
        <v>40.010599999999997</v>
      </c>
      <c r="D12743">
        <v>-86.499700000000004</v>
      </c>
      <c r="E12743" s="1" t="s">
        <v>5</v>
      </c>
      <c r="F12743" t="s">
        <v>1205</v>
      </c>
      <c r="G12743">
        <v>0</v>
      </c>
      <c r="H12743">
        <v>0</v>
      </c>
      <c r="I12743">
        <v>0</v>
      </c>
    </row>
    <row r="12744" spans="1:9" hidden="1" x14ac:dyDescent="0.3">
      <c r="A12744" s="1" t="s">
        <v>159</v>
      </c>
      <c r="B12744" s="1" t="s">
        <v>305</v>
      </c>
      <c r="C12744">
        <v>40.010599999999997</v>
      </c>
      <c r="D12744">
        <v>-86.499700000000004</v>
      </c>
      <c r="E12744" s="1" t="s">
        <v>6</v>
      </c>
      <c r="F12744" t="s">
        <v>1447</v>
      </c>
      <c r="G12744">
        <v>0</v>
      </c>
      <c r="H12744">
        <v>0</v>
      </c>
      <c r="I12744">
        <v>0</v>
      </c>
    </row>
    <row r="12745" spans="1:9" hidden="1" x14ac:dyDescent="0.3">
      <c r="A12745" s="1" t="s">
        <v>159</v>
      </c>
      <c r="B12745" s="1" t="s">
        <v>305</v>
      </c>
      <c r="C12745">
        <v>40.010599999999997</v>
      </c>
      <c r="D12745">
        <v>-86.499700000000004</v>
      </c>
      <c r="E12745" s="1" t="s">
        <v>7</v>
      </c>
      <c r="F12745" t="s">
        <v>1688</v>
      </c>
      <c r="G12745">
        <v>0</v>
      </c>
      <c r="H12745">
        <v>0</v>
      </c>
      <c r="I12745">
        <v>0</v>
      </c>
    </row>
    <row r="12746" spans="1:9" hidden="1" x14ac:dyDescent="0.3">
      <c r="A12746" s="1" t="s">
        <v>159</v>
      </c>
      <c r="B12746" s="1" t="s">
        <v>305</v>
      </c>
      <c r="C12746">
        <v>40.010599999999997</v>
      </c>
      <c r="D12746">
        <v>-86.499700000000004</v>
      </c>
      <c r="E12746" s="1" t="s">
        <v>8</v>
      </c>
      <c r="F12746" t="s">
        <v>1929</v>
      </c>
      <c r="G12746">
        <v>0</v>
      </c>
      <c r="H12746">
        <v>0</v>
      </c>
      <c r="I12746">
        <v>0</v>
      </c>
    </row>
    <row r="12747" spans="1:9" hidden="1" x14ac:dyDescent="0.3">
      <c r="A12747" s="1" t="s">
        <v>159</v>
      </c>
      <c r="B12747" s="1" t="s">
        <v>305</v>
      </c>
      <c r="C12747">
        <v>40.010599999999997</v>
      </c>
      <c r="D12747">
        <v>-86.499700000000004</v>
      </c>
      <c r="E12747" s="1" t="s">
        <v>9</v>
      </c>
      <c r="F12747" t="s">
        <v>2167</v>
      </c>
      <c r="G12747">
        <v>0</v>
      </c>
      <c r="H12747">
        <v>0</v>
      </c>
      <c r="I12747">
        <v>0</v>
      </c>
    </row>
    <row r="12748" spans="1:9" hidden="1" x14ac:dyDescent="0.3">
      <c r="A12748" s="1" t="s">
        <v>159</v>
      </c>
      <c r="B12748" s="1" t="s">
        <v>305</v>
      </c>
      <c r="C12748">
        <v>40.010599999999997</v>
      </c>
      <c r="D12748">
        <v>-86.499700000000004</v>
      </c>
      <c r="E12748" s="1" t="s">
        <v>10</v>
      </c>
      <c r="F12748" t="s">
        <v>2405</v>
      </c>
      <c r="G12748">
        <v>0</v>
      </c>
      <c r="H12748">
        <v>0</v>
      </c>
      <c r="I12748">
        <v>0</v>
      </c>
    </row>
    <row r="12749" spans="1:9" hidden="1" x14ac:dyDescent="0.3">
      <c r="A12749" s="1" t="s">
        <v>159</v>
      </c>
      <c r="B12749" s="1" t="s">
        <v>305</v>
      </c>
      <c r="C12749">
        <v>40.010599999999997</v>
      </c>
      <c r="D12749">
        <v>-86.499700000000004</v>
      </c>
      <c r="E12749" s="1" t="s">
        <v>11</v>
      </c>
      <c r="F12749" t="s">
        <v>2643</v>
      </c>
      <c r="G12749">
        <v>0</v>
      </c>
      <c r="H12749">
        <v>0</v>
      </c>
      <c r="I12749">
        <v>0</v>
      </c>
    </row>
    <row r="12750" spans="1:9" hidden="1" x14ac:dyDescent="0.3">
      <c r="A12750" s="1" t="s">
        <v>159</v>
      </c>
      <c r="B12750" s="1" t="s">
        <v>305</v>
      </c>
      <c r="C12750">
        <v>40.010599999999997</v>
      </c>
      <c r="D12750">
        <v>-86.499700000000004</v>
      </c>
      <c r="E12750" s="1" t="s">
        <v>12</v>
      </c>
      <c r="F12750" t="s">
        <v>2881</v>
      </c>
      <c r="G12750">
        <v>0</v>
      </c>
      <c r="H12750">
        <v>0</v>
      </c>
      <c r="I12750">
        <v>0</v>
      </c>
    </row>
    <row r="12751" spans="1:9" hidden="1" x14ac:dyDescent="0.3">
      <c r="A12751" s="1" t="s">
        <v>159</v>
      </c>
      <c r="B12751" s="1" t="s">
        <v>305</v>
      </c>
      <c r="C12751">
        <v>40.010599999999997</v>
      </c>
      <c r="D12751">
        <v>-86.499700000000004</v>
      </c>
      <c r="E12751" s="1" t="s">
        <v>13</v>
      </c>
      <c r="F12751" t="s">
        <v>3119</v>
      </c>
      <c r="G12751">
        <v>0</v>
      </c>
      <c r="H12751">
        <v>0</v>
      </c>
      <c r="I12751">
        <v>0</v>
      </c>
    </row>
    <row r="12752" spans="1:9" hidden="1" x14ac:dyDescent="0.3">
      <c r="A12752" s="1" t="s">
        <v>159</v>
      </c>
      <c r="B12752" s="1" t="s">
        <v>305</v>
      </c>
      <c r="C12752">
        <v>40.010599999999997</v>
      </c>
      <c r="D12752">
        <v>-86.499700000000004</v>
      </c>
      <c r="E12752" s="1" t="s">
        <v>14</v>
      </c>
      <c r="F12752" t="s">
        <v>3356</v>
      </c>
      <c r="G12752">
        <v>0</v>
      </c>
      <c r="H12752">
        <v>0</v>
      </c>
      <c r="I12752">
        <v>0</v>
      </c>
    </row>
    <row r="12753" spans="1:9" hidden="1" x14ac:dyDescent="0.3">
      <c r="A12753" s="1" t="s">
        <v>159</v>
      </c>
      <c r="B12753" s="1" t="s">
        <v>305</v>
      </c>
      <c r="C12753">
        <v>40.010599999999997</v>
      </c>
      <c r="D12753">
        <v>-86.499700000000004</v>
      </c>
      <c r="E12753" s="1" t="s">
        <v>15</v>
      </c>
      <c r="F12753" t="s">
        <v>3592</v>
      </c>
      <c r="G12753">
        <v>0</v>
      </c>
      <c r="H12753">
        <v>0</v>
      </c>
      <c r="I12753">
        <v>0</v>
      </c>
    </row>
    <row r="12754" spans="1:9" hidden="1" x14ac:dyDescent="0.3">
      <c r="A12754" s="1" t="s">
        <v>159</v>
      </c>
      <c r="B12754" s="1" t="s">
        <v>305</v>
      </c>
      <c r="C12754">
        <v>40.010599999999997</v>
      </c>
      <c r="D12754">
        <v>-86.499700000000004</v>
      </c>
      <c r="E12754" s="1" t="s">
        <v>16</v>
      </c>
      <c r="F12754" t="s">
        <v>3828</v>
      </c>
      <c r="G12754">
        <v>0</v>
      </c>
      <c r="H12754">
        <v>0</v>
      </c>
      <c r="I12754">
        <v>0</v>
      </c>
    </row>
    <row r="12755" spans="1:9" hidden="1" x14ac:dyDescent="0.3">
      <c r="A12755" s="1" t="s">
        <v>159</v>
      </c>
      <c r="B12755" s="1" t="s">
        <v>305</v>
      </c>
      <c r="C12755">
        <v>40.010599999999997</v>
      </c>
      <c r="D12755">
        <v>-86.499700000000004</v>
      </c>
      <c r="E12755" s="1" t="s">
        <v>17</v>
      </c>
      <c r="F12755" t="s">
        <v>4063</v>
      </c>
      <c r="G12755">
        <v>0</v>
      </c>
      <c r="H12755">
        <v>0</v>
      </c>
      <c r="I12755">
        <v>0</v>
      </c>
    </row>
    <row r="12756" spans="1:9" hidden="1" x14ac:dyDescent="0.3">
      <c r="A12756" s="1" t="s">
        <v>159</v>
      </c>
      <c r="B12756" s="1" t="s">
        <v>305</v>
      </c>
      <c r="C12756">
        <v>40.010599999999997</v>
      </c>
      <c r="D12756">
        <v>-86.499700000000004</v>
      </c>
      <c r="E12756" s="1" t="s">
        <v>18</v>
      </c>
      <c r="F12756" t="s">
        <v>4298</v>
      </c>
      <c r="G12756">
        <v>0</v>
      </c>
      <c r="H12756">
        <v>0</v>
      </c>
      <c r="I12756">
        <v>0</v>
      </c>
    </row>
    <row r="12757" spans="1:9" hidden="1" x14ac:dyDescent="0.3">
      <c r="A12757" s="1" t="s">
        <v>159</v>
      </c>
      <c r="B12757" s="1" t="s">
        <v>305</v>
      </c>
      <c r="C12757">
        <v>40.010599999999997</v>
      </c>
      <c r="D12757">
        <v>-86.499700000000004</v>
      </c>
      <c r="E12757" s="1" t="s">
        <v>19</v>
      </c>
      <c r="F12757" t="s">
        <v>4533</v>
      </c>
      <c r="G12757">
        <v>0</v>
      </c>
      <c r="H12757">
        <v>0</v>
      </c>
      <c r="I12757">
        <v>0</v>
      </c>
    </row>
    <row r="12758" spans="1:9" hidden="1" x14ac:dyDescent="0.3">
      <c r="A12758" s="1" t="s">
        <v>159</v>
      </c>
      <c r="B12758" s="1" t="s">
        <v>305</v>
      </c>
      <c r="C12758">
        <v>40.010599999999997</v>
      </c>
      <c r="D12758">
        <v>-86.499700000000004</v>
      </c>
      <c r="E12758" s="1" t="s">
        <v>20</v>
      </c>
      <c r="F12758" t="s">
        <v>4768</v>
      </c>
      <c r="G12758">
        <v>0</v>
      </c>
      <c r="H12758">
        <v>0</v>
      </c>
      <c r="I12758">
        <v>0</v>
      </c>
    </row>
    <row r="12759" spans="1:9" hidden="1" x14ac:dyDescent="0.3">
      <c r="A12759" s="1" t="s">
        <v>159</v>
      </c>
      <c r="B12759" s="1" t="s">
        <v>305</v>
      </c>
      <c r="C12759">
        <v>40.010599999999997</v>
      </c>
      <c r="D12759">
        <v>-86.499700000000004</v>
      </c>
      <c r="E12759" s="1" t="s">
        <v>21</v>
      </c>
      <c r="F12759" t="s">
        <v>5003</v>
      </c>
      <c r="G12759">
        <v>0</v>
      </c>
      <c r="H12759">
        <v>0</v>
      </c>
      <c r="I12759">
        <v>0</v>
      </c>
    </row>
    <row r="12760" spans="1:9" hidden="1" x14ac:dyDescent="0.3">
      <c r="A12760" s="1" t="s">
        <v>159</v>
      </c>
      <c r="B12760" s="1" t="s">
        <v>305</v>
      </c>
      <c r="C12760">
        <v>40.010599999999997</v>
      </c>
      <c r="D12760">
        <v>-86.499700000000004</v>
      </c>
      <c r="E12760" s="1" t="s">
        <v>22</v>
      </c>
      <c r="F12760" t="s">
        <v>5238</v>
      </c>
      <c r="G12760">
        <v>0</v>
      </c>
      <c r="H12760">
        <v>0</v>
      </c>
      <c r="I12760">
        <v>0</v>
      </c>
    </row>
    <row r="12761" spans="1:9" hidden="1" x14ac:dyDescent="0.3">
      <c r="A12761" s="1" t="s">
        <v>159</v>
      </c>
      <c r="B12761" s="1" t="s">
        <v>305</v>
      </c>
      <c r="C12761">
        <v>40.010599999999997</v>
      </c>
      <c r="D12761">
        <v>-86.499700000000004</v>
      </c>
      <c r="E12761" s="1" t="s">
        <v>23</v>
      </c>
      <c r="F12761" t="s">
        <v>5473</v>
      </c>
      <c r="G12761">
        <v>0</v>
      </c>
      <c r="H12761">
        <v>0</v>
      </c>
      <c r="I12761">
        <v>0</v>
      </c>
    </row>
    <row r="12762" spans="1:9" hidden="1" x14ac:dyDescent="0.3">
      <c r="A12762" s="1" t="s">
        <v>159</v>
      </c>
      <c r="B12762" s="1" t="s">
        <v>305</v>
      </c>
      <c r="C12762">
        <v>40.010599999999997</v>
      </c>
      <c r="D12762">
        <v>-86.499700000000004</v>
      </c>
      <c r="E12762" s="1" t="s">
        <v>24</v>
      </c>
      <c r="F12762" t="s">
        <v>5708</v>
      </c>
      <c r="G12762">
        <v>0</v>
      </c>
      <c r="H12762">
        <v>0</v>
      </c>
      <c r="I12762">
        <v>0</v>
      </c>
    </row>
    <row r="12763" spans="1:9" hidden="1" x14ac:dyDescent="0.3">
      <c r="A12763" s="1" t="s">
        <v>159</v>
      </c>
      <c r="B12763" s="1" t="s">
        <v>305</v>
      </c>
      <c r="C12763">
        <v>40.010599999999997</v>
      </c>
      <c r="D12763">
        <v>-86.499700000000004</v>
      </c>
      <c r="E12763" s="1" t="s">
        <v>25</v>
      </c>
      <c r="F12763" t="s">
        <v>5942</v>
      </c>
      <c r="G12763">
        <v>0</v>
      </c>
      <c r="H12763">
        <v>0</v>
      </c>
      <c r="I12763">
        <v>0</v>
      </c>
    </row>
    <row r="12764" spans="1:9" hidden="1" x14ac:dyDescent="0.3">
      <c r="A12764" s="1" t="s">
        <v>159</v>
      </c>
      <c r="B12764" s="1" t="s">
        <v>305</v>
      </c>
      <c r="C12764">
        <v>40.010599999999997</v>
      </c>
      <c r="D12764">
        <v>-86.499700000000004</v>
      </c>
      <c r="E12764" s="1" t="s">
        <v>26</v>
      </c>
      <c r="F12764" t="s">
        <v>6176</v>
      </c>
      <c r="G12764">
        <v>0</v>
      </c>
      <c r="H12764">
        <v>0</v>
      </c>
      <c r="I12764">
        <v>0</v>
      </c>
    </row>
    <row r="12765" spans="1:9" hidden="1" x14ac:dyDescent="0.3">
      <c r="A12765" s="1" t="s">
        <v>159</v>
      </c>
      <c r="B12765" s="1" t="s">
        <v>305</v>
      </c>
      <c r="C12765">
        <v>40.010599999999997</v>
      </c>
      <c r="D12765">
        <v>-86.499700000000004</v>
      </c>
      <c r="E12765" s="1" t="s">
        <v>27</v>
      </c>
      <c r="F12765" t="s">
        <v>6410</v>
      </c>
      <c r="G12765">
        <v>0</v>
      </c>
      <c r="H12765">
        <v>0</v>
      </c>
      <c r="I12765">
        <v>0</v>
      </c>
    </row>
    <row r="12766" spans="1:9" hidden="1" x14ac:dyDescent="0.3">
      <c r="A12766" s="1" t="s">
        <v>159</v>
      </c>
      <c r="B12766" s="1" t="s">
        <v>305</v>
      </c>
      <c r="C12766">
        <v>40.010599999999997</v>
      </c>
      <c r="D12766">
        <v>-86.499700000000004</v>
      </c>
      <c r="E12766" s="1" t="s">
        <v>28</v>
      </c>
      <c r="F12766" t="s">
        <v>6644</v>
      </c>
      <c r="G12766">
        <v>0</v>
      </c>
      <c r="H12766">
        <v>0</v>
      </c>
      <c r="I12766">
        <v>0</v>
      </c>
    </row>
    <row r="12767" spans="1:9" hidden="1" x14ac:dyDescent="0.3">
      <c r="A12767" s="1" t="s">
        <v>159</v>
      </c>
      <c r="B12767" s="1" t="s">
        <v>305</v>
      </c>
      <c r="C12767">
        <v>40.010599999999997</v>
      </c>
      <c r="D12767">
        <v>-86.499700000000004</v>
      </c>
      <c r="E12767" s="1" t="s">
        <v>29</v>
      </c>
      <c r="F12767" t="s">
        <v>6878</v>
      </c>
      <c r="G12767">
        <v>0</v>
      </c>
      <c r="H12767">
        <v>0</v>
      </c>
      <c r="I12767">
        <v>0</v>
      </c>
    </row>
    <row r="12768" spans="1:9" hidden="1" x14ac:dyDescent="0.3">
      <c r="A12768" s="1" t="s">
        <v>159</v>
      </c>
      <c r="B12768" s="1" t="s">
        <v>305</v>
      </c>
      <c r="C12768">
        <v>40.010599999999997</v>
      </c>
      <c r="D12768">
        <v>-86.499700000000004</v>
      </c>
      <c r="E12768" s="1" t="s">
        <v>30</v>
      </c>
      <c r="F12768" t="s">
        <v>7112</v>
      </c>
      <c r="G12768">
        <v>0</v>
      </c>
      <c r="H12768">
        <v>0</v>
      </c>
      <c r="I12768">
        <v>0</v>
      </c>
    </row>
    <row r="12769" spans="1:9" hidden="1" x14ac:dyDescent="0.3">
      <c r="A12769" s="1" t="s">
        <v>159</v>
      </c>
      <c r="B12769" s="1" t="s">
        <v>305</v>
      </c>
      <c r="C12769">
        <v>40.010599999999997</v>
      </c>
      <c r="D12769">
        <v>-86.499700000000004</v>
      </c>
      <c r="E12769" s="1" t="s">
        <v>31</v>
      </c>
      <c r="F12769" t="s">
        <v>7346</v>
      </c>
      <c r="G12769">
        <v>0</v>
      </c>
      <c r="H12769">
        <v>0</v>
      </c>
      <c r="I12769">
        <v>0</v>
      </c>
    </row>
    <row r="12770" spans="1:9" hidden="1" x14ac:dyDescent="0.3">
      <c r="A12770" s="1" t="s">
        <v>159</v>
      </c>
      <c r="B12770" s="1" t="s">
        <v>305</v>
      </c>
      <c r="C12770">
        <v>40.010599999999997</v>
      </c>
      <c r="D12770">
        <v>-86.499700000000004</v>
      </c>
      <c r="E12770" s="1" t="s">
        <v>32</v>
      </c>
      <c r="F12770" t="s">
        <v>7580</v>
      </c>
      <c r="G12770">
        <v>0</v>
      </c>
      <c r="H12770">
        <v>0</v>
      </c>
      <c r="I12770">
        <v>0</v>
      </c>
    </row>
    <row r="12771" spans="1:9" hidden="1" x14ac:dyDescent="0.3">
      <c r="A12771" s="1" t="s">
        <v>159</v>
      </c>
      <c r="B12771" s="1" t="s">
        <v>305</v>
      </c>
      <c r="C12771">
        <v>40.010599999999997</v>
      </c>
      <c r="D12771">
        <v>-86.499700000000004</v>
      </c>
      <c r="E12771" s="1" t="s">
        <v>33</v>
      </c>
      <c r="F12771" t="s">
        <v>7814</v>
      </c>
      <c r="G12771">
        <v>0</v>
      </c>
      <c r="H12771">
        <v>0</v>
      </c>
      <c r="I12771">
        <v>0</v>
      </c>
    </row>
    <row r="12772" spans="1:9" hidden="1" x14ac:dyDescent="0.3">
      <c r="A12772" s="1" t="s">
        <v>159</v>
      </c>
      <c r="B12772" s="1" t="s">
        <v>305</v>
      </c>
      <c r="C12772">
        <v>40.010599999999997</v>
      </c>
      <c r="D12772">
        <v>-86.499700000000004</v>
      </c>
      <c r="E12772" s="1" t="s">
        <v>34</v>
      </c>
      <c r="F12772" t="s">
        <v>8048</v>
      </c>
      <c r="G12772">
        <v>0</v>
      </c>
      <c r="H12772">
        <v>0</v>
      </c>
      <c r="I12772">
        <v>0</v>
      </c>
    </row>
    <row r="12773" spans="1:9" hidden="1" x14ac:dyDescent="0.3">
      <c r="A12773" s="1" t="s">
        <v>159</v>
      </c>
      <c r="B12773" s="1" t="s">
        <v>305</v>
      </c>
      <c r="C12773">
        <v>40.010599999999997</v>
      </c>
      <c r="D12773">
        <v>-86.499700000000004</v>
      </c>
      <c r="E12773" s="1" t="s">
        <v>35</v>
      </c>
      <c r="F12773" t="s">
        <v>8280</v>
      </c>
      <c r="G12773">
        <v>0</v>
      </c>
      <c r="H12773">
        <v>0</v>
      </c>
      <c r="I12773">
        <v>0</v>
      </c>
    </row>
    <row r="12774" spans="1:9" hidden="1" x14ac:dyDescent="0.3">
      <c r="A12774" s="1" t="s">
        <v>159</v>
      </c>
      <c r="B12774" s="1" t="s">
        <v>305</v>
      </c>
      <c r="C12774">
        <v>40.010599999999997</v>
      </c>
      <c r="D12774">
        <v>-86.499700000000004</v>
      </c>
      <c r="E12774" s="1" t="s">
        <v>36</v>
      </c>
      <c r="F12774" t="s">
        <v>8512</v>
      </c>
      <c r="G12774">
        <v>0</v>
      </c>
      <c r="H12774">
        <v>0</v>
      </c>
      <c r="I12774">
        <v>0</v>
      </c>
    </row>
    <row r="12775" spans="1:9" hidden="1" x14ac:dyDescent="0.3">
      <c r="A12775" s="1" t="s">
        <v>159</v>
      </c>
      <c r="B12775" s="1" t="s">
        <v>305</v>
      </c>
      <c r="C12775">
        <v>40.010599999999997</v>
      </c>
      <c r="D12775">
        <v>-86.499700000000004</v>
      </c>
      <c r="E12775" s="1" t="s">
        <v>37</v>
      </c>
      <c r="F12775" t="s">
        <v>8743</v>
      </c>
      <c r="G12775">
        <v>0</v>
      </c>
      <c r="H12775">
        <v>0</v>
      </c>
      <c r="I12775">
        <v>0</v>
      </c>
    </row>
    <row r="12776" spans="1:9" hidden="1" x14ac:dyDescent="0.3">
      <c r="A12776" s="1" t="s">
        <v>159</v>
      </c>
      <c r="B12776" s="1" t="s">
        <v>305</v>
      </c>
      <c r="C12776">
        <v>40.010599999999997</v>
      </c>
      <c r="D12776">
        <v>-86.499700000000004</v>
      </c>
      <c r="E12776" s="1" t="s">
        <v>38</v>
      </c>
      <c r="F12776" t="s">
        <v>8974</v>
      </c>
      <c r="G12776">
        <v>0</v>
      </c>
      <c r="H12776">
        <v>0</v>
      </c>
      <c r="I12776">
        <v>0</v>
      </c>
    </row>
    <row r="12777" spans="1:9" hidden="1" x14ac:dyDescent="0.3">
      <c r="A12777" s="1" t="s">
        <v>159</v>
      </c>
      <c r="B12777" s="1" t="s">
        <v>305</v>
      </c>
      <c r="C12777">
        <v>40.010599999999997</v>
      </c>
      <c r="D12777">
        <v>-86.499700000000004</v>
      </c>
      <c r="E12777" s="1" t="s">
        <v>39</v>
      </c>
      <c r="F12777" t="s">
        <v>9205</v>
      </c>
      <c r="G12777">
        <v>0</v>
      </c>
      <c r="H12777">
        <v>0</v>
      </c>
      <c r="I12777">
        <v>0</v>
      </c>
    </row>
    <row r="12778" spans="1:9" hidden="1" x14ac:dyDescent="0.3">
      <c r="A12778" s="1" t="s">
        <v>159</v>
      </c>
      <c r="B12778" s="1" t="s">
        <v>305</v>
      </c>
      <c r="C12778">
        <v>40.010599999999997</v>
      </c>
      <c r="D12778">
        <v>-86.499700000000004</v>
      </c>
      <c r="E12778" s="1" t="s">
        <v>40</v>
      </c>
      <c r="F12778" t="s">
        <v>9436</v>
      </c>
      <c r="G12778">
        <v>0</v>
      </c>
      <c r="H12778">
        <v>0</v>
      </c>
      <c r="I12778">
        <v>0</v>
      </c>
    </row>
    <row r="12779" spans="1:9" hidden="1" x14ac:dyDescent="0.3">
      <c r="A12779" s="1" t="s">
        <v>159</v>
      </c>
      <c r="B12779" s="1" t="s">
        <v>305</v>
      </c>
      <c r="C12779">
        <v>40.010599999999997</v>
      </c>
      <c r="D12779">
        <v>-86.499700000000004</v>
      </c>
      <c r="E12779" s="1" t="s">
        <v>41</v>
      </c>
      <c r="F12779" t="s">
        <v>9667</v>
      </c>
      <c r="G12779">
        <v>0</v>
      </c>
      <c r="H12779">
        <v>0</v>
      </c>
      <c r="I12779">
        <v>0</v>
      </c>
    </row>
    <row r="12780" spans="1:9" hidden="1" x14ac:dyDescent="0.3">
      <c r="A12780" s="1" t="s">
        <v>159</v>
      </c>
      <c r="B12780" s="1" t="s">
        <v>305</v>
      </c>
      <c r="C12780">
        <v>40.010599999999997</v>
      </c>
      <c r="D12780">
        <v>-86.499700000000004</v>
      </c>
      <c r="E12780" s="1" t="s">
        <v>42</v>
      </c>
      <c r="F12780" t="s">
        <v>9898</v>
      </c>
      <c r="G12780">
        <v>0</v>
      </c>
      <c r="H12780">
        <v>0</v>
      </c>
      <c r="I12780">
        <v>0</v>
      </c>
    </row>
    <row r="12781" spans="1:9" hidden="1" x14ac:dyDescent="0.3">
      <c r="A12781" s="1" t="s">
        <v>159</v>
      </c>
      <c r="B12781" s="1" t="s">
        <v>305</v>
      </c>
      <c r="C12781">
        <v>40.010599999999997</v>
      </c>
      <c r="D12781">
        <v>-86.499700000000004</v>
      </c>
      <c r="E12781" s="1" t="s">
        <v>43</v>
      </c>
      <c r="F12781" t="s">
        <v>10127</v>
      </c>
      <c r="G12781">
        <v>0</v>
      </c>
      <c r="H12781">
        <v>0</v>
      </c>
      <c r="I12781">
        <v>0</v>
      </c>
    </row>
    <row r="12782" spans="1:9" hidden="1" x14ac:dyDescent="0.3">
      <c r="A12782" s="1" t="s">
        <v>159</v>
      </c>
      <c r="B12782" s="1" t="s">
        <v>305</v>
      </c>
      <c r="C12782">
        <v>40.010599999999997</v>
      </c>
      <c r="D12782">
        <v>-86.499700000000004</v>
      </c>
      <c r="E12782" s="1" t="s">
        <v>44</v>
      </c>
      <c r="F12782" t="s">
        <v>10355</v>
      </c>
      <c r="G12782">
        <v>0</v>
      </c>
      <c r="H12782">
        <v>0</v>
      </c>
      <c r="I12782">
        <v>0</v>
      </c>
    </row>
    <row r="12783" spans="1:9" hidden="1" x14ac:dyDescent="0.3">
      <c r="A12783" s="1" t="s">
        <v>159</v>
      </c>
      <c r="B12783" s="1" t="s">
        <v>305</v>
      </c>
      <c r="C12783">
        <v>40.010599999999997</v>
      </c>
      <c r="D12783">
        <v>-86.499700000000004</v>
      </c>
      <c r="E12783" s="1" t="s">
        <v>45</v>
      </c>
      <c r="F12783" t="s">
        <v>10576</v>
      </c>
      <c r="G12783">
        <v>0</v>
      </c>
      <c r="H12783">
        <v>0</v>
      </c>
      <c r="I12783">
        <v>0</v>
      </c>
    </row>
    <row r="12784" spans="1:9" hidden="1" x14ac:dyDescent="0.3">
      <c r="A12784" s="1" t="s">
        <v>159</v>
      </c>
      <c r="B12784" s="1" t="s">
        <v>305</v>
      </c>
      <c r="C12784">
        <v>40.010599999999997</v>
      </c>
      <c r="D12784">
        <v>-86.499700000000004</v>
      </c>
      <c r="E12784" s="1" t="s">
        <v>46</v>
      </c>
      <c r="F12784" t="s">
        <v>10792</v>
      </c>
      <c r="G12784">
        <v>0</v>
      </c>
      <c r="H12784">
        <v>0</v>
      </c>
      <c r="I12784">
        <v>0</v>
      </c>
    </row>
    <row r="12785" spans="1:9" hidden="1" x14ac:dyDescent="0.3">
      <c r="A12785" s="1" t="s">
        <v>159</v>
      </c>
      <c r="B12785" s="1" t="s">
        <v>305</v>
      </c>
      <c r="C12785">
        <v>40.010599999999997</v>
      </c>
      <c r="D12785">
        <v>-86.499700000000004</v>
      </c>
      <c r="E12785" s="1" t="s">
        <v>47</v>
      </c>
      <c r="F12785" t="s">
        <v>11007</v>
      </c>
      <c r="G12785">
        <v>0</v>
      </c>
      <c r="H12785">
        <v>0</v>
      </c>
      <c r="I12785">
        <v>0</v>
      </c>
    </row>
    <row r="12786" spans="1:9" hidden="1" x14ac:dyDescent="0.3">
      <c r="A12786" s="1" t="s">
        <v>159</v>
      </c>
      <c r="B12786" s="1" t="s">
        <v>305</v>
      </c>
      <c r="C12786">
        <v>40.010599999999997</v>
      </c>
      <c r="D12786">
        <v>-86.499700000000004</v>
      </c>
      <c r="E12786" s="1" t="s">
        <v>48</v>
      </c>
      <c r="F12786" t="s">
        <v>11810</v>
      </c>
      <c r="G12786">
        <v>0</v>
      </c>
      <c r="H12786">
        <v>0</v>
      </c>
      <c r="I12786">
        <v>0</v>
      </c>
    </row>
    <row r="12787" spans="1:9" hidden="1" x14ac:dyDescent="0.3">
      <c r="A12787" s="1" t="s">
        <v>159</v>
      </c>
      <c r="B12787" s="1" t="s">
        <v>305</v>
      </c>
      <c r="C12787">
        <v>40.010599999999997</v>
      </c>
      <c r="D12787">
        <v>-86.499700000000004</v>
      </c>
      <c r="E12787" s="1" t="s">
        <v>49</v>
      </c>
      <c r="F12787" t="s">
        <v>12001</v>
      </c>
      <c r="G12787">
        <v>0</v>
      </c>
      <c r="H12787">
        <v>0</v>
      </c>
      <c r="I12787">
        <v>0</v>
      </c>
    </row>
    <row r="12788" spans="1:9" hidden="1" x14ac:dyDescent="0.3">
      <c r="A12788" s="1" t="s">
        <v>159</v>
      </c>
      <c r="B12788" s="1" t="s">
        <v>305</v>
      </c>
      <c r="C12788">
        <v>40.010599999999997</v>
      </c>
      <c r="D12788">
        <v>-86.499700000000004</v>
      </c>
      <c r="E12788" s="1" t="s">
        <v>50</v>
      </c>
      <c r="F12788" t="s">
        <v>12173</v>
      </c>
      <c r="G12788">
        <v>0</v>
      </c>
      <c r="H12788">
        <v>0</v>
      </c>
      <c r="I12788">
        <v>0</v>
      </c>
    </row>
    <row r="12789" spans="1:9" hidden="1" x14ac:dyDescent="0.3">
      <c r="A12789" s="1" t="s">
        <v>159</v>
      </c>
      <c r="B12789" s="1" t="s">
        <v>305</v>
      </c>
      <c r="C12789">
        <v>40.010599999999997</v>
      </c>
      <c r="D12789">
        <v>-86.499700000000004</v>
      </c>
      <c r="E12789" s="1" t="s">
        <v>51</v>
      </c>
      <c r="F12789" t="s">
        <v>12322</v>
      </c>
      <c r="G12789">
        <v>0</v>
      </c>
      <c r="H12789">
        <v>0</v>
      </c>
      <c r="I12789">
        <v>0</v>
      </c>
    </row>
    <row r="12790" spans="1:9" hidden="1" x14ac:dyDescent="0.3">
      <c r="A12790" s="1" t="s">
        <v>159</v>
      </c>
      <c r="B12790" s="1" t="s">
        <v>305</v>
      </c>
      <c r="C12790">
        <v>40.010599999999997</v>
      </c>
      <c r="D12790">
        <v>-86.499700000000004</v>
      </c>
      <c r="E12790" s="1" t="s">
        <v>52</v>
      </c>
      <c r="F12790" t="s">
        <v>11175</v>
      </c>
      <c r="G12790">
        <v>0</v>
      </c>
      <c r="H12790">
        <v>0</v>
      </c>
      <c r="I12790">
        <v>0</v>
      </c>
    </row>
    <row r="12791" spans="1:9" hidden="1" x14ac:dyDescent="0.3">
      <c r="A12791" s="1" t="s">
        <v>159</v>
      </c>
      <c r="B12791" s="1" t="s">
        <v>305</v>
      </c>
      <c r="C12791">
        <v>40.010599999999997</v>
      </c>
      <c r="D12791">
        <v>-86.499700000000004</v>
      </c>
      <c r="E12791" s="1" t="s">
        <v>53</v>
      </c>
      <c r="F12791" t="s">
        <v>11373</v>
      </c>
      <c r="G12791">
        <v>0</v>
      </c>
      <c r="H12791">
        <v>0</v>
      </c>
      <c r="I12791">
        <v>0</v>
      </c>
    </row>
    <row r="12792" spans="1:9" hidden="1" x14ac:dyDescent="0.3">
      <c r="A12792" s="1" t="s">
        <v>159</v>
      </c>
      <c r="B12792" s="1" t="s">
        <v>305</v>
      </c>
      <c r="C12792">
        <v>40.010599999999997</v>
      </c>
      <c r="D12792">
        <v>-86.499700000000004</v>
      </c>
      <c r="E12792" s="1" t="s">
        <v>54</v>
      </c>
      <c r="F12792" t="s">
        <v>11568</v>
      </c>
      <c r="G12792">
        <v>0</v>
      </c>
      <c r="H12792">
        <v>0</v>
      </c>
      <c r="I12792">
        <v>0</v>
      </c>
    </row>
    <row r="12793" spans="1:9" hidden="1" x14ac:dyDescent="0.3">
      <c r="A12793" s="1" t="s">
        <v>159</v>
      </c>
      <c r="B12793" s="1" t="s">
        <v>305</v>
      </c>
      <c r="C12793">
        <v>40.010599999999997</v>
      </c>
      <c r="D12793">
        <v>-86.499700000000004</v>
      </c>
      <c r="E12793" s="1" t="s">
        <v>21548</v>
      </c>
      <c r="F12793" t="s">
        <v>21794</v>
      </c>
      <c r="G12793">
        <v>0</v>
      </c>
      <c r="H12793">
        <v>0</v>
      </c>
      <c r="I12793">
        <v>0</v>
      </c>
    </row>
    <row r="12794" spans="1:9" hidden="1" x14ac:dyDescent="0.3">
      <c r="A12794" s="1" t="s">
        <v>159</v>
      </c>
      <c r="B12794" s="1" t="s">
        <v>306</v>
      </c>
      <c r="C12794">
        <v>43.018599999999999</v>
      </c>
      <c r="D12794">
        <v>-89.549800000000005</v>
      </c>
      <c r="E12794" s="1" t="s">
        <v>4</v>
      </c>
      <c r="F12794" t="s">
        <v>964</v>
      </c>
      <c r="G12794">
        <v>0</v>
      </c>
      <c r="H12794">
        <v>0</v>
      </c>
      <c r="I12794">
        <v>0</v>
      </c>
    </row>
    <row r="12795" spans="1:9" hidden="1" x14ac:dyDescent="0.3">
      <c r="A12795" s="1" t="s">
        <v>159</v>
      </c>
      <c r="B12795" s="1" t="s">
        <v>306</v>
      </c>
      <c r="C12795">
        <v>43.018599999999999</v>
      </c>
      <c r="D12795">
        <v>-89.549800000000005</v>
      </c>
      <c r="E12795" s="1" t="s">
        <v>5</v>
      </c>
      <c r="F12795" t="s">
        <v>1206</v>
      </c>
      <c r="G12795">
        <v>0</v>
      </c>
      <c r="H12795">
        <v>0</v>
      </c>
      <c r="I12795">
        <v>0</v>
      </c>
    </row>
    <row r="12796" spans="1:9" hidden="1" x14ac:dyDescent="0.3">
      <c r="A12796" s="1" t="s">
        <v>159</v>
      </c>
      <c r="B12796" s="1" t="s">
        <v>306</v>
      </c>
      <c r="C12796">
        <v>43.018599999999999</v>
      </c>
      <c r="D12796">
        <v>-89.549800000000005</v>
      </c>
      <c r="E12796" s="1" t="s">
        <v>6</v>
      </c>
      <c r="F12796" t="s">
        <v>1448</v>
      </c>
      <c r="G12796">
        <v>0</v>
      </c>
      <c r="H12796">
        <v>0</v>
      </c>
      <c r="I12796">
        <v>0</v>
      </c>
    </row>
    <row r="12797" spans="1:9" hidden="1" x14ac:dyDescent="0.3">
      <c r="A12797" s="1" t="s">
        <v>159</v>
      </c>
      <c r="B12797" s="1" t="s">
        <v>306</v>
      </c>
      <c r="C12797">
        <v>43.018599999999999</v>
      </c>
      <c r="D12797">
        <v>-89.549800000000005</v>
      </c>
      <c r="E12797" s="1" t="s">
        <v>7</v>
      </c>
      <c r="F12797" t="s">
        <v>1689</v>
      </c>
      <c r="G12797">
        <v>0</v>
      </c>
      <c r="H12797">
        <v>0</v>
      </c>
      <c r="I12797">
        <v>0</v>
      </c>
    </row>
    <row r="12798" spans="1:9" hidden="1" x14ac:dyDescent="0.3">
      <c r="A12798" s="1" t="s">
        <v>159</v>
      </c>
      <c r="B12798" s="1" t="s">
        <v>306</v>
      </c>
      <c r="C12798">
        <v>43.018599999999999</v>
      </c>
      <c r="D12798">
        <v>-89.549800000000005</v>
      </c>
      <c r="E12798" s="1" t="s">
        <v>8</v>
      </c>
      <c r="F12798" t="s">
        <v>1930</v>
      </c>
      <c r="G12798">
        <v>0</v>
      </c>
      <c r="H12798">
        <v>0</v>
      </c>
      <c r="I12798">
        <v>0</v>
      </c>
    </row>
    <row r="12799" spans="1:9" hidden="1" x14ac:dyDescent="0.3">
      <c r="A12799" s="1" t="s">
        <v>159</v>
      </c>
      <c r="B12799" s="1" t="s">
        <v>306</v>
      </c>
      <c r="C12799">
        <v>43.018599999999999</v>
      </c>
      <c r="D12799">
        <v>-89.549800000000005</v>
      </c>
      <c r="E12799" s="1" t="s">
        <v>9</v>
      </c>
      <c r="F12799" t="s">
        <v>2168</v>
      </c>
      <c r="G12799">
        <v>0</v>
      </c>
      <c r="H12799">
        <v>0</v>
      </c>
      <c r="I12799">
        <v>0</v>
      </c>
    </row>
    <row r="12800" spans="1:9" hidden="1" x14ac:dyDescent="0.3">
      <c r="A12800" s="1" t="s">
        <v>159</v>
      </c>
      <c r="B12800" s="1" t="s">
        <v>306</v>
      </c>
      <c r="C12800">
        <v>43.018599999999999</v>
      </c>
      <c r="D12800">
        <v>-89.549800000000005</v>
      </c>
      <c r="E12800" s="1" t="s">
        <v>10</v>
      </c>
      <c r="F12800" t="s">
        <v>2406</v>
      </c>
      <c r="G12800">
        <v>0</v>
      </c>
      <c r="H12800">
        <v>0</v>
      </c>
      <c r="I12800">
        <v>0</v>
      </c>
    </row>
    <row r="12801" spans="1:9" hidden="1" x14ac:dyDescent="0.3">
      <c r="A12801" s="1" t="s">
        <v>159</v>
      </c>
      <c r="B12801" s="1" t="s">
        <v>306</v>
      </c>
      <c r="C12801">
        <v>43.018599999999999</v>
      </c>
      <c r="D12801">
        <v>-89.549800000000005</v>
      </c>
      <c r="E12801" s="1" t="s">
        <v>11</v>
      </c>
      <c r="F12801" t="s">
        <v>2644</v>
      </c>
      <c r="G12801">
        <v>0</v>
      </c>
      <c r="H12801">
        <v>0</v>
      </c>
      <c r="I12801">
        <v>0</v>
      </c>
    </row>
    <row r="12802" spans="1:9" hidden="1" x14ac:dyDescent="0.3">
      <c r="A12802" s="1" t="s">
        <v>159</v>
      </c>
      <c r="B12802" s="1" t="s">
        <v>306</v>
      </c>
      <c r="C12802">
        <v>43.018599999999999</v>
      </c>
      <c r="D12802">
        <v>-89.549800000000005</v>
      </c>
      <c r="E12802" s="1" t="s">
        <v>12</v>
      </c>
      <c r="F12802" t="s">
        <v>2882</v>
      </c>
      <c r="G12802">
        <v>0</v>
      </c>
      <c r="H12802">
        <v>0</v>
      </c>
      <c r="I12802">
        <v>0</v>
      </c>
    </row>
    <row r="12803" spans="1:9" hidden="1" x14ac:dyDescent="0.3">
      <c r="A12803" s="1" t="s">
        <v>159</v>
      </c>
      <c r="B12803" s="1" t="s">
        <v>306</v>
      </c>
      <c r="C12803">
        <v>43.018599999999999</v>
      </c>
      <c r="D12803">
        <v>-89.549800000000005</v>
      </c>
      <c r="E12803" s="1" t="s">
        <v>13</v>
      </c>
      <c r="F12803" t="s">
        <v>3120</v>
      </c>
      <c r="G12803">
        <v>0</v>
      </c>
      <c r="H12803">
        <v>0</v>
      </c>
      <c r="I12803">
        <v>0</v>
      </c>
    </row>
    <row r="12804" spans="1:9" hidden="1" x14ac:dyDescent="0.3">
      <c r="A12804" s="1" t="s">
        <v>159</v>
      </c>
      <c r="B12804" s="1" t="s">
        <v>306</v>
      </c>
      <c r="C12804">
        <v>43.018599999999999</v>
      </c>
      <c r="D12804">
        <v>-89.549800000000005</v>
      </c>
      <c r="E12804" s="1" t="s">
        <v>14</v>
      </c>
      <c r="F12804" t="s">
        <v>3357</v>
      </c>
      <c r="G12804">
        <v>0</v>
      </c>
      <c r="H12804">
        <v>0</v>
      </c>
      <c r="I12804">
        <v>0</v>
      </c>
    </row>
    <row r="12805" spans="1:9" hidden="1" x14ac:dyDescent="0.3">
      <c r="A12805" s="1" t="s">
        <v>159</v>
      </c>
      <c r="B12805" s="1" t="s">
        <v>306</v>
      </c>
      <c r="C12805">
        <v>43.018599999999999</v>
      </c>
      <c r="D12805">
        <v>-89.549800000000005</v>
      </c>
      <c r="E12805" s="1" t="s">
        <v>15</v>
      </c>
      <c r="F12805" t="s">
        <v>3593</v>
      </c>
      <c r="G12805">
        <v>0</v>
      </c>
      <c r="H12805">
        <v>0</v>
      </c>
      <c r="I12805">
        <v>0</v>
      </c>
    </row>
    <row r="12806" spans="1:9" hidden="1" x14ac:dyDescent="0.3">
      <c r="A12806" s="1" t="s">
        <v>159</v>
      </c>
      <c r="B12806" s="1" t="s">
        <v>306</v>
      </c>
      <c r="C12806">
        <v>43.018599999999999</v>
      </c>
      <c r="D12806">
        <v>-89.549800000000005</v>
      </c>
      <c r="E12806" s="1" t="s">
        <v>16</v>
      </c>
      <c r="F12806" t="s">
        <v>3829</v>
      </c>
      <c r="G12806">
        <v>0</v>
      </c>
      <c r="H12806">
        <v>0</v>
      </c>
      <c r="I12806">
        <v>0</v>
      </c>
    </row>
    <row r="12807" spans="1:9" hidden="1" x14ac:dyDescent="0.3">
      <c r="A12807" s="1" t="s">
        <v>159</v>
      </c>
      <c r="B12807" s="1" t="s">
        <v>306</v>
      </c>
      <c r="C12807">
        <v>43.018599999999999</v>
      </c>
      <c r="D12807">
        <v>-89.549800000000005</v>
      </c>
      <c r="E12807" s="1" t="s">
        <v>17</v>
      </c>
      <c r="F12807" t="s">
        <v>4064</v>
      </c>
      <c r="G12807">
        <v>0</v>
      </c>
      <c r="H12807">
        <v>0</v>
      </c>
      <c r="I12807">
        <v>0</v>
      </c>
    </row>
    <row r="12808" spans="1:9" hidden="1" x14ac:dyDescent="0.3">
      <c r="A12808" s="1" t="s">
        <v>159</v>
      </c>
      <c r="B12808" s="1" t="s">
        <v>306</v>
      </c>
      <c r="C12808">
        <v>43.018599999999999</v>
      </c>
      <c r="D12808">
        <v>-89.549800000000005</v>
      </c>
      <c r="E12808" s="1" t="s">
        <v>18</v>
      </c>
      <c r="F12808" t="s">
        <v>4299</v>
      </c>
      <c r="G12808">
        <v>0</v>
      </c>
      <c r="H12808">
        <v>0</v>
      </c>
      <c r="I12808">
        <v>0</v>
      </c>
    </row>
    <row r="12809" spans="1:9" hidden="1" x14ac:dyDescent="0.3">
      <c r="A12809" s="1" t="s">
        <v>159</v>
      </c>
      <c r="B12809" s="1" t="s">
        <v>306</v>
      </c>
      <c r="C12809">
        <v>43.018599999999999</v>
      </c>
      <c r="D12809">
        <v>-89.549800000000005</v>
      </c>
      <c r="E12809" s="1" t="s">
        <v>19</v>
      </c>
      <c r="F12809" t="s">
        <v>4534</v>
      </c>
      <c r="G12809">
        <v>0</v>
      </c>
      <c r="H12809">
        <v>0</v>
      </c>
      <c r="I12809">
        <v>0</v>
      </c>
    </row>
    <row r="12810" spans="1:9" hidden="1" x14ac:dyDescent="0.3">
      <c r="A12810" s="1" t="s">
        <v>159</v>
      </c>
      <c r="B12810" s="1" t="s">
        <v>306</v>
      </c>
      <c r="C12810">
        <v>43.018599999999999</v>
      </c>
      <c r="D12810">
        <v>-89.549800000000005</v>
      </c>
      <c r="E12810" s="1" t="s">
        <v>20</v>
      </c>
      <c r="F12810" t="s">
        <v>4769</v>
      </c>
      <c r="G12810">
        <v>0</v>
      </c>
      <c r="H12810">
        <v>0</v>
      </c>
      <c r="I12810">
        <v>0</v>
      </c>
    </row>
    <row r="12811" spans="1:9" hidden="1" x14ac:dyDescent="0.3">
      <c r="A12811" s="1" t="s">
        <v>159</v>
      </c>
      <c r="B12811" s="1" t="s">
        <v>306</v>
      </c>
      <c r="C12811">
        <v>43.018599999999999</v>
      </c>
      <c r="D12811">
        <v>-89.549800000000005</v>
      </c>
      <c r="E12811" s="1" t="s">
        <v>21</v>
      </c>
      <c r="F12811" t="s">
        <v>5004</v>
      </c>
      <c r="G12811">
        <v>0</v>
      </c>
      <c r="H12811">
        <v>0</v>
      </c>
      <c r="I12811">
        <v>0</v>
      </c>
    </row>
    <row r="12812" spans="1:9" hidden="1" x14ac:dyDescent="0.3">
      <c r="A12812" s="1" t="s">
        <v>159</v>
      </c>
      <c r="B12812" s="1" t="s">
        <v>306</v>
      </c>
      <c r="C12812">
        <v>43.018599999999999</v>
      </c>
      <c r="D12812">
        <v>-89.549800000000005</v>
      </c>
      <c r="E12812" s="1" t="s">
        <v>22</v>
      </c>
      <c r="F12812" t="s">
        <v>5239</v>
      </c>
      <c r="G12812">
        <v>0</v>
      </c>
      <c r="H12812">
        <v>0</v>
      </c>
      <c r="I12812">
        <v>0</v>
      </c>
    </row>
    <row r="12813" spans="1:9" hidden="1" x14ac:dyDescent="0.3">
      <c r="A12813" s="1" t="s">
        <v>159</v>
      </c>
      <c r="B12813" s="1" t="s">
        <v>306</v>
      </c>
      <c r="C12813">
        <v>43.018599999999999</v>
      </c>
      <c r="D12813">
        <v>-89.549800000000005</v>
      </c>
      <c r="E12813" s="1" t="s">
        <v>23</v>
      </c>
      <c r="F12813" t="s">
        <v>5474</v>
      </c>
      <c r="G12813">
        <v>0</v>
      </c>
      <c r="H12813">
        <v>0</v>
      </c>
      <c r="I12813">
        <v>0</v>
      </c>
    </row>
    <row r="12814" spans="1:9" hidden="1" x14ac:dyDescent="0.3">
      <c r="A12814" s="1" t="s">
        <v>159</v>
      </c>
      <c r="B12814" s="1" t="s">
        <v>306</v>
      </c>
      <c r="C12814">
        <v>43.018599999999999</v>
      </c>
      <c r="D12814">
        <v>-89.549800000000005</v>
      </c>
      <c r="E12814" s="1" t="s">
        <v>24</v>
      </c>
      <c r="F12814" t="s">
        <v>5709</v>
      </c>
      <c r="G12814">
        <v>0</v>
      </c>
      <c r="H12814">
        <v>0</v>
      </c>
      <c r="I12814">
        <v>0</v>
      </c>
    </row>
    <row r="12815" spans="1:9" hidden="1" x14ac:dyDescent="0.3">
      <c r="A12815" s="1" t="s">
        <v>159</v>
      </c>
      <c r="B12815" s="1" t="s">
        <v>306</v>
      </c>
      <c r="C12815">
        <v>43.018599999999999</v>
      </c>
      <c r="D12815">
        <v>-89.549800000000005</v>
      </c>
      <c r="E12815" s="1" t="s">
        <v>25</v>
      </c>
      <c r="F12815" t="s">
        <v>5943</v>
      </c>
      <c r="G12815">
        <v>0</v>
      </c>
      <c r="H12815">
        <v>0</v>
      </c>
      <c r="I12815">
        <v>0</v>
      </c>
    </row>
    <row r="12816" spans="1:9" hidden="1" x14ac:dyDescent="0.3">
      <c r="A12816" s="1" t="s">
        <v>159</v>
      </c>
      <c r="B12816" s="1" t="s">
        <v>306</v>
      </c>
      <c r="C12816">
        <v>43.018599999999999</v>
      </c>
      <c r="D12816">
        <v>-89.549800000000005</v>
      </c>
      <c r="E12816" s="1" t="s">
        <v>26</v>
      </c>
      <c r="F12816" t="s">
        <v>6177</v>
      </c>
      <c r="G12816">
        <v>0</v>
      </c>
      <c r="H12816">
        <v>0</v>
      </c>
      <c r="I12816">
        <v>0</v>
      </c>
    </row>
    <row r="12817" spans="1:9" hidden="1" x14ac:dyDescent="0.3">
      <c r="A12817" s="1" t="s">
        <v>159</v>
      </c>
      <c r="B12817" s="1" t="s">
        <v>306</v>
      </c>
      <c r="C12817">
        <v>43.018599999999999</v>
      </c>
      <c r="D12817">
        <v>-89.549800000000005</v>
      </c>
      <c r="E12817" s="1" t="s">
        <v>27</v>
      </c>
      <c r="F12817" t="s">
        <v>6411</v>
      </c>
      <c r="G12817">
        <v>0</v>
      </c>
      <c r="H12817">
        <v>0</v>
      </c>
      <c r="I12817">
        <v>0</v>
      </c>
    </row>
    <row r="12818" spans="1:9" hidden="1" x14ac:dyDescent="0.3">
      <c r="A12818" s="1" t="s">
        <v>159</v>
      </c>
      <c r="B12818" s="1" t="s">
        <v>306</v>
      </c>
      <c r="C12818">
        <v>43.018599999999999</v>
      </c>
      <c r="D12818">
        <v>-89.549800000000005</v>
      </c>
      <c r="E12818" s="1" t="s">
        <v>28</v>
      </c>
      <c r="F12818" t="s">
        <v>6645</v>
      </c>
      <c r="G12818">
        <v>0</v>
      </c>
      <c r="H12818">
        <v>0</v>
      </c>
      <c r="I12818">
        <v>0</v>
      </c>
    </row>
    <row r="12819" spans="1:9" hidden="1" x14ac:dyDescent="0.3">
      <c r="A12819" s="1" t="s">
        <v>159</v>
      </c>
      <c r="B12819" s="1" t="s">
        <v>306</v>
      </c>
      <c r="C12819">
        <v>43.018599999999999</v>
      </c>
      <c r="D12819">
        <v>-89.549800000000005</v>
      </c>
      <c r="E12819" s="1" t="s">
        <v>29</v>
      </c>
      <c r="F12819" t="s">
        <v>6879</v>
      </c>
      <c r="G12819">
        <v>0</v>
      </c>
      <c r="H12819">
        <v>0</v>
      </c>
      <c r="I12819">
        <v>0</v>
      </c>
    </row>
    <row r="12820" spans="1:9" hidden="1" x14ac:dyDescent="0.3">
      <c r="A12820" s="1" t="s">
        <v>159</v>
      </c>
      <c r="B12820" s="1" t="s">
        <v>306</v>
      </c>
      <c r="C12820">
        <v>43.018599999999999</v>
      </c>
      <c r="D12820">
        <v>-89.549800000000005</v>
      </c>
      <c r="E12820" s="1" t="s">
        <v>30</v>
      </c>
      <c r="F12820" t="s">
        <v>7113</v>
      </c>
      <c r="G12820">
        <v>0</v>
      </c>
      <c r="H12820">
        <v>0</v>
      </c>
      <c r="I12820">
        <v>0</v>
      </c>
    </row>
    <row r="12821" spans="1:9" hidden="1" x14ac:dyDescent="0.3">
      <c r="A12821" s="1" t="s">
        <v>159</v>
      </c>
      <c r="B12821" s="1" t="s">
        <v>306</v>
      </c>
      <c r="C12821">
        <v>43.018599999999999</v>
      </c>
      <c r="D12821">
        <v>-89.549800000000005</v>
      </c>
      <c r="E12821" s="1" t="s">
        <v>31</v>
      </c>
      <c r="F12821" t="s">
        <v>7347</v>
      </c>
      <c r="G12821">
        <v>0</v>
      </c>
      <c r="H12821">
        <v>0</v>
      </c>
      <c r="I12821">
        <v>0</v>
      </c>
    </row>
    <row r="12822" spans="1:9" hidden="1" x14ac:dyDescent="0.3">
      <c r="A12822" s="1" t="s">
        <v>159</v>
      </c>
      <c r="B12822" s="1" t="s">
        <v>306</v>
      </c>
      <c r="C12822">
        <v>43.018599999999999</v>
      </c>
      <c r="D12822">
        <v>-89.549800000000005</v>
      </c>
      <c r="E12822" s="1" t="s">
        <v>32</v>
      </c>
      <c r="F12822" t="s">
        <v>7581</v>
      </c>
      <c r="G12822">
        <v>0</v>
      </c>
      <c r="H12822">
        <v>0</v>
      </c>
      <c r="I12822">
        <v>0</v>
      </c>
    </row>
    <row r="12823" spans="1:9" hidden="1" x14ac:dyDescent="0.3">
      <c r="A12823" s="1" t="s">
        <v>159</v>
      </c>
      <c r="B12823" s="1" t="s">
        <v>306</v>
      </c>
      <c r="C12823">
        <v>43.018599999999999</v>
      </c>
      <c r="D12823">
        <v>-89.549800000000005</v>
      </c>
      <c r="E12823" s="1" t="s">
        <v>33</v>
      </c>
      <c r="F12823" t="s">
        <v>7815</v>
      </c>
      <c r="G12823">
        <v>0</v>
      </c>
      <c r="H12823">
        <v>0</v>
      </c>
      <c r="I12823">
        <v>0</v>
      </c>
    </row>
    <row r="12824" spans="1:9" hidden="1" x14ac:dyDescent="0.3">
      <c r="A12824" s="1" t="s">
        <v>159</v>
      </c>
      <c r="B12824" s="1" t="s">
        <v>306</v>
      </c>
      <c r="C12824">
        <v>43.018599999999999</v>
      </c>
      <c r="D12824">
        <v>-89.549800000000005</v>
      </c>
      <c r="E12824" s="1" t="s">
        <v>34</v>
      </c>
      <c r="F12824" t="s">
        <v>8049</v>
      </c>
      <c r="G12824">
        <v>0</v>
      </c>
      <c r="H12824">
        <v>0</v>
      </c>
      <c r="I12824">
        <v>0</v>
      </c>
    </row>
    <row r="12825" spans="1:9" hidden="1" x14ac:dyDescent="0.3">
      <c r="A12825" s="1" t="s">
        <v>159</v>
      </c>
      <c r="B12825" s="1" t="s">
        <v>306</v>
      </c>
      <c r="C12825">
        <v>43.018599999999999</v>
      </c>
      <c r="D12825">
        <v>-89.549800000000005</v>
      </c>
      <c r="E12825" s="1" t="s">
        <v>35</v>
      </c>
      <c r="F12825" t="s">
        <v>8281</v>
      </c>
      <c r="G12825">
        <v>0</v>
      </c>
      <c r="H12825">
        <v>0</v>
      </c>
      <c r="I12825">
        <v>0</v>
      </c>
    </row>
    <row r="12826" spans="1:9" hidden="1" x14ac:dyDescent="0.3">
      <c r="A12826" s="1" t="s">
        <v>159</v>
      </c>
      <c r="B12826" s="1" t="s">
        <v>306</v>
      </c>
      <c r="C12826">
        <v>43.018599999999999</v>
      </c>
      <c r="D12826">
        <v>-89.549800000000005</v>
      </c>
      <c r="E12826" s="1" t="s">
        <v>36</v>
      </c>
      <c r="F12826" t="s">
        <v>8513</v>
      </c>
      <c r="G12826">
        <v>0</v>
      </c>
      <c r="H12826">
        <v>0</v>
      </c>
      <c r="I12826">
        <v>0</v>
      </c>
    </row>
    <row r="12827" spans="1:9" hidden="1" x14ac:dyDescent="0.3">
      <c r="A12827" s="1" t="s">
        <v>159</v>
      </c>
      <c r="B12827" s="1" t="s">
        <v>306</v>
      </c>
      <c r="C12827">
        <v>43.018599999999999</v>
      </c>
      <c r="D12827">
        <v>-89.549800000000005</v>
      </c>
      <c r="E12827" s="1" t="s">
        <v>37</v>
      </c>
      <c r="F12827" t="s">
        <v>8744</v>
      </c>
      <c r="G12827">
        <v>0</v>
      </c>
      <c r="H12827">
        <v>0</v>
      </c>
      <c r="I12827">
        <v>0</v>
      </c>
    </row>
    <row r="12828" spans="1:9" hidden="1" x14ac:dyDescent="0.3">
      <c r="A12828" s="1" t="s">
        <v>159</v>
      </c>
      <c r="B12828" s="1" t="s">
        <v>306</v>
      </c>
      <c r="C12828">
        <v>43.018599999999999</v>
      </c>
      <c r="D12828">
        <v>-89.549800000000005</v>
      </c>
      <c r="E12828" s="1" t="s">
        <v>38</v>
      </c>
      <c r="F12828" t="s">
        <v>8975</v>
      </c>
      <c r="G12828">
        <v>0</v>
      </c>
      <c r="H12828">
        <v>0</v>
      </c>
      <c r="I12828">
        <v>0</v>
      </c>
    </row>
    <row r="12829" spans="1:9" hidden="1" x14ac:dyDescent="0.3">
      <c r="A12829" s="1" t="s">
        <v>159</v>
      </c>
      <c r="B12829" s="1" t="s">
        <v>306</v>
      </c>
      <c r="C12829">
        <v>43.018599999999999</v>
      </c>
      <c r="D12829">
        <v>-89.549800000000005</v>
      </c>
      <c r="E12829" s="1" t="s">
        <v>39</v>
      </c>
      <c r="F12829" t="s">
        <v>9206</v>
      </c>
      <c r="G12829">
        <v>0</v>
      </c>
      <c r="H12829">
        <v>0</v>
      </c>
      <c r="I12829">
        <v>0</v>
      </c>
    </row>
    <row r="12830" spans="1:9" hidden="1" x14ac:dyDescent="0.3">
      <c r="A12830" s="1" t="s">
        <v>159</v>
      </c>
      <c r="B12830" s="1" t="s">
        <v>306</v>
      </c>
      <c r="C12830">
        <v>43.018599999999999</v>
      </c>
      <c r="D12830">
        <v>-89.549800000000005</v>
      </c>
      <c r="E12830" s="1" t="s">
        <v>40</v>
      </c>
      <c r="F12830" t="s">
        <v>9437</v>
      </c>
      <c r="G12830">
        <v>0</v>
      </c>
      <c r="H12830">
        <v>0</v>
      </c>
      <c r="I12830">
        <v>0</v>
      </c>
    </row>
    <row r="12831" spans="1:9" hidden="1" x14ac:dyDescent="0.3">
      <c r="A12831" s="1" t="s">
        <v>159</v>
      </c>
      <c r="B12831" s="1" t="s">
        <v>306</v>
      </c>
      <c r="C12831">
        <v>43.018599999999999</v>
      </c>
      <c r="D12831">
        <v>-89.549800000000005</v>
      </c>
      <c r="E12831" s="1" t="s">
        <v>41</v>
      </c>
      <c r="F12831" t="s">
        <v>9668</v>
      </c>
      <c r="G12831">
        <v>0</v>
      </c>
      <c r="H12831">
        <v>0</v>
      </c>
      <c r="I12831">
        <v>0</v>
      </c>
    </row>
    <row r="12832" spans="1:9" hidden="1" x14ac:dyDescent="0.3">
      <c r="A12832" s="1" t="s">
        <v>159</v>
      </c>
      <c r="B12832" s="1" t="s">
        <v>306</v>
      </c>
      <c r="C12832">
        <v>43.018599999999999</v>
      </c>
      <c r="D12832">
        <v>-89.549800000000005</v>
      </c>
      <c r="E12832" s="1" t="s">
        <v>42</v>
      </c>
      <c r="F12832" t="s">
        <v>9899</v>
      </c>
      <c r="G12832">
        <v>0</v>
      </c>
      <c r="H12832">
        <v>0</v>
      </c>
      <c r="I12832">
        <v>0</v>
      </c>
    </row>
    <row r="12833" spans="1:9" hidden="1" x14ac:dyDescent="0.3">
      <c r="A12833" s="1" t="s">
        <v>159</v>
      </c>
      <c r="B12833" s="1" t="s">
        <v>306</v>
      </c>
      <c r="C12833">
        <v>43.018599999999999</v>
      </c>
      <c r="D12833">
        <v>-89.549800000000005</v>
      </c>
      <c r="E12833" s="1" t="s">
        <v>43</v>
      </c>
      <c r="F12833" t="s">
        <v>10128</v>
      </c>
      <c r="G12833">
        <v>0</v>
      </c>
      <c r="H12833">
        <v>0</v>
      </c>
      <c r="I12833">
        <v>0</v>
      </c>
    </row>
    <row r="12834" spans="1:9" hidden="1" x14ac:dyDescent="0.3">
      <c r="A12834" s="1" t="s">
        <v>159</v>
      </c>
      <c r="B12834" s="1" t="s">
        <v>306</v>
      </c>
      <c r="C12834">
        <v>43.018599999999999</v>
      </c>
      <c r="D12834">
        <v>-89.549800000000005</v>
      </c>
      <c r="E12834" s="1" t="s">
        <v>44</v>
      </c>
      <c r="F12834" t="s">
        <v>10356</v>
      </c>
      <c r="G12834">
        <v>0</v>
      </c>
      <c r="H12834">
        <v>0</v>
      </c>
      <c r="I12834">
        <v>0</v>
      </c>
    </row>
    <row r="12835" spans="1:9" hidden="1" x14ac:dyDescent="0.3">
      <c r="A12835" s="1" t="s">
        <v>159</v>
      </c>
      <c r="B12835" s="1" t="s">
        <v>306</v>
      </c>
      <c r="C12835">
        <v>43.018599999999999</v>
      </c>
      <c r="D12835">
        <v>-89.549800000000005</v>
      </c>
      <c r="E12835" s="1" t="s">
        <v>45</v>
      </c>
      <c r="F12835" t="s">
        <v>10577</v>
      </c>
      <c r="G12835">
        <v>0</v>
      </c>
      <c r="H12835">
        <v>0</v>
      </c>
      <c r="I12835">
        <v>0</v>
      </c>
    </row>
    <row r="12836" spans="1:9" hidden="1" x14ac:dyDescent="0.3">
      <c r="A12836" s="1" t="s">
        <v>159</v>
      </c>
      <c r="B12836" s="1" t="s">
        <v>306</v>
      </c>
      <c r="C12836">
        <v>43.018599999999999</v>
      </c>
      <c r="D12836">
        <v>-89.549800000000005</v>
      </c>
      <c r="E12836" s="1" t="s">
        <v>46</v>
      </c>
      <c r="F12836" t="s">
        <v>10793</v>
      </c>
      <c r="G12836">
        <v>0</v>
      </c>
      <c r="H12836">
        <v>0</v>
      </c>
      <c r="I12836">
        <v>0</v>
      </c>
    </row>
    <row r="12837" spans="1:9" hidden="1" x14ac:dyDescent="0.3">
      <c r="A12837" s="1" t="s">
        <v>159</v>
      </c>
      <c r="B12837" s="1" t="s">
        <v>306</v>
      </c>
      <c r="C12837">
        <v>43.018599999999999</v>
      </c>
      <c r="D12837">
        <v>-89.549800000000005</v>
      </c>
      <c r="E12837" s="1" t="s">
        <v>47</v>
      </c>
      <c r="F12837" t="s">
        <v>11008</v>
      </c>
      <c r="G12837">
        <v>0</v>
      </c>
      <c r="H12837">
        <v>0</v>
      </c>
      <c r="I12837">
        <v>0</v>
      </c>
    </row>
    <row r="12838" spans="1:9" hidden="1" x14ac:dyDescent="0.3">
      <c r="A12838" s="1" t="s">
        <v>159</v>
      </c>
      <c r="B12838" s="1" t="s">
        <v>306</v>
      </c>
      <c r="C12838">
        <v>43.018599999999999</v>
      </c>
      <c r="D12838">
        <v>-89.549800000000005</v>
      </c>
      <c r="E12838" s="1" t="s">
        <v>48</v>
      </c>
      <c r="F12838" t="s">
        <v>11811</v>
      </c>
      <c r="G12838">
        <v>0</v>
      </c>
      <c r="H12838">
        <v>0</v>
      </c>
      <c r="I12838">
        <v>0</v>
      </c>
    </row>
    <row r="12839" spans="1:9" hidden="1" x14ac:dyDescent="0.3">
      <c r="A12839" s="1" t="s">
        <v>159</v>
      </c>
      <c r="B12839" s="1" t="s">
        <v>306</v>
      </c>
      <c r="C12839">
        <v>43.018599999999999</v>
      </c>
      <c r="D12839">
        <v>-89.549800000000005</v>
      </c>
      <c r="E12839" s="1" t="s">
        <v>49</v>
      </c>
      <c r="F12839" t="s">
        <v>12002</v>
      </c>
      <c r="G12839">
        <v>0</v>
      </c>
      <c r="H12839">
        <v>0</v>
      </c>
      <c r="I12839">
        <v>0</v>
      </c>
    </row>
    <row r="12840" spans="1:9" hidden="1" x14ac:dyDescent="0.3">
      <c r="A12840" s="1" t="s">
        <v>159</v>
      </c>
      <c r="B12840" s="1" t="s">
        <v>306</v>
      </c>
      <c r="C12840">
        <v>43.018599999999999</v>
      </c>
      <c r="D12840">
        <v>-89.549800000000005</v>
      </c>
      <c r="E12840" s="1" t="s">
        <v>50</v>
      </c>
      <c r="F12840" t="s">
        <v>12174</v>
      </c>
      <c r="G12840">
        <v>0</v>
      </c>
      <c r="H12840">
        <v>0</v>
      </c>
      <c r="I12840">
        <v>0</v>
      </c>
    </row>
    <row r="12841" spans="1:9" hidden="1" x14ac:dyDescent="0.3">
      <c r="A12841" s="1" t="s">
        <v>159</v>
      </c>
      <c r="B12841" s="1" t="s">
        <v>306</v>
      </c>
      <c r="C12841">
        <v>43.018599999999999</v>
      </c>
      <c r="D12841">
        <v>-89.549800000000005</v>
      </c>
      <c r="E12841" s="1" t="s">
        <v>51</v>
      </c>
      <c r="F12841" t="s">
        <v>12323</v>
      </c>
      <c r="G12841">
        <v>0</v>
      </c>
      <c r="H12841">
        <v>0</v>
      </c>
      <c r="I12841">
        <v>0</v>
      </c>
    </row>
    <row r="12842" spans="1:9" hidden="1" x14ac:dyDescent="0.3">
      <c r="A12842" s="1" t="s">
        <v>159</v>
      </c>
      <c r="B12842" s="1" t="s">
        <v>306</v>
      </c>
      <c r="C12842">
        <v>43.018599999999999</v>
      </c>
      <c r="D12842">
        <v>-89.549800000000005</v>
      </c>
      <c r="E12842" s="1" t="s">
        <v>52</v>
      </c>
      <c r="F12842" t="s">
        <v>11176</v>
      </c>
      <c r="G12842">
        <v>0</v>
      </c>
      <c r="H12842">
        <v>0</v>
      </c>
      <c r="I12842">
        <v>0</v>
      </c>
    </row>
    <row r="12843" spans="1:9" hidden="1" x14ac:dyDescent="0.3">
      <c r="A12843" s="1" t="s">
        <v>159</v>
      </c>
      <c r="B12843" s="1" t="s">
        <v>306</v>
      </c>
      <c r="C12843">
        <v>43.018599999999999</v>
      </c>
      <c r="D12843">
        <v>-89.549800000000005</v>
      </c>
      <c r="E12843" s="1" t="s">
        <v>53</v>
      </c>
      <c r="F12843" t="s">
        <v>11374</v>
      </c>
      <c r="G12843">
        <v>0</v>
      </c>
      <c r="H12843">
        <v>0</v>
      </c>
      <c r="I12843">
        <v>0</v>
      </c>
    </row>
    <row r="12844" spans="1:9" hidden="1" x14ac:dyDescent="0.3">
      <c r="A12844" s="1" t="s">
        <v>159</v>
      </c>
      <c r="B12844" s="1" t="s">
        <v>306</v>
      </c>
      <c r="C12844">
        <v>43.018599999999999</v>
      </c>
      <c r="D12844">
        <v>-89.549800000000005</v>
      </c>
      <c r="E12844" s="1" t="s">
        <v>54</v>
      </c>
      <c r="F12844" t="s">
        <v>11569</v>
      </c>
      <c r="G12844">
        <v>0</v>
      </c>
      <c r="H12844">
        <v>0</v>
      </c>
      <c r="I12844">
        <v>0</v>
      </c>
    </row>
    <row r="12845" spans="1:9" hidden="1" x14ac:dyDescent="0.3">
      <c r="A12845" s="1" t="s">
        <v>159</v>
      </c>
      <c r="B12845" s="1" t="s">
        <v>306</v>
      </c>
      <c r="C12845">
        <v>43.018599999999999</v>
      </c>
      <c r="D12845">
        <v>-89.549800000000005</v>
      </c>
      <c r="E12845" s="1" t="s">
        <v>21548</v>
      </c>
      <c r="F12845" t="s">
        <v>21795</v>
      </c>
      <c r="G12845">
        <v>0</v>
      </c>
      <c r="H12845">
        <v>0</v>
      </c>
      <c r="I12845">
        <v>0</v>
      </c>
    </row>
    <row r="12846" spans="1:9" hidden="1" x14ac:dyDescent="0.3">
      <c r="A12846" s="1" t="s">
        <v>159</v>
      </c>
      <c r="B12846" s="1" t="s">
        <v>307</v>
      </c>
      <c r="C12846">
        <v>44.750900000000001</v>
      </c>
      <c r="D12846">
        <v>-92.381399999999999</v>
      </c>
      <c r="E12846" s="1" t="s">
        <v>4</v>
      </c>
      <c r="F12846" t="s">
        <v>965</v>
      </c>
      <c r="G12846">
        <v>0</v>
      </c>
      <c r="H12846">
        <v>0</v>
      </c>
      <c r="I12846">
        <v>0</v>
      </c>
    </row>
    <row r="12847" spans="1:9" hidden="1" x14ac:dyDescent="0.3">
      <c r="A12847" s="1" t="s">
        <v>159</v>
      </c>
      <c r="B12847" s="1" t="s">
        <v>307</v>
      </c>
      <c r="C12847">
        <v>44.750900000000001</v>
      </c>
      <c r="D12847">
        <v>-92.381399999999999</v>
      </c>
      <c r="E12847" s="1" t="s">
        <v>5</v>
      </c>
      <c r="F12847" t="s">
        <v>1207</v>
      </c>
      <c r="G12847">
        <v>0</v>
      </c>
      <c r="H12847">
        <v>0</v>
      </c>
      <c r="I12847">
        <v>0</v>
      </c>
    </row>
    <row r="12848" spans="1:9" hidden="1" x14ac:dyDescent="0.3">
      <c r="A12848" s="1" t="s">
        <v>159</v>
      </c>
      <c r="B12848" s="1" t="s">
        <v>307</v>
      </c>
      <c r="C12848">
        <v>44.750900000000001</v>
      </c>
      <c r="D12848">
        <v>-92.381399999999999</v>
      </c>
      <c r="E12848" s="1" t="s">
        <v>6</v>
      </c>
      <c r="F12848" t="s">
        <v>1449</v>
      </c>
      <c r="G12848">
        <v>0</v>
      </c>
      <c r="H12848">
        <v>0</v>
      </c>
      <c r="I12848">
        <v>0</v>
      </c>
    </row>
    <row r="12849" spans="1:9" hidden="1" x14ac:dyDescent="0.3">
      <c r="A12849" s="1" t="s">
        <v>159</v>
      </c>
      <c r="B12849" s="1" t="s">
        <v>307</v>
      </c>
      <c r="C12849">
        <v>44.750900000000001</v>
      </c>
      <c r="D12849">
        <v>-92.381399999999999</v>
      </c>
      <c r="E12849" s="1" t="s">
        <v>7</v>
      </c>
      <c r="F12849" t="s">
        <v>1690</v>
      </c>
      <c r="G12849">
        <v>0</v>
      </c>
      <c r="H12849">
        <v>0</v>
      </c>
      <c r="I12849">
        <v>0</v>
      </c>
    </row>
    <row r="12850" spans="1:9" hidden="1" x14ac:dyDescent="0.3">
      <c r="A12850" s="1" t="s">
        <v>159</v>
      </c>
      <c r="B12850" s="1" t="s">
        <v>307</v>
      </c>
      <c r="C12850">
        <v>44.750900000000001</v>
      </c>
      <c r="D12850">
        <v>-92.381399999999999</v>
      </c>
      <c r="E12850" s="1" t="s">
        <v>8</v>
      </c>
      <c r="F12850" t="s">
        <v>1931</v>
      </c>
      <c r="G12850">
        <v>0</v>
      </c>
      <c r="H12850">
        <v>0</v>
      </c>
      <c r="I12850">
        <v>0</v>
      </c>
    </row>
    <row r="12851" spans="1:9" hidden="1" x14ac:dyDescent="0.3">
      <c r="A12851" s="1" t="s">
        <v>159</v>
      </c>
      <c r="B12851" s="1" t="s">
        <v>307</v>
      </c>
      <c r="C12851">
        <v>44.750900000000001</v>
      </c>
      <c r="D12851">
        <v>-92.381399999999999</v>
      </c>
      <c r="E12851" s="1" t="s">
        <v>9</v>
      </c>
      <c r="F12851" t="s">
        <v>2169</v>
      </c>
      <c r="G12851">
        <v>0</v>
      </c>
      <c r="H12851">
        <v>0</v>
      </c>
      <c r="I12851">
        <v>0</v>
      </c>
    </row>
    <row r="12852" spans="1:9" hidden="1" x14ac:dyDescent="0.3">
      <c r="A12852" s="1" t="s">
        <v>159</v>
      </c>
      <c r="B12852" s="1" t="s">
        <v>307</v>
      </c>
      <c r="C12852">
        <v>44.750900000000001</v>
      </c>
      <c r="D12852">
        <v>-92.381399999999999</v>
      </c>
      <c r="E12852" s="1" t="s">
        <v>10</v>
      </c>
      <c r="F12852" t="s">
        <v>2407</v>
      </c>
      <c r="G12852">
        <v>0</v>
      </c>
      <c r="H12852">
        <v>0</v>
      </c>
      <c r="I12852">
        <v>0</v>
      </c>
    </row>
    <row r="12853" spans="1:9" hidden="1" x14ac:dyDescent="0.3">
      <c r="A12853" s="1" t="s">
        <v>159</v>
      </c>
      <c r="B12853" s="1" t="s">
        <v>307</v>
      </c>
      <c r="C12853">
        <v>44.750900000000001</v>
      </c>
      <c r="D12853">
        <v>-92.381399999999999</v>
      </c>
      <c r="E12853" s="1" t="s">
        <v>11</v>
      </c>
      <c r="F12853" t="s">
        <v>2645</v>
      </c>
      <c r="G12853">
        <v>0</v>
      </c>
      <c r="H12853">
        <v>0</v>
      </c>
      <c r="I12853">
        <v>0</v>
      </c>
    </row>
    <row r="12854" spans="1:9" hidden="1" x14ac:dyDescent="0.3">
      <c r="A12854" s="1" t="s">
        <v>159</v>
      </c>
      <c r="B12854" s="1" t="s">
        <v>307</v>
      </c>
      <c r="C12854">
        <v>44.750900000000001</v>
      </c>
      <c r="D12854">
        <v>-92.381399999999999</v>
      </c>
      <c r="E12854" s="1" t="s">
        <v>12</v>
      </c>
      <c r="F12854" t="s">
        <v>2883</v>
      </c>
      <c r="G12854">
        <v>0</v>
      </c>
      <c r="H12854">
        <v>0</v>
      </c>
      <c r="I12854">
        <v>0</v>
      </c>
    </row>
    <row r="12855" spans="1:9" hidden="1" x14ac:dyDescent="0.3">
      <c r="A12855" s="1" t="s">
        <v>159</v>
      </c>
      <c r="B12855" s="1" t="s">
        <v>307</v>
      </c>
      <c r="C12855">
        <v>44.750900000000001</v>
      </c>
      <c r="D12855">
        <v>-92.381399999999999</v>
      </c>
      <c r="E12855" s="1" t="s">
        <v>13</v>
      </c>
      <c r="F12855" t="s">
        <v>3121</v>
      </c>
      <c r="G12855">
        <v>0</v>
      </c>
      <c r="H12855">
        <v>0</v>
      </c>
      <c r="I12855">
        <v>0</v>
      </c>
    </row>
    <row r="12856" spans="1:9" hidden="1" x14ac:dyDescent="0.3">
      <c r="A12856" s="1" t="s">
        <v>159</v>
      </c>
      <c r="B12856" s="1" t="s">
        <v>307</v>
      </c>
      <c r="C12856">
        <v>44.750900000000001</v>
      </c>
      <c r="D12856">
        <v>-92.381399999999999</v>
      </c>
      <c r="E12856" s="1" t="s">
        <v>14</v>
      </c>
      <c r="F12856" t="s">
        <v>3358</v>
      </c>
      <c r="G12856">
        <v>0</v>
      </c>
      <c r="H12856">
        <v>0</v>
      </c>
      <c r="I12856">
        <v>0</v>
      </c>
    </row>
    <row r="12857" spans="1:9" hidden="1" x14ac:dyDescent="0.3">
      <c r="A12857" s="1" t="s">
        <v>159</v>
      </c>
      <c r="B12857" s="1" t="s">
        <v>307</v>
      </c>
      <c r="C12857">
        <v>44.750900000000001</v>
      </c>
      <c r="D12857">
        <v>-92.381399999999999</v>
      </c>
      <c r="E12857" s="1" t="s">
        <v>15</v>
      </c>
      <c r="F12857" t="s">
        <v>3594</v>
      </c>
      <c r="G12857">
        <v>0</v>
      </c>
      <c r="H12857">
        <v>0</v>
      </c>
      <c r="I12857">
        <v>0</v>
      </c>
    </row>
    <row r="12858" spans="1:9" hidden="1" x14ac:dyDescent="0.3">
      <c r="A12858" s="1" t="s">
        <v>159</v>
      </c>
      <c r="B12858" s="1" t="s">
        <v>307</v>
      </c>
      <c r="C12858">
        <v>44.750900000000001</v>
      </c>
      <c r="D12858">
        <v>-92.381399999999999</v>
      </c>
      <c r="E12858" s="1" t="s">
        <v>16</v>
      </c>
      <c r="F12858" t="s">
        <v>3830</v>
      </c>
      <c r="G12858">
        <v>0</v>
      </c>
      <c r="H12858">
        <v>0</v>
      </c>
      <c r="I12858">
        <v>0</v>
      </c>
    </row>
    <row r="12859" spans="1:9" hidden="1" x14ac:dyDescent="0.3">
      <c r="A12859" s="1" t="s">
        <v>159</v>
      </c>
      <c r="B12859" s="1" t="s">
        <v>307</v>
      </c>
      <c r="C12859">
        <v>44.750900000000001</v>
      </c>
      <c r="D12859">
        <v>-92.381399999999999</v>
      </c>
      <c r="E12859" s="1" t="s">
        <v>17</v>
      </c>
      <c r="F12859" t="s">
        <v>4065</v>
      </c>
      <c r="G12859">
        <v>0</v>
      </c>
      <c r="H12859">
        <v>0</v>
      </c>
      <c r="I12859">
        <v>0</v>
      </c>
    </row>
    <row r="12860" spans="1:9" hidden="1" x14ac:dyDescent="0.3">
      <c r="A12860" s="1" t="s">
        <v>159</v>
      </c>
      <c r="B12860" s="1" t="s">
        <v>307</v>
      </c>
      <c r="C12860">
        <v>44.750900000000001</v>
      </c>
      <c r="D12860">
        <v>-92.381399999999999</v>
      </c>
      <c r="E12860" s="1" t="s">
        <v>18</v>
      </c>
      <c r="F12860" t="s">
        <v>4300</v>
      </c>
      <c r="G12860">
        <v>0</v>
      </c>
      <c r="H12860">
        <v>0</v>
      </c>
      <c r="I12860">
        <v>0</v>
      </c>
    </row>
    <row r="12861" spans="1:9" hidden="1" x14ac:dyDescent="0.3">
      <c r="A12861" s="1" t="s">
        <v>159</v>
      </c>
      <c r="B12861" s="1" t="s">
        <v>307</v>
      </c>
      <c r="C12861">
        <v>44.750900000000001</v>
      </c>
      <c r="D12861">
        <v>-92.381399999999999</v>
      </c>
      <c r="E12861" s="1" t="s">
        <v>19</v>
      </c>
      <c r="F12861" t="s">
        <v>4535</v>
      </c>
      <c r="G12861">
        <v>0</v>
      </c>
      <c r="H12861">
        <v>0</v>
      </c>
      <c r="I12861">
        <v>0</v>
      </c>
    </row>
    <row r="12862" spans="1:9" hidden="1" x14ac:dyDescent="0.3">
      <c r="A12862" s="1" t="s">
        <v>159</v>
      </c>
      <c r="B12862" s="1" t="s">
        <v>307</v>
      </c>
      <c r="C12862">
        <v>44.750900000000001</v>
      </c>
      <c r="D12862">
        <v>-92.381399999999999</v>
      </c>
      <c r="E12862" s="1" t="s">
        <v>20</v>
      </c>
      <c r="F12862" t="s">
        <v>4770</v>
      </c>
      <c r="G12862">
        <v>0</v>
      </c>
      <c r="H12862">
        <v>0</v>
      </c>
      <c r="I12862">
        <v>0</v>
      </c>
    </row>
    <row r="12863" spans="1:9" hidden="1" x14ac:dyDescent="0.3">
      <c r="A12863" s="1" t="s">
        <v>159</v>
      </c>
      <c r="B12863" s="1" t="s">
        <v>307</v>
      </c>
      <c r="C12863">
        <v>44.750900000000001</v>
      </c>
      <c r="D12863">
        <v>-92.381399999999999</v>
      </c>
      <c r="E12863" s="1" t="s">
        <v>21</v>
      </c>
      <c r="F12863" t="s">
        <v>5005</v>
      </c>
      <c r="G12863">
        <v>0</v>
      </c>
      <c r="H12863">
        <v>0</v>
      </c>
      <c r="I12863">
        <v>0</v>
      </c>
    </row>
    <row r="12864" spans="1:9" hidden="1" x14ac:dyDescent="0.3">
      <c r="A12864" s="1" t="s">
        <v>159</v>
      </c>
      <c r="B12864" s="1" t="s">
        <v>307</v>
      </c>
      <c r="C12864">
        <v>44.750900000000001</v>
      </c>
      <c r="D12864">
        <v>-92.381399999999999</v>
      </c>
      <c r="E12864" s="1" t="s">
        <v>22</v>
      </c>
      <c r="F12864" t="s">
        <v>5240</v>
      </c>
      <c r="G12864">
        <v>0</v>
      </c>
      <c r="H12864">
        <v>0</v>
      </c>
      <c r="I12864">
        <v>0</v>
      </c>
    </row>
    <row r="12865" spans="1:9" hidden="1" x14ac:dyDescent="0.3">
      <c r="A12865" s="1" t="s">
        <v>159</v>
      </c>
      <c r="B12865" s="1" t="s">
        <v>307</v>
      </c>
      <c r="C12865">
        <v>44.750900000000001</v>
      </c>
      <c r="D12865">
        <v>-92.381399999999999</v>
      </c>
      <c r="E12865" s="1" t="s">
        <v>23</v>
      </c>
      <c r="F12865" t="s">
        <v>5475</v>
      </c>
      <c r="G12865">
        <v>0</v>
      </c>
      <c r="H12865">
        <v>0</v>
      </c>
      <c r="I12865">
        <v>0</v>
      </c>
    </row>
    <row r="12866" spans="1:9" hidden="1" x14ac:dyDescent="0.3">
      <c r="A12866" s="1" t="s">
        <v>159</v>
      </c>
      <c r="B12866" s="1" t="s">
        <v>307</v>
      </c>
      <c r="C12866">
        <v>44.750900000000001</v>
      </c>
      <c r="D12866">
        <v>-92.381399999999999</v>
      </c>
      <c r="E12866" s="1" t="s">
        <v>24</v>
      </c>
      <c r="F12866" t="s">
        <v>5710</v>
      </c>
      <c r="G12866">
        <v>0</v>
      </c>
      <c r="H12866">
        <v>0</v>
      </c>
      <c r="I12866">
        <v>0</v>
      </c>
    </row>
    <row r="12867" spans="1:9" hidden="1" x14ac:dyDescent="0.3">
      <c r="A12867" s="1" t="s">
        <v>159</v>
      </c>
      <c r="B12867" s="1" t="s">
        <v>307</v>
      </c>
      <c r="C12867">
        <v>44.750900000000001</v>
      </c>
      <c r="D12867">
        <v>-92.381399999999999</v>
      </c>
      <c r="E12867" s="1" t="s">
        <v>25</v>
      </c>
      <c r="F12867" t="s">
        <v>5944</v>
      </c>
      <c r="G12867">
        <v>0</v>
      </c>
      <c r="H12867">
        <v>0</v>
      </c>
      <c r="I12867">
        <v>0</v>
      </c>
    </row>
    <row r="12868" spans="1:9" hidden="1" x14ac:dyDescent="0.3">
      <c r="A12868" s="1" t="s">
        <v>159</v>
      </c>
      <c r="B12868" s="1" t="s">
        <v>307</v>
      </c>
      <c r="C12868">
        <v>44.750900000000001</v>
      </c>
      <c r="D12868">
        <v>-92.381399999999999</v>
      </c>
      <c r="E12868" s="1" t="s">
        <v>26</v>
      </c>
      <c r="F12868" t="s">
        <v>6178</v>
      </c>
      <c r="G12868">
        <v>0</v>
      </c>
      <c r="H12868">
        <v>0</v>
      </c>
      <c r="I12868">
        <v>0</v>
      </c>
    </row>
    <row r="12869" spans="1:9" hidden="1" x14ac:dyDescent="0.3">
      <c r="A12869" s="1" t="s">
        <v>159</v>
      </c>
      <c r="B12869" s="1" t="s">
        <v>307</v>
      </c>
      <c r="C12869">
        <v>44.750900000000001</v>
      </c>
      <c r="D12869">
        <v>-92.381399999999999</v>
      </c>
      <c r="E12869" s="1" t="s">
        <v>27</v>
      </c>
      <c r="F12869" t="s">
        <v>6412</v>
      </c>
      <c r="G12869">
        <v>0</v>
      </c>
      <c r="H12869">
        <v>0</v>
      </c>
      <c r="I12869">
        <v>0</v>
      </c>
    </row>
    <row r="12870" spans="1:9" hidden="1" x14ac:dyDescent="0.3">
      <c r="A12870" s="1" t="s">
        <v>159</v>
      </c>
      <c r="B12870" s="1" t="s">
        <v>307</v>
      </c>
      <c r="C12870">
        <v>44.750900000000001</v>
      </c>
      <c r="D12870">
        <v>-92.381399999999999</v>
      </c>
      <c r="E12870" s="1" t="s">
        <v>28</v>
      </c>
      <c r="F12870" t="s">
        <v>6646</v>
      </c>
      <c r="G12870">
        <v>0</v>
      </c>
      <c r="H12870">
        <v>0</v>
      </c>
      <c r="I12870">
        <v>0</v>
      </c>
    </row>
    <row r="12871" spans="1:9" hidden="1" x14ac:dyDescent="0.3">
      <c r="A12871" s="1" t="s">
        <v>159</v>
      </c>
      <c r="B12871" s="1" t="s">
        <v>307</v>
      </c>
      <c r="C12871">
        <v>44.750900000000001</v>
      </c>
      <c r="D12871">
        <v>-92.381399999999999</v>
      </c>
      <c r="E12871" s="1" t="s">
        <v>29</v>
      </c>
      <c r="F12871" t="s">
        <v>6880</v>
      </c>
      <c r="G12871">
        <v>0</v>
      </c>
      <c r="H12871">
        <v>0</v>
      </c>
      <c r="I12871">
        <v>0</v>
      </c>
    </row>
    <row r="12872" spans="1:9" hidden="1" x14ac:dyDescent="0.3">
      <c r="A12872" s="1" t="s">
        <v>159</v>
      </c>
      <c r="B12872" s="1" t="s">
        <v>307</v>
      </c>
      <c r="C12872">
        <v>44.750900000000001</v>
      </c>
      <c r="D12872">
        <v>-92.381399999999999</v>
      </c>
      <c r="E12872" s="1" t="s">
        <v>30</v>
      </c>
      <c r="F12872" t="s">
        <v>7114</v>
      </c>
      <c r="G12872">
        <v>0</v>
      </c>
      <c r="H12872">
        <v>0</v>
      </c>
      <c r="I12872">
        <v>0</v>
      </c>
    </row>
    <row r="12873" spans="1:9" hidden="1" x14ac:dyDescent="0.3">
      <c r="A12873" s="1" t="s">
        <v>159</v>
      </c>
      <c r="B12873" s="1" t="s">
        <v>307</v>
      </c>
      <c r="C12873">
        <v>44.750900000000001</v>
      </c>
      <c r="D12873">
        <v>-92.381399999999999</v>
      </c>
      <c r="E12873" s="1" t="s">
        <v>31</v>
      </c>
      <c r="F12873" t="s">
        <v>7348</v>
      </c>
      <c r="G12873">
        <v>0</v>
      </c>
      <c r="H12873">
        <v>0</v>
      </c>
      <c r="I12873">
        <v>0</v>
      </c>
    </row>
    <row r="12874" spans="1:9" hidden="1" x14ac:dyDescent="0.3">
      <c r="A12874" s="1" t="s">
        <v>159</v>
      </c>
      <c r="B12874" s="1" t="s">
        <v>307</v>
      </c>
      <c r="C12874">
        <v>44.750900000000001</v>
      </c>
      <c r="D12874">
        <v>-92.381399999999999</v>
      </c>
      <c r="E12874" s="1" t="s">
        <v>32</v>
      </c>
      <c r="F12874" t="s">
        <v>7582</v>
      </c>
      <c r="G12874">
        <v>0</v>
      </c>
      <c r="H12874">
        <v>0</v>
      </c>
      <c r="I12874">
        <v>0</v>
      </c>
    </row>
    <row r="12875" spans="1:9" hidden="1" x14ac:dyDescent="0.3">
      <c r="A12875" s="1" t="s">
        <v>159</v>
      </c>
      <c r="B12875" s="1" t="s">
        <v>307</v>
      </c>
      <c r="C12875">
        <v>44.750900000000001</v>
      </c>
      <c r="D12875">
        <v>-92.381399999999999</v>
      </c>
      <c r="E12875" s="1" t="s">
        <v>33</v>
      </c>
      <c r="F12875" t="s">
        <v>7816</v>
      </c>
      <c r="G12875">
        <v>0</v>
      </c>
      <c r="H12875">
        <v>0</v>
      </c>
      <c r="I12875">
        <v>0</v>
      </c>
    </row>
    <row r="12876" spans="1:9" hidden="1" x14ac:dyDescent="0.3">
      <c r="A12876" s="1" t="s">
        <v>159</v>
      </c>
      <c r="B12876" s="1" t="s">
        <v>307</v>
      </c>
      <c r="C12876">
        <v>44.750900000000001</v>
      </c>
      <c r="D12876">
        <v>-92.381399999999999</v>
      </c>
      <c r="E12876" s="1" t="s">
        <v>34</v>
      </c>
      <c r="F12876" t="s">
        <v>8050</v>
      </c>
      <c r="G12876">
        <v>0</v>
      </c>
      <c r="H12876">
        <v>0</v>
      </c>
      <c r="I12876">
        <v>0</v>
      </c>
    </row>
    <row r="12877" spans="1:9" hidden="1" x14ac:dyDescent="0.3">
      <c r="A12877" s="1" t="s">
        <v>159</v>
      </c>
      <c r="B12877" s="1" t="s">
        <v>307</v>
      </c>
      <c r="C12877">
        <v>44.750900000000001</v>
      </c>
      <c r="D12877">
        <v>-92.381399999999999</v>
      </c>
      <c r="E12877" s="1" t="s">
        <v>35</v>
      </c>
      <c r="F12877" t="s">
        <v>8282</v>
      </c>
      <c r="G12877">
        <v>0</v>
      </c>
      <c r="H12877">
        <v>0</v>
      </c>
      <c r="I12877">
        <v>0</v>
      </c>
    </row>
    <row r="12878" spans="1:9" hidden="1" x14ac:dyDescent="0.3">
      <c r="A12878" s="1" t="s">
        <v>159</v>
      </c>
      <c r="B12878" s="1" t="s">
        <v>307</v>
      </c>
      <c r="C12878">
        <v>44.750900000000001</v>
      </c>
      <c r="D12878">
        <v>-92.381399999999999</v>
      </c>
      <c r="E12878" s="1" t="s">
        <v>36</v>
      </c>
      <c r="F12878" t="s">
        <v>8514</v>
      </c>
      <c r="G12878">
        <v>0</v>
      </c>
      <c r="H12878">
        <v>0</v>
      </c>
      <c r="I12878">
        <v>0</v>
      </c>
    </row>
    <row r="12879" spans="1:9" hidden="1" x14ac:dyDescent="0.3">
      <c r="A12879" s="1" t="s">
        <v>159</v>
      </c>
      <c r="B12879" s="1" t="s">
        <v>307</v>
      </c>
      <c r="C12879">
        <v>44.750900000000001</v>
      </c>
      <c r="D12879">
        <v>-92.381399999999999</v>
      </c>
      <c r="E12879" s="1" t="s">
        <v>37</v>
      </c>
      <c r="F12879" t="s">
        <v>8745</v>
      </c>
      <c r="G12879">
        <v>0</v>
      </c>
      <c r="H12879">
        <v>0</v>
      </c>
      <c r="I12879">
        <v>0</v>
      </c>
    </row>
    <row r="12880" spans="1:9" hidden="1" x14ac:dyDescent="0.3">
      <c r="A12880" s="1" t="s">
        <v>159</v>
      </c>
      <c r="B12880" s="1" t="s">
        <v>307</v>
      </c>
      <c r="C12880">
        <v>44.750900000000001</v>
      </c>
      <c r="D12880">
        <v>-92.381399999999999</v>
      </c>
      <c r="E12880" s="1" t="s">
        <v>38</v>
      </c>
      <c r="F12880" t="s">
        <v>8976</v>
      </c>
      <c r="G12880">
        <v>0</v>
      </c>
      <c r="H12880">
        <v>0</v>
      </c>
      <c r="I12880">
        <v>0</v>
      </c>
    </row>
    <row r="12881" spans="1:9" hidden="1" x14ac:dyDescent="0.3">
      <c r="A12881" s="1" t="s">
        <v>159</v>
      </c>
      <c r="B12881" s="1" t="s">
        <v>307</v>
      </c>
      <c r="C12881">
        <v>44.750900000000001</v>
      </c>
      <c r="D12881">
        <v>-92.381399999999999</v>
      </c>
      <c r="E12881" s="1" t="s">
        <v>39</v>
      </c>
      <c r="F12881" t="s">
        <v>9207</v>
      </c>
      <c r="G12881">
        <v>0</v>
      </c>
      <c r="H12881">
        <v>0</v>
      </c>
      <c r="I12881">
        <v>0</v>
      </c>
    </row>
    <row r="12882" spans="1:9" hidden="1" x14ac:dyDescent="0.3">
      <c r="A12882" s="1" t="s">
        <v>159</v>
      </c>
      <c r="B12882" s="1" t="s">
        <v>307</v>
      </c>
      <c r="C12882">
        <v>44.750900000000001</v>
      </c>
      <c r="D12882">
        <v>-92.381399999999999</v>
      </c>
      <c r="E12882" s="1" t="s">
        <v>40</v>
      </c>
      <c r="F12882" t="s">
        <v>9438</v>
      </c>
      <c r="G12882">
        <v>0</v>
      </c>
      <c r="H12882">
        <v>0</v>
      </c>
      <c r="I12882">
        <v>0</v>
      </c>
    </row>
    <row r="12883" spans="1:9" hidden="1" x14ac:dyDescent="0.3">
      <c r="A12883" s="1" t="s">
        <v>159</v>
      </c>
      <c r="B12883" s="1" t="s">
        <v>307</v>
      </c>
      <c r="C12883">
        <v>44.750900000000001</v>
      </c>
      <c r="D12883">
        <v>-92.381399999999999</v>
      </c>
      <c r="E12883" s="1" t="s">
        <v>41</v>
      </c>
      <c r="F12883" t="s">
        <v>9669</v>
      </c>
      <c r="G12883">
        <v>0</v>
      </c>
      <c r="H12883">
        <v>0</v>
      </c>
      <c r="I12883">
        <v>0</v>
      </c>
    </row>
    <row r="12884" spans="1:9" hidden="1" x14ac:dyDescent="0.3">
      <c r="A12884" s="1" t="s">
        <v>159</v>
      </c>
      <c r="B12884" s="1" t="s">
        <v>307</v>
      </c>
      <c r="C12884">
        <v>44.750900000000001</v>
      </c>
      <c r="D12884">
        <v>-92.381399999999999</v>
      </c>
      <c r="E12884" s="1" t="s">
        <v>42</v>
      </c>
      <c r="F12884" t="s">
        <v>9900</v>
      </c>
      <c r="G12884">
        <v>0</v>
      </c>
      <c r="H12884">
        <v>0</v>
      </c>
      <c r="I12884">
        <v>0</v>
      </c>
    </row>
    <row r="12885" spans="1:9" hidden="1" x14ac:dyDescent="0.3">
      <c r="A12885" s="1" t="s">
        <v>159</v>
      </c>
      <c r="B12885" s="1" t="s">
        <v>307</v>
      </c>
      <c r="C12885">
        <v>44.750900000000001</v>
      </c>
      <c r="D12885">
        <v>-92.381399999999999</v>
      </c>
      <c r="E12885" s="1" t="s">
        <v>43</v>
      </c>
      <c r="F12885" t="s">
        <v>10129</v>
      </c>
      <c r="G12885">
        <v>0</v>
      </c>
      <c r="H12885">
        <v>0</v>
      </c>
      <c r="I12885">
        <v>0</v>
      </c>
    </row>
    <row r="12886" spans="1:9" hidden="1" x14ac:dyDescent="0.3">
      <c r="A12886" s="1" t="s">
        <v>159</v>
      </c>
      <c r="B12886" s="1" t="s">
        <v>307</v>
      </c>
      <c r="C12886">
        <v>44.750900000000001</v>
      </c>
      <c r="D12886">
        <v>-92.381399999999999</v>
      </c>
      <c r="E12886" s="1" t="s">
        <v>44</v>
      </c>
      <c r="F12886" t="s">
        <v>10357</v>
      </c>
      <c r="G12886">
        <v>0</v>
      </c>
      <c r="H12886">
        <v>0</v>
      </c>
      <c r="I12886">
        <v>0</v>
      </c>
    </row>
    <row r="12887" spans="1:9" hidden="1" x14ac:dyDescent="0.3">
      <c r="A12887" s="1" t="s">
        <v>159</v>
      </c>
      <c r="B12887" s="1" t="s">
        <v>307</v>
      </c>
      <c r="C12887">
        <v>44.750900000000001</v>
      </c>
      <c r="D12887">
        <v>-92.381399999999999</v>
      </c>
      <c r="E12887" s="1" t="s">
        <v>45</v>
      </c>
      <c r="F12887" t="s">
        <v>10578</v>
      </c>
      <c r="G12887">
        <v>0</v>
      </c>
      <c r="H12887">
        <v>0</v>
      </c>
      <c r="I12887">
        <v>0</v>
      </c>
    </row>
    <row r="12888" spans="1:9" hidden="1" x14ac:dyDescent="0.3">
      <c r="A12888" s="1" t="s">
        <v>159</v>
      </c>
      <c r="B12888" s="1" t="s">
        <v>307</v>
      </c>
      <c r="C12888">
        <v>44.750900000000001</v>
      </c>
      <c r="D12888">
        <v>-92.381399999999999</v>
      </c>
      <c r="E12888" s="1" t="s">
        <v>46</v>
      </c>
      <c r="F12888" t="s">
        <v>10794</v>
      </c>
      <c r="G12888">
        <v>0</v>
      </c>
      <c r="H12888">
        <v>0</v>
      </c>
      <c r="I12888">
        <v>0</v>
      </c>
    </row>
    <row r="12889" spans="1:9" hidden="1" x14ac:dyDescent="0.3">
      <c r="A12889" s="1" t="s">
        <v>159</v>
      </c>
      <c r="B12889" s="1" t="s">
        <v>307</v>
      </c>
      <c r="C12889">
        <v>44.750900000000001</v>
      </c>
      <c r="D12889">
        <v>-92.381399999999999</v>
      </c>
      <c r="E12889" s="1" t="s">
        <v>47</v>
      </c>
      <c r="F12889" t="s">
        <v>11009</v>
      </c>
      <c r="G12889">
        <v>0</v>
      </c>
      <c r="H12889">
        <v>0</v>
      </c>
      <c r="I12889">
        <v>0</v>
      </c>
    </row>
    <row r="12890" spans="1:9" hidden="1" x14ac:dyDescent="0.3">
      <c r="A12890" s="1" t="s">
        <v>159</v>
      </c>
      <c r="B12890" s="1" t="s">
        <v>307</v>
      </c>
      <c r="C12890">
        <v>44.750900000000001</v>
      </c>
      <c r="D12890">
        <v>-92.381399999999999</v>
      </c>
      <c r="E12890" s="1" t="s">
        <v>48</v>
      </c>
      <c r="F12890" t="s">
        <v>11812</v>
      </c>
      <c r="G12890">
        <v>0</v>
      </c>
      <c r="H12890">
        <v>0</v>
      </c>
      <c r="I12890">
        <v>0</v>
      </c>
    </row>
    <row r="12891" spans="1:9" hidden="1" x14ac:dyDescent="0.3">
      <c r="A12891" s="1" t="s">
        <v>159</v>
      </c>
      <c r="B12891" s="1" t="s">
        <v>307</v>
      </c>
      <c r="C12891">
        <v>44.750900000000001</v>
      </c>
      <c r="D12891">
        <v>-92.381399999999999</v>
      </c>
      <c r="E12891" s="1" t="s">
        <v>49</v>
      </c>
      <c r="F12891" t="s">
        <v>12003</v>
      </c>
      <c r="G12891">
        <v>0</v>
      </c>
      <c r="H12891">
        <v>0</v>
      </c>
      <c r="I12891">
        <v>0</v>
      </c>
    </row>
    <row r="12892" spans="1:9" hidden="1" x14ac:dyDescent="0.3">
      <c r="A12892" s="1" t="s">
        <v>159</v>
      </c>
      <c r="B12892" s="1" t="s">
        <v>307</v>
      </c>
      <c r="C12892">
        <v>44.750900000000001</v>
      </c>
      <c r="D12892">
        <v>-92.381399999999999</v>
      </c>
      <c r="E12892" s="1" t="s">
        <v>50</v>
      </c>
      <c r="F12892" t="s">
        <v>12175</v>
      </c>
      <c r="G12892">
        <v>0</v>
      </c>
      <c r="H12892">
        <v>0</v>
      </c>
      <c r="I12892">
        <v>0</v>
      </c>
    </row>
    <row r="12893" spans="1:9" hidden="1" x14ac:dyDescent="0.3">
      <c r="A12893" s="1" t="s">
        <v>159</v>
      </c>
      <c r="B12893" s="1" t="s">
        <v>307</v>
      </c>
      <c r="C12893">
        <v>44.750900000000001</v>
      </c>
      <c r="D12893">
        <v>-92.381399999999999</v>
      </c>
      <c r="E12893" s="1" t="s">
        <v>51</v>
      </c>
      <c r="F12893" t="s">
        <v>12324</v>
      </c>
      <c r="G12893">
        <v>0</v>
      </c>
      <c r="H12893">
        <v>0</v>
      </c>
      <c r="I12893">
        <v>0</v>
      </c>
    </row>
    <row r="12894" spans="1:9" hidden="1" x14ac:dyDescent="0.3">
      <c r="A12894" s="1" t="s">
        <v>159</v>
      </c>
      <c r="B12894" s="1" t="s">
        <v>307</v>
      </c>
      <c r="C12894">
        <v>44.750900000000001</v>
      </c>
      <c r="D12894">
        <v>-92.381399999999999</v>
      </c>
      <c r="E12894" s="1" t="s">
        <v>52</v>
      </c>
      <c r="F12894" t="s">
        <v>11177</v>
      </c>
      <c r="G12894">
        <v>0</v>
      </c>
      <c r="H12894">
        <v>0</v>
      </c>
      <c r="I12894">
        <v>0</v>
      </c>
    </row>
    <row r="12895" spans="1:9" hidden="1" x14ac:dyDescent="0.3">
      <c r="A12895" s="1" t="s">
        <v>159</v>
      </c>
      <c r="B12895" s="1" t="s">
        <v>307</v>
      </c>
      <c r="C12895">
        <v>44.750900000000001</v>
      </c>
      <c r="D12895">
        <v>-92.381399999999999</v>
      </c>
      <c r="E12895" s="1" t="s">
        <v>53</v>
      </c>
      <c r="F12895" t="s">
        <v>11375</v>
      </c>
      <c r="G12895">
        <v>0</v>
      </c>
      <c r="H12895">
        <v>0</v>
      </c>
      <c r="I12895">
        <v>0</v>
      </c>
    </row>
    <row r="12896" spans="1:9" hidden="1" x14ac:dyDescent="0.3">
      <c r="A12896" s="1" t="s">
        <v>159</v>
      </c>
      <c r="B12896" s="1" t="s">
        <v>307</v>
      </c>
      <c r="C12896">
        <v>44.750900000000001</v>
      </c>
      <c r="D12896">
        <v>-92.381399999999999</v>
      </c>
      <c r="E12896" s="1" t="s">
        <v>54</v>
      </c>
      <c r="F12896" t="s">
        <v>11570</v>
      </c>
      <c r="G12896">
        <v>0</v>
      </c>
      <c r="H12896">
        <v>0</v>
      </c>
      <c r="I12896">
        <v>0</v>
      </c>
    </row>
    <row r="12897" spans="1:9" hidden="1" x14ac:dyDescent="0.3">
      <c r="A12897" s="1" t="s">
        <v>159</v>
      </c>
      <c r="B12897" s="1" t="s">
        <v>307</v>
      </c>
      <c r="C12897">
        <v>44.750900000000001</v>
      </c>
      <c r="D12897">
        <v>-92.381399999999999</v>
      </c>
      <c r="E12897" s="1" t="s">
        <v>21548</v>
      </c>
      <c r="F12897" t="s">
        <v>21796</v>
      </c>
      <c r="G12897">
        <v>0</v>
      </c>
      <c r="H12897">
        <v>0</v>
      </c>
      <c r="I12897">
        <v>0</v>
      </c>
    </row>
    <row r="12898" spans="1:9" hidden="1" x14ac:dyDescent="0.3">
      <c r="A12898" s="1" t="s">
        <v>159</v>
      </c>
      <c r="B12898" s="1" t="s">
        <v>308</v>
      </c>
      <c r="C12898">
        <v>41.433900000000001</v>
      </c>
      <c r="D12898">
        <v>-81.675799999999995</v>
      </c>
      <c r="E12898" s="1" t="s">
        <v>4</v>
      </c>
      <c r="F12898" t="s">
        <v>966</v>
      </c>
      <c r="G12898">
        <v>0</v>
      </c>
      <c r="H12898">
        <v>0</v>
      </c>
      <c r="I12898">
        <v>0</v>
      </c>
    </row>
    <row r="12899" spans="1:9" hidden="1" x14ac:dyDescent="0.3">
      <c r="A12899" s="1" t="s">
        <v>159</v>
      </c>
      <c r="B12899" s="1" t="s">
        <v>308</v>
      </c>
      <c r="C12899">
        <v>41.433900000000001</v>
      </c>
      <c r="D12899">
        <v>-81.675799999999995</v>
      </c>
      <c r="E12899" s="1" t="s">
        <v>5</v>
      </c>
      <c r="F12899" t="s">
        <v>1208</v>
      </c>
      <c r="G12899">
        <v>0</v>
      </c>
      <c r="H12899">
        <v>0</v>
      </c>
      <c r="I12899">
        <v>0</v>
      </c>
    </row>
    <row r="12900" spans="1:9" hidden="1" x14ac:dyDescent="0.3">
      <c r="A12900" s="1" t="s">
        <v>159</v>
      </c>
      <c r="B12900" s="1" t="s">
        <v>308</v>
      </c>
      <c r="C12900">
        <v>41.433900000000001</v>
      </c>
      <c r="D12900">
        <v>-81.675799999999995</v>
      </c>
      <c r="E12900" s="1" t="s">
        <v>6</v>
      </c>
      <c r="F12900" t="s">
        <v>1450</v>
      </c>
      <c r="G12900">
        <v>0</v>
      </c>
      <c r="H12900">
        <v>0</v>
      </c>
      <c r="I12900">
        <v>0</v>
      </c>
    </row>
    <row r="12901" spans="1:9" hidden="1" x14ac:dyDescent="0.3">
      <c r="A12901" s="1" t="s">
        <v>159</v>
      </c>
      <c r="B12901" s="1" t="s">
        <v>308</v>
      </c>
      <c r="C12901">
        <v>41.433900000000001</v>
      </c>
      <c r="D12901">
        <v>-81.675799999999995</v>
      </c>
      <c r="E12901" s="1" t="s">
        <v>7</v>
      </c>
      <c r="F12901" t="s">
        <v>1691</v>
      </c>
      <c r="G12901">
        <v>0</v>
      </c>
      <c r="H12901">
        <v>0</v>
      </c>
      <c r="I12901">
        <v>0</v>
      </c>
    </row>
    <row r="12902" spans="1:9" hidden="1" x14ac:dyDescent="0.3">
      <c r="A12902" s="1" t="s">
        <v>159</v>
      </c>
      <c r="B12902" s="1" t="s">
        <v>308</v>
      </c>
      <c r="C12902">
        <v>41.433900000000001</v>
      </c>
      <c r="D12902">
        <v>-81.675799999999995</v>
      </c>
      <c r="E12902" s="1" t="s">
        <v>8</v>
      </c>
      <c r="F12902" t="s">
        <v>1932</v>
      </c>
      <c r="G12902">
        <v>0</v>
      </c>
      <c r="H12902">
        <v>0</v>
      </c>
      <c r="I12902">
        <v>0</v>
      </c>
    </row>
    <row r="12903" spans="1:9" hidden="1" x14ac:dyDescent="0.3">
      <c r="A12903" s="1" t="s">
        <v>159</v>
      </c>
      <c r="B12903" s="1" t="s">
        <v>308</v>
      </c>
      <c r="C12903">
        <v>41.433900000000001</v>
      </c>
      <c r="D12903">
        <v>-81.675799999999995</v>
      </c>
      <c r="E12903" s="1" t="s">
        <v>9</v>
      </c>
      <c r="F12903" t="s">
        <v>2170</v>
      </c>
      <c r="G12903">
        <v>0</v>
      </c>
      <c r="H12903">
        <v>0</v>
      </c>
      <c r="I12903">
        <v>0</v>
      </c>
    </row>
    <row r="12904" spans="1:9" hidden="1" x14ac:dyDescent="0.3">
      <c r="A12904" s="1" t="s">
        <v>159</v>
      </c>
      <c r="B12904" s="1" t="s">
        <v>308</v>
      </c>
      <c r="C12904">
        <v>41.433900000000001</v>
      </c>
      <c r="D12904">
        <v>-81.675799999999995</v>
      </c>
      <c r="E12904" s="1" t="s">
        <v>10</v>
      </c>
      <c r="F12904" t="s">
        <v>2408</v>
      </c>
      <c r="G12904">
        <v>0</v>
      </c>
      <c r="H12904">
        <v>0</v>
      </c>
      <c r="I12904">
        <v>0</v>
      </c>
    </row>
    <row r="12905" spans="1:9" hidden="1" x14ac:dyDescent="0.3">
      <c r="A12905" s="1" t="s">
        <v>159</v>
      </c>
      <c r="B12905" s="1" t="s">
        <v>308</v>
      </c>
      <c r="C12905">
        <v>41.433900000000001</v>
      </c>
      <c r="D12905">
        <v>-81.675799999999995</v>
      </c>
      <c r="E12905" s="1" t="s">
        <v>11</v>
      </c>
      <c r="F12905" t="s">
        <v>2646</v>
      </c>
      <c r="G12905">
        <v>0</v>
      </c>
      <c r="H12905">
        <v>0</v>
      </c>
      <c r="I12905">
        <v>0</v>
      </c>
    </row>
    <row r="12906" spans="1:9" hidden="1" x14ac:dyDescent="0.3">
      <c r="A12906" s="1" t="s">
        <v>159</v>
      </c>
      <c r="B12906" s="1" t="s">
        <v>308</v>
      </c>
      <c r="C12906">
        <v>41.433900000000001</v>
      </c>
      <c r="D12906">
        <v>-81.675799999999995</v>
      </c>
      <c r="E12906" s="1" t="s">
        <v>12</v>
      </c>
      <c r="F12906" t="s">
        <v>2884</v>
      </c>
      <c r="G12906">
        <v>0</v>
      </c>
      <c r="H12906">
        <v>0</v>
      </c>
      <c r="I12906">
        <v>0</v>
      </c>
    </row>
    <row r="12907" spans="1:9" hidden="1" x14ac:dyDescent="0.3">
      <c r="A12907" s="1" t="s">
        <v>159</v>
      </c>
      <c r="B12907" s="1" t="s">
        <v>308</v>
      </c>
      <c r="C12907">
        <v>41.433900000000001</v>
      </c>
      <c r="D12907">
        <v>-81.675799999999995</v>
      </c>
      <c r="E12907" s="1" t="s">
        <v>13</v>
      </c>
      <c r="F12907" t="s">
        <v>3122</v>
      </c>
      <c r="G12907">
        <v>0</v>
      </c>
      <c r="H12907">
        <v>0</v>
      </c>
      <c r="I12907">
        <v>0</v>
      </c>
    </row>
    <row r="12908" spans="1:9" hidden="1" x14ac:dyDescent="0.3">
      <c r="A12908" s="1" t="s">
        <v>159</v>
      </c>
      <c r="B12908" s="1" t="s">
        <v>308</v>
      </c>
      <c r="C12908">
        <v>41.433900000000001</v>
      </c>
      <c r="D12908">
        <v>-81.675799999999995</v>
      </c>
      <c r="E12908" s="1" t="s">
        <v>14</v>
      </c>
      <c r="F12908" t="s">
        <v>3359</v>
      </c>
      <c r="G12908">
        <v>0</v>
      </c>
      <c r="H12908">
        <v>0</v>
      </c>
      <c r="I12908">
        <v>0</v>
      </c>
    </row>
    <row r="12909" spans="1:9" hidden="1" x14ac:dyDescent="0.3">
      <c r="A12909" s="1" t="s">
        <v>159</v>
      </c>
      <c r="B12909" s="1" t="s">
        <v>308</v>
      </c>
      <c r="C12909">
        <v>41.433900000000001</v>
      </c>
      <c r="D12909">
        <v>-81.675799999999995</v>
      </c>
      <c r="E12909" s="1" t="s">
        <v>15</v>
      </c>
      <c r="F12909" t="s">
        <v>3595</v>
      </c>
      <c r="G12909">
        <v>0</v>
      </c>
      <c r="H12909">
        <v>0</v>
      </c>
      <c r="I12909">
        <v>0</v>
      </c>
    </row>
    <row r="12910" spans="1:9" hidden="1" x14ac:dyDescent="0.3">
      <c r="A12910" s="1" t="s">
        <v>159</v>
      </c>
      <c r="B12910" s="1" t="s">
        <v>308</v>
      </c>
      <c r="C12910">
        <v>41.433900000000001</v>
      </c>
      <c r="D12910">
        <v>-81.675799999999995</v>
      </c>
      <c r="E12910" s="1" t="s">
        <v>16</v>
      </c>
      <c r="F12910" t="s">
        <v>3831</v>
      </c>
      <c r="G12910">
        <v>0</v>
      </c>
      <c r="H12910">
        <v>0</v>
      </c>
      <c r="I12910">
        <v>0</v>
      </c>
    </row>
    <row r="12911" spans="1:9" hidden="1" x14ac:dyDescent="0.3">
      <c r="A12911" s="1" t="s">
        <v>159</v>
      </c>
      <c r="B12911" s="1" t="s">
        <v>308</v>
      </c>
      <c r="C12911">
        <v>41.433900000000001</v>
      </c>
      <c r="D12911">
        <v>-81.675799999999995</v>
      </c>
      <c r="E12911" s="1" t="s">
        <v>17</v>
      </c>
      <c r="F12911" t="s">
        <v>4066</v>
      </c>
      <c r="G12911">
        <v>0</v>
      </c>
      <c r="H12911">
        <v>0</v>
      </c>
      <c r="I12911">
        <v>0</v>
      </c>
    </row>
    <row r="12912" spans="1:9" hidden="1" x14ac:dyDescent="0.3">
      <c r="A12912" s="1" t="s">
        <v>159</v>
      </c>
      <c r="B12912" s="1" t="s">
        <v>308</v>
      </c>
      <c r="C12912">
        <v>41.433900000000001</v>
      </c>
      <c r="D12912">
        <v>-81.675799999999995</v>
      </c>
      <c r="E12912" s="1" t="s">
        <v>18</v>
      </c>
      <c r="F12912" t="s">
        <v>4301</v>
      </c>
      <c r="G12912">
        <v>0</v>
      </c>
      <c r="H12912">
        <v>0</v>
      </c>
      <c r="I12912">
        <v>0</v>
      </c>
    </row>
    <row r="12913" spans="1:9" hidden="1" x14ac:dyDescent="0.3">
      <c r="A12913" s="1" t="s">
        <v>159</v>
      </c>
      <c r="B12913" s="1" t="s">
        <v>308</v>
      </c>
      <c r="C12913">
        <v>41.433900000000001</v>
      </c>
      <c r="D12913">
        <v>-81.675799999999995</v>
      </c>
      <c r="E12913" s="1" t="s">
        <v>19</v>
      </c>
      <c r="F12913" t="s">
        <v>4536</v>
      </c>
      <c r="G12913">
        <v>0</v>
      </c>
      <c r="H12913">
        <v>0</v>
      </c>
      <c r="I12913">
        <v>0</v>
      </c>
    </row>
    <row r="12914" spans="1:9" hidden="1" x14ac:dyDescent="0.3">
      <c r="A12914" s="1" t="s">
        <v>159</v>
      </c>
      <c r="B12914" s="1" t="s">
        <v>308</v>
      </c>
      <c r="C12914">
        <v>41.433900000000001</v>
      </c>
      <c r="D12914">
        <v>-81.675799999999995</v>
      </c>
      <c r="E12914" s="1" t="s">
        <v>20</v>
      </c>
      <c r="F12914" t="s">
        <v>4771</v>
      </c>
      <c r="G12914">
        <v>0</v>
      </c>
      <c r="H12914">
        <v>0</v>
      </c>
      <c r="I12914">
        <v>0</v>
      </c>
    </row>
    <row r="12915" spans="1:9" hidden="1" x14ac:dyDescent="0.3">
      <c r="A12915" s="1" t="s">
        <v>159</v>
      </c>
      <c r="B12915" s="1" t="s">
        <v>308</v>
      </c>
      <c r="C12915">
        <v>41.433900000000001</v>
      </c>
      <c r="D12915">
        <v>-81.675799999999995</v>
      </c>
      <c r="E12915" s="1" t="s">
        <v>21</v>
      </c>
      <c r="F12915" t="s">
        <v>5006</v>
      </c>
      <c r="G12915">
        <v>0</v>
      </c>
      <c r="H12915">
        <v>0</v>
      </c>
      <c r="I12915">
        <v>0</v>
      </c>
    </row>
    <row r="12916" spans="1:9" hidden="1" x14ac:dyDescent="0.3">
      <c r="A12916" s="1" t="s">
        <v>159</v>
      </c>
      <c r="B12916" s="1" t="s">
        <v>308</v>
      </c>
      <c r="C12916">
        <v>41.433900000000001</v>
      </c>
      <c r="D12916">
        <v>-81.675799999999995</v>
      </c>
      <c r="E12916" s="1" t="s">
        <v>22</v>
      </c>
      <c r="F12916" t="s">
        <v>5241</v>
      </c>
      <c r="G12916">
        <v>0</v>
      </c>
      <c r="H12916">
        <v>0</v>
      </c>
      <c r="I12916">
        <v>0</v>
      </c>
    </row>
    <row r="12917" spans="1:9" hidden="1" x14ac:dyDescent="0.3">
      <c r="A12917" s="1" t="s">
        <v>159</v>
      </c>
      <c r="B12917" s="1" t="s">
        <v>308</v>
      </c>
      <c r="C12917">
        <v>41.433900000000001</v>
      </c>
      <c r="D12917">
        <v>-81.675799999999995</v>
      </c>
      <c r="E12917" s="1" t="s">
        <v>23</v>
      </c>
      <c r="F12917" t="s">
        <v>5476</v>
      </c>
      <c r="G12917">
        <v>0</v>
      </c>
      <c r="H12917">
        <v>0</v>
      </c>
      <c r="I12917">
        <v>0</v>
      </c>
    </row>
    <row r="12918" spans="1:9" hidden="1" x14ac:dyDescent="0.3">
      <c r="A12918" s="1" t="s">
        <v>159</v>
      </c>
      <c r="B12918" s="1" t="s">
        <v>308</v>
      </c>
      <c r="C12918">
        <v>41.433900000000001</v>
      </c>
      <c r="D12918">
        <v>-81.675799999999995</v>
      </c>
      <c r="E12918" s="1" t="s">
        <v>24</v>
      </c>
      <c r="F12918" t="s">
        <v>5711</v>
      </c>
      <c r="G12918">
        <v>0</v>
      </c>
      <c r="H12918">
        <v>0</v>
      </c>
      <c r="I12918">
        <v>0</v>
      </c>
    </row>
    <row r="12919" spans="1:9" hidden="1" x14ac:dyDescent="0.3">
      <c r="A12919" s="1" t="s">
        <v>159</v>
      </c>
      <c r="B12919" s="1" t="s">
        <v>308</v>
      </c>
      <c r="C12919">
        <v>41.433900000000001</v>
      </c>
      <c r="D12919">
        <v>-81.675799999999995</v>
      </c>
      <c r="E12919" s="1" t="s">
        <v>25</v>
      </c>
      <c r="F12919" t="s">
        <v>5945</v>
      </c>
      <c r="G12919">
        <v>0</v>
      </c>
      <c r="H12919">
        <v>0</v>
      </c>
      <c r="I12919">
        <v>0</v>
      </c>
    </row>
    <row r="12920" spans="1:9" hidden="1" x14ac:dyDescent="0.3">
      <c r="A12920" s="1" t="s">
        <v>159</v>
      </c>
      <c r="B12920" s="1" t="s">
        <v>308</v>
      </c>
      <c r="C12920">
        <v>41.433900000000001</v>
      </c>
      <c r="D12920">
        <v>-81.675799999999995</v>
      </c>
      <c r="E12920" s="1" t="s">
        <v>26</v>
      </c>
      <c r="F12920" t="s">
        <v>6179</v>
      </c>
      <c r="G12920">
        <v>0</v>
      </c>
      <c r="H12920">
        <v>0</v>
      </c>
      <c r="I12920">
        <v>0</v>
      </c>
    </row>
    <row r="12921" spans="1:9" hidden="1" x14ac:dyDescent="0.3">
      <c r="A12921" s="1" t="s">
        <v>159</v>
      </c>
      <c r="B12921" s="1" t="s">
        <v>308</v>
      </c>
      <c r="C12921">
        <v>41.433900000000001</v>
      </c>
      <c r="D12921">
        <v>-81.675799999999995</v>
      </c>
      <c r="E12921" s="1" t="s">
        <v>27</v>
      </c>
      <c r="F12921" t="s">
        <v>6413</v>
      </c>
      <c r="G12921">
        <v>0</v>
      </c>
      <c r="H12921">
        <v>0</v>
      </c>
      <c r="I12921">
        <v>0</v>
      </c>
    </row>
    <row r="12922" spans="1:9" hidden="1" x14ac:dyDescent="0.3">
      <c r="A12922" s="1" t="s">
        <v>159</v>
      </c>
      <c r="B12922" s="1" t="s">
        <v>308</v>
      </c>
      <c r="C12922">
        <v>41.433900000000001</v>
      </c>
      <c r="D12922">
        <v>-81.675799999999995</v>
      </c>
      <c r="E12922" s="1" t="s">
        <v>28</v>
      </c>
      <c r="F12922" t="s">
        <v>6647</v>
      </c>
      <c r="G12922">
        <v>0</v>
      </c>
      <c r="H12922">
        <v>0</v>
      </c>
      <c r="I12922">
        <v>0</v>
      </c>
    </row>
    <row r="12923" spans="1:9" hidden="1" x14ac:dyDescent="0.3">
      <c r="A12923" s="1" t="s">
        <v>159</v>
      </c>
      <c r="B12923" s="1" t="s">
        <v>308</v>
      </c>
      <c r="C12923">
        <v>41.433900000000001</v>
      </c>
      <c r="D12923">
        <v>-81.675799999999995</v>
      </c>
      <c r="E12923" s="1" t="s">
        <v>29</v>
      </c>
      <c r="F12923" t="s">
        <v>6881</v>
      </c>
      <c r="G12923">
        <v>0</v>
      </c>
      <c r="H12923">
        <v>0</v>
      </c>
      <c r="I12923">
        <v>0</v>
      </c>
    </row>
    <row r="12924" spans="1:9" hidden="1" x14ac:dyDescent="0.3">
      <c r="A12924" s="1" t="s">
        <v>159</v>
      </c>
      <c r="B12924" s="1" t="s">
        <v>308</v>
      </c>
      <c r="C12924">
        <v>41.433900000000001</v>
      </c>
      <c r="D12924">
        <v>-81.675799999999995</v>
      </c>
      <c r="E12924" s="1" t="s">
        <v>30</v>
      </c>
      <c r="F12924" t="s">
        <v>7115</v>
      </c>
      <c r="G12924">
        <v>0</v>
      </c>
      <c r="H12924">
        <v>0</v>
      </c>
      <c r="I12924">
        <v>0</v>
      </c>
    </row>
    <row r="12925" spans="1:9" hidden="1" x14ac:dyDescent="0.3">
      <c r="A12925" s="1" t="s">
        <v>159</v>
      </c>
      <c r="B12925" s="1" t="s">
        <v>308</v>
      </c>
      <c r="C12925">
        <v>41.433900000000001</v>
      </c>
      <c r="D12925">
        <v>-81.675799999999995</v>
      </c>
      <c r="E12925" s="1" t="s">
        <v>31</v>
      </c>
      <c r="F12925" t="s">
        <v>7349</v>
      </c>
      <c r="G12925">
        <v>0</v>
      </c>
      <c r="H12925">
        <v>0</v>
      </c>
      <c r="I12925">
        <v>0</v>
      </c>
    </row>
    <row r="12926" spans="1:9" hidden="1" x14ac:dyDescent="0.3">
      <c r="A12926" s="1" t="s">
        <v>159</v>
      </c>
      <c r="B12926" s="1" t="s">
        <v>308</v>
      </c>
      <c r="C12926">
        <v>41.433900000000001</v>
      </c>
      <c r="D12926">
        <v>-81.675799999999995</v>
      </c>
      <c r="E12926" s="1" t="s">
        <v>32</v>
      </c>
      <c r="F12926" t="s">
        <v>7583</v>
      </c>
      <c r="G12926">
        <v>0</v>
      </c>
      <c r="H12926">
        <v>0</v>
      </c>
      <c r="I12926">
        <v>0</v>
      </c>
    </row>
    <row r="12927" spans="1:9" hidden="1" x14ac:dyDescent="0.3">
      <c r="A12927" s="1" t="s">
        <v>159</v>
      </c>
      <c r="B12927" s="1" t="s">
        <v>308</v>
      </c>
      <c r="C12927">
        <v>41.433900000000001</v>
      </c>
      <c r="D12927">
        <v>-81.675799999999995</v>
      </c>
      <c r="E12927" s="1" t="s">
        <v>33</v>
      </c>
      <c r="F12927" t="s">
        <v>7817</v>
      </c>
      <c r="G12927">
        <v>0</v>
      </c>
      <c r="H12927">
        <v>0</v>
      </c>
      <c r="I12927">
        <v>0</v>
      </c>
    </row>
    <row r="12928" spans="1:9" hidden="1" x14ac:dyDescent="0.3">
      <c r="A12928" s="1" t="s">
        <v>159</v>
      </c>
      <c r="B12928" s="1" t="s">
        <v>308</v>
      </c>
      <c r="C12928">
        <v>41.433900000000001</v>
      </c>
      <c r="D12928">
        <v>-81.675799999999995</v>
      </c>
      <c r="E12928" s="1" t="s">
        <v>34</v>
      </c>
      <c r="F12928" t="s">
        <v>8051</v>
      </c>
      <c r="G12928">
        <v>0</v>
      </c>
      <c r="H12928">
        <v>0</v>
      </c>
      <c r="I12928">
        <v>0</v>
      </c>
    </row>
    <row r="12929" spans="1:9" hidden="1" x14ac:dyDescent="0.3">
      <c r="A12929" s="1" t="s">
        <v>159</v>
      </c>
      <c r="B12929" s="1" t="s">
        <v>308</v>
      </c>
      <c r="C12929">
        <v>41.433900000000001</v>
      </c>
      <c r="D12929">
        <v>-81.675799999999995</v>
      </c>
      <c r="E12929" s="1" t="s">
        <v>35</v>
      </c>
      <c r="F12929" t="s">
        <v>8283</v>
      </c>
      <c r="G12929">
        <v>0</v>
      </c>
      <c r="H12929">
        <v>0</v>
      </c>
      <c r="I12929">
        <v>0</v>
      </c>
    </row>
    <row r="12930" spans="1:9" hidden="1" x14ac:dyDescent="0.3">
      <c r="A12930" s="1" t="s">
        <v>159</v>
      </c>
      <c r="B12930" s="1" t="s">
        <v>308</v>
      </c>
      <c r="C12930">
        <v>41.433900000000001</v>
      </c>
      <c r="D12930">
        <v>-81.675799999999995</v>
      </c>
      <c r="E12930" s="1" t="s">
        <v>36</v>
      </c>
      <c r="F12930" t="s">
        <v>8515</v>
      </c>
      <c r="G12930">
        <v>0</v>
      </c>
      <c r="H12930">
        <v>0</v>
      </c>
      <c r="I12930">
        <v>0</v>
      </c>
    </row>
    <row r="12931" spans="1:9" hidden="1" x14ac:dyDescent="0.3">
      <c r="A12931" s="1" t="s">
        <v>159</v>
      </c>
      <c r="B12931" s="1" t="s">
        <v>308</v>
      </c>
      <c r="C12931">
        <v>41.433900000000001</v>
      </c>
      <c r="D12931">
        <v>-81.675799999999995</v>
      </c>
      <c r="E12931" s="1" t="s">
        <v>37</v>
      </c>
      <c r="F12931" t="s">
        <v>8746</v>
      </c>
      <c r="G12931">
        <v>0</v>
      </c>
      <c r="H12931">
        <v>0</v>
      </c>
      <c r="I12931">
        <v>0</v>
      </c>
    </row>
    <row r="12932" spans="1:9" hidden="1" x14ac:dyDescent="0.3">
      <c r="A12932" s="1" t="s">
        <v>159</v>
      </c>
      <c r="B12932" s="1" t="s">
        <v>308</v>
      </c>
      <c r="C12932">
        <v>41.433900000000001</v>
      </c>
      <c r="D12932">
        <v>-81.675799999999995</v>
      </c>
      <c r="E12932" s="1" t="s">
        <v>38</v>
      </c>
      <c r="F12932" t="s">
        <v>8977</v>
      </c>
      <c r="G12932">
        <v>0</v>
      </c>
      <c r="H12932">
        <v>0</v>
      </c>
      <c r="I12932">
        <v>0</v>
      </c>
    </row>
    <row r="12933" spans="1:9" hidden="1" x14ac:dyDescent="0.3">
      <c r="A12933" s="1" t="s">
        <v>159</v>
      </c>
      <c r="B12933" s="1" t="s">
        <v>308</v>
      </c>
      <c r="C12933">
        <v>41.433900000000001</v>
      </c>
      <c r="D12933">
        <v>-81.675799999999995</v>
      </c>
      <c r="E12933" s="1" t="s">
        <v>39</v>
      </c>
      <c r="F12933" t="s">
        <v>9208</v>
      </c>
      <c r="G12933">
        <v>0</v>
      </c>
      <c r="H12933">
        <v>0</v>
      </c>
      <c r="I12933">
        <v>0</v>
      </c>
    </row>
    <row r="12934" spans="1:9" hidden="1" x14ac:dyDescent="0.3">
      <c r="A12934" s="1" t="s">
        <v>159</v>
      </c>
      <c r="B12934" s="1" t="s">
        <v>308</v>
      </c>
      <c r="C12934">
        <v>41.433900000000001</v>
      </c>
      <c r="D12934">
        <v>-81.675799999999995</v>
      </c>
      <c r="E12934" s="1" t="s">
        <v>40</v>
      </c>
      <c r="F12934" t="s">
        <v>9439</v>
      </c>
      <c r="G12934">
        <v>0</v>
      </c>
      <c r="H12934">
        <v>0</v>
      </c>
      <c r="I12934">
        <v>0</v>
      </c>
    </row>
    <row r="12935" spans="1:9" hidden="1" x14ac:dyDescent="0.3">
      <c r="A12935" s="1" t="s">
        <v>159</v>
      </c>
      <c r="B12935" s="1" t="s">
        <v>308</v>
      </c>
      <c r="C12935">
        <v>41.433900000000001</v>
      </c>
      <c r="D12935">
        <v>-81.675799999999995</v>
      </c>
      <c r="E12935" s="1" t="s">
        <v>41</v>
      </c>
      <c r="F12935" t="s">
        <v>9670</v>
      </c>
      <c r="G12935">
        <v>0</v>
      </c>
      <c r="H12935">
        <v>0</v>
      </c>
      <c r="I12935">
        <v>0</v>
      </c>
    </row>
    <row r="12936" spans="1:9" hidden="1" x14ac:dyDescent="0.3">
      <c r="A12936" s="1" t="s">
        <v>159</v>
      </c>
      <c r="B12936" s="1" t="s">
        <v>308</v>
      </c>
      <c r="C12936">
        <v>41.433900000000001</v>
      </c>
      <c r="D12936">
        <v>-81.675799999999995</v>
      </c>
      <c r="E12936" s="1" t="s">
        <v>42</v>
      </c>
      <c r="F12936" t="s">
        <v>9901</v>
      </c>
      <c r="G12936">
        <v>0</v>
      </c>
      <c r="H12936">
        <v>0</v>
      </c>
      <c r="I12936">
        <v>0</v>
      </c>
    </row>
    <row r="12937" spans="1:9" hidden="1" x14ac:dyDescent="0.3">
      <c r="A12937" s="1" t="s">
        <v>159</v>
      </c>
      <c r="B12937" s="1" t="s">
        <v>308</v>
      </c>
      <c r="C12937">
        <v>41.433900000000001</v>
      </c>
      <c r="D12937">
        <v>-81.675799999999995</v>
      </c>
      <c r="E12937" s="1" t="s">
        <v>43</v>
      </c>
      <c r="F12937" t="s">
        <v>10130</v>
      </c>
      <c r="G12937">
        <v>0</v>
      </c>
      <c r="H12937">
        <v>0</v>
      </c>
      <c r="I12937">
        <v>0</v>
      </c>
    </row>
    <row r="12938" spans="1:9" hidden="1" x14ac:dyDescent="0.3">
      <c r="A12938" s="1" t="s">
        <v>159</v>
      </c>
      <c r="B12938" s="1" t="s">
        <v>308</v>
      </c>
      <c r="C12938">
        <v>41.433900000000001</v>
      </c>
      <c r="D12938">
        <v>-81.675799999999995</v>
      </c>
      <c r="E12938" s="1" t="s">
        <v>44</v>
      </c>
      <c r="F12938" t="s">
        <v>10358</v>
      </c>
      <c r="G12938">
        <v>0</v>
      </c>
      <c r="H12938">
        <v>0</v>
      </c>
      <c r="I12938">
        <v>0</v>
      </c>
    </row>
    <row r="12939" spans="1:9" hidden="1" x14ac:dyDescent="0.3">
      <c r="A12939" s="1" t="s">
        <v>159</v>
      </c>
      <c r="B12939" s="1" t="s">
        <v>308</v>
      </c>
      <c r="C12939">
        <v>41.433900000000001</v>
      </c>
      <c r="D12939">
        <v>-81.675799999999995</v>
      </c>
      <c r="E12939" s="1" t="s">
        <v>45</v>
      </c>
      <c r="F12939" t="s">
        <v>10579</v>
      </c>
      <c r="G12939">
        <v>0</v>
      </c>
      <c r="H12939">
        <v>0</v>
      </c>
      <c r="I12939">
        <v>0</v>
      </c>
    </row>
    <row r="12940" spans="1:9" hidden="1" x14ac:dyDescent="0.3">
      <c r="A12940" s="1" t="s">
        <v>159</v>
      </c>
      <c r="B12940" s="1" t="s">
        <v>308</v>
      </c>
      <c r="C12940">
        <v>41.433900000000001</v>
      </c>
      <c r="D12940">
        <v>-81.675799999999995</v>
      </c>
      <c r="E12940" s="1" t="s">
        <v>46</v>
      </c>
      <c r="F12940" t="s">
        <v>10795</v>
      </c>
      <c r="G12940">
        <v>0</v>
      </c>
      <c r="H12940">
        <v>0</v>
      </c>
      <c r="I12940">
        <v>0</v>
      </c>
    </row>
    <row r="12941" spans="1:9" hidden="1" x14ac:dyDescent="0.3">
      <c r="A12941" s="1" t="s">
        <v>159</v>
      </c>
      <c r="B12941" s="1" t="s">
        <v>308</v>
      </c>
      <c r="C12941">
        <v>41.433900000000001</v>
      </c>
      <c r="D12941">
        <v>-81.675799999999995</v>
      </c>
      <c r="E12941" s="1" t="s">
        <v>47</v>
      </c>
      <c r="F12941" t="s">
        <v>11010</v>
      </c>
      <c r="G12941">
        <v>0</v>
      </c>
      <c r="H12941">
        <v>0</v>
      </c>
      <c r="I12941">
        <v>0</v>
      </c>
    </row>
    <row r="12942" spans="1:9" hidden="1" x14ac:dyDescent="0.3">
      <c r="A12942" s="1" t="s">
        <v>159</v>
      </c>
      <c r="B12942" s="1" t="s">
        <v>308</v>
      </c>
      <c r="C12942">
        <v>41.433900000000001</v>
      </c>
      <c r="D12942">
        <v>-81.675799999999995</v>
      </c>
      <c r="E12942" s="1" t="s">
        <v>48</v>
      </c>
      <c r="F12942" t="s">
        <v>11813</v>
      </c>
      <c r="G12942">
        <v>0</v>
      </c>
      <c r="H12942">
        <v>0</v>
      </c>
      <c r="I12942">
        <v>0</v>
      </c>
    </row>
    <row r="12943" spans="1:9" hidden="1" x14ac:dyDescent="0.3">
      <c r="A12943" s="1" t="s">
        <v>159</v>
      </c>
      <c r="B12943" s="1" t="s">
        <v>308</v>
      </c>
      <c r="C12943">
        <v>41.433900000000001</v>
      </c>
      <c r="D12943">
        <v>-81.675799999999995</v>
      </c>
      <c r="E12943" s="1" t="s">
        <v>49</v>
      </c>
      <c r="F12943" t="s">
        <v>12004</v>
      </c>
      <c r="G12943">
        <v>0</v>
      </c>
      <c r="H12943">
        <v>0</v>
      </c>
      <c r="I12943">
        <v>0</v>
      </c>
    </row>
    <row r="12944" spans="1:9" hidden="1" x14ac:dyDescent="0.3">
      <c r="A12944" s="1" t="s">
        <v>159</v>
      </c>
      <c r="B12944" s="1" t="s">
        <v>308</v>
      </c>
      <c r="C12944">
        <v>41.433900000000001</v>
      </c>
      <c r="D12944">
        <v>-81.675799999999995</v>
      </c>
      <c r="E12944" s="1" t="s">
        <v>50</v>
      </c>
      <c r="F12944" t="s">
        <v>12176</v>
      </c>
      <c r="G12944">
        <v>0</v>
      </c>
      <c r="H12944">
        <v>0</v>
      </c>
      <c r="I12944">
        <v>0</v>
      </c>
    </row>
    <row r="12945" spans="1:9" hidden="1" x14ac:dyDescent="0.3">
      <c r="A12945" s="1" t="s">
        <v>159</v>
      </c>
      <c r="B12945" s="1" t="s">
        <v>308</v>
      </c>
      <c r="C12945">
        <v>41.433900000000001</v>
      </c>
      <c r="D12945">
        <v>-81.675799999999995</v>
      </c>
      <c r="E12945" s="1" t="s">
        <v>51</v>
      </c>
      <c r="F12945" t="s">
        <v>12325</v>
      </c>
      <c r="G12945">
        <v>0</v>
      </c>
      <c r="H12945">
        <v>0</v>
      </c>
      <c r="I12945">
        <v>0</v>
      </c>
    </row>
    <row r="12946" spans="1:9" hidden="1" x14ac:dyDescent="0.3">
      <c r="A12946" s="1" t="s">
        <v>159</v>
      </c>
      <c r="B12946" s="1" t="s">
        <v>308</v>
      </c>
      <c r="C12946">
        <v>41.433900000000001</v>
      </c>
      <c r="D12946">
        <v>-81.675799999999995</v>
      </c>
      <c r="E12946" s="1" t="s">
        <v>52</v>
      </c>
      <c r="F12946" t="s">
        <v>11178</v>
      </c>
      <c r="G12946">
        <v>0</v>
      </c>
      <c r="H12946">
        <v>0</v>
      </c>
      <c r="I12946">
        <v>0</v>
      </c>
    </row>
    <row r="12947" spans="1:9" hidden="1" x14ac:dyDescent="0.3">
      <c r="A12947" s="1" t="s">
        <v>159</v>
      </c>
      <c r="B12947" s="1" t="s">
        <v>308</v>
      </c>
      <c r="C12947">
        <v>41.433900000000001</v>
      </c>
      <c r="D12947">
        <v>-81.675799999999995</v>
      </c>
      <c r="E12947" s="1" t="s">
        <v>53</v>
      </c>
      <c r="F12947" t="s">
        <v>11376</v>
      </c>
      <c r="G12947">
        <v>0</v>
      </c>
      <c r="H12947">
        <v>0</v>
      </c>
      <c r="I12947">
        <v>0</v>
      </c>
    </row>
    <row r="12948" spans="1:9" hidden="1" x14ac:dyDescent="0.3">
      <c r="A12948" s="1" t="s">
        <v>159</v>
      </c>
      <c r="B12948" s="1" t="s">
        <v>308</v>
      </c>
      <c r="C12948">
        <v>41.433900000000001</v>
      </c>
      <c r="D12948">
        <v>-81.675799999999995</v>
      </c>
      <c r="E12948" s="1" t="s">
        <v>54</v>
      </c>
      <c r="F12948" t="s">
        <v>11571</v>
      </c>
      <c r="G12948">
        <v>0</v>
      </c>
      <c r="H12948">
        <v>0</v>
      </c>
      <c r="I12948">
        <v>0</v>
      </c>
    </row>
    <row r="12949" spans="1:9" hidden="1" x14ac:dyDescent="0.3">
      <c r="A12949" s="1" t="s">
        <v>159</v>
      </c>
      <c r="B12949" s="1" t="s">
        <v>308</v>
      </c>
      <c r="C12949">
        <v>41.433900000000001</v>
      </c>
      <c r="D12949">
        <v>-81.675799999999995</v>
      </c>
      <c r="E12949" s="1" t="s">
        <v>21548</v>
      </c>
      <c r="F12949" t="s">
        <v>21797</v>
      </c>
      <c r="G12949">
        <v>0</v>
      </c>
      <c r="H12949">
        <v>0</v>
      </c>
      <c r="I12949">
        <v>0</v>
      </c>
    </row>
    <row r="12950" spans="1:9" hidden="1" x14ac:dyDescent="0.3">
      <c r="A12950" s="1" t="s">
        <v>159</v>
      </c>
      <c r="B12950" s="1" t="s">
        <v>309</v>
      </c>
      <c r="C12950">
        <v>41.260300000000001</v>
      </c>
      <c r="D12950">
        <v>-111.9522</v>
      </c>
      <c r="E12950" s="1" t="s">
        <v>4</v>
      </c>
      <c r="F12950" t="s">
        <v>967</v>
      </c>
      <c r="G12950">
        <v>0</v>
      </c>
      <c r="H12950">
        <v>0</v>
      </c>
      <c r="I12950">
        <v>0</v>
      </c>
    </row>
    <row r="12951" spans="1:9" hidden="1" x14ac:dyDescent="0.3">
      <c r="A12951" s="1" t="s">
        <v>159</v>
      </c>
      <c r="B12951" s="1" t="s">
        <v>309</v>
      </c>
      <c r="C12951">
        <v>41.260300000000001</v>
      </c>
      <c r="D12951">
        <v>-111.9522</v>
      </c>
      <c r="E12951" s="1" t="s">
        <v>5</v>
      </c>
      <c r="F12951" t="s">
        <v>1209</v>
      </c>
      <c r="G12951">
        <v>0</v>
      </c>
      <c r="H12951">
        <v>0</v>
      </c>
      <c r="I12951">
        <v>0</v>
      </c>
    </row>
    <row r="12952" spans="1:9" hidden="1" x14ac:dyDescent="0.3">
      <c r="A12952" s="1" t="s">
        <v>159</v>
      </c>
      <c r="B12952" s="1" t="s">
        <v>309</v>
      </c>
      <c r="C12952">
        <v>41.260300000000001</v>
      </c>
      <c r="D12952">
        <v>-111.9522</v>
      </c>
      <c r="E12952" s="1" t="s">
        <v>6</v>
      </c>
      <c r="F12952" t="s">
        <v>1451</v>
      </c>
      <c r="G12952">
        <v>0</v>
      </c>
      <c r="H12952">
        <v>0</v>
      </c>
      <c r="I12952">
        <v>0</v>
      </c>
    </row>
    <row r="12953" spans="1:9" hidden="1" x14ac:dyDescent="0.3">
      <c r="A12953" s="1" t="s">
        <v>159</v>
      </c>
      <c r="B12953" s="1" t="s">
        <v>309</v>
      </c>
      <c r="C12953">
        <v>41.260300000000001</v>
      </c>
      <c r="D12953">
        <v>-111.9522</v>
      </c>
      <c r="E12953" s="1" t="s">
        <v>7</v>
      </c>
      <c r="F12953" t="s">
        <v>1692</v>
      </c>
      <c r="G12953">
        <v>0</v>
      </c>
      <c r="H12953">
        <v>0</v>
      </c>
      <c r="I12953">
        <v>0</v>
      </c>
    </row>
    <row r="12954" spans="1:9" hidden="1" x14ac:dyDescent="0.3">
      <c r="A12954" s="1" t="s">
        <v>159</v>
      </c>
      <c r="B12954" s="1" t="s">
        <v>309</v>
      </c>
      <c r="C12954">
        <v>41.260300000000001</v>
      </c>
      <c r="D12954">
        <v>-111.9522</v>
      </c>
      <c r="E12954" s="1" t="s">
        <v>8</v>
      </c>
      <c r="F12954" t="s">
        <v>1933</v>
      </c>
      <c r="G12954">
        <v>0</v>
      </c>
      <c r="H12954">
        <v>0</v>
      </c>
      <c r="I12954">
        <v>0</v>
      </c>
    </row>
    <row r="12955" spans="1:9" hidden="1" x14ac:dyDescent="0.3">
      <c r="A12955" s="1" t="s">
        <v>159</v>
      </c>
      <c r="B12955" s="1" t="s">
        <v>309</v>
      </c>
      <c r="C12955">
        <v>41.260300000000001</v>
      </c>
      <c r="D12955">
        <v>-111.9522</v>
      </c>
      <c r="E12955" s="1" t="s">
        <v>9</v>
      </c>
      <c r="F12955" t="s">
        <v>2171</v>
      </c>
      <c r="G12955">
        <v>0</v>
      </c>
      <c r="H12955">
        <v>0</v>
      </c>
      <c r="I12955">
        <v>0</v>
      </c>
    </row>
    <row r="12956" spans="1:9" hidden="1" x14ac:dyDescent="0.3">
      <c r="A12956" s="1" t="s">
        <v>159</v>
      </c>
      <c r="B12956" s="1" t="s">
        <v>309</v>
      </c>
      <c r="C12956">
        <v>41.260300000000001</v>
      </c>
      <c r="D12956">
        <v>-111.9522</v>
      </c>
      <c r="E12956" s="1" t="s">
        <v>10</v>
      </c>
      <c r="F12956" t="s">
        <v>2409</v>
      </c>
      <c r="G12956">
        <v>0</v>
      </c>
      <c r="H12956">
        <v>0</v>
      </c>
      <c r="I12956">
        <v>0</v>
      </c>
    </row>
    <row r="12957" spans="1:9" hidden="1" x14ac:dyDescent="0.3">
      <c r="A12957" s="1" t="s">
        <v>159</v>
      </c>
      <c r="B12957" s="1" t="s">
        <v>309</v>
      </c>
      <c r="C12957">
        <v>41.260300000000001</v>
      </c>
      <c r="D12957">
        <v>-111.9522</v>
      </c>
      <c r="E12957" s="1" t="s">
        <v>11</v>
      </c>
      <c r="F12957" t="s">
        <v>2647</v>
      </c>
      <c r="G12957">
        <v>0</v>
      </c>
      <c r="H12957">
        <v>0</v>
      </c>
      <c r="I12957">
        <v>0</v>
      </c>
    </row>
    <row r="12958" spans="1:9" hidden="1" x14ac:dyDescent="0.3">
      <c r="A12958" s="1" t="s">
        <v>159</v>
      </c>
      <c r="B12958" s="1" t="s">
        <v>309</v>
      </c>
      <c r="C12958">
        <v>41.260300000000001</v>
      </c>
      <c r="D12958">
        <v>-111.9522</v>
      </c>
      <c r="E12958" s="1" t="s">
        <v>12</v>
      </c>
      <c r="F12958" t="s">
        <v>2885</v>
      </c>
      <c r="G12958">
        <v>0</v>
      </c>
      <c r="H12958">
        <v>0</v>
      </c>
      <c r="I12958">
        <v>0</v>
      </c>
    </row>
    <row r="12959" spans="1:9" hidden="1" x14ac:dyDescent="0.3">
      <c r="A12959" s="1" t="s">
        <v>159</v>
      </c>
      <c r="B12959" s="1" t="s">
        <v>309</v>
      </c>
      <c r="C12959">
        <v>41.260300000000001</v>
      </c>
      <c r="D12959">
        <v>-111.9522</v>
      </c>
      <c r="E12959" s="1" t="s">
        <v>13</v>
      </c>
      <c r="F12959" t="s">
        <v>3123</v>
      </c>
      <c r="G12959">
        <v>0</v>
      </c>
      <c r="H12959">
        <v>0</v>
      </c>
      <c r="I12959">
        <v>0</v>
      </c>
    </row>
    <row r="12960" spans="1:9" hidden="1" x14ac:dyDescent="0.3">
      <c r="A12960" s="1" t="s">
        <v>159</v>
      </c>
      <c r="B12960" s="1" t="s">
        <v>309</v>
      </c>
      <c r="C12960">
        <v>41.260300000000001</v>
      </c>
      <c r="D12960">
        <v>-111.9522</v>
      </c>
      <c r="E12960" s="1" t="s">
        <v>14</v>
      </c>
      <c r="F12960" t="s">
        <v>3360</v>
      </c>
      <c r="G12960">
        <v>0</v>
      </c>
      <c r="H12960">
        <v>0</v>
      </c>
      <c r="I12960">
        <v>0</v>
      </c>
    </row>
    <row r="12961" spans="1:9" hidden="1" x14ac:dyDescent="0.3">
      <c r="A12961" s="1" t="s">
        <v>159</v>
      </c>
      <c r="B12961" s="1" t="s">
        <v>309</v>
      </c>
      <c r="C12961">
        <v>41.260300000000001</v>
      </c>
      <c r="D12961">
        <v>-111.9522</v>
      </c>
      <c r="E12961" s="1" t="s">
        <v>15</v>
      </c>
      <c r="F12961" t="s">
        <v>3596</v>
      </c>
      <c r="G12961">
        <v>0</v>
      </c>
      <c r="H12961">
        <v>0</v>
      </c>
      <c r="I12961">
        <v>0</v>
      </c>
    </row>
    <row r="12962" spans="1:9" hidden="1" x14ac:dyDescent="0.3">
      <c r="A12962" s="1" t="s">
        <v>159</v>
      </c>
      <c r="B12962" s="1" t="s">
        <v>309</v>
      </c>
      <c r="C12962">
        <v>41.260300000000001</v>
      </c>
      <c r="D12962">
        <v>-111.9522</v>
      </c>
      <c r="E12962" s="1" t="s">
        <v>16</v>
      </c>
      <c r="F12962" t="s">
        <v>3832</v>
      </c>
      <c r="G12962">
        <v>0</v>
      </c>
      <c r="H12962">
        <v>0</v>
      </c>
      <c r="I12962">
        <v>0</v>
      </c>
    </row>
    <row r="12963" spans="1:9" hidden="1" x14ac:dyDescent="0.3">
      <c r="A12963" s="1" t="s">
        <v>159</v>
      </c>
      <c r="B12963" s="1" t="s">
        <v>309</v>
      </c>
      <c r="C12963">
        <v>41.260300000000001</v>
      </c>
      <c r="D12963">
        <v>-111.9522</v>
      </c>
      <c r="E12963" s="1" t="s">
        <v>17</v>
      </c>
      <c r="F12963" t="s">
        <v>4067</v>
      </c>
      <c r="G12963">
        <v>0</v>
      </c>
      <c r="H12963">
        <v>0</v>
      </c>
      <c r="I12963">
        <v>0</v>
      </c>
    </row>
    <row r="12964" spans="1:9" hidden="1" x14ac:dyDescent="0.3">
      <c r="A12964" s="1" t="s">
        <v>159</v>
      </c>
      <c r="B12964" s="1" t="s">
        <v>309</v>
      </c>
      <c r="C12964">
        <v>41.260300000000001</v>
      </c>
      <c r="D12964">
        <v>-111.9522</v>
      </c>
      <c r="E12964" s="1" t="s">
        <v>18</v>
      </c>
      <c r="F12964" t="s">
        <v>4302</v>
      </c>
      <c r="G12964">
        <v>0</v>
      </c>
      <c r="H12964">
        <v>0</v>
      </c>
      <c r="I12964">
        <v>0</v>
      </c>
    </row>
    <row r="12965" spans="1:9" hidden="1" x14ac:dyDescent="0.3">
      <c r="A12965" s="1" t="s">
        <v>159</v>
      </c>
      <c r="B12965" s="1" t="s">
        <v>309</v>
      </c>
      <c r="C12965">
        <v>41.260300000000001</v>
      </c>
      <c r="D12965">
        <v>-111.9522</v>
      </c>
      <c r="E12965" s="1" t="s">
        <v>19</v>
      </c>
      <c r="F12965" t="s">
        <v>4537</v>
      </c>
      <c r="G12965">
        <v>0</v>
      </c>
      <c r="H12965">
        <v>0</v>
      </c>
      <c r="I12965">
        <v>0</v>
      </c>
    </row>
    <row r="12966" spans="1:9" hidden="1" x14ac:dyDescent="0.3">
      <c r="A12966" s="1" t="s">
        <v>159</v>
      </c>
      <c r="B12966" s="1" t="s">
        <v>309</v>
      </c>
      <c r="C12966">
        <v>41.260300000000001</v>
      </c>
      <c r="D12966">
        <v>-111.9522</v>
      </c>
      <c r="E12966" s="1" t="s">
        <v>20</v>
      </c>
      <c r="F12966" t="s">
        <v>4772</v>
      </c>
      <c r="G12966">
        <v>0</v>
      </c>
      <c r="H12966">
        <v>0</v>
      </c>
      <c r="I12966">
        <v>0</v>
      </c>
    </row>
    <row r="12967" spans="1:9" hidden="1" x14ac:dyDescent="0.3">
      <c r="A12967" s="1" t="s">
        <v>159</v>
      </c>
      <c r="B12967" s="1" t="s">
        <v>309</v>
      </c>
      <c r="C12967">
        <v>41.260300000000001</v>
      </c>
      <c r="D12967">
        <v>-111.9522</v>
      </c>
      <c r="E12967" s="1" t="s">
        <v>21</v>
      </c>
      <c r="F12967" t="s">
        <v>5007</v>
      </c>
      <c r="G12967">
        <v>0</v>
      </c>
      <c r="H12967">
        <v>0</v>
      </c>
      <c r="I12967">
        <v>0</v>
      </c>
    </row>
    <row r="12968" spans="1:9" hidden="1" x14ac:dyDescent="0.3">
      <c r="A12968" s="1" t="s">
        <v>159</v>
      </c>
      <c r="B12968" s="1" t="s">
        <v>309</v>
      </c>
      <c r="C12968">
        <v>41.260300000000001</v>
      </c>
      <c r="D12968">
        <v>-111.9522</v>
      </c>
      <c r="E12968" s="1" t="s">
        <v>22</v>
      </c>
      <c r="F12968" t="s">
        <v>5242</v>
      </c>
      <c r="G12968">
        <v>0</v>
      </c>
      <c r="H12968">
        <v>0</v>
      </c>
      <c r="I12968">
        <v>0</v>
      </c>
    </row>
    <row r="12969" spans="1:9" hidden="1" x14ac:dyDescent="0.3">
      <c r="A12969" s="1" t="s">
        <v>159</v>
      </c>
      <c r="B12969" s="1" t="s">
        <v>309</v>
      </c>
      <c r="C12969">
        <v>41.260300000000001</v>
      </c>
      <c r="D12969">
        <v>-111.9522</v>
      </c>
      <c r="E12969" s="1" t="s">
        <v>23</v>
      </c>
      <c r="F12969" t="s">
        <v>5477</v>
      </c>
      <c r="G12969">
        <v>0</v>
      </c>
      <c r="H12969">
        <v>0</v>
      </c>
      <c r="I12969">
        <v>0</v>
      </c>
    </row>
    <row r="12970" spans="1:9" hidden="1" x14ac:dyDescent="0.3">
      <c r="A12970" s="1" t="s">
        <v>159</v>
      </c>
      <c r="B12970" s="1" t="s">
        <v>309</v>
      </c>
      <c r="C12970">
        <v>41.260300000000001</v>
      </c>
      <c r="D12970">
        <v>-111.9522</v>
      </c>
      <c r="E12970" s="1" t="s">
        <v>24</v>
      </c>
      <c r="F12970" t="s">
        <v>5712</v>
      </c>
      <c r="G12970">
        <v>0</v>
      </c>
      <c r="H12970">
        <v>0</v>
      </c>
      <c r="I12970">
        <v>0</v>
      </c>
    </row>
    <row r="12971" spans="1:9" hidden="1" x14ac:dyDescent="0.3">
      <c r="A12971" s="1" t="s">
        <v>159</v>
      </c>
      <c r="B12971" s="1" t="s">
        <v>309</v>
      </c>
      <c r="C12971">
        <v>41.260300000000001</v>
      </c>
      <c r="D12971">
        <v>-111.9522</v>
      </c>
      <c r="E12971" s="1" t="s">
        <v>25</v>
      </c>
      <c r="F12971" t="s">
        <v>5946</v>
      </c>
      <c r="G12971">
        <v>0</v>
      </c>
      <c r="H12971">
        <v>0</v>
      </c>
      <c r="I12971">
        <v>0</v>
      </c>
    </row>
    <row r="12972" spans="1:9" hidden="1" x14ac:dyDescent="0.3">
      <c r="A12972" s="1" t="s">
        <v>159</v>
      </c>
      <c r="B12972" s="1" t="s">
        <v>309</v>
      </c>
      <c r="C12972">
        <v>41.260300000000001</v>
      </c>
      <c r="D12972">
        <v>-111.9522</v>
      </c>
      <c r="E12972" s="1" t="s">
        <v>26</v>
      </c>
      <c r="F12972" t="s">
        <v>6180</v>
      </c>
      <c r="G12972">
        <v>0</v>
      </c>
      <c r="H12972">
        <v>0</v>
      </c>
      <c r="I12972">
        <v>0</v>
      </c>
    </row>
    <row r="12973" spans="1:9" hidden="1" x14ac:dyDescent="0.3">
      <c r="A12973" s="1" t="s">
        <v>159</v>
      </c>
      <c r="B12973" s="1" t="s">
        <v>309</v>
      </c>
      <c r="C12973">
        <v>41.260300000000001</v>
      </c>
      <c r="D12973">
        <v>-111.9522</v>
      </c>
      <c r="E12973" s="1" t="s">
        <v>27</v>
      </c>
      <c r="F12973" t="s">
        <v>6414</v>
      </c>
      <c r="G12973">
        <v>0</v>
      </c>
      <c r="H12973">
        <v>0</v>
      </c>
      <c r="I12973">
        <v>0</v>
      </c>
    </row>
    <row r="12974" spans="1:9" hidden="1" x14ac:dyDescent="0.3">
      <c r="A12974" s="1" t="s">
        <v>159</v>
      </c>
      <c r="B12974" s="1" t="s">
        <v>309</v>
      </c>
      <c r="C12974">
        <v>41.260300000000001</v>
      </c>
      <c r="D12974">
        <v>-111.9522</v>
      </c>
      <c r="E12974" s="1" t="s">
        <v>28</v>
      </c>
      <c r="F12974" t="s">
        <v>6648</v>
      </c>
      <c r="G12974">
        <v>0</v>
      </c>
      <c r="H12974">
        <v>0</v>
      </c>
      <c r="I12974">
        <v>0</v>
      </c>
    </row>
    <row r="12975" spans="1:9" hidden="1" x14ac:dyDescent="0.3">
      <c r="A12975" s="1" t="s">
        <v>159</v>
      </c>
      <c r="B12975" s="1" t="s">
        <v>309</v>
      </c>
      <c r="C12975">
        <v>41.260300000000001</v>
      </c>
      <c r="D12975">
        <v>-111.9522</v>
      </c>
      <c r="E12975" s="1" t="s">
        <v>29</v>
      </c>
      <c r="F12975" t="s">
        <v>6882</v>
      </c>
      <c r="G12975">
        <v>0</v>
      </c>
      <c r="H12975">
        <v>0</v>
      </c>
      <c r="I12975">
        <v>0</v>
      </c>
    </row>
    <row r="12976" spans="1:9" hidden="1" x14ac:dyDescent="0.3">
      <c r="A12976" s="1" t="s">
        <v>159</v>
      </c>
      <c r="B12976" s="1" t="s">
        <v>309</v>
      </c>
      <c r="C12976">
        <v>41.260300000000001</v>
      </c>
      <c r="D12976">
        <v>-111.9522</v>
      </c>
      <c r="E12976" s="1" t="s">
        <v>30</v>
      </c>
      <c r="F12976" t="s">
        <v>7116</v>
      </c>
      <c r="G12976">
        <v>0</v>
      </c>
      <c r="H12976">
        <v>0</v>
      </c>
      <c r="I12976">
        <v>0</v>
      </c>
    </row>
    <row r="12977" spans="1:9" hidden="1" x14ac:dyDescent="0.3">
      <c r="A12977" s="1" t="s">
        <v>159</v>
      </c>
      <c r="B12977" s="1" t="s">
        <v>309</v>
      </c>
      <c r="C12977">
        <v>41.260300000000001</v>
      </c>
      <c r="D12977">
        <v>-111.9522</v>
      </c>
      <c r="E12977" s="1" t="s">
        <v>31</v>
      </c>
      <c r="F12977" t="s">
        <v>7350</v>
      </c>
      <c r="G12977">
        <v>0</v>
      </c>
      <c r="H12977">
        <v>0</v>
      </c>
      <c r="I12977">
        <v>0</v>
      </c>
    </row>
    <row r="12978" spans="1:9" hidden="1" x14ac:dyDescent="0.3">
      <c r="A12978" s="1" t="s">
        <v>159</v>
      </c>
      <c r="B12978" s="1" t="s">
        <v>309</v>
      </c>
      <c r="C12978">
        <v>41.260300000000001</v>
      </c>
      <c r="D12978">
        <v>-111.9522</v>
      </c>
      <c r="E12978" s="1" t="s">
        <v>32</v>
      </c>
      <c r="F12978" t="s">
        <v>7584</v>
      </c>
      <c r="G12978">
        <v>0</v>
      </c>
      <c r="H12978">
        <v>0</v>
      </c>
      <c r="I12978">
        <v>0</v>
      </c>
    </row>
    <row r="12979" spans="1:9" hidden="1" x14ac:dyDescent="0.3">
      <c r="A12979" s="1" t="s">
        <v>159</v>
      </c>
      <c r="B12979" s="1" t="s">
        <v>309</v>
      </c>
      <c r="C12979">
        <v>41.260300000000001</v>
      </c>
      <c r="D12979">
        <v>-111.9522</v>
      </c>
      <c r="E12979" s="1" t="s">
        <v>33</v>
      </c>
      <c r="F12979" t="s">
        <v>7818</v>
      </c>
      <c r="G12979">
        <v>0</v>
      </c>
      <c r="H12979">
        <v>0</v>
      </c>
      <c r="I12979">
        <v>0</v>
      </c>
    </row>
    <row r="12980" spans="1:9" hidden="1" x14ac:dyDescent="0.3">
      <c r="A12980" s="1" t="s">
        <v>159</v>
      </c>
      <c r="B12980" s="1" t="s">
        <v>309</v>
      </c>
      <c r="C12980">
        <v>41.260300000000001</v>
      </c>
      <c r="D12980">
        <v>-111.9522</v>
      </c>
      <c r="E12980" s="1" t="s">
        <v>34</v>
      </c>
      <c r="F12980" t="s">
        <v>8052</v>
      </c>
      <c r="G12980">
        <v>0</v>
      </c>
      <c r="H12980">
        <v>0</v>
      </c>
      <c r="I12980">
        <v>0</v>
      </c>
    </row>
    <row r="12981" spans="1:9" hidden="1" x14ac:dyDescent="0.3">
      <c r="A12981" s="1" t="s">
        <v>159</v>
      </c>
      <c r="B12981" s="1" t="s">
        <v>309</v>
      </c>
      <c r="C12981">
        <v>41.260300000000001</v>
      </c>
      <c r="D12981">
        <v>-111.9522</v>
      </c>
      <c r="E12981" s="1" t="s">
        <v>35</v>
      </c>
      <c r="F12981" t="s">
        <v>8284</v>
      </c>
      <c r="G12981">
        <v>0</v>
      </c>
      <c r="H12981">
        <v>0</v>
      </c>
      <c r="I12981">
        <v>0</v>
      </c>
    </row>
    <row r="12982" spans="1:9" hidden="1" x14ac:dyDescent="0.3">
      <c r="A12982" s="1" t="s">
        <v>159</v>
      </c>
      <c r="B12982" s="1" t="s">
        <v>309</v>
      </c>
      <c r="C12982">
        <v>41.260300000000001</v>
      </c>
      <c r="D12982">
        <v>-111.9522</v>
      </c>
      <c r="E12982" s="1" t="s">
        <v>36</v>
      </c>
      <c r="F12982" t="s">
        <v>8516</v>
      </c>
      <c r="G12982">
        <v>0</v>
      </c>
      <c r="H12982">
        <v>0</v>
      </c>
      <c r="I12982">
        <v>0</v>
      </c>
    </row>
    <row r="12983" spans="1:9" hidden="1" x14ac:dyDescent="0.3">
      <c r="A12983" s="1" t="s">
        <v>159</v>
      </c>
      <c r="B12983" s="1" t="s">
        <v>309</v>
      </c>
      <c r="C12983">
        <v>41.260300000000001</v>
      </c>
      <c r="D12983">
        <v>-111.9522</v>
      </c>
      <c r="E12983" s="1" t="s">
        <v>37</v>
      </c>
      <c r="F12983" t="s">
        <v>8747</v>
      </c>
      <c r="G12983">
        <v>0</v>
      </c>
      <c r="H12983">
        <v>0</v>
      </c>
      <c r="I12983">
        <v>0</v>
      </c>
    </row>
    <row r="12984" spans="1:9" hidden="1" x14ac:dyDescent="0.3">
      <c r="A12984" s="1" t="s">
        <v>159</v>
      </c>
      <c r="B12984" s="1" t="s">
        <v>309</v>
      </c>
      <c r="C12984">
        <v>41.260300000000001</v>
      </c>
      <c r="D12984">
        <v>-111.9522</v>
      </c>
      <c r="E12984" s="1" t="s">
        <v>38</v>
      </c>
      <c r="F12984" t="s">
        <v>8978</v>
      </c>
      <c r="G12984">
        <v>0</v>
      </c>
      <c r="H12984">
        <v>0</v>
      </c>
      <c r="I12984">
        <v>0</v>
      </c>
    </row>
    <row r="12985" spans="1:9" hidden="1" x14ac:dyDescent="0.3">
      <c r="A12985" s="1" t="s">
        <v>159</v>
      </c>
      <c r="B12985" s="1" t="s">
        <v>309</v>
      </c>
      <c r="C12985">
        <v>41.260300000000001</v>
      </c>
      <c r="D12985">
        <v>-111.9522</v>
      </c>
      <c r="E12985" s="1" t="s">
        <v>39</v>
      </c>
      <c r="F12985" t="s">
        <v>9209</v>
      </c>
      <c r="G12985">
        <v>0</v>
      </c>
      <c r="H12985">
        <v>0</v>
      </c>
      <c r="I12985">
        <v>0</v>
      </c>
    </row>
    <row r="12986" spans="1:9" hidden="1" x14ac:dyDescent="0.3">
      <c r="A12986" s="1" t="s">
        <v>159</v>
      </c>
      <c r="B12986" s="1" t="s">
        <v>309</v>
      </c>
      <c r="C12986">
        <v>41.260300000000001</v>
      </c>
      <c r="D12986">
        <v>-111.9522</v>
      </c>
      <c r="E12986" s="1" t="s">
        <v>40</v>
      </c>
      <c r="F12986" t="s">
        <v>9440</v>
      </c>
      <c r="G12986">
        <v>0</v>
      </c>
      <c r="H12986">
        <v>0</v>
      </c>
      <c r="I12986">
        <v>0</v>
      </c>
    </row>
    <row r="12987" spans="1:9" hidden="1" x14ac:dyDescent="0.3">
      <c r="A12987" s="1" t="s">
        <v>159</v>
      </c>
      <c r="B12987" s="1" t="s">
        <v>309</v>
      </c>
      <c r="C12987">
        <v>41.260300000000001</v>
      </c>
      <c r="D12987">
        <v>-111.9522</v>
      </c>
      <c r="E12987" s="1" t="s">
        <v>41</v>
      </c>
      <c r="F12987" t="s">
        <v>9671</v>
      </c>
      <c r="G12987">
        <v>0</v>
      </c>
      <c r="H12987">
        <v>0</v>
      </c>
      <c r="I12987">
        <v>0</v>
      </c>
    </row>
    <row r="12988" spans="1:9" hidden="1" x14ac:dyDescent="0.3">
      <c r="A12988" s="1" t="s">
        <v>159</v>
      </c>
      <c r="B12988" s="1" t="s">
        <v>309</v>
      </c>
      <c r="C12988">
        <v>41.260300000000001</v>
      </c>
      <c r="D12988">
        <v>-111.9522</v>
      </c>
      <c r="E12988" s="1" t="s">
        <v>42</v>
      </c>
      <c r="F12988" t="s">
        <v>9902</v>
      </c>
      <c r="G12988">
        <v>0</v>
      </c>
      <c r="H12988">
        <v>0</v>
      </c>
      <c r="I12988">
        <v>0</v>
      </c>
    </row>
    <row r="12989" spans="1:9" hidden="1" x14ac:dyDescent="0.3">
      <c r="A12989" s="1" t="s">
        <v>159</v>
      </c>
      <c r="B12989" s="1" t="s">
        <v>309</v>
      </c>
      <c r="C12989">
        <v>41.260300000000001</v>
      </c>
      <c r="D12989">
        <v>-111.9522</v>
      </c>
      <c r="E12989" s="1" t="s">
        <v>43</v>
      </c>
      <c r="F12989" t="s">
        <v>10131</v>
      </c>
      <c r="G12989">
        <v>0</v>
      </c>
      <c r="H12989">
        <v>0</v>
      </c>
      <c r="I12989">
        <v>0</v>
      </c>
    </row>
    <row r="12990" spans="1:9" hidden="1" x14ac:dyDescent="0.3">
      <c r="A12990" s="1" t="s">
        <v>159</v>
      </c>
      <c r="B12990" s="1" t="s">
        <v>309</v>
      </c>
      <c r="C12990">
        <v>41.260300000000001</v>
      </c>
      <c r="D12990">
        <v>-111.9522</v>
      </c>
      <c r="E12990" s="1" t="s">
        <v>44</v>
      </c>
      <c r="F12990" t="s">
        <v>10359</v>
      </c>
      <c r="G12990">
        <v>0</v>
      </c>
      <c r="H12990">
        <v>0</v>
      </c>
      <c r="I12990">
        <v>0</v>
      </c>
    </row>
    <row r="12991" spans="1:9" hidden="1" x14ac:dyDescent="0.3">
      <c r="A12991" s="1" t="s">
        <v>159</v>
      </c>
      <c r="B12991" s="1" t="s">
        <v>309</v>
      </c>
      <c r="C12991">
        <v>41.260300000000001</v>
      </c>
      <c r="D12991">
        <v>-111.9522</v>
      </c>
      <c r="E12991" s="1" t="s">
        <v>45</v>
      </c>
      <c r="F12991" t="s">
        <v>10580</v>
      </c>
      <c r="G12991">
        <v>0</v>
      </c>
      <c r="H12991">
        <v>0</v>
      </c>
      <c r="I12991">
        <v>0</v>
      </c>
    </row>
    <row r="12992" spans="1:9" hidden="1" x14ac:dyDescent="0.3">
      <c r="A12992" s="1" t="s">
        <v>159</v>
      </c>
      <c r="B12992" s="1" t="s">
        <v>309</v>
      </c>
      <c r="C12992">
        <v>41.260300000000001</v>
      </c>
      <c r="D12992">
        <v>-111.9522</v>
      </c>
      <c r="E12992" s="1" t="s">
        <v>46</v>
      </c>
      <c r="F12992" t="s">
        <v>10796</v>
      </c>
      <c r="G12992">
        <v>0</v>
      </c>
      <c r="H12992">
        <v>0</v>
      </c>
      <c r="I12992">
        <v>0</v>
      </c>
    </row>
    <row r="12993" spans="1:9" hidden="1" x14ac:dyDescent="0.3">
      <c r="A12993" s="1" t="s">
        <v>159</v>
      </c>
      <c r="B12993" s="1" t="s">
        <v>309</v>
      </c>
      <c r="C12993">
        <v>41.260300000000001</v>
      </c>
      <c r="D12993">
        <v>-111.9522</v>
      </c>
      <c r="E12993" s="1" t="s">
        <v>47</v>
      </c>
      <c r="F12993" t="s">
        <v>11011</v>
      </c>
      <c r="G12993">
        <v>0</v>
      </c>
      <c r="H12993">
        <v>0</v>
      </c>
      <c r="I12993">
        <v>0</v>
      </c>
    </row>
    <row r="12994" spans="1:9" hidden="1" x14ac:dyDescent="0.3">
      <c r="A12994" s="1" t="s">
        <v>159</v>
      </c>
      <c r="B12994" s="1" t="s">
        <v>309</v>
      </c>
      <c r="C12994">
        <v>41.260300000000001</v>
      </c>
      <c r="D12994">
        <v>-111.9522</v>
      </c>
      <c r="E12994" s="1" t="s">
        <v>48</v>
      </c>
      <c r="F12994" t="s">
        <v>11814</v>
      </c>
      <c r="G12994">
        <v>0</v>
      </c>
      <c r="H12994">
        <v>0</v>
      </c>
      <c r="I12994">
        <v>0</v>
      </c>
    </row>
    <row r="12995" spans="1:9" hidden="1" x14ac:dyDescent="0.3">
      <c r="A12995" s="1" t="s">
        <v>159</v>
      </c>
      <c r="B12995" s="1" t="s">
        <v>309</v>
      </c>
      <c r="C12995">
        <v>41.260300000000001</v>
      </c>
      <c r="D12995">
        <v>-111.9522</v>
      </c>
      <c r="E12995" s="1" t="s">
        <v>49</v>
      </c>
      <c r="F12995" t="s">
        <v>12005</v>
      </c>
      <c r="G12995">
        <v>0</v>
      </c>
      <c r="H12995">
        <v>0</v>
      </c>
      <c r="I12995">
        <v>0</v>
      </c>
    </row>
    <row r="12996" spans="1:9" hidden="1" x14ac:dyDescent="0.3">
      <c r="A12996" s="1" t="s">
        <v>159</v>
      </c>
      <c r="B12996" s="1" t="s">
        <v>309</v>
      </c>
      <c r="C12996">
        <v>41.260300000000001</v>
      </c>
      <c r="D12996">
        <v>-111.9522</v>
      </c>
      <c r="E12996" s="1" t="s">
        <v>50</v>
      </c>
      <c r="F12996" t="s">
        <v>12177</v>
      </c>
      <c r="G12996">
        <v>0</v>
      </c>
      <c r="H12996">
        <v>0</v>
      </c>
      <c r="I12996">
        <v>0</v>
      </c>
    </row>
    <row r="12997" spans="1:9" hidden="1" x14ac:dyDescent="0.3">
      <c r="A12997" s="1" t="s">
        <v>159</v>
      </c>
      <c r="B12997" s="1" t="s">
        <v>309</v>
      </c>
      <c r="C12997">
        <v>41.260300000000001</v>
      </c>
      <c r="D12997">
        <v>-111.9522</v>
      </c>
      <c r="E12997" s="1" t="s">
        <v>51</v>
      </c>
      <c r="F12997" t="s">
        <v>12326</v>
      </c>
      <c r="G12997">
        <v>0</v>
      </c>
      <c r="H12997">
        <v>0</v>
      </c>
      <c r="I12997">
        <v>0</v>
      </c>
    </row>
    <row r="12998" spans="1:9" hidden="1" x14ac:dyDescent="0.3">
      <c r="A12998" s="1" t="s">
        <v>159</v>
      </c>
      <c r="B12998" s="1" t="s">
        <v>309</v>
      </c>
      <c r="C12998">
        <v>41.260300000000001</v>
      </c>
      <c r="D12998">
        <v>-111.9522</v>
      </c>
      <c r="E12998" s="1" t="s">
        <v>52</v>
      </c>
      <c r="F12998" t="s">
        <v>11179</v>
      </c>
      <c r="G12998">
        <v>0</v>
      </c>
      <c r="H12998">
        <v>0</v>
      </c>
      <c r="I12998">
        <v>0</v>
      </c>
    </row>
    <row r="12999" spans="1:9" hidden="1" x14ac:dyDescent="0.3">
      <c r="A12999" s="1" t="s">
        <v>159</v>
      </c>
      <c r="B12999" s="1" t="s">
        <v>309</v>
      </c>
      <c r="C12999">
        <v>41.260300000000001</v>
      </c>
      <c r="D12999">
        <v>-111.9522</v>
      </c>
      <c r="E12999" s="1" t="s">
        <v>53</v>
      </c>
      <c r="F12999" t="s">
        <v>11377</v>
      </c>
      <c r="G12999">
        <v>0</v>
      </c>
      <c r="H12999">
        <v>0</v>
      </c>
      <c r="I12999">
        <v>0</v>
      </c>
    </row>
    <row r="13000" spans="1:9" hidden="1" x14ac:dyDescent="0.3">
      <c r="A13000" s="1" t="s">
        <v>159</v>
      </c>
      <c r="B13000" s="1" t="s">
        <v>309</v>
      </c>
      <c r="C13000">
        <v>41.260300000000001</v>
      </c>
      <c r="D13000">
        <v>-111.9522</v>
      </c>
      <c r="E13000" s="1" t="s">
        <v>54</v>
      </c>
      <c r="F13000" t="s">
        <v>11572</v>
      </c>
      <c r="G13000">
        <v>0</v>
      </c>
      <c r="H13000">
        <v>0</v>
      </c>
      <c r="I13000">
        <v>0</v>
      </c>
    </row>
    <row r="13001" spans="1:9" hidden="1" x14ac:dyDescent="0.3">
      <c r="A13001" s="1" t="s">
        <v>159</v>
      </c>
      <c r="B13001" s="1" t="s">
        <v>309</v>
      </c>
      <c r="C13001">
        <v>41.260300000000001</v>
      </c>
      <c r="D13001">
        <v>-111.9522</v>
      </c>
      <c r="E13001" s="1" t="s">
        <v>21548</v>
      </c>
      <c r="F13001" t="s">
        <v>21798</v>
      </c>
      <c r="G13001">
        <v>0</v>
      </c>
      <c r="H13001">
        <v>0</v>
      </c>
      <c r="I13001">
        <v>0</v>
      </c>
    </row>
    <row r="13002" spans="1:9" hidden="1" x14ac:dyDescent="0.3">
      <c r="A13002" s="1" t="s">
        <v>159</v>
      </c>
      <c r="B13002" s="1" t="s">
        <v>310</v>
      </c>
      <c r="C13002">
        <v>43.027900000000002</v>
      </c>
      <c r="D13002">
        <v>-73.135000000000005</v>
      </c>
      <c r="E13002" s="1" t="s">
        <v>4</v>
      </c>
      <c r="F13002" t="s">
        <v>968</v>
      </c>
      <c r="G13002">
        <v>0</v>
      </c>
      <c r="H13002">
        <v>0</v>
      </c>
      <c r="I13002">
        <v>0</v>
      </c>
    </row>
    <row r="13003" spans="1:9" hidden="1" x14ac:dyDescent="0.3">
      <c r="A13003" s="1" t="s">
        <v>159</v>
      </c>
      <c r="B13003" s="1" t="s">
        <v>310</v>
      </c>
      <c r="C13003">
        <v>43.027900000000002</v>
      </c>
      <c r="D13003">
        <v>-73.135000000000005</v>
      </c>
      <c r="E13003" s="1" t="s">
        <v>5</v>
      </c>
      <c r="F13003" t="s">
        <v>1210</v>
      </c>
      <c r="G13003">
        <v>0</v>
      </c>
      <c r="H13003">
        <v>0</v>
      </c>
      <c r="I13003">
        <v>0</v>
      </c>
    </row>
    <row r="13004" spans="1:9" hidden="1" x14ac:dyDescent="0.3">
      <c r="A13004" s="1" t="s">
        <v>159</v>
      </c>
      <c r="B13004" s="1" t="s">
        <v>310</v>
      </c>
      <c r="C13004">
        <v>43.027900000000002</v>
      </c>
      <c r="D13004">
        <v>-73.135000000000005</v>
      </c>
      <c r="E13004" s="1" t="s">
        <v>6</v>
      </c>
      <c r="F13004" t="s">
        <v>1452</v>
      </c>
      <c r="G13004">
        <v>0</v>
      </c>
      <c r="H13004">
        <v>0</v>
      </c>
      <c r="I13004">
        <v>0</v>
      </c>
    </row>
    <row r="13005" spans="1:9" hidden="1" x14ac:dyDescent="0.3">
      <c r="A13005" s="1" t="s">
        <v>159</v>
      </c>
      <c r="B13005" s="1" t="s">
        <v>310</v>
      </c>
      <c r="C13005">
        <v>43.027900000000002</v>
      </c>
      <c r="D13005">
        <v>-73.135000000000005</v>
      </c>
      <c r="E13005" s="1" t="s">
        <v>7</v>
      </c>
      <c r="F13005" t="s">
        <v>1693</v>
      </c>
      <c r="G13005">
        <v>0</v>
      </c>
      <c r="H13005">
        <v>0</v>
      </c>
      <c r="I13005">
        <v>0</v>
      </c>
    </row>
    <row r="13006" spans="1:9" hidden="1" x14ac:dyDescent="0.3">
      <c r="A13006" s="1" t="s">
        <v>159</v>
      </c>
      <c r="B13006" s="1" t="s">
        <v>310</v>
      </c>
      <c r="C13006">
        <v>43.027900000000002</v>
      </c>
      <c r="D13006">
        <v>-73.135000000000005</v>
      </c>
      <c r="E13006" s="1" t="s">
        <v>8</v>
      </c>
      <c r="F13006" t="s">
        <v>1934</v>
      </c>
      <c r="G13006">
        <v>0</v>
      </c>
      <c r="H13006">
        <v>0</v>
      </c>
      <c r="I13006">
        <v>0</v>
      </c>
    </row>
    <row r="13007" spans="1:9" hidden="1" x14ac:dyDescent="0.3">
      <c r="A13007" s="1" t="s">
        <v>159</v>
      </c>
      <c r="B13007" s="1" t="s">
        <v>310</v>
      </c>
      <c r="C13007">
        <v>43.027900000000002</v>
      </c>
      <c r="D13007">
        <v>-73.135000000000005</v>
      </c>
      <c r="E13007" s="1" t="s">
        <v>9</v>
      </c>
      <c r="F13007" t="s">
        <v>2172</v>
      </c>
      <c r="G13007">
        <v>0</v>
      </c>
      <c r="H13007">
        <v>0</v>
      </c>
      <c r="I13007">
        <v>0</v>
      </c>
    </row>
    <row r="13008" spans="1:9" hidden="1" x14ac:dyDescent="0.3">
      <c r="A13008" s="1" t="s">
        <v>159</v>
      </c>
      <c r="B13008" s="1" t="s">
        <v>310</v>
      </c>
      <c r="C13008">
        <v>43.027900000000002</v>
      </c>
      <c r="D13008">
        <v>-73.135000000000005</v>
      </c>
      <c r="E13008" s="1" t="s">
        <v>10</v>
      </c>
      <c r="F13008" t="s">
        <v>2410</v>
      </c>
      <c r="G13008">
        <v>0</v>
      </c>
      <c r="H13008">
        <v>0</v>
      </c>
      <c r="I13008">
        <v>0</v>
      </c>
    </row>
    <row r="13009" spans="1:9" hidden="1" x14ac:dyDescent="0.3">
      <c r="A13009" s="1" t="s">
        <v>159</v>
      </c>
      <c r="B13009" s="1" t="s">
        <v>310</v>
      </c>
      <c r="C13009">
        <v>43.027900000000002</v>
      </c>
      <c r="D13009">
        <v>-73.135000000000005</v>
      </c>
      <c r="E13009" s="1" t="s">
        <v>11</v>
      </c>
      <c r="F13009" t="s">
        <v>2648</v>
      </c>
      <c r="G13009">
        <v>0</v>
      </c>
      <c r="H13009">
        <v>0</v>
      </c>
      <c r="I13009">
        <v>0</v>
      </c>
    </row>
    <row r="13010" spans="1:9" hidden="1" x14ac:dyDescent="0.3">
      <c r="A13010" s="1" t="s">
        <v>159</v>
      </c>
      <c r="B13010" s="1" t="s">
        <v>310</v>
      </c>
      <c r="C13010">
        <v>43.027900000000002</v>
      </c>
      <c r="D13010">
        <v>-73.135000000000005</v>
      </c>
      <c r="E13010" s="1" t="s">
        <v>12</v>
      </c>
      <c r="F13010" t="s">
        <v>2886</v>
      </c>
      <c r="G13010">
        <v>0</v>
      </c>
      <c r="H13010">
        <v>0</v>
      </c>
      <c r="I13010">
        <v>0</v>
      </c>
    </row>
    <row r="13011" spans="1:9" hidden="1" x14ac:dyDescent="0.3">
      <c r="A13011" s="1" t="s">
        <v>159</v>
      </c>
      <c r="B13011" s="1" t="s">
        <v>310</v>
      </c>
      <c r="C13011">
        <v>43.027900000000002</v>
      </c>
      <c r="D13011">
        <v>-73.135000000000005</v>
      </c>
      <c r="E13011" s="1" t="s">
        <v>13</v>
      </c>
      <c r="F13011" t="s">
        <v>3124</v>
      </c>
      <c r="G13011">
        <v>0</v>
      </c>
      <c r="H13011">
        <v>0</v>
      </c>
      <c r="I13011">
        <v>0</v>
      </c>
    </row>
    <row r="13012" spans="1:9" hidden="1" x14ac:dyDescent="0.3">
      <c r="A13012" s="1" t="s">
        <v>159</v>
      </c>
      <c r="B13012" s="1" t="s">
        <v>310</v>
      </c>
      <c r="C13012">
        <v>43.027900000000002</v>
      </c>
      <c r="D13012">
        <v>-73.135000000000005</v>
      </c>
      <c r="E13012" s="1" t="s">
        <v>14</v>
      </c>
      <c r="F13012" t="s">
        <v>3361</v>
      </c>
      <c r="G13012">
        <v>0</v>
      </c>
      <c r="H13012">
        <v>0</v>
      </c>
      <c r="I13012">
        <v>0</v>
      </c>
    </row>
    <row r="13013" spans="1:9" hidden="1" x14ac:dyDescent="0.3">
      <c r="A13013" s="1" t="s">
        <v>159</v>
      </c>
      <c r="B13013" s="1" t="s">
        <v>310</v>
      </c>
      <c r="C13013">
        <v>43.027900000000002</v>
      </c>
      <c r="D13013">
        <v>-73.135000000000005</v>
      </c>
      <c r="E13013" s="1" t="s">
        <v>15</v>
      </c>
      <c r="F13013" t="s">
        <v>3597</v>
      </c>
      <c r="G13013">
        <v>0</v>
      </c>
      <c r="H13013">
        <v>0</v>
      </c>
      <c r="I13013">
        <v>0</v>
      </c>
    </row>
    <row r="13014" spans="1:9" hidden="1" x14ac:dyDescent="0.3">
      <c r="A13014" s="1" t="s">
        <v>159</v>
      </c>
      <c r="B13014" s="1" t="s">
        <v>310</v>
      </c>
      <c r="C13014">
        <v>43.027900000000002</v>
      </c>
      <c r="D13014">
        <v>-73.135000000000005</v>
      </c>
      <c r="E13014" s="1" t="s">
        <v>16</v>
      </c>
      <c r="F13014" t="s">
        <v>3833</v>
      </c>
      <c r="G13014">
        <v>0</v>
      </c>
      <c r="H13014">
        <v>0</v>
      </c>
      <c r="I13014">
        <v>0</v>
      </c>
    </row>
    <row r="13015" spans="1:9" hidden="1" x14ac:dyDescent="0.3">
      <c r="A13015" s="1" t="s">
        <v>159</v>
      </c>
      <c r="B13015" s="1" t="s">
        <v>310</v>
      </c>
      <c r="C13015">
        <v>43.027900000000002</v>
      </c>
      <c r="D13015">
        <v>-73.135000000000005</v>
      </c>
      <c r="E13015" s="1" t="s">
        <v>17</v>
      </c>
      <c r="F13015" t="s">
        <v>4068</v>
      </c>
      <c r="G13015">
        <v>0</v>
      </c>
      <c r="H13015">
        <v>0</v>
      </c>
      <c r="I13015">
        <v>0</v>
      </c>
    </row>
    <row r="13016" spans="1:9" hidden="1" x14ac:dyDescent="0.3">
      <c r="A13016" s="1" t="s">
        <v>159</v>
      </c>
      <c r="B13016" s="1" t="s">
        <v>310</v>
      </c>
      <c r="C13016">
        <v>43.027900000000002</v>
      </c>
      <c r="D13016">
        <v>-73.135000000000005</v>
      </c>
      <c r="E13016" s="1" t="s">
        <v>18</v>
      </c>
      <c r="F13016" t="s">
        <v>4303</v>
      </c>
      <c r="G13016">
        <v>0</v>
      </c>
      <c r="H13016">
        <v>0</v>
      </c>
      <c r="I13016">
        <v>0</v>
      </c>
    </row>
    <row r="13017" spans="1:9" hidden="1" x14ac:dyDescent="0.3">
      <c r="A13017" s="1" t="s">
        <v>159</v>
      </c>
      <c r="B13017" s="1" t="s">
        <v>310</v>
      </c>
      <c r="C13017">
        <v>43.027900000000002</v>
      </c>
      <c r="D13017">
        <v>-73.135000000000005</v>
      </c>
      <c r="E13017" s="1" t="s">
        <v>19</v>
      </c>
      <c r="F13017" t="s">
        <v>4538</v>
      </c>
      <c r="G13017">
        <v>0</v>
      </c>
      <c r="H13017">
        <v>0</v>
      </c>
      <c r="I13017">
        <v>0</v>
      </c>
    </row>
    <row r="13018" spans="1:9" hidden="1" x14ac:dyDescent="0.3">
      <c r="A13018" s="1" t="s">
        <v>159</v>
      </c>
      <c r="B13018" s="1" t="s">
        <v>310</v>
      </c>
      <c r="C13018">
        <v>43.027900000000002</v>
      </c>
      <c r="D13018">
        <v>-73.135000000000005</v>
      </c>
      <c r="E13018" s="1" t="s">
        <v>20</v>
      </c>
      <c r="F13018" t="s">
        <v>4773</v>
      </c>
      <c r="G13018">
        <v>0</v>
      </c>
      <c r="H13018">
        <v>0</v>
      </c>
      <c r="I13018">
        <v>0</v>
      </c>
    </row>
    <row r="13019" spans="1:9" hidden="1" x14ac:dyDescent="0.3">
      <c r="A13019" s="1" t="s">
        <v>159</v>
      </c>
      <c r="B13019" s="1" t="s">
        <v>310</v>
      </c>
      <c r="C13019">
        <v>43.027900000000002</v>
      </c>
      <c r="D13019">
        <v>-73.135000000000005</v>
      </c>
      <c r="E13019" s="1" t="s">
        <v>21</v>
      </c>
      <c r="F13019" t="s">
        <v>5008</v>
      </c>
      <c r="G13019">
        <v>0</v>
      </c>
      <c r="H13019">
        <v>0</v>
      </c>
      <c r="I13019">
        <v>0</v>
      </c>
    </row>
    <row r="13020" spans="1:9" hidden="1" x14ac:dyDescent="0.3">
      <c r="A13020" s="1" t="s">
        <v>159</v>
      </c>
      <c r="B13020" s="1" t="s">
        <v>310</v>
      </c>
      <c r="C13020">
        <v>43.027900000000002</v>
      </c>
      <c r="D13020">
        <v>-73.135000000000005</v>
      </c>
      <c r="E13020" s="1" t="s">
        <v>22</v>
      </c>
      <c r="F13020" t="s">
        <v>5243</v>
      </c>
      <c r="G13020">
        <v>0</v>
      </c>
      <c r="H13020">
        <v>0</v>
      </c>
      <c r="I13020">
        <v>0</v>
      </c>
    </row>
    <row r="13021" spans="1:9" hidden="1" x14ac:dyDescent="0.3">
      <c r="A13021" s="1" t="s">
        <v>159</v>
      </c>
      <c r="B13021" s="1" t="s">
        <v>310</v>
      </c>
      <c r="C13021">
        <v>43.027900000000002</v>
      </c>
      <c r="D13021">
        <v>-73.135000000000005</v>
      </c>
      <c r="E13021" s="1" t="s">
        <v>23</v>
      </c>
      <c r="F13021" t="s">
        <v>5478</v>
      </c>
      <c r="G13021">
        <v>0</v>
      </c>
      <c r="H13021">
        <v>0</v>
      </c>
      <c r="I13021">
        <v>0</v>
      </c>
    </row>
    <row r="13022" spans="1:9" hidden="1" x14ac:dyDescent="0.3">
      <c r="A13022" s="1" t="s">
        <v>159</v>
      </c>
      <c r="B13022" s="1" t="s">
        <v>310</v>
      </c>
      <c r="C13022">
        <v>43.027900000000002</v>
      </c>
      <c r="D13022">
        <v>-73.135000000000005</v>
      </c>
      <c r="E13022" s="1" t="s">
        <v>24</v>
      </c>
      <c r="F13022" t="s">
        <v>5713</v>
      </c>
      <c r="G13022">
        <v>0</v>
      </c>
      <c r="H13022">
        <v>0</v>
      </c>
      <c r="I13022">
        <v>0</v>
      </c>
    </row>
    <row r="13023" spans="1:9" hidden="1" x14ac:dyDescent="0.3">
      <c r="A13023" s="1" t="s">
        <v>159</v>
      </c>
      <c r="B13023" s="1" t="s">
        <v>310</v>
      </c>
      <c r="C13023">
        <v>43.027900000000002</v>
      </c>
      <c r="D13023">
        <v>-73.135000000000005</v>
      </c>
      <c r="E13023" s="1" t="s">
        <v>25</v>
      </c>
      <c r="F13023" t="s">
        <v>5947</v>
      </c>
      <c r="G13023">
        <v>0</v>
      </c>
      <c r="H13023">
        <v>0</v>
      </c>
      <c r="I13023">
        <v>0</v>
      </c>
    </row>
    <row r="13024" spans="1:9" hidden="1" x14ac:dyDescent="0.3">
      <c r="A13024" s="1" t="s">
        <v>159</v>
      </c>
      <c r="B13024" s="1" t="s">
        <v>310</v>
      </c>
      <c r="C13024">
        <v>43.027900000000002</v>
      </c>
      <c r="D13024">
        <v>-73.135000000000005</v>
      </c>
      <c r="E13024" s="1" t="s">
        <v>26</v>
      </c>
      <c r="F13024" t="s">
        <v>6181</v>
      </c>
      <c r="G13024">
        <v>0</v>
      </c>
      <c r="H13024">
        <v>0</v>
      </c>
      <c r="I13024">
        <v>0</v>
      </c>
    </row>
    <row r="13025" spans="1:9" hidden="1" x14ac:dyDescent="0.3">
      <c r="A13025" s="1" t="s">
        <v>159</v>
      </c>
      <c r="B13025" s="1" t="s">
        <v>310</v>
      </c>
      <c r="C13025">
        <v>43.027900000000002</v>
      </c>
      <c r="D13025">
        <v>-73.135000000000005</v>
      </c>
      <c r="E13025" s="1" t="s">
        <v>27</v>
      </c>
      <c r="F13025" t="s">
        <v>6415</v>
      </c>
      <c r="G13025">
        <v>0</v>
      </c>
      <c r="H13025">
        <v>0</v>
      </c>
      <c r="I13025">
        <v>0</v>
      </c>
    </row>
    <row r="13026" spans="1:9" hidden="1" x14ac:dyDescent="0.3">
      <c r="A13026" s="1" t="s">
        <v>159</v>
      </c>
      <c r="B13026" s="1" t="s">
        <v>310</v>
      </c>
      <c r="C13026">
        <v>43.027900000000002</v>
      </c>
      <c r="D13026">
        <v>-73.135000000000005</v>
      </c>
      <c r="E13026" s="1" t="s">
        <v>28</v>
      </c>
      <c r="F13026" t="s">
        <v>6649</v>
      </c>
      <c r="G13026">
        <v>0</v>
      </c>
      <c r="H13026">
        <v>0</v>
      </c>
      <c r="I13026">
        <v>0</v>
      </c>
    </row>
    <row r="13027" spans="1:9" hidden="1" x14ac:dyDescent="0.3">
      <c r="A13027" s="1" t="s">
        <v>159</v>
      </c>
      <c r="B13027" s="1" t="s">
        <v>310</v>
      </c>
      <c r="C13027">
        <v>43.027900000000002</v>
      </c>
      <c r="D13027">
        <v>-73.135000000000005</v>
      </c>
      <c r="E13027" s="1" t="s">
        <v>29</v>
      </c>
      <c r="F13027" t="s">
        <v>6883</v>
      </c>
      <c r="G13027">
        <v>0</v>
      </c>
      <c r="H13027">
        <v>0</v>
      </c>
      <c r="I13027">
        <v>0</v>
      </c>
    </row>
    <row r="13028" spans="1:9" hidden="1" x14ac:dyDescent="0.3">
      <c r="A13028" s="1" t="s">
        <v>159</v>
      </c>
      <c r="B13028" s="1" t="s">
        <v>310</v>
      </c>
      <c r="C13028">
        <v>43.027900000000002</v>
      </c>
      <c r="D13028">
        <v>-73.135000000000005</v>
      </c>
      <c r="E13028" s="1" t="s">
        <v>30</v>
      </c>
      <c r="F13028" t="s">
        <v>7117</v>
      </c>
      <c r="G13028">
        <v>0</v>
      </c>
      <c r="H13028">
        <v>0</v>
      </c>
      <c r="I13028">
        <v>0</v>
      </c>
    </row>
    <row r="13029" spans="1:9" hidden="1" x14ac:dyDescent="0.3">
      <c r="A13029" s="1" t="s">
        <v>159</v>
      </c>
      <c r="B13029" s="1" t="s">
        <v>310</v>
      </c>
      <c r="C13029">
        <v>43.027900000000002</v>
      </c>
      <c r="D13029">
        <v>-73.135000000000005</v>
      </c>
      <c r="E13029" s="1" t="s">
        <v>31</v>
      </c>
      <c r="F13029" t="s">
        <v>7351</v>
      </c>
      <c r="G13029">
        <v>0</v>
      </c>
      <c r="H13029">
        <v>0</v>
      </c>
      <c r="I13029">
        <v>0</v>
      </c>
    </row>
    <row r="13030" spans="1:9" hidden="1" x14ac:dyDescent="0.3">
      <c r="A13030" s="1" t="s">
        <v>159</v>
      </c>
      <c r="B13030" s="1" t="s">
        <v>310</v>
      </c>
      <c r="C13030">
        <v>43.027900000000002</v>
      </c>
      <c r="D13030">
        <v>-73.135000000000005</v>
      </c>
      <c r="E13030" s="1" t="s">
        <v>32</v>
      </c>
      <c r="F13030" t="s">
        <v>7585</v>
      </c>
      <c r="G13030">
        <v>0</v>
      </c>
      <c r="H13030">
        <v>0</v>
      </c>
      <c r="I13030">
        <v>0</v>
      </c>
    </row>
    <row r="13031" spans="1:9" hidden="1" x14ac:dyDescent="0.3">
      <c r="A13031" s="1" t="s">
        <v>159</v>
      </c>
      <c r="B13031" s="1" t="s">
        <v>310</v>
      </c>
      <c r="C13031">
        <v>43.027900000000002</v>
      </c>
      <c r="D13031">
        <v>-73.135000000000005</v>
      </c>
      <c r="E13031" s="1" t="s">
        <v>33</v>
      </c>
      <c r="F13031" t="s">
        <v>7819</v>
      </c>
      <c r="G13031">
        <v>0</v>
      </c>
      <c r="H13031">
        <v>0</v>
      </c>
      <c r="I13031">
        <v>0</v>
      </c>
    </row>
    <row r="13032" spans="1:9" hidden="1" x14ac:dyDescent="0.3">
      <c r="A13032" s="1" t="s">
        <v>159</v>
      </c>
      <c r="B13032" s="1" t="s">
        <v>310</v>
      </c>
      <c r="C13032">
        <v>43.027900000000002</v>
      </c>
      <c r="D13032">
        <v>-73.135000000000005</v>
      </c>
      <c r="E13032" s="1" t="s">
        <v>34</v>
      </c>
      <c r="F13032" t="s">
        <v>8053</v>
      </c>
      <c r="G13032">
        <v>0</v>
      </c>
      <c r="H13032">
        <v>0</v>
      </c>
      <c r="I13032">
        <v>0</v>
      </c>
    </row>
    <row r="13033" spans="1:9" hidden="1" x14ac:dyDescent="0.3">
      <c r="A13033" s="1" t="s">
        <v>159</v>
      </c>
      <c r="B13033" s="1" t="s">
        <v>310</v>
      </c>
      <c r="C13033">
        <v>43.027900000000002</v>
      </c>
      <c r="D13033">
        <v>-73.135000000000005</v>
      </c>
      <c r="E13033" s="1" t="s">
        <v>35</v>
      </c>
      <c r="F13033" t="s">
        <v>8285</v>
      </c>
      <c r="G13033">
        <v>0</v>
      </c>
      <c r="H13033">
        <v>0</v>
      </c>
      <c r="I13033">
        <v>0</v>
      </c>
    </row>
    <row r="13034" spans="1:9" hidden="1" x14ac:dyDescent="0.3">
      <c r="A13034" s="1" t="s">
        <v>159</v>
      </c>
      <c r="B13034" s="1" t="s">
        <v>310</v>
      </c>
      <c r="C13034">
        <v>43.027900000000002</v>
      </c>
      <c r="D13034">
        <v>-73.135000000000005</v>
      </c>
      <c r="E13034" s="1" t="s">
        <v>36</v>
      </c>
      <c r="F13034" t="s">
        <v>8517</v>
      </c>
      <c r="G13034">
        <v>0</v>
      </c>
      <c r="H13034">
        <v>0</v>
      </c>
      <c r="I13034">
        <v>0</v>
      </c>
    </row>
    <row r="13035" spans="1:9" hidden="1" x14ac:dyDescent="0.3">
      <c r="A13035" s="1" t="s">
        <v>159</v>
      </c>
      <c r="B13035" s="1" t="s">
        <v>310</v>
      </c>
      <c r="C13035">
        <v>43.027900000000002</v>
      </c>
      <c r="D13035">
        <v>-73.135000000000005</v>
      </c>
      <c r="E13035" s="1" t="s">
        <v>37</v>
      </c>
      <c r="F13035" t="s">
        <v>8748</v>
      </c>
      <c r="G13035">
        <v>0</v>
      </c>
      <c r="H13035">
        <v>0</v>
      </c>
      <c r="I13035">
        <v>0</v>
      </c>
    </row>
    <row r="13036" spans="1:9" hidden="1" x14ac:dyDescent="0.3">
      <c r="A13036" s="1" t="s">
        <v>159</v>
      </c>
      <c r="B13036" s="1" t="s">
        <v>310</v>
      </c>
      <c r="C13036">
        <v>43.027900000000002</v>
      </c>
      <c r="D13036">
        <v>-73.135000000000005</v>
      </c>
      <c r="E13036" s="1" t="s">
        <v>38</v>
      </c>
      <c r="F13036" t="s">
        <v>8979</v>
      </c>
      <c r="G13036">
        <v>0</v>
      </c>
      <c r="H13036">
        <v>0</v>
      </c>
      <c r="I13036">
        <v>0</v>
      </c>
    </row>
    <row r="13037" spans="1:9" hidden="1" x14ac:dyDescent="0.3">
      <c r="A13037" s="1" t="s">
        <v>159</v>
      </c>
      <c r="B13037" s="1" t="s">
        <v>310</v>
      </c>
      <c r="C13037">
        <v>43.027900000000002</v>
      </c>
      <c r="D13037">
        <v>-73.135000000000005</v>
      </c>
      <c r="E13037" s="1" t="s">
        <v>39</v>
      </c>
      <c r="F13037" t="s">
        <v>9210</v>
      </c>
      <c r="G13037">
        <v>0</v>
      </c>
      <c r="H13037">
        <v>0</v>
      </c>
      <c r="I13037">
        <v>0</v>
      </c>
    </row>
    <row r="13038" spans="1:9" hidden="1" x14ac:dyDescent="0.3">
      <c r="A13038" s="1" t="s">
        <v>159</v>
      </c>
      <c r="B13038" s="1" t="s">
        <v>310</v>
      </c>
      <c r="C13038">
        <v>43.027900000000002</v>
      </c>
      <c r="D13038">
        <v>-73.135000000000005</v>
      </c>
      <c r="E13038" s="1" t="s">
        <v>40</v>
      </c>
      <c r="F13038" t="s">
        <v>9441</v>
      </c>
      <c r="G13038">
        <v>0</v>
      </c>
      <c r="H13038">
        <v>0</v>
      </c>
      <c r="I13038">
        <v>0</v>
      </c>
    </row>
    <row r="13039" spans="1:9" hidden="1" x14ac:dyDescent="0.3">
      <c r="A13039" s="1" t="s">
        <v>159</v>
      </c>
      <c r="B13039" s="1" t="s">
        <v>310</v>
      </c>
      <c r="C13039">
        <v>43.027900000000002</v>
      </c>
      <c r="D13039">
        <v>-73.135000000000005</v>
      </c>
      <c r="E13039" s="1" t="s">
        <v>41</v>
      </c>
      <c r="F13039" t="s">
        <v>9672</v>
      </c>
      <c r="G13039">
        <v>0</v>
      </c>
      <c r="H13039">
        <v>0</v>
      </c>
      <c r="I13039">
        <v>0</v>
      </c>
    </row>
    <row r="13040" spans="1:9" hidden="1" x14ac:dyDescent="0.3">
      <c r="A13040" s="1" t="s">
        <v>159</v>
      </c>
      <c r="B13040" s="1" t="s">
        <v>310</v>
      </c>
      <c r="C13040">
        <v>43.027900000000002</v>
      </c>
      <c r="D13040">
        <v>-73.135000000000005</v>
      </c>
      <c r="E13040" s="1" t="s">
        <v>42</v>
      </c>
      <c r="F13040" t="s">
        <v>9903</v>
      </c>
      <c r="G13040">
        <v>0</v>
      </c>
      <c r="H13040">
        <v>0</v>
      </c>
      <c r="I13040">
        <v>0</v>
      </c>
    </row>
    <row r="13041" spans="1:9" hidden="1" x14ac:dyDescent="0.3">
      <c r="A13041" s="1" t="s">
        <v>159</v>
      </c>
      <c r="B13041" s="1" t="s">
        <v>310</v>
      </c>
      <c r="C13041">
        <v>43.027900000000002</v>
      </c>
      <c r="D13041">
        <v>-73.135000000000005</v>
      </c>
      <c r="E13041" s="1" t="s">
        <v>43</v>
      </c>
      <c r="F13041" t="s">
        <v>10132</v>
      </c>
      <c r="G13041">
        <v>0</v>
      </c>
      <c r="H13041">
        <v>0</v>
      </c>
      <c r="I13041">
        <v>0</v>
      </c>
    </row>
    <row r="13042" spans="1:9" hidden="1" x14ac:dyDescent="0.3">
      <c r="A13042" s="1" t="s">
        <v>159</v>
      </c>
      <c r="B13042" s="1" t="s">
        <v>310</v>
      </c>
      <c r="C13042">
        <v>43.027900000000002</v>
      </c>
      <c r="D13042">
        <v>-73.135000000000005</v>
      </c>
      <c r="E13042" s="1" t="s">
        <v>44</v>
      </c>
      <c r="F13042" t="s">
        <v>10360</v>
      </c>
      <c r="G13042">
        <v>0</v>
      </c>
      <c r="H13042">
        <v>0</v>
      </c>
      <c r="I13042">
        <v>0</v>
      </c>
    </row>
    <row r="13043" spans="1:9" hidden="1" x14ac:dyDescent="0.3">
      <c r="A13043" s="1" t="s">
        <v>159</v>
      </c>
      <c r="B13043" s="1" t="s">
        <v>310</v>
      </c>
      <c r="C13043">
        <v>43.027900000000002</v>
      </c>
      <c r="D13043">
        <v>-73.135000000000005</v>
      </c>
      <c r="E13043" s="1" t="s">
        <v>45</v>
      </c>
      <c r="F13043" t="s">
        <v>10581</v>
      </c>
      <c r="G13043">
        <v>0</v>
      </c>
      <c r="H13043">
        <v>0</v>
      </c>
      <c r="I13043">
        <v>0</v>
      </c>
    </row>
    <row r="13044" spans="1:9" hidden="1" x14ac:dyDescent="0.3">
      <c r="A13044" s="1" t="s">
        <v>159</v>
      </c>
      <c r="B13044" s="1" t="s">
        <v>310</v>
      </c>
      <c r="C13044">
        <v>43.027900000000002</v>
      </c>
      <c r="D13044">
        <v>-73.135000000000005</v>
      </c>
      <c r="E13044" s="1" t="s">
        <v>46</v>
      </c>
      <c r="F13044" t="s">
        <v>10797</v>
      </c>
      <c r="G13044">
        <v>0</v>
      </c>
      <c r="H13044">
        <v>0</v>
      </c>
      <c r="I13044">
        <v>0</v>
      </c>
    </row>
    <row r="13045" spans="1:9" hidden="1" x14ac:dyDescent="0.3">
      <c r="A13045" s="1" t="s">
        <v>159</v>
      </c>
      <c r="B13045" s="1" t="s">
        <v>310</v>
      </c>
      <c r="C13045">
        <v>43.027900000000002</v>
      </c>
      <c r="D13045">
        <v>-73.135000000000005</v>
      </c>
      <c r="E13045" s="1" t="s">
        <v>47</v>
      </c>
      <c r="F13045" t="s">
        <v>11012</v>
      </c>
      <c r="G13045">
        <v>0</v>
      </c>
      <c r="H13045">
        <v>0</v>
      </c>
      <c r="I13045">
        <v>0</v>
      </c>
    </row>
    <row r="13046" spans="1:9" hidden="1" x14ac:dyDescent="0.3">
      <c r="A13046" s="1" t="s">
        <v>159</v>
      </c>
      <c r="B13046" s="1" t="s">
        <v>310</v>
      </c>
      <c r="C13046">
        <v>43.027900000000002</v>
      </c>
      <c r="D13046">
        <v>-73.135000000000005</v>
      </c>
      <c r="E13046" s="1" t="s">
        <v>48</v>
      </c>
      <c r="F13046" t="s">
        <v>11815</v>
      </c>
      <c r="G13046">
        <v>0</v>
      </c>
      <c r="H13046">
        <v>0</v>
      </c>
      <c r="I13046">
        <v>0</v>
      </c>
    </row>
    <row r="13047" spans="1:9" hidden="1" x14ac:dyDescent="0.3">
      <c r="A13047" s="1" t="s">
        <v>159</v>
      </c>
      <c r="B13047" s="1" t="s">
        <v>310</v>
      </c>
      <c r="C13047">
        <v>43.027900000000002</v>
      </c>
      <c r="D13047">
        <v>-73.135000000000005</v>
      </c>
      <c r="E13047" s="1" t="s">
        <v>49</v>
      </c>
      <c r="F13047" t="s">
        <v>12006</v>
      </c>
      <c r="G13047">
        <v>0</v>
      </c>
      <c r="H13047">
        <v>0</v>
      </c>
      <c r="I13047">
        <v>0</v>
      </c>
    </row>
    <row r="13048" spans="1:9" hidden="1" x14ac:dyDescent="0.3">
      <c r="A13048" s="1" t="s">
        <v>159</v>
      </c>
      <c r="B13048" s="1" t="s">
        <v>310</v>
      </c>
      <c r="C13048">
        <v>43.027900000000002</v>
      </c>
      <c r="D13048">
        <v>-73.135000000000005</v>
      </c>
      <c r="E13048" s="1" t="s">
        <v>50</v>
      </c>
      <c r="F13048" t="s">
        <v>17615</v>
      </c>
      <c r="G13048">
        <v>0</v>
      </c>
      <c r="H13048">
        <v>1</v>
      </c>
      <c r="I13048">
        <v>0</v>
      </c>
    </row>
    <row r="13049" spans="1:9" hidden="1" x14ac:dyDescent="0.3">
      <c r="A13049" s="1" t="s">
        <v>159</v>
      </c>
      <c r="B13049" s="1" t="s">
        <v>310</v>
      </c>
      <c r="C13049">
        <v>43.027900000000002</v>
      </c>
      <c r="D13049">
        <v>-73.135000000000005</v>
      </c>
      <c r="E13049" s="1" t="s">
        <v>51</v>
      </c>
      <c r="F13049" t="s">
        <v>17616</v>
      </c>
      <c r="G13049">
        <v>0</v>
      </c>
      <c r="H13049">
        <v>1</v>
      </c>
      <c r="I13049">
        <v>0</v>
      </c>
    </row>
    <row r="13050" spans="1:9" hidden="1" x14ac:dyDescent="0.3">
      <c r="A13050" s="1" t="s">
        <v>159</v>
      </c>
      <c r="B13050" s="1" t="s">
        <v>310</v>
      </c>
      <c r="C13050">
        <v>43.027900000000002</v>
      </c>
      <c r="D13050">
        <v>-73.135000000000005</v>
      </c>
      <c r="E13050" s="1" t="s">
        <v>52</v>
      </c>
      <c r="F13050" t="s">
        <v>11180</v>
      </c>
      <c r="G13050">
        <v>0</v>
      </c>
      <c r="H13050">
        <v>0</v>
      </c>
      <c r="I13050">
        <v>0</v>
      </c>
    </row>
    <row r="13051" spans="1:9" hidden="1" x14ac:dyDescent="0.3">
      <c r="A13051" s="1" t="s">
        <v>159</v>
      </c>
      <c r="B13051" s="1" t="s">
        <v>310</v>
      </c>
      <c r="C13051">
        <v>43.027900000000002</v>
      </c>
      <c r="D13051">
        <v>-73.135000000000005</v>
      </c>
      <c r="E13051" s="1" t="s">
        <v>53</v>
      </c>
      <c r="F13051" t="s">
        <v>11378</v>
      </c>
      <c r="G13051">
        <v>0</v>
      </c>
      <c r="H13051">
        <v>0</v>
      </c>
      <c r="I13051">
        <v>0</v>
      </c>
    </row>
    <row r="13052" spans="1:9" hidden="1" x14ac:dyDescent="0.3">
      <c r="A13052" s="1" t="s">
        <v>159</v>
      </c>
      <c r="B13052" s="1" t="s">
        <v>310</v>
      </c>
      <c r="C13052">
        <v>43.027900000000002</v>
      </c>
      <c r="D13052">
        <v>-73.135000000000005</v>
      </c>
      <c r="E13052" s="1" t="s">
        <v>54</v>
      </c>
      <c r="F13052" t="s">
        <v>11573</v>
      </c>
      <c r="G13052">
        <v>0</v>
      </c>
      <c r="H13052">
        <v>0</v>
      </c>
      <c r="I13052">
        <v>0</v>
      </c>
    </row>
    <row r="13053" spans="1:9" hidden="1" x14ac:dyDescent="0.3">
      <c r="A13053" s="1" t="s">
        <v>159</v>
      </c>
      <c r="B13053" s="1" t="s">
        <v>310</v>
      </c>
      <c r="C13053">
        <v>43.027900000000002</v>
      </c>
      <c r="D13053">
        <v>-73.135000000000005</v>
      </c>
      <c r="E13053" s="1" t="s">
        <v>21548</v>
      </c>
      <c r="F13053" t="s">
        <v>21799</v>
      </c>
      <c r="G13053">
        <v>0</v>
      </c>
      <c r="H13053">
        <v>0</v>
      </c>
      <c r="I13053">
        <v>0</v>
      </c>
    </row>
    <row r="13054" spans="1:9" hidden="1" x14ac:dyDescent="0.3">
      <c r="A13054" s="1" t="s">
        <v>159</v>
      </c>
      <c r="B13054" s="1" t="s">
        <v>311</v>
      </c>
      <c r="C13054">
        <v>44.825400000000002</v>
      </c>
      <c r="D13054">
        <v>-93.784199999999998</v>
      </c>
      <c r="E13054" s="1" t="s">
        <v>4</v>
      </c>
      <c r="F13054" t="s">
        <v>969</v>
      </c>
      <c r="G13054">
        <v>0</v>
      </c>
      <c r="H13054">
        <v>0</v>
      </c>
      <c r="I13054">
        <v>0</v>
      </c>
    </row>
    <row r="13055" spans="1:9" hidden="1" x14ac:dyDescent="0.3">
      <c r="A13055" s="1" t="s">
        <v>159</v>
      </c>
      <c r="B13055" s="1" t="s">
        <v>311</v>
      </c>
      <c r="C13055">
        <v>44.825400000000002</v>
      </c>
      <c r="D13055">
        <v>-93.784199999999998</v>
      </c>
      <c r="E13055" s="1" t="s">
        <v>5</v>
      </c>
      <c r="F13055" t="s">
        <v>1211</v>
      </c>
      <c r="G13055">
        <v>0</v>
      </c>
      <c r="H13055">
        <v>0</v>
      </c>
      <c r="I13055">
        <v>0</v>
      </c>
    </row>
    <row r="13056" spans="1:9" hidden="1" x14ac:dyDescent="0.3">
      <c r="A13056" s="1" t="s">
        <v>159</v>
      </c>
      <c r="B13056" s="1" t="s">
        <v>311</v>
      </c>
      <c r="C13056">
        <v>44.825400000000002</v>
      </c>
      <c r="D13056">
        <v>-93.784199999999998</v>
      </c>
      <c r="E13056" s="1" t="s">
        <v>6</v>
      </c>
      <c r="F13056" t="s">
        <v>1453</v>
      </c>
      <c r="G13056">
        <v>0</v>
      </c>
      <c r="H13056">
        <v>0</v>
      </c>
      <c r="I13056">
        <v>0</v>
      </c>
    </row>
    <row r="13057" spans="1:9" hidden="1" x14ac:dyDescent="0.3">
      <c r="A13057" s="1" t="s">
        <v>159</v>
      </c>
      <c r="B13057" s="1" t="s">
        <v>311</v>
      </c>
      <c r="C13057">
        <v>44.825400000000002</v>
      </c>
      <c r="D13057">
        <v>-93.784199999999998</v>
      </c>
      <c r="E13057" s="1" t="s">
        <v>7</v>
      </c>
      <c r="F13057" t="s">
        <v>1694</v>
      </c>
      <c r="G13057">
        <v>0</v>
      </c>
      <c r="H13057">
        <v>0</v>
      </c>
      <c r="I13057">
        <v>0</v>
      </c>
    </row>
    <row r="13058" spans="1:9" hidden="1" x14ac:dyDescent="0.3">
      <c r="A13058" s="1" t="s">
        <v>159</v>
      </c>
      <c r="B13058" s="1" t="s">
        <v>311</v>
      </c>
      <c r="C13058">
        <v>44.825400000000002</v>
      </c>
      <c r="D13058">
        <v>-93.784199999999998</v>
      </c>
      <c r="E13058" s="1" t="s">
        <v>8</v>
      </c>
      <c r="F13058" t="s">
        <v>1935</v>
      </c>
      <c r="G13058">
        <v>0</v>
      </c>
      <c r="H13058">
        <v>0</v>
      </c>
      <c r="I13058">
        <v>0</v>
      </c>
    </row>
    <row r="13059" spans="1:9" hidden="1" x14ac:dyDescent="0.3">
      <c r="A13059" s="1" t="s">
        <v>159</v>
      </c>
      <c r="B13059" s="1" t="s">
        <v>311</v>
      </c>
      <c r="C13059">
        <v>44.825400000000002</v>
      </c>
      <c r="D13059">
        <v>-93.784199999999998</v>
      </c>
      <c r="E13059" s="1" t="s">
        <v>9</v>
      </c>
      <c r="F13059" t="s">
        <v>2173</v>
      </c>
      <c r="G13059">
        <v>0</v>
      </c>
      <c r="H13059">
        <v>0</v>
      </c>
      <c r="I13059">
        <v>0</v>
      </c>
    </row>
    <row r="13060" spans="1:9" hidden="1" x14ac:dyDescent="0.3">
      <c r="A13060" s="1" t="s">
        <v>159</v>
      </c>
      <c r="B13060" s="1" t="s">
        <v>311</v>
      </c>
      <c r="C13060">
        <v>44.825400000000002</v>
      </c>
      <c r="D13060">
        <v>-93.784199999999998</v>
      </c>
      <c r="E13060" s="1" t="s">
        <v>10</v>
      </c>
      <c r="F13060" t="s">
        <v>2411</v>
      </c>
      <c r="G13060">
        <v>0</v>
      </c>
      <c r="H13060">
        <v>0</v>
      </c>
      <c r="I13060">
        <v>0</v>
      </c>
    </row>
    <row r="13061" spans="1:9" hidden="1" x14ac:dyDescent="0.3">
      <c r="A13061" s="1" t="s">
        <v>159</v>
      </c>
      <c r="B13061" s="1" t="s">
        <v>311</v>
      </c>
      <c r="C13061">
        <v>44.825400000000002</v>
      </c>
      <c r="D13061">
        <v>-93.784199999999998</v>
      </c>
      <c r="E13061" s="1" t="s">
        <v>11</v>
      </c>
      <c r="F13061" t="s">
        <v>2649</v>
      </c>
      <c r="G13061">
        <v>0</v>
      </c>
      <c r="H13061">
        <v>0</v>
      </c>
      <c r="I13061">
        <v>0</v>
      </c>
    </row>
    <row r="13062" spans="1:9" hidden="1" x14ac:dyDescent="0.3">
      <c r="A13062" s="1" t="s">
        <v>159</v>
      </c>
      <c r="B13062" s="1" t="s">
        <v>311</v>
      </c>
      <c r="C13062">
        <v>44.825400000000002</v>
      </c>
      <c r="D13062">
        <v>-93.784199999999998</v>
      </c>
      <c r="E13062" s="1" t="s">
        <v>12</v>
      </c>
      <c r="F13062" t="s">
        <v>2887</v>
      </c>
      <c r="G13062">
        <v>0</v>
      </c>
      <c r="H13062">
        <v>0</v>
      </c>
      <c r="I13062">
        <v>0</v>
      </c>
    </row>
    <row r="13063" spans="1:9" hidden="1" x14ac:dyDescent="0.3">
      <c r="A13063" s="1" t="s">
        <v>159</v>
      </c>
      <c r="B13063" s="1" t="s">
        <v>311</v>
      </c>
      <c r="C13063">
        <v>44.825400000000002</v>
      </c>
      <c r="D13063">
        <v>-93.784199999999998</v>
      </c>
      <c r="E13063" s="1" t="s">
        <v>13</v>
      </c>
      <c r="F13063" t="s">
        <v>3125</v>
      </c>
      <c r="G13063">
        <v>0</v>
      </c>
      <c r="H13063">
        <v>0</v>
      </c>
      <c r="I13063">
        <v>0</v>
      </c>
    </row>
    <row r="13064" spans="1:9" hidden="1" x14ac:dyDescent="0.3">
      <c r="A13064" s="1" t="s">
        <v>159</v>
      </c>
      <c r="B13064" s="1" t="s">
        <v>311</v>
      </c>
      <c r="C13064">
        <v>44.825400000000002</v>
      </c>
      <c r="D13064">
        <v>-93.784199999999998</v>
      </c>
      <c r="E13064" s="1" t="s">
        <v>14</v>
      </c>
      <c r="F13064" t="s">
        <v>3362</v>
      </c>
      <c r="G13064">
        <v>0</v>
      </c>
      <c r="H13064">
        <v>0</v>
      </c>
      <c r="I13064">
        <v>0</v>
      </c>
    </row>
    <row r="13065" spans="1:9" hidden="1" x14ac:dyDescent="0.3">
      <c r="A13065" s="1" t="s">
        <v>159</v>
      </c>
      <c r="B13065" s="1" t="s">
        <v>311</v>
      </c>
      <c r="C13065">
        <v>44.825400000000002</v>
      </c>
      <c r="D13065">
        <v>-93.784199999999998</v>
      </c>
      <c r="E13065" s="1" t="s">
        <v>15</v>
      </c>
      <c r="F13065" t="s">
        <v>3598</v>
      </c>
      <c r="G13065">
        <v>0</v>
      </c>
      <c r="H13065">
        <v>0</v>
      </c>
      <c r="I13065">
        <v>0</v>
      </c>
    </row>
    <row r="13066" spans="1:9" hidden="1" x14ac:dyDescent="0.3">
      <c r="A13066" s="1" t="s">
        <v>159</v>
      </c>
      <c r="B13066" s="1" t="s">
        <v>311</v>
      </c>
      <c r="C13066">
        <v>44.825400000000002</v>
      </c>
      <c r="D13066">
        <v>-93.784199999999998</v>
      </c>
      <c r="E13066" s="1" t="s">
        <v>16</v>
      </c>
      <c r="F13066" t="s">
        <v>3834</v>
      </c>
      <c r="G13066">
        <v>0</v>
      </c>
      <c r="H13066">
        <v>0</v>
      </c>
      <c r="I13066">
        <v>0</v>
      </c>
    </row>
    <row r="13067" spans="1:9" hidden="1" x14ac:dyDescent="0.3">
      <c r="A13067" s="1" t="s">
        <v>159</v>
      </c>
      <c r="B13067" s="1" t="s">
        <v>311</v>
      </c>
      <c r="C13067">
        <v>44.825400000000002</v>
      </c>
      <c r="D13067">
        <v>-93.784199999999998</v>
      </c>
      <c r="E13067" s="1" t="s">
        <v>17</v>
      </c>
      <c r="F13067" t="s">
        <v>4069</v>
      </c>
      <c r="G13067">
        <v>0</v>
      </c>
      <c r="H13067">
        <v>0</v>
      </c>
      <c r="I13067">
        <v>0</v>
      </c>
    </row>
    <row r="13068" spans="1:9" hidden="1" x14ac:dyDescent="0.3">
      <c r="A13068" s="1" t="s">
        <v>159</v>
      </c>
      <c r="B13068" s="1" t="s">
        <v>311</v>
      </c>
      <c r="C13068">
        <v>44.825400000000002</v>
      </c>
      <c r="D13068">
        <v>-93.784199999999998</v>
      </c>
      <c r="E13068" s="1" t="s">
        <v>18</v>
      </c>
      <c r="F13068" t="s">
        <v>4304</v>
      </c>
      <c r="G13068">
        <v>0</v>
      </c>
      <c r="H13068">
        <v>0</v>
      </c>
      <c r="I13068">
        <v>0</v>
      </c>
    </row>
    <row r="13069" spans="1:9" hidden="1" x14ac:dyDescent="0.3">
      <c r="A13069" s="1" t="s">
        <v>159</v>
      </c>
      <c r="B13069" s="1" t="s">
        <v>311</v>
      </c>
      <c r="C13069">
        <v>44.825400000000002</v>
      </c>
      <c r="D13069">
        <v>-93.784199999999998</v>
      </c>
      <c r="E13069" s="1" t="s">
        <v>19</v>
      </c>
      <c r="F13069" t="s">
        <v>4539</v>
      </c>
      <c r="G13069">
        <v>0</v>
      </c>
      <c r="H13069">
        <v>0</v>
      </c>
      <c r="I13069">
        <v>0</v>
      </c>
    </row>
    <row r="13070" spans="1:9" hidden="1" x14ac:dyDescent="0.3">
      <c r="A13070" s="1" t="s">
        <v>159</v>
      </c>
      <c r="B13070" s="1" t="s">
        <v>311</v>
      </c>
      <c r="C13070">
        <v>44.825400000000002</v>
      </c>
      <c r="D13070">
        <v>-93.784199999999998</v>
      </c>
      <c r="E13070" s="1" t="s">
        <v>20</v>
      </c>
      <c r="F13070" t="s">
        <v>4774</v>
      </c>
      <c r="G13070">
        <v>0</v>
      </c>
      <c r="H13070">
        <v>0</v>
      </c>
      <c r="I13070">
        <v>0</v>
      </c>
    </row>
    <row r="13071" spans="1:9" hidden="1" x14ac:dyDescent="0.3">
      <c r="A13071" s="1" t="s">
        <v>159</v>
      </c>
      <c r="B13071" s="1" t="s">
        <v>311</v>
      </c>
      <c r="C13071">
        <v>44.825400000000002</v>
      </c>
      <c r="D13071">
        <v>-93.784199999999998</v>
      </c>
      <c r="E13071" s="1" t="s">
        <v>21</v>
      </c>
      <c r="F13071" t="s">
        <v>5009</v>
      </c>
      <c r="G13071">
        <v>0</v>
      </c>
      <c r="H13071">
        <v>0</v>
      </c>
      <c r="I13071">
        <v>0</v>
      </c>
    </row>
    <row r="13072" spans="1:9" hidden="1" x14ac:dyDescent="0.3">
      <c r="A13072" s="1" t="s">
        <v>159</v>
      </c>
      <c r="B13072" s="1" t="s">
        <v>311</v>
      </c>
      <c r="C13072">
        <v>44.825400000000002</v>
      </c>
      <c r="D13072">
        <v>-93.784199999999998</v>
      </c>
      <c r="E13072" s="1" t="s">
        <v>22</v>
      </c>
      <c r="F13072" t="s">
        <v>5244</v>
      </c>
      <c r="G13072">
        <v>0</v>
      </c>
      <c r="H13072">
        <v>0</v>
      </c>
      <c r="I13072">
        <v>0</v>
      </c>
    </row>
    <row r="13073" spans="1:9" hidden="1" x14ac:dyDescent="0.3">
      <c r="A13073" s="1" t="s">
        <v>159</v>
      </c>
      <c r="B13073" s="1" t="s">
        <v>311</v>
      </c>
      <c r="C13073">
        <v>44.825400000000002</v>
      </c>
      <c r="D13073">
        <v>-93.784199999999998</v>
      </c>
      <c r="E13073" s="1" t="s">
        <v>23</v>
      </c>
      <c r="F13073" t="s">
        <v>5479</v>
      </c>
      <c r="G13073">
        <v>0</v>
      </c>
      <c r="H13073">
        <v>0</v>
      </c>
      <c r="I13073">
        <v>0</v>
      </c>
    </row>
    <row r="13074" spans="1:9" hidden="1" x14ac:dyDescent="0.3">
      <c r="A13074" s="1" t="s">
        <v>159</v>
      </c>
      <c r="B13074" s="1" t="s">
        <v>311</v>
      </c>
      <c r="C13074">
        <v>44.825400000000002</v>
      </c>
      <c r="D13074">
        <v>-93.784199999999998</v>
      </c>
      <c r="E13074" s="1" t="s">
        <v>24</v>
      </c>
      <c r="F13074" t="s">
        <v>5714</v>
      </c>
      <c r="G13074">
        <v>0</v>
      </c>
      <c r="H13074">
        <v>0</v>
      </c>
      <c r="I13074">
        <v>0</v>
      </c>
    </row>
    <row r="13075" spans="1:9" hidden="1" x14ac:dyDescent="0.3">
      <c r="A13075" s="1" t="s">
        <v>159</v>
      </c>
      <c r="B13075" s="1" t="s">
        <v>311</v>
      </c>
      <c r="C13075">
        <v>44.825400000000002</v>
      </c>
      <c r="D13075">
        <v>-93.784199999999998</v>
      </c>
      <c r="E13075" s="1" t="s">
        <v>25</v>
      </c>
      <c r="F13075" t="s">
        <v>5948</v>
      </c>
      <c r="G13075">
        <v>0</v>
      </c>
      <c r="H13075">
        <v>0</v>
      </c>
      <c r="I13075">
        <v>0</v>
      </c>
    </row>
    <row r="13076" spans="1:9" hidden="1" x14ac:dyDescent="0.3">
      <c r="A13076" s="1" t="s">
        <v>159</v>
      </c>
      <c r="B13076" s="1" t="s">
        <v>311</v>
      </c>
      <c r="C13076">
        <v>44.825400000000002</v>
      </c>
      <c r="D13076">
        <v>-93.784199999999998</v>
      </c>
      <c r="E13076" s="1" t="s">
        <v>26</v>
      </c>
      <c r="F13076" t="s">
        <v>6182</v>
      </c>
      <c r="G13076">
        <v>0</v>
      </c>
      <c r="H13076">
        <v>0</v>
      </c>
      <c r="I13076">
        <v>0</v>
      </c>
    </row>
    <row r="13077" spans="1:9" hidden="1" x14ac:dyDescent="0.3">
      <c r="A13077" s="1" t="s">
        <v>159</v>
      </c>
      <c r="B13077" s="1" t="s">
        <v>311</v>
      </c>
      <c r="C13077">
        <v>44.825400000000002</v>
      </c>
      <c r="D13077">
        <v>-93.784199999999998</v>
      </c>
      <c r="E13077" s="1" t="s">
        <v>27</v>
      </c>
      <c r="F13077" t="s">
        <v>6416</v>
      </c>
      <c r="G13077">
        <v>0</v>
      </c>
      <c r="H13077">
        <v>0</v>
      </c>
      <c r="I13077">
        <v>0</v>
      </c>
    </row>
    <row r="13078" spans="1:9" hidden="1" x14ac:dyDescent="0.3">
      <c r="A13078" s="1" t="s">
        <v>159</v>
      </c>
      <c r="B13078" s="1" t="s">
        <v>311</v>
      </c>
      <c r="C13078">
        <v>44.825400000000002</v>
      </c>
      <c r="D13078">
        <v>-93.784199999999998</v>
      </c>
      <c r="E13078" s="1" t="s">
        <v>28</v>
      </c>
      <c r="F13078" t="s">
        <v>6650</v>
      </c>
      <c r="G13078">
        <v>0</v>
      </c>
      <c r="H13078">
        <v>0</v>
      </c>
      <c r="I13078">
        <v>0</v>
      </c>
    </row>
    <row r="13079" spans="1:9" hidden="1" x14ac:dyDescent="0.3">
      <c r="A13079" s="1" t="s">
        <v>159</v>
      </c>
      <c r="B13079" s="1" t="s">
        <v>311</v>
      </c>
      <c r="C13079">
        <v>44.825400000000002</v>
      </c>
      <c r="D13079">
        <v>-93.784199999999998</v>
      </c>
      <c r="E13079" s="1" t="s">
        <v>29</v>
      </c>
      <c r="F13079" t="s">
        <v>6884</v>
      </c>
      <c r="G13079">
        <v>0</v>
      </c>
      <c r="H13079">
        <v>0</v>
      </c>
      <c r="I13079">
        <v>0</v>
      </c>
    </row>
    <row r="13080" spans="1:9" hidden="1" x14ac:dyDescent="0.3">
      <c r="A13080" s="1" t="s">
        <v>159</v>
      </c>
      <c r="B13080" s="1" t="s">
        <v>311</v>
      </c>
      <c r="C13080">
        <v>44.825400000000002</v>
      </c>
      <c r="D13080">
        <v>-93.784199999999998</v>
      </c>
      <c r="E13080" s="1" t="s">
        <v>30</v>
      </c>
      <c r="F13080" t="s">
        <v>7118</v>
      </c>
      <c r="G13080">
        <v>0</v>
      </c>
      <c r="H13080">
        <v>0</v>
      </c>
      <c r="I13080">
        <v>0</v>
      </c>
    </row>
    <row r="13081" spans="1:9" hidden="1" x14ac:dyDescent="0.3">
      <c r="A13081" s="1" t="s">
        <v>159</v>
      </c>
      <c r="B13081" s="1" t="s">
        <v>311</v>
      </c>
      <c r="C13081">
        <v>44.825400000000002</v>
      </c>
      <c r="D13081">
        <v>-93.784199999999998</v>
      </c>
      <c r="E13081" s="1" t="s">
        <v>31</v>
      </c>
      <c r="F13081" t="s">
        <v>7352</v>
      </c>
      <c r="G13081">
        <v>0</v>
      </c>
      <c r="H13081">
        <v>0</v>
      </c>
      <c r="I13081">
        <v>0</v>
      </c>
    </row>
    <row r="13082" spans="1:9" hidden="1" x14ac:dyDescent="0.3">
      <c r="A13082" s="1" t="s">
        <v>159</v>
      </c>
      <c r="B13082" s="1" t="s">
        <v>311</v>
      </c>
      <c r="C13082">
        <v>44.825400000000002</v>
      </c>
      <c r="D13082">
        <v>-93.784199999999998</v>
      </c>
      <c r="E13082" s="1" t="s">
        <v>32</v>
      </c>
      <c r="F13082" t="s">
        <v>7586</v>
      </c>
      <c r="G13082">
        <v>0</v>
      </c>
      <c r="H13082">
        <v>0</v>
      </c>
      <c r="I13082">
        <v>0</v>
      </c>
    </row>
    <row r="13083" spans="1:9" hidden="1" x14ac:dyDescent="0.3">
      <c r="A13083" s="1" t="s">
        <v>159</v>
      </c>
      <c r="B13083" s="1" t="s">
        <v>311</v>
      </c>
      <c r="C13083">
        <v>44.825400000000002</v>
      </c>
      <c r="D13083">
        <v>-93.784199999999998</v>
      </c>
      <c r="E13083" s="1" t="s">
        <v>33</v>
      </c>
      <c r="F13083" t="s">
        <v>7820</v>
      </c>
      <c r="G13083">
        <v>0</v>
      </c>
      <c r="H13083">
        <v>0</v>
      </c>
      <c r="I13083">
        <v>0</v>
      </c>
    </row>
    <row r="13084" spans="1:9" hidden="1" x14ac:dyDescent="0.3">
      <c r="A13084" s="1" t="s">
        <v>159</v>
      </c>
      <c r="B13084" s="1" t="s">
        <v>311</v>
      </c>
      <c r="C13084">
        <v>44.825400000000002</v>
      </c>
      <c r="D13084">
        <v>-93.784199999999998</v>
      </c>
      <c r="E13084" s="1" t="s">
        <v>34</v>
      </c>
      <c r="F13084" t="s">
        <v>8054</v>
      </c>
      <c r="G13084">
        <v>0</v>
      </c>
      <c r="H13084">
        <v>0</v>
      </c>
      <c r="I13084">
        <v>0</v>
      </c>
    </row>
    <row r="13085" spans="1:9" hidden="1" x14ac:dyDescent="0.3">
      <c r="A13085" s="1" t="s">
        <v>159</v>
      </c>
      <c r="B13085" s="1" t="s">
        <v>311</v>
      </c>
      <c r="C13085">
        <v>44.825400000000002</v>
      </c>
      <c r="D13085">
        <v>-93.784199999999998</v>
      </c>
      <c r="E13085" s="1" t="s">
        <v>35</v>
      </c>
      <c r="F13085" t="s">
        <v>8286</v>
      </c>
      <c r="G13085">
        <v>0</v>
      </c>
      <c r="H13085">
        <v>0</v>
      </c>
      <c r="I13085">
        <v>0</v>
      </c>
    </row>
    <row r="13086" spans="1:9" hidden="1" x14ac:dyDescent="0.3">
      <c r="A13086" s="1" t="s">
        <v>159</v>
      </c>
      <c r="B13086" s="1" t="s">
        <v>311</v>
      </c>
      <c r="C13086">
        <v>44.825400000000002</v>
      </c>
      <c r="D13086">
        <v>-93.784199999999998</v>
      </c>
      <c r="E13086" s="1" t="s">
        <v>36</v>
      </c>
      <c r="F13086" t="s">
        <v>8518</v>
      </c>
      <c r="G13086">
        <v>0</v>
      </c>
      <c r="H13086">
        <v>0</v>
      </c>
      <c r="I13086">
        <v>0</v>
      </c>
    </row>
    <row r="13087" spans="1:9" hidden="1" x14ac:dyDescent="0.3">
      <c r="A13087" s="1" t="s">
        <v>159</v>
      </c>
      <c r="B13087" s="1" t="s">
        <v>311</v>
      </c>
      <c r="C13087">
        <v>44.825400000000002</v>
      </c>
      <c r="D13087">
        <v>-93.784199999999998</v>
      </c>
      <c r="E13087" s="1" t="s">
        <v>37</v>
      </c>
      <c r="F13087" t="s">
        <v>8749</v>
      </c>
      <c r="G13087">
        <v>0</v>
      </c>
      <c r="H13087">
        <v>0</v>
      </c>
      <c r="I13087">
        <v>0</v>
      </c>
    </row>
    <row r="13088" spans="1:9" hidden="1" x14ac:dyDescent="0.3">
      <c r="A13088" s="1" t="s">
        <v>159</v>
      </c>
      <c r="B13088" s="1" t="s">
        <v>311</v>
      </c>
      <c r="C13088">
        <v>44.825400000000002</v>
      </c>
      <c r="D13088">
        <v>-93.784199999999998</v>
      </c>
      <c r="E13088" s="1" t="s">
        <v>38</v>
      </c>
      <c r="F13088" t="s">
        <v>8980</v>
      </c>
      <c r="G13088">
        <v>0</v>
      </c>
      <c r="H13088">
        <v>0</v>
      </c>
      <c r="I13088">
        <v>0</v>
      </c>
    </row>
    <row r="13089" spans="1:9" hidden="1" x14ac:dyDescent="0.3">
      <c r="A13089" s="1" t="s">
        <v>159</v>
      </c>
      <c r="B13089" s="1" t="s">
        <v>311</v>
      </c>
      <c r="C13089">
        <v>44.825400000000002</v>
      </c>
      <c r="D13089">
        <v>-93.784199999999998</v>
      </c>
      <c r="E13089" s="1" t="s">
        <v>39</v>
      </c>
      <c r="F13089" t="s">
        <v>9211</v>
      </c>
      <c r="G13089">
        <v>0</v>
      </c>
      <c r="H13089">
        <v>0</v>
      </c>
      <c r="I13089">
        <v>0</v>
      </c>
    </row>
    <row r="13090" spans="1:9" hidden="1" x14ac:dyDescent="0.3">
      <c r="A13090" s="1" t="s">
        <v>159</v>
      </c>
      <c r="B13090" s="1" t="s">
        <v>311</v>
      </c>
      <c r="C13090">
        <v>44.825400000000002</v>
      </c>
      <c r="D13090">
        <v>-93.784199999999998</v>
      </c>
      <c r="E13090" s="1" t="s">
        <v>40</v>
      </c>
      <c r="F13090" t="s">
        <v>9442</v>
      </c>
      <c r="G13090">
        <v>0</v>
      </c>
      <c r="H13090">
        <v>0</v>
      </c>
      <c r="I13090">
        <v>0</v>
      </c>
    </row>
    <row r="13091" spans="1:9" hidden="1" x14ac:dyDescent="0.3">
      <c r="A13091" s="1" t="s">
        <v>159</v>
      </c>
      <c r="B13091" s="1" t="s">
        <v>311</v>
      </c>
      <c r="C13091">
        <v>44.825400000000002</v>
      </c>
      <c r="D13091">
        <v>-93.784199999999998</v>
      </c>
      <c r="E13091" s="1" t="s">
        <v>41</v>
      </c>
      <c r="F13091" t="s">
        <v>9673</v>
      </c>
      <c r="G13091">
        <v>0</v>
      </c>
      <c r="H13091">
        <v>0</v>
      </c>
      <c r="I13091">
        <v>0</v>
      </c>
    </row>
    <row r="13092" spans="1:9" hidden="1" x14ac:dyDescent="0.3">
      <c r="A13092" s="1" t="s">
        <v>159</v>
      </c>
      <c r="B13092" s="1" t="s">
        <v>311</v>
      </c>
      <c r="C13092">
        <v>44.825400000000002</v>
      </c>
      <c r="D13092">
        <v>-93.784199999999998</v>
      </c>
      <c r="E13092" s="1" t="s">
        <v>42</v>
      </c>
      <c r="F13092" t="s">
        <v>9904</v>
      </c>
      <c r="G13092">
        <v>0</v>
      </c>
      <c r="H13092">
        <v>0</v>
      </c>
      <c r="I13092">
        <v>0</v>
      </c>
    </row>
    <row r="13093" spans="1:9" hidden="1" x14ac:dyDescent="0.3">
      <c r="A13093" s="1" t="s">
        <v>159</v>
      </c>
      <c r="B13093" s="1" t="s">
        <v>311</v>
      </c>
      <c r="C13093">
        <v>44.825400000000002</v>
      </c>
      <c r="D13093">
        <v>-93.784199999999998</v>
      </c>
      <c r="E13093" s="1" t="s">
        <v>43</v>
      </c>
      <c r="F13093" t="s">
        <v>10133</v>
      </c>
      <c r="G13093">
        <v>0</v>
      </c>
      <c r="H13093">
        <v>0</v>
      </c>
      <c r="I13093">
        <v>0</v>
      </c>
    </row>
    <row r="13094" spans="1:9" hidden="1" x14ac:dyDescent="0.3">
      <c r="A13094" s="1" t="s">
        <v>159</v>
      </c>
      <c r="B13094" s="1" t="s">
        <v>311</v>
      </c>
      <c r="C13094">
        <v>44.825400000000002</v>
      </c>
      <c r="D13094">
        <v>-93.784199999999998</v>
      </c>
      <c r="E13094" s="1" t="s">
        <v>44</v>
      </c>
      <c r="F13094" t="s">
        <v>10361</v>
      </c>
      <c r="G13094">
        <v>0</v>
      </c>
      <c r="H13094">
        <v>0</v>
      </c>
      <c r="I13094">
        <v>0</v>
      </c>
    </row>
    <row r="13095" spans="1:9" hidden="1" x14ac:dyDescent="0.3">
      <c r="A13095" s="1" t="s">
        <v>159</v>
      </c>
      <c r="B13095" s="1" t="s">
        <v>311</v>
      </c>
      <c r="C13095">
        <v>44.825400000000002</v>
      </c>
      <c r="D13095">
        <v>-93.784199999999998</v>
      </c>
      <c r="E13095" s="1" t="s">
        <v>45</v>
      </c>
      <c r="F13095" t="s">
        <v>10582</v>
      </c>
      <c r="G13095">
        <v>0</v>
      </c>
      <c r="H13095">
        <v>0</v>
      </c>
      <c r="I13095">
        <v>0</v>
      </c>
    </row>
    <row r="13096" spans="1:9" hidden="1" x14ac:dyDescent="0.3">
      <c r="A13096" s="1" t="s">
        <v>159</v>
      </c>
      <c r="B13096" s="1" t="s">
        <v>311</v>
      </c>
      <c r="C13096">
        <v>44.825400000000002</v>
      </c>
      <c r="D13096">
        <v>-93.784199999999998</v>
      </c>
      <c r="E13096" s="1" t="s">
        <v>46</v>
      </c>
      <c r="F13096" t="s">
        <v>10798</v>
      </c>
      <c r="G13096">
        <v>0</v>
      </c>
      <c r="H13096">
        <v>0</v>
      </c>
      <c r="I13096">
        <v>0</v>
      </c>
    </row>
    <row r="13097" spans="1:9" hidden="1" x14ac:dyDescent="0.3">
      <c r="A13097" s="1" t="s">
        <v>159</v>
      </c>
      <c r="B13097" s="1" t="s">
        <v>311</v>
      </c>
      <c r="C13097">
        <v>44.825400000000002</v>
      </c>
      <c r="D13097">
        <v>-93.784199999999998</v>
      </c>
      <c r="E13097" s="1" t="s">
        <v>47</v>
      </c>
      <c r="F13097" t="s">
        <v>11013</v>
      </c>
      <c r="G13097">
        <v>0</v>
      </c>
      <c r="H13097">
        <v>0</v>
      </c>
      <c r="I13097">
        <v>0</v>
      </c>
    </row>
    <row r="13098" spans="1:9" hidden="1" x14ac:dyDescent="0.3">
      <c r="A13098" s="1" t="s">
        <v>159</v>
      </c>
      <c r="B13098" s="1" t="s">
        <v>311</v>
      </c>
      <c r="C13098">
        <v>44.825400000000002</v>
      </c>
      <c r="D13098">
        <v>-93.784199999999998</v>
      </c>
      <c r="E13098" s="1" t="s">
        <v>48</v>
      </c>
      <c r="F13098" t="s">
        <v>11816</v>
      </c>
      <c r="G13098">
        <v>0</v>
      </c>
      <c r="H13098">
        <v>0</v>
      </c>
      <c r="I13098">
        <v>0</v>
      </c>
    </row>
    <row r="13099" spans="1:9" hidden="1" x14ac:dyDescent="0.3">
      <c r="A13099" s="1" t="s">
        <v>159</v>
      </c>
      <c r="B13099" s="1" t="s">
        <v>311</v>
      </c>
      <c r="C13099">
        <v>44.825400000000002</v>
      </c>
      <c r="D13099">
        <v>-93.784199999999998</v>
      </c>
      <c r="E13099" s="1" t="s">
        <v>49</v>
      </c>
      <c r="F13099" t="s">
        <v>12007</v>
      </c>
      <c r="G13099">
        <v>0</v>
      </c>
      <c r="H13099">
        <v>0</v>
      </c>
      <c r="I13099">
        <v>0</v>
      </c>
    </row>
    <row r="13100" spans="1:9" hidden="1" x14ac:dyDescent="0.3">
      <c r="A13100" s="1" t="s">
        <v>159</v>
      </c>
      <c r="B13100" s="1" t="s">
        <v>311</v>
      </c>
      <c r="C13100">
        <v>44.825400000000002</v>
      </c>
      <c r="D13100">
        <v>-93.784199999999998</v>
      </c>
      <c r="E13100" s="1" t="s">
        <v>50</v>
      </c>
      <c r="F13100" t="s">
        <v>12178</v>
      </c>
      <c r="G13100">
        <v>0</v>
      </c>
      <c r="H13100">
        <v>0</v>
      </c>
      <c r="I13100">
        <v>0</v>
      </c>
    </row>
    <row r="13101" spans="1:9" hidden="1" x14ac:dyDescent="0.3">
      <c r="A13101" s="1" t="s">
        <v>159</v>
      </c>
      <c r="B13101" s="1" t="s">
        <v>311</v>
      </c>
      <c r="C13101">
        <v>44.825400000000002</v>
      </c>
      <c r="D13101">
        <v>-93.784199999999998</v>
      </c>
      <c r="E13101" s="1" t="s">
        <v>51</v>
      </c>
      <c r="F13101" t="s">
        <v>17617</v>
      </c>
      <c r="G13101">
        <v>0</v>
      </c>
      <c r="H13101">
        <v>1</v>
      </c>
      <c r="I13101">
        <v>0</v>
      </c>
    </row>
    <row r="13102" spans="1:9" hidden="1" x14ac:dyDescent="0.3">
      <c r="A13102" s="1" t="s">
        <v>159</v>
      </c>
      <c r="B13102" s="1" t="s">
        <v>311</v>
      </c>
      <c r="C13102">
        <v>44.825400000000002</v>
      </c>
      <c r="D13102">
        <v>-93.784199999999998</v>
      </c>
      <c r="E13102" s="1" t="s">
        <v>52</v>
      </c>
      <c r="F13102" t="s">
        <v>11181</v>
      </c>
      <c r="G13102">
        <v>0</v>
      </c>
      <c r="H13102">
        <v>0</v>
      </c>
      <c r="I13102">
        <v>0</v>
      </c>
    </row>
    <row r="13103" spans="1:9" hidden="1" x14ac:dyDescent="0.3">
      <c r="A13103" s="1" t="s">
        <v>159</v>
      </c>
      <c r="B13103" s="1" t="s">
        <v>311</v>
      </c>
      <c r="C13103">
        <v>44.825400000000002</v>
      </c>
      <c r="D13103">
        <v>-93.784199999999998</v>
      </c>
      <c r="E13103" s="1" t="s">
        <v>53</v>
      </c>
      <c r="F13103" t="s">
        <v>11379</v>
      </c>
      <c r="G13103">
        <v>0</v>
      </c>
      <c r="H13103">
        <v>0</v>
      </c>
      <c r="I13103">
        <v>0</v>
      </c>
    </row>
    <row r="13104" spans="1:9" hidden="1" x14ac:dyDescent="0.3">
      <c r="A13104" s="1" t="s">
        <v>159</v>
      </c>
      <c r="B13104" s="1" t="s">
        <v>311</v>
      </c>
      <c r="C13104">
        <v>44.825400000000002</v>
      </c>
      <c r="D13104">
        <v>-93.784199999999998</v>
      </c>
      <c r="E13104" s="1" t="s">
        <v>54</v>
      </c>
      <c r="F13104" t="s">
        <v>11574</v>
      </c>
      <c r="G13104">
        <v>0</v>
      </c>
      <c r="H13104">
        <v>0</v>
      </c>
      <c r="I13104">
        <v>0</v>
      </c>
    </row>
    <row r="13105" spans="1:9" hidden="1" x14ac:dyDescent="0.3">
      <c r="A13105" s="1" t="s">
        <v>159</v>
      </c>
      <c r="B13105" s="1" t="s">
        <v>311</v>
      </c>
      <c r="C13105">
        <v>44.825400000000002</v>
      </c>
      <c r="D13105">
        <v>-93.784199999999998</v>
      </c>
      <c r="E13105" s="1" t="s">
        <v>21548</v>
      </c>
      <c r="F13105" t="s">
        <v>21800</v>
      </c>
      <c r="G13105">
        <v>0</v>
      </c>
      <c r="H13105">
        <v>0</v>
      </c>
      <c r="I13105">
        <v>0</v>
      </c>
    </row>
    <row r="13106" spans="1:9" hidden="1" x14ac:dyDescent="0.3">
      <c r="A13106" s="1" t="s">
        <v>159</v>
      </c>
      <c r="B13106" s="1" t="s">
        <v>312</v>
      </c>
      <c r="C13106">
        <v>26.894600000000001</v>
      </c>
      <c r="D13106">
        <v>-81.909800000000004</v>
      </c>
      <c r="E13106" s="1" t="s">
        <v>4</v>
      </c>
      <c r="F13106" t="s">
        <v>970</v>
      </c>
      <c r="G13106">
        <v>0</v>
      </c>
      <c r="H13106">
        <v>0</v>
      </c>
      <c r="I13106">
        <v>0</v>
      </c>
    </row>
    <row r="13107" spans="1:9" hidden="1" x14ac:dyDescent="0.3">
      <c r="A13107" s="1" t="s">
        <v>159</v>
      </c>
      <c r="B13107" s="1" t="s">
        <v>312</v>
      </c>
      <c r="C13107">
        <v>26.894600000000001</v>
      </c>
      <c r="D13107">
        <v>-81.909800000000004</v>
      </c>
      <c r="E13107" s="1" t="s">
        <v>5</v>
      </c>
      <c r="F13107" t="s">
        <v>1212</v>
      </c>
      <c r="G13107">
        <v>0</v>
      </c>
      <c r="H13107">
        <v>0</v>
      </c>
      <c r="I13107">
        <v>0</v>
      </c>
    </row>
    <row r="13108" spans="1:9" hidden="1" x14ac:dyDescent="0.3">
      <c r="A13108" s="1" t="s">
        <v>159</v>
      </c>
      <c r="B13108" s="1" t="s">
        <v>312</v>
      </c>
      <c r="C13108">
        <v>26.894600000000001</v>
      </c>
      <c r="D13108">
        <v>-81.909800000000004</v>
      </c>
      <c r="E13108" s="1" t="s">
        <v>6</v>
      </c>
      <c r="F13108" t="s">
        <v>1454</v>
      </c>
      <c r="G13108">
        <v>0</v>
      </c>
      <c r="H13108">
        <v>0</v>
      </c>
      <c r="I13108">
        <v>0</v>
      </c>
    </row>
    <row r="13109" spans="1:9" hidden="1" x14ac:dyDescent="0.3">
      <c r="A13109" s="1" t="s">
        <v>159</v>
      </c>
      <c r="B13109" s="1" t="s">
        <v>312</v>
      </c>
      <c r="C13109">
        <v>26.894600000000001</v>
      </c>
      <c r="D13109">
        <v>-81.909800000000004</v>
      </c>
      <c r="E13109" s="1" t="s">
        <v>7</v>
      </c>
      <c r="F13109" t="s">
        <v>1695</v>
      </c>
      <c r="G13109">
        <v>0</v>
      </c>
      <c r="H13109">
        <v>0</v>
      </c>
      <c r="I13109">
        <v>0</v>
      </c>
    </row>
    <row r="13110" spans="1:9" hidden="1" x14ac:dyDescent="0.3">
      <c r="A13110" s="1" t="s">
        <v>159</v>
      </c>
      <c r="B13110" s="1" t="s">
        <v>312</v>
      </c>
      <c r="C13110">
        <v>26.894600000000001</v>
      </c>
      <c r="D13110">
        <v>-81.909800000000004</v>
      </c>
      <c r="E13110" s="1" t="s">
        <v>8</v>
      </c>
      <c r="F13110" t="s">
        <v>1936</v>
      </c>
      <c r="G13110">
        <v>0</v>
      </c>
      <c r="H13110">
        <v>0</v>
      </c>
      <c r="I13110">
        <v>0</v>
      </c>
    </row>
    <row r="13111" spans="1:9" hidden="1" x14ac:dyDescent="0.3">
      <c r="A13111" s="1" t="s">
        <v>159</v>
      </c>
      <c r="B13111" s="1" t="s">
        <v>312</v>
      </c>
      <c r="C13111">
        <v>26.894600000000001</v>
      </c>
      <c r="D13111">
        <v>-81.909800000000004</v>
      </c>
      <c r="E13111" s="1" t="s">
        <v>9</v>
      </c>
      <c r="F13111" t="s">
        <v>2174</v>
      </c>
      <c r="G13111">
        <v>0</v>
      </c>
      <c r="H13111">
        <v>0</v>
      </c>
      <c r="I13111">
        <v>0</v>
      </c>
    </row>
    <row r="13112" spans="1:9" hidden="1" x14ac:dyDescent="0.3">
      <c r="A13112" s="1" t="s">
        <v>159</v>
      </c>
      <c r="B13112" s="1" t="s">
        <v>312</v>
      </c>
      <c r="C13112">
        <v>26.894600000000001</v>
      </c>
      <c r="D13112">
        <v>-81.909800000000004</v>
      </c>
      <c r="E13112" s="1" t="s">
        <v>10</v>
      </c>
      <c r="F13112" t="s">
        <v>2412</v>
      </c>
      <c r="G13112">
        <v>0</v>
      </c>
      <c r="H13112">
        <v>0</v>
      </c>
      <c r="I13112">
        <v>0</v>
      </c>
    </row>
    <row r="13113" spans="1:9" hidden="1" x14ac:dyDescent="0.3">
      <c r="A13113" s="1" t="s">
        <v>159</v>
      </c>
      <c r="B13113" s="1" t="s">
        <v>312</v>
      </c>
      <c r="C13113">
        <v>26.894600000000001</v>
      </c>
      <c r="D13113">
        <v>-81.909800000000004</v>
      </c>
      <c r="E13113" s="1" t="s">
        <v>11</v>
      </c>
      <c r="F13113" t="s">
        <v>2650</v>
      </c>
      <c r="G13113">
        <v>0</v>
      </c>
      <c r="H13113">
        <v>0</v>
      </c>
      <c r="I13113">
        <v>0</v>
      </c>
    </row>
    <row r="13114" spans="1:9" hidden="1" x14ac:dyDescent="0.3">
      <c r="A13114" s="1" t="s">
        <v>159</v>
      </c>
      <c r="B13114" s="1" t="s">
        <v>312</v>
      </c>
      <c r="C13114">
        <v>26.894600000000001</v>
      </c>
      <c r="D13114">
        <v>-81.909800000000004</v>
      </c>
      <c r="E13114" s="1" t="s">
        <v>12</v>
      </c>
      <c r="F13114" t="s">
        <v>2888</v>
      </c>
      <c r="G13114">
        <v>0</v>
      </c>
      <c r="H13114">
        <v>0</v>
      </c>
      <c r="I13114">
        <v>0</v>
      </c>
    </row>
    <row r="13115" spans="1:9" hidden="1" x14ac:dyDescent="0.3">
      <c r="A13115" s="1" t="s">
        <v>159</v>
      </c>
      <c r="B13115" s="1" t="s">
        <v>312</v>
      </c>
      <c r="C13115">
        <v>26.894600000000001</v>
      </c>
      <c r="D13115">
        <v>-81.909800000000004</v>
      </c>
      <c r="E13115" s="1" t="s">
        <v>13</v>
      </c>
      <c r="F13115" t="s">
        <v>3126</v>
      </c>
      <c r="G13115">
        <v>0</v>
      </c>
      <c r="H13115">
        <v>0</v>
      </c>
      <c r="I13115">
        <v>0</v>
      </c>
    </row>
    <row r="13116" spans="1:9" hidden="1" x14ac:dyDescent="0.3">
      <c r="A13116" s="1" t="s">
        <v>159</v>
      </c>
      <c r="B13116" s="1" t="s">
        <v>312</v>
      </c>
      <c r="C13116">
        <v>26.894600000000001</v>
      </c>
      <c r="D13116">
        <v>-81.909800000000004</v>
      </c>
      <c r="E13116" s="1" t="s">
        <v>14</v>
      </c>
      <c r="F13116" t="s">
        <v>3363</v>
      </c>
      <c r="G13116">
        <v>0</v>
      </c>
      <c r="H13116">
        <v>0</v>
      </c>
      <c r="I13116">
        <v>0</v>
      </c>
    </row>
    <row r="13117" spans="1:9" hidden="1" x14ac:dyDescent="0.3">
      <c r="A13117" s="1" t="s">
        <v>159</v>
      </c>
      <c r="B13117" s="1" t="s">
        <v>312</v>
      </c>
      <c r="C13117">
        <v>26.894600000000001</v>
      </c>
      <c r="D13117">
        <v>-81.909800000000004</v>
      </c>
      <c r="E13117" s="1" t="s">
        <v>15</v>
      </c>
      <c r="F13117" t="s">
        <v>3599</v>
      </c>
      <c r="G13117">
        <v>0</v>
      </c>
      <c r="H13117">
        <v>0</v>
      </c>
      <c r="I13117">
        <v>0</v>
      </c>
    </row>
    <row r="13118" spans="1:9" hidden="1" x14ac:dyDescent="0.3">
      <c r="A13118" s="1" t="s">
        <v>159</v>
      </c>
      <c r="B13118" s="1" t="s">
        <v>312</v>
      </c>
      <c r="C13118">
        <v>26.894600000000001</v>
      </c>
      <c r="D13118">
        <v>-81.909800000000004</v>
      </c>
      <c r="E13118" s="1" t="s">
        <v>16</v>
      </c>
      <c r="F13118" t="s">
        <v>3835</v>
      </c>
      <c r="G13118">
        <v>0</v>
      </c>
      <c r="H13118">
        <v>0</v>
      </c>
      <c r="I13118">
        <v>0</v>
      </c>
    </row>
    <row r="13119" spans="1:9" hidden="1" x14ac:dyDescent="0.3">
      <c r="A13119" s="1" t="s">
        <v>159</v>
      </c>
      <c r="B13119" s="1" t="s">
        <v>312</v>
      </c>
      <c r="C13119">
        <v>26.894600000000001</v>
      </c>
      <c r="D13119">
        <v>-81.909800000000004</v>
      </c>
      <c r="E13119" s="1" t="s">
        <v>17</v>
      </c>
      <c r="F13119" t="s">
        <v>4070</v>
      </c>
      <c r="G13119">
        <v>0</v>
      </c>
      <c r="H13119">
        <v>0</v>
      </c>
      <c r="I13119">
        <v>0</v>
      </c>
    </row>
    <row r="13120" spans="1:9" hidden="1" x14ac:dyDescent="0.3">
      <c r="A13120" s="1" t="s">
        <v>159</v>
      </c>
      <c r="B13120" s="1" t="s">
        <v>312</v>
      </c>
      <c r="C13120">
        <v>26.894600000000001</v>
      </c>
      <c r="D13120">
        <v>-81.909800000000004</v>
      </c>
      <c r="E13120" s="1" t="s">
        <v>18</v>
      </c>
      <c r="F13120" t="s">
        <v>4305</v>
      </c>
      <c r="G13120">
        <v>0</v>
      </c>
      <c r="H13120">
        <v>0</v>
      </c>
      <c r="I13120">
        <v>0</v>
      </c>
    </row>
    <row r="13121" spans="1:9" hidden="1" x14ac:dyDescent="0.3">
      <c r="A13121" s="1" t="s">
        <v>159</v>
      </c>
      <c r="B13121" s="1" t="s">
        <v>312</v>
      </c>
      <c r="C13121">
        <v>26.894600000000001</v>
      </c>
      <c r="D13121">
        <v>-81.909800000000004</v>
      </c>
      <c r="E13121" s="1" t="s">
        <v>19</v>
      </c>
      <c r="F13121" t="s">
        <v>4540</v>
      </c>
      <c r="G13121">
        <v>0</v>
      </c>
      <c r="H13121">
        <v>0</v>
      </c>
      <c r="I13121">
        <v>0</v>
      </c>
    </row>
    <row r="13122" spans="1:9" hidden="1" x14ac:dyDescent="0.3">
      <c r="A13122" s="1" t="s">
        <v>159</v>
      </c>
      <c r="B13122" s="1" t="s">
        <v>312</v>
      </c>
      <c r="C13122">
        <v>26.894600000000001</v>
      </c>
      <c r="D13122">
        <v>-81.909800000000004</v>
      </c>
      <c r="E13122" s="1" t="s">
        <v>20</v>
      </c>
      <c r="F13122" t="s">
        <v>4775</v>
      </c>
      <c r="G13122">
        <v>0</v>
      </c>
      <c r="H13122">
        <v>0</v>
      </c>
      <c r="I13122">
        <v>0</v>
      </c>
    </row>
    <row r="13123" spans="1:9" hidden="1" x14ac:dyDescent="0.3">
      <c r="A13123" s="1" t="s">
        <v>159</v>
      </c>
      <c r="B13123" s="1" t="s">
        <v>312</v>
      </c>
      <c r="C13123">
        <v>26.894600000000001</v>
      </c>
      <c r="D13123">
        <v>-81.909800000000004</v>
      </c>
      <c r="E13123" s="1" t="s">
        <v>21</v>
      </c>
      <c r="F13123" t="s">
        <v>5010</v>
      </c>
      <c r="G13123">
        <v>0</v>
      </c>
      <c r="H13123">
        <v>0</v>
      </c>
      <c r="I13123">
        <v>0</v>
      </c>
    </row>
    <row r="13124" spans="1:9" hidden="1" x14ac:dyDescent="0.3">
      <c r="A13124" s="1" t="s">
        <v>159</v>
      </c>
      <c r="B13124" s="1" t="s">
        <v>312</v>
      </c>
      <c r="C13124">
        <v>26.894600000000001</v>
      </c>
      <c r="D13124">
        <v>-81.909800000000004</v>
      </c>
      <c r="E13124" s="1" t="s">
        <v>22</v>
      </c>
      <c r="F13124" t="s">
        <v>5245</v>
      </c>
      <c r="G13124">
        <v>0</v>
      </c>
      <c r="H13124">
        <v>0</v>
      </c>
      <c r="I13124">
        <v>0</v>
      </c>
    </row>
    <row r="13125" spans="1:9" hidden="1" x14ac:dyDescent="0.3">
      <c r="A13125" s="1" t="s">
        <v>159</v>
      </c>
      <c r="B13125" s="1" t="s">
        <v>312</v>
      </c>
      <c r="C13125">
        <v>26.894600000000001</v>
      </c>
      <c r="D13125">
        <v>-81.909800000000004</v>
      </c>
      <c r="E13125" s="1" t="s">
        <v>23</v>
      </c>
      <c r="F13125" t="s">
        <v>5480</v>
      </c>
      <c r="G13125">
        <v>0</v>
      </c>
      <c r="H13125">
        <v>0</v>
      </c>
      <c r="I13125">
        <v>0</v>
      </c>
    </row>
    <row r="13126" spans="1:9" hidden="1" x14ac:dyDescent="0.3">
      <c r="A13126" s="1" t="s">
        <v>159</v>
      </c>
      <c r="B13126" s="1" t="s">
        <v>312</v>
      </c>
      <c r="C13126">
        <v>26.894600000000001</v>
      </c>
      <c r="D13126">
        <v>-81.909800000000004</v>
      </c>
      <c r="E13126" s="1" t="s">
        <v>24</v>
      </c>
      <c r="F13126" t="s">
        <v>5715</v>
      </c>
      <c r="G13126">
        <v>0</v>
      </c>
      <c r="H13126">
        <v>0</v>
      </c>
      <c r="I13126">
        <v>0</v>
      </c>
    </row>
    <row r="13127" spans="1:9" hidden="1" x14ac:dyDescent="0.3">
      <c r="A13127" s="1" t="s">
        <v>159</v>
      </c>
      <c r="B13127" s="1" t="s">
        <v>312</v>
      </c>
      <c r="C13127">
        <v>26.894600000000001</v>
      </c>
      <c r="D13127">
        <v>-81.909800000000004</v>
      </c>
      <c r="E13127" s="1" t="s">
        <v>25</v>
      </c>
      <c r="F13127" t="s">
        <v>5949</v>
      </c>
      <c r="G13127">
        <v>0</v>
      </c>
      <c r="H13127">
        <v>0</v>
      </c>
      <c r="I13127">
        <v>0</v>
      </c>
    </row>
    <row r="13128" spans="1:9" hidden="1" x14ac:dyDescent="0.3">
      <c r="A13128" s="1" t="s">
        <v>159</v>
      </c>
      <c r="B13128" s="1" t="s">
        <v>312</v>
      </c>
      <c r="C13128">
        <v>26.894600000000001</v>
      </c>
      <c r="D13128">
        <v>-81.909800000000004</v>
      </c>
      <c r="E13128" s="1" t="s">
        <v>26</v>
      </c>
      <c r="F13128" t="s">
        <v>6183</v>
      </c>
      <c r="G13128">
        <v>0</v>
      </c>
      <c r="H13128">
        <v>0</v>
      </c>
      <c r="I13128">
        <v>0</v>
      </c>
    </row>
    <row r="13129" spans="1:9" hidden="1" x14ac:dyDescent="0.3">
      <c r="A13129" s="1" t="s">
        <v>159</v>
      </c>
      <c r="B13129" s="1" t="s">
        <v>312</v>
      </c>
      <c r="C13129">
        <v>26.894600000000001</v>
      </c>
      <c r="D13129">
        <v>-81.909800000000004</v>
      </c>
      <c r="E13129" s="1" t="s">
        <v>27</v>
      </c>
      <c r="F13129" t="s">
        <v>6417</v>
      </c>
      <c r="G13129">
        <v>0</v>
      </c>
      <c r="H13129">
        <v>0</v>
      </c>
      <c r="I13129">
        <v>0</v>
      </c>
    </row>
    <row r="13130" spans="1:9" hidden="1" x14ac:dyDescent="0.3">
      <c r="A13130" s="1" t="s">
        <v>159</v>
      </c>
      <c r="B13130" s="1" t="s">
        <v>312</v>
      </c>
      <c r="C13130">
        <v>26.894600000000001</v>
      </c>
      <c r="D13130">
        <v>-81.909800000000004</v>
      </c>
      <c r="E13130" s="1" t="s">
        <v>28</v>
      </c>
      <c r="F13130" t="s">
        <v>6651</v>
      </c>
      <c r="G13130">
        <v>0</v>
      </c>
      <c r="H13130">
        <v>0</v>
      </c>
      <c r="I13130">
        <v>0</v>
      </c>
    </row>
    <row r="13131" spans="1:9" hidden="1" x14ac:dyDescent="0.3">
      <c r="A13131" s="1" t="s">
        <v>159</v>
      </c>
      <c r="B13131" s="1" t="s">
        <v>312</v>
      </c>
      <c r="C13131">
        <v>26.894600000000001</v>
      </c>
      <c r="D13131">
        <v>-81.909800000000004</v>
      </c>
      <c r="E13131" s="1" t="s">
        <v>29</v>
      </c>
      <c r="F13131" t="s">
        <v>6885</v>
      </c>
      <c r="G13131">
        <v>0</v>
      </c>
      <c r="H13131">
        <v>0</v>
      </c>
      <c r="I13131">
        <v>0</v>
      </c>
    </row>
    <row r="13132" spans="1:9" hidden="1" x14ac:dyDescent="0.3">
      <c r="A13132" s="1" t="s">
        <v>159</v>
      </c>
      <c r="B13132" s="1" t="s">
        <v>312</v>
      </c>
      <c r="C13132">
        <v>26.894600000000001</v>
      </c>
      <c r="D13132">
        <v>-81.909800000000004</v>
      </c>
      <c r="E13132" s="1" t="s">
        <v>30</v>
      </c>
      <c r="F13132" t="s">
        <v>7119</v>
      </c>
      <c r="G13132">
        <v>0</v>
      </c>
      <c r="H13132">
        <v>0</v>
      </c>
      <c r="I13132">
        <v>0</v>
      </c>
    </row>
    <row r="13133" spans="1:9" hidden="1" x14ac:dyDescent="0.3">
      <c r="A13133" s="1" t="s">
        <v>159</v>
      </c>
      <c r="B13133" s="1" t="s">
        <v>312</v>
      </c>
      <c r="C13133">
        <v>26.894600000000001</v>
      </c>
      <c r="D13133">
        <v>-81.909800000000004</v>
      </c>
      <c r="E13133" s="1" t="s">
        <v>31</v>
      </c>
      <c r="F13133" t="s">
        <v>7353</v>
      </c>
      <c r="G13133">
        <v>0</v>
      </c>
      <c r="H13133">
        <v>0</v>
      </c>
      <c r="I13133">
        <v>0</v>
      </c>
    </row>
    <row r="13134" spans="1:9" hidden="1" x14ac:dyDescent="0.3">
      <c r="A13134" s="1" t="s">
        <v>159</v>
      </c>
      <c r="B13134" s="1" t="s">
        <v>312</v>
      </c>
      <c r="C13134">
        <v>26.894600000000001</v>
      </c>
      <c r="D13134">
        <v>-81.909800000000004</v>
      </c>
      <c r="E13134" s="1" t="s">
        <v>32</v>
      </c>
      <c r="F13134" t="s">
        <v>7587</v>
      </c>
      <c r="G13134">
        <v>0</v>
      </c>
      <c r="H13134">
        <v>0</v>
      </c>
      <c r="I13134">
        <v>0</v>
      </c>
    </row>
    <row r="13135" spans="1:9" hidden="1" x14ac:dyDescent="0.3">
      <c r="A13135" s="1" t="s">
        <v>159</v>
      </c>
      <c r="B13135" s="1" t="s">
        <v>312</v>
      </c>
      <c r="C13135">
        <v>26.894600000000001</v>
      </c>
      <c r="D13135">
        <v>-81.909800000000004</v>
      </c>
      <c r="E13135" s="1" t="s">
        <v>33</v>
      </c>
      <c r="F13135" t="s">
        <v>7821</v>
      </c>
      <c r="G13135">
        <v>0</v>
      </c>
      <c r="H13135">
        <v>0</v>
      </c>
      <c r="I13135">
        <v>0</v>
      </c>
    </row>
    <row r="13136" spans="1:9" hidden="1" x14ac:dyDescent="0.3">
      <c r="A13136" s="1" t="s">
        <v>159</v>
      </c>
      <c r="B13136" s="1" t="s">
        <v>312</v>
      </c>
      <c r="C13136">
        <v>26.894600000000001</v>
      </c>
      <c r="D13136">
        <v>-81.909800000000004</v>
      </c>
      <c r="E13136" s="1" t="s">
        <v>34</v>
      </c>
      <c r="F13136" t="s">
        <v>8055</v>
      </c>
      <c r="G13136">
        <v>0</v>
      </c>
      <c r="H13136">
        <v>0</v>
      </c>
      <c r="I13136">
        <v>0</v>
      </c>
    </row>
    <row r="13137" spans="1:9" hidden="1" x14ac:dyDescent="0.3">
      <c r="A13137" s="1" t="s">
        <v>159</v>
      </c>
      <c r="B13137" s="1" t="s">
        <v>312</v>
      </c>
      <c r="C13137">
        <v>26.894600000000001</v>
      </c>
      <c r="D13137">
        <v>-81.909800000000004</v>
      </c>
      <c r="E13137" s="1" t="s">
        <v>35</v>
      </c>
      <c r="F13137" t="s">
        <v>8287</v>
      </c>
      <c r="G13137">
        <v>0</v>
      </c>
      <c r="H13137">
        <v>0</v>
      </c>
      <c r="I13137">
        <v>0</v>
      </c>
    </row>
    <row r="13138" spans="1:9" hidden="1" x14ac:dyDescent="0.3">
      <c r="A13138" s="1" t="s">
        <v>159</v>
      </c>
      <c r="B13138" s="1" t="s">
        <v>312</v>
      </c>
      <c r="C13138">
        <v>26.894600000000001</v>
      </c>
      <c r="D13138">
        <v>-81.909800000000004</v>
      </c>
      <c r="E13138" s="1" t="s">
        <v>36</v>
      </c>
      <c r="F13138" t="s">
        <v>8519</v>
      </c>
      <c r="G13138">
        <v>0</v>
      </c>
      <c r="H13138">
        <v>0</v>
      </c>
      <c r="I13138">
        <v>0</v>
      </c>
    </row>
    <row r="13139" spans="1:9" hidden="1" x14ac:dyDescent="0.3">
      <c r="A13139" s="1" t="s">
        <v>159</v>
      </c>
      <c r="B13139" s="1" t="s">
        <v>312</v>
      </c>
      <c r="C13139">
        <v>26.894600000000001</v>
      </c>
      <c r="D13139">
        <v>-81.909800000000004</v>
      </c>
      <c r="E13139" s="1" t="s">
        <v>37</v>
      </c>
      <c r="F13139" t="s">
        <v>8750</v>
      </c>
      <c r="G13139">
        <v>0</v>
      </c>
      <c r="H13139">
        <v>0</v>
      </c>
      <c r="I13139">
        <v>0</v>
      </c>
    </row>
    <row r="13140" spans="1:9" hidden="1" x14ac:dyDescent="0.3">
      <c r="A13140" s="1" t="s">
        <v>159</v>
      </c>
      <c r="B13140" s="1" t="s">
        <v>312</v>
      </c>
      <c r="C13140">
        <v>26.894600000000001</v>
      </c>
      <c r="D13140">
        <v>-81.909800000000004</v>
      </c>
      <c r="E13140" s="1" t="s">
        <v>38</v>
      </c>
      <c r="F13140" t="s">
        <v>8981</v>
      </c>
      <c r="G13140">
        <v>0</v>
      </c>
      <c r="H13140">
        <v>0</v>
      </c>
      <c r="I13140">
        <v>0</v>
      </c>
    </row>
    <row r="13141" spans="1:9" hidden="1" x14ac:dyDescent="0.3">
      <c r="A13141" s="1" t="s">
        <v>159</v>
      </c>
      <c r="B13141" s="1" t="s">
        <v>312</v>
      </c>
      <c r="C13141">
        <v>26.894600000000001</v>
      </c>
      <c r="D13141">
        <v>-81.909800000000004</v>
      </c>
      <c r="E13141" s="1" t="s">
        <v>39</v>
      </c>
      <c r="F13141" t="s">
        <v>9212</v>
      </c>
      <c r="G13141">
        <v>0</v>
      </c>
      <c r="H13141">
        <v>0</v>
      </c>
      <c r="I13141">
        <v>0</v>
      </c>
    </row>
    <row r="13142" spans="1:9" hidden="1" x14ac:dyDescent="0.3">
      <c r="A13142" s="1" t="s">
        <v>159</v>
      </c>
      <c r="B13142" s="1" t="s">
        <v>312</v>
      </c>
      <c r="C13142">
        <v>26.894600000000001</v>
      </c>
      <c r="D13142">
        <v>-81.909800000000004</v>
      </c>
      <c r="E13142" s="1" t="s">
        <v>40</v>
      </c>
      <c r="F13142" t="s">
        <v>9443</v>
      </c>
      <c r="G13142">
        <v>0</v>
      </c>
      <c r="H13142">
        <v>0</v>
      </c>
      <c r="I13142">
        <v>0</v>
      </c>
    </row>
    <row r="13143" spans="1:9" hidden="1" x14ac:dyDescent="0.3">
      <c r="A13143" s="1" t="s">
        <v>159</v>
      </c>
      <c r="B13143" s="1" t="s">
        <v>312</v>
      </c>
      <c r="C13143">
        <v>26.894600000000001</v>
      </c>
      <c r="D13143">
        <v>-81.909800000000004</v>
      </c>
      <c r="E13143" s="1" t="s">
        <v>41</v>
      </c>
      <c r="F13143" t="s">
        <v>9674</v>
      </c>
      <c r="G13143">
        <v>0</v>
      </c>
      <c r="H13143">
        <v>0</v>
      </c>
      <c r="I13143">
        <v>0</v>
      </c>
    </row>
    <row r="13144" spans="1:9" hidden="1" x14ac:dyDescent="0.3">
      <c r="A13144" s="1" t="s">
        <v>159</v>
      </c>
      <c r="B13144" s="1" t="s">
        <v>312</v>
      </c>
      <c r="C13144">
        <v>26.894600000000001</v>
      </c>
      <c r="D13144">
        <v>-81.909800000000004</v>
      </c>
      <c r="E13144" s="1" t="s">
        <v>42</v>
      </c>
      <c r="F13144" t="s">
        <v>9905</v>
      </c>
      <c r="G13144">
        <v>0</v>
      </c>
      <c r="H13144">
        <v>0</v>
      </c>
      <c r="I13144">
        <v>0</v>
      </c>
    </row>
    <row r="13145" spans="1:9" hidden="1" x14ac:dyDescent="0.3">
      <c r="A13145" s="1" t="s">
        <v>159</v>
      </c>
      <c r="B13145" s="1" t="s">
        <v>312</v>
      </c>
      <c r="C13145">
        <v>26.894600000000001</v>
      </c>
      <c r="D13145">
        <v>-81.909800000000004</v>
      </c>
      <c r="E13145" s="1" t="s">
        <v>43</v>
      </c>
      <c r="F13145" t="s">
        <v>10134</v>
      </c>
      <c r="G13145">
        <v>0</v>
      </c>
      <c r="H13145">
        <v>0</v>
      </c>
      <c r="I13145">
        <v>0</v>
      </c>
    </row>
    <row r="13146" spans="1:9" hidden="1" x14ac:dyDescent="0.3">
      <c r="A13146" s="1" t="s">
        <v>159</v>
      </c>
      <c r="B13146" s="1" t="s">
        <v>312</v>
      </c>
      <c r="C13146">
        <v>26.894600000000001</v>
      </c>
      <c r="D13146">
        <v>-81.909800000000004</v>
      </c>
      <c r="E13146" s="1" t="s">
        <v>44</v>
      </c>
      <c r="F13146" t="s">
        <v>10362</v>
      </c>
      <c r="G13146">
        <v>0</v>
      </c>
      <c r="H13146">
        <v>0</v>
      </c>
      <c r="I13146">
        <v>0</v>
      </c>
    </row>
    <row r="13147" spans="1:9" hidden="1" x14ac:dyDescent="0.3">
      <c r="A13147" s="1" t="s">
        <v>159</v>
      </c>
      <c r="B13147" s="1" t="s">
        <v>312</v>
      </c>
      <c r="C13147">
        <v>26.894600000000001</v>
      </c>
      <c r="D13147">
        <v>-81.909800000000004</v>
      </c>
      <c r="E13147" s="1" t="s">
        <v>45</v>
      </c>
      <c r="F13147" t="s">
        <v>10583</v>
      </c>
      <c r="G13147">
        <v>0</v>
      </c>
      <c r="H13147">
        <v>0</v>
      </c>
      <c r="I13147">
        <v>0</v>
      </c>
    </row>
    <row r="13148" spans="1:9" hidden="1" x14ac:dyDescent="0.3">
      <c r="A13148" s="1" t="s">
        <v>159</v>
      </c>
      <c r="B13148" s="1" t="s">
        <v>312</v>
      </c>
      <c r="C13148">
        <v>26.894600000000001</v>
      </c>
      <c r="D13148">
        <v>-81.909800000000004</v>
      </c>
      <c r="E13148" s="1" t="s">
        <v>46</v>
      </c>
      <c r="F13148" t="s">
        <v>10799</v>
      </c>
      <c r="G13148">
        <v>0</v>
      </c>
      <c r="H13148">
        <v>0</v>
      </c>
      <c r="I13148">
        <v>0</v>
      </c>
    </row>
    <row r="13149" spans="1:9" hidden="1" x14ac:dyDescent="0.3">
      <c r="A13149" s="1" t="s">
        <v>159</v>
      </c>
      <c r="B13149" s="1" t="s">
        <v>312</v>
      </c>
      <c r="C13149">
        <v>26.894600000000001</v>
      </c>
      <c r="D13149">
        <v>-81.909800000000004</v>
      </c>
      <c r="E13149" s="1" t="s">
        <v>47</v>
      </c>
      <c r="F13149" t="s">
        <v>11014</v>
      </c>
      <c r="G13149">
        <v>0</v>
      </c>
      <c r="H13149">
        <v>0</v>
      </c>
      <c r="I13149">
        <v>0</v>
      </c>
    </row>
    <row r="13150" spans="1:9" hidden="1" x14ac:dyDescent="0.3">
      <c r="A13150" s="1" t="s">
        <v>159</v>
      </c>
      <c r="B13150" s="1" t="s">
        <v>312</v>
      </c>
      <c r="C13150">
        <v>26.894600000000001</v>
      </c>
      <c r="D13150">
        <v>-81.909800000000004</v>
      </c>
      <c r="E13150" s="1" t="s">
        <v>48</v>
      </c>
      <c r="F13150" t="s">
        <v>11817</v>
      </c>
      <c r="G13150">
        <v>0</v>
      </c>
      <c r="H13150">
        <v>0</v>
      </c>
      <c r="I13150">
        <v>0</v>
      </c>
    </row>
    <row r="13151" spans="1:9" hidden="1" x14ac:dyDescent="0.3">
      <c r="A13151" s="1" t="s">
        <v>159</v>
      </c>
      <c r="B13151" s="1" t="s">
        <v>312</v>
      </c>
      <c r="C13151">
        <v>26.894600000000001</v>
      </c>
      <c r="D13151">
        <v>-81.909800000000004</v>
      </c>
      <c r="E13151" s="1" t="s">
        <v>49</v>
      </c>
      <c r="F13151" t="s">
        <v>12008</v>
      </c>
      <c r="G13151">
        <v>0</v>
      </c>
      <c r="H13151">
        <v>0</v>
      </c>
      <c r="I13151">
        <v>0</v>
      </c>
    </row>
    <row r="13152" spans="1:9" hidden="1" x14ac:dyDescent="0.3">
      <c r="A13152" s="1" t="s">
        <v>159</v>
      </c>
      <c r="B13152" s="1" t="s">
        <v>312</v>
      </c>
      <c r="C13152">
        <v>26.894600000000001</v>
      </c>
      <c r="D13152">
        <v>-81.909800000000004</v>
      </c>
      <c r="E13152" s="1" t="s">
        <v>50</v>
      </c>
      <c r="F13152" t="s">
        <v>12179</v>
      </c>
      <c r="G13152">
        <v>0</v>
      </c>
      <c r="H13152">
        <v>0</v>
      </c>
      <c r="I13152">
        <v>0</v>
      </c>
    </row>
    <row r="13153" spans="1:9" hidden="1" x14ac:dyDescent="0.3">
      <c r="A13153" s="1" t="s">
        <v>159</v>
      </c>
      <c r="B13153" s="1" t="s">
        <v>312</v>
      </c>
      <c r="C13153">
        <v>26.894600000000001</v>
      </c>
      <c r="D13153">
        <v>-81.909800000000004</v>
      </c>
      <c r="E13153" s="1" t="s">
        <v>51</v>
      </c>
      <c r="F13153" t="s">
        <v>17618</v>
      </c>
      <c r="G13153">
        <v>0</v>
      </c>
      <c r="H13153">
        <v>1</v>
      </c>
      <c r="I13153">
        <v>0</v>
      </c>
    </row>
    <row r="13154" spans="1:9" hidden="1" x14ac:dyDescent="0.3">
      <c r="A13154" s="1" t="s">
        <v>159</v>
      </c>
      <c r="B13154" s="1" t="s">
        <v>312</v>
      </c>
      <c r="C13154">
        <v>26.894600000000001</v>
      </c>
      <c r="D13154">
        <v>-81.909800000000004</v>
      </c>
      <c r="E13154" s="1" t="s">
        <v>52</v>
      </c>
      <c r="F13154" t="s">
        <v>11182</v>
      </c>
      <c r="G13154">
        <v>0</v>
      </c>
      <c r="H13154">
        <v>0</v>
      </c>
      <c r="I13154">
        <v>0</v>
      </c>
    </row>
    <row r="13155" spans="1:9" hidden="1" x14ac:dyDescent="0.3">
      <c r="A13155" s="1" t="s">
        <v>159</v>
      </c>
      <c r="B13155" s="1" t="s">
        <v>312</v>
      </c>
      <c r="C13155">
        <v>26.894600000000001</v>
      </c>
      <c r="D13155">
        <v>-81.909800000000004</v>
      </c>
      <c r="E13155" s="1" t="s">
        <v>53</v>
      </c>
      <c r="F13155" t="s">
        <v>11380</v>
      </c>
      <c r="G13155">
        <v>0</v>
      </c>
      <c r="H13155">
        <v>0</v>
      </c>
      <c r="I13155">
        <v>0</v>
      </c>
    </row>
    <row r="13156" spans="1:9" hidden="1" x14ac:dyDescent="0.3">
      <c r="A13156" s="1" t="s">
        <v>159</v>
      </c>
      <c r="B13156" s="1" t="s">
        <v>312</v>
      </c>
      <c r="C13156">
        <v>26.894600000000001</v>
      </c>
      <c r="D13156">
        <v>-81.909800000000004</v>
      </c>
      <c r="E13156" s="1" t="s">
        <v>54</v>
      </c>
      <c r="F13156" t="s">
        <v>11575</v>
      </c>
      <c r="G13156">
        <v>0</v>
      </c>
      <c r="H13156">
        <v>0</v>
      </c>
      <c r="I13156">
        <v>0</v>
      </c>
    </row>
    <row r="13157" spans="1:9" hidden="1" x14ac:dyDescent="0.3">
      <c r="A13157" s="1" t="s">
        <v>159</v>
      </c>
      <c r="B13157" s="1" t="s">
        <v>312</v>
      </c>
      <c r="C13157">
        <v>26.894600000000001</v>
      </c>
      <c r="D13157">
        <v>-81.909800000000004</v>
      </c>
      <c r="E13157" s="1" t="s">
        <v>21548</v>
      </c>
      <c r="F13157" t="s">
        <v>21801</v>
      </c>
      <c r="G13157">
        <v>0</v>
      </c>
      <c r="H13157">
        <v>0</v>
      </c>
      <c r="I13157">
        <v>0</v>
      </c>
    </row>
    <row r="13158" spans="1:9" hidden="1" x14ac:dyDescent="0.3">
      <c r="A13158" s="1" t="s">
        <v>159</v>
      </c>
      <c r="B13158" s="1" t="s">
        <v>313</v>
      </c>
      <c r="C13158">
        <v>34.2515</v>
      </c>
      <c r="D13158">
        <v>-84.4803</v>
      </c>
      <c r="E13158" s="1" t="s">
        <v>4</v>
      </c>
      <c r="F13158" t="s">
        <v>971</v>
      </c>
      <c r="G13158">
        <v>0</v>
      </c>
      <c r="H13158">
        <v>0</v>
      </c>
      <c r="I13158">
        <v>0</v>
      </c>
    </row>
    <row r="13159" spans="1:9" hidden="1" x14ac:dyDescent="0.3">
      <c r="A13159" s="1" t="s">
        <v>159</v>
      </c>
      <c r="B13159" s="1" t="s">
        <v>313</v>
      </c>
      <c r="C13159">
        <v>34.2515</v>
      </c>
      <c r="D13159">
        <v>-84.4803</v>
      </c>
      <c r="E13159" s="1" t="s">
        <v>5</v>
      </c>
      <c r="F13159" t="s">
        <v>1213</v>
      </c>
      <c r="G13159">
        <v>0</v>
      </c>
      <c r="H13159">
        <v>0</v>
      </c>
      <c r="I13159">
        <v>0</v>
      </c>
    </row>
    <row r="13160" spans="1:9" hidden="1" x14ac:dyDescent="0.3">
      <c r="A13160" s="1" t="s">
        <v>159</v>
      </c>
      <c r="B13160" s="1" t="s">
        <v>313</v>
      </c>
      <c r="C13160">
        <v>34.2515</v>
      </c>
      <c r="D13160">
        <v>-84.4803</v>
      </c>
      <c r="E13160" s="1" t="s">
        <v>6</v>
      </c>
      <c r="F13160" t="s">
        <v>1455</v>
      </c>
      <c r="G13160">
        <v>0</v>
      </c>
      <c r="H13160">
        <v>0</v>
      </c>
      <c r="I13160">
        <v>0</v>
      </c>
    </row>
    <row r="13161" spans="1:9" hidden="1" x14ac:dyDescent="0.3">
      <c r="A13161" s="1" t="s">
        <v>159</v>
      </c>
      <c r="B13161" s="1" t="s">
        <v>313</v>
      </c>
      <c r="C13161">
        <v>34.2515</v>
      </c>
      <c r="D13161">
        <v>-84.4803</v>
      </c>
      <c r="E13161" s="1" t="s">
        <v>7</v>
      </c>
      <c r="F13161" t="s">
        <v>1696</v>
      </c>
      <c r="G13161">
        <v>0</v>
      </c>
      <c r="H13161">
        <v>0</v>
      </c>
      <c r="I13161">
        <v>0</v>
      </c>
    </row>
    <row r="13162" spans="1:9" hidden="1" x14ac:dyDescent="0.3">
      <c r="A13162" s="1" t="s">
        <v>159</v>
      </c>
      <c r="B13162" s="1" t="s">
        <v>313</v>
      </c>
      <c r="C13162">
        <v>34.2515</v>
      </c>
      <c r="D13162">
        <v>-84.4803</v>
      </c>
      <c r="E13162" s="1" t="s">
        <v>8</v>
      </c>
      <c r="F13162" t="s">
        <v>1937</v>
      </c>
      <c r="G13162">
        <v>0</v>
      </c>
      <c r="H13162">
        <v>0</v>
      </c>
      <c r="I13162">
        <v>0</v>
      </c>
    </row>
    <row r="13163" spans="1:9" hidden="1" x14ac:dyDescent="0.3">
      <c r="A13163" s="1" t="s">
        <v>159</v>
      </c>
      <c r="B13163" s="1" t="s">
        <v>313</v>
      </c>
      <c r="C13163">
        <v>34.2515</v>
      </c>
      <c r="D13163">
        <v>-84.4803</v>
      </c>
      <c r="E13163" s="1" t="s">
        <v>9</v>
      </c>
      <c r="F13163" t="s">
        <v>2175</v>
      </c>
      <c r="G13163">
        <v>0</v>
      </c>
      <c r="H13163">
        <v>0</v>
      </c>
      <c r="I13163">
        <v>0</v>
      </c>
    </row>
    <row r="13164" spans="1:9" hidden="1" x14ac:dyDescent="0.3">
      <c r="A13164" s="1" t="s">
        <v>159</v>
      </c>
      <c r="B13164" s="1" t="s">
        <v>313</v>
      </c>
      <c r="C13164">
        <v>34.2515</v>
      </c>
      <c r="D13164">
        <v>-84.4803</v>
      </c>
      <c r="E13164" s="1" t="s">
        <v>10</v>
      </c>
      <c r="F13164" t="s">
        <v>2413</v>
      </c>
      <c r="G13164">
        <v>0</v>
      </c>
      <c r="H13164">
        <v>0</v>
      </c>
      <c r="I13164">
        <v>0</v>
      </c>
    </row>
    <row r="13165" spans="1:9" hidden="1" x14ac:dyDescent="0.3">
      <c r="A13165" s="1" t="s">
        <v>159</v>
      </c>
      <c r="B13165" s="1" t="s">
        <v>313</v>
      </c>
      <c r="C13165">
        <v>34.2515</v>
      </c>
      <c r="D13165">
        <v>-84.4803</v>
      </c>
      <c r="E13165" s="1" t="s">
        <v>11</v>
      </c>
      <c r="F13165" t="s">
        <v>2651</v>
      </c>
      <c r="G13165">
        <v>0</v>
      </c>
      <c r="H13165">
        <v>0</v>
      </c>
      <c r="I13165">
        <v>0</v>
      </c>
    </row>
    <row r="13166" spans="1:9" hidden="1" x14ac:dyDescent="0.3">
      <c r="A13166" s="1" t="s">
        <v>159</v>
      </c>
      <c r="B13166" s="1" t="s">
        <v>313</v>
      </c>
      <c r="C13166">
        <v>34.2515</v>
      </c>
      <c r="D13166">
        <v>-84.4803</v>
      </c>
      <c r="E13166" s="1" t="s">
        <v>12</v>
      </c>
      <c r="F13166" t="s">
        <v>2889</v>
      </c>
      <c r="G13166">
        <v>0</v>
      </c>
      <c r="H13166">
        <v>0</v>
      </c>
      <c r="I13166">
        <v>0</v>
      </c>
    </row>
    <row r="13167" spans="1:9" hidden="1" x14ac:dyDescent="0.3">
      <c r="A13167" s="1" t="s">
        <v>159</v>
      </c>
      <c r="B13167" s="1" t="s">
        <v>313</v>
      </c>
      <c r="C13167">
        <v>34.2515</v>
      </c>
      <c r="D13167">
        <v>-84.4803</v>
      </c>
      <c r="E13167" s="1" t="s">
        <v>13</v>
      </c>
      <c r="F13167" t="s">
        <v>3127</v>
      </c>
      <c r="G13167">
        <v>0</v>
      </c>
      <c r="H13167">
        <v>0</v>
      </c>
      <c r="I13167">
        <v>0</v>
      </c>
    </row>
    <row r="13168" spans="1:9" hidden="1" x14ac:dyDescent="0.3">
      <c r="A13168" s="1" t="s">
        <v>159</v>
      </c>
      <c r="B13168" s="1" t="s">
        <v>313</v>
      </c>
      <c r="C13168">
        <v>34.2515</v>
      </c>
      <c r="D13168">
        <v>-84.4803</v>
      </c>
      <c r="E13168" s="1" t="s">
        <v>14</v>
      </c>
      <c r="F13168" t="s">
        <v>3364</v>
      </c>
      <c r="G13168">
        <v>0</v>
      </c>
      <c r="H13168">
        <v>0</v>
      </c>
      <c r="I13168">
        <v>0</v>
      </c>
    </row>
    <row r="13169" spans="1:9" hidden="1" x14ac:dyDescent="0.3">
      <c r="A13169" s="1" t="s">
        <v>159</v>
      </c>
      <c r="B13169" s="1" t="s">
        <v>313</v>
      </c>
      <c r="C13169">
        <v>34.2515</v>
      </c>
      <c r="D13169">
        <v>-84.4803</v>
      </c>
      <c r="E13169" s="1" t="s">
        <v>15</v>
      </c>
      <c r="F13169" t="s">
        <v>3600</v>
      </c>
      <c r="G13169">
        <v>0</v>
      </c>
      <c r="H13169">
        <v>0</v>
      </c>
      <c r="I13169">
        <v>0</v>
      </c>
    </row>
    <row r="13170" spans="1:9" hidden="1" x14ac:dyDescent="0.3">
      <c r="A13170" s="1" t="s">
        <v>159</v>
      </c>
      <c r="B13170" s="1" t="s">
        <v>313</v>
      </c>
      <c r="C13170">
        <v>34.2515</v>
      </c>
      <c r="D13170">
        <v>-84.4803</v>
      </c>
      <c r="E13170" s="1" t="s">
        <v>16</v>
      </c>
      <c r="F13170" t="s">
        <v>3836</v>
      </c>
      <c r="G13170">
        <v>0</v>
      </c>
      <c r="H13170">
        <v>0</v>
      </c>
      <c r="I13170">
        <v>0</v>
      </c>
    </row>
    <row r="13171" spans="1:9" hidden="1" x14ac:dyDescent="0.3">
      <c r="A13171" s="1" t="s">
        <v>159</v>
      </c>
      <c r="B13171" s="1" t="s">
        <v>313</v>
      </c>
      <c r="C13171">
        <v>34.2515</v>
      </c>
      <c r="D13171">
        <v>-84.4803</v>
      </c>
      <c r="E13171" s="1" t="s">
        <v>17</v>
      </c>
      <c r="F13171" t="s">
        <v>4071</v>
      </c>
      <c r="G13171">
        <v>0</v>
      </c>
      <c r="H13171">
        <v>0</v>
      </c>
      <c r="I13171">
        <v>0</v>
      </c>
    </row>
    <row r="13172" spans="1:9" hidden="1" x14ac:dyDescent="0.3">
      <c r="A13172" s="1" t="s">
        <v>159</v>
      </c>
      <c r="B13172" s="1" t="s">
        <v>313</v>
      </c>
      <c r="C13172">
        <v>34.2515</v>
      </c>
      <c r="D13172">
        <v>-84.4803</v>
      </c>
      <c r="E13172" s="1" t="s">
        <v>18</v>
      </c>
      <c r="F13172" t="s">
        <v>4306</v>
      </c>
      <c r="G13172">
        <v>0</v>
      </c>
      <c r="H13172">
        <v>0</v>
      </c>
      <c r="I13172">
        <v>0</v>
      </c>
    </row>
    <row r="13173" spans="1:9" hidden="1" x14ac:dyDescent="0.3">
      <c r="A13173" s="1" t="s">
        <v>159</v>
      </c>
      <c r="B13173" s="1" t="s">
        <v>313</v>
      </c>
      <c r="C13173">
        <v>34.2515</v>
      </c>
      <c r="D13173">
        <v>-84.4803</v>
      </c>
      <c r="E13173" s="1" t="s">
        <v>19</v>
      </c>
      <c r="F13173" t="s">
        <v>4541</v>
      </c>
      <c r="G13173">
        <v>0</v>
      </c>
      <c r="H13173">
        <v>0</v>
      </c>
      <c r="I13173">
        <v>0</v>
      </c>
    </row>
    <row r="13174" spans="1:9" hidden="1" x14ac:dyDescent="0.3">
      <c r="A13174" s="1" t="s">
        <v>159</v>
      </c>
      <c r="B13174" s="1" t="s">
        <v>313</v>
      </c>
      <c r="C13174">
        <v>34.2515</v>
      </c>
      <c r="D13174">
        <v>-84.4803</v>
      </c>
      <c r="E13174" s="1" t="s">
        <v>20</v>
      </c>
      <c r="F13174" t="s">
        <v>4776</v>
      </c>
      <c r="G13174">
        <v>0</v>
      </c>
      <c r="H13174">
        <v>0</v>
      </c>
      <c r="I13174">
        <v>0</v>
      </c>
    </row>
    <row r="13175" spans="1:9" hidden="1" x14ac:dyDescent="0.3">
      <c r="A13175" s="1" t="s">
        <v>159</v>
      </c>
      <c r="B13175" s="1" t="s">
        <v>313</v>
      </c>
      <c r="C13175">
        <v>34.2515</v>
      </c>
      <c r="D13175">
        <v>-84.4803</v>
      </c>
      <c r="E13175" s="1" t="s">
        <v>21</v>
      </c>
      <c r="F13175" t="s">
        <v>5011</v>
      </c>
      <c r="G13175">
        <v>0</v>
      </c>
      <c r="H13175">
        <v>0</v>
      </c>
      <c r="I13175">
        <v>0</v>
      </c>
    </row>
    <row r="13176" spans="1:9" hidden="1" x14ac:dyDescent="0.3">
      <c r="A13176" s="1" t="s">
        <v>159</v>
      </c>
      <c r="B13176" s="1" t="s">
        <v>313</v>
      </c>
      <c r="C13176">
        <v>34.2515</v>
      </c>
      <c r="D13176">
        <v>-84.4803</v>
      </c>
      <c r="E13176" s="1" t="s">
        <v>22</v>
      </c>
      <c r="F13176" t="s">
        <v>5246</v>
      </c>
      <c r="G13176">
        <v>0</v>
      </c>
      <c r="H13176">
        <v>0</v>
      </c>
      <c r="I13176">
        <v>0</v>
      </c>
    </row>
    <row r="13177" spans="1:9" hidden="1" x14ac:dyDescent="0.3">
      <c r="A13177" s="1" t="s">
        <v>159</v>
      </c>
      <c r="B13177" s="1" t="s">
        <v>313</v>
      </c>
      <c r="C13177">
        <v>34.2515</v>
      </c>
      <c r="D13177">
        <v>-84.4803</v>
      </c>
      <c r="E13177" s="1" t="s">
        <v>23</v>
      </c>
      <c r="F13177" t="s">
        <v>5481</v>
      </c>
      <c r="G13177">
        <v>0</v>
      </c>
      <c r="H13177">
        <v>0</v>
      </c>
      <c r="I13177">
        <v>0</v>
      </c>
    </row>
    <row r="13178" spans="1:9" hidden="1" x14ac:dyDescent="0.3">
      <c r="A13178" s="1" t="s">
        <v>159</v>
      </c>
      <c r="B13178" s="1" t="s">
        <v>313</v>
      </c>
      <c r="C13178">
        <v>34.2515</v>
      </c>
      <c r="D13178">
        <v>-84.4803</v>
      </c>
      <c r="E13178" s="1" t="s">
        <v>24</v>
      </c>
      <c r="F13178" t="s">
        <v>5716</v>
      </c>
      <c r="G13178">
        <v>0</v>
      </c>
      <c r="H13178">
        <v>0</v>
      </c>
      <c r="I13178">
        <v>0</v>
      </c>
    </row>
    <row r="13179" spans="1:9" hidden="1" x14ac:dyDescent="0.3">
      <c r="A13179" s="1" t="s">
        <v>159</v>
      </c>
      <c r="B13179" s="1" t="s">
        <v>313</v>
      </c>
      <c r="C13179">
        <v>34.2515</v>
      </c>
      <c r="D13179">
        <v>-84.4803</v>
      </c>
      <c r="E13179" s="1" t="s">
        <v>25</v>
      </c>
      <c r="F13179" t="s">
        <v>5950</v>
      </c>
      <c r="G13179">
        <v>0</v>
      </c>
      <c r="H13179">
        <v>0</v>
      </c>
      <c r="I13179">
        <v>0</v>
      </c>
    </row>
    <row r="13180" spans="1:9" hidden="1" x14ac:dyDescent="0.3">
      <c r="A13180" s="1" t="s">
        <v>159</v>
      </c>
      <c r="B13180" s="1" t="s">
        <v>313</v>
      </c>
      <c r="C13180">
        <v>34.2515</v>
      </c>
      <c r="D13180">
        <v>-84.4803</v>
      </c>
      <c r="E13180" s="1" t="s">
        <v>26</v>
      </c>
      <c r="F13180" t="s">
        <v>6184</v>
      </c>
      <c r="G13180">
        <v>0</v>
      </c>
      <c r="H13180">
        <v>0</v>
      </c>
      <c r="I13180">
        <v>0</v>
      </c>
    </row>
    <row r="13181" spans="1:9" hidden="1" x14ac:dyDescent="0.3">
      <c r="A13181" s="1" t="s">
        <v>159</v>
      </c>
      <c r="B13181" s="1" t="s">
        <v>313</v>
      </c>
      <c r="C13181">
        <v>34.2515</v>
      </c>
      <c r="D13181">
        <v>-84.4803</v>
      </c>
      <c r="E13181" s="1" t="s">
        <v>27</v>
      </c>
      <c r="F13181" t="s">
        <v>6418</v>
      </c>
      <c r="G13181">
        <v>0</v>
      </c>
      <c r="H13181">
        <v>0</v>
      </c>
      <c r="I13181">
        <v>0</v>
      </c>
    </row>
    <row r="13182" spans="1:9" hidden="1" x14ac:dyDescent="0.3">
      <c r="A13182" s="1" t="s">
        <v>159</v>
      </c>
      <c r="B13182" s="1" t="s">
        <v>313</v>
      </c>
      <c r="C13182">
        <v>34.2515</v>
      </c>
      <c r="D13182">
        <v>-84.4803</v>
      </c>
      <c r="E13182" s="1" t="s">
        <v>28</v>
      </c>
      <c r="F13182" t="s">
        <v>6652</v>
      </c>
      <c r="G13182">
        <v>0</v>
      </c>
      <c r="H13182">
        <v>0</v>
      </c>
      <c r="I13182">
        <v>0</v>
      </c>
    </row>
    <row r="13183" spans="1:9" hidden="1" x14ac:dyDescent="0.3">
      <c r="A13183" s="1" t="s">
        <v>159</v>
      </c>
      <c r="B13183" s="1" t="s">
        <v>313</v>
      </c>
      <c r="C13183">
        <v>34.2515</v>
      </c>
      <c r="D13183">
        <v>-84.4803</v>
      </c>
      <c r="E13183" s="1" t="s">
        <v>29</v>
      </c>
      <c r="F13183" t="s">
        <v>6886</v>
      </c>
      <c r="G13183">
        <v>0</v>
      </c>
      <c r="H13183">
        <v>0</v>
      </c>
      <c r="I13183">
        <v>0</v>
      </c>
    </row>
    <row r="13184" spans="1:9" hidden="1" x14ac:dyDescent="0.3">
      <c r="A13184" s="1" t="s">
        <v>159</v>
      </c>
      <c r="B13184" s="1" t="s">
        <v>313</v>
      </c>
      <c r="C13184">
        <v>34.2515</v>
      </c>
      <c r="D13184">
        <v>-84.4803</v>
      </c>
      <c r="E13184" s="1" t="s">
        <v>30</v>
      </c>
      <c r="F13184" t="s">
        <v>7120</v>
      </c>
      <c r="G13184">
        <v>0</v>
      </c>
      <c r="H13184">
        <v>0</v>
      </c>
      <c r="I13184">
        <v>0</v>
      </c>
    </row>
    <row r="13185" spans="1:9" hidden="1" x14ac:dyDescent="0.3">
      <c r="A13185" s="1" t="s">
        <v>159</v>
      </c>
      <c r="B13185" s="1" t="s">
        <v>313</v>
      </c>
      <c r="C13185">
        <v>34.2515</v>
      </c>
      <c r="D13185">
        <v>-84.4803</v>
      </c>
      <c r="E13185" s="1" t="s">
        <v>31</v>
      </c>
      <c r="F13185" t="s">
        <v>7354</v>
      </c>
      <c r="G13185">
        <v>0</v>
      </c>
      <c r="H13185">
        <v>0</v>
      </c>
      <c r="I13185">
        <v>0</v>
      </c>
    </row>
    <row r="13186" spans="1:9" hidden="1" x14ac:dyDescent="0.3">
      <c r="A13186" s="1" t="s">
        <v>159</v>
      </c>
      <c r="B13186" s="1" t="s">
        <v>313</v>
      </c>
      <c r="C13186">
        <v>34.2515</v>
      </c>
      <c r="D13186">
        <v>-84.4803</v>
      </c>
      <c r="E13186" s="1" t="s">
        <v>32</v>
      </c>
      <c r="F13186" t="s">
        <v>7588</v>
      </c>
      <c r="G13186">
        <v>0</v>
      </c>
      <c r="H13186">
        <v>0</v>
      </c>
      <c r="I13186">
        <v>0</v>
      </c>
    </row>
    <row r="13187" spans="1:9" hidden="1" x14ac:dyDescent="0.3">
      <c r="A13187" s="1" t="s">
        <v>159</v>
      </c>
      <c r="B13187" s="1" t="s">
        <v>313</v>
      </c>
      <c r="C13187">
        <v>34.2515</v>
      </c>
      <c r="D13187">
        <v>-84.4803</v>
      </c>
      <c r="E13187" s="1" t="s">
        <v>33</v>
      </c>
      <c r="F13187" t="s">
        <v>7822</v>
      </c>
      <c r="G13187">
        <v>0</v>
      </c>
      <c r="H13187">
        <v>0</v>
      </c>
      <c r="I13187">
        <v>0</v>
      </c>
    </row>
    <row r="13188" spans="1:9" hidden="1" x14ac:dyDescent="0.3">
      <c r="A13188" s="1" t="s">
        <v>159</v>
      </c>
      <c r="B13188" s="1" t="s">
        <v>313</v>
      </c>
      <c r="C13188">
        <v>34.2515</v>
      </c>
      <c r="D13188">
        <v>-84.4803</v>
      </c>
      <c r="E13188" s="1" t="s">
        <v>34</v>
      </c>
      <c r="F13188" t="s">
        <v>8056</v>
      </c>
      <c r="G13188">
        <v>0</v>
      </c>
      <c r="H13188">
        <v>0</v>
      </c>
      <c r="I13188">
        <v>0</v>
      </c>
    </row>
    <row r="13189" spans="1:9" hidden="1" x14ac:dyDescent="0.3">
      <c r="A13189" s="1" t="s">
        <v>159</v>
      </c>
      <c r="B13189" s="1" t="s">
        <v>313</v>
      </c>
      <c r="C13189">
        <v>34.2515</v>
      </c>
      <c r="D13189">
        <v>-84.4803</v>
      </c>
      <c r="E13189" s="1" t="s">
        <v>35</v>
      </c>
      <c r="F13189" t="s">
        <v>8288</v>
      </c>
      <c r="G13189">
        <v>0</v>
      </c>
      <c r="H13189">
        <v>0</v>
      </c>
      <c r="I13189">
        <v>0</v>
      </c>
    </row>
    <row r="13190" spans="1:9" hidden="1" x14ac:dyDescent="0.3">
      <c r="A13190" s="1" t="s">
        <v>159</v>
      </c>
      <c r="B13190" s="1" t="s">
        <v>313</v>
      </c>
      <c r="C13190">
        <v>34.2515</v>
      </c>
      <c r="D13190">
        <v>-84.4803</v>
      </c>
      <c r="E13190" s="1" t="s">
        <v>36</v>
      </c>
      <c r="F13190" t="s">
        <v>8520</v>
      </c>
      <c r="G13190">
        <v>0</v>
      </c>
      <c r="H13190">
        <v>0</v>
      </c>
      <c r="I13190">
        <v>0</v>
      </c>
    </row>
    <row r="13191" spans="1:9" hidden="1" x14ac:dyDescent="0.3">
      <c r="A13191" s="1" t="s">
        <v>159</v>
      </c>
      <c r="B13191" s="1" t="s">
        <v>313</v>
      </c>
      <c r="C13191">
        <v>34.2515</v>
      </c>
      <c r="D13191">
        <v>-84.4803</v>
      </c>
      <c r="E13191" s="1" t="s">
        <v>37</v>
      </c>
      <c r="F13191" t="s">
        <v>8751</v>
      </c>
      <c r="G13191">
        <v>0</v>
      </c>
      <c r="H13191">
        <v>0</v>
      </c>
      <c r="I13191">
        <v>0</v>
      </c>
    </row>
    <row r="13192" spans="1:9" hidden="1" x14ac:dyDescent="0.3">
      <c r="A13192" s="1" t="s">
        <v>159</v>
      </c>
      <c r="B13192" s="1" t="s">
        <v>313</v>
      </c>
      <c r="C13192">
        <v>34.2515</v>
      </c>
      <c r="D13192">
        <v>-84.4803</v>
      </c>
      <c r="E13192" s="1" t="s">
        <v>38</v>
      </c>
      <c r="F13192" t="s">
        <v>8982</v>
      </c>
      <c r="G13192">
        <v>0</v>
      </c>
      <c r="H13192">
        <v>0</v>
      </c>
      <c r="I13192">
        <v>0</v>
      </c>
    </row>
    <row r="13193" spans="1:9" hidden="1" x14ac:dyDescent="0.3">
      <c r="A13193" s="1" t="s">
        <v>159</v>
      </c>
      <c r="B13193" s="1" t="s">
        <v>313</v>
      </c>
      <c r="C13193">
        <v>34.2515</v>
      </c>
      <c r="D13193">
        <v>-84.4803</v>
      </c>
      <c r="E13193" s="1" t="s">
        <v>39</v>
      </c>
      <c r="F13193" t="s">
        <v>9213</v>
      </c>
      <c r="G13193">
        <v>0</v>
      </c>
      <c r="H13193">
        <v>0</v>
      </c>
      <c r="I13193">
        <v>0</v>
      </c>
    </row>
    <row r="13194" spans="1:9" hidden="1" x14ac:dyDescent="0.3">
      <c r="A13194" s="1" t="s">
        <v>159</v>
      </c>
      <c r="B13194" s="1" t="s">
        <v>313</v>
      </c>
      <c r="C13194">
        <v>34.2515</v>
      </c>
      <c r="D13194">
        <v>-84.4803</v>
      </c>
      <c r="E13194" s="1" t="s">
        <v>40</v>
      </c>
      <c r="F13194" t="s">
        <v>9444</v>
      </c>
      <c r="G13194">
        <v>0</v>
      </c>
      <c r="H13194">
        <v>0</v>
      </c>
      <c r="I13194">
        <v>0</v>
      </c>
    </row>
    <row r="13195" spans="1:9" hidden="1" x14ac:dyDescent="0.3">
      <c r="A13195" s="1" t="s">
        <v>159</v>
      </c>
      <c r="B13195" s="1" t="s">
        <v>313</v>
      </c>
      <c r="C13195">
        <v>34.2515</v>
      </c>
      <c r="D13195">
        <v>-84.4803</v>
      </c>
      <c r="E13195" s="1" t="s">
        <v>41</v>
      </c>
      <c r="F13195" t="s">
        <v>9675</v>
      </c>
      <c r="G13195">
        <v>0</v>
      </c>
      <c r="H13195">
        <v>0</v>
      </c>
      <c r="I13195">
        <v>0</v>
      </c>
    </row>
    <row r="13196" spans="1:9" hidden="1" x14ac:dyDescent="0.3">
      <c r="A13196" s="1" t="s">
        <v>159</v>
      </c>
      <c r="B13196" s="1" t="s">
        <v>313</v>
      </c>
      <c r="C13196">
        <v>34.2515</v>
      </c>
      <c r="D13196">
        <v>-84.4803</v>
      </c>
      <c r="E13196" s="1" t="s">
        <v>42</v>
      </c>
      <c r="F13196" t="s">
        <v>9906</v>
      </c>
      <c r="G13196">
        <v>0</v>
      </c>
      <c r="H13196">
        <v>0</v>
      </c>
      <c r="I13196">
        <v>0</v>
      </c>
    </row>
    <row r="13197" spans="1:9" hidden="1" x14ac:dyDescent="0.3">
      <c r="A13197" s="1" t="s">
        <v>159</v>
      </c>
      <c r="B13197" s="1" t="s">
        <v>313</v>
      </c>
      <c r="C13197">
        <v>34.2515</v>
      </c>
      <c r="D13197">
        <v>-84.4803</v>
      </c>
      <c r="E13197" s="1" t="s">
        <v>43</v>
      </c>
      <c r="F13197" t="s">
        <v>10135</v>
      </c>
      <c r="G13197">
        <v>0</v>
      </c>
      <c r="H13197">
        <v>0</v>
      </c>
      <c r="I13197">
        <v>0</v>
      </c>
    </row>
    <row r="13198" spans="1:9" hidden="1" x14ac:dyDescent="0.3">
      <c r="A13198" s="1" t="s">
        <v>159</v>
      </c>
      <c r="B13198" s="1" t="s">
        <v>313</v>
      </c>
      <c r="C13198">
        <v>34.2515</v>
      </c>
      <c r="D13198">
        <v>-84.4803</v>
      </c>
      <c r="E13198" s="1" t="s">
        <v>44</v>
      </c>
      <c r="F13198" t="s">
        <v>10363</v>
      </c>
      <c r="G13198">
        <v>0</v>
      </c>
      <c r="H13198">
        <v>0</v>
      </c>
      <c r="I13198">
        <v>0</v>
      </c>
    </row>
    <row r="13199" spans="1:9" hidden="1" x14ac:dyDescent="0.3">
      <c r="A13199" s="1" t="s">
        <v>159</v>
      </c>
      <c r="B13199" s="1" t="s">
        <v>313</v>
      </c>
      <c r="C13199">
        <v>34.2515</v>
      </c>
      <c r="D13199">
        <v>-84.4803</v>
      </c>
      <c r="E13199" s="1" t="s">
        <v>45</v>
      </c>
      <c r="F13199" t="s">
        <v>10584</v>
      </c>
      <c r="G13199">
        <v>0</v>
      </c>
      <c r="H13199">
        <v>0</v>
      </c>
      <c r="I13199">
        <v>0</v>
      </c>
    </row>
    <row r="13200" spans="1:9" hidden="1" x14ac:dyDescent="0.3">
      <c r="A13200" s="1" t="s">
        <v>159</v>
      </c>
      <c r="B13200" s="1" t="s">
        <v>313</v>
      </c>
      <c r="C13200">
        <v>34.2515</v>
      </c>
      <c r="D13200">
        <v>-84.4803</v>
      </c>
      <c r="E13200" s="1" t="s">
        <v>46</v>
      </c>
      <c r="F13200" t="s">
        <v>10800</v>
      </c>
      <c r="G13200">
        <v>0</v>
      </c>
      <c r="H13200">
        <v>0</v>
      </c>
      <c r="I13200">
        <v>0</v>
      </c>
    </row>
    <row r="13201" spans="1:9" hidden="1" x14ac:dyDescent="0.3">
      <c r="A13201" s="1" t="s">
        <v>159</v>
      </c>
      <c r="B13201" s="1" t="s">
        <v>313</v>
      </c>
      <c r="C13201">
        <v>34.2515</v>
      </c>
      <c r="D13201">
        <v>-84.4803</v>
      </c>
      <c r="E13201" s="1" t="s">
        <v>47</v>
      </c>
      <c r="F13201" t="s">
        <v>11015</v>
      </c>
      <c r="G13201">
        <v>0</v>
      </c>
      <c r="H13201">
        <v>0</v>
      </c>
      <c r="I13201">
        <v>0</v>
      </c>
    </row>
    <row r="13202" spans="1:9" hidden="1" x14ac:dyDescent="0.3">
      <c r="A13202" s="1" t="s">
        <v>159</v>
      </c>
      <c r="B13202" s="1" t="s">
        <v>313</v>
      </c>
      <c r="C13202">
        <v>34.2515</v>
      </c>
      <c r="D13202">
        <v>-84.4803</v>
      </c>
      <c r="E13202" s="1" t="s">
        <v>48</v>
      </c>
      <c r="F13202" t="s">
        <v>11818</v>
      </c>
      <c r="G13202">
        <v>0</v>
      </c>
      <c r="H13202">
        <v>0</v>
      </c>
      <c r="I13202">
        <v>0</v>
      </c>
    </row>
    <row r="13203" spans="1:9" hidden="1" x14ac:dyDescent="0.3">
      <c r="A13203" s="1" t="s">
        <v>159</v>
      </c>
      <c r="B13203" s="1" t="s">
        <v>313</v>
      </c>
      <c r="C13203">
        <v>34.2515</v>
      </c>
      <c r="D13203">
        <v>-84.4803</v>
      </c>
      <c r="E13203" s="1" t="s">
        <v>49</v>
      </c>
      <c r="F13203" t="s">
        <v>12009</v>
      </c>
      <c r="G13203">
        <v>0</v>
      </c>
      <c r="H13203">
        <v>0</v>
      </c>
      <c r="I13203">
        <v>0</v>
      </c>
    </row>
    <row r="13204" spans="1:9" hidden="1" x14ac:dyDescent="0.3">
      <c r="A13204" s="1" t="s">
        <v>159</v>
      </c>
      <c r="B13204" s="1" t="s">
        <v>313</v>
      </c>
      <c r="C13204">
        <v>34.2515</v>
      </c>
      <c r="D13204">
        <v>-84.4803</v>
      </c>
      <c r="E13204" s="1" t="s">
        <v>50</v>
      </c>
      <c r="F13204" t="s">
        <v>12180</v>
      </c>
      <c r="G13204">
        <v>0</v>
      </c>
      <c r="H13204">
        <v>0</v>
      </c>
      <c r="I13204">
        <v>0</v>
      </c>
    </row>
    <row r="13205" spans="1:9" hidden="1" x14ac:dyDescent="0.3">
      <c r="A13205" s="1" t="s">
        <v>159</v>
      </c>
      <c r="B13205" s="1" t="s">
        <v>313</v>
      </c>
      <c r="C13205">
        <v>34.2515</v>
      </c>
      <c r="D13205">
        <v>-84.4803</v>
      </c>
      <c r="E13205" s="1" t="s">
        <v>51</v>
      </c>
      <c r="F13205" t="s">
        <v>17619</v>
      </c>
      <c r="G13205">
        <v>0</v>
      </c>
      <c r="H13205">
        <v>1</v>
      </c>
      <c r="I13205">
        <v>0</v>
      </c>
    </row>
    <row r="13206" spans="1:9" hidden="1" x14ac:dyDescent="0.3">
      <c r="A13206" s="1" t="s">
        <v>159</v>
      </c>
      <c r="B13206" s="1" t="s">
        <v>313</v>
      </c>
      <c r="C13206">
        <v>34.2515</v>
      </c>
      <c r="D13206">
        <v>-84.4803</v>
      </c>
      <c r="E13206" s="1" t="s">
        <v>52</v>
      </c>
      <c r="F13206" t="s">
        <v>11183</v>
      </c>
      <c r="G13206">
        <v>0</v>
      </c>
      <c r="H13206">
        <v>0</v>
      </c>
      <c r="I13206">
        <v>0</v>
      </c>
    </row>
    <row r="13207" spans="1:9" hidden="1" x14ac:dyDescent="0.3">
      <c r="A13207" s="1" t="s">
        <v>159</v>
      </c>
      <c r="B13207" s="1" t="s">
        <v>313</v>
      </c>
      <c r="C13207">
        <v>34.2515</v>
      </c>
      <c r="D13207">
        <v>-84.4803</v>
      </c>
      <c r="E13207" s="1" t="s">
        <v>53</v>
      </c>
      <c r="F13207" t="s">
        <v>11381</v>
      </c>
      <c r="G13207">
        <v>0</v>
      </c>
      <c r="H13207">
        <v>0</v>
      </c>
      <c r="I13207">
        <v>0</v>
      </c>
    </row>
    <row r="13208" spans="1:9" hidden="1" x14ac:dyDescent="0.3">
      <c r="A13208" s="1" t="s">
        <v>159</v>
      </c>
      <c r="B13208" s="1" t="s">
        <v>313</v>
      </c>
      <c r="C13208">
        <v>34.2515</v>
      </c>
      <c r="D13208">
        <v>-84.4803</v>
      </c>
      <c r="E13208" s="1" t="s">
        <v>54</v>
      </c>
      <c r="F13208" t="s">
        <v>11576</v>
      </c>
      <c r="G13208">
        <v>0</v>
      </c>
      <c r="H13208">
        <v>0</v>
      </c>
      <c r="I13208">
        <v>0</v>
      </c>
    </row>
    <row r="13209" spans="1:9" hidden="1" x14ac:dyDescent="0.3">
      <c r="A13209" s="1" t="s">
        <v>159</v>
      </c>
      <c r="B13209" s="1" t="s">
        <v>313</v>
      </c>
      <c r="C13209">
        <v>34.2515</v>
      </c>
      <c r="D13209">
        <v>-84.4803</v>
      </c>
      <c r="E13209" s="1" t="s">
        <v>21548</v>
      </c>
      <c r="F13209" t="s">
        <v>21802</v>
      </c>
      <c r="G13209">
        <v>0</v>
      </c>
      <c r="H13209">
        <v>0</v>
      </c>
      <c r="I13209">
        <v>0</v>
      </c>
    </row>
    <row r="13210" spans="1:9" hidden="1" x14ac:dyDescent="0.3">
      <c r="A13210" s="1" t="s">
        <v>159</v>
      </c>
      <c r="B13210" s="1" t="s">
        <v>314</v>
      </c>
      <c r="C13210">
        <v>33.179499999999997</v>
      </c>
      <c r="D13210">
        <v>-96.492999999999995</v>
      </c>
      <c r="E13210" s="1" t="s">
        <v>4</v>
      </c>
      <c r="F13210" t="s">
        <v>972</v>
      </c>
      <c r="G13210">
        <v>0</v>
      </c>
      <c r="H13210">
        <v>0</v>
      </c>
      <c r="I13210">
        <v>0</v>
      </c>
    </row>
    <row r="13211" spans="1:9" hidden="1" x14ac:dyDescent="0.3">
      <c r="A13211" s="1" t="s">
        <v>159</v>
      </c>
      <c r="B13211" s="1" t="s">
        <v>314</v>
      </c>
      <c r="C13211">
        <v>33.179499999999997</v>
      </c>
      <c r="D13211">
        <v>-96.492999999999995</v>
      </c>
      <c r="E13211" s="1" t="s">
        <v>5</v>
      </c>
      <c r="F13211" t="s">
        <v>1214</v>
      </c>
      <c r="G13211">
        <v>0</v>
      </c>
      <c r="H13211">
        <v>0</v>
      </c>
      <c r="I13211">
        <v>0</v>
      </c>
    </row>
    <row r="13212" spans="1:9" hidden="1" x14ac:dyDescent="0.3">
      <c r="A13212" s="1" t="s">
        <v>159</v>
      </c>
      <c r="B13212" s="1" t="s">
        <v>314</v>
      </c>
      <c r="C13212">
        <v>33.179499999999997</v>
      </c>
      <c r="D13212">
        <v>-96.492999999999995</v>
      </c>
      <c r="E13212" s="1" t="s">
        <v>6</v>
      </c>
      <c r="F13212" t="s">
        <v>1456</v>
      </c>
      <c r="G13212">
        <v>0</v>
      </c>
      <c r="H13212">
        <v>0</v>
      </c>
      <c r="I13212">
        <v>0</v>
      </c>
    </row>
    <row r="13213" spans="1:9" hidden="1" x14ac:dyDescent="0.3">
      <c r="A13213" s="1" t="s">
        <v>159</v>
      </c>
      <c r="B13213" s="1" t="s">
        <v>314</v>
      </c>
      <c r="C13213">
        <v>33.179499999999997</v>
      </c>
      <c r="D13213">
        <v>-96.492999999999995</v>
      </c>
      <c r="E13213" s="1" t="s">
        <v>7</v>
      </c>
      <c r="F13213" t="s">
        <v>1697</v>
      </c>
      <c r="G13213">
        <v>0</v>
      </c>
      <c r="H13213">
        <v>0</v>
      </c>
      <c r="I13213">
        <v>0</v>
      </c>
    </row>
    <row r="13214" spans="1:9" hidden="1" x14ac:dyDescent="0.3">
      <c r="A13214" s="1" t="s">
        <v>159</v>
      </c>
      <c r="B13214" s="1" t="s">
        <v>314</v>
      </c>
      <c r="C13214">
        <v>33.179499999999997</v>
      </c>
      <c r="D13214">
        <v>-96.492999999999995</v>
      </c>
      <c r="E13214" s="1" t="s">
        <v>8</v>
      </c>
      <c r="F13214" t="s">
        <v>1938</v>
      </c>
      <c r="G13214">
        <v>0</v>
      </c>
      <c r="H13214">
        <v>0</v>
      </c>
      <c r="I13214">
        <v>0</v>
      </c>
    </row>
    <row r="13215" spans="1:9" hidden="1" x14ac:dyDescent="0.3">
      <c r="A13215" s="1" t="s">
        <v>159</v>
      </c>
      <c r="B13215" s="1" t="s">
        <v>314</v>
      </c>
      <c r="C13215">
        <v>33.179499999999997</v>
      </c>
      <c r="D13215">
        <v>-96.492999999999995</v>
      </c>
      <c r="E13215" s="1" t="s">
        <v>9</v>
      </c>
      <c r="F13215" t="s">
        <v>2176</v>
      </c>
      <c r="G13215">
        <v>0</v>
      </c>
      <c r="H13215">
        <v>0</v>
      </c>
      <c r="I13215">
        <v>0</v>
      </c>
    </row>
    <row r="13216" spans="1:9" hidden="1" x14ac:dyDescent="0.3">
      <c r="A13216" s="1" t="s">
        <v>159</v>
      </c>
      <c r="B13216" s="1" t="s">
        <v>314</v>
      </c>
      <c r="C13216">
        <v>33.179499999999997</v>
      </c>
      <c r="D13216">
        <v>-96.492999999999995</v>
      </c>
      <c r="E13216" s="1" t="s">
        <v>10</v>
      </c>
      <c r="F13216" t="s">
        <v>2414</v>
      </c>
      <c r="G13216">
        <v>0</v>
      </c>
      <c r="H13216">
        <v>0</v>
      </c>
      <c r="I13216">
        <v>0</v>
      </c>
    </row>
    <row r="13217" spans="1:9" hidden="1" x14ac:dyDescent="0.3">
      <c r="A13217" s="1" t="s">
        <v>159</v>
      </c>
      <c r="B13217" s="1" t="s">
        <v>314</v>
      </c>
      <c r="C13217">
        <v>33.179499999999997</v>
      </c>
      <c r="D13217">
        <v>-96.492999999999995</v>
      </c>
      <c r="E13217" s="1" t="s">
        <v>11</v>
      </c>
      <c r="F13217" t="s">
        <v>2652</v>
      </c>
      <c r="G13217">
        <v>0</v>
      </c>
      <c r="H13217">
        <v>0</v>
      </c>
      <c r="I13217">
        <v>0</v>
      </c>
    </row>
    <row r="13218" spans="1:9" hidden="1" x14ac:dyDescent="0.3">
      <c r="A13218" s="1" t="s">
        <v>159</v>
      </c>
      <c r="B13218" s="1" t="s">
        <v>314</v>
      </c>
      <c r="C13218">
        <v>33.179499999999997</v>
      </c>
      <c r="D13218">
        <v>-96.492999999999995</v>
      </c>
      <c r="E13218" s="1" t="s">
        <v>12</v>
      </c>
      <c r="F13218" t="s">
        <v>2890</v>
      </c>
      <c r="G13218">
        <v>0</v>
      </c>
      <c r="H13218">
        <v>0</v>
      </c>
      <c r="I13218">
        <v>0</v>
      </c>
    </row>
    <row r="13219" spans="1:9" hidden="1" x14ac:dyDescent="0.3">
      <c r="A13219" s="1" t="s">
        <v>159</v>
      </c>
      <c r="B13219" s="1" t="s">
        <v>314</v>
      </c>
      <c r="C13219">
        <v>33.179499999999997</v>
      </c>
      <c r="D13219">
        <v>-96.492999999999995</v>
      </c>
      <c r="E13219" s="1" t="s">
        <v>13</v>
      </c>
      <c r="F13219" t="s">
        <v>3128</v>
      </c>
      <c r="G13219">
        <v>0</v>
      </c>
      <c r="H13219">
        <v>0</v>
      </c>
      <c r="I13219">
        <v>0</v>
      </c>
    </row>
    <row r="13220" spans="1:9" hidden="1" x14ac:dyDescent="0.3">
      <c r="A13220" s="1" t="s">
        <v>159</v>
      </c>
      <c r="B13220" s="1" t="s">
        <v>314</v>
      </c>
      <c r="C13220">
        <v>33.179499999999997</v>
      </c>
      <c r="D13220">
        <v>-96.492999999999995</v>
      </c>
      <c r="E13220" s="1" t="s">
        <v>14</v>
      </c>
      <c r="F13220" t="s">
        <v>3365</v>
      </c>
      <c r="G13220">
        <v>0</v>
      </c>
      <c r="H13220">
        <v>0</v>
      </c>
      <c r="I13220">
        <v>0</v>
      </c>
    </row>
    <row r="13221" spans="1:9" hidden="1" x14ac:dyDescent="0.3">
      <c r="A13221" s="1" t="s">
        <v>159</v>
      </c>
      <c r="B13221" s="1" t="s">
        <v>314</v>
      </c>
      <c r="C13221">
        <v>33.179499999999997</v>
      </c>
      <c r="D13221">
        <v>-96.492999999999995</v>
      </c>
      <c r="E13221" s="1" t="s">
        <v>15</v>
      </c>
      <c r="F13221" t="s">
        <v>3601</v>
      </c>
      <c r="G13221">
        <v>0</v>
      </c>
      <c r="H13221">
        <v>0</v>
      </c>
      <c r="I13221">
        <v>0</v>
      </c>
    </row>
    <row r="13222" spans="1:9" hidden="1" x14ac:dyDescent="0.3">
      <c r="A13222" s="1" t="s">
        <v>159</v>
      </c>
      <c r="B13222" s="1" t="s">
        <v>314</v>
      </c>
      <c r="C13222">
        <v>33.179499999999997</v>
      </c>
      <c r="D13222">
        <v>-96.492999999999995</v>
      </c>
      <c r="E13222" s="1" t="s">
        <v>16</v>
      </c>
      <c r="F13222" t="s">
        <v>3837</v>
      </c>
      <c r="G13222">
        <v>0</v>
      </c>
      <c r="H13222">
        <v>0</v>
      </c>
      <c r="I13222">
        <v>0</v>
      </c>
    </row>
    <row r="13223" spans="1:9" hidden="1" x14ac:dyDescent="0.3">
      <c r="A13223" s="1" t="s">
        <v>159</v>
      </c>
      <c r="B13223" s="1" t="s">
        <v>314</v>
      </c>
      <c r="C13223">
        <v>33.179499999999997</v>
      </c>
      <c r="D13223">
        <v>-96.492999999999995</v>
      </c>
      <c r="E13223" s="1" t="s">
        <v>17</v>
      </c>
      <c r="F13223" t="s">
        <v>4072</v>
      </c>
      <c r="G13223">
        <v>0</v>
      </c>
      <c r="H13223">
        <v>0</v>
      </c>
      <c r="I13223">
        <v>0</v>
      </c>
    </row>
    <row r="13224" spans="1:9" hidden="1" x14ac:dyDescent="0.3">
      <c r="A13224" s="1" t="s">
        <v>159</v>
      </c>
      <c r="B13224" s="1" t="s">
        <v>314</v>
      </c>
      <c r="C13224">
        <v>33.179499999999997</v>
      </c>
      <c r="D13224">
        <v>-96.492999999999995</v>
      </c>
      <c r="E13224" s="1" t="s">
        <v>18</v>
      </c>
      <c r="F13224" t="s">
        <v>4307</v>
      </c>
      <c r="G13224">
        <v>0</v>
      </c>
      <c r="H13224">
        <v>0</v>
      </c>
      <c r="I13224">
        <v>0</v>
      </c>
    </row>
    <row r="13225" spans="1:9" hidden="1" x14ac:dyDescent="0.3">
      <c r="A13225" s="1" t="s">
        <v>159</v>
      </c>
      <c r="B13225" s="1" t="s">
        <v>314</v>
      </c>
      <c r="C13225">
        <v>33.179499999999997</v>
      </c>
      <c r="D13225">
        <v>-96.492999999999995</v>
      </c>
      <c r="E13225" s="1" t="s">
        <v>19</v>
      </c>
      <c r="F13225" t="s">
        <v>4542</v>
      </c>
      <c r="G13225">
        <v>0</v>
      </c>
      <c r="H13225">
        <v>0</v>
      </c>
      <c r="I13225">
        <v>0</v>
      </c>
    </row>
    <row r="13226" spans="1:9" hidden="1" x14ac:dyDescent="0.3">
      <c r="A13226" s="1" t="s">
        <v>159</v>
      </c>
      <c r="B13226" s="1" t="s">
        <v>314</v>
      </c>
      <c r="C13226">
        <v>33.179499999999997</v>
      </c>
      <c r="D13226">
        <v>-96.492999999999995</v>
      </c>
      <c r="E13226" s="1" t="s">
        <v>20</v>
      </c>
      <c r="F13226" t="s">
        <v>4777</v>
      </c>
      <c r="G13226">
        <v>0</v>
      </c>
      <c r="H13226">
        <v>0</v>
      </c>
      <c r="I13226">
        <v>0</v>
      </c>
    </row>
    <row r="13227" spans="1:9" hidden="1" x14ac:dyDescent="0.3">
      <c r="A13227" s="1" t="s">
        <v>159</v>
      </c>
      <c r="B13227" s="1" t="s">
        <v>314</v>
      </c>
      <c r="C13227">
        <v>33.179499999999997</v>
      </c>
      <c r="D13227">
        <v>-96.492999999999995</v>
      </c>
      <c r="E13227" s="1" t="s">
        <v>21</v>
      </c>
      <c r="F13227" t="s">
        <v>5012</v>
      </c>
      <c r="G13227">
        <v>0</v>
      </c>
      <c r="H13227">
        <v>0</v>
      </c>
      <c r="I13227">
        <v>0</v>
      </c>
    </row>
    <row r="13228" spans="1:9" hidden="1" x14ac:dyDescent="0.3">
      <c r="A13228" s="1" t="s">
        <v>159</v>
      </c>
      <c r="B13228" s="1" t="s">
        <v>314</v>
      </c>
      <c r="C13228">
        <v>33.179499999999997</v>
      </c>
      <c r="D13228">
        <v>-96.492999999999995</v>
      </c>
      <c r="E13228" s="1" t="s">
        <v>22</v>
      </c>
      <c r="F13228" t="s">
        <v>5247</v>
      </c>
      <c r="G13228">
        <v>0</v>
      </c>
      <c r="H13228">
        <v>0</v>
      </c>
      <c r="I13228">
        <v>0</v>
      </c>
    </row>
    <row r="13229" spans="1:9" hidden="1" x14ac:dyDescent="0.3">
      <c r="A13229" s="1" t="s">
        <v>159</v>
      </c>
      <c r="B13229" s="1" t="s">
        <v>314</v>
      </c>
      <c r="C13229">
        <v>33.179499999999997</v>
      </c>
      <c r="D13229">
        <v>-96.492999999999995</v>
      </c>
      <c r="E13229" s="1" t="s">
        <v>23</v>
      </c>
      <c r="F13229" t="s">
        <v>5482</v>
      </c>
      <c r="G13229">
        <v>0</v>
      </c>
      <c r="H13229">
        <v>0</v>
      </c>
      <c r="I13229">
        <v>0</v>
      </c>
    </row>
    <row r="13230" spans="1:9" hidden="1" x14ac:dyDescent="0.3">
      <c r="A13230" s="1" t="s">
        <v>159</v>
      </c>
      <c r="B13230" s="1" t="s">
        <v>314</v>
      </c>
      <c r="C13230">
        <v>33.179499999999997</v>
      </c>
      <c r="D13230">
        <v>-96.492999999999995</v>
      </c>
      <c r="E13230" s="1" t="s">
        <v>24</v>
      </c>
      <c r="F13230" t="s">
        <v>5717</v>
      </c>
      <c r="G13230">
        <v>0</v>
      </c>
      <c r="H13230">
        <v>0</v>
      </c>
      <c r="I13230">
        <v>0</v>
      </c>
    </row>
    <row r="13231" spans="1:9" hidden="1" x14ac:dyDescent="0.3">
      <c r="A13231" s="1" t="s">
        <v>159</v>
      </c>
      <c r="B13231" s="1" t="s">
        <v>314</v>
      </c>
      <c r="C13231">
        <v>33.179499999999997</v>
      </c>
      <c r="D13231">
        <v>-96.492999999999995</v>
      </c>
      <c r="E13231" s="1" t="s">
        <v>25</v>
      </c>
      <c r="F13231" t="s">
        <v>5951</v>
      </c>
      <c r="G13231">
        <v>0</v>
      </c>
      <c r="H13231">
        <v>0</v>
      </c>
      <c r="I13231">
        <v>0</v>
      </c>
    </row>
    <row r="13232" spans="1:9" hidden="1" x14ac:dyDescent="0.3">
      <c r="A13232" s="1" t="s">
        <v>159</v>
      </c>
      <c r="B13232" s="1" t="s">
        <v>314</v>
      </c>
      <c r="C13232">
        <v>33.179499999999997</v>
      </c>
      <c r="D13232">
        <v>-96.492999999999995</v>
      </c>
      <c r="E13232" s="1" t="s">
        <v>26</v>
      </c>
      <c r="F13232" t="s">
        <v>6185</v>
      </c>
      <c r="G13232">
        <v>0</v>
      </c>
      <c r="H13232">
        <v>0</v>
      </c>
      <c r="I13232">
        <v>0</v>
      </c>
    </row>
    <row r="13233" spans="1:9" hidden="1" x14ac:dyDescent="0.3">
      <c r="A13233" s="1" t="s">
        <v>159</v>
      </c>
      <c r="B13233" s="1" t="s">
        <v>314</v>
      </c>
      <c r="C13233">
        <v>33.179499999999997</v>
      </c>
      <c r="D13233">
        <v>-96.492999999999995</v>
      </c>
      <c r="E13233" s="1" t="s">
        <v>27</v>
      </c>
      <c r="F13233" t="s">
        <v>6419</v>
      </c>
      <c r="G13233">
        <v>0</v>
      </c>
      <c r="H13233">
        <v>0</v>
      </c>
      <c r="I13233">
        <v>0</v>
      </c>
    </row>
    <row r="13234" spans="1:9" hidden="1" x14ac:dyDescent="0.3">
      <c r="A13234" s="1" t="s">
        <v>159</v>
      </c>
      <c r="B13234" s="1" t="s">
        <v>314</v>
      </c>
      <c r="C13234">
        <v>33.179499999999997</v>
      </c>
      <c r="D13234">
        <v>-96.492999999999995</v>
      </c>
      <c r="E13234" s="1" t="s">
        <v>28</v>
      </c>
      <c r="F13234" t="s">
        <v>6653</v>
      </c>
      <c r="G13234">
        <v>0</v>
      </c>
      <c r="H13234">
        <v>0</v>
      </c>
      <c r="I13234">
        <v>0</v>
      </c>
    </row>
    <row r="13235" spans="1:9" hidden="1" x14ac:dyDescent="0.3">
      <c r="A13235" s="1" t="s">
        <v>159</v>
      </c>
      <c r="B13235" s="1" t="s">
        <v>314</v>
      </c>
      <c r="C13235">
        <v>33.179499999999997</v>
      </c>
      <c r="D13235">
        <v>-96.492999999999995</v>
      </c>
      <c r="E13235" s="1" t="s">
        <v>29</v>
      </c>
      <c r="F13235" t="s">
        <v>6887</v>
      </c>
      <c r="G13235">
        <v>0</v>
      </c>
      <c r="H13235">
        <v>0</v>
      </c>
      <c r="I13235">
        <v>0</v>
      </c>
    </row>
    <row r="13236" spans="1:9" hidden="1" x14ac:dyDescent="0.3">
      <c r="A13236" s="1" t="s">
        <v>159</v>
      </c>
      <c r="B13236" s="1" t="s">
        <v>314</v>
      </c>
      <c r="C13236">
        <v>33.179499999999997</v>
      </c>
      <c r="D13236">
        <v>-96.492999999999995</v>
      </c>
      <c r="E13236" s="1" t="s">
        <v>30</v>
      </c>
      <c r="F13236" t="s">
        <v>7121</v>
      </c>
      <c r="G13236">
        <v>0</v>
      </c>
      <c r="H13236">
        <v>0</v>
      </c>
      <c r="I13236">
        <v>0</v>
      </c>
    </row>
    <row r="13237" spans="1:9" hidden="1" x14ac:dyDescent="0.3">
      <c r="A13237" s="1" t="s">
        <v>159</v>
      </c>
      <c r="B13237" s="1" t="s">
        <v>314</v>
      </c>
      <c r="C13237">
        <v>33.179499999999997</v>
      </c>
      <c r="D13237">
        <v>-96.492999999999995</v>
      </c>
      <c r="E13237" s="1" t="s">
        <v>31</v>
      </c>
      <c r="F13237" t="s">
        <v>7355</v>
      </c>
      <c r="G13237">
        <v>0</v>
      </c>
      <c r="H13237">
        <v>0</v>
      </c>
      <c r="I13237">
        <v>0</v>
      </c>
    </row>
    <row r="13238" spans="1:9" hidden="1" x14ac:dyDescent="0.3">
      <c r="A13238" s="1" t="s">
        <v>159</v>
      </c>
      <c r="B13238" s="1" t="s">
        <v>314</v>
      </c>
      <c r="C13238">
        <v>33.179499999999997</v>
      </c>
      <c r="D13238">
        <v>-96.492999999999995</v>
      </c>
      <c r="E13238" s="1" t="s">
        <v>32</v>
      </c>
      <c r="F13238" t="s">
        <v>7589</v>
      </c>
      <c r="G13238">
        <v>0</v>
      </c>
      <c r="H13238">
        <v>0</v>
      </c>
      <c r="I13238">
        <v>0</v>
      </c>
    </row>
    <row r="13239" spans="1:9" hidden="1" x14ac:dyDescent="0.3">
      <c r="A13239" s="1" t="s">
        <v>159</v>
      </c>
      <c r="B13239" s="1" t="s">
        <v>314</v>
      </c>
      <c r="C13239">
        <v>33.179499999999997</v>
      </c>
      <c r="D13239">
        <v>-96.492999999999995</v>
      </c>
      <c r="E13239" s="1" t="s">
        <v>33</v>
      </c>
      <c r="F13239" t="s">
        <v>7823</v>
      </c>
      <c r="G13239">
        <v>0</v>
      </c>
      <c r="H13239">
        <v>0</v>
      </c>
      <c r="I13239">
        <v>0</v>
      </c>
    </row>
    <row r="13240" spans="1:9" hidden="1" x14ac:dyDescent="0.3">
      <c r="A13240" s="1" t="s">
        <v>159</v>
      </c>
      <c r="B13240" s="1" t="s">
        <v>314</v>
      </c>
      <c r="C13240">
        <v>33.179499999999997</v>
      </c>
      <c r="D13240">
        <v>-96.492999999999995</v>
      </c>
      <c r="E13240" s="1" t="s">
        <v>34</v>
      </c>
      <c r="F13240" t="s">
        <v>8057</v>
      </c>
      <c r="G13240">
        <v>0</v>
      </c>
      <c r="H13240">
        <v>0</v>
      </c>
      <c r="I13240">
        <v>0</v>
      </c>
    </row>
    <row r="13241" spans="1:9" hidden="1" x14ac:dyDescent="0.3">
      <c r="A13241" s="1" t="s">
        <v>159</v>
      </c>
      <c r="B13241" s="1" t="s">
        <v>314</v>
      </c>
      <c r="C13241">
        <v>33.179499999999997</v>
      </c>
      <c r="D13241">
        <v>-96.492999999999995</v>
      </c>
      <c r="E13241" s="1" t="s">
        <v>35</v>
      </c>
      <c r="F13241" t="s">
        <v>8289</v>
      </c>
      <c r="G13241">
        <v>0</v>
      </c>
      <c r="H13241">
        <v>0</v>
      </c>
      <c r="I13241">
        <v>0</v>
      </c>
    </row>
    <row r="13242" spans="1:9" hidden="1" x14ac:dyDescent="0.3">
      <c r="A13242" s="1" t="s">
        <v>159</v>
      </c>
      <c r="B13242" s="1" t="s">
        <v>314</v>
      </c>
      <c r="C13242">
        <v>33.179499999999997</v>
      </c>
      <c r="D13242">
        <v>-96.492999999999995</v>
      </c>
      <c r="E13242" s="1" t="s">
        <v>36</v>
      </c>
      <c r="F13242" t="s">
        <v>8521</v>
      </c>
      <c r="G13242">
        <v>0</v>
      </c>
      <c r="H13242">
        <v>0</v>
      </c>
      <c r="I13242">
        <v>0</v>
      </c>
    </row>
    <row r="13243" spans="1:9" hidden="1" x14ac:dyDescent="0.3">
      <c r="A13243" s="1" t="s">
        <v>159</v>
      </c>
      <c r="B13243" s="1" t="s">
        <v>314</v>
      </c>
      <c r="C13243">
        <v>33.179499999999997</v>
      </c>
      <c r="D13243">
        <v>-96.492999999999995</v>
      </c>
      <c r="E13243" s="1" t="s">
        <v>37</v>
      </c>
      <c r="F13243" t="s">
        <v>8752</v>
      </c>
      <c r="G13243">
        <v>0</v>
      </c>
      <c r="H13243">
        <v>0</v>
      </c>
      <c r="I13243">
        <v>0</v>
      </c>
    </row>
    <row r="13244" spans="1:9" hidden="1" x14ac:dyDescent="0.3">
      <c r="A13244" s="1" t="s">
        <v>159</v>
      </c>
      <c r="B13244" s="1" t="s">
        <v>314</v>
      </c>
      <c r="C13244">
        <v>33.179499999999997</v>
      </c>
      <c r="D13244">
        <v>-96.492999999999995</v>
      </c>
      <c r="E13244" s="1" t="s">
        <v>38</v>
      </c>
      <c r="F13244" t="s">
        <v>8983</v>
      </c>
      <c r="G13244">
        <v>0</v>
      </c>
      <c r="H13244">
        <v>0</v>
      </c>
      <c r="I13244">
        <v>0</v>
      </c>
    </row>
    <row r="13245" spans="1:9" hidden="1" x14ac:dyDescent="0.3">
      <c r="A13245" s="1" t="s">
        <v>159</v>
      </c>
      <c r="B13245" s="1" t="s">
        <v>314</v>
      </c>
      <c r="C13245">
        <v>33.179499999999997</v>
      </c>
      <c r="D13245">
        <v>-96.492999999999995</v>
      </c>
      <c r="E13245" s="1" t="s">
        <v>39</v>
      </c>
      <c r="F13245" t="s">
        <v>9214</v>
      </c>
      <c r="G13245">
        <v>0</v>
      </c>
      <c r="H13245">
        <v>0</v>
      </c>
      <c r="I13245">
        <v>0</v>
      </c>
    </row>
    <row r="13246" spans="1:9" hidden="1" x14ac:dyDescent="0.3">
      <c r="A13246" s="1" t="s">
        <v>159</v>
      </c>
      <c r="B13246" s="1" t="s">
        <v>314</v>
      </c>
      <c r="C13246">
        <v>33.179499999999997</v>
      </c>
      <c r="D13246">
        <v>-96.492999999999995</v>
      </c>
      <c r="E13246" s="1" t="s">
        <v>40</v>
      </c>
      <c r="F13246" t="s">
        <v>9445</v>
      </c>
      <c r="G13246">
        <v>0</v>
      </c>
      <c r="H13246">
        <v>0</v>
      </c>
      <c r="I13246">
        <v>0</v>
      </c>
    </row>
    <row r="13247" spans="1:9" hidden="1" x14ac:dyDescent="0.3">
      <c r="A13247" s="1" t="s">
        <v>159</v>
      </c>
      <c r="B13247" s="1" t="s">
        <v>314</v>
      </c>
      <c r="C13247">
        <v>33.179499999999997</v>
      </c>
      <c r="D13247">
        <v>-96.492999999999995</v>
      </c>
      <c r="E13247" s="1" t="s">
        <v>41</v>
      </c>
      <c r="F13247" t="s">
        <v>9676</v>
      </c>
      <c r="G13247">
        <v>0</v>
      </c>
      <c r="H13247">
        <v>0</v>
      </c>
      <c r="I13247">
        <v>0</v>
      </c>
    </row>
    <row r="13248" spans="1:9" hidden="1" x14ac:dyDescent="0.3">
      <c r="A13248" s="1" t="s">
        <v>159</v>
      </c>
      <c r="B13248" s="1" t="s">
        <v>314</v>
      </c>
      <c r="C13248">
        <v>33.179499999999997</v>
      </c>
      <c r="D13248">
        <v>-96.492999999999995</v>
      </c>
      <c r="E13248" s="1" t="s">
        <v>42</v>
      </c>
      <c r="F13248" t="s">
        <v>9907</v>
      </c>
      <c r="G13248">
        <v>0</v>
      </c>
      <c r="H13248">
        <v>0</v>
      </c>
      <c r="I13248">
        <v>0</v>
      </c>
    </row>
    <row r="13249" spans="1:9" hidden="1" x14ac:dyDescent="0.3">
      <c r="A13249" s="1" t="s">
        <v>159</v>
      </c>
      <c r="B13249" s="1" t="s">
        <v>314</v>
      </c>
      <c r="C13249">
        <v>33.179499999999997</v>
      </c>
      <c r="D13249">
        <v>-96.492999999999995</v>
      </c>
      <c r="E13249" s="1" t="s">
        <v>43</v>
      </c>
      <c r="F13249" t="s">
        <v>10136</v>
      </c>
      <c r="G13249">
        <v>0</v>
      </c>
      <c r="H13249">
        <v>0</v>
      </c>
      <c r="I13249">
        <v>0</v>
      </c>
    </row>
    <row r="13250" spans="1:9" hidden="1" x14ac:dyDescent="0.3">
      <c r="A13250" s="1" t="s">
        <v>159</v>
      </c>
      <c r="B13250" s="1" t="s">
        <v>314</v>
      </c>
      <c r="C13250">
        <v>33.179499999999997</v>
      </c>
      <c r="D13250">
        <v>-96.492999999999995</v>
      </c>
      <c r="E13250" s="1" t="s">
        <v>44</v>
      </c>
      <c r="F13250" t="s">
        <v>10364</v>
      </c>
      <c r="G13250">
        <v>0</v>
      </c>
      <c r="H13250">
        <v>0</v>
      </c>
      <c r="I13250">
        <v>0</v>
      </c>
    </row>
    <row r="13251" spans="1:9" hidden="1" x14ac:dyDescent="0.3">
      <c r="A13251" s="1" t="s">
        <v>159</v>
      </c>
      <c r="B13251" s="1" t="s">
        <v>314</v>
      </c>
      <c r="C13251">
        <v>33.179499999999997</v>
      </c>
      <c r="D13251">
        <v>-96.492999999999995</v>
      </c>
      <c r="E13251" s="1" t="s">
        <v>45</v>
      </c>
      <c r="F13251" t="s">
        <v>10585</v>
      </c>
      <c r="G13251">
        <v>0</v>
      </c>
      <c r="H13251">
        <v>0</v>
      </c>
      <c r="I13251">
        <v>0</v>
      </c>
    </row>
    <row r="13252" spans="1:9" hidden="1" x14ac:dyDescent="0.3">
      <c r="A13252" s="1" t="s">
        <v>159</v>
      </c>
      <c r="B13252" s="1" t="s">
        <v>314</v>
      </c>
      <c r="C13252">
        <v>33.179499999999997</v>
      </c>
      <c r="D13252">
        <v>-96.492999999999995</v>
      </c>
      <c r="E13252" s="1" t="s">
        <v>46</v>
      </c>
      <c r="F13252" t="s">
        <v>10801</v>
      </c>
      <c r="G13252">
        <v>0</v>
      </c>
      <c r="H13252">
        <v>0</v>
      </c>
      <c r="I13252">
        <v>0</v>
      </c>
    </row>
    <row r="13253" spans="1:9" hidden="1" x14ac:dyDescent="0.3">
      <c r="A13253" s="1" t="s">
        <v>159</v>
      </c>
      <c r="B13253" s="1" t="s">
        <v>314</v>
      </c>
      <c r="C13253">
        <v>33.179499999999997</v>
      </c>
      <c r="D13253">
        <v>-96.492999999999995</v>
      </c>
      <c r="E13253" s="1" t="s">
        <v>47</v>
      </c>
      <c r="F13253" t="s">
        <v>11016</v>
      </c>
      <c r="G13253">
        <v>0</v>
      </c>
      <c r="H13253">
        <v>0</v>
      </c>
      <c r="I13253">
        <v>0</v>
      </c>
    </row>
    <row r="13254" spans="1:9" hidden="1" x14ac:dyDescent="0.3">
      <c r="A13254" s="1" t="s">
        <v>159</v>
      </c>
      <c r="B13254" s="1" t="s">
        <v>314</v>
      </c>
      <c r="C13254">
        <v>33.179499999999997</v>
      </c>
      <c r="D13254">
        <v>-96.492999999999995</v>
      </c>
      <c r="E13254" s="1" t="s">
        <v>48</v>
      </c>
      <c r="F13254" t="s">
        <v>11819</v>
      </c>
      <c r="G13254">
        <v>0</v>
      </c>
      <c r="H13254">
        <v>0</v>
      </c>
      <c r="I13254">
        <v>0</v>
      </c>
    </row>
    <row r="13255" spans="1:9" hidden="1" x14ac:dyDescent="0.3">
      <c r="A13255" s="1" t="s">
        <v>159</v>
      </c>
      <c r="B13255" s="1" t="s">
        <v>314</v>
      </c>
      <c r="C13255">
        <v>33.179499999999997</v>
      </c>
      <c r="D13255">
        <v>-96.492999999999995</v>
      </c>
      <c r="E13255" s="1" t="s">
        <v>49</v>
      </c>
      <c r="F13255" t="s">
        <v>12010</v>
      </c>
      <c r="G13255">
        <v>0</v>
      </c>
      <c r="H13255">
        <v>0</v>
      </c>
      <c r="I13255">
        <v>0</v>
      </c>
    </row>
    <row r="13256" spans="1:9" hidden="1" x14ac:dyDescent="0.3">
      <c r="A13256" s="1" t="s">
        <v>159</v>
      </c>
      <c r="B13256" s="1" t="s">
        <v>314</v>
      </c>
      <c r="C13256">
        <v>33.179499999999997</v>
      </c>
      <c r="D13256">
        <v>-96.492999999999995</v>
      </c>
      <c r="E13256" s="1" t="s">
        <v>50</v>
      </c>
      <c r="F13256" t="s">
        <v>12181</v>
      </c>
      <c r="G13256">
        <v>0</v>
      </c>
      <c r="H13256">
        <v>0</v>
      </c>
      <c r="I13256">
        <v>0</v>
      </c>
    </row>
    <row r="13257" spans="1:9" hidden="1" x14ac:dyDescent="0.3">
      <c r="A13257" s="1" t="s">
        <v>159</v>
      </c>
      <c r="B13257" s="1" t="s">
        <v>314</v>
      </c>
      <c r="C13257">
        <v>33.179499999999997</v>
      </c>
      <c r="D13257">
        <v>-96.492999999999995</v>
      </c>
      <c r="E13257" s="1" t="s">
        <v>51</v>
      </c>
      <c r="F13257" t="s">
        <v>17620</v>
      </c>
      <c r="G13257">
        <v>0</v>
      </c>
      <c r="H13257">
        <v>1</v>
      </c>
      <c r="I13257">
        <v>0</v>
      </c>
    </row>
    <row r="13258" spans="1:9" hidden="1" x14ac:dyDescent="0.3">
      <c r="A13258" s="1" t="s">
        <v>159</v>
      </c>
      <c r="B13258" s="1" t="s">
        <v>314</v>
      </c>
      <c r="C13258">
        <v>33.179499999999997</v>
      </c>
      <c r="D13258">
        <v>-96.492999999999995</v>
      </c>
      <c r="E13258" s="1" t="s">
        <v>52</v>
      </c>
      <c r="F13258" t="s">
        <v>11184</v>
      </c>
      <c r="G13258">
        <v>0</v>
      </c>
      <c r="H13258">
        <v>0</v>
      </c>
      <c r="I13258">
        <v>0</v>
      </c>
    </row>
    <row r="13259" spans="1:9" hidden="1" x14ac:dyDescent="0.3">
      <c r="A13259" s="1" t="s">
        <v>159</v>
      </c>
      <c r="B13259" s="1" t="s">
        <v>314</v>
      </c>
      <c r="C13259">
        <v>33.179499999999997</v>
      </c>
      <c r="D13259">
        <v>-96.492999999999995</v>
      </c>
      <c r="E13259" s="1" t="s">
        <v>53</v>
      </c>
      <c r="F13259" t="s">
        <v>11382</v>
      </c>
      <c r="G13259">
        <v>0</v>
      </c>
      <c r="H13259">
        <v>0</v>
      </c>
      <c r="I13259">
        <v>0</v>
      </c>
    </row>
    <row r="13260" spans="1:9" hidden="1" x14ac:dyDescent="0.3">
      <c r="A13260" s="1" t="s">
        <v>159</v>
      </c>
      <c r="B13260" s="1" t="s">
        <v>314</v>
      </c>
      <c r="C13260">
        <v>33.179499999999997</v>
      </c>
      <c r="D13260">
        <v>-96.492999999999995</v>
      </c>
      <c r="E13260" s="1" t="s">
        <v>54</v>
      </c>
      <c r="F13260" t="s">
        <v>11577</v>
      </c>
      <c r="G13260">
        <v>0</v>
      </c>
      <c r="H13260">
        <v>0</v>
      </c>
      <c r="I13260">
        <v>0</v>
      </c>
    </row>
    <row r="13261" spans="1:9" hidden="1" x14ac:dyDescent="0.3">
      <c r="A13261" s="1" t="s">
        <v>159</v>
      </c>
      <c r="B13261" s="1" t="s">
        <v>314</v>
      </c>
      <c r="C13261">
        <v>33.179499999999997</v>
      </c>
      <c r="D13261">
        <v>-96.492999999999995</v>
      </c>
      <c r="E13261" s="1" t="s">
        <v>21548</v>
      </c>
      <c r="F13261" t="s">
        <v>21803</v>
      </c>
      <c r="G13261">
        <v>0</v>
      </c>
      <c r="H13261">
        <v>0</v>
      </c>
      <c r="I13261">
        <v>0</v>
      </c>
    </row>
    <row r="13262" spans="1:9" hidden="1" x14ac:dyDescent="0.3">
      <c r="A13262" s="1" t="s">
        <v>159</v>
      </c>
      <c r="B13262" s="1" t="s">
        <v>315</v>
      </c>
      <c r="C13262">
        <v>38.193800000000003</v>
      </c>
      <c r="D13262">
        <v>-85.643500000000003</v>
      </c>
      <c r="E13262" s="1" t="s">
        <v>4</v>
      </c>
      <c r="F13262" t="s">
        <v>973</v>
      </c>
      <c r="G13262">
        <v>0</v>
      </c>
      <c r="H13262">
        <v>0</v>
      </c>
      <c r="I13262">
        <v>0</v>
      </c>
    </row>
    <row r="13263" spans="1:9" hidden="1" x14ac:dyDescent="0.3">
      <c r="A13263" s="1" t="s">
        <v>159</v>
      </c>
      <c r="B13263" s="1" t="s">
        <v>315</v>
      </c>
      <c r="C13263">
        <v>38.193800000000003</v>
      </c>
      <c r="D13263">
        <v>-85.643500000000003</v>
      </c>
      <c r="E13263" s="1" t="s">
        <v>5</v>
      </c>
      <c r="F13263" t="s">
        <v>1215</v>
      </c>
      <c r="G13263">
        <v>0</v>
      </c>
      <c r="H13263">
        <v>0</v>
      </c>
      <c r="I13263">
        <v>0</v>
      </c>
    </row>
    <row r="13264" spans="1:9" hidden="1" x14ac:dyDescent="0.3">
      <c r="A13264" s="1" t="s">
        <v>159</v>
      </c>
      <c r="B13264" s="1" t="s">
        <v>315</v>
      </c>
      <c r="C13264">
        <v>38.193800000000003</v>
      </c>
      <c r="D13264">
        <v>-85.643500000000003</v>
      </c>
      <c r="E13264" s="1" t="s">
        <v>6</v>
      </c>
      <c r="F13264" t="s">
        <v>1457</v>
      </c>
      <c r="G13264">
        <v>0</v>
      </c>
      <c r="H13264">
        <v>0</v>
      </c>
      <c r="I13264">
        <v>0</v>
      </c>
    </row>
    <row r="13265" spans="1:9" hidden="1" x14ac:dyDescent="0.3">
      <c r="A13265" s="1" t="s">
        <v>159</v>
      </c>
      <c r="B13265" s="1" t="s">
        <v>315</v>
      </c>
      <c r="C13265">
        <v>38.193800000000003</v>
      </c>
      <c r="D13265">
        <v>-85.643500000000003</v>
      </c>
      <c r="E13265" s="1" t="s">
        <v>7</v>
      </c>
      <c r="F13265" t="s">
        <v>1698</v>
      </c>
      <c r="G13265">
        <v>0</v>
      </c>
      <c r="H13265">
        <v>0</v>
      </c>
      <c r="I13265">
        <v>0</v>
      </c>
    </row>
    <row r="13266" spans="1:9" hidden="1" x14ac:dyDescent="0.3">
      <c r="A13266" s="1" t="s">
        <v>159</v>
      </c>
      <c r="B13266" s="1" t="s">
        <v>315</v>
      </c>
      <c r="C13266">
        <v>38.193800000000003</v>
      </c>
      <c r="D13266">
        <v>-85.643500000000003</v>
      </c>
      <c r="E13266" s="1" t="s">
        <v>8</v>
      </c>
      <c r="F13266" t="s">
        <v>1939</v>
      </c>
      <c r="G13266">
        <v>0</v>
      </c>
      <c r="H13266">
        <v>0</v>
      </c>
      <c r="I13266">
        <v>0</v>
      </c>
    </row>
    <row r="13267" spans="1:9" hidden="1" x14ac:dyDescent="0.3">
      <c r="A13267" s="1" t="s">
        <v>159</v>
      </c>
      <c r="B13267" s="1" t="s">
        <v>315</v>
      </c>
      <c r="C13267">
        <v>38.193800000000003</v>
      </c>
      <c r="D13267">
        <v>-85.643500000000003</v>
      </c>
      <c r="E13267" s="1" t="s">
        <v>9</v>
      </c>
      <c r="F13267" t="s">
        <v>2177</v>
      </c>
      <c r="G13267">
        <v>0</v>
      </c>
      <c r="H13267">
        <v>0</v>
      </c>
      <c r="I13267">
        <v>0</v>
      </c>
    </row>
    <row r="13268" spans="1:9" hidden="1" x14ac:dyDescent="0.3">
      <c r="A13268" s="1" t="s">
        <v>159</v>
      </c>
      <c r="B13268" s="1" t="s">
        <v>315</v>
      </c>
      <c r="C13268">
        <v>38.193800000000003</v>
      </c>
      <c r="D13268">
        <v>-85.643500000000003</v>
      </c>
      <c r="E13268" s="1" t="s">
        <v>10</v>
      </c>
      <c r="F13268" t="s">
        <v>2415</v>
      </c>
      <c r="G13268">
        <v>0</v>
      </c>
      <c r="H13268">
        <v>0</v>
      </c>
      <c r="I13268">
        <v>0</v>
      </c>
    </row>
    <row r="13269" spans="1:9" hidden="1" x14ac:dyDescent="0.3">
      <c r="A13269" s="1" t="s">
        <v>159</v>
      </c>
      <c r="B13269" s="1" t="s">
        <v>315</v>
      </c>
      <c r="C13269">
        <v>38.193800000000003</v>
      </c>
      <c r="D13269">
        <v>-85.643500000000003</v>
      </c>
      <c r="E13269" s="1" t="s">
        <v>11</v>
      </c>
      <c r="F13269" t="s">
        <v>2653</v>
      </c>
      <c r="G13269">
        <v>0</v>
      </c>
      <c r="H13269">
        <v>0</v>
      </c>
      <c r="I13269">
        <v>0</v>
      </c>
    </row>
    <row r="13270" spans="1:9" hidden="1" x14ac:dyDescent="0.3">
      <c r="A13270" s="1" t="s">
        <v>159</v>
      </c>
      <c r="B13270" s="1" t="s">
        <v>315</v>
      </c>
      <c r="C13270">
        <v>38.193800000000003</v>
      </c>
      <c r="D13270">
        <v>-85.643500000000003</v>
      </c>
      <c r="E13270" s="1" t="s">
        <v>12</v>
      </c>
      <c r="F13270" t="s">
        <v>2891</v>
      </c>
      <c r="G13270">
        <v>0</v>
      </c>
      <c r="H13270">
        <v>0</v>
      </c>
      <c r="I13270">
        <v>0</v>
      </c>
    </row>
    <row r="13271" spans="1:9" hidden="1" x14ac:dyDescent="0.3">
      <c r="A13271" s="1" t="s">
        <v>159</v>
      </c>
      <c r="B13271" s="1" t="s">
        <v>315</v>
      </c>
      <c r="C13271">
        <v>38.193800000000003</v>
      </c>
      <c r="D13271">
        <v>-85.643500000000003</v>
      </c>
      <c r="E13271" s="1" t="s">
        <v>13</v>
      </c>
      <c r="F13271" t="s">
        <v>3129</v>
      </c>
      <c r="G13271">
        <v>0</v>
      </c>
      <c r="H13271">
        <v>0</v>
      </c>
      <c r="I13271">
        <v>0</v>
      </c>
    </row>
    <row r="13272" spans="1:9" hidden="1" x14ac:dyDescent="0.3">
      <c r="A13272" s="1" t="s">
        <v>159</v>
      </c>
      <c r="B13272" s="1" t="s">
        <v>315</v>
      </c>
      <c r="C13272">
        <v>38.193800000000003</v>
      </c>
      <c r="D13272">
        <v>-85.643500000000003</v>
      </c>
      <c r="E13272" s="1" t="s">
        <v>14</v>
      </c>
      <c r="F13272" t="s">
        <v>3366</v>
      </c>
      <c r="G13272">
        <v>0</v>
      </c>
      <c r="H13272">
        <v>0</v>
      </c>
      <c r="I13272">
        <v>0</v>
      </c>
    </row>
    <row r="13273" spans="1:9" hidden="1" x14ac:dyDescent="0.3">
      <c r="A13273" s="1" t="s">
        <v>159</v>
      </c>
      <c r="B13273" s="1" t="s">
        <v>315</v>
      </c>
      <c r="C13273">
        <v>38.193800000000003</v>
      </c>
      <c r="D13273">
        <v>-85.643500000000003</v>
      </c>
      <c r="E13273" s="1" t="s">
        <v>15</v>
      </c>
      <c r="F13273" t="s">
        <v>3602</v>
      </c>
      <c r="G13273">
        <v>0</v>
      </c>
      <c r="H13273">
        <v>0</v>
      </c>
      <c r="I13273">
        <v>0</v>
      </c>
    </row>
    <row r="13274" spans="1:9" hidden="1" x14ac:dyDescent="0.3">
      <c r="A13274" s="1" t="s">
        <v>159</v>
      </c>
      <c r="B13274" s="1" t="s">
        <v>315</v>
      </c>
      <c r="C13274">
        <v>38.193800000000003</v>
      </c>
      <c r="D13274">
        <v>-85.643500000000003</v>
      </c>
      <c r="E13274" s="1" t="s">
        <v>16</v>
      </c>
      <c r="F13274" t="s">
        <v>3838</v>
      </c>
      <c r="G13274">
        <v>0</v>
      </c>
      <c r="H13274">
        <v>0</v>
      </c>
      <c r="I13274">
        <v>0</v>
      </c>
    </row>
    <row r="13275" spans="1:9" hidden="1" x14ac:dyDescent="0.3">
      <c r="A13275" s="1" t="s">
        <v>159</v>
      </c>
      <c r="B13275" s="1" t="s">
        <v>315</v>
      </c>
      <c r="C13275">
        <v>38.193800000000003</v>
      </c>
      <c r="D13275">
        <v>-85.643500000000003</v>
      </c>
      <c r="E13275" s="1" t="s">
        <v>17</v>
      </c>
      <c r="F13275" t="s">
        <v>4073</v>
      </c>
      <c r="G13275">
        <v>0</v>
      </c>
      <c r="H13275">
        <v>0</v>
      </c>
      <c r="I13275">
        <v>0</v>
      </c>
    </row>
    <row r="13276" spans="1:9" hidden="1" x14ac:dyDescent="0.3">
      <c r="A13276" s="1" t="s">
        <v>159</v>
      </c>
      <c r="B13276" s="1" t="s">
        <v>315</v>
      </c>
      <c r="C13276">
        <v>38.193800000000003</v>
      </c>
      <c r="D13276">
        <v>-85.643500000000003</v>
      </c>
      <c r="E13276" s="1" t="s">
        <v>18</v>
      </c>
      <c r="F13276" t="s">
        <v>4308</v>
      </c>
      <c r="G13276">
        <v>0</v>
      </c>
      <c r="H13276">
        <v>0</v>
      </c>
      <c r="I13276">
        <v>0</v>
      </c>
    </row>
    <row r="13277" spans="1:9" hidden="1" x14ac:dyDescent="0.3">
      <c r="A13277" s="1" t="s">
        <v>159</v>
      </c>
      <c r="B13277" s="1" t="s">
        <v>315</v>
      </c>
      <c r="C13277">
        <v>38.193800000000003</v>
      </c>
      <c r="D13277">
        <v>-85.643500000000003</v>
      </c>
      <c r="E13277" s="1" t="s">
        <v>19</v>
      </c>
      <c r="F13277" t="s">
        <v>4543</v>
      </c>
      <c r="G13277">
        <v>0</v>
      </c>
      <c r="H13277">
        <v>0</v>
      </c>
      <c r="I13277">
        <v>0</v>
      </c>
    </row>
    <row r="13278" spans="1:9" hidden="1" x14ac:dyDescent="0.3">
      <c r="A13278" s="1" t="s">
        <v>159</v>
      </c>
      <c r="B13278" s="1" t="s">
        <v>315</v>
      </c>
      <c r="C13278">
        <v>38.193800000000003</v>
      </c>
      <c r="D13278">
        <v>-85.643500000000003</v>
      </c>
      <c r="E13278" s="1" t="s">
        <v>20</v>
      </c>
      <c r="F13278" t="s">
        <v>4778</v>
      </c>
      <c r="G13278">
        <v>0</v>
      </c>
      <c r="H13278">
        <v>0</v>
      </c>
      <c r="I13278">
        <v>0</v>
      </c>
    </row>
    <row r="13279" spans="1:9" hidden="1" x14ac:dyDescent="0.3">
      <c r="A13279" s="1" t="s">
        <v>159</v>
      </c>
      <c r="B13279" s="1" t="s">
        <v>315</v>
      </c>
      <c r="C13279">
        <v>38.193800000000003</v>
      </c>
      <c r="D13279">
        <v>-85.643500000000003</v>
      </c>
      <c r="E13279" s="1" t="s">
        <v>21</v>
      </c>
      <c r="F13279" t="s">
        <v>5013</v>
      </c>
      <c r="G13279">
        <v>0</v>
      </c>
      <c r="H13279">
        <v>0</v>
      </c>
      <c r="I13279">
        <v>0</v>
      </c>
    </row>
    <row r="13280" spans="1:9" hidden="1" x14ac:dyDescent="0.3">
      <c r="A13280" s="1" t="s">
        <v>159</v>
      </c>
      <c r="B13280" s="1" t="s">
        <v>315</v>
      </c>
      <c r="C13280">
        <v>38.193800000000003</v>
      </c>
      <c r="D13280">
        <v>-85.643500000000003</v>
      </c>
      <c r="E13280" s="1" t="s">
        <v>22</v>
      </c>
      <c r="F13280" t="s">
        <v>5248</v>
      </c>
      <c r="G13280">
        <v>0</v>
      </c>
      <c r="H13280">
        <v>0</v>
      </c>
      <c r="I13280">
        <v>0</v>
      </c>
    </row>
    <row r="13281" spans="1:9" hidden="1" x14ac:dyDescent="0.3">
      <c r="A13281" s="1" t="s">
        <v>159</v>
      </c>
      <c r="B13281" s="1" t="s">
        <v>315</v>
      </c>
      <c r="C13281">
        <v>38.193800000000003</v>
      </c>
      <c r="D13281">
        <v>-85.643500000000003</v>
      </c>
      <c r="E13281" s="1" t="s">
        <v>23</v>
      </c>
      <c r="F13281" t="s">
        <v>5483</v>
      </c>
      <c r="G13281">
        <v>0</v>
      </c>
      <c r="H13281">
        <v>0</v>
      </c>
      <c r="I13281">
        <v>0</v>
      </c>
    </row>
    <row r="13282" spans="1:9" hidden="1" x14ac:dyDescent="0.3">
      <c r="A13282" s="1" t="s">
        <v>159</v>
      </c>
      <c r="B13282" s="1" t="s">
        <v>315</v>
      </c>
      <c r="C13282">
        <v>38.193800000000003</v>
      </c>
      <c r="D13282">
        <v>-85.643500000000003</v>
      </c>
      <c r="E13282" s="1" t="s">
        <v>24</v>
      </c>
      <c r="F13282" t="s">
        <v>5718</v>
      </c>
      <c r="G13282">
        <v>0</v>
      </c>
      <c r="H13282">
        <v>0</v>
      </c>
      <c r="I13282">
        <v>0</v>
      </c>
    </row>
    <row r="13283" spans="1:9" hidden="1" x14ac:dyDescent="0.3">
      <c r="A13283" s="1" t="s">
        <v>159</v>
      </c>
      <c r="B13283" s="1" t="s">
        <v>315</v>
      </c>
      <c r="C13283">
        <v>38.193800000000003</v>
      </c>
      <c r="D13283">
        <v>-85.643500000000003</v>
      </c>
      <c r="E13283" s="1" t="s">
        <v>25</v>
      </c>
      <c r="F13283" t="s">
        <v>5952</v>
      </c>
      <c r="G13283">
        <v>0</v>
      </c>
      <c r="H13283">
        <v>0</v>
      </c>
      <c r="I13283">
        <v>0</v>
      </c>
    </row>
    <row r="13284" spans="1:9" hidden="1" x14ac:dyDescent="0.3">
      <c r="A13284" s="1" t="s">
        <v>159</v>
      </c>
      <c r="B13284" s="1" t="s">
        <v>315</v>
      </c>
      <c r="C13284">
        <v>38.193800000000003</v>
      </c>
      <c r="D13284">
        <v>-85.643500000000003</v>
      </c>
      <c r="E13284" s="1" t="s">
        <v>26</v>
      </c>
      <c r="F13284" t="s">
        <v>6186</v>
      </c>
      <c r="G13284">
        <v>0</v>
      </c>
      <c r="H13284">
        <v>0</v>
      </c>
      <c r="I13284">
        <v>0</v>
      </c>
    </row>
    <row r="13285" spans="1:9" hidden="1" x14ac:dyDescent="0.3">
      <c r="A13285" s="1" t="s">
        <v>159</v>
      </c>
      <c r="B13285" s="1" t="s">
        <v>315</v>
      </c>
      <c r="C13285">
        <v>38.193800000000003</v>
      </c>
      <c r="D13285">
        <v>-85.643500000000003</v>
      </c>
      <c r="E13285" s="1" t="s">
        <v>27</v>
      </c>
      <c r="F13285" t="s">
        <v>6420</v>
      </c>
      <c r="G13285">
        <v>0</v>
      </c>
      <c r="H13285">
        <v>0</v>
      </c>
      <c r="I13285">
        <v>0</v>
      </c>
    </row>
    <row r="13286" spans="1:9" hidden="1" x14ac:dyDescent="0.3">
      <c r="A13286" s="1" t="s">
        <v>159</v>
      </c>
      <c r="B13286" s="1" t="s">
        <v>315</v>
      </c>
      <c r="C13286">
        <v>38.193800000000003</v>
      </c>
      <c r="D13286">
        <v>-85.643500000000003</v>
      </c>
      <c r="E13286" s="1" t="s">
        <v>28</v>
      </c>
      <c r="F13286" t="s">
        <v>6654</v>
      </c>
      <c r="G13286">
        <v>0</v>
      </c>
      <c r="H13286">
        <v>0</v>
      </c>
      <c r="I13286">
        <v>0</v>
      </c>
    </row>
    <row r="13287" spans="1:9" hidden="1" x14ac:dyDescent="0.3">
      <c r="A13287" s="1" t="s">
        <v>159</v>
      </c>
      <c r="B13287" s="1" t="s">
        <v>315</v>
      </c>
      <c r="C13287">
        <v>38.193800000000003</v>
      </c>
      <c r="D13287">
        <v>-85.643500000000003</v>
      </c>
      <c r="E13287" s="1" t="s">
        <v>29</v>
      </c>
      <c r="F13287" t="s">
        <v>6888</v>
      </c>
      <c r="G13287">
        <v>0</v>
      </c>
      <c r="H13287">
        <v>0</v>
      </c>
      <c r="I13287">
        <v>0</v>
      </c>
    </row>
    <row r="13288" spans="1:9" hidden="1" x14ac:dyDescent="0.3">
      <c r="A13288" s="1" t="s">
        <v>159</v>
      </c>
      <c r="B13288" s="1" t="s">
        <v>315</v>
      </c>
      <c r="C13288">
        <v>38.193800000000003</v>
      </c>
      <c r="D13288">
        <v>-85.643500000000003</v>
      </c>
      <c r="E13288" s="1" t="s">
        <v>30</v>
      </c>
      <c r="F13288" t="s">
        <v>7122</v>
      </c>
      <c r="G13288">
        <v>0</v>
      </c>
      <c r="H13288">
        <v>0</v>
      </c>
      <c r="I13288">
        <v>0</v>
      </c>
    </row>
    <row r="13289" spans="1:9" hidden="1" x14ac:dyDescent="0.3">
      <c r="A13289" s="1" t="s">
        <v>159</v>
      </c>
      <c r="B13289" s="1" t="s">
        <v>315</v>
      </c>
      <c r="C13289">
        <v>38.193800000000003</v>
      </c>
      <c r="D13289">
        <v>-85.643500000000003</v>
      </c>
      <c r="E13289" s="1" t="s">
        <v>31</v>
      </c>
      <c r="F13289" t="s">
        <v>7356</v>
      </c>
      <c r="G13289">
        <v>0</v>
      </c>
      <c r="H13289">
        <v>0</v>
      </c>
      <c r="I13289">
        <v>0</v>
      </c>
    </row>
    <row r="13290" spans="1:9" hidden="1" x14ac:dyDescent="0.3">
      <c r="A13290" s="1" t="s">
        <v>159</v>
      </c>
      <c r="B13290" s="1" t="s">
        <v>315</v>
      </c>
      <c r="C13290">
        <v>38.193800000000003</v>
      </c>
      <c r="D13290">
        <v>-85.643500000000003</v>
      </c>
      <c r="E13290" s="1" t="s">
        <v>32</v>
      </c>
      <c r="F13290" t="s">
        <v>7590</v>
      </c>
      <c r="G13290">
        <v>0</v>
      </c>
      <c r="H13290">
        <v>0</v>
      </c>
      <c r="I13290">
        <v>0</v>
      </c>
    </row>
    <row r="13291" spans="1:9" hidden="1" x14ac:dyDescent="0.3">
      <c r="A13291" s="1" t="s">
        <v>159</v>
      </c>
      <c r="B13291" s="1" t="s">
        <v>315</v>
      </c>
      <c r="C13291">
        <v>38.193800000000003</v>
      </c>
      <c r="D13291">
        <v>-85.643500000000003</v>
      </c>
      <c r="E13291" s="1" t="s">
        <v>33</v>
      </c>
      <c r="F13291" t="s">
        <v>7824</v>
      </c>
      <c r="G13291">
        <v>0</v>
      </c>
      <c r="H13291">
        <v>0</v>
      </c>
      <c r="I13291">
        <v>0</v>
      </c>
    </row>
    <row r="13292" spans="1:9" hidden="1" x14ac:dyDescent="0.3">
      <c r="A13292" s="1" t="s">
        <v>159</v>
      </c>
      <c r="B13292" s="1" t="s">
        <v>315</v>
      </c>
      <c r="C13292">
        <v>38.193800000000003</v>
      </c>
      <c r="D13292">
        <v>-85.643500000000003</v>
      </c>
      <c r="E13292" s="1" t="s">
        <v>34</v>
      </c>
      <c r="F13292" t="s">
        <v>8058</v>
      </c>
      <c r="G13292">
        <v>0</v>
      </c>
      <c r="H13292">
        <v>0</v>
      </c>
      <c r="I13292">
        <v>0</v>
      </c>
    </row>
    <row r="13293" spans="1:9" hidden="1" x14ac:dyDescent="0.3">
      <c r="A13293" s="1" t="s">
        <v>159</v>
      </c>
      <c r="B13293" s="1" t="s">
        <v>315</v>
      </c>
      <c r="C13293">
        <v>38.193800000000003</v>
      </c>
      <c r="D13293">
        <v>-85.643500000000003</v>
      </c>
      <c r="E13293" s="1" t="s">
        <v>35</v>
      </c>
      <c r="F13293" t="s">
        <v>8290</v>
      </c>
      <c r="G13293">
        <v>0</v>
      </c>
      <c r="H13293">
        <v>0</v>
      </c>
      <c r="I13293">
        <v>0</v>
      </c>
    </row>
    <row r="13294" spans="1:9" hidden="1" x14ac:dyDescent="0.3">
      <c r="A13294" s="1" t="s">
        <v>159</v>
      </c>
      <c r="B13294" s="1" t="s">
        <v>315</v>
      </c>
      <c r="C13294">
        <v>38.193800000000003</v>
      </c>
      <c r="D13294">
        <v>-85.643500000000003</v>
      </c>
      <c r="E13294" s="1" t="s">
        <v>36</v>
      </c>
      <c r="F13294" t="s">
        <v>8522</v>
      </c>
      <c r="G13294">
        <v>0</v>
      </c>
      <c r="H13294">
        <v>0</v>
      </c>
      <c r="I13294">
        <v>0</v>
      </c>
    </row>
    <row r="13295" spans="1:9" hidden="1" x14ac:dyDescent="0.3">
      <c r="A13295" s="1" t="s">
        <v>159</v>
      </c>
      <c r="B13295" s="1" t="s">
        <v>315</v>
      </c>
      <c r="C13295">
        <v>38.193800000000003</v>
      </c>
      <c r="D13295">
        <v>-85.643500000000003</v>
      </c>
      <c r="E13295" s="1" t="s">
        <v>37</v>
      </c>
      <c r="F13295" t="s">
        <v>8753</v>
      </c>
      <c r="G13295">
        <v>0</v>
      </c>
      <c r="H13295">
        <v>0</v>
      </c>
      <c r="I13295">
        <v>0</v>
      </c>
    </row>
    <row r="13296" spans="1:9" hidden="1" x14ac:dyDescent="0.3">
      <c r="A13296" s="1" t="s">
        <v>159</v>
      </c>
      <c r="B13296" s="1" t="s">
        <v>315</v>
      </c>
      <c r="C13296">
        <v>38.193800000000003</v>
      </c>
      <c r="D13296">
        <v>-85.643500000000003</v>
      </c>
      <c r="E13296" s="1" t="s">
        <v>38</v>
      </c>
      <c r="F13296" t="s">
        <v>8984</v>
      </c>
      <c r="G13296">
        <v>0</v>
      </c>
      <c r="H13296">
        <v>0</v>
      </c>
      <c r="I13296">
        <v>0</v>
      </c>
    </row>
    <row r="13297" spans="1:9" hidden="1" x14ac:dyDescent="0.3">
      <c r="A13297" s="1" t="s">
        <v>159</v>
      </c>
      <c r="B13297" s="1" t="s">
        <v>315</v>
      </c>
      <c r="C13297">
        <v>38.193800000000003</v>
      </c>
      <c r="D13297">
        <v>-85.643500000000003</v>
      </c>
      <c r="E13297" s="1" t="s">
        <v>39</v>
      </c>
      <c r="F13297" t="s">
        <v>9215</v>
      </c>
      <c r="G13297">
        <v>0</v>
      </c>
      <c r="H13297">
        <v>0</v>
      </c>
      <c r="I13297">
        <v>0</v>
      </c>
    </row>
    <row r="13298" spans="1:9" hidden="1" x14ac:dyDescent="0.3">
      <c r="A13298" s="1" t="s">
        <v>159</v>
      </c>
      <c r="B13298" s="1" t="s">
        <v>315</v>
      </c>
      <c r="C13298">
        <v>38.193800000000003</v>
      </c>
      <c r="D13298">
        <v>-85.643500000000003</v>
      </c>
      <c r="E13298" s="1" t="s">
        <v>40</v>
      </c>
      <c r="F13298" t="s">
        <v>9446</v>
      </c>
      <c r="G13298">
        <v>0</v>
      </c>
      <c r="H13298">
        <v>0</v>
      </c>
      <c r="I13298">
        <v>0</v>
      </c>
    </row>
    <row r="13299" spans="1:9" hidden="1" x14ac:dyDescent="0.3">
      <c r="A13299" s="1" t="s">
        <v>159</v>
      </c>
      <c r="B13299" s="1" t="s">
        <v>315</v>
      </c>
      <c r="C13299">
        <v>38.193800000000003</v>
      </c>
      <c r="D13299">
        <v>-85.643500000000003</v>
      </c>
      <c r="E13299" s="1" t="s">
        <v>41</v>
      </c>
      <c r="F13299" t="s">
        <v>9677</v>
      </c>
      <c r="G13299">
        <v>0</v>
      </c>
      <c r="H13299">
        <v>0</v>
      </c>
      <c r="I13299">
        <v>0</v>
      </c>
    </row>
    <row r="13300" spans="1:9" hidden="1" x14ac:dyDescent="0.3">
      <c r="A13300" s="1" t="s">
        <v>159</v>
      </c>
      <c r="B13300" s="1" t="s">
        <v>315</v>
      </c>
      <c r="C13300">
        <v>38.193800000000003</v>
      </c>
      <c r="D13300">
        <v>-85.643500000000003</v>
      </c>
      <c r="E13300" s="1" t="s">
        <v>42</v>
      </c>
      <c r="F13300" t="s">
        <v>9908</v>
      </c>
      <c r="G13300">
        <v>0</v>
      </c>
      <c r="H13300">
        <v>0</v>
      </c>
      <c r="I13300">
        <v>0</v>
      </c>
    </row>
    <row r="13301" spans="1:9" hidden="1" x14ac:dyDescent="0.3">
      <c r="A13301" s="1" t="s">
        <v>159</v>
      </c>
      <c r="B13301" s="1" t="s">
        <v>315</v>
      </c>
      <c r="C13301">
        <v>38.193800000000003</v>
      </c>
      <c r="D13301">
        <v>-85.643500000000003</v>
      </c>
      <c r="E13301" s="1" t="s">
        <v>43</v>
      </c>
      <c r="F13301" t="s">
        <v>10137</v>
      </c>
      <c r="G13301">
        <v>0</v>
      </c>
      <c r="H13301">
        <v>0</v>
      </c>
      <c r="I13301">
        <v>0</v>
      </c>
    </row>
    <row r="13302" spans="1:9" hidden="1" x14ac:dyDescent="0.3">
      <c r="A13302" s="1" t="s">
        <v>159</v>
      </c>
      <c r="B13302" s="1" t="s">
        <v>315</v>
      </c>
      <c r="C13302">
        <v>38.193800000000003</v>
      </c>
      <c r="D13302">
        <v>-85.643500000000003</v>
      </c>
      <c r="E13302" s="1" t="s">
        <v>44</v>
      </c>
      <c r="F13302" t="s">
        <v>10365</v>
      </c>
      <c r="G13302">
        <v>0</v>
      </c>
      <c r="H13302">
        <v>0</v>
      </c>
      <c r="I13302">
        <v>0</v>
      </c>
    </row>
    <row r="13303" spans="1:9" hidden="1" x14ac:dyDescent="0.3">
      <c r="A13303" s="1" t="s">
        <v>159</v>
      </c>
      <c r="B13303" s="1" t="s">
        <v>315</v>
      </c>
      <c r="C13303">
        <v>38.193800000000003</v>
      </c>
      <c r="D13303">
        <v>-85.643500000000003</v>
      </c>
      <c r="E13303" s="1" t="s">
        <v>45</v>
      </c>
      <c r="F13303" t="s">
        <v>10586</v>
      </c>
      <c r="G13303">
        <v>0</v>
      </c>
      <c r="H13303">
        <v>0</v>
      </c>
      <c r="I13303">
        <v>0</v>
      </c>
    </row>
    <row r="13304" spans="1:9" hidden="1" x14ac:dyDescent="0.3">
      <c r="A13304" s="1" t="s">
        <v>159</v>
      </c>
      <c r="B13304" s="1" t="s">
        <v>315</v>
      </c>
      <c r="C13304">
        <v>38.193800000000003</v>
      </c>
      <c r="D13304">
        <v>-85.643500000000003</v>
      </c>
      <c r="E13304" s="1" t="s">
        <v>46</v>
      </c>
      <c r="F13304" t="s">
        <v>10802</v>
      </c>
      <c r="G13304">
        <v>0</v>
      </c>
      <c r="H13304">
        <v>0</v>
      </c>
      <c r="I13304">
        <v>0</v>
      </c>
    </row>
    <row r="13305" spans="1:9" hidden="1" x14ac:dyDescent="0.3">
      <c r="A13305" s="1" t="s">
        <v>159</v>
      </c>
      <c r="B13305" s="1" t="s">
        <v>315</v>
      </c>
      <c r="C13305">
        <v>38.193800000000003</v>
      </c>
      <c r="D13305">
        <v>-85.643500000000003</v>
      </c>
      <c r="E13305" s="1" t="s">
        <v>47</v>
      </c>
      <c r="F13305" t="s">
        <v>11017</v>
      </c>
      <c r="G13305">
        <v>0</v>
      </c>
      <c r="H13305">
        <v>0</v>
      </c>
      <c r="I13305">
        <v>0</v>
      </c>
    </row>
    <row r="13306" spans="1:9" hidden="1" x14ac:dyDescent="0.3">
      <c r="A13306" s="1" t="s">
        <v>159</v>
      </c>
      <c r="B13306" s="1" t="s">
        <v>315</v>
      </c>
      <c r="C13306">
        <v>38.193800000000003</v>
      </c>
      <c r="D13306">
        <v>-85.643500000000003</v>
      </c>
      <c r="E13306" s="1" t="s">
        <v>48</v>
      </c>
      <c r="F13306" t="s">
        <v>11820</v>
      </c>
      <c r="G13306">
        <v>0</v>
      </c>
      <c r="H13306">
        <v>0</v>
      </c>
      <c r="I13306">
        <v>0</v>
      </c>
    </row>
    <row r="13307" spans="1:9" hidden="1" x14ac:dyDescent="0.3">
      <c r="A13307" s="1" t="s">
        <v>159</v>
      </c>
      <c r="B13307" s="1" t="s">
        <v>315</v>
      </c>
      <c r="C13307">
        <v>38.193800000000003</v>
      </c>
      <c r="D13307">
        <v>-85.643500000000003</v>
      </c>
      <c r="E13307" s="1" t="s">
        <v>49</v>
      </c>
      <c r="F13307" t="s">
        <v>12011</v>
      </c>
      <c r="G13307">
        <v>0</v>
      </c>
      <c r="H13307">
        <v>0</v>
      </c>
      <c r="I13307">
        <v>0</v>
      </c>
    </row>
    <row r="13308" spans="1:9" hidden="1" x14ac:dyDescent="0.3">
      <c r="A13308" s="1" t="s">
        <v>159</v>
      </c>
      <c r="B13308" s="1" t="s">
        <v>315</v>
      </c>
      <c r="C13308">
        <v>38.193800000000003</v>
      </c>
      <c r="D13308">
        <v>-85.643500000000003</v>
      </c>
      <c r="E13308" s="1" t="s">
        <v>50</v>
      </c>
      <c r="F13308" t="s">
        <v>12182</v>
      </c>
      <c r="G13308">
        <v>0</v>
      </c>
      <c r="H13308">
        <v>0</v>
      </c>
      <c r="I13308">
        <v>0</v>
      </c>
    </row>
    <row r="13309" spans="1:9" hidden="1" x14ac:dyDescent="0.3">
      <c r="A13309" s="1" t="s">
        <v>159</v>
      </c>
      <c r="B13309" s="1" t="s">
        <v>315</v>
      </c>
      <c r="C13309">
        <v>38.193800000000003</v>
      </c>
      <c r="D13309">
        <v>-85.643500000000003</v>
      </c>
      <c r="E13309" s="1" t="s">
        <v>51</v>
      </c>
      <c r="F13309" t="s">
        <v>17621</v>
      </c>
      <c r="G13309">
        <v>0</v>
      </c>
      <c r="H13309">
        <v>1</v>
      </c>
      <c r="I13309">
        <v>0</v>
      </c>
    </row>
    <row r="13310" spans="1:9" hidden="1" x14ac:dyDescent="0.3">
      <c r="A13310" s="1" t="s">
        <v>159</v>
      </c>
      <c r="B13310" s="1" t="s">
        <v>315</v>
      </c>
      <c r="C13310">
        <v>38.193800000000003</v>
      </c>
      <c r="D13310">
        <v>-85.643500000000003</v>
      </c>
      <c r="E13310" s="1" t="s">
        <v>52</v>
      </c>
      <c r="F13310" t="s">
        <v>11185</v>
      </c>
      <c r="G13310">
        <v>0</v>
      </c>
      <c r="H13310">
        <v>0</v>
      </c>
      <c r="I13310">
        <v>0</v>
      </c>
    </row>
    <row r="13311" spans="1:9" hidden="1" x14ac:dyDescent="0.3">
      <c r="A13311" s="1" t="s">
        <v>159</v>
      </c>
      <c r="B13311" s="1" t="s">
        <v>315</v>
      </c>
      <c r="C13311">
        <v>38.193800000000003</v>
      </c>
      <c r="D13311">
        <v>-85.643500000000003</v>
      </c>
      <c r="E13311" s="1" t="s">
        <v>53</v>
      </c>
      <c r="F13311" t="s">
        <v>11383</v>
      </c>
      <c r="G13311">
        <v>0</v>
      </c>
      <c r="H13311">
        <v>0</v>
      </c>
      <c r="I13311">
        <v>0</v>
      </c>
    </row>
    <row r="13312" spans="1:9" hidden="1" x14ac:dyDescent="0.3">
      <c r="A13312" s="1" t="s">
        <v>159</v>
      </c>
      <c r="B13312" s="1" t="s">
        <v>315</v>
      </c>
      <c r="C13312">
        <v>38.193800000000003</v>
      </c>
      <c r="D13312">
        <v>-85.643500000000003</v>
      </c>
      <c r="E13312" s="1" t="s">
        <v>54</v>
      </c>
      <c r="F13312" t="s">
        <v>11578</v>
      </c>
      <c r="G13312">
        <v>0</v>
      </c>
      <c r="H13312">
        <v>0</v>
      </c>
      <c r="I13312">
        <v>0</v>
      </c>
    </row>
    <row r="13313" spans="1:9" hidden="1" x14ac:dyDescent="0.3">
      <c r="A13313" s="1" t="s">
        <v>159</v>
      </c>
      <c r="B13313" s="1" t="s">
        <v>315</v>
      </c>
      <c r="C13313">
        <v>38.193800000000003</v>
      </c>
      <c r="D13313">
        <v>-85.643500000000003</v>
      </c>
      <c r="E13313" s="1" t="s">
        <v>21548</v>
      </c>
      <c r="F13313" t="s">
        <v>21804</v>
      </c>
      <c r="G13313">
        <v>0</v>
      </c>
      <c r="H13313">
        <v>0</v>
      </c>
      <c r="I13313">
        <v>0</v>
      </c>
    </row>
    <row r="13314" spans="1:9" hidden="1" x14ac:dyDescent="0.3">
      <c r="A13314" s="1" t="s">
        <v>159</v>
      </c>
      <c r="B13314" s="1" t="s">
        <v>316</v>
      </c>
      <c r="C13314">
        <v>29.649899999999999</v>
      </c>
      <c r="D13314">
        <v>-90.112099999999998</v>
      </c>
      <c r="E13314" s="1" t="s">
        <v>4</v>
      </c>
      <c r="F13314" t="s">
        <v>974</v>
      </c>
      <c r="G13314">
        <v>0</v>
      </c>
      <c r="H13314">
        <v>0</v>
      </c>
      <c r="I13314">
        <v>0</v>
      </c>
    </row>
    <row r="13315" spans="1:9" hidden="1" x14ac:dyDescent="0.3">
      <c r="A13315" s="1" t="s">
        <v>159</v>
      </c>
      <c r="B13315" s="1" t="s">
        <v>316</v>
      </c>
      <c r="C13315">
        <v>29.649899999999999</v>
      </c>
      <c r="D13315">
        <v>-90.112099999999998</v>
      </c>
      <c r="E13315" s="1" t="s">
        <v>5</v>
      </c>
      <c r="F13315" t="s">
        <v>1216</v>
      </c>
      <c r="G13315">
        <v>0</v>
      </c>
      <c r="H13315">
        <v>0</v>
      </c>
      <c r="I13315">
        <v>0</v>
      </c>
    </row>
    <row r="13316" spans="1:9" hidden="1" x14ac:dyDescent="0.3">
      <c r="A13316" s="1" t="s">
        <v>159</v>
      </c>
      <c r="B13316" s="1" t="s">
        <v>316</v>
      </c>
      <c r="C13316">
        <v>29.649899999999999</v>
      </c>
      <c r="D13316">
        <v>-90.112099999999998</v>
      </c>
      <c r="E13316" s="1" t="s">
        <v>6</v>
      </c>
      <c r="F13316" t="s">
        <v>1458</v>
      </c>
      <c r="G13316">
        <v>0</v>
      </c>
      <c r="H13316">
        <v>0</v>
      </c>
      <c r="I13316">
        <v>0</v>
      </c>
    </row>
    <row r="13317" spans="1:9" hidden="1" x14ac:dyDescent="0.3">
      <c r="A13317" s="1" t="s">
        <v>159</v>
      </c>
      <c r="B13317" s="1" t="s">
        <v>316</v>
      </c>
      <c r="C13317">
        <v>29.649899999999999</v>
      </c>
      <c r="D13317">
        <v>-90.112099999999998</v>
      </c>
      <c r="E13317" s="1" t="s">
        <v>7</v>
      </c>
      <c r="F13317" t="s">
        <v>1699</v>
      </c>
      <c r="G13317">
        <v>0</v>
      </c>
      <c r="H13317">
        <v>0</v>
      </c>
      <c r="I13317">
        <v>0</v>
      </c>
    </row>
    <row r="13318" spans="1:9" hidden="1" x14ac:dyDescent="0.3">
      <c r="A13318" s="1" t="s">
        <v>159</v>
      </c>
      <c r="B13318" s="1" t="s">
        <v>316</v>
      </c>
      <c r="C13318">
        <v>29.649899999999999</v>
      </c>
      <c r="D13318">
        <v>-90.112099999999998</v>
      </c>
      <c r="E13318" s="1" t="s">
        <v>8</v>
      </c>
      <c r="F13318" t="s">
        <v>1940</v>
      </c>
      <c r="G13318">
        <v>0</v>
      </c>
      <c r="H13318">
        <v>0</v>
      </c>
      <c r="I13318">
        <v>0</v>
      </c>
    </row>
    <row r="13319" spans="1:9" hidden="1" x14ac:dyDescent="0.3">
      <c r="A13319" s="1" t="s">
        <v>159</v>
      </c>
      <c r="B13319" s="1" t="s">
        <v>316</v>
      </c>
      <c r="C13319">
        <v>29.649899999999999</v>
      </c>
      <c r="D13319">
        <v>-90.112099999999998</v>
      </c>
      <c r="E13319" s="1" t="s">
        <v>9</v>
      </c>
      <c r="F13319" t="s">
        <v>2178</v>
      </c>
      <c r="G13319">
        <v>0</v>
      </c>
      <c r="H13319">
        <v>0</v>
      </c>
      <c r="I13319">
        <v>0</v>
      </c>
    </row>
    <row r="13320" spans="1:9" hidden="1" x14ac:dyDescent="0.3">
      <c r="A13320" s="1" t="s">
        <v>159</v>
      </c>
      <c r="B13320" s="1" t="s">
        <v>316</v>
      </c>
      <c r="C13320">
        <v>29.649899999999999</v>
      </c>
      <c r="D13320">
        <v>-90.112099999999998</v>
      </c>
      <c r="E13320" s="1" t="s">
        <v>10</v>
      </c>
      <c r="F13320" t="s">
        <v>2416</v>
      </c>
      <c r="G13320">
        <v>0</v>
      </c>
      <c r="H13320">
        <v>0</v>
      </c>
      <c r="I13320">
        <v>0</v>
      </c>
    </row>
    <row r="13321" spans="1:9" hidden="1" x14ac:dyDescent="0.3">
      <c r="A13321" s="1" t="s">
        <v>159</v>
      </c>
      <c r="B13321" s="1" t="s">
        <v>316</v>
      </c>
      <c r="C13321">
        <v>29.649899999999999</v>
      </c>
      <c r="D13321">
        <v>-90.112099999999998</v>
      </c>
      <c r="E13321" s="1" t="s">
        <v>11</v>
      </c>
      <c r="F13321" t="s">
        <v>2654</v>
      </c>
      <c r="G13321">
        <v>0</v>
      </c>
      <c r="H13321">
        <v>0</v>
      </c>
      <c r="I13321">
        <v>0</v>
      </c>
    </row>
    <row r="13322" spans="1:9" hidden="1" x14ac:dyDescent="0.3">
      <c r="A13322" s="1" t="s">
        <v>159</v>
      </c>
      <c r="B13322" s="1" t="s">
        <v>316</v>
      </c>
      <c r="C13322">
        <v>29.649899999999999</v>
      </c>
      <c r="D13322">
        <v>-90.112099999999998</v>
      </c>
      <c r="E13322" s="1" t="s">
        <v>12</v>
      </c>
      <c r="F13322" t="s">
        <v>2892</v>
      </c>
      <c r="G13322">
        <v>0</v>
      </c>
      <c r="H13322">
        <v>0</v>
      </c>
      <c r="I13322">
        <v>0</v>
      </c>
    </row>
    <row r="13323" spans="1:9" hidden="1" x14ac:dyDescent="0.3">
      <c r="A13323" s="1" t="s">
        <v>159</v>
      </c>
      <c r="B13323" s="1" t="s">
        <v>316</v>
      </c>
      <c r="C13323">
        <v>29.649899999999999</v>
      </c>
      <c r="D13323">
        <v>-90.112099999999998</v>
      </c>
      <c r="E13323" s="1" t="s">
        <v>13</v>
      </c>
      <c r="F13323" t="s">
        <v>3130</v>
      </c>
      <c r="G13323">
        <v>0</v>
      </c>
      <c r="H13323">
        <v>0</v>
      </c>
      <c r="I13323">
        <v>0</v>
      </c>
    </row>
    <row r="13324" spans="1:9" hidden="1" x14ac:dyDescent="0.3">
      <c r="A13324" s="1" t="s">
        <v>159</v>
      </c>
      <c r="B13324" s="1" t="s">
        <v>316</v>
      </c>
      <c r="C13324">
        <v>29.649899999999999</v>
      </c>
      <c r="D13324">
        <v>-90.112099999999998</v>
      </c>
      <c r="E13324" s="1" t="s">
        <v>14</v>
      </c>
      <c r="F13324" t="s">
        <v>3367</v>
      </c>
      <c r="G13324">
        <v>0</v>
      </c>
      <c r="H13324">
        <v>0</v>
      </c>
      <c r="I13324">
        <v>0</v>
      </c>
    </row>
    <row r="13325" spans="1:9" hidden="1" x14ac:dyDescent="0.3">
      <c r="A13325" s="1" t="s">
        <v>159</v>
      </c>
      <c r="B13325" s="1" t="s">
        <v>316</v>
      </c>
      <c r="C13325">
        <v>29.649899999999999</v>
      </c>
      <c r="D13325">
        <v>-90.112099999999998</v>
      </c>
      <c r="E13325" s="1" t="s">
        <v>15</v>
      </c>
      <c r="F13325" t="s">
        <v>3603</v>
      </c>
      <c r="G13325">
        <v>0</v>
      </c>
      <c r="H13325">
        <v>0</v>
      </c>
      <c r="I13325">
        <v>0</v>
      </c>
    </row>
    <row r="13326" spans="1:9" hidden="1" x14ac:dyDescent="0.3">
      <c r="A13326" s="1" t="s">
        <v>159</v>
      </c>
      <c r="B13326" s="1" t="s">
        <v>316</v>
      </c>
      <c r="C13326">
        <v>29.649899999999999</v>
      </c>
      <c r="D13326">
        <v>-90.112099999999998</v>
      </c>
      <c r="E13326" s="1" t="s">
        <v>16</v>
      </c>
      <c r="F13326" t="s">
        <v>3839</v>
      </c>
      <c r="G13326">
        <v>0</v>
      </c>
      <c r="H13326">
        <v>0</v>
      </c>
      <c r="I13326">
        <v>0</v>
      </c>
    </row>
    <row r="13327" spans="1:9" hidden="1" x14ac:dyDescent="0.3">
      <c r="A13327" s="1" t="s">
        <v>159</v>
      </c>
      <c r="B13327" s="1" t="s">
        <v>316</v>
      </c>
      <c r="C13327">
        <v>29.649899999999999</v>
      </c>
      <c r="D13327">
        <v>-90.112099999999998</v>
      </c>
      <c r="E13327" s="1" t="s">
        <v>17</v>
      </c>
      <c r="F13327" t="s">
        <v>4074</v>
      </c>
      <c r="G13327">
        <v>0</v>
      </c>
      <c r="H13327">
        <v>0</v>
      </c>
      <c r="I13327">
        <v>0</v>
      </c>
    </row>
    <row r="13328" spans="1:9" hidden="1" x14ac:dyDescent="0.3">
      <c r="A13328" s="1" t="s">
        <v>159</v>
      </c>
      <c r="B13328" s="1" t="s">
        <v>316</v>
      </c>
      <c r="C13328">
        <v>29.649899999999999</v>
      </c>
      <c r="D13328">
        <v>-90.112099999999998</v>
      </c>
      <c r="E13328" s="1" t="s">
        <v>18</v>
      </c>
      <c r="F13328" t="s">
        <v>4309</v>
      </c>
      <c r="G13328">
        <v>0</v>
      </c>
      <c r="H13328">
        <v>0</v>
      </c>
      <c r="I13328">
        <v>0</v>
      </c>
    </row>
    <row r="13329" spans="1:9" hidden="1" x14ac:dyDescent="0.3">
      <c r="A13329" s="1" t="s">
        <v>159</v>
      </c>
      <c r="B13329" s="1" t="s">
        <v>316</v>
      </c>
      <c r="C13329">
        <v>29.649899999999999</v>
      </c>
      <c r="D13329">
        <v>-90.112099999999998</v>
      </c>
      <c r="E13329" s="1" t="s">
        <v>19</v>
      </c>
      <c r="F13329" t="s">
        <v>4544</v>
      </c>
      <c r="G13329">
        <v>0</v>
      </c>
      <c r="H13329">
        <v>0</v>
      </c>
      <c r="I13329">
        <v>0</v>
      </c>
    </row>
    <row r="13330" spans="1:9" hidden="1" x14ac:dyDescent="0.3">
      <c r="A13330" s="1" t="s">
        <v>159</v>
      </c>
      <c r="B13330" s="1" t="s">
        <v>316</v>
      </c>
      <c r="C13330">
        <v>29.649899999999999</v>
      </c>
      <c r="D13330">
        <v>-90.112099999999998</v>
      </c>
      <c r="E13330" s="1" t="s">
        <v>20</v>
      </c>
      <c r="F13330" t="s">
        <v>4779</v>
      </c>
      <c r="G13330">
        <v>0</v>
      </c>
      <c r="H13330">
        <v>0</v>
      </c>
      <c r="I13330">
        <v>0</v>
      </c>
    </row>
    <row r="13331" spans="1:9" hidden="1" x14ac:dyDescent="0.3">
      <c r="A13331" s="1" t="s">
        <v>159</v>
      </c>
      <c r="B13331" s="1" t="s">
        <v>316</v>
      </c>
      <c r="C13331">
        <v>29.649899999999999</v>
      </c>
      <c r="D13331">
        <v>-90.112099999999998</v>
      </c>
      <c r="E13331" s="1" t="s">
        <v>21</v>
      </c>
      <c r="F13331" t="s">
        <v>5014</v>
      </c>
      <c r="G13331">
        <v>0</v>
      </c>
      <c r="H13331">
        <v>0</v>
      </c>
      <c r="I13331">
        <v>0</v>
      </c>
    </row>
    <row r="13332" spans="1:9" hidden="1" x14ac:dyDescent="0.3">
      <c r="A13332" s="1" t="s">
        <v>159</v>
      </c>
      <c r="B13332" s="1" t="s">
        <v>316</v>
      </c>
      <c r="C13332">
        <v>29.649899999999999</v>
      </c>
      <c r="D13332">
        <v>-90.112099999999998</v>
      </c>
      <c r="E13332" s="1" t="s">
        <v>22</v>
      </c>
      <c r="F13332" t="s">
        <v>5249</v>
      </c>
      <c r="G13332">
        <v>0</v>
      </c>
      <c r="H13332">
        <v>0</v>
      </c>
      <c r="I13332">
        <v>0</v>
      </c>
    </row>
    <row r="13333" spans="1:9" hidden="1" x14ac:dyDescent="0.3">
      <c r="A13333" s="1" t="s">
        <v>159</v>
      </c>
      <c r="B13333" s="1" t="s">
        <v>316</v>
      </c>
      <c r="C13333">
        <v>29.649899999999999</v>
      </c>
      <c r="D13333">
        <v>-90.112099999999998</v>
      </c>
      <c r="E13333" s="1" t="s">
        <v>23</v>
      </c>
      <c r="F13333" t="s">
        <v>5484</v>
      </c>
      <c r="G13333">
        <v>0</v>
      </c>
      <c r="H13333">
        <v>0</v>
      </c>
      <c r="I13333">
        <v>0</v>
      </c>
    </row>
    <row r="13334" spans="1:9" hidden="1" x14ac:dyDescent="0.3">
      <c r="A13334" s="1" t="s">
        <v>159</v>
      </c>
      <c r="B13334" s="1" t="s">
        <v>316</v>
      </c>
      <c r="C13334">
        <v>29.649899999999999</v>
      </c>
      <c r="D13334">
        <v>-90.112099999999998</v>
      </c>
      <c r="E13334" s="1" t="s">
        <v>24</v>
      </c>
      <c r="F13334" t="s">
        <v>5719</v>
      </c>
      <c r="G13334">
        <v>0</v>
      </c>
      <c r="H13334">
        <v>0</v>
      </c>
      <c r="I13334">
        <v>0</v>
      </c>
    </row>
    <row r="13335" spans="1:9" hidden="1" x14ac:dyDescent="0.3">
      <c r="A13335" s="1" t="s">
        <v>159</v>
      </c>
      <c r="B13335" s="1" t="s">
        <v>316</v>
      </c>
      <c r="C13335">
        <v>29.649899999999999</v>
      </c>
      <c r="D13335">
        <v>-90.112099999999998</v>
      </c>
      <c r="E13335" s="1" t="s">
        <v>25</v>
      </c>
      <c r="F13335" t="s">
        <v>5953</v>
      </c>
      <c r="G13335">
        <v>0</v>
      </c>
      <c r="H13335">
        <v>0</v>
      </c>
      <c r="I13335">
        <v>0</v>
      </c>
    </row>
    <row r="13336" spans="1:9" hidden="1" x14ac:dyDescent="0.3">
      <c r="A13336" s="1" t="s">
        <v>159</v>
      </c>
      <c r="B13336" s="1" t="s">
        <v>316</v>
      </c>
      <c r="C13336">
        <v>29.649899999999999</v>
      </c>
      <c r="D13336">
        <v>-90.112099999999998</v>
      </c>
      <c r="E13336" s="1" t="s">
        <v>26</v>
      </c>
      <c r="F13336" t="s">
        <v>6187</v>
      </c>
      <c r="G13336">
        <v>0</v>
      </c>
      <c r="H13336">
        <v>0</v>
      </c>
      <c r="I13336">
        <v>0</v>
      </c>
    </row>
    <row r="13337" spans="1:9" hidden="1" x14ac:dyDescent="0.3">
      <c r="A13337" s="1" t="s">
        <v>159</v>
      </c>
      <c r="B13337" s="1" t="s">
        <v>316</v>
      </c>
      <c r="C13337">
        <v>29.649899999999999</v>
      </c>
      <c r="D13337">
        <v>-90.112099999999998</v>
      </c>
      <c r="E13337" s="1" t="s">
        <v>27</v>
      </c>
      <c r="F13337" t="s">
        <v>6421</v>
      </c>
      <c r="G13337">
        <v>0</v>
      </c>
      <c r="H13337">
        <v>0</v>
      </c>
      <c r="I13337">
        <v>0</v>
      </c>
    </row>
    <row r="13338" spans="1:9" hidden="1" x14ac:dyDescent="0.3">
      <c r="A13338" s="1" t="s">
        <v>159</v>
      </c>
      <c r="B13338" s="1" t="s">
        <v>316</v>
      </c>
      <c r="C13338">
        <v>29.649899999999999</v>
      </c>
      <c r="D13338">
        <v>-90.112099999999998</v>
      </c>
      <c r="E13338" s="1" t="s">
        <v>28</v>
      </c>
      <c r="F13338" t="s">
        <v>6655</v>
      </c>
      <c r="G13338">
        <v>0</v>
      </c>
      <c r="H13338">
        <v>0</v>
      </c>
      <c r="I13338">
        <v>0</v>
      </c>
    </row>
    <row r="13339" spans="1:9" hidden="1" x14ac:dyDescent="0.3">
      <c r="A13339" s="1" t="s">
        <v>159</v>
      </c>
      <c r="B13339" s="1" t="s">
        <v>316</v>
      </c>
      <c r="C13339">
        <v>29.649899999999999</v>
      </c>
      <c r="D13339">
        <v>-90.112099999999998</v>
      </c>
      <c r="E13339" s="1" t="s">
        <v>29</v>
      </c>
      <c r="F13339" t="s">
        <v>6889</v>
      </c>
      <c r="G13339">
        <v>0</v>
      </c>
      <c r="H13339">
        <v>0</v>
      </c>
      <c r="I13339">
        <v>0</v>
      </c>
    </row>
    <row r="13340" spans="1:9" hidden="1" x14ac:dyDescent="0.3">
      <c r="A13340" s="1" t="s">
        <v>159</v>
      </c>
      <c r="B13340" s="1" t="s">
        <v>316</v>
      </c>
      <c r="C13340">
        <v>29.649899999999999</v>
      </c>
      <c r="D13340">
        <v>-90.112099999999998</v>
      </c>
      <c r="E13340" s="1" t="s">
        <v>30</v>
      </c>
      <c r="F13340" t="s">
        <v>7123</v>
      </c>
      <c r="G13340">
        <v>0</v>
      </c>
      <c r="H13340">
        <v>0</v>
      </c>
      <c r="I13340">
        <v>0</v>
      </c>
    </row>
    <row r="13341" spans="1:9" hidden="1" x14ac:dyDescent="0.3">
      <c r="A13341" s="1" t="s">
        <v>159</v>
      </c>
      <c r="B13341" s="1" t="s">
        <v>316</v>
      </c>
      <c r="C13341">
        <v>29.649899999999999</v>
      </c>
      <c r="D13341">
        <v>-90.112099999999998</v>
      </c>
      <c r="E13341" s="1" t="s">
        <v>31</v>
      </c>
      <c r="F13341" t="s">
        <v>7357</v>
      </c>
      <c r="G13341">
        <v>0</v>
      </c>
      <c r="H13341">
        <v>0</v>
      </c>
      <c r="I13341">
        <v>0</v>
      </c>
    </row>
    <row r="13342" spans="1:9" hidden="1" x14ac:dyDescent="0.3">
      <c r="A13342" s="1" t="s">
        <v>159</v>
      </c>
      <c r="B13342" s="1" t="s">
        <v>316</v>
      </c>
      <c r="C13342">
        <v>29.649899999999999</v>
      </c>
      <c r="D13342">
        <v>-90.112099999999998</v>
      </c>
      <c r="E13342" s="1" t="s">
        <v>32</v>
      </c>
      <c r="F13342" t="s">
        <v>7591</v>
      </c>
      <c r="G13342">
        <v>0</v>
      </c>
      <c r="H13342">
        <v>0</v>
      </c>
      <c r="I13342">
        <v>0</v>
      </c>
    </row>
    <row r="13343" spans="1:9" hidden="1" x14ac:dyDescent="0.3">
      <c r="A13343" s="1" t="s">
        <v>159</v>
      </c>
      <c r="B13343" s="1" t="s">
        <v>316</v>
      </c>
      <c r="C13343">
        <v>29.649899999999999</v>
      </c>
      <c r="D13343">
        <v>-90.112099999999998</v>
      </c>
      <c r="E13343" s="1" t="s">
        <v>33</v>
      </c>
      <c r="F13343" t="s">
        <v>7825</v>
      </c>
      <c r="G13343">
        <v>0</v>
      </c>
      <c r="H13343">
        <v>0</v>
      </c>
      <c r="I13343">
        <v>0</v>
      </c>
    </row>
    <row r="13344" spans="1:9" hidden="1" x14ac:dyDescent="0.3">
      <c r="A13344" s="1" t="s">
        <v>159</v>
      </c>
      <c r="B13344" s="1" t="s">
        <v>316</v>
      </c>
      <c r="C13344">
        <v>29.649899999999999</v>
      </c>
      <c r="D13344">
        <v>-90.112099999999998</v>
      </c>
      <c r="E13344" s="1" t="s">
        <v>34</v>
      </c>
      <c r="F13344" t="s">
        <v>8059</v>
      </c>
      <c r="G13344">
        <v>0</v>
      </c>
      <c r="H13344">
        <v>0</v>
      </c>
      <c r="I13344">
        <v>0</v>
      </c>
    </row>
    <row r="13345" spans="1:9" hidden="1" x14ac:dyDescent="0.3">
      <c r="A13345" s="1" t="s">
        <v>159</v>
      </c>
      <c r="B13345" s="1" t="s">
        <v>316</v>
      </c>
      <c r="C13345">
        <v>29.649899999999999</v>
      </c>
      <c r="D13345">
        <v>-90.112099999999998</v>
      </c>
      <c r="E13345" s="1" t="s">
        <v>35</v>
      </c>
      <c r="F13345" t="s">
        <v>8291</v>
      </c>
      <c r="G13345">
        <v>0</v>
      </c>
      <c r="H13345">
        <v>0</v>
      </c>
      <c r="I13345">
        <v>0</v>
      </c>
    </row>
    <row r="13346" spans="1:9" hidden="1" x14ac:dyDescent="0.3">
      <c r="A13346" s="1" t="s">
        <v>159</v>
      </c>
      <c r="B13346" s="1" t="s">
        <v>316</v>
      </c>
      <c r="C13346">
        <v>29.649899999999999</v>
      </c>
      <c r="D13346">
        <v>-90.112099999999998</v>
      </c>
      <c r="E13346" s="1" t="s">
        <v>36</v>
      </c>
      <c r="F13346" t="s">
        <v>8523</v>
      </c>
      <c r="G13346">
        <v>0</v>
      </c>
      <c r="H13346">
        <v>0</v>
      </c>
      <c r="I13346">
        <v>0</v>
      </c>
    </row>
    <row r="13347" spans="1:9" hidden="1" x14ac:dyDescent="0.3">
      <c r="A13347" s="1" t="s">
        <v>159</v>
      </c>
      <c r="B13347" s="1" t="s">
        <v>316</v>
      </c>
      <c r="C13347">
        <v>29.649899999999999</v>
      </c>
      <c r="D13347">
        <v>-90.112099999999998</v>
      </c>
      <c r="E13347" s="1" t="s">
        <v>37</v>
      </c>
      <c r="F13347" t="s">
        <v>8754</v>
      </c>
      <c r="G13347">
        <v>0</v>
      </c>
      <c r="H13347">
        <v>0</v>
      </c>
      <c r="I13347">
        <v>0</v>
      </c>
    </row>
    <row r="13348" spans="1:9" hidden="1" x14ac:dyDescent="0.3">
      <c r="A13348" s="1" t="s">
        <v>159</v>
      </c>
      <c r="B13348" s="1" t="s">
        <v>316</v>
      </c>
      <c r="C13348">
        <v>29.649899999999999</v>
      </c>
      <c r="D13348">
        <v>-90.112099999999998</v>
      </c>
      <c r="E13348" s="1" t="s">
        <v>38</v>
      </c>
      <c r="F13348" t="s">
        <v>8985</v>
      </c>
      <c r="G13348">
        <v>0</v>
      </c>
      <c r="H13348">
        <v>0</v>
      </c>
      <c r="I13348">
        <v>0</v>
      </c>
    </row>
    <row r="13349" spans="1:9" hidden="1" x14ac:dyDescent="0.3">
      <c r="A13349" s="1" t="s">
        <v>159</v>
      </c>
      <c r="B13349" s="1" t="s">
        <v>316</v>
      </c>
      <c r="C13349">
        <v>29.649899999999999</v>
      </c>
      <c r="D13349">
        <v>-90.112099999999998</v>
      </c>
      <c r="E13349" s="1" t="s">
        <v>39</v>
      </c>
      <c r="F13349" t="s">
        <v>9216</v>
      </c>
      <c r="G13349">
        <v>0</v>
      </c>
      <c r="H13349">
        <v>0</v>
      </c>
      <c r="I13349">
        <v>0</v>
      </c>
    </row>
    <row r="13350" spans="1:9" hidden="1" x14ac:dyDescent="0.3">
      <c r="A13350" s="1" t="s">
        <v>159</v>
      </c>
      <c r="B13350" s="1" t="s">
        <v>316</v>
      </c>
      <c r="C13350">
        <v>29.649899999999999</v>
      </c>
      <c r="D13350">
        <v>-90.112099999999998</v>
      </c>
      <c r="E13350" s="1" t="s">
        <v>40</v>
      </c>
      <c r="F13350" t="s">
        <v>9447</v>
      </c>
      <c r="G13350">
        <v>0</v>
      </c>
      <c r="H13350">
        <v>0</v>
      </c>
      <c r="I13350">
        <v>0</v>
      </c>
    </row>
    <row r="13351" spans="1:9" hidden="1" x14ac:dyDescent="0.3">
      <c r="A13351" s="1" t="s">
        <v>159</v>
      </c>
      <c r="B13351" s="1" t="s">
        <v>316</v>
      </c>
      <c r="C13351">
        <v>29.649899999999999</v>
      </c>
      <c r="D13351">
        <v>-90.112099999999998</v>
      </c>
      <c r="E13351" s="1" t="s">
        <v>41</v>
      </c>
      <c r="F13351" t="s">
        <v>9678</v>
      </c>
      <c r="G13351">
        <v>0</v>
      </c>
      <c r="H13351">
        <v>0</v>
      </c>
      <c r="I13351">
        <v>0</v>
      </c>
    </row>
    <row r="13352" spans="1:9" hidden="1" x14ac:dyDescent="0.3">
      <c r="A13352" s="1" t="s">
        <v>159</v>
      </c>
      <c r="B13352" s="1" t="s">
        <v>316</v>
      </c>
      <c r="C13352">
        <v>29.649899999999999</v>
      </c>
      <c r="D13352">
        <v>-90.112099999999998</v>
      </c>
      <c r="E13352" s="1" t="s">
        <v>42</v>
      </c>
      <c r="F13352" t="s">
        <v>9909</v>
      </c>
      <c r="G13352">
        <v>0</v>
      </c>
      <c r="H13352">
        <v>0</v>
      </c>
      <c r="I13352">
        <v>0</v>
      </c>
    </row>
    <row r="13353" spans="1:9" hidden="1" x14ac:dyDescent="0.3">
      <c r="A13353" s="1" t="s">
        <v>159</v>
      </c>
      <c r="B13353" s="1" t="s">
        <v>316</v>
      </c>
      <c r="C13353">
        <v>29.649899999999999</v>
      </c>
      <c r="D13353">
        <v>-90.112099999999998</v>
      </c>
      <c r="E13353" s="1" t="s">
        <v>43</v>
      </c>
      <c r="F13353" t="s">
        <v>10138</v>
      </c>
      <c r="G13353">
        <v>0</v>
      </c>
      <c r="H13353">
        <v>0</v>
      </c>
      <c r="I13353">
        <v>0</v>
      </c>
    </row>
    <row r="13354" spans="1:9" hidden="1" x14ac:dyDescent="0.3">
      <c r="A13354" s="1" t="s">
        <v>159</v>
      </c>
      <c r="B13354" s="1" t="s">
        <v>316</v>
      </c>
      <c r="C13354">
        <v>29.649899999999999</v>
      </c>
      <c r="D13354">
        <v>-90.112099999999998</v>
      </c>
      <c r="E13354" s="1" t="s">
        <v>44</v>
      </c>
      <c r="F13354" t="s">
        <v>10366</v>
      </c>
      <c r="G13354">
        <v>0</v>
      </c>
      <c r="H13354">
        <v>0</v>
      </c>
      <c r="I13354">
        <v>0</v>
      </c>
    </row>
    <row r="13355" spans="1:9" hidden="1" x14ac:dyDescent="0.3">
      <c r="A13355" s="1" t="s">
        <v>159</v>
      </c>
      <c r="B13355" s="1" t="s">
        <v>316</v>
      </c>
      <c r="C13355">
        <v>29.649899999999999</v>
      </c>
      <c r="D13355">
        <v>-90.112099999999998</v>
      </c>
      <c r="E13355" s="1" t="s">
        <v>45</v>
      </c>
      <c r="F13355" t="s">
        <v>10587</v>
      </c>
      <c r="G13355">
        <v>0</v>
      </c>
      <c r="H13355">
        <v>0</v>
      </c>
      <c r="I13355">
        <v>0</v>
      </c>
    </row>
    <row r="13356" spans="1:9" hidden="1" x14ac:dyDescent="0.3">
      <c r="A13356" s="1" t="s">
        <v>159</v>
      </c>
      <c r="B13356" s="1" t="s">
        <v>316</v>
      </c>
      <c r="C13356">
        <v>29.649899999999999</v>
      </c>
      <c r="D13356">
        <v>-90.112099999999998</v>
      </c>
      <c r="E13356" s="1" t="s">
        <v>46</v>
      </c>
      <c r="F13356" t="s">
        <v>10803</v>
      </c>
      <c r="G13356">
        <v>0</v>
      </c>
      <c r="H13356">
        <v>0</v>
      </c>
      <c r="I13356">
        <v>0</v>
      </c>
    </row>
    <row r="13357" spans="1:9" hidden="1" x14ac:dyDescent="0.3">
      <c r="A13357" s="1" t="s">
        <v>159</v>
      </c>
      <c r="B13357" s="1" t="s">
        <v>316</v>
      </c>
      <c r="C13357">
        <v>29.649899999999999</v>
      </c>
      <c r="D13357">
        <v>-90.112099999999998</v>
      </c>
      <c r="E13357" s="1" t="s">
        <v>47</v>
      </c>
      <c r="F13357" t="s">
        <v>11018</v>
      </c>
      <c r="G13357">
        <v>0</v>
      </c>
      <c r="H13357">
        <v>0</v>
      </c>
      <c r="I13357">
        <v>0</v>
      </c>
    </row>
    <row r="13358" spans="1:9" hidden="1" x14ac:dyDescent="0.3">
      <c r="A13358" s="1" t="s">
        <v>159</v>
      </c>
      <c r="B13358" s="1" t="s">
        <v>316</v>
      </c>
      <c r="C13358">
        <v>29.649899999999999</v>
      </c>
      <c r="D13358">
        <v>-90.112099999999998</v>
      </c>
      <c r="E13358" s="1" t="s">
        <v>48</v>
      </c>
      <c r="F13358" t="s">
        <v>11821</v>
      </c>
      <c r="G13358">
        <v>0</v>
      </c>
      <c r="H13358">
        <v>0</v>
      </c>
      <c r="I13358">
        <v>0</v>
      </c>
    </row>
    <row r="13359" spans="1:9" hidden="1" x14ac:dyDescent="0.3">
      <c r="A13359" s="1" t="s">
        <v>159</v>
      </c>
      <c r="B13359" s="1" t="s">
        <v>316</v>
      </c>
      <c r="C13359">
        <v>29.649899999999999</v>
      </c>
      <c r="D13359">
        <v>-90.112099999999998</v>
      </c>
      <c r="E13359" s="1" t="s">
        <v>49</v>
      </c>
      <c r="F13359" t="s">
        <v>12012</v>
      </c>
      <c r="G13359">
        <v>0</v>
      </c>
      <c r="H13359">
        <v>0</v>
      </c>
      <c r="I13359">
        <v>0</v>
      </c>
    </row>
    <row r="13360" spans="1:9" hidden="1" x14ac:dyDescent="0.3">
      <c r="A13360" s="1" t="s">
        <v>159</v>
      </c>
      <c r="B13360" s="1" t="s">
        <v>316</v>
      </c>
      <c r="C13360">
        <v>29.649899999999999</v>
      </c>
      <c r="D13360">
        <v>-90.112099999999998</v>
      </c>
      <c r="E13360" s="1" t="s">
        <v>50</v>
      </c>
      <c r="F13360" t="s">
        <v>12183</v>
      </c>
      <c r="G13360">
        <v>0</v>
      </c>
      <c r="H13360">
        <v>0</v>
      </c>
      <c r="I13360">
        <v>0</v>
      </c>
    </row>
    <row r="13361" spans="1:9" hidden="1" x14ac:dyDescent="0.3">
      <c r="A13361" s="1" t="s">
        <v>159</v>
      </c>
      <c r="B13361" s="1" t="s">
        <v>316</v>
      </c>
      <c r="C13361">
        <v>29.649899999999999</v>
      </c>
      <c r="D13361">
        <v>-90.112099999999998</v>
      </c>
      <c r="E13361" s="1" t="s">
        <v>51</v>
      </c>
      <c r="F13361" t="s">
        <v>17622</v>
      </c>
      <c r="G13361">
        <v>0</v>
      </c>
      <c r="H13361">
        <v>1</v>
      </c>
      <c r="I13361">
        <v>0</v>
      </c>
    </row>
    <row r="13362" spans="1:9" hidden="1" x14ac:dyDescent="0.3">
      <c r="A13362" s="1" t="s">
        <v>159</v>
      </c>
      <c r="B13362" s="1" t="s">
        <v>316</v>
      </c>
      <c r="C13362">
        <v>29.649899999999999</v>
      </c>
      <c r="D13362">
        <v>-90.112099999999998</v>
      </c>
      <c r="E13362" s="1" t="s">
        <v>52</v>
      </c>
      <c r="F13362" t="s">
        <v>11186</v>
      </c>
      <c r="G13362">
        <v>0</v>
      </c>
      <c r="H13362">
        <v>0</v>
      </c>
      <c r="I13362">
        <v>0</v>
      </c>
    </row>
    <row r="13363" spans="1:9" hidden="1" x14ac:dyDescent="0.3">
      <c r="A13363" s="1" t="s">
        <v>159</v>
      </c>
      <c r="B13363" s="1" t="s">
        <v>316</v>
      </c>
      <c r="C13363">
        <v>29.649899999999999</v>
      </c>
      <c r="D13363">
        <v>-90.112099999999998</v>
      </c>
      <c r="E13363" s="1" t="s">
        <v>53</v>
      </c>
      <c r="F13363" t="s">
        <v>11384</v>
      </c>
      <c r="G13363">
        <v>0</v>
      </c>
      <c r="H13363">
        <v>0</v>
      </c>
      <c r="I13363">
        <v>0</v>
      </c>
    </row>
    <row r="13364" spans="1:9" hidden="1" x14ac:dyDescent="0.3">
      <c r="A13364" s="1" t="s">
        <v>159</v>
      </c>
      <c r="B13364" s="1" t="s">
        <v>316</v>
      </c>
      <c r="C13364">
        <v>29.649899999999999</v>
      </c>
      <c r="D13364">
        <v>-90.112099999999998</v>
      </c>
      <c r="E13364" s="1" t="s">
        <v>54</v>
      </c>
      <c r="F13364" t="s">
        <v>11579</v>
      </c>
      <c r="G13364">
        <v>0</v>
      </c>
      <c r="H13364">
        <v>0</v>
      </c>
      <c r="I13364">
        <v>0</v>
      </c>
    </row>
    <row r="13365" spans="1:9" hidden="1" x14ac:dyDescent="0.3">
      <c r="A13365" s="1" t="s">
        <v>159</v>
      </c>
      <c r="B13365" s="1" t="s">
        <v>316</v>
      </c>
      <c r="C13365">
        <v>29.649899999999999</v>
      </c>
      <c r="D13365">
        <v>-90.112099999999998</v>
      </c>
      <c r="E13365" s="1" t="s">
        <v>21548</v>
      </c>
      <c r="F13365" t="s">
        <v>21805</v>
      </c>
      <c r="G13365">
        <v>0</v>
      </c>
      <c r="H13365">
        <v>0</v>
      </c>
      <c r="I13365">
        <v>0</v>
      </c>
    </row>
    <row r="13366" spans="1:9" hidden="1" x14ac:dyDescent="0.3">
      <c r="A13366" s="1" t="s">
        <v>159</v>
      </c>
      <c r="B13366" s="1" t="s">
        <v>317</v>
      </c>
      <c r="C13366">
        <v>40.790900000000001</v>
      </c>
      <c r="D13366">
        <v>-121.84739999999999</v>
      </c>
      <c r="E13366" s="1" t="s">
        <v>4</v>
      </c>
      <c r="F13366" t="s">
        <v>975</v>
      </c>
      <c r="G13366">
        <v>0</v>
      </c>
      <c r="H13366">
        <v>0</v>
      </c>
      <c r="I13366">
        <v>0</v>
      </c>
    </row>
    <row r="13367" spans="1:9" hidden="1" x14ac:dyDescent="0.3">
      <c r="A13367" s="1" t="s">
        <v>159</v>
      </c>
      <c r="B13367" s="1" t="s">
        <v>317</v>
      </c>
      <c r="C13367">
        <v>40.790900000000001</v>
      </c>
      <c r="D13367">
        <v>-121.84739999999999</v>
      </c>
      <c r="E13367" s="1" t="s">
        <v>5</v>
      </c>
      <c r="F13367" t="s">
        <v>1217</v>
      </c>
      <c r="G13367">
        <v>0</v>
      </c>
      <c r="H13367">
        <v>0</v>
      </c>
      <c r="I13367">
        <v>0</v>
      </c>
    </row>
    <row r="13368" spans="1:9" hidden="1" x14ac:dyDescent="0.3">
      <c r="A13368" s="1" t="s">
        <v>159</v>
      </c>
      <c r="B13368" s="1" t="s">
        <v>317</v>
      </c>
      <c r="C13368">
        <v>40.790900000000001</v>
      </c>
      <c r="D13368">
        <v>-121.84739999999999</v>
      </c>
      <c r="E13368" s="1" t="s">
        <v>6</v>
      </c>
      <c r="F13368" t="s">
        <v>1459</v>
      </c>
      <c r="G13368">
        <v>0</v>
      </c>
      <c r="H13368">
        <v>0</v>
      </c>
      <c r="I13368">
        <v>0</v>
      </c>
    </row>
    <row r="13369" spans="1:9" hidden="1" x14ac:dyDescent="0.3">
      <c r="A13369" s="1" t="s">
        <v>159</v>
      </c>
      <c r="B13369" s="1" t="s">
        <v>317</v>
      </c>
      <c r="C13369">
        <v>40.790900000000001</v>
      </c>
      <c r="D13369">
        <v>-121.84739999999999</v>
      </c>
      <c r="E13369" s="1" t="s">
        <v>7</v>
      </c>
      <c r="F13369" t="s">
        <v>1700</v>
      </c>
      <c r="G13369">
        <v>0</v>
      </c>
      <c r="H13369">
        <v>0</v>
      </c>
      <c r="I13369">
        <v>0</v>
      </c>
    </row>
    <row r="13370" spans="1:9" hidden="1" x14ac:dyDescent="0.3">
      <c r="A13370" s="1" t="s">
        <v>159</v>
      </c>
      <c r="B13370" s="1" t="s">
        <v>317</v>
      </c>
      <c r="C13370">
        <v>40.790900000000001</v>
      </c>
      <c r="D13370">
        <v>-121.84739999999999</v>
      </c>
      <c r="E13370" s="1" t="s">
        <v>8</v>
      </c>
      <c r="F13370" t="s">
        <v>1941</v>
      </c>
      <c r="G13370">
        <v>0</v>
      </c>
      <c r="H13370">
        <v>0</v>
      </c>
      <c r="I13370">
        <v>0</v>
      </c>
    </row>
    <row r="13371" spans="1:9" hidden="1" x14ac:dyDescent="0.3">
      <c r="A13371" s="1" t="s">
        <v>159</v>
      </c>
      <c r="B13371" s="1" t="s">
        <v>317</v>
      </c>
      <c r="C13371">
        <v>40.790900000000001</v>
      </c>
      <c r="D13371">
        <v>-121.84739999999999</v>
      </c>
      <c r="E13371" s="1" t="s">
        <v>9</v>
      </c>
      <c r="F13371" t="s">
        <v>2179</v>
      </c>
      <c r="G13371">
        <v>0</v>
      </c>
      <c r="H13371">
        <v>0</v>
      </c>
      <c r="I13371">
        <v>0</v>
      </c>
    </row>
    <row r="13372" spans="1:9" hidden="1" x14ac:dyDescent="0.3">
      <c r="A13372" s="1" t="s">
        <v>159</v>
      </c>
      <c r="B13372" s="1" t="s">
        <v>317</v>
      </c>
      <c r="C13372">
        <v>40.790900000000001</v>
      </c>
      <c r="D13372">
        <v>-121.84739999999999</v>
      </c>
      <c r="E13372" s="1" t="s">
        <v>10</v>
      </c>
      <c r="F13372" t="s">
        <v>2417</v>
      </c>
      <c r="G13372">
        <v>0</v>
      </c>
      <c r="H13372">
        <v>0</v>
      </c>
      <c r="I13372">
        <v>0</v>
      </c>
    </row>
    <row r="13373" spans="1:9" hidden="1" x14ac:dyDescent="0.3">
      <c r="A13373" s="1" t="s">
        <v>159</v>
      </c>
      <c r="B13373" s="1" t="s">
        <v>317</v>
      </c>
      <c r="C13373">
        <v>40.790900000000001</v>
      </c>
      <c r="D13373">
        <v>-121.84739999999999</v>
      </c>
      <c r="E13373" s="1" t="s">
        <v>11</v>
      </c>
      <c r="F13373" t="s">
        <v>2655</v>
      </c>
      <c r="G13373">
        <v>0</v>
      </c>
      <c r="H13373">
        <v>0</v>
      </c>
      <c r="I13373">
        <v>0</v>
      </c>
    </row>
    <row r="13374" spans="1:9" hidden="1" x14ac:dyDescent="0.3">
      <c r="A13374" s="1" t="s">
        <v>159</v>
      </c>
      <c r="B13374" s="1" t="s">
        <v>317</v>
      </c>
      <c r="C13374">
        <v>40.790900000000001</v>
      </c>
      <c r="D13374">
        <v>-121.84739999999999</v>
      </c>
      <c r="E13374" s="1" t="s">
        <v>12</v>
      </c>
      <c r="F13374" t="s">
        <v>2893</v>
      </c>
      <c r="G13374">
        <v>0</v>
      </c>
      <c r="H13374">
        <v>0</v>
      </c>
      <c r="I13374">
        <v>0</v>
      </c>
    </row>
    <row r="13375" spans="1:9" hidden="1" x14ac:dyDescent="0.3">
      <c r="A13375" s="1" t="s">
        <v>159</v>
      </c>
      <c r="B13375" s="1" t="s">
        <v>317</v>
      </c>
      <c r="C13375">
        <v>40.790900000000001</v>
      </c>
      <c r="D13375">
        <v>-121.84739999999999</v>
      </c>
      <c r="E13375" s="1" t="s">
        <v>13</v>
      </c>
      <c r="F13375" t="s">
        <v>3131</v>
      </c>
      <c r="G13375">
        <v>0</v>
      </c>
      <c r="H13375">
        <v>0</v>
      </c>
      <c r="I13375">
        <v>0</v>
      </c>
    </row>
    <row r="13376" spans="1:9" hidden="1" x14ac:dyDescent="0.3">
      <c r="A13376" s="1" t="s">
        <v>159</v>
      </c>
      <c r="B13376" s="1" t="s">
        <v>317</v>
      </c>
      <c r="C13376">
        <v>40.790900000000001</v>
      </c>
      <c r="D13376">
        <v>-121.84739999999999</v>
      </c>
      <c r="E13376" s="1" t="s">
        <v>14</v>
      </c>
      <c r="F13376" t="s">
        <v>3368</v>
      </c>
      <c r="G13376">
        <v>0</v>
      </c>
      <c r="H13376">
        <v>0</v>
      </c>
      <c r="I13376">
        <v>0</v>
      </c>
    </row>
    <row r="13377" spans="1:9" hidden="1" x14ac:dyDescent="0.3">
      <c r="A13377" s="1" t="s">
        <v>159</v>
      </c>
      <c r="B13377" s="1" t="s">
        <v>317</v>
      </c>
      <c r="C13377">
        <v>40.790900000000001</v>
      </c>
      <c r="D13377">
        <v>-121.84739999999999</v>
      </c>
      <c r="E13377" s="1" t="s">
        <v>15</v>
      </c>
      <c r="F13377" t="s">
        <v>3604</v>
      </c>
      <c r="G13377">
        <v>0</v>
      </c>
      <c r="H13377">
        <v>0</v>
      </c>
      <c r="I13377">
        <v>0</v>
      </c>
    </row>
    <row r="13378" spans="1:9" hidden="1" x14ac:dyDescent="0.3">
      <c r="A13378" s="1" t="s">
        <v>159</v>
      </c>
      <c r="B13378" s="1" t="s">
        <v>317</v>
      </c>
      <c r="C13378">
        <v>40.790900000000001</v>
      </c>
      <c r="D13378">
        <v>-121.84739999999999</v>
      </c>
      <c r="E13378" s="1" t="s">
        <v>16</v>
      </c>
      <c r="F13378" t="s">
        <v>3840</v>
      </c>
      <c r="G13378">
        <v>0</v>
      </c>
      <c r="H13378">
        <v>0</v>
      </c>
      <c r="I13378">
        <v>0</v>
      </c>
    </row>
    <row r="13379" spans="1:9" hidden="1" x14ac:dyDescent="0.3">
      <c r="A13379" s="1" t="s">
        <v>159</v>
      </c>
      <c r="B13379" s="1" t="s">
        <v>317</v>
      </c>
      <c r="C13379">
        <v>40.790900000000001</v>
      </c>
      <c r="D13379">
        <v>-121.84739999999999</v>
      </c>
      <c r="E13379" s="1" t="s">
        <v>17</v>
      </c>
      <c r="F13379" t="s">
        <v>4075</v>
      </c>
      <c r="G13379">
        <v>0</v>
      </c>
      <c r="H13379">
        <v>0</v>
      </c>
      <c r="I13379">
        <v>0</v>
      </c>
    </row>
    <row r="13380" spans="1:9" hidden="1" x14ac:dyDescent="0.3">
      <c r="A13380" s="1" t="s">
        <v>159</v>
      </c>
      <c r="B13380" s="1" t="s">
        <v>317</v>
      </c>
      <c r="C13380">
        <v>40.790900000000001</v>
      </c>
      <c r="D13380">
        <v>-121.84739999999999</v>
      </c>
      <c r="E13380" s="1" t="s">
        <v>18</v>
      </c>
      <c r="F13380" t="s">
        <v>4310</v>
      </c>
      <c r="G13380">
        <v>0</v>
      </c>
      <c r="H13380">
        <v>0</v>
      </c>
      <c r="I13380">
        <v>0</v>
      </c>
    </row>
    <row r="13381" spans="1:9" hidden="1" x14ac:dyDescent="0.3">
      <c r="A13381" s="1" t="s">
        <v>159</v>
      </c>
      <c r="B13381" s="1" t="s">
        <v>317</v>
      </c>
      <c r="C13381">
        <v>40.790900000000001</v>
      </c>
      <c r="D13381">
        <v>-121.84739999999999</v>
      </c>
      <c r="E13381" s="1" t="s">
        <v>19</v>
      </c>
      <c r="F13381" t="s">
        <v>4545</v>
      </c>
      <c r="G13381">
        <v>0</v>
      </c>
      <c r="H13381">
        <v>0</v>
      </c>
      <c r="I13381">
        <v>0</v>
      </c>
    </row>
    <row r="13382" spans="1:9" hidden="1" x14ac:dyDescent="0.3">
      <c r="A13382" s="1" t="s">
        <v>159</v>
      </c>
      <c r="B13382" s="1" t="s">
        <v>317</v>
      </c>
      <c r="C13382">
        <v>40.790900000000001</v>
      </c>
      <c r="D13382">
        <v>-121.84739999999999</v>
      </c>
      <c r="E13382" s="1" t="s">
        <v>20</v>
      </c>
      <c r="F13382" t="s">
        <v>4780</v>
      </c>
      <c r="G13382">
        <v>0</v>
      </c>
      <c r="H13382">
        <v>0</v>
      </c>
      <c r="I13382">
        <v>0</v>
      </c>
    </row>
    <row r="13383" spans="1:9" hidden="1" x14ac:dyDescent="0.3">
      <c r="A13383" s="1" t="s">
        <v>159</v>
      </c>
      <c r="B13383" s="1" t="s">
        <v>317</v>
      </c>
      <c r="C13383">
        <v>40.790900000000001</v>
      </c>
      <c r="D13383">
        <v>-121.84739999999999</v>
      </c>
      <c r="E13383" s="1" t="s">
        <v>21</v>
      </c>
      <c r="F13383" t="s">
        <v>5015</v>
      </c>
      <c r="G13383">
        <v>0</v>
      </c>
      <c r="H13383">
        <v>0</v>
      </c>
      <c r="I13383">
        <v>0</v>
      </c>
    </row>
    <row r="13384" spans="1:9" hidden="1" x14ac:dyDescent="0.3">
      <c r="A13384" s="1" t="s">
        <v>159</v>
      </c>
      <c r="B13384" s="1" t="s">
        <v>317</v>
      </c>
      <c r="C13384">
        <v>40.790900000000001</v>
      </c>
      <c r="D13384">
        <v>-121.84739999999999</v>
      </c>
      <c r="E13384" s="1" t="s">
        <v>22</v>
      </c>
      <c r="F13384" t="s">
        <v>5250</v>
      </c>
      <c r="G13384">
        <v>0</v>
      </c>
      <c r="H13384">
        <v>0</v>
      </c>
      <c r="I13384">
        <v>0</v>
      </c>
    </row>
    <row r="13385" spans="1:9" hidden="1" x14ac:dyDescent="0.3">
      <c r="A13385" s="1" t="s">
        <v>159</v>
      </c>
      <c r="B13385" s="1" t="s">
        <v>317</v>
      </c>
      <c r="C13385">
        <v>40.790900000000001</v>
      </c>
      <c r="D13385">
        <v>-121.84739999999999</v>
      </c>
      <c r="E13385" s="1" t="s">
        <v>23</v>
      </c>
      <c r="F13385" t="s">
        <v>5485</v>
      </c>
      <c r="G13385">
        <v>0</v>
      </c>
      <c r="H13385">
        <v>0</v>
      </c>
      <c r="I13385">
        <v>0</v>
      </c>
    </row>
    <row r="13386" spans="1:9" hidden="1" x14ac:dyDescent="0.3">
      <c r="A13386" s="1" t="s">
        <v>159</v>
      </c>
      <c r="B13386" s="1" t="s">
        <v>317</v>
      </c>
      <c r="C13386">
        <v>40.790900000000001</v>
      </c>
      <c r="D13386">
        <v>-121.84739999999999</v>
      </c>
      <c r="E13386" s="1" t="s">
        <v>24</v>
      </c>
      <c r="F13386" t="s">
        <v>5720</v>
      </c>
      <c r="G13386">
        <v>0</v>
      </c>
      <c r="H13386">
        <v>0</v>
      </c>
      <c r="I13386">
        <v>0</v>
      </c>
    </row>
    <row r="13387" spans="1:9" hidden="1" x14ac:dyDescent="0.3">
      <c r="A13387" s="1" t="s">
        <v>159</v>
      </c>
      <c r="B13387" s="1" t="s">
        <v>317</v>
      </c>
      <c r="C13387">
        <v>40.790900000000001</v>
      </c>
      <c r="D13387">
        <v>-121.84739999999999</v>
      </c>
      <c r="E13387" s="1" t="s">
        <v>25</v>
      </c>
      <c r="F13387" t="s">
        <v>5954</v>
      </c>
      <c r="G13387">
        <v>0</v>
      </c>
      <c r="H13387">
        <v>0</v>
      </c>
      <c r="I13387">
        <v>0</v>
      </c>
    </row>
    <row r="13388" spans="1:9" hidden="1" x14ac:dyDescent="0.3">
      <c r="A13388" s="1" t="s">
        <v>159</v>
      </c>
      <c r="B13388" s="1" t="s">
        <v>317</v>
      </c>
      <c r="C13388">
        <v>40.790900000000001</v>
      </c>
      <c r="D13388">
        <v>-121.84739999999999</v>
      </c>
      <c r="E13388" s="1" t="s">
        <v>26</v>
      </c>
      <c r="F13388" t="s">
        <v>6188</v>
      </c>
      <c r="G13388">
        <v>0</v>
      </c>
      <c r="H13388">
        <v>0</v>
      </c>
      <c r="I13388">
        <v>0</v>
      </c>
    </row>
    <row r="13389" spans="1:9" hidden="1" x14ac:dyDescent="0.3">
      <c r="A13389" s="1" t="s">
        <v>159</v>
      </c>
      <c r="B13389" s="1" t="s">
        <v>317</v>
      </c>
      <c r="C13389">
        <v>40.790900000000001</v>
      </c>
      <c r="D13389">
        <v>-121.84739999999999</v>
      </c>
      <c r="E13389" s="1" t="s">
        <v>27</v>
      </c>
      <c r="F13389" t="s">
        <v>6422</v>
      </c>
      <c r="G13389">
        <v>0</v>
      </c>
      <c r="H13389">
        <v>0</v>
      </c>
      <c r="I13389">
        <v>0</v>
      </c>
    </row>
    <row r="13390" spans="1:9" hidden="1" x14ac:dyDescent="0.3">
      <c r="A13390" s="1" t="s">
        <v>159</v>
      </c>
      <c r="B13390" s="1" t="s">
        <v>317</v>
      </c>
      <c r="C13390">
        <v>40.790900000000001</v>
      </c>
      <c r="D13390">
        <v>-121.84739999999999</v>
      </c>
      <c r="E13390" s="1" t="s">
        <v>28</v>
      </c>
      <c r="F13390" t="s">
        <v>6656</v>
      </c>
      <c r="G13390">
        <v>0</v>
      </c>
      <c r="H13390">
        <v>0</v>
      </c>
      <c r="I13390">
        <v>0</v>
      </c>
    </row>
    <row r="13391" spans="1:9" hidden="1" x14ac:dyDescent="0.3">
      <c r="A13391" s="1" t="s">
        <v>159</v>
      </c>
      <c r="B13391" s="1" t="s">
        <v>317</v>
      </c>
      <c r="C13391">
        <v>40.790900000000001</v>
      </c>
      <c r="D13391">
        <v>-121.84739999999999</v>
      </c>
      <c r="E13391" s="1" t="s">
        <v>29</v>
      </c>
      <c r="F13391" t="s">
        <v>6890</v>
      </c>
      <c r="G13391">
        <v>0</v>
      </c>
      <c r="H13391">
        <v>0</v>
      </c>
      <c r="I13391">
        <v>0</v>
      </c>
    </row>
    <row r="13392" spans="1:9" hidden="1" x14ac:dyDescent="0.3">
      <c r="A13392" s="1" t="s">
        <v>159</v>
      </c>
      <c r="B13392" s="1" t="s">
        <v>317</v>
      </c>
      <c r="C13392">
        <v>40.790900000000001</v>
      </c>
      <c r="D13392">
        <v>-121.84739999999999</v>
      </c>
      <c r="E13392" s="1" t="s">
        <v>30</v>
      </c>
      <c r="F13392" t="s">
        <v>7124</v>
      </c>
      <c r="G13392">
        <v>0</v>
      </c>
      <c r="H13392">
        <v>0</v>
      </c>
      <c r="I13392">
        <v>0</v>
      </c>
    </row>
    <row r="13393" spans="1:9" hidden="1" x14ac:dyDescent="0.3">
      <c r="A13393" s="1" t="s">
        <v>159</v>
      </c>
      <c r="B13393" s="1" t="s">
        <v>317</v>
      </c>
      <c r="C13393">
        <v>40.790900000000001</v>
      </c>
      <c r="D13393">
        <v>-121.84739999999999</v>
      </c>
      <c r="E13393" s="1" t="s">
        <v>31</v>
      </c>
      <c r="F13393" t="s">
        <v>7358</v>
      </c>
      <c r="G13393">
        <v>0</v>
      </c>
      <c r="H13393">
        <v>0</v>
      </c>
      <c r="I13393">
        <v>0</v>
      </c>
    </row>
    <row r="13394" spans="1:9" hidden="1" x14ac:dyDescent="0.3">
      <c r="A13394" s="1" t="s">
        <v>159</v>
      </c>
      <c r="B13394" s="1" t="s">
        <v>317</v>
      </c>
      <c r="C13394">
        <v>40.790900000000001</v>
      </c>
      <c r="D13394">
        <v>-121.84739999999999</v>
      </c>
      <c r="E13394" s="1" t="s">
        <v>32</v>
      </c>
      <c r="F13394" t="s">
        <v>7592</v>
      </c>
      <c r="G13394">
        <v>0</v>
      </c>
      <c r="H13394">
        <v>0</v>
      </c>
      <c r="I13394">
        <v>0</v>
      </c>
    </row>
    <row r="13395" spans="1:9" hidden="1" x14ac:dyDescent="0.3">
      <c r="A13395" s="1" t="s">
        <v>159</v>
      </c>
      <c r="B13395" s="1" t="s">
        <v>317</v>
      </c>
      <c r="C13395">
        <v>40.790900000000001</v>
      </c>
      <c r="D13395">
        <v>-121.84739999999999</v>
      </c>
      <c r="E13395" s="1" t="s">
        <v>33</v>
      </c>
      <c r="F13395" t="s">
        <v>7826</v>
      </c>
      <c r="G13395">
        <v>0</v>
      </c>
      <c r="H13395">
        <v>0</v>
      </c>
      <c r="I13395">
        <v>0</v>
      </c>
    </row>
    <row r="13396" spans="1:9" hidden="1" x14ac:dyDescent="0.3">
      <c r="A13396" s="1" t="s">
        <v>159</v>
      </c>
      <c r="B13396" s="1" t="s">
        <v>317</v>
      </c>
      <c r="C13396">
        <v>40.790900000000001</v>
      </c>
      <c r="D13396">
        <v>-121.84739999999999</v>
      </c>
      <c r="E13396" s="1" t="s">
        <v>34</v>
      </c>
      <c r="F13396" t="s">
        <v>8060</v>
      </c>
      <c r="G13396">
        <v>0</v>
      </c>
      <c r="H13396">
        <v>0</v>
      </c>
      <c r="I13396">
        <v>0</v>
      </c>
    </row>
    <row r="13397" spans="1:9" hidden="1" x14ac:dyDescent="0.3">
      <c r="A13397" s="1" t="s">
        <v>159</v>
      </c>
      <c r="B13397" s="1" t="s">
        <v>317</v>
      </c>
      <c r="C13397">
        <v>40.790900000000001</v>
      </c>
      <c r="D13397">
        <v>-121.84739999999999</v>
      </c>
      <c r="E13397" s="1" t="s">
        <v>35</v>
      </c>
      <c r="F13397" t="s">
        <v>8292</v>
      </c>
      <c r="G13397">
        <v>0</v>
      </c>
      <c r="H13397">
        <v>0</v>
      </c>
      <c r="I13397">
        <v>0</v>
      </c>
    </row>
    <row r="13398" spans="1:9" hidden="1" x14ac:dyDescent="0.3">
      <c r="A13398" s="1" t="s">
        <v>159</v>
      </c>
      <c r="B13398" s="1" t="s">
        <v>317</v>
      </c>
      <c r="C13398">
        <v>40.790900000000001</v>
      </c>
      <c r="D13398">
        <v>-121.84739999999999</v>
      </c>
      <c r="E13398" s="1" t="s">
        <v>36</v>
      </c>
      <c r="F13398" t="s">
        <v>8524</v>
      </c>
      <c r="G13398">
        <v>0</v>
      </c>
      <c r="H13398">
        <v>0</v>
      </c>
      <c r="I13398">
        <v>0</v>
      </c>
    </row>
    <row r="13399" spans="1:9" hidden="1" x14ac:dyDescent="0.3">
      <c r="A13399" s="1" t="s">
        <v>159</v>
      </c>
      <c r="B13399" s="1" t="s">
        <v>317</v>
      </c>
      <c r="C13399">
        <v>40.790900000000001</v>
      </c>
      <c r="D13399">
        <v>-121.84739999999999</v>
      </c>
      <c r="E13399" s="1" t="s">
        <v>37</v>
      </c>
      <c r="F13399" t="s">
        <v>8755</v>
      </c>
      <c r="G13399">
        <v>0</v>
      </c>
      <c r="H13399">
        <v>0</v>
      </c>
      <c r="I13399">
        <v>0</v>
      </c>
    </row>
    <row r="13400" spans="1:9" hidden="1" x14ac:dyDescent="0.3">
      <c r="A13400" s="1" t="s">
        <v>159</v>
      </c>
      <c r="B13400" s="1" t="s">
        <v>317</v>
      </c>
      <c r="C13400">
        <v>40.790900000000001</v>
      </c>
      <c r="D13400">
        <v>-121.84739999999999</v>
      </c>
      <c r="E13400" s="1" t="s">
        <v>38</v>
      </c>
      <c r="F13400" t="s">
        <v>8986</v>
      </c>
      <c r="G13400">
        <v>0</v>
      </c>
      <c r="H13400">
        <v>0</v>
      </c>
      <c r="I13400">
        <v>0</v>
      </c>
    </row>
    <row r="13401" spans="1:9" hidden="1" x14ac:dyDescent="0.3">
      <c r="A13401" s="1" t="s">
        <v>159</v>
      </c>
      <c r="B13401" s="1" t="s">
        <v>317</v>
      </c>
      <c r="C13401">
        <v>40.790900000000001</v>
      </c>
      <c r="D13401">
        <v>-121.84739999999999</v>
      </c>
      <c r="E13401" s="1" t="s">
        <v>39</v>
      </c>
      <c r="F13401" t="s">
        <v>9217</v>
      </c>
      <c r="G13401">
        <v>0</v>
      </c>
      <c r="H13401">
        <v>0</v>
      </c>
      <c r="I13401">
        <v>0</v>
      </c>
    </row>
    <row r="13402" spans="1:9" hidden="1" x14ac:dyDescent="0.3">
      <c r="A13402" s="1" t="s">
        <v>159</v>
      </c>
      <c r="B13402" s="1" t="s">
        <v>317</v>
      </c>
      <c r="C13402">
        <v>40.790900000000001</v>
      </c>
      <c r="D13402">
        <v>-121.84739999999999</v>
      </c>
      <c r="E13402" s="1" t="s">
        <v>40</v>
      </c>
      <c r="F13402" t="s">
        <v>9448</v>
      </c>
      <c r="G13402">
        <v>0</v>
      </c>
      <c r="H13402">
        <v>0</v>
      </c>
      <c r="I13402">
        <v>0</v>
      </c>
    </row>
    <row r="13403" spans="1:9" hidden="1" x14ac:dyDescent="0.3">
      <c r="A13403" s="1" t="s">
        <v>159</v>
      </c>
      <c r="B13403" s="1" t="s">
        <v>317</v>
      </c>
      <c r="C13403">
        <v>40.790900000000001</v>
      </c>
      <c r="D13403">
        <v>-121.84739999999999</v>
      </c>
      <c r="E13403" s="1" t="s">
        <v>41</v>
      </c>
      <c r="F13403" t="s">
        <v>9679</v>
      </c>
      <c r="G13403">
        <v>0</v>
      </c>
      <c r="H13403">
        <v>0</v>
      </c>
      <c r="I13403">
        <v>0</v>
      </c>
    </row>
    <row r="13404" spans="1:9" hidden="1" x14ac:dyDescent="0.3">
      <c r="A13404" s="1" t="s">
        <v>159</v>
      </c>
      <c r="B13404" s="1" t="s">
        <v>317</v>
      </c>
      <c r="C13404">
        <v>40.790900000000001</v>
      </c>
      <c r="D13404">
        <v>-121.84739999999999</v>
      </c>
      <c r="E13404" s="1" t="s">
        <v>42</v>
      </c>
      <c r="F13404" t="s">
        <v>9910</v>
      </c>
      <c r="G13404">
        <v>0</v>
      </c>
      <c r="H13404">
        <v>0</v>
      </c>
      <c r="I13404">
        <v>0</v>
      </c>
    </row>
    <row r="13405" spans="1:9" hidden="1" x14ac:dyDescent="0.3">
      <c r="A13405" s="1" t="s">
        <v>159</v>
      </c>
      <c r="B13405" s="1" t="s">
        <v>317</v>
      </c>
      <c r="C13405">
        <v>40.790900000000001</v>
      </c>
      <c r="D13405">
        <v>-121.84739999999999</v>
      </c>
      <c r="E13405" s="1" t="s">
        <v>43</v>
      </c>
      <c r="F13405" t="s">
        <v>10139</v>
      </c>
      <c r="G13405">
        <v>0</v>
      </c>
      <c r="H13405">
        <v>0</v>
      </c>
      <c r="I13405">
        <v>0</v>
      </c>
    </row>
    <row r="13406" spans="1:9" hidden="1" x14ac:dyDescent="0.3">
      <c r="A13406" s="1" t="s">
        <v>159</v>
      </c>
      <c r="B13406" s="1" t="s">
        <v>317</v>
      </c>
      <c r="C13406">
        <v>40.790900000000001</v>
      </c>
      <c r="D13406">
        <v>-121.84739999999999</v>
      </c>
      <c r="E13406" s="1" t="s">
        <v>44</v>
      </c>
      <c r="F13406" t="s">
        <v>10367</v>
      </c>
      <c r="G13406">
        <v>0</v>
      </c>
      <c r="H13406">
        <v>0</v>
      </c>
      <c r="I13406">
        <v>0</v>
      </c>
    </row>
    <row r="13407" spans="1:9" hidden="1" x14ac:dyDescent="0.3">
      <c r="A13407" s="1" t="s">
        <v>159</v>
      </c>
      <c r="B13407" s="1" t="s">
        <v>317</v>
      </c>
      <c r="C13407">
        <v>40.790900000000001</v>
      </c>
      <c r="D13407">
        <v>-121.84739999999999</v>
      </c>
      <c r="E13407" s="1" t="s">
        <v>45</v>
      </c>
      <c r="F13407" t="s">
        <v>10588</v>
      </c>
      <c r="G13407">
        <v>0</v>
      </c>
      <c r="H13407">
        <v>0</v>
      </c>
      <c r="I13407">
        <v>0</v>
      </c>
    </row>
    <row r="13408" spans="1:9" hidden="1" x14ac:dyDescent="0.3">
      <c r="A13408" s="1" t="s">
        <v>159</v>
      </c>
      <c r="B13408" s="1" t="s">
        <v>317</v>
      </c>
      <c r="C13408">
        <v>40.790900000000001</v>
      </c>
      <c r="D13408">
        <v>-121.84739999999999</v>
      </c>
      <c r="E13408" s="1" t="s">
        <v>46</v>
      </c>
      <c r="F13408" t="s">
        <v>10804</v>
      </c>
      <c r="G13408">
        <v>0</v>
      </c>
      <c r="H13408">
        <v>0</v>
      </c>
      <c r="I13408">
        <v>0</v>
      </c>
    </row>
    <row r="13409" spans="1:9" hidden="1" x14ac:dyDescent="0.3">
      <c r="A13409" s="1" t="s">
        <v>159</v>
      </c>
      <c r="B13409" s="1" t="s">
        <v>317</v>
      </c>
      <c r="C13409">
        <v>40.790900000000001</v>
      </c>
      <c r="D13409">
        <v>-121.84739999999999</v>
      </c>
      <c r="E13409" s="1" t="s">
        <v>47</v>
      </c>
      <c r="F13409" t="s">
        <v>11019</v>
      </c>
      <c r="G13409">
        <v>0</v>
      </c>
      <c r="H13409">
        <v>0</v>
      </c>
      <c r="I13409">
        <v>0</v>
      </c>
    </row>
    <row r="13410" spans="1:9" hidden="1" x14ac:dyDescent="0.3">
      <c r="A13410" s="1" t="s">
        <v>159</v>
      </c>
      <c r="B13410" s="1" t="s">
        <v>317</v>
      </c>
      <c r="C13410">
        <v>40.790900000000001</v>
      </c>
      <c r="D13410">
        <v>-121.84739999999999</v>
      </c>
      <c r="E13410" s="1" t="s">
        <v>48</v>
      </c>
      <c r="F13410" t="s">
        <v>11822</v>
      </c>
      <c r="G13410">
        <v>0</v>
      </c>
      <c r="H13410">
        <v>0</v>
      </c>
      <c r="I13410">
        <v>0</v>
      </c>
    </row>
    <row r="13411" spans="1:9" hidden="1" x14ac:dyDescent="0.3">
      <c r="A13411" s="1" t="s">
        <v>159</v>
      </c>
      <c r="B13411" s="1" t="s">
        <v>317</v>
      </c>
      <c r="C13411">
        <v>40.790900000000001</v>
      </c>
      <c r="D13411">
        <v>-121.84739999999999</v>
      </c>
      <c r="E13411" s="1" t="s">
        <v>49</v>
      </c>
      <c r="F13411" t="s">
        <v>12013</v>
      </c>
      <c r="G13411">
        <v>0</v>
      </c>
      <c r="H13411">
        <v>0</v>
      </c>
      <c r="I13411">
        <v>0</v>
      </c>
    </row>
    <row r="13412" spans="1:9" hidden="1" x14ac:dyDescent="0.3">
      <c r="A13412" s="1" t="s">
        <v>159</v>
      </c>
      <c r="B13412" s="1" t="s">
        <v>317</v>
      </c>
      <c r="C13412">
        <v>40.790900000000001</v>
      </c>
      <c r="D13412">
        <v>-121.84739999999999</v>
      </c>
      <c r="E13412" s="1" t="s">
        <v>50</v>
      </c>
      <c r="F13412" t="s">
        <v>12184</v>
      </c>
      <c r="G13412">
        <v>0</v>
      </c>
      <c r="H13412">
        <v>0</v>
      </c>
      <c r="I13412">
        <v>0</v>
      </c>
    </row>
    <row r="13413" spans="1:9" hidden="1" x14ac:dyDescent="0.3">
      <c r="A13413" s="1" t="s">
        <v>159</v>
      </c>
      <c r="B13413" s="1" t="s">
        <v>317</v>
      </c>
      <c r="C13413">
        <v>40.790900000000001</v>
      </c>
      <c r="D13413">
        <v>-121.84739999999999</v>
      </c>
      <c r="E13413" s="1" t="s">
        <v>51</v>
      </c>
      <c r="F13413" t="s">
        <v>17623</v>
      </c>
      <c r="G13413">
        <v>0</v>
      </c>
      <c r="H13413">
        <v>1</v>
      </c>
      <c r="I13413">
        <v>0</v>
      </c>
    </row>
    <row r="13414" spans="1:9" hidden="1" x14ac:dyDescent="0.3">
      <c r="A13414" s="1" t="s">
        <v>159</v>
      </c>
      <c r="B13414" s="1" t="s">
        <v>317</v>
      </c>
      <c r="C13414">
        <v>40.790900000000001</v>
      </c>
      <c r="D13414">
        <v>-121.84739999999999</v>
      </c>
      <c r="E13414" s="1" t="s">
        <v>52</v>
      </c>
      <c r="F13414" t="s">
        <v>11187</v>
      </c>
      <c r="G13414">
        <v>0</v>
      </c>
      <c r="H13414">
        <v>0</v>
      </c>
      <c r="I13414">
        <v>0</v>
      </c>
    </row>
    <row r="13415" spans="1:9" hidden="1" x14ac:dyDescent="0.3">
      <c r="A13415" s="1" t="s">
        <v>159</v>
      </c>
      <c r="B13415" s="1" t="s">
        <v>317</v>
      </c>
      <c r="C13415">
        <v>40.790900000000001</v>
      </c>
      <c r="D13415">
        <v>-121.84739999999999</v>
      </c>
      <c r="E13415" s="1" t="s">
        <v>53</v>
      </c>
      <c r="F13415" t="s">
        <v>11385</v>
      </c>
      <c r="G13415">
        <v>0</v>
      </c>
      <c r="H13415">
        <v>0</v>
      </c>
      <c r="I13415">
        <v>0</v>
      </c>
    </row>
    <row r="13416" spans="1:9" hidden="1" x14ac:dyDescent="0.3">
      <c r="A13416" s="1" t="s">
        <v>159</v>
      </c>
      <c r="B13416" s="1" t="s">
        <v>317</v>
      </c>
      <c r="C13416">
        <v>40.790900000000001</v>
      </c>
      <c r="D13416">
        <v>-121.84739999999999</v>
      </c>
      <c r="E13416" s="1" t="s">
        <v>54</v>
      </c>
      <c r="F13416" t="s">
        <v>11580</v>
      </c>
      <c r="G13416">
        <v>0</v>
      </c>
      <c r="H13416">
        <v>0</v>
      </c>
      <c r="I13416">
        <v>0</v>
      </c>
    </row>
    <row r="13417" spans="1:9" hidden="1" x14ac:dyDescent="0.3">
      <c r="A13417" s="1" t="s">
        <v>159</v>
      </c>
      <c r="B13417" s="1" t="s">
        <v>317</v>
      </c>
      <c r="C13417">
        <v>40.790900000000001</v>
      </c>
      <c r="D13417">
        <v>-121.84739999999999</v>
      </c>
      <c r="E13417" s="1" t="s">
        <v>21548</v>
      </c>
      <c r="F13417" t="s">
        <v>21806</v>
      </c>
      <c r="G13417">
        <v>0</v>
      </c>
      <c r="H13417">
        <v>0</v>
      </c>
      <c r="I13417">
        <v>0</v>
      </c>
    </row>
    <row r="13418" spans="1:9" hidden="1" x14ac:dyDescent="0.3">
      <c r="A13418" s="1" t="s">
        <v>159</v>
      </c>
      <c r="B13418" s="1" t="s">
        <v>318</v>
      </c>
      <c r="C13418">
        <v>34.860599999999998</v>
      </c>
      <c r="D13418">
        <v>-81.953500000000005</v>
      </c>
      <c r="E13418" s="1" t="s">
        <v>4</v>
      </c>
      <c r="F13418" t="s">
        <v>976</v>
      </c>
      <c r="G13418">
        <v>0</v>
      </c>
      <c r="H13418">
        <v>0</v>
      </c>
      <c r="I13418">
        <v>0</v>
      </c>
    </row>
    <row r="13419" spans="1:9" hidden="1" x14ac:dyDescent="0.3">
      <c r="A13419" s="1" t="s">
        <v>159</v>
      </c>
      <c r="B13419" s="1" t="s">
        <v>318</v>
      </c>
      <c r="C13419">
        <v>34.860599999999998</v>
      </c>
      <c r="D13419">
        <v>-81.953500000000005</v>
      </c>
      <c r="E13419" s="1" t="s">
        <v>5</v>
      </c>
      <c r="F13419" t="s">
        <v>1218</v>
      </c>
      <c r="G13419">
        <v>0</v>
      </c>
      <c r="H13419">
        <v>0</v>
      </c>
      <c r="I13419">
        <v>0</v>
      </c>
    </row>
    <row r="13420" spans="1:9" hidden="1" x14ac:dyDescent="0.3">
      <c r="A13420" s="1" t="s">
        <v>159</v>
      </c>
      <c r="B13420" s="1" t="s">
        <v>318</v>
      </c>
      <c r="C13420">
        <v>34.860599999999998</v>
      </c>
      <c r="D13420">
        <v>-81.953500000000005</v>
      </c>
      <c r="E13420" s="1" t="s">
        <v>6</v>
      </c>
      <c r="F13420" t="s">
        <v>1460</v>
      </c>
      <c r="G13420">
        <v>0</v>
      </c>
      <c r="H13420">
        <v>0</v>
      </c>
      <c r="I13420">
        <v>0</v>
      </c>
    </row>
    <row r="13421" spans="1:9" hidden="1" x14ac:dyDescent="0.3">
      <c r="A13421" s="1" t="s">
        <v>159</v>
      </c>
      <c r="B13421" s="1" t="s">
        <v>318</v>
      </c>
      <c r="C13421">
        <v>34.860599999999998</v>
      </c>
      <c r="D13421">
        <v>-81.953500000000005</v>
      </c>
      <c r="E13421" s="1" t="s">
        <v>7</v>
      </c>
      <c r="F13421" t="s">
        <v>1701</v>
      </c>
      <c r="G13421">
        <v>0</v>
      </c>
      <c r="H13421">
        <v>0</v>
      </c>
      <c r="I13421">
        <v>0</v>
      </c>
    </row>
    <row r="13422" spans="1:9" hidden="1" x14ac:dyDescent="0.3">
      <c r="A13422" s="1" t="s">
        <v>159</v>
      </c>
      <c r="B13422" s="1" t="s">
        <v>318</v>
      </c>
      <c r="C13422">
        <v>34.860599999999998</v>
      </c>
      <c r="D13422">
        <v>-81.953500000000005</v>
      </c>
      <c r="E13422" s="1" t="s">
        <v>8</v>
      </c>
      <c r="F13422" t="s">
        <v>1942</v>
      </c>
      <c r="G13422">
        <v>0</v>
      </c>
      <c r="H13422">
        <v>0</v>
      </c>
      <c r="I13422">
        <v>0</v>
      </c>
    </row>
    <row r="13423" spans="1:9" hidden="1" x14ac:dyDescent="0.3">
      <c r="A13423" s="1" t="s">
        <v>159</v>
      </c>
      <c r="B13423" s="1" t="s">
        <v>318</v>
      </c>
      <c r="C13423">
        <v>34.860599999999998</v>
      </c>
      <c r="D13423">
        <v>-81.953500000000005</v>
      </c>
      <c r="E13423" s="1" t="s">
        <v>9</v>
      </c>
      <c r="F13423" t="s">
        <v>2180</v>
      </c>
      <c r="G13423">
        <v>0</v>
      </c>
      <c r="H13423">
        <v>0</v>
      </c>
      <c r="I13423">
        <v>0</v>
      </c>
    </row>
    <row r="13424" spans="1:9" hidden="1" x14ac:dyDescent="0.3">
      <c r="A13424" s="1" t="s">
        <v>159</v>
      </c>
      <c r="B13424" s="1" t="s">
        <v>318</v>
      </c>
      <c r="C13424">
        <v>34.860599999999998</v>
      </c>
      <c r="D13424">
        <v>-81.953500000000005</v>
      </c>
      <c r="E13424" s="1" t="s">
        <v>10</v>
      </c>
      <c r="F13424" t="s">
        <v>2418</v>
      </c>
      <c r="G13424">
        <v>0</v>
      </c>
      <c r="H13424">
        <v>0</v>
      </c>
      <c r="I13424">
        <v>0</v>
      </c>
    </row>
    <row r="13425" spans="1:9" hidden="1" x14ac:dyDescent="0.3">
      <c r="A13425" s="1" t="s">
        <v>159</v>
      </c>
      <c r="B13425" s="1" t="s">
        <v>318</v>
      </c>
      <c r="C13425">
        <v>34.860599999999998</v>
      </c>
      <c r="D13425">
        <v>-81.953500000000005</v>
      </c>
      <c r="E13425" s="1" t="s">
        <v>11</v>
      </c>
      <c r="F13425" t="s">
        <v>2656</v>
      </c>
      <c r="G13425">
        <v>0</v>
      </c>
      <c r="H13425">
        <v>0</v>
      </c>
      <c r="I13425">
        <v>0</v>
      </c>
    </row>
    <row r="13426" spans="1:9" hidden="1" x14ac:dyDescent="0.3">
      <c r="A13426" s="1" t="s">
        <v>159</v>
      </c>
      <c r="B13426" s="1" t="s">
        <v>318</v>
      </c>
      <c r="C13426">
        <v>34.860599999999998</v>
      </c>
      <c r="D13426">
        <v>-81.953500000000005</v>
      </c>
      <c r="E13426" s="1" t="s">
        <v>12</v>
      </c>
      <c r="F13426" t="s">
        <v>2894</v>
      </c>
      <c r="G13426">
        <v>0</v>
      </c>
      <c r="H13426">
        <v>0</v>
      </c>
      <c r="I13426">
        <v>0</v>
      </c>
    </row>
    <row r="13427" spans="1:9" hidden="1" x14ac:dyDescent="0.3">
      <c r="A13427" s="1" t="s">
        <v>159</v>
      </c>
      <c r="B13427" s="1" t="s">
        <v>318</v>
      </c>
      <c r="C13427">
        <v>34.860599999999998</v>
      </c>
      <c r="D13427">
        <v>-81.953500000000005</v>
      </c>
      <c r="E13427" s="1" t="s">
        <v>13</v>
      </c>
      <c r="F13427" t="s">
        <v>3132</v>
      </c>
      <c r="G13427">
        <v>0</v>
      </c>
      <c r="H13427">
        <v>0</v>
      </c>
      <c r="I13427">
        <v>0</v>
      </c>
    </row>
    <row r="13428" spans="1:9" hidden="1" x14ac:dyDescent="0.3">
      <c r="A13428" s="1" t="s">
        <v>159</v>
      </c>
      <c r="B13428" s="1" t="s">
        <v>318</v>
      </c>
      <c r="C13428">
        <v>34.860599999999998</v>
      </c>
      <c r="D13428">
        <v>-81.953500000000005</v>
      </c>
      <c r="E13428" s="1" t="s">
        <v>14</v>
      </c>
      <c r="F13428" t="s">
        <v>3369</v>
      </c>
      <c r="G13428">
        <v>0</v>
      </c>
      <c r="H13428">
        <v>0</v>
      </c>
      <c r="I13428">
        <v>0</v>
      </c>
    </row>
    <row r="13429" spans="1:9" hidden="1" x14ac:dyDescent="0.3">
      <c r="A13429" s="1" t="s">
        <v>159</v>
      </c>
      <c r="B13429" s="1" t="s">
        <v>318</v>
      </c>
      <c r="C13429">
        <v>34.860599999999998</v>
      </c>
      <c r="D13429">
        <v>-81.953500000000005</v>
      </c>
      <c r="E13429" s="1" t="s">
        <v>15</v>
      </c>
      <c r="F13429" t="s">
        <v>3605</v>
      </c>
      <c r="G13429">
        <v>0</v>
      </c>
      <c r="H13429">
        <v>0</v>
      </c>
      <c r="I13429">
        <v>0</v>
      </c>
    </row>
    <row r="13430" spans="1:9" hidden="1" x14ac:dyDescent="0.3">
      <c r="A13430" s="1" t="s">
        <v>159</v>
      </c>
      <c r="B13430" s="1" t="s">
        <v>318</v>
      </c>
      <c r="C13430">
        <v>34.860599999999998</v>
      </c>
      <c r="D13430">
        <v>-81.953500000000005</v>
      </c>
      <c r="E13430" s="1" t="s">
        <v>16</v>
      </c>
      <c r="F13430" t="s">
        <v>3841</v>
      </c>
      <c r="G13430">
        <v>0</v>
      </c>
      <c r="H13430">
        <v>0</v>
      </c>
      <c r="I13430">
        <v>0</v>
      </c>
    </row>
    <row r="13431" spans="1:9" hidden="1" x14ac:dyDescent="0.3">
      <c r="A13431" s="1" t="s">
        <v>159</v>
      </c>
      <c r="B13431" s="1" t="s">
        <v>318</v>
      </c>
      <c r="C13431">
        <v>34.860599999999998</v>
      </c>
      <c r="D13431">
        <v>-81.953500000000005</v>
      </c>
      <c r="E13431" s="1" t="s">
        <v>17</v>
      </c>
      <c r="F13431" t="s">
        <v>4076</v>
      </c>
      <c r="G13431">
        <v>0</v>
      </c>
      <c r="H13431">
        <v>0</v>
      </c>
      <c r="I13431">
        <v>0</v>
      </c>
    </row>
    <row r="13432" spans="1:9" hidden="1" x14ac:dyDescent="0.3">
      <c r="A13432" s="1" t="s">
        <v>159</v>
      </c>
      <c r="B13432" s="1" t="s">
        <v>318</v>
      </c>
      <c r="C13432">
        <v>34.860599999999998</v>
      </c>
      <c r="D13432">
        <v>-81.953500000000005</v>
      </c>
      <c r="E13432" s="1" t="s">
        <v>18</v>
      </c>
      <c r="F13432" t="s">
        <v>4311</v>
      </c>
      <c r="G13432">
        <v>0</v>
      </c>
      <c r="H13432">
        <v>0</v>
      </c>
      <c r="I13432">
        <v>0</v>
      </c>
    </row>
    <row r="13433" spans="1:9" hidden="1" x14ac:dyDescent="0.3">
      <c r="A13433" s="1" t="s">
        <v>159</v>
      </c>
      <c r="B13433" s="1" t="s">
        <v>318</v>
      </c>
      <c r="C13433">
        <v>34.860599999999998</v>
      </c>
      <c r="D13433">
        <v>-81.953500000000005</v>
      </c>
      <c r="E13433" s="1" t="s">
        <v>19</v>
      </c>
      <c r="F13433" t="s">
        <v>4546</v>
      </c>
      <c r="G13433">
        <v>0</v>
      </c>
      <c r="H13433">
        <v>0</v>
      </c>
      <c r="I13433">
        <v>0</v>
      </c>
    </row>
    <row r="13434" spans="1:9" hidden="1" x14ac:dyDescent="0.3">
      <c r="A13434" s="1" t="s">
        <v>159</v>
      </c>
      <c r="B13434" s="1" t="s">
        <v>318</v>
      </c>
      <c r="C13434">
        <v>34.860599999999998</v>
      </c>
      <c r="D13434">
        <v>-81.953500000000005</v>
      </c>
      <c r="E13434" s="1" t="s">
        <v>20</v>
      </c>
      <c r="F13434" t="s">
        <v>4781</v>
      </c>
      <c r="G13434">
        <v>0</v>
      </c>
      <c r="H13434">
        <v>0</v>
      </c>
      <c r="I13434">
        <v>0</v>
      </c>
    </row>
    <row r="13435" spans="1:9" hidden="1" x14ac:dyDescent="0.3">
      <c r="A13435" s="1" t="s">
        <v>159</v>
      </c>
      <c r="B13435" s="1" t="s">
        <v>318</v>
      </c>
      <c r="C13435">
        <v>34.860599999999998</v>
      </c>
      <c r="D13435">
        <v>-81.953500000000005</v>
      </c>
      <c r="E13435" s="1" t="s">
        <v>21</v>
      </c>
      <c r="F13435" t="s">
        <v>5016</v>
      </c>
      <c r="G13435">
        <v>0</v>
      </c>
      <c r="H13435">
        <v>0</v>
      </c>
      <c r="I13435">
        <v>0</v>
      </c>
    </row>
    <row r="13436" spans="1:9" hidden="1" x14ac:dyDescent="0.3">
      <c r="A13436" s="1" t="s">
        <v>159</v>
      </c>
      <c r="B13436" s="1" t="s">
        <v>318</v>
      </c>
      <c r="C13436">
        <v>34.860599999999998</v>
      </c>
      <c r="D13436">
        <v>-81.953500000000005</v>
      </c>
      <c r="E13436" s="1" t="s">
        <v>22</v>
      </c>
      <c r="F13436" t="s">
        <v>5251</v>
      </c>
      <c r="G13436">
        <v>0</v>
      </c>
      <c r="H13436">
        <v>0</v>
      </c>
      <c r="I13436">
        <v>0</v>
      </c>
    </row>
    <row r="13437" spans="1:9" hidden="1" x14ac:dyDescent="0.3">
      <c r="A13437" s="1" t="s">
        <v>159</v>
      </c>
      <c r="B13437" s="1" t="s">
        <v>318</v>
      </c>
      <c r="C13437">
        <v>34.860599999999998</v>
      </c>
      <c r="D13437">
        <v>-81.953500000000005</v>
      </c>
      <c r="E13437" s="1" t="s">
        <v>23</v>
      </c>
      <c r="F13437" t="s">
        <v>5486</v>
      </c>
      <c r="G13437">
        <v>0</v>
      </c>
      <c r="H13437">
        <v>0</v>
      </c>
      <c r="I13437">
        <v>0</v>
      </c>
    </row>
    <row r="13438" spans="1:9" hidden="1" x14ac:dyDescent="0.3">
      <c r="A13438" s="1" t="s">
        <v>159</v>
      </c>
      <c r="B13438" s="1" t="s">
        <v>318</v>
      </c>
      <c r="C13438">
        <v>34.860599999999998</v>
      </c>
      <c r="D13438">
        <v>-81.953500000000005</v>
      </c>
      <c r="E13438" s="1" t="s">
        <v>24</v>
      </c>
      <c r="F13438" t="s">
        <v>5721</v>
      </c>
      <c r="G13438">
        <v>0</v>
      </c>
      <c r="H13438">
        <v>0</v>
      </c>
      <c r="I13438">
        <v>0</v>
      </c>
    </row>
    <row r="13439" spans="1:9" hidden="1" x14ac:dyDescent="0.3">
      <c r="A13439" s="1" t="s">
        <v>159</v>
      </c>
      <c r="B13439" s="1" t="s">
        <v>318</v>
      </c>
      <c r="C13439">
        <v>34.860599999999998</v>
      </c>
      <c r="D13439">
        <v>-81.953500000000005</v>
      </c>
      <c r="E13439" s="1" t="s">
        <v>25</v>
      </c>
      <c r="F13439" t="s">
        <v>5955</v>
      </c>
      <c r="G13439">
        <v>0</v>
      </c>
      <c r="H13439">
        <v>0</v>
      </c>
      <c r="I13439">
        <v>0</v>
      </c>
    </row>
    <row r="13440" spans="1:9" hidden="1" x14ac:dyDescent="0.3">
      <c r="A13440" s="1" t="s">
        <v>159</v>
      </c>
      <c r="B13440" s="1" t="s">
        <v>318</v>
      </c>
      <c r="C13440">
        <v>34.860599999999998</v>
      </c>
      <c r="D13440">
        <v>-81.953500000000005</v>
      </c>
      <c r="E13440" s="1" t="s">
        <v>26</v>
      </c>
      <c r="F13440" t="s">
        <v>6189</v>
      </c>
      <c r="G13440">
        <v>0</v>
      </c>
      <c r="H13440">
        <v>0</v>
      </c>
      <c r="I13440">
        <v>0</v>
      </c>
    </row>
    <row r="13441" spans="1:9" hidden="1" x14ac:dyDescent="0.3">
      <c r="A13441" s="1" t="s">
        <v>159</v>
      </c>
      <c r="B13441" s="1" t="s">
        <v>318</v>
      </c>
      <c r="C13441">
        <v>34.860599999999998</v>
      </c>
      <c r="D13441">
        <v>-81.953500000000005</v>
      </c>
      <c r="E13441" s="1" t="s">
        <v>27</v>
      </c>
      <c r="F13441" t="s">
        <v>6423</v>
      </c>
      <c r="G13441">
        <v>0</v>
      </c>
      <c r="H13441">
        <v>0</v>
      </c>
      <c r="I13441">
        <v>0</v>
      </c>
    </row>
    <row r="13442" spans="1:9" hidden="1" x14ac:dyDescent="0.3">
      <c r="A13442" s="1" t="s">
        <v>159</v>
      </c>
      <c r="B13442" s="1" t="s">
        <v>318</v>
      </c>
      <c r="C13442">
        <v>34.860599999999998</v>
      </c>
      <c r="D13442">
        <v>-81.953500000000005</v>
      </c>
      <c r="E13442" s="1" t="s">
        <v>28</v>
      </c>
      <c r="F13442" t="s">
        <v>6657</v>
      </c>
      <c r="G13442">
        <v>0</v>
      </c>
      <c r="H13442">
        <v>0</v>
      </c>
      <c r="I13442">
        <v>0</v>
      </c>
    </row>
    <row r="13443" spans="1:9" hidden="1" x14ac:dyDescent="0.3">
      <c r="A13443" s="1" t="s">
        <v>159</v>
      </c>
      <c r="B13443" s="1" t="s">
        <v>318</v>
      </c>
      <c r="C13443">
        <v>34.860599999999998</v>
      </c>
      <c r="D13443">
        <v>-81.953500000000005</v>
      </c>
      <c r="E13443" s="1" t="s">
        <v>29</v>
      </c>
      <c r="F13443" t="s">
        <v>6891</v>
      </c>
      <c r="G13443">
        <v>0</v>
      </c>
      <c r="H13443">
        <v>0</v>
      </c>
      <c r="I13443">
        <v>0</v>
      </c>
    </row>
    <row r="13444" spans="1:9" hidden="1" x14ac:dyDescent="0.3">
      <c r="A13444" s="1" t="s">
        <v>159</v>
      </c>
      <c r="B13444" s="1" t="s">
        <v>318</v>
      </c>
      <c r="C13444">
        <v>34.860599999999998</v>
      </c>
      <c r="D13444">
        <v>-81.953500000000005</v>
      </c>
      <c r="E13444" s="1" t="s">
        <v>30</v>
      </c>
      <c r="F13444" t="s">
        <v>7125</v>
      </c>
      <c r="G13444">
        <v>0</v>
      </c>
      <c r="H13444">
        <v>0</v>
      </c>
      <c r="I13444">
        <v>0</v>
      </c>
    </row>
    <row r="13445" spans="1:9" hidden="1" x14ac:dyDescent="0.3">
      <c r="A13445" s="1" t="s">
        <v>159</v>
      </c>
      <c r="B13445" s="1" t="s">
        <v>318</v>
      </c>
      <c r="C13445">
        <v>34.860599999999998</v>
      </c>
      <c r="D13445">
        <v>-81.953500000000005</v>
      </c>
      <c r="E13445" s="1" t="s">
        <v>31</v>
      </c>
      <c r="F13445" t="s">
        <v>7359</v>
      </c>
      <c r="G13445">
        <v>0</v>
      </c>
      <c r="H13445">
        <v>0</v>
      </c>
      <c r="I13445">
        <v>0</v>
      </c>
    </row>
    <row r="13446" spans="1:9" hidden="1" x14ac:dyDescent="0.3">
      <c r="A13446" s="1" t="s">
        <v>159</v>
      </c>
      <c r="B13446" s="1" t="s">
        <v>318</v>
      </c>
      <c r="C13446">
        <v>34.860599999999998</v>
      </c>
      <c r="D13446">
        <v>-81.953500000000005</v>
      </c>
      <c r="E13446" s="1" t="s">
        <v>32</v>
      </c>
      <c r="F13446" t="s">
        <v>7593</v>
      </c>
      <c r="G13446">
        <v>0</v>
      </c>
      <c r="H13446">
        <v>0</v>
      </c>
      <c r="I13446">
        <v>0</v>
      </c>
    </row>
    <row r="13447" spans="1:9" hidden="1" x14ac:dyDescent="0.3">
      <c r="A13447" s="1" t="s">
        <v>159</v>
      </c>
      <c r="B13447" s="1" t="s">
        <v>318</v>
      </c>
      <c r="C13447">
        <v>34.860599999999998</v>
      </c>
      <c r="D13447">
        <v>-81.953500000000005</v>
      </c>
      <c r="E13447" s="1" t="s">
        <v>33</v>
      </c>
      <c r="F13447" t="s">
        <v>7827</v>
      </c>
      <c r="G13447">
        <v>0</v>
      </c>
      <c r="H13447">
        <v>0</v>
      </c>
      <c r="I13447">
        <v>0</v>
      </c>
    </row>
    <row r="13448" spans="1:9" hidden="1" x14ac:dyDescent="0.3">
      <c r="A13448" s="1" t="s">
        <v>159</v>
      </c>
      <c r="B13448" s="1" t="s">
        <v>318</v>
      </c>
      <c r="C13448">
        <v>34.860599999999998</v>
      </c>
      <c r="D13448">
        <v>-81.953500000000005</v>
      </c>
      <c r="E13448" s="1" t="s">
        <v>34</v>
      </c>
      <c r="F13448" t="s">
        <v>8061</v>
      </c>
      <c r="G13448">
        <v>0</v>
      </c>
      <c r="H13448">
        <v>0</v>
      </c>
      <c r="I13448">
        <v>0</v>
      </c>
    </row>
    <row r="13449" spans="1:9" hidden="1" x14ac:dyDescent="0.3">
      <c r="A13449" s="1" t="s">
        <v>159</v>
      </c>
      <c r="B13449" s="1" t="s">
        <v>318</v>
      </c>
      <c r="C13449">
        <v>34.860599999999998</v>
      </c>
      <c r="D13449">
        <v>-81.953500000000005</v>
      </c>
      <c r="E13449" s="1" t="s">
        <v>35</v>
      </c>
      <c r="F13449" t="s">
        <v>8293</v>
      </c>
      <c r="G13449">
        <v>0</v>
      </c>
      <c r="H13449">
        <v>0</v>
      </c>
      <c r="I13449">
        <v>0</v>
      </c>
    </row>
    <row r="13450" spans="1:9" hidden="1" x14ac:dyDescent="0.3">
      <c r="A13450" s="1" t="s">
        <v>159</v>
      </c>
      <c r="B13450" s="1" t="s">
        <v>318</v>
      </c>
      <c r="C13450">
        <v>34.860599999999998</v>
      </c>
      <c r="D13450">
        <v>-81.953500000000005</v>
      </c>
      <c r="E13450" s="1" t="s">
        <v>36</v>
      </c>
      <c r="F13450" t="s">
        <v>8525</v>
      </c>
      <c r="G13450">
        <v>0</v>
      </c>
      <c r="H13450">
        <v>0</v>
      </c>
      <c r="I13450">
        <v>0</v>
      </c>
    </row>
    <row r="13451" spans="1:9" hidden="1" x14ac:dyDescent="0.3">
      <c r="A13451" s="1" t="s">
        <v>159</v>
      </c>
      <c r="B13451" s="1" t="s">
        <v>318</v>
      </c>
      <c r="C13451">
        <v>34.860599999999998</v>
      </c>
      <c r="D13451">
        <v>-81.953500000000005</v>
      </c>
      <c r="E13451" s="1" t="s">
        <v>37</v>
      </c>
      <c r="F13451" t="s">
        <v>8756</v>
      </c>
      <c r="G13451">
        <v>0</v>
      </c>
      <c r="H13451">
        <v>0</v>
      </c>
      <c r="I13451">
        <v>0</v>
      </c>
    </row>
    <row r="13452" spans="1:9" hidden="1" x14ac:dyDescent="0.3">
      <c r="A13452" s="1" t="s">
        <v>159</v>
      </c>
      <c r="B13452" s="1" t="s">
        <v>318</v>
      </c>
      <c r="C13452">
        <v>34.860599999999998</v>
      </c>
      <c r="D13452">
        <v>-81.953500000000005</v>
      </c>
      <c r="E13452" s="1" t="s">
        <v>38</v>
      </c>
      <c r="F13452" t="s">
        <v>8987</v>
      </c>
      <c r="G13452">
        <v>0</v>
      </c>
      <c r="H13452">
        <v>0</v>
      </c>
      <c r="I13452">
        <v>0</v>
      </c>
    </row>
    <row r="13453" spans="1:9" hidden="1" x14ac:dyDescent="0.3">
      <c r="A13453" s="1" t="s">
        <v>159</v>
      </c>
      <c r="B13453" s="1" t="s">
        <v>318</v>
      </c>
      <c r="C13453">
        <v>34.860599999999998</v>
      </c>
      <c r="D13453">
        <v>-81.953500000000005</v>
      </c>
      <c r="E13453" s="1" t="s">
        <v>39</v>
      </c>
      <c r="F13453" t="s">
        <v>9218</v>
      </c>
      <c r="G13453">
        <v>0</v>
      </c>
      <c r="H13453">
        <v>0</v>
      </c>
      <c r="I13453">
        <v>0</v>
      </c>
    </row>
    <row r="13454" spans="1:9" hidden="1" x14ac:dyDescent="0.3">
      <c r="A13454" s="1" t="s">
        <v>159</v>
      </c>
      <c r="B13454" s="1" t="s">
        <v>318</v>
      </c>
      <c r="C13454">
        <v>34.860599999999998</v>
      </c>
      <c r="D13454">
        <v>-81.953500000000005</v>
      </c>
      <c r="E13454" s="1" t="s">
        <v>40</v>
      </c>
      <c r="F13454" t="s">
        <v>9449</v>
      </c>
      <c r="G13454">
        <v>0</v>
      </c>
      <c r="H13454">
        <v>0</v>
      </c>
      <c r="I13454">
        <v>0</v>
      </c>
    </row>
    <row r="13455" spans="1:9" hidden="1" x14ac:dyDescent="0.3">
      <c r="A13455" s="1" t="s">
        <v>159</v>
      </c>
      <c r="B13455" s="1" t="s">
        <v>318</v>
      </c>
      <c r="C13455">
        <v>34.860599999999998</v>
      </c>
      <c r="D13455">
        <v>-81.953500000000005</v>
      </c>
      <c r="E13455" s="1" t="s">
        <v>41</v>
      </c>
      <c r="F13455" t="s">
        <v>9680</v>
      </c>
      <c r="G13455">
        <v>0</v>
      </c>
      <c r="H13455">
        <v>0</v>
      </c>
      <c r="I13455">
        <v>0</v>
      </c>
    </row>
    <row r="13456" spans="1:9" hidden="1" x14ac:dyDescent="0.3">
      <c r="A13456" s="1" t="s">
        <v>159</v>
      </c>
      <c r="B13456" s="1" t="s">
        <v>318</v>
      </c>
      <c r="C13456">
        <v>34.860599999999998</v>
      </c>
      <c r="D13456">
        <v>-81.953500000000005</v>
      </c>
      <c r="E13456" s="1" t="s">
        <v>42</v>
      </c>
      <c r="F13456" t="s">
        <v>9911</v>
      </c>
      <c r="G13456">
        <v>0</v>
      </c>
      <c r="H13456">
        <v>0</v>
      </c>
      <c r="I13456">
        <v>0</v>
      </c>
    </row>
    <row r="13457" spans="1:9" hidden="1" x14ac:dyDescent="0.3">
      <c r="A13457" s="1" t="s">
        <v>159</v>
      </c>
      <c r="B13457" s="1" t="s">
        <v>318</v>
      </c>
      <c r="C13457">
        <v>34.860599999999998</v>
      </c>
      <c r="D13457">
        <v>-81.953500000000005</v>
      </c>
      <c r="E13457" s="1" t="s">
        <v>43</v>
      </c>
      <c r="F13457" t="s">
        <v>10140</v>
      </c>
      <c r="G13457">
        <v>0</v>
      </c>
      <c r="H13457">
        <v>0</v>
      </c>
      <c r="I13457">
        <v>0</v>
      </c>
    </row>
    <row r="13458" spans="1:9" hidden="1" x14ac:dyDescent="0.3">
      <c r="A13458" s="1" t="s">
        <v>159</v>
      </c>
      <c r="B13458" s="1" t="s">
        <v>318</v>
      </c>
      <c r="C13458">
        <v>34.860599999999998</v>
      </c>
      <c r="D13458">
        <v>-81.953500000000005</v>
      </c>
      <c r="E13458" s="1" t="s">
        <v>44</v>
      </c>
      <c r="F13458" t="s">
        <v>10368</v>
      </c>
      <c r="G13458">
        <v>0</v>
      </c>
      <c r="H13458">
        <v>0</v>
      </c>
      <c r="I13458">
        <v>0</v>
      </c>
    </row>
    <row r="13459" spans="1:9" hidden="1" x14ac:dyDescent="0.3">
      <c r="A13459" s="1" t="s">
        <v>159</v>
      </c>
      <c r="B13459" s="1" t="s">
        <v>318</v>
      </c>
      <c r="C13459">
        <v>34.860599999999998</v>
      </c>
      <c r="D13459">
        <v>-81.953500000000005</v>
      </c>
      <c r="E13459" s="1" t="s">
        <v>45</v>
      </c>
      <c r="F13459" t="s">
        <v>10589</v>
      </c>
      <c r="G13459">
        <v>0</v>
      </c>
      <c r="H13459">
        <v>0</v>
      </c>
      <c r="I13459">
        <v>0</v>
      </c>
    </row>
    <row r="13460" spans="1:9" hidden="1" x14ac:dyDescent="0.3">
      <c r="A13460" s="1" t="s">
        <v>159</v>
      </c>
      <c r="B13460" s="1" t="s">
        <v>318</v>
      </c>
      <c r="C13460">
        <v>34.860599999999998</v>
      </c>
      <c r="D13460">
        <v>-81.953500000000005</v>
      </c>
      <c r="E13460" s="1" t="s">
        <v>46</v>
      </c>
      <c r="F13460" t="s">
        <v>10805</v>
      </c>
      <c r="G13460">
        <v>0</v>
      </c>
      <c r="H13460">
        <v>0</v>
      </c>
      <c r="I13460">
        <v>0</v>
      </c>
    </row>
    <row r="13461" spans="1:9" hidden="1" x14ac:dyDescent="0.3">
      <c r="A13461" s="1" t="s">
        <v>159</v>
      </c>
      <c r="B13461" s="1" t="s">
        <v>318</v>
      </c>
      <c r="C13461">
        <v>34.860599999999998</v>
      </c>
      <c r="D13461">
        <v>-81.953500000000005</v>
      </c>
      <c r="E13461" s="1" t="s">
        <v>47</v>
      </c>
      <c r="F13461" t="s">
        <v>11020</v>
      </c>
      <c r="G13461">
        <v>0</v>
      </c>
      <c r="H13461">
        <v>0</v>
      </c>
      <c r="I13461">
        <v>0</v>
      </c>
    </row>
    <row r="13462" spans="1:9" hidden="1" x14ac:dyDescent="0.3">
      <c r="A13462" s="1" t="s">
        <v>159</v>
      </c>
      <c r="B13462" s="1" t="s">
        <v>318</v>
      </c>
      <c r="C13462">
        <v>34.860599999999998</v>
      </c>
      <c r="D13462">
        <v>-81.953500000000005</v>
      </c>
      <c r="E13462" s="1" t="s">
        <v>48</v>
      </c>
      <c r="F13462" t="s">
        <v>11823</v>
      </c>
      <c r="G13462">
        <v>0</v>
      </c>
      <c r="H13462">
        <v>0</v>
      </c>
      <c r="I13462">
        <v>0</v>
      </c>
    </row>
    <row r="13463" spans="1:9" hidden="1" x14ac:dyDescent="0.3">
      <c r="A13463" s="1" t="s">
        <v>159</v>
      </c>
      <c r="B13463" s="1" t="s">
        <v>318</v>
      </c>
      <c r="C13463">
        <v>34.860599999999998</v>
      </c>
      <c r="D13463">
        <v>-81.953500000000005</v>
      </c>
      <c r="E13463" s="1" t="s">
        <v>49</v>
      </c>
      <c r="F13463" t="s">
        <v>12014</v>
      </c>
      <c r="G13463">
        <v>0</v>
      </c>
      <c r="H13463">
        <v>0</v>
      </c>
      <c r="I13463">
        <v>0</v>
      </c>
    </row>
    <row r="13464" spans="1:9" hidden="1" x14ac:dyDescent="0.3">
      <c r="A13464" s="1" t="s">
        <v>159</v>
      </c>
      <c r="B13464" s="1" t="s">
        <v>318</v>
      </c>
      <c r="C13464">
        <v>34.860599999999998</v>
      </c>
      <c r="D13464">
        <v>-81.953500000000005</v>
      </c>
      <c r="E13464" s="1" t="s">
        <v>50</v>
      </c>
      <c r="F13464" t="s">
        <v>12185</v>
      </c>
      <c r="G13464">
        <v>0</v>
      </c>
      <c r="H13464">
        <v>0</v>
      </c>
      <c r="I13464">
        <v>0</v>
      </c>
    </row>
    <row r="13465" spans="1:9" hidden="1" x14ac:dyDescent="0.3">
      <c r="A13465" s="1" t="s">
        <v>159</v>
      </c>
      <c r="B13465" s="1" t="s">
        <v>318</v>
      </c>
      <c r="C13465">
        <v>34.860599999999998</v>
      </c>
      <c r="D13465">
        <v>-81.953500000000005</v>
      </c>
      <c r="E13465" s="1" t="s">
        <v>51</v>
      </c>
      <c r="F13465" t="s">
        <v>17624</v>
      </c>
      <c r="G13465">
        <v>0</v>
      </c>
      <c r="H13465">
        <v>1</v>
      </c>
      <c r="I13465">
        <v>0</v>
      </c>
    </row>
    <row r="13466" spans="1:9" hidden="1" x14ac:dyDescent="0.3">
      <c r="A13466" s="1" t="s">
        <v>159</v>
      </c>
      <c r="B13466" s="1" t="s">
        <v>318</v>
      </c>
      <c r="C13466">
        <v>34.860599999999998</v>
      </c>
      <c r="D13466">
        <v>-81.953500000000005</v>
      </c>
      <c r="E13466" s="1" t="s">
        <v>52</v>
      </c>
      <c r="F13466" t="s">
        <v>11188</v>
      </c>
      <c r="G13466">
        <v>0</v>
      </c>
      <c r="H13466">
        <v>0</v>
      </c>
      <c r="I13466">
        <v>0</v>
      </c>
    </row>
    <row r="13467" spans="1:9" hidden="1" x14ac:dyDescent="0.3">
      <c r="A13467" s="1" t="s">
        <v>159</v>
      </c>
      <c r="B13467" s="1" t="s">
        <v>318</v>
      </c>
      <c r="C13467">
        <v>34.860599999999998</v>
      </c>
      <c r="D13467">
        <v>-81.953500000000005</v>
      </c>
      <c r="E13467" s="1" t="s">
        <v>53</v>
      </c>
      <c r="F13467" t="s">
        <v>11386</v>
      </c>
      <c r="G13467">
        <v>0</v>
      </c>
      <c r="H13467">
        <v>0</v>
      </c>
      <c r="I13467">
        <v>0</v>
      </c>
    </row>
    <row r="13468" spans="1:9" hidden="1" x14ac:dyDescent="0.3">
      <c r="A13468" s="1" t="s">
        <v>159</v>
      </c>
      <c r="B13468" s="1" t="s">
        <v>318</v>
      </c>
      <c r="C13468">
        <v>34.860599999999998</v>
      </c>
      <c r="D13468">
        <v>-81.953500000000005</v>
      </c>
      <c r="E13468" s="1" t="s">
        <v>54</v>
      </c>
      <c r="F13468" t="s">
        <v>11581</v>
      </c>
      <c r="G13468">
        <v>0</v>
      </c>
      <c r="H13468">
        <v>0</v>
      </c>
      <c r="I13468">
        <v>0</v>
      </c>
    </row>
    <row r="13469" spans="1:9" hidden="1" x14ac:dyDescent="0.3">
      <c r="A13469" s="1" t="s">
        <v>159</v>
      </c>
      <c r="B13469" s="1" t="s">
        <v>318</v>
      </c>
      <c r="C13469">
        <v>34.860599999999998</v>
      </c>
      <c r="D13469">
        <v>-81.953500000000005</v>
      </c>
      <c r="E13469" s="1" t="s">
        <v>21548</v>
      </c>
      <c r="F13469" t="s">
        <v>21807</v>
      </c>
      <c r="G13469">
        <v>0</v>
      </c>
      <c r="H13469">
        <v>0</v>
      </c>
      <c r="I13469">
        <v>0</v>
      </c>
    </row>
    <row r="13470" spans="1:9" hidden="1" x14ac:dyDescent="0.3">
      <c r="A13470" s="1" t="s">
        <v>159</v>
      </c>
      <c r="B13470" s="1" t="s">
        <v>319</v>
      </c>
      <c r="C13470">
        <v>38.433300000000003</v>
      </c>
      <c r="D13470">
        <v>-84.354200000000006</v>
      </c>
      <c r="E13470" s="1" t="s">
        <v>4</v>
      </c>
      <c r="F13470" t="s">
        <v>977</v>
      </c>
      <c r="G13470">
        <v>0</v>
      </c>
      <c r="H13470">
        <v>0</v>
      </c>
      <c r="I13470">
        <v>0</v>
      </c>
    </row>
    <row r="13471" spans="1:9" hidden="1" x14ac:dyDescent="0.3">
      <c r="A13471" s="1" t="s">
        <v>159</v>
      </c>
      <c r="B13471" s="1" t="s">
        <v>319</v>
      </c>
      <c r="C13471">
        <v>38.433300000000003</v>
      </c>
      <c r="D13471">
        <v>-84.354200000000006</v>
      </c>
      <c r="E13471" s="1" t="s">
        <v>5</v>
      </c>
      <c r="F13471" t="s">
        <v>1219</v>
      </c>
      <c r="G13471">
        <v>0</v>
      </c>
      <c r="H13471">
        <v>0</v>
      </c>
      <c r="I13471">
        <v>0</v>
      </c>
    </row>
    <row r="13472" spans="1:9" hidden="1" x14ac:dyDescent="0.3">
      <c r="A13472" s="1" t="s">
        <v>159</v>
      </c>
      <c r="B13472" s="1" t="s">
        <v>319</v>
      </c>
      <c r="C13472">
        <v>38.433300000000003</v>
      </c>
      <c r="D13472">
        <v>-84.354200000000006</v>
      </c>
      <c r="E13472" s="1" t="s">
        <v>6</v>
      </c>
      <c r="F13472" t="s">
        <v>1461</v>
      </c>
      <c r="G13472">
        <v>0</v>
      </c>
      <c r="H13472">
        <v>0</v>
      </c>
      <c r="I13472">
        <v>0</v>
      </c>
    </row>
    <row r="13473" spans="1:9" hidden="1" x14ac:dyDescent="0.3">
      <c r="A13473" s="1" t="s">
        <v>159</v>
      </c>
      <c r="B13473" s="1" t="s">
        <v>319</v>
      </c>
      <c r="C13473">
        <v>38.433300000000003</v>
      </c>
      <c r="D13473">
        <v>-84.354200000000006</v>
      </c>
      <c r="E13473" s="1" t="s">
        <v>7</v>
      </c>
      <c r="F13473" t="s">
        <v>1702</v>
      </c>
      <c r="G13473">
        <v>0</v>
      </c>
      <c r="H13473">
        <v>0</v>
      </c>
      <c r="I13473">
        <v>0</v>
      </c>
    </row>
    <row r="13474" spans="1:9" hidden="1" x14ac:dyDescent="0.3">
      <c r="A13474" s="1" t="s">
        <v>159</v>
      </c>
      <c r="B13474" s="1" t="s">
        <v>319</v>
      </c>
      <c r="C13474">
        <v>38.433300000000003</v>
      </c>
      <c r="D13474">
        <v>-84.354200000000006</v>
      </c>
      <c r="E13474" s="1" t="s">
        <v>8</v>
      </c>
      <c r="F13474" t="s">
        <v>1943</v>
      </c>
      <c r="G13474">
        <v>0</v>
      </c>
      <c r="H13474">
        <v>0</v>
      </c>
      <c r="I13474">
        <v>0</v>
      </c>
    </row>
    <row r="13475" spans="1:9" hidden="1" x14ac:dyDescent="0.3">
      <c r="A13475" s="1" t="s">
        <v>159</v>
      </c>
      <c r="B13475" s="1" t="s">
        <v>319</v>
      </c>
      <c r="C13475">
        <v>38.433300000000003</v>
      </c>
      <c r="D13475">
        <v>-84.354200000000006</v>
      </c>
      <c r="E13475" s="1" t="s">
        <v>9</v>
      </c>
      <c r="F13475" t="s">
        <v>2181</v>
      </c>
      <c r="G13475">
        <v>0</v>
      </c>
      <c r="H13475">
        <v>0</v>
      </c>
      <c r="I13475">
        <v>0</v>
      </c>
    </row>
    <row r="13476" spans="1:9" hidden="1" x14ac:dyDescent="0.3">
      <c r="A13476" s="1" t="s">
        <v>159</v>
      </c>
      <c r="B13476" s="1" t="s">
        <v>319</v>
      </c>
      <c r="C13476">
        <v>38.433300000000003</v>
      </c>
      <c r="D13476">
        <v>-84.354200000000006</v>
      </c>
      <c r="E13476" s="1" t="s">
        <v>10</v>
      </c>
      <c r="F13476" t="s">
        <v>2419</v>
      </c>
      <c r="G13476">
        <v>0</v>
      </c>
      <c r="H13476">
        <v>0</v>
      </c>
      <c r="I13476">
        <v>0</v>
      </c>
    </row>
    <row r="13477" spans="1:9" hidden="1" x14ac:dyDescent="0.3">
      <c r="A13477" s="1" t="s">
        <v>159</v>
      </c>
      <c r="B13477" s="1" t="s">
        <v>319</v>
      </c>
      <c r="C13477">
        <v>38.433300000000003</v>
      </c>
      <c r="D13477">
        <v>-84.354200000000006</v>
      </c>
      <c r="E13477" s="1" t="s">
        <v>11</v>
      </c>
      <c r="F13477" t="s">
        <v>2657</v>
      </c>
      <c r="G13477">
        <v>0</v>
      </c>
      <c r="H13477">
        <v>0</v>
      </c>
      <c r="I13477">
        <v>0</v>
      </c>
    </row>
    <row r="13478" spans="1:9" hidden="1" x14ac:dyDescent="0.3">
      <c r="A13478" s="1" t="s">
        <v>159</v>
      </c>
      <c r="B13478" s="1" t="s">
        <v>319</v>
      </c>
      <c r="C13478">
        <v>38.433300000000003</v>
      </c>
      <c r="D13478">
        <v>-84.354200000000006</v>
      </c>
      <c r="E13478" s="1" t="s">
        <v>12</v>
      </c>
      <c r="F13478" t="s">
        <v>2895</v>
      </c>
      <c r="G13478">
        <v>0</v>
      </c>
      <c r="H13478">
        <v>0</v>
      </c>
      <c r="I13478">
        <v>0</v>
      </c>
    </row>
    <row r="13479" spans="1:9" hidden="1" x14ac:dyDescent="0.3">
      <c r="A13479" s="1" t="s">
        <v>159</v>
      </c>
      <c r="B13479" s="1" t="s">
        <v>319</v>
      </c>
      <c r="C13479">
        <v>38.433300000000003</v>
      </c>
      <c r="D13479">
        <v>-84.354200000000006</v>
      </c>
      <c r="E13479" s="1" t="s">
        <v>13</v>
      </c>
      <c r="F13479" t="s">
        <v>3133</v>
      </c>
      <c r="G13479">
        <v>0</v>
      </c>
      <c r="H13479">
        <v>0</v>
      </c>
      <c r="I13479">
        <v>0</v>
      </c>
    </row>
    <row r="13480" spans="1:9" hidden="1" x14ac:dyDescent="0.3">
      <c r="A13480" s="1" t="s">
        <v>159</v>
      </c>
      <c r="B13480" s="1" t="s">
        <v>319</v>
      </c>
      <c r="C13480">
        <v>38.433300000000003</v>
      </c>
      <c r="D13480">
        <v>-84.354200000000006</v>
      </c>
      <c r="E13480" s="1" t="s">
        <v>14</v>
      </c>
      <c r="F13480" t="s">
        <v>3370</v>
      </c>
      <c r="G13480">
        <v>0</v>
      </c>
      <c r="H13480">
        <v>0</v>
      </c>
      <c r="I13480">
        <v>0</v>
      </c>
    </row>
    <row r="13481" spans="1:9" hidden="1" x14ac:dyDescent="0.3">
      <c r="A13481" s="1" t="s">
        <v>159</v>
      </c>
      <c r="B13481" s="1" t="s">
        <v>319</v>
      </c>
      <c r="C13481">
        <v>38.433300000000003</v>
      </c>
      <c r="D13481">
        <v>-84.354200000000006</v>
      </c>
      <c r="E13481" s="1" t="s">
        <v>15</v>
      </c>
      <c r="F13481" t="s">
        <v>3606</v>
      </c>
      <c r="G13481">
        <v>0</v>
      </c>
      <c r="H13481">
        <v>0</v>
      </c>
      <c r="I13481">
        <v>0</v>
      </c>
    </row>
    <row r="13482" spans="1:9" hidden="1" x14ac:dyDescent="0.3">
      <c r="A13482" s="1" t="s">
        <v>159</v>
      </c>
      <c r="B13482" s="1" t="s">
        <v>319</v>
      </c>
      <c r="C13482">
        <v>38.433300000000003</v>
      </c>
      <c r="D13482">
        <v>-84.354200000000006</v>
      </c>
      <c r="E13482" s="1" t="s">
        <v>16</v>
      </c>
      <c r="F13482" t="s">
        <v>3842</v>
      </c>
      <c r="G13482">
        <v>0</v>
      </c>
      <c r="H13482">
        <v>0</v>
      </c>
      <c r="I13482">
        <v>0</v>
      </c>
    </row>
    <row r="13483" spans="1:9" hidden="1" x14ac:dyDescent="0.3">
      <c r="A13483" s="1" t="s">
        <v>159</v>
      </c>
      <c r="B13483" s="1" t="s">
        <v>319</v>
      </c>
      <c r="C13483">
        <v>38.433300000000003</v>
      </c>
      <c r="D13483">
        <v>-84.354200000000006</v>
      </c>
      <c r="E13483" s="1" t="s">
        <v>17</v>
      </c>
      <c r="F13483" t="s">
        <v>4077</v>
      </c>
      <c r="G13483">
        <v>0</v>
      </c>
      <c r="H13483">
        <v>0</v>
      </c>
      <c r="I13483">
        <v>0</v>
      </c>
    </row>
    <row r="13484" spans="1:9" hidden="1" x14ac:dyDescent="0.3">
      <c r="A13484" s="1" t="s">
        <v>159</v>
      </c>
      <c r="B13484" s="1" t="s">
        <v>319</v>
      </c>
      <c r="C13484">
        <v>38.433300000000003</v>
      </c>
      <c r="D13484">
        <v>-84.354200000000006</v>
      </c>
      <c r="E13484" s="1" t="s">
        <v>18</v>
      </c>
      <c r="F13484" t="s">
        <v>4312</v>
      </c>
      <c r="G13484">
        <v>0</v>
      </c>
      <c r="H13484">
        <v>0</v>
      </c>
      <c r="I13484">
        <v>0</v>
      </c>
    </row>
    <row r="13485" spans="1:9" hidden="1" x14ac:dyDescent="0.3">
      <c r="A13485" s="1" t="s">
        <v>159</v>
      </c>
      <c r="B13485" s="1" t="s">
        <v>319</v>
      </c>
      <c r="C13485">
        <v>38.433300000000003</v>
      </c>
      <c r="D13485">
        <v>-84.354200000000006</v>
      </c>
      <c r="E13485" s="1" t="s">
        <v>19</v>
      </c>
      <c r="F13485" t="s">
        <v>4547</v>
      </c>
      <c r="G13485">
        <v>0</v>
      </c>
      <c r="H13485">
        <v>0</v>
      </c>
      <c r="I13485">
        <v>0</v>
      </c>
    </row>
    <row r="13486" spans="1:9" hidden="1" x14ac:dyDescent="0.3">
      <c r="A13486" s="1" t="s">
        <v>159</v>
      </c>
      <c r="B13486" s="1" t="s">
        <v>319</v>
      </c>
      <c r="C13486">
        <v>38.433300000000003</v>
      </c>
      <c r="D13486">
        <v>-84.354200000000006</v>
      </c>
      <c r="E13486" s="1" t="s">
        <v>20</v>
      </c>
      <c r="F13486" t="s">
        <v>4782</v>
      </c>
      <c r="G13486">
        <v>0</v>
      </c>
      <c r="H13486">
        <v>0</v>
      </c>
      <c r="I13486">
        <v>0</v>
      </c>
    </row>
    <row r="13487" spans="1:9" hidden="1" x14ac:dyDescent="0.3">
      <c r="A13487" s="1" t="s">
        <v>159</v>
      </c>
      <c r="B13487" s="1" t="s">
        <v>319</v>
      </c>
      <c r="C13487">
        <v>38.433300000000003</v>
      </c>
      <c r="D13487">
        <v>-84.354200000000006</v>
      </c>
      <c r="E13487" s="1" t="s">
        <v>21</v>
      </c>
      <c r="F13487" t="s">
        <v>5017</v>
      </c>
      <c r="G13487">
        <v>0</v>
      </c>
      <c r="H13487">
        <v>0</v>
      </c>
      <c r="I13487">
        <v>0</v>
      </c>
    </row>
    <row r="13488" spans="1:9" hidden="1" x14ac:dyDescent="0.3">
      <c r="A13488" s="1" t="s">
        <v>159</v>
      </c>
      <c r="B13488" s="1" t="s">
        <v>319</v>
      </c>
      <c r="C13488">
        <v>38.433300000000003</v>
      </c>
      <c r="D13488">
        <v>-84.354200000000006</v>
      </c>
      <c r="E13488" s="1" t="s">
        <v>22</v>
      </c>
      <c r="F13488" t="s">
        <v>5252</v>
      </c>
      <c r="G13488">
        <v>0</v>
      </c>
      <c r="H13488">
        <v>0</v>
      </c>
      <c r="I13488">
        <v>0</v>
      </c>
    </row>
    <row r="13489" spans="1:9" hidden="1" x14ac:dyDescent="0.3">
      <c r="A13489" s="1" t="s">
        <v>159</v>
      </c>
      <c r="B13489" s="1" t="s">
        <v>319</v>
      </c>
      <c r="C13489">
        <v>38.433300000000003</v>
      </c>
      <c r="D13489">
        <v>-84.354200000000006</v>
      </c>
      <c r="E13489" s="1" t="s">
        <v>23</v>
      </c>
      <c r="F13489" t="s">
        <v>5487</v>
      </c>
      <c r="G13489">
        <v>0</v>
      </c>
      <c r="H13489">
        <v>0</v>
      </c>
      <c r="I13489">
        <v>0</v>
      </c>
    </row>
    <row r="13490" spans="1:9" hidden="1" x14ac:dyDescent="0.3">
      <c r="A13490" s="1" t="s">
        <v>159</v>
      </c>
      <c r="B13490" s="1" t="s">
        <v>319</v>
      </c>
      <c r="C13490">
        <v>38.433300000000003</v>
      </c>
      <c r="D13490">
        <v>-84.354200000000006</v>
      </c>
      <c r="E13490" s="1" t="s">
        <v>24</v>
      </c>
      <c r="F13490" t="s">
        <v>5722</v>
      </c>
      <c r="G13490">
        <v>0</v>
      </c>
      <c r="H13490">
        <v>0</v>
      </c>
      <c r="I13490">
        <v>0</v>
      </c>
    </row>
    <row r="13491" spans="1:9" hidden="1" x14ac:dyDescent="0.3">
      <c r="A13491" s="1" t="s">
        <v>159</v>
      </c>
      <c r="B13491" s="1" t="s">
        <v>319</v>
      </c>
      <c r="C13491">
        <v>38.433300000000003</v>
      </c>
      <c r="D13491">
        <v>-84.354200000000006</v>
      </c>
      <c r="E13491" s="1" t="s">
        <v>25</v>
      </c>
      <c r="F13491" t="s">
        <v>5956</v>
      </c>
      <c r="G13491">
        <v>0</v>
      </c>
      <c r="H13491">
        <v>0</v>
      </c>
      <c r="I13491">
        <v>0</v>
      </c>
    </row>
    <row r="13492" spans="1:9" hidden="1" x14ac:dyDescent="0.3">
      <c r="A13492" s="1" t="s">
        <v>159</v>
      </c>
      <c r="B13492" s="1" t="s">
        <v>319</v>
      </c>
      <c r="C13492">
        <v>38.433300000000003</v>
      </c>
      <c r="D13492">
        <v>-84.354200000000006</v>
      </c>
      <c r="E13492" s="1" t="s">
        <v>26</v>
      </c>
      <c r="F13492" t="s">
        <v>6190</v>
      </c>
      <c r="G13492">
        <v>0</v>
      </c>
      <c r="H13492">
        <v>0</v>
      </c>
      <c r="I13492">
        <v>0</v>
      </c>
    </row>
    <row r="13493" spans="1:9" hidden="1" x14ac:dyDescent="0.3">
      <c r="A13493" s="1" t="s">
        <v>159</v>
      </c>
      <c r="B13493" s="1" t="s">
        <v>319</v>
      </c>
      <c r="C13493">
        <v>38.433300000000003</v>
      </c>
      <c r="D13493">
        <v>-84.354200000000006</v>
      </c>
      <c r="E13493" s="1" t="s">
        <v>27</v>
      </c>
      <c r="F13493" t="s">
        <v>6424</v>
      </c>
      <c r="G13493">
        <v>0</v>
      </c>
      <c r="H13493">
        <v>0</v>
      </c>
      <c r="I13493">
        <v>0</v>
      </c>
    </row>
    <row r="13494" spans="1:9" hidden="1" x14ac:dyDescent="0.3">
      <c r="A13494" s="1" t="s">
        <v>159</v>
      </c>
      <c r="B13494" s="1" t="s">
        <v>319</v>
      </c>
      <c r="C13494">
        <v>38.433300000000003</v>
      </c>
      <c r="D13494">
        <v>-84.354200000000006</v>
      </c>
      <c r="E13494" s="1" t="s">
        <v>28</v>
      </c>
      <c r="F13494" t="s">
        <v>6658</v>
      </c>
      <c r="G13494">
        <v>0</v>
      </c>
      <c r="H13494">
        <v>0</v>
      </c>
      <c r="I13494">
        <v>0</v>
      </c>
    </row>
    <row r="13495" spans="1:9" hidden="1" x14ac:dyDescent="0.3">
      <c r="A13495" s="1" t="s">
        <v>159</v>
      </c>
      <c r="B13495" s="1" t="s">
        <v>319</v>
      </c>
      <c r="C13495">
        <v>38.433300000000003</v>
      </c>
      <c r="D13495">
        <v>-84.354200000000006</v>
      </c>
      <c r="E13495" s="1" t="s">
        <v>29</v>
      </c>
      <c r="F13495" t="s">
        <v>6892</v>
      </c>
      <c r="G13495">
        <v>0</v>
      </c>
      <c r="H13495">
        <v>0</v>
      </c>
      <c r="I13495">
        <v>0</v>
      </c>
    </row>
    <row r="13496" spans="1:9" hidden="1" x14ac:dyDescent="0.3">
      <c r="A13496" s="1" t="s">
        <v>159</v>
      </c>
      <c r="B13496" s="1" t="s">
        <v>319</v>
      </c>
      <c r="C13496">
        <v>38.433300000000003</v>
      </c>
      <c r="D13496">
        <v>-84.354200000000006</v>
      </c>
      <c r="E13496" s="1" t="s">
        <v>30</v>
      </c>
      <c r="F13496" t="s">
        <v>7126</v>
      </c>
      <c r="G13496">
        <v>0</v>
      </c>
      <c r="H13496">
        <v>0</v>
      </c>
      <c r="I13496">
        <v>0</v>
      </c>
    </row>
    <row r="13497" spans="1:9" hidden="1" x14ac:dyDescent="0.3">
      <c r="A13497" s="1" t="s">
        <v>159</v>
      </c>
      <c r="B13497" s="1" t="s">
        <v>319</v>
      </c>
      <c r="C13497">
        <v>38.433300000000003</v>
      </c>
      <c r="D13497">
        <v>-84.354200000000006</v>
      </c>
      <c r="E13497" s="1" t="s">
        <v>31</v>
      </c>
      <c r="F13497" t="s">
        <v>7360</v>
      </c>
      <c r="G13497">
        <v>0</v>
      </c>
      <c r="H13497">
        <v>0</v>
      </c>
      <c r="I13497">
        <v>0</v>
      </c>
    </row>
    <row r="13498" spans="1:9" hidden="1" x14ac:dyDescent="0.3">
      <c r="A13498" s="1" t="s">
        <v>159</v>
      </c>
      <c r="B13498" s="1" t="s">
        <v>319</v>
      </c>
      <c r="C13498">
        <v>38.433300000000003</v>
      </c>
      <c r="D13498">
        <v>-84.354200000000006</v>
      </c>
      <c r="E13498" s="1" t="s">
        <v>32</v>
      </c>
      <c r="F13498" t="s">
        <v>7594</v>
      </c>
      <c r="G13498">
        <v>0</v>
      </c>
      <c r="H13498">
        <v>0</v>
      </c>
      <c r="I13498">
        <v>0</v>
      </c>
    </row>
    <row r="13499" spans="1:9" hidden="1" x14ac:dyDescent="0.3">
      <c r="A13499" s="1" t="s">
        <v>159</v>
      </c>
      <c r="B13499" s="1" t="s">
        <v>319</v>
      </c>
      <c r="C13499">
        <v>38.433300000000003</v>
      </c>
      <c r="D13499">
        <v>-84.354200000000006</v>
      </c>
      <c r="E13499" s="1" t="s">
        <v>33</v>
      </c>
      <c r="F13499" t="s">
        <v>7828</v>
      </c>
      <c r="G13499">
        <v>0</v>
      </c>
      <c r="H13499">
        <v>0</v>
      </c>
      <c r="I13499">
        <v>0</v>
      </c>
    </row>
    <row r="13500" spans="1:9" hidden="1" x14ac:dyDescent="0.3">
      <c r="A13500" s="1" t="s">
        <v>159</v>
      </c>
      <c r="B13500" s="1" t="s">
        <v>319</v>
      </c>
      <c r="C13500">
        <v>38.433300000000003</v>
      </c>
      <c r="D13500">
        <v>-84.354200000000006</v>
      </c>
      <c r="E13500" s="1" t="s">
        <v>34</v>
      </c>
      <c r="F13500" t="s">
        <v>8062</v>
      </c>
      <c r="G13500">
        <v>0</v>
      </c>
      <c r="H13500">
        <v>0</v>
      </c>
      <c r="I13500">
        <v>0</v>
      </c>
    </row>
    <row r="13501" spans="1:9" hidden="1" x14ac:dyDescent="0.3">
      <c r="A13501" s="1" t="s">
        <v>159</v>
      </c>
      <c r="B13501" s="1" t="s">
        <v>319</v>
      </c>
      <c r="C13501">
        <v>38.433300000000003</v>
      </c>
      <c r="D13501">
        <v>-84.354200000000006</v>
      </c>
      <c r="E13501" s="1" t="s">
        <v>35</v>
      </c>
      <c r="F13501" t="s">
        <v>8294</v>
      </c>
      <c r="G13501">
        <v>0</v>
      </c>
      <c r="H13501">
        <v>0</v>
      </c>
      <c r="I13501">
        <v>0</v>
      </c>
    </row>
    <row r="13502" spans="1:9" hidden="1" x14ac:dyDescent="0.3">
      <c r="A13502" s="1" t="s">
        <v>159</v>
      </c>
      <c r="B13502" s="1" t="s">
        <v>319</v>
      </c>
      <c r="C13502">
        <v>38.433300000000003</v>
      </c>
      <c r="D13502">
        <v>-84.354200000000006</v>
      </c>
      <c r="E13502" s="1" t="s">
        <v>36</v>
      </c>
      <c r="F13502" t="s">
        <v>8526</v>
      </c>
      <c r="G13502">
        <v>0</v>
      </c>
      <c r="H13502">
        <v>0</v>
      </c>
      <c r="I13502">
        <v>0</v>
      </c>
    </row>
    <row r="13503" spans="1:9" hidden="1" x14ac:dyDescent="0.3">
      <c r="A13503" s="1" t="s">
        <v>159</v>
      </c>
      <c r="B13503" s="1" t="s">
        <v>319</v>
      </c>
      <c r="C13503">
        <v>38.433300000000003</v>
      </c>
      <c r="D13503">
        <v>-84.354200000000006</v>
      </c>
      <c r="E13503" s="1" t="s">
        <v>37</v>
      </c>
      <c r="F13503" t="s">
        <v>8757</v>
      </c>
      <c r="G13503">
        <v>0</v>
      </c>
      <c r="H13503">
        <v>0</v>
      </c>
      <c r="I13503">
        <v>0</v>
      </c>
    </row>
    <row r="13504" spans="1:9" hidden="1" x14ac:dyDescent="0.3">
      <c r="A13504" s="1" t="s">
        <v>159</v>
      </c>
      <c r="B13504" s="1" t="s">
        <v>319</v>
      </c>
      <c r="C13504">
        <v>38.433300000000003</v>
      </c>
      <c r="D13504">
        <v>-84.354200000000006</v>
      </c>
      <c r="E13504" s="1" t="s">
        <v>38</v>
      </c>
      <c r="F13504" t="s">
        <v>8988</v>
      </c>
      <c r="G13504">
        <v>0</v>
      </c>
      <c r="H13504">
        <v>0</v>
      </c>
      <c r="I13504">
        <v>0</v>
      </c>
    </row>
    <row r="13505" spans="1:9" hidden="1" x14ac:dyDescent="0.3">
      <c r="A13505" s="1" t="s">
        <v>159</v>
      </c>
      <c r="B13505" s="1" t="s">
        <v>319</v>
      </c>
      <c r="C13505">
        <v>38.433300000000003</v>
      </c>
      <c r="D13505">
        <v>-84.354200000000006</v>
      </c>
      <c r="E13505" s="1" t="s">
        <v>39</v>
      </c>
      <c r="F13505" t="s">
        <v>9219</v>
      </c>
      <c r="G13505">
        <v>0</v>
      </c>
      <c r="H13505">
        <v>0</v>
      </c>
      <c r="I13505">
        <v>0</v>
      </c>
    </row>
    <row r="13506" spans="1:9" hidden="1" x14ac:dyDescent="0.3">
      <c r="A13506" s="1" t="s">
        <v>159</v>
      </c>
      <c r="B13506" s="1" t="s">
        <v>319</v>
      </c>
      <c r="C13506">
        <v>38.433300000000003</v>
      </c>
      <c r="D13506">
        <v>-84.354200000000006</v>
      </c>
      <c r="E13506" s="1" t="s">
        <v>40</v>
      </c>
      <c r="F13506" t="s">
        <v>9450</v>
      </c>
      <c r="G13506">
        <v>0</v>
      </c>
      <c r="H13506">
        <v>0</v>
      </c>
      <c r="I13506">
        <v>0</v>
      </c>
    </row>
    <row r="13507" spans="1:9" hidden="1" x14ac:dyDescent="0.3">
      <c r="A13507" s="1" t="s">
        <v>159</v>
      </c>
      <c r="B13507" s="1" t="s">
        <v>319</v>
      </c>
      <c r="C13507">
        <v>38.433300000000003</v>
      </c>
      <c r="D13507">
        <v>-84.354200000000006</v>
      </c>
      <c r="E13507" s="1" t="s">
        <v>41</v>
      </c>
      <c r="F13507" t="s">
        <v>9681</v>
      </c>
      <c r="G13507">
        <v>0</v>
      </c>
      <c r="H13507">
        <v>0</v>
      </c>
      <c r="I13507">
        <v>0</v>
      </c>
    </row>
    <row r="13508" spans="1:9" hidden="1" x14ac:dyDescent="0.3">
      <c r="A13508" s="1" t="s">
        <v>159</v>
      </c>
      <c r="B13508" s="1" t="s">
        <v>319</v>
      </c>
      <c r="C13508">
        <v>38.433300000000003</v>
      </c>
      <c r="D13508">
        <v>-84.354200000000006</v>
      </c>
      <c r="E13508" s="1" t="s">
        <v>42</v>
      </c>
      <c r="F13508" t="s">
        <v>9912</v>
      </c>
      <c r="G13508">
        <v>0</v>
      </c>
      <c r="H13508">
        <v>0</v>
      </c>
      <c r="I13508">
        <v>0</v>
      </c>
    </row>
    <row r="13509" spans="1:9" hidden="1" x14ac:dyDescent="0.3">
      <c r="A13509" s="1" t="s">
        <v>159</v>
      </c>
      <c r="B13509" s="1" t="s">
        <v>319</v>
      </c>
      <c r="C13509">
        <v>38.433300000000003</v>
      </c>
      <c r="D13509">
        <v>-84.354200000000006</v>
      </c>
      <c r="E13509" s="1" t="s">
        <v>43</v>
      </c>
      <c r="F13509" t="s">
        <v>10141</v>
      </c>
      <c r="G13509">
        <v>0</v>
      </c>
      <c r="H13509">
        <v>0</v>
      </c>
      <c r="I13509">
        <v>0</v>
      </c>
    </row>
    <row r="13510" spans="1:9" hidden="1" x14ac:dyDescent="0.3">
      <c r="A13510" s="1" t="s">
        <v>159</v>
      </c>
      <c r="B13510" s="1" t="s">
        <v>319</v>
      </c>
      <c r="C13510">
        <v>38.433300000000003</v>
      </c>
      <c r="D13510">
        <v>-84.354200000000006</v>
      </c>
      <c r="E13510" s="1" t="s">
        <v>44</v>
      </c>
      <c r="F13510" t="s">
        <v>10369</v>
      </c>
      <c r="G13510">
        <v>0</v>
      </c>
      <c r="H13510">
        <v>0</v>
      </c>
      <c r="I13510">
        <v>0</v>
      </c>
    </row>
    <row r="13511" spans="1:9" hidden="1" x14ac:dyDescent="0.3">
      <c r="A13511" s="1" t="s">
        <v>159</v>
      </c>
      <c r="B13511" s="1" t="s">
        <v>319</v>
      </c>
      <c r="C13511">
        <v>38.433300000000003</v>
      </c>
      <c r="D13511">
        <v>-84.354200000000006</v>
      </c>
      <c r="E13511" s="1" t="s">
        <v>45</v>
      </c>
      <c r="F13511" t="s">
        <v>10590</v>
      </c>
      <c r="G13511">
        <v>0</v>
      </c>
      <c r="H13511">
        <v>0</v>
      </c>
      <c r="I13511">
        <v>0</v>
      </c>
    </row>
    <row r="13512" spans="1:9" hidden="1" x14ac:dyDescent="0.3">
      <c r="A13512" s="1" t="s">
        <v>159</v>
      </c>
      <c r="B13512" s="1" t="s">
        <v>319</v>
      </c>
      <c r="C13512">
        <v>38.433300000000003</v>
      </c>
      <c r="D13512">
        <v>-84.354200000000006</v>
      </c>
      <c r="E13512" s="1" t="s">
        <v>46</v>
      </c>
      <c r="F13512" t="s">
        <v>10806</v>
      </c>
      <c r="G13512">
        <v>0</v>
      </c>
      <c r="H13512">
        <v>0</v>
      </c>
      <c r="I13512">
        <v>0</v>
      </c>
    </row>
    <row r="13513" spans="1:9" hidden="1" x14ac:dyDescent="0.3">
      <c r="A13513" s="1" t="s">
        <v>159</v>
      </c>
      <c r="B13513" s="1" t="s">
        <v>319</v>
      </c>
      <c r="C13513">
        <v>38.433300000000003</v>
      </c>
      <c r="D13513">
        <v>-84.354200000000006</v>
      </c>
      <c r="E13513" s="1" t="s">
        <v>47</v>
      </c>
      <c r="F13513" t="s">
        <v>11021</v>
      </c>
      <c r="G13513">
        <v>0</v>
      </c>
      <c r="H13513">
        <v>0</v>
      </c>
      <c r="I13513">
        <v>0</v>
      </c>
    </row>
    <row r="13514" spans="1:9" hidden="1" x14ac:dyDescent="0.3">
      <c r="A13514" s="1" t="s">
        <v>159</v>
      </c>
      <c r="B13514" s="1" t="s">
        <v>319</v>
      </c>
      <c r="C13514">
        <v>38.433300000000003</v>
      </c>
      <c r="D13514">
        <v>-84.354200000000006</v>
      </c>
      <c r="E13514" s="1" t="s">
        <v>48</v>
      </c>
      <c r="F13514" t="s">
        <v>11824</v>
      </c>
      <c r="G13514">
        <v>0</v>
      </c>
      <c r="H13514">
        <v>0</v>
      </c>
      <c r="I13514">
        <v>0</v>
      </c>
    </row>
    <row r="13515" spans="1:9" hidden="1" x14ac:dyDescent="0.3">
      <c r="A13515" s="1" t="s">
        <v>159</v>
      </c>
      <c r="B13515" s="1" t="s">
        <v>319</v>
      </c>
      <c r="C13515">
        <v>38.433300000000003</v>
      </c>
      <c r="D13515">
        <v>-84.354200000000006</v>
      </c>
      <c r="E13515" s="1" t="s">
        <v>49</v>
      </c>
      <c r="F13515" t="s">
        <v>12015</v>
      </c>
      <c r="G13515">
        <v>0</v>
      </c>
      <c r="H13515">
        <v>0</v>
      </c>
      <c r="I13515">
        <v>0</v>
      </c>
    </row>
    <row r="13516" spans="1:9" hidden="1" x14ac:dyDescent="0.3">
      <c r="A13516" s="1" t="s">
        <v>159</v>
      </c>
      <c r="B13516" s="1" t="s">
        <v>319</v>
      </c>
      <c r="C13516">
        <v>38.433300000000003</v>
      </c>
      <c r="D13516">
        <v>-84.354200000000006</v>
      </c>
      <c r="E13516" s="1" t="s">
        <v>50</v>
      </c>
      <c r="F13516" t="s">
        <v>12186</v>
      </c>
      <c r="G13516">
        <v>0</v>
      </c>
      <c r="H13516">
        <v>0</v>
      </c>
      <c r="I13516">
        <v>0</v>
      </c>
    </row>
    <row r="13517" spans="1:9" hidden="1" x14ac:dyDescent="0.3">
      <c r="A13517" s="1" t="s">
        <v>159</v>
      </c>
      <c r="B13517" s="1" t="s">
        <v>319</v>
      </c>
      <c r="C13517">
        <v>38.433300000000003</v>
      </c>
      <c r="D13517">
        <v>-84.354200000000006</v>
      </c>
      <c r="E13517" s="1" t="s">
        <v>51</v>
      </c>
      <c r="F13517" t="s">
        <v>17393</v>
      </c>
      <c r="G13517">
        <v>0</v>
      </c>
      <c r="H13517">
        <v>2</v>
      </c>
      <c r="I13517">
        <v>0</v>
      </c>
    </row>
    <row r="13518" spans="1:9" hidden="1" x14ac:dyDescent="0.3">
      <c r="A13518" s="1" t="s">
        <v>159</v>
      </c>
      <c r="B13518" s="1" t="s">
        <v>319</v>
      </c>
      <c r="C13518">
        <v>38.433300000000003</v>
      </c>
      <c r="D13518">
        <v>-84.354200000000006</v>
      </c>
      <c r="E13518" s="1" t="s">
        <v>52</v>
      </c>
      <c r="F13518" t="s">
        <v>11189</v>
      </c>
      <c r="G13518">
        <v>0</v>
      </c>
      <c r="H13518">
        <v>0</v>
      </c>
      <c r="I13518">
        <v>0</v>
      </c>
    </row>
    <row r="13519" spans="1:9" hidden="1" x14ac:dyDescent="0.3">
      <c r="A13519" s="1" t="s">
        <v>159</v>
      </c>
      <c r="B13519" s="1" t="s">
        <v>319</v>
      </c>
      <c r="C13519">
        <v>38.433300000000003</v>
      </c>
      <c r="D13519">
        <v>-84.354200000000006</v>
      </c>
      <c r="E13519" s="1" t="s">
        <v>53</v>
      </c>
      <c r="F13519" t="s">
        <v>11387</v>
      </c>
      <c r="G13519">
        <v>0</v>
      </c>
      <c r="H13519">
        <v>0</v>
      </c>
      <c r="I13519">
        <v>0</v>
      </c>
    </row>
    <row r="13520" spans="1:9" hidden="1" x14ac:dyDescent="0.3">
      <c r="A13520" s="1" t="s">
        <v>159</v>
      </c>
      <c r="B13520" s="1" t="s">
        <v>319</v>
      </c>
      <c r="C13520">
        <v>38.433300000000003</v>
      </c>
      <c r="D13520">
        <v>-84.354200000000006</v>
      </c>
      <c r="E13520" s="1" t="s">
        <v>54</v>
      </c>
      <c r="F13520" t="s">
        <v>11582</v>
      </c>
      <c r="G13520">
        <v>0</v>
      </c>
      <c r="H13520">
        <v>0</v>
      </c>
      <c r="I13520">
        <v>0</v>
      </c>
    </row>
    <row r="13521" spans="1:9" hidden="1" x14ac:dyDescent="0.3">
      <c r="A13521" s="1" t="s">
        <v>159</v>
      </c>
      <c r="B13521" s="1" t="s">
        <v>319</v>
      </c>
      <c r="C13521">
        <v>38.433300000000003</v>
      </c>
      <c r="D13521">
        <v>-84.354200000000006</v>
      </c>
      <c r="E13521" s="1" t="s">
        <v>21548</v>
      </c>
      <c r="F13521" t="s">
        <v>21808</v>
      </c>
      <c r="G13521">
        <v>0</v>
      </c>
      <c r="H13521">
        <v>0</v>
      </c>
      <c r="I13521">
        <v>0</v>
      </c>
    </row>
    <row r="13522" spans="1:9" hidden="1" x14ac:dyDescent="0.3">
      <c r="A13522" s="1" t="s">
        <v>159</v>
      </c>
      <c r="B13522" s="1" t="s">
        <v>320</v>
      </c>
      <c r="C13522">
        <v>41.669899999999998</v>
      </c>
      <c r="D13522">
        <v>-91.598399999999998</v>
      </c>
      <c r="E13522" s="1" t="s">
        <v>4</v>
      </c>
      <c r="F13522" t="s">
        <v>978</v>
      </c>
      <c r="G13522">
        <v>0</v>
      </c>
      <c r="H13522">
        <v>0</v>
      </c>
      <c r="I13522">
        <v>0</v>
      </c>
    </row>
    <row r="13523" spans="1:9" hidden="1" x14ac:dyDescent="0.3">
      <c r="A13523" s="1" t="s">
        <v>159</v>
      </c>
      <c r="B13523" s="1" t="s">
        <v>320</v>
      </c>
      <c r="C13523">
        <v>41.669899999999998</v>
      </c>
      <c r="D13523">
        <v>-91.598399999999998</v>
      </c>
      <c r="E13523" s="1" t="s">
        <v>5</v>
      </c>
      <c r="F13523" t="s">
        <v>1220</v>
      </c>
      <c r="G13523">
        <v>0</v>
      </c>
      <c r="H13523">
        <v>0</v>
      </c>
      <c r="I13523">
        <v>0</v>
      </c>
    </row>
    <row r="13524" spans="1:9" hidden="1" x14ac:dyDescent="0.3">
      <c r="A13524" s="1" t="s">
        <v>159</v>
      </c>
      <c r="B13524" s="1" t="s">
        <v>320</v>
      </c>
      <c r="C13524">
        <v>41.669899999999998</v>
      </c>
      <c r="D13524">
        <v>-91.598399999999998</v>
      </c>
      <c r="E13524" s="1" t="s">
        <v>6</v>
      </c>
      <c r="F13524" t="s">
        <v>1462</v>
      </c>
      <c r="G13524">
        <v>0</v>
      </c>
      <c r="H13524">
        <v>0</v>
      </c>
      <c r="I13524">
        <v>0</v>
      </c>
    </row>
    <row r="13525" spans="1:9" hidden="1" x14ac:dyDescent="0.3">
      <c r="A13525" s="1" t="s">
        <v>159</v>
      </c>
      <c r="B13525" s="1" t="s">
        <v>320</v>
      </c>
      <c r="C13525">
        <v>41.669899999999998</v>
      </c>
      <c r="D13525">
        <v>-91.598399999999998</v>
      </c>
      <c r="E13525" s="1" t="s">
        <v>7</v>
      </c>
      <c r="F13525" t="s">
        <v>1703</v>
      </c>
      <c r="G13525">
        <v>0</v>
      </c>
      <c r="H13525">
        <v>0</v>
      </c>
      <c r="I13525">
        <v>0</v>
      </c>
    </row>
    <row r="13526" spans="1:9" hidden="1" x14ac:dyDescent="0.3">
      <c r="A13526" s="1" t="s">
        <v>159</v>
      </c>
      <c r="B13526" s="1" t="s">
        <v>320</v>
      </c>
      <c r="C13526">
        <v>41.669899999999998</v>
      </c>
      <c r="D13526">
        <v>-91.598399999999998</v>
      </c>
      <c r="E13526" s="1" t="s">
        <v>8</v>
      </c>
      <c r="F13526" t="s">
        <v>1944</v>
      </c>
      <c r="G13526">
        <v>0</v>
      </c>
      <c r="H13526">
        <v>0</v>
      </c>
      <c r="I13526">
        <v>0</v>
      </c>
    </row>
    <row r="13527" spans="1:9" hidden="1" x14ac:dyDescent="0.3">
      <c r="A13527" s="1" t="s">
        <v>159</v>
      </c>
      <c r="B13527" s="1" t="s">
        <v>320</v>
      </c>
      <c r="C13527">
        <v>41.669899999999998</v>
      </c>
      <c r="D13527">
        <v>-91.598399999999998</v>
      </c>
      <c r="E13527" s="1" t="s">
        <v>9</v>
      </c>
      <c r="F13527" t="s">
        <v>2182</v>
      </c>
      <c r="G13527">
        <v>0</v>
      </c>
      <c r="H13527">
        <v>0</v>
      </c>
      <c r="I13527">
        <v>0</v>
      </c>
    </row>
    <row r="13528" spans="1:9" hidden="1" x14ac:dyDescent="0.3">
      <c r="A13528" s="1" t="s">
        <v>159</v>
      </c>
      <c r="B13528" s="1" t="s">
        <v>320</v>
      </c>
      <c r="C13528">
        <v>41.669899999999998</v>
      </c>
      <c r="D13528">
        <v>-91.598399999999998</v>
      </c>
      <c r="E13528" s="1" t="s">
        <v>10</v>
      </c>
      <c r="F13528" t="s">
        <v>2420</v>
      </c>
      <c r="G13528">
        <v>0</v>
      </c>
      <c r="H13528">
        <v>0</v>
      </c>
      <c r="I13528">
        <v>0</v>
      </c>
    </row>
    <row r="13529" spans="1:9" hidden="1" x14ac:dyDescent="0.3">
      <c r="A13529" s="1" t="s">
        <v>159</v>
      </c>
      <c r="B13529" s="1" t="s">
        <v>320</v>
      </c>
      <c r="C13529">
        <v>41.669899999999998</v>
      </c>
      <c r="D13529">
        <v>-91.598399999999998</v>
      </c>
      <c r="E13529" s="1" t="s">
        <v>11</v>
      </c>
      <c r="F13529" t="s">
        <v>2658</v>
      </c>
      <c r="G13529">
        <v>0</v>
      </c>
      <c r="H13529">
        <v>0</v>
      </c>
      <c r="I13529">
        <v>0</v>
      </c>
    </row>
    <row r="13530" spans="1:9" hidden="1" x14ac:dyDescent="0.3">
      <c r="A13530" s="1" t="s">
        <v>159</v>
      </c>
      <c r="B13530" s="1" t="s">
        <v>320</v>
      </c>
      <c r="C13530">
        <v>41.669899999999998</v>
      </c>
      <c r="D13530">
        <v>-91.598399999999998</v>
      </c>
      <c r="E13530" s="1" t="s">
        <v>12</v>
      </c>
      <c r="F13530" t="s">
        <v>2896</v>
      </c>
      <c r="G13530">
        <v>0</v>
      </c>
      <c r="H13530">
        <v>0</v>
      </c>
      <c r="I13530">
        <v>0</v>
      </c>
    </row>
    <row r="13531" spans="1:9" hidden="1" x14ac:dyDescent="0.3">
      <c r="A13531" s="1" t="s">
        <v>159</v>
      </c>
      <c r="B13531" s="1" t="s">
        <v>320</v>
      </c>
      <c r="C13531">
        <v>41.669899999999998</v>
      </c>
      <c r="D13531">
        <v>-91.598399999999998</v>
      </c>
      <c r="E13531" s="1" t="s">
        <v>13</v>
      </c>
      <c r="F13531" t="s">
        <v>3134</v>
      </c>
      <c r="G13531">
        <v>0</v>
      </c>
      <c r="H13531">
        <v>0</v>
      </c>
      <c r="I13531">
        <v>0</v>
      </c>
    </row>
    <row r="13532" spans="1:9" hidden="1" x14ac:dyDescent="0.3">
      <c r="A13532" s="1" t="s">
        <v>159</v>
      </c>
      <c r="B13532" s="1" t="s">
        <v>320</v>
      </c>
      <c r="C13532">
        <v>41.669899999999998</v>
      </c>
      <c r="D13532">
        <v>-91.598399999999998</v>
      </c>
      <c r="E13532" s="1" t="s">
        <v>14</v>
      </c>
      <c r="F13532" t="s">
        <v>3371</v>
      </c>
      <c r="G13532">
        <v>0</v>
      </c>
      <c r="H13532">
        <v>0</v>
      </c>
      <c r="I13532">
        <v>0</v>
      </c>
    </row>
    <row r="13533" spans="1:9" hidden="1" x14ac:dyDescent="0.3">
      <c r="A13533" s="1" t="s">
        <v>159</v>
      </c>
      <c r="B13533" s="1" t="s">
        <v>320</v>
      </c>
      <c r="C13533">
        <v>41.669899999999998</v>
      </c>
      <c r="D13533">
        <v>-91.598399999999998</v>
      </c>
      <c r="E13533" s="1" t="s">
        <v>15</v>
      </c>
      <c r="F13533" t="s">
        <v>3607</v>
      </c>
      <c r="G13533">
        <v>0</v>
      </c>
      <c r="H13533">
        <v>0</v>
      </c>
      <c r="I13533">
        <v>0</v>
      </c>
    </row>
    <row r="13534" spans="1:9" hidden="1" x14ac:dyDescent="0.3">
      <c r="A13534" s="1" t="s">
        <v>159</v>
      </c>
      <c r="B13534" s="1" t="s">
        <v>320</v>
      </c>
      <c r="C13534">
        <v>41.669899999999998</v>
      </c>
      <c r="D13534">
        <v>-91.598399999999998</v>
      </c>
      <c r="E13534" s="1" t="s">
        <v>16</v>
      </c>
      <c r="F13534" t="s">
        <v>3843</v>
      </c>
      <c r="G13534">
        <v>0</v>
      </c>
      <c r="H13534">
        <v>0</v>
      </c>
      <c r="I13534">
        <v>0</v>
      </c>
    </row>
    <row r="13535" spans="1:9" hidden="1" x14ac:dyDescent="0.3">
      <c r="A13535" s="1" t="s">
        <v>159</v>
      </c>
      <c r="B13535" s="1" t="s">
        <v>320</v>
      </c>
      <c r="C13535">
        <v>41.669899999999998</v>
      </c>
      <c r="D13535">
        <v>-91.598399999999998</v>
      </c>
      <c r="E13535" s="1" t="s">
        <v>17</v>
      </c>
      <c r="F13535" t="s">
        <v>4078</v>
      </c>
      <c r="G13535">
        <v>0</v>
      </c>
      <c r="H13535">
        <v>0</v>
      </c>
      <c r="I13535">
        <v>0</v>
      </c>
    </row>
    <row r="13536" spans="1:9" hidden="1" x14ac:dyDescent="0.3">
      <c r="A13536" s="1" t="s">
        <v>159</v>
      </c>
      <c r="B13536" s="1" t="s">
        <v>320</v>
      </c>
      <c r="C13536">
        <v>41.669899999999998</v>
      </c>
      <c r="D13536">
        <v>-91.598399999999998</v>
      </c>
      <c r="E13536" s="1" t="s">
        <v>18</v>
      </c>
      <c r="F13536" t="s">
        <v>4313</v>
      </c>
      <c r="G13536">
        <v>0</v>
      </c>
      <c r="H13536">
        <v>0</v>
      </c>
      <c r="I13536">
        <v>0</v>
      </c>
    </row>
    <row r="13537" spans="1:9" hidden="1" x14ac:dyDescent="0.3">
      <c r="A13537" s="1" t="s">
        <v>159</v>
      </c>
      <c r="B13537" s="1" t="s">
        <v>320</v>
      </c>
      <c r="C13537">
        <v>41.669899999999998</v>
      </c>
      <c r="D13537">
        <v>-91.598399999999998</v>
      </c>
      <c r="E13537" s="1" t="s">
        <v>19</v>
      </c>
      <c r="F13537" t="s">
        <v>4548</v>
      </c>
      <c r="G13537">
        <v>0</v>
      </c>
      <c r="H13537">
        <v>0</v>
      </c>
      <c r="I13537">
        <v>0</v>
      </c>
    </row>
    <row r="13538" spans="1:9" hidden="1" x14ac:dyDescent="0.3">
      <c r="A13538" s="1" t="s">
        <v>159</v>
      </c>
      <c r="B13538" s="1" t="s">
        <v>320</v>
      </c>
      <c r="C13538">
        <v>41.669899999999998</v>
      </c>
      <c r="D13538">
        <v>-91.598399999999998</v>
      </c>
      <c r="E13538" s="1" t="s">
        <v>20</v>
      </c>
      <c r="F13538" t="s">
        <v>4783</v>
      </c>
      <c r="G13538">
        <v>0</v>
      </c>
      <c r="H13538">
        <v>0</v>
      </c>
      <c r="I13538">
        <v>0</v>
      </c>
    </row>
    <row r="13539" spans="1:9" hidden="1" x14ac:dyDescent="0.3">
      <c r="A13539" s="1" t="s">
        <v>159</v>
      </c>
      <c r="B13539" s="1" t="s">
        <v>320</v>
      </c>
      <c r="C13539">
        <v>41.669899999999998</v>
      </c>
      <c r="D13539">
        <v>-91.598399999999998</v>
      </c>
      <c r="E13539" s="1" t="s">
        <v>21</v>
      </c>
      <c r="F13539" t="s">
        <v>5018</v>
      </c>
      <c r="G13539">
        <v>0</v>
      </c>
      <c r="H13539">
        <v>0</v>
      </c>
      <c r="I13539">
        <v>0</v>
      </c>
    </row>
    <row r="13540" spans="1:9" hidden="1" x14ac:dyDescent="0.3">
      <c r="A13540" s="1" t="s">
        <v>159</v>
      </c>
      <c r="B13540" s="1" t="s">
        <v>320</v>
      </c>
      <c r="C13540">
        <v>41.669899999999998</v>
      </c>
      <c r="D13540">
        <v>-91.598399999999998</v>
      </c>
      <c r="E13540" s="1" t="s">
        <v>22</v>
      </c>
      <c r="F13540" t="s">
        <v>5253</v>
      </c>
      <c r="G13540">
        <v>0</v>
      </c>
      <c r="H13540">
        <v>0</v>
      </c>
      <c r="I13540">
        <v>0</v>
      </c>
    </row>
    <row r="13541" spans="1:9" hidden="1" x14ac:dyDescent="0.3">
      <c r="A13541" s="1" t="s">
        <v>159</v>
      </c>
      <c r="B13541" s="1" t="s">
        <v>320</v>
      </c>
      <c r="C13541">
        <v>41.669899999999998</v>
      </c>
      <c r="D13541">
        <v>-91.598399999999998</v>
      </c>
      <c r="E13541" s="1" t="s">
        <v>23</v>
      </c>
      <c r="F13541" t="s">
        <v>5488</v>
      </c>
      <c r="G13541">
        <v>0</v>
      </c>
      <c r="H13541">
        <v>0</v>
      </c>
      <c r="I13541">
        <v>0</v>
      </c>
    </row>
    <row r="13542" spans="1:9" hidden="1" x14ac:dyDescent="0.3">
      <c r="A13542" s="1" t="s">
        <v>159</v>
      </c>
      <c r="B13542" s="1" t="s">
        <v>320</v>
      </c>
      <c r="C13542">
        <v>41.669899999999998</v>
      </c>
      <c r="D13542">
        <v>-91.598399999999998</v>
      </c>
      <c r="E13542" s="1" t="s">
        <v>24</v>
      </c>
      <c r="F13542" t="s">
        <v>5723</v>
      </c>
      <c r="G13542">
        <v>0</v>
      </c>
      <c r="H13542">
        <v>0</v>
      </c>
      <c r="I13542">
        <v>0</v>
      </c>
    </row>
    <row r="13543" spans="1:9" hidden="1" x14ac:dyDescent="0.3">
      <c r="A13543" s="1" t="s">
        <v>159</v>
      </c>
      <c r="B13543" s="1" t="s">
        <v>320</v>
      </c>
      <c r="C13543">
        <v>41.669899999999998</v>
      </c>
      <c r="D13543">
        <v>-91.598399999999998</v>
      </c>
      <c r="E13543" s="1" t="s">
        <v>25</v>
      </c>
      <c r="F13543" t="s">
        <v>5957</v>
      </c>
      <c r="G13543">
        <v>0</v>
      </c>
      <c r="H13543">
        <v>0</v>
      </c>
      <c r="I13543">
        <v>0</v>
      </c>
    </row>
    <row r="13544" spans="1:9" hidden="1" x14ac:dyDescent="0.3">
      <c r="A13544" s="1" t="s">
        <v>159</v>
      </c>
      <c r="B13544" s="1" t="s">
        <v>320</v>
      </c>
      <c r="C13544">
        <v>41.669899999999998</v>
      </c>
      <c r="D13544">
        <v>-91.598399999999998</v>
      </c>
      <c r="E13544" s="1" t="s">
        <v>26</v>
      </c>
      <c r="F13544" t="s">
        <v>6191</v>
      </c>
      <c r="G13544">
        <v>0</v>
      </c>
      <c r="H13544">
        <v>0</v>
      </c>
      <c r="I13544">
        <v>0</v>
      </c>
    </row>
    <row r="13545" spans="1:9" hidden="1" x14ac:dyDescent="0.3">
      <c r="A13545" s="1" t="s">
        <v>159</v>
      </c>
      <c r="B13545" s="1" t="s">
        <v>320</v>
      </c>
      <c r="C13545">
        <v>41.669899999999998</v>
      </c>
      <c r="D13545">
        <v>-91.598399999999998</v>
      </c>
      <c r="E13545" s="1" t="s">
        <v>27</v>
      </c>
      <c r="F13545" t="s">
        <v>6425</v>
      </c>
      <c r="G13545">
        <v>0</v>
      </c>
      <c r="H13545">
        <v>0</v>
      </c>
      <c r="I13545">
        <v>0</v>
      </c>
    </row>
    <row r="13546" spans="1:9" hidden="1" x14ac:dyDescent="0.3">
      <c r="A13546" s="1" t="s">
        <v>159</v>
      </c>
      <c r="B13546" s="1" t="s">
        <v>320</v>
      </c>
      <c r="C13546">
        <v>41.669899999999998</v>
      </c>
      <c r="D13546">
        <v>-91.598399999999998</v>
      </c>
      <c r="E13546" s="1" t="s">
        <v>28</v>
      </c>
      <c r="F13546" t="s">
        <v>6659</v>
      </c>
      <c r="G13546">
        <v>0</v>
      </c>
      <c r="H13546">
        <v>0</v>
      </c>
      <c r="I13546">
        <v>0</v>
      </c>
    </row>
    <row r="13547" spans="1:9" hidden="1" x14ac:dyDescent="0.3">
      <c r="A13547" s="1" t="s">
        <v>159</v>
      </c>
      <c r="B13547" s="1" t="s">
        <v>320</v>
      </c>
      <c r="C13547">
        <v>41.669899999999998</v>
      </c>
      <c r="D13547">
        <v>-91.598399999999998</v>
      </c>
      <c r="E13547" s="1" t="s">
        <v>29</v>
      </c>
      <c r="F13547" t="s">
        <v>6893</v>
      </c>
      <c r="G13547">
        <v>0</v>
      </c>
      <c r="H13547">
        <v>0</v>
      </c>
      <c r="I13547">
        <v>0</v>
      </c>
    </row>
    <row r="13548" spans="1:9" hidden="1" x14ac:dyDescent="0.3">
      <c r="A13548" s="1" t="s">
        <v>159</v>
      </c>
      <c r="B13548" s="1" t="s">
        <v>320</v>
      </c>
      <c r="C13548">
        <v>41.669899999999998</v>
      </c>
      <c r="D13548">
        <v>-91.598399999999998</v>
      </c>
      <c r="E13548" s="1" t="s">
        <v>30</v>
      </c>
      <c r="F13548" t="s">
        <v>7127</v>
      </c>
      <c r="G13548">
        <v>0</v>
      </c>
      <c r="H13548">
        <v>0</v>
      </c>
      <c r="I13548">
        <v>0</v>
      </c>
    </row>
    <row r="13549" spans="1:9" hidden="1" x14ac:dyDescent="0.3">
      <c r="A13549" s="1" t="s">
        <v>159</v>
      </c>
      <c r="B13549" s="1" t="s">
        <v>320</v>
      </c>
      <c r="C13549">
        <v>41.669899999999998</v>
      </c>
      <c r="D13549">
        <v>-91.598399999999998</v>
      </c>
      <c r="E13549" s="1" t="s">
        <v>31</v>
      </c>
      <c r="F13549" t="s">
        <v>7361</v>
      </c>
      <c r="G13549">
        <v>0</v>
      </c>
      <c r="H13549">
        <v>0</v>
      </c>
      <c r="I13549">
        <v>0</v>
      </c>
    </row>
    <row r="13550" spans="1:9" hidden="1" x14ac:dyDescent="0.3">
      <c r="A13550" s="1" t="s">
        <v>159</v>
      </c>
      <c r="B13550" s="1" t="s">
        <v>320</v>
      </c>
      <c r="C13550">
        <v>41.669899999999998</v>
      </c>
      <c r="D13550">
        <v>-91.598399999999998</v>
      </c>
      <c r="E13550" s="1" t="s">
        <v>32</v>
      </c>
      <c r="F13550" t="s">
        <v>7595</v>
      </c>
      <c r="G13550">
        <v>0</v>
      </c>
      <c r="H13550">
        <v>0</v>
      </c>
      <c r="I13550">
        <v>0</v>
      </c>
    </row>
    <row r="13551" spans="1:9" hidden="1" x14ac:dyDescent="0.3">
      <c r="A13551" s="1" t="s">
        <v>159</v>
      </c>
      <c r="B13551" s="1" t="s">
        <v>320</v>
      </c>
      <c r="C13551">
        <v>41.669899999999998</v>
      </c>
      <c r="D13551">
        <v>-91.598399999999998</v>
      </c>
      <c r="E13551" s="1" t="s">
        <v>33</v>
      </c>
      <c r="F13551" t="s">
        <v>7829</v>
      </c>
      <c r="G13551">
        <v>0</v>
      </c>
      <c r="H13551">
        <v>0</v>
      </c>
      <c r="I13551">
        <v>0</v>
      </c>
    </row>
    <row r="13552" spans="1:9" hidden="1" x14ac:dyDescent="0.3">
      <c r="A13552" s="1" t="s">
        <v>159</v>
      </c>
      <c r="B13552" s="1" t="s">
        <v>320</v>
      </c>
      <c r="C13552">
        <v>41.669899999999998</v>
      </c>
      <c r="D13552">
        <v>-91.598399999999998</v>
      </c>
      <c r="E13552" s="1" t="s">
        <v>34</v>
      </c>
      <c r="F13552" t="s">
        <v>8063</v>
      </c>
      <c r="G13552">
        <v>0</v>
      </c>
      <c r="H13552">
        <v>0</v>
      </c>
      <c r="I13552">
        <v>0</v>
      </c>
    </row>
    <row r="13553" spans="1:9" hidden="1" x14ac:dyDescent="0.3">
      <c r="A13553" s="1" t="s">
        <v>159</v>
      </c>
      <c r="B13553" s="1" t="s">
        <v>320</v>
      </c>
      <c r="C13553">
        <v>41.669899999999998</v>
      </c>
      <c r="D13553">
        <v>-91.598399999999998</v>
      </c>
      <c r="E13553" s="1" t="s">
        <v>35</v>
      </c>
      <c r="F13553" t="s">
        <v>8295</v>
      </c>
      <c r="G13553">
        <v>0</v>
      </c>
      <c r="H13553">
        <v>0</v>
      </c>
      <c r="I13553">
        <v>0</v>
      </c>
    </row>
    <row r="13554" spans="1:9" hidden="1" x14ac:dyDescent="0.3">
      <c r="A13554" s="1" t="s">
        <v>159</v>
      </c>
      <c r="B13554" s="1" t="s">
        <v>320</v>
      </c>
      <c r="C13554">
        <v>41.669899999999998</v>
      </c>
      <c r="D13554">
        <v>-91.598399999999998</v>
      </c>
      <c r="E13554" s="1" t="s">
        <v>36</v>
      </c>
      <c r="F13554" t="s">
        <v>8527</v>
      </c>
      <c r="G13554">
        <v>0</v>
      </c>
      <c r="H13554">
        <v>0</v>
      </c>
      <c r="I13554">
        <v>0</v>
      </c>
    </row>
    <row r="13555" spans="1:9" hidden="1" x14ac:dyDescent="0.3">
      <c r="A13555" s="1" t="s">
        <v>159</v>
      </c>
      <c r="B13555" s="1" t="s">
        <v>320</v>
      </c>
      <c r="C13555">
        <v>41.669899999999998</v>
      </c>
      <c r="D13555">
        <v>-91.598399999999998</v>
      </c>
      <c r="E13555" s="1" t="s">
        <v>37</v>
      </c>
      <c r="F13555" t="s">
        <v>8758</v>
      </c>
      <c r="G13555">
        <v>0</v>
      </c>
      <c r="H13555">
        <v>0</v>
      </c>
      <c r="I13555">
        <v>0</v>
      </c>
    </row>
    <row r="13556" spans="1:9" hidden="1" x14ac:dyDescent="0.3">
      <c r="A13556" s="1" t="s">
        <v>159</v>
      </c>
      <c r="B13556" s="1" t="s">
        <v>320</v>
      </c>
      <c r="C13556">
        <v>41.669899999999998</v>
      </c>
      <c r="D13556">
        <v>-91.598399999999998</v>
      </c>
      <c r="E13556" s="1" t="s">
        <v>38</v>
      </c>
      <c r="F13556" t="s">
        <v>8989</v>
      </c>
      <c r="G13556">
        <v>0</v>
      </c>
      <c r="H13556">
        <v>0</v>
      </c>
      <c r="I13556">
        <v>0</v>
      </c>
    </row>
    <row r="13557" spans="1:9" hidden="1" x14ac:dyDescent="0.3">
      <c r="A13557" s="1" t="s">
        <v>159</v>
      </c>
      <c r="B13557" s="1" t="s">
        <v>320</v>
      </c>
      <c r="C13557">
        <v>41.669899999999998</v>
      </c>
      <c r="D13557">
        <v>-91.598399999999998</v>
      </c>
      <c r="E13557" s="1" t="s">
        <v>39</v>
      </c>
      <c r="F13557" t="s">
        <v>9220</v>
      </c>
      <c r="G13557">
        <v>0</v>
      </c>
      <c r="H13557">
        <v>0</v>
      </c>
      <c r="I13557">
        <v>0</v>
      </c>
    </row>
    <row r="13558" spans="1:9" hidden="1" x14ac:dyDescent="0.3">
      <c r="A13558" s="1" t="s">
        <v>159</v>
      </c>
      <c r="B13558" s="1" t="s">
        <v>320</v>
      </c>
      <c r="C13558">
        <v>41.669899999999998</v>
      </c>
      <c r="D13558">
        <v>-91.598399999999998</v>
      </c>
      <c r="E13558" s="1" t="s">
        <v>40</v>
      </c>
      <c r="F13558" t="s">
        <v>9451</v>
      </c>
      <c r="G13558">
        <v>0</v>
      </c>
      <c r="H13558">
        <v>0</v>
      </c>
      <c r="I13558">
        <v>0</v>
      </c>
    </row>
    <row r="13559" spans="1:9" hidden="1" x14ac:dyDescent="0.3">
      <c r="A13559" s="1" t="s">
        <v>159</v>
      </c>
      <c r="B13559" s="1" t="s">
        <v>320</v>
      </c>
      <c r="C13559">
        <v>41.669899999999998</v>
      </c>
      <c r="D13559">
        <v>-91.598399999999998</v>
      </c>
      <c r="E13559" s="1" t="s">
        <v>41</v>
      </c>
      <c r="F13559" t="s">
        <v>9682</v>
      </c>
      <c r="G13559">
        <v>0</v>
      </c>
      <c r="H13559">
        <v>0</v>
      </c>
      <c r="I13559">
        <v>0</v>
      </c>
    </row>
    <row r="13560" spans="1:9" hidden="1" x14ac:dyDescent="0.3">
      <c r="A13560" s="1" t="s">
        <v>159</v>
      </c>
      <c r="B13560" s="1" t="s">
        <v>320</v>
      </c>
      <c r="C13560">
        <v>41.669899999999998</v>
      </c>
      <c r="D13560">
        <v>-91.598399999999998</v>
      </c>
      <c r="E13560" s="1" t="s">
        <v>42</v>
      </c>
      <c r="F13560" t="s">
        <v>9913</v>
      </c>
      <c r="G13560">
        <v>0</v>
      </c>
      <c r="H13560">
        <v>0</v>
      </c>
      <c r="I13560">
        <v>0</v>
      </c>
    </row>
    <row r="13561" spans="1:9" hidden="1" x14ac:dyDescent="0.3">
      <c r="A13561" s="1" t="s">
        <v>159</v>
      </c>
      <c r="B13561" s="1" t="s">
        <v>320</v>
      </c>
      <c r="C13561">
        <v>41.669899999999998</v>
      </c>
      <c r="D13561">
        <v>-91.598399999999998</v>
      </c>
      <c r="E13561" s="1" t="s">
        <v>43</v>
      </c>
      <c r="F13561" t="s">
        <v>10142</v>
      </c>
      <c r="G13561">
        <v>0</v>
      </c>
      <c r="H13561">
        <v>0</v>
      </c>
      <c r="I13561">
        <v>0</v>
      </c>
    </row>
    <row r="13562" spans="1:9" hidden="1" x14ac:dyDescent="0.3">
      <c r="A13562" s="1" t="s">
        <v>159</v>
      </c>
      <c r="B13562" s="1" t="s">
        <v>320</v>
      </c>
      <c r="C13562">
        <v>41.669899999999998</v>
      </c>
      <c r="D13562">
        <v>-91.598399999999998</v>
      </c>
      <c r="E13562" s="1" t="s">
        <v>44</v>
      </c>
      <c r="F13562" t="s">
        <v>10370</v>
      </c>
      <c r="G13562">
        <v>0</v>
      </c>
      <c r="H13562">
        <v>0</v>
      </c>
      <c r="I13562">
        <v>0</v>
      </c>
    </row>
    <row r="13563" spans="1:9" hidden="1" x14ac:dyDescent="0.3">
      <c r="A13563" s="1" t="s">
        <v>159</v>
      </c>
      <c r="B13563" s="1" t="s">
        <v>320</v>
      </c>
      <c r="C13563">
        <v>41.669899999999998</v>
      </c>
      <c r="D13563">
        <v>-91.598399999999998</v>
      </c>
      <c r="E13563" s="1" t="s">
        <v>45</v>
      </c>
      <c r="F13563" t="s">
        <v>10591</v>
      </c>
      <c r="G13563">
        <v>0</v>
      </c>
      <c r="H13563">
        <v>0</v>
      </c>
      <c r="I13563">
        <v>0</v>
      </c>
    </row>
    <row r="13564" spans="1:9" hidden="1" x14ac:dyDescent="0.3">
      <c r="A13564" s="1" t="s">
        <v>159</v>
      </c>
      <c r="B13564" s="1" t="s">
        <v>320</v>
      </c>
      <c r="C13564">
        <v>41.669899999999998</v>
      </c>
      <c r="D13564">
        <v>-91.598399999999998</v>
      </c>
      <c r="E13564" s="1" t="s">
        <v>46</v>
      </c>
      <c r="F13564" t="s">
        <v>10807</v>
      </c>
      <c r="G13564">
        <v>0</v>
      </c>
      <c r="H13564">
        <v>0</v>
      </c>
      <c r="I13564">
        <v>0</v>
      </c>
    </row>
    <row r="13565" spans="1:9" hidden="1" x14ac:dyDescent="0.3">
      <c r="A13565" s="1" t="s">
        <v>159</v>
      </c>
      <c r="B13565" s="1" t="s">
        <v>320</v>
      </c>
      <c r="C13565">
        <v>41.669899999999998</v>
      </c>
      <c r="D13565">
        <v>-91.598399999999998</v>
      </c>
      <c r="E13565" s="1" t="s">
        <v>47</v>
      </c>
      <c r="F13565" t="s">
        <v>11022</v>
      </c>
      <c r="G13565">
        <v>0</v>
      </c>
      <c r="H13565">
        <v>0</v>
      </c>
      <c r="I13565">
        <v>0</v>
      </c>
    </row>
    <row r="13566" spans="1:9" hidden="1" x14ac:dyDescent="0.3">
      <c r="A13566" s="1" t="s">
        <v>159</v>
      </c>
      <c r="B13566" s="1" t="s">
        <v>320</v>
      </c>
      <c r="C13566">
        <v>41.669899999999998</v>
      </c>
      <c r="D13566">
        <v>-91.598399999999998</v>
      </c>
      <c r="E13566" s="1" t="s">
        <v>48</v>
      </c>
      <c r="F13566" t="s">
        <v>11825</v>
      </c>
      <c r="G13566">
        <v>0</v>
      </c>
      <c r="H13566">
        <v>0</v>
      </c>
      <c r="I13566">
        <v>0</v>
      </c>
    </row>
    <row r="13567" spans="1:9" hidden="1" x14ac:dyDescent="0.3">
      <c r="A13567" s="1" t="s">
        <v>159</v>
      </c>
      <c r="B13567" s="1" t="s">
        <v>320</v>
      </c>
      <c r="C13567">
        <v>41.669899999999998</v>
      </c>
      <c r="D13567">
        <v>-91.598399999999998</v>
      </c>
      <c r="E13567" s="1" t="s">
        <v>49</v>
      </c>
      <c r="F13567" t="s">
        <v>12016</v>
      </c>
      <c r="G13567">
        <v>0</v>
      </c>
      <c r="H13567">
        <v>0</v>
      </c>
      <c r="I13567">
        <v>0</v>
      </c>
    </row>
    <row r="13568" spans="1:9" hidden="1" x14ac:dyDescent="0.3">
      <c r="A13568" s="1" t="s">
        <v>159</v>
      </c>
      <c r="B13568" s="1" t="s">
        <v>320</v>
      </c>
      <c r="C13568">
        <v>41.669899999999998</v>
      </c>
      <c r="D13568">
        <v>-91.598399999999998</v>
      </c>
      <c r="E13568" s="1" t="s">
        <v>50</v>
      </c>
      <c r="F13568" t="s">
        <v>12187</v>
      </c>
      <c r="G13568">
        <v>0</v>
      </c>
      <c r="H13568">
        <v>0</v>
      </c>
      <c r="I13568">
        <v>0</v>
      </c>
    </row>
    <row r="13569" spans="1:9" hidden="1" x14ac:dyDescent="0.3">
      <c r="A13569" s="1" t="s">
        <v>159</v>
      </c>
      <c r="B13569" s="1" t="s">
        <v>320</v>
      </c>
      <c r="C13569">
        <v>41.669899999999998</v>
      </c>
      <c r="D13569">
        <v>-91.598399999999998</v>
      </c>
      <c r="E13569" s="1" t="s">
        <v>51</v>
      </c>
      <c r="F13569" t="s">
        <v>17257</v>
      </c>
      <c r="G13569">
        <v>0</v>
      </c>
      <c r="H13569">
        <v>3</v>
      </c>
      <c r="I13569">
        <v>0</v>
      </c>
    </row>
    <row r="13570" spans="1:9" hidden="1" x14ac:dyDescent="0.3">
      <c r="A13570" s="1" t="s">
        <v>159</v>
      </c>
      <c r="B13570" s="1" t="s">
        <v>320</v>
      </c>
      <c r="C13570">
        <v>41.669899999999998</v>
      </c>
      <c r="D13570">
        <v>-91.598399999999998</v>
      </c>
      <c r="E13570" s="1" t="s">
        <v>52</v>
      </c>
      <c r="F13570" t="s">
        <v>11190</v>
      </c>
      <c r="G13570">
        <v>0</v>
      </c>
      <c r="H13570">
        <v>0</v>
      </c>
      <c r="I13570">
        <v>0</v>
      </c>
    </row>
    <row r="13571" spans="1:9" hidden="1" x14ac:dyDescent="0.3">
      <c r="A13571" s="1" t="s">
        <v>159</v>
      </c>
      <c r="B13571" s="1" t="s">
        <v>320</v>
      </c>
      <c r="C13571">
        <v>41.669899999999998</v>
      </c>
      <c r="D13571">
        <v>-91.598399999999998</v>
      </c>
      <c r="E13571" s="1" t="s">
        <v>53</v>
      </c>
      <c r="F13571" t="s">
        <v>11388</v>
      </c>
      <c r="G13571">
        <v>0</v>
      </c>
      <c r="H13571">
        <v>0</v>
      </c>
      <c r="I13571">
        <v>0</v>
      </c>
    </row>
    <row r="13572" spans="1:9" hidden="1" x14ac:dyDescent="0.3">
      <c r="A13572" s="1" t="s">
        <v>159</v>
      </c>
      <c r="B13572" s="1" t="s">
        <v>320</v>
      </c>
      <c r="C13572">
        <v>41.669899999999998</v>
      </c>
      <c r="D13572">
        <v>-91.598399999999998</v>
      </c>
      <c r="E13572" s="1" t="s">
        <v>54</v>
      </c>
      <c r="F13572" t="s">
        <v>11583</v>
      </c>
      <c r="G13572">
        <v>0</v>
      </c>
      <c r="H13572">
        <v>0</v>
      </c>
      <c r="I13572">
        <v>0</v>
      </c>
    </row>
    <row r="13573" spans="1:9" hidden="1" x14ac:dyDescent="0.3">
      <c r="A13573" s="1" t="s">
        <v>159</v>
      </c>
      <c r="B13573" s="1" t="s">
        <v>320</v>
      </c>
      <c r="C13573">
        <v>41.669899999999998</v>
      </c>
      <c r="D13573">
        <v>-91.598399999999998</v>
      </c>
      <c r="E13573" s="1" t="s">
        <v>21548</v>
      </c>
      <c r="F13573" t="s">
        <v>21809</v>
      </c>
      <c r="G13573">
        <v>0</v>
      </c>
      <c r="H13573">
        <v>0</v>
      </c>
      <c r="I13573">
        <v>0</v>
      </c>
    </row>
    <row r="13574" spans="1:9" hidden="1" x14ac:dyDescent="0.3">
      <c r="A13574" s="1" t="s">
        <v>159</v>
      </c>
      <c r="B13574" s="1" t="s">
        <v>321</v>
      </c>
      <c r="C13574">
        <v>42.311799999999998</v>
      </c>
      <c r="D13574">
        <v>-73.182199999999995</v>
      </c>
      <c r="E13574" s="1" t="s">
        <v>4</v>
      </c>
      <c r="F13574" t="s">
        <v>979</v>
      </c>
      <c r="G13574">
        <v>0</v>
      </c>
      <c r="H13574">
        <v>0</v>
      </c>
      <c r="I13574">
        <v>0</v>
      </c>
    </row>
    <row r="13575" spans="1:9" hidden="1" x14ac:dyDescent="0.3">
      <c r="A13575" s="1" t="s">
        <v>159</v>
      </c>
      <c r="B13575" s="1" t="s">
        <v>321</v>
      </c>
      <c r="C13575">
        <v>42.311799999999998</v>
      </c>
      <c r="D13575">
        <v>-73.182199999999995</v>
      </c>
      <c r="E13575" s="1" t="s">
        <v>5</v>
      </c>
      <c r="F13575" t="s">
        <v>1221</v>
      </c>
      <c r="G13575">
        <v>0</v>
      </c>
      <c r="H13575">
        <v>0</v>
      </c>
      <c r="I13575">
        <v>0</v>
      </c>
    </row>
    <row r="13576" spans="1:9" hidden="1" x14ac:dyDescent="0.3">
      <c r="A13576" s="1" t="s">
        <v>159</v>
      </c>
      <c r="B13576" s="1" t="s">
        <v>321</v>
      </c>
      <c r="C13576">
        <v>42.311799999999998</v>
      </c>
      <c r="D13576">
        <v>-73.182199999999995</v>
      </c>
      <c r="E13576" s="1" t="s">
        <v>6</v>
      </c>
      <c r="F13576" t="s">
        <v>1463</v>
      </c>
      <c r="G13576">
        <v>0</v>
      </c>
      <c r="H13576">
        <v>0</v>
      </c>
      <c r="I13576">
        <v>0</v>
      </c>
    </row>
    <row r="13577" spans="1:9" hidden="1" x14ac:dyDescent="0.3">
      <c r="A13577" s="1" t="s">
        <v>159</v>
      </c>
      <c r="B13577" s="1" t="s">
        <v>321</v>
      </c>
      <c r="C13577">
        <v>42.311799999999998</v>
      </c>
      <c r="D13577">
        <v>-73.182199999999995</v>
      </c>
      <c r="E13577" s="1" t="s">
        <v>7</v>
      </c>
      <c r="F13577" t="s">
        <v>1704</v>
      </c>
      <c r="G13577">
        <v>0</v>
      </c>
      <c r="H13577">
        <v>0</v>
      </c>
      <c r="I13577">
        <v>0</v>
      </c>
    </row>
    <row r="13578" spans="1:9" hidden="1" x14ac:dyDescent="0.3">
      <c r="A13578" s="1" t="s">
        <v>159</v>
      </c>
      <c r="B13578" s="1" t="s">
        <v>321</v>
      </c>
      <c r="C13578">
        <v>42.311799999999998</v>
      </c>
      <c r="D13578">
        <v>-73.182199999999995</v>
      </c>
      <c r="E13578" s="1" t="s">
        <v>8</v>
      </c>
      <c r="F13578" t="s">
        <v>1945</v>
      </c>
      <c r="G13578">
        <v>0</v>
      </c>
      <c r="H13578">
        <v>0</v>
      </c>
      <c r="I13578">
        <v>0</v>
      </c>
    </row>
    <row r="13579" spans="1:9" hidden="1" x14ac:dyDescent="0.3">
      <c r="A13579" s="1" t="s">
        <v>159</v>
      </c>
      <c r="B13579" s="1" t="s">
        <v>321</v>
      </c>
      <c r="C13579">
        <v>42.311799999999998</v>
      </c>
      <c r="D13579">
        <v>-73.182199999999995</v>
      </c>
      <c r="E13579" s="1" t="s">
        <v>9</v>
      </c>
      <c r="F13579" t="s">
        <v>2183</v>
      </c>
      <c r="G13579">
        <v>0</v>
      </c>
      <c r="H13579">
        <v>0</v>
      </c>
      <c r="I13579">
        <v>0</v>
      </c>
    </row>
    <row r="13580" spans="1:9" hidden="1" x14ac:dyDescent="0.3">
      <c r="A13580" s="1" t="s">
        <v>159</v>
      </c>
      <c r="B13580" s="1" t="s">
        <v>321</v>
      </c>
      <c r="C13580">
        <v>42.311799999999998</v>
      </c>
      <c r="D13580">
        <v>-73.182199999999995</v>
      </c>
      <c r="E13580" s="1" t="s">
        <v>10</v>
      </c>
      <c r="F13580" t="s">
        <v>2421</v>
      </c>
      <c r="G13580">
        <v>0</v>
      </c>
      <c r="H13580">
        <v>0</v>
      </c>
      <c r="I13580">
        <v>0</v>
      </c>
    </row>
    <row r="13581" spans="1:9" hidden="1" x14ac:dyDescent="0.3">
      <c r="A13581" s="1" t="s">
        <v>159</v>
      </c>
      <c r="B13581" s="1" t="s">
        <v>321</v>
      </c>
      <c r="C13581">
        <v>42.311799999999998</v>
      </c>
      <c r="D13581">
        <v>-73.182199999999995</v>
      </c>
      <c r="E13581" s="1" t="s">
        <v>11</v>
      </c>
      <c r="F13581" t="s">
        <v>2659</v>
      </c>
      <c r="G13581">
        <v>0</v>
      </c>
      <c r="H13581">
        <v>0</v>
      </c>
      <c r="I13581">
        <v>0</v>
      </c>
    </row>
    <row r="13582" spans="1:9" hidden="1" x14ac:dyDescent="0.3">
      <c r="A13582" s="1" t="s">
        <v>159</v>
      </c>
      <c r="B13582" s="1" t="s">
        <v>321</v>
      </c>
      <c r="C13582">
        <v>42.311799999999998</v>
      </c>
      <c r="D13582">
        <v>-73.182199999999995</v>
      </c>
      <c r="E13582" s="1" t="s">
        <v>12</v>
      </c>
      <c r="F13582" t="s">
        <v>2897</v>
      </c>
      <c r="G13582">
        <v>0</v>
      </c>
      <c r="H13582">
        <v>0</v>
      </c>
      <c r="I13582">
        <v>0</v>
      </c>
    </row>
    <row r="13583" spans="1:9" hidden="1" x14ac:dyDescent="0.3">
      <c r="A13583" s="1" t="s">
        <v>159</v>
      </c>
      <c r="B13583" s="1" t="s">
        <v>321</v>
      </c>
      <c r="C13583">
        <v>42.311799999999998</v>
      </c>
      <c r="D13583">
        <v>-73.182199999999995</v>
      </c>
      <c r="E13583" s="1" t="s">
        <v>13</v>
      </c>
      <c r="F13583" t="s">
        <v>3135</v>
      </c>
      <c r="G13583">
        <v>0</v>
      </c>
      <c r="H13583">
        <v>0</v>
      </c>
      <c r="I13583">
        <v>0</v>
      </c>
    </row>
    <row r="13584" spans="1:9" hidden="1" x14ac:dyDescent="0.3">
      <c r="A13584" s="1" t="s">
        <v>159</v>
      </c>
      <c r="B13584" s="1" t="s">
        <v>321</v>
      </c>
      <c r="C13584">
        <v>42.311799999999998</v>
      </c>
      <c r="D13584">
        <v>-73.182199999999995</v>
      </c>
      <c r="E13584" s="1" t="s">
        <v>14</v>
      </c>
      <c r="F13584" t="s">
        <v>3372</v>
      </c>
      <c r="G13584">
        <v>0</v>
      </c>
      <c r="H13584">
        <v>0</v>
      </c>
      <c r="I13584">
        <v>0</v>
      </c>
    </row>
    <row r="13585" spans="1:9" hidden="1" x14ac:dyDescent="0.3">
      <c r="A13585" s="1" t="s">
        <v>159</v>
      </c>
      <c r="B13585" s="1" t="s">
        <v>321</v>
      </c>
      <c r="C13585">
        <v>42.311799999999998</v>
      </c>
      <c r="D13585">
        <v>-73.182199999999995</v>
      </c>
      <c r="E13585" s="1" t="s">
        <v>15</v>
      </c>
      <c r="F13585" t="s">
        <v>3608</v>
      </c>
      <c r="G13585">
        <v>0</v>
      </c>
      <c r="H13585">
        <v>0</v>
      </c>
      <c r="I13585">
        <v>0</v>
      </c>
    </row>
    <row r="13586" spans="1:9" hidden="1" x14ac:dyDescent="0.3">
      <c r="A13586" s="1" t="s">
        <v>159</v>
      </c>
      <c r="B13586" s="1" t="s">
        <v>321</v>
      </c>
      <c r="C13586">
        <v>42.311799999999998</v>
      </c>
      <c r="D13586">
        <v>-73.182199999999995</v>
      </c>
      <c r="E13586" s="1" t="s">
        <v>16</v>
      </c>
      <c r="F13586" t="s">
        <v>3844</v>
      </c>
      <c r="G13586">
        <v>0</v>
      </c>
      <c r="H13586">
        <v>0</v>
      </c>
      <c r="I13586">
        <v>0</v>
      </c>
    </row>
    <row r="13587" spans="1:9" hidden="1" x14ac:dyDescent="0.3">
      <c r="A13587" s="1" t="s">
        <v>159</v>
      </c>
      <c r="B13587" s="1" t="s">
        <v>321</v>
      </c>
      <c r="C13587">
        <v>42.311799999999998</v>
      </c>
      <c r="D13587">
        <v>-73.182199999999995</v>
      </c>
      <c r="E13587" s="1" t="s">
        <v>17</v>
      </c>
      <c r="F13587" t="s">
        <v>4079</v>
      </c>
      <c r="G13587">
        <v>0</v>
      </c>
      <c r="H13587">
        <v>0</v>
      </c>
      <c r="I13587">
        <v>0</v>
      </c>
    </row>
    <row r="13588" spans="1:9" hidden="1" x14ac:dyDescent="0.3">
      <c r="A13588" s="1" t="s">
        <v>159</v>
      </c>
      <c r="B13588" s="1" t="s">
        <v>321</v>
      </c>
      <c r="C13588">
        <v>42.311799999999998</v>
      </c>
      <c r="D13588">
        <v>-73.182199999999995</v>
      </c>
      <c r="E13588" s="1" t="s">
        <v>18</v>
      </c>
      <c r="F13588" t="s">
        <v>4314</v>
      </c>
      <c r="G13588">
        <v>0</v>
      </c>
      <c r="H13588">
        <v>0</v>
      </c>
      <c r="I13588">
        <v>0</v>
      </c>
    </row>
    <row r="13589" spans="1:9" hidden="1" x14ac:dyDescent="0.3">
      <c r="A13589" s="1" t="s">
        <v>159</v>
      </c>
      <c r="B13589" s="1" t="s">
        <v>321</v>
      </c>
      <c r="C13589">
        <v>42.311799999999998</v>
      </c>
      <c r="D13589">
        <v>-73.182199999999995</v>
      </c>
      <c r="E13589" s="1" t="s">
        <v>19</v>
      </c>
      <c r="F13589" t="s">
        <v>4549</v>
      </c>
      <c r="G13589">
        <v>0</v>
      </c>
      <c r="H13589">
        <v>0</v>
      </c>
      <c r="I13589">
        <v>0</v>
      </c>
    </row>
    <row r="13590" spans="1:9" hidden="1" x14ac:dyDescent="0.3">
      <c r="A13590" s="1" t="s">
        <v>159</v>
      </c>
      <c r="B13590" s="1" t="s">
        <v>321</v>
      </c>
      <c r="C13590">
        <v>42.311799999999998</v>
      </c>
      <c r="D13590">
        <v>-73.182199999999995</v>
      </c>
      <c r="E13590" s="1" t="s">
        <v>20</v>
      </c>
      <c r="F13590" t="s">
        <v>4784</v>
      </c>
      <c r="G13590">
        <v>0</v>
      </c>
      <c r="H13590">
        <v>0</v>
      </c>
      <c r="I13590">
        <v>0</v>
      </c>
    </row>
    <row r="13591" spans="1:9" hidden="1" x14ac:dyDescent="0.3">
      <c r="A13591" s="1" t="s">
        <v>159</v>
      </c>
      <c r="B13591" s="1" t="s">
        <v>321</v>
      </c>
      <c r="C13591">
        <v>42.311799999999998</v>
      </c>
      <c r="D13591">
        <v>-73.182199999999995</v>
      </c>
      <c r="E13591" s="1" t="s">
        <v>21</v>
      </c>
      <c r="F13591" t="s">
        <v>5019</v>
      </c>
      <c r="G13591">
        <v>0</v>
      </c>
      <c r="H13591">
        <v>0</v>
      </c>
      <c r="I13591">
        <v>0</v>
      </c>
    </row>
    <row r="13592" spans="1:9" hidden="1" x14ac:dyDescent="0.3">
      <c r="A13592" s="1" t="s">
        <v>159</v>
      </c>
      <c r="B13592" s="1" t="s">
        <v>321</v>
      </c>
      <c r="C13592">
        <v>42.311799999999998</v>
      </c>
      <c r="D13592">
        <v>-73.182199999999995</v>
      </c>
      <c r="E13592" s="1" t="s">
        <v>22</v>
      </c>
      <c r="F13592" t="s">
        <v>5254</v>
      </c>
      <c r="G13592">
        <v>0</v>
      </c>
      <c r="H13592">
        <v>0</v>
      </c>
      <c r="I13592">
        <v>0</v>
      </c>
    </row>
    <row r="13593" spans="1:9" hidden="1" x14ac:dyDescent="0.3">
      <c r="A13593" s="1" t="s">
        <v>159</v>
      </c>
      <c r="B13593" s="1" t="s">
        <v>321</v>
      </c>
      <c r="C13593">
        <v>42.311799999999998</v>
      </c>
      <c r="D13593">
        <v>-73.182199999999995</v>
      </c>
      <c r="E13593" s="1" t="s">
        <v>23</v>
      </c>
      <c r="F13593" t="s">
        <v>5489</v>
      </c>
      <c r="G13593">
        <v>0</v>
      </c>
      <c r="H13593">
        <v>0</v>
      </c>
      <c r="I13593">
        <v>0</v>
      </c>
    </row>
    <row r="13594" spans="1:9" hidden="1" x14ac:dyDescent="0.3">
      <c r="A13594" s="1" t="s">
        <v>159</v>
      </c>
      <c r="B13594" s="1" t="s">
        <v>321</v>
      </c>
      <c r="C13594">
        <v>42.311799999999998</v>
      </c>
      <c r="D13594">
        <v>-73.182199999999995</v>
      </c>
      <c r="E13594" s="1" t="s">
        <v>24</v>
      </c>
      <c r="F13594" t="s">
        <v>5724</v>
      </c>
      <c r="G13594">
        <v>0</v>
      </c>
      <c r="H13594">
        <v>0</v>
      </c>
      <c r="I13594">
        <v>0</v>
      </c>
    </row>
    <row r="13595" spans="1:9" hidden="1" x14ac:dyDescent="0.3">
      <c r="A13595" s="1" t="s">
        <v>159</v>
      </c>
      <c r="B13595" s="1" t="s">
        <v>321</v>
      </c>
      <c r="C13595">
        <v>42.311799999999998</v>
      </c>
      <c r="D13595">
        <v>-73.182199999999995</v>
      </c>
      <c r="E13595" s="1" t="s">
        <v>25</v>
      </c>
      <c r="F13595" t="s">
        <v>5958</v>
      </c>
      <c r="G13595">
        <v>0</v>
      </c>
      <c r="H13595">
        <v>0</v>
      </c>
      <c r="I13595">
        <v>0</v>
      </c>
    </row>
    <row r="13596" spans="1:9" hidden="1" x14ac:dyDescent="0.3">
      <c r="A13596" s="1" t="s">
        <v>159</v>
      </c>
      <c r="B13596" s="1" t="s">
        <v>321</v>
      </c>
      <c r="C13596">
        <v>42.311799999999998</v>
      </c>
      <c r="D13596">
        <v>-73.182199999999995</v>
      </c>
      <c r="E13596" s="1" t="s">
        <v>26</v>
      </c>
      <c r="F13596" t="s">
        <v>6192</v>
      </c>
      <c r="G13596">
        <v>0</v>
      </c>
      <c r="H13596">
        <v>0</v>
      </c>
      <c r="I13596">
        <v>0</v>
      </c>
    </row>
    <row r="13597" spans="1:9" hidden="1" x14ac:dyDescent="0.3">
      <c r="A13597" s="1" t="s">
        <v>159</v>
      </c>
      <c r="B13597" s="1" t="s">
        <v>321</v>
      </c>
      <c r="C13597">
        <v>42.311799999999998</v>
      </c>
      <c r="D13597">
        <v>-73.182199999999995</v>
      </c>
      <c r="E13597" s="1" t="s">
        <v>27</v>
      </c>
      <c r="F13597" t="s">
        <v>6426</v>
      </c>
      <c r="G13597">
        <v>0</v>
      </c>
      <c r="H13597">
        <v>0</v>
      </c>
      <c r="I13597">
        <v>0</v>
      </c>
    </row>
    <row r="13598" spans="1:9" hidden="1" x14ac:dyDescent="0.3">
      <c r="A13598" s="1" t="s">
        <v>159</v>
      </c>
      <c r="B13598" s="1" t="s">
        <v>321</v>
      </c>
      <c r="C13598">
        <v>42.311799999999998</v>
      </c>
      <c r="D13598">
        <v>-73.182199999999995</v>
      </c>
      <c r="E13598" s="1" t="s">
        <v>28</v>
      </c>
      <c r="F13598" t="s">
        <v>6660</v>
      </c>
      <c r="G13598">
        <v>0</v>
      </c>
      <c r="H13598">
        <v>0</v>
      </c>
      <c r="I13598">
        <v>0</v>
      </c>
    </row>
    <row r="13599" spans="1:9" hidden="1" x14ac:dyDescent="0.3">
      <c r="A13599" s="1" t="s">
        <v>159</v>
      </c>
      <c r="B13599" s="1" t="s">
        <v>321</v>
      </c>
      <c r="C13599">
        <v>42.311799999999998</v>
      </c>
      <c r="D13599">
        <v>-73.182199999999995</v>
      </c>
      <c r="E13599" s="1" t="s">
        <v>29</v>
      </c>
      <c r="F13599" t="s">
        <v>6894</v>
      </c>
      <c r="G13599">
        <v>0</v>
      </c>
      <c r="H13599">
        <v>0</v>
      </c>
      <c r="I13599">
        <v>0</v>
      </c>
    </row>
    <row r="13600" spans="1:9" hidden="1" x14ac:dyDescent="0.3">
      <c r="A13600" s="1" t="s">
        <v>159</v>
      </c>
      <c r="B13600" s="1" t="s">
        <v>321</v>
      </c>
      <c r="C13600">
        <v>42.311799999999998</v>
      </c>
      <c r="D13600">
        <v>-73.182199999999995</v>
      </c>
      <c r="E13600" s="1" t="s">
        <v>30</v>
      </c>
      <c r="F13600" t="s">
        <v>7128</v>
      </c>
      <c r="G13600">
        <v>0</v>
      </c>
      <c r="H13600">
        <v>0</v>
      </c>
      <c r="I13600">
        <v>0</v>
      </c>
    </row>
    <row r="13601" spans="1:9" hidden="1" x14ac:dyDescent="0.3">
      <c r="A13601" s="1" t="s">
        <v>159</v>
      </c>
      <c r="B13601" s="1" t="s">
        <v>321</v>
      </c>
      <c r="C13601">
        <v>42.311799999999998</v>
      </c>
      <c r="D13601">
        <v>-73.182199999999995</v>
      </c>
      <c r="E13601" s="1" t="s">
        <v>31</v>
      </c>
      <c r="F13601" t="s">
        <v>7362</v>
      </c>
      <c r="G13601">
        <v>0</v>
      </c>
      <c r="H13601">
        <v>0</v>
      </c>
      <c r="I13601">
        <v>0</v>
      </c>
    </row>
    <row r="13602" spans="1:9" hidden="1" x14ac:dyDescent="0.3">
      <c r="A13602" s="1" t="s">
        <v>159</v>
      </c>
      <c r="B13602" s="1" t="s">
        <v>321</v>
      </c>
      <c r="C13602">
        <v>42.311799999999998</v>
      </c>
      <c r="D13602">
        <v>-73.182199999999995</v>
      </c>
      <c r="E13602" s="1" t="s">
        <v>32</v>
      </c>
      <c r="F13602" t="s">
        <v>7596</v>
      </c>
      <c r="G13602">
        <v>0</v>
      </c>
      <c r="H13602">
        <v>0</v>
      </c>
      <c r="I13602">
        <v>0</v>
      </c>
    </row>
    <row r="13603" spans="1:9" hidden="1" x14ac:dyDescent="0.3">
      <c r="A13603" s="1" t="s">
        <v>159</v>
      </c>
      <c r="B13603" s="1" t="s">
        <v>321</v>
      </c>
      <c r="C13603">
        <v>42.311799999999998</v>
      </c>
      <c r="D13603">
        <v>-73.182199999999995</v>
      </c>
      <c r="E13603" s="1" t="s">
        <v>33</v>
      </c>
      <c r="F13603" t="s">
        <v>7830</v>
      </c>
      <c r="G13603">
        <v>0</v>
      </c>
      <c r="H13603">
        <v>0</v>
      </c>
      <c r="I13603">
        <v>0</v>
      </c>
    </row>
    <row r="13604" spans="1:9" hidden="1" x14ac:dyDescent="0.3">
      <c r="A13604" s="1" t="s">
        <v>159</v>
      </c>
      <c r="B13604" s="1" t="s">
        <v>321</v>
      </c>
      <c r="C13604">
        <v>42.311799999999998</v>
      </c>
      <c r="D13604">
        <v>-73.182199999999995</v>
      </c>
      <c r="E13604" s="1" t="s">
        <v>34</v>
      </c>
      <c r="F13604" t="s">
        <v>8064</v>
      </c>
      <c r="G13604">
        <v>0</v>
      </c>
      <c r="H13604">
        <v>0</v>
      </c>
      <c r="I13604">
        <v>0</v>
      </c>
    </row>
    <row r="13605" spans="1:9" hidden="1" x14ac:dyDescent="0.3">
      <c r="A13605" s="1" t="s">
        <v>159</v>
      </c>
      <c r="B13605" s="1" t="s">
        <v>321</v>
      </c>
      <c r="C13605">
        <v>42.311799999999998</v>
      </c>
      <c r="D13605">
        <v>-73.182199999999995</v>
      </c>
      <c r="E13605" s="1" t="s">
        <v>35</v>
      </c>
      <c r="F13605" t="s">
        <v>8296</v>
      </c>
      <c r="G13605">
        <v>0</v>
      </c>
      <c r="H13605">
        <v>0</v>
      </c>
      <c r="I13605">
        <v>0</v>
      </c>
    </row>
    <row r="13606" spans="1:9" hidden="1" x14ac:dyDescent="0.3">
      <c r="A13606" s="1" t="s">
        <v>159</v>
      </c>
      <c r="B13606" s="1" t="s">
        <v>321</v>
      </c>
      <c r="C13606">
        <v>42.311799999999998</v>
      </c>
      <c r="D13606">
        <v>-73.182199999999995</v>
      </c>
      <c r="E13606" s="1" t="s">
        <v>36</v>
      </c>
      <c r="F13606" t="s">
        <v>8528</v>
      </c>
      <c r="G13606">
        <v>0</v>
      </c>
      <c r="H13606">
        <v>0</v>
      </c>
      <c r="I13606">
        <v>0</v>
      </c>
    </row>
    <row r="13607" spans="1:9" hidden="1" x14ac:dyDescent="0.3">
      <c r="A13607" s="1" t="s">
        <v>159</v>
      </c>
      <c r="B13607" s="1" t="s">
        <v>321</v>
      </c>
      <c r="C13607">
        <v>42.311799999999998</v>
      </c>
      <c r="D13607">
        <v>-73.182199999999995</v>
      </c>
      <c r="E13607" s="1" t="s">
        <v>37</v>
      </c>
      <c r="F13607" t="s">
        <v>8759</v>
      </c>
      <c r="G13607">
        <v>0</v>
      </c>
      <c r="H13607">
        <v>0</v>
      </c>
      <c r="I13607">
        <v>0</v>
      </c>
    </row>
    <row r="13608" spans="1:9" hidden="1" x14ac:dyDescent="0.3">
      <c r="A13608" s="1" t="s">
        <v>159</v>
      </c>
      <c r="B13608" s="1" t="s">
        <v>321</v>
      </c>
      <c r="C13608">
        <v>42.311799999999998</v>
      </c>
      <c r="D13608">
        <v>-73.182199999999995</v>
      </c>
      <c r="E13608" s="1" t="s">
        <v>38</v>
      </c>
      <c r="F13608" t="s">
        <v>8990</v>
      </c>
      <c r="G13608">
        <v>0</v>
      </c>
      <c r="H13608">
        <v>0</v>
      </c>
      <c r="I13608">
        <v>0</v>
      </c>
    </row>
    <row r="13609" spans="1:9" hidden="1" x14ac:dyDescent="0.3">
      <c r="A13609" s="1" t="s">
        <v>159</v>
      </c>
      <c r="B13609" s="1" t="s">
        <v>321</v>
      </c>
      <c r="C13609">
        <v>42.311799999999998</v>
      </c>
      <c r="D13609">
        <v>-73.182199999999995</v>
      </c>
      <c r="E13609" s="1" t="s">
        <v>39</v>
      </c>
      <c r="F13609" t="s">
        <v>9221</v>
      </c>
      <c r="G13609">
        <v>0</v>
      </c>
      <c r="H13609">
        <v>0</v>
      </c>
      <c r="I13609">
        <v>0</v>
      </c>
    </row>
    <row r="13610" spans="1:9" hidden="1" x14ac:dyDescent="0.3">
      <c r="A13610" s="1" t="s">
        <v>159</v>
      </c>
      <c r="B13610" s="1" t="s">
        <v>321</v>
      </c>
      <c r="C13610">
        <v>42.311799999999998</v>
      </c>
      <c r="D13610">
        <v>-73.182199999999995</v>
      </c>
      <c r="E13610" s="1" t="s">
        <v>40</v>
      </c>
      <c r="F13610" t="s">
        <v>9452</v>
      </c>
      <c r="G13610">
        <v>0</v>
      </c>
      <c r="H13610">
        <v>0</v>
      </c>
      <c r="I13610">
        <v>0</v>
      </c>
    </row>
    <row r="13611" spans="1:9" hidden="1" x14ac:dyDescent="0.3">
      <c r="A13611" s="1" t="s">
        <v>159</v>
      </c>
      <c r="B13611" s="1" t="s">
        <v>321</v>
      </c>
      <c r="C13611">
        <v>42.311799999999998</v>
      </c>
      <c r="D13611">
        <v>-73.182199999999995</v>
      </c>
      <c r="E13611" s="1" t="s">
        <v>41</v>
      </c>
      <c r="F13611" t="s">
        <v>9683</v>
      </c>
      <c r="G13611">
        <v>0</v>
      </c>
      <c r="H13611">
        <v>0</v>
      </c>
      <c r="I13611">
        <v>0</v>
      </c>
    </row>
    <row r="13612" spans="1:9" hidden="1" x14ac:dyDescent="0.3">
      <c r="A13612" s="1" t="s">
        <v>159</v>
      </c>
      <c r="B13612" s="1" t="s">
        <v>321</v>
      </c>
      <c r="C13612">
        <v>42.311799999999998</v>
      </c>
      <c r="D13612">
        <v>-73.182199999999995</v>
      </c>
      <c r="E13612" s="1" t="s">
        <v>42</v>
      </c>
      <c r="F13612" t="s">
        <v>9914</v>
      </c>
      <c r="G13612">
        <v>0</v>
      </c>
      <c r="H13612">
        <v>0</v>
      </c>
      <c r="I13612">
        <v>0</v>
      </c>
    </row>
    <row r="13613" spans="1:9" hidden="1" x14ac:dyDescent="0.3">
      <c r="A13613" s="1" t="s">
        <v>159</v>
      </c>
      <c r="B13613" s="1" t="s">
        <v>321</v>
      </c>
      <c r="C13613">
        <v>42.311799999999998</v>
      </c>
      <c r="D13613">
        <v>-73.182199999999995</v>
      </c>
      <c r="E13613" s="1" t="s">
        <v>43</v>
      </c>
      <c r="F13613" t="s">
        <v>10143</v>
      </c>
      <c r="G13613">
        <v>0</v>
      </c>
      <c r="H13613">
        <v>0</v>
      </c>
      <c r="I13613">
        <v>0</v>
      </c>
    </row>
    <row r="13614" spans="1:9" hidden="1" x14ac:dyDescent="0.3">
      <c r="A13614" s="1" t="s">
        <v>159</v>
      </c>
      <c r="B13614" s="1" t="s">
        <v>321</v>
      </c>
      <c r="C13614">
        <v>42.311799999999998</v>
      </c>
      <c r="D13614">
        <v>-73.182199999999995</v>
      </c>
      <c r="E13614" s="1" t="s">
        <v>44</v>
      </c>
      <c r="F13614" t="s">
        <v>10371</v>
      </c>
      <c r="G13614">
        <v>0</v>
      </c>
      <c r="H13614">
        <v>0</v>
      </c>
      <c r="I13614">
        <v>0</v>
      </c>
    </row>
    <row r="13615" spans="1:9" hidden="1" x14ac:dyDescent="0.3">
      <c r="A13615" s="1" t="s">
        <v>159</v>
      </c>
      <c r="B13615" s="1" t="s">
        <v>321</v>
      </c>
      <c r="C13615">
        <v>42.311799999999998</v>
      </c>
      <c r="D13615">
        <v>-73.182199999999995</v>
      </c>
      <c r="E13615" s="1" t="s">
        <v>45</v>
      </c>
      <c r="F13615" t="s">
        <v>10592</v>
      </c>
      <c r="G13615">
        <v>0</v>
      </c>
      <c r="H13615">
        <v>0</v>
      </c>
      <c r="I13615">
        <v>0</v>
      </c>
    </row>
    <row r="13616" spans="1:9" hidden="1" x14ac:dyDescent="0.3">
      <c r="A13616" s="1" t="s">
        <v>159</v>
      </c>
      <c r="B13616" s="1" t="s">
        <v>321</v>
      </c>
      <c r="C13616">
        <v>42.311799999999998</v>
      </c>
      <c r="D13616">
        <v>-73.182199999999995</v>
      </c>
      <c r="E13616" s="1" t="s">
        <v>46</v>
      </c>
      <c r="F13616" t="s">
        <v>10808</v>
      </c>
      <c r="G13616">
        <v>0</v>
      </c>
      <c r="H13616">
        <v>0</v>
      </c>
      <c r="I13616">
        <v>0</v>
      </c>
    </row>
    <row r="13617" spans="1:9" hidden="1" x14ac:dyDescent="0.3">
      <c r="A13617" s="1" t="s">
        <v>159</v>
      </c>
      <c r="B13617" s="1" t="s">
        <v>321</v>
      </c>
      <c r="C13617">
        <v>42.311799999999998</v>
      </c>
      <c r="D13617">
        <v>-73.182199999999995</v>
      </c>
      <c r="E13617" s="1" t="s">
        <v>47</v>
      </c>
      <c r="F13617" t="s">
        <v>11023</v>
      </c>
      <c r="G13617">
        <v>0</v>
      </c>
      <c r="H13617">
        <v>0</v>
      </c>
      <c r="I13617">
        <v>0</v>
      </c>
    </row>
    <row r="13618" spans="1:9" hidden="1" x14ac:dyDescent="0.3">
      <c r="A13618" s="1" t="s">
        <v>159</v>
      </c>
      <c r="B13618" s="1" t="s">
        <v>321</v>
      </c>
      <c r="C13618">
        <v>42.311799999999998</v>
      </c>
      <c r="D13618">
        <v>-73.182199999999995</v>
      </c>
      <c r="E13618" s="1" t="s">
        <v>48</v>
      </c>
      <c r="F13618" t="s">
        <v>11826</v>
      </c>
      <c r="G13618">
        <v>0</v>
      </c>
      <c r="H13618">
        <v>0</v>
      </c>
      <c r="I13618">
        <v>0</v>
      </c>
    </row>
    <row r="13619" spans="1:9" hidden="1" x14ac:dyDescent="0.3">
      <c r="A13619" s="1" t="s">
        <v>159</v>
      </c>
      <c r="B13619" s="1" t="s">
        <v>321</v>
      </c>
      <c r="C13619">
        <v>42.311799999999998</v>
      </c>
      <c r="D13619">
        <v>-73.182199999999995</v>
      </c>
      <c r="E13619" s="1" t="s">
        <v>49</v>
      </c>
      <c r="F13619" t="s">
        <v>12017</v>
      </c>
      <c r="G13619">
        <v>0</v>
      </c>
      <c r="H13619">
        <v>0</v>
      </c>
      <c r="I13619">
        <v>0</v>
      </c>
    </row>
    <row r="13620" spans="1:9" hidden="1" x14ac:dyDescent="0.3">
      <c r="A13620" s="1" t="s">
        <v>159</v>
      </c>
      <c r="B13620" s="1" t="s">
        <v>321</v>
      </c>
      <c r="C13620">
        <v>42.311799999999998</v>
      </c>
      <c r="D13620">
        <v>-73.182199999999995</v>
      </c>
      <c r="E13620" s="1" t="s">
        <v>50</v>
      </c>
      <c r="F13620" t="s">
        <v>17625</v>
      </c>
      <c r="G13620">
        <v>0</v>
      </c>
      <c r="H13620">
        <v>1</v>
      </c>
      <c r="I13620">
        <v>0</v>
      </c>
    </row>
    <row r="13621" spans="1:9" hidden="1" x14ac:dyDescent="0.3">
      <c r="A13621" s="1" t="s">
        <v>159</v>
      </c>
      <c r="B13621" s="1" t="s">
        <v>321</v>
      </c>
      <c r="C13621">
        <v>42.311799999999998</v>
      </c>
      <c r="D13621">
        <v>-73.182199999999995</v>
      </c>
      <c r="E13621" s="1" t="s">
        <v>51</v>
      </c>
      <c r="F13621" t="s">
        <v>17626</v>
      </c>
      <c r="G13621">
        <v>0</v>
      </c>
      <c r="H13621">
        <v>1</v>
      </c>
      <c r="I13621">
        <v>0</v>
      </c>
    </row>
    <row r="13622" spans="1:9" hidden="1" x14ac:dyDescent="0.3">
      <c r="A13622" s="1" t="s">
        <v>159</v>
      </c>
      <c r="B13622" s="1" t="s">
        <v>321</v>
      </c>
      <c r="C13622">
        <v>42.311799999999998</v>
      </c>
      <c r="D13622">
        <v>-73.182199999999995</v>
      </c>
      <c r="E13622" s="1" t="s">
        <v>52</v>
      </c>
      <c r="F13622" t="s">
        <v>11191</v>
      </c>
      <c r="G13622">
        <v>0</v>
      </c>
      <c r="H13622">
        <v>0</v>
      </c>
      <c r="I13622">
        <v>0</v>
      </c>
    </row>
    <row r="13623" spans="1:9" hidden="1" x14ac:dyDescent="0.3">
      <c r="A13623" s="1" t="s">
        <v>159</v>
      </c>
      <c r="B13623" s="1" t="s">
        <v>321</v>
      </c>
      <c r="C13623">
        <v>42.311799999999998</v>
      </c>
      <c r="D13623">
        <v>-73.182199999999995</v>
      </c>
      <c r="E13623" s="1" t="s">
        <v>53</v>
      </c>
      <c r="F13623" t="s">
        <v>11389</v>
      </c>
      <c r="G13623">
        <v>0</v>
      </c>
      <c r="H13623">
        <v>0</v>
      </c>
      <c r="I13623">
        <v>0</v>
      </c>
    </row>
    <row r="13624" spans="1:9" hidden="1" x14ac:dyDescent="0.3">
      <c r="A13624" s="1" t="s">
        <v>159</v>
      </c>
      <c r="B13624" s="1" t="s">
        <v>321</v>
      </c>
      <c r="C13624">
        <v>42.311799999999998</v>
      </c>
      <c r="D13624">
        <v>-73.182199999999995</v>
      </c>
      <c r="E13624" s="1" t="s">
        <v>54</v>
      </c>
      <c r="F13624" t="s">
        <v>11584</v>
      </c>
      <c r="G13624">
        <v>0</v>
      </c>
      <c r="H13624">
        <v>0</v>
      </c>
      <c r="I13624">
        <v>0</v>
      </c>
    </row>
    <row r="13625" spans="1:9" hidden="1" x14ac:dyDescent="0.3">
      <c r="A13625" s="1" t="s">
        <v>159</v>
      </c>
      <c r="B13625" s="1" t="s">
        <v>321</v>
      </c>
      <c r="C13625">
        <v>42.311799999999998</v>
      </c>
      <c r="D13625">
        <v>-73.182199999999995</v>
      </c>
      <c r="E13625" s="1" t="s">
        <v>21548</v>
      </c>
      <c r="F13625" t="s">
        <v>21810</v>
      </c>
      <c r="G13625">
        <v>0</v>
      </c>
      <c r="H13625">
        <v>0</v>
      </c>
      <c r="I13625">
        <v>0</v>
      </c>
    </row>
    <row r="13626" spans="1:9" hidden="1" x14ac:dyDescent="0.3">
      <c r="A13626" s="1" t="s">
        <v>159</v>
      </c>
      <c r="B13626" s="1" t="s">
        <v>322</v>
      </c>
      <c r="C13626">
        <v>36.134300000000003</v>
      </c>
      <c r="D13626">
        <v>-86.822000000000003</v>
      </c>
      <c r="E13626" s="1" t="s">
        <v>4</v>
      </c>
      <c r="F13626" t="s">
        <v>980</v>
      </c>
      <c r="G13626">
        <v>0</v>
      </c>
      <c r="H13626">
        <v>0</v>
      </c>
      <c r="I13626">
        <v>0</v>
      </c>
    </row>
    <row r="13627" spans="1:9" hidden="1" x14ac:dyDescent="0.3">
      <c r="A13627" s="1" t="s">
        <v>159</v>
      </c>
      <c r="B13627" s="1" t="s">
        <v>322</v>
      </c>
      <c r="C13627">
        <v>36.134300000000003</v>
      </c>
      <c r="D13627">
        <v>-86.822000000000003</v>
      </c>
      <c r="E13627" s="1" t="s">
        <v>5</v>
      </c>
      <c r="F13627" t="s">
        <v>1222</v>
      </c>
      <c r="G13627">
        <v>0</v>
      </c>
      <c r="H13627">
        <v>0</v>
      </c>
      <c r="I13627">
        <v>0</v>
      </c>
    </row>
    <row r="13628" spans="1:9" hidden="1" x14ac:dyDescent="0.3">
      <c r="A13628" s="1" t="s">
        <v>159</v>
      </c>
      <c r="B13628" s="1" t="s">
        <v>322</v>
      </c>
      <c r="C13628">
        <v>36.134300000000003</v>
      </c>
      <c r="D13628">
        <v>-86.822000000000003</v>
      </c>
      <c r="E13628" s="1" t="s">
        <v>6</v>
      </c>
      <c r="F13628" t="s">
        <v>1464</v>
      </c>
      <c r="G13628">
        <v>0</v>
      </c>
      <c r="H13628">
        <v>0</v>
      </c>
      <c r="I13628">
        <v>0</v>
      </c>
    </row>
    <row r="13629" spans="1:9" hidden="1" x14ac:dyDescent="0.3">
      <c r="A13629" s="1" t="s">
        <v>159</v>
      </c>
      <c r="B13629" s="1" t="s">
        <v>322</v>
      </c>
      <c r="C13629">
        <v>36.134300000000003</v>
      </c>
      <c r="D13629">
        <v>-86.822000000000003</v>
      </c>
      <c r="E13629" s="1" t="s">
        <v>7</v>
      </c>
      <c r="F13629" t="s">
        <v>1705</v>
      </c>
      <c r="G13629">
        <v>0</v>
      </c>
      <c r="H13629">
        <v>0</v>
      </c>
      <c r="I13629">
        <v>0</v>
      </c>
    </row>
    <row r="13630" spans="1:9" hidden="1" x14ac:dyDescent="0.3">
      <c r="A13630" s="1" t="s">
        <v>159</v>
      </c>
      <c r="B13630" s="1" t="s">
        <v>322</v>
      </c>
      <c r="C13630">
        <v>36.134300000000003</v>
      </c>
      <c r="D13630">
        <v>-86.822000000000003</v>
      </c>
      <c r="E13630" s="1" t="s">
        <v>8</v>
      </c>
      <c r="F13630" t="s">
        <v>1946</v>
      </c>
      <c r="G13630">
        <v>0</v>
      </c>
      <c r="H13630">
        <v>0</v>
      </c>
      <c r="I13630">
        <v>0</v>
      </c>
    </row>
    <row r="13631" spans="1:9" hidden="1" x14ac:dyDescent="0.3">
      <c r="A13631" s="1" t="s">
        <v>159</v>
      </c>
      <c r="B13631" s="1" t="s">
        <v>322</v>
      </c>
      <c r="C13631">
        <v>36.134300000000003</v>
      </c>
      <c r="D13631">
        <v>-86.822000000000003</v>
      </c>
      <c r="E13631" s="1" t="s">
        <v>9</v>
      </c>
      <c r="F13631" t="s">
        <v>2184</v>
      </c>
      <c r="G13631">
        <v>0</v>
      </c>
      <c r="H13631">
        <v>0</v>
      </c>
      <c r="I13631">
        <v>0</v>
      </c>
    </row>
    <row r="13632" spans="1:9" hidden="1" x14ac:dyDescent="0.3">
      <c r="A13632" s="1" t="s">
        <v>159</v>
      </c>
      <c r="B13632" s="1" t="s">
        <v>322</v>
      </c>
      <c r="C13632">
        <v>36.134300000000003</v>
      </c>
      <c r="D13632">
        <v>-86.822000000000003</v>
      </c>
      <c r="E13632" s="1" t="s">
        <v>10</v>
      </c>
      <c r="F13632" t="s">
        <v>2422</v>
      </c>
      <c r="G13632">
        <v>0</v>
      </c>
      <c r="H13632">
        <v>0</v>
      </c>
      <c r="I13632">
        <v>0</v>
      </c>
    </row>
    <row r="13633" spans="1:9" hidden="1" x14ac:dyDescent="0.3">
      <c r="A13633" s="1" t="s">
        <v>159</v>
      </c>
      <c r="B13633" s="1" t="s">
        <v>322</v>
      </c>
      <c r="C13633">
        <v>36.134300000000003</v>
      </c>
      <c r="D13633">
        <v>-86.822000000000003</v>
      </c>
      <c r="E13633" s="1" t="s">
        <v>11</v>
      </c>
      <c r="F13633" t="s">
        <v>2660</v>
      </c>
      <c r="G13633">
        <v>0</v>
      </c>
      <c r="H13633">
        <v>0</v>
      </c>
      <c r="I13633">
        <v>0</v>
      </c>
    </row>
    <row r="13634" spans="1:9" hidden="1" x14ac:dyDescent="0.3">
      <c r="A13634" s="1" t="s">
        <v>159</v>
      </c>
      <c r="B13634" s="1" t="s">
        <v>322</v>
      </c>
      <c r="C13634">
        <v>36.134300000000003</v>
      </c>
      <c r="D13634">
        <v>-86.822000000000003</v>
      </c>
      <c r="E13634" s="1" t="s">
        <v>12</v>
      </c>
      <c r="F13634" t="s">
        <v>2898</v>
      </c>
      <c r="G13634">
        <v>0</v>
      </c>
      <c r="H13634">
        <v>0</v>
      </c>
      <c r="I13634">
        <v>0</v>
      </c>
    </row>
    <row r="13635" spans="1:9" hidden="1" x14ac:dyDescent="0.3">
      <c r="A13635" s="1" t="s">
        <v>159</v>
      </c>
      <c r="B13635" s="1" t="s">
        <v>322</v>
      </c>
      <c r="C13635">
        <v>36.134300000000003</v>
      </c>
      <c r="D13635">
        <v>-86.822000000000003</v>
      </c>
      <c r="E13635" s="1" t="s">
        <v>13</v>
      </c>
      <c r="F13635" t="s">
        <v>3136</v>
      </c>
      <c r="G13635">
        <v>0</v>
      </c>
      <c r="H13635">
        <v>0</v>
      </c>
      <c r="I13635">
        <v>0</v>
      </c>
    </row>
    <row r="13636" spans="1:9" hidden="1" x14ac:dyDescent="0.3">
      <c r="A13636" s="1" t="s">
        <v>159</v>
      </c>
      <c r="B13636" s="1" t="s">
        <v>322</v>
      </c>
      <c r="C13636">
        <v>36.134300000000003</v>
      </c>
      <c r="D13636">
        <v>-86.822000000000003</v>
      </c>
      <c r="E13636" s="1" t="s">
        <v>14</v>
      </c>
      <c r="F13636" t="s">
        <v>3373</v>
      </c>
      <c r="G13636">
        <v>0</v>
      </c>
      <c r="H13636">
        <v>0</v>
      </c>
      <c r="I13636">
        <v>0</v>
      </c>
    </row>
    <row r="13637" spans="1:9" hidden="1" x14ac:dyDescent="0.3">
      <c r="A13637" s="1" t="s">
        <v>159</v>
      </c>
      <c r="B13637" s="1" t="s">
        <v>322</v>
      </c>
      <c r="C13637">
        <v>36.134300000000003</v>
      </c>
      <c r="D13637">
        <v>-86.822000000000003</v>
      </c>
      <c r="E13637" s="1" t="s">
        <v>15</v>
      </c>
      <c r="F13637" t="s">
        <v>3609</v>
      </c>
      <c r="G13637">
        <v>0</v>
      </c>
      <c r="H13637">
        <v>0</v>
      </c>
      <c r="I13637">
        <v>0</v>
      </c>
    </row>
    <row r="13638" spans="1:9" hidden="1" x14ac:dyDescent="0.3">
      <c r="A13638" s="1" t="s">
        <v>159</v>
      </c>
      <c r="B13638" s="1" t="s">
        <v>322</v>
      </c>
      <c r="C13638">
        <v>36.134300000000003</v>
      </c>
      <c r="D13638">
        <v>-86.822000000000003</v>
      </c>
      <c r="E13638" s="1" t="s">
        <v>16</v>
      </c>
      <c r="F13638" t="s">
        <v>3845</v>
      </c>
      <c r="G13638">
        <v>0</v>
      </c>
      <c r="H13638">
        <v>0</v>
      </c>
      <c r="I13638">
        <v>0</v>
      </c>
    </row>
    <row r="13639" spans="1:9" hidden="1" x14ac:dyDescent="0.3">
      <c r="A13639" s="1" t="s">
        <v>159</v>
      </c>
      <c r="B13639" s="1" t="s">
        <v>322</v>
      </c>
      <c r="C13639">
        <v>36.134300000000003</v>
      </c>
      <c r="D13639">
        <v>-86.822000000000003</v>
      </c>
      <c r="E13639" s="1" t="s">
        <v>17</v>
      </c>
      <c r="F13639" t="s">
        <v>4080</v>
      </c>
      <c r="G13639">
        <v>0</v>
      </c>
      <c r="H13639">
        <v>0</v>
      </c>
      <c r="I13639">
        <v>0</v>
      </c>
    </row>
    <row r="13640" spans="1:9" hidden="1" x14ac:dyDescent="0.3">
      <c r="A13640" s="1" t="s">
        <v>159</v>
      </c>
      <c r="B13640" s="1" t="s">
        <v>322</v>
      </c>
      <c r="C13640">
        <v>36.134300000000003</v>
      </c>
      <c r="D13640">
        <v>-86.822000000000003</v>
      </c>
      <c r="E13640" s="1" t="s">
        <v>18</v>
      </c>
      <c r="F13640" t="s">
        <v>4315</v>
      </c>
      <c r="G13640">
        <v>0</v>
      </c>
      <c r="H13640">
        <v>0</v>
      </c>
      <c r="I13640">
        <v>0</v>
      </c>
    </row>
    <row r="13641" spans="1:9" hidden="1" x14ac:dyDescent="0.3">
      <c r="A13641" s="1" t="s">
        <v>159</v>
      </c>
      <c r="B13641" s="1" t="s">
        <v>322</v>
      </c>
      <c r="C13641">
        <v>36.134300000000003</v>
      </c>
      <c r="D13641">
        <v>-86.822000000000003</v>
      </c>
      <c r="E13641" s="1" t="s">
        <v>19</v>
      </c>
      <c r="F13641" t="s">
        <v>4550</v>
      </c>
      <c r="G13641">
        <v>0</v>
      </c>
      <c r="H13641">
        <v>0</v>
      </c>
      <c r="I13641">
        <v>0</v>
      </c>
    </row>
    <row r="13642" spans="1:9" hidden="1" x14ac:dyDescent="0.3">
      <c r="A13642" s="1" t="s">
        <v>159</v>
      </c>
      <c r="B13642" s="1" t="s">
        <v>322</v>
      </c>
      <c r="C13642">
        <v>36.134300000000003</v>
      </c>
      <c r="D13642">
        <v>-86.822000000000003</v>
      </c>
      <c r="E13642" s="1" t="s">
        <v>20</v>
      </c>
      <c r="F13642" t="s">
        <v>4785</v>
      </c>
      <c r="G13642">
        <v>0</v>
      </c>
      <c r="H13642">
        <v>0</v>
      </c>
      <c r="I13642">
        <v>0</v>
      </c>
    </row>
    <row r="13643" spans="1:9" hidden="1" x14ac:dyDescent="0.3">
      <c r="A13643" s="1" t="s">
        <v>159</v>
      </c>
      <c r="B13643" s="1" t="s">
        <v>322</v>
      </c>
      <c r="C13643">
        <v>36.134300000000003</v>
      </c>
      <c r="D13643">
        <v>-86.822000000000003</v>
      </c>
      <c r="E13643" s="1" t="s">
        <v>21</v>
      </c>
      <c r="F13643" t="s">
        <v>5020</v>
      </c>
      <c r="G13643">
        <v>0</v>
      </c>
      <c r="H13643">
        <v>0</v>
      </c>
      <c r="I13643">
        <v>0</v>
      </c>
    </row>
    <row r="13644" spans="1:9" hidden="1" x14ac:dyDescent="0.3">
      <c r="A13644" s="1" t="s">
        <v>159</v>
      </c>
      <c r="B13644" s="1" t="s">
        <v>322</v>
      </c>
      <c r="C13644">
        <v>36.134300000000003</v>
      </c>
      <c r="D13644">
        <v>-86.822000000000003</v>
      </c>
      <c r="E13644" s="1" t="s">
        <v>22</v>
      </c>
      <c r="F13644" t="s">
        <v>5255</v>
      </c>
      <c r="G13644">
        <v>0</v>
      </c>
      <c r="H13644">
        <v>0</v>
      </c>
      <c r="I13644">
        <v>0</v>
      </c>
    </row>
    <row r="13645" spans="1:9" hidden="1" x14ac:dyDescent="0.3">
      <c r="A13645" s="1" t="s">
        <v>159</v>
      </c>
      <c r="B13645" s="1" t="s">
        <v>322</v>
      </c>
      <c r="C13645">
        <v>36.134300000000003</v>
      </c>
      <c r="D13645">
        <v>-86.822000000000003</v>
      </c>
      <c r="E13645" s="1" t="s">
        <v>23</v>
      </c>
      <c r="F13645" t="s">
        <v>5490</v>
      </c>
      <c r="G13645">
        <v>0</v>
      </c>
      <c r="H13645">
        <v>0</v>
      </c>
      <c r="I13645">
        <v>0</v>
      </c>
    </row>
    <row r="13646" spans="1:9" hidden="1" x14ac:dyDescent="0.3">
      <c r="A13646" s="1" t="s">
        <v>159</v>
      </c>
      <c r="B13646" s="1" t="s">
        <v>322</v>
      </c>
      <c r="C13646">
        <v>36.134300000000003</v>
      </c>
      <c r="D13646">
        <v>-86.822000000000003</v>
      </c>
      <c r="E13646" s="1" t="s">
        <v>24</v>
      </c>
      <c r="F13646" t="s">
        <v>5725</v>
      </c>
      <c r="G13646">
        <v>0</v>
      </c>
      <c r="H13646">
        <v>0</v>
      </c>
      <c r="I13646">
        <v>0</v>
      </c>
    </row>
    <row r="13647" spans="1:9" hidden="1" x14ac:dyDescent="0.3">
      <c r="A13647" s="1" t="s">
        <v>159</v>
      </c>
      <c r="B13647" s="1" t="s">
        <v>322</v>
      </c>
      <c r="C13647">
        <v>36.134300000000003</v>
      </c>
      <c r="D13647">
        <v>-86.822000000000003</v>
      </c>
      <c r="E13647" s="1" t="s">
        <v>25</v>
      </c>
      <c r="F13647" t="s">
        <v>5959</v>
      </c>
      <c r="G13647">
        <v>0</v>
      </c>
      <c r="H13647">
        <v>0</v>
      </c>
      <c r="I13647">
        <v>0</v>
      </c>
    </row>
    <row r="13648" spans="1:9" hidden="1" x14ac:dyDescent="0.3">
      <c r="A13648" s="1" t="s">
        <v>159</v>
      </c>
      <c r="B13648" s="1" t="s">
        <v>322</v>
      </c>
      <c r="C13648">
        <v>36.134300000000003</v>
      </c>
      <c r="D13648">
        <v>-86.822000000000003</v>
      </c>
      <c r="E13648" s="1" t="s">
        <v>26</v>
      </c>
      <c r="F13648" t="s">
        <v>6193</v>
      </c>
      <c r="G13648">
        <v>0</v>
      </c>
      <c r="H13648">
        <v>0</v>
      </c>
      <c r="I13648">
        <v>0</v>
      </c>
    </row>
    <row r="13649" spans="1:9" hidden="1" x14ac:dyDescent="0.3">
      <c r="A13649" s="1" t="s">
        <v>159</v>
      </c>
      <c r="B13649" s="1" t="s">
        <v>322</v>
      </c>
      <c r="C13649">
        <v>36.134300000000003</v>
      </c>
      <c r="D13649">
        <v>-86.822000000000003</v>
      </c>
      <c r="E13649" s="1" t="s">
        <v>27</v>
      </c>
      <c r="F13649" t="s">
        <v>6427</v>
      </c>
      <c r="G13649">
        <v>0</v>
      </c>
      <c r="H13649">
        <v>0</v>
      </c>
      <c r="I13649">
        <v>0</v>
      </c>
    </row>
    <row r="13650" spans="1:9" hidden="1" x14ac:dyDescent="0.3">
      <c r="A13650" s="1" t="s">
        <v>159</v>
      </c>
      <c r="B13650" s="1" t="s">
        <v>322</v>
      </c>
      <c r="C13650">
        <v>36.134300000000003</v>
      </c>
      <c r="D13650">
        <v>-86.822000000000003</v>
      </c>
      <c r="E13650" s="1" t="s">
        <v>28</v>
      </c>
      <c r="F13650" t="s">
        <v>6661</v>
      </c>
      <c r="G13650">
        <v>0</v>
      </c>
      <c r="H13650">
        <v>0</v>
      </c>
      <c r="I13650">
        <v>0</v>
      </c>
    </row>
    <row r="13651" spans="1:9" hidden="1" x14ac:dyDescent="0.3">
      <c r="A13651" s="1" t="s">
        <v>159</v>
      </c>
      <c r="B13651" s="1" t="s">
        <v>322</v>
      </c>
      <c r="C13651">
        <v>36.134300000000003</v>
      </c>
      <c r="D13651">
        <v>-86.822000000000003</v>
      </c>
      <c r="E13651" s="1" t="s">
        <v>29</v>
      </c>
      <c r="F13651" t="s">
        <v>6895</v>
      </c>
      <c r="G13651">
        <v>0</v>
      </c>
      <c r="H13651">
        <v>0</v>
      </c>
      <c r="I13651">
        <v>0</v>
      </c>
    </row>
    <row r="13652" spans="1:9" hidden="1" x14ac:dyDescent="0.3">
      <c r="A13652" s="1" t="s">
        <v>159</v>
      </c>
      <c r="B13652" s="1" t="s">
        <v>322</v>
      </c>
      <c r="C13652">
        <v>36.134300000000003</v>
      </c>
      <c r="D13652">
        <v>-86.822000000000003</v>
      </c>
      <c r="E13652" s="1" t="s">
        <v>30</v>
      </c>
      <c r="F13652" t="s">
        <v>7129</v>
      </c>
      <c r="G13652">
        <v>0</v>
      </c>
      <c r="H13652">
        <v>0</v>
      </c>
      <c r="I13652">
        <v>0</v>
      </c>
    </row>
    <row r="13653" spans="1:9" hidden="1" x14ac:dyDescent="0.3">
      <c r="A13653" s="1" t="s">
        <v>159</v>
      </c>
      <c r="B13653" s="1" t="s">
        <v>322</v>
      </c>
      <c r="C13653">
        <v>36.134300000000003</v>
      </c>
      <c r="D13653">
        <v>-86.822000000000003</v>
      </c>
      <c r="E13653" s="1" t="s">
        <v>31</v>
      </c>
      <c r="F13653" t="s">
        <v>7363</v>
      </c>
      <c r="G13653">
        <v>0</v>
      </c>
      <c r="H13653">
        <v>0</v>
      </c>
      <c r="I13653">
        <v>0</v>
      </c>
    </row>
    <row r="13654" spans="1:9" hidden="1" x14ac:dyDescent="0.3">
      <c r="A13654" s="1" t="s">
        <v>159</v>
      </c>
      <c r="B13654" s="1" t="s">
        <v>322</v>
      </c>
      <c r="C13654">
        <v>36.134300000000003</v>
      </c>
      <c r="D13654">
        <v>-86.822000000000003</v>
      </c>
      <c r="E13654" s="1" t="s">
        <v>32</v>
      </c>
      <c r="F13654" t="s">
        <v>7597</v>
      </c>
      <c r="G13654">
        <v>0</v>
      </c>
      <c r="H13654">
        <v>0</v>
      </c>
      <c r="I13654">
        <v>0</v>
      </c>
    </row>
    <row r="13655" spans="1:9" hidden="1" x14ac:dyDescent="0.3">
      <c r="A13655" s="1" t="s">
        <v>159</v>
      </c>
      <c r="B13655" s="1" t="s">
        <v>322</v>
      </c>
      <c r="C13655">
        <v>36.134300000000003</v>
      </c>
      <c r="D13655">
        <v>-86.822000000000003</v>
      </c>
      <c r="E13655" s="1" t="s">
        <v>33</v>
      </c>
      <c r="F13655" t="s">
        <v>7831</v>
      </c>
      <c r="G13655">
        <v>0</v>
      </c>
      <c r="H13655">
        <v>0</v>
      </c>
      <c r="I13655">
        <v>0</v>
      </c>
    </row>
    <row r="13656" spans="1:9" hidden="1" x14ac:dyDescent="0.3">
      <c r="A13656" s="1" t="s">
        <v>159</v>
      </c>
      <c r="B13656" s="1" t="s">
        <v>322</v>
      </c>
      <c r="C13656">
        <v>36.134300000000003</v>
      </c>
      <c r="D13656">
        <v>-86.822000000000003</v>
      </c>
      <c r="E13656" s="1" t="s">
        <v>34</v>
      </c>
      <c r="F13656" t="s">
        <v>8065</v>
      </c>
      <c r="G13656">
        <v>0</v>
      </c>
      <c r="H13656">
        <v>0</v>
      </c>
      <c r="I13656">
        <v>0</v>
      </c>
    </row>
    <row r="13657" spans="1:9" hidden="1" x14ac:dyDescent="0.3">
      <c r="A13657" s="1" t="s">
        <v>159</v>
      </c>
      <c r="B13657" s="1" t="s">
        <v>322</v>
      </c>
      <c r="C13657">
        <v>36.134300000000003</v>
      </c>
      <c r="D13657">
        <v>-86.822000000000003</v>
      </c>
      <c r="E13657" s="1" t="s">
        <v>35</v>
      </c>
      <c r="F13657" t="s">
        <v>8297</v>
      </c>
      <c r="G13657">
        <v>0</v>
      </c>
      <c r="H13657">
        <v>0</v>
      </c>
      <c r="I13657">
        <v>0</v>
      </c>
    </row>
    <row r="13658" spans="1:9" hidden="1" x14ac:dyDescent="0.3">
      <c r="A13658" s="1" t="s">
        <v>159</v>
      </c>
      <c r="B13658" s="1" t="s">
        <v>322</v>
      </c>
      <c r="C13658">
        <v>36.134300000000003</v>
      </c>
      <c r="D13658">
        <v>-86.822000000000003</v>
      </c>
      <c r="E13658" s="1" t="s">
        <v>36</v>
      </c>
      <c r="F13658" t="s">
        <v>8529</v>
      </c>
      <c r="G13658">
        <v>0</v>
      </c>
      <c r="H13658">
        <v>0</v>
      </c>
      <c r="I13658">
        <v>0</v>
      </c>
    </row>
    <row r="13659" spans="1:9" hidden="1" x14ac:dyDescent="0.3">
      <c r="A13659" s="1" t="s">
        <v>159</v>
      </c>
      <c r="B13659" s="1" t="s">
        <v>322</v>
      </c>
      <c r="C13659">
        <v>36.134300000000003</v>
      </c>
      <c r="D13659">
        <v>-86.822000000000003</v>
      </c>
      <c r="E13659" s="1" t="s">
        <v>37</v>
      </c>
      <c r="F13659" t="s">
        <v>8760</v>
      </c>
      <c r="G13659">
        <v>0</v>
      </c>
      <c r="H13659">
        <v>0</v>
      </c>
      <c r="I13659">
        <v>0</v>
      </c>
    </row>
    <row r="13660" spans="1:9" hidden="1" x14ac:dyDescent="0.3">
      <c r="A13660" s="1" t="s">
        <v>159</v>
      </c>
      <c r="B13660" s="1" t="s">
        <v>322</v>
      </c>
      <c r="C13660">
        <v>36.134300000000003</v>
      </c>
      <c r="D13660">
        <v>-86.822000000000003</v>
      </c>
      <c r="E13660" s="1" t="s">
        <v>38</v>
      </c>
      <c r="F13660" t="s">
        <v>8991</v>
      </c>
      <c r="G13660">
        <v>0</v>
      </c>
      <c r="H13660">
        <v>0</v>
      </c>
      <c r="I13660">
        <v>0</v>
      </c>
    </row>
    <row r="13661" spans="1:9" hidden="1" x14ac:dyDescent="0.3">
      <c r="A13661" s="1" t="s">
        <v>159</v>
      </c>
      <c r="B13661" s="1" t="s">
        <v>322</v>
      </c>
      <c r="C13661">
        <v>36.134300000000003</v>
      </c>
      <c r="D13661">
        <v>-86.822000000000003</v>
      </c>
      <c r="E13661" s="1" t="s">
        <v>39</v>
      </c>
      <c r="F13661" t="s">
        <v>9222</v>
      </c>
      <c r="G13661">
        <v>0</v>
      </c>
      <c r="H13661">
        <v>0</v>
      </c>
      <c r="I13661">
        <v>0</v>
      </c>
    </row>
    <row r="13662" spans="1:9" hidden="1" x14ac:dyDescent="0.3">
      <c r="A13662" s="1" t="s">
        <v>159</v>
      </c>
      <c r="B13662" s="1" t="s">
        <v>322</v>
      </c>
      <c r="C13662">
        <v>36.134300000000003</v>
      </c>
      <c r="D13662">
        <v>-86.822000000000003</v>
      </c>
      <c r="E13662" s="1" t="s">
        <v>40</v>
      </c>
      <c r="F13662" t="s">
        <v>9453</v>
      </c>
      <c r="G13662">
        <v>0</v>
      </c>
      <c r="H13662">
        <v>0</v>
      </c>
      <c r="I13662">
        <v>0</v>
      </c>
    </row>
    <row r="13663" spans="1:9" hidden="1" x14ac:dyDescent="0.3">
      <c r="A13663" s="1" t="s">
        <v>159</v>
      </c>
      <c r="B13663" s="1" t="s">
        <v>322</v>
      </c>
      <c r="C13663">
        <v>36.134300000000003</v>
      </c>
      <c r="D13663">
        <v>-86.822000000000003</v>
      </c>
      <c r="E13663" s="1" t="s">
        <v>41</v>
      </c>
      <c r="F13663" t="s">
        <v>9684</v>
      </c>
      <c r="G13663">
        <v>0</v>
      </c>
      <c r="H13663">
        <v>0</v>
      </c>
      <c r="I13663">
        <v>0</v>
      </c>
    </row>
    <row r="13664" spans="1:9" hidden="1" x14ac:dyDescent="0.3">
      <c r="A13664" s="1" t="s">
        <v>159</v>
      </c>
      <c r="B13664" s="1" t="s">
        <v>322</v>
      </c>
      <c r="C13664">
        <v>36.134300000000003</v>
      </c>
      <c r="D13664">
        <v>-86.822000000000003</v>
      </c>
      <c r="E13664" s="1" t="s">
        <v>42</v>
      </c>
      <c r="F13664" t="s">
        <v>9915</v>
      </c>
      <c r="G13664">
        <v>0</v>
      </c>
      <c r="H13664">
        <v>0</v>
      </c>
      <c r="I13664">
        <v>0</v>
      </c>
    </row>
    <row r="13665" spans="1:9" hidden="1" x14ac:dyDescent="0.3">
      <c r="A13665" s="1" t="s">
        <v>159</v>
      </c>
      <c r="B13665" s="1" t="s">
        <v>322</v>
      </c>
      <c r="C13665">
        <v>36.134300000000003</v>
      </c>
      <c r="D13665">
        <v>-86.822000000000003</v>
      </c>
      <c r="E13665" s="1" t="s">
        <v>43</v>
      </c>
      <c r="F13665" t="s">
        <v>10144</v>
      </c>
      <c r="G13665">
        <v>0</v>
      </c>
      <c r="H13665">
        <v>0</v>
      </c>
      <c r="I13665">
        <v>0</v>
      </c>
    </row>
    <row r="13666" spans="1:9" hidden="1" x14ac:dyDescent="0.3">
      <c r="A13666" s="1" t="s">
        <v>159</v>
      </c>
      <c r="B13666" s="1" t="s">
        <v>322</v>
      </c>
      <c r="C13666">
        <v>36.134300000000003</v>
      </c>
      <c r="D13666">
        <v>-86.822000000000003</v>
      </c>
      <c r="E13666" s="1" t="s">
        <v>44</v>
      </c>
      <c r="F13666" t="s">
        <v>10372</v>
      </c>
      <c r="G13666">
        <v>0</v>
      </c>
      <c r="H13666">
        <v>0</v>
      </c>
      <c r="I13666">
        <v>0</v>
      </c>
    </row>
    <row r="13667" spans="1:9" hidden="1" x14ac:dyDescent="0.3">
      <c r="A13667" s="1" t="s">
        <v>159</v>
      </c>
      <c r="B13667" s="1" t="s">
        <v>322</v>
      </c>
      <c r="C13667">
        <v>36.134300000000003</v>
      </c>
      <c r="D13667">
        <v>-86.822000000000003</v>
      </c>
      <c r="E13667" s="1" t="s">
        <v>45</v>
      </c>
      <c r="F13667" t="s">
        <v>10593</v>
      </c>
      <c r="G13667">
        <v>0</v>
      </c>
      <c r="H13667">
        <v>0</v>
      </c>
      <c r="I13667">
        <v>0</v>
      </c>
    </row>
    <row r="13668" spans="1:9" hidden="1" x14ac:dyDescent="0.3">
      <c r="A13668" s="1" t="s">
        <v>159</v>
      </c>
      <c r="B13668" s="1" t="s">
        <v>322</v>
      </c>
      <c r="C13668">
        <v>36.134300000000003</v>
      </c>
      <c r="D13668">
        <v>-86.822000000000003</v>
      </c>
      <c r="E13668" s="1" t="s">
        <v>46</v>
      </c>
      <c r="F13668" t="s">
        <v>10809</v>
      </c>
      <c r="G13668">
        <v>0</v>
      </c>
      <c r="H13668">
        <v>0</v>
      </c>
      <c r="I13668">
        <v>0</v>
      </c>
    </row>
    <row r="13669" spans="1:9" hidden="1" x14ac:dyDescent="0.3">
      <c r="A13669" s="1" t="s">
        <v>159</v>
      </c>
      <c r="B13669" s="1" t="s">
        <v>322</v>
      </c>
      <c r="C13669">
        <v>36.134300000000003</v>
      </c>
      <c r="D13669">
        <v>-86.822000000000003</v>
      </c>
      <c r="E13669" s="1" t="s">
        <v>47</v>
      </c>
      <c r="F13669" t="s">
        <v>11024</v>
      </c>
      <c r="G13669">
        <v>0</v>
      </c>
      <c r="H13669">
        <v>0</v>
      </c>
      <c r="I13669">
        <v>0</v>
      </c>
    </row>
    <row r="13670" spans="1:9" hidden="1" x14ac:dyDescent="0.3">
      <c r="A13670" s="1" t="s">
        <v>159</v>
      </c>
      <c r="B13670" s="1" t="s">
        <v>322</v>
      </c>
      <c r="C13670">
        <v>36.134300000000003</v>
      </c>
      <c r="D13670">
        <v>-86.822000000000003</v>
      </c>
      <c r="E13670" s="1" t="s">
        <v>48</v>
      </c>
      <c r="F13670" t="s">
        <v>11827</v>
      </c>
      <c r="G13670">
        <v>0</v>
      </c>
      <c r="H13670">
        <v>0</v>
      </c>
      <c r="I13670">
        <v>0</v>
      </c>
    </row>
    <row r="13671" spans="1:9" hidden="1" x14ac:dyDescent="0.3">
      <c r="A13671" s="1" t="s">
        <v>159</v>
      </c>
      <c r="B13671" s="1" t="s">
        <v>322</v>
      </c>
      <c r="C13671">
        <v>36.134300000000003</v>
      </c>
      <c r="D13671">
        <v>-86.822000000000003</v>
      </c>
      <c r="E13671" s="1" t="s">
        <v>49</v>
      </c>
      <c r="F13671" t="s">
        <v>12018</v>
      </c>
      <c r="G13671">
        <v>0</v>
      </c>
      <c r="H13671">
        <v>0</v>
      </c>
      <c r="I13671">
        <v>0</v>
      </c>
    </row>
    <row r="13672" spans="1:9" hidden="1" x14ac:dyDescent="0.3">
      <c r="A13672" s="1" t="s">
        <v>159</v>
      </c>
      <c r="B13672" s="1" t="s">
        <v>322</v>
      </c>
      <c r="C13672">
        <v>36.134300000000003</v>
      </c>
      <c r="D13672">
        <v>-86.822000000000003</v>
      </c>
      <c r="E13672" s="1" t="s">
        <v>50</v>
      </c>
      <c r="F13672" t="s">
        <v>17627</v>
      </c>
      <c r="G13672">
        <v>0</v>
      </c>
      <c r="H13672">
        <v>1</v>
      </c>
      <c r="I13672">
        <v>0</v>
      </c>
    </row>
    <row r="13673" spans="1:9" hidden="1" x14ac:dyDescent="0.3">
      <c r="A13673" s="1" t="s">
        <v>159</v>
      </c>
      <c r="B13673" s="1" t="s">
        <v>322</v>
      </c>
      <c r="C13673">
        <v>36.134300000000003</v>
      </c>
      <c r="D13673">
        <v>-86.822000000000003</v>
      </c>
      <c r="E13673" s="1" t="s">
        <v>51</v>
      </c>
      <c r="F13673" t="s">
        <v>17628</v>
      </c>
      <c r="G13673">
        <v>0</v>
      </c>
      <c r="H13673">
        <v>1</v>
      </c>
      <c r="I13673">
        <v>0</v>
      </c>
    </row>
    <row r="13674" spans="1:9" hidden="1" x14ac:dyDescent="0.3">
      <c r="A13674" s="1" t="s">
        <v>159</v>
      </c>
      <c r="B13674" s="1" t="s">
        <v>322</v>
      </c>
      <c r="C13674">
        <v>36.134300000000003</v>
      </c>
      <c r="D13674">
        <v>-86.822000000000003</v>
      </c>
      <c r="E13674" s="1" t="s">
        <v>52</v>
      </c>
      <c r="F13674" t="s">
        <v>11192</v>
      </c>
      <c r="G13674">
        <v>0</v>
      </c>
      <c r="H13674">
        <v>0</v>
      </c>
      <c r="I13674">
        <v>0</v>
      </c>
    </row>
    <row r="13675" spans="1:9" hidden="1" x14ac:dyDescent="0.3">
      <c r="A13675" s="1" t="s">
        <v>159</v>
      </c>
      <c r="B13675" s="1" t="s">
        <v>322</v>
      </c>
      <c r="C13675">
        <v>36.134300000000003</v>
      </c>
      <c r="D13675">
        <v>-86.822000000000003</v>
      </c>
      <c r="E13675" s="1" t="s">
        <v>53</v>
      </c>
      <c r="F13675" t="s">
        <v>11390</v>
      </c>
      <c r="G13675">
        <v>0</v>
      </c>
      <c r="H13675">
        <v>0</v>
      </c>
      <c r="I13675">
        <v>0</v>
      </c>
    </row>
    <row r="13676" spans="1:9" hidden="1" x14ac:dyDescent="0.3">
      <c r="A13676" s="1" t="s">
        <v>159</v>
      </c>
      <c r="B13676" s="1" t="s">
        <v>322</v>
      </c>
      <c r="C13676">
        <v>36.134300000000003</v>
      </c>
      <c r="D13676">
        <v>-86.822000000000003</v>
      </c>
      <c r="E13676" s="1" t="s">
        <v>54</v>
      </c>
      <c r="F13676" t="s">
        <v>11585</v>
      </c>
      <c r="G13676">
        <v>0</v>
      </c>
      <c r="H13676">
        <v>0</v>
      </c>
      <c r="I13676">
        <v>0</v>
      </c>
    </row>
    <row r="13677" spans="1:9" hidden="1" x14ac:dyDescent="0.3">
      <c r="A13677" s="1" t="s">
        <v>159</v>
      </c>
      <c r="B13677" s="1" t="s">
        <v>322</v>
      </c>
      <c r="C13677">
        <v>36.134300000000003</v>
      </c>
      <c r="D13677">
        <v>-86.822000000000003</v>
      </c>
      <c r="E13677" s="1" t="s">
        <v>21548</v>
      </c>
      <c r="F13677" t="s">
        <v>21811</v>
      </c>
      <c r="G13677">
        <v>0</v>
      </c>
      <c r="H13677">
        <v>0</v>
      </c>
      <c r="I13677">
        <v>0</v>
      </c>
    </row>
    <row r="13678" spans="1:9" hidden="1" x14ac:dyDescent="0.3">
      <c r="A13678" s="1" t="s">
        <v>159</v>
      </c>
      <c r="B13678" s="1" t="s">
        <v>323</v>
      </c>
      <c r="C13678">
        <v>43.126100000000001</v>
      </c>
      <c r="D13678">
        <v>-123.2492</v>
      </c>
      <c r="E13678" s="1" t="s">
        <v>4</v>
      </c>
      <c r="F13678" t="s">
        <v>981</v>
      </c>
      <c r="G13678">
        <v>0</v>
      </c>
      <c r="H13678">
        <v>0</v>
      </c>
      <c r="I13678">
        <v>0</v>
      </c>
    </row>
    <row r="13679" spans="1:9" hidden="1" x14ac:dyDescent="0.3">
      <c r="A13679" s="1" t="s">
        <v>159</v>
      </c>
      <c r="B13679" s="1" t="s">
        <v>323</v>
      </c>
      <c r="C13679">
        <v>43.126100000000001</v>
      </c>
      <c r="D13679">
        <v>-123.2492</v>
      </c>
      <c r="E13679" s="1" t="s">
        <v>5</v>
      </c>
      <c r="F13679" t="s">
        <v>1223</v>
      </c>
      <c r="G13679">
        <v>0</v>
      </c>
      <c r="H13679">
        <v>0</v>
      </c>
      <c r="I13679">
        <v>0</v>
      </c>
    </row>
    <row r="13680" spans="1:9" hidden="1" x14ac:dyDescent="0.3">
      <c r="A13680" s="1" t="s">
        <v>159</v>
      </c>
      <c r="B13680" s="1" t="s">
        <v>323</v>
      </c>
      <c r="C13680">
        <v>43.126100000000001</v>
      </c>
      <c r="D13680">
        <v>-123.2492</v>
      </c>
      <c r="E13680" s="1" t="s">
        <v>6</v>
      </c>
      <c r="F13680" t="s">
        <v>1465</v>
      </c>
      <c r="G13680">
        <v>0</v>
      </c>
      <c r="H13680">
        <v>0</v>
      </c>
      <c r="I13680">
        <v>0</v>
      </c>
    </row>
    <row r="13681" spans="1:9" hidden="1" x14ac:dyDescent="0.3">
      <c r="A13681" s="1" t="s">
        <v>159</v>
      </c>
      <c r="B13681" s="1" t="s">
        <v>323</v>
      </c>
      <c r="C13681">
        <v>43.126100000000001</v>
      </c>
      <c r="D13681">
        <v>-123.2492</v>
      </c>
      <c r="E13681" s="1" t="s">
        <v>7</v>
      </c>
      <c r="F13681" t="s">
        <v>1706</v>
      </c>
      <c r="G13681">
        <v>0</v>
      </c>
      <c r="H13681">
        <v>0</v>
      </c>
      <c r="I13681">
        <v>0</v>
      </c>
    </row>
    <row r="13682" spans="1:9" hidden="1" x14ac:dyDescent="0.3">
      <c r="A13682" s="1" t="s">
        <v>159</v>
      </c>
      <c r="B13682" s="1" t="s">
        <v>323</v>
      </c>
      <c r="C13682">
        <v>43.126100000000001</v>
      </c>
      <c r="D13682">
        <v>-123.2492</v>
      </c>
      <c r="E13682" s="1" t="s">
        <v>8</v>
      </c>
      <c r="F13682" t="s">
        <v>1947</v>
      </c>
      <c r="G13682">
        <v>0</v>
      </c>
      <c r="H13682">
        <v>0</v>
      </c>
      <c r="I13682">
        <v>0</v>
      </c>
    </row>
    <row r="13683" spans="1:9" hidden="1" x14ac:dyDescent="0.3">
      <c r="A13683" s="1" t="s">
        <v>159</v>
      </c>
      <c r="B13683" s="1" t="s">
        <v>323</v>
      </c>
      <c r="C13683">
        <v>43.126100000000001</v>
      </c>
      <c r="D13683">
        <v>-123.2492</v>
      </c>
      <c r="E13683" s="1" t="s">
        <v>9</v>
      </c>
      <c r="F13683" t="s">
        <v>2185</v>
      </c>
      <c r="G13683">
        <v>0</v>
      </c>
      <c r="H13683">
        <v>0</v>
      </c>
      <c r="I13683">
        <v>0</v>
      </c>
    </row>
    <row r="13684" spans="1:9" hidden="1" x14ac:dyDescent="0.3">
      <c r="A13684" s="1" t="s">
        <v>159</v>
      </c>
      <c r="B13684" s="1" t="s">
        <v>323</v>
      </c>
      <c r="C13684">
        <v>43.126100000000001</v>
      </c>
      <c r="D13684">
        <v>-123.2492</v>
      </c>
      <c r="E13684" s="1" t="s">
        <v>10</v>
      </c>
      <c r="F13684" t="s">
        <v>2423</v>
      </c>
      <c r="G13684">
        <v>0</v>
      </c>
      <c r="H13684">
        <v>0</v>
      </c>
      <c r="I13684">
        <v>0</v>
      </c>
    </row>
    <row r="13685" spans="1:9" hidden="1" x14ac:dyDescent="0.3">
      <c r="A13685" s="1" t="s">
        <v>159</v>
      </c>
      <c r="B13685" s="1" t="s">
        <v>323</v>
      </c>
      <c r="C13685">
        <v>43.126100000000001</v>
      </c>
      <c r="D13685">
        <v>-123.2492</v>
      </c>
      <c r="E13685" s="1" t="s">
        <v>11</v>
      </c>
      <c r="F13685" t="s">
        <v>2661</v>
      </c>
      <c r="G13685">
        <v>0</v>
      </c>
      <c r="H13685">
        <v>0</v>
      </c>
      <c r="I13685">
        <v>0</v>
      </c>
    </row>
    <row r="13686" spans="1:9" hidden="1" x14ac:dyDescent="0.3">
      <c r="A13686" s="1" t="s">
        <v>159</v>
      </c>
      <c r="B13686" s="1" t="s">
        <v>323</v>
      </c>
      <c r="C13686">
        <v>43.126100000000001</v>
      </c>
      <c r="D13686">
        <v>-123.2492</v>
      </c>
      <c r="E13686" s="1" t="s">
        <v>12</v>
      </c>
      <c r="F13686" t="s">
        <v>2899</v>
      </c>
      <c r="G13686">
        <v>0</v>
      </c>
      <c r="H13686">
        <v>0</v>
      </c>
      <c r="I13686">
        <v>0</v>
      </c>
    </row>
    <row r="13687" spans="1:9" hidden="1" x14ac:dyDescent="0.3">
      <c r="A13687" s="1" t="s">
        <v>159</v>
      </c>
      <c r="B13687" s="1" t="s">
        <v>323</v>
      </c>
      <c r="C13687">
        <v>43.126100000000001</v>
      </c>
      <c r="D13687">
        <v>-123.2492</v>
      </c>
      <c r="E13687" s="1" t="s">
        <v>13</v>
      </c>
      <c r="F13687" t="s">
        <v>3137</v>
      </c>
      <c r="G13687">
        <v>0</v>
      </c>
      <c r="H13687">
        <v>0</v>
      </c>
      <c r="I13687">
        <v>0</v>
      </c>
    </row>
    <row r="13688" spans="1:9" hidden="1" x14ac:dyDescent="0.3">
      <c r="A13688" s="1" t="s">
        <v>159</v>
      </c>
      <c r="B13688" s="1" t="s">
        <v>323</v>
      </c>
      <c r="C13688">
        <v>43.126100000000001</v>
      </c>
      <c r="D13688">
        <v>-123.2492</v>
      </c>
      <c r="E13688" s="1" t="s">
        <v>14</v>
      </c>
      <c r="F13688" t="s">
        <v>3374</v>
      </c>
      <c r="G13688">
        <v>0</v>
      </c>
      <c r="H13688">
        <v>0</v>
      </c>
      <c r="I13688">
        <v>0</v>
      </c>
    </row>
    <row r="13689" spans="1:9" hidden="1" x14ac:dyDescent="0.3">
      <c r="A13689" s="1" t="s">
        <v>159</v>
      </c>
      <c r="B13689" s="1" t="s">
        <v>323</v>
      </c>
      <c r="C13689">
        <v>43.126100000000001</v>
      </c>
      <c r="D13689">
        <v>-123.2492</v>
      </c>
      <c r="E13689" s="1" t="s">
        <v>15</v>
      </c>
      <c r="F13689" t="s">
        <v>3610</v>
      </c>
      <c r="G13689">
        <v>0</v>
      </c>
      <c r="H13689">
        <v>0</v>
      </c>
      <c r="I13689">
        <v>0</v>
      </c>
    </row>
    <row r="13690" spans="1:9" hidden="1" x14ac:dyDescent="0.3">
      <c r="A13690" s="1" t="s">
        <v>159</v>
      </c>
      <c r="B13690" s="1" t="s">
        <v>323</v>
      </c>
      <c r="C13690">
        <v>43.126100000000001</v>
      </c>
      <c r="D13690">
        <v>-123.2492</v>
      </c>
      <c r="E13690" s="1" t="s">
        <v>16</v>
      </c>
      <c r="F13690" t="s">
        <v>3846</v>
      </c>
      <c r="G13690">
        <v>0</v>
      </c>
      <c r="H13690">
        <v>0</v>
      </c>
      <c r="I13690">
        <v>0</v>
      </c>
    </row>
    <row r="13691" spans="1:9" hidden="1" x14ac:dyDescent="0.3">
      <c r="A13691" s="1" t="s">
        <v>159</v>
      </c>
      <c r="B13691" s="1" t="s">
        <v>323</v>
      </c>
      <c r="C13691">
        <v>43.126100000000001</v>
      </c>
      <c r="D13691">
        <v>-123.2492</v>
      </c>
      <c r="E13691" s="1" t="s">
        <v>17</v>
      </c>
      <c r="F13691" t="s">
        <v>4081</v>
      </c>
      <c r="G13691">
        <v>0</v>
      </c>
      <c r="H13691">
        <v>0</v>
      </c>
      <c r="I13691">
        <v>0</v>
      </c>
    </row>
    <row r="13692" spans="1:9" hidden="1" x14ac:dyDescent="0.3">
      <c r="A13692" s="1" t="s">
        <v>159</v>
      </c>
      <c r="B13692" s="1" t="s">
        <v>323</v>
      </c>
      <c r="C13692">
        <v>43.126100000000001</v>
      </c>
      <c r="D13692">
        <v>-123.2492</v>
      </c>
      <c r="E13692" s="1" t="s">
        <v>18</v>
      </c>
      <c r="F13692" t="s">
        <v>4316</v>
      </c>
      <c r="G13692">
        <v>0</v>
      </c>
      <c r="H13692">
        <v>0</v>
      </c>
      <c r="I13692">
        <v>0</v>
      </c>
    </row>
    <row r="13693" spans="1:9" hidden="1" x14ac:dyDescent="0.3">
      <c r="A13693" s="1" t="s">
        <v>159</v>
      </c>
      <c r="B13693" s="1" t="s">
        <v>323</v>
      </c>
      <c r="C13693">
        <v>43.126100000000001</v>
      </c>
      <c r="D13693">
        <v>-123.2492</v>
      </c>
      <c r="E13693" s="1" t="s">
        <v>19</v>
      </c>
      <c r="F13693" t="s">
        <v>4551</v>
      </c>
      <c r="G13693">
        <v>0</v>
      </c>
      <c r="H13693">
        <v>0</v>
      </c>
      <c r="I13693">
        <v>0</v>
      </c>
    </row>
    <row r="13694" spans="1:9" hidden="1" x14ac:dyDescent="0.3">
      <c r="A13694" s="1" t="s">
        <v>159</v>
      </c>
      <c r="B13694" s="1" t="s">
        <v>323</v>
      </c>
      <c r="C13694">
        <v>43.126100000000001</v>
      </c>
      <c r="D13694">
        <v>-123.2492</v>
      </c>
      <c r="E13694" s="1" t="s">
        <v>20</v>
      </c>
      <c r="F13694" t="s">
        <v>4786</v>
      </c>
      <c r="G13694">
        <v>0</v>
      </c>
      <c r="H13694">
        <v>0</v>
      </c>
      <c r="I13694">
        <v>0</v>
      </c>
    </row>
    <row r="13695" spans="1:9" hidden="1" x14ac:dyDescent="0.3">
      <c r="A13695" s="1" t="s">
        <v>159</v>
      </c>
      <c r="B13695" s="1" t="s">
        <v>323</v>
      </c>
      <c r="C13695">
        <v>43.126100000000001</v>
      </c>
      <c r="D13695">
        <v>-123.2492</v>
      </c>
      <c r="E13695" s="1" t="s">
        <v>21</v>
      </c>
      <c r="F13695" t="s">
        <v>5021</v>
      </c>
      <c r="G13695">
        <v>0</v>
      </c>
      <c r="H13695">
        <v>0</v>
      </c>
      <c r="I13695">
        <v>0</v>
      </c>
    </row>
    <row r="13696" spans="1:9" hidden="1" x14ac:dyDescent="0.3">
      <c r="A13696" s="1" t="s">
        <v>159</v>
      </c>
      <c r="B13696" s="1" t="s">
        <v>323</v>
      </c>
      <c r="C13696">
        <v>43.126100000000001</v>
      </c>
      <c r="D13696">
        <v>-123.2492</v>
      </c>
      <c r="E13696" s="1" t="s">
        <v>22</v>
      </c>
      <c r="F13696" t="s">
        <v>5256</v>
      </c>
      <c r="G13696">
        <v>0</v>
      </c>
      <c r="H13696">
        <v>0</v>
      </c>
      <c r="I13696">
        <v>0</v>
      </c>
    </row>
    <row r="13697" spans="1:9" hidden="1" x14ac:dyDescent="0.3">
      <c r="A13697" s="1" t="s">
        <v>159</v>
      </c>
      <c r="B13697" s="1" t="s">
        <v>323</v>
      </c>
      <c r="C13697">
        <v>43.126100000000001</v>
      </c>
      <c r="D13697">
        <v>-123.2492</v>
      </c>
      <c r="E13697" s="1" t="s">
        <v>23</v>
      </c>
      <c r="F13697" t="s">
        <v>5491</v>
      </c>
      <c r="G13697">
        <v>0</v>
      </c>
      <c r="H13697">
        <v>0</v>
      </c>
      <c r="I13697">
        <v>0</v>
      </c>
    </row>
    <row r="13698" spans="1:9" hidden="1" x14ac:dyDescent="0.3">
      <c r="A13698" s="1" t="s">
        <v>159</v>
      </c>
      <c r="B13698" s="1" t="s">
        <v>323</v>
      </c>
      <c r="C13698">
        <v>43.126100000000001</v>
      </c>
      <c r="D13698">
        <v>-123.2492</v>
      </c>
      <c r="E13698" s="1" t="s">
        <v>24</v>
      </c>
      <c r="F13698" t="s">
        <v>5726</v>
      </c>
      <c r="G13698">
        <v>0</v>
      </c>
      <c r="H13698">
        <v>0</v>
      </c>
      <c r="I13698">
        <v>0</v>
      </c>
    </row>
    <row r="13699" spans="1:9" hidden="1" x14ac:dyDescent="0.3">
      <c r="A13699" s="1" t="s">
        <v>159</v>
      </c>
      <c r="B13699" s="1" t="s">
        <v>323</v>
      </c>
      <c r="C13699">
        <v>43.126100000000001</v>
      </c>
      <c r="D13699">
        <v>-123.2492</v>
      </c>
      <c r="E13699" s="1" t="s">
        <v>25</v>
      </c>
      <c r="F13699" t="s">
        <v>5960</v>
      </c>
      <c r="G13699">
        <v>0</v>
      </c>
      <c r="H13699">
        <v>0</v>
      </c>
      <c r="I13699">
        <v>0</v>
      </c>
    </row>
    <row r="13700" spans="1:9" hidden="1" x14ac:dyDescent="0.3">
      <c r="A13700" s="1" t="s">
        <v>159</v>
      </c>
      <c r="B13700" s="1" t="s">
        <v>323</v>
      </c>
      <c r="C13700">
        <v>43.126100000000001</v>
      </c>
      <c r="D13700">
        <v>-123.2492</v>
      </c>
      <c r="E13700" s="1" t="s">
        <v>26</v>
      </c>
      <c r="F13700" t="s">
        <v>6194</v>
      </c>
      <c r="G13700">
        <v>0</v>
      </c>
      <c r="H13700">
        <v>0</v>
      </c>
      <c r="I13700">
        <v>0</v>
      </c>
    </row>
    <row r="13701" spans="1:9" hidden="1" x14ac:dyDescent="0.3">
      <c r="A13701" s="1" t="s">
        <v>159</v>
      </c>
      <c r="B13701" s="1" t="s">
        <v>323</v>
      </c>
      <c r="C13701">
        <v>43.126100000000001</v>
      </c>
      <c r="D13701">
        <v>-123.2492</v>
      </c>
      <c r="E13701" s="1" t="s">
        <v>27</v>
      </c>
      <c r="F13701" t="s">
        <v>6428</v>
      </c>
      <c r="G13701">
        <v>0</v>
      </c>
      <c r="H13701">
        <v>0</v>
      </c>
      <c r="I13701">
        <v>0</v>
      </c>
    </row>
    <row r="13702" spans="1:9" hidden="1" x14ac:dyDescent="0.3">
      <c r="A13702" s="1" t="s">
        <v>159</v>
      </c>
      <c r="B13702" s="1" t="s">
        <v>323</v>
      </c>
      <c r="C13702">
        <v>43.126100000000001</v>
      </c>
      <c r="D13702">
        <v>-123.2492</v>
      </c>
      <c r="E13702" s="1" t="s">
        <v>28</v>
      </c>
      <c r="F13702" t="s">
        <v>6662</v>
      </c>
      <c r="G13702">
        <v>0</v>
      </c>
      <c r="H13702">
        <v>0</v>
      </c>
      <c r="I13702">
        <v>0</v>
      </c>
    </row>
    <row r="13703" spans="1:9" hidden="1" x14ac:dyDescent="0.3">
      <c r="A13703" s="1" t="s">
        <v>159</v>
      </c>
      <c r="B13703" s="1" t="s">
        <v>323</v>
      </c>
      <c r="C13703">
        <v>43.126100000000001</v>
      </c>
      <c r="D13703">
        <v>-123.2492</v>
      </c>
      <c r="E13703" s="1" t="s">
        <v>29</v>
      </c>
      <c r="F13703" t="s">
        <v>6896</v>
      </c>
      <c r="G13703">
        <v>0</v>
      </c>
      <c r="H13703">
        <v>0</v>
      </c>
      <c r="I13703">
        <v>0</v>
      </c>
    </row>
    <row r="13704" spans="1:9" hidden="1" x14ac:dyDescent="0.3">
      <c r="A13704" s="1" t="s">
        <v>159</v>
      </c>
      <c r="B13704" s="1" t="s">
        <v>323</v>
      </c>
      <c r="C13704">
        <v>43.126100000000001</v>
      </c>
      <c r="D13704">
        <v>-123.2492</v>
      </c>
      <c r="E13704" s="1" t="s">
        <v>30</v>
      </c>
      <c r="F13704" t="s">
        <v>7130</v>
      </c>
      <c r="G13704">
        <v>0</v>
      </c>
      <c r="H13704">
        <v>0</v>
      </c>
      <c r="I13704">
        <v>0</v>
      </c>
    </row>
    <row r="13705" spans="1:9" hidden="1" x14ac:dyDescent="0.3">
      <c r="A13705" s="1" t="s">
        <v>159</v>
      </c>
      <c r="B13705" s="1" t="s">
        <v>323</v>
      </c>
      <c r="C13705">
        <v>43.126100000000001</v>
      </c>
      <c r="D13705">
        <v>-123.2492</v>
      </c>
      <c r="E13705" s="1" t="s">
        <v>31</v>
      </c>
      <c r="F13705" t="s">
        <v>7364</v>
      </c>
      <c r="G13705">
        <v>0</v>
      </c>
      <c r="H13705">
        <v>0</v>
      </c>
      <c r="I13705">
        <v>0</v>
      </c>
    </row>
    <row r="13706" spans="1:9" hidden="1" x14ac:dyDescent="0.3">
      <c r="A13706" s="1" t="s">
        <v>159</v>
      </c>
      <c r="B13706" s="1" t="s">
        <v>323</v>
      </c>
      <c r="C13706">
        <v>43.126100000000001</v>
      </c>
      <c r="D13706">
        <v>-123.2492</v>
      </c>
      <c r="E13706" s="1" t="s">
        <v>32</v>
      </c>
      <c r="F13706" t="s">
        <v>7598</v>
      </c>
      <c r="G13706">
        <v>0</v>
      </c>
      <c r="H13706">
        <v>0</v>
      </c>
      <c r="I13706">
        <v>0</v>
      </c>
    </row>
    <row r="13707" spans="1:9" hidden="1" x14ac:dyDescent="0.3">
      <c r="A13707" s="1" t="s">
        <v>159</v>
      </c>
      <c r="B13707" s="1" t="s">
        <v>323</v>
      </c>
      <c r="C13707">
        <v>43.126100000000001</v>
      </c>
      <c r="D13707">
        <v>-123.2492</v>
      </c>
      <c r="E13707" s="1" t="s">
        <v>33</v>
      </c>
      <c r="F13707" t="s">
        <v>7832</v>
      </c>
      <c r="G13707">
        <v>0</v>
      </c>
      <c r="H13707">
        <v>0</v>
      </c>
      <c r="I13707">
        <v>0</v>
      </c>
    </row>
    <row r="13708" spans="1:9" hidden="1" x14ac:dyDescent="0.3">
      <c r="A13708" s="1" t="s">
        <v>159</v>
      </c>
      <c r="B13708" s="1" t="s">
        <v>323</v>
      </c>
      <c r="C13708">
        <v>43.126100000000001</v>
      </c>
      <c r="D13708">
        <v>-123.2492</v>
      </c>
      <c r="E13708" s="1" t="s">
        <v>34</v>
      </c>
      <c r="F13708" t="s">
        <v>8066</v>
      </c>
      <c r="G13708">
        <v>0</v>
      </c>
      <c r="H13708">
        <v>0</v>
      </c>
      <c r="I13708">
        <v>0</v>
      </c>
    </row>
    <row r="13709" spans="1:9" hidden="1" x14ac:dyDescent="0.3">
      <c r="A13709" s="1" t="s">
        <v>159</v>
      </c>
      <c r="B13709" s="1" t="s">
        <v>323</v>
      </c>
      <c r="C13709">
        <v>43.126100000000001</v>
      </c>
      <c r="D13709">
        <v>-123.2492</v>
      </c>
      <c r="E13709" s="1" t="s">
        <v>35</v>
      </c>
      <c r="F13709" t="s">
        <v>8298</v>
      </c>
      <c r="G13709">
        <v>0</v>
      </c>
      <c r="H13709">
        <v>0</v>
      </c>
      <c r="I13709">
        <v>0</v>
      </c>
    </row>
    <row r="13710" spans="1:9" hidden="1" x14ac:dyDescent="0.3">
      <c r="A13710" s="1" t="s">
        <v>159</v>
      </c>
      <c r="B13710" s="1" t="s">
        <v>323</v>
      </c>
      <c r="C13710">
        <v>43.126100000000001</v>
      </c>
      <c r="D13710">
        <v>-123.2492</v>
      </c>
      <c r="E13710" s="1" t="s">
        <v>36</v>
      </c>
      <c r="F13710" t="s">
        <v>8530</v>
      </c>
      <c r="G13710">
        <v>0</v>
      </c>
      <c r="H13710">
        <v>0</v>
      </c>
      <c r="I13710">
        <v>0</v>
      </c>
    </row>
    <row r="13711" spans="1:9" hidden="1" x14ac:dyDescent="0.3">
      <c r="A13711" s="1" t="s">
        <v>159</v>
      </c>
      <c r="B13711" s="1" t="s">
        <v>323</v>
      </c>
      <c r="C13711">
        <v>43.126100000000001</v>
      </c>
      <c r="D13711">
        <v>-123.2492</v>
      </c>
      <c r="E13711" s="1" t="s">
        <v>37</v>
      </c>
      <c r="F13711" t="s">
        <v>8761</v>
      </c>
      <c r="G13711">
        <v>0</v>
      </c>
      <c r="H13711">
        <v>0</v>
      </c>
      <c r="I13711">
        <v>0</v>
      </c>
    </row>
    <row r="13712" spans="1:9" hidden="1" x14ac:dyDescent="0.3">
      <c r="A13712" s="1" t="s">
        <v>159</v>
      </c>
      <c r="B13712" s="1" t="s">
        <v>323</v>
      </c>
      <c r="C13712">
        <v>43.126100000000001</v>
      </c>
      <c r="D13712">
        <v>-123.2492</v>
      </c>
      <c r="E13712" s="1" t="s">
        <v>38</v>
      </c>
      <c r="F13712" t="s">
        <v>8992</v>
      </c>
      <c r="G13712">
        <v>0</v>
      </c>
      <c r="H13712">
        <v>0</v>
      </c>
      <c r="I13712">
        <v>0</v>
      </c>
    </row>
    <row r="13713" spans="1:9" hidden="1" x14ac:dyDescent="0.3">
      <c r="A13713" s="1" t="s">
        <v>159</v>
      </c>
      <c r="B13713" s="1" t="s">
        <v>323</v>
      </c>
      <c r="C13713">
        <v>43.126100000000001</v>
      </c>
      <c r="D13713">
        <v>-123.2492</v>
      </c>
      <c r="E13713" s="1" t="s">
        <v>39</v>
      </c>
      <c r="F13713" t="s">
        <v>9223</v>
      </c>
      <c r="G13713">
        <v>0</v>
      </c>
      <c r="H13713">
        <v>0</v>
      </c>
      <c r="I13713">
        <v>0</v>
      </c>
    </row>
    <row r="13714" spans="1:9" hidden="1" x14ac:dyDescent="0.3">
      <c r="A13714" s="1" t="s">
        <v>159</v>
      </c>
      <c r="B13714" s="1" t="s">
        <v>323</v>
      </c>
      <c r="C13714">
        <v>43.126100000000001</v>
      </c>
      <c r="D13714">
        <v>-123.2492</v>
      </c>
      <c r="E13714" s="1" t="s">
        <v>40</v>
      </c>
      <c r="F13714" t="s">
        <v>9454</v>
      </c>
      <c r="G13714">
        <v>0</v>
      </c>
      <c r="H13714">
        <v>0</v>
      </c>
      <c r="I13714">
        <v>0</v>
      </c>
    </row>
    <row r="13715" spans="1:9" hidden="1" x14ac:dyDescent="0.3">
      <c r="A13715" s="1" t="s">
        <v>159</v>
      </c>
      <c r="B13715" s="1" t="s">
        <v>323</v>
      </c>
      <c r="C13715">
        <v>43.126100000000001</v>
      </c>
      <c r="D13715">
        <v>-123.2492</v>
      </c>
      <c r="E13715" s="1" t="s">
        <v>41</v>
      </c>
      <c r="F13715" t="s">
        <v>9685</v>
      </c>
      <c r="G13715">
        <v>0</v>
      </c>
      <c r="H13715">
        <v>0</v>
      </c>
      <c r="I13715">
        <v>0</v>
      </c>
    </row>
    <row r="13716" spans="1:9" hidden="1" x14ac:dyDescent="0.3">
      <c r="A13716" s="1" t="s">
        <v>159</v>
      </c>
      <c r="B13716" s="1" t="s">
        <v>323</v>
      </c>
      <c r="C13716">
        <v>43.126100000000001</v>
      </c>
      <c r="D13716">
        <v>-123.2492</v>
      </c>
      <c r="E13716" s="1" t="s">
        <v>42</v>
      </c>
      <c r="F13716" t="s">
        <v>9916</v>
      </c>
      <c r="G13716">
        <v>0</v>
      </c>
      <c r="H13716">
        <v>0</v>
      </c>
      <c r="I13716">
        <v>0</v>
      </c>
    </row>
    <row r="13717" spans="1:9" hidden="1" x14ac:dyDescent="0.3">
      <c r="A13717" s="1" t="s">
        <v>159</v>
      </c>
      <c r="B13717" s="1" t="s">
        <v>323</v>
      </c>
      <c r="C13717">
        <v>43.126100000000001</v>
      </c>
      <c r="D13717">
        <v>-123.2492</v>
      </c>
      <c r="E13717" s="1" t="s">
        <v>43</v>
      </c>
      <c r="F13717" t="s">
        <v>10145</v>
      </c>
      <c r="G13717">
        <v>0</v>
      </c>
      <c r="H13717">
        <v>0</v>
      </c>
      <c r="I13717">
        <v>0</v>
      </c>
    </row>
    <row r="13718" spans="1:9" hidden="1" x14ac:dyDescent="0.3">
      <c r="A13718" s="1" t="s">
        <v>159</v>
      </c>
      <c r="B13718" s="1" t="s">
        <v>323</v>
      </c>
      <c r="C13718">
        <v>43.126100000000001</v>
      </c>
      <c r="D13718">
        <v>-123.2492</v>
      </c>
      <c r="E13718" s="1" t="s">
        <v>44</v>
      </c>
      <c r="F13718" t="s">
        <v>10373</v>
      </c>
      <c r="G13718">
        <v>0</v>
      </c>
      <c r="H13718">
        <v>0</v>
      </c>
      <c r="I13718">
        <v>0</v>
      </c>
    </row>
    <row r="13719" spans="1:9" hidden="1" x14ac:dyDescent="0.3">
      <c r="A13719" s="1" t="s">
        <v>159</v>
      </c>
      <c r="B13719" s="1" t="s">
        <v>323</v>
      </c>
      <c r="C13719">
        <v>43.126100000000001</v>
      </c>
      <c r="D13719">
        <v>-123.2492</v>
      </c>
      <c r="E13719" s="1" t="s">
        <v>45</v>
      </c>
      <c r="F13719" t="s">
        <v>10594</v>
      </c>
      <c r="G13719">
        <v>0</v>
      </c>
      <c r="H13719">
        <v>0</v>
      </c>
      <c r="I13719">
        <v>0</v>
      </c>
    </row>
    <row r="13720" spans="1:9" hidden="1" x14ac:dyDescent="0.3">
      <c r="A13720" s="1" t="s">
        <v>159</v>
      </c>
      <c r="B13720" s="1" t="s">
        <v>323</v>
      </c>
      <c r="C13720">
        <v>43.126100000000001</v>
      </c>
      <c r="D13720">
        <v>-123.2492</v>
      </c>
      <c r="E13720" s="1" t="s">
        <v>46</v>
      </c>
      <c r="F13720" t="s">
        <v>10810</v>
      </c>
      <c r="G13720">
        <v>0</v>
      </c>
      <c r="H13720">
        <v>0</v>
      </c>
      <c r="I13720">
        <v>0</v>
      </c>
    </row>
    <row r="13721" spans="1:9" hidden="1" x14ac:dyDescent="0.3">
      <c r="A13721" s="1" t="s">
        <v>159</v>
      </c>
      <c r="B13721" s="1" t="s">
        <v>323</v>
      </c>
      <c r="C13721">
        <v>43.126100000000001</v>
      </c>
      <c r="D13721">
        <v>-123.2492</v>
      </c>
      <c r="E13721" s="1" t="s">
        <v>47</v>
      </c>
      <c r="F13721" t="s">
        <v>11025</v>
      </c>
      <c r="G13721">
        <v>0</v>
      </c>
      <c r="H13721">
        <v>0</v>
      </c>
      <c r="I13721">
        <v>0</v>
      </c>
    </row>
    <row r="13722" spans="1:9" hidden="1" x14ac:dyDescent="0.3">
      <c r="A13722" s="1" t="s">
        <v>159</v>
      </c>
      <c r="B13722" s="1" t="s">
        <v>323</v>
      </c>
      <c r="C13722">
        <v>43.126100000000001</v>
      </c>
      <c r="D13722">
        <v>-123.2492</v>
      </c>
      <c r="E13722" s="1" t="s">
        <v>48</v>
      </c>
      <c r="F13722" t="s">
        <v>11828</v>
      </c>
      <c r="G13722">
        <v>0</v>
      </c>
      <c r="H13722">
        <v>0</v>
      </c>
      <c r="I13722">
        <v>0</v>
      </c>
    </row>
    <row r="13723" spans="1:9" hidden="1" x14ac:dyDescent="0.3">
      <c r="A13723" s="1" t="s">
        <v>159</v>
      </c>
      <c r="B13723" s="1" t="s">
        <v>323</v>
      </c>
      <c r="C13723">
        <v>43.126100000000001</v>
      </c>
      <c r="D13723">
        <v>-123.2492</v>
      </c>
      <c r="E13723" s="1" t="s">
        <v>49</v>
      </c>
      <c r="F13723" t="s">
        <v>12019</v>
      </c>
      <c r="G13723">
        <v>0</v>
      </c>
      <c r="H13723">
        <v>0</v>
      </c>
      <c r="I13723">
        <v>0</v>
      </c>
    </row>
    <row r="13724" spans="1:9" hidden="1" x14ac:dyDescent="0.3">
      <c r="A13724" s="1" t="s">
        <v>159</v>
      </c>
      <c r="B13724" s="1" t="s">
        <v>323</v>
      </c>
      <c r="C13724">
        <v>43.126100000000001</v>
      </c>
      <c r="D13724">
        <v>-123.2492</v>
      </c>
      <c r="E13724" s="1" t="s">
        <v>50</v>
      </c>
      <c r="F13724" t="s">
        <v>17629</v>
      </c>
      <c r="G13724">
        <v>0</v>
      </c>
      <c r="H13724">
        <v>1</v>
      </c>
      <c r="I13724">
        <v>0</v>
      </c>
    </row>
    <row r="13725" spans="1:9" hidden="1" x14ac:dyDescent="0.3">
      <c r="A13725" s="1" t="s">
        <v>159</v>
      </c>
      <c r="B13725" s="1" t="s">
        <v>323</v>
      </c>
      <c r="C13725">
        <v>43.126100000000001</v>
      </c>
      <c r="D13725">
        <v>-123.2492</v>
      </c>
      <c r="E13725" s="1" t="s">
        <v>51</v>
      </c>
      <c r="F13725" t="s">
        <v>17630</v>
      </c>
      <c r="G13725">
        <v>0</v>
      </c>
      <c r="H13725">
        <v>1</v>
      </c>
      <c r="I13725">
        <v>0</v>
      </c>
    </row>
    <row r="13726" spans="1:9" hidden="1" x14ac:dyDescent="0.3">
      <c r="A13726" s="1" t="s">
        <v>159</v>
      </c>
      <c r="B13726" s="1" t="s">
        <v>323</v>
      </c>
      <c r="C13726">
        <v>43.126100000000001</v>
      </c>
      <c r="D13726">
        <v>-123.2492</v>
      </c>
      <c r="E13726" s="1" t="s">
        <v>52</v>
      </c>
      <c r="F13726" t="s">
        <v>11193</v>
      </c>
      <c r="G13726">
        <v>0</v>
      </c>
      <c r="H13726">
        <v>0</v>
      </c>
      <c r="I13726">
        <v>0</v>
      </c>
    </row>
    <row r="13727" spans="1:9" hidden="1" x14ac:dyDescent="0.3">
      <c r="A13727" s="1" t="s">
        <v>159</v>
      </c>
      <c r="B13727" s="1" t="s">
        <v>323</v>
      </c>
      <c r="C13727">
        <v>43.126100000000001</v>
      </c>
      <c r="D13727">
        <v>-123.2492</v>
      </c>
      <c r="E13727" s="1" t="s">
        <v>53</v>
      </c>
      <c r="F13727" t="s">
        <v>11391</v>
      </c>
      <c r="G13727">
        <v>0</v>
      </c>
      <c r="H13727">
        <v>0</v>
      </c>
      <c r="I13727">
        <v>0</v>
      </c>
    </row>
    <row r="13728" spans="1:9" hidden="1" x14ac:dyDescent="0.3">
      <c r="A13728" s="1" t="s">
        <v>159</v>
      </c>
      <c r="B13728" s="1" t="s">
        <v>323</v>
      </c>
      <c r="C13728">
        <v>43.126100000000001</v>
      </c>
      <c r="D13728">
        <v>-123.2492</v>
      </c>
      <c r="E13728" s="1" t="s">
        <v>54</v>
      </c>
      <c r="F13728" t="s">
        <v>11586</v>
      </c>
      <c r="G13728">
        <v>0</v>
      </c>
      <c r="H13728">
        <v>0</v>
      </c>
      <c r="I13728">
        <v>0</v>
      </c>
    </row>
    <row r="13729" spans="1:9" hidden="1" x14ac:dyDescent="0.3">
      <c r="A13729" s="1" t="s">
        <v>159</v>
      </c>
      <c r="B13729" s="1" t="s">
        <v>323</v>
      </c>
      <c r="C13729">
        <v>43.126100000000001</v>
      </c>
      <c r="D13729">
        <v>-123.2492</v>
      </c>
      <c r="E13729" s="1" t="s">
        <v>21548</v>
      </c>
      <c r="F13729" t="s">
        <v>21812</v>
      </c>
      <c r="G13729">
        <v>0</v>
      </c>
      <c r="H13729">
        <v>0</v>
      </c>
      <c r="I13729">
        <v>0</v>
      </c>
    </row>
    <row r="13730" spans="1:9" hidden="1" x14ac:dyDescent="0.3">
      <c r="A13730" s="1" t="s">
        <v>159</v>
      </c>
      <c r="B13730" s="1" t="s">
        <v>324</v>
      </c>
      <c r="C13730">
        <v>36.985900000000001</v>
      </c>
      <c r="D13730">
        <v>-119.2321</v>
      </c>
      <c r="E13730" s="1" t="s">
        <v>4</v>
      </c>
      <c r="F13730" t="s">
        <v>982</v>
      </c>
      <c r="G13730">
        <v>0</v>
      </c>
      <c r="H13730">
        <v>0</v>
      </c>
      <c r="I13730">
        <v>0</v>
      </c>
    </row>
    <row r="13731" spans="1:9" hidden="1" x14ac:dyDescent="0.3">
      <c r="A13731" s="1" t="s">
        <v>159</v>
      </c>
      <c r="B13731" s="1" t="s">
        <v>324</v>
      </c>
      <c r="C13731">
        <v>36.985900000000001</v>
      </c>
      <c r="D13731">
        <v>-119.2321</v>
      </c>
      <c r="E13731" s="1" t="s">
        <v>5</v>
      </c>
      <c r="F13731" t="s">
        <v>1224</v>
      </c>
      <c r="G13731">
        <v>0</v>
      </c>
      <c r="H13731">
        <v>0</v>
      </c>
      <c r="I13731">
        <v>0</v>
      </c>
    </row>
    <row r="13732" spans="1:9" hidden="1" x14ac:dyDescent="0.3">
      <c r="A13732" s="1" t="s">
        <v>159</v>
      </c>
      <c r="B13732" s="1" t="s">
        <v>324</v>
      </c>
      <c r="C13732">
        <v>36.985900000000001</v>
      </c>
      <c r="D13732">
        <v>-119.2321</v>
      </c>
      <c r="E13732" s="1" t="s">
        <v>6</v>
      </c>
      <c r="F13732" t="s">
        <v>1466</v>
      </c>
      <c r="G13732">
        <v>0</v>
      </c>
      <c r="H13732">
        <v>0</v>
      </c>
      <c r="I13732">
        <v>0</v>
      </c>
    </row>
    <row r="13733" spans="1:9" hidden="1" x14ac:dyDescent="0.3">
      <c r="A13733" s="1" t="s">
        <v>159</v>
      </c>
      <c r="B13733" s="1" t="s">
        <v>324</v>
      </c>
      <c r="C13733">
        <v>36.985900000000001</v>
      </c>
      <c r="D13733">
        <v>-119.2321</v>
      </c>
      <c r="E13733" s="1" t="s">
        <v>7</v>
      </c>
      <c r="F13733" t="s">
        <v>1707</v>
      </c>
      <c r="G13733">
        <v>0</v>
      </c>
      <c r="H13733">
        <v>0</v>
      </c>
      <c r="I13733">
        <v>0</v>
      </c>
    </row>
    <row r="13734" spans="1:9" hidden="1" x14ac:dyDescent="0.3">
      <c r="A13734" s="1" t="s">
        <v>159</v>
      </c>
      <c r="B13734" s="1" t="s">
        <v>324</v>
      </c>
      <c r="C13734">
        <v>36.985900000000001</v>
      </c>
      <c r="D13734">
        <v>-119.2321</v>
      </c>
      <c r="E13734" s="1" t="s">
        <v>8</v>
      </c>
      <c r="F13734" t="s">
        <v>1948</v>
      </c>
      <c r="G13734">
        <v>0</v>
      </c>
      <c r="H13734">
        <v>0</v>
      </c>
      <c r="I13734">
        <v>0</v>
      </c>
    </row>
    <row r="13735" spans="1:9" hidden="1" x14ac:dyDescent="0.3">
      <c r="A13735" s="1" t="s">
        <v>159</v>
      </c>
      <c r="B13735" s="1" t="s">
        <v>324</v>
      </c>
      <c r="C13735">
        <v>36.985900000000001</v>
      </c>
      <c r="D13735">
        <v>-119.2321</v>
      </c>
      <c r="E13735" s="1" t="s">
        <v>9</v>
      </c>
      <c r="F13735" t="s">
        <v>2186</v>
      </c>
      <c r="G13735">
        <v>0</v>
      </c>
      <c r="H13735">
        <v>0</v>
      </c>
      <c r="I13735">
        <v>0</v>
      </c>
    </row>
    <row r="13736" spans="1:9" hidden="1" x14ac:dyDescent="0.3">
      <c r="A13736" s="1" t="s">
        <v>159</v>
      </c>
      <c r="B13736" s="1" t="s">
        <v>324</v>
      </c>
      <c r="C13736">
        <v>36.985900000000001</v>
      </c>
      <c r="D13736">
        <v>-119.2321</v>
      </c>
      <c r="E13736" s="1" t="s">
        <v>10</v>
      </c>
      <c r="F13736" t="s">
        <v>2424</v>
      </c>
      <c r="G13736">
        <v>0</v>
      </c>
      <c r="H13736">
        <v>0</v>
      </c>
      <c r="I13736">
        <v>0</v>
      </c>
    </row>
    <row r="13737" spans="1:9" hidden="1" x14ac:dyDescent="0.3">
      <c r="A13737" s="1" t="s">
        <v>159</v>
      </c>
      <c r="B13737" s="1" t="s">
        <v>324</v>
      </c>
      <c r="C13737">
        <v>36.985900000000001</v>
      </c>
      <c r="D13737">
        <v>-119.2321</v>
      </c>
      <c r="E13737" s="1" t="s">
        <v>11</v>
      </c>
      <c r="F13737" t="s">
        <v>2662</v>
      </c>
      <c r="G13737">
        <v>0</v>
      </c>
      <c r="H13737">
        <v>0</v>
      </c>
      <c r="I13737">
        <v>0</v>
      </c>
    </row>
    <row r="13738" spans="1:9" hidden="1" x14ac:dyDescent="0.3">
      <c r="A13738" s="1" t="s">
        <v>159</v>
      </c>
      <c r="B13738" s="1" t="s">
        <v>324</v>
      </c>
      <c r="C13738">
        <v>36.985900000000001</v>
      </c>
      <c r="D13738">
        <v>-119.2321</v>
      </c>
      <c r="E13738" s="1" t="s">
        <v>12</v>
      </c>
      <c r="F13738" t="s">
        <v>2900</v>
      </c>
      <c r="G13738">
        <v>0</v>
      </c>
      <c r="H13738">
        <v>0</v>
      </c>
      <c r="I13738">
        <v>0</v>
      </c>
    </row>
    <row r="13739" spans="1:9" hidden="1" x14ac:dyDescent="0.3">
      <c r="A13739" s="1" t="s">
        <v>159</v>
      </c>
      <c r="B13739" s="1" t="s">
        <v>324</v>
      </c>
      <c r="C13739">
        <v>36.985900000000001</v>
      </c>
      <c r="D13739">
        <v>-119.2321</v>
      </c>
      <c r="E13739" s="1" t="s">
        <v>13</v>
      </c>
      <c r="F13739" t="s">
        <v>3138</v>
      </c>
      <c r="G13739">
        <v>0</v>
      </c>
      <c r="H13739">
        <v>0</v>
      </c>
      <c r="I13739">
        <v>0</v>
      </c>
    </row>
    <row r="13740" spans="1:9" hidden="1" x14ac:dyDescent="0.3">
      <c r="A13740" s="1" t="s">
        <v>159</v>
      </c>
      <c r="B13740" s="1" t="s">
        <v>324</v>
      </c>
      <c r="C13740">
        <v>36.985900000000001</v>
      </c>
      <c r="D13740">
        <v>-119.2321</v>
      </c>
      <c r="E13740" s="1" t="s">
        <v>14</v>
      </c>
      <c r="F13740" t="s">
        <v>3375</v>
      </c>
      <c r="G13740">
        <v>0</v>
      </c>
      <c r="H13740">
        <v>0</v>
      </c>
      <c r="I13740">
        <v>0</v>
      </c>
    </row>
    <row r="13741" spans="1:9" hidden="1" x14ac:dyDescent="0.3">
      <c r="A13741" s="1" t="s">
        <v>159</v>
      </c>
      <c r="B13741" s="1" t="s">
        <v>324</v>
      </c>
      <c r="C13741">
        <v>36.985900000000001</v>
      </c>
      <c r="D13741">
        <v>-119.2321</v>
      </c>
      <c r="E13741" s="1" t="s">
        <v>15</v>
      </c>
      <c r="F13741" t="s">
        <v>3611</v>
      </c>
      <c r="G13741">
        <v>0</v>
      </c>
      <c r="H13741">
        <v>0</v>
      </c>
      <c r="I13741">
        <v>0</v>
      </c>
    </row>
    <row r="13742" spans="1:9" hidden="1" x14ac:dyDescent="0.3">
      <c r="A13742" s="1" t="s">
        <v>159</v>
      </c>
      <c r="B13742" s="1" t="s">
        <v>324</v>
      </c>
      <c r="C13742">
        <v>36.985900000000001</v>
      </c>
      <c r="D13742">
        <v>-119.2321</v>
      </c>
      <c r="E13742" s="1" t="s">
        <v>16</v>
      </c>
      <c r="F13742" t="s">
        <v>3847</v>
      </c>
      <c r="G13742">
        <v>0</v>
      </c>
      <c r="H13742">
        <v>0</v>
      </c>
      <c r="I13742">
        <v>0</v>
      </c>
    </row>
    <row r="13743" spans="1:9" hidden="1" x14ac:dyDescent="0.3">
      <c r="A13743" s="1" t="s">
        <v>159</v>
      </c>
      <c r="B13743" s="1" t="s">
        <v>324</v>
      </c>
      <c r="C13743">
        <v>36.985900000000001</v>
      </c>
      <c r="D13743">
        <v>-119.2321</v>
      </c>
      <c r="E13743" s="1" t="s">
        <v>17</v>
      </c>
      <c r="F13743" t="s">
        <v>4082</v>
      </c>
      <c r="G13743">
        <v>0</v>
      </c>
      <c r="H13743">
        <v>0</v>
      </c>
      <c r="I13743">
        <v>0</v>
      </c>
    </row>
    <row r="13744" spans="1:9" hidden="1" x14ac:dyDescent="0.3">
      <c r="A13744" s="1" t="s">
        <v>159</v>
      </c>
      <c r="B13744" s="1" t="s">
        <v>324</v>
      </c>
      <c r="C13744">
        <v>36.985900000000001</v>
      </c>
      <c r="D13744">
        <v>-119.2321</v>
      </c>
      <c r="E13744" s="1" t="s">
        <v>18</v>
      </c>
      <c r="F13744" t="s">
        <v>4317</v>
      </c>
      <c r="G13744">
        <v>0</v>
      </c>
      <c r="H13744">
        <v>0</v>
      </c>
      <c r="I13744">
        <v>0</v>
      </c>
    </row>
    <row r="13745" spans="1:9" hidden="1" x14ac:dyDescent="0.3">
      <c r="A13745" s="1" t="s">
        <v>159</v>
      </c>
      <c r="B13745" s="1" t="s">
        <v>324</v>
      </c>
      <c r="C13745">
        <v>36.985900000000001</v>
      </c>
      <c r="D13745">
        <v>-119.2321</v>
      </c>
      <c r="E13745" s="1" t="s">
        <v>19</v>
      </c>
      <c r="F13745" t="s">
        <v>4552</v>
      </c>
      <c r="G13745">
        <v>0</v>
      </c>
      <c r="H13745">
        <v>0</v>
      </c>
      <c r="I13745">
        <v>0</v>
      </c>
    </row>
    <row r="13746" spans="1:9" hidden="1" x14ac:dyDescent="0.3">
      <c r="A13746" s="1" t="s">
        <v>159</v>
      </c>
      <c r="B13746" s="1" t="s">
        <v>324</v>
      </c>
      <c r="C13746">
        <v>36.985900000000001</v>
      </c>
      <c r="D13746">
        <v>-119.2321</v>
      </c>
      <c r="E13746" s="1" t="s">
        <v>20</v>
      </c>
      <c r="F13746" t="s">
        <v>4787</v>
      </c>
      <c r="G13746">
        <v>0</v>
      </c>
      <c r="H13746">
        <v>0</v>
      </c>
      <c r="I13746">
        <v>0</v>
      </c>
    </row>
    <row r="13747" spans="1:9" hidden="1" x14ac:dyDescent="0.3">
      <c r="A13747" s="1" t="s">
        <v>159</v>
      </c>
      <c r="B13747" s="1" t="s">
        <v>324</v>
      </c>
      <c r="C13747">
        <v>36.985900000000001</v>
      </c>
      <c r="D13747">
        <v>-119.2321</v>
      </c>
      <c r="E13747" s="1" t="s">
        <v>21</v>
      </c>
      <c r="F13747" t="s">
        <v>5022</v>
      </c>
      <c r="G13747">
        <v>0</v>
      </c>
      <c r="H13747">
        <v>0</v>
      </c>
      <c r="I13747">
        <v>0</v>
      </c>
    </row>
    <row r="13748" spans="1:9" hidden="1" x14ac:dyDescent="0.3">
      <c r="A13748" s="1" t="s">
        <v>159</v>
      </c>
      <c r="B13748" s="1" t="s">
        <v>324</v>
      </c>
      <c r="C13748">
        <v>36.985900000000001</v>
      </c>
      <c r="D13748">
        <v>-119.2321</v>
      </c>
      <c r="E13748" s="1" t="s">
        <v>22</v>
      </c>
      <c r="F13748" t="s">
        <v>5257</v>
      </c>
      <c r="G13748">
        <v>0</v>
      </c>
      <c r="H13748">
        <v>0</v>
      </c>
      <c r="I13748">
        <v>0</v>
      </c>
    </row>
    <row r="13749" spans="1:9" hidden="1" x14ac:dyDescent="0.3">
      <c r="A13749" s="1" t="s">
        <v>159</v>
      </c>
      <c r="B13749" s="1" t="s">
        <v>324</v>
      </c>
      <c r="C13749">
        <v>36.985900000000001</v>
      </c>
      <c r="D13749">
        <v>-119.2321</v>
      </c>
      <c r="E13749" s="1" t="s">
        <v>23</v>
      </c>
      <c r="F13749" t="s">
        <v>5492</v>
      </c>
      <c r="G13749">
        <v>0</v>
      </c>
      <c r="H13749">
        <v>0</v>
      </c>
      <c r="I13749">
        <v>0</v>
      </c>
    </row>
    <row r="13750" spans="1:9" hidden="1" x14ac:dyDescent="0.3">
      <c r="A13750" s="1" t="s">
        <v>159</v>
      </c>
      <c r="B13750" s="1" t="s">
        <v>324</v>
      </c>
      <c r="C13750">
        <v>36.985900000000001</v>
      </c>
      <c r="D13750">
        <v>-119.2321</v>
      </c>
      <c r="E13750" s="1" t="s">
        <v>24</v>
      </c>
      <c r="F13750" t="s">
        <v>5727</v>
      </c>
      <c r="G13750">
        <v>0</v>
      </c>
      <c r="H13750">
        <v>0</v>
      </c>
      <c r="I13750">
        <v>0</v>
      </c>
    </row>
    <row r="13751" spans="1:9" hidden="1" x14ac:dyDescent="0.3">
      <c r="A13751" s="1" t="s">
        <v>159</v>
      </c>
      <c r="B13751" s="1" t="s">
        <v>324</v>
      </c>
      <c r="C13751">
        <v>36.985900000000001</v>
      </c>
      <c r="D13751">
        <v>-119.2321</v>
      </c>
      <c r="E13751" s="1" t="s">
        <v>25</v>
      </c>
      <c r="F13751" t="s">
        <v>5961</v>
      </c>
      <c r="G13751">
        <v>0</v>
      </c>
      <c r="H13751">
        <v>0</v>
      </c>
      <c r="I13751">
        <v>0</v>
      </c>
    </row>
    <row r="13752" spans="1:9" hidden="1" x14ac:dyDescent="0.3">
      <c r="A13752" s="1" t="s">
        <v>159</v>
      </c>
      <c r="B13752" s="1" t="s">
        <v>324</v>
      </c>
      <c r="C13752">
        <v>36.985900000000001</v>
      </c>
      <c r="D13752">
        <v>-119.2321</v>
      </c>
      <c r="E13752" s="1" t="s">
        <v>26</v>
      </c>
      <c r="F13752" t="s">
        <v>6195</v>
      </c>
      <c r="G13752">
        <v>0</v>
      </c>
      <c r="H13752">
        <v>0</v>
      </c>
      <c r="I13752">
        <v>0</v>
      </c>
    </row>
    <row r="13753" spans="1:9" hidden="1" x14ac:dyDescent="0.3">
      <c r="A13753" s="1" t="s">
        <v>159</v>
      </c>
      <c r="B13753" s="1" t="s">
        <v>324</v>
      </c>
      <c r="C13753">
        <v>36.985900000000001</v>
      </c>
      <c r="D13753">
        <v>-119.2321</v>
      </c>
      <c r="E13753" s="1" t="s">
        <v>27</v>
      </c>
      <c r="F13753" t="s">
        <v>6429</v>
      </c>
      <c r="G13753">
        <v>0</v>
      </c>
      <c r="H13753">
        <v>0</v>
      </c>
      <c r="I13753">
        <v>0</v>
      </c>
    </row>
    <row r="13754" spans="1:9" hidden="1" x14ac:dyDescent="0.3">
      <c r="A13754" s="1" t="s">
        <v>159</v>
      </c>
      <c r="B13754" s="1" t="s">
        <v>324</v>
      </c>
      <c r="C13754">
        <v>36.985900000000001</v>
      </c>
      <c r="D13754">
        <v>-119.2321</v>
      </c>
      <c r="E13754" s="1" t="s">
        <v>28</v>
      </c>
      <c r="F13754" t="s">
        <v>6663</v>
      </c>
      <c r="G13754">
        <v>0</v>
      </c>
      <c r="H13754">
        <v>0</v>
      </c>
      <c r="I13754">
        <v>0</v>
      </c>
    </row>
    <row r="13755" spans="1:9" hidden="1" x14ac:dyDescent="0.3">
      <c r="A13755" s="1" t="s">
        <v>159</v>
      </c>
      <c r="B13755" s="1" t="s">
        <v>324</v>
      </c>
      <c r="C13755">
        <v>36.985900000000001</v>
      </c>
      <c r="D13755">
        <v>-119.2321</v>
      </c>
      <c r="E13755" s="1" t="s">
        <v>29</v>
      </c>
      <c r="F13755" t="s">
        <v>6897</v>
      </c>
      <c r="G13755">
        <v>0</v>
      </c>
      <c r="H13755">
        <v>0</v>
      </c>
      <c r="I13755">
        <v>0</v>
      </c>
    </row>
    <row r="13756" spans="1:9" hidden="1" x14ac:dyDescent="0.3">
      <c r="A13756" s="1" t="s">
        <v>159</v>
      </c>
      <c r="B13756" s="1" t="s">
        <v>324</v>
      </c>
      <c r="C13756">
        <v>36.985900000000001</v>
      </c>
      <c r="D13756">
        <v>-119.2321</v>
      </c>
      <c r="E13756" s="1" t="s">
        <v>30</v>
      </c>
      <c r="F13756" t="s">
        <v>7131</v>
      </c>
      <c r="G13756">
        <v>0</v>
      </c>
      <c r="H13756">
        <v>0</v>
      </c>
      <c r="I13756">
        <v>0</v>
      </c>
    </row>
    <row r="13757" spans="1:9" hidden="1" x14ac:dyDescent="0.3">
      <c r="A13757" s="1" t="s">
        <v>159</v>
      </c>
      <c r="B13757" s="1" t="s">
        <v>324</v>
      </c>
      <c r="C13757">
        <v>36.985900000000001</v>
      </c>
      <c r="D13757">
        <v>-119.2321</v>
      </c>
      <c r="E13757" s="1" t="s">
        <v>31</v>
      </c>
      <c r="F13757" t="s">
        <v>7365</v>
      </c>
      <c r="G13757">
        <v>0</v>
      </c>
      <c r="H13757">
        <v>0</v>
      </c>
      <c r="I13757">
        <v>0</v>
      </c>
    </row>
    <row r="13758" spans="1:9" hidden="1" x14ac:dyDescent="0.3">
      <c r="A13758" s="1" t="s">
        <v>159</v>
      </c>
      <c r="B13758" s="1" t="s">
        <v>324</v>
      </c>
      <c r="C13758">
        <v>36.985900000000001</v>
      </c>
      <c r="D13758">
        <v>-119.2321</v>
      </c>
      <c r="E13758" s="1" t="s">
        <v>32</v>
      </c>
      <c r="F13758" t="s">
        <v>7599</v>
      </c>
      <c r="G13758">
        <v>0</v>
      </c>
      <c r="H13758">
        <v>0</v>
      </c>
      <c r="I13758">
        <v>0</v>
      </c>
    </row>
    <row r="13759" spans="1:9" hidden="1" x14ac:dyDescent="0.3">
      <c r="A13759" s="1" t="s">
        <v>159</v>
      </c>
      <c r="B13759" s="1" t="s">
        <v>324</v>
      </c>
      <c r="C13759">
        <v>36.985900000000001</v>
      </c>
      <c r="D13759">
        <v>-119.2321</v>
      </c>
      <c r="E13759" s="1" t="s">
        <v>33</v>
      </c>
      <c r="F13759" t="s">
        <v>7833</v>
      </c>
      <c r="G13759">
        <v>0</v>
      </c>
      <c r="H13759">
        <v>0</v>
      </c>
      <c r="I13759">
        <v>0</v>
      </c>
    </row>
    <row r="13760" spans="1:9" hidden="1" x14ac:dyDescent="0.3">
      <c r="A13760" s="1" t="s">
        <v>159</v>
      </c>
      <c r="B13760" s="1" t="s">
        <v>324</v>
      </c>
      <c r="C13760">
        <v>36.985900000000001</v>
      </c>
      <c r="D13760">
        <v>-119.2321</v>
      </c>
      <c r="E13760" s="1" t="s">
        <v>34</v>
      </c>
      <c r="F13760" t="s">
        <v>8067</v>
      </c>
      <c r="G13760">
        <v>0</v>
      </c>
      <c r="H13760">
        <v>0</v>
      </c>
      <c r="I13760">
        <v>0</v>
      </c>
    </row>
    <row r="13761" spans="1:9" hidden="1" x14ac:dyDescent="0.3">
      <c r="A13761" s="1" t="s">
        <v>159</v>
      </c>
      <c r="B13761" s="1" t="s">
        <v>324</v>
      </c>
      <c r="C13761">
        <v>36.985900000000001</v>
      </c>
      <c r="D13761">
        <v>-119.2321</v>
      </c>
      <c r="E13761" s="1" t="s">
        <v>35</v>
      </c>
      <c r="F13761" t="s">
        <v>8299</v>
      </c>
      <c r="G13761">
        <v>0</v>
      </c>
      <c r="H13761">
        <v>0</v>
      </c>
      <c r="I13761">
        <v>0</v>
      </c>
    </row>
    <row r="13762" spans="1:9" hidden="1" x14ac:dyDescent="0.3">
      <c r="A13762" s="1" t="s">
        <v>159</v>
      </c>
      <c r="B13762" s="1" t="s">
        <v>324</v>
      </c>
      <c r="C13762">
        <v>36.985900000000001</v>
      </c>
      <c r="D13762">
        <v>-119.2321</v>
      </c>
      <c r="E13762" s="1" t="s">
        <v>36</v>
      </c>
      <c r="F13762" t="s">
        <v>8531</v>
      </c>
      <c r="G13762">
        <v>0</v>
      </c>
      <c r="H13762">
        <v>0</v>
      </c>
      <c r="I13762">
        <v>0</v>
      </c>
    </row>
    <row r="13763" spans="1:9" hidden="1" x14ac:dyDescent="0.3">
      <c r="A13763" s="1" t="s">
        <v>159</v>
      </c>
      <c r="B13763" s="1" t="s">
        <v>324</v>
      </c>
      <c r="C13763">
        <v>36.985900000000001</v>
      </c>
      <c r="D13763">
        <v>-119.2321</v>
      </c>
      <c r="E13763" s="1" t="s">
        <v>37</v>
      </c>
      <c r="F13763" t="s">
        <v>8762</v>
      </c>
      <c r="G13763">
        <v>0</v>
      </c>
      <c r="H13763">
        <v>0</v>
      </c>
      <c r="I13763">
        <v>0</v>
      </c>
    </row>
    <row r="13764" spans="1:9" hidden="1" x14ac:dyDescent="0.3">
      <c r="A13764" s="1" t="s">
        <v>159</v>
      </c>
      <c r="B13764" s="1" t="s">
        <v>324</v>
      </c>
      <c r="C13764">
        <v>36.985900000000001</v>
      </c>
      <c r="D13764">
        <v>-119.2321</v>
      </c>
      <c r="E13764" s="1" t="s">
        <v>38</v>
      </c>
      <c r="F13764" t="s">
        <v>8993</v>
      </c>
      <c r="G13764">
        <v>0</v>
      </c>
      <c r="H13764">
        <v>0</v>
      </c>
      <c r="I13764">
        <v>0</v>
      </c>
    </row>
    <row r="13765" spans="1:9" hidden="1" x14ac:dyDescent="0.3">
      <c r="A13765" s="1" t="s">
        <v>159</v>
      </c>
      <c r="B13765" s="1" t="s">
        <v>324</v>
      </c>
      <c r="C13765">
        <v>36.985900000000001</v>
      </c>
      <c r="D13765">
        <v>-119.2321</v>
      </c>
      <c r="E13765" s="1" t="s">
        <v>39</v>
      </c>
      <c r="F13765" t="s">
        <v>9224</v>
      </c>
      <c r="G13765">
        <v>0</v>
      </c>
      <c r="H13765">
        <v>0</v>
      </c>
      <c r="I13765">
        <v>0</v>
      </c>
    </row>
    <row r="13766" spans="1:9" hidden="1" x14ac:dyDescent="0.3">
      <c r="A13766" s="1" t="s">
        <v>159</v>
      </c>
      <c r="B13766" s="1" t="s">
        <v>324</v>
      </c>
      <c r="C13766">
        <v>36.985900000000001</v>
      </c>
      <c r="D13766">
        <v>-119.2321</v>
      </c>
      <c r="E13766" s="1" t="s">
        <v>40</v>
      </c>
      <c r="F13766" t="s">
        <v>9455</v>
      </c>
      <c r="G13766">
        <v>0</v>
      </c>
      <c r="H13766">
        <v>0</v>
      </c>
      <c r="I13766">
        <v>0</v>
      </c>
    </row>
    <row r="13767" spans="1:9" hidden="1" x14ac:dyDescent="0.3">
      <c r="A13767" s="1" t="s">
        <v>159</v>
      </c>
      <c r="B13767" s="1" t="s">
        <v>324</v>
      </c>
      <c r="C13767">
        <v>36.985900000000001</v>
      </c>
      <c r="D13767">
        <v>-119.2321</v>
      </c>
      <c r="E13767" s="1" t="s">
        <v>41</v>
      </c>
      <c r="F13767" t="s">
        <v>9686</v>
      </c>
      <c r="G13767">
        <v>0</v>
      </c>
      <c r="H13767">
        <v>0</v>
      </c>
      <c r="I13767">
        <v>0</v>
      </c>
    </row>
    <row r="13768" spans="1:9" hidden="1" x14ac:dyDescent="0.3">
      <c r="A13768" s="1" t="s">
        <v>159</v>
      </c>
      <c r="B13768" s="1" t="s">
        <v>324</v>
      </c>
      <c r="C13768">
        <v>36.985900000000001</v>
      </c>
      <c r="D13768">
        <v>-119.2321</v>
      </c>
      <c r="E13768" s="1" t="s">
        <v>42</v>
      </c>
      <c r="F13768" t="s">
        <v>9917</v>
      </c>
      <c r="G13768">
        <v>0</v>
      </c>
      <c r="H13768">
        <v>0</v>
      </c>
      <c r="I13768">
        <v>0</v>
      </c>
    </row>
    <row r="13769" spans="1:9" hidden="1" x14ac:dyDescent="0.3">
      <c r="A13769" s="1" t="s">
        <v>159</v>
      </c>
      <c r="B13769" s="1" t="s">
        <v>324</v>
      </c>
      <c r="C13769">
        <v>36.985900000000001</v>
      </c>
      <c r="D13769">
        <v>-119.2321</v>
      </c>
      <c r="E13769" s="1" t="s">
        <v>43</v>
      </c>
      <c r="F13769" t="s">
        <v>10146</v>
      </c>
      <c r="G13769">
        <v>0</v>
      </c>
      <c r="H13769">
        <v>0</v>
      </c>
      <c r="I13769">
        <v>0</v>
      </c>
    </row>
    <row r="13770" spans="1:9" hidden="1" x14ac:dyDescent="0.3">
      <c r="A13770" s="1" t="s">
        <v>159</v>
      </c>
      <c r="B13770" s="1" t="s">
        <v>324</v>
      </c>
      <c r="C13770">
        <v>36.985900000000001</v>
      </c>
      <c r="D13770">
        <v>-119.2321</v>
      </c>
      <c r="E13770" s="1" t="s">
        <v>44</v>
      </c>
      <c r="F13770" t="s">
        <v>10374</v>
      </c>
      <c r="G13770">
        <v>0</v>
      </c>
      <c r="H13770">
        <v>0</v>
      </c>
      <c r="I13770">
        <v>0</v>
      </c>
    </row>
    <row r="13771" spans="1:9" hidden="1" x14ac:dyDescent="0.3">
      <c r="A13771" s="1" t="s">
        <v>159</v>
      </c>
      <c r="B13771" s="1" t="s">
        <v>324</v>
      </c>
      <c r="C13771">
        <v>36.985900000000001</v>
      </c>
      <c r="D13771">
        <v>-119.2321</v>
      </c>
      <c r="E13771" s="1" t="s">
        <v>45</v>
      </c>
      <c r="F13771" t="s">
        <v>10595</v>
      </c>
      <c r="G13771">
        <v>0</v>
      </c>
      <c r="H13771">
        <v>0</v>
      </c>
      <c r="I13771">
        <v>0</v>
      </c>
    </row>
    <row r="13772" spans="1:9" hidden="1" x14ac:dyDescent="0.3">
      <c r="A13772" s="1" t="s">
        <v>159</v>
      </c>
      <c r="B13772" s="1" t="s">
        <v>324</v>
      </c>
      <c r="C13772">
        <v>36.985900000000001</v>
      </c>
      <c r="D13772">
        <v>-119.2321</v>
      </c>
      <c r="E13772" s="1" t="s">
        <v>46</v>
      </c>
      <c r="F13772" t="s">
        <v>10811</v>
      </c>
      <c r="G13772">
        <v>0</v>
      </c>
      <c r="H13772">
        <v>0</v>
      </c>
      <c r="I13772">
        <v>0</v>
      </c>
    </row>
    <row r="13773" spans="1:9" hidden="1" x14ac:dyDescent="0.3">
      <c r="A13773" s="1" t="s">
        <v>159</v>
      </c>
      <c r="B13773" s="1" t="s">
        <v>324</v>
      </c>
      <c r="C13773">
        <v>36.985900000000001</v>
      </c>
      <c r="D13773">
        <v>-119.2321</v>
      </c>
      <c r="E13773" s="1" t="s">
        <v>47</v>
      </c>
      <c r="F13773" t="s">
        <v>11026</v>
      </c>
      <c r="G13773">
        <v>0</v>
      </c>
      <c r="H13773">
        <v>0</v>
      </c>
      <c r="I13773">
        <v>0</v>
      </c>
    </row>
    <row r="13774" spans="1:9" hidden="1" x14ac:dyDescent="0.3">
      <c r="A13774" s="1" t="s">
        <v>159</v>
      </c>
      <c r="B13774" s="1" t="s">
        <v>324</v>
      </c>
      <c r="C13774">
        <v>36.985900000000001</v>
      </c>
      <c r="D13774">
        <v>-119.2321</v>
      </c>
      <c r="E13774" s="1" t="s">
        <v>48</v>
      </c>
      <c r="F13774" t="s">
        <v>11829</v>
      </c>
      <c r="G13774">
        <v>0</v>
      </c>
      <c r="H13774">
        <v>0</v>
      </c>
      <c r="I13774">
        <v>0</v>
      </c>
    </row>
    <row r="13775" spans="1:9" hidden="1" x14ac:dyDescent="0.3">
      <c r="A13775" s="1" t="s">
        <v>159</v>
      </c>
      <c r="B13775" s="1" t="s">
        <v>324</v>
      </c>
      <c r="C13775">
        <v>36.985900000000001</v>
      </c>
      <c r="D13775">
        <v>-119.2321</v>
      </c>
      <c r="E13775" s="1" t="s">
        <v>49</v>
      </c>
      <c r="F13775" t="s">
        <v>12020</v>
      </c>
      <c r="G13775">
        <v>0</v>
      </c>
      <c r="H13775">
        <v>0</v>
      </c>
      <c r="I13775">
        <v>0</v>
      </c>
    </row>
    <row r="13776" spans="1:9" hidden="1" x14ac:dyDescent="0.3">
      <c r="A13776" s="1" t="s">
        <v>159</v>
      </c>
      <c r="B13776" s="1" t="s">
        <v>324</v>
      </c>
      <c r="C13776">
        <v>36.985900000000001</v>
      </c>
      <c r="D13776">
        <v>-119.2321</v>
      </c>
      <c r="E13776" s="1" t="s">
        <v>50</v>
      </c>
      <c r="F13776" t="s">
        <v>17631</v>
      </c>
      <c r="G13776">
        <v>0</v>
      </c>
      <c r="H13776">
        <v>1</v>
      </c>
      <c r="I13776">
        <v>0</v>
      </c>
    </row>
    <row r="13777" spans="1:9" hidden="1" x14ac:dyDescent="0.3">
      <c r="A13777" s="1" t="s">
        <v>159</v>
      </c>
      <c r="B13777" s="1" t="s">
        <v>324</v>
      </c>
      <c r="C13777">
        <v>36.985900000000001</v>
      </c>
      <c r="D13777">
        <v>-119.2321</v>
      </c>
      <c r="E13777" s="1" t="s">
        <v>51</v>
      </c>
      <c r="F13777" t="s">
        <v>17632</v>
      </c>
      <c r="G13777">
        <v>0</v>
      </c>
      <c r="H13777">
        <v>1</v>
      </c>
      <c r="I13777">
        <v>0</v>
      </c>
    </row>
    <row r="13778" spans="1:9" hidden="1" x14ac:dyDescent="0.3">
      <c r="A13778" s="1" t="s">
        <v>159</v>
      </c>
      <c r="B13778" s="1" t="s">
        <v>324</v>
      </c>
      <c r="C13778">
        <v>36.985900000000001</v>
      </c>
      <c r="D13778">
        <v>-119.2321</v>
      </c>
      <c r="E13778" s="1" t="s">
        <v>52</v>
      </c>
      <c r="F13778" t="s">
        <v>11194</v>
      </c>
      <c r="G13778">
        <v>0</v>
      </c>
      <c r="H13778">
        <v>0</v>
      </c>
      <c r="I13778">
        <v>0</v>
      </c>
    </row>
    <row r="13779" spans="1:9" hidden="1" x14ac:dyDescent="0.3">
      <c r="A13779" s="1" t="s">
        <v>159</v>
      </c>
      <c r="B13779" s="1" t="s">
        <v>324</v>
      </c>
      <c r="C13779">
        <v>36.985900000000001</v>
      </c>
      <c r="D13779">
        <v>-119.2321</v>
      </c>
      <c r="E13779" s="1" t="s">
        <v>53</v>
      </c>
      <c r="F13779" t="s">
        <v>11392</v>
      </c>
      <c r="G13779">
        <v>0</v>
      </c>
      <c r="H13779">
        <v>0</v>
      </c>
      <c r="I13779">
        <v>0</v>
      </c>
    </row>
    <row r="13780" spans="1:9" hidden="1" x14ac:dyDescent="0.3">
      <c r="A13780" s="1" t="s">
        <v>159</v>
      </c>
      <c r="B13780" s="1" t="s">
        <v>324</v>
      </c>
      <c r="C13780">
        <v>36.985900000000001</v>
      </c>
      <c r="D13780">
        <v>-119.2321</v>
      </c>
      <c r="E13780" s="1" t="s">
        <v>54</v>
      </c>
      <c r="F13780" t="s">
        <v>11587</v>
      </c>
      <c r="G13780">
        <v>0</v>
      </c>
      <c r="H13780">
        <v>0</v>
      </c>
      <c r="I13780">
        <v>0</v>
      </c>
    </row>
    <row r="13781" spans="1:9" hidden="1" x14ac:dyDescent="0.3">
      <c r="A13781" s="1" t="s">
        <v>159</v>
      </c>
      <c r="B13781" s="1" t="s">
        <v>324</v>
      </c>
      <c r="C13781">
        <v>36.985900000000001</v>
      </c>
      <c r="D13781">
        <v>-119.2321</v>
      </c>
      <c r="E13781" s="1" t="s">
        <v>21548</v>
      </c>
      <c r="F13781" t="s">
        <v>21813</v>
      </c>
      <c r="G13781">
        <v>0</v>
      </c>
      <c r="H13781">
        <v>0</v>
      </c>
      <c r="I13781">
        <v>0</v>
      </c>
    </row>
    <row r="13782" spans="1:9" hidden="1" x14ac:dyDescent="0.3">
      <c r="A13782" s="1" t="s">
        <v>159</v>
      </c>
      <c r="B13782" s="1" t="s">
        <v>325</v>
      </c>
      <c r="C13782">
        <v>39.5839</v>
      </c>
      <c r="D13782">
        <v>-76.363699999999994</v>
      </c>
      <c r="E13782" s="1" t="s">
        <v>4</v>
      </c>
      <c r="F13782" t="s">
        <v>983</v>
      </c>
      <c r="G13782">
        <v>0</v>
      </c>
      <c r="H13782">
        <v>0</v>
      </c>
      <c r="I13782">
        <v>0</v>
      </c>
    </row>
    <row r="13783" spans="1:9" hidden="1" x14ac:dyDescent="0.3">
      <c r="A13783" s="1" t="s">
        <v>159</v>
      </c>
      <c r="B13783" s="1" t="s">
        <v>325</v>
      </c>
      <c r="C13783">
        <v>39.5839</v>
      </c>
      <c r="D13783">
        <v>-76.363699999999994</v>
      </c>
      <c r="E13783" s="1" t="s">
        <v>5</v>
      </c>
      <c r="F13783" t="s">
        <v>1225</v>
      </c>
      <c r="G13783">
        <v>0</v>
      </c>
      <c r="H13783">
        <v>0</v>
      </c>
      <c r="I13783">
        <v>0</v>
      </c>
    </row>
    <row r="13784" spans="1:9" hidden="1" x14ac:dyDescent="0.3">
      <c r="A13784" s="1" t="s">
        <v>159</v>
      </c>
      <c r="B13784" s="1" t="s">
        <v>325</v>
      </c>
      <c r="C13784">
        <v>39.5839</v>
      </c>
      <c r="D13784">
        <v>-76.363699999999994</v>
      </c>
      <c r="E13784" s="1" t="s">
        <v>6</v>
      </c>
      <c r="F13784" t="s">
        <v>1467</v>
      </c>
      <c r="G13784">
        <v>0</v>
      </c>
      <c r="H13784">
        <v>0</v>
      </c>
      <c r="I13784">
        <v>0</v>
      </c>
    </row>
    <row r="13785" spans="1:9" hidden="1" x14ac:dyDescent="0.3">
      <c r="A13785" s="1" t="s">
        <v>159</v>
      </c>
      <c r="B13785" s="1" t="s">
        <v>325</v>
      </c>
      <c r="C13785">
        <v>39.5839</v>
      </c>
      <c r="D13785">
        <v>-76.363699999999994</v>
      </c>
      <c r="E13785" s="1" t="s">
        <v>7</v>
      </c>
      <c r="F13785" t="s">
        <v>1708</v>
      </c>
      <c r="G13785">
        <v>0</v>
      </c>
      <c r="H13785">
        <v>0</v>
      </c>
      <c r="I13785">
        <v>0</v>
      </c>
    </row>
    <row r="13786" spans="1:9" hidden="1" x14ac:dyDescent="0.3">
      <c r="A13786" s="1" t="s">
        <v>159</v>
      </c>
      <c r="B13786" s="1" t="s">
        <v>325</v>
      </c>
      <c r="C13786">
        <v>39.5839</v>
      </c>
      <c r="D13786">
        <v>-76.363699999999994</v>
      </c>
      <c r="E13786" s="1" t="s">
        <v>8</v>
      </c>
      <c r="F13786" t="s">
        <v>1949</v>
      </c>
      <c r="G13786">
        <v>0</v>
      </c>
      <c r="H13786">
        <v>0</v>
      </c>
      <c r="I13786">
        <v>0</v>
      </c>
    </row>
    <row r="13787" spans="1:9" hidden="1" x14ac:dyDescent="0.3">
      <c r="A13787" s="1" t="s">
        <v>159</v>
      </c>
      <c r="B13787" s="1" t="s">
        <v>325</v>
      </c>
      <c r="C13787">
        <v>39.5839</v>
      </c>
      <c r="D13787">
        <v>-76.363699999999994</v>
      </c>
      <c r="E13787" s="1" t="s">
        <v>9</v>
      </c>
      <c r="F13787" t="s">
        <v>2187</v>
      </c>
      <c r="G13787">
        <v>0</v>
      </c>
      <c r="H13787">
        <v>0</v>
      </c>
      <c r="I13787">
        <v>0</v>
      </c>
    </row>
    <row r="13788" spans="1:9" hidden="1" x14ac:dyDescent="0.3">
      <c r="A13788" s="1" t="s">
        <v>159</v>
      </c>
      <c r="B13788" s="1" t="s">
        <v>325</v>
      </c>
      <c r="C13788">
        <v>39.5839</v>
      </c>
      <c r="D13788">
        <v>-76.363699999999994</v>
      </c>
      <c r="E13788" s="1" t="s">
        <v>10</v>
      </c>
      <c r="F13788" t="s">
        <v>2425</v>
      </c>
      <c r="G13788">
        <v>0</v>
      </c>
      <c r="H13788">
        <v>0</v>
      </c>
      <c r="I13788">
        <v>0</v>
      </c>
    </row>
    <row r="13789" spans="1:9" hidden="1" x14ac:dyDescent="0.3">
      <c r="A13789" s="1" t="s">
        <v>159</v>
      </c>
      <c r="B13789" s="1" t="s">
        <v>325</v>
      </c>
      <c r="C13789">
        <v>39.5839</v>
      </c>
      <c r="D13789">
        <v>-76.363699999999994</v>
      </c>
      <c r="E13789" s="1" t="s">
        <v>11</v>
      </c>
      <c r="F13789" t="s">
        <v>2663</v>
      </c>
      <c r="G13789">
        <v>0</v>
      </c>
      <c r="H13789">
        <v>0</v>
      </c>
      <c r="I13789">
        <v>0</v>
      </c>
    </row>
    <row r="13790" spans="1:9" hidden="1" x14ac:dyDescent="0.3">
      <c r="A13790" s="1" t="s">
        <v>159</v>
      </c>
      <c r="B13790" s="1" t="s">
        <v>325</v>
      </c>
      <c r="C13790">
        <v>39.5839</v>
      </c>
      <c r="D13790">
        <v>-76.363699999999994</v>
      </c>
      <c r="E13790" s="1" t="s">
        <v>12</v>
      </c>
      <c r="F13790" t="s">
        <v>2901</v>
      </c>
      <c r="G13790">
        <v>0</v>
      </c>
      <c r="H13790">
        <v>0</v>
      </c>
      <c r="I13790">
        <v>0</v>
      </c>
    </row>
    <row r="13791" spans="1:9" hidden="1" x14ac:dyDescent="0.3">
      <c r="A13791" s="1" t="s">
        <v>159</v>
      </c>
      <c r="B13791" s="1" t="s">
        <v>325</v>
      </c>
      <c r="C13791">
        <v>39.5839</v>
      </c>
      <c r="D13791">
        <v>-76.363699999999994</v>
      </c>
      <c r="E13791" s="1" t="s">
        <v>13</v>
      </c>
      <c r="F13791" t="s">
        <v>3139</v>
      </c>
      <c r="G13791">
        <v>0</v>
      </c>
      <c r="H13791">
        <v>0</v>
      </c>
      <c r="I13791">
        <v>0</v>
      </c>
    </row>
    <row r="13792" spans="1:9" hidden="1" x14ac:dyDescent="0.3">
      <c r="A13792" s="1" t="s">
        <v>159</v>
      </c>
      <c r="B13792" s="1" t="s">
        <v>325</v>
      </c>
      <c r="C13792">
        <v>39.5839</v>
      </c>
      <c r="D13792">
        <v>-76.363699999999994</v>
      </c>
      <c r="E13792" s="1" t="s">
        <v>14</v>
      </c>
      <c r="F13792" t="s">
        <v>3376</v>
      </c>
      <c r="G13792">
        <v>0</v>
      </c>
      <c r="H13792">
        <v>0</v>
      </c>
      <c r="I13792">
        <v>0</v>
      </c>
    </row>
    <row r="13793" spans="1:9" hidden="1" x14ac:dyDescent="0.3">
      <c r="A13793" s="1" t="s">
        <v>159</v>
      </c>
      <c r="B13793" s="1" t="s">
        <v>325</v>
      </c>
      <c r="C13793">
        <v>39.5839</v>
      </c>
      <c r="D13793">
        <v>-76.363699999999994</v>
      </c>
      <c r="E13793" s="1" t="s">
        <v>15</v>
      </c>
      <c r="F13793" t="s">
        <v>3612</v>
      </c>
      <c r="G13793">
        <v>0</v>
      </c>
      <c r="H13793">
        <v>0</v>
      </c>
      <c r="I13793">
        <v>0</v>
      </c>
    </row>
    <row r="13794" spans="1:9" hidden="1" x14ac:dyDescent="0.3">
      <c r="A13794" s="1" t="s">
        <v>159</v>
      </c>
      <c r="B13794" s="1" t="s">
        <v>325</v>
      </c>
      <c r="C13794">
        <v>39.5839</v>
      </c>
      <c r="D13794">
        <v>-76.363699999999994</v>
      </c>
      <c r="E13794" s="1" t="s">
        <v>16</v>
      </c>
      <c r="F13794" t="s">
        <v>3848</v>
      </c>
      <c r="G13794">
        <v>0</v>
      </c>
      <c r="H13794">
        <v>0</v>
      </c>
      <c r="I13794">
        <v>0</v>
      </c>
    </row>
    <row r="13795" spans="1:9" hidden="1" x14ac:dyDescent="0.3">
      <c r="A13795" s="1" t="s">
        <v>159</v>
      </c>
      <c r="B13795" s="1" t="s">
        <v>325</v>
      </c>
      <c r="C13795">
        <v>39.5839</v>
      </c>
      <c r="D13795">
        <v>-76.363699999999994</v>
      </c>
      <c r="E13795" s="1" t="s">
        <v>17</v>
      </c>
      <c r="F13795" t="s">
        <v>4083</v>
      </c>
      <c r="G13795">
        <v>0</v>
      </c>
      <c r="H13795">
        <v>0</v>
      </c>
      <c r="I13795">
        <v>0</v>
      </c>
    </row>
    <row r="13796" spans="1:9" hidden="1" x14ac:dyDescent="0.3">
      <c r="A13796" s="1" t="s">
        <v>159</v>
      </c>
      <c r="B13796" s="1" t="s">
        <v>325</v>
      </c>
      <c r="C13796">
        <v>39.5839</v>
      </c>
      <c r="D13796">
        <v>-76.363699999999994</v>
      </c>
      <c r="E13796" s="1" t="s">
        <v>18</v>
      </c>
      <c r="F13796" t="s">
        <v>4318</v>
      </c>
      <c r="G13796">
        <v>0</v>
      </c>
      <c r="H13796">
        <v>0</v>
      </c>
      <c r="I13796">
        <v>0</v>
      </c>
    </row>
    <row r="13797" spans="1:9" hidden="1" x14ac:dyDescent="0.3">
      <c r="A13797" s="1" t="s">
        <v>159</v>
      </c>
      <c r="B13797" s="1" t="s">
        <v>325</v>
      </c>
      <c r="C13797">
        <v>39.5839</v>
      </c>
      <c r="D13797">
        <v>-76.363699999999994</v>
      </c>
      <c r="E13797" s="1" t="s">
        <v>19</v>
      </c>
      <c r="F13797" t="s">
        <v>4553</v>
      </c>
      <c r="G13797">
        <v>0</v>
      </c>
      <c r="H13797">
        <v>0</v>
      </c>
      <c r="I13797">
        <v>0</v>
      </c>
    </row>
    <row r="13798" spans="1:9" hidden="1" x14ac:dyDescent="0.3">
      <c r="A13798" s="1" t="s">
        <v>159</v>
      </c>
      <c r="B13798" s="1" t="s">
        <v>325</v>
      </c>
      <c r="C13798">
        <v>39.5839</v>
      </c>
      <c r="D13798">
        <v>-76.363699999999994</v>
      </c>
      <c r="E13798" s="1" t="s">
        <v>20</v>
      </c>
      <c r="F13798" t="s">
        <v>4788</v>
      </c>
      <c r="G13798">
        <v>0</v>
      </c>
      <c r="H13798">
        <v>0</v>
      </c>
      <c r="I13798">
        <v>0</v>
      </c>
    </row>
    <row r="13799" spans="1:9" hidden="1" x14ac:dyDescent="0.3">
      <c r="A13799" s="1" t="s">
        <v>159</v>
      </c>
      <c r="B13799" s="1" t="s">
        <v>325</v>
      </c>
      <c r="C13799">
        <v>39.5839</v>
      </c>
      <c r="D13799">
        <v>-76.363699999999994</v>
      </c>
      <c r="E13799" s="1" t="s">
        <v>21</v>
      </c>
      <c r="F13799" t="s">
        <v>5023</v>
      </c>
      <c r="G13799">
        <v>0</v>
      </c>
      <c r="H13799">
        <v>0</v>
      </c>
      <c r="I13799">
        <v>0</v>
      </c>
    </row>
    <row r="13800" spans="1:9" hidden="1" x14ac:dyDescent="0.3">
      <c r="A13800" s="1" t="s">
        <v>159</v>
      </c>
      <c r="B13800" s="1" t="s">
        <v>325</v>
      </c>
      <c r="C13800">
        <v>39.5839</v>
      </c>
      <c r="D13800">
        <v>-76.363699999999994</v>
      </c>
      <c r="E13800" s="1" t="s">
        <v>22</v>
      </c>
      <c r="F13800" t="s">
        <v>5258</v>
      </c>
      <c r="G13800">
        <v>0</v>
      </c>
      <c r="H13800">
        <v>0</v>
      </c>
      <c r="I13800">
        <v>0</v>
      </c>
    </row>
    <row r="13801" spans="1:9" hidden="1" x14ac:dyDescent="0.3">
      <c r="A13801" s="1" t="s">
        <v>159</v>
      </c>
      <c r="B13801" s="1" t="s">
        <v>325</v>
      </c>
      <c r="C13801">
        <v>39.5839</v>
      </c>
      <c r="D13801">
        <v>-76.363699999999994</v>
      </c>
      <c r="E13801" s="1" t="s">
        <v>23</v>
      </c>
      <c r="F13801" t="s">
        <v>5493</v>
      </c>
      <c r="G13801">
        <v>0</v>
      </c>
      <c r="H13801">
        <v>0</v>
      </c>
      <c r="I13801">
        <v>0</v>
      </c>
    </row>
    <row r="13802" spans="1:9" hidden="1" x14ac:dyDescent="0.3">
      <c r="A13802" s="1" t="s">
        <v>159</v>
      </c>
      <c r="B13802" s="1" t="s">
        <v>325</v>
      </c>
      <c r="C13802">
        <v>39.5839</v>
      </c>
      <c r="D13802">
        <v>-76.363699999999994</v>
      </c>
      <c r="E13802" s="1" t="s">
        <v>24</v>
      </c>
      <c r="F13802" t="s">
        <v>5728</v>
      </c>
      <c r="G13802">
        <v>0</v>
      </c>
      <c r="H13802">
        <v>0</v>
      </c>
      <c r="I13802">
        <v>0</v>
      </c>
    </row>
    <row r="13803" spans="1:9" hidden="1" x14ac:dyDescent="0.3">
      <c r="A13803" s="1" t="s">
        <v>159</v>
      </c>
      <c r="B13803" s="1" t="s">
        <v>325</v>
      </c>
      <c r="C13803">
        <v>39.5839</v>
      </c>
      <c r="D13803">
        <v>-76.363699999999994</v>
      </c>
      <c r="E13803" s="1" t="s">
        <v>25</v>
      </c>
      <c r="F13803" t="s">
        <v>5962</v>
      </c>
      <c r="G13803">
        <v>0</v>
      </c>
      <c r="H13803">
        <v>0</v>
      </c>
      <c r="I13803">
        <v>0</v>
      </c>
    </row>
    <row r="13804" spans="1:9" hidden="1" x14ac:dyDescent="0.3">
      <c r="A13804" s="1" t="s">
        <v>159</v>
      </c>
      <c r="B13804" s="1" t="s">
        <v>325</v>
      </c>
      <c r="C13804">
        <v>39.5839</v>
      </c>
      <c r="D13804">
        <v>-76.363699999999994</v>
      </c>
      <c r="E13804" s="1" t="s">
        <v>26</v>
      </c>
      <c r="F13804" t="s">
        <v>6196</v>
      </c>
      <c r="G13804">
        <v>0</v>
      </c>
      <c r="H13804">
        <v>0</v>
      </c>
      <c r="I13804">
        <v>0</v>
      </c>
    </row>
    <row r="13805" spans="1:9" hidden="1" x14ac:dyDescent="0.3">
      <c r="A13805" s="1" t="s">
        <v>159</v>
      </c>
      <c r="B13805" s="1" t="s">
        <v>325</v>
      </c>
      <c r="C13805">
        <v>39.5839</v>
      </c>
      <c r="D13805">
        <v>-76.363699999999994</v>
      </c>
      <c r="E13805" s="1" t="s">
        <v>27</v>
      </c>
      <c r="F13805" t="s">
        <v>6430</v>
      </c>
      <c r="G13805">
        <v>0</v>
      </c>
      <c r="H13805">
        <v>0</v>
      </c>
      <c r="I13805">
        <v>0</v>
      </c>
    </row>
    <row r="13806" spans="1:9" hidden="1" x14ac:dyDescent="0.3">
      <c r="A13806" s="1" t="s">
        <v>159</v>
      </c>
      <c r="B13806" s="1" t="s">
        <v>325</v>
      </c>
      <c r="C13806">
        <v>39.5839</v>
      </c>
      <c r="D13806">
        <v>-76.363699999999994</v>
      </c>
      <c r="E13806" s="1" t="s">
        <v>28</v>
      </c>
      <c r="F13806" t="s">
        <v>6664</v>
      </c>
      <c r="G13806">
        <v>0</v>
      </c>
      <c r="H13806">
        <v>0</v>
      </c>
      <c r="I13806">
        <v>0</v>
      </c>
    </row>
    <row r="13807" spans="1:9" hidden="1" x14ac:dyDescent="0.3">
      <c r="A13807" s="1" t="s">
        <v>159</v>
      </c>
      <c r="B13807" s="1" t="s">
        <v>325</v>
      </c>
      <c r="C13807">
        <v>39.5839</v>
      </c>
      <c r="D13807">
        <v>-76.363699999999994</v>
      </c>
      <c r="E13807" s="1" t="s">
        <v>29</v>
      </c>
      <c r="F13807" t="s">
        <v>6898</v>
      </c>
      <c r="G13807">
        <v>0</v>
      </c>
      <c r="H13807">
        <v>0</v>
      </c>
      <c r="I13807">
        <v>0</v>
      </c>
    </row>
    <row r="13808" spans="1:9" hidden="1" x14ac:dyDescent="0.3">
      <c r="A13808" s="1" t="s">
        <v>159</v>
      </c>
      <c r="B13808" s="1" t="s">
        <v>325</v>
      </c>
      <c r="C13808">
        <v>39.5839</v>
      </c>
      <c r="D13808">
        <v>-76.363699999999994</v>
      </c>
      <c r="E13808" s="1" t="s">
        <v>30</v>
      </c>
      <c r="F13808" t="s">
        <v>7132</v>
      </c>
      <c r="G13808">
        <v>0</v>
      </c>
      <c r="H13808">
        <v>0</v>
      </c>
      <c r="I13808">
        <v>0</v>
      </c>
    </row>
    <row r="13809" spans="1:9" hidden="1" x14ac:dyDescent="0.3">
      <c r="A13809" s="1" t="s">
        <v>159</v>
      </c>
      <c r="B13809" s="1" t="s">
        <v>325</v>
      </c>
      <c r="C13809">
        <v>39.5839</v>
      </c>
      <c r="D13809">
        <v>-76.363699999999994</v>
      </c>
      <c r="E13809" s="1" t="s">
        <v>31</v>
      </c>
      <c r="F13809" t="s">
        <v>7366</v>
      </c>
      <c r="G13809">
        <v>0</v>
      </c>
      <c r="H13809">
        <v>0</v>
      </c>
      <c r="I13809">
        <v>0</v>
      </c>
    </row>
    <row r="13810" spans="1:9" hidden="1" x14ac:dyDescent="0.3">
      <c r="A13810" s="1" t="s">
        <v>159</v>
      </c>
      <c r="B13810" s="1" t="s">
        <v>325</v>
      </c>
      <c r="C13810">
        <v>39.5839</v>
      </c>
      <c r="D13810">
        <v>-76.363699999999994</v>
      </c>
      <c r="E13810" s="1" t="s">
        <v>32</v>
      </c>
      <c r="F13810" t="s">
        <v>7600</v>
      </c>
      <c r="G13810">
        <v>0</v>
      </c>
      <c r="H13810">
        <v>0</v>
      </c>
      <c r="I13810">
        <v>0</v>
      </c>
    </row>
    <row r="13811" spans="1:9" hidden="1" x14ac:dyDescent="0.3">
      <c r="A13811" s="1" t="s">
        <v>159</v>
      </c>
      <c r="B13811" s="1" t="s">
        <v>325</v>
      </c>
      <c r="C13811">
        <v>39.5839</v>
      </c>
      <c r="D13811">
        <v>-76.363699999999994</v>
      </c>
      <c r="E13811" s="1" t="s">
        <v>33</v>
      </c>
      <c r="F13811" t="s">
        <v>7834</v>
      </c>
      <c r="G13811">
        <v>0</v>
      </c>
      <c r="H13811">
        <v>0</v>
      </c>
      <c r="I13811">
        <v>0</v>
      </c>
    </row>
    <row r="13812" spans="1:9" hidden="1" x14ac:dyDescent="0.3">
      <c r="A13812" s="1" t="s">
        <v>159</v>
      </c>
      <c r="B13812" s="1" t="s">
        <v>325</v>
      </c>
      <c r="C13812">
        <v>39.5839</v>
      </c>
      <c r="D13812">
        <v>-76.363699999999994</v>
      </c>
      <c r="E13812" s="1" t="s">
        <v>34</v>
      </c>
      <c r="F13812" t="s">
        <v>8068</v>
      </c>
      <c r="G13812">
        <v>0</v>
      </c>
      <c r="H13812">
        <v>0</v>
      </c>
      <c r="I13812">
        <v>0</v>
      </c>
    </row>
    <row r="13813" spans="1:9" hidden="1" x14ac:dyDescent="0.3">
      <c r="A13813" s="1" t="s">
        <v>159</v>
      </c>
      <c r="B13813" s="1" t="s">
        <v>325</v>
      </c>
      <c r="C13813">
        <v>39.5839</v>
      </c>
      <c r="D13813">
        <v>-76.363699999999994</v>
      </c>
      <c r="E13813" s="1" t="s">
        <v>35</v>
      </c>
      <c r="F13813" t="s">
        <v>8300</v>
      </c>
      <c r="G13813">
        <v>0</v>
      </c>
      <c r="H13813">
        <v>0</v>
      </c>
      <c r="I13813">
        <v>0</v>
      </c>
    </row>
    <row r="13814" spans="1:9" hidden="1" x14ac:dyDescent="0.3">
      <c r="A13814" s="1" t="s">
        <v>159</v>
      </c>
      <c r="B13814" s="1" t="s">
        <v>325</v>
      </c>
      <c r="C13814">
        <v>39.5839</v>
      </c>
      <c r="D13814">
        <v>-76.363699999999994</v>
      </c>
      <c r="E13814" s="1" t="s">
        <v>36</v>
      </c>
      <c r="F13814" t="s">
        <v>8532</v>
      </c>
      <c r="G13814">
        <v>0</v>
      </c>
      <c r="H13814">
        <v>0</v>
      </c>
      <c r="I13814">
        <v>0</v>
      </c>
    </row>
    <row r="13815" spans="1:9" hidden="1" x14ac:dyDescent="0.3">
      <c r="A13815" s="1" t="s">
        <v>159</v>
      </c>
      <c r="B13815" s="1" t="s">
        <v>325</v>
      </c>
      <c r="C13815">
        <v>39.5839</v>
      </c>
      <c r="D13815">
        <v>-76.363699999999994</v>
      </c>
      <c r="E13815" s="1" t="s">
        <v>37</v>
      </c>
      <c r="F13815" t="s">
        <v>8763</v>
      </c>
      <c r="G13815">
        <v>0</v>
      </c>
      <c r="H13815">
        <v>0</v>
      </c>
      <c r="I13815">
        <v>0</v>
      </c>
    </row>
    <row r="13816" spans="1:9" hidden="1" x14ac:dyDescent="0.3">
      <c r="A13816" s="1" t="s">
        <v>159</v>
      </c>
      <c r="B13816" s="1" t="s">
        <v>325</v>
      </c>
      <c r="C13816">
        <v>39.5839</v>
      </c>
      <c r="D13816">
        <v>-76.363699999999994</v>
      </c>
      <c r="E13816" s="1" t="s">
        <v>38</v>
      </c>
      <c r="F13816" t="s">
        <v>8994</v>
      </c>
      <c r="G13816">
        <v>0</v>
      </c>
      <c r="H13816">
        <v>0</v>
      </c>
      <c r="I13816">
        <v>0</v>
      </c>
    </row>
    <row r="13817" spans="1:9" hidden="1" x14ac:dyDescent="0.3">
      <c r="A13817" s="1" t="s">
        <v>159</v>
      </c>
      <c r="B13817" s="1" t="s">
        <v>325</v>
      </c>
      <c r="C13817">
        <v>39.5839</v>
      </c>
      <c r="D13817">
        <v>-76.363699999999994</v>
      </c>
      <c r="E13817" s="1" t="s">
        <v>39</v>
      </c>
      <c r="F13817" t="s">
        <v>9225</v>
      </c>
      <c r="G13817">
        <v>0</v>
      </c>
      <c r="H13817">
        <v>0</v>
      </c>
      <c r="I13817">
        <v>0</v>
      </c>
    </row>
    <row r="13818" spans="1:9" hidden="1" x14ac:dyDescent="0.3">
      <c r="A13818" s="1" t="s">
        <v>159</v>
      </c>
      <c r="B13818" s="1" t="s">
        <v>325</v>
      </c>
      <c r="C13818">
        <v>39.5839</v>
      </c>
      <c r="D13818">
        <v>-76.363699999999994</v>
      </c>
      <c r="E13818" s="1" t="s">
        <v>40</v>
      </c>
      <c r="F13818" t="s">
        <v>9456</v>
      </c>
      <c r="G13818">
        <v>0</v>
      </c>
      <c r="H13818">
        <v>0</v>
      </c>
      <c r="I13818">
        <v>0</v>
      </c>
    </row>
    <row r="13819" spans="1:9" hidden="1" x14ac:dyDescent="0.3">
      <c r="A13819" s="1" t="s">
        <v>159</v>
      </c>
      <c r="B13819" s="1" t="s">
        <v>325</v>
      </c>
      <c r="C13819">
        <v>39.5839</v>
      </c>
      <c r="D13819">
        <v>-76.363699999999994</v>
      </c>
      <c r="E13819" s="1" t="s">
        <v>41</v>
      </c>
      <c r="F13819" t="s">
        <v>9687</v>
      </c>
      <c r="G13819">
        <v>0</v>
      </c>
      <c r="H13819">
        <v>0</v>
      </c>
      <c r="I13819">
        <v>0</v>
      </c>
    </row>
    <row r="13820" spans="1:9" hidden="1" x14ac:dyDescent="0.3">
      <c r="A13820" s="1" t="s">
        <v>159</v>
      </c>
      <c r="B13820" s="1" t="s">
        <v>325</v>
      </c>
      <c r="C13820">
        <v>39.5839</v>
      </c>
      <c r="D13820">
        <v>-76.363699999999994</v>
      </c>
      <c r="E13820" s="1" t="s">
        <v>42</v>
      </c>
      <c r="F13820" t="s">
        <v>9918</v>
      </c>
      <c r="G13820">
        <v>0</v>
      </c>
      <c r="H13820">
        <v>0</v>
      </c>
      <c r="I13820">
        <v>0</v>
      </c>
    </row>
    <row r="13821" spans="1:9" hidden="1" x14ac:dyDescent="0.3">
      <c r="A13821" s="1" t="s">
        <v>159</v>
      </c>
      <c r="B13821" s="1" t="s">
        <v>325</v>
      </c>
      <c r="C13821">
        <v>39.5839</v>
      </c>
      <c r="D13821">
        <v>-76.363699999999994</v>
      </c>
      <c r="E13821" s="1" t="s">
        <v>43</v>
      </c>
      <c r="F13821" t="s">
        <v>10147</v>
      </c>
      <c r="G13821">
        <v>0</v>
      </c>
      <c r="H13821">
        <v>0</v>
      </c>
      <c r="I13821">
        <v>0</v>
      </c>
    </row>
    <row r="13822" spans="1:9" hidden="1" x14ac:dyDescent="0.3">
      <c r="A13822" s="1" t="s">
        <v>159</v>
      </c>
      <c r="B13822" s="1" t="s">
        <v>325</v>
      </c>
      <c r="C13822">
        <v>39.5839</v>
      </c>
      <c r="D13822">
        <v>-76.363699999999994</v>
      </c>
      <c r="E13822" s="1" t="s">
        <v>44</v>
      </c>
      <c r="F13822" t="s">
        <v>10375</v>
      </c>
      <c r="G13822">
        <v>0</v>
      </c>
      <c r="H13822">
        <v>0</v>
      </c>
      <c r="I13822">
        <v>0</v>
      </c>
    </row>
    <row r="13823" spans="1:9" hidden="1" x14ac:dyDescent="0.3">
      <c r="A13823" s="1" t="s">
        <v>159</v>
      </c>
      <c r="B13823" s="1" t="s">
        <v>325</v>
      </c>
      <c r="C13823">
        <v>39.5839</v>
      </c>
      <c r="D13823">
        <v>-76.363699999999994</v>
      </c>
      <c r="E13823" s="1" t="s">
        <v>45</v>
      </c>
      <c r="F13823" t="s">
        <v>10596</v>
      </c>
      <c r="G13823">
        <v>0</v>
      </c>
      <c r="H13823">
        <v>0</v>
      </c>
      <c r="I13823">
        <v>0</v>
      </c>
    </row>
    <row r="13824" spans="1:9" hidden="1" x14ac:dyDescent="0.3">
      <c r="A13824" s="1" t="s">
        <v>159</v>
      </c>
      <c r="B13824" s="1" t="s">
        <v>325</v>
      </c>
      <c r="C13824">
        <v>39.5839</v>
      </c>
      <c r="D13824">
        <v>-76.363699999999994</v>
      </c>
      <c r="E13824" s="1" t="s">
        <v>46</v>
      </c>
      <c r="F13824" t="s">
        <v>10812</v>
      </c>
      <c r="G13824">
        <v>0</v>
      </c>
      <c r="H13824">
        <v>0</v>
      </c>
      <c r="I13824">
        <v>0</v>
      </c>
    </row>
    <row r="13825" spans="1:9" hidden="1" x14ac:dyDescent="0.3">
      <c r="A13825" s="1" t="s">
        <v>159</v>
      </c>
      <c r="B13825" s="1" t="s">
        <v>325</v>
      </c>
      <c r="C13825">
        <v>39.5839</v>
      </c>
      <c r="D13825">
        <v>-76.363699999999994</v>
      </c>
      <c r="E13825" s="1" t="s">
        <v>47</v>
      </c>
      <c r="F13825" t="s">
        <v>11027</v>
      </c>
      <c r="G13825">
        <v>0</v>
      </c>
      <c r="H13825">
        <v>0</v>
      </c>
      <c r="I13825">
        <v>0</v>
      </c>
    </row>
    <row r="13826" spans="1:9" hidden="1" x14ac:dyDescent="0.3">
      <c r="A13826" s="1" t="s">
        <v>159</v>
      </c>
      <c r="B13826" s="1" t="s">
        <v>325</v>
      </c>
      <c r="C13826">
        <v>39.5839</v>
      </c>
      <c r="D13826">
        <v>-76.363699999999994</v>
      </c>
      <c r="E13826" s="1" t="s">
        <v>48</v>
      </c>
      <c r="F13826" t="s">
        <v>11830</v>
      </c>
      <c r="G13826">
        <v>0</v>
      </c>
      <c r="H13826">
        <v>0</v>
      </c>
      <c r="I13826">
        <v>0</v>
      </c>
    </row>
    <row r="13827" spans="1:9" hidden="1" x14ac:dyDescent="0.3">
      <c r="A13827" s="1" t="s">
        <v>159</v>
      </c>
      <c r="B13827" s="1" t="s">
        <v>325</v>
      </c>
      <c r="C13827">
        <v>39.5839</v>
      </c>
      <c r="D13827">
        <v>-76.363699999999994</v>
      </c>
      <c r="E13827" s="1" t="s">
        <v>49</v>
      </c>
      <c r="F13827" t="s">
        <v>12021</v>
      </c>
      <c r="G13827">
        <v>0</v>
      </c>
      <c r="H13827">
        <v>0</v>
      </c>
      <c r="I13827">
        <v>0</v>
      </c>
    </row>
    <row r="13828" spans="1:9" hidden="1" x14ac:dyDescent="0.3">
      <c r="A13828" s="1" t="s">
        <v>159</v>
      </c>
      <c r="B13828" s="1" t="s">
        <v>325</v>
      </c>
      <c r="C13828">
        <v>39.5839</v>
      </c>
      <c r="D13828">
        <v>-76.363699999999994</v>
      </c>
      <c r="E13828" s="1" t="s">
        <v>50</v>
      </c>
      <c r="F13828" t="s">
        <v>17633</v>
      </c>
      <c r="G13828">
        <v>0</v>
      </c>
      <c r="H13828">
        <v>1</v>
      </c>
      <c r="I13828">
        <v>0</v>
      </c>
    </row>
    <row r="13829" spans="1:9" hidden="1" x14ac:dyDescent="0.3">
      <c r="A13829" s="1" t="s">
        <v>159</v>
      </c>
      <c r="B13829" s="1" t="s">
        <v>325</v>
      </c>
      <c r="C13829">
        <v>39.5839</v>
      </c>
      <c r="D13829">
        <v>-76.363699999999994</v>
      </c>
      <c r="E13829" s="1" t="s">
        <v>51</v>
      </c>
      <c r="F13829" t="s">
        <v>17634</v>
      </c>
      <c r="G13829">
        <v>0</v>
      </c>
      <c r="H13829">
        <v>1</v>
      </c>
      <c r="I13829">
        <v>0</v>
      </c>
    </row>
    <row r="13830" spans="1:9" hidden="1" x14ac:dyDescent="0.3">
      <c r="A13830" s="1" t="s">
        <v>159</v>
      </c>
      <c r="B13830" s="1" t="s">
        <v>325</v>
      </c>
      <c r="C13830">
        <v>39.5839</v>
      </c>
      <c r="D13830">
        <v>-76.363699999999994</v>
      </c>
      <c r="E13830" s="1" t="s">
        <v>52</v>
      </c>
      <c r="F13830" t="s">
        <v>11195</v>
      </c>
      <c r="G13830">
        <v>0</v>
      </c>
      <c r="H13830">
        <v>0</v>
      </c>
      <c r="I13830">
        <v>0</v>
      </c>
    </row>
    <row r="13831" spans="1:9" hidden="1" x14ac:dyDescent="0.3">
      <c r="A13831" s="1" t="s">
        <v>159</v>
      </c>
      <c r="B13831" s="1" t="s">
        <v>325</v>
      </c>
      <c r="C13831">
        <v>39.5839</v>
      </c>
      <c r="D13831">
        <v>-76.363699999999994</v>
      </c>
      <c r="E13831" s="1" t="s">
        <v>53</v>
      </c>
      <c r="F13831" t="s">
        <v>11393</v>
      </c>
      <c r="G13831">
        <v>0</v>
      </c>
      <c r="H13831">
        <v>0</v>
      </c>
      <c r="I13831">
        <v>0</v>
      </c>
    </row>
    <row r="13832" spans="1:9" hidden="1" x14ac:dyDescent="0.3">
      <c r="A13832" s="1" t="s">
        <v>159</v>
      </c>
      <c r="B13832" s="1" t="s">
        <v>325</v>
      </c>
      <c r="C13832">
        <v>39.5839</v>
      </c>
      <c r="D13832">
        <v>-76.363699999999994</v>
      </c>
      <c r="E13832" s="1" t="s">
        <v>54</v>
      </c>
      <c r="F13832" t="s">
        <v>11588</v>
      </c>
      <c r="G13832">
        <v>0</v>
      </c>
      <c r="H13832">
        <v>0</v>
      </c>
      <c r="I13832">
        <v>0</v>
      </c>
    </row>
    <row r="13833" spans="1:9" hidden="1" x14ac:dyDescent="0.3">
      <c r="A13833" s="1" t="s">
        <v>159</v>
      </c>
      <c r="B13833" s="1" t="s">
        <v>325</v>
      </c>
      <c r="C13833">
        <v>39.5839</v>
      </c>
      <c r="D13833">
        <v>-76.363699999999994</v>
      </c>
      <c r="E13833" s="1" t="s">
        <v>21548</v>
      </c>
      <c r="F13833" t="s">
        <v>21814</v>
      </c>
      <c r="G13833">
        <v>0</v>
      </c>
      <c r="H13833">
        <v>0</v>
      </c>
      <c r="I13833">
        <v>0</v>
      </c>
    </row>
    <row r="13834" spans="1:9" hidden="1" x14ac:dyDescent="0.3">
      <c r="A13834" s="1" t="s">
        <v>159</v>
      </c>
      <c r="B13834" s="1" t="s">
        <v>326</v>
      </c>
      <c r="C13834">
        <v>39.8065</v>
      </c>
      <c r="D13834">
        <v>-86.540099999999995</v>
      </c>
      <c r="E13834" s="1" t="s">
        <v>4</v>
      </c>
      <c r="F13834" t="s">
        <v>984</v>
      </c>
      <c r="G13834">
        <v>0</v>
      </c>
      <c r="H13834">
        <v>0</v>
      </c>
      <c r="I13834">
        <v>0</v>
      </c>
    </row>
    <row r="13835" spans="1:9" hidden="1" x14ac:dyDescent="0.3">
      <c r="A13835" s="1" t="s">
        <v>159</v>
      </c>
      <c r="B13835" s="1" t="s">
        <v>326</v>
      </c>
      <c r="C13835">
        <v>39.8065</v>
      </c>
      <c r="D13835">
        <v>-86.540099999999995</v>
      </c>
      <c r="E13835" s="1" t="s">
        <v>5</v>
      </c>
      <c r="F13835" t="s">
        <v>1226</v>
      </c>
      <c r="G13835">
        <v>0</v>
      </c>
      <c r="H13835">
        <v>0</v>
      </c>
      <c r="I13835">
        <v>0</v>
      </c>
    </row>
    <row r="13836" spans="1:9" hidden="1" x14ac:dyDescent="0.3">
      <c r="A13836" s="1" t="s">
        <v>159</v>
      </c>
      <c r="B13836" s="1" t="s">
        <v>326</v>
      </c>
      <c r="C13836">
        <v>39.8065</v>
      </c>
      <c r="D13836">
        <v>-86.540099999999995</v>
      </c>
      <c r="E13836" s="1" t="s">
        <v>6</v>
      </c>
      <c r="F13836" t="s">
        <v>1468</v>
      </c>
      <c r="G13836">
        <v>0</v>
      </c>
      <c r="H13836">
        <v>0</v>
      </c>
      <c r="I13836">
        <v>0</v>
      </c>
    </row>
    <row r="13837" spans="1:9" hidden="1" x14ac:dyDescent="0.3">
      <c r="A13837" s="1" t="s">
        <v>159</v>
      </c>
      <c r="B13837" s="1" t="s">
        <v>326</v>
      </c>
      <c r="C13837">
        <v>39.8065</v>
      </c>
      <c r="D13837">
        <v>-86.540099999999995</v>
      </c>
      <c r="E13837" s="1" t="s">
        <v>7</v>
      </c>
      <c r="F13837" t="s">
        <v>1709</v>
      </c>
      <c r="G13837">
        <v>0</v>
      </c>
      <c r="H13837">
        <v>0</v>
      </c>
      <c r="I13837">
        <v>0</v>
      </c>
    </row>
    <row r="13838" spans="1:9" hidden="1" x14ac:dyDescent="0.3">
      <c r="A13838" s="1" t="s">
        <v>159</v>
      </c>
      <c r="B13838" s="1" t="s">
        <v>326</v>
      </c>
      <c r="C13838">
        <v>39.8065</v>
      </c>
      <c r="D13838">
        <v>-86.540099999999995</v>
      </c>
      <c r="E13838" s="1" t="s">
        <v>8</v>
      </c>
      <c r="F13838" t="s">
        <v>1950</v>
      </c>
      <c r="G13838">
        <v>0</v>
      </c>
      <c r="H13838">
        <v>0</v>
      </c>
      <c r="I13838">
        <v>0</v>
      </c>
    </row>
    <row r="13839" spans="1:9" hidden="1" x14ac:dyDescent="0.3">
      <c r="A13839" s="1" t="s">
        <v>159</v>
      </c>
      <c r="B13839" s="1" t="s">
        <v>326</v>
      </c>
      <c r="C13839">
        <v>39.8065</v>
      </c>
      <c r="D13839">
        <v>-86.540099999999995</v>
      </c>
      <c r="E13839" s="1" t="s">
        <v>9</v>
      </c>
      <c r="F13839" t="s">
        <v>2188</v>
      </c>
      <c r="G13839">
        <v>0</v>
      </c>
      <c r="H13839">
        <v>0</v>
      </c>
      <c r="I13839">
        <v>0</v>
      </c>
    </row>
    <row r="13840" spans="1:9" hidden="1" x14ac:dyDescent="0.3">
      <c r="A13840" s="1" t="s">
        <v>159</v>
      </c>
      <c r="B13840" s="1" t="s">
        <v>326</v>
      </c>
      <c r="C13840">
        <v>39.8065</v>
      </c>
      <c r="D13840">
        <v>-86.540099999999995</v>
      </c>
      <c r="E13840" s="1" t="s">
        <v>10</v>
      </c>
      <c r="F13840" t="s">
        <v>2426</v>
      </c>
      <c r="G13840">
        <v>0</v>
      </c>
      <c r="H13840">
        <v>0</v>
      </c>
      <c r="I13840">
        <v>0</v>
      </c>
    </row>
    <row r="13841" spans="1:9" hidden="1" x14ac:dyDescent="0.3">
      <c r="A13841" s="1" t="s">
        <v>159</v>
      </c>
      <c r="B13841" s="1" t="s">
        <v>326</v>
      </c>
      <c r="C13841">
        <v>39.8065</v>
      </c>
      <c r="D13841">
        <v>-86.540099999999995</v>
      </c>
      <c r="E13841" s="1" t="s">
        <v>11</v>
      </c>
      <c r="F13841" t="s">
        <v>2664</v>
      </c>
      <c r="G13841">
        <v>0</v>
      </c>
      <c r="H13841">
        <v>0</v>
      </c>
      <c r="I13841">
        <v>0</v>
      </c>
    </row>
    <row r="13842" spans="1:9" hidden="1" x14ac:dyDescent="0.3">
      <c r="A13842" s="1" t="s">
        <v>159</v>
      </c>
      <c r="B13842" s="1" t="s">
        <v>326</v>
      </c>
      <c r="C13842">
        <v>39.8065</v>
      </c>
      <c r="D13842">
        <v>-86.540099999999995</v>
      </c>
      <c r="E13842" s="1" t="s">
        <v>12</v>
      </c>
      <c r="F13842" t="s">
        <v>2902</v>
      </c>
      <c r="G13842">
        <v>0</v>
      </c>
      <c r="H13842">
        <v>0</v>
      </c>
      <c r="I13842">
        <v>0</v>
      </c>
    </row>
    <row r="13843" spans="1:9" hidden="1" x14ac:dyDescent="0.3">
      <c r="A13843" s="1" t="s">
        <v>159</v>
      </c>
      <c r="B13843" s="1" t="s">
        <v>326</v>
      </c>
      <c r="C13843">
        <v>39.8065</v>
      </c>
      <c r="D13843">
        <v>-86.540099999999995</v>
      </c>
      <c r="E13843" s="1" t="s">
        <v>13</v>
      </c>
      <c r="F13843" t="s">
        <v>3140</v>
      </c>
      <c r="G13843">
        <v>0</v>
      </c>
      <c r="H13843">
        <v>0</v>
      </c>
      <c r="I13843">
        <v>0</v>
      </c>
    </row>
    <row r="13844" spans="1:9" hidden="1" x14ac:dyDescent="0.3">
      <c r="A13844" s="1" t="s">
        <v>159</v>
      </c>
      <c r="B13844" s="1" t="s">
        <v>326</v>
      </c>
      <c r="C13844">
        <v>39.8065</v>
      </c>
      <c r="D13844">
        <v>-86.540099999999995</v>
      </c>
      <c r="E13844" s="1" t="s">
        <v>14</v>
      </c>
      <c r="F13844" t="s">
        <v>3377</v>
      </c>
      <c r="G13844">
        <v>0</v>
      </c>
      <c r="H13844">
        <v>0</v>
      </c>
      <c r="I13844">
        <v>0</v>
      </c>
    </row>
    <row r="13845" spans="1:9" hidden="1" x14ac:dyDescent="0.3">
      <c r="A13845" s="1" t="s">
        <v>159</v>
      </c>
      <c r="B13845" s="1" t="s">
        <v>326</v>
      </c>
      <c r="C13845">
        <v>39.8065</v>
      </c>
      <c r="D13845">
        <v>-86.540099999999995</v>
      </c>
      <c r="E13845" s="1" t="s">
        <v>15</v>
      </c>
      <c r="F13845" t="s">
        <v>3613</v>
      </c>
      <c r="G13845">
        <v>0</v>
      </c>
      <c r="H13845">
        <v>0</v>
      </c>
      <c r="I13845">
        <v>0</v>
      </c>
    </row>
    <row r="13846" spans="1:9" hidden="1" x14ac:dyDescent="0.3">
      <c r="A13846" s="1" t="s">
        <v>159</v>
      </c>
      <c r="B13846" s="1" t="s">
        <v>326</v>
      </c>
      <c r="C13846">
        <v>39.8065</v>
      </c>
      <c r="D13846">
        <v>-86.540099999999995</v>
      </c>
      <c r="E13846" s="1" t="s">
        <v>16</v>
      </c>
      <c r="F13846" t="s">
        <v>3849</v>
      </c>
      <c r="G13846">
        <v>0</v>
      </c>
      <c r="H13846">
        <v>0</v>
      </c>
      <c r="I13846">
        <v>0</v>
      </c>
    </row>
    <row r="13847" spans="1:9" hidden="1" x14ac:dyDescent="0.3">
      <c r="A13847" s="1" t="s">
        <v>159</v>
      </c>
      <c r="B13847" s="1" t="s">
        <v>326</v>
      </c>
      <c r="C13847">
        <v>39.8065</v>
      </c>
      <c r="D13847">
        <v>-86.540099999999995</v>
      </c>
      <c r="E13847" s="1" t="s">
        <v>17</v>
      </c>
      <c r="F13847" t="s">
        <v>4084</v>
      </c>
      <c r="G13847">
        <v>0</v>
      </c>
      <c r="H13847">
        <v>0</v>
      </c>
      <c r="I13847">
        <v>0</v>
      </c>
    </row>
    <row r="13848" spans="1:9" hidden="1" x14ac:dyDescent="0.3">
      <c r="A13848" s="1" t="s">
        <v>159</v>
      </c>
      <c r="B13848" s="1" t="s">
        <v>326</v>
      </c>
      <c r="C13848">
        <v>39.8065</v>
      </c>
      <c r="D13848">
        <v>-86.540099999999995</v>
      </c>
      <c r="E13848" s="1" t="s">
        <v>18</v>
      </c>
      <c r="F13848" t="s">
        <v>4319</v>
      </c>
      <c r="G13848">
        <v>0</v>
      </c>
      <c r="H13848">
        <v>0</v>
      </c>
      <c r="I13848">
        <v>0</v>
      </c>
    </row>
    <row r="13849" spans="1:9" hidden="1" x14ac:dyDescent="0.3">
      <c r="A13849" s="1" t="s">
        <v>159</v>
      </c>
      <c r="B13849" s="1" t="s">
        <v>326</v>
      </c>
      <c r="C13849">
        <v>39.8065</v>
      </c>
      <c r="D13849">
        <v>-86.540099999999995</v>
      </c>
      <c r="E13849" s="1" t="s">
        <v>19</v>
      </c>
      <c r="F13849" t="s">
        <v>4554</v>
      </c>
      <c r="G13849">
        <v>0</v>
      </c>
      <c r="H13849">
        <v>0</v>
      </c>
      <c r="I13849">
        <v>0</v>
      </c>
    </row>
    <row r="13850" spans="1:9" hidden="1" x14ac:dyDescent="0.3">
      <c r="A13850" s="1" t="s">
        <v>159</v>
      </c>
      <c r="B13850" s="1" t="s">
        <v>326</v>
      </c>
      <c r="C13850">
        <v>39.8065</v>
      </c>
      <c r="D13850">
        <v>-86.540099999999995</v>
      </c>
      <c r="E13850" s="1" t="s">
        <v>20</v>
      </c>
      <c r="F13850" t="s">
        <v>4789</v>
      </c>
      <c r="G13850">
        <v>0</v>
      </c>
      <c r="H13850">
        <v>0</v>
      </c>
      <c r="I13850">
        <v>0</v>
      </c>
    </row>
    <row r="13851" spans="1:9" hidden="1" x14ac:dyDescent="0.3">
      <c r="A13851" s="1" t="s">
        <v>159</v>
      </c>
      <c r="B13851" s="1" t="s">
        <v>326</v>
      </c>
      <c r="C13851">
        <v>39.8065</v>
      </c>
      <c r="D13851">
        <v>-86.540099999999995</v>
      </c>
      <c r="E13851" s="1" t="s">
        <v>21</v>
      </c>
      <c r="F13851" t="s">
        <v>5024</v>
      </c>
      <c r="G13851">
        <v>0</v>
      </c>
      <c r="H13851">
        <v>0</v>
      </c>
      <c r="I13851">
        <v>0</v>
      </c>
    </row>
    <row r="13852" spans="1:9" hidden="1" x14ac:dyDescent="0.3">
      <c r="A13852" s="1" t="s">
        <v>159</v>
      </c>
      <c r="B13852" s="1" t="s">
        <v>326</v>
      </c>
      <c r="C13852">
        <v>39.8065</v>
      </c>
      <c r="D13852">
        <v>-86.540099999999995</v>
      </c>
      <c r="E13852" s="1" t="s">
        <v>22</v>
      </c>
      <c r="F13852" t="s">
        <v>5259</v>
      </c>
      <c r="G13852">
        <v>0</v>
      </c>
      <c r="H13852">
        <v>0</v>
      </c>
      <c r="I13852">
        <v>0</v>
      </c>
    </row>
    <row r="13853" spans="1:9" hidden="1" x14ac:dyDescent="0.3">
      <c r="A13853" s="1" t="s">
        <v>159</v>
      </c>
      <c r="B13853" s="1" t="s">
        <v>326</v>
      </c>
      <c r="C13853">
        <v>39.8065</v>
      </c>
      <c r="D13853">
        <v>-86.540099999999995</v>
      </c>
      <c r="E13853" s="1" t="s">
        <v>23</v>
      </c>
      <c r="F13853" t="s">
        <v>5494</v>
      </c>
      <c r="G13853">
        <v>0</v>
      </c>
      <c r="H13853">
        <v>0</v>
      </c>
      <c r="I13853">
        <v>0</v>
      </c>
    </row>
    <row r="13854" spans="1:9" hidden="1" x14ac:dyDescent="0.3">
      <c r="A13854" s="1" t="s">
        <v>159</v>
      </c>
      <c r="B13854" s="1" t="s">
        <v>326</v>
      </c>
      <c r="C13854">
        <v>39.8065</v>
      </c>
      <c r="D13854">
        <v>-86.540099999999995</v>
      </c>
      <c r="E13854" s="1" t="s">
        <v>24</v>
      </c>
      <c r="F13854" t="s">
        <v>5729</v>
      </c>
      <c r="G13854">
        <v>0</v>
      </c>
      <c r="H13854">
        <v>0</v>
      </c>
      <c r="I13854">
        <v>0</v>
      </c>
    </row>
    <row r="13855" spans="1:9" hidden="1" x14ac:dyDescent="0.3">
      <c r="A13855" s="1" t="s">
        <v>159</v>
      </c>
      <c r="B13855" s="1" t="s">
        <v>326</v>
      </c>
      <c r="C13855">
        <v>39.8065</v>
      </c>
      <c r="D13855">
        <v>-86.540099999999995</v>
      </c>
      <c r="E13855" s="1" t="s">
        <v>25</v>
      </c>
      <c r="F13855" t="s">
        <v>5963</v>
      </c>
      <c r="G13855">
        <v>0</v>
      </c>
      <c r="H13855">
        <v>0</v>
      </c>
      <c r="I13855">
        <v>0</v>
      </c>
    </row>
    <row r="13856" spans="1:9" hidden="1" x14ac:dyDescent="0.3">
      <c r="A13856" s="1" t="s">
        <v>159</v>
      </c>
      <c r="B13856" s="1" t="s">
        <v>326</v>
      </c>
      <c r="C13856">
        <v>39.8065</v>
      </c>
      <c r="D13856">
        <v>-86.540099999999995</v>
      </c>
      <c r="E13856" s="1" t="s">
        <v>26</v>
      </c>
      <c r="F13856" t="s">
        <v>6197</v>
      </c>
      <c r="G13856">
        <v>0</v>
      </c>
      <c r="H13856">
        <v>0</v>
      </c>
      <c r="I13856">
        <v>0</v>
      </c>
    </row>
    <row r="13857" spans="1:9" hidden="1" x14ac:dyDescent="0.3">
      <c r="A13857" s="1" t="s">
        <v>159</v>
      </c>
      <c r="B13857" s="1" t="s">
        <v>326</v>
      </c>
      <c r="C13857">
        <v>39.8065</v>
      </c>
      <c r="D13857">
        <v>-86.540099999999995</v>
      </c>
      <c r="E13857" s="1" t="s">
        <v>27</v>
      </c>
      <c r="F13857" t="s">
        <v>6431</v>
      </c>
      <c r="G13857">
        <v>0</v>
      </c>
      <c r="H13857">
        <v>0</v>
      </c>
      <c r="I13857">
        <v>0</v>
      </c>
    </row>
    <row r="13858" spans="1:9" hidden="1" x14ac:dyDescent="0.3">
      <c r="A13858" s="1" t="s">
        <v>159</v>
      </c>
      <c r="B13858" s="1" t="s">
        <v>326</v>
      </c>
      <c r="C13858">
        <v>39.8065</v>
      </c>
      <c r="D13858">
        <v>-86.540099999999995</v>
      </c>
      <c r="E13858" s="1" t="s">
        <v>28</v>
      </c>
      <c r="F13858" t="s">
        <v>6665</v>
      </c>
      <c r="G13858">
        <v>0</v>
      </c>
      <c r="H13858">
        <v>0</v>
      </c>
      <c r="I13858">
        <v>0</v>
      </c>
    </row>
    <row r="13859" spans="1:9" hidden="1" x14ac:dyDescent="0.3">
      <c r="A13859" s="1" t="s">
        <v>159</v>
      </c>
      <c r="B13859" s="1" t="s">
        <v>326</v>
      </c>
      <c r="C13859">
        <v>39.8065</v>
      </c>
      <c r="D13859">
        <v>-86.540099999999995</v>
      </c>
      <c r="E13859" s="1" t="s">
        <v>29</v>
      </c>
      <c r="F13859" t="s">
        <v>6899</v>
      </c>
      <c r="G13859">
        <v>0</v>
      </c>
      <c r="H13859">
        <v>0</v>
      </c>
      <c r="I13859">
        <v>0</v>
      </c>
    </row>
    <row r="13860" spans="1:9" hidden="1" x14ac:dyDescent="0.3">
      <c r="A13860" s="1" t="s">
        <v>159</v>
      </c>
      <c r="B13860" s="1" t="s">
        <v>326</v>
      </c>
      <c r="C13860">
        <v>39.8065</v>
      </c>
      <c r="D13860">
        <v>-86.540099999999995</v>
      </c>
      <c r="E13860" s="1" t="s">
        <v>30</v>
      </c>
      <c r="F13860" t="s">
        <v>7133</v>
      </c>
      <c r="G13860">
        <v>0</v>
      </c>
      <c r="H13860">
        <v>0</v>
      </c>
      <c r="I13860">
        <v>0</v>
      </c>
    </row>
    <row r="13861" spans="1:9" hidden="1" x14ac:dyDescent="0.3">
      <c r="A13861" s="1" t="s">
        <v>159</v>
      </c>
      <c r="B13861" s="1" t="s">
        <v>326</v>
      </c>
      <c r="C13861">
        <v>39.8065</v>
      </c>
      <c r="D13861">
        <v>-86.540099999999995</v>
      </c>
      <c r="E13861" s="1" t="s">
        <v>31</v>
      </c>
      <c r="F13861" t="s">
        <v>7367</v>
      </c>
      <c r="G13861">
        <v>0</v>
      </c>
      <c r="H13861">
        <v>0</v>
      </c>
      <c r="I13861">
        <v>0</v>
      </c>
    </row>
    <row r="13862" spans="1:9" hidden="1" x14ac:dyDescent="0.3">
      <c r="A13862" s="1" t="s">
        <v>159</v>
      </c>
      <c r="B13862" s="1" t="s">
        <v>326</v>
      </c>
      <c r="C13862">
        <v>39.8065</v>
      </c>
      <c r="D13862">
        <v>-86.540099999999995</v>
      </c>
      <c r="E13862" s="1" t="s">
        <v>32</v>
      </c>
      <c r="F13862" t="s">
        <v>7601</v>
      </c>
      <c r="G13862">
        <v>0</v>
      </c>
      <c r="H13862">
        <v>0</v>
      </c>
      <c r="I13862">
        <v>0</v>
      </c>
    </row>
    <row r="13863" spans="1:9" hidden="1" x14ac:dyDescent="0.3">
      <c r="A13863" s="1" t="s">
        <v>159</v>
      </c>
      <c r="B13863" s="1" t="s">
        <v>326</v>
      </c>
      <c r="C13863">
        <v>39.8065</v>
      </c>
      <c r="D13863">
        <v>-86.540099999999995</v>
      </c>
      <c r="E13863" s="1" t="s">
        <v>33</v>
      </c>
      <c r="F13863" t="s">
        <v>7835</v>
      </c>
      <c r="G13863">
        <v>0</v>
      </c>
      <c r="H13863">
        <v>0</v>
      </c>
      <c r="I13863">
        <v>0</v>
      </c>
    </row>
    <row r="13864" spans="1:9" hidden="1" x14ac:dyDescent="0.3">
      <c r="A13864" s="1" t="s">
        <v>159</v>
      </c>
      <c r="B13864" s="1" t="s">
        <v>326</v>
      </c>
      <c r="C13864">
        <v>39.8065</v>
      </c>
      <c r="D13864">
        <v>-86.540099999999995</v>
      </c>
      <c r="E13864" s="1" t="s">
        <v>34</v>
      </c>
      <c r="F13864" t="s">
        <v>8069</v>
      </c>
      <c r="G13864">
        <v>0</v>
      </c>
      <c r="H13864">
        <v>0</v>
      </c>
      <c r="I13864">
        <v>0</v>
      </c>
    </row>
    <row r="13865" spans="1:9" hidden="1" x14ac:dyDescent="0.3">
      <c r="A13865" s="1" t="s">
        <v>159</v>
      </c>
      <c r="B13865" s="1" t="s">
        <v>326</v>
      </c>
      <c r="C13865">
        <v>39.8065</v>
      </c>
      <c r="D13865">
        <v>-86.540099999999995</v>
      </c>
      <c r="E13865" s="1" t="s">
        <v>35</v>
      </c>
      <c r="F13865" t="s">
        <v>8301</v>
      </c>
      <c r="G13865">
        <v>0</v>
      </c>
      <c r="H13865">
        <v>0</v>
      </c>
      <c r="I13865">
        <v>0</v>
      </c>
    </row>
    <row r="13866" spans="1:9" hidden="1" x14ac:dyDescent="0.3">
      <c r="A13866" s="1" t="s">
        <v>159</v>
      </c>
      <c r="B13866" s="1" t="s">
        <v>326</v>
      </c>
      <c r="C13866">
        <v>39.8065</v>
      </c>
      <c r="D13866">
        <v>-86.540099999999995</v>
      </c>
      <c r="E13866" s="1" t="s">
        <v>36</v>
      </c>
      <c r="F13866" t="s">
        <v>8533</v>
      </c>
      <c r="G13866">
        <v>0</v>
      </c>
      <c r="H13866">
        <v>0</v>
      </c>
      <c r="I13866">
        <v>0</v>
      </c>
    </row>
    <row r="13867" spans="1:9" hidden="1" x14ac:dyDescent="0.3">
      <c r="A13867" s="1" t="s">
        <v>159</v>
      </c>
      <c r="B13867" s="1" t="s">
        <v>326</v>
      </c>
      <c r="C13867">
        <v>39.8065</v>
      </c>
      <c r="D13867">
        <v>-86.540099999999995</v>
      </c>
      <c r="E13867" s="1" t="s">
        <v>37</v>
      </c>
      <c r="F13867" t="s">
        <v>8764</v>
      </c>
      <c r="G13867">
        <v>0</v>
      </c>
      <c r="H13867">
        <v>0</v>
      </c>
      <c r="I13867">
        <v>0</v>
      </c>
    </row>
    <row r="13868" spans="1:9" hidden="1" x14ac:dyDescent="0.3">
      <c r="A13868" s="1" t="s">
        <v>159</v>
      </c>
      <c r="B13868" s="1" t="s">
        <v>326</v>
      </c>
      <c r="C13868">
        <v>39.8065</v>
      </c>
      <c r="D13868">
        <v>-86.540099999999995</v>
      </c>
      <c r="E13868" s="1" t="s">
        <v>38</v>
      </c>
      <c r="F13868" t="s">
        <v>8995</v>
      </c>
      <c r="G13868">
        <v>0</v>
      </c>
      <c r="H13868">
        <v>0</v>
      </c>
      <c r="I13868">
        <v>0</v>
      </c>
    </row>
    <row r="13869" spans="1:9" hidden="1" x14ac:dyDescent="0.3">
      <c r="A13869" s="1" t="s">
        <v>159</v>
      </c>
      <c r="B13869" s="1" t="s">
        <v>326</v>
      </c>
      <c r="C13869">
        <v>39.8065</v>
      </c>
      <c r="D13869">
        <v>-86.540099999999995</v>
      </c>
      <c r="E13869" s="1" t="s">
        <v>39</v>
      </c>
      <c r="F13869" t="s">
        <v>9226</v>
      </c>
      <c r="G13869">
        <v>0</v>
      </c>
      <c r="H13869">
        <v>0</v>
      </c>
      <c r="I13869">
        <v>0</v>
      </c>
    </row>
    <row r="13870" spans="1:9" hidden="1" x14ac:dyDescent="0.3">
      <c r="A13870" s="1" t="s">
        <v>159</v>
      </c>
      <c r="B13870" s="1" t="s">
        <v>326</v>
      </c>
      <c r="C13870">
        <v>39.8065</v>
      </c>
      <c r="D13870">
        <v>-86.540099999999995</v>
      </c>
      <c r="E13870" s="1" t="s">
        <v>40</v>
      </c>
      <c r="F13870" t="s">
        <v>9457</v>
      </c>
      <c r="G13870">
        <v>0</v>
      </c>
      <c r="H13870">
        <v>0</v>
      </c>
      <c r="I13870">
        <v>0</v>
      </c>
    </row>
    <row r="13871" spans="1:9" hidden="1" x14ac:dyDescent="0.3">
      <c r="A13871" s="1" t="s">
        <v>159</v>
      </c>
      <c r="B13871" s="1" t="s">
        <v>326</v>
      </c>
      <c r="C13871">
        <v>39.8065</v>
      </c>
      <c r="D13871">
        <v>-86.540099999999995</v>
      </c>
      <c r="E13871" s="1" t="s">
        <v>41</v>
      </c>
      <c r="F13871" t="s">
        <v>9688</v>
      </c>
      <c r="G13871">
        <v>0</v>
      </c>
      <c r="H13871">
        <v>0</v>
      </c>
      <c r="I13871">
        <v>0</v>
      </c>
    </row>
    <row r="13872" spans="1:9" hidden="1" x14ac:dyDescent="0.3">
      <c r="A13872" s="1" t="s">
        <v>159</v>
      </c>
      <c r="B13872" s="1" t="s">
        <v>326</v>
      </c>
      <c r="C13872">
        <v>39.8065</v>
      </c>
      <c r="D13872">
        <v>-86.540099999999995</v>
      </c>
      <c r="E13872" s="1" t="s">
        <v>42</v>
      </c>
      <c r="F13872" t="s">
        <v>9919</v>
      </c>
      <c r="G13872">
        <v>0</v>
      </c>
      <c r="H13872">
        <v>0</v>
      </c>
      <c r="I13872">
        <v>0</v>
      </c>
    </row>
    <row r="13873" spans="1:9" hidden="1" x14ac:dyDescent="0.3">
      <c r="A13873" s="1" t="s">
        <v>159</v>
      </c>
      <c r="B13873" s="1" t="s">
        <v>326</v>
      </c>
      <c r="C13873">
        <v>39.8065</v>
      </c>
      <c r="D13873">
        <v>-86.540099999999995</v>
      </c>
      <c r="E13873" s="1" t="s">
        <v>43</v>
      </c>
      <c r="F13873" t="s">
        <v>10148</v>
      </c>
      <c r="G13873">
        <v>0</v>
      </c>
      <c r="H13873">
        <v>0</v>
      </c>
      <c r="I13873">
        <v>0</v>
      </c>
    </row>
    <row r="13874" spans="1:9" hidden="1" x14ac:dyDescent="0.3">
      <c r="A13874" s="1" t="s">
        <v>159</v>
      </c>
      <c r="B13874" s="1" t="s">
        <v>326</v>
      </c>
      <c r="C13874">
        <v>39.8065</v>
      </c>
      <c r="D13874">
        <v>-86.540099999999995</v>
      </c>
      <c r="E13874" s="1" t="s">
        <v>44</v>
      </c>
      <c r="F13874" t="s">
        <v>10376</v>
      </c>
      <c r="G13874">
        <v>0</v>
      </c>
      <c r="H13874">
        <v>0</v>
      </c>
      <c r="I13874">
        <v>0</v>
      </c>
    </row>
    <row r="13875" spans="1:9" hidden="1" x14ac:dyDescent="0.3">
      <c r="A13875" s="1" t="s">
        <v>159</v>
      </c>
      <c r="B13875" s="1" t="s">
        <v>326</v>
      </c>
      <c r="C13875">
        <v>39.8065</v>
      </c>
      <c r="D13875">
        <v>-86.540099999999995</v>
      </c>
      <c r="E13875" s="1" t="s">
        <v>45</v>
      </c>
      <c r="F13875" t="s">
        <v>10597</v>
      </c>
      <c r="G13875">
        <v>0</v>
      </c>
      <c r="H13875">
        <v>0</v>
      </c>
      <c r="I13875">
        <v>0</v>
      </c>
    </row>
    <row r="13876" spans="1:9" hidden="1" x14ac:dyDescent="0.3">
      <c r="A13876" s="1" t="s">
        <v>159</v>
      </c>
      <c r="B13876" s="1" t="s">
        <v>326</v>
      </c>
      <c r="C13876">
        <v>39.8065</v>
      </c>
      <c r="D13876">
        <v>-86.540099999999995</v>
      </c>
      <c r="E13876" s="1" t="s">
        <v>46</v>
      </c>
      <c r="F13876" t="s">
        <v>10813</v>
      </c>
      <c r="G13876">
        <v>0</v>
      </c>
      <c r="H13876">
        <v>0</v>
      </c>
      <c r="I13876">
        <v>0</v>
      </c>
    </row>
    <row r="13877" spans="1:9" hidden="1" x14ac:dyDescent="0.3">
      <c r="A13877" s="1" t="s">
        <v>159</v>
      </c>
      <c r="B13877" s="1" t="s">
        <v>326</v>
      </c>
      <c r="C13877">
        <v>39.8065</v>
      </c>
      <c r="D13877">
        <v>-86.540099999999995</v>
      </c>
      <c r="E13877" s="1" t="s">
        <v>47</v>
      </c>
      <c r="F13877" t="s">
        <v>11028</v>
      </c>
      <c r="G13877">
        <v>0</v>
      </c>
      <c r="H13877">
        <v>0</v>
      </c>
      <c r="I13877">
        <v>0</v>
      </c>
    </row>
    <row r="13878" spans="1:9" hidden="1" x14ac:dyDescent="0.3">
      <c r="A13878" s="1" t="s">
        <v>159</v>
      </c>
      <c r="B13878" s="1" t="s">
        <v>326</v>
      </c>
      <c r="C13878">
        <v>39.8065</v>
      </c>
      <c r="D13878">
        <v>-86.540099999999995</v>
      </c>
      <c r="E13878" s="1" t="s">
        <v>48</v>
      </c>
      <c r="F13878" t="s">
        <v>11831</v>
      </c>
      <c r="G13878">
        <v>0</v>
      </c>
      <c r="H13878">
        <v>0</v>
      </c>
      <c r="I13878">
        <v>0</v>
      </c>
    </row>
    <row r="13879" spans="1:9" hidden="1" x14ac:dyDescent="0.3">
      <c r="A13879" s="1" t="s">
        <v>159</v>
      </c>
      <c r="B13879" s="1" t="s">
        <v>326</v>
      </c>
      <c r="C13879">
        <v>39.8065</v>
      </c>
      <c r="D13879">
        <v>-86.540099999999995</v>
      </c>
      <c r="E13879" s="1" t="s">
        <v>49</v>
      </c>
      <c r="F13879" t="s">
        <v>12022</v>
      </c>
      <c r="G13879">
        <v>0</v>
      </c>
      <c r="H13879">
        <v>0</v>
      </c>
      <c r="I13879">
        <v>0</v>
      </c>
    </row>
    <row r="13880" spans="1:9" hidden="1" x14ac:dyDescent="0.3">
      <c r="A13880" s="1" t="s">
        <v>159</v>
      </c>
      <c r="B13880" s="1" t="s">
        <v>326</v>
      </c>
      <c r="C13880">
        <v>39.8065</v>
      </c>
      <c r="D13880">
        <v>-86.540099999999995</v>
      </c>
      <c r="E13880" s="1" t="s">
        <v>50</v>
      </c>
      <c r="F13880" t="s">
        <v>17635</v>
      </c>
      <c r="G13880">
        <v>0</v>
      </c>
      <c r="H13880">
        <v>1</v>
      </c>
      <c r="I13880">
        <v>0</v>
      </c>
    </row>
    <row r="13881" spans="1:9" hidden="1" x14ac:dyDescent="0.3">
      <c r="A13881" s="1" t="s">
        <v>159</v>
      </c>
      <c r="B13881" s="1" t="s">
        <v>326</v>
      </c>
      <c r="C13881">
        <v>39.8065</v>
      </c>
      <c r="D13881">
        <v>-86.540099999999995</v>
      </c>
      <c r="E13881" s="1" t="s">
        <v>51</v>
      </c>
      <c r="F13881" t="s">
        <v>17394</v>
      </c>
      <c r="G13881">
        <v>0</v>
      </c>
      <c r="H13881">
        <v>2</v>
      </c>
      <c r="I13881">
        <v>0</v>
      </c>
    </row>
    <row r="13882" spans="1:9" hidden="1" x14ac:dyDescent="0.3">
      <c r="A13882" s="1" t="s">
        <v>159</v>
      </c>
      <c r="B13882" s="1" t="s">
        <v>326</v>
      </c>
      <c r="C13882">
        <v>39.8065</v>
      </c>
      <c r="D13882">
        <v>-86.540099999999995</v>
      </c>
      <c r="E13882" s="1" t="s">
        <v>52</v>
      </c>
      <c r="F13882" t="s">
        <v>11196</v>
      </c>
      <c r="G13882">
        <v>0</v>
      </c>
      <c r="H13882">
        <v>0</v>
      </c>
      <c r="I13882">
        <v>0</v>
      </c>
    </row>
    <row r="13883" spans="1:9" hidden="1" x14ac:dyDescent="0.3">
      <c r="A13883" s="1" t="s">
        <v>159</v>
      </c>
      <c r="B13883" s="1" t="s">
        <v>326</v>
      </c>
      <c r="C13883">
        <v>39.8065</v>
      </c>
      <c r="D13883">
        <v>-86.540099999999995</v>
      </c>
      <c r="E13883" s="1" t="s">
        <v>53</v>
      </c>
      <c r="F13883" t="s">
        <v>11394</v>
      </c>
      <c r="G13883">
        <v>0</v>
      </c>
      <c r="H13883">
        <v>0</v>
      </c>
      <c r="I13883">
        <v>0</v>
      </c>
    </row>
    <row r="13884" spans="1:9" hidden="1" x14ac:dyDescent="0.3">
      <c r="A13884" s="1" t="s">
        <v>159</v>
      </c>
      <c r="B13884" s="1" t="s">
        <v>326</v>
      </c>
      <c r="C13884">
        <v>39.8065</v>
      </c>
      <c r="D13884">
        <v>-86.540099999999995</v>
      </c>
      <c r="E13884" s="1" t="s">
        <v>54</v>
      </c>
      <c r="F13884" t="s">
        <v>11589</v>
      </c>
      <c r="G13884">
        <v>0</v>
      </c>
      <c r="H13884">
        <v>0</v>
      </c>
      <c r="I13884">
        <v>0</v>
      </c>
    </row>
    <row r="13885" spans="1:9" hidden="1" x14ac:dyDescent="0.3">
      <c r="A13885" s="1" t="s">
        <v>159</v>
      </c>
      <c r="B13885" s="1" t="s">
        <v>326</v>
      </c>
      <c r="C13885">
        <v>39.8065</v>
      </c>
      <c r="D13885">
        <v>-86.540099999999995</v>
      </c>
      <c r="E13885" s="1" t="s">
        <v>21548</v>
      </c>
      <c r="F13885" t="s">
        <v>21815</v>
      </c>
      <c r="G13885">
        <v>0</v>
      </c>
      <c r="H13885">
        <v>0</v>
      </c>
      <c r="I13885">
        <v>0</v>
      </c>
    </row>
    <row r="13886" spans="1:9" hidden="1" x14ac:dyDescent="0.3">
      <c r="A13886" s="1" t="s">
        <v>159</v>
      </c>
      <c r="B13886" s="1" t="s">
        <v>327</v>
      </c>
      <c r="C13886">
        <v>40.7453</v>
      </c>
      <c r="D13886">
        <v>-74.0535</v>
      </c>
      <c r="E13886" s="1" t="s">
        <v>4</v>
      </c>
      <c r="F13886" t="s">
        <v>985</v>
      </c>
      <c r="G13886">
        <v>0</v>
      </c>
      <c r="H13886">
        <v>0</v>
      </c>
      <c r="I13886">
        <v>0</v>
      </c>
    </row>
    <row r="13887" spans="1:9" hidden="1" x14ac:dyDescent="0.3">
      <c r="A13887" s="1" t="s">
        <v>159</v>
      </c>
      <c r="B13887" s="1" t="s">
        <v>327</v>
      </c>
      <c r="C13887">
        <v>40.7453</v>
      </c>
      <c r="D13887">
        <v>-74.0535</v>
      </c>
      <c r="E13887" s="1" t="s">
        <v>5</v>
      </c>
      <c r="F13887" t="s">
        <v>1227</v>
      </c>
      <c r="G13887">
        <v>0</v>
      </c>
      <c r="H13887">
        <v>0</v>
      </c>
      <c r="I13887">
        <v>0</v>
      </c>
    </row>
    <row r="13888" spans="1:9" hidden="1" x14ac:dyDescent="0.3">
      <c r="A13888" s="1" t="s">
        <v>159</v>
      </c>
      <c r="B13888" s="1" t="s">
        <v>327</v>
      </c>
      <c r="C13888">
        <v>40.7453</v>
      </c>
      <c r="D13888">
        <v>-74.0535</v>
      </c>
      <c r="E13888" s="1" t="s">
        <v>6</v>
      </c>
      <c r="F13888" t="s">
        <v>1469</v>
      </c>
      <c r="G13888">
        <v>0</v>
      </c>
      <c r="H13888">
        <v>0</v>
      </c>
      <c r="I13888">
        <v>0</v>
      </c>
    </row>
    <row r="13889" spans="1:9" hidden="1" x14ac:dyDescent="0.3">
      <c r="A13889" s="1" t="s">
        <v>159</v>
      </c>
      <c r="B13889" s="1" t="s">
        <v>327</v>
      </c>
      <c r="C13889">
        <v>40.7453</v>
      </c>
      <c r="D13889">
        <v>-74.0535</v>
      </c>
      <c r="E13889" s="1" t="s">
        <v>7</v>
      </c>
      <c r="F13889" t="s">
        <v>1710</v>
      </c>
      <c r="G13889">
        <v>0</v>
      </c>
      <c r="H13889">
        <v>0</v>
      </c>
      <c r="I13889">
        <v>0</v>
      </c>
    </row>
    <row r="13890" spans="1:9" hidden="1" x14ac:dyDescent="0.3">
      <c r="A13890" s="1" t="s">
        <v>159</v>
      </c>
      <c r="B13890" s="1" t="s">
        <v>327</v>
      </c>
      <c r="C13890">
        <v>40.7453</v>
      </c>
      <c r="D13890">
        <v>-74.0535</v>
      </c>
      <c r="E13890" s="1" t="s">
        <v>8</v>
      </c>
      <c r="F13890" t="s">
        <v>1951</v>
      </c>
      <c r="G13890">
        <v>0</v>
      </c>
      <c r="H13890">
        <v>0</v>
      </c>
      <c r="I13890">
        <v>0</v>
      </c>
    </row>
    <row r="13891" spans="1:9" hidden="1" x14ac:dyDescent="0.3">
      <c r="A13891" s="1" t="s">
        <v>159</v>
      </c>
      <c r="B13891" s="1" t="s">
        <v>327</v>
      </c>
      <c r="C13891">
        <v>40.7453</v>
      </c>
      <c r="D13891">
        <v>-74.0535</v>
      </c>
      <c r="E13891" s="1" t="s">
        <v>9</v>
      </c>
      <c r="F13891" t="s">
        <v>2189</v>
      </c>
      <c r="G13891">
        <v>0</v>
      </c>
      <c r="H13891">
        <v>0</v>
      </c>
      <c r="I13891">
        <v>0</v>
      </c>
    </row>
    <row r="13892" spans="1:9" hidden="1" x14ac:dyDescent="0.3">
      <c r="A13892" s="1" t="s">
        <v>159</v>
      </c>
      <c r="B13892" s="1" t="s">
        <v>327</v>
      </c>
      <c r="C13892">
        <v>40.7453</v>
      </c>
      <c r="D13892">
        <v>-74.0535</v>
      </c>
      <c r="E13892" s="1" t="s">
        <v>10</v>
      </c>
      <c r="F13892" t="s">
        <v>2427</v>
      </c>
      <c r="G13892">
        <v>0</v>
      </c>
      <c r="H13892">
        <v>0</v>
      </c>
      <c r="I13892">
        <v>0</v>
      </c>
    </row>
    <row r="13893" spans="1:9" hidden="1" x14ac:dyDescent="0.3">
      <c r="A13893" s="1" t="s">
        <v>159</v>
      </c>
      <c r="B13893" s="1" t="s">
        <v>327</v>
      </c>
      <c r="C13893">
        <v>40.7453</v>
      </c>
      <c r="D13893">
        <v>-74.0535</v>
      </c>
      <c r="E13893" s="1" t="s">
        <v>11</v>
      </c>
      <c r="F13893" t="s">
        <v>2665</v>
      </c>
      <c r="G13893">
        <v>0</v>
      </c>
      <c r="H13893">
        <v>0</v>
      </c>
      <c r="I13893">
        <v>0</v>
      </c>
    </row>
    <row r="13894" spans="1:9" hidden="1" x14ac:dyDescent="0.3">
      <c r="A13894" s="1" t="s">
        <v>159</v>
      </c>
      <c r="B13894" s="1" t="s">
        <v>327</v>
      </c>
      <c r="C13894">
        <v>40.7453</v>
      </c>
      <c r="D13894">
        <v>-74.0535</v>
      </c>
      <c r="E13894" s="1" t="s">
        <v>12</v>
      </c>
      <c r="F13894" t="s">
        <v>2903</v>
      </c>
      <c r="G13894">
        <v>0</v>
      </c>
      <c r="H13894">
        <v>0</v>
      </c>
      <c r="I13894">
        <v>0</v>
      </c>
    </row>
    <row r="13895" spans="1:9" hidden="1" x14ac:dyDescent="0.3">
      <c r="A13895" s="1" t="s">
        <v>159</v>
      </c>
      <c r="B13895" s="1" t="s">
        <v>327</v>
      </c>
      <c r="C13895">
        <v>40.7453</v>
      </c>
      <c r="D13895">
        <v>-74.0535</v>
      </c>
      <c r="E13895" s="1" t="s">
        <v>13</v>
      </c>
      <c r="F13895" t="s">
        <v>3141</v>
      </c>
      <c r="G13895">
        <v>0</v>
      </c>
      <c r="H13895">
        <v>0</v>
      </c>
      <c r="I13895">
        <v>0</v>
      </c>
    </row>
    <row r="13896" spans="1:9" hidden="1" x14ac:dyDescent="0.3">
      <c r="A13896" s="1" t="s">
        <v>159</v>
      </c>
      <c r="B13896" s="1" t="s">
        <v>327</v>
      </c>
      <c r="C13896">
        <v>40.7453</v>
      </c>
      <c r="D13896">
        <v>-74.0535</v>
      </c>
      <c r="E13896" s="1" t="s">
        <v>14</v>
      </c>
      <c r="F13896" t="s">
        <v>3378</v>
      </c>
      <c r="G13896">
        <v>0</v>
      </c>
      <c r="H13896">
        <v>0</v>
      </c>
      <c r="I13896">
        <v>0</v>
      </c>
    </row>
    <row r="13897" spans="1:9" hidden="1" x14ac:dyDescent="0.3">
      <c r="A13897" s="1" t="s">
        <v>159</v>
      </c>
      <c r="B13897" s="1" t="s">
        <v>327</v>
      </c>
      <c r="C13897">
        <v>40.7453</v>
      </c>
      <c r="D13897">
        <v>-74.0535</v>
      </c>
      <c r="E13897" s="1" t="s">
        <v>15</v>
      </c>
      <c r="F13897" t="s">
        <v>3614</v>
      </c>
      <c r="G13897">
        <v>0</v>
      </c>
      <c r="H13897">
        <v>0</v>
      </c>
      <c r="I13897">
        <v>0</v>
      </c>
    </row>
    <row r="13898" spans="1:9" hidden="1" x14ac:dyDescent="0.3">
      <c r="A13898" s="1" t="s">
        <v>159</v>
      </c>
      <c r="B13898" s="1" t="s">
        <v>327</v>
      </c>
      <c r="C13898">
        <v>40.7453</v>
      </c>
      <c r="D13898">
        <v>-74.0535</v>
      </c>
      <c r="E13898" s="1" t="s">
        <v>16</v>
      </c>
      <c r="F13898" t="s">
        <v>3850</v>
      </c>
      <c r="G13898">
        <v>0</v>
      </c>
      <c r="H13898">
        <v>0</v>
      </c>
      <c r="I13898">
        <v>0</v>
      </c>
    </row>
    <row r="13899" spans="1:9" hidden="1" x14ac:dyDescent="0.3">
      <c r="A13899" s="1" t="s">
        <v>159</v>
      </c>
      <c r="B13899" s="1" t="s">
        <v>327</v>
      </c>
      <c r="C13899">
        <v>40.7453</v>
      </c>
      <c r="D13899">
        <v>-74.0535</v>
      </c>
      <c r="E13899" s="1" t="s">
        <v>17</v>
      </c>
      <c r="F13899" t="s">
        <v>4085</v>
      </c>
      <c r="G13899">
        <v>0</v>
      </c>
      <c r="H13899">
        <v>0</v>
      </c>
      <c r="I13899">
        <v>0</v>
      </c>
    </row>
    <row r="13900" spans="1:9" hidden="1" x14ac:dyDescent="0.3">
      <c r="A13900" s="1" t="s">
        <v>159</v>
      </c>
      <c r="B13900" s="1" t="s">
        <v>327</v>
      </c>
      <c r="C13900">
        <v>40.7453</v>
      </c>
      <c r="D13900">
        <v>-74.0535</v>
      </c>
      <c r="E13900" s="1" t="s">
        <v>18</v>
      </c>
      <c r="F13900" t="s">
        <v>4320</v>
      </c>
      <c r="G13900">
        <v>0</v>
      </c>
      <c r="H13900">
        <v>0</v>
      </c>
      <c r="I13900">
        <v>0</v>
      </c>
    </row>
    <row r="13901" spans="1:9" hidden="1" x14ac:dyDescent="0.3">
      <c r="A13901" s="1" t="s">
        <v>159</v>
      </c>
      <c r="B13901" s="1" t="s">
        <v>327</v>
      </c>
      <c r="C13901">
        <v>40.7453</v>
      </c>
      <c r="D13901">
        <v>-74.0535</v>
      </c>
      <c r="E13901" s="1" t="s">
        <v>19</v>
      </c>
      <c r="F13901" t="s">
        <v>4555</v>
      </c>
      <c r="G13901">
        <v>0</v>
      </c>
      <c r="H13901">
        <v>0</v>
      </c>
      <c r="I13901">
        <v>0</v>
      </c>
    </row>
    <row r="13902" spans="1:9" hidden="1" x14ac:dyDescent="0.3">
      <c r="A13902" s="1" t="s">
        <v>159</v>
      </c>
      <c r="B13902" s="1" t="s">
        <v>327</v>
      </c>
      <c r="C13902">
        <v>40.7453</v>
      </c>
      <c r="D13902">
        <v>-74.0535</v>
      </c>
      <c r="E13902" s="1" t="s">
        <v>20</v>
      </c>
      <c r="F13902" t="s">
        <v>4790</v>
      </c>
      <c r="G13902">
        <v>0</v>
      </c>
      <c r="H13902">
        <v>0</v>
      </c>
      <c r="I13902">
        <v>0</v>
      </c>
    </row>
    <row r="13903" spans="1:9" hidden="1" x14ac:dyDescent="0.3">
      <c r="A13903" s="1" t="s">
        <v>159</v>
      </c>
      <c r="B13903" s="1" t="s">
        <v>327</v>
      </c>
      <c r="C13903">
        <v>40.7453</v>
      </c>
      <c r="D13903">
        <v>-74.0535</v>
      </c>
      <c r="E13903" s="1" t="s">
        <v>21</v>
      </c>
      <c r="F13903" t="s">
        <v>5025</v>
      </c>
      <c r="G13903">
        <v>0</v>
      </c>
      <c r="H13903">
        <v>0</v>
      </c>
      <c r="I13903">
        <v>0</v>
      </c>
    </row>
    <row r="13904" spans="1:9" hidden="1" x14ac:dyDescent="0.3">
      <c r="A13904" s="1" t="s">
        <v>159</v>
      </c>
      <c r="B13904" s="1" t="s">
        <v>327</v>
      </c>
      <c r="C13904">
        <v>40.7453</v>
      </c>
      <c r="D13904">
        <v>-74.0535</v>
      </c>
      <c r="E13904" s="1" t="s">
        <v>22</v>
      </c>
      <c r="F13904" t="s">
        <v>5260</v>
      </c>
      <c r="G13904">
        <v>0</v>
      </c>
      <c r="H13904">
        <v>0</v>
      </c>
      <c r="I13904">
        <v>0</v>
      </c>
    </row>
    <row r="13905" spans="1:9" hidden="1" x14ac:dyDescent="0.3">
      <c r="A13905" s="1" t="s">
        <v>159</v>
      </c>
      <c r="B13905" s="1" t="s">
        <v>327</v>
      </c>
      <c r="C13905">
        <v>40.7453</v>
      </c>
      <c r="D13905">
        <v>-74.0535</v>
      </c>
      <c r="E13905" s="1" t="s">
        <v>23</v>
      </c>
      <c r="F13905" t="s">
        <v>5495</v>
      </c>
      <c r="G13905">
        <v>0</v>
      </c>
      <c r="H13905">
        <v>0</v>
      </c>
      <c r="I13905">
        <v>0</v>
      </c>
    </row>
    <row r="13906" spans="1:9" hidden="1" x14ac:dyDescent="0.3">
      <c r="A13906" s="1" t="s">
        <v>159</v>
      </c>
      <c r="B13906" s="1" t="s">
        <v>327</v>
      </c>
      <c r="C13906">
        <v>40.7453</v>
      </c>
      <c r="D13906">
        <v>-74.0535</v>
      </c>
      <c r="E13906" s="1" t="s">
        <v>24</v>
      </c>
      <c r="F13906" t="s">
        <v>5730</v>
      </c>
      <c r="G13906">
        <v>0</v>
      </c>
      <c r="H13906">
        <v>0</v>
      </c>
      <c r="I13906">
        <v>0</v>
      </c>
    </row>
    <row r="13907" spans="1:9" hidden="1" x14ac:dyDescent="0.3">
      <c r="A13907" s="1" t="s">
        <v>159</v>
      </c>
      <c r="B13907" s="1" t="s">
        <v>327</v>
      </c>
      <c r="C13907">
        <v>40.7453</v>
      </c>
      <c r="D13907">
        <v>-74.0535</v>
      </c>
      <c r="E13907" s="1" t="s">
        <v>25</v>
      </c>
      <c r="F13907" t="s">
        <v>5964</v>
      </c>
      <c r="G13907">
        <v>0</v>
      </c>
      <c r="H13907">
        <v>0</v>
      </c>
      <c r="I13907">
        <v>0</v>
      </c>
    </row>
    <row r="13908" spans="1:9" hidden="1" x14ac:dyDescent="0.3">
      <c r="A13908" s="1" t="s">
        <v>159</v>
      </c>
      <c r="B13908" s="1" t="s">
        <v>327</v>
      </c>
      <c r="C13908">
        <v>40.7453</v>
      </c>
      <c r="D13908">
        <v>-74.0535</v>
      </c>
      <c r="E13908" s="1" t="s">
        <v>26</v>
      </c>
      <c r="F13908" t="s">
        <v>6198</v>
      </c>
      <c r="G13908">
        <v>0</v>
      </c>
      <c r="H13908">
        <v>0</v>
      </c>
      <c r="I13908">
        <v>0</v>
      </c>
    </row>
    <row r="13909" spans="1:9" hidden="1" x14ac:dyDescent="0.3">
      <c r="A13909" s="1" t="s">
        <v>159</v>
      </c>
      <c r="B13909" s="1" t="s">
        <v>327</v>
      </c>
      <c r="C13909">
        <v>40.7453</v>
      </c>
      <c r="D13909">
        <v>-74.0535</v>
      </c>
      <c r="E13909" s="1" t="s">
        <v>27</v>
      </c>
      <c r="F13909" t="s">
        <v>6432</v>
      </c>
      <c r="G13909">
        <v>0</v>
      </c>
      <c r="H13909">
        <v>0</v>
      </c>
      <c r="I13909">
        <v>0</v>
      </c>
    </row>
    <row r="13910" spans="1:9" hidden="1" x14ac:dyDescent="0.3">
      <c r="A13910" s="1" t="s">
        <v>159</v>
      </c>
      <c r="B13910" s="1" t="s">
        <v>327</v>
      </c>
      <c r="C13910">
        <v>40.7453</v>
      </c>
      <c r="D13910">
        <v>-74.0535</v>
      </c>
      <c r="E13910" s="1" t="s">
        <v>28</v>
      </c>
      <c r="F13910" t="s">
        <v>6666</v>
      </c>
      <c r="G13910">
        <v>0</v>
      </c>
      <c r="H13910">
        <v>0</v>
      </c>
      <c r="I13910">
        <v>0</v>
      </c>
    </row>
    <row r="13911" spans="1:9" hidden="1" x14ac:dyDescent="0.3">
      <c r="A13911" s="1" t="s">
        <v>159</v>
      </c>
      <c r="B13911" s="1" t="s">
        <v>327</v>
      </c>
      <c r="C13911">
        <v>40.7453</v>
      </c>
      <c r="D13911">
        <v>-74.0535</v>
      </c>
      <c r="E13911" s="1" t="s">
        <v>29</v>
      </c>
      <c r="F13911" t="s">
        <v>6900</v>
      </c>
      <c r="G13911">
        <v>0</v>
      </c>
      <c r="H13911">
        <v>0</v>
      </c>
      <c r="I13911">
        <v>0</v>
      </c>
    </row>
    <row r="13912" spans="1:9" hidden="1" x14ac:dyDescent="0.3">
      <c r="A13912" s="1" t="s">
        <v>159</v>
      </c>
      <c r="B13912" s="1" t="s">
        <v>327</v>
      </c>
      <c r="C13912">
        <v>40.7453</v>
      </c>
      <c r="D13912">
        <v>-74.0535</v>
      </c>
      <c r="E13912" s="1" t="s">
        <v>30</v>
      </c>
      <c r="F13912" t="s">
        <v>7134</v>
      </c>
      <c r="G13912">
        <v>0</v>
      </c>
      <c r="H13912">
        <v>0</v>
      </c>
      <c r="I13912">
        <v>0</v>
      </c>
    </row>
    <row r="13913" spans="1:9" hidden="1" x14ac:dyDescent="0.3">
      <c r="A13913" s="1" t="s">
        <v>159</v>
      </c>
      <c r="B13913" s="1" t="s">
        <v>327</v>
      </c>
      <c r="C13913">
        <v>40.7453</v>
      </c>
      <c r="D13913">
        <v>-74.0535</v>
      </c>
      <c r="E13913" s="1" t="s">
        <v>31</v>
      </c>
      <c r="F13913" t="s">
        <v>7368</v>
      </c>
      <c r="G13913">
        <v>0</v>
      </c>
      <c r="H13913">
        <v>0</v>
      </c>
      <c r="I13913">
        <v>0</v>
      </c>
    </row>
    <row r="13914" spans="1:9" hidden="1" x14ac:dyDescent="0.3">
      <c r="A13914" s="1" t="s">
        <v>159</v>
      </c>
      <c r="B13914" s="1" t="s">
        <v>327</v>
      </c>
      <c r="C13914">
        <v>40.7453</v>
      </c>
      <c r="D13914">
        <v>-74.0535</v>
      </c>
      <c r="E13914" s="1" t="s">
        <v>32</v>
      </c>
      <c r="F13914" t="s">
        <v>7602</v>
      </c>
      <c r="G13914">
        <v>0</v>
      </c>
      <c r="H13914">
        <v>0</v>
      </c>
      <c r="I13914">
        <v>0</v>
      </c>
    </row>
    <row r="13915" spans="1:9" hidden="1" x14ac:dyDescent="0.3">
      <c r="A13915" s="1" t="s">
        <v>159</v>
      </c>
      <c r="B13915" s="1" t="s">
        <v>327</v>
      </c>
      <c r="C13915">
        <v>40.7453</v>
      </c>
      <c r="D13915">
        <v>-74.0535</v>
      </c>
      <c r="E13915" s="1" t="s">
        <v>33</v>
      </c>
      <c r="F13915" t="s">
        <v>7836</v>
      </c>
      <c r="G13915">
        <v>0</v>
      </c>
      <c r="H13915">
        <v>0</v>
      </c>
      <c r="I13915">
        <v>0</v>
      </c>
    </row>
    <row r="13916" spans="1:9" hidden="1" x14ac:dyDescent="0.3">
      <c r="A13916" s="1" t="s">
        <v>159</v>
      </c>
      <c r="B13916" s="1" t="s">
        <v>327</v>
      </c>
      <c r="C13916">
        <v>40.7453</v>
      </c>
      <c r="D13916">
        <v>-74.0535</v>
      </c>
      <c r="E13916" s="1" t="s">
        <v>34</v>
      </c>
      <c r="F13916" t="s">
        <v>8070</v>
      </c>
      <c r="G13916">
        <v>0</v>
      </c>
      <c r="H13916">
        <v>0</v>
      </c>
      <c r="I13916">
        <v>0</v>
      </c>
    </row>
    <row r="13917" spans="1:9" hidden="1" x14ac:dyDescent="0.3">
      <c r="A13917" s="1" t="s">
        <v>159</v>
      </c>
      <c r="B13917" s="1" t="s">
        <v>327</v>
      </c>
      <c r="C13917">
        <v>40.7453</v>
      </c>
      <c r="D13917">
        <v>-74.0535</v>
      </c>
      <c r="E13917" s="1" t="s">
        <v>35</v>
      </c>
      <c r="F13917" t="s">
        <v>8302</v>
      </c>
      <c r="G13917">
        <v>0</v>
      </c>
      <c r="H13917">
        <v>0</v>
      </c>
      <c r="I13917">
        <v>0</v>
      </c>
    </row>
    <row r="13918" spans="1:9" hidden="1" x14ac:dyDescent="0.3">
      <c r="A13918" s="1" t="s">
        <v>159</v>
      </c>
      <c r="B13918" s="1" t="s">
        <v>327</v>
      </c>
      <c r="C13918">
        <v>40.7453</v>
      </c>
      <c r="D13918">
        <v>-74.0535</v>
      </c>
      <c r="E13918" s="1" t="s">
        <v>36</v>
      </c>
      <c r="F13918" t="s">
        <v>8534</v>
      </c>
      <c r="G13918">
        <v>0</v>
      </c>
      <c r="H13918">
        <v>0</v>
      </c>
      <c r="I13918">
        <v>0</v>
      </c>
    </row>
    <row r="13919" spans="1:9" hidden="1" x14ac:dyDescent="0.3">
      <c r="A13919" s="1" t="s">
        <v>159</v>
      </c>
      <c r="B13919" s="1" t="s">
        <v>327</v>
      </c>
      <c r="C13919">
        <v>40.7453</v>
      </c>
      <c r="D13919">
        <v>-74.0535</v>
      </c>
      <c r="E13919" s="1" t="s">
        <v>37</v>
      </c>
      <c r="F13919" t="s">
        <v>8765</v>
      </c>
      <c r="G13919">
        <v>0</v>
      </c>
      <c r="H13919">
        <v>0</v>
      </c>
      <c r="I13919">
        <v>0</v>
      </c>
    </row>
    <row r="13920" spans="1:9" hidden="1" x14ac:dyDescent="0.3">
      <c r="A13920" s="1" t="s">
        <v>159</v>
      </c>
      <c r="B13920" s="1" t="s">
        <v>327</v>
      </c>
      <c r="C13920">
        <v>40.7453</v>
      </c>
      <c r="D13920">
        <v>-74.0535</v>
      </c>
      <c r="E13920" s="1" t="s">
        <v>38</v>
      </c>
      <c r="F13920" t="s">
        <v>8996</v>
      </c>
      <c r="G13920">
        <v>0</v>
      </c>
      <c r="H13920">
        <v>0</v>
      </c>
      <c r="I13920">
        <v>0</v>
      </c>
    </row>
    <row r="13921" spans="1:9" hidden="1" x14ac:dyDescent="0.3">
      <c r="A13921" s="1" t="s">
        <v>159</v>
      </c>
      <c r="B13921" s="1" t="s">
        <v>327</v>
      </c>
      <c r="C13921">
        <v>40.7453</v>
      </c>
      <c r="D13921">
        <v>-74.0535</v>
      </c>
      <c r="E13921" s="1" t="s">
        <v>39</v>
      </c>
      <c r="F13921" t="s">
        <v>9227</v>
      </c>
      <c r="G13921">
        <v>0</v>
      </c>
      <c r="H13921">
        <v>0</v>
      </c>
      <c r="I13921">
        <v>0</v>
      </c>
    </row>
    <row r="13922" spans="1:9" hidden="1" x14ac:dyDescent="0.3">
      <c r="A13922" s="1" t="s">
        <v>159</v>
      </c>
      <c r="B13922" s="1" t="s">
        <v>327</v>
      </c>
      <c r="C13922">
        <v>40.7453</v>
      </c>
      <c r="D13922">
        <v>-74.0535</v>
      </c>
      <c r="E13922" s="1" t="s">
        <v>40</v>
      </c>
      <c r="F13922" t="s">
        <v>9458</v>
      </c>
      <c r="G13922">
        <v>0</v>
      </c>
      <c r="H13922">
        <v>0</v>
      </c>
      <c r="I13922">
        <v>0</v>
      </c>
    </row>
    <row r="13923" spans="1:9" hidden="1" x14ac:dyDescent="0.3">
      <c r="A13923" s="1" t="s">
        <v>159</v>
      </c>
      <c r="B13923" s="1" t="s">
        <v>327</v>
      </c>
      <c r="C13923">
        <v>40.7453</v>
      </c>
      <c r="D13923">
        <v>-74.0535</v>
      </c>
      <c r="E13923" s="1" t="s">
        <v>41</v>
      </c>
      <c r="F13923" t="s">
        <v>9689</v>
      </c>
      <c r="G13923">
        <v>0</v>
      </c>
      <c r="H13923">
        <v>0</v>
      </c>
      <c r="I13923">
        <v>0</v>
      </c>
    </row>
    <row r="13924" spans="1:9" hidden="1" x14ac:dyDescent="0.3">
      <c r="A13924" s="1" t="s">
        <v>159</v>
      </c>
      <c r="B13924" s="1" t="s">
        <v>327</v>
      </c>
      <c r="C13924">
        <v>40.7453</v>
      </c>
      <c r="D13924">
        <v>-74.0535</v>
      </c>
      <c r="E13924" s="1" t="s">
        <v>42</v>
      </c>
      <c r="F13924" t="s">
        <v>9920</v>
      </c>
      <c r="G13924">
        <v>0</v>
      </c>
      <c r="H13924">
        <v>0</v>
      </c>
      <c r="I13924">
        <v>0</v>
      </c>
    </row>
    <row r="13925" spans="1:9" hidden="1" x14ac:dyDescent="0.3">
      <c r="A13925" s="1" t="s">
        <v>159</v>
      </c>
      <c r="B13925" s="1" t="s">
        <v>327</v>
      </c>
      <c r="C13925">
        <v>40.7453</v>
      </c>
      <c r="D13925">
        <v>-74.0535</v>
      </c>
      <c r="E13925" s="1" t="s">
        <v>43</v>
      </c>
      <c r="F13925" t="s">
        <v>10149</v>
      </c>
      <c r="G13925">
        <v>0</v>
      </c>
      <c r="H13925">
        <v>0</v>
      </c>
      <c r="I13925">
        <v>0</v>
      </c>
    </row>
    <row r="13926" spans="1:9" hidden="1" x14ac:dyDescent="0.3">
      <c r="A13926" s="1" t="s">
        <v>159</v>
      </c>
      <c r="B13926" s="1" t="s">
        <v>327</v>
      </c>
      <c r="C13926">
        <v>40.7453</v>
      </c>
      <c r="D13926">
        <v>-74.0535</v>
      </c>
      <c r="E13926" s="1" t="s">
        <v>44</v>
      </c>
      <c r="F13926" t="s">
        <v>10377</v>
      </c>
      <c r="G13926">
        <v>0</v>
      </c>
      <c r="H13926">
        <v>0</v>
      </c>
      <c r="I13926">
        <v>0</v>
      </c>
    </row>
    <row r="13927" spans="1:9" hidden="1" x14ac:dyDescent="0.3">
      <c r="A13927" s="1" t="s">
        <v>159</v>
      </c>
      <c r="B13927" s="1" t="s">
        <v>327</v>
      </c>
      <c r="C13927">
        <v>40.7453</v>
      </c>
      <c r="D13927">
        <v>-74.0535</v>
      </c>
      <c r="E13927" s="1" t="s">
        <v>45</v>
      </c>
      <c r="F13927" t="s">
        <v>10598</v>
      </c>
      <c r="G13927">
        <v>0</v>
      </c>
      <c r="H13927">
        <v>0</v>
      </c>
      <c r="I13927">
        <v>0</v>
      </c>
    </row>
    <row r="13928" spans="1:9" hidden="1" x14ac:dyDescent="0.3">
      <c r="A13928" s="1" t="s">
        <v>159</v>
      </c>
      <c r="B13928" s="1" t="s">
        <v>327</v>
      </c>
      <c r="C13928">
        <v>40.7453</v>
      </c>
      <c r="D13928">
        <v>-74.0535</v>
      </c>
      <c r="E13928" s="1" t="s">
        <v>46</v>
      </c>
      <c r="F13928" t="s">
        <v>10814</v>
      </c>
      <c r="G13928">
        <v>0</v>
      </c>
      <c r="H13928">
        <v>0</v>
      </c>
      <c r="I13928">
        <v>0</v>
      </c>
    </row>
    <row r="13929" spans="1:9" hidden="1" x14ac:dyDescent="0.3">
      <c r="A13929" s="1" t="s">
        <v>159</v>
      </c>
      <c r="B13929" s="1" t="s">
        <v>327</v>
      </c>
      <c r="C13929">
        <v>40.7453</v>
      </c>
      <c r="D13929">
        <v>-74.0535</v>
      </c>
      <c r="E13929" s="1" t="s">
        <v>47</v>
      </c>
      <c r="F13929" t="s">
        <v>11029</v>
      </c>
      <c r="G13929">
        <v>0</v>
      </c>
      <c r="H13929">
        <v>0</v>
      </c>
      <c r="I13929">
        <v>0</v>
      </c>
    </row>
    <row r="13930" spans="1:9" hidden="1" x14ac:dyDescent="0.3">
      <c r="A13930" s="1" t="s">
        <v>159</v>
      </c>
      <c r="B13930" s="1" t="s">
        <v>327</v>
      </c>
      <c r="C13930">
        <v>40.7453</v>
      </c>
      <c r="D13930">
        <v>-74.0535</v>
      </c>
      <c r="E13930" s="1" t="s">
        <v>48</v>
      </c>
      <c r="F13930" t="s">
        <v>11832</v>
      </c>
      <c r="G13930">
        <v>0</v>
      </c>
      <c r="H13930">
        <v>0</v>
      </c>
      <c r="I13930">
        <v>0</v>
      </c>
    </row>
    <row r="13931" spans="1:9" hidden="1" x14ac:dyDescent="0.3">
      <c r="A13931" s="1" t="s">
        <v>159</v>
      </c>
      <c r="B13931" s="1" t="s">
        <v>327</v>
      </c>
      <c r="C13931">
        <v>40.7453</v>
      </c>
      <c r="D13931">
        <v>-74.0535</v>
      </c>
      <c r="E13931" s="1" t="s">
        <v>49</v>
      </c>
      <c r="F13931" t="s">
        <v>12023</v>
      </c>
      <c r="G13931">
        <v>0</v>
      </c>
      <c r="H13931">
        <v>0</v>
      </c>
      <c r="I13931">
        <v>0</v>
      </c>
    </row>
    <row r="13932" spans="1:9" hidden="1" x14ac:dyDescent="0.3">
      <c r="A13932" s="1" t="s">
        <v>159</v>
      </c>
      <c r="B13932" s="1" t="s">
        <v>327</v>
      </c>
      <c r="C13932">
        <v>40.7453</v>
      </c>
      <c r="D13932">
        <v>-74.0535</v>
      </c>
      <c r="E13932" s="1" t="s">
        <v>50</v>
      </c>
      <c r="F13932" t="s">
        <v>17636</v>
      </c>
      <c r="G13932">
        <v>0</v>
      </c>
      <c r="H13932">
        <v>1</v>
      </c>
      <c r="I13932">
        <v>0</v>
      </c>
    </row>
    <row r="13933" spans="1:9" hidden="1" x14ac:dyDescent="0.3">
      <c r="A13933" s="1" t="s">
        <v>159</v>
      </c>
      <c r="B13933" s="1" t="s">
        <v>327</v>
      </c>
      <c r="C13933">
        <v>40.7453</v>
      </c>
      <c r="D13933">
        <v>-74.0535</v>
      </c>
      <c r="E13933" s="1" t="s">
        <v>51</v>
      </c>
      <c r="F13933" t="s">
        <v>17637</v>
      </c>
      <c r="G13933">
        <v>0</v>
      </c>
      <c r="H13933">
        <v>1</v>
      </c>
      <c r="I13933">
        <v>0</v>
      </c>
    </row>
    <row r="13934" spans="1:9" hidden="1" x14ac:dyDescent="0.3">
      <c r="A13934" s="1" t="s">
        <v>159</v>
      </c>
      <c r="B13934" s="1" t="s">
        <v>327</v>
      </c>
      <c r="C13934">
        <v>40.7453</v>
      </c>
      <c r="D13934">
        <v>-74.0535</v>
      </c>
      <c r="E13934" s="1" t="s">
        <v>52</v>
      </c>
      <c r="F13934" t="s">
        <v>11197</v>
      </c>
      <c r="G13934">
        <v>0</v>
      </c>
      <c r="H13934">
        <v>0</v>
      </c>
      <c r="I13934">
        <v>0</v>
      </c>
    </row>
    <row r="13935" spans="1:9" hidden="1" x14ac:dyDescent="0.3">
      <c r="A13935" s="1" t="s">
        <v>159</v>
      </c>
      <c r="B13935" s="1" t="s">
        <v>327</v>
      </c>
      <c r="C13935">
        <v>40.7453</v>
      </c>
      <c r="D13935">
        <v>-74.0535</v>
      </c>
      <c r="E13935" s="1" t="s">
        <v>53</v>
      </c>
      <c r="F13935" t="s">
        <v>11395</v>
      </c>
      <c r="G13935">
        <v>0</v>
      </c>
      <c r="H13935">
        <v>0</v>
      </c>
      <c r="I13935">
        <v>0</v>
      </c>
    </row>
    <row r="13936" spans="1:9" hidden="1" x14ac:dyDescent="0.3">
      <c r="A13936" s="1" t="s">
        <v>159</v>
      </c>
      <c r="B13936" s="1" t="s">
        <v>327</v>
      </c>
      <c r="C13936">
        <v>40.7453</v>
      </c>
      <c r="D13936">
        <v>-74.0535</v>
      </c>
      <c r="E13936" s="1" t="s">
        <v>54</v>
      </c>
      <c r="F13936" t="s">
        <v>11590</v>
      </c>
      <c r="G13936">
        <v>0</v>
      </c>
      <c r="H13936">
        <v>0</v>
      </c>
      <c r="I13936">
        <v>0</v>
      </c>
    </row>
    <row r="13937" spans="1:9" hidden="1" x14ac:dyDescent="0.3">
      <c r="A13937" s="1" t="s">
        <v>159</v>
      </c>
      <c r="B13937" s="1" t="s">
        <v>327</v>
      </c>
      <c r="C13937">
        <v>40.7453</v>
      </c>
      <c r="D13937">
        <v>-74.0535</v>
      </c>
      <c r="E13937" s="1" t="s">
        <v>21548</v>
      </c>
      <c r="F13937" t="s">
        <v>21816</v>
      </c>
      <c r="G13937">
        <v>0</v>
      </c>
      <c r="H13937">
        <v>0</v>
      </c>
      <c r="I13937">
        <v>0</v>
      </c>
    </row>
    <row r="13938" spans="1:9" hidden="1" x14ac:dyDescent="0.3">
      <c r="A13938" s="1" t="s">
        <v>159</v>
      </c>
      <c r="B13938" s="1" t="s">
        <v>328</v>
      </c>
      <c r="C13938">
        <v>38.845399999999998</v>
      </c>
      <c r="D13938">
        <v>-94.852099999999993</v>
      </c>
      <c r="E13938" s="1" t="s">
        <v>4</v>
      </c>
      <c r="F13938" t="s">
        <v>986</v>
      </c>
      <c r="G13938">
        <v>0</v>
      </c>
      <c r="H13938">
        <v>0</v>
      </c>
      <c r="I13938">
        <v>0</v>
      </c>
    </row>
    <row r="13939" spans="1:9" hidden="1" x14ac:dyDescent="0.3">
      <c r="A13939" s="1" t="s">
        <v>159</v>
      </c>
      <c r="B13939" s="1" t="s">
        <v>328</v>
      </c>
      <c r="C13939">
        <v>38.845399999999998</v>
      </c>
      <c r="D13939">
        <v>-94.852099999999993</v>
      </c>
      <c r="E13939" s="1" t="s">
        <v>5</v>
      </c>
      <c r="F13939" t="s">
        <v>1228</v>
      </c>
      <c r="G13939">
        <v>0</v>
      </c>
      <c r="H13939">
        <v>0</v>
      </c>
      <c r="I13939">
        <v>0</v>
      </c>
    </row>
    <row r="13940" spans="1:9" hidden="1" x14ac:dyDescent="0.3">
      <c r="A13940" s="1" t="s">
        <v>159</v>
      </c>
      <c r="B13940" s="1" t="s">
        <v>328</v>
      </c>
      <c r="C13940">
        <v>38.845399999999998</v>
      </c>
      <c r="D13940">
        <v>-94.852099999999993</v>
      </c>
      <c r="E13940" s="1" t="s">
        <v>6</v>
      </c>
      <c r="F13940" t="s">
        <v>1470</v>
      </c>
      <c r="G13940">
        <v>0</v>
      </c>
      <c r="H13940">
        <v>0</v>
      </c>
      <c r="I13940">
        <v>0</v>
      </c>
    </row>
    <row r="13941" spans="1:9" hidden="1" x14ac:dyDescent="0.3">
      <c r="A13941" s="1" t="s">
        <v>159</v>
      </c>
      <c r="B13941" s="1" t="s">
        <v>328</v>
      </c>
      <c r="C13941">
        <v>38.845399999999998</v>
      </c>
      <c r="D13941">
        <v>-94.852099999999993</v>
      </c>
      <c r="E13941" s="1" t="s">
        <v>7</v>
      </c>
      <c r="F13941" t="s">
        <v>1711</v>
      </c>
      <c r="G13941">
        <v>0</v>
      </c>
      <c r="H13941">
        <v>0</v>
      </c>
      <c r="I13941">
        <v>0</v>
      </c>
    </row>
    <row r="13942" spans="1:9" hidden="1" x14ac:dyDescent="0.3">
      <c r="A13942" s="1" t="s">
        <v>159</v>
      </c>
      <c r="B13942" s="1" t="s">
        <v>328</v>
      </c>
      <c r="C13942">
        <v>38.845399999999998</v>
      </c>
      <c r="D13942">
        <v>-94.852099999999993</v>
      </c>
      <c r="E13942" s="1" t="s">
        <v>8</v>
      </c>
      <c r="F13942" t="s">
        <v>1952</v>
      </c>
      <c r="G13942">
        <v>0</v>
      </c>
      <c r="H13942">
        <v>0</v>
      </c>
      <c r="I13942">
        <v>0</v>
      </c>
    </row>
    <row r="13943" spans="1:9" hidden="1" x14ac:dyDescent="0.3">
      <c r="A13943" s="1" t="s">
        <v>159</v>
      </c>
      <c r="B13943" s="1" t="s">
        <v>328</v>
      </c>
      <c r="C13943">
        <v>38.845399999999998</v>
      </c>
      <c r="D13943">
        <v>-94.852099999999993</v>
      </c>
      <c r="E13943" s="1" t="s">
        <v>9</v>
      </c>
      <c r="F13943" t="s">
        <v>2190</v>
      </c>
      <c r="G13943">
        <v>0</v>
      </c>
      <c r="H13943">
        <v>0</v>
      </c>
      <c r="I13943">
        <v>0</v>
      </c>
    </row>
    <row r="13944" spans="1:9" hidden="1" x14ac:dyDescent="0.3">
      <c r="A13944" s="1" t="s">
        <v>159</v>
      </c>
      <c r="B13944" s="1" t="s">
        <v>328</v>
      </c>
      <c r="C13944">
        <v>38.845399999999998</v>
      </c>
      <c r="D13944">
        <v>-94.852099999999993</v>
      </c>
      <c r="E13944" s="1" t="s">
        <v>10</v>
      </c>
      <c r="F13944" t="s">
        <v>2428</v>
      </c>
      <c r="G13944">
        <v>0</v>
      </c>
      <c r="H13944">
        <v>0</v>
      </c>
      <c r="I13944">
        <v>0</v>
      </c>
    </row>
    <row r="13945" spans="1:9" hidden="1" x14ac:dyDescent="0.3">
      <c r="A13945" s="1" t="s">
        <v>159</v>
      </c>
      <c r="B13945" s="1" t="s">
        <v>328</v>
      </c>
      <c r="C13945">
        <v>38.845399999999998</v>
      </c>
      <c r="D13945">
        <v>-94.852099999999993</v>
      </c>
      <c r="E13945" s="1" t="s">
        <v>11</v>
      </c>
      <c r="F13945" t="s">
        <v>2666</v>
      </c>
      <c r="G13945">
        <v>0</v>
      </c>
      <c r="H13945">
        <v>0</v>
      </c>
      <c r="I13945">
        <v>0</v>
      </c>
    </row>
    <row r="13946" spans="1:9" hidden="1" x14ac:dyDescent="0.3">
      <c r="A13946" s="1" t="s">
        <v>159</v>
      </c>
      <c r="B13946" s="1" t="s">
        <v>328</v>
      </c>
      <c r="C13946">
        <v>38.845399999999998</v>
      </c>
      <c r="D13946">
        <v>-94.852099999999993</v>
      </c>
      <c r="E13946" s="1" t="s">
        <v>12</v>
      </c>
      <c r="F13946" t="s">
        <v>2904</v>
      </c>
      <c r="G13946">
        <v>0</v>
      </c>
      <c r="H13946">
        <v>0</v>
      </c>
      <c r="I13946">
        <v>0</v>
      </c>
    </row>
    <row r="13947" spans="1:9" hidden="1" x14ac:dyDescent="0.3">
      <c r="A13947" s="1" t="s">
        <v>159</v>
      </c>
      <c r="B13947" s="1" t="s">
        <v>328</v>
      </c>
      <c r="C13947">
        <v>38.845399999999998</v>
      </c>
      <c r="D13947">
        <v>-94.852099999999993</v>
      </c>
      <c r="E13947" s="1" t="s">
        <v>13</v>
      </c>
      <c r="F13947" t="s">
        <v>3142</v>
      </c>
      <c r="G13947">
        <v>0</v>
      </c>
      <c r="H13947">
        <v>0</v>
      </c>
      <c r="I13947">
        <v>0</v>
      </c>
    </row>
    <row r="13948" spans="1:9" hidden="1" x14ac:dyDescent="0.3">
      <c r="A13948" s="1" t="s">
        <v>159</v>
      </c>
      <c r="B13948" s="1" t="s">
        <v>328</v>
      </c>
      <c r="C13948">
        <v>38.845399999999998</v>
      </c>
      <c r="D13948">
        <v>-94.852099999999993</v>
      </c>
      <c r="E13948" s="1" t="s">
        <v>14</v>
      </c>
      <c r="F13948" t="s">
        <v>3379</v>
      </c>
      <c r="G13948">
        <v>0</v>
      </c>
      <c r="H13948">
        <v>0</v>
      </c>
      <c r="I13948">
        <v>0</v>
      </c>
    </row>
    <row r="13949" spans="1:9" hidden="1" x14ac:dyDescent="0.3">
      <c r="A13949" s="1" t="s">
        <v>159</v>
      </c>
      <c r="B13949" s="1" t="s">
        <v>328</v>
      </c>
      <c r="C13949">
        <v>38.845399999999998</v>
      </c>
      <c r="D13949">
        <v>-94.852099999999993</v>
      </c>
      <c r="E13949" s="1" t="s">
        <v>15</v>
      </c>
      <c r="F13949" t="s">
        <v>3615</v>
      </c>
      <c r="G13949">
        <v>0</v>
      </c>
      <c r="H13949">
        <v>0</v>
      </c>
      <c r="I13949">
        <v>0</v>
      </c>
    </row>
    <row r="13950" spans="1:9" hidden="1" x14ac:dyDescent="0.3">
      <c r="A13950" s="1" t="s">
        <v>159</v>
      </c>
      <c r="B13950" s="1" t="s">
        <v>328</v>
      </c>
      <c r="C13950">
        <v>38.845399999999998</v>
      </c>
      <c r="D13950">
        <v>-94.852099999999993</v>
      </c>
      <c r="E13950" s="1" t="s">
        <v>16</v>
      </c>
      <c r="F13950" t="s">
        <v>3851</v>
      </c>
      <c r="G13950">
        <v>0</v>
      </c>
      <c r="H13950">
        <v>0</v>
      </c>
      <c r="I13950">
        <v>0</v>
      </c>
    </row>
    <row r="13951" spans="1:9" hidden="1" x14ac:dyDescent="0.3">
      <c r="A13951" s="1" t="s">
        <v>159</v>
      </c>
      <c r="B13951" s="1" t="s">
        <v>328</v>
      </c>
      <c r="C13951">
        <v>38.845399999999998</v>
      </c>
      <c r="D13951">
        <v>-94.852099999999993</v>
      </c>
      <c r="E13951" s="1" t="s">
        <v>17</v>
      </c>
      <c r="F13951" t="s">
        <v>4086</v>
      </c>
      <c r="G13951">
        <v>0</v>
      </c>
      <c r="H13951">
        <v>0</v>
      </c>
      <c r="I13951">
        <v>0</v>
      </c>
    </row>
    <row r="13952" spans="1:9" hidden="1" x14ac:dyDescent="0.3">
      <c r="A13952" s="1" t="s">
        <v>159</v>
      </c>
      <c r="B13952" s="1" t="s">
        <v>328</v>
      </c>
      <c r="C13952">
        <v>38.845399999999998</v>
      </c>
      <c r="D13952">
        <v>-94.852099999999993</v>
      </c>
      <c r="E13952" s="1" t="s">
        <v>18</v>
      </c>
      <c r="F13952" t="s">
        <v>4321</v>
      </c>
      <c r="G13952">
        <v>0</v>
      </c>
      <c r="H13952">
        <v>0</v>
      </c>
      <c r="I13952">
        <v>0</v>
      </c>
    </row>
    <row r="13953" spans="1:9" hidden="1" x14ac:dyDescent="0.3">
      <c r="A13953" s="1" t="s">
        <v>159</v>
      </c>
      <c r="B13953" s="1" t="s">
        <v>328</v>
      </c>
      <c r="C13953">
        <v>38.845399999999998</v>
      </c>
      <c r="D13953">
        <v>-94.852099999999993</v>
      </c>
      <c r="E13953" s="1" t="s">
        <v>19</v>
      </c>
      <c r="F13953" t="s">
        <v>4556</v>
      </c>
      <c r="G13953">
        <v>0</v>
      </c>
      <c r="H13953">
        <v>0</v>
      </c>
      <c r="I13953">
        <v>0</v>
      </c>
    </row>
    <row r="13954" spans="1:9" hidden="1" x14ac:dyDescent="0.3">
      <c r="A13954" s="1" t="s">
        <v>159</v>
      </c>
      <c r="B13954" s="1" t="s">
        <v>328</v>
      </c>
      <c r="C13954">
        <v>38.845399999999998</v>
      </c>
      <c r="D13954">
        <v>-94.852099999999993</v>
      </c>
      <c r="E13954" s="1" t="s">
        <v>20</v>
      </c>
      <c r="F13954" t="s">
        <v>4791</v>
      </c>
      <c r="G13954">
        <v>0</v>
      </c>
      <c r="H13954">
        <v>0</v>
      </c>
      <c r="I13954">
        <v>0</v>
      </c>
    </row>
    <row r="13955" spans="1:9" hidden="1" x14ac:dyDescent="0.3">
      <c r="A13955" s="1" t="s">
        <v>159</v>
      </c>
      <c r="B13955" s="1" t="s">
        <v>328</v>
      </c>
      <c r="C13955">
        <v>38.845399999999998</v>
      </c>
      <c r="D13955">
        <v>-94.852099999999993</v>
      </c>
      <c r="E13955" s="1" t="s">
        <v>21</v>
      </c>
      <c r="F13955" t="s">
        <v>5026</v>
      </c>
      <c r="G13955">
        <v>0</v>
      </c>
      <c r="H13955">
        <v>0</v>
      </c>
      <c r="I13955">
        <v>0</v>
      </c>
    </row>
    <row r="13956" spans="1:9" hidden="1" x14ac:dyDescent="0.3">
      <c r="A13956" s="1" t="s">
        <v>159</v>
      </c>
      <c r="B13956" s="1" t="s">
        <v>328</v>
      </c>
      <c r="C13956">
        <v>38.845399999999998</v>
      </c>
      <c r="D13956">
        <v>-94.852099999999993</v>
      </c>
      <c r="E13956" s="1" t="s">
        <v>22</v>
      </c>
      <c r="F13956" t="s">
        <v>5261</v>
      </c>
      <c r="G13956">
        <v>0</v>
      </c>
      <c r="H13956">
        <v>0</v>
      </c>
      <c r="I13956">
        <v>0</v>
      </c>
    </row>
    <row r="13957" spans="1:9" hidden="1" x14ac:dyDescent="0.3">
      <c r="A13957" s="1" t="s">
        <v>159</v>
      </c>
      <c r="B13957" s="1" t="s">
        <v>328</v>
      </c>
      <c r="C13957">
        <v>38.845399999999998</v>
      </c>
      <c r="D13957">
        <v>-94.852099999999993</v>
      </c>
      <c r="E13957" s="1" t="s">
        <v>23</v>
      </c>
      <c r="F13957" t="s">
        <v>5496</v>
      </c>
      <c r="G13957">
        <v>0</v>
      </c>
      <c r="H13957">
        <v>0</v>
      </c>
      <c r="I13957">
        <v>0</v>
      </c>
    </row>
    <row r="13958" spans="1:9" hidden="1" x14ac:dyDescent="0.3">
      <c r="A13958" s="1" t="s">
        <v>159</v>
      </c>
      <c r="B13958" s="1" t="s">
        <v>328</v>
      </c>
      <c r="C13958">
        <v>38.845399999999998</v>
      </c>
      <c r="D13958">
        <v>-94.852099999999993</v>
      </c>
      <c r="E13958" s="1" t="s">
        <v>24</v>
      </c>
      <c r="F13958" t="s">
        <v>5731</v>
      </c>
      <c r="G13958">
        <v>0</v>
      </c>
      <c r="H13958">
        <v>0</v>
      </c>
      <c r="I13958">
        <v>0</v>
      </c>
    </row>
    <row r="13959" spans="1:9" hidden="1" x14ac:dyDescent="0.3">
      <c r="A13959" s="1" t="s">
        <v>159</v>
      </c>
      <c r="B13959" s="1" t="s">
        <v>328</v>
      </c>
      <c r="C13959">
        <v>38.845399999999998</v>
      </c>
      <c r="D13959">
        <v>-94.852099999999993</v>
      </c>
      <c r="E13959" s="1" t="s">
        <v>25</v>
      </c>
      <c r="F13959" t="s">
        <v>5965</v>
      </c>
      <c r="G13959">
        <v>0</v>
      </c>
      <c r="H13959">
        <v>0</v>
      </c>
      <c r="I13959">
        <v>0</v>
      </c>
    </row>
    <row r="13960" spans="1:9" hidden="1" x14ac:dyDescent="0.3">
      <c r="A13960" s="1" t="s">
        <v>159</v>
      </c>
      <c r="B13960" s="1" t="s">
        <v>328</v>
      </c>
      <c r="C13960">
        <v>38.845399999999998</v>
      </c>
      <c r="D13960">
        <v>-94.852099999999993</v>
      </c>
      <c r="E13960" s="1" t="s">
        <v>26</v>
      </c>
      <c r="F13960" t="s">
        <v>6199</v>
      </c>
      <c r="G13960">
        <v>0</v>
      </c>
      <c r="H13960">
        <v>0</v>
      </c>
      <c r="I13960">
        <v>0</v>
      </c>
    </row>
    <row r="13961" spans="1:9" hidden="1" x14ac:dyDescent="0.3">
      <c r="A13961" s="1" t="s">
        <v>159</v>
      </c>
      <c r="B13961" s="1" t="s">
        <v>328</v>
      </c>
      <c r="C13961">
        <v>38.845399999999998</v>
      </c>
      <c r="D13961">
        <v>-94.852099999999993</v>
      </c>
      <c r="E13961" s="1" t="s">
        <v>27</v>
      </c>
      <c r="F13961" t="s">
        <v>6433</v>
      </c>
      <c r="G13961">
        <v>0</v>
      </c>
      <c r="H13961">
        <v>0</v>
      </c>
      <c r="I13961">
        <v>0</v>
      </c>
    </row>
    <row r="13962" spans="1:9" hidden="1" x14ac:dyDescent="0.3">
      <c r="A13962" s="1" t="s">
        <v>159</v>
      </c>
      <c r="B13962" s="1" t="s">
        <v>328</v>
      </c>
      <c r="C13962">
        <v>38.845399999999998</v>
      </c>
      <c r="D13962">
        <v>-94.852099999999993</v>
      </c>
      <c r="E13962" s="1" t="s">
        <v>28</v>
      </c>
      <c r="F13962" t="s">
        <v>6667</v>
      </c>
      <c r="G13962">
        <v>0</v>
      </c>
      <c r="H13962">
        <v>0</v>
      </c>
      <c r="I13962">
        <v>0</v>
      </c>
    </row>
    <row r="13963" spans="1:9" hidden="1" x14ac:dyDescent="0.3">
      <c r="A13963" s="1" t="s">
        <v>159</v>
      </c>
      <c r="B13963" s="1" t="s">
        <v>328</v>
      </c>
      <c r="C13963">
        <v>38.845399999999998</v>
      </c>
      <c r="D13963">
        <v>-94.852099999999993</v>
      </c>
      <c r="E13963" s="1" t="s">
        <v>29</v>
      </c>
      <c r="F13963" t="s">
        <v>6901</v>
      </c>
      <c r="G13963">
        <v>0</v>
      </c>
      <c r="H13963">
        <v>0</v>
      </c>
      <c r="I13963">
        <v>0</v>
      </c>
    </row>
    <row r="13964" spans="1:9" hidden="1" x14ac:dyDescent="0.3">
      <c r="A13964" s="1" t="s">
        <v>159</v>
      </c>
      <c r="B13964" s="1" t="s">
        <v>328</v>
      </c>
      <c r="C13964">
        <v>38.845399999999998</v>
      </c>
      <c r="D13964">
        <v>-94.852099999999993</v>
      </c>
      <c r="E13964" s="1" t="s">
        <v>30</v>
      </c>
      <c r="F13964" t="s">
        <v>7135</v>
      </c>
      <c r="G13964">
        <v>0</v>
      </c>
      <c r="H13964">
        <v>0</v>
      </c>
      <c r="I13964">
        <v>0</v>
      </c>
    </row>
    <row r="13965" spans="1:9" hidden="1" x14ac:dyDescent="0.3">
      <c r="A13965" s="1" t="s">
        <v>159</v>
      </c>
      <c r="B13965" s="1" t="s">
        <v>328</v>
      </c>
      <c r="C13965">
        <v>38.845399999999998</v>
      </c>
      <c r="D13965">
        <v>-94.852099999999993</v>
      </c>
      <c r="E13965" s="1" t="s">
        <v>31</v>
      </c>
      <c r="F13965" t="s">
        <v>7369</v>
      </c>
      <c r="G13965">
        <v>0</v>
      </c>
      <c r="H13965">
        <v>0</v>
      </c>
      <c r="I13965">
        <v>0</v>
      </c>
    </row>
    <row r="13966" spans="1:9" hidden="1" x14ac:dyDescent="0.3">
      <c r="A13966" s="1" t="s">
        <v>159</v>
      </c>
      <c r="B13966" s="1" t="s">
        <v>328</v>
      </c>
      <c r="C13966">
        <v>38.845399999999998</v>
      </c>
      <c r="D13966">
        <v>-94.852099999999993</v>
      </c>
      <c r="E13966" s="1" t="s">
        <v>32</v>
      </c>
      <c r="F13966" t="s">
        <v>7603</v>
      </c>
      <c r="G13966">
        <v>0</v>
      </c>
      <c r="H13966">
        <v>0</v>
      </c>
      <c r="I13966">
        <v>0</v>
      </c>
    </row>
    <row r="13967" spans="1:9" hidden="1" x14ac:dyDescent="0.3">
      <c r="A13967" s="1" t="s">
        <v>159</v>
      </c>
      <c r="B13967" s="1" t="s">
        <v>328</v>
      </c>
      <c r="C13967">
        <v>38.845399999999998</v>
      </c>
      <c r="D13967">
        <v>-94.852099999999993</v>
      </c>
      <c r="E13967" s="1" t="s">
        <v>33</v>
      </c>
      <c r="F13967" t="s">
        <v>7837</v>
      </c>
      <c r="G13967">
        <v>0</v>
      </c>
      <c r="H13967">
        <v>0</v>
      </c>
      <c r="I13967">
        <v>0</v>
      </c>
    </row>
    <row r="13968" spans="1:9" hidden="1" x14ac:dyDescent="0.3">
      <c r="A13968" s="1" t="s">
        <v>159</v>
      </c>
      <c r="B13968" s="1" t="s">
        <v>328</v>
      </c>
      <c r="C13968">
        <v>38.845399999999998</v>
      </c>
      <c r="D13968">
        <v>-94.852099999999993</v>
      </c>
      <c r="E13968" s="1" t="s">
        <v>34</v>
      </c>
      <c r="F13968" t="s">
        <v>8071</v>
      </c>
      <c r="G13968">
        <v>0</v>
      </c>
      <c r="H13968">
        <v>0</v>
      </c>
      <c r="I13968">
        <v>0</v>
      </c>
    </row>
    <row r="13969" spans="1:9" hidden="1" x14ac:dyDescent="0.3">
      <c r="A13969" s="1" t="s">
        <v>159</v>
      </c>
      <c r="B13969" s="1" t="s">
        <v>328</v>
      </c>
      <c r="C13969">
        <v>38.845399999999998</v>
      </c>
      <c r="D13969">
        <v>-94.852099999999993</v>
      </c>
      <c r="E13969" s="1" t="s">
        <v>35</v>
      </c>
      <c r="F13969" t="s">
        <v>8303</v>
      </c>
      <c r="G13969">
        <v>0</v>
      </c>
      <c r="H13969">
        <v>0</v>
      </c>
      <c r="I13969">
        <v>0</v>
      </c>
    </row>
    <row r="13970" spans="1:9" hidden="1" x14ac:dyDescent="0.3">
      <c r="A13970" s="1" t="s">
        <v>159</v>
      </c>
      <c r="B13970" s="1" t="s">
        <v>328</v>
      </c>
      <c r="C13970">
        <v>38.845399999999998</v>
      </c>
      <c r="D13970">
        <v>-94.852099999999993</v>
      </c>
      <c r="E13970" s="1" t="s">
        <v>36</v>
      </c>
      <c r="F13970" t="s">
        <v>8535</v>
      </c>
      <c r="G13970">
        <v>0</v>
      </c>
      <c r="H13970">
        <v>0</v>
      </c>
      <c r="I13970">
        <v>0</v>
      </c>
    </row>
    <row r="13971" spans="1:9" hidden="1" x14ac:dyDescent="0.3">
      <c r="A13971" s="1" t="s">
        <v>159</v>
      </c>
      <c r="B13971" s="1" t="s">
        <v>328</v>
      </c>
      <c r="C13971">
        <v>38.845399999999998</v>
      </c>
      <c r="D13971">
        <v>-94.852099999999993</v>
      </c>
      <c r="E13971" s="1" t="s">
        <v>37</v>
      </c>
      <c r="F13971" t="s">
        <v>8766</v>
      </c>
      <c r="G13971">
        <v>0</v>
      </c>
      <c r="H13971">
        <v>0</v>
      </c>
      <c r="I13971">
        <v>0</v>
      </c>
    </row>
    <row r="13972" spans="1:9" hidden="1" x14ac:dyDescent="0.3">
      <c r="A13972" s="1" t="s">
        <v>159</v>
      </c>
      <c r="B13972" s="1" t="s">
        <v>328</v>
      </c>
      <c r="C13972">
        <v>38.845399999999998</v>
      </c>
      <c r="D13972">
        <v>-94.852099999999993</v>
      </c>
      <c r="E13972" s="1" t="s">
        <v>38</v>
      </c>
      <c r="F13972" t="s">
        <v>8997</v>
      </c>
      <c r="G13972">
        <v>0</v>
      </c>
      <c r="H13972">
        <v>0</v>
      </c>
      <c r="I13972">
        <v>0</v>
      </c>
    </row>
    <row r="13973" spans="1:9" hidden="1" x14ac:dyDescent="0.3">
      <c r="A13973" s="1" t="s">
        <v>159</v>
      </c>
      <c r="B13973" s="1" t="s">
        <v>328</v>
      </c>
      <c r="C13973">
        <v>38.845399999999998</v>
      </c>
      <c r="D13973">
        <v>-94.852099999999993</v>
      </c>
      <c r="E13973" s="1" t="s">
        <v>39</v>
      </c>
      <c r="F13973" t="s">
        <v>9228</v>
      </c>
      <c r="G13973">
        <v>0</v>
      </c>
      <c r="H13973">
        <v>0</v>
      </c>
      <c r="I13973">
        <v>0</v>
      </c>
    </row>
    <row r="13974" spans="1:9" hidden="1" x14ac:dyDescent="0.3">
      <c r="A13974" s="1" t="s">
        <v>159</v>
      </c>
      <c r="B13974" s="1" t="s">
        <v>328</v>
      </c>
      <c r="C13974">
        <v>38.845399999999998</v>
      </c>
      <c r="D13974">
        <v>-94.852099999999993</v>
      </c>
      <c r="E13974" s="1" t="s">
        <v>40</v>
      </c>
      <c r="F13974" t="s">
        <v>9459</v>
      </c>
      <c r="G13974">
        <v>0</v>
      </c>
      <c r="H13974">
        <v>0</v>
      </c>
      <c r="I13974">
        <v>0</v>
      </c>
    </row>
    <row r="13975" spans="1:9" hidden="1" x14ac:dyDescent="0.3">
      <c r="A13975" s="1" t="s">
        <v>159</v>
      </c>
      <c r="B13975" s="1" t="s">
        <v>328</v>
      </c>
      <c r="C13975">
        <v>38.845399999999998</v>
      </c>
      <c r="D13975">
        <v>-94.852099999999993</v>
      </c>
      <c r="E13975" s="1" t="s">
        <v>41</v>
      </c>
      <c r="F13975" t="s">
        <v>9690</v>
      </c>
      <c r="G13975">
        <v>0</v>
      </c>
      <c r="H13975">
        <v>0</v>
      </c>
      <c r="I13975">
        <v>0</v>
      </c>
    </row>
    <row r="13976" spans="1:9" hidden="1" x14ac:dyDescent="0.3">
      <c r="A13976" s="1" t="s">
        <v>159</v>
      </c>
      <c r="B13976" s="1" t="s">
        <v>328</v>
      </c>
      <c r="C13976">
        <v>38.845399999999998</v>
      </c>
      <c r="D13976">
        <v>-94.852099999999993</v>
      </c>
      <c r="E13976" s="1" t="s">
        <v>42</v>
      </c>
      <c r="F13976" t="s">
        <v>9921</v>
      </c>
      <c r="G13976">
        <v>0</v>
      </c>
      <c r="H13976">
        <v>0</v>
      </c>
      <c r="I13976">
        <v>0</v>
      </c>
    </row>
    <row r="13977" spans="1:9" hidden="1" x14ac:dyDescent="0.3">
      <c r="A13977" s="1" t="s">
        <v>159</v>
      </c>
      <c r="B13977" s="1" t="s">
        <v>328</v>
      </c>
      <c r="C13977">
        <v>38.845399999999998</v>
      </c>
      <c r="D13977">
        <v>-94.852099999999993</v>
      </c>
      <c r="E13977" s="1" t="s">
        <v>43</v>
      </c>
      <c r="F13977" t="s">
        <v>10150</v>
      </c>
      <c r="G13977">
        <v>0</v>
      </c>
      <c r="H13977">
        <v>0</v>
      </c>
      <c r="I13977">
        <v>0</v>
      </c>
    </row>
    <row r="13978" spans="1:9" hidden="1" x14ac:dyDescent="0.3">
      <c r="A13978" s="1" t="s">
        <v>159</v>
      </c>
      <c r="B13978" s="1" t="s">
        <v>328</v>
      </c>
      <c r="C13978">
        <v>38.845399999999998</v>
      </c>
      <c r="D13978">
        <v>-94.852099999999993</v>
      </c>
      <c r="E13978" s="1" t="s">
        <v>44</v>
      </c>
      <c r="F13978" t="s">
        <v>10378</v>
      </c>
      <c r="G13978">
        <v>0</v>
      </c>
      <c r="H13978">
        <v>0</v>
      </c>
      <c r="I13978">
        <v>0</v>
      </c>
    </row>
    <row r="13979" spans="1:9" hidden="1" x14ac:dyDescent="0.3">
      <c r="A13979" s="1" t="s">
        <v>159</v>
      </c>
      <c r="B13979" s="1" t="s">
        <v>328</v>
      </c>
      <c r="C13979">
        <v>38.845399999999998</v>
      </c>
      <c r="D13979">
        <v>-94.852099999999993</v>
      </c>
      <c r="E13979" s="1" t="s">
        <v>45</v>
      </c>
      <c r="F13979" t="s">
        <v>10599</v>
      </c>
      <c r="G13979">
        <v>0</v>
      </c>
      <c r="H13979">
        <v>0</v>
      </c>
      <c r="I13979">
        <v>0</v>
      </c>
    </row>
    <row r="13980" spans="1:9" hidden="1" x14ac:dyDescent="0.3">
      <c r="A13980" s="1" t="s">
        <v>159</v>
      </c>
      <c r="B13980" s="1" t="s">
        <v>328</v>
      </c>
      <c r="C13980">
        <v>38.845399999999998</v>
      </c>
      <c r="D13980">
        <v>-94.852099999999993</v>
      </c>
      <c r="E13980" s="1" t="s">
        <v>46</v>
      </c>
      <c r="F13980" t="s">
        <v>10815</v>
      </c>
      <c r="G13980">
        <v>0</v>
      </c>
      <c r="H13980">
        <v>0</v>
      </c>
      <c r="I13980">
        <v>0</v>
      </c>
    </row>
    <row r="13981" spans="1:9" hidden="1" x14ac:dyDescent="0.3">
      <c r="A13981" s="1" t="s">
        <v>159</v>
      </c>
      <c r="B13981" s="1" t="s">
        <v>328</v>
      </c>
      <c r="C13981">
        <v>38.845399999999998</v>
      </c>
      <c r="D13981">
        <v>-94.852099999999993</v>
      </c>
      <c r="E13981" s="1" t="s">
        <v>47</v>
      </c>
      <c r="F13981" t="s">
        <v>11030</v>
      </c>
      <c r="G13981">
        <v>0</v>
      </c>
      <c r="H13981">
        <v>0</v>
      </c>
      <c r="I13981">
        <v>0</v>
      </c>
    </row>
    <row r="13982" spans="1:9" hidden="1" x14ac:dyDescent="0.3">
      <c r="A13982" s="1" t="s">
        <v>159</v>
      </c>
      <c r="B13982" s="1" t="s">
        <v>328</v>
      </c>
      <c r="C13982">
        <v>38.845399999999998</v>
      </c>
      <c r="D13982">
        <v>-94.852099999999993</v>
      </c>
      <c r="E13982" s="1" t="s">
        <v>48</v>
      </c>
      <c r="F13982" t="s">
        <v>11833</v>
      </c>
      <c r="G13982">
        <v>0</v>
      </c>
      <c r="H13982">
        <v>0</v>
      </c>
      <c r="I13982">
        <v>0</v>
      </c>
    </row>
    <row r="13983" spans="1:9" hidden="1" x14ac:dyDescent="0.3">
      <c r="A13983" s="1" t="s">
        <v>159</v>
      </c>
      <c r="B13983" s="1" t="s">
        <v>328</v>
      </c>
      <c r="C13983">
        <v>38.845399999999998</v>
      </c>
      <c r="D13983">
        <v>-94.852099999999993</v>
      </c>
      <c r="E13983" s="1" t="s">
        <v>49</v>
      </c>
      <c r="F13983" t="s">
        <v>12024</v>
      </c>
      <c r="G13983">
        <v>0</v>
      </c>
      <c r="H13983">
        <v>0</v>
      </c>
      <c r="I13983">
        <v>0</v>
      </c>
    </row>
    <row r="13984" spans="1:9" hidden="1" x14ac:dyDescent="0.3">
      <c r="A13984" s="1" t="s">
        <v>159</v>
      </c>
      <c r="B13984" s="1" t="s">
        <v>328</v>
      </c>
      <c r="C13984">
        <v>38.845399999999998</v>
      </c>
      <c r="D13984">
        <v>-94.852099999999993</v>
      </c>
      <c r="E13984" s="1" t="s">
        <v>50</v>
      </c>
      <c r="F13984" t="s">
        <v>17638</v>
      </c>
      <c r="G13984">
        <v>0</v>
      </c>
      <c r="H13984">
        <v>1</v>
      </c>
      <c r="I13984">
        <v>0</v>
      </c>
    </row>
    <row r="13985" spans="1:9" hidden="1" x14ac:dyDescent="0.3">
      <c r="A13985" s="1" t="s">
        <v>159</v>
      </c>
      <c r="B13985" s="1" t="s">
        <v>328</v>
      </c>
      <c r="C13985">
        <v>38.845399999999998</v>
      </c>
      <c r="D13985">
        <v>-94.852099999999993</v>
      </c>
      <c r="E13985" s="1" t="s">
        <v>51</v>
      </c>
      <c r="F13985" t="s">
        <v>17639</v>
      </c>
      <c r="G13985">
        <v>0</v>
      </c>
      <c r="H13985">
        <v>1</v>
      </c>
      <c r="I13985">
        <v>0</v>
      </c>
    </row>
    <row r="13986" spans="1:9" hidden="1" x14ac:dyDescent="0.3">
      <c r="A13986" s="1" t="s">
        <v>159</v>
      </c>
      <c r="B13986" s="1" t="s">
        <v>328</v>
      </c>
      <c r="C13986">
        <v>38.845399999999998</v>
      </c>
      <c r="D13986">
        <v>-94.852099999999993</v>
      </c>
      <c r="E13986" s="1" t="s">
        <v>52</v>
      </c>
      <c r="F13986" t="s">
        <v>11198</v>
      </c>
      <c r="G13986">
        <v>0</v>
      </c>
      <c r="H13986">
        <v>0</v>
      </c>
      <c r="I13986">
        <v>0</v>
      </c>
    </row>
    <row r="13987" spans="1:9" hidden="1" x14ac:dyDescent="0.3">
      <c r="A13987" s="1" t="s">
        <v>159</v>
      </c>
      <c r="B13987" s="1" t="s">
        <v>328</v>
      </c>
      <c r="C13987">
        <v>38.845399999999998</v>
      </c>
      <c r="D13987">
        <v>-94.852099999999993</v>
      </c>
      <c r="E13987" s="1" t="s">
        <v>53</v>
      </c>
      <c r="F13987" t="s">
        <v>11396</v>
      </c>
      <c r="G13987">
        <v>0</v>
      </c>
      <c r="H13987">
        <v>0</v>
      </c>
      <c r="I13987">
        <v>0</v>
      </c>
    </row>
    <row r="13988" spans="1:9" hidden="1" x14ac:dyDescent="0.3">
      <c r="A13988" s="1" t="s">
        <v>159</v>
      </c>
      <c r="B13988" s="1" t="s">
        <v>328</v>
      </c>
      <c r="C13988">
        <v>38.845399999999998</v>
      </c>
      <c r="D13988">
        <v>-94.852099999999993</v>
      </c>
      <c r="E13988" s="1" t="s">
        <v>54</v>
      </c>
      <c r="F13988" t="s">
        <v>11591</v>
      </c>
      <c r="G13988">
        <v>0</v>
      </c>
      <c r="H13988">
        <v>0</v>
      </c>
      <c r="I13988">
        <v>0</v>
      </c>
    </row>
    <row r="13989" spans="1:9" hidden="1" x14ac:dyDescent="0.3">
      <c r="A13989" s="1" t="s">
        <v>159</v>
      </c>
      <c r="B13989" s="1" t="s">
        <v>328</v>
      </c>
      <c r="C13989">
        <v>38.845399999999998</v>
      </c>
      <c r="D13989">
        <v>-94.852099999999993</v>
      </c>
      <c r="E13989" s="1" t="s">
        <v>21548</v>
      </c>
      <c r="F13989" t="s">
        <v>21817</v>
      </c>
      <c r="G13989">
        <v>0</v>
      </c>
      <c r="H13989">
        <v>0</v>
      </c>
      <c r="I13989">
        <v>0</v>
      </c>
    </row>
    <row r="13990" spans="1:9" hidden="1" x14ac:dyDescent="0.3">
      <c r="A13990" s="1" t="s">
        <v>159</v>
      </c>
      <c r="B13990" s="1" t="s">
        <v>329</v>
      </c>
      <c r="C13990">
        <v>47.174999999999997</v>
      </c>
      <c r="D13990">
        <v>-120.9319</v>
      </c>
      <c r="E13990" s="1" t="s">
        <v>4</v>
      </c>
      <c r="F13990" t="s">
        <v>987</v>
      </c>
      <c r="G13990">
        <v>0</v>
      </c>
      <c r="H13990">
        <v>0</v>
      </c>
      <c r="I13990">
        <v>0</v>
      </c>
    </row>
    <row r="13991" spans="1:9" hidden="1" x14ac:dyDescent="0.3">
      <c r="A13991" s="1" t="s">
        <v>159</v>
      </c>
      <c r="B13991" s="1" t="s">
        <v>329</v>
      </c>
      <c r="C13991">
        <v>47.174999999999997</v>
      </c>
      <c r="D13991">
        <v>-120.9319</v>
      </c>
      <c r="E13991" s="1" t="s">
        <v>5</v>
      </c>
      <c r="F13991" t="s">
        <v>1229</v>
      </c>
      <c r="G13991">
        <v>0</v>
      </c>
      <c r="H13991">
        <v>0</v>
      </c>
      <c r="I13991">
        <v>0</v>
      </c>
    </row>
    <row r="13992" spans="1:9" hidden="1" x14ac:dyDescent="0.3">
      <c r="A13992" s="1" t="s">
        <v>159</v>
      </c>
      <c r="B13992" s="1" t="s">
        <v>329</v>
      </c>
      <c r="C13992">
        <v>47.174999999999997</v>
      </c>
      <c r="D13992">
        <v>-120.9319</v>
      </c>
      <c r="E13992" s="1" t="s">
        <v>6</v>
      </c>
      <c r="F13992" t="s">
        <v>1471</v>
      </c>
      <c r="G13992">
        <v>0</v>
      </c>
      <c r="H13992">
        <v>0</v>
      </c>
      <c r="I13992">
        <v>0</v>
      </c>
    </row>
    <row r="13993" spans="1:9" hidden="1" x14ac:dyDescent="0.3">
      <c r="A13993" s="1" t="s">
        <v>159</v>
      </c>
      <c r="B13993" s="1" t="s">
        <v>329</v>
      </c>
      <c r="C13993">
        <v>47.174999999999997</v>
      </c>
      <c r="D13993">
        <v>-120.9319</v>
      </c>
      <c r="E13993" s="1" t="s">
        <v>7</v>
      </c>
      <c r="F13993" t="s">
        <v>1712</v>
      </c>
      <c r="G13993">
        <v>0</v>
      </c>
      <c r="H13993">
        <v>0</v>
      </c>
      <c r="I13993">
        <v>0</v>
      </c>
    </row>
    <row r="13994" spans="1:9" hidden="1" x14ac:dyDescent="0.3">
      <c r="A13994" s="1" t="s">
        <v>159</v>
      </c>
      <c r="B13994" s="1" t="s">
        <v>329</v>
      </c>
      <c r="C13994">
        <v>47.174999999999997</v>
      </c>
      <c r="D13994">
        <v>-120.9319</v>
      </c>
      <c r="E13994" s="1" t="s">
        <v>8</v>
      </c>
      <c r="F13994" t="s">
        <v>1953</v>
      </c>
      <c r="G13994">
        <v>0</v>
      </c>
      <c r="H13994">
        <v>0</v>
      </c>
      <c r="I13994">
        <v>0</v>
      </c>
    </row>
    <row r="13995" spans="1:9" hidden="1" x14ac:dyDescent="0.3">
      <c r="A13995" s="1" t="s">
        <v>159</v>
      </c>
      <c r="B13995" s="1" t="s">
        <v>329</v>
      </c>
      <c r="C13995">
        <v>47.174999999999997</v>
      </c>
      <c r="D13995">
        <v>-120.9319</v>
      </c>
      <c r="E13995" s="1" t="s">
        <v>9</v>
      </c>
      <c r="F13995" t="s">
        <v>2191</v>
      </c>
      <c r="G13995">
        <v>0</v>
      </c>
      <c r="H13995">
        <v>0</v>
      </c>
      <c r="I13995">
        <v>0</v>
      </c>
    </row>
    <row r="13996" spans="1:9" hidden="1" x14ac:dyDescent="0.3">
      <c r="A13996" s="1" t="s">
        <v>159</v>
      </c>
      <c r="B13996" s="1" t="s">
        <v>329</v>
      </c>
      <c r="C13996">
        <v>47.174999999999997</v>
      </c>
      <c r="D13996">
        <v>-120.9319</v>
      </c>
      <c r="E13996" s="1" t="s">
        <v>10</v>
      </c>
      <c r="F13996" t="s">
        <v>2429</v>
      </c>
      <c r="G13996">
        <v>0</v>
      </c>
      <c r="H13996">
        <v>0</v>
      </c>
      <c r="I13996">
        <v>0</v>
      </c>
    </row>
    <row r="13997" spans="1:9" hidden="1" x14ac:dyDescent="0.3">
      <c r="A13997" s="1" t="s">
        <v>159</v>
      </c>
      <c r="B13997" s="1" t="s">
        <v>329</v>
      </c>
      <c r="C13997">
        <v>47.174999999999997</v>
      </c>
      <c r="D13997">
        <v>-120.9319</v>
      </c>
      <c r="E13997" s="1" t="s">
        <v>11</v>
      </c>
      <c r="F13997" t="s">
        <v>2667</v>
      </c>
      <c r="G13997">
        <v>0</v>
      </c>
      <c r="H13997">
        <v>0</v>
      </c>
      <c r="I13997">
        <v>0</v>
      </c>
    </row>
    <row r="13998" spans="1:9" hidden="1" x14ac:dyDescent="0.3">
      <c r="A13998" s="1" t="s">
        <v>159</v>
      </c>
      <c r="B13998" s="1" t="s">
        <v>329</v>
      </c>
      <c r="C13998">
        <v>47.174999999999997</v>
      </c>
      <c r="D13998">
        <v>-120.9319</v>
      </c>
      <c r="E13998" s="1" t="s">
        <v>12</v>
      </c>
      <c r="F13998" t="s">
        <v>2905</v>
      </c>
      <c r="G13998">
        <v>0</v>
      </c>
      <c r="H13998">
        <v>0</v>
      </c>
      <c r="I13998">
        <v>0</v>
      </c>
    </row>
    <row r="13999" spans="1:9" hidden="1" x14ac:dyDescent="0.3">
      <c r="A13999" s="1" t="s">
        <v>159</v>
      </c>
      <c r="B13999" s="1" t="s">
        <v>329</v>
      </c>
      <c r="C13999">
        <v>47.174999999999997</v>
      </c>
      <c r="D13999">
        <v>-120.9319</v>
      </c>
      <c r="E13999" s="1" t="s">
        <v>13</v>
      </c>
      <c r="F13999" t="s">
        <v>3143</v>
      </c>
      <c r="G13999">
        <v>0</v>
      </c>
      <c r="H13999">
        <v>0</v>
      </c>
      <c r="I13999">
        <v>0</v>
      </c>
    </row>
    <row r="14000" spans="1:9" hidden="1" x14ac:dyDescent="0.3">
      <c r="A14000" s="1" t="s">
        <v>159</v>
      </c>
      <c r="B14000" s="1" t="s">
        <v>329</v>
      </c>
      <c r="C14000">
        <v>47.174999999999997</v>
      </c>
      <c r="D14000">
        <v>-120.9319</v>
      </c>
      <c r="E14000" s="1" t="s">
        <v>14</v>
      </c>
      <c r="F14000" t="s">
        <v>3380</v>
      </c>
      <c r="G14000">
        <v>0</v>
      </c>
      <c r="H14000">
        <v>0</v>
      </c>
      <c r="I14000">
        <v>0</v>
      </c>
    </row>
    <row r="14001" spans="1:9" hidden="1" x14ac:dyDescent="0.3">
      <c r="A14001" s="1" t="s">
        <v>159</v>
      </c>
      <c r="B14001" s="1" t="s">
        <v>329</v>
      </c>
      <c r="C14001">
        <v>47.174999999999997</v>
      </c>
      <c r="D14001">
        <v>-120.9319</v>
      </c>
      <c r="E14001" s="1" t="s">
        <v>15</v>
      </c>
      <c r="F14001" t="s">
        <v>3616</v>
      </c>
      <c r="G14001">
        <v>0</v>
      </c>
      <c r="H14001">
        <v>0</v>
      </c>
      <c r="I14001">
        <v>0</v>
      </c>
    </row>
    <row r="14002" spans="1:9" hidden="1" x14ac:dyDescent="0.3">
      <c r="A14002" s="1" t="s">
        <v>159</v>
      </c>
      <c r="B14002" s="1" t="s">
        <v>329</v>
      </c>
      <c r="C14002">
        <v>47.174999999999997</v>
      </c>
      <c r="D14002">
        <v>-120.9319</v>
      </c>
      <c r="E14002" s="1" t="s">
        <v>16</v>
      </c>
      <c r="F14002" t="s">
        <v>3852</v>
      </c>
      <c r="G14002">
        <v>0</v>
      </c>
      <c r="H14002">
        <v>0</v>
      </c>
      <c r="I14002">
        <v>0</v>
      </c>
    </row>
    <row r="14003" spans="1:9" hidden="1" x14ac:dyDescent="0.3">
      <c r="A14003" s="1" t="s">
        <v>159</v>
      </c>
      <c r="B14003" s="1" t="s">
        <v>329</v>
      </c>
      <c r="C14003">
        <v>47.174999999999997</v>
      </c>
      <c r="D14003">
        <v>-120.9319</v>
      </c>
      <c r="E14003" s="1" t="s">
        <v>17</v>
      </c>
      <c r="F14003" t="s">
        <v>4087</v>
      </c>
      <c r="G14003">
        <v>0</v>
      </c>
      <c r="H14003">
        <v>0</v>
      </c>
      <c r="I14003">
        <v>0</v>
      </c>
    </row>
    <row r="14004" spans="1:9" hidden="1" x14ac:dyDescent="0.3">
      <c r="A14004" s="1" t="s">
        <v>159</v>
      </c>
      <c r="B14004" s="1" t="s">
        <v>329</v>
      </c>
      <c r="C14004">
        <v>47.174999999999997</v>
      </c>
      <c r="D14004">
        <v>-120.9319</v>
      </c>
      <c r="E14004" s="1" t="s">
        <v>18</v>
      </c>
      <c r="F14004" t="s">
        <v>4322</v>
      </c>
      <c r="G14004">
        <v>0</v>
      </c>
      <c r="H14004">
        <v>0</v>
      </c>
      <c r="I14004">
        <v>0</v>
      </c>
    </row>
    <row r="14005" spans="1:9" hidden="1" x14ac:dyDescent="0.3">
      <c r="A14005" s="1" t="s">
        <v>159</v>
      </c>
      <c r="B14005" s="1" t="s">
        <v>329</v>
      </c>
      <c r="C14005">
        <v>47.174999999999997</v>
      </c>
      <c r="D14005">
        <v>-120.9319</v>
      </c>
      <c r="E14005" s="1" t="s">
        <v>19</v>
      </c>
      <c r="F14005" t="s">
        <v>4557</v>
      </c>
      <c r="G14005">
        <v>0</v>
      </c>
      <c r="H14005">
        <v>0</v>
      </c>
      <c r="I14005">
        <v>0</v>
      </c>
    </row>
    <row r="14006" spans="1:9" hidden="1" x14ac:dyDescent="0.3">
      <c r="A14006" s="1" t="s">
        <v>159</v>
      </c>
      <c r="B14006" s="1" t="s">
        <v>329</v>
      </c>
      <c r="C14006">
        <v>47.174999999999997</v>
      </c>
      <c r="D14006">
        <v>-120.9319</v>
      </c>
      <c r="E14006" s="1" t="s">
        <v>20</v>
      </c>
      <c r="F14006" t="s">
        <v>4792</v>
      </c>
      <c r="G14006">
        <v>0</v>
      </c>
      <c r="H14006">
        <v>0</v>
      </c>
      <c r="I14006">
        <v>0</v>
      </c>
    </row>
    <row r="14007" spans="1:9" hidden="1" x14ac:dyDescent="0.3">
      <c r="A14007" s="1" t="s">
        <v>159</v>
      </c>
      <c r="B14007" s="1" t="s">
        <v>329</v>
      </c>
      <c r="C14007">
        <v>47.174999999999997</v>
      </c>
      <c r="D14007">
        <v>-120.9319</v>
      </c>
      <c r="E14007" s="1" t="s">
        <v>21</v>
      </c>
      <c r="F14007" t="s">
        <v>5027</v>
      </c>
      <c r="G14007">
        <v>0</v>
      </c>
      <c r="H14007">
        <v>0</v>
      </c>
      <c r="I14007">
        <v>0</v>
      </c>
    </row>
    <row r="14008" spans="1:9" hidden="1" x14ac:dyDescent="0.3">
      <c r="A14008" s="1" t="s">
        <v>159</v>
      </c>
      <c r="B14008" s="1" t="s">
        <v>329</v>
      </c>
      <c r="C14008">
        <v>47.174999999999997</v>
      </c>
      <c r="D14008">
        <v>-120.9319</v>
      </c>
      <c r="E14008" s="1" t="s">
        <v>22</v>
      </c>
      <c r="F14008" t="s">
        <v>5262</v>
      </c>
      <c r="G14008">
        <v>0</v>
      </c>
      <c r="H14008">
        <v>0</v>
      </c>
      <c r="I14008">
        <v>0</v>
      </c>
    </row>
    <row r="14009" spans="1:9" hidden="1" x14ac:dyDescent="0.3">
      <c r="A14009" s="1" t="s">
        <v>159</v>
      </c>
      <c r="B14009" s="1" t="s">
        <v>329</v>
      </c>
      <c r="C14009">
        <v>47.174999999999997</v>
      </c>
      <c r="D14009">
        <v>-120.9319</v>
      </c>
      <c r="E14009" s="1" t="s">
        <v>23</v>
      </c>
      <c r="F14009" t="s">
        <v>5497</v>
      </c>
      <c r="G14009">
        <v>0</v>
      </c>
      <c r="H14009">
        <v>0</v>
      </c>
      <c r="I14009">
        <v>0</v>
      </c>
    </row>
    <row r="14010" spans="1:9" hidden="1" x14ac:dyDescent="0.3">
      <c r="A14010" s="1" t="s">
        <v>159</v>
      </c>
      <c r="B14010" s="1" t="s">
        <v>329</v>
      </c>
      <c r="C14010">
        <v>47.174999999999997</v>
      </c>
      <c r="D14010">
        <v>-120.9319</v>
      </c>
      <c r="E14010" s="1" t="s">
        <v>24</v>
      </c>
      <c r="F14010" t="s">
        <v>5732</v>
      </c>
      <c r="G14010">
        <v>0</v>
      </c>
      <c r="H14010">
        <v>0</v>
      </c>
      <c r="I14010">
        <v>0</v>
      </c>
    </row>
    <row r="14011" spans="1:9" hidden="1" x14ac:dyDescent="0.3">
      <c r="A14011" s="1" t="s">
        <v>159</v>
      </c>
      <c r="B14011" s="1" t="s">
        <v>329</v>
      </c>
      <c r="C14011">
        <v>47.174999999999997</v>
      </c>
      <c r="D14011">
        <v>-120.9319</v>
      </c>
      <c r="E14011" s="1" t="s">
        <v>25</v>
      </c>
      <c r="F14011" t="s">
        <v>5966</v>
      </c>
      <c r="G14011">
        <v>0</v>
      </c>
      <c r="H14011">
        <v>0</v>
      </c>
      <c r="I14011">
        <v>0</v>
      </c>
    </row>
    <row r="14012" spans="1:9" hidden="1" x14ac:dyDescent="0.3">
      <c r="A14012" s="1" t="s">
        <v>159</v>
      </c>
      <c r="B14012" s="1" t="s">
        <v>329</v>
      </c>
      <c r="C14012">
        <v>47.174999999999997</v>
      </c>
      <c r="D14012">
        <v>-120.9319</v>
      </c>
      <c r="E14012" s="1" t="s">
        <v>26</v>
      </c>
      <c r="F14012" t="s">
        <v>6200</v>
      </c>
      <c r="G14012">
        <v>0</v>
      </c>
      <c r="H14012">
        <v>0</v>
      </c>
      <c r="I14012">
        <v>0</v>
      </c>
    </row>
    <row r="14013" spans="1:9" hidden="1" x14ac:dyDescent="0.3">
      <c r="A14013" s="1" t="s">
        <v>159</v>
      </c>
      <c r="B14013" s="1" t="s">
        <v>329</v>
      </c>
      <c r="C14013">
        <v>47.174999999999997</v>
      </c>
      <c r="D14013">
        <v>-120.9319</v>
      </c>
      <c r="E14013" s="1" t="s">
        <v>27</v>
      </c>
      <c r="F14013" t="s">
        <v>6434</v>
      </c>
      <c r="G14013">
        <v>0</v>
      </c>
      <c r="H14013">
        <v>0</v>
      </c>
      <c r="I14013">
        <v>0</v>
      </c>
    </row>
    <row r="14014" spans="1:9" hidden="1" x14ac:dyDescent="0.3">
      <c r="A14014" s="1" t="s">
        <v>159</v>
      </c>
      <c r="B14014" s="1" t="s">
        <v>329</v>
      </c>
      <c r="C14014">
        <v>47.174999999999997</v>
      </c>
      <c r="D14014">
        <v>-120.9319</v>
      </c>
      <c r="E14014" s="1" t="s">
        <v>28</v>
      </c>
      <c r="F14014" t="s">
        <v>6668</v>
      </c>
      <c r="G14014">
        <v>0</v>
      </c>
      <c r="H14014">
        <v>0</v>
      </c>
      <c r="I14014">
        <v>0</v>
      </c>
    </row>
    <row r="14015" spans="1:9" hidden="1" x14ac:dyDescent="0.3">
      <c r="A14015" s="1" t="s">
        <v>159</v>
      </c>
      <c r="B14015" s="1" t="s">
        <v>329</v>
      </c>
      <c r="C14015">
        <v>47.174999999999997</v>
      </c>
      <c r="D14015">
        <v>-120.9319</v>
      </c>
      <c r="E14015" s="1" t="s">
        <v>29</v>
      </c>
      <c r="F14015" t="s">
        <v>6902</v>
      </c>
      <c r="G14015">
        <v>0</v>
      </c>
      <c r="H14015">
        <v>0</v>
      </c>
      <c r="I14015">
        <v>0</v>
      </c>
    </row>
    <row r="14016" spans="1:9" hidden="1" x14ac:dyDescent="0.3">
      <c r="A14016" s="1" t="s">
        <v>159</v>
      </c>
      <c r="B14016" s="1" t="s">
        <v>329</v>
      </c>
      <c r="C14016">
        <v>47.174999999999997</v>
      </c>
      <c r="D14016">
        <v>-120.9319</v>
      </c>
      <c r="E14016" s="1" t="s">
        <v>30</v>
      </c>
      <c r="F14016" t="s">
        <v>7136</v>
      </c>
      <c r="G14016">
        <v>0</v>
      </c>
      <c r="H14016">
        <v>0</v>
      </c>
      <c r="I14016">
        <v>0</v>
      </c>
    </row>
    <row r="14017" spans="1:9" hidden="1" x14ac:dyDescent="0.3">
      <c r="A14017" s="1" t="s">
        <v>159</v>
      </c>
      <c r="B14017" s="1" t="s">
        <v>329</v>
      </c>
      <c r="C14017">
        <v>47.174999999999997</v>
      </c>
      <c r="D14017">
        <v>-120.9319</v>
      </c>
      <c r="E14017" s="1" t="s">
        <v>31</v>
      </c>
      <c r="F14017" t="s">
        <v>7370</v>
      </c>
      <c r="G14017">
        <v>0</v>
      </c>
      <c r="H14017">
        <v>0</v>
      </c>
      <c r="I14017">
        <v>0</v>
      </c>
    </row>
    <row r="14018" spans="1:9" hidden="1" x14ac:dyDescent="0.3">
      <c r="A14018" s="1" t="s">
        <v>159</v>
      </c>
      <c r="B14018" s="1" t="s">
        <v>329</v>
      </c>
      <c r="C14018">
        <v>47.174999999999997</v>
      </c>
      <c r="D14018">
        <v>-120.9319</v>
      </c>
      <c r="E14018" s="1" t="s">
        <v>32</v>
      </c>
      <c r="F14018" t="s">
        <v>7604</v>
      </c>
      <c r="G14018">
        <v>0</v>
      </c>
      <c r="H14018">
        <v>0</v>
      </c>
      <c r="I14018">
        <v>0</v>
      </c>
    </row>
    <row r="14019" spans="1:9" hidden="1" x14ac:dyDescent="0.3">
      <c r="A14019" s="1" t="s">
        <v>159</v>
      </c>
      <c r="B14019" s="1" t="s">
        <v>329</v>
      </c>
      <c r="C14019">
        <v>47.174999999999997</v>
      </c>
      <c r="D14019">
        <v>-120.9319</v>
      </c>
      <c r="E14019" s="1" t="s">
        <v>33</v>
      </c>
      <c r="F14019" t="s">
        <v>7838</v>
      </c>
      <c r="G14019">
        <v>0</v>
      </c>
      <c r="H14019">
        <v>0</v>
      </c>
      <c r="I14019">
        <v>0</v>
      </c>
    </row>
    <row r="14020" spans="1:9" hidden="1" x14ac:dyDescent="0.3">
      <c r="A14020" s="1" t="s">
        <v>159</v>
      </c>
      <c r="B14020" s="1" t="s">
        <v>329</v>
      </c>
      <c r="C14020">
        <v>47.174999999999997</v>
      </c>
      <c r="D14020">
        <v>-120.9319</v>
      </c>
      <c r="E14020" s="1" t="s">
        <v>34</v>
      </c>
      <c r="F14020" t="s">
        <v>8072</v>
      </c>
      <c r="G14020">
        <v>0</v>
      </c>
      <c r="H14020">
        <v>0</v>
      </c>
      <c r="I14020">
        <v>0</v>
      </c>
    </row>
    <row r="14021" spans="1:9" hidden="1" x14ac:dyDescent="0.3">
      <c r="A14021" s="1" t="s">
        <v>159</v>
      </c>
      <c r="B14021" s="1" t="s">
        <v>329</v>
      </c>
      <c r="C14021">
        <v>47.174999999999997</v>
      </c>
      <c r="D14021">
        <v>-120.9319</v>
      </c>
      <c r="E14021" s="1" t="s">
        <v>35</v>
      </c>
      <c r="F14021" t="s">
        <v>8304</v>
      </c>
      <c r="G14021">
        <v>0</v>
      </c>
      <c r="H14021">
        <v>0</v>
      </c>
      <c r="I14021">
        <v>0</v>
      </c>
    </row>
    <row r="14022" spans="1:9" hidden="1" x14ac:dyDescent="0.3">
      <c r="A14022" s="1" t="s">
        <v>159</v>
      </c>
      <c r="B14022" s="1" t="s">
        <v>329</v>
      </c>
      <c r="C14022">
        <v>47.174999999999997</v>
      </c>
      <c r="D14022">
        <v>-120.9319</v>
      </c>
      <c r="E14022" s="1" t="s">
        <v>36</v>
      </c>
      <c r="F14022" t="s">
        <v>8536</v>
      </c>
      <c r="G14022">
        <v>0</v>
      </c>
      <c r="H14022">
        <v>0</v>
      </c>
      <c r="I14022">
        <v>0</v>
      </c>
    </row>
    <row r="14023" spans="1:9" hidden="1" x14ac:dyDescent="0.3">
      <c r="A14023" s="1" t="s">
        <v>159</v>
      </c>
      <c r="B14023" s="1" t="s">
        <v>329</v>
      </c>
      <c r="C14023">
        <v>47.174999999999997</v>
      </c>
      <c r="D14023">
        <v>-120.9319</v>
      </c>
      <c r="E14023" s="1" t="s">
        <v>37</v>
      </c>
      <c r="F14023" t="s">
        <v>8767</v>
      </c>
      <c r="G14023">
        <v>0</v>
      </c>
      <c r="H14023">
        <v>0</v>
      </c>
      <c r="I14023">
        <v>0</v>
      </c>
    </row>
    <row r="14024" spans="1:9" hidden="1" x14ac:dyDescent="0.3">
      <c r="A14024" s="1" t="s">
        <v>159</v>
      </c>
      <c r="B14024" s="1" t="s">
        <v>329</v>
      </c>
      <c r="C14024">
        <v>47.174999999999997</v>
      </c>
      <c r="D14024">
        <v>-120.9319</v>
      </c>
      <c r="E14024" s="1" t="s">
        <v>38</v>
      </c>
      <c r="F14024" t="s">
        <v>8998</v>
      </c>
      <c r="G14024">
        <v>0</v>
      </c>
      <c r="H14024">
        <v>0</v>
      </c>
      <c r="I14024">
        <v>0</v>
      </c>
    </row>
    <row r="14025" spans="1:9" hidden="1" x14ac:dyDescent="0.3">
      <c r="A14025" s="1" t="s">
        <v>159</v>
      </c>
      <c r="B14025" s="1" t="s">
        <v>329</v>
      </c>
      <c r="C14025">
        <v>47.174999999999997</v>
      </c>
      <c r="D14025">
        <v>-120.9319</v>
      </c>
      <c r="E14025" s="1" t="s">
        <v>39</v>
      </c>
      <c r="F14025" t="s">
        <v>9229</v>
      </c>
      <c r="G14025">
        <v>0</v>
      </c>
      <c r="H14025">
        <v>0</v>
      </c>
      <c r="I14025">
        <v>0</v>
      </c>
    </row>
    <row r="14026" spans="1:9" hidden="1" x14ac:dyDescent="0.3">
      <c r="A14026" s="1" t="s">
        <v>159</v>
      </c>
      <c r="B14026" s="1" t="s">
        <v>329</v>
      </c>
      <c r="C14026">
        <v>47.174999999999997</v>
      </c>
      <c r="D14026">
        <v>-120.9319</v>
      </c>
      <c r="E14026" s="1" t="s">
        <v>40</v>
      </c>
      <c r="F14026" t="s">
        <v>9460</v>
      </c>
      <c r="G14026">
        <v>0</v>
      </c>
      <c r="H14026">
        <v>0</v>
      </c>
      <c r="I14026">
        <v>0</v>
      </c>
    </row>
    <row r="14027" spans="1:9" hidden="1" x14ac:dyDescent="0.3">
      <c r="A14027" s="1" t="s">
        <v>159</v>
      </c>
      <c r="B14027" s="1" t="s">
        <v>329</v>
      </c>
      <c r="C14027">
        <v>47.174999999999997</v>
      </c>
      <c r="D14027">
        <v>-120.9319</v>
      </c>
      <c r="E14027" s="1" t="s">
        <v>41</v>
      </c>
      <c r="F14027" t="s">
        <v>9691</v>
      </c>
      <c r="G14027">
        <v>0</v>
      </c>
      <c r="H14027">
        <v>0</v>
      </c>
      <c r="I14027">
        <v>0</v>
      </c>
    </row>
    <row r="14028" spans="1:9" hidden="1" x14ac:dyDescent="0.3">
      <c r="A14028" s="1" t="s">
        <v>159</v>
      </c>
      <c r="B14028" s="1" t="s">
        <v>329</v>
      </c>
      <c r="C14028">
        <v>47.174999999999997</v>
      </c>
      <c r="D14028">
        <v>-120.9319</v>
      </c>
      <c r="E14028" s="1" t="s">
        <v>42</v>
      </c>
      <c r="F14028" t="s">
        <v>9922</v>
      </c>
      <c r="G14028">
        <v>0</v>
      </c>
      <c r="H14028">
        <v>0</v>
      </c>
      <c r="I14028">
        <v>0</v>
      </c>
    </row>
    <row r="14029" spans="1:9" hidden="1" x14ac:dyDescent="0.3">
      <c r="A14029" s="1" t="s">
        <v>159</v>
      </c>
      <c r="B14029" s="1" t="s">
        <v>329</v>
      </c>
      <c r="C14029">
        <v>47.174999999999997</v>
      </c>
      <c r="D14029">
        <v>-120.9319</v>
      </c>
      <c r="E14029" s="1" t="s">
        <v>43</v>
      </c>
      <c r="F14029" t="s">
        <v>10151</v>
      </c>
      <c r="G14029">
        <v>0</v>
      </c>
      <c r="H14029">
        <v>0</v>
      </c>
      <c r="I14029">
        <v>0</v>
      </c>
    </row>
    <row r="14030" spans="1:9" hidden="1" x14ac:dyDescent="0.3">
      <c r="A14030" s="1" t="s">
        <v>159</v>
      </c>
      <c r="B14030" s="1" t="s">
        <v>329</v>
      </c>
      <c r="C14030">
        <v>47.174999999999997</v>
      </c>
      <c r="D14030">
        <v>-120.9319</v>
      </c>
      <c r="E14030" s="1" t="s">
        <v>44</v>
      </c>
      <c r="F14030" t="s">
        <v>10379</v>
      </c>
      <c r="G14030">
        <v>0</v>
      </c>
      <c r="H14030">
        <v>0</v>
      </c>
      <c r="I14030">
        <v>0</v>
      </c>
    </row>
    <row r="14031" spans="1:9" hidden="1" x14ac:dyDescent="0.3">
      <c r="A14031" s="1" t="s">
        <v>159</v>
      </c>
      <c r="B14031" s="1" t="s">
        <v>329</v>
      </c>
      <c r="C14031">
        <v>47.174999999999997</v>
      </c>
      <c r="D14031">
        <v>-120.9319</v>
      </c>
      <c r="E14031" s="1" t="s">
        <v>45</v>
      </c>
      <c r="F14031" t="s">
        <v>10600</v>
      </c>
      <c r="G14031">
        <v>0</v>
      </c>
      <c r="H14031">
        <v>0</v>
      </c>
      <c r="I14031">
        <v>0</v>
      </c>
    </row>
    <row r="14032" spans="1:9" hidden="1" x14ac:dyDescent="0.3">
      <c r="A14032" s="1" t="s">
        <v>159</v>
      </c>
      <c r="B14032" s="1" t="s">
        <v>329</v>
      </c>
      <c r="C14032">
        <v>47.174999999999997</v>
      </c>
      <c r="D14032">
        <v>-120.9319</v>
      </c>
      <c r="E14032" s="1" t="s">
        <v>46</v>
      </c>
      <c r="F14032" t="s">
        <v>10816</v>
      </c>
      <c r="G14032">
        <v>0</v>
      </c>
      <c r="H14032">
        <v>0</v>
      </c>
      <c r="I14032">
        <v>0</v>
      </c>
    </row>
    <row r="14033" spans="1:9" hidden="1" x14ac:dyDescent="0.3">
      <c r="A14033" s="1" t="s">
        <v>159</v>
      </c>
      <c r="B14033" s="1" t="s">
        <v>329</v>
      </c>
      <c r="C14033">
        <v>47.174999999999997</v>
      </c>
      <c r="D14033">
        <v>-120.9319</v>
      </c>
      <c r="E14033" s="1" t="s">
        <v>47</v>
      </c>
      <c r="F14033" t="s">
        <v>11031</v>
      </c>
      <c r="G14033">
        <v>0</v>
      </c>
      <c r="H14033">
        <v>0</v>
      </c>
      <c r="I14033">
        <v>0</v>
      </c>
    </row>
    <row r="14034" spans="1:9" hidden="1" x14ac:dyDescent="0.3">
      <c r="A14034" s="1" t="s">
        <v>159</v>
      </c>
      <c r="B14034" s="1" t="s">
        <v>329</v>
      </c>
      <c r="C14034">
        <v>47.174999999999997</v>
      </c>
      <c r="D14034">
        <v>-120.9319</v>
      </c>
      <c r="E14034" s="1" t="s">
        <v>48</v>
      </c>
      <c r="F14034" t="s">
        <v>11834</v>
      </c>
      <c r="G14034">
        <v>0</v>
      </c>
      <c r="H14034">
        <v>0</v>
      </c>
      <c r="I14034">
        <v>0</v>
      </c>
    </row>
    <row r="14035" spans="1:9" hidden="1" x14ac:dyDescent="0.3">
      <c r="A14035" s="1" t="s">
        <v>159</v>
      </c>
      <c r="B14035" s="1" t="s">
        <v>329</v>
      </c>
      <c r="C14035">
        <v>47.174999999999997</v>
      </c>
      <c r="D14035">
        <v>-120.9319</v>
      </c>
      <c r="E14035" s="1" t="s">
        <v>49</v>
      </c>
      <c r="F14035" t="s">
        <v>12025</v>
      </c>
      <c r="G14035">
        <v>0</v>
      </c>
      <c r="H14035">
        <v>0</v>
      </c>
      <c r="I14035">
        <v>0</v>
      </c>
    </row>
    <row r="14036" spans="1:9" hidden="1" x14ac:dyDescent="0.3">
      <c r="A14036" s="1" t="s">
        <v>159</v>
      </c>
      <c r="B14036" s="1" t="s">
        <v>329</v>
      </c>
      <c r="C14036">
        <v>47.174999999999997</v>
      </c>
      <c r="D14036">
        <v>-120.9319</v>
      </c>
      <c r="E14036" s="1" t="s">
        <v>50</v>
      </c>
      <c r="F14036" t="s">
        <v>17640</v>
      </c>
      <c r="G14036">
        <v>0</v>
      </c>
      <c r="H14036">
        <v>1</v>
      </c>
      <c r="I14036">
        <v>0</v>
      </c>
    </row>
    <row r="14037" spans="1:9" hidden="1" x14ac:dyDescent="0.3">
      <c r="A14037" s="1" t="s">
        <v>159</v>
      </c>
      <c r="B14037" s="1" t="s">
        <v>329</v>
      </c>
      <c r="C14037">
        <v>47.174999999999997</v>
      </c>
      <c r="D14037">
        <v>-120.9319</v>
      </c>
      <c r="E14037" s="1" t="s">
        <v>51</v>
      </c>
      <c r="F14037" t="s">
        <v>17641</v>
      </c>
      <c r="G14037">
        <v>0</v>
      </c>
      <c r="H14037">
        <v>1</v>
      </c>
      <c r="I14037">
        <v>0</v>
      </c>
    </row>
    <row r="14038" spans="1:9" hidden="1" x14ac:dyDescent="0.3">
      <c r="A14038" s="1" t="s">
        <v>159</v>
      </c>
      <c r="B14038" s="1" t="s">
        <v>329</v>
      </c>
      <c r="C14038">
        <v>47.174999999999997</v>
      </c>
      <c r="D14038">
        <v>-120.9319</v>
      </c>
      <c r="E14038" s="1" t="s">
        <v>52</v>
      </c>
      <c r="F14038" t="s">
        <v>11199</v>
      </c>
      <c r="G14038">
        <v>0</v>
      </c>
      <c r="H14038">
        <v>0</v>
      </c>
      <c r="I14038">
        <v>0</v>
      </c>
    </row>
    <row r="14039" spans="1:9" hidden="1" x14ac:dyDescent="0.3">
      <c r="A14039" s="1" t="s">
        <v>159</v>
      </c>
      <c r="B14039" s="1" t="s">
        <v>329</v>
      </c>
      <c r="C14039">
        <v>47.174999999999997</v>
      </c>
      <c r="D14039">
        <v>-120.9319</v>
      </c>
      <c r="E14039" s="1" t="s">
        <v>53</v>
      </c>
      <c r="F14039" t="s">
        <v>11397</v>
      </c>
      <c r="G14039">
        <v>0</v>
      </c>
      <c r="H14039">
        <v>0</v>
      </c>
      <c r="I14039">
        <v>0</v>
      </c>
    </row>
    <row r="14040" spans="1:9" hidden="1" x14ac:dyDescent="0.3">
      <c r="A14040" s="1" t="s">
        <v>159</v>
      </c>
      <c r="B14040" s="1" t="s">
        <v>329</v>
      </c>
      <c r="C14040">
        <v>47.174999999999997</v>
      </c>
      <c r="D14040">
        <v>-120.9319</v>
      </c>
      <c r="E14040" s="1" t="s">
        <v>54</v>
      </c>
      <c r="F14040" t="s">
        <v>11592</v>
      </c>
      <c r="G14040">
        <v>0</v>
      </c>
      <c r="H14040">
        <v>0</v>
      </c>
      <c r="I14040">
        <v>0</v>
      </c>
    </row>
    <row r="14041" spans="1:9" hidden="1" x14ac:dyDescent="0.3">
      <c r="A14041" s="1" t="s">
        <v>159</v>
      </c>
      <c r="B14041" s="1" t="s">
        <v>329</v>
      </c>
      <c r="C14041">
        <v>47.174999999999997</v>
      </c>
      <c r="D14041">
        <v>-120.9319</v>
      </c>
      <c r="E14041" s="1" t="s">
        <v>21548</v>
      </c>
      <c r="F14041" t="s">
        <v>21818</v>
      </c>
      <c r="G14041">
        <v>0</v>
      </c>
      <c r="H14041">
        <v>0</v>
      </c>
      <c r="I14041">
        <v>0</v>
      </c>
    </row>
    <row r="14042" spans="1:9" hidden="1" x14ac:dyDescent="0.3">
      <c r="A14042" s="1" t="s">
        <v>159</v>
      </c>
      <c r="B14042" s="1" t="s">
        <v>330</v>
      </c>
      <c r="C14042">
        <v>27.479900000000001</v>
      </c>
      <c r="D14042">
        <v>-82.345200000000006</v>
      </c>
      <c r="E14042" s="1" t="s">
        <v>4</v>
      </c>
      <c r="F14042" t="s">
        <v>988</v>
      </c>
      <c r="G14042">
        <v>0</v>
      </c>
      <c r="H14042">
        <v>0</v>
      </c>
      <c r="I14042">
        <v>0</v>
      </c>
    </row>
    <row r="14043" spans="1:9" hidden="1" x14ac:dyDescent="0.3">
      <c r="A14043" s="1" t="s">
        <v>159</v>
      </c>
      <c r="B14043" s="1" t="s">
        <v>330</v>
      </c>
      <c r="C14043">
        <v>27.479900000000001</v>
      </c>
      <c r="D14043">
        <v>-82.345200000000006</v>
      </c>
      <c r="E14043" s="1" t="s">
        <v>5</v>
      </c>
      <c r="F14043" t="s">
        <v>1230</v>
      </c>
      <c r="G14043">
        <v>0</v>
      </c>
      <c r="H14043">
        <v>0</v>
      </c>
      <c r="I14043">
        <v>0</v>
      </c>
    </row>
    <row r="14044" spans="1:9" hidden="1" x14ac:dyDescent="0.3">
      <c r="A14044" s="1" t="s">
        <v>159</v>
      </c>
      <c r="B14044" s="1" t="s">
        <v>330</v>
      </c>
      <c r="C14044">
        <v>27.479900000000001</v>
      </c>
      <c r="D14044">
        <v>-82.345200000000006</v>
      </c>
      <c r="E14044" s="1" t="s">
        <v>6</v>
      </c>
      <c r="F14044" t="s">
        <v>1472</v>
      </c>
      <c r="G14044">
        <v>0</v>
      </c>
      <c r="H14044">
        <v>0</v>
      </c>
      <c r="I14044">
        <v>0</v>
      </c>
    </row>
    <row r="14045" spans="1:9" hidden="1" x14ac:dyDescent="0.3">
      <c r="A14045" s="1" t="s">
        <v>159</v>
      </c>
      <c r="B14045" s="1" t="s">
        <v>330</v>
      </c>
      <c r="C14045">
        <v>27.479900000000001</v>
      </c>
      <c r="D14045">
        <v>-82.345200000000006</v>
      </c>
      <c r="E14045" s="1" t="s">
        <v>7</v>
      </c>
      <c r="F14045" t="s">
        <v>1713</v>
      </c>
      <c r="G14045">
        <v>0</v>
      </c>
      <c r="H14045">
        <v>0</v>
      </c>
      <c r="I14045">
        <v>0</v>
      </c>
    </row>
    <row r="14046" spans="1:9" hidden="1" x14ac:dyDescent="0.3">
      <c r="A14046" s="1" t="s">
        <v>159</v>
      </c>
      <c r="B14046" s="1" t="s">
        <v>330</v>
      </c>
      <c r="C14046">
        <v>27.479900000000001</v>
      </c>
      <c r="D14046">
        <v>-82.345200000000006</v>
      </c>
      <c r="E14046" s="1" t="s">
        <v>8</v>
      </c>
      <c r="F14046" t="s">
        <v>1954</v>
      </c>
      <c r="G14046">
        <v>0</v>
      </c>
      <c r="H14046">
        <v>0</v>
      </c>
      <c r="I14046">
        <v>0</v>
      </c>
    </row>
    <row r="14047" spans="1:9" hidden="1" x14ac:dyDescent="0.3">
      <c r="A14047" s="1" t="s">
        <v>159</v>
      </c>
      <c r="B14047" s="1" t="s">
        <v>330</v>
      </c>
      <c r="C14047">
        <v>27.479900000000001</v>
      </c>
      <c r="D14047">
        <v>-82.345200000000006</v>
      </c>
      <c r="E14047" s="1" t="s">
        <v>9</v>
      </c>
      <c r="F14047" t="s">
        <v>2192</v>
      </c>
      <c r="G14047">
        <v>0</v>
      </c>
      <c r="H14047">
        <v>0</v>
      </c>
      <c r="I14047">
        <v>0</v>
      </c>
    </row>
    <row r="14048" spans="1:9" hidden="1" x14ac:dyDescent="0.3">
      <c r="A14048" s="1" t="s">
        <v>159</v>
      </c>
      <c r="B14048" s="1" t="s">
        <v>330</v>
      </c>
      <c r="C14048">
        <v>27.479900000000001</v>
      </c>
      <c r="D14048">
        <v>-82.345200000000006</v>
      </c>
      <c r="E14048" s="1" t="s">
        <v>10</v>
      </c>
      <c r="F14048" t="s">
        <v>2430</v>
      </c>
      <c r="G14048">
        <v>0</v>
      </c>
      <c r="H14048">
        <v>0</v>
      </c>
      <c r="I14048">
        <v>0</v>
      </c>
    </row>
    <row r="14049" spans="1:9" hidden="1" x14ac:dyDescent="0.3">
      <c r="A14049" s="1" t="s">
        <v>159</v>
      </c>
      <c r="B14049" s="1" t="s">
        <v>330</v>
      </c>
      <c r="C14049">
        <v>27.479900000000001</v>
      </c>
      <c r="D14049">
        <v>-82.345200000000006</v>
      </c>
      <c r="E14049" s="1" t="s">
        <v>11</v>
      </c>
      <c r="F14049" t="s">
        <v>2668</v>
      </c>
      <c r="G14049">
        <v>0</v>
      </c>
      <c r="H14049">
        <v>0</v>
      </c>
      <c r="I14049">
        <v>0</v>
      </c>
    </row>
    <row r="14050" spans="1:9" hidden="1" x14ac:dyDescent="0.3">
      <c r="A14050" s="1" t="s">
        <v>159</v>
      </c>
      <c r="B14050" s="1" t="s">
        <v>330</v>
      </c>
      <c r="C14050">
        <v>27.479900000000001</v>
      </c>
      <c r="D14050">
        <v>-82.345200000000006</v>
      </c>
      <c r="E14050" s="1" t="s">
        <v>12</v>
      </c>
      <c r="F14050" t="s">
        <v>2906</v>
      </c>
      <c r="G14050">
        <v>0</v>
      </c>
      <c r="H14050">
        <v>0</v>
      </c>
      <c r="I14050">
        <v>0</v>
      </c>
    </row>
    <row r="14051" spans="1:9" hidden="1" x14ac:dyDescent="0.3">
      <c r="A14051" s="1" t="s">
        <v>159</v>
      </c>
      <c r="B14051" s="1" t="s">
        <v>330</v>
      </c>
      <c r="C14051">
        <v>27.479900000000001</v>
      </c>
      <c r="D14051">
        <v>-82.345200000000006</v>
      </c>
      <c r="E14051" s="1" t="s">
        <v>13</v>
      </c>
      <c r="F14051" t="s">
        <v>3144</v>
      </c>
      <c r="G14051">
        <v>0</v>
      </c>
      <c r="H14051">
        <v>0</v>
      </c>
      <c r="I14051">
        <v>0</v>
      </c>
    </row>
    <row r="14052" spans="1:9" hidden="1" x14ac:dyDescent="0.3">
      <c r="A14052" s="1" t="s">
        <v>159</v>
      </c>
      <c r="B14052" s="1" t="s">
        <v>330</v>
      </c>
      <c r="C14052">
        <v>27.479900000000001</v>
      </c>
      <c r="D14052">
        <v>-82.345200000000006</v>
      </c>
      <c r="E14052" s="1" t="s">
        <v>14</v>
      </c>
      <c r="F14052" t="s">
        <v>3381</v>
      </c>
      <c r="G14052">
        <v>0</v>
      </c>
      <c r="H14052">
        <v>0</v>
      </c>
      <c r="I14052">
        <v>0</v>
      </c>
    </row>
    <row r="14053" spans="1:9" hidden="1" x14ac:dyDescent="0.3">
      <c r="A14053" s="1" t="s">
        <v>159</v>
      </c>
      <c r="B14053" s="1" t="s">
        <v>330</v>
      </c>
      <c r="C14053">
        <v>27.479900000000001</v>
      </c>
      <c r="D14053">
        <v>-82.345200000000006</v>
      </c>
      <c r="E14053" s="1" t="s">
        <v>15</v>
      </c>
      <c r="F14053" t="s">
        <v>3617</v>
      </c>
      <c r="G14053">
        <v>0</v>
      </c>
      <c r="H14053">
        <v>0</v>
      </c>
      <c r="I14053">
        <v>0</v>
      </c>
    </row>
    <row r="14054" spans="1:9" hidden="1" x14ac:dyDescent="0.3">
      <c r="A14054" s="1" t="s">
        <v>159</v>
      </c>
      <c r="B14054" s="1" t="s">
        <v>330</v>
      </c>
      <c r="C14054">
        <v>27.479900000000001</v>
      </c>
      <c r="D14054">
        <v>-82.345200000000006</v>
      </c>
      <c r="E14054" s="1" t="s">
        <v>16</v>
      </c>
      <c r="F14054" t="s">
        <v>3853</v>
      </c>
      <c r="G14054">
        <v>0</v>
      </c>
      <c r="H14054">
        <v>0</v>
      </c>
      <c r="I14054">
        <v>0</v>
      </c>
    </row>
    <row r="14055" spans="1:9" hidden="1" x14ac:dyDescent="0.3">
      <c r="A14055" s="1" t="s">
        <v>159</v>
      </c>
      <c r="B14055" s="1" t="s">
        <v>330</v>
      </c>
      <c r="C14055">
        <v>27.479900000000001</v>
      </c>
      <c r="D14055">
        <v>-82.345200000000006</v>
      </c>
      <c r="E14055" s="1" t="s">
        <v>17</v>
      </c>
      <c r="F14055" t="s">
        <v>4088</v>
      </c>
      <c r="G14055">
        <v>0</v>
      </c>
      <c r="H14055">
        <v>0</v>
      </c>
      <c r="I14055">
        <v>0</v>
      </c>
    </row>
    <row r="14056" spans="1:9" hidden="1" x14ac:dyDescent="0.3">
      <c r="A14056" s="1" t="s">
        <v>159</v>
      </c>
      <c r="B14056" s="1" t="s">
        <v>330</v>
      </c>
      <c r="C14056">
        <v>27.479900000000001</v>
      </c>
      <c r="D14056">
        <v>-82.345200000000006</v>
      </c>
      <c r="E14056" s="1" t="s">
        <v>18</v>
      </c>
      <c r="F14056" t="s">
        <v>4323</v>
      </c>
      <c r="G14056">
        <v>0</v>
      </c>
      <c r="H14056">
        <v>0</v>
      </c>
      <c r="I14056">
        <v>0</v>
      </c>
    </row>
    <row r="14057" spans="1:9" hidden="1" x14ac:dyDescent="0.3">
      <c r="A14057" s="1" t="s">
        <v>159</v>
      </c>
      <c r="B14057" s="1" t="s">
        <v>330</v>
      </c>
      <c r="C14057">
        <v>27.479900000000001</v>
      </c>
      <c r="D14057">
        <v>-82.345200000000006</v>
      </c>
      <c r="E14057" s="1" t="s">
        <v>19</v>
      </c>
      <c r="F14057" t="s">
        <v>4558</v>
      </c>
      <c r="G14057">
        <v>0</v>
      </c>
      <c r="H14057">
        <v>0</v>
      </c>
      <c r="I14057">
        <v>0</v>
      </c>
    </row>
    <row r="14058" spans="1:9" hidden="1" x14ac:dyDescent="0.3">
      <c r="A14058" s="1" t="s">
        <v>159</v>
      </c>
      <c r="B14058" s="1" t="s">
        <v>330</v>
      </c>
      <c r="C14058">
        <v>27.479900000000001</v>
      </c>
      <c r="D14058">
        <v>-82.345200000000006</v>
      </c>
      <c r="E14058" s="1" t="s">
        <v>20</v>
      </c>
      <c r="F14058" t="s">
        <v>4793</v>
      </c>
      <c r="G14058">
        <v>0</v>
      </c>
      <c r="H14058">
        <v>0</v>
      </c>
      <c r="I14058">
        <v>0</v>
      </c>
    </row>
    <row r="14059" spans="1:9" hidden="1" x14ac:dyDescent="0.3">
      <c r="A14059" s="1" t="s">
        <v>159</v>
      </c>
      <c r="B14059" s="1" t="s">
        <v>330</v>
      </c>
      <c r="C14059">
        <v>27.479900000000001</v>
      </c>
      <c r="D14059">
        <v>-82.345200000000006</v>
      </c>
      <c r="E14059" s="1" t="s">
        <v>21</v>
      </c>
      <c r="F14059" t="s">
        <v>5028</v>
      </c>
      <c r="G14059">
        <v>0</v>
      </c>
      <c r="H14059">
        <v>0</v>
      </c>
      <c r="I14059">
        <v>0</v>
      </c>
    </row>
    <row r="14060" spans="1:9" hidden="1" x14ac:dyDescent="0.3">
      <c r="A14060" s="1" t="s">
        <v>159</v>
      </c>
      <c r="B14060" s="1" t="s">
        <v>330</v>
      </c>
      <c r="C14060">
        <v>27.479900000000001</v>
      </c>
      <c r="D14060">
        <v>-82.345200000000006</v>
      </c>
      <c r="E14060" s="1" t="s">
        <v>22</v>
      </c>
      <c r="F14060" t="s">
        <v>5263</v>
      </c>
      <c r="G14060">
        <v>0</v>
      </c>
      <c r="H14060">
        <v>0</v>
      </c>
      <c r="I14060">
        <v>0</v>
      </c>
    </row>
    <row r="14061" spans="1:9" hidden="1" x14ac:dyDescent="0.3">
      <c r="A14061" s="1" t="s">
        <v>159</v>
      </c>
      <c r="B14061" s="1" t="s">
        <v>330</v>
      </c>
      <c r="C14061">
        <v>27.479900000000001</v>
      </c>
      <c r="D14061">
        <v>-82.345200000000006</v>
      </c>
      <c r="E14061" s="1" t="s">
        <v>23</v>
      </c>
      <c r="F14061" t="s">
        <v>5498</v>
      </c>
      <c r="G14061">
        <v>0</v>
      </c>
      <c r="H14061">
        <v>0</v>
      </c>
      <c r="I14061">
        <v>0</v>
      </c>
    </row>
    <row r="14062" spans="1:9" hidden="1" x14ac:dyDescent="0.3">
      <c r="A14062" s="1" t="s">
        <v>159</v>
      </c>
      <c r="B14062" s="1" t="s">
        <v>330</v>
      </c>
      <c r="C14062">
        <v>27.479900000000001</v>
      </c>
      <c r="D14062">
        <v>-82.345200000000006</v>
      </c>
      <c r="E14062" s="1" t="s">
        <v>24</v>
      </c>
      <c r="F14062" t="s">
        <v>5733</v>
      </c>
      <c r="G14062">
        <v>0</v>
      </c>
      <c r="H14062">
        <v>0</v>
      </c>
      <c r="I14062">
        <v>0</v>
      </c>
    </row>
    <row r="14063" spans="1:9" hidden="1" x14ac:dyDescent="0.3">
      <c r="A14063" s="1" t="s">
        <v>159</v>
      </c>
      <c r="B14063" s="1" t="s">
        <v>330</v>
      </c>
      <c r="C14063">
        <v>27.479900000000001</v>
      </c>
      <c r="D14063">
        <v>-82.345200000000006</v>
      </c>
      <c r="E14063" s="1" t="s">
        <v>25</v>
      </c>
      <c r="F14063" t="s">
        <v>5967</v>
      </c>
      <c r="G14063">
        <v>0</v>
      </c>
      <c r="H14063">
        <v>0</v>
      </c>
      <c r="I14063">
        <v>0</v>
      </c>
    </row>
    <row r="14064" spans="1:9" hidden="1" x14ac:dyDescent="0.3">
      <c r="A14064" s="1" t="s">
        <v>159</v>
      </c>
      <c r="B14064" s="1" t="s">
        <v>330</v>
      </c>
      <c r="C14064">
        <v>27.479900000000001</v>
      </c>
      <c r="D14064">
        <v>-82.345200000000006</v>
      </c>
      <c r="E14064" s="1" t="s">
        <v>26</v>
      </c>
      <c r="F14064" t="s">
        <v>6201</v>
      </c>
      <c r="G14064">
        <v>0</v>
      </c>
      <c r="H14064">
        <v>0</v>
      </c>
      <c r="I14064">
        <v>0</v>
      </c>
    </row>
    <row r="14065" spans="1:9" hidden="1" x14ac:dyDescent="0.3">
      <c r="A14065" s="1" t="s">
        <v>159</v>
      </c>
      <c r="B14065" s="1" t="s">
        <v>330</v>
      </c>
      <c r="C14065">
        <v>27.479900000000001</v>
      </c>
      <c r="D14065">
        <v>-82.345200000000006</v>
      </c>
      <c r="E14065" s="1" t="s">
        <v>27</v>
      </c>
      <c r="F14065" t="s">
        <v>6435</v>
      </c>
      <c r="G14065">
        <v>0</v>
      </c>
      <c r="H14065">
        <v>0</v>
      </c>
      <c r="I14065">
        <v>0</v>
      </c>
    </row>
    <row r="14066" spans="1:9" hidden="1" x14ac:dyDescent="0.3">
      <c r="A14066" s="1" t="s">
        <v>159</v>
      </c>
      <c r="B14066" s="1" t="s">
        <v>330</v>
      </c>
      <c r="C14066">
        <v>27.479900000000001</v>
      </c>
      <c r="D14066">
        <v>-82.345200000000006</v>
      </c>
      <c r="E14066" s="1" t="s">
        <v>28</v>
      </c>
      <c r="F14066" t="s">
        <v>6669</v>
      </c>
      <c r="G14066">
        <v>0</v>
      </c>
      <c r="H14066">
        <v>0</v>
      </c>
      <c r="I14066">
        <v>0</v>
      </c>
    </row>
    <row r="14067" spans="1:9" hidden="1" x14ac:dyDescent="0.3">
      <c r="A14067" s="1" t="s">
        <v>159</v>
      </c>
      <c r="B14067" s="1" t="s">
        <v>330</v>
      </c>
      <c r="C14067">
        <v>27.479900000000001</v>
      </c>
      <c r="D14067">
        <v>-82.345200000000006</v>
      </c>
      <c r="E14067" s="1" t="s">
        <v>29</v>
      </c>
      <c r="F14067" t="s">
        <v>6903</v>
      </c>
      <c r="G14067">
        <v>0</v>
      </c>
      <c r="H14067">
        <v>0</v>
      </c>
      <c r="I14067">
        <v>0</v>
      </c>
    </row>
    <row r="14068" spans="1:9" hidden="1" x14ac:dyDescent="0.3">
      <c r="A14068" s="1" t="s">
        <v>159</v>
      </c>
      <c r="B14068" s="1" t="s">
        <v>330</v>
      </c>
      <c r="C14068">
        <v>27.479900000000001</v>
      </c>
      <c r="D14068">
        <v>-82.345200000000006</v>
      </c>
      <c r="E14068" s="1" t="s">
        <v>30</v>
      </c>
      <c r="F14068" t="s">
        <v>7137</v>
      </c>
      <c r="G14068">
        <v>0</v>
      </c>
      <c r="H14068">
        <v>0</v>
      </c>
      <c r="I14068">
        <v>0</v>
      </c>
    </row>
    <row r="14069" spans="1:9" hidden="1" x14ac:dyDescent="0.3">
      <c r="A14069" s="1" t="s">
        <v>159</v>
      </c>
      <c r="B14069" s="1" t="s">
        <v>330</v>
      </c>
      <c r="C14069">
        <v>27.479900000000001</v>
      </c>
      <c r="D14069">
        <v>-82.345200000000006</v>
      </c>
      <c r="E14069" s="1" t="s">
        <v>31</v>
      </c>
      <c r="F14069" t="s">
        <v>7371</v>
      </c>
      <c r="G14069">
        <v>0</v>
      </c>
      <c r="H14069">
        <v>0</v>
      </c>
      <c r="I14069">
        <v>0</v>
      </c>
    </row>
    <row r="14070" spans="1:9" hidden="1" x14ac:dyDescent="0.3">
      <c r="A14070" s="1" t="s">
        <v>159</v>
      </c>
      <c r="B14070" s="1" t="s">
        <v>330</v>
      </c>
      <c r="C14070">
        <v>27.479900000000001</v>
      </c>
      <c r="D14070">
        <v>-82.345200000000006</v>
      </c>
      <c r="E14070" s="1" t="s">
        <v>32</v>
      </c>
      <c r="F14070" t="s">
        <v>7605</v>
      </c>
      <c r="G14070">
        <v>0</v>
      </c>
      <c r="H14070">
        <v>0</v>
      </c>
      <c r="I14070">
        <v>0</v>
      </c>
    </row>
    <row r="14071" spans="1:9" hidden="1" x14ac:dyDescent="0.3">
      <c r="A14071" s="1" t="s">
        <v>159</v>
      </c>
      <c r="B14071" s="1" t="s">
        <v>330</v>
      </c>
      <c r="C14071">
        <v>27.479900000000001</v>
      </c>
      <c r="D14071">
        <v>-82.345200000000006</v>
      </c>
      <c r="E14071" s="1" t="s">
        <v>33</v>
      </c>
      <c r="F14071" t="s">
        <v>7839</v>
      </c>
      <c r="G14071">
        <v>0</v>
      </c>
      <c r="H14071">
        <v>0</v>
      </c>
      <c r="I14071">
        <v>0</v>
      </c>
    </row>
    <row r="14072" spans="1:9" hidden="1" x14ac:dyDescent="0.3">
      <c r="A14072" s="1" t="s">
        <v>159</v>
      </c>
      <c r="B14072" s="1" t="s">
        <v>330</v>
      </c>
      <c r="C14072">
        <v>27.479900000000001</v>
      </c>
      <c r="D14072">
        <v>-82.345200000000006</v>
      </c>
      <c r="E14072" s="1" t="s">
        <v>34</v>
      </c>
      <c r="F14072" t="s">
        <v>8073</v>
      </c>
      <c r="G14072">
        <v>0</v>
      </c>
      <c r="H14072">
        <v>0</v>
      </c>
      <c r="I14072">
        <v>0</v>
      </c>
    </row>
    <row r="14073" spans="1:9" hidden="1" x14ac:dyDescent="0.3">
      <c r="A14073" s="1" t="s">
        <v>159</v>
      </c>
      <c r="B14073" s="1" t="s">
        <v>330</v>
      </c>
      <c r="C14073">
        <v>27.479900000000001</v>
      </c>
      <c r="D14073">
        <v>-82.345200000000006</v>
      </c>
      <c r="E14073" s="1" t="s">
        <v>35</v>
      </c>
      <c r="F14073" t="s">
        <v>8305</v>
      </c>
      <c r="G14073">
        <v>0</v>
      </c>
      <c r="H14073">
        <v>0</v>
      </c>
      <c r="I14073">
        <v>0</v>
      </c>
    </row>
    <row r="14074" spans="1:9" hidden="1" x14ac:dyDescent="0.3">
      <c r="A14074" s="1" t="s">
        <v>159</v>
      </c>
      <c r="B14074" s="1" t="s">
        <v>330</v>
      </c>
      <c r="C14074">
        <v>27.479900000000001</v>
      </c>
      <c r="D14074">
        <v>-82.345200000000006</v>
      </c>
      <c r="E14074" s="1" t="s">
        <v>36</v>
      </c>
      <c r="F14074" t="s">
        <v>8537</v>
      </c>
      <c r="G14074">
        <v>0</v>
      </c>
      <c r="H14074">
        <v>0</v>
      </c>
      <c r="I14074">
        <v>0</v>
      </c>
    </row>
    <row r="14075" spans="1:9" hidden="1" x14ac:dyDescent="0.3">
      <c r="A14075" s="1" t="s">
        <v>159</v>
      </c>
      <c r="B14075" s="1" t="s">
        <v>330</v>
      </c>
      <c r="C14075">
        <v>27.479900000000001</v>
      </c>
      <c r="D14075">
        <v>-82.345200000000006</v>
      </c>
      <c r="E14075" s="1" t="s">
        <v>37</v>
      </c>
      <c r="F14075" t="s">
        <v>8768</v>
      </c>
      <c r="G14075">
        <v>0</v>
      </c>
      <c r="H14075">
        <v>0</v>
      </c>
      <c r="I14075">
        <v>0</v>
      </c>
    </row>
    <row r="14076" spans="1:9" hidden="1" x14ac:dyDescent="0.3">
      <c r="A14076" s="1" t="s">
        <v>159</v>
      </c>
      <c r="B14076" s="1" t="s">
        <v>330</v>
      </c>
      <c r="C14076">
        <v>27.479900000000001</v>
      </c>
      <c r="D14076">
        <v>-82.345200000000006</v>
      </c>
      <c r="E14076" s="1" t="s">
        <v>38</v>
      </c>
      <c r="F14076" t="s">
        <v>8999</v>
      </c>
      <c r="G14076">
        <v>0</v>
      </c>
      <c r="H14076">
        <v>0</v>
      </c>
      <c r="I14076">
        <v>0</v>
      </c>
    </row>
    <row r="14077" spans="1:9" hidden="1" x14ac:dyDescent="0.3">
      <c r="A14077" s="1" t="s">
        <v>159</v>
      </c>
      <c r="B14077" s="1" t="s">
        <v>330</v>
      </c>
      <c r="C14077">
        <v>27.479900000000001</v>
      </c>
      <c r="D14077">
        <v>-82.345200000000006</v>
      </c>
      <c r="E14077" s="1" t="s">
        <v>39</v>
      </c>
      <c r="F14077" t="s">
        <v>9230</v>
      </c>
      <c r="G14077">
        <v>0</v>
      </c>
      <c r="H14077">
        <v>0</v>
      </c>
      <c r="I14077">
        <v>0</v>
      </c>
    </row>
    <row r="14078" spans="1:9" hidden="1" x14ac:dyDescent="0.3">
      <c r="A14078" s="1" t="s">
        <v>159</v>
      </c>
      <c r="B14078" s="1" t="s">
        <v>330</v>
      </c>
      <c r="C14078">
        <v>27.479900000000001</v>
      </c>
      <c r="D14078">
        <v>-82.345200000000006</v>
      </c>
      <c r="E14078" s="1" t="s">
        <v>40</v>
      </c>
      <c r="F14078" t="s">
        <v>9461</v>
      </c>
      <c r="G14078">
        <v>0</v>
      </c>
      <c r="H14078">
        <v>0</v>
      </c>
      <c r="I14078">
        <v>0</v>
      </c>
    </row>
    <row r="14079" spans="1:9" hidden="1" x14ac:dyDescent="0.3">
      <c r="A14079" s="1" t="s">
        <v>159</v>
      </c>
      <c r="B14079" s="1" t="s">
        <v>330</v>
      </c>
      <c r="C14079">
        <v>27.479900000000001</v>
      </c>
      <c r="D14079">
        <v>-82.345200000000006</v>
      </c>
      <c r="E14079" s="1" t="s">
        <v>41</v>
      </c>
      <c r="F14079" t="s">
        <v>9692</v>
      </c>
      <c r="G14079">
        <v>0</v>
      </c>
      <c r="H14079">
        <v>0</v>
      </c>
      <c r="I14079">
        <v>0</v>
      </c>
    </row>
    <row r="14080" spans="1:9" hidden="1" x14ac:dyDescent="0.3">
      <c r="A14080" s="1" t="s">
        <v>159</v>
      </c>
      <c r="B14080" s="1" t="s">
        <v>330</v>
      </c>
      <c r="C14080">
        <v>27.479900000000001</v>
      </c>
      <c r="D14080">
        <v>-82.345200000000006</v>
      </c>
      <c r="E14080" s="1" t="s">
        <v>42</v>
      </c>
      <c r="F14080" t="s">
        <v>9923</v>
      </c>
      <c r="G14080">
        <v>0</v>
      </c>
      <c r="H14080">
        <v>0</v>
      </c>
      <c r="I14080">
        <v>0</v>
      </c>
    </row>
    <row r="14081" spans="1:9" hidden="1" x14ac:dyDescent="0.3">
      <c r="A14081" s="1" t="s">
        <v>159</v>
      </c>
      <c r="B14081" s="1" t="s">
        <v>330</v>
      </c>
      <c r="C14081">
        <v>27.479900000000001</v>
      </c>
      <c r="D14081">
        <v>-82.345200000000006</v>
      </c>
      <c r="E14081" s="1" t="s">
        <v>43</v>
      </c>
      <c r="F14081" t="s">
        <v>10152</v>
      </c>
      <c r="G14081">
        <v>0</v>
      </c>
      <c r="H14081">
        <v>0</v>
      </c>
      <c r="I14081">
        <v>0</v>
      </c>
    </row>
    <row r="14082" spans="1:9" hidden="1" x14ac:dyDescent="0.3">
      <c r="A14082" s="1" t="s">
        <v>159</v>
      </c>
      <c r="B14082" s="1" t="s">
        <v>330</v>
      </c>
      <c r="C14082">
        <v>27.479900000000001</v>
      </c>
      <c r="D14082">
        <v>-82.345200000000006</v>
      </c>
      <c r="E14082" s="1" t="s">
        <v>44</v>
      </c>
      <c r="F14082" t="s">
        <v>10380</v>
      </c>
      <c r="G14082">
        <v>0</v>
      </c>
      <c r="H14082">
        <v>0</v>
      </c>
      <c r="I14082">
        <v>0</v>
      </c>
    </row>
    <row r="14083" spans="1:9" hidden="1" x14ac:dyDescent="0.3">
      <c r="A14083" s="1" t="s">
        <v>159</v>
      </c>
      <c r="B14083" s="1" t="s">
        <v>330</v>
      </c>
      <c r="C14083">
        <v>27.479900000000001</v>
      </c>
      <c r="D14083">
        <v>-82.345200000000006</v>
      </c>
      <c r="E14083" s="1" t="s">
        <v>45</v>
      </c>
      <c r="F14083" t="s">
        <v>10601</v>
      </c>
      <c r="G14083">
        <v>0</v>
      </c>
      <c r="H14083">
        <v>0</v>
      </c>
      <c r="I14083">
        <v>0</v>
      </c>
    </row>
    <row r="14084" spans="1:9" hidden="1" x14ac:dyDescent="0.3">
      <c r="A14084" s="1" t="s">
        <v>159</v>
      </c>
      <c r="B14084" s="1" t="s">
        <v>330</v>
      </c>
      <c r="C14084">
        <v>27.479900000000001</v>
      </c>
      <c r="D14084">
        <v>-82.345200000000006</v>
      </c>
      <c r="E14084" s="1" t="s">
        <v>46</v>
      </c>
      <c r="F14084" t="s">
        <v>10817</v>
      </c>
      <c r="G14084">
        <v>0</v>
      </c>
      <c r="H14084">
        <v>0</v>
      </c>
      <c r="I14084">
        <v>0</v>
      </c>
    </row>
    <row r="14085" spans="1:9" hidden="1" x14ac:dyDescent="0.3">
      <c r="A14085" s="1" t="s">
        <v>159</v>
      </c>
      <c r="B14085" s="1" t="s">
        <v>330</v>
      </c>
      <c r="C14085">
        <v>27.479900000000001</v>
      </c>
      <c r="D14085">
        <v>-82.345200000000006</v>
      </c>
      <c r="E14085" s="1" t="s">
        <v>47</v>
      </c>
      <c r="F14085" t="s">
        <v>11032</v>
      </c>
      <c r="G14085">
        <v>0</v>
      </c>
      <c r="H14085">
        <v>0</v>
      </c>
      <c r="I14085">
        <v>0</v>
      </c>
    </row>
    <row r="14086" spans="1:9" hidden="1" x14ac:dyDescent="0.3">
      <c r="A14086" s="1" t="s">
        <v>159</v>
      </c>
      <c r="B14086" s="1" t="s">
        <v>330</v>
      </c>
      <c r="C14086">
        <v>27.479900000000001</v>
      </c>
      <c r="D14086">
        <v>-82.345200000000006</v>
      </c>
      <c r="E14086" s="1" t="s">
        <v>48</v>
      </c>
      <c r="F14086" t="s">
        <v>11835</v>
      </c>
      <c r="G14086">
        <v>0</v>
      </c>
      <c r="H14086">
        <v>0</v>
      </c>
      <c r="I14086">
        <v>0</v>
      </c>
    </row>
    <row r="14087" spans="1:9" hidden="1" x14ac:dyDescent="0.3">
      <c r="A14087" s="1" t="s">
        <v>159</v>
      </c>
      <c r="B14087" s="1" t="s">
        <v>330</v>
      </c>
      <c r="C14087">
        <v>27.479900000000001</v>
      </c>
      <c r="D14087">
        <v>-82.345200000000006</v>
      </c>
      <c r="E14087" s="1" t="s">
        <v>49</v>
      </c>
      <c r="F14087" t="s">
        <v>12026</v>
      </c>
      <c r="G14087">
        <v>0</v>
      </c>
      <c r="H14087">
        <v>0</v>
      </c>
      <c r="I14087">
        <v>0</v>
      </c>
    </row>
    <row r="14088" spans="1:9" hidden="1" x14ac:dyDescent="0.3">
      <c r="A14088" s="1" t="s">
        <v>159</v>
      </c>
      <c r="B14088" s="1" t="s">
        <v>330</v>
      </c>
      <c r="C14088">
        <v>27.479900000000001</v>
      </c>
      <c r="D14088">
        <v>-82.345200000000006</v>
      </c>
      <c r="E14088" s="1" t="s">
        <v>50</v>
      </c>
      <c r="F14088" t="s">
        <v>17642</v>
      </c>
      <c r="G14088">
        <v>0</v>
      </c>
      <c r="H14088">
        <v>1</v>
      </c>
      <c r="I14088">
        <v>0</v>
      </c>
    </row>
    <row r="14089" spans="1:9" hidden="1" x14ac:dyDescent="0.3">
      <c r="A14089" s="1" t="s">
        <v>159</v>
      </c>
      <c r="B14089" s="1" t="s">
        <v>330</v>
      </c>
      <c r="C14089">
        <v>27.479900000000001</v>
      </c>
      <c r="D14089">
        <v>-82.345200000000006</v>
      </c>
      <c r="E14089" s="1" t="s">
        <v>51</v>
      </c>
      <c r="F14089" t="s">
        <v>17395</v>
      </c>
      <c r="G14089">
        <v>0</v>
      </c>
      <c r="H14089">
        <v>2</v>
      </c>
      <c r="I14089">
        <v>0</v>
      </c>
    </row>
    <row r="14090" spans="1:9" hidden="1" x14ac:dyDescent="0.3">
      <c r="A14090" s="1" t="s">
        <v>159</v>
      </c>
      <c r="B14090" s="1" t="s">
        <v>330</v>
      </c>
      <c r="C14090">
        <v>27.479900000000001</v>
      </c>
      <c r="D14090">
        <v>-82.345200000000006</v>
      </c>
      <c r="E14090" s="1" t="s">
        <v>52</v>
      </c>
      <c r="F14090" t="s">
        <v>11200</v>
      </c>
      <c r="G14090">
        <v>0</v>
      </c>
      <c r="H14090">
        <v>0</v>
      </c>
      <c r="I14090">
        <v>0</v>
      </c>
    </row>
    <row r="14091" spans="1:9" hidden="1" x14ac:dyDescent="0.3">
      <c r="A14091" s="1" t="s">
        <v>159</v>
      </c>
      <c r="B14091" s="1" t="s">
        <v>330</v>
      </c>
      <c r="C14091">
        <v>27.479900000000001</v>
      </c>
      <c r="D14091">
        <v>-82.345200000000006</v>
      </c>
      <c r="E14091" s="1" t="s">
        <v>53</v>
      </c>
      <c r="F14091" t="s">
        <v>11398</v>
      </c>
      <c r="G14091">
        <v>0</v>
      </c>
      <c r="H14091">
        <v>0</v>
      </c>
      <c r="I14091">
        <v>0</v>
      </c>
    </row>
    <row r="14092" spans="1:9" hidden="1" x14ac:dyDescent="0.3">
      <c r="A14092" s="1" t="s">
        <v>159</v>
      </c>
      <c r="B14092" s="1" t="s">
        <v>330</v>
      </c>
      <c r="C14092">
        <v>27.479900000000001</v>
      </c>
      <c r="D14092">
        <v>-82.345200000000006</v>
      </c>
      <c r="E14092" s="1" t="s">
        <v>54</v>
      </c>
      <c r="F14092" t="s">
        <v>11593</v>
      </c>
      <c r="G14092">
        <v>0</v>
      </c>
      <c r="H14092">
        <v>0</v>
      </c>
      <c r="I14092">
        <v>0</v>
      </c>
    </row>
    <row r="14093" spans="1:9" hidden="1" x14ac:dyDescent="0.3">
      <c r="A14093" s="1" t="s">
        <v>159</v>
      </c>
      <c r="B14093" s="1" t="s">
        <v>330</v>
      </c>
      <c r="C14093">
        <v>27.479900000000001</v>
      </c>
      <c r="D14093">
        <v>-82.345200000000006</v>
      </c>
      <c r="E14093" s="1" t="s">
        <v>21548</v>
      </c>
      <c r="F14093" t="s">
        <v>21819</v>
      </c>
      <c r="G14093">
        <v>0</v>
      </c>
      <c r="H14093">
        <v>0</v>
      </c>
      <c r="I14093">
        <v>0</v>
      </c>
    </row>
    <row r="14094" spans="1:9" hidden="1" x14ac:dyDescent="0.3">
      <c r="A14094" s="1" t="s">
        <v>159</v>
      </c>
      <c r="B14094" s="1" t="s">
        <v>331</v>
      </c>
      <c r="C14094">
        <v>44.8446</v>
      </c>
      <c r="D14094">
        <v>-122.59269999999999</v>
      </c>
      <c r="E14094" s="1" t="s">
        <v>4</v>
      </c>
      <c r="F14094" t="s">
        <v>989</v>
      </c>
      <c r="G14094">
        <v>0</v>
      </c>
      <c r="H14094">
        <v>0</v>
      </c>
      <c r="I14094">
        <v>0</v>
      </c>
    </row>
    <row r="14095" spans="1:9" hidden="1" x14ac:dyDescent="0.3">
      <c r="A14095" s="1" t="s">
        <v>159</v>
      </c>
      <c r="B14095" s="1" t="s">
        <v>331</v>
      </c>
      <c r="C14095">
        <v>44.8446</v>
      </c>
      <c r="D14095">
        <v>-122.59269999999999</v>
      </c>
      <c r="E14095" s="1" t="s">
        <v>5</v>
      </c>
      <c r="F14095" t="s">
        <v>1231</v>
      </c>
      <c r="G14095">
        <v>0</v>
      </c>
      <c r="H14095">
        <v>0</v>
      </c>
      <c r="I14095">
        <v>0</v>
      </c>
    </row>
    <row r="14096" spans="1:9" hidden="1" x14ac:dyDescent="0.3">
      <c r="A14096" s="1" t="s">
        <v>159</v>
      </c>
      <c r="B14096" s="1" t="s">
        <v>331</v>
      </c>
      <c r="C14096">
        <v>44.8446</v>
      </c>
      <c r="D14096">
        <v>-122.59269999999999</v>
      </c>
      <c r="E14096" s="1" t="s">
        <v>6</v>
      </c>
      <c r="F14096" t="s">
        <v>1473</v>
      </c>
      <c r="G14096">
        <v>0</v>
      </c>
      <c r="H14096">
        <v>0</v>
      </c>
      <c r="I14096">
        <v>0</v>
      </c>
    </row>
    <row r="14097" spans="1:9" hidden="1" x14ac:dyDescent="0.3">
      <c r="A14097" s="1" t="s">
        <v>159</v>
      </c>
      <c r="B14097" s="1" t="s">
        <v>331</v>
      </c>
      <c r="C14097">
        <v>44.8446</v>
      </c>
      <c r="D14097">
        <v>-122.59269999999999</v>
      </c>
      <c r="E14097" s="1" t="s">
        <v>7</v>
      </c>
      <c r="F14097" t="s">
        <v>1714</v>
      </c>
      <c r="G14097">
        <v>0</v>
      </c>
      <c r="H14097">
        <v>0</v>
      </c>
      <c r="I14097">
        <v>0</v>
      </c>
    </row>
    <row r="14098" spans="1:9" hidden="1" x14ac:dyDescent="0.3">
      <c r="A14098" s="1" t="s">
        <v>159</v>
      </c>
      <c r="B14098" s="1" t="s">
        <v>331</v>
      </c>
      <c r="C14098">
        <v>44.8446</v>
      </c>
      <c r="D14098">
        <v>-122.59269999999999</v>
      </c>
      <c r="E14098" s="1" t="s">
        <v>8</v>
      </c>
      <c r="F14098" t="s">
        <v>1955</v>
      </c>
      <c r="G14098">
        <v>0</v>
      </c>
      <c r="H14098">
        <v>0</v>
      </c>
      <c r="I14098">
        <v>0</v>
      </c>
    </row>
    <row r="14099" spans="1:9" hidden="1" x14ac:dyDescent="0.3">
      <c r="A14099" s="1" t="s">
        <v>159</v>
      </c>
      <c r="B14099" s="1" t="s">
        <v>331</v>
      </c>
      <c r="C14099">
        <v>44.8446</v>
      </c>
      <c r="D14099">
        <v>-122.59269999999999</v>
      </c>
      <c r="E14099" s="1" t="s">
        <v>9</v>
      </c>
      <c r="F14099" t="s">
        <v>2193</v>
      </c>
      <c r="G14099">
        <v>0</v>
      </c>
      <c r="H14099">
        <v>0</v>
      </c>
      <c r="I14099">
        <v>0</v>
      </c>
    </row>
    <row r="14100" spans="1:9" hidden="1" x14ac:dyDescent="0.3">
      <c r="A14100" s="1" t="s">
        <v>159</v>
      </c>
      <c r="B14100" s="1" t="s">
        <v>331</v>
      </c>
      <c r="C14100">
        <v>44.8446</v>
      </c>
      <c r="D14100">
        <v>-122.59269999999999</v>
      </c>
      <c r="E14100" s="1" t="s">
        <v>10</v>
      </c>
      <c r="F14100" t="s">
        <v>2431</v>
      </c>
      <c r="G14100">
        <v>0</v>
      </c>
      <c r="H14100">
        <v>0</v>
      </c>
      <c r="I14100">
        <v>0</v>
      </c>
    </row>
    <row r="14101" spans="1:9" hidden="1" x14ac:dyDescent="0.3">
      <c r="A14101" s="1" t="s">
        <v>159</v>
      </c>
      <c r="B14101" s="1" t="s">
        <v>331</v>
      </c>
      <c r="C14101">
        <v>44.8446</v>
      </c>
      <c r="D14101">
        <v>-122.59269999999999</v>
      </c>
      <c r="E14101" s="1" t="s">
        <v>11</v>
      </c>
      <c r="F14101" t="s">
        <v>2669</v>
      </c>
      <c r="G14101">
        <v>0</v>
      </c>
      <c r="H14101">
        <v>0</v>
      </c>
      <c r="I14101">
        <v>0</v>
      </c>
    </row>
    <row r="14102" spans="1:9" hidden="1" x14ac:dyDescent="0.3">
      <c r="A14102" s="1" t="s">
        <v>159</v>
      </c>
      <c r="B14102" s="1" t="s">
        <v>331</v>
      </c>
      <c r="C14102">
        <v>44.8446</v>
      </c>
      <c r="D14102">
        <v>-122.59269999999999</v>
      </c>
      <c r="E14102" s="1" t="s">
        <v>12</v>
      </c>
      <c r="F14102" t="s">
        <v>2907</v>
      </c>
      <c r="G14102">
        <v>0</v>
      </c>
      <c r="H14102">
        <v>0</v>
      </c>
      <c r="I14102">
        <v>0</v>
      </c>
    </row>
    <row r="14103" spans="1:9" hidden="1" x14ac:dyDescent="0.3">
      <c r="A14103" s="1" t="s">
        <v>159</v>
      </c>
      <c r="B14103" s="1" t="s">
        <v>331</v>
      </c>
      <c r="C14103">
        <v>44.8446</v>
      </c>
      <c r="D14103">
        <v>-122.59269999999999</v>
      </c>
      <c r="E14103" s="1" t="s">
        <v>13</v>
      </c>
      <c r="F14103" t="s">
        <v>3145</v>
      </c>
      <c r="G14103">
        <v>0</v>
      </c>
      <c r="H14103">
        <v>0</v>
      </c>
      <c r="I14103">
        <v>0</v>
      </c>
    </row>
    <row r="14104" spans="1:9" hidden="1" x14ac:dyDescent="0.3">
      <c r="A14104" s="1" t="s">
        <v>159</v>
      </c>
      <c r="B14104" s="1" t="s">
        <v>331</v>
      </c>
      <c r="C14104">
        <v>44.8446</v>
      </c>
      <c r="D14104">
        <v>-122.59269999999999</v>
      </c>
      <c r="E14104" s="1" t="s">
        <v>14</v>
      </c>
      <c r="F14104" t="s">
        <v>3382</v>
      </c>
      <c r="G14104">
        <v>0</v>
      </c>
      <c r="H14104">
        <v>0</v>
      </c>
      <c r="I14104">
        <v>0</v>
      </c>
    </row>
    <row r="14105" spans="1:9" hidden="1" x14ac:dyDescent="0.3">
      <c r="A14105" s="1" t="s">
        <v>159</v>
      </c>
      <c r="B14105" s="1" t="s">
        <v>331</v>
      </c>
      <c r="C14105">
        <v>44.8446</v>
      </c>
      <c r="D14105">
        <v>-122.59269999999999</v>
      </c>
      <c r="E14105" s="1" t="s">
        <v>15</v>
      </c>
      <c r="F14105" t="s">
        <v>3618</v>
      </c>
      <c r="G14105">
        <v>0</v>
      </c>
      <c r="H14105">
        <v>0</v>
      </c>
      <c r="I14105">
        <v>0</v>
      </c>
    </row>
    <row r="14106" spans="1:9" hidden="1" x14ac:dyDescent="0.3">
      <c r="A14106" s="1" t="s">
        <v>159</v>
      </c>
      <c r="B14106" s="1" t="s">
        <v>331</v>
      </c>
      <c r="C14106">
        <v>44.8446</v>
      </c>
      <c r="D14106">
        <v>-122.59269999999999</v>
      </c>
      <c r="E14106" s="1" t="s">
        <v>16</v>
      </c>
      <c r="F14106" t="s">
        <v>3854</v>
      </c>
      <c r="G14106">
        <v>0</v>
      </c>
      <c r="H14106">
        <v>0</v>
      </c>
      <c r="I14106">
        <v>0</v>
      </c>
    </row>
    <row r="14107" spans="1:9" hidden="1" x14ac:dyDescent="0.3">
      <c r="A14107" s="1" t="s">
        <v>159</v>
      </c>
      <c r="B14107" s="1" t="s">
        <v>331</v>
      </c>
      <c r="C14107">
        <v>44.8446</v>
      </c>
      <c r="D14107">
        <v>-122.59269999999999</v>
      </c>
      <c r="E14107" s="1" t="s">
        <v>17</v>
      </c>
      <c r="F14107" t="s">
        <v>4089</v>
      </c>
      <c r="G14107">
        <v>0</v>
      </c>
      <c r="H14107">
        <v>0</v>
      </c>
      <c r="I14107">
        <v>0</v>
      </c>
    </row>
    <row r="14108" spans="1:9" hidden="1" x14ac:dyDescent="0.3">
      <c r="A14108" s="1" t="s">
        <v>159</v>
      </c>
      <c r="B14108" s="1" t="s">
        <v>331</v>
      </c>
      <c r="C14108">
        <v>44.8446</v>
      </c>
      <c r="D14108">
        <v>-122.59269999999999</v>
      </c>
      <c r="E14108" s="1" t="s">
        <v>18</v>
      </c>
      <c r="F14108" t="s">
        <v>4324</v>
      </c>
      <c r="G14108">
        <v>0</v>
      </c>
      <c r="H14108">
        <v>0</v>
      </c>
      <c r="I14108">
        <v>0</v>
      </c>
    </row>
    <row r="14109" spans="1:9" hidden="1" x14ac:dyDescent="0.3">
      <c r="A14109" s="1" t="s">
        <v>159</v>
      </c>
      <c r="B14109" s="1" t="s">
        <v>331</v>
      </c>
      <c r="C14109">
        <v>44.8446</v>
      </c>
      <c r="D14109">
        <v>-122.59269999999999</v>
      </c>
      <c r="E14109" s="1" t="s">
        <v>19</v>
      </c>
      <c r="F14109" t="s">
        <v>4559</v>
      </c>
      <c r="G14109">
        <v>0</v>
      </c>
      <c r="H14109">
        <v>0</v>
      </c>
      <c r="I14109">
        <v>0</v>
      </c>
    </row>
    <row r="14110" spans="1:9" hidden="1" x14ac:dyDescent="0.3">
      <c r="A14110" s="1" t="s">
        <v>159</v>
      </c>
      <c r="B14110" s="1" t="s">
        <v>331</v>
      </c>
      <c r="C14110">
        <v>44.8446</v>
      </c>
      <c r="D14110">
        <v>-122.59269999999999</v>
      </c>
      <c r="E14110" s="1" t="s">
        <v>20</v>
      </c>
      <c r="F14110" t="s">
        <v>4794</v>
      </c>
      <c r="G14110">
        <v>0</v>
      </c>
      <c r="H14110">
        <v>0</v>
      </c>
      <c r="I14110">
        <v>0</v>
      </c>
    </row>
    <row r="14111" spans="1:9" hidden="1" x14ac:dyDescent="0.3">
      <c r="A14111" s="1" t="s">
        <v>159</v>
      </c>
      <c r="B14111" s="1" t="s">
        <v>331</v>
      </c>
      <c r="C14111">
        <v>44.8446</v>
      </c>
      <c r="D14111">
        <v>-122.59269999999999</v>
      </c>
      <c r="E14111" s="1" t="s">
        <v>21</v>
      </c>
      <c r="F14111" t="s">
        <v>5029</v>
      </c>
      <c r="G14111">
        <v>0</v>
      </c>
      <c r="H14111">
        <v>0</v>
      </c>
      <c r="I14111">
        <v>0</v>
      </c>
    </row>
    <row r="14112" spans="1:9" hidden="1" x14ac:dyDescent="0.3">
      <c r="A14112" s="1" t="s">
        <v>159</v>
      </c>
      <c r="B14112" s="1" t="s">
        <v>331</v>
      </c>
      <c r="C14112">
        <v>44.8446</v>
      </c>
      <c r="D14112">
        <v>-122.59269999999999</v>
      </c>
      <c r="E14112" s="1" t="s">
        <v>22</v>
      </c>
      <c r="F14112" t="s">
        <v>5264</v>
      </c>
      <c r="G14112">
        <v>0</v>
      </c>
      <c r="H14112">
        <v>0</v>
      </c>
      <c r="I14112">
        <v>0</v>
      </c>
    </row>
    <row r="14113" spans="1:9" hidden="1" x14ac:dyDescent="0.3">
      <c r="A14113" s="1" t="s">
        <v>159</v>
      </c>
      <c r="B14113" s="1" t="s">
        <v>331</v>
      </c>
      <c r="C14113">
        <v>44.8446</v>
      </c>
      <c r="D14113">
        <v>-122.59269999999999</v>
      </c>
      <c r="E14113" s="1" t="s">
        <v>23</v>
      </c>
      <c r="F14113" t="s">
        <v>5499</v>
      </c>
      <c r="G14113">
        <v>0</v>
      </c>
      <c r="H14113">
        <v>0</v>
      </c>
      <c r="I14113">
        <v>0</v>
      </c>
    </row>
    <row r="14114" spans="1:9" hidden="1" x14ac:dyDescent="0.3">
      <c r="A14114" s="1" t="s">
        <v>159</v>
      </c>
      <c r="B14114" s="1" t="s">
        <v>331</v>
      </c>
      <c r="C14114">
        <v>44.8446</v>
      </c>
      <c r="D14114">
        <v>-122.59269999999999</v>
      </c>
      <c r="E14114" s="1" t="s">
        <v>24</v>
      </c>
      <c r="F14114" t="s">
        <v>5734</v>
      </c>
      <c r="G14114">
        <v>0</v>
      </c>
      <c r="H14114">
        <v>0</v>
      </c>
      <c r="I14114">
        <v>0</v>
      </c>
    </row>
    <row r="14115" spans="1:9" hidden="1" x14ac:dyDescent="0.3">
      <c r="A14115" s="1" t="s">
        <v>159</v>
      </c>
      <c r="B14115" s="1" t="s">
        <v>331</v>
      </c>
      <c r="C14115">
        <v>44.8446</v>
      </c>
      <c r="D14115">
        <v>-122.59269999999999</v>
      </c>
      <c r="E14115" s="1" t="s">
        <v>25</v>
      </c>
      <c r="F14115" t="s">
        <v>5968</v>
      </c>
      <c r="G14115">
        <v>0</v>
      </c>
      <c r="H14115">
        <v>0</v>
      </c>
      <c r="I14115">
        <v>0</v>
      </c>
    </row>
    <row r="14116" spans="1:9" hidden="1" x14ac:dyDescent="0.3">
      <c r="A14116" s="1" t="s">
        <v>159</v>
      </c>
      <c r="B14116" s="1" t="s">
        <v>331</v>
      </c>
      <c r="C14116">
        <v>44.8446</v>
      </c>
      <c r="D14116">
        <v>-122.59269999999999</v>
      </c>
      <c r="E14116" s="1" t="s">
        <v>26</v>
      </c>
      <c r="F14116" t="s">
        <v>6202</v>
      </c>
      <c r="G14116">
        <v>0</v>
      </c>
      <c r="H14116">
        <v>0</v>
      </c>
      <c r="I14116">
        <v>0</v>
      </c>
    </row>
    <row r="14117" spans="1:9" hidden="1" x14ac:dyDescent="0.3">
      <c r="A14117" s="1" t="s">
        <v>159</v>
      </c>
      <c r="B14117" s="1" t="s">
        <v>331</v>
      </c>
      <c r="C14117">
        <v>44.8446</v>
      </c>
      <c r="D14117">
        <v>-122.59269999999999</v>
      </c>
      <c r="E14117" s="1" t="s">
        <v>27</v>
      </c>
      <c r="F14117" t="s">
        <v>6436</v>
      </c>
      <c r="G14117">
        <v>0</v>
      </c>
      <c r="H14117">
        <v>0</v>
      </c>
      <c r="I14117">
        <v>0</v>
      </c>
    </row>
    <row r="14118" spans="1:9" hidden="1" x14ac:dyDescent="0.3">
      <c r="A14118" s="1" t="s">
        <v>159</v>
      </c>
      <c r="B14118" s="1" t="s">
        <v>331</v>
      </c>
      <c r="C14118">
        <v>44.8446</v>
      </c>
      <c r="D14118">
        <v>-122.59269999999999</v>
      </c>
      <c r="E14118" s="1" t="s">
        <v>28</v>
      </c>
      <c r="F14118" t="s">
        <v>6670</v>
      </c>
      <c r="G14118">
        <v>0</v>
      </c>
      <c r="H14118">
        <v>0</v>
      </c>
      <c r="I14118">
        <v>0</v>
      </c>
    </row>
    <row r="14119" spans="1:9" hidden="1" x14ac:dyDescent="0.3">
      <c r="A14119" s="1" t="s">
        <v>159</v>
      </c>
      <c r="B14119" s="1" t="s">
        <v>331</v>
      </c>
      <c r="C14119">
        <v>44.8446</v>
      </c>
      <c r="D14119">
        <v>-122.59269999999999</v>
      </c>
      <c r="E14119" s="1" t="s">
        <v>29</v>
      </c>
      <c r="F14119" t="s">
        <v>6904</v>
      </c>
      <c r="G14119">
        <v>0</v>
      </c>
      <c r="H14119">
        <v>0</v>
      </c>
      <c r="I14119">
        <v>0</v>
      </c>
    </row>
    <row r="14120" spans="1:9" hidden="1" x14ac:dyDescent="0.3">
      <c r="A14120" s="1" t="s">
        <v>159</v>
      </c>
      <c r="B14120" s="1" t="s">
        <v>331</v>
      </c>
      <c r="C14120">
        <v>44.8446</v>
      </c>
      <c r="D14120">
        <v>-122.59269999999999</v>
      </c>
      <c r="E14120" s="1" t="s">
        <v>30</v>
      </c>
      <c r="F14120" t="s">
        <v>7138</v>
      </c>
      <c r="G14120">
        <v>0</v>
      </c>
      <c r="H14120">
        <v>0</v>
      </c>
      <c r="I14120">
        <v>0</v>
      </c>
    </row>
    <row r="14121" spans="1:9" hidden="1" x14ac:dyDescent="0.3">
      <c r="A14121" s="1" t="s">
        <v>159</v>
      </c>
      <c r="B14121" s="1" t="s">
        <v>331</v>
      </c>
      <c r="C14121">
        <v>44.8446</v>
      </c>
      <c r="D14121">
        <v>-122.59269999999999</v>
      </c>
      <c r="E14121" s="1" t="s">
        <v>31</v>
      </c>
      <c r="F14121" t="s">
        <v>7372</v>
      </c>
      <c r="G14121">
        <v>0</v>
      </c>
      <c r="H14121">
        <v>0</v>
      </c>
      <c r="I14121">
        <v>0</v>
      </c>
    </row>
    <row r="14122" spans="1:9" hidden="1" x14ac:dyDescent="0.3">
      <c r="A14122" s="1" t="s">
        <v>159</v>
      </c>
      <c r="B14122" s="1" t="s">
        <v>331</v>
      </c>
      <c r="C14122">
        <v>44.8446</v>
      </c>
      <c r="D14122">
        <v>-122.59269999999999</v>
      </c>
      <c r="E14122" s="1" t="s">
        <v>32</v>
      </c>
      <c r="F14122" t="s">
        <v>7606</v>
      </c>
      <c r="G14122">
        <v>0</v>
      </c>
      <c r="H14122">
        <v>0</v>
      </c>
      <c r="I14122">
        <v>0</v>
      </c>
    </row>
    <row r="14123" spans="1:9" hidden="1" x14ac:dyDescent="0.3">
      <c r="A14123" s="1" t="s">
        <v>159</v>
      </c>
      <c r="B14123" s="1" t="s">
        <v>331</v>
      </c>
      <c r="C14123">
        <v>44.8446</v>
      </c>
      <c r="D14123">
        <v>-122.59269999999999</v>
      </c>
      <c r="E14123" s="1" t="s">
        <v>33</v>
      </c>
      <c r="F14123" t="s">
        <v>7840</v>
      </c>
      <c r="G14123">
        <v>0</v>
      </c>
      <c r="H14123">
        <v>0</v>
      </c>
      <c r="I14123">
        <v>0</v>
      </c>
    </row>
    <row r="14124" spans="1:9" hidden="1" x14ac:dyDescent="0.3">
      <c r="A14124" s="1" t="s">
        <v>159</v>
      </c>
      <c r="B14124" s="1" t="s">
        <v>331</v>
      </c>
      <c r="C14124">
        <v>44.8446</v>
      </c>
      <c r="D14124">
        <v>-122.59269999999999</v>
      </c>
      <c r="E14124" s="1" t="s">
        <v>34</v>
      </c>
      <c r="F14124" t="s">
        <v>8074</v>
      </c>
      <c r="G14124">
        <v>0</v>
      </c>
      <c r="H14124">
        <v>0</v>
      </c>
      <c r="I14124">
        <v>0</v>
      </c>
    </row>
    <row r="14125" spans="1:9" hidden="1" x14ac:dyDescent="0.3">
      <c r="A14125" s="1" t="s">
        <v>159</v>
      </c>
      <c r="B14125" s="1" t="s">
        <v>331</v>
      </c>
      <c r="C14125">
        <v>44.8446</v>
      </c>
      <c r="D14125">
        <v>-122.59269999999999</v>
      </c>
      <c r="E14125" s="1" t="s">
        <v>35</v>
      </c>
      <c r="F14125" t="s">
        <v>8306</v>
      </c>
      <c r="G14125">
        <v>0</v>
      </c>
      <c r="H14125">
        <v>0</v>
      </c>
      <c r="I14125">
        <v>0</v>
      </c>
    </row>
    <row r="14126" spans="1:9" hidden="1" x14ac:dyDescent="0.3">
      <c r="A14126" s="1" t="s">
        <v>159</v>
      </c>
      <c r="B14126" s="1" t="s">
        <v>331</v>
      </c>
      <c r="C14126">
        <v>44.8446</v>
      </c>
      <c r="D14126">
        <v>-122.59269999999999</v>
      </c>
      <c r="E14126" s="1" t="s">
        <v>36</v>
      </c>
      <c r="F14126" t="s">
        <v>8538</v>
      </c>
      <c r="G14126">
        <v>0</v>
      </c>
      <c r="H14126">
        <v>0</v>
      </c>
      <c r="I14126">
        <v>0</v>
      </c>
    </row>
    <row r="14127" spans="1:9" hidden="1" x14ac:dyDescent="0.3">
      <c r="A14127" s="1" t="s">
        <v>159</v>
      </c>
      <c r="B14127" s="1" t="s">
        <v>331</v>
      </c>
      <c r="C14127">
        <v>44.8446</v>
      </c>
      <c r="D14127">
        <v>-122.59269999999999</v>
      </c>
      <c r="E14127" s="1" t="s">
        <v>37</v>
      </c>
      <c r="F14127" t="s">
        <v>8769</v>
      </c>
      <c r="G14127">
        <v>0</v>
      </c>
      <c r="H14127">
        <v>0</v>
      </c>
      <c r="I14127">
        <v>0</v>
      </c>
    </row>
    <row r="14128" spans="1:9" hidden="1" x14ac:dyDescent="0.3">
      <c r="A14128" s="1" t="s">
        <v>159</v>
      </c>
      <c r="B14128" s="1" t="s">
        <v>331</v>
      </c>
      <c r="C14128">
        <v>44.8446</v>
      </c>
      <c r="D14128">
        <v>-122.59269999999999</v>
      </c>
      <c r="E14128" s="1" t="s">
        <v>38</v>
      </c>
      <c r="F14128" t="s">
        <v>9000</v>
      </c>
      <c r="G14128">
        <v>0</v>
      </c>
      <c r="H14128">
        <v>0</v>
      </c>
      <c r="I14128">
        <v>0</v>
      </c>
    </row>
    <row r="14129" spans="1:9" hidden="1" x14ac:dyDescent="0.3">
      <c r="A14129" s="1" t="s">
        <v>159</v>
      </c>
      <c r="B14129" s="1" t="s">
        <v>331</v>
      </c>
      <c r="C14129">
        <v>44.8446</v>
      </c>
      <c r="D14129">
        <v>-122.59269999999999</v>
      </c>
      <c r="E14129" s="1" t="s">
        <v>39</v>
      </c>
      <c r="F14129" t="s">
        <v>9231</v>
      </c>
      <c r="G14129">
        <v>0</v>
      </c>
      <c r="H14129">
        <v>0</v>
      </c>
      <c r="I14129">
        <v>0</v>
      </c>
    </row>
    <row r="14130" spans="1:9" hidden="1" x14ac:dyDescent="0.3">
      <c r="A14130" s="1" t="s">
        <v>159</v>
      </c>
      <c r="B14130" s="1" t="s">
        <v>331</v>
      </c>
      <c r="C14130">
        <v>44.8446</v>
      </c>
      <c r="D14130">
        <v>-122.59269999999999</v>
      </c>
      <c r="E14130" s="1" t="s">
        <v>40</v>
      </c>
      <c r="F14130" t="s">
        <v>9462</v>
      </c>
      <c r="G14130">
        <v>0</v>
      </c>
      <c r="H14130">
        <v>0</v>
      </c>
      <c r="I14130">
        <v>0</v>
      </c>
    </row>
    <row r="14131" spans="1:9" hidden="1" x14ac:dyDescent="0.3">
      <c r="A14131" s="1" t="s">
        <v>159</v>
      </c>
      <c r="B14131" s="1" t="s">
        <v>331</v>
      </c>
      <c r="C14131">
        <v>44.8446</v>
      </c>
      <c r="D14131">
        <v>-122.59269999999999</v>
      </c>
      <c r="E14131" s="1" t="s">
        <v>41</v>
      </c>
      <c r="F14131" t="s">
        <v>9693</v>
      </c>
      <c r="G14131">
        <v>0</v>
      </c>
      <c r="H14131">
        <v>0</v>
      </c>
      <c r="I14131">
        <v>0</v>
      </c>
    </row>
    <row r="14132" spans="1:9" hidden="1" x14ac:dyDescent="0.3">
      <c r="A14132" s="1" t="s">
        <v>159</v>
      </c>
      <c r="B14132" s="1" t="s">
        <v>331</v>
      </c>
      <c r="C14132">
        <v>44.8446</v>
      </c>
      <c r="D14132">
        <v>-122.59269999999999</v>
      </c>
      <c r="E14132" s="1" t="s">
        <v>42</v>
      </c>
      <c r="F14132" t="s">
        <v>9924</v>
      </c>
      <c r="G14132">
        <v>0</v>
      </c>
      <c r="H14132">
        <v>0</v>
      </c>
      <c r="I14132">
        <v>0</v>
      </c>
    </row>
    <row r="14133" spans="1:9" hidden="1" x14ac:dyDescent="0.3">
      <c r="A14133" s="1" t="s">
        <v>159</v>
      </c>
      <c r="B14133" s="1" t="s">
        <v>331</v>
      </c>
      <c r="C14133">
        <v>44.8446</v>
      </c>
      <c r="D14133">
        <v>-122.59269999999999</v>
      </c>
      <c r="E14133" s="1" t="s">
        <v>43</v>
      </c>
      <c r="F14133" t="s">
        <v>10153</v>
      </c>
      <c r="G14133">
        <v>0</v>
      </c>
      <c r="H14133">
        <v>0</v>
      </c>
      <c r="I14133">
        <v>0</v>
      </c>
    </row>
    <row r="14134" spans="1:9" hidden="1" x14ac:dyDescent="0.3">
      <c r="A14134" s="1" t="s">
        <v>159</v>
      </c>
      <c r="B14134" s="1" t="s">
        <v>331</v>
      </c>
      <c r="C14134">
        <v>44.8446</v>
      </c>
      <c r="D14134">
        <v>-122.59269999999999</v>
      </c>
      <c r="E14134" s="1" t="s">
        <v>44</v>
      </c>
      <c r="F14134" t="s">
        <v>10381</v>
      </c>
      <c r="G14134">
        <v>0</v>
      </c>
      <c r="H14134">
        <v>0</v>
      </c>
      <c r="I14134">
        <v>0</v>
      </c>
    </row>
    <row r="14135" spans="1:9" hidden="1" x14ac:dyDescent="0.3">
      <c r="A14135" s="1" t="s">
        <v>159</v>
      </c>
      <c r="B14135" s="1" t="s">
        <v>331</v>
      </c>
      <c r="C14135">
        <v>44.8446</v>
      </c>
      <c r="D14135">
        <v>-122.59269999999999</v>
      </c>
      <c r="E14135" s="1" t="s">
        <v>45</v>
      </c>
      <c r="F14135" t="s">
        <v>10602</v>
      </c>
      <c r="G14135">
        <v>0</v>
      </c>
      <c r="H14135">
        <v>0</v>
      </c>
      <c r="I14135">
        <v>0</v>
      </c>
    </row>
    <row r="14136" spans="1:9" hidden="1" x14ac:dyDescent="0.3">
      <c r="A14136" s="1" t="s">
        <v>159</v>
      </c>
      <c r="B14136" s="1" t="s">
        <v>331</v>
      </c>
      <c r="C14136">
        <v>44.8446</v>
      </c>
      <c r="D14136">
        <v>-122.59269999999999</v>
      </c>
      <c r="E14136" s="1" t="s">
        <v>46</v>
      </c>
      <c r="F14136" t="s">
        <v>10818</v>
      </c>
      <c r="G14136">
        <v>0</v>
      </c>
      <c r="H14136">
        <v>0</v>
      </c>
      <c r="I14136">
        <v>0</v>
      </c>
    </row>
    <row r="14137" spans="1:9" hidden="1" x14ac:dyDescent="0.3">
      <c r="A14137" s="1" t="s">
        <v>159</v>
      </c>
      <c r="B14137" s="1" t="s">
        <v>331</v>
      </c>
      <c r="C14137">
        <v>44.8446</v>
      </c>
      <c r="D14137">
        <v>-122.59269999999999</v>
      </c>
      <c r="E14137" s="1" t="s">
        <v>47</v>
      </c>
      <c r="F14137" t="s">
        <v>11033</v>
      </c>
      <c r="G14137">
        <v>0</v>
      </c>
      <c r="H14137">
        <v>0</v>
      </c>
      <c r="I14137">
        <v>0</v>
      </c>
    </row>
    <row r="14138" spans="1:9" hidden="1" x14ac:dyDescent="0.3">
      <c r="A14138" s="1" t="s">
        <v>159</v>
      </c>
      <c r="B14138" s="1" t="s">
        <v>331</v>
      </c>
      <c r="C14138">
        <v>44.8446</v>
      </c>
      <c r="D14138">
        <v>-122.59269999999999</v>
      </c>
      <c r="E14138" s="1" t="s">
        <v>48</v>
      </c>
      <c r="F14138" t="s">
        <v>11836</v>
      </c>
      <c r="G14138">
        <v>0</v>
      </c>
      <c r="H14138">
        <v>0</v>
      </c>
      <c r="I14138">
        <v>0</v>
      </c>
    </row>
    <row r="14139" spans="1:9" hidden="1" x14ac:dyDescent="0.3">
      <c r="A14139" s="1" t="s">
        <v>159</v>
      </c>
      <c r="B14139" s="1" t="s">
        <v>331</v>
      </c>
      <c r="C14139">
        <v>44.8446</v>
      </c>
      <c r="D14139">
        <v>-122.59269999999999</v>
      </c>
      <c r="E14139" s="1" t="s">
        <v>49</v>
      </c>
      <c r="F14139" t="s">
        <v>12027</v>
      </c>
      <c r="G14139">
        <v>0</v>
      </c>
      <c r="H14139">
        <v>0</v>
      </c>
      <c r="I14139">
        <v>0</v>
      </c>
    </row>
    <row r="14140" spans="1:9" hidden="1" x14ac:dyDescent="0.3">
      <c r="A14140" s="1" t="s">
        <v>159</v>
      </c>
      <c r="B14140" s="1" t="s">
        <v>331</v>
      </c>
      <c r="C14140">
        <v>44.8446</v>
      </c>
      <c r="D14140">
        <v>-122.59269999999999</v>
      </c>
      <c r="E14140" s="1" t="s">
        <v>50</v>
      </c>
      <c r="F14140" t="s">
        <v>17643</v>
      </c>
      <c r="G14140">
        <v>0</v>
      </c>
      <c r="H14140">
        <v>1</v>
      </c>
      <c r="I14140">
        <v>0</v>
      </c>
    </row>
    <row r="14141" spans="1:9" hidden="1" x14ac:dyDescent="0.3">
      <c r="A14141" s="1" t="s">
        <v>159</v>
      </c>
      <c r="B14141" s="1" t="s">
        <v>331</v>
      </c>
      <c r="C14141">
        <v>44.8446</v>
      </c>
      <c r="D14141">
        <v>-122.59269999999999</v>
      </c>
      <c r="E14141" s="1" t="s">
        <v>51</v>
      </c>
      <c r="F14141" t="s">
        <v>17644</v>
      </c>
      <c r="G14141">
        <v>0</v>
      </c>
      <c r="H14141">
        <v>1</v>
      </c>
      <c r="I14141">
        <v>0</v>
      </c>
    </row>
    <row r="14142" spans="1:9" hidden="1" x14ac:dyDescent="0.3">
      <c r="A14142" s="1" t="s">
        <v>159</v>
      </c>
      <c r="B14142" s="1" t="s">
        <v>331</v>
      </c>
      <c r="C14142">
        <v>44.8446</v>
      </c>
      <c r="D14142">
        <v>-122.59269999999999</v>
      </c>
      <c r="E14142" s="1" t="s">
        <v>52</v>
      </c>
      <c r="F14142" t="s">
        <v>11201</v>
      </c>
      <c r="G14142">
        <v>0</v>
      </c>
      <c r="H14142">
        <v>0</v>
      </c>
      <c r="I14142">
        <v>0</v>
      </c>
    </row>
    <row r="14143" spans="1:9" hidden="1" x14ac:dyDescent="0.3">
      <c r="A14143" s="1" t="s">
        <v>159</v>
      </c>
      <c r="B14143" s="1" t="s">
        <v>331</v>
      </c>
      <c r="C14143">
        <v>44.8446</v>
      </c>
      <c r="D14143">
        <v>-122.59269999999999</v>
      </c>
      <c r="E14143" s="1" t="s">
        <v>53</v>
      </c>
      <c r="F14143" t="s">
        <v>11399</v>
      </c>
      <c r="G14143">
        <v>0</v>
      </c>
      <c r="H14143">
        <v>0</v>
      </c>
      <c r="I14143">
        <v>0</v>
      </c>
    </row>
    <row r="14144" spans="1:9" hidden="1" x14ac:dyDescent="0.3">
      <c r="A14144" s="1" t="s">
        <v>159</v>
      </c>
      <c r="B14144" s="1" t="s">
        <v>331</v>
      </c>
      <c r="C14144">
        <v>44.8446</v>
      </c>
      <c r="D14144">
        <v>-122.59269999999999</v>
      </c>
      <c r="E14144" s="1" t="s">
        <v>54</v>
      </c>
      <c r="F14144" t="s">
        <v>11594</v>
      </c>
      <c r="G14144">
        <v>0</v>
      </c>
      <c r="H14144">
        <v>0</v>
      </c>
      <c r="I14144">
        <v>0</v>
      </c>
    </row>
    <row r="14145" spans="1:9" hidden="1" x14ac:dyDescent="0.3">
      <c r="A14145" s="1" t="s">
        <v>159</v>
      </c>
      <c r="B14145" s="1" t="s">
        <v>331</v>
      </c>
      <c r="C14145">
        <v>44.8446</v>
      </c>
      <c r="D14145">
        <v>-122.59269999999999</v>
      </c>
      <c r="E14145" s="1" t="s">
        <v>21548</v>
      </c>
      <c r="F14145" t="s">
        <v>21820</v>
      </c>
      <c r="G14145">
        <v>0</v>
      </c>
      <c r="H14145">
        <v>0</v>
      </c>
      <c r="I14145">
        <v>0</v>
      </c>
    </row>
    <row r="14146" spans="1:9" hidden="1" x14ac:dyDescent="0.3">
      <c r="A14146" s="1" t="s">
        <v>159</v>
      </c>
      <c r="B14146" s="1" t="s">
        <v>332</v>
      </c>
      <c r="C14146">
        <v>30.577300000000001</v>
      </c>
      <c r="D14146">
        <v>-86.661100000000005</v>
      </c>
      <c r="E14146" s="1" t="s">
        <v>4</v>
      </c>
      <c r="F14146" t="s">
        <v>990</v>
      </c>
      <c r="G14146">
        <v>0</v>
      </c>
      <c r="H14146">
        <v>0</v>
      </c>
      <c r="I14146">
        <v>0</v>
      </c>
    </row>
    <row r="14147" spans="1:9" hidden="1" x14ac:dyDescent="0.3">
      <c r="A14147" s="1" t="s">
        <v>159</v>
      </c>
      <c r="B14147" s="1" t="s">
        <v>332</v>
      </c>
      <c r="C14147">
        <v>30.577300000000001</v>
      </c>
      <c r="D14147">
        <v>-86.661100000000005</v>
      </c>
      <c r="E14147" s="1" t="s">
        <v>5</v>
      </c>
      <c r="F14147" t="s">
        <v>1232</v>
      </c>
      <c r="G14147">
        <v>0</v>
      </c>
      <c r="H14147">
        <v>0</v>
      </c>
      <c r="I14147">
        <v>0</v>
      </c>
    </row>
    <row r="14148" spans="1:9" hidden="1" x14ac:dyDescent="0.3">
      <c r="A14148" s="1" t="s">
        <v>159</v>
      </c>
      <c r="B14148" s="1" t="s">
        <v>332</v>
      </c>
      <c r="C14148">
        <v>30.577300000000001</v>
      </c>
      <c r="D14148">
        <v>-86.661100000000005</v>
      </c>
      <c r="E14148" s="1" t="s">
        <v>6</v>
      </c>
      <c r="F14148" t="s">
        <v>1474</v>
      </c>
      <c r="G14148">
        <v>0</v>
      </c>
      <c r="H14148">
        <v>0</v>
      </c>
      <c r="I14148">
        <v>0</v>
      </c>
    </row>
    <row r="14149" spans="1:9" hidden="1" x14ac:dyDescent="0.3">
      <c r="A14149" s="1" t="s">
        <v>159</v>
      </c>
      <c r="B14149" s="1" t="s">
        <v>332</v>
      </c>
      <c r="C14149">
        <v>30.577300000000001</v>
      </c>
      <c r="D14149">
        <v>-86.661100000000005</v>
      </c>
      <c r="E14149" s="1" t="s">
        <v>7</v>
      </c>
      <c r="F14149" t="s">
        <v>1715</v>
      </c>
      <c r="G14149">
        <v>0</v>
      </c>
      <c r="H14149">
        <v>0</v>
      </c>
      <c r="I14149">
        <v>0</v>
      </c>
    </row>
    <row r="14150" spans="1:9" hidden="1" x14ac:dyDescent="0.3">
      <c r="A14150" s="1" t="s">
        <v>159</v>
      </c>
      <c r="B14150" s="1" t="s">
        <v>332</v>
      </c>
      <c r="C14150">
        <v>30.577300000000001</v>
      </c>
      <c r="D14150">
        <v>-86.661100000000005</v>
      </c>
      <c r="E14150" s="1" t="s">
        <v>8</v>
      </c>
      <c r="F14150" t="s">
        <v>1956</v>
      </c>
      <c r="G14150">
        <v>0</v>
      </c>
      <c r="H14150">
        <v>0</v>
      </c>
      <c r="I14150">
        <v>0</v>
      </c>
    </row>
    <row r="14151" spans="1:9" hidden="1" x14ac:dyDescent="0.3">
      <c r="A14151" s="1" t="s">
        <v>159</v>
      </c>
      <c r="B14151" s="1" t="s">
        <v>332</v>
      </c>
      <c r="C14151">
        <v>30.577300000000001</v>
      </c>
      <c r="D14151">
        <v>-86.661100000000005</v>
      </c>
      <c r="E14151" s="1" t="s">
        <v>9</v>
      </c>
      <c r="F14151" t="s">
        <v>2194</v>
      </c>
      <c r="G14151">
        <v>0</v>
      </c>
      <c r="H14151">
        <v>0</v>
      </c>
      <c r="I14151">
        <v>0</v>
      </c>
    </row>
    <row r="14152" spans="1:9" hidden="1" x14ac:dyDescent="0.3">
      <c r="A14152" s="1" t="s">
        <v>159</v>
      </c>
      <c r="B14152" s="1" t="s">
        <v>332</v>
      </c>
      <c r="C14152">
        <v>30.577300000000001</v>
      </c>
      <c r="D14152">
        <v>-86.661100000000005</v>
      </c>
      <c r="E14152" s="1" t="s">
        <v>10</v>
      </c>
      <c r="F14152" t="s">
        <v>2432</v>
      </c>
      <c r="G14152">
        <v>0</v>
      </c>
      <c r="H14152">
        <v>0</v>
      </c>
      <c r="I14152">
        <v>0</v>
      </c>
    </row>
    <row r="14153" spans="1:9" hidden="1" x14ac:dyDescent="0.3">
      <c r="A14153" s="1" t="s">
        <v>159</v>
      </c>
      <c r="B14153" s="1" t="s">
        <v>332</v>
      </c>
      <c r="C14153">
        <v>30.577300000000001</v>
      </c>
      <c r="D14153">
        <v>-86.661100000000005</v>
      </c>
      <c r="E14153" s="1" t="s">
        <v>11</v>
      </c>
      <c r="F14153" t="s">
        <v>2670</v>
      </c>
      <c r="G14153">
        <v>0</v>
      </c>
      <c r="H14153">
        <v>0</v>
      </c>
      <c r="I14153">
        <v>0</v>
      </c>
    </row>
    <row r="14154" spans="1:9" hidden="1" x14ac:dyDescent="0.3">
      <c r="A14154" s="1" t="s">
        <v>159</v>
      </c>
      <c r="B14154" s="1" t="s">
        <v>332</v>
      </c>
      <c r="C14154">
        <v>30.577300000000001</v>
      </c>
      <c r="D14154">
        <v>-86.661100000000005</v>
      </c>
      <c r="E14154" s="1" t="s">
        <v>12</v>
      </c>
      <c r="F14154" t="s">
        <v>2908</v>
      </c>
      <c r="G14154">
        <v>0</v>
      </c>
      <c r="H14154">
        <v>0</v>
      </c>
      <c r="I14154">
        <v>0</v>
      </c>
    </row>
    <row r="14155" spans="1:9" hidden="1" x14ac:dyDescent="0.3">
      <c r="A14155" s="1" t="s">
        <v>159</v>
      </c>
      <c r="B14155" s="1" t="s">
        <v>332</v>
      </c>
      <c r="C14155">
        <v>30.577300000000001</v>
      </c>
      <c r="D14155">
        <v>-86.661100000000005</v>
      </c>
      <c r="E14155" s="1" t="s">
        <v>13</v>
      </c>
      <c r="F14155" t="s">
        <v>3146</v>
      </c>
      <c r="G14155">
        <v>0</v>
      </c>
      <c r="H14155">
        <v>0</v>
      </c>
      <c r="I14155">
        <v>0</v>
      </c>
    </row>
    <row r="14156" spans="1:9" hidden="1" x14ac:dyDescent="0.3">
      <c r="A14156" s="1" t="s">
        <v>159</v>
      </c>
      <c r="B14156" s="1" t="s">
        <v>332</v>
      </c>
      <c r="C14156">
        <v>30.577300000000001</v>
      </c>
      <c r="D14156">
        <v>-86.661100000000005</v>
      </c>
      <c r="E14156" s="1" t="s">
        <v>14</v>
      </c>
      <c r="F14156" t="s">
        <v>3383</v>
      </c>
      <c r="G14156">
        <v>0</v>
      </c>
      <c r="H14156">
        <v>0</v>
      </c>
      <c r="I14156">
        <v>0</v>
      </c>
    </row>
    <row r="14157" spans="1:9" hidden="1" x14ac:dyDescent="0.3">
      <c r="A14157" s="1" t="s">
        <v>159</v>
      </c>
      <c r="B14157" s="1" t="s">
        <v>332</v>
      </c>
      <c r="C14157">
        <v>30.577300000000001</v>
      </c>
      <c r="D14157">
        <v>-86.661100000000005</v>
      </c>
      <c r="E14157" s="1" t="s">
        <v>15</v>
      </c>
      <c r="F14157" t="s">
        <v>3619</v>
      </c>
      <c r="G14157">
        <v>0</v>
      </c>
      <c r="H14157">
        <v>0</v>
      </c>
      <c r="I14157">
        <v>0</v>
      </c>
    </row>
    <row r="14158" spans="1:9" hidden="1" x14ac:dyDescent="0.3">
      <c r="A14158" s="1" t="s">
        <v>159</v>
      </c>
      <c r="B14158" s="1" t="s">
        <v>332</v>
      </c>
      <c r="C14158">
        <v>30.577300000000001</v>
      </c>
      <c r="D14158">
        <v>-86.661100000000005</v>
      </c>
      <c r="E14158" s="1" t="s">
        <v>16</v>
      </c>
      <c r="F14158" t="s">
        <v>3855</v>
      </c>
      <c r="G14158">
        <v>0</v>
      </c>
      <c r="H14158">
        <v>0</v>
      </c>
      <c r="I14158">
        <v>0</v>
      </c>
    </row>
    <row r="14159" spans="1:9" hidden="1" x14ac:dyDescent="0.3">
      <c r="A14159" s="1" t="s">
        <v>159</v>
      </c>
      <c r="B14159" s="1" t="s">
        <v>332</v>
      </c>
      <c r="C14159">
        <v>30.577300000000001</v>
      </c>
      <c r="D14159">
        <v>-86.661100000000005</v>
      </c>
      <c r="E14159" s="1" t="s">
        <v>17</v>
      </c>
      <c r="F14159" t="s">
        <v>4090</v>
      </c>
      <c r="G14159">
        <v>0</v>
      </c>
      <c r="H14159">
        <v>0</v>
      </c>
      <c r="I14159">
        <v>0</v>
      </c>
    </row>
    <row r="14160" spans="1:9" hidden="1" x14ac:dyDescent="0.3">
      <c r="A14160" s="1" t="s">
        <v>159</v>
      </c>
      <c r="B14160" s="1" t="s">
        <v>332</v>
      </c>
      <c r="C14160">
        <v>30.577300000000001</v>
      </c>
      <c r="D14160">
        <v>-86.661100000000005</v>
      </c>
      <c r="E14160" s="1" t="s">
        <v>18</v>
      </c>
      <c r="F14160" t="s">
        <v>4325</v>
      </c>
      <c r="G14160">
        <v>0</v>
      </c>
      <c r="H14160">
        <v>0</v>
      </c>
      <c r="I14160">
        <v>0</v>
      </c>
    </row>
    <row r="14161" spans="1:9" hidden="1" x14ac:dyDescent="0.3">
      <c r="A14161" s="1" t="s">
        <v>159</v>
      </c>
      <c r="B14161" s="1" t="s">
        <v>332</v>
      </c>
      <c r="C14161">
        <v>30.577300000000001</v>
      </c>
      <c r="D14161">
        <v>-86.661100000000005</v>
      </c>
      <c r="E14161" s="1" t="s">
        <v>19</v>
      </c>
      <c r="F14161" t="s">
        <v>4560</v>
      </c>
      <c r="G14161">
        <v>0</v>
      </c>
      <c r="H14161">
        <v>0</v>
      </c>
      <c r="I14161">
        <v>0</v>
      </c>
    </row>
    <row r="14162" spans="1:9" hidden="1" x14ac:dyDescent="0.3">
      <c r="A14162" s="1" t="s">
        <v>159</v>
      </c>
      <c r="B14162" s="1" t="s">
        <v>332</v>
      </c>
      <c r="C14162">
        <v>30.577300000000001</v>
      </c>
      <c r="D14162">
        <v>-86.661100000000005</v>
      </c>
      <c r="E14162" s="1" t="s">
        <v>20</v>
      </c>
      <c r="F14162" t="s">
        <v>4795</v>
      </c>
      <c r="G14162">
        <v>0</v>
      </c>
      <c r="H14162">
        <v>0</v>
      </c>
      <c r="I14162">
        <v>0</v>
      </c>
    </row>
    <row r="14163" spans="1:9" hidden="1" x14ac:dyDescent="0.3">
      <c r="A14163" s="1" t="s">
        <v>159</v>
      </c>
      <c r="B14163" s="1" t="s">
        <v>332</v>
      </c>
      <c r="C14163">
        <v>30.577300000000001</v>
      </c>
      <c r="D14163">
        <v>-86.661100000000005</v>
      </c>
      <c r="E14163" s="1" t="s">
        <v>21</v>
      </c>
      <c r="F14163" t="s">
        <v>5030</v>
      </c>
      <c r="G14163">
        <v>0</v>
      </c>
      <c r="H14163">
        <v>0</v>
      </c>
      <c r="I14163">
        <v>0</v>
      </c>
    </row>
    <row r="14164" spans="1:9" hidden="1" x14ac:dyDescent="0.3">
      <c r="A14164" s="1" t="s">
        <v>159</v>
      </c>
      <c r="B14164" s="1" t="s">
        <v>332</v>
      </c>
      <c r="C14164">
        <v>30.577300000000001</v>
      </c>
      <c r="D14164">
        <v>-86.661100000000005</v>
      </c>
      <c r="E14164" s="1" t="s">
        <v>22</v>
      </c>
      <c r="F14164" t="s">
        <v>5265</v>
      </c>
      <c r="G14164">
        <v>0</v>
      </c>
      <c r="H14164">
        <v>0</v>
      </c>
      <c r="I14164">
        <v>0</v>
      </c>
    </row>
    <row r="14165" spans="1:9" hidden="1" x14ac:dyDescent="0.3">
      <c r="A14165" s="1" t="s">
        <v>159</v>
      </c>
      <c r="B14165" s="1" t="s">
        <v>332</v>
      </c>
      <c r="C14165">
        <v>30.577300000000001</v>
      </c>
      <c r="D14165">
        <v>-86.661100000000005</v>
      </c>
      <c r="E14165" s="1" t="s">
        <v>23</v>
      </c>
      <c r="F14165" t="s">
        <v>5500</v>
      </c>
      <c r="G14165">
        <v>0</v>
      </c>
      <c r="H14165">
        <v>0</v>
      </c>
      <c r="I14165">
        <v>0</v>
      </c>
    </row>
    <row r="14166" spans="1:9" hidden="1" x14ac:dyDescent="0.3">
      <c r="A14166" s="1" t="s">
        <v>159</v>
      </c>
      <c r="B14166" s="1" t="s">
        <v>332</v>
      </c>
      <c r="C14166">
        <v>30.577300000000001</v>
      </c>
      <c r="D14166">
        <v>-86.661100000000005</v>
      </c>
      <c r="E14166" s="1" t="s">
        <v>24</v>
      </c>
      <c r="F14166" t="s">
        <v>5735</v>
      </c>
      <c r="G14166">
        <v>0</v>
      </c>
      <c r="H14166">
        <v>0</v>
      </c>
      <c r="I14166">
        <v>0</v>
      </c>
    </row>
    <row r="14167" spans="1:9" hidden="1" x14ac:dyDescent="0.3">
      <c r="A14167" s="1" t="s">
        <v>159</v>
      </c>
      <c r="B14167" s="1" t="s">
        <v>332</v>
      </c>
      <c r="C14167">
        <v>30.577300000000001</v>
      </c>
      <c r="D14167">
        <v>-86.661100000000005</v>
      </c>
      <c r="E14167" s="1" t="s">
        <v>25</v>
      </c>
      <c r="F14167" t="s">
        <v>5969</v>
      </c>
      <c r="G14167">
        <v>0</v>
      </c>
      <c r="H14167">
        <v>0</v>
      </c>
      <c r="I14167">
        <v>0</v>
      </c>
    </row>
    <row r="14168" spans="1:9" hidden="1" x14ac:dyDescent="0.3">
      <c r="A14168" s="1" t="s">
        <v>159</v>
      </c>
      <c r="B14168" s="1" t="s">
        <v>332</v>
      </c>
      <c r="C14168">
        <v>30.577300000000001</v>
      </c>
      <c r="D14168">
        <v>-86.661100000000005</v>
      </c>
      <c r="E14168" s="1" t="s">
        <v>26</v>
      </c>
      <c r="F14168" t="s">
        <v>6203</v>
      </c>
      <c r="G14168">
        <v>0</v>
      </c>
      <c r="H14168">
        <v>0</v>
      </c>
      <c r="I14168">
        <v>0</v>
      </c>
    </row>
    <row r="14169" spans="1:9" hidden="1" x14ac:dyDescent="0.3">
      <c r="A14169" s="1" t="s">
        <v>159</v>
      </c>
      <c r="B14169" s="1" t="s">
        <v>332</v>
      </c>
      <c r="C14169">
        <v>30.577300000000001</v>
      </c>
      <c r="D14169">
        <v>-86.661100000000005</v>
      </c>
      <c r="E14169" s="1" t="s">
        <v>27</v>
      </c>
      <c r="F14169" t="s">
        <v>6437</v>
      </c>
      <c r="G14169">
        <v>0</v>
      </c>
      <c r="H14169">
        <v>0</v>
      </c>
      <c r="I14169">
        <v>0</v>
      </c>
    </row>
    <row r="14170" spans="1:9" hidden="1" x14ac:dyDescent="0.3">
      <c r="A14170" s="1" t="s">
        <v>159</v>
      </c>
      <c r="B14170" s="1" t="s">
        <v>332</v>
      </c>
      <c r="C14170">
        <v>30.577300000000001</v>
      </c>
      <c r="D14170">
        <v>-86.661100000000005</v>
      </c>
      <c r="E14170" s="1" t="s">
        <v>28</v>
      </c>
      <c r="F14170" t="s">
        <v>6671</v>
      </c>
      <c r="G14170">
        <v>0</v>
      </c>
      <c r="H14170">
        <v>0</v>
      </c>
      <c r="I14170">
        <v>0</v>
      </c>
    </row>
    <row r="14171" spans="1:9" hidden="1" x14ac:dyDescent="0.3">
      <c r="A14171" s="1" t="s">
        <v>159</v>
      </c>
      <c r="B14171" s="1" t="s">
        <v>332</v>
      </c>
      <c r="C14171">
        <v>30.577300000000001</v>
      </c>
      <c r="D14171">
        <v>-86.661100000000005</v>
      </c>
      <c r="E14171" s="1" t="s">
        <v>29</v>
      </c>
      <c r="F14171" t="s">
        <v>6905</v>
      </c>
      <c r="G14171">
        <v>0</v>
      </c>
      <c r="H14171">
        <v>0</v>
      </c>
      <c r="I14171">
        <v>0</v>
      </c>
    </row>
    <row r="14172" spans="1:9" hidden="1" x14ac:dyDescent="0.3">
      <c r="A14172" s="1" t="s">
        <v>159</v>
      </c>
      <c r="B14172" s="1" t="s">
        <v>332</v>
      </c>
      <c r="C14172">
        <v>30.577300000000001</v>
      </c>
      <c r="D14172">
        <v>-86.661100000000005</v>
      </c>
      <c r="E14172" s="1" t="s">
        <v>30</v>
      </c>
      <c r="F14172" t="s">
        <v>7139</v>
      </c>
      <c r="G14172">
        <v>0</v>
      </c>
      <c r="H14172">
        <v>0</v>
      </c>
      <c r="I14172">
        <v>0</v>
      </c>
    </row>
    <row r="14173" spans="1:9" hidden="1" x14ac:dyDescent="0.3">
      <c r="A14173" s="1" t="s">
        <v>159</v>
      </c>
      <c r="B14173" s="1" t="s">
        <v>332</v>
      </c>
      <c r="C14173">
        <v>30.577300000000001</v>
      </c>
      <c r="D14173">
        <v>-86.661100000000005</v>
      </c>
      <c r="E14173" s="1" t="s">
        <v>31</v>
      </c>
      <c r="F14173" t="s">
        <v>7373</v>
      </c>
      <c r="G14173">
        <v>0</v>
      </c>
      <c r="H14173">
        <v>0</v>
      </c>
      <c r="I14173">
        <v>0</v>
      </c>
    </row>
    <row r="14174" spans="1:9" hidden="1" x14ac:dyDescent="0.3">
      <c r="A14174" s="1" t="s">
        <v>159</v>
      </c>
      <c r="B14174" s="1" t="s">
        <v>332</v>
      </c>
      <c r="C14174">
        <v>30.577300000000001</v>
      </c>
      <c r="D14174">
        <v>-86.661100000000005</v>
      </c>
      <c r="E14174" s="1" t="s">
        <v>32</v>
      </c>
      <c r="F14174" t="s">
        <v>7607</v>
      </c>
      <c r="G14174">
        <v>0</v>
      </c>
      <c r="H14174">
        <v>0</v>
      </c>
      <c r="I14174">
        <v>0</v>
      </c>
    </row>
    <row r="14175" spans="1:9" hidden="1" x14ac:dyDescent="0.3">
      <c r="A14175" s="1" t="s">
        <v>159</v>
      </c>
      <c r="B14175" s="1" t="s">
        <v>332</v>
      </c>
      <c r="C14175">
        <v>30.577300000000001</v>
      </c>
      <c r="D14175">
        <v>-86.661100000000005</v>
      </c>
      <c r="E14175" s="1" t="s">
        <v>33</v>
      </c>
      <c r="F14175" t="s">
        <v>7841</v>
      </c>
      <c r="G14175">
        <v>0</v>
      </c>
      <c r="H14175">
        <v>0</v>
      </c>
      <c r="I14175">
        <v>0</v>
      </c>
    </row>
    <row r="14176" spans="1:9" hidden="1" x14ac:dyDescent="0.3">
      <c r="A14176" s="1" t="s">
        <v>159</v>
      </c>
      <c r="B14176" s="1" t="s">
        <v>332</v>
      </c>
      <c r="C14176">
        <v>30.577300000000001</v>
      </c>
      <c r="D14176">
        <v>-86.661100000000005</v>
      </c>
      <c r="E14176" s="1" t="s">
        <v>34</v>
      </c>
      <c r="F14176" t="s">
        <v>8075</v>
      </c>
      <c r="G14176">
        <v>0</v>
      </c>
      <c r="H14176">
        <v>0</v>
      </c>
      <c r="I14176">
        <v>0</v>
      </c>
    </row>
    <row r="14177" spans="1:9" hidden="1" x14ac:dyDescent="0.3">
      <c r="A14177" s="1" t="s">
        <v>159</v>
      </c>
      <c r="B14177" s="1" t="s">
        <v>332</v>
      </c>
      <c r="C14177">
        <v>30.577300000000001</v>
      </c>
      <c r="D14177">
        <v>-86.661100000000005</v>
      </c>
      <c r="E14177" s="1" t="s">
        <v>35</v>
      </c>
      <c r="F14177" t="s">
        <v>8307</v>
      </c>
      <c r="G14177">
        <v>0</v>
      </c>
      <c r="H14177">
        <v>0</v>
      </c>
      <c r="I14177">
        <v>0</v>
      </c>
    </row>
    <row r="14178" spans="1:9" hidden="1" x14ac:dyDescent="0.3">
      <c r="A14178" s="1" t="s">
        <v>159</v>
      </c>
      <c r="B14178" s="1" t="s">
        <v>332</v>
      </c>
      <c r="C14178">
        <v>30.577300000000001</v>
      </c>
      <c r="D14178">
        <v>-86.661100000000005</v>
      </c>
      <c r="E14178" s="1" t="s">
        <v>36</v>
      </c>
      <c r="F14178" t="s">
        <v>8539</v>
      </c>
      <c r="G14178">
        <v>0</v>
      </c>
      <c r="H14178">
        <v>0</v>
      </c>
      <c r="I14178">
        <v>0</v>
      </c>
    </row>
    <row r="14179" spans="1:9" hidden="1" x14ac:dyDescent="0.3">
      <c r="A14179" s="1" t="s">
        <v>159</v>
      </c>
      <c r="B14179" s="1" t="s">
        <v>332</v>
      </c>
      <c r="C14179">
        <v>30.577300000000001</v>
      </c>
      <c r="D14179">
        <v>-86.661100000000005</v>
      </c>
      <c r="E14179" s="1" t="s">
        <v>37</v>
      </c>
      <c r="F14179" t="s">
        <v>8770</v>
      </c>
      <c r="G14179">
        <v>0</v>
      </c>
      <c r="H14179">
        <v>0</v>
      </c>
      <c r="I14179">
        <v>0</v>
      </c>
    </row>
    <row r="14180" spans="1:9" hidden="1" x14ac:dyDescent="0.3">
      <c r="A14180" s="1" t="s">
        <v>159</v>
      </c>
      <c r="B14180" s="1" t="s">
        <v>332</v>
      </c>
      <c r="C14180">
        <v>30.577300000000001</v>
      </c>
      <c r="D14180">
        <v>-86.661100000000005</v>
      </c>
      <c r="E14180" s="1" t="s">
        <v>38</v>
      </c>
      <c r="F14180" t="s">
        <v>9001</v>
      </c>
      <c r="G14180">
        <v>0</v>
      </c>
      <c r="H14180">
        <v>0</v>
      </c>
      <c r="I14180">
        <v>0</v>
      </c>
    </row>
    <row r="14181" spans="1:9" hidden="1" x14ac:dyDescent="0.3">
      <c r="A14181" s="1" t="s">
        <v>159</v>
      </c>
      <c r="B14181" s="1" t="s">
        <v>332</v>
      </c>
      <c r="C14181">
        <v>30.577300000000001</v>
      </c>
      <c r="D14181">
        <v>-86.661100000000005</v>
      </c>
      <c r="E14181" s="1" t="s">
        <v>39</v>
      </c>
      <c r="F14181" t="s">
        <v>9232</v>
      </c>
      <c r="G14181">
        <v>0</v>
      </c>
      <c r="H14181">
        <v>0</v>
      </c>
      <c r="I14181">
        <v>0</v>
      </c>
    </row>
    <row r="14182" spans="1:9" hidden="1" x14ac:dyDescent="0.3">
      <c r="A14182" s="1" t="s">
        <v>159</v>
      </c>
      <c r="B14182" s="1" t="s">
        <v>332</v>
      </c>
      <c r="C14182">
        <v>30.577300000000001</v>
      </c>
      <c r="D14182">
        <v>-86.661100000000005</v>
      </c>
      <c r="E14182" s="1" t="s">
        <v>40</v>
      </c>
      <c r="F14182" t="s">
        <v>9463</v>
      </c>
      <c r="G14182">
        <v>0</v>
      </c>
      <c r="H14182">
        <v>0</v>
      </c>
      <c r="I14182">
        <v>0</v>
      </c>
    </row>
    <row r="14183" spans="1:9" hidden="1" x14ac:dyDescent="0.3">
      <c r="A14183" s="1" t="s">
        <v>159</v>
      </c>
      <c r="B14183" s="1" t="s">
        <v>332</v>
      </c>
      <c r="C14183">
        <v>30.577300000000001</v>
      </c>
      <c r="D14183">
        <v>-86.661100000000005</v>
      </c>
      <c r="E14183" s="1" t="s">
        <v>41</v>
      </c>
      <c r="F14183" t="s">
        <v>9694</v>
      </c>
      <c r="G14183">
        <v>0</v>
      </c>
      <c r="H14183">
        <v>0</v>
      </c>
      <c r="I14183">
        <v>0</v>
      </c>
    </row>
    <row r="14184" spans="1:9" hidden="1" x14ac:dyDescent="0.3">
      <c r="A14184" s="1" t="s">
        <v>159</v>
      </c>
      <c r="B14184" s="1" t="s">
        <v>332</v>
      </c>
      <c r="C14184">
        <v>30.577300000000001</v>
      </c>
      <c r="D14184">
        <v>-86.661100000000005</v>
      </c>
      <c r="E14184" s="1" t="s">
        <v>42</v>
      </c>
      <c r="F14184" t="s">
        <v>9925</v>
      </c>
      <c r="G14184">
        <v>0</v>
      </c>
      <c r="H14184">
        <v>0</v>
      </c>
      <c r="I14184">
        <v>0</v>
      </c>
    </row>
    <row r="14185" spans="1:9" hidden="1" x14ac:dyDescent="0.3">
      <c r="A14185" s="1" t="s">
        <v>159</v>
      </c>
      <c r="B14185" s="1" t="s">
        <v>332</v>
      </c>
      <c r="C14185">
        <v>30.577300000000001</v>
      </c>
      <c r="D14185">
        <v>-86.661100000000005</v>
      </c>
      <c r="E14185" s="1" t="s">
        <v>43</v>
      </c>
      <c r="F14185" t="s">
        <v>10154</v>
      </c>
      <c r="G14185">
        <v>0</v>
      </c>
      <c r="H14185">
        <v>0</v>
      </c>
      <c r="I14185">
        <v>0</v>
      </c>
    </row>
    <row r="14186" spans="1:9" hidden="1" x14ac:dyDescent="0.3">
      <c r="A14186" s="1" t="s">
        <v>159</v>
      </c>
      <c r="B14186" s="1" t="s">
        <v>332</v>
      </c>
      <c r="C14186">
        <v>30.577300000000001</v>
      </c>
      <c r="D14186">
        <v>-86.661100000000005</v>
      </c>
      <c r="E14186" s="1" t="s">
        <v>44</v>
      </c>
      <c r="F14186" t="s">
        <v>10382</v>
      </c>
      <c r="G14186">
        <v>0</v>
      </c>
      <c r="H14186">
        <v>0</v>
      </c>
      <c r="I14186">
        <v>0</v>
      </c>
    </row>
    <row r="14187" spans="1:9" hidden="1" x14ac:dyDescent="0.3">
      <c r="A14187" s="1" t="s">
        <v>159</v>
      </c>
      <c r="B14187" s="1" t="s">
        <v>332</v>
      </c>
      <c r="C14187">
        <v>30.577300000000001</v>
      </c>
      <c r="D14187">
        <v>-86.661100000000005</v>
      </c>
      <c r="E14187" s="1" t="s">
        <v>45</v>
      </c>
      <c r="F14187" t="s">
        <v>10603</v>
      </c>
      <c r="G14187">
        <v>0</v>
      </c>
      <c r="H14187">
        <v>0</v>
      </c>
      <c r="I14187">
        <v>0</v>
      </c>
    </row>
    <row r="14188" spans="1:9" hidden="1" x14ac:dyDescent="0.3">
      <c r="A14188" s="1" t="s">
        <v>159</v>
      </c>
      <c r="B14188" s="1" t="s">
        <v>332</v>
      </c>
      <c r="C14188">
        <v>30.577300000000001</v>
      </c>
      <c r="D14188">
        <v>-86.661100000000005</v>
      </c>
      <c r="E14188" s="1" t="s">
        <v>46</v>
      </c>
      <c r="F14188" t="s">
        <v>10819</v>
      </c>
      <c r="G14188">
        <v>0</v>
      </c>
      <c r="H14188">
        <v>0</v>
      </c>
      <c r="I14188">
        <v>0</v>
      </c>
    </row>
    <row r="14189" spans="1:9" hidden="1" x14ac:dyDescent="0.3">
      <c r="A14189" s="1" t="s">
        <v>159</v>
      </c>
      <c r="B14189" s="1" t="s">
        <v>332</v>
      </c>
      <c r="C14189">
        <v>30.577300000000001</v>
      </c>
      <c r="D14189">
        <v>-86.661100000000005</v>
      </c>
      <c r="E14189" s="1" t="s">
        <v>47</v>
      </c>
      <c r="F14189" t="s">
        <v>11034</v>
      </c>
      <c r="G14189">
        <v>0</v>
      </c>
      <c r="H14189">
        <v>0</v>
      </c>
      <c r="I14189">
        <v>0</v>
      </c>
    </row>
    <row r="14190" spans="1:9" hidden="1" x14ac:dyDescent="0.3">
      <c r="A14190" s="1" t="s">
        <v>159</v>
      </c>
      <c r="B14190" s="1" t="s">
        <v>332</v>
      </c>
      <c r="C14190">
        <v>30.577300000000001</v>
      </c>
      <c r="D14190">
        <v>-86.661100000000005</v>
      </c>
      <c r="E14190" s="1" t="s">
        <v>48</v>
      </c>
      <c r="F14190" t="s">
        <v>11837</v>
      </c>
      <c r="G14190">
        <v>0</v>
      </c>
      <c r="H14190">
        <v>0</v>
      </c>
      <c r="I14190">
        <v>0</v>
      </c>
    </row>
    <row r="14191" spans="1:9" hidden="1" x14ac:dyDescent="0.3">
      <c r="A14191" s="1" t="s">
        <v>159</v>
      </c>
      <c r="B14191" s="1" t="s">
        <v>332</v>
      </c>
      <c r="C14191">
        <v>30.577300000000001</v>
      </c>
      <c r="D14191">
        <v>-86.661100000000005</v>
      </c>
      <c r="E14191" s="1" t="s">
        <v>49</v>
      </c>
      <c r="F14191" t="s">
        <v>12028</v>
      </c>
      <c r="G14191">
        <v>0</v>
      </c>
      <c r="H14191">
        <v>0</v>
      </c>
      <c r="I14191">
        <v>0</v>
      </c>
    </row>
    <row r="14192" spans="1:9" hidden="1" x14ac:dyDescent="0.3">
      <c r="A14192" s="1" t="s">
        <v>159</v>
      </c>
      <c r="B14192" s="1" t="s">
        <v>332</v>
      </c>
      <c r="C14192">
        <v>30.577300000000001</v>
      </c>
      <c r="D14192">
        <v>-86.661100000000005</v>
      </c>
      <c r="E14192" s="1" t="s">
        <v>50</v>
      </c>
      <c r="F14192" t="s">
        <v>17645</v>
      </c>
      <c r="G14192">
        <v>0</v>
      </c>
      <c r="H14192">
        <v>1</v>
      </c>
      <c r="I14192">
        <v>0</v>
      </c>
    </row>
    <row r="14193" spans="1:9" hidden="1" x14ac:dyDescent="0.3">
      <c r="A14193" s="1" t="s">
        <v>159</v>
      </c>
      <c r="B14193" s="1" t="s">
        <v>332</v>
      </c>
      <c r="C14193">
        <v>30.577300000000001</v>
      </c>
      <c r="D14193">
        <v>-86.661100000000005</v>
      </c>
      <c r="E14193" s="1" t="s">
        <v>51</v>
      </c>
      <c r="F14193" t="s">
        <v>17646</v>
      </c>
      <c r="G14193">
        <v>0</v>
      </c>
      <c r="H14193">
        <v>1</v>
      </c>
      <c r="I14193">
        <v>0</v>
      </c>
    </row>
    <row r="14194" spans="1:9" hidden="1" x14ac:dyDescent="0.3">
      <c r="A14194" s="1" t="s">
        <v>159</v>
      </c>
      <c r="B14194" s="1" t="s">
        <v>332</v>
      </c>
      <c r="C14194">
        <v>30.577300000000001</v>
      </c>
      <c r="D14194">
        <v>-86.661100000000005</v>
      </c>
      <c r="E14194" s="1" t="s">
        <v>52</v>
      </c>
      <c r="F14194" t="s">
        <v>11202</v>
      </c>
      <c r="G14194">
        <v>0</v>
      </c>
      <c r="H14194">
        <v>0</v>
      </c>
      <c r="I14194">
        <v>0</v>
      </c>
    </row>
    <row r="14195" spans="1:9" hidden="1" x14ac:dyDescent="0.3">
      <c r="A14195" s="1" t="s">
        <v>159</v>
      </c>
      <c r="B14195" s="1" t="s">
        <v>332</v>
      </c>
      <c r="C14195">
        <v>30.577300000000001</v>
      </c>
      <c r="D14195">
        <v>-86.661100000000005</v>
      </c>
      <c r="E14195" s="1" t="s">
        <v>53</v>
      </c>
      <c r="F14195" t="s">
        <v>11400</v>
      </c>
      <c r="G14195">
        <v>0</v>
      </c>
      <c r="H14195">
        <v>0</v>
      </c>
      <c r="I14195">
        <v>0</v>
      </c>
    </row>
    <row r="14196" spans="1:9" hidden="1" x14ac:dyDescent="0.3">
      <c r="A14196" s="1" t="s">
        <v>159</v>
      </c>
      <c r="B14196" s="1" t="s">
        <v>332</v>
      </c>
      <c r="C14196">
        <v>30.577300000000001</v>
      </c>
      <c r="D14196">
        <v>-86.661100000000005</v>
      </c>
      <c r="E14196" s="1" t="s">
        <v>54</v>
      </c>
      <c r="F14196" t="s">
        <v>11595</v>
      </c>
      <c r="G14196">
        <v>0</v>
      </c>
      <c r="H14196">
        <v>0</v>
      </c>
      <c r="I14196">
        <v>0</v>
      </c>
    </row>
    <row r="14197" spans="1:9" hidden="1" x14ac:dyDescent="0.3">
      <c r="A14197" s="1" t="s">
        <v>159</v>
      </c>
      <c r="B14197" s="1" t="s">
        <v>332</v>
      </c>
      <c r="C14197">
        <v>30.577300000000001</v>
      </c>
      <c r="D14197">
        <v>-86.661100000000005</v>
      </c>
      <c r="E14197" s="1" t="s">
        <v>21548</v>
      </c>
      <c r="F14197" t="s">
        <v>21821</v>
      </c>
      <c r="G14197">
        <v>0</v>
      </c>
      <c r="H14197">
        <v>0</v>
      </c>
      <c r="I14197">
        <v>0</v>
      </c>
    </row>
    <row r="14198" spans="1:9" hidden="1" x14ac:dyDescent="0.3">
      <c r="A14198" s="1" t="s">
        <v>159</v>
      </c>
      <c r="B14198" s="1" t="s">
        <v>333</v>
      </c>
      <c r="C14198">
        <v>34.013199999999998</v>
      </c>
      <c r="D14198">
        <v>-85.147900000000007</v>
      </c>
      <c r="E14198" s="1" t="s">
        <v>4</v>
      </c>
      <c r="F14198" t="s">
        <v>991</v>
      </c>
      <c r="G14198">
        <v>0</v>
      </c>
      <c r="H14198">
        <v>0</v>
      </c>
      <c r="I14198">
        <v>0</v>
      </c>
    </row>
    <row r="14199" spans="1:9" hidden="1" x14ac:dyDescent="0.3">
      <c r="A14199" s="1" t="s">
        <v>159</v>
      </c>
      <c r="B14199" s="1" t="s">
        <v>333</v>
      </c>
      <c r="C14199">
        <v>34.013199999999998</v>
      </c>
      <c r="D14199">
        <v>-85.147900000000007</v>
      </c>
      <c r="E14199" s="1" t="s">
        <v>5</v>
      </c>
      <c r="F14199" t="s">
        <v>1233</v>
      </c>
      <c r="G14199">
        <v>0</v>
      </c>
      <c r="H14199">
        <v>0</v>
      </c>
      <c r="I14199">
        <v>0</v>
      </c>
    </row>
    <row r="14200" spans="1:9" hidden="1" x14ac:dyDescent="0.3">
      <c r="A14200" s="1" t="s">
        <v>159</v>
      </c>
      <c r="B14200" s="1" t="s">
        <v>333</v>
      </c>
      <c r="C14200">
        <v>34.013199999999998</v>
      </c>
      <c r="D14200">
        <v>-85.147900000000007</v>
      </c>
      <c r="E14200" s="1" t="s">
        <v>6</v>
      </c>
      <c r="F14200" t="s">
        <v>1475</v>
      </c>
      <c r="G14200">
        <v>0</v>
      </c>
      <c r="H14200">
        <v>0</v>
      </c>
      <c r="I14200">
        <v>0</v>
      </c>
    </row>
    <row r="14201" spans="1:9" hidden="1" x14ac:dyDescent="0.3">
      <c r="A14201" s="1" t="s">
        <v>159</v>
      </c>
      <c r="B14201" s="1" t="s">
        <v>333</v>
      </c>
      <c r="C14201">
        <v>34.013199999999998</v>
      </c>
      <c r="D14201">
        <v>-85.147900000000007</v>
      </c>
      <c r="E14201" s="1" t="s">
        <v>7</v>
      </c>
      <c r="F14201" t="s">
        <v>1716</v>
      </c>
      <c r="G14201">
        <v>0</v>
      </c>
      <c r="H14201">
        <v>0</v>
      </c>
      <c r="I14201">
        <v>0</v>
      </c>
    </row>
    <row r="14202" spans="1:9" hidden="1" x14ac:dyDescent="0.3">
      <c r="A14202" s="1" t="s">
        <v>159</v>
      </c>
      <c r="B14202" s="1" t="s">
        <v>333</v>
      </c>
      <c r="C14202">
        <v>34.013199999999998</v>
      </c>
      <c r="D14202">
        <v>-85.147900000000007</v>
      </c>
      <c r="E14202" s="1" t="s">
        <v>8</v>
      </c>
      <c r="F14202" t="s">
        <v>1957</v>
      </c>
      <c r="G14202">
        <v>0</v>
      </c>
      <c r="H14202">
        <v>0</v>
      </c>
      <c r="I14202">
        <v>0</v>
      </c>
    </row>
    <row r="14203" spans="1:9" hidden="1" x14ac:dyDescent="0.3">
      <c r="A14203" s="1" t="s">
        <v>159</v>
      </c>
      <c r="B14203" s="1" t="s">
        <v>333</v>
      </c>
      <c r="C14203">
        <v>34.013199999999998</v>
      </c>
      <c r="D14203">
        <v>-85.147900000000007</v>
      </c>
      <c r="E14203" s="1" t="s">
        <v>9</v>
      </c>
      <c r="F14203" t="s">
        <v>2195</v>
      </c>
      <c r="G14203">
        <v>0</v>
      </c>
      <c r="H14203">
        <v>0</v>
      </c>
      <c r="I14203">
        <v>0</v>
      </c>
    </row>
    <row r="14204" spans="1:9" hidden="1" x14ac:dyDescent="0.3">
      <c r="A14204" s="1" t="s">
        <v>159</v>
      </c>
      <c r="B14204" s="1" t="s">
        <v>333</v>
      </c>
      <c r="C14204">
        <v>34.013199999999998</v>
      </c>
      <c r="D14204">
        <v>-85.147900000000007</v>
      </c>
      <c r="E14204" s="1" t="s">
        <v>10</v>
      </c>
      <c r="F14204" t="s">
        <v>2433</v>
      </c>
      <c r="G14204">
        <v>0</v>
      </c>
      <c r="H14204">
        <v>0</v>
      </c>
      <c r="I14204">
        <v>0</v>
      </c>
    </row>
    <row r="14205" spans="1:9" hidden="1" x14ac:dyDescent="0.3">
      <c r="A14205" s="1" t="s">
        <v>159</v>
      </c>
      <c r="B14205" s="1" t="s">
        <v>333</v>
      </c>
      <c r="C14205">
        <v>34.013199999999998</v>
      </c>
      <c r="D14205">
        <v>-85.147900000000007</v>
      </c>
      <c r="E14205" s="1" t="s">
        <v>11</v>
      </c>
      <c r="F14205" t="s">
        <v>2671</v>
      </c>
      <c r="G14205">
        <v>0</v>
      </c>
      <c r="H14205">
        <v>0</v>
      </c>
      <c r="I14205">
        <v>0</v>
      </c>
    </row>
    <row r="14206" spans="1:9" hidden="1" x14ac:dyDescent="0.3">
      <c r="A14206" s="1" t="s">
        <v>159</v>
      </c>
      <c r="B14206" s="1" t="s">
        <v>333</v>
      </c>
      <c r="C14206">
        <v>34.013199999999998</v>
      </c>
      <c r="D14206">
        <v>-85.147900000000007</v>
      </c>
      <c r="E14206" s="1" t="s">
        <v>12</v>
      </c>
      <c r="F14206" t="s">
        <v>2909</v>
      </c>
      <c r="G14206">
        <v>0</v>
      </c>
      <c r="H14206">
        <v>0</v>
      </c>
      <c r="I14206">
        <v>0</v>
      </c>
    </row>
    <row r="14207" spans="1:9" hidden="1" x14ac:dyDescent="0.3">
      <c r="A14207" s="1" t="s">
        <v>159</v>
      </c>
      <c r="B14207" s="1" t="s">
        <v>333</v>
      </c>
      <c r="C14207">
        <v>34.013199999999998</v>
      </c>
      <c r="D14207">
        <v>-85.147900000000007</v>
      </c>
      <c r="E14207" s="1" t="s">
        <v>13</v>
      </c>
      <c r="F14207" t="s">
        <v>3147</v>
      </c>
      <c r="G14207">
        <v>0</v>
      </c>
      <c r="H14207">
        <v>0</v>
      </c>
      <c r="I14207">
        <v>0</v>
      </c>
    </row>
    <row r="14208" spans="1:9" hidden="1" x14ac:dyDescent="0.3">
      <c r="A14208" s="1" t="s">
        <v>159</v>
      </c>
      <c r="B14208" s="1" t="s">
        <v>333</v>
      </c>
      <c r="C14208">
        <v>34.013199999999998</v>
      </c>
      <c r="D14208">
        <v>-85.147900000000007</v>
      </c>
      <c r="E14208" s="1" t="s">
        <v>14</v>
      </c>
      <c r="F14208" t="s">
        <v>3384</v>
      </c>
      <c r="G14208">
        <v>0</v>
      </c>
      <c r="H14208">
        <v>0</v>
      </c>
      <c r="I14208">
        <v>0</v>
      </c>
    </row>
    <row r="14209" spans="1:9" hidden="1" x14ac:dyDescent="0.3">
      <c r="A14209" s="1" t="s">
        <v>159</v>
      </c>
      <c r="B14209" s="1" t="s">
        <v>333</v>
      </c>
      <c r="C14209">
        <v>34.013199999999998</v>
      </c>
      <c r="D14209">
        <v>-85.147900000000007</v>
      </c>
      <c r="E14209" s="1" t="s">
        <v>15</v>
      </c>
      <c r="F14209" t="s">
        <v>3620</v>
      </c>
      <c r="G14209">
        <v>0</v>
      </c>
      <c r="H14209">
        <v>0</v>
      </c>
      <c r="I14209">
        <v>0</v>
      </c>
    </row>
    <row r="14210" spans="1:9" hidden="1" x14ac:dyDescent="0.3">
      <c r="A14210" s="1" t="s">
        <v>159</v>
      </c>
      <c r="B14210" s="1" t="s">
        <v>333</v>
      </c>
      <c r="C14210">
        <v>34.013199999999998</v>
      </c>
      <c r="D14210">
        <v>-85.147900000000007</v>
      </c>
      <c r="E14210" s="1" t="s">
        <v>16</v>
      </c>
      <c r="F14210" t="s">
        <v>3856</v>
      </c>
      <c r="G14210">
        <v>0</v>
      </c>
      <c r="H14210">
        <v>0</v>
      </c>
      <c r="I14210">
        <v>0</v>
      </c>
    </row>
    <row r="14211" spans="1:9" hidden="1" x14ac:dyDescent="0.3">
      <c r="A14211" s="1" t="s">
        <v>159</v>
      </c>
      <c r="B14211" s="1" t="s">
        <v>333</v>
      </c>
      <c r="C14211">
        <v>34.013199999999998</v>
      </c>
      <c r="D14211">
        <v>-85.147900000000007</v>
      </c>
      <c r="E14211" s="1" t="s">
        <v>17</v>
      </c>
      <c r="F14211" t="s">
        <v>4091</v>
      </c>
      <c r="G14211">
        <v>0</v>
      </c>
      <c r="H14211">
        <v>0</v>
      </c>
      <c r="I14211">
        <v>0</v>
      </c>
    </row>
    <row r="14212" spans="1:9" hidden="1" x14ac:dyDescent="0.3">
      <c r="A14212" s="1" t="s">
        <v>159</v>
      </c>
      <c r="B14212" s="1" t="s">
        <v>333</v>
      </c>
      <c r="C14212">
        <v>34.013199999999998</v>
      </c>
      <c r="D14212">
        <v>-85.147900000000007</v>
      </c>
      <c r="E14212" s="1" t="s">
        <v>18</v>
      </c>
      <c r="F14212" t="s">
        <v>4326</v>
      </c>
      <c r="G14212">
        <v>0</v>
      </c>
      <c r="H14212">
        <v>0</v>
      </c>
      <c r="I14212">
        <v>0</v>
      </c>
    </row>
    <row r="14213" spans="1:9" hidden="1" x14ac:dyDescent="0.3">
      <c r="A14213" s="1" t="s">
        <v>159</v>
      </c>
      <c r="B14213" s="1" t="s">
        <v>333</v>
      </c>
      <c r="C14213">
        <v>34.013199999999998</v>
      </c>
      <c r="D14213">
        <v>-85.147900000000007</v>
      </c>
      <c r="E14213" s="1" t="s">
        <v>19</v>
      </c>
      <c r="F14213" t="s">
        <v>4561</v>
      </c>
      <c r="G14213">
        <v>0</v>
      </c>
      <c r="H14213">
        <v>0</v>
      </c>
      <c r="I14213">
        <v>0</v>
      </c>
    </row>
    <row r="14214" spans="1:9" hidden="1" x14ac:dyDescent="0.3">
      <c r="A14214" s="1" t="s">
        <v>159</v>
      </c>
      <c r="B14214" s="1" t="s">
        <v>333</v>
      </c>
      <c r="C14214">
        <v>34.013199999999998</v>
      </c>
      <c r="D14214">
        <v>-85.147900000000007</v>
      </c>
      <c r="E14214" s="1" t="s">
        <v>20</v>
      </c>
      <c r="F14214" t="s">
        <v>4796</v>
      </c>
      <c r="G14214">
        <v>0</v>
      </c>
      <c r="H14214">
        <v>0</v>
      </c>
      <c r="I14214">
        <v>0</v>
      </c>
    </row>
    <row r="14215" spans="1:9" hidden="1" x14ac:dyDescent="0.3">
      <c r="A14215" s="1" t="s">
        <v>159</v>
      </c>
      <c r="B14215" s="1" t="s">
        <v>333</v>
      </c>
      <c r="C14215">
        <v>34.013199999999998</v>
      </c>
      <c r="D14215">
        <v>-85.147900000000007</v>
      </c>
      <c r="E14215" s="1" t="s">
        <v>21</v>
      </c>
      <c r="F14215" t="s">
        <v>5031</v>
      </c>
      <c r="G14215">
        <v>0</v>
      </c>
      <c r="H14215">
        <v>0</v>
      </c>
      <c r="I14215">
        <v>0</v>
      </c>
    </row>
    <row r="14216" spans="1:9" hidden="1" x14ac:dyDescent="0.3">
      <c r="A14216" s="1" t="s">
        <v>159</v>
      </c>
      <c r="B14216" s="1" t="s">
        <v>333</v>
      </c>
      <c r="C14216">
        <v>34.013199999999998</v>
      </c>
      <c r="D14216">
        <v>-85.147900000000007</v>
      </c>
      <c r="E14216" s="1" t="s">
        <v>22</v>
      </c>
      <c r="F14216" t="s">
        <v>5266</v>
      </c>
      <c r="G14216">
        <v>0</v>
      </c>
      <c r="H14216">
        <v>0</v>
      </c>
      <c r="I14216">
        <v>0</v>
      </c>
    </row>
    <row r="14217" spans="1:9" hidden="1" x14ac:dyDescent="0.3">
      <c r="A14217" s="1" t="s">
        <v>159</v>
      </c>
      <c r="B14217" s="1" t="s">
        <v>333</v>
      </c>
      <c r="C14217">
        <v>34.013199999999998</v>
      </c>
      <c r="D14217">
        <v>-85.147900000000007</v>
      </c>
      <c r="E14217" s="1" t="s">
        <v>23</v>
      </c>
      <c r="F14217" t="s">
        <v>5501</v>
      </c>
      <c r="G14217">
        <v>0</v>
      </c>
      <c r="H14217">
        <v>0</v>
      </c>
      <c r="I14217">
        <v>0</v>
      </c>
    </row>
    <row r="14218" spans="1:9" hidden="1" x14ac:dyDescent="0.3">
      <c r="A14218" s="1" t="s">
        <v>159</v>
      </c>
      <c r="B14218" s="1" t="s">
        <v>333</v>
      </c>
      <c r="C14218">
        <v>34.013199999999998</v>
      </c>
      <c r="D14218">
        <v>-85.147900000000007</v>
      </c>
      <c r="E14218" s="1" t="s">
        <v>24</v>
      </c>
      <c r="F14218" t="s">
        <v>5736</v>
      </c>
      <c r="G14218">
        <v>0</v>
      </c>
      <c r="H14218">
        <v>0</v>
      </c>
      <c r="I14218">
        <v>0</v>
      </c>
    </row>
    <row r="14219" spans="1:9" hidden="1" x14ac:dyDescent="0.3">
      <c r="A14219" s="1" t="s">
        <v>159</v>
      </c>
      <c r="B14219" s="1" t="s">
        <v>333</v>
      </c>
      <c r="C14219">
        <v>34.013199999999998</v>
      </c>
      <c r="D14219">
        <v>-85.147900000000007</v>
      </c>
      <c r="E14219" s="1" t="s">
        <v>25</v>
      </c>
      <c r="F14219" t="s">
        <v>5970</v>
      </c>
      <c r="G14219">
        <v>0</v>
      </c>
      <c r="H14219">
        <v>0</v>
      </c>
      <c r="I14219">
        <v>0</v>
      </c>
    </row>
    <row r="14220" spans="1:9" hidden="1" x14ac:dyDescent="0.3">
      <c r="A14220" s="1" t="s">
        <v>159</v>
      </c>
      <c r="B14220" s="1" t="s">
        <v>333</v>
      </c>
      <c r="C14220">
        <v>34.013199999999998</v>
      </c>
      <c r="D14220">
        <v>-85.147900000000007</v>
      </c>
      <c r="E14220" s="1" t="s">
        <v>26</v>
      </c>
      <c r="F14220" t="s">
        <v>6204</v>
      </c>
      <c r="G14220">
        <v>0</v>
      </c>
      <c r="H14220">
        <v>0</v>
      </c>
      <c r="I14220">
        <v>0</v>
      </c>
    </row>
    <row r="14221" spans="1:9" hidden="1" x14ac:dyDescent="0.3">
      <c r="A14221" s="1" t="s">
        <v>159</v>
      </c>
      <c r="B14221" s="1" t="s">
        <v>333</v>
      </c>
      <c r="C14221">
        <v>34.013199999999998</v>
      </c>
      <c r="D14221">
        <v>-85.147900000000007</v>
      </c>
      <c r="E14221" s="1" t="s">
        <v>27</v>
      </c>
      <c r="F14221" t="s">
        <v>6438</v>
      </c>
      <c r="G14221">
        <v>0</v>
      </c>
      <c r="H14221">
        <v>0</v>
      </c>
      <c r="I14221">
        <v>0</v>
      </c>
    </row>
    <row r="14222" spans="1:9" hidden="1" x14ac:dyDescent="0.3">
      <c r="A14222" s="1" t="s">
        <v>159</v>
      </c>
      <c r="B14222" s="1" t="s">
        <v>333</v>
      </c>
      <c r="C14222">
        <v>34.013199999999998</v>
      </c>
      <c r="D14222">
        <v>-85.147900000000007</v>
      </c>
      <c r="E14222" s="1" t="s">
        <v>28</v>
      </c>
      <c r="F14222" t="s">
        <v>6672</v>
      </c>
      <c r="G14222">
        <v>0</v>
      </c>
      <c r="H14222">
        <v>0</v>
      </c>
      <c r="I14222">
        <v>0</v>
      </c>
    </row>
    <row r="14223" spans="1:9" hidden="1" x14ac:dyDescent="0.3">
      <c r="A14223" s="1" t="s">
        <v>159</v>
      </c>
      <c r="B14223" s="1" t="s">
        <v>333</v>
      </c>
      <c r="C14223">
        <v>34.013199999999998</v>
      </c>
      <c r="D14223">
        <v>-85.147900000000007</v>
      </c>
      <c r="E14223" s="1" t="s">
        <v>29</v>
      </c>
      <c r="F14223" t="s">
        <v>6906</v>
      </c>
      <c r="G14223">
        <v>0</v>
      </c>
      <c r="H14223">
        <v>0</v>
      </c>
      <c r="I14223">
        <v>0</v>
      </c>
    </row>
    <row r="14224" spans="1:9" hidden="1" x14ac:dyDescent="0.3">
      <c r="A14224" s="1" t="s">
        <v>159</v>
      </c>
      <c r="B14224" s="1" t="s">
        <v>333</v>
      </c>
      <c r="C14224">
        <v>34.013199999999998</v>
      </c>
      <c r="D14224">
        <v>-85.147900000000007</v>
      </c>
      <c r="E14224" s="1" t="s">
        <v>30</v>
      </c>
      <c r="F14224" t="s">
        <v>7140</v>
      </c>
      <c r="G14224">
        <v>0</v>
      </c>
      <c r="H14224">
        <v>0</v>
      </c>
      <c r="I14224">
        <v>0</v>
      </c>
    </row>
    <row r="14225" spans="1:9" hidden="1" x14ac:dyDescent="0.3">
      <c r="A14225" s="1" t="s">
        <v>159</v>
      </c>
      <c r="B14225" s="1" t="s">
        <v>333</v>
      </c>
      <c r="C14225">
        <v>34.013199999999998</v>
      </c>
      <c r="D14225">
        <v>-85.147900000000007</v>
      </c>
      <c r="E14225" s="1" t="s">
        <v>31</v>
      </c>
      <c r="F14225" t="s">
        <v>7374</v>
      </c>
      <c r="G14225">
        <v>0</v>
      </c>
      <c r="H14225">
        <v>0</v>
      </c>
      <c r="I14225">
        <v>0</v>
      </c>
    </row>
    <row r="14226" spans="1:9" hidden="1" x14ac:dyDescent="0.3">
      <c r="A14226" s="1" t="s">
        <v>159</v>
      </c>
      <c r="B14226" s="1" t="s">
        <v>333</v>
      </c>
      <c r="C14226">
        <v>34.013199999999998</v>
      </c>
      <c r="D14226">
        <v>-85.147900000000007</v>
      </c>
      <c r="E14226" s="1" t="s">
        <v>32</v>
      </c>
      <c r="F14226" t="s">
        <v>7608</v>
      </c>
      <c r="G14226">
        <v>0</v>
      </c>
      <c r="H14226">
        <v>0</v>
      </c>
      <c r="I14226">
        <v>0</v>
      </c>
    </row>
    <row r="14227" spans="1:9" hidden="1" x14ac:dyDescent="0.3">
      <c r="A14227" s="1" t="s">
        <v>159</v>
      </c>
      <c r="B14227" s="1" t="s">
        <v>333</v>
      </c>
      <c r="C14227">
        <v>34.013199999999998</v>
      </c>
      <c r="D14227">
        <v>-85.147900000000007</v>
      </c>
      <c r="E14227" s="1" t="s">
        <v>33</v>
      </c>
      <c r="F14227" t="s">
        <v>7842</v>
      </c>
      <c r="G14227">
        <v>0</v>
      </c>
      <c r="H14227">
        <v>0</v>
      </c>
      <c r="I14227">
        <v>0</v>
      </c>
    </row>
    <row r="14228" spans="1:9" hidden="1" x14ac:dyDescent="0.3">
      <c r="A14228" s="1" t="s">
        <v>159</v>
      </c>
      <c r="B14228" s="1" t="s">
        <v>333</v>
      </c>
      <c r="C14228">
        <v>34.013199999999998</v>
      </c>
      <c r="D14228">
        <v>-85.147900000000007</v>
      </c>
      <c r="E14228" s="1" t="s">
        <v>34</v>
      </c>
      <c r="F14228" t="s">
        <v>8076</v>
      </c>
      <c r="G14228">
        <v>0</v>
      </c>
      <c r="H14228">
        <v>0</v>
      </c>
      <c r="I14228">
        <v>0</v>
      </c>
    </row>
    <row r="14229" spans="1:9" hidden="1" x14ac:dyDescent="0.3">
      <c r="A14229" s="1" t="s">
        <v>159</v>
      </c>
      <c r="B14229" s="1" t="s">
        <v>333</v>
      </c>
      <c r="C14229">
        <v>34.013199999999998</v>
      </c>
      <c r="D14229">
        <v>-85.147900000000007</v>
      </c>
      <c r="E14229" s="1" t="s">
        <v>35</v>
      </c>
      <c r="F14229" t="s">
        <v>8308</v>
      </c>
      <c r="G14229">
        <v>0</v>
      </c>
      <c r="H14229">
        <v>0</v>
      </c>
      <c r="I14229">
        <v>0</v>
      </c>
    </row>
    <row r="14230" spans="1:9" hidden="1" x14ac:dyDescent="0.3">
      <c r="A14230" s="1" t="s">
        <v>159</v>
      </c>
      <c r="B14230" s="1" t="s">
        <v>333</v>
      </c>
      <c r="C14230">
        <v>34.013199999999998</v>
      </c>
      <c r="D14230">
        <v>-85.147900000000007</v>
      </c>
      <c r="E14230" s="1" t="s">
        <v>36</v>
      </c>
      <c r="F14230" t="s">
        <v>8540</v>
      </c>
      <c r="G14230">
        <v>0</v>
      </c>
      <c r="H14230">
        <v>0</v>
      </c>
      <c r="I14230">
        <v>0</v>
      </c>
    </row>
    <row r="14231" spans="1:9" hidden="1" x14ac:dyDescent="0.3">
      <c r="A14231" s="1" t="s">
        <v>159</v>
      </c>
      <c r="B14231" s="1" t="s">
        <v>333</v>
      </c>
      <c r="C14231">
        <v>34.013199999999998</v>
      </c>
      <c r="D14231">
        <v>-85.147900000000007</v>
      </c>
      <c r="E14231" s="1" t="s">
        <v>37</v>
      </c>
      <c r="F14231" t="s">
        <v>8771</v>
      </c>
      <c r="G14231">
        <v>0</v>
      </c>
      <c r="H14231">
        <v>0</v>
      </c>
      <c r="I14231">
        <v>0</v>
      </c>
    </row>
    <row r="14232" spans="1:9" hidden="1" x14ac:dyDescent="0.3">
      <c r="A14232" s="1" t="s">
        <v>159</v>
      </c>
      <c r="B14232" s="1" t="s">
        <v>333</v>
      </c>
      <c r="C14232">
        <v>34.013199999999998</v>
      </c>
      <c r="D14232">
        <v>-85.147900000000007</v>
      </c>
      <c r="E14232" s="1" t="s">
        <v>38</v>
      </c>
      <c r="F14232" t="s">
        <v>9002</v>
      </c>
      <c r="G14232">
        <v>0</v>
      </c>
      <c r="H14232">
        <v>0</v>
      </c>
      <c r="I14232">
        <v>0</v>
      </c>
    </row>
    <row r="14233" spans="1:9" hidden="1" x14ac:dyDescent="0.3">
      <c r="A14233" s="1" t="s">
        <v>159</v>
      </c>
      <c r="B14233" s="1" t="s">
        <v>333</v>
      </c>
      <c r="C14233">
        <v>34.013199999999998</v>
      </c>
      <c r="D14233">
        <v>-85.147900000000007</v>
      </c>
      <c r="E14233" s="1" t="s">
        <v>39</v>
      </c>
      <c r="F14233" t="s">
        <v>9233</v>
      </c>
      <c r="G14233">
        <v>0</v>
      </c>
      <c r="H14233">
        <v>0</v>
      </c>
      <c r="I14233">
        <v>0</v>
      </c>
    </row>
    <row r="14234" spans="1:9" hidden="1" x14ac:dyDescent="0.3">
      <c r="A14234" s="1" t="s">
        <v>159</v>
      </c>
      <c r="B14234" s="1" t="s">
        <v>333</v>
      </c>
      <c r="C14234">
        <v>34.013199999999998</v>
      </c>
      <c r="D14234">
        <v>-85.147900000000007</v>
      </c>
      <c r="E14234" s="1" t="s">
        <v>40</v>
      </c>
      <c r="F14234" t="s">
        <v>9464</v>
      </c>
      <c r="G14234">
        <v>0</v>
      </c>
      <c r="H14234">
        <v>0</v>
      </c>
      <c r="I14234">
        <v>0</v>
      </c>
    </row>
    <row r="14235" spans="1:9" hidden="1" x14ac:dyDescent="0.3">
      <c r="A14235" s="1" t="s">
        <v>159</v>
      </c>
      <c r="B14235" s="1" t="s">
        <v>333</v>
      </c>
      <c r="C14235">
        <v>34.013199999999998</v>
      </c>
      <c r="D14235">
        <v>-85.147900000000007</v>
      </c>
      <c r="E14235" s="1" t="s">
        <v>41</v>
      </c>
      <c r="F14235" t="s">
        <v>9695</v>
      </c>
      <c r="G14235">
        <v>0</v>
      </c>
      <c r="H14235">
        <v>0</v>
      </c>
      <c r="I14235">
        <v>0</v>
      </c>
    </row>
    <row r="14236" spans="1:9" hidden="1" x14ac:dyDescent="0.3">
      <c r="A14236" s="1" t="s">
        <v>159</v>
      </c>
      <c r="B14236" s="1" t="s">
        <v>333</v>
      </c>
      <c r="C14236">
        <v>34.013199999999998</v>
      </c>
      <c r="D14236">
        <v>-85.147900000000007</v>
      </c>
      <c r="E14236" s="1" t="s">
        <v>42</v>
      </c>
      <c r="F14236" t="s">
        <v>9926</v>
      </c>
      <c r="G14236">
        <v>0</v>
      </c>
      <c r="H14236">
        <v>0</v>
      </c>
      <c r="I14236">
        <v>0</v>
      </c>
    </row>
    <row r="14237" spans="1:9" hidden="1" x14ac:dyDescent="0.3">
      <c r="A14237" s="1" t="s">
        <v>159</v>
      </c>
      <c r="B14237" s="1" t="s">
        <v>333</v>
      </c>
      <c r="C14237">
        <v>34.013199999999998</v>
      </c>
      <c r="D14237">
        <v>-85.147900000000007</v>
      </c>
      <c r="E14237" s="1" t="s">
        <v>43</v>
      </c>
      <c r="F14237" t="s">
        <v>10155</v>
      </c>
      <c r="G14237">
        <v>0</v>
      </c>
      <c r="H14237">
        <v>0</v>
      </c>
      <c r="I14237">
        <v>0</v>
      </c>
    </row>
    <row r="14238" spans="1:9" hidden="1" x14ac:dyDescent="0.3">
      <c r="A14238" s="1" t="s">
        <v>159</v>
      </c>
      <c r="B14238" s="1" t="s">
        <v>333</v>
      </c>
      <c r="C14238">
        <v>34.013199999999998</v>
      </c>
      <c r="D14238">
        <v>-85.147900000000007</v>
      </c>
      <c r="E14238" s="1" t="s">
        <v>44</v>
      </c>
      <c r="F14238" t="s">
        <v>10383</v>
      </c>
      <c r="G14238">
        <v>0</v>
      </c>
      <c r="H14238">
        <v>0</v>
      </c>
      <c r="I14238">
        <v>0</v>
      </c>
    </row>
    <row r="14239" spans="1:9" hidden="1" x14ac:dyDescent="0.3">
      <c r="A14239" s="1" t="s">
        <v>159</v>
      </c>
      <c r="B14239" s="1" t="s">
        <v>333</v>
      </c>
      <c r="C14239">
        <v>34.013199999999998</v>
      </c>
      <c r="D14239">
        <v>-85.147900000000007</v>
      </c>
      <c r="E14239" s="1" t="s">
        <v>45</v>
      </c>
      <c r="F14239" t="s">
        <v>10604</v>
      </c>
      <c r="G14239">
        <v>0</v>
      </c>
      <c r="H14239">
        <v>0</v>
      </c>
      <c r="I14239">
        <v>0</v>
      </c>
    </row>
    <row r="14240" spans="1:9" hidden="1" x14ac:dyDescent="0.3">
      <c r="A14240" s="1" t="s">
        <v>159</v>
      </c>
      <c r="B14240" s="1" t="s">
        <v>333</v>
      </c>
      <c r="C14240">
        <v>34.013199999999998</v>
      </c>
      <c r="D14240">
        <v>-85.147900000000007</v>
      </c>
      <c r="E14240" s="1" t="s">
        <v>46</v>
      </c>
      <c r="F14240" t="s">
        <v>10820</v>
      </c>
      <c r="G14240">
        <v>0</v>
      </c>
      <c r="H14240">
        <v>0</v>
      </c>
      <c r="I14240">
        <v>0</v>
      </c>
    </row>
    <row r="14241" spans="1:9" hidden="1" x14ac:dyDescent="0.3">
      <c r="A14241" s="1" t="s">
        <v>159</v>
      </c>
      <c r="B14241" s="1" t="s">
        <v>333</v>
      </c>
      <c r="C14241">
        <v>34.013199999999998</v>
      </c>
      <c r="D14241">
        <v>-85.147900000000007</v>
      </c>
      <c r="E14241" s="1" t="s">
        <v>47</v>
      </c>
      <c r="F14241" t="s">
        <v>11035</v>
      </c>
      <c r="G14241">
        <v>0</v>
      </c>
      <c r="H14241">
        <v>0</v>
      </c>
      <c r="I14241">
        <v>0</v>
      </c>
    </row>
    <row r="14242" spans="1:9" hidden="1" x14ac:dyDescent="0.3">
      <c r="A14242" s="1" t="s">
        <v>159</v>
      </c>
      <c r="B14242" s="1" t="s">
        <v>333</v>
      </c>
      <c r="C14242">
        <v>34.013199999999998</v>
      </c>
      <c r="D14242">
        <v>-85.147900000000007</v>
      </c>
      <c r="E14242" s="1" t="s">
        <v>48</v>
      </c>
      <c r="F14242" t="s">
        <v>17647</v>
      </c>
      <c r="G14242">
        <v>0</v>
      </c>
      <c r="H14242">
        <v>1</v>
      </c>
      <c r="I14242">
        <v>0</v>
      </c>
    </row>
    <row r="14243" spans="1:9" hidden="1" x14ac:dyDescent="0.3">
      <c r="A14243" s="1" t="s">
        <v>159</v>
      </c>
      <c r="B14243" s="1" t="s">
        <v>333</v>
      </c>
      <c r="C14243">
        <v>34.013199999999998</v>
      </c>
      <c r="D14243">
        <v>-85.147900000000007</v>
      </c>
      <c r="E14243" s="1" t="s">
        <v>49</v>
      </c>
      <c r="F14243" t="s">
        <v>17648</v>
      </c>
      <c r="G14243">
        <v>0</v>
      </c>
      <c r="H14243">
        <v>1</v>
      </c>
      <c r="I14243">
        <v>0</v>
      </c>
    </row>
    <row r="14244" spans="1:9" hidden="1" x14ac:dyDescent="0.3">
      <c r="A14244" s="1" t="s">
        <v>159</v>
      </c>
      <c r="B14244" s="1" t="s">
        <v>333</v>
      </c>
      <c r="C14244">
        <v>34.013199999999998</v>
      </c>
      <c r="D14244">
        <v>-85.147900000000007</v>
      </c>
      <c r="E14244" s="1" t="s">
        <v>50</v>
      </c>
      <c r="F14244" t="s">
        <v>17649</v>
      </c>
      <c r="G14244">
        <v>0</v>
      </c>
      <c r="H14244">
        <v>1</v>
      </c>
      <c r="I14244">
        <v>0</v>
      </c>
    </row>
    <row r="14245" spans="1:9" hidden="1" x14ac:dyDescent="0.3">
      <c r="A14245" s="1" t="s">
        <v>159</v>
      </c>
      <c r="B14245" s="1" t="s">
        <v>333</v>
      </c>
      <c r="C14245">
        <v>34.013199999999998</v>
      </c>
      <c r="D14245">
        <v>-85.147900000000007</v>
      </c>
      <c r="E14245" s="1" t="s">
        <v>51</v>
      </c>
      <c r="F14245" t="s">
        <v>17650</v>
      </c>
      <c r="G14245">
        <v>0</v>
      </c>
      <c r="H14245">
        <v>1</v>
      </c>
      <c r="I14245">
        <v>0</v>
      </c>
    </row>
    <row r="14246" spans="1:9" hidden="1" x14ac:dyDescent="0.3">
      <c r="A14246" s="1" t="s">
        <v>159</v>
      </c>
      <c r="B14246" s="1" t="s">
        <v>333</v>
      </c>
      <c r="C14246">
        <v>34.013199999999998</v>
      </c>
      <c r="D14246">
        <v>-85.147900000000007</v>
      </c>
      <c r="E14246" s="1" t="s">
        <v>52</v>
      </c>
      <c r="F14246" t="s">
        <v>11203</v>
      </c>
      <c r="G14246">
        <v>0</v>
      </c>
      <c r="H14246">
        <v>0</v>
      </c>
      <c r="I14246">
        <v>0</v>
      </c>
    </row>
    <row r="14247" spans="1:9" hidden="1" x14ac:dyDescent="0.3">
      <c r="A14247" s="1" t="s">
        <v>159</v>
      </c>
      <c r="B14247" s="1" t="s">
        <v>333</v>
      </c>
      <c r="C14247">
        <v>34.013199999999998</v>
      </c>
      <c r="D14247">
        <v>-85.147900000000007</v>
      </c>
      <c r="E14247" s="1" t="s">
        <v>53</v>
      </c>
      <c r="F14247" t="s">
        <v>11401</v>
      </c>
      <c r="G14247">
        <v>0</v>
      </c>
      <c r="H14247">
        <v>0</v>
      </c>
      <c r="I14247">
        <v>0</v>
      </c>
    </row>
    <row r="14248" spans="1:9" hidden="1" x14ac:dyDescent="0.3">
      <c r="A14248" s="1" t="s">
        <v>159</v>
      </c>
      <c r="B14248" s="1" t="s">
        <v>333</v>
      </c>
      <c r="C14248">
        <v>34.013199999999998</v>
      </c>
      <c r="D14248">
        <v>-85.147900000000007</v>
      </c>
      <c r="E14248" s="1" t="s">
        <v>54</v>
      </c>
      <c r="F14248" t="s">
        <v>11596</v>
      </c>
      <c r="G14248">
        <v>0</v>
      </c>
      <c r="H14248">
        <v>0</v>
      </c>
      <c r="I14248">
        <v>0</v>
      </c>
    </row>
    <row r="14249" spans="1:9" hidden="1" x14ac:dyDescent="0.3">
      <c r="A14249" s="1" t="s">
        <v>159</v>
      </c>
      <c r="B14249" s="1" t="s">
        <v>333</v>
      </c>
      <c r="C14249">
        <v>34.013199999999998</v>
      </c>
      <c r="D14249">
        <v>-85.147900000000007</v>
      </c>
      <c r="E14249" s="1" t="s">
        <v>21548</v>
      </c>
      <c r="F14249" t="s">
        <v>21822</v>
      </c>
      <c r="G14249">
        <v>0</v>
      </c>
      <c r="H14249">
        <v>0</v>
      </c>
      <c r="I14249">
        <v>0</v>
      </c>
    </row>
    <row r="14250" spans="1:9" hidden="1" x14ac:dyDescent="0.3">
      <c r="A14250" s="1" t="s">
        <v>159</v>
      </c>
      <c r="B14250" s="1" t="s">
        <v>334</v>
      </c>
      <c r="C14250">
        <v>33.953299999999999</v>
      </c>
      <c r="D14250">
        <v>-117.3961</v>
      </c>
      <c r="E14250" s="1" t="s">
        <v>4</v>
      </c>
      <c r="F14250" t="s">
        <v>992</v>
      </c>
      <c r="G14250">
        <v>0</v>
      </c>
      <c r="H14250">
        <v>0</v>
      </c>
      <c r="I14250">
        <v>0</v>
      </c>
    </row>
    <row r="14251" spans="1:9" hidden="1" x14ac:dyDescent="0.3">
      <c r="A14251" s="1" t="s">
        <v>159</v>
      </c>
      <c r="B14251" s="1" t="s">
        <v>334</v>
      </c>
      <c r="C14251">
        <v>33.953299999999999</v>
      </c>
      <c r="D14251">
        <v>-117.3961</v>
      </c>
      <c r="E14251" s="1" t="s">
        <v>5</v>
      </c>
      <c r="F14251" t="s">
        <v>1234</v>
      </c>
      <c r="G14251">
        <v>0</v>
      </c>
      <c r="H14251">
        <v>0</v>
      </c>
      <c r="I14251">
        <v>0</v>
      </c>
    </row>
    <row r="14252" spans="1:9" hidden="1" x14ac:dyDescent="0.3">
      <c r="A14252" s="1" t="s">
        <v>159</v>
      </c>
      <c r="B14252" s="1" t="s">
        <v>334</v>
      </c>
      <c r="C14252">
        <v>33.953299999999999</v>
      </c>
      <c r="D14252">
        <v>-117.3961</v>
      </c>
      <c r="E14252" s="1" t="s">
        <v>6</v>
      </c>
      <c r="F14252" t="s">
        <v>1476</v>
      </c>
      <c r="G14252">
        <v>0</v>
      </c>
      <c r="H14252">
        <v>0</v>
      </c>
      <c r="I14252">
        <v>0</v>
      </c>
    </row>
    <row r="14253" spans="1:9" hidden="1" x14ac:dyDescent="0.3">
      <c r="A14253" s="1" t="s">
        <v>159</v>
      </c>
      <c r="B14253" s="1" t="s">
        <v>334</v>
      </c>
      <c r="C14253">
        <v>33.953299999999999</v>
      </c>
      <c r="D14253">
        <v>-117.3961</v>
      </c>
      <c r="E14253" s="1" t="s">
        <v>7</v>
      </c>
      <c r="F14253" t="s">
        <v>1717</v>
      </c>
      <c r="G14253">
        <v>0</v>
      </c>
      <c r="H14253">
        <v>0</v>
      </c>
      <c r="I14253">
        <v>0</v>
      </c>
    </row>
    <row r="14254" spans="1:9" hidden="1" x14ac:dyDescent="0.3">
      <c r="A14254" s="1" t="s">
        <v>159</v>
      </c>
      <c r="B14254" s="1" t="s">
        <v>334</v>
      </c>
      <c r="C14254">
        <v>33.953299999999999</v>
      </c>
      <c r="D14254">
        <v>-117.3961</v>
      </c>
      <c r="E14254" s="1" t="s">
        <v>8</v>
      </c>
      <c r="F14254" t="s">
        <v>1958</v>
      </c>
      <c r="G14254">
        <v>0</v>
      </c>
      <c r="H14254">
        <v>0</v>
      </c>
      <c r="I14254">
        <v>0</v>
      </c>
    </row>
    <row r="14255" spans="1:9" hidden="1" x14ac:dyDescent="0.3">
      <c r="A14255" s="1" t="s">
        <v>159</v>
      </c>
      <c r="B14255" s="1" t="s">
        <v>334</v>
      </c>
      <c r="C14255">
        <v>33.953299999999999</v>
      </c>
      <c r="D14255">
        <v>-117.3961</v>
      </c>
      <c r="E14255" s="1" t="s">
        <v>9</v>
      </c>
      <c r="F14255" t="s">
        <v>2196</v>
      </c>
      <c r="G14255">
        <v>0</v>
      </c>
      <c r="H14255">
        <v>0</v>
      </c>
      <c r="I14255">
        <v>0</v>
      </c>
    </row>
    <row r="14256" spans="1:9" hidden="1" x14ac:dyDescent="0.3">
      <c r="A14256" s="1" t="s">
        <v>159</v>
      </c>
      <c r="B14256" s="1" t="s">
        <v>334</v>
      </c>
      <c r="C14256">
        <v>33.953299999999999</v>
      </c>
      <c r="D14256">
        <v>-117.3961</v>
      </c>
      <c r="E14256" s="1" t="s">
        <v>10</v>
      </c>
      <c r="F14256" t="s">
        <v>2434</v>
      </c>
      <c r="G14256">
        <v>0</v>
      </c>
      <c r="H14256">
        <v>0</v>
      </c>
      <c r="I14256">
        <v>0</v>
      </c>
    </row>
    <row r="14257" spans="1:9" hidden="1" x14ac:dyDescent="0.3">
      <c r="A14257" s="1" t="s">
        <v>159</v>
      </c>
      <c r="B14257" s="1" t="s">
        <v>334</v>
      </c>
      <c r="C14257">
        <v>33.953299999999999</v>
      </c>
      <c r="D14257">
        <v>-117.3961</v>
      </c>
      <c r="E14257" s="1" t="s">
        <v>11</v>
      </c>
      <c r="F14257" t="s">
        <v>2672</v>
      </c>
      <c r="G14257">
        <v>0</v>
      </c>
      <c r="H14257">
        <v>0</v>
      </c>
      <c r="I14257">
        <v>0</v>
      </c>
    </row>
    <row r="14258" spans="1:9" hidden="1" x14ac:dyDescent="0.3">
      <c r="A14258" s="1" t="s">
        <v>159</v>
      </c>
      <c r="B14258" s="1" t="s">
        <v>334</v>
      </c>
      <c r="C14258">
        <v>33.953299999999999</v>
      </c>
      <c r="D14258">
        <v>-117.3961</v>
      </c>
      <c r="E14258" s="1" t="s">
        <v>12</v>
      </c>
      <c r="F14258" t="s">
        <v>2910</v>
      </c>
      <c r="G14258">
        <v>0</v>
      </c>
      <c r="H14258">
        <v>0</v>
      </c>
      <c r="I14258">
        <v>0</v>
      </c>
    </row>
    <row r="14259" spans="1:9" hidden="1" x14ac:dyDescent="0.3">
      <c r="A14259" s="1" t="s">
        <v>159</v>
      </c>
      <c r="B14259" s="1" t="s">
        <v>334</v>
      </c>
      <c r="C14259">
        <v>33.953299999999999</v>
      </c>
      <c r="D14259">
        <v>-117.3961</v>
      </c>
      <c r="E14259" s="1" t="s">
        <v>13</v>
      </c>
      <c r="F14259" t="s">
        <v>3148</v>
      </c>
      <c r="G14259">
        <v>0</v>
      </c>
      <c r="H14259">
        <v>0</v>
      </c>
      <c r="I14259">
        <v>0</v>
      </c>
    </row>
    <row r="14260" spans="1:9" hidden="1" x14ac:dyDescent="0.3">
      <c r="A14260" s="1" t="s">
        <v>159</v>
      </c>
      <c r="B14260" s="1" t="s">
        <v>334</v>
      </c>
      <c r="C14260">
        <v>33.953299999999999</v>
      </c>
      <c r="D14260">
        <v>-117.3961</v>
      </c>
      <c r="E14260" s="1" t="s">
        <v>14</v>
      </c>
      <c r="F14260" t="s">
        <v>3385</v>
      </c>
      <c r="G14260">
        <v>0</v>
      </c>
      <c r="H14260">
        <v>0</v>
      </c>
      <c r="I14260">
        <v>0</v>
      </c>
    </row>
    <row r="14261" spans="1:9" hidden="1" x14ac:dyDescent="0.3">
      <c r="A14261" s="1" t="s">
        <v>159</v>
      </c>
      <c r="B14261" s="1" t="s">
        <v>334</v>
      </c>
      <c r="C14261">
        <v>33.953299999999999</v>
      </c>
      <c r="D14261">
        <v>-117.3961</v>
      </c>
      <c r="E14261" s="1" t="s">
        <v>15</v>
      </c>
      <c r="F14261" t="s">
        <v>3621</v>
      </c>
      <c r="G14261">
        <v>0</v>
      </c>
      <c r="H14261">
        <v>0</v>
      </c>
      <c r="I14261">
        <v>0</v>
      </c>
    </row>
    <row r="14262" spans="1:9" hidden="1" x14ac:dyDescent="0.3">
      <c r="A14262" s="1" t="s">
        <v>159</v>
      </c>
      <c r="B14262" s="1" t="s">
        <v>334</v>
      </c>
      <c r="C14262">
        <v>33.953299999999999</v>
      </c>
      <c r="D14262">
        <v>-117.3961</v>
      </c>
      <c r="E14262" s="1" t="s">
        <v>16</v>
      </c>
      <c r="F14262" t="s">
        <v>3857</v>
      </c>
      <c r="G14262">
        <v>0</v>
      </c>
      <c r="H14262">
        <v>0</v>
      </c>
      <c r="I14262">
        <v>0</v>
      </c>
    </row>
    <row r="14263" spans="1:9" hidden="1" x14ac:dyDescent="0.3">
      <c r="A14263" s="1" t="s">
        <v>159</v>
      </c>
      <c r="B14263" s="1" t="s">
        <v>334</v>
      </c>
      <c r="C14263">
        <v>33.953299999999999</v>
      </c>
      <c r="D14263">
        <v>-117.3961</v>
      </c>
      <c r="E14263" s="1" t="s">
        <v>17</v>
      </c>
      <c r="F14263" t="s">
        <v>4092</v>
      </c>
      <c r="G14263">
        <v>0</v>
      </c>
      <c r="H14263">
        <v>0</v>
      </c>
      <c r="I14263">
        <v>0</v>
      </c>
    </row>
    <row r="14264" spans="1:9" hidden="1" x14ac:dyDescent="0.3">
      <c r="A14264" s="1" t="s">
        <v>159</v>
      </c>
      <c r="B14264" s="1" t="s">
        <v>334</v>
      </c>
      <c r="C14264">
        <v>33.953299999999999</v>
      </c>
      <c r="D14264">
        <v>-117.3961</v>
      </c>
      <c r="E14264" s="1" t="s">
        <v>18</v>
      </c>
      <c r="F14264" t="s">
        <v>4327</v>
      </c>
      <c r="G14264">
        <v>0</v>
      </c>
      <c r="H14264">
        <v>0</v>
      </c>
      <c r="I14264">
        <v>0</v>
      </c>
    </row>
    <row r="14265" spans="1:9" hidden="1" x14ac:dyDescent="0.3">
      <c r="A14265" s="1" t="s">
        <v>159</v>
      </c>
      <c r="B14265" s="1" t="s">
        <v>334</v>
      </c>
      <c r="C14265">
        <v>33.953299999999999</v>
      </c>
      <c r="D14265">
        <v>-117.3961</v>
      </c>
      <c r="E14265" s="1" t="s">
        <v>19</v>
      </c>
      <c r="F14265" t="s">
        <v>4562</v>
      </c>
      <c r="G14265">
        <v>0</v>
      </c>
      <c r="H14265">
        <v>0</v>
      </c>
      <c r="I14265">
        <v>0</v>
      </c>
    </row>
    <row r="14266" spans="1:9" hidden="1" x14ac:dyDescent="0.3">
      <c r="A14266" s="1" t="s">
        <v>159</v>
      </c>
      <c r="B14266" s="1" t="s">
        <v>334</v>
      </c>
      <c r="C14266">
        <v>33.953299999999999</v>
      </c>
      <c r="D14266">
        <v>-117.3961</v>
      </c>
      <c r="E14266" s="1" t="s">
        <v>20</v>
      </c>
      <c r="F14266" t="s">
        <v>4797</v>
      </c>
      <c r="G14266">
        <v>0</v>
      </c>
      <c r="H14266">
        <v>0</v>
      </c>
      <c r="I14266">
        <v>0</v>
      </c>
    </row>
    <row r="14267" spans="1:9" hidden="1" x14ac:dyDescent="0.3">
      <c r="A14267" s="1" t="s">
        <v>159</v>
      </c>
      <c r="B14267" s="1" t="s">
        <v>334</v>
      </c>
      <c r="C14267">
        <v>33.953299999999999</v>
      </c>
      <c r="D14267">
        <v>-117.3961</v>
      </c>
      <c r="E14267" s="1" t="s">
        <v>21</v>
      </c>
      <c r="F14267" t="s">
        <v>5032</v>
      </c>
      <c r="G14267">
        <v>0</v>
      </c>
      <c r="H14267">
        <v>0</v>
      </c>
      <c r="I14267">
        <v>0</v>
      </c>
    </row>
    <row r="14268" spans="1:9" hidden="1" x14ac:dyDescent="0.3">
      <c r="A14268" s="1" t="s">
        <v>159</v>
      </c>
      <c r="B14268" s="1" t="s">
        <v>334</v>
      </c>
      <c r="C14268">
        <v>33.953299999999999</v>
      </c>
      <c r="D14268">
        <v>-117.3961</v>
      </c>
      <c r="E14268" s="1" t="s">
        <v>22</v>
      </c>
      <c r="F14268" t="s">
        <v>5267</v>
      </c>
      <c r="G14268">
        <v>0</v>
      </c>
      <c r="H14268">
        <v>0</v>
      </c>
      <c r="I14268">
        <v>0</v>
      </c>
    </row>
    <row r="14269" spans="1:9" hidden="1" x14ac:dyDescent="0.3">
      <c r="A14269" s="1" t="s">
        <v>159</v>
      </c>
      <c r="B14269" s="1" t="s">
        <v>334</v>
      </c>
      <c r="C14269">
        <v>33.953299999999999</v>
      </c>
      <c r="D14269">
        <v>-117.3961</v>
      </c>
      <c r="E14269" s="1" t="s">
        <v>23</v>
      </c>
      <c r="F14269" t="s">
        <v>5502</v>
      </c>
      <c r="G14269">
        <v>0</v>
      </c>
      <c r="H14269">
        <v>0</v>
      </c>
      <c r="I14269">
        <v>0</v>
      </c>
    </row>
    <row r="14270" spans="1:9" hidden="1" x14ac:dyDescent="0.3">
      <c r="A14270" s="1" t="s">
        <v>159</v>
      </c>
      <c r="B14270" s="1" t="s">
        <v>334</v>
      </c>
      <c r="C14270">
        <v>33.953299999999999</v>
      </c>
      <c r="D14270">
        <v>-117.3961</v>
      </c>
      <c r="E14270" s="1" t="s">
        <v>24</v>
      </c>
      <c r="F14270" t="s">
        <v>5737</v>
      </c>
      <c r="G14270">
        <v>0</v>
      </c>
      <c r="H14270">
        <v>0</v>
      </c>
      <c r="I14270">
        <v>0</v>
      </c>
    </row>
    <row r="14271" spans="1:9" hidden="1" x14ac:dyDescent="0.3">
      <c r="A14271" s="1" t="s">
        <v>159</v>
      </c>
      <c r="B14271" s="1" t="s">
        <v>334</v>
      </c>
      <c r="C14271">
        <v>33.953299999999999</v>
      </c>
      <c r="D14271">
        <v>-117.3961</v>
      </c>
      <c r="E14271" s="1" t="s">
        <v>25</v>
      </c>
      <c r="F14271" t="s">
        <v>5971</v>
      </c>
      <c r="G14271">
        <v>0</v>
      </c>
      <c r="H14271">
        <v>0</v>
      </c>
      <c r="I14271">
        <v>0</v>
      </c>
    </row>
    <row r="14272" spans="1:9" hidden="1" x14ac:dyDescent="0.3">
      <c r="A14272" s="1" t="s">
        <v>159</v>
      </c>
      <c r="B14272" s="1" t="s">
        <v>334</v>
      </c>
      <c r="C14272">
        <v>33.953299999999999</v>
      </c>
      <c r="D14272">
        <v>-117.3961</v>
      </c>
      <c r="E14272" s="1" t="s">
        <v>26</v>
      </c>
      <c r="F14272" t="s">
        <v>6205</v>
      </c>
      <c r="G14272">
        <v>0</v>
      </c>
      <c r="H14272">
        <v>0</v>
      </c>
      <c r="I14272">
        <v>0</v>
      </c>
    </row>
    <row r="14273" spans="1:9" hidden="1" x14ac:dyDescent="0.3">
      <c r="A14273" s="1" t="s">
        <v>159</v>
      </c>
      <c r="B14273" s="1" t="s">
        <v>334</v>
      </c>
      <c r="C14273">
        <v>33.953299999999999</v>
      </c>
      <c r="D14273">
        <v>-117.3961</v>
      </c>
      <c r="E14273" s="1" t="s">
        <v>27</v>
      </c>
      <c r="F14273" t="s">
        <v>6439</v>
      </c>
      <c r="G14273">
        <v>0</v>
      </c>
      <c r="H14273">
        <v>0</v>
      </c>
      <c r="I14273">
        <v>0</v>
      </c>
    </row>
    <row r="14274" spans="1:9" hidden="1" x14ac:dyDescent="0.3">
      <c r="A14274" s="1" t="s">
        <v>159</v>
      </c>
      <c r="B14274" s="1" t="s">
        <v>334</v>
      </c>
      <c r="C14274">
        <v>33.953299999999999</v>
      </c>
      <c r="D14274">
        <v>-117.3961</v>
      </c>
      <c r="E14274" s="1" t="s">
        <v>28</v>
      </c>
      <c r="F14274" t="s">
        <v>6673</v>
      </c>
      <c r="G14274">
        <v>0</v>
      </c>
      <c r="H14274">
        <v>0</v>
      </c>
      <c r="I14274">
        <v>0</v>
      </c>
    </row>
    <row r="14275" spans="1:9" hidden="1" x14ac:dyDescent="0.3">
      <c r="A14275" s="1" t="s">
        <v>159</v>
      </c>
      <c r="B14275" s="1" t="s">
        <v>334</v>
      </c>
      <c r="C14275">
        <v>33.953299999999999</v>
      </c>
      <c r="D14275">
        <v>-117.3961</v>
      </c>
      <c r="E14275" s="1" t="s">
        <v>29</v>
      </c>
      <c r="F14275" t="s">
        <v>6907</v>
      </c>
      <c r="G14275">
        <v>0</v>
      </c>
      <c r="H14275">
        <v>0</v>
      </c>
      <c r="I14275">
        <v>0</v>
      </c>
    </row>
    <row r="14276" spans="1:9" hidden="1" x14ac:dyDescent="0.3">
      <c r="A14276" s="1" t="s">
        <v>159</v>
      </c>
      <c r="B14276" s="1" t="s">
        <v>334</v>
      </c>
      <c r="C14276">
        <v>33.953299999999999</v>
      </c>
      <c r="D14276">
        <v>-117.3961</v>
      </c>
      <c r="E14276" s="1" t="s">
        <v>30</v>
      </c>
      <c r="F14276" t="s">
        <v>7141</v>
      </c>
      <c r="G14276">
        <v>0</v>
      </c>
      <c r="H14276">
        <v>0</v>
      </c>
      <c r="I14276">
        <v>0</v>
      </c>
    </row>
    <row r="14277" spans="1:9" hidden="1" x14ac:dyDescent="0.3">
      <c r="A14277" s="1" t="s">
        <v>159</v>
      </c>
      <c r="B14277" s="1" t="s">
        <v>334</v>
      </c>
      <c r="C14277">
        <v>33.953299999999999</v>
      </c>
      <c r="D14277">
        <v>-117.3961</v>
      </c>
      <c r="E14277" s="1" t="s">
        <v>31</v>
      </c>
      <c r="F14277" t="s">
        <v>7375</v>
      </c>
      <c r="G14277">
        <v>0</v>
      </c>
      <c r="H14277">
        <v>0</v>
      </c>
      <c r="I14277">
        <v>0</v>
      </c>
    </row>
    <row r="14278" spans="1:9" hidden="1" x14ac:dyDescent="0.3">
      <c r="A14278" s="1" t="s">
        <v>159</v>
      </c>
      <c r="B14278" s="1" t="s">
        <v>334</v>
      </c>
      <c r="C14278">
        <v>33.953299999999999</v>
      </c>
      <c r="D14278">
        <v>-117.3961</v>
      </c>
      <c r="E14278" s="1" t="s">
        <v>32</v>
      </c>
      <c r="F14278" t="s">
        <v>7609</v>
      </c>
      <c r="G14278">
        <v>0</v>
      </c>
      <c r="H14278">
        <v>0</v>
      </c>
      <c r="I14278">
        <v>0</v>
      </c>
    </row>
    <row r="14279" spans="1:9" hidden="1" x14ac:dyDescent="0.3">
      <c r="A14279" s="1" t="s">
        <v>159</v>
      </c>
      <c r="B14279" s="1" t="s">
        <v>334</v>
      </c>
      <c r="C14279">
        <v>33.953299999999999</v>
      </c>
      <c r="D14279">
        <v>-117.3961</v>
      </c>
      <c r="E14279" s="1" t="s">
        <v>33</v>
      </c>
      <c r="F14279" t="s">
        <v>7843</v>
      </c>
      <c r="G14279">
        <v>0</v>
      </c>
      <c r="H14279">
        <v>0</v>
      </c>
      <c r="I14279">
        <v>0</v>
      </c>
    </row>
    <row r="14280" spans="1:9" hidden="1" x14ac:dyDescent="0.3">
      <c r="A14280" s="1" t="s">
        <v>159</v>
      </c>
      <c r="B14280" s="1" t="s">
        <v>334</v>
      </c>
      <c r="C14280">
        <v>33.953299999999999</v>
      </c>
      <c r="D14280">
        <v>-117.3961</v>
      </c>
      <c r="E14280" s="1" t="s">
        <v>34</v>
      </c>
      <c r="F14280" t="s">
        <v>8077</v>
      </c>
      <c r="G14280">
        <v>0</v>
      </c>
      <c r="H14280">
        <v>0</v>
      </c>
      <c r="I14280">
        <v>0</v>
      </c>
    </row>
    <row r="14281" spans="1:9" hidden="1" x14ac:dyDescent="0.3">
      <c r="A14281" s="1" t="s">
        <v>159</v>
      </c>
      <c r="B14281" s="1" t="s">
        <v>334</v>
      </c>
      <c r="C14281">
        <v>33.953299999999999</v>
      </c>
      <c r="D14281">
        <v>-117.3961</v>
      </c>
      <c r="E14281" s="1" t="s">
        <v>35</v>
      </c>
      <c r="F14281" t="s">
        <v>8309</v>
      </c>
      <c r="G14281">
        <v>0</v>
      </c>
      <c r="H14281">
        <v>0</v>
      </c>
      <c r="I14281">
        <v>0</v>
      </c>
    </row>
    <row r="14282" spans="1:9" hidden="1" x14ac:dyDescent="0.3">
      <c r="A14282" s="1" t="s">
        <v>159</v>
      </c>
      <c r="B14282" s="1" t="s">
        <v>334</v>
      </c>
      <c r="C14282">
        <v>33.953299999999999</v>
      </c>
      <c r="D14282">
        <v>-117.3961</v>
      </c>
      <c r="E14282" s="1" t="s">
        <v>36</v>
      </c>
      <c r="F14282" t="s">
        <v>8541</v>
      </c>
      <c r="G14282">
        <v>0</v>
      </c>
      <c r="H14282">
        <v>0</v>
      </c>
      <c r="I14282">
        <v>0</v>
      </c>
    </row>
    <row r="14283" spans="1:9" hidden="1" x14ac:dyDescent="0.3">
      <c r="A14283" s="1" t="s">
        <v>159</v>
      </c>
      <c r="B14283" s="1" t="s">
        <v>334</v>
      </c>
      <c r="C14283">
        <v>33.953299999999999</v>
      </c>
      <c r="D14283">
        <v>-117.3961</v>
      </c>
      <c r="E14283" s="1" t="s">
        <v>37</v>
      </c>
      <c r="F14283" t="s">
        <v>8772</v>
      </c>
      <c r="G14283">
        <v>0</v>
      </c>
      <c r="H14283">
        <v>0</v>
      </c>
      <c r="I14283">
        <v>0</v>
      </c>
    </row>
    <row r="14284" spans="1:9" hidden="1" x14ac:dyDescent="0.3">
      <c r="A14284" s="1" t="s">
        <v>159</v>
      </c>
      <c r="B14284" s="1" t="s">
        <v>334</v>
      </c>
      <c r="C14284">
        <v>33.953299999999999</v>
      </c>
      <c r="D14284">
        <v>-117.3961</v>
      </c>
      <c r="E14284" s="1" t="s">
        <v>38</v>
      </c>
      <c r="F14284" t="s">
        <v>9003</v>
      </c>
      <c r="G14284">
        <v>0</v>
      </c>
      <c r="H14284">
        <v>0</v>
      </c>
      <c r="I14284">
        <v>0</v>
      </c>
    </row>
    <row r="14285" spans="1:9" hidden="1" x14ac:dyDescent="0.3">
      <c r="A14285" s="1" t="s">
        <v>159</v>
      </c>
      <c r="B14285" s="1" t="s">
        <v>334</v>
      </c>
      <c r="C14285">
        <v>33.953299999999999</v>
      </c>
      <c r="D14285">
        <v>-117.3961</v>
      </c>
      <c r="E14285" s="1" t="s">
        <v>39</v>
      </c>
      <c r="F14285" t="s">
        <v>9234</v>
      </c>
      <c r="G14285">
        <v>0</v>
      </c>
      <c r="H14285">
        <v>0</v>
      </c>
      <c r="I14285">
        <v>0</v>
      </c>
    </row>
    <row r="14286" spans="1:9" hidden="1" x14ac:dyDescent="0.3">
      <c r="A14286" s="1" t="s">
        <v>159</v>
      </c>
      <c r="B14286" s="1" t="s">
        <v>334</v>
      </c>
      <c r="C14286">
        <v>33.953299999999999</v>
      </c>
      <c r="D14286">
        <v>-117.3961</v>
      </c>
      <c r="E14286" s="1" t="s">
        <v>40</v>
      </c>
      <c r="F14286" t="s">
        <v>9465</v>
      </c>
      <c r="G14286">
        <v>0</v>
      </c>
      <c r="H14286">
        <v>0</v>
      </c>
      <c r="I14286">
        <v>0</v>
      </c>
    </row>
    <row r="14287" spans="1:9" hidden="1" x14ac:dyDescent="0.3">
      <c r="A14287" s="1" t="s">
        <v>159</v>
      </c>
      <c r="B14287" s="1" t="s">
        <v>334</v>
      </c>
      <c r="C14287">
        <v>33.953299999999999</v>
      </c>
      <c r="D14287">
        <v>-117.3961</v>
      </c>
      <c r="E14287" s="1" t="s">
        <v>41</v>
      </c>
      <c r="F14287" t="s">
        <v>9696</v>
      </c>
      <c r="G14287">
        <v>0</v>
      </c>
      <c r="H14287">
        <v>0</v>
      </c>
      <c r="I14287">
        <v>0</v>
      </c>
    </row>
    <row r="14288" spans="1:9" hidden="1" x14ac:dyDescent="0.3">
      <c r="A14288" s="1" t="s">
        <v>159</v>
      </c>
      <c r="B14288" s="1" t="s">
        <v>334</v>
      </c>
      <c r="C14288">
        <v>33.953299999999999</v>
      </c>
      <c r="D14288">
        <v>-117.3961</v>
      </c>
      <c r="E14288" s="1" t="s">
        <v>42</v>
      </c>
      <c r="F14288" t="s">
        <v>9927</v>
      </c>
      <c r="G14288">
        <v>0</v>
      </c>
      <c r="H14288">
        <v>0</v>
      </c>
      <c r="I14288">
        <v>0</v>
      </c>
    </row>
    <row r="14289" spans="1:9" hidden="1" x14ac:dyDescent="0.3">
      <c r="A14289" s="1" t="s">
        <v>159</v>
      </c>
      <c r="B14289" s="1" t="s">
        <v>334</v>
      </c>
      <c r="C14289">
        <v>33.953299999999999</v>
      </c>
      <c r="D14289">
        <v>-117.3961</v>
      </c>
      <c r="E14289" s="1" t="s">
        <v>43</v>
      </c>
      <c r="F14289" t="s">
        <v>10156</v>
      </c>
      <c r="G14289">
        <v>0</v>
      </c>
      <c r="H14289">
        <v>0</v>
      </c>
      <c r="I14289">
        <v>0</v>
      </c>
    </row>
    <row r="14290" spans="1:9" hidden="1" x14ac:dyDescent="0.3">
      <c r="A14290" s="1" t="s">
        <v>159</v>
      </c>
      <c r="B14290" s="1" t="s">
        <v>334</v>
      </c>
      <c r="C14290">
        <v>33.953299999999999</v>
      </c>
      <c r="D14290">
        <v>-117.3961</v>
      </c>
      <c r="E14290" s="1" t="s">
        <v>44</v>
      </c>
      <c r="F14290" t="s">
        <v>10384</v>
      </c>
      <c r="G14290">
        <v>0</v>
      </c>
      <c r="H14290">
        <v>0</v>
      </c>
      <c r="I14290">
        <v>0</v>
      </c>
    </row>
    <row r="14291" spans="1:9" hidden="1" x14ac:dyDescent="0.3">
      <c r="A14291" s="1" t="s">
        <v>159</v>
      </c>
      <c r="B14291" s="1" t="s">
        <v>334</v>
      </c>
      <c r="C14291">
        <v>33.953299999999999</v>
      </c>
      <c r="D14291">
        <v>-117.3961</v>
      </c>
      <c r="E14291" s="1" t="s">
        <v>45</v>
      </c>
      <c r="F14291" t="s">
        <v>10605</v>
      </c>
      <c r="G14291">
        <v>0</v>
      </c>
      <c r="H14291">
        <v>0</v>
      </c>
      <c r="I14291">
        <v>0</v>
      </c>
    </row>
    <row r="14292" spans="1:9" hidden="1" x14ac:dyDescent="0.3">
      <c r="A14292" s="1" t="s">
        <v>159</v>
      </c>
      <c r="B14292" s="1" t="s">
        <v>334</v>
      </c>
      <c r="C14292">
        <v>33.953299999999999</v>
      </c>
      <c r="D14292">
        <v>-117.3961</v>
      </c>
      <c r="E14292" s="1" t="s">
        <v>46</v>
      </c>
      <c r="F14292" t="s">
        <v>10821</v>
      </c>
      <c r="G14292">
        <v>0</v>
      </c>
      <c r="H14292">
        <v>0</v>
      </c>
      <c r="I14292">
        <v>0</v>
      </c>
    </row>
    <row r="14293" spans="1:9" hidden="1" x14ac:dyDescent="0.3">
      <c r="A14293" s="1" t="s">
        <v>159</v>
      </c>
      <c r="B14293" s="1" t="s">
        <v>334</v>
      </c>
      <c r="C14293">
        <v>33.953299999999999</v>
      </c>
      <c r="D14293">
        <v>-117.3961</v>
      </c>
      <c r="E14293" s="1" t="s">
        <v>47</v>
      </c>
      <c r="F14293" t="s">
        <v>11036</v>
      </c>
      <c r="G14293">
        <v>0</v>
      </c>
      <c r="H14293">
        <v>0</v>
      </c>
      <c r="I14293">
        <v>0</v>
      </c>
    </row>
    <row r="14294" spans="1:9" hidden="1" x14ac:dyDescent="0.3">
      <c r="A14294" s="1" t="s">
        <v>159</v>
      </c>
      <c r="B14294" s="1" t="s">
        <v>334</v>
      </c>
      <c r="C14294">
        <v>33.953299999999999</v>
      </c>
      <c r="D14294">
        <v>-117.3961</v>
      </c>
      <c r="E14294" s="1" t="s">
        <v>48</v>
      </c>
      <c r="F14294" t="s">
        <v>11838</v>
      </c>
      <c r="G14294">
        <v>0</v>
      </c>
      <c r="H14294">
        <v>0</v>
      </c>
      <c r="I14294">
        <v>0</v>
      </c>
    </row>
    <row r="14295" spans="1:9" hidden="1" x14ac:dyDescent="0.3">
      <c r="A14295" s="1" t="s">
        <v>159</v>
      </c>
      <c r="B14295" s="1" t="s">
        <v>334</v>
      </c>
      <c r="C14295">
        <v>33.953299999999999</v>
      </c>
      <c r="D14295">
        <v>-117.3961</v>
      </c>
      <c r="E14295" s="1" t="s">
        <v>49</v>
      </c>
      <c r="F14295" t="s">
        <v>12029</v>
      </c>
      <c r="G14295">
        <v>0</v>
      </c>
      <c r="H14295">
        <v>0</v>
      </c>
      <c r="I14295">
        <v>0</v>
      </c>
    </row>
    <row r="14296" spans="1:9" hidden="1" x14ac:dyDescent="0.3">
      <c r="A14296" s="1" t="s">
        <v>159</v>
      </c>
      <c r="B14296" s="1" t="s">
        <v>334</v>
      </c>
      <c r="C14296">
        <v>33.953299999999999</v>
      </c>
      <c r="D14296">
        <v>-117.3961</v>
      </c>
      <c r="E14296" s="1" t="s">
        <v>50</v>
      </c>
      <c r="F14296" t="s">
        <v>17651</v>
      </c>
      <c r="G14296">
        <v>0</v>
      </c>
      <c r="H14296">
        <v>1</v>
      </c>
      <c r="I14296">
        <v>0</v>
      </c>
    </row>
    <row r="14297" spans="1:9" hidden="1" x14ac:dyDescent="0.3">
      <c r="A14297" s="1" t="s">
        <v>159</v>
      </c>
      <c r="B14297" s="1" t="s">
        <v>334</v>
      </c>
      <c r="C14297">
        <v>33.953299999999999</v>
      </c>
      <c r="D14297">
        <v>-117.3961</v>
      </c>
      <c r="E14297" s="1" t="s">
        <v>51</v>
      </c>
      <c r="F14297" t="s">
        <v>17652</v>
      </c>
      <c r="G14297">
        <v>0</v>
      </c>
      <c r="H14297">
        <v>1</v>
      </c>
      <c r="I14297">
        <v>0</v>
      </c>
    </row>
    <row r="14298" spans="1:9" hidden="1" x14ac:dyDescent="0.3">
      <c r="A14298" s="1" t="s">
        <v>159</v>
      </c>
      <c r="B14298" s="1" t="s">
        <v>334</v>
      </c>
      <c r="C14298">
        <v>33.953299999999999</v>
      </c>
      <c r="D14298">
        <v>-117.3961</v>
      </c>
      <c r="E14298" s="1" t="s">
        <v>52</v>
      </c>
      <c r="F14298" t="s">
        <v>11204</v>
      </c>
      <c r="G14298">
        <v>0</v>
      </c>
      <c r="H14298">
        <v>0</v>
      </c>
      <c r="I14298">
        <v>0</v>
      </c>
    </row>
    <row r="14299" spans="1:9" hidden="1" x14ac:dyDescent="0.3">
      <c r="A14299" s="1" t="s">
        <v>159</v>
      </c>
      <c r="B14299" s="1" t="s">
        <v>334</v>
      </c>
      <c r="C14299">
        <v>33.953299999999999</v>
      </c>
      <c r="D14299">
        <v>-117.3961</v>
      </c>
      <c r="E14299" s="1" t="s">
        <v>53</v>
      </c>
      <c r="F14299" t="s">
        <v>11402</v>
      </c>
      <c r="G14299">
        <v>0</v>
      </c>
      <c r="H14299">
        <v>0</v>
      </c>
      <c r="I14299">
        <v>0</v>
      </c>
    </row>
    <row r="14300" spans="1:9" hidden="1" x14ac:dyDescent="0.3">
      <c r="A14300" s="1" t="s">
        <v>159</v>
      </c>
      <c r="B14300" s="1" t="s">
        <v>334</v>
      </c>
      <c r="C14300">
        <v>33.953299999999999</v>
      </c>
      <c r="D14300">
        <v>-117.3961</v>
      </c>
      <c r="E14300" s="1" t="s">
        <v>54</v>
      </c>
      <c r="F14300" t="s">
        <v>11597</v>
      </c>
      <c r="G14300">
        <v>0</v>
      </c>
      <c r="H14300">
        <v>0</v>
      </c>
      <c r="I14300">
        <v>0</v>
      </c>
    </row>
    <row r="14301" spans="1:9" hidden="1" x14ac:dyDescent="0.3">
      <c r="A14301" s="1" t="s">
        <v>159</v>
      </c>
      <c r="B14301" s="1" t="s">
        <v>334</v>
      </c>
      <c r="C14301">
        <v>33.953299999999999</v>
      </c>
      <c r="D14301">
        <v>-117.3961</v>
      </c>
      <c r="E14301" s="1" t="s">
        <v>21548</v>
      </c>
      <c r="F14301" t="s">
        <v>21823</v>
      </c>
      <c r="G14301">
        <v>0</v>
      </c>
      <c r="H14301">
        <v>0</v>
      </c>
      <c r="I14301">
        <v>0</v>
      </c>
    </row>
    <row r="14302" spans="1:9" hidden="1" x14ac:dyDescent="0.3">
      <c r="A14302" s="1" t="s">
        <v>159</v>
      </c>
      <c r="B14302" s="1" t="s">
        <v>335</v>
      </c>
      <c r="C14302">
        <v>35.126899999999999</v>
      </c>
      <c r="D14302">
        <v>-89.925299999999993</v>
      </c>
      <c r="E14302" s="1" t="s">
        <v>4</v>
      </c>
      <c r="F14302" t="s">
        <v>993</v>
      </c>
      <c r="G14302">
        <v>0</v>
      </c>
      <c r="H14302">
        <v>0</v>
      </c>
      <c r="I14302">
        <v>0</v>
      </c>
    </row>
    <row r="14303" spans="1:9" hidden="1" x14ac:dyDescent="0.3">
      <c r="A14303" s="1" t="s">
        <v>159</v>
      </c>
      <c r="B14303" s="1" t="s">
        <v>335</v>
      </c>
      <c r="C14303">
        <v>35.126899999999999</v>
      </c>
      <c r="D14303">
        <v>-89.925299999999993</v>
      </c>
      <c r="E14303" s="1" t="s">
        <v>5</v>
      </c>
      <c r="F14303" t="s">
        <v>1235</v>
      </c>
      <c r="G14303">
        <v>0</v>
      </c>
      <c r="H14303">
        <v>0</v>
      </c>
      <c r="I14303">
        <v>0</v>
      </c>
    </row>
    <row r="14304" spans="1:9" hidden="1" x14ac:dyDescent="0.3">
      <c r="A14304" s="1" t="s">
        <v>159</v>
      </c>
      <c r="B14304" s="1" t="s">
        <v>335</v>
      </c>
      <c r="C14304">
        <v>35.126899999999999</v>
      </c>
      <c r="D14304">
        <v>-89.925299999999993</v>
      </c>
      <c r="E14304" s="1" t="s">
        <v>6</v>
      </c>
      <c r="F14304" t="s">
        <v>1477</v>
      </c>
      <c r="G14304">
        <v>0</v>
      </c>
      <c r="H14304">
        <v>0</v>
      </c>
      <c r="I14304">
        <v>0</v>
      </c>
    </row>
    <row r="14305" spans="1:9" hidden="1" x14ac:dyDescent="0.3">
      <c r="A14305" s="1" t="s">
        <v>159</v>
      </c>
      <c r="B14305" s="1" t="s">
        <v>335</v>
      </c>
      <c r="C14305">
        <v>35.126899999999999</v>
      </c>
      <c r="D14305">
        <v>-89.925299999999993</v>
      </c>
      <c r="E14305" s="1" t="s">
        <v>7</v>
      </c>
      <c r="F14305" t="s">
        <v>1718</v>
      </c>
      <c r="G14305">
        <v>0</v>
      </c>
      <c r="H14305">
        <v>0</v>
      </c>
      <c r="I14305">
        <v>0</v>
      </c>
    </row>
    <row r="14306" spans="1:9" hidden="1" x14ac:dyDescent="0.3">
      <c r="A14306" s="1" t="s">
        <v>159</v>
      </c>
      <c r="B14306" s="1" t="s">
        <v>335</v>
      </c>
      <c r="C14306">
        <v>35.126899999999999</v>
      </c>
      <c r="D14306">
        <v>-89.925299999999993</v>
      </c>
      <c r="E14306" s="1" t="s">
        <v>8</v>
      </c>
      <c r="F14306" t="s">
        <v>1959</v>
      </c>
      <c r="G14306">
        <v>0</v>
      </c>
      <c r="H14306">
        <v>0</v>
      </c>
      <c r="I14306">
        <v>0</v>
      </c>
    </row>
    <row r="14307" spans="1:9" hidden="1" x14ac:dyDescent="0.3">
      <c r="A14307" s="1" t="s">
        <v>159</v>
      </c>
      <c r="B14307" s="1" t="s">
        <v>335</v>
      </c>
      <c r="C14307">
        <v>35.126899999999999</v>
      </c>
      <c r="D14307">
        <v>-89.925299999999993</v>
      </c>
      <c r="E14307" s="1" t="s">
        <v>9</v>
      </c>
      <c r="F14307" t="s">
        <v>2197</v>
      </c>
      <c r="G14307">
        <v>0</v>
      </c>
      <c r="H14307">
        <v>0</v>
      </c>
      <c r="I14307">
        <v>0</v>
      </c>
    </row>
    <row r="14308" spans="1:9" hidden="1" x14ac:dyDescent="0.3">
      <c r="A14308" s="1" t="s">
        <v>159</v>
      </c>
      <c r="B14308" s="1" t="s">
        <v>335</v>
      </c>
      <c r="C14308">
        <v>35.126899999999999</v>
      </c>
      <c r="D14308">
        <v>-89.925299999999993</v>
      </c>
      <c r="E14308" s="1" t="s">
        <v>10</v>
      </c>
      <c r="F14308" t="s">
        <v>2435</v>
      </c>
      <c r="G14308">
        <v>0</v>
      </c>
      <c r="H14308">
        <v>0</v>
      </c>
      <c r="I14308">
        <v>0</v>
      </c>
    </row>
    <row r="14309" spans="1:9" hidden="1" x14ac:dyDescent="0.3">
      <c r="A14309" s="1" t="s">
        <v>159</v>
      </c>
      <c r="B14309" s="1" t="s">
        <v>335</v>
      </c>
      <c r="C14309">
        <v>35.126899999999999</v>
      </c>
      <c r="D14309">
        <v>-89.925299999999993</v>
      </c>
      <c r="E14309" s="1" t="s">
        <v>11</v>
      </c>
      <c r="F14309" t="s">
        <v>2673</v>
      </c>
      <c r="G14309">
        <v>0</v>
      </c>
      <c r="H14309">
        <v>0</v>
      </c>
      <c r="I14309">
        <v>0</v>
      </c>
    </row>
    <row r="14310" spans="1:9" hidden="1" x14ac:dyDescent="0.3">
      <c r="A14310" s="1" t="s">
        <v>159</v>
      </c>
      <c r="B14310" s="1" t="s">
        <v>335</v>
      </c>
      <c r="C14310">
        <v>35.126899999999999</v>
      </c>
      <c r="D14310">
        <v>-89.925299999999993</v>
      </c>
      <c r="E14310" s="1" t="s">
        <v>12</v>
      </c>
      <c r="F14310" t="s">
        <v>2911</v>
      </c>
      <c r="G14310">
        <v>0</v>
      </c>
      <c r="H14310">
        <v>0</v>
      </c>
      <c r="I14310">
        <v>0</v>
      </c>
    </row>
    <row r="14311" spans="1:9" hidden="1" x14ac:dyDescent="0.3">
      <c r="A14311" s="1" t="s">
        <v>159</v>
      </c>
      <c r="B14311" s="1" t="s">
        <v>335</v>
      </c>
      <c r="C14311">
        <v>35.126899999999999</v>
      </c>
      <c r="D14311">
        <v>-89.925299999999993</v>
      </c>
      <c r="E14311" s="1" t="s">
        <v>13</v>
      </c>
      <c r="F14311" t="s">
        <v>3149</v>
      </c>
      <c r="G14311">
        <v>0</v>
      </c>
      <c r="H14311">
        <v>0</v>
      </c>
      <c r="I14311">
        <v>0</v>
      </c>
    </row>
    <row r="14312" spans="1:9" hidden="1" x14ac:dyDescent="0.3">
      <c r="A14312" s="1" t="s">
        <v>159</v>
      </c>
      <c r="B14312" s="1" t="s">
        <v>335</v>
      </c>
      <c r="C14312">
        <v>35.126899999999999</v>
      </c>
      <c r="D14312">
        <v>-89.925299999999993</v>
      </c>
      <c r="E14312" s="1" t="s">
        <v>14</v>
      </c>
      <c r="F14312" t="s">
        <v>3386</v>
      </c>
      <c r="G14312">
        <v>0</v>
      </c>
      <c r="H14312">
        <v>0</v>
      </c>
      <c r="I14312">
        <v>0</v>
      </c>
    </row>
    <row r="14313" spans="1:9" hidden="1" x14ac:dyDescent="0.3">
      <c r="A14313" s="1" t="s">
        <v>159</v>
      </c>
      <c r="B14313" s="1" t="s">
        <v>335</v>
      </c>
      <c r="C14313">
        <v>35.126899999999999</v>
      </c>
      <c r="D14313">
        <v>-89.925299999999993</v>
      </c>
      <c r="E14313" s="1" t="s">
        <v>15</v>
      </c>
      <c r="F14313" t="s">
        <v>3622</v>
      </c>
      <c r="G14313">
        <v>0</v>
      </c>
      <c r="H14313">
        <v>0</v>
      </c>
      <c r="I14313">
        <v>0</v>
      </c>
    </row>
    <row r="14314" spans="1:9" hidden="1" x14ac:dyDescent="0.3">
      <c r="A14314" s="1" t="s">
        <v>159</v>
      </c>
      <c r="B14314" s="1" t="s">
        <v>335</v>
      </c>
      <c r="C14314">
        <v>35.126899999999999</v>
      </c>
      <c r="D14314">
        <v>-89.925299999999993</v>
      </c>
      <c r="E14314" s="1" t="s">
        <v>16</v>
      </c>
      <c r="F14314" t="s">
        <v>3858</v>
      </c>
      <c r="G14314">
        <v>0</v>
      </c>
      <c r="H14314">
        <v>0</v>
      </c>
      <c r="I14314">
        <v>0</v>
      </c>
    </row>
    <row r="14315" spans="1:9" hidden="1" x14ac:dyDescent="0.3">
      <c r="A14315" s="1" t="s">
        <v>159</v>
      </c>
      <c r="B14315" s="1" t="s">
        <v>335</v>
      </c>
      <c r="C14315">
        <v>35.126899999999999</v>
      </c>
      <c r="D14315">
        <v>-89.925299999999993</v>
      </c>
      <c r="E14315" s="1" t="s">
        <v>17</v>
      </c>
      <c r="F14315" t="s">
        <v>4093</v>
      </c>
      <c r="G14315">
        <v>0</v>
      </c>
      <c r="H14315">
        <v>0</v>
      </c>
      <c r="I14315">
        <v>0</v>
      </c>
    </row>
    <row r="14316" spans="1:9" hidden="1" x14ac:dyDescent="0.3">
      <c r="A14316" s="1" t="s">
        <v>159</v>
      </c>
      <c r="B14316" s="1" t="s">
        <v>335</v>
      </c>
      <c r="C14316">
        <v>35.126899999999999</v>
      </c>
      <c r="D14316">
        <v>-89.925299999999993</v>
      </c>
      <c r="E14316" s="1" t="s">
        <v>18</v>
      </c>
      <c r="F14316" t="s">
        <v>4328</v>
      </c>
      <c r="G14316">
        <v>0</v>
      </c>
      <c r="H14316">
        <v>0</v>
      </c>
      <c r="I14316">
        <v>0</v>
      </c>
    </row>
    <row r="14317" spans="1:9" hidden="1" x14ac:dyDescent="0.3">
      <c r="A14317" s="1" t="s">
        <v>159</v>
      </c>
      <c r="B14317" s="1" t="s">
        <v>335</v>
      </c>
      <c r="C14317">
        <v>35.126899999999999</v>
      </c>
      <c r="D14317">
        <v>-89.925299999999993</v>
      </c>
      <c r="E14317" s="1" t="s">
        <v>19</v>
      </c>
      <c r="F14317" t="s">
        <v>4563</v>
      </c>
      <c r="G14317">
        <v>0</v>
      </c>
      <c r="H14317">
        <v>0</v>
      </c>
      <c r="I14317">
        <v>0</v>
      </c>
    </row>
    <row r="14318" spans="1:9" hidden="1" x14ac:dyDescent="0.3">
      <c r="A14318" s="1" t="s">
        <v>159</v>
      </c>
      <c r="B14318" s="1" t="s">
        <v>335</v>
      </c>
      <c r="C14318">
        <v>35.126899999999999</v>
      </c>
      <c r="D14318">
        <v>-89.925299999999993</v>
      </c>
      <c r="E14318" s="1" t="s">
        <v>20</v>
      </c>
      <c r="F14318" t="s">
        <v>4798</v>
      </c>
      <c r="G14318">
        <v>0</v>
      </c>
      <c r="H14318">
        <v>0</v>
      </c>
      <c r="I14318">
        <v>0</v>
      </c>
    </row>
    <row r="14319" spans="1:9" hidden="1" x14ac:dyDescent="0.3">
      <c r="A14319" s="1" t="s">
        <v>159</v>
      </c>
      <c r="B14319" s="1" t="s">
        <v>335</v>
      </c>
      <c r="C14319">
        <v>35.126899999999999</v>
      </c>
      <c r="D14319">
        <v>-89.925299999999993</v>
      </c>
      <c r="E14319" s="1" t="s">
        <v>21</v>
      </c>
      <c r="F14319" t="s">
        <v>5033</v>
      </c>
      <c r="G14319">
        <v>0</v>
      </c>
      <c r="H14319">
        <v>0</v>
      </c>
      <c r="I14319">
        <v>0</v>
      </c>
    </row>
    <row r="14320" spans="1:9" hidden="1" x14ac:dyDescent="0.3">
      <c r="A14320" s="1" t="s">
        <v>159</v>
      </c>
      <c r="B14320" s="1" t="s">
        <v>335</v>
      </c>
      <c r="C14320">
        <v>35.126899999999999</v>
      </c>
      <c r="D14320">
        <v>-89.925299999999993</v>
      </c>
      <c r="E14320" s="1" t="s">
        <v>22</v>
      </c>
      <c r="F14320" t="s">
        <v>5268</v>
      </c>
      <c r="G14320">
        <v>0</v>
      </c>
      <c r="H14320">
        <v>0</v>
      </c>
      <c r="I14320">
        <v>0</v>
      </c>
    </row>
    <row r="14321" spans="1:9" hidden="1" x14ac:dyDescent="0.3">
      <c r="A14321" s="1" t="s">
        <v>159</v>
      </c>
      <c r="B14321" s="1" t="s">
        <v>335</v>
      </c>
      <c r="C14321">
        <v>35.126899999999999</v>
      </c>
      <c r="D14321">
        <v>-89.925299999999993</v>
      </c>
      <c r="E14321" s="1" t="s">
        <v>23</v>
      </c>
      <c r="F14321" t="s">
        <v>5503</v>
      </c>
      <c r="G14321">
        <v>0</v>
      </c>
      <c r="H14321">
        <v>0</v>
      </c>
      <c r="I14321">
        <v>0</v>
      </c>
    </row>
    <row r="14322" spans="1:9" hidden="1" x14ac:dyDescent="0.3">
      <c r="A14322" s="1" t="s">
        <v>159</v>
      </c>
      <c r="B14322" s="1" t="s">
        <v>335</v>
      </c>
      <c r="C14322">
        <v>35.126899999999999</v>
      </c>
      <c r="D14322">
        <v>-89.925299999999993</v>
      </c>
      <c r="E14322" s="1" t="s">
        <v>24</v>
      </c>
      <c r="F14322" t="s">
        <v>5738</v>
      </c>
      <c r="G14322">
        <v>0</v>
      </c>
      <c r="H14322">
        <v>0</v>
      </c>
      <c r="I14322">
        <v>0</v>
      </c>
    </row>
    <row r="14323" spans="1:9" hidden="1" x14ac:dyDescent="0.3">
      <c r="A14323" s="1" t="s">
        <v>159</v>
      </c>
      <c r="B14323" s="1" t="s">
        <v>335</v>
      </c>
      <c r="C14323">
        <v>35.126899999999999</v>
      </c>
      <c r="D14323">
        <v>-89.925299999999993</v>
      </c>
      <c r="E14323" s="1" t="s">
        <v>25</v>
      </c>
      <c r="F14323" t="s">
        <v>5972</v>
      </c>
      <c r="G14323">
        <v>0</v>
      </c>
      <c r="H14323">
        <v>0</v>
      </c>
      <c r="I14323">
        <v>0</v>
      </c>
    </row>
    <row r="14324" spans="1:9" hidden="1" x14ac:dyDescent="0.3">
      <c r="A14324" s="1" t="s">
        <v>159</v>
      </c>
      <c r="B14324" s="1" t="s">
        <v>335</v>
      </c>
      <c r="C14324">
        <v>35.126899999999999</v>
      </c>
      <c r="D14324">
        <v>-89.925299999999993</v>
      </c>
      <c r="E14324" s="1" t="s">
        <v>26</v>
      </c>
      <c r="F14324" t="s">
        <v>6206</v>
      </c>
      <c r="G14324">
        <v>0</v>
      </c>
      <c r="H14324">
        <v>0</v>
      </c>
      <c r="I14324">
        <v>0</v>
      </c>
    </row>
    <row r="14325" spans="1:9" hidden="1" x14ac:dyDescent="0.3">
      <c r="A14325" s="1" t="s">
        <v>159</v>
      </c>
      <c r="B14325" s="1" t="s">
        <v>335</v>
      </c>
      <c r="C14325">
        <v>35.126899999999999</v>
      </c>
      <c r="D14325">
        <v>-89.925299999999993</v>
      </c>
      <c r="E14325" s="1" t="s">
        <v>27</v>
      </c>
      <c r="F14325" t="s">
        <v>6440</v>
      </c>
      <c r="G14325">
        <v>0</v>
      </c>
      <c r="H14325">
        <v>0</v>
      </c>
      <c r="I14325">
        <v>0</v>
      </c>
    </row>
    <row r="14326" spans="1:9" hidden="1" x14ac:dyDescent="0.3">
      <c r="A14326" s="1" t="s">
        <v>159</v>
      </c>
      <c r="B14326" s="1" t="s">
        <v>335</v>
      </c>
      <c r="C14326">
        <v>35.126899999999999</v>
      </c>
      <c r="D14326">
        <v>-89.925299999999993</v>
      </c>
      <c r="E14326" s="1" t="s">
        <v>28</v>
      </c>
      <c r="F14326" t="s">
        <v>6674</v>
      </c>
      <c r="G14326">
        <v>0</v>
      </c>
      <c r="H14326">
        <v>0</v>
      </c>
      <c r="I14326">
        <v>0</v>
      </c>
    </row>
    <row r="14327" spans="1:9" hidden="1" x14ac:dyDescent="0.3">
      <c r="A14327" s="1" t="s">
        <v>159</v>
      </c>
      <c r="B14327" s="1" t="s">
        <v>335</v>
      </c>
      <c r="C14327">
        <v>35.126899999999999</v>
      </c>
      <c r="D14327">
        <v>-89.925299999999993</v>
      </c>
      <c r="E14327" s="1" t="s">
        <v>29</v>
      </c>
      <c r="F14327" t="s">
        <v>6908</v>
      </c>
      <c r="G14327">
        <v>0</v>
      </c>
      <c r="H14327">
        <v>0</v>
      </c>
      <c r="I14327">
        <v>0</v>
      </c>
    </row>
    <row r="14328" spans="1:9" hidden="1" x14ac:dyDescent="0.3">
      <c r="A14328" s="1" t="s">
        <v>159</v>
      </c>
      <c r="B14328" s="1" t="s">
        <v>335</v>
      </c>
      <c r="C14328">
        <v>35.126899999999999</v>
      </c>
      <c r="D14328">
        <v>-89.925299999999993</v>
      </c>
      <c r="E14328" s="1" t="s">
        <v>30</v>
      </c>
      <c r="F14328" t="s">
        <v>7142</v>
      </c>
      <c r="G14328">
        <v>0</v>
      </c>
      <c r="H14328">
        <v>0</v>
      </c>
      <c r="I14328">
        <v>0</v>
      </c>
    </row>
    <row r="14329" spans="1:9" hidden="1" x14ac:dyDescent="0.3">
      <c r="A14329" s="1" t="s">
        <v>159</v>
      </c>
      <c r="B14329" s="1" t="s">
        <v>335</v>
      </c>
      <c r="C14329">
        <v>35.126899999999999</v>
      </c>
      <c r="D14329">
        <v>-89.925299999999993</v>
      </c>
      <c r="E14329" s="1" t="s">
        <v>31</v>
      </c>
      <c r="F14329" t="s">
        <v>7376</v>
      </c>
      <c r="G14329">
        <v>0</v>
      </c>
      <c r="H14329">
        <v>0</v>
      </c>
      <c r="I14329">
        <v>0</v>
      </c>
    </row>
    <row r="14330" spans="1:9" hidden="1" x14ac:dyDescent="0.3">
      <c r="A14330" s="1" t="s">
        <v>159</v>
      </c>
      <c r="B14330" s="1" t="s">
        <v>335</v>
      </c>
      <c r="C14330">
        <v>35.126899999999999</v>
      </c>
      <c r="D14330">
        <v>-89.925299999999993</v>
      </c>
      <c r="E14330" s="1" t="s">
        <v>32</v>
      </c>
      <c r="F14330" t="s">
        <v>7610</v>
      </c>
      <c r="G14330">
        <v>0</v>
      </c>
      <c r="H14330">
        <v>0</v>
      </c>
      <c r="I14330">
        <v>0</v>
      </c>
    </row>
    <row r="14331" spans="1:9" hidden="1" x14ac:dyDescent="0.3">
      <c r="A14331" s="1" t="s">
        <v>159</v>
      </c>
      <c r="B14331" s="1" t="s">
        <v>335</v>
      </c>
      <c r="C14331">
        <v>35.126899999999999</v>
      </c>
      <c r="D14331">
        <v>-89.925299999999993</v>
      </c>
      <c r="E14331" s="1" t="s">
        <v>33</v>
      </c>
      <c r="F14331" t="s">
        <v>7844</v>
      </c>
      <c r="G14331">
        <v>0</v>
      </c>
      <c r="H14331">
        <v>0</v>
      </c>
      <c r="I14331">
        <v>0</v>
      </c>
    </row>
    <row r="14332" spans="1:9" hidden="1" x14ac:dyDescent="0.3">
      <c r="A14332" s="1" t="s">
        <v>159</v>
      </c>
      <c r="B14332" s="1" t="s">
        <v>335</v>
      </c>
      <c r="C14332">
        <v>35.126899999999999</v>
      </c>
      <c r="D14332">
        <v>-89.925299999999993</v>
      </c>
      <c r="E14332" s="1" t="s">
        <v>34</v>
      </c>
      <c r="F14332" t="s">
        <v>8078</v>
      </c>
      <c r="G14332">
        <v>0</v>
      </c>
      <c r="H14332">
        <v>0</v>
      </c>
      <c r="I14332">
        <v>0</v>
      </c>
    </row>
    <row r="14333" spans="1:9" hidden="1" x14ac:dyDescent="0.3">
      <c r="A14333" s="1" t="s">
        <v>159</v>
      </c>
      <c r="B14333" s="1" t="s">
        <v>335</v>
      </c>
      <c r="C14333">
        <v>35.126899999999999</v>
      </c>
      <c r="D14333">
        <v>-89.925299999999993</v>
      </c>
      <c r="E14333" s="1" t="s">
        <v>35</v>
      </c>
      <c r="F14333" t="s">
        <v>8310</v>
      </c>
      <c r="G14333">
        <v>0</v>
      </c>
      <c r="H14333">
        <v>0</v>
      </c>
      <c r="I14333">
        <v>0</v>
      </c>
    </row>
    <row r="14334" spans="1:9" hidden="1" x14ac:dyDescent="0.3">
      <c r="A14334" s="1" t="s">
        <v>159</v>
      </c>
      <c r="B14334" s="1" t="s">
        <v>335</v>
      </c>
      <c r="C14334">
        <v>35.126899999999999</v>
      </c>
      <c r="D14334">
        <v>-89.925299999999993</v>
      </c>
      <c r="E14334" s="1" t="s">
        <v>36</v>
      </c>
      <c r="F14334" t="s">
        <v>8542</v>
      </c>
      <c r="G14334">
        <v>0</v>
      </c>
      <c r="H14334">
        <v>0</v>
      </c>
      <c r="I14334">
        <v>0</v>
      </c>
    </row>
    <row r="14335" spans="1:9" hidden="1" x14ac:dyDescent="0.3">
      <c r="A14335" s="1" t="s">
        <v>159</v>
      </c>
      <c r="B14335" s="1" t="s">
        <v>335</v>
      </c>
      <c r="C14335">
        <v>35.126899999999999</v>
      </c>
      <c r="D14335">
        <v>-89.925299999999993</v>
      </c>
      <c r="E14335" s="1" t="s">
        <v>37</v>
      </c>
      <c r="F14335" t="s">
        <v>8773</v>
      </c>
      <c r="G14335">
        <v>0</v>
      </c>
      <c r="H14335">
        <v>0</v>
      </c>
      <c r="I14335">
        <v>0</v>
      </c>
    </row>
    <row r="14336" spans="1:9" hidden="1" x14ac:dyDescent="0.3">
      <c r="A14336" s="1" t="s">
        <v>159</v>
      </c>
      <c r="B14336" s="1" t="s">
        <v>335</v>
      </c>
      <c r="C14336">
        <v>35.126899999999999</v>
      </c>
      <c r="D14336">
        <v>-89.925299999999993</v>
      </c>
      <c r="E14336" s="1" t="s">
        <v>38</v>
      </c>
      <c r="F14336" t="s">
        <v>9004</v>
      </c>
      <c r="G14336">
        <v>0</v>
      </c>
      <c r="H14336">
        <v>0</v>
      </c>
      <c r="I14336">
        <v>0</v>
      </c>
    </row>
    <row r="14337" spans="1:9" hidden="1" x14ac:dyDescent="0.3">
      <c r="A14337" s="1" t="s">
        <v>159</v>
      </c>
      <c r="B14337" s="1" t="s">
        <v>335</v>
      </c>
      <c r="C14337">
        <v>35.126899999999999</v>
      </c>
      <c r="D14337">
        <v>-89.925299999999993</v>
      </c>
      <c r="E14337" s="1" t="s">
        <v>39</v>
      </c>
      <c r="F14337" t="s">
        <v>9235</v>
      </c>
      <c r="G14337">
        <v>0</v>
      </c>
      <c r="H14337">
        <v>0</v>
      </c>
      <c r="I14337">
        <v>0</v>
      </c>
    </row>
    <row r="14338" spans="1:9" hidden="1" x14ac:dyDescent="0.3">
      <c r="A14338" s="1" t="s">
        <v>159</v>
      </c>
      <c r="B14338" s="1" t="s">
        <v>335</v>
      </c>
      <c r="C14338">
        <v>35.126899999999999</v>
      </c>
      <c r="D14338">
        <v>-89.925299999999993</v>
      </c>
      <c r="E14338" s="1" t="s">
        <v>40</v>
      </c>
      <c r="F14338" t="s">
        <v>9466</v>
      </c>
      <c r="G14338">
        <v>0</v>
      </c>
      <c r="H14338">
        <v>0</v>
      </c>
      <c r="I14338">
        <v>0</v>
      </c>
    </row>
    <row r="14339" spans="1:9" hidden="1" x14ac:dyDescent="0.3">
      <c r="A14339" s="1" t="s">
        <v>159</v>
      </c>
      <c r="B14339" s="1" t="s">
        <v>335</v>
      </c>
      <c r="C14339">
        <v>35.126899999999999</v>
      </c>
      <c r="D14339">
        <v>-89.925299999999993</v>
      </c>
      <c r="E14339" s="1" t="s">
        <v>41</v>
      </c>
      <c r="F14339" t="s">
        <v>9697</v>
      </c>
      <c r="G14339">
        <v>0</v>
      </c>
      <c r="H14339">
        <v>0</v>
      </c>
      <c r="I14339">
        <v>0</v>
      </c>
    </row>
    <row r="14340" spans="1:9" hidden="1" x14ac:dyDescent="0.3">
      <c r="A14340" s="1" t="s">
        <v>159</v>
      </c>
      <c r="B14340" s="1" t="s">
        <v>335</v>
      </c>
      <c r="C14340">
        <v>35.126899999999999</v>
      </c>
      <c r="D14340">
        <v>-89.925299999999993</v>
      </c>
      <c r="E14340" s="1" t="s">
        <v>42</v>
      </c>
      <c r="F14340" t="s">
        <v>9928</v>
      </c>
      <c r="G14340">
        <v>0</v>
      </c>
      <c r="H14340">
        <v>0</v>
      </c>
      <c r="I14340">
        <v>0</v>
      </c>
    </row>
    <row r="14341" spans="1:9" hidden="1" x14ac:dyDescent="0.3">
      <c r="A14341" s="1" t="s">
        <v>159</v>
      </c>
      <c r="B14341" s="1" t="s">
        <v>335</v>
      </c>
      <c r="C14341">
        <v>35.126899999999999</v>
      </c>
      <c r="D14341">
        <v>-89.925299999999993</v>
      </c>
      <c r="E14341" s="1" t="s">
        <v>43</v>
      </c>
      <c r="F14341" t="s">
        <v>10157</v>
      </c>
      <c r="G14341">
        <v>0</v>
      </c>
      <c r="H14341">
        <v>0</v>
      </c>
      <c r="I14341">
        <v>0</v>
      </c>
    </row>
    <row r="14342" spans="1:9" hidden="1" x14ac:dyDescent="0.3">
      <c r="A14342" s="1" t="s">
        <v>159</v>
      </c>
      <c r="B14342" s="1" t="s">
        <v>335</v>
      </c>
      <c r="C14342">
        <v>35.126899999999999</v>
      </c>
      <c r="D14342">
        <v>-89.925299999999993</v>
      </c>
      <c r="E14342" s="1" t="s">
        <v>44</v>
      </c>
      <c r="F14342" t="s">
        <v>10385</v>
      </c>
      <c r="G14342">
        <v>0</v>
      </c>
      <c r="H14342">
        <v>0</v>
      </c>
      <c r="I14342">
        <v>0</v>
      </c>
    </row>
    <row r="14343" spans="1:9" hidden="1" x14ac:dyDescent="0.3">
      <c r="A14343" s="1" t="s">
        <v>159</v>
      </c>
      <c r="B14343" s="1" t="s">
        <v>335</v>
      </c>
      <c r="C14343">
        <v>35.126899999999999</v>
      </c>
      <c r="D14343">
        <v>-89.925299999999993</v>
      </c>
      <c r="E14343" s="1" t="s">
        <v>45</v>
      </c>
      <c r="F14343" t="s">
        <v>10606</v>
      </c>
      <c r="G14343">
        <v>0</v>
      </c>
      <c r="H14343">
        <v>0</v>
      </c>
      <c r="I14343">
        <v>0</v>
      </c>
    </row>
    <row r="14344" spans="1:9" hidden="1" x14ac:dyDescent="0.3">
      <c r="A14344" s="1" t="s">
        <v>159</v>
      </c>
      <c r="B14344" s="1" t="s">
        <v>335</v>
      </c>
      <c r="C14344">
        <v>35.126899999999999</v>
      </c>
      <c r="D14344">
        <v>-89.925299999999993</v>
      </c>
      <c r="E14344" s="1" t="s">
        <v>46</v>
      </c>
      <c r="F14344" t="s">
        <v>10822</v>
      </c>
      <c r="G14344">
        <v>0</v>
      </c>
      <c r="H14344">
        <v>0</v>
      </c>
      <c r="I14344">
        <v>0</v>
      </c>
    </row>
    <row r="14345" spans="1:9" hidden="1" x14ac:dyDescent="0.3">
      <c r="A14345" s="1" t="s">
        <v>159</v>
      </c>
      <c r="B14345" s="1" t="s">
        <v>335</v>
      </c>
      <c r="C14345">
        <v>35.126899999999999</v>
      </c>
      <c r="D14345">
        <v>-89.925299999999993</v>
      </c>
      <c r="E14345" s="1" t="s">
        <v>47</v>
      </c>
      <c r="F14345" t="s">
        <v>11037</v>
      </c>
      <c r="G14345">
        <v>0</v>
      </c>
      <c r="H14345">
        <v>0</v>
      </c>
      <c r="I14345">
        <v>0</v>
      </c>
    </row>
    <row r="14346" spans="1:9" hidden="1" x14ac:dyDescent="0.3">
      <c r="A14346" s="1" t="s">
        <v>159</v>
      </c>
      <c r="B14346" s="1" t="s">
        <v>335</v>
      </c>
      <c r="C14346">
        <v>35.126899999999999</v>
      </c>
      <c r="D14346">
        <v>-89.925299999999993</v>
      </c>
      <c r="E14346" s="1" t="s">
        <v>48</v>
      </c>
      <c r="F14346" t="s">
        <v>11839</v>
      </c>
      <c r="G14346">
        <v>0</v>
      </c>
      <c r="H14346">
        <v>0</v>
      </c>
      <c r="I14346">
        <v>0</v>
      </c>
    </row>
    <row r="14347" spans="1:9" hidden="1" x14ac:dyDescent="0.3">
      <c r="A14347" s="1" t="s">
        <v>159</v>
      </c>
      <c r="B14347" s="1" t="s">
        <v>335</v>
      </c>
      <c r="C14347">
        <v>35.126899999999999</v>
      </c>
      <c r="D14347">
        <v>-89.925299999999993</v>
      </c>
      <c r="E14347" s="1" t="s">
        <v>49</v>
      </c>
      <c r="F14347" t="s">
        <v>12030</v>
      </c>
      <c r="G14347">
        <v>0</v>
      </c>
      <c r="H14347">
        <v>0</v>
      </c>
      <c r="I14347">
        <v>0</v>
      </c>
    </row>
    <row r="14348" spans="1:9" hidden="1" x14ac:dyDescent="0.3">
      <c r="A14348" s="1" t="s">
        <v>159</v>
      </c>
      <c r="B14348" s="1" t="s">
        <v>335</v>
      </c>
      <c r="C14348">
        <v>35.126899999999999</v>
      </c>
      <c r="D14348">
        <v>-89.925299999999993</v>
      </c>
      <c r="E14348" s="1" t="s">
        <v>50</v>
      </c>
      <c r="F14348" t="s">
        <v>17653</v>
      </c>
      <c r="G14348">
        <v>0</v>
      </c>
      <c r="H14348">
        <v>1</v>
      </c>
      <c r="I14348">
        <v>0</v>
      </c>
    </row>
    <row r="14349" spans="1:9" hidden="1" x14ac:dyDescent="0.3">
      <c r="A14349" s="1" t="s">
        <v>159</v>
      </c>
      <c r="B14349" s="1" t="s">
        <v>335</v>
      </c>
      <c r="C14349">
        <v>35.126899999999999</v>
      </c>
      <c r="D14349">
        <v>-89.925299999999993</v>
      </c>
      <c r="E14349" s="1" t="s">
        <v>51</v>
      </c>
      <c r="F14349" t="s">
        <v>17654</v>
      </c>
      <c r="G14349">
        <v>0</v>
      </c>
      <c r="H14349">
        <v>1</v>
      </c>
      <c r="I14349">
        <v>0</v>
      </c>
    </row>
    <row r="14350" spans="1:9" hidden="1" x14ac:dyDescent="0.3">
      <c r="A14350" s="1" t="s">
        <v>159</v>
      </c>
      <c r="B14350" s="1" t="s">
        <v>335</v>
      </c>
      <c r="C14350">
        <v>35.126899999999999</v>
      </c>
      <c r="D14350">
        <v>-89.925299999999993</v>
      </c>
      <c r="E14350" s="1" t="s">
        <v>52</v>
      </c>
      <c r="F14350" t="s">
        <v>11205</v>
      </c>
      <c r="G14350">
        <v>0</v>
      </c>
      <c r="H14350">
        <v>0</v>
      </c>
      <c r="I14350">
        <v>0</v>
      </c>
    </row>
    <row r="14351" spans="1:9" hidden="1" x14ac:dyDescent="0.3">
      <c r="A14351" s="1" t="s">
        <v>159</v>
      </c>
      <c r="B14351" s="1" t="s">
        <v>335</v>
      </c>
      <c r="C14351">
        <v>35.126899999999999</v>
      </c>
      <c r="D14351">
        <v>-89.925299999999993</v>
      </c>
      <c r="E14351" s="1" t="s">
        <v>53</v>
      </c>
      <c r="F14351" t="s">
        <v>11403</v>
      </c>
      <c r="G14351">
        <v>0</v>
      </c>
      <c r="H14351">
        <v>0</v>
      </c>
      <c r="I14351">
        <v>0</v>
      </c>
    </row>
    <row r="14352" spans="1:9" hidden="1" x14ac:dyDescent="0.3">
      <c r="A14352" s="1" t="s">
        <v>159</v>
      </c>
      <c r="B14352" s="1" t="s">
        <v>335</v>
      </c>
      <c r="C14352">
        <v>35.126899999999999</v>
      </c>
      <c r="D14352">
        <v>-89.925299999999993</v>
      </c>
      <c r="E14352" s="1" t="s">
        <v>54</v>
      </c>
      <c r="F14352" t="s">
        <v>11598</v>
      </c>
      <c r="G14352">
        <v>0</v>
      </c>
      <c r="H14352">
        <v>0</v>
      </c>
      <c r="I14352">
        <v>0</v>
      </c>
    </row>
    <row r="14353" spans="1:9" hidden="1" x14ac:dyDescent="0.3">
      <c r="A14353" s="1" t="s">
        <v>159</v>
      </c>
      <c r="B14353" s="1" t="s">
        <v>335</v>
      </c>
      <c r="C14353">
        <v>35.126899999999999</v>
      </c>
      <c r="D14353">
        <v>-89.925299999999993</v>
      </c>
      <c r="E14353" s="1" t="s">
        <v>21548</v>
      </c>
      <c r="F14353" t="s">
        <v>21824</v>
      </c>
      <c r="G14353">
        <v>0</v>
      </c>
      <c r="H14353">
        <v>0</v>
      </c>
      <c r="I14353">
        <v>0</v>
      </c>
    </row>
    <row r="14354" spans="1:9" hidden="1" x14ac:dyDescent="0.3">
      <c r="A14354" s="1" t="s">
        <v>159</v>
      </c>
      <c r="B14354" s="1" t="s">
        <v>336</v>
      </c>
      <c r="C14354">
        <v>38.610300000000002</v>
      </c>
      <c r="D14354">
        <v>-90.412499999999994</v>
      </c>
      <c r="E14354" s="1" t="s">
        <v>4</v>
      </c>
      <c r="F14354" t="s">
        <v>994</v>
      </c>
      <c r="G14354">
        <v>0</v>
      </c>
      <c r="H14354">
        <v>0</v>
      </c>
      <c r="I14354">
        <v>0</v>
      </c>
    </row>
    <row r="14355" spans="1:9" hidden="1" x14ac:dyDescent="0.3">
      <c r="A14355" s="1" t="s">
        <v>159</v>
      </c>
      <c r="B14355" s="1" t="s">
        <v>336</v>
      </c>
      <c r="C14355">
        <v>38.610300000000002</v>
      </c>
      <c r="D14355">
        <v>-90.412499999999994</v>
      </c>
      <c r="E14355" s="1" t="s">
        <v>5</v>
      </c>
      <c r="F14355" t="s">
        <v>1236</v>
      </c>
      <c r="G14355">
        <v>0</v>
      </c>
      <c r="H14355">
        <v>0</v>
      </c>
      <c r="I14355">
        <v>0</v>
      </c>
    </row>
    <row r="14356" spans="1:9" hidden="1" x14ac:dyDescent="0.3">
      <c r="A14356" s="1" t="s">
        <v>159</v>
      </c>
      <c r="B14356" s="1" t="s">
        <v>336</v>
      </c>
      <c r="C14356">
        <v>38.610300000000002</v>
      </c>
      <c r="D14356">
        <v>-90.412499999999994</v>
      </c>
      <c r="E14356" s="1" t="s">
        <v>6</v>
      </c>
      <c r="F14356" t="s">
        <v>1478</v>
      </c>
      <c r="G14356">
        <v>0</v>
      </c>
      <c r="H14356">
        <v>0</v>
      </c>
      <c r="I14356">
        <v>0</v>
      </c>
    </row>
    <row r="14357" spans="1:9" hidden="1" x14ac:dyDescent="0.3">
      <c r="A14357" s="1" t="s">
        <v>159</v>
      </c>
      <c r="B14357" s="1" t="s">
        <v>336</v>
      </c>
      <c r="C14357">
        <v>38.610300000000002</v>
      </c>
      <c r="D14357">
        <v>-90.412499999999994</v>
      </c>
      <c r="E14357" s="1" t="s">
        <v>7</v>
      </c>
      <c r="F14357" t="s">
        <v>1719</v>
      </c>
      <c r="G14357">
        <v>0</v>
      </c>
      <c r="H14357">
        <v>0</v>
      </c>
      <c r="I14357">
        <v>0</v>
      </c>
    </row>
    <row r="14358" spans="1:9" hidden="1" x14ac:dyDescent="0.3">
      <c r="A14358" s="1" t="s">
        <v>159</v>
      </c>
      <c r="B14358" s="1" t="s">
        <v>336</v>
      </c>
      <c r="C14358">
        <v>38.610300000000002</v>
      </c>
      <c r="D14358">
        <v>-90.412499999999994</v>
      </c>
      <c r="E14358" s="1" t="s">
        <v>8</v>
      </c>
      <c r="F14358" t="s">
        <v>1960</v>
      </c>
      <c r="G14358">
        <v>0</v>
      </c>
      <c r="H14358">
        <v>0</v>
      </c>
      <c r="I14358">
        <v>0</v>
      </c>
    </row>
    <row r="14359" spans="1:9" hidden="1" x14ac:dyDescent="0.3">
      <c r="A14359" s="1" t="s">
        <v>159</v>
      </c>
      <c r="B14359" s="1" t="s">
        <v>336</v>
      </c>
      <c r="C14359">
        <v>38.610300000000002</v>
      </c>
      <c r="D14359">
        <v>-90.412499999999994</v>
      </c>
      <c r="E14359" s="1" t="s">
        <v>9</v>
      </c>
      <c r="F14359" t="s">
        <v>2198</v>
      </c>
      <c r="G14359">
        <v>0</v>
      </c>
      <c r="H14359">
        <v>0</v>
      </c>
      <c r="I14359">
        <v>0</v>
      </c>
    </row>
    <row r="14360" spans="1:9" hidden="1" x14ac:dyDescent="0.3">
      <c r="A14360" s="1" t="s">
        <v>159</v>
      </c>
      <c r="B14360" s="1" t="s">
        <v>336</v>
      </c>
      <c r="C14360">
        <v>38.610300000000002</v>
      </c>
      <c r="D14360">
        <v>-90.412499999999994</v>
      </c>
      <c r="E14360" s="1" t="s">
        <v>10</v>
      </c>
      <c r="F14360" t="s">
        <v>2436</v>
      </c>
      <c r="G14360">
        <v>0</v>
      </c>
      <c r="H14360">
        <v>0</v>
      </c>
      <c r="I14360">
        <v>0</v>
      </c>
    </row>
    <row r="14361" spans="1:9" hidden="1" x14ac:dyDescent="0.3">
      <c r="A14361" s="1" t="s">
        <v>159</v>
      </c>
      <c r="B14361" s="1" t="s">
        <v>336</v>
      </c>
      <c r="C14361">
        <v>38.610300000000002</v>
      </c>
      <c r="D14361">
        <v>-90.412499999999994</v>
      </c>
      <c r="E14361" s="1" t="s">
        <v>11</v>
      </c>
      <c r="F14361" t="s">
        <v>2674</v>
      </c>
      <c r="G14361">
        <v>0</v>
      </c>
      <c r="H14361">
        <v>0</v>
      </c>
      <c r="I14361">
        <v>0</v>
      </c>
    </row>
    <row r="14362" spans="1:9" hidden="1" x14ac:dyDescent="0.3">
      <c r="A14362" s="1" t="s">
        <v>159</v>
      </c>
      <c r="B14362" s="1" t="s">
        <v>336</v>
      </c>
      <c r="C14362">
        <v>38.610300000000002</v>
      </c>
      <c r="D14362">
        <v>-90.412499999999994</v>
      </c>
      <c r="E14362" s="1" t="s">
        <v>12</v>
      </c>
      <c r="F14362" t="s">
        <v>2912</v>
      </c>
      <c r="G14362">
        <v>0</v>
      </c>
      <c r="H14362">
        <v>0</v>
      </c>
      <c r="I14362">
        <v>0</v>
      </c>
    </row>
    <row r="14363" spans="1:9" hidden="1" x14ac:dyDescent="0.3">
      <c r="A14363" s="1" t="s">
        <v>159</v>
      </c>
      <c r="B14363" s="1" t="s">
        <v>336</v>
      </c>
      <c r="C14363">
        <v>38.610300000000002</v>
      </c>
      <c r="D14363">
        <v>-90.412499999999994</v>
      </c>
      <c r="E14363" s="1" t="s">
        <v>13</v>
      </c>
      <c r="F14363" t="s">
        <v>3150</v>
      </c>
      <c r="G14363">
        <v>0</v>
      </c>
      <c r="H14363">
        <v>0</v>
      </c>
      <c r="I14363">
        <v>0</v>
      </c>
    </row>
    <row r="14364" spans="1:9" hidden="1" x14ac:dyDescent="0.3">
      <c r="A14364" s="1" t="s">
        <v>159</v>
      </c>
      <c r="B14364" s="1" t="s">
        <v>336</v>
      </c>
      <c r="C14364">
        <v>38.610300000000002</v>
      </c>
      <c r="D14364">
        <v>-90.412499999999994</v>
      </c>
      <c r="E14364" s="1" t="s">
        <v>14</v>
      </c>
      <c r="F14364" t="s">
        <v>3387</v>
      </c>
      <c r="G14364">
        <v>0</v>
      </c>
      <c r="H14364">
        <v>0</v>
      </c>
      <c r="I14364">
        <v>0</v>
      </c>
    </row>
    <row r="14365" spans="1:9" hidden="1" x14ac:dyDescent="0.3">
      <c r="A14365" s="1" t="s">
        <v>159</v>
      </c>
      <c r="B14365" s="1" t="s">
        <v>336</v>
      </c>
      <c r="C14365">
        <v>38.610300000000002</v>
      </c>
      <c r="D14365">
        <v>-90.412499999999994</v>
      </c>
      <c r="E14365" s="1" t="s">
        <v>15</v>
      </c>
      <c r="F14365" t="s">
        <v>3623</v>
      </c>
      <c r="G14365">
        <v>0</v>
      </c>
      <c r="H14365">
        <v>0</v>
      </c>
      <c r="I14365">
        <v>0</v>
      </c>
    </row>
    <row r="14366" spans="1:9" hidden="1" x14ac:dyDescent="0.3">
      <c r="A14366" s="1" t="s">
        <v>159</v>
      </c>
      <c r="B14366" s="1" t="s">
        <v>336</v>
      </c>
      <c r="C14366">
        <v>38.610300000000002</v>
      </c>
      <c r="D14366">
        <v>-90.412499999999994</v>
      </c>
      <c r="E14366" s="1" t="s">
        <v>16</v>
      </c>
      <c r="F14366" t="s">
        <v>3859</v>
      </c>
      <c r="G14366">
        <v>0</v>
      </c>
      <c r="H14366">
        <v>0</v>
      </c>
      <c r="I14366">
        <v>0</v>
      </c>
    </row>
    <row r="14367" spans="1:9" hidden="1" x14ac:dyDescent="0.3">
      <c r="A14367" s="1" t="s">
        <v>159</v>
      </c>
      <c r="B14367" s="1" t="s">
        <v>336</v>
      </c>
      <c r="C14367">
        <v>38.610300000000002</v>
      </c>
      <c r="D14367">
        <v>-90.412499999999994</v>
      </c>
      <c r="E14367" s="1" t="s">
        <v>17</v>
      </c>
      <c r="F14367" t="s">
        <v>4094</v>
      </c>
      <c r="G14367">
        <v>0</v>
      </c>
      <c r="H14367">
        <v>0</v>
      </c>
      <c r="I14367">
        <v>0</v>
      </c>
    </row>
    <row r="14368" spans="1:9" hidden="1" x14ac:dyDescent="0.3">
      <c r="A14368" s="1" t="s">
        <v>159</v>
      </c>
      <c r="B14368" s="1" t="s">
        <v>336</v>
      </c>
      <c r="C14368">
        <v>38.610300000000002</v>
      </c>
      <c r="D14368">
        <v>-90.412499999999994</v>
      </c>
      <c r="E14368" s="1" t="s">
        <v>18</v>
      </c>
      <c r="F14368" t="s">
        <v>4329</v>
      </c>
      <c r="G14368">
        <v>0</v>
      </c>
      <c r="H14368">
        <v>0</v>
      </c>
      <c r="I14368">
        <v>0</v>
      </c>
    </row>
    <row r="14369" spans="1:9" hidden="1" x14ac:dyDescent="0.3">
      <c r="A14369" s="1" t="s">
        <v>159</v>
      </c>
      <c r="B14369" s="1" t="s">
        <v>336</v>
      </c>
      <c r="C14369">
        <v>38.610300000000002</v>
      </c>
      <c r="D14369">
        <v>-90.412499999999994</v>
      </c>
      <c r="E14369" s="1" t="s">
        <v>19</v>
      </c>
      <c r="F14369" t="s">
        <v>4564</v>
      </c>
      <c r="G14369">
        <v>0</v>
      </c>
      <c r="H14369">
        <v>0</v>
      </c>
      <c r="I14369">
        <v>0</v>
      </c>
    </row>
    <row r="14370" spans="1:9" hidden="1" x14ac:dyDescent="0.3">
      <c r="A14370" s="1" t="s">
        <v>159</v>
      </c>
      <c r="B14370" s="1" t="s">
        <v>336</v>
      </c>
      <c r="C14370">
        <v>38.610300000000002</v>
      </c>
      <c r="D14370">
        <v>-90.412499999999994</v>
      </c>
      <c r="E14370" s="1" t="s">
        <v>20</v>
      </c>
      <c r="F14370" t="s">
        <v>4799</v>
      </c>
      <c r="G14370">
        <v>0</v>
      </c>
      <c r="H14370">
        <v>0</v>
      </c>
      <c r="I14370">
        <v>0</v>
      </c>
    </row>
    <row r="14371" spans="1:9" hidden="1" x14ac:dyDescent="0.3">
      <c r="A14371" s="1" t="s">
        <v>159</v>
      </c>
      <c r="B14371" s="1" t="s">
        <v>336</v>
      </c>
      <c r="C14371">
        <v>38.610300000000002</v>
      </c>
      <c r="D14371">
        <v>-90.412499999999994</v>
      </c>
      <c r="E14371" s="1" t="s">
        <v>21</v>
      </c>
      <c r="F14371" t="s">
        <v>5034</v>
      </c>
      <c r="G14371">
        <v>0</v>
      </c>
      <c r="H14371">
        <v>0</v>
      </c>
      <c r="I14371">
        <v>0</v>
      </c>
    </row>
    <row r="14372" spans="1:9" hidden="1" x14ac:dyDescent="0.3">
      <c r="A14372" s="1" t="s">
        <v>159</v>
      </c>
      <c r="B14372" s="1" t="s">
        <v>336</v>
      </c>
      <c r="C14372">
        <v>38.610300000000002</v>
      </c>
      <c r="D14372">
        <v>-90.412499999999994</v>
      </c>
      <c r="E14372" s="1" t="s">
        <v>22</v>
      </c>
      <c r="F14372" t="s">
        <v>5269</v>
      </c>
      <c r="G14372">
        <v>0</v>
      </c>
      <c r="H14372">
        <v>0</v>
      </c>
      <c r="I14372">
        <v>0</v>
      </c>
    </row>
    <row r="14373" spans="1:9" hidden="1" x14ac:dyDescent="0.3">
      <c r="A14373" s="1" t="s">
        <v>159</v>
      </c>
      <c r="B14373" s="1" t="s">
        <v>336</v>
      </c>
      <c r="C14373">
        <v>38.610300000000002</v>
      </c>
      <c r="D14373">
        <v>-90.412499999999994</v>
      </c>
      <c r="E14373" s="1" t="s">
        <v>23</v>
      </c>
      <c r="F14373" t="s">
        <v>5504</v>
      </c>
      <c r="G14373">
        <v>0</v>
      </c>
      <c r="H14373">
        <v>0</v>
      </c>
      <c r="I14373">
        <v>0</v>
      </c>
    </row>
    <row r="14374" spans="1:9" hidden="1" x14ac:dyDescent="0.3">
      <c r="A14374" s="1" t="s">
        <v>159</v>
      </c>
      <c r="B14374" s="1" t="s">
        <v>336</v>
      </c>
      <c r="C14374">
        <v>38.610300000000002</v>
      </c>
      <c r="D14374">
        <v>-90.412499999999994</v>
      </c>
      <c r="E14374" s="1" t="s">
        <v>24</v>
      </c>
      <c r="F14374" t="s">
        <v>5739</v>
      </c>
      <c r="G14374">
        <v>0</v>
      </c>
      <c r="H14374">
        <v>0</v>
      </c>
      <c r="I14374">
        <v>0</v>
      </c>
    </row>
    <row r="14375" spans="1:9" hidden="1" x14ac:dyDescent="0.3">
      <c r="A14375" s="1" t="s">
        <v>159</v>
      </c>
      <c r="B14375" s="1" t="s">
        <v>336</v>
      </c>
      <c r="C14375">
        <v>38.610300000000002</v>
      </c>
      <c r="D14375">
        <v>-90.412499999999994</v>
      </c>
      <c r="E14375" s="1" t="s">
        <v>25</v>
      </c>
      <c r="F14375" t="s">
        <v>5973</v>
      </c>
      <c r="G14375">
        <v>0</v>
      </c>
      <c r="H14375">
        <v>0</v>
      </c>
      <c r="I14375">
        <v>0</v>
      </c>
    </row>
    <row r="14376" spans="1:9" hidden="1" x14ac:dyDescent="0.3">
      <c r="A14376" s="1" t="s">
        <v>159</v>
      </c>
      <c r="B14376" s="1" t="s">
        <v>336</v>
      </c>
      <c r="C14376">
        <v>38.610300000000002</v>
      </c>
      <c r="D14376">
        <v>-90.412499999999994</v>
      </c>
      <c r="E14376" s="1" t="s">
        <v>26</v>
      </c>
      <c r="F14376" t="s">
        <v>6207</v>
      </c>
      <c r="G14376">
        <v>0</v>
      </c>
      <c r="H14376">
        <v>0</v>
      </c>
      <c r="I14376">
        <v>0</v>
      </c>
    </row>
    <row r="14377" spans="1:9" hidden="1" x14ac:dyDescent="0.3">
      <c r="A14377" s="1" t="s">
        <v>159</v>
      </c>
      <c r="B14377" s="1" t="s">
        <v>336</v>
      </c>
      <c r="C14377">
        <v>38.610300000000002</v>
      </c>
      <c r="D14377">
        <v>-90.412499999999994</v>
      </c>
      <c r="E14377" s="1" t="s">
        <v>27</v>
      </c>
      <c r="F14377" t="s">
        <v>6441</v>
      </c>
      <c r="G14377">
        <v>0</v>
      </c>
      <c r="H14377">
        <v>0</v>
      </c>
      <c r="I14377">
        <v>0</v>
      </c>
    </row>
    <row r="14378" spans="1:9" hidden="1" x14ac:dyDescent="0.3">
      <c r="A14378" s="1" t="s">
        <v>159</v>
      </c>
      <c r="B14378" s="1" t="s">
        <v>336</v>
      </c>
      <c r="C14378">
        <v>38.610300000000002</v>
      </c>
      <c r="D14378">
        <v>-90.412499999999994</v>
      </c>
      <c r="E14378" s="1" t="s">
        <v>28</v>
      </c>
      <c r="F14378" t="s">
        <v>6675</v>
      </c>
      <c r="G14378">
        <v>0</v>
      </c>
      <c r="H14378">
        <v>0</v>
      </c>
      <c r="I14378">
        <v>0</v>
      </c>
    </row>
    <row r="14379" spans="1:9" hidden="1" x14ac:dyDescent="0.3">
      <c r="A14379" s="1" t="s">
        <v>159</v>
      </c>
      <c r="B14379" s="1" t="s">
        <v>336</v>
      </c>
      <c r="C14379">
        <v>38.610300000000002</v>
      </c>
      <c r="D14379">
        <v>-90.412499999999994</v>
      </c>
      <c r="E14379" s="1" t="s">
        <v>29</v>
      </c>
      <c r="F14379" t="s">
        <v>6909</v>
      </c>
      <c r="G14379">
        <v>0</v>
      </c>
      <c r="H14379">
        <v>0</v>
      </c>
      <c r="I14379">
        <v>0</v>
      </c>
    </row>
    <row r="14380" spans="1:9" hidden="1" x14ac:dyDescent="0.3">
      <c r="A14380" s="1" t="s">
        <v>159</v>
      </c>
      <c r="B14380" s="1" t="s">
        <v>336</v>
      </c>
      <c r="C14380">
        <v>38.610300000000002</v>
      </c>
      <c r="D14380">
        <v>-90.412499999999994</v>
      </c>
      <c r="E14380" s="1" t="s">
        <v>30</v>
      </c>
      <c r="F14380" t="s">
        <v>7143</v>
      </c>
      <c r="G14380">
        <v>0</v>
      </c>
      <c r="H14380">
        <v>0</v>
      </c>
      <c r="I14380">
        <v>0</v>
      </c>
    </row>
    <row r="14381" spans="1:9" hidden="1" x14ac:dyDescent="0.3">
      <c r="A14381" s="1" t="s">
        <v>159</v>
      </c>
      <c r="B14381" s="1" t="s">
        <v>336</v>
      </c>
      <c r="C14381">
        <v>38.610300000000002</v>
      </c>
      <c r="D14381">
        <v>-90.412499999999994</v>
      </c>
      <c r="E14381" s="1" t="s">
        <v>31</v>
      </c>
      <c r="F14381" t="s">
        <v>7377</v>
      </c>
      <c r="G14381">
        <v>0</v>
      </c>
      <c r="H14381">
        <v>0</v>
      </c>
      <c r="I14381">
        <v>0</v>
      </c>
    </row>
    <row r="14382" spans="1:9" hidden="1" x14ac:dyDescent="0.3">
      <c r="A14382" s="1" t="s">
        <v>159</v>
      </c>
      <c r="B14382" s="1" t="s">
        <v>336</v>
      </c>
      <c r="C14382">
        <v>38.610300000000002</v>
      </c>
      <c r="D14382">
        <v>-90.412499999999994</v>
      </c>
      <c r="E14382" s="1" t="s">
        <v>32</v>
      </c>
      <c r="F14382" t="s">
        <v>7611</v>
      </c>
      <c r="G14382">
        <v>0</v>
      </c>
      <c r="H14382">
        <v>0</v>
      </c>
      <c r="I14382">
        <v>0</v>
      </c>
    </row>
    <row r="14383" spans="1:9" hidden="1" x14ac:dyDescent="0.3">
      <c r="A14383" s="1" t="s">
        <v>159</v>
      </c>
      <c r="B14383" s="1" t="s">
        <v>336</v>
      </c>
      <c r="C14383">
        <v>38.610300000000002</v>
      </c>
      <c r="D14383">
        <v>-90.412499999999994</v>
      </c>
      <c r="E14383" s="1" t="s">
        <v>33</v>
      </c>
      <c r="F14383" t="s">
        <v>7845</v>
      </c>
      <c r="G14383">
        <v>0</v>
      </c>
      <c r="H14383">
        <v>0</v>
      </c>
      <c r="I14383">
        <v>0</v>
      </c>
    </row>
    <row r="14384" spans="1:9" hidden="1" x14ac:dyDescent="0.3">
      <c r="A14384" s="1" t="s">
        <v>159</v>
      </c>
      <c r="B14384" s="1" t="s">
        <v>336</v>
      </c>
      <c r="C14384">
        <v>38.610300000000002</v>
      </c>
      <c r="D14384">
        <v>-90.412499999999994</v>
      </c>
      <c r="E14384" s="1" t="s">
        <v>34</v>
      </c>
      <c r="F14384" t="s">
        <v>8079</v>
      </c>
      <c r="G14384">
        <v>0</v>
      </c>
      <c r="H14384">
        <v>0</v>
      </c>
      <c r="I14384">
        <v>0</v>
      </c>
    </row>
    <row r="14385" spans="1:9" hidden="1" x14ac:dyDescent="0.3">
      <c r="A14385" s="1" t="s">
        <v>159</v>
      </c>
      <c r="B14385" s="1" t="s">
        <v>336</v>
      </c>
      <c r="C14385">
        <v>38.610300000000002</v>
      </c>
      <c r="D14385">
        <v>-90.412499999999994</v>
      </c>
      <c r="E14385" s="1" t="s">
        <v>35</v>
      </c>
      <c r="F14385" t="s">
        <v>8311</v>
      </c>
      <c r="G14385">
        <v>0</v>
      </c>
      <c r="H14385">
        <v>0</v>
      </c>
      <c r="I14385">
        <v>0</v>
      </c>
    </row>
    <row r="14386" spans="1:9" hidden="1" x14ac:dyDescent="0.3">
      <c r="A14386" s="1" t="s">
        <v>159</v>
      </c>
      <c r="B14386" s="1" t="s">
        <v>336</v>
      </c>
      <c r="C14386">
        <v>38.610300000000002</v>
      </c>
      <c r="D14386">
        <v>-90.412499999999994</v>
      </c>
      <c r="E14386" s="1" t="s">
        <v>36</v>
      </c>
      <c r="F14386" t="s">
        <v>8543</v>
      </c>
      <c r="G14386">
        <v>0</v>
      </c>
      <c r="H14386">
        <v>0</v>
      </c>
      <c r="I14386">
        <v>0</v>
      </c>
    </row>
    <row r="14387" spans="1:9" hidden="1" x14ac:dyDescent="0.3">
      <c r="A14387" s="1" t="s">
        <v>159</v>
      </c>
      <c r="B14387" s="1" t="s">
        <v>336</v>
      </c>
      <c r="C14387">
        <v>38.610300000000002</v>
      </c>
      <c r="D14387">
        <v>-90.412499999999994</v>
      </c>
      <c r="E14387" s="1" t="s">
        <v>37</v>
      </c>
      <c r="F14387" t="s">
        <v>8774</v>
      </c>
      <c r="G14387">
        <v>0</v>
      </c>
      <c r="H14387">
        <v>0</v>
      </c>
      <c r="I14387">
        <v>0</v>
      </c>
    </row>
    <row r="14388" spans="1:9" hidden="1" x14ac:dyDescent="0.3">
      <c r="A14388" s="1" t="s">
        <v>159</v>
      </c>
      <c r="B14388" s="1" t="s">
        <v>336</v>
      </c>
      <c r="C14388">
        <v>38.610300000000002</v>
      </c>
      <c r="D14388">
        <v>-90.412499999999994</v>
      </c>
      <c r="E14388" s="1" t="s">
        <v>38</v>
      </c>
      <c r="F14388" t="s">
        <v>9005</v>
      </c>
      <c r="G14388">
        <v>0</v>
      </c>
      <c r="H14388">
        <v>0</v>
      </c>
      <c r="I14388">
        <v>0</v>
      </c>
    </row>
    <row r="14389" spans="1:9" hidden="1" x14ac:dyDescent="0.3">
      <c r="A14389" s="1" t="s">
        <v>159</v>
      </c>
      <c r="B14389" s="1" t="s">
        <v>336</v>
      </c>
      <c r="C14389">
        <v>38.610300000000002</v>
      </c>
      <c r="D14389">
        <v>-90.412499999999994</v>
      </c>
      <c r="E14389" s="1" t="s">
        <v>39</v>
      </c>
      <c r="F14389" t="s">
        <v>9236</v>
      </c>
      <c r="G14389">
        <v>0</v>
      </c>
      <c r="H14389">
        <v>0</v>
      </c>
      <c r="I14389">
        <v>0</v>
      </c>
    </row>
    <row r="14390" spans="1:9" hidden="1" x14ac:dyDescent="0.3">
      <c r="A14390" s="1" t="s">
        <v>159</v>
      </c>
      <c r="B14390" s="1" t="s">
        <v>336</v>
      </c>
      <c r="C14390">
        <v>38.610300000000002</v>
      </c>
      <c r="D14390">
        <v>-90.412499999999994</v>
      </c>
      <c r="E14390" s="1" t="s">
        <v>40</v>
      </c>
      <c r="F14390" t="s">
        <v>9467</v>
      </c>
      <c r="G14390">
        <v>0</v>
      </c>
      <c r="H14390">
        <v>0</v>
      </c>
      <c r="I14390">
        <v>0</v>
      </c>
    </row>
    <row r="14391" spans="1:9" hidden="1" x14ac:dyDescent="0.3">
      <c r="A14391" s="1" t="s">
        <v>159</v>
      </c>
      <c r="B14391" s="1" t="s">
        <v>336</v>
      </c>
      <c r="C14391">
        <v>38.610300000000002</v>
      </c>
      <c r="D14391">
        <v>-90.412499999999994</v>
      </c>
      <c r="E14391" s="1" t="s">
        <v>41</v>
      </c>
      <c r="F14391" t="s">
        <v>9698</v>
      </c>
      <c r="G14391">
        <v>0</v>
      </c>
      <c r="H14391">
        <v>0</v>
      </c>
      <c r="I14391">
        <v>0</v>
      </c>
    </row>
    <row r="14392" spans="1:9" hidden="1" x14ac:dyDescent="0.3">
      <c r="A14392" s="1" t="s">
        <v>159</v>
      </c>
      <c r="B14392" s="1" t="s">
        <v>336</v>
      </c>
      <c r="C14392">
        <v>38.610300000000002</v>
      </c>
      <c r="D14392">
        <v>-90.412499999999994</v>
      </c>
      <c r="E14392" s="1" t="s">
        <v>42</v>
      </c>
      <c r="F14392" t="s">
        <v>9929</v>
      </c>
      <c r="G14392">
        <v>0</v>
      </c>
      <c r="H14392">
        <v>0</v>
      </c>
      <c r="I14392">
        <v>0</v>
      </c>
    </row>
    <row r="14393" spans="1:9" hidden="1" x14ac:dyDescent="0.3">
      <c r="A14393" s="1" t="s">
        <v>159</v>
      </c>
      <c r="B14393" s="1" t="s">
        <v>336</v>
      </c>
      <c r="C14393">
        <v>38.610300000000002</v>
      </c>
      <c r="D14393">
        <v>-90.412499999999994</v>
      </c>
      <c r="E14393" s="1" t="s">
        <v>43</v>
      </c>
      <c r="F14393" t="s">
        <v>10158</v>
      </c>
      <c r="G14393">
        <v>0</v>
      </c>
      <c r="H14393">
        <v>0</v>
      </c>
      <c r="I14393">
        <v>0</v>
      </c>
    </row>
    <row r="14394" spans="1:9" hidden="1" x14ac:dyDescent="0.3">
      <c r="A14394" s="1" t="s">
        <v>159</v>
      </c>
      <c r="B14394" s="1" t="s">
        <v>336</v>
      </c>
      <c r="C14394">
        <v>38.610300000000002</v>
      </c>
      <c r="D14394">
        <v>-90.412499999999994</v>
      </c>
      <c r="E14394" s="1" t="s">
        <v>44</v>
      </c>
      <c r="F14394" t="s">
        <v>10386</v>
      </c>
      <c r="G14394">
        <v>0</v>
      </c>
      <c r="H14394">
        <v>0</v>
      </c>
      <c r="I14394">
        <v>0</v>
      </c>
    </row>
    <row r="14395" spans="1:9" hidden="1" x14ac:dyDescent="0.3">
      <c r="A14395" s="1" t="s">
        <v>159</v>
      </c>
      <c r="B14395" s="1" t="s">
        <v>336</v>
      </c>
      <c r="C14395">
        <v>38.610300000000002</v>
      </c>
      <c r="D14395">
        <v>-90.412499999999994</v>
      </c>
      <c r="E14395" s="1" t="s">
        <v>45</v>
      </c>
      <c r="F14395" t="s">
        <v>10607</v>
      </c>
      <c r="G14395">
        <v>0</v>
      </c>
      <c r="H14395">
        <v>0</v>
      </c>
      <c r="I14395">
        <v>0</v>
      </c>
    </row>
    <row r="14396" spans="1:9" hidden="1" x14ac:dyDescent="0.3">
      <c r="A14396" s="1" t="s">
        <v>159</v>
      </c>
      <c r="B14396" s="1" t="s">
        <v>336</v>
      </c>
      <c r="C14396">
        <v>38.610300000000002</v>
      </c>
      <c r="D14396">
        <v>-90.412499999999994</v>
      </c>
      <c r="E14396" s="1" t="s">
        <v>46</v>
      </c>
      <c r="F14396" t="s">
        <v>10823</v>
      </c>
      <c r="G14396">
        <v>0</v>
      </c>
      <c r="H14396">
        <v>0</v>
      </c>
      <c r="I14396">
        <v>0</v>
      </c>
    </row>
    <row r="14397" spans="1:9" hidden="1" x14ac:dyDescent="0.3">
      <c r="A14397" s="1" t="s">
        <v>159</v>
      </c>
      <c r="B14397" s="1" t="s">
        <v>336</v>
      </c>
      <c r="C14397">
        <v>38.610300000000002</v>
      </c>
      <c r="D14397">
        <v>-90.412499999999994</v>
      </c>
      <c r="E14397" s="1" t="s">
        <v>47</v>
      </c>
      <c r="F14397" t="s">
        <v>11038</v>
      </c>
      <c r="G14397">
        <v>0</v>
      </c>
      <c r="H14397">
        <v>0</v>
      </c>
      <c r="I14397">
        <v>0</v>
      </c>
    </row>
    <row r="14398" spans="1:9" hidden="1" x14ac:dyDescent="0.3">
      <c r="A14398" s="1" t="s">
        <v>159</v>
      </c>
      <c r="B14398" s="1" t="s">
        <v>336</v>
      </c>
      <c r="C14398">
        <v>38.610300000000002</v>
      </c>
      <c r="D14398">
        <v>-90.412499999999994</v>
      </c>
      <c r="E14398" s="1" t="s">
        <v>48</v>
      </c>
      <c r="F14398" t="s">
        <v>11840</v>
      </c>
      <c r="G14398">
        <v>0</v>
      </c>
      <c r="H14398">
        <v>0</v>
      </c>
      <c r="I14398">
        <v>0</v>
      </c>
    </row>
    <row r="14399" spans="1:9" hidden="1" x14ac:dyDescent="0.3">
      <c r="A14399" s="1" t="s">
        <v>159</v>
      </c>
      <c r="B14399" s="1" t="s">
        <v>336</v>
      </c>
      <c r="C14399">
        <v>38.610300000000002</v>
      </c>
      <c r="D14399">
        <v>-90.412499999999994</v>
      </c>
      <c r="E14399" s="1" t="s">
        <v>49</v>
      </c>
      <c r="F14399" t="s">
        <v>12031</v>
      </c>
      <c r="G14399">
        <v>0</v>
      </c>
      <c r="H14399">
        <v>0</v>
      </c>
      <c r="I14399">
        <v>0</v>
      </c>
    </row>
    <row r="14400" spans="1:9" hidden="1" x14ac:dyDescent="0.3">
      <c r="A14400" s="1" t="s">
        <v>159</v>
      </c>
      <c r="B14400" s="1" t="s">
        <v>336</v>
      </c>
      <c r="C14400">
        <v>38.610300000000002</v>
      </c>
      <c r="D14400">
        <v>-90.412499999999994</v>
      </c>
      <c r="E14400" s="1" t="s">
        <v>50</v>
      </c>
      <c r="F14400" t="s">
        <v>17655</v>
      </c>
      <c r="G14400">
        <v>0</v>
      </c>
      <c r="H14400">
        <v>1</v>
      </c>
      <c r="I14400">
        <v>0</v>
      </c>
    </row>
    <row r="14401" spans="1:9" hidden="1" x14ac:dyDescent="0.3">
      <c r="A14401" s="1" t="s">
        <v>159</v>
      </c>
      <c r="B14401" s="1" t="s">
        <v>336</v>
      </c>
      <c r="C14401">
        <v>38.610300000000002</v>
      </c>
      <c r="D14401">
        <v>-90.412499999999994</v>
      </c>
      <c r="E14401" s="1" t="s">
        <v>51</v>
      </c>
      <c r="F14401" t="s">
        <v>17656</v>
      </c>
      <c r="G14401">
        <v>0</v>
      </c>
      <c r="H14401">
        <v>1</v>
      </c>
      <c r="I14401">
        <v>0</v>
      </c>
    </row>
    <row r="14402" spans="1:9" hidden="1" x14ac:dyDescent="0.3">
      <c r="A14402" s="1" t="s">
        <v>159</v>
      </c>
      <c r="B14402" s="1" t="s">
        <v>336</v>
      </c>
      <c r="C14402">
        <v>38.610300000000002</v>
      </c>
      <c r="D14402">
        <v>-90.412499999999994</v>
      </c>
      <c r="E14402" s="1" t="s">
        <v>52</v>
      </c>
      <c r="F14402" t="s">
        <v>11206</v>
      </c>
      <c r="G14402">
        <v>0</v>
      </c>
      <c r="H14402">
        <v>0</v>
      </c>
      <c r="I14402">
        <v>0</v>
      </c>
    </row>
    <row r="14403" spans="1:9" hidden="1" x14ac:dyDescent="0.3">
      <c r="A14403" s="1" t="s">
        <v>159</v>
      </c>
      <c r="B14403" s="1" t="s">
        <v>336</v>
      </c>
      <c r="C14403">
        <v>38.610300000000002</v>
      </c>
      <c r="D14403">
        <v>-90.412499999999994</v>
      </c>
      <c r="E14403" s="1" t="s">
        <v>53</v>
      </c>
      <c r="F14403" t="s">
        <v>11404</v>
      </c>
      <c r="G14403">
        <v>0</v>
      </c>
      <c r="H14403">
        <v>0</v>
      </c>
      <c r="I14403">
        <v>0</v>
      </c>
    </row>
    <row r="14404" spans="1:9" hidden="1" x14ac:dyDescent="0.3">
      <c r="A14404" s="1" t="s">
        <v>159</v>
      </c>
      <c r="B14404" s="1" t="s">
        <v>336</v>
      </c>
      <c r="C14404">
        <v>38.610300000000002</v>
      </c>
      <c r="D14404">
        <v>-90.412499999999994</v>
      </c>
      <c r="E14404" s="1" t="s">
        <v>54</v>
      </c>
      <c r="F14404" t="s">
        <v>11599</v>
      </c>
      <c r="G14404">
        <v>0</v>
      </c>
      <c r="H14404">
        <v>0</v>
      </c>
      <c r="I14404">
        <v>0</v>
      </c>
    </row>
    <row r="14405" spans="1:9" hidden="1" x14ac:dyDescent="0.3">
      <c r="A14405" s="1" t="s">
        <v>159</v>
      </c>
      <c r="B14405" s="1" t="s">
        <v>336</v>
      </c>
      <c r="C14405">
        <v>38.610300000000002</v>
      </c>
      <c r="D14405">
        <v>-90.412499999999994</v>
      </c>
      <c r="E14405" s="1" t="s">
        <v>21548</v>
      </c>
      <c r="F14405" t="s">
        <v>21825</v>
      </c>
      <c r="G14405">
        <v>0</v>
      </c>
      <c r="H14405">
        <v>0</v>
      </c>
      <c r="I14405">
        <v>0</v>
      </c>
    </row>
    <row r="14406" spans="1:9" hidden="1" x14ac:dyDescent="0.3">
      <c r="A14406" s="1" t="s">
        <v>159</v>
      </c>
      <c r="B14406" s="1" t="s">
        <v>337</v>
      </c>
      <c r="C14406">
        <v>40.984900000000003</v>
      </c>
      <c r="D14406">
        <v>-72.615099999999998</v>
      </c>
      <c r="E14406" s="1" t="s">
        <v>4</v>
      </c>
      <c r="F14406" t="s">
        <v>995</v>
      </c>
      <c r="G14406">
        <v>0</v>
      </c>
      <c r="H14406">
        <v>0</v>
      </c>
      <c r="I14406">
        <v>0</v>
      </c>
    </row>
    <row r="14407" spans="1:9" hidden="1" x14ac:dyDescent="0.3">
      <c r="A14407" s="1" t="s">
        <v>159</v>
      </c>
      <c r="B14407" s="1" t="s">
        <v>337</v>
      </c>
      <c r="C14407">
        <v>40.984900000000003</v>
      </c>
      <c r="D14407">
        <v>-72.615099999999998</v>
      </c>
      <c r="E14407" s="1" t="s">
        <v>5</v>
      </c>
      <c r="F14407" t="s">
        <v>1237</v>
      </c>
      <c r="G14407">
        <v>0</v>
      </c>
      <c r="H14407">
        <v>0</v>
      </c>
      <c r="I14407">
        <v>0</v>
      </c>
    </row>
    <row r="14408" spans="1:9" hidden="1" x14ac:dyDescent="0.3">
      <c r="A14408" s="1" t="s">
        <v>159</v>
      </c>
      <c r="B14408" s="1" t="s">
        <v>337</v>
      </c>
      <c r="C14408">
        <v>40.984900000000003</v>
      </c>
      <c r="D14408">
        <v>-72.615099999999998</v>
      </c>
      <c r="E14408" s="1" t="s">
        <v>6</v>
      </c>
      <c r="F14408" t="s">
        <v>1479</v>
      </c>
      <c r="G14408">
        <v>0</v>
      </c>
      <c r="H14408">
        <v>0</v>
      </c>
      <c r="I14408">
        <v>0</v>
      </c>
    </row>
    <row r="14409" spans="1:9" hidden="1" x14ac:dyDescent="0.3">
      <c r="A14409" s="1" t="s">
        <v>159</v>
      </c>
      <c r="B14409" s="1" t="s">
        <v>337</v>
      </c>
      <c r="C14409">
        <v>40.984900000000003</v>
      </c>
      <c r="D14409">
        <v>-72.615099999999998</v>
      </c>
      <c r="E14409" s="1" t="s">
        <v>7</v>
      </c>
      <c r="F14409" t="s">
        <v>1720</v>
      </c>
      <c r="G14409">
        <v>0</v>
      </c>
      <c r="H14409">
        <v>0</v>
      </c>
      <c r="I14409">
        <v>0</v>
      </c>
    </row>
    <row r="14410" spans="1:9" hidden="1" x14ac:dyDescent="0.3">
      <c r="A14410" s="1" t="s">
        <v>159</v>
      </c>
      <c r="B14410" s="1" t="s">
        <v>337</v>
      </c>
      <c r="C14410">
        <v>40.984900000000003</v>
      </c>
      <c r="D14410">
        <v>-72.615099999999998</v>
      </c>
      <c r="E14410" s="1" t="s">
        <v>8</v>
      </c>
      <c r="F14410" t="s">
        <v>1961</v>
      </c>
      <c r="G14410">
        <v>0</v>
      </c>
      <c r="H14410">
        <v>0</v>
      </c>
      <c r="I14410">
        <v>0</v>
      </c>
    </row>
    <row r="14411" spans="1:9" hidden="1" x14ac:dyDescent="0.3">
      <c r="A14411" s="1" t="s">
        <v>159</v>
      </c>
      <c r="B14411" s="1" t="s">
        <v>337</v>
      </c>
      <c r="C14411">
        <v>40.984900000000003</v>
      </c>
      <c r="D14411">
        <v>-72.615099999999998</v>
      </c>
      <c r="E14411" s="1" t="s">
        <v>9</v>
      </c>
      <c r="F14411" t="s">
        <v>2199</v>
      </c>
      <c r="G14411">
        <v>0</v>
      </c>
      <c r="H14411">
        <v>0</v>
      </c>
      <c r="I14411">
        <v>0</v>
      </c>
    </row>
    <row r="14412" spans="1:9" hidden="1" x14ac:dyDescent="0.3">
      <c r="A14412" s="1" t="s">
        <v>159</v>
      </c>
      <c r="B14412" s="1" t="s">
        <v>337</v>
      </c>
      <c r="C14412">
        <v>40.984900000000003</v>
      </c>
      <c r="D14412">
        <v>-72.615099999999998</v>
      </c>
      <c r="E14412" s="1" t="s">
        <v>10</v>
      </c>
      <c r="F14412" t="s">
        <v>2437</v>
      </c>
      <c r="G14412">
        <v>0</v>
      </c>
      <c r="H14412">
        <v>0</v>
      </c>
      <c r="I14412">
        <v>0</v>
      </c>
    </row>
    <row r="14413" spans="1:9" hidden="1" x14ac:dyDescent="0.3">
      <c r="A14413" s="1" t="s">
        <v>159</v>
      </c>
      <c r="B14413" s="1" t="s">
        <v>337</v>
      </c>
      <c r="C14413">
        <v>40.984900000000003</v>
      </c>
      <c r="D14413">
        <v>-72.615099999999998</v>
      </c>
      <c r="E14413" s="1" t="s">
        <v>11</v>
      </c>
      <c r="F14413" t="s">
        <v>2675</v>
      </c>
      <c r="G14413">
        <v>0</v>
      </c>
      <c r="H14413">
        <v>0</v>
      </c>
      <c r="I14413">
        <v>0</v>
      </c>
    </row>
    <row r="14414" spans="1:9" hidden="1" x14ac:dyDescent="0.3">
      <c r="A14414" s="1" t="s">
        <v>159</v>
      </c>
      <c r="B14414" s="1" t="s">
        <v>337</v>
      </c>
      <c r="C14414">
        <v>40.984900000000003</v>
      </c>
      <c r="D14414">
        <v>-72.615099999999998</v>
      </c>
      <c r="E14414" s="1" t="s">
        <v>12</v>
      </c>
      <c r="F14414" t="s">
        <v>2913</v>
      </c>
      <c r="G14414">
        <v>0</v>
      </c>
      <c r="H14414">
        <v>0</v>
      </c>
      <c r="I14414">
        <v>0</v>
      </c>
    </row>
    <row r="14415" spans="1:9" hidden="1" x14ac:dyDescent="0.3">
      <c r="A14415" s="1" t="s">
        <v>159</v>
      </c>
      <c r="B14415" s="1" t="s">
        <v>337</v>
      </c>
      <c r="C14415">
        <v>40.984900000000003</v>
      </c>
      <c r="D14415">
        <v>-72.615099999999998</v>
      </c>
      <c r="E14415" s="1" t="s">
        <v>13</v>
      </c>
      <c r="F14415" t="s">
        <v>3151</v>
      </c>
      <c r="G14415">
        <v>0</v>
      </c>
      <c r="H14415">
        <v>0</v>
      </c>
      <c r="I14415">
        <v>0</v>
      </c>
    </row>
    <row r="14416" spans="1:9" hidden="1" x14ac:dyDescent="0.3">
      <c r="A14416" s="1" t="s">
        <v>159</v>
      </c>
      <c r="B14416" s="1" t="s">
        <v>337</v>
      </c>
      <c r="C14416">
        <v>40.984900000000003</v>
      </c>
      <c r="D14416">
        <v>-72.615099999999998</v>
      </c>
      <c r="E14416" s="1" t="s">
        <v>14</v>
      </c>
      <c r="F14416" t="s">
        <v>3388</v>
      </c>
      <c r="G14416">
        <v>0</v>
      </c>
      <c r="H14416">
        <v>0</v>
      </c>
      <c r="I14416">
        <v>0</v>
      </c>
    </row>
    <row r="14417" spans="1:9" hidden="1" x14ac:dyDescent="0.3">
      <c r="A14417" s="1" t="s">
        <v>159</v>
      </c>
      <c r="B14417" s="1" t="s">
        <v>337</v>
      </c>
      <c r="C14417">
        <v>40.984900000000003</v>
      </c>
      <c r="D14417">
        <v>-72.615099999999998</v>
      </c>
      <c r="E14417" s="1" t="s">
        <v>15</v>
      </c>
      <c r="F14417" t="s">
        <v>3624</v>
      </c>
      <c r="G14417">
        <v>0</v>
      </c>
      <c r="H14417">
        <v>0</v>
      </c>
      <c r="I14417">
        <v>0</v>
      </c>
    </row>
    <row r="14418" spans="1:9" hidden="1" x14ac:dyDescent="0.3">
      <c r="A14418" s="1" t="s">
        <v>159</v>
      </c>
      <c r="B14418" s="1" t="s">
        <v>337</v>
      </c>
      <c r="C14418">
        <v>40.984900000000003</v>
      </c>
      <c r="D14418">
        <v>-72.615099999999998</v>
      </c>
      <c r="E14418" s="1" t="s">
        <v>16</v>
      </c>
      <c r="F14418" t="s">
        <v>3860</v>
      </c>
      <c r="G14418">
        <v>0</v>
      </c>
      <c r="H14418">
        <v>0</v>
      </c>
      <c r="I14418">
        <v>0</v>
      </c>
    </row>
    <row r="14419" spans="1:9" hidden="1" x14ac:dyDescent="0.3">
      <c r="A14419" s="1" t="s">
        <v>159</v>
      </c>
      <c r="B14419" s="1" t="s">
        <v>337</v>
      </c>
      <c r="C14419">
        <v>40.984900000000003</v>
      </c>
      <c r="D14419">
        <v>-72.615099999999998</v>
      </c>
      <c r="E14419" s="1" t="s">
        <v>17</v>
      </c>
      <c r="F14419" t="s">
        <v>4095</v>
      </c>
      <c r="G14419">
        <v>0</v>
      </c>
      <c r="H14419">
        <v>0</v>
      </c>
      <c r="I14419">
        <v>0</v>
      </c>
    </row>
    <row r="14420" spans="1:9" hidden="1" x14ac:dyDescent="0.3">
      <c r="A14420" s="1" t="s">
        <v>159</v>
      </c>
      <c r="B14420" s="1" t="s">
        <v>337</v>
      </c>
      <c r="C14420">
        <v>40.984900000000003</v>
      </c>
      <c r="D14420">
        <v>-72.615099999999998</v>
      </c>
      <c r="E14420" s="1" t="s">
        <v>18</v>
      </c>
      <c r="F14420" t="s">
        <v>4330</v>
      </c>
      <c r="G14420">
        <v>0</v>
      </c>
      <c r="H14420">
        <v>0</v>
      </c>
      <c r="I14420">
        <v>0</v>
      </c>
    </row>
    <row r="14421" spans="1:9" hidden="1" x14ac:dyDescent="0.3">
      <c r="A14421" s="1" t="s">
        <v>159</v>
      </c>
      <c r="B14421" s="1" t="s">
        <v>337</v>
      </c>
      <c r="C14421">
        <v>40.984900000000003</v>
      </c>
      <c r="D14421">
        <v>-72.615099999999998</v>
      </c>
      <c r="E14421" s="1" t="s">
        <v>19</v>
      </c>
      <c r="F14421" t="s">
        <v>4565</v>
      </c>
      <c r="G14421">
        <v>0</v>
      </c>
      <c r="H14421">
        <v>0</v>
      </c>
      <c r="I14421">
        <v>0</v>
      </c>
    </row>
    <row r="14422" spans="1:9" hidden="1" x14ac:dyDescent="0.3">
      <c r="A14422" s="1" t="s">
        <v>159</v>
      </c>
      <c r="B14422" s="1" t="s">
        <v>337</v>
      </c>
      <c r="C14422">
        <v>40.984900000000003</v>
      </c>
      <c r="D14422">
        <v>-72.615099999999998</v>
      </c>
      <c r="E14422" s="1" t="s">
        <v>20</v>
      </c>
      <c r="F14422" t="s">
        <v>4800</v>
      </c>
      <c r="G14422">
        <v>0</v>
      </c>
      <c r="H14422">
        <v>0</v>
      </c>
      <c r="I14422">
        <v>0</v>
      </c>
    </row>
    <row r="14423" spans="1:9" hidden="1" x14ac:dyDescent="0.3">
      <c r="A14423" s="1" t="s">
        <v>159</v>
      </c>
      <c r="B14423" s="1" t="s">
        <v>337</v>
      </c>
      <c r="C14423">
        <v>40.984900000000003</v>
      </c>
      <c r="D14423">
        <v>-72.615099999999998</v>
      </c>
      <c r="E14423" s="1" t="s">
        <v>21</v>
      </c>
      <c r="F14423" t="s">
        <v>5035</v>
      </c>
      <c r="G14423">
        <v>0</v>
      </c>
      <c r="H14423">
        <v>0</v>
      </c>
      <c r="I14423">
        <v>0</v>
      </c>
    </row>
    <row r="14424" spans="1:9" hidden="1" x14ac:dyDescent="0.3">
      <c r="A14424" s="1" t="s">
        <v>159</v>
      </c>
      <c r="B14424" s="1" t="s">
        <v>337</v>
      </c>
      <c r="C14424">
        <v>40.984900000000003</v>
      </c>
      <c r="D14424">
        <v>-72.615099999999998</v>
      </c>
      <c r="E14424" s="1" t="s">
        <v>22</v>
      </c>
      <c r="F14424" t="s">
        <v>5270</v>
      </c>
      <c r="G14424">
        <v>0</v>
      </c>
      <c r="H14424">
        <v>0</v>
      </c>
      <c r="I14424">
        <v>0</v>
      </c>
    </row>
    <row r="14425" spans="1:9" hidden="1" x14ac:dyDescent="0.3">
      <c r="A14425" s="1" t="s">
        <v>159</v>
      </c>
      <c r="B14425" s="1" t="s">
        <v>337</v>
      </c>
      <c r="C14425">
        <v>40.984900000000003</v>
      </c>
      <c r="D14425">
        <v>-72.615099999999998</v>
      </c>
      <c r="E14425" s="1" t="s">
        <v>23</v>
      </c>
      <c r="F14425" t="s">
        <v>5505</v>
      </c>
      <c r="G14425">
        <v>0</v>
      </c>
      <c r="H14425">
        <v>0</v>
      </c>
      <c r="I14425">
        <v>0</v>
      </c>
    </row>
    <row r="14426" spans="1:9" hidden="1" x14ac:dyDescent="0.3">
      <c r="A14426" s="1" t="s">
        <v>159</v>
      </c>
      <c r="B14426" s="1" t="s">
        <v>337</v>
      </c>
      <c r="C14426">
        <v>40.984900000000003</v>
      </c>
      <c r="D14426">
        <v>-72.615099999999998</v>
      </c>
      <c r="E14426" s="1" t="s">
        <v>24</v>
      </c>
      <c r="F14426" t="s">
        <v>5740</v>
      </c>
      <c r="G14426">
        <v>0</v>
      </c>
      <c r="H14426">
        <v>0</v>
      </c>
      <c r="I14426">
        <v>0</v>
      </c>
    </row>
    <row r="14427" spans="1:9" hidden="1" x14ac:dyDescent="0.3">
      <c r="A14427" s="1" t="s">
        <v>159</v>
      </c>
      <c r="B14427" s="1" t="s">
        <v>337</v>
      </c>
      <c r="C14427">
        <v>40.984900000000003</v>
      </c>
      <c r="D14427">
        <v>-72.615099999999998</v>
      </c>
      <c r="E14427" s="1" t="s">
        <v>25</v>
      </c>
      <c r="F14427" t="s">
        <v>5974</v>
      </c>
      <c r="G14427">
        <v>0</v>
      </c>
      <c r="H14427">
        <v>0</v>
      </c>
      <c r="I14427">
        <v>0</v>
      </c>
    </row>
    <row r="14428" spans="1:9" hidden="1" x14ac:dyDescent="0.3">
      <c r="A14428" s="1" t="s">
        <v>159</v>
      </c>
      <c r="B14428" s="1" t="s">
        <v>337</v>
      </c>
      <c r="C14428">
        <v>40.984900000000003</v>
      </c>
      <c r="D14428">
        <v>-72.615099999999998</v>
      </c>
      <c r="E14428" s="1" t="s">
        <v>26</v>
      </c>
      <c r="F14428" t="s">
        <v>6208</v>
      </c>
      <c r="G14428">
        <v>0</v>
      </c>
      <c r="H14428">
        <v>0</v>
      </c>
      <c r="I14428">
        <v>0</v>
      </c>
    </row>
    <row r="14429" spans="1:9" hidden="1" x14ac:dyDescent="0.3">
      <c r="A14429" s="1" t="s">
        <v>159</v>
      </c>
      <c r="B14429" s="1" t="s">
        <v>337</v>
      </c>
      <c r="C14429">
        <v>40.984900000000003</v>
      </c>
      <c r="D14429">
        <v>-72.615099999999998</v>
      </c>
      <c r="E14429" s="1" t="s">
        <v>27</v>
      </c>
      <c r="F14429" t="s">
        <v>6442</v>
      </c>
      <c r="G14429">
        <v>0</v>
      </c>
      <c r="H14429">
        <v>0</v>
      </c>
      <c r="I14429">
        <v>0</v>
      </c>
    </row>
    <row r="14430" spans="1:9" hidden="1" x14ac:dyDescent="0.3">
      <c r="A14430" s="1" t="s">
        <v>159</v>
      </c>
      <c r="B14430" s="1" t="s">
        <v>337</v>
      </c>
      <c r="C14430">
        <v>40.984900000000003</v>
      </c>
      <c r="D14430">
        <v>-72.615099999999998</v>
      </c>
      <c r="E14430" s="1" t="s">
        <v>28</v>
      </c>
      <c r="F14430" t="s">
        <v>6676</v>
      </c>
      <c r="G14430">
        <v>0</v>
      </c>
      <c r="H14430">
        <v>0</v>
      </c>
      <c r="I14430">
        <v>0</v>
      </c>
    </row>
    <row r="14431" spans="1:9" hidden="1" x14ac:dyDescent="0.3">
      <c r="A14431" s="1" t="s">
        <v>159</v>
      </c>
      <c r="B14431" s="1" t="s">
        <v>337</v>
      </c>
      <c r="C14431">
        <v>40.984900000000003</v>
      </c>
      <c r="D14431">
        <v>-72.615099999999998</v>
      </c>
      <c r="E14431" s="1" t="s">
        <v>29</v>
      </c>
      <c r="F14431" t="s">
        <v>6910</v>
      </c>
      <c r="G14431">
        <v>0</v>
      </c>
      <c r="H14431">
        <v>0</v>
      </c>
      <c r="I14431">
        <v>0</v>
      </c>
    </row>
    <row r="14432" spans="1:9" hidden="1" x14ac:dyDescent="0.3">
      <c r="A14432" s="1" t="s">
        <v>159</v>
      </c>
      <c r="B14432" s="1" t="s">
        <v>337</v>
      </c>
      <c r="C14432">
        <v>40.984900000000003</v>
      </c>
      <c r="D14432">
        <v>-72.615099999999998</v>
      </c>
      <c r="E14432" s="1" t="s">
        <v>30</v>
      </c>
      <c r="F14432" t="s">
        <v>7144</v>
      </c>
      <c r="G14432">
        <v>0</v>
      </c>
      <c r="H14432">
        <v>0</v>
      </c>
      <c r="I14432">
        <v>0</v>
      </c>
    </row>
    <row r="14433" spans="1:9" hidden="1" x14ac:dyDescent="0.3">
      <c r="A14433" s="1" t="s">
        <v>159</v>
      </c>
      <c r="B14433" s="1" t="s">
        <v>337</v>
      </c>
      <c r="C14433">
        <v>40.984900000000003</v>
      </c>
      <c r="D14433">
        <v>-72.615099999999998</v>
      </c>
      <c r="E14433" s="1" t="s">
        <v>31</v>
      </c>
      <c r="F14433" t="s">
        <v>7378</v>
      </c>
      <c r="G14433">
        <v>0</v>
      </c>
      <c r="H14433">
        <v>0</v>
      </c>
      <c r="I14433">
        <v>0</v>
      </c>
    </row>
    <row r="14434" spans="1:9" hidden="1" x14ac:dyDescent="0.3">
      <c r="A14434" s="1" t="s">
        <v>159</v>
      </c>
      <c r="B14434" s="1" t="s">
        <v>337</v>
      </c>
      <c r="C14434">
        <v>40.984900000000003</v>
      </c>
      <c r="D14434">
        <v>-72.615099999999998</v>
      </c>
      <c r="E14434" s="1" t="s">
        <v>32</v>
      </c>
      <c r="F14434" t="s">
        <v>7612</v>
      </c>
      <c r="G14434">
        <v>0</v>
      </c>
      <c r="H14434">
        <v>0</v>
      </c>
      <c r="I14434">
        <v>0</v>
      </c>
    </row>
    <row r="14435" spans="1:9" hidden="1" x14ac:dyDescent="0.3">
      <c r="A14435" s="1" t="s">
        <v>159</v>
      </c>
      <c r="B14435" s="1" t="s">
        <v>337</v>
      </c>
      <c r="C14435">
        <v>40.984900000000003</v>
      </c>
      <c r="D14435">
        <v>-72.615099999999998</v>
      </c>
      <c r="E14435" s="1" t="s">
        <v>33</v>
      </c>
      <c r="F14435" t="s">
        <v>7846</v>
      </c>
      <c r="G14435">
        <v>0</v>
      </c>
      <c r="H14435">
        <v>0</v>
      </c>
      <c r="I14435">
        <v>0</v>
      </c>
    </row>
    <row r="14436" spans="1:9" hidden="1" x14ac:dyDescent="0.3">
      <c r="A14436" s="1" t="s">
        <v>159</v>
      </c>
      <c r="B14436" s="1" t="s">
        <v>337</v>
      </c>
      <c r="C14436">
        <v>40.984900000000003</v>
      </c>
      <c r="D14436">
        <v>-72.615099999999998</v>
      </c>
      <c r="E14436" s="1" t="s">
        <v>34</v>
      </c>
      <c r="F14436" t="s">
        <v>8080</v>
      </c>
      <c r="G14436">
        <v>0</v>
      </c>
      <c r="H14436">
        <v>0</v>
      </c>
      <c r="I14436">
        <v>0</v>
      </c>
    </row>
    <row r="14437" spans="1:9" hidden="1" x14ac:dyDescent="0.3">
      <c r="A14437" s="1" t="s">
        <v>159</v>
      </c>
      <c r="B14437" s="1" t="s">
        <v>337</v>
      </c>
      <c r="C14437">
        <v>40.984900000000003</v>
      </c>
      <c r="D14437">
        <v>-72.615099999999998</v>
      </c>
      <c r="E14437" s="1" t="s">
        <v>35</v>
      </c>
      <c r="F14437" t="s">
        <v>8312</v>
      </c>
      <c r="G14437">
        <v>0</v>
      </c>
      <c r="H14437">
        <v>0</v>
      </c>
      <c r="I14437">
        <v>0</v>
      </c>
    </row>
    <row r="14438" spans="1:9" hidden="1" x14ac:dyDescent="0.3">
      <c r="A14438" s="1" t="s">
        <v>159</v>
      </c>
      <c r="B14438" s="1" t="s">
        <v>337</v>
      </c>
      <c r="C14438">
        <v>40.984900000000003</v>
      </c>
      <c r="D14438">
        <v>-72.615099999999998</v>
      </c>
      <c r="E14438" s="1" t="s">
        <v>36</v>
      </c>
      <c r="F14438" t="s">
        <v>8544</v>
      </c>
      <c r="G14438">
        <v>0</v>
      </c>
      <c r="H14438">
        <v>0</v>
      </c>
      <c r="I14438">
        <v>0</v>
      </c>
    </row>
    <row r="14439" spans="1:9" hidden="1" x14ac:dyDescent="0.3">
      <c r="A14439" s="1" t="s">
        <v>159</v>
      </c>
      <c r="B14439" s="1" t="s">
        <v>337</v>
      </c>
      <c r="C14439">
        <v>40.984900000000003</v>
      </c>
      <c r="D14439">
        <v>-72.615099999999998</v>
      </c>
      <c r="E14439" s="1" t="s">
        <v>37</v>
      </c>
      <c r="F14439" t="s">
        <v>8775</v>
      </c>
      <c r="G14439">
        <v>0</v>
      </c>
      <c r="H14439">
        <v>0</v>
      </c>
      <c r="I14439">
        <v>0</v>
      </c>
    </row>
    <row r="14440" spans="1:9" hidden="1" x14ac:dyDescent="0.3">
      <c r="A14440" s="1" t="s">
        <v>159</v>
      </c>
      <c r="B14440" s="1" t="s">
        <v>337</v>
      </c>
      <c r="C14440">
        <v>40.984900000000003</v>
      </c>
      <c r="D14440">
        <v>-72.615099999999998</v>
      </c>
      <c r="E14440" s="1" t="s">
        <v>38</v>
      </c>
      <c r="F14440" t="s">
        <v>9006</v>
      </c>
      <c r="G14440">
        <v>0</v>
      </c>
      <c r="H14440">
        <v>0</v>
      </c>
      <c r="I14440">
        <v>0</v>
      </c>
    </row>
    <row r="14441" spans="1:9" hidden="1" x14ac:dyDescent="0.3">
      <c r="A14441" s="1" t="s">
        <v>159</v>
      </c>
      <c r="B14441" s="1" t="s">
        <v>337</v>
      </c>
      <c r="C14441">
        <v>40.984900000000003</v>
      </c>
      <c r="D14441">
        <v>-72.615099999999998</v>
      </c>
      <c r="E14441" s="1" t="s">
        <v>39</v>
      </c>
      <c r="F14441" t="s">
        <v>9237</v>
      </c>
      <c r="G14441">
        <v>0</v>
      </c>
      <c r="H14441">
        <v>0</v>
      </c>
      <c r="I14441">
        <v>0</v>
      </c>
    </row>
    <row r="14442" spans="1:9" hidden="1" x14ac:dyDescent="0.3">
      <c r="A14442" s="1" t="s">
        <v>159</v>
      </c>
      <c r="B14442" s="1" t="s">
        <v>337</v>
      </c>
      <c r="C14442">
        <v>40.984900000000003</v>
      </c>
      <c r="D14442">
        <v>-72.615099999999998</v>
      </c>
      <c r="E14442" s="1" t="s">
        <v>40</v>
      </c>
      <c r="F14442" t="s">
        <v>9468</v>
      </c>
      <c r="G14442">
        <v>0</v>
      </c>
      <c r="H14442">
        <v>0</v>
      </c>
      <c r="I14442">
        <v>0</v>
      </c>
    </row>
    <row r="14443" spans="1:9" hidden="1" x14ac:dyDescent="0.3">
      <c r="A14443" s="1" t="s">
        <v>159</v>
      </c>
      <c r="B14443" s="1" t="s">
        <v>337</v>
      </c>
      <c r="C14443">
        <v>40.984900000000003</v>
      </c>
      <c r="D14443">
        <v>-72.615099999999998</v>
      </c>
      <c r="E14443" s="1" t="s">
        <v>41</v>
      </c>
      <c r="F14443" t="s">
        <v>9699</v>
      </c>
      <c r="G14443">
        <v>0</v>
      </c>
      <c r="H14443">
        <v>0</v>
      </c>
      <c r="I14443">
        <v>0</v>
      </c>
    </row>
    <row r="14444" spans="1:9" hidden="1" x14ac:dyDescent="0.3">
      <c r="A14444" s="1" t="s">
        <v>159</v>
      </c>
      <c r="B14444" s="1" t="s">
        <v>337</v>
      </c>
      <c r="C14444">
        <v>40.984900000000003</v>
      </c>
      <c r="D14444">
        <v>-72.615099999999998</v>
      </c>
      <c r="E14444" s="1" t="s">
        <v>42</v>
      </c>
      <c r="F14444" t="s">
        <v>9930</v>
      </c>
      <c r="G14444">
        <v>0</v>
      </c>
      <c r="H14444">
        <v>0</v>
      </c>
      <c r="I14444">
        <v>0</v>
      </c>
    </row>
    <row r="14445" spans="1:9" hidden="1" x14ac:dyDescent="0.3">
      <c r="A14445" s="1" t="s">
        <v>159</v>
      </c>
      <c r="B14445" s="1" t="s">
        <v>337</v>
      </c>
      <c r="C14445">
        <v>40.984900000000003</v>
      </c>
      <c r="D14445">
        <v>-72.615099999999998</v>
      </c>
      <c r="E14445" s="1" t="s">
        <v>43</v>
      </c>
      <c r="F14445" t="s">
        <v>10159</v>
      </c>
      <c r="G14445">
        <v>0</v>
      </c>
      <c r="H14445">
        <v>0</v>
      </c>
      <c r="I14445">
        <v>0</v>
      </c>
    </row>
    <row r="14446" spans="1:9" hidden="1" x14ac:dyDescent="0.3">
      <c r="A14446" s="1" t="s">
        <v>159</v>
      </c>
      <c r="B14446" s="1" t="s">
        <v>337</v>
      </c>
      <c r="C14446">
        <v>40.984900000000003</v>
      </c>
      <c r="D14446">
        <v>-72.615099999999998</v>
      </c>
      <c r="E14446" s="1" t="s">
        <v>44</v>
      </c>
      <c r="F14446" t="s">
        <v>10387</v>
      </c>
      <c r="G14446">
        <v>0</v>
      </c>
      <c r="H14446">
        <v>0</v>
      </c>
      <c r="I14446">
        <v>0</v>
      </c>
    </row>
    <row r="14447" spans="1:9" hidden="1" x14ac:dyDescent="0.3">
      <c r="A14447" s="1" t="s">
        <v>159</v>
      </c>
      <c r="B14447" s="1" t="s">
        <v>337</v>
      </c>
      <c r="C14447">
        <v>40.984900000000003</v>
      </c>
      <c r="D14447">
        <v>-72.615099999999998</v>
      </c>
      <c r="E14447" s="1" t="s">
        <v>45</v>
      </c>
      <c r="F14447" t="s">
        <v>10608</v>
      </c>
      <c r="G14447">
        <v>0</v>
      </c>
      <c r="H14447">
        <v>0</v>
      </c>
      <c r="I14447">
        <v>0</v>
      </c>
    </row>
    <row r="14448" spans="1:9" hidden="1" x14ac:dyDescent="0.3">
      <c r="A14448" s="1" t="s">
        <v>159</v>
      </c>
      <c r="B14448" s="1" t="s">
        <v>337</v>
      </c>
      <c r="C14448">
        <v>40.984900000000003</v>
      </c>
      <c r="D14448">
        <v>-72.615099999999998</v>
      </c>
      <c r="E14448" s="1" t="s">
        <v>46</v>
      </c>
      <c r="F14448" t="s">
        <v>10824</v>
      </c>
      <c r="G14448">
        <v>0</v>
      </c>
      <c r="H14448">
        <v>0</v>
      </c>
      <c r="I14448">
        <v>0</v>
      </c>
    </row>
    <row r="14449" spans="1:9" hidden="1" x14ac:dyDescent="0.3">
      <c r="A14449" s="1" t="s">
        <v>159</v>
      </c>
      <c r="B14449" s="1" t="s">
        <v>337</v>
      </c>
      <c r="C14449">
        <v>40.984900000000003</v>
      </c>
      <c r="D14449">
        <v>-72.615099999999998</v>
      </c>
      <c r="E14449" s="1" t="s">
        <v>47</v>
      </c>
      <c r="F14449" t="s">
        <v>11039</v>
      </c>
      <c r="G14449">
        <v>0</v>
      </c>
      <c r="H14449">
        <v>0</v>
      </c>
      <c r="I14449">
        <v>0</v>
      </c>
    </row>
    <row r="14450" spans="1:9" hidden="1" x14ac:dyDescent="0.3">
      <c r="A14450" s="1" t="s">
        <v>159</v>
      </c>
      <c r="B14450" s="1" t="s">
        <v>337</v>
      </c>
      <c r="C14450">
        <v>40.984900000000003</v>
      </c>
      <c r="D14450">
        <v>-72.615099999999998</v>
      </c>
      <c r="E14450" s="1" t="s">
        <v>48</v>
      </c>
      <c r="F14450" t="s">
        <v>11841</v>
      </c>
      <c r="G14450">
        <v>0</v>
      </c>
      <c r="H14450">
        <v>0</v>
      </c>
      <c r="I14450">
        <v>0</v>
      </c>
    </row>
    <row r="14451" spans="1:9" hidden="1" x14ac:dyDescent="0.3">
      <c r="A14451" s="1" t="s">
        <v>159</v>
      </c>
      <c r="B14451" s="1" t="s">
        <v>337</v>
      </c>
      <c r="C14451">
        <v>40.984900000000003</v>
      </c>
      <c r="D14451">
        <v>-72.615099999999998</v>
      </c>
      <c r="E14451" s="1" t="s">
        <v>49</v>
      </c>
      <c r="F14451" t="s">
        <v>12032</v>
      </c>
      <c r="G14451">
        <v>0</v>
      </c>
      <c r="H14451">
        <v>0</v>
      </c>
      <c r="I14451">
        <v>0</v>
      </c>
    </row>
    <row r="14452" spans="1:9" hidden="1" x14ac:dyDescent="0.3">
      <c r="A14452" s="1" t="s">
        <v>159</v>
      </c>
      <c r="B14452" s="1" t="s">
        <v>337</v>
      </c>
      <c r="C14452">
        <v>40.984900000000003</v>
      </c>
      <c r="D14452">
        <v>-72.615099999999998</v>
      </c>
      <c r="E14452" s="1" t="s">
        <v>50</v>
      </c>
      <c r="F14452" t="s">
        <v>17657</v>
      </c>
      <c r="G14452">
        <v>0</v>
      </c>
      <c r="H14452">
        <v>1</v>
      </c>
      <c r="I14452">
        <v>0</v>
      </c>
    </row>
    <row r="14453" spans="1:9" hidden="1" x14ac:dyDescent="0.3">
      <c r="A14453" s="1" t="s">
        <v>159</v>
      </c>
      <c r="B14453" s="1" t="s">
        <v>337</v>
      </c>
      <c r="C14453">
        <v>40.984900000000003</v>
      </c>
      <c r="D14453">
        <v>-72.615099999999998</v>
      </c>
      <c r="E14453" s="1" t="s">
        <v>51</v>
      </c>
      <c r="F14453" t="s">
        <v>17658</v>
      </c>
      <c r="G14453">
        <v>0</v>
      </c>
      <c r="H14453">
        <v>1</v>
      </c>
      <c r="I14453">
        <v>0</v>
      </c>
    </row>
    <row r="14454" spans="1:9" hidden="1" x14ac:dyDescent="0.3">
      <c r="A14454" s="1" t="s">
        <v>159</v>
      </c>
      <c r="B14454" s="1" t="s">
        <v>337</v>
      </c>
      <c r="C14454">
        <v>40.984900000000003</v>
      </c>
      <c r="D14454">
        <v>-72.615099999999998</v>
      </c>
      <c r="E14454" s="1" t="s">
        <v>52</v>
      </c>
      <c r="F14454" t="s">
        <v>11207</v>
      </c>
      <c r="G14454">
        <v>0</v>
      </c>
      <c r="H14454">
        <v>0</v>
      </c>
      <c r="I14454">
        <v>0</v>
      </c>
    </row>
    <row r="14455" spans="1:9" hidden="1" x14ac:dyDescent="0.3">
      <c r="A14455" s="1" t="s">
        <v>159</v>
      </c>
      <c r="B14455" s="1" t="s">
        <v>337</v>
      </c>
      <c r="C14455">
        <v>40.984900000000003</v>
      </c>
      <c r="D14455">
        <v>-72.615099999999998</v>
      </c>
      <c r="E14455" s="1" t="s">
        <v>53</v>
      </c>
      <c r="F14455" t="s">
        <v>11405</v>
      </c>
      <c r="G14455">
        <v>0</v>
      </c>
      <c r="H14455">
        <v>0</v>
      </c>
      <c r="I14455">
        <v>0</v>
      </c>
    </row>
    <row r="14456" spans="1:9" hidden="1" x14ac:dyDescent="0.3">
      <c r="A14456" s="1" t="s">
        <v>159</v>
      </c>
      <c r="B14456" s="1" t="s">
        <v>337</v>
      </c>
      <c r="C14456">
        <v>40.984900000000003</v>
      </c>
      <c r="D14456">
        <v>-72.615099999999998</v>
      </c>
      <c r="E14456" s="1" t="s">
        <v>54</v>
      </c>
      <c r="F14456" t="s">
        <v>11600</v>
      </c>
      <c r="G14456">
        <v>0</v>
      </c>
      <c r="H14456">
        <v>0</v>
      </c>
      <c r="I14456">
        <v>0</v>
      </c>
    </row>
    <row r="14457" spans="1:9" hidden="1" x14ac:dyDescent="0.3">
      <c r="A14457" s="1" t="s">
        <v>159</v>
      </c>
      <c r="B14457" s="1" t="s">
        <v>337</v>
      </c>
      <c r="C14457">
        <v>40.984900000000003</v>
      </c>
      <c r="D14457">
        <v>-72.615099999999998</v>
      </c>
      <c r="E14457" s="1" t="s">
        <v>21548</v>
      </c>
      <c r="F14457" t="s">
        <v>21826</v>
      </c>
      <c r="G14457">
        <v>0</v>
      </c>
      <c r="H14457">
        <v>0</v>
      </c>
      <c r="I14457">
        <v>0</v>
      </c>
    </row>
    <row r="14458" spans="1:9" hidden="1" x14ac:dyDescent="0.3">
      <c r="A14458" s="1" t="s">
        <v>159</v>
      </c>
      <c r="B14458" s="1" t="s">
        <v>338</v>
      </c>
      <c r="C14458">
        <v>41.858600000000003</v>
      </c>
      <c r="D14458">
        <v>-74.311800000000005</v>
      </c>
      <c r="E14458" s="1" t="s">
        <v>4</v>
      </c>
      <c r="F14458" t="s">
        <v>996</v>
      </c>
      <c r="G14458">
        <v>0</v>
      </c>
      <c r="H14458">
        <v>0</v>
      </c>
      <c r="I14458">
        <v>0</v>
      </c>
    </row>
    <row r="14459" spans="1:9" hidden="1" x14ac:dyDescent="0.3">
      <c r="A14459" s="1" t="s">
        <v>159</v>
      </c>
      <c r="B14459" s="1" t="s">
        <v>338</v>
      </c>
      <c r="C14459">
        <v>41.858600000000003</v>
      </c>
      <c r="D14459">
        <v>-74.311800000000005</v>
      </c>
      <c r="E14459" s="1" t="s">
        <v>5</v>
      </c>
      <c r="F14459" t="s">
        <v>1238</v>
      </c>
      <c r="G14459">
        <v>0</v>
      </c>
      <c r="H14459">
        <v>0</v>
      </c>
      <c r="I14459">
        <v>0</v>
      </c>
    </row>
    <row r="14460" spans="1:9" hidden="1" x14ac:dyDescent="0.3">
      <c r="A14460" s="1" t="s">
        <v>159</v>
      </c>
      <c r="B14460" s="1" t="s">
        <v>338</v>
      </c>
      <c r="C14460">
        <v>41.858600000000003</v>
      </c>
      <c r="D14460">
        <v>-74.311800000000005</v>
      </c>
      <c r="E14460" s="1" t="s">
        <v>6</v>
      </c>
      <c r="F14460" t="s">
        <v>1480</v>
      </c>
      <c r="G14460">
        <v>0</v>
      </c>
      <c r="H14460">
        <v>0</v>
      </c>
      <c r="I14460">
        <v>0</v>
      </c>
    </row>
    <row r="14461" spans="1:9" hidden="1" x14ac:dyDescent="0.3">
      <c r="A14461" s="1" t="s">
        <v>159</v>
      </c>
      <c r="B14461" s="1" t="s">
        <v>338</v>
      </c>
      <c r="C14461">
        <v>41.858600000000003</v>
      </c>
      <c r="D14461">
        <v>-74.311800000000005</v>
      </c>
      <c r="E14461" s="1" t="s">
        <v>7</v>
      </c>
      <c r="F14461" t="s">
        <v>1721</v>
      </c>
      <c r="G14461">
        <v>0</v>
      </c>
      <c r="H14461">
        <v>0</v>
      </c>
      <c r="I14461">
        <v>0</v>
      </c>
    </row>
    <row r="14462" spans="1:9" hidden="1" x14ac:dyDescent="0.3">
      <c r="A14462" s="1" t="s">
        <v>159</v>
      </c>
      <c r="B14462" s="1" t="s">
        <v>338</v>
      </c>
      <c r="C14462">
        <v>41.858600000000003</v>
      </c>
      <c r="D14462">
        <v>-74.311800000000005</v>
      </c>
      <c r="E14462" s="1" t="s">
        <v>8</v>
      </c>
      <c r="F14462" t="s">
        <v>1962</v>
      </c>
      <c r="G14462">
        <v>0</v>
      </c>
      <c r="H14462">
        <v>0</v>
      </c>
      <c r="I14462">
        <v>0</v>
      </c>
    </row>
    <row r="14463" spans="1:9" hidden="1" x14ac:dyDescent="0.3">
      <c r="A14463" s="1" t="s">
        <v>159</v>
      </c>
      <c r="B14463" s="1" t="s">
        <v>338</v>
      </c>
      <c r="C14463">
        <v>41.858600000000003</v>
      </c>
      <c r="D14463">
        <v>-74.311800000000005</v>
      </c>
      <c r="E14463" s="1" t="s">
        <v>9</v>
      </c>
      <c r="F14463" t="s">
        <v>2200</v>
      </c>
      <c r="G14463">
        <v>0</v>
      </c>
      <c r="H14463">
        <v>0</v>
      </c>
      <c r="I14463">
        <v>0</v>
      </c>
    </row>
    <row r="14464" spans="1:9" hidden="1" x14ac:dyDescent="0.3">
      <c r="A14464" s="1" t="s">
        <v>159</v>
      </c>
      <c r="B14464" s="1" t="s">
        <v>338</v>
      </c>
      <c r="C14464">
        <v>41.858600000000003</v>
      </c>
      <c r="D14464">
        <v>-74.311800000000005</v>
      </c>
      <c r="E14464" s="1" t="s">
        <v>10</v>
      </c>
      <c r="F14464" t="s">
        <v>2438</v>
      </c>
      <c r="G14464">
        <v>0</v>
      </c>
      <c r="H14464">
        <v>0</v>
      </c>
      <c r="I14464">
        <v>0</v>
      </c>
    </row>
    <row r="14465" spans="1:9" hidden="1" x14ac:dyDescent="0.3">
      <c r="A14465" s="1" t="s">
        <v>159</v>
      </c>
      <c r="B14465" s="1" t="s">
        <v>338</v>
      </c>
      <c r="C14465">
        <v>41.858600000000003</v>
      </c>
      <c r="D14465">
        <v>-74.311800000000005</v>
      </c>
      <c r="E14465" s="1" t="s">
        <v>11</v>
      </c>
      <c r="F14465" t="s">
        <v>2676</v>
      </c>
      <c r="G14465">
        <v>0</v>
      </c>
      <c r="H14465">
        <v>0</v>
      </c>
      <c r="I14465">
        <v>0</v>
      </c>
    </row>
    <row r="14466" spans="1:9" hidden="1" x14ac:dyDescent="0.3">
      <c r="A14466" s="1" t="s">
        <v>159</v>
      </c>
      <c r="B14466" s="1" t="s">
        <v>338</v>
      </c>
      <c r="C14466">
        <v>41.858600000000003</v>
      </c>
      <c r="D14466">
        <v>-74.311800000000005</v>
      </c>
      <c r="E14466" s="1" t="s">
        <v>12</v>
      </c>
      <c r="F14466" t="s">
        <v>2914</v>
      </c>
      <c r="G14466">
        <v>0</v>
      </c>
      <c r="H14466">
        <v>0</v>
      </c>
      <c r="I14466">
        <v>0</v>
      </c>
    </row>
    <row r="14467" spans="1:9" hidden="1" x14ac:dyDescent="0.3">
      <c r="A14467" s="1" t="s">
        <v>159</v>
      </c>
      <c r="B14467" s="1" t="s">
        <v>338</v>
      </c>
      <c r="C14467">
        <v>41.858600000000003</v>
      </c>
      <c r="D14467">
        <v>-74.311800000000005</v>
      </c>
      <c r="E14467" s="1" t="s">
        <v>13</v>
      </c>
      <c r="F14467" t="s">
        <v>3152</v>
      </c>
      <c r="G14467">
        <v>0</v>
      </c>
      <c r="H14467">
        <v>0</v>
      </c>
      <c r="I14467">
        <v>0</v>
      </c>
    </row>
    <row r="14468" spans="1:9" hidden="1" x14ac:dyDescent="0.3">
      <c r="A14468" s="1" t="s">
        <v>159</v>
      </c>
      <c r="B14468" s="1" t="s">
        <v>338</v>
      </c>
      <c r="C14468">
        <v>41.858600000000003</v>
      </c>
      <c r="D14468">
        <v>-74.311800000000005</v>
      </c>
      <c r="E14468" s="1" t="s">
        <v>14</v>
      </c>
      <c r="F14468" t="s">
        <v>3389</v>
      </c>
      <c r="G14468">
        <v>0</v>
      </c>
      <c r="H14468">
        <v>0</v>
      </c>
      <c r="I14468">
        <v>0</v>
      </c>
    </row>
    <row r="14469" spans="1:9" hidden="1" x14ac:dyDescent="0.3">
      <c r="A14469" s="1" t="s">
        <v>159</v>
      </c>
      <c r="B14469" s="1" t="s">
        <v>338</v>
      </c>
      <c r="C14469">
        <v>41.858600000000003</v>
      </c>
      <c r="D14469">
        <v>-74.311800000000005</v>
      </c>
      <c r="E14469" s="1" t="s">
        <v>15</v>
      </c>
      <c r="F14469" t="s">
        <v>3625</v>
      </c>
      <c r="G14469">
        <v>0</v>
      </c>
      <c r="H14469">
        <v>0</v>
      </c>
      <c r="I14469">
        <v>0</v>
      </c>
    </row>
    <row r="14470" spans="1:9" hidden="1" x14ac:dyDescent="0.3">
      <c r="A14470" s="1" t="s">
        <v>159</v>
      </c>
      <c r="B14470" s="1" t="s">
        <v>338</v>
      </c>
      <c r="C14470">
        <v>41.858600000000003</v>
      </c>
      <c r="D14470">
        <v>-74.311800000000005</v>
      </c>
      <c r="E14470" s="1" t="s">
        <v>16</v>
      </c>
      <c r="F14470" t="s">
        <v>3861</v>
      </c>
      <c r="G14470">
        <v>0</v>
      </c>
      <c r="H14470">
        <v>0</v>
      </c>
      <c r="I14470">
        <v>0</v>
      </c>
    </row>
    <row r="14471" spans="1:9" hidden="1" x14ac:dyDescent="0.3">
      <c r="A14471" s="1" t="s">
        <v>159</v>
      </c>
      <c r="B14471" s="1" t="s">
        <v>338</v>
      </c>
      <c r="C14471">
        <v>41.858600000000003</v>
      </c>
      <c r="D14471">
        <v>-74.311800000000005</v>
      </c>
      <c r="E14471" s="1" t="s">
        <v>17</v>
      </c>
      <c r="F14471" t="s">
        <v>4096</v>
      </c>
      <c r="G14471">
        <v>0</v>
      </c>
      <c r="H14471">
        <v>0</v>
      </c>
      <c r="I14471">
        <v>0</v>
      </c>
    </row>
    <row r="14472" spans="1:9" hidden="1" x14ac:dyDescent="0.3">
      <c r="A14472" s="1" t="s">
        <v>159</v>
      </c>
      <c r="B14472" s="1" t="s">
        <v>338</v>
      </c>
      <c r="C14472">
        <v>41.858600000000003</v>
      </c>
      <c r="D14472">
        <v>-74.311800000000005</v>
      </c>
      <c r="E14472" s="1" t="s">
        <v>18</v>
      </c>
      <c r="F14472" t="s">
        <v>4331</v>
      </c>
      <c r="G14472">
        <v>0</v>
      </c>
      <c r="H14472">
        <v>0</v>
      </c>
      <c r="I14472">
        <v>0</v>
      </c>
    </row>
    <row r="14473" spans="1:9" hidden="1" x14ac:dyDescent="0.3">
      <c r="A14473" s="1" t="s">
        <v>159</v>
      </c>
      <c r="B14473" s="1" t="s">
        <v>338</v>
      </c>
      <c r="C14473">
        <v>41.858600000000003</v>
      </c>
      <c r="D14473">
        <v>-74.311800000000005</v>
      </c>
      <c r="E14473" s="1" t="s">
        <v>19</v>
      </c>
      <c r="F14473" t="s">
        <v>4566</v>
      </c>
      <c r="G14473">
        <v>0</v>
      </c>
      <c r="H14473">
        <v>0</v>
      </c>
      <c r="I14473">
        <v>0</v>
      </c>
    </row>
    <row r="14474" spans="1:9" hidden="1" x14ac:dyDescent="0.3">
      <c r="A14474" s="1" t="s">
        <v>159</v>
      </c>
      <c r="B14474" s="1" t="s">
        <v>338</v>
      </c>
      <c r="C14474">
        <v>41.858600000000003</v>
      </c>
      <c r="D14474">
        <v>-74.311800000000005</v>
      </c>
      <c r="E14474" s="1" t="s">
        <v>20</v>
      </c>
      <c r="F14474" t="s">
        <v>4801</v>
      </c>
      <c r="G14474">
        <v>0</v>
      </c>
      <c r="H14474">
        <v>0</v>
      </c>
      <c r="I14474">
        <v>0</v>
      </c>
    </row>
    <row r="14475" spans="1:9" hidden="1" x14ac:dyDescent="0.3">
      <c r="A14475" s="1" t="s">
        <v>159</v>
      </c>
      <c r="B14475" s="1" t="s">
        <v>338</v>
      </c>
      <c r="C14475">
        <v>41.858600000000003</v>
      </c>
      <c r="D14475">
        <v>-74.311800000000005</v>
      </c>
      <c r="E14475" s="1" t="s">
        <v>21</v>
      </c>
      <c r="F14475" t="s">
        <v>5036</v>
      </c>
      <c r="G14475">
        <v>0</v>
      </c>
      <c r="H14475">
        <v>0</v>
      </c>
      <c r="I14475">
        <v>0</v>
      </c>
    </row>
    <row r="14476" spans="1:9" hidden="1" x14ac:dyDescent="0.3">
      <c r="A14476" s="1" t="s">
        <v>159</v>
      </c>
      <c r="B14476" s="1" t="s">
        <v>338</v>
      </c>
      <c r="C14476">
        <v>41.858600000000003</v>
      </c>
      <c r="D14476">
        <v>-74.311800000000005</v>
      </c>
      <c r="E14476" s="1" t="s">
        <v>22</v>
      </c>
      <c r="F14476" t="s">
        <v>5271</v>
      </c>
      <c r="G14476">
        <v>0</v>
      </c>
      <c r="H14476">
        <v>0</v>
      </c>
      <c r="I14476">
        <v>0</v>
      </c>
    </row>
    <row r="14477" spans="1:9" hidden="1" x14ac:dyDescent="0.3">
      <c r="A14477" s="1" t="s">
        <v>159</v>
      </c>
      <c r="B14477" s="1" t="s">
        <v>338</v>
      </c>
      <c r="C14477">
        <v>41.858600000000003</v>
      </c>
      <c r="D14477">
        <v>-74.311800000000005</v>
      </c>
      <c r="E14477" s="1" t="s">
        <v>23</v>
      </c>
      <c r="F14477" t="s">
        <v>5506</v>
      </c>
      <c r="G14477">
        <v>0</v>
      </c>
      <c r="H14477">
        <v>0</v>
      </c>
      <c r="I14477">
        <v>0</v>
      </c>
    </row>
    <row r="14478" spans="1:9" hidden="1" x14ac:dyDescent="0.3">
      <c r="A14478" s="1" t="s">
        <v>159</v>
      </c>
      <c r="B14478" s="1" t="s">
        <v>338</v>
      </c>
      <c r="C14478">
        <v>41.858600000000003</v>
      </c>
      <c r="D14478">
        <v>-74.311800000000005</v>
      </c>
      <c r="E14478" s="1" t="s">
        <v>24</v>
      </c>
      <c r="F14478" t="s">
        <v>5741</v>
      </c>
      <c r="G14478">
        <v>0</v>
      </c>
      <c r="H14478">
        <v>0</v>
      </c>
      <c r="I14478">
        <v>0</v>
      </c>
    </row>
    <row r="14479" spans="1:9" hidden="1" x14ac:dyDescent="0.3">
      <c r="A14479" s="1" t="s">
        <v>159</v>
      </c>
      <c r="B14479" s="1" t="s">
        <v>338</v>
      </c>
      <c r="C14479">
        <v>41.858600000000003</v>
      </c>
      <c r="D14479">
        <v>-74.311800000000005</v>
      </c>
      <c r="E14479" s="1" t="s">
        <v>25</v>
      </c>
      <c r="F14479" t="s">
        <v>5975</v>
      </c>
      <c r="G14479">
        <v>0</v>
      </c>
      <c r="H14479">
        <v>0</v>
      </c>
      <c r="I14479">
        <v>0</v>
      </c>
    </row>
    <row r="14480" spans="1:9" hidden="1" x14ac:dyDescent="0.3">
      <c r="A14480" s="1" t="s">
        <v>159</v>
      </c>
      <c r="B14480" s="1" t="s">
        <v>338</v>
      </c>
      <c r="C14480">
        <v>41.858600000000003</v>
      </c>
      <c r="D14480">
        <v>-74.311800000000005</v>
      </c>
      <c r="E14480" s="1" t="s">
        <v>26</v>
      </c>
      <c r="F14480" t="s">
        <v>6209</v>
      </c>
      <c r="G14480">
        <v>0</v>
      </c>
      <c r="H14480">
        <v>0</v>
      </c>
      <c r="I14480">
        <v>0</v>
      </c>
    </row>
    <row r="14481" spans="1:9" hidden="1" x14ac:dyDescent="0.3">
      <c r="A14481" s="1" t="s">
        <v>159</v>
      </c>
      <c r="B14481" s="1" t="s">
        <v>338</v>
      </c>
      <c r="C14481">
        <v>41.858600000000003</v>
      </c>
      <c r="D14481">
        <v>-74.311800000000005</v>
      </c>
      <c r="E14481" s="1" t="s">
        <v>27</v>
      </c>
      <c r="F14481" t="s">
        <v>6443</v>
      </c>
      <c r="G14481">
        <v>0</v>
      </c>
      <c r="H14481">
        <v>0</v>
      </c>
      <c r="I14481">
        <v>0</v>
      </c>
    </row>
    <row r="14482" spans="1:9" hidden="1" x14ac:dyDescent="0.3">
      <c r="A14482" s="1" t="s">
        <v>159</v>
      </c>
      <c r="B14482" s="1" t="s">
        <v>338</v>
      </c>
      <c r="C14482">
        <v>41.858600000000003</v>
      </c>
      <c r="D14482">
        <v>-74.311800000000005</v>
      </c>
      <c r="E14482" s="1" t="s">
        <v>28</v>
      </c>
      <c r="F14482" t="s">
        <v>6677</v>
      </c>
      <c r="G14482">
        <v>0</v>
      </c>
      <c r="H14482">
        <v>0</v>
      </c>
      <c r="I14482">
        <v>0</v>
      </c>
    </row>
    <row r="14483" spans="1:9" hidden="1" x14ac:dyDescent="0.3">
      <c r="A14483" s="1" t="s">
        <v>159</v>
      </c>
      <c r="B14483" s="1" t="s">
        <v>338</v>
      </c>
      <c r="C14483">
        <v>41.858600000000003</v>
      </c>
      <c r="D14483">
        <v>-74.311800000000005</v>
      </c>
      <c r="E14483" s="1" t="s">
        <v>29</v>
      </c>
      <c r="F14483" t="s">
        <v>6911</v>
      </c>
      <c r="G14483">
        <v>0</v>
      </c>
      <c r="H14483">
        <v>0</v>
      </c>
      <c r="I14483">
        <v>0</v>
      </c>
    </row>
    <row r="14484" spans="1:9" hidden="1" x14ac:dyDescent="0.3">
      <c r="A14484" s="1" t="s">
        <v>159</v>
      </c>
      <c r="B14484" s="1" t="s">
        <v>338</v>
      </c>
      <c r="C14484">
        <v>41.858600000000003</v>
      </c>
      <c r="D14484">
        <v>-74.311800000000005</v>
      </c>
      <c r="E14484" s="1" t="s">
        <v>30</v>
      </c>
      <c r="F14484" t="s">
        <v>7145</v>
      </c>
      <c r="G14484">
        <v>0</v>
      </c>
      <c r="H14484">
        <v>0</v>
      </c>
      <c r="I14484">
        <v>0</v>
      </c>
    </row>
    <row r="14485" spans="1:9" hidden="1" x14ac:dyDescent="0.3">
      <c r="A14485" s="1" t="s">
        <v>159</v>
      </c>
      <c r="B14485" s="1" t="s">
        <v>338</v>
      </c>
      <c r="C14485">
        <v>41.858600000000003</v>
      </c>
      <c r="D14485">
        <v>-74.311800000000005</v>
      </c>
      <c r="E14485" s="1" t="s">
        <v>31</v>
      </c>
      <c r="F14485" t="s">
        <v>7379</v>
      </c>
      <c r="G14485">
        <v>0</v>
      </c>
      <c r="H14485">
        <v>0</v>
      </c>
      <c r="I14485">
        <v>0</v>
      </c>
    </row>
    <row r="14486" spans="1:9" hidden="1" x14ac:dyDescent="0.3">
      <c r="A14486" s="1" t="s">
        <v>159</v>
      </c>
      <c r="B14486" s="1" t="s">
        <v>338</v>
      </c>
      <c r="C14486">
        <v>41.858600000000003</v>
      </c>
      <c r="D14486">
        <v>-74.311800000000005</v>
      </c>
      <c r="E14486" s="1" t="s">
        <v>32</v>
      </c>
      <c r="F14486" t="s">
        <v>7613</v>
      </c>
      <c r="G14486">
        <v>0</v>
      </c>
      <c r="H14486">
        <v>0</v>
      </c>
      <c r="I14486">
        <v>0</v>
      </c>
    </row>
    <row r="14487" spans="1:9" hidden="1" x14ac:dyDescent="0.3">
      <c r="A14487" s="1" t="s">
        <v>159</v>
      </c>
      <c r="B14487" s="1" t="s">
        <v>338</v>
      </c>
      <c r="C14487">
        <v>41.858600000000003</v>
      </c>
      <c r="D14487">
        <v>-74.311800000000005</v>
      </c>
      <c r="E14487" s="1" t="s">
        <v>33</v>
      </c>
      <c r="F14487" t="s">
        <v>7847</v>
      </c>
      <c r="G14487">
        <v>0</v>
      </c>
      <c r="H14487">
        <v>0</v>
      </c>
      <c r="I14487">
        <v>0</v>
      </c>
    </row>
    <row r="14488" spans="1:9" hidden="1" x14ac:dyDescent="0.3">
      <c r="A14488" s="1" t="s">
        <v>159</v>
      </c>
      <c r="B14488" s="1" t="s">
        <v>338</v>
      </c>
      <c r="C14488">
        <v>41.858600000000003</v>
      </c>
      <c r="D14488">
        <v>-74.311800000000005</v>
      </c>
      <c r="E14488" s="1" t="s">
        <v>34</v>
      </c>
      <c r="F14488" t="s">
        <v>8081</v>
      </c>
      <c r="G14488">
        <v>0</v>
      </c>
      <c r="H14488">
        <v>0</v>
      </c>
      <c r="I14488">
        <v>0</v>
      </c>
    </row>
    <row r="14489" spans="1:9" hidden="1" x14ac:dyDescent="0.3">
      <c r="A14489" s="1" t="s">
        <v>159</v>
      </c>
      <c r="B14489" s="1" t="s">
        <v>338</v>
      </c>
      <c r="C14489">
        <v>41.858600000000003</v>
      </c>
      <c r="D14489">
        <v>-74.311800000000005</v>
      </c>
      <c r="E14489" s="1" t="s">
        <v>35</v>
      </c>
      <c r="F14489" t="s">
        <v>8313</v>
      </c>
      <c r="G14489">
        <v>0</v>
      </c>
      <c r="H14489">
        <v>0</v>
      </c>
      <c r="I14489">
        <v>0</v>
      </c>
    </row>
    <row r="14490" spans="1:9" hidden="1" x14ac:dyDescent="0.3">
      <c r="A14490" s="1" t="s">
        <v>159</v>
      </c>
      <c r="B14490" s="1" t="s">
        <v>338</v>
      </c>
      <c r="C14490">
        <v>41.858600000000003</v>
      </c>
      <c r="D14490">
        <v>-74.311800000000005</v>
      </c>
      <c r="E14490" s="1" t="s">
        <v>36</v>
      </c>
      <c r="F14490" t="s">
        <v>8545</v>
      </c>
      <c r="G14490">
        <v>0</v>
      </c>
      <c r="H14490">
        <v>0</v>
      </c>
      <c r="I14490">
        <v>0</v>
      </c>
    </row>
    <row r="14491" spans="1:9" hidden="1" x14ac:dyDescent="0.3">
      <c r="A14491" s="1" t="s">
        <v>159</v>
      </c>
      <c r="B14491" s="1" t="s">
        <v>338</v>
      </c>
      <c r="C14491">
        <v>41.858600000000003</v>
      </c>
      <c r="D14491">
        <v>-74.311800000000005</v>
      </c>
      <c r="E14491" s="1" t="s">
        <v>37</v>
      </c>
      <c r="F14491" t="s">
        <v>8776</v>
      </c>
      <c r="G14491">
        <v>0</v>
      </c>
      <c r="H14491">
        <v>0</v>
      </c>
      <c r="I14491">
        <v>0</v>
      </c>
    </row>
    <row r="14492" spans="1:9" hidden="1" x14ac:dyDescent="0.3">
      <c r="A14492" s="1" t="s">
        <v>159</v>
      </c>
      <c r="B14492" s="1" t="s">
        <v>338</v>
      </c>
      <c r="C14492">
        <v>41.858600000000003</v>
      </c>
      <c r="D14492">
        <v>-74.311800000000005</v>
      </c>
      <c r="E14492" s="1" t="s">
        <v>38</v>
      </c>
      <c r="F14492" t="s">
        <v>9007</v>
      </c>
      <c r="G14492">
        <v>0</v>
      </c>
      <c r="H14492">
        <v>0</v>
      </c>
      <c r="I14492">
        <v>0</v>
      </c>
    </row>
    <row r="14493" spans="1:9" hidden="1" x14ac:dyDescent="0.3">
      <c r="A14493" s="1" t="s">
        <v>159</v>
      </c>
      <c r="B14493" s="1" t="s">
        <v>338</v>
      </c>
      <c r="C14493">
        <v>41.858600000000003</v>
      </c>
      <c r="D14493">
        <v>-74.311800000000005</v>
      </c>
      <c r="E14493" s="1" t="s">
        <v>39</v>
      </c>
      <c r="F14493" t="s">
        <v>9238</v>
      </c>
      <c r="G14493">
        <v>0</v>
      </c>
      <c r="H14493">
        <v>0</v>
      </c>
      <c r="I14493">
        <v>0</v>
      </c>
    </row>
    <row r="14494" spans="1:9" hidden="1" x14ac:dyDescent="0.3">
      <c r="A14494" s="1" t="s">
        <v>159</v>
      </c>
      <c r="B14494" s="1" t="s">
        <v>338</v>
      </c>
      <c r="C14494">
        <v>41.858600000000003</v>
      </c>
      <c r="D14494">
        <v>-74.311800000000005</v>
      </c>
      <c r="E14494" s="1" t="s">
        <v>40</v>
      </c>
      <c r="F14494" t="s">
        <v>9469</v>
      </c>
      <c r="G14494">
        <v>0</v>
      </c>
      <c r="H14494">
        <v>0</v>
      </c>
      <c r="I14494">
        <v>0</v>
      </c>
    </row>
    <row r="14495" spans="1:9" hidden="1" x14ac:dyDescent="0.3">
      <c r="A14495" s="1" t="s">
        <v>159</v>
      </c>
      <c r="B14495" s="1" t="s">
        <v>338</v>
      </c>
      <c r="C14495">
        <v>41.858600000000003</v>
      </c>
      <c r="D14495">
        <v>-74.311800000000005</v>
      </c>
      <c r="E14495" s="1" t="s">
        <v>41</v>
      </c>
      <c r="F14495" t="s">
        <v>9700</v>
      </c>
      <c r="G14495">
        <v>0</v>
      </c>
      <c r="H14495">
        <v>0</v>
      </c>
      <c r="I14495">
        <v>0</v>
      </c>
    </row>
    <row r="14496" spans="1:9" hidden="1" x14ac:dyDescent="0.3">
      <c r="A14496" s="1" t="s">
        <v>159</v>
      </c>
      <c r="B14496" s="1" t="s">
        <v>338</v>
      </c>
      <c r="C14496">
        <v>41.858600000000003</v>
      </c>
      <c r="D14496">
        <v>-74.311800000000005</v>
      </c>
      <c r="E14496" s="1" t="s">
        <v>42</v>
      </c>
      <c r="F14496" t="s">
        <v>9931</v>
      </c>
      <c r="G14496">
        <v>0</v>
      </c>
      <c r="H14496">
        <v>0</v>
      </c>
      <c r="I14496">
        <v>0</v>
      </c>
    </row>
    <row r="14497" spans="1:9" hidden="1" x14ac:dyDescent="0.3">
      <c r="A14497" s="1" t="s">
        <v>159</v>
      </c>
      <c r="B14497" s="1" t="s">
        <v>338</v>
      </c>
      <c r="C14497">
        <v>41.858600000000003</v>
      </c>
      <c r="D14497">
        <v>-74.311800000000005</v>
      </c>
      <c r="E14497" s="1" t="s">
        <v>43</v>
      </c>
      <c r="F14497" t="s">
        <v>10160</v>
      </c>
      <c r="G14497">
        <v>0</v>
      </c>
      <c r="H14497">
        <v>0</v>
      </c>
      <c r="I14497">
        <v>0</v>
      </c>
    </row>
    <row r="14498" spans="1:9" hidden="1" x14ac:dyDescent="0.3">
      <c r="A14498" s="1" t="s">
        <v>159</v>
      </c>
      <c r="B14498" s="1" t="s">
        <v>338</v>
      </c>
      <c r="C14498">
        <v>41.858600000000003</v>
      </c>
      <c r="D14498">
        <v>-74.311800000000005</v>
      </c>
      <c r="E14498" s="1" t="s">
        <v>44</v>
      </c>
      <c r="F14498" t="s">
        <v>10388</v>
      </c>
      <c r="G14498">
        <v>0</v>
      </c>
      <c r="H14498">
        <v>0</v>
      </c>
      <c r="I14498">
        <v>0</v>
      </c>
    </row>
    <row r="14499" spans="1:9" hidden="1" x14ac:dyDescent="0.3">
      <c r="A14499" s="1" t="s">
        <v>159</v>
      </c>
      <c r="B14499" s="1" t="s">
        <v>338</v>
      </c>
      <c r="C14499">
        <v>41.858600000000003</v>
      </c>
      <c r="D14499">
        <v>-74.311800000000005</v>
      </c>
      <c r="E14499" s="1" t="s">
        <v>45</v>
      </c>
      <c r="F14499" t="s">
        <v>10609</v>
      </c>
      <c r="G14499">
        <v>0</v>
      </c>
      <c r="H14499">
        <v>0</v>
      </c>
      <c r="I14499">
        <v>0</v>
      </c>
    </row>
    <row r="14500" spans="1:9" hidden="1" x14ac:dyDescent="0.3">
      <c r="A14500" s="1" t="s">
        <v>159</v>
      </c>
      <c r="B14500" s="1" t="s">
        <v>338</v>
      </c>
      <c r="C14500">
        <v>41.858600000000003</v>
      </c>
      <c r="D14500">
        <v>-74.311800000000005</v>
      </c>
      <c r="E14500" s="1" t="s">
        <v>46</v>
      </c>
      <c r="F14500" t="s">
        <v>10825</v>
      </c>
      <c r="G14500">
        <v>0</v>
      </c>
      <c r="H14500">
        <v>0</v>
      </c>
      <c r="I14500">
        <v>0</v>
      </c>
    </row>
    <row r="14501" spans="1:9" hidden="1" x14ac:dyDescent="0.3">
      <c r="A14501" s="1" t="s">
        <v>159</v>
      </c>
      <c r="B14501" s="1" t="s">
        <v>338</v>
      </c>
      <c r="C14501">
        <v>41.858600000000003</v>
      </c>
      <c r="D14501">
        <v>-74.311800000000005</v>
      </c>
      <c r="E14501" s="1" t="s">
        <v>47</v>
      </c>
      <c r="F14501" t="s">
        <v>11040</v>
      </c>
      <c r="G14501">
        <v>0</v>
      </c>
      <c r="H14501">
        <v>0</v>
      </c>
      <c r="I14501">
        <v>0</v>
      </c>
    </row>
    <row r="14502" spans="1:9" hidden="1" x14ac:dyDescent="0.3">
      <c r="A14502" s="1" t="s">
        <v>159</v>
      </c>
      <c r="B14502" s="1" t="s">
        <v>338</v>
      </c>
      <c r="C14502">
        <v>41.858600000000003</v>
      </c>
      <c r="D14502">
        <v>-74.311800000000005</v>
      </c>
      <c r="E14502" s="1" t="s">
        <v>48</v>
      </c>
      <c r="F14502" t="s">
        <v>11842</v>
      </c>
      <c r="G14502">
        <v>0</v>
      </c>
      <c r="H14502">
        <v>0</v>
      </c>
      <c r="I14502">
        <v>0</v>
      </c>
    </row>
    <row r="14503" spans="1:9" hidden="1" x14ac:dyDescent="0.3">
      <c r="A14503" s="1" t="s">
        <v>159</v>
      </c>
      <c r="B14503" s="1" t="s">
        <v>338</v>
      </c>
      <c r="C14503">
        <v>41.858600000000003</v>
      </c>
      <c r="D14503">
        <v>-74.311800000000005</v>
      </c>
      <c r="E14503" s="1" t="s">
        <v>49</v>
      </c>
      <c r="F14503" t="s">
        <v>12033</v>
      </c>
      <c r="G14503">
        <v>0</v>
      </c>
      <c r="H14503">
        <v>0</v>
      </c>
      <c r="I14503">
        <v>0</v>
      </c>
    </row>
    <row r="14504" spans="1:9" hidden="1" x14ac:dyDescent="0.3">
      <c r="A14504" s="1" t="s">
        <v>159</v>
      </c>
      <c r="B14504" s="1" t="s">
        <v>338</v>
      </c>
      <c r="C14504">
        <v>41.858600000000003</v>
      </c>
      <c r="D14504">
        <v>-74.311800000000005</v>
      </c>
      <c r="E14504" s="1" t="s">
        <v>50</v>
      </c>
      <c r="F14504" t="s">
        <v>17659</v>
      </c>
      <c r="G14504">
        <v>0</v>
      </c>
      <c r="H14504">
        <v>1</v>
      </c>
      <c r="I14504">
        <v>0</v>
      </c>
    </row>
    <row r="14505" spans="1:9" hidden="1" x14ac:dyDescent="0.3">
      <c r="A14505" s="1" t="s">
        <v>159</v>
      </c>
      <c r="B14505" s="1" t="s">
        <v>338</v>
      </c>
      <c r="C14505">
        <v>41.858600000000003</v>
      </c>
      <c r="D14505">
        <v>-74.311800000000005</v>
      </c>
      <c r="E14505" s="1" t="s">
        <v>51</v>
      </c>
      <c r="F14505" t="s">
        <v>17660</v>
      </c>
      <c r="G14505">
        <v>0</v>
      </c>
      <c r="H14505">
        <v>1</v>
      </c>
      <c r="I14505">
        <v>0</v>
      </c>
    </row>
    <row r="14506" spans="1:9" hidden="1" x14ac:dyDescent="0.3">
      <c r="A14506" s="1" t="s">
        <v>159</v>
      </c>
      <c r="B14506" s="1" t="s">
        <v>338</v>
      </c>
      <c r="C14506">
        <v>41.858600000000003</v>
      </c>
      <c r="D14506">
        <v>-74.311800000000005</v>
      </c>
      <c r="E14506" s="1" t="s">
        <v>52</v>
      </c>
      <c r="F14506" t="s">
        <v>11208</v>
      </c>
      <c r="G14506">
        <v>0</v>
      </c>
      <c r="H14506">
        <v>0</v>
      </c>
      <c r="I14506">
        <v>0</v>
      </c>
    </row>
    <row r="14507" spans="1:9" hidden="1" x14ac:dyDescent="0.3">
      <c r="A14507" s="1" t="s">
        <v>159</v>
      </c>
      <c r="B14507" s="1" t="s">
        <v>338</v>
      </c>
      <c r="C14507">
        <v>41.858600000000003</v>
      </c>
      <c r="D14507">
        <v>-74.311800000000005</v>
      </c>
      <c r="E14507" s="1" t="s">
        <v>53</v>
      </c>
      <c r="F14507" t="s">
        <v>11406</v>
      </c>
      <c r="G14507">
        <v>0</v>
      </c>
      <c r="H14507">
        <v>0</v>
      </c>
      <c r="I14507">
        <v>0</v>
      </c>
    </row>
    <row r="14508" spans="1:9" hidden="1" x14ac:dyDescent="0.3">
      <c r="A14508" s="1" t="s">
        <v>159</v>
      </c>
      <c r="B14508" s="1" t="s">
        <v>338</v>
      </c>
      <c r="C14508">
        <v>41.858600000000003</v>
      </c>
      <c r="D14508">
        <v>-74.311800000000005</v>
      </c>
      <c r="E14508" s="1" t="s">
        <v>54</v>
      </c>
      <c r="F14508" t="s">
        <v>11601</v>
      </c>
      <c r="G14508">
        <v>0</v>
      </c>
      <c r="H14508">
        <v>0</v>
      </c>
      <c r="I14508">
        <v>0</v>
      </c>
    </row>
    <row r="14509" spans="1:9" hidden="1" x14ac:dyDescent="0.3">
      <c r="A14509" s="1" t="s">
        <v>159</v>
      </c>
      <c r="B14509" s="1" t="s">
        <v>338</v>
      </c>
      <c r="C14509">
        <v>41.858600000000003</v>
      </c>
      <c r="D14509">
        <v>-74.311800000000005</v>
      </c>
      <c r="E14509" s="1" t="s">
        <v>21548</v>
      </c>
      <c r="F14509" t="s">
        <v>21827</v>
      </c>
      <c r="G14509">
        <v>0</v>
      </c>
      <c r="H14509">
        <v>0</v>
      </c>
      <c r="I14509">
        <v>0</v>
      </c>
    </row>
    <row r="14510" spans="1:9" hidden="1" x14ac:dyDescent="0.3">
      <c r="A14510" s="1" t="s">
        <v>159</v>
      </c>
      <c r="B14510" s="1" t="s">
        <v>339</v>
      </c>
      <c r="C14510">
        <v>29.027999999999999</v>
      </c>
      <c r="D14510">
        <v>-81.075500000000005</v>
      </c>
      <c r="E14510" s="1" t="s">
        <v>4</v>
      </c>
      <c r="F14510" t="s">
        <v>997</v>
      </c>
      <c r="G14510">
        <v>0</v>
      </c>
      <c r="H14510">
        <v>0</v>
      </c>
      <c r="I14510">
        <v>0</v>
      </c>
    </row>
    <row r="14511" spans="1:9" hidden="1" x14ac:dyDescent="0.3">
      <c r="A14511" s="1" t="s">
        <v>159</v>
      </c>
      <c r="B14511" s="1" t="s">
        <v>339</v>
      </c>
      <c r="C14511">
        <v>29.027999999999999</v>
      </c>
      <c r="D14511">
        <v>-81.075500000000005</v>
      </c>
      <c r="E14511" s="1" t="s">
        <v>5</v>
      </c>
      <c r="F14511" t="s">
        <v>1239</v>
      </c>
      <c r="G14511">
        <v>0</v>
      </c>
      <c r="H14511">
        <v>0</v>
      </c>
      <c r="I14511">
        <v>0</v>
      </c>
    </row>
    <row r="14512" spans="1:9" hidden="1" x14ac:dyDescent="0.3">
      <c r="A14512" s="1" t="s">
        <v>159</v>
      </c>
      <c r="B14512" s="1" t="s">
        <v>339</v>
      </c>
      <c r="C14512">
        <v>29.027999999999999</v>
      </c>
      <c r="D14512">
        <v>-81.075500000000005</v>
      </c>
      <c r="E14512" s="1" t="s">
        <v>6</v>
      </c>
      <c r="F14512" t="s">
        <v>1481</v>
      </c>
      <c r="G14512">
        <v>0</v>
      </c>
      <c r="H14512">
        <v>0</v>
      </c>
      <c r="I14512">
        <v>0</v>
      </c>
    </row>
    <row r="14513" spans="1:9" hidden="1" x14ac:dyDescent="0.3">
      <c r="A14513" s="1" t="s">
        <v>159</v>
      </c>
      <c r="B14513" s="1" t="s">
        <v>339</v>
      </c>
      <c r="C14513">
        <v>29.027999999999999</v>
      </c>
      <c r="D14513">
        <v>-81.075500000000005</v>
      </c>
      <c r="E14513" s="1" t="s">
        <v>7</v>
      </c>
      <c r="F14513" t="s">
        <v>1722</v>
      </c>
      <c r="G14513">
        <v>0</v>
      </c>
      <c r="H14513">
        <v>0</v>
      </c>
      <c r="I14513">
        <v>0</v>
      </c>
    </row>
    <row r="14514" spans="1:9" hidden="1" x14ac:dyDescent="0.3">
      <c r="A14514" s="1" t="s">
        <v>159</v>
      </c>
      <c r="B14514" s="1" t="s">
        <v>339</v>
      </c>
      <c r="C14514">
        <v>29.027999999999999</v>
      </c>
      <c r="D14514">
        <v>-81.075500000000005</v>
      </c>
      <c r="E14514" s="1" t="s">
        <v>8</v>
      </c>
      <c r="F14514" t="s">
        <v>1963</v>
      </c>
      <c r="G14514">
        <v>0</v>
      </c>
      <c r="H14514">
        <v>0</v>
      </c>
      <c r="I14514">
        <v>0</v>
      </c>
    </row>
    <row r="14515" spans="1:9" hidden="1" x14ac:dyDescent="0.3">
      <c r="A14515" s="1" t="s">
        <v>159</v>
      </c>
      <c r="B14515" s="1" t="s">
        <v>339</v>
      </c>
      <c r="C14515">
        <v>29.027999999999999</v>
      </c>
      <c r="D14515">
        <v>-81.075500000000005</v>
      </c>
      <c r="E14515" s="1" t="s">
        <v>9</v>
      </c>
      <c r="F14515" t="s">
        <v>2201</v>
      </c>
      <c r="G14515">
        <v>0</v>
      </c>
      <c r="H14515">
        <v>0</v>
      </c>
      <c r="I14515">
        <v>0</v>
      </c>
    </row>
    <row r="14516" spans="1:9" hidden="1" x14ac:dyDescent="0.3">
      <c r="A14516" s="1" t="s">
        <v>159</v>
      </c>
      <c r="B14516" s="1" t="s">
        <v>339</v>
      </c>
      <c r="C14516">
        <v>29.027999999999999</v>
      </c>
      <c r="D14516">
        <v>-81.075500000000005</v>
      </c>
      <c r="E14516" s="1" t="s">
        <v>10</v>
      </c>
      <c r="F14516" t="s">
        <v>2439</v>
      </c>
      <c r="G14516">
        <v>0</v>
      </c>
      <c r="H14516">
        <v>0</v>
      </c>
      <c r="I14516">
        <v>0</v>
      </c>
    </row>
    <row r="14517" spans="1:9" hidden="1" x14ac:dyDescent="0.3">
      <c r="A14517" s="1" t="s">
        <v>159</v>
      </c>
      <c r="B14517" s="1" t="s">
        <v>339</v>
      </c>
      <c r="C14517">
        <v>29.027999999999999</v>
      </c>
      <c r="D14517">
        <v>-81.075500000000005</v>
      </c>
      <c r="E14517" s="1" t="s">
        <v>11</v>
      </c>
      <c r="F14517" t="s">
        <v>2677</v>
      </c>
      <c r="G14517">
        <v>0</v>
      </c>
      <c r="H14517">
        <v>0</v>
      </c>
      <c r="I14517">
        <v>0</v>
      </c>
    </row>
    <row r="14518" spans="1:9" hidden="1" x14ac:dyDescent="0.3">
      <c r="A14518" s="1" t="s">
        <v>159</v>
      </c>
      <c r="B14518" s="1" t="s">
        <v>339</v>
      </c>
      <c r="C14518">
        <v>29.027999999999999</v>
      </c>
      <c r="D14518">
        <v>-81.075500000000005</v>
      </c>
      <c r="E14518" s="1" t="s">
        <v>12</v>
      </c>
      <c r="F14518" t="s">
        <v>2915</v>
      </c>
      <c r="G14518">
        <v>0</v>
      </c>
      <c r="H14518">
        <v>0</v>
      </c>
      <c r="I14518">
        <v>0</v>
      </c>
    </row>
    <row r="14519" spans="1:9" hidden="1" x14ac:dyDescent="0.3">
      <c r="A14519" s="1" t="s">
        <v>159</v>
      </c>
      <c r="B14519" s="1" t="s">
        <v>339</v>
      </c>
      <c r="C14519">
        <v>29.027999999999999</v>
      </c>
      <c r="D14519">
        <v>-81.075500000000005</v>
      </c>
      <c r="E14519" s="1" t="s">
        <v>13</v>
      </c>
      <c r="F14519" t="s">
        <v>3153</v>
      </c>
      <c r="G14519">
        <v>0</v>
      </c>
      <c r="H14519">
        <v>0</v>
      </c>
      <c r="I14519">
        <v>0</v>
      </c>
    </row>
    <row r="14520" spans="1:9" hidden="1" x14ac:dyDescent="0.3">
      <c r="A14520" s="1" t="s">
        <v>159</v>
      </c>
      <c r="B14520" s="1" t="s">
        <v>339</v>
      </c>
      <c r="C14520">
        <v>29.027999999999999</v>
      </c>
      <c r="D14520">
        <v>-81.075500000000005</v>
      </c>
      <c r="E14520" s="1" t="s">
        <v>14</v>
      </c>
      <c r="F14520" t="s">
        <v>3390</v>
      </c>
      <c r="G14520">
        <v>0</v>
      </c>
      <c r="H14520">
        <v>0</v>
      </c>
      <c r="I14520">
        <v>0</v>
      </c>
    </row>
    <row r="14521" spans="1:9" hidden="1" x14ac:dyDescent="0.3">
      <c r="A14521" s="1" t="s">
        <v>159</v>
      </c>
      <c r="B14521" s="1" t="s">
        <v>339</v>
      </c>
      <c r="C14521">
        <v>29.027999999999999</v>
      </c>
      <c r="D14521">
        <v>-81.075500000000005</v>
      </c>
      <c r="E14521" s="1" t="s">
        <v>15</v>
      </c>
      <c r="F14521" t="s">
        <v>3626</v>
      </c>
      <c r="G14521">
        <v>0</v>
      </c>
      <c r="H14521">
        <v>0</v>
      </c>
      <c r="I14521">
        <v>0</v>
      </c>
    </row>
    <row r="14522" spans="1:9" hidden="1" x14ac:dyDescent="0.3">
      <c r="A14522" s="1" t="s">
        <v>159</v>
      </c>
      <c r="B14522" s="1" t="s">
        <v>339</v>
      </c>
      <c r="C14522">
        <v>29.027999999999999</v>
      </c>
      <c r="D14522">
        <v>-81.075500000000005</v>
      </c>
      <c r="E14522" s="1" t="s">
        <v>16</v>
      </c>
      <c r="F14522" t="s">
        <v>3862</v>
      </c>
      <c r="G14522">
        <v>0</v>
      </c>
      <c r="H14522">
        <v>0</v>
      </c>
      <c r="I14522">
        <v>0</v>
      </c>
    </row>
    <row r="14523" spans="1:9" hidden="1" x14ac:dyDescent="0.3">
      <c r="A14523" s="1" t="s">
        <v>159</v>
      </c>
      <c r="B14523" s="1" t="s">
        <v>339</v>
      </c>
      <c r="C14523">
        <v>29.027999999999999</v>
      </c>
      <c r="D14523">
        <v>-81.075500000000005</v>
      </c>
      <c r="E14523" s="1" t="s">
        <v>17</v>
      </c>
      <c r="F14523" t="s">
        <v>4097</v>
      </c>
      <c r="G14523">
        <v>0</v>
      </c>
      <c r="H14523">
        <v>0</v>
      </c>
      <c r="I14523">
        <v>0</v>
      </c>
    </row>
    <row r="14524" spans="1:9" hidden="1" x14ac:dyDescent="0.3">
      <c r="A14524" s="1" t="s">
        <v>159</v>
      </c>
      <c r="B14524" s="1" t="s">
        <v>339</v>
      </c>
      <c r="C14524">
        <v>29.027999999999999</v>
      </c>
      <c r="D14524">
        <v>-81.075500000000005</v>
      </c>
      <c r="E14524" s="1" t="s">
        <v>18</v>
      </c>
      <c r="F14524" t="s">
        <v>4332</v>
      </c>
      <c r="G14524">
        <v>0</v>
      </c>
      <c r="H14524">
        <v>0</v>
      </c>
      <c r="I14524">
        <v>0</v>
      </c>
    </row>
    <row r="14525" spans="1:9" hidden="1" x14ac:dyDescent="0.3">
      <c r="A14525" s="1" t="s">
        <v>159</v>
      </c>
      <c r="B14525" s="1" t="s">
        <v>339</v>
      </c>
      <c r="C14525">
        <v>29.027999999999999</v>
      </c>
      <c r="D14525">
        <v>-81.075500000000005</v>
      </c>
      <c r="E14525" s="1" t="s">
        <v>19</v>
      </c>
      <c r="F14525" t="s">
        <v>4567</v>
      </c>
      <c r="G14525">
        <v>0</v>
      </c>
      <c r="H14525">
        <v>0</v>
      </c>
      <c r="I14525">
        <v>0</v>
      </c>
    </row>
    <row r="14526" spans="1:9" hidden="1" x14ac:dyDescent="0.3">
      <c r="A14526" s="1" t="s">
        <v>159</v>
      </c>
      <c r="B14526" s="1" t="s">
        <v>339</v>
      </c>
      <c r="C14526">
        <v>29.027999999999999</v>
      </c>
      <c r="D14526">
        <v>-81.075500000000005</v>
      </c>
      <c r="E14526" s="1" t="s">
        <v>20</v>
      </c>
      <c r="F14526" t="s">
        <v>4802</v>
      </c>
      <c r="G14526">
        <v>0</v>
      </c>
      <c r="H14526">
        <v>0</v>
      </c>
      <c r="I14526">
        <v>0</v>
      </c>
    </row>
    <row r="14527" spans="1:9" hidden="1" x14ac:dyDescent="0.3">
      <c r="A14527" s="1" t="s">
        <v>159</v>
      </c>
      <c r="B14527" s="1" t="s">
        <v>339</v>
      </c>
      <c r="C14527">
        <v>29.027999999999999</v>
      </c>
      <c r="D14527">
        <v>-81.075500000000005</v>
      </c>
      <c r="E14527" s="1" t="s">
        <v>21</v>
      </c>
      <c r="F14527" t="s">
        <v>5037</v>
      </c>
      <c r="G14527">
        <v>0</v>
      </c>
      <c r="H14527">
        <v>0</v>
      </c>
      <c r="I14527">
        <v>0</v>
      </c>
    </row>
    <row r="14528" spans="1:9" hidden="1" x14ac:dyDescent="0.3">
      <c r="A14528" s="1" t="s">
        <v>159</v>
      </c>
      <c r="B14528" s="1" t="s">
        <v>339</v>
      </c>
      <c r="C14528">
        <v>29.027999999999999</v>
      </c>
      <c r="D14528">
        <v>-81.075500000000005</v>
      </c>
      <c r="E14528" s="1" t="s">
        <v>22</v>
      </c>
      <c r="F14528" t="s">
        <v>5272</v>
      </c>
      <c r="G14528">
        <v>0</v>
      </c>
      <c r="H14528">
        <v>0</v>
      </c>
      <c r="I14528">
        <v>0</v>
      </c>
    </row>
    <row r="14529" spans="1:9" hidden="1" x14ac:dyDescent="0.3">
      <c r="A14529" s="1" t="s">
        <v>159</v>
      </c>
      <c r="B14529" s="1" t="s">
        <v>339</v>
      </c>
      <c r="C14529">
        <v>29.027999999999999</v>
      </c>
      <c r="D14529">
        <v>-81.075500000000005</v>
      </c>
      <c r="E14529" s="1" t="s">
        <v>23</v>
      </c>
      <c r="F14529" t="s">
        <v>5507</v>
      </c>
      <c r="G14529">
        <v>0</v>
      </c>
      <c r="H14529">
        <v>0</v>
      </c>
      <c r="I14529">
        <v>0</v>
      </c>
    </row>
    <row r="14530" spans="1:9" hidden="1" x14ac:dyDescent="0.3">
      <c r="A14530" s="1" t="s">
        <v>159</v>
      </c>
      <c r="B14530" s="1" t="s">
        <v>339</v>
      </c>
      <c r="C14530">
        <v>29.027999999999999</v>
      </c>
      <c r="D14530">
        <v>-81.075500000000005</v>
      </c>
      <c r="E14530" s="1" t="s">
        <v>24</v>
      </c>
      <c r="F14530" t="s">
        <v>5742</v>
      </c>
      <c r="G14530">
        <v>0</v>
      </c>
      <c r="H14530">
        <v>0</v>
      </c>
      <c r="I14530">
        <v>0</v>
      </c>
    </row>
    <row r="14531" spans="1:9" hidden="1" x14ac:dyDescent="0.3">
      <c r="A14531" s="1" t="s">
        <v>159</v>
      </c>
      <c r="B14531" s="1" t="s">
        <v>339</v>
      </c>
      <c r="C14531">
        <v>29.027999999999999</v>
      </c>
      <c r="D14531">
        <v>-81.075500000000005</v>
      </c>
      <c r="E14531" s="1" t="s">
        <v>25</v>
      </c>
      <c r="F14531" t="s">
        <v>5976</v>
      </c>
      <c r="G14531">
        <v>0</v>
      </c>
      <c r="H14531">
        <v>0</v>
      </c>
      <c r="I14531">
        <v>0</v>
      </c>
    </row>
    <row r="14532" spans="1:9" hidden="1" x14ac:dyDescent="0.3">
      <c r="A14532" s="1" t="s">
        <v>159</v>
      </c>
      <c r="B14532" s="1" t="s">
        <v>339</v>
      </c>
      <c r="C14532">
        <v>29.027999999999999</v>
      </c>
      <c r="D14532">
        <v>-81.075500000000005</v>
      </c>
      <c r="E14532" s="1" t="s">
        <v>26</v>
      </c>
      <c r="F14532" t="s">
        <v>6210</v>
      </c>
      <c r="G14532">
        <v>0</v>
      </c>
      <c r="H14532">
        <v>0</v>
      </c>
      <c r="I14532">
        <v>0</v>
      </c>
    </row>
    <row r="14533" spans="1:9" hidden="1" x14ac:dyDescent="0.3">
      <c r="A14533" s="1" t="s">
        <v>159</v>
      </c>
      <c r="B14533" s="1" t="s">
        <v>339</v>
      </c>
      <c r="C14533">
        <v>29.027999999999999</v>
      </c>
      <c r="D14533">
        <v>-81.075500000000005</v>
      </c>
      <c r="E14533" s="1" t="s">
        <v>27</v>
      </c>
      <c r="F14533" t="s">
        <v>6444</v>
      </c>
      <c r="G14533">
        <v>0</v>
      </c>
      <c r="H14533">
        <v>0</v>
      </c>
      <c r="I14533">
        <v>0</v>
      </c>
    </row>
    <row r="14534" spans="1:9" hidden="1" x14ac:dyDescent="0.3">
      <c r="A14534" s="1" t="s">
        <v>159</v>
      </c>
      <c r="B14534" s="1" t="s">
        <v>339</v>
      </c>
      <c r="C14534">
        <v>29.027999999999999</v>
      </c>
      <c r="D14534">
        <v>-81.075500000000005</v>
      </c>
      <c r="E14534" s="1" t="s">
        <v>28</v>
      </c>
      <c r="F14534" t="s">
        <v>6678</v>
      </c>
      <c r="G14534">
        <v>0</v>
      </c>
      <c r="H14534">
        <v>0</v>
      </c>
      <c r="I14534">
        <v>0</v>
      </c>
    </row>
    <row r="14535" spans="1:9" hidden="1" x14ac:dyDescent="0.3">
      <c r="A14535" s="1" t="s">
        <v>159</v>
      </c>
      <c r="B14535" s="1" t="s">
        <v>339</v>
      </c>
      <c r="C14535">
        <v>29.027999999999999</v>
      </c>
      <c r="D14535">
        <v>-81.075500000000005</v>
      </c>
      <c r="E14535" s="1" t="s">
        <v>29</v>
      </c>
      <c r="F14535" t="s">
        <v>6912</v>
      </c>
      <c r="G14535">
        <v>0</v>
      </c>
      <c r="H14535">
        <v>0</v>
      </c>
      <c r="I14535">
        <v>0</v>
      </c>
    </row>
    <row r="14536" spans="1:9" hidden="1" x14ac:dyDescent="0.3">
      <c r="A14536" s="1" t="s">
        <v>159</v>
      </c>
      <c r="B14536" s="1" t="s">
        <v>339</v>
      </c>
      <c r="C14536">
        <v>29.027999999999999</v>
      </c>
      <c r="D14536">
        <v>-81.075500000000005</v>
      </c>
      <c r="E14536" s="1" t="s">
        <v>30</v>
      </c>
      <c r="F14536" t="s">
        <v>7146</v>
      </c>
      <c r="G14536">
        <v>0</v>
      </c>
      <c r="H14536">
        <v>0</v>
      </c>
      <c r="I14536">
        <v>0</v>
      </c>
    </row>
    <row r="14537" spans="1:9" hidden="1" x14ac:dyDescent="0.3">
      <c r="A14537" s="1" t="s">
        <v>159</v>
      </c>
      <c r="B14537" s="1" t="s">
        <v>339</v>
      </c>
      <c r="C14537">
        <v>29.027999999999999</v>
      </c>
      <c r="D14537">
        <v>-81.075500000000005</v>
      </c>
      <c r="E14537" s="1" t="s">
        <v>31</v>
      </c>
      <c r="F14537" t="s">
        <v>7380</v>
      </c>
      <c r="G14537">
        <v>0</v>
      </c>
      <c r="H14537">
        <v>0</v>
      </c>
      <c r="I14537">
        <v>0</v>
      </c>
    </row>
    <row r="14538" spans="1:9" hidden="1" x14ac:dyDescent="0.3">
      <c r="A14538" s="1" t="s">
        <v>159</v>
      </c>
      <c r="B14538" s="1" t="s">
        <v>339</v>
      </c>
      <c r="C14538">
        <v>29.027999999999999</v>
      </c>
      <c r="D14538">
        <v>-81.075500000000005</v>
      </c>
      <c r="E14538" s="1" t="s">
        <v>32</v>
      </c>
      <c r="F14538" t="s">
        <v>7614</v>
      </c>
      <c r="G14538">
        <v>0</v>
      </c>
      <c r="H14538">
        <v>0</v>
      </c>
      <c r="I14538">
        <v>0</v>
      </c>
    </row>
    <row r="14539" spans="1:9" hidden="1" x14ac:dyDescent="0.3">
      <c r="A14539" s="1" t="s">
        <v>159</v>
      </c>
      <c r="B14539" s="1" t="s">
        <v>339</v>
      </c>
      <c r="C14539">
        <v>29.027999999999999</v>
      </c>
      <c r="D14539">
        <v>-81.075500000000005</v>
      </c>
      <c r="E14539" s="1" t="s">
        <v>33</v>
      </c>
      <c r="F14539" t="s">
        <v>7848</v>
      </c>
      <c r="G14539">
        <v>0</v>
      </c>
      <c r="H14539">
        <v>0</v>
      </c>
      <c r="I14539">
        <v>0</v>
      </c>
    </row>
    <row r="14540" spans="1:9" hidden="1" x14ac:dyDescent="0.3">
      <c r="A14540" s="1" t="s">
        <v>159</v>
      </c>
      <c r="B14540" s="1" t="s">
        <v>339</v>
      </c>
      <c r="C14540">
        <v>29.027999999999999</v>
      </c>
      <c r="D14540">
        <v>-81.075500000000005</v>
      </c>
      <c r="E14540" s="1" t="s">
        <v>34</v>
      </c>
      <c r="F14540" t="s">
        <v>8082</v>
      </c>
      <c r="G14540">
        <v>0</v>
      </c>
      <c r="H14540">
        <v>0</v>
      </c>
      <c r="I14540">
        <v>0</v>
      </c>
    </row>
    <row r="14541" spans="1:9" hidden="1" x14ac:dyDescent="0.3">
      <c r="A14541" s="1" t="s">
        <v>159</v>
      </c>
      <c r="B14541" s="1" t="s">
        <v>339</v>
      </c>
      <c r="C14541">
        <v>29.027999999999999</v>
      </c>
      <c r="D14541">
        <v>-81.075500000000005</v>
      </c>
      <c r="E14541" s="1" t="s">
        <v>35</v>
      </c>
      <c r="F14541" t="s">
        <v>8314</v>
      </c>
      <c r="G14541">
        <v>0</v>
      </c>
      <c r="H14541">
        <v>0</v>
      </c>
      <c r="I14541">
        <v>0</v>
      </c>
    </row>
    <row r="14542" spans="1:9" hidden="1" x14ac:dyDescent="0.3">
      <c r="A14542" s="1" t="s">
        <v>159</v>
      </c>
      <c r="B14542" s="1" t="s">
        <v>339</v>
      </c>
      <c r="C14542">
        <v>29.027999999999999</v>
      </c>
      <c r="D14542">
        <v>-81.075500000000005</v>
      </c>
      <c r="E14542" s="1" t="s">
        <v>36</v>
      </c>
      <c r="F14542" t="s">
        <v>8546</v>
      </c>
      <c r="G14542">
        <v>0</v>
      </c>
      <c r="H14542">
        <v>0</v>
      </c>
      <c r="I14542">
        <v>0</v>
      </c>
    </row>
    <row r="14543" spans="1:9" hidden="1" x14ac:dyDescent="0.3">
      <c r="A14543" s="1" t="s">
        <v>159</v>
      </c>
      <c r="B14543" s="1" t="s">
        <v>339</v>
      </c>
      <c r="C14543">
        <v>29.027999999999999</v>
      </c>
      <c r="D14543">
        <v>-81.075500000000005</v>
      </c>
      <c r="E14543" s="1" t="s">
        <v>37</v>
      </c>
      <c r="F14543" t="s">
        <v>8777</v>
      </c>
      <c r="G14543">
        <v>0</v>
      </c>
      <c r="H14543">
        <v>0</v>
      </c>
      <c r="I14543">
        <v>0</v>
      </c>
    </row>
    <row r="14544" spans="1:9" hidden="1" x14ac:dyDescent="0.3">
      <c r="A14544" s="1" t="s">
        <v>159</v>
      </c>
      <c r="B14544" s="1" t="s">
        <v>339</v>
      </c>
      <c r="C14544">
        <v>29.027999999999999</v>
      </c>
      <c r="D14544">
        <v>-81.075500000000005</v>
      </c>
      <c r="E14544" s="1" t="s">
        <v>38</v>
      </c>
      <c r="F14544" t="s">
        <v>9008</v>
      </c>
      <c r="G14544">
        <v>0</v>
      </c>
      <c r="H14544">
        <v>0</v>
      </c>
      <c r="I14544">
        <v>0</v>
      </c>
    </row>
    <row r="14545" spans="1:9" hidden="1" x14ac:dyDescent="0.3">
      <c r="A14545" s="1" t="s">
        <v>159</v>
      </c>
      <c r="B14545" s="1" t="s">
        <v>339</v>
      </c>
      <c r="C14545">
        <v>29.027999999999999</v>
      </c>
      <c r="D14545">
        <v>-81.075500000000005</v>
      </c>
      <c r="E14545" s="1" t="s">
        <v>39</v>
      </c>
      <c r="F14545" t="s">
        <v>9239</v>
      </c>
      <c r="G14545">
        <v>0</v>
      </c>
      <c r="H14545">
        <v>0</v>
      </c>
      <c r="I14545">
        <v>0</v>
      </c>
    </row>
    <row r="14546" spans="1:9" hidden="1" x14ac:dyDescent="0.3">
      <c r="A14546" s="1" t="s">
        <v>159</v>
      </c>
      <c r="B14546" s="1" t="s">
        <v>339</v>
      </c>
      <c r="C14546">
        <v>29.027999999999999</v>
      </c>
      <c r="D14546">
        <v>-81.075500000000005</v>
      </c>
      <c r="E14546" s="1" t="s">
        <v>40</v>
      </c>
      <c r="F14546" t="s">
        <v>9470</v>
      </c>
      <c r="G14546">
        <v>0</v>
      </c>
      <c r="H14546">
        <v>0</v>
      </c>
      <c r="I14546">
        <v>0</v>
      </c>
    </row>
    <row r="14547" spans="1:9" hidden="1" x14ac:dyDescent="0.3">
      <c r="A14547" s="1" t="s">
        <v>159</v>
      </c>
      <c r="B14547" s="1" t="s">
        <v>339</v>
      </c>
      <c r="C14547">
        <v>29.027999999999999</v>
      </c>
      <c r="D14547">
        <v>-81.075500000000005</v>
      </c>
      <c r="E14547" s="1" t="s">
        <v>41</v>
      </c>
      <c r="F14547" t="s">
        <v>9701</v>
      </c>
      <c r="G14547">
        <v>0</v>
      </c>
      <c r="H14547">
        <v>0</v>
      </c>
      <c r="I14547">
        <v>0</v>
      </c>
    </row>
    <row r="14548" spans="1:9" hidden="1" x14ac:dyDescent="0.3">
      <c r="A14548" s="1" t="s">
        <v>159</v>
      </c>
      <c r="B14548" s="1" t="s">
        <v>339</v>
      </c>
      <c r="C14548">
        <v>29.027999999999999</v>
      </c>
      <c r="D14548">
        <v>-81.075500000000005</v>
      </c>
      <c r="E14548" s="1" t="s">
        <v>42</v>
      </c>
      <c r="F14548" t="s">
        <v>9932</v>
      </c>
      <c r="G14548">
        <v>0</v>
      </c>
      <c r="H14548">
        <v>0</v>
      </c>
      <c r="I14548">
        <v>0</v>
      </c>
    </row>
    <row r="14549" spans="1:9" hidden="1" x14ac:dyDescent="0.3">
      <c r="A14549" s="1" t="s">
        <v>159</v>
      </c>
      <c r="B14549" s="1" t="s">
        <v>339</v>
      </c>
      <c r="C14549">
        <v>29.027999999999999</v>
      </c>
      <c r="D14549">
        <v>-81.075500000000005</v>
      </c>
      <c r="E14549" s="1" t="s">
        <v>43</v>
      </c>
      <c r="F14549" t="s">
        <v>10161</v>
      </c>
      <c r="G14549">
        <v>0</v>
      </c>
      <c r="H14549">
        <v>0</v>
      </c>
      <c r="I14549">
        <v>0</v>
      </c>
    </row>
    <row r="14550" spans="1:9" hidden="1" x14ac:dyDescent="0.3">
      <c r="A14550" s="1" t="s">
        <v>159</v>
      </c>
      <c r="B14550" s="1" t="s">
        <v>339</v>
      </c>
      <c r="C14550">
        <v>29.027999999999999</v>
      </c>
      <c r="D14550">
        <v>-81.075500000000005</v>
      </c>
      <c r="E14550" s="1" t="s">
        <v>44</v>
      </c>
      <c r="F14550" t="s">
        <v>10389</v>
      </c>
      <c r="G14550">
        <v>0</v>
      </c>
      <c r="H14550">
        <v>0</v>
      </c>
      <c r="I14550">
        <v>0</v>
      </c>
    </row>
    <row r="14551" spans="1:9" hidden="1" x14ac:dyDescent="0.3">
      <c r="A14551" s="1" t="s">
        <v>159</v>
      </c>
      <c r="B14551" s="1" t="s">
        <v>339</v>
      </c>
      <c r="C14551">
        <v>29.027999999999999</v>
      </c>
      <c r="D14551">
        <v>-81.075500000000005</v>
      </c>
      <c r="E14551" s="1" t="s">
        <v>45</v>
      </c>
      <c r="F14551" t="s">
        <v>10610</v>
      </c>
      <c r="G14551">
        <v>0</v>
      </c>
      <c r="H14551">
        <v>0</v>
      </c>
      <c r="I14551">
        <v>0</v>
      </c>
    </row>
    <row r="14552" spans="1:9" hidden="1" x14ac:dyDescent="0.3">
      <c r="A14552" s="1" t="s">
        <v>159</v>
      </c>
      <c r="B14552" s="1" t="s">
        <v>339</v>
      </c>
      <c r="C14552">
        <v>29.027999999999999</v>
      </c>
      <c r="D14552">
        <v>-81.075500000000005</v>
      </c>
      <c r="E14552" s="1" t="s">
        <v>46</v>
      </c>
      <c r="F14552" t="s">
        <v>10826</v>
      </c>
      <c r="G14552">
        <v>0</v>
      </c>
      <c r="H14552">
        <v>0</v>
      </c>
      <c r="I14552">
        <v>0</v>
      </c>
    </row>
    <row r="14553" spans="1:9" hidden="1" x14ac:dyDescent="0.3">
      <c r="A14553" s="1" t="s">
        <v>159</v>
      </c>
      <c r="B14553" s="1" t="s">
        <v>339</v>
      </c>
      <c r="C14553">
        <v>29.027999999999999</v>
      </c>
      <c r="D14553">
        <v>-81.075500000000005</v>
      </c>
      <c r="E14553" s="1" t="s">
        <v>47</v>
      </c>
      <c r="F14553" t="s">
        <v>11041</v>
      </c>
      <c r="G14553">
        <v>0</v>
      </c>
      <c r="H14553">
        <v>0</v>
      </c>
      <c r="I14553">
        <v>0</v>
      </c>
    </row>
    <row r="14554" spans="1:9" hidden="1" x14ac:dyDescent="0.3">
      <c r="A14554" s="1" t="s">
        <v>159</v>
      </c>
      <c r="B14554" s="1" t="s">
        <v>339</v>
      </c>
      <c r="C14554">
        <v>29.027999999999999</v>
      </c>
      <c r="D14554">
        <v>-81.075500000000005</v>
      </c>
      <c r="E14554" s="1" t="s">
        <v>48</v>
      </c>
      <c r="F14554" t="s">
        <v>11843</v>
      </c>
      <c r="G14554">
        <v>0</v>
      </c>
      <c r="H14554">
        <v>0</v>
      </c>
      <c r="I14554">
        <v>0</v>
      </c>
    </row>
    <row r="14555" spans="1:9" hidden="1" x14ac:dyDescent="0.3">
      <c r="A14555" s="1" t="s">
        <v>159</v>
      </c>
      <c r="B14555" s="1" t="s">
        <v>339</v>
      </c>
      <c r="C14555">
        <v>29.027999999999999</v>
      </c>
      <c r="D14555">
        <v>-81.075500000000005</v>
      </c>
      <c r="E14555" s="1" t="s">
        <v>49</v>
      </c>
      <c r="F14555" t="s">
        <v>12034</v>
      </c>
      <c r="G14555">
        <v>0</v>
      </c>
      <c r="H14555">
        <v>0</v>
      </c>
      <c r="I14555">
        <v>0</v>
      </c>
    </row>
    <row r="14556" spans="1:9" hidden="1" x14ac:dyDescent="0.3">
      <c r="A14556" s="1" t="s">
        <v>159</v>
      </c>
      <c r="B14556" s="1" t="s">
        <v>339</v>
      </c>
      <c r="C14556">
        <v>29.027999999999999</v>
      </c>
      <c r="D14556">
        <v>-81.075500000000005</v>
      </c>
      <c r="E14556" s="1" t="s">
        <v>50</v>
      </c>
      <c r="F14556" t="s">
        <v>17661</v>
      </c>
      <c r="G14556">
        <v>0</v>
      </c>
      <c r="H14556">
        <v>1</v>
      </c>
      <c r="I14556">
        <v>0</v>
      </c>
    </row>
    <row r="14557" spans="1:9" hidden="1" x14ac:dyDescent="0.3">
      <c r="A14557" s="1" t="s">
        <v>159</v>
      </c>
      <c r="B14557" s="1" t="s">
        <v>339</v>
      </c>
      <c r="C14557">
        <v>29.027999999999999</v>
      </c>
      <c r="D14557">
        <v>-81.075500000000005</v>
      </c>
      <c r="E14557" s="1" t="s">
        <v>51</v>
      </c>
      <c r="F14557" t="s">
        <v>17662</v>
      </c>
      <c r="G14557">
        <v>0</v>
      </c>
      <c r="H14557">
        <v>1</v>
      </c>
      <c r="I14557">
        <v>0</v>
      </c>
    </row>
    <row r="14558" spans="1:9" hidden="1" x14ac:dyDescent="0.3">
      <c r="A14558" s="1" t="s">
        <v>159</v>
      </c>
      <c r="B14558" s="1" t="s">
        <v>339</v>
      </c>
      <c r="C14558">
        <v>29.027999999999999</v>
      </c>
      <c r="D14558">
        <v>-81.075500000000005</v>
      </c>
      <c r="E14558" s="1" t="s">
        <v>52</v>
      </c>
      <c r="F14558" t="s">
        <v>11209</v>
      </c>
      <c r="G14558">
        <v>0</v>
      </c>
      <c r="H14558">
        <v>0</v>
      </c>
      <c r="I14558">
        <v>0</v>
      </c>
    </row>
    <row r="14559" spans="1:9" hidden="1" x14ac:dyDescent="0.3">
      <c r="A14559" s="1" t="s">
        <v>159</v>
      </c>
      <c r="B14559" s="1" t="s">
        <v>339</v>
      </c>
      <c r="C14559">
        <v>29.027999999999999</v>
      </c>
      <c r="D14559">
        <v>-81.075500000000005</v>
      </c>
      <c r="E14559" s="1" t="s">
        <v>53</v>
      </c>
      <c r="F14559" t="s">
        <v>11407</v>
      </c>
      <c r="G14559">
        <v>0</v>
      </c>
      <c r="H14559">
        <v>0</v>
      </c>
      <c r="I14559">
        <v>0</v>
      </c>
    </row>
    <row r="14560" spans="1:9" hidden="1" x14ac:dyDescent="0.3">
      <c r="A14560" s="1" t="s">
        <v>159</v>
      </c>
      <c r="B14560" s="1" t="s">
        <v>339</v>
      </c>
      <c r="C14560">
        <v>29.027999999999999</v>
      </c>
      <c r="D14560">
        <v>-81.075500000000005</v>
      </c>
      <c r="E14560" s="1" t="s">
        <v>54</v>
      </c>
      <c r="F14560" t="s">
        <v>11602</v>
      </c>
      <c r="G14560">
        <v>0</v>
      </c>
      <c r="H14560">
        <v>0</v>
      </c>
      <c r="I14560">
        <v>0</v>
      </c>
    </row>
    <row r="14561" spans="1:9" hidden="1" x14ac:dyDescent="0.3">
      <c r="A14561" s="1" t="s">
        <v>159</v>
      </c>
      <c r="B14561" s="1" t="s">
        <v>339</v>
      </c>
      <c r="C14561">
        <v>29.027999999999999</v>
      </c>
      <c r="D14561">
        <v>-81.075500000000005</v>
      </c>
      <c r="E14561" s="1" t="s">
        <v>21548</v>
      </c>
      <c r="F14561" t="s">
        <v>21828</v>
      </c>
      <c r="G14561">
        <v>0</v>
      </c>
      <c r="H14561">
        <v>0</v>
      </c>
      <c r="I14561">
        <v>0</v>
      </c>
    </row>
    <row r="14562" spans="1:9" hidden="1" x14ac:dyDescent="0.3">
      <c r="A14562" s="1" t="s">
        <v>159</v>
      </c>
      <c r="B14562" s="1" t="s">
        <v>340</v>
      </c>
      <c r="C14562">
        <v>38.908499999999997</v>
      </c>
      <c r="D14562">
        <v>-77.240499999999997</v>
      </c>
      <c r="E14562" s="1" t="s">
        <v>4</v>
      </c>
      <c r="F14562" t="s">
        <v>998</v>
      </c>
      <c r="G14562">
        <v>0</v>
      </c>
      <c r="H14562">
        <v>0</v>
      </c>
      <c r="I14562">
        <v>0</v>
      </c>
    </row>
    <row r="14563" spans="1:9" hidden="1" x14ac:dyDescent="0.3">
      <c r="A14563" s="1" t="s">
        <v>159</v>
      </c>
      <c r="B14563" s="1" t="s">
        <v>340</v>
      </c>
      <c r="C14563">
        <v>38.908499999999997</v>
      </c>
      <c r="D14563">
        <v>-77.240499999999997</v>
      </c>
      <c r="E14563" s="1" t="s">
        <v>5</v>
      </c>
      <c r="F14563" t="s">
        <v>1240</v>
      </c>
      <c r="G14563">
        <v>0</v>
      </c>
      <c r="H14563">
        <v>0</v>
      </c>
      <c r="I14563">
        <v>0</v>
      </c>
    </row>
    <row r="14564" spans="1:9" hidden="1" x14ac:dyDescent="0.3">
      <c r="A14564" s="1" t="s">
        <v>159</v>
      </c>
      <c r="B14564" s="1" t="s">
        <v>340</v>
      </c>
      <c r="C14564">
        <v>38.908499999999997</v>
      </c>
      <c r="D14564">
        <v>-77.240499999999997</v>
      </c>
      <c r="E14564" s="1" t="s">
        <v>6</v>
      </c>
      <c r="F14564" t="s">
        <v>1482</v>
      </c>
      <c r="G14564">
        <v>0</v>
      </c>
      <c r="H14564">
        <v>0</v>
      </c>
      <c r="I14564">
        <v>0</v>
      </c>
    </row>
    <row r="14565" spans="1:9" hidden="1" x14ac:dyDescent="0.3">
      <c r="A14565" s="1" t="s">
        <v>159</v>
      </c>
      <c r="B14565" s="1" t="s">
        <v>340</v>
      </c>
      <c r="C14565">
        <v>38.908499999999997</v>
      </c>
      <c r="D14565">
        <v>-77.240499999999997</v>
      </c>
      <c r="E14565" s="1" t="s">
        <v>7</v>
      </c>
      <c r="F14565" t="s">
        <v>1723</v>
      </c>
      <c r="G14565">
        <v>0</v>
      </c>
      <c r="H14565">
        <v>0</v>
      </c>
      <c r="I14565">
        <v>0</v>
      </c>
    </row>
    <row r="14566" spans="1:9" hidden="1" x14ac:dyDescent="0.3">
      <c r="A14566" s="1" t="s">
        <v>159</v>
      </c>
      <c r="B14566" s="1" t="s">
        <v>340</v>
      </c>
      <c r="C14566">
        <v>38.908499999999997</v>
      </c>
      <c r="D14566">
        <v>-77.240499999999997</v>
      </c>
      <c r="E14566" s="1" t="s">
        <v>8</v>
      </c>
      <c r="F14566" t="s">
        <v>1964</v>
      </c>
      <c r="G14566">
        <v>0</v>
      </c>
      <c r="H14566">
        <v>0</v>
      </c>
      <c r="I14566">
        <v>0</v>
      </c>
    </row>
    <row r="14567" spans="1:9" hidden="1" x14ac:dyDescent="0.3">
      <c r="A14567" s="1" t="s">
        <v>159</v>
      </c>
      <c r="B14567" s="1" t="s">
        <v>340</v>
      </c>
      <c r="C14567">
        <v>38.908499999999997</v>
      </c>
      <c r="D14567">
        <v>-77.240499999999997</v>
      </c>
      <c r="E14567" s="1" t="s">
        <v>9</v>
      </c>
      <c r="F14567" t="s">
        <v>2202</v>
      </c>
      <c r="G14567">
        <v>0</v>
      </c>
      <c r="H14567">
        <v>0</v>
      </c>
      <c r="I14567">
        <v>0</v>
      </c>
    </row>
    <row r="14568" spans="1:9" hidden="1" x14ac:dyDescent="0.3">
      <c r="A14568" s="1" t="s">
        <v>159</v>
      </c>
      <c r="B14568" s="1" t="s">
        <v>340</v>
      </c>
      <c r="C14568">
        <v>38.908499999999997</v>
      </c>
      <c r="D14568">
        <v>-77.240499999999997</v>
      </c>
      <c r="E14568" s="1" t="s">
        <v>10</v>
      </c>
      <c r="F14568" t="s">
        <v>2440</v>
      </c>
      <c r="G14568">
        <v>0</v>
      </c>
      <c r="H14568">
        <v>0</v>
      </c>
      <c r="I14568">
        <v>0</v>
      </c>
    </row>
    <row r="14569" spans="1:9" hidden="1" x14ac:dyDescent="0.3">
      <c r="A14569" s="1" t="s">
        <v>159</v>
      </c>
      <c r="B14569" s="1" t="s">
        <v>340</v>
      </c>
      <c r="C14569">
        <v>38.908499999999997</v>
      </c>
      <c r="D14569">
        <v>-77.240499999999997</v>
      </c>
      <c r="E14569" s="1" t="s">
        <v>11</v>
      </c>
      <c r="F14569" t="s">
        <v>2678</v>
      </c>
      <c r="G14569">
        <v>0</v>
      </c>
      <c r="H14569">
        <v>0</v>
      </c>
      <c r="I14569">
        <v>0</v>
      </c>
    </row>
    <row r="14570" spans="1:9" hidden="1" x14ac:dyDescent="0.3">
      <c r="A14570" s="1" t="s">
        <v>159</v>
      </c>
      <c r="B14570" s="1" t="s">
        <v>340</v>
      </c>
      <c r="C14570">
        <v>38.908499999999997</v>
      </c>
      <c r="D14570">
        <v>-77.240499999999997</v>
      </c>
      <c r="E14570" s="1" t="s">
        <v>12</v>
      </c>
      <c r="F14570" t="s">
        <v>2916</v>
      </c>
      <c r="G14570">
        <v>0</v>
      </c>
      <c r="H14570">
        <v>0</v>
      </c>
      <c r="I14570">
        <v>0</v>
      </c>
    </row>
    <row r="14571" spans="1:9" hidden="1" x14ac:dyDescent="0.3">
      <c r="A14571" s="1" t="s">
        <v>159</v>
      </c>
      <c r="B14571" s="1" t="s">
        <v>340</v>
      </c>
      <c r="C14571">
        <v>38.908499999999997</v>
      </c>
      <c r="D14571">
        <v>-77.240499999999997</v>
      </c>
      <c r="E14571" s="1" t="s">
        <v>13</v>
      </c>
      <c r="F14571" t="s">
        <v>3154</v>
      </c>
      <c r="G14571">
        <v>0</v>
      </c>
      <c r="H14571">
        <v>0</v>
      </c>
      <c r="I14571">
        <v>0</v>
      </c>
    </row>
    <row r="14572" spans="1:9" hidden="1" x14ac:dyDescent="0.3">
      <c r="A14572" s="1" t="s">
        <v>159</v>
      </c>
      <c r="B14572" s="1" t="s">
        <v>340</v>
      </c>
      <c r="C14572">
        <v>38.908499999999997</v>
      </c>
      <c r="D14572">
        <v>-77.240499999999997</v>
      </c>
      <c r="E14572" s="1" t="s">
        <v>14</v>
      </c>
      <c r="F14572" t="s">
        <v>3391</v>
      </c>
      <c r="G14572">
        <v>0</v>
      </c>
      <c r="H14572">
        <v>0</v>
      </c>
      <c r="I14572">
        <v>0</v>
      </c>
    </row>
    <row r="14573" spans="1:9" hidden="1" x14ac:dyDescent="0.3">
      <c r="A14573" s="1" t="s">
        <v>159</v>
      </c>
      <c r="B14573" s="1" t="s">
        <v>340</v>
      </c>
      <c r="C14573">
        <v>38.908499999999997</v>
      </c>
      <c r="D14573">
        <v>-77.240499999999997</v>
      </c>
      <c r="E14573" s="1" t="s">
        <v>15</v>
      </c>
      <c r="F14573" t="s">
        <v>3627</v>
      </c>
      <c r="G14573">
        <v>0</v>
      </c>
      <c r="H14573">
        <v>0</v>
      </c>
      <c r="I14573">
        <v>0</v>
      </c>
    </row>
    <row r="14574" spans="1:9" hidden="1" x14ac:dyDescent="0.3">
      <c r="A14574" s="1" t="s">
        <v>159</v>
      </c>
      <c r="B14574" s="1" t="s">
        <v>340</v>
      </c>
      <c r="C14574">
        <v>38.908499999999997</v>
      </c>
      <c r="D14574">
        <v>-77.240499999999997</v>
      </c>
      <c r="E14574" s="1" t="s">
        <v>16</v>
      </c>
      <c r="F14574" t="s">
        <v>3863</v>
      </c>
      <c r="G14574">
        <v>0</v>
      </c>
      <c r="H14574">
        <v>0</v>
      </c>
      <c r="I14574">
        <v>0</v>
      </c>
    </row>
    <row r="14575" spans="1:9" hidden="1" x14ac:dyDescent="0.3">
      <c r="A14575" s="1" t="s">
        <v>159</v>
      </c>
      <c r="B14575" s="1" t="s">
        <v>340</v>
      </c>
      <c r="C14575">
        <v>38.908499999999997</v>
      </c>
      <c r="D14575">
        <v>-77.240499999999997</v>
      </c>
      <c r="E14575" s="1" t="s">
        <v>17</v>
      </c>
      <c r="F14575" t="s">
        <v>4098</v>
      </c>
      <c r="G14575">
        <v>0</v>
      </c>
      <c r="H14575">
        <v>0</v>
      </c>
      <c r="I14575">
        <v>0</v>
      </c>
    </row>
    <row r="14576" spans="1:9" hidden="1" x14ac:dyDescent="0.3">
      <c r="A14576" s="1" t="s">
        <v>159</v>
      </c>
      <c r="B14576" s="1" t="s">
        <v>340</v>
      </c>
      <c r="C14576">
        <v>38.908499999999997</v>
      </c>
      <c r="D14576">
        <v>-77.240499999999997</v>
      </c>
      <c r="E14576" s="1" t="s">
        <v>18</v>
      </c>
      <c r="F14576" t="s">
        <v>4333</v>
      </c>
      <c r="G14576">
        <v>0</v>
      </c>
      <c r="H14576">
        <v>0</v>
      </c>
      <c r="I14576">
        <v>0</v>
      </c>
    </row>
    <row r="14577" spans="1:9" hidden="1" x14ac:dyDescent="0.3">
      <c r="A14577" s="1" t="s">
        <v>159</v>
      </c>
      <c r="B14577" s="1" t="s">
        <v>340</v>
      </c>
      <c r="C14577">
        <v>38.908499999999997</v>
      </c>
      <c r="D14577">
        <v>-77.240499999999997</v>
      </c>
      <c r="E14577" s="1" t="s">
        <v>19</v>
      </c>
      <c r="F14577" t="s">
        <v>4568</v>
      </c>
      <c r="G14577">
        <v>0</v>
      </c>
      <c r="H14577">
        <v>0</v>
      </c>
      <c r="I14577">
        <v>0</v>
      </c>
    </row>
    <row r="14578" spans="1:9" hidden="1" x14ac:dyDescent="0.3">
      <c r="A14578" s="1" t="s">
        <v>159</v>
      </c>
      <c r="B14578" s="1" t="s">
        <v>340</v>
      </c>
      <c r="C14578">
        <v>38.908499999999997</v>
      </c>
      <c r="D14578">
        <v>-77.240499999999997</v>
      </c>
      <c r="E14578" s="1" t="s">
        <v>20</v>
      </c>
      <c r="F14578" t="s">
        <v>4803</v>
      </c>
      <c r="G14578">
        <v>0</v>
      </c>
      <c r="H14578">
        <v>0</v>
      </c>
      <c r="I14578">
        <v>0</v>
      </c>
    </row>
    <row r="14579" spans="1:9" hidden="1" x14ac:dyDescent="0.3">
      <c r="A14579" s="1" t="s">
        <v>159</v>
      </c>
      <c r="B14579" s="1" t="s">
        <v>340</v>
      </c>
      <c r="C14579">
        <v>38.908499999999997</v>
      </c>
      <c r="D14579">
        <v>-77.240499999999997</v>
      </c>
      <c r="E14579" s="1" t="s">
        <v>21</v>
      </c>
      <c r="F14579" t="s">
        <v>5038</v>
      </c>
      <c r="G14579">
        <v>0</v>
      </c>
      <c r="H14579">
        <v>0</v>
      </c>
      <c r="I14579">
        <v>0</v>
      </c>
    </row>
    <row r="14580" spans="1:9" hidden="1" x14ac:dyDescent="0.3">
      <c r="A14580" s="1" t="s">
        <v>159</v>
      </c>
      <c r="B14580" s="1" t="s">
        <v>340</v>
      </c>
      <c r="C14580">
        <v>38.908499999999997</v>
      </c>
      <c r="D14580">
        <v>-77.240499999999997</v>
      </c>
      <c r="E14580" s="1" t="s">
        <v>22</v>
      </c>
      <c r="F14580" t="s">
        <v>5273</v>
      </c>
      <c r="G14580">
        <v>0</v>
      </c>
      <c r="H14580">
        <v>0</v>
      </c>
      <c r="I14580">
        <v>0</v>
      </c>
    </row>
    <row r="14581" spans="1:9" hidden="1" x14ac:dyDescent="0.3">
      <c r="A14581" s="1" t="s">
        <v>159</v>
      </c>
      <c r="B14581" s="1" t="s">
        <v>340</v>
      </c>
      <c r="C14581">
        <v>38.908499999999997</v>
      </c>
      <c r="D14581">
        <v>-77.240499999999997</v>
      </c>
      <c r="E14581" s="1" t="s">
        <v>23</v>
      </c>
      <c r="F14581" t="s">
        <v>5508</v>
      </c>
      <c r="G14581">
        <v>0</v>
      </c>
      <c r="H14581">
        <v>0</v>
      </c>
      <c r="I14581">
        <v>0</v>
      </c>
    </row>
    <row r="14582" spans="1:9" hidden="1" x14ac:dyDescent="0.3">
      <c r="A14582" s="1" t="s">
        <v>159</v>
      </c>
      <c r="B14582" s="1" t="s">
        <v>340</v>
      </c>
      <c r="C14582">
        <v>38.908499999999997</v>
      </c>
      <c r="D14582">
        <v>-77.240499999999997</v>
      </c>
      <c r="E14582" s="1" t="s">
        <v>24</v>
      </c>
      <c r="F14582" t="s">
        <v>5743</v>
      </c>
      <c r="G14582">
        <v>0</v>
      </c>
      <c r="H14582">
        <v>0</v>
      </c>
      <c r="I14582">
        <v>0</v>
      </c>
    </row>
    <row r="14583" spans="1:9" hidden="1" x14ac:dyDescent="0.3">
      <c r="A14583" s="1" t="s">
        <v>159</v>
      </c>
      <c r="B14583" s="1" t="s">
        <v>340</v>
      </c>
      <c r="C14583">
        <v>38.908499999999997</v>
      </c>
      <c r="D14583">
        <v>-77.240499999999997</v>
      </c>
      <c r="E14583" s="1" t="s">
        <v>25</v>
      </c>
      <c r="F14583" t="s">
        <v>5977</v>
      </c>
      <c r="G14583">
        <v>0</v>
      </c>
      <c r="H14583">
        <v>0</v>
      </c>
      <c r="I14583">
        <v>0</v>
      </c>
    </row>
    <row r="14584" spans="1:9" hidden="1" x14ac:dyDescent="0.3">
      <c r="A14584" s="1" t="s">
        <v>159</v>
      </c>
      <c r="B14584" s="1" t="s">
        <v>340</v>
      </c>
      <c r="C14584">
        <v>38.908499999999997</v>
      </c>
      <c r="D14584">
        <v>-77.240499999999997</v>
      </c>
      <c r="E14584" s="1" t="s">
        <v>26</v>
      </c>
      <c r="F14584" t="s">
        <v>6211</v>
      </c>
      <c r="G14584">
        <v>0</v>
      </c>
      <c r="H14584">
        <v>0</v>
      </c>
      <c r="I14584">
        <v>0</v>
      </c>
    </row>
    <row r="14585" spans="1:9" hidden="1" x14ac:dyDescent="0.3">
      <c r="A14585" s="1" t="s">
        <v>159</v>
      </c>
      <c r="B14585" s="1" t="s">
        <v>340</v>
      </c>
      <c r="C14585">
        <v>38.908499999999997</v>
      </c>
      <c r="D14585">
        <v>-77.240499999999997</v>
      </c>
      <c r="E14585" s="1" t="s">
        <v>27</v>
      </c>
      <c r="F14585" t="s">
        <v>6445</v>
      </c>
      <c r="G14585">
        <v>0</v>
      </c>
      <c r="H14585">
        <v>0</v>
      </c>
      <c r="I14585">
        <v>0</v>
      </c>
    </row>
    <row r="14586" spans="1:9" hidden="1" x14ac:dyDescent="0.3">
      <c r="A14586" s="1" t="s">
        <v>159</v>
      </c>
      <c r="B14586" s="1" t="s">
        <v>340</v>
      </c>
      <c r="C14586">
        <v>38.908499999999997</v>
      </c>
      <c r="D14586">
        <v>-77.240499999999997</v>
      </c>
      <c r="E14586" s="1" t="s">
        <v>28</v>
      </c>
      <c r="F14586" t="s">
        <v>6679</v>
      </c>
      <c r="G14586">
        <v>0</v>
      </c>
      <c r="H14586">
        <v>0</v>
      </c>
      <c r="I14586">
        <v>0</v>
      </c>
    </row>
    <row r="14587" spans="1:9" hidden="1" x14ac:dyDescent="0.3">
      <c r="A14587" s="1" t="s">
        <v>159</v>
      </c>
      <c r="B14587" s="1" t="s">
        <v>340</v>
      </c>
      <c r="C14587">
        <v>38.908499999999997</v>
      </c>
      <c r="D14587">
        <v>-77.240499999999997</v>
      </c>
      <c r="E14587" s="1" t="s">
        <v>29</v>
      </c>
      <c r="F14587" t="s">
        <v>6913</v>
      </c>
      <c r="G14587">
        <v>0</v>
      </c>
      <c r="H14587">
        <v>0</v>
      </c>
      <c r="I14587">
        <v>0</v>
      </c>
    </row>
    <row r="14588" spans="1:9" hidden="1" x14ac:dyDescent="0.3">
      <c r="A14588" s="1" t="s">
        <v>159</v>
      </c>
      <c r="B14588" s="1" t="s">
        <v>340</v>
      </c>
      <c r="C14588">
        <v>38.908499999999997</v>
      </c>
      <c r="D14588">
        <v>-77.240499999999997</v>
      </c>
      <c r="E14588" s="1" t="s">
        <v>30</v>
      </c>
      <c r="F14588" t="s">
        <v>7147</v>
      </c>
      <c r="G14588">
        <v>0</v>
      </c>
      <c r="H14588">
        <v>0</v>
      </c>
      <c r="I14588">
        <v>0</v>
      </c>
    </row>
    <row r="14589" spans="1:9" hidden="1" x14ac:dyDescent="0.3">
      <c r="A14589" s="1" t="s">
        <v>159</v>
      </c>
      <c r="B14589" s="1" t="s">
        <v>340</v>
      </c>
      <c r="C14589">
        <v>38.908499999999997</v>
      </c>
      <c r="D14589">
        <v>-77.240499999999997</v>
      </c>
      <c r="E14589" s="1" t="s">
        <v>31</v>
      </c>
      <c r="F14589" t="s">
        <v>7381</v>
      </c>
      <c r="G14589">
        <v>0</v>
      </c>
      <c r="H14589">
        <v>0</v>
      </c>
      <c r="I14589">
        <v>0</v>
      </c>
    </row>
    <row r="14590" spans="1:9" hidden="1" x14ac:dyDescent="0.3">
      <c r="A14590" s="1" t="s">
        <v>159</v>
      </c>
      <c r="B14590" s="1" t="s">
        <v>340</v>
      </c>
      <c r="C14590">
        <v>38.908499999999997</v>
      </c>
      <c r="D14590">
        <v>-77.240499999999997</v>
      </c>
      <c r="E14590" s="1" t="s">
        <v>32</v>
      </c>
      <c r="F14590" t="s">
        <v>7615</v>
      </c>
      <c r="G14590">
        <v>0</v>
      </c>
      <c r="H14590">
        <v>0</v>
      </c>
      <c r="I14590">
        <v>0</v>
      </c>
    </row>
    <row r="14591" spans="1:9" hidden="1" x14ac:dyDescent="0.3">
      <c r="A14591" s="1" t="s">
        <v>159</v>
      </c>
      <c r="B14591" s="1" t="s">
        <v>340</v>
      </c>
      <c r="C14591">
        <v>38.908499999999997</v>
      </c>
      <c r="D14591">
        <v>-77.240499999999997</v>
      </c>
      <c r="E14591" s="1" t="s">
        <v>33</v>
      </c>
      <c r="F14591" t="s">
        <v>7849</v>
      </c>
      <c r="G14591">
        <v>0</v>
      </c>
      <c r="H14591">
        <v>0</v>
      </c>
      <c r="I14591">
        <v>0</v>
      </c>
    </row>
    <row r="14592" spans="1:9" hidden="1" x14ac:dyDescent="0.3">
      <c r="A14592" s="1" t="s">
        <v>159</v>
      </c>
      <c r="B14592" s="1" t="s">
        <v>340</v>
      </c>
      <c r="C14592">
        <v>38.908499999999997</v>
      </c>
      <c r="D14592">
        <v>-77.240499999999997</v>
      </c>
      <c r="E14592" s="1" t="s">
        <v>34</v>
      </c>
      <c r="F14592" t="s">
        <v>8083</v>
      </c>
      <c r="G14592">
        <v>0</v>
      </c>
      <c r="H14592">
        <v>0</v>
      </c>
      <c r="I14592">
        <v>0</v>
      </c>
    </row>
    <row r="14593" spans="1:9" hidden="1" x14ac:dyDescent="0.3">
      <c r="A14593" s="1" t="s">
        <v>159</v>
      </c>
      <c r="B14593" s="1" t="s">
        <v>340</v>
      </c>
      <c r="C14593">
        <v>38.908499999999997</v>
      </c>
      <c r="D14593">
        <v>-77.240499999999997</v>
      </c>
      <c r="E14593" s="1" t="s">
        <v>35</v>
      </c>
      <c r="F14593" t="s">
        <v>8315</v>
      </c>
      <c r="G14593">
        <v>0</v>
      </c>
      <c r="H14593">
        <v>0</v>
      </c>
      <c r="I14593">
        <v>0</v>
      </c>
    </row>
    <row r="14594" spans="1:9" hidden="1" x14ac:dyDescent="0.3">
      <c r="A14594" s="1" t="s">
        <v>159</v>
      </c>
      <c r="B14594" s="1" t="s">
        <v>340</v>
      </c>
      <c r="C14594">
        <v>38.908499999999997</v>
      </c>
      <c r="D14594">
        <v>-77.240499999999997</v>
      </c>
      <c r="E14594" s="1" t="s">
        <v>36</v>
      </c>
      <c r="F14594" t="s">
        <v>8547</v>
      </c>
      <c r="G14594">
        <v>0</v>
      </c>
      <c r="H14594">
        <v>0</v>
      </c>
      <c r="I14594">
        <v>0</v>
      </c>
    </row>
    <row r="14595" spans="1:9" hidden="1" x14ac:dyDescent="0.3">
      <c r="A14595" s="1" t="s">
        <v>159</v>
      </c>
      <c r="B14595" s="1" t="s">
        <v>340</v>
      </c>
      <c r="C14595">
        <v>38.908499999999997</v>
      </c>
      <c r="D14595">
        <v>-77.240499999999997</v>
      </c>
      <c r="E14595" s="1" t="s">
        <v>37</v>
      </c>
      <c r="F14595" t="s">
        <v>8778</v>
      </c>
      <c r="G14595">
        <v>0</v>
      </c>
      <c r="H14595">
        <v>0</v>
      </c>
      <c r="I14595">
        <v>0</v>
      </c>
    </row>
    <row r="14596" spans="1:9" hidden="1" x14ac:dyDescent="0.3">
      <c r="A14596" s="1" t="s">
        <v>159</v>
      </c>
      <c r="B14596" s="1" t="s">
        <v>340</v>
      </c>
      <c r="C14596">
        <v>38.908499999999997</v>
      </c>
      <c r="D14596">
        <v>-77.240499999999997</v>
      </c>
      <c r="E14596" s="1" t="s">
        <v>38</v>
      </c>
      <c r="F14596" t="s">
        <v>9009</v>
      </c>
      <c r="G14596">
        <v>0</v>
      </c>
      <c r="H14596">
        <v>0</v>
      </c>
      <c r="I14596">
        <v>0</v>
      </c>
    </row>
    <row r="14597" spans="1:9" hidden="1" x14ac:dyDescent="0.3">
      <c r="A14597" s="1" t="s">
        <v>159</v>
      </c>
      <c r="B14597" s="1" t="s">
        <v>340</v>
      </c>
      <c r="C14597">
        <v>38.908499999999997</v>
      </c>
      <c r="D14597">
        <v>-77.240499999999997</v>
      </c>
      <c r="E14597" s="1" t="s">
        <v>39</v>
      </c>
      <c r="F14597" t="s">
        <v>9240</v>
      </c>
      <c r="G14597">
        <v>0</v>
      </c>
      <c r="H14597">
        <v>0</v>
      </c>
      <c r="I14597">
        <v>0</v>
      </c>
    </row>
    <row r="14598" spans="1:9" hidden="1" x14ac:dyDescent="0.3">
      <c r="A14598" s="1" t="s">
        <v>159</v>
      </c>
      <c r="B14598" s="1" t="s">
        <v>340</v>
      </c>
      <c r="C14598">
        <v>38.908499999999997</v>
      </c>
      <c r="D14598">
        <v>-77.240499999999997</v>
      </c>
      <c r="E14598" s="1" t="s">
        <v>40</v>
      </c>
      <c r="F14598" t="s">
        <v>9471</v>
      </c>
      <c r="G14598">
        <v>0</v>
      </c>
      <c r="H14598">
        <v>0</v>
      </c>
      <c r="I14598">
        <v>0</v>
      </c>
    </row>
    <row r="14599" spans="1:9" hidden="1" x14ac:dyDescent="0.3">
      <c r="A14599" s="1" t="s">
        <v>159</v>
      </c>
      <c r="B14599" s="1" t="s">
        <v>340</v>
      </c>
      <c r="C14599">
        <v>38.908499999999997</v>
      </c>
      <c r="D14599">
        <v>-77.240499999999997</v>
      </c>
      <c r="E14599" s="1" t="s">
        <v>41</v>
      </c>
      <c r="F14599" t="s">
        <v>9702</v>
      </c>
      <c r="G14599">
        <v>0</v>
      </c>
      <c r="H14599">
        <v>0</v>
      </c>
      <c r="I14599">
        <v>0</v>
      </c>
    </row>
    <row r="14600" spans="1:9" hidden="1" x14ac:dyDescent="0.3">
      <c r="A14600" s="1" t="s">
        <v>159</v>
      </c>
      <c r="B14600" s="1" t="s">
        <v>340</v>
      </c>
      <c r="C14600">
        <v>38.908499999999997</v>
      </c>
      <c r="D14600">
        <v>-77.240499999999997</v>
      </c>
      <c r="E14600" s="1" t="s">
        <v>42</v>
      </c>
      <c r="F14600" t="s">
        <v>9933</v>
      </c>
      <c r="G14600">
        <v>0</v>
      </c>
      <c r="H14600">
        <v>0</v>
      </c>
      <c r="I14600">
        <v>0</v>
      </c>
    </row>
    <row r="14601" spans="1:9" hidden="1" x14ac:dyDescent="0.3">
      <c r="A14601" s="1" t="s">
        <v>159</v>
      </c>
      <c r="B14601" s="1" t="s">
        <v>340</v>
      </c>
      <c r="C14601">
        <v>38.908499999999997</v>
      </c>
      <c r="D14601">
        <v>-77.240499999999997</v>
      </c>
      <c r="E14601" s="1" t="s">
        <v>43</v>
      </c>
      <c r="F14601" t="s">
        <v>10162</v>
      </c>
      <c r="G14601">
        <v>0</v>
      </c>
      <c r="H14601">
        <v>0</v>
      </c>
      <c r="I14601">
        <v>0</v>
      </c>
    </row>
    <row r="14602" spans="1:9" hidden="1" x14ac:dyDescent="0.3">
      <c r="A14602" s="1" t="s">
        <v>159</v>
      </c>
      <c r="B14602" s="1" t="s">
        <v>340</v>
      </c>
      <c r="C14602">
        <v>38.908499999999997</v>
      </c>
      <c r="D14602">
        <v>-77.240499999999997</v>
      </c>
      <c r="E14602" s="1" t="s">
        <v>44</v>
      </c>
      <c r="F14602" t="s">
        <v>10390</v>
      </c>
      <c r="G14602">
        <v>0</v>
      </c>
      <c r="H14602">
        <v>0</v>
      </c>
      <c r="I14602">
        <v>0</v>
      </c>
    </row>
    <row r="14603" spans="1:9" hidden="1" x14ac:dyDescent="0.3">
      <c r="A14603" s="1" t="s">
        <v>159</v>
      </c>
      <c r="B14603" s="1" t="s">
        <v>340</v>
      </c>
      <c r="C14603">
        <v>38.908499999999997</v>
      </c>
      <c r="D14603">
        <v>-77.240499999999997</v>
      </c>
      <c r="E14603" s="1" t="s">
        <v>45</v>
      </c>
      <c r="F14603" t="s">
        <v>10611</v>
      </c>
      <c r="G14603">
        <v>0</v>
      </c>
      <c r="H14603">
        <v>0</v>
      </c>
      <c r="I14603">
        <v>0</v>
      </c>
    </row>
    <row r="14604" spans="1:9" hidden="1" x14ac:dyDescent="0.3">
      <c r="A14604" s="1" t="s">
        <v>159</v>
      </c>
      <c r="B14604" s="1" t="s">
        <v>340</v>
      </c>
      <c r="C14604">
        <v>38.908499999999997</v>
      </c>
      <c r="D14604">
        <v>-77.240499999999997</v>
      </c>
      <c r="E14604" s="1" t="s">
        <v>46</v>
      </c>
      <c r="F14604" t="s">
        <v>10827</v>
      </c>
      <c r="G14604">
        <v>0</v>
      </c>
      <c r="H14604">
        <v>0</v>
      </c>
      <c r="I14604">
        <v>0</v>
      </c>
    </row>
    <row r="14605" spans="1:9" hidden="1" x14ac:dyDescent="0.3">
      <c r="A14605" s="1" t="s">
        <v>159</v>
      </c>
      <c r="B14605" s="1" t="s">
        <v>340</v>
      </c>
      <c r="C14605">
        <v>38.908499999999997</v>
      </c>
      <c r="D14605">
        <v>-77.240499999999997</v>
      </c>
      <c r="E14605" s="1" t="s">
        <v>47</v>
      </c>
      <c r="F14605" t="s">
        <v>11042</v>
      </c>
      <c r="G14605">
        <v>0</v>
      </c>
      <c r="H14605">
        <v>0</v>
      </c>
      <c r="I14605">
        <v>0</v>
      </c>
    </row>
    <row r="14606" spans="1:9" hidden="1" x14ac:dyDescent="0.3">
      <c r="A14606" s="1" t="s">
        <v>159</v>
      </c>
      <c r="B14606" s="1" t="s">
        <v>340</v>
      </c>
      <c r="C14606">
        <v>38.908499999999997</v>
      </c>
      <c r="D14606">
        <v>-77.240499999999997</v>
      </c>
      <c r="E14606" s="1" t="s">
        <v>48</v>
      </c>
      <c r="F14606" t="s">
        <v>11844</v>
      </c>
      <c r="G14606">
        <v>0</v>
      </c>
      <c r="H14606">
        <v>0</v>
      </c>
      <c r="I14606">
        <v>0</v>
      </c>
    </row>
    <row r="14607" spans="1:9" hidden="1" x14ac:dyDescent="0.3">
      <c r="A14607" s="1" t="s">
        <v>159</v>
      </c>
      <c r="B14607" s="1" t="s">
        <v>340</v>
      </c>
      <c r="C14607">
        <v>38.908499999999997</v>
      </c>
      <c r="D14607">
        <v>-77.240499999999997</v>
      </c>
      <c r="E14607" s="1" t="s">
        <v>49</v>
      </c>
      <c r="F14607" t="s">
        <v>12035</v>
      </c>
      <c r="G14607">
        <v>0</v>
      </c>
      <c r="H14607">
        <v>0</v>
      </c>
      <c r="I14607">
        <v>0</v>
      </c>
    </row>
    <row r="14608" spans="1:9" hidden="1" x14ac:dyDescent="0.3">
      <c r="A14608" s="1" t="s">
        <v>159</v>
      </c>
      <c r="B14608" s="1" t="s">
        <v>340</v>
      </c>
      <c r="C14608">
        <v>38.908499999999997</v>
      </c>
      <c r="D14608">
        <v>-77.240499999999997</v>
      </c>
      <c r="E14608" s="1" t="s">
        <v>50</v>
      </c>
      <c r="F14608" t="s">
        <v>17396</v>
      </c>
      <c r="G14608">
        <v>0</v>
      </c>
      <c r="H14608">
        <v>2</v>
      </c>
      <c r="I14608">
        <v>0</v>
      </c>
    </row>
    <row r="14609" spans="1:9" hidden="1" x14ac:dyDescent="0.3">
      <c r="A14609" s="1" t="s">
        <v>159</v>
      </c>
      <c r="B14609" s="1" t="s">
        <v>340</v>
      </c>
      <c r="C14609">
        <v>38.908499999999997</v>
      </c>
      <c r="D14609">
        <v>-77.240499999999997</v>
      </c>
      <c r="E14609" s="1" t="s">
        <v>51</v>
      </c>
      <c r="F14609" t="s">
        <v>17397</v>
      </c>
      <c r="G14609">
        <v>0</v>
      </c>
      <c r="H14609">
        <v>2</v>
      </c>
      <c r="I14609">
        <v>0</v>
      </c>
    </row>
    <row r="14610" spans="1:9" hidden="1" x14ac:dyDescent="0.3">
      <c r="A14610" s="1" t="s">
        <v>159</v>
      </c>
      <c r="B14610" s="1" t="s">
        <v>340</v>
      </c>
      <c r="C14610">
        <v>38.908499999999997</v>
      </c>
      <c r="D14610">
        <v>-77.240499999999997</v>
      </c>
      <c r="E14610" s="1" t="s">
        <v>52</v>
      </c>
      <c r="F14610" t="s">
        <v>11210</v>
      </c>
      <c r="G14610">
        <v>0</v>
      </c>
      <c r="H14610">
        <v>0</v>
      </c>
      <c r="I14610">
        <v>0</v>
      </c>
    </row>
    <row r="14611" spans="1:9" hidden="1" x14ac:dyDescent="0.3">
      <c r="A14611" s="1" t="s">
        <v>159</v>
      </c>
      <c r="B14611" s="1" t="s">
        <v>340</v>
      </c>
      <c r="C14611">
        <v>38.908499999999997</v>
      </c>
      <c r="D14611">
        <v>-77.240499999999997</v>
      </c>
      <c r="E14611" s="1" t="s">
        <v>53</v>
      </c>
      <c r="F14611" t="s">
        <v>11408</v>
      </c>
      <c r="G14611">
        <v>0</v>
      </c>
      <c r="H14611">
        <v>0</v>
      </c>
      <c r="I14611">
        <v>0</v>
      </c>
    </row>
    <row r="14612" spans="1:9" hidden="1" x14ac:dyDescent="0.3">
      <c r="A14612" s="1" t="s">
        <v>159</v>
      </c>
      <c r="B14612" s="1" t="s">
        <v>340</v>
      </c>
      <c r="C14612">
        <v>38.908499999999997</v>
      </c>
      <c r="D14612">
        <v>-77.240499999999997</v>
      </c>
      <c r="E14612" s="1" t="s">
        <v>54</v>
      </c>
      <c r="F14612" t="s">
        <v>11603</v>
      </c>
      <c r="G14612">
        <v>0</v>
      </c>
      <c r="H14612">
        <v>0</v>
      </c>
      <c r="I14612">
        <v>0</v>
      </c>
    </row>
    <row r="14613" spans="1:9" hidden="1" x14ac:dyDescent="0.3">
      <c r="A14613" s="1" t="s">
        <v>159</v>
      </c>
      <c r="B14613" s="1" t="s">
        <v>340</v>
      </c>
      <c r="C14613">
        <v>38.908499999999997</v>
      </c>
      <c r="D14613">
        <v>-77.240499999999997</v>
      </c>
      <c r="E14613" s="1" t="s">
        <v>21548</v>
      </c>
      <c r="F14613" t="s">
        <v>21829</v>
      </c>
      <c r="G14613">
        <v>0</v>
      </c>
      <c r="H14613">
        <v>0</v>
      </c>
      <c r="I14613">
        <v>0</v>
      </c>
    </row>
    <row r="14614" spans="1:9" hidden="1" x14ac:dyDescent="0.3">
      <c r="A14614" s="1" t="s">
        <v>159</v>
      </c>
      <c r="B14614" s="1" t="s">
        <v>341</v>
      </c>
      <c r="C14614">
        <v>42.993099999999998</v>
      </c>
      <c r="D14614">
        <v>-71.049800000000005</v>
      </c>
      <c r="E14614" s="1" t="s">
        <v>4</v>
      </c>
      <c r="F14614" t="s">
        <v>999</v>
      </c>
      <c r="G14614">
        <v>0</v>
      </c>
      <c r="H14614">
        <v>0</v>
      </c>
      <c r="I14614">
        <v>0</v>
      </c>
    </row>
    <row r="14615" spans="1:9" hidden="1" x14ac:dyDescent="0.3">
      <c r="A14615" s="1" t="s">
        <v>159</v>
      </c>
      <c r="B14615" s="1" t="s">
        <v>341</v>
      </c>
      <c r="C14615">
        <v>42.993099999999998</v>
      </c>
      <c r="D14615">
        <v>-71.049800000000005</v>
      </c>
      <c r="E14615" s="1" t="s">
        <v>5</v>
      </c>
      <c r="F14615" t="s">
        <v>1241</v>
      </c>
      <c r="G14615">
        <v>0</v>
      </c>
      <c r="H14615">
        <v>0</v>
      </c>
      <c r="I14615">
        <v>0</v>
      </c>
    </row>
    <row r="14616" spans="1:9" hidden="1" x14ac:dyDescent="0.3">
      <c r="A14616" s="1" t="s">
        <v>159</v>
      </c>
      <c r="B14616" s="1" t="s">
        <v>341</v>
      </c>
      <c r="C14616">
        <v>42.993099999999998</v>
      </c>
      <c r="D14616">
        <v>-71.049800000000005</v>
      </c>
      <c r="E14616" s="1" t="s">
        <v>6</v>
      </c>
      <c r="F14616" t="s">
        <v>1483</v>
      </c>
      <c r="G14616">
        <v>0</v>
      </c>
      <c r="H14616">
        <v>0</v>
      </c>
      <c r="I14616">
        <v>0</v>
      </c>
    </row>
    <row r="14617" spans="1:9" hidden="1" x14ac:dyDescent="0.3">
      <c r="A14617" s="1" t="s">
        <v>159</v>
      </c>
      <c r="B14617" s="1" t="s">
        <v>341</v>
      </c>
      <c r="C14617">
        <v>42.993099999999998</v>
      </c>
      <c r="D14617">
        <v>-71.049800000000005</v>
      </c>
      <c r="E14617" s="1" t="s">
        <v>7</v>
      </c>
      <c r="F14617" t="s">
        <v>1724</v>
      </c>
      <c r="G14617">
        <v>0</v>
      </c>
      <c r="H14617">
        <v>0</v>
      </c>
      <c r="I14617">
        <v>0</v>
      </c>
    </row>
    <row r="14618" spans="1:9" hidden="1" x14ac:dyDescent="0.3">
      <c r="A14618" s="1" t="s">
        <v>159</v>
      </c>
      <c r="B14618" s="1" t="s">
        <v>341</v>
      </c>
      <c r="C14618">
        <v>42.993099999999998</v>
      </c>
      <c r="D14618">
        <v>-71.049800000000005</v>
      </c>
      <c r="E14618" s="1" t="s">
        <v>8</v>
      </c>
      <c r="F14618" t="s">
        <v>1965</v>
      </c>
      <c r="G14618">
        <v>0</v>
      </c>
      <c r="H14618">
        <v>0</v>
      </c>
      <c r="I14618">
        <v>0</v>
      </c>
    </row>
    <row r="14619" spans="1:9" hidden="1" x14ac:dyDescent="0.3">
      <c r="A14619" s="1" t="s">
        <v>159</v>
      </c>
      <c r="B14619" s="1" t="s">
        <v>341</v>
      </c>
      <c r="C14619">
        <v>42.993099999999998</v>
      </c>
      <c r="D14619">
        <v>-71.049800000000005</v>
      </c>
      <c r="E14619" s="1" t="s">
        <v>9</v>
      </c>
      <c r="F14619" t="s">
        <v>2203</v>
      </c>
      <c r="G14619">
        <v>0</v>
      </c>
      <c r="H14619">
        <v>0</v>
      </c>
      <c r="I14619">
        <v>0</v>
      </c>
    </row>
    <row r="14620" spans="1:9" hidden="1" x14ac:dyDescent="0.3">
      <c r="A14620" s="1" t="s">
        <v>159</v>
      </c>
      <c r="B14620" s="1" t="s">
        <v>341</v>
      </c>
      <c r="C14620">
        <v>42.993099999999998</v>
      </c>
      <c r="D14620">
        <v>-71.049800000000005</v>
      </c>
      <c r="E14620" s="1" t="s">
        <v>10</v>
      </c>
      <c r="F14620" t="s">
        <v>2441</v>
      </c>
      <c r="G14620">
        <v>0</v>
      </c>
      <c r="H14620">
        <v>0</v>
      </c>
      <c r="I14620">
        <v>0</v>
      </c>
    </row>
    <row r="14621" spans="1:9" hidden="1" x14ac:dyDescent="0.3">
      <c r="A14621" s="1" t="s">
        <v>159</v>
      </c>
      <c r="B14621" s="1" t="s">
        <v>341</v>
      </c>
      <c r="C14621">
        <v>42.993099999999998</v>
      </c>
      <c r="D14621">
        <v>-71.049800000000005</v>
      </c>
      <c r="E14621" s="1" t="s">
        <v>11</v>
      </c>
      <c r="F14621" t="s">
        <v>2679</v>
      </c>
      <c r="G14621">
        <v>0</v>
      </c>
      <c r="H14621">
        <v>0</v>
      </c>
      <c r="I14621">
        <v>0</v>
      </c>
    </row>
    <row r="14622" spans="1:9" hidden="1" x14ac:dyDescent="0.3">
      <c r="A14622" s="1" t="s">
        <v>159</v>
      </c>
      <c r="B14622" s="1" t="s">
        <v>341</v>
      </c>
      <c r="C14622">
        <v>42.993099999999998</v>
      </c>
      <c r="D14622">
        <v>-71.049800000000005</v>
      </c>
      <c r="E14622" s="1" t="s">
        <v>12</v>
      </c>
      <c r="F14622" t="s">
        <v>2917</v>
      </c>
      <c r="G14622">
        <v>0</v>
      </c>
      <c r="H14622">
        <v>0</v>
      </c>
      <c r="I14622">
        <v>0</v>
      </c>
    </row>
    <row r="14623" spans="1:9" hidden="1" x14ac:dyDescent="0.3">
      <c r="A14623" s="1" t="s">
        <v>159</v>
      </c>
      <c r="B14623" s="1" t="s">
        <v>341</v>
      </c>
      <c r="C14623">
        <v>42.993099999999998</v>
      </c>
      <c r="D14623">
        <v>-71.049800000000005</v>
      </c>
      <c r="E14623" s="1" t="s">
        <v>13</v>
      </c>
      <c r="F14623" t="s">
        <v>3155</v>
      </c>
      <c r="G14623">
        <v>0</v>
      </c>
      <c r="H14623">
        <v>0</v>
      </c>
      <c r="I14623">
        <v>0</v>
      </c>
    </row>
    <row r="14624" spans="1:9" hidden="1" x14ac:dyDescent="0.3">
      <c r="A14624" s="1" t="s">
        <v>159</v>
      </c>
      <c r="B14624" s="1" t="s">
        <v>341</v>
      </c>
      <c r="C14624">
        <v>42.993099999999998</v>
      </c>
      <c r="D14624">
        <v>-71.049800000000005</v>
      </c>
      <c r="E14624" s="1" t="s">
        <v>14</v>
      </c>
      <c r="F14624" t="s">
        <v>3392</v>
      </c>
      <c r="G14624">
        <v>0</v>
      </c>
      <c r="H14624">
        <v>0</v>
      </c>
      <c r="I14624">
        <v>0</v>
      </c>
    </row>
    <row r="14625" spans="1:9" hidden="1" x14ac:dyDescent="0.3">
      <c r="A14625" s="1" t="s">
        <v>159</v>
      </c>
      <c r="B14625" s="1" t="s">
        <v>341</v>
      </c>
      <c r="C14625">
        <v>42.993099999999998</v>
      </c>
      <c r="D14625">
        <v>-71.049800000000005</v>
      </c>
      <c r="E14625" s="1" t="s">
        <v>15</v>
      </c>
      <c r="F14625" t="s">
        <v>3628</v>
      </c>
      <c r="G14625">
        <v>0</v>
      </c>
      <c r="H14625">
        <v>0</v>
      </c>
      <c r="I14625">
        <v>0</v>
      </c>
    </row>
    <row r="14626" spans="1:9" hidden="1" x14ac:dyDescent="0.3">
      <c r="A14626" s="1" t="s">
        <v>159</v>
      </c>
      <c r="B14626" s="1" t="s">
        <v>341</v>
      </c>
      <c r="C14626">
        <v>42.993099999999998</v>
      </c>
      <c r="D14626">
        <v>-71.049800000000005</v>
      </c>
      <c r="E14626" s="1" t="s">
        <v>16</v>
      </c>
      <c r="F14626" t="s">
        <v>3864</v>
      </c>
      <c r="G14626">
        <v>0</v>
      </c>
      <c r="H14626">
        <v>0</v>
      </c>
      <c r="I14626">
        <v>0</v>
      </c>
    </row>
    <row r="14627" spans="1:9" hidden="1" x14ac:dyDescent="0.3">
      <c r="A14627" s="1" t="s">
        <v>159</v>
      </c>
      <c r="B14627" s="1" t="s">
        <v>341</v>
      </c>
      <c r="C14627">
        <v>42.993099999999998</v>
      </c>
      <c r="D14627">
        <v>-71.049800000000005</v>
      </c>
      <c r="E14627" s="1" t="s">
        <v>17</v>
      </c>
      <c r="F14627" t="s">
        <v>4099</v>
      </c>
      <c r="G14627">
        <v>0</v>
      </c>
      <c r="H14627">
        <v>0</v>
      </c>
      <c r="I14627">
        <v>0</v>
      </c>
    </row>
    <row r="14628" spans="1:9" hidden="1" x14ac:dyDescent="0.3">
      <c r="A14628" s="1" t="s">
        <v>159</v>
      </c>
      <c r="B14628" s="1" t="s">
        <v>341</v>
      </c>
      <c r="C14628">
        <v>42.993099999999998</v>
      </c>
      <c r="D14628">
        <v>-71.049800000000005</v>
      </c>
      <c r="E14628" s="1" t="s">
        <v>18</v>
      </c>
      <c r="F14628" t="s">
        <v>4334</v>
      </c>
      <c r="G14628">
        <v>0</v>
      </c>
      <c r="H14628">
        <v>0</v>
      </c>
      <c r="I14628">
        <v>0</v>
      </c>
    </row>
    <row r="14629" spans="1:9" hidden="1" x14ac:dyDescent="0.3">
      <c r="A14629" s="1" t="s">
        <v>159</v>
      </c>
      <c r="B14629" s="1" t="s">
        <v>341</v>
      </c>
      <c r="C14629">
        <v>42.993099999999998</v>
      </c>
      <c r="D14629">
        <v>-71.049800000000005</v>
      </c>
      <c r="E14629" s="1" t="s">
        <v>19</v>
      </c>
      <c r="F14629" t="s">
        <v>4569</v>
      </c>
      <c r="G14629">
        <v>0</v>
      </c>
      <c r="H14629">
        <v>0</v>
      </c>
      <c r="I14629">
        <v>0</v>
      </c>
    </row>
    <row r="14630" spans="1:9" hidden="1" x14ac:dyDescent="0.3">
      <c r="A14630" s="1" t="s">
        <v>159</v>
      </c>
      <c r="B14630" s="1" t="s">
        <v>341</v>
      </c>
      <c r="C14630">
        <v>42.993099999999998</v>
      </c>
      <c r="D14630">
        <v>-71.049800000000005</v>
      </c>
      <c r="E14630" s="1" t="s">
        <v>20</v>
      </c>
      <c r="F14630" t="s">
        <v>4804</v>
      </c>
      <c r="G14630">
        <v>0</v>
      </c>
      <c r="H14630">
        <v>0</v>
      </c>
      <c r="I14630">
        <v>0</v>
      </c>
    </row>
    <row r="14631" spans="1:9" hidden="1" x14ac:dyDescent="0.3">
      <c r="A14631" s="1" t="s">
        <v>159</v>
      </c>
      <c r="B14631" s="1" t="s">
        <v>341</v>
      </c>
      <c r="C14631">
        <v>42.993099999999998</v>
      </c>
      <c r="D14631">
        <v>-71.049800000000005</v>
      </c>
      <c r="E14631" s="1" t="s">
        <v>21</v>
      </c>
      <c r="F14631" t="s">
        <v>5039</v>
      </c>
      <c r="G14631">
        <v>0</v>
      </c>
      <c r="H14631">
        <v>0</v>
      </c>
      <c r="I14631">
        <v>0</v>
      </c>
    </row>
    <row r="14632" spans="1:9" hidden="1" x14ac:dyDescent="0.3">
      <c r="A14632" s="1" t="s">
        <v>159</v>
      </c>
      <c r="B14632" s="1" t="s">
        <v>341</v>
      </c>
      <c r="C14632">
        <v>42.993099999999998</v>
      </c>
      <c r="D14632">
        <v>-71.049800000000005</v>
      </c>
      <c r="E14632" s="1" t="s">
        <v>22</v>
      </c>
      <c r="F14632" t="s">
        <v>5274</v>
      </c>
      <c r="G14632">
        <v>0</v>
      </c>
      <c r="H14632">
        <v>0</v>
      </c>
      <c r="I14632">
        <v>0</v>
      </c>
    </row>
    <row r="14633" spans="1:9" hidden="1" x14ac:dyDescent="0.3">
      <c r="A14633" s="1" t="s">
        <v>159</v>
      </c>
      <c r="B14633" s="1" t="s">
        <v>341</v>
      </c>
      <c r="C14633">
        <v>42.993099999999998</v>
      </c>
      <c r="D14633">
        <v>-71.049800000000005</v>
      </c>
      <c r="E14633" s="1" t="s">
        <v>23</v>
      </c>
      <c r="F14633" t="s">
        <v>5509</v>
      </c>
      <c r="G14633">
        <v>0</v>
      </c>
      <c r="H14633">
        <v>0</v>
      </c>
      <c r="I14633">
        <v>0</v>
      </c>
    </row>
    <row r="14634" spans="1:9" hidden="1" x14ac:dyDescent="0.3">
      <c r="A14634" s="1" t="s">
        <v>159</v>
      </c>
      <c r="B14634" s="1" t="s">
        <v>341</v>
      </c>
      <c r="C14634">
        <v>42.993099999999998</v>
      </c>
      <c r="D14634">
        <v>-71.049800000000005</v>
      </c>
      <c r="E14634" s="1" t="s">
        <v>24</v>
      </c>
      <c r="F14634" t="s">
        <v>5744</v>
      </c>
      <c r="G14634">
        <v>0</v>
      </c>
      <c r="H14634">
        <v>0</v>
      </c>
      <c r="I14634">
        <v>0</v>
      </c>
    </row>
    <row r="14635" spans="1:9" hidden="1" x14ac:dyDescent="0.3">
      <c r="A14635" s="1" t="s">
        <v>159</v>
      </c>
      <c r="B14635" s="1" t="s">
        <v>341</v>
      </c>
      <c r="C14635">
        <v>42.993099999999998</v>
      </c>
      <c r="D14635">
        <v>-71.049800000000005</v>
      </c>
      <c r="E14635" s="1" t="s">
        <v>25</v>
      </c>
      <c r="F14635" t="s">
        <v>5978</v>
      </c>
      <c r="G14635">
        <v>0</v>
      </c>
      <c r="H14635">
        <v>0</v>
      </c>
      <c r="I14635">
        <v>0</v>
      </c>
    </row>
    <row r="14636" spans="1:9" hidden="1" x14ac:dyDescent="0.3">
      <c r="A14636" s="1" t="s">
        <v>159</v>
      </c>
      <c r="B14636" s="1" t="s">
        <v>341</v>
      </c>
      <c r="C14636">
        <v>42.993099999999998</v>
      </c>
      <c r="D14636">
        <v>-71.049800000000005</v>
      </c>
      <c r="E14636" s="1" t="s">
        <v>26</v>
      </c>
      <c r="F14636" t="s">
        <v>6212</v>
      </c>
      <c r="G14636">
        <v>0</v>
      </c>
      <c r="H14636">
        <v>0</v>
      </c>
      <c r="I14636">
        <v>0</v>
      </c>
    </row>
    <row r="14637" spans="1:9" hidden="1" x14ac:dyDescent="0.3">
      <c r="A14637" s="1" t="s">
        <v>159</v>
      </c>
      <c r="B14637" s="1" t="s">
        <v>341</v>
      </c>
      <c r="C14637">
        <v>42.993099999999998</v>
      </c>
      <c r="D14637">
        <v>-71.049800000000005</v>
      </c>
      <c r="E14637" s="1" t="s">
        <v>27</v>
      </c>
      <c r="F14637" t="s">
        <v>6446</v>
      </c>
      <c r="G14637">
        <v>0</v>
      </c>
      <c r="H14637">
        <v>0</v>
      </c>
      <c r="I14637">
        <v>0</v>
      </c>
    </row>
    <row r="14638" spans="1:9" hidden="1" x14ac:dyDescent="0.3">
      <c r="A14638" s="1" t="s">
        <v>159</v>
      </c>
      <c r="B14638" s="1" t="s">
        <v>341</v>
      </c>
      <c r="C14638">
        <v>42.993099999999998</v>
      </c>
      <c r="D14638">
        <v>-71.049800000000005</v>
      </c>
      <c r="E14638" s="1" t="s">
        <v>28</v>
      </c>
      <c r="F14638" t="s">
        <v>6680</v>
      </c>
      <c r="G14638">
        <v>0</v>
      </c>
      <c r="H14638">
        <v>0</v>
      </c>
      <c r="I14638">
        <v>0</v>
      </c>
    </row>
    <row r="14639" spans="1:9" hidden="1" x14ac:dyDescent="0.3">
      <c r="A14639" s="1" t="s">
        <v>159</v>
      </c>
      <c r="B14639" s="1" t="s">
        <v>341</v>
      </c>
      <c r="C14639">
        <v>42.993099999999998</v>
      </c>
      <c r="D14639">
        <v>-71.049800000000005</v>
      </c>
      <c r="E14639" s="1" t="s">
        <v>29</v>
      </c>
      <c r="F14639" t="s">
        <v>6914</v>
      </c>
      <c r="G14639">
        <v>0</v>
      </c>
      <c r="H14639">
        <v>0</v>
      </c>
      <c r="I14639">
        <v>0</v>
      </c>
    </row>
    <row r="14640" spans="1:9" hidden="1" x14ac:dyDescent="0.3">
      <c r="A14640" s="1" t="s">
        <v>159</v>
      </c>
      <c r="B14640" s="1" t="s">
        <v>341</v>
      </c>
      <c r="C14640">
        <v>42.993099999999998</v>
      </c>
      <c r="D14640">
        <v>-71.049800000000005</v>
      </c>
      <c r="E14640" s="1" t="s">
        <v>30</v>
      </c>
      <c r="F14640" t="s">
        <v>7148</v>
      </c>
      <c r="G14640">
        <v>0</v>
      </c>
      <c r="H14640">
        <v>0</v>
      </c>
      <c r="I14640">
        <v>0</v>
      </c>
    </row>
    <row r="14641" spans="1:9" hidden="1" x14ac:dyDescent="0.3">
      <c r="A14641" s="1" t="s">
        <v>159</v>
      </c>
      <c r="B14641" s="1" t="s">
        <v>341</v>
      </c>
      <c r="C14641">
        <v>42.993099999999998</v>
      </c>
      <c r="D14641">
        <v>-71.049800000000005</v>
      </c>
      <c r="E14641" s="1" t="s">
        <v>31</v>
      </c>
      <c r="F14641" t="s">
        <v>7382</v>
      </c>
      <c r="G14641">
        <v>0</v>
      </c>
      <c r="H14641">
        <v>0</v>
      </c>
      <c r="I14641">
        <v>0</v>
      </c>
    </row>
    <row r="14642" spans="1:9" hidden="1" x14ac:dyDescent="0.3">
      <c r="A14642" s="1" t="s">
        <v>159</v>
      </c>
      <c r="B14642" s="1" t="s">
        <v>341</v>
      </c>
      <c r="C14642">
        <v>42.993099999999998</v>
      </c>
      <c r="D14642">
        <v>-71.049800000000005</v>
      </c>
      <c r="E14642" s="1" t="s">
        <v>32</v>
      </c>
      <c r="F14642" t="s">
        <v>7616</v>
      </c>
      <c r="G14642">
        <v>0</v>
      </c>
      <c r="H14642">
        <v>0</v>
      </c>
      <c r="I14642">
        <v>0</v>
      </c>
    </row>
    <row r="14643" spans="1:9" hidden="1" x14ac:dyDescent="0.3">
      <c r="A14643" s="1" t="s">
        <v>159</v>
      </c>
      <c r="B14643" s="1" t="s">
        <v>341</v>
      </c>
      <c r="C14643">
        <v>42.993099999999998</v>
      </c>
      <c r="D14643">
        <v>-71.049800000000005</v>
      </c>
      <c r="E14643" s="1" t="s">
        <v>33</v>
      </c>
      <c r="F14643" t="s">
        <v>7850</v>
      </c>
      <c r="G14643">
        <v>0</v>
      </c>
      <c r="H14643">
        <v>0</v>
      </c>
      <c r="I14643">
        <v>0</v>
      </c>
    </row>
    <row r="14644" spans="1:9" hidden="1" x14ac:dyDescent="0.3">
      <c r="A14644" s="1" t="s">
        <v>159</v>
      </c>
      <c r="B14644" s="1" t="s">
        <v>341</v>
      </c>
      <c r="C14644">
        <v>42.993099999999998</v>
      </c>
      <c r="D14644">
        <v>-71.049800000000005</v>
      </c>
      <c r="E14644" s="1" t="s">
        <v>34</v>
      </c>
      <c r="F14644" t="s">
        <v>8084</v>
      </c>
      <c r="G14644">
        <v>0</v>
      </c>
      <c r="H14644">
        <v>0</v>
      </c>
      <c r="I14644">
        <v>0</v>
      </c>
    </row>
    <row r="14645" spans="1:9" hidden="1" x14ac:dyDescent="0.3">
      <c r="A14645" s="1" t="s">
        <v>159</v>
      </c>
      <c r="B14645" s="1" t="s">
        <v>341</v>
      </c>
      <c r="C14645">
        <v>42.993099999999998</v>
      </c>
      <c r="D14645">
        <v>-71.049800000000005</v>
      </c>
      <c r="E14645" s="1" t="s">
        <v>35</v>
      </c>
      <c r="F14645" t="s">
        <v>8316</v>
      </c>
      <c r="G14645">
        <v>0</v>
      </c>
      <c r="H14645">
        <v>0</v>
      </c>
      <c r="I14645">
        <v>0</v>
      </c>
    </row>
    <row r="14646" spans="1:9" hidden="1" x14ac:dyDescent="0.3">
      <c r="A14646" s="1" t="s">
        <v>159</v>
      </c>
      <c r="B14646" s="1" t="s">
        <v>341</v>
      </c>
      <c r="C14646">
        <v>42.993099999999998</v>
      </c>
      <c r="D14646">
        <v>-71.049800000000005</v>
      </c>
      <c r="E14646" s="1" t="s">
        <v>36</v>
      </c>
      <c r="F14646" t="s">
        <v>8548</v>
      </c>
      <c r="G14646">
        <v>0</v>
      </c>
      <c r="H14646">
        <v>0</v>
      </c>
      <c r="I14646">
        <v>0</v>
      </c>
    </row>
    <row r="14647" spans="1:9" hidden="1" x14ac:dyDescent="0.3">
      <c r="A14647" s="1" t="s">
        <v>159</v>
      </c>
      <c r="B14647" s="1" t="s">
        <v>341</v>
      </c>
      <c r="C14647">
        <v>42.993099999999998</v>
      </c>
      <c r="D14647">
        <v>-71.049800000000005</v>
      </c>
      <c r="E14647" s="1" t="s">
        <v>37</v>
      </c>
      <c r="F14647" t="s">
        <v>8779</v>
      </c>
      <c r="G14647">
        <v>0</v>
      </c>
      <c r="H14647">
        <v>0</v>
      </c>
      <c r="I14647">
        <v>0</v>
      </c>
    </row>
    <row r="14648" spans="1:9" hidden="1" x14ac:dyDescent="0.3">
      <c r="A14648" s="1" t="s">
        <v>159</v>
      </c>
      <c r="B14648" s="1" t="s">
        <v>341</v>
      </c>
      <c r="C14648">
        <v>42.993099999999998</v>
      </c>
      <c r="D14648">
        <v>-71.049800000000005</v>
      </c>
      <c r="E14648" s="1" t="s">
        <v>38</v>
      </c>
      <c r="F14648" t="s">
        <v>9010</v>
      </c>
      <c r="G14648">
        <v>0</v>
      </c>
      <c r="H14648">
        <v>0</v>
      </c>
      <c r="I14648">
        <v>0</v>
      </c>
    </row>
    <row r="14649" spans="1:9" hidden="1" x14ac:dyDescent="0.3">
      <c r="A14649" s="1" t="s">
        <v>159</v>
      </c>
      <c r="B14649" s="1" t="s">
        <v>341</v>
      </c>
      <c r="C14649">
        <v>42.993099999999998</v>
      </c>
      <c r="D14649">
        <v>-71.049800000000005</v>
      </c>
      <c r="E14649" s="1" t="s">
        <v>39</v>
      </c>
      <c r="F14649" t="s">
        <v>9241</v>
      </c>
      <c r="G14649">
        <v>0</v>
      </c>
      <c r="H14649">
        <v>0</v>
      </c>
      <c r="I14649">
        <v>0</v>
      </c>
    </row>
    <row r="14650" spans="1:9" hidden="1" x14ac:dyDescent="0.3">
      <c r="A14650" s="1" t="s">
        <v>159</v>
      </c>
      <c r="B14650" s="1" t="s">
        <v>341</v>
      </c>
      <c r="C14650">
        <v>42.993099999999998</v>
      </c>
      <c r="D14650">
        <v>-71.049800000000005</v>
      </c>
      <c r="E14650" s="1" t="s">
        <v>40</v>
      </c>
      <c r="F14650" t="s">
        <v>9472</v>
      </c>
      <c r="G14650">
        <v>0</v>
      </c>
      <c r="H14650">
        <v>0</v>
      </c>
      <c r="I14650">
        <v>0</v>
      </c>
    </row>
    <row r="14651" spans="1:9" hidden="1" x14ac:dyDescent="0.3">
      <c r="A14651" s="1" t="s">
        <v>159</v>
      </c>
      <c r="B14651" s="1" t="s">
        <v>341</v>
      </c>
      <c r="C14651">
        <v>42.993099999999998</v>
      </c>
      <c r="D14651">
        <v>-71.049800000000005</v>
      </c>
      <c r="E14651" s="1" t="s">
        <v>41</v>
      </c>
      <c r="F14651" t="s">
        <v>9703</v>
      </c>
      <c r="G14651">
        <v>0</v>
      </c>
      <c r="H14651">
        <v>0</v>
      </c>
      <c r="I14651">
        <v>0</v>
      </c>
    </row>
    <row r="14652" spans="1:9" hidden="1" x14ac:dyDescent="0.3">
      <c r="A14652" s="1" t="s">
        <v>159</v>
      </c>
      <c r="B14652" s="1" t="s">
        <v>341</v>
      </c>
      <c r="C14652">
        <v>42.993099999999998</v>
      </c>
      <c r="D14652">
        <v>-71.049800000000005</v>
      </c>
      <c r="E14652" s="1" t="s">
        <v>42</v>
      </c>
      <c r="F14652" t="s">
        <v>9934</v>
      </c>
      <c r="G14652">
        <v>0</v>
      </c>
      <c r="H14652">
        <v>0</v>
      </c>
      <c r="I14652">
        <v>0</v>
      </c>
    </row>
    <row r="14653" spans="1:9" hidden="1" x14ac:dyDescent="0.3">
      <c r="A14653" s="1" t="s">
        <v>159</v>
      </c>
      <c r="B14653" s="1" t="s">
        <v>341</v>
      </c>
      <c r="C14653">
        <v>42.993099999999998</v>
      </c>
      <c r="D14653">
        <v>-71.049800000000005</v>
      </c>
      <c r="E14653" s="1" t="s">
        <v>43</v>
      </c>
      <c r="F14653" t="s">
        <v>10163</v>
      </c>
      <c r="G14653">
        <v>0</v>
      </c>
      <c r="H14653">
        <v>0</v>
      </c>
      <c r="I14653">
        <v>0</v>
      </c>
    </row>
    <row r="14654" spans="1:9" hidden="1" x14ac:dyDescent="0.3">
      <c r="A14654" s="1" t="s">
        <v>159</v>
      </c>
      <c r="B14654" s="1" t="s">
        <v>341</v>
      </c>
      <c r="C14654">
        <v>42.993099999999998</v>
      </c>
      <c r="D14654">
        <v>-71.049800000000005</v>
      </c>
      <c r="E14654" s="1" t="s">
        <v>44</v>
      </c>
      <c r="F14654" t="s">
        <v>10391</v>
      </c>
      <c r="G14654">
        <v>0</v>
      </c>
      <c r="H14654">
        <v>0</v>
      </c>
      <c r="I14654">
        <v>0</v>
      </c>
    </row>
    <row r="14655" spans="1:9" hidden="1" x14ac:dyDescent="0.3">
      <c r="A14655" s="1" t="s">
        <v>159</v>
      </c>
      <c r="B14655" s="1" t="s">
        <v>341</v>
      </c>
      <c r="C14655">
        <v>42.993099999999998</v>
      </c>
      <c r="D14655">
        <v>-71.049800000000005</v>
      </c>
      <c r="E14655" s="1" t="s">
        <v>45</v>
      </c>
      <c r="F14655" t="s">
        <v>10612</v>
      </c>
      <c r="G14655">
        <v>0</v>
      </c>
      <c r="H14655">
        <v>0</v>
      </c>
      <c r="I14655">
        <v>0</v>
      </c>
    </row>
    <row r="14656" spans="1:9" hidden="1" x14ac:dyDescent="0.3">
      <c r="A14656" s="1" t="s">
        <v>159</v>
      </c>
      <c r="B14656" s="1" t="s">
        <v>341</v>
      </c>
      <c r="C14656">
        <v>42.993099999999998</v>
      </c>
      <c r="D14656">
        <v>-71.049800000000005</v>
      </c>
      <c r="E14656" s="1" t="s">
        <v>46</v>
      </c>
      <c r="F14656" t="s">
        <v>10828</v>
      </c>
      <c r="G14656">
        <v>0</v>
      </c>
      <c r="H14656">
        <v>0</v>
      </c>
      <c r="I14656">
        <v>0</v>
      </c>
    </row>
    <row r="14657" spans="1:9" hidden="1" x14ac:dyDescent="0.3">
      <c r="A14657" s="1" t="s">
        <v>159</v>
      </c>
      <c r="B14657" s="1" t="s">
        <v>341</v>
      </c>
      <c r="C14657">
        <v>42.993099999999998</v>
      </c>
      <c r="D14657">
        <v>-71.049800000000005</v>
      </c>
      <c r="E14657" s="1" t="s">
        <v>47</v>
      </c>
      <c r="F14657" t="s">
        <v>11043</v>
      </c>
      <c r="G14657">
        <v>0</v>
      </c>
      <c r="H14657">
        <v>0</v>
      </c>
      <c r="I14657">
        <v>0</v>
      </c>
    </row>
    <row r="14658" spans="1:9" hidden="1" x14ac:dyDescent="0.3">
      <c r="A14658" s="1" t="s">
        <v>159</v>
      </c>
      <c r="B14658" s="1" t="s">
        <v>341</v>
      </c>
      <c r="C14658">
        <v>42.993099999999998</v>
      </c>
      <c r="D14658">
        <v>-71.049800000000005</v>
      </c>
      <c r="E14658" s="1" t="s">
        <v>48</v>
      </c>
      <c r="F14658" t="s">
        <v>11845</v>
      </c>
      <c r="G14658">
        <v>0</v>
      </c>
      <c r="H14658">
        <v>0</v>
      </c>
      <c r="I14658">
        <v>0</v>
      </c>
    </row>
    <row r="14659" spans="1:9" hidden="1" x14ac:dyDescent="0.3">
      <c r="A14659" s="1" t="s">
        <v>159</v>
      </c>
      <c r="B14659" s="1" t="s">
        <v>341</v>
      </c>
      <c r="C14659">
        <v>42.993099999999998</v>
      </c>
      <c r="D14659">
        <v>-71.049800000000005</v>
      </c>
      <c r="E14659" s="1" t="s">
        <v>49</v>
      </c>
      <c r="F14659" t="s">
        <v>12036</v>
      </c>
      <c r="G14659">
        <v>0</v>
      </c>
      <c r="H14659">
        <v>0</v>
      </c>
      <c r="I14659">
        <v>0</v>
      </c>
    </row>
    <row r="14660" spans="1:9" hidden="1" x14ac:dyDescent="0.3">
      <c r="A14660" s="1" t="s">
        <v>159</v>
      </c>
      <c r="B14660" s="1" t="s">
        <v>341</v>
      </c>
      <c r="C14660">
        <v>42.993099999999998</v>
      </c>
      <c r="D14660">
        <v>-71.049800000000005</v>
      </c>
      <c r="E14660" s="1" t="s">
        <v>50</v>
      </c>
      <c r="F14660" t="s">
        <v>17663</v>
      </c>
      <c r="G14660">
        <v>0</v>
      </c>
      <c r="H14660">
        <v>1</v>
      </c>
      <c r="I14660">
        <v>0</v>
      </c>
    </row>
    <row r="14661" spans="1:9" hidden="1" x14ac:dyDescent="0.3">
      <c r="A14661" s="1" t="s">
        <v>159</v>
      </c>
      <c r="B14661" s="1" t="s">
        <v>341</v>
      </c>
      <c r="C14661">
        <v>42.993099999999998</v>
      </c>
      <c r="D14661">
        <v>-71.049800000000005</v>
      </c>
      <c r="E14661" s="1" t="s">
        <v>51</v>
      </c>
      <c r="F14661" t="s">
        <v>17664</v>
      </c>
      <c r="G14661">
        <v>0</v>
      </c>
      <c r="H14661">
        <v>1</v>
      </c>
      <c r="I14661">
        <v>0</v>
      </c>
    </row>
    <row r="14662" spans="1:9" hidden="1" x14ac:dyDescent="0.3">
      <c r="A14662" s="1" t="s">
        <v>159</v>
      </c>
      <c r="B14662" s="1" t="s">
        <v>341</v>
      </c>
      <c r="C14662">
        <v>42.993099999999998</v>
      </c>
      <c r="D14662">
        <v>-71.049800000000005</v>
      </c>
      <c r="E14662" s="1" t="s">
        <v>52</v>
      </c>
      <c r="F14662" t="s">
        <v>11211</v>
      </c>
      <c r="G14662">
        <v>0</v>
      </c>
      <c r="H14662">
        <v>0</v>
      </c>
      <c r="I14662">
        <v>0</v>
      </c>
    </row>
    <row r="14663" spans="1:9" hidden="1" x14ac:dyDescent="0.3">
      <c r="A14663" s="1" t="s">
        <v>159</v>
      </c>
      <c r="B14663" s="1" t="s">
        <v>341</v>
      </c>
      <c r="C14663">
        <v>42.993099999999998</v>
      </c>
      <c r="D14663">
        <v>-71.049800000000005</v>
      </c>
      <c r="E14663" s="1" t="s">
        <v>53</v>
      </c>
      <c r="F14663" t="s">
        <v>11409</v>
      </c>
      <c r="G14663">
        <v>0</v>
      </c>
      <c r="H14663">
        <v>0</v>
      </c>
      <c r="I14663">
        <v>0</v>
      </c>
    </row>
    <row r="14664" spans="1:9" hidden="1" x14ac:dyDescent="0.3">
      <c r="A14664" s="1" t="s">
        <v>159</v>
      </c>
      <c r="B14664" s="1" t="s">
        <v>341</v>
      </c>
      <c r="C14664">
        <v>42.993099999999998</v>
      </c>
      <c r="D14664">
        <v>-71.049800000000005</v>
      </c>
      <c r="E14664" s="1" t="s">
        <v>54</v>
      </c>
      <c r="F14664" t="s">
        <v>11604</v>
      </c>
      <c r="G14664">
        <v>0</v>
      </c>
      <c r="H14664">
        <v>0</v>
      </c>
      <c r="I14664">
        <v>0</v>
      </c>
    </row>
    <row r="14665" spans="1:9" hidden="1" x14ac:dyDescent="0.3">
      <c r="A14665" s="1" t="s">
        <v>159</v>
      </c>
      <c r="B14665" s="1" t="s">
        <v>341</v>
      </c>
      <c r="C14665">
        <v>42.993099999999998</v>
      </c>
      <c r="D14665">
        <v>-71.049800000000005</v>
      </c>
      <c r="E14665" s="1" t="s">
        <v>21548</v>
      </c>
      <c r="F14665" t="s">
        <v>21830</v>
      </c>
      <c r="G14665">
        <v>0</v>
      </c>
      <c r="H14665">
        <v>0</v>
      </c>
      <c r="I14665">
        <v>0</v>
      </c>
    </row>
    <row r="14666" spans="1:9" hidden="1" x14ac:dyDescent="0.3">
      <c r="A14666" s="1" t="s">
        <v>159</v>
      </c>
      <c r="B14666" s="1" t="s">
        <v>342</v>
      </c>
      <c r="C14666">
        <v>38.907200000000003</v>
      </c>
      <c r="D14666">
        <v>-77.036900000000003</v>
      </c>
      <c r="E14666" s="1" t="s">
        <v>4</v>
      </c>
      <c r="F14666" t="s">
        <v>1000</v>
      </c>
      <c r="G14666">
        <v>0</v>
      </c>
      <c r="H14666">
        <v>0</v>
      </c>
      <c r="I14666">
        <v>0</v>
      </c>
    </row>
    <row r="14667" spans="1:9" hidden="1" x14ac:dyDescent="0.3">
      <c r="A14667" s="1" t="s">
        <v>159</v>
      </c>
      <c r="B14667" s="1" t="s">
        <v>342</v>
      </c>
      <c r="C14667">
        <v>38.907200000000003</v>
      </c>
      <c r="D14667">
        <v>-77.036900000000003</v>
      </c>
      <c r="E14667" s="1" t="s">
        <v>5</v>
      </c>
      <c r="F14667" t="s">
        <v>1242</v>
      </c>
      <c r="G14667">
        <v>0</v>
      </c>
      <c r="H14667">
        <v>0</v>
      </c>
      <c r="I14667">
        <v>0</v>
      </c>
    </row>
    <row r="14668" spans="1:9" hidden="1" x14ac:dyDescent="0.3">
      <c r="A14668" s="1" t="s">
        <v>159</v>
      </c>
      <c r="B14668" s="1" t="s">
        <v>342</v>
      </c>
      <c r="C14668">
        <v>38.907200000000003</v>
      </c>
      <c r="D14668">
        <v>-77.036900000000003</v>
      </c>
      <c r="E14668" s="1" t="s">
        <v>6</v>
      </c>
      <c r="F14668" t="s">
        <v>1484</v>
      </c>
      <c r="G14668">
        <v>0</v>
      </c>
      <c r="H14668">
        <v>0</v>
      </c>
      <c r="I14668">
        <v>0</v>
      </c>
    </row>
    <row r="14669" spans="1:9" hidden="1" x14ac:dyDescent="0.3">
      <c r="A14669" s="1" t="s">
        <v>159</v>
      </c>
      <c r="B14669" s="1" t="s">
        <v>342</v>
      </c>
      <c r="C14669">
        <v>38.907200000000003</v>
      </c>
      <c r="D14669">
        <v>-77.036900000000003</v>
      </c>
      <c r="E14669" s="1" t="s">
        <v>7</v>
      </c>
      <c r="F14669" t="s">
        <v>1725</v>
      </c>
      <c r="G14669">
        <v>0</v>
      </c>
      <c r="H14669">
        <v>0</v>
      </c>
      <c r="I14669">
        <v>0</v>
      </c>
    </row>
    <row r="14670" spans="1:9" hidden="1" x14ac:dyDescent="0.3">
      <c r="A14670" s="1" t="s">
        <v>159</v>
      </c>
      <c r="B14670" s="1" t="s">
        <v>342</v>
      </c>
      <c r="C14670">
        <v>38.907200000000003</v>
      </c>
      <c r="D14670">
        <v>-77.036900000000003</v>
      </c>
      <c r="E14670" s="1" t="s">
        <v>8</v>
      </c>
      <c r="F14670" t="s">
        <v>1966</v>
      </c>
      <c r="G14670">
        <v>0</v>
      </c>
      <c r="H14670">
        <v>0</v>
      </c>
      <c r="I14670">
        <v>0</v>
      </c>
    </row>
    <row r="14671" spans="1:9" hidden="1" x14ac:dyDescent="0.3">
      <c r="A14671" s="1" t="s">
        <v>159</v>
      </c>
      <c r="B14671" s="1" t="s">
        <v>342</v>
      </c>
      <c r="C14671">
        <v>38.907200000000003</v>
      </c>
      <c r="D14671">
        <v>-77.036900000000003</v>
      </c>
      <c r="E14671" s="1" t="s">
        <v>9</v>
      </c>
      <c r="F14671" t="s">
        <v>2204</v>
      </c>
      <c r="G14671">
        <v>0</v>
      </c>
      <c r="H14671">
        <v>0</v>
      </c>
      <c r="I14671">
        <v>0</v>
      </c>
    </row>
    <row r="14672" spans="1:9" hidden="1" x14ac:dyDescent="0.3">
      <c r="A14672" s="1" t="s">
        <v>159</v>
      </c>
      <c r="B14672" s="1" t="s">
        <v>342</v>
      </c>
      <c r="C14672">
        <v>38.907200000000003</v>
      </c>
      <c r="D14672">
        <v>-77.036900000000003</v>
      </c>
      <c r="E14672" s="1" t="s">
        <v>10</v>
      </c>
      <c r="F14672" t="s">
        <v>2442</v>
      </c>
      <c r="G14672">
        <v>0</v>
      </c>
      <c r="H14672">
        <v>0</v>
      </c>
      <c r="I14672">
        <v>0</v>
      </c>
    </row>
    <row r="14673" spans="1:9" hidden="1" x14ac:dyDescent="0.3">
      <c r="A14673" s="1" t="s">
        <v>159</v>
      </c>
      <c r="B14673" s="1" t="s">
        <v>342</v>
      </c>
      <c r="C14673">
        <v>38.907200000000003</v>
      </c>
      <c r="D14673">
        <v>-77.036900000000003</v>
      </c>
      <c r="E14673" s="1" t="s">
        <v>11</v>
      </c>
      <c r="F14673" t="s">
        <v>2680</v>
      </c>
      <c r="G14673">
        <v>0</v>
      </c>
      <c r="H14673">
        <v>0</v>
      </c>
      <c r="I14673">
        <v>0</v>
      </c>
    </row>
    <row r="14674" spans="1:9" hidden="1" x14ac:dyDescent="0.3">
      <c r="A14674" s="1" t="s">
        <v>159</v>
      </c>
      <c r="B14674" s="1" t="s">
        <v>342</v>
      </c>
      <c r="C14674">
        <v>38.907200000000003</v>
      </c>
      <c r="D14674">
        <v>-77.036900000000003</v>
      </c>
      <c r="E14674" s="1" t="s">
        <v>12</v>
      </c>
      <c r="F14674" t="s">
        <v>2918</v>
      </c>
      <c r="G14674">
        <v>0</v>
      </c>
      <c r="H14674">
        <v>0</v>
      </c>
      <c r="I14674">
        <v>0</v>
      </c>
    </row>
    <row r="14675" spans="1:9" hidden="1" x14ac:dyDescent="0.3">
      <c r="A14675" s="1" t="s">
        <v>159</v>
      </c>
      <c r="B14675" s="1" t="s">
        <v>342</v>
      </c>
      <c r="C14675">
        <v>38.907200000000003</v>
      </c>
      <c r="D14675">
        <v>-77.036900000000003</v>
      </c>
      <c r="E14675" s="1" t="s">
        <v>13</v>
      </c>
      <c r="F14675" t="s">
        <v>3156</v>
      </c>
      <c r="G14675">
        <v>0</v>
      </c>
      <c r="H14675">
        <v>0</v>
      </c>
      <c r="I14675">
        <v>0</v>
      </c>
    </row>
    <row r="14676" spans="1:9" hidden="1" x14ac:dyDescent="0.3">
      <c r="A14676" s="1" t="s">
        <v>159</v>
      </c>
      <c r="B14676" s="1" t="s">
        <v>342</v>
      </c>
      <c r="C14676">
        <v>38.907200000000003</v>
      </c>
      <c r="D14676">
        <v>-77.036900000000003</v>
      </c>
      <c r="E14676" s="1" t="s">
        <v>14</v>
      </c>
      <c r="F14676" t="s">
        <v>3393</v>
      </c>
      <c r="G14676">
        <v>0</v>
      </c>
      <c r="H14676">
        <v>0</v>
      </c>
      <c r="I14676">
        <v>0</v>
      </c>
    </row>
    <row r="14677" spans="1:9" hidden="1" x14ac:dyDescent="0.3">
      <c r="A14677" s="1" t="s">
        <v>159</v>
      </c>
      <c r="B14677" s="1" t="s">
        <v>342</v>
      </c>
      <c r="C14677">
        <v>38.907200000000003</v>
      </c>
      <c r="D14677">
        <v>-77.036900000000003</v>
      </c>
      <c r="E14677" s="1" t="s">
        <v>15</v>
      </c>
      <c r="F14677" t="s">
        <v>3629</v>
      </c>
      <c r="G14677">
        <v>0</v>
      </c>
      <c r="H14677">
        <v>0</v>
      </c>
      <c r="I14677">
        <v>0</v>
      </c>
    </row>
    <row r="14678" spans="1:9" hidden="1" x14ac:dyDescent="0.3">
      <c r="A14678" s="1" t="s">
        <v>159</v>
      </c>
      <c r="B14678" s="1" t="s">
        <v>342</v>
      </c>
      <c r="C14678">
        <v>38.907200000000003</v>
      </c>
      <c r="D14678">
        <v>-77.036900000000003</v>
      </c>
      <c r="E14678" s="1" t="s">
        <v>16</v>
      </c>
      <c r="F14678" t="s">
        <v>3865</v>
      </c>
      <c r="G14678">
        <v>0</v>
      </c>
      <c r="H14678">
        <v>0</v>
      </c>
      <c r="I14678">
        <v>0</v>
      </c>
    </row>
    <row r="14679" spans="1:9" hidden="1" x14ac:dyDescent="0.3">
      <c r="A14679" s="1" t="s">
        <v>159</v>
      </c>
      <c r="B14679" s="1" t="s">
        <v>342</v>
      </c>
      <c r="C14679">
        <v>38.907200000000003</v>
      </c>
      <c r="D14679">
        <v>-77.036900000000003</v>
      </c>
      <c r="E14679" s="1" t="s">
        <v>17</v>
      </c>
      <c r="F14679" t="s">
        <v>4100</v>
      </c>
      <c r="G14679">
        <v>0</v>
      </c>
      <c r="H14679">
        <v>0</v>
      </c>
      <c r="I14679">
        <v>0</v>
      </c>
    </row>
    <row r="14680" spans="1:9" hidden="1" x14ac:dyDescent="0.3">
      <c r="A14680" s="1" t="s">
        <v>159</v>
      </c>
      <c r="B14680" s="1" t="s">
        <v>342</v>
      </c>
      <c r="C14680">
        <v>38.907200000000003</v>
      </c>
      <c r="D14680">
        <v>-77.036900000000003</v>
      </c>
      <c r="E14680" s="1" t="s">
        <v>18</v>
      </c>
      <c r="F14680" t="s">
        <v>4335</v>
      </c>
      <c r="G14680">
        <v>0</v>
      </c>
      <c r="H14680">
        <v>0</v>
      </c>
      <c r="I14680">
        <v>0</v>
      </c>
    </row>
    <row r="14681" spans="1:9" hidden="1" x14ac:dyDescent="0.3">
      <c r="A14681" s="1" t="s">
        <v>159</v>
      </c>
      <c r="B14681" s="1" t="s">
        <v>342</v>
      </c>
      <c r="C14681">
        <v>38.907200000000003</v>
      </c>
      <c r="D14681">
        <v>-77.036900000000003</v>
      </c>
      <c r="E14681" s="1" t="s">
        <v>19</v>
      </c>
      <c r="F14681" t="s">
        <v>4570</v>
      </c>
      <c r="G14681">
        <v>0</v>
      </c>
      <c r="H14681">
        <v>0</v>
      </c>
      <c r="I14681">
        <v>0</v>
      </c>
    </row>
    <row r="14682" spans="1:9" hidden="1" x14ac:dyDescent="0.3">
      <c r="A14682" s="1" t="s">
        <v>159</v>
      </c>
      <c r="B14682" s="1" t="s">
        <v>342</v>
      </c>
      <c r="C14682">
        <v>38.907200000000003</v>
      </c>
      <c r="D14682">
        <v>-77.036900000000003</v>
      </c>
      <c r="E14682" s="1" t="s">
        <v>20</v>
      </c>
      <c r="F14682" t="s">
        <v>4805</v>
      </c>
      <c r="G14682">
        <v>0</v>
      </c>
      <c r="H14682">
        <v>0</v>
      </c>
      <c r="I14682">
        <v>0</v>
      </c>
    </row>
    <row r="14683" spans="1:9" hidden="1" x14ac:dyDescent="0.3">
      <c r="A14683" s="1" t="s">
        <v>159</v>
      </c>
      <c r="B14683" s="1" t="s">
        <v>342</v>
      </c>
      <c r="C14683">
        <v>38.907200000000003</v>
      </c>
      <c r="D14683">
        <v>-77.036900000000003</v>
      </c>
      <c r="E14683" s="1" t="s">
        <v>21</v>
      </c>
      <c r="F14683" t="s">
        <v>5040</v>
      </c>
      <c r="G14683">
        <v>0</v>
      </c>
      <c r="H14683">
        <v>0</v>
      </c>
      <c r="I14683">
        <v>0</v>
      </c>
    </row>
    <row r="14684" spans="1:9" hidden="1" x14ac:dyDescent="0.3">
      <c r="A14684" s="1" t="s">
        <v>159</v>
      </c>
      <c r="B14684" s="1" t="s">
        <v>342</v>
      </c>
      <c r="C14684">
        <v>38.907200000000003</v>
      </c>
      <c r="D14684">
        <v>-77.036900000000003</v>
      </c>
      <c r="E14684" s="1" t="s">
        <v>22</v>
      </c>
      <c r="F14684" t="s">
        <v>5275</v>
      </c>
      <c r="G14684">
        <v>0</v>
      </c>
      <c r="H14684">
        <v>0</v>
      </c>
      <c r="I14684">
        <v>0</v>
      </c>
    </row>
    <row r="14685" spans="1:9" hidden="1" x14ac:dyDescent="0.3">
      <c r="A14685" s="1" t="s">
        <v>159</v>
      </c>
      <c r="B14685" s="1" t="s">
        <v>342</v>
      </c>
      <c r="C14685">
        <v>38.907200000000003</v>
      </c>
      <c r="D14685">
        <v>-77.036900000000003</v>
      </c>
      <c r="E14685" s="1" t="s">
        <v>23</v>
      </c>
      <c r="F14685" t="s">
        <v>5510</v>
      </c>
      <c r="G14685">
        <v>0</v>
      </c>
      <c r="H14685">
        <v>0</v>
      </c>
      <c r="I14685">
        <v>0</v>
      </c>
    </row>
    <row r="14686" spans="1:9" hidden="1" x14ac:dyDescent="0.3">
      <c r="A14686" s="1" t="s">
        <v>159</v>
      </c>
      <c r="B14686" s="1" t="s">
        <v>342</v>
      </c>
      <c r="C14686">
        <v>38.907200000000003</v>
      </c>
      <c r="D14686">
        <v>-77.036900000000003</v>
      </c>
      <c r="E14686" s="1" t="s">
        <v>24</v>
      </c>
      <c r="F14686" t="s">
        <v>5745</v>
      </c>
      <c r="G14686">
        <v>0</v>
      </c>
      <c r="H14686">
        <v>0</v>
      </c>
      <c r="I14686">
        <v>0</v>
      </c>
    </row>
    <row r="14687" spans="1:9" hidden="1" x14ac:dyDescent="0.3">
      <c r="A14687" s="1" t="s">
        <v>159</v>
      </c>
      <c r="B14687" s="1" t="s">
        <v>342</v>
      </c>
      <c r="C14687">
        <v>38.907200000000003</v>
      </c>
      <c r="D14687">
        <v>-77.036900000000003</v>
      </c>
      <c r="E14687" s="1" t="s">
        <v>25</v>
      </c>
      <c r="F14687" t="s">
        <v>5979</v>
      </c>
      <c r="G14687">
        <v>0</v>
      </c>
      <c r="H14687">
        <v>0</v>
      </c>
      <c r="I14687">
        <v>0</v>
      </c>
    </row>
    <row r="14688" spans="1:9" hidden="1" x14ac:dyDescent="0.3">
      <c r="A14688" s="1" t="s">
        <v>159</v>
      </c>
      <c r="B14688" s="1" t="s">
        <v>342</v>
      </c>
      <c r="C14688">
        <v>38.907200000000003</v>
      </c>
      <c r="D14688">
        <v>-77.036900000000003</v>
      </c>
      <c r="E14688" s="1" t="s">
        <v>26</v>
      </c>
      <c r="F14688" t="s">
        <v>6213</v>
      </c>
      <c r="G14688">
        <v>0</v>
      </c>
      <c r="H14688">
        <v>0</v>
      </c>
      <c r="I14688">
        <v>0</v>
      </c>
    </row>
    <row r="14689" spans="1:9" hidden="1" x14ac:dyDescent="0.3">
      <c r="A14689" s="1" t="s">
        <v>159</v>
      </c>
      <c r="B14689" s="1" t="s">
        <v>342</v>
      </c>
      <c r="C14689">
        <v>38.907200000000003</v>
      </c>
      <c r="D14689">
        <v>-77.036900000000003</v>
      </c>
      <c r="E14689" s="1" t="s">
        <v>27</v>
      </c>
      <c r="F14689" t="s">
        <v>6447</v>
      </c>
      <c r="G14689">
        <v>0</v>
      </c>
      <c r="H14689">
        <v>0</v>
      </c>
      <c r="I14689">
        <v>0</v>
      </c>
    </row>
    <row r="14690" spans="1:9" hidden="1" x14ac:dyDescent="0.3">
      <c r="A14690" s="1" t="s">
        <v>159</v>
      </c>
      <c r="B14690" s="1" t="s">
        <v>342</v>
      </c>
      <c r="C14690">
        <v>38.907200000000003</v>
      </c>
      <c r="D14690">
        <v>-77.036900000000003</v>
      </c>
      <c r="E14690" s="1" t="s">
        <v>28</v>
      </c>
      <c r="F14690" t="s">
        <v>6681</v>
      </c>
      <c r="G14690">
        <v>0</v>
      </c>
      <c r="H14690">
        <v>0</v>
      </c>
      <c r="I14690">
        <v>0</v>
      </c>
    </row>
    <row r="14691" spans="1:9" hidden="1" x14ac:dyDescent="0.3">
      <c r="A14691" s="1" t="s">
        <v>159</v>
      </c>
      <c r="B14691" s="1" t="s">
        <v>342</v>
      </c>
      <c r="C14691">
        <v>38.907200000000003</v>
      </c>
      <c r="D14691">
        <v>-77.036900000000003</v>
      </c>
      <c r="E14691" s="1" t="s">
        <v>29</v>
      </c>
      <c r="F14691" t="s">
        <v>6915</v>
      </c>
      <c r="G14691">
        <v>0</v>
      </c>
      <c r="H14691">
        <v>0</v>
      </c>
      <c r="I14691">
        <v>0</v>
      </c>
    </row>
    <row r="14692" spans="1:9" hidden="1" x14ac:dyDescent="0.3">
      <c r="A14692" s="1" t="s">
        <v>159</v>
      </c>
      <c r="B14692" s="1" t="s">
        <v>342</v>
      </c>
      <c r="C14692">
        <v>38.907200000000003</v>
      </c>
      <c r="D14692">
        <v>-77.036900000000003</v>
      </c>
      <c r="E14692" s="1" t="s">
        <v>30</v>
      </c>
      <c r="F14692" t="s">
        <v>7149</v>
      </c>
      <c r="G14692">
        <v>0</v>
      </c>
      <c r="H14692">
        <v>0</v>
      </c>
      <c r="I14692">
        <v>0</v>
      </c>
    </row>
    <row r="14693" spans="1:9" hidden="1" x14ac:dyDescent="0.3">
      <c r="A14693" s="1" t="s">
        <v>159</v>
      </c>
      <c r="B14693" s="1" t="s">
        <v>342</v>
      </c>
      <c r="C14693">
        <v>38.907200000000003</v>
      </c>
      <c r="D14693">
        <v>-77.036900000000003</v>
      </c>
      <c r="E14693" s="1" t="s">
        <v>31</v>
      </c>
      <c r="F14693" t="s">
        <v>7383</v>
      </c>
      <c r="G14693">
        <v>0</v>
      </c>
      <c r="H14693">
        <v>0</v>
      </c>
      <c r="I14693">
        <v>0</v>
      </c>
    </row>
    <row r="14694" spans="1:9" hidden="1" x14ac:dyDescent="0.3">
      <c r="A14694" s="1" t="s">
        <v>159</v>
      </c>
      <c r="B14694" s="1" t="s">
        <v>342</v>
      </c>
      <c r="C14694">
        <v>38.907200000000003</v>
      </c>
      <c r="D14694">
        <v>-77.036900000000003</v>
      </c>
      <c r="E14694" s="1" t="s">
        <v>32</v>
      </c>
      <c r="F14694" t="s">
        <v>7617</v>
      </c>
      <c r="G14694">
        <v>0</v>
      </c>
      <c r="H14694">
        <v>0</v>
      </c>
      <c r="I14694">
        <v>0</v>
      </c>
    </row>
    <row r="14695" spans="1:9" hidden="1" x14ac:dyDescent="0.3">
      <c r="A14695" s="1" t="s">
        <v>159</v>
      </c>
      <c r="B14695" s="1" t="s">
        <v>342</v>
      </c>
      <c r="C14695">
        <v>38.907200000000003</v>
      </c>
      <c r="D14695">
        <v>-77.036900000000003</v>
      </c>
      <c r="E14695" s="1" t="s">
        <v>33</v>
      </c>
      <c r="F14695" t="s">
        <v>7851</v>
      </c>
      <c r="G14695">
        <v>0</v>
      </c>
      <c r="H14695">
        <v>0</v>
      </c>
      <c r="I14695">
        <v>0</v>
      </c>
    </row>
    <row r="14696" spans="1:9" hidden="1" x14ac:dyDescent="0.3">
      <c r="A14696" s="1" t="s">
        <v>159</v>
      </c>
      <c r="B14696" s="1" t="s">
        <v>342</v>
      </c>
      <c r="C14696">
        <v>38.907200000000003</v>
      </c>
      <c r="D14696">
        <v>-77.036900000000003</v>
      </c>
      <c r="E14696" s="1" t="s">
        <v>34</v>
      </c>
      <c r="F14696" t="s">
        <v>8085</v>
      </c>
      <c r="G14696">
        <v>0</v>
      </c>
      <c r="H14696">
        <v>0</v>
      </c>
      <c r="I14696">
        <v>0</v>
      </c>
    </row>
    <row r="14697" spans="1:9" hidden="1" x14ac:dyDescent="0.3">
      <c r="A14697" s="1" t="s">
        <v>159</v>
      </c>
      <c r="B14697" s="1" t="s">
        <v>342</v>
      </c>
      <c r="C14697">
        <v>38.907200000000003</v>
      </c>
      <c r="D14697">
        <v>-77.036900000000003</v>
      </c>
      <c r="E14697" s="1" t="s">
        <v>35</v>
      </c>
      <c r="F14697" t="s">
        <v>8317</v>
      </c>
      <c r="G14697">
        <v>0</v>
      </c>
      <c r="H14697">
        <v>0</v>
      </c>
      <c r="I14697">
        <v>0</v>
      </c>
    </row>
    <row r="14698" spans="1:9" hidden="1" x14ac:dyDescent="0.3">
      <c r="A14698" s="1" t="s">
        <v>159</v>
      </c>
      <c r="B14698" s="1" t="s">
        <v>342</v>
      </c>
      <c r="C14698">
        <v>38.907200000000003</v>
      </c>
      <c r="D14698">
        <v>-77.036900000000003</v>
      </c>
      <c r="E14698" s="1" t="s">
        <v>36</v>
      </c>
      <c r="F14698" t="s">
        <v>8549</v>
      </c>
      <c r="G14698">
        <v>0</v>
      </c>
      <c r="H14698">
        <v>0</v>
      </c>
      <c r="I14698">
        <v>0</v>
      </c>
    </row>
    <row r="14699" spans="1:9" hidden="1" x14ac:dyDescent="0.3">
      <c r="A14699" s="1" t="s">
        <v>159</v>
      </c>
      <c r="B14699" s="1" t="s">
        <v>342</v>
      </c>
      <c r="C14699">
        <v>38.907200000000003</v>
      </c>
      <c r="D14699">
        <v>-77.036900000000003</v>
      </c>
      <c r="E14699" s="1" t="s">
        <v>37</v>
      </c>
      <c r="F14699" t="s">
        <v>8780</v>
      </c>
      <c r="G14699">
        <v>0</v>
      </c>
      <c r="H14699">
        <v>0</v>
      </c>
      <c r="I14699">
        <v>0</v>
      </c>
    </row>
    <row r="14700" spans="1:9" hidden="1" x14ac:dyDescent="0.3">
      <c r="A14700" s="1" t="s">
        <v>159</v>
      </c>
      <c r="B14700" s="1" t="s">
        <v>342</v>
      </c>
      <c r="C14700">
        <v>38.907200000000003</v>
      </c>
      <c r="D14700">
        <v>-77.036900000000003</v>
      </c>
      <c r="E14700" s="1" t="s">
        <v>38</v>
      </c>
      <c r="F14700" t="s">
        <v>9011</v>
      </c>
      <c r="G14700">
        <v>0</v>
      </c>
      <c r="H14700">
        <v>0</v>
      </c>
      <c r="I14700">
        <v>0</v>
      </c>
    </row>
    <row r="14701" spans="1:9" hidden="1" x14ac:dyDescent="0.3">
      <c r="A14701" s="1" t="s">
        <v>159</v>
      </c>
      <c r="B14701" s="1" t="s">
        <v>342</v>
      </c>
      <c r="C14701">
        <v>38.907200000000003</v>
      </c>
      <c r="D14701">
        <v>-77.036900000000003</v>
      </c>
      <c r="E14701" s="1" t="s">
        <v>39</v>
      </c>
      <c r="F14701" t="s">
        <v>9242</v>
      </c>
      <c r="G14701">
        <v>0</v>
      </c>
      <c r="H14701">
        <v>0</v>
      </c>
      <c r="I14701">
        <v>0</v>
      </c>
    </row>
    <row r="14702" spans="1:9" hidden="1" x14ac:dyDescent="0.3">
      <c r="A14702" s="1" t="s">
        <v>159</v>
      </c>
      <c r="B14702" s="1" t="s">
        <v>342</v>
      </c>
      <c r="C14702">
        <v>38.907200000000003</v>
      </c>
      <c r="D14702">
        <v>-77.036900000000003</v>
      </c>
      <c r="E14702" s="1" t="s">
        <v>40</v>
      </c>
      <c r="F14702" t="s">
        <v>9473</v>
      </c>
      <c r="G14702">
        <v>0</v>
      </c>
      <c r="H14702">
        <v>0</v>
      </c>
      <c r="I14702">
        <v>0</v>
      </c>
    </row>
    <row r="14703" spans="1:9" hidden="1" x14ac:dyDescent="0.3">
      <c r="A14703" s="1" t="s">
        <v>159</v>
      </c>
      <c r="B14703" s="1" t="s">
        <v>342</v>
      </c>
      <c r="C14703">
        <v>38.907200000000003</v>
      </c>
      <c r="D14703">
        <v>-77.036900000000003</v>
      </c>
      <c r="E14703" s="1" t="s">
        <v>41</v>
      </c>
      <c r="F14703" t="s">
        <v>9704</v>
      </c>
      <c r="G14703">
        <v>0</v>
      </c>
      <c r="H14703">
        <v>0</v>
      </c>
      <c r="I14703">
        <v>0</v>
      </c>
    </row>
    <row r="14704" spans="1:9" hidden="1" x14ac:dyDescent="0.3">
      <c r="A14704" s="1" t="s">
        <v>159</v>
      </c>
      <c r="B14704" s="1" t="s">
        <v>342</v>
      </c>
      <c r="C14704">
        <v>38.907200000000003</v>
      </c>
      <c r="D14704">
        <v>-77.036900000000003</v>
      </c>
      <c r="E14704" s="1" t="s">
        <v>42</v>
      </c>
      <c r="F14704" t="s">
        <v>9935</v>
      </c>
      <c r="G14704">
        <v>0</v>
      </c>
      <c r="H14704">
        <v>0</v>
      </c>
      <c r="I14704">
        <v>0</v>
      </c>
    </row>
    <row r="14705" spans="1:9" hidden="1" x14ac:dyDescent="0.3">
      <c r="A14705" s="1" t="s">
        <v>159</v>
      </c>
      <c r="B14705" s="1" t="s">
        <v>342</v>
      </c>
      <c r="C14705">
        <v>38.907200000000003</v>
      </c>
      <c r="D14705">
        <v>-77.036900000000003</v>
      </c>
      <c r="E14705" s="1" t="s">
        <v>43</v>
      </c>
      <c r="F14705" t="s">
        <v>10164</v>
      </c>
      <c r="G14705">
        <v>0</v>
      </c>
      <c r="H14705">
        <v>0</v>
      </c>
      <c r="I14705">
        <v>0</v>
      </c>
    </row>
    <row r="14706" spans="1:9" hidden="1" x14ac:dyDescent="0.3">
      <c r="A14706" s="1" t="s">
        <v>159</v>
      </c>
      <c r="B14706" s="1" t="s">
        <v>342</v>
      </c>
      <c r="C14706">
        <v>38.907200000000003</v>
      </c>
      <c r="D14706">
        <v>-77.036900000000003</v>
      </c>
      <c r="E14706" s="1" t="s">
        <v>44</v>
      </c>
      <c r="F14706" t="s">
        <v>10392</v>
      </c>
      <c r="G14706">
        <v>0</v>
      </c>
      <c r="H14706">
        <v>0</v>
      </c>
      <c r="I14706">
        <v>0</v>
      </c>
    </row>
    <row r="14707" spans="1:9" hidden="1" x14ac:dyDescent="0.3">
      <c r="A14707" s="1" t="s">
        <v>159</v>
      </c>
      <c r="B14707" s="1" t="s">
        <v>342</v>
      </c>
      <c r="C14707">
        <v>38.907200000000003</v>
      </c>
      <c r="D14707">
        <v>-77.036900000000003</v>
      </c>
      <c r="E14707" s="1" t="s">
        <v>45</v>
      </c>
      <c r="F14707" t="s">
        <v>10613</v>
      </c>
      <c r="G14707">
        <v>0</v>
      </c>
      <c r="H14707">
        <v>0</v>
      </c>
      <c r="I14707">
        <v>0</v>
      </c>
    </row>
    <row r="14708" spans="1:9" hidden="1" x14ac:dyDescent="0.3">
      <c r="A14708" s="1" t="s">
        <v>159</v>
      </c>
      <c r="B14708" s="1" t="s">
        <v>342</v>
      </c>
      <c r="C14708">
        <v>38.907200000000003</v>
      </c>
      <c r="D14708">
        <v>-77.036900000000003</v>
      </c>
      <c r="E14708" s="1" t="s">
        <v>46</v>
      </c>
      <c r="F14708" t="s">
        <v>10829</v>
      </c>
      <c r="G14708">
        <v>0</v>
      </c>
      <c r="H14708">
        <v>0</v>
      </c>
      <c r="I14708">
        <v>0</v>
      </c>
    </row>
    <row r="14709" spans="1:9" hidden="1" x14ac:dyDescent="0.3">
      <c r="A14709" s="1" t="s">
        <v>159</v>
      </c>
      <c r="B14709" s="1" t="s">
        <v>342</v>
      </c>
      <c r="C14709">
        <v>38.907200000000003</v>
      </c>
      <c r="D14709">
        <v>-77.036900000000003</v>
      </c>
      <c r="E14709" s="1" t="s">
        <v>47</v>
      </c>
      <c r="F14709" t="s">
        <v>11044</v>
      </c>
      <c r="G14709">
        <v>0</v>
      </c>
      <c r="H14709">
        <v>0</v>
      </c>
      <c r="I14709">
        <v>0</v>
      </c>
    </row>
    <row r="14710" spans="1:9" hidden="1" x14ac:dyDescent="0.3">
      <c r="A14710" s="1" t="s">
        <v>159</v>
      </c>
      <c r="B14710" s="1" t="s">
        <v>342</v>
      </c>
      <c r="C14710">
        <v>38.907200000000003</v>
      </c>
      <c r="D14710">
        <v>-77.036900000000003</v>
      </c>
      <c r="E14710" s="1" t="s">
        <v>48</v>
      </c>
      <c r="F14710" t="s">
        <v>11846</v>
      </c>
      <c r="G14710">
        <v>0</v>
      </c>
      <c r="H14710">
        <v>0</v>
      </c>
      <c r="I14710">
        <v>0</v>
      </c>
    </row>
    <row r="14711" spans="1:9" hidden="1" x14ac:dyDescent="0.3">
      <c r="A14711" s="1" t="s">
        <v>159</v>
      </c>
      <c r="B14711" s="1" t="s">
        <v>342</v>
      </c>
      <c r="C14711">
        <v>38.907200000000003</v>
      </c>
      <c r="D14711">
        <v>-77.036900000000003</v>
      </c>
      <c r="E14711" s="1" t="s">
        <v>49</v>
      </c>
      <c r="F14711" t="s">
        <v>12037</v>
      </c>
      <c r="G14711">
        <v>0</v>
      </c>
      <c r="H14711">
        <v>0</v>
      </c>
      <c r="I14711">
        <v>0</v>
      </c>
    </row>
    <row r="14712" spans="1:9" hidden="1" x14ac:dyDescent="0.3">
      <c r="A14712" s="1" t="s">
        <v>159</v>
      </c>
      <c r="B14712" s="1" t="s">
        <v>342</v>
      </c>
      <c r="C14712">
        <v>38.907200000000003</v>
      </c>
      <c r="D14712">
        <v>-77.036900000000003</v>
      </c>
      <c r="E14712" s="1" t="s">
        <v>50</v>
      </c>
      <c r="F14712" t="s">
        <v>17398</v>
      </c>
      <c r="G14712">
        <v>0</v>
      </c>
      <c r="H14712">
        <v>2</v>
      </c>
      <c r="I14712">
        <v>0</v>
      </c>
    </row>
    <row r="14713" spans="1:9" hidden="1" x14ac:dyDescent="0.3">
      <c r="A14713" s="1" t="s">
        <v>159</v>
      </c>
      <c r="B14713" s="1" t="s">
        <v>342</v>
      </c>
      <c r="C14713">
        <v>38.907200000000003</v>
      </c>
      <c r="D14713">
        <v>-77.036900000000003</v>
      </c>
      <c r="E14713" s="1" t="s">
        <v>51</v>
      </c>
      <c r="F14713" t="s">
        <v>17399</v>
      </c>
      <c r="G14713">
        <v>0</v>
      </c>
      <c r="H14713">
        <v>2</v>
      </c>
      <c r="I14713">
        <v>0</v>
      </c>
    </row>
    <row r="14714" spans="1:9" hidden="1" x14ac:dyDescent="0.3">
      <c r="A14714" s="1" t="s">
        <v>159</v>
      </c>
      <c r="B14714" s="1" t="s">
        <v>342</v>
      </c>
      <c r="C14714">
        <v>38.907200000000003</v>
      </c>
      <c r="D14714">
        <v>-77.036900000000003</v>
      </c>
      <c r="E14714" s="1" t="s">
        <v>52</v>
      </c>
      <c r="F14714" t="s">
        <v>11212</v>
      </c>
      <c r="G14714">
        <v>0</v>
      </c>
      <c r="H14714">
        <v>0</v>
      </c>
      <c r="I14714">
        <v>0</v>
      </c>
    </row>
    <row r="14715" spans="1:9" hidden="1" x14ac:dyDescent="0.3">
      <c r="A14715" s="1" t="s">
        <v>159</v>
      </c>
      <c r="B14715" s="1" t="s">
        <v>342</v>
      </c>
      <c r="C14715">
        <v>38.907200000000003</v>
      </c>
      <c r="D14715">
        <v>-77.036900000000003</v>
      </c>
      <c r="E14715" s="1" t="s">
        <v>53</v>
      </c>
      <c r="F14715" t="s">
        <v>11410</v>
      </c>
      <c r="G14715">
        <v>0</v>
      </c>
      <c r="H14715">
        <v>0</v>
      </c>
      <c r="I14715">
        <v>0</v>
      </c>
    </row>
    <row r="14716" spans="1:9" hidden="1" x14ac:dyDescent="0.3">
      <c r="A14716" s="1" t="s">
        <v>159</v>
      </c>
      <c r="B14716" s="1" t="s">
        <v>342</v>
      </c>
      <c r="C14716">
        <v>38.907200000000003</v>
      </c>
      <c r="D14716">
        <v>-77.036900000000003</v>
      </c>
      <c r="E14716" s="1" t="s">
        <v>54</v>
      </c>
      <c r="F14716" t="s">
        <v>11605</v>
      </c>
      <c r="G14716">
        <v>0</v>
      </c>
      <c r="H14716">
        <v>0</v>
      </c>
      <c r="I14716">
        <v>0</v>
      </c>
    </row>
    <row r="14717" spans="1:9" hidden="1" x14ac:dyDescent="0.3">
      <c r="A14717" s="1" t="s">
        <v>159</v>
      </c>
      <c r="B14717" s="1" t="s">
        <v>342</v>
      </c>
      <c r="C14717">
        <v>38.907200000000003</v>
      </c>
      <c r="D14717">
        <v>-77.036900000000003</v>
      </c>
      <c r="E14717" s="1" t="s">
        <v>21548</v>
      </c>
      <c r="F14717" t="s">
        <v>21831</v>
      </c>
      <c r="G14717">
        <v>0</v>
      </c>
      <c r="H14717">
        <v>0</v>
      </c>
      <c r="I14717">
        <v>0</v>
      </c>
    </row>
    <row r="14718" spans="1:9" hidden="1" x14ac:dyDescent="0.3">
      <c r="A14718" s="1" t="s">
        <v>159</v>
      </c>
      <c r="B14718" s="1" t="s">
        <v>343</v>
      </c>
      <c r="C14718">
        <v>40.228999999999999</v>
      </c>
      <c r="D14718">
        <v>-75.387900000000002</v>
      </c>
      <c r="E14718" s="1" t="s">
        <v>4</v>
      </c>
      <c r="F14718" t="s">
        <v>1001</v>
      </c>
      <c r="G14718">
        <v>0</v>
      </c>
      <c r="H14718">
        <v>0</v>
      </c>
      <c r="I14718">
        <v>0</v>
      </c>
    </row>
    <row r="14719" spans="1:9" hidden="1" x14ac:dyDescent="0.3">
      <c r="A14719" s="1" t="s">
        <v>159</v>
      </c>
      <c r="B14719" s="1" t="s">
        <v>343</v>
      </c>
      <c r="C14719">
        <v>40.228999999999999</v>
      </c>
      <c r="D14719">
        <v>-75.387900000000002</v>
      </c>
      <c r="E14719" s="1" t="s">
        <v>5</v>
      </c>
      <c r="F14719" t="s">
        <v>1243</v>
      </c>
      <c r="G14719">
        <v>0</v>
      </c>
      <c r="H14719">
        <v>0</v>
      </c>
      <c r="I14719">
        <v>0</v>
      </c>
    </row>
    <row r="14720" spans="1:9" hidden="1" x14ac:dyDescent="0.3">
      <c r="A14720" s="1" t="s">
        <v>159</v>
      </c>
      <c r="B14720" s="1" t="s">
        <v>343</v>
      </c>
      <c r="C14720">
        <v>40.228999999999999</v>
      </c>
      <c r="D14720">
        <v>-75.387900000000002</v>
      </c>
      <c r="E14720" s="1" t="s">
        <v>6</v>
      </c>
      <c r="F14720" t="s">
        <v>1485</v>
      </c>
      <c r="G14720">
        <v>0</v>
      </c>
      <c r="H14720">
        <v>0</v>
      </c>
      <c r="I14720">
        <v>0</v>
      </c>
    </row>
    <row r="14721" spans="1:9" hidden="1" x14ac:dyDescent="0.3">
      <c r="A14721" s="1" t="s">
        <v>159</v>
      </c>
      <c r="B14721" s="1" t="s">
        <v>343</v>
      </c>
      <c r="C14721">
        <v>40.228999999999999</v>
      </c>
      <c r="D14721">
        <v>-75.387900000000002</v>
      </c>
      <c r="E14721" s="1" t="s">
        <v>7</v>
      </c>
      <c r="F14721" t="s">
        <v>1726</v>
      </c>
      <c r="G14721">
        <v>0</v>
      </c>
      <c r="H14721">
        <v>0</v>
      </c>
      <c r="I14721">
        <v>0</v>
      </c>
    </row>
    <row r="14722" spans="1:9" hidden="1" x14ac:dyDescent="0.3">
      <c r="A14722" s="1" t="s">
        <v>159</v>
      </c>
      <c r="B14722" s="1" t="s">
        <v>343</v>
      </c>
      <c r="C14722">
        <v>40.228999999999999</v>
      </c>
      <c r="D14722">
        <v>-75.387900000000002</v>
      </c>
      <c r="E14722" s="1" t="s">
        <v>8</v>
      </c>
      <c r="F14722" t="s">
        <v>1967</v>
      </c>
      <c r="G14722">
        <v>0</v>
      </c>
      <c r="H14722">
        <v>0</v>
      </c>
      <c r="I14722">
        <v>0</v>
      </c>
    </row>
    <row r="14723" spans="1:9" hidden="1" x14ac:dyDescent="0.3">
      <c r="A14723" s="1" t="s">
        <v>159</v>
      </c>
      <c r="B14723" s="1" t="s">
        <v>343</v>
      </c>
      <c r="C14723">
        <v>40.228999999999999</v>
      </c>
      <c r="D14723">
        <v>-75.387900000000002</v>
      </c>
      <c r="E14723" s="1" t="s">
        <v>9</v>
      </c>
      <c r="F14723" t="s">
        <v>2205</v>
      </c>
      <c r="G14723">
        <v>0</v>
      </c>
      <c r="H14723">
        <v>0</v>
      </c>
      <c r="I14723">
        <v>0</v>
      </c>
    </row>
    <row r="14724" spans="1:9" hidden="1" x14ac:dyDescent="0.3">
      <c r="A14724" s="1" t="s">
        <v>159</v>
      </c>
      <c r="B14724" s="1" t="s">
        <v>343</v>
      </c>
      <c r="C14724">
        <v>40.228999999999999</v>
      </c>
      <c r="D14724">
        <v>-75.387900000000002</v>
      </c>
      <c r="E14724" s="1" t="s">
        <v>10</v>
      </c>
      <c r="F14724" t="s">
        <v>2443</v>
      </c>
      <c r="G14724">
        <v>0</v>
      </c>
      <c r="H14724">
        <v>0</v>
      </c>
      <c r="I14724">
        <v>0</v>
      </c>
    </row>
    <row r="14725" spans="1:9" hidden="1" x14ac:dyDescent="0.3">
      <c r="A14725" s="1" t="s">
        <v>159</v>
      </c>
      <c r="B14725" s="1" t="s">
        <v>343</v>
      </c>
      <c r="C14725">
        <v>40.228999999999999</v>
      </c>
      <c r="D14725">
        <v>-75.387900000000002</v>
      </c>
      <c r="E14725" s="1" t="s">
        <v>11</v>
      </c>
      <c r="F14725" t="s">
        <v>2681</v>
      </c>
      <c r="G14725">
        <v>0</v>
      </c>
      <c r="H14725">
        <v>0</v>
      </c>
      <c r="I14725">
        <v>0</v>
      </c>
    </row>
    <row r="14726" spans="1:9" hidden="1" x14ac:dyDescent="0.3">
      <c r="A14726" s="1" t="s">
        <v>159</v>
      </c>
      <c r="B14726" s="1" t="s">
        <v>343</v>
      </c>
      <c r="C14726">
        <v>40.228999999999999</v>
      </c>
      <c r="D14726">
        <v>-75.387900000000002</v>
      </c>
      <c r="E14726" s="1" t="s">
        <v>12</v>
      </c>
      <c r="F14726" t="s">
        <v>2919</v>
      </c>
      <c r="G14726">
        <v>0</v>
      </c>
      <c r="H14726">
        <v>0</v>
      </c>
      <c r="I14726">
        <v>0</v>
      </c>
    </row>
    <row r="14727" spans="1:9" hidden="1" x14ac:dyDescent="0.3">
      <c r="A14727" s="1" t="s">
        <v>159</v>
      </c>
      <c r="B14727" s="1" t="s">
        <v>343</v>
      </c>
      <c r="C14727">
        <v>40.228999999999999</v>
      </c>
      <c r="D14727">
        <v>-75.387900000000002</v>
      </c>
      <c r="E14727" s="1" t="s">
        <v>13</v>
      </c>
      <c r="F14727" t="s">
        <v>3157</v>
      </c>
      <c r="G14727">
        <v>0</v>
      </c>
      <c r="H14727">
        <v>0</v>
      </c>
      <c r="I14727">
        <v>0</v>
      </c>
    </row>
    <row r="14728" spans="1:9" hidden="1" x14ac:dyDescent="0.3">
      <c r="A14728" s="1" t="s">
        <v>159</v>
      </c>
      <c r="B14728" s="1" t="s">
        <v>343</v>
      </c>
      <c r="C14728">
        <v>40.228999999999999</v>
      </c>
      <c r="D14728">
        <v>-75.387900000000002</v>
      </c>
      <c r="E14728" s="1" t="s">
        <v>14</v>
      </c>
      <c r="F14728" t="s">
        <v>3394</v>
      </c>
      <c r="G14728">
        <v>0</v>
      </c>
      <c r="H14728">
        <v>0</v>
      </c>
      <c r="I14728">
        <v>0</v>
      </c>
    </row>
    <row r="14729" spans="1:9" hidden="1" x14ac:dyDescent="0.3">
      <c r="A14729" s="1" t="s">
        <v>159</v>
      </c>
      <c r="B14729" s="1" t="s">
        <v>343</v>
      </c>
      <c r="C14729">
        <v>40.228999999999999</v>
      </c>
      <c r="D14729">
        <v>-75.387900000000002</v>
      </c>
      <c r="E14729" s="1" t="s">
        <v>15</v>
      </c>
      <c r="F14729" t="s">
        <v>3630</v>
      </c>
      <c r="G14729">
        <v>0</v>
      </c>
      <c r="H14729">
        <v>0</v>
      </c>
      <c r="I14729">
        <v>0</v>
      </c>
    </row>
    <row r="14730" spans="1:9" hidden="1" x14ac:dyDescent="0.3">
      <c r="A14730" s="1" t="s">
        <v>159</v>
      </c>
      <c r="B14730" s="1" t="s">
        <v>343</v>
      </c>
      <c r="C14730">
        <v>40.228999999999999</v>
      </c>
      <c r="D14730">
        <v>-75.387900000000002</v>
      </c>
      <c r="E14730" s="1" t="s">
        <v>16</v>
      </c>
      <c r="F14730" t="s">
        <v>3866</v>
      </c>
      <c r="G14730">
        <v>0</v>
      </c>
      <c r="H14730">
        <v>0</v>
      </c>
      <c r="I14730">
        <v>0</v>
      </c>
    </row>
    <row r="14731" spans="1:9" hidden="1" x14ac:dyDescent="0.3">
      <c r="A14731" s="1" t="s">
        <v>159</v>
      </c>
      <c r="B14731" s="1" t="s">
        <v>343</v>
      </c>
      <c r="C14731">
        <v>40.228999999999999</v>
      </c>
      <c r="D14731">
        <v>-75.387900000000002</v>
      </c>
      <c r="E14731" s="1" t="s">
        <v>17</v>
      </c>
      <c r="F14731" t="s">
        <v>4101</v>
      </c>
      <c r="G14731">
        <v>0</v>
      </c>
      <c r="H14731">
        <v>0</v>
      </c>
      <c r="I14731">
        <v>0</v>
      </c>
    </row>
    <row r="14732" spans="1:9" hidden="1" x14ac:dyDescent="0.3">
      <c r="A14732" s="1" t="s">
        <v>159</v>
      </c>
      <c r="B14732" s="1" t="s">
        <v>343</v>
      </c>
      <c r="C14732">
        <v>40.228999999999999</v>
      </c>
      <c r="D14732">
        <v>-75.387900000000002</v>
      </c>
      <c r="E14732" s="1" t="s">
        <v>18</v>
      </c>
      <c r="F14732" t="s">
        <v>4336</v>
      </c>
      <c r="G14732">
        <v>0</v>
      </c>
      <c r="H14732">
        <v>0</v>
      </c>
      <c r="I14732">
        <v>0</v>
      </c>
    </row>
    <row r="14733" spans="1:9" hidden="1" x14ac:dyDescent="0.3">
      <c r="A14733" s="1" t="s">
        <v>159</v>
      </c>
      <c r="B14733" s="1" t="s">
        <v>343</v>
      </c>
      <c r="C14733">
        <v>40.228999999999999</v>
      </c>
      <c r="D14733">
        <v>-75.387900000000002</v>
      </c>
      <c r="E14733" s="1" t="s">
        <v>19</v>
      </c>
      <c r="F14733" t="s">
        <v>4571</v>
      </c>
      <c r="G14733">
        <v>0</v>
      </c>
      <c r="H14733">
        <v>0</v>
      </c>
      <c r="I14733">
        <v>0</v>
      </c>
    </row>
    <row r="14734" spans="1:9" hidden="1" x14ac:dyDescent="0.3">
      <c r="A14734" s="1" t="s">
        <v>159</v>
      </c>
      <c r="B14734" s="1" t="s">
        <v>343</v>
      </c>
      <c r="C14734">
        <v>40.228999999999999</v>
      </c>
      <c r="D14734">
        <v>-75.387900000000002</v>
      </c>
      <c r="E14734" s="1" t="s">
        <v>20</v>
      </c>
      <c r="F14734" t="s">
        <v>4806</v>
      </c>
      <c r="G14734">
        <v>0</v>
      </c>
      <c r="H14734">
        <v>0</v>
      </c>
      <c r="I14734">
        <v>0</v>
      </c>
    </row>
    <row r="14735" spans="1:9" hidden="1" x14ac:dyDescent="0.3">
      <c r="A14735" s="1" t="s">
        <v>159</v>
      </c>
      <c r="B14735" s="1" t="s">
        <v>343</v>
      </c>
      <c r="C14735">
        <v>40.228999999999999</v>
      </c>
      <c r="D14735">
        <v>-75.387900000000002</v>
      </c>
      <c r="E14735" s="1" t="s">
        <v>21</v>
      </c>
      <c r="F14735" t="s">
        <v>5041</v>
      </c>
      <c r="G14735">
        <v>0</v>
      </c>
      <c r="H14735">
        <v>0</v>
      </c>
      <c r="I14735">
        <v>0</v>
      </c>
    </row>
    <row r="14736" spans="1:9" hidden="1" x14ac:dyDescent="0.3">
      <c r="A14736" s="1" t="s">
        <v>159</v>
      </c>
      <c r="B14736" s="1" t="s">
        <v>343</v>
      </c>
      <c r="C14736">
        <v>40.228999999999999</v>
      </c>
      <c r="D14736">
        <v>-75.387900000000002</v>
      </c>
      <c r="E14736" s="1" t="s">
        <v>22</v>
      </c>
      <c r="F14736" t="s">
        <v>5276</v>
      </c>
      <c r="G14736">
        <v>0</v>
      </c>
      <c r="H14736">
        <v>0</v>
      </c>
      <c r="I14736">
        <v>0</v>
      </c>
    </row>
    <row r="14737" spans="1:9" hidden="1" x14ac:dyDescent="0.3">
      <c r="A14737" s="1" t="s">
        <v>159</v>
      </c>
      <c r="B14737" s="1" t="s">
        <v>343</v>
      </c>
      <c r="C14737">
        <v>40.228999999999999</v>
      </c>
      <c r="D14737">
        <v>-75.387900000000002</v>
      </c>
      <c r="E14737" s="1" t="s">
        <v>23</v>
      </c>
      <c r="F14737" t="s">
        <v>5511</v>
      </c>
      <c r="G14737">
        <v>0</v>
      </c>
      <c r="H14737">
        <v>0</v>
      </c>
      <c r="I14737">
        <v>0</v>
      </c>
    </row>
    <row r="14738" spans="1:9" hidden="1" x14ac:dyDescent="0.3">
      <c r="A14738" s="1" t="s">
        <v>159</v>
      </c>
      <c r="B14738" s="1" t="s">
        <v>343</v>
      </c>
      <c r="C14738">
        <v>40.228999999999999</v>
      </c>
      <c r="D14738">
        <v>-75.387900000000002</v>
      </c>
      <c r="E14738" s="1" t="s">
        <v>24</v>
      </c>
      <c r="F14738" t="s">
        <v>5746</v>
      </c>
      <c r="G14738">
        <v>0</v>
      </c>
      <c r="H14738">
        <v>0</v>
      </c>
      <c r="I14738">
        <v>0</v>
      </c>
    </row>
    <row r="14739" spans="1:9" hidden="1" x14ac:dyDescent="0.3">
      <c r="A14739" s="1" t="s">
        <v>159</v>
      </c>
      <c r="B14739" s="1" t="s">
        <v>343</v>
      </c>
      <c r="C14739">
        <v>40.228999999999999</v>
      </c>
      <c r="D14739">
        <v>-75.387900000000002</v>
      </c>
      <c r="E14739" s="1" t="s">
        <v>25</v>
      </c>
      <c r="F14739" t="s">
        <v>5980</v>
      </c>
      <c r="G14739">
        <v>0</v>
      </c>
      <c r="H14739">
        <v>0</v>
      </c>
      <c r="I14739">
        <v>0</v>
      </c>
    </row>
    <row r="14740" spans="1:9" hidden="1" x14ac:dyDescent="0.3">
      <c r="A14740" s="1" t="s">
        <v>159</v>
      </c>
      <c r="B14740" s="1" t="s">
        <v>343</v>
      </c>
      <c r="C14740">
        <v>40.228999999999999</v>
      </c>
      <c r="D14740">
        <v>-75.387900000000002</v>
      </c>
      <c r="E14740" s="1" t="s">
        <v>26</v>
      </c>
      <c r="F14740" t="s">
        <v>6214</v>
      </c>
      <c r="G14740">
        <v>0</v>
      </c>
      <c r="H14740">
        <v>0</v>
      </c>
      <c r="I14740">
        <v>0</v>
      </c>
    </row>
    <row r="14741" spans="1:9" hidden="1" x14ac:dyDescent="0.3">
      <c r="A14741" s="1" t="s">
        <v>159</v>
      </c>
      <c r="B14741" s="1" t="s">
        <v>343</v>
      </c>
      <c r="C14741">
        <v>40.228999999999999</v>
      </c>
      <c r="D14741">
        <v>-75.387900000000002</v>
      </c>
      <c r="E14741" s="1" t="s">
        <v>27</v>
      </c>
      <c r="F14741" t="s">
        <v>6448</v>
      </c>
      <c r="G14741">
        <v>0</v>
      </c>
      <c r="H14741">
        <v>0</v>
      </c>
      <c r="I14741">
        <v>0</v>
      </c>
    </row>
    <row r="14742" spans="1:9" hidden="1" x14ac:dyDescent="0.3">
      <c r="A14742" s="1" t="s">
        <v>159</v>
      </c>
      <c r="B14742" s="1" t="s">
        <v>343</v>
      </c>
      <c r="C14742">
        <v>40.228999999999999</v>
      </c>
      <c r="D14742">
        <v>-75.387900000000002</v>
      </c>
      <c r="E14742" s="1" t="s">
        <v>28</v>
      </c>
      <c r="F14742" t="s">
        <v>6682</v>
      </c>
      <c r="G14742">
        <v>0</v>
      </c>
      <c r="H14742">
        <v>0</v>
      </c>
      <c r="I14742">
        <v>0</v>
      </c>
    </row>
    <row r="14743" spans="1:9" hidden="1" x14ac:dyDescent="0.3">
      <c r="A14743" s="1" t="s">
        <v>159</v>
      </c>
      <c r="B14743" s="1" t="s">
        <v>343</v>
      </c>
      <c r="C14743">
        <v>40.228999999999999</v>
      </c>
      <c r="D14743">
        <v>-75.387900000000002</v>
      </c>
      <c r="E14743" s="1" t="s">
        <v>29</v>
      </c>
      <c r="F14743" t="s">
        <v>6916</v>
      </c>
      <c r="G14743">
        <v>0</v>
      </c>
      <c r="H14743">
        <v>0</v>
      </c>
      <c r="I14743">
        <v>0</v>
      </c>
    </row>
    <row r="14744" spans="1:9" hidden="1" x14ac:dyDescent="0.3">
      <c r="A14744" s="1" t="s">
        <v>159</v>
      </c>
      <c r="B14744" s="1" t="s">
        <v>343</v>
      </c>
      <c r="C14744">
        <v>40.228999999999999</v>
      </c>
      <c r="D14744">
        <v>-75.387900000000002</v>
      </c>
      <c r="E14744" s="1" t="s">
        <v>30</v>
      </c>
      <c r="F14744" t="s">
        <v>7150</v>
      </c>
      <c r="G14744">
        <v>0</v>
      </c>
      <c r="H14744">
        <v>0</v>
      </c>
      <c r="I14744">
        <v>0</v>
      </c>
    </row>
    <row r="14745" spans="1:9" hidden="1" x14ac:dyDescent="0.3">
      <c r="A14745" s="1" t="s">
        <v>159</v>
      </c>
      <c r="B14745" s="1" t="s">
        <v>343</v>
      </c>
      <c r="C14745">
        <v>40.228999999999999</v>
      </c>
      <c r="D14745">
        <v>-75.387900000000002</v>
      </c>
      <c r="E14745" s="1" t="s">
        <v>31</v>
      </c>
      <c r="F14745" t="s">
        <v>7384</v>
      </c>
      <c r="G14745">
        <v>0</v>
      </c>
      <c r="H14745">
        <v>0</v>
      </c>
      <c r="I14745">
        <v>0</v>
      </c>
    </row>
    <row r="14746" spans="1:9" hidden="1" x14ac:dyDescent="0.3">
      <c r="A14746" s="1" t="s">
        <v>159</v>
      </c>
      <c r="B14746" s="1" t="s">
        <v>343</v>
      </c>
      <c r="C14746">
        <v>40.228999999999999</v>
      </c>
      <c r="D14746">
        <v>-75.387900000000002</v>
      </c>
      <c r="E14746" s="1" t="s">
        <v>32</v>
      </c>
      <c r="F14746" t="s">
        <v>7618</v>
      </c>
      <c r="G14746">
        <v>0</v>
      </c>
      <c r="H14746">
        <v>0</v>
      </c>
      <c r="I14746">
        <v>0</v>
      </c>
    </row>
    <row r="14747" spans="1:9" hidden="1" x14ac:dyDescent="0.3">
      <c r="A14747" s="1" t="s">
        <v>159</v>
      </c>
      <c r="B14747" s="1" t="s">
        <v>343</v>
      </c>
      <c r="C14747">
        <v>40.228999999999999</v>
      </c>
      <c r="D14747">
        <v>-75.387900000000002</v>
      </c>
      <c r="E14747" s="1" t="s">
        <v>33</v>
      </c>
      <c r="F14747" t="s">
        <v>7852</v>
      </c>
      <c r="G14747">
        <v>0</v>
      </c>
      <c r="H14747">
        <v>0</v>
      </c>
      <c r="I14747">
        <v>0</v>
      </c>
    </row>
    <row r="14748" spans="1:9" hidden="1" x14ac:dyDescent="0.3">
      <c r="A14748" s="1" t="s">
        <v>159</v>
      </c>
      <c r="B14748" s="1" t="s">
        <v>343</v>
      </c>
      <c r="C14748">
        <v>40.228999999999999</v>
      </c>
      <c r="D14748">
        <v>-75.387900000000002</v>
      </c>
      <c r="E14748" s="1" t="s">
        <v>34</v>
      </c>
      <c r="F14748" t="s">
        <v>8086</v>
      </c>
      <c r="G14748">
        <v>0</v>
      </c>
      <c r="H14748">
        <v>0</v>
      </c>
      <c r="I14748">
        <v>0</v>
      </c>
    </row>
    <row r="14749" spans="1:9" hidden="1" x14ac:dyDescent="0.3">
      <c r="A14749" s="1" t="s">
        <v>159</v>
      </c>
      <c r="B14749" s="1" t="s">
        <v>343</v>
      </c>
      <c r="C14749">
        <v>40.228999999999999</v>
      </c>
      <c r="D14749">
        <v>-75.387900000000002</v>
      </c>
      <c r="E14749" s="1" t="s">
        <v>35</v>
      </c>
      <c r="F14749" t="s">
        <v>8318</v>
      </c>
      <c r="G14749">
        <v>0</v>
      </c>
      <c r="H14749">
        <v>0</v>
      </c>
      <c r="I14749">
        <v>0</v>
      </c>
    </row>
    <row r="14750" spans="1:9" hidden="1" x14ac:dyDescent="0.3">
      <c r="A14750" s="1" t="s">
        <v>159</v>
      </c>
      <c r="B14750" s="1" t="s">
        <v>343</v>
      </c>
      <c r="C14750">
        <v>40.228999999999999</v>
      </c>
      <c r="D14750">
        <v>-75.387900000000002</v>
      </c>
      <c r="E14750" s="1" t="s">
        <v>36</v>
      </c>
      <c r="F14750" t="s">
        <v>8550</v>
      </c>
      <c r="G14750">
        <v>0</v>
      </c>
      <c r="H14750">
        <v>0</v>
      </c>
      <c r="I14750">
        <v>0</v>
      </c>
    </row>
    <row r="14751" spans="1:9" hidden="1" x14ac:dyDescent="0.3">
      <c r="A14751" s="1" t="s">
        <v>159</v>
      </c>
      <c r="B14751" s="1" t="s">
        <v>343</v>
      </c>
      <c r="C14751">
        <v>40.228999999999999</v>
      </c>
      <c r="D14751">
        <v>-75.387900000000002</v>
      </c>
      <c r="E14751" s="1" t="s">
        <v>37</v>
      </c>
      <c r="F14751" t="s">
        <v>8781</v>
      </c>
      <c r="G14751">
        <v>0</v>
      </c>
      <c r="H14751">
        <v>0</v>
      </c>
      <c r="I14751">
        <v>0</v>
      </c>
    </row>
    <row r="14752" spans="1:9" hidden="1" x14ac:dyDescent="0.3">
      <c r="A14752" s="1" t="s">
        <v>159</v>
      </c>
      <c r="B14752" s="1" t="s">
        <v>343</v>
      </c>
      <c r="C14752">
        <v>40.228999999999999</v>
      </c>
      <c r="D14752">
        <v>-75.387900000000002</v>
      </c>
      <c r="E14752" s="1" t="s">
        <v>38</v>
      </c>
      <c r="F14752" t="s">
        <v>9012</v>
      </c>
      <c r="G14752">
        <v>0</v>
      </c>
      <c r="H14752">
        <v>0</v>
      </c>
      <c r="I14752">
        <v>0</v>
      </c>
    </row>
    <row r="14753" spans="1:9" hidden="1" x14ac:dyDescent="0.3">
      <c r="A14753" s="1" t="s">
        <v>159</v>
      </c>
      <c r="B14753" s="1" t="s">
        <v>343</v>
      </c>
      <c r="C14753">
        <v>40.228999999999999</v>
      </c>
      <c r="D14753">
        <v>-75.387900000000002</v>
      </c>
      <c r="E14753" s="1" t="s">
        <v>39</v>
      </c>
      <c r="F14753" t="s">
        <v>9243</v>
      </c>
      <c r="G14753">
        <v>0</v>
      </c>
      <c r="H14753">
        <v>0</v>
      </c>
      <c r="I14753">
        <v>0</v>
      </c>
    </row>
    <row r="14754" spans="1:9" hidden="1" x14ac:dyDescent="0.3">
      <c r="A14754" s="1" t="s">
        <v>159</v>
      </c>
      <c r="B14754" s="1" t="s">
        <v>343</v>
      </c>
      <c r="C14754">
        <v>40.228999999999999</v>
      </c>
      <c r="D14754">
        <v>-75.387900000000002</v>
      </c>
      <c r="E14754" s="1" t="s">
        <v>40</v>
      </c>
      <c r="F14754" t="s">
        <v>9474</v>
      </c>
      <c r="G14754">
        <v>0</v>
      </c>
      <c r="H14754">
        <v>0</v>
      </c>
      <c r="I14754">
        <v>0</v>
      </c>
    </row>
    <row r="14755" spans="1:9" hidden="1" x14ac:dyDescent="0.3">
      <c r="A14755" s="1" t="s">
        <v>159</v>
      </c>
      <c r="B14755" s="1" t="s">
        <v>343</v>
      </c>
      <c r="C14755">
        <v>40.228999999999999</v>
      </c>
      <c r="D14755">
        <v>-75.387900000000002</v>
      </c>
      <c r="E14755" s="1" t="s">
        <v>41</v>
      </c>
      <c r="F14755" t="s">
        <v>9705</v>
      </c>
      <c r="G14755">
        <v>0</v>
      </c>
      <c r="H14755">
        <v>0</v>
      </c>
      <c r="I14755">
        <v>0</v>
      </c>
    </row>
    <row r="14756" spans="1:9" hidden="1" x14ac:dyDescent="0.3">
      <c r="A14756" s="1" t="s">
        <v>159</v>
      </c>
      <c r="B14756" s="1" t="s">
        <v>343</v>
      </c>
      <c r="C14756">
        <v>40.228999999999999</v>
      </c>
      <c r="D14756">
        <v>-75.387900000000002</v>
      </c>
      <c r="E14756" s="1" t="s">
        <v>42</v>
      </c>
      <c r="F14756" t="s">
        <v>9936</v>
      </c>
      <c r="G14756">
        <v>0</v>
      </c>
      <c r="H14756">
        <v>0</v>
      </c>
      <c r="I14756">
        <v>0</v>
      </c>
    </row>
    <row r="14757" spans="1:9" hidden="1" x14ac:dyDescent="0.3">
      <c r="A14757" s="1" t="s">
        <v>159</v>
      </c>
      <c r="B14757" s="1" t="s">
        <v>343</v>
      </c>
      <c r="C14757">
        <v>40.228999999999999</v>
      </c>
      <c r="D14757">
        <v>-75.387900000000002</v>
      </c>
      <c r="E14757" s="1" t="s">
        <v>43</v>
      </c>
      <c r="F14757" t="s">
        <v>10165</v>
      </c>
      <c r="G14757">
        <v>0</v>
      </c>
      <c r="H14757">
        <v>0</v>
      </c>
      <c r="I14757">
        <v>0</v>
      </c>
    </row>
    <row r="14758" spans="1:9" hidden="1" x14ac:dyDescent="0.3">
      <c r="A14758" s="1" t="s">
        <v>159</v>
      </c>
      <c r="B14758" s="1" t="s">
        <v>343</v>
      </c>
      <c r="C14758">
        <v>40.228999999999999</v>
      </c>
      <c r="D14758">
        <v>-75.387900000000002</v>
      </c>
      <c r="E14758" s="1" t="s">
        <v>44</v>
      </c>
      <c r="F14758" t="s">
        <v>10393</v>
      </c>
      <c r="G14758">
        <v>0</v>
      </c>
      <c r="H14758">
        <v>0</v>
      </c>
      <c r="I14758">
        <v>0</v>
      </c>
    </row>
    <row r="14759" spans="1:9" hidden="1" x14ac:dyDescent="0.3">
      <c r="A14759" s="1" t="s">
        <v>159</v>
      </c>
      <c r="B14759" s="1" t="s">
        <v>343</v>
      </c>
      <c r="C14759">
        <v>40.228999999999999</v>
      </c>
      <c r="D14759">
        <v>-75.387900000000002</v>
      </c>
      <c r="E14759" s="1" t="s">
        <v>45</v>
      </c>
      <c r="F14759" t="s">
        <v>10614</v>
      </c>
      <c r="G14759">
        <v>0</v>
      </c>
      <c r="H14759">
        <v>0</v>
      </c>
      <c r="I14759">
        <v>0</v>
      </c>
    </row>
    <row r="14760" spans="1:9" hidden="1" x14ac:dyDescent="0.3">
      <c r="A14760" s="1" t="s">
        <v>159</v>
      </c>
      <c r="B14760" s="1" t="s">
        <v>343</v>
      </c>
      <c r="C14760">
        <v>40.228999999999999</v>
      </c>
      <c r="D14760">
        <v>-75.387900000000002</v>
      </c>
      <c r="E14760" s="1" t="s">
        <v>46</v>
      </c>
      <c r="F14760" t="s">
        <v>10830</v>
      </c>
      <c r="G14760">
        <v>0</v>
      </c>
      <c r="H14760">
        <v>0</v>
      </c>
      <c r="I14760">
        <v>0</v>
      </c>
    </row>
    <row r="14761" spans="1:9" hidden="1" x14ac:dyDescent="0.3">
      <c r="A14761" s="1" t="s">
        <v>159</v>
      </c>
      <c r="B14761" s="1" t="s">
        <v>343</v>
      </c>
      <c r="C14761">
        <v>40.228999999999999</v>
      </c>
      <c r="D14761">
        <v>-75.387900000000002</v>
      </c>
      <c r="E14761" s="1" t="s">
        <v>47</v>
      </c>
      <c r="F14761" t="s">
        <v>11045</v>
      </c>
      <c r="G14761">
        <v>0</v>
      </c>
      <c r="H14761">
        <v>0</v>
      </c>
      <c r="I14761">
        <v>0</v>
      </c>
    </row>
    <row r="14762" spans="1:9" hidden="1" x14ac:dyDescent="0.3">
      <c r="A14762" s="1" t="s">
        <v>159</v>
      </c>
      <c r="B14762" s="1" t="s">
        <v>343</v>
      </c>
      <c r="C14762">
        <v>40.228999999999999</v>
      </c>
      <c r="D14762">
        <v>-75.387900000000002</v>
      </c>
      <c r="E14762" s="1" t="s">
        <v>48</v>
      </c>
      <c r="F14762" t="s">
        <v>11847</v>
      </c>
      <c r="G14762">
        <v>0</v>
      </c>
      <c r="H14762">
        <v>0</v>
      </c>
      <c r="I14762">
        <v>0</v>
      </c>
    </row>
    <row r="14763" spans="1:9" hidden="1" x14ac:dyDescent="0.3">
      <c r="A14763" s="1" t="s">
        <v>159</v>
      </c>
      <c r="B14763" s="1" t="s">
        <v>343</v>
      </c>
      <c r="C14763">
        <v>40.228999999999999</v>
      </c>
      <c r="D14763">
        <v>-75.387900000000002</v>
      </c>
      <c r="E14763" s="1" t="s">
        <v>49</v>
      </c>
      <c r="F14763" t="s">
        <v>12038</v>
      </c>
      <c r="G14763">
        <v>0</v>
      </c>
      <c r="H14763">
        <v>0</v>
      </c>
      <c r="I14763">
        <v>0</v>
      </c>
    </row>
    <row r="14764" spans="1:9" hidden="1" x14ac:dyDescent="0.3">
      <c r="A14764" s="1" t="s">
        <v>159</v>
      </c>
      <c r="B14764" s="1" t="s">
        <v>343</v>
      </c>
      <c r="C14764">
        <v>40.228999999999999</v>
      </c>
      <c r="D14764">
        <v>-75.387900000000002</v>
      </c>
      <c r="E14764" s="1" t="s">
        <v>50</v>
      </c>
      <c r="F14764" t="s">
        <v>17258</v>
      </c>
      <c r="G14764">
        <v>0</v>
      </c>
      <c r="H14764">
        <v>4</v>
      </c>
      <c r="I14764">
        <v>0</v>
      </c>
    </row>
    <row r="14765" spans="1:9" hidden="1" x14ac:dyDescent="0.3">
      <c r="A14765" s="1" t="s">
        <v>159</v>
      </c>
      <c r="B14765" s="1" t="s">
        <v>343</v>
      </c>
      <c r="C14765">
        <v>40.228999999999999</v>
      </c>
      <c r="D14765">
        <v>-75.387900000000002</v>
      </c>
      <c r="E14765" s="1" t="s">
        <v>51</v>
      </c>
      <c r="F14765" t="s">
        <v>17259</v>
      </c>
      <c r="G14765">
        <v>0</v>
      </c>
      <c r="H14765">
        <v>5</v>
      </c>
      <c r="I14765">
        <v>0</v>
      </c>
    </row>
    <row r="14766" spans="1:9" hidden="1" x14ac:dyDescent="0.3">
      <c r="A14766" s="1" t="s">
        <v>159</v>
      </c>
      <c r="B14766" s="1" t="s">
        <v>343</v>
      </c>
      <c r="C14766">
        <v>40.228999999999999</v>
      </c>
      <c r="D14766">
        <v>-75.387900000000002</v>
      </c>
      <c r="E14766" s="1" t="s">
        <v>52</v>
      </c>
      <c r="F14766" t="s">
        <v>11213</v>
      </c>
      <c r="G14766">
        <v>0</v>
      </c>
      <c r="H14766">
        <v>0</v>
      </c>
      <c r="I14766">
        <v>0</v>
      </c>
    </row>
    <row r="14767" spans="1:9" hidden="1" x14ac:dyDescent="0.3">
      <c r="A14767" s="1" t="s">
        <v>159</v>
      </c>
      <c r="B14767" s="1" t="s">
        <v>343</v>
      </c>
      <c r="C14767">
        <v>40.228999999999999</v>
      </c>
      <c r="D14767">
        <v>-75.387900000000002</v>
      </c>
      <c r="E14767" s="1" t="s">
        <v>53</v>
      </c>
      <c r="F14767" t="s">
        <v>11411</v>
      </c>
      <c r="G14767">
        <v>0</v>
      </c>
      <c r="H14767">
        <v>0</v>
      </c>
      <c r="I14767">
        <v>0</v>
      </c>
    </row>
    <row r="14768" spans="1:9" hidden="1" x14ac:dyDescent="0.3">
      <c r="A14768" s="1" t="s">
        <v>159</v>
      </c>
      <c r="B14768" s="1" t="s">
        <v>343</v>
      </c>
      <c r="C14768">
        <v>40.228999999999999</v>
      </c>
      <c r="D14768">
        <v>-75.387900000000002</v>
      </c>
      <c r="E14768" s="1" t="s">
        <v>54</v>
      </c>
      <c r="F14768" t="s">
        <v>11606</v>
      </c>
      <c r="G14768">
        <v>0</v>
      </c>
      <c r="H14768">
        <v>0</v>
      </c>
      <c r="I14768">
        <v>0</v>
      </c>
    </row>
    <row r="14769" spans="1:9" hidden="1" x14ac:dyDescent="0.3">
      <c r="A14769" s="1" t="s">
        <v>159</v>
      </c>
      <c r="B14769" s="1" t="s">
        <v>343</v>
      </c>
      <c r="C14769">
        <v>40.228999999999999</v>
      </c>
      <c r="D14769">
        <v>-75.387900000000002</v>
      </c>
      <c r="E14769" s="1" t="s">
        <v>21548</v>
      </c>
      <c r="F14769" t="s">
        <v>21832</v>
      </c>
      <c r="G14769">
        <v>0</v>
      </c>
      <c r="H14769">
        <v>0</v>
      </c>
      <c r="I14769">
        <v>0</v>
      </c>
    </row>
    <row r="14770" spans="1:9" hidden="1" x14ac:dyDescent="0.3">
      <c r="A14770" s="1" t="s">
        <v>159</v>
      </c>
      <c r="B14770" s="1" t="s">
        <v>344</v>
      </c>
      <c r="C14770">
        <v>37.601700000000001</v>
      </c>
      <c r="D14770">
        <v>-121.7195</v>
      </c>
      <c r="E14770" s="1" t="s">
        <v>4</v>
      </c>
      <c r="F14770" t="s">
        <v>1002</v>
      </c>
      <c r="G14770">
        <v>0</v>
      </c>
      <c r="H14770">
        <v>0</v>
      </c>
      <c r="I14770">
        <v>0</v>
      </c>
    </row>
    <row r="14771" spans="1:9" hidden="1" x14ac:dyDescent="0.3">
      <c r="A14771" s="1" t="s">
        <v>159</v>
      </c>
      <c r="B14771" s="1" t="s">
        <v>344</v>
      </c>
      <c r="C14771">
        <v>37.601700000000001</v>
      </c>
      <c r="D14771">
        <v>-121.7195</v>
      </c>
      <c r="E14771" s="1" t="s">
        <v>5</v>
      </c>
      <c r="F14771" t="s">
        <v>1244</v>
      </c>
      <c r="G14771">
        <v>0</v>
      </c>
      <c r="H14771">
        <v>0</v>
      </c>
      <c r="I14771">
        <v>0</v>
      </c>
    </row>
    <row r="14772" spans="1:9" hidden="1" x14ac:dyDescent="0.3">
      <c r="A14772" s="1" t="s">
        <v>159</v>
      </c>
      <c r="B14772" s="1" t="s">
        <v>344</v>
      </c>
      <c r="C14772">
        <v>37.601700000000001</v>
      </c>
      <c r="D14772">
        <v>-121.7195</v>
      </c>
      <c r="E14772" s="1" t="s">
        <v>6</v>
      </c>
      <c r="F14772" t="s">
        <v>1486</v>
      </c>
      <c r="G14772">
        <v>0</v>
      </c>
      <c r="H14772">
        <v>0</v>
      </c>
      <c r="I14772">
        <v>0</v>
      </c>
    </row>
    <row r="14773" spans="1:9" hidden="1" x14ac:dyDescent="0.3">
      <c r="A14773" s="1" t="s">
        <v>159</v>
      </c>
      <c r="B14773" s="1" t="s">
        <v>344</v>
      </c>
      <c r="C14773">
        <v>37.601700000000001</v>
      </c>
      <c r="D14773">
        <v>-121.7195</v>
      </c>
      <c r="E14773" s="1" t="s">
        <v>7</v>
      </c>
      <c r="F14773" t="s">
        <v>1727</v>
      </c>
      <c r="G14773">
        <v>0</v>
      </c>
      <c r="H14773">
        <v>0</v>
      </c>
      <c r="I14773">
        <v>0</v>
      </c>
    </row>
    <row r="14774" spans="1:9" hidden="1" x14ac:dyDescent="0.3">
      <c r="A14774" s="1" t="s">
        <v>159</v>
      </c>
      <c r="B14774" s="1" t="s">
        <v>344</v>
      </c>
      <c r="C14774">
        <v>37.601700000000001</v>
      </c>
      <c r="D14774">
        <v>-121.7195</v>
      </c>
      <c r="E14774" s="1" t="s">
        <v>8</v>
      </c>
      <c r="F14774" t="s">
        <v>1968</v>
      </c>
      <c r="G14774">
        <v>0</v>
      </c>
      <c r="H14774">
        <v>0</v>
      </c>
      <c r="I14774">
        <v>0</v>
      </c>
    </row>
    <row r="14775" spans="1:9" hidden="1" x14ac:dyDescent="0.3">
      <c r="A14775" s="1" t="s">
        <v>159</v>
      </c>
      <c r="B14775" s="1" t="s">
        <v>344</v>
      </c>
      <c r="C14775">
        <v>37.601700000000001</v>
      </c>
      <c r="D14775">
        <v>-121.7195</v>
      </c>
      <c r="E14775" s="1" t="s">
        <v>9</v>
      </c>
      <c r="F14775" t="s">
        <v>2206</v>
      </c>
      <c r="G14775">
        <v>0</v>
      </c>
      <c r="H14775">
        <v>0</v>
      </c>
      <c r="I14775">
        <v>0</v>
      </c>
    </row>
    <row r="14776" spans="1:9" hidden="1" x14ac:dyDescent="0.3">
      <c r="A14776" s="1" t="s">
        <v>159</v>
      </c>
      <c r="B14776" s="1" t="s">
        <v>344</v>
      </c>
      <c r="C14776">
        <v>37.601700000000001</v>
      </c>
      <c r="D14776">
        <v>-121.7195</v>
      </c>
      <c r="E14776" s="1" t="s">
        <v>10</v>
      </c>
      <c r="F14776" t="s">
        <v>2444</v>
      </c>
      <c r="G14776">
        <v>0</v>
      </c>
      <c r="H14776">
        <v>0</v>
      </c>
      <c r="I14776">
        <v>0</v>
      </c>
    </row>
    <row r="14777" spans="1:9" hidden="1" x14ac:dyDescent="0.3">
      <c r="A14777" s="1" t="s">
        <v>159</v>
      </c>
      <c r="B14777" s="1" t="s">
        <v>344</v>
      </c>
      <c r="C14777">
        <v>37.601700000000001</v>
      </c>
      <c r="D14777">
        <v>-121.7195</v>
      </c>
      <c r="E14777" s="1" t="s">
        <v>11</v>
      </c>
      <c r="F14777" t="s">
        <v>2682</v>
      </c>
      <c r="G14777">
        <v>0</v>
      </c>
      <c r="H14777">
        <v>0</v>
      </c>
      <c r="I14777">
        <v>0</v>
      </c>
    </row>
    <row r="14778" spans="1:9" hidden="1" x14ac:dyDescent="0.3">
      <c r="A14778" s="1" t="s">
        <v>159</v>
      </c>
      <c r="B14778" s="1" t="s">
        <v>344</v>
      </c>
      <c r="C14778">
        <v>37.601700000000001</v>
      </c>
      <c r="D14778">
        <v>-121.7195</v>
      </c>
      <c r="E14778" s="1" t="s">
        <v>12</v>
      </c>
      <c r="F14778" t="s">
        <v>2920</v>
      </c>
      <c r="G14778">
        <v>0</v>
      </c>
      <c r="H14778">
        <v>0</v>
      </c>
      <c r="I14778">
        <v>0</v>
      </c>
    </row>
    <row r="14779" spans="1:9" hidden="1" x14ac:dyDescent="0.3">
      <c r="A14779" s="1" t="s">
        <v>159</v>
      </c>
      <c r="B14779" s="1" t="s">
        <v>344</v>
      </c>
      <c r="C14779">
        <v>37.601700000000001</v>
      </c>
      <c r="D14779">
        <v>-121.7195</v>
      </c>
      <c r="E14779" s="1" t="s">
        <v>13</v>
      </c>
      <c r="F14779" t="s">
        <v>3158</v>
      </c>
      <c r="G14779">
        <v>0</v>
      </c>
      <c r="H14779">
        <v>0</v>
      </c>
      <c r="I14779">
        <v>0</v>
      </c>
    </row>
    <row r="14780" spans="1:9" hidden="1" x14ac:dyDescent="0.3">
      <c r="A14780" s="1" t="s">
        <v>159</v>
      </c>
      <c r="B14780" s="1" t="s">
        <v>344</v>
      </c>
      <c r="C14780">
        <v>37.601700000000001</v>
      </c>
      <c r="D14780">
        <v>-121.7195</v>
      </c>
      <c r="E14780" s="1" t="s">
        <v>14</v>
      </c>
      <c r="F14780" t="s">
        <v>3395</v>
      </c>
      <c r="G14780">
        <v>0</v>
      </c>
      <c r="H14780">
        <v>0</v>
      </c>
      <c r="I14780">
        <v>0</v>
      </c>
    </row>
    <row r="14781" spans="1:9" hidden="1" x14ac:dyDescent="0.3">
      <c r="A14781" s="1" t="s">
        <v>159</v>
      </c>
      <c r="B14781" s="1" t="s">
        <v>344</v>
      </c>
      <c r="C14781">
        <v>37.601700000000001</v>
      </c>
      <c r="D14781">
        <v>-121.7195</v>
      </c>
      <c r="E14781" s="1" t="s">
        <v>15</v>
      </c>
      <c r="F14781" t="s">
        <v>3631</v>
      </c>
      <c r="G14781">
        <v>0</v>
      </c>
      <c r="H14781">
        <v>0</v>
      </c>
      <c r="I14781">
        <v>0</v>
      </c>
    </row>
    <row r="14782" spans="1:9" hidden="1" x14ac:dyDescent="0.3">
      <c r="A14782" s="1" t="s">
        <v>159</v>
      </c>
      <c r="B14782" s="1" t="s">
        <v>344</v>
      </c>
      <c r="C14782">
        <v>37.601700000000001</v>
      </c>
      <c r="D14782">
        <v>-121.7195</v>
      </c>
      <c r="E14782" s="1" t="s">
        <v>16</v>
      </c>
      <c r="F14782" t="s">
        <v>3867</v>
      </c>
      <c r="G14782">
        <v>0</v>
      </c>
      <c r="H14782">
        <v>0</v>
      </c>
      <c r="I14782">
        <v>0</v>
      </c>
    </row>
    <row r="14783" spans="1:9" hidden="1" x14ac:dyDescent="0.3">
      <c r="A14783" s="1" t="s">
        <v>159</v>
      </c>
      <c r="B14783" s="1" t="s">
        <v>344</v>
      </c>
      <c r="C14783">
        <v>37.601700000000001</v>
      </c>
      <c r="D14783">
        <v>-121.7195</v>
      </c>
      <c r="E14783" s="1" t="s">
        <v>17</v>
      </c>
      <c r="F14783" t="s">
        <v>4102</v>
      </c>
      <c r="G14783">
        <v>0</v>
      </c>
      <c r="H14783">
        <v>0</v>
      </c>
      <c r="I14783">
        <v>0</v>
      </c>
    </row>
    <row r="14784" spans="1:9" hidden="1" x14ac:dyDescent="0.3">
      <c r="A14784" s="1" t="s">
        <v>159</v>
      </c>
      <c r="B14784" s="1" t="s">
        <v>344</v>
      </c>
      <c r="C14784">
        <v>37.601700000000001</v>
      </c>
      <c r="D14784">
        <v>-121.7195</v>
      </c>
      <c r="E14784" s="1" t="s">
        <v>18</v>
      </c>
      <c r="F14784" t="s">
        <v>4337</v>
      </c>
      <c r="G14784">
        <v>0</v>
      </c>
      <c r="H14784">
        <v>0</v>
      </c>
      <c r="I14784">
        <v>0</v>
      </c>
    </row>
    <row r="14785" spans="1:9" hidden="1" x14ac:dyDescent="0.3">
      <c r="A14785" s="1" t="s">
        <v>159</v>
      </c>
      <c r="B14785" s="1" t="s">
        <v>344</v>
      </c>
      <c r="C14785">
        <v>37.601700000000001</v>
      </c>
      <c r="D14785">
        <v>-121.7195</v>
      </c>
      <c r="E14785" s="1" t="s">
        <v>19</v>
      </c>
      <c r="F14785" t="s">
        <v>4572</v>
      </c>
      <c r="G14785">
        <v>0</v>
      </c>
      <c r="H14785">
        <v>0</v>
      </c>
      <c r="I14785">
        <v>0</v>
      </c>
    </row>
    <row r="14786" spans="1:9" hidden="1" x14ac:dyDescent="0.3">
      <c r="A14786" s="1" t="s">
        <v>159</v>
      </c>
      <c r="B14786" s="1" t="s">
        <v>344</v>
      </c>
      <c r="C14786">
        <v>37.601700000000001</v>
      </c>
      <c r="D14786">
        <v>-121.7195</v>
      </c>
      <c r="E14786" s="1" t="s">
        <v>20</v>
      </c>
      <c r="F14786" t="s">
        <v>4807</v>
      </c>
      <c r="G14786">
        <v>0</v>
      </c>
      <c r="H14786">
        <v>0</v>
      </c>
      <c r="I14786">
        <v>0</v>
      </c>
    </row>
    <row r="14787" spans="1:9" hidden="1" x14ac:dyDescent="0.3">
      <c r="A14787" s="1" t="s">
        <v>159</v>
      </c>
      <c r="B14787" s="1" t="s">
        <v>344</v>
      </c>
      <c r="C14787">
        <v>37.601700000000001</v>
      </c>
      <c r="D14787">
        <v>-121.7195</v>
      </c>
      <c r="E14787" s="1" t="s">
        <v>21</v>
      </c>
      <c r="F14787" t="s">
        <v>5042</v>
      </c>
      <c r="G14787">
        <v>0</v>
      </c>
      <c r="H14787">
        <v>0</v>
      </c>
      <c r="I14787">
        <v>0</v>
      </c>
    </row>
    <row r="14788" spans="1:9" hidden="1" x14ac:dyDescent="0.3">
      <c r="A14788" s="1" t="s">
        <v>159</v>
      </c>
      <c r="B14788" s="1" t="s">
        <v>344</v>
      </c>
      <c r="C14788">
        <v>37.601700000000001</v>
      </c>
      <c r="D14788">
        <v>-121.7195</v>
      </c>
      <c r="E14788" s="1" t="s">
        <v>22</v>
      </c>
      <c r="F14788" t="s">
        <v>5277</v>
      </c>
      <c r="G14788">
        <v>0</v>
      </c>
      <c r="H14788">
        <v>0</v>
      </c>
      <c r="I14788">
        <v>0</v>
      </c>
    </row>
    <row r="14789" spans="1:9" hidden="1" x14ac:dyDescent="0.3">
      <c r="A14789" s="1" t="s">
        <v>159</v>
      </c>
      <c r="B14789" s="1" t="s">
        <v>344</v>
      </c>
      <c r="C14789">
        <v>37.601700000000001</v>
      </c>
      <c r="D14789">
        <v>-121.7195</v>
      </c>
      <c r="E14789" s="1" t="s">
        <v>23</v>
      </c>
      <c r="F14789" t="s">
        <v>5512</v>
      </c>
      <c r="G14789">
        <v>0</v>
      </c>
      <c r="H14789">
        <v>0</v>
      </c>
      <c r="I14789">
        <v>0</v>
      </c>
    </row>
    <row r="14790" spans="1:9" hidden="1" x14ac:dyDescent="0.3">
      <c r="A14790" s="1" t="s">
        <v>159</v>
      </c>
      <c r="B14790" s="1" t="s">
        <v>344</v>
      </c>
      <c r="C14790">
        <v>37.601700000000001</v>
      </c>
      <c r="D14790">
        <v>-121.7195</v>
      </c>
      <c r="E14790" s="1" t="s">
        <v>24</v>
      </c>
      <c r="F14790" t="s">
        <v>5747</v>
      </c>
      <c r="G14790">
        <v>0</v>
      </c>
      <c r="H14790">
        <v>0</v>
      </c>
      <c r="I14790">
        <v>0</v>
      </c>
    </row>
    <row r="14791" spans="1:9" hidden="1" x14ac:dyDescent="0.3">
      <c r="A14791" s="1" t="s">
        <v>159</v>
      </c>
      <c r="B14791" s="1" t="s">
        <v>344</v>
      </c>
      <c r="C14791">
        <v>37.601700000000001</v>
      </c>
      <c r="D14791">
        <v>-121.7195</v>
      </c>
      <c r="E14791" s="1" t="s">
        <v>25</v>
      </c>
      <c r="F14791" t="s">
        <v>5981</v>
      </c>
      <c r="G14791">
        <v>0</v>
      </c>
      <c r="H14791">
        <v>0</v>
      </c>
      <c r="I14791">
        <v>0</v>
      </c>
    </row>
    <row r="14792" spans="1:9" hidden="1" x14ac:dyDescent="0.3">
      <c r="A14792" s="1" t="s">
        <v>159</v>
      </c>
      <c r="B14792" s="1" t="s">
        <v>344</v>
      </c>
      <c r="C14792">
        <v>37.601700000000001</v>
      </c>
      <c r="D14792">
        <v>-121.7195</v>
      </c>
      <c r="E14792" s="1" t="s">
        <v>26</v>
      </c>
      <c r="F14792" t="s">
        <v>6215</v>
      </c>
      <c r="G14792">
        <v>0</v>
      </c>
      <c r="H14792">
        <v>0</v>
      </c>
      <c r="I14792">
        <v>0</v>
      </c>
    </row>
    <row r="14793" spans="1:9" hidden="1" x14ac:dyDescent="0.3">
      <c r="A14793" s="1" t="s">
        <v>159</v>
      </c>
      <c r="B14793" s="1" t="s">
        <v>344</v>
      </c>
      <c r="C14793">
        <v>37.601700000000001</v>
      </c>
      <c r="D14793">
        <v>-121.7195</v>
      </c>
      <c r="E14793" s="1" t="s">
        <v>27</v>
      </c>
      <c r="F14793" t="s">
        <v>6449</v>
      </c>
      <c r="G14793">
        <v>0</v>
      </c>
      <c r="H14793">
        <v>0</v>
      </c>
      <c r="I14793">
        <v>0</v>
      </c>
    </row>
    <row r="14794" spans="1:9" hidden="1" x14ac:dyDescent="0.3">
      <c r="A14794" s="1" t="s">
        <v>159</v>
      </c>
      <c r="B14794" s="1" t="s">
        <v>344</v>
      </c>
      <c r="C14794">
        <v>37.601700000000001</v>
      </c>
      <c r="D14794">
        <v>-121.7195</v>
      </c>
      <c r="E14794" s="1" t="s">
        <v>28</v>
      </c>
      <c r="F14794" t="s">
        <v>6683</v>
      </c>
      <c r="G14794">
        <v>0</v>
      </c>
      <c r="H14794">
        <v>0</v>
      </c>
      <c r="I14794">
        <v>0</v>
      </c>
    </row>
    <row r="14795" spans="1:9" hidden="1" x14ac:dyDescent="0.3">
      <c r="A14795" s="1" t="s">
        <v>159</v>
      </c>
      <c r="B14795" s="1" t="s">
        <v>344</v>
      </c>
      <c r="C14795">
        <v>37.601700000000001</v>
      </c>
      <c r="D14795">
        <v>-121.7195</v>
      </c>
      <c r="E14795" s="1" t="s">
        <v>29</v>
      </c>
      <c r="F14795" t="s">
        <v>6917</v>
      </c>
      <c r="G14795">
        <v>0</v>
      </c>
      <c r="H14795">
        <v>0</v>
      </c>
      <c r="I14795">
        <v>0</v>
      </c>
    </row>
    <row r="14796" spans="1:9" hidden="1" x14ac:dyDescent="0.3">
      <c r="A14796" s="1" t="s">
        <v>159</v>
      </c>
      <c r="B14796" s="1" t="s">
        <v>344</v>
      </c>
      <c r="C14796">
        <v>37.601700000000001</v>
      </c>
      <c r="D14796">
        <v>-121.7195</v>
      </c>
      <c r="E14796" s="1" t="s">
        <v>30</v>
      </c>
      <c r="F14796" t="s">
        <v>7151</v>
      </c>
      <c r="G14796">
        <v>0</v>
      </c>
      <c r="H14796">
        <v>0</v>
      </c>
      <c r="I14796">
        <v>0</v>
      </c>
    </row>
    <row r="14797" spans="1:9" hidden="1" x14ac:dyDescent="0.3">
      <c r="A14797" s="1" t="s">
        <v>159</v>
      </c>
      <c r="B14797" s="1" t="s">
        <v>344</v>
      </c>
      <c r="C14797">
        <v>37.601700000000001</v>
      </c>
      <c r="D14797">
        <v>-121.7195</v>
      </c>
      <c r="E14797" s="1" t="s">
        <v>31</v>
      </c>
      <c r="F14797" t="s">
        <v>7385</v>
      </c>
      <c r="G14797">
        <v>0</v>
      </c>
      <c r="H14797">
        <v>0</v>
      </c>
      <c r="I14797">
        <v>0</v>
      </c>
    </row>
    <row r="14798" spans="1:9" hidden="1" x14ac:dyDescent="0.3">
      <c r="A14798" s="1" t="s">
        <v>159</v>
      </c>
      <c r="B14798" s="1" t="s">
        <v>344</v>
      </c>
      <c r="C14798">
        <v>37.601700000000001</v>
      </c>
      <c r="D14798">
        <v>-121.7195</v>
      </c>
      <c r="E14798" s="1" t="s">
        <v>32</v>
      </c>
      <c r="F14798" t="s">
        <v>7619</v>
      </c>
      <c r="G14798">
        <v>0</v>
      </c>
      <c r="H14798">
        <v>0</v>
      </c>
      <c r="I14798">
        <v>0</v>
      </c>
    </row>
    <row r="14799" spans="1:9" hidden="1" x14ac:dyDescent="0.3">
      <c r="A14799" s="1" t="s">
        <v>159</v>
      </c>
      <c r="B14799" s="1" t="s">
        <v>344</v>
      </c>
      <c r="C14799">
        <v>37.601700000000001</v>
      </c>
      <c r="D14799">
        <v>-121.7195</v>
      </c>
      <c r="E14799" s="1" t="s">
        <v>33</v>
      </c>
      <c r="F14799" t="s">
        <v>7853</v>
      </c>
      <c r="G14799">
        <v>0</v>
      </c>
      <c r="H14799">
        <v>0</v>
      </c>
      <c r="I14799">
        <v>0</v>
      </c>
    </row>
    <row r="14800" spans="1:9" hidden="1" x14ac:dyDescent="0.3">
      <c r="A14800" s="1" t="s">
        <v>159</v>
      </c>
      <c r="B14800" s="1" t="s">
        <v>344</v>
      </c>
      <c r="C14800">
        <v>37.601700000000001</v>
      </c>
      <c r="D14800">
        <v>-121.7195</v>
      </c>
      <c r="E14800" s="1" t="s">
        <v>34</v>
      </c>
      <c r="F14800" t="s">
        <v>8087</v>
      </c>
      <c r="G14800">
        <v>0</v>
      </c>
      <c r="H14800">
        <v>0</v>
      </c>
      <c r="I14800">
        <v>0</v>
      </c>
    </row>
    <row r="14801" spans="1:9" hidden="1" x14ac:dyDescent="0.3">
      <c r="A14801" s="1" t="s">
        <v>159</v>
      </c>
      <c r="B14801" s="1" t="s">
        <v>344</v>
      </c>
      <c r="C14801">
        <v>37.601700000000001</v>
      </c>
      <c r="D14801">
        <v>-121.7195</v>
      </c>
      <c r="E14801" s="1" t="s">
        <v>35</v>
      </c>
      <c r="F14801" t="s">
        <v>8319</v>
      </c>
      <c r="G14801">
        <v>0</v>
      </c>
      <c r="H14801">
        <v>0</v>
      </c>
      <c r="I14801">
        <v>0</v>
      </c>
    </row>
    <row r="14802" spans="1:9" hidden="1" x14ac:dyDescent="0.3">
      <c r="A14802" s="1" t="s">
        <v>159</v>
      </c>
      <c r="B14802" s="1" t="s">
        <v>344</v>
      </c>
      <c r="C14802">
        <v>37.601700000000001</v>
      </c>
      <c r="D14802">
        <v>-121.7195</v>
      </c>
      <c r="E14802" s="1" t="s">
        <v>36</v>
      </c>
      <c r="F14802" t="s">
        <v>8551</v>
      </c>
      <c r="G14802">
        <v>0</v>
      </c>
      <c r="H14802">
        <v>0</v>
      </c>
      <c r="I14802">
        <v>0</v>
      </c>
    </row>
    <row r="14803" spans="1:9" hidden="1" x14ac:dyDescent="0.3">
      <c r="A14803" s="1" t="s">
        <v>159</v>
      </c>
      <c r="B14803" s="1" t="s">
        <v>344</v>
      </c>
      <c r="C14803">
        <v>37.601700000000001</v>
      </c>
      <c r="D14803">
        <v>-121.7195</v>
      </c>
      <c r="E14803" s="1" t="s">
        <v>37</v>
      </c>
      <c r="F14803" t="s">
        <v>8782</v>
      </c>
      <c r="G14803">
        <v>0</v>
      </c>
      <c r="H14803">
        <v>0</v>
      </c>
      <c r="I14803">
        <v>0</v>
      </c>
    </row>
    <row r="14804" spans="1:9" hidden="1" x14ac:dyDescent="0.3">
      <c r="A14804" s="1" t="s">
        <v>159</v>
      </c>
      <c r="B14804" s="1" t="s">
        <v>344</v>
      </c>
      <c r="C14804">
        <v>37.601700000000001</v>
      </c>
      <c r="D14804">
        <v>-121.7195</v>
      </c>
      <c r="E14804" s="1" t="s">
        <v>38</v>
      </c>
      <c r="F14804" t="s">
        <v>9013</v>
      </c>
      <c r="G14804">
        <v>0</v>
      </c>
      <c r="H14804">
        <v>0</v>
      </c>
      <c r="I14804">
        <v>0</v>
      </c>
    </row>
    <row r="14805" spans="1:9" hidden="1" x14ac:dyDescent="0.3">
      <c r="A14805" s="1" t="s">
        <v>159</v>
      </c>
      <c r="B14805" s="1" t="s">
        <v>344</v>
      </c>
      <c r="C14805">
        <v>37.601700000000001</v>
      </c>
      <c r="D14805">
        <v>-121.7195</v>
      </c>
      <c r="E14805" s="1" t="s">
        <v>39</v>
      </c>
      <c r="F14805" t="s">
        <v>9244</v>
      </c>
      <c r="G14805">
        <v>0</v>
      </c>
      <c r="H14805">
        <v>0</v>
      </c>
      <c r="I14805">
        <v>0</v>
      </c>
    </row>
    <row r="14806" spans="1:9" hidden="1" x14ac:dyDescent="0.3">
      <c r="A14806" s="1" t="s">
        <v>159</v>
      </c>
      <c r="B14806" s="1" t="s">
        <v>344</v>
      </c>
      <c r="C14806">
        <v>37.601700000000001</v>
      </c>
      <c r="D14806">
        <v>-121.7195</v>
      </c>
      <c r="E14806" s="1" t="s">
        <v>40</v>
      </c>
      <c r="F14806" t="s">
        <v>9475</v>
      </c>
      <c r="G14806">
        <v>0</v>
      </c>
      <c r="H14806">
        <v>0</v>
      </c>
      <c r="I14806">
        <v>0</v>
      </c>
    </row>
    <row r="14807" spans="1:9" hidden="1" x14ac:dyDescent="0.3">
      <c r="A14807" s="1" t="s">
        <v>159</v>
      </c>
      <c r="B14807" s="1" t="s">
        <v>344</v>
      </c>
      <c r="C14807">
        <v>37.601700000000001</v>
      </c>
      <c r="D14807">
        <v>-121.7195</v>
      </c>
      <c r="E14807" s="1" t="s">
        <v>41</v>
      </c>
      <c r="F14807" t="s">
        <v>9706</v>
      </c>
      <c r="G14807">
        <v>0</v>
      </c>
      <c r="H14807">
        <v>0</v>
      </c>
      <c r="I14807">
        <v>0</v>
      </c>
    </row>
    <row r="14808" spans="1:9" hidden="1" x14ac:dyDescent="0.3">
      <c r="A14808" s="1" t="s">
        <v>159</v>
      </c>
      <c r="B14808" s="1" t="s">
        <v>344</v>
      </c>
      <c r="C14808">
        <v>37.601700000000001</v>
      </c>
      <c r="D14808">
        <v>-121.7195</v>
      </c>
      <c r="E14808" s="1" t="s">
        <v>42</v>
      </c>
      <c r="F14808" t="s">
        <v>9937</v>
      </c>
      <c r="G14808">
        <v>0</v>
      </c>
      <c r="H14808">
        <v>0</v>
      </c>
      <c r="I14808">
        <v>0</v>
      </c>
    </row>
    <row r="14809" spans="1:9" hidden="1" x14ac:dyDescent="0.3">
      <c r="A14809" s="1" t="s">
        <v>159</v>
      </c>
      <c r="B14809" s="1" t="s">
        <v>344</v>
      </c>
      <c r="C14809">
        <v>37.601700000000001</v>
      </c>
      <c r="D14809">
        <v>-121.7195</v>
      </c>
      <c r="E14809" s="1" t="s">
        <v>43</v>
      </c>
      <c r="F14809" t="s">
        <v>10166</v>
      </c>
      <c r="G14809">
        <v>0</v>
      </c>
      <c r="H14809">
        <v>0</v>
      </c>
      <c r="I14809">
        <v>0</v>
      </c>
    </row>
    <row r="14810" spans="1:9" hidden="1" x14ac:dyDescent="0.3">
      <c r="A14810" s="1" t="s">
        <v>159</v>
      </c>
      <c r="B14810" s="1" t="s">
        <v>344</v>
      </c>
      <c r="C14810">
        <v>37.601700000000001</v>
      </c>
      <c r="D14810">
        <v>-121.7195</v>
      </c>
      <c r="E14810" s="1" t="s">
        <v>44</v>
      </c>
      <c r="F14810" t="s">
        <v>10394</v>
      </c>
      <c r="G14810">
        <v>0</v>
      </c>
      <c r="H14810">
        <v>0</v>
      </c>
      <c r="I14810">
        <v>0</v>
      </c>
    </row>
    <row r="14811" spans="1:9" hidden="1" x14ac:dyDescent="0.3">
      <c r="A14811" s="1" t="s">
        <v>159</v>
      </c>
      <c r="B14811" s="1" t="s">
        <v>344</v>
      </c>
      <c r="C14811">
        <v>37.601700000000001</v>
      </c>
      <c r="D14811">
        <v>-121.7195</v>
      </c>
      <c r="E14811" s="1" t="s">
        <v>45</v>
      </c>
      <c r="F14811" t="s">
        <v>17665</v>
      </c>
      <c r="G14811">
        <v>0</v>
      </c>
      <c r="H14811">
        <v>1</v>
      </c>
      <c r="I14811">
        <v>0</v>
      </c>
    </row>
    <row r="14812" spans="1:9" hidden="1" x14ac:dyDescent="0.3">
      <c r="A14812" s="1" t="s">
        <v>159</v>
      </c>
      <c r="B14812" s="1" t="s">
        <v>344</v>
      </c>
      <c r="C14812">
        <v>37.601700000000001</v>
      </c>
      <c r="D14812">
        <v>-121.7195</v>
      </c>
      <c r="E14812" s="1" t="s">
        <v>46</v>
      </c>
      <c r="F14812" t="s">
        <v>17666</v>
      </c>
      <c r="G14812">
        <v>0</v>
      </c>
      <c r="H14812">
        <v>1</v>
      </c>
      <c r="I14812">
        <v>0</v>
      </c>
    </row>
    <row r="14813" spans="1:9" hidden="1" x14ac:dyDescent="0.3">
      <c r="A14813" s="1" t="s">
        <v>159</v>
      </c>
      <c r="B14813" s="1" t="s">
        <v>344</v>
      </c>
      <c r="C14813">
        <v>37.601700000000001</v>
      </c>
      <c r="D14813">
        <v>-121.7195</v>
      </c>
      <c r="E14813" s="1" t="s">
        <v>47</v>
      </c>
      <c r="F14813" t="s">
        <v>17667</v>
      </c>
      <c r="G14813">
        <v>0</v>
      </c>
      <c r="H14813">
        <v>1</v>
      </c>
      <c r="I14813">
        <v>0</v>
      </c>
    </row>
    <row r="14814" spans="1:9" hidden="1" x14ac:dyDescent="0.3">
      <c r="A14814" s="1" t="s">
        <v>159</v>
      </c>
      <c r="B14814" s="1" t="s">
        <v>344</v>
      </c>
      <c r="C14814">
        <v>37.601700000000001</v>
      </c>
      <c r="D14814">
        <v>-121.7195</v>
      </c>
      <c r="E14814" s="1" t="s">
        <v>48</v>
      </c>
      <c r="F14814" t="s">
        <v>17668</v>
      </c>
      <c r="G14814">
        <v>0</v>
      </c>
      <c r="H14814">
        <v>1</v>
      </c>
      <c r="I14814">
        <v>0</v>
      </c>
    </row>
    <row r="14815" spans="1:9" hidden="1" x14ac:dyDescent="0.3">
      <c r="A14815" s="1" t="s">
        <v>159</v>
      </c>
      <c r="B14815" s="1" t="s">
        <v>344</v>
      </c>
      <c r="C14815">
        <v>37.601700000000001</v>
      </c>
      <c r="D14815">
        <v>-121.7195</v>
      </c>
      <c r="E14815" s="1" t="s">
        <v>49</v>
      </c>
      <c r="F14815" t="s">
        <v>17400</v>
      </c>
      <c r="G14815">
        <v>0</v>
      </c>
      <c r="H14815">
        <v>2</v>
      </c>
      <c r="I14815">
        <v>0</v>
      </c>
    </row>
    <row r="14816" spans="1:9" hidden="1" x14ac:dyDescent="0.3">
      <c r="A14816" s="1" t="s">
        <v>159</v>
      </c>
      <c r="B14816" s="1" t="s">
        <v>344</v>
      </c>
      <c r="C14816">
        <v>37.601700000000001</v>
      </c>
      <c r="D14816">
        <v>-121.7195</v>
      </c>
      <c r="E14816" s="1" t="s">
        <v>50</v>
      </c>
      <c r="F14816" t="s">
        <v>17401</v>
      </c>
      <c r="G14816">
        <v>0</v>
      </c>
      <c r="H14816">
        <v>2</v>
      </c>
      <c r="I14816">
        <v>0</v>
      </c>
    </row>
    <row r="14817" spans="1:9" hidden="1" x14ac:dyDescent="0.3">
      <c r="A14817" s="1" t="s">
        <v>159</v>
      </c>
      <c r="B14817" s="1" t="s">
        <v>344</v>
      </c>
      <c r="C14817">
        <v>37.601700000000001</v>
      </c>
      <c r="D14817">
        <v>-121.7195</v>
      </c>
      <c r="E14817" s="1" t="s">
        <v>51</v>
      </c>
      <c r="F14817" t="s">
        <v>17402</v>
      </c>
      <c r="G14817">
        <v>0</v>
      </c>
      <c r="H14817">
        <v>2</v>
      </c>
      <c r="I14817">
        <v>0</v>
      </c>
    </row>
    <row r="14818" spans="1:9" hidden="1" x14ac:dyDescent="0.3">
      <c r="A14818" s="1" t="s">
        <v>159</v>
      </c>
      <c r="B14818" s="1" t="s">
        <v>344</v>
      </c>
      <c r="C14818">
        <v>37.601700000000001</v>
      </c>
      <c r="D14818">
        <v>-121.7195</v>
      </c>
      <c r="E14818" s="1" t="s">
        <v>52</v>
      </c>
      <c r="F14818" t="s">
        <v>11214</v>
      </c>
      <c r="G14818">
        <v>0</v>
      </c>
      <c r="H14818">
        <v>0</v>
      </c>
      <c r="I14818">
        <v>0</v>
      </c>
    </row>
    <row r="14819" spans="1:9" hidden="1" x14ac:dyDescent="0.3">
      <c r="A14819" s="1" t="s">
        <v>159</v>
      </c>
      <c r="B14819" s="1" t="s">
        <v>344</v>
      </c>
      <c r="C14819">
        <v>37.601700000000001</v>
      </c>
      <c r="D14819">
        <v>-121.7195</v>
      </c>
      <c r="E14819" s="1" t="s">
        <v>53</v>
      </c>
      <c r="F14819" t="s">
        <v>11412</v>
      </c>
      <c r="G14819">
        <v>0</v>
      </c>
      <c r="H14819">
        <v>0</v>
      </c>
      <c r="I14819">
        <v>0</v>
      </c>
    </row>
    <row r="14820" spans="1:9" hidden="1" x14ac:dyDescent="0.3">
      <c r="A14820" s="1" t="s">
        <v>159</v>
      </c>
      <c r="B14820" s="1" t="s">
        <v>344</v>
      </c>
      <c r="C14820">
        <v>37.601700000000001</v>
      </c>
      <c r="D14820">
        <v>-121.7195</v>
      </c>
      <c r="E14820" s="1" t="s">
        <v>54</v>
      </c>
      <c r="F14820" t="s">
        <v>11607</v>
      </c>
      <c r="G14820">
        <v>0</v>
      </c>
      <c r="H14820">
        <v>0</v>
      </c>
      <c r="I14820">
        <v>0</v>
      </c>
    </row>
    <row r="14821" spans="1:9" hidden="1" x14ac:dyDescent="0.3">
      <c r="A14821" s="1" t="s">
        <v>159</v>
      </c>
      <c r="B14821" s="1" t="s">
        <v>344</v>
      </c>
      <c r="C14821">
        <v>37.601700000000001</v>
      </c>
      <c r="D14821">
        <v>-121.7195</v>
      </c>
      <c r="E14821" s="1" t="s">
        <v>21548</v>
      </c>
      <c r="F14821" t="s">
        <v>21833</v>
      </c>
      <c r="G14821">
        <v>0</v>
      </c>
      <c r="H14821">
        <v>0</v>
      </c>
      <c r="I14821">
        <v>0</v>
      </c>
    </row>
    <row r="14822" spans="1:9" hidden="1" x14ac:dyDescent="0.3">
      <c r="A14822" s="1" t="s">
        <v>159</v>
      </c>
      <c r="B14822" s="1" t="s">
        <v>345</v>
      </c>
      <c r="C14822">
        <v>26.190100000000001</v>
      </c>
      <c r="D14822">
        <v>-80.365899999999996</v>
      </c>
      <c r="E14822" s="1" t="s">
        <v>4</v>
      </c>
      <c r="F14822" t="s">
        <v>1003</v>
      </c>
      <c r="G14822">
        <v>0</v>
      </c>
      <c r="H14822">
        <v>0</v>
      </c>
      <c r="I14822">
        <v>0</v>
      </c>
    </row>
    <row r="14823" spans="1:9" hidden="1" x14ac:dyDescent="0.3">
      <c r="A14823" s="1" t="s">
        <v>159</v>
      </c>
      <c r="B14823" s="1" t="s">
        <v>345</v>
      </c>
      <c r="C14823">
        <v>26.190100000000001</v>
      </c>
      <c r="D14823">
        <v>-80.365899999999996</v>
      </c>
      <c r="E14823" s="1" t="s">
        <v>5</v>
      </c>
      <c r="F14823" t="s">
        <v>1245</v>
      </c>
      <c r="G14823">
        <v>0</v>
      </c>
      <c r="H14823">
        <v>0</v>
      </c>
      <c r="I14823">
        <v>0</v>
      </c>
    </row>
    <row r="14824" spans="1:9" hidden="1" x14ac:dyDescent="0.3">
      <c r="A14824" s="1" t="s">
        <v>159</v>
      </c>
      <c r="B14824" s="1" t="s">
        <v>345</v>
      </c>
      <c r="C14824">
        <v>26.190100000000001</v>
      </c>
      <c r="D14824">
        <v>-80.365899999999996</v>
      </c>
      <c r="E14824" s="1" t="s">
        <v>6</v>
      </c>
      <c r="F14824" t="s">
        <v>1487</v>
      </c>
      <c r="G14824">
        <v>0</v>
      </c>
      <c r="H14824">
        <v>0</v>
      </c>
      <c r="I14824">
        <v>0</v>
      </c>
    </row>
    <row r="14825" spans="1:9" hidden="1" x14ac:dyDescent="0.3">
      <c r="A14825" s="1" t="s">
        <v>159</v>
      </c>
      <c r="B14825" s="1" t="s">
        <v>345</v>
      </c>
      <c r="C14825">
        <v>26.190100000000001</v>
      </c>
      <c r="D14825">
        <v>-80.365899999999996</v>
      </c>
      <c r="E14825" s="1" t="s">
        <v>7</v>
      </c>
      <c r="F14825" t="s">
        <v>1728</v>
      </c>
      <c r="G14825">
        <v>0</v>
      </c>
      <c r="H14825">
        <v>0</v>
      </c>
      <c r="I14825">
        <v>0</v>
      </c>
    </row>
    <row r="14826" spans="1:9" hidden="1" x14ac:dyDescent="0.3">
      <c r="A14826" s="1" t="s">
        <v>159</v>
      </c>
      <c r="B14826" s="1" t="s">
        <v>345</v>
      </c>
      <c r="C14826">
        <v>26.190100000000001</v>
      </c>
      <c r="D14826">
        <v>-80.365899999999996</v>
      </c>
      <c r="E14826" s="1" t="s">
        <v>8</v>
      </c>
      <c r="F14826" t="s">
        <v>1969</v>
      </c>
      <c r="G14826">
        <v>0</v>
      </c>
      <c r="H14826">
        <v>0</v>
      </c>
      <c r="I14826">
        <v>0</v>
      </c>
    </row>
    <row r="14827" spans="1:9" hidden="1" x14ac:dyDescent="0.3">
      <c r="A14827" s="1" t="s">
        <v>159</v>
      </c>
      <c r="B14827" s="1" t="s">
        <v>345</v>
      </c>
      <c r="C14827">
        <v>26.190100000000001</v>
      </c>
      <c r="D14827">
        <v>-80.365899999999996</v>
      </c>
      <c r="E14827" s="1" t="s">
        <v>9</v>
      </c>
      <c r="F14827" t="s">
        <v>2207</v>
      </c>
      <c r="G14827">
        <v>0</v>
      </c>
      <c r="H14827">
        <v>0</v>
      </c>
      <c r="I14827">
        <v>0</v>
      </c>
    </row>
    <row r="14828" spans="1:9" hidden="1" x14ac:dyDescent="0.3">
      <c r="A14828" s="1" t="s">
        <v>159</v>
      </c>
      <c r="B14828" s="1" t="s">
        <v>345</v>
      </c>
      <c r="C14828">
        <v>26.190100000000001</v>
      </c>
      <c r="D14828">
        <v>-80.365899999999996</v>
      </c>
      <c r="E14828" s="1" t="s">
        <v>10</v>
      </c>
      <c r="F14828" t="s">
        <v>2445</v>
      </c>
      <c r="G14828">
        <v>0</v>
      </c>
      <c r="H14828">
        <v>0</v>
      </c>
      <c r="I14828">
        <v>0</v>
      </c>
    </row>
    <row r="14829" spans="1:9" hidden="1" x14ac:dyDescent="0.3">
      <c r="A14829" s="1" t="s">
        <v>159</v>
      </c>
      <c r="B14829" s="1" t="s">
        <v>345</v>
      </c>
      <c r="C14829">
        <v>26.190100000000001</v>
      </c>
      <c r="D14829">
        <v>-80.365899999999996</v>
      </c>
      <c r="E14829" s="1" t="s">
        <v>11</v>
      </c>
      <c r="F14829" t="s">
        <v>2683</v>
      </c>
      <c r="G14829">
        <v>0</v>
      </c>
      <c r="H14829">
        <v>0</v>
      </c>
      <c r="I14829">
        <v>0</v>
      </c>
    </row>
    <row r="14830" spans="1:9" hidden="1" x14ac:dyDescent="0.3">
      <c r="A14830" s="1" t="s">
        <v>159</v>
      </c>
      <c r="B14830" s="1" t="s">
        <v>345</v>
      </c>
      <c r="C14830">
        <v>26.190100000000001</v>
      </c>
      <c r="D14830">
        <v>-80.365899999999996</v>
      </c>
      <c r="E14830" s="1" t="s">
        <v>12</v>
      </c>
      <c r="F14830" t="s">
        <v>2921</v>
      </c>
      <c r="G14830">
        <v>0</v>
      </c>
      <c r="H14830">
        <v>0</v>
      </c>
      <c r="I14830">
        <v>0</v>
      </c>
    </row>
    <row r="14831" spans="1:9" hidden="1" x14ac:dyDescent="0.3">
      <c r="A14831" s="1" t="s">
        <v>159</v>
      </c>
      <c r="B14831" s="1" t="s">
        <v>345</v>
      </c>
      <c r="C14831">
        <v>26.190100000000001</v>
      </c>
      <c r="D14831">
        <v>-80.365899999999996</v>
      </c>
      <c r="E14831" s="1" t="s">
        <v>13</v>
      </c>
      <c r="F14831" t="s">
        <v>3159</v>
      </c>
      <c r="G14831">
        <v>0</v>
      </c>
      <c r="H14831">
        <v>0</v>
      </c>
      <c r="I14831">
        <v>0</v>
      </c>
    </row>
    <row r="14832" spans="1:9" hidden="1" x14ac:dyDescent="0.3">
      <c r="A14832" s="1" t="s">
        <v>159</v>
      </c>
      <c r="B14832" s="1" t="s">
        <v>345</v>
      </c>
      <c r="C14832">
        <v>26.190100000000001</v>
      </c>
      <c r="D14832">
        <v>-80.365899999999996</v>
      </c>
      <c r="E14832" s="1" t="s">
        <v>14</v>
      </c>
      <c r="F14832" t="s">
        <v>3396</v>
      </c>
      <c r="G14832">
        <v>0</v>
      </c>
      <c r="H14832">
        <v>0</v>
      </c>
      <c r="I14832">
        <v>0</v>
      </c>
    </row>
    <row r="14833" spans="1:9" hidden="1" x14ac:dyDescent="0.3">
      <c r="A14833" s="1" t="s">
        <v>159</v>
      </c>
      <c r="B14833" s="1" t="s">
        <v>345</v>
      </c>
      <c r="C14833">
        <v>26.190100000000001</v>
      </c>
      <c r="D14833">
        <v>-80.365899999999996</v>
      </c>
      <c r="E14833" s="1" t="s">
        <v>15</v>
      </c>
      <c r="F14833" t="s">
        <v>3632</v>
      </c>
      <c r="G14833">
        <v>0</v>
      </c>
      <c r="H14833">
        <v>0</v>
      </c>
      <c r="I14833">
        <v>0</v>
      </c>
    </row>
    <row r="14834" spans="1:9" hidden="1" x14ac:dyDescent="0.3">
      <c r="A14834" s="1" t="s">
        <v>159</v>
      </c>
      <c r="B14834" s="1" t="s">
        <v>345</v>
      </c>
      <c r="C14834">
        <v>26.190100000000001</v>
      </c>
      <c r="D14834">
        <v>-80.365899999999996</v>
      </c>
      <c r="E14834" s="1" t="s">
        <v>16</v>
      </c>
      <c r="F14834" t="s">
        <v>3868</v>
      </c>
      <c r="G14834">
        <v>0</v>
      </c>
      <c r="H14834">
        <v>0</v>
      </c>
      <c r="I14834">
        <v>0</v>
      </c>
    </row>
    <row r="14835" spans="1:9" hidden="1" x14ac:dyDescent="0.3">
      <c r="A14835" s="1" t="s">
        <v>159</v>
      </c>
      <c r="B14835" s="1" t="s">
        <v>345</v>
      </c>
      <c r="C14835">
        <v>26.190100000000001</v>
      </c>
      <c r="D14835">
        <v>-80.365899999999996</v>
      </c>
      <c r="E14835" s="1" t="s">
        <v>17</v>
      </c>
      <c r="F14835" t="s">
        <v>4103</v>
      </c>
      <c r="G14835">
        <v>0</v>
      </c>
      <c r="H14835">
        <v>0</v>
      </c>
      <c r="I14835">
        <v>0</v>
      </c>
    </row>
    <row r="14836" spans="1:9" hidden="1" x14ac:dyDescent="0.3">
      <c r="A14836" s="1" t="s">
        <v>159</v>
      </c>
      <c r="B14836" s="1" t="s">
        <v>345</v>
      </c>
      <c r="C14836">
        <v>26.190100000000001</v>
      </c>
      <c r="D14836">
        <v>-80.365899999999996</v>
      </c>
      <c r="E14836" s="1" t="s">
        <v>18</v>
      </c>
      <c r="F14836" t="s">
        <v>4338</v>
      </c>
      <c r="G14836">
        <v>0</v>
      </c>
      <c r="H14836">
        <v>0</v>
      </c>
      <c r="I14836">
        <v>0</v>
      </c>
    </row>
    <row r="14837" spans="1:9" hidden="1" x14ac:dyDescent="0.3">
      <c r="A14837" s="1" t="s">
        <v>159</v>
      </c>
      <c r="B14837" s="1" t="s">
        <v>345</v>
      </c>
      <c r="C14837">
        <v>26.190100000000001</v>
      </c>
      <c r="D14837">
        <v>-80.365899999999996</v>
      </c>
      <c r="E14837" s="1" t="s">
        <v>19</v>
      </c>
      <c r="F14837" t="s">
        <v>4573</v>
      </c>
      <c r="G14837">
        <v>0</v>
      </c>
      <c r="H14837">
        <v>0</v>
      </c>
      <c r="I14837">
        <v>0</v>
      </c>
    </row>
    <row r="14838" spans="1:9" hidden="1" x14ac:dyDescent="0.3">
      <c r="A14838" s="1" t="s">
        <v>159</v>
      </c>
      <c r="B14838" s="1" t="s">
        <v>345</v>
      </c>
      <c r="C14838">
        <v>26.190100000000001</v>
      </c>
      <c r="D14838">
        <v>-80.365899999999996</v>
      </c>
      <c r="E14838" s="1" t="s">
        <v>20</v>
      </c>
      <c r="F14838" t="s">
        <v>4808</v>
      </c>
      <c r="G14838">
        <v>0</v>
      </c>
      <c r="H14838">
        <v>0</v>
      </c>
      <c r="I14838">
        <v>0</v>
      </c>
    </row>
    <row r="14839" spans="1:9" hidden="1" x14ac:dyDescent="0.3">
      <c r="A14839" s="1" t="s">
        <v>159</v>
      </c>
      <c r="B14839" s="1" t="s">
        <v>345</v>
      </c>
      <c r="C14839">
        <v>26.190100000000001</v>
      </c>
      <c r="D14839">
        <v>-80.365899999999996</v>
      </c>
      <c r="E14839" s="1" t="s">
        <v>21</v>
      </c>
      <c r="F14839" t="s">
        <v>5043</v>
      </c>
      <c r="G14839">
        <v>0</v>
      </c>
      <c r="H14839">
        <v>0</v>
      </c>
      <c r="I14839">
        <v>0</v>
      </c>
    </row>
    <row r="14840" spans="1:9" hidden="1" x14ac:dyDescent="0.3">
      <c r="A14840" s="1" t="s">
        <v>159</v>
      </c>
      <c r="B14840" s="1" t="s">
        <v>345</v>
      </c>
      <c r="C14840">
        <v>26.190100000000001</v>
      </c>
      <c r="D14840">
        <v>-80.365899999999996</v>
      </c>
      <c r="E14840" s="1" t="s">
        <v>22</v>
      </c>
      <c r="F14840" t="s">
        <v>5278</v>
      </c>
      <c r="G14840">
        <v>0</v>
      </c>
      <c r="H14840">
        <v>0</v>
      </c>
      <c r="I14840">
        <v>0</v>
      </c>
    </row>
    <row r="14841" spans="1:9" hidden="1" x14ac:dyDescent="0.3">
      <c r="A14841" s="1" t="s">
        <v>159</v>
      </c>
      <c r="B14841" s="1" t="s">
        <v>345</v>
      </c>
      <c r="C14841">
        <v>26.190100000000001</v>
      </c>
      <c r="D14841">
        <v>-80.365899999999996</v>
      </c>
      <c r="E14841" s="1" t="s">
        <v>23</v>
      </c>
      <c r="F14841" t="s">
        <v>5513</v>
      </c>
      <c r="G14841">
        <v>0</v>
      </c>
      <c r="H14841">
        <v>0</v>
      </c>
      <c r="I14841">
        <v>0</v>
      </c>
    </row>
    <row r="14842" spans="1:9" hidden="1" x14ac:dyDescent="0.3">
      <c r="A14842" s="1" t="s">
        <v>159</v>
      </c>
      <c r="B14842" s="1" t="s">
        <v>345</v>
      </c>
      <c r="C14842">
        <v>26.190100000000001</v>
      </c>
      <c r="D14842">
        <v>-80.365899999999996</v>
      </c>
      <c r="E14842" s="1" t="s">
        <v>24</v>
      </c>
      <c r="F14842" t="s">
        <v>5748</v>
      </c>
      <c r="G14842">
        <v>0</v>
      </c>
      <c r="H14842">
        <v>0</v>
      </c>
      <c r="I14842">
        <v>0</v>
      </c>
    </row>
    <row r="14843" spans="1:9" hidden="1" x14ac:dyDescent="0.3">
      <c r="A14843" s="1" t="s">
        <v>159</v>
      </c>
      <c r="B14843" s="1" t="s">
        <v>345</v>
      </c>
      <c r="C14843">
        <v>26.190100000000001</v>
      </c>
      <c r="D14843">
        <v>-80.365899999999996</v>
      </c>
      <c r="E14843" s="1" t="s">
        <v>25</v>
      </c>
      <c r="F14843" t="s">
        <v>5982</v>
      </c>
      <c r="G14843">
        <v>0</v>
      </c>
      <c r="H14843">
        <v>0</v>
      </c>
      <c r="I14843">
        <v>0</v>
      </c>
    </row>
    <row r="14844" spans="1:9" hidden="1" x14ac:dyDescent="0.3">
      <c r="A14844" s="1" t="s">
        <v>159</v>
      </c>
      <c r="B14844" s="1" t="s">
        <v>345</v>
      </c>
      <c r="C14844">
        <v>26.190100000000001</v>
      </c>
      <c r="D14844">
        <v>-80.365899999999996</v>
      </c>
      <c r="E14844" s="1" t="s">
        <v>26</v>
      </c>
      <c r="F14844" t="s">
        <v>6216</v>
      </c>
      <c r="G14844">
        <v>0</v>
      </c>
      <c r="H14844">
        <v>0</v>
      </c>
      <c r="I14844">
        <v>0</v>
      </c>
    </row>
    <row r="14845" spans="1:9" hidden="1" x14ac:dyDescent="0.3">
      <c r="A14845" s="1" t="s">
        <v>159</v>
      </c>
      <c r="B14845" s="1" t="s">
        <v>345</v>
      </c>
      <c r="C14845">
        <v>26.190100000000001</v>
      </c>
      <c r="D14845">
        <v>-80.365899999999996</v>
      </c>
      <c r="E14845" s="1" t="s">
        <v>27</v>
      </c>
      <c r="F14845" t="s">
        <v>6450</v>
      </c>
      <c r="G14845">
        <v>0</v>
      </c>
      <c r="H14845">
        <v>0</v>
      </c>
      <c r="I14845">
        <v>0</v>
      </c>
    </row>
    <row r="14846" spans="1:9" hidden="1" x14ac:dyDescent="0.3">
      <c r="A14846" s="1" t="s">
        <v>159</v>
      </c>
      <c r="B14846" s="1" t="s">
        <v>345</v>
      </c>
      <c r="C14846">
        <v>26.190100000000001</v>
      </c>
      <c r="D14846">
        <v>-80.365899999999996</v>
      </c>
      <c r="E14846" s="1" t="s">
        <v>28</v>
      </c>
      <c r="F14846" t="s">
        <v>6684</v>
      </c>
      <c r="G14846">
        <v>0</v>
      </c>
      <c r="H14846">
        <v>0</v>
      </c>
      <c r="I14846">
        <v>0</v>
      </c>
    </row>
    <row r="14847" spans="1:9" hidden="1" x14ac:dyDescent="0.3">
      <c r="A14847" s="1" t="s">
        <v>159</v>
      </c>
      <c r="B14847" s="1" t="s">
        <v>345</v>
      </c>
      <c r="C14847">
        <v>26.190100000000001</v>
      </c>
      <c r="D14847">
        <v>-80.365899999999996</v>
      </c>
      <c r="E14847" s="1" t="s">
        <v>29</v>
      </c>
      <c r="F14847" t="s">
        <v>6918</v>
      </c>
      <c r="G14847">
        <v>0</v>
      </c>
      <c r="H14847">
        <v>0</v>
      </c>
      <c r="I14847">
        <v>0</v>
      </c>
    </row>
    <row r="14848" spans="1:9" hidden="1" x14ac:dyDescent="0.3">
      <c r="A14848" s="1" t="s">
        <v>159</v>
      </c>
      <c r="B14848" s="1" t="s">
        <v>345</v>
      </c>
      <c r="C14848">
        <v>26.190100000000001</v>
      </c>
      <c r="D14848">
        <v>-80.365899999999996</v>
      </c>
      <c r="E14848" s="1" t="s">
        <v>30</v>
      </c>
      <c r="F14848" t="s">
        <v>7152</v>
      </c>
      <c r="G14848">
        <v>0</v>
      </c>
      <c r="H14848">
        <v>0</v>
      </c>
      <c r="I14848">
        <v>0</v>
      </c>
    </row>
    <row r="14849" spans="1:9" hidden="1" x14ac:dyDescent="0.3">
      <c r="A14849" s="1" t="s">
        <v>159</v>
      </c>
      <c r="B14849" s="1" t="s">
        <v>345</v>
      </c>
      <c r="C14849">
        <v>26.190100000000001</v>
      </c>
      <c r="D14849">
        <v>-80.365899999999996</v>
      </c>
      <c r="E14849" s="1" t="s">
        <v>31</v>
      </c>
      <c r="F14849" t="s">
        <v>7386</v>
      </c>
      <c r="G14849">
        <v>0</v>
      </c>
      <c r="H14849">
        <v>0</v>
      </c>
      <c r="I14849">
        <v>0</v>
      </c>
    </row>
    <row r="14850" spans="1:9" hidden="1" x14ac:dyDescent="0.3">
      <c r="A14850" s="1" t="s">
        <v>159</v>
      </c>
      <c r="B14850" s="1" t="s">
        <v>345</v>
      </c>
      <c r="C14850">
        <v>26.190100000000001</v>
      </c>
      <c r="D14850">
        <v>-80.365899999999996</v>
      </c>
      <c r="E14850" s="1" t="s">
        <v>32</v>
      </c>
      <c r="F14850" t="s">
        <v>7620</v>
      </c>
      <c r="G14850">
        <v>0</v>
      </c>
      <c r="H14850">
        <v>0</v>
      </c>
      <c r="I14850">
        <v>0</v>
      </c>
    </row>
    <row r="14851" spans="1:9" hidden="1" x14ac:dyDescent="0.3">
      <c r="A14851" s="1" t="s">
        <v>159</v>
      </c>
      <c r="B14851" s="1" t="s">
        <v>345</v>
      </c>
      <c r="C14851">
        <v>26.190100000000001</v>
      </c>
      <c r="D14851">
        <v>-80.365899999999996</v>
      </c>
      <c r="E14851" s="1" t="s">
        <v>33</v>
      </c>
      <c r="F14851" t="s">
        <v>7854</v>
      </c>
      <c r="G14851">
        <v>0</v>
      </c>
      <c r="H14851">
        <v>0</v>
      </c>
      <c r="I14851">
        <v>0</v>
      </c>
    </row>
    <row r="14852" spans="1:9" hidden="1" x14ac:dyDescent="0.3">
      <c r="A14852" s="1" t="s">
        <v>159</v>
      </c>
      <c r="B14852" s="1" t="s">
        <v>345</v>
      </c>
      <c r="C14852">
        <v>26.190100000000001</v>
      </c>
      <c r="D14852">
        <v>-80.365899999999996</v>
      </c>
      <c r="E14852" s="1" t="s">
        <v>34</v>
      </c>
      <c r="F14852" t="s">
        <v>8088</v>
      </c>
      <c r="G14852">
        <v>0</v>
      </c>
      <c r="H14852">
        <v>0</v>
      </c>
      <c r="I14852">
        <v>0</v>
      </c>
    </row>
    <row r="14853" spans="1:9" hidden="1" x14ac:dyDescent="0.3">
      <c r="A14853" s="1" t="s">
        <v>159</v>
      </c>
      <c r="B14853" s="1" t="s">
        <v>345</v>
      </c>
      <c r="C14853">
        <v>26.190100000000001</v>
      </c>
      <c r="D14853">
        <v>-80.365899999999996</v>
      </c>
      <c r="E14853" s="1" t="s">
        <v>35</v>
      </c>
      <c r="F14853" t="s">
        <v>8320</v>
      </c>
      <c r="G14853">
        <v>0</v>
      </c>
      <c r="H14853">
        <v>0</v>
      </c>
      <c r="I14853">
        <v>0</v>
      </c>
    </row>
    <row r="14854" spans="1:9" hidden="1" x14ac:dyDescent="0.3">
      <c r="A14854" s="1" t="s">
        <v>159</v>
      </c>
      <c r="B14854" s="1" t="s">
        <v>345</v>
      </c>
      <c r="C14854">
        <v>26.190100000000001</v>
      </c>
      <c r="D14854">
        <v>-80.365899999999996</v>
      </c>
      <c r="E14854" s="1" t="s">
        <v>36</v>
      </c>
      <c r="F14854" t="s">
        <v>8552</v>
      </c>
      <c r="G14854">
        <v>0</v>
      </c>
      <c r="H14854">
        <v>0</v>
      </c>
      <c r="I14854">
        <v>0</v>
      </c>
    </row>
    <row r="14855" spans="1:9" hidden="1" x14ac:dyDescent="0.3">
      <c r="A14855" s="1" t="s">
        <v>159</v>
      </c>
      <c r="B14855" s="1" t="s">
        <v>345</v>
      </c>
      <c r="C14855">
        <v>26.190100000000001</v>
      </c>
      <c r="D14855">
        <v>-80.365899999999996</v>
      </c>
      <c r="E14855" s="1" t="s">
        <v>37</v>
      </c>
      <c r="F14855" t="s">
        <v>8783</v>
      </c>
      <c r="G14855">
        <v>0</v>
      </c>
      <c r="H14855">
        <v>0</v>
      </c>
      <c r="I14855">
        <v>0</v>
      </c>
    </row>
    <row r="14856" spans="1:9" hidden="1" x14ac:dyDescent="0.3">
      <c r="A14856" s="1" t="s">
        <v>159</v>
      </c>
      <c r="B14856" s="1" t="s">
        <v>345</v>
      </c>
      <c r="C14856">
        <v>26.190100000000001</v>
      </c>
      <c r="D14856">
        <v>-80.365899999999996</v>
      </c>
      <c r="E14856" s="1" t="s">
        <v>38</v>
      </c>
      <c r="F14856" t="s">
        <v>9014</v>
      </c>
      <c r="G14856">
        <v>0</v>
      </c>
      <c r="H14856">
        <v>0</v>
      </c>
      <c r="I14856">
        <v>0</v>
      </c>
    </row>
    <row r="14857" spans="1:9" hidden="1" x14ac:dyDescent="0.3">
      <c r="A14857" s="1" t="s">
        <v>159</v>
      </c>
      <c r="B14857" s="1" t="s">
        <v>345</v>
      </c>
      <c r="C14857">
        <v>26.190100000000001</v>
      </c>
      <c r="D14857">
        <v>-80.365899999999996</v>
      </c>
      <c r="E14857" s="1" t="s">
        <v>39</v>
      </c>
      <c r="F14857" t="s">
        <v>9245</v>
      </c>
      <c r="G14857">
        <v>0</v>
      </c>
      <c r="H14857">
        <v>0</v>
      </c>
      <c r="I14857">
        <v>0</v>
      </c>
    </row>
    <row r="14858" spans="1:9" hidden="1" x14ac:dyDescent="0.3">
      <c r="A14858" s="1" t="s">
        <v>159</v>
      </c>
      <c r="B14858" s="1" t="s">
        <v>345</v>
      </c>
      <c r="C14858">
        <v>26.190100000000001</v>
      </c>
      <c r="D14858">
        <v>-80.365899999999996</v>
      </c>
      <c r="E14858" s="1" t="s">
        <v>40</v>
      </c>
      <c r="F14858" t="s">
        <v>9476</v>
      </c>
      <c r="G14858">
        <v>0</v>
      </c>
      <c r="H14858">
        <v>0</v>
      </c>
      <c r="I14858">
        <v>0</v>
      </c>
    </row>
    <row r="14859" spans="1:9" hidden="1" x14ac:dyDescent="0.3">
      <c r="A14859" s="1" t="s">
        <v>159</v>
      </c>
      <c r="B14859" s="1" t="s">
        <v>345</v>
      </c>
      <c r="C14859">
        <v>26.190100000000001</v>
      </c>
      <c r="D14859">
        <v>-80.365899999999996</v>
      </c>
      <c r="E14859" s="1" t="s">
        <v>41</v>
      </c>
      <c r="F14859" t="s">
        <v>9707</v>
      </c>
      <c r="G14859">
        <v>0</v>
      </c>
      <c r="H14859">
        <v>0</v>
      </c>
      <c r="I14859">
        <v>0</v>
      </c>
    </row>
    <row r="14860" spans="1:9" hidden="1" x14ac:dyDescent="0.3">
      <c r="A14860" s="1" t="s">
        <v>159</v>
      </c>
      <c r="B14860" s="1" t="s">
        <v>345</v>
      </c>
      <c r="C14860">
        <v>26.190100000000001</v>
      </c>
      <c r="D14860">
        <v>-80.365899999999996</v>
      </c>
      <c r="E14860" s="1" t="s">
        <v>42</v>
      </c>
      <c r="F14860" t="s">
        <v>9938</v>
      </c>
      <c r="G14860">
        <v>0</v>
      </c>
      <c r="H14860">
        <v>0</v>
      </c>
      <c r="I14860">
        <v>0</v>
      </c>
    </row>
    <row r="14861" spans="1:9" hidden="1" x14ac:dyDescent="0.3">
      <c r="A14861" s="1" t="s">
        <v>159</v>
      </c>
      <c r="B14861" s="1" t="s">
        <v>345</v>
      </c>
      <c r="C14861">
        <v>26.190100000000001</v>
      </c>
      <c r="D14861">
        <v>-80.365899999999996</v>
      </c>
      <c r="E14861" s="1" t="s">
        <v>43</v>
      </c>
      <c r="F14861" t="s">
        <v>10167</v>
      </c>
      <c r="G14861">
        <v>0</v>
      </c>
      <c r="H14861">
        <v>0</v>
      </c>
      <c r="I14861">
        <v>0</v>
      </c>
    </row>
    <row r="14862" spans="1:9" hidden="1" x14ac:dyDescent="0.3">
      <c r="A14862" s="1" t="s">
        <v>159</v>
      </c>
      <c r="B14862" s="1" t="s">
        <v>345</v>
      </c>
      <c r="C14862">
        <v>26.190100000000001</v>
      </c>
      <c r="D14862">
        <v>-80.365899999999996</v>
      </c>
      <c r="E14862" s="1" t="s">
        <v>44</v>
      </c>
      <c r="F14862" t="s">
        <v>10395</v>
      </c>
      <c r="G14862">
        <v>0</v>
      </c>
      <c r="H14862">
        <v>0</v>
      </c>
      <c r="I14862">
        <v>0</v>
      </c>
    </row>
    <row r="14863" spans="1:9" hidden="1" x14ac:dyDescent="0.3">
      <c r="A14863" s="1" t="s">
        <v>159</v>
      </c>
      <c r="B14863" s="1" t="s">
        <v>345</v>
      </c>
      <c r="C14863">
        <v>26.190100000000001</v>
      </c>
      <c r="D14863">
        <v>-80.365899999999996</v>
      </c>
      <c r="E14863" s="1" t="s">
        <v>45</v>
      </c>
      <c r="F14863" t="s">
        <v>10615</v>
      </c>
      <c r="G14863">
        <v>0</v>
      </c>
      <c r="H14863">
        <v>0</v>
      </c>
      <c r="I14863">
        <v>0</v>
      </c>
    </row>
    <row r="14864" spans="1:9" hidden="1" x14ac:dyDescent="0.3">
      <c r="A14864" s="1" t="s">
        <v>159</v>
      </c>
      <c r="B14864" s="1" t="s">
        <v>345</v>
      </c>
      <c r="C14864">
        <v>26.190100000000001</v>
      </c>
      <c r="D14864">
        <v>-80.365899999999996</v>
      </c>
      <c r="E14864" s="1" t="s">
        <v>46</v>
      </c>
      <c r="F14864" t="s">
        <v>10831</v>
      </c>
      <c r="G14864">
        <v>0</v>
      </c>
      <c r="H14864">
        <v>0</v>
      </c>
      <c r="I14864">
        <v>0</v>
      </c>
    </row>
    <row r="14865" spans="1:9" hidden="1" x14ac:dyDescent="0.3">
      <c r="A14865" s="1" t="s">
        <v>159</v>
      </c>
      <c r="B14865" s="1" t="s">
        <v>345</v>
      </c>
      <c r="C14865">
        <v>26.190100000000001</v>
      </c>
      <c r="D14865">
        <v>-80.365899999999996</v>
      </c>
      <c r="E14865" s="1" t="s">
        <v>47</v>
      </c>
      <c r="F14865" t="s">
        <v>11046</v>
      </c>
      <c r="G14865">
        <v>0</v>
      </c>
      <c r="H14865">
        <v>0</v>
      </c>
      <c r="I14865">
        <v>0</v>
      </c>
    </row>
    <row r="14866" spans="1:9" hidden="1" x14ac:dyDescent="0.3">
      <c r="A14866" s="1" t="s">
        <v>159</v>
      </c>
      <c r="B14866" s="1" t="s">
        <v>345</v>
      </c>
      <c r="C14866">
        <v>26.190100000000001</v>
      </c>
      <c r="D14866">
        <v>-80.365899999999996</v>
      </c>
      <c r="E14866" s="1" t="s">
        <v>48</v>
      </c>
      <c r="F14866" t="s">
        <v>11848</v>
      </c>
      <c r="G14866">
        <v>0</v>
      </c>
      <c r="H14866">
        <v>0</v>
      </c>
      <c r="I14866">
        <v>0</v>
      </c>
    </row>
    <row r="14867" spans="1:9" hidden="1" x14ac:dyDescent="0.3">
      <c r="A14867" s="1" t="s">
        <v>159</v>
      </c>
      <c r="B14867" s="1" t="s">
        <v>345</v>
      </c>
      <c r="C14867">
        <v>26.190100000000001</v>
      </c>
      <c r="D14867">
        <v>-80.365899999999996</v>
      </c>
      <c r="E14867" s="1" t="s">
        <v>49</v>
      </c>
      <c r="F14867" t="s">
        <v>17403</v>
      </c>
      <c r="G14867">
        <v>0</v>
      </c>
      <c r="H14867">
        <v>2</v>
      </c>
      <c r="I14867">
        <v>0</v>
      </c>
    </row>
    <row r="14868" spans="1:9" hidden="1" x14ac:dyDescent="0.3">
      <c r="A14868" s="1" t="s">
        <v>159</v>
      </c>
      <c r="B14868" s="1" t="s">
        <v>345</v>
      </c>
      <c r="C14868">
        <v>26.190100000000001</v>
      </c>
      <c r="D14868">
        <v>-80.365899999999996</v>
      </c>
      <c r="E14868" s="1" t="s">
        <v>50</v>
      </c>
      <c r="F14868" t="s">
        <v>17404</v>
      </c>
      <c r="G14868">
        <v>0</v>
      </c>
      <c r="H14868">
        <v>2</v>
      </c>
      <c r="I14868">
        <v>0</v>
      </c>
    </row>
    <row r="14869" spans="1:9" hidden="1" x14ac:dyDescent="0.3">
      <c r="A14869" s="1" t="s">
        <v>159</v>
      </c>
      <c r="B14869" s="1" t="s">
        <v>345</v>
      </c>
      <c r="C14869">
        <v>26.190100000000001</v>
      </c>
      <c r="D14869">
        <v>-80.365899999999996</v>
      </c>
      <c r="E14869" s="1" t="s">
        <v>51</v>
      </c>
      <c r="F14869" t="s">
        <v>17260</v>
      </c>
      <c r="G14869">
        <v>0</v>
      </c>
      <c r="H14869">
        <v>3</v>
      </c>
      <c r="I14869">
        <v>0</v>
      </c>
    </row>
    <row r="14870" spans="1:9" hidden="1" x14ac:dyDescent="0.3">
      <c r="A14870" s="1" t="s">
        <v>159</v>
      </c>
      <c r="B14870" s="1" t="s">
        <v>345</v>
      </c>
      <c r="C14870">
        <v>26.190100000000001</v>
      </c>
      <c r="D14870">
        <v>-80.365899999999996</v>
      </c>
      <c r="E14870" s="1" t="s">
        <v>52</v>
      </c>
      <c r="F14870" t="s">
        <v>11215</v>
      </c>
      <c r="G14870">
        <v>0</v>
      </c>
      <c r="H14870">
        <v>0</v>
      </c>
      <c r="I14870">
        <v>0</v>
      </c>
    </row>
    <row r="14871" spans="1:9" hidden="1" x14ac:dyDescent="0.3">
      <c r="A14871" s="1" t="s">
        <v>159</v>
      </c>
      <c r="B14871" s="1" t="s">
        <v>345</v>
      </c>
      <c r="C14871">
        <v>26.190100000000001</v>
      </c>
      <c r="D14871">
        <v>-80.365899999999996</v>
      </c>
      <c r="E14871" s="1" t="s">
        <v>53</v>
      </c>
      <c r="F14871" t="s">
        <v>11413</v>
      </c>
      <c r="G14871">
        <v>0</v>
      </c>
      <c r="H14871">
        <v>0</v>
      </c>
      <c r="I14871">
        <v>0</v>
      </c>
    </row>
    <row r="14872" spans="1:9" hidden="1" x14ac:dyDescent="0.3">
      <c r="A14872" s="1" t="s">
        <v>159</v>
      </c>
      <c r="B14872" s="1" t="s">
        <v>345</v>
      </c>
      <c r="C14872">
        <v>26.190100000000001</v>
      </c>
      <c r="D14872">
        <v>-80.365899999999996</v>
      </c>
      <c r="E14872" s="1" t="s">
        <v>54</v>
      </c>
      <c r="F14872" t="s">
        <v>11608</v>
      </c>
      <c r="G14872">
        <v>0</v>
      </c>
      <c r="H14872">
        <v>0</v>
      </c>
      <c r="I14872">
        <v>0</v>
      </c>
    </row>
    <row r="14873" spans="1:9" hidden="1" x14ac:dyDescent="0.3">
      <c r="A14873" s="1" t="s">
        <v>159</v>
      </c>
      <c r="B14873" s="1" t="s">
        <v>345</v>
      </c>
      <c r="C14873">
        <v>26.190100000000001</v>
      </c>
      <c r="D14873">
        <v>-80.365899999999996</v>
      </c>
      <c r="E14873" s="1" t="s">
        <v>21548</v>
      </c>
      <c r="F14873" t="s">
        <v>21834</v>
      </c>
      <c r="G14873">
        <v>0</v>
      </c>
      <c r="H14873">
        <v>0</v>
      </c>
      <c r="I14873">
        <v>0</v>
      </c>
    </row>
    <row r="14874" spans="1:9" hidden="1" x14ac:dyDescent="0.3">
      <c r="A14874" s="1" t="s">
        <v>159</v>
      </c>
      <c r="B14874" s="1" t="s">
        <v>346</v>
      </c>
      <c r="C14874">
        <v>26.663</v>
      </c>
      <c r="D14874">
        <v>-81.953500000000005</v>
      </c>
      <c r="E14874" s="1" t="s">
        <v>4</v>
      </c>
      <c r="F14874" t="s">
        <v>1004</v>
      </c>
      <c r="G14874">
        <v>0</v>
      </c>
      <c r="H14874">
        <v>0</v>
      </c>
      <c r="I14874">
        <v>0</v>
      </c>
    </row>
    <row r="14875" spans="1:9" hidden="1" x14ac:dyDescent="0.3">
      <c r="A14875" s="1" t="s">
        <v>159</v>
      </c>
      <c r="B14875" s="1" t="s">
        <v>346</v>
      </c>
      <c r="C14875">
        <v>26.663</v>
      </c>
      <c r="D14875">
        <v>-81.953500000000005</v>
      </c>
      <c r="E14875" s="1" t="s">
        <v>5</v>
      </c>
      <c r="F14875" t="s">
        <v>1246</v>
      </c>
      <c r="G14875">
        <v>0</v>
      </c>
      <c r="H14875">
        <v>0</v>
      </c>
      <c r="I14875">
        <v>0</v>
      </c>
    </row>
    <row r="14876" spans="1:9" hidden="1" x14ac:dyDescent="0.3">
      <c r="A14876" s="1" t="s">
        <v>159</v>
      </c>
      <c r="B14876" s="1" t="s">
        <v>346</v>
      </c>
      <c r="C14876">
        <v>26.663</v>
      </c>
      <c r="D14876">
        <v>-81.953500000000005</v>
      </c>
      <c r="E14876" s="1" t="s">
        <v>6</v>
      </c>
      <c r="F14876" t="s">
        <v>1488</v>
      </c>
      <c r="G14876">
        <v>0</v>
      </c>
      <c r="H14876">
        <v>0</v>
      </c>
      <c r="I14876">
        <v>0</v>
      </c>
    </row>
    <row r="14877" spans="1:9" hidden="1" x14ac:dyDescent="0.3">
      <c r="A14877" s="1" t="s">
        <v>159</v>
      </c>
      <c r="B14877" s="1" t="s">
        <v>346</v>
      </c>
      <c r="C14877">
        <v>26.663</v>
      </c>
      <c r="D14877">
        <v>-81.953500000000005</v>
      </c>
      <c r="E14877" s="1" t="s">
        <v>7</v>
      </c>
      <c r="F14877" t="s">
        <v>1729</v>
      </c>
      <c r="G14877">
        <v>0</v>
      </c>
      <c r="H14877">
        <v>0</v>
      </c>
      <c r="I14877">
        <v>0</v>
      </c>
    </row>
    <row r="14878" spans="1:9" hidden="1" x14ac:dyDescent="0.3">
      <c r="A14878" s="1" t="s">
        <v>159</v>
      </c>
      <c r="B14878" s="1" t="s">
        <v>346</v>
      </c>
      <c r="C14878">
        <v>26.663</v>
      </c>
      <c r="D14878">
        <v>-81.953500000000005</v>
      </c>
      <c r="E14878" s="1" t="s">
        <v>8</v>
      </c>
      <c r="F14878" t="s">
        <v>1970</v>
      </c>
      <c r="G14878">
        <v>0</v>
      </c>
      <c r="H14878">
        <v>0</v>
      </c>
      <c r="I14878">
        <v>0</v>
      </c>
    </row>
    <row r="14879" spans="1:9" hidden="1" x14ac:dyDescent="0.3">
      <c r="A14879" s="1" t="s">
        <v>159</v>
      </c>
      <c r="B14879" s="1" t="s">
        <v>346</v>
      </c>
      <c r="C14879">
        <v>26.663</v>
      </c>
      <c r="D14879">
        <v>-81.953500000000005</v>
      </c>
      <c r="E14879" s="1" t="s">
        <v>9</v>
      </c>
      <c r="F14879" t="s">
        <v>2208</v>
      </c>
      <c r="G14879">
        <v>0</v>
      </c>
      <c r="H14879">
        <v>0</v>
      </c>
      <c r="I14879">
        <v>0</v>
      </c>
    </row>
    <row r="14880" spans="1:9" hidden="1" x14ac:dyDescent="0.3">
      <c r="A14880" s="1" t="s">
        <v>159</v>
      </c>
      <c r="B14880" s="1" t="s">
        <v>346</v>
      </c>
      <c r="C14880">
        <v>26.663</v>
      </c>
      <c r="D14880">
        <v>-81.953500000000005</v>
      </c>
      <c r="E14880" s="1" t="s">
        <v>10</v>
      </c>
      <c r="F14880" t="s">
        <v>2446</v>
      </c>
      <c r="G14880">
        <v>0</v>
      </c>
      <c r="H14880">
        <v>0</v>
      </c>
      <c r="I14880">
        <v>0</v>
      </c>
    </row>
    <row r="14881" spans="1:9" hidden="1" x14ac:dyDescent="0.3">
      <c r="A14881" s="1" t="s">
        <v>159</v>
      </c>
      <c r="B14881" s="1" t="s">
        <v>346</v>
      </c>
      <c r="C14881">
        <v>26.663</v>
      </c>
      <c r="D14881">
        <v>-81.953500000000005</v>
      </c>
      <c r="E14881" s="1" t="s">
        <v>11</v>
      </c>
      <c r="F14881" t="s">
        <v>2684</v>
      </c>
      <c r="G14881">
        <v>0</v>
      </c>
      <c r="H14881">
        <v>0</v>
      </c>
      <c r="I14881">
        <v>0</v>
      </c>
    </row>
    <row r="14882" spans="1:9" hidden="1" x14ac:dyDescent="0.3">
      <c r="A14882" s="1" t="s">
        <v>159</v>
      </c>
      <c r="B14882" s="1" t="s">
        <v>346</v>
      </c>
      <c r="C14882">
        <v>26.663</v>
      </c>
      <c r="D14882">
        <v>-81.953500000000005</v>
      </c>
      <c r="E14882" s="1" t="s">
        <v>12</v>
      </c>
      <c r="F14882" t="s">
        <v>2922</v>
      </c>
      <c r="G14882">
        <v>0</v>
      </c>
      <c r="H14882">
        <v>0</v>
      </c>
      <c r="I14882">
        <v>0</v>
      </c>
    </row>
    <row r="14883" spans="1:9" hidden="1" x14ac:dyDescent="0.3">
      <c r="A14883" s="1" t="s">
        <v>159</v>
      </c>
      <c r="B14883" s="1" t="s">
        <v>346</v>
      </c>
      <c r="C14883">
        <v>26.663</v>
      </c>
      <c r="D14883">
        <v>-81.953500000000005</v>
      </c>
      <c r="E14883" s="1" t="s">
        <v>13</v>
      </c>
      <c r="F14883" t="s">
        <v>3160</v>
      </c>
      <c r="G14883">
        <v>0</v>
      </c>
      <c r="H14883">
        <v>0</v>
      </c>
      <c r="I14883">
        <v>0</v>
      </c>
    </row>
    <row r="14884" spans="1:9" hidden="1" x14ac:dyDescent="0.3">
      <c r="A14884" s="1" t="s">
        <v>159</v>
      </c>
      <c r="B14884" s="1" t="s">
        <v>346</v>
      </c>
      <c r="C14884">
        <v>26.663</v>
      </c>
      <c r="D14884">
        <v>-81.953500000000005</v>
      </c>
      <c r="E14884" s="1" t="s">
        <v>14</v>
      </c>
      <c r="F14884" t="s">
        <v>3397</v>
      </c>
      <c r="G14884">
        <v>0</v>
      </c>
      <c r="H14884">
        <v>0</v>
      </c>
      <c r="I14884">
        <v>0</v>
      </c>
    </row>
    <row r="14885" spans="1:9" hidden="1" x14ac:dyDescent="0.3">
      <c r="A14885" s="1" t="s">
        <v>159</v>
      </c>
      <c r="B14885" s="1" t="s">
        <v>346</v>
      </c>
      <c r="C14885">
        <v>26.663</v>
      </c>
      <c r="D14885">
        <v>-81.953500000000005</v>
      </c>
      <c r="E14885" s="1" t="s">
        <v>15</v>
      </c>
      <c r="F14885" t="s">
        <v>3633</v>
      </c>
      <c r="G14885">
        <v>0</v>
      </c>
      <c r="H14885">
        <v>0</v>
      </c>
      <c r="I14885">
        <v>0</v>
      </c>
    </row>
    <row r="14886" spans="1:9" hidden="1" x14ac:dyDescent="0.3">
      <c r="A14886" s="1" t="s">
        <v>159</v>
      </c>
      <c r="B14886" s="1" t="s">
        <v>346</v>
      </c>
      <c r="C14886">
        <v>26.663</v>
      </c>
      <c r="D14886">
        <v>-81.953500000000005</v>
      </c>
      <c r="E14886" s="1" t="s">
        <v>16</v>
      </c>
      <c r="F14886" t="s">
        <v>3869</v>
      </c>
      <c r="G14886">
        <v>0</v>
      </c>
      <c r="H14886">
        <v>0</v>
      </c>
      <c r="I14886">
        <v>0</v>
      </c>
    </row>
    <row r="14887" spans="1:9" hidden="1" x14ac:dyDescent="0.3">
      <c r="A14887" s="1" t="s">
        <v>159</v>
      </c>
      <c r="B14887" s="1" t="s">
        <v>346</v>
      </c>
      <c r="C14887">
        <v>26.663</v>
      </c>
      <c r="D14887">
        <v>-81.953500000000005</v>
      </c>
      <c r="E14887" s="1" t="s">
        <v>17</v>
      </c>
      <c r="F14887" t="s">
        <v>4104</v>
      </c>
      <c r="G14887">
        <v>0</v>
      </c>
      <c r="H14887">
        <v>0</v>
      </c>
      <c r="I14887">
        <v>0</v>
      </c>
    </row>
    <row r="14888" spans="1:9" hidden="1" x14ac:dyDescent="0.3">
      <c r="A14888" s="1" t="s">
        <v>159</v>
      </c>
      <c r="B14888" s="1" t="s">
        <v>346</v>
      </c>
      <c r="C14888">
        <v>26.663</v>
      </c>
      <c r="D14888">
        <v>-81.953500000000005</v>
      </c>
      <c r="E14888" s="1" t="s">
        <v>18</v>
      </c>
      <c r="F14888" t="s">
        <v>4339</v>
      </c>
      <c r="G14888">
        <v>0</v>
      </c>
      <c r="H14888">
        <v>0</v>
      </c>
      <c r="I14888">
        <v>0</v>
      </c>
    </row>
    <row r="14889" spans="1:9" hidden="1" x14ac:dyDescent="0.3">
      <c r="A14889" s="1" t="s">
        <v>159</v>
      </c>
      <c r="B14889" s="1" t="s">
        <v>346</v>
      </c>
      <c r="C14889">
        <v>26.663</v>
      </c>
      <c r="D14889">
        <v>-81.953500000000005</v>
      </c>
      <c r="E14889" s="1" t="s">
        <v>19</v>
      </c>
      <c r="F14889" t="s">
        <v>4574</v>
      </c>
      <c r="G14889">
        <v>0</v>
      </c>
      <c r="H14889">
        <v>0</v>
      </c>
      <c r="I14889">
        <v>0</v>
      </c>
    </row>
    <row r="14890" spans="1:9" hidden="1" x14ac:dyDescent="0.3">
      <c r="A14890" s="1" t="s">
        <v>159</v>
      </c>
      <c r="B14890" s="1" t="s">
        <v>346</v>
      </c>
      <c r="C14890">
        <v>26.663</v>
      </c>
      <c r="D14890">
        <v>-81.953500000000005</v>
      </c>
      <c r="E14890" s="1" t="s">
        <v>20</v>
      </c>
      <c r="F14890" t="s">
        <v>4809</v>
      </c>
      <c r="G14890">
        <v>0</v>
      </c>
      <c r="H14890">
        <v>0</v>
      </c>
      <c r="I14890">
        <v>0</v>
      </c>
    </row>
    <row r="14891" spans="1:9" hidden="1" x14ac:dyDescent="0.3">
      <c r="A14891" s="1" t="s">
        <v>159</v>
      </c>
      <c r="B14891" s="1" t="s">
        <v>346</v>
      </c>
      <c r="C14891">
        <v>26.663</v>
      </c>
      <c r="D14891">
        <v>-81.953500000000005</v>
      </c>
      <c r="E14891" s="1" t="s">
        <v>21</v>
      </c>
      <c r="F14891" t="s">
        <v>5044</v>
      </c>
      <c r="G14891">
        <v>0</v>
      </c>
      <c r="H14891">
        <v>0</v>
      </c>
      <c r="I14891">
        <v>0</v>
      </c>
    </row>
    <row r="14892" spans="1:9" hidden="1" x14ac:dyDescent="0.3">
      <c r="A14892" s="1" t="s">
        <v>159</v>
      </c>
      <c r="B14892" s="1" t="s">
        <v>346</v>
      </c>
      <c r="C14892">
        <v>26.663</v>
      </c>
      <c r="D14892">
        <v>-81.953500000000005</v>
      </c>
      <c r="E14892" s="1" t="s">
        <v>22</v>
      </c>
      <c r="F14892" t="s">
        <v>5279</v>
      </c>
      <c r="G14892">
        <v>0</v>
      </c>
      <c r="H14892">
        <v>0</v>
      </c>
      <c r="I14892">
        <v>0</v>
      </c>
    </row>
    <row r="14893" spans="1:9" hidden="1" x14ac:dyDescent="0.3">
      <c r="A14893" s="1" t="s">
        <v>159</v>
      </c>
      <c r="B14893" s="1" t="s">
        <v>346</v>
      </c>
      <c r="C14893">
        <v>26.663</v>
      </c>
      <c r="D14893">
        <v>-81.953500000000005</v>
      </c>
      <c r="E14893" s="1" t="s">
        <v>23</v>
      </c>
      <c r="F14893" t="s">
        <v>5514</v>
      </c>
      <c r="G14893">
        <v>0</v>
      </c>
      <c r="H14893">
        <v>0</v>
      </c>
      <c r="I14893">
        <v>0</v>
      </c>
    </row>
    <row r="14894" spans="1:9" hidden="1" x14ac:dyDescent="0.3">
      <c r="A14894" s="1" t="s">
        <v>159</v>
      </c>
      <c r="B14894" s="1" t="s">
        <v>346</v>
      </c>
      <c r="C14894">
        <v>26.663</v>
      </c>
      <c r="D14894">
        <v>-81.953500000000005</v>
      </c>
      <c r="E14894" s="1" t="s">
        <v>24</v>
      </c>
      <c r="F14894" t="s">
        <v>5749</v>
      </c>
      <c r="G14894">
        <v>0</v>
      </c>
      <c r="H14894">
        <v>0</v>
      </c>
      <c r="I14894">
        <v>0</v>
      </c>
    </row>
    <row r="14895" spans="1:9" hidden="1" x14ac:dyDescent="0.3">
      <c r="A14895" s="1" t="s">
        <v>159</v>
      </c>
      <c r="B14895" s="1" t="s">
        <v>346</v>
      </c>
      <c r="C14895">
        <v>26.663</v>
      </c>
      <c r="D14895">
        <v>-81.953500000000005</v>
      </c>
      <c r="E14895" s="1" t="s">
        <v>25</v>
      </c>
      <c r="F14895" t="s">
        <v>5983</v>
      </c>
      <c r="G14895">
        <v>0</v>
      </c>
      <c r="H14895">
        <v>0</v>
      </c>
      <c r="I14895">
        <v>0</v>
      </c>
    </row>
    <row r="14896" spans="1:9" hidden="1" x14ac:dyDescent="0.3">
      <c r="A14896" s="1" t="s">
        <v>159</v>
      </c>
      <c r="B14896" s="1" t="s">
        <v>346</v>
      </c>
      <c r="C14896">
        <v>26.663</v>
      </c>
      <c r="D14896">
        <v>-81.953500000000005</v>
      </c>
      <c r="E14896" s="1" t="s">
        <v>26</v>
      </c>
      <c r="F14896" t="s">
        <v>6217</v>
      </c>
      <c r="G14896">
        <v>0</v>
      </c>
      <c r="H14896">
        <v>0</v>
      </c>
      <c r="I14896">
        <v>0</v>
      </c>
    </row>
    <row r="14897" spans="1:9" hidden="1" x14ac:dyDescent="0.3">
      <c r="A14897" s="1" t="s">
        <v>159</v>
      </c>
      <c r="B14897" s="1" t="s">
        <v>346</v>
      </c>
      <c r="C14897">
        <v>26.663</v>
      </c>
      <c r="D14897">
        <v>-81.953500000000005</v>
      </c>
      <c r="E14897" s="1" t="s">
        <v>27</v>
      </c>
      <c r="F14897" t="s">
        <v>6451</v>
      </c>
      <c r="G14897">
        <v>0</v>
      </c>
      <c r="H14897">
        <v>0</v>
      </c>
      <c r="I14897">
        <v>0</v>
      </c>
    </row>
    <row r="14898" spans="1:9" hidden="1" x14ac:dyDescent="0.3">
      <c r="A14898" s="1" t="s">
        <v>159</v>
      </c>
      <c r="B14898" s="1" t="s">
        <v>346</v>
      </c>
      <c r="C14898">
        <v>26.663</v>
      </c>
      <c r="D14898">
        <v>-81.953500000000005</v>
      </c>
      <c r="E14898" s="1" t="s">
        <v>28</v>
      </c>
      <c r="F14898" t="s">
        <v>6685</v>
      </c>
      <c r="G14898">
        <v>0</v>
      </c>
      <c r="H14898">
        <v>0</v>
      </c>
      <c r="I14898">
        <v>0</v>
      </c>
    </row>
    <row r="14899" spans="1:9" hidden="1" x14ac:dyDescent="0.3">
      <c r="A14899" s="1" t="s">
        <v>159</v>
      </c>
      <c r="B14899" s="1" t="s">
        <v>346</v>
      </c>
      <c r="C14899">
        <v>26.663</v>
      </c>
      <c r="D14899">
        <v>-81.953500000000005</v>
      </c>
      <c r="E14899" s="1" t="s">
        <v>29</v>
      </c>
      <c r="F14899" t="s">
        <v>6919</v>
      </c>
      <c r="G14899">
        <v>0</v>
      </c>
      <c r="H14899">
        <v>0</v>
      </c>
      <c r="I14899">
        <v>0</v>
      </c>
    </row>
    <row r="14900" spans="1:9" hidden="1" x14ac:dyDescent="0.3">
      <c r="A14900" s="1" t="s">
        <v>159</v>
      </c>
      <c r="B14900" s="1" t="s">
        <v>346</v>
      </c>
      <c r="C14900">
        <v>26.663</v>
      </c>
      <c r="D14900">
        <v>-81.953500000000005</v>
      </c>
      <c r="E14900" s="1" t="s">
        <v>30</v>
      </c>
      <c r="F14900" t="s">
        <v>7153</v>
      </c>
      <c r="G14900">
        <v>0</v>
      </c>
      <c r="H14900">
        <v>0</v>
      </c>
      <c r="I14900">
        <v>0</v>
      </c>
    </row>
    <row r="14901" spans="1:9" hidden="1" x14ac:dyDescent="0.3">
      <c r="A14901" s="1" t="s">
        <v>159</v>
      </c>
      <c r="B14901" s="1" t="s">
        <v>346</v>
      </c>
      <c r="C14901">
        <v>26.663</v>
      </c>
      <c r="D14901">
        <v>-81.953500000000005</v>
      </c>
      <c r="E14901" s="1" t="s">
        <v>31</v>
      </c>
      <c r="F14901" t="s">
        <v>7387</v>
      </c>
      <c r="G14901">
        <v>0</v>
      </c>
      <c r="H14901">
        <v>0</v>
      </c>
      <c r="I14901">
        <v>0</v>
      </c>
    </row>
    <row r="14902" spans="1:9" hidden="1" x14ac:dyDescent="0.3">
      <c r="A14902" s="1" t="s">
        <v>159</v>
      </c>
      <c r="B14902" s="1" t="s">
        <v>346</v>
      </c>
      <c r="C14902">
        <v>26.663</v>
      </c>
      <c r="D14902">
        <v>-81.953500000000005</v>
      </c>
      <c r="E14902" s="1" t="s">
        <v>32</v>
      </c>
      <c r="F14902" t="s">
        <v>7621</v>
      </c>
      <c r="G14902">
        <v>0</v>
      </c>
      <c r="H14902">
        <v>0</v>
      </c>
      <c r="I14902">
        <v>0</v>
      </c>
    </row>
    <row r="14903" spans="1:9" hidden="1" x14ac:dyDescent="0.3">
      <c r="A14903" s="1" t="s">
        <v>159</v>
      </c>
      <c r="B14903" s="1" t="s">
        <v>346</v>
      </c>
      <c r="C14903">
        <v>26.663</v>
      </c>
      <c r="D14903">
        <v>-81.953500000000005</v>
      </c>
      <c r="E14903" s="1" t="s">
        <v>33</v>
      </c>
      <c r="F14903" t="s">
        <v>7855</v>
      </c>
      <c r="G14903">
        <v>0</v>
      </c>
      <c r="H14903">
        <v>0</v>
      </c>
      <c r="I14903">
        <v>0</v>
      </c>
    </row>
    <row r="14904" spans="1:9" hidden="1" x14ac:dyDescent="0.3">
      <c r="A14904" s="1" t="s">
        <v>159</v>
      </c>
      <c r="B14904" s="1" t="s">
        <v>346</v>
      </c>
      <c r="C14904">
        <v>26.663</v>
      </c>
      <c r="D14904">
        <v>-81.953500000000005</v>
      </c>
      <c r="E14904" s="1" t="s">
        <v>34</v>
      </c>
      <c r="F14904" t="s">
        <v>8089</v>
      </c>
      <c r="G14904">
        <v>0</v>
      </c>
      <c r="H14904">
        <v>0</v>
      </c>
      <c r="I14904">
        <v>0</v>
      </c>
    </row>
    <row r="14905" spans="1:9" hidden="1" x14ac:dyDescent="0.3">
      <c r="A14905" s="1" t="s">
        <v>159</v>
      </c>
      <c r="B14905" s="1" t="s">
        <v>346</v>
      </c>
      <c r="C14905">
        <v>26.663</v>
      </c>
      <c r="D14905">
        <v>-81.953500000000005</v>
      </c>
      <c r="E14905" s="1" t="s">
        <v>35</v>
      </c>
      <c r="F14905" t="s">
        <v>8321</v>
      </c>
      <c r="G14905">
        <v>0</v>
      </c>
      <c r="H14905">
        <v>0</v>
      </c>
      <c r="I14905">
        <v>0</v>
      </c>
    </row>
    <row r="14906" spans="1:9" hidden="1" x14ac:dyDescent="0.3">
      <c r="A14906" s="1" t="s">
        <v>159</v>
      </c>
      <c r="B14906" s="1" t="s">
        <v>346</v>
      </c>
      <c r="C14906">
        <v>26.663</v>
      </c>
      <c r="D14906">
        <v>-81.953500000000005</v>
      </c>
      <c r="E14906" s="1" t="s">
        <v>36</v>
      </c>
      <c r="F14906" t="s">
        <v>8553</v>
      </c>
      <c r="G14906">
        <v>0</v>
      </c>
      <c r="H14906">
        <v>0</v>
      </c>
      <c r="I14906">
        <v>0</v>
      </c>
    </row>
    <row r="14907" spans="1:9" hidden="1" x14ac:dyDescent="0.3">
      <c r="A14907" s="1" t="s">
        <v>159</v>
      </c>
      <c r="B14907" s="1" t="s">
        <v>346</v>
      </c>
      <c r="C14907">
        <v>26.663</v>
      </c>
      <c r="D14907">
        <v>-81.953500000000005</v>
      </c>
      <c r="E14907" s="1" t="s">
        <v>37</v>
      </c>
      <c r="F14907" t="s">
        <v>8784</v>
      </c>
      <c r="G14907">
        <v>0</v>
      </c>
      <c r="H14907">
        <v>0</v>
      </c>
      <c r="I14907">
        <v>0</v>
      </c>
    </row>
    <row r="14908" spans="1:9" hidden="1" x14ac:dyDescent="0.3">
      <c r="A14908" s="1" t="s">
        <v>159</v>
      </c>
      <c r="B14908" s="1" t="s">
        <v>346</v>
      </c>
      <c r="C14908">
        <v>26.663</v>
      </c>
      <c r="D14908">
        <v>-81.953500000000005</v>
      </c>
      <c r="E14908" s="1" t="s">
        <v>38</v>
      </c>
      <c r="F14908" t="s">
        <v>9015</v>
      </c>
      <c r="G14908">
        <v>0</v>
      </c>
      <c r="H14908">
        <v>0</v>
      </c>
      <c r="I14908">
        <v>0</v>
      </c>
    </row>
    <row r="14909" spans="1:9" hidden="1" x14ac:dyDescent="0.3">
      <c r="A14909" s="1" t="s">
        <v>159</v>
      </c>
      <c r="B14909" s="1" t="s">
        <v>346</v>
      </c>
      <c r="C14909">
        <v>26.663</v>
      </c>
      <c r="D14909">
        <v>-81.953500000000005</v>
      </c>
      <c r="E14909" s="1" t="s">
        <v>39</v>
      </c>
      <c r="F14909" t="s">
        <v>9246</v>
      </c>
      <c r="G14909">
        <v>0</v>
      </c>
      <c r="H14909">
        <v>0</v>
      </c>
      <c r="I14909">
        <v>0</v>
      </c>
    </row>
    <row r="14910" spans="1:9" hidden="1" x14ac:dyDescent="0.3">
      <c r="A14910" s="1" t="s">
        <v>159</v>
      </c>
      <c r="B14910" s="1" t="s">
        <v>346</v>
      </c>
      <c r="C14910">
        <v>26.663</v>
      </c>
      <c r="D14910">
        <v>-81.953500000000005</v>
      </c>
      <c r="E14910" s="1" t="s">
        <v>40</v>
      </c>
      <c r="F14910" t="s">
        <v>9477</v>
      </c>
      <c r="G14910">
        <v>0</v>
      </c>
      <c r="H14910">
        <v>0</v>
      </c>
      <c r="I14910">
        <v>0</v>
      </c>
    </row>
    <row r="14911" spans="1:9" hidden="1" x14ac:dyDescent="0.3">
      <c r="A14911" s="1" t="s">
        <v>159</v>
      </c>
      <c r="B14911" s="1" t="s">
        <v>346</v>
      </c>
      <c r="C14911">
        <v>26.663</v>
      </c>
      <c r="D14911">
        <v>-81.953500000000005</v>
      </c>
      <c r="E14911" s="1" t="s">
        <v>41</v>
      </c>
      <c r="F14911" t="s">
        <v>9708</v>
      </c>
      <c r="G14911">
        <v>0</v>
      </c>
      <c r="H14911">
        <v>0</v>
      </c>
      <c r="I14911">
        <v>0</v>
      </c>
    </row>
    <row r="14912" spans="1:9" hidden="1" x14ac:dyDescent="0.3">
      <c r="A14912" s="1" t="s">
        <v>159</v>
      </c>
      <c r="B14912" s="1" t="s">
        <v>346</v>
      </c>
      <c r="C14912">
        <v>26.663</v>
      </c>
      <c r="D14912">
        <v>-81.953500000000005</v>
      </c>
      <c r="E14912" s="1" t="s">
        <v>42</v>
      </c>
      <c r="F14912" t="s">
        <v>9939</v>
      </c>
      <c r="G14912">
        <v>0</v>
      </c>
      <c r="H14912">
        <v>0</v>
      </c>
      <c r="I14912">
        <v>0</v>
      </c>
    </row>
    <row r="14913" spans="1:9" hidden="1" x14ac:dyDescent="0.3">
      <c r="A14913" s="1" t="s">
        <v>159</v>
      </c>
      <c r="B14913" s="1" t="s">
        <v>346</v>
      </c>
      <c r="C14913">
        <v>26.663</v>
      </c>
      <c r="D14913">
        <v>-81.953500000000005</v>
      </c>
      <c r="E14913" s="1" t="s">
        <v>43</v>
      </c>
      <c r="F14913" t="s">
        <v>10168</v>
      </c>
      <c r="G14913">
        <v>0</v>
      </c>
      <c r="H14913">
        <v>0</v>
      </c>
      <c r="I14913">
        <v>0</v>
      </c>
    </row>
    <row r="14914" spans="1:9" hidden="1" x14ac:dyDescent="0.3">
      <c r="A14914" s="1" t="s">
        <v>159</v>
      </c>
      <c r="B14914" s="1" t="s">
        <v>346</v>
      </c>
      <c r="C14914">
        <v>26.663</v>
      </c>
      <c r="D14914">
        <v>-81.953500000000005</v>
      </c>
      <c r="E14914" s="1" t="s">
        <v>44</v>
      </c>
      <c r="F14914" t="s">
        <v>10396</v>
      </c>
      <c r="G14914">
        <v>0</v>
      </c>
      <c r="H14914">
        <v>0</v>
      </c>
      <c r="I14914">
        <v>0</v>
      </c>
    </row>
    <row r="14915" spans="1:9" hidden="1" x14ac:dyDescent="0.3">
      <c r="A14915" s="1" t="s">
        <v>159</v>
      </c>
      <c r="B14915" s="1" t="s">
        <v>346</v>
      </c>
      <c r="C14915">
        <v>26.663</v>
      </c>
      <c r="D14915">
        <v>-81.953500000000005</v>
      </c>
      <c r="E14915" s="1" t="s">
        <v>45</v>
      </c>
      <c r="F14915" t="s">
        <v>10616</v>
      </c>
      <c r="G14915">
        <v>0</v>
      </c>
      <c r="H14915">
        <v>0</v>
      </c>
      <c r="I14915">
        <v>0</v>
      </c>
    </row>
    <row r="14916" spans="1:9" hidden="1" x14ac:dyDescent="0.3">
      <c r="A14916" s="1" t="s">
        <v>159</v>
      </c>
      <c r="B14916" s="1" t="s">
        <v>346</v>
      </c>
      <c r="C14916">
        <v>26.663</v>
      </c>
      <c r="D14916">
        <v>-81.953500000000005</v>
      </c>
      <c r="E14916" s="1" t="s">
        <v>46</v>
      </c>
      <c r="F14916" t="s">
        <v>10832</v>
      </c>
      <c r="G14916">
        <v>0</v>
      </c>
      <c r="H14916">
        <v>0</v>
      </c>
      <c r="I14916">
        <v>0</v>
      </c>
    </row>
    <row r="14917" spans="1:9" hidden="1" x14ac:dyDescent="0.3">
      <c r="A14917" s="1" t="s">
        <v>159</v>
      </c>
      <c r="B14917" s="1" t="s">
        <v>346</v>
      </c>
      <c r="C14917">
        <v>26.663</v>
      </c>
      <c r="D14917">
        <v>-81.953500000000005</v>
      </c>
      <c r="E14917" s="1" t="s">
        <v>47</v>
      </c>
      <c r="F14917" t="s">
        <v>11047</v>
      </c>
      <c r="G14917">
        <v>0</v>
      </c>
      <c r="H14917">
        <v>0</v>
      </c>
      <c r="I14917">
        <v>0</v>
      </c>
    </row>
    <row r="14918" spans="1:9" hidden="1" x14ac:dyDescent="0.3">
      <c r="A14918" s="1" t="s">
        <v>159</v>
      </c>
      <c r="B14918" s="1" t="s">
        <v>346</v>
      </c>
      <c r="C14918">
        <v>26.663</v>
      </c>
      <c r="D14918">
        <v>-81.953500000000005</v>
      </c>
      <c r="E14918" s="1" t="s">
        <v>48</v>
      </c>
      <c r="F14918" t="s">
        <v>11849</v>
      </c>
      <c r="G14918">
        <v>0</v>
      </c>
      <c r="H14918">
        <v>0</v>
      </c>
      <c r="I14918">
        <v>0</v>
      </c>
    </row>
    <row r="14919" spans="1:9" hidden="1" x14ac:dyDescent="0.3">
      <c r="A14919" s="1" t="s">
        <v>159</v>
      </c>
      <c r="B14919" s="1" t="s">
        <v>346</v>
      </c>
      <c r="C14919">
        <v>26.663</v>
      </c>
      <c r="D14919">
        <v>-81.953500000000005</v>
      </c>
      <c r="E14919" s="1" t="s">
        <v>49</v>
      </c>
      <c r="F14919" t="s">
        <v>17405</v>
      </c>
      <c r="G14919">
        <v>0</v>
      </c>
      <c r="H14919">
        <v>2</v>
      </c>
      <c r="I14919">
        <v>0</v>
      </c>
    </row>
    <row r="14920" spans="1:9" hidden="1" x14ac:dyDescent="0.3">
      <c r="A14920" s="1" t="s">
        <v>159</v>
      </c>
      <c r="B14920" s="1" t="s">
        <v>346</v>
      </c>
      <c r="C14920">
        <v>26.663</v>
      </c>
      <c r="D14920">
        <v>-81.953500000000005</v>
      </c>
      <c r="E14920" s="1" t="s">
        <v>50</v>
      </c>
      <c r="F14920" t="s">
        <v>17406</v>
      </c>
      <c r="G14920">
        <v>1</v>
      </c>
      <c r="H14920">
        <v>2</v>
      </c>
      <c r="I14920">
        <v>0</v>
      </c>
    </row>
    <row r="14921" spans="1:9" hidden="1" x14ac:dyDescent="0.3">
      <c r="A14921" s="1" t="s">
        <v>159</v>
      </c>
      <c r="B14921" s="1" t="s">
        <v>346</v>
      </c>
      <c r="C14921">
        <v>26.663</v>
      </c>
      <c r="D14921">
        <v>-81.953500000000005</v>
      </c>
      <c r="E14921" s="1" t="s">
        <v>51</v>
      </c>
      <c r="F14921" t="s">
        <v>17407</v>
      </c>
      <c r="G14921">
        <v>1</v>
      </c>
      <c r="H14921">
        <v>2</v>
      </c>
      <c r="I14921">
        <v>0</v>
      </c>
    </row>
    <row r="14922" spans="1:9" hidden="1" x14ac:dyDescent="0.3">
      <c r="A14922" s="1" t="s">
        <v>159</v>
      </c>
      <c r="B14922" s="1" t="s">
        <v>346</v>
      </c>
      <c r="C14922">
        <v>26.663</v>
      </c>
      <c r="D14922">
        <v>-81.953500000000005</v>
      </c>
      <c r="E14922" s="1" t="s">
        <v>52</v>
      </c>
      <c r="F14922" t="s">
        <v>11216</v>
      </c>
      <c r="G14922">
        <v>0</v>
      </c>
      <c r="H14922">
        <v>0</v>
      </c>
      <c r="I14922">
        <v>0</v>
      </c>
    </row>
    <row r="14923" spans="1:9" hidden="1" x14ac:dyDescent="0.3">
      <c r="A14923" s="1" t="s">
        <v>159</v>
      </c>
      <c r="B14923" s="1" t="s">
        <v>346</v>
      </c>
      <c r="C14923">
        <v>26.663</v>
      </c>
      <c r="D14923">
        <v>-81.953500000000005</v>
      </c>
      <c r="E14923" s="1" t="s">
        <v>53</v>
      </c>
      <c r="F14923" t="s">
        <v>11414</v>
      </c>
      <c r="G14923">
        <v>0</v>
      </c>
      <c r="H14923">
        <v>0</v>
      </c>
      <c r="I14923">
        <v>0</v>
      </c>
    </row>
    <row r="14924" spans="1:9" hidden="1" x14ac:dyDescent="0.3">
      <c r="A14924" s="1" t="s">
        <v>159</v>
      </c>
      <c r="B14924" s="1" t="s">
        <v>346</v>
      </c>
      <c r="C14924">
        <v>26.663</v>
      </c>
      <c r="D14924">
        <v>-81.953500000000005</v>
      </c>
      <c r="E14924" s="1" t="s">
        <v>54</v>
      </c>
      <c r="F14924" t="s">
        <v>11609</v>
      </c>
      <c r="G14924">
        <v>0</v>
      </c>
      <c r="H14924">
        <v>0</v>
      </c>
      <c r="I14924">
        <v>0</v>
      </c>
    </row>
    <row r="14925" spans="1:9" hidden="1" x14ac:dyDescent="0.3">
      <c r="A14925" s="1" t="s">
        <v>159</v>
      </c>
      <c r="B14925" s="1" t="s">
        <v>346</v>
      </c>
      <c r="C14925">
        <v>26.663</v>
      </c>
      <c r="D14925">
        <v>-81.953500000000005</v>
      </c>
      <c r="E14925" s="1" t="s">
        <v>21548</v>
      </c>
      <c r="F14925" t="s">
        <v>21835</v>
      </c>
      <c r="G14925">
        <v>0</v>
      </c>
      <c r="H14925">
        <v>0</v>
      </c>
      <c r="I14925">
        <v>0</v>
      </c>
    </row>
    <row r="14926" spans="1:9" hidden="1" x14ac:dyDescent="0.3">
      <c r="A14926" s="1" t="s">
        <v>159</v>
      </c>
      <c r="B14926" s="1" t="s">
        <v>347</v>
      </c>
      <c r="C14926">
        <v>32.816200000000002</v>
      </c>
      <c r="D14926">
        <v>-111.28449999999999</v>
      </c>
      <c r="E14926" s="1" t="s">
        <v>4</v>
      </c>
      <c r="F14926" t="s">
        <v>1005</v>
      </c>
      <c r="G14926">
        <v>0</v>
      </c>
      <c r="H14926">
        <v>0</v>
      </c>
      <c r="I14926">
        <v>0</v>
      </c>
    </row>
    <row r="14927" spans="1:9" hidden="1" x14ac:dyDescent="0.3">
      <c r="A14927" s="1" t="s">
        <v>159</v>
      </c>
      <c r="B14927" s="1" t="s">
        <v>347</v>
      </c>
      <c r="C14927">
        <v>32.816200000000002</v>
      </c>
      <c r="D14927">
        <v>-111.28449999999999</v>
      </c>
      <c r="E14927" s="1" t="s">
        <v>5</v>
      </c>
      <c r="F14927" t="s">
        <v>1247</v>
      </c>
      <c r="G14927">
        <v>0</v>
      </c>
      <c r="H14927">
        <v>0</v>
      </c>
      <c r="I14927">
        <v>0</v>
      </c>
    </row>
    <row r="14928" spans="1:9" hidden="1" x14ac:dyDescent="0.3">
      <c r="A14928" s="1" t="s">
        <v>159</v>
      </c>
      <c r="B14928" s="1" t="s">
        <v>347</v>
      </c>
      <c r="C14928">
        <v>32.816200000000002</v>
      </c>
      <c r="D14928">
        <v>-111.28449999999999</v>
      </c>
      <c r="E14928" s="1" t="s">
        <v>6</v>
      </c>
      <c r="F14928" t="s">
        <v>1489</v>
      </c>
      <c r="G14928">
        <v>0</v>
      </c>
      <c r="H14928">
        <v>0</v>
      </c>
      <c r="I14928">
        <v>0</v>
      </c>
    </row>
    <row r="14929" spans="1:9" hidden="1" x14ac:dyDescent="0.3">
      <c r="A14929" s="1" t="s">
        <v>159</v>
      </c>
      <c r="B14929" s="1" t="s">
        <v>347</v>
      </c>
      <c r="C14929">
        <v>32.816200000000002</v>
      </c>
      <c r="D14929">
        <v>-111.28449999999999</v>
      </c>
      <c r="E14929" s="1" t="s">
        <v>7</v>
      </c>
      <c r="F14929" t="s">
        <v>1730</v>
      </c>
      <c r="G14929">
        <v>0</v>
      </c>
      <c r="H14929">
        <v>0</v>
      </c>
      <c r="I14929">
        <v>0</v>
      </c>
    </row>
    <row r="14930" spans="1:9" hidden="1" x14ac:dyDescent="0.3">
      <c r="A14930" s="1" t="s">
        <v>159</v>
      </c>
      <c r="B14930" s="1" t="s">
        <v>347</v>
      </c>
      <c r="C14930">
        <v>32.816200000000002</v>
      </c>
      <c r="D14930">
        <v>-111.28449999999999</v>
      </c>
      <c r="E14930" s="1" t="s">
        <v>8</v>
      </c>
      <c r="F14930" t="s">
        <v>1971</v>
      </c>
      <c r="G14930">
        <v>0</v>
      </c>
      <c r="H14930">
        <v>0</v>
      </c>
      <c r="I14930">
        <v>0</v>
      </c>
    </row>
    <row r="14931" spans="1:9" hidden="1" x14ac:dyDescent="0.3">
      <c r="A14931" s="1" t="s">
        <v>159</v>
      </c>
      <c r="B14931" s="1" t="s">
        <v>347</v>
      </c>
      <c r="C14931">
        <v>32.816200000000002</v>
      </c>
      <c r="D14931">
        <v>-111.28449999999999</v>
      </c>
      <c r="E14931" s="1" t="s">
        <v>9</v>
      </c>
      <c r="F14931" t="s">
        <v>2209</v>
      </c>
      <c r="G14931">
        <v>0</v>
      </c>
      <c r="H14931">
        <v>0</v>
      </c>
      <c r="I14931">
        <v>0</v>
      </c>
    </row>
    <row r="14932" spans="1:9" hidden="1" x14ac:dyDescent="0.3">
      <c r="A14932" s="1" t="s">
        <v>159</v>
      </c>
      <c r="B14932" s="1" t="s">
        <v>347</v>
      </c>
      <c r="C14932">
        <v>32.816200000000002</v>
      </c>
      <c r="D14932">
        <v>-111.28449999999999</v>
      </c>
      <c r="E14932" s="1" t="s">
        <v>10</v>
      </c>
      <c r="F14932" t="s">
        <v>2447</v>
      </c>
      <c r="G14932">
        <v>0</v>
      </c>
      <c r="H14932">
        <v>0</v>
      </c>
      <c r="I14932">
        <v>0</v>
      </c>
    </row>
    <row r="14933" spans="1:9" hidden="1" x14ac:dyDescent="0.3">
      <c r="A14933" s="1" t="s">
        <v>159</v>
      </c>
      <c r="B14933" s="1" t="s">
        <v>347</v>
      </c>
      <c r="C14933">
        <v>32.816200000000002</v>
      </c>
      <c r="D14933">
        <v>-111.28449999999999</v>
      </c>
      <c r="E14933" s="1" t="s">
        <v>11</v>
      </c>
      <c r="F14933" t="s">
        <v>2685</v>
      </c>
      <c r="G14933">
        <v>0</v>
      </c>
      <c r="H14933">
        <v>0</v>
      </c>
      <c r="I14933">
        <v>0</v>
      </c>
    </row>
    <row r="14934" spans="1:9" hidden="1" x14ac:dyDescent="0.3">
      <c r="A14934" s="1" t="s">
        <v>159</v>
      </c>
      <c r="B14934" s="1" t="s">
        <v>347</v>
      </c>
      <c r="C14934">
        <v>32.816200000000002</v>
      </c>
      <c r="D14934">
        <v>-111.28449999999999</v>
      </c>
      <c r="E14934" s="1" t="s">
        <v>12</v>
      </c>
      <c r="F14934" t="s">
        <v>2923</v>
      </c>
      <c r="G14934">
        <v>0</v>
      </c>
      <c r="H14934">
        <v>0</v>
      </c>
      <c r="I14934">
        <v>0</v>
      </c>
    </row>
    <row r="14935" spans="1:9" hidden="1" x14ac:dyDescent="0.3">
      <c r="A14935" s="1" t="s">
        <v>159</v>
      </c>
      <c r="B14935" s="1" t="s">
        <v>347</v>
      </c>
      <c r="C14935">
        <v>32.816200000000002</v>
      </c>
      <c r="D14935">
        <v>-111.28449999999999</v>
      </c>
      <c r="E14935" s="1" t="s">
        <v>13</v>
      </c>
      <c r="F14935" t="s">
        <v>3161</v>
      </c>
      <c r="G14935">
        <v>0</v>
      </c>
      <c r="H14935">
        <v>0</v>
      </c>
      <c r="I14935">
        <v>0</v>
      </c>
    </row>
    <row r="14936" spans="1:9" hidden="1" x14ac:dyDescent="0.3">
      <c r="A14936" s="1" t="s">
        <v>159</v>
      </c>
      <c r="B14936" s="1" t="s">
        <v>347</v>
      </c>
      <c r="C14936">
        <v>32.816200000000002</v>
      </c>
      <c r="D14936">
        <v>-111.28449999999999</v>
      </c>
      <c r="E14936" s="1" t="s">
        <v>14</v>
      </c>
      <c r="F14936" t="s">
        <v>3398</v>
      </c>
      <c r="G14936">
        <v>0</v>
      </c>
      <c r="H14936">
        <v>0</v>
      </c>
      <c r="I14936">
        <v>0</v>
      </c>
    </row>
    <row r="14937" spans="1:9" hidden="1" x14ac:dyDescent="0.3">
      <c r="A14937" s="1" t="s">
        <v>159</v>
      </c>
      <c r="B14937" s="1" t="s">
        <v>347</v>
      </c>
      <c r="C14937">
        <v>32.816200000000002</v>
      </c>
      <c r="D14937">
        <v>-111.28449999999999</v>
      </c>
      <c r="E14937" s="1" t="s">
        <v>15</v>
      </c>
      <c r="F14937" t="s">
        <v>3634</v>
      </c>
      <c r="G14937">
        <v>0</v>
      </c>
      <c r="H14937">
        <v>0</v>
      </c>
      <c r="I14937">
        <v>0</v>
      </c>
    </row>
    <row r="14938" spans="1:9" hidden="1" x14ac:dyDescent="0.3">
      <c r="A14938" s="1" t="s">
        <v>159</v>
      </c>
      <c r="B14938" s="1" t="s">
        <v>347</v>
      </c>
      <c r="C14938">
        <v>32.816200000000002</v>
      </c>
      <c r="D14938">
        <v>-111.28449999999999</v>
      </c>
      <c r="E14938" s="1" t="s">
        <v>16</v>
      </c>
      <c r="F14938" t="s">
        <v>3870</v>
      </c>
      <c r="G14938">
        <v>0</v>
      </c>
      <c r="H14938">
        <v>0</v>
      </c>
      <c r="I14938">
        <v>0</v>
      </c>
    </row>
    <row r="14939" spans="1:9" hidden="1" x14ac:dyDescent="0.3">
      <c r="A14939" s="1" t="s">
        <v>159</v>
      </c>
      <c r="B14939" s="1" t="s">
        <v>347</v>
      </c>
      <c r="C14939">
        <v>32.816200000000002</v>
      </c>
      <c r="D14939">
        <v>-111.28449999999999</v>
      </c>
      <c r="E14939" s="1" t="s">
        <v>17</v>
      </c>
      <c r="F14939" t="s">
        <v>4105</v>
      </c>
      <c r="G14939">
        <v>0</v>
      </c>
      <c r="H14939">
        <v>0</v>
      </c>
      <c r="I14939">
        <v>0</v>
      </c>
    </row>
    <row r="14940" spans="1:9" hidden="1" x14ac:dyDescent="0.3">
      <c r="A14940" s="1" t="s">
        <v>159</v>
      </c>
      <c r="B14940" s="1" t="s">
        <v>347</v>
      </c>
      <c r="C14940">
        <v>32.816200000000002</v>
      </c>
      <c r="D14940">
        <v>-111.28449999999999</v>
      </c>
      <c r="E14940" s="1" t="s">
        <v>18</v>
      </c>
      <c r="F14940" t="s">
        <v>4340</v>
      </c>
      <c r="G14940">
        <v>0</v>
      </c>
      <c r="H14940">
        <v>0</v>
      </c>
      <c r="I14940">
        <v>0</v>
      </c>
    </row>
    <row r="14941" spans="1:9" hidden="1" x14ac:dyDescent="0.3">
      <c r="A14941" s="1" t="s">
        <v>159</v>
      </c>
      <c r="B14941" s="1" t="s">
        <v>347</v>
      </c>
      <c r="C14941">
        <v>32.816200000000002</v>
      </c>
      <c r="D14941">
        <v>-111.28449999999999</v>
      </c>
      <c r="E14941" s="1" t="s">
        <v>19</v>
      </c>
      <c r="F14941" t="s">
        <v>4575</v>
      </c>
      <c r="G14941">
        <v>0</v>
      </c>
      <c r="H14941">
        <v>0</v>
      </c>
      <c r="I14941">
        <v>0</v>
      </c>
    </row>
    <row r="14942" spans="1:9" hidden="1" x14ac:dyDescent="0.3">
      <c r="A14942" s="1" t="s">
        <v>159</v>
      </c>
      <c r="B14942" s="1" t="s">
        <v>347</v>
      </c>
      <c r="C14942">
        <v>32.816200000000002</v>
      </c>
      <c r="D14942">
        <v>-111.28449999999999</v>
      </c>
      <c r="E14942" s="1" t="s">
        <v>20</v>
      </c>
      <c r="F14942" t="s">
        <v>4810</v>
      </c>
      <c r="G14942">
        <v>0</v>
      </c>
      <c r="H14942">
        <v>0</v>
      </c>
      <c r="I14942">
        <v>0</v>
      </c>
    </row>
    <row r="14943" spans="1:9" hidden="1" x14ac:dyDescent="0.3">
      <c r="A14943" s="1" t="s">
        <v>159</v>
      </c>
      <c r="B14943" s="1" t="s">
        <v>347</v>
      </c>
      <c r="C14943">
        <v>32.816200000000002</v>
      </c>
      <c r="D14943">
        <v>-111.28449999999999</v>
      </c>
      <c r="E14943" s="1" t="s">
        <v>21</v>
      </c>
      <c r="F14943" t="s">
        <v>5045</v>
      </c>
      <c r="G14943">
        <v>0</v>
      </c>
      <c r="H14943">
        <v>0</v>
      </c>
      <c r="I14943">
        <v>0</v>
      </c>
    </row>
    <row r="14944" spans="1:9" hidden="1" x14ac:dyDescent="0.3">
      <c r="A14944" s="1" t="s">
        <v>159</v>
      </c>
      <c r="B14944" s="1" t="s">
        <v>347</v>
      </c>
      <c r="C14944">
        <v>32.816200000000002</v>
      </c>
      <c r="D14944">
        <v>-111.28449999999999</v>
      </c>
      <c r="E14944" s="1" t="s">
        <v>22</v>
      </c>
      <c r="F14944" t="s">
        <v>5280</v>
      </c>
      <c r="G14944">
        <v>0</v>
      </c>
      <c r="H14944">
        <v>0</v>
      </c>
      <c r="I14944">
        <v>0</v>
      </c>
    </row>
    <row r="14945" spans="1:9" hidden="1" x14ac:dyDescent="0.3">
      <c r="A14945" s="1" t="s">
        <v>159</v>
      </c>
      <c r="B14945" s="1" t="s">
        <v>347</v>
      </c>
      <c r="C14945">
        <v>32.816200000000002</v>
      </c>
      <c r="D14945">
        <v>-111.28449999999999</v>
      </c>
      <c r="E14945" s="1" t="s">
        <v>23</v>
      </c>
      <c r="F14945" t="s">
        <v>5515</v>
      </c>
      <c r="G14945">
        <v>0</v>
      </c>
      <c r="H14945">
        <v>0</v>
      </c>
      <c r="I14945">
        <v>0</v>
      </c>
    </row>
    <row r="14946" spans="1:9" hidden="1" x14ac:dyDescent="0.3">
      <c r="A14946" s="1" t="s">
        <v>159</v>
      </c>
      <c r="B14946" s="1" t="s">
        <v>347</v>
      </c>
      <c r="C14946">
        <v>32.816200000000002</v>
      </c>
      <c r="D14946">
        <v>-111.28449999999999</v>
      </c>
      <c r="E14946" s="1" t="s">
        <v>24</v>
      </c>
      <c r="F14946" t="s">
        <v>5750</v>
      </c>
      <c r="G14946">
        <v>0</v>
      </c>
      <c r="H14946">
        <v>0</v>
      </c>
      <c r="I14946">
        <v>0</v>
      </c>
    </row>
    <row r="14947" spans="1:9" hidden="1" x14ac:dyDescent="0.3">
      <c r="A14947" s="1" t="s">
        <v>159</v>
      </c>
      <c r="B14947" s="1" t="s">
        <v>347</v>
      </c>
      <c r="C14947">
        <v>32.816200000000002</v>
      </c>
      <c r="D14947">
        <v>-111.28449999999999</v>
      </c>
      <c r="E14947" s="1" t="s">
        <v>25</v>
      </c>
      <c r="F14947" t="s">
        <v>5984</v>
      </c>
      <c r="G14947">
        <v>0</v>
      </c>
      <c r="H14947">
        <v>0</v>
      </c>
      <c r="I14947">
        <v>0</v>
      </c>
    </row>
    <row r="14948" spans="1:9" hidden="1" x14ac:dyDescent="0.3">
      <c r="A14948" s="1" t="s">
        <v>159</v>
      </c>
      <c r="B14948" s="1" t="s">
        <v>347</v>
      </c>
      <c r="C14948">
        <v>32.816200000000002</v>
      </c>
      <c r="D14948">
        <v>-111.28449999999999</v>
      </c>
      <c r="E14948" s="1" t="s">
        <v>26</v>
      </c>
      <c r="F14948" t="s">
        <v>6218</v>
      </c>
      <c r="G14948">
        <v>0</v>
      </c>
      <c r="H14948">
        <v>0</v>
      </c>
      <c r="I14948">
        <v>0</v>
      </c>
    </row>
    <row r="14949" spans="1:9" hidden="1" x14ac:dyDescent="0.3">
      <c r="A14949" s="1" t="s">
        <v>159</v>
      </c>
      <c r="B14949" s="1" t="s">
        <v>347</v>
      </c>
      <c r="C14949">
        <v>32.816200000000002</v>
      </c>
      <c r="D14949">
        <v>-111.28449999999999</v>
      </c>
      <c r="E14949" s="1" t="s">
        <v>27</v>
      </c>
      <c r="F14949" t="s">
        <v>6452</v>
      </c>
      <c r="G14949">
        <v>0</v>
      </c>
      <c r="H14949">
        <v>0</v>
      </c>
      <c r="I14949">
        <v>0</v>
      </c>
    </row>
    <row r="14950" spans="1:9" hidden="1" x14ac:dyDescent="0.3">
      <c r="A14950" s="1" t="s">
        <v>159</v>
      </c>
      <c r="B14950" s="1" t="s">
        <v>347</v>
      </c>
      <c r="C14950">
        <v>32.816200000000002</v>
      </c>
      <c r="D14950">
        <v>-111.28449999999999</v>
      </c>
      <c r="E14950" s="1" t="s">
        <v>28</v>
      </c>
      <c r="F14950" t="s">
        <v>6686</v>
      </c>
      <c r="G14950">
        <v>0</v>
      </c>
      <c r="H14950">
        <v>0</v>
      </c>
      <c r="I14950">
        <v>0</v>
      </c>
    </row>
    <row r="14951" spans="1:9" hidden="1" x14ac:dyDescent="0.3">
      <c r="A14951" s="1" t="s">
        <v>159</v>
      </c>
      <c r="B14951" s="1" t="s">
        <v>347</v>
      </c>
      <c r="C14951">
        <v>32.816200000000002</v>
      </c>
      <c r="D14951">
        <v>-111.28449999999999</v>
      </c>
      <c r="E14951" s="1" t="s">
        <v>29</v>
      </c>
      <c r="F14951" t="s">
        <v>6920</v>
      </c>
      <c r="G14951">
        <v>0</v>
      </c>
      <c r="H14951">
        <v>0</v>
      </c>
      <c r="I14951">
        <v>0</v>
      </c>
    </row>
    <row r="14952" spans="1:9" hidden="1" x14ac:dyDescent="0.3">
      <c r="A14952" s="1" t="s">
        <v>159</v>
      </c>
      <c r="B14952" s="1" t="s">
        <v>347</v>
      </c>
      <c r="C14952">
        <v>32.816200000000002</v>
      </c>
      <c r="D14952">
        <v>-111.28449999999999</v>
      </c>
      <c r="E14952" s="1" t="s">
        <v>30</v>
      </c>
      <c r="F14952" t="s">
        <v>7154</v>
      </c>
      <c r="G14952">
        <v>0</v>
      </c>
      <c r="H14952">
        <v>0</v>
      </c>
      <c r="I14952">
        <v>0</v>
      </c>
    </row>
    <row r="14953" spans="1:9" hidden="1" x14ac:dyDescent="0.3">
      <c r="A14953" s="1" t="s">
        <v>159</v>
      </c>
      <c r="B14953" s="1" t="s">
        <v>347</v>
      </c>
      <c r="C14953">
        <v>32.816200000000002</v>
      </c>
      <c r="D14953">
        <v>-111.28449999999999</v>
      </c>
      <c r="E14953" s="1" t="s">
        <v>31</v>
      </c>
      <c r="F14953" t="s">
        <v>7388</v>
      </c>
      <c r="G14953">
        <v>0</v>
      </c>
      <c r="H14953">
        <v>0</v>
      </c>
      <c r="I14953">
        <v>0</v>
      </c>
    </row>
    <row r="14954" spans="1:9" hidden="1" x14ac:dyDescent="0.3">
      <c r="A14954" s="1" t="s">
        <v>159</v>
      </c>
      <c r="B14954" s="1" t="s">
        <v>347</v>
      </c>
      <c r="C14954">
        <v>32.816200000000002</v>
      </c>
      <c r="D14954">
        <v>-111.28449999999999</v>
      </c>
      <c r="E14954" s="1" t="s">
        <v>32</v>
      </c>
      <c r="F14954" t="s">
        <v>7622</v>
      </c>
      <c r="G14954">
        <v>0</v>
      </c>
      <c r="H14954">
        <v>0</v>
      </c>
      <c r="I14954">
        <v>0</v>
      </c>
    </row>
    <row r="14955" spans="1:9" hidden="1" x14ac:dyDescent="0.3">
      <c r="A14955" s="1" t="s">
        <v>159</v>
      </c>
      <c r="B14955" s="1" t="s">
        <v>347</v>
      </c>
      <c r="C14955">
        <v>32.816200000000002</v>
      </c>
      <c r="D14955">
        <v>-111.28449999999999</v>
      </c>
      <c r="E14955" s="1" t="s">
        <v>33</v>
      </c>
      <c r="F14955" t="s">
        <v>7856</v>
      </c>
      <c r="G14955">
        <v>0</v>
      </c>
      <c r="H14955">
        <v>0</v>
      </c>
      <c r="I14955">
        <v>0</v>
      </c>
    </row>
    <row r="14956" spans="1:9" hidden="1" x14ac:dyDescent="0.3">
      <c r="A14956" s="1" t="s">
        <v>159</v>
      </c>
      <c r="B14956" s="1" t="s">
        <v>347</v>
      </c>
      <c r="C14956">
        <v>32.816200000000002</v>
      </c>
      <c r="D14956">
        <v>-111.28449999999999</v>
      </c>
      <c r="E14956" s="1" t="s">
        <v>34</v>
      </c>
      <c r="F14956" t="s">
        <v>8090</v>
      </c>
      <c r="G14956">
        <v>0</v>
      </c>
      <c r="H14956">
        <v>0</v>
      </c>
      <c r="I14956">
        <v>0</v>
      </c>
    </row>
    <row r="14957" spans="1:9" hidden="1" x14ac:dyDescent="0.3">
      <c r="A14957" s="1" t="s">
        <v>159</v>
      </c>
      <c r="B14957" s="1" t="s">
        <v>347</v>
      </c>
      <c r="C14957">
        <v>32.816200000000002</v>
      </c>
      <c r="D14957">
        <v>-111.28449999999999</v>
      </c>
      <c r="E14957" s="1" t="s">
        <v>35</v>
      </c>
      <c r="F14957" t="s">
        <v>8322</v>
      </c>
      <c r="G14957">
        <v>0</v>
      </c>
      <c r="H14957">
        <v>0</v>
      </c>
      <c r="I14957">
        <v>0</v>
      </c>
    </row>
    <row r="14958" spans="1:9" hidden="1" x14ac:dyDescent="0.3">
      <c r="A14958" s="1" t="s">
        <v>159</v>
      </c>
      <c r="B14958" s="1" t="s">
        <v>347</v>
      </c>
      <c r="C14958">
        <v>32.816200000000002</v>
      </c>
      <c r="D14958">
        <v>-111.28449999999999</v>
      </c>
      <c r="E14958" s="1" t="s">
        <v>36</v>
      </c>
      <c r="F14958" t="s">
        <v>8554</v>
      </c>
      <c r="G14958">
        <v>0</v>
      </c>
      <c r="H14958">
        <v>0</v>
      </c>
      <c r="I14958">
        <v>0</v>
      </c>
    </row>
    <row r="14959" spans="1:9" hidden="1" x14ac:dyDescent="0.3">
      <c r="A14959" s="1" t="s">
        <v>159</v>
      </c>
      <c r="B14959" s="1" t="s">
        <v>347</v>
      </c>
      <c r="C14959">
        <v>32.816200000000002</v>
      </c>
      <c r="D14959">
        <v>-111.28449999999999</v>
      </c>
      <c r="E14959" s="1" t="s">
        <v>37</v>
      </c>
      <c r="F14959" t="s">
        <v>8785</v>
      </c>
      <c r="G14959">
        <v>0</v>
      </c>
      <c r="H14959">
        <v>0</v>
      </c>
      <c r="I14959">
        <v>0</v>
      </c>
    </row>
    <row r="14960" spans="1:9" hidden="1" x14ac:dyDescent="0.3">
      <c r="A14960" s="1" t="s">
        <v>159</v>
      </c>
      <c r="B14960" s="1" t="s">
        <v>347</v>
      </c>
      <c r="C14960">
        <v>32.816200000000002</v>
      </c>
      <c r="D14960">
        <v>-111.28449999999999</v>
      </c>
      <c r="E14960" s="1" t="s">
        <v>38</v>
      </c>
      <c r="F14960" t="s">
        <v>9016</v>
      </c>
      <c r="G14960">
        <v>0</v>
      </c>
      <c r="H14960">
        <v>0</v>
      </c>
      <c r="I14960">
        <v>0</v>
      </c>
    </row>
    <row r="14961" spans="1:9" hidden="1" x14ac:dyDescent="0.3">
      <c r="A14961" s="1" t="s">
        <v>159</v>
      </c>
      <c r="B14961" s="1" t="s">
        <v>347</v>
      </c>
      <c r="C14961">
        <v>32.816200000000002</v>
      </c>
      <c r="D14961">
        <v>-111.28449999999999</v>
      </c>
      <c r="E14961" s="1" t="s">
        <v>39</v>
      </c>
      <c r="F14961" t="s">
        <v>9247</v>
      </c>
      <c r="G14961">
        <v>0</v>
      </c>
      <c r="H14961">
        <v>0</v>
      </c>
      <c r="I14961">
        <v>0</v>
      </c>
    </row>
    <row r="14962" spans="1:9" hidden="1" x14ac:dyDescent="0.3">
      <c r="A14962" s="1" t="s">
        <v>159</v>
      </c>
      <c r="B14962" s="1" t="s">
        <v>347</v>
      </c>
      <c r="C14962">
        <v>32.816200000000002</v>
      </c>
      <c r="D14962">
        <v>-111.28449999999999</v>
      </c>
      <c r="E14962" s="1" t="s">
        <v>40</v>
      </c>
      <c r="F14962" t="s">
        <v>9478</v>
      </c>
      <c r="G14962">
        <v>0</v>
      </c>
      <c r="H14962">
        <v>0</v>
      </c>
      <c r="I14962">
        <v>0</v>
      </c>
    </row>
    <row r="14963" spans="1:9" hidden="1" x14ac:dyDescent="0.3">
      <c r="A14963" s="1" t="s">
        <v>159</v>
      </c>
      <c r="B14963" s="1" t="s">
        <v>347</v>
      </c>
      <c r="C14963">
        <v>32.816200000000002</v>
      </c>
      <c r="D14963">
        <v>-111.28449999999999</v>
      </c>
      <c r="E14963" s="1" t="s">
        <v>41</v>
      </c>
      <c r="F14963" t="s">
        <v>9709</v>
      </c>
      <c r="G14963">
        <v>0</v>
      </c>
      <c r="H14963">
        <v>0</v>
      </c>
      <c r="I14963">
        <v>0</v>
      </c>
    </row>
    <row r="14964" spans="1:9" hidden="1" x14ac:dyDescent="0.3">
      <c r="A14964" s="1" t="s">
        <v>159</v>
      </c>
      <c r="B14964" s="1" t="s">
        <v>347</v>
      </c>
      <c r="C14964">
        <v>32.816200000000002</v>
      </c>
      <c r="D14964">
        <v>-111.28449999999999</v>
      </c>
      <c r="E14964" s="1" t="s">
        <v>42</v>
      </c>
      <c r="F14964" t="s">
        <v>9940</v>
      </c>
      <c r="G14964">
        <v>0</v>
      </c>
      <c r="H14964">
        <v>0</v>
      </c>
      <c r="I14964">
        <v>0</v>
      </c>
    </row>
    <row r="14965" spans="1:9" hidden="1" x14ac:dyDescent="0.3">
      <c r="A14965" s="1" t="s">
        <v>159</v>
      </c>
      <c r="B14965" s="1" t="s">
        <v>347</v>
      </c>
      <c r="C14965">
        <v>32.816200000000002</v>
      </c>
      <c r="D14965">
        <v>-111.28449999999999</v>
      </c>
      <c r="E14965" s="1" t="s">
        <v>43</v>
      </c>
      <c r="F14965" t="s">
        <v>10169</v>
      </c>
      <c r="G14965">
        <v>0</v>
      </c>
      <c r="H14965">
        <v>0</v>
      </c>
      <c r="I14965">
        <v>0</v>
      </c>
    </row>
    <row r="14966" spans="1:9" hidden="1" x14ac:dyDescent="0.3">
      <c r="A14966" s="1" t="s">
        <v>159</v>
      </c>
      <c r="B14966" s="1" t="s">
        <v>347</v>
      </c>
      <c r="C14966">
        <v>32.816200000000002</v>
      </c>
      <c r="D14966">
        <v>-111.28449999999999</v>
      </c>
      <c r="E14966" s="1" t="s">
        <v>44</v>
      </c>
      <c r="F14966" t="s">
        <v>10397</v>
      </c>
      <c r="G14966">
        <v>0</v>
      </c>
      <c r="H14966">
        <v>0</v>
      </c>
      <c r="I14966">
        <v>0</v>
      </c>
    </row>
    <row r="14967" spans="1:9" hidden="1" x14ac:dyDescent="0.3">
      <c r="A14967" s="1" t="s">
        <v>159</v>
      </c>
      <c r="B14967" s="1" t="s">
        <v>347</v>
      </c>
      <c r="C14967">
        <v>32.816200000000002</v>
      </c>
      <c r="D14967">
        <v>-111.28449999999999</v>
      </c>
      <c r="E14967" s="1" t="s">
        <v>45</v>
      </c>
      <c r="F14967" t="s">
        <v>10617</v>
      </c>
      <c r="G14967">
        <v>0</v>
      </c>
      <c r="H14967">
        <v>0</v>
      </c>
      <c r="I14967">
        <v>0</v>
      </c>
    </row>
    <row r="14968" spans="1:9" hidden="1" x14ac:dyDescent="0.3">
      <c r="A14968" s="1" t="s">
        <v>159</v>
      </c>
      <c r="B14968" s="1" t="s">
        <v>347</v>
      </c>
      <c r="C14968">
        <v>32.816200000000002</v>
      </c>
      <c r="D14968">
        <v>-111.28449999999999</v>
      </c>
      <c r="E14968" s="1" t="s">
        <v>46</v>
      </c>
      <c r="F14968" t="s">
        <v>10833</v>
      </c>
      <c r="G14968">
        <v>0</v>
      </c>
      <c r="H14968">
        <v>0</v>
      </c>
      <c r="I14968">
        <v>0</v>
      </c>
    </row>
    <row r="14969" spans="1:9" hidden="1" x14ac:dyDescent="0.3">
      <c r="A14969" s="1" t="s">
        <v>159</v>
      </c>
      <c r="B14969" s="1" t="s">
        <v>347</v>
      </c>
      <c r="C14969">
        <v>32.816200000000002</v>
      </c>
      <c r="D14969">
        <v>-111.28449999999999</v>
      </c>
      <c r="E14969" s="1" t="s">
        <v>47</v>
      </c>
      <c r="F14969" t="s">
        <v>11048</v>
      </c>
      <c r="G14969">
        <v>0</v>
      </c>
      <c r="H14969">
        <v>0</v>
      </c>
      <c r="I14969">
        <v>0</v>
      </c>
    </row>
    <row r="14970" spans="1:9" hidden="1" x14ac:dyDescent="0.3">
      <c r="A14970" s="1" t="s">
        <v>159</v>
      </c>
      <c r="B14970" s="1" t="s">
        <v>347</v>
      </c>
      <c r="C14970">
        <v>32.816200000000002</v>
      </c>
      <c r="D14970">
        <v>-111.28449999999999</v>
      </c>
      <c r="E14970" s="1" t="s">
        <v>48</v>
      </c>
      <c r="F14970" t="s">
        <v>11850</v>
      </c>
      <c r="G14970">
        <v>0</v>
      </c>
      <c r="H14970">
        <v>0</v>
      </c>
      <c r="I14970">
        <v>0</v>
      </c>
    </row>
    <row r="14971" spans="1:9" hidden="1" x14ac:dyDescent="0.3">
      <c r="A14971" s="1" t="s">
        <v>159</v>
      </c>
      <c r="B14971" s="1" t="s">
        <v>347</v>
      </c>
      <c r="C14971">
        <v>32.816200000000002</v>
      </c>
      <c r="D14971">
        <v>-111.28449999999999</v>
      </c>
      <c r="E14971" s="1" t="s">
        <v>49</v>
      </c>
      <c r="F14971" t="s">
        <v>17408</v>
      </c>
      <c r="G14971">
        <v>0</v>
      </c>
      <c r="H14971">
        <v>2</v>
      </c>
      <c r="I14971">
        <v>0</v>
      </c>
    </row>
    <row r="14972" spans="1:9" hidden="1" x14ac:dyDescent="0.3">
      <c r="A14972" s="1" t="s">
        <v>159</v>
      </c>
      <c r="B14972" s="1" t="s">
        <v>347</v>
      </c>
      <c r="C14972">
        <v>32.816200000000002</v>
      </c>
      <c r="D14972">
        <v>-111.28449999999999</v>
      </c>
      <c r="E14972" s="1" t="s">
        <v>50</v>
      </c>
      <c r="F14972" t="s">
        <v>17409</v>
      </c>
      <c r="G14972">
        <v>0</v>
      </c>
      <c r="H14972">
        <v>2</v>
      </c>
      <c r="I14972">
        <v>0</v>
      </c>
    </row>
    <row r="14973" spans="1:9" hidden="1" x14ac:dyDescent="0.3">
      <c r="A14973" s="1" t="s">
        <v>159</v>
      </c>
      <c r="B14973" s="1" t="s">
        <v>347</v>
      </c>
      <c r="C14973">
        <v>32.816200000000002</v>
      </c>
      <c r="D14973">
        <v>-111.28449999999999</v>
      </c>
      <c r="E14973" s="1" t="s">
        <v>51</v>
      </c>
      <c r="F14973" t="s">
        <v>17410</v>
      </c>
      <c r="G14973">
        <v>0</v>
      </c>
      <c r="H14973">
        <v>2</v>
      </c>
      <c r="I14973">
        <v>0</v>
      </c>
    </row>
    <row r="14974" spans="1:9" hidden="1" x14ac:dyDescent="0.3">
      <c r="A14974" s="1" t="s">
        <v>159</v>
      </c>
      <c r="B14974" s="1" t="s">
        <v>347</v>
      </c>
      <c r="C14974">
        <v>32.816200000000002</v>
      </c>
      <c r="D14974">
        <v>-111.28449999999999</v>
      </c>
      <c r="E14974" s="1" t="s">
        <v>52</v>
      </c>
      <c r="F14974" t="s">
        <v>11217</v>
      </c>
      <c r="G14974">
        <v>0</v>
      </c>
      <c r="H14974">
        <v>0</v>
      </c>
      <c r="I14974">
        <v>0</v>
      </c>
    </row>
    <row r="14975" spans="1:9" hidden="1" x14ac:dyDescent="0.3">
      <c r="A14975" s="1" t="s">
        <v>159</v>
      </c>
      <c r="B14975" s="1" t="s">
        <v>347</v>
      </c>
      <c r="C14975">
        <v>32.816200000000002</v>
      </c>
      <c r="D14975">
        <v>-111.28449999999999</v>
      </c>
      <c r="E14975" s="1" t="s">
        <v>53</v>
      </c>
      <c r="F14975" t="s">
        <v>11415</v>
      </c>
      <c r="G14975">
        <v>0</v>
      </c>
      <c r="H14975">
        <v>0</v>
      </c>
      <c r="I14975">
        <v>0</v>
      </c>
    </row>
    <row r="14976" spans="1:9" hidden="1" x14ac:dyDescent="0.3">
      <c r="A14976" s="1" t="s">
        <v>159</v>
      </c>
      <c r="B14976" s="1" t="s">
        <v>347</v>
      </c>
      <c r="C14976">
        <v>32.816200000000002</v>
      </c>
      <c r="D14976">
        <v>-111.28449999999999</v>
      </c>
      <c r="E14976" s="1" t="s">
        <v>54</v>
      </c>
      <c r="F14976" t="s">
        <v>11610</v>
      </c>
      <c r="G14976">
        <v>0</v>
      </c>
      <c r="H14976">
        <v>0</v>
      </c>
      <c r="I14976">
        <v>0</v>
      </c>
    </row>
    <row r="14977" spans="1:9" hidden="1" x14ac:dyDescent="0.3">
      <c r="A14977" s="1" t="s">
        <v>159</v>
      </c>
      <c r="B14977" s="1" t="s">
        <v>347</v>
      </c>
      <c r="C14977">
        <v>32.816200000000002</v>
      </c>
      <c r="D14977">
        <v>-111.28449999999999</v>
      </c>
      <c r="E14977" s="1" t="s">
        <v>21548</v>
      </c>
      <c r="F14977" t="s">
        <v>21836</v>
      </c>
      <c r="G14977">
        <v>0</v>
      </c>
      <c r="H14977">
        <v>0</v>
      </c>
      <c r="I14977">
        <v>0</v>
      </c>
    </row>
    <row r="14978" spans="1:9" hidden="1" x14ac:dyDescent="0.3">
      <c r="A14978" s="1" t="s">
        <v>159</v>
      </c>
      <c r="B14978" s="1" t="s">
        <v>348</v>
      </c>
      <c r="C14978">
        <v>41.148899999999998</v>
      </c>
      <c r="D14978">
        <v>-73.983000000000004</v>
      </c>
      <c r="E14978" s="1" t="s">
        <v>4</v>
      </c>
      <c r="F14978" t="s">
        <v>1006</v>
      </c>
      <c r="G14978">
        <v>0</v>
      </c>
      <c r="H14978">
        <v>0</v>
      </c>
      <c r="I14978">
        <v>0</v>
      </c>
    </row>
    <row r="14979" spans="1:9" hidden="1" x14ac:dyDescent="0.3">
      <c r="A14979" s="1" t="s">
        <v>159</v>
      </c>
      <c r="B14979" s="1" t="s">
        <v>348</v>
      </c>
      <c r="C14979">
        <v>41.148899999999998</v>
      </c>
      <c r="D14979">
        <v>-73.983000000000004</v>
      </c>
      <c r="E14979" s="1" t="s">
        <v>5</v>
      </c>
      <c r="F14979" t="s">
        <v>1248</v>
      </c>
      <c r="G14979">
        <v>0</v>
      </c>
      <c r="H14979">
        <v>0</v>
      </c>
      <c r="I14979">
        <v>0</v>
      </c>
    </row>
    <row r="14980" spans="1:9" hidden="1" x14ac:dyDescent="0.3">
      <c r="A14980" s="1" t="s">
        <v>159</v>
      </c>
      <c r="B14980" s="1" t="s">
        <v>348</v>
      </c>
      <c r="C14980">
        <v>41.148899999999998</v>
      </c>
      <c r="D14980">
        <v>-73.983000000000004</v>
      </c>
      <c r="E14980" s="1" t="s">
        <v>6</v>
      </c>
      <c r="F14980" t="s">
        <v>1490</v>
      </c>
      <c r="G14980">
        <v>0</v>
      </c>
      <c r="H14980">
        <v>0</v>
      </c>
      <c r="I14980">
        <v>0</v>
      </c>
    </row>
    <row r="14981" spans="1:9" hidden="1" x14ac:dyDescent="0.3">
      <c r="A14981" s="1" t="s">
        <v>159</v>
      </c>
      <c r="B14981" s="1" t="s">
        <v>348</v>
      </c>
      <c r="C14981">
        <v>41.148899999999998</v>
      </c>
      <c r="D14981">
        <v>-73.983000000000004</v>
      </c>
      <c r="E14981" s="1" t="s">
        <v>7</v>
      </c>
      <c r="F14981" t="s">
        <v>1731</v>
      </c>
      <c r="G14981">
        <v>0</v>
      </c>
      <c r="H14981">
        <v>0</v>
      </c>
      <c r="I14981">
        <v>0</v>
      </c>
    </row>
    <row r="14982" spans="1:9" hidden="1" x14ac:dyDescent="0.3">
      <c r="A14982" s="1" t="s">
        <v>159</v>
      </c>
      <c r="B14982" s="1" t="s">
        <v>348</v>
      </c>
      <c r="C14982">
        <v>41.148899999999998</v>
      </c>
      <c r="D14982">
        <v>-73.983000000000004</v>
      </c>
      <c r="E14982" s="1" t="s">
        <v>8</v>
      </c>
      <c r="F14982" t="s">
        <v>1972</v>
      </c>
      <c r="G14982">
        <v>0</v>
      </c>
      <c r="H14982">
        <v>0</v>
      </c>
      <c r="I14982">
        <v>0</v>
      </c>
    </row>
    <row r="14983" spans="1:9" hidden="1" x14ac:dyDescent="0.3">
      <c r="A14983" s="1" t="s">
        <v>159</v>
      </c>
      <c r="B14983" s="1" t="s">
        <v>348</v>
      </c>
      <c r="C14983">
        <v>41.148899999999998</v>
      </c>
      <c r="D14983">
        <v>-73.983000000000004</v>
      </c>
      <c r="E14983" s="1" t="s">
        <v>9</v>
      </c>
      <c r="F14983" t="s">
        <v>2210</v>
      </c>
      <c r="G14983">
        <v>0</v>
      </c>
      <c r="H14983">
        <v>0</v>
      </c>
      <c r="I14983">
        <v>0</v>
      </c>
    </row>
    <row r="14984" spans="1:9" hidden="1" x14ac:dyDescent="0.3">
      <c r="A14984" s="1" t="s">
        <v>159</v>
      </c>
      <c r="B14984" s="1" t="s">
        <v>348</v>
      </c>
      <c r="C14984">
        <v>41.148899999999998</v>
      </c>
      <c r="D14984">
        <v>-73.983000000000004</v>
      </c>
      <c r="E14984" s="1" t="s">
        <v>10</v>
      </c>
      <c r="F14984" t="s">
        <v>2448</v>
      </c>
      <c r="G14984">
        <v>0</v>
      </c>
      <c r="H14984">
        <v>0</v>
      </c>
      <c r="I14984">
        <v>0</v>
      </c>
    </row>
    <row r="14985" spans="1:9" hidden="1" x14ac:dyDescent="0.3">
      <c r="A14985" s="1" t="s">
        <v>159</v>
      </c>
      <c r="B14985" s="1" t="s">
        <v>348</v>
      </c>
      <c r="C14985">
        <v>41.148899999999998</v>
      </c>
      <c r="D14985">
        <v>-73.983000000000004</v>
      </c>
      <c r="E14985" s="1" t="s">
        <v>11</v>
      </c>
      <c r="F14985" t="s">
        <v>2686</v>
      </c>
      <c r="G14985">
        <v>0</v>
      </c>
      <c r="H14985">
        <v>0</v>
      </c>
      <c r="I14985">
        <v>0</v>
      </c>
    </row>
    <row r="14986" spans="1:9" hidden="1" x14ac:dyDescent="0.3">
      <c r="A14986" s="1" t="s">
        <v>159</v>
      </c>
      <c r="B14986" s="1" t="s">
        <v>348</v>
      </c>
      <c r="C14986">
        <v>41.148899999999998</v>
      </c>
      <c r="D14986">
        <v>-73.983000000000004</v>
      </c>
      <c r="E14986" s="1" t="s">
        <v>12</v>
      </c>
      <c r="F14986" t="s">
        <v>2924</v>
      </c>
      <c r="G14986">
        <v>0</v>
      </c>
      <c r="H14986">
        <v>0</v>
      </c>
      <c r="I14986">
        <v>0</v>
      </c>
    </row>
    <row r="14987" spans="1:9" hidden="1" x14ac:dyDescent="0.3">
      <c r="A14987" s="1" t="s">
        <v>159</v>
      </c>
      <c r="B14987" s="1" t="s">
        <v>348</v>
      </c>
      <c r="C14987">
        <v>41.148899999999998</v>
      </c>
      <c r="D14987">
        <v>-73.983000000000004</v>
      </c>
      <c r="E14987" s="1" t="s">
        <v>13</v>
      </c>
      <c r="F14987" t="s">
        <v>3162</v>
      </c>
      <c r="G14987">
        <v>0</v>
      </c>
      <c r="H14987">
        <v>0</v>
      </c>
      <c r="I14987">
        <v>0</v>
      </c>
    </row>
    <row r="14988" spans="1:9" hidden="1" x14ac:dyDescent="0.3">
      <c r="A14988" s="1" t="s">
        <v>159</v>
      </c>
      <c r="B14988" s="1" t="s">
        <v>348</v>
      </c>
      <c r="C14988">
        <v>41.148899999999998</v>
      </c>
      <c r="D14988">
        <v>-73.983000000000004</v>
      </c>
      <c r="E14988" s="1" t="s">
        <v>14</v>
      </c>
      <c r="F14988" t="s">
        <v>3399</v>
      </c>
      <c r="G14988">
        <v>0</v>
      </c>
      <c r="H14988">
        <v>0</v>
      </c>
      <c r="I14988">
        <v>0</v>
      </c>
    </row>
    <row r="14989" spans="1:9" hidden="1" x14ac:dyDescent="0.3">
      <c r="A14989" s="1" t="s">
        <v>159</v>
      </c>
      <c r="B14989" s="1" t="s">
        <v>348</v>
      </c>
      <c r="C14989">
        <v>41.148899999999998</v>
      </c>
      <c r="D14989">
        <v>-73.983000000000004</v>
      </c>
      <c r="E14989" s="1" t="s">
        <v>15</v>
      </c>
      <c r="F14989" t="s">
        <v>3635</v>
      </c>
      <c r="G14989">
        <v>0</v>
      </c>
      <c r="H14989">
        <v>0</v>
      </c>
      <c r="I14989">
        <v>0</v>
      </c>
    </row>
    <row r="14990" spans="1:9" hidden="1" x14ac:dyDescent="0.3">
      <c r="A14990" s="1" t="s">
        <v>159</v>
      </c>
      <c r="B14990" s="1" t="s">
        <v>348</v>
      </c>
      <c r="C14990">
        <v>41.148899999999998</v>
      </c>
      <c r="D14990">
        <v>-73.983000000000004</v>
      </c>
      <c r="E14990" s="1" t="s">
        <v>16</v>
      </c>
      <c r="F14990" t="s">
        <v>3871</v>
      </c>
      <c r="G14990">
        <v>0</v>
      </c>
      <c r="H14990">
        <v>0</v>
      </c>
      <c r="I14990">
        <v>0</v>
      </c>
    </row>
    <row r="14991" spans="1:9" hidden="1" x14ac:dyDescent="0.3">
      <c r="A14991" s="1" t="s">
        <v>159</v>
      </c>
      <c r="B14991" s="1" t="s">
        <v>348</v>
      </c>
      <c r="C14991">
        <v>41.148899999999998</v>
      </c>
      <c r="D14991">
        <v>-73.983000000000004</v>
      </c>
      <c r="E14991" s="1" t="s">
        <v>17</v>
      </c>
      <c r="F14991" t="s">
        <v>4106</v>
      </c>
      <c r="G14991">
        <v>0</v>
      </c>
      <c r="H14991">
        <v>0</v>
      </c>
      <c r="I14991">
        <v>0</v>
      </c>
    </row>
    <row r="14992" spans="1:9" hidden="1" x14ac:dyDescent="0.3">
      <c r="A14992" s="1" t="s">
        <v>159</v>
      </c>
      <c r="B14992" s="1" t="s">
        <v>348</v>
      </c>
      <c r="C14992">
        <v>41.148899999999998</v>
      </c>
      <c r="D14992">
        <v>-73.983000000000004</v>
      </c>
      <c r="E14992" s="1" t="s">
        <v>18</v>
      </c>
      <c r="F14992" t="s">
        <v>4341</v>
      </c>
      <c r="G14992">
        <v>0</v>
      </c>
      <c r="H14992">
        <v>0</v>
      </c>
      <c r="I14992">
        <v>0</v>
      </c>
    </row>
    <row r="14993" spans="1:9" hidden="1" x14ac:dyDescent="0.3">
      <c r="A14993" s="1" t="s">
        <v>159</v>
      </c>
      <c r="B14993" s="1" t="s">
        <v>348</v>
      </c>
      <c r="C14993">
        <v>41.148899999999998</v>
      </c>
      <c r="D14993">
        <v>-73.983000000000004</v>
      </c>
      <c r="E14993" s="1" t="s">
        <v>19</v>
      </c>
      <c r="F14993" t="s">
        <v>4576</v>
      </c>
      <c r="G14993">
        <v>0</v>
      </c>
      <c r="H14993">
        <v>0</v>
      </c>
      <c r="I14993">
        <v>0</v>
      </c>
    </row>
    <row r="14994" spans="1:9" hidden="1" x14ac:dyDescent="0.3">
      <c r="A14994" s="1" t="s">
        <v>159</v>
      </c>
      <c r="B14994" s="1" t="s">
        <v>348</v>
      </c>
      <c r="C14994">
        <v>41.148899999999998</v>
      </c>
      <c r="D14994">
        <v>-73.983000000000004</v>
      </c>
      <c r="E14994" s="1" t="s">
        <v>20</v>
      </c>
      <c r="F14994" t="s">
        <v>4811</v>
      </c>
      <c r="G14994">
        <v>0</v>
      </c>
      <c r="H14994">
        <v>0</v>
      </c>
      <c r="I14994">
        <v>0</v>
      </c>
    </row>
    <row r="14995" spans="1:9" hidden="1" x14ac:dyDescent="0.3">
      <c r="A14995" s="1" t="s">
        <v>159</v>
      </c>
      <c r="B14995" s="1" t="s">
        <v>348</v>
      </c>
      <c r="C14995">
        <v>41.148899999999998</v>
      </c>
      <c r="D14995">
        <v>-73.983000000000004</v>
      </c>
      <c r="E14995" s="1" t="s">
        <v>21</v>
      </c>
      <c r="F14995" t="s">
        <v>5046</v>
      </c>
      <c r="G14995">
        <v>0</v>
      </c>
      <c r="H14995">
        <v>0</v>
      </c>
      <c r="I14995">
        <v>0</v>
      </c>
    </row>
    <row r="14996" spans="1:9" hidden="1" x14ac:dyDescent="0.3">
      <c r="A14996" s="1" t="s">
        <v>159</v>
      </c>
      <c r="B14996" s="1" t="s">
        <v>348</v>
      </c>
      <c r="C14996">
        <v>41.148899999999998</v>
      </c>
      <c r="D14996">
        <v>-73.983000000000004</v>
      </c>
      <c r="E14996" s="1" t="s">
        <v>22</v>
      </c>
      <c r="F14996" t="s">
        <v>5281</v>
      </c>
      <c r="G14996">
        <v>0</v>
      </c>
      <c r="H14996">
        <v>0</v>
      </c>
      <c r="I14996">
        <v>0</v>
      </c>
    </row>
    <row r="14997" spans="1:9" hidden="1" x14ac:dyDescent="0.3">
      <c r="A14997" s="1" t="s">
        <v>159</v>
      </c>
      <c r="B14997" s="1" t="s">
        <v>348</v>
      </c>
      <c r="C14997">
        <v>41.148899999999998</v>
      </c>
      <c r="D14997">
        <v>-73.983000000000004</v>
      </c>
      <c r="E14997" s="1" t="s">
        <v>23</v>
      </c>
      <c r="F14997" t="s">
        <v>5516</v>
      </c>
      <c r="G14997">
        <v>0</v>
      </c>
      <c r="H14997">
        <v>0</v>
      </c>
      <c r="I14997">
        <v>0</v>
      </c>
    </row>
    <row r="14998" spans="1:9" hidden="1" x14ac:dyDescent="0.3">
      <c r="A14998" s="1" t="s">
        <v>159</v>
      </c>
      <c r="B14998" s="1" t="s">
        <v>348</v>
      </c>
      <c r="C14998">
        <v>41.148899999999998</v>
      </c>
      <c r="D14998">
        <v>-73.983000000000004</v>
      </c>
      <c r="E14998" s="1" t="s">
        <v>24</v>
      </c>
      <c r="F14998" t="s">
        <v>5751</v>
      </c>
      <c r="G14998">
        <v>0</v>
      </c>
      <c r="H14998">
        <v>0</v>
      </c>
      <c r="I14998">
        <v>0</v>
      </c>
    </row>
    <row r="14999" spans="1:9" hidden="1" x14ac:dyDescent="0.3">
      <c r="A14999" s="1" t="s">
        <v>159</v>
      </c>
      <c r="B14999" s="1" t="s">
        <v>348</v>
      </c>
      <c r="C14999">
        <v>41.148899999999998</v>
      </c>
      <c r="D14999">
        <v>-73.983000000000004</v>
      </c>
      <c r="E14999" s="1" t="s">
        <v>25</v>
      </c>
      <c r="F14999" t="s">
        <v>5985</v>
      </c>
      <c r="G14999">
        <v>0</v>
      </c>
      <c r="H14999">
        <v>0</v>
      </c>
      <c r="I14999">
        <v>0</v>
      </c>
    </row>
    <row r="15000" spans="1:9" hidden="1" x14ac:dyDescent="0.3">
      <c r="A15000" s="1" t="s">
        <v>159</v>
      </c>
      <c r="B15000" s="1" t="s">
        <v>348</v>
      </c>
      <c r="C15000">
        <v>41.148899999999998</v>
      </c>
      <c r="D15000">
        <v>-73.983000000000004</v>
      </c>
      <c r="E15000" s="1" t="s">
        <v>26</v>
      </c>
      <c r="F15000" t="s">
        <v>6219</v>
      </c>
      <c r="G15000">
        <v>0</v>
      </c>
      <c r="H15000">
        <v>0</v>
      </c>
      <c r="I15000">
        <v>0</v>
      </c>
    </row>
    <row r="15001" spans="1:9" hidden="1" x14ac:dyDescent="0.3">
      <c r="A15001" s="1" t="s">
        <v>159</v>
      </c>
      <c r="B15001" s="1" t="s">
        <v>348</v>
      </c>
      <c r="C15001">
        <v>41.148899999999998</v>
      </c>
      <c r="D15001">
        <v>-73.983000000000004</v>
      </c>
      <c r="E15001" s="1" t="s">
        <v>27</v>
      </c>
      <c r="F15001" t="s">
        <v>6453</v>
      </c>
      <c r="G15001">
        <v>0</v>
      </c>
      <c r="H15001">
        <v>0</v>
      </c>
      <c r="I15001">
        <v>0</v>
      </c>
    </row>
    <row r="15002" spans="1:9" hidden="1" x14ac:dyDescent="0.3">
      <c r="A15002" s="1" t="s">
        <v>159</v>
      </c>
      <c r="B15002" s="1" t="s">
        <v>348</v>
      </c>
      <c r="C15002">
        <v>41.148899999999998</v>
      </c>
      <c r="D15002">
        <v>-73.983000000000004</v>
      </c>
      <c r="E15002" s="1" t="s">
        <v>28</v>
      </c>
      <c r="F15002" t="s">
        <v>6687</v>
      </c>
      <c r="G15002">
        <v>0</v>
      </c>
      <c r="H15002">
        <v>0</v>
      </c>
      <c r="I15002">
        <v>0</v>
      </c>
    </row>
    <row r="15003" spans="1:9" hidden="1" x14ac:dyDescent="0.3">
      <c r="A15003" s="1" t="s">
        <v>159</v>
      </c>
      <c r="B15003" s="1" t="s">
        <v>348</v>
      </c>
      <c r="C15003">
        <v>41.148899999999998</v>
      </c>
      <c r="D15003">
        <v>-73.983000000000004</v>
      </c>
      <c r="E15003" s="1" t="s">
        <v>29</v>
      </c>
      <c r="F15003" t="s">
        <v>6921</v>
      </c>
      <c r="G15003">
        <v>0</v>
      </c>
      <c r="H15003">
        <v>0</v>
      </c>
      <c r="I15003">
        <v>0</v>
      </c>
    </row>
    <row r="15004" spans="1:9" hidden="1" x14ac:dyDescent="0.3">
      <c r="A15004" s="1" t="s">
        <v>159</v>
      </c>
      <c r="B15004" s="1" t="s">
        <v>348</v>
      </c>
      <c r="C15004">
        <v>41.148899999999998</v>
      </c>
      <c r="D15004">
        <v>-73.983000000000004</v>
      </c>
      <c r="E15004" s="1" t="s">
        <v>30</v>
      </c>
      <c r="F15004" t="s">
        <v>7155</v>
      </c>
      <c r="G15004">
        <v>0</v>
      </c>
      <c r="H15004">
        <v>0</v>
      </c>
      <c r="I15004">
        <v>0</v>
      </c>
    </row>
    <row r="15005" spans="1:9" hidden="1" x14ac:dyDescent="0.3">
      <c r="A15005" s="1" t="s">
        <v>159</v>
      </c>
      <c r="B15005" s="1" t="s">
        <v>348</v>
      </c>
      <c r="C15005">
        <v>41.148899999999998</v>
      </c>
      <c r="D15005">
        <v>-73.983000000000004</v>
      </c>
      <c r="E15005" s="1" t="s">
        <v>31</v>
      </c>
      <c r="F15005" t="s">
        <v>7389</v>
      </c>
      <c r="G15005">
        <v>0</v>
      </c>
      <c r="H15005">
        <v>0</v>
      </c>
      <c r="I15005">
        <v>0</v>
      </c>
    </row>
    <row r="15006" spans="1:9" hidden="1" x14ac:dyDescent="0.3">
      <c r="A15006" s="1" t="s">
        <v>159</v>
      </c>
      <c r="B15006" s="1" t="s">
        <v>348</v>
      </c>
      <c r="C15006">
        <v>41.148899999999998</v>
      </c>
      <c r="D15006">
        <v>-73.983000000000004</v>
      </c>
      <c r="E15006" s="1" t="s">
        <v>32</v>
      </c>
      <c r="F15006" t="s">
        <v>7623</v>
      </c>
      <c r="G15006">
        <v>0</v>
      </c>
      <c r="H15006">
        <v>0</v>
      </c>
      <c r="I15006">
        <v>0</v>
      </c>
    </row>
    <row r="15007" spans="1:9" hidden="1" x14ac:dyDescent="0.3">
      <c r="A15007" s="1" t="s">
        <v>159</v>
      </c>
      <c r="B15007" s="1" t="s">
        <v>348</v>
      </c>
      <c r="C15007">
        <v>41.148899999999998</v>
      </c>
      <c r="D15007">
        <v>-73.983000000000004</v>
      </c>
      <c r="E15007" s="1" t="s">
        <v>33</v>
      </c>
      <c r="F15007" t="s">
        <v>7857</v>
      </c>
      <c r="G15007">
        <v>0</v>
      </c>
      <c r="H15007">
        <v>0</v>
      </c>
      <c r="I15007">
        <v>0</v>
      </c>
    </row>
    <row r="15008" spans="1:9" hidden="1" x14ac:dyDescent="0.3">
      <c r="A15008" s="1" t="s">
        <v>159</v>
      </c>
      <c r="B15008" s="1" t="s">
        <v>348</v>
      </c>
      <c r="C15008">
        <v>41.148899999999998</v>
      </c>
      <c r="D15008">
        <v>-73.983000000000004</v>
      </c>
      <c r="E15008" s="1" t="s">
        <v>34</v>
      </c>
      <c r="F15008" t="s">
        <v>8091</v>
      </c>
      <c r="G15008">
        <v>0</v>
      </c>
      <c r="H15008">
        <v>0</v>
      </c>
      <c r="I15008">
        <v>0</v>
      </c>
    </row>
    <row r="15009" spans="1:9" hidden="1" x14ac:dyDescent="0.3">
      <c r="A15009" s="1" t="s">
        <v>159</v>
      </c>
      <c r="B15009" s="1" t="s">
        <v>348</v>
      </c>
      <c r="C15009">
        <v>41.148899999999998</v>
      </c>
      <c r="D15009">
        <v>-73.983000000000004</v>
      </c>
      <c r="E15009" s="1" t="s">
        <v>35</v>
      </c>
      <c r="F15009" t="s">
        <v>8323</v>
      </c>
      <c r="G15009">
        <v>0</v>
      </c>
      <c r="H15009">
        <v>0</v>
      </c>
      <c r="I15009">
        <v>0</v>
      </c>
    </row>
    <row r="15010" spans="1:9" hidden="1" x14ac:dyDescent="0.3">
      <c r="A15010" s="1" t="s">
        <v>159</v>
      </c>
      <c r="B15010" s="1" t="s">
        <v>348</v>
      </c>
      <c r="C15010">
        <v>41.148899999999998</v>
      </c>
      <c r="D15010">
        <v>-73.983000000000004</v>
      </c>
      <c r="E15010" s="1" t="s">
        <v>36</v>
      </c>
      <c r="F15010" t="s">
        <v>8555</v>
      </c>
      <c r="G15010">
        <v>0</v>
      </c>
      <c r="H15010">
        <v>0</v>
      </c>
      <c r="I15010">
        <v>0</v>
      </c>
    </row>
    <row r="15011" spans="1:9" hidden="1" x14ac:dyDescent="0.3">
      <c r="A15011" s="1" t="s">
        <v>159</v>
      </c>
      <c r="B15011" s="1" t="s">
        <v>348</v>
      </c>
      <c r="C15011">
        <v>41.148899999999998</v>
      </c>
      <c r="D15011">
        <v>-73.983000000000004</v>
      </c>
      <c r="E15011" s="1" t="s">
        <v>37</v>
      </c>
      <c r="F15011" t="s">
        <v>8786</v>
      </c>
      <c r="G15011">
        <v>0</v>
      </c>
      <c r="H15011">
        <v>0</v>
      </c>
      <c r="I15011">
        <v>0</v>
      </c>
    </row>
    <row r="15012" spans="1:9" hidden="1" x14ac:dyDescent="0.3">
      <c r="A15012" s="1" t="s">
        <v>159</v>
      </c>
      <c r="B15012" s="1" t="s">
        <v>348</v>
      </c>
      <c r="C15012">
        <v>41.148899999999998</v>
      </c>
      <c r="D15012">
        <v>-73.983000000000004</v>
      </c>
      <c r="E15012" s="1" t="s">
        <v>38</v>
      </c>
      <c r="F15012" t="s">
        <v>9017</v>
      </c>
      <c r="G15012">
        <v>0</v>
      </c>
      <c r="H15012">
        <v>0</v>
      </c>
      <c r="I15012">
        <v>0</v>
      </c>
    </row>
    <row r="15013" spans="1:9" hidden="1" x14ac:dyDescent="0.3">
      <c r="A15013" s="1" t="s">
        <v>159</v>
      </c>
      <c r="B15013" s="1" t="s">
        <v>348</v>
      </c>
      <c r="C15013">
        <v>41.148899999999998</v>
      </c>
      <c r="D15013">
        <v>-73.983000000000004</v>
      </c>
      <c r="E15013" s="1" t="s">
        <v>39</v>
      </c>
      <c r="F15013" t="s">
        <v>9248</v>
      </c>
      <c r="G15013">
        <v>0</v>
      </c>
      <c r="H15013">
        <v>0</v>
      </c>
      <c r="I15013">
        <v>0</v>
      </c>
    </row>
    <row r="15014" spans="1:9" hidden="1" x14ac:dyDescent="0.3">
      <c r="A15014" s="1" t="s">
        <v>159</v>
      </c>
      <c r="B15014" s="1" t="s">
        <v>348</v>
      </c>
      <c r="C15014">
        <v>41.148899999999998</v>
      </c>
      <c r="D15014">
        <v>-73.983000000000004</v>
      </c>
      <c r="E15014" s="1" t="s">
        <v>40</v>
      </c>
      <c r="F15014" t="s">
        <v>9479</v>
      </c>
      <c r="G15014">
        <v>0</v>
      </c>
      <c r="H15014">
        <v>0</v>
      </c>
      <c r="I15014">
        <v>0</v>
      </c>
    </row>
    <row r="15015" spans="1:9" hidden="1" x14ac:dyDescent="0.3">
      <c r="A15015" s="1" t="s">
        <v>159</v>
      </c>
      <c r="B15015" s="1" t="s">
        <v>348</v>
      </c>
      <c r="C15015">
        <v>41.148899999999998</v>
      </c>
      <c r="D15015">
        <v>-73.983000000000004</v>
      </c>
      <c r="E15015" s="1" t="s">
        <v>41</v>
      </c>
      <c r="F15015" t="s">
        <v>9710</v>
      </c>
      <c r="G15015">
        <v>0</v>
      </c>
      <c r="H15015">
        <v>0</v>
      </c>
      <c r="I15015">
        <v>0</v>
      </c>
    </row>
    <row r="15016" spans="1:9" hidden="1" x14ac:dyDescent="0.3">
      <c r="A15016" s="1" t="s">
        <v>159</v>
      </c>
      <c r="B15016" s="1" t="s">
        <v>348</v>
      </c>
      <c r="C15016">
        <v>41.148899999999998</v>
      </c>
      <c r="D15016">
        <v>-73.983000000000004</v>
      </c>
      <c r="E15016" s="1" t="s">
        <v>42</v>
      </c>
      <c r="F15016" t="s">
        <v>9941</v>
      </c>
      <c r="G15016">
        <v>0</v>
      </c>
      <c r="H15016">
        <v>0</v>
      </c>
      <c r="I15016">
        <v>0</v>
      </c>
    </row>
    <row r="15017" spans="1:9" hidden="1" x14ac:dyDescent="0.3">
      <c r="A15017" s="1" t="s">
        <v>159</v>
      </c>
      <c r="B15017" s="1" t="s">
        <v>348</v>
      </c>
      <c r="C15017">
        <v>41.148899999999998</v>
      </c>
      <c r="D15017">
        <v>-73.983000000000004</v>
      </c>
      <c r="E15017" s="1" t="s">
        <v>43</v>
      </c>
      <c r="F15017" t="s">
        <v>10170</v>
      </c>
      <c r="G15017">
        <v>0</v>
      </c>
      <c r="H15017">
        <v>0</v>
      </c>
      <c r="I15017">
        <v>0</v>
      </c>
    </row>
    <row r="15018" spans="1:9" hidden="1" x14ac:dyDescent="0.3">
      <c r="A15018" s="1" t="s">
        <v>159</v>
      </c>
      <c r="B15018" s="1" t="s">
        <v>348</v>
      </c>
      <c r="C15018">
        <v>41.148899999999998</v>
      </c>
      <c r="D15018">
        <v>-73.983000000000004</v>
      </c>
      <c r="E15018" s="1" t="s">
        <v>44</v>
      </c>
      <c r="F15018" t="s">
        <v>10398</v>
      </c>
      <c r="G15018">
        <v>0</v>
      </c>
      <c r="H15018">
        <v>0</v>
      </c>
      <c r="I15018">
        <v>0</v>
      </c>
    </row>
    <row r="15019" spans="1:9" hidden="1" x14ac:dyDescent="0.3">
      <c r="A15019" s="1" t="s">
        <v>159</v>
      </c>
      <c r="B15019" s="1" t="s">
        <v>348</v>
      </c>
      <c r="C15019">
        <v>41.148899999999998</v>
      </c>
      <c r="D15019">
        <v>-73.983000000000004</v>
      </c>
      <c r="E15019" s="1" t="s">
        <v>45</v>
      </c>
      <c r="F15019" t="s">
        <v>10618</v>
      </c>
      <c r="G15019">
        <v>0</v>
      </c>
      <c r="H15019">
        <v>0</v>
      </c>
      <c r="I15019">
        <v>0</v>
      </c>
    </row>
    <row r="15020" spans="1:9" hidden="1" x14ac:dyDescent="0.3">
      <c r="A15020" s="1" t="s">
        <v>159</v>
      </c>
      <c r="B15020" s="1" t="s">
        <v>348</v>
      </c>
      <c r="C15020">
        <v>41.148899999999998</v>
      </c>
      <c r="D15020">
        <v>-73.983000000000004</v>
      </c>
      <c r="E15020" s="1" t="s">
        <v>46</v>
      </c>
      <c r="F15020" t="s">
        <v>10834</v>
      </c>
      <c r="G15020">
        <v>0</v>
      </c>
      <c r="H15020">
        <v>0</v>
      </c>
      <c r="I15020">
        <v>0</v>
      </c>
    </row>
    <row r="15021" spans="1:9" hidden="1" x14ac:dyDescent="0.3">
      <c r="A15021" s="1" t="s">
        <v>159</v>
      </c>
      <c r="B15021" s="1" t="s">
        <v>348</v>
      </c>
      <c r="C15021">
        <v>41.148899999999998</v>
      </c>
      <c r="D15021">
        <v>-73.983000000000004</v>
      </c>
      <c r="E15021" s="1" t="s">
        <v>47</v>
      </c>
      <c r="F15021" t="s">
        <v>11049</v>
      </c>
      <c r="G15021">
        <v>0</v>
      </c>
      <c r="H15021">
        <v>0</v>
      </c>
      <c r="I15021">
        <v>0</v>
      </c>
    </row>
    <row r="15022" spans="1:9" hidden="1" x14ac:dyDescent="0.3">
      <c r="A15022" s="1" t="s">
        <v>159</v>
      </c>
      <c r="B15022" s="1" t="s">
        <v>348</v>
      </c>
      <c r="C15022">
        <v>41.148899999999998</v>
      </c>
      <c r="D15022">
        <v>-73.983000000000004</v>
      </c>
      <c r="E15022" s="1" t="s">
        <v>48</v>
      </c>
      <c r="F15022" t="s">
        <v>11851</v>
      </c>
      <c r="G15022">
        <v>0</v>
      </c>
      <c r="H15022">
        <v>0</v>
      </c>
      <c r="I15022">
        <v>0</v>
      </c>
    </row>
    <row r="15023" spans="1:9" hidden="1" x14ac:dyDescent="0.3">
      <c r="A15023" s="1" t="s">
        <v>159</v>
      </c>
      <c r="B15023" s="1" t="s">
        <v>348</v>
      </c>
      <c r="C15023">
        <v>41.148899999999998</v>
      </c>
      <c r="D15023">
        <v>-73.983000000000004</v>
      </c>
      <c r="E15023" s="1" t="s">
        <v>49</v>
      </c>
      <c r="F15023" t="s">
        <v>17411</v>
      </c>
      <c r="G15023">
        <v>0</v>
      </c>
      <c r="H15023">
        <v>2</v>
      </c>
      <c r="I15023">
        <v>0</v>
      </c>
    </row>
    <row r="15024" spans="1:9" hidden="1" x14ac:dyDescent="0.3">
      <c r="A15024" s="1" t="s">
        <v>159</v>
      </c>
      <c r="B15024" s="1" t="s">
        <v>348</v>
      </c>
      <c r="C15024">
        <v>41.148899999999998</v>
      </c>
      <c r="D15024">
        <v>-73.983000000000004</v>
      </c>
      <c r="E15024" s="1" t="s">
        <v>50</v>
      </c>
      <c r="F15024" t="s">
        <v>17412</v>
      </c>
      <c r="G15024">
        <v>0</v>
      </c>
      <c r="H15024">
        <v>2</v>
      </c>
      <c r="I15024">
        <v>0</v>
      </c>
    </row>
    <row r="15025" spans="1:9" hidden="1" x14ac:dyDescent="0.3">
      <c r="A15025" s="1" t="s">
        <v>159</v>
      </c>
      <c r="B15025" s="1" t="s">
        <v>348</v>
      </c>
      <c r="C15025">
        <v>41.148899999999998</v>
      </c>
      <c r="D15025">
        <v>-73.983000000000004</v>
      </c>
      <c r="E15025" s="1" t="s">
        <v>51</v>
      </c>
      <c r="F15025" t="s">
        <v>17261</v>
      </c>
      <c r="G15025">
        <v>0</v>
      </c>
      <c r="H15025">
        <v>4</v>
      </c>
      <c r="I15025">
        <v>0</v>
      </c>
    </row>
    <row r="15026" spans="1:9" hidden="1" x14ac:dyDescent="0.3">
      <c r="A15026" s="1" t="s">
        <v>159</v>
      </c>
      <c r="B15026" s="1" t="s">
        <v>348</v>
      </c>
      <c r="C15026">
        <v>41.148899999999998</v>
      </c>
      <c r="D15026">
        <v>-73.983000000000004</v>
      </c>
      <c r="E15026" s="1" t="s">
        <v>52</v>
      </c>
      <c r="F15026" t="s">
        <v>11218</v>
      </c>
      <c r="G15026">
        <v>0</v>
      </c>
      <c r="H15026">
        <v>0</v>
      </c>
      <c r="I15026">
        <v>0</v>
      </c>
    </row>
    <row r="15027" spans="1:9" hidden="1" x14ac:dyDescent="0.3">
      <c r="A15027" s="1" t="s">
        <v>159</v>
      </c>
      <c r="B15027" s="1" t="s">
        <v>348</v>
      </c>
      <c r="C15027">
        <v>41.148899999999998</v>
      </c>
      <c r="D15027">
        <v>-73.983000000000004</v>
      </c>
      <c r="E15027" s="1" t="s">
        <v>53</v>
      </c>
      <c r="F15027" t="s">
        <v>11416</v>
      </c>
      <c r="G15027">
        <v>0</v>
      </c>
      <c r="H15027">
        <v>0</v>
      </c>
      <c r="I15027">
        <v>0</v>
      </c>
    </row>
    <row r="15028" spans="1:9" hidden="1" x14ac:dyDescent="0.3">
      <c r="A15028" s="1" t="s">
        <v>159</v>
      </c>
      <c r="B15028" s="1" t="s">
        <v>348</v>
      </c>
      <c r="C15028">
        <v>41.148899999999998</v>
      </c>
      <c r="D15028">
        <v>-73.983000000000004</v>
      </c>
      <c r="E15028" s="1" t="s">
        <v>54</v>
      </c>
      <c r="F15028" t="s">
        <v>11611</v>
      </c>
      <c r="G15028">
        <v>0</v>
      </c>
      <c r="H15028">
        <v>0</v>
      </c>
      <c r="I15028">
        <v>0</v>
      </c>
    </row>
    <row r="15029" spans="1:9" hidden="1" x14ac:dyDescent="0.3">
      <c r="A15029" s="1" t="s">
        <v>159</v>
      </c>
      <c r="B15029" s="1" t="s">
        <v>348</v>
      </c>
      <c r="C15029">
        <v>41.148899999999998</v>
      </c>
      <c r="D15029">
        <v>-73.983000000000004</v>
      </c>
      <c r="E15029" s="1" t="s">
        <v>21548</v>
      </c>
      <c r="F15029" t="s">
        <v>21837</v>
      </c>
      <c r="G15029">
        <v>0</v>
      </c>
      <c r="H15029">
        <v>0</v>
      </c>
      <c r="I15029">
        <v>0</v>
      </c>
    </row>
    <row r="15030" spans="1:9" hidden="1" x14ac:dyDescent="0.3">
      <c r="A15030" s="1" t="s">
        <v>159</v>
      </c>
      <c r="B15030" s="1" t="s">
        <v>349</v>
      </c>
      <c r="C15030">
        <v>43.032400000000003</v>
      </c>
      <c r="D15030">
        <v>-73.936000000000007</v>
      </c>
      <c r="E15030" s="1" t="s">
        <v>4</v>
      </c>
      <c r="F15030" t="s">
        <v>1007</v>
      </c>
      <c r="G15030">
        <v>0</v>
      </c>
      <c r="H15030">
        <v>0</v>
      </c>
      <c r="I15030">
        <v>0</v>
      </c>
    </row>
    <row r="15031" spans="1:9" hidden="1" x14ac:dyDescent="0.3">
      <c r="A15031" s="1" t="s">
        <v>159</v>
      </c>
      <c r="B15031" s="1" t="s">
        <v>349</v>
      </c>
      <c r="C15031">
        <v>43.032400000000003</v>
      </c>
      <c r="D15031">
        <v>-73.936000000000007</v>
      </c>
      <c r="E15031" s="1" t="s">
        <v>5</v>
      </c>
      <c r="F15031" t="s">
        <v>1249</v>
      </c>
      <c r="G15031">
        <v>0</v>
      </c>
      <c r="H15031">
        <v>0</v>
      </c>
      <c r="I15031">
        <v>0</v>
      </c>
    </row>
    <row r="15032" spans="1:9" hidden="1" x14ac:dyDescent="0.3">
      <c r="A15032" s="1" t="s">
        <v>159</v>
      </c>
      <c r="B15032" s="1" t="s">
        <v>349</v>
      </c>
      <c r="C15032">
        <v>43.032400000000003</v>
      </c>
      <c r="D15032">
        <v>-73.936000000000007</v>
      </c>
      <c r="E15032" s="1" t="s">
        <v>6</v>
      </c>
      <c r="F15032" t="s">
        <v>1491</v>
      </c>
      <c r="G15032">
        <v>0</v>
      </c>
      <c r="H15032">
        <v>0</v>
      </c>
      <c r="I15032">
        <v>0</v>
      </c>
    </row>
    <row r="15033" spans="1:9" hidden="1" x14ac:dyDescent="0.3">
      <c r="A15033" s="1" t="s">
        <v>159</v>
      </c>
      <c r="B15033" s="1" t="s">
        <v>349</v>
      </c>
      <c r="C15033">
        <v>43.032400000000003</v>
      </c>
      <c r="D15033">
        <v>-73.936000000000007</v>
      </c>
      <c r="E15033" s="1" t="s">
        <v>7</v>
      </c>
      <c r="F15033" t="s">
        <v>1732</v>
      </c>
      <c r="G15033">
        <v>0</v>
      </c>
      <c r="H15033">
        <v>0</v>
      </c>
      <c r="I15033">
        <v>0</v>
      </c>
    </row>
    <row r="15034" spans="1:9" hidden="1" x14ac:dyDescent="0.3">
      <c r="A15034" s="1" t="s">
        <v>159</v>
      </c>
      <c r="B15034" s="1" t="s">
        <v>349</v>
      </c>
      <c r="C15034">
        <v>43.032400000000003</v>
      </c>
      <c r="D15034">
        <v>-73.936000000000007</v>
      </c>
      <c r="E15034" s="1" t="s">
        <v>8</v>
      </c>
      <c r="F15034" t="s">
        <v>1973</v>
      </c>
      <c r="G15034">
        <v>0</v>
      </c>
      <c r="H15034">
        <v>0</v>
      </c>
      <c r="I15034">
        <v>0</v>
      </c>
    </row>
    <row r="15035" spans="1:9" hidden="1" x14ac:dyDescent="0.3">
      <c r="A15035" s="1" t="s">
        <v>159</v>
      </c>
      <c r="B15035" s="1" t="s">
        <v>349</v>
      </c>
      <c r="C15035">
        <v>43.032400000000003</v>
      </c>
      <c r="D15035">
        <v>-73.936000000000007</v>
      </c>
      <c r="E15035" s="1" t="s">
        <v>9</v>
      </c>
      <c r="F15035" t="s">
        <v>2211</v>
      </c>
      <c r="G15035">
        <v>0</v>
      </c>
      <c r="H15035">
        <v>0</v>
      </c>
      <c r="I15035">
        <v>0</v>
      </c>
    </row>
    <row r="15036" spans="1:9" hidden="1" x14ac:dyDescent="0.3">
      <c r="A15036" s="1" t="s">
        <v>159</v>
      </c>
      <c r="B15036" s="1" t="s">
        <v>349</v>
      </c>
      <c r="C15036">
        <v>43.032400000000003</v>
      </c>
      <c r="D15036">
        <v>-73.936000000000007</v>
      </c>
      <c r="E15036" s="1" t="s">
        <v>10</v>
      </c>
      <c r="F15036" t="s">
        <v>2449</v>
      </c>
      <c r="G15036">
        <v>0</v>
      </c>
      <c r="H15036">
        <v>0</v>
      </c>
      <c r="I15036">
        <v>0</v>
      </c>
    </row>
    <row r="15037" spans="1:9" hidden="1" x14ac:dyDescent="0.3">
      <c r="A15037" s="1" t="s">
        <v>159</v>
      </c>
      <c r="B15037" s="1" t="s">
        <v>349</v>
      </c>
      <c r="C15037">
        <v>43.032400000000003</v>
      </c>
      <c r="D15037">
        <v>-73.936000000000007</v>
      </c>
      <c r="E15037" s="1" t="s">
        <v>11</v>
      </c>
      <c r="F15037" t="s">
        <v>2687</v>
      </c>
      <c r="G15037">
        <v>0</v>
      </c>
      <c r="H15037">
        <v>0</v>
      </c>
      <c r="I15037">
        <v>0</v>
      </c>
    </row>
    <row r="15038" spans="1:9" hidden="1" x14ac:dyDescent="0.3">
      <c r="A15038" s="1" t="s">
        <v>159</v>
      </c>
      <c r="B15038" s="1" t="s">
        <v>349</v>
      </c>
      <c r="C15038">
        <v>43.032400000000003</v>
      </c>
      <c r="D15038">
        <v>-73.936000000000007</v>
      </c>
      <c r="E15038" s="1" t="s">
        <v>12</v>
      </c>
      <c r="F15038" t="s">
        <v>2925</v>
      </c>
      <c r="G15038">
        <v>0</v>
      </c>
      <c r="H15038">
        <v>0</v>
      </c>
      <c r="I15038">
        <v>0</v>
      </c>
    </row>
    <row r="15039" spans="1:9" hidden="1" x14ac:dyDescent="0.3">
      <c r="A15039" s="1" t="s">
        <v>159</v>
      </c>
      <c r="B15039" s="1" t="s">
        <v>349</v>
      </c>
      <c r="C15039">
        <v>43.032400000000003</v>
      </c>
      <c r="D15039">
        <v>-73.936000000000007</v>
      </c>
      <c r="E15039" s="1" t="s">
        <v>13</v>
      </c>
      <c r="F15039" t="s">
        <v>3163</v>
      </c>
      <c r="G15039">
        <v>0</v>
      </c>
      <c r="H15039">
        <v>0</v>
      </c>
      <c r="I15039">
        <v>0</v>
      </c>
    </row>
    <row r="15040" spans="1:9" hidden="1" x14ac:dyDescent="0.3">
      <c r="A15040" s="1" t="s">
        <v>159</v>
      </c>
      <c r="B15040" s="1" t="s">
        <v>349</v>
      </c>
      <c r="C15040">
        <v>43.032400000000003</v>
      </c>
      <c r="D15040">
        <v>-73.936000000000007</v>
      </c>
      <c r="E15040" s="1" t="s">
        <v>14</v>
      </c>
      <c r="F15040" t="s">
        <v>3400</v>
      </c>
      <c r="G15040">
        <v>0</v>
      </c>
      <c r="H15040">
        <v>0</v>
      </c>
      <c r="I15040">
        <v>0</v>
      </c>
    </row>
    <row r="15041" spans="1:9" hidden="1" x14ac:dyDescent="0.3">
      <c r="A15041" s="1" t="s">
        <v>159</v>
      </c>
      <c r="B15041" s="1" t="s">
        <v>349</v>
      </c>
      <c r="C15041">
        <v>43.032400000000003</v>
      </c>
      <c r="D15041">
        <v>-73.936000000000007</v>
      </c>
      <c r="E15041" s="1" t="s">
        <v>15</v>
      </c>
      <c r="F15041" t="s">
        <v>3636</v>
      </c>
      <c r="G15041">
        <v>0</v>
      </c>
      <c r="H15041">
        <v>0</v>
      </c>
      <c r="I15041">
        <v>0</v>
      </c>
    </row>
    <row r="15042" spans="1:9" hidden="1" x14ac:dyDescent="0.3">
      <c r="A15042" s="1" t="s">
        <v>159</v>
      </c>
      <c r="B15042" s="1" t="s">
        <v>349</v>
      </c>
      <c r="C15042">
        <v>43.032400000000003</v>
      </c>
      <c r="D15042">
        <v>-73.936000000000007</v>
      </c>
      <c r="E15042" s="1" t="s">
        <v>16</v>
      </c>
      <c r="F15042" t="s">
        <v>3872</v>
      </c>
      <c r="G15042">
        <v>0</v>
      </c>
      <c r="H15042">
        <v>0</v>
      </c>
      <c r="I15042">
        <v>0</v>
      </c>
    </row>
    <row r="15043" spans="1:9" hidden="1" x14ac:dyDescent="0.3">
      <c r="A15043" s="1" t="s">
        <v>159</v>
      </c>
      <c r="B15043" s="1" t="s">
        <v>349</v>
      </c>
      <c r="C15043">
        <v>43.032400000000003</v>
      </c>
      <c r="D15043">
        <v>-73.936000000000007</v>
      </c>
      <c r="E15043" s="1" t="s">
        <v>17</v>
      </c>
      <c r="F15043" t="s">
        <v>4107</v>
      </c>
      <c r="G15043">
        <v>0</v>
      </c>
      <c r="H15043">
        <v>0</v>
      </c>
      <c r="I15043">
        <v>0</v>
      </c>
    </row>
    <row r="15044" spans="1:9" hidden="1" x14ac:dyDescent="0.3">
      <c r="A15044" s="1" t="s">
        <v>159</v>
      </c>
      <c r="B15044" s="1" t="s">
        <v>349</v>
      </c>
      <c r="C15044">
        <v>43.032400000000003</v>
      </c>
      <c r="D15044">
        <v>-73.936000000000007</v>
      </c>
      <c r="E15044" s="1" t="s">
        <v>18</v>
      </c>
      <c r="F15044" t="s">
        <v>4342</v>
      </c>
      <c r="G15044">
        <v>0</v>
      </c>
      <c r="H15044">
        <v>0</v>
      </c>
      <c r="I15044">
        <v>0</v>
      </c>
    </row>
    <row r="15045" spans="1:9" hidden="1" x14ac:dyDescent="0.3">
      <c r="A15045" s="1" t="s">
        <v>159</v>
      </c>
      <c r="B15045" s="1" t="s">
        <v>349</v>
      </c>
      <c r="C15045">
        <v>43.032400000000003</v>
      </c>
      <c r="D15045">
        <v>-73.936000000000007</v>
      </c>
      <c r="E15045" s="1" t="s">
        <v>19</v>
      </c>
      <c r="F15045" t="s">
        <v>4577</v>
      </c>
      <c r="G15045">
        <v>0</v>
      </c>
      <c r="H15045">
        <v>0</v>
      </c>
      <c r="I15045">
        <v>0</v>
      </c>
    </row>
    <row r="15046" spans="1:9" hidden="1" x14ac:dyDescent="0.3">
      <c r="A15046" s="1" t="s">
        <v>159</v>
      </c>
      <c r="B15046" s="1" t="s">
        <v>349</v>
      </c>
      <c r="C15046">
        <v>43.032400000000003</v>
      </c>
      <c r="D15046">
        <v>-73.936000000000007</v>
      </c>
      <c r="E15046" s="1" t="s">
        <v>20</v>
      </c>
      <c r="F15046" t="s">
        <v>4812</v>
      </c>
      <c r="G15046">
        <v>0</v>
      </c>
      <c r="H15046">
        <v>0</v>
      </c>
      <c r="I15046">
        <v>0</v>
      </c>
    </row>
    <row r="15047" spans="1:9" hidden="1" x14ac:dyDescent="0.3">
      <c r="A15047" s="1" t="s">
        <v>159</v>
      </c>
      <c r="B15047" s="1" t="s">
        <v>349</v>
      </c>
      <c r="C15047">
        <v>43.032400000000003</v>
      </c>
      <c r="D15047">
        <v>-73.936000000000007</v>
      </c>
      <c r="E15047" s="1" t="s">
        <v>21</v>
      </c>
      <c r="F15047" t="s">
        <v>5047</v>
      </c>
      <c r="G15047">
        <v>0</v>
      </c>
      <c r="H15047">
        <v>0</v>
      </c>
      <c r="I15047">
        <v>0</v>
      </c>
    </row>
    <row r="15048" spans="1:9" hidden="1" x14ac:dyDescent="0.3">
      <c r="A15048" s="1" t="s">
        <v>159</v>
      </c>
      <c r="B15048" s="1" t="s">
        <v>349</v>
      </c>
      <c r="C15048">
        <v>43.032400000000003</v>
      </c>
      <c r="D15048">
        <v>-73.936000000000007</v>
      </c>
      <c r="E15048" s="1" t="s">
        <v>22</v>
      </c>
      <c r="F15048" t="s">
        <v>5282</v>
      </c>
      <c r="G15048">
        <v>0</v>
      </c>
      <c r="H15048">
        <v>0</v>
      </c>
      <c r="I15048">
        <v>0</v>
      </c>
    </row>
    <row r="15049" spans="1:9" hidden="1" x14ac:dyDescent="0.3">
      <c r="A15049" s="1" t="s">
        <v>159</v>
      </c>
      <c r="B15049" s="1" t="s">
        <v>349</v>
      </c>
      <c r="C15049">
        <v>43.032400000000003</v>
      </c>
      <c r="D15049">
        <v>-73.936000000000007</v>
      </c>
      <c r="E15049" s="1" t="s">
        <v>23</v>
      </c>
      <c r="F15049" t="s">
        <v>5517</v>
      </c>
      <c r="G15049">
        <v>0</v>
      </c>
      <c r="H15049">
        <v>0</v>
      </c>
      <c r="I15049">
        <v>0</v>
      </c>
    </row>
    <row r="15050" spans="1:9" hidden="1" x14ac:dyDescent="0.3">
      <c r="A15050" s="1" t="s">
        <v>159</v>
      </c>
      <c r="B15050" s="1" t="s">
        <v>349</v>
      </c>
      <c r="C15050">
        <v>43.032400000000003</v>
      </c>
      <c r="D15050">
        <v>-73.936000000000007</v>
      </c>
      <c r="E15050" s="1" t="s">
        <v>24</v>
      </c>
      <c r="F15050" t="s">
        <v>5752</v>
      </c>
      <c r="G15050">
        <v>0</v>
      </c>
      <c r="H15050">
        <v>0</v>
      </c>
      <c r="I15050">
        <v>0</v>
      </c>
    </row>
    <row r="15051" spans="1:9" hidden="1" x14ac:dyDescent="0.3">
      <c r="A15051" s="1" t="s">
        <v>159</v>
      </c>
      <c r="B15051" s="1" t="s">
        <v>349</v>
      </c>
      <c r="C15051">
        <v>43.032400000000003</v>
      </c>
      <c r="D15051">
        <v>-73.936000000000007</v>
      </c>
      <c r="E15051" s="1" t="s">
        <v>25</v>
      </c>
      <c r="F15051" t="s">
        <v>5986</v>
      </c>
      <c r="G15051">
        <v>0</v>
      </c>
      <c r="H15051">
        <v>0</v>
      </c>
      <c r="I15051">
        <v>0</v>
      </c>
    </row>
    <row r="15052" spans="1:9" hidden="1" x14ac:dyDescent="0.3">
      <c r="A15052" s="1" t="s">
        <v>159</v>
      </c>
      <c r="B15052" s="1" t="s">
        <v>349</v>
      </c>
      <c r="C15052">
        <v>43.032400000000003</v>
      </c>
      <c r="D15052">
        <v>-73.936000000000007</v>
      </c>
      <c r="E15052" s="1" t="s">
        <v>26</v>
      </c>
      <c r="F15052" t="s">
        <v>6220</v>
      </c>
      <c r="G15052">
        <v>0</v>
      </c>
      <c r="H15052">
        <v>0</v>
      </c>
      <c r="I15052">
        <v>0</v>
      </c>
    </row>
    <row r="15053" spans="1:9" hidden="1" x14ac:dyDescent="0.3">
      <c r="A15053" s="1" t="s">
        <v>159</v>
      </c>
      <c r="B15053" s="1" t="s">
        <v>349</v>
      </c>
      <c r="C15053">
        <v>43.032400000000003</v>
      </c>
      <c r="D15053">
        <v>-73.936000000000007</v>
      </c>
      <c r="E15053" s="1" t="s">
        <v>27</v>
      </c>
      <c r="F15053" t="s">
        <v>6454</v>
      </c>
      <c r="G15053">
        <v>0</v>
      </c>
      <c r="H15053">
        <v>0</v>
      </c>
      <c r="I15053">
        <v>0</v>
      </c>
    </row>
    <row r="15054" spans="1:9" hidden="1" x14ac:dyDescent="0.3">
      <c r="A15054" s="1" t="s">
        <v>159</v>
      </c>
      <c r="B15054" s="1" t="s">
        <v>349</v>
      </c>
      <c r="C15054">
        <v>43.032400000000003</v>
      </c>
      <c r="D15054">
        <v>-73.936000000000007</v>
      </c>
      <c r="E15054" s="1" t="s">
        <v>28</v>
      </c>
      <c r="F15054" t="s">
        <v>6688</v>
      </c>
      <c r="G15054">
        <v>0</v>
      </c>
      <c r="H15054">
        <v>0</v>
      </c>
      <c r="I15054">
        <v>0</v>
      </c>
    </row>
    <row r="15055" spans="1:9" hidden="1" x14ac:dyDescent="0.3">
      <c r="A15055" s="1" t="s">
        <v>159</v>
      </c>
      <c r="B15055" s="1" t="s">
        <v>349</v>
      </c>
      <c r="C15055">
        <v>43.032400000000003</v>
      </c>
      <c r="D15055">
        <v>-73.936000000000007</v>
      </c>
      <c r="E15055" s="1" t="s">
        <v>29</v>
      </c>
      <c r="F15055" t="s">
        <v>6922</v>
      </c>
      <c r="G15055">
        <v>0</v>
      </c>
      <c r="H15055">
        <v>0</v>
      </c>
      <c r="I15055">
        <v>0</v>
      </c>
    </row>
    <row r="15056" spans="1:9" hidden="1" x14ac:dyDescent="0.3">
      <c r="A15056" s="1" t="s">
        <v>159</v>
      </c>
      <c r="B15056" s="1" t="s">
        <v>349</v>
      </c>
      <c r="C15056">
        <v>43.032400000000003</v>
      </c>
      <c r="D15056">
        <v>-73.936000000000007</v>
      </c>
      <c r="E15056" s="1" t="s">
        <v>30</v>
      </c>
      <c r="F15056" t="s">
        <v>7156</v>
      </c>
      <c r="G15056">
        <v>0</v>
      </c>
      <c r="H15056">
        <v>0</v>
      </c>
      <c r="I15056">
        <v>0</v>
      </c>
    </row>
    <row r="15057" spans="1:9" hidden="1" x14ac:dyDescent="0.3">
      <c r="A15057" s="1" t="s">
        <v>159</v>
      </c>
      <c r="B15057" s="1" t="s">
        <v>349</v>
      </c>
      <c r="C15057">
        <v>43.032400000000003</v>
      </c>
      <c r="D15057">
        <v>-73.936000000000007</v>
      </c>
      <c r="E15057" s="1" t="s">
        <v>31</v>
      </c>
      <c r="F15057" t="s">
        <v>7390</v>
      </c>
      <c r="G15057">
        <v>0</v>
      </c>
      <c r="H15057">
        <v>0</v>
      </c>
      <c r="I15057">
        <v>0</v>
      </c>
    </row>
    <row r="15058" spans="1:9" hidden="1" x14ac:dyDescent="0.3">
      <c r="A15058" s="1" t="s">
        <v>159</v>
      </c>
      <c r="B15058" s="1" t="s">
        <v>349</v>
      </c>
      <c r="C15058">
        <v>43.032400000000003</v>
      </c>
      <c r="D15058">
        <v>-73.936000000000007</v>
      </c>
      <c r="E15058" s="1" t="s">
        <v>32</v>
      </c>
      <c r="F15058" t="s">
        <v>7624</v>
      </c>
      <c r="G15058">
        <v>0</v>
      </c>
      <c r="H15058">
        <v>0</v>
      </c>
      <c r="I15058">
        <v>0</v>
      </c>
    </row>
    <row r="15059" spans="1:9" hidden="1" x14ac:dyDescent="0.3">
      <c r="A15059" s="1" t="s">
        <v>159</v>
      </c>
      <c r="B15059" s="1" t="s">
        <v>349</v>
      </c>
      <c r="C15059">
        <v>43.032400000000003</v>
      </c>
      <c r="D15059">
        <v>-73.936000000000007</v>
      </c>
      <c r="E15059" s="1" t="s">
        <v>33</v>
      </c>
      <c r="F15059" t="s">
        <v>7858</v>
      </c>
      <c r="G15059">
        <v>0</v>
      </c>
      <c r="H15059">
        <v>0</v>
      </c>
      <c r="I15059">
        <v>0</v>
      </c>
    </row>
    <row r="15060" spans="1:9" hidden="1" x14ac:dyDescent="0.3">
      <c r="A15060" s="1" t="s">
        <v>159</v>
      </c>
      <c r="B15060" s="1" t="s">
        <v>349</v>
      </c>
      <c r="C15060">
        <v>43.032400000000003</v>
      </c>
      <c r="D15060">
        <v>-73.936000000000007</v>
      </c>
      <c r="E15060" s="1" t="s">
        <v>34</v>
      </c>
      <c r="F15060" t="s">
        <v>8092</v>
      </c>
      <c r="G15060">
        <v>0</v>
      </c>
      <c r="H15060">
        <v>0</v>
      </c>
      <c r="I15060">
        <v>0</v>
      </c>
    </row>
    <row r="15061" spans="1:9" hidden="1" x14ac:dyDescent="0.3">
      <c r="A15061" s="1" t="s">
        <v>159</v>
      </c>
      <c r="B15061" s="1" t="s">
        <v>349</v>
      </c>
      <c r="C15061">
        <v>43.032400000000003</v>
      </c>
      <c r="D15061">
        <v>-73.936000000000007</v>
      </c>
      <c r="E15061" s="1" t="s">
        <v>35</v>
      </c>
      <c r="F15061" t="s">
        <v>8324</v>
      </c>
      <c r="G15061">
        <v>0</v>
      </c>
      <c r="H15061">
        <v>0</v>
      </c>
      <c r="I15061">
        <v>0</v>
      </c>
    </row>
    <row r="15062" spans="1:9" hidden="1" x14ac:dyDescent="0.3">
      <c r="A15062" s="1" t="s">
        <v>159</v>
      </c>
      <c r="B15062" s="1" t="s">
        <v>349</v>
      </c>
      <c r="C15062">
        <v>43.032400000000003</v>
      </c>
      <c r="D15062">
        <v>-73.936000000000007</v>
      </c>
      <c r="E15062" s="1" t="s">
        <v>36</v>
      </c>
      <c r="F15062" t="s">
        <v>8556</v>
      </c>
      <c r="G15062">
        <v>0</v>
      </c>
      <c r="H15062">
        <v>0</v>
      </c>
      <c r="I15062">
        <v>0</v>
      </c>
    </row>
    <row r="15063" spans="1:9" hidden="1" x14ac:dyDescent="0.3">
      <c r="A15063" s="1" t="s">
        <v>159</v>
      </c>
      <c r="B15063" s="1" t="s">
        <v>349</v>
      </c>
      <c r="C15063">
        <v>43.032400000000003</v>
      </c>
      <c r="D15063">
        <v>-73.936000000000007</v>
      </c>
      <c r="E15063" s="1" t="s">
        <v>37</v>
      </c>
      <c r="F15063" t="s">
        <v>8787</v>
      </c>
      <c r="G15063">
        <v>0</v>
      </c>
      <c r="H15063">
        <v>0</v>
      </c>
      <c r="I15063">
        <v>0</v>
      </c>
    </row>
    <row r="15064" spans="1:9" hidden="1" x14ac:dyDescent="0.3">
      <c r="A15064" s="1" t="s">
        <v>159</v>
      </c>
      <c r="B15064" s="1" t="s">
        <v>349</v>
      </c>
      <c r="C15064">
        <v>43.032400000000003</v>
      </c>
      <c r="D15064">
        <v>-73.936000000000007</v>
      </c>
      <c r="E15064" s="1" t="s">
        <v>38</v>
      </c>
      <c r="F15064" t="s">
        <v>9018</v>
      </c>
      <c r="G15064">
        <v>0</v>
      </c>
      <c r="H15064">
        <v>0</v>
      </c>
      <c r="I15064">
        <v>0</v>
      </c>
    </row>
    <row r="15065" spans="1:9" hidden="1" x14ac:dyDescent="0.3">
      <c r="A15065" s="1" t="s">
        <v>159</v>
      </c>
      <c r="B15065" s="1" t="s">
        <v>349</v>
      </c>
      <c r="C15065">
        <v>43.032400000000003</v>
      </c>
      <c r="D15065">
        <v>-73.936000000000007</v>
      </c>
      <c r="E15065" s="1" t="s">
        <v>39</v>
      </c>
      <c r="F15065" t="s">
        <v>9249</v>
      </c>
      <c r="G15065">
        <v>0</v>
      </c>
      <c r="H15065">
        <v>0</v>
      </c>
      <c r="I15065">
        <v>0</v>
      </c>
    </row>
    <row r="15066" spans="1:9" hidden="1" x14ac:dyDescent="0.3">
      <c r="A15066" s="1" t="s">
        <v>159</v>
      </c>
      <c r="B15066" s="1" t="s">
        <v>349</v>
      </c>
      <c r="C15066">
        <v>43.032400000000003</v>
      </c>
      <c r="D15066">
        <v>-73.936000000000007</v>
      </c>
      <c r="E15066" s="1" t="s">
        <v>40</v>
      </c>
      <c r="F15066" t="s">
        <v>9480</v>
      </c>
      <c r="G15066">
        <v>0</v>
      </c>
      <c r="H15066">
        <v>0</v>
      </c>
      <c r="I15066">
        <v>0</v>
      </c>
    </row>
    <row r="15067" spans="1:9" hidden="1" x14ac:dyDescent="0.3">
      <c r="A15067" s="1" t="s">
        <v>159</v>
      </c>
      <c r="B15067" s="1" t="s">
        <v>349</v>
      </c>
      <c r="C15067">
        <v>43.032400000000003</v>
      </c>
      <c r="D15067">
        <v>-73.936000000000007</v>
      </c>
      <c r="E15067" s="1" t="s">
        <v>41</v>
      </c>
      <c r="F15067" t="s">
        <v>9711</v>
      </c>
      <c r="G15067">
        <v>0</v>
      </c>
      <c r="H15067">
        <v>0</v>
      </c>
      <c r="I15067">
        <v>0</v>
      </c>
    </row>
    <row r="15068" spans="1:9" hidden="1" x14ac:dyDescent="0.3">
      <c r="A15068" s="1" t="s">
        <v>159</v>
      </c>
      <c r="B15068" s="1" t="s">
        <v>349</v>
      </c>
      <c r="C15068">
        <v>43.032400000000003</v>
      </c>
      <c r="D15068">
        <v>-73.936000000000007</v>
      </c>
      <c r="E15068" s="1" t="s">
        <v>42</v>
      </c>
      <c r="F15068" t="s">
        <v>9942</v>
      </c>
      <c r="G15068">
        <v>0</v>
      </c>
      <c r="H15068">
        <v>0</v>
      </c>
      <c r="I15068">
        <v>0</v>
      </c>
    </row>
    <row r="15069" spans="1:9" hidden="1" x14ac:dyDescent="0.3">
      <c r="A15069" s="1" t="s">
        <v>159</v>
      </c>
      <c r="B15069" s="1" t="s">
        <v>349</v>
      </c>
      <c r="C15069">
        <v>43.032400000000003</v>
      </c>
      <c r="D15069">
        <v>-73.936000000000007</v>
      </c>
      <c r="E15069" s="1" t="s">
        <v>43</v>
      </c>
      <c r="F15069" t="s">
        <v>10171</v>
      </c>
      <c r="G15069">
        <v>0</v>
      </c>
      <c r="H15069">
        <v>0</v>
      </c>
      <c r="I15069">
        <v>0</v>
      </c>
    </row>
    <row r="15070" spans="1:9" hidden="1" x14ac:dyDescent="0.3">
      <c r="A15070" s="1" t="s">
        <v>159</v>
      </c>
      <c r="B15070" s="1" t="s">
        <v>349</v>
      </c>
      <c r="C15070">
        <v>43.032400000000003</v>
      </c>
      <c r="D15070">
        <v>-73.936000000000007</v>
      </c>
      <c r="E15070" s="1" t="s">
        <v>44</v>
      </c>
      <c r="F15070" t="s">
        <v>10399</v>
      </c>
      <c r="G15070">
        <v>0</v>
      </c>
      <c r="H15070">
        <v>0</v>
      </c>
      <c r="I15070">
        <v>0</v>
      </c>
    </row>
    <row r="15071" spans="1:9" hidden="1" x14ac:dyDescent="0.3">
      <c r="A15071" s="1" t="s">
        <v>159</v>
      </c>
      <c r="B15071" s="1" t="s">
        <v>349</v>
      </c>
      <c r="C15071">
        <v>43.032400000000003</v>
      </c>
      <c r="D15071">
        <v>-73.936000000000007</v>
      </c>
      <c r="E15071" s="1" t="s">
        <v>45</v>
      </c>
      <c r="F15071" t="s">
        <v>10619</v>
      </c>
      <c r="G15071">
        <v>0</v>
      </c>
      <c r="H15071">
        <v>0</v>
      </c>
      <c r="I15071">
        <v>0</v>
      </c>
    </row>
    <row r="15072" spans="1:9" hidden="1" x14ac:dyDescent="0.3">
      <c r="A15072" s="1" t="s">
        <v>159</v>
      </c>
      <c r="B15072" s="1" t="s">
        <v>349</v>
      </c>
      <c r="C15072">
        <v>43.032400000000003</v>
      </c>
      <c r="D15072">
        <v>-73.936000000000007</v>
      </c>
      <c r="E15072" s="1" t="s">
        <v>46</v>
      </c>
      <c r="F15072" t="s">
        <v>10835</v>
      </c>
      <c r="G15072">
        <v>0</v>
      </c>
      <c r="H15072">
        <v>0</v>
      </c>
      <c r="I15072">
        <v>0</v>
      </c>
    </row>
    <row r="15073" spans="1:9" hidden="1" x14ac:dyDescent="0.3">
      <c r="A15073" s="1" t="s">
        <v>159</v>
      </c>
      <c r="B15073" s="1" t="s">
        <v>349</v>
      </c>
      <c r="C15073">
        <v>43.032400000000003</v>
      </c>
      <c r="D15073">
        <v>-73.936000000000007</v>
      </c>
      <c r="E15073" s="1" t="s">
        <v>47</v>
      </c>
      <c r="F15073" t="s">
        <v>11050</v>
      </c>
      <c r="G15073">
        <v>0</v>
      </c>
      <c r="H15073">
        <v>0</v>
      </c>
      <c r="I15073">
        <v>0</v>
      </c>
    </row>
    <row r="15074" spans="1:9" hidden="1" x14ac:dyDescent="0.3">
      <c r="A15074" s="1" t="s">
        <v>159</v>
      </c>
      <c r="B15074" s="1" t="s">
        <v>349</v>
      </c>
      <c r="C15074">
        <v>43.032400000000003</v>
      </c>
      <c r="D15074">
        <v>-73.936000000000007</v>
      </c>
      <c r="E15074" s="1" t="s">
        <v>48</v>
      </c>
      <c r="F15074" t="s">
        <v>11852</v>
      </c>
      <c r="G15074">
        <v>0</v>
      </c>
      <c r="H15074">
        <v>0</v>
      </c>
      <c r="I15074">
        <v>0</v>
      </c>
    </row>
    <row r="15075" spans="1:9" hidden="1" x14ac:dyDescent="0.3">
      <c r="A15075" s="1" t="s">
        <v>159</v>
      </c>
      <c r="B15075" s="1" t="s">
        <v>349</v>
      </c>
      <c r="C15075">
        <v>43.032400000000003</v>
      </c>
      <c r="D15075">
        <v>-73.936000000000007</v>
      </c>
      <c r="E15075" s="1" t="s">
        <v>49</v>
      </c>
      <c r="F15075" t="s">
        <v>17413</v>
      </c>
      <c r="G15075">
        <v>0</v>
      </c>
      <c r="H15075">
        <v>2</v>
      </c>
      <c r="I15075">
        <v>0</v>
      </c>
    </row>
    <row r="15076" spans="1:9" hidden="1" x14ac:dyDescent="0.3">
      <c r="A15076" s="1" t="s">
        <v>159</v>
      </c>
      <c r="B15076" s="1" t="s">
        <v>349</v>
      </c>
      <c r="C15076">
        <v>43.032400000000003</v>
      </c>
      <c r="D15076">
        <v>-73.936000000000007</v>
      </c>
      <c r="E15076" s="1" t="s">
        <v>50</v>
      </c>
      <c r="F15076" t="s">
        <v>17414</v>
      </c>
      <c r="G15076">
        <v>0</v>
      </c>
      <c r="H15076">
        <v>2</v>
      </c>
      <c r="I15076">
        <v>0</v>
      </c>
    </row>
    <row r="15077" spans="1:9" hidden="1" x14ac:dyDescent="0.3">
      <c r="A15077" s="1" t="s">
        <v>159</v>
      </c>
      <c r="B15077" s="1" t="s">
        <v>349</v>
      </c>
      <c r="C15077">
        <v>43.032400000000003</v>
      </c>
      <c r="D15077">
        <v>-73.936000000000007</v>
      </c>
      <c r="E15077" s="1" t="s">
        <v>51</v>
      </c>
      <c r="F15077" t="s">
        <v>17415</v>
      </c>
      <c r="G15077">
        <v>0</v>
      </c>
      <c r="H15077">
        <v>2</v>
      </c>
      <c r="I15077">
        <v>0</v>
      </c>
    </row>
    <row r="15078" spans="1:9" hidden="1" x14ac:dyDescent="0.3">
      <c r="A15078" s="1" t="s">
        <v>159</v>
      </c>
      <c r="B15078" s="1" t="s">
        <v>349</v>
      </c>
      <c r="C15078">
        <v>43.032400000000003</v>
      </c>
      <c r="D15078">
        <v>-73.936000000000007</v>
      </c>
      <c r="E15078" s="1" t="s">
        <v>52</v>
      </c>
      <c r="F15078" t="s">
        <v>11219</v>
      </c>
      <c r="G15078">
        <v>0</v>
      </c>
      <c r="H15078">
        <v>0</v>
      </c>
      <c r="I15078">
        <v>0</v>
      </c>
    </row>
    <row r="15079" spans="1:9" hidden="1" x14ac:dyDescent="0.3">
      <c r="A15079" s="1" t="s">
        <v>159</v>
      </c>
      <c r="B15079" s="1" t="s">
        <v>349</v>
      </c>
      <c r="C15079">
        <v>43.032400000000003</v>
      </c>
      <c r="D15079">
        <v>-73.936000000000007</v>
      </c>
      <c r="E15079" s="1" t="s">
        <v>53</v>
      </c>
      <c r="F15079" t="s">
        <v>11417</v>
      </c>
      <c r="G15079">
        <v>0</v>
      </c>
      <c r="H15079">
        <v>0</v>
      </c>
      <c r="I15079">
        <v>0</v>
      </c>
    </row>
    <row r="15080" spans="1:9" hidden="1" x14ac:dyDescent="0.3">
      <c r="A15080" s="1" t="s">
        <v>159</v>
      </c>
      <c r="B15080" s="1" t="s">
        <v>349</v>
      </c>
      <c r="C15080">
        <v>43.032400000000003</v>
      </c>
      <c r="D15080">
        <v>-73.936000000000007</v>
      </c>
      <c r="E15080" s="1" t="s">
        <v>54</v>
      </c>
      <c r="F15080" t="s">
        <v>11612</v>
      </c>
      <c r="G15080">
        <v>0</v>
      </c>
      <c r="H15080">
        <v>0</v>
      </c>
      <c r="I15080">
        <v>0</v>
      </c>
    </row>
    <row r="15081" spans="1:9" hidden="1" x14ac:dyDescent="0.3">
      <c r="A15081" s="1" t="s">
        <v>159</v>
      </c>
      <c r="B15081" s="1" t="s">
        <v>349</v>
      </c>
      <c r="C15081">
        <v>43.032400000000003</v>
      </c>
      <c r="D15081">
        <v>-73.936000000000007</v>
      </c>
      <c r="E15081" s="1" t="s">
        <v>21548</v>
      </c>
      <c r="F15081" t="s">
        <v>21838</v>
      </c>
      <c r="G15081">
        <v>0</v>
      </c>
      <c r="H15081">
        <v>0</v>
      </c>
      <c r="I15081">
        <v>0</v>
      </c>
    </row>
    <row r="15082" spans="1:9" hidden="1" x14ac:dyDescent="0.3">
      <c r="A15082" s="1" t="s">
        <v>159</v>
      </c>
      <c r="B15082" s="1" t="s">
        <v>350</v>
      </c>
      <c r="C15082">
        <v>32.795699999999997</v>
      </c>
      <c r="D15082">
        <v>-79.784800000000004</v>
      </c>
      <c r="E15082" s="1" t="s">
        <v>4</v>
      </c>
      <c r="F15082" t="s">
        <v>1008</v>
      </c>
      <c r="G15082">
        <v>0</v>
      </c>
      <c r="H15082">
        <v>0</v>
      </c>
      <c r="I15082">
        <v>0</v>
      </c>
    </row>
    <row r="15083" spans="1:9" hidden="1" x14ac:dyDescent="0.3">
      <c r="A15083" s="1" t="s">
        <v>159</v>
      </c>
      <c r="B15083" s="1" t="s">
        <v>350</v>
      </c>
      <c r="C15083">
        <v>32.795699999999997</v>
      </c>
      <c r="D15083">
        <v>-79.784800000000004</v>
      </c>
      <c r="E15083" s="1" t="s">
        <v>5</v>
      </c>
      <c r="F15083" t="s">
        <v>1250</v>
      </c>
      <c r="G15083">
        <v>0</v>
      </c>
      <c r="H15083">
        <v>0</v>
      </c>
      <c r="I15083">
        <v>0</v>
      </c>
    </row>
    <row r="15084" spans="1:9" hidden="1" x14ac:dyDescent="0.3">
      <c r="A15084" s="1" t="s">
        <v>159</v>
      </c>
      <c r="B15084" s="1" t="s">
        <v>350</v>
      </c>
      <c r="C15084">
        <v>32.795699999999997</v>
      </c>
      <c r="D15084">
        <v>-79.784800000000004</v>
      </c>
      <c r="E15084" s="1" t="s">
        <v>6</v>
      </c>
      <c r="F15084" t="s">
        <v>1492</v>
      </c>
      <c r="G15084">
        <v>0</v>
      </c>
      <c r="H15084">
        <v>0</v>
      </c>
      <c r="I15084">
        <v>0</v>
      </c>
    </row>
    <row r="15085" spans="1:9" hidden="1" x14ac:dyDescent="0.3">
      <c r="A15085" s="1" t="s">
        <v>159</v>
      </c>
      <c r="B15085" s="1" t="s">
        <v>350</v>
      </c>
      <c r="C15085">
        <v>32.795699999999997</v>
      </c>
      <c r="D15085">
        <v>-79.784800000000004</v>
      </c>
      <c r="E15085" s="1" t="s">
        <v>7</v>
      </c>
      <c r="F15085" t="s">
        <v>1733</v>
      </c>
      <c r="G15085">
        <v>0</v>
      </c>
      <c r="H15085">
        <v>0</v>
      </c>
      <c r="I15085">
        <v>0</v>
      </c>
    </row>
    <row r="15086" spans="1:9" hidden="1" x14ac:dyDescent="0.3">
      <c r="A15086" s="1" t="s">
        <v>159</v>
      </c>
      <c r="B15086" s="1" t="s">
        <v>350</v>
      </c>
      <c r="C15086">
        <v>32.795699999999997</v>
      </c>
      <c r="D15086">
        <v>-79.784800000000004</v>
      </c>
      <c r="E15086" s="1" t="s">
        <v>8</v>
      </c>
      <c r="F15086" t="s">
        <v>1974</v>
      </c>
      <c r="G15086">
        <v>0</v>
      </c>
      <c r="H15086">
        <v>0</v>
      </c>
      <c r="I15086">
        <v>0</v>
      </c>
    </row>
    <row r="15087" spans="1:9" hidden="1" x14ac:dyDescent="0.3">
      <c r="A15087" s="1" t="s">
        <v>159</v>
      </c>
      <c r="B15087" s="1" t="s">
        <v>350</v>
      </c>
      <c r="C15087">
        <v>32.795699999999997</v>
      </c>
      <c r="D15087">
        <v>-79.784800000000004</v>
      </c>
      <c r="E15087" s="1" t="s">
        <v>9</v>
      </c>
      <c r="F15087" t="s">
        <v>2212</v>
      </c>
      <c r="G15087">
        <v>0</v>
      </c>
      <c r="H15087">
        <v>0</v>
      </c>
      <c r="I15087">
        <v>0</v>
      </c>
    </row>
    <row r="15088" spans="1:9" hidden="1" x14ac:dyDescent="0.3">
      <c r="A15088" s="1" t="s">
        <v>159</v>
      </c>
      <c r="B15088" s="1" t="s">
        <v>350</v>
      </c>
      <c r="C15088">
        <v>32.795699999999997</v>
      </c>
      <c r="D15088">
        <v>-79.784800000000004</v>
      </c>
      <c r="E15088" s="1" t="s">
        <v>10</v>
      </c>
      <c r="F15088" t="s">
        <v>2450</v>
      </c>
      <c r="G15088">
        <v>0</v>
      </c>
      <c r="H15088">
        <v>0</v>
      </c>
      <c r="I15088">
        <v>0</v>
      </c>
    </row>
    <row r="15089" spans="1:9" hidden="1" x14ac:dyDescent="0.3">
      <c r="A15089" s="1" t="s">
        <v>159</v>
      </c>
      <c r="B15089" s="1" t="s">
        <v>350</v>
      </c>
      <c r="C15089">
        <v>32.795699999999997</v>
      </c>
      <c r="D15089">
        <v>-79.784800000000004</v>
      </c>
      <c r="E15089" s="1" t="s">
        <v>11</v>
      </c>
      <c r="F15089" t="s">
        <v>2688</v>
      </c>
      <c r="G15089">
        <v>0</v>
      </c>
      <c r="H15089">
        <v>0</v>
      </c>
      <c r="I15089">
        <v>0</v>
      </c>
    </row>
    <row r="15090" spans="1:9" hidden="1" x14ac:dyDescent="0.3">
      <c r="A15090" s="1" t="s">
        <v>159</v>
      </c>
      <c r="B15090" s="1" t="s">
        <v>350</v>
      </c>
      <c r="C15090">
        <v>32.795699999999997</v>
      </c>
      <c r="D15090">
        <v>-79.784800000000004</v>
      </c>
      <c r="E15090" s="1" t="s">
        <v>12</v>
      </c>
      <c r="F15090" t="s">
        <v>2926</v>
      </c>
      <c r="G15090">
        <v>0</v>
      </c>
      <c r="H15090">
        <v>0</v>
      </c>
      <c r="I15090">
        <v>0</v>
      </c>
    </row>
    <row r="15091" spans="1:9" hidden="1" x14ac:dyDescent="0.3">
      <c r="A15091" s="1" t="s">
        <v>159</v>
      </c>
      <c r="B15091" s="1" t="s">
        <v>350</v>
      </c>
      <c r="C15091">
        <v>32.795699999999997</v>
      </c>
      <c r="D15091">
        <v>-79.784800000000004</v>
      </c>
      <c r="E15091" s="1" t="s">
        <v>13</v>
      </c>
      <c r="F15091" t="s">
        <v>3164</v>
      </c>
      <c r="G15091">
        <v>0</v>
      </c>
      <c r="H15091">
        <v>0</v>
      </c>
      <c r="I15091">
        <v>0</v>
      </c>
    </row>
    <row r="15092" spans="1:9" hidden="1" x14ac:dyDescent="0.3">
      <c r="A15092" s="1" t="s">
        <v>159</v>
      </c>
      <c r="B15092" s="1" t="s">
        <v>350</v>
      </c>
      <c r="C15092">
        <v>32.795699999999997</v>
      </c>
      <c r="D15092">
        <v>-79.784800000000004</v>
      </c>
      <c r="E15092" s="1" t="s">
        <v>14</v>
      </c>
      <c r="F15092" t="s">
        <v>3401</v>
      </c>
      <c r="G15092">
        <v>0</v>
      </c>
      <c r="H15092">
        <v>0</v>
      </c>
      <c r="I15092">
        <v>0</v>
      </c>
    </row>
    <row r="15093" spans="1:9" hidden="1" x14ac:dyDescent="0.3">
      <c r="A15093" s="1" t="s">
        <v>159</v>
      </c>
      <c r="B15093" s="1" t="s">
        <v>350</v>
      </c>
      <c r="C15093">
        <v>32.795699999999997</v>
      </c>
      <c r="D15093">
        <v>-79.784800000000004</v>
      </c>
      <c r="E15093" s="1" t="s">
        <v>15</v>
      </c>
      <c r="F15093" t="s">
        <v>3637</v>
      </c>
      <c r="G15093">
        <v>0</v>
      </c>
      <c r="H15093">
        <v>0</v>
      </c>
      <c r="I15093">
        <v>0</v>
      </c>
    </row>
    <row r="15094" spans="1:9" hidden="1" x14ac:dyDescent="0.3">
      <c r="A15094" s="1" t="s">
        <v>159</v>
      </c>
      <c r="B15094" s="1" t="s">
        <v>350</v>
      </c>
      <c r="C15094">
        <v>32.795699999999997</v>
      </c>
      <c r="D15094">
        <v>-79.784800000000004</v>
      </c>
      <c r="E15094" s="1" t="s">
        <v>16</v>
      </c>
      <c r="F15094" t="s">
        <v>3873</v>
      </c>
      <c r="G15094">
        <v>0</v>
      </c>
      <c r="H15094">
        <v>0</v>
      </c>
      <c r="I15094">
        <v>0</v>
      </c>
    </row>
    <row r="15095" spans="1:9" hidden="1" x14ac:dyDescent="0.3">
      <c r="A15095" s="1" t="s">
        <v>159</v>
      </c>
      <c r="B15095" s="1" t="s">
        <v>350</v>
      </c>
      <c r="C15095">
        <v>32.795699999999997</v>
      </c>
      <c r="D15095">
        <v>-79.784800000000004</v>
      </c>
      <c r="E15095" s="1" t="s">
        <v>17</v>
      </c>
      <c r="F15095" t="s">
        <v>4108</v>
      </c>
      <c r="G15095">
        <v>0</v>
      </c>
      <c r="H15095">
        <v>0</v>
      </c>
      <c r="I15095">
        <v>0</v>
      </c>
    </row>
    <row r="15096" spans="1:9" hidden="1" x14ac:dyDescent="0.3">
      <c r="A15096" s="1" t="s">
        <v>159</v>
      </c>
      <c r="B15096" s="1" t="s">
        <v>350</v>
      </c>
      <c r="C15096">
        <v>32.795699999999997</v>
      </c>
      <c r="D15096">
        <v>-79.784800000000004</v>
      </c>
      <c r="E15096" s="1" t="s">
        <v>18</v>
      </c>
      <c r="F15096" t="s">
        <v>4343</v>
      </c>
      <c r="G15096">
        <v>0</v>
      </c>
      <c r="H15096">
        <v>0</v>
      </c>
      <c r="I15096">
        <v>0</v>
      </c>
    </row>
    <row r="15097" spans="1:9" hidden="1" x14ac:dyDescent="0.3">
      <c r="A15097" s="1" t="s">
        <v>159</v>
      </c>
      <c r="B15097" s="1" t="s">
        <v>350</v>
      </c>
      <c r="C15097">
        <v>32.795699999999997</v>
      </c>
      <c r="D15097">
        <v>-79.784800000000004</v>
      </c>
      <c r="E15097" s="1" t="s">
        <v>19</v>
      </c>
      <c r="F15097" t="s">
        <v>4578</v>
      </c>
      <c r="G15097">
        <v>0</v>
      </c>
      <c r="H15097">
        <v>0</v>
      </c>
      <c r="I15097">
        <v>0</v>
      </c>
    </row>
    <row r="15098" spans="1:9" hidden="1" x14ac:dyDescent="0.3">
      <c r="A15098" s="1" t="s">
        <v>159</v>
      </c>
      <c r="B15098" s="1" t="s">
        <v>350</v>
      </c>
      <c r="C15098">
        <v>32.795699999999997</v>
      </c>
      <c r="D15098">
        <v>-79.784800000000004</v>
      </c>
      <c r="E15098" s="1" t="s">
        <v>20</v>
      </c>
      <c r="F15098" t="s">
        <v>4813</v>
      </c>
      <c r="G15098">
        <v>0</v>
      </c>
      <c r="H15098">
        <v>0</v>
      </c>
      <c r="I15098">
        <v>0</v>
      </c>
    </row>
    <row r="15099" spans="1:9" hidden="1" x14ac:dyDescent="0.3">
      <c r="A15099" s="1" t="s">
        <v>159</v>
      </c>
      <c r="B15099" s="1" t="s">
        <v>350</v>
      </c>
      <c r="C15099">
        <v>32.795699999999997</v>
      </c>
      <c r="D15099">
        <v>-79.784800000000004</v>
      </c>
      <c r="E15099" s="1" t="s">
        <v>21</v>
      </c>
      <c r="F15099" t="s">
        <v>5048</v>
      </c>
      <c r="G15099">
        <v>0</v>
      </c>
      <c r="H15099">
        <v>0</v>
      </c>
      <c r="I15099">
        <v>0</v>
      </c>
    </row>
    <row r="15100" spans="1:9" hidden="1" x14ac:dyDescent="0.3">
      <c r="A15100" s="1" t="s">
        <v>159</v>
      </c>
      <c r="B15100" s="1" t="s">
        <v>350</v>
      </c>
      <c r="C15100">
        <v>32.795699999999997</v>
      </c>
      <c r="D15100">
        <v>-79.784800000000004</v>
      </c>
      <c r="E15100" s="1" t="s">
        <v>22</v>
      </c>
      <c r="F15100" t="s">
        <v>5283</v>
      </c>
      <c r="G15100">
        <v>0</v>
      </c>
      <c r="H15100">
        <v>0</v>
      </c>
      <c r="I15100">
        <v>0</v>
      </c>
    </row>
    <row r="15101" spans="1:9" hidden="1" x14ac:dyDescent="0.3">
      <c r="A15101" s="1" t="s">
        <v>159</v>
      </c>
      <c r="B15101" s="1" t="s">
        <v>350</v>
      </c>
      <c r="C15101">
        <v>32.795699999999997</v>
      </c>
      <c r="D15101">
        <v>-79.784800000000004</v>
      </c>
      <c r="E15101" s="1" t="s">
        <v>23</v>
      </c>
      <c r="F15101" t="s">
        <v>5518</v>
      </c>
      <c r="G15101">
        <v>0</v>
      </c>
      <c r="H15101">
        <v>0</v>
      </c>
      <c r="I15101">
        <v>0</v>
      </c>
    </row>
    <row r="15102" spans="1:9" hidden="1" x14ac:dyDescent="0.3">
      <c r="A15102" s="1" t="s">
        <v>159</v>
      </c>
      <c r="B15102" s="1" t="s">
        <v>350</v>
      </c>
      <c r="C15102">
        <v>32.795699999999997</v>
      </c>
      <c r="D15102">
        <v>-79.784800000000004</v>
      </c>
      <c r="E15102" s="1" t="s">
        <v>24</v>
      </c>
      <c r="F15102" t="s">
        <v>5753</v>
      </c>
      <c r="G15102">
        <v>0</v>
      </c>
      <c r="H15102">
        <v>0</v>
      </c>
      <c r="I15102">
        <v>0</v>
      </c>
    </row>
    <row r="15103" spans="1:9" hidden="1" x14ac:dyDescent="0.3">
      <c r="A15103" s="1" t="s">
        <v>159</v>
      </c>
      <c r="B15103" s="1" t="s">
        <v>350</v>
      </c>
      <c r="C15103">
        <v>32.795699999999997</v>
      </c>
      <c r="D15103">
        <v>-79.784800000000004</v>
      </c>
      <c r="E15103" s="1" t="s">
        <v>25</v>
      </c>
      <c r="F15103" t="s">
        <v>5987</v>
      </c>
      <c r="G15103">
        <v>0</v>
      </c>
      <c r="H15103">
        <v>0</v>
      </c>
      <c r="I15103">
        <v>0</v>
      </c>
    </row>
    <row r="15104" spans="1:9" hidden="1" x14ac:dyDescent="0.3">
      <c r="A15104" s="1" t="s">
        <v>159</v>
      </c>
      <c r="B15104" s="1" t="s">
        <v>350</v>
      </c>
      <c r="C15104">
        <v>32.795699999999997</v>
      </c>
      <c r="D15104">
        <v>-79.784800000000004</v>
      </c>
      <c r="E15104" s="1" t="s">
        <v>26</v>
      </c>
      <c r="F15104" t="s">
        <v>6221</v>
      </c>
      <c r="G15104">
        <v>0</v>
      </c>
      <c r="H15104">
        <v>0</v>
      </c>
      <c r="I15104">
        <v>0</v>
      </c>
    </row>
    <row r="15105" spans="1:9" hidden="1" x14ac:dyDescent="0.3">
      <c r="A15105" s="1" t="s">
        <v>159</v>
      </c>
      <c r="B15105" s="1" t="s">
        <v>350</v>
      </c>
      <c r="C15105">
        <v>32.795699999999997</v>
      </c>
      <c r="D15105">
        <v>-79.784800000000004</v>
      </c>
      <c r="E15105" s="1" t="s">
        <v>27</v>
      </c>
      <c r="F15105" t="s">
        <v>6455</v>
      </c>
      <c r="G15105">
        <v>0</v>
      </c>
      <c r="H15105">
        <v>0</v>
      </c>
      <c r="I15105">
        <v>0</v>
      </c>
    </row>
    <row r="15106" spans="1:9" hidden="1" x14ac:dyDescent="0.3">
      <c r="A15106" s="1" t="s">
        <v>159</v>
      </c>
      <c r="B15106" s="1" t="s">
        <v>350</v>
      </c>
      <c r="C15106">
        <v>32.795699999999997</v>
      </c>
      <c r="D15106">
        <v>-79.784800000000004</v>
      </c>
      <c r="E15106" s="1" t="s">
        <v>28</v>
      </c>
      <c r="F15106" t="s">
        <v>6689</v>
      </c>
      <c r="G15106">
        <v>0</v>
      </c>
      <c r="H15106">
        <v>0</v>
      </c>
      <c r="I15106">
        <v>0</v>
      </c>
    </row>
    <row r="15107" spans="1:9" hidden="1" x14ac:dyDescent="0.3">
      <c r="A15107" s="1" t="s">
        <v>159</v>
      </c>
      <c r="B15107" s="1" t="s">
        <v>350</v>
      </c>
      <c r="C15107">
        <v>32.795699999999997</v>
      </c>
      <c r="D15107">
        <v>-79.784800000000004</v>
      </c>
      <c r="E15107" s="1" t="s">
        <v>29</v>
      </c>
      <c r="F15107" t="s">
        <v>6923</v>
      </c>
      <c r="G15107">
        <v>0</v>
      </c>
      <c r="H15107">
        <v>0</v>
      </c>
      <c r="I15107">
        <v>0</v>
      </c>
    </row>
    <row r="15108" spans="1:9" hidden="1" x14ac:dyDescent="0.3">
      <c r="A15108" s="1" t="s">
        <v>159</v>
      </c>
      <c r="B15108" s="1" t="s">
        <v>350</v>
      </c>
      <c r="C15108">
        <v>32.795699999999997</v>
      </c>
      <c r="D15108">
        <v>-79.784800000000004</v>
      </c>
      <c r="E15108" s="1" t="s">
        <v>30</v>
      </c>
      <c r="F15108" t="s">
        <v>7157</v>
      </c>
      <c r="G15108">
        <v>0</v>
      </c>
      <c r="H15108">
        <v>0</v>
      </c>
      <c r="I15108">
        <v>0</v>
      </c>
    </row>
    <row r="15109" spans="1:9" hidden="1" x14ac:dyDescent="0.3">
      <c r="A15109" s="1" t="s">
        <v>159</v>
      </c>
      <c r="B15109" s="1" t="s">
        <v>350</v>
      </c>
      <c r="C15109">
        <v>32.795699999999997</v>
      </c>
      <c r="D15109">
        <v>-79.784800000000004</v>
      </c>
      <c r="E15109" s="1" t="s">
        <v>31</v>
      </c>
      <c r="F15109" t="s">
        <v>7391</v>
      </c>
      <c r="G15109">
        <v>0</v>
      </c>
      <c r="H15109">
        <v>0</v>
      </c>
      <c r="I15109">
        <v>0</v>
      </c>
    </row>
    <row r="15110" spans="1:9" hidden="1" x14ac:dyDescent="0.3">
      <c r="A15110" s="1" t="s">
        <v>159</v>
      </c>
      <c r="B15110" s="1" t="s">
        <v>350</v>
      </c>
      <c r="C15110">
        <v>32.795699999999997</v>
      </c>
      <c r="D15110">
        <v>-79.784800000000004</v>
      </c>
      <c r="E15110" s="1" t="s">
        <v>32</v>
      </c>
      <c r="F15110" t="s">
        <v>7625</v>
      </c>
      <c r="G15110">
        <v>0</v>
      </c>
      <c r="H15110">
        <v>0</v>
      </c>
      <c r="I15110">
        <v>0</v>
      </c>
    </row>
    <row r="15111" spans="1:9" hidden="1" x14ac:dyDescent="0.3">
      <c r="A15111" s="1" t="s">
        <v>159</v>
      </c>
      <c r="B15111" s="1" t="s">
        <v>350</v>
      </c>
      <c r="C15111">
        <v>32.795699999999997</v>
      </c>
      <c r="D15111">
        <v>-79.784800000000004</v>
      </c>
      <c r="E15111" s="1" t="s">
        <v>33</v>
      </c>
      <c r="F15111" t="s">
        <v>7859</v>
      </c>
      <c r="G15111">
        <v>0</v>
      </c>
      <c r="H15111">
        <v>0</v>
      </c>
      <c r="I15111">
        <v>0</v>
      </c>
    </row>
    <row r="15112" spans="1:9" hidden="1" x14ac:dyDescent="0.3">
      <c r="A15112" s="1" t="s">
        <v>159</v>
      </c>
      <c r="B15112" s="1" t="s">
        <v>350</v>
      </c>
      <c r="C15112">
        <v>32.795699999999997</v>
      </c>
      <c r="D15112">
        <v>-79.784800000000004</v>
      </c>
      <c r="E15112" s="1" t="s">
        <v>34</v>
      </c>
      <c r="F15112" t="s">
        <v>8093</v>
      </c>
      <c r="G15112">
        <v>0</v>
      </c>
      <c r="H15112">
        <v>0</v>
      </c>
      <c r="I15112">
        <v>0</v>
      </c>
    </row>
    <row r="15113" spans="1:9" hidden="1" x14ac:dyDescent="0.3">
      <c r="A15113" s="1" t="s">
        <v>159</v>
      </c>
      <c r="B15113" s="1" t="s">
        <v>350</v>
      </c>
      <c r="C15113">
        <v>32.795699999999997</v>
      </c>
      <c r="D15113">
        <v>-79.784800000000004</v>
      </c>
      <c r="E15113" s="1" t="s">
        <v>35</v>
      </c>
      <c r="F15113" t="s">
        <v>8325</v>
      </c>
      <c r="G15113">
        <v>0</v>
      </c>
      <c r="H15113">
        <v>0</v>
      </c>
      <c r="I15113">
        <v>0</v>
      </c>
    </row>
    <row r="15114" spans="1:9" hidden="1" x14ac:dyDescent="0.3">
      <c r="A15114" s="1" t="s">
        <v>159</v>
      </c>
      <c r="B15114" s="1" t="s">
        <v>350</v>
      </c>
      <c r="C15114">
        <v>32.795699999999997</v>
      </c>
      <c r="D15114">
        <v>-79.784800000000004</v>
      </c>
      <c r="E15114" s="1" t="s">
        <v>36</v>
      </c>
      <c r="F15114" t="s">
        <v>8557</v>
      </c>
      <c r="G15114">
        <v>0</v>
      </c>
      <c r="H15114">
        <v>0</v>
      </c>
      <c r="I15114">
        <v>0</v>
      </c>
    </row>
    <row r="15115" spans="1:9" hidden="1" x14ac:dyDescent="0.3">
      <c r="A15115" s="1" t="s">
        <v>159</v>
      </c>
      <c r="B15115" s="1" t="s">
        <v>350</v>
      </c>
      <c r="C15115">
        <v>32.795699999999997</v>
      </c>
      <c r="D15115">
        <v>-79.784800000000004</v>
      </c>
      <c r="E15115" s="1" t="s">
        <v>37</v>
      </c>
      <c r="F15115" t="s">
        <v>8788</v>
      </c>
      <c r="G15115">
        <v>0</v>
      </c>
      <c r="H15115">
        <v>0</v>
      </c>
      <c r="I15115">
        <v>0</v>
      </c>
    </row>
    <row r="15116" spans="1:9" hidden="1" x14ac:dyDescent="0.3">
      <c r="A15116" s="1" t="s">
        <v>159</v>
      </c>
      <c r="B15116" s="1" t="s">
        <v>350</v>
      </c>
      <c r="C15116">
        <v>32.795699999999997</v>
      </c>
      <c r="D15116">
        <v>-79.784800000000004</v>
      </c>
      <c r="E15116" s="1" t="s">
        <v>38</v>
      </c>
      <c r="F15116" t="s">
        <v>9019</v>
      </c>
      <c r="G15116">
        <v>0</v>
      </c>
      <c r="H15116">
        <v>0</v>
      </c>
      <c r="I15116">
        <v>0</v>
      </c>
    </row>
    <row r="15117" spans="1:9" hidden="1" x14ac:dyDescent="0.3">
      <c r="A15117" s="1" t="s">
        <v>159</v>
      </c>
      <c r="B15117" s="1" t="s">
        <v>350</v>
      </c>
      <c r="C15117">
        <v>32.795699999999997</v>
      </c>
      <c r="D15117">
        <v>-79.784800000000004</v>
      </c>
      <c r="E15117" s="1" t="s">
        <v>39</v>
      </c>
      <c r="F15117" t="s">
        <v>9250</v>
      </c>
      <c r="G15117">
        <v>0</v>
      </c>
      <c r="H15117">
        <v>0</v>
      </c>
      <c r="I15117">
        <v>0</v>
      </c>
    </row>
    <row r="15118" spans="1:9" hidden="1" x14ac:dyDescent="0.3">
      <c r="A15118" s="1" t="s">
        <v>159</v>
      </c>
      <c r="B15118" s="1" t="s">
        <v>350</v>
      </c>
      <c r="C15118">
        <v>32.795699999999997</v>
      </c>
      <c r="D15118">
        <v>-79.784800000000004</v>
      </c>
      <c r="E15118" s="1" t="s">
        <v>40</v>
      </c>
      <c r="F15118" t="s">
        <v>9481</v>
      </c>
      <c r="G15118">
        <v>0</v>
      </c>
      <c r="H15118">
        <v>0</v>
      </c>
      <c r="I15118">
        <v>0</v>
      </c>
    </row>
    <row r="15119" spans="1:9" hidden="1" x14ac:dyDescent="0.3">
      <c r="A15119" s="1" t="s">
        <v>159</v>
      </c>
      <c r="B15119" s="1" t="s">
        <v>350</v>
      </c>
      <c r="C15119">
        <v>32.795699999999997</v>
      </c>
      <c r="D15119">
        <v>-79.784800000000004</v>
      </c>
      <c r="E15119" s="1" t="s">
        <v>41</v>
      </c>
      <c r="F15119" t="s">
        <v>9712</v>
      </c>
      <c r="G15119">
        <v>0</v>
      </c>
      <c r="H15119">
        <v>0</v>
      </c>
      <c r="I15119">
        <v>0</v>
      </c>
    </row>
    <row r="15120" spans="1:9" hidden="1" x14ac:dyDescent="0.3">
      <c r="A15120" s="1" t="s">
        <v>159</v>
      </c>
      <c r="B15120" s="1" t="s">
        <v>350</v>
      </c>
      <c r="C15120">
        <v>32.795699999999997</v>
      </c>
      <c r="D15120">
        <v>-79.784800000000004</v>
      </c>
      <c r="E15120" s="1" t="s">
        <v>42</v>
      </c>
      <c r="F15120" t="s">
        <v>9943</v>
      </c>
      <c r="G15120">
        <v>0</v>
      </c>
      <c r="H15120">
        <v>0</v>
      </c>
      <c r="I15120">
        <v>0</v>
      </c>
    </row>
    <row r="15121" spans="1:9" hidden="1" x14ac:dyDescent="0.3">
      <c r="A15121" s="1" t="s">
        <v>159</v>
      </c>
      <c r="B15121" s="1" t="s">
        <v>350</v>
      </c>
      <c r="C15121">
        <v>32.795699999999997</v>
      </c>
      <c r="D15121">
        <v>-79.784800000000004</v>
      </c>
      <c r="E15121" s="1" t="s">
        <v>43</v>
      </c>
      <c r="F15121" t="s">
        <v>10172</v>
      </c>
      <c r="G15121">
        <v>0</v>
      </c>
      <c r="H15121">
        <v>0</v>
      </c>
      <c r="I15121">
        <v>0</v>
      </c>
    </row>
    <row r="15122" spans="1:9" hidden="1" x14ac:dyDescent="0.3">
      <c r="A15122" s="1" t="s">
        <v>159</v>
      </c>
      <c r="B15122" s="1" t="s">
        <v>350</v>
      </c>
      <c r="C15122">
        <v>32.795699999999997</v>
      </c>
      <c r="D15122">
        <v>-79.784800000000004</v>
      </c>
      <c r="E15122" s="1" t="s">
        <v>44</v>
      </c>
      <c r="F15122" t="s">
        <v>10400</v>
      </c>
      <c r="G15122">
        <v>0</v>
      </c>
      <c r="H15122">
        <v>0</v>
      </c>
      <c r="I15122">
        <v>0</v>
      </c>
    </row>
    <row r="15123" spans="1:9" hidden="1" x14ac:dyDescent="0.3">
      <c r="A15123" s="1" t="s">
        <v>159</v>
      </c>
      <c r="B15123" s="1" t="s">
        <v>350</v>
      </c>
      <c r="C15123">
        <v>32.795699999999997</v>
      </c>
      <c r="D15123">
        <v>-79.784800000000004</v>
      </c>
      <c r="E15123" s="1" t="s">
        <v>45</v>
      </c>
      <c r="F15123" t="s">
        <v>10620</v>
      </c>
      <c r="G15123">
        <v>0</v>
      </c>
      <c r="H15123">
        <v>0</v>
      </c>
      <c r="I15123">
        <v>0</v>
      </c>
    </row>
    <row r="15124" spans="1:9" hidden="1" x14ac:dyDescent="0.3">
      <c r="A15124" s="1" t="s">
        <v>159</v>
      </c>
      <c r="B15124" s="1" t="s">
        <v>350</v>
      </c>
      <c r="C15124">
        <v>32.795699999999997</v>
      </c>
      <c r="D15124">
        <v>-79.784800000000004</v>
      </c>
      <c r="E15124" s="1" t="s">
        <v>46</v>
      </c>
      <c r="F15124" t="s">
        <v>10836</v>
      </c>
      <c r="G15124">
        <v>0</v>
      </c>
      <c r="H15124">
        <v>0</v>
      </c>
      <c r="I15124">
        <v>0</v>
      </c>
    </row>
    <row r="15125" spans="1:9" hidden="1" x14ac:dyDescent="0.3">
      <c r="A15125" s="1" t="s">
        <v>159</v>
      </c>
      <c r="B15125" s="1" t="s">
        <v>350</v>
      </c>
      <c r="C15125">
        <v>32.795699999999997</v>
      </c>
      <c r="D15125">
        <v>-79.784800000000004</v>
      </c>
      <c r="E15125" s="1" t="s">
        <v>47</v>
      </c>
      <c r="F15125" t="s">
        <v>11051</v>
      </c>
      <c r="G15125">
        <v>0</v>
      </c>
      <c r="H15125">
        <v>0</v>
      </c>
      <c r="I15125">
        <v>0</v>
      </c>
    </row>
    <row r="15126" spans="1:9" hidden="1" x14ac:dyDescent="0.3">
      <c r="A15126" s="1" t="s">
        <v>159</v>
      </c>
      <c r="B15126" s="1" t="s">
        <v>350</v>
      </c>
      <c r="C15126">
        <v>32.795699999999997</v>
      </c>
      <c r="D15126">
        <v>-79.784800000000004</v>
      </c>
      <c r="E15126" s="1" t="s">
        <v>48</v>
      </c>
      <c r="F15126" t="s">
        <v>11853</v>
      </c>
      <c r="G15126">
        <v>0</v>
      </c>
      <c r="H15126">
        <v>0</v>
      </c>
      <c r="I15126">
        <v>0</v>
      </c>
    </row>
    <row r="15127" spans="1:9" hidden="1" x14ac:dyDescent="0.3">
      <c r="A15127" s="1" t="s">
        <v>159</v>
      </c>
      <c r="B15127" s="1" t="s">
        <v>350</v>
      </c>
      <c r="C15127">
        <v>32.795699999999997</v>
      </c>
      <c r="D15127">
        <v>-79.784800000000004</v>
      </c>
      <c r="E15127" s="1" t="s">
        <v>49</v>
      </c>
      <c r="F15127" t="s">
        <v>17669</v>
      </c>
      <c r="G15127">
        <v>0</v>
      </c>
      <c r="H15127">
        <v>1</v>
      </c>
      <c r="I15127">
        <v>0</v>
      </c>
    </row>
    <row r="15128" spans="1:9" hidden="1" x14ac:dyDescent="0.3">
      <c r="A15128" s="1" t="s">
        <v>159</v>
      </c>
      <c r="B15128" s="1" t="s">
        <v>350</v>
      </c>
      <c r="C15128">
        <v>32.795699999999997</v>
      </c>
      <c r="D15128">
        <v>-79.784800000000004</v>
      </c>
      <c r="E15128" s="1" t="s">
        <v>50</v>
      </c>
      <c r="F15128" t="s">
        <v>17670</v>
      </c>
      <c r="G15128">
        <v>0</v>
      </c>
      <c r="H15128">
        <v>1</v>
      </c>
      <c r="I15128">
        <v>0</v>
      </c>
    </row>
    <row r="15129" spans="1:9" hidden="1" x14ac:dyDescent="0.3">
      <c r="A15129" s="1" t="s">
        <v>159</v>
      </c>
      <c r="B15129" s="1" t="s">
        <v>350</v>
      </c>
      <c r="C15129">
        <v>32.795699999999997</v>
      </c>
      <c r="D15129">
        <v>-79.784800000000004</v>
      </c>
      <c r="E15129" s="1" t="s">
        <v>51</v>
      </c>
      <c r="F15129" t="s">
        <v>17671</v>
      </c>
      <c r="G15129">
        <v>0</v>
      </c>
      <c r="H15129">
        <v>1</v>
      </c>
      <c r="I15129">
        <v>0</v>
      </c>
    </row>
    <row r="15130" spans="1:9" hidden="1" x14ac:dyDescent="0.3">
      <c r="A15130" s="1" t="s">
        <v>159</v>
      </c>
      <c r="B15130" s="1" t="s">
        <v>350</v>
      </c>
      <c r="C15130">
        <v>32.795699999999997</v>
      </c>
      <c r="D15130">
        <v>-79.784800000000004</v>
      </c>
      <c r="E15130" s="1" t="s">
        <v>52</v>
      </c>
      <c r="F15130" t="s">
        <v>11220</v>
      </c>
      <c r="G15130">
        <v>0</v>
      </c>
      <c r="H15130">
        <v>0</v>
      </c>
      <c r="I15130">
        <v>0</v>
      </c>
    </row>
    <row r="15131" spans="1:9" hidden="1" x14ac:dyDescent="0.3">
      <c r="A15131" s="1" t="s">
        <v>159</v>
      </c>
      <c r="B15131" s="1" t="s">
        <v>350</v>
      </c>
      <c r="C15131">
        <v>32.795699999999997</v>
      </c>
      <c r="D15131">
        <v>-79.784800000000004</v>
      </c>
      <c r="E15131" s="1" t="s">
        <v>53</v>
      </c>
      <c r="F15131" t="s">
        <v>11418</v>
      </c>
      <c r="G15131">
        <v>0</v>
      </c>
      <c r="H15131">
        <v>0</v>
      </c>
      <c r="I15131">
        <v>0</v>
      </c>
    </row>
    <row r="15132" spans="1:9" hidden="1" x14ac:dyDescent="0.3">
      <c r="A15132" s="1" t="s">
        <v>159</v>
      </c>
      <c r="B15132" s="1" t="s">
        <v>350</v>
      </c>
      <c r="C15132">
        <v>32.795699999999997</v>
      </c>
      <c r="D15132">
        <v>-79.784800000000004</v>
      </c>
      <c r="E15132" s="1" t="s">
        <v>54</v>
      </c>
      <c r="F15132" t="s">
        <v>11613</v>
      </c>
      <c r="G15132">
        <v>0</v>
      </c>
      <c r="H15132">
        <v>0</v>
      </c>
      <c r="I15132">
        <v>0</v>
      </c>
    </row>
    <row r="15133" spans="1:9" hidden="1" x14ac:dyDescent="0.3">
      <c r="A15133" s="1" t="s">
        <v>159</v>
      </c>
      <c r="B15133" s="1" t="s">
        <v>350</v>
      </c>
      <c r="C15133">
        <v>32.795699999999997</v>
      </c>
      <c r="D15133">
        <v>-79.784800000000004</v>
      </c>
      <c r="E15133" s="1" t="s">
        <v>21548</v>
      </c>
      <c r="F15133" t="s">
        <v>21839</v>
      </c>
      <c r="G15133">
        <v>0</v>
      </c>
      <c r="H15133">
        <v>0</v>
      </c>
      <c r="I15133">
        <v>0</v>
      </c>
    </row>
    <row r="15134" spans="1:9" hidden="1" x14ac:dyDescent="0.3">
      <c r="A15134" s="1" t="s">
        <v>159</v>
      </c>
      <c r="B15134" s="1" t="s">
        <v>351</v>
      </c>
      <c r="C15134">
        <v>45.746600000000001</v>
      </c>
      <c r="D15134">
        <v>-122.5194</v>
      </c>
      <c r="E15134" s="1" t="s">
        <v>4</v>
      </c>
      <c r="F15134" t="s">
        <v>1009</v>
      </c>
      <c r="G15134">
        <v>0</v>
      </c>
      <c r="H15134">
        <v>0</v>
      </c>
      <c r="I15134">
        <v>0</v>
      </c>
    </row>
    <row r="15135" spans="1:9" hidden="1" x14ac:dyDescent="0.3">
      <c r="A15135" s="1" t="s">
        <v>159</v>
      </c>
      <c r="B15135" s="1" t="s">
        <v>351</v>
      </c>
      <c r="C15135">
        <v>45.746600000000001</v>
      </c>
      <c r="D15135">
        <v>-122.5194</v>
      </c>
      <c r="E15135" s="1" t="s">
        <v>5</v>
      </c>
      <c r="F15135" t="s">
        <v>1251</v>
      </c>
      <c r="G15135">
        <v>0</v>
      </c>
      <c r="H15135">
        <v>0</v>
      </c>
      <c r="I15135">
        <v>0</v>
      </c>
    </row>
    <row r="15136" spans="1:9" hidden="1" x14ac:dyDescent="0.3">
      <c r="A15136" s="1" t="s">
        <v>159</v>
      </c>
      <c r="B15136" s="1" t="s">
        <v>351</v>
      </c>
      <c r="C15136">
        <v>45.746600000000001</v>
      </c>
      <c r="D15136">
        <v>-122.5194</v>
      </c>
      <c r="E15136" s="1" t="s">
        <v>6</v>
      </c>
      <c r="F15136" t="s">
        <v>1493</v>
      </c>
      <c r="G15136">
        <v>0</v>
      </c>
      <c r="H15136">
        <v>0</v>
      </c>
      <c r="I15136">
        <v>0</v>
      </c>
    </row>
    <row r="15137" spans="1:9" hidden="1" x14ac:dyDescent="0.3">
      <c r="A15137" s="1" t="s">
        <v>159</v>
      </c>
      <c r="B15137" s="1" t="s">
        <v>351</v>
      </c>
      <c r="C15137">
        <v>45.746600000000001</v>
      </c>
      <c r="D15137">
        <v>-122.5194</v>
      </c>
      <c r="E15137" s="1" t="s">
        <v>7</v>
      </c>
      <c r="F15137" t="s">
        <v>1734</v>
      </c>
      <c r="G15137">
        <v>0</v>
      </c>
      <c r="H15137">
        <v>0</v>
      </c>
      <c r="I15137">
        <v>0</v>
      </c>
    </row>
    <row r="15138" spans="1:9" hidden="1" x14ac:dyDescent="0.3">
      <c r="A15138" s="1" t="s">
        <v>159</v>
      </c>
      <c r="B15138" s="1" t="s">
        <v>351</v>
      </c>
      <c r="C15138">
        <v>45.746600000000001</v>
      </c>
      <c r="D15138">
        <v>-122.5194</v>
      </c>
      <c r="E15138" s="1" t="s">
        <v>8</v>
      </c>
      <c r="F15138" t="s">
        <v>1975</v>
      </c>
      <c r="G15138">
        <v>0</v>
      </c>
      <c r="H15138">
        <v>0</v>
      </c>
      <c r="I15138">
        <v>0</v>
      </c>
    </row>
    <row r="15139" spans="1:9" hidden="1" x14ac:dyDescent="0.3">
      <c r="A15139" s="1" t="s">
        <v>159</v>
      </c>
      <c r="B15139" s="1" t="s">
        <v>351</v>
      </c>
      <c r="C15139">
        <v>45.746600000000001</v>
      </c>
      <c r="D15139">
        <v>-122.5194</v>
      </c>
      <c r="E15139" s="1" t="s">
        <v>9</v>
      </c>
      <c r="F15139" t="s">
        <v>2213</v>
      </c>
      <c r="G15139">
        <v>0</v>
      </c>
      <c r="H15139">
        <v>0</v>
      </c>
      <c r="I15139">
        <v>0</v>
      </c>
    </row>
    <row r="15140" spans="1:9" hidden="1" x14ac:dyDescent="0.3">
      <c r="A15140" s="1" t="s">
        <v>159</v>
      </c>
      <c r="B15140" s="1" t="s">
        <v>351</v>
      </c>
      <c r="C15140">
        <v>45.746600000000001</v>
      </c>
      <c r="D15140">
        <v>-122.5194</v>
      </c>
      <c r="E15140" s="1" t="s">
        <v>10</v>
      </c>
      <c r="F15140" t="s">
        <v>2451</v>
      </c>
      <c r="G15140">
        <v>0</v>
      </c>
      <c r="H15140">
        <v>0</v>
      </c>
      <c r="I15140">
        <v>0</v>
      </c>
    </row>
    <row r="15141" spans="1:9" hidden="1" x14ac:dyDescent="0.3">
      <c r="A15141" s="1" t="s">
        <v>159</v>
      </c>
      <c r="B15141" s="1" t="s">
        <v>351</v>
      </c>
      <c r="C15141">
        <v>45.746600000000001</v>
      </c>
      <c r="D15141">
        <v>-122.5194</v>
      </c>
      <c r="E15141" s="1" t="s">
        <v>11</v>
      </c>
      <c r="F15141" t="s">
        <v>2689</v>
      </c>
      <c r="G15141">
        <v>0</v>
      </c>
      <c r="H15141">
        <v>0</v>
      </c>
      <c r="I15141">
        <v>0</v>
      </c>
    </row>
    <row r="15142" spans="1:9" hidden="1" x14ac:dyDescent="0.3">
      <c r="A15142" s="1" t="s">
        <v>159</v>
      </c>
      <c r="B15142" s="1" t="s">
        <v>351</v>
      </c>
      <c r="C15142">
        <v>45.746600000000001</v>
      </c>
      <c r="D15142">
        <v>-122.5194</v>
      </c>
      <c r="E15142" s="1" t="s">
        <v>12</v>
      </c>
      <c r="F15142" t="s">
        <v>2927</v>
      </c>
      <c r="G15142">
        <v>0</v>
      </c>
      <c r="H15142">
        <v>0</v>
      </c>
      <c r="I15142">
        <v>0</v>
      </c>
    </row>
    <row r="15143" spans="1:9" hidden="1" x14ac:dyDescent="0.3">
      <c r="A15143" s="1" t="s">
        <v>159</v>
      </c>
      <c r="B15143" s="1" t="s">
        <v>351</v>
      </c>
      <c r="C15143">
        <v>45.746600000000001</v>
      </c>
      <c r="D15143">
        <v>-122.5194</v>
      </c>
      <c r="E15143" s="1" t="s">
        <v>13</v>
      </c>
      <c r="F15143" t="s">
        <v>3165</v>
      </c>
      <c r="G15143">
        <v>0</v>
      </c>
      <c r="H15143">
        <v>0</v>
      </c>
      <c r="I15143">
        <v>0</v>
      </c>
    </row>
    <row r="15144" spans="1:9" hidden="1" x14ac:dyDescent="0.3">
      <c r="A15144" s="1" t="s">
        <v>159</v>
      </c>
      <c r="B15144" s="1" t="s">
        <v>351</v>
      </c>
      <c r="C15144">
        <v>45.746600000000001</v>
      </c>
      <c r="D15144">
        <v>-122.5194</v>
      </c>
      <c r="E15144" s="1" t="s">
        <v>14</v>
      </c>
      <c r="F15144" t="s">
        <v>3402</v>
      </c>
      <c r="G15144">
        <v>0</v>
      </c>
      <c r="H15144">
        <v>0</v>
      </c>
      <c r="I15144">
        <v>0</v>
      </c>
    </row>
    <row r="15145" spans="1:9" hidden="1" x14ac:dyDescent="0.3">
      <c r="A15145" s="1" t="s">
        <v>159</v>
      </c>
      <c r="B15145" s="1" t="s">
        <v>351</v>
      </c>
      <c r="C15145">
        <v>45.746600000000001</v>
      </c>
      <c r="D15145">
        <v>-122.5194</v>
      </c>
      <c r="E15145" s="1" t="s">
        <v>15</v>
      </c>
      <c r="F15145" t="s">
        <v>3638</v>
      </c>
      <c r="G15145">
        <v>0</v>
      </c>
      <c r="H15145">
        <v>0</v>
      </c>
      <c r="I15145">
        <v>0</v>
      </c>
    </row>
    <row r="15146" spans="1:9" hidden="1" x14ac:dyDescent="0.3">
      <c r="A15146" s="1" t="s">
        <v>159</v>
      </c>
      <c r="B15146" s="1" t="s">
        <v>351</v>
      </c>
      <c r="C15146">
        <v>45.746600000000001</v>
      </c>
      <c r="D15146">
        <v>-122.5194</v>
      </c>
      <c r="E15146" s="1" t="s">
        <v>16</v>
      </c>
      <c r="F15146" t="s">
        <v>3874</v>
      </c>
      <c r="G15146">
        <v>0</v>
      </c>
      <c r="H15146">
        <v>0</v>
      </c>
      <c r="I15146">
        <v>0</v>
      </c>
    </row>
    <row r="15147" spans="1:9" hidden="1" x14ac:dyDescent="0.3">
      <c r="A15147" s="1" t="s">
        <v>159</v>
      </c>
      <c r="B15147" s="1" t="s">
        <v>351</v>
      </c>
      <c r="C15147">
        <v>45.746600000000001</v>
      </c>
      <c r="D15147">
        <v>-122.5194</v>
      </c>
      <c r="E15147" s="1" t="s">
        <v>17</v>
      </c>
      <c r="F15147" t="s">
        <v>4109</v>
      </c>
      <c r="G15147">
        <v>0</v>
      </c>
      <c r="H15147">
        <v>0</v>
      </c>
      <c r="I15147">
        <v>0</v>
      </c>
    </row>
    <row r="15148" spans="1:9" hidden="1" x14ac:dyDescent="0.3">
      <c r="A15148" s="1" t="s">
        <v>159</v>
      </c>
      <c r="B15148" s="1" t="s">
        <v>351</v>
      </c>
      <c r="C15148">
        <v>45.746600000000001</v>
      </c>
      <c r="D15148">
        <v>-122.5194</v>
      </c>
      <c r="E15148" s="1" t="s">
        <v>18</v>
      </c>
      <c r="F15148" t="s">
        <v>4344</v>
      </c>
      <c r="G15148">
        <v>0</v>
      </c>
      <c r="H15148">
        <v>0</v>
      </c>
      <c r="I15148">
        <v>0</v>
      </c>
    </row>
    <row r="15149" spans="1:9" hidden="1" x14ac:dyDescent="0.3">
      <c r="A15149" s="1" t="s">
        <v>159</v>
      </c>
      <c r="B15149" s="1" t="s">
        <v>351</v>
      </c>
      <c r="C15149">
        <v>45.746600000000001</v>
      </c>
      <c r="D15149">
        <v>-122.5194</v>
      </c>
      <c r="E15149" s="1" t="s">
        <v>19</v>
      </c>
      <c r="F15149" t="s">
        <v>4579</v>
      </c>
      <c r="G15149">
        <v>0</v>
      </c>
      <c r="H15149">
        <v>0</v>
      </c>
      <c r="I15149">
        <v>0</v>
      </c>
    </row>
    <row r="15150" spans="1:9" hidden="1" x14ac:dyDescent="0.3">
      <c r="A15150" s="1" t="s">
        <v>159</v>
      </c>
      <c r="B15150" s="1" t="s">
        <v>351</v>
      </c>
      <c r="C15150">
        <v>45.746600000000001</v>
      </c>
      <c r="D15150">
        <v>-122.5194</v>
      </c>
      <c r="E15150" s="1" t="s">
        <v>20</v>
      </c>
      <c r="F15150" t="s">
        <v>4814</v>
      </c>
      <c r="G15150">
        <v>0</v>
      </c>
      <c r="H15150">
        <v>0</v>
      </c>
      <c r="I15150">
        <v>0</v>
      </c>
    </row>
    <row r="15151" spans="1:9" hidden="1" x14ac:dyDescent="0.3">
      <c r="A15151" s="1" t="s">
        <v>159</v>
      </c>
      <c r="B15151" s="1" t="s">
        <v>351</v>
      </c>
      <c r="C15151">
        <v>45.746600000000001</v>
      </c>
      <c r="D15151">
        <v>-122.5194</v>
      </c>
      <c r="E15151" s="1" t="s">
        <v>21</v>
      </c>
      <c r="F15151" t="s">
        <v>5049</v>
      </c>
      <c r="G15151">
        <v>0</v>
      </c>
      <c r="H15151">
        <v>0</v>
      </c>
      <c r="I15151">
        <v>0</v>
      </c>
    </row>
    <row r="15152" spans="1:9" hidden="1" x14ac:dyDescent="0.3">
      <c r="A15152" s="1" t="s">
        <v>159</v>
      </c>
      <c r="B15152" s="1" t="s">
        <v>351</v>
      </c>
      <c r="C15152">
        <v>45.746600000000001</v>
      </c>
      <c r="D15152">
        <v>-122.5194</v>
      </c>
      <c r="E15152" s="1" t="s">
        <v>22</v>
      </c>
      <c r="F15152" t="s">
        <v>5284</v>
      </c>
      <c r="G15152">
        <v>0</v>
      </c>
      <c r="H15152">
        <v>0</v>
      </c>
      <c r="I15152">
        <v>0</v>
      </c>
    </row>
    <row r="15153" spans="1:9" hidden="1" x14ac:dyDescent="0.3">
      <c r="A15153" s="1" t="s">
        <v>159</v>
      </c>
      <c r="B15153" s="1" t="s">
        <v>351</v>
      </c>
      <c r="C15153">
        <v>45.746600000000001</v>
      </c>
      <c r="D15153">
        <v>-122.5194</v>
      </c>
      <c r="E15153" s="1" t="s">
        <v>23</v>
      </c>
      <c r="F15153" t="s">
        <v>5519</v>
      </c>
      <c r="G15153">
        <v>0</v>
      </c>
      <c r="H15153">
        <v>0</v>
      </c>
      <c r="I15153">
        <v>0</v>
      </c>
    </row>
    <row r="15154" spans="1:9" hidden="1" x14ac:dyDescent="0.3">
      <c r="A15154" s="1" t="s">
        <v>159</v>
      </c>
      <c r="B15154" s="1" t="s">
        <v>351</v>
      </c>
      <c r="C15154">
        <v>45.746600000000001</v>
      </c>
      <c r="D15154">
        <v>-122.5194</v>
      </c>
      <c r="E15154" s="1" t="s">
        <v>24</v>
      </c>
      <c r="F15154" t="s">
        <v>5754</v>
      </c>
      <c r="G15154">
        <v>0</v>
      </c>
      <c r="H15154">
        <v>0</v>
      </c>
      <c r="I15154">
        <v>0</v>
      </c>
    </row>
    <row r="15155" spans="1:9" hidden="1" x14ac:dyDescent="0.3">
      <c r="A15155" s="1" t="s">
        <v>159</v>
      </c>
      <c r="B15155" s="1" t="s">
        <v>351</v>
      </c>
      <c r="C15155">
        <v>45.746600000000001</v>
      </c>
      <c r="D15155">
        <v>-122.5194</v>
      </c>
      <c r="E15155" s="1" t="s">
        <v>25</v>
      </c>
      <c r="F15155" t="s">
        <v>5988</v>
      </c>
      <c r="G15155">
        <v>0</v>
      </c>
      <c r="H15155">
        <v>0</v>
      </c>
      <c r="I15155">
        <v>0</v>
      </c>
    </row>
    <row r="15156" spans="1:9" hidden="1" x14ac:dyDescent="0.3">
      <c r="A15156" s="1" t="s">
        <v>159</v>
      </c>
      <c r="B15156" s="1" t="s">
        <v>351</v>
      </c>
      <c r="C15156">
        <v>45.746600000000001</v>
      </c>
      <c r="D15156">
        <v>-122.5194</v>
      </c>
      <c r="E15156" s="1" t="s">
        <v>26</v>
      </c>
      <c r="F15156" t="s">
        <v>6222</v>
      </c>
      <c r="G15156">
        <v>0</v>
      </c>
      <c r="H15156">
        <v>0</v>
      </c>
      <c r="I15156">
        <v>0</v>
      </c>
    </row>
    <row r="15157" spans="1:9" hidden="1" x14ac:dyDescent="0.3">
      <c r="A15157" s="1" t="s">
        <v>159</v>
      </c>
      <c r="B15157" s="1" t="s">
        <v>351</v>
      </c>
      <c r="C15157">
        <v>45.746600000000001</v>
      </c>
      <c r="D15157">
        <v>-122.5194</v>
      </c>
      <c r="E15157" s="1" t="s">
        <v>27</v>
      </c>
      <c r="F15157" t="s">
        <v>6456</v>
      </c>
      <c r="G15157">
        <v>0</v>
      </c>
      <c r="H15157">
        <v>0</v>
      </c>
      <c r="I15157">
        <v>0</v>
      </c>
    </row>
    <row r="15158" spans="1:9" hidden="1" x14ac:dyDescent="0.3">
      <c r="A15158" s="1" t="s">
        <v>159</v>
      </c>
      <c r="B15158" s="1" t="s">
        <v>351</v>
      </c>
      <c r="C15158">
        <v>45.746600000000001</v>
      </c>
      <c r="D15158">
        <v>-122.5194</v>
      </c>
      <c r="E15158" s="1" t="s">
        <v>28</v>
      </c>
      <c r="F15158" t="s">
        <v>6690</v>
      </c>
      <c r="G15158">
        <v>0</v>
      </c>
      <c r="H15158">
        <v>0</v>
      </c>
      <c r="I15158">
        <v>0</v>
      </c>
    </row>
    <row r="15159" spans="1:9" hidden="1" x14ac:dyDescent="0.3">
      <c r="A15159" s="1" t="s">
        <v>159</v>
      </c>
      <c r="B15159" s="1" t="s">
        <v>351</v>
      </c>
      <c r="C15159">
        <v>45.746600000000001</v>
      </c>
      <c r="D15159">
        <v>-122.5194</v>
      </c>
      <c r="E15159" s="1" t="s">
        <v>29</v>
      </c>
      <c r="F15159" t="s">
        <v>6924</v>
      </c>
      <c r="G15159">
        <v>0</v>
      </c>
      <c r="H15159">
        <v>0</v>
      </c>
      <c r="I15159">
        <v>0</v>
      </c>
    </row>
    <row r="15160" spans="1:9" hidden="1" x14ac:dyDescent="0.3">
      <c r="A15160" s="1" t="s">
        <v>159</v>
      </c>
      <c r="B15160" s="1" t="s">
        <v>351</v>
      </c>
      <c r="C15160">
        <v>45.746600000000001</v>
      </c>
      <c r="D15160">
        <v>-122.5194</v>
      </c>
      <c r="E15160" s="1" t="s">
        <v>30</v>
      </c>
      <c r="F15160" t="s">
        <v>7158</v>
      </c>
      <c r="G15160">
        <v>0</v>
      </c>
      <c r="H15160">
        <v>0</v>
      </c>
      <c r="I15160">
        <v>0</v>
      </c>
    </row>
    <row r="15161" spans="1:9" hidden="1" x14ac:dyDescent="0.3">
      <c r="A15161" s="1" t="s">
        <v>159</v>
      </c>
      <c r="B15161" s="1" t="s">
        <v>351</v>
      </c>
      <c r="C15161">
        <v>45.746600000000001</v>
      </c>
      <c r="D15161">
        <v>-122.5194</v>
      </c>
      <c r="E15161" s="1" t="s">
        <v>31</v>
      </c>
      <c r="F15161" t="s">
        <v>7392</v>
      </c>
      <c r="G15161">
        <v>0</v>
      </c>
      <c r="H15161">
        <v>0</v>
      </c>
      <c r="I15161">
        <v>0</v>
      </c>
    </row>
    <row r="15162" spans="1:9" hidden="1" x14ac:dyDescent="0.3">
      <c r="A15162" s="1" t="s">
        <v>159</v>
      </c>
      <c r="B15162" s="1" t="s">
        <v>351</v>
      </c>
      <c r="C15162">
        <v>45.746600000000001</v>
      </c>
      <c r="D15162">
        <v>-122.5194</v>
      </c>
      <c r="E15162" s="1" t="s">
        <v>32</v>
      </c>
      <c r="F15162" t="s">
        <v>7626</v>
      </c>
      <c r="G15162">
        <v>0</v>
      </c>
      <c r="H15162">
        <v>0</v>
      </c>
      <c r="I15162">
        <v>0</v>
      </c>
    </row>
    <row r="15163" spans="1:9" hidden="1" x14ac:dyDescent="0.3">
      <c r="A15163" s="1" t="s">
        <v>159</v>
      </c>
      <c r="B15163" s="1" t="s">
        <v>351</v>
      </c>
      <c r="C15163">
        <v>45.746600000000001</v>
      </c>
      <c r="D15163">
        <v>-122.5194</v>
      </c>
      <c r="E15163" s="1" t="s">
        <v>33</v>
      </c>
      <c r="F15163" t="s">
        <v>7860</v>
      </c>
      <c r="G15163">
        <v>0</v>
      </c>
      <c r="H15163">
        <v>0</v>
      </c>
      <c r="I15163">
        <v>0</v>
      </c>
    </row>
    <row r="15164" spans="1:9" hidden="1" x14ac:dyDescent="0.3">
      <c r="A15164" s="1" t="s">
        <v>159</v>
      </c>
      <c r="B15164" s="1" t="s">
        <v>351</v>
      </c>
      <c r="C15164">
        <v>45.746600000000001</v>
      </c>
      <c r="D15164">
        <v>-122.5194</v>
      </c>
      <c r="E15164" s="1" t="s">
        <v>34</v>
      </c>
      <c r="F15164" t="s">
        <v>8094</v>
      </c>
      <c r="G15164">
        <v>0</v>
      </c>
      <c r="H15164">
        <v>0</v>
      </c>
      <c r="I15164">
        <v>0</v>
      </c>
    </row>
    <row r="15165" spans="1:9" hidden="1" x14ac:dyDescent="0.3">
      <c r="A15165" s="1" t="s">
        <v>159</v>
      </c>
      <c r="B15165" s="1" t="s">
        <v>351</v>
      </c>
      <c r="C15165">
        <v>45.746600000000001</v>
      </c>
      <c r="D15165">
        <v>-122.5194</v>
      </c>
      <c r="E15165" s="1" t="s">
        <v>35</v>
      </c>
      <c r="F15165" t="s">
        <v>8326</v>
      </c>
      <c r="G15165">
        <v>0</v>
      </c>
      <c r="H15165">
        <v>0</v>
      </c>
      <c r="I15165">
        <v>0</v>
      </c>
    </row>
    <row r="15166" spans="1:9" hidden="1" x14ac:dyDescent="0.3">
      <c r="A15166" s="1" t="s">
        <v>159</v>
      </c>
      <c r="B15166" s="1" t="s">
        <v>351</v>
      </c>
      <c r="C15166">
        <v>45.746600000000001</v>
      </c>
      <c r="D15166">
        <v>-122.5194</v>
      </c>
      <c r="E15166" s="1" t="s">
        <v>36</v>
      </c>
      <c r="F15166" t="s">
        <v>8558</v>
      </c>
      <c r="G15166">
        <v>0</v>
      </c>
      <c r="H15166">
        <v>0</v>
      </c>
      <c r="I15166">
        <v>0</v>
      </c>
    </row>
    <row r="15167" spans="1:9" hidden="1" x14ac:dyDescent="0.3">
      <c r="A15167" s="1" t="s">
        <v>159</v>
      </c>
      <c r="B15167" s="1" t="s">
        <v>351</v>
      </c>
      <c r="C15167">
        <v>45.746600000000001</v>
      </c>
      <c r="D15167">
        <v>-122.5194</v>
      </c>
      <c r="E15167" s="1" t="s">
        <v>37</v>
      </c>
      <c r="F15167" t="s">
        <v>8789</v>
      </c>
      <c r="G15167">
        <v>0</v>
      </c>
      <c r="H15167">
        <v>0</v>
      </c>
      <c r="I15167">
        <v>0</v>
      </c>
    </row>
    <row r="15168" spans="1:9" hidden="1" x14ac:dyDescent="0.3">
      <c r="A15168" s="1" t="s">
        <v>159</v>
      </c>
      <c r="B15168" s="1" t="s">
        <v>351</v>
      </c>
      <c r="C15168">
        <v>45.746600000000001</v>
      </c>
      <c r="D15168">
        <v>-122.5194</v>
      </c>
      <c r="E15168" s="1" t="s">
        <v>38</v>
      </c>
      <c r="F15168" t="s">
        <v>9020</v>
      </c>
      <c r="G15168">
        <v>0</v>
      </c>
      <c r="H15168">
        <v>0</v>
      </c>
      <c r="I15168">
        <v>0</v>
      </c>
    </row>
    <row r="15169" spans="1:9" hidden="1" x14ac:dyDescent="0.3">
      <c r="A15169" s="1" t="s">
        <v>159</v>
      </c>
      <c r="B15169" s="1" t="s">
        <v>351</v>
      </c>
      <c r="C15169">
        <v>45.746600000000001</v>
      </c>
      <c r="D15169">
        <v>-122.5194</v>
      </c>
      <c r="E15169" s="1" t="s">
        <v>39</v>
      </c>
      <c r="F15169" t="s">
        <v>9251</v>
      </c>
      <c r="G15169">
        <v>0</v>
      </c>
      <c r="H15169">
        <v>0</v>
      </c>
      <c r="I15169">
        <v>0</v>
      </c>
    </row>
    <row r="15170" spans="1:9" hidden="1" x14ac:dyDescent="0.3">
      <c r="A15170" s="1" t="s">
        <v>159</v>
      </c>
      <c r="B15170" s="1" t="s">
        <v>351</v>
      </c>
      <c r="C15170">
        <v>45.746600000000001</v>
      </c>
      <c r="D15170">
        <v>-122.5194</v>
      </c>
      <c r="E15170" s="1" t="s">
        <v>40</v>
      </c>
      <c r="F15170" t="s">
        <v>9482</v>
      </c>
      <c r="G15170">
        <v>0</v>
      </c>
      <c r="H15170">
        <v>0</v>
      </c>
      <c r="I15170">
        <v>0</v>
      </c>
    </row>
    <row r="15171" spans="1:9" hidden="1" x14ac:dyDescent="0.3">
      <c r="A15171" s="1" t="s">
        <v>159</v>
      </c>
      <c r="B15171" s="1" t="s">
        <v>351</v>
      </c>
      <c r="C15171">
        <v>45.746600000000001</v>
      </c>
      <c r="D15171">
        <v>-122.5194</v>
      </c>
      <c r="E15171" s="1" t="s">
        <v>41</v>
      </c>
      <c r="F15171" t="s">
        <v>9713</v>
      </c>
      <c r="G15171">
        <v>0</v>
      </c>
      <c r="H15171">
        <v>0</v>
      </c>
      <c r="I15171">
        <v>0</v>
      </c>
    </row>
    <row r="15172" spans="1:9" hidden="1" x14ac:dyDescent="0.3">
      <c r="A15172" s="1" t="s">
        <v>159</v>
      </c>
      <c r="B15172" s="1" t="s">
        <v>351</v>
      </c>
      <c r="C15172">
        <v>45.746600000000001</v>
      </c>
      <c r="D15172">
        <v>-122.5194</v>
      </c>
      <c r="E15172" s="1" t="s">
        <v>42</v>
      </c>
      <c r="F15172" t="s">
        <v>9944</v>
      </c>
      <c r="G15172">
        <v>0</v>
      </c>
      <c r="H15172">
        <v>0</v>
      </c>
      <c r="I15172">
        <v>0</v>
      </c>
    </row>
    <row r="15173" spans="1:9" hidden="1" x14ac:dyDescent="0.3">
      <c r="A15173" s="1" t="s">
        <v>159</v>
      </c>
      <c r="B15173" s="1" t="s">
        <v>351</v>
      </c>
      <c r="C15173">
        <v>45.746600000000001</v>
      </c>
      <c r="D15173">
        <v>-122.5194</v>
      </c>
      <c r="E15173" s="1" t="s">
        <v>43</v>
      </c>
      <c r="F15173" t="s">
        <v>10173</v>
      </c>
      <c r="G15173">
        <v>0</v>
      </c>
      <c r="H15173">
        <v>0</v>
      </c>
      <c r="I15173">
        <v>0</v>
      </c>
    </row>
    <row r="15174" spans="1:9" hidden="1" x14ac:dyDescent="0.3">
      <c r="A15174" s="1" t="s">
        <v>159</v>
      </c>
      <c r="B15174" s="1" t="s">
        <v>351</v>
      </c>
      <c r="C15174">
        <v>45.746600000000001</v>
      </c>
      <c r="D15174">
        <v>-122.5194</v>
      </c>
      <c r="E15174" s="1" t="s">
        <v>44</v>
      </c>
      <c r="F15174" t="s">
        <v>10401</v>
      </c>
      <c r="G15174">
        <v>0</v>
      </c>
      <c r="H15174">
        <v>0</v>
      </c>
      <c r="I15174">
        <v>0</v>
      </c>
    </row>
    <row r="15175" spans="1:9" hidden="1" x14ac:dyDescent="0.3">
      <c r="A15175" s="1" t="s">
        <v>159</v>
      </c>
      <c r="B15175" s="1" t="s">
        <v>351</v>
      </c>
      <c r="C15175">
        <v>45.746600000000001</v>
      </c>
      <c r="D15175">
        <v>-122.5194</v>
      </c>
      <c r="E15175" s="1" t="s">
        <v>45</v>
      </c>
      <c r="F15175" t="s">
        <v>10621</v>
      </c>
      <c r="G15175">
        <v>0</v>
      </c>
      <c r="H15175">
        <v>0</v>
      </c>
      <c r="I15175">
        <v>0</v>
      </c>
    </row>
    <row r="15176" spans="1:9" hidden="1" x14ac:dyDescent="0.3">
      <c r="A15176" s="1" t="s">
        <v>159</v>
      </c>
      <c r="B15176" s="1" t="s">
        <v>351</v>
      </c>
      <c r="C15176">
        <v>45.746600000000001</v>
      </c>
      <c r="D15176">
        <v>-122.5194</v>
      </c>
      <c r="E15176" s="1" t="s">
        <v>46</v>
      </c>
      <c r="F15176" t="s">
        <v>10837</v>
      </c>
      <c r="G15176">
        <v>0</v>
      </c>
      <c r="H15176">
        <v>0</v>
      </c>
      <c r="I15176">
        <v>0</v>
      </c>
    </row>
    <row r="15177" spans="1:9" hidden="1" x14ac:dyDescent="0.3">
      <c r="A15177" s="1" t="s">
        <v>159</v>
      </c>
      <c r="B15177" s="1" t="s">
        <v>351</v>
      </c>
      <c r="C15177">
        <v>45.746600000000001</v>
      </c>
      <c r="D15177">
        <v>-122.5194</v>
      </c>
      <c r="E15177" s="1" t="s">
        <v>47</v>
      </c>
      <c r="F15177" t="s">
        <v>11052</v>
      </c>
      <c r="G15177">
        <v>0</v>
      </c>
      <c r="H15177">
        <v>0</v>
      </c>
      <c r="I15177">
        <v>0</v>
      </c>
    </row>
    <row r="15178" spans="1:9" hidden="1" x14ac:dyDescent="0.3">
      <c r="A15178" s="1" t="s">
        <v>159</v>
      </c>
      <c r="B15178" s="1" t="s">
        <v>351</v>
      </c>
      <c r="C15178">
        <v>45.746600000000001</v>
      </c>
      <c r="D15178">
        <v>-122.5194</v>
      </c>
      <c r="E15178" s="1" t="s">
        <v>48</v>
      </c>
      <c r="F15178" t="s">
        <v>11854</v>
      </c>
      <c r="G15178">
        <v>0</v>
      </c>
      <c r="H15178">
        <v>0</v>
      </c>
      <c r="I15178">
        <v>0</v>
      </c>
    </row>
    <row r="15179" spans="1:9" hidden="1" x14ac:dyDescent="0.3">
      <c r="A15179" s="1" t="s">
        <v>159</v>
      </c>
      <c r="B15179" s="1" t="s">
        <v>351</v>
      </c>
      <c r="C15179">
        <v>45.746600000000001</v>
      </c>
      <c r="D15179">
        <v>-122.5194</v>
      </c>
      <c r="E15179" s="1" t="s">
        <v>49</v>
      </c>
      <c r="F15179" t="s">
        <v>17672</v>
      </c>
      <c r="G15179">
        <v>0</v>
      </c>
      <c r="H15179">
        <v>1</v>
      </c>
      <c r="I15179">
        <v>0</v>
      </c>
    </row>
    <row r="15180" spans="1:9" hidden="1" x14ac:dyDescent="0.3">
      <c r="A15180" s="1" t="s">
        <v>159</v>
      </c>
      <c r="B15180" s="1" t="s">
        <v>351</v>
      </c>
      <c r="C15180">
        <v>45.746600000000001</v>
      </c>
      <c r="D15180">
        <v>-122.5194</v>
      </c>
      <c r="E15180" s="1" t="s">
        <v>50</v>
      </c>
      <c r="F15180" t="s">
        <v>17673</v>
      </c>
      <c r="G15180">
        <v>0</v>
      </c>
      <c r="H15180">
        <v>1</v>
      </c>
      <c r="I15180">
        <v>0</v>
      </c>
    </row>
    <row r="15181" spans="1:9" hidden="1" x14ac:dyDescent="0.3">
      <c r="A15181" s="1" t="s">
        <v>159</v>
      </c>
      <c r="B15181" s="1" t="s">
        <v>351</v>
      </c>
      <c r="C15181">
        <v>45.746600000000001</v>
      </c>
      <c r="D15181">
        <v>-122.5194</v>
      </c>
      <c r="E15181" s="1" t="s">
        <v>51</v>
      </c>
      <c r="F15181" t="s">
        <v>17674</v>
      </c>
      <c r="G15181">
        <v>0</v>
      </c>
      <c r="H15181">
        <v>1</v>
      </c>
      <c r="I15181">
        <v>0</v>
      </c>
    </row>
    <row r="15182" spans="1:9" hidden="1" x14ac:dyDescent="0.3">
      <c r="A15182" s="1" t="s">
        <v>159</v>
      </c>
      <c r="B15182" s="1" t="s">
        <v>351</v>
      </c>
      <c r="C15182">
        <v>45.746600000000001</v>
      </c>
      <c r="D15182">
        <v>-122.5194</v>
      </c>
      <c r="E15182" s="1" t="s">
        <v>52</v>
      </c>
      <c r="F15182" t="s">
        <v>11221</v>
      </c>
      <c r="G15182">
        <v>0</v>
      </c>
      <c r="H15182">
        <v>0</v>
      </c>
      <c r="I15182">
        <v>0</v>
      </c>
    </row>
    <row r="15183" spans="1:9" hidden="1" x14ac:dyDescent="0.3">
      <c r="A15183" s="1" t="s">
        <v>159</v>
      </c>
      <c r="B15183" s="1" t="s">
        <v>351</v>
      </c>
      <c r="C15183">
        <v>45.746600000000001</v>
      </c>
      <c r="D15183">
        <v>-122.5194</v>
      </c>
      <c r="E15183" s="1" t="s">
        <v>53</v>
      </c>
      <c r="F15183" t="s">
        <v>11419</v>
      </c>
      <c r="G15183">
        <v>0</v>
      </c>
      <c r="H15183">
        <v>0</v>
      </c>
      <c r="I15183">
        <v>0</v>
      </c>
    </row>
    <row r="15184" spans="1:9" hidden="1" x14ac:dyDescent="0.3">
      <c r="A15184" s="1" t="s">
        <v>159</v>
      </c>
      <c r="B15184" s="1" t="s">
        <v>351</v>
      </c>
      <c r="C15184">
        <v>45.746600000000001</v>
      </c>
      <c r="D15184">
        <v>-122.5194</v>
      </c>
      <c r="E15184" s="1" t="s">
        <v>54</v>
      </c>
      <c r="F15184" t="s">
        <v>11614</v>
      </c>
      <c r="G15184">
        <v>0</v>
      </c>
      <c r="H15184">
        <v>0</v>
      </c>
      <c r="I15184">
        <v>0</v>
      </c>
    </row>
    <row r="15185" spans="1:9" hidden="1" x14ac:dyDescent="0.3">
      <c r="A15185" s="1" t="s">
        <v>159</v>
      </c>
      <c r="B15185" s="1" t="s">
        <v>351</v>
      </c>
      <c r="C15185">
        <v>45.746600000000001</v>
      </c>
      <c r="D15185">
        <v>-122.5194</v>
      </c>
      <c r="E15185" s="1" t="s">
        <v>21548</v>
      </c>
      <c r="F15185" t="s">
        <v>21840</v>
      </c>
      <c r="G15185">
        <v>0</v>
      </c>
      <c r="H15185">
        <v>0</v>
      </c>
      <c r="I15185">
        <v>0</v>
      </c>
    </row>
    <row r="15186" spans="1:9" hidden="1" x14ac:dyDescent="0.3">
      <c r="A15186" s="1" t="s">
        <v>159</v>
      </c>
      <c r="B15186" s="1" t="s">
        <v>352</v>
      </c>
      <c r="C15186">
        <v>33.899900000000002</v>
      </c>
      <c r="D15186">
        <v>-84.564099999999996</v>
      </c>
      <c r="E15186" s="1" t="s">
        <v>4</v>
      </c>
      <c r="F15186" t="s">
        <v>1010</v>
      </c>
      <c r="G15186">
        <v>0</v>
      </c>
      <c r="H15186">
        <v>0</v>
      </c>
      <c r="I15186">
        <v>0</v>
      </c>
    </row>
    <row r="15187" spans="1:9" hidden="1" x14ac:dyDescent="0.3">
      <c r="A15187" s="1" t="s">
        <v>159</v>
      </c>
      <c r="B15187" s="1" t="s">
        <v>352</v>
      </c>
      <c r="C15187">
        <v>33.899900000000002</v>
      </c>
      <c r="D15187">
        <v>-84.564099999999996</v>
      </c>
      <c r="E15187" s="1" t="s">
        <v>5</v>
      </c>
      <c r="F15187" t="s">
        <v>1252</v>
      </c>
      <c r="G15187">
        <v>0</v>
      </c>
      <c r="H15187">
        <v>0</v>
      </c>
      <c r="I15187">
        <v>0</v>
      </c>
    </row>
    <row r="15188" spans="1:9" hidden="1" x14ac:dyDescent="0.3">
      <c r="A15188" s="1" t="s">
        <v>159</v>
      </c>
      <c r="B15188" s="1" t="s">
        <v>352</v>
      </c>
      <c r="C15188">
        <v>33.899900000000002</v>
      </c>
      <c r="D15188">
        <v>-84.564099999999996</v>
      </c>
      <c r="E15188" s="1" t="s">
        <v>6</v>
      </c>
      <c r="F15188" t="s">
        <v>1494</v>
      </c>
      <c r="G15188">
        <v>0</v>
      </c>
      <c r="H15188">
        <v>0</v>
      </c>
      <c r="I15188">
        <v>0</v>
      </c>
    </row>
    <row r="15189" spans="1:9" hidden="1" x14ac:dyDescent="0.3">
      <c r="A15189" s="1" t="s">
        <v>159</v>
      </c>
      <c r="B15189" s="1" t="s">
        <v>352</v>
      </c>
      <c r="C15189">
        <v>33.899900000000002</v>
      </c>
      <c r="D15189">
        <v>-84.564099999999996</v>
      </c>
      <c r="E15189" s="1" t="s">
        <v>7</v>
      </c>
      <c r="F15189" t="s">
        <v>1735</v>
      </c>
      <c r="G15189">
        <v>0</v>
      </c>
      <c r="H15189">
        <v>0</v>
      </c>
      <c r="I15189">
        <v>0</v>
      </c>
    </row>
    <row r="15190" spans="1:9" hidden="1" x14ac:dyDescent="0.3">
      <c r="A15190" s="1" t="s">
        <v>159</v>
      </c>
      <c r="B15190" s="1" t="s">
        <v>352</v>
      </c>
      <c r="C15190">
        <v>33.899900000000002</v>
      </c>
      <c r="D15190">
        <v>-84.564099999999996</v>
      </c>
      <c r="E15190" s="1" t="s">
        <v>8</v>
      </c>
      <c r="F15190" t="s">
        <v>1976</v>
      </c>
      <c r="G15190">
        <v>0</v>
      </c>
      <c r="H15190">
        <v>0</v>
      </c>
      <c r="I15190">
        <v>0</v>
      </c>
    </row>
    <row r="15191" spans="1:9" hidden="1" x14ac:dyDescent="0.3">
      <c r="A15191" s="1" t="s">
        <v>159</v>
      </c>
      <c r="B15191" s="1" t="s">
        <v>352</v>
      </c>
      <c r="C15191">
        <v>33.899900000000002</v>
      </c>
      <c r="D15191">
        <v>-84.564099999999996</v>
      </c>
      <c r="E15191" s="1" t="s">
        <v>9</v>
      </c>
      <c r="F15191" t="s">
        <v>2214</v>
      </c>
      <c r="G15191">
        <v>0</v>
      </c>
      <c r="H15191">
        <v>0</v>
      </c>
      <c r="I15191">
        <v>0</v>
      </c>
    </row>
    <row r="15192" spans="1:9" hidden="1" x14ac:dyDescent="0.3">
      <c r="A15192" s="1" t="s">
        <v>159</v>
      </c>
      <c r="B15192" s="1" t="s">
        <v>352</v>
      </c>
      <c r="C15192">
        <v>33.899900000000002</v>
      </c>
      <c r="D15192">
        <v>-84.564099999999996</v>
      </c>
      <c r="E15192" s="1" t="s">
        <v>10</v>
      </c>
      <c r="F15192" t="s">
        <v>2452</v>
      </c>
      <c r="G15192">
        <v>0</v>
      </c>
      <c r="H15192">
        <v>0</v>
      </c>
      <c r="I15192">
        <v>0</v>
      </c>
    </row>
    <row r="15193" spans="1:9" hidden="1" x14ac:dyDescent="0.3">
      <c r="A15193" s="1" t="s">
        <v>159</v>
      </c>
      <c r="B15193" s="1" t="s">
        <v>352</v>
      </c>
      <c r="C15193">
        <v>33.899900000000002</v>
      </c>
      <c r="D15193">
        <v>-84.564099999999996</v>
      </c>
      <c r="E15193" s="1" t="s">
        <v>11</v>
      </c>
      <c r="F15193" t="s">
        <v>2690</v>
      </c>
      <c r="G15193">
        <v>0</v>
      </c>
      <c r="H15193">
        <v>0</v>
      </c>
      <c r="I15193">
        <v>0</v>
      </c>
    </row>
    <row r="15194" spans="1:9" hidden="1" x14ac:dyDescent="0.3">
      <c r="A15194" s="1" t="s">
        <v>159</v>
      </c>
      <c r="B15194" s="1" t="s">
        <v>352</v>
      </c>
      <c r="C15194">
        <v>33.899900000000002</v>
      </c>
      <c r="D15194">
        <v>-84.564099999999996</v>
      </c>
      <c r="E15194" s="1" t="s">
        <v>12</v>
      </c>
      <c r="F15194" t="s">
        <v>2928</v>
      </c>
      <c r="G15194">
        <v>0</v>
      </c>
      <c r="H15194">
        <v>0</v>
      </c>
      <c r="I15194">
        <v>0</v>
      </c>
    </row>
    <row r="15195" spans="1:9" hidden="1" x14ac:dyDescent="0.3">
      <c r="A15195" s="1" t="s">
        <v>159</v>
      </c>
      <c r="B15195" s="1" t="s">
        <v>352</v>
      </c>
      <c r="C15195">
        <v>33.899900000000002</v>
      </c>
      <c r="D15195">
        <v>-84.564099999999996</v>
      </c>
      <c r="E15195" s="1" t="s">
        <v>13</v>
      </c>
      <c r="F15195" t="s">
        <v>3166</v>
      </c>
      <c r="G15195">
        <v>0</v>
      </c>
      <c r="H15195">
        <v>0</v>
      </c>
      <c r="I15195">
        <v>0</v>
      </c>
    </row>
    <row r="15196" spans="1:9" hidden="1" x14ac:dyDescent="0.3">
      <c r="A15196" s="1" t="s">
        <v>159</v>
      </c>
      <c r="B15196" s="1" t="s">
        <v>352</v>
      </c>
      <c r="C15196">
        <v>33.899900000000002</v>
      </c>
      <c r="D15196">
        <v>-84.564099999999996</v>
      </c>
      <c r="E15196" s="1" t="s">
        <v>14</v>
      </c>
      <c r="F15196" t="s">
        <v>3403</v>
      </c>
      <c r="G15196">
        <v>0</v>
      </c>
      <c r="H15196">
        <v>0</v>
      </c>
      <c r="I15196">
        <v>0</v>
      </c>
    </row>
    <row r="15197" spans="1:9" hidden="1" x14ac:dyDescent="0.3">
      <c r="A15197" s="1" t="s">
        <v>159</v>
      </c>
      <c r="B15197" s="1" t="s">
        <v>352</v>
      </c>
      <c r="C15197">
        <v>33.899900000000002</v>
      </c>
      <c r="D15197">
        <v>-84.564099999999996</v>
      </c>
      <c r="E15197" s="1" t="s">
        <v>15</v>
      </c>
      <c r="F15197" t="s">
        <v>3639</v>
      </c>
      <c r="G15197">
        <v>0</v>
      </c>
      <c r="H15197">
        <v>0</v>
      </c>
      <c r="I15197">
        <v>0</v>
      </c>
    </row>
    <row r="15198" spans="1:9" hidden="1" x14ac:dyDescent="0.3">
      <c r="A15198" s="1" t="s">
        <v>159</v>
      </c>
      <c r="B15198" s="1" t="s">
        <v>352</v>
      </c>
      <c r="C15198">
        <v>33.899900000000002</v>
      </c>
      <c r="D15198">
        <v>-84.564099999999996</v>
      </c>
      <c r="E15198" s="1" t="s">
        <v>16</v>
      </c>
      <c r="F15198" t="s">
        <v>3875</v>
      </c>
      <c r="G15198">
        <v>0</v>
      </c>
      <c r="H15198">
        <v>0</v>
      </c>
      <c r="I15198">
        <v>0</v>
      </c>
    </row>
    <row r="15199" spans="1:9" hidden="1" x14ac:dyDescent="0.3">
      <c r="A15199" s="1" t="s">
        <v>159</v>
      </c>
      <c r="B15199" s="1" t="s">
        <v>352</v>
      </c>
      <c r="C15199">
        <v>33.899900000000002</v>
      </c>
      <c r="D15199">
        <v>-84.564099999999996</v>
      </c>
      <c r="E15199" s="1" t="s">
        <v>17</v>
      </c>
      <c r="F15199" t="s">
        <v>4110</v>
      </c>
      <c r="G15199">
        <v>0</v>
      </c>
      <c r="H15199">
        <v>0</v>
      </c>
      <c r="I15199">
        <v>0</v>
      </c>
    </row>
    <row r="15200" spans="1:9" hidden="1" x14ac:dyDescent="0.3">
      <c r="A15200" s="1" t="s">
        <v>159</v>
      </c>
      <c r="B15200" s="1" t="s">
        <v>352</v>
      </c>
      <c r="C15200">
        <v>33.899900000000002</v>
      </c>
      <c r="D15200">
        <v>-84.564099999999996</v>
      </c>
      <c r="E15200" s="1" t="s">
        <v>18</v>
      </c>
      <c r="F15200" t="s">
        <v>4345</v>
      </c>
      <c r="G15200">
        <v>0</v>
      </c>
      <c r="H15200">
        <v>0</v>
      </c>
      <c r="I15200">
        <v>0</v>
      </c>
    </row>
    <row r="15201" spans="1:9" hidden="1" x14ac:dyDescent="0.3">
      <c r="A15201" s="1" t="s">
        <v>159</v>
      </c>
      <c r="B15201" s="1" t="s">
        <v>352</v>
      </c>
      <c r="C15201">
        <v>33.899900000000002</v>
      </c>
      <c r="D15201">
        <v>-84.564099999999996</v>
      </c>
      <c r="E15201" s="1" t="s">
        <v>19</v>
      </c>
      <c r="F15201" t="s">
        <v>4580</v>
      </c>
      <c r="G15201">
        <v>0</v>
      </c>
      <c r="H15201">
        <v>0</v>
      </c>
      <c r="I15201">
        <v>0</v>
      </c>
    </row>
    <row r="15202" spans="1:9" hidden="1" x14ac:dyDescent="0.3">
      <c r="A15202" s="1" t="s">
        <v>159</v>
      </c>
      <c r="B15202" s="1" t="s">
        <v>352</v>
      </c>
      <c r="C15202">
        <v>33.899900000000002</v>
      </c>
      <c r="D15202">
        <v>-84.564099999999996</v>
      </c>
      <c r="E15202" s="1" t="s">
        <v>20</v>
      </c>
      <c r="F15202" t="s">
        <v>4815</v>
      </c>
      <c r="G15202">
        <v>0</v>
      </c>
      <c r="H15202">
        <v>0</v>
      </c>
      <c r="I15202">
        <v>0</v>
      </c>
    </row>
    <row r="15203" spans="1:9" hidden="1" x14ac:dyDescent="0.3">
      <c r="A15203" s="1" t="s">
        <v>159</v>
      </c>
      <c r="B15203" s="1" t="s">
        <v>352</v>
      </c>
      <c r="C15203">
        <v>33.899900000000002</v>
      </c>
      <c r="D15203">
        <v>-84.564099999999996</v>
      </c>
      <c r="E15203" s="1" t="s">
        <v>21</v>
      </c>
      <c r="F15203" t="s">
        <v>5050</v>
      </c>
      <c r="G15203">
        <v>0</v>
      </c>
      <c r="H15203">
        <v>0</v>
      </c>
      <c r="I15203">
        <v>0</v>
      </c>
    </row>
    <row r="15204" spans="1:9" hidden="1" x14ac:dyDescent="0.3">
      <c r="A15204" s="1" t="s">
        <v>159</v>
      </c>
      <c r="B15204" s="1" t="s">
        <v>352</v>
      </c>
      <c r="C15204">
        <v>33.899900000000002</v>
      </c>
      <c r="D15204">
        <v>-84.564099999999996</v>
      </c>
      <c r="E15204" s="1" t="s">
        <v>22</v>
      </c>
      <c r="F15204" t="s">
        <v>5285</v>
      </c>
      <c r="G15204">
        <v>0</v>
      </c>
      <c r="H15204">
        <v>0</v>
      </c>
      <c r="I15204">
        <v>0</v>
      </c>
    </row>
    <row r="15205" spans="1:9" hidden="1" x14ac:dyDescent="0.3">
      <c r="A15205" s="1" t="s">
        <v>159</v>
      </c>
      <c r="B15205" s="1" t="s">
        <v>352</v>
      </c>
      <c r="C15205">
        <v>33.899900000000002</v>
      </c>
      <c r="D15205">
        <v>-84.564099999999996</v>
      </c>
      <c r="E15205" s="1" t="s">
        <v>23</v>
      </c>
      <c r="F15205" t="s">
        <v>5520</v>
      </c>
      <c r="G15205">
        <v>0</v>
      </c>
      <c r="H15205">
        <v>0</v>
      </c>
      <c r="I15205">
        <v>0</v>
      </c>
    </row>
    <row r="15206" spans="1:9" hidden="1" x14ac:dyDescent="0.3">
      <c r="A15206" s="1" t="s">
        <v>159</v>
      </c>
      <c r="B15206" s="1" t="s">
        <v>352</v>
      </c>
      <c r="C15206">
        <v>33.899900000000002</v>
      </c>
      <c r="D15206">
        <v>-84.564099999999996</v>
      </c>
      <c r="E15206" s="1" t="s">
        <v>24</v>
      </c>
      <c r="F15206" t="s">
        <v>5755</v>
      </c>
      <c r="G15206">
        <v>0</v>
      </c>
      <c r="H15206">
        <v>0</v>
      </c>
      <c r="I15206">
        <v>0</v>
      </c>
    </row>
    <row r="15207" spans="1:9" hidden="1" x14ac:dyDescent="0.3">
      <c r="A15207" s="1" t="s">
        <v>159</v>
      </c>
      <c r="B15207" s="1" t="s">
        <v>352</v>
      </c>
      <c r="C15207">
        <v>33.899900000000002</v>
      </c>
      <c r="D15207">
        <v>-84.564099999999996</v>
      </c>
      <c r="E15207" s="1" t="s">
        <v>25</v>
      </c>
      <c r="F15207" t="s">
        <v>5989</v>
      </c>
      <c r="G15207">
        <v>0</v>
      </c>
      <c r="H15207">
        <v>0</v>
      </c>
      <c r="I15207">
        <v>0</v>
      </c>
    </row>
    <row r="15208" spans="1:9" hidden="1" x14ac:dyDescent="0.3">
      <c r="A15208" s="1" t="s">
        <v>159</v>
      </c>
      <c r="B15208" s="1" t="s">
        <v>352</v>
      </c>
      <c r="C15208">
        <v>33.899900000000002</v>
      </c>
      <c r="D15208">
        <v>-84.564099999999996</v>
      </c>
      <c r="E15208" s="1" t="s">
        <v>26</v>
      </c>
      <c r="F15208" t="s">
        <v>6223</v>
      </c>
      <c r="G15208">
        <v>0</v>
      </c>
      <c r="H15208">
        <v>0</v>
      </c>
      <c r="I15208">
        <v>0</v>
      </c>
    </row>
    <row r="15209" spans="1:9" hidden="1" x14ac:dyDescent="0.3">
      <c r="A15209" s="1" t="s">
        <v>159</v>
      </c>
      <c r="B15209" s="1" t="s">
        <v>352</v>
      </c>
      <c r="C15209">
        <v>33.899900000000002</v>
      </c>
      <c r="D15209">
        <v>-84.564099999999996</v>
      </c>
      <c r="E15209" s="1" t="s">
        <v>27</v>
      </c>
      <c r="F15209" t="s">
        <v>6457</v>
      </c>
      <c r="G15209">
        <v>0</v>
      </c>
      <c r="H15209">
        <v>0</v>
      </c>
      <c r="I15209">
        <v>0</v>
      </c>
    </row>
    <row r="15210" spans="1:9" hidden="1" x14ac:dyDescent="0.3">
      <c r="A15210" s="1" t="s">
        <v>159</v>
      </c>
      <c r="B15210" s="1" t="s">
        <v>352</v>
      </c>
      <c r="C15210">
        <v>33.899900000000002</v>
      </c>
      <c r="D15210">
        <v>-84.564099999999996</v>
      </c>
      <c r="E15210" s="1" t="s">
        <v>28</v>
      </c>
      <c r="F15210" t="s">
        <v>6691</v>
      </c>
      <c r="G15210">
        <v>0</v>
      </c>
      <c r="H15210">
        <v>0</v>
      </c>
      <c r="I15210">
        <v>0</v>
      </c>
    </row>
    <row r="15211" spans="1:9" hidden="1" x14ac:dyDescent="0.3">
      <c r="A15211" s="1" t="s">
        <v>159</v>
      </c>
      <c r="B15211" s="1" t="s">
        <v>352</v>
      </c>
      <c r="C15211">
        <v>33.899900000000002</v>
      </c>
      <c r="D15211">
        <v>-84.564099999999996</v>
      </c>
      <c r="E15211" s="1" t="s">
        <v>29</v>
      </c>
      <c r="F15211" t="s">
        <v>6925</v>
      </c>
      <c r="G15211">
        <v>0</v>
      </c>
      <c r="H15211">
        <v>0</v>
      </c>
      <c r="I15211">
        <v>0</v>
      </c>
    </row>
    <row r="15212" spans="1:9" hidden="1" x14ac:dyDescent="0.3">
      <c r="A15212" s="1" t="s">
        <v>159</v>
      </c>
      <c r="B15212" s="1" t="s">
        <v>352</v>
      </c>
      <c r="C15212">
        <v>33.899900000000002</v>
      </c>
      <c r="D15212">
        <v>-84.564099999999996</v>
      </c>
      <c r="E15212" s="1" t="s">
        <v>30</v>
      </c>
      <c r="F15212" t="s">
        <v>7159</v>
      </c>
      <c r="G15212">
        <v>0</v>
      </c>
      <c r="H15212">
        <v>0</v>
      </c>
      <c r="I15212">
        <v>0</v>
      </c>
    </row>
    <row r="15213" spans="1:9" hidden="1" x14ac:dyDescent="0.3">
      <c r="A15213" s="1" t="s">
        <v>159</v>
      </c>
      <c r="B15213" s="1" t="s">
        <v>352</v>
      </c>
      <c r="C15213">
        <v>33.899900000000002</v>
      </c>
      <c r="D15213">
        <v>-84.564099999999996</v>
      </c>
      <c r="E15213" s="1" t="s">
        <v>31</v>
      </c>
      <c r="F15213" t="s">
        <v>7393</v>
      </c>
      <c r="G15213">
        <v>0</v>
      </c>
      <c r="H15213">
        <v>0</v>
      </c>
      <c r="I15213">
        <v>0</v>
      </c>
    </row>
    <row r="15214" spans="1:9" hidden="1" x14ac:dyDescent="0.3">
      <c r="A15214" s="1" t="s">
        <v>159</v>
      </c>
      <c r="B15214" s="1" t="s">
        <v>352</v>
      </c>
      <c r="C15214">
        <v>33.899900000000002</v>
      </c>
      <c r="D15214">
        <v>-84.564099999999996</v>
      </c>
      <c r="E15214" s="1" t="s">
        <v>32</v>
      </c>
      <c r="F15214" t="s">
        <v>7627</v>
      </c>
      <c r="G15214">
        <v>0</v>
      </c>
      <c r="H15214">
        <v>0</v>
      </c>
      <c r="I15214">
        <v>0</v>
      </c>
    </row>
    <row r="15215" spans="1:9" hidden="1" x14ac:dyDescent="0.3">
      <c r="A15215" s="1" t="s">
        <v>159</v>
      </c>
      <c r="B15215" s="1" t="s">
        <v>352</v>
      </c>
      <c r="C15215">
        <v>33.899900000000002</v>
      </c>
      <c r="D15215">
        <v>-84.564099999999996</v>
      </c>
      <c r="E15215" s="1" t="s">
        <v>33</v>
      </c>
      <c r="F15215" t="s">
        <v>7861</v>
      </c>
      <c r="G15215">
        <v>0</v>
      </c>
      <c r="H15215">
        <v>0</v>
      </c>
      <c r="I15215">
        <v>0</v>
      </c>
    </row>
    <row r="15216" spans="1:9" hidden="1" x14ac:dyDescent="0.3">
      <c r="A15216" s="1" t="s">
        <v>159</v>
      </c>
      <c r="B15216" s="1" t="s">
        <v>352</v>
      </c>
      <c r="C15216">
        <v>33.899900000000002</v>
      </c>
      <c r="D15216">
        <v>-84.564099999999996</v>
      </c>
      <c r="E15216" s="1" t="s">
        <v>34</v>
      </c>
      <c r="F15216" t="s">
        <v>8095</v>
      </c>
      <c r="G15216">
        <v>0</v>
      </c>
      <c r="H15216">
        <v>0</v>
      </c>
      <c r="I15216">
        <v>0</v>
      </c>
    </row>
    <row r="15217" spans="1:9" hidden="1" x14ac:dyDescent="0.3">
      <c r="A15217" s="1" t="s">
        <v>159</v>
      </c>
      <c r="B15217" s="1" t="s">
        <v>352</v>
      </c>
      <c r="C15217">
        <v>33.899900000000002</v>
      </c>
      <c r="D15217">
        <v>-84.564099999999996</v>
      </c>
      <c r="E15217" s="1" t="s">
        <v>35</v>
      </c>
      <c r="F15217" t="s">
        <v>8327</v>
      </c>
      <c r="G15217">
        <v>0</v>
      </c>
      <c r="H15217">
        <v>0</v>
      </c>
      <c r="I15217">
        <v>0</v>
      </c>
    </row>
    <row r="15218" spans="1:9" hidden="1" x14ac:dyDescent="0.3">
      <c r="A15218" s="1" t="s">
        <v>159</v>
      </c>
      <c r="B15218" s="1" t="s">
        <v>352</v>
      </c>
      <c r="C15218">
        <v>33.899900000000002</v>
      </c>
      <c r="D15218">
        <v>-84.564099999999996</v>
      </c>
      <c r="E15218" s="1" t="s">
        <v>36</v>
      </c>
      <c r="F15218" t="s">
        <v>8559</v>
      </c>
      <c r="G15218">
        <v>0</v>
      </c>
      <c r="H15218">
        <v>0</v>
      </c>
      <c r="I15218">
        <v>0</v>
      </c>
    </row>
    <row r="15219" spans="1:9" hidden="1" x14ac:dyDescent="0.3">
      <c r="A15219" s="1" t="s">
        <v>159</v>
      </c>
      <c r="B15219" s="1" t="s">
        <v>352</v>
      </c>
      <c r="C15219">
        <v>33.899900000000002</v>
      </c>
      <c r="D15219">
        <v>-84.564099999999996</v>
      </c>
      <c r="E15219" s="1" t="s">
        <v>37</v>
      </c>
      <c r="F15219" t="s">
        <v>8790</v>
      </c>
      <c r="G15219">
        <v>0</v>
      </c>
      <c r="H15219">
        <v>0</v>
      </c>
      <c r="I15219">
        <v>0</v>
      </c>
    </row>
    <row r="15220" spans="1:9" hidden="1" x14ac:dyDescent="0.3">
      <c r="A15220" s="1" t="s">
        <v>159</v>
      </c>
      <c r="B15220" s="1" t="s">
        <v>352</v>
      </c>
      <c r="C15220">
        <v>33.899900000000002</v>
      </c>
      <c r="D15220">
        <v>-84.564099999999996</v>
      </c>
      <c r="E15220" s="1" t="s">
        <v>38</v>
      </c>
      <c r="F15220" t="s">
        <v>9021</v>
      </c>
      <c r="G15220">
        <v>0</v>
      </c>
      <c r="H15220">
        <v>0</v>
      </c>
      <c r="I15220">
        <v>0</v>
      </c>
    </row>
    <row r="15221" spans="1:9" hidden="1" x14ac:dyDescent="0.3">
      <c r="A15221" s="1" t="s">
        <v>159</v>
      </c>
      <c r="B15221" s="1" t="s">
        <v>352</v>
      </c>
      <c r="C15221">
        <v>33.899900000000002</v>
      </c>
      <c r="D15221">
        <v>-84.564099999999996</v>
      </c>
      <c r="E15221" s="1" t="s">
        <v>39</v>
      </c>
      <c r="F15221" t="s">
        <v>9252</v>
      </c>
      <c r="G15221">
        <v>0</v>
      </c>
      <c r="H15221">
        <v>0</v>
      </c>
      <c r="I15221">
        <v>0</v>
      </c>
    </row>
    <row r="15222" spans="1:9" hidden="1" x14ac:dyDescent="0.3">
      <c r="A15222" s="1" t="s">
        <v>159</v>
      </c>
      <c r="B15222" s="1" t="s">
        <v>352</v>
      </c>
      <c r="C15222">
        <v>33.899900000000002</v>
      </c>
      <c r="D15222">
        <v>-84.564099999999996</v>
      </c>
      <c r="E15222" s="1" t="s">
        <v>40</v>
      </c>
      <c r="F15222" t="s">
        <v>9483</v>
      </c>
      <c r="G15222">
        <v>0</v>
      </c>
      <c r="H15222">
        <v>0</v>
      </c>
      <c r="I15222">
        <v>0</v>
      </c>
    </row>
    <row r="15223" spans="1:9" hidden="1" x14ac:dyDescent="0.3">
      <c r="A15223" s="1" t="s">
        <v>159</v>
      </c>
      <c r="B15223" s="1" t="s">
        <v>352</v>
      </c>
      <c r="C15223">
        <v>33.899900000000002</v>
      </c>
      <c r="D15223">
        <v>-84.564099999999996</v>
      </c>
      <c r="E15223" s="1" t="s">
        <v>41</v>
      </c>
      <c r="F15223" t="s">
        <v>9714</v>
      </c>
      <c r="G15223">
        <v>0</v>
      </c>
      <c r="H15223">
        <v>0</v>
      </c>
      <c r="I15223">
        <v>0</v>
      </c>
    </row>
    <row r="15224" spans="1:9" hidden="1" x14ac:dyDescent="0.3">
      <c r="A15224" s="1" t="s">
        <v>159</v>
      </c>
      <c r="B15224" s="1" t="s">
        <v>352</v>
      </c>
      <c r="C15224">
        <v>33.899900000000002</v>
      </c>
      <c r="D15224">
        <v>-84.564099999999996</v>
      </c>
      <c r="E15224" s="1" t="s">
        <v>42</v>
      </c>
      <c r="F15224" t="s">
        <v>9945</v>
      </c>
      <c r="G15224">
        <v>0</v>
      </c>
      <c r="H15224">
        <v>0</v>
      </c>
      <c r="I15224">
        <v>0</v>
      </c>
    </row>
    <row r="15225" spans="1:9" hidden="1" x14ac:dyDescent="0.3">
      <c r="A15225" s="1" t="s">
        <v>159</v>
      </c>
      <c r="B15225" s="1" t="s">
        <v>352</v>
      </c>
      <c r="C15225">
        <v>33.899900000000002</v>
      </c>
      <c r="D15225">
        <v>-84.564099999999996</v>
      </c>
      <c r="E15225" s="1" t="s">
        <v>43</v>
      </c>
      <c r="F15225" t="s">
        <v>10174</v>
      </c>
      <c r="G15225">
        <v>0</v>
      </c>
      <c r="H15225">
        <v>0</v>
      </c>
      <c r="I15225">
        <v>0</v>
      </c>
    </row>
    <row r="15226" spans="1:9" hidden="1" x14ac:dyDescent="0.3">
      <c r="A15226" s="1" t="s">
        <v>159</v>
      </c>
      <c r="B15226" s="1" t="s">
        <v>352</v>
      </c>
      <c r="C15226">
        <v>33.899900000000002</v>
      </c>
      <c r="D15226">
        <v>-84.564099999999996</v>
      </c>
      <c r="E15226" s="1" t="s">
        <v>44</v>
      </c>
      <c r="F15226" t="s">
        <v>10402</v>
      </c>
      <c r="G15226">
        <v>0</v>
      </c>
      <c r="H15226">
        <v>0</v>
      </c>
      <c r="I15226">
        <v>0</v>
      </c>
    </row>
    <row r="15227" spans="1:9" hidden="1" x14ac:dyDescent="0.3">
      <c r="A15227" s="1" t="s">
        <v>159</v>
      </c>
      <c r="B15227" s="1" t="s">
        <v>352</v>
      </c>
      <c r="C15227">
        <v>33.899900000000002</v>
      </c>
      <c r="D15227">
        <v>-84.564099999999996</v>
      </c>
      <c r="E15227" s="1" t="s">
        <v>45</v>
      </c>
      <c r="F15227" t="s">
        <v>10622</v>
      </c>
      <c r="G15227">
        <v>0</v>
      </c>
      <c r="H15227">
        <v>0</v>
      </c>
      <c r="I15227">
        <v>0</v>
      </c>
    </row>
    <row r="15228" spans="1:9" hidden="1" x14ac:dyDescent="0.3">
      <c r="A15228" s="1" t="s">
        <v>159</v>
      </c>
      <c r="B15228" s="1" t="s">
        <v>352</v>
      </c>
      <c r="C15228">
        <v>33.899900000000002</v>
      </c>
      <c r="D15228">
        <v>-84.564099999999996</v>
      </c>
      <c r="E15228" s="1" t="s">
        <v>46</v>
      </c>
      <c r="F15228" t="s">
        <v>10838</v>
      </c>
      <c r="G15228">
        <v>0</v>
      </c>
      <c r="H15228">
        <v>0</v>
      </c>
      <c r="I15228">
        <v>0</v>
      </c>
    </row>
    <row r="15229" spans="1:9" hidden="1" x14ac:dyDescent="0.3">
      <c r="A15229" s="1" t="s">
        <v>159</v>
      </c>
      <c r="B15229" s="1" t="s">
        <v>352</v>
      </c>
      <c r="C15229">
        <v>33.899900000000002</v>
      </c>
      <c r="D15229">
        <v>-84.564099999999996</v>
      </c>
      <c r="E15229" s="1" t="s">
        <v>47</v>
      </c>
      <c r="F15229" t="s">
        <v>11053</v>
      </c>
      <c r="G15229">
        <v>0</v>
      </c>
      <c r="H15229">
        <v>0</v>
      </c>
      <c r="I15229">
        <v>0</v>
      </c>
    </row>
    <row r="15230" spans="1:9" hidden="1" x14ac:dyDescent="0.3">
      <c r="A15230" s="1" t="s">
        <v>159</v>
      </c>
      <c r="B15230" s="1" t="s">
        <v>352</v>
      </c>
      <c r="C15230">
        <v>33.899900000000002</v>
      </c>
      <c r="D15230">
        <v>-84.564099999999996</v>
      </c>
      <c r="E15230" s="1" t="s">
        <v>48</v>
      </c>
      <c r="F15230" t="s">
        <v>11855</v>
      </c>
      <c r="G15230">
        <v>0</v>
      </c>
      <c r="H15230">
        <v>0</v>
      </c>
      <c r="I15230">
        <v>0</v>
      </c>
    </row>
    <row r="15231" spans="1:9" hidden="1" x14ac:dyDescent="0.3">
      <c r="A15231" s="1" t="s">
        <v>159</v>
      </c>
      <c r="B15231" s="1" t="s">
        <v>352</v>
      </c>
      <c r="C15231">
        <v>33.899900000000002</v>
      </c>
      <c r="D15231">
        <v>-84.564099999999996</v>
      </c>
      <c r="E15231" s="1" t="s">
        <v>49</v>
      </c>
      <c r="F15231" t="s">
        <v>17675</v>
      </c>
      <c r="G15231">
        <v>0</v>
      </c>
      <c r="H15231">
        <v>1</v>
      </c>
      <c r="I15231">
        <v>0</v>
      </c>
    </row>
    <row r="15232" spans="1:9" hidden="1" x14ac:dyDescent="0.3">
      <c r="A15232" s="1" t="s">
        <v>159</v>
      </c>
      <c r="B15232" s="1" t="s">
        <v>352</v>
      </c>
      <c r="C15232">
        <v>33.899900000000002</v>
      </c>
      <c r="D15232">
        <v>-84.564099999999996</v>
      </c>
      <c r="E15232" s="1" t="s">
        <v>50</v>
      </c>
      <c r="F15232" t="s">
        <v>17676</v>
      </c>
      <c r="G15232">
        <v>0</v>
      </c>
      <c r="H15232">
        <v>1</v>
      </c>
      <c r="I15232">
        <v>0</v>
      </c>
    </row>
    <row r="15233" spans="1:9" hidden="1" x14ac:dyDescent="0.3">
      <c r="A15233" s="1" t="s">
        <v>159</v>
      </c>
      <c r="B15233" s="1" t="s">
        <v>352</v>
      </c>
      <c r="C15233">
        <v>33.899900000000002</v>
      </c>
      <c r="D15233">
        <v>-84.564099999999996</v>
      </c>
      <c r="E15233" s="1" t="s">
        <v>51</v>
      </c>
      <c r="F15233" t="s">
        <v>17262</v>
      </c>
      <c r="G15233">
        <v>0</v>
      </c>
      <c r="H15233">
        <v>3</v>
      </c>
      <c r="I15233">
        <v>0</v>
      </c>
    </row>
    <row r="15234" spans="1:9" hidden="1" x14ac:dyDescent="0.3">
      <c r="A15234" s="1" t="s">
        <v>159</v>
      </c>
      <c r="B15234" s="1" t="s">
        <v>352</v>
      </c>
      <c r="C15234">
        <v>33.899900000000002</v>
      </c>
      <c r="D15234">
        <v>-84.564099999999996</v>
      </c>
      <c r="E15234" s="1" t="s">
        <v>52</v>
      </c>
      <c r="F15234" t="s">
        <v>11222</v>
      </c>
      <c r="G15234">
        <v>0</v>
      </c>
      <c r="H15234">
        <v>0</v>
      </c>
      <c r="I15234">
        <v>0</v>
      </c>
    </row>
    <row r="15235" spans="1:9" hidden="1" x14ac:dyDescent="0.3">
      <c r="A15235" s="1" t="s">
        <v>159</v>
      </c>
      <c r="B15235" s="1" t="s">
        <v>352</v>
      </c>
      <c r="C15235">
        <v>33.899900000000002</v>
      </c>
      <c r="D15235">
        <v>-84.564099999999996</v>
      </c>
      <c r="E15235" s="1" t="s">
        <v>53</v>
      </c>
      <c r="F15235" t="s">
        <v>11420</v>
      </c>
      <c r="G15235">
        <v>0</v>
      </c>
      <c r="H15235">
        <v>0</v>
      </c>
      <c r="I15235">
        <v>0</v>
      </c>
    </row>
    <row r="15236" spans="1:9" hidden="1" x14ac:dyDescent="0.3">
      <c r="A15236" s="1" t="s">
        <v>159</v>
      </c>
      <c r="B15236" s="1" t="s">
        <v>352</v>
      </c>
      <c r="C15236">
        <v>33.899900000000002</v>
      </c>
      <c r="D15236">
        <v>-84.564099999999996</v>
      </c>
      <c r="E15236" s="1" t="s">
        <v>54</v>
      </c>
      <c r="F15236" t="s">
        <v>11615</v>
      </c>
      <c r="G15236">
        <v>0</v>
      </c>
      <c r="H15236">
        <v>0</v>
      </c>
      <c r="I15236">
        <v>0</v>
      </c>
    </row>
    <row r="15237" spans="1:9" hidden="1" x14ac:dyDescent="0.3">
      <c r="A15237" s="1" t="s">
        <v>159</v>
      </c>
      <c r="B15237" s="1" t="s">
        <v>352</v>
      </c>
      <c r="C15237">
        <v>33.899900000000002</v>
      </c>
      <c r="D15237">
        <v>-84.564099999999996</v>
      </c>
      <c r="E15237" s="1" t="s">
        <v>21548</v>
      </c>
      <c r="F15237" t="s">
        <v>21841</v>
      </c>
      <c r="G15237">
        <v>0</v>
      </c>
      <c r="H15237">
        <v>0</v>
      </c>
      <c r="I15237">
        <v>0</v>
      </c>
    </row>
    <row r="15238" spans="1:9" hidden="1" x14ac:dyDescent="0.3">
      <c r="A15238" s="1" t="s">
        <v>159</v>
      </c>
      <c r="B15238" s="1" t="s">
        <v>353</v>
      </c>
      <c r="C15238">
        <v>40.962899999999998</v>
      </c>
      <c r="D15238">
        <v>-112.09529999999999</v>
      </c>
      <c r="E15238" s="1" t="s">
        <v>4</v>
      </c>
      <c r="F15238" t="s">
        <v>1011</v>
      </c>
      <c r="G15238">
        <v>0</v>
      </c>
      <c r="H15238">
        <v>0</v>
      </c>
      <c r="I15238">
        <v>0</v>
      </c>
    </row>
    <row r="15239" spans="1:9" hidden="1" x14ac:dyDescent="0.3">
      <c r="A15239" s="1" t="s">
        <v>159</v>
      </c>
      <c r="B15239" s="1" t="s">
        <v>353</v>
      </c>
      <c r="C15239">
        <v>40.962899999999998</v>
      </c>
      <c r="D15239">
        <v>-112.09529999999999</v>
      </c>
      <c r="E15239" s="1" t="s">
        <v>5</v>
      </c>
      <c r="F15239" t="s">
        <v>1253</v>
      </c>
      <c r="G15239">
        <v>0</v>
      </c>
      <c r="H15239">
        <v>0</v>
      </c>
      <c r="I15239">
        <v>0</v>
      </c>
    </row>
    <row r="15240" spans="1:9" hidden="1" x14ac:dyDescent="0.3">
      <c r="A15240" s="1" t="s">
        <v>159</v>
      </c>
      <c r="B15240" s="1" t="s">
        <v>353</v>
      </c>
      <c r="C15240">
        <v>40.962899999999998</v>
      </c>
      <c r="D15240">
        <v>-112.09529999999999</v>
      </c>
      <c r="E15240" s="1" t="s">
        <v>6</v>
      </c>
      <c r="F15240" t="s">
        <v>1495</v>
      </c>
      <c r="G15240">
        <v>0</v>
      </c>
      <c r="H15240">
        <v>0</v>
      </c>
      <c r="I15240">
        <v>0</v>
      </c>
    </row>
    <row r="15241" spans="1:9" hidden="1" x14ac:dyDescent="0.3">
      <c r="A15241" s="1" t="s">
        <v>159</v>
      </c>
      <c r="B15241" s="1" t="s">
        <v>353</v>
      </c>
      <c r="C15241">
        <v>40.962899999999998</v>
      </c>
      <c r="D15241">
        <v>-112.09529999999999</v>
      </c>
      <c r="E15241" s="1" t="s">
        <v>7</v>
      </c>
      <c r="F15241" t="s">
        <v>1736</v>
      </c>
      <c r="G15241">
        <v>0</v>
      </c>
      <c r="H15241">
        <v>0</v>
      </c>
      <c r="I15241">
        <v>0</v>
      </c>
    </row>
    <row r="15242" spans="1:9" hidden="1" x14ac:dyDescent="0.3">
      <c r="A15242" s="1" t="s">
        <v>159</v>
      </c>
      <c r="B15242" s="1" t="s">
        <v>353</v>
      </c>
      <c r="C15242">
        <v>40.962899999999998</v>
      </c>
      <c r="D15242">
        <v>-112.09529999999999</v>
      </c>
      <c r="E15242" s="1" t="s">
        <v>8</v>
      </c>
      <c r="F15242" t="s">
        <v>1977</v>
      </c>
      <c r="G15242">
        <v>0</v>
      </c>
      <c r="H15242">
        <v>0</v>
      </c>
      <c r="I15242">
        <v>0</v>
      </c>
    </row>
    <row r="15243" spans="1:9" hidden="1" x14ac:dyDescent="0.3">
      <c r="A15243" s="1" t="s">
        <v>159</v>
      </c>
      <c r="B15243" s="1" t="s">
        <v>353</v>
      </c>
      <c r="C15243">
        <v>40.962899999999998</v>
      </c>
      <c r="D15243">
        <v>-112.09529999999999</v>
      </c>
      <c r="E15243" s="1" t="s">
        <v>9</v>
      </c>
      <c r="F15243" t="s">
        <v>2215</v>
      </c>
      <c r="G15243">
        <v>0</v>
      </c>
      <c r="H15243">
        <v>0</v>
      </c>
      <c r="I15243">
        <v>0</v>
      </c>
    </row>
    <row r="15244" spans="1:9" hidden="1" x14ac:dyDescent="0.3">
      <c r="A15244" s="1" t="s">
        <v>159</v>
      </c>
      <c r="B15244" s="1" t="s">
        <v>353</v>
      </c>
      <c r="C15244">
        <v>40.962899999999998</v>
      </c>
      <c r="D15244">
        <v>-112.09529999999999</v>
      </c>
      <c r="E15244" s="1" t="s">
        <v>10</v>
      </c>
      <c r="F15244" t="s">
        <v>2453</v>
      </c>
      <c r="G15244">
        <v>0</v>
      </c>
      <c r="H15244">
        <v>0</v>
      </c>
      <c r="I15244">
        <v>0</v>
      </c>
    </row>
    <row r="15245" spans="1:9" hidden="1" x14ac:dyDescent="0.3">
      <c r="A15245" s="1" t="s">
        <v>159</v>
      </c>
      <c r="B15245" s="1" t="s">
        <v>353</v>
      </c>
      <c r="C15245">
        <v>40.962899999999998</v>
      </c>
      <c r="D15245">
        <v>-112.09529999999999</v>
      </c>
      <c r="E15245" s="1" t="s">
        <v>11</v>
      </c>
      <c r="F15245" t="s">
        <v>2691</v>
      </c>
      <c r="G15245">
        <v>0</v>
      </c>
      <c r="H15245">
        <v>0</v>
      </c>
      <c r="I15245">
        <v>0</v>
      </c>
    </row>
    <row r="15246" spans="1:9" hidden="1" x14ac:dyDescent="0.3">
      <c r="A15246" s="1" t="s">
        <v>159</v>
      </c>
      <c r="B15246" s="1" t="s">
        <v>353</v>
      </c>
      <c r="C15246">
        <v>40.962899999999998</v>
      </c>
      <c r="D15246">
        <v>-112.09529999999999</v>
      </c>
      <c r="E15246" s="1" t="s">
        <v>12</v>
      </c>
      <c r="F15246" t="s">
        <v>2929</v>
      </c>
      <c r="G15246">
        <v>0</v>
      </c>
      <c r="H15246">
        <v>0</v>
      </c>
      <c r="I15246">
        <v>0</v>
      </c>
    </row>
    <row r="15247" spans="1:9" hidden="1" x14ac:dyDescent="0.3">
      <c r="A15247" s="1" t="s">
        <v>159</v>
      </c>
      <c r="B15247" s="1" t="s">
        <v>353</v>
      </c>
      <c r="C15247">
        <v>40.962899999999998</v>
      </c>
      <c r="D15247">
        <v>-112.09529999999999</v>
      </c>
      <c r="E15247" s="1" t="s">
        <v>13</v>
      </c>
      <c r="F15247" t="s">
        <v>3167</v>
      </c>
      <c r="G15247">
        <v>0</v>
      </c>
      <c r="H15247">
        <v>0</v>
      </c>
      <c r="I15247">
        <v>0</v>
      </c>
    </row>
    <row r="15248" spans="1:9" hidden="1" x14ac:dyDescent="0.3">
      <c r="A15248" s="1" t="s">
        <v>159</v>
      </c>
      <c r="B15248" s="1" t="s">
        <v>353</v>
      </c>
      <c r="C15248">
        <v>40.962899999999998</v>
      </c>
      <c r="D15248">
        <v>-112.09529999999999</v>
      </c>
      <c r="E15248" s="1" t="s">
        <v>14</v>
      </c>
      <c r="F15248" t="s">
        <v>3404</v>
      </c>
      <c r="G15248">
        <v>0</v>
      </c>
      <c r="H15248">
        <v>0</v>
      </c>
      <c r="I15248">
        <v>0</v>
      </c>
    </row>
    <row r="15249" spans="1:9" hidden="1" x14ac:dyDescent="0.3">
      <c r="A15249" s="1" t="s">
        <v>159</v>
      </c>
      <c r="B15249" s="1" t="s">
        <v>353</v>
      </c>
      <c r="C15249">
        <v>40.962899999999998</v>
      </c>
      <c r="D15249">
        <v>-112.09529999999999</v>
      </c>
      <c r="E15249" s="1" t="s">
        <v>15</v>
      </c>
      <c r="F15249" t="s">
        <v>3640</v>
      </c>
      <c r="G15249">
        <v>0</v>
      </c>
      <c r="H15249">
        <v>0</v>
      </c>
      <c r="I15249">
        <v>0</v>
      </c>
    </row>
    <row r="15250" spans="1:9" hidden="1" x14ac:dyDescent="0.3">
      <c r="A15250" s="1" t="s">
        <v>159</v>
      </c>
      <c r="B15250" s="1" t="s">
        <v>353</v>
      </c>
      <c r="C15250">
        <v>40.962899999999998</v>
      </c>
      <c r="D15250">
        <v>-112.09529999999999</v>
      </c>
      <c r="E15250" s="1" t="s">
        <v>16</v>
      </c>
      <c r="F15250" t="s">
        <v>3876</v>
      </c>
      <c r="G15250">
        <v>0</v>
      </c>
      <c r="H15250">
        <v>0</v>
      </c>
      <c r="I15250">
        <v>0</v>
      </c>
    </row>
    <row r="15251" spans="1:9" hidden="1" x14ac:dyDescent="0.3">
      <c r="A15251" s="1" t="s">
        <v>159</v>
      </c>
      <c r="B15251" s="1" t="s">
        <v>353</v>
      </c>
      <c r="C15251">
        <v>40.962899999999998</v>
      </c>
      <c r="D15251">
        <v>-112.09529999999999</v>
      </c>
      <c r="E15251" s="1" t="s">
        <v>17</v>
      </c>
      <c r="F15251" t="s">
        <v>4111</v>
      </c>
      <c r="G15251">
        <v>0</v>
      </c>
      <c r="H15251">
        <v>0</v>
      </c>
      <c r="I15251">
        <v>0</v>
      </c>
    </row>
    <row r="15252" spans="1:9" hidden="1" x14ac:dyDescent="0.3">
      <c r="A15252" s="1" t="s">
        <v>159</v>
      </c>
      <c r="B15252" s="1" t="s">
        <v>353</v>
      </c>
      <c r="C15252">
        <v>40.962899999999998</v>
      </c>
      <c r="D15252">
        <v>-112.09529999999999</v>
      </c>
      <c r="E15252" s="1" t="s">
        <v>18</v>
      </c>
      <c r="F15252" t="s">
        <v>4346</v>
      </c>
      <c r="G15252">
        <v>0</v>
      </c>
      <c r="H15252">
        <v>0</v>
      </c>
      <c r="I15252">
        <v>0</v>
      </c>
    </row>
    <row r="15253" spans="1:9" hidden="1" x14ac:dyDescent="0.3">
      <c r="A15253" s="1" t="s">
        <v>159</v>
      </c>
      <c r="B15253" s="1" t="s">
        <v>353</v>
      </c>
      <c r="C15253">
        <v>40.962899999999998</v>
      </c>
      <c r="D15253">
        <v>-112.09529999999999</v>
      </c>
      <c r="E15253" s="1" t="s">
        <v>19</v>
      </c>
      <c r="F15253" t="s">
        <v>4581</v>
      </c>
      <c r="G15253">
        <v>0</v>
      </c>
      <c r="H15253">
        <v>0</v>
      </c>
      <c r="I15253">
        <v>0</v>
      </c>
    </row>
    <row r="15254" spans="1:9" hidden="1" x14ac:dyDescent="0.3">
      <c r="A15254" s="1" t="s">
        <v>159</v>
      </c>
      <c r="B15254" s="1" t="s">
        <v>353</v>
      </c>
      <c r="C15254">
        <v>40.962899999999998</v>
      </c>
      <c r="D15254">
        <v>-112.09529999999999</v>
      </c>
      <c r="E15254" s="1" t="s">
        <v>20</v>
      </c>
      <c r="F15254" t="s">
        <v>4816</v>
      </c>
      <c r="G15254">
        <v>0</v>
      </c>
      <c r="H15254">
        <v>0</v>
      </c>
      <c r="I15254">
        <v>0</v>
      </c>
    </row>
    <row r="15255" spans="1:9" hidden="1" x14ac:dyDescent="0.3">
      <c r="A15255" s="1" t="s">
        <v>159</v>
      </c>
      <c r="B15255" s="1" t="s">
        <v>353</v>
      </c>
      <c r="C15255">
        <v>40.962899999999998</v>
      </c>
      <c r="D15255">
        <v>-112.09529999999999</v>
      </c>
      <c r="E15255" s="1" t="s">
        <v>21</v>
      </c>
      <c r="F15255" t="s">
        <v>5051</v>
      </c>
      <c r="G15255">
        <v>0</v>
      </c>
      <c r="H15255">
        <v>0</v>
      </c>
      <c r="I15255">
        <v>0</v>
      </c>
    </row>
    <row r="15256" spans="1:9" hidden="1" x14ac:dyDescent="0.3">
      <c r="A15256" s="1" t="s">
        <v>159</v>
      </c>
      <c r="B15256" s="1" t="s">
        <v>353</v>
      </c>
      <c r="C15256">
        <v>40.962899999999998</v>
      </c>
      <c r="D15256">
        <v>-112.09529999999999</v>
      </c>
      <c r="E15256" s="1" t="s">
        <v>22</v>
      </c>
      <c r="F15256" t="s">
        <v>5286</v>
      </c>
      <c r="G15256">
        <v>0</v>
      </c>
      <c r="H15256">
        <v>0</v>
      </c>
      <c r="I15256">
        <v>0</v>
      </c>
    </row>
    <row r="15257" spans="1:9" hidden="1" x14ac:dyDescent="0.3">
      <c r="A15257" s="1" t="s">
        <v>159</v>
      </c>
      <c r="B15257" s="1" t="s">
        <v>353</v>
      </c>
      <c r="C15257">
        <v>40.962899999999998</v>
      </c>
      <c r="D15257">
        <v>-112.09529999999999</v>
      </c>
      <c r="E15257" s="1" t="s">
        <v>23</v>
      </c>
      <c r="F15257" t="s">
        <v>5521</v>
      </c>
      <c r="G15257">
        <v>0</v>
      </c>
      <c r="H15257">
        <v>0</v>
      </c>
      <c r="I15257">
        <v>0</v>
      </c>
    </row>
    <row r="15258" spans="1:9" hidden="1" x14ac:dyDescent="0.3">
      <c r="A15258" s="1" t="s">
        <v>159</v>
      </c>
      <c r="B15258" s="1" t="s">
        <v>353</v>
      </c>
      <c r="C15258">
        <v>40.962899999999998</v>
      </c>
      <c r="D15258">
        <v>-112.09529999999999</v>
      </c>
      <c r="E15258" s="1" t="s">
        <v>24</v>
      </c>
      <c r="F15258" t="s">
        <v>5756</v>
      </c>
      <c r="G15258">
        <v>0</v>
      </c>
      <c r="H15258">
        <v>0</v>
      </c>
      <c r="I15258">
        <v>0</v>
      </c>
    </row>
    <row r="15259" spans="1:9" hidden="1" x14ac:dyDescent="0.3">
      <c r="A15259" s="1" t="s">
        <v>159</v>
      </c>
      <c r="B15259" s="1" t="s">
        <v>353</v>
      </c>
      <c r="C15259">
        <v>40.962899999999998</v>
      </c>
      <c r="D15259">
        <v>-112.09529999999999</v>
      </c>
      <c r="E15259" s="1" t="s">
        <v>25</v>
      </c>
      <c r="F15259" t="s">
        <v>5990</v>
      </c>
      <c r="G15259">
        <v>0</v>
      </c>
      <c r="H15259">
        <v>0</v>
      </c>
      <c r="I15259">
        <v>0</v>
      </c>
    </row>
    <row r="15260" spans="1:9" hidden="1" x14ac:dyDescent="0.3">
      <c r="A15260" s="1" t="s">
        <v>159</v>
      </c>
      <c r="B15260" s="1" t="s">
        <v>353</v>
      </c>
      <c r="C15260">
        <v>40.962899999999998</v>
      </c>
      <c r="D15260">
        <v>-112.09529999999999</v>
      </c>
      <c r="E15260" s="1" t="s">
        <v>26</v>
      </c>
      <c r="F15260" t="s">
        <v>6224</v>
      </c>
      <c r="G15260">
        <v>0</v>
      </c>
      <c r="H15260">
        <v>0</v>
      </c>
      <c r="I15260">
        <v>0</v>
      </c>
    </row>
    <row r="15261" spans="1:9" hidden="1" x14ac:dyDescent="0.3">
      <c r="A15261" s="1" t="s">
        <v>159</v>
      </c>
      <c r="B15261" s="1" t="s">
        <v>353</v>
      </c>
      <c r="C15261">
        <v>40.962899999999998</v>
      </c>
      <c r="D15261">
        <v>-112.09529999999999</v>
      </c>
      <c r="E15261" s="1" t="s">
        <v>27</v>
      </c>
      <c r="F15261" t="s">
        <v>6458</v>
      </c>
      <c r="G15261">
        <v>0</v>
      </c>
      <c r="H15261">
        <v>0</v>
      </c>
      <c r="I15261">
        <v>0</v>
      </c>
    </row>
    <row r="15262" spans="1:9" hidden="1" x14ac:dyDescent="0.3">
      <c r="A15262" s="1" t="s">
        <v>159</v>
      </c>
      <c r="B15262" s="1" t="s">
        <v>353</v>
      </c>
      <c r="C15262">
        <v>40.962899999999998</v>
      </c>
      <c r="D15262">
        <v>-112.09529999999999</v>
      </c>
      <c r="E15262" s="1" t="s">
        <v>28</v>
      </c>
      <c r="F15262" t="s">
        <v>6692</v>
      </c>
      <c r="G15262">
        <v>0</v>
      </c>
      <c r="H15262">
        <v>0</v>
      </c>
      <c r="I15262">
        <v>0</v>
      </c>
    </row>
    <row r="15263" spans="1:9" hidden="1" x14ac:dyDescent="0.3">
      <c r="A15263" s="1" t="s">
        <v>159</v>
      </c>
      <c r="B15263" s="1" t="s">
        <v>353</v>
      </c>
      <c r="C15263">
        <v>40.962899999999998</v>
      </c>
      <c r="D15263">
        <v>-112.09529999999999</v>
      </c>
      <c r="E15263" s="1" t="s">
        <v>29</v>
      </c>
      <c r="F15263" t="s">
        <v>6926</v>
      </c>
      <c r="G15263">
        <v>0</v>
      </c>
      <c r="H15263">
        <v>0</v>
      </c>
      <c r="I15263">
        <v>0</v>
      </c>
    </row>
    <row r="15264" spans="1:9" hidden="1" x14ac:dyDescent="0.3">
      <c r="A15264" s="1" t="s">
        <v>159</v>
      </c>
      <c r="B15264" s="1" t="s">
        <v>353</v>
      </c>
      <c r="C15264">
        <v>40.962899999999998</v>
      </c>
      <c r="D15264">
        <v>-112.09529999999999</v>
      </c>
      <c r="E15264" s="1" t="s">
        <v>30</v>
      </c>
      <c r="F15264" t="s">
        <v>7160</v>
      </c>
      <c r="G15264">
        <v>0</v>
      </c>
      <c r="H15264">
        <v>0</v>
      </c>
      <c r="I15264">
        <v>0</v>
      </c>
    </row>
    <row r="15265" spans="1:9" hidden="1" x14ac:dyDescent="0.3">
      <c r="A15265" s="1" t="s">
        <v>159</v>
      </c>
      <c r="B15265" s="1" t="s">
        <v>353</v>
      </c>
      <c r="C15265">
        <v>40.962899999999998</v>
      </c>
      <c r="D15265">
        <v>-112.09529999999999</v>
      </c>
      <c r="E15265" s="1" t="s">
        <v>31</v>
      </c>
      <c r="F15265" t="s">
        <v>7394</v>
      </c>
      <c r="G15265">
        <v>0</v>
      </c>
      <c r="H15265">
        <v>0</v>
      </c>
      <c r="I15265">
        <v>0</v>
      </c>
    </row>
    <row r="15266" spans="1:9" hidden="1" x14ac:dyDescent="0.3">
      <c r="A15266" s="1" t="s">
        <v>159</v>
      </c>
      <c r="B15266" s="1" t="s">
        <v>353</v>
      </c>
      <c r="C15266">
        <v>40.962899999999998</v>
      </c>
      <c r="D15266">
        <v>-112.09529999999999</v>
      </c>
      <c r="E15266" s="1" t="s">
        <v>32</v>
      </c>
      <c r="F15266" t="s">
        <v>7628</v>
      </c>
      <c r="G15266">
        <v>0</v>
      </c>
      <c r="H15266">
        <v>0</v>
      </c>
      <c r="I15266">
        <v>0</v>
      </c>
    </row>
    <row r="15267" spans="1:9" hidden="1" x14ac:dyDescent="0.3">
      <c r="A15267" s="1" t="s">
        <v>159</v>
      </c>
      <c r="B15267" s="1" t="s">
        <v>353</v>
      </c>
      <c r="C15267">
        <v>40.962899999999998</v>
      </c>
      <c r="D15267">
        <v>-112.09529999999999</v>
      </c>
      <c r="E15267" s="1" t="s">
        <v>33</v>
      </c>
      <c r="F15267" t="s">
        <v>7862</v>
      </c>
      <c r="G15267">
        <v>0</v>
      </c>
      <c r="H15267">
        <v>0</v>
      </c>
      <c r="I15267">
        <v>0</v>
      </c>
    </row>
    <row r="15268" spans="1:9" hidden="1" x14ac:dyDescent="0.3">
      <c r="A15268" s="1" t="s">
        <v>159</v>
      </c>
      <c r="B15268" s="1" t="s">
        <v>353</v>
      </c>
      <c r="C15268">
        <v>40.962899999999998</v>
      </c>
      <c r="D15268">
        <v>-112.09529999999999</v>
      </c>
      <c r="E15268" s="1" t="s">
        <v>34</v>
      </c>
      <c r="F15268" t="s">
        <v>8096</v>
      </c>
      <c r="G15268">
        <v>0</v>
      </c>
      <c r="H15268">
        <v>0</v>
      </c>
      <c r="I15268">
        <v>0</v>
      </c>
    </row>
    <row r="15269" spans="1:9" hidden="1" x14ac:dyDescent="0.3">
      <c r="A15269" s="1" t="s">
        <v>159</v>
      </c>
      <c r="B15269" s="1" t="s">
        <v>353</v>
      </c>
      <c r="C15269">
        <v>40.962899999999998</v>
      </c>
      <c r="D15269">
        <v>-112.09529999999999</v>
      </c>
      <c r="E15269" s="1" t="s">
        <v>35</v>
      </c>
      <c r="F15269" t="s">
        <v>8328</v>
      </c>
      <c r="G15269">
        <v>0</v>
      </c>
      <c r="H15269">
        <v>0</v>
      </c>
      <c r="I15269">
        <v>0</v>
      </c>
    </row>
    <row r="15270" spans="1:9" hidden="1" x14ac:dyDescent="0.3">
      <c r="A15270" s="1" t="s">
        <v>159</v>
      </c>
      <c r="B15270" s="1" t="s">
        <v>353</v>
      </c>
      <c r="C15270">
        <v>40.962899999999998</v>
      </c>
      <c r="D15270">
        <v>-112.09529999999999</v>
      </c>
      <c r="E15270" s="1" t="s">
        <v>36</v>
      </c>
      <c r="F15270" t="s">
        <v>8560</v>
      </c>
      <c r="G15270">
        <v>0</v>
      </c>
      <c r="H15270">
        <v>0</v>
      </c>
      <c r="I15270">
        <v>0</v>
      </c>
    </row>
    <row r="15271" spans="1:9" hidden="1" x14ac:dyDescent="0.3">
      <c r="A15271" s="1" t="s">
        <v>159</v>
      </c>
      <c r="B15271" s="1" t="s">
        <v>353</v>
      </c>
      <c r="C15271">
        <v>40.962899999999998</v>
      </c>
      <c r="D15271">
        <v>-112.09529999999999</v>
      </c>
      <c r="E15271" s="1" t="s">
        <v>37</v>
      </c>
      <c r="F15271" t="s">
        <v>8791</v>
      </c>
      <c r="G15271">
        <v>0</v>
      </c>
      <c r="H15271">
        <v>0</v>
      </c>
      <c r="I15271">
        <v>0</v>
      </c>
    </row>
    <row r="15272" spans="1:9" hidden="1" x14ac:dyDescent="0.3">
      <c r="A15272" s="1" t="s">
        <v>159</v>
      </c>
      <c r="B15272" s="1" t="s">
        <v>353</v>
      </c>
      <c r="C15272">
        <v>40.962899999999998</v>
      </c>
      <c r="D15272">
        <v>-112.09529999999999</v>
      </c>
      <c r="E15272" s="1" t="s">
        <v>38</v>
      </c>
      <c r="F15272" t="s">
        <v>9022</v>
      </c>
      <c r="G15272">
        <v>0</v>
      </c>
      <c r="H15272">
        <v>0</v>
      </c>
      <c r="I15272">
        <v>0</v>
      </c>
    </row>
    <row r="15273" spans="1:9" hidden="1" x14ac:dyDescent="0.3">
      <c r="A15273" s="1" t="s">
        <v>159</v>
      </c>
      <c r="B15273" s="1" t="s">
        <v>353</v>
      </c>
      <c r="C15273">
        <v>40.962899999999998</v>
      </c>
      <c r="D15273">
        <v>-112.09529999999999</v>
      </c>
      <c r="E15273" s="1" t="s">
        <v>39</v>
      </c>
      <c r="F15273" t="s">
        <v>9253</v>
      </c>
      <c r="G15273">
        <v>0</v>
      </c>
      <c r="H15273">
        <v>0</v>
      </c>
      <c r="I15273">
        <v>0</v>
      </c>
    </row>
    <row r="15274" spans="1:9" hidden="1" x14ac:dyDescent="0.3">
      <c r="A15274" s="1" t="s">
        <v>159</v>
      </c>
      <c r="B15274" s="1" t="s">
        <v>353</v>
      </c>
      <c r="C15274">
        <v>40.962899999999998</v>
      </c>
      <c r="D15274">
        <v>-112.09529999999999</v>
      </c>
      <c r="E15274" s="1" t="s">
        <v>40</v>
      </c>
      <c r="F15274" t="s">
        <v>9484</v>
      </c>
      <c r="G15274">
        <v>0</v>
      </c>
      <c r="H15274">
        <v>0</v>
      </c>
      <c r="I15274">
        <v>0</v>
      </c>
    </row>
    <row r="15275" spans="1:9" hidden="1" x14ac:dyDescent="0.3">
      <c r="A15275" s="1" t="s">
        <v>159</v>
      </c>
      <c r="B15275" s="1" t="s">
        <v>353</v>
      </c>
      <c r="C15275">
        <v>40.962899999999998</v>
      </c>
      <c r="D15275">
        <v>-112.09529999999999</v>
      </c>
      <c r="E15275" s="1" t="s">
        <v>41</v>
      </c>
      <c r="F15275" t="s">
        <v>9715</v>
      </c>
      <c r="G15275">
        <v>0</v>
      </c>
      <c r="H15275">
        <v>0</v>
      </c>
      <c r="I15275">
        <v>0</v>
      </c>
    </row>
    <row r="15276" spans="1:9" hidden="1" x14ac:dyDescent="0.3">
      <c r="A15276" s="1" t="s">
        <v>159</v>
      </c>
      <c r="B15276" s="1" t="s">
        <v>353</v>
      </c>
      <c r="C15276">
        <v>40.962899999999998</v>
      </c>
      <c r="D15276">
        <v>-112.09529999999999</v>
      </c>
      <c r="E15276" s="1" t="s">
        <v>42</v>
      </c>
      <c r="F15276" t="s">
        <v>9946</v>
      </c>
      <c r="G15276">
        <v>0</v>
      </c>
      <c r="H15276">
        <v>0</v>
      </c>
      <c r="I15276">
        <v>0</v>
      </c>
    </row>
    <row r="15277" spans="1:9" hidden="1" x14ac:dyDescent="0.3">
      <c r="A15277" s="1" t="s">
        <v>159</v>
      </c>
      <c r="B15277" s="1" t="s">
        <v>353</v>
      </c>
      <c r="C15277">
        <v>40.962899999999998</v>
      </c>
      <c r="D15277">
        <v>-112.09529999999999</v>
      </c>
      <c r="E15277" s="1" t="s">
        <v>43</v>
      </c>
      <c r="F15277" t="s">
        <v>10175</v>
      </c>
      <c r="G15277">
        <v>0</v>
      </c>
      <c r="H15277">
        <v>0</v>
      </c>
      <c r="I15277">
        <v>0</v>
      </c>
    </row>
    <row r="15278" spans="1:9" hidden="1" x14ac:dyDescent="0.3">
      <c r="A15278" s="1" t="s">
        <v>159</v>
      </c>
      <c r="B15278" s="1" t="s">
        <v>353</v>
      </c>
      <c r="C15278">
        <v>40.962899999999998</v>
      </c>
      <c r="D15278">
        <v>-112.09529999999999</v>
      </c>
      <c r="E15278" s="1" t="s">
        <v>44</v>
      </c>
      <c r="F15278" t="s">
        <v>10403</v>
      </c>
      <c r="G15278">
        <v>0</v>
      </c>
      <c r="H15278">
        <v>0</v>
      </c>
      <c r="I15278">
        <v>0</v>
      </c>
    </row>
    <row r="15279" spans="1:9" hidden="1" x14ac:dyDescent="0.3">
      <c r="A15279" s="1" t="s">
        <v>159</v>
      </c>
      <c r="B15279" s="1" t="s">
        <v>353</v>
      </c>
      <c r="C15279">
        <v>40.962899999999998</v>
      </c>
      <c r="D15279">
        <v>-112.09529999999999</v>
      </c>
      <c r="E15279" s="1" t="s">
        <v>45</v>
      </c>
      <c r="F15279" t="s">
        <v>10623</v>
      </c>
      <c r="G15279">
        <v>0</v>
      </c>
      <c r="H15279">
        <v>0</v>
      </c>
      <c r="I15279">
        <v>0</v>
      </c>
    </row>
    <row r="15280" spans="1:9" hidden="1" x14ac:dyDescent="0.3">
      <c r="A15280" s="1" t="s">
        <v>159</v>
      </c>
      <c r="B15280" s="1" t="s">
        <v>353</v>
      </c>
      <c r="C15280">
        <v>40.962899999999998</v>
      </c>
      <c r="D15280">
        <v>-112.09529999999999</v>
      </c>
      <c r="E15280" s="1" t="s">
        <v>46</v>
      </c>
      <c r="F15280" t="s">
        <v>10839</v>
      </c>
      <c r="G15280">
        <v>0</v>
      </c>
      <c r="H15280">
        <v>0</v>
      </c>
      <c r="I15280">
        <v>0</v>
      </c>
    </row>
    <row r="15281" spans="1:9" hidden="1" x14ac:dyDescent="0.3">
      <c r="A15281" s="1" t="s">
        <v>159</v>
      </c>
      <c r="B15281" s="1" t="s">
        <v>353</v>
      </c>
      <c r="C15281">
        <v>40.962899999999998</v>
      </c>
      <c r="D15281">
        <v>-112.09529999999999</v>
      </c>
      <c r="E15281" s="1" t="s">
        <v>47</v>
      </c>
      <c r="F15281" t="s">
        <v>11054</v>
      </c>
      <c r="G15281">
        <v>0</v>
      </c>
      <c r="H15281">
        <v>0</v>
      </c>
      <c r="I15281">
        <v>0</v>
      </c>
    </row>
    <row r="15282" spans="1:9" hidden="1" x14ac:dyDescent="0.3">
      <c r="A15282" s="1" t="s">
        <v>159</v>
      </c>
      <c r="B15282" s="1" t="s">
        <v>353</v>
      </c>
      <c r="C15282">
        <v>40.962899999999998</v>
      </c>
      <c r="D15282">
        <v>-112.09529999999999</v>
      </c>
      <c r="E15282" s="1" t="s">
        <v>48</v>
      </c>
      <c r="F15282" t="s">
        <v>11856</v>
      </c>
      <c r="G15282">
        <v>0</v>
      </c>
      <c r="H15282">
        <v>0</v>
      </c>
      <c r="I15282">
        <v>0</v>
      </c>
    </row>
    <row r="15283" spans="1:9" hidden="1" x14ac:dyDescent="0.3">
      <c r="A15283" s="1" t="s">
        <v>159</v>
      </c>
      <c r="B15283" s="1" t="s">
        <v>353</v>
      </c>
      <c r="C15283">
        <v>40.962899999999998</v>
      </c>
      <c r="D15283">
        <v>-112.09529999999999</v>
      </c>
      <c r="E15283" s="1" t="s">
        <v>49</v>
      </c>
      <c r="F15283" t="s">
        <v>17677</v>
      </c>
      <c r="G15283">
        <v>0</v>
      </c>
      <c r="H15283">
        <v>1</v>
      </c>
      <c r="I15283">
        <v>0</v>
      </c>
    </row>
    <row r="15284" spans="1:9" hidden="1" x14ac:dyDescent="0.3">
      <c r="A15284" s="1" t="s">
        <v>159</v>
      </c>
      <c r="B15284" s="1" t="s">
        <v>353</v>
      </c>
      <c r="C15284">
        <v>40.962899999999998</v>
      </c>
      <c r="D15284">
        <v>-112.09529999999999</v>
      </c>
      <c r="E15284" s="1" t="s">
        <v>50</v>
      </c>
      <c r="F15284" t="s">
        <v>17678</v>
      </c>
      <c r="G15284">
        <v>0</v>
      </c>
      <c r="H15284">
        <v>1</v>
      </c>
      <c r="I15284">
        <v>0</v>
      </c>
    </row>
    <row r="15285" spans="1:9" hidden="1" x14ac:dyDescent="0.3">
      <c r="A15285" s="1" t="s">
        <v>159</v>
      </c>
      <c r="B15285" s="1" t="s">
        <v>353</v>
      </c>
      <c r="C15285">
        <v>40.962899999999998</v>
      </c>
      <c r="D15285">
        <v>-112.09529999999999</v>
      </c>
      <c r="E15285" s="1" t="s">
        <v>51</v>
      </c>
      <c r="F15285" t="s">
        <v>17679</v>
      </c>
      <c r="G15285">
        <v>0</v>
      </c>
      <c r="H15285">
        <v>1</v>
      </c>
      <c r="I15285">
        <v>0</v>
      </c>
    </row>
    <row r="15286" spans="1:9" hidden="1" x14ac:dyDescent="0.3">
      <c r="A15286" s="1" t="s">
        <v>159</v>
      </c>
      <c r="B15286" s="1" t="s">
        <v>353</v>
      </c>
      <c r="C15286">
        <v>40.962899999999998</v>
      </c>
      <c r="D15286">
        <v>-112.09529999999999</v>
      </c>
      <c r="E15286" s="1" t="s">
        <v>52</v>
      </c>
      <c r="F15286" t="s">
        <v>11223</v>
      </c>
      <c r="G15286">
        <v>0</v>
      </c>
      <c r="H15286">
        <v>0</v>
      </c>
      <c r="I15286">
        <v>0</v>
      </c>
    </row>
    <row r="15287" spans="1:9" hidden="1" x14ac:dyDescent="0.3">
      <c r="A15287" s="1" t="s">
        <v>159</v>
      </c>
      <c r="B15287" s="1" t="s">
        <v>353</v>
      </c>
      <c r="C15287">
        <v>40.962899999999998</v>
      </c>
      <c r="D15287">
        <v>-112.09529999999999</v>
      </c>
      <c r="E15287" s="1" t="s">
        <v>53</v>
      </c>
      <c r="F15287" t="s">
        <v>11421</v>
      </c>
      <c r="G15287">
        <v>0</v>
      </c>
      <c r="H15287">
        <v>0</v>
      </c>
      <c r="I15287">
        <v>0</v>
      </c>
    </row>
    <row r="15288" spans="1:9" hidden="1" x14ac:dyDescent="0.3">
      <c r="A15288" s="1" t="s">
        <v>159</v>
      </c>
      <c r="B15288" s="1" t="s">
        <v>353</v>
      </c>
      <c r="C15288">
        <v>40.962899999999998</v>
      </c>
      <c r="D15288">
        <v>-112.09529999999999</v>
      </c>
      <c r="E15288" s="1" t="s">
        <v>54</v>
      </c>
      <c r="F15288" t="s">
        <v>11616</v>
      </c>
      <c r="G15288">
        <v>0</v>
      </c>
      <c r="H15288">
        <v>0</v>
      </c>
      <c r="I15288">
        <v>0</v>
      </c>
    </row>
    <row r="15289" spans="1:9" hidden="1" x14ac:dyDescent="0.3">
      <c r="A15289" s="1" t="s">
        <v>159</v>
      </c>
      <c r="B15289" s="1" t="s">
        <v>353</v>
      </c>
      <c r="C15289">
        <v>40.962899999999998</v>
      </c>
      <c r="D15289">
        <v>-112.09529999999999</v>
      </c>
      <c r="E15289" s="1" t="s">
        <v>21548</v>
      </c>
      <c r="F15289" t="s">
        <v>21842</v>
      </c>
      <c r="G15289">
        <v>0</v>
      </c>
      <c r="H15289">
        <v>0</v>
      </c>
      <c r="I15289">
        <v>0</v>
      </c>
    </row>
    <row r="15290" spans="1:9" hidden="1" x14ac:dyDescent="0.3">
      <c r="A15290" s="1" t="s">
        <v>159</v>
      </c>
      <c r="B15290" s="1" t="s">
        <v>354</v>
      </c>
      <c r="C15290">
        <v>38.910800000000002</v>
      </c>
      <c r="D15290">
        <v>-104.4723</v>
      </c>
      <c r="E15290" s="1" t="s">
        <v>4</v>
      </c>
      <c r="F15290" t="s">
        <v>1012</v>
      </c>
      <c r="G15290">
        <v>0</v>
      </c>
      <c r="H15290">
        <v>0</v>
      </c>
      <c r="I15290">
        <v>0</v>
      </c>
    </row>
    <row r="15291" spans="1:9" hidden="1" x14ac:dyDescent="0.3">
      <c r="A15291" s="1" t="s">
        <v>159</v>
      </c>
      <c r="B15291" s="1" t="s">
        <v>354</v>
      </c>
      <c r="C15291">
        <v>38.910800000000002</v>
      </c>
      <c r="D15291">
        <v>-104.4723</v>
      </c>
      <c r="E15291" s="1" t="s">
        <v>5</v>
      </c>
      <c r="F15291" t="s">
        <v>1254</v>
      </c>
      <c r="G15291">
        <v>0</v>
      </c>
      <c r="H15291">
        <v>0</v>
      </c>
      <c r="I15291">
        <v>0</v>
      </c>
    </row>
    <row r="15292" spans="1:9" hidden="1" x14ac:dyDescent="0.3">
      <c r="A15292" s="1" t="s">
        <v>159</v>
      </c>
      <c r="B15292" s="1" t="s">
        <v>354</v>
      </c>
      <c r="C15292">
        <v>38.910800000000002</v>
      </c>
      <c r="D15292">
        <v>-104.4723</v>
      </c>
      <c r="E15292" s="1" t="s">
        <v>6</v>
      </c>
      <c r="F15292" t="s">
        <v>1496</v>
      </c>
      <c r="G15292">
        <v>0</v>
      </c>
      <c r="H15292">
        <v>0</v>
      </c>
      <c r="I15292">
        <v>0</v>
      </c>
    </row>
    <row r="15293" spans="1:9" hidden="1" x14ac:dyDescent="0.3">
      <c r="A15293" s="1" t="s">
        <v>159</v>
      </c>
      <c r="B15293" s="1" t="s">
        <v>354</v>
      </c>
      <c r="C15293">
        <v>38.910800000000002</v>
      </c>
      <c r="D15293">
        <v>-104.4723</v>
      </c>
      <c r="E15293" s="1" t="s">
        <v>7</v>
      </c>
      <c r="F15293" t="s">
        <v>1737</v>
      </c>
      <c r="G15293">
        <v>0</v>
      </c>
      <c r="H15293">
        <v>0</v>
      </c>
      <c r="I15293">
        <v>0</v>
      </c>
    </row>
    <row r="15294" spans="1:9" hidden="1" x14ac:dyDescent="0.3">
      <c r="A15294" s="1" t="s">
        <v>159</v>
      </c>
      <c r="B15294" s="1" t="s">
        <v>354</v>
      </c>
      <c r="C15294">
        <v>38.910800000000002</v>
      </c>
      <c r="D15294">
        <v>-104.4723</v>
      </c>
      <c r="E15294" s="1" t="s">
        <v>8</v>
      </c>
      <c r="F15294" t="s">
        <v>1978</v>
      </c>
      <c r="G15294">
        <v>0</v>
      </c>
      <c r="H15294">
        <v>0</v>
      </c>
      <c r="I15294">
        <v>0</v>
      </c>
    </row>
    <row r="15295" spans="1:9" hidden="1" x14ac:dyDescent="0.3">
      <c r="A15295" s="1" t="s">
        <v>159</v>
      </c>
      <c r="B15295" s="1" t="s">
        <v>354</v>
      </c>
      <c r="C15295">
        <v>38.910800000000002</v>
      </c>
      <c r="D15295">
        <v>-104.4723</v>
      </c>
      <c r="E15295" s="1" t="s">
        <v>9</v>
      </c>
      <c r="F15295" t="s">
        <v>2216</v>
      </c>
      <c r="G15295">
        <v>0</v>
      </c>
      <c r="H15295">
        <v>0</v>
      </c>
      <c r="I15295">
        <v>0</v>
      </c>
    </row>
    <row r="15296" spans="1:9" hidden="1" x14ac:dyDescent="0.3">
      <c r="A15296" s="1" t="s">
        <v>159</v>
      </c>
      <c r="B15296" s="1" t="s">
        <v>354</v>
      </c>
      <c r="C15296">
        <v>38.910800000000002</v>
      </c>
      <c r="D15296">
        <v>-104.4723</v>
      </c>
      <c r="E15296" s="1" t="s">
        <v>10</v>
      </c>
      <c r="F15296" t="s">
        <v>2454</v>
      </c>
      <c r="G15296">
        <v>0</v>
      </c>
      <c r="H15296">
        <v>0</v>
      </c>
      <c r="I15296">
        <v>0</v>
      </c>
    </row>
    <row r="15297" spans="1:9" hidden="1" x14ac:dyDescent="0.3">
      <c r="A15297" s="1" t="s">
        <v>159</v>
      </c>
      <c r="B15297" s="1" t="s">
        <v>354</v>
      </c>
      <c r="C15297">
        <v>38.910800000000002</v>
      </c>
      <c r="D15297">
        <v>-104.4723</v>
      </c>
      <c r="E15297" s="1" t="s">
        <v>11</v>
      </c>
      <c r="F15297" t="s">
        <v>2692</v>
      </c>
      <c r="G15297">
        <v>0</v>
      </c>
      <c r="H15297">
        <v>0</v>
      </c>
      <c r="I15297">
        <v>0</v>
      </c>
    </row>
    <row r="15298" spans="1:9" hidden="1" x14ac:dyDescent="0.3">
      <c r="A15298" s="1" t="s">
        <v>159</v>
      </c>
      <c r="B15298" s="1" t="s">
        <v>354</v>
      </c>
      <c r="C15298">
        <v>38.910800000000002</v>
      </c>
      <c r="D15298">
        <v>-104.4723</v>
      </c>
      <c r="E15298" s="1" t="s">
        <v>12</v>
      </c>
      <c r="F15298" t="s">
        <v>2930</v>
      </c>
      <c r="G15298">
        <v>0</v>
      </c>
      <c r="H15298">
        <v>0</v>
      </c>
      <c r="I15298">
        <v>0</v>
      </c>
    </row>
    <row r="15299" spans="1:9" hidden="1" x14ac:dyDescent="0.3">
      <c r="A15299" s="1" t="s">
        <v>159</v>
      </c>
      <c r="B15299" s="1" t="s">
        <v>354</v>
      </c>
      <c r="C15299">
        <v>38.910800000000002</v>
      </c>
      <c r="D15299">
        <v>-104.4723</v>
      </c>
      <c r="E15299" s="1" t="s">
        <v>13</v>
      </c>
      <c r="F15299" t="s">
        <v>3168</v>
      </c>
      <c r="G15299">
        <v>0</v>
      </c>
      <c r="H15299">
        <v>0</v>
      </c>
      <c r="I15299">
        <v>0</v>
      </c>
    </row>
    <row r="15300" spans="1:9" hidden="1" x14ac:dyDescent="0.3">
      <c r="A15300" s="1" t="s">
        <v>159</v>
      </c>
      <c r="B15300" s="1" t="s">
        <v>354</v>
      </c>
      <c r="C15300">
        <v>38.910800000000002</v>
      </c>
      <c r="D15300">
        <v>-104.4723</v>
      </c>
      <c r="E15300" s="1" t="s">
        <v>14</v>
      </c>
      <c r="F15300" t="s">
        <v>3405</v>
      </c>
      <c r="G15300">
        <v>0</v>
      </c>
      <c r="H15300">
        <v>0</v>
      </c>
      <c r="I15300">
        <v>0</v>
      </c>
    </row>
    <row r="15301" spans="1:9" hidden="1" x14ac:dyDescent="0.3">
      <c r="A15301" s="1" t="s">
        <v>159</v>
      </c>
      <c r="B15301" s="1" t="s">
        <v>354</v>
      </c>
      <c r="C15301">
        <v>38.910800000000002</v>
      </c>
      <c r="D15301">
        <v>-104.4723</v>
      </c>
      <c r="E15301" s="1" t="s">
        <v>15</v>
      </c>
      <c r="F15301" t="s">
        <v>3641</v>
      </c>
      <c r="G15301">
        <v>0</v>
      </c>
      <c r="H15301">
        <v>0</v>
      </c>
      <c r="I15301">
        <v>0</v>
      </c>
    </row>
    <row r="15302" spans="1:9" hidden="1" x14ac:dyDescent="0.3">
      <c r="A15302" s="1" t="s">
        <v>159</v>
      </c>
      <c r="B15302" s="1" t="s">
        <v>354</v>
      </c>
      <c r="C15302">
        <v>38.910800000000002</v>
      </c>
      <c r="D15302">
        <v>-104.4723</v>
      </c>
      <c r="E15302" s="1" t="s">
        <v>16</v>
      </c>
      <c r="F15302" t="s">
        <v>3877</v>
      </c>
      <c r="G15302">
        <v>0</v>
      </c>
      <c r="H15302">
        <v>0</v>
      </c>
      <c r="I15302">
        <v>0</v>
      </c>
    </row>
    <row r="15303" spans="1:9" hidden="1" x14ac:dyDescent="0.3">
      <c r="A15303" s="1" t="s">
        <v>159</v>
      </c>
      <c r="B15303" s="1" t="s">
        <v>354</v>
      </c>
      <c r="C15303">
        <v>38.910800000000002</v>
      </c>
      <c r="D15303">
        <v>-104.4723</v>
      </c>
      <c r="E15303" s="1" t="s">
        <v>17</v>
      </c>
      <c r="F15303" t="s">
        <v>4112</v>
      </c>
      <c r="G15303">
        <v>0</v>
      </c>
      <c r="H15303">
        <v>0</v>
      </c>
      <c r="I15303">
        <v>0</v>
      </c>
    </row>
    <row r="15304" spans="1:9" hidden="1" x14ac:dyDescent="0.3">
      <c r="A15304" s="1" t="s">
        <v>159</v>
      </c>
      <c r="B15304" s="1" t="s">
        <v>354</v>
      </c>
      <c r="C15304">
        <v>38.910800000000002</v>
      </c>
      <c r="D15304">
        <v>-104.4723</v>
      </c>
      <c r="E15304" s="1" t="s">
        <v>18</v>
      </c>
      <c r="F15304" t="s">
        <v>4347</v>
      </c>
      <c r="G15304">
        <v>0</v>
      </c>
      <c r="H15304">
        <v>0</v>
      </c>
      <c r="I15304">
        <v>0</v>
      </c>
    </row>
    <row r="15305" spans="1:9" hidden="1" x14ac:dyDescent="0.3">
      <c r="A15305" s="1" t="s">
        <v>159</v>
      </c>
      <c r="B15305" s="1" t="s">
        <v>354</v>
      </c>
      <c r="C15305">
        <v>38.910800000000002</v>
      </c>
      <c r="D15305">
        <v>-104.4723</v>
      </c>
      <c r="E15305" s="1" t="s">
        <v>19</v>
      </c>
      <c r="F15305" t="s">
        <v>4582</v>
      </c>
      <c r="G15305">
        <v>0</v>
      </c>
      <c r="H15305">
        <v>0</v>
      </c>
      <c r="I15305">
        <v>0</v>
      </c>
    </row>
    <row r="15306" spans="1:9" hidden="1" x14ac:dyDescent="0.3">
      <c r="A15306" s="1" t="s">
        <v>159</v>
      </c>
      <c r="B15306" s="1" t="s">
        <v>354</v>
      </c>
      <c r="C15306">
        <v>38.910800000000002</v>
      </c>
      <c r="D15306">
        <v>-104.4723</v>
      </c>
      <c r="E15306" s="1" t="s">
        <v>20</v>
      </c>
      <c r="F15306" t="s">
        <v>4817</v>
      </c>
      <c r="G15306">
        <v>0</v>
      </c>
      <c r="H15306">
        <v>0</v>
      </c>
      <c r="I15306">
        <v>0</v>
      </c>
    </row>
    <row r="15307" spans="1:9" hidden="1" x14ac:dyDescent="0.3">
      <c r="A15307" s="1" t="s">
        <v>159</v>
      </c>
      <c r="B15307" s="1" t="s">
        <v>354</v>
      </c>
      <c r="C15307">
        <v>38.910800000000002</v>
      </c>
      <c r="D15307">
        <v>-104.4723</v>
      </c>
      <c r="E15307" s="1" t="s">
        <v>21</v>
      </c>
      <c r="F15307" t="s">
        <v>5052</v>
      </c>
      <c r="G15307">
        <v>0</v>
      </c>
      <c r="H15307">
        <v>0</v>
      </c>
      <c r="I15307">
        <v>0</v>
      </c>
    </row>
    <row r="15308" spans="1:9" hidden="1" x14ac:dyDescent="0.3">
      <c r="A15308" s="1" t="s">
        <v>159</v>
      </c>
      <c r="B15308" s="1" t="s">
        <v>354</v>
      </c>
      <c r="C15308">
        <v>38.910800000000002</v>
      </c>
      <c r="D15308">
        <v>-104.4723</v>
      </c>
      <c r="E15308" s="1" t="s">
        <v>22</v>
      </c>
      <c r="F15308" t="s">
        <v>5287</v>
      </c>
      <c r="G15308">
        <v>0</v>
      </c>
      <c r="H15308">
        <v>0</v>
      </c>
      <c r="I15308">
        <v>0</v>
      </c>
    </row>
    <row r="15309" spans="1:9" hidden="1" x14ac:dyDescent="0.3">
      <c r="A15309" s="1" t="s">
        <v>159</v>
      </c>
      <c r="B15309" s="1" t="s">
        <v>354</v>
      </c>
      <c r="C15309">
        <v>38.910800000000002</v>
      </c>
      <c r="D15309">
        <v>-104.4723</v>
      </c>
      <c r="E15309" s="1" t="s">
        <v>23</v>
      </c>
      <c r="F15309" t="s">
        <v>5522</v>
      </c>
      <c r="G15309">
        <v>0</v>
      </c>
      <c r="H15309">
        <v>0</v>
      </c>
      <c r="I15309">
        <v>0</v>
      </c>
    </row>
    <row r="15310" spans="1:9" hidden="1" x14ac:dyDescent="0.3">
      <c r="A15310" s="1" t="s">
        <v>159</v>
      </c>
      <c r="B15310" s="1" t="s">
        <v>354</v>
      </c>
      <c r="C15310">
        <v>38.910800000000002</v>
      </c>
      <c r="D15310">
        <v>-104.4723</v>
      </c>
      <c r="E15310" s="1" t="s">
        <v>24</v>
      </c>
      <c r="F15310" t="s">
        <v>5757</v>
      </c>
      <c r="G15310">
        <v>0</v>
      </c>
      <c r="H15310">
        <v>0</v>
      </c>
      <c r="I15310">
        <v>0</v>
      </c>
    </row>
    <row r="15311" spans="1:9" hidden="1" x14ac:dyDescent="0.3">
      <c r="A15311" s="1" t="s">
        <v>159</v>
      </c>
      <c r="B15311" s="1" t="s">
        <v>354</v>
      </c>
      <c r="C15311">
        <v>38.910800000000002</v>
      </c>
      <c r="D15311">
        <v>-104.4723</v>
      </c>
      <c r="E15311" s="1" t="s">
        <v>25</v>
      </c>
      <c r="F15311" t="s">
        <v>5991</v>
      </c>
      <c r="G15311">
        <v>0</v>
      </c>
      <c r="H15311">
        <v>0</v>
      </c>
      <c r="I15311">
        <v>0</v>
      </c>
    </row>
    <row r="15312" spans="1:9" hidden="1" x14ac:dyDescent="0.3">
      <c r="A15312" s="1" t="s">
        <v>159</v>
      </c>
      <c r="B15312" s="1" t="s">
        <v>354</v>
      </c>
      <c r="C15312">
        <v>38.910800000000002</v>
      </c>
      <c r="D15312">
        <v>-104.4723</v>
      </c>
      <c r="E15312" s="1" t="s">
        <v>26</v>
      </c>
      <c r="F15312" t="s">
        <v>6225</v>
      </c>
      <c r="G15312">
        <v>0</v>
      </c>
      <c r="H15312">
        <v>0</v>
      </c>
      <c r="I15312">
        <v>0</v>
      </c>
    </row>
    <row r="15313" spans="1:9" hidden="1" x14ac:dyDescent="0.3">
      <c r="A15313" s="1" t="s">
        <v>159</v>
      </c>
      <c r="B15313" s="1" t="s">
        <v>354</v>
      </c>
      <c r="C15313">
        <v>38.910800000000002</v>
      </c>
      <c r="D15313">
        <v>-104.4723</v>
      </c>
      <c r="E15313" s="1" t="s">
        <v>27</v>
      </c>
      <c r="F15313" t="s">
        <v>6459</v>
      </c>
      <c r="G15313">
        <v>0</v>
      </c>
      <c r="H15313">
        <v>0</v>
      </c>
      <c r="I15313">
        <v>0</v>
      </c>
    </row>
    <row r="15314" spans="1:9" hidden="1" x14ac:dyDescent="0.3">
      <c r="A15314" s="1" t="s">
        <v>159</v>
      </c>
      <c r="B15314" s="1" t="s">
        <v>354</v>
      </c>
      <c r="C15314">
        <v>38.910800000000002</v>
      </c>
      <c r="D15314">
        <v>-104.4723</v>
      </c>
      <c r="E15314" s="1" t="s">
        <v>28</v>
      </c>
      <c r="F15314" t="s">
        <v>6693</v>
      </c>
      <c r="G15314">
        <v>0</v>
      </c>
      <c r="H15314">
        <v>0</v>
      </c>
      <c r="I15314">
        <v>0</v>
      </c>
    </row>
    <row r="15315" spans="1:9" hidden="1" x14ac:dyDescent="0.3">
      <c r="A15315" s="1" t="s">
        <v>159</v>
      </c>
      <c r="B15315" s="1" t="s">
        <v>354</v>
      </c>
      <c r="C15315">
        <v>38.910800000000002</v>
      </c>
      <c r="D15315">
        <v>-104.4723</v>
      </c>
      <c r="E15315" s="1" t="s">
        <v>29</v>
      </c>
      <c r="F15315" t="s">
        <v>6927</v>
      </c>
      <c r="G15315">
        <v>0</v>
      </c>
      <c r="H15315">
        <v>0</v>
      </c>
      <c r="I15315">
        <v>0</v>
      </c>
    </row>
    <row r="15316" spans="1:9" hidden="1" x14ac:dyDescent="0.3">
      <c r="A15316" s="1" t="s">
        <v>159</v>
      </c>
      <c r="B15316" s="1" t="s">
        <v>354</v>
      </c>
      <c r="C15316">
        <v>38.910800000000002</v>
      </c>
      <c r="D15316">
        <v>-104.4723</v>
      </c>
      <c r="E15316" s="1" t="s">
        <v>30</v>
      </c>
      <c r="F15316" t="s">
        <v>7161</v>
      </c>
      <c r="G15316">
        <v>0</v>
      </c>
      <c r="H15316">
        <v>0</v>
      </c>
      <c r="I15316">
        <v>0</v>
      </c>
    </row>
    <row r="15317" spans="1:9" hidden="1" x14ac:dyDescent="0.3">
      <c r="A15317" s="1" t="s">
        <v>159</v>
      </c>
      <c r="B15317" s="1" t="s">
        <v>354</v>
      </c>
      <c r="C15317">
        <v>38.910800000000002</v>
      </c>
      <c r="D15317">
        <v>-104.4723</v>
      </c>
      <c r="E15317" s="1" t="s">
        <v>31</v>
      </c>
      <c r="F15317" t="s">
        <v>7395</v>
      </c>
      <c r="G15317">
        <v>0</v>
      </c>
      <c r="H15317">
        <v>0</v>
      </c>
      <c r="I15317">
        <v>0</v>
      </c>
    </row>
    <row r="15318" spans="1:9" hidden="1" x14ac:dyDescent="0.3">
      <c r="A15318" s="1" t="s">
        <v>159</v>
      </c>
      <c r="B15318" s="1" t="s">
        <v>354</v>
      </c>
      <c r="C15318">
        <v>38.910800000000002</v>
      </c>
      <c r="D15318">
        <v>-104.4723</v>
      </c>
      <c r="E15318" s="1" t="s">
        <v>32</v>
      </c>
      <c r="F15318" t="s">
        <v>7629</v>
      </c>
      <c r="G15318">
        <v>0</v>
      </c>
      <c r="H15318">
        <v>0</v>
      </c>
      <c r="I15318">
        <v>0</v>
      </c>
    </row>
    <row r="15319" spans="1:9" hidden="1" x14ac:dyDescent="0.3">
      <c r="A15319" s="1" t="s">
        <v>159</v>
      </c>
      <c r="B15319" s="1" t="s">
        <v>354</v>
      </c>
      <c r="C15319">
        <v>38.910800000000002</v>
      </c>
      <c r="D15319">
        <v>-104.4723</v>
      </c>
      <c r="E15319" s="1" t="s">
        <v>33</v>
      </c>
      <c r="F15319" t="s">
        <v>7863</v>
      </c>
      <c r="G15319">
        <v>0</v>
      </c>
      <c r="H15319">
        <v>0</v>
      </c>
      <c r="I15319">
        <v>0</v>
      </c>
    </row>
    <row r="15320" spans="1:9" hidden="1" x14ac:dyDescent="0.3">
      <c r="A15320" s="1" t="s">
        <v>159</v>
      </c>
      <c r="B15320" s="1" t="s">
        <v>354</v>
      </c>
      <c r="C15320">
        <v>38.910800000000002</v>
      </c>
      <c r="D15320">
        <v>-104.4723</v>
      </c>
      <c r="E15320" s="1" t="s">
        <v>34</v>
      </c>
      <c r="F15320" t="s">
        <v>8097</v>
      </c>
      <c r="G15320">
        <v>0</v>
      </c>
      <c r="H15320">
        <v>0</v>
      </c>
      <c r="I15320">
        <v>0</v>
      </c>
    </row>
    <row r="15321" spans="1:9" hidden="1" x14ac:dyDescent="0.3">
      <c r="A15321" s="1" t="s">
        <v>159</v>
      </c>
      <c r="B15321" s="1" t="s">
        <v>354</v>
      </c>
      <c r="C15321">
        <v>38.910800000000002</v>
      </c>
      <c r="D15321">
        <v>-104.4723</v>
      </c>
      <c r="E15321" s="1" t="s">
        <v>35</v>
      </c>
      <c r="F15321" t="s">
        <v>8329</v>
      </c>
      <c r="G15321">
        <v>0</v>
      </c>
      <c r="H15321">
        <v>0</v>
      </c>
      <c r="I15321">
        <v>0</v>
      </c>
    </row>
    <row r="15322" spans="1:9" hidden="1" x14ac:dyDescent="0.3">
      <c r="A15322" s="1" t="s">
        <v>159</v>
      </c>
      <c r="B15322" s="1" t="s">
        <v>354</v>
      </c>
      <c r="C15322">
        <v>38.910800000000002</v>
      </c>
      <c r="D15322">
        <v>-104.4723</v>
      </c>
      <c r="E15322" s="1" t="s">
        <v>36</v>
      </c>
      <c r="F15322" t="s">
        <v>8561</v>
      </c>
      <c r="G15322">
        <v>0</v>
      </c>
      <c r="H15322">
        <v>0</v>
      </c>
      <c r="I15322">
        <v>0</v>
      </c>
    </row>
    <row r="15323" spans="1:9" hidden="1" x14ac:dyDescent="0.3">
      <c r="A15323" s="1" t="s">
        <v>159</v>
      </c>
      <c r="B15323" s="1" t="s">
        <v>354</v>
      </c>
      <c r="C15323">
        <v>38.910800000000002</v>
      </c>
      <c r="D15323">
        <v>-104.4723</v>
      </c>
      <c r="E15323" s="1" t="s">
        <v>37</v>
      </c>
      <c r="F15323" t="s">
        <v>8792</v>
      </c>
      <c r="G15323">
        <v>0</v>
      </c>
      <c r="H15323">
        <v>0</v>
      </c>
      <c r="I15323">
        <v>0</v>
      </c>
    </row>
    <row r="15324" spans="1:9" hidden="1" x14ac:dyDescent="0.3">
      <c r="A15324" s="1" t="s">
        <v>159</v>
      </c>
      <c r="B15324" s="1" t="s">
        <v>354</v>
      </c>
      <c r="C15324">
        <v>38.910800000000002</v>
      </c>
      <c r="D15324">
        <v>-104.4723</v>
      </c>
      <c r="E15324" s="1" t="s">
        <v>38</v>
      </c>
      <c r="F15324" t="s">
        <v>9023</v>
      </c>
      <c r="G15324">
        <v>0</v>
      </c>
      <c r="H15324">
        <v>0</v>
      </c>
      <c r="I15324">
        <v>0</v>
      </c>
    </row>
    <row r="15325" spans="1:9" hidden="1" x14ac:dyDescent="0.3">
      <c r="A15325" s="1" t="s">
        <v>159</v>
      </c>
      <c r="B15325" s="1" t="s">
        <v>354</v>
      </c>
      <c r="C15325">
        <v>38.910800000000002</v>
      </c>
      <c r="D15325">
        <v>-104.4723</v>
      </c>
      <c r="E15325" s="1" t="s">
        <v>39</v>
      </c>
      <c r="F15325" t="s">
        <v>9254</v>
      </c>
      <c r="G15325">
        <v>0</v>
      </c>
      <c r="H15325">
        <v>0</v>
      </c>
      <c r="I15325">
        <v>0</v>
      </c>
    </row>
    <row r="15326" spans="1:9" hidden="1" x14ac:dyDescent="0.3">
      <c r="A15326" s="1" t="s">
        <v>159</v>
      </c>
      <c r="B15326" s="1" t="s">
        <v>354</v>
      </c>
      <c r="C15326">
        <v>38.910800000000002</v>
      </c>
      <c r="D15326">
        <v>-104.4723</v>
      </c>
      <c r="E15326" s="1" t="s">
        <v>40</v>
      </c>
      <c r="F15326" t="s">
        <v>9485</v>
      </c>
      <c r="G15326">
        <v>0</v>
      </c>
      <c r="H15326">
        <v>0</v>
      </c>
      <c r="I15326">
        <v>0</v>
      </c>
    </row>
    <row r="15327" spans="1:9" hidden="1" x14ac:dyDescent="0.3">
      <c r="A15327" s="1" t="s">
        <v>159</v>
      </c>
      <c r="B15327" s="1" t="s">
        <v>354</v>
      </c>
      <c r="C15327">
        <v>38.910800000000002</v>
      </c>
      <c r="D15327">
        <v>-104.4723</v>
      </c>
      <c r="E15327" s="1" t="s">
        <v>41</v>
      </c>
      <c r="F15327" t="s">
        <v>9716</v>
      </c>
      <c r="G15327">
        <v>0</v>
      </c>
      <c r="H15327">
        <v>0</v>
      </c>
      <c r="I15327">
        <v>0</v>
      </c>
    </row>
    <row r="15328" spans="1:9" hidden="1" x14ac:dyDescent="0.3">
      <c r="A15328" s="1" t="s">
        <v>159</v>
      </c>
      <c r="B15328" s="1" t="s">
        <v>354</v>
      </c>
      <c r="C15328">
        <v>38.910800000000002</v>
      </c>
      <c r="D15328">
        <v>-104.4723</v>
      </c>
      <c r="E15328" s="1" t="s">
        <v>42</v>
      </c>
      <c r="F15328" t="s">
        <v>9947</v>
      </c>
      <c r="G15328">
        <v>0</v>
      </c>
      <c r="H15328">
        <v>0</v>
      </c>
      <c r="I15328">
        <v>0</v>
      </c>
    </row>
    <row r="15329" spans="1:9" hidden="1" x14ac:dyDescent="0.3">
      <c r="A15329" s="1" t="s">
        <v>159</v>
      </c>
      <c r="B15329" s="1" t="s">
        <v>354</v>
      </c>
      <c r="C15329">
        <v>38.910800000000002</v>
      </c>
      <c r="D15329">
        <v>-104.4723</v>
      </c>
      <c r="E15329" s="1" t="s">
        <v>43</v>
      </c>
      <c r="F15329" t="s">
        <v>10176</v>
      </c>
      <c r="G15329">
        <v>0</v>
      </c>
      <c r="H15329">
        <v>0</v>
      </c>
      <c r="I15329">
        <v>0</v>
      </c>
    </row>
    <row r="15330" spans="1:9" hidden="1" x14ac:dyDescent="0.3">
      <c r="A15330" s="1" t="s">
        <v>159</v>
      </c>
      <c r="B15330" s="1" t="s">
        <v>354</v>
      </c>
      <c r="C15330">
        <v>38.910800000000002</v>
      </c>
      <c r="D15330">
        <v>-104.4723</v>
      </c>
      <c r="E15330" s="1" t="s">
        <v>44</v>
      </c>
      <c r="F15330" t="s">
        <v>10404</v>
      </c>
      <c r="G15330">
        <v>0</v>
      </c>
      <c r="H15330">
        <v>0</v>
      </c>
      <c r="I15330">
        <v>0</v>
      </c>
    </row>
    <row r="15331" spans="1:9" hidden="1" x14ac:dyDescent="0.3">
      <c r="A15331" s="1" t="s">
        <v>159</v>
      </c>
      <c r="B15331" s="1" t="s">
        <v>354</v>
      </c>
      <c r="C15331">
        <v>38.910800000000002</v>
      </c>
      <c r="D15331">
        <v>-104.4723</v>
      </c>
      <c r="E15331" s="1" t="s">
        <v>45</v>
      </c>
      <c r="F15331" t="s">
        <v>10624</v>
      </c>
      <c r="G15331">
        <v>0</v>
      </c>
      <c r="H15331">
        <v>0</v>
      </c>
      <c r="I15331">
        <v>0</v>
      </c>
    </row>
    <row r="15332" spans="1:9" hidden="1" x14ac:dyDescent="0.3">
      <c r="A15332" s="1" t="s">
        <v>159</v>
      </c>
      <c r="B15332" s="1" t="s">
        <v>354</v>
      </c>
      <c r="C15332">
        <v>38.910800000000002</v>
      </c>
      <c r="D15332">
        <v>-104.4723</v>
      </c>
      <c r="E15332" s="1" t="s">
        <v>46</v>
      </c>
      <c r="F15332" t="s">
        <v>10840</v>
      </c>
      <c r="G15332">
        <v>0</v>
      </c>
      <c r="H15332">
        <v>0</v>
      </c>
      <c r="I15332">
        <v>0</v>
      </c>
    </row>
    <row r="15333" spans="1:9" hidden="1" x14ac:dyDescent="0.3">
      <c r="A15333" s="1" t="s">
        <v>159</v>
      </c>
      <c r="B15333" s="1" t="s">
        <v>354</v>
      </c>
      <c r="C15333">
        <v>38.910800000000002</v>
      </c>
      <c r="D15333">
        <v>-104.4723</v>
      </c>
      <c r="E15333" s="1" t="s">
        <v>47</v>
      </c>
      <c r="F15333" t="s">
        <v>11055</v>
      </c>
      <c r="G15333">
        <v>0</v>
      </c>
      <c r="H15333">
        <v>0</v>
      </c>
      <c r="I15333">
        <v>0</v>
      </c>
    </row>
    <row r="15334" spans="1:9" hidden="1" x14ac:dyDescent="0.3">
      <c r="A15334" s="1" t="s">
        <v>159</v>
      </c>
      <c r="B15334" s="1" t="s">
        <v>354</v>
      </c>
      <c r="C15334">
        <v>38.910800000000002</v>
      </c>
      <c r="D15334">
        <v>-104.4723</v>
      </c>
      <c r="E15334" s="1" t="s">
        <v>48</v>
      </c>
      <c r="F15334" t="s">
        <v>11857</v>
      </c>
      <c r="G15334">
        <v>0</v>
      </c>
      <c r="H15334">
        <v>0</v>
      </c>
      <c r="I15334">
        <v>0</v>
      </c>
    </row>
    <row r="15335" spans="1:9" hidden="1" x14ac:dyDescent="0.3">
      <c r="A15335" s="1" t="s">
        <v>159</v>
      </c>
      <c r="B15335" s="1" t="s">
        <v>354</v>
      </c>
      <c r="C15335">
        <v>38.910800000000002</v>
      </c>
      <c r="D15335">
        <v>-104.4723</v>
      </c>
      <c r="E15335" s="1" t="s">
        <v>49</v>
      </c>
      <c r="F15335" t="s">
        <v>17680</v>
      </c>
      <c r="G15335">
        <v>0</v>
      </c>
      <c r="H15335">
        <v>1</v>
      </c>
      <c r="I15335">
        <v>0</v>
      </c>
    </row>
    <row r="15336" spans="1:9" hidden="1" x14ac:dyDescent="0.3">
      <c r="A15336" s="1" t="s">
        <v>159</v>
      </c>
      <c r="B15336" s="1" t="s">
        <v>354</v>
      </c>
      <c r="C15336">
        <v>38.910800000000002</v>
      </c>
      <c r="D15336">
        <v>-104.4723</v>
      </c>
      <c r="E15336" s="1" t="s">
        <v>50</v>
      </c>
      <c r="F15336" t="s">
        <v>17681</v>
      </c>
      <c r="G15336">
        <v>0</v>
      </c>
      <c r="H15336">
        <v>1</v>
      </c>
      <c r="I15336">
        <v>0</v>
      </c>
    </row>
    <row r="15337" spans="1:9" hidden="1" x14ac:dyDescent="0.3">
      <c r="A15337" s="1" t="s">
        <v>159</v>
      </c>
      <c r="B15337" s="1" t="s">
        <v>354</v>
      </c>
      <c r="C15337">
        <v>38.910800000000002</v>
      </c>
      <c r="D15337">
        <v>-104.4723</v>
      </c>
      <c r="E15337" s="1" t="s">
        <v>51</v>
      </c>
      <c r="F15337" t="s">
        <v>17682</v>
      </c>
      <c r="G15337">
        <v>0</v>
      </c>
      <c r="H15337">
        <v>1</v>
      </c>
      <c r="I15337">
        <v>0</v>
      </c>
    </row>
    <row r="15338" spans="1:9" hidden="1" x14ac:dyDescent="0.3">
      <c r="A15338" s="1" t="s">
        <v>159</v>
      </c>
      <c r="B15338" s="1" t="s">
        <v>354</v>
      </c>
      <c r="C15338">
        <v>38.910800000000002</v>
      </c>
      <c r="D15338">
        <v>-104.4723</v>
      </c>
      <c r="E15338" s="1" t="s">
        <v>52</v>
      </c>
      <c r="F15338" t="s">
        <v>11224</v>
      </c>
      <c r="G15338">
        <v>0</v>
      </c>
      <c r="H15338">
        <v>0</v>
      </c>
      <c r="I15338">
        <v>0</v>
      </c>
    </row>
    <row r="15339" spans="1:9" hidden="1" x14ac:dyDescent="0.3">
      <c r="A15339" s="1" t="s">
        <v>159</v>
      </c>
      <c r="B15339" s="1" t="s">
        <v>354</v>
      </c>
      <c r="C15339">
        <v>38.910800000000002</v>
      </c>
      <c r="D15339">
        <v>-104.4723</v>
      </c>
      <c r="E15339" s="1" t="s">
        <v>53</v>
      </c>
      <c r="F15339" t="s">
        <v>11422</v>
      </c>
      <c r="G15339">
        <v>0</v>
      </c>
      <c r="H15339">
        <v>0</v>
      </c>
      <c r="I15339">
        <v>0</v>
      </c>
    </row>
    <row r="15340" spans="1:9" hidden="1" x14ac:dyDescent="0.3">
      <c r="A15340" s="1" t="s">
        <v>159</v>
      </c>
      <c r="B15340" s="1" t="s">
        <v>354</v>
      </c>
      <c r="C15340">
        <v>38.910800000000002</v>
      </c>
      <c r="D15340">
        <v>-104.4723</v>
      </c>
      <c r="E15340" s="1" t="s">
        <v>54</v>
      </c>
      <c r="F15340" t="s">
        <v>11617</v>
      </c>
      <c r="G15340">
        <v>0</v>
      </c>
      <c r="H15340">
        <v>0</v>
      </c>
      <c r="I15340">
        <v>0</v>
      </c>
    </row>
    <row r="15341" spans="1:9" hidden="1" x14ac:dyDescent="0.3">
      <c r="A15341" s="1" t="s">
        <v>159</v>
      </c>
      <c r="B15341" s="1" t="s">
        <v>354</v>
      </c>
      <c r="C15341">
        <v>38.910800000000002</v>
      </c>
      <c r="D15341">
        <v>-104.4723</v>
      </c>
      <c r="E15341" s="1" t="s">
        <v>21548</v>
      </c>
      <c r="F15341" t="s">
        <v>21843</v>
      </c>
      <c r="G15341">
        <v>0</v>
      </c>
      <c r="H15341">
        <v>0</v>
      </c>
      <c r="I15341">
        <v>0</v>
      </c>
    </row>
    <row r="15342" spans="1:9" hidden="1" x14ac:dyDescent="0.3">
      <c r="A15342" s="1" t="s">
        <v>159</v>
      </c>
      <c r="B15342" s="1" t="s">
        <v>355</v>
      </c>
      <c r="C15342">
        <v>21.306999999999999</v>
      </c>
      <c r="D15342">
        <v>-157.85839999999999</v>
      </c>
      <c r="E15342" s="1" t="s">
        <v>4</v>
      </c>
      <c r="F15342" t="s">
        <v>1013</v>
      </c>
      <c r="G15342">
        <v>0</v>
      </c>
      <c r="H15342">
        <v>0</v>
      </c>
      <c r="I15342">
        <v>0</v>
      </c>
    </row>
    <row r="15343" spans="1:9" hidden="1" x14ac:dyDescent="0.3">
      <c r="A15343" s="1" t="s">
        <v>159</v>
      </c>
      <c r="B15343" s="1" t="s">
        <v>355</v>
      </c>
      <c r="C15343">
        <v>21.306999999999999</v>
      </c>
      <c r="D15343">
        <v>-157.85839999999999</v>
      </c>
      <c r="E15343" s="1" t="s">
        <v>5</v>
      </c>
      <c r="F15343" t="s">
        <v>1255</v>
      </c>
      <c r="G15343">
        <v>0</v>
      </c>
      <c r="H15343">
        <v>0</v>
      </c>
      <c r="I15343">
        <v>0</v>
      </c>
    </row>
    <row r="15344" spans="1:9" hidden="1" x14ac:dyDescent="0.3">
      <c r="A15344" s="1" t="s">
        <v>159</v>
      </c>
      <c r="B15344" s="1" t="s">
        <v>355</v>
      </c>
      <c r="C15344">
        <v>21.306999999999999</v>
      </c>
      <c r="D15344">
        <v>-157.85839999999999</v>
      </c>
      <c r="E15344" s="1" t="s">
        <v>6</v>
      </c>
      <c r="F15344" t="s">
        <v>1497</v>
      </c>
      <c r="G15344">
        <v>0</v>
      </c>
      <c r="H15344">
        <v>0</v>
      </c>
      <c r="I15344">
        <v>0</v>
      </c>
    </row>
    <row r="15345" spans="1:9" hidden="1" x14ac:dyDescent="0.3">
      <c r="A15345" s="1" t="s">
        <v>159</v>
      </c>
      <c r="B15345" s="1" t="s">
        <v>355</v>
      </c>
      <c r="C15345">
        <v>21.306999999999999</v>
      </c>
      <c r="D15345">
        <v>-157.85839999999999</v>
      </c>
      <c r="E15345" s="1" t="s">
        <v>7</v>
      </c>
      <c r="F15345" t="s">
        <v>1738</v>
      </c>
      <c r="G15345">
        <v>0</v>
      </c>
      <c r="H15345">
        <v>0</v>
      </c>
      <c r="I15345">
        <v>0</v>
      </c>
    </row>
    <row r="15346" spans="1:9" hidden="1" x14ac:dyDescent="0.3">
      <c r="A15346" s="1" t="s">
        <v>159</v>
      </c>
      <c r="B15346" s="1" t="s">
        <v>355</v>
      </c>
      <c r="C15346">
        <v>21.306999999999999</v>
      </c>
      <c r="D15346">
        <v>-157.85839999999999</v>
      </c>
      <c r="E15346" s="1" t="s">
        <v>8</v>
      </c>
      <c r="F15346" t="s">
        <v>1979</v>
      </c>
      <c r="G15346">
        <v>0</v>
      </c>
      <c r="H15346">
        <v>0</v>
      </c>
      <c r="I15346">
        <v>0</v>
      </c>
    </row>
    <row r="15347" spans="1:9" hidden="1" x14ac:dyDescent="0.3">
      <c r="A15347" s="1" t="s">
        <v>159</v>
      </c>
      <c r="B15347" s="1" t="s">
        <v>355</v>
      </c>
      <c r="C15347">
        <v>21.306999999999999</v>
      </c>
      <c r="D15347">
        <v>-157.85839999999999</v>
      </c>
      <c r="E15347" s="1" t="s">
        <v>9</v>
      </c>
      <c r="F15347" t="s">
        <v>2217</v>
      </c>
      <c r="G15347">
        <v>0</v>
      </c>
      <c r="H15347">
        <v>0</v>
      </c>
      <c r="I15347">
        <v>0</v>
      </c>
    </row>
    <row r="15348" spans="1:9" hidden="1" x14ac:dyDescent="0.3">
      <c r="A15348" s="1" t="s">
        <v>159</v>
      </c>
      <c r="B15348" s="1" t="s">
        <v>355</v>
      </c>
      <c r="C15348">
        <v>21.306999999999999</v>
      </c>
      <c r="D15348">
        <v>-157.85839999999999</v>
      </c>
      <c r="E15348" s="1" t="s">
        <v>10</v>
      </c>
      <c r="F15348" t="s">
        <v>2455</v>
      </c>
      <c r="G15348">
        <v>0</v>
      </c>
      <c r="H15348">
        <v>0</v>
      </c>
      <c r="I15348">
        <v>0</v>
      </c>
    </row>
    <row r="15349" spans="1:9" hidden="1" x14ac:dyDescent="0.3">
      <c r="A15349" s="1" t="s">
        <v>159</v>
      </c>
      <c r="B15349" s="1" t="s">
        <v>355</v>
      </c>
      <c r="C15349">
        <v>21.306999999999999</v>
      </c>
      <c r="D15349">
        <v>-157.85839999999999</v>
      </c>
      <c r="E15349" s="1" t="s">
        <v>11</v>
      </c>
      <c r="F15349" t="s">
        <v>2693</v>
      </c>
      <c r="G15349">
        <v>0</v>
      </c>
      <c r="H15349">
        <v>0</v>
      </c>
      <c r="I15349">
        <v>0</v>
      </c>
    </row>
    <row r="15350" spans="1:9" hidden="1" x14ac:dyDescent="0.3">
      <c r="A15350" s="1" t="s">
        <v>159</v>
      </c>
      <c r="B15350" s="1" t="s">
        <v>355</v>
      </c>
      <c r="C15350">
        <v>21.306999999999999</v>
      </c>
      <c r="D15350">
        <v>-157.85839999999999</v>
      </c>
      <c r="E15350" s="1" t="s">
        <v>12</v>
      </c>
      <c r="F15350" t="s">
        <v>2931</v>
      </c>
      <c r="G15350">
        <v>0</v>
      </c>
      <c r="H15350">
        <v>0</v>
      </c>
      <c r="I15350">
        <v>0</v>
      </c>
    </row>
    <row r="15351" spans="1:9" hidden="1" x14ac:dyDescent="0.3">
      <c r="A15351" s="1" t="s">
        <v>159</v>
      </c>
      <c r="B15351" s="1" t="s">
        <v>355</v>
      </c>
      <c r="C15351">
        <v>21.306999999999999</v>
      </c>
      <c r="D15351">
        <v>-157.85839999999999</v>
      </c>
      <c r="E15351" s="1" t="s">
        <v>13</v>
      </c>
      <c r="F15351" t="s">
        <v>3169</v>
      </c>
      <c r="G15351">
        <v>0</v>
      </c>
      <c r="H15351">
        <v>0</v>
      </c>
      <c r="I15351">
        <v>0</v>
      </c>
    </row>
    <row r="15352" spans="1:9" hidden="1" x14ac:dyDescent="0.3">
      <c r="A15352" s="1" t="s">
        <v>159</v>
      </c>
      <c r="B15352" s="1" t="s">
        <v>355</v>
      </c>
      <c r="C15352">
        <v>21.306999999999999</v>
      </c>
      <c r="D15352">
        <v>-157.85839999999999</v>
      </c>
      <c r="E15352" s="1" t="s">
        <v>14</v>
      </c>
      <c r="F15352" t="s">
        <v>3406</v>
      </c>
      <c r="G15352">
        <v>0</v>
      </c>
      <c r="H15352">
        <v>0</v>
      </c>
      <c r="I15352">
        <v>0</v>
      </c>
    </row>
    <row r="15353" spans="1:9" hidden="1" x14ac:dyDescent="0.3">
      <c r="A15353" s="1" t="s">
        <v>159</v>
      </c>
      <c r="B15353" s="1" t="s">
        <v>355</v>
      </c>
      <c r="C15353">
        <v>21.306999999999999</v>
      </c>
      <c r="D15353">
        <v>-157.85839999999999</v>
      </c>
      <c r="E15353" s="1" t="s">
        <v>15</v>
      </c>
      <c r="F15353" t="s">
        <v>3642</v>
      </c>
      <c r="G15353">
        <v>0</v>
      </c>
      <c r="H15353">
        <v>0</v>
      </c>
      <c r="I15353">
        <v>0</v>
      </c>
    </row>
    <row r="15354" spans="1:9" hidden="1" x14ac:dyDescent="0.3">
      <c r="A15354" s="1" t="s">
        <v>159</v>
      </c>
      <c r="B15354" s="1" t="s">
        <v>355</v>
      </c>
      <c r="C15354">
        <v>21.306999999999999</v>
      </c>
      <c r="D15354">
        <v>-157.85839999999999</v>
      </c>
      <c r="E15354" s="1" t="s">
        <v>16</v>
      </c>
      <c r="F15354" t="s">
        <v>3878</v>
      </c>
      <c r="G15354">
        <v>0</v>
      </c>
      <c r="H15354">
        <v>0</v>
      </c>
      <c r="I15354">
        <v>0</v>
      </c>
    </row>
    <row r="15355" spans="1:9" hidden="1" x14ac:dyDescent="0.3">
      <c r="A15355" s="1" t="s">
        <v>159</v>
      </c>
      <c r="B15355" s="1" t="s">
        <v>355</v>
      </c>
      <c r="C15355">
        <v>21.306999999999999</v>
      </c>
      <c r="D15355">
        <v>-157.85839999999999</v>
      </c>
      <c r="E15355" s="1" t="s">
        <v>17</v>
      </c>
      <c r="F15355" t="s">
        <v>4113</v>
      </c>
      <c r="G15355">
        <v>0</v>
      </c>
      <c r="H15355">
        <v>0</v>
      </c>
      <c r="I15355">
        <v>0</v>
      </c>
    </row>
    <row r="15356" spans="1:9" hidden="1" x14ac:dyDescent="0.3">
      <c r="A15356" s="1" t="s">
        <v>159</v>
      </c>
      <c r="B15356" s="1" t="s">
        <v>355</v>
      </c>
      <c r="C15356">
        <v>21.306999999999999</v>
      </c>
      <c r="D15356">
        <v>-157.85839999999999</v>
      </c>
      <c r="E15356" s="1" t="s">
        <v>18</v>
      </c>
      <c r="F15356" t="s">
        <v>4348</v>
      </c>
      <c r="G15356">
        <v>0</v>
      </c>
      <c r="H15356">
        <v>0</v>
      </c>
      <c r="I15356">
        <v>0</v>
      </c>
    </row>
    <row r="15357" spans="1:9" hidden="1" x14ac:dyDescent="0.3">
      <c r="A15357" s="1" t="s">
        <v>159</v>
      </c>
      <c r="B15357" s="1" t="s">
        <v>355</v>
      </c>
      <c r="C15357">
        <v>21.306999999999999</v>
      </c>
      <c r="D15357">
        <v>-157.85839999999999</v>
      </c>
      <c r="E15357" s="1" t="s">
        <v>19</v>
      </c>
      <c r="F15357" t="s">
        <v>4583</v>
      </c>
      <c r="G15357">
        <v>0</v>
      </c>
      <c r="H15357">
        <v>0</v>
      </c>
      <c r="I15357">
        <v>0</v>
      </c>
    </row>
    <row r="15358" spans="1:9" hidden="1" x14ac:dyDescent="0.3">
      <c r="A15358" s="1" t="s">
        <v>159</v>
      </c>
      <c r="B15358" s="1" t="s">
        <v>355</v>
      </c>
      <c r="C15358">
        <v>21.306999999999999</v>
      </c>
      <c r="D15358">
        <v>-157.85839999999999</v>
      </c>
      <c r="E15358" s="1" t="s">
        <v>20</v>
      </c>
      <c r="F15358" t="s">
        <v>4818</v>
      </c>
      <c r="G15358">
        <v>0</v>
      </c>
      <c r="H15358">
        <v>0</v>
      </c>
      <c r="I15358">
        <v>0</v>
      </c>
    </row>
    <row r="15359" spans="1:9" hidden="1" x14ac:dyDescent="0.3">
      <c r="A15359" s="1" t="s">
        <v>159</v>
      </c>
      <c r="B15359" s="1" t="s">
        <v>355</v>
      </c>
      <c r="C15359">
        <v>21.306999999999999</v>
      </c>
      <c r="D15359">
        <v>-157.85839999999999</v>
      </c>
      <c r="E15359" s="1" t="s">
        <v>21</v>
      </c>
      <c r="F15359" t="s">
        <v>5053</v>
      </c>
      <c r="G15359">
        <v>0</v>
      </c>
      <c r="H15359">
        <v>0</v>
      </c>
      <c r="I15359">
        <v>0</v>
      </c>
    </row>
    <row r="15360" spans="1:9" hidden="1" x14ac:dyDescent="0.3">
      <c r="A15360" s="1" t="s">
        <v>159</v>
      </c>
      <c r="B15360" s="1" t="s">
        <v>355</v>
      </c>
      <c r="C15360">
        <v>21.306999999999999</v>
      </c>
      <c r="D15360">
        <v>-157.85839999999999</v>
      </c>
      <c r="E15360" s="1" t="s">
        <v>22</v>
      </c>
      <c r="F15360" t="s">
        <v>5288</v>
      </c>
      <c r="G15360">
        <v>0</v>
      </c>
      <c r="H15360">
        <v>0</v>
      </c>
      <c r="I15360">
        <v>0</v>
      </c>
    </row>
    <row r="15361" spans="1:9" hidden="1" x14ac:dyDescent="0.3">
      <c r="A15361" s="1" t="s">
        <v>159</v>
      </c>
      <c r="B15361" s="1" t="s">
        <v>355</v>
      </c>
      <c r="C15361">
        <v>21.306999999999999</v>
      </c>
      <c r="D15361">
        <v>-157.85839999999999</v>
      </c>
      <c r="E15361" s="1" t="s">
        <v>23</v>
      </c>
      <c r="F15361" t="s">
        <v>5523</v>
      </c>
      <c r="G15361">
        <v>0</v>
      </c>
      <c r="H15361">
        <v>0</v>
      </c>
      <c r="I15361">
        <v>0</v>
      </c>
    </row>
    <row r="15362" spans="1:9" hidden="1" x14ac:dyDescent="0.3">
      <c r="A15362" s="1" t="s">
        <v>159</v>
      </c>
      <c r="B15362" s="1" t="s">
        <v>355</v>
      </c>
      <c r="C15362">
        <v>21.306999999999999</v>
      </c>
      <c r="D15362">
        <v>-157.85839999999999</v>
      </c>
      <c r="E15362" s="1" t="s">
        <v>24</v>
      </c>
      <c r="F15362" t="s">
        <v>5758</v>
      </c>
      <c r="G15362">
        <v>0</v>
      </c>
      <c r="H15362">
        <v>0</v>
      </c>
      <c r="I15362">
        <v>0</v>
      </c>
    </row>
    <row r="15363" spans="1:9" hidden="1" x14ac:dyDescent="0.3">
      <c r="A15363" s="1" t="s">
        <v>159</v>
      </c>
      <c r="B15363" s="1" t="s">
        <v>355</v>
      </c>
      <c r="C15363">
        <v>21.306999999999999</v>
      </c>
      <c r="D15363">
        <v>-157.85839999999999</v>
      </c>
      <c r="E15363" s="1" t="s">
        <v>25</v>
      </c>
      <c r="F15363" t="s">
        <v>5992</v>
      </c>
      <c r="G15363">
        <v>0</v>
      </c>
      <c r="H15363">
        <v>0</v>
      </c>
      <c r="I15363">
        <v>0</v>
      </c>
    </row>
    <row r="15364" spans="1:9" hidden="1" x14ac:dyDescent="0.3">
      <c r="A15364" s="1" t="s">
        <v>159</v>
      </c>
      <c r="B15364" s="1" t="s">
        <v>355</v>
      </c>
      <c r="C15364">
        <v>21.306999999999999</v>
      </c>
      <c r="D15364">
        <v>-157.85839999999999</v>
      </c>
      <c r="E15364" s="1" t="s">
        <v>26</v>
      </c>
      <c r="F15364" t="s">
        <v>6226</v>
      </c>
      <c r="G15364">
        <v>0</v>
      </c>
      <c r="H15364">
        <v>0</v>
      </c>
      <c r="I15364">
        <v>0</v>
      </c>
    </row>
    <row r="15365" spans="1:9" hidden="1" x14ac:dyDescent="0.3">
      <c r="A15365" s="1" t="s">
        <v>159</v>
      </c>
      <c r="B15365" s="1" t="s">
        <v>355</v>
      </c>
      <c r="C15365">
        <v>21.306999999999999</v>
      </c>
      <c r="D15365">
        <v>-157.85839999999999</v>
      </c>
      <c r="E15365" s="1" t="s">
        <v>27</v>
      </c>
      <c r="F15365" t="s">
        <v>6460</v>
      </c>
      <c r="G15365">
        <v>0</v>
      </c>
      <c r="H15365">
        <v>0</v>
      </c>
      <c r="I15365">
        <v>0</v>
      </c>
    </row>
    <row r="15366" spans="1:9" hidden="1" x14ac:dyDescent="0.3">
      <c r="A15366" s="1" t="s">
        <v>159</v>
      </c>
      <c r="B15366" s="1" t="s">
        <v>355</v>
      </c>
      <c r="C15366">
        <v>21.306999999999999</v>
      </c>
      <c r="D15366">
        <v>-157.85839999999999</v>
      </c>
      <c r="E15366" s="1" t="s">
        <v>28</v>
      </c>
      <c r="F15366" t="s">
        <v>6694</v>
      </c>
      <c r="G15366">
        <v>0</v>
      </c>
      <c r="H15366">
        <v>0</v>
      </c>
      <c r="I15366">
        <v>0</v>
      </c>
    </row>
    <row r="15367" spans="1:9" hidden="1" x14ac:dyDescent="0.3">
      <c r="A15367" s="1" t="s">
        <v>159</v>
      </c>
      <c r="B15367" s="1" t="s">
        <v>355</v>
      </c>
      <c r="C15367">
        <v>21.306999999999999</v>
      </c>
      <c r="D15367">
        <v>-157.85839999999999</v>
      </c>
      <c r="E15367" s="1" t="s">
        <v>29</v>
      </c>
      <c r="F15367" t="s">
        <v>6928</v>
      </c>
      <c r="G15367">
        <v>0</v>
      </c>
      <c r="H15367">
        <v>0</v>
      </c>
      <c r="I15367">
        <v>0</v>
      </c>
    </row>
    <row r="15368" spans="1:9" hidden="1" x14ac:dyDescent="0.3">
      <c r="A15368" s="1" t="s">
        <v>159</v>
      </c>
      <c r="B15368" s="1" t="s">
        <v>355</v>
      </c>
      <c r="C15368">
        <v>21.306999999999999</v>
      </c>
      <c r="D15368">
        <v>-157.85839999999999</v>
      </c>
      <c r="E15368" s="1" t="s">
        <v>30</v>
      </c>
      <c r="F15368" t="s">
        <v>7162</v>
      </c>
      <c r="G15368">
        <v>0</v>
      </c>
      <c r="H15368">
        <v>0</v>
      </c>
      <c r="I15368">
        <v>0</v>
      </c>
    </row>
    <row r="15369" spans="1:9" hidden="1" x14ac:dyDescent="0.3">
      <c r="A15369" s="1" t="s">
        <v>159</v>
      </c>
      <c r="B15369" s="1" t="s">
        <v>355</v>
      </c>
      <c r="C15369">
        <v>21.306999999999999</v>
      </c>
      <c r="D15369">
        <v>-157.85839999999999</v>
      </c>
      <c r="E15369" s="1" t="s">
        <v>31</v>
      </c>
      <c r="F15369" t="s">
        <v>7396</v>
      </c>
      <c r="G15369">
        <v>0</v>
      </c>
      <c r="H15369">
        <v>0</v>
      </c>
      <c r="I15369">
        <v>0</v>
      </c>
    </row>
    <row r="15370" spans="1:9" hidden="1" x14ac:dyDescent="0.3">
      <c r="A15370" s="1" t="s">
        <v>159</v>
      </c>
      <c r="B15370" s="1" t="s">
        <v>355</v>
      </c>
      <c r="C15370">
        <v>21.306999999999999</v>
      </c>
      <c r="D15370">
        <v>-157.85839999999999</v>
      </c>
      <c r="E15370" s="1" t="s">
        <v>32</v>
      </c>
      <c r="F15370" t="s">
        <v>7630</v>
      </c>
      <c r="G15370">
        <v>0</v>
      </c>
      <c r="H15370">
        <v>0</v>
      </c>
      <c r="I15370">
        <v>0</v>
      </c>
    </row>
    <row r="15371" spans="1:9" hidden="1" x14ac:dyDescent="0.3">
      <c r="A15371" s="1" t="s">
        <v>159</v>
      </c>
      <c r="B15371" s="1" t="s">
        <v>355</v>
      </c>
      <c r="C15371">
        <v>21.306999999999999</v>
      </c>
      <c r="D15371">
        <v>-157.85839999999999</v>
      </c>
      <c r="E15371" s="1" t="s">
        <v>33</v>
      </c>
      <c r="F15371" t="s">
        <v>7864</v>
      </c>
      <c r="G15371">
        <v>0</v>
      </c>
      <c r="H15371">
        <v>0</v>
      </c>
      <c r="I15371">
        <v>0</v>
      </c>
    </row>
    <row r="15372" spans="1:9" hidden="1" x14ac:dyDescent="0.3">
      <c r="A15372" s="1" t="s">
        <v>159</v>
      </c>
      <c r="B15372" s="1" t="s">
        <v>355</v>
      </c>
      <c r="C15372">
        <v>21.306999999999999</v>
      </c>
      <c r="D15372">
        <v>-157.85839999999999</v>
      </c>
      <c r="E15372" s="1" t="s">
        <v>34</v>
      </c>
      <c r="F15372" t="s">
        <v>8098</v>
      </c>
      <c r="G15372">
        <v>0</v>
      </c>
      <c r="H15372">
        <v>0</v>
      </c>
      <c r="I15372">
        <v>0</v>
      </c>
    </row>
    <row r="15373" spans="1:9" hidden="1" x14ac:dyDescent="0.3">
      <c r="A15373" s="1" t="s">
        <v>159</v>
      </c>
      <c r="B15373" s="1" t="s">
        <v>355</v>
      </c>
      <c r="C15373">
        <v>21.306999999999999</v>
      </c>
      <c r="D15373">
        <v>-157.85839999999999</v>
      </c>
      <c r="E15373" s="1" t="s">
        <v>35</v>
      </c>
      <c r="F15373" t="s">
        <v>8330</v>
      </c>
      <c r="G15373">
        <v>0</v>
      </c>
      <c r="H15373">
        <v>0</v>
      </c>
      <c r="I15373">
        <v>0</v>
      </c>
    </row>
    <row r="15374" spans="1:9" hidden="1" x14ac:dyDescent="0.3">
      <c r="A15374" s="1" t="s">
        <v>159</v>
      </c>
      <c r="B15374" s="1" t="s">
        <v>355</v>
      </c>
      <c r="C15374">
        <v>21.306999999999999</v>
      </c>
      <c r="D15374">
        <v>-157.85839999999999</v>
      </c>
      <c r="E15374" s="1" t="s">
        <v>36</v>
      </c>
      <c r="F15374" t="s">
        <v>8562</v>
      </c>
      <c r="G15374">
        <v>0</v>
      </c>
      <c r="H15374">
        <v>0</v>
      </c>
      <c r="I15374">
        <v>0</v>
      </c>
    </row>
    <row r="15375" spans="1:9" hidden="1" x14ac:dyDescent="0.3">
      <c r="A15375" s="1" t="s">
        <v>159</v>
      </c>
      <c r="B15375" s="1" t="s">
        <v>355</v>
      </c>
      <c r="C15375">
        <v>21.306999999999999</v>
      </c>
      <c r="D15375">
        <v>-157.85839999999999</v>
      </c>
      <c r="E15375" s="1" t="s">
        <v>37</v>
      </c>
      <c r="F15375" t="s">
        <v>8793</v>
      </c>
      <c r="G15375">
        <v>0</v>
      </c>
      <c r="H15375">
        <v>0</v>
      </c>
      <c r="I15375">
        <v>0</v>
      </c>
    </row>
    <row r="15376" spans="1:9" hidden="1" x14ac:dyDescent="0.3">
      <c r="A15376" s="1" t="s">
        <v>159</v>
      </c>
      <c r="B15376" s="1" t="s">
        <v>355</v>
      </c>
      <c r="C15376">
        <v>21.306999999999999</v>
      </c>
      <c r="D15376">
        <v>-157.85839999999999</v>
      </c>
      <c r="E15376" s="1" t="s">
        <v>38</v>
      </c>
      <c r="F15376" t="s">
        <v>9024</v>
      </c>
      <c r="G15376">
        <v>0</v>
      </c>
      <c r="H15376">
        <v>0</v>
      </c>
      <c r="I15376">
        <v>0</v>
      </c>
    </row>
    <row r="15377" spans="1:9" hidden="1" x14ac:dyDescent="0.3">
      <c r="A15377" s="1" t="s">
        <v>159</v>
      </c>
      <c r="B15377" s="1" t="s">
        <v>355</v>
      </c>
      <c r="C15377">
        <v>21.306999999999999</v>
      </c>
      <c r="D15377">
        <v>-157.85839999999999</v>
      </c>
      <c r="E15377" s="1" t="s">
        <v>39</v>
      </c>
      <c r="F15377" t="s">
        <v>9255</v>
      </c>
      <c r="G15377">
        <v>0</v>
      </c>
      <c r="H15377">
        <v>0</v>
      </c>
      <c r="I15377">
        <v>0</v>
      </c>
    </row>
    <row r="15378" spans="1:9" hidden="1" x14ac:dyDescent="0.3">
      <c r="A15378" s="1" t="s">
        <v>159</v>
      </c>
      <c r="B15378" s="1" t="s">
        <v>355</v>
      </c>
      <c r="C15378">
        <v>21.306999999999999</v>
      </c>
      <c r="D15378">
        <v>-157.85839999999999</v>
      </c>
      <c r="E15378" s="1" t="s">
        <v>40</v>
      </c>
      <c r="F15378" t="s">
        <v>9486</v>
      </c>
      <c r="G15378">
        <v>0</v>
      </c>
      <c r="H15378">
        <v>0</v>
      </c>
      <c r="I15378">
        <v>0</v>
      </c>
    </row>
    <row r="15379" spans="1:9" hidden="1" x14ac:dyDescent="0.3">
      <c r="A15379" s="1" t="s">
        <v>159</v>
      </c>
      <c r="B15379" s="1" t="s">
        <v>355</v>
      </c>
      <c r="C15379">
        <v>21.306999999999999</v>
      </c>
      <c r="D15379">
        <v>-157.85839999999999</v>
      </c>
      <c r="E15379" s="1" t="s">
        <v>41</v>
      </c>
      <c r="F15379" t="s">
        <v>9717</v>
      </c>
      <c r="G15379">
        <v>0</v>
      </c>
      <c r="H15379">
        <v>0</v>
      </c>
      <c r="I15379">
        <v>0</v>
      </c>
    </row>
    <row r="15380" spans="1:9" hidden="1" x14ac:dyDescent="0.3">
      <c r="A15380" s="1" t="s">
        <v>159</v>
      </c>
      <c r="B15380" s="1" t="s">
        <v>355</v>
      </c>
      <c r="C15380">
        <v>21.306999999999999</v>
      </c>
      <c r="D15380">
        <v>-157.85839999999999</v>
      </c>
      <c r="E15380" s="1" t="s">
        <v>42</v>
      </c>
      <c r="F15380" t="s">
        <v>9948</v>
      </c>
      <c r="G15380">
        <v>0</v>
      </c>
      <c r="H15380">
        <v>0</v>
      </c>
      <c r="I15380">
        <v>0</v>
      </c>
    </row>
    <row r="15381" spans="1:9" hidden="1" x14ac:dyDescent="0.3">
      <c r="A15381" s="1" t="s">
        <v>159</v>
      </c>
      <c r="B15381" s="1" t="s">
        <v>355</v>
      </c>
      <c r="C15381">
        <v>21.306999999999999</v>
      </c>
      <c r="D15381">
        <v>-157.85839999999999</v>
      </c>
      <c r="E15381" s="1" t="s">
        <v>43</v>
      </c>
      <c r="F15381" t="s">
        <v>10177</v>
      </c>
      <c r="G15381">
        <v>0</v>
      </c>
      <c r="H15381">
        <v>0</v>
      </c>
      <c r="I15381">
        <v>0</v>
      </c>
    </row>
    <row r="15382" spans="1:9" hidden="1" x14ac:dyDescent="0.3">
      <c r="A15382" s="1" t="s">
        <v>159</v>
      </c>
      <c r="B15382" s="1" t="s">
        <v>355</v>
      </c>
      <c r="C15382">
        <v>21.306999999999999</v>
      </c>
      <c r="D15382">
        <v>-157.85839999999999</v>
      </c>
      <c r="E15382" s="1" t="s">
        <v>44</v>
      </c>
      <c r="F15382" t="s">
        <v>10405</v>
      </c>
      <c r="G15382">
        <v>0</v>
      </c>
      <c r="H15382">
        <v>0</v>
      </c>
      <c r="I15382">
        <v>0</v>
      </c>
    </row>
    <row r="15383" spans="1:9" hidden="1" x14ac:dyDescent="0.3">
      <c r="A15383" s="1" t="s">
        <v>159</v>
      </c>
      <c r="B15383" s="1" t="s">
        <v>355</v>
      </c>
      <c r="C15383">
        <v>21.306999999999999</v>
      </c>
      <c r="D15383">
        <v>-157.85839999999999</v>
      </c>
      <c r="E15383" s="1" t="s">
        <v>45</v>
      </c>
      <c r="F15383" t="s">
        <v>10625</v>
      </c>
      <c r="G15383">
        <v>0</v>
      </c>
      <c r="H15383">
        <v>0</v>
      </c>
      <c r="I15383">
        <v>0</v>
      </c>
    </row>
    <row r="15384" spans="1:9" hidden="1" x14ac:dyDescent="0.3">
      <c r="A15384" s="1" t="s">
        <v>159</v>
      </c>
      <c r="B15384" s="1" t="s">
        <v>355</v>
      </c>
      <c r="C15384">
        <v>21.306999999999999</v>
      </c>
      <c r="D15384">
        <v>-157.85839999999999</v>
      </c>
      <c r="E15384" s="1" t="s">
        <v>46</v>
      </c>
      <c r="F15384" t="s">
        <v>10841</v>
      </c>
      <c r="G15384">
        <v>0</v>
      </c>
      <c r="H15384">
        <v>0</v>
      </c>
      <c r="I15384">
        <v>0</v>
      </c>
    </row>
    <row r="15385" spans="1:9" hidden="1" x14ac:dyDescent="0.3">
      <c r="A15385" s="1" t="s">
        <v>159</v>
      </c>
      <c r="B15385" s="1" t="s">
        <v>355</v>
      </c>
      <c r="C15385">
        <v>21.306999999999999</v>
      </c>
      <c r="D15385">
        <v>-157.85839999999999</v>
      </c>
      <c r="E15385" s="1" t="s">
        <v>47</v>
      </c>
      <c r="F15385" t="s">
        <v>11056</v>
      </c>
      <c r="G15385">
        <v>0</v>
      </c>
      <c r="H15385">
        <v>0</v>
      </c>
      <c r="I15385">
        <v>0</v>
      </c>
    </row>
    <row r="15386" spans="1:9" hidden="1" x14ac:dyDescent="0.3">
      <c r="A15386" s="1" t="s">
        <v>159</v>
      </c>
      <c r="B15386" s="1" t="s">
        <v>355</v>
      </c>
      <c r="C15386">
        <v>21.306999999999999</v>
      </c>
      <c r="D15386">
        <v>-157.85839999999999</v>
      </c>
      <c r="E15386" s="1" t="s">
        <v>48</v>
      </c>
      <c r="F15386" t="s">
        <v>11858</v>
      </c>
      <c r="G15386">
        <v>0</v>
      </c>
      <c r="H15386">
        <v>0</v>
      </c>
      <c r="I15386">
        <v>0</v>
      </c>
    </row>
    <row r="15387" spans="1:9" hidden="1" x14ac:dyDescent="0.3">
      <c r="A15387" s="1" t="s">
        <v>159</v>
      </c>
      <c r="B15387" s="1" t="s">
        <v>355</v>
      </c>
      <c r="C15387">
        <v>21.306999999999999</v>
      </c>
      <c r="D15387">
        <v>-157.85839999999999</v>
      </c>
      <c r="E15387" s="1" t="s">
        <v>49</v>
      </c>
      <c r="F15387" t="s">
        <v>17683</v>
      </c>
      <c r="G15387">
        <v>0</v>
      </c>
      <c r="H15387">
        <v>1</v>
      </c>
      <c r="I15387">
        <v>0</v>
      </c>
    </row>
    <row r="15388" spans="1:9" hidden="1" x14ac:dyDescent="0.3">
      <c r="A15388" s="1" t="s">
        <v>159</v>
      </c>
      <c r="B15388" s="1" t="s">
        <v>355</v>
      </c>
      <c r="C15388">
        <v>21.306999999999999</v>
      </c>
      <c r="D15388">
        <v>-157.85839999999999</v>
      </c>
      <c r="E15388" s="1" t="s">
        <v>50</v>
      </c>
      <c r="F15388" t="s">
        <v>17684</v>
      </c>
      <c r="G15388">
        <v>0</v>
      </c>
      <c r="H15388">
        <v>1</v>
      </c>
      <c r="I15388">
        <v>0</v>
      </c>
    </row>
    <row r="15389" spans="1:9" hidden="1" x14ac:dyDescent="0.3">
      <c r="A15389" s="1" t="s">
        <v>159</v>
      </c>
      <c r="B15389" s="1" t="s">
        <v>355</v>
      </c>
      <c r="C15389">
        <v>21.306999999999999</v>
      </c>
      <c r="D15389">
        <v>-157.85839999999999</v>
      </c>
      <c r="E15389" s="1" t="s">
        <v>51</v>
      </c>
      <c r="F15389" t="s">
        <v>17685</v>
      </c>
      <c r="G15389">
        <v>0</v>
      </c>
      <c r="H15389">
        <v>1</v>
      </c>
      <c r="I15389">
        <v>0</v>
      </c>
    </row>
    <row r="15390" spans="1:9" hidden="1" x14ac:dyDescent="0.3">
      <c r="A15390" s="1" t="s">
        <v>159</v>
      </c>
      <c r="B15390" s="1" t="s">
        <v>355</v>
      </c>
      <c r="C15390">
        <v>21.306999999999999</v>
      </c>
      <c r="D15390">
        <v>-157.85839999999999</v>
      </c>
      <c r="E15390" s="1" t="s">
        <v>52</v>
      </c>
      <c r="F15390" t="s">
        <v>11225</v>
      </c>
      <c r="G15390">
        <v>0</v>
      </c>
      <c r="H15390">
        <v>0</v>
      </c>
      <c r="I15390">
        <v>0</v>
      </c>
    </row>
    <row r="15391" spans="1:9" hidden="1" x14ac:dyDescent="0.3">
      <c r="A15391" s="1" t="s">
        <v>159</v>
      </c>
      <c r="B15391" s="1" t="s">
        <v>355</v>
      </c>
      <c r="C15391">
        <v>21.306999999999999</v>
      </c>
      <c r="D15391">
        <v>-157.85839999999999</v>
      </c>
      <c r="E15391" s="1" t="s">
        <v>53</v>
      </c>
      <c r="F15391" t="s">
        <v>11423</v>
      </c>
      <c r="G15391">
        <v>0</v>
      </c>
      <c r="H15391">
        <v>0</v>
      </c>
      <c r="I15391">
        <v>0</v>
      </c>
    </row>
    <row r="15392" spans="1:9" hidden="1" x14ac:dyDescent="0.3">
      <c r="A15392" s="1" t="s">
        <v>159</v>
      </c>
      <c r="B15392" s="1" t="s">
        <v>355</v>
      </c>
      <c r="C15392">
        <v>21.306999999999999</v>
      </c>
      <c r="D15392">
        <v>-157.85839999999999</v>
      </c>
      <c r="E15392" s="1" t="s">
        <v>54</v>
      </c>
      <c r="F15392" t="s">
        <v>11618</v>
      </c>
      <c r="G15392">
        <v>0</v>
      </c>
      <c r="H15392">
        <v>0</v>
      </c>
      <c r="I15392">
        <v>0</v>
      </c>
    </row>
    <row r="15393" spans="1:9" hidden="1" x14ac:dyDescent="0.3">
      <c r="A15393" s="1" t="s">
        <v>159</v>
      </c>
      <c r="B15393" s="1" t="s">
        <v>355</v>
      </c>
      <c r="C15393">
        <v>21.306999999999999</v>
      </c>
      <c r="D15393">
        <v>-157.85839999999999</v>
      </c>
      <c r="E15393" s="1" t="s">
        <v>21548</v>
      </c>
      <c r="F15393" t="s">
        <v>21844</v>
      </c>
      <c r="G15393">
        <v>0</v>
      </c>
      <c r="H15393">
        <v>0</v>
      </c>
      <c r="I15393">
        <v>0</v>
      </c>
    </row>
    <row r="15394" spans="1:9" hidden="1" x14ac:dyDescent="0.3">
      <c r="A15394" s="1" t="s">
        <v>159</v>
      </c>
      <c r="B15394" s="1" t="s">
        <v>356</v>
      </c>
      <c r="C15394">
        <v>42.334499999999998</v>
      </c>
      <c r="D15394">
        <v>-122.7647</v>
      </c>
      <c r="E15394" s="1" t="s">
        <v>4</v>
      </c>
      <c r="F15394" t="s">
        <v>1014</v>
      </c>
      <c r="G15394">
        <v>0</v>
      </c>
      <c r="H15394">
        <v>0</v>
      </c>
      <c r="I15394">
        <v>0</v>
      </c>
    </row>
    <row r="15395" spans="1:9" hidden="1" x14ac:dyDescent="0.3">
      <c r="A15395" s="1" t="s">
        <v>159</v>
      </c>
      <c r="B15395" s="1" t="s">
        <v>356</v>
      </c>
      <c r="C15395">
        <v>42.334499999999998</v>
      </c>
      <c r="D15395">
        <v>-122.7647</v>
      </c>
      <c r="E15395" s="1" t="s">
        <v>5</v>
      </c>
      <c r="F15395" t="s">
        <v>1256</v>
      </c>
      <c r="G15395">
        <v>0</v>
      </c>
      <c r="H15395">
        <v>0</v>
      </c>
      <c r="I15395">
        <v>0</v>
      </c>
    </row>
    <row r="15396" spans="1:9" hidden="1" x14ac:dyDescent="0.3">
      <c r="A15396" s="1" t="s">
        <v>159</v>
      </c>
      <c r="B15396" s="1" t="s">
        <v>356</v>
      </c>
      <c r="C15396">
        <v>42.334499999999998</v>
      </c>
      <c r="D15396">
        <v>-122.7647</v>
      </c>
      <c r="E15396" s="1" t="s">
        <v>6</v>
      </c>
      <c r="F15396" t="s">
        <v>1498</v>
      </c>
      <c r="G15396">
        <v>0</v>
      </c>
      <c r="H15396">
        <v>0</v>
      </c>
      <c r="I15396">
        <v>0</v>
      </c>
    </row>
    <row r="15397" spans="1:9" hidden="1" x14ac:dyDescent="0.3">
      <c r="A15397" s="1" t="s">
        <v>159</v>
      </c>
      <c r="B15397" s="1" t="s">
        <v>356</v>
      </c>
      <c r="C15397">
        <v>42.334499999999998</v>
      </c>
      <c r="D15397">
        <v>-122.7647</v>
      </c>
      <c r="E15397" s="1" t="s">
        <v>7</v>
      </c>
      <c r="F15397" t="s">
        <v>1739</v>
      </c>
      <c r="G15397">
        <v>0</v>
      </c>
      <c r="H15397">
        <v>0</v>
      </c>
      <c r="I15397">
        <v>0</v>
      </c>
    </row>
    <row r="15398" spans="1:9" hidden="1" x14ac:dyDescent="0.3">
      <c r="A15398" s="1" t="s">
        <v>159</v>
      </c>
      <c r="B15398" s="1" t="s">
        <v>356</v>
      </c>
      <c r="C15398">
        <v>42.334499999999998</v>
      </c>
      <c r="D15398">
        <v>-122.7647</v>
      </c>
      <c r="E15398" s="1" t="s">
        <v>8</v>
      </c>
      <c r="F15398" t="s">
        <v>1980</v>
      </c>
      <c r="G15398">
        <v>0</v>
      </c>
      <c r="H15398">
        <v>0</v>
      </c>
      <c r="I15398">
        <v>0</v>
      </c>
    </row>
    <row r="15399" spans="1:9" hidden="1" x14ac:dyDescent="0.3">
      <c r="A15399" s="1" t="s">
        <v>159</v>
      </c>
      <c r="B15399" s="1" t="s">
        <v>356</v>
      </c>
      <c r="C15399">
        <v>42.334499999999998</v>
      </c>
      <c r="D15399">
        <v>-122.7647</v>
      </c>
      <c r="E15399" s="1" t="s">
        <v>9</v>
      </c>
      <c r="F15399" t="s">
        <v>2218</v>
      </c>
      <c r="G15399">
        <v>0</v>
      </c>
      <c r="H15399">
        <v>0</v>
      </c>
      <c r="I15399">
        <v>0</v>
      </c>
    </row>
    <row r="15400" spans="1:9" hidden="1" x14ac:dyDescent="0.3">
      <c r="A15400" s="1" t="s">
        <v>159</v>
      </c>
      <c r="B15400" s="1" t="s">
        <v>356</v>
      </c>
      <c r="C15400">
        <v>42.334499999999998</v>
      </c>
      <c r="D15400">
        <v>-122.7647</v>
      </c>
      <c r="E15400" s="1" t="s">
        <v>10</v>
      </c>
      <c r="F15400" t="s">
        <v>2456</v>
      </c>
      <c r="G15400">
        <v>0</v>
      </c>
      <c r="H15400">
        <v>0</v>
      </c>
      <c r="I15400">
        <v>0</v>
      </c>
    </row>
    <row r="15401" spans="1:9" hidden="1" x14ac:dyDescent="0.3">
      <c r="A15401" s="1" t="s">
        <v>159</v>
      </c>
      <c r="B15401" s="1" t="s">
        <v>356</v>
      </c>
      <c r="C15401">
        <v>42.334499999999998</v>
      </c>
      <c r="D15401">
        <v>-122.7647</v>
      </c>
      <c r="E15401" s="1" t="s">
        <v>11</v>
      </c>
      <c r="F15401" t="s">
        <v>2694</v>
      </c>
      <c r="G15401">
        <v>0</v>
      </c>
      <c r="H15401">
        <v>0</v>
      </c>
      <c r="I15401">
        <v>0</v>
      </c>
    </row>
    <row r="15402" spans="1:9" hidden="1" x14ac:dyDescent="0.3">
      <c r="A15402" s="1" t="s">
        <v>159</v>
      </c>
      <c r="B15402" s="1" t="s">
        <v>356</v>
      </c>
      <c r="C15402">
        <v>42.334499999999998</v>
      </c>
      <c r="D15402">
        <v>-122.7647</v>
      </c>
      <c r="E15402" s="1" t="s">
        <v>12</v>
      </c>
      <c r="F15402" t="s">
        <v>2932</v>
      </c>
      <c r="G15402">
        <v>0</v>
      </c>
      <c r="H15402">
        <v>0</v>
      </c>
      <c r="I15402">
        <v>0</v>
      </c>
    </row>
    <row r="15403" spans="1:9" hidden="1" x14ac:dyDescent="0.3">
      <c r="A15403" s="1" t="s">
        <v>159</v>
      </c>
      <c r="B15403" s="1" t="s">
        <v>356</v>
      </c>
      <c r="C15403">
        <v>42.334499999999998</v>
      </c>
      <c r="D15403">
        <v>-122.7647</v>
      </c>
      <c r="E15403" s="1" t="s">
        <v>13</v>
      </c>
      <c r="F15403" t="s">
        <v>3170</v>
      </c>
      <c r="G15403">
        <v>0</v>
      </c>
      <c r="H15403">
        <v>0</v>
      </c>
      <c r="I15403">
        <v>0</v>
      </c>
    </row>
    <row r="15404" spans="1:9" hidden="1" x14ac:dyDescent="0.3">
      <c r="A15404" s="1" t="s">
        <v>159</v>
      </c>
      <c r="B15404" s="1" t="s">
        <v>356</v>
      </c>
      <c r="C15404">
        <v>42.334499999999998</v>
      </c>
      <c r="D15404">
        <v>-122.7647</v>
      </c>
      <c r="E15404" s="1" t="s">
        <v>14</v>
      </c>
      <c r="F15404" t="s">
        <v>3407</v>
      </c>
      <c r="G15404">
        <v>0</v>
      </c>
      <c r="H15404">
        <v>0</v>
      </c>
      <c r="I15404">
        <v>0</v>
      </c>
    </row>
    <row r="15405" spans="1:9" hidden="1" x14ac:dyDescent="0.3">
      <c r="A15405" s="1" t="s">
        <v>159</v>
      </c>
      <c r="B15405" s="1" t="s">
        <v>356</v>
      </c>
      <c r="C15405">
        <v>42.334499999999998</v>
      </c>
      <c r="D15405">
        <v>-122.7647</v>
      </c>
      <c r="E15405" s="1" t="s">
        <v>15</v>
      </c>
      <c r="F15405" t="s">
        <v>3643</v>
      </c>
      <c r="G15405">
        <v>0</v>
      </c>
      <c r="H15405">
        <v>0</v>
      </c>
      <c r="I15405">
        <v>0</v>
      </c>
    </row>
    <row r="15406" spans="1:9" hidden="1" x14ac:dyDescent="0.3">
      <c r="A15406" s="1" t="s">
        <v>159</v>
      </c>
      <c r="B15406" s="1" t="s">
        <v>356</v>
      </c>
      <c r="C15406">
        <v>42.334499999999998</v>
      </c>
      <c r="D15406">
        <v>-122.7647</v>
      </c>
      <c r="E15406" s="1" t="s">
        <v>16</v>
      </c>
      <c r="F15406" t="s">
        <v>3879</v>
      </c>
      <c r="G15406">
        <v>0</v>
      </c>
      <c r="H15406">
        <v>0</v>
      </c>
      <c r="I15406">
        <v>0</v>
      </c>
    </row>
    <row r="15407" spans="1:9" hidden="1" x14ac:dyDescent="0.3">
      <c r="A15407" s="1" t="s">
        <v>159</v>
      </c>
      <c r="B15407" s="1" t="s">
        <v>356</v>
      </c>
      <c r="C15407">
        <v>42.334499999999998</v>
      </c>
      <c r="D15407">
        <v>-122.7647</v>
      </c>
      <c r="E15407" s="1" t="s">
        <v>17</v>
      </c>
      <c r="F15407" t="s">
        <v>4114</v>
      </c>
      <c r="G15407">
        <v>0</v>
      </c>
      <c r="H15407">
        <v>0</v>
      </c>
      <c r="I15407">
        <v>0</v>
      </c>
    </row>
    <row r="15408" spans="1:9" hidden="1" x14ac:dyDescent="0.3">
      <c r="A15408" s="1" t="s">
        <v>159</v>
      </c>
      <c r="B15408" s="1" t="s">
        <v>356</v>
      </c>
      <c r="C15408">
        <v>42.334499999999998</v>
      </c>
      <c r="D15408">
        <v>-122.7647</v>
      </c>
      <c r="E15408" s="1" t="s">
        <v>18</v>
      </c>
      <c r="F15408" t="s">
        <v>4349</v>
      </c>
      <c r="G15408">
        <v>0</v>
      </c>
      <c r="H15408">
        <v>0</v>
      </c>
      <c r="I15408">
        <v>0</v>
      </c>
    </row>
    <row r="15409" spans="1:9" hidden="1" x14ac:dyDescent="0.3">
      <c r="A15409" s="1" t="s">
        <v>159</v>
      </c>
      <c r="B15409" s="1" t="s">
        <v>356</v>
      </c>
      <c r="C15409">
        <v>42.334499999999998</v>
      </c>
      <c r="D15409">
        <v>-122.7647</v>
      </c>
      <c r="E15409" s="1" t="s">
        <v>19</v>
      </c>
      <c r="F15409" t="s">
        <v>4584</v>
      </c>
      <c r="G15409">
        <v>0</v>
      </c>
      <c r="H15409">
        <v>0</v>
      </c>
      <c r="I15409">
        <v>0</v>
      </c>
    </row>
    <row r="15410" spans="1:9" hidden="1" x14ac:dyDescent="0.3">
      <c r="A15410" s="1" t="s">
        <v>159</v>
      </c>
      <c r="B15410" s="1" t="s">
        <v>356</v>
      </c>
      <c r="C15410">
        <v>42.334499999999998</v>
      </c>
      <c r="D15410">
        <v>-122.7647</v>
      </c>
      <c r="E15410" s="1" t="s">
        <v>20</v>
      </c>
      <c r="F15410" t="s">
        <v>4819</v>
      </c>
      <c r="G15410">
        <v>0</v>
      </c>
      <c r="H15410">
        <v>0</v>
      </c>
      <c r="I15410">
        <v>0</v>
      </c>
    </row>
    <row r="15411" spans="1:9" hidden="1" x14ac:dyDescent="0.3">
      <c r="A15411" s="1" t="s">
        <v>159</v>
      </c>
      <c r="B15411" s="1" t="s">
        <v>356</v>
      </c>
      <c r="C15411">
        <v>42.334499999999998</v>
      </c>
      <c r="D15411">
        <v>-122.7647</v>
      </c>
      <c r="E15411" s="1" t="s">
        <v>21</v>
      </c>
      <c r="F15411" t="s">
        <v>5054</v>
      </c>
      <c r="G15411">
        <v>0</v>
      </c>
      <c r="H15411">
        <v>0</v>
      </c>
      <c r="I15411">
        <v>0</v>
      </c>
    </row>
    <row r="15412" spans="1:9" hidden="1" x14ac:dyDescent="0.3">
      <c r="A15412" s="1" t="s">
        <v>159</v>
      </c>
      <c r="B15412" s="1" t="s">
        <v>356</v>
      </c>
      <c r="C15412">
        <v>42.334499999999998</v>
      </c>
      <c r="D15412">
        <v>-122.7647</v>
      </c>
      <c r="E15412" s="1" t="s">
        <v>22</v>
      </c>
      <c r="F15412" t="s">
        <v>5289</v>
      </c>
      <c r="G15412">
        <v>0</v>
      </c>
      <c r="H15412">
        <v>0</v>
      </c>
      <c r="I15412">
        <v>0</v>
      </c>
    </row>
    <row r="15413" spans="1:9" hidden="1" x14ac:dyDescent="0.3">
      <c r="A15413" s="1" t="s">
        <v>159</v>
      </c>
      <c r="B15413" s="1" t="s">
        <v>356</v>
      </c>
      <c r="C15413">
        <v>42.334499999999998</v>
      </c>
      <c r="D15413">
        <v>-122.7647</v>
      </c>
      <c r="E15413" s="1" t="s">
        <v>23</v>
      </c>
      <c r="F15413" t="s">
        <v>5524</v>
      </c>
      <c r="G15413">
        <v>0</v>
      </c>
      <c r="H15413">
        <v>0</v>
      </c>
      <c r="I15413">
        <v>0</v>
      </c>
    </row>
    <row r="15414" spans="1:9" hidden="1" x14ac:dyDescent="0.3">
      <c r="A15414" s="1" t="s">
        <v>159</v>
      </c>
      <c r="B15414" s="1" t="s">
        <v>356</v>
      </c>
      <c r="C15414">
        <v>42.334499999999998</v>
      </c>
      <c r="D15414">
        <v>-122.7647</v>
      </c>
      <c r="E15414" s="1" t="s">
        <v>24</v>
      </c>
      <c r="F15414" t="s">
        <v>5759</v>
      </c>
      <c r="G15414">
        <v>0</v>
      </c>
      <c r="H15414">
        <v>0</v>
      </c>
      <c r="I15414">
        <v>0</v>
      </c>
    </row>
    <row r="15415" spans="1:9" hidden="1" x14ac:dyDescent="0.3">
      <c r="A15415" s="1" t="s">
        <v>159</v>
      </c>
      <c r="B15415" s="1" t="s">
        <v>356</v>
      </c>
      <c r="C15415">
        <v>42.334499999999998</v>
      </c>
      <c r="D15415">
        <v>-122.7647</v>
      </c>
      <c r="E15415" s="1" t="s">
        <v>25</v>
      </c>
      <c r="F15415" t="s">
        <v>5993</v>
      </c>
      <c r="G15415">
        <v>0</v>
      </c>
      <c r="H15415">
        <v>0</v>
      </c>
      <c r="I15415">
        <v>0</v>
      </c>
    </row>
    <row r="15416" spans="1:9" hidden="1" x14ac:dyDescent="0.3">
      <c r="A15416" s="1" t="s">
        <v>159</v>
      </c>
      <c r="B15416" s="1" t="s">
        <v>356</v>
      </c>
      <c r="C15416">
        <v>42.334499999999998</v>
      </c>
      <c r="D15416">
        <v>-122.7647</v>
      </c>
      <c r="E15416" s="1" t="s">
        <v>26</v>
      </c>
      <c r="F15416" t="s">
        <v>6227</v>
      </c>
      <c r="G15416">
        <v>0</v>
      </c>
      <c r="H15416">
        <v>0</v>
      </c>
      <c r="I15416">
        <v>0</v>
      </c>
    </row>
    <row r="15417" spans="1:9" hidden="1" x14ac:dyDescent="0.3">
      <c r="A15417" s="1" t="s">
        <v>159</v>
      </c>
      <c r="B15417" s="1" t="s">
        <v>356</v>
      </c>
      <c r="C15417">
        <v>42.334499999999998</v>
      </c>
      <c r="D15417">
        <v>-122.7647</v>
      </c>
      <c r="E15417" s="1" t="s">
        <v>27</v>
      </c>
      <c r="F15417" t="s">
        <v>6461</v>
      </c>
      <c r="G15417">
        <v>0</v>
      </c>
      <c r="H15417">
        <v>0</v>
      </c>
      <c r="I15417">
        <v>0</v>
      </c>
    </row>
    <row r="15418" spans="1:9" hidden="1" x14ac:dyDescent="0.3">
      <c r="A15418" s="1" t="s">
        <v>159</v>
      </c>
      <c r="B15418" s="1" t="s">
        <v>356</v>
      </c>
      <c r="C15418">
        <v>42.334499999999998</v>
      </c>
      <c r="D15418">
        <v>-122.7647</v>
      </c>
      <c r="E15418" s="1" t="s">
        <v>28</v>
      </c>
      <c r="F15418" t="s">
        <v>6695</v>
      </c>
      <c r="G15418">
        <v>0</v>
      </c>
      <c r="H15418">
        <v>0</v>
      </c>
      <c r="I15418">
        <v>0</v>
      </c>
    </row>
    <row r="15419" spans="1:9" hidden="1" x14ac:dyDescent="0.3">
      <c r="A15419" s="1" t="s">
        <v>159</v>
      </c>
      <c r="B15419" s="1" t="s">
        <v>356</v>
      </c>
      <c r="C15419">
        <v>42.334499999999998</v>
      </c>
      <c r="D15419">
        <v>-122.7647</v>
      </c>
      <c r="E15419" s="1" t="s">
        <v>29</v>
      </c>
      <c r="F15419" t="s">
        <v>6929</v>
      </c>
      <c r="G15419">
        <v>0</v>
      </c>
      <c r="H15419">
        <v>0</v>
      </c>
      <c r="I15419">
        <v>0</v>
      </c>
    </row>
    <row r="15420" spans="1:9" hidden="1" x14ac:dyDescent="0.3">
      <c r="A15420" s="1" t="s">
        <v>159</v>
      </c>
      <c r="B15420" s="1" t="s">
        <v>356</v>
      </c>
      <c r="C15420">
        <v>42.334499999999998</v>
      </c>
      <c r="D15420">
        <v>-122.7647</v>
      </c>
      <c r="E15420" s="1" t="s">
        <v>30</v>
      </c>
      <c r="F15420" t="s">
        <v>7163</v>
      </c>
      <c r="G15420">
        <v>0</v>
      </c>
      <c r="H15420">
        <v>0</v>
      </c>
      <c r="I15420">
        <v>0</v>
      </c>
    </row>
    <row r="15421" spans="1:9" hidden="1" x14ac:dyDescent="0.3">
      <c r="A15421" s="1" t="s">
        <v>159</v>
      </c>
      <c r="B15421" s="1" t="s">
        <v>356</v>
      </c>
      <c r="C15421">
        <v>42.334499999999998</v>
      </c>
      <c r="D15421">
        <v>-122.7647</v>
      </c>
      <c r="E15421" s="1" t="s">
        <v>31</v>
      </c>
      <c r="F15421" t="s">
        <v>7397</v>
      </c>
      <c r="G15421">
        <v>0</v>
      </c>
      <c r="H15421">
        <v>0</v>
      </c>
      <c r="I15421">
        <v>0</v>
      </c>
    </row>
    <row r="15422" spans="1:9" hidden="1" x14ac:dyDescent="0.3">
      <c r="A15422" s="1" t="s">
        <v>159</v>
      </c>
      <c r="B15422" s="1" t="s">
        <v>356</v>
      </c>
      <c r="C15422">
        <v>42.334499999999998</v>
      </c>
      <c r="D15422">
        <v>-122.7647</v>
      </c>
      <c r="E15422" s="1" t="s">
        <v>32</v>
      </c>
      <c r="F15422" t="s">
        <v>7631</v>
      </c>
      <c r="G15422">
        <v>0</v>
      </c>
      <c r="H15422">
        <v>0</v>
      </c>
      <c r="I15422">
        <v>0</v>
      </c>
    </row>
    <row r="15423" spans="1:9" hidden="1" x14ac:dyDescent="0.3">
      <c r="A15423" s="1" t="s">
        <v>159</v>
      </c>
      <c r="B15423" s="1" t="s">
        <v>356</v>
      </c>
      <c r="C15423">
        <v>42.334499999999998</v>
      </c>
      <c r="D15423">
        <v>-122.7647</v>
      </c>
      <c r="E15423" s="1" t="s">
        <v>33</v>
      </c>
      <c r="F15423" t="s">
        <v>7865</v>
      </c>
      <c r="G15423">
        <v>0</v>
      </c>
      <c r="H15423">
        <v>0</v>
      </c>
      <c r="I15423">
        <v>0</v>
      </c>
    </row>
    <row r="15424" spans="1:9" hidden="1" x14ac:dyDescent="0.3">
      <c r="A15424" s="1" t="s">
        <v>159</v>
      </c>
      <c r="B15424" s="1" t="s">
        <v>356</v>
      </c>
      <c r="C15424">
        <v>42.334499999999998</v>
      </c>
      <c r="D15424">
        <v>-122.7647</v>
      </c>
      <c r="E15424" s="1" t="s">
        <v>34</v>
      </c>
      <c r="F15424" t="s">
        <v>8099</v>
      </c>
      <c r="G15424">
        <v>0</v>
      </c>
      <c r="H15424">
        <v>0</v>
      </c>
      <c r="I15424">
        <v>0</v>
      </c>
    </row>
    <row r="15425" spans="1:9" hidden="1" x14ac:dyDescent="0.3">
      <c r="A15425" s="1" t="s">
        <v>159</v>
      </c>
      <c r="B15425" s="1" t="s">
        <v>356</v>
      </c>
      <c r="C15425">
        <v>42.334499999999998</v>
      </c>
      <c r="D15425">
        <v>-122.7647</v>
      </c>
      <c r="E15425" s="1" t="s">
        <v>35</v>
      </c>
      <c r="F15425" t="s">
        <v>8331</v>
      </c>
      <c r="G15425">
        <v>0</v>
      </c>
      <c r="H15425">
        <v>0</v>
      </c>
      <c r="I15425">
        <v>0</v>
      </c>
    </row>
    <row r="15426" spans="1:9" hidden="1" x14ac:dyDescent="0.3">
      <c r="A15426" s="1" t="s">
        <v>159</v>
      </c>
      <c r="B15426" s="1" t="s">
        <v>356</v>
      </c>
      <c r="C15426">
        <v>42.334499999999998</v>
      </c>
      <c r="D15426">
        <v>-122.7647</v>
      </c>
      <c r="E15426" s="1" t="s">
        <v>36</v>
      </c>
      <c r="F15426" t="s">
        <v>8563</v>
      </c>
      <c r="G15426">
        <v>0</v>
      </c>
      <c r="H15426">
        <v>0</v>
      </c>
      <c r="I15426">
        <v>0</v>
      </c>
    </row>
    <row r="15427" spans="1:9" hidden="1" x14ac:dyDescent="0.3">
      <c r="A15427" s="1" t="s">
        <v>159</v>
      </c>
      <c r="B15427" s="1" t="s">
        <v>356</v>
      </c>
      <c r="C15427">
        <v>42.334499999999998</v>
      </c>
      <c r="D15427">
        <v>-122.7647</v>
      </c>
      <c r="E15427" s="1" t="s">
        <v>37</v>
      </c>
      <c r="F15427" t="s">
        <v>8794</v>
      </c>
      <c r="G15427">
        <v>0</v>
      </c>
      <c r="H15427">
        <v>0</v>
      </c>
      <c r="I15427">
        <v>0</v>
      </c>
    </row>
    <row r="15428" spans="1:9" hidden="1" x14ac:dyDescent="0.3">
      <c r="A15428" s="1" t="s">
        <v>159</v>
      </c>
      <c r="B15428" s="1" t="s">
        <v>356</v>
      </c>
      <c r="C15428">
        <v>42.334499999999998</v>
      </c>
      <c r="D15428">
        <v>-122.7647</v>
      </c>
      <c r="E15428" s="1" t="s">
        <v>38</v>
      </c>
      <c r="F15428" t="s">
        <v>9025</v>
      </c>
      <c r="G15428">
        <v>0</v>
      </c>
      <c r="H15428">
        <v>0</v>
      </c>
      <c r="I15428">
        <v>0</v>
      </c>
    </row>
    <row r="15429" spans="1:9" hidden="1" x14ac:dyDescent="0.3">
      <c r="A15429" s="1" t="s">
        <v>159</v>
      </c>
      <c r="B15429" s="1" t="s">
        <v>356</v>
      </c>
      <c r="C15429">
        <v>42.334499999999998</v>
      </c>
      <c r="D15429">
        <v>-122.7647</v>
      </c>
      <c r="E15429" s="1" t="s">
        <v>39</v>
      </c>
      <c r="F15429" t="s">
        <v>9256</v>
      </c>
      <c r="G15429">
        <v>0</v>
      </c>
      <c r="H15429">
        <v>0</v>
      </c>
      <c r="I15429">
        <v>0</v>
      </c>
    </row>
    <row r="15430" spans="1:9" hidden="1" x14ac:dyDescent="0.3">
      <c r="A15430" s="1" t="s">
        <v>159</v>
      </c>
      <c r="B15430" s="1" t="s">
        <v>356</v>
      </c>
      <c r="C15430">
        <v>42.334499999999998</v>
      </c>
      <c r="D15430">
        <v>-122.7647</v>
      </c>
      <c r="E15430" s="1" t="s">
        <v>40</v>
      </c>
      <c r="F15430" t="s">
        <v>9487</v>
      </c>
      <c r="G15430">
        <v>0</v>
      </c>
      <c r="H15430">
        <v>0</v>
      </c>
      <c r="I15430">
        <v>0</v>
      </c>
    </row>
    <row r="15431" spans="1:9" hidden="1" x14ac:dyDescent="0.3">
      <c r="A15431" s="1" t="s">
        <v>159</v>
      </c>
      <c r="B15431" s="1" t="s">
        <v>356</v>
      </c>
      <c r="C15431">
        <v>42.334499999999998</v>
      </c>
      <c r="D15431">
        <v>-122.7647</v>
      </c>
      <c r="E15431" s="1" t="s">
        <v>41</v>
      </c>
      <c r="F15431" t="s">
        <v>9718</v>
      </c>
      <c r="G15431">
        <v>0</v>
      </c>
      <c r="H15431">
        <v>0</v>
      </c>
      <c r="I15431">
        <v>0</v>
      </c>
    </row>
    <row r="15432" spans="1:9" hidden="1" x14ac:dyDescent="0.3">
      <c r="A15432" s="1" t="s">
        <v>159</v>
      </c>
      <c r="B15432" s="1" t="s">
        <v>356</v>
      </c>
      <c r="C15432">
        <v>42.334499999999998</v>
      </c>
      <c r="D15432">
        <v>-122.7647</v>
      </c>
      <c r="E15432" s="1" t="s">
        <v>42</v>
      </c>
      <c r="F15432" t="s">
        <v>9949</v>
      </c>
      <c r="G15432">
        <v>0</v>
      </c>
      <c r="H15432">
        <v>0</v>
      </c>
      <c r="I15432">
        <v>0</v>
      </c>
    </row>
    <row r="15433" spans="1:9" hidden="1" x14ac:dyDescent="0.3">
      <c r="A15433" s="1" t="s">
        <v>159</v>
      </c>
      <c r="B15433" s="1" t="s">
        <v>356</v>
      </c>
      <c r="C15433">
        <v>42.334499999999998</v>
      </c>
      <c r="D15433">
        <v>-122.7647</v>
      </c>
      <c r="E15433" s="1" t="s">
        <v>43</v>
      </c>
      <c r="F15433" t="s">
        <v>10178</v>
      </c>
      <c r="G15433">
        <v>0</v>
      </c>
      <c r="H15433">
        <v>0</v>
      </c>
      <c r="I15433">
        <v>0</v>
      </c>
    </row>
    <row r="15434" spans="1:9" hidden="1" x14ac:dyDescent="0.3">
      <c r="A15434" s="1" t="s">
        <v>159</v>
      </c>
      <c r="B15434" s="1" t="s">
        <v>356</v>
      </c>
      <c r="C15434">
        <v>42.334499999999998</v>
      </c>
      <c r="D15434">
        <v>-122.7647</v>
      </c>
      <c r="E15434" s="1" t="s">
        <v>44</v>
      </c>
      <c r="F15434" t="s">
        <v>10406</v>
      </c>
      <c r="G15434">
        <v>0</v>
      </c>
      <c r="H15434">
        <v>0</v>
      </c>
      <c r="I15434">
        <v>0</v>
      </c>
    </row>
    <row r="15435" spans="1:9" hidden="1" x14ac:dyDescent="0.3">
      <c r="A15435" s="1" t="s">
        <v>159</v>
      </c>
      <c r="B15435" s="1" t="s">
        <v>356</v>
      </c>
      <c r="C15435">
        <v>42.334499999999998</v>
      </c>
      <c r="D15435">
        <v>-122.7647</v>
      </c>
      <c r="E15435" s="1" t="s">
        <v>45</v>
      </c>
      <c r="F15435" t="s">
        <v>10626</v>
      </c>
      <c r="G15435">
        <v>0</v>
      </c>
      <c r="H15435">
        <v>0</v>
      </c>
      <c r="I15435">
        <v>0</v>
      </c>
    </row>
    <row r="15436" spans="1:9" hidden="1" x14ac:dyDescent="0.3">
      <c r="A15436" s="1" t="s">
        <v>159</v>
      </c>
      <c r="B15436" s="1" t="s">
        <v>356</v>
      </c>
      <c r="C15436">
        <v>42.334499999999998</v>
      </c>
      <c r="D15436">
        <v>-122.7647</v>
      </c>
      <c r="E15436" s="1" t="s">
        <v>46</v>
      </c>
      <c r="F15436" t="s">
        <v>10842</v>
      </c>
      <c r="G15436">
        <v>0</v>
      </c>
      <c r="H15436">
        <v>0</v>
      </c>
      <c r="I15436">
        <v>0</v>
      </c>
    </row>
    <row r="15437" spans="1:9" hidden="1" x14ac:dyDescent="0.3">
      <c r="A15437" s="1" t="s">
        <v>159</v>
      </c>
      <c r="B15437" s="1" t="s">
        <v>356</v>
      </c>
      <c r="C15437">
        <v>42.334499999999998</v>
      </c>
      <c r="D15437">
        <v>-122.7647</v>
      </c>
      <c r="E15437" s="1" t="s">
        <v>47</v>
      </c>
      <c r="F15437" t="s">
        <v>11057</v>
      </c>
      <c r="G15437">
        <v>0</v>
      </c>
      <c r="H15437">
        <v>0</v>
      </c>
      <c r="I15437">
        <v>0</v>
      </c>
    </row>
    <row r="15438" spans="1:9" hidden="1" x14ac:dyDescent="0.3">
      <c r="A15438" s="1" t="s">
        <v>159</v>
      </c>
      <c r="B15438" s="1" t="s">
        <v>356</v>
      </c>
      <c r="C15438">
        <v>42.334499999999998</v>
      </c>
      <c r="D15438">
        <v>-122.7647</v>
      </c>
      <c r="E15438" s="1" t="s">
        <v>48</v>
      </c>
      <c r="F15438" t="s">
        <v>11859</v>
      </c>
      <c r="G15438">
        <v>0</v>
      </c>
      <c r="H15438">
        <v>0</v>
      </c>
      <c r="I15438">
        <v>0</v>
      </c>
    </row>
    <row r="15439" spans="1:9" hidden="1" x14ac:dyDescent="0.3">
      <c r="A15439" s="1" t="s">
        <v>159</v>
      </c>
      <c r="B15439" s="1" t="s">
        <v>356</v>
      </c>
      <c r="C15439">
        <v>42.334499999999998</v>
      </c>
      <c r="D15439">
        <v>-122.7647</v>
      </c>
      <c r="E15439" s="1" t="s">
        <v>49</v>
      </c>
      <c r="F15439" t="s">
        <v>17686</v>
      </c>
      <c r="G15439">
        <v>0</v>
      </c>
      <c r="H15439">
        <v>1</v>
      </c>
      <c r="I15439">
        <v>0</v>
      </c>
    </row>
    <row r="15440" spans="1:9" hidden="1" x14ac:dyDescent="0.3">
      <c r="A15440" s="1" t="s">
        <v>159</v>
      </c>
      <c r="B15440" s="1" t="s">
        <v>356</v>
      </c>
      <c r="C15440">
        <v>42.334499999999998</v>
      </c>
      <c r="D15440">
        <v>-122.7647</v>
      </c>
      <c r="E15440" s="1" t="s">
        <v>50</v>
      </c>
      <c r="F15440" t="s">
        <v>17416</v>
      </c>
      <c r="G15440">
        <v>0</v>
      </c>
      <c r="H15440">
        <v>2</v>
      </c>
      <c r="I15440">
        <v>0</v>
      </c>
    </row>
    <row r="15441" spans="1:9" hidden="1" x14ac:dyDescent="0.3">
      <c r="A15441" s="1" t="s">
        <v>159</v>
      </c>
      <c r="B15441" s="1" t="s">
        <v>356</v>
      </c>
      <c r="C15441">
        <v>42.334499999999998</v>
      </c>
      <c r="D15441">
        <v>-122.7647</v>
      </c>
      <c r="E15441" s="1" t="s">
        <v>51</v>
      </c>
      <c r="F15441" t="s">
        <v>17417</v>
      </c>
      <c r="G15441">
        <v>0</v>
      </c>
      <c r="H15441">
        <v>2</v>
      </c>
      <c r="I15441">
        <v>0</v>
      </c>
    </row>
    <row r="15442" spans="1:9" hidden="1" x14ac:dyDescent="0.3">
      <c r="A15442" s="1" t="s">
        <v>159</v>
      </c>
      <c r="B15442" s="1" t="s">
        <v>356</v>
      </c>
      <c r="C15442">
        <v>42.334499999999998</v>
      </c>
      <c r="D15442">
        <v>-122.7647</v>
      </c>
      <c r="E15442" s="1" t="s">
        <v>52</v>
      </c>
      <c r="F15442" t="s">
        <v>11226</v>
      </c>
      <c r="G15442">
        <v>0</v>
      </c>
      <c r="H15442">
        <v>0</v>
      </c>
      <c r="I15442">
        <v>0</v>
      </c>
    </row>
    <row r="15443" spans="1:9" hidden="1" x14ac:dyDescent="0.3">
      <c r="A15443" s="1" t="s">
        <v>159</v>
      </c>
      <c r="B15443" s="1" t="s">
        <v>356</v>
      </c>
      <c r="C15443">
        <v>42.334499999999998</v>
      </c>
      <c r="D15443">
        <v>-122.7647</v>
      </c>
      <c r="E15443" s="1" t="s">
        <v>53</v>
      </c>
      <c r="F15443" t="s">
        <v>11424</v>
      </c>
      <c r="G15443">
        <v>0</v>
      </c>
      <c r="H15443">
        <v>0</v>
      </c>
      <c r="I15443">
        <v>0</v>
      </c>
    </row>
    <row r="15444" spans="1:9" hidden="1" x14ac:dyDescent="0.3">
      <c r="A15444" s="1" t="s">
        <v>159</v>
      </c>
      <c r="B15444" s="1" t="s">
        <v>356</v>
      </c>
      <c r="C15444">
        <v>42.334499999999998</v>
      </c>
      <c r="D15444">
        <v>-122.7647</v>
      </c>
      <c r="E15444" s="1" t="s">
        <v>54</v>
      </c>
      <c r="F15444" t="s">
        <v>11619</v>
      </c>
      <c r="G15444">
        <v>0</v>
      </c>
      <c r="H15444">
        <v>0</v>
      </c>
      <c r="I15444">
        <v>0</v>
      </c>
    </row>
    <row r="15445" spans="1:9" hidden="1" x14ac:dyDescent="0.3">
      <c r="A15445" s="1" t="s">
        <v>159</v>
      </c>
      <c r="B15445" s="1" t="s">
        <v>356</v>
      </c>
      <c r="C15445">
        <v>42.334499999999998</v>
      </c>
      <c r="D15445">
        <v>-122.7647</v>
      </c>
      <c r="E15445" s="1" t="s">
        <v>21548</v>
      </c>
      <c r="F15445" t="s">
        <v>21845</v>
      </c>
      <c r="G15445">
        <v>0</v>
      </c>
      <c r="H15445">
        <v>0</v>
      </c>
      <c r="I15445">
        <v>0</v>
      </c>
    </row>
    <row r="15446" spans="1:9" hidden="1" x14ac:dyDescent="0.3">
      <c r="A15446" s="1" t="s">
        <v>159</v>
      </c>
      <c r="B15446" s="1" t="s">
        <v>357</v>
      </c>
      <c r="C15446">
        <v>47.7425</v>
      </c>
      <c r="D15446">
        <v>-123.304</v>
      </c>
      <c r="E15446" s="1" t="s">
        <v>4</v>
      </c>
      <c r="F15446" t="s">
        <v>1015</v>
      </c>
      <c r="G15446">
        <v>0</v>
      </c>
      <c r="H15446">
        <v>0</v>
      </c>
      <c r="I15446">
        <v>0</v>
      </c>
    </row>
    <row r="15447" spans="1:9" hidden="1" x14ac:dyDescent="0.3">
      <c r="A15447" s="1" t="s">
        <v>159</v>
      </c>
      <c r="B15447" s="1" t="s">
        <v>357</v>
      </c>
      <c r="C15447">
        <v>47.7425</v>
      </c>
      <c r="D15447">
        <v>-123.304</v>
      </c>
      <c r="E15447" s="1" t="s">
        <v>5</v>
      </c>
      <c r="F15447" t="s">
        <v>1257</v>
      </c>
      <c r="G15447">
        <v>0</v>
      </c>
      <c r="H15447">
        <v>0</v>
      </c>
      <c r="I15447">
        <v>0</v>
      </c>
    </row>
    <row r="15448" spans="1:9" hidden="1" x14ac:dyDescent="0.3">
      <c r="A15448" s="1" t="s">
        <v>159</v>
      </c>
      <c r="B15448" s="1" t="s">
        <v>357</v>
      </c>
      <c r="C15448">
        <v>47.7425</v>
      </c>
      <c r="D15448">
        <v>-123.304</v>
      </c>
      <c r="E15448" s="1" t="s">
        <v>6</v>
      </c>
      <c r="F15448" t="s">
        <v>1499</v>
      </c>
      <c r="G15448">
        <v>0</v>
      </c>
      <c r="H15448">
        <v>0</v>
      </c>
      <c r="I15448">
        <v>0</v>
      </c>
    </row>
    <row r="15449" spans="1:9" hidden="1" x14ac:dyDescent="0.3">
      <c r="A15449" s="1" t="s">
        <v>159</v>
      </c>
      <c r="B15449" s="1" t="s">
        <v>357</v>
      </c>
      <c r="C15449">
        <v>47.7425</v>
      </c>
      <c r="D15449">
        <v>-123.304</v>
      </c>
      <c r="E15449" s="1" t="s">
        <v>7</v>
      </c>
      <c r="F15449" t="s">
        <v>1740</v>
      </c>
      <c r="G15449">
        <v>0</v>
      </c>
      <c r="H15449">
        <v>0</v>
      </c>
      <c r="I15449">
        <v>0</v>
      </c>
    </row>
    <row r="15450" spans="1:9" hidden="1" x14ac:dyDescent="0.3">
      <c r="A15450" s="1" t="s">
        <v>159</v>
      </c>
      <c r="B15450" s="1" t="s">
        <v>357</v>
      </c>
      <c r="C15450">
        <v>47.7425</v>
      </c>
      <c r="D15450">
        <v>-123.304</v>
      </c>
      <c r="E15450" s="1" t="s">
        <v>8</v>
      </c>
      <c r="F15450" t="s">
        <v>1981</v>
      </c>
      <c r="G15450">
        <v>0</v>
      </c>
      <c r="H15450">
        <v>0</v>
      </c>
      <c r="I15450">
        <v>0</v>
      </c>
    </row>
    <row r="15451" spans="1:9" hidden="1" x14ac:dyDescent="0.3">
      <c r="A15451" s="1" t="s">
        <v>159</v>
      </c>
      <c r="B15451" s="1" t="s">
        <v>357</v>
      </c>
      <c r="C15451">
        <v>47.7425</v>
      </c>
      <c r="D15451">
        <v>-123.304</v>
      </c>
      <c r="E15451" s="1" t="s">
        <v>9</v>
      </c>
      <c r="F15451" t="s">
        <v>2219</v>
      </c>
      <c r="G15451">
        <v>0</v>
      </c>
      <c r="H15451">
        <v>0</v>
      </c>
      <c r="I15451">
        <v>0</v>
      </c>
    </row>
    <row r="15452" spans="1:9" hidden="1" x14ac:dyDescent="0.3">
      <c r="A15452" s="1" t="s">
        <v>159</v>
      </c>
      <c r="B15452" s="1" t="s">
        <v>357</v>
      </c>
      <c r="C15452">
        <v>47.7425</v>
      </c>
      <c r="D15452">
        <v>-123.304</v>
      </c>
      <c r="E15452" s="1" t="s">
        <v>10</v>
      </c>
      <c r="F15452" t="s">
        <v>2457</v>
      </c>
      <c r="G15452">
        <v>0</v>
      </c>
      <c r="H15452">
        <v>0</v>
      </c>
      <c r="I15452">
        <v>0</v>
      </c>
    </row>
    <row r="15453" spans="1:9" hidden="1" x14ac:dyDescent="0.3">
      <c r="A15453" s="1" t="s">
        <v>159</v>
      </c>
      <c r="B15453" s="1" t="s">
        <v>357</v>
      </c>
      <c r="C15453">
        <v>47.7425</v>
      </c>
      <c r="D15453">
        <v>-123.304</v>
      </c>
      <c r="E15453" s="1" t="s">
        <v>11</v>
      </c>
      <c r="F15453" t="s">
        <v>2695</v>
      </c>
      <c r="G15453">
        <v>0</v>
      </c>
      <c r="H15453">
        <v>0</v>
      </c>
      <c r="I15453">
        <v>0</v>
      </c>
    </row>
    <row r="15454" spans="1:9" hidden="1" x14ac:dyDescent="0.3">
      <c r="A15454" s="1" t="s">
        <v>159</v>
      </c>
      <c r="B15454" s="1" t="s">
        <v>357</v>
      </c>
      <c r="C15454">
        <v>47.7425</v>
      </c>
      <c r="D15454">
        <v>-123.304</v>
      </c>
      <c r="E15454" s="1" t="s">
        <v>12</v>
      </c>
      <c r="F15454" t="s">
        <v>2933</v>
      </c>
      <c r="G15454">
        <v>0</v>
      </c>
      <c r="H15454">
        <v>0</v>
      </c>
      <c r="I15454">
        <v>0</v>
      </c>
    </row>
    <row r="15455" spans="1:9" hidden="1" x14ac:dyDescent="0.3">
      <c r="A15455" s="1" t="s">
        <v>159</v>
      </c>
      <c r="B15455" s="1" t="s">
        <v>357</v>
      </c>
      <c r="C15455">
        <v>47.7425</v>
      </c>
      <c r="D15455">
        <v>-123.304</v>
      </c>
      <c r="E15455" s="1" t="s">
        <v>13</v>
      </c>
      <c r="F15455" t="s">
        <v>3171</v>
      </c>
      <c r="G15455">
        <v>0</v>
      </c>
      <c r="H15455">
        <v>0</v>
      </c>
      <c r="I15455">
        <v>0</v>
      </c>
    </row>
    <row r="15456" spans="1:9" hidden="1" x14ac:dyDescent="0.3">
      <c r="A15456" s="1" t="s">
        <v>159</v>
      </c>
      <c r="B15456" s="1" t="s">
        <v>357</v>
      </c>
      <c r="C15456">
        <v>47.7425</v>
      </c>
      <c r="D15456">
        <v>-123.304</v>
      </c>
      <c r="E15456" s="1" t="s">
        <v>14</v>
      </c>
      <c r="F15456" t="s">
        <v>3408</v>
      </c>
      <c r="G15456">
        <v>0</v>
      </c>
      <c r="H15456">
        <v>0</v>
      </c>
      <c r="I15456">
        <v>0</v>
      </c>
    </row>
    <row r="15457" spans="1:9" hidden="1" x14ac:dyDescent="0.3">
      <c r="A15457" s="1" t="s">
        <v>159</v>
      </c>
      <c r="B15457" s="1" t="s">
        <v>357</v>
      </c>
      <c r="C15457">
        <v>47.7425</v>
      </c>
      <c r="D15457">
        <v>-123.304</v>
      </c>
      <c r="E15457" s="1" t="s">
        <v>15</v>
      </c>
      <c r="F15457" t="s">
        <v>3644</v>
      </c>
      <c r="G15457">
        <v>0</v>
      </c>
      <c r="H15457">
        <v>0</v>
      </c>
      <c r="I15457">
        <v>0</v>
      </c>
    </row>
    <row r="15458" spans="1:9" hidden="1" x14ac:dyDescent="0.3">
      <c r="A15458" s="1" t="s">
        <v>159</v>
      </c>
      <c r="B15458" s="1" t="s">
        <v>357</v>
      </c>
      <c r="C15458">
        <v>47.7425</v>
      </c>
      <c r="D15458">
        <v>-123.304</v>
      </c>
      <c r="E15458" s="1" t="s">
        <v>16</v>
      </c>
      <c r="F15458" t="s">
        <v>3880</v>
      </c>
      <c r="G15458">
        <v>0</v>
      </c>
      <c r="H15458">
        <v>0</v>
      </c>
      <c r="I15458">
        <v>0</v>
      </c>
    </row>
    <row r="15459" spans="1:9" hidden="1" x14ac:dyDescent="0.3">
      <c r="A15459" s="1" t="s">
        <v>159</v>
      </c>
      <c r="B15459" s="1" t="s">
        <v>357</v>
      </c>
      <c r="C15459">
        <v>47.7425</v>
      </c>
      <c r="D15459">
        <v>-123.304</v>
      </c>
      <c r="E15459" s="1" t="s">
        <v>17</v>
      </c>
      <c r="F15459" t="s">
        <v>4115</v>
      </c>
      <c r="G15459">
        <v>0</v>
      </c>
      <c r="H15459">
        <v>0</v>
      </c>
      <c r="I15459">
        <v>0</v>
      </c>
    </row>
    <row r="15460" spans="1:9" hidden="1" x14ac:dyDescent="0.3">
      <c r="A15460" s="1" t="s">
        <v>159</v>
      </c>
      <c r="B15460" s="1" t="s">
        <v>357</v>
      </c>
      <c r="C15460">
        <v>47.7425</v>
      </c>
      <c r="D15460">
        <v>-123.304</v>
      </c>
      <c r="E15460" s="1" t="s">
        <v>18</v>
      </c>
      <c r="F15460" t="s">
        <v>4350</v>
      </c>
      <c r="G15460">
        <v>0</v>
      </c>
      <c r="H15460">
        <v>0</v>
      </c>
      <c r="I15460">
        <v>0</v>
      </c>
    </row>
    <row r="15461" spans="1:9" hidden="1" x14ac:dyDescent="0.3">
      <c r="A15461" s="1" t="s">
        <v>159</v>
      </c>
      <c r="B15461" s="1" t="s">
        <v>357</v>
      </c>
      <c r="C15461">
        <v>47.7425</v>
      </c>
      <c r="D15461">
        <v>-123.304</v>
      </c>
      <c r="E15461" s="1" t="s">
        <v>19</v>
      </c>
      <c r="F15461" t="s">
        <v>4585</v>
      </c>
      <c r="G15461">
        <v>0</v>
      </c>
      <c r="H15461">
        <v>0</v>
      </c>
      <c r="I15461">
        <v>0</v>
      </c>
    </row>
    <row r="15462" spans="1:9" hidden="1" x14ac:dyDescent="0.3">
      <c r="A15462" s="1" t="s">
        <v>159</v>
      </c>
      <c r="B15462" s="1" t="s">
        <v>357</v>
      </c>
      <c r="C15462">
        <v>47.7425</v>
      </c>
      <c r="D15462">
        <v>-123.304</v>
      </c>
      <c r="E15462" s="1" t="s">
        <v>20</v>
      </c>
      <c r="F15462" t="s">
        <v>4820</v>
      </c>
      <c r="G15462">
        <v>0</v>
      </c>
      <c r="H15462">
        <v>0</v>
      </c>
      <c r="I15462">
        <v>0</v>
      </c>
    </row>
    <row r="15463" spans="1:9" hidden="1" x14ac:dyDescent="0.3">
      <c r="A15463" s="1" t="s">
        <v>159</v>
      </c>
      <c r="B15463" s="1" t="s">
        <v>357</v>
      </c>
      <c r="C15463">
        <v>47.7425</v>
      </c>
      <c r="D15463">
        <v>-123.304</v>
      </c>
      <c r="E15463" s="1" t="s">
        <v>21</v>
      </c>
      <c r="F15463" t="s">
        <v>5055</v>
      </c>
      <c r="G15463">
        <v>0</v>
      </c>
      <c r="H15463">
        <v>0</v>
      </c>
      <c r="I15463">
        <v>0</v>
      </c>
    </row>
    <row r="15464" spans="1:9" hidden="1" x14ac:dyDescent="0.3">
      <c r="A15464" s="1" t="s">
        <v>159</v>
      </c>
      <c r="B15464" s="1" t="s">
        <v>357</v>
      </c>
      <c r="C15464">
        <v>47.7425</v>
      </c>
      <c r="D15464">
        <v>-123.304</v>
      </c>
      <c r="E15464" s="1" t="s">
        <v>22</v>
      </c>
      <c r="F15464" t="s">
        <v>5290</v>
      </c>
      <c r="G15464">
        <v>0</v>
      </c>
      <c r="H15464">
        <v>0</v>
      </c>
      <c r="I15464">
        <v>0</v>
      </c>
    </row>
    <row r="15465" spans="1:9" hidden="1" x14ac:dyDescent="0.3">
      <c r="A15465" s="1" t="s">
        <v>159</v>
      </c>
      <c r="B15465" s="1" t="s">
        <v>357</v>
      </c>
      <c r="C15465">
        <v>47.7425</v>
      </c>
      <c r="D15465">
        <v>-123.304</v>
      </c>
      <c r="E15465" s="1" t="s">
        <v>23</v>
      </c>
      <c r="F15465" t="s">
        <v>5525</v>
      </c>
      <c r="G15465">
        <v>0</v>
      </c>
      <c r="H15465">
        <v>0</v>
      </c>
      <c r="I15465">
        <v>0</v>
      </c>
    </row>
    <row r="15466" spans="1:9" hidden="1" x14ac:dyDescent="0.3">
      <c r="A15466" s="1" t="s">
        <v>159</v>
      </c>
      <c r="B15466" s="1" t="s">
        <v>357</v>
      </c>
      <c r="C15466">
        <v>47.7425</v>
      </c>
      <c r="D15466">
        <v>-123.304</v>
      </c>
      <c r="E15466" s="1" t="s">
        <v>24</v>
      </c>
      <c r="F15466" t="s">
        <v>5760</v>
      </c>
      <c r="G15466">
        <v>0</v>
      </c>
      <c r="H15466">
        <v>0</v>
      </c>
      <c r="I15466">
        <v>0</v>
      </c>
    </row>
    <row r="15467" spans="1:9" hidden="1" x14ac:dyDescent="0.3">
      <c r="A15467" s="1" t="s">
        <v>159</v>
      </c>
      <c r="B15467" s="1" t="s">
        <v>357</v>
      </c>
      <c r="C15467">
        <v>47.7425</v>
      </c>
      <c r="D15467">
        <v>-123.304</v>
      </c>
      <c r="E15467" s="1" t="s">
        <v>25</v>
      </c>
      <c r="F15467" t="s">
        <v>5994</v>
      </c>
      <c r="G15467">
        <v>0</v>
      </c>
      <c r="H15467">
        <v>0</v>
      </c>
      <c r="I15467">
        <v>0</v>
      </c>
    </row>
    <row r="15468" spans="1:9" hidden="1" x14ac:dyDescent="0.3">
      <c r="A15468" s="1" t="s">
        <v>159</v>
      </c>
      <c r="B15468" s="1" t="s">
        <v>357</v>
      </c>
      <c r="C15468">
        <v>47.7425</v>
      </c>
      <c r="D15468">
        <v>-123.304</v>
      </c>
      <c r="E15468" s="1" t="s">
        <v>26</v>
      </c>
      <c r="F15468" t="s">
        <v>6228</v>
      </c>
      <c r="G15468">
        <v>0</v>
      </c>
      <c r="H15468">
        <v>0</v>
      </c>
      <c r="I15468">
        <v>0</v>
      </c>
    </row>
    <row r="15469" spans="1:9" hidden="1" x14ac:dyDescent="0.3">
      <c r="A15469" s="1" t="s">
        <v>159</v>
      </c>
      <c r="B15469" s="1" t="s">
        <v>357</v>
      </c>
      <c r="C15469">
        <v>47.7425</v>
      </c>
      <c r="D15469">
        <v>-123.304</v>
      </c>
      <c r="E15469" s="1" t="s">
        <v>27</v>
      </c>
      <c r="F15469" t="s">
        <v>6462</v>
      </c>
      <c r="G15469">
        <v>0</v>
      </c>
      <c r="H15469">
        <v>0</v>
      </c>
      <c r="I15469">
        <v>0</v>
      </c>
    </row>
    <row r="15470" spans="1:9" hidden="1" x14ac:dyDescent="0.3">
      <c r="A15470" s="1" t="s">
        <v>159</v>
      </c>
      <c r="B15470" s="1" t="s">
        <v>357</v>
      </c>
      <c r="C15470">
        <v>47.7425</v>
      </c>
      <c r="D15470">
        <v>-123.304</v>
      </c>
      <c r="E15470" s="1" t="s">
        <v>28</v>
      </c>
      <c r="F15470" t="s">
        <v>6696</v>
      </c>
      <c r="G15470">
        <v>0</v>
      </c>
      <c r="H15470">
        <v>0</v>
      </c>
      <c r="I15470">
        <v>0</v>
      </c>
    </row>
    <row r="15471" spans="1:9" hidden="1" x14ac:dyDescent="0.3">
      <c r="A15471" s="1" t="s">
        <v>159</v>
      </c>
      <c r="B15471" s="1" t="s">
        <v>357</v>
      </c>
      <c r="C15471">
        <v>47.7425</v>
      </c>
      <c r="D15471">
        <v>-123.304</v>
      </c>
      <c r="E15471" s="1" t="s">
        <v>29</v>
      </c>
      <c r="F15471" t="s">
        <v>6930</v>
      </c>
      <c r="G15471">
        <v>0</v>
      </c>
      <c r="H15471">
        <v>0</v>
      </c>
      <c r="I15471">
        <v>0</v>
      </c>
    </row>
    <row r="15472" spans="1:9" hidden="1" x14ac:dyDescent="0.3">
      <c r="A15472" s="1" t="s">
        <v>159</v>
      </c>
      <c r="B15472" s="1" t="s">
        <v>357</v>
      </c>
      <c r="C15472">
        <v>47.7425</v>
      </c>
      <c r="D15472">
        <v>-123.304</v>
      </c>
      <c r="E15472" s="1" t="s">
        <v>30</v>
      </c>
      <c r="F15472" t="s">
        <v>7164</v>
      </c>
      <c r="G15472">
        <v>0</v>
      </c>
      <c r="H15472">
        <v>0</v>
      </c>
      <c r="I15472">
        <v>0</v>
      </c>
    </row>
    <row r="15473" spans="1:9" hidden="1" x14ac:dyDescent="0.3">
      <c r="A15473" s="1" t="s">
        <v>159</v>
      </c>
      <c r="B15473" s="1" t="s">
        <v>357</v>
      </c>
      <c r="C15473">
        <v>47.7425</v>
      </c>
      <c r="D15473">
        <v>-123.304</v>
      </c>
      <c r="E15473" s="1" t="s">
        <v>31</v>
      </c>
      <c r="F15473" t="s">
        <v>7398</v>
      </c>
      <c r="G15473">
        <v>0</v>
      </c>
      <c r="H15473">
        <v>0</v>
      </c>
      <c r="I15473">
        <v>0</v>
      </c>
    </row>
    <row r="15474" spans="1:9" hidden="1" x14ac:dyDescent="0.3">
      <c r="A15474" s="1" t="s">
        <v>159</v>
      </c>
      <c r="B15474" s="1" t="s">
        <v>357</v>
      </c>
      <c r="C15474">
        <v>47.7425</v>
      </c>
      <c r="D15474">
        <v>-123.304</v>
      </c>
      <c r="E15474" s="1" t="s">
        <v>32</v>
      </c>
      <c r="F15474" t="s">
        <v>7632</v>
      </c>
      <c r="G15474">
        <v>0</v>
      </c>
      <c r="H15474">
        <v>0</v>
      </c>
      <c r="I15474">
        <v>0</v>
      </c>
    </row>
    <row r="15475" spans="1:9" hidden="1" x14ac:dyDescent="0.3">
      <c r="A15475" s="1" t="s">
        <v>159</v>
      </c>
      <c r="B15475" s="1" t="s">
        <v>357</v>
      </c>
      <c r="C15475">
        <v>47.7425</v>
      </c>
      <c r="D15475">
        <v>-123.304</v>
      </c>
      <c r="E15475" s="1" t="s">
        <v>33</v>
      </c>
      <c r="F15475" t="s">
        <v>7866</v>
      </c>
      <c r="G15475">
        <v>0</v>
      </c>
      <c r="H15475">
        <v>0</v>
      </c>
      <c r="I15475">
        <v>0</v>
      </c>
    </row>
    <row r="15476" spans="1:9" hidden="1" x14ac:dyDescent="0.3">
      <c r="A15476" s="1" t="s">
        <v>159</v>
      </c>
      <c r="B15476" s="1" t="s">
        <v>357</v>
      </c>
      <c r="C15476">
        <v>47.7425</v>
      </c>
      <c r="D15476">
        <v>-123.304</v>
      </c>
      <c r="E15476" s="1" t="s">
        <v>34</v>
      </c>
      <c r="F15476" t="s">
        <v>8100</v>
      </c>
      <c r="G15476">
        <v>0</v>
      </c>
      <c r="H15476">
        <v>0</v>
      </c>
      <c r="I15476">
        <v>0</v>
      </c>
    </row>
    <row r="15477" spans="1:9" hidden="1" x14ac:dyDescent="0.3">
      <c r="A15477" s="1" t="s">
        <v>159</v>
      </c>
      <c r="B15477" s="1" t="s">
        <v>357</v>
      </c>
      <c r="C15477">
        <v>47.7425</v>
      </c>
      <c r="D15477">
        <v>-123.304</v>
      </c>
      <c r="E15477" s="1" t="s">
        <v>35</v>
      </c>
      <c r="F15477" t="s">
        <v>8332</v>
      </c>
      <c r="G15477">
        <v>0</v>
      </c>
      <c r="H15477">
        <v>0</v>
      </c>
      <c r="I15477">
        <v>0</v>
      </c>
    </row>
    <row r="15478" spans="1:9" hidden="1" x14ac:dyDescent="0.3">
      <c r="A15478" s="1" t="s">
        <v>159</v>
      </c>
      <c r="B15478" s="1" t="s">
        <v>357</v>
      </c>
      <c r="C15478">
        <v>47.7425</v>
      </c>
      <c r="D15478">
        <v>-123.304</v>
      </c>
      <c r="E15478" s="1" t="s">
        <v>36</v>
      </c>
      <c r="F15478" t="s">
        <v>8564</v>
      </c>
      <c r="G15478">
        <v>0</v>
      </c>
      <c r="H15478">
        <v>0</v>
      </c>
      <c r="I15478">
        <v>0</v>
      </c>
    </row>
    <row r="15479" spans="1:9" hidden="1" x14ac:dyDescent="0.3">
      <c r="A15479" s="1" t="s">
        <v>159</v>
      </c>
      <c r="B15479" s="1" t="s">
        <v>357</v>
      </c>
      <c r="C15479">
        <v>47.7425</v>
      </c>
      <c r="D15479">
        <v>-123.304</v>
      </c>
      <c r="E15479" s="1" t="s">
        <v>37</v>
      </c>
      <c r="F15479" t="s">
        <v>8795</v>
      </c>
      <c r="G15479">
        <v>0</v>
      </c>
      <c r="H15479">
        <v>0</v>
      </c>
      <c r="I15479">
        <v>0</v>
      </c>
    </row>
    <row r="15480" spans="1:9" hidden="1" x14ac:dyDescent="0.3">
      <c r="A15480" s="1" t="s">
        <v>159</v>
      </c>
      <c r="B15480" s="1" t="s">
        <v>357</v>
      </c>
      <c r="C15480">
        <v>47.7425</v>
      </c>
      <c r="D15480">
        <v>-123.304</v>
      </c>
      <c r="E15480" s="1" t="s">
        <v>38</v>
      </c>
      <c r="F15480" t="s">
        <v>9026</v>
      </c>
      <c r="G15480">
        <v>0</v>
      </c>
      <c r="H15480">
        <v>0</v>
      </c>
      <c r="I15480">
        <v>0</v>
      </c>
    </row>
    <row r="15481" spans="1:9" hidden="1" x14ac:dyDescent="0.3">
      <c r="A15481" s="1" t="s">
        <v>159</v>
      </c>
      <c r="B15481" s="1" t="s">
        <v>357</v>
      </c>
      <c r="C15481">
        <v>47.7425</v>
      </c>
      <c r="D15481">
        <v>-123.304</v>
      </c>
      <c r="E15481" s="1" t="s">
        <v>39</v>
      </c>
      <c r="F15481" t="s">
        <v>9257</v>
      </c>
      <c r="G15481">
        <v>0</v>
      </c>
      <c r="H15481">
        <v>0</v>
      </c>
      <c r="I15481">
        <v>0</v>
      </c>
    </row>
    <row r="15482" spans="1:9" hidden="1" x14ac:dyDescent="0.3">
      <c r="A15482" s="1" t="s">
        <v>159</v>
      </c>
      <c r="B15482" s="1" t="s">
        <v>357</v>
      </c>
      <c r="C15482">
        <v>47.7425</v>
      </c>
      <c r="D15482">
        <v>-123.304</v>
      </c>
      <c r="E15482" s="1" t="s">
        <v>40</v>
      </c>
      <c r="F15482" t="s">
        <v>9488</v>
      </c>
      <c r="G15482">
        <v>0</v>
      </c>
      <c r="H15482">
        <v>0</v>
      </c>
      <c r="I15482">
        <v>0</v>
      </c>
    </row>
    <row r="15483" spans="1:9" hidden="1" x14ac:dyDescent="0.3">
      <c r="A15483" s="1" t="s">
        <v>159</v>
      </c>
      <c r="B15483" s="1" t="s">
        <v>357</v>
      </c>
      <c r="C15483">
        <v>47.7425</v>
      </c>
      <c r="D15483">
        <v>-123.304</v>
      </c>
      <c r="E15483" s="1" t="s">
        <v>41</v>
      </c>
      <c r="F15483" t="s">
        <v>9719</v>
      </c>
      <c r="G15483">
        <v>0</v>
      </c>
      <c r="H15483">
        <v>0</v>
      </c>
      <c r="I15483">
        <v>0</v>
      </c>
    </row>
    <row r="15484" spans="1:9" hidden="1" x14ac:dyDescent="0.3">
      <c r="A15484" s="1" t="s">
        <v>159</v>
      </c>
      <c r="B15484" s="1" t="s">
        <v>357</v>
      </c>
      <c r="C15484">
        <v>47.7425</v>
      </c>
      <c r="D15484">
        <v>-123.304</v>
      </c>
      <c r="E15484" s="1" t="s">
        <v>42</v>
      </c>
      <c r="F15484" t="s">
        <v>9950</v>
      </c>
      <c r="G15484">
        <v>0</v>
      </c>
      <c r="H15484">
        <v>0</v>
      </c>
      <c r="I15484">
        <v>0</v>
      </c>
    </row>
    <row r="15485" spans="1:9" hidden="1" x14ac:dyDescent="0.3">
      <c r="A15485" s="1" t="s">
        <v>159</v>
      </c>
      <c r="B15485" s="1" t="s">
        <v>357</v>
      </c>
      <c r="C15485">
        <v>47.7425</v>
      </c>
      <c r="D15485">
        <v>-123.304</v>
      </c>
      <c r="E15485" s="1" t="s">
        <v>43</v>
      </c>
      <c r="F15485" t="s">
        <v>10179</v>
      </c>
      <c r="G15485">
        <v>0</v>
      </c>
      <c r="H15485">
        <v>0</v>
      </c>
      <c r="I15485">
        <v>0</v>
      </c>
    </row>
    <row r="15486" spans="1:9" hidden="1" x14ac:dyDescent="0.3">
      <c r="A15486" s="1" t="s">
        <v>159</v>
      </c>
      <c r="B15486" s="1" t="s">
        <v>357</v>
      </c>
      <c r="C15486">
        <v>47.7425</v>
      </c>
      <c r="D15486">
        <v>-123.304</v>
      </c>
      <c r="E15486" s="1" t="s">
        <v>44</v>
      </c>
      <c r="F15486" t="s">
        <v>10407</v>
      </c>
      <c r="G15486">
        <v>0</v>
      </c>
      <c r="H15486">
        <v>0</v>
      </c>
      <c r="I15486">
        <v>0</v>
      </c>
    </row>
    <row r="15487" spans="1:9" hidden="1" x14ac:dyDescent="0.3">
      <c r="A15487" s="1" t="s">
        <v>159</v>
      </c>
      <c r="B15487" s="1" t="s">
        <v>357</v>
      </c>
      <c r="C15487">
        <v>47.7425</v>
      </c>
      <c r="D15487">
        <v>-123.304</v>
      </c>
      <c r="E15487" s="1" t="s">
        <v>45</v>
      </c>
      <c r="F15487" t="s">
        <v>10627</v>
      </c>
      <c r="G15487">
        <v>0</v>
      </c>
      <c r="H15487">
        <v>0</v>
      </c>
      <c r="I15487">
        <v>0</v>
      </c>
    </row>
    <row r="15488" spans="1:9" hidden="1" x14ac:dyDescent="0.3">
      <c r="A15488" s="1" t="s">
        <v>159</v>
      </c>
      <c r="B15488" s="1" t="s">
        <v>357</v>
      </c>
      <c r="C15488">
        <v>47.7425</v>
      </c>
      <c r="D15488">
        <v>-123.304</v>
      </c>
      <c r="E15488" s="1" t="s">
        <v>46</v>
      </c>
      <c r="F15488" t="s">
        <v>10843</v>
      </c>
      <c r="G15488">
        <v>0</v>
      </c>
      <c r="H15488">
        <v>0</v>
      </c>
      <c r="I15488">
        <v>0</v>
      </c>
    </row>
    <row r="15489" spans="1:9" hidden="1" x14ac:dyDescent="0.3">
      <c r="A15489" s="1" t="s">
        <v>159</v>
      </c>
      <c r="B15489" s="1" t="s">
        <v>357</v>
      </c>
      <c r="C15489">
        <v>47.7425</v>
      </c>
      <c r="D15489">
        <v>-123.304</v>
      </c>
      <c r="E15489" s="1" t="s">
        <v>47</v>
      </c>
      <c r="F15489" t="s">
        <v>11058</v>
      </c>
      <c r="G15489">
        <v>0</v>
      </c>
      <c r="H15489">
        <v>0</v>
      </c>
      <c r="I15489">
        <v>0</v>
      </c>
    </row>
    <row r="15490" spans="1:9" hidden="1" x14ac:dyDescent="0.3">
      <c r="A15490" s="1" t="s">
        <v>159</v>
      </c>
      <c r="B15490" s="1" t="s">
        <v>357</v>
      </c>
      <c r="C15490">
        <v>47.7425</v>
      </c>
      <c r="D15490">
        <v>-123.304</v>
      </c>
      <c r="E15490" s="1" t="s">
        <v>48</v>
      </c>
      <c r="F15490" t="s">
        <v>11860</v>
      </c>
      <c r="G15490">
        <v>0</v>
      </c>
      <c r="H15490">
        <v>0</v>
      </c>
      <c r="I15490">
        <v>0</v>
      </c>
    </row>
    <row r="15491" spans="1:9" hidden="1" x14ac:dyDescent="0.3">
      <c r="A15491" s="1" t="s">
        <v>159</v>
      </c>
      <c r="B15491" s="1" t="s">
        <v>357</v>
      </c>
      <c r="C15491">
        <v>47.7425</v>
      </c>
      <c r="D15491">
        <v>-123.304</v>
      </c>
      <c r="E15491" s="1" t="s">
        <v>49</v>
      </c>
      <c r="F15491" t="s">
        <v>17687</v>
      </c>
      <c r="G15491">
        <v>0</v>
      </c>
      <c r="H15491">
        <v>1</v>
      </c>
      <c r="I15491">
        <v>0</v>
      </c>
    </row>
    <row r="15492" spans="1:9" hidden="1" x14ac:dyDescent="0.3">
      <c r="A15492" s="1" t="s">
        <v>159</v>
      </c>
      <c r="B15492" s="1" t="s">
        <v>357</v>
      </c>
      <c r="C15492">
        <v>47.7425</v>
      </c>
      <c r="D15492">
        <v>-123.304</v>
      </c>
      <c r="E15492" s="1" t="s">
        <v>50</v>
      </c>
      <c r="F15492" t="s">
        <v>17688</v>
      </c>
      <c r="G15492">
        <v>0</v>
      </c>
      <c r="H15492">
        <v>1</v>
      </c>
      <c r="I15492">
        <v>0</v>
      </c>
    </row>
    <row r="15493" spans="1:9" hidden="1" x14ac:dyDescent="0.3">
      <c r="A15493" s="1" t="s">
        <v>159</v>
      </c>
      <c r="B15493" s="1" t="s">
        <v>357</v>
      </c>
      <c r="C15493">
        <v>47.7425</v>
      </c>
      <c r="D15493">
        <v>-123.304</v>
      </c>
      <c r="E15493" s="1" t="s">
        <v>51</v>
      </c>
      <c r="F15493" t="s">
        <v>17689</v>
      </c>
      <c r="G15493">
        <v>0</v>
      </c>
      <c r="H15493">
        <v>1</v>
      </c>
      <c r="I15493">
        <v>0</v>
      </c>
    </row>
    <row r="15494" spans="1:9" hidden="1" x14ac:dyDescent="0.3">
      <c r="A15494" s="1" t="s">
        <v>159</v>
      </c>
      <c r="B15494" s="1" t="s">
        <v>357</v>
      </c>
      <c r="C15494">
        <v>47.7425</v>
      </c>
      <c r="D15494">
        <v>-123.304</v>
      </c>
      <c r="E15494" s="1" t="s">
        <v>52</v>
      </c>
      <c r="F15494" t="s">
        <v>11227</v>
      </c>
      <c r="G15494">
        <v>0</v>
      </c>
      <c r="H15494">
        <v>0</v>
      </c>
      <c r="I15494">
        <v>0</v>
      </c>
    </row>
    <row r="15495" spans="1:9" hidden="1" x14ac:dyDescent="0.3">
      <c r="A15495" s="1" t="s">
        <v>159</v>
      </c>
      <c r="B15495" s="1" t="s">
        <v>357</v>
      </c>
      <c r="C15495">
        <v>47.7425</v>
      </c>
      <c r="D15495">
        <v>-123.304</v>
      </c>
      <c r="E15495" s="1" t="s">
        <v>53</v>
      </c>
      <c r="F15495" t="s">
        <v>11425</v>
      </c>
      <c r="G15495">
        <v>0</v>
      </c>
      <c r="H15495">
        <v>0</v>
      </c>
      <c r="I15495">
        <v>0</v>
      </c>
    </row>
    <row r="15496" spans="1:9" hidden="1" x14ac:dyDescent="0.3">
      <c r="A15496" s="1" t="s">
        <v>159</v>
      </c>
      <c r="B15496" s="1" t="s">
        <v>357</v>
      </c>
      <c r="C15496">
        <v>47.7425</v>
      </c>
      <c r="D15496">
        <v>-123.304</v>
      </c>
      <c r="E15496" s="1" t="s">
        <v>54</v>
      </c>
      <c r="F15496" t="s">
        <v>11620</v>
      </c>
      <c r="G15496">
        <v>0</v>
      </c>
      <c r="H15496">
        <v>0</v>
      </c>
      <c r="I15496">
        <v>0</v>
      </c>
    </row>
    <row r="15497" spans="1:9" hidden="1" x14ac:dyDescent="0.3">
      <c r="A15497" s="1" t="s">
        <v>159</v>
      </c>
      <c r="B15497" s="1" t="s">
        <v>357</v>
      </c>
      <c r="C15497">
        <v>47.7425</v>
      </c>
      <c r="D15497">
        <v>-123.304</v>
      </c>
      <c r="E15497" s="1" t="s">
        <v>21548</v>
      </c>
      <c r="F15497" t="s">
        <v>21846</v>
      </c>
      <c r="G15497">
        <v>0</v>
      </c>
      <c r="H15497">
        <v>0</v>
      </c>
      <c r="I15497">
        <v>0</v>
      </c>
    </row>
    <row r="15498" spans="1:9" hidden="1" x14ac:dyDescent="0.3">
      <c r="A15498" s="1" t="s">
        <v>159</v>
      </c>
      <c r="B15498" s="1" t="s">
        <v>358</v>
      </c>
      <c r="C15498">
        <v>34.367199999999997</v>
      </c>
      <c r="D15498">
        <v>-80.588300000000004</v>
      </c>
      <c r="E15498" s="1" t="s">
        <v>4</v>
      </c>
      <c r="F15498" t="s">
        <v>1016</v>
      </c>
      <c r="G15498">
        <v>0</v>
      </c>
      <c r="H15498">
        <v>0</v>
      </c>
      <c r="I15498">
        <v>0</v>
      </c>
    </row>
    <row r="15499" spans="1:9" hidden="1" x14ac:dyDescent="0.3">
      <c r="A15499" s="1" t="s">
        <v>159</v>
      </c>
      <c r="B15499" s="1" t="s">
        <v>358</v>
      </c>
      <c r="C15499">
        <v>34.367199999999997</v>
      </c>
      <c r="D15499">
        <v>-80.588300000000004</v>
      </c>
      <c r="E15499" s="1" t="s">
        <v>5</v>
      </c>
      <c r="F15499" t="s">
        <v>1258</v>
      </c>
      <c r="G15499">
        <v>0</v>
      </c>
      <c r="H15499">
        <v>0</v>
      </c>
      <c r="I15499">
        <v>0</v>
      </c>
    </row>
    <row r="15500" spans="1:9" hidden="1" x14ac:dyDescent="0.3">
      <c r="A15500" s="1" t="s">
        <v>159</v>
      </c>
      <c r="B15500" s="1" t="s">
        <v>358</v>
      </c>
      <c r="C15500">
        <v>34.367199999999997</v>
      </c>
      <c r="D15500">
        <v>-80.588300000000004</v>
      </c>
      <c r="E15500" s="1" t="s">
        <v>6</v>
      </c>
      <c r="F15500" t="s">
        <v>1500</v>
      </c>
      <c r="G15500">
        <v>0</v>
      </c>
      <c r="H15500">
        <v>0</v>
      </c>
      <c r="I15500">
        <v>0</v>
      </c>
    </row>
    <row r="15501" spans="1:9" hidden="1" x14ac:dyDescent="0.3">
      <c r="A15501" s="1" t="s">
        <v>159</v>
      </c>
      <c r="B15501" s="1" t="s">
        <v>358</v>
      </c>
      <c r="C15501">
        <v>34.367199999999997</v>
      </c>
      <c r="D15501">
        <v>-80.588300000000004</v>
      </c>
      <c r="E15501" s="1" t="s">
        <v>7</v>
      </c>
      <c r="F15501" t="s">
        <v>1741</v>
      </c>
      <c r="G15501">
        <v>0</v>
      </c>
      <c r="H15501">
        <v>0</v>
      </c>
      <c r="I15501">
        <v>0</v>
      </c>
    </row>
    <row r="15502" spans="1:9" hidden="1" x14ac:dyDescent="0.3">
      <c r="A15502" s="1" t="s">
        <v>159</v>
      </c>
      <c r="B15502" s="1" t="s">
        <v>358</v>
      </c>
      <c r="C15502">
        <v>34.367199999999997</v>
      </c>
      <c r="D15502">
        <v>-80.588300000000004</v>
      </c>
      <c r="E15502" s="1" t="s">
        <v>8</v>
      </c>
      <c r="F15502" t="s">
        <v>1982</v>
      </c>
      <c r="G15502">
        <v>0</v>
      </c>
      <c r="H15502">
        <v>0</v>
      </c>
      <c r="I15502">
        <v>0</v>
      </c>
    </row>
    <row r="15503" spans="1:9" hidden="1" x14ac:dyDescent="0.3">
      <c r="A15503" s="1" t="s">
        <v>159</v>
      </c>
      <c r="B15503" s="1" t="s">
        <v>358</v>
      </c>
      <c r="C15503">
        <v>34.367199999999997</v>
      </c>
      <c r="D15503">
        <v>-80.588300000000004</v>
      </c>
      <c r="E15503" s="1" t="s">
        <v>9</v>
      </c>
      <c r="F15503" t="s">
        <v>2220</v>
      </c>
      <c r="G15503">
        <v>0</v>
      </c>
      <c r="H15503">
        <v>0</v>
      </c>
      <c r="I15503">
        <v>0</v>
      </c>
    </row>
    <row r="15504" spans="1:9" hidden="1" x14ac:dyDescent="0.3">
      <c r="A15504" s="1" t="s">
        <v>159</v>
      </c>
      <c r="B15504" s="1" t="s">
        <v>358</v>
      </c>
      <c r="C15504">
        <v>34.367199999999997</v>
      </c>
      <c r="D15504">
        <v>-80.588300000000004</v>
      </c>
      <c r="E15504" s="1" t="s">
        <v>10</v>
      </c>
      <c r="F15504" t="s">
        <v>2458</v>
      </c>
      <c r="G15504">
        <v>0</v>
      </c>
      <c r="H15504">
        <v>0</v>
      </c>
      <c r="I15504">
        <v>0</v>
      </c>
    </row>
    <row r="15505" spans="1:9" hidden="1" x14ac:dyDescent="0.3">
      <c r="A15505" s="1" t="s">
        <v>159</v>
      </c>
      <c r="B15505" s="1" t="s">
        <v>358</v>
      </c>
      <c r="C15505">
        <v>34.367199999999997</v>
      </c>
      <c r="D15505">
        <v>-80.588300000000004</v>
      </c>
      <c r="E15505" s="1" t="s">
        <v>11</v>
      </c>
      <c r="F15505" t="s">
        <v>2696</v>
      </c>
      <c r="G15505">
        <v>0</v>
      </c>
      <c r="H15505">
        <v>0</v>
      </c>
      <c r="I15505">
        <v>0</v>
      </c>
    </row>
    <row r="15506" spans="1:9" hidden="1" x14ac:dyDescent="0.3">
      <c r="A15506" s="1" t="s">
        <v>159</v>
      </c>
      <c r="B15506" s="1" t="s">
        <v>358</v>
      </c>
      <c r="C15506">
        <v>34.367199999999997</v>
      </c>
      <c r="D15506">
        <v>-80.588300000000004</v>
      </c>
      <c r="E15506" s="1" t="s">
        <v>12</v>
      </c>
      <c r="F15506" t="s">
        <v>2934</v>
      </c>
      <c r="G15506">
        <v>0</v>
      </c>
      <c r="H15506">
        <v>0</v>
      </c>
      <c r="I15506">
        <v>0</v>
      </c>
    </row>
    <row r="15507" spans="1:9" hidden="1" x14ac:dyDescent="0.3">
      <c r="A15507" s="1" t="s">
        <v>159</v>
      </c>
      <c r="B15507" s="1" t="s">
        <v>358</v>
      </c>
      <c r="C15507">
        <v>34.367199999999997</v>
      </c>
      <c r="D15507">
        <v>-80.588300000000004</v>
      </c>
      <c r="E15507" s="1" t="s">
        <v>13</v>
      </c>
      <c r="F15507" t="s">
        <v>3172</v>
      </c>
      <c r="G15507">
        <v>0</v>
      </c>
      <c r="H15507">
        <v>0</v>
      </c>
      <c r="I15507">
        <v>0</v>
      </c>
    </row>
    <row r="15508" spans="1:9" hidden="1" x14ac:dyDescent="0.3">
      <c r="A15508" s="1" t="s">
        <v>159</v>
      </c>
      <c r="B15508" s="1" t="s">
        <v>358</v>
      </c>
      <c r="C15508">
        <v>34.367199999999997</v>
      </c>
      <c r="D15508">
        <v>-80.588300000000004</v>
      </c>
      <c r="E15508" s="1" t="s">
        <v>14</v>
      </c>
      <c r="F15508" t="s">
        <v>3409</v>
      </c>
      <c r="G15508">
        <v>0</v>
      </c>
      <c r="H15508">
        <v>0</v>
      </c>
      <c r="I15508">
        <v>0</v>
      </c>
    </row>
    <row r="15509" spans="1:9" hidden="1" x14ac:dyDescent="0.3">
      <c r="A15509" s="1" t="s">
        <v>159</v>
      </c>
      <c r="B15509" s="1" t="s">
        <v>358</v>
      </c>
      <c r="C15509">
        <v>34.367199999999997</v>
      </c>
      <c r="D15509">
        <v>-80.588300000000004</v>
      </c>
      <c r="E15509" s="1" t="s">
        <v>15</v>
      </c>
      <c r="F15509" t="s">
        <v>3645</v>
      </c>
      <c r="G15509">
        <v>0</v>
      </c>
      <c r="H15509">
        <v>0</v>
      </c>
      <c r="I15509">
        <v>0</v>
      </c>
    </row>
    <row r="15510" spans="1:9" hidden="1" x14ac:dyDescent="0.3">
      <c r="A15510" s="1" t="s">
        <v>159</v>
      </c>
      <c r="B15510" s="1" t="s">
        <v>358</v>
      </c>
      <c r="C15510">
        <v>34.367199999999997</v>
      </c>
      <c r="D15510">
        <v>-80.588300000000004</v>
      </c>
      <c r="E15510" s="1" t="s">
        <v>16</v>
      </c>
      <c r="F15510" t="s">
        <v>3881</v>
      </c>
      <c r="G15510">
        <v>0</v>
      </c>
      <c r="H15510">
        <v>0</v>
      </c>
      <c r="I15510">
        <v>0</v>
      </c>
    </row>
    <row r="15511" spans="1:9" hidden="1" x14ac:dyDescent="0.3">
      <c r="A15511" s="1" t="s">
        <v>159</v>
      </c>
      <c r="B15511" s="1" t="s">
        <v>358</v>
      </c>
      <c r="C15511">
        <v>34.367199999999997</v>
      </c>
      <c r="D15511">
        <v>-80.588300000000004</v>
      </c>
      <c r="E15511" s="1" t="s">
        <v>17</v>
      </c>
      <c r="F15511" t="s">
        <v>4116</v>
      </c>
      <c r="G15511">
        <v>0</v>
      </c>
      <c r="H15511">
        <v>0</v>
      </c>
      <c r="I15511">
        <v>0</v>
      </c>
    </row>
    <row r="15512" spans="1:9" hidden="1" x14ac:dyDescent="0.3">
      <c r="A15512" s="1" t="s">
        <v>159</v>
      </c>
      <c r="B15512" s="1" t="s">
        <v>358</v>
      </c>
      <c r="C15512">
        <v>34.367199999999997</v>
      </c>
      <c r="D15512">
        <v>-80.588300000000004</v>
      </c>
      <c r="E15512" s="1" t="s">
        <v>18</v>
      </c>
      <c r="F15512" t="s">
        <v>4351</v>
      </c>
      <c r="G15512">
        <v>0</v>
      </c>
      <c r="H15512">
        <v>0</v>
      </c>
      <c r="I15512">
        <v>0</v>
      </c>
    </row>
    <row r="15513" spans="1:9" hidden="1" x14ac:dyDescent="0.3">
      <c r="A15513" s="1" t="s">
        <v>159</v>
      </c>
      <c r="B15513" s="1" t="s">
        <v>358</v>
      </c>
      <c r="C15513">
        <v>34.367199999999997</v>
      </c>
      <c r="D15513">
        <v>-80.588300000000004</v>
      </c>
      <c r="E15513" s="1" t="s">
        <v>19</v>
      </c>
      <c r="F15513" t="s">
        <v>4586</v>
      </c>
      <c r="G15513">
        <v>0</v>
      </c>
      <c r="H15513">
        <v>0</v>
      </c>
      <c r="I15513">
        <v>0</v>
      </c>
    </row>
    <row r="15514" spans="1:9" hidden="1" x14ac:dyDescent="0.3">
      <c r="A15514" s="1" t="s">
        <v>159</v>
      </c>
      <c r="B15514" s="1" t="s">
        <v>358</v>
      </c>
      <c r="C15514">
        <v>34.367199999999997</v>
      </c>
      <c r="D15514">
        <v>-80.588300000000004</v>
      </c>
      <c r="E15514" s="1" t="s">
        <v>20</v>
      </c>
      <c r="F15514" t="s">
        <v>4821</v>
      </c>
      <c r="G15514">
        <v>0</v>
      </c>
      <c r="H15514">
        <v>0</v>
      </c>
      <c r="I15514">
        <v>0</v>
      </c>
    </row>
    <row r="15515" spans="1:9" hidden="1" x14ac:dyDescent="0.3">
      <c r="A15515" s="1" t="s">
        <v>159</v>
      </c>
      <c r="B15515" s="1" t="s">
        <v>358</v>
      </c>
      <c r="C15515">
        <v>34.367199999999997</v>
      </c>
      <c r="D15515">
        <v>-80.588300000000004</v>
      </c>
      <c r="E15515" s="1" t="s">
        <v>21</v>
      </c>
      <c r="F15515" t="s">
        <v>5056</v>
      </c>
      <c r="G15515">
        <v>0</v>
      </c>
      <c r="H15515">
        <v>0</v>
      </c>
      <c r="I15515">
        <v>0</v>
      </c>
    </row>
    <row r="15516" spans="1:9" hidden="1" x14ac:dyDescent="0.3">
      <c r="A15516" s="1" t="s">
        <v>159</v>
      </c>
      <c r="B15516" s="1" t="s">
        <v>358</v>
      </c>
      <c r="C15516">
        <v>34.367199999999997</v>
      </c>
      <c r="D15516">
        <v>-80.588300000000004</v>
      </c>
      <c r="E15516" s="1" t="s">
        <v>22</v>
      </c>
      <c r="F15516" t="s">
        <v>5291</v>
      </c>
      <c r="G15516">
        <v>0</v>
      </c>
      <c r="H15516">
        <v>0</v>
      </c>
      <c r="I15516">
        <v>0</v>
      </c>
    </row>
    <row r="15517" spans="1:9" hidden="1" x14ac:dyDescent="0.3">
      <c r="A15517" s="1" t="s">
        <v>159</v>
      </c>
      <c r="B15517" s="1" t="s">
        <v>358</v>
      </c>
      <c r="C15517">
        <v>34.367199999999997</v>
      </c>
      <c r="D15517">
        <v>-80.588300000000004</v>
      </c>
      <c r="E15517" s="1" t="s">
        <v>23</v>
      </c>
      <c r="F15517" t="s">
        <v>5526</v>
      </c>
      <c r="G15517">
        <v>0</v>
      </c>
      <c r="H15517">
        <v>0</v>
      </c>
      <c r="I15517">
        <v>0</v>
      </c>
    </row>
    <row r="15518" spans="1:9" hidden="1" x14ac:dyDescent="0.3">
      <c r="A15518" s="1" t="s">
        <v>159</v>
      </c>
      <c r="B15518" s="1" t="s">
        <v>358</v>
      </c>
      <c r="C15518">
        <v>34.367199999999997</v>
      </c>
      <c r="D15518">
        <v>-80.588300000000004</v>
      </c>
      <c r="E15518" s="1" t="s">
        <v>24</v>
      </c>
      <c r="F15518" t="s">
        <v>5761</v>
      </c>
      <c r="G15518">
        <v>0</v>
      </c>
      <c r="H15518">
        <v>0</v>
      </c>
      <c r="I15518">
        <v>0</v>
      </c>
    </row>
    <row r="15519" spans="1:9" hidden="1" x14ac:dyDescent="0.3">
      <c r="A15519" s="1" t="s">
        <v>159</v>
      </c>
      <c r="B15519" s="1" t="s">
        <v>358</v>
      </c>
      <c r="C15519">
        <v>34.367199999999997</v>
      </c>
      <c r="D15519">
        <v>-80.588300000000004</v>
      </c>
      <c r="E15519" s="1" t="s">
        <v>25</v>
      </c>
      <c r="F15519" t="s">
        <v>5995</v>
      </c>
      <c r="G15519">
        <v>0</v>
      </c>
      <c r="H15519">
        <v>0</v>
      </c>
      <c r="I15519">
        <v>0</v>
      </c>
    </row>
    <row r="15520" spans="1:9" hidden="1" x14ac:dyDescent="0.3">
      <c r="A15520" s="1" t="s">
        <v>159</v>
      </c>
      <c r="B15520" s="1" t="s">
        <v>358</v>
      </c>
      <c r="C15520">
        <v>34.367199999999997</v>
      </c>
      <c r="D15520">
        <v>-80.588300000000004</v>
      </c>
      <c r="E15520" s="1" t="s">
        <v>26</v>
      </c>
      <c r="F15520" t="s">
        <v>6229</v>
      </c>
      <c r="G15520">
        <v>0</v>
      </c>
      <c r="H15520">
        <v>0</v>
      </c>
      <c r="I15520">
        <v>0</v>
      </c>
    </row>
    <row r="15521" spans="1:9" hidden="1" x14ac:dyDescent="0.3">
      <c r="A15521" s="1" t="s">
        <v>159</v>
      </c>
      <c r="B15521" s="1" t="s">
        <v>358</v>
      </c>
      <c r="C15521">
        <v>34.367199999999997</v>
      </c>
      <c r="D15521">
        <v>-80.588300000000004</v>
      </c>
      <c r="E15521" s="1" t="s">
        <v>27</v>
      </c>
      <c r="F15521" t="s">
        <v>6463</v>
      </c>
      <c r="G15521">
        <v>0</v>
      </c>
      <c r="H15521">
        <v>0</v>
      </c>
      <c r="I15521">
        <v>0</v>
      </c>
    </row>
    <row r="15522" spans="1:9" hidden="1" x14ac:dyDescent="0.3">
      <c r="A15522" s="1" t="s">
        <v>159</v>
      </c>
      <c r="B15522" s="1" t="s">
        <v>358</v>
      </c>
      <c r="C15522">
        <v>34.367199999999997</v>
      </c>
      <c r="D15522">
        <v>-80.588300000000004</v>
      </c>
      <c r="E15522" s="1" t="s">
        <v>28</v>
      </c>
      <c r="F15522" t="s">
        <v>6697</v>
      </c>
      <c r="G15522">
        <v>0</v>
      </c>
      <c r="H15522">
        <v>0</v>
      </c>
      <c r="I15522">
        <v>0</v>
      </c>
    </row>
    <row r="15523" spans="1:9" hidden="1" x14ac:dyDescent="0.3">
      <c r="A15523" s="1" t="s">
        <v>159</v>
      </c>
      <c r="B15523" s="1" t="s">
        <v>358</v>
      </c>
      <c r="C15523">
        <v>34.367199999999997</v>
      </c>
      <c r="D15523">
        <v>-80.588300000000004</v>
      </c>
      <c r="E15523" s="1" t="s">
        <v>29</v>
      </c>
      <c r="F15523" t="s">
        <v>6931</v>
      </c>
      <c r="G15523">
        <v>0</v>
      </c>
      <c r="H15523">
        <v>0</v>
      </c>
      <c r="I15523">
        <v>0</v>
      </c>
    </row>
    <row r="15524" spans="1:9" hidden="1" x14ac:dyDescent="0.3">
      <c r="A15524" s="1" t="s">
        <v>159</v>
      </c>
      <c r="B15524" s="1" t="s">
        <v>358</v>
      </c>
      <c r="C15524">
        <v>34.367199999999997</v>
      </c>
      <c r="D15524">
        <v>-80.588300000000004</v>
      </c>
      <c r="E15524" s="1" t="s">
        <v>30</v>
      </c>
      <c r="F15524" t="s">
        <v>7165</v>
      </c>
      <c r="G15524">
        <v>0</v>
      </c>
      <c r="H15524">
        <v>0</v>
      </c>
      <c r="I15524">
        <v>0</v>
      </c>
    </row>
    <row r="15525" spans="1:9" hidden="1" x14ac:dyDescent="0.3">
      <c r="A15525" s="1" t="s">
        <v>159</v>
      </c>
      <c r="B15525" s="1" t="s">
        <v>358</v>
      </c>
      <c r="C15525">
        <v>34.367199999999997</v>
      </c>
      <c r="D15525">
        <v>-80.588300000000004</v>
      </c>
      <c r="E15525" s="1" t="s">
        <v>31</v>
      </c>
      <c r="F15525" t="s">
        <v>7399</v>
      </c>
      <c r="G15525">
        <v>0</v>
      </c>
      <c r="H15525">
        <v>0</v>
      </c>
      <c r="I15525">
        <v>0</v>
      </c>
    </row>
    <row r="15526" spans="1:9" hidden="1" x14ac:dyDescent="0.3">
      <c r="A15526" s="1" t="s">
        <v>159</v>
      </c>
      <c r="B15526" s="1" t="s">
        <v>358</v>
      </c>
      <c r="C15526">
        <v>34.367199999999997</v>
      </c>
      <c r="D15526">
        <v>-80.588300000000004</v>
      </c>
      <c r="E15526" s="1" t="s">
        <v>32</v>
      </c>
      <c r="F15526" t="s">
        <v>7633</v>
      </c>
      <c r="G15526">
        <v>0</v>
      </c>
      <c r="H15526">
        <v>0</v>
      </c>
      <c r="I15526">
        <v>0</v>
      </c>
    </row>
    <row r="15527" spans="1:9" hidden="1" x14ac:dyDescent="0.3">
      <c r="A15527" s="1" t="s">
        <v>159</v>
      </c>
      <c r="B15527" s="1" t="s">
        <v>358</v>
      </c>
      <c r="C15527">
        <v>34.367199999999997</v>
      </c>
      <c r="D15527">
        <v>-80.588300000000004</v>
      </c>
      <c r="E15527" s="1" t="s">
        <v>33</v>
      </c>
      <c r="F15527" t="s">
        <v>7867</v>
      </c>
      <c r="G15527">
        <v>0</v>
      </c>
      <c r="H15527">
        <v>0</v>
      </c>
      <c r="I15527">
        <v>0</v>
      </c>
    </row>
    <row r="15528" spans="1:9" hidden="1" x14ac:dyDescent="0.3">
      <c r="A15528" s="1" t="s">
        <v>159</v>
      </c>
      <c r="B15528" s="1" t="s">
        <v>358</v>
      </c>
      <c r="C15528">
        <v>34.367199999999997</v>
      </c>
      <c r="D15528">
        <v>-80.588300000000004</v>
      </c>
      <c r="E15528" s="1" t="s">
        <v>34</v>
      </c>
      <c r="F15528" t="s">
        <v>8101</v>
      </c>
      <c r="G15528">
        <v>0</v>
      </c>
      <c r="H15528">
        <v>0</v>
      </c>
      <c r="I15528">
        <v>0</v>
      </c>
    </row>
    <row r="15529" spans="1:9" hidden="1" x14ac:dyDescent="0.3">
      <c r="A15529" s="1" t="s">
        <v>159</v>
      </c>
      <c r="B15529" s="1" t="s">
        <v>358</v>
      </c>
      <c r="C15529">
        <v>34.367199999999997</v>
      </c>
      <c r="D15529">
        <v>-80.588300000000004</v>
      </c>
      <c r="E15529" s="1" t="s">
        <v>35</v>
      </c>
      <c r="F15529" t="s">
        <v>8333</v>
      </c>
      <c r="G15529">
        <v>0</v>
      </c>
      <c r="H15529">
        <v>0</v>
      </c>
      <c r="I15529">
        <v>0</v>
      </c>
    </row>
    <row r="15530" spans="1:9" hidden="1" x14ac:dyDescent="0.3">
      <c r="A15530" s="1" t="s">
        <v>159</v>
      </c>
      <c r="B15530" s="1" t="s">
        <v>358</v>
      </c>
      <c r="C15530">
        <v>34.367199999999997</v>
      </c>
      <c r="D15530">
        <v>-80.588300000000004</v>
      </c>
      <c r="E15530" s="1" t="s">
        <v>36</v>
      </c>
      <c r="F15530" t="s">
        <v>8565</v>
      </c>
      <c r="G15530">
        <v>0</v>
      </c>
      <c r="H15530">
        <v>0</v>
      </c>
      <c r="I15530">
        <v>0</v>
      </c>
    </row>
    <row r="15531" spans="1:9" hidden="1" x14ac:dyDescent="0.3">
      <c r="A15531" s="1" t="s">
        <v>159</v>
      </c>
      <c r="B15531" s="1" t="s">
        <v>358</v>
      </c>
      <c r="C15531">
        <v>34.367199999999997</v>
      </c>
      <c r="D15531">
        <v>-80.588300000000004</v>
      </c>
      <c r="E15531" s="1" t="s">
        <v>37</v>
      </c>
      <c r="F15531" t="s">
        <v>8796</v>
      </c>
      <c r="G15531">
        <v>0</v>
      </c>
      <c r="H15531">
        <v>0</v>
      </c>
      <c r="I15531">
        <v>0</v>
      </c>
    </row>
    <row r="15532" spans="1:9" hidden="1" x14ac:dyDescent="0.3">
      <c r="A15532" s="1" t="s">
        <v>159</v>
      </c>
      <c r="B15532" s="1" t="s">
        <v>358</v>
      </c>
      <c r="C15532">
        <v>34.367199999999997</v>
      </c>
      <c r="D15532">
        <v>-80.588300000000004</v>
      </c>
      <c r="E15532" s="1" t="s">
        <v>38</v>
      </c>
      <c r="F15532" t="s">
        <v>9027</v>
      </c>
      <c r="G15532">
        <v>0</v>
      </c>
      <c r="H15532">
        <v>0</v>
      </c>
      <c r="I15532">
        <v>0</v>
      </c>
    </row>
    <row r="15533" spans="1:9" hidden="1" x14ac:dyDescent="0.3">
      <c r="A15533" s="1" t="s">
        <v>159</v>
      </c>
      <c r="B15533" s="1" t="s">
        <v>358</v>
      </c>
      <c r="C15533">
        <v>34.367199999999997</v>
      </c>
      <c r="D15533">
        <v>-80.588300000000004</v>
      </c>
      <c r="E15533" s="1" t="s">
        <v>39</v>
      </c>
      <c r="F15533" t="s">
        <v>9258</v>
      </c>
      <c r="G15533">
        <v>0</v>
      </c>
      <c r="H15533">
        <v>0</v>
      </c>
      <c r="I15533">
        <v>0</v>
      </c>
    </row>
    <row r="15534" spans="1:9" hidden="1" x14ac:dyDescent="0.3">
      <c r="A15534" s="1" t="s">
        <v>159</v>
      </c>
      <c r="B15534" s="1" t="s">
        <v>358</v>
      </c>
      <c r="C15534">
        <v>34.367199999999997</v>
      </c>
      <c r="D15534">
        <v>-80.588300000000004</v>
      </c>
      <c r="E15534" s="1" t="s">
        <v>40</v>
      </c>
      <c r="F15534" t="s">
        <v>9489</v>
      </c>
      <c r="G15534">
        <v>0</v>
      </c>
      <c r="H15534">
        <v>0</v>
      </c>
      <c r="I15534">
        <v>0</v>
      </c>
    </row>
    <row r="15535" spans="1:9" hidden="1" x14ac:dyDescent="0.3">
      <c r="A15535" s="1" t="s">
        <v>159</v>
      </c>
      <c r="B15535" s="1" t="s">
        <v>358</v>
      </c>
      <c r="C15535">
        <v>34.367199999999997</v>
      </c>
      <c r="D15535">
        <v>-80.588300000000004</v>
      </c>
      <c r="E15535" s="1" t="s">
        <v>41</v>
      </c>
      <c r="F15535" t="s">
        <v>9720</v>
      </c>
      <c r="G15535">
        <v>0</v>
      </c>
      <c r="H15535">
        <v>0</v>
      </c>
      <c r="I15535">
        <v>0</v>
      </c>
    </row>
    <row r="15536" spans="1:9" hidden="1" x14ac:dyDescent="0.3">
      <c r="A15536" s="1" t="s">
        <v>159</v>
      </c>
      <c r="B15536" s="1" t="s">
        <v>358</v>
      </c>
      <c r="C15536">
        <v>34.367199999999997</v>
      </c>
      <c r="D15536">
        <v>-80.588300000000004</v>
      </c>
      <c r="E15536" s="1" t="s">
        <v>42</v>
      </c>
      <c r="F15536" t="s">
        <v>9951</v>
      </c>
      <c r="G15536">
        <v>0</v>
      </c>
      <c r="H15536">
        <v>0</v>
      </c>
      <c r="I15536">
        <v>0</v>
      </c>
    </row>
    <row r="15537" spans="1:9" hidden="1" x14ac:dyDescent="0.3">
      <c r="A15537" s="1" t="s">
        <v>159</v>
      </c>
      <c r="B15537" s="1" t="s">
        <v>358</v>
      </c>
      <c r="C15537">
        <v>34.367199999999997</v>
      </c>
      <c r="D15537">
        <v>-80.588300000000004</v>
      </c>
      <c r="E15537" s="1" t="s">
        <v>43</v>
      </c>
      <c r="F15537" t="s">
        <v>10180</v>
      </c>
      <c r="G15537">
        <v>0</v>
      </c>
      <c r="H15537">
        <v>0</v>
      </c>
      <c r="I15537">
        <v>0</v>
      </c>
    </row>
    <row r="15538" spans="1:9" hidden="1" x14ac:dyDescent="0.3">
      <c r="A15538" s="1" t="s">
        <v>159</v>
      </c>
      <c r="B15538" s="1" t="s">
        <v>358</v>
      </c>
      <c r="C15538">
        <v>34.367199999999997</v>
      </c>
      <c r="D15538">
        <v>-80.588300000000004</v>
      </c>
      <c r="E15538" s="1" t="s">
        <v>44</v>
      </c>
      <c r="F15538" t="s">
        <v>10408</v>
      </c>
      <c r="G15538">
        <v>0</v>
      </c>
      <c r="H15538">
        <v>0</v>
      </c>
      <c r="I15538">
        <v>0</v>
      </c>
    </row>
    <row r="15539" spans="1:9" hidden="1" x14ac:dyDescent="0.3">
      <c r="A15539" s="1" t="s">
        <v>159</v>
      </c>
      <c r="B15539" s="1" t="s">
        <v>358</v>
      </c>
      <c r="C15539">
        <v>34.367199999999997</v>
      </c>
      <c r="D15539">
        <v>-80.588300000000004</v>
      </c>
      <c r="E15539" s="1" t="s">
        <v>45</v>
      </c>
      <c r="F15539" t="s">
        <v>10628</v>
      </c>
      <c r="G15539">
        <v>0</v>
      </c>
      <c r="H15539">
        <v>0</v>
      </c>
      <c r="I15539">
        <v>0</v>
      </c>
    </row>
    <row r="15540" spans="1:9" hidden="1" x14ac:dyDescent="0.3">
      <c r="A15540" s="1" t="s">
        <v>159</v>
      </c>
      <c r="B15540" s="1" t="s">
        <v>358</v>
      </c>
      <c r="C15540">
        <v>34.367199999999997</v>
      </c>
      <c r="D15540">
        <v>-80.588300000000004</v>
      </c>
      <c r="E15540" s="1" t="s">
        <v>46</v>
      </c>
      <c r="F15540" t="s">
        <v>10844</v>
      </c>
      <c r="G15540">
        <v>0</v>
      </c>
      <c r="H15540">
        <v>0</v>
      </c>
      <c r="I15540">
        <v>0</v>
      </c>
    </row>
    <row r="15541" spans="1:9" hidden="1" x14ac:dyDescent="0.3">
      <c r="A15541" s="1" t="s">
        <v>159</v>
      </c>
      <c r="B15541" s="1" t="s">
        <v>358</v>
      </c>
      <c r="C15541">
        <v>34.367199999999997</v>
      </c>
      <c r="D15541">
        <v>-80.588300000000004</v>
      </c>
      <c r="E15541" s="1" t="s">
        <v>47</v>
      </c>
      <c r="F15541" t="s">
        <v>11059</v>
      </c>
      <c r="G15541">
        <v>0</v>
      </c>
      <c r="H15541">
        <v>0</v>
      </c>
      <c r="I15541">
        <v>0</v>
      </c>
    </row>
    <row r="15542" spans="1:9" hidden="1" x14ac:dyDescent="0.3">
      <c r="A15542" s="1" t="s">
        <v>159</v>
      </c>
      <c r="B15542" s="1" t="s">
        <v>358</v>
      </c>
      <c r="C15542">
        <v>34.367199999999997</v>
      </c>
      <c r="D15542">
        <v>-80.588300000000004</v>
      </c>
      <c r="E15542" s="1" t="s">
        <v>48</v>
      </c>
      <c r="F15542" t="s">
        <v>11861</v>
      </c>
      <c r="G15542">
        <v>0</v>
      </c>
      <c r="H15542">
        <v>0</v>
      </c>
      <c r="I15542">
        <v>0</v>
      </c>
    </row>
    <row r="15543" spans="1:9" hidden="1" x14ac:dyDescent="0.3">
      <c r="A15543" s="1" t="s">
        <v>159</v>
      </c>
      <c r="B15543" s="1" t="s">
        <v>358</v>
      </c>
      <c r="C15543">
        <v>34.367199999999997</v>
      </c>
      <c r="D15543">
        <v>-80.588300000000004</v>
      </c>
      <c r="E15543" s="1" t="s">
        <v>49</v>
      </c>
      <c r="F15543" t="s">
        <v>17690</v>
      </c>
      <c r="G15543">
        <v>0</v>
      </c>
      <c r="H15543">
        <v>1</v>
      </c>
      <c r="I15543">
        <v>0</v>
      </c>
    </row>
    <row r="15544" spans="1:9" hidden="1" x14ac:dyDescent="0.3">
      <c r="A15544" s="1" t="s">
        <v>159</v>
      </c>
      <c r="B15544" s="1" t="s">
        <v>358</v>
      </c>
      <c r="C15544">
        <v>34.367199999999997</v>
      </c>
      <c r="D15544">
        <v>-80.588300000000004</v>
      </c>
      <c r="E15544" s="1" t="s">
        <v>50</v>
      </c>
      <c r="F15544" t="s">
        <v>17691</v>
      </c>
      <c r="G15544">
        <v>0</v>
      </c>
      <c r="H15544">
        <v>1</v>
      </c>
      <c r="I15544">
        <v>0</v>
      </c>
    </row>
    <row r="15545" spans="1:9" hidden="1" x14ac:dyDescent="0.3">
      <c r="A15545" s="1" t="s">
        <v>159</v>
      </c>
      <c r="B15545" s="1" t="s">
        <v>358</v>
      </c>
      <c r="C15545">
        <v>34.367199999999997</v>
      </c>
      <c r="D15545">
        <v>-80.588300000000004</v>
      </c>
      <c r="E15545" s="1" t="s">
        <v>51</v>
      </c>
      <c r="F15545" t="s">
        <v>17692</v>
      </c>
      <c r="G15545">
        <v>0</v>
      </c>
      <c r="H15545">
        <v>1</v>
      </c>
      <c r="I15545">
        <v>0</v>
      </c>
    </row>
    <row r="15546" spans="1:9" hidden="1" x14ac:dyDescent="0.3">
      <c r="A15546" s="1" t="s">
        <v>159</v>
      </c>
      <c r="B15546" s="1" t="s">
        <v>358</v>
      </c>
      <c r="C15546">
        <v>34.367199999999997</v>
      </c>
      <c r="D15546">
        <v>-80.588300000000004</v>
      </c>
      <c r="E15546" s="1" t="s">
        <v>52</v>
      </c>
      <c r="F15546" t="s">
        <v>11228</v>
      </c>
      <c r="G15546">
        <v>0</v>
      </c>
      <c r="H15546">
        <v>0</v>
      </c>
      <c r="I15546">
        <v>0</v>
      </c>
    </row>
    <row r="15547" spans="1:9" hidden="1" x14ac:dyDescent="0.3">
      <c r="A15547" s="1" t="s">
        <v>159</v>
      </c>
      <c r="B15547" s="1" t="s">
        <v>358</v>
      </c>
      <c r="C15547">
        <v>34.367199999999997</v>
      </c>
      <c r="D15547">
        <v>-80.588300000000004</v>
      </c>
      <c r="E15547" s="1" t="s">
        <v>53</v>
      </c>
      <c r="F15547" t="s">
        <v>11426</v>
      </c>
      <c r="G15547">
        <v>0</v>
      </c>
      <c r="H15547">
        <v>0</v>
      </c>
      <c r="I15547">
        <v>0</v>
      </c>
    </row>
    <row r="15548" spans="1:9" hidden="1" x14ac:dyDescent="0.3">
      <c r="A15548" s="1" t="s">
        <v>159</v>
      </c>
      <c r="B15548" s="1" t="s">
        <v>358</v>
      </c>
      <c r="C15548">
        <v>34.367199999999997</v>
      </c>
      <c r="D15548">
        <v>-80.588300000000004</v>
      </c>
      <c r="E15548" s="1" t="s">
        <v>54</v>
      </c>
      <c r="F15548" t="s">
        <v>11621</v>
      </c>
      <c r="G15548">
        <v>0</v>
      </c>
      <c r="H15548">
        <v>0</v>
      </c>
      <c r="I15548">
        <v>0</v>
      </c>
    </row>
    <row r="15549" spans="1:9" hidden="1" x14ac:dyDescent="0.3">
      <c r="A15549" s="1" t="s">
        <v>159</v>
      </c>
      <c r="B15549" s="1" t="s">
        <v>358</v>
      </c>
      <c r="C15549">
        <v>34.367199999999997</v>
      </c>
      <c r="D15549">
        <v>-80.588300000000004</v>
      </c>
      <c r="E15549" s="1" t="s">
        <v>21548</v>
      </c>
      <c r="F15549" t="s">
        <v>21847</v>
      </c>
      <c r="G15549">
        <v>0</v>
      </c>
      <c r="H15549">
        <v>0</v>
      </c>
      <c r="I15549">
        <v>0</v>
      </c>
    </row>
    <row r="15550" spans="1:9" hidden="1" x14ac:dyDescent="0.3">
      <c r="A15550" s="1" t="s">
        <v>159</v>
      </c>
      <c r="B15550" s="1" t="s">
        <v>359</v>
      </c>
      <c r="C15550">
        <v>42.695300000000003</v>
      </c>
      <c r="D15550">
        <v>-121.6142</v>
      </c>
      <c r="E15550" s="1" t="s">
        <v>4</v>
      </c>
      <c r="F15550" t="s">
        <v>1017</v>
      </c>
      <c r="G15550">
        <v>0</v>
      </c>
      <c r="H15550">
        <v>0</v>
      </c>
      <c r="I15550">
        <v>0</v>
      </c>
    </row>
    <row r="15551" spans="1:9" hidden="1" x14ac:dyDescent="0.3">
      <c r="A15551" s="1" t="s">
        <v>159</v>
      </c>
      <c r="B15551" s="1" t="s">
        <v>359</v>
      </c>
      <c r="C15551">
        <v>42.695300000000003</v>
      </c>
      <c r="D15551">
        <v>-121.6142</v>
      </c>
      <c r="E15551" s="1" t="s">
        <v>5</v>
      </c>
      <c r="F15551" t="s">
        <v>1259</v>
      </c>
      <c r="G15551">
        <v>0</v>
      </c>
      <c r="H15551">
        <v>0</v>
      </c>
      <c r="I15551">
        <v>0</v>
      </c>
    </row>
    <row r="15552" spans="1:9" hidden="1" x14ac:dyDescent="0.3">
      <c r="A15552" s="1" t="s">
        <v>159</v>
      </c>
      <c r="B15552" s="1" t="s">
        <v>359</v>
      </c>
      <c r="C15552">
        <v>42.695300000000003</v>
      </c>
      <c r="D15552">
        <v>-121.6142</v>
      </c>
      <c r="E15552" s="1" t="s">
        <v>6</v>
      </c>
      <c r="F15552" t="s">
        <v>1501</v>
      </c>
      <c r="G15552">
        <v>0</v>
      </c>
      <c r="H15552">
        <v>0</v>
      </c>
      <c r="I15552">
        <v>0</v>
      </c>
    </row>
    <row r="15553" spans="1:9" hidden="1" x14ac:dyDescent="0.3">
      <c r="A15553" s="1" t="s">
        <v>159</v>
      </c>
      <c r="B15553" s="1" t="s">
        <v>359</v>
      </c>
      <c r="C15553">
        <v>42.695300000000003</v>
      </c>
      <c r="D15553">
        <v>-121.6142</v>
      </c>
      <c r="E15553" s="1" t="s">
        <v>7</v>
      </c>
      <c r="F15553" t="s">
        <v>1742</v>
      </c>
      <c r="G15553">
        <v>0</v>
      </c>
      <c r="H15553">
        <v>0</v>
      </c>
      <c r="I15553">
        <v>0</v>
      </c>
    </row>
    <row r="15554" spans="1:9" hidden="1" x14ac:dyDescent="0.3">
      <c r="A15554" s="1" t="s">
        <v>159</v>
      </c>
      <c r="B15554" s="1" t="s">
        <v>359</v>
      </c>
      <c r="C15554">
        <v>42.695300000000003</v>
      </c>
      <c r="D15554">
        <v>-121.6142</v>
      </c>
      <c r="E15554" s="1" t="s">
        <v>8</v>
      </c>
      <c r="F15554" t="s">
        <v>1983</v>
      </c>
      <c r="G15554">
        <v>0</v>
      </c>
      <c r="H15554">
        <v>0</v>
      </c>
      <c r="I15554">
        <v>0</v>
      </c>
    </row>
    <row r="15555" spans="1:9" hidden="1" x14ac:dyDescent="0.3">
      <c r="A15555" s="1" t="s">
        <v>159</v>
      </c>
      <c r="B15555" s="1" t="s">
        <v>359</v>
      </c>
      <c r="C15555">
        <v>42.695300000000003</v>
      </c>
      <c r="D15555">
        <v>-121.6142</v>
      </c>
      <c r="E15555" s="1" t="s">
        <v>9</v>
      </c>
      <c r="F15555" t="s">
        <v>2221</v>
      </c>
      <c r="G15555">
        <v>0</v>
      </c>
      <c r="H15555">
        <v>0</v>
      </c>
      <c r="I15555">
        <v>0</v>
      </c>
    </row>
    <row r="15556" spans="1:9" hidden="1" x14ac:dyDescent="0.3">
      <c r="A15556" s="1" t="s">
        <v>159</v>
      </c>
      <c r="B15556" s="1" t="s">
        <v>359</v>
      </c>
      <c r="C15556">
        <v>42.695300000000003</v>
      </c>
      <c r="D15556">
        <v>-121.6142</v>
      </c>
      <c r="E15556" s="1" t="s">
        <v>10</v>
      </c>
      <c r="F15556" t="s">
        <v>2459</v>
      </c>
      <c r="G15556">
        <v>0</v>
      </c>
      <c r="H15556">
        <v>0</v>
      </c>
      <c r="I15556">
        <v>0</v>
      </c>
    </row>
    <row r="15557" spans="1:9" hidden="1" x14ac:dyDescent="0.3">
      <c r="A15557" s="1" t="s">
        <v>159</v>
      </c>
      <c r="B15557" s="1" t="s">
        <v>359</v>
      </c>
      <c r="C15557">
        <v>42.695300000000003</v>
      </c>
      <c r="D15557">
        <v>-121.6142</v>
      </c>
      <c r="E15557" s="1" t="s">
        <v>11</v>
      </c>
      <c r="F15557" t="s">
        <v>2697</v>
      </c>
      <c r="G15557">
        <v>0</v>
      </c>
      <c r="H15557">
        <v>0</v>
      </c>
      <c r="I15557">
        <v>0</v>
      </c>
    </row>
    <row r="15558" spans="1:9" hidden="1" x14ac:dyDescent="0.3">
      <c r="A15558" s="1" t="s">
        <v>159</v>
      </c>
      <c r="B15558" s="1" t="s">
        <v>359</v>
      </c>
      <c r="C15558">
        <v>42.695300000000003</v>
      </c>
      <c r="D15558">
        <v>-121.6142</v>
      </c>
      <c r="E15558" s="1" t="s">
        <v>12</v>
      </c>
      <c r="F15558" t="s">
        <v>2935</v>
      </c>
      <c r="G15558">
        <v>0</v>
      </c>
      <c r="H15558">
        <v>0</v>
      </c>
      <c r="I15558">
        <v>0</v>
      </c>
    </row>
    <row r="15559" spans="1:9" hidden="1" x14ac:dyDescent="0.3">
      <c r="A15559" s="1" t="s">
        <v>159</v>
      </c>
      <c r="B15559" s="1" t="s">
        <v>359</v>
      </c>
      <c r="C15559">
        <v>42.695300000000003</v>
      </c>
      <c r="D15559">
        <v>-121.6142</v>
      </c>
      <c r="E15559" s="1" t="s">
        <v>13</v>
      </c>
      <c r="F15559" t="s">
        <v>3173</v>
      </c>
      <c r="G15559">
        <v>0</v>
      </c>
      <c r="H15559">
        <v>0</v>
      </c>
      <c r="I15559">
        <v>0</v>
      </c>
    </row>
    <row r="15560" spans="1:9" hidden="1" x14ac:dyDescent="0.3">
      <c r="A15560" s="1" t="s">
        <v>159</v>
      </c>
      <c r="B15560" s="1" t="s">
        <v>359</v>
      </c>
      <c r="C15560">
        <v>42.695300000000003</v>
      </c>
      <c r="D15560">
        <v>-121.6142</v>
      </c>
      <c r="E15560" s="1" t="s">
        <v>14</v>
      </c>
      <c r="F15560" t="s">
        <v>3410</v>
      </c>
      <c r="G15560">
        <v>0</v>
      </c>
      <c r="H15560">
        <v>0</v>
      </c>
      <c r="I15560">
        <v>0</v>
      </c>
    </row>
    <row r="15561" spans="1:9" hidden="1" x14ac:dyDescent="0.3">
      <c r="A15561" s="1" t="s">
        <v>159</v>
      </c>
      <c r="B15561" s="1" t="s">
        <v>359</v>
      </c>
      <c r="C15561">
        <v>42.695300000000003</v>
      </c>
      <c r="D15561">
        <v>-121.6142</v>
      </c>
      <c r="E15561" s="1" t="s">
        <v>15</v>
      </c>
      <c r="F15561" t="s">
        <v>3646</v>
      </c>
      <c r="G15561">
        <v>0</v>
      </c>
      <c r="H15561">
        <v>0</v>
      </c>
      <c r="I15561">
        <v>0</v>
      </c>
    </row>
    <row r="15562" spans="1:9" hidden="1" x14ac:dyDescent="0.3">
      <c r="A15562" s="1" t="s">
        <v>159</v>
      </c>
      <c r="B15562" s="1" t="s">
        <v>359</v>
      </c>
      <c r="C15562">
        <v>42.695300000000003</v>
      </c>
      <c r="D15562">
        <v>-121.6142</v>
      </c>
      <c r="E15562" s="1" t="s">
        <v>16</v>
      </c>
      <c r="F15562" t="s">
        <v>3882</v>
      </c>
      <c r="G15562">
        <v>0</v>
      </c>
      <c r="H15562">
        <v>0</v>
      </c>
      <c r="I15562">
        <v>0</v>
      </c>
    </row>
    <row r="15563" spans="1:9" hidden="1" x14ac:dyDescent="0.3">
      <c r="A15563" s="1" t="s">
        <v>159</v>
      </c>
      <c r="B15563" s="1" t="s">
        <v>359</v>
      </c>
      <c r="C15563">
        <v>42.695300000000003</v>
      </c>
      <c r="D15563">
        <v>-121.6142</v>
      </c>
      <c r="E15563" s="1" t="s">
        <v>17</v>
      </c>
      <c r="F15563" t="s">
        <v>4117</v>
      </c>
      <c r="G15563">
        <v>0</v>
      </c>
      <c r="H15563">
        <v>0</v>
      </c>
      <c r="I15563">
        <v>0</v>
      </c>
    </row>
    <row r="15564" spans="1:9" hidden="1" x14ac:dyDescent="0.3">
      <c r="A15564" s="1" t="s">
        <v>159</v>
      </c>
      <c r="B15564" s="1" t="s">
        <v>359</v>
      </c>
      <c r="C15564">
        <v>42.695300000000003</v>
      </c>
      <c r="D15564">
        <v>-121.6142</v>
      </c>
      <c r="E15564" s="1" t="s">
        <v>18</v>
      </c>
      <c r="F15564" t="s">
        <v>4352</v>
      </c>
      <c r="G15564">
        <v>0</v>
      </c>
      <c r="H15564">
        <v>0</v>
      </c>
      <c r="I15564">
        <v>0</v>
      </c>
    </row>
    <row r="15565" spans="1:9" hidden="1" x14ac:dyDescent="0.3">
      <c r="A15565" s="1" t="s">
        <v>159</v>
      </c>
      <c r="B15565" s="1" t="s">
        <v>359</v>
      </c>
      <c r="C15565">
        <v>42.695300000000003</v>
      </c>
      <c r="D15565">
        <v>-121.6142</v>
      </c>
      <c r="E15565" s="1" t="s">
        <v>19</v>
      </c>
      <c r="F15565" t="s">
        <v>4587</v>
      </c>
      <c r="G15565">
        <v>0</v>
      </c>
      <c r="H15565">
        <v>0</v>
      </c>
      <c r="I15565">
        <v>0</v>
      </c>
    </row>
    <row r="15566" spans="1:9" hidden="1" x14ac:dyDescent="0.3">
      <c r="A15566" s="1" t="s">
        <v>159</v>
      </c>
      <c r="B15566" s="1" t="s">
        <v>359</v>
      </c>
      <c r="C15566">
        <v>42.695300000000003</v>
      </c>
      <c r="D15566">
        <v>-121.6142</v>
      </c>
      <c r="E15566" s="1" t="s">
        <v>20</v>
      </c>
      <c r="F15566" t="s">
        <v>4822</v>
      </c>
      <c r="G15566">
        <v>0</v>
      </c>
      <c r="H15566">
        <v>0</v>
      </c>
      <c r="I15566">
        <v>0</v>
      </c>
    </row>
    <row r="15567" spans="1:9" hidden="1" x14ac:dyDescent="0.3">
      <c r="A15567" s="1" t="s">
        <v>159</v>
      </c>
      <c r="B15567" s="1" t="s">
        <v>359</v>
      </c>
      <c r="C15567">
        <v>42.695300000000003</v>
      </c>
      <c r="D15567">
        <v>-121.6142</v>
      </c>
      <c r="E15567" s="1" t="s">
        <v>21</v>
      </c>
      <c r="F15567" t="s">
        <v>5057</v>
      </c>
      <c r="G15567">
        <v>0</v>
      </c>
      <c r="H15567">
        <v>0</v>
      </c>
      <c r="I15567">
        <v>0</v>
      </c>
    </row>
    <row r="15568" spans="1:9" hidden="1" x14ac:dyDescent="0.3">
      <c r="A15568" s="1" t="s">
        <v>159</v>
      </c>
      <c r="B15568" s="1" t="s">
        <v>359</v>
      </c>
      <c r="C15568">
        <v>42.695300000000003</v>
      </c>
      <c r="D15568">
        <v>-121.6142</v>
      </c>
      <c r="E15568" s="1" t="s">
        <v>22</v>
      </c>
      <c r="F15568" t="s">
        <v>5292</v>
      </c>
      <c r="G15568">
        <v>0</v>
      </c>
      <c r="H15568">
        <v>0</v>
      </c>
      <c r="I15568">
        <v>0</v>
      </c>
    </row>
    <row r="15569" spans="1:9" hidden="1" x14ac:dyDescent="0.3">
      <c r="A15569" s="1" t="s">
        <v>159</v>
      </c>
      <c r="B15569" s="1" t="s">
        <v>359</v>
      </c>
      <c r="C15569">
        <v>42.695300000000003</v>
      </c>
      <c r="D15569">
        <v>-121.6142</v>
      </c>
      <c r="E15569" s="1" t="s">
        <v>23</v>
      </c>
      <c r="F15569" t="s">
        <v>5527</v>
      </c>
      <c r="G15569">
        <v>0</v>
      </c>
      <c r="H15569">
        <v>0</v>
      </c>
      <c r="I15569">
        <v>0</v>
      </c>
    </row>
    <row r="15570" spans="1:9" hidden="1" x14ac:dyDescent="0.3">
      <c r="A15570" s="1" t="s">
        <v>159</v>
      </c>
      <c r="B15570" s="1" t="s">
        <v>359</v>
      </c>
      <c r="C15570">
        <v>42.695300000000003</v>
      </c>
      <c r="D15570">
        <v>-121.6142</v>
      </c>
      <c r="E15570" s="1" t="s">
        <v>24</v>
      </c>
      <c r="F15570" t="s">
        <v>5762</v>
      </c>
      <c r="G15570">
        <v>0</v>
      </c>
      <c r="H15570">
        <v>0</v>
      </c>
      <c r="I15570">
        <v>0</v>
      </c>
    </row>
    <row r="15571" spans="1:9" hidden="1" x14ac:dyDescent="0.3">
      <c r="A15571" s="1" t="s">
        <v>159</v>
      </c>
      <c r="B15571" s="1" t="s">
        <v>359</v>
      </c>
      <c r="C15571">
        <v>42.695300000000003</v>
      </c>
      <c r="D15571">
        <v>-121.6142</v>
      </c>
      <c r="E15571" s="1" t="s">
        <v>25</v>
      </c>
      <c r="F15571" t="s">
        <v>5996</v>
      </c>
      <c r="G15571">
        <v>0</v>
      </c>
      <c r="H15571">
        <v>0</v>
      </c>
      <c r="I15571">
        <v>0</v>
      </c>
    </row>
    <row r="15572" spans="1:9" hidden="1" x14ac:dyDescent="0.3">
      <c r="A15572" s="1" t="s">
        <v>159</v>
      </c>
      <c r="B15572" s="1" t="s">
        <v>359</v>
      </c>
      <c r="C15572">
        <v>42.695300000000003</v>
      </c>
      <c r="D15572">
        <v>-121.6142</v>
      </c>
      <c r="E15572" s="1" t="s">
        <v>26</v>
      </c>
      <c r="F15572" t="s">
        <v>6230</v>
      </c>
      <c r="G15572">
        <v>0</v>
      </c>
      <c r="H15572">
        <v>0</v>
      </c>
      <c r="I15572">
        <v>0</v>
      </c>
    </row>
    <row r="15573" spans="1:9" hidden="1" x14ac:dyDescent="0.3">
      <c r="A15573" s="1" t="s">
        <v>159</v>
      </c>
      <c r="B15573" s="1" t="s">
        <v>359</v>
      </c>
      <c r="C15573">
        <v>42.695300000000003</v>
      </c>
      <c r="D15573">
        <v>-121.6142</v>
      </c>
      <c r="E15573" s="1" t="s">
        <v>27</v>
      </c>
      <c r="F15573" t="s">
        <v>6464</v>
      </c>
      <c r="G15573">
        <v>0</v>
      </c>
      <c r="H15573">
        <v>0</v>
      </c>
      <c r="I15573">
        <v>0</v>
      </c>
    </row>
    <row r="15574" spans="1:9" hidden="1" x14ac:dyDescent="0.3">
      <c r="A15574" s="1" t="s">
        <v>159</v>
      </c>
      <c r="B15574" s="1" t="s">
        <v>359</v>
      </c>
      <c r="C15574">
        <v>42.695300000000003</v>
      </c>
      <c r="D15574">
        <v>-121.6142</v>
      </c>
      <c r="E15574" s="1" t="s">
        <v>28</v>
      </c>
      <c r="F15574" t="s">
        <v>6698</v>
      </c>
      <c r="G15574">
        <v>0</v>
      </c>
      <c r="H15574">
        <v>0</v>
      </c>
      <c r="I15574">
        <v>0</v>
      </c>
    </row>
    <row r="15575" spans="1:9" hidden="1" x14ac:dyDescent="0.3">
      <c r="A15575" s="1" t="s">
        <v>159</v>
      </c>
      <c r="B15575" s="1" t="s">
        <v>359</v>
      </c>
      <c r="C15575">
        <v>42.695300000000003</v>
      </c>
      <c r="D15575">
        <v>-121.6142</v>
      </c>
      <c r="E15575" s="1" t="s">
        <v>29</v>
      </c>
      <c r="F15575" t="s">
        <v>6932</v>
      </c>
      <c r="G15575">
        <v>0</v>
      </c>
      <c r="H15575">
        <v>0</v>
      </c>
      <c r="I15575">
        <v>0</v>
      </c>
    </row>
    <row r="15576" spans="1:9" hidden="1" x14ac:dyDescent="0.3">
      <c r="A15576" s="1" t="s">
        <v>159</v>
      </c>
      <c r="B15576" s="1" t="s">
        <v>359</v>
      </c>
      <c r="C15576">
        <v>42.695300000000003</v>
      </c>
      <c r="D15576">
        <v>-121.6142</v>
      </c>
      <c r="E15576" s="1" t="s">
        <v>30</v>
      </c>
      <c r="F15576" t="s">
        <v>7166</v>
      </c>
      <c r="G15576">
        <v>0</v>
      </c>
      <c r="H15576">
        <v>0</v>
      </c>
      <c r="I15576">
        <v>0</v>
      </c>
    </row>
    <row r="15577" spans="1:9" hidden="1" x14ac:dyDescent="0.3">
      <c r="A15577" s="1" t="s">
        <v>159</v>
      </c>
      <c r="B15577" s="1" t="s">
        <v>359</v>
      </c>
      <c r="C15577">
        <v>42.695300000000003</v>
      </c>
      <c r="D15577">
        <v>-121.6142</v>
      </c>
      <c r="E15577" s="1" t="s">
        <v>31</v>
      </c>
      <c r="F15577" t="s">
        <v>7400</v>
      </c>
      <c r="G15577">
        <v>0</v>
      </c>
      <c r="H15577">
        <v>0</v>
      </c>
      <c r="I15577">
        <v>0</v>
      </c>
    </row>
    <row r="15578" spans="1:9" hidden="1" x14ac:dyDescent="0.3">
      <c r="A15578" s="1" t="s">
        <v>159</v>
      </c>
      <c r="B15578" s="1" t="s">
        <v>359</v>
      </c>
      <c r="C15578">
        <v>42.695300000000003</v>
      </c>
      <c r="D15578">
        <v>-121.6142</v>
      </c>
      <c r="E15578" s="1" t="s">
        <v>32</v>
      </c>
      <c r="F15578" t="s">
        <v>7634</v>
      </c>
      <c r="G15578">
        <v>0</v>
      </c>
      <c r="H15578">
        <v>0</v>
      </c>
      <c r="I15578">
        <v>0</v>
      </c>
    </row>
    <row r="15579" spans="1:9" hidden="1" x14ac:dyDescent="0.3">
      <c r="A15579" s="1" t="s">
        <v>159</v>
      </c>
      <c r="B15579" s="1" t="s">
        <v>359</v>
      </c>
      <c r="C15579">
        <v>42.695300000000003</v>
      </c>
      <c r="D15579">
        <v>-121.6142</v>
      </c>
      <c r="E15579" s="1" t="s">
        <v>33</v>
      </c>
      <c r="F15579" t="s">
        <v>7868</v>
      </c>
      <c r="G15579">
        <v>0</v>
      </c>
      <c r="H15579">
        <v>0</v>
      </c>
      <c r="I15579">
        <v>0</v>
      </c>
    </row>
    <row r="15580" spans="1:9" hidden="1" x14ac:dyDescent="0.3">
      <c r="A15580" s="1" t="s">
        <v>159</v>
      </c>
      <c r="B15580" s="1" t="s">
        <v>359</v>
      </c>
      <c r="C15580">
        <v>42.695300000000003</v>
      </c>
      <c r="D15580">
        <v>-121.6142</v>
      </c>
      <c r="E15580" s="1" t="s">
        <v>34</v>
      </c>
      <c r="F15580" t="s">
        <v>8102</v>
      </c>
      <c r="G15580">
        <v>0</v>
      </c>
      <c r="H15580">
        <v>0</v>
      </c>
      <c r="I15580">
        <v>0</v>
      </c>
    </row>
    <row r="15581" spans="1:9" hidden="1" x14ac:dyDescent="0.3">
      <c r="A15581" s="1" t="s">
        <v>159</v>
      </c>
      <c r="B15581" s="1" t="s">
        <v>359</v>
      </c>
      <c r="C15581">
        <v>42.695300000000003</v>
      </c>
      <c r="D15581">
        <v>-121.6142</v>
      </c>
      <c r="E15581" s="1" t="s">
        <v>35</v>
      </c>
      <c r="F15581" t="s">
        <v>8334</v>
      </c>
      <c r="G15581">
        <v>0</v>
      </c>
      <c r="H15581">
        <v>0</v>
      </c>
      <c r="I15581">
        <v>0</v>
      </c>
    </row>
    <row r="15582" spans="1:9" hidden="1" x14ac:dyDescent="0.3">
      <c r="A15582" s="1" t="s">
        <v>159</v>
      </c>
      <c r="B15582" s="1" t="s">
        <v>359</v>
      </c>
      <c r="C15582">
        <v>42.695300000000003</v>
      </c>
      <c r="D15582">
        <v>-121.6142</v>
      </c>
      <c r="E15582" s="1" t="s">
        <v>36</v>
      </c>
      <c r="F15582" t="s">
        <v>8566</v>
      </c>
      <c r="G15582">
        <v>0</v>
      </c>
      <c r="H15582">
        <v>0</v>
      </c>
      <c r="I15582">
        <v>0</v>
      </c>
    </row>
    <row r="15583" spans="1:9" hidden="1" x14ac:dyDescent="0.3">
      <c r="A15583" s="1" t="s">
        <v>159</v>
      </c>
      <c r="B15583" s="1" t="s">
        <v>359</v>
      </c>
      <c r="C15583">
        <v>42.695300000000003</v>
      </c>
      <c r="D15583">
        <v>-121.6142</v>
      </c>
      <c r="E15583" s="1" t="s">
        <v>37</v>
      </c>
      <c r="F15583" t="s">
        <v>8797</v>
      </c>
      <c r="G15583">
        <v>0</v>
      </c>
      <c r="H15583">
        <v>0</v>
      </c>
      <c r="I15583">
        <v>0</v>
      </c>
    </row>
    <row r="15584" spans="1:9" hidden="1" x14ac:dyDescent="0.3">
      <c r="A15584" s="1" t="s">
        <v>159</v>
      </c>
      <c r="B15584" s="1" t="s">
        <v>359</v>
      </c>
      <c r="C15584">
        <v>42.695300000000003</v>
      </c>
      <c r="D15584">
        <v>-121.6142</v>
      </c>
      <c r="E15584" s="1" t="s">
        <v>38</v>
      </c>
      <c r="F15584" t="s">
        <v>9028</v>
      </c>
      <c r="G15584">
        <v>0</v>
      </c>
      <c r="H15584">
        <v>0</v>
      </c>
      <c r="I15584">
        <v>0</v>
      </c>
    </row>
    <row r="15585" spans="1:9" hidden="1" x14ac:dyDescent="0.3">
      <c r="A15585" s="1" t="s">
        <v>159</v>
      </c>
      <c r="B15585" s="1" t="s">
        <v>359</v>
      </c>
      <c r="C15585">
        <v>42.695300000000003</v>
      </c>
      <c r="D15585">
        <v>-121.6142</v>
      </c>
      <c r="E15585" s="1" t="s">
        <v>39</v>
      </c>
      <c r="F15585" t="s">
        <v>9259</v>
      </c>
      <c r="G15585">
        <v>0</v>
      </c>
      <c r="H15585">
        <v>0</v>
      </c>
      <c r="I15585">
        <v>0</v>
      </c>
    </row>
    <row r="15586" spans="1:9" hidden="1" x14ac:dyDescent="0.3">
      <c r="A15586" s="1" t="s">
        <v>159</v>
      </c>
      <c r="B15586" s="1" t="s">
        <v>359</v>
      </c>
      <c r="C15586">
        <v>42.695300000000003</v>
      </c>
      <c r="D15586">
        <v>-121.6142</v>
      </c>
      <c r="E15586" s="1" t="s">
        <v>40</v>
      </c>
      <c r="F15586" t="s">
        <v>9490</v>
      </c>
      <c r="G15586">
        <v>0</v>
      </c>
      <c r="H15586">
        <v>0</v>
      </c>
      <c r="I15586">
        <v>0</v>
      </c>
    </row>
    <row r="15587" spans="1:9" hidden="1" x14ac:dyDescent="0.3">
      <c r="A15587" s="1" t="s">
        <v>159</v>
      </c>
      <c r="B15587" s="1" t="s">
        <v>359</v>
      </c>
      <c r="C15587">
        <v>42.695300000000003</v>
      </c>
      <c r="D15587">
        <v>-121.6142</v>
      </c>
      <c r="E15587" s="1" t="s">
        <v>41</v>
      </c>
      <c r="F15587" t="s">
        <v>9721</v>
      </c>
      <c r="G15587">
        <v>0</v>
      </c>
      <c r="H15587">
        <v>0</v>
      </c>
      <c r="I15587">
        <v>0</v>
      </c>
    </row>
    <row r="15588" spans="1:9" hidden="1" x14ac:dyDescent="0.3">
      <c r="A15588" s="1" t="s">
        <v>159</v>
      </c>
      <c r="B15588" s="1" t="s">
        <v>359</v>
      </c>
      <c r="C15588">
        <v>42.695300000000003</v>
      </c>
      <c r="D15588">
        <v>-121.6142</v>
      </c>
      <c r="E15588" s="1" t="s">
        <v>42</v>
      </c>
      <c r="F15588" t="s">
        <v>9952</v>
      </c>
      <c r="G15588">
        <v>0</v>
      </c>
      <c r="H15588">
        <v>0</v>
      </c>
      <c r="I15588">
        <v>0</v>
      </c>
    </row>
    <row r="15589" spans="1:9" hidden="1" x14ac:dyDescent="0.3">
      <c r="A15589" s="1" t="s">
        <v>159</v>
      </c>
      <c r="B15589" s="1" t="s">
        <v>359</v>
      </c>
      <c r="C15589">
        <v>42.695300000000003</v>
      </c>
      <c r="D15589">
        <v>-121.6142</v>
      </c>
      <c r="E15589" s="1" t="s">
        <v>43</v>
      </c>
      <c r="F15589" t="s">
        <v>10181</v>
      </c>
      <c r="G15589">
        <v>0</v>
      </c>
      <c r="H15589">
        <v>0</v>
      </c>
      <c r="I15589">
        <v>0</v>
      </c>
    </row>
    <row r="15590" spans="1:9" hidden="1" x14ac:dyDescent="0.3">
      <c r="A15590" s="1" t="s">
        <v>159</v>
      </c>
      <c r="B15590" s="1" t="s">
        <v>359</v>
      </c>
      <c r="C15590">
        <v>42.695300000000003</v>
      </c>
      <c r="D15590">
        <v>-121.6142</v>
      </c>
      <c r="E15590" s="1" t="s">
        <v>44</v>
      </c>
      <c r="F15590" t="s">
        <v>10409</v>
      </c>
      <c r="G15590">
        <v>0</v>
      </c>
      <c r="H15590">
        <v>0</v>
      </c>
      <c r="I15590">
        <v>0</v>
      </c>
    </row>
    <row r="15591" spans="1:9" hidden="1" x14ac:dyDescent="0.3">
      <c r="A15591" s="1" t="s">
        <v>159</v>
      </c>
      <c r="B15591" s="1" t="s">
        <v>359</v>
      </c>
      <c r="C15591">
        <v>42.695300000000003</v>
      </c>
      <c r="D15591">
        <v>-121.6142</v>
      </c>
      <c r="E15591" s="1" t="s">
        <v>45</v>
      </c>
      <c r="F15591" t="s">
        <v>10629</v>
      </c>
      <c r="G15591">
        <v>0</v>
      </c>
      <c r="H15591">
        <v>0</v>
      </c>
      <c r="I15591">
        <v>0</v>
      </c>
    </row>
    <row r="15592" spans="1:9" hidden="1" x14ac:dyDescent="0.3">
      <c r="A15592" s="1" t="s">
        <v>159</v>
      </c>
      <c r="B15592" s="1" t="s">
        <v>359</v>
      </c>
      <c r="C15592">
        <v>42.695300000000003</v>
      </c>
      <c r="D15592">
        <v>-121.6142</v>
      </c>
      <c r="E15592" s="1" t="s">
        <v>46</v>
      </c>
      <c r="F15592" t="s">
        <v>10845</v>
      </c>
      <c r="G15592">
        <v>0</v>
      </c>
      <c r="H15592">
        <v>0</v>
      </c>
      <c r="I15592">
        <v>0</v>
      </c>
    </row>
    <row r="15593" spans="1:9" hidden="1" x14ac:dyDescent="0.3">
      <c r="A15593" s="1" t="s">
        <v>159</v>
      </c>
      <c r="B15593" s="1" t="s">
        <v>359</v>
      </c>
      <c r="C15593">
        <v>42.695300000000003</v>
      </c>
      <c r="D15593">
        <v>-121.6142</v>
      </c>
      <c r="E15593" s="1" t="s">
        <v>47</v>
      </c>
      <c r="F15593" t="s">
        <v>11060</v>
      </c>
      <c r="G15593">
        <v>0</v>
      </c>
      <c r="H15593">
        <v>0</v>
      </c>
      <c r="I15593">
        <v>0</v>
      </c>
    </row>
    <row r="15594" spans="1:9" hidden="1" x14ac:dyDescent="0.3">
      <c r="A15594" s="1" t="s">
        <v>159</v>
      </c>
      <c r="B15594" s="1" t="s">
        <v>359</v>
      </c>
      <c r="C15594">
        <v>42.695300000000003</v>
      </c>
      <c r="D15594">
        <v>-121.6142</v>
      </c>
      <c r="E15594" s="1" t="s">
        <v>48</v>
      </c>
      <c r="F15594" t="s">
        <v>11862</v>
      </c>
      <c r="G15594">
        <v>0</v>
      </c>
      <c r="H15594">
        <v>0</v>
      </c>
      <c r="I15594">
        <v>0</v>
      </c>
    </row>
    <row r="15595" spans="1:9" hidden="1" x14ac:dyDescent="0.3">
      <c r="A15595" s="1" t="s">
        <v>159</v>
      </c>
      <c r="B15595" s="1" t="s">
        <v>359</v>
      </c>
      <c r="C15595">
        <v>42.695300000000003</v>
      </c>
      <c r="D15595">
        <v>-121.6142</v>
      </c>
      <c r="E15595" s="1" t="s">
        <v>49</v>
      </c>
      <c r="F15595" t="s">
        <v>17693</v>
      </c>
      <c r="G15595">
        <v>0</v>
      </c>
      <c r="H15595">
        <v>1</v>
      </c>
      <c r="I15595">
        <v>0</v>
      </c>
    </row>
    <row r="15596" spans="1:9" hidden="1" x14ac:dyDescent="0.3">
      <c r="A15596" s="1" t="s">
        <v>159</v>
      </c>
      <c r="B15596" s="1" t="s">
        <v>359</v>
      </c>
      <c r="C15596">
        <v>42.695300000000003</v>
      </c>
      <c r="D15596">
        <v>-121.6142</v>
      </c>
      <c r="E15596" s="1" t="s">
        <v>50</v>
      </c>
      <c r="F15596" t="s">
        <v>17694</v>
      </c>
      <c r="G15596">
        <v>0</v>
      </c>
      <c r="H15596">
        <v>1</v>
      </c>
      <c r="I15596">
        <v>0</v>
      </c>
    </row>
    <row r="15597" spans="1:9" hidden="1" x14ac:dyDescent="0.3">
      <c r="A15597" s="1" t="s">
        <v>159</v>
      </c>
      <c r="B15597" s="1" t="s">
        <v>359</v>
      </c>
      <c r="C15597">
        <v>42.695300000000003</v>
      </c>
      <c r="D15597">
        <v>-121.6142</v>
      </c>
      <c r="E15597" s="1" t="s">
        <v>51</v>
      </c>
      <c r="F15597" t="s">
        <v>17695</v>
      </c>
      <c r="G15597">
        <v>0</v>
      </c>
      <c r="H15597">
        <v>1</v>
      </c>
      <c r="I15597">
        <v>0</v>
      </c>
    </row>
    <row r="15598" spans="1:9" hidden="1" x14ac:dyDescent="0.3">
      <c r="A15598" s="1" t="s">
        <v>159</v>
      </c>
      <c r="B15598" s="1" t="s">
        <v>359</v>
      </c>
      <c r="C15598">
        <v>42.695300000000003</v>
      </c>
      <c r="D15598">
        <v>-121.6142</v>
      </c>
      <c r="E15598" s="1" t="s">
        <v>52</v>
      </c>
      <c r="F15598" t="s">
        <v>11229</v>
      </c>
      <c r="G15598">
        <v>0</v>
      </c>
      <c r="H15598">
        <v>0</v>
      </c>
      <c r="I15598">
        <v>0</v>
      </c>
    </row>
    <row r="15599" spans="1:9" hidden="1" x14ac:dyDescent="0.3">
      <c r="A15599" s="1" t="s">
        <v>159</v>
      </c>
      <c r="B15599" s="1" t="s">
        <v>359</v>
      </c>
      <c r="C15599">
        <v>42.695300000000003</v>
      </c>
      <c r="D15599">
        <v>-121.6142</v>
      </c>
      <c r="E15599" s="1" t="s">
        <v>53</v>
      </c>
      <c r="F15599" t="s">
        <v>11427</v>
      </c>
      <c r="G15599">
        <v>0</v>
      </c>
      <c r="H15599">
        <v>0</v>
      </c>
      <c r="I15599">
        <v>0</v>
      </c>
    </row>
    <row r="15600" spans="1:9" hidden="1" x14ac:dyDescent="0.3">
      <c r="A15600" s="1" t="s">
        <v>159</v>
      </c>
      <c r="B15600" s="1" t="s">
        <v>359</v>
      </c>
      <c r="C15600">
        <v>42.695300000000003</v>
      </c>
      <c r="D15600">
        <v>-121.6142</v>
      </c>
      <c r="E15600" s="1" t="s">
        <v>54</v>
      </c>
      <c r="F15600" t="s">
        <v>11622</v>
      </c>
      <c r="G15600">
        <v>0</v>
      </c>
      <c r="H15600">
        <v>0</v>
      </c>
      <c r="I15600">
        <v>0</v>
      </c>
    </row>
    <row r="15601" spans="1:9" hidden="1" x14ac:dyDescent="0.3">
      <c r="A15601" s="1" t="s">
        <v>159</v>
      </c>
      <c r="B15601" s="1" t="s">
        <v>359</v>
      </c>
      <c r="C15601">
        <v>42.695300000000003</v>
      </c>
      <c r="D15601">
        <v>-121.6142</v>
      </c>
      <c r="E15601" s="1" t="s">
        <v>21548</v>
      </c>
      <c r="F15601" t="s">
        <v>21848</v>
      </c>
      <c r="G15601">
        <v>0</v>
      </c>
      <c r="H15601">
        <v>0</v>
      </c>
      <c r="I15601">
        <v>0</v>
      </c>
    </row>
    <row r="15602" spans="1:9" hidden="1" x14ac:dyDescent="0.3">
      <c r="A15602" s="1" t="s">
        <v>159</v>
      </c>
      <c r="B15602" s="1" t="s">
        <v>360</v>
      </c>
      <c r="C15602">
        <v>37.251899999999999</v>
      </c>
      <c r="D15602">
        <v>-119.69629999999999</v>
      </c>
      <c r="E15602" s="1" t="s">
        <v>4</v>
      </c>
      <c r="F15602" t="s">
        <v>1018</v>
      </c>
      <c r="G15602">
        <v>0</v>
      </c>
      <c r="H15602">
        <v>0</v>
      </c>
      <c r="I15602">
        <v>0</v>
      </c>
    </row>
    <row r="15603" spans="1:9" hidden="1" x14ac:dyDescent="0.3">
      <c r="A15603" s="1" t="s">
        <v>159</v>
      </c>
      <c r="B15603" s="1" t="s">
        <v>360</v>
      </c>
      <c r="C15603">
        <v>37.251899999999999</v>
      </c>
      <c r="D15603">
        <v>-119.69629999999999</v>
      </c>
      <c r="E15603" s="1" t="s">
        <v>5</v>
      </c>
      <c r="F15603" t="s">
        <v>1260</v>
      </c>
      <c r="G15603">
        <v>0</v>
      </c>
      <c r="H15603">
        <v>0</v>
      </c>
      <c r="I15603">
        <v>0</v>
      </c>
    </row>
    <row r="15604" spans="1:9" hidden="1" x14ac:dyDescent="0.3">
      <c r="A15604" s="1" t="s">
        <v>159</v>
      </c>
      <c r="B15604" s="1" t="s">
        <v>360</v>
      </c>
      <c r="C15604">
        <v>37.251899999999999</v>
      </c>
      <c r="D15604">
        <v>-119.69629999999999</v>
      </c>
      <c r="E15604" s="1" t="s">
        <v>6</v>
      </c>
      <c r="F15604" t="s">
        <v>1502</v>
      </c>
      <c r="G15604">
        <v>0</v>
      </c>
      <c r="H15604">
        <v>0</v>
      </c>
      <c r="I15604">
        <v>0</v>
      </c>
    </row>
    <row r="15605" spans="1:9" hidden="1" x14ac:dyDescent="0.3">
      <c r="A15605" s="1" t="s">
        <v>159</v>
      </c>
      <c r="B15605" s="1" t="s">
        <v>360</v>
      </c>
      <c r="C15605">
        <v>37.251899999999999</v>
      </c>
      <c r="D15605">
        <v>-119.69629999999999</v>
      </c>
      <c r="E15605" s="1" t="s">
        <v>7</v>
      </c>
      <c r="F15605" t="s">
        <v>1743</v>
      </c>
      <c r="G15605">
        <v>0</v>
      </c>
      <c r="H15605">
        <v>0</v>
      </c>
      <c r="I15605">
        <v>0</v>
      </c>
    </row>
    <row r="15606" spans="1:9" hidden="1" x14ac:dyDescent="0.3">
      <c r="A15606" s="1" t="s">
        <v>159</v>
      </c>
      <c r="B15606" s="1" t="s">
        <v>360</v>
      </c>
      <c r="C15606">
        <v>37.251899999999999</v>
      </c>
      <c r="D15606">
        <v>-119.69629999999999</v>
      </c>
      <c r="E15606" s="1" t="s">
        <v>8</v>
      </c>
      <c r="F15606" t="s">
        <v>1984</v>
      </c>
      <c r="G15606">
        <v>0</v>
      </c>
      <c r="H15606">
        <v>0</v>
      </c>
      <c r="I15606">
        <v>0</v>
      </c>
    </row>
    <row r="15607" spans="1:9" hidden="1" x14ac:dyDescent="0.3">
      <c r="A15607" s="1" t="s">
        <v>159</v>
      </c>
      <c r="B15607" s="1" t="s">
        <v>360</v>
      </c>
      <c r="C15607">
        <v>37.251899999999999</v>
      </c>
      <c r="D15607">
        <v>-119.69629999999999</v>
      </c>
      <c r="E15607" s="1" t="s">
        <v>9</v>
      </c>
      <c r="F15607" t="s">
        <v>2222</v>
      </c>
      <c r="G15607">
        <v>0</v>
      </c>
      <c r="H15607">
        <v>0</v>
      </c>
      <c r="I15607">
        <v>0</v>
      </c>
    </row>
    <row r="15608" spans="1:9" hidden="1" x14ac:dyDescent="0.3">
      <c r="A15608" s="1" t="s">
        <v>159</v>
      </c>
      <c r="B15608" s="1" t="s">
        <v>360</v>
      </c>
      <c r="C15608">
        <v>37.251899999999999</v>
      </c>
      <c r="D15608">
        <v>-119.69629999999999</v>
      </c>
      <c r="E15608" s="1" t="s">
        <v>10</v>
      </c>
      <c r="F15608" t="s">
        <v>2460</v>
      </c>
      <c r="G15608">
        <v>0</v>
      </c>
      <c r="H15608">
        <v>0</v>
      </c>
      <c r="I15608">
        <v>0</v>
      </c>
    </row>
    <row r="15609" spans="1:9" hidden="1" x14ac:dyDescent="0.3">
      <c r="A15609" s="1" t="s">
        <v>159</v>
      </c>
      <c r="B15609" s="1" t="s">
        <v>360</v>
      </c>
      <c r="C15609">
        <v>37.251899999999999</v>
      </c>
      <c r="D15609">
        <v>-119.69629999999999</v>
      </c>
      <c r="E15609" s="1" t="s">
        <v>11</v>
      </c>
      <c r="F15609" t="s">
        <v>2698</v>
      </c>
      <c r="G15609">
        <v>0</v>
      </c>
      <c r="H15609">
        <v>0</v>
      </c>
      <c r="I15609">
        <v>0</v>
      </c>
    </row>
    <row r="15610" spans="1:9" hidden="1" x14ac:dyDescent="0.3">
      <c r="A15610" s="1" t="s">
        <v>159</v>
      </c>
      <c r="B15610" s="1" t="s">
        <v>360</v>
      </c>
      <c r="C15610">
        <v>37.251899999999999</v>
      </c>
      <c r="D15610">
        <v>-119.69629999999999</v>
      </c>
      <c r="E15610" s="1" t="s">
        <v>12</v>
      </c>
      <c r="F15610" t="s">
        <v>2936</v>
      </c>
      <c r="G15610">
        <v>0</v>
      </c>
      <c r="H15610">
        <v>0</v>
      </c>
      <c r="I15610">
        <v>0</v>
      </c>
    </row>
    <row r="15611" spans="1:9" hidden="1" x14ac:dyDescent="0.3">
      <c r="A15611" s="1" t="s">
        <v>159</v>
      </c>
      <c r="B15611" s="1" t="s">
        <v>360</v>
      </c>
      <c r="C15611">
        <v>37.251899999999999</v>
      </c>
      <c r="D15611">
        <v>-119.69629999999999</v>
      </c>
      <c r="E15611" s="1" t="s">
        <v>13</v>
      </c>
      <c r="F15611" t="s">
        <v>3174</v>
      </c>
      <c r="G15611">
        <v>0</v>
      </c>
      <c r="H15611">
        <v>0</v>
      </c>
      <c r="I15611">
        <v>0</v>
      </c>
    </row>
    <row r="15612" spans="1:9" hidden="1" x14ac:dyDescent="0.3">
      <c r="A15612" s="1" t="s">
        <v>159</v>
      </c>
      <c r="B15612" s="1" t="s">
        <v>360</v>
      </c>
      <c r="C15612">
        <v>37.251899999999999</v>
      </c>
      <c r="D15612">
        <v>-119.69629999999999</v>
      </c>
      <c r="E15612" s="1" t="s">
        <v>14</v>
      </c>
      <c r="F15612" t="s">
        <v>3411</v>
      </c>
      <c r="G15612">
        <v>0</v>
      </c>
      <c r="H15612">
        <v>0</v>
      </c>
      <c r="I15612">
        <v>0</v>
      </c>
    </row>
    <row r="15613" spans="1:9" hidden="1" x14ac:dyDescent="0.3">
      <c r="A15613" s="1" t="s">
        <v>159</v>
      </c>
      <c r="B15613" s="1" t="s">
        <v>360</v>
      </c>
      <c r="C15613">
        <v>37.251899999999999</v>
      </c>
      <c r="D15613">
        <v>-119.69629999999999</v>
      </c>
      <c r="E15613" s="1" t="s">
        <v>15</v>
      </c>
      <c r="F15613" t="s">
        <v>3647</v>
      </c>
      <c r="G15613">
        <v>0</v>
      </c>
      <c r="H15613">
        <v>0</v>
      </c>
      <c r="I15613">
        <v>0</v>
      </c>
    </row>
    <row r="15614" spans="1:9" hidden="1" x14ac:dyDescent="0.3">
      <c r="A15614" s="1" t="s">
        <v>159</v>
      </c>
      <c r="B15614" s="1" t="s">
        <v>360</v>
      </c>
      <c r="C15614">
        <v>37.251899999999999</v>
      </c>
      <c r="D15614">
        <v>-119.69629999999999</v>
      </c>
      <c r="E15614" s="1" t="s">
        <v>16</v>
      </c>
      <c r="F15614" t="s">
        <v>3883</v>
      </c>
      <c r="G15614">
        <v>0</v>
      </c>
      <c r="H15614">
        <v>0</v>
      </c>
      <c r="I15614">
        <v>0</v>
      </c>
    </row>
    <row r="15615" spans="1:9" hidden="1" x14ac:dyDescent="0.3">
      <c r="A15615" s="1" t="s">
        <v>159</v>
      </c>
      <c r="B15615" s="1" t="s">
        <v>360</v>
      </c>
      <c r="C15615">
        <v>37.251899999999999</v>
      </c>
      <c r="D15615">
        <v>-119.69629999999999</v>
      </c>
      <c r="E15615" s="1" t="s">
        <v>17</v>
      </c>
      <c r="F15615" t="s">
        <v>4118</v>
      </c>
      <c r="G15615">
        <v>0</v>
      </c>
      <c r="H15615">
        <v>0</v>
      </c>
      <c r="I15615">
        <v>0</v>
      </c>
    </row>
    <row r="15616" spans="1:9" hidden="1" x14ac:dyDescent="0.3">
      <c r="A15616" s="1" t="s">
        <v>159</v>
      </c>
      <c r="B15616" s="1" t="s">
        <v>360</v>
      </c>
      <c r="C15616">
        <v>37.251899999999999</v>
      </c>
      <c r="D15616">
        <v>-119.69629999999999</v>
      </c>
      <c r="E15616" s="1" t="s">
        <v>18</v>
      </c>
      <c r="F15616" t="s">
        <v>4353</v>
      </c>
      <c r="G15616">
        <v>0</v>
      </c>
      <c r="H15616">
        <v>0</v>
      </c>
      <c r="I15616">
        <v>0</v>
      </c>
    </row>
    <row r="15617" spans="1:9" hidden="1" x14ac:dyDescent="0.3">
      <c r="A15617" s="1" t="s">
        <v>159</v>
      </c>
      <c r="B15617" s="1" t="s">
        <v>360</v>
      </c>
      <c r="C15617">
        <v>37.251899999999999</v>
      </c>
      <c r="D15617">
        <v>-119.69629999999999</v>
      </c>
      <c r="E15617" s="1" t="s">
        <v>19</v>
      </c>
      <c r="F15617" t="s">
        <v>4588</v>
      </c>
      <c r="G15617">
        <v>0</v>
      </c>
      <c r="H15617">
        <v>0</v>
      </c>
      <c r="I15617">
        <v>0</v>
      </c>
    </row>
    <row r="15618" spans="1:9" hidden="1" x14ac:dyDescent="0.3">
      <c r="A15618" s="1" t="s">
        <v>159</v>
      </c>
      <c r="B15618" s="1" t="s">
        <v>360</v>
      </c>
      <c r="C15618">
        <v>37.251899999999999</v>
      </c>
      <c r="D15618">
        <v>-119.69629999999999</v>
      </c>
      <c r="E15618" s="1" t="s">
        <v>20</v>
      </c>
      <c r="F15618" t="s">
        <v>4823</v>
      </c>
      <c r="G15618">
        <v>0</v>
      </c>
      <c r="H15618">
        <v>0</v>
      </c>
      <c r="I15618">
        <v>0</v>
      </c>
    </row>
    <row r="15619" spans="1:9" hidden="1" x14ac:dyDescent="0.3">
      <c r="A15619" s="1" t="s">
        <v>159</v>
      </c>
      <c r="B15619" s="1" t="s">
        <v>360</v>
      </c>
      <c r="C15619">
        <v>37.251899999999999</v>
      </c>
      <c r="D15619">
        <v>-119.69629999999999</v>
      </c>
      <c r="E15619" s="1" t="s">
        <v>21</v>
      </c>
      <c r="F15619" t="s">
        <v>5058</v>
      </c>
      <c r="G15619">
        <v>0</v>
      </c>
      <c r="H15619">
        <v>0</v>
      </c>
      <c r="I15619">
        <v>0</v>
      </c>
    </row>
    <row r="15620" spans="1:9" hidden="1" x14ac:dyDescent="0.3">
      <c r="A15620" s="1" t="s">
        <v>159</v>
      </c>
      <c r="B15620" s="1" t="s">
        <v>360</v>
      </c>
      <c r="C15620">
        <v>37.251899999999999</v>
      </c>
      <c r="D15620">
        <v>-119.69629999999999</v>
      </c>
      <c r="E15620" s="1" t="s">
        <v>22</v>
      </c>
      <c r="F15620" t="s">
        <v>5293</v>
      </c>
      <c r="G15620">
        <v>0</v>
      </c>
      <c r="H15620">
        <v>0</v>
      </c>
      <c r="I15620">
        <v>0</v>
      </c>
    </row>
    <row r="15621" spans="1:9" hidden="1" x14ac:dyDescent="0.3">
      <c r="A15621" s="1" t="s">
        <v>159</v>
      </c>
      <c r="B15621" s="1" t="s">
        <v>360</v>
      </c>
      <c r="C15621">
        <v>37.251899999999999</v>
      </c>
      <c r="D15621">
        <v>-119.69629999999999</v>
      </c>
      <c r="E15621" s="1" t="s">
        <v>23</v>
      </c>
      <c r="F15621" t="s">
        <v>5528</v>
      </c>
      <c r="G15621">
        <v>0</v>
      </c>
      <c r="H15621">
        <v>0</v>
      </c>
      <c r="I15621">
        <v>0</v>
      </c>
    </row>
    <row r="15622" spans="1:9" hidden="1" x14ac:dyDescent="0.3">
      <c r="A15622" s="1" t="s">
        <v>159</v>
      </c>
      <c r="B15622" s="1" t="s">
        <v>360</v>
      </c>
      <c r="C15622">
        <v>37.251899999999999</v>
      </c>
      <c r="D15622">
        <v>-119.69629999999999</v>
      </c>
      <c r="E15622" s="1" t="s">
        <v>24</v>
      </c>
      <c r="F15622" t="s">
        <v>5763</v>
      </c>
      <c r="G15622">
        <v>0</v>
      </c>
      <c r="H15622">
        <v>0</v>
      </c>
      <c r="I15622">
        <v>0</v>
      </c>
    </row>
    <row r="15623" spans="1:9" hidden="1" x14ac:dyDescent="0.3">
      <c r="A15623" s="1" t="s">
        <v>159</v>
      </c>
      <c r="B15623" s="1" t="s">
        <v>360</v>
      </c>
      <c r="C15623">
        <v>37.251899999999999</v>
      </c>
      <c r="D15623">
        <v>-119.69629999999999</v>
      </c>
      <c r="E15623" s="1" t="s">
        <v>25</v>
      </c>
      <c r="F15623" t="s">
        <v>5997</v>
      </c>
      <c r="G15623">
        <v>0</v>
      </c>
      <c r="H15623">
        <v>0</v>
      </c>
      <c r="I15623">
        <v>0</v>
      </c>
    </row>
    <row r="15624" spans="1:9" hidden="1" x14ac:dyDescent="0.3">
      <c r="A15624" s="1" t="s">
        <v>159</v>
      </c>
      <c r="B15624" s="1" t="s">
        <v>360</v>
      </c>
      <c r="C15624">
        <v>37.251899999999999</v>
      </c>
      <c r="D15624">
        <v>-119.69629999999999</v>
      </c>
      <c r="E15624" s="1" t="s">
        <v>26</v>
      </c>
      <c r="F15624" t="s">
        <v>6231</v>
      </c>
      <c r="G15624">
        <v>0</v>
      </c>
      <c r="H15624">
        <v>0</v>
      </c>
      <c r="I15624">
        <v>0</v>
      </c>
    </row>
    <row r="15625" spans="1:9" hidden="1" x14ac:dyDescent="0.3">
      <c r="A15625" s="1" t="s">
        <v>159</v>
      </c>
      <c r="B15625" s="1" t="s">
        <v>360</v>
      </c>
      <c r="C15625">
        <v>37.251899999999999</v>
      </c>
      <c r="D15625">
        <v>-119.69629999999999</v>
      </c>
      <c r="E15625" s="1" t="s">
        <v>27</v>
      </c>
      <c r="F15625" t="s">
        <v>6465</v>
      </c>
      <c r="G15625">
        <v>0</v>
      </c>
      <c r="H15625">
        <v>0</v>
      </c>
      <c r="I15625">
        <v>0</v>
      </c>
    </row>
    <row r="15626" spans="1:9" hidden="1" x14ac:dyDescent="0.3">
      <c r="A15626" s="1" t="s">
        <v>159</v>
      </c>
      <c r="B15626" s="1" t="s">
        <v>360</v>
      </c>
      <c r="C15626">
        <v>37.251899999999999</v>
      </c>
      <c r="D15626">
        <v>-119.69629999999999</v>
      </c>
      <c r="E15626" s="1" t="s">
        <v>28</v>
      </c>
      <c r="F15626" t="s">
        <v>6699</v>
      </c>
      <c r="G15626">
        <v>0</v>
      </c>
      <c r="H15626">
        <v>0</v>
      </c>
      <c r="I15626">
        <v>0</v>
      </c>
    </row>
    <row r="15627" spans="1:9" hidden="1" x14ac:dyDescent="0.3">
      <c r="A15627" s="1" t="s">
        <v>159</v>
      </c>
      <c r="B15627" s="1" t="s">
        <v>360</v>
      </c>
      <c r="C15627">
        <v>37.251899999999999</v>
      </c>
      <c r="D15627">
        <v>-119.69629999999999</v>
      </c>
      <c r="E15627" s="1" t="s">
        <v>29</v>
      </c>
      <c r="F15627" t="s">
        <v>6933</v>
      </c>
      <c r="G15627">
        <v>0</v>
      </c>
      <c r="H15627">
        <v>0</v>
      </c>
      <c r="I15627">
        <v>0</v>
      </c>
    </row>
    <row r="15628" spans="1:9" hidden="1" x14ac:dyDescent="0.3">
      <c r="A15628" s="1" t="s">
        <v>159</v>
      </c>
      <c r="B15628" s="1" t="s">
        <v>360</v>
      </c>
      <c r="C15628">
        <v>37.251899999999999</v>
      </c>
      <c r="D15628">
        <v>-119.69629999999999</v>
      </c>
      <c r="E15628" s="1" t="s">
        <v>30</v>
      </c>
      <c r="F15628" t="s">
        <v>7167</v>
      </c>
      <c r="G15628">
        <v>0</v>
      </c>
      <c r="H15628">
        <v>0</v>
      </c>
      <c r="I15628">
        <v>0</v>
      </c>
    </row>
    <row r="15629" spans="1:9" hidden="1" x14ac:dyDescent="0.3">
      <c r="A15629" s="1" t="s">
        <v>159</v>
      </c>
      <c r="B15629" s="1" t="s">
        <v>360</v>
      </c>
      <c r="C15629">
        <v>37.251899999999999</v>
      </c>
      <c r="D15629">
        <v>-119.69629999999999</v>
      </c>
      <c r="E15629" s="1" t="s">
        <v>31</v>
      </c>
      <c r="F15629" t="s">
        <v>7401</v>
      </c>
      <c r="G15629">
        <v>0</v>
      </c>
      <c r="H15629">
        <v>0</v>
      </c>
      <c r="I15629">
        <v>0</v>
      </c>
    </row>
    <row r="15630" spans="1:9" hidden="1" x14ac:dyDescent="0.3">
      <c r="A15630" s="1" t="s">
        <v>159</v>
      </c>
      <c r="B15630" s="1" t="s">
        <v>360</v>
      </c>
      <c r="C15630">
        <v>37.251899999999999</v>
      </c>
      <c r="D15630">
        <v>-119.69629999999999</v>
      </c>
      <c r="E15630" s="1" t="s">
        <v>32</v>
      </c>
      <c r="F15630" t="s">
        <v>7635</v>
      </c>
      <c r="G15630">
        <v>0</v>
      </c>
      <c r="H15630">
        <v>0</v>
      </c>
      <c r="I15630">
        <v>0</v>
      </c>
    </row>
    <row r="15631" spans="1:9" hidden="1" x14ac:dyDescent="0.3">
      <c r="A15631" s="1" t="s">
        <v>159</v>
      </c>
      <c r="B15631" s="1" t="s">
        <v>360</v>
      </c>
      <c r="C15631">
        <v>37.251899999999999</v>
      </c>
      <c r="D15631">
        <v>-119.69629999999999</v>
      </c>
      <c r="E15631" s="1" t="s">
        <v>33</v>
      </c>
      <c r="F15631" t="s">
        <v>7869</v>
      </c>
      <c r="G15631">
        <v>0</v>
      </c>
      <c r="H15631">
        <v>0</v>
      </c>
      <c r="I15631">
        <v>0</v>
      </c>
    </row>
    <row r="15632" spans="1:9" hidden="1" x14ac:dyDescent="0.3">
      <c r="A15632" s="1" t="s">
        <v>159</v>
      </c>
      <c r="B15632" s="1" t="s">
        <v>360</v>
      </c>
      <c r="C15632">
        <v>37.251899999999999</v>
      </c>
      <c r="D15632">
        <v>-119.69629999999999</v>
      </c>
      <c r="E15632" s="1" t="s">
        <v>34</v>
      </c>
      <c r="F15632" t="s">
        <v>8103</v>
      </c>
      <c r="G15632">
        <v>0</v>
      </c>
      <c r="H15632">
        <v>0</v>
      </c>
      <c r="I15632">
        <v>0</v>
      </c>
    </row>
    <row r="15633" spans="1:9" hidden="1" x14ac:dyDescent="0.3">
      <c r="A15633" s="1" t="s">
        <v>159</v>
      </c>
      <c r="B15633" s="1" t="s">
        <v>360</v>
      </c>
      <c r="C15633">
        <v>37.251899999999999</v>
      </c>
      <c r="D15633">
        <v>-119.69629999999999</v>
      </c>
      <c r="E15633" s="1" t="s">
        <v>35</v>
      </c>
      <c r="F15633" t="s">
        <v>8335</v>
      </c>
      <c r="G15633">
        <v>0</v>
      </c>
      <c r="H15633">
        <v>0</v>
      </c>
      <c r="I15633">
        <v>0</v>
      </c>
    </row>
    <row r="15634" spans="1:9" hidden="1" x14ac:dyDescent="0.3">
      <c r="A15634" s="1" t="s">
        <v>159</v>
      </c>
      <c r="B15634" s="1" t="s">
        <v>360</v>
      </c>
      <c r="C15634">
        <v>37.251899999999999</v>
      </c>
      <c r="D15634">
        <v>-119.69629999999999</v>
      </c>
      <c r="E15634" s="1" t="s">
        <v>36</v>
      </c>
      <c r="F15634" t="s">
        <v>8567</v>
      </c>
      <c r="G15634">
        <v>0</v>
      </c>
      <c r="H15634">
        <v>0</v>
      </c>
      <c r="I15634">
        <v>0</v>
      </c>
    </row>
    <row r="15635" spans="1:9" hidden="1" x14ac:dyDescent="0.3">
      <c r="A15635" s="1" t="s">
        <v>159</v>
      </c>
      <c r="B15635" s="1" t="s">
        <v>360</v>
      </c>
      <c r="C15635">
        <v>37.251899999999999</v>
      </c>
      <c r="D15635">
        <v>-119.69629999999999</v>
      </c>
      <c r="E15635" s="1" t="s">
        <v>37</v>
      </c>
      <c r="F15635" t="s">
        <v>8798</v>
      </c>
      <c r="G15635">
        <v>0</v>
      </c>
      <c r="H15635">
        <v>0</v>
      </c>
      <c r="I15635">
        <v>0</v>
      </c>
    </row>
    <row r="15636" spans="1:9" hidden="1" x14ac:dyDescent="0.3">
      <c r="A15636" s="1" t="s">
        <v>159</v>
      </c>
      <c r="B15636" s="1" t="s">
        <v>360</v>
      </c>
      <c r="C15636">
        <v>37.251899999999999</v>
      </c>
      <c r="D15636">
        <v>-119.69629999999999</v>
      </c>
      <c r="E15636" s="1" t="s">
        <v>38</v>
      </c>
      <c r="F15636" t="s">
        <v>9029</v>
      </c>
      <c r="G15636">
        <v>0</v>
      </c>
      <c r="H15636">
        <v>0</v>
      </c>
      <c r="I15636">
        <v>0</v>
      </c>
    </row>
    <row r="15637" spans="1:9" hidden="1" x14ac:dyDescent="0.3">
      <c r="A15637" s="1" t="s">
        <v>159</v>
      </c>
      <c r="B15637" s="1" t="s">
        <v>360</v>
      </c>
      <c r="C15637">
        <v>37.251899999999999</v>
      </c>
      <c r="D15637">
        <v>-119.69629999999999</v>
      </c>
      <c r="E15637" s="1" t="s">
        <v>39</v>
      </c>
      <c r="F15637" t="s">
        <v>9260</v>
      </c>
      <c r="G15637">
        <v>0</v>
      </c>
      <c r="H15637">
        <v>0</v>
      </c>
      <c r="I15637">
        <v>0</v>
      </c>
    </row>
    <row r="15638" spans="1:9" hidden="1" x14ac:dyDescent="0.3">
      <c r="A15638" s="1" t="s">
        <v>159</v>
      </c>
      <c r="B15638" s="1" t="s">
        <v>360</v>
      </c>
      <c r="C15638">
        <v>37.251899999999999</v>
      </c>
      <c r="D15638">
        <v>-119.69629999999999</v>
      </c>
      <c r="E15638" s="1" t="s">
        <v>40</v>
      </c>
      <c r="F15638" t="s">
        <v>9491</v>
      </c>
      <c r="G15638">
        <v>0</v>
      </c>
      <c r="H15638">
        <v>0</v>
      </c>
      <c r="I15638">
        <v>0</v>
      </c>
    </row>
    <row r="15639" spans="1:9" hidden="1" x14ac:dyDescent="0.3">
      <c r="A15639" s="1" t="s">
        <v>159</v>
      </c>
      <c r="B15639" s="1" t="s">
        <v>360</v>
      </c>
      <c r="C15639">
        <v>37.251899999999999</v>
      </c>
      <c r="D15639">
        <v>-119.69629999999999</v>
      </c>
      <c r="E15639" s="1" t="s">
        <v>41</v>
      </c>
      <c r="F15639" t="s">
        <v>9722</v>
      </c>
      <c r="G15639">
        <v>0</v>
      </c>
      <c r="H15639">
        <v>0</v>
      </c>
      <c r="I15639">
        <v>0</v>
      </c>
    </row>
    <row r="15640" spans="1:9" hidden="1" x14ac:dyDescent="0.3">
      <c r="A15640" s="1" t="s">
        <v>159</v>
      </c>
      <c r="B15640" s="1" t="s">
        <v>360</v>
      </c>
      <c r="C15640">
        <v>37.251899999999999</v>
      </c>
      <c r="D15640">
        <v>-119.69629999999999</v>
      </c>
      <c r="E15640" s="1" t="s">
        <v>42</v>
      </c>
      <c r="F15640" t="s">
        <v>9953</v>
      </c>
      <c r="G15640">
        <v>0</v>
      </c>
      <c r="H15640">
        <v>0</v>
      </c>
      <c r="I15640">
        <v>0</v>
      </c>
    </row>
    <row r="15641" spans="1:9" hidden="1" x14ac:dyDescent="0.3">
      <c r="A15641" s="1" t="s">
        <v>159</v>
      </c>
      <c r="B15641" s="1" t="s">
        <v>360</v>
      </c>
      <c r="C15641">
        <v>37.251899999999999</v>
      </c>
      <c r="D15641">
        <v>-119.69629999999999</v>
      </c>
      <c r="E15641" s="1" t="s">
        <v>43</v>
      </c>
      <c r="F15641" t="s">
        <v>10182</v>
      </c>
      <c r="G15641">
        <v>0</v>
      </c>
      <c r="H15641">
        <v>0</v>
      </c>
      <c r="I15641">
        <v>0</v>
      </c>
    </row>
    <row r="15642" spans="1:9" hidden="1" x14ac:dyDescent="0.3">
      <c r="A15642" s="1" t="s">
        <v>159</v>
      </c>
      <c r="B15642" s="1" t="s">
        <v>360</v>
      </c>
      <c r="C15642">
        <v>37.251899999999999</v>
      </c>
      <c r="D15642">
        <v>-119.69629999999999</v>
      </c>
      <c r="E15642" s="1" t="s">
        <v>44</v>
      </c>
      <c r="F15642" t="s">
        <v>10410</v>
      </c>
      <c r="G15642">
        <v>0</v>
      </c>
      <c r="H15642">
        <v>0</v>
      </c>
      <c r="I15642">
        <v>0</v>
      </c>
    </row>
    <row r="15643" spans="1:9" hidden="1" x14ac:dyDescent="0.3">
      <c r="A15643" s="1" t="s">
        <v>159</v>
      </c>
      <c r="B15643" s="1" t="s">
        <v>360</v>
      </c>
      <c r="C15643">
        <v>37.251899999999999</v>
      </c>
      <c r="D15643">
        <v>-119.69629999999999</v>
      </c>
      <c r="E15643" s="1" t="s">
        <v>45</v>
      </c>
      <c r="F15643" t="s">
        <v>10630</v>
      </c>
      <c r="G15643">
        <v>0</v>
      </c>
      <c r="H15643">
        <v>0</v>
      </c>
      <c r="I15643">
        <v>0</v>
      </c>
    </row>
    <row r="15644" spans="1:9" hidden="1" x14ac:dyDescent="0.3">
      <c r="A15644" s="1" t="s">
        <v>159</v>
      </c>
      <c r="B15644" s="1" t="s">
        <v>360</v>
      </c>
      <c r="C15644">
        <v>37.251899999999999</v>
      </c>
      <c r="D15644">
        <v>-119.69629999999999</v>
      </c>
      <c r="E15644" s="1" t="s">
        <v>46</v>
      </c>
      <c r="F15644" t="s">
        <v>10846</v>
      </c>
      <c r="G15644">
        <v>0</v>
      </c>
      <c r="H15644">
        <v>0</v>
      </c>
      <c r="I15644">
        <v>0</v>
      </c>
    </row>
    <row r="15645" spans="1:9" hidden="1" x14ac:dyDescent="0.3">
      <c r="A15645" s="1" t="s">
        <v>159</v>
      </c>
      <c r="B15645" s="1" t="s">
        <v>360</v>
      </c>
      <c r="C15645">
        <v>37.251899999999999</v>
      </c>
      <c r="D15645">
        <v>-119.69629999999999</v>
      </c>
      <c r="E15645" s="1" t="s">
        <v>47</v>
      </c>
      <c r="F15645" t="s">
        <v>11061</v>
      </c>
      <c r="G15645">
        <v>0</v>
      </c>
      <c r="H15645">
        <v>0</v>
      </c>
      <c r="I15645">
        <v>0</v>
      </c>
    </row>
    <row r="15646" spans="1:9" hidden="1" x14ac:dyDescent="0.3">
      <c r="A15646" s="1" t="s">
        <v>159</v>
      </c>
      <c r="B15646" s="1" t="s">
        <v>360</v>
      </c>
      <c r="C15646">
        <v>37.251899999999999</v>
      </c>
      <c r="D15646">
        <v>-119.69629999999999</v>
      </c>
      <c r="E15646" s="1" t="s">
        <v>48</v>
      </c>
      <c r="F15646" t="s">
        <v>11863</v>
      </c>
      <c r="G15646">
        <v>0</v>
      </c>
      <c r="H15646">
        <v>0</v>
      </c>
      <c r="I15646">
        <v>0</v>
      </c>
    </row>
    <row r="15647" spans="1:9" hidden="1" x14ac:dyDescent="0.3">
      <c r="A15647" s="1" t="s">
        <v>159</v>
      </c>
      <c r="B15647" s="1" t="s">
        <v>360</v>
      </c>
      <c r="C15647">
        <v>37.251899999999999</v>
      </c>
      <c r="D15647">
        <v>-119.69629999999999</v>
      </c>
      <c r="E15647" s="1" t="s">
        <v>49</v>
      </c>
      <c r="F15647" t="s">
        <v>17696</v>
      </c>
      <c r="G15647">
        <v>0</v>
      </c>
      <c r="H15647">
        <v>1</v>
      </c>
      <c r="I15647">
        <v>0</v>
      </c>
    </row>
    <row r="15648" spans="1:9" hidden="1" x14ac:dyDescent="0.3">
      <c r="A15648" s="1" t="s">
        <v>159</v>
      </c>
      <c r="B15648" s="1" t="s">
        <v>360</v>
      </c>
      <c r="C15648">
        <v>37.251899999999999</v>
      </c>
      <c r="D15648">
        <v>-119.69629999999999</v>
      </c>
      <c r="E15648" s="1" t="s">
        <v>50</v>
      </c>
      <c r="F15648" t="s">
        <v>17697</v>
      </c>
      <c r="G15648">
        <v>0</v>
      </c>
      <c r="H15648">
        <v>1</v>
      </c>
      <c r="I15648">
        <v>0</v>
      </c>
    </row>
    <row r="15649" spans="1:9" hidden="1" x14ac:dyDescent="0.3">
      <c r="A15649" s="1" t="s">
        <v>159</v>
      </c>
      <c r="B15649" s="1" t="s">
        <v>360</v>
      </c>
      <c r="C15649">
        <v>37.251899999999999</v>
      </c>
      <c r="D15649">
        <v>-119.69629999999999</v>
      </c>
      <c r="E15649" s="1" t="s">
        <v>51</v>
      </c>
      <c r="F15649" t="s">
        <v>17698</v>
      </c>
      <c r="G15649">
        <v>0</v>
      </c>
      <c r="H15649">
        <v>1</v>
      </c>
      <c r="I15649">
        <v>0</v>
      </c>
    </row>
    <row r="15650" spans="1:9" hidden="1" x14ac:dyDescent="0.3">
      <c r="A15650" s="1" t="s">
        <v>159</v>
      </c>
      <c r="B15650" s="1" t="s">
        <v>360</v>
      </c>
      <c r="C15650">
        <v>37.251899999999999</v>
      </c>
      <c r="D15650">
        <v>-119.69629999999999</v>
      </c>
      <c r="E15650" s="1" t="s">
        <v>52</v>
      </c>
      <c r="F15650" t="s">
        <v>11230</v>
      </c>
      <c r="G15650">
        <v>0</v>
      </c>
      <c r="H15650">
        <v>0</v>
      </c>
      <c r="I15650">
        <v>0</v>
      </c>
    </row>
    <row r="15651" spans="1:9" hidden="1" x14ac:dyDescent="0.3">
      <c r="A15651" s="1" t="s">
        <v>159</v>
      </c>
      <c r="B15651" s="1" t="s">
        <v>360</v>
      </c>
      <c r="C15651">
        <v>37.251899999999999</v>
      </c>
      <c r="D15651">
        <v>-119.69629999999999</v>
      </c>
      <c r="E15651" s="1" t="s">
        <v>53</v>
      </c>
      <c r="F15651" t="s">
        <v>11428</v>
      </c>
      <c r="G15651">
        <v>0</v>
      </c>
      <c r="H15651">
        <v>0</v>
      </c>
      <c r="I15651">
        <v>0</v>
      </c>
    </row>
    <row r="15652" spans="1:9" hidden="1" x14ac:dyDescent="0.3">
      <c r="A15652" s="1" t="s">
        <v>159</v>
      </c>
      <c r="B15652" s="1" t="s">
        <v>360</v>
      </c>
      <c r="C15652">
        <v>37.251899999999999</v>
      </c>
      <c r="D15652">
        <v>-119.69629999999999</v>
      </c>
      <c r="E15652" s="1" t="s">
        <v>54</v>
      </c>
      <c r="F15652" t="s">
        <v>11623</v>
      </c>
      <c r="G15652">
        <v>0</v>
      </c>
      <c r="H15652">
        <v>0</v>
      </c>
      <c r="I15652">
        <v>0</v>
      </c>
    </row>
    <row r="15653" spans="1:9" hidden="1" x14ac:dyDescent="0.3">
      <c r="A15653" s="1" t="s">
        <v>159</v>
      </c>
      <c r="B15653" s="1" t="s">
        <v>360</v>
      </c>
      <c r="C15653">
        <v>37.251899999999999</v>
      </c>
      <c r="D15653">
        <v>-119.69629999999999</v>
      </c>
      <c r="E15653" s="1" t="s">
        <v>21548</v>
      </c>
      <c r="F15653" t="s">
        <v>21849</v>
      </c>
      <c r="G15653">
        <v>0</v>
      </c>
      <c r="H15653">
        <v>0</v>
      </c>
      <c r="I15653">
        <v>0</v>
      </c>
    </row>
    <row r="15654" spans="1:9" hidden="1" x14ac:dyDescent="0.3">
      <c r="A15654" s="1" t="s">
        <v>159</v>
      </c>
      <c r="B15654" s="1" t="s">
        <v>361</v>
      </c>
      <c r="C15654">
        <v>47.067599999999999</v>
      </c>
      <c r="D15654">
        <v>-122.12949999999999</v>
      </c>
      <c r="E15654" s="1" t="s">
        <v>4</v>
      </c>
      <c r="F15654" t="s">
        <v>1019</v>
      </c>
      <c r="G15654">
        <v>0</v>
      </c>
      <c r="H15654">
        <v>0</v>
      </c>
      <c r="I15654">
        <v>0</v>
      </c>
    </row>
    <row r="15655" spans="1:9" hidden="1" x14ac:dyDescent="0.3">
      <c r="A15655" s="1" t="s">
        <v>159</v>
      </c>
      <c r="B15655" s="1" t="s">
        <v>361</v>
      </c>
      <c r="C15655">
        <v>47.067599999999999</v>
      </c>
      <c r="D15655">
        <v>-122.12949999999999</v>
      </c>
      <c r="E15655" s="1" t="s">
        <v>5</v>
      </c>
      <c r="F15655" t="s">
        <v>1261</v>
      </c>
      <c r="G15655">
        <v>0</v>
      </c>
      <c r="H15655">
        <v>0</v>
      </c>
      <c r="I15655">
        <v>0</v>
      </c>
    </row>
    <row r="15656" spans="1:9" hidden="1" x14ac:dyDescent="0.3">
      <c r="A15656" s="1" t="s">
        <v>159</v>
      </c>
      <c r="B15656" s="1" t="s">
        <v>361</v>
      </c>
      <c r="C15656">
        <v>47.067599999999999</v>
      </c>
      <c r="D15656">
        <v>-122.12949999999999</v>
      </c>
      <c r="E15656" s="1" t="s">
        <v>6</v>
      </c>
      <c r="F15656" t="s">
        <v>1503</v>
      </c>
      <c r="G15656">
        <v>0</v>
      </c>
      <c r="H15656">
        <v>0</v>
      </c>
      <c r="I15656">
        <v>0</v>
      </c>
    </row>
    <row r="15657" spans="1:9" hidden="1" x14ac:dyDescent="0.3">
      <c r="A15657" s="1" t="s">
        <v>159</v>
      </c>
      <c r="B15657" s="1" t="s">
        <v>361</v>
      </c>
      <c r="C15657">
        <v>47.067599999999999</v>
      </c>
      <c r="D15657">
        <v>-122.12949999999999</v>
      </c>
      <c r="E15657" s="1" t="s">
        <v>7</v>
      </c>
      <c r="F15657" t="s">
        <v>1744</v>
      </c>
      <c r="G15657">
        <v>0</v>
      </c>
      <c r="H15657">
        <v>0</v>
      </c>
      <c r="I15657">
        <v>0</v>
      </c>
    </row>
    <row r="15658" spans="1:9" hidden="1" x14ac:dyDescent="0.3">
      <c r="A15658" s="1" t="s">
        <v>159</v>
      </c>
      <c r="B15658" s="1" t="s">
        <v>361</v>
      </c>
      <c r="C15658">
        <v>47.067599999999999</v>
      </c>
      <c r="D15658">
        <v>-122.12949999999999</v>
      </c>
      <c r="E15658" s="1" t="s">
        <v>8</v>
      </c>
      <c r="F15658" t="s">
        <v>1985</v>
      </c>
      <c r="G15658">
        <v>0</v>
      </c>
      <c r="H15658">
        <v>0</v>
      </c>
      <c r="I15658">
        <v>0</v>
      </c>
    </row>
    <row r="15659" spans="1:9" hidden="1" x14ac:dyDescent="0.3">
      <c r="A15659" s="1" t="s">
        <v>159</v>
      </c>
      <c r="B15659" s="1" t="s">
        <v>361</v>
      </c>
      <c r="C15659">
        <v>47.067599999999999</v>
      </c>
      <c r="D15659">
        <v>-122.12949999999999</v>
      </c>
      <c r="E15659" s="1" t="s">
        <v>9</v>
      </c>
      <c r="F15659" t="s">
        <v>2223</v>
      </c>
      <c r="G15659">
        <v>0</v>
      </c>
      <c r="H15659">
        <v>0</v>
      </c>
      <c r="I15659">
        <v>0</v>
      </c>
    </row>
    <row r="15660" spans="1:9" hidden="1" x14ac:dyDescent="0.3">
      <c r="A15660" s="1" t="s">
        <v>159</v>
      </c>
      <c r="B15660" s="1" t="s">
        <v>361</v>
      </c>
      <c r="C15660">
        <v>47.067599999999999</v>
      </c>
      <c r="D15660">
        <v>-122.12949999999999</v>
      </c>
      <c r="E15660" s="1" t="s">
        <v>10</v>
      </c>
      <c r="F15660" t="s">
        <v>2461</v>
      </c>
      <c r="G15660">
        <v>0</v>
      </c>
      <c r="H15660">
        <v>0</v>
      </c>
      <c r="I15660">
        <v>0</v>
      </c>
    </row>
    <row r="15661" spans="1:9" hidden="1" x14ac:dyDescent="0.3">
      <c r="A15661" s="1" t="s">
        <v>159</v>
      </c>
      <c r="B15661" s="1" t="s">
        <v>361</v>
      </c>
      <c r="C15661">
        <v>47.067599999999999</v>
      </c>
      <c r="D15661">
        <v>-122.12949999999999</v>
      </c>
      <c r="E15661" s="1" t="s">
        <v>11</v>
      </c>
      <c r="F15661" t="s">
        <v>2699</v>
      </c>
      <c r="G15661">
        <v>0</v>
      </c>
      <c r="H15661">
        <v>0</v>
      </c>
      <c r="I15661">
        <v>0</v>
      </c>
    </row>
    <row r="15662" spans="1:9" hidden="1" x14ac:dyDescent="0.3">
      <c r="A15662" s="1" t="s">
        <v>159</v>
      </c>
      <c r="B15662" s="1" t="s">
        <v>361</v>
      </c>
      <c r="C15662">
        <v>47.067599999999999</v>
      </c>
      <c r="D15662">
        <v>-122.12949999999999</v>
      </c>
      <c r="E15662" s="1" t="s">
        <v>12</v>
      </c>
      <c r="F15662" t="s">
        <v>2937</v>
      </c>
      <c r="G15662">
        <v>0</v>
      </c>
      <c r="H15662">
        <v>0</v>
      </c>
      <c r="I15662">
        <v>0</v>
      </c>
    </row>
    <row r="15663" spans="1:9" hidden="1" x14ac:dyDescent="0.3">
      <c r="A15663" s="1" t="s">
        <v>159</v>
      </c>
      <c r="B15663" s="1" t="s">
        <v>361</v>
      </c>
      <c r="C15663">
        <v>47.067599999999999</v>
      </c>
      <c r="D15663">
        <v>-122.12949999999999</v>
      </c>
      <c r="E15663" s="1" t="s">
        <v>13</v>
      </c>
      <c r="F15663" t="s">
        <v>3175</v>
      </c>
      <c r="G15663">
        <v>0</v>
      </c>
      <c r="H15663">
        <v>0</v>
      </c>
      <c r="I15663">
        <v>0</v>
      </c>
    </row>
    <row r="15664" spans="1:9" hidden="1" x14ac:dyDescent="0.3">
      <c r="A15664" s="1" t="s">
        <v>159</v>
      </c>
      <c r="B15664" s="1" t="s">
        <v>361</v>
      </c>
      <c r="C15664">
        <v>47.067599999999999</v>
      </c>
      <c r="D15664">
        <v>-122.12949999999999</v>
      </c>
      <c r="E15664" s="1" t="s">
        <v>14</v>
      </c>
      <c r="F15664" t="s">
        <v>3412</v>
      </c>
      <c r="G15664">
        <v>0</v>
      </c>
      <c r="H15664">
        <v>0</v>
      </c>
      <c r="I15664">
        <v>0</v>
      </c>
    </row>
    <row r="15665" spans="1:9" hidden="1" x14ac:dyDescent="0.3">
      <c r="A15665" s="1" t="s">
        <v>159</v>
      </c>
      <c r="B15665" s="1" t="s">
        <v>361</v>
      </c>
      <c r="C15665">
        <v>47.067599999999999</v>
      </c>
      <c r="D15665">
        <v>-122.12949999999999</v>
      </c>
      <c r="E15665" s="1" t="s">
        <v>15</v>
      </c>
      <c r="F15665" t="s">
        <v>3648</v>
      </c>
      <c r="G15665">
        <v>0</v>
      </c>
      <c r="H15665">
        <v>0</v>
      </c>
      <c r="I15665">
        <v>0</v>
      </c>
    </row>
    <row r="15666" spans="1:9" hidden="1" x14ac:dyDescent="0.3">
      <c r="A15666" s="1" t="s">
        <v>159</v>
      </c>
      <c r="B15666" s="1" t="s">
        <v>361</v>
      </c>
      <c r="C15666">
        <v>47.067599999999999</v>
      </c>
      <c r="D15666">
        <v>-122.12949999999999</v>
      </c>
      <c r="E15666" s="1" t="s">
        <v>16</v>
      </c>
      <c r="F15666" t="s">
        <v>3884</v>
      </c>
      <c r="G15666">
        <v>0</v>
      </c>
      <c r="H15666">
        <v>0</v>
      </c>
      <c r="I15666">
        <v>0</v>
      </c>
    </row>
    <row r="15667" spans="1:9" hidden="1" x14ac:dyDescent="0.3">
      <c r="A15667" s="1" t="s">
        <v>159</v>
      </c>
      <c r="B15667" s="1" t="s">
        <v>361</v>
      </c>
      <c r="C15667">
        <v>47.067599999999999</v>
      </c>
      <c r="D15667">
        <v>-122.12949999999999</v>
      </c>
      <c r="E15667" s="1" t="s">
        <v>17</v>
      </c>
      <c r="F15667" t="s">
        <v>4119</v>
      </c>
      <c r="G15667">
        <v>0</v>
      </c>
      <c r="H15667">
        <v>0</v>
      </c>
      <c r="I15667">
        <v>0</v>
      </c>
    </row>
    <row r="15668" spans="1:9" hidden="1" x14ac:dyDescent="0.3">
      <c r="A15668" s="1" t="s">
        <v>159</v>
      </c>
      <c r="B15668" s="1" t="s">
        <v>361</v>
      </c>
      <c r="C15668">
        <v>47.067599999999999</v>
      </c>
      <c r="D15668">
        <v>-122.12949999999999</v>
      </c>
      <c r="E15668" s="1" t="s">
        <v>18</v>
      </c>
      <c r="F15668" t="s">
        <v>4354</v>
      </c>
      <c r="G15668">
        <v>0</v>
      </c>
      <c r="H15668">
        <v>0</v>
      </c>
      <c r="I15668">
        <v>0</v>
      </c>
    </row>
    <row r="15669" spans="1:9" hidden="1" x14ac:dyDescent="0.3">
      <c r="A15669" s="1" t="s">
        <v>159</v>
      </c>
      <c r="B15669" s="1" t="s">
        <v>361</v>
      </c>
      <c r="C15669">
        <v>47.067599999999999</v>
      </c>
      <c r="D15669">
        <v>-122.12949999999999</v>
      </c>
      <c r="E15669" s="1" t="s">
        <v>19</v>
      </c>
      <c r="F15669" t="s">
        <v>4589</v>
      </c>
      <c r="G15669">
        <v>0</v>
      </c>
      <c r="H15669">
        <v>0</v>
      </c>
      <c r="I15669">
        <v>0</v>
      </c>
    </row>
    <row r="15670" spans="1:9" hidden="1" x14ac:dyDescent="0.3">
      <c r="A15670" s="1" t="s">
        <v>159</v>
      </c>
      <c r="B15670" s="1" t="s">
        <v>361</v>
      </c>
      <c r="C15670">
        <v>47.067599999999999</v>
      </c>
      <c r="D15670">
        <v>-122.12949999999999</v>
      </c>
      <c r="E15670" s="1" t="s">
        <v>20</v>
      </c>
      <c r="F15670" t="s">
        <v>4824</v>
      </c>
      <c r="G15670">
        <v>0</v>
      </c>
      <c r="H15670">
        <v>0</v>
      </c>
      <c r="I15670">
        <v>0</v>
      </c>
    </row>
    <row r="15671" spans="1:9" hidden="1" x14ac:dyDescent="0.3">
      <c r="A15671" s="1" t="s">
        <v>159</v>
      </c>
      <c r="B15671" s="1" t="s">
        <v>361</v>
      </c>
      <c r="C15671">
        <v>47.067599999999999</v>
      </c>
      <c r="D15671">
        <v>-122.12949999999999</v>
      </c>
      <c r="E15671" s="1" t="s">
        <v>21</v>
      </c>
      <c r="F15671" t="s">
        <v>5059</v>
      </c>
      <c r="G15671">
        <v>0</v>
      </c>
      <c r="H15671">
        <v>0</v>
      </c>
      <c r="I15671">
        <v>0</v>
      </c>
    </row>
    <row r="15672" spans="1:9" hidden="1" x14ac:dyDescent="0.3">
      <c r="A15672" s="1" t="s">
        <v>159</v>
      </c>
      <c r="B15672" s="1" t="s">
        <v>361</v>
      </c>
      <c r="C15672">
        <v>47.067599999999999</v>
      </c>
      <c r="D15672">
        <v>-122.12949999999999</v>
      </c>
      <c r="E15672" s="1" t="s">
        <v>22</v>
      </c>
      <c r="F15672" t="s">
        <v>5294</v>
      </c>
      <c r="G15672">
        <v>0</v>
      </c>
      <c r="H15672">
        <v>0</v>
      </c>
      <c r="I15672">
        <v>0</v>
      </c>
    </row>
    <row r="15673" spans="1:9" hidden="1" x14ac:dyDescent="0.3">
      <c r="A15673" s="1" t="s">
        <v>159</v>
      </c>
      <c r="B15673" s="1" t="s">
        <v>361</v>
      </c>
      <c r="C15673">
        <v>47.067599999999999</v>
      </c>
      <c r="D15673">
        <v>-122.12949999999999</v>
      </c>
      <c r="E15673" s="1" t="s">
        <v>23</v>
      </c>
      <c r="F15673" t="s">
        <v>5529</v>
      </c>
      <c r="G15673">
        <v>0</v>
      </c>
      <c r="H15673">
        <v>0</v>
      </c>
      <c r="I15673">
        <v>0</v>
      </c>
    </row>
    <row r="15674" spans="1:9" hidden="1" x14ac:dyDescent="0.3">
      <c r="A15674" s="1" t="s">
        <v>159</v>
      </c>
      <c r="B15674" s="1" t="s">
        <v>361</v>
      </c>
      <c r="C15674">
        <v>47.067599999999999</v>
      </c>
      <c r="D15674">
        <v>-122.12949999999999</v>
      </c>
      <c r="E15674" s="1" t="s">
        <v>24</v>
      </c>
      <c r="F15674" t="s">
        <v>5764</v>
      </c>
      <c r="G15674">
        <v>0</v>
      </c>
      <c r="H15674">
        <v>0</v>
      </c>
      <c r="I15674">
        <v>0</v>
      </c>
    </row>
    <row r="15675" spans="1:9" hidden="1" x14ac:dyDescent="0.3">
      <c r="A15675" s="1" t="s">
        <v>159</v>
      </c>
      <c r="B15675" s="1" t="s">
        <v>361</v>
      </c>
      <c r="C15675">
        <v>47.067599999999999</v>
      </c>
      <c r="D15675">
        <v>-122.12949999999999</v>
      </c>
      <c r="E15675" s="1" t="s">
        <v>25</v>
      </c>
      <c r="F15675" t="s">
        <v>5998</v>
      </c>
      <c r="G15675">
        <v>0</v>
      </c>
      <c r="H15675">
        <v>0</v>
      </c>
      <c r="I15675">
        <v>0</v>
      </c>
    </row>
    <row r="15676" spans="1:9" hidden="1" x14ac:dyDescent="0.3">
      <c r="A15676" s="1" t="s">
        <v>159</v>
      </c>
      <c r="B15676" s="1" t="s">
        <v>361</v>
      </c>
      <c r="C15676">
        <v>47.067599999999999</v>
      </c>
      <c r="D15676">
        <v>-122.12949999999999</v>
      </c>
      <c r="E15676" s="1" t="s">
        <v>26</v>
      </c>
      <c r="F15676" t="s">
        <v>6232</v>
      </c>
      <c r="G15676">
        <v>0</v>
      </c>
      <c r="H15676">
        <v>0</v>
      </c>
      <c r="I15676">
        <v>0</v>
      </c>
    </row>
    <row r="15677" spans="1:9" hidden="1" x14ac:dyDescent="0.3">
      <c r="A15677" s="1" t="s">
        <v>159</v>
      </c>
      <c r="B15677" s="1" t="s">
        <v>361</v>
      </c>
      <c r="C15677">
        <v>47.067599999999999</v>
      </c>
      <c r="D15677">
        <v>-122.12949999999999</v>
      </c>
      <c r="E15677" s="1" t="s">
        <v>27</v>
      </c>
      <c r="F15677" t="s">
        <v>6466</v>
      </c>
      <c r="G15677">
        <v>0</v>
      </c>
      <c r="H15677">
        <v>0</v>
      </c>
      <c r="I15677">
        <v>0</v>
      </c>
    </row>
    <row r="15678" spans="1:9" hidden="1" x14ac:dyDescent="0.3">
      <c r="A15678" s="1" t="s">
        <v>159</v>
      </c>
      <c r="B15678" s="1" t="s">
        <v>361</v>
      </c>
      <c r="C15678">
        <v>47.067599999999999</v>
      </c>
      <c r="D15678">
        <v>-122.12949999999999</v>
      </c>
      <c r="E15678" s="1" t="s">
        <v>28</v>
      </c>
      <c r="F15678" t="s">
        <v>6700</v>
      </c>
      <c r="G15678">
        <v>0</v>
      </c>
      <c r="H15678">
        <v>0</v>
      </c>
      <c r="I15678">
        <v>0</v>
      </c>
    </row>
    <row r="15679" spans="1:9" hidden="1" x14ac:dyDescent="0.3">
      <c r="A15679" s="1" t="s">
        <v>159</v>
      </c>
      <c r="B15679" s="1" t="s">
        <v>361</v>
      </c>
      <c r="C15679">
        <v>47.067599999999999</v>
      </c>
      <c r="D15679">
        <v>-122.12949999999999</v>
      </c>
      <c r="E15679" s="1" t="s">
        <v>29</v>
      </c>
      <c r="F15679" t="s">
        <v>6934</v>
      </c>
      <c r="G15679">
        <v>0</v>
      </c>
      <c r="H15679">
        <v>0</v>
      </c>
      <c r="I15679">
        <v>0</v>
      </c>
    </row>
    <row r="15680" spans="1:9" hidden="1" x14ac:dyDescent="0.3">
      <c r="A15680" s="1" t="s">
        <v>159</v>
      </c>
      <c r="B15680" s="1" t="s">
        <v>361</v>
      </c>
      <c r="C15680">
        <v>47.067599999999999</v>
      </c>
      <c r="D15680">
        <v>-122.12949999999999</v>
      </c>
      <c r="E15680" s="1" t="s">
        <v>30</v>
      </c>
      <c r="F15680" t="s">
        <v>7168</v>
      </c>
      <c r="G15680">
        <v>0</v>
      </c>
      <c r="H15680">
        <v>0</v>
      </c>
      <c r="I15680">
        <v>0</v>
      </c>
    </row>
    <row r="15681" spans="1:9" hidden="1" x14ac:dyDescent="0.3">
      <c r="A15681" s="1" t="s">
        <v>159</v>
      </c>
      <c r="B15681" s="1" t="s">
        <v>361</v>
      </c>
      <c r="C15681">
        <v>47.067599999999999</v>
      </c>
      <c r="D15681">
        <v>-122.12949999999999</v>
      </c>
      <c r="E15681" s="1" t="s">
        <v>31</v>
      </c>
      <c r="F15681" t="s">
        <v>7402</v>
      </c>
      <c r="G15681">
        <v>0</v>
      </c>
      <c r="H15681">
        <v>0</v>
      </c>
      <c r="I15681">
        <v>0</v>
      </c>
    </row>
    <row r="15682" spans="1:9" hidden="1" x14ac:dyDescent="0.3">
      <c r="A15682" s="1" t="s">
        <v>159</v>
      </c>
      <c r="B15682" s="1" t="s">
        <v>361</v>
      </c>
      <c r="C15682">
        <v>47.067599999999999</v>
      </c>
      <c r="D15682">
        <v>-122.12949999999999</v>
      </c>
      <c r="E15682" s="1" t="s">
        <v>32</v>
      </c>
      <c r="F15682" t="s">
        <v>7636</v>
      </c>
      <c r="G15682">
        <v>0</v>
      </c>
      <c r="H15682">
        <v>0</v>
      </c>
      <c r="I15682">
        <v>0</v>
      </c>
    </row>
    <row r="15683" spans="1:9" hidden="1" x14ac:dyDescent="0.3">
      <c r="A15683" s="1" t="s">
        <v>159</v>
      </c>
      <c r="B15683" s="1" t="s">
        <v>361</v>
      </c>
      <c r="C15683">
        <v>47.067599999999999</v>
      </c>
      <c r="D15683">
        <v>-122.12949999999999</v>
      </c>
      <c r="E15683" s="1" t="s">
        <v>33</v>
      </c>
      <c r="F15683" t="s">
        <v>7870</v>
      </c>
      <c r="G15683">
        <v>0</v>
      </c>
      <c r="H15683">
        <v>0</v>
      </c>
      <c r="I15683">
        <v>0</v>
      </c>
    </row>
    <row r="15684" spans="1:9" hidden="1" x14ac:dyDescent="0.3">
      <c r="A15684" s="1" t="s">
        <v>159</v>
      </c>
      <c r="B15684" s="1" t="s">
        <v>361</v>
      </c>
      <c r="C15684">
        <v>47.067599999999999</v>
      </c>
      <c r="D15684">
        <v>-122.12949999999999</v>
      </c>
      <c r="E15684" s="1" t="s">
        <v>34</v>
      </c>
      <c r="F15684" t="s">
        <v>8104</v>
      </c>
      <c r="G15684">
        <v>0</v>
      </c>
      <c r="H15684">
        <v>0</v>
      </c>
      <c r="I15684">
        <v>0</v>
      </c>
    </row>
    <row r="15685" spans="1:9" hidden="1" x14ac:dyDescent="0.3">
      <c r="A15685" s="1" t="s">
        <v>159</v>
      </c>
      <c r="B15685" s="1" t="s">
        <v>361</v>
      </c>
      <c r="C15685">
        <v>47.067599999999999</v>
      </c>
      <c r="D15685">
        <v>-122.12949999999999</v>
      </c>
      <c r="E15685" s="1" t="s">
        <v>35</v>
      </c>
      <c r="F15685" t="s">
        <v>8336</v>
      </c>
      <c r="G15685">
        <v>0</v>
      </c>
      <c r="H15685">
        <v>0</v>
      </c>
      <c r="I15685">
        <v>0</v>
      </c>
    </row>
    <row r="15686" spans="1:9" hidden="1" x14ac:dyDescent="0.3">
      <c r="A15686" s="1" t="s">
        <v>159</v>
      </c>
      <c r="B15686" s="1" t="s">
        <v>361</v>
      </c>
      <c r="C15686">
        <v>47.067599999999999</v>
      </c>
      <c r="D15686">
        <v>-122.12949999999999</v>
      </c>
      <c r="E15686" s="1" t="s">
        <v>36</v>
      </c>
      <c r="F15686" t="s">
        <v>8568</v>
      </c>
      <c r="G15686">
        <v>0</v>
      </c>
      <c r="H15686">
        <v>0</v>
      </c>
      <c r="I15686">
        <v>0</v>
      </c>
    </row>
    <row r="15687" spans="1:9" hidden="1" x14ac:dyDescent="0.3">
      <c r="A15687" s="1" t="s">
        <v>159</v>
      </c>
      <c r="B15687" s="1" t="s">
        <v>361</v>
      </c>
      <c r="C15687">
        <v>47.067599999999999</v>
      </c>
      <c r="D15687">
        <v>-122.12949999999999</v>
      </c>
      <c r="E15687" s="1" t="s">
        <v>37</v>
      </c>
      <c r="F15687" t="s">
        <v>8799</v>
      </c>
      <c r="G15687">
        <v>0</v>
      </c>
      <c r="H15687">
        <v>0</v>
      </c>
      <c r="I15687">
        <v>0</v>
      </c>
    </row>
    <row r="15688" spans="1:9" hidden="1" x14ac:dyDescent="0.3">
      <c r="A15688" s="1" t="s">
        <v>159</v>
      </c>
      <c r="B15688" s="1" t="s">
        <v>361</v>
      </c>
      <c r="C15688">
        <v>47.067599999999999</v>
      </c>
      <c r="D15688">
        <v>-122.12949999999999</v>
      </c>
      <c r="E15688" s="1" t="s">
        <v>38</v>
      </c>
      <c r="F15688" t="s">
        <v>9030</v>
      </c>
      <c r="G15688">
        <v>0</v>
      </c>
      <c r="H15688">
        <v>0</v>
      </c>
      <c r="I15688">
        <v>0</v>
      </c>
    </row>
    <row r="15689" spans="1:9" hidden="1" x14ac:dyDescent="0.3">
      <c r="A15689" s="1" t="s">
        <v>159</v>
      </c>
      <c r="B15689" s="1" t="s">
        <v>361</v>
      </c>
      <c r="C15689">
        <v>47.067599999999999</v>
      </c>
      <c r="D15689">
        <v>-122.12949999999999</v>
      </c>
      <c r="E15689" s="1" t="s">
        <v>39</v>
      </c>
      <c r="F15689" t="s">
        <v>9261</v>
      </c>
      <c r="G15689">
        <v>0</v>
      </c>
      <c r="H15689">
        <v>0</v>
      </c>
      <c r="I15689">
        <v>0</v>
      </c>
    </row>
    <row r="15690" spans="1:9" hidden="1" x14ac:dyDescent="0.3">
      <c r="A15690" s="1" t="s">
        <v>159</v>
      </c>
      <c r="B15690" s="1" t="s">
        <v>361</v>
      </c>
      <c r="C15690">
        <v>47.067599999999999</v>
      </c>
      <c r="D15690">
        <v>-122.12949999999999</v>
      </c>
      <c r="E15690" s="1" t="s">
        <v>40</v>
      </c>
      <c r="F15690" t="s">
        <v>9492</v>
      </c>
      <c r="G15690">
        <v>0</v>
      </c>
      <c r="H15690">
        <v>0</v>
      </c>
      <c r="I15690">
        <v>0</v>
      </c>
    </row>
    <row r="15691" spans="1:9" hidden="1" x14ac:dyDescent="0.3">
      <c r="A15691" s="1" t="s">
        <v>159</v>
      </c>
      <c r="B15691" s="1" t="s">
        <v>361</v>
      </c>
      <c r="C15691">
        <v>47.067599999999999</v>
      </c>
      <c r="D15691">
        <v>-122.12949999999999</v>
      </c>
      <c r="E15691" s="1" t="s">
        <v>41</v>
      </c>
      <c r="F15691" t="s">
        <v>9723</v>
      </c>
      <c r="G15691">
        <v>0</v>
      </c>
      <c r="H15691">
        <v>0</v>
      </c>
      <c r="I15691">
        <v>0</v>
      </c>
    </row>
    <row r="15692" spans="1:9" hidden="1" x14ac:dyDescent="0.3">
      <c r="A15692" s="1" t="s">
        <v>159</v>
      </c>
      <c r="B15692" s="1" t="s">
        <v>361</v>
      </c>
      <c r="C15692">
        <v>47.067599999999999</v>
      </c>
      <c r="D15692">
        <v>-122.12949999999999</v>
      </c>
      <c r="E15692" s="1" t="s">
        <v>42</v>
      </c>
      <c r="F15692" t="s">
        <v>9954</v>
      </c>
      <c r="G15692">
        <v>0</v>
      </c>
      <c r="H15692">
        <v>0</v>
      </c>
      <c r="I15692">
        <v>0</v>
      </c>
    </row>
    <row r="15693" spans="1:9" hidden="1" x14ac:dyDescent="0.3">
      <c r="A15693" s="1" t="s">
        <v>159</v>
      </c>
      <c r="B15693" s="1" t="s">
        <v>361</v>
      </c>
      <c r="C15693">
        <v>47.067599999999999</v>
      </c>
      <c r="D15693">
        <v>-122.12949999999999</v>
      </c>
      <c r="E15693" s="1" t="s">
        <v>43</v>
      </c>
      <c r="F15693" t="s">
        <v>10183</v>
      </c>
      <c r="G15693">
        <v>0</v>
      </c>
      <c r="H15693">
        <v>0</v>
      </c>
      <c r="I15693">
        <v>0</v>
      </c>
    </row>
    <row r="15694" spans="1:9" hidden="1" x14ac:dyDescent="0.3">
      <c r="A15694" s="1" t="s">
        <v>159</v>
      </c>
      <c r="B15694" s="1" t="s">
        <v>361</v>
      </c>
      <c r="C15694">
        <v>47.067599999999999</v>
      </c>
      <c r="D15694">
        <v>-122.12949999999999</v>
      </c>
      <c r="E15694" s="1" t="s">
        <v>44</v>
      </c>
      <c r="F15694" t="s">
        <v>10411</v>
      </c>
      <c r="G15694">
        <v>0</v>
      </c>
      <c r="H15694">
        <v>0</v>
      </c>
      <c r="I15694">
        <v>0</v>
      </c>
    </row>
    <row r="15695" spans="1:9" hidden="1" x14ac:dyDescent="0.3">
      <c r="A15695" s="1" t="s">
        <v>159</v>
      </c>
      <c r="B15695" s="1" t="s">
        <v>361</v>
      </c>
      <c r="C15695">
        <v>47.067599999999999</v>
      </c>
      <c r="D15695">
        <v>-122.12949999999999</v>
      </c>
      <c r="E15695" s="1" t="s">
        <v>45</v>
      </c>
      <c r="F15695" t="s">
        <v>10631</v>
      </c>
      <c r="G15695">
        <v>0</v>
      </c>
      <c r="H15695">
        <v>0</v>
      </c>
      <c r="I15695">
        <v>0</v>
      </c>
    </row>
    <row r="15696" spans="1:9" hidden="1" x14ac:dyDescent="0.3">
      <c r="A15696" s="1" t="s">
        <v>159</v>
      </c>
      <c r="B15696" s="1" t="s">
        <v>361</v>
      </c>
      <c r="C15696">
        <v>47.067599999999999</v>
      </c>
      <c r="D15696">
        <v>-122.12949999999999</v>
      </c>
      <c r="E15696" s="1" t="s">
        <v>46</v>
      </c>
      <c r="F15696" t="s">
        <v>10847</v>
      </c>
      <c r="G15696">
        <v>0</v>
      </c>
      <c r="H15696">
        <v>0</v>
      </c>
      <c r="I15696">
        <v>0</v>
      </c>
    </row>
    <row r="15697" spans="1:9" hidden="1" x14ac:dyDescent="0.3">
      <c r="A15697" s="1" t="s">
        <v>159</v>
      </c>
      <c r="B15697" s="1" t="s">
        <v>361</v>
      </c>
      <c r="C15697">
        <v>47.067599999999999</v>
      </c>
      <c r="D15697">
        <v>-122.12949999999999</v>
      </c>
      <c r="E15697" s="1" t="s">
        <v>47</v>
      </c>
      <c r="F15697" t="s">
        <v>11062</v>
      </c>
      <c r="G15697">
        <v>0</v>
      </c>
      <c r="H15697">
        <v>0</v>
      </c>
      <c r="I15697">
        <v>0</v>
      </c>
    </row>
    <row r="15698" spans="1:9" hidden="1" x14ac:dyDescent="0.3">
      <c r="A15698" s="1" t="s">
        <v>159</v>
      </c>
      <c r="B15698" s="1" t="s">
        <v>361</v>
      </c>
      <c r="C15698">
        <v>47.067599999999999</v>
      </c>
      <c r="D15698">
        <v>-122.12949999999999</v>
      </c>
      <c r="E15698" s="1" t="s">
        <v>48</v>
      </c>
      <c r="F15698" t="s">
        <v>11864</v>
      </c>
      <c r="G15698">
        <v>0</v>
      </c>
      <c r="H15698">
        <v>0</v>
      </c>
      <c r="I15698">
        <v>0</v>
      </c>
    </row>
    <row r="15699" spans="1:9" hidden="1" x14ac:dyDescent="0.3">
      <c r="A15699" s="1" t="s">
        <v>159</v>
      </c>
      <c r="B15699" s="1" t="s">
        <v>361</v>
      </c>
      <c r="C15699">
        <v>47.067599999999999</v>
      </c>
      <c r="D15699">
        <v>-122.12949999999999</v>
      </c>
      <c r="E15699" s="1" t="s">
        <v>49</v>
      </c>
      <c r="F15699" t="s">
        <v>17699</v>
      </c>
      <c r="G15699">
        <v>0</v>
      </c>
      <c r="H15699">
        <v>1</v>
      </c>
      <c r="I15699">
        <v>0</v>
      </c>
    </row>
    <row r="15700" spans="1:9" hidden="1" x14ac:dyDescent="0.3">
      <c r="A15700" s="1" t="s">
        <v>159</v>
      </c>
      <c r="B15700" s="1" t="s">
        <v>361</v>
      </c>
      <c r="C15700">
        <v>47.067599999999999</v>
      </c>
      <c r="D15700">
        <v>-122.12949999999999</v>
      </c>
      <c r="E15700" s="1" t="s">
        <v>50</v>
      </c>
      <c r="F15700" t="s">
        <v>17263</v>
      </c>
      <c r="G15700">
        <v>0</v>
      </c>
      <c r="H15700">
        <v>4</v>
      </c>
      <c r="I15700">
        <v>0</v>
      </c>
    </row>
    <row r="15701" spans="1:9" hidden="1" x14ac:dyDescent="0.3">
      <c r="A15701" s="1" t="s">
        <v>159</v>
      </c>
      <c r="B15701" s="1" t="s">
        <v>361</v>
      </c>
      <c r="C15701">
        <v>47.067599999999999</v>
      </c>
      <c r="D15701">
        <v>-122.12949999999999</v>
      </c>
      <c r="E15701" s="1" t="s">
        <v>51</v>
      </c>
      <c r="F15701" t="s">
        <v>17264</v>
      </c>
      <c r="G15701">
        <v>0</v>
      </c>
      <c r="H15701">
        <v>4</v>
      </c>
      <c r="I15701">
        <v>0</v>
      </c>
    </row>
    <row r="15702" spans="1:9" hidden="1" x14ac:dyDescent="0.3">
      <c r="A15702" s="1" t="s">
        <v>159</v>
      </c>
      <c r="B15702" s="1" t="s">
        <v>361</v>
      </c>
      <c r="C15702">
        <v>47.067599999999999</v>
      </c>
      <c r="D15702">
        <v>-122.12949999999999</v>
      </c>
      <c r="E15702" s="1" t="s">
        <v>52</v>
      </c>
      <c r="F15702" t="s">
        <v>11231</v>
      </c>
      <c r="G15702">
        <v>0</v>
      </c>
      <c r="H15702">
        <v>0</v>
      </c>
      <c r="I15702">
        <v>0</v>
      </c>
    </row>
    <row r="15703" spans="1:9" hidden="1" x14ac:dyDescent="0.3">
      <c r="A15703" s="1" t="s">
        <v>159</v>
      </c>
      <c r="B15703" s="1" t="s">
        <v>361</v>
      </c>
      <c r="C15703">
        <v>47.067599999999999</v>
      </c>
      <c r="D15703">
        <v>-122.12949999999999</v>
      </c>
      <c r="E15703" s="1" t="s">
        <v>53</v>
      </c>
      <c r="F15703" t="s">
        <v>11429</v>
      </c>
      <c r="G15703">
        <v>0</v>
      </c>
      <c r="H15703">
        <v>0</v>
      </c>
      <c r="I15703">
        <v>0</v>
      </c>
    </row>
    <row r="15704" spans="1:9" hidden="1" x14ac:dyDescent="0.3">
      <c r="A15704" s="1" t="s">
        <v>159</v>
      </c>
      <c r="B15704" s="1" t="s">
        <v>361</v>
      </c>
      <c r="C15704">
        <v>47.067599999999999</v>
      </c>
      <c r="D15704">
        <v>-122.12949999999999</v>
      </c>
      <c r="E15704" s="1" t="s">
        <v>54</v>
      </c>
      <c r="F15704" t="s">
        <v>11624</v>
      </c>
      <c r="G15704">
        <v>0</v>
      </c>
      <c r="H15704">
        <v>0</v>
      </c>
      <c r="I15704">
        <v>0</v>
      </c>
    </row>
    <row r="15705" spans="1:9" hidden="1" x14ac:dyDescent="0.3">
      <c r="A15705" s="1" t="s">
        <v>159</v>
      </c>
      <c r="B15705" s="1" t="s">
        <v>361</v>
      </c>
      <c r="C15705">
        <v>47.067599999999999</v>
      </c>
      <c r="D15705">
        <v>-122.12949999999999</v>
      </c>
      <c r="E15705" s="1" t="s">
        <v>21548</v>
      </c>
      <c r="F15705" t="s">
        <v>21850</v>
      </c>
      <c r="G15705">
        <v>0</v>
      </c>
      <c r="H15705">
        <v>0</v>
      </c>
      <c r="I15705">
        <v>0</v>
      </c>
    </row>
    <row r="15706" spans="1:9" hidden="1" x14ac:dyDescent="0.3">
      <c r="A15706" s="1" t="s">
        <v>159</v>
      </c>
      <c r="B15706" s="1" t="s">
        <v>362</v>
      </c>
      <c r="C15706">
        <v>36.159300000000002</v>
      </c>
      <c r="D15706">
        <v>-95.941000000000003</v>
      </c>
      <c r="E15706" s="1" t="s">
        <v>4</v>
      </c>
      <c r="F15706" t="s">
        <v>1020</v>
      </c>
      <c r="G15706">
        <v>0</v>
      </c>
      <c r="H15706">
        <v>0</v>
      </c>
      <c r="I15706">
        <v>0</v>
      </c>
    </row>
    <row r="15707" spans="1:9" hidden="1" x14ac:dyDescent="0.3">
      <c r="A15707" s="1" t="s">
        <v>159</v>
      </c>
      <c r="B15707" s="1" t="s">
        <v>362</v>
      </c>
      <c r="C15707">
        <v>36.159300000000002</v>
      </c>
      <c r="D15707">
        <v>-95.941000000000003</v>
      </c>
      <c r="E15707" s="1" t="s">
        <v>5</v>
      </c>
      <c r="F15707" t="s">
        <v>1262</v>
      </c>
      <c r="G15707">
        <v>0</v>
      </c>
      <c r="H15707">
        <v>0</v>
      </c>
      <c r="I15707">
        <v>0</v>
      </c>
    </row>
    <row r="15708" spans="1:9" hidden="1" x14ac:dyDescent="0.3">
      <c r="A15708" s="1" t="s">
        <v>159</v>
      </c>
      <c r="B15708" s="1" t="s">
        <v>362</v>
      </c>
      <c r="C15708">
        <v>36.159300000000002</v>
      </c>
      <c r="D15708">
        <v>-95.941000000000003</v>
      </c>
      <c r="E15708" s="1" t="s">
        <v>6</v>
      </c>
      <c r="F15708" t="s">
        <v>1504</v>
      </c>
      <c r="G15708">
        <v>0</v>
      </c>
      <c r="H15708">
        <v>0</v>
      </c>
      <c r="I15708">
        <v>0</v>
      </c>
    </row>
    <row r="15709" spans="1:9" hidden="1" x14ac:dyDescent="0.3">
      <c r="A15709" s="1" t="s">
        <v>159</v>
      </c>
      <c r="B15709" s="1" t="s">
        <v>362</v>
      </c>
      <c r="C15709">
        <v>36.159300000000002</v>
      </c>
      <c r="D15709">
        <v>-95.941000000000003</v>
      </c>
      <c r="E15709" s="1" t="s">
        <v>7</v>
      </c>
      <c r="F15709" t="s">
        <v>1745</v>
      </c>
      <c r="G15709">
        <v>0</v>
      </c>
      <c r="H15709">
        <v>0</v>
      </c>
      <c r="I15709">
        <v>0</v>
      </c>
    </row>
    <row r="15710" spans="1:9" hidden="1" x14ac:dyDescent="0.3">
      <c r="A15710" s="1" t="s">
        <v>159</v>
      </c>
      <c r="B15710" s="1" t="s">
        <v>362</v>
      </c>
      <c r="C15710">
        <v>36.159300000000002</v>
      </c>
      <c r="D15710">
        <v>-95.941000000000003</v>
      </c>
      <c r="E15710" s="1" t="s">
        <v>8</v>
      </c>
      <c r="F15710" t="s">
        <v>1986</v>
      </c>
      <c r="G15710">
        <v>0</v>
      </c>
      <c r="H15710">
        <v>0</v>
      </c>
      <c r="I15710">
        <v>0</v>
      </c>
    </row>
    <row r="15711" spans="1:9" hidden="1" x14ac:dyDescent="0.3">
      <c r="A15711" s="1" t="s">
        <v>159</v>
      </c>
      <c r="B15711" s="1" t="s">
        <v>362</v>
      </c>
      <c r="C15711">
        <v>36.159300000000002</v>
      </c>
      <c r="D15711">
        <v>-95.941000000000003</v>
      </c>
      <c r="E15711" s="1" t="s">
        <v>9</v>
      </c>
      <c r="F15711" t="s">
        <v>2224</v>
      </c>
      <c r="G15711">
        <v>0</v>
      </c>
      <c r="H15711">
        <v>0</v>
      </c>
      <c r="I15711">
        <v>0</v>
      </c>
    </row>
    <row r="15712" spans="1:9" hidden="1" x14ac:dyDescent="0.3">
      <c r="A15712" s="1" t="s">
        <v>159</v>
      </c>
      <c r="B15712" s="1" t="s">
        <v>362</v>
      </c>
      <c r="C15712">
        <v>36.159300000000002</v>
      </c>
      <c r="D15712">
        <v>-95.941000000000003</v>
      </c>
      <c r="E15712" s="1" t="s">
        <v>10</v>
      </c>
      <c r="F15712" t="s">
        <v>2462</v>
      </c>
      <c r="G15712">
        <v>0</v>
      </c>
      <c r="H15712">
        <v>0</v>
      </c>
      <c r="I15712">
        <v>0</v>
      </c>
    </row>
    <row r="15713" spans="1:9" hidden="1" x14ac:dyDescent="0.3">
      <c r="A15713" s="1" t="s">
        <v>159</v>
      </c>
      <c r="B15713" s="1" t="s">
        <v>362</v>
      </c>
      <c r="C15713">
        <v>36.159300000000002</v>
      </c>
      <c r="D15713">
        <v>-95.941000000000003</v>
      </c>
      <c r="E15713" s="1" t="s">
        <v>11</v>
      </c>
      <c r="F15713" t="s">
        <v>2700</v>
      </c>
      <c r="G15713">
        <v>0</v>
      </c>
      <c r="H15713">
        <v>0</v>
      </c>
      <c r="I15713">
        <v>0</v>
      </c>
    </row>
    <row r="15714" spans="1:9" hidden="1" x14ac:dyDescent="0.3">
      <c r="A15714" s="1" t="s">
        <v>159</v>
      </c>
      <c r="B15714" s="1" t="s">
        <v>362</v>
      </c>
      <c r="C15714">
        <v>36.159300000000002</v>
      </c>
      <c r="D15714">
        <v>-95.941000000000003</v>
      </c>
      <c r="E15714" s="1" t="s">
        <v>12</v>
      </c>
      <c r="F15714" t="s">
        <v>2938</v>
      </c>
      <c r="G15714">
        <v>0</v>
      </c>
      <c r="H15714">
        <v>0</v>
      </c>
      <c r="I15714">
        <v>0</v>
      </c>
    </row>
    <row r="15715" spans="1:9" hidden="1" x14ac:dyDescent="0.3">
      <c r="A15715" s="1" t="s">
        <v>159</v>
      </c>
      <c r="B15715" s="1" t="s">
        <v>362</v>
      </c>
      <c r="C15715">
        <v>36.159300000000002</v>
      </c>
      <c r="D15715">
        <v>-95.941000000000003</v>
      </c>
      <c r="E15715" s="1" t="s">
        <v>13</v>
      </c>
      <c r="F15715" t="s">
        <v>3176</v>
      </c>
      <c r="G15715">
        <v>0</v>
      </c>
      <c r="H15715">
        <v>0</v>
      </c>
      <c r="I15715">
        <v>0</v>
      </c>
    </row>
    <row r="15716" spans="1:9" hidden="1" x14ac:dyDescent="0.3">
      <c r="A15716" s="1" t="s">
        <v>159</v>
      </c>
      <c r="B15716" s="1" t="s">
        <v>362</v>
      </c>
      <c r="C15716">
        <v>36.159300000000002</v>
      </c>
      <c r="D15716">
        <v>-95.941000000000003</v>
      </c>
      <c r="E15716" s="1" t="s">
        <v>14</v>
      </c>
      <c r="F15716" t="s">
        <v>3413</v>
      </c>
      <c r="G15716">
        <v>0</v>
      </c>
      <c r="H15716">
        <v>0</v>
      </c>
      <c r="I15716">
        <v>0</v>
      </c>
    </row>
    <row r="15717" spans="1:9" hidden="1" x14ac:dyDescent="0.3">
      <c r="A15717" s="1" t="s">
        <v>159</v>
      </c>
      <c r="B15717" s="1" t="s">
        <v>362</v>
      </c>
      <c r="C15717">
        <v>36.159300000000002</v>
      </c>
      <c r="D15717">
        <v>-95.941000000000003</v>
      </c>
      <c r="E15717" s="1" t="s">
        <v>15</v>
      </c>
      <c r="F15717" t="s">
        <v>3649</v>
      </c>
      <c r="G15717">
        <v>0</v>
      </c>
      <c r="H15717">
        <v>0</v>
      </c>
      <c r="I15717">
        <v>0</v>
      </c>
    </row>
    <row r="15718" spans="1:9" hidden="1" x14ac:dyDescent="0.3">
      <c r="A15718" s="1" t="s">
        <v>159</v>
      </c>
      <c r="B15718" s="1" t="s">
        <v>362</v>
      </c>
      <c r="C15718">
        <v>36.159300000000002</v>
      </c>
      <c r="D15718">
        <v>-95.941000000000003</v>
      </c>
      <c r="E15718" s="1" t="s">
        <v>16</v>
      </c>
      <c r="F15718" t="s">
        <v>3885</v>
      </c>
      <c r="G15718">
        <v>0</v>
      </c>
      <c r="H15718">
        <v>0</v>
      </c>
      <c r="I15718">
        <v>0</v>
      </c>
    </row>
    <row r="15719" spans="1:9" hidden="1" x14ac:dyDescent="0.3">
      <c r="A15719" s="1" t="s">
        <v>159</v>
      </c>
      <c r="B15719" s="1" t="s">
        <v>362</v>
      </c>
      <c r="C15719">
        <v>36.159300000000002</v>
      </c>
      <c r="D15719">
        <v>-95.941000000000003</v>
      </c>
      <c r="E15719" s="1" t="s">
        <v>17</v>
      </c>
      <c r="F15719" t="s">
        <v>4120</v>
      </c>
      <c r="G15719">
        <v>0</v>
      </c>
      <c r="H15719">
        <v>0</v>
      </c>
      <c r="I15719">
        <v>0</v>
      </c>
    </row>
    <row r="15720" spans="1:9" hidden="1" x14ac:dyDescent="0.3">
      <c r="A15720" s="1" t="s">
        <v>159</v>
      </c>
      <c r="B15720" s="1" t="s">
        <v>362</v>
      </c>
      <c r="C15720">
        <v>36.159300000000002</v>
      </c>
      <c r="D15720">
        <v>-95.941000000000003</v>
      </c>
      <c r="E15720" s="1" t="s">
        <v>18</v>
      </c>
      <c r="F15720" t="s">
        <v>4355</v>
      </c>
      <c r="G15720">
        <v>0</v>
      </c>
      <c r="H15720">
        <v>0</v>
      </c>
      <c r="I15720">
        <v>0</v>
      </c>
    </row>
    <row r="15721" spans="1:9" hidden="1" x14ac:dyDescent="0.3">
      <c r="A15721" s="1" t="s">
        <v>159</v>
      </c>
      <c r="B15721" s="1" t="s">
        <v>362</v>
      </c>
      <c r="C15721">
        <v>36.159300000000002</v>
      </c>
      <c r="D15721">
        <v>-95.941000000000003</v>
      </c>
      <c r="E15721" s="1" t="s">
        <v>19</v>
      </c>
      <c r="F15721" t="s">
        <v>4590</v>
      </c>
      <c r="G15721">
        <v>0</v>
      </c>
      <c r="H15721">
        <v>0</v>
      </c>
      <c r="I15721">
        <v>0</v>
      </c>
    </row>
    <row r="15722" spans="1:9" hidden="1" x14ac:dyDescent="0.3">
      <c r="A15722" s="1" t="s">
        <v>159</v>
      </c>
      <c r="B15722" s="1" t="s">
        <v>362</v>
      </c>
      <c r="C15722">
        <v>36.159300000000002</v>
      </c>
      <c r="D15722">
        <v>-95.941000000000003</v>
      </c>
      <c r="E15722" s="1" t="s">
        <v>20</v>
      </c>
      <c r="F15722" t="s">
        <v>4825</v>
      </c>
      <c r="G15722">
        <v>0</v>
      </c>
      <c r="H15722">
        <v>0</v>
      </c>
      <c r="I15722">
        <v>0</v>
      </c>
    </row>
    <row r="15723" spans="1:9" hidden="1" x14ac:dyDescent="0.3">
      <c r="A15723" s="1" t="s">
        <v>159</v>
      </c>
      <c r="B15723" s="1" t="s">
        <v>362</v>
      </c>
      <c r="C15723">
        <v>36.159300000000002</v>
      </c>
      <c r="D15723">
        <v>-95.941000000000003</v>
      </c>
      <c r="E15723" s="1" t="s">
        <v>21</v>
      </c>
      <c r="F15723" t="s">
        <v>5060</v>
      </c>
      <c r="G15723">
        <v>0</v>
      </c>
      <c r="H15723">
        <v>0</v>
      </c>
      <c r="I15723">
        <v>0</v>
      </c>
    </row>
    <row r="15724" spans="1:9" hidden="1" x14ac:dyDescent="0.3">
      <c r="A15724" s="1" t="s">
        <v>159</v>
      </c>
      <c r="B15724" s="1" t="s">
        <v>362</v>
      </c>
      <c r="C15724">
        <v>36.159300000000002</v>
      </c>
      <c r="D15724">
        <v>-95.941000000000003</v>
      </c>
      <c r="E15724" s="1" t="s">
        <v>22</v>
      </c>
      <c r="F15724" t="s">
        <v>5295</v>
      </c>
      <c r="G15724">
        <v>0</v>
      </c>
      <c r="H15724">
        <v>0</v>
      </c>
      <c r="I15724">
        <v>0</v>
      </c>
    </row>
    <row r="15725" spans="1:9" hidden="1" x14ac:dyDescent="0.3">
      <c r="A15725" s="1" t="s">
        <v>159</v>
      </c>
      <c r="B15725" s="1" t="s">
        <v>362</v>
      </c>
      <c r="C15725">
        <v>36.159300000000002</v>
      </c>
      <c r="D15725">
        <v>-95.941000000000003</v>
      </c>
      <c r="E15725" s="1" t="s">
        <v>23</v>
      </c>
      <c r="F15725" t="s">
        <v>5530</v>
      </c>
      <c r="G15725">
        <v>0</v>
      </c>
      <c r="H15725">
        <v>0</v>
      </c>
      <c r="I15725">
        <v>0</v>
      </c>
    </row>
    <row r="15726" spans="1:9" hidden="1" x14ac:dyDescent="0.3">
      <c r="A15726" s="1" t="s">
        <v>159</v>
      </c>
      <c r="B15726" s="1" t="s">
        <v>362</v>
      </c>
      <c r="C15726">
        <v>36.159300000000002</v>
      </c>
      <c r="D15726">
        <v>-95.941000000000003</v>
      </c>
      <c r="E15726" s="1" t="s">
        <v>24</v>
      </c>
      <c r="F15726" t="s">
        <v>5765</v>
      </c>
      <c r="G15726">
        <v>0</v>
      </c>
      <c r="H15726">
        <v>0</v>
      </c>
      <c r="I15726">
        <v>0</v>
      </c>
    </row>
    <row r="15727" spans="1:9" hidden="1" x14ac:dyDescent="0.3">
      <c r="A15727" s="1" t="s">
        <v>159</v>
      </c>
      <c r="B15727" s="1" t="s">
        <v>362</v>
      </c>
      <c r="C15727">
        <v>36.159300000000002</v>
      </c>
      <c r="D15727">
        <v>-95.941000000000003</v>
      </c>
      <c r="E15727" s="1" t="s">
        <v>25</v>
      </c>
      <c r="F15727" t="s">
        <v>5999</v>
      </c>
      <c r="G15727">
        <v>0</v>
      </c>
      <c r="H15727">
        <v>0</v>
      </c>
      <c r="I15727">
        <v>0</v>
      </c>
    </row>
    <row r="15728" spans="1:9" hidden="1" x14ac:dyDescent="0.3">
      <c r="A15728" s="1" t="s">
        <v>159</v>
      </c>
      <c r="B15728" s="1" t="s">
        <v>362</v>
      </c>
      <c r="C15728">
        <v>36.159300000000002</v>
      </c>
      <c r="D15728">
        <v>-95.941000000000003</v>
      </c>
      <c r="E15728" s="1" t="s">
        <v>26</v>
      </c>
      <c r="F15728" t="s">
        <v>6233</v>
      </c>
      <c r="G15728">
        <v>0</v>
      </c>
      <c r="H15728">
        <v>0</v>
      </c>
      <c r="I15728">
        <v>0</v>
      </c>
    </row>
    <row r="15729" spans="1:9" hidden="1" x14ac:dyDescent="0.3">
      <c r="A15729" s="1" t="s">
        <v>159</v>
      </c>
      <c r="B15729" s="1" t="s">
        <v>362</v>
      </c>
      <c r="C15729">
        <v>36.159300000000002</v>
      </c>
      <c r="D15729">
        <v>-95.941000000000003</v>
      </c>
      <c r="E15729" s="1" t="s">
        <v>27</v>
      </c>
      <c r="F15729" t="s">
        <v>6467</v>
      </c>
      <c r="G15729">
        <v>0</v>
      </c>
      <c r="H15729">
        <v>0</v>
      </c>
      <c r="I15729">
        <v>0</v>
      </c>
    </row>
    <row r="15730" spans="1:9" hidden="1" x14ac:dyDescent="0.3">
      <c r="A15730" s="1" t="s">
        <v>159</v>
      </c>
      <c r="B15730" s="1" t="s">
        <v>362</v>
      </c>
      <c r="C15730">
        <v>36.159300000000002</v>
      </c>
      <c r="D15730">
        <v>-95.941000000000003</v>
      </c>
      <c r="E15730" s="1" t="s">
        <v>28</v>
      </c>
      <c r="F15730" t="s">
        <v>6701</v>
      </c>
      <c r="G15730">
        <v>0</v>
      </c>
      <c r="H15730">
        <v>0</v>
      </c>
      <c r="I15730">
        <v>0</v>
      </c>
    </row>
    <row r="15731" spans="1:9" hidden="1" x14ac:dyDescent="0.3">
      <c r="A15731" s="1" t="s">
        <v>159</v>
      </c>
      <c r="B15731" s="1" t="s">
        <v>362</v>
      </c>
      <c r="C15731">
        <v>36.159300000000002</v>
      </c>
      <c r="D15731">
        <v>-95.941000000000003</v>
      </c>
      <c r="E15731" s="1" t="s">
        <v>29</v>
      </c>
      <c r="F15731" t="s">
        <v>6935</v>
      </c>
      <c r="G15731">
        <v>0</v>
      </c>
      <c r="H15731">
        <v>0</v>
      </c>
      <c r="I15731">
        <v>0</v>
      </c>
    </row>
    <row r="15732" spans="1:9" hidden="1" x14ac:dyDescent="0.3">
      <c r="A15732" s="1" t="s">
        <v>159</v>
      </c>
      <c r="B15732" s="1" t="s">
        <v>362</v>
      </c>
      <c r="C15732">
        <v>36.159300000000002</v>
      </c>
      <c r="D15732">
        <v>-95.941000000000003</v>
      </c>
      <c r="E15732" s="1" t="s">
        <v>30</v>
      </c>
      <c r="F15732" t="s">
        <v>7169</v>
      </c>
      <c r="G15732">
        <v>0</v>
      </c>
      <c r="H15732">
        <v>0</v>
      </c>
      <c r="I15732">
        <v>0</v>
      </c>
    </row>
    <row r="15733" spans="1:9" hidden="1" x14ac:dyDescent="0.3">
      <c r="A15733" s="1" t="s">
        <v>159</v>
      </c>
      <c r="B15733" s="1" t="s">
        <v>362</v>
      </c>
      <c r="C15733">
        <v>36.159300000000002</v>
      </c>
      <c r="D15733">
        <v>-95.941000000000003</v>
      </c>
      <c r="E15733" s="1" t="s">
        <v>31</v>
      </c>
      <c r="F15733" t="s">
        <v>7403</v>
      </c>
      <c r="G15733">
        <v>0</v>
      </c>
      <c r="H15733">
        <v>0</v>
      </c>
      <c r="I15733">
        <v>0</v>
      </c>
    </row>
    <row r="15734" spans="1:9" hidden="1" x14ac:dyDescent="0.3">
      <c r="A15734" s="1" t="s">
        <v>159</v>
      </c>
      <c r="B15734" s="1" t="s">
        <v>362</v>
      </c>
      <c r="C15734">
        <v>36.159300000000002</v>
      </c>
      <c r="D15734">
        <v>-95.941000000000003</v>
      </c>
      <c r="E15734" s="1" t="s">
        <v>32</v>
      </c>
      <c r="F15734" t="s">
        <v>7637</v>
      </c>
      <c r="G15734">
        <v>0</v>
      </c>
      <c r="H15734">
        <v>0</v>
      </c>
      <c r="I15734">
        <v>0</v>
      </c>
    </row>
    <row r="15735" spans="1:9" hidden="1" x14ac:dyDescent="0.3">
      <c r="A15735" s="1" t="s">
        <v>159</v>
      </c>
      <c r="B15735" s="1" t="s">
        <v>362</v>
      </c>
      <c r="C15735">
        <v>36.159300000000002</v>
      </c>
      <c r="D15735">
        <v>-95.941000000000003</v>
      </c>
      <c r="E15735" s="1" t="s">
        <v>33</v>
      </c>
      <c r="F15735" t="s">
        <v>7871</v>
      </c>
      <c r="G15735">
        <v>0</v>
      </c>
      <c r="H15735">
        <v>0</v>
      </c>
      <c r="I15735">
        <v>0</v>
      </c>
    </row>
    <row r="15736" spans="1:9" hidden="1" x14ac:dyDescent="0.3">
      <c r="A15736" s="1" t="s">
        <v>159</v>
      </c>
      <c r="B15736" s="1" t="s">
        <v>362</v>
      </c>
      <c r="C15736">
        <v>36.159300000000002</v>
      </c>
      <c r="D15736">
        <v>-95.941000000000003</v>
      </c>
      <c r="E15736" s="1" t="s">
        <v>34</v>
      </c>
      <c r="F15736" t="s">
        <v>8105</v>
      </c>
      <c r="G15736">
        <v>0</v>
      </c>
      <c r="H15736">
        <v>0</v>
      </c>
      <c r="I15736">
        <v>0</v>
      </c>
    </row>
    <row r="15737" spans="1:9" hidden="1" x14ac:dyDescent="0.3">
      <c r="A15737" s="1" t="s">
        <v>159</v>
      </c>
      <c r="B15737" s="1" t="s">
        <v>362</v>
      </c>
      <c r="C15737">
        <v>36.159300000000002</v>
      </c>
      <c r="D15737">
        <v>-95.941000000000003</v>
      </c>
      <c r="E15737" s="1" t="s">
        <v>35</v>
      </c>
      <c r="F15737" t="s">
        <v>8337</v>
      </c>
      <c r="G15737">
        <v>0</v>
      </c>
      <c r="H15737">
        <v>0</v>
      </c>
      <c r="I15737">
        <v>0</v>
      </c>
    </row>
    <row r="15738" spans="1:9" hidden="1" x14ac:dyDescent="0.3">
      <c r="A15738" s="1" t="s">
        <v>159</v>
      </c>
      <c r="B15738" s="1" t="s">
        <v>362</v>
      </c>
      <c r="C15738">
        <v>36.159300000000002</v>
      </c>
      <c r="D15738">
        <v>-95.941000000000003</v>
      </c>
      <c r="E15738" s="1" t="s">
        <v>36</v>
      </c>
      <c r="F15738" t="s">
        <v>8569</v>
      </c>
      <c r="G15738">
        <v>0</v>
      </c>
      <c r="H15738">
        <v>0</v>
      </c>
      <c r="I15738">
        <v>0</v>
      </c>
    </row>
    <row r="15739" spans="1:9" hidden="1" x14ac:dyDescent="0.3">
      <c r="A15739" s="1" t="s">
        <v>159</v>
      </c>
      <c r="B15739" s="1" t="s">
        <v>362</v>
      </c>
      <c r="C15739">
        <v>36.159300000000002</v>
      </c>
      <c r="D15739">
        <v>-95.941000000000003</v>
      </c>
      <c r="E15739" s="1" t="s">
        <v>37</v>
      </c>
      <c r="F15739" t="s">
        <v>8800</v>
      </c>
      <c r="G15739">
        <v>0</v>
      </c>
      <c r="H15739">
        <v>0</v>
      </c>
      <c r="I15739">
        <v>0</v>
      </c>
    </row>
    <row r="15740" spans="1:9" hidden="1" x14ac:dyDescent="0.3">
      <c r="A15740" s="1" t="s">
        <v>159</v>
      </c>
      <c r="B15740" s="1" t="s">
        <v>362</v>
      </c>
      <c r="C15740">
        <v>36.159300000000002</v>
      </c>
      <c r="D15740">
        <v>-95.941000000000003</v>
      </c>
      <c r="E15740" s="1" t="s">
        <v>38</v>
      </c>
      <c r="F15740" t="s">
        <v>9031</v>
      </c>
      <c r="G15740">
        <v>0</v>
      </c>
      <c r="H15740">
        <v>0</v>
      </c>
      <c r="I15740">
        <v>0</v>
      </c>
    </row>
    <row r="15741" spans="1:9" hidden="1" x14ac:dyDescent="0.3">
      <c r="A15741" s="1" t="s">
        <v>159</v>
      </c>
      <c r="B15741" s="1" t="s">
        <v>362</v>
      </c>
      <c r="C15741">
        <v>36.159300000000002</v>
      </c>
      <c r="D15741">
        <v>-95.941000000000003</v>
      </c>
      <c r="E15741" s="1" t="s">
        <v>39</v>
      </c>
      <c r="F15741" t="s">
        <v>9262</v>
      </c>
      <c r="G15741">
        <v>0</v>
      </c>
      <c r="H15741">
        <v>0</v>
      </c>
      <c r="I15741">
        <v>0</v>
      </c>
    </row>
    <row r="15742" spans="1:9" hidden="1" x14ac:dyDescent="0.3">
      <c r="A15742" s="1" t="s">
        <v>159</v>
      </c>
      <c r="B15742" s="1" t="s">
        <v>362</v>
      </c>
      <c r="C15742">
        <v>36.159300000000002</v>
      </c>
      <c r="D15742">
        <v>-95.941000000000003</v>
      </c>
      <c r="E15742" s="1" t="s">
        <v>40</v>
      </c>
      <c r="F15742" t="s">
        <v>9493</v>
      </c>
      <c r="G15742">
        <v>0</v>
      </c>
      <c r="H15742">
        <v>0</v>
      </c>
      <c r="I15742">
        <v>0</v>
      </c>
    </row>
    <row r="15743" spans="1:9" hidden="1" x14ac:dyDescent="0.3">
      <c r="A15743" s="1" t="s">
        <v>159</v>
      </c>
      <c r="B15743" s="1" t="s">
        <v>362</v>
      </c>
      <c r="C15743">
        <v>36.159300000000002</v>
      </c>
      <c r="D15743">
        <v>-95.941000000000003</v>
      </c>
      <c r="E15743" s="1" t="s">
        <v>41</v>
      </c>
      <c r="F15743" t="s">
        <v>9724</v>
      </c>
      <c r="G15743">
        <v>0</v>
      </c>
      <c r="H15743">
        <v>0</v>
      </c>
      <c r="I15743">
        <v>0</v>
      </c>
    </row>
    <row r="15744" spans="1:9" hidden="1" x14ac:dyDescent="0.3">
      <c r="A15744" s="1" t="s">
        <v>159</v>
      </c>
      <c r="B15744" s="1" t="s">
        <v>362</v>
      </c>
      <c r="C15744">
        <v>36.159300000000002</v>
      </c>
      <c r="D15744">
        <v>-95.941000000000003</v>
      </c>
      <c r="E15744" s="1" t="s">
        <v>42</v>
      </c>
      <c r="F15744" t="s">
        <v>9955</v>
      </c>
      <c r="G15744">
        <v>0</v>
      </c>
      <c r="H15744">
        <v>0</v>
      </c>
      <c r="I15744">
        <v>0</v>
      </c>
    </row>
    <row r="15745" spans="1:9" hidden="1" x14ac:dyDescent="0.3">
      <c r="A15745" s="1" t="s">
        <v>159</v>
      </c>
      <c r="B15745" s="1" t="s">
        <v>362</v>
      </c>
      <c r="C15745">
        <v>36.159300000000002</v>
      </c>
      <c r="D15745">
        <v>-95.941000000000003</v>
      </c>
      <c r="E15745" s="1" t="s">
        <v>43</v>
      </c>
      <c r="F15745" t="s">
        <v>10184</v>
      </c>
      <c r="G15745">
        <v>0</v>
      </c>
      <c r="H15745">
        <v>0</v>
      </c>
      <c r="I15745">
        <v>0</v>
      </c>
    </row>
    <row r="15746" spans="1:9" hidden="1" x14ac:dyDescent="0.3">
      <c r="A15746" s="1" t="s">
        <v>159</v>
      </c>
      <c r="B15746" s="1" t="s">
        <v>362</v>
      </c>
      <c r="C15746">
        <v>36.159300000000002</v>
      </c>
      <c r="D15746">
        <v>-95.941000000000003</v>
      </c>
      <c r="E15746" s="1" t="s">
        <v>44</v>
      </c>
      <c r="F15746" t="s">
        <v>10412</v>
      </c>
      <c r="G15746">
        <v>0</v>
      </c>
      <c r="H15746">
        <v>0</v>
      </c>
      <c r="I15746">
        <v>0</v>
      </c>
    </row>
    <row r="15747" spans="1:9" hidden="1" x14ac:dyDescent="0.3">
      <c r="A15747" s="1" t="s">
        <v>159</v>
      </c>
      <c r="B15747" s="1" t="s">
        <v>362</v>
      </c>
      <c r="C15747">
        <v>36.159300000000002</v>
      </c>
      <c r="D15747">
        <v>-95.941000000000003</v>
      </c>
      <c r="E15747" s="1" t="s">
        <v>45</v>
      </c>
      <c r="F15747" t="s">
        <v>10632</v>
      </c>
      <c r="G15747">
        <v>0</v>
      </c>
      <c r="H15747">
        <v>0</v>
      </c>
      <c r="I15747">
        <v>0</v>
      </c>
    </row>
    <row r="15748" spans="1:9" hidden="1" x14ac:dyDescent="0.3">
      <c r="A15748" s="1" t="s">
        <v>159</v>
      </c>
      <c r="B15748" s="1" t="s">
        <v>362</v>
      </c>
      <c r="C15748">
        <v>36.159300000000002</v>
      </c>
      <c r="D15748">
        <v>-95.941000000000003</v>
      </c>
      <c r="E15748" s="1" t="s">
        <v>46</v>
      </c>
      <c r="F15748" t="s">
        <v>10848</v>
      </c>
      <c r="G15748">
        <v>0</v>
      </c>
      <c r="H15748">
        <v>0</v>
      </c>
      <c r="I15748">
        <v>0</v>
      </c>
    </row>
    <row r="15749" spans="1:9" hidden="1" x14ac:dyDescent="0.3">
      <c r="A15749" s="1" t="s">
        <v>159</v>
      </c>
      <c r="B15749" s="1" t="s">
        <v>362</v>
      </c>
      <c r="C15749">
        <v>36.159300000000002</v>
      </c>
      <c r="D15749">
        <v>-95.941000000000003</v>
      </c>
      <c r="E15749" s="1" t="s">
        <v>47</v>
      </c>
      <c r="F15749" t="s">
        <v>11063</v>
      </c>
      <c r="G15749">
        <v>0</v>
      </c>
      <c r="H15749">
        <v>0</v>
      </c>
      <c r="I15749">
        <v>0</v>
      </c>
    </row>
    <row r="15750" spans="1:9" hidden="1" x14ac:dyDescent="0.3">
      <c r="A15750" s="1" t="s">
        <v>159</v>
      </c>
      <c r="B15750" s="1" t="s">
        <v>362</v>
      </c>
      <c r="C15750">
        <v>36.159300000000002</v>
      </c>
      <c r="D15750">
        <v>-95.941000000000003</v>
      </c>
      <c r="E15750" s="1" t="s">
        <v>48</v>
      </c>
      <c r="F15750" t="s">
        <v>11865</v>
      </c>
      <c r="G15750">
        <v>0</v>
      </c>
      <c r="H15750">
        <v>0</v>
      </c>
      <c r="I15750">
        <v>0</v>
      </c>
    </row>
    <row r="15751" spans="1:9" hidden="1" x14ac:dyDescent="0.3">
      <c r="A15751" s="1" t="s">
        <v>159</v>
      </c>
      <c r="B15751" s="1" t="s">
        <v>362</v>
      </c>
      <c r="C15751">
        <v>36.159300000000002</v>
      </c>
      <c r="D15751">
        <v>-95.941000000000003</v>
      </c>
      <c r="E15751" s="1" t="s">
        <v>49</v>
      </c>
      <c r="F15751" t="s">
        <v>17700</v>
      </c>
      <c r="G15751">
        <v>0</v>
      </c>
      <c r="H15751">
        <v>1</v>
      </c>
      <c r="I15751">
        <v>0</v>
      </c>
    </row>
    <row r="15752" spans="1:9" hidden="1" x14ac:dyDescent="0.3">
      <c r="A15752" s="1" t="s">
        <v>159</v>
      </c>
      <c r="B15752" s="1" t="s">
        <v>362</v>
      </c>
      <c r="C15752">
        <v>36.159300000000002</v>
      </c>
      <c r="D15752">
        <v>-95.941000000000003</v>
      </c>
      <c r="E15752" s="1" t="s">
        <v>50</v>
      </c>
      <c r="F15752" t="s">
        <v>17701</v>
      </c>
      <c r="G15752">
        <v>0</v>
      </c>
      <c r="H15752">
        <v>1</v>
      </c>
      <c r="I15752">
        <v>0</v>
      </c>
    </row>
    <row r="15753" spans="1:9" hidden="1" x14ac:dyDescent="0.3">
      <c r="A15753" s="1" t="s">
        <v>159</v>
      </c>
      <c r="B15753" s="1" t="s">
        <v>362</v>
      </c>
      <c r="C15753">
        <v>36.159300000000002</v>
      </c>
      <c r="D15753">
        <v>-95.941000000000003</v>
      </c>
      <c r="E15753" s="1" t="s">
        <v>51</v>
      </c>
      <c r="F15753" t="s">
        <v>17702</v>
      </c>
      <c r="G15753">
        <v>0</v>
      </c>
      <c r="H15753">
        <v>1</v>
      </c>
      <c r="I15753">
        <v>0</v>
      </c>
    </row>
    <row r="15754" spans="1:9" hidden="1" x14ac:dyDescent="0.3">
      <c r="A15754" s="1" t="s">
        <v>159</v>
      </c>
      <c r="B15754" s="1" t="s">
        <v>362</v>
      </c>
      <c r="C15754">
        <v>36.159300000000002</v>
      </c>
      <c r="D15754">
        <v>-95.941000000000003</v>
      </c>
      <c r="E15754" s="1" t="s">
        <v>52</v>
      </c>
      <c r="F15754" t="s">
        <v>11232</v>
      </c>
      <c r="G15754">
        <v>0</v>
      </c>
      <c r="H15754">
        <v>0</v>
      </c>
      <c r="I15754">
        <v>0</v>
      </c>
    </row>
    <row r="15755" spans="1:9" hidden="1" x14ac:dyDescent="0.3">
      <c r="A15755" s="1" t="s">
        <v>159</v>
      </c>
      <c r="B15755" s="1" t="s">
        <v>362</v>
      </c>
      <c r="C15755">
        <v>36.159300000000002</v>
      </c>
      <c r="D15755">
        <v>-95.941000000000003</v>
      </c>
      <c r="E15755" s="1" t="s">
        <v>53</v>
      </c>
      <c r="F15755" t="s">
        <v>11430</v>
      </c>
      <c r="G15755">
        <v>0</v>
      </c>
      <c r="H15755">
        <v>0</v>
      </c>
      <c r="I15755">
        <v>0</v>
      </c>
    </row>
    <row r="15756" spans="1:9" hidden="1" x14ac:dyDescent="0.3">
      <c r="A15756" s="1" t="s">
        <v>159</v>
      </c>
      <c r="B15756" s="1" t="s">
        <v>362</v>
      </c>
      <c r="C15756">
        <v>36.159300000000002</v>
      </c>
      <c r="D15756">
        <v>-95.941000000000003</v>
      </c>
      <c r="E15756" s="1" t="s">
        <v>54</v>
      </c>
      <c r="F15756" t="s">
        <v>11625</v>
      </c>
      <c r="G15756">
        <v>0</v>
      </c>
      <c r="H15756">
        <v>0</v>
      </c>
      <c r="I15756">
        <v>0</v>
      </c>
    </row>
    <row r="15757" spans="1:9" hidden="1" x14ac:dyDescent="0.3">
      <c r="A15757" s="1" t="s">
        <v>159</v>
      </c>
      <c r="B15757" s="1" t="s">
        <v>362</v>
      </c>
      <c r="C15757">
        <v>36.159300000000002</v>
      </c>
      <c r="D15757">
        <v>-95.941000000000003</v>
      </c>
      <c r="E15757" s="1" t="s">
        <v>21548</v>
      </c>
      <c r="F15757" t="s">
        <v>21851</v>
      </c>
      <c r="G15757">
        <v>0</v>
      </c>
      <c r="H15757">
        <v>0</v>
      </c>
      <c r="I15757">
        <v>0</v>
      </c>
    </row>
    <row r="15758" spans="1:9" hidden="1" x14ac:dyDescent="0.3">
      <c r="A15758" s="1" t="s">
        <v>159</v>
      </c>
      <c r="B15758" s="1" t="s">
        <v>363</v>
      </c>
      <c r="C15758">
        <v>39.258699999999997</v>
      </c>
      <c r="D15758">
        <v>-104.9389</v>
      </c>
      <c r="E15758" s="1" t="s">
        <v>4</v>
      </c>
      <c r="F15758" t="s">
        <v>1021</v>
      </c>
      <c r="G15758">
        <v>0</v>
      </c>
      <c r="H15758">
        <v>0</v>
      </c>
      <c r="I15758">
        <v>0</v>
      </c>
    </row>
    <row r="15759" spans="1:9" hidden="1" x14ac:dyDescent="0.3">
      <c r="A15759" s="1" t="s">
        <v>159</v>
      </c>
      <c r="B15759" s="1" t="s">
        <v>363</v>
      </c>
      <c r="C15759">
        <v>39.258699999999997</v>
      </c>
      <c r="D15759">
        <v>-104.9389</v>
      </c>
      <c r="E15759" s="1" t="s">
        <v>5</v>
      </c>
      <c r="F15759" t="s">
        <v>1263</v>
      </c>
      <c r="G15759">
        <v>0</v>
      </c>
      <c r="H15759">
        <v>0</v>
      </c>
      <c r="I15759">
        <v>0</v>
      </c>
    </row>
    <row r="15760" spans="1:9" hidden="1" x14ac:dyDescent="0.3">
      <c r="A15760" s="1" t="s">
        <v>159</v>
      </c>
      <c r="B15760" s="1" t="s">
        <v>363</v>
      </c>
      <c r="C15760">
        <v>39.258699999999997</v>
      </c>
      <c r="D15760">
        <v>-104.9389</v>
      </c>
      <c r="E15760" s="1" t="s">
        <v>6</v>
      </c>
      <c r="F15760" t="s">
        <v>1505</v>
      </c>
      <c r="G15760">
        <v>0</v>
      </c>
      <c r="H15760">
        <v>0</v>
      </c>
      <c r="I15760">
        <v>0</v>
      </c>
    </row>
    <row r="15761" spans="1:9" hidden="1" x14ac:dyDescent="0.3">
      <c r="A15761" s="1" t="s">
        <v>159</v>
      </c>
      <c r="B15761" s="1" t="s">
        <v>363</v>
      </c>
      <c r="C15761">
        <v>39.258699999999997</v>
      </c>
      <c r="D15761">
        <v>-104.9389</v>
      </c>
      <c r="E15761" s="1" t="s">
        <v>7</v>
      </c>
      <c r="F15761" t="s">
        <v>1746</v>
      </c>
      <c r="G15761">
        <v>0</v>
      </c>
      <c r="H15761">
        <v>0</v>
      </c>
      <c r="I15761">
        <v>0</v>
      </c>
    </row>
    <row r="15762" spans="1:9" hidden="1" x14ac:dyDescent="0.3">
      <c r="A15762" s="1" t="s">
        <v>159</v>
      </c>
      <c r="B15762" s="1" t="s">
        <v>363</v>
      </c>
      <c r="C15762">
        <v>39.258699999999997</v>
      </c>
      <c r="D15762">
        <v>-104.9389</v>
      </c>
      <c r="E15762" s="1" t="s">
        <v>8</v>
      </c>
      <c r="F15762" t="s">
        <v>1987</v>
      </c>
      <c r="G15762">
        <v>0</v>
      </c>
      <c r="H15762">
        <v>0</v>
      </c>
      <c r="I15762">
        <v>0</v>
      </c>
    </row>
    <row r="15763" spans="1:9" hidden="1" x14ac:dyDescent="0.3">
      <c r="A15763" s="1" t="s">
        <v>159</v>
      </c>
      <c r="B15763" s="1" t="s">
        <v>363</v>
      </c>
      <c r="C15763">
        <v>39.258699999999997</v>
      </c>
      <c r="D15763">
        <v>-104.9389</v>
      </c>
      <c r="E15763" s="1" t="s">
        <v>9</v>
      </c>
      <c r="F15763" t="s">
        <v>2225</v>
      </c>
      <c r="G15763">
        <v>0</v>
      </c>
      <c r="H15763">
        <v>0</v>
      </c>
      <c r="I15763">
        <v>0</v>
      </c>
    </row>
    <row r="15764" spans="1:9" hidden="1" x14ac:dyDescent="0.3">
      <c r="A15764" s="1" t="s">
        <v>159</v>
      </c>
      <c r="B15764" s="1" t="s">
        <v>363</v>
      </c>
      <c r="C15764">
        <v>39.258699999999997</v>
      </c>
      <c r="D15764">
        <v>-104.9389</v>
      </c>
      <c r="E15764" s="1" t="s">
        <v>10</v>
      </c>
      <c r="F15764" t="s">
        <v>2463</v>
      </c>
      <c r="G15764">
        <v>0</v>
      </c>
      <c r="H15764">
        <v>0</v>
      </c>
      <c r="I15764">
        <v>0</v>
      </c>
    </row>
    <row r="15765" spans="1:9" hidden="1" x14ac:dyDescent="0.3">
      <c r="A15765" s="1" t="s">
        <v>159</v>
      </c>
      <c r="B15765" s="1" t="s">
        <v>363</v>
      </c>
      <c r="C15765">
        <v>39.258699999999997</v>
      </c>
      <c r="D15765">
        <v>-104.9389</v>
      </c>
      <c r="E15765" s="1" t="s">
        <v>11</v>
      </c>
      <c r="F15765" t="s">
        <v>2701</v>
      </c>
      <c r="G15765">
        <v>0</v>
      </c>
      <c r="H15765">
        <v>0</v>
      </c>
      <c r="I15765">
        <v>0</v>
      </c>
    </row>
    <row r="15766" spans="1:9" hidden="1" x14ac:dyDescent="0.3">
      <c r="A15766" s="1" t="s">
        <v>159</v>
      </c>
      <c r="B15766" s="1" t="s">
        <v>363</v>
      </c>
      <c r="C15766">
        <v>39.258699999999997</v>
      </c>
      <c r="D15766">
        <v>-104.9389</v>
      </c>
      <c r="E15766" s="1" t="s">
        <v>12</v>
      </c>
      <c r="F15766" t="s">
        <v>2939</v>
      </c>
      <c r="G15766">
        <v>0</v>
      </c>
      <c r="H15766">
        <v>0</v>
      </c>
      <c r="I15766">
        <v>0</v>
      </c>
    </row>
    <row r="15767" spans="1:9" hidden="1" x14ac:dyDescent="0.3">
      <c r="A15767" s="1" t="s">
        <v>159</v>
      </c>
      <c r="B15767" s="1" t="s">
        <v>363</v>
      </c>
      <c r="C15767">
        <v>39.258699999999997</v>
      </c>
      <c r="D15767">
        <v>-104.9389</v>
      </c>
      <c r="E15767" s="1" t="s">
        <v>13</v>
      </c>
      <c r="F15767" t="s">
        <v>3177</v>
      </c>
      <c r="G15767">
        <v>0</v>
      </c>
      <c r="H15767">
        <v>0</v>
      </c>
      <c r="I15767">
        <v>0</v>
      </c>
    </row>
    <row r="15768" spans="1:9" hidden="1" x14ac:dyDescent="0.3">
      <c r="A15768" s="1" t="s">
        <v>159</v>
      </c>
      <c r="B15768" s="1" t="s">
        <v>363</v>
      </c>
      <c r="C15768">
        <v>39.258699999999997</v>
      </c>
      <c r="D15768">
        <v>-104.9389</v>
      </c>
      <c r="E15768" s="1" t="s">
        <v>14</v>
      </c>
      <c r="F15768" t="s">
        <v>3414</v>
      </c>
      <c r="G15768">
        <v>0</v>
      </c>
      <c r="H15768">
        <v>0</v>
      </c>
      <c r="I15768">
        <v>0</v>
      </c>
    </row>
    <row r="15769" spans="1:9" hidden="1" x14ac:dyDescent="0.3">
      <c r="A15769" s="1" t="s">
        <v>159</v>
      </c>
      <c r="B15769" s="1" t="s">
        <v>363</v>
      </c>
      <c r="C15769">
        <v>39.258699999999997</v>
      </c>
      <c r="D15769">
        <v>-104.9389</v>
      </c>
      <c r="E15769" s="1" t="s">
        <v>15</v>
      </c>
      <c r="F15769" t="s">
        <v>3650</v>
      </c>
      <c r="G15769">
        <v>0</v>
      </c>
      <c r="H15769">
        <v>0</v>
      </c>
      <c r="I15769">
        <v>0</v>
      </c>
    </row>
    <row r="15770" spans="1:9" hidden="1" x14ac:dyDescent="0.3">
      <c r="A15770" s="1" t="s">
        <v>159</v>
      </c>
      <c r="B15770" s="1" t="s">
        <v>363</v>
      </c>
      <c r="C15770">
        <v>39.258699999999997</v>
      </c>
      <c r="D15770">
        <v>-104.9389</v>
      </c>
      <c r="E15770" s="1" t="s">
        <v>16</v>
      </c>
      <c r="F15770" t="s">
        <v>3886</v>
      </c>
      <c r="G15770">
        <v>0</v>
      </c>
      <c r="H15770">
        <v>0</v>
      </c>
      <c r="I15770">
        <v>0</v>
      </c>
    </row>
    <row r="15771" spans="1:9" hidden="1" x14ac:dyDescent="0.3">
      <c r="A15771" s="1" t="s">
        <v>159</v>
      </c>
      <c r="B15771" s="1" t="s">
        <v>363</v>
      </c>
      <c r="C15771">
        <v>39.258699999999997</v>
      </c>
      <c r="D15771">
        <v>-104.9389</v>
      </c>
      <c r="E15771" s="1" t="s">
        <v>17</v>
      </c>
      <c r="F15771" t="s">
        <v>4121</v>
      </c>
      <c r="G15771">
        <v>0</v>
      </c>
      <c r="H15771">
        <v>0</v>
      </c>
      <c r="I15771">
        <v>0</v>
      </c>
    </row>
    <row r="15772" spans="1:9" hidden="1" x14ac:dyDescent="0.3">
      <c r="A15772" s="1" t="s">
        <v>159</v>
      </c>
      <c r="B15772" s="1" t="s">
        <v>363</v>
      </c>
      <c r="C15772">
        <v>39.258699999999997</v>
      </c>
      <c r="D15772">
        <v>-104.9389</v>
      </c>
      <c r="E15772" s="1" t="s">
        <v>18</v>
      </c>
      <c r="F15772" t="s">
        <v>4356</v>
      </c>
      <c r="G15772">
        <v>0</v>
      </c>
      <c r="H15772">
        <v>0</v>
      </c>
      <c r="I15772">
        <v>0</v>
      </c>
    </row>
    <row r="15773" spans="1:9" hidden="1" x14ac:dyDescent="0.3">
      <c r="A15773" s="1" t="s">
        <v>159</v>
      </c>
      <c r="B15773" s="1" t="s">
        <v>363</v>
      </c>
      <c r="C15773">
        <v>39.258699999999997</v>
      </c>
      <c r="D15773">
        <v>-104.9389</v>
      </c>
      <c r="E15773" s="1" t="s">
        <v>19</v>
      </c>
      <c r="F15773" t="s">
        <v>4591</v>
      </c>
      <c r="G15773">
        <v>0</v>
      </c>
      <c r="H15773">
        <v>0</v>
      </c>
      <c r="I15773">
        <v>0</v>
      </c>
    </row>
    <row r="15774" spans="1:9" hidden="1" x14ac:dyDescent="0.3">
      <c r="A15774" s="1" t="s">
        <v>159</v>
      </c>
      <c r="B15774" s="1" t="s">
        <v>363</v>
      </c>
      <c r="C15774">
        <v>39.258699999999997</v>
      </c>
      <c r="D15774">
        <v>-104.9389</v>
      </c>
      <c r="E15774" s="1" t="s">
        <v>20</v>
      </c>
      <c r="F15774" t="s">
        <v>4826</v>
      </c>
      <c r="G15774">
        <v>0</v>
      </c>
      <c r="H15774">
        <v>0</v>
      </c>
      <c r="I15774">
        <v>0</v>
      </c>
    </row>
    <row r="15775" spans="1:9" hidden="1" x14ac:dyDescent="0.3">
      <c r="A15775" s="1" t="s">
        <v>159</v>
      </c>
      <c r="B15775" s="1" t="s">
        <v>363</v>
      </c>
      <c r="C15775">
        <v>39.258699999999997</v>
      </c>
      <c r="D15775">
        <v>-104.9389</v>
      </c>
      <c r="E15775" s="1" t="s">
        <v>21</v>
      </c>
      <c r="F15775" t="s">
        <v>5061</v>
      </c>
      <c r="G15775">
        <v>0</v>
      </c>
      <c r="H15775">
        <v>0</v>
      </c>
      <c r="I15775">
        <v>0</v>
      </c>
    </row>
    <row r="15776" spans="1:9" hidden="1" x14ac:dyDescent="0.3">
      <c r="A15776" s="1" t="s">
        <v>159</v>
      </c>
      <c r="B15776" s="1" t="s">
        <v>363</v>
      </c>
      <c r="C15776">
        <v>39.258699999999997</v>
      </c>
      <c r="D15776">
        <v>-104.9389</v>
      </c>
      <c r="E15776" s="1" t="s">
        <v>22</v>
      </c>
      <c r="F15776" t="s">
        <v>5296</v>
      </c>
      <c r="G15776">
        <v>0</v>
      </c>
      <c r="H15776">
        <v>0</v>
      </c>
      <c r="I15776">
        <v>0</v>
      </c>
    </row>
    <row r="15777" spans="1:9" hidden="1" x14ac:dyDescent="0.3">
      <c r="A15777" s="1" t="s">
        <v>159</v>
      </c>
      <c r="B15777" s="1" t="s">
        <v>363</v>
      </c>
      <c r="C15777">
        <v>39.258699999999997</v>
      </c>
      <c r="D15777">
        <v>-104.9389</v>
      </c>
      <c r="E15777" s="1" t="s">
        <v>23</v>
      </c>
      <c r="F15777" t="s">
        <v>5531</v>
      </c>
      <c r="G15777">
        <v>0</v>
      </c>
      <c r="H15777">
        <v>0</v>
      </c>
      <c r="I15777">
        <v>0</v>
      </c>
    </row>
    <row r="15778" spans="1:9" hidden="1" x14ac:dyDescent="0.3">
      <c r="A15778" s="1" t="s">
        <v>159</v>
      </c>
      <c r="B15778" s="1" t="s">
        <v>363</v>
      </c>
      <c r="C15778">
        <v>39.258699999999997</v>
      </c>
      <c r="D15778">
        <v>-104.9389</v>
      </c>
      <c r="E15778" s="1" t="s">
        <v>24</v>
      </c>
      <c r="F15778" t="s">
        <v>5766</v>
      </c>
      <c r="G15778">
        <v>0</v>
      </c>
      <c r="H15778">
        <v>0</v>
      </c>
      <c r="I15778">
        <v>0</v>
      </c>
    </row>
    <row r="15779" spans="1:9" hidden="1" x14ac:dyDescent="0.3">
      <c r="A15779" s="1" t="s">
        <v>159</v>
      </c>
      <c r="B15779" s="1" t="s">
        <v>363</v>
      </c>
      <c r="C15779">
        <v>39.258699999999997</v>
      </c>
      <c r="D15779">
        <v>-104.9389</v>
      </c>
      <c r="E15779" s="1" t="s">
        <v>25</v>
      </c>
      <c r="F15779" t="s">
        <v>6000</v>
      </c>
      <c r="G15779">
        <v>0</v>
      </c>
      <c r="H15779">
        <v>0</v>
      </c>
      <c r="I15779">
        <v>0</v>
      </c>
    </row>
    <row r="15780" spans="1:9" hidden="1" x14ac:dyDescent="0.3">
      <c r="A15780" s="1" t="s">
        <v>159</v>
      </c>
      <c r="B15780" s="1" t="s">
        <v>363</v>
      </c>
      <c r="C15780">
        <v>39.258699999999997</v>
      </c>
      <c r="D15780">
        <v>-104.9389</v>
      </c>
      <c r="E15780" s="1" t="s">
        <v>26</v>
      </c>
      <c r="F15780" t="s">
        <v>6234</v>
      </c>
      <c r="G15780">
        <v>0</v>
      </c>
      <c r="H15780">
        <v>0</v>
      </c>
      <c r="I15780">
        <v>0</v>
      </c>
    </row>
    <row r="15781" spans="1:9" hidden="1" x14ac:dyDescent="0.3">
      <c r="A15781" s="1" t="s">
        <v>159</v>
      </c>
      <c r="B15781" s="1" t="s">
        <v>363</v>
      </c>
      <c r="C15781">
        <v>39.258699999999997</v>
      </c>
      <c r="D15781">
        <v>-104.9389</v>
      </c>
      <c r="E15781" s="1" t="s">
        <v>27</v>
      </c>
      <c r="F15781" t="s">
        <v>6468</v>
      </c>
      <c r="G15781">
        <v>0</v>
      </c>
      <c r="H15781">
        <v>0</v>
      </c>
      <c r="I15781">
        <v>0</v>
      </c>
    </row>
    <row r="15782" spans="1:9" hidden="1" x14ac:dyDescent="0.3">
      <c r="A15782" s="1" t="s">
        <v>159</v>
      </c>
      <c r="B15782" s="1" t="s">
        <v>363</v>
      </c>
      <c r="C15782">
        <v>39.258699999999997</v>
      </c>
      <c r="D15782">
        <v>-104.9389</v>
      </c>
      <c r="E15782" s="1" t="s">
        <v>28</v>
      </c>
      <c r="F15782" t="s">
        <v>6702</v>
      </c>
      <c r="G15782">
        <v>0</v>
      </c>
      <c r="H15782">
        <v>0</v>
      </c>
      <c r="I15782">
        <v>0</v>
      </c>
    </row>
    <row r="15783" spans="1:9" hidden="1" x14ac:dyDescent="0.3">
      <c r="A15783" s="1" t="s">
        <v>159</v>
      </c>
      <c r="B15783" s="1" t="s">
        <v>363</v>
      </c>
      <c r="C15783">
        <v>39.258699999999997</v>
      </c>
      <c r="D15783">
        <v>-104.9389</v>
      </c>
      <c r="E15783" s="1" t="s">
        <v>29</v>
      </c>
      <c r="F15783" t="s">
        <v>6936</v>
      </c>
      <c r="G15783">
        <v>0</v>
      </c>
      <c r="H15783">
        <v>0</v>
      </c>
      <c r="I15783">
        <v>0</v>
      </c>
    </row>
    <row r="15784" spans="1:9" hidden="1" x14ac:dyDescent="0.3">
      <c r="A15784" s="1" t="s">
        <v>159</v>
      </c>
      <c r="B15784" s="1" t="s">
        <v>363</v>
      </c>
      <c r="C15784">
        <v>39.258699999999997</v>
      </c>
      <c r="D15784">
        <v>-104.9389</v>
      </c>
      <c r="E15784" s="1" t="s">
        <v>30</v>
      </c>
      <c r="F15784" t="s">
        <v>7170</v>
      </c>
      <c r="G15784">
        <v>0</v>
      </c>
      <c r="H15784">
        <v>0</v>
      </c>
      <c r="I15784">
        <v>0</v>
      </c>
    </row>
    <row r="15785" spans="1:9" hidden="1" x14ac:dyDescent="0.3">
      <c r="A15785" s="1" t="s">
        <v>159</v>
      </c>
      <c r="B15785" s="1" t="s">
        <v>363</v>
      </c>
      <c r="C15785">
        <v>39.258699999999997</v>
      </c>
      <c r="D15785">
        <v>-104.9389</v>
      </c>
      <c r="E15785" s="1" t="s">
        <v>31</v>
      </c>
      <c r="F15785" t="s">
        <v>7404</v>
      </c>
      <c r="G15785">
        <v>0</v>
      </c>
      <c r="H15785">
        <v>0</v>
      </c>
      <c r="I15785">
        <v>0</v>
      </c>
    </row>
    <row r="15786" spans="1:9" hidden="1" x14ac:dyDescent="0.3">
      <c r="A15786" s="1" t="s">
        <v>159</v>
      </c>
      <c r="B15786" s="1" t="s">
        <v>363</v>
      </c>
      <c r="C15786">
        <v>39.258699999999997</v>
      </c>
      <c r="D15786">
        <v>-104.9389</v>
      </c>
      <c r="E15786" s="1" t="s">
        <v>32</v>
      </c>
      <c r="F15786" t="s">
        <v>7638</v>
      </c>
      <c r="G15786">
        <v>0</v>
      </c>
      <c r="H15786">
        <v>0</v>
      </c>
      <c r="I15786">
        <v>0</v>
      </c>
    </row>
    <row r="15787" spans="1:9" hidden="1" x14ac:dyDescent="0.3">
      <c r="A15787" s="1" t="s">
        <v>159</v>
      </c>
      <c r="B15787" s="1" t="s">
        <v>363</v>
      </c>
      <c r="C15787">
        <v>39.258699999999997</v>
      </c>
      <c r="D15787">
        <v>-104.9389</v>
      </c>
      <c r="E15787" s="1" t="s">
        <v>33</v>
      </c>
      <c r="F15787" t="s">
        <v>7872</v>
      </c>
      <c r="G15787">
        <v>0</v>
      </c>
      <c r="H15787">
        <v>0</v>
      </c>
      <c r="I15787">
        <v>0</v>
      </c>
    </row>
    <row r="15788" spans="1:9" hidden="1" x14ac:dyDescent="0.3">
      <c r="A15788" s="1" t="s">
        <v>159</v>
      </c>
      <c r="B15788" s="1" t="s">
        <v>363</v>
      </c>
      <c r="C15788">
        <v>39.258699999999997</v>
      </c>
      <c r="D15788">
        <v>-104.9389</v>
      </c>
      <c r="E15788" s="1" t="s">
        <v>34</v>
      </c>
      <c r="F15788" t="s">
        <v>8106</v>
      </c>
      <c r="G15788">
        <v>0</v>
      </c>
      <c r="H15788">
        <v>0</v>
      </c>
      <c r="I15788">
        <v>0</v>
      </c>
    </row>
    <row r="15789" spans="1:9" hidden="1" x14ac:dyDescent="0.3">
      <c r="A15789" s="1" t="s">
        <v>159</v>
      </c>
      <c r="B15789" s="1" t="s">
        <v>363</v>
      </c>
      <c r="C15789">
        <v>39.258699999999997</v>
      </c>
      <c r="D15789">
        <v>-104.9389</v>
      </c>
      <c r="E15789" s="1" t="s">
        <v>35</v>
      </c>
      <c r="F15789" t="s">
        <v>8338</v>
      </c>
      <c r="G15789">
        <v>0</v>
      </c>
      <c r="H15789">
        <v>0</v>
      </c>
      <c r="I15789">
        <v>0</v>
      </c>
    </row>
    <row r="15790" spans="1:9" hidden="1" x14ac:dyDescent="0.3">
      <c r="A15790" s="1" t="s">
        <v>159</v>
      </c>
      <c r="B15790" s="1" t="s">
        <v>363</v>
      </c>
      <c r="C15790">
        <v>39.258699999999997</v>
      </c>
      <c r="D15790">
        <v>-104.9389</v>
      </c>
      <c r="E15790" s="1" t="s">
        <v>36</v>
      </c>
      <c r="F15790" t="s">
        <v>8570</v>
      </c>
      <c r="G15790">
        <v>0</v>
      </c>
      <c r="H15790">
        <v>0</v>
      </c>
      <c r="I15790">
        <v>0</v>
      </c>
    </row>
    <row r="15791" spans="1:9" hidden="1" x14ac:dyDescent="0.3">
      <c r="A15791" s="1" t="s">
        <v>159</v>
      </c>
      <c r="B15791" s="1" t="s">
        <v>363</v>
      </c>
      <c r="C15791">
        <v>39.258699999999997</v>
      </c>
      <c r="D15791">
        <v>-104.9389</v>
      </c>
      <c r="E15791" s="1" t="s">
        <v>37</v>
      </c>
      <c r="F15791" t="s">
        <v>8801</v>
      </c>
      <c r="G15791">
        <v>0</v>
      </c>
      <c r="H15791">
        <v>0</v>
      </c>
      <c r="I15791">
        <v>0</v>
      </c>
    </row>
    <row r="15792" spans="1:9" hidden="1" x14ac:dyDescent="0.3">
      <c r="A15792" s="1" t="s">
        <v>159</v>
      </c>
      <c r="B15792" s="1" t="s">
        <v>363</v>
      </c>
      <c r="C15792">
        <v>39.258699999999997</v>
      </c>
      <c r="D15792">
        <v>-104.9389</v>
      </c>
      <c r="E15792" s="1" t="s">
        <v>38</v>
      </c>
      <c r="F15792" t="s">
        <v>9032</v>
      </c>
      <c r="G15792">
        <v>0</v>
      </c>
      <c r="H15792">
        <v>0</v>
      </c>
      <c r="I15792">
        <v>0</v>
      </c>
    </row>
    <row r="15793" spans="1:9" hidden="1" x14ac:dyDescent="0.3">
      <c r="A15793" s="1" t="s">
        <v>159</v>
      </c>
      <c r="B15793" s="1" t="s">
        <v>363</v>
      </c>
      <c r="C15793">
        <v>39.258699999999997</v>
      </c>
      <c r="D15793">
        <v>-104.9389</v>
      </c>
      <c r="E15793" s="1" t="s">
        <v>39</v>
      </c>
      <c r="F15793" t="s">
        <v>9263</v>
      </c>
      <c r="G15793">
        <v>0</v>
      </c>
      <c r="H15793">
        <v>0</v>
      </c>
      <c r="I15793">
        <v>0</v>
      </c>
    </row>
    <row r="15794" spans="1:9" hidden="1" x14ac:dyDescent="0.3">
      <c r="A15794" s="1" t="s">
        <v>159</v>
      </c>
      <c r="B15794" s="1" t="s">
        <v>363</v>
      </c>
      <c r="C15794">
        <v>39.258699999999997</v>
      </c>
      <c r="D15794">
        <v>-104.9389</v>
      </c>
      <c r="E15794" s="1" t="s">
        <v>40</v>
      </c>
      <c r="F15794" t="s">
        <v>9494</v>
      </c>
      <c r="G15794">
        <v>0</v>
      </c>
      <c r="H15794">
        <v>0</v>
      </c>
      <c r="I15794">
        <v>0</v>
      </c>
    </row>
    <row r="15795" spans="1:9" hidden="1" x14ac:dyDescent="0.3">
      <c r="A15795" s="1" t="s">
        <v>159</v>
      </c>
      <c r="B15795" s="1" t="s">
        <v>363</v>
      </c>
      <c r="C15795">
        <v>39.258699999999997</v>
      </c>
      <c r="D15795">
        <v>-104.9389</v>
      </c>
      <c r="E15795" s="1" t="s">
        <v>41</v>
      </c>
      <c r="F15795" t="s">
        <v>9725</v>
      </c>
      <c r="G15795">
        <v>0</v>
      </c>
      <c r="H15795">
        <v>0</v>
      </c>
      <c r="I15795">
        <v>0</v>
      </c>
    </row>
    <row r="15796" spans="1:9" hidden="1" x14ac:dyDescent="0.3">
      <c r="A15796" s="1" t="s">
        <v>159</v>
      </c>
      <c r="B15796" s="1" t="s">
        <v>363</v>
      </c>
      <c r="C15796">
        <v>39.258699999999997</v>
      </c>
      <c r="D15796">
        <v>-104.9389</v>
      </c>
      <c r="E15796" s="1" t="s">
        <v>42</v>
      </c>
      <c r="F15796" t="s">
        <v>9956</v>
      </c>
      <c r="G15796">
        <v>0</v>
      </c>
      <c r="H15796">
        <v>0</v>
      </c>
      <c r="I15796">
        <v>0</v>
      </c>
    </row>
    <row r="15797" spans="1:9" hidden="1" x14ac:dyDescent="0.3">
      <c r="A15797" s="1" t="s">
        <v>159</v>
      </c>
      <c r="B15797" s="1" t="s">
        <v>363</v>
      </c>
      <c r="C15797">
        <v>39.258699999999997</v>
      </c>
      <c r="D15797">
        <v>-104.9389</v>
      </c>
      <c r="E15797" s="1" t="s">
        <v>43</v>
      </c>
      <c r="F15797" t="s">
        <v>10185</v>
      </c>
      <c r="G15797">
        <v>0</v>
      </c>
      <c r="H15797">
        <v>0</v>
      </c>
      <c r="I15797">
        <v>0</v>
      </c>
    </row>
    <row r="15798" spans="1:9" hidden="1" x14ac:dyDescent="0.3">
      <c r="A15798" s="1" t="s">
        <v>159</v>
      </c>
      <c r="B15798" s="1" t="s">
        <v>363</v>
      </c>
      <c r="C15798">
        <v>39.258699999999997</v>
      </c>
      <c r="D15798">
        <v>-104.9389</v>
      </c>
      <c r="E15798" s="1" t="s">
        <v>44</v>
      </c>
      <c r="F15798" t="s">
        <v>10413</v>
      </c>
      <c r="G15798">
        <v>0</v>
      </c>
      <c r="H15798">
        <v>0</v>
      </c>
      <c r="I15798">
        <v>0</v>
      </c>
    </row>
    <row r="15799" spans="1:9" hidden="1" x14ac:dyDescent="0.3">
      <c r="A15799" s="1" t="s">
        <v>159</v>
      </c>
      <c r="B15799" s="1" t="s">
        <v>363</v>
      </c>
      <c r="C15799">
        <v>39.258699999999997</v>
      </c>
      <c r="D15799">
        <v>-104.9389</v>
      </c>
      <c r="E15799" s="1" t="s">
        <v>45</v>
      </c>
      <c r="F15799" t="s">
        <v>10633</v>
      </c>
      <c r="G15799">
        <v>0</v>
      </c>
      <c r="H15799">
        <v>0</v>
      </c>
      <c r="I15799">
        <v>0</v>
      </c>
    </row>
    <row r="15800" spans="1:9" hidden="1" x14ac:dyDescent="0.3">
      <c r="A15800" s="1" t="s">
        <v>159</v>
      </c>
      <c r="B15800" s="1" t="s">
        <v>363</v>
      </c>
      <c r="C15800">
        <v>39.258699999999997</v>
      </c>
      <c r="D15800">
        <v>-104.9389</v>
      </c>
      <c r="E15800" s="1" t="s">
        <v>46</v>
      </c>
      <c r="F15800" t="s">
        <v>10849</v>
      </c>
      <c r="G15800">
        <v>0</v>
      </c>
      <c r="H15800">
        <v>0</v>
      </c>
      <c r="I15800">
        <v>0</v>
      </c>
    </row>
    <row r="15801" spans="1:9" hidden="1" x14ac:dyDescent="0.3">
      <c r="A15801" s="1" t="s">
        <v>159</v>
      </c>
      <c r="B15801" s="1" t="s">
        <v>363</v>
      </c>
      <c r="C15801">
        <v>39.258699999999997</v>
      </c>
      <c r="D15801">
        <v>-104.9389</v>
      </c>
      <c r="E15801" s="1" t="s">
        <v>47</v>
      </c>
      <c r="F15801" t="s">
        <v>11064</v>
      </c>
      <c r="G15801">
        <v>0</v>
      </c>
      <c r="H15801">
        <v>0</v>
      </c>
      <c r="I15801">
        <v>0</v>
      </c>
    </row>
    <row r="15802" spans="1:9" hidden="1" x14ac:dyDescent="0.3">
      <c r="A15802" s="1" t="s">
        <v>159</v>
      </c>
      <c r="B15802" s="1" t="s">
        <v>363</v>
      </c>
      <c r="C15802">
        <v>39.258699999999997</v>
      </c>
      <c r="D15802">
        <v>-104.9389</v>
      </c>
      <c r="E15802" s="1" t="s">
        <v>48</v>
      </c>
      <c r="F15802" t="s">
        <v>11866</v>
      </c>
      <c r="G15802">
        <v>0</v>
      </c>
      <c r="H15802">
        <v>0</v>
      </c>
      <c r="I15802">
        <v>0</v>
      </c>
    </row>
    <row r="15803" spans="1:9" hidden="1" x14ac:dyDescent="0.3">
      <c r="A15803" s="1" t="s">
        <v>159</v>
      </c>
      <c r="B15803" s="1" t="s">
        <v>363</v>
      </c>
      <c r="C15803">
        <v>39.258699999999997</v>
      </c>
      <c r="D15803">
        <v>-104.9389</v>
      </c>
      <c r="E15803" s="1" t="s">
        <v>49</v>
      </c>
      <c r="F15803" t="s">
        <v>17265</v>
      </c>
      <c r="G15803">
        <v>0</v>
      </c>
      <c r="H15803">
        <v>3</v>
      </c>
      <c r="I15803">
        <v>0</v>
      </c>
    </row>
    <row r="15804" spans="1:9" hidden="1" x14ac:dyDescent="0.3">
      <c r="A15804" s="1" t="s">
        <v>159</v>
      </c>
      <c r="B15804" s="1" t="s">
        <v>363</v>
      </c>
      <c r="C15804">
        <v>39.258699999999997</v>
      </c>
      <c r="D15804">
        <v>-104.9389</v>
      </c>
      <c r="E15804" s="1" t="s">
        <v>50</v>
      </c>
      <c r="F15804" t="s">
        <v>17266</v>
      </c>
      <c r="G15804">
        <v>0</v>
      </c>
      <c r="H15804">
        <v>3</v>
      </c>
      <c r="I15804">
        <v>0</v>
      </c>
    </row>
    <row r="15805" spans="1:9" hidden="1" x14ac:dyDescent="0.3">
      <c r="A15805" s="1" t="s">
        <v>159</v>
      </c>
      <c r="B15805" s="1" t="s">
        <v>363</v>
      </c>
      <c r="C15805">
        <v>39.258699999999997</v>
      </c>
      <c r="D15805">
        <v>-104.9389</v>
      </c>
      <c r="E15805" s="1" t="s">
        <v>51</v>
      </c>
      <c r="F15805" t="s">
        <v>17267</v>
      </c>
      <c r="G15805">
        <v>0</v>
      </c>
      <c r="H15805">
        <v>3</v>
      </c>
      <c r="I15805">
        <v>0</v>
      </c>
    </row>
    <row r="15806" spans="1:9" hidden="1" x14ac:dyDescent="0.3">
      <c r="A15806" s="1" t="s">
        <v>159</v>
      </c>
      <c r="B15806" s="1" t="s">
        <v>363</v>
      </c>
      <c r="C15806">
        <v>39.258699999999997</v>
      </c>
      <c r="D15806">
        <v>-104.9389</v>
      </c>
      <c r="E15806" s="1" t="s">
        <v>52</v>
      </c>
      <c r="F15806" t="s">
        <v>11233</v>
      </c>
      <c r="G15806">
        <v>0</v>
      </c>
      <c r="H15806">
        <v>0</v>
      </c>
      <c r="I15806">
        <v>0</v>
      </c>
    </row>
    <row r="15807" spans="1:9" hidden="1" x14ac:dyDescent="0.3">
      <c r="A15807" s="1" t="s">
        <v>159</v>
      </c>
      <c r="B15807" s="1" t="s">
        <v>363</v>
      </c>
      <c r="C15807">
        <v>39.258699999999997</v>
      </c>
      <c r="D15807">
        <v>-104.9389</v>
      </c>
      <c r="E15807" s="1" t="s">
        <v>53</v>
      </c>
      <c r="F15807" t="s">
        <v>11431</v>
      </c>
      <c r="G15807">
        <v>0</v>
      </c>
      <c r="H15807">
        <v>0</v>
      </c>
      <c r="I15807">
        <v>0</v>
      </c>
    </row>
    <row r="15808" spans="1:9" hidden="1" x14ac:dyDescent="0.3">
      <c r="A15808" s="1" t="s">
        <v>159</v>
      </c>
      <c r="B15808" s="1" t="s">
        <v>363</v>
      </c>
      <c r="C15808">
        <v>39.258699999999997</v>
      </c>
      <c r="D15808">
        <v>-104.9389</v>
      </c>
      <c r="E15808" s="1" t="s">
        <v>54</v>
      </c>
      <c r="F15808" t="s">
        <v>11626</v>
      </c>
      <c r="G15808">
        <v>0</v>
      </c>
      <c r="H15808">
        <v>0</v>
      </c>
      <c r="I15808">
        <v>0</v>
      </c>
    </row>
    <row r="15809" spans="1:9" hidden="1" x14ac:dyDescent="0.3">
      <c r="A15809" s="1" t="s">
        <v>159</v>
      </c>
      <c r="B15809" s="1" t="s">
        <v>363</v>
      </c>
      <c r="C15809">
        <v>39.258699999999997</v>
      </c>
      <c r="D15809">
        <v>-104.9389</v>
      </c>
      <c r="E15809" s="1" t="s">
        <v>21548</v>
      </c>
      <c r="F15809" t="s">
        <v>21852</v>
      </c>
      <c r="G15809">
        <v>0</v>
      </c>
      <c r="H15809">
        <v>0</v>
      </c>
      <c r="I15809">
        <v>0</v>
      </c>
    </row>
    <row r="15810" spans="1:9" hidden="1" x14ac:dyDescent="0.3">
      <c r="A15810" s="1" t="s">
        <v>159</v>
      </c>
      <c r="B15810" s="1" t="s">
        <v>364</v>
      </c>
      <c r="C15810">
        <v>41.888199999999998</v>
      </c>
      <c r="D15810">
        <v>-71.477400000000003</v>
      </c>
      <c r="E15810" s="1" t="s">
        <v>4</v>
      </c>
      <c r="F15810" t="s">
        <v>1022</v>
      </c>
      <c r="G15810">
        <v>0</v>
      </c>
      <c r="H15810">
        <v>0</v>
      </c>
      <c r="I15810">
        <v>0</v>
      </c>
    </row>
    <row r="15811" spans="1:9" hidden="1" x14ac:dyDescent="0.3">
      <c r="A15811" s="1" t="s">
        <v>159</v>
      </c>
      <c r="B15811" s="1" t="s">
        <v>364</v>
      </c>
      <c r="C15811">
        <v>41.888199999999998</v>
      </c>
      <c r="D15811">
        <v>-71.477400000000003</v>
      </c>
      <c r="E15811" s="1" t="s">
        <v>5</v>
      </c>
      <c r="F15811" t="s">
        <v>1264</v>
      </c>
      <c r="G15811">
        <v>0</v>
      </c>
      <c r="H15811">
        <v>0</v>
      </c>
      <c r="I15811">
        <v>0</v>
      </c>
    </row>
    <row r="15812" spans="1:9" hidden="1" x14ac:dyDescent="0.3">
      <c r="A15812" s="1" t="s">
        <v>159</v>
      </c>
      <c r="B15812" s="1" t="s">
        <v>364</v>
      </c>
      <c r="C15812">
        <v>41.888199999999998</v>
      </c>
      <c r="D15812">
        <v>-71.477400000000003</v>
      </c>
      <c r="E15812" s="1" t="s">
        <v>6</v>
      </c>
      <c r="F15812" t="s">
        <v>1506</v>
      </c>
      <c r="G15812">
        <v>0</v>
      </c>
      <c r="H15812">
        <v>0</v>
      </c>
      <c r="I15812">
        <v>0</v>
      </c>
    </row>
    <row r="15813" spans="1:9" hidden="1" x14ac:dyDescent="0.3">
      <c r="A15813" s="1" t="s">
        <v>159</v>
      </c>
      <c r="B15813" s="1" t="s">
        <v>364</v>
      </c>
      <c r="C15813">
        <v>41.888199999999998</v>
      </c>
      <c r="D15813">
        <v>-71.477400000000003</v>
      </c>
      <c r="E15813" s="1" t="s">
        <v>7</v>
      </c>
      <c r="F15813" t="s">
        <v>1747</v>
      </c>
      <c r="G15813">
        <v>0</v>
      </c>
      <c r="H15813">
        <v>0</v>
      </c>
      <c r="I15813">
        <v>0</v>
      </c>
    </row>
    <row r="15814" spans="1:9" hidden="1" x14ac:dyDescent="0.3">
      <c r="A15814" s="1" t="s">
        <v>159</v>
      </c>
      <c r="B15814" s="1" t="s">
        <v>364</v>
      </c>
      <c r="C15814">
        <v>41.888199999999998</v>
      </c>
      <c r="D15814">
        <v>-71.477400000000003</v>
      </c>
      <c r="E15814" s="1" t="s">
        <v>8</v>
      </c>
      <c r="F15814" t="s">
        <v>1988</v>
      </c>
      <c r="G15814">
        <v>0</v>
      </c>
      <c r="H15814">
        <v>0</v>
      </c>
      <c r="I15814">
        <v>0</v>
      </c>
    </row>
    <row r="15815" spans="1:9" hidden="1" x14ac:dyDescent="0.3">
      <c r="A15815" s="1" t="s">
        <v>159</v>
      </c>
      <c r="B15815" s="1" t="s">
        <v>364</v>
      </c>
      <c r="C15815">
        <v>41.888199999999998</v>
      </c>
      <c r="D15815">
        <v>-71.477400000000003</v>
      </c>
      <c r="E15815" s="1" t="s">
        <v>9</v>
      </c>
      <c r="F15815" t="s">
        <v>2226</v>
      </c>
      <c r="G15815">
        <v>0</v>
      </c>
      <c r="H15815">
        <v>0</v>
      </c>
      <c r="I15815">
        <v>0</v>
      </c>
    </row>
    <row r="15816" spans="1:9" hidden="1" x14ac:dyDescent="0.3">
      <c r="A15816" s="1" t="s">
        <v>159</v>
      </c>
      <c r="B15816" s="1" t="s">
        <v>364</v>
      </c>
      <c r="C15816">
        <v>41.888199999999998</v>
      </c>
      <c r="D15816">
        <v>-71.477400000000003</v>
      </c>
      <c r="E15816" s="1" t="s">
        <v>10</v>
      </c>
      <c r="F15816" t="s">
        <v>2464</v>
      </c>
      <c r="G15816">
        <v>0</v>
      </c>
      <c r="H15816">
        <v>0</v>
      </c>
      <c r="I15816">
        <v>0</v>
      </c>
    </row>
    <row r="15817" spans="1:9" hidden="1" x14ac:dyDescent="0.3">
      <c r="A15817" s="1" t="s">
        <v>159</v>
      </c>
      <c r="B15817" s="1" t="s">
        <v>364</v>
      </c>
      <c r="C15817">
        <v>41.888199999999998</v>
      </c>
      <c r="D15817">
        <v>-71.477400000000003</v>
      </c>
      <c r="E15817" s="1" t="s">
        <v>11</v>
      </c>
      <c r="F15817" t="s">
        <v>2702</v>
      </c>
      <c r="G15817">
        <v>0</v>
      </c>
      <c r="H15817">
        <v>0</v>
      </c>
      <c r="I15817">
        <v>0</v>
      </c>
    </row>
    <row r="15818" spans="1:9" hidden="1" x14ac:dyDescent="0.3">
      <c r="A15818" s="1" t="s">
        <v>159</v>
      </c>
      <c r="B15818" s="1" t="s">
        <v>364</v>
      </c>
      <c r="C15818">
        <v>41.888199999999998</v>
      </c>
      <c r="D15818">
        <v>-71.477400000000003</v>
      </c>
      <c r="E15818" s="1" t="s">
        <v>12</v>
      </c>
      <c r="F15818" t="s">
        <v>2940</v>
      </c>
      <c r="G15818">
        <v>0</v>
      </c>
      <c r="H15818">
        <v>0</v>
      </c>
      <c r="I15818">
        <v>0</v>
      </c>
    </row>
    <row r="15819" spans="1:9" hidden="1" x14ac:dyDescent="0.3">
      <c r="A15819" s="1" t="s">
        <v>159</v>
      </c>
      <c r="B15819" s="1" t="s">
        <v>364</v>
      </c>
      <c r="C15819">
        <v>41.888199999999998</v>
      </c>
      <c r="D15819">
        <v>-71.477400000000003</v>
      </c>
      <c r="E15819" s="1" t="s">
        <v>13</v>
      </c>
      <c r="F15819" t="s">
        <v>3178</v>
      </c>
      <c r="G15819">
        <v>0</v>
      </c>
      <c r="H15819">
        <v>0</v>
      </c>
      <c r="I15819">
        <v>0</v>
      </c>
    </row>
    <row r="15820" spans="1:9" hidden="1" x14ac:dyDescent="0.3">
      <c r="A15820" s="1" t="s">
        <v>159</v>
      </c>
      <c r="B15820" s="1" t="s">
        <v>364</v>
      </c>
      <c r="C15820">
        <v>41.888199999999998</v>
      </c>
      <c r="D15820">
        <v>-71.477400000000003</v>
      </c>
      <c r="E15820" s="1" t="s">
        <v>14</v>
      </c>
      <c r="F15820" t="s">
        <v>3415</v>
      </c>
      <c r="G15820">
        <v>0</v>
      </c>
      <c r="H15820">
        <v>0</v>
      </c>
      <c r="I15820">
        <v>0</v>
      </c>
    </row>
    <row r="15821" spans="1:9" hidden="1" x14ac:dyDescent="0.3">
      <c r="A15821" s="1" t="s">
        <v>159</v>
      </c>
      <c r="B15821" s="1" t="s">
        <v>364</v>
      </c>
      <c r="C15821">
        <v>41.888199999999998</v>
      </c>
      <c r="D15821">
        <v>-71.477400000000003</v>
      </c>
      <c r="E15821" s="1" t="s">
        <v>15</v>
      </c>
      <c r="F15821" t="s">
        <v>3651</v>
      </c>
      <c r="G15821">
        <v>0</v>
      </c>
      <c r="H15821">
        <v>0</v>
      </c>
      <c r="I15821">
        <v>0</v>
      </c>
    </row>
    <row r="15822" spans="1:9" hidden="1" x14ac:dyDescent="0.3">
      <c r="A15822" s="1" t="s">
        <v>159</v>
      </c>
      <c r="B15822" s="1" t="s">
        <v>364</v>
      </c>
      <c r="C15822">
        <v>41.888199999999998</v>
      </c>
      <c r="D15822">
        <v>-71.477400000000003</v>
      </c>
      <c r="E15822" s="1" t="s">
        <v>16</v>
      </c>
      <c r="F15822" t="s">
        <v>3887</v>
      </c>
      <c r="G15822">
        <v>0</v>
      </c>
      <c r="H15822">
        <v>0</v>
      </c>
      <c r="I15822">
        <v>0</v>
      </c>
    </row>
    <row r="15823" spans="1:9" hidden="1" x14ac:dyDescent="0.3">
      <c r="A15823" s="1" t="s">
        <v>159</v>
      </c>
      <c r="B15823" s="1" t="s">
        <v>364</v>
      </c>
      <c r="C15823">
        <v>41.888199999999998</v>
      </c>
      <c r="D15823">
        <v>-71.477400000000003</v>
      </c>
      <c r="E15823" s="1" t="s">
        <v>17</v>
      </c>
      <c r="F15823" t="s">
        <v>4122</v>
      </c>
      <c r="G15823">
        <v>0</v>
      </c>
      <c r="H15823">
        <v>0</v>
      </c>
      <c r="I15823">
        <v>0</v>
      </c>
    </row>
    <row r="15824" spans="1:9" hidden="1" x14ac:dyDescent="0.3">
      <c r="A15824" s="1" t="s">
        <v>159</v>
      </c>
      <c r="B15824" s="1" t="s">
        <v>364</v>
      </c>
      <c r="C15824">
        <v>41.888199999999998</v>
      </c>
      <c r="D15824">
        <v>-71.477400000000003</v>
      </c>
      <c r="E15824" s="1" t="s">
        <v>18</v>
      </c>
      <c r="F15824" t="s">
        <v>4357</v>
      </c>
      <c r="G15824">
        <v>0</v>
      </c>
      <c r="H15824">
        <v>0</v>
      </c>
      <c r="I15824">
        <v>0</v>
      </c>
    </row>
    <row r="15825" spans="1:9" hidden="1" x14ac:dyDescent="0.3">
      <c r="A15825" s="1" t="s">
        <v>159</v>
      </c>
      <c r="B15825" s="1" t="s">
        <v>364</v>
      </c>
      <c r="C15825">
        <v>41.888199999999998</v>
      </c>
      <c r="D15825">
        <v>-71.477400000000003</v>
      </c>
      <c r="E15825" s="1" t="s">
        <v>19</v>
      </c>
      <c r="F15825" t="s">
        <v>4592</v>
      </c>
      <c r="G15825">
        <v>0</v>
      </c>
      <c r="H15825">
        <v>0</v>
      </c>
      <c r="I15825">
        <v>0</v>
      </c>
    </row>
    <row r="15826" spans="1:9" hidden="1" x14ac:dyDescent="0.3">
      <c r="A15826" s="1" t="s">
        <v>159</v>
      </c>
      <c r="B15826" s="1" t="s">
        <v>364</v>
      </c>
      <c r="C15826">
        <v>41.888199999999998</v>
      </c>
      <c r="D15826">
        <v>-71.477400000000003</v>
      </c>
      <c r="E15826" s="1" t="s">
        <v>20</v>
      </c>
      <c r="F15826" t="s">
        <v>4827</v>
      </c>
      <c r="G15826">
        <v>0</v>
      </c>
      <c r="H15826">
        <v>0</v>
      </c>
      <c r="I15826">
        <v>0</v>
      </c>
    </row>
    <row r="15827" spans="1:9" hidden="1" x14ac:dyDescent="0.3">
      <c r="A15827" s="1" t="s">
        <v>159</v>
      </c>
      <c r="B15827" s="1" t="s">
        <v>364</v>
      </c>
      <c r="C15827">
        <v>41.888199999999998</v>
      </c>
      <c r="D15827">
        <v>-71.477400000000003</v>
      </c>
      <c r="E15827" s="1" t="s">
        <v>21</v>
      </c>
      <c r="F15827" t="s">
        <v>5062</v>
      </c>
      <c r="G15827">
        <v>0</v>
      </c>
      <c r="H15827">
        <v>0</v>
      </c>
      <c r="I15827">
        <v>0</v>
      </c>
    </row>
    <row r="15828" spans="1:9" hidden="1" x14ac:dyDescent="0.3">
      <c r="A15828" s="1" t="s">
        <v>159</v>
      </c>
      <c r="B15828" s="1" t="s">
        <v>364</v>
      </c>
      <c r="C15828">
        <v>41.888199999999998</v>
      </c>
      <c r="D15828">
        <v>-71.477400000000003</v>
      </c>
      <c r="E15828" s="1" t="s">
        <v>22</v>
      </c>
      <c r="F15828" t="s">
        <v>5297</v>
      </c>
      <c r="G15828">
        <v>0</v>
      </c>
      <c r="H15828">
        <v>0</v>
      </c>
      <c r="I15828">
        <v>0</v>
      </c>
    </row>
    <row r="15829" spans="1:9" hidden="1" x14ac:dyDescent="0.3">
      <c r="A15829" s="1" t="s">
        <v>159</v>
      </c>
      <c r="B15829" s="1" t="s">
        <v>364</v>
      </c>
      <c r="C15829">
        <v>41.888199999999998</v>
      </c>
      <c r="D15829">
        <v>-71.477400000000003</v>
      </c>
      <c r="E15829" s="1" t="s">
        <v>23</v>
      </c>
      <c r="F15829" t="s">
        <v>5532</v>
      </c>
      <c r="G15829">
        <v>0</v>
      </c>
      <c r="H15829">
        <v>0</v>
      </c>
      <c r="I15829">
        <v>0</v>
      </c>
    </row>
    <row r="15830" spans="1:9" hidden="1" x14ac:dyDescent="0.3">
      <c r="A15830" s="1" t="s">
        <v>159</v>
      </c>
      <c r="B15830" s="1" t="s">
        <v>364</v>
      </c>
      <c r="C15830">
        <v>41.888199999999998</v>
      </c>
      <c r="D15830">
        <v>-71.477400000000003</v>
      </c>
      <c r="E15830" s="1" t="s">
        <v>24</v>
      </c>
      <c r="F15830" t="s">
        <v>5767</v>
      </c>
      <c r="G15830">
        <v>0</v>
      </c>
      <c r="H15830">
        <v>0</v>
      </c>
      <c r="I15830">
        <v>0</v>
      </c>
    </row>
    <row r="15831" spans="1:9" hidden="1" x14ac:dyDescent="0.3">
      <c r="A15831" s="1" t="s">
        <v>159</v>
      </c>
      <c r="B15831" s="1" t="s">
        <v>364</v>
      </c>
      <c r="C15831">
        <v>41.888199999999998</v>
      </c>
      <c r="D15831">
        <v>-71.477400000000003</v>
      </c>
      <c r="E15831" s="1" t="s">
        <v>25</v>
      </c>
      <c r="F15831" t="s">
        <v>6001</v>
      </c>
      <c r="G15831">
        <v>0</v>
      </c>
      <c r="H15831">
        <v>0</v>
      </c>
      <c r="I15831">
        <v>0</v>
      </c>
    </row>
    <row r="15832" spans="1:9" hidden="1" x14ac:dyDescent="0.3">
      <c r="A15832" s="1" t="s">
        <v>159</v>
      </c>
      <c r="B15832" s="1" t="s">
        <v>364</v>
      </c>
      <c r="C15832">
        <v>41.888199999999998</v>
      </c>
      <c r="D15832">
        <v>-71.477400000000003</v>
      </c>
      <c r="E15832" s="1" t="s">
        <v>26</v>
      </c>
      <c r="F15832" t="s">
        <v>6235</v>
      </c>
      <c r="G15832">
        <v>0</v>
      </c>
      <c r="H15832">
        <v>0</v>
      </c>
      <c r="I15832">
        <v>0</v>
      </c>
    </row>
    <row r="15833" spans="1:9" hidden="1" x14ac:dyDescent="0.3">
      <c r="A15833" s="1" t="s">
        <v>159</v>
      </c>
      <c r="B15833" s="1" t="s">
        <v>364</v>
      </c>
      <c r="C15833">
        <v>41.888199999999998</v>
      </c>
      <c r="D15833">
        <v>-71.477400000000003</v>
      </c>
      <c r="E15833" s="1" t="s">
        <v>27</v>
      </c>
      <c r="F15833" t="s">
        <v>6469</v>
      </c>
      <c r="G15833">
        <v>0</v>
      </c>
      <c r="H15833">
        <v>0</v>
      </c>
      <c r="I15833">
        <v>0</v>
      </c>
    </row>
    <row r="15834" spans="1:9" hidden="1" x14ac:dyDescent="0.3">
      <c r="A15834" s="1" t="s">
        <v>159</v>
      </c>
      <c r="B15834" s="1" t="s">
        <v>364</v>
      </c>
      <c r="C15834">
        <v>41.888199999999998</v>
      </c>
      <c r="D15834">
        <v>-71.477400000000003</v>
      </c>
      <c r="E15834" s="1" t="s">
        <v>28</v>
      </c>
      <c r="F15834" t="s">
        <v>6703</v>
      </c>
      <c r="G15834">
        <v>0</v>
      </c>
      <c r="H15834">
        <v>0</v>
      </c>
      <c r="I15834">
        <v>0</v>
      </c>
    </row>
    <row r="15835" spans="1:9" hidden="1" x14ac:dyDescent="0.3">
      <c r="A15835" s="1" t="s">
        <v>159</v>
      </c>
      <c r="B15835" s="1" t="s">
        <v>364</v>
      </c>
      <c r="C15835">
        <v>41.888199999999998</v>
      </c>
      <c r="D15835">
        <v>-71.477400000000003</v>
      </c>
      <c r="E15835" s="1" t="s">
        <v>29</v>
      </c>
      <c r="F15835" t="s">
        <v>6937</v>
      </c>
      <c r="G15835">
        <v>0</v>
      </c>
      <c r="H15835">
        <v>0</v>
      </c>
      <c r="I15835">
        <v>0</v>
      </c>
    </row>
    <row r="15836" spans="1:9" hidden="1" x14ac:dyDescent="0.3">
      <c r="A15836" s="1" t="s">
        <v>159</v>
      </c>
      <c r="B15836" s="1" t="s">
        <v>364</v>
      </c>
      <c r="C15836">
        <v>41.888199999999998</v>
      </c>
      <c r="D15836">
        <v>-71.477400000000003</v>
      </c>
      <c r="E15836" s="1" t="s">
        <v>30</v>
      </c>
      <c r="F15836" t="s">
        <v>7171</v>
      </c>
      <c r="G15836">
        <v>0</v>
      </c>
      <c r="H15836">
        <v>0</v>
      </c>
      <c r="I15836">
        <v>0</v>
      </c>
    </row>
    <row r="15837" spans="1:9" hidden="1" x14ac:dyDescent="0.3">
      <c r="A15837" s="1" t="s">
        <v>159</v>
      </c>
      <c r="B15837" s="1" t="s">
        <v>364</v>
      </c>
      <c r="C15837">
        <v>41.888199999999998</v>
      </c>
      <c r="D15837">
        <v>-71.477400000000003</v>
      </c>
      <c r="E15837" s="1" t="s">
        <v>31</v>
      </c>
      <c r="F15837" t="s">
        <v>7405</v>
      </c>
      <c r="G15837">
        <v>0</v>
      </c>
      <c r="H15837">
        <v>0</v>
      </c>
      <c r="I15837">
        <v>0</v>
      </c>
    </row>
    <row r="15838" spans="1:9" hidden="1" x14ac:dyDescent="0.3">
      <c r="A15838" s="1" t="s">
        <v>159</v>
      </c>
      <c r="B15838" s="1" t="s">
        <v>364</v>
      </c>
      <c r="C15838">
        <v>41.888199999999998</v>
      </c>
      <c r="D15838">
        <v>-71.477400000000003</v>
      </c>
      <c r="E15838" s="1" t="s">
        <v>32</v>
      </c>
      <c r="F15838" t="s">
        <v>7639</v>
      </c>
      <c r="G15838">
        <v>0</v>
      </c>
      <c r="H15838">
        <v>0</v>
      </c>
      <c r="I15838">
        <v>0</v>
      </c>
    </row>
    <row r="15839" spans="1:9" hidden="1" x14ac:dyDescent="0.3">
      <c r="A15839" s="1" t="s">
        <v>159</v>
      </c>
      <c r="B15839" s="1" t="s">
        <v>364</v>
      </c>
      <c r="C15839">
        <v>41.888199999999998</v>
      </c>
      <c r="D15839">
        <v>-71.477400000000003</v>
      </c>
      <c r="E15839" s="1" t="s">
        <v>33</v>
      </c>
      <c r="F15839" t="s">
        <v>7873</v>
      </c>
      <c r="G15839">
        <v>0</v>
      </c>
      <c r="H15839">
        <v>0</v>
      </c>
      <c r="I15839">
        <v>0</v>
      </c>
    </row>
    <row r="15840" spans="1:9" hidden="1" x14ac:dyDescent="0.3">
      <c r="A15840" s="1" t="s">
        <v>159</v>
      </c>
      <c r="B15840" s="1" t="s">
        <v>364</v>
      </c>
      <c r="C15840">
        <v>41.888199999999998</v>
      </c>
      <c r="D15840">
        <v>-71.477400000000003</v>
      </c>
      <c r="E15840" s="1" t="s">
        <v>34</v>
      </c>
      <c r="F15840" t="s">
        <v>8107</v>
      </c>
      <c r="G15840">
        <v>0</v>
      </c>
      <c r="H15840">
        <v>0</v>
      </c>
      <c r="I15840">
        <v>0</v>
      </c>
    </row>
    <row r="15841" spans="1:9" hidden="1" x14ac:dyDescent="0.3">
      <c r="A15841" s="1" t="s">
        <v>159</v>
      </c>
      <c r="B15841" s="1" t="s">
        <v>364</v>
      </c>
      <c r="C15841">
        <v>41.888199999999998</v>
      </c>
      <c r="D15841">
        <v>-71.477400000000003</v>
      </c>
      <c r="E15841" s="1" t="s">
        <v>35</v>
      </c>
      <c r="F15841" t="s">
        <v>8339</v>
      </c>
      <c r="G15841">
        <v>0</v>
      </c>
      <c r="H15841">
        <v>0</v>
      </c>
      <c r="I15841">
        <v>0</v>
      </c>
    </row>
    <row r="15842" spans="1:9" hidden="1" x14ac:dyDescent="0.3">
      <c r="A15842" s="1" t="s">
        <v>159</v>
      </c>
      <c r="B15842" s="1" t="s">
        <v>364</v>
      </c>
      <c r="C15842">
        <v>41.888199999999998</v>
      </c>
      <c r="D15842">
        <v>-71.477400000000003</v>
      </c>
      <c r="E15842" s="1" t="s">
        <v>36</v>
      </c>
      <c r="F15842" t="s">
        <v>8571</v>
      </c>
      <c r="G15842">
        <v>0</v>
      </c>
      <c r="H15842">
        <v>0</v>
      </c>
      <c r="I15842">
        <v>0</v>
      </c>
    </row>
    <row r="15843" spans="1:9" hidden="1" x14ac:dyDescent="0.3">
      <c r="A15843" s="1" t="s">
        <v>159</v>
      </c>
      <c r="B15843" s="1" t="s">
        <v>364</v>
      </c>
      <c r="C15843">
        <v>41.888199999999998</v>
      </c>
      <c r="D15843">
        <v>-71.477400000000003</v>
      </c>
      <c r="E15843" s="1" t="s">
        <v>37</v>
      </c>
      <c r="F15843" t="s">
        <v>8802</v>
      </c>
      <c r="G15843">
        <v>0</v>
      </c>
      <c r="H15843">
        <v>0</v>
      </c>
      <c r="I15843">
        <v>0</v>
      </c>
    </row>
    <row r="15844" spans="1:9" hidden="1" x14ac:dyDescent="0.3">
      <c r="A15844" s="1" t="s">
        <v>159</v>
      </c>
      <c r="B15844" s="1" t="s">
        <v>364</v>
      </c>
      <c r="C15844">
        <v>41.888199999999998</v>
      </c>
      <c r="D15844">
        <v>-71.477400000000003</v>
      </c>
      <c r="E15844" s="1" t="s">
        <v>38</v>
      </c>
      <c r="F15844" t="s">
        <v>9033</v>
      </c>
      <c r="G15844">
        <v>0</v>
      </c>
      <c r="H15844">
        <v>0</v>
      </c>
      <c r="I15844">
        <v>0</v>
      </c>
    </row>
    <row r="15845" spans="1:9" hidden="1" x14ac:dyDescent="0.3">
      <c r="A15845" s="1" t="s">
        <v>159</v>
      </c>
      <c r="B15845" s="1" t="s">
        <v>364</v>
      </c>
      <c r="C15845">
        <v>41.888199999999998</v>
      </c>
      <c r="D15845">
        <v>-71.477400000000003</v>
      </c>
      <c r="E15845" s="1" t="s">
        <v>39</v>
      </c>
      <c r="F15845" t="s">
        <v>9264</v>
      </c>
      <c r="G15845">
        <v>0</v>
      </c>
      <c r="H15845">
        <v>0</v>
      </c>
      <c r="I15845">
        <v>0</v>
      </c>
    </row>
    <row r="15846" spans="1:9" hidden="1" x14ac:dyDescent="0.3">
      <c r="A15846" s="1" t="s">
        <v>159</v>
      </c>
      <c r="B15846" s="1" t="s">
        <v>364</v>
      </c>
      <c r="C15846">
        <v>41.888199999999998</v>
      </c>
      <c r="D15846">
        <v>-71.477400000000003</v>
      </c>
      <c r="E15846" s="1" t="s">
        <v>40</v>
      </c>
      <c r="F15846" t="s">
        <v>9495</v>
      </c>
      <c r="G15846">
        <v>0</v>
      </c>
      <c r="H15846">
        <v>0</v>
      </c>
      <c r="I15846">
        <v>0</v>
      </c>
    </row>
    <row r="15847" spans="1:9" hidden="1" x14ac:dyDescent="0.3">
      <c r="A15847" s="1" t="s">
        <v>159</v>
      </c>
      <c r="B15847" s="1" t="s">
        <v>364</v>
      </c>
      <c r="C15847">
        <v>41.888199999999998</v>
      </c>
      <c r="D15847">
        <v>-71.477400000000003</v>
      </c>
      <c r="E15847" s="1" t="s">
        <v>41</v>
      </c>
      <c r="F15847" t="s">
        <v>9726</v>
      </c>
      <c r="G15847">
        <v>0</v>
      </c>
      <c r="H15847">
        <v>0</v>
      </c>
      <c r="I15847">
        <v>0</v>
      </c>
    </row>
    <row r="15848" spans="1:9" hidden="1" x14ac:dyDescent="0.3">
      <c r="A15848" s="1" t="s">
        <v>159</v>
      </c>
      <c r="B15848" s="1" t="s">
        <v>364</v>
      </c>
      <c r="C15848">
        <v>41.888199999999998</v>
      </c>
      <c r="D15848">
        <v>-71.477400000000003</v>
      </c>
      <c r="E15848" s="1" t="s">
        <v>42</v>
      </c>
      <c r="F15848" t="s">
        <v>9957</v>
      </c>
      <c r="G15848">
        <v>0</v>
      </c>
      <c r="H15848">
        <v>0</v>
      </c>
      <c r="I15848">
        <v>0</v>
      </c>
    </row>
    <row r="15849" spans="1:9" hidden="1" x14ac:dyDescent="0.3">
      <c r="A15849" s="1" t="s">
        <v>159</v>
      </c>
      <c r="B15849" s="1" t="s">
        <v>364</v>
      </c>
      <c r="C15849">
        <v>41.888199999999998</v>
      </c>
      <c r="D15849">
        <v>-71.477400000000003</v>
      </c>
      <c r="E15849" s="1" t="s">
        <v>43</v>
      </c>
      <c r="F15849" t="s">
        <v>17703</v>
      </c>
      <c r="G15849">
        <v>0</v>
      </c>
      <c r="H15849">
        <v>1</v>
      </c>
      <c r="I15849">
        <v>0</v>
      </c>
    </row>
    <row r="15850" spans="1:9" hidden="1" x14ac:dyDescent="0.3">
      <c r="A15850" s="1" t="s">
        <v>159</v>
      </c>
      <c r="B15850" s="1" t="s">
        <v>364</v>
      </c>
      <c r="C15850">
        <v>41.888199999999998</v>
      </c>
      <c r="D15850">
        <v>-71.477400000000003</v>
      </c>
      <c r="E15850" s="1" t="s">
        <v>44</v>
      </c>
      <c r="F15850" t="s">
        <v>17418</v>
      </c>
      <c r="G15850">
        <v>0</v>
      </c>
      <c r="H15850">
        <v>2</v>
      </c>
      <c r="I15850">
        <v>0</v>
      </c>
    </row>
    <row r="15851" spans="1:9" hidden="1" x14ac:dyDescent="0.3">
      <c r="A15851" s="1" t="s">
        <v>159</v>
      </c>
      <c r="B15851" s="1" t="s">
        <v>364</v>
      </c>
      <c r="C15851">
        <v>41.888199999999998</v>
      </c>
      <c r="D15851">
        <v>-71.477400000000003</v>
      </c>
      <c r="E15851" s="1" t="s">
        <v>45</v>
      </c>
      <c r="F15851" t="s">
        <v>17419</v>
      </c>
      <c r="G15851">
        <v>0</v>
      </c>
      <c r="H15851">
        <v>2</v>
      </c>
      <c r="I15851">
        <v>0</v>
      </c>
    </row>
    <row r="15852" spans="1:9" hidden="1" x14ac:dyDescent="0.3">
      <c r="A15852" s="1" t="s">
        <v>159</v>
      </c>
      <c r="B15852" s="1" t="s">
        <v>364</v>
      </c>
      <c r="C15852">
        <v>41.888199999999998</v>
      </c>
      <c r="D15852">
        <v>-71.477400000000003</v>
      </c>
      <c r="E15852" s="1" t="s">
        <v>46</v>
      </c>
      <c r="F15852" t="s">
        <v>17420</v>
      </c>
      <c r="G15852">
        <v>0</v>
      </c>
      <c r="H15852">
        <v>2</v>
      </c>
      <c r="I15852">
        <v>0</v>
      </c>
    </row>
    <row r="15853" spans="1:9" hidden="1" x14ac:dyDescent="0.3">
      <c r="A15853" s="1" t="s">
        <v>159</v>
      </c>
      <c r="B15853" s="1" t="s">
        <v>364</v>
      </c>
      <c r="C15853">
        <v>41.888199999999998</v>
      </c>
      <c r="D15853">
        <v>-71.477400000000003</v>
      </c>
      <c r="E15853" s="1" t="s">
        <v>47</v>
      </c>
      <c r="F15853" t="s">
        <v>17421</v>
      </c>
      <c r="G15853">
        <v>0</v>
      </c>
      <c r="H15853">
        <v>2</v>
      </c>
      <c r="I15853">
        <v>0</v>
      </c>
    </row>
    <row r="15854" spans="1:9" hidden="1" x14ac:dyDescent="0.3">
      <c r="A15854" s="1" t="s">
        <v>159</v>
      </c>
      <c r="B15854" s="1" t="s">
        <v>364</v>
      </c>
      <c r="C15854">
        <v>41.888199999999998</v>
      </c>
      <c r="D15854">
        <v>-71.477400000000003</v>
      </c>
      <c r="E15854" s="1" t="s">
        <v>48</v>
      </c>
      <c r="F15854" t="s">
        <v>17422</v>
      </c>
      <c r="G15854">
        <v>0</v>
      </c>
      <c r="H15854">
        <v>2</v>
      </c>
      <c r="I15854">
        <v>0</v>
      </c>
    </row>
    <row r="15855" spans="1:9" hidden="1" x14ac:dyDescent="0.3">
      <c r="A15855" s="1" t="s">
        <v>159</v>
      </c>
      <c r="B15855" s="1" t="s">
        <v>364</v>
      </c>
      <c r="C15855">
        <v>41.888199999999998</v>
      </c>
      <c r="D15855">
        <v>-71.477400000000003</v>
      </c>
      <c r="E15855" s="1" t="s">
        <v>49</v>
      </c>
      <c r="F15855" t="s">
        <v>17268</v>
      </c>
      <c r="G15855">
        <v>0</v>
      </c>
      <c r="H15855">
        <v>3</v>
      </c>
      <c r="I15855">
        <v>0</v>
      </c>
    </row>
    <row r="15856" spans="1:9" hidden="1" x14ac:dyDescent="0.3">
      <c r="A15856" s="1" t="s">
        <v>159</v>
      </c>
      <c r="B15856" s="1" t="s">
        <v>364</v>
      </c>
      <c r="C15856">
        <v>41.888199999999998</v>
      </c>
      <c r="D15856">
        <v>-71.477400000000003</v>
      </c>
      <c r="E15856" s="1" t="s">
        <v>50</v>
      </c>
      <c r="F15856" t="s">
        <v>17269</v>
      </c>
      <c r="G15856">
        <v>0</v>
      </c>
      <c r="H15856">
        <v>3</v>
      </c>
      <c r="I15856">
        <v>0</v>
      </c>
    </row>
    <row r="15857" spans="1:9" hidden="1" x14ac:dyDescent="0.3">
      <c r="A15857" s="1" t="s">
        <v>159</v>
      </c>
      <c r="B15857" s="1" t="s">
        <v>364</v>
      </c>
      <c r="C15857">
        <v>41.888199999999998</v>
      </c>
      <c r="D15857">
        <v>-71.477400000000003</v>
      </c>
      <c r="E15857" s="1" t="s">
        <v>51</v>
      </c>
      <c r="F15857" t="s">
        <v>17270</v>
      </c>
      <c r="G15857">
        <v>0</v>
      </c>
      <c r="H15857">
        <v>3</v>
      </c>
      <c r="I15857">
        <v>0</v>
      </c>
    </row>
    <row r="15858" spans="1:9" hidden="1" x14ac:dyDescent="0.3">
      <c r="A15858" s="1" t="s">
        <v>159</v>
      </c>
      <c r="B15858" s="1" t="s">
        <v>364</v>
      </c>
      <c r="C15858">
        <v>41.888199999999998</v>
      </c>
      <c r="D15858">
        <v>-71.477400000000003</v>
      </c>
      <c r="E15858" s="1" t="s">
        <v>52</v>
      </c>
      <c r="F15858" t="s">
        <v>11234</v>
      </c>
      <c r="G15858">
        <v>0</v>
      </c>
      <c r="H15858">
        <v>0</v>
      </c>
      <c r="I15858">
        <v>0</v>
      </c>
    </row>
    <row r="15859" spans="1:9" hidden="1" x14ac:dyDescent="0.3">
      <c r="A15859" s="1" t="s">
        <v>159</v>
      </c>
      <c r="B15859" s="1" t="s">
        <v>364</v>
      </c>
      <c r="C15859">
        <v>41.888199999999998</v>
      </c>
      <c r="D15859">
        <v>-71.477400000000003</v>
      </c>
      <c r="E15859" s="1" t="s">
        <v>53</v>
      </c>
      <c r="F15859" t="s">
        <v>11432</v>
      </c>
      <c r="G15859">
        <v>0</v>
      </c>
      <c r="H15859">
        <v>0</v>
      </c>
      <c r="I15859">
        <v>0</v>
      </c>
    </row>
    <row r="15860" spans="1:9" hidden="1" x14ac:dyDescent="0.3">
      <c r="A15860" s="1" t="s">
        <v>159</v>
      </c>
      <c r="B15860" s="1" t="s">
        <v>364</v>
      </c>
      <c r="C15860">
        <v>41.888199999999998</v>
      </c>
      <c r="D15860">
        <v>-71.477400000000003</v>
      </c>
      <c r="E15860" s="1" t="s">
        <v>54</v>
      </c>
      <c r="F15860" t="s">
        <v>11627</v>
      </c>
      <c r="G15860">
        <v>0</v>
      </c>
      <c r="H15860">
        <v>0</v>
      </c>
      <c r="I15860">
        <v>0</v>
      </c>
    </row>
    <row r="15861" spans="1:9" hidden="1" x14ac:dyDescent="0.3">
      <c r="A15861" s="1" t="s">
        <v>159</v>
      </c>
      <c r="B15861" s="1" t="s">
        <v>364</v>
      </c>
      <c r="C15861">
        <v>41.888199999999998</v>
      </c>
      <c r="D15861">
        <v>-71.477400000000003</v>
      </c>
      <c r="E15861" s="1" t="s">
        <v>21548</v>
      </c>
      <c r="F15861" t="s">
        <v>21853</v>
      </c>
      <c r="G15861">
        <v>0</v>
      </c>
      <c r="H15861">
        <v>0</v>
      </c>
      <c r="I15861">
        <v>0</v>
      </c>
    </row>
    <row r="15862" spans="1:9" hidden="1" x14ac:dyDescent="0.3">
      <c r="A15862" s="1" t="s">
        <v>159</v>
      </c>
      <c r="B15862" s="1" t="s">
        <v>365</v>
      </c>
      <c r="C15862">
        <v>35.7211</v>
      </c>
      <c r="D15862">
        <v>-79.178100000000001</v>
      </c>
      <c r="E15862" s="1" t="s">
        <v>4</v>
      </c>
      <c r="F15862" t="s">
        <v>1023</v>
      </c>
      <c r="G15862">
        <v>0</v>
      </c>
      <c r="H15862">
        <v>0</v>
      </c>
      <c r="I15862">
        <v>0</v>
      </c>
    </row>
    <row r="15863" spans="1:9" hidden="1" x14ac:dyDescent="0.3">
      <c r="A15863" s="1" t="s">
        <v>159</v>
      </c>
      <c r="B15863" s="1" t="s">
        <v>365</v>
      </c>
      <c r="C15863">
        <v>35.7211</v>
      </c>
      <c r="D15863">
        <v>-79.178100000000001</v>
      </c>
      <c r="E15863" s="1" t="s">
        <v>5</v>
      </c>
      <c r="F15863" t="s">
        <v>1265</v>
      </c>
      <c r="G15863">
        <v>0</v>
      </c>
      <c r="H15863">
        <v>0</v>
      </c>
      <c r="I15863">
        <v>0</v>
      </c>
    </row>
    <row r="15864" spans="1:9" hidden="1" x14ac:dyDescent="0.3">
      <c r="A15864" s="1" t="s">
        <v>159</v>
      </c>
      <c r="B15864" s="1" t="s">
        <v>365</v>
      </c>
      <c r="C15864">
        <v>35.7211</v>
      </c>
      <c r="D15864">
        <v>-79.178100000000001</v>
      </c>
      <c r="E15864" s="1" t="s">
        <v>6</v>
      </c>
      <c r="F15864" t="s">
        <v>1507</v>
      </c>
      <c r="G15864">
        <v>0</v>
      </c>
      <c r="H15864">
        <v>0</v>
      </c>
      <c r="I15864">
        <v>0</v>
      </c>
    </row>
    <row r="15865" spans="1:9" hidden="1" x14ac:dyDescent="0.3">
      <c r="A15865" s="1" t="s">
        <v>159</v>
      </c>
      <c r="B15865" s="1" t="s">
        <v>365</v>
      </c>
      <c r="C15865">
        <v>35.7211</v>
      </c>
      <c r="D15865">
        <v>-79.178100000000001</v>
      </c>
      <c r="E15865" s="1" t="s">
        <v>7</v>
      </c>
      <c r="F15865" t="s">
        <v>1748</v>
      </c>
      <c r="G15865">
        <v>0</v>
      </c>
      <c r="H15865">
        <v>0</v>
      </c>
      <c r="I15865">
        <v>0</v>
      </c>
    </row>
    <row r="15866" spans="1:9" hidden="1" x14ac:dyDescent="0.3">
      <c r="A15866" s="1" t="s">
        <v>159</v>
      </c>
      <c r="B15866" s="1" t="s">
        <v>365</v>
      </c>
      <c r="C15866">
        <v>35.7211</v>
      </c>
      <c r="D15866">
        <v>-79.178100000000001</v>
      </c>
      <c r="E15866" s="1" t="s">
        <v>8</v>
      </c>
      <c r="F15866" t="s">
        <v>1989</v>
      </c>
      <c r="G15866">
        <v>0</v>
      </c>
      <c r="H15866">
        <v>0</v>
      </c>
      <c r="I15866">
        <v>0</v>
      </c>
    </row>
    <row r="15867" spans="1:9" hidden="1" x14ac:dyDescent="0.3">
      <c r="A15867" s="1" t="s">
        <v>159</v>
      </c>
      <c r="B15867" s="1" t="s">
        <v>365</v>
      </c>
      <c r="C15867">
        <v>35.7211</v>
      </c>
      <c r="D15867">
        <v>-79.178100000000001</v>
      </c>
      <c r="E15867" s="1" t="s">
        <v>9</v>
      </c>
      <c r="F15867" t="s">
        <v>2227</v>
      </c>
      <c r="G15867">
        <v>0</v>
      </c>
      <c r="H15867">
        <v>0</v>
      </c>
      <c r="I15867">
        <v>0</v>
      </c>
    </row>
    <row r="15868" spans="1:9" hidden="1" x14ac:dyDescent="0.3">
      <c r="A15868" s="1" t="s">
        <v>159</v>
      </c>
      <c r="B15868" s="1" t="s">
        <v>365</v>
      </c>
      <c r="C15868">
        <v>35.7211</v>
      </c>
      <c r="D15868">
        <v>-79.178100000000001</v>
      </c>
      <c r="E15868" s="1" t="s">
        <v>10</v>
      </c>
      <c r="F15868" t="s">
        <v>2465</v>
      </c>
      <c r="G15868">
        <v>0</v>
      </c>
      <c r="H15868">
        <v>0</v>
      </c>
      <c r="I15868">
        <v>0</v>
      </c>
    </row>
    <row r="15869" spans="1:9" hidden="1" x14ac:dyDescent="0.3">
      <c r="A15869" s="1" t="s">
        <v>159</v>
      </c>
      <c r="B15869" s="1" t="s">
        <v>365</v>
      </c>
      <c r="C15869">
        <v>35.7211</v>
      </c>
      <c r="D15869">
        <v>-79.178100000000001</v>
      </c>
      <c r="E15869" s="1" t="s">
        <v>11</v>
      </c>
      <c r="F15869" t="s">
        <v>2703</v>
      </c>
      <c r="G15869">
        <v>0</v>
      </c>
      <c r="H15869">
        <v>0</v>
      </c>
      <c r="I15869">
        <v>0</v>
      </c>
    </row>
    <row r="15870" spans="1:9" hidden="1" x14ac:dyDescent="0.3">
      <c r="A15870" s="1" t="s">
        <v>159</v>
      </c>
      <c r="B15870" s="1" t="s">
        <v>365</v>
      </c>
      <c r="C15870">
        <v>35.7211</v>
      </c>
      <c r="D15870">
        <v>-79.178100000000001</v>
      </c>
      <c r="E15870" s="1" t="s">
        <v>12</v>
      </c>
      <c r="F15870" t="s">
        <v>2941</v>
      </c>
      <c r="G15870">
        <v>0</v>
      </c>
      <c r="H15870">
        <v>0</v>
      </c>
      <c r="I15870">
        <v>0</v>
      </c>
    </row>
    <row r="15871" spans="1:9" hidden="1" x14ac:dyDescent="0.3">
      <c r="A15871" s="1" t="s">
        <v>159</v>
      </c>
      <c r="B15871" s="1" t="s">
        <v>365</v>
      </c>
      <c r="C15871">
        <v>35.7211</v>
      </c>
      <c r="D15871">
        <v>-79.178100000000001</v>
      </c>
      <c r="E15871" s="1" t="s">
        <v>13</v>
      </c>
      <c r="F15871" t="s">
        <v>3179</v>
      </c>
      <c r="G15871">
        <v>0</v>
      </c>
      <c r="H15871">
        <v>0</v>
      </c>
      <c r="I15871">
        <v>0</v>
      </c>
    </row>
    <row r="15872" spans="1:9" hidden="1" x14ac:dyDescent="0.3">
      <c r="A15872" s="1" t="s">
        <v>159</v>
      </c>
      <c r="B15872" s="1" t="s">
        <v>365</v>
      </c>
      <c r="C15872">
        <v>35.7211</v>
      </c>
      <c r="D15872">
        <v>-79.178100000000001</v>
      </c>
      <c r="E15872" s="1" t="s">
        <v>14</v>
      </c>
      <c r="F15872" t="s">
        <v>3416</v>
      </c>
      <c r="G15872">
        <v>0</v>
      </c>
      <c r="H15872">
        <v>0</v>
      </c>
      <c r="I15872">
        <v>0</v>
      </c>
    </row>
    <row r="15873" spans="1:9" hidden="1" x14ac:dyDescent="0.3">
      <c r="A15873" s="1" t="s">
        <v>159</v>
      </c>
      <c r="B15873" s="1" t="s">
        <v>365</v>
      </c>
      <c r="C15873">
        <v>35.7211</v>
      </c>
      <c r="D15873">
        <v>-79.178100000000001</v>
      </c>
      <c r="E15873" s="1" t="s">
        <v>15</v>
      </c>
      <c r="F15873" t="s">
        <v>3652</v>
      </c>
      <c r="G15873">
        <v>0</v>
      </c>
      <c r="H15873">
        <v>0</v>
      </c>
      <c r="I15873">
        <v>0</v>
      </c>
    </row>
    <row r="15874" spans="1:9" hidden="1" x14ac:dyDescent="0.3">
      <c r="A15874" s="1" t="s">
        <v>159</v>
      </c>
      <c r="B15874" s="1" t="s">
        <v>365</v>
      </c>
      <c r="C15874">
        <v>35.7211</v>
      </c>
      <c r="D15874">
        <v>-79.178100000000001</v>
      </c>
      <c r="E15874" s="1" t="s">
        <v>16</v>
      </c>
      <c r="F15874" t="s">
        <v>3888</v>
      </c>
      <c r="G15874">
        <v>0</v>
      </c>
      <c r="H15874">
        <v>0</v>
      </c>
      <c r="I15874">
        <v>0</v>
      </c>
    </row>
    <row r="15875" spans="1:9" hidden="1" x14ac:dyDescent="0.3">
      <c r="A15875" s="1" t="s">
        <v>159</v>
      </c>
      <c r="B15875" s="1" t="s">
        <v>365</v>
      </c>
      <c r="C15875">
        <v>35.7211</v>
      </c>
      <c r="D15875">
        <v>-79.178100000000001</v>
      </c>
      <c r="E15875" s="1" t="s">
        <v>17</v>
      </c>
      <c r="F15875" t="s">
        <v>4123</v>
      </c>
      <c r="G15875">
        <v>0</v>
      </c>
      <c r="H15875">
        <v>0</v>
      </c>
      <c r="I15875">
        <v>0</v>
      </c>
    </row>
    <row r="15876" spans="1:9" hidden="1" x14ac:dyDescent="0.3">
      <c r="A15876" s="1" t="s">
        <v>159</v>
      </c>
      <c r="B15876" s="1" t="s">
        <v>365</v>
      </c>
      <c r="C15876">
        <v>35.7211</v>
      </c>
      <c r="D15876">
        <v>-79.178100000000001</v>
      </c>
      <c r="E15876" s="1" t="s">
        <v>18</v>
      </c>
      <c r="F15876" t="s">
        <v>4358</v>
      </c>
      <c r="G15876">
        <v>0</v>
      </c>
      <c r="H15876">
        <v>0</v>
      </c>
      <c r="I15876">
        <v>0</v>
      </c>
    </row>
    <row r="15877" spans="1:9" hidden="1" x14ac:dyDescent="0.3">
      <c r="A15877" s="1" t="s">
        <v>159</v>
      </c>
      <c r="B15877" s="1" t="s">
        <v>365</v>
      </c>
      <c r="C15877">
        <v>35.7211</v>
      </c>
      <c r="D15877">
        <v>-79.178100000000001</v>
      </c>
      <c r="E15877" s="1" t="s">
        <v>19</v>
      </c>
      <c r="F15877" t="s">
        <v>4593</v>
      </c>
      <c r="G15877">
        <v>0</v>
      </c>
      <c r="H15877">
        <v>0</v>
      </c>
      <c r="I15877">
        <v>0</v>
      </c>
    </row>
    <row r="15878" spans="1:9" hidden="1" x14ac:dyDescent="0.3">
      <c r="A15878" s="1" t="s">
        <v>159</v>
      </c>
      <c r="B15878" s="1" t="s">
        <v>365</v>
      </c>
      <c r="C15878">
        <v>35.7211</v>
      </c>
      <c r="D15878">
        <v>-79.178100000000001</v>
      </c>
      <c r="E15878" s="1" t="s">
        <v>20</v>
      </c>
      <c r="F15878" t="s">
        <v>4828</v>
      </c>
      <c r="G15878">
        <v>0</v>
      </c>
      <c r="H15878">
        <v>0</v>
      </c>
      <c r="I15878">
        <v>0</v>
      </c>
    </row>
    <row r="15879" spans="1:9" hidden="1" x14ac:dyDescent="0.3">
      <c r="A15879" s="1" t="s">
        <v>159</v>
      </c>
      <c r="B15879" s="1" t="s">
        <v>365</v>
      </c>
      <c r="C15879">
        <v>35.7211</v>
      </c>
      <c r="D15879">
        <v>-79.178100000000001</v>
      </c>
      <c r="E15879" s="1" t="s">
        <v>21</v>
      </c>
      <c r="F15879" t="s">
        <v>5063</v>
      </c>
      <c r="G15879">
        <v>0</v>
      </c>
      <c r="H15879">
        <v>0</v>
      </c>
      <c r="I15879">
        <v>0</v>
      </c>
    </row>
    <row r="15880" spans="1:9" hidden="1" x14ac:dyDescent="0.3">
      <c r="A15880" s="1" t="s">
        <v>159</v>
      </c>
      <c r="B15880" s="1" t="s">
        <v>365</v>
      </c>
      <c r="C15880">
        <v>35.7211</v>
      </c>
      <c r="D15880">
        <v>-79.178100000000001</v>
      </c>
      <c r="E15880" s="1" t="s">
        <v>22</v>
      </c>
      <c r="F15880" t="s">
        <v>5298</v>
      </c>
      <c r="G15880">
        <v>0</v>
      </c>
      <c r="H15880">
        <v>0</v>
      </c>
      <c r="I15880">
        <v>0</v>
      </c>
    </row>
    <row r="15881" spans="1:9" hidden="1" x14ac:dyDescent="0.3">
      <c r="A15881" s="1" t="s">
        <v>159</v>
      </c>
      <c r="B15881" s="1" t="s">
        <v>365</v>
      </c>
      <c r="C15881">
        <v>35.7211</v>
      </c>
      <c r="D15881">
        <v>-79.178100000000001</v>
      </c>
      <c r="E15881" s="1" t="s">
        <v>23</v>
      </c>
      <c r="F15881" t="s">
        <v>5533</v>
      </c>
      <c r="G15881">
        <v>0</v>
      </c>
      <c r="H15881">
        <v>0</v>
      </c>
      <c r="I15881">
        <v>0</v>
      </c>
    </row>
    <row r="15882" spans="1:9" hidden="1" x14ac:dyDescent="0.3">
      <c r="A15882" s="1" t="s">
        <v>159</v>
      </c>
      <c r="B15882" s="1" t="s">
        <v>365</v>
      </c>
      <c r="C15882">
        <v>35.7211</v>
      </c>
      <c r="D15882">
        <v>-79.178100000000001</v>
      </c>
      <c r="E15882" s="1" t="s">
        <v>24</v>
      </c>
      <c r="F15882" t="s">
        <v>5768</v>
      </c>
      <c r="G15882">
        <v>0</v>
      </c>
      <c r="H15882">
        <v>0</v>
      </c>
      <c r="I15882">
        <v>0</v>
      </c>
    </row>
    <row r="15883" spans="1:9" hidden="1" x14ac:dyDescent="0.3">
      <c r="A15883" s="1" t="s">
        <v>159</v>
      </c>
      <c r="B15883" s="1" t="s">
        <v>365</v>
      </c>
      <c r="C15883">
        <v>35.7211</v>
      </c>
      <c r="D15883">
        <v>-79.178100000000001</v>
      </c>
      <c r="E15883" s="1" t="s">
        <v>25</v>
      </c>
      <c r="F15883" t="s">
        <v>6002</v>
      </c>
      <c r="G15883">
        <v>0</v>
      </c>
      <c r="H15883">
        <v>0</v>
      </c>
      <c r="I15883">
        <v>0</v>
      </c>
    </row>
    <row r="15884" spans="1:9" hidden="1" x14ac:dyDescent="0.3">
      <c r="A15884" s="1" t="s">
        <v>159</v>
      </c>
      <c r="B15884" s="1" t="s">
        <v>365</v>
      </c>
      <c r="C15884">
        <v>35.7211</v>
      </c>
      <c r="D15884">
        <v>-79.178100000000001</v>
      </c>
      <c r="E15884" s="1" t="s">
        <v>26</v>
      </c>
      <c r="F15884" t="s">
        <v>6236</v>
      </c>
      <c r="G15884">
        <v>0</v>
      </c>
      <c r="H15884">
        <v>0</v>
      </c>
      <c r="I15884">
        <v>0</v>
      </c>
    </row>
    <row r="15885" spans="1:9" hidden="1" x14ac:dyDescent="0.3">
      <c r="A15885" s="1" t="s">
        <v>159</v>
      </c>
      <c r="B15885" s="1" t="s">
        <v>365</v>
      </c>
      <c r="C15885">
        <v>35.7211</v>
      </c>
      <c r="D15885">
        <v>-79.178100000000001</v>
      </c>
      <c r="E15885" s="1" t="s">
        <v>27</v>
      </c>
      <c r="F15885" t="s">
        <v>6470</v>
      </c>
      <c r="G15885">
        <v>0</v>
      </c>
      <c r="H15885">
        <v>0</v>
      </c>
      <c r="I15885">
        <v>0</v>
      </c>
    </row>
    <row r="15886" spans="1:9" hidden="1" x14ac:dyDescent="0.3">
      <c r="A15886" s="1" t="s">
        <v>159</v>
      </c>
      <c r="B15886" s="1" t="s">
        <v>365</v>
      </c>
      <c r="C15886">
        <v>35.7211</v>
      </c>
      <c r="D15886">
        <v>-79.178100000000001</v>
      </c>
      <c r="E15886" s="1" t="s">
        <v>28</v>
      </c>
      <c r="F15886" t="s">
        <v>6704</v>
      </c>
      <c r="G15886">
        <v>0</v>
      </c>
      <c r="H15886">
        <v>0</v>
      </c>
      <c r="I15886">
        <v>0</v>
      </c>
    </row>
    <row r="15887" spans="1:9" hidden="1" x14ac:dyDescent="0.3">
      <c r="A15887" s="1" t="s">
        <v>159</v>
      </c>
      <c r="B15887" s="1" t="s">
        <v>365</v>
      </c>
      <c r="C15887">
        <v>35.7211</v>
      </c>
      <c r="D15887">
        <v>-79.178100000000001</v>
      </c>
      <c r="E15887" s="1" t="s">
        <v>29</v>
      </c>
      <c r="F15887" t="s">
        <v>6938</v>
      </c>
      <c r="G15887">
        <v>0</v>
      </c>
      <c r="H15887">
        <v>0</v>
      </c>
      <c r="I15887">
        <v>0</v>
      </c>
    </row>
    <row r="15888" spans="1:9" hidden="1" x14ac:dyDescent="0.3">
      <c r="A15888" s="1" t="s">
        <v>159</v>
      </c>
      <c r="B15888" s="1" t="s">
        <v>365</v>
      </c>
      <c r="C15888">
        <v>35.7211</v>
      </c>
      <c r="D15888">
        <v>-79.178100000000001</v>
      </c>
      <c r="E15888" s="1" t="s">
        <v>30</v>
      </c>
      <c r="F15888" t="s">
        <v>7172</v>
      </c>
      <c r="G15888">
        <v>0</v>
      </c>
      <c r="H15888">
        <v>0</v>
      </c>
      <c r="I15888">
        <v>0</v>
      </c>
    </row>
    <row r="15889" spans="1:9" hidden="1" x14ac:dyDescent="0.3">
      <c r="A15889" s="1" t="s">
        <v>159</v>
      </c>
      <c r="B15889" s="1" t="s">
        <v>365</v>
      </c>
      <c r="C15889">
        <v>35.7211</v>
      </c>
      <c r="D15889">
        <v>-79.178100000000001</v>
      </c>
      <c r="E15889" s="1" t="s">
        <v>31</v>
      </c>
      <c r="F15889" t="s">
        <v>7406</v>
      </c>
      <c r="G15889">
        <v>0</v>
      </c>
      <c r="H15889">
        <v>0</v>
      </c>
      <c r="I15889">
        <v>0</v>
      </c>
    </row>
    <row r="15890" spans="1:9" hidden="1" x14ac:dyDescent="0.3">
      <c r="A15890" s="1" t="s">
        <v>159</v>
      </c>
      <c r="B15890" s="1" t="s">
        <v>365</v>
      </c>
      <c r="C15890">
        <v>35.7211</v>
      </c>
      <c r="D15890">
        <v>-79.178100000000001</v>
      </c>
      <c r="E15890" s="1" t="s">
        <v>32</v>
      </c>
      <c r="F15890" t="s">
        <v>7640</v>
      </c>
      <c r="G15890">
        <v>0</v>
      </c>
      <c r="H15890">
        <v>0</v>
      </c>
      <c r="I15890">
        <v>0</v>
      </c>
    </row>
    <row r="15891" spans="1:9" hidden="1" x14ac:dyDescent="0.3">
      <c r="A15891" s="1" t="s">
        <v>159</v>
      </c>
      <c r="B15891" s="1" t="s">
        <v>365</v>
      </c>
      <c r="C15891">
        <v>35.7211</v>
      </c>
      <c r="D15891">
        <v>-79.178100000000001</v>
      </c>
      <c r="E15891" s="1" t="s">
        <v>33</v>
      </c>
      <c r="F15891" t="s">
        <v>7874</v>
      </c>
      <c r="G15891">
        <v>0</v>
      </c>
      <c r="H15891">
        <v>0</v>
      </c>
      <c r="I15891">
        <v>0</v>
      </c>
    </row>
    <row r="15892" spans="1:9" hidden="1" x14ac:dyDescent="0.3">
      <c r="A15892" s="1" t="s">
        <v>159</v>
      </c>
      <c r="B15892" s="1" t="s">
        <v>365</v>
      </c>
      <c r="C15892">
        <v>35.7211</v>
      </c>
      <c r="D15892">
        <v>-79.178100000000001</v>
      </c>
      <c r="E15892" s="1" t="s">
        <v>34</v>
      </c>
      <c r="F15892" t="s">
        <v>8108</v>
      </c>
      <c r="G15892">
        <v>0</v>
      </c>
      <c r="H15892">
        <v>0</v>
      </c>
      <c r="I15892">
        <v>0</v>
      </c>
    </row>
    <row r="15893" spans="1:9" hidden="1" x14ac:dyDescent="0.3">
      <c r="A15893" s="1" t="s">
        <v>159</v>
      </c>
      <c r="B15893" s="1" t="s">
        <v>365</v>
      </c>
      <c r="C15893">
        <v>35.7211</v>
      </c>
      <c r="D15893">
        <v>-79.178100000000001</v>
      </c>
      <c r="E15893" s="1" t="s">
        <v>35</v>
      </c>
      <c r="F15893" t="s">
        <v>8340</v>
      </c>
      <c r="G15893">
        <v>0</v>
      </c>
      <c r="H15893">
        <v>0</v>
      </c>
      <c r="I15893">
        <v>0</v>
      </c>
    </row>
    <row r="15894" spans="1:9" hidden="1" x14ac:dyDescent="0.3">
      <c r="A15894" s="1" t="s">
        <v>159</v>
      </c>
      <c r="B15894" s="1" t="s">
        <v>365</v>
      </c>
      <c r="C15894">
        <v>35.7211</v>
      </c>
      <c r="D15894">
        <v>-79.178100000000001</v>
      </c>
      <c r="E15894" s="1" t="s">
        <v>36</v>
      </c>
      <c r="F15894" t="s">
        <v>8572</v>
      </c>
      <c r="G15894">
        <v>0</v>
      </c>
      <c r="H15894">
        <v>0</v>
      </c>
      <c r="I15894">
        <v>0</v>
      </c>
    </row>
    <row r="15895" spans="1:9" hidden="1" x14ac:dyDescent="0.3">
      <c r="A15895" s="1" t="s">
        <v>159</v>
      </c>
      <c r="B15895" s="1" t="s">
        <v>365</v>
      </c>
      <c r="C15895">
        <v>35.7211</v>
      </c>
      <c r="D15895">
        <v>-79.178100000000001</v>
      </c>
      <c r="E15895" s="1" t="s">
        <v>37</v>
      </c>
      <c r="F15895" t="s">
        <v>8803</v>
      </c>
      <c r="G15895">
        <v>0</v>
      </c>
      <c r="H15895">
        <v>0</v>
      </c>
      <c r="I15895">
        <v>0</v>
      </c>
    </row>
    <row r="15896" spans="1:9" hidden="1" x14ac:dyDescent="0.3">
      <c r="A15896" s="1" t="s">
        <v>159</v>
      </c>
      <c r="B15896" s="1" t="s">
        <v>365</v>
      </c>
      <c r="C15896">
        <v>35.7211</v>
      </c>
      <c r="D15896">
        <v>-79.178100000000001</v>
      </c>
      <c r="E15896" s="1" t="s">
        <v>38</v>
      </c>
      <c r="F15896" t="s">
        <v>9034</v>
      </c>
      <c r="G15896">
        <v>0</v>
      </c>
      <c r="H15896">
        <v>0</v>
      </c>
      <c r="I15896">
        <v>0</v>
      </c>
    </row>
    <row r="15897" spans="1:9" hidden="1" x14ac:dyDescent="0.3">
      <c r="A15897" s="1" t="s">
        <v>159</v>
      </c>
      <c r="B15897" s="1" t="s">
        <v>365</v>
      </c>
      <c r="C15897">
        <v>35.7211</v>
      </c>
      <c r="D15897">
        <v>-79.178100000000001</v>
      </c>
      <c r="E15897" s="1" t="s">
        <v>39</v>
      </c>
      <c r="F15897" t="s">
        <v>9265</v>
      </c>
      <c r="G15897">
        <v>0</v>
      </c>
      <c r="H15897">
        <v>0</v>
      </c>
      <c r="I15897">
        <v>0</v>
      </c>
    </row>
    <row r="15898" spans="1:9" hidden="1" x14ac:dyDescent="0.3">
      <c r="A15898" s="1" t="s">
        <v>159</v>
      </c>
      <c r="B15898" s="1" t="s">
        <v>365</v>
      </c>
      <c r="C15898">
        <v>35.7211</v>
      </c>
      <c r="D15898">
        <v>-79.178100000000001</v>
      </c>
      <c r="E15898" s="1" t="s">
        <v>40</v>
      </c>
      <c r="F15898" t="s">
        <v>9496</v>
      </c>
      <c r="G15898">
        <v>0</v>
      </c>
      <c r="H15898">
        <v>0</v>
      </c>
      <c r="I15898">
        <v>0</v>
      </c>
    </row>
    <row r="15899" spans="1:9" hidden="1" x14ac:dyDescent="0.3">
      <c r="A15899" s="1" t="s">
        <v>159</v>
      </c>
      <c r="B15899" s="1" t="s">
        <v>365</v>
      </c>
      <c r="C15899">
        <v>35.7211</v>
      </c>
      <c r="D15899">
        <v>-79.178100000000001</v>
      </c>
      <c r="E15899" s="1" t="s">
        <v>41</v>
      </c>
      <c r="F15899" t="s">
        <v>9727</v>
      </c>
      <c r="G15899">
        <v>0</v>
      </c>
      <c r="H15899">
        <v>0</v>
      </c>
      <c r="I15899">
        <v>0</v>
      </c>
    </row>
    <row r="15900" spans="1:9" hidden="1" x14ac:dyDescent="0.3">
      <c r="A15900" s="1" t="s">
        <v>159</v>
      </c>
      <c r="B15900" s="1" t="s">
        <v>365</v>
      </c>
      <c r="C15900">
        <v>35.7211</v>
      </c>
      <c r="D15900">
        <v>-79.178100000000001</v>
      </c>
      <c r="E15900" s="1" t="s">
        <v>42</v>
      </c>
      <c r="F15900" t="s">
        <v>9958</v>
      </c>
      <c r="G15900">
        <v>0</v>
      </c>
      <c r="H15900">
        <v>0</v>
      </c>
      <c r="I15900">
        <v>0</v>
      </c>
    </row>
    <row r="15901" spans="1:9" hidden="1" x14ac:dyDescent="0.3">
      <c r="A15901" s="1" t="s">
        <v>159</v>
      </c>
      <c r="B15901" s="1" t="s">
        <v>365</v>
      </c>
      <c r="C15901">
        <v>35.7211</v>
      </c>
      <c r="D15901">
        <v>-79.178100000000001</v>
      </c>
      <c r="E15901" s="1" t="s">
        <v>43</v>
      </c>
      <c r="F15901" t="s">
        <v>10186</v>
      </c>
      <c r="G15901">
        <v>0</v>
      </c>
      <c r="H15901">
        <v>0</v>
      </c>
      <c r="I15901">
        <v>0</v>
      </c>
    </row>
    <row r="15902" spans="1:9" hidden="1" x14ac:dyDescent="0.3">
      <c r="A15902" s="1" t="s">
        <v>159</v>
      </c>
      <c r="B15902" s="1" t="s">
        <v>365</v>
      </c>
      <c r="C15902">
        <v>35.7211</v>
      </c>
      <c r="D15902">
        <v>-79.178100000000001</v>
      </c>
      <c r="E15902" s="1" t="s">
        <v>44</v>
      </c>
      <c r="F15902" t="s">
        <v>10414</v>
      </c>
      <c r="G15902">
        <v>0</v>
      </c>
      <c r="H15902">
        <v>0</v>
      </c>
      <c r="I15902">
        <v>0</v>
      </c>
    </row>
    <row r="15903" spans="1:9" hidden="1" x14ac:dyDescent="0.3">
      <c r="A15903" s="1" t="s">
        <v>159</v>
      </c>
      <c r="B15903" s="1" t="s">
        <v>365</v>
      </c>
      <c r="C15903">
        <v>35.7211</v>
      </c>
      <c r="D15903">
        <v>-79.178100000000001</v>
      </c>
      <c r="E15903" s="1" t="s">
        <v>45</v>
      </c>
      <c r="F15903" t="s">
        <v>10634</v>
      </c>
      <c r="G15903">
        <v>0</v>
      </c>
      <c r="H15903">
        <v>0</v>
      </c>
      <c r="I15903">
        <v>0</v>
      </c>
    </row>
    <row r="15904" spans="1:9" hidden="1" x14ac:dyDescent="0.3">
      <c r="A15904" s="1" t="s">
        <v>159</v>
      </c>
      <c r="B15904" s="1" t="s">
        <v>365</v>
      </c>
      <c r="C15904">
        <v>35.7211</v>
      </c>
      <c r="D15904">
        <v>-79.178100000000001</v>
      </c>
      <c r="E15904" s="1" t="s">
        <v>46</v>
      </c>
      <c r="F15904" t="s">
        <v>10850</v>
      </c>
      <c r="G15904">
        <v>0</v>
      </c>
      <c r="H15904">
        <v>0</v>
      </c>
      <c r="I15904">
        <v>0</v>
      </c>
    </row>
    <row r="15905" spans="1:9" hidden="1" x14ac:dyDescent="0.3">
      <c r="A15905" s="1" t="s">
        <v>159</v>
      </c>
      <c r="B15905" s="1" t="s">
        <v>365</v>
      </c>
      <c r="C15905">
        <v>35.7211</v>
      </c>
      <c r="D15905">
        <v>-79.178100000000001</v>
      </c>
      <c r="E15905" s="1" t="s">
        <v>47</v>
      </c>
      <c r="F15905" t="s">
        <v>11065</v>
      </c>
      <c r="G15905">
        <v>0</v>
      </c>
      <c r="H15905">
        <v>0</v>
      </c>
      <c r="I15905">
        <v>0</v>
      </c>
    </row>
    <row r="15906" spans="1:9" hidden="1" x14ac:dyDescent="0.3">
      <c r="A15906" s="1" t="s">
        <v>159</v>
      </c>
      <c r="B15906" s="1" t="s">
        <v>365</v>
      </c>
      <c r="C15906">
        <v>35.7211</v>
      </c>
      <c r="D15906">
        <v>-79.178100000000001</v>
      </c>
      <c r="E15906" s="1" t="s">
        <v>48</v>
      </c>
      <c r="F15906" t="s">
        <v>17704</v>
      </c>
      <c r="G15906">
        <v>0</v>
      </c>
      <c r="H15906">
        <v>1</v>
      </c>
      <c r="I15906">
        <v>0</v>
      </c>
    </row>
    <row r="15907" spans="1:9" hidden="1" x14ac:dyDescent="0.3">
      <c r="A15907" s="1" t="s">
        <v>159</v>
      </c>
      <c r="B15907" s="1" t="s">
        <v>365</v>
      </c>
      <c r="C15907">
        <v>35.7211</v>
      </c>
      <c r="D15907">
        <v>-79.178100000000001</v>
      </c>
      <c r="E15907" s="1" t="s">
        <v>49</v>
      </c>
      <c r="F15907" t="s">
        <v>17705</v>
      </c>
      <c r="G15907">
        <v>0</v>
      </c>
      <c r="H15907">
        <v>1</v>
      </c>
      <c r="I15907">
        <v>0</v>
      </c>
    </row>
    <row r="15908" spans="1:9" hidden="1" x14ac:dyDescent="0.3">
      <c r="A15908" s="1" t="s">
        <v>159</v>
      </c>
      <c r="B15908" s="1" t="s">
        <v>365</v>
      </c>
      <c r="C15908">
        <v>35.7211</v>
      </c>
      <c r="D15908">
        <v>-79.178100000000001</v>
      </c>
      <c r="E15908" s="1" t="s">
        <v>50</v>
      </c>
      <c r="F15908" t="s">
        <v>17706</v>
      </c>
      <c r="G15908">
        <v>0</v>
      </c>
      <c r="H15908">
        <v>1</v>
      </c>
      <c r="I15908">
        <v>0</v>
      </c>
    </row>
    <row r="15909" spans="1:9" hidden="1" x14ac:dyDescent="0.3">
      <c r="A15909" s="1" t="s">
        <v>159</v>
      </c>
      <c r="B15909" s="1" t="s">
        <v>365</v>
      </c>
      <c r="C15909">
        <v>35.7211</v>
      </c>
      <c r="D15909">
        <v>-79.178100000000001</v>
      </c>
      <c r="E15909" s="1" t="s">
        <v>51</v>
      </c>
      <c r="F15909" t="s">
        <v>17707</v>
      </c>
      <c r="G15909">
        <v>0</v>
      </c>
      <c r="H15909">
        <v>1</v>
      </c>
      <c r="I15909">
        <v>0</v>
      </c>
    </row>
    <row r="15910" spans="1:9" hidden="1" x14ac:dyDescent="0.3">
      <c r="A15910" s="1" t="s">
        <v>159</v>
      </c>
      <c r="B15910" s="1" t="s">
        <v>365</v>
      </c>
      <c r="C15910">
        <v>35.7211</v>
      </c>
      <c r="D15910">
        <v>-79.178100000000001</v>
      </c>
      <c r="E15910" s="1" t="s">
        <v>52</v>
      </c>
      <c r="F15910" t="s">
        <v>11235</v>
      </c>
      <c r="G15910">
        <v>0</v>
      </c>
      <c r="H15910">
        <v>0</v>
      </c>
      <c r="I15910">
        <v>0</v>
      </c>
    </row>
    <row r="15911" spans="1:9" hidden="1" x14ac:dyDescent="0.3">
      <c r="A15911" s="1" t="s">
        <v>159</v>
      </c>
      <c r="B15911" s="1" t="s">
        <v>365</v>
      </c>
      <c r="C15911">
        <v>35.7211</v>
      </c>
      <c r="D15911">
        <v>-79.178100000000001</v>
      </c>
      <c r="E15911" s="1" t="s">
        <v>53</v>
      </c>
      <c r="F15911" t="s">
        <v>11433</v>
      </c>
      <c r="G15911">
        <v>0</v>
      </c>
      <c r="H15911">
        <v>0</v>
      </c>
      <c r="I15911">
        <v>0</v>
      </c>
    </row>
    <row r="15912" spans="1:9" hidden="1" x14ac:dyDescent="0.3">
      <c r="A15912" s="1" t="s">
        <v>159</v>
      </c>
      <c r="B15912" s="1" t="s">
        <v>365</v>
      </c>
      <c r="C15912">
        <v>35.7211</v>
      </c>
      <c r="D15912">
        <v>-79.178100000000001</v>
      </c>
      <c r="E15912" s="1" t="s">
        <v>54</v>
      </c>
      <c r="F15912" t="s">
        <v>11628</v>
      </c>
      <c r="G15912">
        <v>0</v>
      </c>
      <c r="H15912">
        <v>0</v>
      </c>
      <c r="I15912">
        <v>0</v>
      </c>
    </row>
    <row r="15913" spans="1:9" hidden="1" x14ac:dyDescent="0.3">
      <c r="A15913" s="1" t="s">
        <v>159</v>
      </c>
      <c r="B15913" s="1" t="s">
        <v>365</v>
      </c>
      <c r="C15913">
        <v>35.7211</v>
      </c>
      <c r="D15913">
        <v>-79.178100000000001</v>
      </c>
      <c r="E15913" s="1" t="s">
        <v>21548</v>
      </c>
      <c r="F15913" t="s">
        <v>21854</v>
      </c>
      <c r="G15913">
        <v>0</v>
      </c>
      <c r="H15913">
        <v>0</v>
      </c>
      <c r="I15913">
        <v>0</v>
      </c>
    </row>
    <row r="15914" spans="1:9" hidden="1" x14ac:dyDescent="0.3">
      <c r="A15914" s="1" t="s">
        <v>159</v>
      </c>
      <c r="B15914" s="1" t="s">
        <v>366</v>
      </c>
      <c r="C15914">
        <v>39.907800000000002</v>
      </c>
      <c r="D15914">
        <v>-75.387900000000002</v>
      </c>
      <c r="E15914" s="1" t="s">
        <v>4</v>
      </c>
      <c r="F15914" t="s">
        <v>1024</v>
      </c>
      <c r="G15914">
        <v>0</v>
      </c>
      <c r="H15914">
        <v>0</v>
      </c>
      <c r="I15914">
        <v>0</v>
      </c>
    </row>
    <row r="15915" spans="1:9" hidden="1" x14ac:dyDescent="0.3">
      <c r="A15915" s="1" t="s">
        <v>159</v>
      </c>
      <c r="B15915" s="1" t="s">
        <v>366</v>
      </c>
      <c r="C15915">
        <v>39.907800000000002</v>
      </c>
      <c r="D15915">
        <v>-75.387900000000002</v>
      </c>
      <c r="E15915" s="1" t="s">
        <v>5</v>
      </c>
      <c r="F15915" t="s">
        <v>1266</v>
      </c>
      <c r="G15915">
        <v>0</v>
      </c>
      <c r="H15915">
        <v>0</v>
      </c>
      <c r="I15915">
        <v>0</v>
      </c>
    </row>
    <row r="15916" spans="1:9" hidden="1" x14ac:dyDescent="0.3">
      <c r="A15916" s="1" t="s">
        <v>159</v>
      </c>
      <c r="B15916" s="1" t="s">
        <v>366</v>
      </c>
      <c r="C15916">
        <v>39.907800000000002</v>
      </c>
      <c r="D15916">
        <v>-75.387900000000002</v>
      </c>
      <c r="E15916" s="1" t="s">
        <v>6</v>
      </c>
      <c r="F15916" t="s">
        <v>1508</v>
      </c>
      <c r="G15916">
        <v>0</v>
      </c>
      <c r="H15916">
        <v>0</v>
      </c>
      <c r="I15916">
        <v>0</v>
      </c>
    </row>
    <row r="15917" spans="1:9" hidden="1" x14ac:dyDescent="0.3">
      <c r="A15917" s="1" t="s">
        <v>159</v>
      </c>
      <c r="B15917" s="1" t="s">
        <v>366</v>
      </c>
      <c r="C15917">
        <v>39.907800000000002</v>
      </c>
      <c r="D15917">
        <v>-75.387900000000002</v>
      </c>
      <c r="E15917" s="1" t="s">
        <v>7</v>
      </c>
      <c r="F15917" t="s">
        <v>1749</v>
      </c>
      <c r="G15917">
        <v>0</v>
      </c>
      <c r="H15917">
        <v>0</v>
      </c>
      <c r="I15917">
        <v>0</v>
      </c>
    </row>
    <row r="15918" spans="1:9" hidden="1" x14ac:dyDescent="0.3">
      <c r="A15918" s="1" t="s">
        <v>159</v>
      </c>
      <c r="B15918" s="1" t="s">
        <v>366</v>
      </c>
      <c r="C15918">
        <v>39.907800000000002</v>
      </c>
      <c r="D15918">
        <v>-75.387900000000002</v>
      </c>
      <c r="E15918" s="1" t="s">
        <v>8</v>
      </c>
      <c r="F15918" t="s">
        <v>1990</v>
      </c>
      <c r="G15918">
        <v>0</v>
      </c>
      <c r="H15918">
        <v>0</v>
      </c>
      <c r="I15918">
        <v>0</v>
      </c>
    </row>
    <row r="15919" spans="1:9" hidden="1" x14ac:dyDescent="0.3">
      <c r="A15919" s="1" t="s">
        <v>159</v>
      </c>
      <c r="B15919" s="1" t="s">
        <v>366</v>
      </c>
      <c r="C15919">
        <v>39.907800000000002</v>
      </c>
      <c r="D15919">
        <v>-75.387900000000002</v>
      </c>
      <c r="E15919" s="1" t="s">
        <v>9</v>
      </c>
      <c r="F15919" t="s">
        <v>2228</v>
      </c>
      <c r="G15919">
        <v>0</v>
      </c>
      <c r="H15919">
        <v>0</v>
      </c>
      <c r="I15919">
        <v>0</v>
      </c>
    </row>
    <row r="15920" spans="1:9" hidden="1" x14ac:dyDescent="0.3">
      <c r="A15920" s="1" t="s">
        <v>159</v>
      </c>
      <c r="B15920" s="1" t="s">
        <v>366</v>
      </c>
      <c r="C15920">
        <v>39.907800000000002</v>
      </c>
      <c r="D15920">
        <v>-75.387900000000002</v>
      </c>
      <c r="E15920" s="1" t="s">
        <v>10</v>
      </c>
      <c r="F15920" t="s">
        <v>2466</v>
      </c>
      <c r="G15920">
        <v>0</v>
      </c>
      <c r="H15920">
        <v>0</v>
      </c>
      <c r="I15920">
        <v>0</v>
      </c>
    </row>
    <row r="15921" spans="1:9" hidden="1" x14ac:dyDescent="0.3">
      <c r="A15921" s="1" t="s">
        <v>159</v>
      </c>
      <c r="B15921" s="1" t="s">
        <v>366</v>
      </c>
      <c r="C15921">
        <v>39.907800000000002</v>
      </c>
      <c r="D15921">
        <v>-75.387900000000002</v>
      </c>
      <c r="E15921" s="1" t="s">
        <v>11</v>
      </c>
      <c r="F15921" t="s">
        <v>2704</v>
      </c>
      <c r="G15921">
        <v>0</v>
      </c>
      <c r="H15921">
        <v>0</v>
      </c>
      <c r="I15921">
        <v>0</v>
      </c>
    </row>
    <row r="15922" spans="1:9" hidden="1" x14ac:dyDescent="0.3">
      <c r="A15922" s="1" t="s">
        <v>159</v>
      </c>
      <c r="B15922" s="1" t="s">
        <v>366</v>
      </c>
      <c r="C15922">
        <v>39.907800000000002</v>
      </c>
      <c r="D15922">
        <v>-75.387900000000002</v>
      </c>
      <c r="E15922" s="1" t="s">
        <v>12</v>
      </c>
      <c r="F15922" t="s">
        <v>2942</v>
      </c>
      <c r="G15922">
        <v>0</v>
      </c>
      <c r="H15922">
        <v>0</v>
      </c>
      <c r="I15922">
        <v>0</v>
      </c>
    </row>
    <row r="15923" spans="1:9" hidden="1" x14ac:dyDescent="0.3">
      <c r="A15923" s="1" t="s">
        <v>159</v>
      </c>
      <c r="B15923" s="1" t="s">
        <v>366</v>
      </c>
      <c r="C15923">
        <v>39.907800000000002</v>
      </c>
      <c r="D15923">
        <v>-75.387900000000002</v>
      </c>
      <c r="E15923" s="1" t="s">
        <v>13</v>
      </c>
      <c r="F15923" t="s">
        <v>3180</v>
      </c>
      <c r="G15923">
        <v>0</v>
      </c>
      <c r="H15923">
        <v>0</v>
      </c>
      <c r="I15923">
        <v>0</v>
      </c>
    </row>
    <row r="15924" spans="1:9" hidden="1" x14ac:dyDescent="0.3">
      <c r="A15924" s="1" t="s">
        <v>159</v>
      </c>
      <c r="B15924" s="1" t="s">
        <v>366</v>
      </c>
      <c r="C15924">
        <v>39.907800000000002</v>
      </c>
      <c r="D15924">
        <v>-75.387900000000002</v>
      </c>
      <c r="E15924" s="1" t="s">
        <v>14</v>
      </c>
      <c r="F15924" t="s">
        <v>3417</v>
      </c>
      <c r="G15924">
        <v>0</v>
      </c>
      <c r="H15924">
        <v>0</v>
      </c>
      <c r="I15924">
        <v>0</v>
      </c>
    </row>
    <row r="15925" spans="1:9" hidden="1" x14ac:dyDescent="0.3">
      <c r="A15925" s="1" t="s">
        <v>159</v>
      </c>
      <c r="B15925" s="1" t="s">
        <v>366</v>
      </c>
      <c r="C15925">
        <v>39.907800000000002</v>
      </c>
      <c r="D15925">
        <v>-75.387900000000002</v>
      </c>
      <c r="E15925" s="1" t="s">
        <v>15</v>
      </c>
      <c r="F15925" t="s">
        <v>3653</v>
      </c>
      <c r="G15925">
        <v>0</v>
      </c>
      <c r="H15925">
        <v>0</v>
      </c>
      <c r="I15925">
        <v>0</v>
      </c>
    </row>
    <row r="15926" spans="1:9" hidden="1" x14ac:dyDescent="0.3">
      <c r="A15926" s="1" t="s">
        <v>159</v>
      </c>
      <c r="B15926" s="1" t="s">
        <v>366</v>
      </c>
      <c r="C15926">
        <v>39.907800000000002</v>
      </c>
      <c r="D15926">
        <v>-75.387900000000002</v>
      </c>
      <c r="E15926" s="1" t="s">
        <v>16</v>
      </c>
      <c r="F15926" t="s">
        <v>3889</v>
      </c>
      <c r="G15926">
        <v>0</v>
      </c>
      <c r="H15926">
        <v>0</v>
      </c>
      <c r="I15926">
        <v>0</v>
      </c>
    </row>
    <row r="15927" spans="1:9" hidden="1" x14ac:dyDescent="0.3">
      <c r="A15927" s="1" t="s">
        <v>159</v>
      </c>
      <c r="B15927" s="1" t="s">
        <v>366</v>
      </c>
      <c r="C15927">
        <v>39.907800000000002</v>
      </c>
      <c r="D15927">
        <v>-75.387900000000002</v>
      </c>
      <c r="E15927" s="1" t="s">
        <v>17</v>
      </c>
      <c r="F15927" t="s">
        <v>4124</v>
      </c>
      <c r="G15927">
        <v>0</v>
      </c>
      <c r="H15927">
        <v>0</v>
      </c>
      <c r="I15927">
        <v>0</v>
      </c>
    </row>
    <row r="15928" spans="1:9" hidden="1" x14ac:dyDescent="0.3">
      <c r="A15928" s="1" t="s">
        <v>159</v>
      </c>
      <c r="B15928" s="1" t="s">
        <v>366</v>
      </c>
      <c r="C15928">
        <v>39.907800000000002</v>
      </c>
      <c r="D15928">
        <v>-75.387900000000002</v>
      </c>
      <c r="E15928" s="1" t="s">
        <v>18</v>
      </c>
      <c r="F15928" t="s">
        <v>4359</v>
      </c>
      <c r="G15928">
        <v>0</v>
      </c>
      <c r="H15928">
        <v>0</v>
      </c>
      <c r="I15928">
        <v>0</v>
      </c>
    </row>
    <row r="15929" spans="1:9" hidden="1" x14ac:dyDescent="0.3">
      <c r="A15929" s="1" t="s">
        <v>159</v>
      </c>
      <c r="B15929" s="1" t="s">
        <v>366</v>
      </c>
      <c r="C15929">
        <v>39.907800000000002</v>
      </c>
      <c r="D15929">
        <v>-75.387900000000002</v>
      </c>
      <c r="E15929" s="1" t="s">
        <v>19</v>
      </c>
      <c r="F15929" t="s">
        <v>4594</v>
      </c>
      <c r="G15929">
        <v>0</v>
      </c>
      <c r="H15929">
        <v>0</v>
      </c>
      <c r="I15929">
        <v>0</v>
      </c>
    </row>
    <row r="15930" spans="1:9" hidden="1" x14ac:dyDescent="0.3">
      <c r="A15930" s="1" t="s">
        <v>159</v>
      </c>
      <c r="B15930" s="1" t="s">
        <v>366</v>
      </c>
      <c r="C15930">
        <v>39.907800000000002</v>
      </c>
      <c r="D15930">
        <v>-75.387900000000002</v>
      </c>
      <c r="E15930" s="1" t="s">
        <v>20</v>
      </c>
      <c r="F15930" t="s">
        <v>4829</v>
      </c>
      <c r="G15930">
        <v>0</v>
      </c>
      <c r="H15930">
        <v>0</v>
      </c>
      <c r="I15930">
        <v>0</v>
      </c>
    </row>
    <row r="15931" spans="1:9" hidden="1" x14ac:dyDescent="0.3">
      <c r="A15931" s="1" t="s">
        <v>159</v>
      </c>
      <c r="B15931" s="1" t="s">
        <v>366</v>
      </c>
      <c r="C15931">
        <v>39.907800000000002</v>
      </c>
      <c r="D15931">
        <v>-75.387900000000002</v>
      </c>
      <c r="E15931" s="1" t="s">
        <v>21</v>
      </c>
      <c r="F15931" t="s">
        <v>5064</v>
      </c>
      <c r="G15931">
        <v>0</v>
      </c>
      <c r="H15931">
        <v>0</v>
      </c>
      <c r="I15931">
        <v>0</v>
      </c>
    </row>
    <row r="15932" spans="1:9" hidden="1" x14ac:dyDescent="0.3">
      <c r="A15932" s="1" t="s">
        <v>159</v>
      </c>
      <c r="B15932" s="1" t="s">
        <v>366</v>
      </c>
      <c r="C15932">
        <v>39.907800000000002</v>
      </c>
      <c r="D15932">
        <v>-75.387900000000002</v>
      </c>
      <c r="E15932" s="1" t="s">
        <v>22</v>
      </c>
      <c r="F15932" t="s">
        <v>5299</v>
      </c>
      <c r="G15932">
        <v>0</v>
      </c>
      <c r="H15932">
        <v>0</v>
      </c>
      <c r="I15932">
        <v>0</v>
      </c>
    </row>
    <row r="15933" spans="1:9" hidden="1" x14ac:dyDescent="0.3">
      <c r="A15933" s="1" t="s">
        <v>159</v>
      </c>
      <c r="B15933" s="1" t="s">
        <v>366</v>
      </c>
      <c r="C15933">
        <v>39.907800000000002</v>
      </c>
      <c r="D15933">
        <v>-75.387900000000002</v>
      </c>
      <c r="E15933" s="1" t="s">
        <v>23</v>
      </c>
      <c r="F15933" t="s">
        <v>5534</v>
      </c>
      <c r="G15933">
        <v>0</v>
      </c>
      <c r="H15933">
        <v>0</v>
      </c>
      <c r="I15933">
        <v>0</v>
      </c>
    </row>
    <row r="15934" spans="1:9" hidden="1" x14ac:dyDescent="0.3">
      <c r="A15934" s="1" t="s">
        <v>159</v>
      </c>
      <c r="B15934" s="1" t="s">
        <v>366</v>
      </c>
      <c r="C15934">
        <v>39.907800000000002</v>
      </c>
      <c r="D15934">
        <v>-75.387900000000002</v>
      </c>
      <c r="E15934" s="1" t="s">
        <v>24</v>
      </c>
      <c r="F15934" t="s">
        <v>5769</v>
      </c>
      <c r="G15934">
        <v>0</v>
      </c>
      <c r="H15934">
        <v>0</v>
      </c>
      <c r="I15934">
        <v>0</v>
      </c>
    </row>
    <row r="15935" spans="1:9" hidden="1" x14ac:dyDescent="0.3">
      <c r="A15935" s="1" t="s">
        <v>159</v>
      </c>
      <c r="B15935" s="1" t="s">
        <v>366</v>
      </c>
      <c r="C15935">
        <v>39.907800000000002</v>
      </c>
      <c r="D15935">
        <v>-75.387900000000002</v>
      </c>
      <c r="E15935" s="1" t="s">
        <v>25</v>
      </c>
      <c r="F15935" t="s">
        <v>6003</v>
      </c>
      <c r="G15935">
        <v>0</v>
      </c>
      <c r="H15935">
        <v>0</v>
      </c>
      <c r="I15935">
        <v>0</v>
      </c>
    </row>
    <row r="15936" spans="1:9" hidden="1" x14ac:dyDescent="0.3">
      <c r="A15936" s="1" t="s">
        <v>159</v>
      </c>
      <c r="B15936" s="1" t="s">
        <v>366</v>
      </c>
      <c r="C15936">
        <v>39.907800000000002</v>
      </c>
      <c r="D15936">
        <v>-75.387900000000002</v>
      </c>
      <c r="E15936" s="1" t="s">
        <v>26</v>
      </c>
      <c r="F15936" t="s">
        <v>6237</v>
      </c>
      <c r="G15936">
        <v>0</v>
      </c>
      <c r="H15936">
        <v>0</v>
      </c>
      <c r="I15936">
        <v>0</v>
      </c>
    </row>
    <row r="15937" spans="1:9" hidden="1" x14ac:dyDescent="0.3">
      <c r="A15937" s="1" t="s">
        <v>159</v>
      </c>
      <c r="B15937" s="1" t="s">
        <v>366</v>
      </c>
      <c r="C15937">
        <v>39.907800000000002</v>
      </c>
      <c r="D15937">
        <v>-75.387900000000002</v>
      </c>
      <c r="E15937" s="1" t="s">
        <v>27</v>
      </c>
      <c r="F15937" t="s">
        <v>6471</v>
      </c>
      <c r="G15937">
        <v>0</v>
      </c>
      <c r="H15937">
        <v>0</v>
      </c>
      <c r="I15937">
        <v>0</v>
      </c>
    </row>
    <row r="15938" spans="1:9" hidden="1" x14ac:dyDescent="0.3">
      <c r="A15938" s="1" t="s">
        <v>159</v>
      </c>
      <c r="B15938" s="1" t="s">
        <v>366</v>
      </c>
      <c r="C15938">
        <v>39.907800000000002</v>
      </c>
      <c r="D15938">
        <v>-75.387900000000002</v>
      </c>
      <c r="E15938" s="1" t="s">
        <v>28</v>
      </c>
      <c r="F15938" t="s">
        <v>6705</v>
      </c>
      <c r="G15938">
        <v>0</v>
      </c>
      <c r="H15938">
        <v>0</v>
      </c>
      <c r="I15938">
        <v>0</v>
      </c>
    </row>
    <row r="15939" spans="1:9" hidden="1" x14ac:dyDescent="0.3">
      <c r="A15939" s="1" t="s">
        <v>159</v>
      </c>
      <c r="B15939" s="1" t="s">
        <v>366</v>
      </c>
      <c r="C15939">
        <v>39.907800000000002</v>
      </c>
      <c r="D15939">
        <v>-75.387900000000002</v>
      </c>
      <c r="E15939" s="1" t="s">
        <v>29</v>
      </c>
      <c r="F15939" t="s">
        <v>6939</v>
      </c>
      <c r="G15939">
        <v>0</v>
      </c>
      <c r="H15939">
        <v>0</v>
      </c>
      <c r="I15939">
        <v>0</v>
      </c>
    </row>
    <row r="15940" spans="1:9" hidden="1" x14ac:dyDescent="0.3">
      <c r="A15940" s="1" t="s">
        <v>159</v>
      </c>
      <c r="B15940" s="1" t="s">
        <v>366</v>
      </c>
      <c r="C15940">
        <v>39.907800000000002</v>
      </c>
      <c r="D15940">
        <v>-75.387900000000002</v>
      </c>
      <c r="E15940" s="1" t="s">
        <v>30</v>
      </c>
      <c r="F15940" t="s">
        <v>7173</v>
      </c>
      <c r="G15940">
        <v>0</v>
      </c>
      <c r="H15940">
        <v>0</v>
      </c>
      <c r="I15940">
        <v>0</v>
      </c>
    </row>
    <row r="15941" spans="1:9" hidden="1" x14ac:dyDescent="0.3">
      <c r="A15941" s="1" t="s">
        <v>159</v>
      </c>
      <c r="B15941" s="1" t="s">
        <v>366</v>
      </c>
      <c r="C15941">
        <v>39.907800000000002</v>
      </c>
      <c r="D15941">
        <v>-75.387900000000002</v>
      </c>
      <c r="E15941" s="1" t="s">
        <v>31</v>
      </c>
      <c r="F15941" t="s">
        <v>7407</v>
      </c>
      <c r="G15941">
        <v>0</v>
      </c>
      <c r="H15941">
        <v>0</v>
      </c>
      <c r="I15941">
        <v>0</v>
      </c>
    </row>
    <row r="15942" spans="1:9" hidden="1" x14ac:dyDescent="0.3">
      <c r="A15942" s="1" t="s">
        <v>159</v>
      </c>
      <c r="B15942" s="1" t="s">
        <v>366</v>
      </c>
      <c r="C15942">
        <v>39.907800000000002</v>
      </c>
      <c r="D15942">
        <v>-75.387900000000002</v>
      </c>
      <c r="E15942" s="1" t="s">
        <v>32</v>
      </c>
      <c r="F15942" t="s">
        <v>7641</v>
      </c>
      <c r="G15942">
        <v>0</v>
      </c>
      <c r="H15942">
        <v>0</v>
      </c>
      <c r="I15942">
        <v>0</v>
      </c>
    </row>
    <row r="15943" spans="1:9" hidden="1" x14ac:dyDescent="0.3">
      <c r="A15943" s="1" t="s">
        <v>159</v>
      </c>
      <c r="B15943" s="1" t="s">
        <v>366</v>
      </c>
      <c r="C15943">
        <v>39.907800000000002</v>
      </c>
      <c r="D15943">
        <v>-75.387900000000002</v>
      </c>
      <c r="E15943" s="1" t="s">
        <v>33</v>
      </c>
      <c r="F15943" t="s">
        <v>7875</v>
      </c>
      <c r="G15943">
        <v>0</v>
      </c>
      <c r="H15943">
        <v>0</v>
      </c>
      <c r="I15943">
        <v>0</v>
      </c>
    </row>
    <row r="15944" spans="1:9" hidden="1" x14ac:dyDescent="0.3">
      <c r="A15944" s="1" t="s">
        <v>159</v>
      </c>
      <c r="B15944" s="1" t="s">
        <v>366</v>
      </c>
      <c r="C15944">
        <v>39.907800000000002</v>
      </c>
      <c r="D15944">
        <v>-75.387900000000002</v>
      </c>
      <c r="E15944" s="1" t="s">
        <v>34</v>
      </c>
      <c r="F15944" t="s">
        <v>8109</v>
      </c>
      <c r="G15944">
        <v>0</v>
      </c>
      <c r="H15944">
        <v>0</v>
      </c>
      <c r="I15944">
        <v>0</v>
      </c>
    </row>
    <row r="15945" spans="1:9" hidden="1" x14ac:dyDescent="0.3">
      <c r="A15945" s="1" t="s">
        <v>159</v>
      </c>
      <c r="B15945" s="1" t="s">
        <v>366</v>
      </c>
      <c r="C15945">
        <v>39.907800000000002</v>
      </c>
      <c r="D15945">
        <v>-75.387900000000002</v>
      </c>
      <c r="E15945" s="1" t="s">
        <v>35</v>
      </c>
      <c r="F15945" t="s">
        <v>8341</v>
      </c>
      <c r="G15945">
        <v>0</v>
      </c>
      <c r="H15945">
        <v>0</v>
      </c>
      <c r="I15945">
        <v>0</v>
      </c>
    </row>
    <row r="15946" spans="1:9" hidden="1" x14ac:dyDescent="0.3">
      <c r="A15946" s="1" t="s">
        <v>159</v>
      </c>
      <c r="B15946" s="1" t="s">
        <v>366</v>
      </c>
      <c r="C15946">
        <v>39.907800000000002</v>
      </c>
      <c r="D15946">
        <v>-75.387900000000002</v>
      </c>
      <c r="E15946" s="1" t="s">
        <v>36</v>
      </c>
      <c r="F15946" t="s">
        <v>8573</v>
      </c>
      <c r="G15946">
        <v>0</v>
      </c>
      <c r="H15946">
        <v>0</v>
      </c>
      <c r="I15946">
        <v>0</v>
      </c>
    </row>
    <row r="15947" spans="1:9" hidden="1" x14ac:dyDescent="0.3">
      <c r="A15947" s="1" t="s">
        <v>159</v>
      </c>
      <c r="B15947" s="1" t="s">
        <v>366</v>
      </c>
      <c r="C15947">
        <v>39.907800000000002</v>
      </c>
      <c r="D15947">
        <v>-75.387900000000002</v>
      </c>
      <c r="E15947" s="1" t="s">
        <v>37</v>
      </c>
      <c r="F15947" t="s">
        <v>8804</v>
      </c>
      <c r="G15947">
        <v>0</v>
      </c>
      <c r="H15947">
        <v>0</v>
      </c>
      <c r="I15947">
        <v>0</v>
      </c>
    </row>
    <row r="15948" spans="1:9" hidden="1" x14ac:dyDescent="0.3">
      <c r="A15948" s="1" t="s">
        <v>159</v>
      </c>
      <c r="B15948" s="1" t="s">
        <v>366</v>
      </c>
      <c r="C15948">
        <v>39.907800000000002</v>
      </c>
      <c r="D15948">
        <v>-75.387900000000002</v>
      </c>
      <c r="E15948" s="1" t="s">
        <v>38</v>
      </c>
      <c r="F15948" t="s">
        <v>9035</v>
      </c>
      <c r="G15948">
        <v>0</v>
      </c>
      <c r="H15948">
        <v>0</v>
      </c>
      <c r="I15948">
        <v>0</v>
      </c>
    </row>
    <row r="15949" spans="1:9" hidden="1" x14ac:dyDescent="0.3">
      <c r="A15949" s="1" t="s">
        <v>159</v>
      </c>
      <c r="B15949" s="1" t="s">
        <v>366</v>
      </c>
      <c r="C15949">
        <v>39.907800000000002</v>
      </c>
      <c r="D15949">
        <v>-75.387900000000002</v>
      </c>
      <c r="E15949" s="1" t="s">
        <v>39</v>
      </c>
      <c r="F15949" t="s">
        <v>9266</v>
      </c>
      <c r="G15949">
        <v>0</v>
      </c>
      <c r="H15949">
        <v>0</v>
      </c>
      <c r="I15949">
        <v>0</v>
      </c>
    </row>
    <row r="15950" spans="1:9" hidden="1" x14ac:dyDescent="0.3">
      <c r="A15950" s="1" t="s">
        <v>159</v>
      </c>
      <c r="B15950" s="1" t="s">
        <v>366</v>
      </c>
      <c r="C15950">
        <v>39.907800000000002</v>
      </c>
      <c r="D15950">
        <v>-75.387900000000002</v>
      </c>
      <c r="E15950" s="1" t="s">
        <v>40</v>
      </c>
      <c r="F15950" t="s">
        <v>9497</v>
      </c>
      <c r="G15950">
        <v>0</v>
      </c>
      <c r="H15950">
        <v>0</v>
      </c>
      <c r="I15950">
        <v>0</v>
      </c>
    </row>
    <row r="15951" spans="1:9" hidden="1" x14ac:dyDescent="0.3">
      <c r="A15951" s="1" t="s">
        <v>159</v>
      </c>
      <c r="B15951" s="1" t="s">
        <v>366</v>
      </c>
      <c r="C15951">
        <v>39.907800000000002</v>
      </c>
      <c r="D15951">
        <v>-75.387900000000002</v>
      </c>
      <c r="E15951" s="1" t="s">
        <v>41</v>
      </c>
      <c r="F15951" t="s">
        <v>9728</v>
      </c>
      <c r="G15951">
        <v>0</v>
      </c>
      <c r="H15951">
        <v>0</v>
      </c>
      <c r="I15951">
        <v>0</v>
      </c>
    </row>
    <row r="15952" spans="1:9" hidden="1" x14ac:dyDescent="0.3">
      <c r="A15952" s="1" t="s">
        <v>159</v>
      </c>
      <c r="B15952" s="1" t="s">
        <v>366</v>
      </c>
      <c r="C15952">
        <v>39.907800000000002</v>
      </c>
      <c r="D15952">
        <v>-75.387900000000002</v>
      </c>
      <c r="E15952" s="1" t="s">
        <v>42</v>
      </c>
      <c r="F15952" t="s">
        <v>9959</v>
      </c>
      <c r="G15952">
        <v>0</v>
      </c>
      <c r="H15952">
        <v>0</v>
      </c>
      <c r="I15952">
        <v>0</v>
      </c>
    </row>
    <row r="15953" spans="1:9" hidden="1" x14ac:dyDescent="0.3">
      <c r="A15953" s="1" t="s">
        <v>159</v>
      </c>
      <c r="B15953" s="1" t="s">
        <v>366</v>
      </c>
      <c r="C15953">
        <v>39.907800000000002</v>
      </c>
      <c r="D15953">
        <v>-75.387900000000002</v>
      </c>
      <c r="E15953" s="1" t="s">
        <v>43</v>
      </c>
      <c r="F15953" t="s">
        <v>10187</v>
      </c>
      <c r="G15953">
        <v>0</v>
      </c>
      <c r="H15953">
        <v>0</v>
      </c>
      <c r="I15953">
        <v>0</v>
      </c>
    </row>
    <row r="15954" spans="1:9" hidden="1" x14ac:dyDescent="0.3">
      <c r="A15954" s="1" t="s">
        <v>159</v>
      </c>
      <c r="B15954" s="1" t="s">
        <v>366</v>
      </c>
      <c r="C15954">
        <v>39.907800000000002</v>
      </c>
      <c r="D15954">
        <v>-75.387900000000002</v>
      </c>
      <c r="E15954" s="1" t="s">
        <v>44</v>
      </c>
      <c r="F15954" t="s">
        <v>10415</v>
      </c>
      <c r="G15954">
        <v>0</v>
      </c>
      <c r="H15954">
        <v>0</v>
      </c>
      <c r="I15954">
        <v>0</v>
      </c>
    </row>
    <row r="15955" spans="1:9" hidden="1" x14ac:dyDescent="0.3">
      <c r="A15955" s="1" t="s">
        <v>159</v>
      </c>
      <c r="B15955" s="1" t="s">
        <v>366</v>
      </c>
      <c r="C15955">
        <v>39.907800000000002</v>
      </c>
      <c r="D15955">
        <v>-75.387900000000002</v>
      </c>
      <c r="E15955" s="1" t="s">
        <v>45</v>
      </c>
      <c r="F15955" t="s">
        <v>10635</v>
      </c>
      <c r="G15955">
        <v>0</v>
      </c>
      <c r="H15955">
        <v>0</v>
      </c>
      <c r="I15955">
        <v>0</v>
      </c>
    </row>
    <row r="15956" spans="1:9" hidden="1" x14ac:dyDescent="0.3">
      <c r="A15956" s="1" t="s">
        <v>159</v>
      </c>
      <c r="B15956" s="1" t="s">
        <v>366</v>
      </c>
      <c r="C15956">
        <v>39.907800000000002</v>
      </c>
      <c r="D15956">
        <v>-75.387900000000002</v>
      </c>
      <c r="E15956" s="1" t="s">
        <v>46</v>
      </c>
      <c r="F15956" t="s">
        <v>10851</v>
      </c>
      <c r="G15956">
        <v>0</v>
      </c>
      <c r="H15956">
        <v>0</v>
      </c>
      <c r="I15956">
        <v>0</v>
      </c>
    </row>
    <row r="15957" spans="1:9" hidden="1" x14ac:dyDescent="0.3">
      <c r="A15957" s="1" t="s">
        <v>159</v>
      </c>
      <c r="B15957" s="1" t="s">
        <v>366</v>
      </c>
      <c r="C15957">
        <v>39.907800000000002</v>
      </c>
      <c r="D15957">
        <v>-75.387900000000002</v>
      </c>
      <c r="E15957" s="1" t="s">
        <v>47</v>
      </c>
      <c r="F15957" t="s">
        <v>11066</v>
      </c>
      <c r="G15957">
        <v>0</v>
      </c>
      <c r="H15957">
        <v>0</v>
      </c>
      <c r="I15957">
        <v>0</v>
      </c>
    </row>
    <row r="15958" spans="1:9" hidden="1" x14ac:dyDescent="0.3">
      <c r="A15958" s="1" t="s">
        <v>159</v>
      </c>
      <c r="B15958" s="1" t="s">
        <v>366</v>
      </c>
      <c r="C15958">
        <v>39.907800000000002</v>
      </c>
      <c r="D15958">
        <v>-75.387900000000002</v>
      </c>
      <c r="E15958" s="1" t="s">
        <v>48</v>
      </c>
      <c r="F15958" t="s">
        <v>17708</v>
      </c>
      <c r="G15958">
        <v>0</v>
      </c>
      <c r="H15958">
        <v>1</v>
      </c>
      <c r="I15958">
        <v>0</v>
      </c>
    </row>
    <row r="15959" spans="1:9" hidden="1" x14ac:dyDescent="0.3">
      <c r="A15959" s="1" t="s">
        <v>159</v>
      </c>
      <c r="B15959" s="1" t="s">
        <v>366</v>
      </c>
      <c r="C15959">
        <v>39.907800000000002</v>
      </c>
      <c r="D15959">
        <v>-75.387900000000002</v>
      </c>
      <c r="E15959" s="1" t="s">
        <v>49</v>
      </c>
      <c r="F15959" t="s">
        <v>17709</v>
      </c>
      <c r="G15959">
        <v>0</v>
      </c>
      <c r="H15959">
        <v>1</v>
      </c>
      <c r="I15959">
        <v>0</v>
      </c>
    </row>
    <row r="15960" spans="1:9" hidden="1" x14ac:dyDescent="0.3">
      <c r="A15960" s="1" t="s">
        <v>159</v>
      </c>
      <c r="B15960" s="1" t="s">
        <v>366</v>
      </c>
      <c r="C15960">
        <v>39.907800000000002</v>
      </c>
      <c r="D15960">
        <v>-75.387900000000002</v>
      </c>
      <c r="E15960" s="1" t="s">
        <v>50</v>
      </c>
      <c r="F15960" t="s">
        <v>17710</v>
      </c>
      <c r="G15960">
        <v>0</v>
      </c>
      <c r="H15960">
        <v>1</v>
      </c>
      <c r="I15960">
        <v>0</v>
      </c>
    </row>
    <row r="15961" spans="1:9" hidden="1" x14ac:dyDescent="0.3">
      <c r="A15961" s="1" t="s">
        <v>159</v>
      </c>
      <c r="B15961" s="1" t="s">
        <v>366</v>
      </c>
      <c r="C15961">
        <v>39.907800000000002</v>
      </c>
      <c r="D15961">
        <v>-75.387900000000002</v>
      </c>
      <c r="E15961" s="1" t="s">
        <v>51</v>
      </c>
      <c r="F15961" t="s">
        <v>17711</v>
      </c>
      <c r="G15961">
        <v>0</v>
      </c>
      <c r="H15961">
        <v>1</v>
      </c>
      <c r="I15961">
        <v>0</v>
      </c>
    </row>
    <row r="15962" spans="1:9" hidden="1" x14ac:dyDescent="0.3">
      <c r="A15962" s="1" t="s">
        <v>159</v>
      </c>
      <c r="B15962" s="1" t="s">
        <v>366</v>
      </c>
      <c r="C15962">
        <v>39.907800000000002</v>
      </c>
      <c r="D15962">
        <v>-75.387900000000002</v>
      </c>
      <c r="E15962" s="1" t="s">
        <v>52</v>
      </c>
      <c r="F15962" t="s">
        <v>11236</v>
      </c>
      <c r="G15962">
        <v>0</v>
      </c>
      <c r="H15962">
        <v>0</v>
      </c>
      <c r="I15962">
        <v>0</v>
      </c>
    </row>
    <row r="15963" spans="1:9" hidden="1" x14ac:dyDescent="0.3">
      <c r="A15963" s="1" t="s">
        <v>159</v>
      </c>
      <c r="B15963" s="1" t="s">
        <v>366</v>
      </c>
      <c r="C15963">
        <v>39.907800000000002</v>
      </c>
      <c r="D15963">
        <v>-75.387900000000002</v>
      </c>
      <c r="E15963" s="1" t="s">
        <v>53</v>
      </c>
      <c r="F15963" t="s">
        <v>11434</v>
      </c>
      <c r="G15963">
        <v>0</v>
      </c>
      <c r="H15963">
        <v>0</v>
      </c>
      <c r="I15963">
        <v>0</v>
      </c>
    </row>
    <row r="15964" spans="1:9" hidden="1" x14ac:dyDescent="0.3">
      <c r="A15964" s="1" t="s">
        <v>159</v>
      </c>
      <c r="B15964" s="1" t="s">
        <v>366</v>
      </c>
      <c r="C15964">
        <v>39.907800000000002</v>
      </c>
      <c r="D15964">
        <v>-75.387900000000002</v>
      </c>
      <c r="E15964" s="1" t="s">
        <v>54</v>
      </c>
      <c r="F15964" t="s">
        <v>11629</v>
      </c>
      <c r="G15964">
        <v>0</v>
      </c>
      <c r="H15964">
        <v>0</v>
      </c>
      <c r="I15964">
        <v>0</v>
      </c>
    </row>
    <row r="15965" spans="1:9" hidden="1" x14ac:dyDescent="0.3">
      <c r="A15965" s="1" t="s">
        <v>159</v>
      </c>
      <c r="B15965" s="1" t="s">
        <v>366</v>
      </c>
      <c r="C15965">
        <v>39.907800000000002</v>
      </c>
      <c r="D15965">
        <v>-75.387900000000002</v>
      </c>
      <c r="E15965" s="1" t="s">
        <v>21548</v>
      </c>
      <c r="F15965" t="s">
        <v>21855</v>
      </c>
      <c r="G15965">
        <v>0</v>
      </c>
      <c r="H15965">
        <v>0</v>
      </c>
      <c r="I15965">
        <v>0</v>
      </c>
    </row>
    <row r="15966" spans="1:9" hidden="1" x14ac:dyDescent="0.3">
      <c r="A15966" s="1" t="s">
        <v>159</v>
      </c>
      <c r="B15966" s="1" t="s">
        <v>367</v>
      </c>
      <c r="C15966">
        <v>41.314799999999998</v>
      </c>
      <c r="D15966">
        <v>-96.195099999999996</v>
      </c>
      <c r="E15966" s="1" t="s">
        <v>4</v>
      </c>
      <c r="F15966" t="s">
        <v>1025</v>
      </c>
      <c r="G15966">
        <v>0</v>
      </c>
      <c r="H15966">
        <v>0</v>
      </c>
      <c r="I15966">
        <v>0</v>
      </c>
    </row>
    <row r="15967" spans="1:9" hidden="1" x14ac:dyDescent="0.3">
      <c r="A15967" s="1" t="s">
        <v>159</v>
      </c>
      <c r="B15967" s="1" t="s">
        <v>367</v>
      </c>
      <c r="C15967">
        <v>41.314799999999998</v>
      </c>
      <c r="D15967">
        <v>-96.195099999999996</v>
      </c>
      <c r="E15967" s="1" t="s">
        <v>5</v>
      </c>
      <c r="F15967" t="s">
        <v>1267</v>
      </c>
      <c r="G15967">
        <v>0</v>
      </c>
      <c r="H15967">
        <v>0</v>
      </c>
      <c r="I15967">
        <v>0</v>
      </c>
    </row>
    <row r="15968" spans="1:9" hidden="1" x14ac:dyDescent="0.3">
      <c r="A15968" s="1" t="s">
        <v>159</v>
      </c>
      <c r="B15968" s="1" t="s">
        <v>367</v>
      </c>
      <c r="C15968">
        <v>41.314799999999998</v>
      </c>
      <c r="D15968">
        <v>-96.195099999999996</v>
      </c>
      <c r="E15968" s="1" t="s">
        <v>6</v>
      </c>
      <c r="F15968" t="s">
        <v>1509</v>
      </c>
      <c r="G15968">
        <v>0</v>
      </c>
      <c r="H15968">
        <v>0</v>
      </c>
      <c r="I15968">
        <v>0</v>
      </c>
    </row>
    <row r="15969" spans="1:9" hidden="1" x14ac:dyDescent="0.3">
      <c r="A15969" s="1" t="s">
        <v>159</v>
      </c>
      <c r="B15969" s="1" t="s">
        <v>367</v>
      </c>
      <c r="C15969">
        <v>41.314799999999998</v>
      </c>
      <c r="D15969">
        <v>-96.195099999999996</v>
      </c>
      <c r="E15969" s="1" t="s">
        <v>7</v>
      </c>
      <c r="F15969" t="s">
        <v>1750</v>
      </c>
      <c r="G15969">
        <v>0</v>
      </c>
      <c r="H15969">
        <v>0</v>
      </c>
      <c r="I15969">
        <v>0</v>
      </c>
    </row>
    <row r="15970" spans="1:9" hidden="1" x14ac:dyDescent="0.3">
      <c r="A15970" s="1" t="s">
        <v>159</v>
      </c>
      <c r="B15970" s="1" t="s">
        <v>367</v>
      </c>
      <c r="C15970">
        <v>41.314799999999998</v>
      </c>
      <c r="D15970">
        <v>-96.195099999999996</v>
      </c>
      <c r="E15970" s="1" t="s">
        <v>8</v>
      </c>
      <c r="F15970" t="s">
        <v>1991</v>
      </c>
      <c r="G15970">
        <v>0</v>
      </c>
      <c r="H15970">
        <v>0</v>
      </c>
      <c r="I15970">
        <v>0</v>
      </c>
    </row>
    <row r="15971" spans="1:9" hidden="1" x14ac:dyDescent="0.3">
      <c r="A15971" s="1" t="s">
        <v>159</v>
      </c>
      <c r="B15971" s="1" t="s">
        <v>367</v>
      </c>
      <c r="C15971">
        <v>41.314799999999998</v>
      </c>
      <c r="D15971">
        <v>-96.195099999999996</v>
      </c>
      <c r="E15971" s="1" t="s">
        <v>9</v>
      </c>
      <c r="F15971" t="s">
        <v>2229</v>
      </c>
      <c r="G15971">
        <v>0</v>
      </c>
      <c r="H15971">
        <v>0</v>
      </c>
      <c r="I15971">
        <v>0</v>
      </c>
    </row>
    <row r="15972" spans="1:9" hidden="1" x14ac:dyDescent="0.3">
      <c r="A15972" s="1" t="s">
        <v>159</v>
      </c>
      <c r="B15972" s="1" t="s">
        <v>367</v>
      </c>
      <c r="C15972">
        <v>41.314799999999998</v>
      </c>
      <c r="D15972">
        <v>-96.195099999999996</v>
      </c>
      <c r="E15972" s="1" t="s">
        <v>10</v>
      </c>
      <c r="F15972" t="s">
        <v>2467</v>
      </c>
      <c r="G15972">
        <v>0</v>
      </c>
      <c r="H15972">
        <v>0</v>
      </c>
      <c r="I15972">
        <v>0</v>
      </c>
    </row>
    <row r="15973" spans="1:9" hidden="1" x14ac:dyDescent="0.3">
      <c r="A15973" s="1" t="s">
        <v>159</v>
      </c>
      <c r="B15973" s="1" t="s">
        <v>367</v>
      </c>
      <c r="C15973">
        <v>41.314799999999998</v>
      </c>
      <c r="D15973">
        <v>-96.195099999999996</v>
      </c>
      <c r="E15973" s="1" t="s">
        <v>11</v>
      </c>
      <c r="F15973" t="s">
        <v>2705</v>
      </c>
      <c r="G15973">
        <v>0</v>
      </c>
      <c r="H15973">
        <v>0</v>
      </c>
      <c r="I15973">
        <v>0</v>
      </c>
    </row>
    <row r="15974" spans="1:9" hidden="1" x14ac:dyDescent="0.3">
      <c r="A15974" s="1" t="s">
        <v>159</v>
      </c>
      <c r="B15974" s="1" t="s">
        <v>367</v>
      </c>
      <c r="C15974">
        <v>41.314799999999998</v>
      </c>
      <c r="D15974">
        <v>-96.195099999999996</v>
      </c>
      <c r="E15974" s="1" t="s">
        <v>12</v>
      </c>
      <c r="F15974" t="s">
        <v>2943</v>
      </c>
      <c r="G15974">
        <v>0</v>
      </c>
      <c r="H15974">
        <v>0</v>
      </c>
      <c r="I15974">
        <v>0</v>
      </c>
    </row>
    <row r="15975" spans="1:9" hidden="1" x14ac:dyDescent="0.3">
      <c r="A15975" s="1" t="s">
        <v>159</v>
      </c>
      <c r="B15975" s="1" t="s">
        <v>367</v>
      </c>
      <c r="C15975">
        <v>41.314799999999998</v>
      </c>
      <c r="D15975">
        <v>-96.195099999999996</v>
      </c>
      <c r="E15975" s="1" t="s">
        <v>13</v>
      </c>
      <c r="F15975" t="s">
        <v>3181</v>
      </c>
      <c r="G15975">
        <v>0</v>
      </c>
      <c r="H15975">
        <v>0</v>
      </c>
      <c r="I15975">
        <v>0</v>
      </c>
    </row>
    <row r="15976" spans="1:9" hidden="1" x14ac:dyDescent="0.3">
      <c r="A15976" s="1" t="s">
        <v>159</v>
      </c>
      <c r="B15976" s="1" t="s">
        <v>367</v>
      </c>
      <c r="C15976">
        <v>41.314799999999998</v>
      </c>
      <c r="D15976">
        <v>-96.195099999999996</v>
      </c>
      <c r="E15976" s="1" t="s">
        <v>14</v>
      </c>
      <c r="F15976" t="s">
        <v>3418</v>
      </c>
      <c r="G15976">
        <v>0</v>
      </c>
      <c r="H15976">
        <v>0</v>
      </c>
      <c r="I15976">
        <v>0</v>
      </c>
    </row>
    <row r="15977" spans="1:9" hidden="1" x14ac:dyDescent="0.3">
      <c r="A15977" s="1" t="s">
        <v>159</v>
      </c>
      <c r="B15977" s="1" t="s">
        <v>367</v>
      </c>
      <c r="C15977">
        <v>41.314799999999998</v>
      </c>
      <c r="D15977">
        <v>-96.195099999999996</v>
      </c>
      <c r="E15977" s="1" t="s">
        <v>15</v>
      </c>
      <c r="F15977" t="s">
        <v>3654</v>
      </c>
      <c r="G15977">
        <v>0</v>
      </c>
      <c r="H15977">
        <v>0</v>
      </c>
      <c r="I15977">
        <v>0</v>
      </c>
    </row>
    <row r="15978" spans="1:9" hidden="1" x14ac:dyDescent="0.3">
      <c r="A15978" s="1" t="s">
        <v>159</v>
      </c>
      <c r="B15978" s="1" t="s">
        <v>367</v>
      </c>
      <c r="C15978">
        <v>41.314799999999998</v>
      </c>
      <c r="D15978">
        <v>-96.195099999999996</v>
      </c>
      <c r="E15978" s="1" t="s">
        <v>16</v>
      </c>
      <c r="F15978" t="s">
        <v>3890</v>
      </c>
      <c r="G15978">
        <v>0</v>
      </c>
      <c r="H15978">
        <v>0</v>
      </c>
      <c r="I15978">
        <v>0</v>
      </c>
    </row>
    <row r="15979" spans="1:9" hidden="1" x14ac:dyDescent="0.3">
      <c r="A15979" s="1" t="s">
        <v>159</v>
      </c>
      <c r="B15979" s="1" t="s">
        <v>367</v>
      </c>
      <c r="C15979">
        <v>41.314799999999998</v>
      </c>
      <c r="D15979">
        <v>-96.195099999999996</v>
      </c>
      <c r="E15979" s="1" t="s">
        <v>17</v>
      </c>
      <c r="F15979" t="s">
        <v>4125</v>
      </c>
      <c r="G15979">
        <v>0</v>
      </c>
      <c r="H15979">
        <v>0</v>
      </c>
      <c r="I15979">
        <v>0</v>
      </c>
    </row>
    <row r="15980" spans="1:9" hidden="1" x14ac:dyDescent="0.3">
      <c r="A15980" s="1" t="s">
        <v>159</v>
      </c>
      <c r="B15980" s="1" t="s">
        <v>367</v>
      </c>
      <c r="C15980">
        <v>41.314799999999998</v>
      </c>
      <c r="D15980">
        <v>-96.195099999999996</v>
      </c>
      <c r="E15980" s="1" t="s">
        <v>18</v>
      </c>
      <c r="F15980" t="s">
        <v>4360</v>
      </c>
      <c r="G15980">
        <v>0</v>
      </c>
      <c r="H15980">
        <v>0</v>
      </c>
      <c r="I15980">
        <v>0</v>
      </c>
    </row>
    <row r="15981" spans="1:9" hidden="1" x14ac:dyDescent="0.3">
      <c r="A15981" s="1" t="s">
        <v>159</v>
      </c>
      <c r="B15981" s="1" t="s">
        <v>367</v>
      </c>
      <c r="C15981">
        <v>41.314799999999998</v>
      </c>
      <c r="D15981">
        <v>-96.195099999999996</v>
      </c>
      <c r="E15981" s="1" t="s">
        <v>19</v>
      </c>
      <c r="F15981" t="s">
        <v>4595</v>
      </c>
      <c r="G15981">
        <v>0</v>
      </c>
      <c r="H15981">
        <v>0</v>
      </c>
      <c r="I15981">
        <v>0</v>
      </c>
    </row>
    <row r="15982" spans="1:9" hidden="1" x14ac:dyDescent="0.3">
      <c r="A15982" s="1" t="s">
        <v>159</v>
      </c>
      <c r="B15982" s="1" t="s">
        <v>367</v>
      </c>
      <c r="C15982">
        <v>41.314799999999998</v>
      </c>
      <c r="D15982">
        <v>-96.195099999999996</v>
      </c>
      <c r="E15982" s="1" t="s">
        <v>20</v>
      </c>
      <c r="F15982" t="s">
        <v>4830</v>
      </c>
      <c r="G15982">
        <v>0</v>
      </c>
      <c r="H15982">
        <v>0</v>
      </c>
      <c r="I15982">
        <v>0</v>
      </c>
    </row>
    <row r="15983" spans="1:9" hidden="1" x14ac:dyDescent="0.3">
      <c r="A15983" s="1" t="s">
        <v>159</v>
      </c>
      <c r="B15983" s="1" t="s">
        <v>367</v>
      </c>
      <c r="C15983">
        <v>41.314799999999998</v>
      </c>
      <c r="D15983">
        <v>-96.195099999999996</v>
      </c>
      <c r="E15983" s="1" t="s">
        <v>21</v>
      </c>
      <c r="F15983" t="s">
        <v>5065</v>
      </c>
      <c r="G15983">
        <v>0</v>
      </c>
      <c r="H15983">
        <v>0</v>
      </c>
      <c r="I15983">
        <v>0</v>
      </c>
    </row>
    <row r="15984" spans="1:9" hidden="1" x14ac:dyDescent="0.3">
      <c r="A15984" s="1" t="s">
        <v>159</v>
      </c>
      <c r="B15984" s="1" t="s">
        <v>367</v>
      </c>
      <c r="C15984">
        <v>41.314799999999998</v>
      </c>
      <c r="D15984">
        <v>-96.195099999999996</v>
      </c>
      <c r="E15984" s="1" t="s">
        <v>22</v>
      </c>
      <c r="F15984" t="s">
        <v>5300</v>
      </c>
      <c r="G15984">
        <v>0</v>
      </c>
      <c r="H15984">
        <v>0</v>
      </c>
      <c r="I15984">
        <v>0</v>
      </c>
    </row>
    <row r="15985" spans="1:9" hidden="1" x14ac:dyDescent="0.3">
      <c r="A15985" s="1" t="s">
        <v>159</v>
      </c>
      <c r="B15985" s="1" t="s">
        <v>367</v>
      </c>
      <c r="C15985">
        <v>41.314799999999998</v>
      </c>
      <c r="D15985">
        <v>-96.195099999999996</v>
      </c>
      <c r="E15985" s="1" t="s">
        <v>23</v>
      </c>
      <c r="F15985" t="s">
        <v>5535</v>
      </c>
      <c r="G15985">
        <v>0</v>
      </c>
      <c r="H15985">
        <v>0</v>
      </c>
      <c r="I15985">
        <v>0</v>
      </c>
    </row>
    <row r="15986" spans="1:9" hidden="1" x14ac:dyDescent="0.3">
      <c r="A15986" s="1" t="s">
        <v>159</v>
      </c>
      <c r="B15986" s="1" t="s">
        <v>367</v>
      </c>
      <c r="C15986">
        <v>41.314799999999998</v>
      </c>
      <c r="D15986">
        <v>-96.195099999999996</v>
      </c>
      <c r="E15986" s="1" t="s">
        <v>24</v>
      </c>
      <c r="F15986" t="s">
        <v>5770</v>
      </c>
      <c r="G15986">
        <v>0</v>
      </c>
      <c r="H15986">
        <v>0</v>
      </c>
      <c r="I15986">
        <v>0</v>
      </c>
    </row>
    <row r="15987" spans="1:9" hidden="1" x14ac:dyDescent="0.3">
      <c r="A15987" s="1" t="s">
        <v>159</v>
      </c>
      <c r="B15987" s="1" t="s">
        <v>367</v>
      </c>
      <c r="C15987">
        <v>41.314799999999998</v>
      </c>
      <c r="D15987">
        <v>-96.195099999999996</v>
      </c>
      <c r="E15987" s="1" t="s">
        <v>25</v>
      </c>
      <c r="F15987" t="s">
        <v>6004</v>
      </c>
      <c r="G15987">
        <v>0</v>
      </c>
      <c r="H15987">
        <v>0</v>
      </c>
      <c r="I15987">
        <v>0</v>
      </c>
    </row>
    <row r="15988" spans="1:9" hidden="1" x14ac:dyDescent="0.3">
      <c r="A15988" s="1" t="s">
        <v>159</v>
      </c>
      <c r="B15988" s="1" t="s">
        <v>367</v>
      </c>
      <c r="C15988">
        <v>41.314799999999998</v>
      </c>
      <c r="D15988">
        <v>-96.195099999999996</v>
      </c>
      <c r="E15988" s="1" t="s">
        <v>26</v>
      </c>
      <c r="F15988" t="s">
        <v>6238</v>
      </c>
      <c r="G15988">
        <v>0</v>
      </c>
      <c r="H15988">
        <v>0</v>
      </c>
      <c r="I15988">
        <v>0</v>
      </c>
    </row>
    <row r="15989" spans="1:9" hidden="1" x14ac:dyDescent="0.3">
      <c r="A15989" s="1" t="s">
        <v>159</v>
      </c>
      <c r="B15989" s="1" t="s">
        <v>367</v>
      </c>
      <c r="C15989">
        <v>41.314799999999998</v>
      </c>
      <c r="D15989">
        <v>-96.195099999999996</v>
      </c>
      <c r="E15989" s="1" t="s">
        <v>27</v>
      </c>
      <c r="F15989" t="s">
        <v>6472</v>
      </c>
      <c r="G15989">
        <v>0</v>
      </c>
      <c r="H15989">
        <v>0</v>
      </c>
      <c r="I15989">
        <v>0</v>
      </c>
    </row>
    <row r="15990" spans="1:9" hidden="1" x14ac:dyDescent="0.3">
      <c r="A15990" s="1" t="s">
        <v>159</v>
      </c>
      <c r="B15990" s="1" t="s">
        <v>367</v>
      </c>
      <c r="C15990">
        <v>41.314799999999998</v>
      </c>
      <c r="D15990">
        <v>-96.195099999999996</v>
      </c>
      <c r="E15990" s="1" t="s">
        <v>28</v>
      </c>
      <c r="F15990" t="s">
        <v>6706</v>
      </c>
      <c r="G15990">
        <v>0</v>
      </c>
      <c r="H15990">
        <v>0</v>
      </c>
      <c r="I15990">
        <v>0</v>
      </c>
    </row>
    <row r="15991" spans="1:9" hidden="1" x14ac:dyDescent="0.3">
      <c r="A15991" s="1" t="s">
        <v>159</v>
      </c>
      <c r="B15991" s="1" t="s">
        <v>367</v>
      </c>
      <c r="C15991">
        <v>41.314799999999998</v>
      </c>
      <c r="D15991">
        <v>-96.195099999999996</v>
      </c>
      <c r="E15991" s="1" t="s">
        <v>29</v>
      </c>
      <c r="F15991" t="s">
        <v>6940</v>
      </c>
      <c r="G15991">
        <v>0</v>
      </c>
      <c r="H15991">
        <v>0</v>
      </c>
      <c r="I15991">
        <v>0</v>
      </c>
    </row>
    <row r="15992" spans="1:9" hidden="1" x14ac:dyDescent="0.3">
      <c r="A15992" s="1" t="s">
        <v>159</v>
      </c>
      <c r="B15992" s="1" t="s">
        <v>367</v>
      </c>
      <c r="C15992">
        <v>41.314799999999998</v>
      </c>
      <c r="D15992">
        <v>-96.195099999999996</v>
      </c>
      <c r="E15992" s="1" t="s">
        <v>30</v>
      </c>
      <c r="F15992" t="s">
        <v>7174</v>
      </c>
      <c r="G15992">
        <v>0</v>
      </c>
      <c r="H15992">
        <v>0</v>
      </c>
      <c r="I15992">
        <v>0</v>
      </c>
    </row>
    <row r="15993" spans="1:9" hidden="1" x14ac:dyDescent="0.3">
      <c r="A15993" s="1" t="s">
        <v>159</v>
      </c>
      <c r="B15993" s="1" t="s">
        <v>367</v>
      </c>
      <c r="C15993">
        <v>41.314799999999998</v>
      </c>
      <c r="D15993">
        <v>-96.195099999999996</v>
      </c>
      <c r="E15993" s="1" t="s">
        <v>31</v>
      </c>
      <c r="F15993" t="s">
        <v>7408</v>
      </c>
      <c r="G15993">
        <v>0</v>
      </c>
      <c r="H15993">
        <v>0</v>
      </c>
      <c r="I15993">
        <v>0</v>
      </c>
    </row>
    <row r="15994" spans="1:9" hidden="1" x14ac:dyDescent="0.3">
      <c r="A15994" s="1" t="s">
        <v>159</v>
      </c>
      <c r="B15994" s="1" t="s">
        <v>367</v>
      </c>
      <c r="C15994">
        <v>41.314799999999998</v>
      </c>
      <c r="D15994">
        <v>-96.195099999999996</v>
      </c>
      <c r="E15994" s="1" t="s">
        <v>32</v>
      </c>
      <c r="F15994" t="s">
        <v>7642</v>
      </c>
      <c r="G15994">
        <v>0</v>
      </c>
      <c r="H15994">
        <v>0</v>
      </c>
      <c r="I15994">
        <v>0</v>
      </c>
    </row>
    <row r="15995" spans="1:9" hidden="1" x14ac:dyDescent="0.3">
      <c r="A15995" s="1" t="s">
        <v>159</v>
      </c>
      <c r="B15995" s="1" t="s">
        <v>367</v>
      </c>
      <c r="C15995">
        <v>41.314799999999998</v>
      </c>
      <c r="D15995">
        <v>-96.195099999999996</v>
      </c>
      <c r="E15995" s="1" t="s">
        <v>33</v>
      </c>
      <c r="F15995" t="s">
        <v>7876</v>
      </c>
      <c r="G15995">
        <v>0</v>
      </c>
      <c r="H15995">
        <v>0</v>
      </c>
      <c r="I15995">
        <v>0</v>
      </c>
    </row>
    <row r="15996" spans="1:9" hidden="1" x14ac:dyDescent="0.3">
      <c r="A15996" s="1" t="s">
        <v>159</v>
      </c>
      <c r="B15996" s="1" t="s">
        <v>367</v>
      </c>
      <c r="C15996">
        <v>41.314799999999998</v>
      </c>
      <c r="D15996">
        <v>-96.195099999999996</v>
      </c>
      <c r="E15996" s="1" t="s">
        <v>34</v>
      </c>
      <c r="F15996" t="s">
        <v>8110</v>
      </c>
      <c r="G15996">
        <v>0</v>
      </c>
      <c r="H15996">
        <v>0</v>
      </c>
      <c r="I15996">
        <v>0</v>
      </c>
    </row>
    <row r="15997" spans="1:9" hidden="1" x14ac:dyDescent="0.3">
      <c r="A15997" s="1" t="s">
        <v>159</v>
      </c>
      <c r="B15997" s="1" t="s">
        <v>367</v>
      </c>
      <c r="C15997">
        <v>41.314799999999998</v>
      </c>
      <c r="D15997">
        <v>-96.195099999999996</v>
      </c>
      <c r="E15997" s="1" t="s">
        <v>35</v>
      </c>
      <c r="F15997" t="s">
        <v>8342</v>
      </c>
      <c r="G15997">
        <v>0</v>
      </c>
      <c r="H15997">
        <v>0</v>
      </c>
      <c r="I15997">
        <v>0</v>
      </c>
    </row>
    <row r="15998" spans="1:9" hidden="1" x14ac:dyDescent="0.3">
      <c r="A15998" s="1" t="s">
        <v>159</v>
      </c>
      <c r="B15998" s="1" t="s">
        <v>367</v>
      </c>
      <c r="C15998">
        <v>41.314799999999998</v>
      </c>
      <c r="D15998">
        <v>-96.195099999999996</v>
      </c>
      <c r="E15998" s="1" t="s">
        <v>36</v>
      </c>
      <c r="F15998" t="s">
        <v>8574</v>
      </c>
      <c r="G15998">
        <v>0</v>
      </c>
      <c r="H15998">
        <v>0</v>
      </c>
      <c r="I15998">
        <v>0</v>
      </c>
    </row>
    <row r="15999" spans="1:9" hidden="1" x14ac:dyDescent="0.3">
      <c r="A15999" s="1" t="s">
        <v>159</v>
      </c>
      <c r="B15999" s="1" t="s">
        <v>367</v>
      </c>
      <c r="C15999">
        <v>41.314799999999998</v>
      </c>
      <c r="D15999">
        <v>-96.195099999999996</v>
      </c>
      <c r="E15999" s="1" t="s">
        <v>37</v>
      </c>
      <c r="F15999" t="s">
        <v>8805</v>
      </c>
      <c r="G15999">
        <v>0</v>
      </c>
      <c r="H15999">
        <v>0</v>
      </c>
      <c r="I15999">
        <v>0</v>
      </c>
    </row>
    <row r="16000" spans="1:9" hidden="1" x14ac:dyDescent="0.3">
      <c r="A16000" s="1" t="s">
        <v>159</v>
      </c>
      <c r="B16000" s="1" t="s">
        <v>367</v>
      </c>
      <c r="C16000">
        <v>41.314799999999998</v>
      </c>
      <c r="D16000">
        <v>-96.195099999999996</v>
      </c>
      <c r="E16000" s="1" t="s">
        <v>38</v>
      </c>
      <c r="F16000" t="s">
        <v>9036</v>
      </c>
      <c r="G16000">
        <v>0</v>
      </c>
      <c r="H16000">
        <v>0</v>
      </c>
      <c r="I16000">
        <v>0</v>
      </c>
    </row>
    <row r="16001" spans="1:9" hidden="1" x14ac:dyDescent="0.3">
      <c r="A16001" s="1" t="s">
        <v>159</v>
      </c>
      <c r="B16001" s="1" t="s">
        <v>367</v>
      </c>
      <c r="C16001">
        <v>41.314799999999998</v>
      </c>
      <c r="D16001">
        <v>-96.195099999999996</v>
      </c>
      <c r="E16001" s="1" t="s">
        <v>39</v>
      </c>
      <c r="F16001" t="s">
        <v>9267</v>
      </c>
      <c r="G16001">
        <v>0</v>
      </c>
      <c r="H16001">
        <v>0</v>
      </c>
      <c r="I16001">
        <v>0</v>
      </c>
    </row>
    <row r="16002" spans="1:9" hidden="1" x14ac:dyDescent="0.3">
      <c r="A16002" s="1" t="s">
        <v>159</v>
      </c>
      <c r="B16002" s="1" t="s">
        <v>367</v>
      </c>
      <c r="C16002">
        <v>41.314799999999998</v>
      </c>
      <c r="D16002">
        <v>-96.195099999999996</v>
      </c>
      <c r="E16002" s="1" t="s">
        <v>40</v>
      </c>
      <c r="F16002" t="s">
        <v>9498</v>
      </c>
      <c r="G16002">
        <v>0</v>
      </c>
      <c r="H16002">
        <v>0</v>
      </c>
      <c r="I16002">
        <v>0</v>
      </c>
    </row>
    <row r="16003" spans="1:9" hidden="1" x14ac:dyDescent="0.3">
      <c r="A16003" s="1" t="s">
        <v>159</v>
      </c>
      <c r="B16003" s="1" t="s">
        <v>367</v>
      </c>
      <c r="C16003">
        <v>41.314799999999998</v>
      </c>
      <c r="D16003">
        <v>-96.195099999999996</v>
      </c>
      <c r="E16003" s="1" t="s">
        <v>41</v>
      </c>
      <c r="F16003" t="s">
        <v>9729</v>
      </c>
      <c r="G16003">
        <v>0</v>
      </c>
      <c r="H16003">
        <v>0</v>
      </c>
      <c r="I16003">
        <v>0</v>
      </c>
    </row>
    <row r="16004" spans="1:9" hidden="1" x14ac:dyDescent="0.3">
      <c r="A16004" s="1" t="s">
        <v>159</v>
      </c>
      <c r="B16004" s="1" t="s">
        <v>367</v>
      </c>
      <c r="C16004">
        <v>41.314799999999998</v>
      </c>
      <c r="D16004">
        <v>-96.195099999999996</v>
      </c>
      <c r="E16004" s="1" t="s">
        <v>42</v>
      </c>
      <c r="F16004" t="s">
        <v>9960</v>
      </c>
      <c r="G16004">
        <v>0</v>
      </c>
      <c r="H16004">
        <v>0</v>
      </c>
      <c r="I16004">
        <v>0</v>
      </c>
    </row>
    <row r="16005" spans="1:9" hidden="1" x14ac:dyDescent="0.3">
      <c r="A16005" s="1" t="s">
        <v>159</v>
      </c>
      <c r="B16005" s="1" t="s">
        <v>367</v>
      </c>
      <c r="C16005">
        <v>41.314799999999998</v>
      </c>
      <c r="D16005">
        <v>-96.195099999999996</v>
      </c>
      <c r="E16005" s="1" t="s">
        <v>43</v>
      </c>
      <c r="F16005" t="s">
        <v>10188</v>
      </c>
      <c r="G16005">
        <v>0</v>
      </c>
      <c r="H16005">
        <v>0</v>
      </c>
      <c r="I16005">
        <v>0</v>
      </c>
    </row>
    <row r="16006" spans="1:9" hidden="1" x14ac:dyDescent="0.3">
      <c r="A16006" s="1" t="s">
        <v>159</v>
      </c>
      <c r="B16006" s="1" t="s">
        <v>367</v>
      </c>
      <c r="C16006">
        <v>41.314799999999998</v>
      </c>
      <c r="D16006">
        <v>-96.195099999999996</v>
      </c>
      <c r="E16006" s="1" t="s">
        <v>44</v>
      </c>
      <c r="F16006" t="s">
        <v>10416</v>
      </c>
      <c r="G16006">
        <v>0</v>
      </c>
      <c r="H16006">
        <v>0</v>
      </c>
      <c r="I16006">
        <v>0</v>
      </c>
    </row>
    <row r="16007" spans="1:9" hidden="1" x14ac:dyDescent="0.3">
      <c r="A16007" s="1" t="s">
        <v>159</v>
      </c>
      <c r="B16007" s="1" t="s">
        <v>367</v>
      </c>
      <c r="C16007">
        <v>41.314799999999998</v>
      </c>
      <c r="D16007">
        <v>-96.195099999999996</v>
      </c>
      <c r="E16007" s="1" t="s">
        <v>45</v>
      </c>
      <c r="F16007" t="s">
        <v>10636</v>
      </c>
      <c r="G16007">
        <v>0</v>
      </c>
      <c r="H16007">
        <v>0</v>
      </c>
      <c r="I16007">
        <v>0</v>
      </c>
    </row>
    <row r="16008" spans="1:9" hidden="1" x14ac:dyDescent="0.3">
      <c r="A16008" s="1" t="s">
        <v>159</v>
      </c>
      <c r="B16008" s="1" t="s">
        <v>367</v>
      </c>
      <c r="C16008">
        <v>41.314799999999998</v>
      </c>
      <c r="D16008">
        <v>-96.195099999999996</v>
      </c>
      <c r="E16008" s="1" t="s">
        <v>46</v>
      </c>
      <c r="F16008" t="s">
        <v>10852</v>
      </c>
      <c r="G16008">
        <v>0</v>
      </c>
      <c r="H16008">
        <v>0</v>
      </c>
      <c r="I16008">
        <v>0</v>
      </c>
    </row>
    <row r="16009" spans="1:9" hidden="1" x14ac:dyDescent="0.3">
      <c r="A16009" s="1" t="s">
        <v>159</v>
      </c>
      <c r="B16009" s="1" t="s">
        <v>367</v>
      </c>
      <c r="C16009">
        <v>41.314799999999998</v>
      </c>
      <c r="D16009">
        <v>-96.195099999999996</v>
      </c>
      <c r="E16009" s="1" t="s">
        <v>47</v>
      </c>
      <c r="F16009" t="s">
        <v>11067</v>
      </c>
      <c r="G16009">
        <v>0</v>
      </c>
      <c r="H16009">
        <v>0</v>
      </c>
      <c r="I16009">
        <v>0</v>
      </c>
    </row>
    <row r="16010" spans="1:9" hidden="1" x14ac:dyDescent="0.3">
      <c r="A16010" s="1" t="s">
        <v>159</v>
      </c>
      <c r="B16010" s="1" t="s">
        <v>367</v>
      </c>
      <c r="C16010">
        <v>41.314799999999998</v>
      </c>
      <c r="D16010">
        <v>-96.195099999999996</v>
      </c>
      <c r="E16010" s="1" t="s">
        <v>48</v>
      </c>
      <c r="F16010" t="s">
        <v>17712</v>
      </c>
      <c r="G16010">
        <v>0</v>
      </c>
      <c r="H16010">
        <v>1</v>
      </c>
      <c r="I16010">
        <v>0</v>
      </c>
    </row>
    <row r="16011" spans="1:9" hidden="1" x14ac:dyDescent="0.3">
      <c r="A16011" s="1" t="s">
        <v>159</v>
      </c>
      <c r="B16011" s="1" t="s">
        <v>367</v>
      </c>
      <c r="C16011">
        <v>41.314799999999998</v>
      </c>
      <c r="D16011">
        <v>-96.195099999999996</v>
      </c>
      <c r="E16011" s="1" t="s">
        <v>49</v>
      </c>
      <c r="F16011" t="s">
        <v>17713</v>
      </c>
      <c r="G16011">
        <v>0</v>
      </c>
      <c r="H16011">
        <v>1</v>
      </c>
      <c r="I16011">
        <v>0</v>
      </c>
    </row>
    <row r="16012" spans="1:9" hidden="1" x14ac:dyDescent="0.3">
      <c r="A16012" s="1" t="s">
        <v>159</v>
      </c>
      <c r="B16012" s="1" t="s">
        <v>367</v>
      </c>
      <c r="C16012">
        <v>41.314799999999998</v>
      </c>
      <c r="D16012">
        <v>-96.195099999999996</v>
      </c>
      <c r="E16012" s="1" t="s">
        <v>50</v>
      </c>
      <c r="F16012" t="s">
        <v>17714</v>
      </c>
      <c r="G16012">
        <v>0</v>
      </c>
      <c r="H16012">
        <v>1</v>
      </c>
      <c r="I16012">
        <v>0</v>
      </c>
    </row>
    <row r="16013" spans="1:9" hidden="1" x14ac:dyDescent="0.3">
      <c r="A16013" s="1" t="s">
        <v>159</v>
      </c>
      <c r="B16013" s="1" t="s">
        <v>367</v>
      </c>
      <c r="C16013">
        <v>41.314799999999998</v>
      </c>
      <c r="D16013">
        <v>-96.195099999999996</v>
      </c>
      <c r="E16013" s="1" t="s">
        <v>51</v>
      </c>
      <c r="F16013" t="s">
        <v>17271</v>
      </c>
      <c r="G16013">
        <v>0</v>
      </c>
      <c r="H16013">
        <v>3</v>
      </c>
      <c r="I16013">
        <v>0</v>
      </c>
    </row>
    <row r="16014" spans="1:9" hidden="1" x14ac:dyDescent="0.3">
      <c r="A16014" s="1" t="s">
        <v>159</v>
      </c>
      <c r="B16014" s="1" t="s">
        <v>367</v>
      </c>
      <c r="C16014">
        <v>41.314799999999998</v>
      </c>
      <c r="D16014">
        <v>-96.195099999999996</v>
      </c>
      <c r="E16014" s="1" t="s">
        <v>52</v>
      </c>
      <c r="F16014" t="s">
        <v>11237</v>
      </c>
      <c r="G16014">
        <v>0</v>
      </c>
      <c r="H16014">
        <v>0</v>
      </c>
      <c r="I16014">
        <v>0</v>
      </c>
    </row>
    <row r="16015" spans="1:9" hidden="1" x14ac:dyDescent="0.3">
      <c r="A16015" s="1" t="s">
        <v>159</v>
      </c>
      <c r="B16015" s="1" t="s">
        <v>367</v>
      </c>
      <c r="C16015">
        <v>41.314799999999998</v>
      </c>
      <c r="D16015">
        <v>-96.195099999999996</v>
      </c>
      <c r="E16015" s="1" t="s">
        <v>53</v>
      </c>
      <c r="F16015" t="s">
        <v>11435</v>
      </c>
      <c r="G16015">
        <v>0</v>
      </c>
      <c r="H16015">
        <v>0</v>
      </c>
      <c r="I16015">
        <v>0</v>
      </c>
    </row>
    <row r="16016" spans="1:9" hidden="1" x14ac:dyDescent="0.3">
      <c r="A16016" s="1" t="s">
        <v>159</v>
      </c>
      <c r="B16016" s="1" t="s">
        <v>367</v>
      </c>
      <c r="C16016">
        <v>41.314799999999998</v>
      </c>
      <c r="D16016">
        <v>-96.195099999999996</v>
      </c>
      <c r="E16016" s="1" t="s">
        <v>54</v>
      </c>
      <c r="F16016" t="s">
        <v>11630</v>
      </c>
      <c r="G16016">
        <v>0</v>
      </c>
      <c r="H16016">
        <v>0</v>
      </c>
      <c r="I16016">
        <v>0</v>
      </c>
    </row>
    <row r="16017" spans="1:9" hidden="1" x14ac:dyDescent="0.3">
      <c r="A16017" s="1" t="s">
        <v>159</v>
      </c>
      <c r="B16017" s="1" t="s">
        <v>367</v>
      </c>
      <c r="C16017">
        <v>41.314799999999998</v>
      </c>
      <c r="D16017">
        <v>-96.195099999999996</v>
      </c>
      <c r="E16017" s="1" t="s">
        <v>21548</v>
      </c>
      <c r="F16017" t="s">
        <v>21856</v>
      </c>
      <c r="G16017">
        <v>0</v>
      </c>
      <c r="H16017">
        <v>0</v>
      </c>
      <c r="I16017">
        <v>0</v>
      </c>
    </row>
    <row r="16018" spans="1:9" hidden="1" x14ac:dyDescent="0.3">
      <c r="A16018" s="1" t="s">
        <v>159</v>
      </c>
      <c r="B16018" s="1" t="s">
        <v>368</v>
      </c>
      <c r="C16018">
        <v>38.060600000000001</v>
      </c>
      <c r="D16018">
        <v>-84.4803</v>
      </c>
      <c r="E16018" s="1" t="s">
        <v>4</v>
      </c>
      <c r="F16018" t="s">
        <v>1026</v>
      </c>
      <c r="G16018">
        <v>0</v>
      </c>
      <c r="H16018">
        <v>0</v>
      </c>
      <c r="I16018">
        <v>0</v>
      </c>
    </row>
    <row r="16019" spans="1:9" hidden="1" x14ac:dyDescent="0.3">
      <c r="A16019" s="1" t="s">
        <v>159</v>
      </c>
      <c r="B16019" s="1" t="s">
        <v>368</v>
      </c>
      <c r="C16019">
        <v>38.060600000000001</v>
      </c>
      <c r="D16019">
        <v>-84.4803</v>
      </c>
      <c r="E16019" s="1" t="s">
        <v>5</v>
      </c>
      <c r="F16019" t="s">
        <v>1268</v>
      </c>
      <c r="G16019">
        <v>0</v>
      </c>
      <c r="H16019">
        <v>0</v>
      </c>
      <c r="I16019">
        <v>0</v>
      </c>
    </row>
    <row r="16020" spans="1:9" hidden="1" x14ac:dyDescent="0.3">
      <c r="A16020" s="1" t="s">
        <v>159</v>
      </c>
      <c r="B16020" s="1" t="s">
        <v>368</v>
      </c>
      <c r="C16020">
        <v>38.060600000000001</v>
      </c>
      <c r="D16020">
        <v>-84.4803</v>
      </c>
      <c r="E16020" s="1" t="s">
        <v>6</v>
      </c>
      <c r="F16020" t="s">
        <v>1510</v>
      </c>
      <c r="G16020">
        <v>0</v>
      </c>
      <c r="H16020">
        <v>0</v>
      </c>
      <c r="I16020">
        <v>0</v>
      </c>
    </row>
    <row r="16021" spans="1:9" hidden="1" x14ac:dyDescent="0.3">
      <c r="A16021" s="1" t="s">
        <v>159</v>
      </c>
      <c r="B16021" s="1" t="s">
        <v>368</v>
      </c>
      <c r="C16021">
        <v>38.060600000000001</v>
      </c>
      <c r="D16021">
        <v>-84.4803</v>
      </c>
      <c r="E16021" s="1" t="s">
        <v>7</v>
      </c>
      <c r="F16021" t="s">
        <v>1751</v>
      </c>
      <c r="G16021">
        <v>0</v>
      </c>
      <c r="H16021">
        <v>0</v>
      </c>
      <c r="I16021">
        <v>0</v>
      </c>
    </row>
    <row r="16022" spans="1:9" hidden="1" x14ac:dyDescent="0.3">
      <c r="A16022" s="1" t="s">
        <v>159</v>
      </c>
      <c r="B16022" s="1" t="s">
        <v>368</v>
      </c>
      <c r="C16022">
        <v>38.060600000000001</v>
      </c>
      <c r="D16022">
        <v>-84.4803</v>
      </c>
      <c r="E16022" s="1" t="s">
        <v>8</v>
      </c>
      <c r="F16022" t="s">
        <v>1992</v>
      </c>
      <c r="G16022">
        <v>0</v>
      </c>
      <c r="H16022">
        <v>0</v>
      </c>
      <c r="I16022">
        <v>0</v>
      </c>
    </row>
    <row r="16023" spans="1:9" hidden="1" x14ac:dyDescent="0.3">
      <c r="A16023" s="1" t="s">
        <v>159</v>
      </c>
      <c r="B16023" s="1" t="s">
        <v>368</v>
      </c>
      <c r="C16023">
        <v>38.060600000000001</v>
      </c>
      <c r="D16023">
        <v>-84.4803</v>
      </c>
      <c r="E16023" s="1" t="s">
        <v>9</v>
      </c>
      <c r="F16023" t="s">
        <v>2230</v>
      </c>
      <c r="G16023">
        <v>0</v>
      </c>
      <c r="H16023">
        <v>0</v>
      </c>
      <c r="I16023">
        <v>0</v>
      </c>
    </row>
    <row r="16024" spans="1:9" hidden="1" x14ac:dyDescent="0.3">
      <c r="A16024" s="1" t="s">
        <v>159</v>
      </c>
      <c r="B16024" s="1" t="s">
        <v>368</v>
      </c>
      <c r="C16024">
        <v>38.060600000000001</v>
      </c>
      <c r="D16024">
        <v>-84.4803</v>
      </c>
      <c r="E16024" s="1" t="s">
        <v>10</v>
      </c>
      <c r="F16024" t="s">
        <v>2468</v>
      </c>
      <c r="G16024">
        <v>0</v>
      </c>
      <c r="H16024">
        <v>0</v>
      </c>
      <c r="I16024">
        <v>0</v>
      </c>
    </row>
    <row r="16025" spans="1:9" hidden="1" x14ac:dyDescent="0.3">
      <c r="A16025" s="1" t="s">
        <v>159</v>
      </c>
      <c r="B16025" s="1" t="s">
        <v>368</v>
      </c>
      <c r="C16025">
        <v>38.060600000000001</v>
      </c>
      <c r="D16025">
        <v>-84.4803</v>
      </c>
      <c r="E16025" s="1" t="s">
        <v>11</v>
      </c>
      <c r="F16025" t="s">
        <v>2706</v>
      </c>
      <c r="G16025">
        <v>0</v>
      </c>
      <c r="H16025">
        <v>0</v>
      </c>
      <c r="I16025">
        <v>0</v>
      </c>
    </row>
    <row r="16026" spans="1:9" hidden="1" x14ac:dyDescent="0.3">
      <c r="A16026" s="1" t="s">
        <v>159</v>
      </c>
      <c r="B16026" s="1" t="s">
        <v>368</v>
      </c>
      <c r="C16026">
        <v>38.060600000000001</v>
      </c>
      <c r="D16026">
        <v>-84.4803</v>
      </c>
      <c r="E16026" s="1" t="s">
        <v>12</v>
      </c>
      <c r="F16026" t="s">
        <v>2944</v>
      </c>
      <c r="G16026">
        <v>0</v>
      </c>
      <c r="H16026">
        <v>0</v>
      </c>
      <c r="I16026">
        <v>0</v>
      </c>
    </row>
    <row r="16027" spans="1:9" hidden="1" x14ac:dyDescent="0.3">
      <c r="A16027" s="1" t="s">
        <v>159</v>
      </c>
      <c r="B16027" s="1" t="s">
        <v>368</v>
      </c>
      <c r="C16027">
        <v>38.060600000000001</v>
      </c>
      <c r="D16027">
        <v>-84.4803</v>
      </c>
      <c r="E16027" s="1" t="s">
        <v>13</v>
      </c>
      <c r="F16027" t="s">
        <v>3182</v>
      </c>
      <c r="G16027">
        <v>0</v>
      </c>
      <c r="H16027">
        <v>0</v>
      </c>
      <c r="I16027">
        <v>0</v>
      </c>
    </row>
    <row r="16028" spans="1:9" hidden="1" x14ac:dyDescent="0.3">
      <c r="A16028" s="1" t="s">
        <v>159</v>
      </c>
      <c r="B16028" s="1" t="s">
        <v>368</v>
      </c>
      <c r="C16028">
        <v>38.060600000000001</v>
      </c>
      <c r="D16028">
        <v>-84.4803</v>
      </c>
      <c r="E16028" s="1" t="s">
        <v>14</v>
      </c>
      <c r="F16028" t="s">
        <v>3419</v>
      </c>
      <c r="G16028">
        <v>0</v>
      </c>
      <c r="H16028">
        <v>0</v>
      </c>
      <c r="I16028">
        <v>0</v>
      </c>
    </row>
    <row r="16029" spans="1:9" hidden="1" x14ac:dyDescent="0.3">
      <c r="A16029" s="1" t="s">
        <v>159</v>
      </c>
      <c r="B16029" s="1" t="s">
        <v>368</v>
      </c>
      <c r="C16029">
        <v>38.060600000000001</v>
      </c>
      <c r="D16029">
        <v>-84.4803</v>
      </c>
      <c r="E16029" s="1" t="s">
        <v>15</v>
      </c>
      <c r="F16029" t="s">
        <v>3655</v>
      </c>
      <c r="G16029">
        <v>0</v>
      </c>
      <c r="H16029">
        <v>0</v>
      </c>
      <c r="I16029">
        <v>0</v>
      </c>
    </row>
    <row r="16030" spans="1:9" hidden="1" x14ac:dyDescent="0.3">
      <c r="A16030" s="1" t="s">
        <v>159</v>
      </c>
      <c r="B16030" s="1" t="s">
        <v>368</v>
      </c>
      <c r="C16030">
        <v>38.060600000000001</v>
      </c>
      <c r="D16030">
        <v>-84.4803</v>
      </c>
      <c r="E16030" s="1" t="s">
        <v>16</v>
      </c>
      <c r="F16030" t="s">
        <v>3891</v>
      </c>
      <c r="G16030">
        <v>0</v>
      </c>
      <c r="H16030">
        <v>0</v>
      </c>
      <c r="I16030">
        <v>0</v>
      </c>
    </row>
    <row r="16031" spans="1:9" hidden="1" x14ac:dyDescent="0.3">
      <c r="A16031" s="1" t="s">
        <v>159</v>
      </c>
      <c r="B16031" s="1" t="s">
        <v>368</v>
      </c>
      <c r="C16031">
        <v>38.060600000000001</v>
      </c>
      <c r="D16031">
        <v>-84.4803</v>
      </c>
      <c r="E16031" s="1" t="s">
        <v>17</v>
      </c>
      <c r="F16031" t="s">
        <v>4126</v>
      </c>
      <c r="G16031">
        <v>0</v>
      </c>
      <c r="H16031">
        <v>0</v>
      </c>
      <c r="I16031">
        <v>0</v>
      </c>
    </row>
    <row r="16032" spans="1:9" hidden="1" x14ac:dyDescent="0.3">
      <c r="A16032" s="1" t="s">
        <v>159</v>
      </c>
      <c r="B16032" s="1" t="s">
        <v>368</v>
      </c>
      <c r="C16032">
        <v>38.060600000000001</v>
      </c>
      <c r="D16032">
        <v>-84.4803</v>
      </c>
      <c r="E16032" s="1" t="s">
        <v>18</v>
      </c>
      <c r="F16032" t="s">
        <v>4361</v>
      </c>
      <c r="G16032">
        <v>0</v>
      </c>
      <c r="H16032">
        <v>0</v>
      </c>
      <c r="I16032">
        <v>0</v>
      </c>
    </row>
    <row r="16033" spans="1:9" hidden="1" x14ac:dyDescent="0.3">
      <c r="A16033" s="1" t="s">
        <v>159</v>
      </c>
      <c r="B16033" s="1" t="s">
        <v>368</v>
      </c>
      <c r="C16033">
        <v>38.060600000000001</v>
      </c>
      <c r="D16033">
        <v>-84.4803</v>
      </c>
      <c r="E16033" s="1" t="s">
        <v>19</v>
      </c>
      <c r="F16033" t="s">
        <v>4596</v>
      </c>
      <c r="G16033">
        <v>0</v>
      </c>
      <c r="H16033">
        <v>0</v>
      </c>
      <c r="I16033">
        <v>0</v>
      </c>
    </row>
    <row r="16034" spans="1:9" hidden="1" x14ac:dyDescent="0.3">
      <c r="A16034" s="1" t="s">
        <v>159</v>
      </c>
      <c r="B16034" s="1" t="s">
        <v>368</v>
      </c>
      <c r="C16034">
        <v>38.060600000000001</v>
      </c>
      <c r="D16034">
        <v>-84.4803</v>
      </c>
      <c r="E16034" s="1" t="s">
        <v>20</v>
      </c>
      <c r="F16034" t="s">
        <v>4831</v>
      </c>
      <c r="G16034">
        <v>0</v>
      </c>
      <c r="H16034">
        <v>0</v>
      </c>
      <c r="I16034">
        <v>0</v>
      </c>
    </row>
    <row r="16035" spans="1:9" hidden="1" x14ac:dyDescent="0.3">
      <c r="A16035" s="1" t="s">
        <v>159</v>
      </c>
      <c r="B16035" s="1" t="s">
        <v>368</v>
      </c>
      <c r="C16035">
        <v>38.060600000000001</v>
      </c>
      <c r="D16035">
        <v>-84.4803</v>
      </c>
      <c r="E16035" s="1" t="s">
        <v>21</v>
      </c>
      <c r="F16035" t="s">
        <v>5066</v>
      </c>
      <c r="G16035">
        <v>0</v>
      </c>
      <c r="H16035">
        <v>0</v>
      </c>
      <c r="I16035">
        <v>0</v>
      </c>
    </row>
    <row r="16036" spans="1:9" hidden="1" x14ac:dyDescent="0.3">
      <c r="A16036" s="1" t="s">
        <v>159</v>
      </c>
      <c r="B16036" s="1" t="s">
        <v>368</v>
      </c>
      <c r="C16036">
        <v>38.060600000000001</v>
      </c>
      <c r="D16036">
        <v>-84.4803</v>
      </c>
      <c r="E16036" s="1" t="s">
        <v>22</v>
      </c>
      <c r="F16036" t="s">
        <v>5301</v>
      </c>
      <c r="G16036">
        <v>0</v>
      </c>
      <c r="H16036">
        <v>0</v>
      </c>
      <c r="I16036">
        <v>0</v>
      </c>
    </row>
    <row r="16037" spans="1:9" hidden="1" x14ac:dyDescent="0.3">
      <c r="A16037" s="1" t="s">
        <v>159</v>
      </c>
      <c r="B16037" s="1" t="s">
        <v>368</v>
      </c>
      <c r="C16037">
        <v>38.060600000000001</v>
      </c>
      <c r="D16037">
        <v>-84.4803</v>
      </c>
      <c r="E16037" s="1" t="s">
        <v>23</v>
      </c>
      <c r="F16037" t="s">
        <v>5536</v>
      </c>
      <c r="G16037">
        <v>0</v>
      </c>
      <c r="H16037">
        <v>0</v>
      </c>
      <c r="I16037">
        <v>0</v>
      </c>
    </row>
    <row r="16038" spans="1:9" hidden="1" x14ac:dyDescent="0.3">
      <c r="A16038" s="1" t="s">
        <v>159</v>
      </c>
      <c r="B16038" s="1" t="s">
        <v>368</v>
      </c>
      <c r="C16038">
        <v>38.060600000000001</v>
      </c>
      <c r="D16038">
        <v>-84.4803</v>
      </c>
      <c r="E16038" s="1" t="s">
        <v>24</v>
      </c>
      <c r="F16038" t="s">
        <v>5771</v>
      </c>
      <c r="G16038">
        <v>0</v>
      </c>
      <c r="H16038">
        <v>0</v>
      </c>
      <c r="I16038">
        <v>0</v>
      </c>
    </row>
    <row r="16039" spans="1:9" hidden="1" x14ac:dyDescent="0.3">
      <c r="A16039" s="1" t="s">
        <v>159</v>
      </c>
      <c r="B16039" s="1" t="s">
        <v>368</v>
      </c>
      <c r="C16039">
        <v>38.060600000000001</v>
      </c>
      <c r="D16039">
        <v>-84.4803</v>
      </c>
      <c r="E16039" s="1" t="s">
        <v>25</v>
      </c>
      <c r="F16039" t="s">
        <v>6005</v>
      </c>
      <c r="G16039">
        <v>0</v>
      </c>
      <c r="H16039">
        <v>0</v>
      </c>
      <c r="I16039">
        <v>0</v>
      </c>
    </row>
    <row r="16040" spans="1:9" hidden="1" x14ac:dyDescent="0.3">
      <c r="A16040" s="1" t="s">
        <v>159</v>
      </c>
      <c r="B16040" s="1" t="s">
        <v>368</v>
      </c>
      <c r="C16040">
        <v>38.060600000000001</v>
      </c>
      <c r="D16040">
        <v>-84.4803</v>
      </c>
      <c r="E16040" s="1" t="s">
        <v>26</v>
      </c>
      <c r="F16040" t="s">
        <v>6239</v>
      </c>
      <c r="G16040">
        <v>0</v>
      </c>
      <c r="H16040">
        <v>0</v>
      </c>
      <c r="I16040">
        <v>0</v>
      </c>
    </row>
    <row r="16041" spans="1:9" hidden="1" x14ac:dyDescent="0.3">
      <c r="A16041" s="1" t="s">
        <v>159</v>
      </c>
      <c r="B16041" s="1" t="s">
        <v>368</v>
      </c>
      <c r="C16041">
        <v>38.060600000000001</v>
      </c>
      <c r="D16041">
        <v>-84.4803</v>
      </c>
      <c r="E16041" s="1" t="s">
        <v>27</v>
      </c>
      <c r="F16041" t="s">
        <v>6473</v>
      </c>
      <c r="G16041">
        <v>0</v>
      </c>
      <c r="H16041">
        <v>0</v>
      </c>
      <c r="I16041">
        <v>0</v>
      </c>
    </row>
    <row r="16042" spans="1:9" hidden="1" x14ac:dyDescent="0.3">
      <c r="A16042" s="1" t="s">
        <v>159</v>
      </c>
      <c r="B16042" s="1" t="s">
        <v>368</v>
      </c>
      <c r="C16042">
        <v>38.060600000000001</v>
      </c>
      <c r="D16042">
        <v>-84.4803</v>
      </c>
      <c r="E16042" s="1" t="s">
        <v>28</v>
      </c>
      <c r="F16042" t="s">
        <v>6707</v>
      </c>
      <c r="G16042">
        <v>0</v>
      </c>
      <c r="H16042">
        <v>0</v>
      </c>
      <c r="I16042">
        <v>0</v>
      </c>
    </row>
    <row r="16043" spans="1:9" hidden="1" x14ac:dyDescent="0.3">
      <c r="A16043" s="1" t="s">
        <v>159</v>
      </c>
      <c r="B16043" s="1" t="s">
        <v>368</v>
      </c>
      <c r="C16043">
        <v>38.060600000000001</v>
      </c>
      <c r="D16043">
        <v>-84.4803</v>
      </c>
      <c r="E16043" s="1" t="s">
        <v>29</v>
      </c>
      <c r="F16043" t="s">
        <v>6941</v>
      </c>
      <c r="G16043">
        <v>0</v>
      </c>
      <c r="H16043">
        <v>0</v>
      </c>
      <c r="I16043">
        <v>0</v>
      </c>
    </row>
    <row r="16044" spans="1:9" hidden="1" x14ac:dyDescent="0.3">
      <c r="A16044" s="1" t="s">
        <v>159</v>
      </c>
      <c r="B16044" s="1" t="s">
        <v>368</v>
      </c>
      <c r="C16044">
        <v>38.060600000000001</v>
      </c>
      <c r="D16044">
        <v>-84.4803</v>
      </c>
      <c r="E16044" s="1" t="s">
        <v>30</v>
      </c>
      <c r="F16044" t="s">
        <v>7175</v>
      </c>
      <c r="G16044">
        <v>0</v>
      </c>
      <c r="H16044">
        <v>0</v>
      </c>
      <c r="I16044">
        <v>0</v>
      </c>
    </row>
    <row r="16045" spans="1:9" hidden="1" x14ac:dyDescent="0.3">
      <c r="A16045" s="1" t="s">
        <v>159</v>
      </c>
      <c r="B16045" s="1" t="s">
        <v>368</v>
      </c>
      <c r="C16045">
        <v>38.060600000000001</v>
      </c>
      <c r="D16045">
        <v>-84.4803</v>
      </c>
      <c r="E16045" s="1" t="s">
        <v>31</v>
      </c>
      <c r="F16045" t="s">
        <v>7409</v>
      </c>
      <c r="G16045">
        <v>0</v>
      </c>
      <c r="H16045">
        <v>0</v>
      </c>
      <c r="I16045">
        <v>0</v>
      </c>
    </row>
    <row r="16046" spans="1:9" hidden="1" x14ac:dyDescent="0.3">
      <c r="A16046" s="1" t="s">
        <v>159</v>
      </c>
      <c r="B16046" s="1" t="s">
        <v>368</v>
      </c>
      <c r="C16046">
        <v>38.060600000000001</v>
      </c>
      <c r="D16046">
        <v>-84.4803</v>
      </c>
      <c r="E16046" s="1" t="s">
        <v>32</v>
      </c>
      <c r="F16046" t="s">
        <v>7643</v>
      </c>
      <c r="G16046">
        <v>0</v>
      </c>
      <c r="H16046">
        <v>0</v>
      </c>
      <c r="I16046">
        <v>0</v>
      </c>
    </row>
    <row r="16047" spans="1:9" hidden="1" x14ac:dyDescent="0.3">
      <c r="A16047" s="1" t="s">
        <v>159</v>
      </c>
      <c r="B16047" s="1" t="s">
        <v>368</v>
      </c>
      <c r="C16047">
        <v>38.060600000000001</v>
      </c>
      <c r="D16047">
        <v>-84.4803</v>
      </c>
      <c r="E16047" s="1" t="s">
        <v>33</v>
      </c>
      <c r="F16047" t="s">
        <v>7877</v>
      </c>
      <c r="G16047">
        <v>0</v>
      </c>
      <c r="H16047">
        <v>0</v>
      </c>
      <c r="I16047">
        <v>0</v>
      </c>
    </row>
    <row r="16048" spans="1:9" hidden="1" x14ac:dyDescent="0.3">
      <c r="A16048" s="1" t="s">
        <v>159</v>
      </c>
      <c r="B16048" s="1" t="s">
        <v>368</v>
      </c>
      <c r="C16048">
        <v>38.060600000000001</v>
      </c>
      <c r="D16048">
        <v>-84.4803</v>
      </c>
      <c r="E16048" s="1" t="s">
        <v>34</v>
      </c>
      <c r="F16048" t="s">
        <v>8111</v>
      </c>
      <c r="G16048">
        <v>0</v>
      </c>
      <c r="H16048">
        <v>0</v>
      </c>
      <c r="I16048">
        <v>0</v>
      </c>
    </row>
    <row r="16049" spans="1:9" hidden="1" x14ac:dyDescent="0.3">
      <c r="A16049" s="1" t="s">
        <v>159</v>
      </c>
      <c r="B16049" s="1" t="s">
        <v>368</v>
      </c>
      <c r="C16049">
        <v>38.060600000000001</v>
      </c>
      <c r="D16049">
        <v>-84.4803</v>
      </c>
      <c r="E16049" s="1" t="s">
        <v>35</v>
      </c>
      <c r="F16049" t="s">
        <v>8343</v>
      </c>
      <c r="G16049">
        <v>0</v>
      </c>
      <c r="H16049">
        <v>0</v>
      </c>
      <c r="I16049">
        <v>0</v>
      </c>
    </row>
    <row r="16050" spans="1:9" hidden="1" x14ac:dyDescent="0.3">
      <c r="A16050" s="1" t="s">
        <v>159</v>
      </c>
      <c r="B16050" s="1" t="s">
        <v>368</v>
      </c>
      <c r="C16050">
        <v>38.060600000000001</v>
      </c>
      <c r="D16050">
        <v>-84.4803</v>
      </c>
      <c r="E16050" s="1" t="s">
        <v>36</v>
      </c>
      <c r="F16050" t="s">
        <v>8575</v>
      </c>
      <c r="G16050">
        <v>0</v>
      </c>
      <c r="H16050">
        <v>0</v>
      </c>
      <c r="I16050">
        <v>0</v>
      </c>
    </row>
    <row r="16051" spans="1:9" hidden="1" x14ac:dyDescent="0.3">
      <c r="A16051" s="1" t="s">
        <v>159</v>
      </c>
      <c r="B16051" s="1" t="s">
        <v>368</v>
      </c>
      <c r="C16051">
        <v>38.060600000000001</v>
      </c>
      <c r="D16051">
        <v>-84.4803</v>
      </c>
      <c r="E16051" s="1" t="s">
        <v>37</v>
      </c>
      <c r="F16051" t="s">
        <v>8806</v>
      </c>
      <c r="G16051">
        <v>0</v>
      </c>
      <c r="H16051">
        <v>0</v>
      </c>
      <c r="I16051">
        <v>0</v>
      </c>
    </row>
    <row r="16052" spans="1:9" hidden="1" x14ac:dyDescent="0.3">
      <c r="A16052" s="1" t="s">
        <v>159</v>
      </c>
      <c r="B16052" s="1" t="s">
        <v>368</v>
      </c>
      <c r="C16052">
        <v>38.060600000000001</v>
      </c>
      <c r="D16052">
        <v>-84.4803</v>
      </c>
      <c r="E16052" s="1" t="s">
        <v>38</v>
      </c>
      <c r="F16052" t="s">
        <v>9037</v>
      </c>
      <c r="G16052">
        <v>0</v>
      </c>
      <c r="H16052">
        <v>0</v>
      </c>
      <c r="I16052">
        <v>0</v>
      </c>
    </row>
    <row r="16053" spans="1:9" hidden="1" x14ac:dyDescent="0.3">
      <c r="A16053" s="1" t="s">
        <v>159</v>
      </c>
      <c r="B16053" s="1" t="s">
        <v>368</v>
      </c>
      <c r="C16053">
        <v>38.060600000000001</v>
      </c>
      <c r="D16053">
        <v>-84.4803</v>
      </c>
      <c r="E16053" s="1" t="s">
        <v>39</v>
      </c>
      <c r="F16053" t="s">
        <v>9268</v>
      </c>
      <c r="G16053">
        <v>0</v>
      </c>
      <c r="H16053">
        <v>0</v>
      </c>
      <c r="I16053">
        <v>0</v>
      </c>
    </row>
    <row r="16054" spans="1:9" hidden="1" x14ac:dyDescent="0.3">
      <c r="A16054" s="1" t="s">
        <v>159</v>
      </c>
      <c r="B16054" s="1" t="s">
        <v>368</v>
      </c>
      <c r="C16054">
        <v>38.060600000000001</v>
      </c>
      <c r="D16054">
        <v>-84.4803</v>
      </c>
      <c r="E16054" s="1" t="s">
        <v>40</v>
      </c>
      <c r="F16054" t="s">
        <v>9499</v>
      </c>
      <c r="G16054">
        <v>0</v>
      </c>
      <c r="H16054">
        <v>0</v>
      </c>
      <c r="I16054">
        <v>0</v>
      </c>
    </row>
    <row r="16055" spans="1:9" hidden="1" x14ac:dyDescent="0.3">
      <c r="A16055" s="1" t="s">
        <v>159</v>
      </c>
      <c r="B16055" s="1" t="s">
        <v>368</v>
      </c>
      <c r="C16055">
        <v>38.060600000000001</v>
      </c>
      <c r="D16055">
        <v>-84.4803</v>
      </c>
      <c r="E16055" s="1" t="s">
        <v>41</v>
      </c>
      <c r="F16055" t="s">
        <v>9730</v>
      </c>
      <c r="G16055">
        <v>0</v>
      </c>
      <c r="H16055">
        <v>0</v>
      </c>
      <c r="I16055">
        <v>0</v>
      </c>
    </row>
    <row r="16056" spans="1:9" hidden="1" x14ac:dyDescent="0.3">
      <c r="A16056" s="1" t="s">
        <v>159</v>
      </c>
      <c r="B16056" s="1" t="s">
        <v>368</v>
      </c>
      <c r="C16056">
        <v>38.060600000000001</v>
      </c>
      <c r="D16056">
        <v>-84.4803</v>
      </c>
      <c r="E16056" s="1" t="s">
        <v>42</v>
      </c>
      <c r="F16056" t="s">
        <v>9961</v>
      </c>
      <c r="G16056">
        <v>0</v>
      </c>
      <c r="H16056">
        <v>0</v>
      </c>
      <c r="I16056">
        <v>0</v>
      </c>
    </row>
    <row r="16057" spans="1:9" hidden="1" x14ac:dyDescent="0.3">
      <c r="A16057" s="1" t="s">
        <v>159</v>
      </c>
      <c r="B16057" s="1" t="s">
        <v>368</v>
      </c>
      <c r="C16057">
        <v>38.060600000000001</v>
      </c>
      <c r="D16057">
        <v>-84.4803</v>
      </c>
      <c r="E16057" s="1" t="s">
        <v>43</v>
      </c>
      <c r="F16057" t="s">
        <v>10189</v>
      </c>
      <c r="G16057">
        <v>0</v>
      </c>
      <c r="H16057">
        <v>0</v>
      </c>
      <c r="I16057">
        <v>0</v>
      </c>
    </row>
    <row r="16058" spans="1:9" hidden="1" x14ac:dyDescent="0.3">
      <c r="A16058" s="1" t="s">
        <v>159</v>
      </c>
      <c r="B16058" s="1" t="s">
        <v>368</v>
      </c>
      <c r="C16058">
        <v>38.060600000000001</v>
      </c>
      <c r="D16058">
        <v>-84.4803</v>
      </c>
      <c r="E16058" s="1" t="s">
        <v>44</v>
      </c>
      <c r="F16058" t="s">
        <v>10417</v>
      </c>
      <c r="G16058">
        <v>0</v>
      </c>
      <c r="H16058">
        <v>0</v>
      </c>
      <c r="I16058">
        <v>0</v>
      </c>
    </row>
    <row r="16059" spans="1:9" hidden="1" x14ac:dyDescent="0.3">
      <c r="A16059" s="1" t="s">
        <v>159</v>
      </c>
      <c r="B16059" s="1" t="s">
        <v>368</v>
      </c>
      <c r="C16059">
        <v>38.060600000000001</v>
      </c>
      <c r="D16059">
        <v>-84.4803</v>
      </c>
      <c r="E16059" s="1" t="s">
        <v>45</v>
      </c>
      <c r="F16059" t="s">
        <v>10637</v>
      </c>
      <c r="G16059">
        <v>0</v>
      </c>
      <c r="H16059">
        <v>0</v>
      </c>
      <c r="I16059">
        <v>0</v>
      </c>
    </row>
    <row r="16060" spans="1:9" hidden="1" x14ac:dyDescent="0.3">
      <c r="A16060" s="1" t="s">
        <v>159</v>
      </c>
      <c r="B16060" s="1" t="s">
        <v>368</v>
      </c>
      <c r="C16060">
        <v>38.060600000000001</v>
      </c>
      <c r="D16060">
        <v>-84.4803</v>
      </c>
      <c r="E16060" s="1" t="s">
        <v>46</v>
      </c>
      <c r="F16060" t="s">
        <v>10853</v>
      </c>
      <c r="G16060">
        <v>0</v>
      </c>
      <c r="H16060">
        <v>0</v>
      </c>
      <c r="I16060">
        <v>0</v>
      </c>
    </row>
    <row r="16061" spans="1:9" hidden="1" x14ac:dyDescent="0.3">
      <c r="A16061" s="1" t="s">
        <v>159</v>
      </c>
      <c r="B16061" s="1" t="s">
        <v>368</v>
      </c>
      <c r="C16061">
        <v>38.060600000000001</v>
      </c>
      <c r="D16061">
        <v>-84.4803</v>
      </c>
      <c r="E16061" s="1" t="s">
        <v>47</v>
      </c>
      <c r="F16061" t="s">
        <v>11068</v>
      </c>
      <c r="G16061">
        <v>0</v>
      </c>
      <c r="H16061">
        <v>0</v>
      </c>
      <c r="I16061">
        <v>0</v>
      </c>
    </row>
    <row r="16062" spans="1:9" hidden="1" x14ac:dyDescent="0.3">
      <c r="A16062" s="1" t="s">
        <v>159</v>
      </c>
      <c r="B16062" s="1" t="s">
        <v>368</v>
      </c>
      <c r="C16062">
        <v>38.060600000000001</v>
      </c>
      <c r="D16062">
        <v>-84.4803</v>
      </c>
      <c r="E16062" s="1" t="s">
        <v>48</v>
      </c>
      <c r="F16062" t="s">
        <v>17715</v>
      </c>
      <c r="G16062">
        <v>0</v>
      </c>
      <c r="H16062">
        <v>1</v>
      </c>
      <c r="I16062">
        <v>0</v>
      </c>
    </row>
    <row r="16063" spans="1:9" hidden="1" x14ac:dyDescent="0.3">
      <c r="A16063" s="1" t="s">
        <v>159</v>
      </c>
      <c r="B16063" s="1" t="s">
        <v>368</v>
      </c>
      <c r="C16063">
        <v>38.060600000000001</v>
      </c>
      <c r="D16063">
        <v>-84.4803</v>
      </c>
      <c r="E16063" s="1" t="s">
        <v>49</v>
      </c>
      <c r="F16063" t="s">
        <v>17716</v>
      </c>
      <c r="G16063">
        <v>0</v>
      </c>
      <c r="H16063">
        <v>1</v>
      </c>
      <c r="I16063">
        <v>0</v>
      </c>
    </row>
    <row r="16064" spans="1:9" hidden="1" x14ac:dyDescent="0.3">
      <c r="A16064" s="1" t="s">
        <v>159</v>
      </c>
      <c r="B16064" s="1" t="s">
        <v>368</v>
      </c>
      <c r="C16064">
        <v>38.060600000000001</v>
      </c>
      <c r="D16064">
        <v>-84.4803</v>
      </c>
      <c r="E16064" s="1" t="s">
        <v>50</v>
      </c>
      <c r="F16064" t="s">
        <v>17717</v>
      </c>
      <c r="G16064">
        <v>0</v>
      </c>
      <c r="H16064">
        <v>1</v>
      </c>
      <c r="I16064">
        <v>0</v>
      </c>
    </row>
    <row r="16065" spans="1:9" hidden="1" x14ac:dyDescent="0.3">
      <c r="A16065" s="1" t="s">
        <v>159</v>
      </c>
      <c r="B16065" s="1" t="s">
        <v>368</v>
      </c>
      <c r="C16065">
        <v>38.060600000000001</v>
      </c>
      <c r="D16065">
        <v>-84.4803</v>
      </c>
      <c r="E16065" s="1" t="s">
        <v>51</v>
      </c>
      <c r="F16065" t="s">
        <v>17718</v>
      </c>
      <c r="G16065">
        <v>0</v>
      </c>
      <c r="H16065">
        <v>1</v>
      </c>
      <c r="I16065">
        <v>0</v>
      </c>
    </row>
    <row r="16066" spans="1:9" hidden="1" x14ac:dyDescent="0.3">
      <c r="A16066" s="1" t="s">
        <v>159</v>
      </c>
      <c r="B16066" s="1" t="s">
        <v>368</v>
      </c>
      <c r="C16066">
        <v>38.060600000000001</v>
      </c>
      <c r="D16066">
        <v>-84.4803</v>
      </c>
      <c r="E16066" s="1" t="s">
        <v>52</v>
      </c>
      <c r="F16066" t="s">
        <v>11238</v>
      </c>
      <c r="G16066">
        <v>0</v>
      </c>
      <c r="H16066">
        <v>0</v>
      </c>
      <c r="I16066">
        <v>0</v>
      </c>
    </row>
    <row r="16067" spans="1:9" hidden="1" x14ac:dyDescent="0.3">
      <c r="A16067" s="1" t="s">
        <v>159</v>
      </c>
      <c r="B16067" s="1" t="s">
        <v>368</v>
      </c>
      <c r="C16067">
        <v>38.060600000000001</v>
      </c>
      <c r="D16067">
        <v>-84.4803</v>
      </c>
      <c r="E16067" s="1" t="s">
        <v>53</v>
      </c>
      <c r="F16067" t="s">
        <v>11436</v>
      </c>
      <c r="G16067">
        <v>0</v>
      </c>
      <c r="H16067">
        <v>0</v>
      </c>
      <c r="I16067">
        <v>0</v>
      </c>
    </row>
    <row r="16068" spans="1:9" hidden="1" x14ac:dyDescent="0.3">
      <c r="A16068" s="1" t="s">
        <v>159</v>
      </c>
      <c r="B16068" s="1" t="s">
        <v>368</v>
      </c>
      <c r="C16068">
        <v>38.060600000000001</v>
      </c>
      <c r="D16068">
        <v>-84.4803</v>
      </c>
      <c r="E16068" s="1" t="s">
        <v>54</v>
      </c>
      <c r="F16068" t="s">
        <v>11631</v>
      </c>
      <c r="G16068">
        <v>0</v>
      </c>
      <c r="H16068">
        <v>0</v>
      </c>
      <c r="I16068">
        <v>0</v>
      </c>
    </row>
    <row r="16069" spans="1:9" hidden="1" x14ac:dyDescent="0.3">
      <c r="A16069" s="1" t="s">
        <v>159</v>
      </c>
      <c r="B16069" s="1" t="s">
        <v>368</v>
      </c>
      <c r="C16069">
        <v>38.060600000000001</v>
      </c>
      <c r="D16069">
        <v>-84.4803</v>
      </c>
      <c r="E16069" s="1" t="s">
        <v>21548</v>
      </c>
      <c r="F16069" t="s">
        <v>21857</v>
      </c>
      <c r="G16069">
        <v>0</v>
      </c>
      <c r="H16069">
        <v>0</v>
      </c>
      <c r="I16069">
        <v>0</v>
      </c>
    </row>
    <row r="16070" spans="1:9" hidden="1" x14ac:dyDescent="0.3">
      <c r="A16070" s="1" t="s">
        <v>159</v>
      </c>
      <c r="B16070" s="1" t="s">
        <v>369</v>
      </c>
      <c r="C16070">
        <v>39.836199999999998</v>
      </c>
      <c r="D16070">
        <v>-86.175200000000004</v>
      </c>
      <c r="E16070" s="1" t="s">
        <v>4</v>
      </c>
      <c r="F16070" t="s">
        <v>1027</v>
      </c>
      <c r="G16070">
        <v>0</v>
      </c>
      <c r="H16070">
        <v>0</v>
      </c>
      <c r="I16070">
        <v>0</v>
      </c>
    </row>
    <row r="16071" spans="1:9" hidden="1" x14ac:dyDescent="0.3">
      <c r="A16071" s="1" t="s">
        <v>159</v>
      </c>
      <c r="B16071" s="1" t="s">
        <v>369</v>
      </c>
      <c r="C16071">
        <v>39.836199999999998</v>
      </c>
      <c r="D16071">
        <v>-86.175200000000004</v>
      </c>
      <c r="E16071" s="1" t="s">
        <v>5</v>
      </c>
      <c r="F16071" t="s">
        <v>1269</v>
      </c>
      <c r="G16071">
        <v>0</v>
      </c>
      <c r="H16071">
        <v>0</v>
      </c>
      <c r="I16071">
        <v>0</v>
      </c>
    </row>
    <row r="16072" spans="1:9" hidden="1" x14ac:dyDescent="0.3">
      <c r="A16072" s="1" t="s">
        <v>159</v>
      </c>
      <c r="B16072" s="1" t="s">
        <v>369</v>
      </c>
      <c r="C16072">
        <v>39.836199999999998</v>
      </c>
      <c r="D16072">
        <v>-86.175200000000004</v>
      </c>
      <c r="E16072" s="1" t="s">
        <v>6</v>
      </c>
      <c r="F16072" t="s">
        <v>1511</v>
      </c>
      <c r="G16072">
        <v>0</v>
      </c>
      <c r="H16072">
        <v>0</v>
      </c>
      <c r="I16072">
        <v>0</v>
      </c>
    </row>
    <row r="16073" spans="1:9" hidden="1" x14ac:dyDescent="0.3">
      <c r="A16073" s="1" t="s">
        <v>159</v>
      </c>
      <c r="B16073" s="1" t="s">
        <v>369</v>
      </c>
      <c r="C16073">
        <v>39.836199999999998</v>
      </c>
      <c r="D16073">
        <v>-86.175200000000004</v>
      </c>
      <c r="E16073" s="1" t="s">
        <v>7</v>
      </c>
      <c r="F16073" t="s">
        <v>1752</v>
      </c>
      <c r="G16073">
        <v>0</v>
      </c>
      <c r="H16073">
        <v>0</v>
      </c>
      <c r="I16073">
        <v>0</v>
      </c>
    </row>
    <row r="16074" spans="1:9" hidden="1" x14ac:dyDescent="0.3">
      <c r="A16074" s="1" t="s">
        <v>159</v>
      </c>
      <c r="B16074" s="1" t="s">
        <v>369</v>
      </c>
      <c r="C16074">
        <v>39.836199999999998</v>
      </c>
      <c r="D16074">
        <v>-86.175200000000004</v>
      </c>
      <c r="E16074" s="1" t="s">
        <v>8</v>
      </c>
      <c r="F16074" t="s">
        <v>1993</v>
      </c>
      <c r="G16074">
        <v>0</v>
      </c>
      <c r="H16074">
        <v>0</v>
      </c>
      <c r="I16074">
        <v>0</v>
      </c>
    </row>
    <row r="16075" spans="1:9" hidden="1" x14ac:dyDescent="0.3">
      <c r="A16075" s="1" t="s">
        <v>159</v>
      </c>
      <c r="B16075" s="1" t="s">
        <v>369</v>
      </c>
      <c r="C16075">
        <v>39.836199999999998</v>
      </c>
      <c r="D16075">
        <v>-86.175200000000004</v>
      </c>
      <c r="E16075" s="1" t="s">
        <v>9</v>
      </c>
      <c r="F16075" t="s">
        <v>2231</v>
      </c>
      <c r="G16075">
        <v>0</v>
      </c>
      <c r="H16075">
        <v>0</v>
      </c>
      <c r="I16075">
        <v>0</v>
      </c>
    </row>
    <row r="16076" spans="1:9" hidden="1" x14ac:dyDescent="0.3">
      <c r="A16076" s="1" t="s">
        <v>159</v>
      </c>
      <c r="B16076" s="1" t="s">
        <v>369</v>
      </c>
      <c r="C16076">
        <v>39.836199999999998</v>
      </c>
      <c r="D16076">
        <v>-86.175200000000004</v>
      </c>
      <c r="E16076" s="1" t="s">
        <v>10</v>
      </c>
      <c r="F16076" t="s">
        <v>2469</v>
      </c>
      <c r="G16076">
        <v>0</v>
      </c>
      <c r="H16076">
        <v>0</v>
      </c>
      <c r="I16076">
        <v>0</v>
      </c>
    </row>
    <row r="16077" spans="1:9" hidden="1" x14ac:dyDescent="0.3">
      <c r="A16077" s="1" t="s">
        <v>159</v>
      </c>
      <c r="B16077" s="1" t="s">
        <v>369</v>
      </c>
      <c r="C16077">
        <v>39.836199999999998</v>
      </c>
      <c r="D16077">
        <v>-86.175200000000004</v>
      </c>
      <c r="E16077" s="1" t="s">
        <v>11</v>
      </c>
      <c r="F16077" t="s">
        <v>2707</v>
      </c>
      <c r="G16077">
        <v>0</v>
      </c>
      <c r="H16077">
        <v>0</v>
      </c>
      <c r="I16077">
        <v>0</v>
      </c>
    </row>
    <row r="16078" spans="1:9" hidden="1" x14ac:dyDescent="0.3">
      <c r="A16078" s="1" t="s">
        <v>159</v>
      </c>
      <c r="B16078" s="1" t="s">
        <v>369</v>
      </c>
      <c r="C16078">
        <v>39.836199999999998</v>
      </c>
      <c r="D16078">
        <v>-86.175200000000004</v>
      </c>
      <c r="E16078" s="1" t="s">
        <v>12</v>
      </c>
      <c r="F16078" t="s">
        <v>2945</v>
      </c>
      <c r="G16078">
        <v>0</v>
      </c>
      <c r="H16078">
        <v>0</v>
      </c>
      <c r="I16078">
        <v>0</v>
      </c>
    </row>
    <row r="16079" spans="1:9" hidden="1" x14ac:dyDescent="0.3">
      <c r="A16079" s="1" t="s">
        <v>159</v>
      </c>
      <c r="B16079" s="1" t="s">
        <v>369</v>
      </c>
      <c r="C16079">
        <v>39.836199999999998</v>
      </c>
      <c r="D16079">
        <v>-86.175200000000004</v>
      </c>
      <c r="E16079" s="1" t="s">
        <v>13</v>
      </c>
      <c r="F16079" t="s">
        <v>3183</v>
      </c>
      <c r="G16079">
        <v>0</v>
      </c>
      <c r="H16079">
        <v>0</v>
      </c>
      <c r="I16079">
        <v>0</v>
      </c>
    </row>
    <row r="16080" spans="1:9" hidden="1" x14ac:dyDescent="0.3">
      <c r="A16080" s="1" t="s">
        <v>159</v>
      </c>
      <c r="B16080" s="1" t="s">
        <v>369</v>
      </c>
      <c r="C16080">
        <v>39.836199999999998</v>
      </c>
      <c r="D16080">
        <v>-86.175200000000004</v>
      </c>
      <c r="E16080" s="1" t="s">
        <v>14</v>
      </c>
      <c r="F16080" t="s">
        <v>3420</v>
      </c>
      <c r="G16080">
        <v>0</v>
      </c>
      <c r="H16080">
        <v>0</v>
      </c>
      <c r="I16080">
        <v>0</v>
      </c>
    </row>
    <row r="16081" spans="1:9" hidden="1" x14ac:dyDescent="0.3">
      <c r="A16081" s="1" t="s">
        <v>159</v>
      </c>
      <c r="B16081" s="1" t="s">
        <v>369</v>
      </c>
      <c r="C16081">
        <v>39.836199999999998</v>
      </c>
      <c r="D16081">
        <v>-86.175200000000004</v>
      </c>
      <c r="E16081" s="1" t="s">
        <v>15</v>
      </c>
      <c r="F16081" t="s">
        <v>3656</v>
      </c>
      <c r="G16081">
        <v>0</v>
      </c>
      <c r="H16081">
        <v>0</v>
      </c>
      <c r="I16081">
        <v>0</v>
      </c>
    </row>
    <row r="16082" spans="1:9" hidden="1" x14ac:dyDescent="0.3">
      <c r="A16082" s="1" t="s">
        <v>159</v>
      </c>
      <c r="B16082" s="1" t="s">
        <v>369</v>
      </c>
      <c r="C16082">
        <v>39.836199999999998</v>
      </c>
      <c r="D16082">
        <v>-86.175200000000004</v>
      </c>
      <c r="E16082" s="1" t="s">
        <v>16</v>
      </c>
      <c r="F16082" t="s">
        <v>3892</v>
      </c>
      <c r="G16082">
        <v>0</v>
      </c>
      <c r="H16082">
        <v>0</v>
      </c>
      <c r="I16082">
        <v>0</v>
      </c>
    </row>
    <row r="16083" spans="1:9" hidden="1" x14ac:dyDescent="0.3">
      <c r="A16083" s="1" t="s">
        <v>159</v>
      </c>
      <c r="B16083" s="1" t="s">
        <v>369</v>
      </c>
      <c r="C16083">
        <v>39.836199999999998</v>
      </c>
      <c r="D16083">
        <v>-86.175200000000004</v>
      </c>
      <c r="E16083" s="1" t="s">
        <v>17</v>
      </c>
      <c r="F16083" t="s">
        <v>4127</v>
      </c>
      <c r="G16083">
        <v>0</v>
      </c>
      <c r="H16083">
        <v>0</v>
      </c>
      <c r="I16083">
        <v>0</v>
      </c>
    </row>
    <row r="16084" spans="1:9" hidden="1" x14ac:dyDescent="0.3">
      <c r="A16084" s="1" t="s">
        <v>159</v>
      </c>
      <c r="B16084" s="1" t="s">
        <v>369</v>
      </c>
      <c r="C16084">
        <v>39.836199999999998</v>
      </c>
      <c r="D16084">
        <v>-86.175200000000004</v>
      </c>
      <c r="E16084" s="1" t="s">
        <v>18</v>
      </c>
      <c r="F16084" t="s">
        <v>4362</v>
      </c>
      <c r="G16084">
        <v>0</v>
      </c>
      <c r="H16084">
        <v>0</v>
      </c>
      <c r="I16084">
        <v>0</v>
      </c>
    </row>
    <row r="16085" spans="1:9" hidden="1" x14ac:dyDescent="0.3">
      <c r="A16085" s="1" t="s">
        <v>159</v>
      </c>
      <c r="B16085" s="1" t="s">
        <v>369</v>
      </c>
      <c r="C16085">
        <v>39.836199999999998</v>
      </c>
      <c r="D16085">
        <v>-86.175200000000004</v>
      </c>
      <c r="E16085" s="1" t="s">
        <v>19</v>
      </c>
      <c r="F16085" t="s">
        <v>4597</v>
      </c>
      <c r="G16085">
        <v>0</v>
      </c>
      <c r="H16085">
        <v>0</v>
      </c>
      <c r="I16085">
        <v>0</v>
      </c>
    </row>
    <row r="16086" spans="1:9" hidden="1" x14ac:dyDescent="0.3">
      <c r="A16086" s="1" t="s">
        <v>159</v>
      </c>
      <c r="B16086" s="1" t="s">
        <v>369</v>
      </c>
      <c r="C16086">
        <v>39.836199999999998</v>
      </c>
      <c r="D16086">
        <v>-86.175200000000004</v>
      </c>
      <c r="E16086" s="1" t="s">
        <v>20</v>
      </c>
      <c r="F16086" t="s">
        <v>4832</v>
      </c>
      <c r="G16086">
        <v>0</v>
      </c>
      <c r="H16086">
        <v>0</v>
      </c>
      <c r="I16086">
        <v>0</v>
      </c>
    </row>
    <row r="16087" spans="1:9" hidden="1" x14ac:dyDescent="0.3">
      <c r="A16087" s="1" t="s">
        <v>159</v>
      </c>
      <c r="B16087" s="1" t="s">
        <v>369</v>
      </c>
      <c r="C16087">
        <v>39.836199999999998</v>
      </c>
      <c r="D16087">
        <v>-86.175200000000004</v>
      </c>
      <c r="E16087" s="1" t="s">
        <v>21</v>
      </c>
      <c r="F16087" t="s">
        <v>5067</v>
      </c>
      <c r="G16087">
        <v>0</v>
      </c>
      <c r="H16087">
        <v>0</v>
      </c>
      <c r="I16087">
        <v>0</v>
      </c>
    </row>
    <row r="16088" spans="1:9" hidden="1" x14ac:dyDescent="0.3">
      <c r="A16088" s="1" t="s">
        <v>159</v>
      </c>
      <c r="B16088" s="1" t="s">
        <v>369</v>
      </c>
      <c r="C16088">
        <v>39.836199999999998</v>
      </c>
      <c r="D16088">
        <v>-86.175200000000004</v>
      </c>
      <c r="E16088" s="1" t="s">
        <v>22</v>
      </c>
      <c r="F16088" t="s">
        <v>5302</v>
      </c>
      <c r="G16088">
        <v>0</v>
      </c>
      <c r="H16088">
        <v>0</v>
      </c>
      <c r="I16088">
        <v>0</v>
      </c>
    </row>
    <row r="16089" spans="1:9" hidden="1" x14ac:dyDescent="0.3">
      <c r="A16089" s="1" t="s">
        <v>159</v>
      </c>
      <c r="B16089" s="1" t="s">
        <v>369</v>
      </c>
      <c r="C16089">
        <v>39.836199999999998</v>
      </c>
      <c r="D16089">
        <v>-86.175200000000004</v>
      </c>
      <c r="E16089" s="1" t="s">
        <v>23</v>
      </c>
      <c r="F16089" t="s">
        <v>5537</v>
      </c>
      <c r="G16089">
        <v>0</v>
      </c>
      <c r="H16089">
        <v>0</v>
      </c>
      <c r="I16089">
        <v>0</v>
      </c>
    </row>
    <row r="16090" spans="1:9" hidden="1" x14ac:dyDescent="0.3">
      <c r="A16090" s="1" t="s">
        <v>159</v>
      </c>
      <c r="B16090" s="1" t="s">
        <v>369</v>
      </c>
      <c r="C16090">
        <v>39.836199999999998</v>
      </c>
      <c r="D16090">
        <v>-86.175200000000004</v>
      </c>
      <c r="E16090" s="1" t="s">
        <v>24</v>
      </c>
      <c r="F16090" t="s">
        <v>5772</v>
      </c>
      <c r="G16090">
        <v>0</v>
      </c>
      <c r="H16090">
        <v>0</v>
      </c>
      <c r="I16090">
        <v>0</v>
      </c>
    </row>
    <row r="16091" spans="1:9" hidden="1" x14ac:dyDescent="0.3">
      <c r="A16091" s="1" t="s">
        <v>159</v>
      </c>
      <c r="B16091" s="1" t="s">
        <v>369</v>
      </c>
      <c r="C16091">
        <v>39.836199999999998</v>
      </c>
      <c r="D16091">
        <v>-86.175200000000004</v>
      </c>
      <c r="E16091" s="1" t="s">
        <v>25</v>
      </c>
      <c r="F16091" t="s">
        <v>6006</v>
      </c>
      <c r="G16091">
        <v>0</v>
      </c>
      <c r="H16091">
        <v>0</v>
      </c>
      <c r="I16091">
        <v>0</v>
      </c>
    </row>
    <row r="16092" spans="1:9" hidden="1" x14ac:dyDescent="0.3">
      <c r="A16092" s="1" t="s">
        <v>159</v>
      </c>
      <c r="B16092" s="1" t="s">
        <v>369</v>
      </c>
      <c r="C16092">
        <v>39.836199999999998</v>
      </c>
      <c r="D16092">
        <v>-86.175200000000004</v>
      </c>
      <c r="E16092" s="1" t="s">
        <v>26</v>
      </c>
      <c r="F16092" t="s">
        <v>6240</v>
      </c>
      <c r="G16092">
        <v>0</v>
      </c>
      <c r="H16092">
        <v>0</v>
      </c>
      <c r="I16092">
        <v>0</v>
      </c>
    </row>
    <row r="16093" spans="1:9" hidden="1" x14ac:dyDescent="0.3">
      <c r="A16093" s="1" t="s">
        <v>159</v>
      </c>
      <c r="B16093" s="1" t="s">
        <v>369</v>
      </c>
      <c r="C16093">
        <v>39.836199999999998</v>
      </c>
      <c r="D16093">
        <v>-86.175200000000004</v>
      </c>
      <c r="E16093" s="1" t="s">
        <v>27</v>
      </c>
      <c r="F16093" t="s">
        <v>6474</v>
      </c>
      <c r="G16093">
        <v>0</v>
      </c>
      <c r="H16093">
        <v>0</v>
      </c>
      <c r="I16093">
        <v>0</v>
      </c>
    </row>
    <row r="16094" spans="1:9" hidden="1" x14ac:dyDescent="0.3">
      <c r="A16094" s="1" t="s">
        <v>159</v>
      </c>
      <c r="B16094" s="1" t="s">
        <v>369</v>
      </c>
      <c r="C16094">
        <v>39.836199999999998</v>
      </c>
      <c r="D16094">
        <v>-86.175200000000004</v>
      </c>
      <c r="E16094" s="1" t="s">
        <v>28</v>
      </c>
      <c r="F16094" t="s">
        <v>6708</v>
      </c>
      <c r="G16094">
        <v>0</v>
      </c>
      <c r="H16094">
        <v>0</v>
      </c>
      <c r="I16094">
        <v>0</v>
      </c>
    </row>
    <row r="16095" spans="1:9" hidden="1" x14ac:dyDescent="0.3">
      <c r="A16095" s="1" t="s">
        <v>159</v>
      </c>
      <c r="B16095" s="1" t="s">
        <v>369</v>
      </c>
      <c r="C16095">
        <v>39.836199999999998</v>
      </c>
      <c r="D16095">
        <v>-86.175200000000004</v>
      </c>
      <c r="E16095" s="1" t="s">
        <v>29</v>
      </c>
      <c r="F16095" t="s">
        <v>6942</v>
      </c>
      <c r="G16095">
        <v>0</v>
      </c>
      <c r="H16095">
        <v>0</v>
      </c>
      <c r="I16095">
        <v>0</v>
      </c>
    </row>
    <row r="16096" spans="1:9" hidden="1" x14ac:dyDescent="0.3">
      <c r="A16096" s="1" t="s">
        <v>159</v>
      </c>
      <c r="B16096" s="1" t="s">
        <v>369</v>
      </c>
      <c r="C16096">
        <v>39.836199999999998</v>
      </c>
      <c r="D16096">
        <v>-86.175200000000004</v>
      </c>
      <c r="E16096" s="1" t="s">
        <v>30</v>
      </c>
      <c r="F16096" t="s">
        <v>7176</v>
      </c>
      <c r="G16096">
        <v>0</v>
      </c>
      <c r="H16096">
        <v>0</v>
      </c>
      <c r="I16096">
        <v>0</v>
      </c>
    </row>
    <row r="16097" spans="1:9" hidden="1" x14ac:dyDescent="0.3">
      <c r="A16097" s="1" t="s">
        <v>159</v>
      </c>
      <c r="B16097" s="1" t="s">
        <v>369</v>
      </c>
      <c r="C16097">
        <v>39.836199999999998</v>
      </c>
      <c r="D16097">
        <v>-86.175200000000004</v>
      </c>
      <c r="E16097" s="1" t="s">
        <v>31</v>
      </c>
      <c r="F16097" t="s">
        <v>7410</v>
      </c>
      <c r="G16097">
        <v>0</v>
      </c>
      <c r="H16097">
        <v>0</v>
      </c>
      <c r="I16097">
        <v>0</v>
      </c>
    </row>
    <row r="16098" spans="1:9" hidden="1" x14ac:dyDescent="0.3">
      <c r="A16098" s="1" t="s">
        <v>159</v>
      </c>
      <c r="B16098" s="1" t="s">
        <v>369</v>
      </c>
      <c r="C16098">
        <v>39.836199999999998</v>
      </c>
      <c r="D16098">
        <v>-86.175200000000004</v>
      </c>
      <c r="E16098" s="1" t="s">
        <v>32</v>
      </c>
      <c r="F16098" t="s">
        <v>7644</v>
      </c>
      <c r="G16098">
        <v>0</v>
      </c>
      <c r="H16098">
        <v>0</v>
      </c>
      <c r="I16098">
        <v>0</v>
      </c>
    </row>
    <row r="16099" spans="1:9" hidden="1" x14ac:dyDescent="0.3">
      <c r="A16099" s="1" t="s">
        <v>159</v>
      </c>
      <c r="B16099" s="1" t="s">
        <v>369</v>
      </c>
      <c r="C16099">
        <v>39.836199999999998</v>
      </c>
      <c r="D16099">
        <v>-86.175200000000004</v>
      </c>
      <c r="E16099" s="1" t="s">
        <v>33</v>
      </c>
      <c r="F16099" t="s">
        <v>7878</v>
      </c>
      <c r="G16099">
        <v>0</v>
      </c>
      <c r="H16099">
        <v>0</v>
      </c>
      <c r="I16099">
        <v>0</v>
      </c>
    </row>
    <row r="16100" spans="1:9" hidden="1" x14ac:dyDescent="0.3">
      <c r="A16100" s="1" t="s">
        <v>159</v>
      </c>
      <c r="B16100" s="1" t="s">
        <v>369</v>
      </c>
      <c r="C16100">
        <v>39.836199999999998</v>
      </c>
      <c r="D16100">
        <v>-86.175200000000004</v>
      </c>
      <c r="E16100" s="1" t="s">
        <v>34</v>
      </c>
      <c r="F16100" t="s">
        <v>8112</v>
      </c>
      <c r="G16100">
        <v>0</v>
      </c>
      <c r="H16100">
        <v>0</v>
      </c>
      <c r="I16100">
        <v>0</v>
      </c>
    </row>
    <row r="16101" spans="1:9" hidden="1" x14ac:dyDescent="0.3">
      <c r="A16101" s="1" t="s">
        <v>159</v>
      </c>
      <c r="B16101" s="1" t="s">
        <v>369</v>
      </c>
      <c r="C16101">
        <v>39.836199999999998</v>
      </c>
      <c r="D16101">
        <v>-86.175200000000004</v>
      </c>
      <c r="E16101" s="1" t="s">
        <v>35</v>
      </c>
      <c r="F16101" t="s">
        <v>8344</v>
      </c>
      <c r="G16101">
        <v>0</v>
      </c>
      <c r="H16101">
        <v>0</v>
      </c>
      <c r="I16101">
        <v>0</v>
      </c>
    </row>
    <row r="16102" spans="1:9" hidden="1" x14ac:dyDescent="0.3">
      <c r="A16102" s="1" t="s">
        <v>159</v>
      </c>
      <c r="B16102" s="1" t="s">
        <v>369</v>
      </c>
      <c r="C16102">
        <v>39.836199999999998</v>
      </c>
      <c r="D16102">
        <v>-86.175200000000004</v>
      </c>
      <c r="E16102" s="1" t="s">
        <v>36</v>
      </c>
      <c r="F16102" t="s">
        <v>8576</v>
      </c>
      <c r="G16102">
        <v>0</v>
      </c>
      <c r="H16102">
        <v>0</v>
      </c>
      <c r="I16102">
        <v>0</v>
      </c>
    </row>
    <row r="16103" spans="1:9" hidden="1" x14ac:dyDescent="0.3">
      <c r="A16103" s="1" t="s">
        <v>159</v>
      </c>
      <c r="B16103" s="1" t="s">
        <v>369</v>
      </c>
      <c r="C16103">
        <v>39.836199999999998</v>
      </c>
      <c r="D16103">
        <v>-86.175200000000004</v>
      </c>
      <c r="E16103" s="1" t="s">
        <v>37</v>
      </c>
      <c r="F16103" t="s">
        <v>8807</v>
      </c>
      <c r="G16103">
        <v>0</v>
      </c>
      <c r="H16103">
        <v>0</v>
      </c>
      <c r="I16103">
        <v>0</v>
      </c>
    </row>
    <row r="16104" spans="1:9" hidden="1" x14ac:dyDescent="0.3">
      <c r="A16104" s="1" t="s">
        <v>159</v>
      </c>
      <c r="B16104" s="1" t="s">
        <v>369</v>
      </c>
      <c r="C16104">
        <v>39.836199999999998</v>
      </c>
      <c r="D16104">
        <v>-86.175200000000004</v>
      </c>
      <c r="E16104" s="1" t="s">
        <v>38</v>
      </c>
      <c r="F16104" t="s">
        <v>9038</v>
      </c>
      <c r="G16104">
        <v>0</v>
      </c>
      <c r="H16104">
        <v>0</v>
      </c>
      <c r="I16104">
        <v>0</v>
      </c>
    </row>
    <row r="16105" spans="1:9" hidden="1" x14ac:dyDescent="0.3">
      <c r="A16105" s="1" t="s">
        <v>159</v>
      </c>
      <c r="B16105" s="1" t="s">
        <v>369</v>
      </c>
      <c r="C16105">
        <v>39.836199999999998</v>
      </c>
      <c r="D16105">
        <v>-86.175200000000004</v>
      </c>
      <c r="E16105" s="1" t="s">
        <v>39</v>
      </c>
      <c r="F16105" t="s">
        <v>9269</v>
      </c>
      <c r="G16105">
        <v>0</v>
      </c>
      <c r="H16105">
        <v>0</v>
      </c>
      <c r="I16105">
        <v>0</v>
      </c>
    </row>
    <row r="16106" spans="1:9" hidden="1" x14ac:dyDescent="0.3">
      <c r="A16106" s="1" t="s">
        <v>159</v>
      </c>
      <c r="B16106" s="1" t="s">
        <v>369</v>
      </c>
      <c r="C16106">
        <v>39.836199999999998</v>
      </c>
      <c r="D16106">
        <v>-86.175200000000004</v>
      </c>
      <c r="E16106" s="1" t="s">
        <v>40</v>
      </c>
      <c r="F16106" t="s">
        <v>9500</v>
      </c>
      <c r="G16106">
        <v>0</v>
      </c>
      <c r="H16106">
        <v>0</v>
      </c>
      <c r="I16106">
        <v>0</v>
      </c>
    </row>
    <row r="16107" spans="1:9" hidden="1" x14ac:dyDescent="0.3">
      <c r="A16107" s="1" t="s">
        <v>159</v>
      </c>
      <c r="B16107" s="1" t="s">
        <v>369</v>
      </c>
      <c r="C16107">
        <v>39.836199999999998</v>
      </c>
      <c r="D16107">
        <v>-86.175200000000004</v>
      </c>
      <c r="E16107" s="1" t="s">
        <v>41</v>
      </c>
      <c r="F16107" t="s">
        <v>9731</v>
      </c>
      <c r="G16107">
        <v>0</v>
      </c>
      <c r="H16107">
        <v>0</v>
      </c>
      <c r="I16107">
        <v>0</v>
      </c>
    </row>
    <row r="16108" spans="1:9" hidden="1" x14ac:dyDescent="0.3">
      <c r="A16108" s="1" t="s">
        <v>159</v>
      </c>
      <c r="B16108" s="1" t="s">
        <v>369</v>
      </c>
      <c r="C16108">
        <v>39.836199999999998</v>
      </c>
      <c r="D16108">
        <v>-86.175200000000004</v>
      </c>
      <c r="E16108" s="1" t="s">
        <v>42</v>
      </c>
      <c r="F16108" t="s">
        <v>9962</v>
      </c>
      <c r="G16108">
        <v>0</v>
      </c>
      <c r="H16108">
        <v>0</v>
      </c>
      <c r="I16108">
        <v>0</v>
      </c>
    </row>
    <row r="16109" spans="1:9" hidden="1" x14ac:dyDescent="0.3">
      <c r="A16109" s="1" t="s">
        <v>159</v>
      </c>
      <c r="B16109" s="1" t="s">
        <v>369</v>
      </c>
      <c r="C16109">
        <v>39.836199999999998</v>
      </c>
      <c r="D16109">
        <v>-86.175200000000004</v>
      </c>
      <c r="E16109" s="1" t="s">
        <v>43</v>
      </c>
      <c r="F16109" t="s">
        <v>10190</v>
      </c>
      <c r="G16109">
        <v>0</v>
      </c>
      <c r="H16109">
        <v>0</v>
      </c>
      <c r="I16109">
        <v>0</v>
      </c>
    </row>
    <row r="16110" spans="1:9" hidden="1" x14ac:dyDescent="0.3">
      <c r="A16110" s="1" t="s">
        <v>159</v>
      </c>
      <c r="B16110" s="1" t="s">
        <v>369</v>
      </c>
      <c r="C16110">
        <v>39.836199999999998</v>
      </c>
      <c r="D16110">
        <v>-86.175200000000004</v>
      </c>
      <c r="E16110" s="1" t="s">
        <v>44</v>
      </c>
      <c r="F16110" t="s">
        <v>10418</v>
      </c>
      <c r="G16110">
        <v>0</v>
      </c>
      <c r="H16110">
        <v>0</v>
      </c>
      <c r="I16110">
        <v>0</v>
      </c>
    </row>
    <row r="16111" spans="1:9" hidden="1" x14ac:dyDescent="0.3">
      <c r="A16111" s="1" t="s">
        <v>159</v>
      </c>
      <c r="B16111" s="1" t="s">
        <v>369</v>
      </c>
      <c r="C16111">
        <v>39.836199999999998</v>
      </c>
      <c r="D16111">
        <v>-86.175200000000004</v>
      </c>
      <c r="E16111" s="1" t="s">
        <v>45</v>
      </c>
      <c r="F16111" t="s">
        <v>10638</v>
      </c>
      <c r="G16111">
        <v>0</v>
      </c>
      <c r="H16111">
        <v>0</v>
      </c>
      <c r="I16111">
        <v>0</v>
      </c>
    </row>
    <row r="16112" spans="1:9" hidden="1" x14ac:dyDescent="0.3">
      <c r="A16112" s="1" t="s">
        <v>159</v>
      </c>
      <c r="B16112" s="1" t="s">
        <v>369</v>
      </c>
      <c r="C16112">
        <v>39.836199999999998</v>
      </c>
      <c r="D16112">
        <v>-86.175200000000004</v>
      </c>
      <c r="E16112" s="1" t="s">
        <v>46</v>
      </c>
      <c r="F16112" t="s">
        <v>10854</v>
      </c>
      <c r="G16112">
        <v>0</v>
      </c>
      <c r="H16112">
        <v>0</v>
      </c>
      <c r="I16112">
        <v>0</v>
      </c>
    </row>
    <row r="16113" spans="1:9" hidden="1" x14ac:dyDescent="0.3">
      <c r="A16113" s="1" t="s">
        <v>159</v>
      </c>
      <c r="B16113" s="1" t="s">
        <v>369</v>
      </c>
      <c r="C16113">
        <v>39.836199999999998</v>
      </c>
      <c r="D16113">
        <v>-86.175200000000004</v>
      </c>
      <c r="E16113" s="1" t="s">
        <v>47</v>
      </c>
      <c r="F16113" t="s">
        <v>11069</v>
      </c>
      <c r="G16113">
        <v>0</v>
      </c>
      <c r="H16113">
        <v>0</v>
      </c>
      <c r="I16113">
        <v>0</v>
      </c>
    </row>
    <row r="16114" spans="1:9" hidden="1" x14ac:dyDescent="0.3">
      <c r="A16114" s="1" t="s">
        <v>159</v>
      </c>
      <c r="B16114" s="1" t="s">
        <v>369</v>
      </c>
      <c r="C16114">
        <v>39.836199999999998</v>
      </c>
      <c r="D16114">
        <v>-86.175200000000004</v>
      </c>
      <c r="E16114" s="1" t="s">
        <v>48</v>
      </c>
      <c r="F16114" t="s">
        <v>17719</v>
      </c>
      <c r="G16114">
        <v>0</v>
      </c>
      <c r="H16114">
        <v>1</v>
      </c>
      <c r="I16114">
        <v>0</v>
      </c>
    </row>
    <row r="16115" spans="1:9" hidden="1" x14ac:dyDescent="0.3">
      <c r="A16115" s="1" t="s">
        <v>159</v>
      </c>
      <c r="B16115" s="1" t="s">
        <v>369</v>
      </c>
      <c r="C16115">
        <v>39.836199999999998</v>
      </c>
      <c r="D16115">
        <v>-86.175200000000004</v>
      </c>
      <c r="E16115" s="1" t="s">
        <v>49</v>
      </c>
      <c r="F16115" t="s">
        <v>17720</v>
      </c>
      <c r="G16115">
        <v>0</v>
      </c>
      <c r="H16115">
        <v>1</v>
      </c>
      <c r="I16115">
        <v>0</v>
      </c>
    </row>
    <row r="16116" spans="1:9" hidden="1" x14ac:dyDescent="0.3">
      <c r="A16116" s="1" t="s">
        <v>159</v>
      </c>
      <c r="B16116" s="1" t="s">
        <v>369</v>
      </c>
      <c r="C16116">
        <v>39.836199999999998</v>
      </c>
      <c r="D16116">
        <v>-86.175200000000004</v>
      </c>
      <c r="E16116" s="1" t="s">
        <v>50</v>
      </c>
      <c r="F16116" t="s">
        <v>17721</v>
      </c>
      <c r="G16116">
        <v>0</v>
      </c>
      <c r="H16116">
        <v>1</v>
      </c>
      <c r="I16116">
        <v>0</v>
      </c>
    </row>
    <row r="16117" spans="1:9" hidden="1" x14ac:dyDescent="0.3">
      <c r="A16117" s="1" t="s">
        <v>159</v>
      </c>
      <c r="B16117" s="1" t="s">
        <v>369</v>
      </c>
      <c r="C16117">
        <v>39.836199999999998</v>
      </c>
      <c r="D16117">
        <v>-86.175200000000004</v>
      </c>
      <c r="E16117" s="1" t="s">
        <v>51</v>
      </c>
      <c r="F16117" t="s">
        <v>17722</v>
      </c>
      <c r="G16117">
        <v>0</v>
      </c>
      <c r="H16117">
        <v>1</v>
      </c>
      <c r="I16117">
        <v>0</v>
      </c>
    </row>
    <row r="16118" spans="1:9" hidden="1" x14ac:dyDescent="0.3">
      <c r="A16118" s="1" t="s">
        <v>159</v>
      </c>
      <c r="B16118" s="1" t="s">
        <v>369</v>
      </c>
      <c r="C16118">
        <v>39.836199999999998</v>
      </c>
      <c r="D16118">
        <v>-86.175200000000004</v>
      </c>
      <c r="E16118" s="1" t="s">
        <v>52</v>
      </c>
      <c r="F16118" t="s">
        <v>11239</v>
      </c>
      <c r="G16118">
        <v>0</v>
      </c>
      <c r="H16118">
        <v>0</v>
      </c>
      <c r="I16118">
        <v>0</v>
      </c>
    </row>
    <row r="16119" spans="1:9" hidden="1" x14ac:dyDescent="0.3">
      <c r="A16119" s="1" t="s">
        <v>159</v>
      </c>
      <c r="B16119" s="1" t="s">
        <v>369</v>
      </c>
      <c r="C16119">
        <v>39.836199999999998</v>
      </c>
      <c r="D16119">
        <v>-86.175200000000004</v>
      </c>
      <c r="E16119" s="1" t="s">
        <v>53</v>
      </c>
      <c r="F16119" t="s">
        <v>11437</v>
      </c>
      <c r="G16119">
        <v>0</v>
      </c>
      <c r="H16119">
        <v>0</v>
      </c>
      <c r="I16119">
        <v>0</v>
      </c>
    </row>
    <row r="16120" spans="1:9" hidden="1" x14ac:dyDescent="0.3">
      <c r="A16120" s="1" t="s">
        <v>159</v>
      </c>
      <c r="B16120" s="1" t="s">
        <v>369</v>
      </c>
      <c r="C16120">
        <v>39.836199999999998</v>
      </c>
      <c r="D16120">
        <v>-86.175200000000004</v>
      </c>
      <c r="E16120" s="1" t="s">
        <v>54</v>
      </c>
      <c r="F16120" t="s">
        <v>11632</v>
      </c>
      <c r="G16120">
        <v>0</v>
      </c>
      <c r="H16120">
        <v>0</v>
      </c>
      <c r="I16120">
        <v>0</v>
      </c>
    </row>
    <row r="16121" spans="1:9" hidden="1" x14ac:dyDescent="0.3">
      <c r="A16121" s="1" t="s">
        <v>159</v>
      </c>
      <c r="B16121" s="1" t="s">
        <v>369</v>
      </c>
      <c r="C16121">
        <v>39.836199999999998</v>
      </c>
      <c r="D16121">
        <v>-86.175200000000004</v>
      </c>
      <c r="E16121" s="1" t="s">
        <v>21548</v>
      </c>
      <c r="F16121" t="s">
        <v>21858</v>
      </c>
      <c r="G16121">
        <v>0</v>
      </c>
      <c r="H16121">
        <v>0</v>
      </c>
      <c r="I16121">
        <v>0</v>
      </c>
    </row>
    <row r="16122" spans="1:9" hidden="1" x14ac:dyDescent="0.3">
      <c r="A16122" s="1" t="s">
        <v>159</v>
      </c>
      <c r="B16122" s="1" t="s">
        <v>370</v>
      </c>
      <c r="C16122">
        <v>42.467199999999998</v>
      </c>
      <c r="D16122">
        <v>-71.287400000000005</v>
      </c>
      <c r="E16122" s="1" t="s">
        <v>4</v>
      </c>
      <c r="F16122" t="s">
        <v>1028</v>
      </c>
      <c r="G16122">
        <v>0</v>
      </c>
      <c r="H16122">
        <v>0</v>
      </c>
      <c r="I16122">
        <v>0</v>
      </c>
    </row>
    <row r="16123" spans="1:9" hidden="1" x14ac:dyDescent="0.3">
      <c r="A16123" s="1" t="s">
        <v>159</v>
      </c>
      <c r="B16123" s="1" t="s">
        <v>370</v>
      </c>
      <c r="C16123">
        <v>42.467199999999998</v>
      </c>
      <c r="D16123">
        <v>-71.287400000000005</v>
      </c>
      <c r="E16123" s="1" t="s">
        <v>5</v>
      </c>
      <c r="F16123" t="s">
        <v>1270</v>
      </c>
      <c r="G16123">
        <v>0</v>
      </c>
      <c r="H16123">
        <v>0</v>
      </c>
      <c r="I16123">
        <v>0</v>
      </c>
    </row>
    <row r="16124" spans="1:9" hidden="1" x14ac:dyDescent="0.3">
      <c r="A16124" s="1" t="s">
        <v>159</v>
      </c>
      <c r="B16124" s="1" t="s">
        <v>370</v>
      </c>
      <c r="C16124">
        <v>42.467199999999998</v>
      </c>
      <c r="D16124">
        <v>-71.287400000000005</v>
      </c>
      <c r="E16124" s="1" t="s">
        <v>6</v>
      </c>
      <c r="F16124" t="s">
        <v>1512</v>
      </c>
      <c r="G16124">
        <v>0</v>
      </c>
      <c r="H16124">
        <v>0</v>
      </c>
      <c r="I16124">
        <v>0</v>
      </c>
    </row>
    <row r="16125" spans="1:9" hidden="1" x14ac:dyDescent="0.3">
      <c r="A16125" s="1" t="s">
        <v>159</v>
      </c>
      <c r="B16125" s="1" t="s">
        <v>370</v>
      </c>
      <c r="C16125">
        <v>42.467199999999998</v>
      </c>
      <c r="D16125">
        <v>-71.287400000000005</v>
      </c>
      <c r="E16125" s="1" t="s">
        <v>7</v>
      </c>
      <c r="F16125" t="s">
        <v>1753</v>
      </c>
      <c r="G16125">
        <v>0</v>
      </c>
      <c r="H16125">
        <v>0</v>
      </c>
      <c r="I16125">
        <v>0</v>
      </c>
    </row>
    <row r="16126" spans="1:9" hidden="1" x14ac:dyDescent="0.3">
      <c r="A16126" s="1" t="s">
        <v>159</v>
      </c>
      <c r="B16126" s="1" t="s">
        <v>370</v>
      </c>
      <c r="C16126">
        <v>42.467199999999998</v>
      </c>
      <c r="D16126">
        <v>-71.287400000000005</v>
      </c>
      <c r="E16126" s="1" t="s">
        <v>8</v>
      </c>
      <c r="F16126" t="s">
        <v>1994</v>
      </c>
      <c r="G16126">
        <v>0</v>
      </c>
      <c r="H16126">
        <v>0</v>
      </c>
      <c r="I16126">
        <v>0</v>
      </c>
    </row>
    <row r="16127" spans="1:9" hidden="1" x14ac:dyDescent="0.3">
      <c r="A16127" s="1" t="s">
        <v>159</v>
      </c>
      <c r="B16127" s="1" t="s">
        <v>370</v>
      </c>
      <c r="C16127">
        <v>42.467199999999998</v>
      </c>
      <c r="D16127">
        <v>-71.287400000000005</v>
      </c>
      <c r="E16127" s="1" t="s">
        <v>9</v>
      </c>
      <c r="F16127" t="s">
        <v>2232</v>
      </c>
      <c r="G16127">
        <v>0</v>
      </c>
      <c r="H16127">
        <v>0</v>
      </c>
      <c r="I16127">
        <v>0</v>
      </c>
    </row>
    <row r="16128" spans="1:9" hidden="1" x14ac:dyDescent="0.3">
      <c r="A16128" s="1" t="s">
        <v>159</v>
      </c>
      <c r="B16128" s="1" t="s">
        <v>370</v>
      </c>
      <c r="C16128">
        <v>42.467199999999998</v>
      </c>
      <c r="D16128">
        <v>-71.287400000000005</v>
      </c>
      <c r="E16128" s="1" t="s">
        <v>10</v>
      </c>
      <c r="F16128" t="s">
        <v>2470</v>
      </c>
      <c r="G16128">
        <v>0</v>
      </c>
      <c r="H16128">
        <v>0</v>
      </c>
      <c r="I16128">
        <v>0</v>
      </c>
    </row>
    <row r="16129" spans="1:9" hidden="1" x14ac:dyDescent="0.3">
      <c r="A16129" s="1" t="s">
        <v>159</v>
      </c>
      <c r="B16129" s="1" t="s">
        <v>370</v>
      </c>
      <c r="C16129">
        <v>42.467199999999998</v>
      </c>
      <c r="D16129">
        <v>-71.287400000000005</v>
      </c>
      <c r="E16129" s="1" t="s">
        <v>11</v>
      </c>
      <c r="F16129" t="s">
        <v>2708</v>
      </c>
      <c r="G16129">
        <v>0</v>
      </c>
      <c r="H16129">
        <v>0</v>
      </c>
      <c r="I16129">
        <v>0</v>
      </c>
    </row>
    <row r="16130" spans="1:9" hidden="1" x14ac:dyDescent="0.3">
      <c r="A16130" s="1" t="s">
        <v>159</v>
      </c>
      <c r="B16130" s="1" t="s">
        <v>370</v>
      </c>
      <c r="C16130">
        <v>42.467199999999998</v>
      </c>
      <c r="D16130">
        <v>-71.287400000000005</v>
      </c>
      <c r="E16130" s="1" t="s">
        <v>12</v>
      </c>
      <c r="F16130" t="s">
        <v>2946</v>
      </c>
      <c r="G16130">
        <v>0</v>
      </c>
      <c r="H16130">
        <v>0</v>
      </c>
      <c r="I16130">
        <v>0</v>
      </c>
    </row>
    <row r="16131" spans="1:9" hidden="1" x14ac:dyDescent="0.3">
      <c r="A16131" s="1" t="s">
        <v>159</v>
      </c>
      <c r="B16131" s="1" t="s">
        <v>370</v>
      </c>
      <c r="C16131">
        <v>42.467199999999998</v>
      </c>
      <c r="D16131">
        <v>-71.287400000000005</v>
      </c>
      <c r="E16131" s="1" t="s">
        <v>13</v>
      </c>
      <c r="F16131" t="s">
        <v>3184</v>
      </c>
      <c r="G16131">
        <v>0</v>
      </c>
      <c r="H16131">
        <v>0</v>
      </c>
      <c r="I16131">
        <v>0</v>
      </c>
    </row>
    <row r="16132" spans="1:9" hidden="1" x14ac:dyDescent="0.3">
      <c r="A16132" s="1" t="s">
        <v>159</v>
      </c>
      <c r="B16132" s="1" t="s">
        <v>370</v>
      </c>
      <c r="C16132">
        <v>42.467199999999998</v>
      </c>
      <c r="D16132">
        <v>-71.287400000000005</v>
      </c>
      <c r="E16132" s="1" t="s">
        <v>14</v>
      </c>
      <c r="F16132" t="s">
        <v>3421</v>
      </c>
      <c r="G16132">
        <v>0</v>
      </c>
      <c r="H16132">
        <v>0</v>
      </c>
      <c r="I16132">
        <v>0</v>
      </c>
    </row>
    <row r="16133" spans="1:9" hidden="1" x14ac:dyDescent="0.3">
      <c r="A16133" s="1" t="s">
        <v>159</v>
      </c>
      <c r="B16133" s="1" t="s">
        <v>370</v>
      </c>
      <c r="C16133">
        <v>42.467199999999998</v>
      </c>
      <c r="D16133">
        <v>-71.287400000000005</v>
      </c>
      <c r="E16133" s="1" t="s">
        <v>15</v>
      </c>
      <c r="F16133" t="s">
        <v>3657</v>
      </c>
      <c r="G16133">
        <v>0</v>
      </c>
      <c r="H16133">
        <v>0</v>
      </c>
      <c r="I16133">
        <v>0</v>
      </c>
    </row>
    <row r="16134" spans="1:9" hidden="1" x14ac:dyDescent="0.3">
      <c r="A16134" s="1" t="s">
        <v>159</v>
      </c>
      <c r="B16134" s="1" t="s">
        <v>370</v>
      </c>
      <c r="C16134">
        <v>42.467199999999998</v>
      </c>
      <c r="D16134">
        <v>-71.287400000000005</v>
      </c>
      <c r="E16134" s="1" t="s">
        <v>16</v>
      </c>
      <c r="F16134" t="s">
        <v>3893</v>
      </c>
      <c r="G16134">
        <v>0</v>
      </c>
      <c r="H16134">
        <v>0</v>
      </c>
      <c r="I16134">
        <v>0</v>
      </c>
    </row>
    <row r="16135" spans="1:9" hidden="1" x14ac:dyDescent="0.3">
      <c r="A16135" s="1" t="s">
        <v>159</v>
      </c>
      <c r="B16135" s="1" t="s">
        <v>370</v>
      </c>
      <c r="C16135">
        <v>42.467199999999998</v>
      </c>
      <c r="D16135">
        <v>-71.287400000000005</v>
      </c>
      <c r="E16135" s="1" t="s">
        <v>17</v>
      </c>
      <c r="F16135" t="s">
        <v>4128</v>
      </c>
      <c r="G16135">
        <v>0</v>
      </c>
      <c r="H16135">
        <v>0</v>
      </c>
      <c r="I16135">
        <v>0</v>
      </c>
    </row>
    <row r="16136" spans="1:9" hidden="1" x14ac:dyDescent="0.3">
      <c r="A16136" s="1" t="s">
        <v>159</v>
      </c>
      <c r="B16136" s="1" t="s">
        <v>370</v>
      </c>
      <c r="C16136">
        <v>42.467199999999998</v>
      </c>
      <c r="D16136">
        <v>-71.287400000000005</v>
      </c>
      <c r="E16136" s="1" t="s">
        <v>18</v>
      </c>
      <c r="F16136" t="s">
        <v>4363</v>
      </c>
      <c r="G16136">
        <v>0</v>
      </c>
      <c r="H16136">
        <v>0</v>
      </c>
      <c r="I16136">
        <v>0</v>
      </c>
    </row>
    <row r="16137" spans="1:9" hidden="1" x14ac:dyDescent="0.3">
      <c r="A16137" s="1" t="s">
        <v>159</v>
      </c>
      <c r="B16137" s="1" t="s">
        <v>370</v>
      </c>
      <c r="C16137">
        <v>42.467199999999998</v>
      </c>
      <c r="D16137">
        <v>-71.287400000000005</v>
      </c>
      <c r="E16137" s="1" t="s">
        <v>19</v>
      </c>
      <c r="F16137" t="s">
        <v>4598</v>
      </c>
      <c r="G16137">
        <v>0</v>
      </c>
      <c r="H16137">
        <v>0</v>
      </c>
      <c r="I16137">
        <v>0</v>
      </c>
    </row>
    <row r="16138" spans="1:9" hidden="1" x14ac:dyDescent="0.3">
      <c r="A16138" s="1" t="s">
        <v>159</v>
      </c>
      <c r="B16138" s="1" t="s">
        <v>370</v>
      </c>
      <c r="C16138">
        <v>42.467199999999998</v>
      </c>
      <c r="D16138">
        <v>-71.287400000000005</v>
      </c>
      <c r="E16138" s="1" t="s">
        <v>20</v>
      </c>
      <c r="F16138" t="s">
        <v>4833</v>
      </c>
      <c r="G16138">
        <v>0</v>
      </c>
      <c r="H16138">
        <v>0</v>
      </c>
      <c r="I16138">
        <v>0</v>
      </c>
    </row>
    <row r="16139" spans="1:9" hidden="1" x14ac:dyDescent="0.3">
      <c r="A16139" s="1" t="s">
        <v>159</v>
      </c>
      <c r="B16139" s="1" t="s">
        <v>370</v>
      </c>
      <c r="C16139">
        <v>42.467199999999998</v>
      </c>
      <c r="D16139">
        <v>-71.287400000000005</v>
      </c>
      <c r="E16139" s="1" t="s">
        <v>21</v>
      </c>
      <c r="F16139" t="s">
        <v>5068</v>
      </c>
      <c r="G16139">
        <v>0</v>
      </c>
      <c r="H16139">
        <v>0</v>
      </c>
      <c r="I16139">
        <v>0</v>
      </c>
    </row>
    <row r="16140" spans="1:9" hidden="1" x14ac:dyDescent="0.3">
      <c r="A16140" s="1" t="s">
        <v>159</v>
      </c>
      <c r="B16140" s="1" t="s">
        <v>370</v>
      </c>
      <c r="C16140">
        <v>42.467199999999998</v>
      </c>
      <c r="D16140">
        <v>-71.287400000000005</v>
      </c>
      <c r="E16140" s="1" t="s">
        <v>22</v>
      </c>
      <c r="F16140" t="s">
        <v>5303</v>
      </c>
      <c r="G16140">
        <v>0</v>
      </c>
      <c r="H16140">
        <v>0</v>
      </c>
      <c r="I16140">
        <v>0</v>
      </c>
    </row>
    <row r="16141" spans="1:9" hidden="1" x14ac:dyDescent="0.3">
      <c r="A16141" s="1" t="s">
        <v>159</v>
      </c>
      <c r="B16141" s="1" t="s">
        <v>370</v>
      </c>
      <c r="C16141">
        <v>42.467199999999998</v>
      </c>
      <c r="D16141">
        <v>-71.287400000000005</v>
      </c>
      <c r="E16141" s="1" t="s">
        <v>23</v>
      </c>
      <c r="F16141" t="s">
        <v>5538</v>
      </c>
      <c r="G16141">
        <v>0</v>
      </c>
      <c r="H16141">
        <v>0</v>
      </c>
      <c r="I16141">
        <v>0</v>
      </c>
    </row>
    <row r="16142" spans="1:9" hidden="1" x14ac:dyDescent="0.3">
      <c r="A16142" s="1" t="s">
        <v>159</v>
      </c>
      <c r="B16142" s="1" t="s">
        <v>370</v>
      </c>
      <c r="C16142">
        <v>42.467199999999998</v>
      </c>
      <c r="D16142">
        <v>-71.287400000000005</v>
      </c>
      <c r="E16142" s="1" t="s">
        <v>24</v>
      </c>
      <c r="F16142" t="s">
        <v>5773</v>
      </c>
      <c r="G16142">
        <v>0</v>
      </c>
      <c r="H16142">
        <v>0</v>
      </c>
      <c r="I16142">
        <v>0</v>
      </c>
    </row>
    <row r="16143" spans="1:9" hidden="1" x14ac:dyDescent="0.3">
      <c r="A16143" s="1" t="s">
        <v>159</v>
      </c>
      <c r="B16143" s="1" t="s">
        <v>370</v>
      </c>
      <c r="C16143">
        <v>42.467199999999998</v>
      </c>
      <c r="D16143">
        <v>-71.287400000000005</v>
      </c>
      <c r="E16143" s="1" t="s">
        <v>25</v>
      </c>
      <c r="F16143" t="s">
        <v>6007</v>
      </c>
      <c r="G16143">
        <v>0</v>
      </c>
      <c r="H16143">
        <v>0</v>
      </c>
      <c r="I16143">
        <v>0</v>
      </c>
    </row>
    <row r="16144" spans="1:9" hidden="1" x14ac:dyDescent="0.3">
      <c r="A16144" s="1" t="s">
        <v>159</v>
      </c>
      <c r="B16144" s="1" t="s">
        <v>370</v>
      </c>
      <c r="C16144">
        <v>42.467199999999998</v>
      </c>
      <c r="D16144">
        <v>-71.287400000000005</v>
      </c>
      <c r="E16144" s="1" t="s">
        <v>26</v>
      </c>
      <c r="F16144" t="s">
        <v>6241</v>
      </c>
      <c r="G16144">
        <v>0</v>
      </c>
      <c r="H16144">
        <v>0</v>
      </c>
      <c r="I16144">
        <v>0</v>
      </c>
    </row>
    <row r="16145" spans="1:9" hidden="1" x14ac:dyDescent="0.3">
      <c r="A16145" s="1" t="s">
        <v>159</v>
      </c>
      <c r="B16145" s="1" t="s">
        <v>370</v>
      </c>
      <c r="C16145">
        <v>42.467199999999998</v>
      </c>
      <c r="D16145">
        <v>-71.287400000000005</v>
      </c>
      <c r="E16145" s="1" t="s">
        <v>27</v>
      </c>
      <c r="F16145" t="s">
        <v>6475</v>
      </c>
      <c r="G16145">
        <v>0</v>
      </c>
      <c r="H16145">
        <v>0</v>
      </c>
      <c r="I16145">
        <v>0</v>
      </c>
    </row>
    <row r="16146" spans="1:9" hidden="1" x14ac:dyDescent="0.3">
      <c r="A16146" s="1" t="s">
        <v>159</v>
      </c>
      <c r="B16146" s="1" t="s">
        <v>370</v>
      </c>
      <c r="C16146">
        <v>42.467199999999998</v>
      </c>
      <c r="D16146">
        <v>-71.287400000000005</v>
      </c>
      <c r="E16146" s="1" t="s">
        <v>28</v>
      </c>
      <c r="F16146" t="s">
        <v>6709</v>
      </c>
      <c r="G16146">
        <v>0</v>
      </c>
      <c r="H16146">
        <v>0</v>
      </c>
      <c r="I16146">
        <v>0</v>
      </c>
    </row>
    <row r="16147" spans="1:9" hidden="1" x14ac:dyDescent="0.3">
      <c r="A16147" s="1" t="s">
        <v>159</v>
      </c>
      <c r="B16147" s="1" t="s">
        <v>370</v>
      </c>
      <c r="C16147">
        <v>42.467199999999998</v>
      </c>
      <c r="D16147">
        <v>-71.287400000000005</v>
      </c>
      <c r="E16147" s="1" t="s">
        <v>29</v>
      </c>
      <c r="F16147" t="s">
        <v>6943</v>
      </c>
      <c r="G16147">
        <v>0</v>
      </c>
      <c r="H16147">
        <v>0</v>
      </c>
      <c r="I16147">
        <v>0</v>
      </c>
    </row>
    <row r="16148" spans="1:9" hidden="1" x14ac:dyDescent="0.3">
      <c r="A16148" s="1" t="s">
        <v>159</v>
      </c>
      <c r="B16148" s="1" t="s">
        <v>370</v>
      </c>
      <c r="C16148">
        <v>42.467199999999998</v>
      </c>
      <c r="D16148">
        <v>-71.287400000000005</v>
      </c>
      <c r="E16148" s="1" t="s">
        <v>30</v>
      </c>
      <c r="F16148" t="s">
        <v>7177</v>
      </c>
      <c r="G16148">
        <v>0</v>
      </c>
      <c r="H16148">
        <v>0</v>
      </c>
      <c r="I16148">
        <v>0</v>
      </c>
    </row>
    <row r="16149" spans="1:9" hidden="1" x14ac:dyDescent="0.3">
      <c r="A16149" s="1" t="s">
        <v>159</v>
      </c>
      <c r="B16149" s="1" t="s">
        <v>370</v>
      </c>
      <c r="C16149">
        <v>42.467199999999998</v>
      </c>
      <c r="D16149">
        <v>-71.287400000000005</v>
      </c>
      <c r="E16149" s="1" t="s">
        <v>31</v>
      </c>
      <c r="F16149" t="s">
        <v>7411</v>
      </c>
      <c r="G16149">
        <v>0</v>
      </c>
      <c r="H16149">
        <v>0</v>
      </c>
      <c r="I16149">
        <v>0</v>
      </c>
    </row>
    <row r="16150" spans="1:9" hidden="1" x14ac:dyDescent="0.3">
      <c r="A16150" s="1" t="s">
        <v>159</v>
      </c>
      <c r="B16150" s="1" t="s">
        <v>370</v>
      </c>
      <c r="C16150">
        <v>42.467199999999998</v>
      </c>
      <c r="D16150">
        <v>-71.287400000000005</v>
      </c>
      <c r="E16150" s="1" t="s">
        <v>32</v>
      </c>
      <c r="F16150" t="s">
        <v>7645</v>
      </c>
      <c r="G16150">
        <v>0</v>
      </c>
      <c r="H16150">
        <v>0</v>
      </c>
      <c r="I16150">
        <v>0</v>
      </c>
    </row>
    <row r="16151" spans="1:9" hidden="1" x14ac:dyDescent="0.3">
      <c r="A16151" s="1" t="s">
        <v>159</v>
      </c>
      <c r="B16151" s="1" t="s">
        <v>370</v>
      </c>
      <c r="C16151">
        <v>42.467199999999998</v>
      </c>
      <c r="D16151">
        <v>-71.287400000000005</v>
      </c>
      <c r="E16151" s="1" t="s">
        <v>33</v>
      </c>
      <c r="F16151" t="s">
        <v>7879</v>
      </c>
      <c r="G16151">
        <v>0</v>
      </c>
      <c r="H16151">
        <v>0</v>
      </c>
      <c r="I16151">
        <v>0</v>
      </c>
    </row>
    <row r="16152" spans="1:9" hidden="1" x14ac:dyDescent="0.3">
      <c r="A16152" s="1" t="s">
        <v>159</v>
      </c>
      <c r="B16152" s="1" t="s">
        <v>370</v>
      </c>
      <c r="C16152">
        <v>42.467199999999998</v>
      </c>
      <c r="D16152">
        <v>-71.287400000000005</v>
      </c>
      <c r="E16152" s="1" t="s">
        <v>34</v>
      </c>
      <c r="F16152" t="s">
        <v>8113</v>
      </c>
      <c r="G16152">
        <v>0</v>
      </c>
      <c r="H16152">
        <v>0</v>
      </c>
      <c r="I16152">
        <v>0</v>
      </c>
    </row>
    <row r="16153" spans="1:9" hidden="1" x14ac:dyDescent="0.3">
      <c r="A16153" s="1" t="s">
        <v>159</v>
      </c>
      <c r="B16153" s="1" t="s">
        <v>370</v>
      </c>
      <c r="C16153">
        <v>42.467199999999998</v>
      </c>
      <c r="D16153">
        <v>-71.287400000000005</v>
      </c>
      <c r="E16153" s="1" t="s">
        <v>35</v>
      </c>
      <c r="F16153" t="s">
        <v>8345</v>
      </c>
      <c r="G16153">
        <v>0</v>
      </c>
      <c r="H16153">
        <v>0</v>
      </c>
      <c r="I16153">
        <v>0</v>
      </c>
    </row>
    <row r="16154" spans="1:9" hidden="1" x14ac:dyDescent="0.3">
      <c r="A16154" s="1" t="s">
        <v>159</v>
      </c>
      <c r="B16154" s="1" t="s">
        <v>370</v>
      </c>
      <c r="C16154">
        <v>42.467199999999998</v>
      </c>
      <c r="D16154">
        <v>-71.287400000000005</v>
      </c>
      <c r="E16154" s="1" t="s">
        <v>36</v>
      </c>
      <c r="F16154" t="s">
        <v>8577</v>
      </c>
      <c r="G16154">
        <v>0</v>
      </c>
      <c r="H16154">
        <v>0</v>
      </c>
      <c r="I16154">
        <v>0</v>
      </c>
    </row>
    <row r="16155" spans="1:9" hidden="1" x14ac:dyDescent="0.3">
      <c r="A16155" s="1" t="s">
        <v>159</v>
      </c>
      <c r="B16155" s="1" t="s">
        <v>370</v>
      </c>
      <c r="C16155">
        <v>42.467199999999998</v>
      </c>
      <c r="D16155">
        <v>-71.287400000000005</v>
      </c>
      <c r="E16155" s="1" t="s">
        <v>37</v>
      </c>
      <c r="F16155" t="s">
        <v>8808</v>
      </c>
      <c r="G16155">
        <v>0</v>
      </c>
      <c r="H16155">
        <v>0</v>
      </c>
      <c r="I16155">
        <v>0</v>
      </c>
    </row>
    <row r="16156" spans="1:9" hidden="1" x14ac:dyDescent="0.3">
      <c r="A16156" s="1" t="s">
        <v>159</v>
      </c>
      <c r="B16156" s="1" t="s">
        <v>370</v>
      </c>
      <c r="C16156">
        <v>42.467199999999998</v>
      </c>
      <c r="D16156">
        <v>-71.287400000000005</v>
      </c>
      <c r="E16156" s="1" t="s">
        <v>38</v>
      </c>
      <c r="F16156" t="s">
        <v>9039</v>
      </c>
      <c r="G16156">
        <v>0</v>
      </c>
      <c r="H16156">
        <v>0</v>
      </c>
      <c r="I16156">
        <v>0</v>
      </c>
    </row>
    <row r="16157" spans="1:9" hidden="1" x14ac:dyDescent="0.3">
      <c r="A16157" s="1" t="s">
        <v>159</v>
      </c>
      <c r="B16157" s="1" t="s">
        <v>370</v>
      </c>
      <c r="C16157">
        <v>42.467199999999998</v>
      </c>
      <c r="D16157">
        <v>-71.287400000000005</v>
      </c>
      <c r="E16157" s="1" t="s">
        <v>39</v>
      </c>
      <c r="F16157" t="s">
        <v>9270</v>
      </c>
      <c r="G16157">
        <v>0</v>
      </c>
      <c r="H16157">
        <v>0</v>
      </c>
      <c r="I16157">
        <v>0</v>
      </c>
    </row>
    <row r="16158" spans="1:9" hidden="1" x14ac:dyDescent="0.3">
      <c r="A16158" s="1" t="s">
        <v>159</v>
      </c>
      <c r="B16158" s="1" t="s">
        <v>370</v>
      </c>
      <c r="C16158">
        <v>42.467199999999998</v>
      </c>
      <c r="D16158">
        <v>-71.287400000000005</v>
      </c>
      <c r="E16158" s="1" t="s">
        <v>40</v>
      </c>
      <c r="F16158" t="s">
        <v>9501</v>
      </c>
      <c r="G16158">
        <v>0</v>
      </c>
      <c r="H16158">
        <v>0</v>
      </c>
      <c r="I16158">
        <v>0</v>
      </c>
    </row>
    <row r="16159" spans="1:9" hidden="1" x14ac:dyDescent="0.3">
      <c r="A16159" s="1" t="s">
        <v>159</v>
      </c>
      <c r="B16159" s="1" t="s">
        <v>370</v>
      </c>
      <c r="C16159">
        <v>42.467199999999998</v>
      </c>
      <c r="D16159">
        <v>-71.287400000000005</v>
      </c>
      <c r="E16159" s="1" t="s">
        <v>41</v>
      </c>
      <c r="F16159" t="s">
        <v>9732</v>
      </c>
      <c r="G16159">
        <v>0</v>
      </c>
      <c r="H16159">
        <v>0</v>
      </c>
      <c r="I16159">
        <v>0</v>
      </c>
    </row>
    <row r="16160" spans="1:9" hidden="1" x14ac:dyDescent="0.3">
      <c r="A16160" s="1" t="s">
        <v>159</v>
      </c>
      <c r="B16160" s="1" t="s">
        <v>370</v>
      </c>
      <c r="C16160">
        <v>42.467199999999998</v>
      </c>
      <c r="D16160">
        <v>-71.287400000000005</v>
      </c>
      <c r="E16160" s="1" t="s">
        <v>42</v>
      </c>
      <c r="F16160" t="s">
        <v>9963</v>
      </c>
      <c r="G16160">
        <v>0</v>
      </c>
      <c r="H16160">
        <v>0</v>
      </c>
      <c r="I16160">
        <v>0</v>
      </c>
    </row>
    <row r="16161" spans="1:9" hidden="1" x14ac:dyDescent="0.3">
      <c r="A16161" s="1" t="s">
        <v>159</v>
      </c>
      <c r="B16161" s="1" t="s">
        <v>370</v>
      </c>
      <c r="C16161">
        <v>42.467199999999998</v>
      </c>
      <c r="D16161">
        <v>-71.287400000000005</v>
      </c>
      <c r="E16161" s="1" t="s">
        <v>43</v>
      </c>
      <c r="F16161" t="s">
        <v>10191</v>
      </c>
      <c r="G16161">
        <v>0</v>
      </c>
      <c r="H16161">
        <v>0</v>
      </c>
      <c r="I16161">
        <v>0</v>
      </c>
    </row>
    <row r="16162" spans="1:9" hidden="1" x14ac:dyDescent="0.3">
      <c r="A16162" s="1" t="s">
        <v>159</v>
      </c>
      <c r="B16162" s="1" t="s">
        <v>370</v>
      </c>
      <c r="C16162">
        <v>42.467199999999998</v>
      </c>
      <c r="D16162">
        <v>-71.287400000000005</v>
      </c>
      <c r="E16162" s="1" t="s">
        <v>44</v>
      </c>
      <c r="F16162" t="s">
        <v>10419</v>
      </c>
      <c r="G16162">
        <v>0</v>
      </c>
      <c r="H16162">
        <v>0</v>
      </c>
      <c r="I16162">
        <v>0</v>
      </c>
    </row>
    <row r="16163" spans="1:9" hidden="1" x14ac:dyDescent="0.3">
      <c r="A16163" s="1" t="s">
        <v>159</v>
      </c>
      <c r="B16163" s="1" t="s">
        <v>370</v>
      </c>
      <c r="C16163">
        <v>42.467199999999998</v>
      </c>
      <c r="D16163">
        <v>-71.287400000000005</v>
      </c>
      <c r="E16163" s="1" t="s">
        <v>45</v>
      </c>
      <c r="F16163" t="s">
        <v>10639</v>
      </c>
      <c r="G16163">
        <v>0</v>
      </c>
      <c r="H16163">
        <v>0</v>
      </c>
      <c r="I16163">
        <v>0</v>
      </c>
    </row>
    <row r="16164" spans="1:9" hidden="1" x14ac:dyDescent="0.3">
      <c r="A16164" s="1" t="s">
        <v>159</v>
      </c>
      <c r="B16164" s="1" t="s">
        <v>370</v>
      </c>
      <c r="C16164">
        <v>42.467199999999998</v>
      </c>
      <c r="D16164">
        <v>-71.287400000000005</v>
      </c>
      <c r="E16164" s="1" t="s">
        <v>46</v>
      </c>
      <c r="F16164" t="s">
        <v>10855</v>
      </c>
      <c r="G16164">
        <v>0</v>
      </c>
      <c r="H16164">
        <v>0</v>
      </c>
      <c r="I16164">
        <v>0</v>
      </c>
    </row>
    <row r="16165" spans="1:9" hidden="1" x14ac:dyDescent="0.3">
      <c r="A16165" s="1" t="s">
        <v>159</v>
      </c>
      <c r="B16165" s="1" t="s">
        <v>370</v>
      </c>
      <c r="C16165">
        <v>42.467199999999998</v>
      </c>
      <c r="D16165">
        <v>-71.287400000000005</v>
      </c>
      <c r="E16165" s="1" t="s">
        <v>47</v>
      </c>
      <c r="F16165" t="s">
        <v>11070</v>
      </c>
      <c r="G16165">
        <v>0</v>
      </c>
      <c r="H16165">
        <v>0</v>
      </c>
      <c r="I16165">
        <v>0</v>
      </c>
    </row>
    <row r="16166" spans="1:9" hidden="1" x14ac:dyDescent="0.3">
      <c r="A16166" s="1" t="s">
        <v>159</v>
      </c>
      <c r="B16166" s="1" t="s">
        <v>370</v>
      </c>
      <c r="C16166">
        <v>42.467199999999998</v>
      </c>
      <c r="D16166">
        <v>-71.287400000000005</v>
      </c>
      <c r="E16166" s="1" t="s">
        <v>48</v>
      </c>
      <c r="F16166" t="s">
        <v>17723</v>
      </c>
      <c r="G16166">
        <v>0</v>
      </c>
      <c r="H16166">
        <v>1</v>
      </c>
      <c r="I16166">
        <v>0</v>
      </c>
    </row>
    <row r="16167" spans="1:9" hidden="1" x14ac:dyDescent="0.3">
      <c r="A16167" s="1" t="s">
        <v>159</v>
      </c>
      <c r="B16167" s="1" t="s">
        <v>370</v>
      </c>
      <c r="C16167">
        <v>42.467199999999998</v>
      </c>
      <c r="D16167">
        <v>-71.287400000000005</v>
      </c>
      <c r="E16167" s="1" t="s">
        <v>49</v>
      </c>
      <c r="F16167" t="s">
        <v>17724</v>
      </c>
      <c r="G16167">
        <v>0</v>
      </c>
      <c r="H16167">
        <v>1</v>
      </c>
      <c r="I16167">
        <v>0</v>
      </c>
    </row>
    <row r="16168" spans="1:9" hidden="1" x14ac:dyDescent="0.3">
      <c r="A16168" s="1" t="s">
        <v>159</v>
      </c>
      <c r="B16168" s="1" t="s">
        <v>370</v>
      </c>
      <c r="C16168">
        <v>42.467199999999998</v>
      </c>
      <c r="D16168">
        <v>-71.287400000000005</v>
      </c>
      <c r="E16168" s="1" t="s">
        <v>50</v>
      </c>
      <c r="F16168" t="s">
        <v>17272</v>
      </c>
      <c r="G16168">
        <v>0</v>
      </c>
      <c r="H16168">
        <v>7</v>
      </c>
      <c r="I16168">
        <v>0</v>
      </c>
    </row>
    <row r="16169" spans="1:9" hidden="1" x14ac:dyDescent="0.3">
      <c r="A16169" s="1" t="s">
        <v>159</v>
      </c>
      <c r="B16169" s="1" t="s">
        <v>370</v>
      </c>
      <c r="C16169">
        <v>42.467199999999998</v>
      </c>
      <c r="D16169">
        <v>-71.287400000000005</v>
      </c>
      <c r="E16169" s="1" t="s">
        <v>51</v>
      </c>
      <c r="F16169" t="s">
        <v>17273</v>
      </c>
      <c r="G16169">
        <v>0</v>
      </c>
      <c r="H16169">
        <v>7</v>
      </c>
      <c r="I16169">
        <v>0</v>
      </c>
    </row>
    <row r="16170" spans="1:9" hidden="1" x14ac:dyDescent="0.3">
      <c r="A16170" s="1" t="s">
        <v>159</v>
      </c>
      <c r="B16170" s="1" t="s">
        <v>370</v>
      </c>
      <c r="C16170">
        <v>42.467199999999998</v>
      </c>
      <c r="D16170">
        <v>-71.287400000000005</v>
      </c>
      <c r="E16170" s="1" t="s">
        <v>52</v>
      </c>
      <c r="F16170" t="s">
        <v>11240</v>
      </c>
      <c r="G16170">
        <v>0</v>
      </c>
      <c r="H16170">
        <v>0</v>
      </c>
      <c r="I16170">
        <v>0</v>
      </c>
    </row>
    <row r="16171" spans="1:9" hidden="1" x14ac:dyDescent="0.3">
      <c r="A16171" s="1" t="s">
        <v>159</v>
      </c>
      <c r="B16171" s="1" t="s">
        <v>370</v>
      </c>
      <c r="C16171">
        <v>42.467199999999998</v>
      </c>
      <c r="D16171">
        <v>-71.287400000000005</v>
      </c>
      <c r="E16171" s="1" t="s">
        <v>53</v>
      </c>
      <c r="F16171" t="s">
        <v>11438</v>
      </c>
      <c r="G16171">
        <v>0</v>
      </c>
      <c r="H16171">
        <v>0</v>
      </c>
      <c r="I16171">
        <v>0</v>
      </c>
    </row>
    <row r="16172" spans="1:9" hidden="1" x14ac:dyDescent="0.3">
      <c r="A16172" s="1" t="s">
        <v>159</v>
      </c>
      <c r="B16172" s="1" t="s">
        <v>370</v>
      </c>
      <c r="C16172">
        <v>42.467199999999998</v>
      </c>
      <c r="D16172">
        <v>-71.287400000000005</v>
      </c>
      <c r="E16172" s="1" t="s">
        <v>54</v>
      </c>
      <c r="F16172" t="s">
        <v>11633</v>
      </c>
      <c r="G16172">
        <v>0</v>
      </c>
      <c r="H16172">
        <v>0</v>
      </c>
      <c r="I16172">
        <v>0</v>
      </c>
    </row>
    <row r="16173" spans="1:9" hidden="1" x14ac:dyDescent="0.3">
      <c r="A16173" s="1" t="s">
        <v>159</v>
      </c>
      <c r="B16173" s="1" t="s">
        <v>370</v>
      </c>
      <c r="C16173">
        <v>42.467199999999998</v>
      </c>
      <c r="D16173">
        <v>-71.287400000000005</v>
      </c>
      <c r="E16173" s="1" t="s">
        <v>21548</v>
      </c>
      <c r="F16173" t="s">
        <v>21859</v>
      </c>
      <c r="G16173">
        <v>0</v>
      </c>
      <c r="H16173">
        <v>0</v>
      </c>
      <c r="I16173">
        <v>0</v>
      </c>
    </row>
    <row r="16174" spans="1:9" hidden="1" x14ac:dyDescent="0.3">
      <c r="A16174" s="1" t="s">
        <v>159</v>
      </c>
      <c r="B16174" s="1" t="s">
        <v>371</v>
      </c>
      <c r="C16174">
        <v>40.654600000000002</v>
      </c>
      <c r="D16174">
        <v>-73.559399999999997</v>
      </c>
      <c r="E16174" s="1" t="s">
        <v>4</v>
      </c>
      <c r="F16174" t="s">
        <v>1029</v>
      </c>
      <c r="G16174">
        <v>0</v>
      </c>
      <c r="H16174">
        <v>0</v>
      </c>
      <c r="I16174">
        <v>0</v>
      </c>
    </row>
    <row r="16175" spans="1:9" hidden="1" x14ac:dyDescent="0.3">
      <c r="A16175" s="1" t="s">
        <v>159</v>
      </c>
      <c r="B16175" s="1" t="s">
        <v>371</v>
      </c>
      <c r="C16175">
        <v>40.654600000000002</v>
      </c>
      <c r="D16175">
        <v>-73.559399999999997</v>
      </c>
      <c r="E16175" s="1" t="s">
        <v>5</v>
      </c>
      <c r="F16175" t="s">
        <v>1271</v>
      </c>
      <c r="G16175">
        <v>0</v>
      </c>
      <c r="H16175">
        <v>0</v>
      </c>
      <c r="I16175">
        <v>0</v>
      </c>
    </row>
    <row r="16176" spans="1:9" hidden="1" x14ac:dyDescent="0.3">
      <c r="A16176" s="1" t="s">
        <v>159</v>
      </c>
      <c r="B16176" s="1" t="s">
        <v>371</v>
      </c>
      <c r="C16176">
        <v>40.654600000000002</v>
      </c>
      <c r="D16176">
        <v>-73.559399999999997</v>
      </c>
      <c r="E16176" s="1" t="s">
        <v>6</v>
      </c>
      <c r="F16176" t="s">
        <v>1513</v>
      </c>
      <c r="G16176">
        <v>0</v>
      </c>
      <c r="H16176">
        <v>0</v>
      </c>
      <c r="I16176">
        <v>0</v>
      </c>
    </row>
    <row r="16177" spans="1:9" hidden="1" x14ac:dyDescent="0.3">
      <c r="A16177" s="1" t="s">
        <v>159</v>
      </c>
      <c r="B16177" s="1" t="s">
        <v>371</v>
      </c>
      <c r="C16177">
        <v>40.654600000000002</v>
      </c>
      <c r="D16177">
        <v>-73.559399999999997</v>
      </c>
      <c r="E16177" s="1" t="s">
        <v>7</v>
      </c>
      <c r="F16177" t="s">
        <v>1754</v>
      </c>
      <c r="G16177">
        <v>0</v>
      </c>
      <c r="H16177">
        <v>0</v>
      </c>
      <c r="I16177">
        <v>0</v>
      </c>
    </row>
    <row r="16178" spans="1:9" hidden="1" x14ac:dyDescent="0.3">
      <c r="A16178" s="1" t="s">
        <v>159</v>
      </c>
      <c r="B16178" s="1" t="s">
        <v>371</v>
      </c>
      <c r="C16178">
        <v>40.654600000000002</v>
      </c>
      <c r="D16178">
        <v>-73.559399999999997</v>
      </c>
      <c r="E16178" s="1" t="s">
        <v>8</v>
      </c>
      <c r="F16178" t="s">
        <v>1995</v>
      </c>
      <c r="G16178">
        <v>0</v>
      </c>
      <c r="H16178">
        <v>0</v>
      </c>
      <c r="I16178">
        <v>0</v>
      </c>
    </row>
    <row r="16179" spans="1:9" hidden="1" x14ac:dyDescent="0.3">
      <c r="A16179" s="1" t="s">
        <v>159</v>
      </c>
      <c r="B16179" s="1" t="s">
        <v>371</v>
      </c>
      <c r="C16179">
        <v>40.654600000000002</v>
      </c>
      <c r="D16179">
        <v>-73.559399999999997</v>
      </c>
      <c r="E16179" s="1" t="s">
        <v>9</v>
      </c>
      <c r="F16179" t="s">
        <v>2233</v>
      </c>
      <c r="G16179">
        <v>0</v>
      </c>
      <c r="H16179">
        <v>0</v>
      </c>
      <c r="I16179">
        <v>0</v>
      </c>
    </row>
    <row r="16180" spans="1:9" hidden="1" x14ac:dyDescent="0.3">
      <c r="A16180" s="1" t="s">
        <v>159</v>
      </c>
      <c r="B16180" s="1" t="s">
        <v>371</v>
      </c>
      <c r="C16180">
        <v>40.654600000000002</v>
      </c>
      <c r="D16180">
        <v>-73.559399999999997</v>
      </c>
      <c r="E16180" s="1" t="s">
        <v>10</v>
      </c>
      <c r="F16180" t="s">
        <v>2471</v>
      </c>
      <c r="G16180">
        <v>0</v>
      </c>
      <c r="H16180">
        <v>0</v>
      </c>
      <c r="I16180">
        <v>0</v>
      </c>
    </row>
    <row r="16181" spans="1:9" hidden="1" x14ac:dyDescent="0.3">
      <c r="A16181" s="1" t="s">
        <v>159</v>
      </c>
      <c r="B16181" s="1" t="s">
        <v>371</v>
      </c>
      <c r="C16181">
        <v>40.654600000000002</v>
      </c>
      <c r="D16181">
        <v>-73.559399999999997</v>
      </c>
      <c r="E16181" s="1" t="s">
        <v>11</v>
      </c>
      <c r="F16181" t="s">
        <v>2709</v>
      </c>
      <c r="G16181">
        <v>0</v>
      </c>
      <c r="H16181">
        <v>0</v>
      </c>
      <c r="I16181">
        <v>0</v>
      </c>
    </row>
    <row r="16182" spans="1:9" hidden="1" x14ac:dyDescent="0.3">
      <c r="A16182" s="1" t="s">
        <v>159</v>
      </c>
      <c r="B16182" s="1" t="s">
        <v>371</v>
      </c>
      <c r="C16182">
        <v>40.654600000000002</v>
      </c>
      <c r="D16182">
        <v>-73.559399999999997</v>
      </c>
      <c r="E16182" s="1" t="s">
        <v>12</v>
      </c>
      <c r="F16182" t="s">
        <v>2947</v>
      </c>
      <c r="G16182">
        <v>0</v>
      </c>
      <c r="H16182">
        <v>0</v>
      </c>
      <c r="I16182">
        <v>0</v>
      </c>
    </row>
    <row r="16183" spans="1:9" hidden="1" x14ac:dyDescent="0.3">
      <c r="A16183" s="1" t="s">
        <v>159</v>
      </c>
      <c r="B16183" s="1" t="s">
        <v>371</v>
      </c>
      <c r="C16183">
        <v>40.654600000000002</v>
      </c>
      <c r="D16183">
        <v>-73.559399999999997</v>
      </c>
      <c r="E16183" s="1" t="s">
        <v>13</v>
      </c>
      <c r="F16183" t="s">
        <v>3185</v>
      </c>
      <c r="G16183">
        <v>0</v>
      </c>
      <c r="H16183">
        <v>0</v>
      </c>
      <c r="I16183">
        <v>0</v>
      </c>
    </row>
    <row r="16184" spans="1:9" hidden="1" x14ac:dyDescent="0.3">
      <c r="A16184" s="1" t="s">
        <v>159</v>
      </c>
      <c r="B16184" s="1" t="s">
        <v>371</v>
      </c>
      <c r="C16184">
        <v>40.654600000000002</v>
      </c>
      <c r="D16184">
        <v>-73.559399999999997</v>
      </c>
      <c r="E16184" s="1" t="s">
        <v>14</v>
      </c>
      <c r="F16184" t="s">
        <v>3422</v>
      </c>
      <c r="G16184">
        <v>0</v>
      </c>
      <c r="H16184">
        <v>0</v>
      </c>
      <c r="I16184">
        <v>0</v>
      </c>
    </row>
    <row r="16185" spans="1:9" hidden="1" x14ac:dyDescent="0.3">
      <c r="A16185" s="1" t="s">
        <v>159</v>
      </c>
      <c r="B16185" s="1" t="s">
        <v>371</v>
      </c>
      <c r="C16185">
        <v>40.654600000000002</v>
      </c>
      <c r="D16185">
        <v>-73.559399999999997</v>
      </c>
      <c r="E16185" s="1" t="s">
        <v>15</v>
      </c>
      <c r="F16185" t="s">
        <v>3658</v>
      </c>
      <c r="G16185">
        <v>0</v>
      </c>
      <c r="H16185">
        <v>0</v>
      </c>
      <c r="I16185">
        <v>0</v>
      </c>
    </row>
    <row r="16186" spans="1:9" hidden="1" x14ac:dyDescent="0.3">
      <c r="A16186" s="1" t="s">
        <v>159</v>
      </c>
      <c r="B16186" s="1" t="s">
        <v>371</v>
      </c>
      <c r="C16186">
        <v>40.654600000000002</v>
      </c>
      <c r="D16186">
        <v>-73.559399999999997</v>
      </c>
      <c r="E16186" s="1" t="s">
        <v>16</v>
      </c>
      <c r="F16186" t="s">
        <v>3894</v>
      </c>
      <c r="G16186">
        <v>0</v>
      </c>
      <c r="H16186">
        <v>0</v>
      </c>
      <c r="I16186">
        <v>0</v>
      </c>
    </row>
    <row r="16187" spans="1:9" hidden="1" x14ac:dyDescent="0.3">
      <c r="A16187" s="1" t="s">
        <v>159</v>
      </c>
      <c r="B16187" s="1" t="s">
        <v>371</v>
      </c>
      <c r="C16187">
        <v>40.654600000000002</v>
      </c>
      <c r="D16187">
        <v>-73.559399999999997</v>
      </c>
      <c r="E16187" s="1" t="s">
        <v>17</v>
      </c>
      <c r="F16187" t="s">
        <v>4129</v>
      </c>
      <c r="G16187">
        <v>0</v>
      </c>
      <c r="H16187">
        <v>0</v>
      </c>
      <c r="I16187">
        <v>0</v>
      </c>
    </row>
    <row r="16188" spans="1:9" hidden="1" x14ac:dyDescent="0.3">
      <c r="A16188" s="1" t="s">
        <v>159</v>
      </c>
      <c r="B16188" s="1" t="s">
        <v>371</v>
      </c>
      <c r="C16188">
        <v>40.654600000000002</v>
      </c>
      <c r="D16188">
        <v>-73.559399999999997</v>
      </c>
      <c r="E16188" s="1" t="s">
        <v>18</v>
      </c>
      <c r="F16188" t="s">
        <v>4364</v>
      </c>
      <c r="G16188">
        <v>0</v>
      </c>
      <c r="H16188">
        <v>0</v>
      </c>
      <c r="I16188">
        <v>0</v>
      </c>
    </row>
    <row r="16189" spans="1:9" hidden="1" x14ac:dyDescent="0.3">
      <c r="A16189" s="1" t="s">
        <v>159</v>
      </c>
      <c r="B16189" s="1" t="s">
        <v>371</v>
      </c>
      <c r="C16189">
        <v>40.654600000000002</v>
      </c>
      <c r="D16189">
        <v>-73.559399999999997</v>
      </c>
      <c r="E16189" s="1" t="s">
        <v>19</v>
      </c>
      <c r="F16189" t="s">
        <v>4599</v>
      </c>
      <c r="G16189">
        <v>0</v>
      </c>
      <c r="H16189">
        <v>0</v>
      </c>
      <c r="I16189">
        <v>0</v>
      </c>
    </row>
    <row r="16190" spans="1:9" hidden="1" x14ac:dyDescent="0.3">
      <c r="A16190" s="1" t="s">
        <v>159</v>
      </c>
      <c r="B16190" s="1" t="s">
        <v>371</v>
      </c>
      <c r="C16190">
        <v>40.654600000000002</v>
      </c>
      <c r="D16190">
        <v>-73.559399999999997</v>
      </c>
      <c r="E16190" s="1" t="s">
        <v>20</v>
      </c>
      <c r="F16190" t="s">
        <v>4834</v>
      </c>
      <c r="G16190">
        <v>0</v>
      </c>
      <c r="H16190">
        <v>0</v>
      </c>
      <c r="I16190">
        <v>0</v>
      </c>
    </row>
    <row r="16191" spans="1:9" hidden="1" x14ac:dyDescent="0.3">
      <c r="A16191" s="1" t="s">
        <v>159</v>
      </c>
      <c r="B16191" s="1" t="s">
        <v>371</v>
      </c>
      <c r="C16191">
        <v>40.654600000000002</v>
      </c>
      <c r="D16191">
        <v>-73.559399999999997</v>
      </c>
      <c r="E16191" s="1" t="s">
        <v>21</v>
      </c>
      <c r="F16191" t="s">
        <v>5069</v>
      </c>
      <c r="G16191">
        <v>0</v>
      </c>
      <c r="H16191">
        <v>0</v>
      </c>
      <c r="I16191">
        <v>0</v>
      </c>
    </row>
    <row r="16192" spans="1:9" hidden="1" x14ac:dyDescent="0.3">
      <c r="A16192" s="1" t="s">
        <v>159</v>
      </c>
      <c r="B16192" s="1" t="s">
        <v>371</v>
      </c>
      <c r="C16192">
        <v>40.654600000000002</v>
      </c>
      <c r="D16192">
        <v>-73.559399999999997</v>
      </c>
      <c r="E16192" s="1" t="s">
        <v>22</v>
      </c>
      <c r="F16192" t="s">
        <v>5304</v>
      </c>
      <c r="G16192">
        <v>0</v>
      </c>
      <c r="H16192">
        <v>0</v>
      </c>
      <c r="I16192">
        <v>0</v>
      </c>
    </row>
    <row r="16193" spans="1:9" hidden="1" x14ac:dyDescent="0.3">
      <c r="A16193" s="1" t="s">
        <v>159</v>
      </c>
      <c r="B16193" s="1" t="s">
        <v>371</v>
      </c>
      <c r="C16193">
        <v>40.654600000000002</v>
      </c>
      <c r="D16193">
        <v>-73.559399999999997</v>
      </c>
      <c r="E16193" s="1" t="s">
        <v>23</v>
      </c>
      <c r="F16193" t="s">
        <v>5539</v>
      </c>
      <c r="G16193">
        <v>0</v>
      </c>
      <c r="H16193">
        <v>0</v>
      </c>
      <c r="I16193">
        <v>0</v>
      </c>
    </row>
    <row r="16194" spans="1:9" hidden="1" x14ac:dyDescent="0.3">
      <c r="A16194" s="1" t="s">
        <v>159</v>
      </c>
      <c r="B16194" s="1" t="s">
        <v>371</v>
      </c>
      <c r="C16194">
        <v>40.654600000000002</v>
      </c>
      <c r="D16194">
        <v>-73.559399999999997</v>
      </c>
      <c r="E16194" s="1" t="s">
        <v>24</v>
      </c>
      <c r="F16194" t="s">
        <v>5774</v>
      </c>
      <c r="G16194">
        <v>0</v>
      </c>
      <c r="H16194">
        <v>0</v>
      </c>
      <c r="I16194">
        <v>0</v>
      </c>
    </row>
    <row r="16195" spans="1:9" hidden="1" x14ac:dyDescent="0.3">
      <c r="A16195" s="1" t="s">
        <v>159</v>
      </c>
      <c r="B16195" s="1" t="s">
        <v>371</v>
      </c>
      <c r="C16195">
        <v>40.654600000000002</v>
      </c>
      <c r="D16195">
        <v>-73.559399999999997</v>
      </c>
      <c r="E16195" s="1" t="s">
        <v>25</v>
      </c>
      <c r="F16195" t="s">
        <v>6008</v>
      </c>
      <c r="G16195">
        <v>0</v>
      </c>
      <c r="H16195">
        <v>0</v>
      </c>
      <c r="I16195">
        <v>0</v>
      </c>
    </row>
    <row r="16196" spans="1:9" hidden="1" x14ac:dyDescent="0.3">
      <c r="A16196" s="1" t="s">
        <v>159</v>
      </c>
      <c r="B16196" s="1" t="s">
        <v>371</v>
      </c>
      <c r="C16196">
        <v>40.654600000000002</v>
      </c>
      <c r="D16196">
        <v>-73.559399999999997</v>
      </c>
      <c r="E16196" s="1" t="s">
        <v>26</v>
      </c>
      <c r="F16196" t="s">
        <v>6242</v>
      </c>
      <c r="G16196">
        <v>0</v>
      </c>
      <c r="H16196">
        <v>0</v>
      </c>
      <c r="I16196">
        <v>0</v>
      </c>
    </row>
    <row r="16197" spans="1:9" hidden="1" x14ac:dyDescent="0.3">
      <c r="A16197" s="1" t="s">
        <v>159</v>
      </c>
      <c r="B16197" s="1" t="s">
        <v>371</v>
      </c>
      <c r="C16197">
        <v>40.654600000000002</v>
      </c>
      <c r="D16197">
        <v>-73.559399999999997</v>
      </c>
      <c r="E16197" s="1" t="s">
        <v>27</v>
      </c>
      <c r="F16197" t="s">
        <v>6476</v>
      </c>
      <c r="G16197">
        <v>0</v>
      </c>
      <c r="H16197">
        <v>0</v>
      </c>
      <c r="I16197">
        <v>0</v>
      </c>
    </row>
    <row r="16198" spans="1:9" hidden="1" x14ac:dyDescent="0.3">
      <c r="A16198" s="1" t="s">
        <v>159</v>
      </c>
      <c r="B16198" s="1" t="s">
        <v>371</v>
      </c>
      <c r="C16198">
        <v>40.654600000000002</v>
      </c>
      <c r="D16198">
        <v>-73.559399999999997</v>
      </c>
      <c r="E16198" s="1" t="s">
        <v>28</v>
      </c>
      <c r="F16198" t="s">
        <v>6710</v>
      </c>
      <c r="G16198">
        <v>0</v>
      </c>
      <c r="H16198">
        <v>0</v>
      </c>
      <c r="I16198">
        <v>0</v>
      </c>
    </row>
    <row r="16199" spans="1:9" hidden="1" x14ac:dyDescent="0.3">
      <c r="A16199" s="1" t="s">
        <v>159</v>
      </c>
      <c r="B16199" s="1" t="s">
        <v>371</v>
      </c>
      <c r="C16199">
        <v>40.654600000000002</v>
      </c>
      <c r="D16199">
        <v>-73.559399999999997</v>
      </c>
      <c r="E16199" s="1" t="s">
        <v>29</v>
      </c>
      <c r="F16199" t="s">
        <v>6944</v>
      </c>
      <c r="G16199">
        <v>0</v>
      </c>
      <c r="H16199">
        <v>0</v>
      </c>
      <c r="I16199">
        <v>0</v>
      </c>
    </row>
    <row r="16200" spans="1:9" hidden="1" x14ac:dyDescent="0.3">
      <c r="A16200" s="1" t="s">
        <v>159</v>
      </c>
      <c r="B16200" s="1" t="s">
        <v>371</v>
      </c>
      <c r="C16200">
        <v>40.654600000000002</v>
      </c>
      <c r="D16200">
        <v>-73.559399999999997</v>
      </c>
      <c r="E16200" s="1" t="s">
        <v>30</v>
      </c>
      <c r="F16200" t="s">
        <v>7178</v>
      </c>
      <c r="G16200">
        <v>0</v>
      </c>
      <c r="H16200">
        <v>0</v>
      </c>
      <c r="I16200">
        <v>0</v>
      </c>
    </row>
    <row r="16201" spans="1:9" hidden="1" x14ac:dyDescent="0.3">
      <c r="A16201" s="1" t="s">
        <v>159</v>
      </c>
      <c r="B16201" s="1" t="s">
        <v>371</v>
      </c>
      <c r="C16201">
        <v>40.654600000000002</v>
      </c>
      <c r="D16201">
        <v>-73.559399999999997</v>
      </c>
      <c r="E16201" s="1" t="s">
        <v>31</v>
      </c>
      <c r="F16201" t="s">
        <v>7412</v>
      </c>
      <c r="G16201">
        <v>0</v>
      </c>
      <c r="H16201">
        <v>0</v>
      </c>
      <c r="I16201">
        <v>0</v>
      </c>
    </row>
    <row r="16202" spans="1:9" hidden="1" x14ac:dyDescent="0.3">
      <c r="A16202" s="1" t="s">
        <v>159</v>
      </c>
      <c r="B16202" s="1" t="s">
        <v>371</v>
      </c>
      <c r="C16202">
        <v>40.654600000000002</v>
      </c>
      <c r="D16202">
        <v>-73.559399999999997</v>
      </c>
      <c r="E16202" s="1" t="s">
        <v>32</v>
      </c>
      <c r="F16202" t="s">
        <v>7646</v>
      </c>
      <c r="G16202">
        <v>0</v>
      </c>
      <c r="H16202">
        <v>0</v>
      </c>
      <c r="I16202">
        <v>0</v>
      </c>
    </row>
    <row r="16203" spans="1:9" hidden="1" x14ac:dyDescent="0.3">
      <c r="A16203" s="1" t="s">
        <v>159</v>
      </c>
      <c r="B16203" s="1" t="s">
        <v>371</v>
      </c>
      <c r="C16203">
        <v>40.654600000000002</v>
      </c>
      <c r="D16203">
        <v>-73.559399999999997</v>
      </c>
      <c r="E16203" s="1" t="s">
        <v>33</v>
      </c>
      <c r="F16203" t="s">
        <v>7880</v>
      </c>
      <c r="G16203">
        <v>0</v>
      </c>
      <c r="H16203">
        <v>0</v>
      </c>
      <c r="I16203">
        <v>0</v>
      </c>
    </row>
    <row r="16204" spans="1:9" hidden="1" x14ac:dyDescent="0.3">
      <c r="A16204" s="1" t="s">
        <v>159</v>
      </c>
      <c r="B16204" s="1" t="s">
        <v>371</v>
      </c>
      <c r="C16204">
        <v>40.654600000000002</v>
      </c>
      <c r="D16204">
        <v>-73.559399999999997</v>
      </c>
      <c r="E16204" s="1" t="s">
        <v>34</v>
      </c>
      <c r="F16204" t="s">
        <v>8114</v>
      </c>
      <c r="G16204">
        <v>0</v>
      </c>
      <c r="H16204">
        <v>0</v>
      </c>
      <c r="I16204">
        <v>0</v>
      </c>
    </row>
    <row r="16205" spans="1:9" hidden="1" x14ac:dyDescent="0.3">
      <c r="A16205" s="1" t="s">
        <v>159</v>
      </c>
      <c r="B16205" s="1" t="s">
        <v>371</v>
      </c>
      <c r="C16205">
        <v>40.654600000000002</v>
      </c>
      <c r="D16205">
        <v>-73.559399999999997</v>
      </c>
      <c r="E16205" s="1" t="s">
        <v>35</v>
      </c>
      <c r="F16205" t="s">
        <v>8346</v>
      </c>
      <c r="G16205">
        <v>0</v>
      </c>
      <c r="H16205">
        <v>0</v>
      </c>
      <c r="I16205">
        <v>0</v>
      </c>
    </row>
    <row r="16206" spans="1:9" hidden="1" x14ac:dyDescent="0.3">
      <c r="A16206" s="1" t="s">
        <v>159</v>
      </c>
      <c r="B16206" s="1" t="s">
        <v>371</v>
      </c>
      <c r="C16206">
        <v>40.654600000000002</v>
      </c>
      <c r="D16206">
        <v>-73.559399999999997</v>
      </c>
      <c r="E16206" s="1" t="s">
        <v>36</v>
      </c>
      <c r="F16206" t="s">
        <v>8578</v>
      </c>
      <c r="G16206">
        <v>0</v>
      </c>
      <c r="H16206">
        <v>0</v>
      </c>
      <c r="I16206">
        <v>0</v>
      </c>
    </row>
    <row r="16207" spans="1:9" hidden="1" x14ac:dyDescent="0.3">
      <c r="A16207" s="1" t="s">
        <v>159</v>
      </c>
      <c r="B16207" s="1" t="s">
        <v>371</v>
      </c>
      <c r="C16207">
        <v>40.654600000000002</v>
      </c>
      <c r="D16207">
        <v>-73.559399999999997</v>
      </c>
      <c r="E16207" s="1" t="s">
        <v>37</v>
      </c>
      <c r="F16207" t="s">
        <v>8809</v>
      </c>
      <c r="G16207">
        <v>0</v>
      </c>
      <c r="H16207">
        <v>0</v>
      </c>
      <c r="I16207">
        <v>0</v>
      </c>
    </row>
    <row r="16208" spans="1:9" hidden="1" x14ac:dyDescent="0.3">
      <c r="A16208" s="1" t="s">
        <v>159</v>
      </c>
      <c r="B16208" s="1" t="s">
        <v>371</v>
      </c>
      <c r="C16208">
        <v>40.654600000000002</v>
      </c>
      <c r="D16208">
        <v>-73.559399999999997</v>
      </c>
      <c r="E16208" s="1" t="s">
        <v>38</v>
      </c>
      <c r="F16208" t="s">
        <v>9040</v>
      </c>
      <c r="G16208">
        <v>0</v>
      </c>
      <c r="H16208">
        <v>0</v>
      </c>
      <c r="I16208">
        <v>0</v>
      </c>
    </row>
    <row r="16209" spans="1:9" hidden="1" x14ac:dyDescent="0.3">
      <c r="A16209" s="1" t="s">
        <v>159</v>
      </c>
      <c r="B16209" s="1" t="s">
        <v>371</v>
      </c>
      <c r="C16209">
        <v>40.654600000000002</v>
      </c>
      <c r="D16209">
        <v>-73.559399999999997</v>
      </c>
      <c r="E16209" s="1" t="s">
        <v>39</v>
      </c>
      <c r="F16209" t="s">
        <v>9271</v>
      </c>
      <c r="G16209">
        <v>0</v>
      </c>
      <c r="H16209">
        <v>0</v>
      </c>
      <c r="I16209">
        <v>0</v>
      </c>
    </row>
    <row r="16210" spans="1:9" hidden="1" x14ac:dyDescent="0.3">
      <c r="A16210" s="1" t="s">
        <v>159</v>
      </c>
      <c r="B16210" s="1" t="s">
        <v>371</v>
      </c>
      <c r="C16210">
        <v>40.654600000000002</v>
      </c>
      <c r="D16210">
        <v>-73.559399999999997</v>
      </c>
      <c r="E16210" s="1" t="s">
        <v>40</v>
      </c>
      <c r="F16210" t="s">
        <v>9502</v>
      </c>
      <c r="G16210">
        <v>0</v>
      </c>
      <c r="H16210">
        <v>0</v>
      </c>
      <c r="I16210">
        <v>0</v>
      </c>
    </row>
    <row r="16211" spans="1:9" hidden="1" x14ac:dyDescent="0.3">
      <c r="A16211" s="1" t="s">
        <v>159</v>
      </c>
      <c r="B16211" s="1" t="s">
        <v>371</v>
      </c>
      <c r="C16211">
        <v>40.654600000000002</v>
      </c>
      <c r="D16211">
        <v>-73.559399999999997</v>
      </c>
      <c r="E16211" s="1" t="s">
        <v>41</v>
      </c>
      <c r="F16211" t="s">
        <v>9733</v>
      </c>
      <c r="G16211">
        <v>0</v>
      </c>
      <c r="H16211">
        <v>0</v>
      </c>
      <c r="I16211">
        <v>0</v>
      </c>
    </row>
    <row r="16212" spans="1:9" hidden="1" x14ac:dyDescent="0.3">
      <c r="A16212" s="1" t="s">
        <v>159</v>
      </c>
      <c r="B16212" s="1" t="s">
        <v>371</v>
      </c>
      <c r="C16212">
        <v>40.654600000000002</v>
      </c>
      <c r="D16212">
        <v>-73.559399999999997</v>
      </c>
      <c r="E16212" s="1" t="s">
        <v>42</v>
      </c>
      <c r="F16212" t="s">
        <v>9964</v>
      </c>
      <c r="G16212">
        <v>0</v>
      </c>
      <c r="H16212">
        <v>0</v>
      </c>
      <c r="I16212">
        <v>0</v>
      </c>
    </row>
    <row r="16213" spans="1:9" hidden="1" x14ac:dyDescent="0.3">
      <c r="A16213" s="1" t="s">
        <v>159</v>
      </c>
      <c r="B16213" s="1" t="s">
        <v>371</v>
      </c>
      <c r="C16213">
        <v>40.654600000000002</v>
      </c>
      <c r="D16213">
        <v>-73.559399999999997</v>
      </c>
      <c r="E16213" s="1" t="s">
        <v>43</v>
      </c>
      <c r="F16213" t="s">
        <v>10192</v>
      </c>
      <c r="G16213">
        <v>0</v>
      </c>
      <c r="H16213">
        <v>0</v>
      </c>
      <c r="I16213">
        <v>0</v>
      </c>
    </row>
    <row r="16214" spans="1:9" hidden="1" x14ac:dyDescent="0.3">
      <c r="A16214" s="1" t="s">
        <v>159</v>
      </c>
      <c r="B16214" s="1" t="s">
        <v>371</v>
      </c>
      <c r="C16214">
        <v>40.654600000000002</v>
      </c>
      <c r="D16214">
        <v>-73.559399999999997</v>
      </c>
      <c r="E16214" s="1" t="s">
        <v>44</v>
      </c>
      <c r="F16214" t="s">
        <v>10420</v>
      </c>
      <c r="G16214">
        <v>0</v>
      </c>
      <c r="H16214">
        <v>0</v>
      </c>
      <c r="I16214">
        <v>0</v>
      </c>
    </row>
    <row r="16215" spans="1:9" hidden="1" x14ac:dyDescent="0.3">
      <c r="A16215" s="1" t="s">
        <v>159</v>
      </c>
      <c r="B16215" s="1" t="s">
        <v>371</v>
      </c>
      <c r="C16215">
        <v>40.654600000000002</v>
      </c>
      <c r="D16215">
        <v>-73.559399999999997</v>
      </c>
      <c r="E16215" s="1" t="s">
        <v>45</v>
      </c>
      <c r="F16215" t="s">
        <v>10640</v>
      </c>
      <c r="G16215">
        <v>0</v>
      </c>
      <c r="H16215">
        <v>0</v>
      </c>
      <c r="I16215">
        <v>0</v>
      </c>
    </row>
    <row r="16216" spans="1:9" hidden="1" x14ac:dyDescent="0.3">
      <c r="A16216" s="1" t="s">
        <v>159</v>
      </c>
      <c r="B16216" s="1" t="s">
        <v>371</v>
      </c>
      <c r="C16216">
        <v>40.654600000000002</v>
      </c>
      <c r="D16216">
        <v>-73.559399999999997</v>
      </c>
      <c r="E16216" s="1" t="s">
        <v>46</v>
      </c>
      <c r="F16216" t="s">
        <v>10856</v>
      </c>
      <c r="G16216">
        <v>0</v>
      </c>
      <c r="H16216">
        <v>0</v>
      </c>
      <c r="I16216">
        <v>0</v>
      </c>
    </row>
    <row r="16217" spans="1:9" hidden="1" x14ac:dyDescent="0.3">
      <c r="A16217" s="1" t="s">
        <v>159</v>
      </c>
      <c r="B16217" s="1" t="s">
        <v>371</v>
      </c>
      <c r="C16217">
        <v>40.654600000000002</v>
      </c>
      <c r="D16217">
        <v>-73.559399999999997</v>
      </c>
      <c r="E16217" s="1" t="s">
        <v>47</v>
      </c>
      <c r="F16217" t="s">
        <v>17725</v>
      </c>
      <c r="G16217">
        <v>0</v>
      </c>
      <c r="H16217">
        <v>1</v>
      </c>
      <c r="I16217">
        <v>0</v>
      </c>
    </row>
    <row r="16218" spans="1:9" hidden="1" x14ac:dyDescent="0.3">
      <c r="A16218" s="1" t="s">
        <v>159</v>
      </c>
      <c r="B16218" s="1" t="s">
        <v>371</v>
      </c>
      <c r="C16218">
        <v>40.654600000000002</v>
      </c>
      <c r="D16218">
        <v>-73.559399999999997</v>
      </c>
      <c r="E16218" s="1" t="s">
        <v>48</v>
      </c>
      <c r="F16218" t="s">
        <v>17726</v>
      </c>
      <c r="G16218">
        <v>0</v>
      </c>
      <c r="H16218">
        <v>1</v>
      </c>
      <c r="I16218">
        <v>0</v>
      </c>
    </row>
    <row r="16219" spans="1:9" hidden="1" x14ac:dyDescent="0.3">
      <c r="A16219" s="1" t="s">
        <v>159</v>
      </c>
      <c r="B16219" s="1" t="s">
        <v>371</v>
      </c>
      <c r="C16219">
        <v>40.654600000000002</v>
      </c>
      <c r="D16219">
        <v>-73.559399999999997</v>
      </c>
      <c r="E16219" s="1" t="s">
        <v>49</v>
      </c>
      <c r="F16219" t="s">
        <v>17274</v>
      </c>
      <c r="G16219">
        <v>0</v>
      </c>
      <c r="H16219">
        <v>4</v>
      </c>
      <c r="I16219">
        <v>0</v>
      </c>
    </row>
    <row r="16220" spans="1:9" hidden="1" x14ac:dyDescent="0.3">
      <c r="A16220" s="1" t="s">
        <v>159</v>
      </c>
      <c r="B16220" s="1" t="s">
        <v>371</v>
      </c>
      <c r="C16220">
        <v>40.654600000000002</v>
      </c>
      <c r="D16220">
        <v>-73.559399999999997</v>
      </c>
      <c r="E16220" s="1" t="s">
        <v>50</v>
      </c>
      <c r="F16220" t="s">
        <v>17275</v>
      </c>
      <c r="G16220">
        <v>0</v>
      </c>
      <c r="H16220">
        <v>5</v>
      </c>
      <c r="I16220">
        <v>0</v>
      </c>
    </row>
    <row r="16221" spans="1:9" hidden="1" x14ac:dyDescent="0.3">
      <c r="A16221" s="1" t="s">
        <v>159</v>
      </c>
      <c r="B16221" s="1" t="s">
        <v>371</v>
      </c>
      <c r="C16221">
        <v>40.654600000000002</v>
      </c>
      <c r="D16221">
        <v>-73.559399999999997</v>
      </c>
      <c r="E16221" s="1" t="s">
        <v>51</v>
      </c>
      <c r="F16221" t="s">
        <v>17276</v>
      </c>
      <c r="G16221">
        <v>0</v>
      </c>
      <c r="H16221">
        <v>17</v>
      </c>
      <c r="I16221">
        <v>0</v>
      </c>
    </row>
    <row r="16222" spans="1:9" hidden="1" x14ac:dyDescent="0.3">
      <c r="A16222" s="1" t="s">
        <v>159</v>
      </c>
      <c r="B16222" s="1" t="s">
        <v>371</v>
      </c>
      <c r="C16222">
        <v>40.654600000000002</v>
      </c>
      <c r="D16222">
        <v>-73.559399999999997</v>
      </c>
      <c r="E16222" s="1" t="s">
        <v>52</v>
      </c>
      <c r="F16222" t="s">
        <v>11241</v>
      </c>
      <c r="G16222">
        <v>0</v>
      </c>
      <c r="H16222">
        <v>0</v>
      </c>
      <c r="I16222">
        <v>0</v>
      </c>
    </row>
    <row r="16223" spans="1:9" hidden="1" x14ac:dyDescent="0.3">
      <c r="A16223" s="1" t="s">
        <v>159</v>
      </c>
      <c r="B16223" s="1" t="s">
        <v>371</v>
      </c>
      <c r="C16223">
        <v>40.654600000000002</v>
      </c>
      <c r="D16223">
        <v>-73.559399999999997</v>
      </c>
      <c r="E16223" s="1" t="s">
        <v>53</v>
      </c>
      <c r="F16223" t="s">
        <v>11439</v>
      </c>
      <c r="G16223">
        <v>0</v>
      </c>
      <c r="H16223">
        <v>0</v>
      </c>
      <c r="I16223">
        <v>0</v>
      </c>
    </row>
    <row r="16224" spans="1:9" hidden="1" x14ac:dyDescent="0.3">
      <c r="A16224" s="1" t="s">
        <v>159</v>
      </c>
      <c r="B16224" s="1" t="s">
        <v>371</v>
      </c>
      <c r="C16224">
        <v>40.654600000000002</v>
      </c>
      <c r="D16224">
        <v>-73.559399999999997</v>
      </c>
      <c r="E16224" s="1" t="s">
        <v>54</v>
      </c>
      <c r="F16224" t="s">
        <v>11634</v>
      </c>
      <c r="G16224">
        <v>0</v>
      </c>
      <c r="H16224">
        <v>0</v>
      </c>
      <c r="I16224">
        <v>0</v>
      </c>
    </row>
    <row r="16225" spans="1:9" hidden="1" x14ac:dyDescent="0.3">
      <c r="A16225" s="1" t="s">
        <v>159</v>
      </c>
      <c r="B16225" s="1" t="s">
        <v>371</v>
      </c>
      <c r="C16225">
        <v>40.654600000000002</v>
      </c>
      <c r="D16225">
        <v>-73.559399999999997</v>
      </c>
      <c r="E16225" s="1" t="s">
        <v>21548</v>
      </c>
      <c r="F16225" t="s">
        <v>21860</v>
      </c>
      <c r="G16225">
        <v>0</v>
      </c>
      <c r="H16225">
        <v>0</v>
      </c>
      <c r="I16225">
        <v>0</v>
      </c>
    </row>
    <row r="16226" spans="1:9" hidden="1" x14ac:dyDescent="0.3">
      <c r="A16226" s="1" t="s">
        <v>159</v>
      </c>
      <c r="B16226" s="1" t="s">
        <v>372</v>
      </c>
      <c r="C16226">
        <v>44.996400000000001</v>
      </c>
      <c r="D16226">
        <v>-93.061599999999999</v>
      </c>
      <c r="E16226" s="1" t="s">
        <v>4</v>
      </c>
      <c r="F16226" t="s">
        <v>1030</v>
      </c>
      <c r="G16226">
        <v>0</v>
      </c>
      <c r="H16226">
        <v>0</v>
      </c>
      <c r="I16226">
        <v>0</v>
      </c>
    </row>
    <row r="16227" spans="1:9" hidden="1" x14ac:dyDescent="0.3">
      <c r="A16227" s="1" t="s">
        <v>159</v>
      </c>
      <c r="B16227" s="1" t="s">
        <v>372</v>
      </c>
      <c r="C16227">
        <v>44.996400000000001</v>
      </c>
      <c r="D16227">
        <v>-93.061599999999999</v>
      </c>
      <c r="E16227" s="1" t="s">
        <v>5</v>
      </c>
      <c r="F16227" t="s">
        <v>1272</v>
      </c>
      <c r="G16227">
        <v>0</v>
      </c>
      <c r="H16227">
        <v>0</v>
      </c>
      <c r="I16227">
        <v>0</v>
      </c>
    </row>
    <row r="16228" spans="1:9" hidden="1" x14ac:dyDescent="0.3">
      <c r="A16228" s="1" t="s">
        <v>159</v>
      </c>
      <c r="B16228" s="1" t="s">
        <v>372</v>
      </c>
      <c r="C16228">
        <v>44.996400000000001</v>
      </c>
      <c r="D16228">
        <v>-93.061599999999999</v>
      </c>
      <c r="E16228" s="1" t="s">
        <v>6</v>
      </c>
      <c r="F16228" t="s">
        <v>1514</v>
      </c>
      <c r="G16228">
        <v>0</v>
      </c>
      <c r="H16228">
        <v>0</v>
      </c>
      <c r="I16228">
        <v>0</v>
      </c>
    </row>
    <row r="16229" spans="1:9" hidden="1" x14ac:dyDescent="0.3">
      <c r="A16229" s="1" t="s">
        <v>159</v>
      </c>
      <c r="B16229" s="1" t="s">
        <v>372</v>
      </c>
      <c r="C16229">
        <v>44.996400000000001</v>
      </c>
      <c r="D16229">
        <v>-93.061599999999999</v>
      </c>
      <c r="E16229" s="1" t="s">
        <v>7</v>
      </c>
      <c r="F16229" t="s">
        <v>1755</v>
      </c>
      <c r="G16229">
        <v>0</v>
      </c>
      <c r="H16229">
        <v>0</v>
      </c>
      <c r="I16229">
        <v>0</v>
      </c>
    </row>
    <row r="16230" spans="1:9" hidden="1" x14ac:dyDescent="0.3">
      <c r="A16230" s="1" t="s">
        <v>159</v>
      </c>
      <c r="B16230" s="1" t="s">
        <v>372</v>
      </c>
      <c r="C16230">
        <v>44.996400000000001</v>
      </c>
      <c r="D16230">
        <v>-93.061599999999999</v>
      </c>
      <c r="E16230" s="1" t="s">
        <v>8</v>
      </c>
      <c r="F16230" t="s">
        <v>1996</v>
      </c>
      <c r="G16230">
        <v>0</v>
      </c>
      <c r="H16230">
        <v>0</v>
      </c>
      <c r="I16230">
        <v>0</v>
      </c>
    </row>
    <row r="16231" spans="1:9" hidden="1" x14ac:dyDescent="0.3">
      <c r="A16231" s="1" t="s">
        <v>159</v>
      </c>
      <c r="B16231" s="1" t="s">
        <v>372</v>
      </c>
      <c r="C16231">
        <v>44.996400000000001</v>
      </c>
      <c r="D16231">
        <v>-93.061599999999999</v>
      </c>
      <c r="E16231" s="1" t="s">
        <v>9</v>
      </c>
      <c r="F16231" t="s">
        <v>2234</v>
      </c>
      <c r="G16231">
        <v>0</v>
      </c>
      <c r="H16231">
        <v>0</v>
      </c>
      <c r="I16231">
        <v>0</v>
      </c>
    </row>
    <row r="16232" spans="1:9" hidden="1" x14ac:dyDescent="0.3">
      <c r="A16232" s="1" t="s">
        <v>159</v>
      </c>
      <c r="B16232" s="1" t="s">
        <v>372</v>
      </c>
      <c r="C16232">
        <v>44.996400000000001</v>
      </c>
      <c r="D16232">
        <v>-93.061599999999999</v>
      </c>
      <c r="E16232" s="1" t="s">
        <v>10</v>
      </c>
      <c r="F16232" t="s">
        <v>2472</v>
      </c>
      <c r="G16232">
        <v>0</v>
      </c>
      <c r="H16232">
        <v>0</v>
      </c>
      <c r="I16232">
        <v>0</v>
      </c>
    </row>
    <row r="16233" spans="1:9" hidden="1" x14ac:dyDescent="0.3">
      <c r="A16233" s="1" t="s">
        <v>159</v>
      </c>
      <c r="B16233" s="1" t="s">
        <v>372</v>
      </c>
      <c r="C16233">
        <v>44.996400000000001</v>
      </c>
      <c r="D16233">
        <v>-93.061599999999999</v>
      </c>
      <c r="E16233" s="1" t="s">
        <v>11</v>
      </c>
      <c r="F16233" t="s">
        <v>2710</v>
      </c>
      <c r="G16233">
        <v>0</v>
      </c>
      <c r="H16233">
        <v>0</v>
      </c>
      <c r="I16233">
        <v>0</v>
      </c>
    </row>
    <row r="16234" spans="1:9" hidden="1" x14ac:dyDescent="0.3">
      <c r="A16234" s="1" t="s">
        <v>159</v>
      </c>
      <c r="B16234" s="1" t="s">
        <v>372</v>
      </c>
      <c r="C16234">
        <v>44.996400000000001</v>
      </c>
      <c r="D16234">
        <v>-93.061599999999999</v>
      </c>
      <c r="E16234" s="1" t="s">
        <v>12</v>
      </c>
      <c r="F16234" t="s">
        <v>2948</v>
      </c>
      <c r="G16234">
        <v>0</v>
      </c>
      <c r="H16234">
        <v>0</v>
      </c>
      <c r="I16234">
        <v>0</v>
      </c>
    </row>
    <row r="16235" spans="1:9" hidden="1" x14ac:dyDescent="0.3">
      <c r="A16235" s="1" t="s">
        <v>159</v>
      </c>
      <c r="B16235" s="1" t="s">
        <v>372</v>
      </c>
      <c r="C16235">
        <v>44.996400000000001</v>
      </c>
      <c r="D16235">
        <v>-93.061599999999999</v>
      </c>
      <c r="E16235" s="1" t="s">
        <v>13</v>
      </c>
      <c r="F16235" t="s">
        <v>3186</v>
      </c>
      <c r="G16235">
        <v>0</v>
      </c>
      <c r="H16235">
        <v>0</v>
      </c>
      <c r="I16235">
        <v>0</v>
      </c>
    </row>
    <row r="16236" spans="1:9" hidden="1" x14ac:dyDescent="0.3">
      <c r="A16236" s="1" t="s">
        <v>159</v>
      </c>
      <c r="B16236" s="1" t="s">
        <v>372</v>
      </c>
      <c r="C16236">
        <v>44.996400000000001</v>
      </c>
      <c r="D16236">
        <v>-93.061599999999999</v>
      </c>
      <c r="E16236" s="1" t="s">
        <v>14</v>
      </c>
      <c r="F16236" t="s">
        <v>3423</v>
      </c>
      <c r="G16236">
        <v>0</v>
      </c>
      <c r="H16236">
        <v>0</v>
      </c>
      <c r="I16236">
        <v>0</v>
      </c>
    </row>
    <row r="16237" spans="1:9" hidden="1" x14ac:dyDescent="0.3">
      <c r="A16237" s="1" t="s">
        <v>159</v>
      </c>
      <c r="B16237" s="1" t="s">
        <v>372</v>
      </c>
      <c r="C16237">
        <v>44.996400000000001</v>
      </c>
      <c r="D16237">
        <v>-93.061599999999999</v>
      </c>
      <c r="E16237" s="1" t="s">
        <v>15</v>
      </c>
      <c r="F16237" t="s">
        <v>3659</v>
      </c>
      <c r="G16237">
        <v>0</v>
      </c>
      <c r="H16237">
        <v>0</v>
      </c>
      <c r="I16237">
        <v>0</v>
      </c>
    </row>
    <row r="16238" spans="1:9" hidden="1" x14ac:dyDescent="0.3">
      <c r="A16238" s="1" t="s">
        <v>159</v>
      </c>
      <c r="B16238" s="1" t="s">
        <v>372</v>
      </c>
      <c r="C16238">
        <v>44.996400000000001</v>
      </c>
      <c r="D16238">
        <v>-93.061599999999999</v>
      </c>
      <c r="E16238" s="1" t="s">
        <v>16</v>
      </c>
      <c r="F16238" t="s">
        <v>3895</v>
      </c>
      <c r="G16238">
        <v>0</v>
      </c>
      <c r="H16238">
        <v>0</v>
      </c>
      <c r="I16238">
        <v>0</v>
      </c>
    </row>
    <row r="16239" spans="1:9" hidden="1" x14ac:dyDescent="0.3">
      <c r="A16239" s="1" t="s">
        <v>159</v>
      </c>
      <c r="B16239" s="1" t="s">
        <v>372</v>
      </c>
      <c r="C16239">
        <v>44.996400000000001</v>
      </c>
      <c r="D16239">
        <v>-93.061599999999999</v>
      </c>
      <c r="E16239" s="1" t="s">
        <v>17</v>
      </c>
      <c r="F16239" t="s">
        <v>4130</v>
      </c>
      <c r="G16239">
        <v>0</v>
      </c>
      <c r="H16239">
        <v>0</v>
      </c>
      <c r="I16239">
        <v>0</v>
      </c>
    </row>
    <row r="16240" spans="1:9" hidden="1" x14ac:dyDescent="0.3">
      <c r="A16240" s="1" t="s">
        <v>159</v>
      </c>
      <c r="B16240" s="1" t="s">
        <v>372</v>
      </c>
      <c r="C16240">
        <v>44.996400000000001</v>
      </c>
      <c r="D16240">
        <v>-93.061599999999999</v>
      </c>
      <c r="E16240" s="1" t="s">
        <v>18</v>
      </c>
      <c r="F16240" t="s">
        <v>4365</v>
      </c>
      <c r="G16240">
        <v>0</v>
      </c>
      <c r="H16240">
        <v>0</v>
      </c>
      <c r="I16240">
        <v>0</v>
      </c>
    </row>
    <row r="16241" spans="1:9" hidden="1" x14ac:dyDescent="0.3">
      <c r="A16241" s="1" t="s">
        <v>159</v>
      </c>
      <c r="B16241" s="1" t="s">
        <v>372</v>
      </c>
      <c r="C16241">
        <v>44.996400000000001</v>
      </c>
      <c r="D16241">
        <v>-93.061599999999999</v>
      </c>
      <c r="E16241" s="1" t="s">
        <v>19</v>
      </c>
      <c r="F16241" t="s">
        <v>4600</v>
      </c>
      <c r="G16241">
        <v>0</v>
      </c>
      <c r="H16241">
        <v>0</v>
      </c>
      <c r="I16241">
        <v>0</v>
      </c>
    </row>
    <row r="16242" spans="1:9" hidden="1" x14ac:dyDescent="0.3">
      <c r="A16242" s="1" t="s">
        <v>159</v>
      </c>
      <c r="B16242" s="1" t="s">
        <v>372</v>
      </c>
      <c r="C16242">
        <v>44.996400000000001</v>
      </c>
      <c r="D16242">
        <v>-93.061599999999999</v>
      </c>
      <c r="E16242" s="1" t="s">
        <v>20</v>
      </c>
      <c r="F16242" t="s">
        <v>4835</v>
      </c>
      <c r="G16242">
        <v>0</v>
      </c>
      <c r="H16242">
        <v>0</v>
      </c>
      <c r="I16242">
        <v>0</v>
      </c>
    </row>
    <row r="16243" spans="1:9" hidden="1" x14ac:dyDescent="0.3">
      <c r="A16243" s="1" t="s">
        <v>159</v>
      </c>
      <c r="B16243" s="1" t="s">
        <v>372</v>
      </c>
      <c r="C16243">
        <v>44.996400000000001</v>
      </c>
      <c r="D16243">
        <v>-93.061599999999999</v>
      </c>
      <c r="E16243" s="1" t="s">
        <v>21</v>
      </c>
      <c r="F16243" t="s">
        <v>5070</v>
      </c>
      <c r="G16243">
        <v>0</v>
      </c>
      <c r="H16243">
        <v>0</v>
      </c>
      <c r="I16243">
        <v>0</v>
      </c>
    </row>
    <row r="16244" spans="1:9" hidden="1" x14ac:dyDescent="0.3">
      <c r="A16244" s="1" t="s">
        <v>159</v>
      </c>
      <c r="B16244" s="1" t="s">
        <v>372</v>
      </c>
      <c r="C16244">
        <v>44.996400000000001</v>
      </c>
      <c r="D16244">
        <v>-93.061599999999999</v>
      </c>
      <c r="E16244" s="1" t="s">
        <v>22</v>
      </c>
      <c r="F16244" t="s">
        <v>5305</v>
      </c>
      <c r="G16244">
        <v>0</v>
      </c>
      <c r="H16244">
        <v>0</v>
      </c>
      <c r="I16244">
        <v>0</v>
      </c>
    </row>
    <row r="16245" spans="1:9" hidden="1" x14ac:dyDescent="0.3">
      <c r="A16245" s="1" t="s">
        <v>159</v>
      </c>
      <c r="B16245" s="1" t="s">
        <v>372</v>
      </c>
      <c r="C16245">
        <v>44.996400000000001</v>
      </c>
      <c r="D16245">
        <v>-93.061599999999999</v>
      </c>
      <c r="E16245" s="1" t="s">
        <v>23</v>
      </c>
      <c r="F16245" t="s">
        <v>5540</v>
      </c>
      <c r="G16245">
        <v>0</v>
      </c>
      <c r="H16245">
        <v>0</v>
      </c>
      <c r="I16245">
        <v>0</v>
      </c>
    </row>
    <row r="16246" spans="1:9" hidden="1" x14ac:dyDescent="0.3">
      <c r="A16246" s="1" t="s">
        <v>159</v>
      </c>
      <c r="B16246" s="1" t="s">
        <v>372</v>
      </c>
      <c r="C16246">
        <v>44.996400000000001</v>
      </c>
      <c r="D16246">
        <v>-93.061599999999999</v>
      </c>
      <c r="E16246" s="1" t="s">
        <v>24</v>
      </c>
      <c r="F16246" t="s">
        <v>5775</v>
      </c>
      <c r="G16246">
        <v>0</v>
      </c>
      <c r="H16246">
        <v>0</v>
      </c>
      <c r="I16246">
        <v>0</v>
      </c>
    </row>
    <row r="16247" spans="1:9" hidden="1" x14ac:dyDescent="0.3">
      <c r="A16247" s="1" t="s">
        <v>159</v>
      </c>
      <c r="B16247" s="1" t="s">
        <v>372</v>
      </c>
      <c r="C16247">
        <v>44.996400000000001</v>
      </c>
      <c r="D16247">
        <v>-93.061599999999999</v>
      </c>
      <c r="E16247" s="1" t="s">
        <v>25</v>
      </c>
      <c r="F16247" t="s">
        <v>6009</v>
      </c>
      <c r="G16247">
        <v>0</v>
      </c>
      <c r="H16247">
        <v>0</v>
      </c>
      <c r="I16247">
        <v>0</v>
      </c>
    </row>
    <row r="16248" spans="1:9" hidden="1" x14ac:dyDescent="0.3">
      <c r="A16248" s="1" t="s">
        <v>159</v>
      </c>
      <c r="B16248" s="1" t="s">
        <v>372</v>
      </c>
      <c r="C16248">
        <v>44.996400000000001</v>
      </c>
      <c r="D16248">
        <v>-93.061599999999999</v>
      </c>
      <c r="E16248" s="1" t="s">
        <v>26</v>
      </c>
      <c r="F16248" t="s">
        <v>6243</v>
      </c>
      <c r="G16248">
        <v>0</v>
      </c>
      <c r="H16248">
        <v>0</v>
      </c>
      <c r="I16248">
        <v>0</v>
      </c>
    </row>
    <row r="16249" spans="1:9" hidden="1" x14ac:dyDescent="0.3">
      <c r="A16249" s="1" t="s">
        <v>159</v>
      </c>
      <c r="B16249" s="1" t="s">
        <v>372</v>
      </c>
      <c r="C16249">
        <v>44.996400000000001</v>
      </c>
      <c r="D16249">
        <v>-93.061599999999999</v>
      </c>
      <c r="E16249" s="1" t="s">
        <v>27</v>
      </c>
      <c r="F16249" t="s">
        <v>6477</v>
      </c>
      <c r="G16249">
        <v>0</v>
      </c>
      <c r="H16249">
        <v>0</v>
      </c>
      <c r="I16249">
        <v>0</v>
      </c>
    </row>
    <row r="16250" spans="1:9" hidden="1" x14ac:dyDescent="0.3">
      <c r="A16250" s="1" t="s">
        <v>159</v>
      </c>
      <c r="B16250" s="1" t="s">
        <v>372</v>
      </c>
      <c r="C16250">
        <v>44.996400000000001</v>
      </c>
      <c r="D16250">
        <v>-93.061599999999999</v>
      </c>
      <c r="E16250" s="1" t="s">
        <v>28</v>
      </c>
      <c r="F16250" t="s">
        <v>6711</v>
      </c>
      <c r="G16250">
        <v>0</v>
      </c>
      <c r="H16250">
        <v>0</v>
      </c>
      <c r="I16250">
        <v>0</v>
      </c>
    </row>
    <row r="16251" spans="1:9" hidden="1" x14ac:dyDescent="0.3">
      <c r="A16251" s="1" t="s">
        <v>159</v>
      </c>
      <c r="B16251" s="1" t="s">
        <v>372</v>
      </c>
      <c r="C16251">
        <v>44.996400000000001</v>
      </c>
      <c r="D16251">
        <v>-93.061599999999999</v>
      </c>
      <c r="E16251" s="1" t="s">
        <v>29</v>
      </c>
      <c r="F16251" t="s">
        <v>6945</v>
      </c>
      <c r="G16251">
        <v>0</v>
      </c>
      <c r="H16251">
        <v>0</v>
      </c>
      <c r="I16251">
        <v>0</v>
      </c>
    </row>
    <row r="16252" spans="1:9" hidden="1" x14ac:dyDescent="0.3">
      <c r="A16252" s="1" t="s">
        <v>159</v>
      </c>
      <c r="B16252" s="1" t="s">
        <v>372</v>
      </c>
      <c r="C16252">
        <v>44.996400000000001</v>
      </c>
      <c r="D16252">
        <v>-93.061599999999999</v>
      </c>
      <c r="E16252" s="1" t="s">
        <v>30</v>
      </c>
      <c r="F16252" t="s">
        <v>7179</v>
      </c>
      <c r="G16252">
        <v>0</v>
      </c>
      <c r="H16252">
        <v>0</v>
      </c>
      <c r="I16252">
        <v>0</v>
      </c>
    </row>
    <row r="16253" spans="1:9" hidden="1" x14ac:dyDescent="0.3">
      <c r="A16253" s="1" t="s">
        <v>159</v>
      </c>
      <c r="B16253" s="1" t="s">
        <v>372</v>
      </c>
      <c r="C16253">
        <v>44.996400000000001</v>
      </c>
      <c r="D16253">
        <v>-93.061599999999999</v>
      </c>
      <c r="E16253" s="1" t="s">
        <v>31</v>
      </c>
      <c r="F16253" t="s">
        <v>7413</v>
      </c>
      <c r="G16253">
        <v>0</v>
      </c>
      <c r="H16253">
        <v>0</v>
      </c>
      <c r="I16253">
        <v>0</v>
      </c>
    </row>
    <row r="16254" spans="1:9" hidden="1" x14ac:dyDescent="0.3">
      <c r="A16254" s="1" t="s">
        <v>159</v>
      </c>
      <c r="B16254" s="1" t="s">
        <v>372</v>
      </c>
      <c r="C16254">
        <v>44.996400000000001</v>
      </c>
      <c r="D16254">
        <v>-93.061599999999999</v>
      </c>
      <c r="E16254" s="1" t="s">
        <v>32</v>
      </c>
      <c r="F16254" t="s">
        <v>7647</v>
      </c>
      <c r="G16254">
        <v>0</v>
      </c>
      <c r="H16254">
        <v>0</v>
      </c>
      <c r="I16254">
        <v>0</v>
      </c>
    </row>
    <row r="16255" spans="1:9" hidden="1" x14ac:dyDescent="0.3">
      <c r="A16255" s="1" t="s">
        <v>159</v>
      </c>
      <c r="B16255" s="1" t="s">
        <v>372</v>
      </c>
      <c r="C16255">
        <v>44.996400000000001</v>
      </c>
      <c r="D16255">
        <v>-93.061599999999999</v>
      </c>
      <c r="E16255" s="1" t="s">
        <v>33</v>
      </c>
      <c r="F16255" t="s">
        <v>7881</v>
      </c>
      <c r="G16255">
        <v>0</v>
      </c>
      <c r="H16255">
        <v>0</v>
      </c>
      <c r="I16255">
        <v>0</v>
      </c>
    </row>
    <row r="16256" spans="1:9" hidden="1" x14ac:dyDescent="0.3">
      <c r="A16256" s="1" t="s">
        <v>159</v>
      </c>
      <c r="B16256" s="1" t="s">
        <v>372</v>
      </c>
      <c r="C16256">
        <v>44.996400000000001</v>
      </c>
      <c r="D16256">
        <v>-93.061599999999999</v>
      </c>
      <c r="E16256" s="1" t="s">
        <v>34</v>
      </c>
      <c r="F16256" t="s">
        <v>8115</v>
      </c>
      <c r="G16256">
        <v>0</v>
      </c>
      <c r="H16256">
        <v>0</v>
      </c>
      <c r="I16256">
        <v>0</v>
      </c>
    </row>
    <row r="16257" spans="1:9" hidden="1" x14ac:dyDescent="0.3">
      <c r="A16257" s="1" t="s">
        <v>159</v>
      </c>
      <c r="B16257" s="1" t="s">
        <v>372</v>
      </c>
      <c r="C16257">
        <v>44.996400000000001</v>
      </c>
      <c r="D16257">
        <v>-93.061599999999999</v>
      </c>
      <c r="E16257" s="1" t="s">
        <v>35</v>
      </c>
      <c r="F16257" t="s">
        <v>8347</v>
      </c>
      <c r="G16257">
        <v>0</v>
      </c>
      <c r="H16257">
        <v>0</v>
      </c>
      <c r="I16257">
        <v>0</v>
      </c>
    </row>
    <row r="16258" spans="1:9" hidden="1" x14ac:dyDescent="0.3">
      <c r="A16258" s="1" t="s">
        <v>159</v>
      </c>
      <c r="B16258" s="1" t="s">
        <v>372</v>
      </c>
      <c r="C16258">
        <v>44.996400000000001</v>
      </c>
      <c r="D16258">
        <v>-93.061599999999999</v>
      </c>
      <c r="E16258" s="1" t="s">
        <v>36</v>
      </c>
      <c r="F16258" t="s">
        <v>8579</v>
      </c>
      <c r="G16258">
        <v>0</v>
      </c>
      <c r="H16258">
        <v>0</v>
      </c>
      <c r="I16258">
        <v>0</v>
      </c>
    </row>
    <row r="16259" spans="1:9" hidden="1" x14ac:dyDescent="0.3">
      <c r="A16259" s="1" t="s">
        <v>159</v>
      </c>
      <c r="B16259" s="1" t="s">
        <v>372</v>
      </c>
      <c r="C16259">
        <v>44.996400000000001</v>
      </c>
      <c r="D16259">
        <v>-93.061599999999999</v>
      </c>
      <c r="E16259" s="1" t="s">
        <v>37</v>
      </c>
      <c r="F16259" t="s">
        <v>8810</v>
      </c>
      <c r="G16259">
        <v>0</v>
      </c>
      <c r="H16259">
        <v>0</v>
      </c>
      <c r="I16259">
        <v>0</v>
      </c>
    </row>
    <row r="16260" spans="1:9" hidden="1" x14ac:dyDescent="0.3">
      <c r="A16260" s="1" t="s">
        <v>159</v>
      </c>
      <c r="B16260" s="1" t="s">
        <v>372</v>
      </c>
      <c r="C16260">
        <v>44.996400000000001</v>
      </c>
      <c r="D16260">
        <v>-93.061599999999999</v>
      </c>
      <c r="E16260" s="1" t="s">
        <v>38</v>
      </c>
      <c r="F16260" t="s">
        <v>9041</v>
      </c>
      <c r="G16260">
        <v>0</v>
      </c>
      <c r="H16260">
        <v>0</v>
      </c>
      <c r="I16260">
        <v>0</v>
      </c>
    </row>
    <row r="16261" spans="1:9" hidden="1" x14ac:dyDescent="0.3">
      <c r="A16261" s="1" t="s">
        <v>159</v>
      </c>
      <c r="B16261" s="1" t="s">
        <v>372</v>
      </c>
      <c r="C16261">
        <v>44.996400000000001</v>
      </c>
      <c r="D16261">
        <v>-93.061599999999999</v>
      </c>
      <c r="E16261" s="1" t="s">
        <v>39</v>
      </c>
      <c r="F16261" t="s">
        <v>9272</v>
      </c>
      <c r="G16261">
        <v>0</v>
      </c>
      <c r="H16261">
        <v>0</v>
      </c>
      <c r="I16261">
        <v>0</v>
      </c>
    </row>
    <row r="16262" spans="1:9" hidden="1" x14ac:dyDescent="0.3">
      <c r="A16262" s="1" t="s">
        <v>159</v>
      </c>
      <c r="B16262" s="1" t="s">
        <v>372</v>
      </c>
      <c r="C16262">
        <v>44.996400000000001</v>
      </c>
      <c r="D16262">
        <v>-93.061599999999999</v>
      </c>
      <c r="E16262" s="1" t="s">
        <v>40</v>
      </c>
      <c r="F16262" t="s">
        <v>9503</v>
      </c>
      <c r="G16262">
        <v>0</v>
      </c>
      <c r="H16262">
        <v>0</v>
      </c>
      <c r="I16262">
        <v>0</v>
      </c>
    </row>
    <row r="16263" spans="1:9" hidden="1" x14ac:dyDescent="0.3">
      <c r="A16263" s="1" t="s">
        <v>159</v>
      </c>
      <c r="B16263" s="1" t="s">
        <v>372</v>
      </c>
      <c r="C16263">
        <v>44.996400000000001</v>
      </c>
      <c r="D16263">
        <v>-93.061599999999999</v>
      </c>
      <c r="E16263" s="1" t="s">
        <v>41</v>
      </c>
      <c r="F16263" t="s">
        <v>9734</v>
      </c>
      <c r="G16263">
        <v>0</v>
      </c>
      <c r="H16263">
        <v>0</v>
      </c>
      <c r="I16263">
        <v>0</v>
      </c>
    </row>
    <row r="16264" spans="1:9" hidden="1" x14ac:dyDescent="0.3">
      <c r="A16264" s="1" t="s">
        <v>159</v>
      </c>
      <c r="B16264" s="1" t="s">
        <v>372</v>
      </c>
      <c r="C16264">
        <v>44.996400000000001</v>
      </c>
      <c r="D16264">
        <v>-93.061599999999999</v>
      </c>
      <c r="E16264" s="1" t="s">
        <v>42</v>
      </c>
      <c r="F16264" t="s">
        <v>9965</v>
      </c>
      <c r="G16264">
        <v>0</v>
      </c>
      <c r="H16264">
        <v>0</v>
      </c>
      <c r="I16264">
        <v>0</v>
      </c>
    </row>
    <row r="16265" spans="1:9" hidden="1" x14ac:dyDescent="0.3">
      <c r="A16265" s="1" t="s">
        <v>159</v>
      </c>
      <c r="B16265" s="1" t="s">
        <v>372</v>
      </c>
      <c r="C16265">
        <v>44.996400000000001</v>
      </c>
      <c r="D16265">
        <v>-93.061599999999999</v>
      </c>
      <c r="E16265" s="1" t="s">
        <v>43</v>
      </c>
      <c r="F16265" t="s">
        <v>10193</v>
      </c>
      <c r="G16265">
        <v>0</v>
      </c>
      <c r="H16265">
        <v>0</v>
      </c>
      <c r="I16265">
        <v>0</v>
      </c>
    </row>
    <row r="16266" spans="1:9" hidden="1" x14ac:dyDescent="0.3">
      <c r="A16266" s="1" t="s">
        <v>159</v>
      </c>
      <c r="B16266" s="1" t="s">
        <v>372</v>
      </c>
      <c r="C16266">
        <v>44.996400000000001</v>
      </c>
      <c r="D16266">
        <v>-93.061599999999999</v>
      </c>
      <c r="E16266" s="1" t="s">
        <v>44</v>
      </c>
      <c r="F16266" t="s">
        <v>10421</v>
      </c>
      <c r="G16266">
        <v>0</v>
      </c>
      <c r="H16266">
        <v>0</v>
      </c>
      <c r="I16266">
        <v>0</v>
      </c>
    </row>
    <row r="16267" spans="1:9" hidden="1" x14ac:dyDescent="0.3">
      <c r="A16267" s="1" t="s">
        <v>159</v>
      </c>
      <c r="B16267" s="1" t="s">
        <v>372</v>
      </c>
      <c r="C16267">
        <v>44.996400000000001</v>
      </c>
      <c r="D16267">
        <v>-93.061599999999999</v>
      </c>
      <c r="E16267" s="1" t="s">
        <v>45</v>
      </c>
      <c r="F16267" t="s">
        <v>10641</v>
      </c>
      <c r="G16267">
        <v>0</v>
      </c>
      <c r="H16267">
        <v>0</v>
      </c>
      <c r="I16267">
        <v>0</v>
      </c>
    </row>
    <row r="16268" spans="1:9" hidden="1" x14ac:dyDescent="0.3">
      <c r="A16268" s="1" t="s">
        <v>159</v>
      </c>
      <c r="B16268" s="1" t="s">
        <v>372</v>
      </c>
      <c r="C16268">
        <v>44.996400000000001</v>
      </c>
      <c r="D16268">
        <v>-93.061599999999999</v>
      </c>
      <c r="E16268" s="1" t="s">
        <v>46</v>
      </c>
      <c r="F16268" t="s">
        <v>10857</v>
      </c>
      <c r="G16268">
        <v>0</v>
      </c>
      <c r="H16268">
        <v>0</v>
      </c>
      <c r="I16268">
        <v>0</v>
      </c>
    </row>
    <row r="16269" spans="1:9" hidden="1" x14ac:dyDescent="0.3">
      <c r="A16269" s="1" t="s">
        <v>159</v>
      </c>
      <c r="B16269" s="1" t="s">
        <v>372</v>
      </c>
      <c r="C16269">
        <v>44.996400000000001</v>
      </c>
      <c r="D16269">
        <v>-93.061599999999999</v>
      </c>
      <c r="E16269" s="1" t="s">
        <v>47</v>
      </c>
      <c r="F16269" t="s">
        <v>11071</v>
      </c>
      <c r="G16269">
        <v>0</v>
      </c>
      <c r="H16269">
        <v>0</v>
      </c>
      <c r="I16269">
        <v>0</v>
      </c>
    </row>
    <row r="16270" spans="1:9" hidden="1" x14ac:dyDescent="0.3">
      <c r="A16270" s="1" t="s">
        <v>159</v>
      </c>
      <c r="B16270" s="1" t="s">
        <v>372</v>
      </c>
      <c r="C16270">
        <v>44.996400000000001</v>
      </c>
      <c r="D16270">
        <v>-93.061599999999999</v>
      </c>
      <c r="E16270" s="1" t="s">
        <v>48</v>
      </c>
      <c r="F16270" t="s">
        <v>17727</v>
      </c>
      <c r="G16270">
        <v>0</v>
      </c>
      <c r="H16270">
        <v>1</v>
      </c>
      <c r="I16270">
        <v>0</v>
      </c>
    </row>
    <row r="16271" spans="1:9" hidden="1" x14ac:dyDescent="0.3">
      <c r="A16271" s="1" t="s">
        <v>159</v>
      </c>
      <c r="B16271" s="1" t="s">
        <v>372</v>
      </c>
      <c r="C16271">
        <v>44.996400000000001</v>
      </c>
      <c r="D16271">
        <v>-93.061599999999999</v>
      </c>
      <c r="E16271" s="1" t="s">
        <v>49</v>
      </c>
      <c r="F16271" t="s">
        <v>17728</v>
      </c>
      <c r="G16271">
        <v>0</v>
      </c>
      <c r="H16271">
        <v>1</v>
      </c>
      <c r="I16271">
        <v>0</v>
      </c>
    </row>
    <row r="16272" spans="1:9" hidden="1" x14ac:dyDescent="0.3">
      <c r="A16272" s="1" t="s">
        <v>159</v>
      </c>
      <c r="B16272" s="1" t="s">
        <v>372</v>
      </c>
      <c r="C16272">
        <v>44.996400000000001</v>
      </c>
      <c r="D16272">
        <v>-93.061599999999999</v>
      </c>
      <c r="E16272" s="1" t="s">
        <v>50</v>
      </c>
      <c r="F16272" t="s">
        <v>17729</v>
      </c>
      <c r="G16272">
        <v>0</v>
      </c>
      <c r="H16272">
        <v>1</v>
      </c>
      <c r="I16272">
        <v>0</v>
      </c>
    </row>
    <row r="16273" spans="1:9" hidden="1" x14ac:dyDescent="0.3">
      <c r="A16273" s="1" t="s">
        <v>159</v>
      </c>
      <c r="B16273" s="1" t="s">
        <v>372</v>
      </c>
      <c r="C16273">
        <v>44.996400000000001</v>
      </c>
      <c r="D16273">
        <v>-93.061599999999999</v>
      </c>
      <c r="E16273" s="1" t="s">
        <v>51</v>
      </c>
      <c r="F16273" t="s">
        <v>17730</v>
      </c>
      <c r="G16273">
        <v>0</v>
      </c>
      <c r="H16273">
        <v>1</v>
      </c>
      <c r="I16273">
        <v>0</v>
      </c>
    </row>
    <row r="16274" spans="1:9" hidden="1" x14ac:dyDescent="0.3">
      <c r="A16274" s="1" t="s">
        <v>159</v>
      </c>
      <c r="B16274" s="1" t="s">
        <v>372</v>
      </c>
      <c r="C16274">
        <v>44.996400000000001</v>
      </c>
      <c r="D16274">
        <v>-93.061599999999999</v>
      </c>
      <c r="E16274" s="1" t="s">
        <v>52</v>
      </c>
      <c r="F16274" t="s">
        <v>11242</v>
      </c>
      <c r="G16274">
        <v>0</v>
      </c>
      <c r="H16274">
        <v>0</v>
      </c>
      <c r="I16274">
        <v>0</v>
      </c>
    </row>
    <row r="16275" spans="1:9" hidden="1" x14ac:dyDescent="0.3">
      <c r="A16275" s="1" t="s">
        <v>159</v>
      </c>
      <c r="B16275" s="1" t="s">
        <v>372</v>
      </c>
      <c r="C16275">
        <v>44.996400000000001</v>
      </c>
      <c r="D16275">
        <v>-93.061599999999999</v>
      </c>
      <c r="E16275" s="1" t="s">
        <v>53</v>
      </c>
      <c r="F16275" t="s">
        <v>11440</v>
      </c>
      <c r="G16275">
        <v>0</v>
      </c>
      <c r="H16275">
        <v>0</v>
      </c>
      <c r="I16275">
        <v>0</v>
      </c>
    </row>
    <row r="16276" spans="1:9" hidden="1" x14ac:dyDescent="0.3">
      <c r="A16276" s="1" t="s">
        <v>159</v>
      </c>
      <c r="B16276" s="1" t="s">
        <v>372</v>
      </c>
      <c r="C16276">
        <v>44.996400000000001</v>
      </c>
      <c r="D16276">
        <v>-93.061599999999999</v>
      </c>
      <c r="E16276" s="1" t="s">
        <v>54</v>
      </c>
      <c r="F16276" t="s">
        <v>11635</v>
      </c>
      <c r="G16276">
        <v>0</v>
      </c>
      <c r="H16276">
        <v>0</v>
      </c>
      <c r="I16276">
        <v>0</v>
      </c>
    </row>
    <row r="16277" spans="1:9" hidden="1" x14ac:dyDescent="0.3">
      <c r="A16277" s="1" t="s">
        <v>159</v>
      </c>
      <c r="B16277" s="1" t="s">
        <v>372</v>
      </c>
      <c r="C16277">
        <v>44.996400000000001</v>
      </c>
      <c r="D16277">
        <v>-93.061599999999999</v>
      </c>
      <c r="E16277" s="1" t="s">
        <v>21548</v>
      </c>
      <c r="F16277" t="s">
        <v>21861</v>
      </c>
      <c r="G16277">
        <v>0</v>
      </c>
      <c r="H16277">
        <v>0</v>
      </c>
      <c r="I16277">
        <v>0</v>
      </c>
    </row>
    <row r="16278" spans="1:9" hidden="1" x14ac:dyDescent="0.3">
      <c r="A16278" s="1" t="s">
        <v>159</v>
      </c>
      <c r="B16278" s="1" t="s">
        <v>373</v>
      </c>
      <c r="C16278">
        <v>40.5608</v>
      </c>
      <c r="D16278">
        <v>-119.6035</v>
      </c>
      <c r="E16278" s="1" t="s">
        <v>4</v>
      </c>
      <c r="F16278" t="s">
        <v>1031</v>
      </c>
      <c r="G16278">
        <v>0</v>
      </c>
      <c r="H16278">
        <v>0</v>
      </c>
      <c r="I16278">
        <v>0</v>
      </c>
    </row>
    <row r="16279" spans="1:9" hidden="1" x14ac:dyDescent="0.3">
      <c r="A16279" s="1" t="s">
        <v>159</v>
      </c>
      <c r="B16279" s="1" t="s">
        <v>373</v>
      </c>
      <c r="C16279">
        <v>40.5608</v>
      </c>
      <c r="D16279">
        <v>-119.6035</v>
      </c>
      <c r="E16279" s="1" t="s">
        <v>5</v>
      </c>
      <c r="F16279" t="s">
        <v>1273</v>
      </c>
      <c r="G16279">
        <v>0</v>
      </c>
      <c r="H16279">
        <v>0</v>
      </c>
      <c r="I16279">
        <v>0</v>
      </c>
    </row>
    <row r="16280" spans="1:9" hidden="1" x14ac:dyDescent="0.3">
      <c r="A16280" s="1" t="s">
        <v>159</v>
      </c>
      <c r="B16280" s="1" t="s">
        <v>373</v>
      </c>
      <c r="C16280">
        <v>40.5608</v>
      </c>
      <c r="D16280">
        <v>-119.6035</v>
      </c>
      <c r="E16280" s="1" t="s">
        <v>6</v>
      </c>
      <c r="F16280" t="s">
        <v>1515</v>
      </c>
      <c r="G16280">
        <v>0</v>
      </c>
      <c r="H16280">
        <v>0</v>
      </c>
      <c r="I16280">
        <v>0</v>
      </c>
    </row>
    <row r="16281" spans="1:9" hidden="1" x14ac:dyDescent="0.3">
      <c r="A16281" s="1" t="s">
        <v>159</v>
      </c>
      <c r="B16281" s="1" t="s">
        <v>373</v>
      </c>
      <c r="C16281">
        <v>40.5608</v>
      </c>
      <c r="D16281">
        <v>-119.6035</v>
      </c>
      <c r="E16281" s="1" t="s">
        <v>7</v>
      </c>
      <c r="F16281" t="s">
        <v>1756</v>
      </c>
      <c r="G16281">
        <v>0</v>
      </c>
      <c r="H16281">
        <v>0</v>
      </c>
      <c r="I16281">
        <v>0</v>
      </c>
    </row>
    <row r="16282" spans="1:9" hidden="1" x14ac:dyDescent="0.3">
      <c r="A16282" s="1" t="s">
        <v>159</v>
      </c>
      <c r="B16282" s="1" t="s">
        <v>373</v>
      </c>
      <c r="C16282">
        <v>40.5608</v>
      </c>
      <c r="D16282">
        <v>-119.6035</v>
      </c>
      <c r="E16282" s="1" t="s">
        <v>8</v>
      </c>
      <c r="F16282" t="s">
        <v>1997</v>
      </c>
      <c r="G16282">
        <v>0</v>
      </c>
      <c r="H16282">
        <v>0</v>
      </c>
      <c r="I16282">
        <v>0</v>
      </c>
    </row>
    <row r="16283" spans="1:9" hidden="1" x14ac:dyDescent="0.3">
      <c r="A16283" s="1" t="s">
        <v>159</v>
      </c>
      <c r="B16283" s="1" t="s">
        <v>373</v>
      </c>
      <c r="C16283">
        <v>40.5608</v>
      </c>
      <c r="D16283">
        <v>-119.6035</v>
      </c>
      <c r="E16283" s="1" t="s">
        <v>9</v>
      </c>
      <c r="F16283" t="s">
        <v>2235</v>
      </c>
      <c r="G16283">
        <v>0</v>
      </c>
      <c r="H16283">
        <v>0</v>
      </c>
      <c r="I16283">
        <v>0</v>
      </c>
    </row>
    <row r="16284" spans="1:9" hidden="1" x14ac:dyDescent="0.3">
      <c r="A16284" s="1" t="s">
        <v>159</v>
      </c>
      <c r="B16284" s="1" t="s">
        <v>373</v>
      </c>
      <c r="C16284">
        <v>40.5608</v>
      </c>
      <c r="D16284">
        <v>-119.6035</v>
      </c>
      <c r="E16284" s="1" t="s">
        <v>10</v>
      </c>
      <c r="F16284" t="s">
        <v>2473</v>
      </c>
      <c r="G16284">
        <v>0</v>
      </c>
      <c r="H16284">
        <v>0</v>
      </c>
      <c r="I16284">
        <v>0</v>
      </c>
    </row>
    <row r="16285" spans="1:9" hidden="1" x14ac:dyDescent="0.3">
      <c r="A16285" s="1" t="s">
        <v>159</v>
      </c>
      <c r="B16285" s="1" t="s">
        <v>373</v>
      </c>
      <c r="C16285">
        <v>40.5608</v>
      </c>
      <c r="D16285">
        <v>-119.6035</v>
      </c>
      <c r="E16285" s="1" t="s">
        <v>11</v>
      </c>
      <c r="F16285" t="s">
        <v>2711</v>
      </c>
      <c r="G16285">
        <v>0</v>
      </c>
      <c r="H16285">
        <v>0</v>
      </c>
      <c r="I16285">
        <v>0</v>
      </c>
    </row>
    <row r="16286" spans="1:9" hidden="1" x14ac:dyDescent="0.3">
      <c r="A16286" s="1" t="s">
        <v>159</v>
      </c>
      <c r="B16286" s="1" t="s">
        <v>373</v>
      </c>
      <c r="C16286">
        <v>40.5608</v>
      </c>
      <c r="D16286">
        <v>-119.6035</v>
      </c>
      <c r="E16286" s="1" t="s">
        <v>12</v>
      </c>
      <c r="F16286" t="s">
        <v>2949</v>
      </c>
      <c r="G16286">
        <v>0</v>
      </c>
      <c r="H16286">
        <v>0</v>
      </c>
      <c r="I16286">
        <v>0</v>
      </c>
    </row>
    <row r="16287" spans="1:9" hidden="1" x14ac:dyDescent="0.3">
      <c r="A16287" s="1" t="s">
        <v>159</v>
      </c>
      <c r="B16287" s="1" t="s">
        <v>373</v>
      </c>
      <c r="C16287">
        <v>40.5608</v>
      </c>
      <c r="D16287">
        <v>-119.6035</v>
      </c>
      <c r="E16287" s="1" t="s">
        <v>13</v>
      </c>
      <c r="F16287" t="s">
        <v>3187</v>
      </c>
      <c r="G16287">
        <v>0</v>
      </c>
      <c r="H16287">
        <v>0</v>
      </c>
      <c r="I16287">
        <v>0</v>
      </c>
    </row>
    <row r="16288" spans="1:9" hidden="1" x14ac:dyDescent="0.3">
      <c r="A16288" s="1" t="s">
        <v>159</v>
      </c>
      <c r="B16288" s="1" t="s">
        <v>373</v>
      </c>
      <c r="C16288">
        <v>40.5608</v>
      </c>
      <c r="D16288">
        <v>-119.6035</v>
      </c>
      <c r="E16288" s="1" t="s">
        <v>14</v>
      </c>
      <c r="F16288" t="s">
        <v>3424</v>
      </c>
      <c r="G16288">
        <v>0</v>
      </c>
      <c r="H16288">
        <v>0</v>
      </c>
      <c r="I16288">
        <v>0</v>
      </c>
    </row>
    <row r="16289" spans="1:9" hidden="1" x14ac:dyDescent="0.3">
      <c r="A16289" s="1" t="s">
        <v>159</v>
      </c>
      <c r="B16289" s="1" t="s">
        <v>373</v>
      </c>
      <c r="C16289">
        <v>40.5608</v>
      </c>
      <c r="D16289">
        <v>-119.6035</v>
      </c>
      <c r="E16289" s="1" t="s">
        <v>15</v>
      </c>
      <c r="F16289" t="s">
        <v>3660</v>
      </c>
      <c r="G16289">
        <v>0</v>
      </c>
      <c r="H16289">
        <v>0</v>
      </c>
      <c r="I16289">
        <v>0</v>
      </c>
    </row>
    <row r="16290" spans="1:9" hidden="1" x14ac:dyDescent="0.3">
      <c r="A16290" s="1" t="s">
        <v>159</v>
      </c>
      <c r="B16290" s="1" t="s">
        <v>373</v>
      </c>
      <c r="C16290">
        <v>40.5608</v>
      </c>
      <c r="D16290">
        <v>-119.6035</v>
      </c>
      <c r="E16290" s="1" t="s">
        <v>16</v>
      </c>
      <c r="F16290" t="s">
        <v>3896</v>
      </c>
      <c r="G16290">
        <v>0</v>
      </c>
      <c r="H16290">
        <v>0</v>
      </c>
      <c r="I16290">
        <v>0</v>
      </c>
    </row>
    <row r="16291" spans="1:9" hidden="1" x14ac:dyDescent="0.3">
      <c r="A16291" s="1" t="s">
        <v>159</v>
      </c>
      <c r="B16291" s="1" t="s">
        <v>373</v>
      </c>
      <c r="C16291">
        <v>40.5608</v>
      </c>
      <c r="D16291">
        <v>-119.6035</v>
      </c>
      <c r="E16291" s="1" t="s">
        <v>17</v>
      </c>
      <c r="F16291" t="s">
        <v>4131</v>
      </c>
      <c r="G16291">
        <v>0</v>
      </c>
      <c r="H16291">
        <v>0</v>
      </c>
      <c r="I16291">
        <v>0</v>
      </c>
    </row>
    <row r="16292" spans="1:9" hidden="1" x14ac:dyDescent="0.3">
      <c r="A16292" s="1" t="s">
        <v>159</v>
      </c>
      <c r="B16292" s="1" t="s">
        <v>373</v>
      </c>
      <c r="C16292">
        <v>40.5608</v>
      </c>
      <c r="D16292">
        <v>-119.6035</v>
      </c>
      <c r="E16292" s="1" t="s">
        <v>18</v>
      </c>
      <c r="F16292" t="s">
        <v>4366</v>
      </c>
      <c r="G16292">
        <v>0</v>
      </c>
      <c r="H16292">
        <v>0</v>
      </c>
      <c r="I16292">
        <v>0</v>
      </c>
    </row>
    <row r="16293" spans="1:9" hidden="1" x14ac:dyDescent="0.3">
      <c r="A16293" s="1" t="s">
        <v>159</v>
      </c>
      <c r="B16293" s="1" t="s">
        <v>373</v>
      </c>
      <c r="C16293">
        <v>40.5608</v>
      </c>
      <c r="D16293">
        <v>-119.6035</v>
      </c>
      <c r="E16293" s="1" t="s">
        <v>19</v>
      </c>
      <c r="F16293" t="s">
        <v>4601</v>
      </c>
      <c r="G16293">
        <v>0</v>
      </c>
      <c r="H16293">
        <v>0</v>
      </c>
      <c r="I16293">
        <v>0</v>
      </c>
    </row>
    <row r="16294" spans="1:9" hidden="1" x14ac:dyDescent="0.3">
      <c r="A16294" s="1" t="s">
        <v>159</v>
      </c>
      <c r="B16294" s="1" t="s">
        <v>373</v>
      </c>
      <c r="C16294">
        <v>40.5608</v>
      </c>
      <c r="D16294">
        <v>-119.6035</v>
      </c>
      <c r="E16294" s="1" t="s">
        <v>20</v>
      </c>
      <c r="F16294" t="s">
        <v>4836</v>
      </c>
      <c r="G16294">
        <v>0</v>
      </c>
      <c r="H16294">
        <v>0</v>
      </c>
      <c r="I16294">
        <v>0</v>
      </c>
    </row>
    <row r="16295" spans="1:9" hidden="1" x14ac:dyDescent="0.3">
      <c r="A16295" s="1" t="s">
        <v>159</v>
      </c>
      <c r="B16295" s="1" t="s">
        <v>373</v>
      </c>
      <c r="C16295">
        <v>40.5608</v>
      </c>
      <c r="D16295">
        <v>-119.6035</v>
      </c>
      <c r="E16295" s="1" t="s">
        <v>21</v>
      </c>
      <c r="F16295" t="s">
        <v>5071</v>
      </c>
      <c r="G16295">
        <v>0</v>
      </c>
      <c r="H16295">
        <v>0</v>
      </c>
      <c r="I16295">
        <v>0</v>
      </c>
    </row>
    <row r="16296" spans="1:9" hidden="1" x14ac:dyDescent="0.3">
      <c r="A16296" s="1" t="s">
        <v>159</v>
      </c>
      <c r="B16296" s="1" t="s">
        <v>373</v>
      </c>
      <c r="C16296">
        <v>40.5608</v>
      </c>
      <c r="D16296">
        <v>-119.6035</v>
      </c>
      <c r="E16296" s="1" t="s">
        <v>22</v>
      </c>
      <c r="F16296" t="s">
        <v>5306</v>
      </c>
      <c r="G16296">
        <v>0</v>
      </c>
      <c r="H16296">
        <v>0</v>
      </c>
      <c r="I16296">
        <v>0</v>
      </c>
    </row>
    <row r="16297" spans="1:9" hidden="1" x14ac:dyDescent="0.3">
      <c r="A16297" s="1" t="s">
        <v>159</v>
      </c>
      <c r="B16297" s="1" t="s">
        <v>373</v>
      </c>
      <c r="C16297">
        <v>40.5608</v>
      </c>
      <c r="D16297">
        <v>-119.6035</v>
      </c>
      <c r="E16297" s="1" t="s">
        <v>23</v>
      </c>
      <c r="F16297" t="s">
        <v>5541</v>
      </c>
      <c r="G16297">
        <v>0</v>
      </c>
      <c r="H16297">
        <v>0</v>
      </c>
      <c r="I16297">
        <v>0</v>
      </c>
    </row>
    <row r="16298" spans="1:9" hidden="1" x14ac:dyDescent="0.3">
      <c r="A16298" s="1" t="s">
        <v>159</v>
      </c>
      <c r="B16298" s="1" t="s">
        <v>373</v>
      </c>
      <c r="C16298">
        <v>40.5608</v>
      </c>
      <c r="D16298">
        <v>-119.6035</v>
      </c>
      <c r="E16298" s="1" t="s">
        <v>24</v>
      </c>
      <c r="F16298" t="s">
        <v>5776</v>
      </c>
      <c r="G16298">
        <v>0</v>
      </c>
      <c r="H16298">
        <v>0</v>
      </c>
      <c r="I16298">
        <v>0</v>
      </c>
    </row>
    <row r="16299" spans="1:9" hidden="1" x14ac:dyDescent="0.3">
      <c r="A16299" s="1" t="s">
        <v>159</v>
      </c>
      <c r="B16299" s="1" t="s">
        <v>373</v>
      </c>
      <c r="C16299">
        <v>40.5608</v>
      </c>
      <c r="D16299">
        <v>-119.6035</v>
      </c>
      <c r="E16299" s="1" t="s">
        <v>25</v>
      </c>
      <c r="F16299" t="s">
        <v>6010</v>
      </c>
      <c r="G16299">
        <v>0</v>
      </c>
      <c r="H16299">
        <v>0</v>
      </c>
      <c r="I16299">
        <v>0</v>
      </c>
    </row>
    <row r="16300" spans="1:9" hidden="1" x14ac:dyDescent="0.3">
      <c r="A16300" s="1" t="s">
        <v>159</v>
      </c>
      <c r="B16300" s="1" t="s">
        <v>373</v>
      </c>
      <c r="C16300">
        <v>40.5608</v>
      </c>
      <c r="D16300">
        <v>-119.6035</v>
      </c>
      <c r="E16300" s="1" t="s">
        <v>26</v>
      </c>
      <c r="F16300" t="s">
        <v>6244</v>
      </c>
      <c r="G16300">
        <v>0</v>
      </c>
      <c r="H16300">
        <v>0</v>
      </c>
      <c r="I16300">
        <v>0</v>
      </c>
    </row>
    <row r="16301" spans="1:9" hidden="1" x14ac:dyDescent="0.3">
      <c r="A16301" s="1" t="s">
        <v>159</v>
      </c>
      <c r="B16301" s="1" t="s">
        <v>373</v>
      </c>
      <c r="C16301">
        <v>40.5608</v>
      </c>
      <c r="D16301">
        <v>-119.6035</v>
      </c>
      <c r="E16301" s="1" t="s">
        <v>27</v>
      </c>
      <c r="F16301" t="s">
        <v>6478</v>
      </c>
      <c r="G16301">
        <v>0</v>
      </c>
      <c r="H16301">
        <v>0</v>
      </c>
      <c r="I16301">
        <v>0</v>
      </c>
    </row>
    <row r="16302" spans="1:9" hidden="1" x14ac:dyDescent="0.3">
      <c r="A16302" s="1" t="s">
        <v>159</v>
      </c>
      <c r="B16302" s="1" t="s">
        <v>373</v>
      </c>
      <c r="C16302">
        <v>40.5608</v>
      </c>
      <c r="D16302">
        <v>-119.6035</v>
      </c>
      <c r="E16302" s="1" t="s">
        <v>28</v>
      </c>
      <c r="F16302" t="s">
        <v>6712</v>
      </c>
      <c r="G16302">
        <v>0</v>
      </c>
      <c r="H16302">
        <v>0</v>
      </c>
      <c r="I16302">
        <v>0</v>
      </c>
    </row>
    <row r="16303" spans="1:9" hidden="1" x14ac:dyDescent="0.3">
      <c r="A16303" s="1" t="s">
        <v>159</v>
      </c>
      <c r="B16303" s="1" t="s">
        <v>373</v>
      </c>
      <c r="C16303">
        <v>40.5608</v>
      </c>
      <c r="D16303">
        <v>-119.6035</v>
      </c>
      <c r="E16303" s="1" t="s">
        <v>29</v>
      </c>
      <c r="F16303" t="s">
        <v>6946</v>
      </c>
      <c r="G16303">
        <v>0</v>
      </c>
      <c r="H16303">
        <v>0</v>
      </c>
      <c r="I16303">
        <v>0</v>
      </c>
    </row>
    <row r="16304" spans="1:9" hidden="1" x14ac:dyDescent="0.3">
      <c r="A16304" s="1" t="s">
        <v>159</v>
      </c>
      <c r="B16304" s="1" t="s">
        <v>373</v>
      </c>
      <c r="C16304">
        <v>40.5608</v>
      </c>
      <c r="D16304">
        <v>-119.6035</v>
      </c>
      <c r="E16304" s="1" t="s">
        <v>30</v>
      </c>
      <c r="F16304" t="s">
        <v>7180</v>
      </c>
      <c r="G16304">
        <v>0</v>
      </c>
      <c r="H16304">
        <v>0</v>
      </c>
      <c r="I16304">
        <v>0</v>
      </c>
    </row>
    <row r="16305" spans="1:9" hidden="1" x14ac:dyDescent="0.3">
      <c r="A16305" s="1" t="s">
        <v>159</v>
      </c>
      <c r="B16305" s="1" t="s">
        <v>373</v>
      </c>
      <c r="C16305">
        <v>40.5608</v>
      </c>
      <c r="D16305">
        <v>-119.6035</v>
      </c>
      <c r="E16305" s="1" t="s">
        <v>31</v>
      </c>
      <c r="F16305" t="s">
        <v>7414</v>
      </c>
      <c r="G16305">
        <v>0</v>
      </c>
      <c r="H16305">
        <v>0</v>
      </c>
      <c r="I16305">
        <v>0</v>
      </c>
    </row>
    <row r="16306" spans="1:9" hidden="1" x14ac:dyDescent="0.3">
      <c r="A16306" s="1" t="s">
        <v>159</v>
      </c>
      <c r="B16306" s="1" t="s">
        <v>373</v>
      </c>
      <c r="C16306">
        <v>40.5608</v>
      </c>
      <c r="D16306">
        <v>-119.6035</v>
      </c>
      <c r="E16306" s="1" t="s">
        <v>32</v>
      </c>
      <c r="F16306" t="s">
        <v>7648</v>
      </c>
      <c r="G16306">
        <v>0</v>
      </c>
      <c r="H16306">
        <v>0</v>
      </c>
      <c r="I16306">
        <v>0</v>
      </c>
    </row>
    <row r="16307" spans="1:9" hidden="1" x14ac:dyDescent="0.3">
      <c r="A16307" s="1" t="s">
        <v>159</v>
      </c>
      <c r="B16307" s="1" t="s">
        <v>373</v>
      </c>
      <c r="C16307">
        <v>40.5608</v>
      </c>
      <c r="D16307">
        <v>-119.6035</v>
      </c>
      <c r="E16307" s="1" t="s">
        <v>33</v>
      </c>
      <c r="F16307" t="s">
        <v>7882</v>
      </c>
      <c r="G16307">
        <v>0</v>
      </c>
      <c r="H16307">
        <v>0</v>
      </c>
      <c r="I16307">
        <v>0</v>
      </c>
    </row>
    <row r="16308" spans="1:9" hidden="1" x14ac:dyDescent="0.3">
      <c r="A16308" s="1" t="s">
        <v>159</v>
      </c>
      <c r="B16308" s="1" t="s">
        <v>373</v>
      </c>
      <c r="C16308">
        <v>40.5608</v>
      </c>
      <c r="D16308">
        <v>-119.6035</v>
      </c>
      <c r="E16308" s="1" t="s">
        <v>34</v>
      </c>
      <c r="F16308" t="s">
        <v>8116</v>
      </c>
      <c r="G16308">
        <v>0</v>
      </c>
      <c r="H16308">
        <v>0</v>
      </c>
      <c r="I16308">
        <v>0</v>
      </c>
    </row>
    <row r="16309" spans="1:9" hidden="1" x14ac:dyDescent="0.3">
      <c r="A16309" s="1" t="s">
        <v>159</v>
      </c>
      <c r="B16309" s="1" t="s">
        <v>373</v>
      </c>
      <c r="C16309">
        <v>40.5608</v>
      </c>
      <c r="D16309">
        <v>-119.6035</v>
      </c>
      <c r="E16309" s="1" t="s">
        <v>35</v>
      </c>
      <c r="F16309" t="s">
        <v>8348</v>
      </c>
      <c r="G16309">
        <v>0</v>
      </c>
      <c r="H16309">
        <v>0</v>
      </c>
      <c r="I16309">
        <v>0</v>
      </c>
    </row>
    <row r="16310" spans="1:9" hidden="1" x14ac:dyDescent="0.3">
      <c r="A16310" s="1" t="s">
        <v>159</v>
      </c>
      <c r="B16310" s="1" t="s">
        <v>373</v>
      </c>
      <c r="C16310">
        <v>40.5608</v>
      </c>
      <c r="D16310">
        <v>-119.6035</v>
      </c>
      <c r="E16310" s="1" t="s">
        <v>36</v>
      </c>
      <c r="F16310" t="s">
        <v>8580</v>
      </c>
      <c r="G16310">
        <v>0</v>
      </c>
      <c r="H16310">
        <v>0</v>
      </c>
      <c r="I16310">
        <v>0</v>
      </c>
    </row>
    <row r="16311" spans="1:9" hidden="1" x14ac:dyDescent="0.3">
      <c r="A16311" s="1" t="s">
        <v>159</v>
      </c>
      <c r="B16311" s="1" t="s">
        <v>373</v>
      </c>
      <c r="C16311">
        <v>40.5608</v>
      </c>
      <c r="D16311">
        <v>-119.6035</v>
      </c>
      <c r="E16311" s="1" t="s">
        <v>37</v>
      </c>
      <c r="F16311" t="s">
        <v>8811</v>
      </c>
      <c r="G16311">
        <v>0</v>
      </c>
      <c r="H16311">
        <v>0</v>
      </c>
      <c r="I16311">
        <v>0</v>
      </c>
    </row>
    <row r="16312" spans="1:9" hidden="1" x14ac:dyDescent="0.3">
      <c r="A16312" s="1" t="s">
        <v>159</v>
      </c>
      <c r="B16312" s="1" t="s">
        <v>373</v>
      </c>
      <c r="C16312">
        <v>40.5608</v>
      </c>
      <c r="D16312">
        <v>-119.6035</v>
      </c>
      <c r="E16312" s="1" t="s">
        <v>38</v>
      </c>
      <c r="F16312" t="s">
        <v>9042</v>
      </c>
      <c r="G16312">
        <v>0</v>
      </c>
      <c r="H16312">
        <v>0</v>
      </c>
      <c r="I16312">
        <v>0</v>
      </c>
    </row>
    <row r="16313" spans="1:9" hidden="1" x14ac:dyDescent="0.3">
      <c r="A16313" s="1" t="s">
        <v>159</v>
      </c>
      <c r="B16313" s="1" t="s">
        <v>373</v>
      </c>
      <c r="C16313">
        <v>40.5608</v>
      </c>
      <c r="D16313">
        <v>-119.6035</v>
      </c>
      <c r="E16313" s="1" t="s">
        <v>39</v>
      </c>
      <c r="F16313" t="s">
        <v>9273</v>
      </c>
      <c r="G16313">
        <v>0</v>
      </c>
      <c r="H16313">
        <v>0</v>
      </c>
      <c r="I16313">
        <v>0</v>
      </c>
    </row>
    <row r="16314" spans="1:9" hidden="1" x14ac:dyDescent="0.3">
      <c r="A16314" s="1" t="s">
        <v>159</v>
      </c>
      <c r="B16314" s="1" t="s">
        <v>373</v>
      </c>
      <c r="C16314">
        <v>40.5608</v>
      </c>
      <c r="D16314">
        <v>-119.6035</v>
      </c>
      <c r="E16314" s="1" t="s">
        <v>40</v>
      </c>
      <c r="F16314" t="s">
        <v>9504</v>
      </c>
      <c r="G16314">
        <v>0</v>
      </c>
      <c r="H16314">
        <v>0</v>
      </c>
      <c r="I16314">
        <v>0</v>
      </c>
    </row>
    <row r="16315" spans="1:9" hidden="1" x14ac:dyDescent="0.3">
      <c r="A16315" s="1" t="s">
        <v>159</v>
      </c>
      <c r="B16315" s="1" t="s">
        <v>373</v>
      </c>
      <c r="C16315">
        <v>40.5608</v>
      </c>
      <c r="D16315">
        <v>-119.6035</v>
      </c>
      <c r="E16315" s="1" t="s">
        <v>41</v>
      </c>
      <c r="F16315" t="s">
        <v>9735</v>
      </c>
      <c r="G16315">
        <v>0</v>
      </c>
      <c r="H16315">
        <v>0</v>
      </c>
      <c r="I16315">
        <v>0</v>
      </c>
    </row>
    <row r="16316" spans="1:9" hidden="1" x14ac:dyDescent="0.3">
      <c r="A16316" s="1" t="s">
        <v>159</v>
      </c>
      <c r="B16316" s="1" t="s">
        <v>373</v>
      </c>
      <c r="C16316">
        <v>40.5608</v>
      </c>
      <c r="D16316">
        <v>-119.6035</v>
      </c>
      <c r="E16316" s="1" t="s">
        <v>42</v>
      </c>
      <c r="F16316" t="s">
        <v>9966</v>
      </c>
      <c r="G16316">
        <v>0</v>
      </c>
      <c r="H16316">
        <v>0</v>
      </c>
      <c r="I16316">
        <v>0</v>
      </c>
    </row>
    <row r="16317" spans="1:9" hidden="1" x14ac:dyDescent="0.3">
      <c r="A16317" s="1" t="s">
        <v>159</v>
      </c>
      <c r="B16317" s="1" t="s">
        <v>373</v>
      </c>
      <c r="C16317">
        <v>40.5608</v>
      </c>
      <c r="D16317">
        <v>-119.6035</v>
      </c>
      <c r="E16317" s="1" t="s">
        <v>43</v>
      </c>
      <c r="F16317" t="s">
        <v>10194</v>
      </c>
      <c r="G16317">
        <v>0</v>
      </c>
      <c r="H16317">
        <v>0</v>
      </c>
      <c r="I16317">
        <v>0</v>
      </c>
    </row>
    <row r="16318" spans="1:9" hidden="1" x14ac:dyDescent="0.3">
      <c r="A16318" s="1" t="s">
        <v>159</v>
      </c>
      <c r="B16318" s="1" t="s">
        <v>373</v>
      </c>
      <c r="C16318">
        <v>40.5608</v>
      </c>
      <c r="D16318">
        <v>-119.6035</v>
      </c>
      <c r="E16318" s="1" t="s">
        <v>44</v>
      </c>
      <c r="F16318" t="s">
        <v>10422</v>
      </c>
      <c r="G16318">
        <v>0</v>
      </c>
      <c r="H16318">
        <v>0</v>
      </c>
      <c r="I16318">
        <v>0</v>
      </c>
    </row>
    <row r="16319" spans="1:9" hidden="1" x14ac:dyDescent="0.3">
      <c r="A16319" s="1" t="s">
        <v>159</v>
      </c>
      <c r="B16319" s="1" t="s">
        <v>373</v>
      </c>
      <c r="C16319">
        <v>40.5608</v>
      </c>
      <c r="D16319">
        <v>-119.6035</v>
      </c>
      <c r="E16319" s="1" t="s">
        <v>45</v>
      </c>
      <c r="F16319" t="s">
        <v>10642</v>
      </c>
      <c r="G16319">
        <v>0</v>
      </c>
      <c r="H16319">
        <v>0</v>
      </c>
      <c r="I16319">
        <v>0</v>
      </c>
    </row>
    <row r="16320" spans="1:9" hidden="1" x14ac:dyDescent="0.3">
      <c r="A16320" s="1" t="s">
        <v>159</v>
      </c>
      <c r="B16320" s="1" t="s">
        <v>373</v>
      </c>
      <c r="C16320">
        <v>40.5608</v>
      </c>
      <c r="D16320">
        <v>-119.6035</v>
      </c>
      <c r="E16320" s="1" t="s">
        <v>46</v>
      </c>
      <c r="F16320" t="s">
        <v>10858</v>
      </c>
      <c r="G16320">
        <v>0</v>
      </c>
      <c r="H16320">
        <v>0</v>
      </c>
      <c r="I16320">
        <v>0</v>
      </c>
    </row>
    <row r="16321" spans="1:9" hidden="1" x14ac:dyDescent="0.3">
      <c r="A16321" s="1" t="s">
        <v>159</v>
      </c>
      <c r="B16321" s="1" t="s">
        <v>373</v>
      </c>
      <c r="C16321">
        <v>40.5608</v>
      </c>
      <c r="D16321">
        <v>-119.6035</v>
      </c>
      <c r="E16321" s="1" t="s">
        <v>47</v>
      </c>
      <c r="F16321" t="s">
        <v>11072</v>
      </c>
      <c r="G16321">
        <v>0</v>
      </c>
      <c r="H16321">
        <v>0</v>
      </c>
      <c r="I16321">
        <v>0</v>
      </c>
    </row>
    <row r="16322" spans="1:9" hidden="1" x14ac:dyDescent="0.3">
      <c r="A16322" s="1" t="s">
        <v>159</v>
      </c>
      <c r="B16322" s="1" t="s">
        <v>373</v>
      </c>
      <c r="C16322">
        <v>40.5608</v>
      </c>
      <c r="D16322">
        <v>-119.6035</v>
      </c>
      <c r="E16322" s="1" t="s">
        <v>48</v>
      </c>
      <c r="F16322" t="s">
        <v>17731</v>
      </c>
      <c r="G16322">
        <v>0</v>
      </c>
      <c r="H16322">
        <v>1</v>
      </c>
      <c r="I16322">
        <v>0</v>
      </c>
    </row>
    <row r="16323" spans="1:9" hidden="1" x14ac:dyDescent="0.3">
      <c r="A16323" s="1" t="s">
        <v>159</v>
      </c>
      <c r="B16323" s="1" t="s">
        <v>373</v>
      </c>
      <c r="C16323">
        <v>40.5608</v>
      </c>
      <c r="D16323">
        <v>-119.6035</v>
      </c>
      <c r="E16323" s="1" t="s">
        <v>49</v>
      </c>
      <c r="F16323" t="s">
        <v>17732</v>
      </c>
      <c r="G16323">
        <v>0</v>
      </c>
      <c r="H16323">
        <v>1</v>
      </c>
      <c r="I16323">
        <v>0</v>
      </c>
    </row>
    <row r="16324" spans="1:9" hidden="1" x14ac:dyDescent="0.3">
      <c r="A16324" s="1" t="s">
        <v>159</v>
      </c>
      <c r="B16324" s="1" t="s">
        <v>373</v>
      </c>
      <c r="C16324">
        <v>40.5608</v>
      </c>
      <c r="D16324">
        <v>-119.6035</v>
      </c>
      <c r="E16324" s="1" t="s">
        <v>50</v>
      </c>
      <c r="F16324" t="s">
        <v>17423</v>
      </c>
      <c r="G16324">
        <v>0</v>
      </c>
      <c r="H16324">
        <v>2</v>
      </c>
      <c r="I16324">
        <v>0</v>
      </c>
    </row>
    <row r="16325" spans="1:9" hidden="1" x14ac:dyDescent="0.3">
      <c r="A16325" s="1" t="s">
        <v>159</v>
      </c>
      <c r="B16325" s="1" t="s">
        <v>373</v>
      </c>
      <c r="C16325">
        <v>40.5608</v>
      </c>
      <c r="D16325">
        <v>-119.6035</v>
      </c>
      <c r="E16325" s="1" t="s">
        <v>51</v>
      </c>
      <c r="F16325" t="s">
        <v>17424</v>
      </c>
      <c r="G16325">
        <v>0</v>
      </c>
      <c r="H16325">
        <v>2</v>
      </c>
      <c r="I16325">
        <v>0</v>
      </c>
    </row>
    <row r="16326" spans="1:9" hidden="1" x14ac:dyDescent="0.3">
      <c r="A16326" s="1" t="s">
        <v>159</v>
      </c>
      <c r="B16326" s="1" t="s">
        <v>373</v>
      </c>
      <c r="C16326">
        <v>40.5608</v>
      </c>
      <c r="D16326">
        <v>-119.6035</v>
      </c>
      <c r="E16326" s="1" t="s">
        <v>52</v>
      </c>
      <c r="F16326" t="s">
        <v>11243</v>
      </c>
      <c r="G16326">
        <v>0</v>
      </c>
      <c r="H16326">
        <v>0</v>
      </c>
      <c r="I16326">
        <v>0</v>
      </c>
    </row>
    <row r="16327" spans="1:9" hidden="1" x14ac:dyDescent="0.3">
      <c r="A16327" s="1" t="s">
        <v>159</v>
      </c>
      <c r="B16327" s="1" t="s">
        <v>373</v>
      </c>
      <c r="C16327">
        <v>40.5608</v>
      </c>
      <c r="D16327">
        <v>-119.6035</v>
      </c>
      <c r="E16327" s="1" t="s">
        <v>53</v>
      </c>
      <c r="F16327" t="s">
        <v>11441</v>
      </c>
      <c r="G16327">
        <v>0</v>
      </c>
      <c r="H16327">
        <v>0</v>
      </c>
      <c r="I16327">
        <v>0</v>
      </c>
    </row>
    <row r="16328" spans="1:9" hidden="1" x14ac:dyDescent="0.3">
      <c r="A16328" s="1" t="s">
        <v>159</v>
      </c>
      <c r="B16328" s="1" t="s">
        <v>373</v>
      </c>
      <c r="C16328">
        <v>40.5608</v>
      </c>
      <c r="D16328">
        <v>-119.6035</v>
      </c>
      <c r="E16328" s="1" t="s">
        <v>54</v>
      </c>
      <c r="F16328" t="s">
        <v>11636</v>
      </c>
      <c r="G16328">
        <v>0</v>
      </c>
      <c r="H16328">
        <v>0</v>
      </c>
      <c r="I16328">
        <v>0</v>
      </c>
    </row>
    <row r="16329" spans="1:9" hidden="1" x14ac:dyDescent="0.3">
      <c r="A16329" s="1" t="s">
        <v>159</v>
      </c>
      <c r="B16329" s="1" t="s">
        <v>373</v>
      </c>
      <c r="C16329">
        <v>40.5608</v>
      </c>
      <c r="D16329">
        <v>-119.6035</v>
      </c>
      <c r="E16329" s="1" t="s">
        <v>21548</v>
      </c>
      <c r="F16329" t="s">
        <v>21862</v>
      </c>
      <c r="G16329">
        <v>0</v>
      </c>
      <c r="H16329">
        <v>0</v>
      </c>
      <c r="I16329">
        <v>0</v>
      </c>
    </row>
    <row r="16330" spans="1:9" hidden="1" x14ac:dyDescent="0.3">
      <c r="A16330" s="1" t="s">
        <v>159</v>
      </c>
      <c r="B16330" s="1" t="s">
        <v>374</v>
      </c>
      <c r="C16330">
        <v>41.673900000000003</v>
      </c>
      <c r="D16330">
        <v>-75.247900000000001</v>
      </c>
      <c r="E16330" s="1" t="s">
        <v>4</v>
      </c>
      <c r="F16330" t="s">
        <v>1032</v>
      </c>
      <c r="G16330">
        <v>0</v>
      </c>
      <c r="H16330">
        <v>0</v>
      </c>
      <c r="I16330">
        <v>0</v>
      </c>
    </row>
    <row r="16331" spans="1:9" hidden="1" x14ac:dyDescent="0.3">
      <c r="A16331" s="1" t="s">
        <v>159</v>
      </c>
      <c r="B16331" s="1" t="s">
        <v>374</v>
      </c>
      <c r="C16331">
        <v>41.673900000000003</v>
      </c>
      <c r="D16331">
        <v>-75.247900000000001</v>
      </c>
      <c r="E16331" s="1" t="s">
        <v>5</v>
      </c>
      <c r="F16331" t="s">
        <v>1274</v>
      </c>
      <c r="G16331">
        <v>0</v>
      </c>
      <c r="H16331">
        <v>0</v>
      </c>
      <c r="I16331">
        <v>0</v>
      </c>
    </row>
    <row r="16332" spans="1:9" hidden="1" x14ac:dyDescent="0.3">
      <c r="A16332" s="1" t="s">
        <v>159</v>
      </c>
      <c r="B16332" s="1" t="s">
        <v>374</v>
      </c>
      <c r="C16332">
        <v>41.673900000000003</v>
      </c>
      <c r="D16332">
        <v>-75.247900000000001</v>
      </c>
      <c r="E16332" s="1" t="s">
        <v>6</v>
      </c>
      <c r="F16332" t="s">
        <v>1516</v>
      </c>
      <c r="G16332">
        <v>0</v>
      </c>
      <c r="H16332">
        <v>0</v>
      </c>
      <c r="I16332">
        <v>0</v>
      </c>
    </row>
    <row r="16333" spans="1:9" hidden="1" x14ac:dyDescent="0.3">
      <c r="A16333" s="1" t="s">
        <v>159</v>
      </c>
      <c r="B16333" s="1" t="s">
        <v>374</v>
      </c>
      <c r="C16333">
        <v>41.673900000000003</v>
      </c>
      <c r="D16333">
        <v>-75.247900000000001</v>
      </c>
      <c r="E16333" s="1" t="s">
        <v>7</v>
      </c>
      <c r="F16333" t="s">
        <v>1757</v>
      </c>
      <c r="G16333">
        <v>0</v>
      </c>
      <c r="H16333">
        <v>0</v>
      </c>
      <c r="I16333">
        <v>0</v>
      </c>
    </row>
    <row r="16334" spans="1:9" hidden="1" x14ac:dyDescent="0.3">
      <c r="A16334" s="1" t="s">
        <v>159</v>
      </c>
      <c r="B16334" s="1" t="s">
        <v>374</v>
      </c>
      <c r="C16334">
        <v>41.673900000000003</v>
      </c>
      <c r="D16334">
        <v>-75.247900000000001</v>
      </c>
      <c r="E16334" s="1" t="s">
        <v>8</v>
      </c>
      <c r="F16334" t="s">
        <v>1998</v>
      </c>
      <c r="G16334">
        <v>0</v>
      </c>
      <c r="H16334">
        <v>0</v>
      </c>
      <c r="I16334">
        <v>0</v>
      </c>
    </row>
    <row r="16335" spans="1:9" hidden="1" x14ac:dyDescent="0.3">
      <c r="A16335" s="1" t="s">
        <v>159</v>
      </c>
      <c r="B16335" s="1" t="s">
        <v>374</v>
      </c>
      <c r="C16335">
        <v>41.673900000000003</v>
      </c>
      <c r="D16335">
        <v>-75.247900000000001</v>
      </c>
      <c r="E16335" s="1" t="s">
        <v>9</v>
      </c>
      <c r="F16335" t="s">
        <v>2236</v>
      </c>
      <c r="G16335">
        <v>0</v>
      </c>
      <c r="H16335">
        <v>0</v>
      </c>
      <c r="I16335">
        <v>0</v>
      </c>
    </row>
    <row r="16336" spans="1:9" hidden="1" x14ac:dyDescent="0.3">
      <c r="A16336" s="1" t="s">
        <v>159</v>
      </c>
      <c r="B16336" s="1" t="s">
        <v>374</v>
      </c>
      <c r="C16336">
        <v>41.673900000000003</v>
      </c>
      <c r="D16336">
        <v>-75.247900000000001</v>
      </c>
      <c r="E16336" s="1" t="s">
        <v>10</v>
      </c>
      <c r="F16336" t="s">
        <v>2474</v>
      </c>
      <c r="G16336">
        <v>0</v>
      </c>
      <c r="H16336">
        <v>0</v>
      </c>
      <c r="I16336">
        <v>0</v>
      </c>
    </row>
    <row r="16337" spans="1:9" hidden="1" x14ac:dyDescent="0.3">
      <c r="A16337" s="1" t="s">
        <v>159</v>
      </c>
      <c r="B16337" s="1" t="s">
        <v>374</v>
      </c>
      <c r="C16337">
        <v>41.673900000000003</v>
      </c>
      <c r="D16337">
        <v>-75.247900000000001</v>
      </c>
      <c r="E16337" s="1" t="s">
        <v>11</v>
      </c>
      <c r="F16337" t="s">
        <v>2712</v>
      </c>
      <c r="G16337">
        <v>0</v>
      </c>
      <c r="H16337">
        <v>0</v>
      </c>
      <c r="I16337">
        <v>0</v>
      </c>
    </row>
    <row r="16338" spans="1:9" hidden="1" x14ac:dyDescent="0.3">
      <c r="A16338" s="1" t="s">
        <v>159</v>
      </c>
      <c r="B16338" s="1" t="s">
        <v>374</v>
      </c>
      <c r="C16338">
        <v>41.673900000000003</v>
      </c>
      <c r="D16338">
        <v>-75.247900000000001</v>
      </c>
      <c r="E16338" s="1" t="s">
        <v>12</v>
      </c>
      <c r="F16338" t="s">
        <v>2950</v>
      </c>
      <c r="G16338">
        <v>0</v>
      </c>
      <c r="H16338">
        <v>0</v>
      </c>
      <c r="I16338">
        <v>0</v>
      </c>
    </row>
    <row r="16339" spans="1:9" hidden="1" x14ac:dyDescent="0.3">
      <c r="A16339" s="1" t="s">
        <v>159</v>
      </c>
      <c r="B16339" s="1" t="s">
        <v>374</v>
      </c>
      <c r="C16339">
        <v>41.673900000000003</v>
      </c>
      <c r="D16339">
        <v>-75.247900000000001</v>
      </c>
      <c r="E16339" s="1" t="s">
        <v>13</v>
      </c>
      <c r="F16339" t="s">
        <v>3188</v>
      </c>
      <c r="G16339">
        <v>0</v>
      </c>
      <c r="H16339">
        <v>0</v>
      </c>
      <c r="I16339">
        <v>0</v>
      </c>
    </row>
    <row r="16340" spans="1:9" hidden="1" x14ac:dyDescent="0.3">
      <c r="A16340" s="1" t="s">
        <v>159</v>
      </c>
      <c r="B16340" s="1" t="s">
        <v>374</v>
      </c>
      <c r="C16340">
        <v>41.673900000000003</v>
      </c>
      <c r="D16340">
        <v>-75.247900000000001</v>
      </c>
      <c r="E16340" s="1" t="s">
        <v>14</v>
      </c>
      <c r="F16340" t="s">
        <v>3425</v>
      </c>
      <c r="G16340">
        <v>0</v>
      </c>
      <c r="H16340">
        <v>0</v>
      </c>
      <c r="I16340">
        <v>0</v>
      </c>
    </row>
    <row r="16341" spans="1:9" hidden="1" x14ac:dyDescent="0.3">
      <c r="A16341" s="1" t="s">
        <v>159</v>
      </c>
      <c r="B16341" s="1" t="s">
        <v>374</v>
      </c>
      <c r="C16341">
        <v>41.673900000000003</v>
      </c>
      <c r="D16341">
        <v>-75.247900000000001</v>
      </c>
      <c r="E16341" s="1" t="s">
        <v>15</v>
      </c>
      <c r="F16341" t="s">
        <v>3661</v>
      </c>
      <c r="G16341">
        <v>0</v>
      </c>
      <c r="H16341">
        <v>0</v>
      </c>
      <c r="I16341">
        <v>0</v>
      </c>
    </row>
    <row r="16342" spans="1:9" hidden="1" x14ac:dyDescent="0.3">
      <c r="A16342" s="1" t="s">
        <v>159</v>
      </c>
      <c r="B16342" s="1" t="s">
        <v>374</v>
      </c>
      <c r="C16342">
        <v>41.673900000000003</v>
      </c>
      <c r="D16342">
        <v>-75.247900000000001</v>
      </c>
      <c r="E16342" s="1" t="s">
        <v>16</v>
      </c>
      <c r="F16342" t="s">
        <v>3897</v>
      </c>
      <c r="G16342">
        <v>0</v>
      </c>
      <c r="H16342">
        <v>0</v>
      </c>
      <c r="I16342">
        <v>0</v>
      </c>
    </row>
    <row r="16343" spans="1:9" hidden="1" x14ac:dyDescent="0.3">
      <c r="A16343" s="1" t="s">
        <v>159</v>
      </c>
      <c r="B16343" s="1" t="s">
        <v>374</v>
      </c>
      <c r="C16343">
        <v>41.673900000000003</v>
      </c>
      <c r="D16343">
        <v>-75.247900000000001</v>
      </c>
      <c r="E16343" s="1" t="s">
        <v>17</v>
      </c>
      <c r="F16343" t="s">
        <v>4132</v>
      </c>
      <c r="G16343">
        <v>0</v>
      </c>
      <c r="H16343">
        <v>0</v>
      </c>
      <c r="I16343">
        <v>0</v>
      </c>
    </row>
    <row r="16344" spans="1:9" hidden="1" x14ac:dyDescent="0.3">
      <c r="A16344" s="1" t="s">
        <v>159</v>
      </c>
      <c r="B16344" s="1" t="s">
        <v>374</v>
      </c>
      <c r="C16344">
        <v>41.673900000000003</v>
      </c>
      <c r="D16344">
        <v>-75.247900000000001</v>
      </c>
      <c r="E16344" s="1" t="s">
        <v>18</v>
      </c>
      <c r="F16344" t="s">
        <v>4367</v>
      </c>
      <c r="G16344">
        <v>0</v>
      </c>
      <c r="H16344">
        <v>0</v>
      </c>
      <c r="I16344">
        <v>0</v>
      </c>
    </row>
    <row r="16345" spans="1:9" hidden="1" x14ac:dyDescent="0.3">
      <c r="A16345" s="1" t="s">
        <v>159</v>
      </c>
      <c r="B16345" s="1" t="s">
        <v>374</v>
      </c>
      <c r="C16345">
        <v>41.673900000000003</v>
      </c>
      <c r="D16345">
        <v>-75.247900000000001</v>
      </c>
      <c r="E16345" s="1" t="s">
        <v>19</v>
      </c>
      <c r="F16345" t="s">
        <v>4602</v>
      </c>
      <c r="G16345">
        <v>0</v>
      </c>
      <c r="H16345">
        <v>0</v>
      </c>
      <c r="I16345">
        <v>0</v>
      </c>
    </row>
    <row r="16346" spans="1:9" hidden="1" x14ac:dyDescent="0.3">
      <c r="A16346" s="1" t="s">
        <v>159</v>
      </c>
      <c r="B16346" s="1" t="s">
        <v>374</v>
      </c>
      <c r="C16346">
        <v>41.673900000000003</v>
      </c>
      <c r="D16346">
        <v>-75.247900000000001</v>
      </c>
      <c r="E16346" s="1" t="s">
        <v>20</v>
      </c>
      <c r="F16346" t="s">
        <v>4837</v>
      </c>
      <c r="G16346">
        <v>0</v>
      </c>
      <c r="H16346">
        <v>0</v>
      </c>
      <c r="I16346">
        <v>0</v>
      </c>
    </row>
    <row r="16347" spans="1:9" hidden="1" x14ac:dyDescent="0.3">
      <c r="A16347" s="1" t="s">
        <v>159</v>
      </c>
      <c r="B16347" s="1" t="s">
        <v>374</v>
      </c>
      <c r="C16347">
        <v>41.673900000000003</v>
      </c>
      <c r="D16347">
        <v>-75.247900000000001</v>
      </c>
      <c r="E16347" s="1" t="s">
        <v>21</v>
      </c>
      <c r="F16347" t="s">
        <v>5072</v>
      </c>
      <c r="G16347">
        <v>0</v>
      </c>
      <c r="H16347">
        <v>0</v>
      </c>
      <c r="I16347">
        <v>0</v>
      </c>
    </row>
    <row r="16348" spans="1:9" hidden="1" x14ac:dyDescent="0.3">
      <c r="A16348" s="1" t="s">
        <v>159</v>
      </c>
      <c r="B16348" s="1" t="s">
        <v>374</v>
      </c>
      <c r="C16348">
        <v>41.673900000000003</v>
      </c>
      <c r="D16348">
        <v>-75.247900000000001</v>
      </c>
      <c r="E16348" s="1" t="s">
        <v>22</v>
      </c>
      <c r="F16348" t="s">
        <v>5307</v>
      </c>
      <c r="G16348">
        <v>0</v>
      </c>
      <c r="H16348">
        <v>0</v>
      </c>
      <c r="I16348">
        <v>0</v>
      </c>
    </row>
    <row r="16349" spans="1:9" hidden="1" x14ac:dyDescent="0.3">
      <c r="A16349" s="1" t="s">
        <v>159</v>
      </c>
      <c r="B16349" s="1" t="s">
        <v>374</v>
      </c>
      <c r="C16349">
        <v>41.673900000000003</v>
      </c>
      <c r="D16349">
        <v>-75.247900000000001</v>
      </c>
      <c r="E16349" s="1" t="s">
        <v>23</v>
      </c>
      <c r="F16349" t="s">
        <v>5542</v>
      </c>
      <c r="G16349">
        <v>0</v>
      </c>
      <c r="H16349">
        <v>0</v>
      </c>
      <c r="I16349">
        <v>0</v>
      </c>
    </row>
    <row r="16350" spans="1:9" hidden="1" x14ac:dyDescent="0.3">
      <c r="A16350" s="1" t="s">
        <v>159</v>
      </c>
      <c r="B16350" s="1" t="s">
        <v>374</v>
      </c>
      <c r="C16350">
        <v>41.673900000000003</v>
      </c>
      <c r="D16350">
        <v>-75.247900000000001</v>
      </c>
      <c r="E16350" s="1" t="s">
        <v>24</v>
      </c>
      <c r="F16350" t="s">
        <v>5777</v>
      </c>
      <c r="G16350">
        <v>0</v>
      </c>
      <c r="H16350">
        <v>0</v>
      </c>
      <c r="I16350">
        <v>0</v>
      </c>
    </row>
    <row r="16351" spans="1:9" hidden="1" x14ac:dyDescent="0.3">
      <c r="A16351" s="1" t="s">
        <v>159</v>
      </c>
      <c r="B16351" s="1" t="s">
        <v>374</v>
      </c>
      <c r="C16351">
        <v>41.673900000000003</v>
      </c>
      <c r="D16351">
        <v>-75.247900000000001</v>
      </c>
      <c r="E16351" s="1" t="s">
        <v>25</v>
      </c>
      <c r="F16351" t="s">
        <v>6011</v>
      </c>
      <c r="G16351">
        <v>0</v>
      </c>
      <c r="H16351">
        <v>0</v>
      </c>
      <c r="I16351">
        <v>0</v>
      </c>
    </row>
    <row r="16352" spans="1:9" hidden="1" x14ac:dyDescent="0.3">
      <c r="A16352" s="1" t="s">
        <v>159</v>
      </c>
      <c r="B16352" s="1" t="s">
        <v>374</v>
      </c>
      <c r="C16352">
        <v>41.673900000000003</v>
      </c>
      <c r="D16352">
        <v>-75.247900000000001</v>
      </c>
      <c r="E16352" s="1" t="s">
        <v>26</v>
      </c>
      <c r="F16352" t="s">
        <v>6245</v>
      </c>
      <c r="G16352">
        <v>0</v>
      </c>
      <c r="H16352">
        <v>0</v>
      </c>
      <c r="I16352">
        <v>0</v>
      </c>
    </row>
    <row r="16353" spans="1:9" hidden="1" x14ac:dyDescent="0.3">
      <c r="A16353" s="1" t="s">
        <v>159</v>
      </c>
      <c r="B16353" s="1" t="s">
        <v>374</v>
      </c>
      <c r="C16353">
        <v>41.673900000000003</v>
      </c>
      <c r="D16353">
        <v>-75.247900000000001</v>
      </c>
      <c r="E16353" s="1" t="s">
        <v>27</v>
      </c>
      <c r="F16353" t="s">
        <v>6479</v>
      </c>
      <c r="G16353">
        <v>0</v>
      </c>
      <c r="H16353">
        <v>0</v>
      </c>
      <c r="I16353">
        <v>0</v>
      </c>
    </row>
    <row r="16354" spans="1:9" hidden="1" x14ac:dyDescent="0.3">
      <c r="A16354" s="1" t="s">
        <v>159</v>
      </c>
      <c r="B16354" s="1" t="s">
        <v>374</v>
      </c>
      <c r="C16354">
        <v>41.673900000000003</v>
      </c>
      <c r="D16354">
        <v>-75.247900000000001</v>
      </c>
      <c r="E16354" s="1" t="s">
        <v>28</v>
      </c>
      <c r="F16354" t="s">
        <v>6713</v>
      </c>
      <c r="G16354">
        <v>0</v>
      </c>
      <c r="H16354">
        <v>0</v>
      </c>
      <c r="I16354">
        <v>0</v>
      </c>
    </row>
    <row r="16355" spans="1:9" hidden="1" x14ac:dyDescent="0.3">
      <c r="A16355" s="1" t="s">
        <v>159</v>
      </c>
      <c r="B16355" s="1" t="s">
        <v>374</v>
      </c>
      <c r="C16355">
        <v>41.673900000000003</v>
      </c>
      <c r="D16355">
        <v>-75.247900000000001</v>
      </c>
      <c r="E16355" s="1" t="s">
        <v>29</v>
      </c>
      <c r="F16355" t="s">
        <v>6947</v>
      </c>
      <c r="G16355">
        <v>0</v>
      </c>
      <c r="H16355">
        <v>0</v>
      </c>
      <c r="I16355">
        <v>0</v>
      </c>
    </row>
    <row r="16356" spans="1:9" hidden="1" x14ac:dyDescent="0.3">
      <c r="A16356" s="1" t="s">
        <v>159</v>
      </c>
      <c r="B16356" s="1" t="s">
        <v>374</v>
      </c>
      <c r="C16356">
        <v>41.673900000000003</v>
      </c>
      <c r="D16356">
        <v>-75.247900000000001</v>
      </c>
      <c r="E16356" s="1" t="s">
        <v>30</v>
      </c>
      <c r="F16356" t="s">
        <v>7181</v>
      </c>
      <c r="G16356">
        <v>0</v>
      </c>
      <c r="H16356">
        <v>0</v>
      </c>
      <c r="I16356">
        <v>0</v>
      </c>
    </row>
    <row r="16357" spans="1:9" hidden="1" x14ac:dyDescent="0.3">
      <c r="A16357" s="1" t="s">
        <v>159</v>
      </c>
      <c r="B16357" s="1" t="s">
        <v>374</v>
      </c>
      <c r="C16357">
        <v>41.673900000000003</v>
      </c>
      <c r="D16357">
        <v>-75.247900000000001</v>
      </c>
      <c r="E16357" s="1" t="s">
        <v>31</v>
      </c>
      <c r="F16357" t="s">
        <v>7415</v>
      </c>
      <c r="G16357">
        <v>0</v>
      </c>
      <c r="H16357">
        <v>0</v>
      </c>
      <c r="I16357">
        <v>0</v>
      </c>
    </row>
    <row r="16358" spans="1:9" hidden="1" x14ac:dyDescent="0.3">
      <c r="A16358" s="1" t="s">
        <v>159</v>
      </c>
      <c r="B16358" s="1" t="s">
        <v>374</v>
      </c>
      <c r="C16358">
        <v>41.673900000000003</v>
      </c>
      <c r="D16358">
        <v>-75.247900000000001</v>
      </c>
      <c r="E16358" s="1" t="s">
        <v>32</v>
      </c>
      <c r="F16358" t="s">
        <v>7649</v>
      </c>
      <c r="G16358">
        <v>0</v>
      </c>
      <c r="H16358">
        <v>0</v>
      </c>
      <c r="I16358">
        <v>0</v>
      </c>
    </row>
    <row r="16359" spans="1:9" hidden="1" x14ac:dyDescent="0.3">
      <c r="A16359" s="1" t="s">
        <v>159</v>
      </c>
      <c r="B16359" s="1" t="s">
        <v>374</v>
      </c>
      <c r="C16359">
        <v>41.673900000000003</v>
      </c>
      <c r="D16359">
        <v>-75.247900000000001</v>
      </c>
      <c r="E16359" s="1" t="s">
        <v>33</v>
      </c>
      <c r="F16359" t="s">
        <v>7883</v>
      </c>
      <c r="G16359">
        <v>0</v>
      </c>
      <c r="H16359">
        <v>0</v>
      </c>
      <c r="I16359">
        <v>0</v>
      </c>
    </row>
    <row r="16360" spans="1:9" hidden="1" x14ac:dyDescent="0.3">
      <c r="A16360" s="1" t="s">
        <v>159</v>
      </c>
      <c r="B16360" s="1" t="s">
        <v>374</v>
      </c>
      <c r="C16360">
        <v>41.673900000000003</v>
      </c>
      <c r="D16360">
        <v>-75.247900000000001</v>
      </c>
      <c r="E16360" s="1" t="s">
        <v>34</v>
      </c>
      <c r="F16360" t="s">
        <v>8117</v>
      </c>
      <c r="G16360">
        <v>0</v>
      </c>
      <c r="H16360">
        <v>0</v>
      </c>
      <c r="I16360">
        <v>0</v>
      </c>
    </row>
    <row r="16361" spans="1:9" hidden="1" x14ac:dyDescent="0.3">
      <c r="A16361" s="1" t="s">
        <v>159</v>
      </c>
      <c r="B16361" s="1" t="s">
        <v>374</v>
      </c>
      <c r="C16361">
        <v>41.673900000000003</v>
      </c>
      <c r="D16361">
        <v>-75.247900000000001</v>
      </c>
      <c r="E16361" s="1" t="s">
        <v>35</v>
      </c>
      <c r="F16361" t="s">
        <v>8349</v>
      </c>
      <c r="G16361">
        <v>0</v>
      </c>
      <c r="H16361">
        <v>0</v>
      </c>
      <c r="I16361">
        <v>0</v>
      </c>
    </row>
    <row r="16362" spans="1:9" hidden="1" x14ac:dyDescent="0.3">
      <c r="A16362" s="1" t="s">
        <v>159</v>
      </c>
      <c r="B16362" s="1" t="s">
        <v>374</v>
      </c>
      <c r="C16362">
        <v>41.673900000000003</v>
      </c>
      <c r="D16362">
        <v>-75.247900000000001</v>
      </c>
      <c r="E16362" s="1" t="s">
        <v>36</v>
      </c>
      <c r="F16362" t="s">
        <v>8581</v>
      </c>
      <c r="G16362">
        <v>0</v>
      </c>
      <c r="H16362">
        <v>0</v>
      </c>
      <c r="I16362">
        <v>0</v>
      </c>
    </row>
    <row r="16363" spans="1:9" hidden="1" x14ac:dyDescent="0.3">
      <c r="A16363" s="1" t="s">
        <v>159</v>
      </c>
      <c r="B16363" s="1" t="s">
        <v>374</v>
      </c>
      <c r="C16363">
        <v>41.673900000000003</v>
      </c>
      <c r="D16363">
        <v>-75.247900000000001</v>
      </c>
      <c r="E16363" s="1" t="s">
        <v>37</v>
      </c>
      <c r="F16363" t="s">
        <v>8812</v>
      </c>
      <c r="G16363">
        <v>0</v>
      </c>
      <c r="H16363">
        <v>0</v>
      </c>
      <c r="I16363">
        <v>0</v>
      </c>
    </row>
    <row r="16364" spans="1:9" hidden="1" x14ac:dyDescent="0.3">
      <c r="A16364" s="1" t="s">
        <v>159</v>
      </c>
      <c r="B16364" s="1" t="s">
        <v>374</v>
      </c>
      <c r="C16364">
        <v>41.673900000000003</v>
      </c>
      <c r="D16364">
        <v>-75.247900000000001</v>
      </c>
      <c r="E16364" s="1" t="s">
        <v>38</v>
      </c>
      <c r="F16364" t="s">
        <v>9043</v>
      </c>
      <c r="G16364">
        <v>0</v>
      </c>
      <c r="H16364">
        <v>0</v>
      </c>
      <c r="I16364">
        <v>0</v>
      </c>
    </row>
    <row r="16365" spans="1:9" hidden="1" x14ac:dyDescent="0.3">
      <c r="A16365" s="1" t="s">
        <v>159</v>
      </c>
      <c r="B16365" s="1" t="s">
        <v>374</v>
      </c>
      <c r="C16365">
        <v>41.673900000000003</v>
      </c>
      <c r="D16365">
        <v>-75.247900000000001</v>
      </c>
      <c r="E16365" s="1" t="s">
        <v>39</v>
      </c>
      <c r="F16365" t="s">
        <v>9274</v>
      </c>
      <c r="G16365">
        <v>0</v>
      </c>
      <c r="H16365">
        <v>0</v>
      </c>
      <c r="I16365">
        <v>0</v>
      </c>
    </row>
    <row r="16366" spans="1:9" hidden="1" x14ac:dyDescent="0.3">
      <c r="A16366" s="1" t="s">
        <v>159</v>
      </c>
      <c r="B16366" s="1" t="s">
        <v>374</v>
      </c>
      <c r="C16366">
        <v>41.673900000000003</v>
      </c>
      <c r="D16366">
        <v>-75.247900000000001</v>
      </c>
      <c r="E16366" s="1" t="s">
        <v>40</v>
      </c>
      <c r="F16366" t="s">
        <v>9505</v>
      </c>
      <c r="G16366">
        <v>0</v>
      </c>
      <c r="H16366">
        <v>0</v>
      </c>
      <c r="I16366">
        <v>0</v>
      </c>
    </row>
    <row r="16367" spans="1:9" hidden="1" x14ac:dyDescent="0.3">
      <c r="A16367" s="1" t="s">
        <v>159</v>
      </c>
      <c r="B16367" s="1" t="s">
        <v>374</v>
      </c>
      <c r="C16367">
        <v>41.673900000000003</v>
      </c>
      <c r="D16367">
        <v>-75.247900000000001</v>
      </c>
      <c r="E16367" s="1" t="s">
        <v>41</v>
      </c>
      <c r="F16367" t="s">
        <v>9736</v>
      </c>
      <c r="G16367">
        <v>0</v>
      </c>
      <c r="H16367">
        <v>0</v>
      </c>
      <c r="I16367">
        <v>0</v>
      </c>
    </row>
    <row r="16368" spans="1:9" hidden="1" x14ac:dyDescent="0.3">
      <c r="A16368" s="1" t="s">
        <v>159</v>
      </c>
      <c r="B16368" s="1" t="s">
        <v>374</v>
      </c>
      <c r="C16368">
        <v>41.673900000000003</v>
      </c>
      <c r="D16368">
        <v>-75.247900000000001</v>
      </c>
      <c r="E16368" s="1" t="s">
        <v>42</v>
      </c>
      <c r="F16368" t="s">
        <v>9967</v>
      </c>
      <c r="G16368">
        <v>0</v>
      </c>
      <c r="H16368">
        <v>0</v>
      </c>
      <c r="I16368">
        <v>0</v>
      </c>
    </row>
    <row r="16369" spans="1:9" hidden="1" x14ac:dyDescent="0.3">
      <c r="A16369" s="1" t="s">
        <v>159</v>
      </c>
      <c r="B16369" s="1" t="s">
        <v>374</v>
      </c>
      <c r="C16369">
        <v>41.673900000000003</v>
      </c>
      <c r="D16369">
        <v>-75.247900000000001</v>
      </c>
      <c r="E16369" s="1" t="s">
        <v>43</v>
      </c>
      <c r="F16369" t="s">
        <v>10195</v>
      </c>
      <c r="G16369">
        <v>0</v>
      </c>
      <c r="H16369">
        <v>0</v>
      </c>
      <c r="I16369">
        <v>0</v>
      </c>
    </row>
    <row r="16370" spans="1:9" hidden="1" x14ac:dyDescent="0.3">
      <c r="A16370" s="1" t="s">
        <v>159</v>
      </c>
      <c r="B16370" s="1" t="s">
        <v>374</v>
      </c>
      <c r="C16370">
        <v>41.673900000000003</v>
      </c>
      <c r="D16370">
        <v>-75.247900000000001</v>
      </c>
      <c r="E16370" s="1" t="s">
        <v>44</v>
      </c>
      <c r="F16370" t="s">
        <v>10423</v>
      </c>
      <c r="G16370">
        <v>0</v>
      </c>
      <c r="H16370">
        <v>0</v>
      </c>
      <c r="I16370">
        <v>0</v>
      </c>
    </row>
    <row r="16371" spans="1:9" hidden="1" x14ac:dyDescent="0.3">
      <c r="A16371" s="1" t="s">
        <v>159</v>
      </c>
      <c r="B16371" s="1" t="s">
        <v>374</v>
      </c>
      <c r="C16371">
        <v>41.673900000000003</v>
      </c>
      <c r="D16371">
        <v>-75.247900000000001</v>
      </c>
      <c r="E16371" s="1" t="s">
        <v>45</v>
      </c>
      <c r="F16371" t="s">
        <v>10643</v>
      </c>
      <c r="G16371">
        <v>0</v>
      </c>
      <c r="H16371">
        <v>0</v>
      </c>
      <c r="I16371">
        <v>0</v>
      </c>
    </row>
    <row r="16372" spans="1:9" hidden="1" x14ac:dyDescent="0.3">
      <c r="A16372" s="1" t="s">
        <v>159</v>
      </c>
      <c r="B16372" s="1" t="s">
        <v>374</v>
      </c>
      <c r="C16372">
        <v>41.673900000000003</v>
      </c>
      <c r="D16372">
        <v>-75.247900000000001</v>
      </c>
      <c r="E16372" s="1" t="s">
        <v>46</v>
      </c>
      <c r="F16372" t="s">
        <v>10859</v>
      </c>
      <c r="G16372">
        <v>0</v>
      </c>
      <c r="H16372">
        <v>0</v>
      </c>
      <c r="I16372">
        <v>0</v>
      </c>
    </row>
    <row r="16373" spans="1:9" hidden="1" x14ac:dyDescent="0.3">
      <c r="A16373" s="1" t="s">
        <v>159</v>
      </c>
      <c r="B16373" s="1" t="s">
        <v>374</v>
      </c>
      <c r="C16373">
        <v>41.673900000000003</v>
      </c>
      <c r="D16373">
        <v>-75.247900000000001</v>
      </c>
      <c r="E16373" s="1" t="s">
        <v>47</v>
      </c>
      <c r="F16373" t="s">
        <v>11073</v>
      </c>
      <c r="G16373">
        <v>0</v>
      </c>
      <c r="H16373">
        <v>0</v>
      </c>
      <c r="I16373">
        <v>0</v>
      </c>
    </row>
    <row r="16374" spans="1:9" hidden="1" x14ac:dyDescent="0.3">
      <c r="A16374" s="1" t="s">
        <v>159</v>
      </c>
      <c r="B16374" s="1" t="s">
        <v>374</v>
      </c>
      <c r="C16374">
        <v>41.673900000000003</v>
      </c>
      <c r="D16374">
        <v>-75.247900000000001</v>
      </c>
      <c r="E16374" s="1" t="s">
        <v>48</v>
      </c>
      <c r="F16374" t="s">
        <v>17733</v>
      </c>
      <c r="G16374">
        <v>0</v>
      </c>
      <c r="H16374">
        <v>1</v>
      </c>
      <c r="I16374">
        <v>0</v>
      </c>
    </row>
    <row r="16375" spans="1:9" hidden="1" x14ac:dyDescent="0.3">
      <c r="A16375" s="1" t="s">
        <v>159</v>
      </c>
      <c r="B16375" s="1" t="s">
        <v>374</v>
      </c>
      <c r="C16375">
        <v>41.673900000000003</v>
      </c>
      <c r="D16375">
        <v>-75.247900000000001</v>
      </c>
      <c r="E16375" s="1" t="s">
        <v>49</v>
      </c>
      <c r="F16375" t="s">
        <v>17734</v>
      </c>
      <c r="G16375">
        <v>0</v>
      </c>
      <c r="H16375">
        <v>1</v>
      </c>
      <c r="I16375">
        <v>0</v>
      </c>
    </row>
    <row r="16376" spans="1:9" hidden="1" x14ac:dyDescent="0.3">
      <c r="A16376" s="1" t="s">
        <v>159</v>
      </c>
      <c r="B16376" s="1" t="s">
        <v>374</v>
      </c>
      <c r="C16376">
        <v>41.673900000000003</v>
      </c>
      <c r="D16376">
        <v>-75.247900000000001</v>
      </c>
      <c r="E16376" s="1" t="s">
        <v>50</v>
      </c>
      <c r="F16376" t="s">
        <v>17735</v>
      </c>
      <c r="G16376">
        <v>0</v>
      </c>
      <c r="H16376">
        <v>1</v>
      </c>
      <c r="I16376">
        <v>0</v>
      </c>
    </row>
    <row r="16377" spans="1:9" hidden="1" x14ac:dyDescent="0.3">
      <c r="A16377" s="1" t="s">
        <v>159</v>
      </c>
      <c r="B16377" s="1" t="s">
        <v>374</v>
      </c>
      <c r="C16377">
        <v>41.673900000000003</v>
      </c>
      <c r="D16377">
        <v>-75.247900000000001</v>
      </c>
      <c r="E16377" s="1" t="s">
        <v>51</v>
      </c>
      <c r="F16377" t="s">
        <v>17736</v>
      </c>
      <c r="G16377">
        <v>0</v>
      </c>
      <c r="H16377">
        <v>1</v>
      </c>
      <c r="I16377">
        <v>0</v>
      </c>
    </row>
    <row r="16378" spans="1:9" hidden="1" x14ac:dyDescent="0.3">
      <c r="A16378" s="1" t="s">
        <v>159</v>
      </c>
      <c r="B16378" s="1" t="s">
        <v>374</v>
      </c>
      <c r="C16378">
        <v>41.673900000000003</v>
      </c>
      <c r="D16378">
        <v>-75.247900000000001</v>
      </c>
      <c r="E16378" s="1" t="s">
        <v>52</v>
      </c>
      <c r="F16378" t="s">
        <v>11244</v>
      </c>
      <c r="G16378">
        <v>0</v>
      </c>
      <c r="H16378">
        <v>0</v>
      </c>
      <c r="I16378">
        <v>0</v>
      </c>
    </row>
    <row r="16379" spans="1:9" hidden="1" x14ac:dyDescent="0.3">
      <c r="A16379" s="1" t="s">
        <v>159</v>
      </c>
      <c r="B16379" s="1" t="s">
        <v>374</v>
      </c>
      <c r="C16379">
        <v>41.673900000000003</v>
      </c>
      <c r="D16379">
        <v>-75.247900000000001</v>
      </c>
      <c r="E16379" s="1" t="s">
        <v>53</v>
      </c>
      <c r="F16379" t="s">
        <v>11442</v>
      </c>
      <c r="G16379">
        <v>0</v>
      </c>
      <c r="H16379">
        <v>0</v>
      </c>
      <c r="I16379">
        <v>0</v>
      </c>
    </row>
    <row r="16380" spans="1:9" hidden="1" x14ac:dyDescent="0.3">
      <c r="A16380" s="1" t="s">
        <v>159</v>
      </c>
      <c r="B16380" s="1" t="s">
        <v>374</v>
      </c>
      <c r="C16380">
        <v>41.673900000000003</v>
      </c>
      <c r="D16380">
        <v>-75.247900000000001</v>
      </c>
      <c r="E16380" s="1" t="s">
        <v>54</v>
      </c>
      <c r="F16380" t="s">
        <v>11637</v>
      </c>
      <c r="G16380">
        <v>0</v>
      </c>
      <c r="H16380">
        <v>0</v>
      </c>
      <c r="I16380">
        <v>0</v>
      </c>
    </row>
    <row r="16381" spans="1:9" hidden="1" x14ac:dyDescent="0.3">
      <c r="A16381" s="1" t="s">
        <v>159</v>
      </c>
      <c r="B16381" s="1" t="s">
        <v>374</v>
      </c>
      <c r="C16381">
        <v>41.673900000000003</v>
      </c>
      <c r="D16381">
        <v>-75.247900000000001</v>
      </c>
      <c r="E16381" s="1" t="s">
        <v>21548</v>
      </c>
      <c r="F16381" t="s">
        <v>21863</v>
      </c>
      <c r="G16381">
        <v>0</v>
      </c>
      <c r="H16381">
        <v>0</v>
      </c>
      <c r="I16381">
        <v>0</v>
      </c>
    </row>
    <row r="16382" spans="1:9" hidden="1" x14ac:dyDescent="0.3">
      <c r="A16382" s="1" t="s">
        <v>159</v>
      </c>
      <c r="B16382" s="1" t="s">
        <v>375</v>
      </c>
      <c r="C16382">
        <v>38.764600000000002</v>
      </c>
      <c r="D16382">
        <v>-121.90179999999999</v>
      </c>
      <c r="E16382" s="1" t="s">
        <v>4</v>
      </c>
      <c r="F16382" t="s">
        <v>1033</v>
      </c>
      <c r="G16382">
        <v>0</v>
      </c>
      <c r="H16382">
        <v>0</v>
      </c>
      <c r="I16382">
        <v>0</v>
      </c>
    </row>
    <row r="16383" spans="1:9" hidden="1" x14ac:dyDescent="0.3">
      <c r="A16383" s="1" t="s">
        <v>159</v>
      </c>
      <c r="B16383" s="1" t="s">
        <v>375</v>
      </c>
      <c r="C16383">
        <v>38.764600000000002</v>
      </c>
      <c r="D16383">
        <v>-121.90179999999999</v>
      </c>
      <c r="E16383" s="1" t="s">
        <v>5</v>
      </c>
      <c r="F16383" t="s">
        <v>1275</v>
      </c>
      <c r="G16383">
        <v>0</v>
      </c>
      <c r="H16383">
        <v>0</v>
      </c>
      <c r="I16383">
        <v>0</v>
      </c>
    </row>
    <row r="16384" spans="1:9" hidden="1" x14ac:dyDescent="0.3">
      <c r="A16384" s="1" t="s">
        <v>159</v>
      </c>
      <c r="B16384" s="1" t="s">
        <v>375</v>
      </c>
      <c r="C16384">
        <v>38.764600000000002</v>
      </c>
      <c r="D16384">
        <v>-121.90179999999999</v>
      </c>
      <c r="E16384" s="1" t="s">
        <v>6</v>
      </c>
      <c r="F16384" t="s">
        <v>1517</v>
      </c>
      <c r="G16384">
        <v>0</v>
      </c>
      <c r="H16384">
        <v>0</v>
      </c>
      <c r="I16384">
        <v>0</v>
      </c>
    </row>
    <row r="16385" spans="1:9" hidden="1" x14ac:dyDescent="0.3">
      <c r="A16385" s="1" t="s">
        <v>159</v>
      </c>
      <c r="B16385" s="1" t="s">
        <v>375</v>
      </c>
      <c r="C16385">
        <v>38.764600000000002</v>
      </c>
      <c r="D16385">
        <v>-121.90179999999999</v>
      </c>
      <c r="E16385" s="1" t="s">
        <v>7</v>
      </c>
      <c r="F16385" t="s">
        <v>1758</v>
      </c>
      <c r="G16385">
        <v>0</v>
      </c>
      <c r="H16385">
        <v>0</v>
      </c>
      <c r="I16385">
        <v>0</v>
      </c>
    </row>
    <row r="16386" spans="1:9" hidden="1" x14ac:dyDescent="0.3">
      <c r="A16386" s="1" t="s">
        <v>159</v>
      </c>
      <c r="B16386" s="1" t="s">
        <v>375</v>
      </c>
      <c r="C16386">
        <v>38.764600000000002</v>
      </c>
      <c r="D16386">
        <v>-121.90179999999999</v>
      </c>
      <c r="E16386" s="1" t="s">
        <v>8</v>
      </c>
      <c r="F16386" t="s">
        <v>1999</v>
      </c>
      <c r="G16386">
        <v>0</v>
      </c>
      <c r="H16386">
        <v>0</v>
      </c>
      <c r="I16386">
        <v>0</v>
      </c>
    </row>
    <row r="16387" spans="1:9" hidden="1" x14ac:dyDescent="0.3">
      <c r="A16387" s="1" t="s">
        <v>159</v>
      </c>
      <c r="B16387" s="1" t="s">
        <v>375</v>
      </c>
      <c r="C16387">
        <v>38.764600000000002</v>
      </c>
      <c r="D16387">
        <v>-121.90179999999999</v>
      </c>
      <c r="E16387" s="1" t="s">
        <v>9</v>
      </c>
      <c r="F16387" t="s">
        <v>2237</v>
      </c>
      <c r="G16387">
        <v>0</v>
      </c>
      <c r="H16387">
        <v>0</v>
      </c>
      <c r="I16387">
        <v>0</v>
      </c>
    </row>
    <row r="16388" spans="1:9" hidden="1" x14ac:dyDescent="0.3">
      <c r="A16388" s="1" t="s">
        <v>159</v>
      </c>
      <c r="B16388" s="1" t="s">
        <v>375</v>
      </c>
      <c r="C16388">
        <v>38.764600000000002</v>
      </c>
      <c r="D16388">
        <v>-121.90179999999999</v>
      </c>
      <c r="E16388" s="1" t="s">
        <v>10</v>
      </c>
      <c r="F16388" t="s">
        <v>2475</v>
      </c>
      <c r="G16388">
        <v>0</v>
      </c>
      <c r="H16388">
        <v>0</v>
      </c>
      <c r="I16388">
        <v>0</v>
      </c>
    </row>
    <row r="16389" spans="1:9" hidden="1" x14ac:dyDescent="0.3">
      <c r="A16389" s="1" t="s">
        <v>159</v>
      </c>
      <c r="B16389" s="1" t="s">
        <v>375</v>
      </c>
      <c r="C16389">
        <v>38.764600000000002</v>
      </c>
      <c r="D16389">
        <v>-121.90179999999999</v>
      </c>
      <c r="E16389" s="1" t="s">
        <v>11</v>
      </c>
      <c r="F16389" t="s">
        <v>2713</v>
      </c>
      <c r="G16389">
        <v>0</v>
      </c>
      <c r="H16389">
        <v>0</v>
      </c>
      <c r="I16389">
        <v>0</v>
      </c>
    </row>
    <row r="16390" spans="1:9" hidden="1" x14ac:dyDescent="0.3">
      <c r="A16390" s="1" t="s">
        <v>159</v>
      </c>
      <c r="B16390" s="1" t="s">
        <v>375</v>
      </c>
      <c r="C16390">
        <v>38.764600000000002</v>
      </c>
      <c r="D16390">
        <v>-121.90179999999999</v>
      </c>
      <c r="E16390" s="1" t="s">
        <v>12</v>
      </c>
      <c r="F16390" t="s">
        <v>2951</v>
      </c>
      <c r="G16390">
        <v>0</v>
      </c>
      <c r="H16390">
        <v>0</v>
      </c>
      <c r="I16390">
        <v>0</v>
      </c>
    </row>
    <row r="16391" spans="1:9" hidden="1" x14ac:dyDescent="0.3">
      <c r="A16391" s="1" t="s">
        <v>159</v>
      </c>
      <c r="B16391" s="1" t="s">
        <v>375</v>
      </c>
      <c r="C16391">
        <v>38.764600000000002</v>
      </c>
      <c r="D16391">
        <v>-121.90179999999999</v>
      </c>
      <c r="E16391" s="1" t="s">
        <v>13</v>
      </c>
      <c r="F16391" t="s">
        <v>3189</v>
      </c>
      <c r="G16391">
        <v>0</v>
      </c>
      <c r="H16391">
        <v>0</v>
      </c>
      <c r="I16391">
        <v>0</v>
      </c>
    </row>
    <row r="16392" spans="1:9" hidden="1" x14ac:dyDescent="0.3">
      <c r="A16392" s="1" t="s">
        <v>159</v>
      </c>
      <c r="B16392" s="1" t="s">
        <v>375</v>
      </c>
      <c r="C16392">
        <v>38.764600000000002</v>
      </c>
      <c r="D16392">
        <v>-121.90179999999999</v>
      </c>
      <c r="E16392" s="1" t="s">
        <v>14</v>
      </c>
      <c r="F16392" t="s">
        <v>3426</v>
      </c>
      <c r="G16392">
        <v>0</v>
      </c>
      <c r="H16392">
        <v>0</v>
      </c>
      <c r="I16392">
        <v>0</v>
      </c>
    </row>
    <row r="16393" spans="1:9" hidden="1" x14ac:dyDescent="0.3">
      <c r="A16393" s="1" t="s">
        <v>159</v>
      </c>
      <c r="B16393" s="1" t="s">
        <v>375</v>
      </c>
      <c r="C16393">
        <v>38.764600000000002</v>
      </c>
      <c r="D16393">
        <v>-121.90179999999999</v>
      </c>
      <c r="E16393" s="1" t="s">
        <v>15</v>
      </c>
      <c r="F16393" t="s">
        <v>3662</v>
      </c>
      <c r="G16393">
        <v>0</v>
      </c>
      <c r="H16393">
        <v>0</v>
      </c>
      <c r="I16393">
        <v>0</v>
      </c>
    </row>
    <row r="16394" spans="1:9" hidden="1" x14ac:dyDescent="0.3">
      <c r="A16394" s="1" t="s">
        <v>159</v>
      </c>
      <c r="B16394" s="1" t="s">
        <v>375</v>
      </c>
      <c r="C16394">
        <v>38.764600000000002</v>
      </c>
      <c r="D16394">
        <v>-121.90179999999999</v>
      </c>
      <c r="E16394" s="1" t="s">
        <v>16</v>
      </c>
      <c r="F16394" t="s">
        <v>3898</v>
      </c>
      <c r="G16394">
        <v>0</v>
      </c>
      <c r="H16394">
        <v>0</v>
      </c>
      <c r="I16394">
        <v>0</v>
      </c>
    </row>
    <row r="16395" spans="1:9" hidden="1" x14ac:dyDescent="0.3">
      <c r="A16395" s="1" t="s">
        <v>159</v>
      </c>
      <c r="B16395" s="1" t="s">
        <v>375</v>
      </c>
      <c r="C16395">
        <v>38.764600000000002</v>
      </c>
      <c r="D16395">
        <v>-121.90179999999999</v>
      </c>
      <c r="E16395" s="1" t="s">
        <v>17</v>
      </c>
      <c r="F16395" t="s">
        <v>4133</v>
      </c>
      <c r="G16395">
        <v>0</v>
      </c>
      <c r="H16395">
        <v>0</v>
      </c>
      <c r="I16395">
        <v>0</v>
      </c>
    </row>
    <row r="16396" spans="1:9" hidden="1" x14ac:dyDescent="0.3">
      <c r="A16396" s="1" t="s">
        <v>159</v>
      </c>
      <c r="B16396" s="1" t="s">
        <v>375</v>
      </c>
      <c r="C16396">
        <v>38.764600000000002</v>
      </c>
      <c r="D16396">
        <v>-121.90179999999999</v>
      </c>
      <c r="E16396" s="1" t="s">
        <v>18</v>
      </c>
      <c r="F16396" t="s">
        <v>4368</v>
      </c>
      <c r="G16396">
        <v>0</v>
      </c>
      <c r="H16396">
        <v>0</v>
      </c>
      <c r="I16396">
        <v>0</v>
      </c>
    </row>
    <row r="16397" spans="1:9" hidden="1" x14ac:dyDescent="0.3">
      <c r="A16397" s="1" t="s">
        <v>159</v>
      </c>
      <c r="B16397" s="1" t="s">
        <v>375</v>
      </c>
      <c r="C16397">
        <v>38.764600000000002</v>
      </c>
      <c r="D16397">
        <v>-121.90179999999999</v>
      </c>
      <c r="E16397" s="1" t="s">
        <v>19</v>
      </c>
      <c r="F16397" t="s">
        <v>4603</v>
      </c>
      <c r="G16397">
        <v>0</v>
      </c>
      <c r="H16397">
        <v>0</v>
      </c>
      <c r="I16397">
        <v>0</v>
      </c>
    </row>
    <row r="16398" spans="1:9" hidden="1" x14ac:dyDescent="0.3">
      <c r="A16398" s="1" t="s">
        <v>159</v>
      </c>
      <c r="B16398" s="1" t="s">
        <v>375</v>
      </c>
      <c r="C16398">
        <v>38.764600000000002</v>
      </c>
      <c r="D16398">
        <v>-121.90179999999999</v>
      </c>
      <c r="E16398" s="1" t="s">
        <v>20</v>
      </c>
      <c r="F16398" t="s">
        <v>4838</v>
      </c>
      <c r="G16398">
        <v>0</v>
      </c>
      <c r="H16398">
        <v>0</v>
      </c>
      <c r="I16398">
        <v>0</v>
      </c>
    </row>
    <row r="16399" spans="1:9" hidden="1" x14ac:dyDescent="0.3">
      <c r="A16399" s="1" t="s">
        <v>159</v>
      </c>
      <c r="B16399" s="1" t="s">
        <v>375</v>
      </c>
      <c r="C16399">
        <v>38.764600000000002</v>
      </c>
      <c r="D16399">
        <v>-121.90179999999999</v>
      </c>
      <c r="E16399" s="1" t="s">
        <v>21</v>
      </c>
      <c r="F16399" t="s">
        <v>5073</v>
      </c>
      <c r="G16399">
        <v>0</v>
      </c>
      <c r="H16399">
        <v>0</v>
      </c>
      <c r="I16399">
        <v>0</v>
      </c>
    </row>
    <row r="16400" spans="1:9" hidden="1" x14ac:dyDescent="0.3">
      <c r="A16400" s="1" t="s">
        <v>159</v>
      </c>
      <c r="B16400" s="1" t="s">
        <v>375</v>
      </c>
      <c r="C16400">
        <v>38.764600000000002</v>
      </c>
      <c r="D16400">
        <v>-121.90179999999999</v>
      </c>
      <c r="E16400" s="1" t="s">
        <v>22</v>
      </c>
      <c r="F16400" t="s">
        <v>5308</v>
      </c>
      <c r="G16400">
        <v>0</v>
      </c>
      <c r="H16400">
        <v>0</v>
      </c>
      <c r="I16400">
        <v>0</v>
      </c>
    </row>
    <row r="16401" spans="1:9" hidden="1" x14ac:dyDescent="0.3">
      <c r="A16401" s="1" t="s">
        <v>159</v>
      </c>
      <c r="B16401" s="1" t="s">
        <v>375</v>
      </c>
      <c r="C16401">
        <v>38.764600000000002</v>
      </c>
      <c r="D16401">
        <v>-121.90179999999999</v>
      </c>
      <c r="E16401" s="1" t="s">
        <v>23</v>
      </c>
      <c r="F16401" t="s">
        <v>5543</v>
      </c>
      <c r="G16401">
        <v>0</v>
      </c>
      <c r="H16401">
        <v>0</v>
      </c>
      <c r="I16401">
        <v>0</v>
      </c>
    </row>
    <row r="16402" spans="1:9" hidden="1" x14ac:dyDescent="0.3">
      <c r="A16402" s="1" t="s">
        <v>159</v>
      </c>
      <c r="B16402" s="1" t="s">
        <v>375</v>
      </c>
      <c r="C16402">
        <v>38.764600000000002</v>
      </c>
      <c r="D16402">
        <v>-121.90179999999999</v>
      </c>
      <c r="E16402" s="1" t="s">
        <v>24</v>
      </c>
      <c r="F16402" t="s">
        <v>5778</v>
      </c>
      <c r="G16402">
        <v>0</v>
      </c>
      <c r="H16402">
        <v>0</v>
      </c>
      <c r="I16402">
        <v>0</v>
      </c>
    </row>
    <row r="16403" spans="1:9" hidden="1" x14ac:dyDescent="0.3">
      <c r="A16403" s="1" t="s">
        <v>159</v>
      </c>
      <c r="B16403" s="1" t="s">
        <v>375</v>
      </c>
      <c r="C16403">
        <v>38.764600000000002</v>
      </c>
      <c r="D16403">
        <v>-121.90179999999999</v>
      </c>
      <c r="E16403" s="1" t="s">
        <v>25</v>
      </c>
      <c r="F16403" t="s">
        <v>6012</v>
      </c>
      <c r="G16403">
        <v>0</v>
      </c>
      <c r="H16403">
        <v>0</v>
      </c>
      <c r="I16403">
        <v>0</v>
      </c>
    </row>
    <row r="16404" spans="1:9" hidden="1" x14ac:dyDescent="0.3">
      <c r="A16404" s="1" t="s">
        <v>159</v>
      </c>
      <c r="B16404" s="1" t="s">
        <v>375</v>
      </c>
      <c r="C16404">
        <v>38.764600000000002</v>
      </c>
      <c r="D16404">
        <v>-121.90179999999999</v>
      </c>
      <c r="E16404" s="1" t="s">
        <v>26</v>
      </c>
      <c r="F16404" t="s">
        <v>6246</v>
      </c>
      <c r="G16404">
        <v>0</v>
      </c>
      <c r="H16404">
        <v>0</v>
      </c>
      <c r="I16404">
        <v>0</v>
      </c>
    </row>
    <row r="16405" spans="1:9" hidden="1" x14ac:dyDescent="0.3">
      <c r="A16405" s="1" t="s">
        <v>159</v>
      </c>
      <c r="B16405" s="1" t="s">
        <v>375</v>
      </c>
      <c r="C16405">
        <v>38.764600000000002</v>
      </c>
      <c r="D16405">
        <v>-121.90179999999999</v>
      </c>
      <c r="E16405" s="1" t="s">
        <v>27</v>
      </c>
      <c r="F16405" t="s">
        <v>6480</v>
      </c>
      <c r="G16405">
        <v>0</v>
      </c>
      <c r="H16405">
        <v>0</v>
      </c>
      <c r="I16405">
        <v>0</v>
      </c>
    </row>
    <row r="16406" spans="1:9" hidden="1" x14ac:dyDescent="0.3">
      <c r="A16406" s="1" t="s">
        <v>159</v>
      </c>
      <c r="B16406" s="1" t="s">
        <v>375</v>
      </c>
      <c r="C16406">
        <v>38.764600000000002</v>
      </c>
      <c r="D16406">
        <v>-121.90179999999999</v>
      </c>
      <c r="E16406" s="1" t="s">
        <v>28</v>
      </c>
      <c r="F16406" t="s">
        <v>6714</v>
      </c>
      <c r="G16406">
        <v>0</v>
      </c>
      <c r="H16406">
        <v>0</v>
      </c>
      <c r="I16406">
        <v>0</v>
      </c>
    </row>
    <row r="16407" spans="1:9" hidden="1" x14ac:dyDescent="0.3">
      <c r="A16407" s="1" t="s">
        <v>159</v>
      </c>
      <c r="B16407" s="1" t="s">
        <v>375</v>
      </c>
      <c r="C16407">
        <v>38.764600000000002</v>
      </c>
      <c r="D16407">
        <v>-121.90179999999999</v>
      </c>
      <c r="E16407" s="1" t="s">
        <v>29</v>
      </c>
      <c r="F16407" t="s">
        <v>6948</v>
      </c>
      <c r="G16407">
        <v>0</v>
      </c>
      <c r="H16407">
        <v>0</v>
      </c>
      <c r="I16407">
        <v>0</v>
      </c>
    </row>
    <row r="16408" spans="1:9" hidden="1" x14ac:dyDescent="0.3">
      <c r="A16408" s="1" t="s">
        <v>159</v>
      </c>
      <c r="B16408" s="1" t="s">
        <v>375</v>
      </c>
      <c r="C16408">
        <v>38.764600000000002</v>
      </c>
      <c r="D16408">
        <v>-121.90179999999999</v>
      </c>
      <c r="E16408" s="1" t="s">
        <v>30</v>
      </c>
      <c r="F16408" t="s">
        <v>7182</v>
      </c>
      <c r="G16408">
        <v>0</v>
      </c>
      <c r="H16408">
        <v>0</v>
      </c>
      <c r="I16408">
        <v>0</v>
      </c>
    </row>
    <row r="16409" spans="1:9" hidden="1" x14ac:dyDescent="0.3">
      <c r="A16409" s="1" t="s">
        <v>159</v>
      </c>
      <c r="B16409" s="1" t="s">
        <v>375</v>
      </c>
      <c r="C16409">
        <v>38.764600000000002</v>
      </c>
      <c r="D16409">
        <v>-121.90179999999999</v>
      </c>
      <c r="E16409" s="1" t="s">
        <v>31</v>
      </c>
      <c r="F16409" t="s">
        <v>7416</v>
      </c>
      <c r="G16409">
        <v>0</v>
      </c>
      <c r="H16409">
        <v>0</v>
      </c>
      <c r="I16409">
        <v>0</v>
      </c>
    </row>
    <row r="16410" spans="1:9" hidden="1" x14ac:dyDescent="0.3">
      <c r="A16410" s="1" t="s">
        <v>159</v>
      </c>
      <c r="B16410" s="1" t="s">
        <v>375</v>
      </c>
      <c r="C16410">
        <v>38.764600000000002</v>
      </c>
      <c r="D16410">
        <v>-121.90179999999999</v>
      </c>
      <c r="E16410" s="1" t="s">
        <v>32</v>
      </c>
      <c r="F16410" t="s">
        <v>7650</v>
      </c>
      <c r="G16410">
        <v>0</v>
      </c>
      <c r="H16410">
        <v>0</v>
      </c>
      <c r="I16410">
        <v>0</v>
      </c>
    </row>
    <row r="16411" spans="1:9" hidden="1" x14ac:dyDescent="0.3">
      <c r="A16411" s="1" t="s">
        <v>159</v>
      </c>
      <c r="B16411" s="1" t="s">
        <v>375</v>
      </c>
      <c r="C16411">
        <v>38.764600000000002</v>
      </c>
      <c r="D16411">
        <v>-121.90179999999999</v>
      </c>
      <c r="E16411" s="1" t="s">
        <v>33</v>
      </c>
      <c r="F16411" t="s">
        <v>7884</v>
      </c>
      <c r="G16411">
        <v>0</v>
      </c>
      <c r="H16411">
        <v>0</v>
      </c>
      <c r="I16411">
        <v>0</v>
      </c>
    </row>
    <row r="16412" spans="1:9" hidden="1" x14ac:dyDescent="0.3">
      <c r="A16412" s="1" t="s">
        <v>159</v>
      </c>
      <c r="B16412" s="1" t="s">
        <v>375</v>
      </c>
      <c r="C16412">
        <v>38.764600000000002</v>
      </c>
      <c r="D16412">
        <v>-121.90179999999999</v>
      </c>
      <c r="E16412" s="1" t="s">
        <v>34</v>
      </c>
      <c r="F16412" t="s">
        <v>8118</v>
      </c>
      <c r="G16412">
        <v>0</v>
      </c>
      <c r="H16412">
        <v>0</v>
      </c>
      <c r="I16412">
        <v>0</v>
      </c>
    </row>
    <row r="16413" spans="1:9" hidden="1" x14ac:dyDescent="0.3">
      <c r="A16413" s="1" t="s">
        <v>159</v>
      </c>
      <c r="B16413" s="1" t="s">
        <v>375</v>
      </c>
      <c r="C16413">
        <v>38.764600000000002</v>
      </c>
      <c r="D16413">
        <v>-121.90179999999999</v>
      </c>
      <c r="E16413" s="1" t="s">
        <v>35</v>
      </c>
      <c r="F16413" t="s">
        <v>8350</v>
      </c>
      <c r="G16413">
        <v>0</v>
      </c>
      <c r="H16413">
        <v>0</v>
      </c>
      <c r="I16413">
        <v>0</v>
      </c>
    </row>
    <row r="16414" spans="1:9" hidden="1" x14ac:dyDescent="0.3">
      <c r="A16414" s="1" t="s">
        <v>159</v>
      </c>
      <c r="B16414" s="1" t="s">
        <v>375</v>
      </c>
      <c r="C16414">
        <v>38.764600000000002</v>
      </c>
      <c r="D16414">
        <v>-121.90179999999999</v>
      </c>
      <c r="E16414" s="1" t="s">
        <v>36</v>
      </c>
      <c r="F16414" t="s">
        <v>8582</v>
      </c>
      <c r="G16414">
        <v>0</v>
      </c>
      <c r="H16414">
        <v>0</v>
      </c>
      <c r="I16414">
        <v>0</v>
      </c>
    </row>
    <row r="16415" spans="1:9" hidden="1" x14ac:dyDescent="0.3">
      <c r="A16415" s="1" t="s">
        <v>159</v>
      </c>
      <c r="B16415" s="1" t="s">
        <v>375</v>
      </c>
      <c r="C16415">
        <v>38.764600000000002</v>
      </c>
      <c r="D16415">
        <v>-121.90179999999999</v>
      </c>
      <c r="E16415" s="1" t="s">
        <v>37</v>
      </c>
      <c r="F16415" t="s">
        <v>8813</v>
      </c>
      <c r="G16415">
        <v>0</v>
      </c>
      <c r="H16415">
        <v>0</v>
      </c>
      <c r="I16415">
        <v>0</v>
      </c>
    </row>
    <row r="16416" spans="1:9" hidden="1" x14ac:dyDescent="0.3">
      <c r="A16416" s="1" t="s">
        <v>159</v>
      </c>
      <c r="B16416" s="1" t="s">
        <v>375</v>
      </c>
      <c r="C16416">
        <v>38.764600000000002</v>
      </c>
      <c r="D16416">
        <v>-121.90179999999999</v>
      </c>
      <c r="E16416" s="1" t="s">
        <v>38</v>
      </c>
      <c r="F16416" t="s">
        <v>9044</v>
      </c>
      <c r="G16416">
        <v>0</v>
      </c>
      <c r="H16416">
        <v>0</v>
      </c>
      <c r="I16416">
        <v>0</v>
      </c>
    </row>
    <row r="16417" spans="1:9" hidden="1" x14ac:dyDescent="0.3">
      <c r="A16417" s="1" t="s">
        <v>159</v>
      </c>
      <c r="B16417" s="1" t="s">
        <v>375</v>
      </c>
      <c r="C16417">
        <v>38.764600000000002</v>
      </c>
      <c r="D16417">
        <v>-121.90179999999999</v>
      </c>
      <c r="E16417" s="1" t="s">
        <v>39</v>
      </c>
      <c r="F16417" t="s">
        <v>9275</v>
      </c>
      <c r="G16417">
        <v>0</v>
      </c>
      <c r="H16417">
        <v>0</v>
      </c>
      <c r="I16417">
        <v>0</v>
      </c>
    </row>
    <row r="16418" spans="1:9" hidden="1" x14ac:dyDescent="0.3">
      <c r="A16418" s="1" t="s">
        <v>159</v>
      </c>
      <c r="B16418" s="1" t="s">
        <v>375</v>
      </c>
      <c r="C16418">
        <v>38.764600000000002</v>
      </c>
      <c r="D16418">
        <v>-121.90179999999999</v>
      </c>
      <c r="E16418" s="1" t="s">
        <v>40</v>
      </c>
      <c r="F16418" t="s">
        <v>9506</v>
      </c>
      <c r="G16418">
        <v>0</v>
      </c>
      <c r="H16418">
        <v>0</v>
      </c>
      <c r="I16418">
        <v>0</v>
      </c>
    </row>
    <row r="16419" spans="1:9" hidden="1" x14ac:dyDescent="0.3">
      <c r="A16419" s="1" t="s">
        <v>159</v>
      </c>
      <c r="B16419" s="1" t="s">
        <v>375</v>
      </c>
      <c r="C16419">
        <v>38.764600000000002</v>
      </c>
      <c r="D16419">
        <v>-121.90179999999999</v>
      </c>
      <c r="E16419" s="1" t="s">
        <v>41</v>
      </c>
      <c r="F16419" t="s">
        <v>9737</v>
      </c>
      <c r="G16419">
        <v>0</v>
      </c>
      <c r="H16419">
        <v>0</v>
      </c>
      <c r="I16419">
        <v>0</v>
      </c>
    </row>
    <row r="16420" spans="1:9" hidden="1" x14ac:dyDescent="0.3">
      <c r="A16420" s="1" t="s">
        <v>159</v>
      </c>
      <c r="B16420" s="1" t="s">
        <v>375</v>
      </c>
      <c r="C16420">
        <v>38.764600000000002</v>
      </c>
      <c r="D16420">
        <v>-121.90179999999999</v>
      </c>
      <c r="E16420" s="1" t="s">
        <v>42</v>
      </c>
      <c r="F16420" t="s">
        <v>9968</v>
      </c>
      <c r="G16420">
        <v>0</v>
      </c>
      <c r="H16420">
        <v>0</v>
      </c>
      <c r="I16420">
        <v>0</v>
      </c>
    </row>
    <row r="16421" spans="1:9" hidden="1" x14ac:dyDescent="0.3">
      <c r="A16421" s="1" t="s">
        <v>159</v>
      </c>
      <c r="B16421" s="1" t="s">
        <v>375</v>
      </c>
      <c r="C16421">
        <v>38.764600000000002</v>
      </c>
      <c r="D16421">
        <v>-121.90179999999999</v>
      </c>
      <c r="E16421" s="1" t="s">
        <v>43</v>
      </c>
      <c r="F16421" t="s">
        <v>10196</v>
      </c>
      <c r="G16421">
        <v>0</v>
      </c>
      <c r="H16421">
        <v>0</v>
      </c>
      <c r="I16421">
        <v>0</v>
      </c>
    </row>
    <row r="16422" spans="1:9" hidden="1" x14ac:dyDescent="0.3">
      <c r="A16422" s="1" t="s">
        <v>159</v>
      </c>
      <c r="B16422" s="1" t="s">
        <v>375</v>
      </c>
      <c r="C16422">
        <v>38.764600000000002</v>
      </c>
      <c r="D16422">
        <v>-121.90179999999999</v>
      </c>
      <c r="E16422" s="1" t="s">
        <v>44</v>
      </c>
      <c r="F16422" t="s">
        <v>10424</v>
      </c>
      <c r="G16422">
        <v>0</v>
      </c>
      <c r="H16422">
        <v>0</v>
      </c>
      <c r="I16422">
        <v>0</v>
      </c>
    </row>
    <row r="16423" spans="1:9" hidden="1" x14ac:dyDescent="0.3">
      <c r="A16423" s="1" t="s">
        <v>159</v>
      </c>
      <c r="B16423" s="1" t="s">
        <v>375</v>
      </c>
      <c r="C16423">
        <v>38.764600000000002</v>
      </c>
      <c r="D16423">
        <v>-121.90179999999999</v>
      </c>
      <c r="E16423" s="1" t="s">
        <v>45</v>
      </c>
      <c r="F16423" t="s">
        <v>10644</v>
      </c>
      <c r="G16423">
        <v>0</v>
      </c>
      <c r="H16423">
        <v>0</v>
      </c>
      <c r="I16423">
        <v>0</v>
      </c>
    </row>
    <row r="16424" spans="1:9" hidden="1" x14ac:dyDescent="0.3">
      <c r="A16424" s="1" t="s">
        <v>159</v>
      </c>
      <c r="B16424" s="1" t="s">
        <v>375</v>
      </c>
      <c r="C16424">
        <v>38.764600000000002</v>
      </c>
      <c r="D16424">
        <v>-121.90179999999999</v>
      </c>
      <c r="E16424" s="1" t="s">
        <v>46</v>
      </c>
      <c r="F16424" t="s">
        <v>10860</v>
      </c>
      <c r="G16424">
        <v>0</v>
      </c>
      <c r="H16424">
        <v>0</v>
      </c>
      <c r="I16424">
        <v>0</v>
      </c>
    </row>
    <row r="16425" spans="1:9" hidden="1" x14ac:dyDescent="0.3">
      <c r="A16425" s="1" t="s">
        <v>159</v>
      </c>
      <c r="B16425" s="1" t="s">
        <v>375</v>
      </c>
      <c r="C16425">
        <v>38.764600000000002</v>
      </c>
      <c r="D16425">
        <v>-121.90179999999999</v>
      </c>
      <c r="E16425" s="1" t="s">
        <v>47</v>
      </c>
      <c r="F16425" t="s">
        <v>11074</v>
      </c>
      <c r="G16425">
        <v>0</v>
      </c>
      <c r="H16425">
        <v>0</v>
      </c>
      <c r="I16425">
        <v>0</v>
      </c>
    </row>
    <row r="16426" spans="1:9" hidden="1" x14ac:dyDescent="0.3">
      <c r="A16426" s="1" t="s">
        <v>159</v>
      </c>
      <c r="B16426" s="1" t="s">
        <v>375</v>
      </c>
      <c r="C16426">
        <v>38.764600000000002</v>
      </c>
      <c r="D16426">
        <v>-121.90179999999999</v>
      </c>
      <c r="E16426" s="1" t="s">
        <v>48</v>
      </c>
      <c r="F16426" t="s">
        <v>17737</v>
      </c>
      <c r="G16426">
        <v>0</v>
      </c>
      <c r="H16426">
        <v>1</v>
      </c>
      <c r="I16426">
        <v>0</v>
      </c>
    </row>
    <row r="16427" spans="1:9" hidden="1" x14ac:dyDescent="0.3">
      <c r="A16427" s="1" t="s">
        <v>159</v>
      </c>
      <c r="B16427" s="1" t="s">
        <v>375</v>
      </c>
      <c r="C16427">
        <v>38.764600000000002</v>
      </c>
      <c r="D16427">
        <v>-121.90179999999999</v>
      </c>
      <c r="E16427" s="1" t="s">
        <v>49</v>
      </c>
      <c r="F16427" t="s">
        <v>17738</v>
      </c>
      <c r="G16427">
        <v>0</v>
      </c>
      <c r="H16427">
        <v>1</v>
      </c>
      <c r="I16427">
        <v>0</v>
      </c>
    </row>
    <row r="16428" spans="1:9" hidden="1" x14ac:dyDescent="0.3">
      <c r="A16428" s="1" t="s">
        <v>159</v>
      </c>
      <c r="B16428" s="1" t="s">
        <v>375</v>
      </c>
      <c r="C16428">
        <v>38.764600000000002</v>
      </c>
      <c r="D16428">
        <v>-121.90179999999999</v>
      </c>
      <c r="E16428" s="1" t="s">
        <v>50</v>
      </c>
      <c r="F16428" t="s">
        <v>17739</v>
      </c>
      <c r="G16428">
        <v>0</v>
      </c>
      <c r="H16428">
        <v>1</v>
      </c>
      <c r="I16428">
        <v>0</v>
      </c>
    </row>
    <row r="16429" spans="1:9" hidden="1" x14ac:dyDescent="0.3">
      <c r="A16429" s="1" t="s">
        <v>159</v>
      </c>
      <c r="B16429" s="1" t="s">
        <v>375</v>
      </c>
      <c r="C16429">
        <v>38.764600000000002</v>
      </c>
      <c r="D16429">
        <v>-121.90179999999999</v>
      </c>
      <c r="E16429" s="1" t="s">
        <v>51</v>
      </c>
      <c r="F16429" t="s">
        <v>17740</v>
      </c>
      <c r="G16429">
        <v>0</v>
      </c>
      <c r="H16429">
        <v>1</v>
      </c>
      <c r="I16429">
        <v>0</v>
      </c>
    </row>
    <row r="16430" spans="1:9" hidden="1" x14ac:dyDescent="0.3">
      <c r="A16430" s="1" t="s">
        <v>159</v>
      </c>
      <c r="B16430" s="1" t="s">
        <v>375</v>
      </c>
      <c r="C16430">
        <v>38.764600000000002</v>
      </c>
      <c r="D16430">
        <v>-121.90179999999999</v>
      </c>
      <c r="E16430" s="1" t="s">
        <v>52</v>
      </c>
      <c r="F16430" t="s">
        <v>11245</v>
      </c>
      <c r="G16430">
        <v>0</v>
      </c>
      <c r="H16430">
        <v>0</v>
      </c>
      <c r="I16430">
        <v>0</v>
      </c>
    </row>
    <row r="16431" spans="1:9" hidden="1" x14ac:dyDescent="0.3">
      <c r="A16431" s="1" t="s">
        <v>159</v>
      </c>
      <c r="B16431" s="1" t="s">
        <v>375</v>
      </c>
      <c r="C16431">
        <v>38.764600000000002</v>
      </c>
      <c r="D16431">
        <v>-121.90179999999999</v>
      </c>
      <c r="E16431" s="1" t="s">
        <v>53</v>
      </c>
      <c r="F16431" t="s">
        <v>11443</v>
      </c>
      <c r="G16431">
        <v>0</v>
      </c>
      <c r="H16431">
        <v>0</v>
      </c>
      <c r="I16431">
        <v>0</v>
      </c>
    </row>
    <row r="16432" spans="1:9" hidden="1" x14ac:dyDescent="0.3">
      <c r="A16432" s="1" t="s">
        <v>159</v>
      </c>
      <c r="B16432" s="1" t="s">
        <v>375</v>
      </c>
      <c r="C16432">
        <v>38.764600000000002</v>
      </c>
      <c r="D16432">
        <v>-121.90179999999999</v>
      </c>
      <c r="E16432" s="1" t="s">
        <v>54</v>
      </c>
      <c r="F16432" t="s">
        <v>11638</v>
      </c>
      <c r="G16432">
        <v>0</v>
      </c>
      <c r="H16432">
        <v>0</v>
      </c>
      <c r="I16432">
        <v>0</v>
      </c>
    </row>
    <row r="16433" spans="1:9" hidden="1" x14ac:dyDescent="0.3">
      <c r="A16433" s="1" t="s">
        <v>159</v>
      </c>
      <c r="B16433" s="1" t="s">
        <v>375</v>
      </c>
      <c r="C16433">
        <v>38.764600000000002</v>
      </c>
      <c r="D16433">
        <v>-121.90179999999999</v>
      </c>
      <c r="E16433" s="1" t="s">
        <v>21548</v>
      </c>
      <c r="F16433" t="s">
        <v>21864</v>
      </c>
      <c r="G16433">
        <v>0</v>
      </c>
      <c r="H16433">
        <v>0</v>
      </c>
      <c r="I16433">
        <v>0</v>
      </c>
    </row>
    <row r="16434" spans="1:9" hidden="1" x14ac:dyDescent="0.3">
      <c r="A16434" s="1" t="s">
        <v>159</v>
      </c>
      <c r="B16434" s="1" t="s">
        <v>376</v>
      </c>
      <c r="C16434">
        <v>37.354100000000003</v>
      </c>
      <c r="D16434">
        <v>-121.9552</v>
      </c>
      <c r="E16434" s="1" t="s">
        <v>4</v>
      </c>
      <c r="F16434" t="s">
        <v>1034</v>
      </c>
      <c r="G16434">
        <v>0</v>
      </c>
      <c r="H16434">
        <v>0</v>
      </c>
      <c r="I16434">
        <v>0</v>
      </c>
    </row>
    <row r="16435" spans="1:9" hidden="1" x14ac:dyDescent="0.3">
      <c r="A16435" s="1" t="s">
        <v>159</v>
      </c>
      <c r="B16435" s="1" t="s">
        <v>376</v>
      </c>
      <c r="C16435">
        <v>37.354100000000003</v>
      </c>
      <c r="D16435">
        <v>-121.9552</v>
      </c>
      <c r="E16435" s="1" t="s">
        <v>5</v>
      </c>
      <c r="F16435" t="s">
        <v>1276</v>
      </c>
      <c r="G16435">
        <v>0</v>
      </c>
      <c r="H16435">
        <v>0</v>
      </c>
      <c r="I16435">
        <v>0</v>
      </c>
    </row>
    <row r="16436" spans="1:9" hidden="1" x14ac:dyDescent="0.3">
      <c r="A16436" s="1" t="s">
        <v>159</v>
      </c>
      <c r="B16436" s="1" t="s">
        <v>376</v>
      </c>
      <c r="C16436">
        <v>37.354100000000003</v>
      </c>
      <c r="D16436">
        <v>-121.9552</v>
      </c>
      <c r="E16436" s="1" t="s">
        <v>6</v>
      </c>
      <c r="F16436" t="s">
        <v>1518</v>
      </c>
      <c r="G16436">
        <v>0</v>
      </c>
      <c r="H16436">
        <v>0</v>
      </c>
      <c r="I16436">
        <v>0</v>
      </c>
    </row>
    <row r="16437" spans="1:9" hidden="1" x14ac:dyDescent="0.3">
      <c r="A16437" s="1" t="s">
        <v>159</v>
      </c>
      <c r="B16437" s="1" t="s">
        <v>376</v>
      </c>
      <c r="C16437">
        <v>37.354100000000003</v>
      </c>
      <c r="D16437">
        <v>-121.9552</v>
      </c>
      <c r="E16437" s="1" t="s">
        <v>7</v>
      </c>
      <c r="F16437" t="s">
        <v>1759</v>
      </c>
      <c r="G16437">
        <v>0</v>
      </c>
      <c r="H16437">
        <v>0</v>
      </c>
      <c r="I16437">
        <v>0</v>
      </c>
    </row>
    <row r="16438" spans="1:9" hidden="1" x14ac:dyDescent="0.3">
      <c r="A16438" s="1" t="s">
        <v>159</v>
      </c>
      <c r="B16438" s="1" t="s">
        <v>376</v>
      </c>
      <c r="C16438">
        <v>37.354100000000003</v>
      </c>
      <c r="D16438">
        <v>-121.9552</v>
      </c>
      <c r="E16438" s="1" t="s">
        <v>8</v>
      </c>
      <c r="F16438" t="s">
        <v>2000</v>
      </c>
      <c r="G16438">
        <v>0</v>
      </c>
      <c r="H16438">
        <v>0</v>
      </c>
      <c r="I16438">
        <v>0</v>
      </c>
    </row>
    <row r="16439" spans="1:9" hidden="1" x14ac:dyDescent="0.3">
      <c r="A16439" s="1" t="s">
        <v>159</v>
      </c>
      <c r="B16439" s="1" t="s">
        <v>376</v>
      </c>
      <c r="C16439">
        <v>37.354100000000003</v>
      </c>
      <c r="D16439">
        <v>-121.9552</v>
      </c>
      <c r="E16439" s="1" t="s">
        <v>9</v>
      </c>
      <c r="F16439" t="s">
        <v>2238</v>
      </c>
      <c r="G16439">
        <v>0</v>
      </c>
      <c r="H16439">
        <v>0</v>
      </c>
      <c r="I16439">
        <v>0</v>
      </c>
    </row>
    <row r="16440" spans="1:9" hidden="1" x14ac:dyDescent="0.3">
      <c r="A16440" s="1" t="s">
        <v>159</v>
      </c>
      <c r="B16440" s="1" t="s">
        <v>376</v>
      </c>
      <c r="C16440">
        <v>37.354100000000003</v>
      </c>
      <c r="D16440">
        <v>-121.9552</v>
      </c>
      <c r="E16440" s="1" t="s">
        <v>10</v>
      </c>
      <c r="F16440" t="s">
        <v>2476</v>
      </c>
      <c r="G16440">
        <v>0</v>
      </c>
      <c r="H16440">
        <v>0</v>
      </c>
      <c r="I16440">
        <v>0</v>
      </c>
    </row>
    <row r="16441" spans="1:9" hidden="1" x14ac:dyDescent="0.3">
      <c r="A16441" s="1" t="s">
        <v>159</v>
      </c>
      <c r="B16441" s="1" t="s">
        <v>376</v>
      </c>
      <c r="C16441">
        <v>37.354100000000003</v>
      </c>
      <c r="D16441">
        <v>-121.9552</v>
      </c>
      <c r="E16441" s="1" t="s">
        <v>11</v>
      </c>
      <c r="F16441" t="s">
        <v>2714</v>
      </c>
      <c r="G16441">
        <v>0</v>
      </c>
      <c r="H16441">
        <v>0</v>
      </c>
      <c r="I16441">
        <v>0</v>
      </c>
    </row>
    <row r="16442" spans="1:9" hidden="1" x14ac:dyDescent="0.3">
      <c r="A16442" s="1" t="s">
        <v>159</v>
      </c>
      <c r="B16442" s="1" t="s">
        <v>376</v>
      </c>
      <c r="C16442">
        <v>37.354100000000003</v>
      </c>
      <c r="D16442">
        <v>-121.9552</v>
      </c>
      <c r="E16442" s="1" t="s">
        <v>12</v>
      </c>
      <c r="F16442" t="s">
        <v>2952</v>
      </c>
      <c r="G16442">
        <v>0</v>
      </c>
      <c r="H16442">
        <v>0</v>
      </c>
      <c r="I16442">
        <v>0</v>
      </c>
    </row>
    <row r="16443" spans="1:9" hidden="1" x14ac:dyDescent="0.3">
      <c r="A16443" s="1" t="s">
        <v>159</v>
      </c>
      <c r="B16443" s="1" t="s">
        <v>376</v>
      </c>
      <c r="C16443">
        <v>37.354100000000003</v>
      </c>
      <c r="D16443">
        <v>-121.9552</v>
      </c>
      <c r="E16443" s="1" t="s">
        <v>13</v>
      </c>
      <c r="F16443" t="s">
        <v>17741</v>
      </c>
      <c r="G16443">
        <v>0</v>
      </c>
      <c r="H16443">
        <v>1</v>
      </c>
      <c r="I16443">
        <v>0</v>
      </c>
    </row>
    <row r="16444" spans="1:9" hidden="1" x14ac:dyDescent="0.3">
      <c r="A16444" s="1" t="s">
        <v>159</v>
      </c>
      <c r="B16444" s="1" t="s">
        <v>376</v>
      </c>
      <c r="C16444">
        <v>37.354100000000003</v>
      </c>
      <c r="D16444">
        <v>-121.9552</v>
      </c>
      <c r="E16444" s="1" t="s">
        <v>14</v>
      </c>
      <c r="F16444" t="s">
        <v>17742</v>
      </c>
      <c r="G16444">
        <v>0</v>
      </c>
      <c r="H16444">
        <v>1</v>
      </c>
      <c r="I16444">
        <v>0</v>
      </c>
    </row>
    <row r="16445" spans="1:9" hidden="1" x14ac:dyDescent="0.3">
      <c r="A16445" s="1" t="s">
        <v>159</v>
      </c>
      <c r="B16445" s="1" t="s">
        <v>376</v>
      </c>
      <c r="C16445">
        <v>37.354100000000003</v>
      </c>
      <c r="D16445">
        <v>-121.9552</v>
      </c>
      <c r="E16445" s="1" t="s">
        <v>15</v>
      </c>
      <c r="F16445" t="s">
        <v>17743</v>
      </c>
      <c r="G16445">
        <v>0</v>
      </c>
      <c r="H16445">
        <v>1</v>
      </c>
      <c r="I16445">
        <v>0</v>
      </c>
    </row>
    <row r="16446" spans="1:9" hidden="1" x14ac:dyDescent="0.3">
      <c r="A16446" s="1" t="s">
        <v>159</v>
      </c>
      <c r="B16446" s="1" t="s">
        <v>376</v>
      </c>
      <c r="C16446">
        <v>37.354100000000003</v>
      </c>
      <c r="D16446">
        <v>-121.9552</v>
      </c>
      <c r="E16446" s="1" t="s">
        <v>16</v>
      </c>
      <c r="F16446" t="s">
        <v>17425</v>
      </c>
      <c r="G16446">
        <v>0</v>
      </c>
      <c r="H16446">
        <v>2</v>
      </c>
      <c r="I16446">
        <v>0</v>
      </c>
    </row>
    <row r="16447" spans="1:9" hidden="1" x14ac:dyDescent="0.3">
      <c r="A16447" s="1" t="s">
        <v>159</v>
      </c>
      <c r="B16447" s="1" t="s">
        <v>376</v>
      </c>
      <c r="C16447">
        <v>37.354100000000003</v>
      </c>
      <c r="D16447">
        <v>-121.9552</v>
      </c>
      <c r="E16447" s="1" t="s">
        <v>17</v>
      </c>
      <c r="F16447" t="s">
        <v>17426</v>
      </c>
      <c r="G16447">
        <v>0</v>
      </c>
      <c r="H16447">
        <v>2</v>
      </c>
      <c r="I16447">
        <v>0</v>
      </c>
    </row>
    <row r="16448" spans="1:9" hidden="1" x14ac:dyDescent="0.3">
      <c r="A16448" s="1" t="s">
        <v>159</v>
      </c>
      <c r="B16448" s="1" t="s">
        <v>376</v>
      </c>
      <c r="C16448">
        <v>37.354100000000003</v>
      </c>
      <c r="D16448">
        <v>-121.9552</v>
      </c>
      <c r="E16448" s="1" t="s">
        <v>18</v>
      </c>
      <c r="F16448" t="s">
        <v>17427</v>
      </c>
      <c r="G16448">
        <v>0</v>
      </c>
      <c r="H16448">
        <v>2</v>
      </c>
      <c r="I16448">
        <v>0</v>
      </c>
    </row>
    <row r="16449" spans="1:9" hidden="1" x14ac:dyDescent="0.3">
      <c r="A16449" s="1" t="s">
        <v>159</v>
      </c>
      <c r="B16449" s="1" t="s">
        <v>376</v>
      </c>
      <c r="C16449">
        <v>37.354100000000003</v>
      </c>
      <c r="D16449">
        <v>-121.9552</v>
      </c>
      <c r="E16449" s="1" t="s">
        <v>19</v>
      </c>
      <c r="F16449" t="s">
        <v>17428</v>
      </c>
      <c r="G16449">
        <v>0</v>
      </c>
      <c r="H16449">
        <v>2</v>
      </c>
      <c r="I16449">
        <v>0</v>
      </c>
    </row>
    <row r="16450" spans="1:9" hidden="1" x14ac:dyDescent="0.3">
      <c r="A16450" s="1" t="s">
        <v>159</v>
      </c>
      <c r="B16450" s="1" t="s">
        <v>376</v>
      </c>
      <c r="C16450">
        <v>37.354100000000003</v>
      </c>
      <c r="D16450">
        <v>-121.9552</v>
      </c>
      <c r="E16450" s="1" t="s">
        <v>20</v>
      </c>
      <c r="F16450" t="s">
        <v>17429</v>
      </c>
      <c r="G16450">
        <v>0</v>
      </c>
      <c r="H16450">
        <v>2</v>
      </c>
      <c r="I16450">
        <v>0</v>
      </c>
    </row>
    <row r="16451" spans="1:9" hidden="1" x14ac:dyDescent="0.3">
      <c r="A16451" s="1" t="s">
        <v>159</v>
      </c>
      <c r="B16451" s="1" t="s">
        <v>376</v>
      </c>
      <c r="C16451">
        <v>37.354100000000003</v>
      </c>
      <c r="D16451">
        <v>-121.9552</v>
      </c>
      <c r="E16451" s="1" t="s">
        <v>21</v>
      </c>
      <c r="F16451" t="s">
        <v>17430</v>
      </c>
      <c r="G16451">
        <v>0</v>
      </c>
      <c r="H16451">
        <v>2</v>
      </c>
      <c r="I16451">
        <v>0</v>
      </c>
    </row>
    <row r="16452" spans="1:9" hidden="1" x14ac:dyDescent="0.3">
      <c r="A16452" s="1" t="s">
        <v>159</v>
      </c>
      <c r="B16452" s="1" t="s">
        <v>376</v>
      </c>
      <c r="C16452">
        <v>37.354100000000003</v>
      </c>
      <c r="D16452">
        <v>-121.9552</v>
      </c>
      <c r="E16452" s="1" t="s">
        <v>22</v>
      </c>
      <c r="F16452" t="s">
        <v>17431</v>
      </c>
      <c r="G16452">
        <v>0</v>
      </c>
      <c r="H16452">
        <v>2</v>
      </c>
      <c r="I16452">
        <v>0</v>
      </c>
    </row>
    <row r="16453" spans="1:9" hidden="1" x14ac:dyDescent="0.3">
      <c r="A16453" s="1" t="s">
        <v>159</v>
      </c>
      <c r="B16453" s="1" t="s">
        <v>376</v>
      </c>
      <c r="C16453">
        <v>37.354100000000003</v>
      </c>
      <c r="D16453">
        <v>-121.9552</v>
      </c>
      <c r="E16453" s="1" t="s">
        <v>23</v>
      </c>
      <c r="F16453" t="s">
        <v>17432</v>
      </c>
      <c r="G16453">
        <v>0</v>
      </c>
      <c r="H16453">
        <v>2</v>
      </c>
      <c r="I16453">
        <v>0</v>
      </c>
    </row>
    <row r="16454" spans="1:9" hidden="1" x14ac:dyDescent="0.3">
      <c r="A16454" s="1" t="s">
        <v>159</v>
      </c>
      <c r="B16454" s="1" t="s">
        <v>376</v>
      </c>
      <c r="C16454">
        <v>37.354100000000003</v>
      </c>
      <c r="D16454">
        <v>-121.9552</v>
      </c>
      <c r="E16454" s="1" t="s">
        <v>24</v>
      </c>
      <c r="F16454" t="s">
        <v>17433</v>
      </c>
      <c r="G16454">
        <v>0</v>
      </c>
      <c r="H16454">
        <v>2</v>
      </c>
      <c r="I16454">
        <v>0</v>
      </c>
    </row>
    <row r="16455" spans="1:9" hidden="1" x14ac:dyDescent="0.3">
      <c r="A16455" s="1" t="s">
        <v>159</v>
      </c>
      <c r="B16455" s="1" t="s">
        <v>376</v>
      </c>
      <c r="C16455">
        <v>37.354100000000003</v>
      </c>
      <c r="D16455">
        <v>-121.9552</v>
      </c>
      <c r="E16455" s="1" t="s">
        <v>25</v>
      </c>
      <c r="F16455" t="s">
        <v>17434</v>
      </c>
      <c r="G16455">
        <v>0</v>
      </c>
      <c r="H16455">
        <v>2</v>
      </c>
      <c r="I16455">
        <v>0</v>
      </c>
    </row>
    <row r="16456" spans="1:9" hidden="1" x14ac:dyDescent="0.3">
      <c r="A16456" s="1" t="s">
        <v>159</v>
      </c>
      <c r="B16456" s="1" t="s">
        <v>376</v>
      </c>
      <c r="C16456">
        <v>37.354100000000003</v>
      </c>
      <c r="D16456">
        <v>-121.9552</v>
      </c>
      <c r="E16456" s="1" t="s">
        <v>26</v>
      </c>
      <c r="F16456" t="s">
        <v>17435</v>
      </c>
      <c r="G16456">
        <v>0</v>
      </c>
      <c r="H16456">
        <v>2</v>
      </c>
      <c r="I16456">
        <v>0</v>
      </c>
    </row>
    <row r="16457" spans="1:9" hidden="1" x14ac:dyDescent="0.3">
      <c r="A16457" s="1" t="s">
        <v>159</v>
      </c>
      <c r="B16457" s="1" t="s">
        <v>376</v>
      </c>
      <c r="C16457">
        <v>37.354100000000003</v>
      </c>
      <c r="D16457">
        <v>-121.9552</v>
      </c>
      <c r="E16457" s="1" t="s">
        <v>27</v>
      </c>
      <c r="F16457" t="s">
        <v>17436</v>
      </c>
      <c r="G16457">
        <v>0</v>
      </c>
      <c r="H16457">
        <v>2</v>
      </c>
      <c r="I16457">
        <v>0</v>
      </c>
    </row>
    <row r="16458" spans="1:9" hidden="1" x14ac:dyDescent="0.3">
      <c r="A16458" s="1" t="s">
        <v>159</v>
      </c>
      <c r="B16458" s="1" t="s">
        <v>376</v>
      </c>
      <c r="C16458">
        <v>37.354100000000003</v>
      </c>
      <c r="D16458">
        <v>-121.9552</v>
      </c>
      <c r="E16458" s="1" t="s">
        <v>28</v>
      </c>
      <c r="F16458" t="s">
        <v>17437</v>
      </c>
      <c r="G16458">
        <v>0</v>
      </c>
      <c r="H16458">
        <v>2</v>
      </c>
      <c r="I16458">
        <v>0</v>
      </c>
    </row>
    <row r="16459" spans="1:9" hidden="1" x14ac:dyDescent="0.3">
      <c r="A16459" s="1" t="s">
        <v>159</v>
      </c>
      <c r="B16459" s="1" t="s">
        <v>376</v>
      </c>
      <c r="C16459">
        <v>37.354100000000003</v>
      </c>
      <c r="D16459">
        <v>-121.9552</v>
      </c>
      <c r="E16459" s="1" t="s">
        <v>29</v>
      </c>
      <c r="F16459" t="s">
        <v>17438</v>
      </c>
      <c r="G16459">
        <v>0</v>
      </c>
      <c r="H16459">
        <v>2</v>
      </c>
      <c r="I16459">
        <v>0</v>
      </c>
    </row>
    <row r="16460" spans="1:9" hidden="1" x14ac:dyDescent="0.3">
      <c r="A16460" s="1" t="s">
        <v>159</v>
      </c>
      <c r="B16460" s="1" t="s">
        <v>376</v>
      </c>
      <c r="C16460">
        <v>37.354100000000003</v>
      </c>
      <c r="D16460">
        <v>-121.9552</v>
      </c>
      <c r="E16460" s="1" t="s">
        <v>30</v>
      </c>
      <c r="F16460" t="s">
        <v>17439</v>
      </c>
      <c r="G16460">
        <v>0</v>
      </c>
      <c r="H16460">
        <v>2</v>
      </c>
      <c r="I16460">
        <v>0</v>
      </c>
    </row>
    <row r="16461" spans="1:9" hidden="1" x14ac:dyDescent="0.3">
      <c r="A16461" s="1" t="s">
        <v>159</v>
      </c>
      <c r="B16461" s="1" t="s">
        <v>376</v>
      </c>
      <c r="C16461">
        <v>37.354100000000003</v>
      </c>
      <c r="D16461">
        <v>-121.9552</v>
      </c>
      <c r="E16461" s="1" t="s">
        <v>31</v>
      </c>
      <c r="F16461" t="s">
        <v>17440</v>
      </c>
      <c r="G16461">
        <v>0</v>
      </c>
      <c r="H16461">
        <v>2</v>
      </c>
      <c r="I16461">
        <v>0</v>
      </c>
    </row>
    <row r="16462" spans="1:9" hidden="1" x14ac:dyDescent="0.3">
      <c r="A16462" s="1" t="s">
        <v>159</v>
      </c>
      <c r="B16462" s="1" t="s">
        <v>376</v>
      </c>
      <c r="C16462">
        <v>37.354100000000003</v>
      </c>
      <c r="D16462">
        <v>-121.9552</v>
      </c>
      <c r="E16462" s="1" t="s">
        <v>32</v>
      </c>
      <c r="F16462" t="s">
        <v>17441</v>
      </c>
      <c r="G16462">
        <v>0</v>
      </c>
      <c r="H16462">
        <v>2</v>
      </c>
      <c r="I16462">
        <v>0</v>
      </c>
    </row>
    <row r="16463" spans="1:9" hidden="1" x14ac:dyDescent="0.3">
      <c r="A16463" s="1" t="s">
        <v>159</v>
      </c>
      <c r="B16463" s="1" t="s">
        <v>376</v>
      </c>
      <c r="C16463">
        <v>37.354100000000003</v>
      </c>
      <c r="D16463">
        <v>-121.9552</v>
      </c>
      <c r="E16463" s="1" t="s">
        <v>33</v>
      </c>
      <c r="F16463" t="s">
        <v>17442</v>
      </c>
      <c r="G16463">
        <v>0</v>
      </c>
      <c r="H16463">
        <v>2</v>
      </c>
      <c r="I16463">
        <v>0</v>
      </c>
    </row>
    <row r="16464" spans="1:9" hidden="1" x14ac:dyDescent="0.3">
      <c r="A16464" s="1" t="s">
        <v>159</v>
      </c>
      <c r="B16464" s="1" t="s">
        <v>376</v>
      </c>
      <c r="C16464">
        <v>37.354100000000003</v>
      </c>
      <c r="D16464">
        <v>-121.9552</v>
      </c>
      <c r="E16464" s="1" t="s">
        <v>34</v>
      </c>
      <c r="F16464" t="s">
        <v>17443</v>
      </c>
      <c r="G16464">
        <v>0</v>
      </c>
      <c r="H16464">
        <v>2</v>
      </c>
      <c r="I16464">
        <v>1</v>
      </c>
    </row>
    <row r="16465" spans="1:9" hidden="1" x14ac:dyDescent="0.3">
      <c r="A16465" s="1" t="s">
        <v>159</v>
      </c>
      <c r="B16465" s="1" t="s">
        <v>376</v>
      </c>
      <c r="C16465">
        <v>37.354100000000003</v>
      </c>
      <c r="D16465">
        <v>-121.9552</v>
      </c>
      <c r="E16465" s="1" t="s">
        <v>35</v>
      </c>
      <c r="F16465" t="s">
        <v>17444</v>
      </c>
      <c r="G16465">
        <v>0</v>
      </c>
      <c r="H16465">
        <v>2</v>
      </c>
      <c r="I16465">
        <v>1</v>
      </c>
    </row>
    <row r="16466" spans="1:9" hidden="1" x14ac:dyDescent="0.3">
      <c r="A16466" s="1" t="s">
        <v>159</v>
      </c>
      <c r="B16466" s="1" t="s">
        <v>376</v>
      </c>
      <c r="C16466">
        <v>37.354100000000003</v>
      </c>
      <c r="D16466">
        <v>-121.9552</v>
      </c>
      <c r="E16466" s="1" t="s">
        <v>36</v>
      </c>
      <c r="F16466" t="s">
        <v>17445</v>
      </c>
      <c r="G16466">
        <v>0</v>
      </c>
      <c r="H16466">
        <v>2</v>
      </c>
      <c r="I16466">
        <v>1</v>
      </c>
    </row>
    <row r="16467" spans="1:9" hidden="1" x14ac:dyDescent="0.3">
      <c r="A16467" s="1" t="s">
        <v>159</v>
      </c>
      <c r="B16467" s="1" t="s">
        <v>376</v>
      </c>
      <c r="C16467">
        <v>37.354100000000003</v>
      </c>
      <c r="D16467">
        <v>-121.9552</v>
      </c>
      <c r="E16467" s="1" t="s">
        <v>37</v>
      </c>
      <c r="F16467" t="s">
        <v>17446</v>
      </c>
      <c r="G16467">
        <v>0</v>
      </c>
      <c r="H16467">
        <v>2</v>
      </c>
      <c r="I16467">
        <v>1</v>
      </c>
    </row>
    <row r="16468" spans="1:9" hidden="1" x14ac:dyDescent="0.3">
      <c r="A16468" s="1" t="s">
        <v>159</v>
      </c>
      <c r="B16468" s="1" t="s">
        <v>376</v>
      </c>
      <c r="C16468">
        <v>37.354100000000003</v>
      </c>
      <c r="D16468">
        <v>-121.9552</v>
      </c>
      <c r="E16468" s="1" t="s">
        <v>38</v>
      </c>
      <c r="F16468" t="s">
        <v>17447</v>
      </c>
      <c r="G16468">
        <v>0</v>
      </c>
      <c r="H16468">
        <v>2</v>
      </c>
      <c r="I16468">
        <v>1</v>
      </c>
    </row>
    <row r="16469" spans="1:9" hidden="1" x14ac:dyDescent="0.3">
      <c r="A16469" s="1" t="s">
        <v>159</v>
      </c>
      <c r="B16469" s="1" t="s">
        <v>376</v>
      </c>
      <c r="C16469">
        <v>37.354100000000003</v>
      </c>
      <c r="D16469">
        <v>-121.9552</v>
      </c>
      <c r="E16469" s="1" t="s">
        <v>39</v>
      </c>
      <c r="F16469" t="s">
        <v>17448</v>
      </c>
      <c r="G16469">
        <v>0</v>
      </c>
      <c r="H16469">
        <v>2</v>
      </c>
      <c r="I16469">
        <v>1</v>
      </c>
    </row>
    <row r="16470" spans="1:9" hidden="1" x14ac:dyDescent="0.3">
      <c r="A16470" s="1" t="s">
        <v>159</v>
      </c>
      <c r="B16470" s="1" t="s">
        <v>376</v>
      </c>
      <c r="C16470">
        <v>37.354100000000003</v>
      </c>
      <c r="D16470">
        <v>-121.9552</v>
      </c>
      <c r="E16470" s="1" t="s">
        <v>40</v>
      </c>
      <c r="F16470" t="s">
        <v>17449</v>
      </c>
      <c r="G16470">
        <v>0</v>
      </c>
      <c r="H16470">
        <v>2</v>
      </c>
      <c r="I16470">
        <v>1</v>
      </c>
    </row>
    <row r="16471" spans="1:9" hidden="1" x14ac:dyDescent="0.3">
      <c r="A16471" s="1" t="s">
        <v>159</v>
      </c>
      <c r="B16471" s="1" t="s">
        <v>376</v>
      </c>
      <c r="C16471">
        <v>37.354100000000003</v>
      </c>
      <c r="D16471">
        <v>-121.9552</v>
      </c>
      <c r="E16471" s="1" t="s">
        <v>41</v>
      </c>
      <c r="F16471" t="s">
        <v>17450</v>
      </c>
      <c r="G16471">
        <v>0</v>
      </c>
      <c r="H16471">
        <v>2</v>
      </c>
      <c r="I16471">
        <v>1</v>
      </c>
    </row>
    <row r="16472" spans="1:9" hidden="1" x14ac:dyDescent="0.3">
      <c r="A16472" s="1" t="s">
        <v>159</v>
      </c>
      <c r="B16472" s="1" t="s">
        <v>376</v>
      </c>
      <c r="C16472">
        <v>37.354100000000003</v>
      </c>
      <c r="D16472">
        <v>-121.9552</v>
      </c>
      <c r="E16472" s="1" t="s">
        <v>42</v>
      </c>
      <c r="F16472" t="s">
        <v>17277</v>
      </c>
      <c r="G16472">
        <v>0</v>
      </c>
      <c r="H16472">
        <v>3</v>
      </c>
      <c r="I16472">
        <v>1</v>
      </c>
    </row>
    <row r="16473" spans="1:9" hidden="1" x14ac:dyDescent="0.3">
      <c r="A16473" s="1" t="s">
        <v>159</v>
      </c>
      <c r="B16473" s="1" t="s">
        <v>376</v>
      </c>
      <c r="C16473">
        <v>37.354100000000003</v>
      </c>
      <c r="D16473">
        <v>-121.9552</v>
      </c>
      <c r="E16473" s="1" t="s">
        <v>43</v>
      </c>
      <c r="F16473" t="s">
        <v>17278</v>
      </c>
      <c r="G16473">
        <v>0</v>
      </c>
      <c r="H16473">
        <v>3</v>
      </c>
      <c r="I16473">
        <v>1</v>
      </c>
    </row>
    <row r="16474" spans="1:9" hidden="1" x14ac:dyDescent="0.3">
      <c r="A16474" s="1" t="s">
        <v>159</v>
      </c>
      <c r="B16474" s="1" t="s">
        <v>376</v>
      </c>
      <c r="C16474">
        <v>37.354100000000003</v>
      </c>
      <c r="D16474">
        <v>-121.9552</v>
      </c>
      <c r="E16474" s="1" t="s">
        <v>44</v>
      </c>
      <c r="F16474" t="s">
        <v>17279</v>
      </c>
      <c r="G16474">
        <v>0</v>
      </c>
      <c r="H16474">
        <v>9</v>
      </c>
      <c r="I16474">
        <v>1</v>
      </c>
    </row>
    <row r="16475" spans="1:9" hidden="1" x14ac:dyDescent="0.3">
      <c r="A16475" s="1" t="s">
        <v>159</v>
      </c>
      <c r="B16475" s="1" t="s">
        <v>376</v>
      </c>
      <c r="C16475">
        <v>37.354100000000003</v>
      </c>
      <c r="D16475">
        <v>-121.9552</v>
      </c>
      <c r="E16475" s="1" t="s">
        <v>45</v>
      </c>
      <c r="F16475" t="s">
        <v>17280</v>
      </c>
      <c r="G16475">
        <v>0</v>
      </c>
      <c r="H16475">
        <v>11</v>
      </c>
      <c r="I16475">
        <v>1</v>
      </c>
    </row>
    <row r="16476" spans="1:9" hidden="1" x14ac:dyDescent="0.3">
      <c r="A16476" s="1" t="s">
        <v>159</v>
      </c>
      <c r="B16476" s="1" t="s">
        <v>376</v>
      </c>
      <c r="C16476">
        <v>37.354100000000003</v>
      </c>
      <c r="D16476">
        <v>-121.9552</v>
      </c>
      <c r="E16476" s="1" t="s">
        <v>46</v>
      </c>
      <c r="F16476" t="s">
        <v>17281</v>
      </c>
      <c r="G16476">
        <v>0</v>
      </c>
      <c r="H16476">
        <v>11</v>
      </c>
      <c r="I16476">
        <v>1</v>
      </c>
    </row>
    <row r="16477" spans="1:9" hidden="1" x14ac:dyDescent="0.3">
      <c r="A16477" s="1" t="s">
        <v>159</v>
      </c>
      <c r="B16477" s="1" t="s">
        <v>376</v>
      </c>
      <c r="C16477">
        <v>37.354100000000003</v>
      </c>
      <c r="D16477">
        <v>-121.9552</v>
      </c>
      <c r="E16477" s="1" t="s">
        <v>47</v>
      </c>
      <c r="F16477" t="s">
        <v>17282</v>
      </c>
      <c r="G16477">
        <v>0</v>
      </c>
      <c r="H16477">
        <v>20</v>
      </c>
      <c r="I16477">
        <v>1</v>
      </c>
    </row>
    <row r="16478" spans="1:9" hidden="1" x14ac:dyDescent="0.3">
      <c r="A16478" s="1" t="s">
        <v>159</v>
      </c>
      <c r="B16478" s="1" t="s">
        <v>376</v>
      </c>
      <c r="C16478">
        <v>37.354100000000003</v>
      </c>
      <c r="D16478">
        <v>-121.9552</v>
      </c>
      <c r="E16478" s="1" t="s">
        <v>48</v>
      </c>
      <c r="F16478" t="s">
        <v>17283</v>
      </c>
      <c r="G16478">
        <v>0</v>
      </c>
      <c r="H16478">
        <v>20</v>
      </c>
      <c r="I16478">
        <v>1</v>
      </c>
    </row>
    <row r="16479" spans="1:9" hidden="1" x14ac:dyDescent="0.3">
      <c r="A16479" s="1" t="s">
        <v>159</v>
      </c>
      <c r="B16479" s="1" t="s">
        <v>376</v>
      </c>
      <c r="C16479">
        <v>37.354100000000003</v>
      </c>
      <c r="D16479">
        <v>-121.9552</v>
      </c>
      <c r="E16479" s="1" t="s">
        <v>49</v>
      </c>
      <c r="F16479" t="s">
        <v>17284</v>
      </c>
      <c r="G16479">
        <v>0</v>
      </c>
      <c r="H16479">
        <v>32</v>
      </c>
      <c r="I16479">
        <v>1</v>
      </c>
    </row>
    <row r="16480" spans="1:9" hidden="1" x14ac:dyDescent="0.3">
      <c r="A16480" s="1" t="s">
        <v>159</v>
      </c>
      <c r="B16480" s="1" t="s">
        <v>376</v>
      </c>
      <c r="C16480">
        <v>37.354100000000003</v>
      </c>
      <c r="D16480">
        <v>-121.9552</v>
      </c>
      <c r="E16480" s="1" t="s">
        <v>50</v>
      </c>
      <c r="F16480" t="s">
        <v>17285</v>
      </c>
      <c r="G16480">
        <v>0</v>
      </c>
      <c r="H16480">
        <v>38</v>
      </c>
      <c r="I16480">
        <v>1</v>
      </c>
    </row>
    <row r="16481" spans="1:9" hidden="1" x14ac:dyDescent="0.3">
      <c r="A16481" s="1" t="s">
        <v>159</v>
      </c>
      <c r="B16481" s="1" t="s">
        <v>376</v>
      </c>
      <c r="C16481">
        <v>37.354100000000003</v>
      </c>
      <c r="D16481">
        <v>-121.9552</v>
      </c>
      <c r="E16481" s="1" t="s">
        <v>51</v>
      </c>
      <c r="F16481" t="s">
        <v>17286</v>
      </c>
      <c r="G16481">
        <v>0</v>
      </c>
      <c r="H16481">
        <v>38</v>
      </c>
      <c r="I16481">
        <v>1</v>
      </c>
    </row>
    <row r="16482" spans="1:9" hidden="1" x14ac:dyDescent="0.3">
      <c r="A16482" s="1" t="s">
        <v>159</v>
      </c>
      <c r="B16482" s="1" t="s">
        <v>376</v>
      </c>
      <c r="C16482">
        <v>37.354100000000003</v>
      </c>
      <c r="D16482">
        <v>-121.9552</v>
      </c>
      <c r="E16482" s="1" t="s">
        <v>52</v>
      </c>
      <c r="F16482" t="s">
        <v>11246</v>
      </c>
      <c r="G16482">
        <v>0</v>
      </c>
      <c r="H16482">
        <v>0</v>
      </c>
      <c r="I16482">
        <v>0</v>
      </c>
    </row>
    <row r="16483" spans="1:9" hidden="1" x14ac:dyDescent="0.3">
      <c r="A16483" s="1" t="s">
        <v>159</v>
      </c>
      <c r="B16483" s="1" t="s">
        <v>376</v>
      </c>
      <c r="C16483">
        <v>37.354100000000003</v>
      </c>
      <c r="D16483">
        <v>-121.9552</v>
      </c>
      <c r="E16483" s="1" t="s">
        <v>53</v>
      </c>
      <c r="F16483" t="s">
        <v>11444</v>
      </c>
      <c r="G16483">
        <v>0</v>
      </c>
      <c r="H16483">
        <v>0</v>
      </c>
      <c r="I16483">
        <v>0</v>
      </c>
    </row>
    <row r="16484" spans="1:9" hidden="1" x14ac:dyDescent="0.3">
      <c r="A16484" s="1" t="s">
        <v>159</v>
      </c>
      <c r="B16484" s="1" t="s">
        <v>376</v>
      </c>
      <c r="C16484">
        <v>37.354100000000003</v>
      </c>
      <c r="D16484">
        <v>-121.9552</v>
      </c>
      <c r="E16484" s="1" t="s">
        <v>54</v>
      </c>
      <c r="F16484" t="s">
        <v>11639</v>
      </c>
      <c r="G16484">
        <v>0</v>
      </c>
      <c r="H16484">
        <v>0</v>
      </c>
      <c r="I16484">
        <v>0</v>
      </c>
    </row>
    <row r="16485" spans="1:9" hidden="1" x14ac:dyDescent="0.3">
      <c r="A16485" s="1" t="s">
        <v>159</v>
      </c>
      <c r="B16485" s="1" t="s">
        <v>376</v>
      </c>
      <c r="C16485">
        <v>37.354100000000003</v>
      </c>
      <c r="D16485">
        <v>-121.9552</v>
      </c>
      <c r="E16485" s="1" t="s">
        <v>21548</v>
      </c>
      <c r="F16485" t="s">
        <v>21865</v>
      </c>
      <c r="G16485">
        <v>0</v>
      </c>
      <c r="H16485">
        <v>0</v>
      </c>
      <c r="I16485">
        <v>0</v>
      </c>
    </row>
    <row r="16486" spans="1:9" hidden="1" x14ac:dyDescent="0.3">
      <c r="A16486" s="1" t="s">
        <v>159</v>
      </c>
      <c r="B16486" s="1" t="s">
        <v>377</v>
      </c>
      <c r="C16486">
        <v>36.079599999999999</v>
      </c>
      <c r="D16486">
        <v>-115.09399999999999</v>
      </c>
      <c r="E16486" s="1" t="s">
        <v>4</v>
      </c>
      <c r="F16486" t="s">
        <v>1035</v>
      </c>
      <c r="G16486">
        <v>0</v>
      </c>
      <c r="H16486">
        <v>0</v>
      </c>
      <c r="I16486">
        <v>0</v>
      </c>
    </row>
    <row r="16487" spans="1:9" hidden="1" x14ac:dyDescent="0.3">
      <c r="A16487" s="1" t="s">
        <v>159</v>
      </c>
      <c r="B16487" s="1" t="s">
        <v>377</v>
      </c>
      <c r="C16487">
        <v>36.079599999999999</v>
      </c>
      <c r="D16487">
        <v>-115.09399999999999</v>
      </c>
      <c r="E16487" s="1" t="s">
        <v>5</v>
      </c>
      <c r="F16487" t="s">
        <v>1277</v>
      </c>
      <c r="G16487">
        <v>0</v>
      </c>
      <c r="H16487">
        <v>0</v>
      </c>
      <c r="I16487">
        <v>0</v>
      </c>
    </row>
    <row r="16488" spans="1:9" hidden="1" x14ac:dyDescent="0.3">
      <c r="A16488" s="1" t="s">
        <v>159</v>
      </c>
      <c r="B16488" s="1" t="s">
        <v>377</v>
      </c>
      <c r="C16488">
        <v>36.079599999999999</v>
      </c>
      <c r="D16488">
        <v>-115.09399999999999</v>
      </c>
      <c r="E16488" s="1" t="s">
        <v>6</v>
      </c>
      <c r="F16488" t="s">
        <v>1519</v>
      </c>
      <c r="G16488">
        <v>0</v>
      </c>
      <c r="H16488">
        <v>0</v>
      </c>
      <c r="I16488">
        <v>0</v>
      </c>
    </row>
    <row r="16489" spans="1:9" hidden="1" x14ac:dyDescent="0.3">
      <c r="A16489" s="1" t="s">
        <v>159</v>
      </c>
      <c r="B16489" s="1" t="s">
        <v>377</v>
      </c>
      <c r="C16489">
        <v>36.079599999999999</v>
      </c>
      <c r="D16489">
        <v>-115.09399999999999</v>
      </c>
      <c r="E16489" s="1" t="s">
        <v>7</v>
      </c>
      <c r="F16489" t="s">
        <v>1760</v>
      </c>
      <c r="G16489">
        <v>0</v>
      </c>
      <c r="H16489">
        <v>0</v>
      </c>
      <c r="I16489">
        <v>0</v>
      </c>
    </row>
    <row r="16490" spans="1:9" hidden="1" x14ac:dyDescent="0.3">
      <c r="A16490" s="1" t="s">
        <v>159</v>
      </c>
      <c r="B16490" s="1" t="s">
        <v>377</v>
      </c>
      <c r="C16490">
        <v>36.079599999999999</v>
      </c>
      <c r="D16490">
        <v>-115.09399999999999</v>
      </c>
      <c r="E16490" s="1" t="s">
        <v>8</v>
      </c>
      <c r="F16490" t="s">
        <v>2001</v>
      </c>
      <c r="G16490">
        <v>0</v>
      </c>
      <c r="H16490">
        <v>0</v>
      </c>
      <c r="I16490">
        <v>0</v>
      </c>
    </row>
    <row r="16491" spans="1:9" hidden="1" x14ac:dyDescent="0.3">
      <c r="A16491" s="1" t="s">
        <v>159</v>
      </c>
      <c r="B16491" s="1" t="s">
        <v>377</v>
      </c>
      <c r="C16491">
        <v>36.079599999999999</v>
      </c>
      <c r="D16491">
        <v>-115.09399999999999</v>
      </c>
      <c r="E16491" s="1" t="s">
        <v>9</v>
      </c>
      <c r="F16491" t="s">
        <v>2239</v>
      </c>
      <c r="G16491">
        <v>0</v>
      </c>
      <c r="H16491">
        <v>0</v>
      </c>
      <c r="I16491">
        <v>0</v>
      </c>
    </row>
    <row r="16492" spans="1:9" hidden="1" x14ac:dyDescent="0.3">
      <c r="A16492" s="1" t="s">
        <v>159</v>
      </c>
      <c r="B16492" s="1" t="s">
        <v>377</v>
      </c>
      <c r="C16492">
        <v>36.079599999999999</v>
      </c>
      <c r="D16492">
        <v>-115.09399999999999</v>
      </c>
      <c r="E16492" s="1" t="s">
        <v>10</v>
      </c>
      <c r="F16492" t="s">
        <v>2477</v>
      </c>
      <c r="G16492">
        <v>0</v>
      </c>
      <c r="H16492">
        <v>0</v>
      </c>
      <c r="I16492">
        <v>0</v>
      </c>
    </row>
    <row r="16493" spans="1:9" hidden="1" x14ac:dyDescent="0.3">
      <c r="A16493" s="1" t="s">
        <v>159</v>
      </c>
      <c r="B16493" s="1" t="s">
        <v>377</v>
      </c>
      <c r="C16493">
        <v>36.079599999999999</v>
      </c>
      <c r="D16493">
        <v>-115.09399999999999</v>
      </c>
      <c r="E16493" s="1" t="s">
        <v>11</v>
      </c>
      <c r="F16493" t="s">
        <v>2715</v>
      </c>
      <c r="G16493">
        <v>0</v>
      </c>
      <c r="H16493">
        <v>0</v>
      </c>
      <c r="I16493">
        <v>0</v>
      </c>
    </row>
    <row r="16494" spans="1:9" hidden="1" x14ac:dyDescent="0.3">
      <c r="A16494" s="1" t="s">
        <v>159</v>
      </c>
      <c r="B16494" s="1" t="s">
        <v>377</v>
      </c>
      <c r="C16494">
        <v>36.079599999999999</v>
      </c>
      <c r="D16494">
        <v>-115.09399999999999</v>
      </c>
      <c r="E16494" s="1" t="s">
        <v>12</v>
      </c>
      <c r="F16494" t="s">
        <v>2953</v>
      </c>
      <c r="G16494">
        <v>0</v>
      </c>
      <c r="H16494">
        <v>0</v>
      </c>
      <c r="I16494">
        <v>0</v>
      </c>
    </row>
    <row r="16495" spans="1:9" hidden="1" x14ac:dyDescent="0.3">
      <c r="A16495" s="1" t="s">
        <v>159</v>
      </c>
      <c r="B16495" s="1" t="s">
        <v>377</v>
      </c>
      <c r="C16495">
        <v>36.079599999999999</v>
      </c>
      <c r="D16495">
        <v>-115.09399999999999</v>
      </c>
      <c r="E16495" s="1" t="s">
        <v>13</v>
      </c>
      <c r="F16495" t="s">
        <v>3190</v>
      </c>
      <c r="G16495">
        <v>0</v>
      </c>
      <c r="H16495">
        <v>0</v>
      </c>
      <c r="I16495">
        <v>0</v>
      </c>
    </row>
    <row r="16496" spans="1:9" hidden="1" x14ac:dyDescent="0.3">
      <c r="A16496" s="1" t="s">
        <v>159</v>
      </c>
      <c r="B16496" s="1" t="s">
        <v>377</v>
      </c>
      <c r="C16496">
        <v>36.079599999999999</v>
      </c>
      <c r="D16496">
        <v>-115.09399999999999</v>
      </c>
      <c r="E16496" s="1" t="s">
        <v>14</v>
      </c>
      <c r="F16496" t="s">
        <v>3427</v>
      </c>
      <c r="G16496">
        <v>0</v>
      </c>
      <c r="H16496">
        <v>0</v>
      </c>
      <c r="I16496">
        <v>0</v>
      </c>
    </row>
    <row r="16497" spans="1:9" hidden="1" x14ac:dyDescent="0.3">
      <c r="A16497" s="1" t="s">
        <v>159</v>
      </c>
      <c r="B16497" s="1" t="s">
        <v>377</v>
      </c>
      <c r="C16497">
        <v>36.079599999999999</v>
      </c>
      <c r="D16497">
        <v>-115.09399999999999</v>
      </c>
      <c r="E16497" s="1" t="s">
        <v>15</v>
      </c>
      <c r="F16497" t="s">
        <v>3663</v>
      </c>
      <c r="G16497">
        <v>0</v>
      </c>
      <c r="H16497">
        <v>0</v>
      </c>
      <c r="I16497">
        <v>0</v>
      </c>
    </row>
    <row r="16498" spans="1:9" hidden="1" x14ac:dyDescent="0.3">
      <c r="A16498" s="1" t="s">
        <v>159</v>
      </c>
      <c r="B16498" s="1" t="s">
        <v>377</v>
      </c>
      <c r="C16498">
        <v>36.079599999999999</v>
      </c>
      <c r="D16498">
        <v>-115.09399999999999</v>
      </c>
      <c r="E16498" s="1" t="s">
        <v>16</v>
      </c>
      <c r="F16498" t="s">
        <v>3899</v>
      </c>
      <c r="G16498">
        <v>0</v>
      </c>
      <c r="H16498">
        <v>0</v>
      </c>
      <c r="I16498">
        <v>0</v>
      </c>
    </row>
    <row r="16499" spans="1:9" hidden="1" x14ac:dyDescent="0.3">
      <c r="A16499" s="1" t="s">
        <v>159</v>
      </c>
      <c r="B16499" s="1" t="s">
        <v>377</v>
      </c>
      <c r="C16499">
        <v>36.079599999999999</v>
      </c>
      <c r="D16499">
        <v>-115.09399999999999</v>
      </c>
      <c r="E16499" s="1" t="s">
        <v>17</v>
      </c>
      <c r="F16499" t="s">
        <v>4134</v>
      </c>
      <c r="G16499">
        <v>0</v>
      </c>
      <c r="H16499">
        <v>0</v>
      </c>
      <c r="I16499">
        <v>0</v>
      </c>
    </row>
    <row r="16500" spans="1:9" hidden="1" x14ac:dyDescent="0.3">
      <c r="A16500" s="1" t="s">
        <v>159</v>
      </c>
      <c r="B16500" s="1" t="s">
        <v>377</v>
      </c>
      <c r="C16500">
        <v>36.079599999999999</v>
      </c>
      <c r="D16500">
        <v>-115.09399999999999</v>
      </c>
      <c r="E16500" s="1" t="s">
        <v>18</v>
      </c>
      <c r="F16500" t="s">
        <v>4369</v>
      </c>
      <c r="G16500">
        <v>0</v>
      </c>
      <c r="H16500">
        <v>0</v>
      </c>
      <c r="I16500">
        <v>0</v>
      </c>
    </row>
    <row r="16501" spans="1:9" hidden="1" x14ac:dyDescent="0.3">
      <c r="A16501" s="1" t="s">
        <v>159</v>
      </c>
      <c r="B16501" s="1" t="s">
        <v>377</v>
      </c>
      <c r="C16501">
        <v>36.079599999999999</v>
      </c>
      <c r="D16501">
        <v>-115.09399999999999</v>
      </c>
      <c r="E16501" s="1" t="s">
        <v>19</v>
      </c>
      <c r="F16501" t="s">
        <v>4604</v>
      </c>
      <c r="G16501">
        <v>0</v>
      </c>
      <c r="H16501">
        <v>0</v>
      </c>
      <c r="I16501">
        <v>0</v>
      </c>
    </row>
    <row r="16502" spans="1:9" hidden="1" x14ac:dyDescent="0.3">
      <c r="A16502" s="1" t="s">
        <v>159</v>
      </c>
      <c r="B16502" s="1" t="s">
        <v>377</v>
      </c>
      <c r="C16502">
        <v>36.079599999999999</v>
      </c>
      <c r="D16502">
        <v>-115.09399999999999</v>
      </c>
      <c r="E16502" s="1" t="s">
        <v>20</v>
      </c>
      <c r="F16502" t="s">
        <v>4839</v>
      </c>
      <c r="G16502">
        <v>0</v>
      </c>
      <c r="H16502">
        <v>0</v>
      </c>
      <c r="I16502">
        <v>0</v>
      </c>
    </row>
    <row r="16503" spans="1:9" hidden="1" x14ac:dyDescent="0.3">
      <c r="A16503" s="1" t="s">
        <v>159</v>
      </c>
      <c r="B16503" s="1" t="s">
        <v>377</v>
      </c>
      <c r="C16503">
        <v>36.079599999999999</v>
      </c>
      <c r="D16503">
        <v>-115.09399999999999</v>
      </c>
      <c r="E16503" s="1" t="s">
        <v>21</v>
      </c>
      <c r="F16503" t="s">
        <v>5074</v>
      </c>
      <c r="G16503">
        <v>0</v>
      </c>
      <c r="H16503">
        <v>0</v>
      </c>
      <c r="I16503">
        <v>0</v>
      </c>
    </row>
    <row r="16504" spans="1:9" hidden="1" x14ac:dyDescent="0.3">
      <c r="A16504" s="1" t="s">
        <v>159</v>
      </c>
      <c r="B16504" s="1" t="s">
        <v>377</v>
      </c>
      <c r="C16504">
        <v>36.079599999999999</v>
      </c>
      <c r="D16504">
        <v>-115.09399999999999</v>
      </c>
      <c r="E16504" s="1" t="s">
        <v>22</v>
      </c>
      <c r="F16504" t="s">
        <v>5309</v>
      </c>
      <c r="G16504">
        <v>0</v>
      </c>
      <c r="H16504">
        <v>0</v>
      </c>
      <c r="I16504">
        <v>0</v>
      </c>
    </row>
    <row r="16505" spans="1:9" hidden="1" x14ac:dyDescent="0.3">
      <c r="A16505" s="1" t="s">
        <v>159</v>
      </c>
      <c r="B16505" s="1" t="s">
        <v>377</v>
      </c>
      <c r="C16505">
        <v>36.079599999999999</v>
      </c>
      <c r="D16505">
        <v>-115.09399999999999</v>
      </c>
      <c r="E16505" s="1" t="s">
        <v>23</v>
      </c>
      <c r="F16505" t="s">
        <v>5544</v>
      </c>
      <c r="G16505">
        <v>0</v>
      </c>
      <c r="H16505">
        <v>0</v>
      </c>
      <c r="I16505">
        <v>0</v>
      </c>
    </row>
    <row r="16506" spans="1:9" hidden="1" x14ac:dyDescent="0.3">
      <c r="A16506" s="1" t="s">
        <v>159</v>
      </c>
      <c r="B16506" s="1" t="s">
        <v>377</v>
      </c>
      <c r="C16506">
        <v>36.079599999999999</v>
      </c>
      <c r="D16506">
        <v>-115.09399999999999</v>
      </c>
      <c r="E16506" s="1" t="s">
        <v>24</v>
      </c>
      <c r="F16506" t="s">
        <v>5779</v>
      </c>
      <c r="G16506">
        <v>0</v>
      </c>
      <c r="H16506">
        <v>0</v>
      </c>
      <c r="I16506">
        <v>0</v>
      </c>
    </row>
    <row r="16507" spans="1:9" hidden="1" x14ac:dyDescent="0.3">
      <c r="A16507" s="1" t="s">
        <v>159</v>
      </c>
      <c r="B16507" s="1" t="s">
        <v>377</v>
      </c>
      <c r="C16507">
        <v>36.079599999999999</v>
      </c>
      <c r="D16507">
        <v>-115.09399999999999</v>
      </c>
      <c r="E16507" s="1" t="s">
        <v>25</v>
      </c>
      <c r="F16507" t="s">
        <v>6013</v>
      </c>
      <c r="G16507">
        <v>0</v>
      </c>
      <c r="H16507">
        <v>0</v>
      </c>
      <c r="I16507">
        <v>0</v>
      </c>
    </row>
    <row r="16508" spans="1:9" hidden="1" x14ac:dyDescent="0.3">
      <c r="A16508" s="1" t="s">
        <v>159</v>
      </c>
      <c r="B16508" s="1" t="s">
        <v>377</v>
      </c>
      <c r="C16508">
        <v>36.079599999999999</v>
      </c>
      <c r="D16508">
        <v>-115.09399999999999</v>
      </c>
      <c r="E16508" s="1" t="s">
        <v>26</v>
      </c>
      <c r="F16508" t="s">
        <v>6247</v>
      </c>
      <c r="G16508">
        <v>0</v>
      </c>
      <c r="H16508">
        <v>0</v>
      </c>
      <c r="I16508">
        <v>0</v>
      </c>
    </row>
    <row r="16509" spans="1:9" hidden="1" x14ac:dyDescent="0.3">
      <c r="A16509" s="1" t="s">
        <v>159</v>
      </c>
      <c r="B16509" s="1" t="s">
        <v>377</v>
      </c>
      <c r="C16509">
        <v>36.079599999999999</v>
      </c>
      <c r="D16509">
        <v>-115.09399999999999</v>
      </c>
      <c r="E16509" s="1" t="s">
        <v>27</v>
      </c>
      <c r="F16509" t="s">
        <v>6481</v>
      </c>
      <c r="G16509">
        <v>0</v>
      </c>
      <c r="H16509">
        <v>0</v>
      </c>
      <c r="I16509">
        <v>0</v>
      </c>
    </row>
    <row r="16510" spans="1:9" hidden="1" x14ac:dyDescent="0.3">
      <c r="A16510" s="1" t="s">
        <v>159</v>
      </c>
      <c r="B16510" s="1" t="s">
        <v>377</v>
      </c>
      <c r="C16510">
        <v>36.079599999999999</v>
      </c>
      <c r="D16510">
        <v>-115.09399999999999</v>
      </c>
      <c r="E16510" s="1" t="s">
        <v>28</v>
      </c>
      <c r="F16510" t="s">
        <v>6715</v>
      </c>
      <c r="G16510">
        <v>0</v>
      </c>
      <c r="H16510">
        <v>0</v>
      </c>
      <c r="I16510">
        <v>0</v>
      </c>
    </row>
    <row r="16511" spans="1:9" hidden="1" x14ac:dyDescent="0.3">
      <c r="A16511" s="1" t="s">
        <v>159</v>
      </c>
      <c r="B16511" s="1" t="s">
        <v>377</v>
      </c>
      <c r="C16511">
        <v>36.079599999999999</v>
      </c>
      <c r="D16511">
        <v>-115.09399999999999</v>
      </c>
      <c r="E16511" s="1" t="s">
        <v>29</v>
      </c>
      <c r="F16511" t="s">
        <v>6949</v>
      </c>
      <c r="G16511">
        <v>0</v>
      </c>
      <c r="H16511">
        <v>0</v>
      </c>
      <c r="I16511">
        <v>0</v>
      </c>
    </row>
    <row r="16512" spans="1:9" hidden="1" x14ac:dyDescent="0.3">
      <c r="A16512" s="1" t="s">
        <v>159</v>
      </c>
      <c r="B16512" s="1" t="s">
        <v>377</v>
      </c>
      <c r="C16512">
        <v>36.079599999999999</v>
      </c>
      <c r="D16512">
        <v>-115.09399999999999</v>
      </c>
      <c r="E16512" s="1" t="s">
        <v>30</v>
      </c>
      <c r="F16512" t="s">
        <v>7183</v>
      </c>
      <c r="G16512">
        <v>0</v>
      </c>
      <c r="H16512">
        <v>0</v>
      </c>
      <c r="I16512">
        <v>0</v>
      </c>
    </row>
    <row r="16513" spans="1:9" hidden="1" x14ac:dyDescent="0.3">
      <c r="A16513" s="1" t="s">
        <v>159</v>
      </c>
      <c r="B16513" s="1" t="s">
        <v>377</v>
      </c>
      <c r="C16513">
        <v>36.079599999999999</v>
      </c>
      <c r="D16513">
        <v>-115.09399999999999</v>
      </c>
      <c r="E16513" s="1" t="s">
        <v>31</v>
      </c>
      <c r="F16513" t="s">
        <v>7417</v>
      </c>
      <c r="G16513">
        <v>0</v>
      </c>
      <c r="H16513">
        <v>0</v>
      </c>
      <c r="I16513">
        <v>0</v>
      </c>
    </row>
    <row r="16514" spans="1:9" hidden="1" x14ac:dyDescent="0.3">
      <c r="A16514" s="1" t="s">
        <v>159</v>
      </c>
      <c r="B16514" s="1" t="s">
        <v>377</v>
      </c>
      <c r="C16514">
        <v>36.079599999999999</v>
      </c>
      <c r="D16514">
        <v>-115.09399999999999</v>
      </c>
      <c r="E16514" s="1" t="s">
        <v>32</v>
      </c>
      <c r="F16514" t="s">
        <v>7651</v>
      </c>
      <c r="G16514">
        <v>0</v>
      </c>
      <c r="H16514">
        <v>0</v>
      </c>
      <c r="I16514">
        <v>0</v>
      </c>
    </row>
    <row r="16515" spans="1:9" hidden="1" x14ac:dyDescent="0.3">
      <c r="A16515" s="1" t="s">
        <v>159</v>
      </c>
      <c r="B16515" s="1" t="s">
        <v>377</v>
      </c>
      <c r="C16515">
        <v>36.079599999999999</v>
      </c>
      <c r="D16515">
        <v>-115.09399999999999</v>
      </c>
      <c r="E16515" s="1" t="s">
        <v>33</v>
      </c>
      <c r="F16515" t="s">
        <v>7885</v>
      </c>
      <c r="G16515">
        <v>0</v>
      </c>
      <c r="H16515">
        <v>0</v>
      </c>
      <c r="I16515">
        <v>0</v>
      </c>
    </row>
    <row r="16516" spans="1:9" hidden="1" x14ac:dyDescent="0.3">
      <c r="A16516" s="1" t="s">
        <v>159</v>
      </c>
      <c r="B16516" s="1" t="s">
        <v>377</v>
      </c>
      <c r="C16516">
        <v>36.079599999999999</v>
      </c>
      <c r="D16516">
        <v>-115.09399999999999</v>
      </c>
      <c r="E16516" s="1" t="s">
        <v>34</v>
      </c>
      <c r="F16516" t="s">
        <v>8119</v>
      </c>
      <c r="G16516">
        <v>0</v>
      </c>
      <c r="H16516">
        <v>0</v>
      </c>
      <c r="I16516">
        <v>0</v>
      </c>
    </row>
    <row r="16517" spans="1:9" hidden="1" x14ac:dyDescent="0.3">
      <c r="A16517" s="1" t="s">
        <v>159</v>
      </c>
      <c r="B16517" s="1" t="s">
        <v>377</v>
      </c>
      <c r="C16517">
        <v>36.079599999999999</v>
      </c>
      <c r="D16517">
        <v>-115.09399999999999</v>
      </c>
      <c r="E16517" s="1" t="s">
        <v>35</v>
      </c>
      <c r="F16517" t="s">
        <v>8351</v>
      </c>
      <c r="G16517">
        <v>0</v>
      </c>
      <c r="H16517">
        <v>0</v>
      </c>
      <c r="I16517">
        <v>0</v>
      </c>
    </row>
    <row r="16518" spans="1:9" hidden="1" x14ac:dyDescent="0.3">
      <c r="A16518" s="1" t="s">
        <v>159</v>
      </c>
      <c r="B16518" s="1" t="s">
        <v>377</v>
      </c>
      <c r="C16518">
        <v>36.079599999999999</v>
      </c>
      <c r="D16518">
        <v>-115.09399999999999</v>
      </c>
      <c r="E16518" s="1" t="s">
        <v>36</v>
      </c>
      <c r="F16518" t="s">
        <v>8583</v>
      </c>
      <c r="G16518">
        <v>0</v>
      </c>
      <c r="H16518">
        <v>0</v>
      </c>
      <c r="I16518">
        <v>0</v>
      </c>
    </row>
    <row r="16519" spans="1:9" hidden="1" x14ac:dyDescent="0.3">
      <c r="A16519" s="1" t="s">
        <v>159</v>
      </c>
      <c r="B16519" s="1" t="s">
        <v>377</v>
      </c>
      <c r="C16519">
        <v>36.079599999999999</v>
      </c>
      <c r="D16519">
        <v>-115.09399999999999</v>
      </c>
      <c r="E16519" s="1" t="s">
        <v>37</v>
      </c>
      <c r="F16519" t="s">
        <v>8814</v>
      </c>
      <c r="G16519">
        <v>0</v>
      </c>
      <c r="H16519">
        <v>0</v>
      </c>
      <c r="I16519">
        <v>0</v>
      </c>
    </row>
    <row r="16520" spans="1:9" hidden="1" x14ac:dyDescent="0.3">
      <c r="A16520" s="1" t="s">
        <v>159</v>
      </c>
      <c r="B16520" s="1" t="s">
        <v>377</v>
      </c>
      <c r="C16520">
        <v>36.079599999999999</v>
      </c>
      <c r="D16520">
        <v>-115.09399999999999</v>
      </c>
      <c r="E16520" s="1" t="s">
        <v>38</v>
      </c>
      <c r="F16520" t="s">
        <v>9045</v>
      </c>
      <c r="G16520">
        <v>0</v>
      </c>
      <c r="H16520">
        <v>0</v>
      </c>
      <c r="I16520">
        <v>0</v>
      </c>
    </row>
    <row r="16521" spans="1:9" hidden="1" x14ac:dyDescent="0.3">
      <c r="A16521" s="1" t="s">
        <v>159</v>
      </c>
      <c r="B16521" s="1" t="s">
        <v>377</v>
      </c>
      <c r="C16521">
        <v>36.079599999999999</v>
      </c>
      <c r="D16521">
        <v>-115.09399999999999</v>
      </c>
      <c r="E16521" s="1" t="s">
        <v>39</v>
      </c>
      <c r="F16521" t="s">
        <v>9276</v>
      </c>
      <c r="G16521">
        <v>0</v>
      </c>
      <c r="H16521">
        <v>0</v>
      </c>
      <c r="I16521">
        <v>0</v>
      </c>
    </row>
    <row r="16522" spans="1:9" hidden="1" x14ac:dyDescent="0.3">
      <c r="A16522" s="1" t="s">
        <v>159</v>
      </c>
      <c r="B16522" s="1" t="s">
        <v>377</v>
      </c>
      <c r="C16522">
        <v>36.079599999999999</v>
      </c>
      <c r="D16522">
        <v>-115.09399999999999</v>
      </c>
      <c r="E16522" s="1" t="s">
        <v>40</v>
      </c>
      <c r="F16522" t="s">
        <v>9507</v>
      </c>
      <c r="G16522">
        <v>0</v>
      </c>
      <c r="H16522">
        <v>0</v>
      </c>
      <c r="I16522">
        <v>0</v>
      </c>
    </row>
    <row r="16523" spans="1:9" hidden="1" x14ac:dyDescent="0.3">
      <c r="A16523" s="1" t="s">
        <v>159</v>
      </c>
      <c r="B16523" s="1" t="s">
        <v>377</v>
      </c>
      <c r="C16523">
        <v>36.079599999999999</v>
      </c>
      <c r="D16523">
        <v>-115.09399999999999</v>
      </c>
      <c r="E16523" s="1" t="s">
        <v>41</v>
      </c>
      <c r="F16523" t="s">
        <v>9738</v>
      </c>
      <c r="G16523">
        <v>0</v>
      </c>
      <c r="H16523">
        <v>0</v>
      </c>
      <c r="I16523">
        <v>0</v>
      </c>
    </row>
    <row r="16524" spans="1:9" hidden="1" x14ac:dyDescent="0.3">
      <c r="A16524" s="1" t="s">
        <v>159</v>
      </c>
      <c r="B16524" s="1" t="s">
        <v>377</v>
      </c>
      <c r="C16524">
        <v>36.079599999999999</v>
      </c>
      <c r="D16524">
        <v>-115.09399999999999</v>
      </c>
      <c r="E16524" s="1" t="s">
        <v>42</v>
      </c>
      <c r="F16524" t="s">
        <v>9969</v>
      </c>
      <c r="G16524">
        <v>0</v>
      </c>
      <c r="H16524">
        <v>0</v>
      </c>
      <c r="I16524">
        <v>0</v>
      </c>
    </row>
    <row r="16525" spans="1:9" hidden="1" x14ac:dyDescent="0.3">
      <c r="A16525" s="1" t="s">
        <v>159</v>
      </c>
      <c r="B16525" s="1" t="s">
        <v>377</v>
      </c>
      <c r="C16525">
        <v>36.079599999999999</v>
      </c>
      <c r="D16525">
        <v>-115.09399999999999</v>
      </c>
      <c r="E16525" s="1" t="s">
        <v>43</v>
      </c>
      <c r="F16525" t="s">
        <v>10197</v>
      </c>
      <c r="G16525">
        <v>0</v>
      </c>
      <c r="H16525">
        <v>0</v>
      </c>
      <c r="I16525">
        <v>0</v>
      </c>
    </row>
    <row r="16526" spans="1:9" hidden="1" x14ac:dyDescent="0.3">
      <c r="A16526" s="1" t="s">
        <v>159</v>
      </c>
      <c r="B16526" s="1" t="s">
        <v>377</v>
      </c>
      <c r="C16526">
        <v>36.079599999999999</v>
      </c>
      <c r="D16526">
        <v>-115.09399999999999</v>
      </c>
      <c r="E16526" s="1" t="s">
        <v>44</v>
      </c>
      <c r="F16526" t="s">
        <v>10425</v>
      </c>
      <c r="G16526">
        <v>0</v>
      </c>
      <c r="H16526">
        <v>0</v>
      </c>
      <c r="I16526">
        <v>0</v>
      </c>
    </row>
    <row r="16527" spans="1:9" hidden="1" x14ac:dyDescent="0.3">
      <c r="A16527" s="1" t="s">
        <v>159</v>
      </c>
      <c r="B16527" s="1" t="s">
        <v>377</v>
      </c>
      <c r="C16527">
        <v>36.079599999999999</v>
      </c>
      <c r="D16527">
        <v>-115.09399999999999</v>
      </c>
      <c r="E16527" s="1" t="s">
        <v>45</v>
      </c>
      <c r="F16527" t="s">
        <v>10645</v>
      </c>
      <c r="G16527">
        <v>0</v>
      </c>
      <c r="H16527">
        <v>0</v>
      </c>
      <c r="I16527">
        <v>0</v>
      </c>
    </row>
    <row r="16528" spans="1:9" hidden="1" x14ac:dyDescent="0.3">
      <c r="A16528" s="1" t="s">
        <v>159</v>
      </c>
      <c r="B16528" s="1" t="s">
        <v>377</v>
      </c>
      <c r="C16528">
        <v>36.079599999999999</v>
      </c>
      <c r="D16528">
        <v>-115.09399999999999</v>
      </c>
      <c r="E16528" s="1" t="s">
        <v>46</v>
      </c>
      <c r="F16528" t="s">
        <v>10861</v>
      </c>
      <c r="G16528">
        <v>0</v>
      </c>
      <c r="H16528">
        <v>0</v>
      </c>
      <c r="I16528">
        <v>0</v>
      </c>
    </row>
    <row r="16529" spans="1:9" hidden="1" x14ac:dyDescent="0.3">
      <c r="A16529" s="1" t="s">
        <v>159</v>
      </c>
      <c r="B16529" s="1" t="s">
        <v>377</v>
      </c>
      <c r="C16529">
        <v>36.079599999999999</v>
      </c>
      <c r="D16529">
        <v>-115.09399999999999</v>
      </c>
      <c r="E16529" s="1" t="s">
        <v>47</v>
      </c>
      <c r="F16529" t="s">
        <v>17744</v>
      </c>
      <c r="G16529">
        <v>0</v>
      </c>
      <c r="H16529">
        <v>1</v>
      </c>
      <c r="I16529">
        <v>0</v>
      </c>
    </row>
    <row r="16530" spans="1:9" hidden="1" x14ac:dyDescent="0.3">
      <c r="A16530" s="1" t="s">
        <v>159</v>
      </c>
      <c r="B16530" s="1" t="s">
        <v>377</v>
      </c>
      <c r="C16530">
        <v>36.079599999999999</v>
      </c>
      <c r="D16530">
        <v>-115.09399999999999</v>
      </c>
      <c r="E16530" s="1" t="s">
        <v>48</v>
      </c>
      <c r="F16530" t="s">
        <v>17745</v>
      </c>
      <c r="G16530">
        <v>0</v>
      </c>
      <c r="H16530">
        <v>1</v>
      </c>
      <c r="I16530">
        <v>0</v>
      </c>
    </row>
    <row r="16531" spans="1:9" hidden="1" x14ac:dyDescent="0.3">
      <c r="A16531" s="1" t="s">
        <v>159</v>
      </c>
      <c r="B16531" s="1" t="s">
        <v>377</v>
      </c>
      <c r="C16531">
        <v>36.079599999999999</v>
      </c>
      <c r="D16531">
        <v>-115.09399999999999</v>
      </c>
      <c r="E16531" s="1" t="s">
        <v>49</v>
      </c>
      <c r="F16531" t="s">
        <v>17746</v>
      </c>
      <c r="G16531">
        <v>0</v>
      </c>
      <c r="H16531">
        <v>1</v>
      </c>
      <c r="I16531">
        <v>0</v>
      </c>
    </row>
    <row r="16532" spans="1:9" hidden="1" x14ac:dyDescent="0.3">
      <c r="A16532" s="1" t="s">
        <v>159</v>
      </c>
      <c r="B16532" s="1" t="s">
        <v>377</v>
      </c>
      <c r="C16532">
        <v>36.079599999999999</v>
      </c>
      <c r="D16532">
        <v>-115.09399999999999</v>
      </c>
      <c r="E16532" s="1" t="s">
        <v>50</v>
      </c>
      <c r="F16532" t="s">
        <v>17451</v>
      </c>
      <c r="G16532">
        <v>0</v>
      </c>
      <c r="H16532">
        <v>2</v>
      </c>
      <c r="I16532">
        <v>0</v>
      </c>
    </row>
    <row r="16533" spans="1:9" hidden="1" x14ac:dyDescent="0.3">
      <c r="A16533" s="1" t="s">
        <v>159</v>
      </c>
      <c r="B16533" s="1" t="s">
        <v>377</v>
      </c>
      <c r="C16533">
        <v>36.079599999999999</v>
      </c>
      <c r="D16533">
        <v>-115.09399999999999</v>
      </c>
      <c r="E16533" s="1" t="s">
        <v>51</v>
      </c>
      <c r="F16533" t="s">
        <v>17452</v>
      </c>
      <c r="G16533">
        <v>0</v>
      </c>
      <c r="H16533">
        <v>2</v>
      </c>
      <c r="I16533">
        <v>0</v>
      </c>
    </row>
    <row r="16534" spans="1:9" hidden="1" x14ac:dyDescent="0.3">
      <c r="A16534" s="1" t="s">
        <v>159</v>
      </c>
      <c r="B16534" s="1" t="s">
        <v>377</v>
      </c>
      <c r="C16534">
        <v>36.079599999999999</v>
      </c>
      <c r="D16534">
        <v>-115.09399999999999</v>
      </c>
      <c r="E16534" s="1" t="s">
        <v>52</v>
      </c>
      <c r="F16534" t="s">
        <v>11247</v>
      </c>
      <c r="G16534">
        <v>0</v>
      </c>
      <c r="H16534">
        <v>0</v>
      </c>
      <c r="I16534">
        <v>0</v>
      </c>
    </row>
    <row r="16535" spans="1:9" hidden="1" x14ac:dyDescent="0.3">
      <c r="A16535" s="1" t="s">
        <v>159</v>
      </c>
      <c r="B16535" s="1" t="s">
        <v>377</v>
      </c>
      <c r="C16535">
        <v>36.079599999999999</v>
      </c>
      <c r="D16535">
        <v>-115.09399999999999</v>
      </c>
      <c r="E16535" s="1" t="s">
        <v>53</v>
      </c>
      <c r="F16535" t="s">
        <v>11445</v>
      </c>
      <c r="G16535">
        <v>0</v>
      </c>
      <c r="H16535">
        <v>0</v>
      </c>
      <c r="I16535">
        <v>0</v>
      </c>
    </row>
    <row r="16536" spans="1:9" hidden="1" x14ac:dyDescent="0.3">
      <c r="A16536" s="1" t="s">
        <v>159</v>
      </c>
      <c r="B16536" s="1" t="s">
        <v>377</v>
      </c>
      <c r="C16536">
        <v>36.079599999999999</v>
      </c>
      <c r="D16536">
        <v>-115.09399999999999</v>
      </c>
      <c r="E16536" s="1" t="s">
        <v>54</v>
      </c>
      <c r="F16536" t="s">
        <v>11640</v>
      </c>
      <c r="G16536">
        <v>0</v>
      </c>
      <c r="H16536">
        <v>0</v>
      </c>
      <c r="I16536">
        <v>0</v>
      </c>
    </row>
    <row r="16537" spans="1:9" hidden="1" x14ac:dyDescent="0.3">
      <c r="A16537" s="1" t="s">
        <v>159</v>
      </c>
      <c r="B16537" s="1" t="s">
        <v>377</v>
      </c>
      <c r="C16537">
        <v>36.079599999999999</v>
      </c>
      <c r="D16537">
        <v>-115.09399999999999</v>
      </c>
      <c r="E16537" s="1" t="s">
        <v>21548</v>
      </c>
      <c r="F16537" t="s">
        <v>21866</v>
      </c>
      <c r="G16537">
        <v>0</v>
      </c>
      <c r="H16537">
        <v>0</v>
      </c>
      <c r="I16537">
        <v>0</v>
      </c>
    </row>
    <row r="16538" spans="1:9" hidden="1" x14ac:dyDescent="0.3">
      <c r="A16538" s="1" t="s">
        <v>159</v>
      </c>
      <c r="B16538" s="1" t="s">
        <v>378</v>
      </c>
      <c r="C16538">
        <v>29.569299999999998</v>
      </c>
      <c r="D16538">
        <v>-95.814300000000003</v>
      </c>
      <c r="E16538" s="1" t="s">
        <v>4</v>
      </c>
      <c r="F16538" t="s">
        <v>1036</v>
      </c>
      <c r="G16538">
        <v>0</v>
      </c>
      <c r="H16538">
        <v>0</v>
      </c>
      <c r="I16538">
        <v>0</v>
      </c>
    </row>
    <row r="16539" spans="1:9" hidden="1" x14ac:dyDescent="0.3">
      <c r="A16539" s="1" t="s">
        <v>159</v>
      </c>
      <c r="B16539" s="1" t="s">
        <v>378</v>
      </c>
      <c r="C16539">
        <v>29.569299999999998</v>
      </c>
      <c r="D16539">
        <v>-95.814300000000003</v>
      </c>
      <c r="E16539" s="1" t="s">
        <v>5</v>
      </c>
      <c r="F16539" t="s">
        <v>1278</v>
      </c>
      <c r="G16539">
        <v>0</v>
      </c>
      <c r="H16539">
        <v>0</v>
      </c>
      <c r="I16539">
        <v>0</v>
      </c>
    </row>
    <row r="16540" spans="1:9" hidden="1" x14ac:dyDescent="0.3">
      <c r="A16540" s="1" t="s">
        <v>159</v>
      </c>
      <c r="B16540" s="1" t="s">
        <v>378</v>
      </c>
      <c r="C16540">
        <v>29.569299999999998</v>
      </c>
      <c r="D16540">
        <v>-95.814300000000003</v>
      </c>
      <c r="E16540" s="1" t="s">
        <v>6</v>
      </c>
      <c r="F16540" t="s">
        <v>1520</v>
      </c>
      <c r="G16540">
        <v>0</v>
      </c>
      <c r="H16540">
        <v>0</v>
      </c>
      <c r="I16540">
        <v>0</v>
      </c>
    </row>
    <row r="16541" spans="1:9" hidden="1" x14ac:dyDescent="0.3">
      <c r="A16541" s="1" t="s">
        <v>159</v>
      </c>
      <c r="B16541" s="1" t="s">
        <v>378</v>
      </c>
      <c r="C16541">
        <v>29.569299999999998</v>
      </c>
      <c r="D16541">
        <v>-95.814300000000003</v>
      </c>
      <c r="E16541" s="1" t="s">
        <v>7</v>
      </c>
      <c r="F16541" t="s">
        <v>1761</v>
      </c>
      <c r="G16541">
        <v>0</v>
      </c>
      <c r="H16541">
        <v>0</v>
      </c>
      <c r="I16541">
        <v>0</v>
      </c>
    </row>
    <row r="16542" spans="1:9" hidden="1" x14ac:dyDescent="0.3">
      <c r="A16542" s="1" t="s">
        <v>159</v>
      </c>
      <c r="B16542" s="1" t="s">
        <v>378</v>
      </c>
      <c r="C16542">
        <v>29.569299999999998</v>
      </c>
      <c r="D16542">
        <v>-95.814300000000003</v>
      </c>
      <c r="E16542" s="1" t="s">
        <v>8</v>
      </c>
      <c r="F16542" t="s">
        <v>2002</v>
      </c>
      <c r="G16542">
        <v>0</v>
      </c>
      <c r="H16542">
        <v>0</v>
      </c>
      <c r="I16542">
        <v>0</v>
      </c>
    </row>
    <row r="16543" spans="1:9" hidden="1" x14ac:dyDescent="0.3">
      <c r="A16543" s="1" t="s">
        <v>159</v>
      </c>
      <c r="B16543" s="1" t="s">
        <v>378</v>
      </c>
      <c r="C16543">
        <v>29.569299999999998</v>
      </c>
      <c r="D16543">
        <v>-95.814300000000003</v>
      </c>
      <c r="E16543" s="1" t="s">
        <v>9</v>
      </c>
      <c r="F16543" t="s">
        <v>2240</v>
      </c>
      <c r="G16543">
        <v>0</v>
      </c>
      <c r="H16543">
        <v>0</v>
      </c>
      <c r="I16543">
        <v>0</v>
      </c>
    </row>
    <row r="16544" spans="1:9" hidden="1" x14ac:dyDescent="0.3">
      <c r="A16544" s="1" t="s">
        <v>159</v>
      </c>
      <c r="B16544" s="1" t="s">
        <v>378</v>
      </c>
      <c r="C16544">
        <v>29.569299999999998</v>
      </c>
      <c r="D16544">
        <v>-95.814300000000003</v>
      </c>
      <c r="E16544" s="1" t="s">
        <v>10</v>
      </c>
      <c r="F16544" t="s">
        <v>2478</v>
      </c>
      <c r="G16544">
        <v>0</v>
      </c>
      <c r="H16544">
        <v>0</v>
      </c>
      <c r="I16544">
        <v>0</v>
      </c>
    </row>
    <row r="16545" spans="1:9" hidden="1" x14ac:dyDescent="0.3">
      <c r="A16545" s="1" t="s">
        <v>159</v>
      </c>
      <c r="B16545" s="1" t="s">
        <v>378</v>
      </c>
      <c r="C16545">
        <v>29.569299999999998</v>
      </c>
      <c r="D16545">
        <v>-95.814300000000003</v>
      </c>
      <c r="E16545" s="1" t="s">
        <v>11</v>
      </c>
      <c r="F16545" t="s">
        <v>2716</v>
      </c>
      <c r="G16545">
        <v>0</v>
      </c>
      <c r="H16545">
        <v>0</v>
      </c>
      <c r="I16545">
        <v>0</v>
      </c>
    </row>
    <row r="16546" spans="1:9" hidden="1" x14ac:dyDescent="0.3">
      <c r="A16546" s="1" t="s">
        <v>159</v>
      </c>
      <c r="B16546" s="1" t="s">
        <v>378</v>
      </c>
      <c r="C16546">
        <v>29.569299999999998</v>
      </c>
      <c r="D16546">
        <v>-95.814300000000003</v>
      </c>
      <c r="E16546" s="1" t="s">
        <v>12</v>
      </c>
      <c r="F16546" t="s">
        <v>2954</v>
      </c>
      <c r="G16546">
        <v>0</v>
      </c>
      <c r="H16546">
        <v>0</v>
      </c>
      <c r="I16546">
        <v>0</v>
      </c>
    </row>
    <row r="16547" spans="1:9" hidden="1" x14ac:dyDescent="0.3">
      <c r="A16547" s="1" t="s">
        <v>159</v>
      </c>
      <c r="B16547" s="1" t="s">
        <v>378</v>
      </c>
      <c r="C16547">
        <v>29.569299999999998</v>
      </c>
      <c r="D16547">
        <v>-95.814300000000003</v>
      </c>
      <c r="E16547" s="1" t="s">
        <v>13</v>
      </c>
      <c r="F16547" t="s">
        <v>3191</v>
      </c>
      <c r="G16547">
        <v>0</v>
      </c>
      <c r="H16547">
        <v>0</v>
      </c>
      <c r="I16547">
        <v>0</v>
      </c>
    </row>
    <row r="16548" spans="1:9" hidden="1" x14ac:dyDescent="0.3">
      <c r="A16548" s="1" t="s">
        <v>159</v>
      </c>
      <c r="B16548" s="1" t="s">
        <v>378</v>
      </c>
      <c r="C16548">
        <v>29.569299999999998</v>
      </c>
      <c r="D16548">
        <v>-95.814300000000003</v>
      </c>
      <c r="E16548" s="1" t="s">
        <v>14</v>
      </c>
      <c r="F16548" t="s">
        <v>3428</v>
      </c>
      <c r="G16548">
        <v>0</v>
      </c>
      <c r="H16548">
        <v>0</v>
      </c>
      <c r="I16548">
        <v>0</v>
      </c>
    </row>
    <row r="16549" spans="1:9" hidden="1" x14ac:dyDescent="0.3">
      <c r="A16549" s="1" t="s">
        <v>159</v>
      </c>
      <c r="B16549" s="1" t="s">
        <v>378</v>
      </c>
      <c r="C16549">
        <v>29.569299999999998</v>
      </c>
      <c r="D16549">
        <v>-95.814300000000003</v>
      </c>
      <c r="E16549" s="1" t="s">
        <v>15</v>
      </c>
      <c r="F16549" t="s">
        <v>3664</v>
      </c>
      <c r="G16549">
        <v>0</v>
      </c>
      <c r="H16549">
        <v>0</v>
      </c>
      <c r="I16549">
        <v>0</v>
      </c>
    </row>
    <row r="16550" spans="1:9" hidden="1" x14ac:dyDescent="0.3">
      <c r="A16550" s="1" t="s">
        <v>159</v>
      </c>
      <c r="B16550" s="1" t="s">
        <v>378</v>
      </c>
      <c r="C16550">
        <v>29.569299999999998</v>
      </c>
      <c r="D16550">
        <v>-95.814300000000003</v>
      </c>
      <c r="E16550" s="1" t="s">
        <v>16</v>
      </c>
      <c r="F16550" t="s">
        <v>3900</v>
      </c>
      <c r="G16550">
        <v>0</v>
      </c>
      <c r="H16550">
        <v>0</v>
      </c>
      <c r="I16550">
        <v>0</v>
      </c>
    </row>
    <row r="16551" spans="1:9" hidden="1" x14ac:dyDescent="0.3">
      <c r="A16551" s="1" t="s">
        <v>159</v>
      </c>
      <c r="B16551" s="1" t="s">
        <v>378</v>
      </c>
      <c r="C16551">
        <v>29.569299999999998</v>
      </c>
      <c r="D16551">
        <v>-95.814300000000003</v>
      </c>
      <c r="E16551" s="1" t="s">
        <v>17</v>
      </c>
      <c r="F16551" t="s">
        <v>4135</v>
      </c>
      <c r="G16551">
        <v>0</v>
      </c>
      <c r="H16551">
        <v>0</v>
      </c>
      <c r="I16551">
        <v>0</v>
      </c>
    </row>
    <row r="16552" spans="1:9" hidden="1" x14ac:dyDescent="0.3">
      <c r="A16552" s="1" t="s">
        <v>159</v>
      </c>
      <c r="B16552" s="1" t="s">
        <v>378</v>
      </c>
      <c r="C16552">
        <v>29.569299999999998</v>
      </c>
      <c r="D16552">
        <v>-95.814300000000003</v>
      </c>
      <c r="E16552" s="1" t="s">
        <v>18</v>
      </c>
      <c r="F16552" t="s">
        <v>4370</v>
      </c>
      <c r="G16552">
        <v>0</v>
      </c>
      <c r="H16552">
        <v>0</v>
      </c>
      <c r="I16552">
        <v>0</v>
      </c>
    </row>
    <row r="16553" spans="1:9" hidden="1" x14ac:dyDescent="0.3">
      <c r="A16553" s="1" t="s">
        <v>159</v>
      </c>
      <c r="B16553" s="1" t="s">
        <v>378</v>
      </c>
      <c r="C16553">
        <v>29.569299999999998</v>
      </c>
      <c r="D16553">
        <v>-95.814300000000003</v>
      </c>
      <c r="E16553" s="1" t="s">
        <v>19</v>
      </c>
      <c r="F16553" t="s">
        <v>4605</v>
      </c>
      <c r="G16553">
        <v>0</v>
      </c>
      <c r="H16553">
        <v>0</v>
      </c>
      <c r="I16553">
        <v>0</v>
      </c>
    </row>
    <row r="16554" spans="1:9" hidden="1" x14ac:dyDescent="0.3">
      <c r="A16554" s="1" t="s">
        <v>159</v>
      </c>
      <c r="B16554" s="1" t="s">
        <v>378</v>
      </c>
      <c r="C16554">
        <v>29.569299999999998</v>
      </c>
      <c r="D16554">
        <v>-95.814300000000003</v>
      </c>
      <c r="E16554" s="1" t="s">
        <v>20</v>
      </c>
      <c r="F16554" t="s">
        <v>4840</v>
      </c>
      <c r="G16554">
        <v>0</v>
      </c>
      <c r="H16554">
        <v>0</v>
      </c>
      <c r="I16554">
        <v>0</v>
      </c>
    </row>
    <row r="16555" spans="1:9" hidden="1" x14ac:dyDescent="0.3">
      <c r="A16555" s="1" t="s">
        <v>159</v>
      </c>
      <c r="B16555" s="1" t="s">
        <v>378</v>
      </c>
      <c r="C16555">
        <v>29.569299999999998</v>
      </c>
      <c r="D16555">
        <v>-95.814300000000003</v>
      </c>
      <c r="E16555" s="1" t="s">
        <v>21</v>
      </c>
      <c r="F16555" t="s">
        <v>5075</v>
      </c>
      <c r="G16555">
        <v>0</v>
      </c>
      <c r="H16555">
        <v>0</v>
      </c>
      <c r="I16555">
        <v>0</v>
      </c>
    </row>
    <row r="16556" spans="1:9" hidden="1" x14ac:dyDescent="0.3">
      <c r="A16556" s="1" t="s">
        <v>159</v>
      </c>
      <c r="B16556" s="1" t="s">
        <v>378</v>
      </c>
      <c r="C16556">
        <v>29.569299999999998</v>
      </c>
      <c r="D16556">
        <v>-95.814300000000003</v>
      </c>
      <c r="E16556" s="1" t="s">
        <v>22</v>
      </c>
      <c r="F16556" t="s">
        <v>5310</v>
      </c>
      <c r="G16556">
        <v>0</v>
      </c>
      <c r="H16556">
        <v>0</v>
      </c>
      <c r="I16556">
        <v>0</v>
      </c>
    </row>
    <row r="16557" spans="1:9" hidden="1" x14ac:dyDescent="0.3">
      <c r="A16557" s="1" t="s">
        <v>159</v>
      </c>
      <c r="B16557" s="1" t="s">
        <v>378</v>
      </c>
      <c r="C16557">
        <v>29.569299999999998</v>
      </c>
      <c r="D16557">
        <v>-95.814300000000003</v>
      </c>
      <c r="E16557" s="1" t="s">
        <v>23</v>
      </c>
      <c r="F16557" t="s">
        <v>5545</v>
      </c>
      <c r="G16557">
        <v>0</v>
      </c>
      <c r="H16557">
        <v>0</v>
      </c>
      <c r="I16557">
        <v>0</v>
      </c>
    </row>
    <row r="16558" spans="1:9" hidden="1" x14ac:dyDescent="0.3">
      <c r="A16558" s="1" t="s">
        <v>159</v>
      </c>
      <c r="B16558" s="1" t="s">
        <v>378</v>
      </c>
      <c r="C16558">
        <v>29.569299999999998</v>
      </c>
      <c r="D16558">
        <v>-95.814300000000003</v>
      </c>
      <c r="E16558" s="1" t="s">
        <v>24</v>
      </c>
      <c r="F16558" t="s">
        <v>5780</v>
      </c>
      <c r="G16558">
        <v>0</v>
      </c>
      <c r="H16558">
        <v>0</v>
      </c>
      <c r="I16558">
        <v>0</v>
      </c>
    </row>
    <row r="16559" spans="1:9" hidden="1" x14ac:dyDescent="0.3">
      <c r="A16559" s="1" t="s">
        <v>159</v>
      </c>
      <c r="B16559" s="1" t="s">
        <v>378</v>
      </c>
      <c r="C16559">
        <v>29.569299999999998</v>
      </c>
      <c r="D16559">
        <v>-95.814300000000003</v>
      </c>
      <c r="E16559" s="1" t="s">
        <v>25</v>
      </c>
      <c r="F16559" t="s">
        <v>6014</v>
      </c>
      <c r="G16559">
        <v>0</v>
      </c>
      <c r="H16559">
        <v>0</v>
      </c>
      <c r="I16559">
        <v>0</v>
      </c>
    </row>
    <row r="16560" spans="1:9" hidden="1" x14ac:dyDescent="0.3">
      <c r="A16560" s="1" t="s">
        <v>159</v>
      </c>
      <c r="B16560" s="1" t="s">
        <v>378</v>
      </c>
      <c r="C16560">
        <v>29.569299999999998</v>
      </c>
      <c r="D16560">
        <v>-95.814300000000003</v>
      </c>
      <c r="E16560" s="1" t="s">
        <v>26</v>
      </c>
      <c r="F16560" t="s">
        <v>6248</v>
      </c>
      <c r="G16560">
        <v>0</v>
      </c>
      <c r="H16560">
        <v>0</v>
      </c>
      <c r="I16560">
        <v>0</v>
      </c>
    </row>
    <row r="16561" spans="1:9" hidden="1" x14ac:dyDescent="0.3">
      <c r="A16561" s="1" t="s">
        <v>159</v>
      </c>
      <c r="B16561" s="1" t="s">
        <v>378</v>
      </c>
      <c r="C16561">
        <v>29.569299999999998</v>
      </c>
      <c r="D16561">
        <v>-95.814300000000003</v>
      </c>
      <c r="E16561" s="1" t="s">
        <v>27</v>
      </c>
      <c r="F16561" t="s">
        <v>6482</v>
      </c>
      <c r="G16561">
        <v>0</v>
      </c>
      <c r="H16561">
        <v>0</v>
      </c>
      <c r="I16561">
        <v>0</v>
      </c>
    </row>
    <row r="16562" spans="1:9" hidden="1" x14ac:dyDescent="0.3">
      <c r="A16562" s="1" t="s">
        <v>159</v>
      </c>
      <c r="B16562" s="1" t="s">
        <v>378</v>
      </c>
      <c r="C16562">
        <v>29.569299999999998</v>
      </c>
      <c r="D16562">
        <v>-95.814300000000003</v>
      </c>
      <c r="E16562" s="1" t="s">
        <v>28</v>
      </c>
      <c r="F16562" t="s">
        <v>6716</v>
      </c>
      <c r="G16562">
        <v>0</v>
      </c>
      <c r="H16562">
        <v>0</v>
      </c>
      <c r="I16562">
        <v>0</v>
      </c>
    </row>
    <row r="16563" spans="1:9" hidden="1" x14ac:dyDescent="0.3">
      <c r="A16563" s="1" t="s">
        <v>159</v>
      </c>
      <c r="B16563" s="1" t="s">
        <v>378</v>
      </c>
      <c r="C16563">
        <v>29.569299999999998</v>
      </c>
      <c r="D16563">
        <v>-95.814300000000003</v>
      </c>
      <c r="E16563" s="1" t="s">
        <v>29</v>
      </c>
      <c r="F16563" t="s">
        <v>6950</v>
      </c>
      <c r="G16563">
        <v>0</v>
      </c>
      <c r="H16563">
        <v>0</v>
      </c>
      <c r="I16563">
        <v>0</v>
      </c>
    </row>
    <row r="16564" spans="1:9" hidden="1" x14ac:dyDescent="0.3">
      <c r="A16564" s="1" t="s">
        <v>159</v>
      </c>
      <c r="B16564" s="1" t="s">
        <v>378</v>
      </c>
      <c r="C16564">
        <v>29.569299999999998</v>
      </c>
      <c r="D16564">
        <v>-95.814300000000003</v>
      </c>
      <c r="E16564" s="1" t="s">
        <v>30</v>
      </c>
      <c r="F16564" t="s">
        <v>7184</v>
      </c>
      <c r="G16564">
        <v>0</v>
      </c>
      <c r="H16564">
        <v>0</v>
      </c>
      <c r="I16564">
        <v>0</v>
      </c>
    </row>
    <row r="16565" spans="1:9" hidden="1" x14ac:dyDescent="0.3">
      <c r="A16565" s="1" t="s">
        <v>159</v>
      </c>
      <c r="B16565" s="1" t="s">
        <v>378</v>
      </c>
      <c r="C16565">
        <v>29.569299999999998</v>
      </c>
      <c r="D16565">
        <v>-95.814300000000003</v>
      </c>
      <c r="E16565" s="1" t="s">
        <v>31</v>
      </c>
      <c r="F16565" t="s">
        <v>7418</v>
      </c>
      <c r="G16565">
        <v>0</v>
      </c>
      <c r="H16565">
        <v>0</v>
      </c>
      <c r="I16565">
        <v>0</v>
      </c>
    </row>
    <row r="16566" spans="1:9" hidden="1" x14ac:dyDescent="0.3">
      <c r="A16566" s="1" t="s">
        <v>159</v>
      </c>
      <c r="B16566" s="1" t="s">
        <v>378</v>
      </c>
      <c r="C16566">
        <v>29.569299999999998</v>
      </c>
      <c r="D16566">
        <v>-95.814300000000003</v>
      </c>
      <c r="E16566" s="1" t="s">
        <v>32</v>
      </c>
      <c r="F16566" t="s">
        <v>7652</v>
      </c>
      <c r="G16566">
        <v>0</v>
      </c>
      <c r="H16566">
        <v>0</v>
      </c>
      <c r="I16566">
        <v>0</v>
      </c>
    </row>
    <row r="16567" spans="1:9" hidden="1" x14ac:dyDescent="0.3">
      <c r="A16567" s="1" t="s">
        <v>159</v>
      </c>
      <c r="B16567" s="1" t="s">
        <v>378</v>
      </c>
      <c r="C16567">
        <v>29.569299999999998</v>
      </c>
      <c r="D16567">
        <v>-95.814300000000003</v>
      </c>
      <c r="E16567" s="1" t="s">
        <v>33</v>
      </c>
      <c r="F16567" t="s">
        <v>7886</v>
      </c>
      <c r="G16567">
        <v>0</v>
      </c>
      <c r="H16567">
        <v>0</v>
      </c>
      <c r="I16567">
        <v>0</v>
      </c>
    </row>
    <row r="16568" spans="1:9" hidden="1" x14ac:dyDescent="0.3">
      <c r="A16568" s="1" t="s">
        <v>159</v>
      </c>
      <c r="B16568" s="1" t="s">
        <v>378</v>
      </c>
      <c r="C16568">
        <v>29.569299999999998</v>
      </c>
      <c r="D16568">
        <v>-95.814300000000003</v>
      </c>
      <c r="E16568" s="1" t="s">
        <v>34</v>
      </c>
      <c r="F16568" t="s">
        <v>8120</v>
      </c>
      <c r="G16568">
        <v>0</v>
      </c>
      <c r="H16568">
        <v>0</v>
      </c>
      <c r="I16568">
        <v>0</v>
      </c>
    </row>
    <row r="16569" spans="1:9" hidden="1" x14ac:dyDescent="0.3">
      <c r="A16569" s="1" t="s">
        <v>159</v>
      </c>
      <c r="B16569" s="1" t="s">
        <v>378</v>
      </c>
      <c r="C16569">
        <v>29.569299999999998</v>
      </c>
      <c r="D16569">
        <v>-95.814300000000003</v>
      </c>
      <c r="E16569" s="1" t="s">
        <v>35</v>
      </c>
      <c r="F16569" t="s">
        <v>8352</v>
      </c>
      <c r="G16569">
        <v>0</v>
      </c>
      <c r="H16569">
        <v>0</v>
      </c>
      <c r="I16569">
        <v>0</v>
      </c>
    </row>
    <row r="16570" spans="1:9" hidden="1" x14ac:dyDescent="0.3">
      <c r="A16570" s="1" t="s">
        <v>159</v>
      </c>
      <c r="B16570" s="1" t="s">
        <v>378</v>
      </c>
      <c r="C16570">
        <v>29.569299999999998</v>
      </c>
      <c r="D16570">
        <v>-95.814300000000003</v>
      </c>
      <c r="E16570" s="1" t="s">
        <v>36</v>
      </c>
      <c r="F16570" t="s">
        <v>8584</v>
      </c>
      <c r="G16570">
        <v>0</v>
      </c>
      <c r="H16570">
        <v>0</v>
      </c>
      <c r="I16570">
        <v>0</v>
      </c>
    </row>
    <row r="16571" spans="1:9" hidden="1" x14ac:dyDescent="0.3">
      <c r="A16571" s="1" t="s">
        <v>159</v>
      </c>
      <c r="B16571" s="1" t="s">
        <v>378</v>
      </c>
      <c r="C16571">
        <v>29.569299999999998</v>
      </c>
      <c r="D16571">
        <v>-95.814300000000003</v>
      </c>
      <c r="E16571" s="1" t="s">
        <v>37</v>
      </c>
      <c r="F16571" t="s">
        <v>8815</v>
      </c>
      <c r="G16571">
        <v>0</v>
      </c>
      <c r="H16571">
        <v>0</v>
      </c>
      <c r="I16571">
        <v>0</v>
      </c>
    </row>
    <row r="16572" spans="1:9" hidden="1" x14ac:dyDescent="0.3">
      <c r="A16572" s="1" t="s">
        <v>159</v>
      </c>
      <c r="B16572" s="1" t="s">
        <v>378</v>
      </c>
      <c r="C16572">
        <v>29.569299999999998</v>
      </c>
      <c r="D16572">
        <v>-95.814300000000003</v>
      </c>
      <c r="E16572" s="1" t="s">
        <v>38</v>
      </c>
      <c r="F16572" t="s">
        <v>9046</v>
      </c>
      <c r="G16572">
        <v>0</v>
      </c>
      <c r="H16572">
        <v>0</v>
      </c>
      <c r="I16572">
        <v>0</v>
      </c>
    </row>
    <row r="16573" spans="1:9" hidden="1" x14ac:dyDescent="0.3">
      <c r="A16573" s="1" t="s">
        <v>159</v>
      </c>
      <c r="B16573" s="1" t="s">
        <v>378</v>
      </c>
      <c r="C16573">
        <v>29.569299999999998</v>
      </c>
      <c r="D16573">
        <v>-95.814300000000003</v>
      </c>
      <c r="E16573" s="1" t="s">
        <v>39</v>
      </c>
      <c r="F16573" t="s">
        <v>9277</v>
      </c>
      <c r="G16573">
        <v>0</v>
      </c>
      <c r="H16573">
        <v>0</v>
      </c>
      <c r="I16573">
        <v>0</v>
      </c>
    </row>
    <row r="16574" spans="1:9" hidden="1" x14ac:dyDescent="0.3">
      <c r="A16574" s="1" t="s">
        <v>159</v>
      </c>
      <c r="B16574" s="1" t="s">
        <v>378</v>
      </c>
      <c r="C16574">
        <v>29.569299999999998</v>
      </c>
      <c r="D16574">
        <v>-95.814300000000003</v>
      </c>
      <c r="E16574" s="1" t="s">
        <v>40</v>
      </c>
      <c r="F16574" t="s">
        <v>9508</v>
      </c>
      <c r="G16574">
        <v>0</v>
      </c>
      <c r="H16574">
        <v>0</v>
      </c>
      <c r="I16574">
        <v>0</v>
      </c>
    </row>
    <row r="16575" spans="1:9" hidden="1" x14ac:dyDescent="0.3">
      <c r="A16575" s="1" t="s">
        <v>159</v>
      </c>
      <c r="B16575" s="1" t="s">
        <v>378</v>
      </c>
      <c r="C16575">
        <v>29.569299999999998</v>
      </c>
      <c r="D16575">
        <v>-95.814300000000003</v>
      </c>
      <c r="E16575" s="1" t="s">
        <v>41</v>
      </c>
      <c r="F16575" t="s">
        <v>9739</v>
      </c>
      <c r="G16575">
        <v>0</v>
      </c>
      <c r="H16575">
        <v>0</v>
      </c>
      <c r="I16575">
        <v>0</v>
      </c>
    </row>
    <row r="16576" spans="1:9" hidden="1" x14ac:dyDescent="0.3">
      <c r="A16576" s="1" t="s">
        <v>159</v>
      </c>
      <c r="B16576" s="1" t="s">
        <v>378</v>
      </c>
      <c r="C16576">
        <v>29.569299999999998</v>
      </c>
      <c r="D16576">
        <v>-95.814300000000003</v>
      </c>
      <c r="E16576" s="1" t="s">
        <v>42</v>
      </c>
      <c r="F16576" t="s">
        <v>9970</v>
      </c>
      <c r="G16576">
        <v>0</v>
      </c>
      <c r="H16576">
        <v>0</v>
      </c>
      <c r="I16576">
        <v>0</v>
      </c>
    </row>
    <row r="16577" spans="1:9" hidden="1" x14ac:dyDescent="0.3">
      <c r="A16577" s="1" t="s">
        <v>159</v>
      </c>
      <c r="B16577" s="1" t="s">
        <v>378</v>
      </c>
      <c r="C16577">
        <v>29.569299999999998</v>
      </c>
      <c r="D16577">
        <v>-95.814300000000003</v>
      </c>
      <c r="E16577" s="1" t="s">
        <v>43</v>
      </c>
      <c r="F16577" t="s">
        <v>10198</v>
      </c>
      <c r="G16577">
        <v>0</v>
      </c>
      <c r="H16577">
        <v>0</v>
      </c>
      <c r="I16577">
        <v>0</v>
      </c>
    </row>
    <row r="16578" spans="1:9" hidden="1" x14ac:dyDescent="0.3">
      <c r="A16578" s="1" t="s">
        <v>159</v>
      </c>
      <c r="B16578" s="1" t="s">
        <v>378</v>
      </c>
      <c r="C16578">
        <v>29.569299999999998</v>
      </c>
      <c r="D16578">
        <v>-95.814300000000003</v>
      </c>
      <c r="E16578" s="1" t="s">
        <v>44</v>
      </c>
      <c r="F16578" t="s">
        <v>10426</v>
      </c>
      <c r="G16578">
        <v>0</v>
      </c>
      <c r="H16578">
        <v>0</v>
      </c>
      <c r="I16578">
        <v>0</v>
      </c>
    </row>
    <row r="16579" spans="1:9" hidden="1" x14ac:dyDescent="0.3">
      <c r="A16579" s="1" t="s">
        <v>159</v>
      </c>
      <c r="B16579" s="1" t="s">
        <v>378</v>
      </c>
      <c r="C16579">
        <v>29.569299999999998</v>
      </c>
      <c r="D16579">
        <v>-95.814300000000003</v>
      </c>
      <c r="E16579" s="1" t="s">
        <v>45</v>
      </c>
      <c r="F16579" t="s">
        <v>10646</v>
      </c>
      <c r="G16579">
        <v>0</v>
      </c>
      <c r="H16579">
        <v>0</v>
      </c>
      <c r="I16579">
        <v>0</v>
      </c>
    </row>
    <row r="16580" spans="1:9" hidden="1" x14ac:dyDescent="0.3">
      <c r="A16580" s="1" t="s">
        <v>159</v>
      </c>
      <c r="B16580" s="1" t="s">
        <v>378</v>
      </c>
      <c r="C16580">
        <v>29.569299999999998</v>
      </c>
      <c r="D16580">
        <v>-95.814300000000003</v>
      </c>
      <c r="E16580" s="1" t="s">
        <v>46</v>
      </c>
      <c r="F16580" t="s">
        <v>10862</v>
      </c>
      <c r="G16580">
        <v>0</v>
      </c>
      <c r="H16580">
        <v>0</v>
      </c>
      <c r="I16580">
        <v>0</v>
      </c>
    </row>
    <row r="16581" spans="1:9" hidden="1" x14ac:dyDescent="0.3">
      <c r="A16581" s="1" t="s">
        <v>159</v>
      </c>
      <c r="B16581" s="1" t="s">
        <v>378</v>
      </c>
      <c r="C16581">
        <v>29.569299999999998</v>
      </c>
      <c r="D16581">
        <v>-95.814300000000003</v>
      </c>
      <c r="E16581" s="1" t="s">
        <v>47</v>
      </c>
      <c r="F16581" t="s">
        <v>17747</v>
      </c>
      <c r="G16581">
        <v>0</v>
      </c>
      <c r="H16581">
        <v>1</v>
      </c>
      <c r="I16581">
        <v>0</v>
      </c>
    </row>
    <row r="16582" spans="1:9" hidden="1" x14ac:dyDescent="0.3">
      <c r="A16582" s="1" t="s">
        <v>159</v>
      </c>
      <c r="B16582" s="1" t="s">
        <v>378</v>
      </c>
      <c r="C16582">
        <v>29.569299999999998</v>
      </c>
      <c r="D16582">
        <v>-95.814300000000003</v>
      </c>
      <c r="E16582" s="1" t="s">
        <v>48</v>
      </c>
      <c r="F16582" t="s">
        <v>17748</v>
      </c>
      <c r="G16582">
        <v>0</v>
      </c>
      <c r="H16582">
        <v>1</v>
      </c>
      <c r="I16582">
        <v>0</v>
      </c>
    </row>
    <row r="16583" spans="1:9" hidden="1" x14ac:dyDescent="0.3">
      <c r="A16583" s="1" t="s">
        <v>159</v>
      </c>
      <c r="B16583" s="1" t="s">
        <v>378</v>
      </c>
      <c r="C16583">
        <v>29.569299999999998</v>
      </c>
      <c r="D16583">
        <v>-95.814300000000003</v>
      </c>
      <c r="E16583" s="1" t="s">
        <v>49</v>
      </c>
      <c r="F16583" t="s">
        <v>17287</v>
      </c>
      <c r="G16583">
        <v>0</v>
      </c>
      <c r="H16583">
        <v>3</v>
      </c>
      <c r="I16583">
        <v>0</v>
      </c>
    </row>
    <row r="16584" spans="1:9" hidden="1" x14ac:dyDescent="0.3">
      <c r="A16584" s="1" t="s">
        <v>159</v>
      </c>
      <c r="B16584" s="1" t="s">
        <v>378</v>
      </c>
      <c r="C16584">
        <v>29.569299999999998</v>
      </c>
      <c r="D16584">
        <v>-95.814300000000003</v>
      </c>
      <c r="E16584" s="1" t="s">
        <v>50</v>
      </c>
      <c r="F16584" t="s">
        <v>17288</v>
      </c>
      <c r="G16584">
        <v>0</v>
      </c>
      <c r="H16584">
        <v>6</v>
      </c>
      <c r="I16584">
        <v>0</v>
      </c>
    </row>
    <row r="16585" spans="1:9" hidden="1" x14ac:dyDescent="0.3">
      <c r="A16585" s="1" t="s">
        <v>159</v>
      </c>
      <c r="B16585" s="1" t="s">
        <v>378</v>
      </c>
      <c r="C16585">
        <v>29.569299999999998</v>
      </c>
      <c r="D16585">
        <v>-95.814300000000003</v>
      </c>
      <c r="E16585" s="1" t="s">
        <v>51</v>
      </c>
      <c r="F16585" t="s">
        <v>17289</v>
      </c>
      <c r="G16585">
        <v>0</v>
      </c>
      <c r="H16585">
        <v>6</v>
      </c>
      <c r="I16585">
        <v>0</v>
      </c>
    </row>
    <row r="16586" spans="1:9" hidden="1" x14ac:dyDescent="0.3">
      <c r="A16586" s="1" t="s">
        <v>159</v>
      </c>
      <c r="B16586" s="1" t="s">
        <v>378</v>
      </c>
      <c r="C16586">
        <v>29.569299999999998</v>
      </c>
      <c r="D16586">
        <v>-95.814300000000003</v>
      </c>
      <c r="E16586" s="1" t="s">
        <v>52</v>
      </c>
      <c r="F16586" t="s">
        <v>11248</v>
      </c>
      <c r="G16586">
        <v>0</v>
      </c>
      <c r="H16586">
        <v>0</v>
      </c>
      <c r="I16586">
        <v>0</v>
      </c>
    </row>
    <row r="16587" spans="1:9" hidden="1" x14ac:dyDescent="0.3">
      <c r="A16587" s="1" t="s">
        <v>159</v>
      </c>
      <c r="B16587" s="1" t="s">
        <v>378</v>
      </c>
      <c r="C16587">
        <v>29.569299999999998</v>
      </c>
      <c r="D16587">
        <v>-95.814300000000003</v>
      </c>
      <c r="E16587" s="1" t="s">
        <v>53</v>
      </c>
      <c r="F16587" t="s">
        <v>11446</v>
      </c>
      <c r="G16587">
        <v>0</v>
      </c>
      <c r="H16587">
        <v>0</v>
      </c>
      <c r="I16587">
        <v>0</v>
      </c>
    </row>
    <row r="16588" spans="1:9" hidden="1" x14ac:dyDescent="0.3">
      <c r="A16588" s="1" t="s">
        <v>159</v>
      </c>
      <c r="B16588" s="1" t="s">
        <v>378</v>
      </c>
      <c r="C16588">
        <v>29.569299999999998</v>
      </c>
      <c r="D16588">
        <v>-95.814300000000003</v>
      </c>
      <c r="E16588" s="1" t="s">
        <v>54</v>
      </c>
      <c r="F16588" t="s">
        <v>11641</v>
      </c>
      <c r="G16588">
        <v>0</v>
      </c>
      <c r="H16588">
        <v>0</v>
      </c>
      <c r="I16588">
        <v>0</v>
      </c>
    </row>
    <row r="16589" spans="1:9" hidden="1" x14ac:dyDescent="0.3">
      <c r="A16589" s="1" t="s">
        <v>159</v>
      </c>
      <c r="B16589" s="1" t="s">
        <v>378</v>
      </c>
      <c r="C16589">
        <v>29.569299999999998</v>
      </c>
      <c r="D16589">
        <v>-95.814300000000003</v>
      </c>
      <c r="E16589" s="1" t="s">
        <v>21548</v>
      </c>
      <c r="F16589" t="s">
        <v>21867</v>
      </c>
      <c r="G16589">
        <v>0</v>
      </c>
      <c r="H16589">
        <v>0</v>
      </c>
      <c r="I16589">
        <v>0</v>
      </c>
    </row>
    <row r="16590" spans="1:9" hidden="1" x14ac:dyDescent="0.3">
      <c r="A16590" s="1" t="s">
        <v>159</v>
      </c>
      <c r="B16590" s="1" t="s">
        <v>379</v>
      </c>
      <c r="C16590">
        <v>47.198099999999997</v>
      </c>
      <c r="D16590">
        <v>-119.3732</v>
      </c>
      <c r="E16590" s="1" t="s">
        <v>4</v>
      </c>
      <c r="F16590" t="s">
        <v>1037</v>
      </c>
      <c r="G16590">
        <v>0</v>
      </c>
      <c r="H16590">
        <v>0</v>
      </c>
      <c r="I16590">
        <v>0</v>
      </c>
    </row>
    <row r="16591" spans="1:9" hidden="1" x14ac:dyDescent="0.3">
      <c r="A16591" s="1" t="s">
        <v>159</v>
      </c>
      <c r="B16591" s="1" t="s">
        <v>379</v>
      </c>
      <c r="C16591">
        <v>47.198099999999997</v>
      </c>
      <c r="D16591">
        <v>-119.3732</v>
      </c>
      <c r="E16591" s="1" t="s">
        <v>5</v>
      </c>
      <c r="F16591" t="s">
        <v>1279</v>
      </c>
      <c r="G16591">
        <v>0</v>
      </c>
      <c r="H16591">
        <v>0</v>
      </c>
      <c r="I16591">
        <v>0</v>
      </c>
    </row>
    <row r="16592" spans="1:9" hidden="1" x14ac:dyDescent="0.3">
      <c r="A16592" s="1" t="s">
        <v>159</v>
      </c>
      <c r="B16592" s="1" t="s">
        <v>379</v>
      </c>
      <c r="C16592">
        <v>47.198099999999997</v>
      </c>
      <c r="D16592">
        <v>-119.3732</v>
      </c>
      <c r="E16592" s="1" t="s">
        <v>6</v>
      </c>
      <c r="F16592" t="s">
        <v>1521</v>
      </c>
      <c r="G16592">
        <v>0</v>
      </c>
      <c r="H16592">
        <v>0</v>
      </c>
      <c r="I16592">
        <v>0</v>
      </c>
    </row>
    <row r="16593" spans="1:9" hidden="1" x14ac:dyDescent="0.3">
      <c r="A16593" s="1" t="s">
        <v>159</v>
      </c>
      <c r="B16593" s="1" t="s">
        <v>379</v>
      </c>
      <c r="C16593">
        <v>47.198099999999997</v>
      </c>
      <c r="D16593">
        <v>-119.3732</v>
      </c>
      <c r="E16593" s="1" t="s">
        <v>7</v>
      </c>
      <c r="F16593" t="s">
        <v>1762</v>
      </c>
      <c r="G16593">
        <v>0</v>
      </c>
      <c r="H16593">
        <v>0</v>
      </c>
      <c r="I16593">
        <v>0</v>
      </c>
    </row>
    <row r="16594" spans="1:9" hidden="1" x14ac:dyDescent="0.3">
      <c r="A16594" s="1" t="s">
        <v>159</v>
      </c>
      <c r="B16594" s="1" t="s">
        <v>379</v>
      </c>
      <c r="C16594">
        <v>47.198099999999997</v>
      </c>
      <c r="D16594">
        <v>-119.3732</v>
      </c>
      <c r="E16594" s="1" t="s">
        <v>8</v>
      </c>
      <c r="F16594" t="s">
        <v>2003</v>
      </c>
      <c r="G16594">
        <v>0</v>
      </c>
      <c r="H16594">
        <v>0</v>
      </c>
      <c r="I16594">
        <v>0</v>
      </c>
    </row>
    <row r="16595" spans="1:9" hidden="1" x14ac:dyDescent="0.3">
      <c r="A16595" s="1" t="s">
        <v>159</v>
      </c>
      <c r="B16595" s="1" t="s">
        <v>379</v>
      </c>
      <c r="C16595">
        <v>47.198099999999997</v>
      </c>
      <c r="D16595">
        <v>-119.3732</v>
      </c>
      <c r="E16595" s="1" t="s">
        <v>9</v>
      </c>
      <c r="F16595" t="s">
        <v>2241</v>
      </c>
      <c r="G16595">
        <v>0</v>
      </c>
      <c r="H16595">
        <v>0</v>
      </c>
      <c r="I16595">
        <v>0</v>
      </c>
    </row>
    <row r="16596" spans="1:9" hidden="1" x14ac:dyDescent="0.3">
      <c r="A16596" s="1" t="s">
        <v>159</v>
      </c>
      <c r="B16596" s="1" t="s">
        <v>379</v>
      </c>
      <c r="C16596">
        <v>47.198099999999997</v>
      </c>
      <c r="D16596">
        <v>-119.3732</v>
      </c>
      <c r="E16596" s="1" t="s">
        <v>10</v>
      </c>
      <c r="F16596" t="s">
        <v>2479</v>
      </c>
      <c r="G16596">
        <v>0</v>
      </c>
      <c r="H16596">
        <v>0</v>
      </c>
      <c r="I16596">
        <v>0</v>
      </c>
    </row>
    <row r="16597" spans="1:9" hidden="1" x14ac:dyDescent="0.3">
      <c r="A16597" s="1" t="s">
        <v>159</v>
      </c>
      <c r="B16597" s="1" t="s">
        <v>379</v>
      </c>
      <c r="C16597">
        <v>47.198099999999997</v>
      </c>
      <c r="D16597">
        <v>-119.3732</v>
      </c>
      <c r="E16597" s="1" t="s">
        <v>11</v>
      </c>
      <c r="F16597" t="s">
        <v>2717</v>
      </c>
      <c r="G16597">
        <v>0</v>
      </c>
      <c r="H16597">
        <v>0</v>
      </c>
      <c r="I16597">
        <v>0</v>
      </c>
    </row>
    <row r="16598" spans="1:9" hidden="1" x14ac:dyDescent="0.3">
      <c r="A16598" s="1" t="s">
        <v>159</v>
      </c>
      <c r="B16598" s="1" t="s">
        <v>379</v>
      </c>
      <c r="C16598">
        <v>47.198099999999997</v>
      </c>
      <c r="D16598">
        <v>-119.3732</v>
      </c>
      <c r="E16598" s="1" t="s">
        <v>12</v>
      </c>
      <c r="F16598" t="s">
        <v>2955</v>
      </c>
      <c r="G16598">
        <v>0</v>
      </c>
      <c r="H16598">
        <v>0</v>
      </c>
      <c r="I16598">
        <v>0</v>
      </c>
    </row>
    <row r="16599" spans="1:9" hidden="1" x14ac:dyDescent="0.3">
      <c r="A16599" s="1" t="s">
        <v>159</v>
      </c>
      <c r="B16599" s="1" t="s">
        <v>379</v>
      </c>
      <c r="C16599">
        <v>47.198099999999997</v>
      </c>
      <c r="D16599">
        <v>-119.3732</v>
      </c>
      <c r="E16599" s="1" t="s">
        <v>13</v>
      </c>
      <c r="F16599" t="s">
        <v>3192</v>
      </c>
      <c r="G16599">
        <v>0</v>
      </c>
      <c r="H16599">
        <v>0</v>
      </c>
      <c r="I16599">
        <v>0</v>
      </c>
    </row>
    <row r="16600" spans="1:9" hidden="1" x14ac:dyDescent="0.3">
      <c r="A16600" s="1" t="s">
        <v>159</v>
      </c>
      <c r="B16600" s="1" t="s">
        <v>379</v>
      </c>
      <c r="C16600">
        <v>47.198099999999997</v>
      </c>
      <c r="D16600">
        <v>-119.3732</v>
      </c>
      <c r="E16600" s="1" t="s">
        <v>14</v>
      </c>
      <c r="F16600" t="s">
        <v>3429</v>
      </c>
      <c r="G16600">
        <v>0</v>
      </c>
      <c r="H16600">
        <v>0</v>
      </c>
      <c r="I16600">
        <v>0</v>
      </c>
    </row>
    <row r="16601" spans="1:9" hidden="1" x14ac:dyDescent="0.3">
      <c r="A16601" s="1" t="s">
        <v>159</v>
      </c>
      <c r="B16601" s="1" t="s">
        <v>379</v>
      </c>
      <c r="C16601">
        <v>47.198099999999997</v>
      </c>
      <c r="D16601">
        <v>-119.3732</v>
      </c>
      <c r="E16601" s="1" t="s">
        <v>15</v>
      </c>
      <c r="F16601" t="s">
        <v>3665</v>
      </c>
      <c r="G16601">
        <v>0</v>
      </c>
      <c r="H16601">
        <v>0</v>
      </c>
      <c r="I16601">
        <v>0</v>
      </c>
    </row>
    <row r="16602" spans="1:9" hidden="1" x14ac:dyDescent="0.3">
      <c r="A16602" s="1" t="s">
        <v>159</v>
      </c>
      <c r="B16602" s="1" t="s">
        <v>379</v>
      </c>
      <c r="C16602">
        <v>47.198099999999997</v>
      </c>
      <c r="D16602">
        <v>-119.3732</v>
      </c>
      <c r="E16602" s="1" t="s">
        <v>16</v>
      </c>
      <c r="F16602" t="s">
        <v>3901</v>
      </c>
      <c r="G16602">
        <v>0</v>
      </c>
      <c r="H16602">
        <v>0</v>
      </c>
      <c r="I16602">
        <v>0</v>
      </c>
    </row>
    <row r="16603" spans="1:9" hidden="1" x14ac:dyDescent="0.3">
      <c r="A16603" s="1" t="s">
        <v>159</v>
      </c>
      <c r="B16603" s="1" t="s">
        <v>379</v>
      </c>
      <c r="C16603">
        <v>47.198099999999997</v>
      </c>
      <c r="D16603">
        <v>-119.3732</v>
      </c>
      <c r="E16603" s="1" t="s">
        <v>17</v>
      </c>
      <c r="F16603" t="s">
        <v>4136</v>
      </c>
      <c r="G16603">
        <v>0</v>
      </c>
      <c r="H16603">
        <v>0</v>
      </c>
      <c r="I16603">
        <v>0</v>
      </c>
    </row>
    <row r="16604" spans="1:9" hidden="1" x14ac:dyDescent="0.3">
      <c r="A16604" s="1" t="s">
        <v>159</v>
      </c>
      <c r="B16604" s="1" t="s">
        <v>379</v>
      </c>
      <c r="C16604">
        <v>47.198099999999997</v>
      </c>
      <c r="D16604">
        <v>-119.3732</v>
      </c>
      <c r="E16604" s="1" t="s">
        <v>18</v>
      </c>
      <c r="F16604" t="s">
        <v>4371</v>
      </c>
      <c r="G16604">
        <v>0</v>
      </c>
      <c r="H16604">
        <v>0</v>
      </c>
      <c r="I16604">
        <v>0</v>
      </c>
    </row>
    <row r="16605" spans="1:9" hidden="1" x14ac:dyDescent="0.3">
      <c r="A16605" s="1" t="s">
        <v>159</v>
      </c>
      <c r="B16605" s="1" t="s">
        <v>379</v>
      </c>
      <c r="C16605">
        <v>47.198099999999997</v>
      </c>
      <c r="D16605">
        <v>-119.3732</v>
      </c>
      <c r="E16605" s="1" t="s">
        <v>19</v>
      </c>
      <c r="F16605" t="s">
        <v>4606</v>
      </c>
      <c r="G16605">
        <v>0</v>
      </c>
      <c r="H16605">
        <v>0</v>
      </c>
      <c r="I16605">
        <v>0</v>
      </c>
    </row>
    <row r="16606" spans="1:9" hidden="1" x14ac:dyDescent="0.3">
      <c r="A16606" s="1" t="s">
        <v>159</v>
      </c>
      <c r="B16606" s="1" t="s">
        <v>379</v>
      </c>
      <c r="C16606">
        <v>47.198099999999997</v>
      </c>
      <c r="D16606">
        <v>-119.3732</v>
      </c>
      <c r="E16606" s="1" t="s">
        <v>20</v>
      </c>
      <c r="F16606" t="s">
        <v>4841</v>
      </c>
      <c r="G16606">
        <v>0</v>
      </c>
      <c r="H16606">
        <v>0</v>
      </c>
      <c r="I16606">
        <v>0</v>
      </c>
    </row>
    <row r="16607" spans="1:9" hidden="1" x14ac:dyDescent="0.3">
      <c r="A16607" s="1" t="s">
        <v>159</v>
      </c>
      <c r="B16607" s="1" t="s">
        <v>379</v>
      </c>
      <c r="C16607">
        <v>47.198099999999997</v>
      </c>
      <c r="D16607">
        <v>-119.3732</v>
      </c>
      <c r="E16607" s="1" t="s">
        <v>21</v>
      </c>
      <c r="F16607" t="s">
        <v>5076</v>
      </c>
      <c r="G16607">
        <v>0</v>
      </c>
      <c r="H16607">
        <v>0</v>
      </c>
      <c r="I16607">
        <v>0</v>
      </c>
    </row>
    <row r="16608" spans="1:9" hidden="1" x14ac:dyDescent="0.3">
      <c r="A16608" s="1" t="s">
        <v>159</v>
      </c>
      <c r="B16608" s="1" t="s">
        <v>379</v>
      </c>
      <c r="C16608">
        <v>47.198099999999997</v>
      </c>
      <c r="D16608">
        <v>-119.3732</v>
      </c>
      <c r="E16608" s="1" t="s">
        <v>22</v>
      </c>
      <c r="F16608" t="s">
        <v>5311</v>
      </c>
      <c r="G16608">
        <v>0</v>
      </c>
      <c r="H16608">
        <v>0</v>
      </c>
      <c r="I16608">
        <v>0</v>
      </c>
    </row>
    <row r="16609" spans="1:9" hidden="1" x14ac:dyDescent="0.3">
      <c r="A16609" s="1" t="s">
        <v>159</v>
      </c>
      <c r="B16609" s="1" t="s">
        <v>379</v>
      </c>
      <c r="C16609">
        <v>47.198099999999997</v>
      </c>
      <c r="D16609">
        <v>-119.3732</v>
      </c>
      <c r="E16609" s="1" t="s">
        <v>23</v>
      </c>
      <c r="F16609" t="s">
        <v>5546</v>
      </c>
      <c r="G16609">
        <v>0</v>
      </c>
      <c r="H16609">
        <v>0</v>
      </c>
      <c r="I16609">
        <v>0</v>
      </c>
    </row>
    <row r="16610" spans="1:9" hidden="1" x14ac:dyDescent="0.3">
      <c r="A16610" s="1" t="s">
        <v>159</v>
      </c>
      <c r="B16610" s="1" t="s">
        <v>379</v>
      </c>
      <c r="C16610">
        <v>47.198099999999997</v>
      </c>
      <c r="D16610">
        <v>-119.3732</v>
      </c>
      <c r="E16610" s="1" t="s">
        <v>24</v>
      </c>
      <c r="F16610" t="s">
        <v>5781</v>
      </c>
      <c r="G16610">
        <v>0</v>
      </c>
      <c r="H16610">
        <v>0</v>
      </c>
      <c r="I16610">
        <v>0</v>
      </c>
    </row>
    <row r="16611" spans="1:9" hidden="1" x14ac:dyDescent="0.3">
      <c r="A16611" s="1" t="s">
        <v>159</v>
      </c>
      <c r="B16611" s="1" t="s">
        <v>379</v>
      </c>
      <c r="C16611">
        <v>47.198099999999997</v>
      </c>
      <c r="D16611">
        <v>-119.3732</v>
      </c>
      <c r="E16611" s="1" t="s">
        <v>25</v>
      </c>
      <c r="F16611" t="s">
        <v>6015</v>
      </c>
      <c r="G16611">
        <v>0</v>
      </c>
      <c r="H16611">
        <v>0</v>
      </c>
      <c r="I16611">
        <v>0</v>
      </c>
    </row>
    <row r="16612" spans="1:9" hidden="1" x14ac:dyDescent="0.3">
      <c r="A16612" s="1" t="s">
        <v>159</v>
      </c>
      <c r="B16612" s="1" t="s">
        <v>379</v>
      </c>
      <c r="C16612">
        <v>47.198099999999997</v>
      </c>
      <c r="D16612">
        <v>-119.3732</v>
      </c>
      <c r="E16612" s="1" t="s">
        <v>26</v>
      </c>
      <c r="F16612" t="s">
        <v>6249</v>
      </c>
      <c r="G16612">
        <v>0</v>
      </c>
      <c r="H16612">
        <v>0</v>
      </c>
      <c r="I16612">
        <v>0</v>
      </c>
    </row>
    <row r="16613" spans="1:9" hidden="1" x14ac:dyDescent="0.3">
      <c r="A16613" s="1" t="s">
        <v>159</v>
      </c>
      <c r="B16613" s="1" t="s">
        <v>379</v>
      </c>
      <c r="C16613">
        <v>47.198099999999997</v>
      </c>
      <c r="D16613">
        <v>-119.3732</v>
      </c>
      <c r="E16613" s="1" t="s">
        <v>27</v>
      </c>
      <c r="F16613" t="s">
        <v>6483</v>
      </c>
      <c r="G16613">
        <v>0</v>
      </c>
      <c r="H16613">
        <v>0</v>
      </c>
      <c r="I16613">
        <v>0</v>
      </c>
    </row>
    <row r="16614" spans="1:9" hidden="1" x14ac:dyDescent="0.3">
      <c r="A16614" s="1" t="s">
        <v>159</v>
      </c>
      <c r="B16614" s="1" t="s">
        <v>379</v>
      </c>
      <c r="C16614">
        <v>47.198099999999997</v>
      </c>
      <c r="D16614">
        <v>-119.3732</v>
      </c>
      <c r="E16614" s="1" t="s">
        <v>28</v>
      </c>
      <c r="F16614" t="s">
        <v>6717</v>
      </c>
      <c r="G16614">
        <v>0</v>
      </c>
      <c r="H16614">
        <v>0</v>
      </c>
      <c r="I16614">
        <v>0</v>
      </c>
    </row>
    <row r="16615" spans="1:9" hidden="1" x14ac:dyDescent="0.3">
      <c r="A16615" s="1" t="s">
        <v>159</v>
      </c>
      <c r="B16615" s="1" t="s">
        <v>379</v>
      </c>
      <c r="C16615">
        <v>47.198099999999997</v>
      </c>
      <c r="D16615">
        <v>-119.3732</v>
      </c>
      <c r="E16615" s="1" t="s">
        <v>29</v>
      </c>
      <c r="F16615" t="s">
        <v>6951</v>
      </c>
      <c r="G16615">
        <v>0</v>
      </c>
      <c r="H16615">
        <v>0</v>
      </c>
      <c r="I16615">
        <v>0</v>
      </c>
    </row>
    <row r="16616" spans="1:9" hidden="1" x14ac:dyDescent="0.3">
      <c r="A16616" s="1" t="s">
        <v>159</v>
      </c>
      <c r="B16616" s="1" t="s">
        <v>379</v>
      </c>
      <c r="C16616">
        <v>47.198099999999997</v>
      </c>
      <c r="D16616">
        <v>-119.3732</v>
      </c>
      <c r="E16616" s="1" t="s">
        <v>30</v>
      </c>
      <c r="F16616" t="s">
        <v>7185</v>
      </c>
      <c r="G16616">
        <v>0</v>
      </c>
      <c r="H16616">
        <v>0</v>
      </c>
      <c r="I16616">
        <v>0</v>
      </c>
    </row>
    <row r="16617" spans="1:9" hidden="1" x14ac:dyDescent="0.3">
      <c r="A16617" s="1" t="s">
        <v>159</v>
      </c>
      <c r="B16617" s="1" t="s">
        <v>379</v>
      </c>
      <c r="C16617">
        <v>47.198099999999997</v>
      </c>
      <c r="D16617">
        <v>-119.3732</v>
      </c>
      <c r="E16617" s="1" t="s">
        <v>31</v>
      </c>
      <c r="F16617" t="s">
        <v>7419</v>
      </c>
      <c r="G16617">
        <v>0</v>
      </c>
      <c r="H16617">
        <v>0</v>
      </c>
      <c r="I16617">
        <v>0</v>
      </c>
    </row>
    <row r="16618" spans="1:9" hidden="1" x14ac:dyDescent="0.3">
      <c r="A16618" s="1" t="s">
        <v>159</v>
      </c>
      <c r="B16618" s="1" t="s">
        <v>379</v>
      </c>
      <c r="C16618">
        <v>47.198099999999997</v>
      </c>
      <c r="D16618">
        <v>-119.3732</v>
      </c>
      <c r="E16618" s="1" t="s">
        <v>32</v>
      </c>
      <c r="F16618" t="s">
        <v>7653</v>
      </c>
      <c r="G16618">
        <v>0</v>
      </c>
      <c r="H16618">
        <v>0</v>
      </c>
      <c r="I16618">
        <v>0</v>
      </c>
    </row>
    <row r="16619" spans="1:9" hidden="1" x14ac:dyDescent="0.3">
      <c r="A16619" s="1" t="s">
        <v>159</v>
      </c>
      <c r="B16619" s="1" t="s">
        <v>379</v>
      </c>
      <c r="C16619">
        <v>47.198099999999997</v>
      </c>
      <c r="D16619">
        <v>-119.3732</v>
      </c>
      <c r="E16619" s="1" t="s">
        <v>33</v>
      </c>
      <c r="F16619" t="s">
        <v>7887</v>
      </c>
      <c r="G16619">
        <v>0</v>
      </c>
      <c r="H16619">
        <v>0</v>
      </c>
      <c r="I16619">
        <v>0</v>
      </c>
    </row>
    <row r="16620" spans="1:9" hidden="1" x14ac:dyDescent="0.3">
      <c r="A16620" s="1" t="s">
        <v>159</v>
      </c>
      <c r="B16620" s="1" t="s">
        <v>379</v>
      </c>
      <c r="C16620">
        <v>47.198099999999997</v>
      </c>
      <c r="D16620">
        <v>-119.3732</v>
      </c>
      <c r="E16620" s="1" t="s">
        <v>34</v>
      </c>
      <c r="F16620" t="s">
        <v>8121</v>
      </c>
      <c r="G16620">
        <v>0</v>
      </c>
      <c r="H16620">
        <v>0</v>
      </c>
      <c r="I16620">
        <v>0</v>
      </c>
    </row>
    <row r="16621" spans="1:9" hidden="1" x14ac:dyDescent="0.3">
      <c r="A16621" s="1" t="s">
        <v>159</v>
      </c>
      <c r="B16621" s="1" t="s">
        <v>379</v>
      </c>
      <c r="C16621">
        <v>47.198099999999997</v>
      </c>
      <c r="D16621">
        <v>-119.3732</v>
      </c>
      <c r="E16621" s="1" t="s">
        <v>35</v>
      </c>
      <c r="F16621" t="s">
        <v>8353</v>
      </c>
      <c r="G16621">
        <v>0</v>
      </c>
      <c r="H16621">
        <v>0</v>
      </c>
      <c r="I16621">
        <v>0</v>
      </c>
    </row>
    <row r="16622" spans="1:9" hidden="1" x14ac:dyDescent="0.3">
      <c r="A16622" s="1" t="s">
        <v>159</v>
      </c>
      <c r="B16622" s="1" t="s">
        <v>379</v>
      </c>
      <c r="C16622">
        <v>47.198099999999997</v>
      </c>
      <c r="D16622">
        <v>-119.3732</v>
      </c>
      <c r="E16622" s="1" t="s">
        <v>36</v>
      </c>
      <c r="F16622" t="s">
        <v>8585</v>
      </c>
      <c r="G16622">
        <v>0</v>
      </c>
      <c r="H16622">
        <v>0</v>
      </c>
      <c r="I16622">
        <v>0</v>
      </c>
    </row>
    <row r="16623" spans="1:9" hidden="1" x14ac:dyDescent="0.3">
      <c r="A16623" s="1" t="s">
        <v>159</v>
      </c>
      <c r="B16623" s="1" t="s">
        <v>379</v>
      </c>
      <c r="C16623">
        <v>47.198099999999997</v>
      </c>
      <c r="D16623">
        <v>-119.3732</v>
      </c>
      <c r="E16623" s="1" t="s">
        <v>37</v>
      </c>
      <c r="F16623" t="s">
        <v>8816</v>
      </c>
      <c r="G16623">
        <v>0</v>
      </c>
      <c r="H16623">
        <v>0</v>
      </c>
      <c r="I16623">
        <v>0</v>
      </c>
    </row>
    <row r="16624" spans="1:9" hidden="1" x14ac:dyDescent="0.3">
      <c r="A16624" s="1" t="s">
        <v>159</v>
      </c>
      <c r="B16624" s="1" t="s">
        <v>379</v>
      </c>
      <c r="C16624">
        <v>47.198099999999997</v>
      </c>
      <c r="D16624">
        <v>-119.3732</v>
      </c>
      <c r="E16624" s="1" t="s">
        <v>38</v>
      </c>
      <c r="F16624" t="s">
        <v>9047</v>
      </c>
      <c r="G16624">
        <v>0</v>
      </c>
      <c r="H16624">
        <v>0</v>
      </c>
      <c r="I16624">
        <v>0</v>
      </c>
    </row>
    <row r="16625" spans="1:9" hidden="1" x14ac:dyDescent="0.3">
      <c r="A16625" s="1" t="s">
        <v>159</v>
      </c>
      <c r="B16625" s="1" t="s">
        <v>379</v>
      </c>
      <c r="C16625">
        <v>47.198099999999997</v>
      </c>
      <c r="D16625">
        <v>-119.3732</v>
      </c>
      <c r="E16625" s="1" t="s">
        <v>39</v>
      </c>
      <c r="F16625" t="s">
        <v>9278</v>
      </c>
      <c r="G16625">
        <v>0</v>
      </c>
      <c r="H16625">
        <v>0</v>
      </c>
      <c r="I16625">
        <v>0</v>
      </c>
    </row>
    <row r="16626" spans="1:9" hidden="1" x14ac:dyDescent="0.3">
      <c r="A16626" s="1" t="s">
        <v>159</v>
      </c>
      <c r="B16626" s="1" t="s">
        <v>379</v>
      </c>
      <c r="C16626">
        <v>47.198099999999997</v>
      </c>
      <c r="D16626">
        <v>-119.3732</v>
      </c>
      <c r="E16626" s="1" t="s">
        <v>40</v>
      </c>
      <c r="F16626" t="s">
        <v>9509</v>
      </c>
      <c r="G16626">
        <v>0</v>
      </c>
      <c r="H16626">
        <v>0</v>
      </c>
      <c r="I16626">
        <v>0</v>
      </c>
    </row>
    <row r="16627" spans="1:9" hidden="1" x14ac:dyDescent="0.3">
      <c r="A16627" s="1" t="s">
        <v>159</v>
      </c>
      <c r="B16627" s="1" t="s">
        <v>379</v>
      </c>
      <c r="C16627">
        <v>47.198099999999997</v>
      </c>
      <c r="D16627">
        <v>-119.3732</v>
      </c>
      <c r="E16627" s="1" t="s">
        <v>41</v>
      </c>
      <c r="F16627" t="s">
        <v>9740</v>
      </c>
      <c r="G16627">
        <v>0</v>
      </c>
      <c r="H16627">
        <v>0</v>
      </c>
      <c r="I16627">
        <v>0</v>
      </c>
    </row>
    <row r="16628" spans="1:9" hidden="1" x14ac:dyDescent="0.3">
      <c r="A16628" s="1" t="s">
        <v>159</v>
      </c>
      <c r="B16628" s="1" t="s">
        <v>379</v>
      </c>
      <c r="C16628">
        <v>47.198099999999997</v>
      </c>
      <c r="D16628">
        <v>-119.3732</v>
      </c>
      <c r="E16628" s="1" t="s">
        <v>42</v>
      </c>
      <c r="F16628" t="s">
        <v>9971</v>
      </c>
      <c r="G16628">
        <v>0</v>
      </c>
      <c r="H16628">
        <v>0</v>
      </c>
      <c r="I16628">
        <v>0</v>
      </c>
    </row>
    <row r="16629" spans="1:9" hidden="1" x14ac:dyDescent="0.3">
      <c r="A16629" s="1" t="s">
        <v>159</v>
      </c>
      <c r="B16629" s="1" t="s">
        <v>379</v>
      </c>
      <c r="C16629">
        <v>47.198099999999997</v>
      </c>
      <c r="D16629">
        <v>-119.3732</v>
      </c>
      <c r="E16629" s="1" t="s">
        <v>43</v>
      </c>
      <c r="F16629" t="s">
        <v>10199</v>
      </c>
      <c r="G16629">
        <v>0</v>
      </c>
      <c r="H16629">
        <v>0</v>
      </c>
      <c r="I16629">
        <v>0</v>
      </c>
    </row>
    <row r="16630" spans="1:9" hidden="1" x14ac:dyDescent="0.3">
      <c r="A16630" s="1" t="s">
        <v>159</v>
      </c>
      <c r="B16630" s="1" t="s">
        <v>379</v>
      </c>
      <c r="C16630">
        <v>47.198099999999997</v>
      </c>
      <c r="D16630">
        <v>-119.3732</v>
      </c>
      <c r="E16630" s="1" t="s">
        <v>44</v>
      </c>
      <c r="F16630" t="s">
        <v>10427</v>
      </c>
      <c r="G16630">
        <v>0</v>
      </c>
      <c r="H16630">
        <v>0</v>
      </c>
      <c r="I16630">
        <v>0</v>
      </c>
    </row>
    <row r="16631" spans="1:9" hidden="1" x14ac:dyDescent="0.3">
      <c r="A16631" s="1" t="s">
        <v>159</v>
      </c>
      <c r="B16631" s="1" t="s">
        <v>379</v>
      </c>
      <c r="C16631">
        <v>47.198099999999997</v>
      </c>
      <c r="D16631">
        <v>-119.3732</v>
      </c>
      <c r="E16631" s="1" t="s">
        <v>45</v>
      </c>
      <c r="F16631" t="s">
        <v>10647</v>
      </c>
      <c r="G16631">
        <v>0</v>
      </c>
      <c r="H16631">
        <v>0</v>
      </c>
      <c r="I16631">
        <v>0</v>
      </c>
    </row>
    <row r="16632" spans="1:9" hidden="1" x14ac:dyDescent="0.3">
      <c r="A16632" s="1" t="s">
        <v>159</v>
      </c>
      <c r="B16632" s="1" t="s">
        <v>379</v>
      </c>
      <c r="C16632">
        <v>47.198099999999997</v>
      </c>
      <c r="D16632">
        <v>-119.3732</v>
      </c>
      <c r="E16632" s="1" t="s">
        <v>46</v>
      </c>
      <c r="F16632" t="s">
        <v>10863</v>
      </c>
      <c r="G16632">
        <v>0</v>
      </c>
      <c r="H16632">
        <v>0</v>
      </c>
      <c r="I16632">
        <v>0</v>
      </c>
    </row>
    <row r="16633" spans="1:9" hidden="1" x14ac:dyDescent="0.3">
      <c r="A16633" s="1" t="s">
        <v>159</v>
      </c>
      <c r="B16633" s="1" t="s">
        <v>379</v>
      </c>
      <c r="C16633">
        <v>47.198099999999997</v>
      </c>
      <c r="D16633">
        <v>-119.3732</v>
      </c>
      <c r="E16633" s="1" t="s">
        <v>47</v>
      </c>
      <c r="F16633" t="s">
        <v>17749</v>
      </c>
      <c r="G16633">
        <v>0</v>
      </c>
      <c r="H16633">
        <v>1</v>
      </c>
      <c r="I16633">
        <v>0</v>
      </c>
    </row>
    <row r="16634" spans="1:9" hidden="1" x14ac:dyDescent="0.3">
      <c r="A16634" s="1" t="s">
        <v>159</v>
      </c>
      <c r="B16634" s="1" t="s">
        <v>379</v>
      </c>
      <c r="C16634">
        <v>47.198099999999997</v>
      </c>
      <c r="D16634">
        <v>-119.3732</v>
      </c>
      <c r="E16634" s="1" t="s">
        <v>48</v>
      </c>
      <c r="F16634" t="s">
        <v>17750</v>
      </c>
      <c r="G16634">
        <v>0</v>
      </c>
      <c r="H16634">
        <v>1</v>
      </c>
      <c r="I16634">
        <v>0</v>
      </c>
    </row>
    <row r="16635" spans="1:9" hidden="1" x14ac:dyDescent="0.3">
      <c r="A16635" s="1" t="s">
        <v>159</v>
      </c>
      <c r="B16635" s="1" t="s">
        <v>379</v>
      </c>
      <c r="C16635">
        <v>47.198099999999997</v>
      </c>
      <c r="D16635">
        <v>-119.3732</v>
      </c>
      <c r="E16635" s="1" t="s">
        <v>49</v>
      </c>
      <c r="F16635" t="s">
        <v>17751</v>
      </c>
      <c r="G16635">
        <v>0</v>
      </c>
      <c r="H16635">
        <v>1</v>
      </c>
      <c r="I16635">
        <v>0</v>
      </c>
    </row>
    <row r="16636" spans="1:9" hidden="1" x14ac:dyDescent="0.3">
      <c r="A16636" s="1" t="s">
        <v>159</v>
      </c>
      <c r="B16636" s="1" t="s">
        <v>379</v>
      </c>
      <c r="C16636">
        <v>47.198099999999997</v>
      </c>
      <c r="D16636">
        <v>-119.3732</v>
      </c>
      <c r="E16636" s="1" t="s">
        <v>50</v>
      </c>
      <c r="F16636" t="s">
        <v>17752</v>
      </c>
      <c r="G16636">
        <v>0</v>
      </c>
      <c r="H16636">
        <v>1</v>
      </c>
      <c r="I16636">
        <v>0</v>
      </c>
    </row>
    <row r="16637" spans="1:9" hidden="1" x14ac:dyDescent="0.3">
      <c r="A16637" s="1" t="s">
        <v>159</v>
      </c>
      <c r="B16637" s="1" t="s">
        <v>379</v>
      </c>
      <c r="C16637">
        <v>47.198099999999997</v>
      </c>
      <c r="D16637">
        <v>-119.3732</v>
      </c>
      <c r="E16637" s="1" t="s">
        <v>51</v>
      </c>
      <c r="F16637" t="s">
        <v>17753</v>
      </c>
      <c r="G16637">
        <v>1</v>
      </c>
      <c r="H16637">
        <v>1</v>
      </c>
      <c r="I16637">
        <v>0</v>
      </c>
    </row>
    <row r="16638" spans="1:9" hidden="1" x14ac:dyDescent="0.3">
      <c r="A16638" s="1" t="s">
        <v>159</v>
      </c>
      <c r="B16638" s="1" t="s">
        <v>379</v>
      </c>
      <c r="C16638">
        <v>47.198099999999997</v>
      </c>
      <c r="D16638">
        <v>-119.3732</v>
      </c>
      <c r="E16638" s="1" t="s">
        <v>52</v>
      </c>
      <c r="F16638" t="s">
        <v>11249</v>
      </c>
      <c r="G16638">
        <v>0</v>
      </c>
      <c r="H16638">
        <v>0</v>
      </c>
      <c r="I16638">
        <v>0</v>
      </c>
    </row>
    <row r="16639" spans="1:9" hidden="1" x14ac:dyDescent="0.3">
      <c r="A16639" s="1" t="s">
        <v>159</v>
      </c>
      <c r="B16639" s="1" t="s">
        <v>379</v>
      </c>
      <c r="C16639">
        <v>47.198099999999997</v>
      </c>
      <c r="D16639">
        <v>-119.3732</v>
      </c>
      <c r="E16639" s="1" t="s">
        <v>53</v>
      </c>
      <c r="F16639" t="s">
        <v>11447</v>
      </c>
      <c r="G16639">
        <v>0</v>
      </c>
      <c r="H16639">
        <v>0</v>
      </c>
      <c r="I16639">
        <v>0</v>
      </c>
    </row>
    <row r="16640" spans="1:9" hidden="1" x14ac:dyDescent="0.3">
      <c r="A16640" s="1" t="s">
        <v>159</v>
      </c>
      <c r="B16640" s="1" t="s">
        <v>379</v>
      </c>
      <c r="C16640">
        <v>47.198099999999997</v>
      </c>
      <c r="D16640">
        <v>-119.3732</v>
      </c>
      <c r="E16640" s="1" t="s">
        <v>54</v>
      </c>
      <c r="F16640" t="s">
        <v>11642</v>
      </c>
      <c r="G16640">
        <v>0</v>
      </c>
      <c r="H16640">
        <v>0</v>
      </c>
      <c r="I16640">
        <v>0</v>
      </c>
    </row>
    <row r="16641" spans="1:9" hidden="1" x14ac:dyDescent="0.3">
      <c r="A16641" s="1" t="s">
        <v>159</v>
      </c>
      <c r="B16641" s="1" t="s">
        <v>379</v>
      </c>
      <c r="C16641">
        <v>47.198099999999997</v>
      </c>
      <c r="D16641">
        <v>-119.3732</v>
      </c>
      <c r="E16641" s="1" t="s">
        <v>21548</v>
      </c>
      <c r="F16641" t="s">
        <v>21868</v>
      </c>
      <c r="G16641">
        <v>0</v>
      </c>
      <c r="H16641">
        <v>0</v>
      </c>
      <c r="I16641">
        <v>0</v>
      </c>
    </row>
    <row r="16642" spans="1:9" hidden="1" x14ac:dyDescent="0.3">
      <c r="A16642" s="1" t="s">
        <v>159</v>
      </c>
      <c r="B16642" s="1" t="s">
        <v>380</v>
      </c>
      <c r="C16642">
        <v>30.768999999999998</v>
      </c>
      <c r="D16642">
        <v>-86.982399999999998</v>
      </c>
      <c r="E16642" s="1" t="s">
        <v>4</v>
      </c>
      <c r="F16642" t="s">
        <v>1038</v>
      </c>
      <c r="G16642">
        <v>0</v>
      </c>
      <c r="H16642">
        <v>0</v>
      </c>
      <c r="I16642">
        <v>0</v>
      </c>
    </row>
    <row r="16643" spans="1:9" hidden="1" x14ac:dyDescent="0.3">
      <c r="A16643" s="1" t="s">
        <v>159</v>
      </c>
      <c r="B16643" s="1" t="s">
        <v>380</v>
      </c>
      <c r="C16643">
        <v>30.768999999999998</v>
      </c>
      <c r="D16643">
        <v>-86.982399999999998</v>
      </c>
      <c r="E16643" s="1" t="s">
        <v>5</v>
      </c>
      <c r="F16643" t="s">
        <v>1280</v>
      </c>
      <c r="G16643">
        <v>0</v>
      </c>
      <c r="H16643">
        <v>0</v>
      </c>
      <c r="I16643">
        <v>0</v>
      </c>
    </row>
    <row r="16644" spans="1:9" hidden="1" x14ac:dyDescent="0.3">
      <c r="A16644" s="1" t="s">
        <v>159</v>
      </c>
      <c r="B16644" s="1" t="s">
        <v>380</v>
      </c>
      <c r="C16644">
        <v>30.768999999999998</v>
      </c>
      <c r="D16644">
        <v>-86.982399999999998</v>
      </c>
      <c r="E16644" s="1" t="s">
        <v>6</v>
      </c>
      <c r="F16644" t="s">
        <v>1522</v>
      </c>
      <c r="G16644">
        <v>0</v>
      </c>
      <c r="H16644">
        <v>0</v>
      </c>
      <c r="I16644">
        <v>0</v>
      </c>
    </row>
    <row r="16645" spans="1:9" hidden="1" x14ac:dyDescent="0.3">
      <c r="A16645" s="1" t="s">
        <v>159</v>
      </c>
      <c r="B16645" s="1" t="s">
        <v>380</v>
      </c>
      <c r="C16645">
        <v>30.768999999999998</v>
      </c>
      <c r="D16645">
        <v>-86.982399999999998</v>
      </c>
      <c r="E16645" s="1" t="s">
        <v>7</v>
      </c>
      <c r="F16645" t="s">
        <v>1763</v>
      </c>
      <c r="G16645">
        <v>0</v>
      </c>
      <c r="H16645">
        <v>0</v>
      </c>
      <c r="I16645">
        <v>0</v>
      </c>
    </row>
    <row r="16646" spans="1:9" hidden="1" x14ac:dyDescent="0.3">
      <c r="A16646" s="1" t="s">
        <v>159</v>
      </c>
      <c r="B16646" s="1" t="s">
        <v>380</v>
      </c>
      <c r="C16646">
        <v>30.768999999999998</v>
      </c>
      <c r="D16646">
        <v>-86.982399999999998</v>
      </c>
      <c r="E16646" s="1" t="s">
        <v>8</v>
      </c>
      <c r="F16646" t="s">
        <v>2004</v>
      </c>
      <c r="G16646">
        <v>0</v>
      </c>
      <c r="H16646">
        <v>0</v>
      </c>
      <c r="I16646">
        <v>0</v>
      </c>
    </row>
    <row r="16647" spans="1:9" hidden="1" x14ac:dyDescent="0.3">
      <c r="A16647" s="1" t="s">
        <v>159</v>
      </c>
      <c r="B16647" s="1" t="s">
        <v>380</v>
      </c>
      <c r="C16647">
        <v>30.768999999999998</v>
      </c>
      <c r="D16647">
        <v>-86.982399999999998</v>
      </c>
      <c r="E16647" s="1" t="s">
        <v>9</v>
      </c>
      <c r="F16647" t="s">
        <v>2242</v>
      </c>
      <c r="G16647">
        <v>0</v>
      </c>
      <c r="H16647">
        <v>0</v>
      </c>
      <c r="I16647">
        <v>0</v>
      </c>
    </row>
    <row r="16648" spans="1:9" hidden="1" x14ac:dyDescent="0.3">
      <c r="A16648" s="1" t="s">
        <v>159</v>
      </c>
      <c r="B16648" s="1" t="s">
        <v>380</v>
      </c>
      <c r="C16648">
        <v>30.768999999999998</v>
      </c>
      <c r="D16648">
        <v>-86.982399999999998</v>
      </c>
      <c r="E16648" s="1" t="s">
        <v>10</v>
      </c>
      <c r="F16648" t="s">
        <v>2480</v>
      </c>
      <c r="G16648">
        <v>0</v>
      </c>
      <c r="H16648">
        <v>0</v>
      </c>
      <c r="I16648">
        <v>0</v>
      </c>
    </row>
    <row r="16649" spans="1:9" hidden="1" x14ac:dyDescent="0.3">
      <c r="A16649" s="1" t="s">
        <v>159</v>
      </c>
      <c r="B16649" s="1" t="s">
        <v>380</v>
      </c>
      <c r="C16649">
        <v>30.768999999999998</v>
      </c>
      <c r="D16649">
        <v>-86.982399999999998</v>
      </c>
      <c r="E16649" s="1" t="s">
        <v>11</v>
      </c>
      <c r="F16649" t="s">
        <v>2718</v>
      </c>
      <c r="G16649">
        <v>0</v>
      </c>
      <c r="H16649">
        <v>0</v>
      </c>
      <c r="I16649">
        <v>0</v>
      </c>
    </row>
    <row r="16650" spans="1:9" hidden="1" x14ac:dyDescent="0.3">
      <c r="A16650" s="1" t="s">
        <v>159</v>
      </c>
      <c r="B16650" s="1" t="s">
        <v>380</v>
      </c>
      <c r="C16650">
        <v>30.768999999999998</v>
      </c>
      <c r="D16650">
        <v>-86.982399999999998</v>
      </c>
      <c r="E16650" s="1" t="s">
        <v>12</v>
      </c>
      <c r="F16650" t="s">
        <v>2956</v>
      </c>
      <c r="G16650">
        <v>0</v>
      </c>
      <c r="H16650">
        <v>0</v>
      </c>
      <c r="I16650">
        <v>0</v>
      </c>
    </row>
    <row r="16651" spans="1:9" hidden="1" x14ac:dyDescent="0.3">
      <c r="A16651" s="1" t="s">
        <v>159</v>
      </c>
      <c r="B16651" s="1" t="s">
        <v>380</v>
      </c>
      <c r="C16651">
        <v>30.768999999999998</v>
      </c>
      <c r="D16651">
        <v>-86.982399999999998</v>
      </c>
      <c r="E16651" s="1" t="s">
        <v>13</v>
      </c>
      <c r="F16651" t="s">
        <v>3193</v>
      </c>
      <c r="G16651">
        <v>0</v>
      </c>
      <c r="H16651">
        <v>0</v>
      </c>
      <c r="I16651">
        <v>0</v>
      </c>
    </row>
    <row r="16652" spans="1:9" hidden="1" x14ac:dyDescent="0.3">
      <c r="A16652" s="1" t="s">
        <v>159</v>
      </c>
      <c r="B16652" s="1" t="s">
        <v>380</v>
      </c>
      <c r="C16652">
        <v>30.768999999999998</v>
      </c>
      <c r="D16652">
        <v>-86.982399999999998</v>
      </c>
      <c r="E16652" s="1" t="s">
        <v>14</v>
      </c>
      <c r="F16652" t="s">
        <v>3430</v>
      </c>
      <c r="G16652">
        <v>0</v>
      </c>
      <c r="H16652">
        <v>0</v>
      </c>
      <c r="I16652">
        <v>0</v>
      </c>
    </row>
    <row r="16653" spans="1:9" hidden="1" x14ac:dyDescent="0.3">
      <c r="A16653" s="1" t="s">
        <v>159</v>
      </c>
      <c r="B16653" s="1" t="s">
        <v>380</v>
      </c>
      <c r="C16653">
        <v>30.768999999999998</v>
      </c>
      <c r="D16653">
        <v>-86.982399999999998</v>
      </c>
      <c r="E16653" s="1" t="s">
        <v>15</v>
      </c>
      <c r="F16653" t="s">
        <v>3666</v>
      </c>
      <c r="G16653">
        <v>0</v>
      </c>
      <c r="H16653">
        <v>0</v>
      </c>
      <c r="I16653">
        <v>0</v>
      </c>
    </row>
    <row r="16654" spans="1:9" hidden="1" x14ac:dyDescent="0.3">
      <c r="A16654" s="1" t="s">
        <v>159</v>
      </c>
      <c r="B16654" s="1" t="s">
        <v>380</v>
      </c>
      <c r="C16654">
        <v>30.768999999999998</v>
      </c>
      <c r="D16654">
        <v>-86.982399999999998</v>
      </c>
      <c r="E16654" s="1" t="s">
        <v>16</v>
      </c>
      <c r="F16654" t="s">
        <v>3902</v>
      </c>
      <c r="G16654">
        <v>0</v>
      </c>
      <c r="H16654">
        <v>0</v>
      </c>
      <c r="I16654">
        <v>0</v>
      </c>
    </row>
    <row r="16655" spans="1:9" hidden="1" x14ac:dyDescent="0.3">
      <c r="A16655" s="1" t="s">
        <v>159</v>
      </c>
      <c r="B16655" s="1" t="s">
        <v>380</v>
      </c>
      <c r="C16655">
        <v>30.768999999999998</v>
      </c>
      <c r="D16655">
        <v>-86.982399999999998</v>
      </c>
      <c r="E16655" s="1" t="s">
        <v>17</v>
      </c>
      <c r="F16655" t="s">
        <v>4137</v>
      </c>
      <c r="G16655">
        <v>0</v>
      </c>
      <c r="H16655">
        <v>0</v>
      </c>
      <c r="I16655">
        <v>0</v>
      </c>
    </row>
    <row r="16656" spans="1:9" hidden="1" x14ac:dyDescent="0.3">
      <c r="A16656" s="1" t="s">
        <v>159</v>
      </c>
      <c r="B16656" s="1" t="s">
        <v>380</v>
      </c>
      <c r="C16656">
        <v>30.768999999999998</v>
      </c>
      <c r="D16656">
        <v>-86.982399999999998</v>
      </c>
      <c r="E16656" s="1" t="s">
        <v>18</v>
      </c>
      <c r="F16656" t="s">
        <v>4372</v>
      </c>
      <c r="G16656">
        <v>0</v>
      </c>
      <c r="H16656">
        <v>0</v>
      </c>
      <c r="I16656">
        <v>0</v>
      </c>
    </row>
    <row r="16657" spans="1:9" hidden="1" x14ac:dyDescent="0.3">
      <c r="A16657" s="1" t="s">
        <v>159</v>
      </c>
      <c r="B16657" s="1" t="s">
        <v>380</v>
      </c>
      <c r="C16657">
        <v>30.768999999999998</v>
      </c>
      <c r="D16657">
        <v>-86.982399999999998</v>
      </c>
      <c r="E16657" s="1" t="s">
        <v>19</v>
      </c>
      <c r="F16657" t="s">
        <v>4607</v>
      </c>
      <c r="G16657">
        <v>0</v>
      </c>
      <c r="H16657">
        <v>0</v>
      </c>
      <c r="I16657">
        <v>0</v>
      </c>
    </row>
    <row r="16658" spans="1:9" hidden="1" x14ac:dyDescent="0.3">
      <c r="A16658" s="1" t="s">
        <v>159</v>
      </c>
      <c r="B16658" s="1" t="s">
        <v>380</v>
      </c>
      <c r="C16658">
        <v>30.768999999999998</v>
      </c>
      <c r="D16658">
        <v>-86.982399999999998</v>
      </c>
      <c r="E16658" s="1" t="s">
        <v>20</v>
      </c>
      <c r="F16658" t="s">
        <v>4842</v>
      </c>
      <c r="G16658">
        <v>0</v>
      </c>
      <c r="H16658">
        <v>0</v>
      </c>
      <c r="I16658">
        <v>0</v>
      </c>
    </row>
    <row r="16659" spans="1:9" hidden="1" x14ac:dyDescent="0.3">
      <c r="A16659" s="1" t="s">
        <v>159</v>
      </c>
      <c r="B16659" s="1" t="s">
        <v>380</v>
      </c>
      <c r="C16659">
        <v>30.768999999999998</v>
      </c>
      <c r="D16659">
        <v>-86.982399999999998</v>
      </c>
      <c r="E16659" s="1" t="s">
        <v>21</v>
      </c>
      <c r="F16659" t="s">
        <v>5077</v>
      </c>
      <c r="G16659">
        <v>0</v>
      </c>
      <c r="H16659">
        <v>0</v>
      </c>
      <c r="I16659">
        <v>0</v>
      </c>
    </row>
    <row r="16660" spans="1:9" hidden="1" x14ac:dyDescent="0.3">
      <c r="A16660" s="1" t="s">
        <v>159</v>
      </c>
      <c r="B16660" s="1" t="s">
        <v>380</v>
      </c>
      <c r="C16660">
        <v>30.768999999999998</v>
      </c>
      <c r="D16660">
        <v>-86.982399999999998</v>
      </c>
      <c r="E16660" s="1" t="s">
        <v>22</v>
      </c>
      <c r="F16660" t="s">
        <v>5312</v>
      </c>
      <c r="G16660">
        <v>0</v>
      </c>
      <c r="H16660">
        <v>0</v>
      </c>
      <c r="I16660">
        <v>0</v>
      </c>
    </row>
    <row r="16661" spans="1:9" hidden="1" x14ac:dyDescent="0.3">
      <c r="A16661" s="1" t="s">
        <v>159</v>
      </c>
      <c r="B16661" s="1" t="s">
        <v>380</v>
      </c>
      <c r="C16661">
        <v>30.768999999999998</v>
      </c>
      <c r="D16661">
        <v>-86.982399999999998</v>
      </c>
      <c r="E16661" s="1" t="s">
        <v>23</v>
      </c>
      <c r="F16661" t="s">
        <v>5547</v>
      </c>
      <c r="G16661">
        <v>0</v>
      </c>
      <c r="H16661">
        <v>0</v>
      </c>
      <c r="I16661">
        <v>0</v>
      </c>
    </row>
    <row r="16662" spans="1:9" hidden="1" x14ac:dyDescent="0.3">
      <c r="A16662" s="1" t="s">
        <v>159</v>
      </c>
      <c r="B16662" s="1" t="s">
        <v>380</v>
      </c>
      <c r="C16662">
        <v>30.768999999999998</v>
      </c>
      <c r="D16662">
        <v>-86.982399999999998</v>
      </c>
      <c r="E16662" s="1" t="s">
        <v>24</v>
      </c>
      <c r="F16662" t="s">
        <v>5782</v>
      </c>
      <c r="G16662">
        <v>0</v>
      </c>
      <c r="H16662">
        <v>0</v>
      </c>
      <c r="I16662">
        <v>0</v>
      </c>
    </row>
    <row r="16663" spans="1:9" hidden="1" x14ac:dyDescent="0.3">
      <c r="A16663" s="1" t="s">
        <v>159</v>
      </c>
      <c r="B16663" s="1" t="s">
        <v>380</v>
      </c>
      <c r="C16663">
        <v>30.768999999999998</v>
      </c>
      <c r="D16663">
        <v>-86.982399999999998</v>
      </c>
      <c r="E16663" s="1" t="s">
        <v>25</v>
      </c>
      <c r="F16663" t="s">
        <v>6016</v>
      </c>
      <c r="G16663">
        <v>0</v>
      </c>
      <c r="H16663">
        <v>0</v>
      </c>
      <c r="I16663">
        <v>0</v>
      </c>
    </row>
    <row r="16664" spans="1:9" hidden="1" x14ac:dyDescent="0.3">
      <c r="A16664" s="1" t="s">
        <v>159</v>
      </c>
      <c r="B16664" s="1" t="s">
        <v>380</v>
      </c>
      <c r="C16664">
        <v>30.768999999999998</v>
      </c>
      <c r="D16664">
        <v>-86.982399999999998</v>
      </c>
      <c r="E16664" s="1" t="s">
        <v>26</v>
      </c>
      <c r="F16664" t="s">
        <v>6250</v>
      </c>
      <c r="G16664">
        <v>0</v>
      </c>
      <c r="H16664">
        <v>0</v>
      </c>
      <c r="I16664">
        <v>0</v>
      </c>
    </row>
    <row r="16665" spans="1:9" hidden="1" x14ac:dyDescent="0.3">
      <c r="A16665" s="1" t="s">
        <v>159</v>
      </c>
      <c r="B16665" s="1" t="s">
        <v>380</v>
      </c>
      <c r="C16665">
        <v>30.768999999999998</v>
      </c>
      <c r="D16665">
        <v>-86.982399999999998</v>
      </c>
      <c r="E16665" s="1" t="s">
        <v>27</v>
      </c>
      <c r="F16665" t="s">
        <v>6484</v>
      </c>
      <c r="G16665">
        <v>0</v>
      </c>
      <c r="H16665">
        <v>0</v>
      </c>
      <c r="I16665">
        <v>0</v>
      </c>
    </row>
    <row r="16666" spans="1:9" hidden="1" x14ac:dyDescent="0.3">
      <c r="A16666" s="1" t="s">
        <v>159</v>
      </c>
      <c r="B16666" s="1" t="s">
        <v>380</v>
      </c>
      <c r="C16666">
        <v>30.768999999999998</v>
      </c>
      <c r="D16666">
        <v>-86.982399999999998</v>
      </c>
      <c r="E16666" s="1" t="s">
        <v>28</v>
      </c>
      <c r="F16666" t="s">
        <v>6718</v>
      </c>
      <c r="G16666">
        <v>0</v>
      </c>
      <c r="H16666">
        <v>0</v>
      </c>
      <c r="I16666">
        <v>0</v>
      </c>
    </row>
    <row r="16667" spans="1:9" hidden="1" x14ac:dyDescent="0.3">
      <c r="A16667" s="1" t="s">
        <v>159</v>
      </c>
      <c r="B16667" s="1" t="s">
        <v>380</v>
      </c>
      <c r="C16667">
        <v>30.768999999999998</v>
      </c>
      <c r="D16667">
        <v>-86.982399999999998</v>
      </c>
      <c r="E16667" s="1" t="s">
        <v>29</v>
      </c>
      <c r="F16667" t="s">
        <v>6952</v>
      </c>
      <c r="G16667">
        <v>0</v>
      </c>
      <c r="H16667">
        <v>0</v>
      </c>
      <c r="I16667">
        <v>0</v>
      </c>
    </row>
    <row r="16668" spans="1:9" hidden="1" x14ac:dyDescent="0.3">
      <c r="A16668" s="1" t="s">
        <v>159</v>
      </c>
      <c r="B16668" s="1" t="s">
        <v>380</v>
      </c>
      <c r="C16668">
        <v>30.768999999999998</v>
      </c>
      <c r="D16668">
        <v>-86.982399999999998</v>
      </c>
      <c r="E16668" s="1" t="s">
        <v>30</v>
      </c>
      <c r="F16668" t="s">
        <v>7186</v>
      </c>
      <c r="G16668">
        <v>0</v>
      </c>
      <c r="H16668">
        <v>0</v>
      </c>
      <c r="I16668">
        <v>0</v>
      </c>
    </row>
    <row r="16669" spans="1:9" hidden="1" x14ac:dyDescent="0.3">
      <c r="A16669" s="1" t="s">
        <v>159</v>
      </c>
      <c r="B16669" s="1" t="s">
        <v>380</v>
      </c>
      <c r="C16669">
        <v>30.768999999999998</v>
      </c>
      <c r="D16669">
        <v>-86.982399999999998</v>
      </c>
      <c r="E16669" s="1" t="s">
        <v>31</v>
      </c>
      <c r="F16669" t="s">
        <v>7420</v>
      </c>
      <c r="G16669">
        <v>0</v>
      </c>
      <c r="H16669">
        <v>0</v>
      </c>
      <c r="I16669">
        <v>0</v>
      </c>
    </row>
    <row r="16670" spans="1:9" hidden="1" x14ac:dyDescent="0.3">
      <c r="A16670" s="1" t="s">
        <v>159</v>
      </c>
      <c r="B16670" s="1" t="s">
        <v>380</v>
      </c>
      <c r="C16670">
        <v>30.768999999999998</v>
      </c>
      <c r="D16670">
        <v>-86.982399999999998</v>
      </c>
      <c r="E16670" s="1" t="s">
        <v>32</v>
      </c>
      <c r="F16670" t="s">
        <v>7654</v>
      </c>
      <c r="G16670">
        <v>0</v>
      </c>
      <c r="H16670">
        <v>0</v>
      </c>
      <c r="I16670">
        <v>0</v>
      </c>
    </row>
    <row r="16671" spans="1:9" hidden="1" x14ac:dyDescent="0.3">
      <c r="A16671" s="1" t="s">
        <v>159</v>
      </c>
      <c r="B16671" s="1" t="s">
        <v>380</v>
      </c>
      <c r="C16671">
        <v>30.768999999999998</v>
      </c>
      <c r="D16671">
        <v>-86.982399999999998</v>
      </c>
      <c r="E16671" s="1" t="s">
        <v>33</v>
      </c>
      <c r="F16671" t="s">
        <v>7888</v>
      </c>
      <c r="G16671">
        <v>0</v>
      </c>
      <c r="H16671">
        <v>0</v>
      </c>
      <c r="I16671">
        <v>0</v>
      </c>
    </row>
    <row r="16672" spans="1:9" hidden="1" x14ac:dyDescent="0.3">
      <c r="A16672" s="1" t="s">
        <v>159</v>
      </c>
      <c r="B16672" s="1" t="s">
        <v>380</v>
      </c>
      <c r="C16672">
        <v>30.768999999999998</v>
      </c>
      <c r="D16672">
        <v>-86.982399999999998</v>
      </c>
      <c r="E16672" s="1" t="s">
        <v>34</v>
      </c>
      <c r="F16672" t="s">
        <v>8122</v>
      </c>
      <c r="G16672">
        <v>0</v>
      </c>
      <c r="H16672">
        <v>0</v>
      </c>
      <c r="I16672">
        <v>0</v>
      </c>
    </row>
    <row r="16673" spans="1:9" hidden="1" x14ac:dyDescent="0.3">
      <c r="A16673" s="1" t="s">
        <v>159</v>
      </c>
      <c r="B16673" s="1" t="s">
        <v>380</v>
      </c>
      <c r="C16673">
        <v>30.768999999999998</v>
      </c>
      <c r="D16673">
        <v>-86.982399999999998</v>
      </c>
      <c r="E16673" s="1" t="s">
        <v>35</v>
      </c>
      <c r="F16673" t="s">
        <v>8354</v>
      </c>
      <c r="G16673">
        <v>0</v>
      </c>
      <c r="H16673">
        <v>0</v>
      </c>
      <c r="I16673">
        <v>0</v>
      </c>
    </row>
    <row r="16674" spans="1:9" hidden="1" x14ac:dyDescent="0.3">
      <c r="A16674" s="1" t="s">
        <v>159</v>
      </c>
      <c r="B16674" s="1" t="s">
        <v>380</v>
      </c>
      <c r="C16674">
        <v>30.768999999999998</v>
      </c>
      <c r="D16674">
        <v>-86.982399999999998</v>
      </c>
      <c r="E16674" s="1" t="s">
        <v>36</v>
      </c>
      <c r="F16674" t="s">
        <v>8586</v>
      </c>
      <c r="G16674">
        <v>0</v>
      </c>
      <c r="H16674">
        <v>0</v>
      </c>
      <c r="I16674">
        <v>0</v>
      </c>
    </row>
    <row r="16675" spans="1:9" hidden="1" x14ac:dyDescent="0.3">
      <c r="A16675" s="1" t="s">
        <v>159</v>
      </c>
      <c r="B16675" s="1" t="s">
        <v>380</v>
      </c>
      <c r="C16675">
        <v>30.768999999999998</v>
      </c>
      <c r="D16675">
        <v>-86.982399999999998</v>
      </c>
      <c r="E16675" s="1" t="s">
        <v>37</v>
      </c>
      <c r="F16675" t="s">
        <v>8817</v>
      </c>
      <c r="G16675">
        <v>0</v>
      </c>
      <c r="H16675">
        <v>0</v>
      </c>
      <c r="I16675">
        <v>0</v>
      </c>
    </row>
    <row r="16676" spans="1:9" hidden="1" x14ac:dyDescent="0.3">
      <c r="A16676" s="1" t="s">
        <v>159</v>
      </c>
      <c r="B16676" s="1" t="s">
        <v>380</v>
      </c>
      <c r="C16676">
        <v>30.768999999999998</v>
      </c>
      <c r="D16676">
        <v>-86.982399999999998</v>
      </c>
      <c r="E16676" s="1" t="s">
        <v>38</v>
      </c>
      <c r="F16676" t="s">
        <v>9048</v>
      </c>
      <c r="G16676">
        <v>0</v>
      </c>
      <c r="H16676">
        <v>0</v>
      </c>
      <c r="I16676">
        <v>0</v>
      </c>
    </row>
    <row r="16677" spans="1:9" hidden="1" x14ac:dyDescent="0.3">
      <c r="A16677" s="1" t="s">
        <v>159</v>
      </c>
      <c r="B16677" s="1" t="s">
        <v>380</v>
      </c>
      <c r="C16677">
        <v>30.768999999999998</v>
      </c>
      <c r="D16677">
        <v>-86.982399999999998</v>
      </c>
      <c r="E16677" s="1" t="s">
        <v>39</v>
      </c>
      <c r="F16677" t="s">
        <v>9279</v>
      </c>
      <c r="G16677">
        <v>0</v>
      </c>
      <c r="H16677">
        <v>0</v>
      </c>
      <c r="I16677">
        <v>0</v>
      </c>
    </row>
    <row r="16678" spans="1:9" hidden="1" x14ac:dyDescent="0.3">
      <c r="A16678" s="1" t="s">
        <v>159</v>
      </c>
      <c r="B16678" s="1" t="s">
        <v>380</v>
      </c>
      <c r="C16678">
        <v>30.768999999999998</v>
      </c>
      <c r="D16678">
        <v>-86.982399999999998</v>
      </c>
      <c r="E16678" s="1" t="s">
        <v>40</v>
      </c>
      <c r="F16678" t="s">
        <v>9510</v>
      </c>
      <c r="G16678">
        <v>0</v>
      </c>
      <c r="H16678">
        <v>0</v>
      </c>
      <c r="I16678">
        <v>0</v>
      </c>
    </row>
    <row r="16679" spans="1:9" hidden="1" x14ac:dyDescent="0.3">
      <c r="A16679" s="1" t="s">
        <v>159</v>
      </c>
      <c r="B16679" s="1" t="s">
        <v>380</v>
      </c>
      <c r="C16679">
        <v>30.768999999999998</v>
      </c>
      <c r="D16679">
        <v>-86.982399999999998</v>
      </c>
      <c r="E16679" s="1" t="s">
        <v>41</v>
      </c>
      <c r="F16679" t="s">
        <v>9741</v>
      </c>
      <c r="G16679">
        <v>0</v>
      </c>
      <c r="H16679">
        <v>0</v>
      </c>
      <c r="I16679">
        <v>0</v>
      </c>
    </row>
    <row r="16680" spans="1:9" hidden="1" x14ac:dyDescent="0.3">
      <c r="A16680" s="1" t="s">
        <v>159</v>
      </c>
      <c r="B16680" s="1" t="s">
        <v>380</v>
      </c>
      <c r="C16680">
        <v>30.768999999999998</v>
      </c>
      <c r="D16680">
        <v>-86.982399999999998</v>
      </c>
      <c r="E16680" s="1" t="s">
        <v>42</v>
      </c>
      <c r="F16680" t="s">
        <v>9972</v>
      </c>
      <c r="G16680">
        <v>0</v>
      </c>
      <c r="H16680">
        <v>0</v>
      </c>
      <c r="I16680">
        <v>0</v>
      </c>
    </row>
    <row r="16681" spans="1:9" hidden="1" x14ac:dyDescent="0.3">
      <c r="A16681" s="1" t="s">
        <v>159</v>
      </c>
      <c r="B16681" s="1" t="s">
        <v>380</v>
      </c>
      <c r="C16681">
        <v>30.768999999999998</v>
      </c>
      <c r="D16681">
        <v>-86.982399999999998</v>
      </c>
      <c r="E16681" s="1" t="s">
        <v>43</v>
      </c>
      <c r="F16681" t="s">
        <v>10200</v>
      </c>
      <c r="G16681">
        <v>0</v>
      </c>
      <c r="H16681">
        <v>0</v>
      </c>
      <c r="I16681">
        <v>0</v>
      </c>
    </row>
    <row r="16682" spans="1:9" hidden="1" x14ac:dyDescent="0.3">
      <c r="A16682" s="1" t="s">
        <v>159</v>
      </c>
      <c r="B16682" s="1" t="s">
        <v>380</v>
      </c>
      <c r="C16682">
        <v>30.768999999999998</v>
      </c>
      <c r="D16682">
        <v>-86.982399999999998</v>
      </c>
      <c r="E16682" s="1" t="s">
        <v>44</v>
      </c>
      <c r="F16682" t="s">
        <v>10428</v>
      </c>
      <c r="G16682">
        <v>0</v>
      </c>
      <c r="H16682">
        <v>0</v>
      </c>
      <c r="I16682">
        <v>0</v>
      </c>
    </row>
    <row r="16683" spans="1:9" hidden="1" x14ac:dyDescent="0.3">
      <c r="A16683" s="1" t="s">
        <v>159</v>
      </c>
      <c r="B16683" s="1" t="s">
        <v>380</v>
      </c>
      <c r="C16683">
        <v>30.768999999999998</v>
      </c>
      <c r="D16683">
        <v>-86.982399999999998</v>
      </c>
      <c r="E16683" s="1" t="s">
        <v>45</v>
      </c>
      <c r="F16683" t="s">
        <v>10648</v>
      </c>
      <c r="G16683">
        <v>0</v>
      </c>
      <c r="H16683">
        <v>0</v>
      </c>
      <c r="I16683">
        <v>0</v>
      </c>
    </row>
    <row r="16684" spans="1:9" hidden="1" x14ac:dyDescent="0.3">
      <c r="A16684" s="1" t="s">
        <v>159</v>
      </c>
      <c r="B16684" s="1" t="s">
        <v>380</v>
      </c>
      <c r="C16684">
        <v>30.768999999999998</v>
      </c>
      <c r="D16684">
        <v>-86.982399999999998</v>
      </c>
      <c r="E16684" s="1" t="s">
        <v>46</v>
      </c>
      <c r="F16684" t="s">
        <v>10864</v>
      </c>
      <c r="G16684">
        <v>0</v>
      </c>
      <c r="H16684">
        <v>0</v>
      </c>
      <c r="I16684">
        <v>0</v>
      </c>
    </row>
    <row r="16685" spans="1:9" hidden="1" x14ac:dyDescent="0.3">
      <c r="A16685" s="1" t="s">
        <v>159</v>
      </c>
      <c r="B16685" s="1" t="s">
        <v>380</v>
      </c>
      <c r="C16685">
        <v>30.768999999999998</v>
      </c>
      <c r="D16685">
        <v>-86.982399999999998</v>
      </c>
      <c r="E16685" s="1" t="s">
        <v>47</v>
      </c>
      <c r="F16685" t="s">
        <v>17754</v>
      </c>
      <c r="G16685">
        <v>0</v>
      </c>
      <c r="H16685">
        <v>1</v>
      </c>
      <c r="I16685">
        <v>0</v>
      </c>
    </row>
    <row r="16686" spans="1:9" hidden="1" x14ac:dyDescent="0.3">
      <c r="A16686" s="1" t="s">
        <v>159</v>
      </c>
      <c r="B16686" s="1" t="s">
        <v>380</v>
      </c>
      <c r="C16686">
        <v>30.768999999999998</v>
      </c>
      <c r="D16686">
        <v>-86.982399999999998</v>
      </c>
      <c r="E16686" s="1" t="s">
        <v>48</v>
      </c>
      <c r="F16686" t="s">
        <v>17755</v>
      </c>
      <c r="G16686">
        <v>0</v>
      </c>
      <c r="H16686">
        <v>1</v>
      </c>
      <c r="I16686">
        <v>0</v>
      </c>
    </row>
    <row r="16687" spans="1:9" hidden="1" x14ac:dyDescent="0.3">
      <c r="A16687" s="1" t="s">
        <v>159</v>
      </c>
      <c r="B16687" s="1" t="s">
        <v>380</v>
      </c>
      <c r="C16687">
        <v>30.768999999999998</v>
      </c>
      <c r="D16687">
        <v>-86.982399999999998</v>
      </c>
      <c r="E16687" s="1" t="s">
        <v>49</v>
      </c>
      <c r="F16687" t="s">
        <v>17756</v>
      </c>
      <c r="G16687">
        <v>0</v>
      </c>
      <c r="H16687">
        <v>1</v>
      </c>
      <c r="I16687">
        <v>0</v>
      </c>
    </row>
    <row r="16688" spans="1:9" hidden="1" x14ac:dyDescent="0.3">
      <c r="A16688" s="1" t="s">
        <v>159</v>
      </c>
      <c r="B16688" s="1" t="s">
        <v>380</v>
      </c>
      <c r="C16688">
        <v>30.768999999999998</v>
      </c>
      <c r="D16688">
        <v>-86.982399999999998</v>
      </c>
      <c r="E16688" s="1" t="s">
        <v>50</v>
      </c>
      <c r="F16688" t="s">
        <v>17757</v>
      </c>
      <c r="G16688">
        <v>1</v>
      </c>
      <c r="H16688">
        <v>1</v>
      </c>
      <c r="I16688">
        <v>0</v>
      </c>
    </row>
    <row r="16689" spans="1:9" hidden="1" x14ac:dyDescent="0.3">
      <c r="A16689" s="1" t="s">
        <v>159</v>
      </c>
      <c r="B16689" s="1" t="s">
        <v>380</v>
      </c>
      <c r="C16689">
        <v>30.768999999999998</v>
      </c>
      <c r="D16689">
        <v>-86.982399999999998</v>
      </c>
      <c r="E16689" s="1" t="s">
        <v>51</v>
      </c>
      <c r="F16689" t="s">
        <v>17758</v>
      </c>
      <c r="G16689">
        <v>1</v>
      </c>
      <c r="H16689">
        <v>1</v>
      </c>
      <c r="I16689">
        <v>0</v>
      </c>
    </row>
    <row r="16690" spans="1:9" hidden="1" x14ac:dyDescent="0.3">
      <c r="A16690" s="1" t="s">
        <v>159</v>
      </c>
      <c r="B16690" s="1" t="s">
        <v>380</v>
      </c>
      <c r="C16690">
        <v>30.768999999999998</v>
      </c>
      <c r="D16690">
        <v>-86.982399999999998</v>
      </c>
      <c r="E16690" s="1" t="s">
        <v>52</v>
      </c>
      <c r="F16690" t="s">
        <v>11250</v>
      </c>
      <c r="G16690">
        <v>0</v>
      </c>
      <c r="H16690">
        <v>0</v>
      </c>
      <c r="I16690">
        <v>0</v>
      </c>
    </row>
    <row r="16691" spans="1:9" hidden="1" x14ac:dyDescent="0.3">
      <c r="A16691" s="1" t="s">
        <v>159</v>
      </c>
      <c r="B16691" s="1" t="s">
        <v>380</v>
      </c>
      <c r="C16691">
        <v>30.768999999999998</v>
      </c>
      <c r="D16691">
        <v>-86.982399999999998</v>
      </c>
      <c r="E16691" s="1" t="s">
        <v>53</v>
      </c>
      <c r="F16691" t="s">
        <v>11448</v>
      </c>
      <c r="G16691">
        <v>0</v>
      </c>
      <c r="H16691">
        <v>0</v>
      </c>
      <c r="I16691">
        <v>0</v>
      </c>
    </row>
    <row r="16692" spans="1:9" hidden="1" x14ac:dyDescent="0.3">
      <c r="A16692" s="1" t="s">
        <v>159</v>
      </c>
      <c r="B16692" s="1" t="s">
        <v>380</v>
      </c>
      <c r="C16692">
        <v>30.768999999999998</v>
      </c>
      <c r="D16692">
        <v>-86.982399999999998</v>
      </c>
      <c r="E16692" s="1" t="s">
        <v>54</v>
      </c>
      <c r="F16692" t="s">
        <v>11643</v>
      </c>
      <c r="G16692">
        <v>0</v>
      </c>
      <c r="H16692">
        <v>0</v>
      </c>
      <c r="I16692">
        <v>0</v>
      </c>
    </row>
    <row r="16693" spans="1:9" hidden="1" x14ac:dyDescent="0.3">
      <c r="A16693" s="1" t="s">
        <v>159</v>
      </c>
      <c r="B16693" s="1" t="s">
        <v>380</v>
      </c>
      <c r="C16693">
        <v>30.768999999999998</v>
      </c>
      <c r="D16693">
        <v>-86.982399999999998</v>
      </c>
      <c r="E16693" s="1" t="s">
        <v>21548</v>
      </c>
      <c r="F16693" t="s">
        <v>21869</v>
      </c>
      <c r="G16693">
        <v>0</v>
      </c>
      <c r="H16693">
        <v>0</v>
      </c>
      <c r="I16693">
        <v>0</v>
      </c>
    </row>
    <row r="16694" spans="1:9" hidden="1" x14ac:dyDescent="0.3">
      <c r="A16694" s="1" t="s">
        <v>159</v>
      </c>
      <c r="B16694" s="1" t="s">
        <v>381</v>
      </c>
      <c r="C16694">
        <v>35.917900000000003</v>
      </c>
      <c r="D16694">
        <v>-86.862200000000001</v>
      </c>
      <c r="E16694" s="1" t="s">
        <v>4</v>
      </c>
      <c r="F16694" t="s">
        <v>1039</v>
      </c>
      <c r="G16694">
        <v>0</v>
      </c>
      <c r="H16694">
        <v>0</v>
      </c>
      <c r="I16694">
        <v>0</v>
      </c>
    </row>
    <row r="16695" spans="1:9" hidden="1" x14ac:dyDescent="0.3">
      <c r="A16695" s="1" t="s">
        <v>159</v>
      </c>
      <c r="B16695" s="1" t="s">
        <v>381</v>
      </c>
      <c r="C16695">
        <v>35.917900000000003</v>
      </c>
      <c r="D16695">
        <v>-86.862200000000001</v>
      </c>
      <c r="E16695" s="1" t="s">
        <v>5</v>
      </c>
      <c r="F16695" t="s">
        <v>1281</v>
      </c>
      <c r="G16695">
        <v>0</v>
      </c>
      <c r="H16695">
        <v>0</v>
      </c>
      <c r="I16695">
        <v>0</v>
      </c>
    </row>
    <row r="16696" spans="1:9" hidden="1" x14ac:dyDescent="0.3">
      <c r="A16696" s="1" t="s">
        <v>159</v>
      </c>
      <c r="B16696" s="1" t="s">
        <v>381</v>
      </c>
      <c r="C16696">
        <v>35.917900000000003</v>
      </c>
      <c r="D16696">
        <v>-86.862200000000001</v>
      </c>
      <c r="E16696" s="1" t="s">
        <v>6</v>
      </c>
      <c r="F16696" t="s">
        <v>1523</v>
      </c>
      <c r="G16696">
        <v>0</v>
      </c>
      <c r="H16696">
        <v>0</v>
      </c>
      <c r="I16696">
        <v>0</v>
      </c>
    </row>
    <row r="16697" spans="1:9" hidden="1" x14ac:dyDescent="0.3">
      <c r="A16697" s="1" t="s">
        <v>159</v>
      </c>
      <c r="B16697" s="1" t="s">
        <v>381</v>
      </c>
      <c r="C16697">
        <v>35.917900000000003</v>
      </c>
      <c r="D16697">
        <v>-86.862200000000001</v>
      </c>
      <c r="E16697" s="1" t="s">
        <v>7</v>
      </c>
      <c r="F16697" t="s">
        <v>1764</v>
      </c>
      <c r="G16697">
        <v>0</v>
      </c>
      <c r="H16697">
        <v>0</v>
      </c>
      <c r="I16697">
        <v>0</v>
      </c>
    </row>
    <row r="16698" spans="1:9" hidden="1" x14ac:dyDescent="0.3">
      <c r="A16698" s="1" t="s">
        <v>159</v>
      </c>
      <c r="B16698" s="1" t="s">
        <v>381</v>
      </c>
      <c r="C16698">
        <v>35.917900000000003</v>
      </c>
      <c r="D16698">
        <v>-86.862200000000001</v>
      </c>
      <c r="E16698" s="1" t="s">
        <v>8</v>
      </c>
      <c r="F16698" t="s">
        <v>2005</v>
      </c>
      <c r="G16698">
        <v>0</v>
      </c>
      <c r="H16698">
        <v>0</v>
      </c>
      <c r="I16698">
        <v>0</v>
      </c>
    </row>
    <row r="16699" spans="1:9" hidden="1" x14ac:dyDescent="0.3">
      <c r="A16699" s="1" t="s">
        <v>159</v>
      </c>
      <c r="B16699" s="1" t="s">
        <v>381</v>
      </c>
      <c r="C16699">
        <v>35.917900000000003</v>
      </c>
      <c r="D16699">
        <v>-86.862200000000001</v>
      </c>
      <c r="E16699" s="1" t="s">
        <v>9</v>
      </c>
      <c r="F16699" t="s">
        <v>2243</v>
      </c>
      <c r="G16699">
        <v>0</v>
      </c>
      <c r="H16699">
        <v>0</v>
      </c>
      <c r="I16699">
        <v>0</v>
      </c>
    </row>
    <row r="16700" spans="1:9" hidden="1" x14ac:dyDescent="0.3">
      <c r="A16700" s="1" t="s">
        <v>159</v>
      </c>
      <c r="B16700" s="1" t="s">
        <v>381</v>
      </c>
      <c r="C16700">
        <v>35.917900000000003</v>
      </c>
      <c r="D16700">
        <v>-86.862200000000001</v>
      </c>
      <c r="E16700" s="1" t="s">
        <v>10</v>
      </c>
      <c r="F16700" t="s">
        <v>2481</v>
      </c>
      <c r="G16700">
        <v>0</v>
      </c>
      <c r="H16700">
        <v>0</v>
      </c>
      <c r="I16700">
        <v>0</v>
      </c>
    </row>
    <row r="16701" spans="1:9" hidden="1" x14ac:dyDescent="0.3">
      <c r="A16701" s="1" t="s">
        <v>159</v>
      </c>
      <c r="B16701" s="1" t="s">
        <v>381</v>
      </c>
      <c r="C16701">
        <v>35.917900000000003</v>
      </c>
      <c r="D16701">
        <v>-86.862200000000001</v>
      </c>
      <c r="E16701" s="1" t="s">
        <v>11</v>
      </c>
      <c r="F16701" t="s">
        <v>2719</v>
      </c>
      <c r="G16701">
        <v>0</v>
      </c>
      <c r="H16701">
        <v>0</v>
      </c>
      <c r="I16701">
        <v>0</v>
      </c>
    </row>
    <row r="16702" spans="1:9" hidden="1" x14ac:dyDescent="0.3">
      <c r="A16702" s="1" t="s">
        <v>159</v>
      </c>
      <c r="B16702" s="1" t="s">
        <v>381</v>
      </c>
      <c r="C16702">
        <v>35.917900000000003</v>
      </c>
      <c r="D16702">
        <v>-86.862200000000001</v>
      </c>
      <c r="E16702" s="1" t="s">
        <v>12</v>
      </c>
      <c r="F16702" t="s">
        <v>2957</v>
      </c>
      <c r="G16702">
        <v>0</v>
      </c>
      <c r="H16702">
        <v>0</v>
      </c>
      <c r="I16702">
        <v>0</v>
      </c>
    </row>
    <row r="16703" spans="1:9" hidden="1" x14ac:dyDescent="0.3">
      <c r="A16703" s="1" t="s">
        <v>159</v>
      </c>
      <c r="B16703" s="1" t="s">
        <v>381</v>
      </c>
      <c r="C16703">
        <v>35.917900000000003</v>
      </c>
      <c r="D16703">
        <v>-86.862200000000001</v>
      </c>
      <c r="E16703" s="1" t="s">
        <v>13</v>
      </c>
      <c r="F16703" t="s">
        <v>3194</v>
      </c>
      <c r="G16703">
        <v>0</v>
      </c>
      <c r="H16703">
        <v>0</v>
      </c>
      <c r="I16703">
        <v>0</v>
      </c>
    </row>
    <row r="16704" spans="1:9" hidden="1" x14ac:dyDescent="0.3">
      <c r="A16704" s="1" t="s">
        <v>159</v>
      </c>
      <c r="B16704" s="1" t="s">
        <v>381</v>
      </c>
      <c r="C16704">
        <v>35.917900000000003</v>
      </c>
      <c r="D16704">
        <v>-86.862200000000001</v>
      </c>
      <c r="E16704" s="1" t="s">
        <v>14</v>
      </c>
      <c r="F16704" t="s">
        <v>3431</v>
      </c>
      <c r="G16704">
        <v>0</v>
      </c>
      <c r="H16704">
        <v>0</v>
      </c>
      <c r="I16704">
        <v>0</v>
      </c>
    </row>
    <row r="16705" spans="1:9" hidden="1" x14ac:dyDescent="0.3">
      <c r="A16705" s="1" t="s">
        <v>159</v>
      </c>
      <c r="B16705" s="1" t="s">
        <v>381</v>
      </c>
      <c r="C16705">
        <v>35.917900000000003</v>
      </c>
      <c r="D16705">
        <v>-86.862200000000001</v>
      </c>
      <c r="E16705" s="1" t="s">
        <v>15</v>
      </c>
      <c r="F16705" t="s">
        <v>3667</v>
      </c>
      <c r="G16705">
        <v>0</v>
      </c>
      <c r="H16705">
        <v>0</v>
      </c>
      <c r="I16705">
        <v>0</v>
      </c>
    </row>
    <row r="16706" spans="1:9" hidden="1" x14ac:dyDescent="0.3">
      <c r="A16706" s="1" t="s">
        <v>159</v>
      </c>
      <c r="B16706" s="1" t="s">
        <v>381</v>
      </c>
      <c r="C16706">
        <v>35.917900000000003</v>
      </c>
      <c r="D16706">
        <v>-86.862200000000001</v>
      </c>
      <c r="E16706" s="1" t="s">
        <v>16</v>
      </c>
      <c r="F16706" t="s">
        <v>3903</v>
      </c>
      <c r="G16706">
        <v>0</v>
      </c>
      <c r="H16706">
        <v>0</v>
      </c>
      <c r="I16706">
        <v>0</v>
      </c>
    </row>
    <row r="16707" spans="1:9" hidden="1" x14ac:dyDescent="0.3">
      <c r="A16707" s="1" t="s">
        <v>159</v>
      </c>
      <c r="B16707" s="1" t="s">
        <v>381</v>
      </c>
      <c r="C16707">
        <v>35.917900000000003</v>
      </c>
      <c r="D16707">
        <v>-86.862200000000001</v>
      </c>
      <c r="E16707" s="1" t="s">
        <v>17</v>
      </c>
      <c r="F16707" t="s">
        <v>4138</v>
      </c>
      <c r="G16707">
        <v>0</v>
      </c>
      <c r="H16707">
        <v>0</v>
      </c>
      <c r="I16707">
        <v>0</v>
      </c>
    </row>
    <row r="16708" spans="1:9" hidden="1" x14ac:dyDescent="0.3">
      <c r="A16708" s="1" t="s">
        <v>159</v>
      </c>
      <c r="B16708" s="1" t="s">
        <v>381</v>
      </c>
      <c r="C16708">
        <v>35.917900000000003</v>
      </c>
      <c r="D16708">
        <v>-86.862200000000001</v>
      </c>
      <c r="E16708" s="1" t="s">
        <v>18</v>
      </c>
      <c r="F16708" t="s">
        <v>4373</v>
      </c>
      <c r="G16708">
        <v>0</v>
      </c>
      <c r="H16708">
        <v>0</v>
      </c>
      <c r="I16708">
        <v>0</v>
      </c>
    </row>
    <row r="16709" spans="1:9" hidden="1" x14ac:dyDescent="0.3">
      <c r="A16709" s="1" t="s">
        <v>159</v>
      </c>
      <c r="B16709" s="1" t="s">
        <v>381</v>
      </c>
      <c r="C16709">
        <v>35.917900000000003</v>
      </c>
      <c r="D16709">
        <v>-86.862200000000001</v>
      </c>
      <c r="E16709" s="1" t="s">
        <v>19</v>
      </c>
      <c r="F16709" t="s">
        <v>4608</v>
      </c>
      <c r="G16709">
        <v>0</v>
      </c>
      <c r="H16709">
        <v>0</v>
      </c>
      <c r="I16709">
        <v>0</v>
      </c>
    </row>
    <row r="16710" spans="1:9" hidden="1" x14ac:dyDescent="0.3">
      <c r="A16710" s="1" t="s">
        <v>159</v>
      </c>
      <c r="B16710" s="1" t="s">
        <v>381</v>
      </c>
      <c r="C16710">
        <v>35.917900000000003</v>
      </c>
      <c r="D16710">
        <v>-86.862200000000001</v>
      </c>
      <c r="E16710" s="1" t="s">
        <v>20</v>
      </c>
      <c r="F16710" t="s">
        <v>4843</v>
      </c>
      <c r="G16710">
        <v>0</v>
      </c>
      <c r="H16710">
        <v>0</v>
      </c>
      <c r="I16710">
        <v>0</v>
      </c>
    </row>
    <row r="16711" spans="1:9" hidden="1" x14ac:dyDescent="0.3">
      <c r="A16711" s="1" t="s">
        <v>159</v>
      </c>
      <c r="B16711" s="1" t="s">
        <v>381</v>
      </c>
      <c r="C16711">
        <v>35.917900000000003</v>
      </c>
      <c r="D16711">
        <v>-86.862200000000001</v>
      </c>
      <c r="E16711" s="1" t="s">
        <v>21</v>
      </c>
      <c r="F16711" t="s">
        <v>5078</v>
      </c>
      <c r="G16711">
        <v>0</v>
      </c>
      <c r="H16711">
        <v>0</v>
      </c>
      <c r="I16711">
        <v>0</v>
      </c>
    </row>
    <row r="16712" spans="1:9" hidden="1" x14ac:dyDescent="0.3">
      <c r="A16712" s="1" t="s">
        <v>159</v>
      </c>
      <c r="B16712" s="1" t="s">
        <v>381</v>
      </c>
      <c r="C16712">
        <v>35.917900000000003</v>
      </c>
      <c r="D16712">
        <v>-86.862200000000001</v>
      </c>
      <c r="E16712" s="1" t="s">
        <v>22</v>
      </c>
      <c r="F16712" t="s">
        <v>5313</v>
      </c>
      <c r="G16712">
        <v>0</v>
      </c>
      <c r="H16712">
        <v>0</v>
      </c>
      <c r="I16712">
        <v>0</v>
      </c>
    </row>
    <row r="16713" spans="1:9" hidden="1" x14ac:dyDescent="0.3">
      <c r="A16713" s="1" t="s">
        <v>159</v>
      </c>
      <c r="B16713" s="1" t="s">
        <v>381</v>
      </c>
      <c r="C16713">
        <v>35.917900000000003</v>
      </c>
      <c r="D16713">
        <v>-86.862200000000001</v>
      </c>
      <c r="E16713" s="1" t="s">
        <v>23</v>
      </c>
      <c r="F16713" t="s">
        <v>5548</v>
      </c>
      <c r="G16713">
        <v>0</v>
      </c>
      <c r="H16713">
        <v>0</v>
      </c>
      <c r="I16713">
        <v>0</v>
      </c>
    </row>
    <row r="16714" spans="1:9" hidden="1" x14ac:dyDescent="0.3">
      <c r="A16714" s="1" t="s">
        <v>159</v>
      </c>
      <c r="B16714" s="1" t="s">
        <v>381</v>
      </c>
      <c r="C16714">
        <v>35.917900000000003</v>
      </c>
      <c r="D16714">
        <v>-86.862200000000001</v>
      </c>
      <c r="E16714" s="1" t="s">
        <v>24</v>
      </c>
      <c r="F16714" t="s">
        <v>5783</v>
      </c>
      <c r="G16714">
        <v>0</v>
      </c>
      <c r="H16714">
        <v>0</v>
      </c>
      <c r="I16714">
        <v>0</v>
      </c>
    </row>
    <row r="16715" spans="1:9" hidden="1" x14ac:dyDescent="0.3">
      <c r="A16715" s="1" t="s">
        <v>159</v>
      </c>
      <c r="B16715" s="1" t="s">
        <v>381</v>
      </c>
      <c r="C16715">
        <v>35.917900000000003</v>
      </c>
      <c r="D16715">
        <v>-86.862200000000001</v>
      </c>
      <c r="E16715" s="1" t="s">
        <v>25</v>
      </c>
      <c r="F16715" t="s">
        <v>6017</v>
      </c>
      <c r="G16715">
        <v>0</v>
      </c>
      <c r="H16715">
        <v>0</v>
      </c>
      <c r="I16715">
        <v>0</v>
      </c>
    </row>
    <row r="16716" spans="1:9" hidden="1" x14ac:dyDescent="0.3">
      <c r="A16716" s="1" t="s">
        <v>159</v>
      </c>
      <c r="B16716" s="1" t="s">
        <v>381</v>
      </c>
      <c r="C16716">
        <v>35.917900000000003</v>
      </c>
      <c r="D16716">
        <v>-86.862200000000001</v>
      </c>
      <c r="E16716" s="1" t="s">
        <v>26</v>
      </c>
      <c r="F16716" t="s">
        <v>6251</v>
      </c>
      <c r="G16716">
        <v>0</v>
      </c>
      <c r="H16716">
        <v>0</v>
      </c>
      <c r="I16716">
        <v>0</v>
      </c>
    </row>
    <row r="16717" spans="1:9" hidden="1" x14ac:dyDescent="0.3">
      <c r="A16717" s="1" t="s">
        <v>159</v>
      </c>
      <c r="B16717" s="1" t="s">
        <v>381</v>
      </c>
      <c r="C16717">
        <v>35.917900000000003</v>
      </c>
      <c r="D16717">
        <v>-86.862200000000001</v>
      </c>
      <c r="E16717" s="1" t="s">
        <v>27</v>
      </c>
      <c r="F16717" t="s">
        <v>6485</v>
      </c>
      <c r="G16717">
        <v>0</v>
      </c>
      <c r="H16717">
        <v>0</v>
      </c>
      <c r="I16717">
        <v>0</v>
      </c>
    </row>
    <row r="16718" spans="1:9" hidden="1" x14ac:dyDescent="0.3">
      <c r="A16718" s="1" t="s">
        <v>159</v>
      </c>
      <c r="B16718" s="1" t="s">
        <v>381</v>
      </c>
      <c r="C16718">
        <v>35.917900000000003</v>
      </c>
      <c r="D16718">
        <v>-86.862200000000001</v>
      </c>
      <c r="E16718" s="1" t="s">
        <v>28</v>
      </c>
      <c r="F16718" t="s">
        <v>6719</v>
      </c>
      <c r="G16718">
        <v>0</v>
      </c>
      <c r="H16718">
        <v>0</v>
      </c>
      <c r="I16718">
        <v>0</v>
      </c>
    </row>
    <row r="16719" spans="1:9" hidden="1" x14ac:dyDescent="0.3">
      <c r="A16719" s="1" t="s">
        <v>159</v>
      </c>
      <c r="B16719" s="1" t="s">
        <v>381</v>
      </c>
      <c r="C16719">
        <v>35.917900000000003</v>
      </c>
      <c r="D16719">
        <v>-86.862200000000001</v>
      </c>
      <c r="E16719" s="1" t="s">
        <v>29</v>
      </c>
      <c r="F16719" t="s">
        <v>6953</v>
      </c>
      <c r="G16719">
        <v>0</v>
      </c>
      <c r="H16719">
        <v>0</v>
      </c>
      <c r="I16719">
        <v>0</v>
      </c>
    </row>
    <row r="16720" spans="1:9" hidden="1" x14ac:dyDescent="0.3">
      <c r="A16720" s="1" t="s">
        <v>159</v>
      </c>
      <c r="B16720" s="1" t="s">
        <v>381</v>
      </c>
      <c r="C16720">
        <v>35.917900000000003</v>
      </c>
      <c r="D16720">
        <v>-86.862200000000001</v>
      </c>
      <c r="E16720" s="1" t="s">
        <v>30</v>
      </c>
      <c r="F16720" t="s">
        <v>7187</v>
      </c>
      <c r="G16720">
        <v>0</v>
      </c>
      <c r="H16720">
        <v>0</v>
      </c>
      <c r="I16720">
        <v>0</v>
      </c>
    </row>
    <row r="16721" spans="1:9" hidden="1" x14ac:dyDescent="0.3">
      <c r="A16721" s="1" t="s">
        <v>159</v>
      </c>
      <c r="B16721" s="1" t="s">
        <v>381</v>
      </c>
      <c r="C16721">
        <v>35.917900000000003</v>
      </c>
      <c r="D16721">
        <v>-86.862200000000001</v>
      </c>
      <c r="E16721" s="1" t="s">
        <v>31</v>
      </c>
      <c r="F16721" t="s">
        <v>7421</v>
      </c>
      <c r="G16721">
        <v>0</v>
      </c>
      <c r="H16721">
        <v>0</v>
      </c>
      <c r="I16721">
        <v>0</v>
      </c>
    </row>
    <row r="16722" spans="1:9" hidden="1" x14ac:dyDescent="0.3">
      <c r="A16722" s="1" t="s">
        <v>159</v>
      </c>
      <c r="B16722" s="1" t="s">
        <v>381</v>
      </c>
      <c r="C16722">
        <v>35.917900000000003</v>
      </c>
      <c r="D16722">
        <v>-86.862200000000001</v>
      </c>
      <c r="E16722" s="1" t="s">
        <v>32</v>
      </c>
      <c r="F16722" t="s">
        <v>7655</v>
      </c>
      <c r="G16722">
        <v>0</v>
      </c>
      <c r="H16722">
        <v>0</v>
      </c>
      <c r="I16722">
        <v>0</v>
      </c>
    </row>
    <row r="16723" spans="1:9" hidden="1" x14ac:dyDescent="0.3">
      <c r="A16723" s="1" t="s">
        <v>159</v>
      </c>
      <c r="B16723" s="1" t="s">
        <v>381</v>
      </c>
      <c r="C16723">
        <v>35.917900000000003</v>
      </c>
      <c r="D16723">
        <v>-86.862200000000001</v>
      </c>
      <c r="E16723" s="1" t="s">
        <v>33</v>
      </c>
      <c r="F16723" t="s">
        <v>7889</v>
      </c>
      <c r="G16723">
        <v>0</v>
      </c>
      <c r="H16723">
        <v>0</v>
      </c>
      <c r="I16723">
        <v>0</v>
      </c>
    </row>
    <row r="16724" spans="1:9" hidden="1" x14ac:dyDescent="0.3">
      <c r="A16724" s="1" t="s">
        <v>159</v>
      </c>
      <c r="B16724" s="1" t="s">
        <v>381</v>
      </c>
      <c r="C16724">
        <v>35.917900000000003</v>
      </c>
      <c r="D16724">
        <v>-86.862200000000001</v>
      </c>
      <c r="E16724" s="1" t="s">
        <v>34</v>
      </c>
      <c r="F16724" t="s">
        <v>8123</v>
      </c>
      <c r="G16724">
        <v>0</v>
      </c>
      <c r="H16724">
        <v>0</v>
      </c>
      <c r="I16724">
        <v>0</v>
      </c>
    </row>
    <row r="16725" spans="1:9" hidden="1" x14ac:dyDescent="0.3">
      <c r="A16725" s="1" t="s">
        <v>159</v>
      </c>
      <c r="B16725" s="1" t="s">
        <v>381</v>
      </c>
      <c r="C16725">
        <v>35.917900000000003</v>
      </c>
      <c r="D16725">
        <v>-86.862200000000001</v>
      </c>
      <c r="E16725" s="1" t="s">
        <v>35</v>
      </c>
      <c r="F16725" t="s">
        <v>8355</v>
      </c>
      <c r="G16725">
        <v>0</v>
      </c>
      <c r="H16725">
        <v>0</v>
      </c>
      <c r="I16725">
        <v>0</v>
      </c>
    </row>
    <row r="16726" spans="1:9" hidden="1" x14ac:dyDescent="0.3">
      <c r="A16726" s="1" t="s">
        <v>159</v>
      </c>
      <c r="B16726" s="1" t="s">
        <v>381</v>
      </c>
      <c r="C16726">
        <v>35.917900000000003</v>
      </c>
      <c r="D16726">
        <v>-86.862200000000001</v>
      </c>
      <c r="E16726" s="1" t="s">
        <v>36</v>
      </c>
      <c r="F16726" t="s">
        <v>8587</v>
      </c>
      <c r="G16726">
        <v>0</v>
      </c>
      <c r="H16726">
        <v>0</v>
      </c>
      <c r="I16726">
        <v>0</v>
      </c>
    </row>
    <row r="16727" spans="1:9" hidden="1" x14ac:dyDescent="0.3">
      <c r="A16727" s="1" t="s">
        <v>159</v>
      </c>
      <c r="B16727" s="1" t="s">
        <v>381</v>
      </c>
      <c r="C16727">
        <v>35.917900000000003</v>
      </c>
      <c r="D16727">
        <v>-86.862200000000001</v>
      </c>
      <c r="E16727" s="1" t="s">
        <v>37</v>
      </c>
      <c r="F16727" t="s">
        <v>8818</v>
      </c>
      <c r="G16727">
        <v>0</v>
      </c>
      <c r="H16727">
        <v>0</v>
      </c>
      <c r="I16727">
        <v>0</v>
      </c>
    </row>
    <row r="16728" spans="1:9" hidden="1" x14ac:dyDescent="0.3">
      <c r="A16728" s="1" t="s">
        <v>159</v>
      </c>
      <c r="B16728" s="1" t="s">
        <v>381</v>
      </c>
      <c r="C16728">
        <v>35.917900000000003</v>
      </c>
      <c r="D16728">
        <v>-86.862200000000001</v>
      </c>
      <c r="E16728" s="1" t="s">
        <v>38</v>
      </c>
      <c r="F16728" t="s">
        <v>9049</v>
      </c>
      <c r="G16728">
        <v>0</v>
      </c>
      <c r="H16728">
        <v>0</v>
      </c>
      <c r="I16728">
        <v>0</v>
      </c>
    </row>
    <row r="16729" spans="1:9" hidden="1" x14ac:dyDescent="0.3">
      <c r="A16729" s="1" t="s">
        <v>159</v>
      </c>
      <c r="B16729" s="1" t="s">
        <v>381</v>
      </c>
      <c r="C16729">
        <v>35.917900000000003</v>
      </c>
      <c r="D16729">
        <v>-86.862200000000001</v>
      </c>
      <c r="E16729" s="1" t="s">
        <v>39</v>
      </c>
      <c r="F16729" t="s">
        <v>9280</v>
      </c>
      <c r="G16729">
        <v>0</v>
      </c>
      <c r="H16729">
        <v>0</v>
      </c>
      <c r="I16729">
        <v>0</v>
      </c>
    </row>
    <row r="16730" spans="1:9" hidden="1" x14ac:dyDescent="0.3">
      <c r="A16730" s="1" t="s">
        <v>159</v>
      </c>
      <c r="B16730" s="1" t="s">
        <v>381</v>
      </c>
      <c r="C16730">
        <v>35.917900000000003</v>
      </c>
      <c r="D16730">
        <v>-86.862200000000001</v>
      </c>
      <c r="E16730" s="1" t="s">
        <v>40</v>
      </c>
      <c r="F16730" t="s">
        <v>9511</v>
      </c>
      <c r="G16730">
        <v>0</v>
      </c>
      <c r="H16730">
        <v>0</v>
      </c>
      <c r="I16730">
        <v>0</v>
      </c>
    </row>
    <row r="16731" spans="1:9" hidden="1" x14ac:dyDescent="0.3">
      <c r="A16731" s="1" t="s">
        <v>159</v>
      </c>
      <c r="B16731" s="1" t="s">
        <v>381</v>
      </c>
      <c r="C16731">
        <v>35.917900000000003</v>
      </c>
      <c r="D16731">
        <v>-86.862200000000001</v>
      </c>
      <c r="E16731" s="1" t="s">
        <v>41</v>
      </c>
      <c r="F16731" t="s">
        <v>9742</v>
      </c>
      <c r="G16731">
        <v>0</v>
      </c>
      <c r="H16731">
        <v>0</v>
      </c>
      <c r="I16731">
        <v>0</v>
      </c>
    </row>
    <row r="16732" spans="1:9" hidden="1" x14ac:dyDescent="0.3">
      <c r="A16732" s="1" t="s">
        <v>159</v>
      </c>
      <c r="B16732" s="1" t="s">
        <v>381</v>
      </c>
      <c r="C16732">
        <v>35.917900000000003</v>
      </c>
      <c r="D16732">
        <v>-86.862200000000001</v>
      </c>
      <c r="E16732" s="1" t="s">
        <v>42</v>
      </c>
      <c r="F16732" t="s">
        <v>9973</v>
      </c>
      <c r="G16732">
        <v>0</v>
      </c>
      <c r="H16732">
        <v>0</v>
      </c>
      <c r="I16732">
        <v>0</v>
      </c>
    </row>
    <row r="16733" spans="1:9" hidden="1" x14ac:dyDescent="0.3">
      <c r="A16733" s="1" t="s">
        <v>159</v>
      </c>
      <c r="B16733" s="1" t="s">
        <v>381</v>
      </c>
      <c r="C16733">
        <v>35.917900000000003</v>
      </c>
      <c r="D16733">
        <v>-86.862200000000001</v>
      </c>
      <c r="E16733" s="1" t="s">
        <v>43</v>
      </c>
      <c r="F16733" t="s">
        <v>10201</v>
      </c>
      <c r="G16733">
        <v>0</v>
      </c>
      <c r="H16733">
        <v>0</v>
      </c>
      <c r="I16733">
        <v>0</v>
      </c>
    </row>
    <row r="16734" spans="1:9" hidden="1" x14ac:dyDescent="0.3">
      <c r="A16734" s="1" t="s">
        <v>159</v>
      </c>
      <c r="B16734" s="1" t="s">
        <v>381</v>
      </c>
      <c r="C16734">
        <v>35.917900000000003</v>
      </c>
      <c r="D16734">
        <v>-86.862200000000001</v>
      </c>
      <c r="E16734" s="1" t="s">
        <v>44</v>
      </c>
      <c r="F16734" t="s">
        <v>10429</v>
      </c>
      <c r="G16734">
        <v>0</v>
      </c>
      <c r="H16734">
        <v>0</v>
      </c>
      <c r="I16734">
        <v>0</v>
      </c>
    </row>
    <row r="16735" spans="1:9" hidden="1" x14ac:dyDescent="0.3">
      <c r="A16735" s="1" t="s">
        <v>159</v>
      </c>
      <c r="B16735" s="1" t="s">
        <v>381</v>
      </c>
      <c r="C16735">
        <v>35.917900000000003</v>
      </c>
      <c r="D16735">
        <v>-86.862200000000001</v>
      </c>
      <c r="E16735" s="1" t="s">
        <v>45</v>
      </c>
      <c r="F16735" t="s">
        <v>10649</v>
      </c>
      <c r="G16735">
        <v>0</v>
      </c>
      <c r="H16735">
        <v>0</v>
      </c>
      <c r="I16735">
        <v>0</v>
      </c>
    </row>
    <row r="16736" spans="1:9" hidden="1" x14ac:dyDescent="0.3">
      <c r="A16736" s="1" t="s">
        <v>159</v>
      </c>
      <c r="B16736" s="1" t="s">
        <v>381</v>
      </c>
      <c r="C16736">
        <v>35.917900000000003</v>
      </c>
      <c r="D16736">
        <v>-86.862200000000001</v>
      </c>
      <c r="E16736" s="1" t="s">
        <v>46</v>
      </c>
      <c r="F16736" t="s">
        <v>10865</v>
      </c>
      <c r="G16736">
        <v>0</v>
      </c>
      <c r="H16736">
        <v>0</v>
      </c>
      <c r="I16736">
        <v>0</v>
      </c>
    </row>
    <row r="16737" spans="1:9" hidden="1" x14ac:dyDescent="0.3">
      <c r="A16737" s="1" t="s">
        <v>159</v>
      </c>
      <c r="B16737" s="1" t="s">
        <v>381</v>
      </c>
      <c r="C16737">
        <v>35.917900000000003</v>
      </c>
      <c r="D16737">
        <v>-86.862200000000001</v>
      </c>
      <c r="E16737" s="1" t="s">
        <v>47</v>
      </c>
      <c r="F16737" t="s">
        <v>17759</v>
      </c>
      <c r="G16737">
        <v>0</v>
      </c>
      <c r="H16737">
        <v>1</v>
      </c>
      <c r="I16737">
        <v>0</v>
      </c>
    </row>
    <row r="16738" spans="1:9" hidden="1" x14ac:dyDescent="0.3">
      <c r="A16738" s="1" t="s">
        <v>159</v>
      </c>
      <c r="B16738" s="1" t="s">
        <v>381</v>
      </c>
      <c r="C16738">
        <v>35.917900000000003</v>
      </c>
      <c r="D16738">
        <v>-86.862200000000001</v>
      </c>
      <c r="E16738" s="1" t="s">
        <v>48</v>
      </c>
      <c r="F16738" t="s">
        <v>17760</v>
      </c>
      <c r="G16738">
        <v>0</v>
      </c>
      <c r="H16738">
        <v>1</v>
      </c>
      <c r="I16738">
        <v>0</v>
      </c>
    </row>
    <row r="16739" spans="1:9" hidden="1" x14ac:dyDescent="0.3">
      <c r="A16739" s="1" t="s">
        <v>159</v>
      </c>
      <c r="B16739" s="1" t="s">
        <v>381</v>
      </c>
      <c r="C16739">
        <v>35.917900000000003</v>
      </c>
      <c r="D16739">
        <v>-86.862200000000001</v>
      </c>
      <c r="E16739" s="1" t="s">
        <v>49</v>
      </c>
      <c r="F16739" t="s">
        <v>17761</v>
      </c>
      <c r="G16739">
        <v>0</v>
      </c>
      <c r="H16739">
        <v>1</v>
      </c>
      <c r="I16739">
        <v>0</v>
      </c>
    </row>
    <row r="16740" spans="1:9" hidden="1" x14ac:dyDescent="0.3">
      <c r="A16740" s="1" t="s">
        <v>159</v>
      </c>
      <c r="B16740" s="1" t="s">
        <v>381</v>
      </c>
      <c r="C16740">
        <v>35.917900000000003</v>
      </c>
      <c r="D16740">
        <v>-86.862200000000001</v>
      </c>
      <c r="E16740" s="1" t="s">
        <v>50</v>
      </c>
      <c r="F16740" t="s">
        <v>17762</v>
      </c>
      <c r="G16740">
        <v>0</v>
      </c>
      <c r="H16740">
        <v>1</v>
      </c>
      <c r="I16740">
        <v>0</v>
      </c>
    </row>
    <row r="16741" spans="1:9" hidden="1" x14ac:dyDescent="0.3">
      <c r="A16741" s="1" t="s">
        <v>159</v>
      </c>
      <c r="B16741" s="1" t="s">
        <v>381</v>
      </c>
      <c r="C16741">
        <v>35.917900000000003</v>
      </c>
      <c r="D16741">
        <v>-86.862200000000001</v>
      </c>
      <c r="E16741" s="1" t="s">
        <v>51</v>
      </c>
      <c r="F16741" t="s">
        <v>17763</v>
      </c>
      <c r="G16741">
        <v>0</v>
      </c>
      <c r="H16741">
        <v>1</v>
      </c>
      <c r="I16741">
        <v>0</v>
      </c>
    </row>
    <row r="16742" spans="1:9" hidden="1" x14ac:dyDescent="0.3">
      <c r="A16742" s="1" t="s">
        <v>159</v>
      </c>
      <c r="B16742" s="1" t="s">
        <v>381</v>
      </c>
      <c r="C16742">
        <v>35.917900000000003</v>
      </c>
      <c r="D16742">
        <v>-86.862200000000001</v>
      </c>
      <c r="E16742" s="1" t="s">
        <v>52</v>
      </c>
      <c r="F16742" t="s">
        <v>11251</v>
      </c>
      <c r="G16742">
        <v>0</v>
      </c>
      <c r="H16742">
        <v>0</v>
      </c>
      <c r="I16742">
        <v>0</v>
      </c>
    </row>
    <row r="16743" spans="1:9" hidden="1" x14ac:dyDescent="0.3">
      <c r="A16743" s="1" t="s">
        <v>159</v>
      </c>
      <c r="B16743" s="1" t="s">
        <v>381</v>
      </c>
      <c r="C16743">
        <v>35.917900000000003</v>
      </c>
      <c r="D16743">
        <v>-86.862200000000001</v>
      </c>
      <c r="E16743" s="1" t="s">
        <v>53</v>
      </c>
      <c r="F16743" t="s">
        <v>11449</v>
      </c>
      <c r="G16743">
        <v>0</v>
      </c>
      <c r="H16743">
        <v>0</v>
      </c>
      <c r="I16743">
        <v>0</v>
      </c>
    </row>
    <row r="16744" spans="1:9" hidden="1" x14ac:dyDescent="0.3">
      <c r="A16744" s="1" t="s">
        <v>159</v>
      </c>
      <c r="B16744" s="1" t="s">
        <v>381</v>
      </c>
      <c r="C16744">
        <v>35.917900000000003</v>
      </c>
      <c r="D16744">
        <v>-86.862200000000001</v>
      </c>
      <c r="E16744" s="1" t="s">
        <v>54</v>
      </c>
      <c r="F16744" t="s">
        <v>11644</v>
      </c>
      <c r="G16744">
        <v>0</v>
      </c>
      <c r="H16744">
        <v>0</v>
      </c>
      <c r="I16744">
        <v>0</v>
      </c>
    </row>
    <row r="16745" spans="1:9" hidden="1" x14ac:dyDescent="0.3">
      <c r="A16745" s="1" t="s">
        <v>159</v>
      </c>
      <c r="B16745" s="1" t="s">
        <v>381</v>
      </c>
      <c r="C16745">
        <v>35.917900000000003</v>
      </c>
      <c r="D16745">
        <v>-86.862200000000001</v>
      </c>
      <c r="E16745" s="1" t="s">
        <v>21548</v>
      </c>
      <c r="F16745" t="s">
        <v>21870</v>
      </c>
      <c r="G16745">
        <v>0</v>
      </c>
      <c r="H16745">
        <v>0</v>
      </c>
      <c r="I16745">
        <v>0</v>
      </c>
    </row>
    <row r="16746" spans="1:9" hidden="1" x14ac:dyDescent="0.3">
      <c r="A16746" s="1" t="s">
        <v>159</v>
      </c>
      <c r="B16746" s="1" t="s">
        <v>382</v>
      </c>
      <c r="C16746">
        <v>40.712800000000001</v>
      </c>
      <c r="D16746">
        <v>-74.006</v>
      </c>
      <c r="E16746" s="1" t="s">
        <v>4</v>
      </c>
      <c r="F16746" t="s">
        <v>1040</v>
      </c>
      <c r="G16746">
        <v>0</v>
      </c>
      <c r="H16746">
        <v>0</v>
      </c>
      <c r="I16746">
        <v>0</v>
      </c>
    </row>
    <row r="16747" spans="1:9" hidden="1" x14ac:dyDescent="0.3">
      <c r="A16747" s="1" t="s">
        <v>159</v>
      </c>
      <c r="B16747" s="1" t="s">
        <v>382</v>
      </c>
      <c r="C16747">
        <v>40.712800000000001</v>
      </c>
      <c r="D16747">
        <v>-74.006</v>
      </c>
      <c r="E16747" s="1" t="s">
        <v>5</v>
      </c>
      <c r="F16747" t="s">
        <v>1282</v>
      </c>
      <c r="G16747">
        <v>0</v>
      </c>
      <c r="H16747">
        <v>0</v>
      </c>
      <c r="I16747">
        <v>0</v>
      </c>
    </row>
    <row r="16748" spans="1:9" hidden="1" x14ac:dyDescent="0.3">
      <c r="A16748" s="1" t="s">
        <v>159</v>
      </c>
      <c r="B16748" s="1" t="s">
        <v>382</v>
      </c>
      <c r="C16748">
        <v>40.712800000000001</v>
      </c>
      <c r="D16748">
        <v>-74.006</v>
      </c>
      <c r="E16748" s="1" t="s">
        <v>6</v>
      </c>
      <c r="F16748" t="s">
        <v>1524</v>
      </c>
      <c r="G16748">
        <v>0</v>
      </c>
      <c r="H16748">
        <v>0</v>
      </c>
      <c r="I16748">
        <v>0</v>
      </c>
    </row>
    <row r="16749" spans="1:9" hidden="1" x14ac:dyDescent="0.3">
      <c r="A16749" s="1" t="s">
        <v>159</v>
      </c>
      <c r="B16749" s="1" t="s">
        <v>382</v>
      </c>
      <c r="C16749">
        <v>40.712800000000001</v>
      </c>
      <c r="D16749">
        <v>-74.006</v>
      </c>
      <c r="E16749" s="1" t="s">
        <v>7</v>
      </c>
      <c r="F16749" t="s">
        <v>1765</v>
      </c>
      <c r="G16749">
        <v>0</v>
      </c>
      <c r="H16749">
        <v>0</v>
      </c>
      <c r="I16749">
        <v>0</v>
      </c>
    </row>
    <row r="16750" spans="1:9" hidden="1" x14ac:dyDescent="0.3">
      <c r="A16750" s="1" t="s">
        <v>159</v>
      </c>
      <c r="B16750" s="1" t="s">
        <v>382</v>
      </c>
      <c r="C16750">
        <v>40.712800000000001</v>
      </c>
      <c r="D16750">
        <v>-74.006</v>
      </c>
      <c r="E16750" s="1" t="s">
        <v>8</v>
      </c>
      <c r="F16750" t="s">
        <v>2006</v>
      </c>
      <c r="G16750">
        <v>0</v>
      </c>
      <c r="H16750">
        <v>0</v>
      </c>
      <c r="I16750">
        <v>0</v>
      </c>
    </row>
    <row r="16751" spans="1:9" hidden="1" x14ac:dyDescent="0.3">
      <c r="A16751" s="1" t="s">
        <v>159</v>
      </c>
      <c r="B16751" s="1" t="s">
        <v>382</v>
      </c>
      <c r="C16751">
        <v>40.712800000000001</v>
      </c>
      <c r="D16751">
        <v>-74.006</v>
      </c>
      <c r="E16751" s="1" t="s">
        <v>9</v>
      </c>
      <c r="F16751" t="s">
        <v>2244</v>
      </c>
      <c r="G16751">
        <v>0</v>
      </c>
      <c r="H16751">
        <v>0</v>
      </c>
      <c r="I16751">
        <v>0</v>
      </c>
    </row>
    <row r="16752" spans="1:9" hidden="1" x14ac:dyDescent="0.3">
      <c r="A16752" s="1" t="s">
        <v>159</v>
      </c>
      <c r="B16752" s="1" t="s">
        <v>382</v>
      </c>
      <c r="C16752">
        <v>40.712800000000001</v>
      </c>
      <c r="D16752">
        <v>-74.006</v>
      </c>
      <c r="E16752" s="1" t="s">
        <v>10</v>
      </c>
      <c r="F16752" t="s">
        <v>2482</v>
      </c>
      <c r="G16752">
        <v>0</v>
      </c>
      <c r="H16752">
        <v>0</v>
      </c>
      <c r="I16752">
        <v>0</v>
      </c>
    </row>
    <row r="16753" spans="1:9" hidden="1" x14ac:dyDescent="0.3">
      <c r="A16753" s="1" t="s">
        <v>159</v>
      </c>
      <c r="B16753" s="1" t="s">
        <v>382</v>
      </c>
      <c r="C16753">
        <v>40.712800000000001</v>
      </c>
      <c r="D16753">
        <v>-74.006</v>
      </c>
      <c r="E16753" s="1" t="s">
        <v>11</v>
      </c>
      <c r="F16753" t="s">
        <v>2720</v>
      </c>
      <c r="G16753">
        <v>0</v>
      </c>
      <c r="H16753">
        <v>0</v>
      </c>
      <c r="I16753">
        <v>0</v>
      </c>
    </row>
    <row r="16754" spans="1:9" hidden="1" x14ac:dyDescent="0.3">
      <c r="A16754" s="1" t="s">
        <v>159</v>
      </c>
      <c r="B16754" s="1" t="s">
        <v>382</v>
      </c>
      <c r="C16754">
        <v>40.712800000000001</v>
      </c>
      <c r="D16754">
        <v>-74.006</v>
      </c>
      <c r="E16754" s="1" t="s">
        <v>12</v>
      </c>
      <c r="F16754" t="s">
        <v>2958</v>
      </c>
      <c r="G16754">
        <v>0</v>
      </c>
      <c r="H16754">
        <v>0</v>
      </c>
      <c r="I16754">
        <v>0</v>
      </c>
    </row>
    <row r="16755" spans="1:9" hidden="1" x14ac:dyDescent="0.3">
      <c r="A16755" s="1" t="s">
        <v>159</v>
      </c>
      <c r="B16755" s="1" t="s">
        <v>382</v>
      </c>
      <c r="C16755">
        <v>40.712800000000001</v>
      </c>
      <c r="D16755">
        <v>-74.006</v>
      </c>
      <c r="E16755" s="1" t="s">
        <v>13</v>
      </c>
      <c r="F16755" t="s">
        <v>3195</v>
      </c>
      <c r="G16755">
        <v>0</v>
      </c>
      <c r="H16755">
        <v>0</v>
      </c>
      <c r="I16755">
        <v>0</v>
      </c>
    </row>
    <row r="16756" spans="1:9" hidden="1" x14ac:dyDescent="0.3">
      <c r="A16756" s="1" t="s">
        <v>159</v>
      </c>
      <c r="B16756" s="1" t="s">
        <v>382</v>
      </c>
      <c r="C16756">
        <v>40.712800000000001</v>
      </c>
      <c r="D16756">
        <v>-74.006</v>
      </c>
      <c r="E16756" s="1" t="s">
        <v>14</v>
      </c>
      <c r="F16756" t="s">
        <v>3432</v>
      </c>
      <c r="G16756">
        <v>0</v>
      </c>
      <c r="H16756">
        <v>0</v>
      </c>
      <c r="I16756">
        <v>0</v>
      </c>
    </row>
    <row r="16757" spans="1:9" hidden="1" x14ac:dyDescent="0.3">
      <c r="A16757" s="1" t="s">
        <v>159</v>
      </c>
      <c r="B16757" s="1" t="s">
        <v>382</v>
      </c>
      <c r="C16757">
        <v>40.712800000000001</v>
      </c>
      <c r="D16757">
        <v>-74.006</v>
      </c>
      <c r="E16757" s="1" t="s">
        <v>15</v>
      </c>
      <c r="F16757" t="s">
        <v>3668</v>
      </c>
      <c r="G16757">
        <v>0</v>
      </c>
      <c r="H16757">
        <v>0</v>
      </c>
      <c r="I16757">
        <v>0</v>
      </c>
    </row>
    <row r="16758" spans="1:9" hidden="1" x14ac:dyDescent="0.3">
      <c r="A16758" s="1" t="s">
        <v>159</v>
      </c>
      <c r="B16758" s="1" t="s">
        <v>382</v>
      </c>
      <c r="C16758">
        <v>40.712800000000001</v>
      </c>
      <c r="D16758">
        <v>-74.006</v>
      </c>
      <c r="E16758" s="1" t="s">
        <v>16</v>
      </c>
      <c r="F16758" t="s">
        <v>3904</v>
      </c>
      <c r="G16758">
        <v>0</v>
      </c>
      <c r="H16758">
        <v>0</v>
      </c>
      <c r="I16758">
        <v>0</v>
      </c>
    </row>
    <row r="16759" spans="1:9" hidden="1" x14ac:dyDescent="0.3">
      <c r="A16759" s="1" t="s">
        <v>159</v>
      </c>
      <c r="B16759" s="1" t="s">
        <v>382</v>
      </c>
      <c r="C16759">
        <v>40.712800000000001</v>
      </c>
      <c r="D16759">
        <v>-74.006</v>
      </c>
      <c r="E16759" s="1" t="s">
        <v>17</v>
      </c>
      <c r="F16759" t="s">
        <v>4139</v>
      </c>
      <c r="G16759">
        <v>0</v>
      </c>
      <c r="H16759">
        <v>0</v>
      </c>
      <c r="I16759">
        <v>0</v>
      </c>
    </row>
    <row r="16760" spans="1:9" hidden="1" x14ac:dyDescent="0.3">
      <c r="A16760" s="1" t="s">
        <v>159</v>
      </c>
      <c r="B16760" s="1" t="s">
        <v>382</v>
      </c>
      <c r="C16760">
        <v>40.712800000000001</v>
      </c>
      <c r="D16760">
        <v>-74.006</v>
      </c>
      <c r="E16760" s="1" t="s">
        <v>18</v>
      </c>
      <c r="F16760" t="s">
        <v>4374</v>
      </c>
      <c r="G16760">
        <v>0</v>
      </c>
      <c r="H16760">
        <v>0</v>
      </c>
      <c r="I16760">
        <v>0</v>
      </c>
    </row>
    <row r="16761" spans="1:9" hidden="1" x14ac:dyDescent="0.3">
      <c r="A16761" s="1" t="s">
        <v>159</v>
      </c>
      <c r="B16761" s="1" t="s">
        <v>382</v>
      </c>
      <c r="C16761">
        <v>40.712800000000001</v>
      </c>
      <c r="D16761">
        <v>-74.006</v>
      </c>
      <c r="E16761" s="1" t="s">
        <v>19</v>
      </c>
      <c r="F16761" t="s">
        <v>4609</v>
      </c>
      <c r="G16761">
        <v>0</v>
      </c>
      <c r="H16761">
        <v>0</v>
      </c>
      <c r="I16761">
        <v>0</v>
      </c>
    </row>
    <row r="16762" spans="1:9" hidden="1" x14ac:dyDescent="0.3">
      <c r="A16762" s="1" t="s">
        <v>159</v>
      </c>
      <c r="B16762" s="1" t="s">
        <v>382</v>
      </c>
      <c r="C16762">
        <v>40.712800000000001</v>
      </c>
      <c r="D16762">
        <v>-74.006</v>
      </c>
      <c r="E16762" s="1" t="s">
        <v>20</v>
      </c>
      <c r="F16762" t="s">
        <v>4844</v>
      </c>
      <c r="G16762">
        <v>0</v>
      </c>
      <c r="H16762">
        <v>0</v>
      </c>
      <c r="I16762">
        <v>0</v>
      </c>
    </row>
    <row r="16763" spans="1:9" hidden="1" x14ac:dyDescent="0.3">
      <c r="A16763" s="1" t="s">
        <v>159</v>
      </c>
      <c r="B16763" s="1" t="s">
        <v>382</v>
      </c>
      <c r="C16763">
        <v>40.712800000000001</v>
      </c>
      <c r="D16763">
        <v>-74.006</v>
      </c>
      <c r="E16763" s="1" t="s">
        <v>21</v>
      </c>
      <c r="F16763" t="s">
        <v>5079</v>
      </c>
      <c r="G16763">
        <v>0</v>
      </c>
      <c r="H16763">
        <v>0</v>
      </c>
      <c r="I16763">
        <v>0</v>
      </c>
    </row>
    <row r="16764" spans="1:9" hidden="1" x14ac:dyDescent="0.3">
      <c r="A16764" s="1" t="s">
        <v>159</v>
      </c>
      <c r="B16764" s="1" t="s">
        <v>382</v>
      </c>
      <c r="C16764">
        <v>40.712800000000001</v>
      </c>
      <c r="D16764">
        <v>-74.006</v>
      </c>
      <c r="E16764" s="1" t="s">
        <v>22</v>
      </c>
      <c r="F16764" t="s">
        <v>5314</v>
      </c>
      <c r="G16764">
        <v>0</v>
      </c>
      <c r="H16764">
        <v>0</v>
      </c>
      <c r="I16764">
        <v>0</v>
      </c>
    </row>
    <row r="16765" spans="1:9" hidden="1" x14ac:dyDescent="0.3">
      <c r="A16765" s="1" t="s">
        <v>159</v>
      </c>
      <c r="B16765" s="1" t="s">
        <v>382</v>
      </c>
      <c r="C16765">
        <v>40.712800000000001</v>
      </c>
      <c r="D16765">
        <v>-74.006</v>
      </c>
      <c r="E16765" s="1" t="s">
        <v>23</v>
      </c>
      <c r="F16765" t="s">
        <v>5549</v>
      </c>
      <c r="G16765">
        <v>0</v>
      </c>
      <c r="H16765">
        <v>0</v>
      </c>
      <c r="I16765">
        <v>0</v>
      </c>
    </row>
    <row r="16766" spans="1:9" hidden="1" x14ac:dyDescent="0.3">
      <c r="A16766" s="1" t="s">
        <v>159</v>
      </c>
      <c r="B16766" s="1" t="s">
        <v>382</v>
      </c>
      <c r="C16766">
        <v>40.712800000000001</v>
      </c>
      <c r="D16766">
        <v>-74.006</v>
      </c>
      <c r="E16766" s="1" t="s">
        <v>24</v>
      </c>
      <c r="F16766" t="s">
        <v>5784</v>
      </c>
      <c r="G16766">
        <v>0</v>
      </c>
      <c r="H16766">
        <v>0</v>
      </c>
      <c r="I16766">
        <v>0</v>
      </c>
    </row>
    <row r="16767" spans="1:9" hidden="1" x14ac:dyDescent="0.3">
      <c r="A16767" s="1" t="s">
        <v>159</v>
      </c>
      <c r="B16767" s="1" t="s">
        <v>382</v>
      </c>
      <c r="C16767">
        <v>40.712800000000001</v>
      </c>
      <c r="D16767">
        <v>-74.006</v>
      </c>
      <c r="E16767" s="1" t="s">
        <v>25</v>
      </c>
      <c r="F16767" t="s">
        <v>6018</v>
      </c>
      <c r="G16767">
        <v>0</v>
      </c>
      <c r="H16767">
        <v>0</v>
      </c>
      <c r="I16767">
        <v>0</v>
      </c>
    </row>
    <row r="16768" spans="1:9" hidden="1" x14ac:dyDescent="0.3">
      <c r="A16768" s="1" t="s">
        <v>159</v>
      </c>
      <c r="B16768" s="1" t="s">
        <v>382</v>
      </c>
      <c r="C16768">
        <v>40.712800000000001</v>
      </c>
      <c r="D16768">
        <v>-74.006</v>
      </c>
      <c r="E16768" s="1" t="s">
        <v>26</v>
      </c>
      <c r="F16768" t="s">
        <v>6252</v>
      </c>
      <c r="G16768">
        <v>0</v>
      </c>
      <c r="H16768">
        <v>0</v>
      </c>
      <c r="I16768">
        <v>0</v>
      </c>
    </row>
    <row r="16769" spans="1:9" hidden="1" x14ac:dyDescent="0.3">
      <c r="A16769" s="1" t="s">
        <v>159</v>
      </c>
      <c r="B16769" s="1" t="s">
        <v>382</v>
      </c>
      <c r="C16769">
        <v>40.712800000000001</v>
      </c>
      <c r="D16769">
        <v>-74.006</v>
      </c>
      <c r="E16769" s="1" t="s">
        <v>27</v>
      </c>
      <c r="F16769" t="s">
        <v>6486</v>
      </c>
      <c r="G16769">
        <v>0</v>
      </c>
      <c r="H16769">
        <v>0</v>
      </c>
      <c r="I16769">
        <v>0</v>
      </c>
    </row>
    <row r="16770" spans="1:9" hidden="1" x14ac:dyDescent="0.3">
      <c r="A16770" s="1" t="s">
        <v>159</v>
      </c>
      <c r="B16770" s="1" t="s">
        <v>382</v>
      </c>
      <c r="C16770">
        <v>40.712800000000001</v>
      </c>
      <c r="D16770">
        <v>-74.006</v>
      </c>
      <c r="E16770" s="1" t="s">
        <v>28</v>
      </c>
      <c r="F16770" t="s">
        <v>6720</v>
      </c>
      <c r="G16770">
        <v>0</v>
      </c>
      <c r="H16770">
        <v>0</v>
      </c>
      <c r="I16770">
        <v>0</v>
      </c>
    </row>
    <row r="16771" spans="1:9" hidden="1" x14ac:dyDescent="0.3">
      <c r="A16771" s="1" t="s">
        <v>159</v>
      </c>
      <c r="B16771" s="1" t="s">
        <v>382</v>
      </c>
      <c r="C16771">
        <v>40.712800000000001</v>
      </c>
      <c r="D16771">
        <v>-74.006</v>
      </c>
      <c r="E16771" s="1" t="s">
        <v>29</v>
      </c>
      <c r="F16771" t="s">
        <v>6954</v>
      </c>
      <c r="G16771">
        <v>0</v>
      </c>
      <c r="H16771">
        <v>0</v>
      </c>
      <c r="I16771">
        <v>0</v>
      </c>
    </row>
    <row r="16772" spans="1:9" hidden="1" x14ac:dyDescent="0.3">
      <c r="A16772" s="1" t="s">
        <v>159</v>
      </c>
      <c r="B16772" s="1" t="s">
        <v>382</v>
      </c>
      <c r="C16772">
        <v>40.712800000000001</v>
      </c>
      <c r="D16772">
        <v>-74.006</v>
      </c>
      <c r="E16772" s="1" t="s">
        <v>30</v>
      </c>
      <c r="F16772" t="s">
        <v>7188</v>
      </c>
      <c r="G16772">
        <v>0</v>
      </c>
      <c r="H16772">
        <v>0</v>
      </c>
      <c r="I16772">
        <v>0</v>
      </c>
    </row>
    <row r="16773" spans="1:9" hidden="1" x14ac:dyDescent="0.3">
      <c r="A16773" s="1" t="s">
        <v>159</v>
      </c>
      <c r="B16773" s="1" t="s">
        <v>382</v>
      </c>
      <c r="C16773">
        <v>40.712800000000001</v>
      </c>
      <c r="D16773">
        <v>-74.006</v>
      </c>
      <c r="E16773" s="1" t="s">
        <v>31</v>
      </c>
      <c r="F16773" t="s">
        <v>7422</v>
      </c>
      <c r="G16773">
        <v>0</v>
      </c>
      <c r="H16773">
        <v>0</v>
      </c>
      <c r="I16773">
        <v>0</v>
      </c>
    </row>
    <row r="16774" spans="1:9" hidden="1" x14ac:dyDescent="0.3">
      <c r="A16774" s="1" t="s">
        <v>159</v>
      </c>
      <c r="B16774" s="1" t="s">
        <v>382</v>
      </c>
      <c r="C16774">
        <v>40.712800000000001</v>
      </c>
      <c r="D16774">
        <v>-74.006</v>
      </c>
      <c r="E16774" s="1" t="s">
        <v>32</v>
      </c>
      <c r="F16774" t="s">
        <v>7656</v>
      </c>
      <c r="G16774">
        <v>0</v>
      </c>
      <c r="H16774">
        <v>0</v>
      </c>
      <c r="I16774">
        <v>0</v>
      </c>
    </row>
    <row r="16775" spans="1:9" hidden="1" x14ac:dyDescent="0.3">
      <c r="A16775" s="1" t="s">
        <v>159</v>
      </c>
      <c r="B16775" s="1" t="s">
        <v>382</v>
      </c>
      <c r="C16775">
        <v>40.712800000000001</v>
      </c>
      <c r="D16775">
        <v>-74.006</v>
      </c>
      <c r="E16775" s="1" t="s">
        <v>33</v>
      </c>
      <c r="F16775" t="s">
        <v>7890</v>
      </c>
      <c r="G16775">
        <v>0</v>
      </c>
      <c r="H16775">
        <v>0</v>
      </c>
      <c r="I16775">
        <v>0</v>
      </c>
    </row>
    <row r="16776" spans="1:9" hidden="1" x14ac:dyDescent="0.3">
      <c r="A16776" s="1" t="s">
        <v>159</v>
      </c>
      <c r="B16776" s="1" t="s">
        <v>382</v>
      </c>
      <c r="C16776">
        <v>40.712800000000001</v>
      </c>
      <c r="D16776">
        <v>-74.006</v>
      </c>
      <c r="E16776" s="1" t="s">
        <v>34</v>
      </c>
      <c r="F16776" t="s">
        <v>8124</v>
      </c>
      <c r="G16776">
        <v>0</v>
      </c>
      <c r="H16776">
        <v>0</v>
      </c>
      <c r="I16776">
        <v>0</v>
      </c>
    </row>
    <row r="16777" spans="1:9" hidden="1" x14ac:dyDescent="0.3">
      <c r="A16777" s="1" t="s">
        <v>159</v>
      </c>
      <c r="B16777" s="1" t="s">
        <v>382</v>
      </c>
      <c r="C16777">
        <v>40.712800000000001</v>
      </c>
      <c r="D16777">
        <v>-74.006</v>
      </c>
      <c r="E16777" s="1" t="s">
        <v>35</v>
      </c>
      <c r="F16777" t="s">
        <v>8356</v>
      </c>
      <c r="G16777">
        <v>0</v>
      </c>
      <c r="H16777">
        <v>0</v>
      </c>
      <c r="I16777">
        <v>0</v>
      </c>
    </row>
    <row r="16778" spans="1:9" hidden="1" x14ac:dyDescent="0.3">
      <c r="A16778" s="1" t="s">
        <v>159</v>
      </c>
      <c r="B16778" s="1" t="s">
        <v>382</v>
      </c>
      <c r="C16778">
        <v>40.712800000000001</v>
      </c>
      <c r="D16778">
        <v>-74.006</v>
      </c>
      <c r="E16778" s="1" t="s">
        <v>36</v>
      </c>
      <c r="F16778" t="s">
        <v>8588</v>
      </c>
      <c r="G16778">
        <v>0</v>
      </c>
      <c r="H16778">
        <v>0</v>
      </c>
      <c r="I16778">
        <v>0</v>
      </c>
    </row>
    <row r="16779" spans="1:9" hidden="1" x14ac:dyDescent="0.3">
      <c r="A16779" s="1" t="s">
        <v>159</v>
      </c>
      <c r="B16779" s="1" t="s">
        <v>382</v>
      </c>
      <c r="C16779">
        <v>40.712800000000001</v>
      </c>
      <c r="D16779">
        <v>-74.006</v>
      </c>
      <c r="E16779" s="1" t="s">
        <v>37</v>
      </c>
      <c r="F16779" t="s">
        <v>8819</v>
      </c>
      <c r="G16779">
        <v>0</v>
      </c>
      <c r="H16779">
        <v>0</v>
      </c>
      <c r="I16779">
        <v>0</v>
      </c>
    </row>
    <row r="16780" spans="1:9" hidden="1" x14ac:dyDescent="0.3">
      <c r="A16780" s="1" t="s">
        <v>159</v>
      </c>
      <c r="B16780" s="1" t="s">
        <v>382</v>
      </c>
      <c r="C16780">
        <v>40.712800000000001</v>
      </c>
      <c r="D16780">
        <v>-74.006</v>
      </c>
      <c r="E16780" s="1" t="s">
        <v>38</v>
      </c>
      <c r="F16780" t="s">
        <v>9050</v>
      </c>
      <c r="G16780">
        <v>0</v>
      </c>
      <c r="H16780">
        <v>0</v>
      </c>
      <c r="I16780">
        <v>0</v>
      </c>
    </row>
    <row r="16781" spans="1:9" hidden="1" x14ac:dyDescent="0.3">
      <c r="A16781" s="1" t="s">
        <v>159</v>
      </c>
      <c r="B16781" s="1" t="s">
        <v>382</v>
      </c>
      <c r="C16781">
        <v>40.712800000000001</v>
      </c>
      <c r="D16781">
        <v>-74.006</v>
      </c>
      <c r="E16781" s="1" t="s">
        <v>39</v>
      </c>
      <c r="F16781" t="s">
        <v>9281</v>
      </c>
      <c r="G16781">
        <v>0</v>
      </c>
      <c r="H16781">
        <v>0</v>
      </c>
      <c r="I16781">
        <v>0</v>
      </c>
    </row>
    <row r="16782" spans="1:9" hidden="1" x14ac:dyDescent="0.3">
      <c r="A16782" s="1" t="s">
        <v>159</v>
      </c>
      <c r="B16782" s="1" t="s">
        <v>382</v>
      </c>
      <c r="C16782">
        <v>40.712800000000001</v>
      </c>
      <c r="D16782">
        <v>-74.006</v>
      </c>
      <c r="E16782" s="1" t="s">
        <v>40</v>
      </c>
      <c r="F16782" t="s">
        <v>9512</v>
      </c>
      <c r="G16782">
        <v>0</v>
      </c>
      <c r="H16782">
        <v>0</v>
      </c>
      <c r="I16782">
        <v>0</v>
      </c>
    </row>
    <row r="16783" spans="1:9" hidden="1" x14ac:dyDescent="0.3">
      <c r="A16783" s="1" t="s">
        <v>159</v>
      </c>
      <c r="B16783" s="1" t="s">
        <v>382</v>
      </c>
      <c r="C16783">
        <v>40.712800000000001</v>
      </c>
      <c r="D16783">
        <v>-74.006</v>
      </c>
      <c r="E16783" s="1" t="s">
        <v>41</v>
      </c>
      <c r="F16783" t="s">
        <v>9743</v>
      </c>
      <c r="G16783">
        <v>0</v>
      </c>
      <c r="H16783">
        <v>0</v>
      </c>
      <c r="I16783">
        <v>0</v>
      </c>
    </row>
    <row r="16784" spans="1:9" hidden="1" x14ac:dyDescent="0.3">
      <c r="A16784" s="1" t="s">
        <v>159</v>
      </c>
      <c r="B16784" s="1" t="s">
        <v>382</v>
      </c>
      <c r="C16784">
        <v>40.712800000000001</v>
      </c>
      <c r="D16784">
        <v>-74.006</v>
      </c>
      <c r="E16784" s="1" t="s">
        <v>42</v>
      </c>
      <c r="F16784" t="s">
        <v>9974</v>
      </c>
      <c r="G16784">
        <v>0</v>
      </c>
      <c r="H16784">
        <v>0</v>
      </c>
      <c r="I16784">
        <v>0</v>
      </c>
    </row>
    <row r="16785" spans="1:9" hidden="1" x14ac:dyDescent="0.3">
      <c r="A16785" s="1" t="s">
        <v>159</v>
      </c>
      <c r="B16785" s="1" t="s">
        <v>382</v>
      </c>
      <c r="C16785">
        <v>40.712800000000001</v>
      </c>
      <c r="D16785">
        <v>-74.006</v>
      </c>
      <c r="E16785" s="1" t="s">
        <v>43</v>
      </c>
      <c r="F16785" t="s">
        <v>10202</v>
      </c>
      <c r="G16785">
        <v>0</v>
      </c>
      <c r="H16785">
        <v>0</v>
      </c>
      <c r="I16785">
        <v>0</v>
      </c>
    </row>
    <row r="16786" spans="1:9" hidden="1" x14ac:dyDescent="0.3">
      <c r="A16786" s="1" t="s">
        <v>159</v>
      </c>
      <c r="B16786" s="1" t="s">
        <v>382</v>
      </c>
      <c r="C16786">
        <v>40.712800000000001</v>
      </c>
      <c r="D16786">
        <v>-74.006</v>
      </c>
      <c r="E16786" s="1" t="s">
        <v>44</v>
      </c>
      <c r="F16786" t="s">
        <v>17764</v>
      </c>
      <c r="G16786">
        <v>0</v>
      </c>
      <c r="H16786">
        <v>1</v>
      </c>
      <c r="I16786">
        <v>0</v>
      </c>
    </row>
    <row r="16787" spans="1:9" hidden="1" x14ac:dyDescent="0.3">
      <c r="A16787" s="1" t="s">
        <v>159</v>
      </c>
      <c r="B16787" s="1" t="s">
        <v>382</v>
      </c>
      <c r="C16787">
        <v>40.712800000000001</v>
      </c>
      <c r="D16787">
        <v>-74.006</v>
      </c>
      <c r="E16787" s="1" t="s">
        <v>45</v>
      </c>
      <c r="F16787" t="s">
        <v>17765</v>
      </c>
      <c r="G16787">
        <v>0</v>
      </c>
      <c r="H16787">
        <v>1</v>
      </c>
      <c r="I16787">
        <v>0</v>
      </c>
    </row>
    <row r="16788" spans="1:9" hidden="1" x14ac:dyDescent="0.3">
      <c r="A16788" s="1" t="s">
        <v>159</v>
      </c>
      <c r="B16788" s="1" t="s">
        <v>382</v>
      </c>
      <c r="C16788">
        <v>40.712800000000001</v>
      </c>
      <c r="D16788">
        <v>-74.006</v>
      </c>
      <c r="E16788" s="1" t="s">
        <v>46</v>
      </c>
      <c r="F16788" t="s">
        <v>17766</v>
      </c>
      <c r="G16788">
        <v>0</v>
      </c>
      <c r="H16788">
        <v>1</v>
      </c>
      <c r="I16788">
        <v>0</v>
      </c>
    </row>
    <row r="16789" spans="1:9" hidden="1" x14ac:dyDescent="0.3">
      <c r="A16789" s="1" t="s">
        <v>159</v>
      </c>
      <c r="B16789" s="1" t="s">
        <v>382</v>
      </c>
      <c r="C16789">
        <v>40.712800000000001</v>
      </c>
      <c r="D16789">
        <v>-74.006</v>
      </c>
      <c r="E16789" s="1" t="s">
        <v>47</v>
      </c>
      <c r="F16789" t="s">
        <v>17290</v>
      </c>
      <c r="G16789">
        <v>0</v>
      </c>
      <c r="H16789">
        <v>4</v>
      </c>
      <c r="I16789">
        <v>0</v>
      </c>
    </row>
    <row r="16790" spans="1:9" hidden="1" x14ac:dyDescent="0.3">
      <c r="A16790" s="1" t="s">
        <v>159</v>
      </c>
      <c r="B16790" s="1" t="s">
        <v>382</v>
      </c>
      <c r="C16790">
        <v>40.712800000000001</v>
      </c>
      <c r="D16790">
        <v>-74.006</v>
      </c>
      <c r="E16790" s="1" t="s">
        <v>48</v>
      </c>
      <c r="F16790" t="s">
        <v>17291</v>
      </c>
      <c r="G16790">
        <v>0</v>
      </c>
      <c r="H16790">
        <v>11</v>
      </c>
      <c r="I16790">
        <v>0</v>
      </c>
    </row>
    <row r="16791" spans="1:9" hidden="1" x14ac:dyDescent="0.3">
      <c r="A16791" s="1" t="s">
        <v>159</v>
      </c>
      <c r="B16791" s="1" t="s">
        <v>382</v>
      </c>
      <c r="C16791">
        <v>40.712800000000001</v>
      </c>
      <c r="D16791">
        <v>-74.006</v>
      </c>
      <c r="E16791" s="1" t="s">
        <v>49</v>
      </c>
      <c r="F16791" t="s">
        <v>17292</v>
      </c>
      <c r="G16791">
        <v>0</v>
      </c>
      <c r="H16791">
        <v>11</v>
      </c>
      <c r="I16791">
        <v>0</v>
      </c>
    </row>
    <row r="16792" spans="1:9" hidden="1" x14ac:dyDescent="0.3">
      <c r="A16792" s="1" t="s">
        <v>159</v>
      </c>
      <c r="B16792" s="1" t="s">
        <v>382</v>
      </c>
      <c r="C16792">
        <v>40.712800000000001</v>
      </c>
      <c r="D16792">
        <v>-74.006</v>
      </c>
      <c r="E16792" s="1" t="s">
        <v>50</v>
      </c>
      <c r="F16792" t="s">
        <v>17293</v>
      </c>
      <c r="G16792">
        <v>0</v>
      </c>
      <c r="H16792">
        <v>12</v>
      </c>
      <c r="I16792">
        <v>0</v>
      </c>
    </row>
    <row r="16793" spans="1:9" hidden="1" x14ac:dyDescent="0.3">
      <c r="A16793" s="1" t="s">
        <v>159</v>
      </c>
      <c r="B16793" s="1" t="s">
        <v>382</v>
      </c>
      <c r="C16793">
        <v>40.712800000000001</v>
      </c>
      <c r="D16793">
        <v>-74.006</v>
      </c>
      <c r="E16793" s="1" t="s">
        <v>51</v>
      </c>
      <c r="F16793" t="s">
        <v>17294</v>
      </c>
      <c r="G16793">
        <v>0</v>
      </c>
      <c r="H16793">
        <v>19</v>
      </c>
      <c r="I16793">
        <v>0</v>
      </c>
    </row>
    <row r="16794" spans="1:9" hidden="1" x14ac:dyDescent="0.3">
      <c r="A16794" s="1" t="s">
        <v>159</v>
      </c>
      <c r="B16794" s="1" t="s">
        <v>382</v>
      </c>
      <c r="C16794">
        <v>40.712800000000001</v>
      </c>
      <c r="D16794">
        <v>-74.006</v>
      </c>
      <c r="E16794" s="1" t="s">
        <v>52</v>
      </c>
      <c r="F16794" t="s">
        <v>11252</v>
      </c>
      <c r="G16794">
        <v>0</v>
      </c>
      <c r="H16794">
        <v>0</v>
      </c>
      <c r="I16794">
        <v>0</v>
      </c>
    </row>
    <row r="16795" spans="1:9" hidden="1" x14ac:dyDescent="0.3">
      <c r="A16795" s="1" t="s">
        <v>159</v>
      </c>
      <c r="B16795" s="1" t="s">
        <v>382</v>
      </c>
      <c r="C16795">
        <v>40.712800000000001</v>
      </c>
      <c r="D16795">
        <v>-74.006</v>
      </c>
      <c r="E16795" s="1" t="s">
        <v>53</v>
      </c>
      <c r="F16795" t="s">
        <v>11450</v>
      </c>
      <c r="G16795">
        <v>0</v>
      </c>
      <c r="H16795">
        <v>0</v>
      </c>
      <c r="I16795">
        <v>0</v>
      </c>
    </row>
    <row r="16796" spans="1:9" hidden="1" x14ac:dyDescent="0.3">
      <c r="A16796" s="1" t="s">
        <v>159</v>
      </c>
      <c r="B16796" s="1" t="s">
        <v>382</v>
      </c>
      <c r="C16796">
        <v>40.712800000000001</v>
      </c>
      <c r="D16796">
        <v>-74.006</v>
      </c>
      <c r="E16796" s="1" t="s">
        <v>54</v>
      </c>
      <c r="F16796" t="s">
        <v>11645</v>
      </c>
      <c r="G16796">
        <v>0</v>
      </c>
      <c r="H16796">
        <v>0</v>
      </c>
      <c r="I16796">
        <v>0</v>
      </c>
    </row>
    <row r="16797" spans="1:9" hidden="1" x14ac:dyDescent="0.3">
      <c r="A16797" s="1" t="s">
        <v>159</v>
      </c>
      <c r="B16797" s="1" t="s">
        <v>382</v>
      </c>
      <c r="C16797">
        <v>40.712800000000001</v>
      </c>
      <c r="D16797">
        <v>-74.006</v>
      </c>
      <c r="E16797" s="1" t="s">
        <v>21548</v>
      </c>
      <c r="F16797" t="s">
        <v>21871</v>
      </c>
      <c r="G16797">
        <v>0</v>
      </c>
      <c r="H16797">
        <v>0</v>
      </c>
      <c r="I16797">
        <v>0</v>
      </c>
    </row>
    <row r="16798" spans="1:9" hidden="1" x14ac:dyDescent="0.3">
      <c r="A16798" s="1" t="s">
        <v>159</v>
      </c>
      <c r="B16798" s="1" t="s">
        <v>383</v>
      </c>
      <c r="C16798">
        <v>39.154699999999998</v>
      </c>
      <c r="D16798">
        <v>-77.240499999999997</v>
      </c>
      <c r="E16798" s="1" t="s">
        <v>4</v>
      </c>
      <c r="F16798" t="s">
        <v>1041</v>
      </c>
      <c r="G16798">
        <v>0</v>
      </c>
      <c r="H16798">
        <v>0</v>
      </c>
      <c r="I16798">
        <v>0</v>
      </c>
    </row>
    <row r="16799" spans="1:9" hidden="1" x14ac:dyDescent="0.3">
      <c r="A16799" s="1" t="s">
        <v>159</v>
      </c>
      <c r="B16799" s="1" t="s">
        <v>383</v>
      </c>
      <c r="C16799">
        <v>39.154699999999998</v>
      </c>
      <c r="D16799">
        <v>-77.240499999999997</v>
      </c>
      <c r="E16799" s="1" t="s">
        <v>5</v>
      </c>
      <c r="F16799" t="s">
        <v>1283</v>
      </c>
      <c r="G16799">
        <v>0</v>
      </c>
      <c r="H16799">
        <v>0</v>
      </c>
      <c r="I16799">
        <v>0</v>
      </c>
    </row>
    <row r="16800" spans="1:9" hidden="1" x14ac:dyDescent="0.3">
      <c r="A16800" s="1" t="s">
        <v>159</v>
      </c>
      <c r="B16800" s="1" t="s">
        <v>383</v>
      </c>
      <c r="C16800">
        <v>39.154699999999998</v>
      </c>
      <c r="D16800">
        <v>-77.240499999999997</v>
      </c>
      <c r="E16800" s="1" t="s">
        <v>6</v>
      </c>
      <c r="F16800" t="s">
        <v>1525</v>
      </c>
      <c r="G16800">
        <v>0</v>
      </c>
      <c r="H16800">
        <v>0</v>
      </c>
      <c r="I16800">
        <v>0</v>
      </c>
    </row>
    <row r="16801" spans="1:9" hidden="1" x14ac:dyDescent="0.3">
      <c r="A16801" s="1" t="s">
        <v>159</v>
      </c>
      <c r="B16801" s="1" t="s">
        <v>383</v>
      </c>
      <c r="C16801">
        <v>39.154699999999998</v>
      </c>
      <c r="D16801">
        <v>-77.240499999999997</v>
      </c>
      <c r="E16801" s="1" t="s">
        <v>7</v>
      </c>
      <c r="F16801" t="s">
        <v>1766</v>
      </c>
      <c r="G16801">
        <v>0</v>
      </c>
      <c r="H16801">
        <v>0</v>
      </c>
      <c r="I16801">
        <v>0</v>
      </c>
    </row>
    <row r="16802" spans="1:9" hidden="1" x14ac:dyDescent="0.3">
      <c r="A16802" s="1" t="s">
        <v>159</v>
      </c>
      <c r="B16802" s="1" t="s">
        <v>383</v>
      </c>
      <c r="C16802">
        <v>39.154699999999998</v>
      </c>
      <c r="D16802">
        <v>-77.240499999999997</v>
      </c>
      <c r="E16802" s="1" t="s">
        <v>8</v>
      </c>
      <c r="F16802" t="s">
        <v>2007</v>
      </c>
      <c r="G16802">
        <v>0</v>
      </c>
      <c r="H16802">
        <v>0</v>
      </c>
      <c r="I16802">
        <v>0</v>
      </c>
    </row>
    <row r="16803" spans="1:9" hidden="1" x14ac:dyDescent="0.3">
      <c r="A16803" s="1" t="s">
        <v>159</v>
      </c>
      <c r="B16803" s="1" t="s">
        <v>383</v>
      </c>
      <c r="C16803">
        <v>39.154699999999998</v>
      </c>
      <c r="D16803">
        <v>-77.240499999999997</v>
      </c>
      <c r="E16803" s="1" t="s">
        <v>9</v>
      </c>
      <c r="F16803" t="s">
        <v>2245</v>
      </c>
      <c r="G16803">
        <v>0</v>
      </c>
      <c r="H16803">
        <v>0</v>
      </c>
      <c r="I16803">
        <v>0</v>
      </c>
    </row>
    <row r="16804" spans="1:9" hidden="1" x14ac:dyDescent="0.3">
      <c r="A16804" s="1" t="s">
        <v>159</v>
      </c>
      <c r="B16804" s="1" t="s">
        <v>383</v>
      </c>
      <c r="C16804">
        <v>39.154699999999998</v>
      </c>
      <c r="D16804">
        <v>-77.240499999999997</v>
      </c>
      <c r="E16804" s="1" t="s">
        <v>10</v>
      </c>
      <c r="F16804" t="s">
        <v>2483</v>
      </c>
      <c r="G16804">
        <v>0</v>
      </c>
      <c r="H16804">
        <v>0</v>
      </c>
      <c r="I16804">
        <v>0</v>
      </c>
    </row>
    <row r="16805" spans="1:9" hidden="1" x14ac:dyDescent="0.3">
      <c r="A16805" s="1" t="s">
        <v>159</v>
      </c>
      <c r="B16805" s="1" t="s">
        <v>383</v>
      </c>
      <c r="C16805">
        <v>39.154699999999998</v>
      </c>
      <c r="D16805">
        <v>-77.240499999999997</v>
      </c>
      <c r="E16805" s="1" t="s">
        <v>11</v>
      </c>
      <c r="F16805" t="s">
        <v>2721</v>
      </c>
      <c r="G16805">
        <v>0</v>
      </c>
      <c r="H16805">
        <v>0</v>
      </c>
      <c r="I16805">
        <v>0</v>
      </c>
    </row>
    <row r="16806" spans="1:9" hidden="1" x14ac:dyDescent="0.3">
      <c r="A16806" s="1" t="s">
        <v>159</v>
      </c>
      <c r="B16806" s="1" t="s">
        <v>383</v>
      </c>
      <c r="C16806">
        <v>39.154699999999998</v>
      </c>
      <c r="D16806">
        <v>-77.240499999999997</v>
      </c>
      <c r="E16806" s="1" t="s">
        <v>12</v>
      </c>
      <c r="F16806" t="s">
        <v>2959</v>
      </c>
      <c r="G16806">
        <v>0</v>
      </c>
      <c r="H16806">
        <v>0</v>
      </c>
      <c r="I16806">
        <v>0</v>
      </c>
    </row>
    <row r="16807" spans="1:9" hidden="1" x14ac:dyDescent="0.3">
      <c r="A16807" s="1" t="s">
        <v>159</v>
      </c>
      <c r="B16807" s="1" t="s">
        <v>383</v>
      </c>
      <c r="C16807">
        <v>39.154699999999998</v>
      </c>
      <c r="D16807">
        <v>-77.240499999999997</v>
      </c>
      <c r="E16807" s="1" t="s">
        <v>13</v>
      </c>
      <c r="F16807" t="s">
        <v>3196</v>
      </c>
      <c r="G16807">
        <v>0</v>
      </c>
      <c r="H16807">
        <v>0</v>
      </c>
      <c r="I16807">
        <v>0</v>
      </c>
    </row>
    <row r="16808" spans="1:9" hidden="1" x14ac:dyDescent="0.3">
      <c r="A16808" s="1" t="s">
        <v>159</v>
      </c>
      <c r="B16808" s="1" t="s">
        <v>383</v>
      </c>
      <c r="C16808">
        <v>39.154699999999998</v>
      </c>
      <c r="D16808">
        <v>-77.240499999999997</v>
      </c>
      <c r="E16808" s="1" t="s">
        <v>14</v>
      </c>
      <c r="F16808" t="s">
        <v>3433</v>
      </c>
      <c r="G16808">
        <v>0</v>
      </c>
      <c r="H16808">
        <v>0</v>
      </c>
      <c r="I16808">
        <v>0</v>
      </c>
    </row>
    <row r="16809" spans="1:9" hidden="1" x14ac:dyDescent="0.3">
      <c r="A16809" s="1" t="s">
        <v>159</v>
      </c>
      <c r="B16809" s="1" t="s">
        <v>383</v>
      </c>
      <c r="C16809">
        <v>39.154699999999998</v>
      </c>
      <c r="D16809">
        <v>-77.240499999999997</v>
      </c>
      <c r="E16809" s="1" t="s">
        <v>15</v>
      </c>
      <c r="F16809" t="s">
        <v>3669</v>
      </c>
      <c r="G16809">
        <v>0</v>
      </c>
      <c r="H16809">
        <v>0</v>
      </c>
      <c r="I16809">
        <v>0</v>
      </c>
    </row>
    <row r="16810" spans="1:9" hidden="1" x14ac:dyDescent="0.3">
      <c r="A16810" s="1" t="s">
        <v>159</v>
      </c>
      <c r="B16810" s="1" t="s">
        <v>383</v>
      </c>
      <c r="C16810">
        <v>39.154699999999998</v>
      </c>
      <c r="D16810">
        <v>-77.240499999999997</v>
      </c>
      <c r="E16810" s="1" t="s">
        <v>16</v>
      </c>
      <c r="F16810" t="s">
        <v>3905</v>
      </c>
      <c r="G16810">
        <v>0</v>
      </c>
      <c r="H16810">
        <v>0</v>
      </c>
      <c r="I16810">
        <v>0</v>
      </c>
    </row>
    <row r="16811" spans="1:9" hidden="1" x14ac:dyDescent="0.3">
      <c r="A16811" s="1" t="s">
        <v>159</v>
      </c>
      <c r="B16811" s="1" t="s">
        <v>383</v>
      </c>
      <c r="C16811">
        <v>39.154699999999998</v>
      </c>
      <c r="D16811">
        <v>-77.240499999999997</v>
      </c>
      <c r="E16811" s="1" t="s">
        <v>17</v>
      </c>
      <c r="F16811" t="s">
        <v>4140</v>
      </c>
      <c r="G16811">
        <v>0</v>
      </c>
      <c r="H16811">
        <v>0</v>
      </c>
      <c r="I16811">
        <v>0</v>
      </c>
    </row>
    <row r="16812" spans="1:9" hidden="1" x14ac:dyDescent="0.3">
      <c r="A16812" s="1" t="s">
        <v>159</v>
      </c>
      <c r="B16812" s="1" t="s">
        <v>383</v>
      </c>
      <c r="C16812">
        <v>39.154699999999998</v>
      </c>
      <c r="D16812">
        <v>-77.240499999999997</v>
      </c>
      <c r="E16812" s="1" t="s">
        <v>18</v>
      </c>
      <c r="F16812" t="s">
        <v>4375</v>
      </c>
      <c r="G16812">
        <v>0</v>
      </c>
      <c r="H16812">
        <v>0</v>
      </c>
      <c r="I16812">
        <v>0</v>
      </c>
    </row>
    <row r="16813" spans="1:9" hidden="1" x14ac:dyDescent="0.3">
      <c r="A16813" s="1" t="s">
        <v>159</v>
      </c>
      <c r="B16813" s="1" t="s">
        <v>383</v>
      </c>
      <c r="C16813">
        <v>39.154699999999998</v>
      </c>
      <c r="D16813">
        <v>-77.240499999999997</v>
      </c>
      <c r="E16813" s="1" t="s">
        <v>19</v>
      </c>
      <c r="F16813" t="s">
        <v>4610</v>
      </c>
      <c r="G16813">
        <v>0</v>
      </c>
      <c r="H16813">
        <v>0</v>
      </c>
      <c r="I16813">
        <v>0</v>
      </c>
    </row>
    <row r="16814" spans="1:9" hidden="1" x14ac:dyDescent="0.3">
      <c r="A16814" s="1" t="s">
        <v>159</v>
      </c>
      <c r="B16814" s="1" t="s">
        <v>383</v>
      </c>
      <c r="C16814">
        <v>39.154699999999998</v>
      </c>
      <c r="D16814">
        <v>-77.240499999999997</v>
      </c>
      <c r="E16814" s="1" t="s">
        <v>20</v>
      </c>
      <c r="F16814" t="s">
        <v>4845</v>
      </c>
      <c r="G16814">
        <v>0</v>
      </c>
      <c r="H16814">
        <v>0</v>
      </c>
      <c r="I16814">
        <v>0</v>
      </c>
    </row>
    <row r="16815" spans="1:9" hidden="1" x14ac:dyDescent="0.3">
      <c r="A16815" s="1" t="s">
        <v>159</v>
      </c>
      <c r="B16815" s="1" t="s">
        <v>383</v>
      </c>
      <c r="C16815">
        <v>39.154699999999998</v>
      </c>
      <c r="D16815">
        <v>-77.240499999999997</v>
      </c>
      <c r="E16815" s="1" t="s">
        <v>21</v>
      </c>
      <c r="F16815" t="s">
        <v>5080</v>
      </c>
      <c r="G16815">
        <v>0</v>
      </c>
      <c r="H16815">
        <v>0</v>
      </c>
      <c r="I16815">
        <v>0</v>
      </c>
    </row>
    <row r="16816" spans="1:9" hidden="1" x14ac:dyDescent="0.3">
      <c r="A16816" s="1" t="s">
        <v>159</v>
      </c>
      <c r="B16816" s="1" t="s">
        <v>383</v>
      </c>
      <c r="C16816">
        <v>39.154699999999998</v>
      </c>
      <c r="D16816">
        <v>-77.240499999999997</v>
      </c>
      <c r="E16816" s="1" t="s">
        <v>22</v>
      </c>
      <c r="F16816" t="s">
        <v>5315</v>
      </c>
      <c r="G16816">
        <v>0</v>
      </c>
      <c r="H16816">
        <v>0</v>
      </c>
      <c r="I16816">
        <v>0</v>
      </c>
    </row>
    <row r="16817" spans="1:9" hidden="1" x14ac:dyDescent="0.3">
      <c r="A16817" s="1" t="s">
        <v>159</v>
      </c>
      <c r="B16817" s="1" t="s">
        <v>383</v>
      </c>
      <c r="C16817">
        <v>39.154699999999998</v>
      </c>
      <c r="D16817">
        <v>-77.240499999999997</v>
      </c>
      <c r="E16817" s="1" t="s">
        <v>23</v>
      </c>
      <c r="F16817" t="s">
        <v>5550</v>
      </c>
      <c r="G16817">
        <v>0</v>
      </c>
      <c r="H16817">
        <v>0</v>
      </c>
      <c r="I16817">
        <v>0</v>
      </c>
    </row>
    <row r="16818" spans="1:9" hidden="1" x14ac:dyDescent="0.3">
      <c r="A16818" s="1" t="s">
        <v>159</v>
      </c>
      <c r="B16818" s="1" t="s">
        <v>383</v>
      </c>
      <c r="C16818">
        <v>39.154699999999998</v>
      </c>
      <c r="D16818">
        <v>-77.240499999999997</v>
      </c>
      <c r="E16818" s="1" t="s">
        <v>24</v>
      </c>
      <c r="F16818" t="s">
        <v>5785</v>
      </c>
      <c r="G16818">
        <v>0</v>
      </c>
      <c r="H16818">
        <v>0</v>
      </c>
      <c r="I16818">
        <v>0</v>
      </c>
    </row>
    <row r="16819" spans="1:9" hidden="1" x14ac:dyDescent="0.3">
      <c r="A16819" s="1" t="s">
        <v>159</v>
      </c>
      <c r="B16819" s="1" t="s">
        <v>383</v>
      </c>
      <c r="C16819">
        <v>39.154699999999998</v>
      </c>
      <c r="D16819">
        <v>-77.240499999999997</v>
      </c>
      <c r="E16819" s="1" t="s">
        <v>25</v>
      </c>
      <c r="F16819" t="s">
        <v>6019</v>
      </c>
      <c r="G16819">
        <v>0</v>
      </c>
      <c r="H16819">
        <v>0</v>
      </c>
      <c r="I16819">
        <v>0</v>
      </c>
    </row>
    <row r="16820" spans="1:9" hidden="1" x14ac:dyDescent="0.3">
      <c r="A16820" s="1" t="s">
        <v>159</v>
      </c>
      <c r="B16820" s="1" t="s">
        <v>383</v>
      </c>
      <c r="C16820">
        <v>39.154699999999998</v>
      </c>
      <c r="D16820">
        <v>-77.240499999999997</v>
      </c>
      <c r="E16820" s="1" t="s">
        <v>26</v>
      </c>
      <c r="F16820" t="s">
        <v>6253</v>
      </c>
      <c r="G16820">
        <v>0</v>
      </c>
      <c r="H16820">
        <v>0</v>
      </c>
      <c r="I16820">
        <v>0</v>
      </c>
    </row>
    <row r="16821" spans="1:9" hidden="1" x14ac:dyDescent="0.3">
      <c r="A16821" s="1" t="s">
        <v>159</v>
      </c>
      <c r="B16821" s="1" t="s">
        <v>383</v>
      </c>
      <c r="C16821">
        <v>39.154699999999998</v>
      </c>
      <c r="D16821">
        <v>-77.240499999999997</v>
      </c>
      <c r="E16821" s="1" t="s">
        <v>27</v>
      </c>
      <c r="F16821" t="s">
        <v>6487</v>
      </c>
      <c r="G16821">
        <v>0</v>
      </c>
      <c r="H16821">
        <v>0</v>
      </c>
      <c r="I16821">
        <v>0</v>
      </c>
    </row>
    <row r="16822" spans="1:9" hidden="1" x14ac:dyDescent="0.3">
      <c r="A16822" s="1" t="s">
        <v>159</v>
      </c>
      <c r="B16822" s="1" t="s">
        <v>383</v>
      </c>
      <c r="C16822">
        <v>39.154699999999998</v>
      </c>
      <c r="D16822">
        <v>-77.240499999999997</v>
      </c>
      <c r="E16822" s="1" t="s">
        <v>28</v>
      </c>
      <c r="F16822" t="s">
        <v>6721</v>
      </c>
      <c r="G16822">
        <v>0</v>
      </c>
      <c r="H16822">
        <v>0</v>
      </c>
      <c r="I16822">
        <v>0</v>
      </c>
    </row>
    <row r="16823" spans="1:9" hidden="1" x14ac:dyDescent="0.3">
      <c r="A16823" s="1" t="s">
        <v>159</v>
      </c>
      <c r="B16823" s="1" t="s">
        <v>383</v>
      </c>
      <c r="C16823">
        <v>39.154699999999998</v>
      </c>
      <c r="D16823">
        <v>-77.240499999999997</v>
      </c>
      <c r="E16823" s="1" t="s">
        <v>29</v>
      </c>
      <c r="F16823" t="s">
        <v>6955</v>
      </c>
      <c r="G16823">
        <v>0</v>
      </c>
      <c r="H16823">
        <v>0</v>
      </c>
      <c r="I16823">
        <v>0</v>
      </c>
    </row>
    <row r="16824" spans="1:9" hidden="1" x14ac:dyDescent="0.3">
      <c r="A16824" s="1" t="s">
        <v>159</v>
      </c>
      <c r="B16824" s="1" t="s">
        <v>383</v>
      </c>
      <c r="C16824">
        <v>39.154699999999998</v>
      </c>
      <c r="D16824">
        <v>-77.240499999999997</v>
      </c>
      <c r="E16824" s="1" t="s">
        <v>30</v>
      </c>
      <c r="F16824" t="s">
        <v>7189</v>
      </c>
      <c r="G16824">
        <v>0</v>
      </c>
      <c r="H16824">
        <v>0</v>
      </c>
      <c r="I16824">
        <v>0</v>
      </c>
    </row>
    <row r="16825" spans="1:9" hidden="1" x14ac:dyDescent="0.3">
      <c r="A16825" s="1" t="s">
        <v>159</v>
      </c>
      <c r="B16825" s="1" t="s">
        <v>383</v>
      </c>
      <c r="C16825">
        <v>39.154699999999998</v>
      </c>
      <c r="D16825">
        <v>-77.240499999999997</v>
      </c>
      <c r="E16825" s="1" t="s">
        <v>31</v>
      </c>
      <c r="F16825" t="s">
        <v>7423</v>
      </c>
      <c r="G16825">
        <v>0</v>
      </c>
      <c r="H16825">
        <v>0</v>
      </c>
      <c r="I16825">
        <v>0</v>
      </c>
    </row>
    <row r="16826" spans="1:9" hidden="1" x14ac:dyDescent="0.3">
      <c r="A16826" s="1" t="s">
        <v>159</v>
      </c>
      <c r="B16826" s="1" t="s">
        <v>383</v>
      </c>
      <c r="C16826">
        <v>39.154699999999998</v>
      </c>
      <c r="D16826">
        <v>-77.240499999999997</v>
      </c>
      <c r="E16826" s="1" t="s">
        <v>32</v>
      </c>
      <c r="F16826" t="s">
        <v>7657</v>
      </c>
      <c r="G16826">
        <v>0</v>
      </c>
      <c r="H16826">
        <v>0</v>
      </c>
      <c r="I16826">
        <v>0</v>
      </c>
    </row>
    <row r="16827" spans="1:9" hidden="1" x14ac:dyDescent="0.3">
      <c r="A16827" s="1" t="s">
        <v>159</v>
      </c>
      <c r="B16827" s="1" t="s">
        <v>383</v>
      </c>
      <c r="C16827">
        <v>39.154699999999998</v>
      </c>
      <c r="D16827">
        <v>-77.240499999999997</v>
      </c>
      <c r="E16827" s="1" t="s">
        <v>33</v>
      </c>
      <c r="F16827" t="s">
        <v>7891</v>
      </c>
      <c r="G16827">
        <v>0</v>
      </c>
      <c r="H16827">
        <v>0</v>
      </c>
      <c r="I16827">
        <v>0</v>
      </c>
    </row>
    <row r="16828" spans="1:9" hidden="1" x14ac:dyDescent="0.3">
      <c r="A16828" s="1" t="s">
        <v>159</v>
      </c>
      <c r="B16828" s="1" t="s">
        <v>383</v>
      </c>
      <c r="C16828">
        <v>39.154699999999998</v>
      </c>
      <c r="D16828">
        <v>-77.240499999999997</v>
      </c>
      <c r="E16828" s="1" t="s">
        <v>34</v>
      </c>
      <c r="F16828" t="s">
        <v>8125</v>
      </c>
      <c r="G16828">
        <v>0</v>
      </c>
      <c r="H16828">
        <v>0</v>
      </c>
      <c r="I16828">
        <v>0</v>
      </c>
    </row>
    <row r="16829" spans="1:9" hidden="1" x14ac:dyDescent="0.3">
      <c r="A16829" s="1" t="s">
        <v>159</v>
      </c>
      <c r="B16829" s="1" t="s">
        <v>383</v>
      </c>
      <c r="C16829">
        <v>39.154699999999998</v>
      </c>
      <c r="D16829">
        <v>-77.240499999999997</v>
      </c>
      <c r="E16829" s="1" t="s">
        <v>35</v>
      </c>
      <c r="F16829" t="s">
        <v>8357</v>
      </c>
      <c r="G16829">
        <v>0</v>
      </c>
      <c r="H16829">
        <v>0</v>
      </c>
      <c r="I16829">
        <v>0</v>
      </c>
    </row>
    <row r="16830" spans="1:9" hidden="1" x14ac:dyDescent="0.3">
      <c r="A16830" s="1" t="s">
        <v>159</v>
      </c>
      <c r="B16830" s="1" t="s">
        <v>383</v>
      </c>
      <c r="C16830">
        <v>39.154699999999998</v>
      </c>
      <c r="D16830">
        <v>-77.240499999999997</v>
      </c>
      <c r="E16830" s="1" t="s">
        <v>36</v>
      </c>
      <c r="F16830" t="s">
        <v>8589</v>
      </c>
      <c r="G16830">
        <v>0</v>
      </c>
      <c r="H16830">
        <v>0</v>
      </c>
      <c r="I16830">
        <v>0</v>
      </c>
    </row>
    <row r="16831" spans="1:9" hidden="1" x14ac:dyDescent="0.3">
      <c r="A16831" s="1" t="s">
        <v>159</v>
      </c>
      <c r="B16831" s="1" t="s">
        <v>383</v>
      </c>
      <c r="C16831">
        <v>39.154699999999998</v>
      </c>
      <c r="D16831">
        <v>-77.240499999999997</v>
      </c>
      <c r="E16831" s="1" t="s">
        <v>37</v>
      </c>
      <c r="F16831" t="s">
        <v>8820</v>
      </c>
      <c r="G16831">
        <v>0</v>
      </c>
      <c r="H16831">
        <v>0</v>
      </c>
      <c r="I16831">
        <v>0</v>
      </c>
    </row>
    <row r="16832" spans="1:9" hidden="1" x14ac:dyDescent="0.3">
      <c r="A16832" s="1" t="s">
        <v>159</v>
      </c>
      <c r="B16832" s="1" t="s">
        <v>383</v>
      </c>
      <c r="C16832">
        <v>39.154699999999998</v>
      </c>
      <c r="D16832">
        <v>-77.240499999999997</v>
      </c>
      <c r="E16832" s="1" t="s">
        <v>38</v>
      </c>
      <c r="F16832" t="s">
        <v>9051</v>
      </c>
      <c r="G16832">
        <v>0</v>
      </c>
      <c r="H16832">
        <v>0</v>
      </c>
      <c r="I16832">
        <v>0</v>
      </c>
    </row>
    <row r="16833" spans="1:9" hidden="1" x14ac:dyDescent="0.3">
      <c r="A16833" s="1" t="s">
        <v>159</v>
      </c>
      <c r="B16833" s="1" t="s">
        <v>383</v>
      </c>
      <c r="C16833">
        <v>39.154699999999998</v>
      </c>
      <c r="D16833">
        <v>-77.240499999999997</v>
      </c>
      <c r="E16833" s="1" t="s">
        <v>39</v>
      </c>
      <c r="F16833" t="s">
        <v>9282</v>
      </c>
      <c r="G16833">
        <v>0</v>
      </c>
      <c r="H16833">
        <v>0</v>
      </c>
      <c r="I16833">
        <v>0</v>
      </c>
    </row>
    <row r="16834" spans="1:9" hidden="1" x14ac:dyDescent="0.3">
      <c r="A16834" s="1" t="s">
        <v>159</v>
      </c>
      <c r="B16834" s="1" t="s">
        <v>383</v>
      </c>
      <c r="C16834">
        <v>39.154699999999998</v>
      </c>
      <c r="D16834">
        <v>-77.240499999999997</v>
      </c>
      <c r="E16834" s="1" t="s">
        <v>40</v>
      </c>
      <c r="F16834" t="s">
        <v>9513</v>
      </c>
      <c r="G16834">
        <v>0</v>
      </c>
      <c r="H16834">
        <v>0</v>
      </c>
      <c r="I16834">
        <v>0</v>
      </c>
    </row>
    <row r="16835" spans="1:9" hidden="1" x14ac:dyDescent="0.3">
      <c r="A16835" s="1" t="s">
        <v>159</v>
      </c>
      <c r="B16835" s="1" t="s">
        <v>383</v>
      </c>
      <c r="C16835">
        <v>39.154699999999998</v>
      </c>
      <c r="D16835">
        <v>-77.240499999999997</v>
      </c>
      <c r="E16835" s="1" t="s">
        <v>41</v>
      </c>
      <c r="F16835" t="s">
        <v>9744</v>
      </c>
      <c r="G16835">
        <v>0</v>
      </c>
      <c r="H16835">
        <v>0</v>
      </c>
      <c r="I16835">
        <v>0</v>
      </c>
    </row>
    <row r="16836" spans="1:9" hidden="1" x14ac:dyDescent="0.3">
      <c r="A16836" s="1" t="s">
        <v>159</v>
      </c>
      <c r="B16836" s="1" t="s">
        <v>383</v>
      </c>
      <c r="C16836">
        <v>39.154699999999998</v>
      </c>
      <c r="D16836">
        <v>-77.240499999999997</v>
      </c>
      <c r="E16836" s="1" t="s">
        <v>42</v>
      </c>
      <c r="F16836" t="s">
        <v>9975</v>
      </c>
      <c r="G16836">
        <v>0</v>
      </c>
      <c r="H16836">
        <v>0</v>
      </c>
      <c r="I16836">
        <v>0</v>
      </c>
    </row>
    <row r="16837" spans="1:9" hidden="1" x14ac:dyDescent="0.3">
      <c r="A16837" s="1" t="s">
        <v>159</v>
      </c>
      <c r="B16837" s="1" t="s">
        <v>383</v>
      </c>
      <c r="C16837">
        <v>39.154699999999998</v>
      </c>
      <c r="D16837">
        <v>-77.240499999999997</v>
      </c>
      <c r="E16837" s="1" t="s">
        <v>43</v>
      </c>
      <c r="F16837" t="s">
        <v>10203</v>
      </c>
      <c r="G16837">
        <v>0</v>
      </c>
      <c r="H16837">
        <v>0</v>
      </c>
      <c r="I16837">
        <v>0</v>
      </c>
    </row>
    <row r="16838" spans="1:9" hidden="1" x14ac:dyDescent="0.3">
      <c r="A16838" s="1" t="s">
        <v>159</v>
      </c>
      <c r="B16838" s="1" t="s">
        <v>383</v>
      </c>
      <c r="C16838">
        <v>39.154699999999998</v>
      </c>
      <c r="D16838">
        <v>-77.240499999999997</v>
      </c>
      <c r="E16838" s="1" t="s">
        <v>44</v>
      </c>
      <c r="F16838" t="s">
        <v>10430</v>
      </c>
      <c r="G16838">
        <v>0</v>
      </c>
      <c r="H16838">
        <v>0</v>
      </c>
      <c r="I16838">
        <v>0</v>
      </c>
    </row>
    <row r="16839" spans="1:9" hidden="1" x14ac:dyDescent="0.3">
      <c r="A16839" s="1" t="s">
        <v>159</v>
      </c>
      <c r="B16839" s="1" t="s">
        <v>383</v>
      </c>
      <c r="C16839">
        <v>39.154699999999998</v>
      </c>
      <c r="D16839">
        <v>-77.240499999999997</v>
      </c>
      <c r="E16839" s="1" t="s">
        <v>45</v>
      </c>
      <c r="F16839" t="s">
        <v>10650</v>
      </c>
      <c r="G16839">
        <v>0</v>
      </c>
      <c r="H16839">
        <v>0</v>
      </c>
      <c r="I16839">
        <v>0</v>
      </c>
    </row>
    <row r="16840" spans="1:9" hidden="1" x14ac:dyDescent="0.3">
      <c r="A16840" s="1" t="s">
        <v>159</v>
      </c>
      <c r="B16840" s="1" t="s">
        <v>383</v>
      </c>
      <c r="C16840">
        <v>39.154699999999998</v>
      </c>
      <c r="D16840">
        <v>-77.240499999999997</v>
      </c>
      <c r="E16840" s="1" t="s">
        <v>46</v>
      </c>
      <c r="F16840" t="s">
        <v>10866</v>
      </c>
      <c r="G16840">
        <v>0</v>
      </c>
      <c r="H16840">
        <v>0</v>
      </c>
      <c r="I16840">
        <v>0</v>
      </c>
    </row>
    <row r="16841" spans="1:9" hidden="1" x14ac:dyDescent="0.3">
      <c r="A16841" s="1" t="s">
        <v>159</v>
      </c>
      <c r="B16841" s="1" t="s">
        <v>383</v>
      </c>
      <c r="C16841">
        <v>39.154699999999998</v>
      </c>
      <c r="D16841">
        <v>-77.240499999999997</v>
      </c>
      <c r="E16841" s="1" t="s">
        <v>47</v>
      </c>
      <c r="F16841" t="s">
        <v>11075</v>
      </c>
      <c r="G16841">
        <v>0</v>
      </c>
      <c r="H16841">
        <v>0</v>
      </c>
      <c r="I16841">
        <v>0</v>
      </c>
    </row>
    <row r="16842" spans="1:9" hidden="1" x14ac:dyDescent="0.3">
      <c r="A16842" s="1" t="s">
        <v>159</v>
      </c>
      <c r="B16842" s="1" t="s">
        <v>383</v>
      </c>
      <c r="C16842">
        <v>39.154699999999998</v>
      </c>
      <c r="D16842">
        <v>-77.240499999999997</v>
      </c>
      <c r="E16842" s="1" t="s">
        <v>48</v>
      </c>
      <c r="F16842" t="s">
        <v>17295</v>
      </c>
      <c r="G16842">
        <v>0</v>
      </c>
      <c r="H16842">
        <v>3</v>
      </c>
      <c r="I16842">
        <v>0</v>
      </c>
    </row>
    <row r="16843" spans="1:9" hidden="1" x14ac:dyDescent="0.3">
      <c r="A16843" s="1" t="s">
        <v>159</v>
      </c>
      <c r="B16843" s="1" t="s">
        <v>383</v>
      </c>
      <c r="C16843">
        <v>39.154699999999998</v>
      </c>
      <c r="D16843">
        <v>-77.240499999999997</v>
      </c>
      <c r="E16843" s="1" t="s">
        <v>49</v>
      </c>
      <c r="F16843" t="s">
        <v>17296</v>
      </c>
      <c r="G16843">
        <v>0</v>
      </c>
      <c r="H16843">
        <v>3</v>
      </c>
      <c r="I16843">
        <v>0</v>
      </c>
    </row>
    <row r="16844" spans="1:9" hidden="1" x14ac:dyDescent="0.3">
      <c r="A16844" s="1" t="s">
        <v>159</v>
      </c>
      <c r="B16844" s="1" t="s">
        <v>383</v>
      </c>
      <c r="C16844">
        <v>39.154699999999998</v>
      </c>
      <c r="D16844">
        <v>-77.240499999999997</v>
      </c>
      <c r="E16844" s="1" t="s">
        <v>50</v>
      </c>
      <c r="F16844" t="s">
        <v>17297</v>
      </c>
      <c r="G16844">
        <v>0</v>
      </c>
      <c r="H16844">
        <v>4</v>
      </c>
      <c r="I16844">
        <v>0</v>
      </c>
    </row>
    <row r="16845" spans="1:9" hidden="1" x14ac:dyDescent="0.3">
      <c r="A16845" s="1" t="s">
        <v>159</v>
      </c>
      <c r="B16845" s="1" t="s">
        <v>383</v>
      </c>
      <c r="C16845">
        <v>39.154699999999998</v>
      </c>
      <c r="D16845">
        <v>-77.240499999999997</v>
      </c>
      <c r="E16845" s="1" t="s">
        <v>51</v>
      </c>
      <c r="F16845" t="s">
        <v>17298</v>
      </c>
      <c r="G16845">
        <v>0</v>
      </c>
      <c r="H16845">
        <v>4</v>
      </c>
      <c r="I16845">
        <v>0</v>
      </c>
    </row>
    <row r="16846" spans="1:9" hidden="1" x14ac:dyDescent="0.3">
      <c r="A16846" s="1" t="s">
        <v>159</v>
      </c>
      <c r="B16846" s="1" t="s">
        <v>383</v>
      </c>
      <c r="C16846">
        <v>39.154699999999998</v>
      </c>
      <c r="D16846">
        <v>-77.240499999999997</v>
      </c>
      <c r="E16846" s="1" t="s">
        <v>52</v>
      </c>
      <c r="F16846" t="s">
        <v>11253</v>
      </c>
      <c r="G16846">
        <v>0</v>
      </c>
      <c r="H16846">
        <v>0</v>
      </c>
      <c r="I16846">
        <v>0</v>
      </c>
    </row>
    <row r="16847" spans="1:9" hidden="1" x14ac:dyDescent="0.3">
      <c r="A16847" s="1" t="s">
        <v>159</v>
      </c>
      <c r="B16847" s="1" t="s">
        <v>383</v>
      </c>
      <c r="C16847">
        <v>39.154699999999998</v>
      </c>
      <c r="D16847">
        <v>-77.240499999999997</v>
      </c>
      <c r="E16847" s="1" t="s">
        <v>53</v>
      </c>
      <c r="F16847" t="s">
        <v>11451</v>
      </c>
      <c r="G16847">
        <v>0</v>
      </c>
      <c r="H16847">
        <v>0</v>
      </c>
      <c r="I16847">
        <v>0</v>
      </c>
    </row>
    <row r="16848" spans="1:9" hidden="1" x14ac:dyDescent="0.3">
      <c r="A16848" s="1" t="s">
        <v>159</v>
      </c>
      <c r="B16848" s="1" t="s">
        <v>383</v>
      </c>
      <c r="C16848">
        <v>39.154699999999998</v>
      </c>
      <c r="D16848">
        <v>-77.240499999999997</v>
      </c>
      <c r="E16848" s="1" t="s">
        <v>54</v>
      </c>
      <c r="F16848" t="s">
        <v>11646</v>
      </c>
      <c r="G16848">
        <v>0</v>
      </c>
      <c r="H16848">
        <v>0</v>
      </c>
      <c r="I16848">
        <v>0</v>
      </c>
    </row>
    <row r="16849" spans="1:9" hidden="1" x14ac:dyDescent="0.3">
      <c r="A16849" s="1" t="s">
        <v>159</v>
      </c>
      <c r="B16849" s="1" t="s">
        <v>383</v>
      </c>
      <c r="C16849">
        <v>39.154699999999998</v>
      </c>
      <c r="D16849">
        <v>-77.240499999999997</v>
      </c>
      <c r="E16849" s="1" t="s">
        <v>21548</v>
      </c>
      <c r="F16849" t="s">
        <v>21872</v>
      </c>
      <c r="G16849">
        <v>0</v>
      </c>
      <c r="H16849">
        <v>0</v>
      </c>
      <c r="I16849">
        <v>0</v>
      </c>
    </row>
    <row r="16850" spans="1:9" hidden="1" x14ac:dyDescent="0.3">
      <c r="A16850" s="1" t="s">
        <v>159</v>
      </c>
      <c r="B16850" s="1" t="s">
        <v>384</v>
      </c>
      <c r="C16850">
        <v>42.360100000000003</v>
      </c>
      <c r="D16850">
        <v>-71.058899999999994</v>
      </c>
      <c r="E16850" s="1" t="s">
        <v>4</v>
      </c>
      <c r="F16850" t="s">
        <v>1042</v>
      </c>
      <c r="G16850">
        <v>0</v>
      </c>
      <c r="H16850">
        <v>0</v>
      </c>
      <c r="I16850">
        <v>0</v>
      </c>
    </row>
    <row r="16851" spans="1:9" hidden="1" x14ac:dyDescent="0.3">
      <c r="A16851" s="1" t="s">
        <v>159</v>
      </c>
      <c r="B16851" s="1" t="s">
        <v>384</v>
      </c>
      <c r="C16851">
        <v>42.360100000000003</v>
      </c>
      <c r="D16851">
        <v>-71.058899999999994</v>
      </c>
      <c r="E16851" s="1" t="s">
        <v>5</v>
      </c>
      <c r="F16851" t="s">
        <v>1284</v>
      </c>
      <c r="G16851">
        <v>0</v>
      </c>
      <c r="H16851">
        <v>0</v>
      </c>
      <c r="I16851">
        <v>0</v>
      </c>
    </row>
    <row r="16852" spans="1:9" hidden="1" x14ac:dyDescent="0.3">
      <c r="A16852" s="1" t="s">
        <v>159</v>
      </c>
      <c r="B16852" s="1" t="s">
        <v>384</v>
      </c>
      <c r="C16852">
        <v>42.360100000000003</v>
      </c>
      <c r="D16852">
        <v>-71.058899999999994</v>
      </c>
      <c r="E16852" s="1" t="s">
        <v>6</v>
      </c>
      <c r="F16852" t="s">
        <v>1526</v>
      </c>
      <c r="G16852">
        <v>0</v>
      </c>
      <c r="H16852">
        <v>0</v>
      </c>
      <c r="I16852">
        <v>0</v>
      </c>
    </row>
    <row r="16853" spans="1:9" hidden="1" x14ac:dyDescent="0.3">
      <c r="A16853" s="1" t="s">
        <v>159</v>
      </c>
      <c r="B16853" s="1" t="s">
        <v>384</v>
      </c>
      <c r="C16853">
        <v>42.360100000000003</v>
      </c>
      <c r="D16853">
        <v>-71.058899999999994</v>
      </c>
      <c r="E16853" s="1" t="s">
        <v>7</v>
      </c>
      <c r="F16853" t="s">
        <v>1767</v>
      </c>
      <c r="G16853">
        <v>0</v>
      </c>
      <c r="H16853">
        <v>0</v>
      </c>
      <c r="I16853">
        <v>0</v>
      </c>
    </row>
    <row r="16854" spans="1:9" hidden="1" x14ac:dyDescent="0.3">
      <c r="A16854" s="1" t="s">
        <v>159</v>
      </c>
      <c r="B16854" s="1" t="s">
        <v>384</v>
      </c>
      <c r="C16854">
        <v>42.360100000000003</v>
      </c>
      <c r="D16854">
        <v>-71.058899999999994</v>
      </c>
      <c r="E16854" s="1" t="s">
        <v>8</v>
      </c>
      <c r="F16854" t="s">
        <v>2008</v>
      </c>
      <c r="G16854">
        <v>0</v>
      </c>
      <c r="H16854">
        <v>0</v>
      </c>
      <c r="I16854">
        <v>0</v>
      </c>
    </row>
    <row r="16855" spans="1:9" hidden="1" x14ac:dyDescent="0.3">
      <c r="A16855" s="1" t="s">
        <v>159</v>
      </c>
      <c r="B16855" s="1" t="s">
        <v>384</v>
      </c>
      <c r="C16855">
        <v>42.360100000000003</v>
      </c>
      <c r="D16855">
        <v>-71.058899999999994</v>
      </c>
      <c r="E16855" s="1" t="s">
        <v>9</v>
      </c>
      <c r="F16855" t="s">
        <v>2246</v>
      </c>
      <c r="G16855">
        <v>0</v>
      </c>
      <c r="H16855">
        <v>0</v>
      </c>
      <c r="I16855">
        <v>0</v>
      </c>
    </row>
    <row r="16856" spans="1:9" hidden="1" x14ac:dyDescent="0.3">
      <c r="A16856" s="1" t="s">
        <v>159</v>
      </c>
      <c r="B16856" s="1" t="s">
        <v>384</v>
      </c>
      <c r="C16856">
        <v>42.360100000000003</v>
      </c>
      <c r="D16856">
        <v>-71.058899999999994</v>
      </c>
      <c r="E16856" s="1" t="s">
        <v>10</v>
      </c>
      <c r="F16856" t="s">
        <v>2484</v>
      </c>
      <c r="G16856">
        <v>0</v>
      </c>
      <c r="H16856">
        <v>0</v>
      </c>
      <c r="I16856">
        <v>0</v>
      </c>
    </row>
    <row r="16857" spans="1:9" hidden="1" x14ac:dyDescent="0.3">
      <c r="A16857" s="1" t="s">
        <v>159</v>
      </c>
      <c r="B16857" s="1" t="s">
        <v>384</v>
      </c>
      <c r="C16857">
        <v>42.360100000000003</v>
      </c>
      <c r="D16857">
        <v>-71.058899999999994</v>
      </c>
      <c r="E16857" s="1" t="s">
        <v>11</v>
      </c>
      <c r="F16857" t="s">
        <v>2722</v>
      </c>
      <c r="G16857">
        <v>0</v>
      </c>
      <c r="H16857">
        <v>0</v>
      </c>
      <c r="I16857">
        <v>0</v>
      </c>
    </row>
    <row r="16858" spans="1:9" hidden="1" x14ac:dyDescent="0.3">
      <c r="A16858" s="1" t="s">
        <v>159</v>
      </c>
      <c r="B16858" s="1" t="s">
        <v>384</v>
      </c>
      <c r="C16858">
        <v>42.360100000000003</v>
      </c>
      <c r="D16858">
        <v>-71.058899999999994</v>
      </c>
      <c r="E16858" s="1" t="s">
        <v>12</v>
      </c>
      <c r="F16858" t="s">
        <v>2960</v>
      </c>
      <c r="G16858">
        <v>0</v>
      </c>
      <c r="H16858">
        <v>0</v>
      </c>
      <c r="I16858">
        <v>0</v>
      </c>
    </row>
    <row r="16859" spans="1:9" hidden="1" x14ac:dyDescent="0.3">
      <c r="A16859" s="1" t="s">
        <v>159</v>
      </c>
      <c r="B16859" s="1" t="s">
        <v>384</v>
      </c>
      <c r="C16859">
        <v>42.360100000000003</v>
      </c>
      <c r="D16859">
        <v>-71.058899999999994</v>
      </c>
      <c r="E16859" s="1" t="s">
        <v>13</v>
      </c>
      <c r="F16859" t="s">
        <v>3197</v>
      </c>
      <c r="G16859">
        <v>0</v>
      </c>
      <c r="H16859">
        <v>0</v>
      </c>
      <c r="I16859">
        <v>0</v>
      </c>
    </row>
    <row r="16860" spans="1:9" hidden="1" x14ac:dyDescent="0.3">
      <c r="A16860" s="1" t="s">
        <v>159</v>
      </c>
      <c r="B16860" s="1" t="s">
        <v>384</v>
      </c>
      <c r="C16860">
        <v>42.360100000000003</v>
      </c>
      <c r="D16860">
        <v>-71.058899999999994</v>
      </c>
      <c r="E16860" s="1" t="s">
        <v>14</v>
      </c>
      <c r="F16860" t="s">
        <v>17767</v>
      </c>
      <c r="G16860">
        <v>0</v>
      </c>
      <c r="H16860">
        <v>1</v>
      </c>
      <c r="I16860">
        <v>0</v>
      </c>
    </row>
    <row r="16861" spans="1:9" hidden="1" x14ac:dyDescent="0.3">
      <c r="A16861" s="1" t="s">
        <v>159</v>
      </c>
      <c r="B16861" s="1" t="s">
        <v>384</v>
      </c>
      <c r="C16861">
        <v>42.360100000000003</v>
      </c>
      <c r="D16861">
        <v>-71.058899999999994</v>
      </c>
      <c r="E16861" s="1" t="s">
        <v>15</v>
      </c>
      <c r="F16861" t="s">
        <v>17768</v>
      </c>
      <c r="G16861">
        <v>0</v>
      </c>
      <c r="H16861">
        <v>1</v>
      </c>
      <c r="I16861">
        <v>0</v>
      </c>
    </row>
    <row r="16862" spans="1:9" hidden="1" x14ac:dyDescent="0.3">
      <c r="A16862" s="1" t="s">
        <v>159</v>
      </c>
      <c r="B16862" s="1" t="s">
        <v>384</v>
      </c>
      <c r="C16862">
        <v>42.360100000000003</v>
      </c>
      <c r="D16862">
        <v>-71.058899999999994</v>
      </c>
      <c r="E16862" s="1" t="s">
        <v>16</v>
      </c>
      <c r="F16862" t="s">
        <v>17769</v>
      </c>
      <c r="G16862">
        <v>0</v>
      </c>
      <c r="H16862">
        <v>1</v>
      </c>
      <c r="I16862">
        <v>0</v>
      </c>
    </row>
    <row r="16863" spans="1:9" hidden="1" x14ac:dyDescent="0.3">
      <c r="A16863" s="1" t="s">
        <v>159</v>
      </c>
      <c r="B16863" s="1" t="s">
        <v>384</v>
      </c>
      <c r="C16863">
        <v>42.360100000000003</v>
      </c>
      <c r="D16863">
        <v>-71.058899999999994</v>
      </c>
      <c r="E16863" s="1" t="s">
        <v>17</v>
      </c>
      <c r="F16863" t="s">
        <v>17770</v>
      </c>
      <c r="G16863">
        <v>0</v>
      </c>
      <c r="H16863">
        <v>1</v>
      </c>
      <c r="I16863">
        <v>0</v>
      </c>
    </row>
    <row r="16864" spans="1:9" hidden="1" x14ac:dyDescent="0.3">
      <c r="A16864" s="1" t="s">
        <v>159</v>
      </c>
      <c r="B16864" s="1" t="s">
        <v>384</v>
      </c>
      <c r="C16864">
        <v>42.360100000000003</v>
      </c>
      <c r="D16864">
        <v>-71.058899999999994</v>
      </c>
      <c r="E16864" s="1" t="s">
        <v>18</v>
      </c>
      <c r="F16864" t="s">
        <v>17771</v>
      </c>
      <c r="G16864">
        <v>0</v>
      </c>
      <c r="H16864">
        <v>1</v>
      </c>
      <c r="I16864">
        <v>0</v>
      </c>
    </row>
    <row r="16865" spans="1:9" hidden="1" x14ac:dyDescent="0.3">
      <c r="A16865" s="1" t="s">
        <v>159</v>
      </c>
      <c r="B16865" s="1" t="s">
        <v>384</v>
      </c>
      <c r="C16865">
        <v>42.360100000000003</v>
      </c>
      <c r="D16865">
        <v>-71.058899999999994</v>
      </c>
      <c r="E16865" s="1" t="s">
        <v>19</v>
      </c>
      <c r="F16865" t="s">
        <v>17772</v>
      </c>
      <c r="G16865">
        <v>0</v>
      </c>
      <c r="H16865">
        <v>1</v>
      </c>
      <c r="I16865">
        <v>0</v>
      </c>
    </row>
    <row r="16866" spans="1:9" hidden="1" x14ac:dyDescent="0.3">
      <c r="A16866" s="1" t="s">
        <v>159</v>
      </c>
      <c r="B16866" s="1" t="s">
        <v>384</v>
      </c>
      <c r="C16866">
        <v>42.360100000000003</v>
      </c>
      <c r="D16866">
        <v>-71.058899999999994</v>
      </c>
      <c r="E16866" s="1" t="s">
        <v>20</v>
      </c>
      <c r="F16866" t="s">
        <v>17773</v>
      </c>
      <c r="G16866">
        <v>0</v>
      </c>
      <c r="H16866">
        <v>1</v>
      </c>
      <c r="I16866">
        <v>0</v>
      </c>
    </row>
    <row r="16867" spans="1:9" hidden="1" x14ac:dyDescent="0.3">
      <c r="A16867" s="1" t="s">
        <v>159</v>
      </c>
      <c r="B16867" s="1" t="s">
        <v>384</v>
      </c>
      <c r="C16867">
        <v>42.360100000000003</v>
      </c>
      <c r="D16867">
        <v>-71.058899999999994</v>
      </c>
      <c r="E16867" s="1" t="s">
        <v>21</v>
      </c>
      <c r="F16867" t="s">
        <v>17774</v>
      </c>
      <c r="G16867">
        <v>0</v>
      </c>
      <c r="H16867">
        <v>1</v>
      </c>
      <c r="I16867">
        <v>0</v>
      </c>
    </row>
    <row r="16868" spans="1:9" hidden="1" x14ac:dyDescent="0.3">
      <c r="A16868" s="1" t="s">
        <v>159</v>
      </c>
      <c r="B16868" s="1" t="s">
        <v>384</v>
      </c>
      <c r="C16868">
        <v>42.360100000000003</v>
      </c>
      <c r="D16868">
        <v>-71.058899999999994</v>
      </c>
      <c r="E16868" s="1" t="s">
        <v>22</v>
      </c>
      <c r="F16868" t="s">
        <v>17775</v>
      </c>
      <c r="G16868">
        <v>0</v>
      </c>
      <c r="H16868">
        <v>1</v>
      </c>
      <c r="I16868">
        <v>0</v>
      </c>
    </row>
    <row r="16869" spans="1:9" hidden="1" x14ac:dyDescent="0.3">
      <c r="A16869" s="1" t="s">
        <v>159</v>
      </c>
      <c r="B16869" s="1" t="s">
        <v>384</v>
      </c>
      <c r="C16869">
        <v>42.360100000000003</v>
      </c>
      <c r="D16869">
        <v>-71.058899999999994</v>
      </c>
      <c r="E16869" s="1" t="s">
        <v>23</v>
      </c>
      <c r="F16869" t="s">
        <v>17776</v>
      </c>
      <c r="G16869">
        <v>0</v>
      </c>
      <c r="H16869">
        <v>1</v>
      </c>
      <c r="I16869">
        <v>0</v>
      </c>
    </row>
    <row r="16870" spans="1:9" hidden="1" x14ac:dyDescent="0.3">
      <c r="A16870" s="1" t="s">
        <v>159</v>
      </c>
      <c r="B16870" s="1" t="s">
        <v>384</v>
      </c>
      <c r="C16870">
        <v>42.360100000000003</v>
      </c>
      <c r="D16870">
        <v>-71.058899999999994</v>
      </c>
      <c r="E16870" s="1" t="s">
        <v>24</v>
      </c>
      <c r="F16870" t="s">
        <v>17777</v>
      </c>
      <c r="G16870">
        <v>0</v>
      </c>
      <c r="H16870">
        <v>1</v>
      </c>
      <c r="I16870">
        <v>0</v>
      </c>
    </row>
    <row r="16871" spans="1:9" hidden="1" x14ac:dyDescent="0.3">
      <c r="A16871" s="1" t="s">
        <v>159</v>
      </c>
      <c r="B16871" s="1" t="s">
        <v>384</v>
      </c>
      <c r="C16871">
        <v>42.360100000000003</v>
      </c>
      <c r="D16871">
        <v>-71.058899999999994</v>
      </c>
      <c r="E16871" s="1" t="s">
        <v>25</v>
      </c>
      <c r="F16871" t="s">
        <v>17778</v>
      </c>
      <c r="G16871">
        <v>0</v>
      </c>
      <c r="H16871">
        <v>1</v>
      </c>
      <c r="I16871">
        <v>0</v>
      </c>
    </row>
    <row r="16872" spans="1:9" hidden="1" x14ac:dyDescent="0.3">
      <c r="A16872" s="1" t="s">
        <v>159</v>
      </c>
      <c r="B16872" s="1" t="s">
        <v>384</v>
      </c>
      <c r="C16872">
        <v>42.360100000000003</v>
      </c>
      <c r="D16872">
        <v>-71.058899999999994</v>
      </c>
      <c r="E16872" s="1" t="s">
        <v>26</v>
      </c>
      <c r="F16872" t="s">
        <v>17779</v>
      </c>
      <c r="G16872">
        <v>0</v>
      </c>
      <c r="H16872">
        <v>1</v>
      </c>
      <c r="I16872">
        <v>0</v>
      </c>
    </row>
    <row r="16873" spans="1:9" hidden="1" x14ac:dyDescent="0.3">
      <c r="A16873" s="1" t="s">
        <v>159</v>
      </c>
      <c r="B16873" s="1" t="s">
        <v>384</v>
      </c>
      <c r="C16873">
        <v>42.360100000000003</v>
      </c>
      <c r="D16873">
        <v>-71.058899999999994</v>
      </c>
      <c r="E16873" s="1" t="s">
        <v>27</v>
      </c>
      <c r="F16873" t="s">
        <v>17780</v>
      </c>
      <c r="G16873">
        <v>0</v>
      </c>
      <c r="H16873">
        <v>1</v>
      </c>
      <c r="I16873">
        <v>0</v>
      </c>
    </row>
    <row r="16874" spans="1:9" hidden="1" x14ac:dyDescent="0.3">
      <c r="A16874" s="1" t="s">
        <v>159</v>
      </c>
      <c r="B16874" s="1" t="s">
        <v>384</v>
      </c>
      <c r="C16874">
        <v>42.360100000000003</v>
      </c>
      <c r="D16874">
        <v>-71.058899999999994</v>
      </c>
      <c r="E16874" s="1" t="s">
        <v>28</v>
      </c>
      <c r="F16874" t="s">
        <v>17781</v>
      </c>
      <c r="G16874">
        <v>0</v>
      </c>
      <c r="H16874">
        <v>1</v>
      </c>
      <c r="I16874">
        <v>0</v>
      </c>
    </row>
    <row r="16875" spans="1:9" hidden="1" x14ac:dyDescent="0.3">
      <c r="A16875" s="1" t="s">
        <v>159</v>
      </c>
      <c r="B16875" s="1" t="s">
        <v>384</v>
      </c>
      <c r="C16875">
        <v>42.360100000000003</v>
      </c>
      <c r="D16875">
        <v>-71.058899999999994</v>
      </c>
      <c r="E16875" s="1" t="s">
        <v>29</v>
      </c>
      <c r="F16875" t="s">
        <v>17782</v>
      </c>
      <c r="G16875">
        <v>0</v>
      </c>
      <c r="H16875">
        <v>1</v>
      </c>
      <c r="I16875">
        <v>0</v>
      </c>
    </row>
    <row r="16876" spans="1:9" hidden="1" x14ac:dyDescent="0.3">
      <c r="A16876" s="1" t="s">
        <v>159</v>
      </c>
      <c r="B16876" s="1" t="s">
        <v>384</v>
      </c>
      <c r="C16876">
        <v>42.360100000000003</v>
      </c>
      <c r="D16876">
        <v>-71.058899999999994</v>
      </c>
      <c r="E16876" s="1" t="s">
        <v>30</v>
      </c>
      <c r="F16876" t="s">
        <v>17783</v>
      </c>
      <c r="G16876">
        <v>0</v>
      </c>
      <c r="H16876">
        <v>1</v>
      </c>
      <c r="I16876">
        <v>0</v>
      </c>
    </row>
    <row r="16877" spans="1:9" hidden="1" x14ac:dyDescent="0.3">
      <c r="A16877" s="1" t="s">
        <v>159</v>
      </c>
      <c r="B16877" s="1" t="s">
        <v>384</v>
      </c>
      <c r="C16877">
        <v>42.360100000000003</v>
      </c>
      <c r="D16877">
        <v>-71.058899999999994</v>
      </c>
      <c r="E16877" s="1" t="s">
        <v>31</v>
      </c>
      <c r="F16877" t="s">
        <v>17784</v>
      </c>
      <c r="G16877">
        <v>0</v>
      </c>
      <c r="H16877">
        <v>1</v>
      </c>
      <c r="I16877">
        <v>0</v>
      </c>
    </row>
    <row r="16878" spans="1:9" hidden="1" x14ac:dyDescent="0.3">
      <c r="A16878" s="1" t="s">
        <v>159</v>
      </c>
      <c r="B16878" s="1" t="s">
        <v>384</v>
      </c>
      <c r="C16878">
        <v>42.360100000000003</v>
      </c>
      <c r="D16878">
        <v>-71.058899999999994</v>
      </c>
      <c r="E16878" s="1" t="s">
        <v>32</v>
      </c>
      <c r="F16878" t="s">
        <v>17785</v>
      </c>
      <c r="G16878">
        <v>0</v>
      </c>
      <c r="H16878">
        <v>1</v>
      </c>
      <c r="I16878">
        <v>0</v>
      </c>
    </row>
    <row r="16879" spans="1:9" hidden="1" x14ac:dyDescent="0.3">
      <c r="A16879" s="1" t="s">
        <v>159</v>
      </c>
      <c r="B16879" s="1" t="s">
        <v>384</v>
      </c>
      <c r="C16879">
        <v>42.360100000000003</v>
      </c>
      <c r="D16879">
        <v>-71.058899999999994</v>
      </c>
      <c r="E16879" s="1" t="s">
        <v>33</v>
      </c>
      <c r="F16879" t="s">
        <v>17786</v>
      </c>
      <c r="G16879">
        <v>0</v>
      </c>
      <c r="H16879">
        <v>1</v>
      </c>
      <c r="I16879">
        <v>0</v>
      </c>
    </row>
    <row r="16880" spans="1:9" hidden="1" x14ac:dyDescent="0.3">
      <c r="A16880" s="1" t="s">
        <v>159</v>
      </c>
      <c r="B16880" s="1" t="s">
        <v>384</v>
      </c>
      <c r="C16880">
        <v>42.360100000000003</v>
      </c>
      <c r="D16880">
        <v>-71.058899999999994</v>
      </c>
      <c r="E16880" s="1" t="s">
        <v>34</v>
      </c>
      <c r="F16880" t="s">
        <v>17787</v>
      </c>
      <c r="G16880">
        <v>0</v>
      </c>
      <c r="H16880">
        <v>1</v>
      </c>
      <c r="I16880">
        <v>0</v>
      </c>
    </row>
    <row r="16881" spans="1:9" hidden="1" x14ac:dyDescent="0.3">
      <c r="A16881" s="1" t="s">
        <v>159</v>
      </c>
      <c r="B16881" s="1" t="s">
        <v>384</v>
      </c>
      <c r="C16881">
        <v>42.360100000000003</v>
      </c>
      <c r="D16881">
        <v>-71.058899999999994</v>
      </c>
      <c r="E16881" s="1" t="s">
        <v>35</v>
      </c>
      <c r="F16881" t="s">
        <v>17788</v>
      </c>
      <c r="G16881">
        <v>0</v>
      </c>
      <c r="H16881">
        <v>1</v>
      </c>
      <c r="I16881">
        <v>0</v>
      </c>
    </row>
    <row r="16882" spans="1:9" hidden="1" x14ac:dyDescent="0.3">
      <c r="A16882" s="1" t="s">
        <v>159</v>
      </c>
      <c r="B16882" s="1" t="s">
        <v>384</v>
      </c>
      <c r="C16882">
        <v>42.360100000000003</v>
      </c>
      <c r="D16882">
        <v>-71.058899999999994</v>
      </c>
      <c r="E16882" s="1" t="s">
        <v>36</v>
      </c>
      <c r="F16882" t="s">
        <v>17789</v>
      </c>
      <c r="G16882">
        <v>0</v>
      </c>
      <c r="H16882">
        <v>1</v>
      </c>
      <c r="I16882">
        <v>0</v>
      </c>
    </row>
    <row r="16883" spans="1:9" hidden="1" x14ac:dyDescent="0.3">
      <c r="A16883" s="1" t="s">
        <v>159</v>
      </c>
      <c r="B16883" s="1" t="s">
        <v>384</v>
      </c>
      <c r="C16883">
        <v>42.360100000000003</v>
      </c>
      <c r="D16883">
        <v>-71.058899999999994</v>
      </c>
      <c r="E16883" s="1" t="s">
        <v>37</v>
      </c>
      <c r="F16883" t="s">
        <v>17790</v>
      </c>
      <c r="G16883">
        <v>0</v>
      </c>
      <c r="H16883">
        <v>1</v>
      </c>
      <c r="I16883">
        <v>0</v>
      </c>
    </row>
    <row r="16884" spans="1:9" hidden="1" x14ac:dyDescent="0.3">
      <c r="A16884" s="1" t="s">
        <v>159</v>
      </c>
      <c r="B16884" s="1" t="s">
        <v>384</v>
      </c>
      <c r="C16884">
        <v>42.360100000000003</v>
      </c>
      <c r="D16884">
        <v>-71.058899999999994</v>
      </c>
      <c r="E16884" s="1" t="s">
        <v>38</v>
      </c>
      <c r="F16884" t="s">
        <v>17791</v>
      </c>
      <c r="G16884">
        <v>0</v>
      </c>
      <c r="H16884">
        <v>1</v>
      </c>
      <c r="I16884">
        <v>0</v>
      </c>
    </row>
    <row r="16885" spans="1:9" hidden="1" x14ac:dyDescent="0.3">
      <c r="A16885" s="1" t="s">
        <v>159</v>
      </c>
      <c r="B16885" s="1" t="s">
        <v>384</v>
      </c>
      <c r="C16885">
        <v>42.360100000000003</v>
      </c>
      <c r="D16885">
        <v>-71.058899999999994</v>
      </c>
      <c r="E16885" s="1" t="s">
        <v>39</v>
      </c>
      <c r="F16885" t="s">
        <v>17792</v>
      </c>
      <c r="G16885">
        <v>0</v>
      </c>
      <c r="H16885">
        <v>1</v>
      </c>
      <c r="I16885">
        <v>0</v>
      </c>
    </row>
    <row r="16886" spans="1:9" hidden="1" x14ac:dyDescent="0.3">
      <c r="A16886" s="1" t="s">
        <v>159</v>
      </c>
      <c r="B16886" s="1" t="s">
        <v>384</v>
      </c>
      <c r="C16886">
        <v>42.360100000000003</v>
      </c>
      <c r="D16886">
        <v>-71.058899999999994</v>
      </c>
      <c r="E16886" s="1" t="s">
        <v>40</v>
      </c>
      <c r="F16886" t="s">
        <v>17793</v>
      </c>
      <c r="G16886">
        <v>0</v>
      </c>
      <c r="H16886">
        <v>1</v>
      </c>
      <c r="I16886">
        <v>0</v>
      </c>
    </row>
    <row r="16887" spans="1:9" hidden="1" x14ac:dyDescent="0.3">
      <c r="A16887" s="1" t="s">
        <v>159</v>
      </c>
      <c r="B16887" s="1" t="s">
        <v>384</v>
      </c>
      <c r="C16887">
        <v>42.360100000000003</v>
      </c>
      <c r="D16887">
        <v>-71.058899999999994</v>
      </c>
      <c r="E16887" s="1" t="s">
        <v>41</v>
      </c>
      <c r="F16887" t="s">
        <v>17794</v>
      </c>
      <c r="G16887">
        <v>0</v>
      </c>
      <c r="H16887">
        <v>1</v>
      </c>
      <c r="I16887">
        <v>1</v>
      </c>
    </row>
    <row r="16888" spans="1:9" hidden="1" x14ac:dyDescent="0.3">
      <c r="A16888" s="1" t="s">
        <v>159</v>
      </c>
      <c r="B16888" s="1" t="s">
        <v>384</v>
      </c>
      <c r="C16888">
        <v>42.360100000000003</v>
      </c>
      <c r="D16888">
        <v>-71.058899999999994</v>
      </c>
      <c r="E16888" s="1" t="s">
        <v>42</v>
      </c>
      <c r="F16888" t="s">
        <v>17795</v>
      </c>
      <c r="G16888">
        <v>0</v>
      </c>
      <c r="H16888">
        <v>1</v>
      </c>
      <c r="I16888">
        <v>1</v>
      </c>
    </row>
    <row r="16889" spans="1:9" hidden="1" x14ac:dyDescent="0.3">
      <c r="A16889" s="1" t="s">
        <v>159</v>
      </c>
      <c r="B16889" s="1" t="s">
        <v>384</v>
      </c>
      <c r="C16889">
        <v>42.360100000000003</v>
      </c>
      <c r="D16889">
        <v>-71.058899999999994</v>
      </c>
      <c r="E16889" s="1" t="s">
        <v>43</v>
      </c>
      <c r="F16889" t="s">
        <v>17796</v>
      </c>
      <c r="G16889">
        <v>0</v>
      </c>
      <c r="H16889">
        <v>1</v>
      </c>
      <c r="I16889">
        <v>1</v>
      </c>
    </row>
    <row r="16890" spans="1:9" hidden="1" x14ac:dyDescent="0.3">
      <c r="A16890" s="1" t="s">
        <v>159</v>
      </c>
      <c r="B16890" s="1" t="s">
        <v>384</v>
      </c>
      <c r="C16890">
        <v>42.360100000000003</v>
      </c>
      <c r="D16890">
        <v>-71.058899999999994</v>
      </c>
      <c r="E16890" s="1" t="s">
        <v>44</v>
      </c>
      <c r="F16890" t="s">
        <v>17797</v>
      </c>
      <c r="G16890">
        <v>0</v>
      </c>
      <c r="H16890">
        <v>1</v>
      </c>
      <c r="I16890">
        <v>1</v>
      </c>
    </row>
    <row r="16891" spans="1:9" hidden="1" x14ac:dyDescent="0.3">
      <c r="A16891" s="1" t="s">
        <v>159</v>
      </c>
      <c r="B16891" s="1" t="s">
        <v>384</v>
      </c>
      <c r="C16891">
        <v>42.360100000000003</v>
      </c>
      <c r="D16891">
        <v>-71.058899999999994</v>
      </c>
      <c r="E16891" s="1" t="s">
        <v>45</v>
      </c>
      <c r="F16891" t="s">
        <v>17798</v>
      </c>
      <c r="G16891">
        <v>0</v>
      </c>
      <c r="H16891">
        <v>1</v>
      </c>
      <c r="I16891">
        <v>1</v>
      </c>
    </row>
    <row r="16892" spans="1:9" hidden="1" x14ac:dyDescent="0.3">
      <c r="A16892" s="1" t="s">
        <v>159</v>
      </c>
      <c r="B16892" s="1" t="s">
        <v>384</v>
      </c>
      <c r="C16892">
        <v>42.360100000000003</v>
      </c>
      <c r="D16892">
        <v>-71.058899999999994</v>
      </c>
      <c r="E16892" s="1" t="s">
        <v>46</v>
      </c>
      <c r="F16892" t="s">
        <v>17799</v>
      </c>
      <c r="G16892">
        <v>0</v>
      </c>
      <c r="H16892">
        <v>1</v>
      </c>
      <c r="I16892">
        <v>1</v>
      </c>
    </row>
    <row r="16893" spans="1:9" hidden="1" x14ac:dyDescent="0.3">
      <c r="A16893" s="1" t="s">
        <v>159</v>
      </c>
      <c r="B16893" s="1" t="s">
        <v>384</v>
      </c>
      <c r="C16893">
        <v>42.360100000000003</v>
      </c>
      <c r="D16893">
        <v>-71.058899999999994</v>
      </c>
      <c r="E16893" s="1" t="s">
        <v>47</v>
      </c>
      <c r="F16893" t="s">
        <v>17800</v>
      </c>
      <c r="G16893">
        <v>0</v>
      </c>
      <c r="H16893">
        <v>1</v>
      </c>
      <c r="I16893">
        <v>1</v>
      </c>
    </row>
    <row r="16894" spans="1:9" hidden="1" x14ac:dyDescent="0.3">
      <c r="A16894" s="1" t="s">
        <v>159</v>
      </c>
      <c r="B16894" s="1" t="s">
        <v>384</v>
      </c>
      <c r="C16894">
        <v>42.360100000000003</v>
      </c>
      <c r="D16894">
        <v>-71.058899999999994</v>
      </c>
      <c r="E16894" s="1" t="s">
        <v>48</v>
      </c>
      <c r="F16894" t="s">
        <v>17299</v>
      </c>
      <c r="G16894">
        <v>0</v>
      </c>
      <c r="H16894">
        <v>3</v>
      </c>
      <c r="I16894">
        <v>1</v>
      </c>
    </row>
    <row r="16895" spans="1:9" hidden="1" x14ac:dyDescent="0.3">
      <c r="A16895" s="1" t="s">
        <v>159</v>
      </c>
      <c r="B16895" s="1" t="s">
        <v>384</v>
      </c>
      <c r="C16895">
        <v>42.360100000000003</v>
      </c>
      <c r="D16895">
        <v>-71.058899999999994</v>
      </c>
      <c r="E16895" s="1" t="s">
        <v>49</v>
      </c>
      <c r="F16895" t="s">
        <v>17300</v>
      </c>
      <c r="G16895">
        <v>0</v>
      </c>
      <c r="H16895">
        <v>3</v>
      </c>
      <c r="I16895">
        <v>1</v>
      </c>
    </row>
    <row r="16896" spans="1:9" hidden="1" x14ac:dyDescent="0.3">
      <c r="A16896" s="1" t="s">
        <v>159</v>
      </c>
      <c r="B16896" s="1" t="s">
        <v>384</v>
      </c>
      <c r="C16896">
        <v>42.360100000000003</v>
      </c>
      <c r="D16896">
        <v>-71.058899999999994</v>
      </c>
      <c r="E16896" s="1" t="s">
        <v>50</v>
      </c>
      <c r="F16896" t="s">
        <v>17301</v>
      </c>
      <c r="G16896">
        <v>0</v>
      </c>
      <c r="H16896">
        <v>8</v>
      </c>
      <c r="I16896">
        <v>1</v>
      </c>
    </row>
    <row r="16897" spans="1:9" hidden="1" x14ac:dyDescent="0.3">
      <c r="A16897" s="1" t="s">
        <v>159</v>
      </c>
      <c r="B16897" s="1" t="s">
        <v>384</v>
      </c>
      <c r="C16897">
        <v>42.360100000000003</v>
      </c>
      <c r="D16897">
        <v>-71.058899999999994</v>
      </c>
      <c r="E16897" s="1" t="s">
        <v>51</v>
      </c>
      <c r="F16897" t="s">
        <v>17302</v>
      </c>
      <c r="G16897">
        <v>0</v>
      </c>
      <c r="H16897">
        <v>8</v>
      </c>
      <c r="I16897">
        <v>1</v>
      </c>
    </row>
    <row r="16898" spans="1:9" hidden="1" x14ac:dyDescent="0.3">
      <c r="A16898" s="1" t="s">
        <v>159</v>
      </c>
      <c r="B16898" s="1" t="s">
        <v>384</v>
      </c>
      <c r="C16898">
        <v>42.360100000000003</v>
      </c>
      <c r="D16898">
        <v>-71.058899999999994</v>
      </c>
      <c r="E16898" s="1" t="s">
        <v>52</v>
      </c>
      <c r="F16898" t="s">
        <v>11254</v>
      </c>
      <c r="G16898">
        <v>0</v>
      </c>
      <c r="H16898">
        <v>0</v>
      </c>
      <c r="I16898">
        <v>0</v>
      </c>
    </row>
    <row r="16899" spans="1:9" hidden="1" x14ac:dyDescent="0.3">
      <c r="A16899" s="1" t="s">
        <v>159</v>
      </c>
      <c r="B16899" s="1" t="s">
        <v>384</v>
      </c>
      <c r="C16899">
        <v>42.360100000000003</v>
      </c>
      <c r="D16899">
        <v>-71.058899999999994</v>
      </c>
      <c r="E16899" s="1" t="s">
        <v>53</v>
      </c>
      <c r="F16899" t="s">
        <v>11452</v>
      </c>
      <c r="G16899">
        <v>0</v>
      </c>
      <c r="H16899">
        <v>0</v>
      </c>
      <c r="I16899">
        <v>0</v>
      </c>
    </row>
    <row r="16900" spans="1:9" hidden="1" x14ac:dyDescent="0.3">
      <c r="A16900" s="1" t="s">
        <v>159</v>
      </c>
      <c r="B16900" s="1" t="s">
        <v>384</v>
      </c>
      <c r="C16900">
        <v>42.360100000000003</v>
      </c>
      <c r="D16900">
        <v>-71.058899999999994</v>
      </c>
      <c r="E16900" s="1" t="s">
        <v>54</v>
      </c>
      <c r="F16900" t="s">
        <v>11647</v>
      </c>
      <c r="G16900">
        <v>0</v>
      </c>
      <c r="H16900">
        <v>0</v>
      </c>
      <c r="I16900">
        <v>0</v>
      </c>
    </row>
    <row r="16901" spans="1:9" hidden="1" x14ac:dyDescent="0.3">
      <c r="A16901" s="1" t="s">
        <v>159</v>
      </c>
      <c r="B16901" s="1" t="s">
        <v>384</v>
      </c>
      <c r="C16901">
        <v>42.360100000000003</v>
      </c>
      <c r="D16901">
        <v>-71.058899999999994</v>
      </c>
      <c r="E16901" s="1" t="s">
        <v>21548</v>
      </c>
      <c r="F16901" t="s">
        <v>21873</v>
      </c>
      <c r="G16901">
        <v>0</v>
      </c>
      <c r="H16901">
        <v>0</v>
      </c>
      <c r="I16901">
        <v>0</v>
      </c>
    </row>
    <row r="16902" spans="1:9" hidden="1" x14ac:dyDescent="0.3">
      <c r="A16902" s="1" t="s">
        <v>159</v>
      </c>
      <c r="B16902" s="1" t="s">
        <v>385</v>
      </c>
      <c r="C16902">
        <v>39.739199999999997</v>
      </c>
      <c r="D16902">
        <v>-104.9903</v>
      </c>
      <c r="E16902" s="1" t="s">
        <v>4</v>
      </c>
      <c r="F16902" t="s">
        <v>1043</v>
      </c>
      <c r="G16902">
        <v>0</v>
      </c>
      <c r="H16902">
        <v>0</v>
      </c>
      <c r="I16902">
        <v>0</v>
      </c>
    </row>
    <row r="16903" spans="1:9" hidden="1" x14ac:dyDescent="0.3">
      <c r="A16903" s="1" t="s">
        <v>159</v>
      </c>
      <c r="B16903" s="1" t="s">
        <v>385</v>
      </c>
      <c r="C16903">
        <v>39.739199999999997</v>
      </c>
      <c r="D16903">
        <v>-104.9903</v>
      </c>
      <c r="E16903" s="1" t="s">
        <v>5</v>
      </c>
      <c r="F16903" t="s">
        <v>1285</v>
      </c>
      <c r="G16903">
        <v>0</v>
      </c>
      <c r="H16903">
        <v>0</v>
      </c>
      <c r="I16903">
        <v>0</v>
      </c>
    </row>
    <row r="16904" spans="1:9" hidden="1" x14ac:dyDescent="0.3">
      <c r="A16904" s="1" t="s">
        <v>159</v>
      </c>
      <c r="B16904" s="1" t="s">
        <v>385</v>
      </c>
      <c r="C16904">
        <v>39.739199999999997</v>
      </c>
      <c r="D16904">
        <v>-104.9903</v>
      </c>
      <c r="E16904" s="1" t="s">
        <v>6</v>
      </c>
      <c r="F16904" t="s">
        <v>1527</v>
      </c>
      <c r="G16904">
        <v>0</v>
      </c>
      <c r="H16904">
        <v>0</v>
      </c>
      <c r="I16904">
        <v>0</v>
      </c>
    </row>
    <row r="16905" spans="1:9" hidden="1" x14ac:dyDescent="0.3">
      <c r="A16905" s="1" t="s">
        <v>159</v>
      </c>
      <c r="B16905" s="1" t="s">
        <v>385</v>
      </c>
      <c r="C16905">
        <v>39.739199999999997</v>
      </c>
      <c r="D16905">
        <v>-104.9903</v>
      </c>
      <c r="E16905" s="1" t="s">
        <v>7</v>
      </c>
      <c r="F16905" t="s">
        <v>1768</v>
      </c>
      <c r="G16905">
        <v>0</v>
      </c>
      <c r="H16905">
        <v>0</v>
      </c>
      <c r="I16905">
        <v>0</v>
      </c>
    </row>
    <row r="16906" spans="1:9" hidden="1" x14ac:dyDescent="0.3">
      <c r="A16906" s="1" t="s">
        <v>159</v>
      </c>
      <c r="B16906" s="1" t="s">
        <v>385</v>
      </c>
      <c r="C16906">
        <v>39.739199999999997</v>
      </c>
      <c r="D16906">
        <v>-104.9903</v>
      </c>
      <c r="E16906" s="1" t="s">
        <v>8</v>
      </c>
      <c r="F16906" t="s">
        <v>2009</v>
      </c>
      <c r="G16906">
        <v>0</v>
      </c>
      <c r="H16906">
        <v>0</v>
      </c>
      <c r="I16906">
        <v>0</v>
      </c>
    </row>
    <row r="16907" spans="1:9" hidden="1" x14ac:dyDescent="0.3">
      <c r="A16907" s="1" t="s">
        <v>159</v>
      </c>
      <c r="B16907" s="1" t="s">
        <v>385</v>
      </c>
      <c r="C16907">
        <v>39.739199999999997</v>
      </c>
      <c r="D16907">
        <v>-104.9903</v>
      </c>
      <c r="E16907" s="1" t="s">
        <v>9</v>
      </c>
      <c r="F16907" t="s">
        <v>2247</v>
      </c>
      <c r="G16907">
        <v>0</v>
      </c>
      <c r="H16907">
        <v>0</v>
      </c>
      <c r="I16907">
        <v>0</v>
      </c>
    </row>
    <row r="16908" spans="1:9" hidden="1" x14ac:dyDescent="0.3">
      <c r="A16908" s="1" t="s">
        <v>159</v>
      </c>
      <c r="B16908" s="1" t="s">
        <v>385</v>
      </c>
      <c r="C16908">
        <v>39.739199999999997</v>
      </c>
      <c r="D16908">
        <v>-104.9903</v>
      </c>
      <c r="E16908" s="1" t="s">
        <v>10</v>
      </c>
      <c r="F16908" t="s">
        <v>2485</v>
      </c>
      <c r="G16908">
        <v>0</v>
      </c>
      <c r="H16908">
        <v>0</v>
      </c>
      <c r="I16908">
        <v>0</v>
      </c>
    </row>
    <row r="16909" spans="1:9" hidden="1" x14ac:dyDescent="0.3">
      <c r="A16909" s="1" t="s">
        <v>159</v>
      </c>
      <c r="B16909" s="1" t="s">
        <v>385</v>
      </c>
      <c r="C16909">
        <v>39.739199999999997</v>
      </c>
      <c r="D16909">
        <v>-104.9903</v>
      </c>
      <c r="E16909" s="1" t="s">
        <v>11</v>
      </c>
      <c r="F16909" t="s">
        <v>2723</v>
      </c>
      <c r="G16909">
        <v>0</v>
      </c>
      <c r="H16909">
        <v>0</v>
      </c>
      <c r="I16909">
        <v>0</v>
      </c>
    </row>
    <row r="16910" spans="1:9" hidden="1" x14ac:dyDescent="0.3">
      <c r="A16910" s="1" t="s">
        <v>159</v>
      </c>
      <c r="B16910" s="1" t="s">
        <v>385</v>
      </c>
      <c r="C16910">
        <v>39.739199999999997</v>
      </c>
      <c r="D16910">
        <v>-104.9903</v>
      </c>
      <c r="E16910" s="1" t="s">
        <v>12</v>
      </c>
      <c r="F16910" t="s">
        <v>2961</v>
      </c>
      <c r="G16910">
        <v>0</v>
      </c>
      <c r="H16910">
        <v>0</v>
      </c>
      <c r="I16910">
        <v>0</v>
      </c>
    </row>
    <row r="16911" spans="1:9" hidden="1" x14ac:dyDescent="0.3">
      <c r="A16911" s="1" t="s">
        <v>159</v>
      </c>
      <c r="B16911" s="1" t="s">
        <v>385</v>
      </c>
      <c r="C16911">
        <v>39.739199999999997</v>
      </c>
      <c r="D16911">
        <v>-104.9903</v>
      </c>
      <c r="E16911" s="1" t="s">
        <v>13</v>
      </c>
      <c r="F16911" t="s">
        <v>3198</v>
      </c>
      <c r="G16911">
        <v>0</v>
      </c>
      <c r="H16911">
        <v>0</v>
      </c>
      <c r="I16911">
        <v>0</v>
      </c>
    </row>
    <row r="16912" spans="1:9" hidden="1" x14ac:dyDescent="0.3">
      <c r="A16912" s="1" t="s">
        <v>159</v>
      </c>
      <c r="B16912" s="1" t="s">
        <v>385</v>
      </c>
      <c r="C16912">
        <v>39.739199999999997</v>
      </c>
      <c r="D16912">
        <v>-104.9903</v>
      </c>
      <c r="E16912" s="1" t="s">
        <v>14</v>
      </c>
      <c r="F16912" t="s">
        <v>3434</v>
      </c>
      <c r="G16912">
        <v>0</v>
      </c>
      <c r="H16912">
        <v>0</v>
      </c>
      <c r="I16912">
        <v>0</v>
      </c>
    </row>
    <row r="16913" spans="1:9" hidden="1" x14ac:dyDescent="0.3">
      <c r="A16913" s="1" t="s">
        <v>159</v>
      </c>
      <c r="B16913" s="1" t="s">
        <v>385</v>
      </c>
      <c r="C16913">
        <v>39.739199999999997</v>
      </c>
      <c r="D16913">
        <v>-104.9903</v>
      </c>
      <c r="E16913" s="1" t="s">
        <v>15</v>
      </c>
      <c r="F16913" t="s">
        <v>3670</v>
      </c>
      <c r="G16913">
        <v>0</v>
      </c>
      <c r="H16913">
        <v>0</v>
      </c>
      <c r="I16913">
        <v>0</v>
      </c>
    </row>
    <row r="16914" spans="1:9" hidden="1" x14ac:dyDescent="0.3">
      <c r="A16914" s="1" t="s">
        <v>159</v>
      </c>
      <c r="B16914" s="1" t="s">
        <v>385</v>
      </c>
      <c r="C16914">
        <v>39.739199999999997</v>
      </c>
      <c r="D16914">
        <v>-104.9903</v>
      </c>
      <c r="E16914" s="1" t="s">
        <v>16</v>
      </c>
      <c r="F16914" t="s">
        <v>3906</v>
      </c>
      <c r="G16914">
        <v>0</v>
      </c>
      <c r="H16914">
        <v>0</v>
      </c>
      <c r="I16914">
        <v>0</v>
      </c>
    </row>
    <row r="16915" spans="1:9" hidden="1" x14ac:dyDescent="0.3">
      <c r="A16915" s="1" t="s">
        <v>159</v>
      </c>
      <c r="B16915" s="1" t="s">
        <v>385</v>
      </c>
      <c r="C16915">
        <v>39.739199999999997</v>
      </c>
      <c r="D16915">
        <v>-104.9903</v>
      </c>
      <c r="E16915" s="1" t="s">
        <v>17</v>
      </c>
      <c r="F16915" t="s">
        <v>4141</v>
      </c>
      <c r="G16915">
        <v>0</v>
      </c>
      <c r="H16915">
        <v>0</v>
      </c>
      <c r="I16915">
        <v>0</v>
      </c>
    </row>
    <row r="16916" spans="1:9" hidden="1" x14ac:dyDescent="0.3">
      <c r="A16916" s="1" t="s">
        <v>159</v>
      </c>
      <c r="B16916" s="1" t="s">
        <v>385</v>
      </c>
      <c r="C16916">
        <v>39.739199999999997</v>
      </c>
      <c r="D16916">
        <v>-104.9903</v>
      </c>
      <c r="E16916" s="1" t="s">
        <v>18</v>
      </c>
      <c r="F16916" t="s">
        <v>4376</v>
      </c>
      <c r="G16916">
        <v>0</v>
      </c>
      <c r="H16916">
        <v>0</v>
      </c>
      <c r="I16916">
        <v>0</v>
      </c>
    </row>
    <row r="16917" spans="1:9" hidden="1" x14ac:dyDescent="0.3">
      <c r="A16917" s="1" t="s">
        <v>159</v>
      </c>
      <c r="B16917" s="1" t="s">
        <v>385</v>
      </c>
      <c r="C16917">
        <v>39.739199999999997</v>
      </c>
      <c r="D16917">
        <v>-104.9903</v>
      </c>
      <c r="E16917" s="1" t="s">
        <v>19</v>
      </c>
      <c r="F16917" t="s">
        <v>4611</v>
      </c>
      <c r="G16917">
        <v>0</v>
      </c>
      <c r="H16917">
        <v>0</v>
      </c>
      <c r="I16917">
        <v>0</v>
      </c>
    </row>
    <row r="16918" spans="1:9" hidden="1" x14ac:dyDescent="0.3">
      <c r="A16918" s="1" t="s">
        <v>159</v>
      </c>
      <c r="B16918" s="1" t="s">
        <v>385</v>
      </c>
      <c r="C16918">
        <v>39.739199999999997</v>
      </c>
      <c r="D16918">
        <v>-104.9903</v>
      </c>
      <c r="E16918" s="1" t="s">
        <v>20</v>
      </c>
      <c r="F16918" t="s">
        <v>4846</v>
      </c>
      <c r="G16918">
        <v>0</v>
      </c>
      <c r="H16918">
        <v>0</v>
      </c>
      <c r="I16918">
        <v>0</v>
      </c>
    </row>
    <row r="16919" spans="1:9" hidden="1" x14ac:dyDescent="0.3">
      <c r="A16919" s="1" t="s">
        <v>159</v>
      </c>
      <c r="B16919" s="1" t="s">
        <v>385</v>
      </c>
      <c r="C16919">
        <v>39.739199999999997</v>
      </c>
      <c r="D16919">
        <v>-104.9903</v>
      </c>
      <c r="E16919" s="1" t="s">
        <v>21</v>
      </c>
      <c r="F16919" t="s">
        <v>5081</v>
      </c>
      <c r="G16919">
        <v>0</v>
      </c>
      <c r="H16919">
        <v>0</v>
      </c>
      <c r="I16919">
        <v>0</v>
      </c>
    </row>
    <row r="16920" spans="1:9" hidden="1" x14ac:dyDescent="0.3">
      <c r="A16920" s="1" t="s">
        <v>159</v>
      </c>
      <c r="B16920" s="1" t="s">
        <v>385</v>
      </c>
      <c r="C16920">
        <v>39.739199999999997</v>
      </c>
      <c r="D16920">
        <v>-104.9903</v>
      </c>
      <c r="E16920" s="1" t="s">
        <v>22</v>
      </c>
      <c r="F16920" t="s">
        <v>5316</v>
      </c>
      <c r="G16920">
        <v>0</v>
      </c>
      <c r="H16920">
        <v>0</v>
      </c>
      <c r="I16920">
        <v>0</v>
      </c>
    </row>
    <row r="16921" spans="1:9" hidden="1" x14ac:dyDescent="0.3">
      <c r="A16921" s="1" t="s">
        <v>159</v>
      </c>
      <c r="B16921" s="1" t="s">
        <v>385</v>
      </c>
      <c r="C16921">
        <v>39.739199999999997</v>
      </c>
      <c r="D16921">
        <v>-104.9903</v>
      </c>
      <c r="E16921" s="1" t="s">
        <v>23</v>
      </c>
      <c r="F16921" t="s">
        <v>5551</v>
      </c>
      <c r="G16921">
        <v>0</v>
      </c>
      <c r="H16921">
        <v>0</v>
      </c>
      <c r="I16921">
        <v>0</v>
      </c>
    </row>
    <row r="16922" spans="1:9" hidden="1" x14ac:dyDescent="0.3">
      <c r="A16922" s="1" t="s">
        <v>159</v>
      </c>
      <c r="B16922" s="1" t="s">
        <v>385</v>
      </c>
      <c r="C16922">
        <v>39.739199999999997</v>
      </c>
      <c r="D16922">
        <v>-104.9903</v>
      </c>
      <c r="E16922" s="1" t="s">
        <v>24</v>
      </c>
      <c r="F16922" t="s">
        <v>5786</v>
      </c>
      <c r="G16922">
        <v>0</v>
      </c>
      <c r="H16922">
        <v>0</v>
      </c>
      <c r="I16922">
        <v>0</v>
      </c>
    </row>
    <row r="16923" spans="1:9" hidden="1" x14ac:dyDescent="0.3">
      <c r="A16923" s="1" t="s">
        <v>159</v>
      </c>
      <c r="B16923" s="1" t="s">
        <v>385</v>
      </c>
      <c r="C16923">
        <v>39.739199999999997</v>
      </c>
      <c r="D16923">
        <v>-104.9903</v>
      </c>
      <c r="E16923" s="1" t="s">
        <v>25</v>
      </c>
      <c r="F16923" t="s">
        <v>6020</v>
      </c>
      <c r="G16923">
        <v>0</v>
      </c>
      <c r="H16923">
        <v>0</v>
      </c>
      <c r="I16923">
        <v>0</v>
      </c>
    </row>
    <row r="16924" spans="1:9" hidden="1" x14ac:dyDescent="0.3">
      <c r="A16924" s="1" t="s">
        <v>159</v>
      </c>
      <c r="B16924" s="1" t="s">
        <v>385</v>
      </c>
      <c r="C16924">
        <v>39.739199999999997</v>
      </c>
      <c r="D16924">
        <v>-104.9903</v>
      </c>
      <c r="E16924" s="1" t="s">
        <v>26</v>
      </c>
      <c r="F16924" t="s">
        <v>6254</v>
      </c>
      <c r="G16924">
        <v>0</v>
      </c>
      <c r="H16924">
        <v>0</v>
      </c>
      <c r="I16924">
        <v>0</v>
      </c>
    </row>
    <row r="16925" spans="1:9" hidden="1" x14ac:dyDescent="0.3">
      <c r="A16925" s="1" t="s">
        <v>159</v>
      </c>
      <c r="B16925" s="1" t="s">
        <v>385</v>
      </c>
      <c r="C16925">
        <v>39.739199999999997</v>
      </c>
      <c r="D16925">
        <v>-104.9903</v>
      </c>
      <c r="E16925" s="1" t="s">
        <v>27</v>
      </c>
      <c r="F16925" t="s">
        <v>6488</v>
      </c>
      <c r="G16925">
        <v>0</v>
      </c>
      <c r="H16925">
        <v>0</v>
      </c>
      <c r="I16925">
        <v>0</v>
      </c>
    </row>
    <row r="16926" spans="1:9" hidden="1" x14ac:dyDescent="0.3">
      <c r="A16926" s="1" t="s">
        <v>159</v>
      </c>
      <c r="B16926" s="1" t="s">
        <v>385</v>
      </c>
      <c r="C16926">
        <v>39.739199999999997</v>
      </c>
      <c r="D16926">
        <v>-104.9903</v>
      </c>
      <c r="E16926" s="1" t="s">
        <v>28</v>
      </c>
      <c r="F16926" t="s">
        <v>6722</v>
      </c>
      <c r="G16926">
        <v>0</v>
      </c>
      <c r="H16926">
        <v>0</v>
      </c>
      <c r="I16926">
        <v>0</v>
      </c>
    </row>
    <row r="16927" spans="1:9" hidden="1" x14ac:dyDescent="0.3">
      <c r="A16927" s="1" t="s">
        <v>159</v>
      </c>
      <c r="B16927" s="1" t="s">
        <v>385</v>
      </c>
      <c r="C16927">
        <v>39.739199999999997</v>
      </c>
      <c r="D16927">
        <v>-104.9903</v>
      </c>
      <c r="E16927" s="1" t="s">
        <v>29</v>
      </c>
      <c r="F16927" t="s">
        <v>6956</v>
      </c>
      <c r="G16927">
        <v>0</v>
      </c>
      <c r="H16927">
        <v>0</v>
      </c>
      <c r="I16927">
        <v>0</v>
      </c>
    </row>
    <row r="16928" spans="1:9" hidden="1" x14ac:dyDescent="0.3">
      <c r="A16928" s="1" t="s">
        <v>159</v>
      </c>
      <c r="B16928" s="1" t="s">
        <v>385</v>
      </c>
      <c r="C16928">
        <v>39.739199999999997</v>
      </c>
      <c r="D16928">
        <v>-104.9903</v>
      </c>
      <c r="E16928" s="1" t="s">
        <v>30</v>
      </c>
      <c r="F16928" t="s">
        <v>7190</v>
      </c>
      <c r="G16928">
        <v>0</v>
      </c>
      <c r="H16928">
        <v>0</v>
      </c>
      <c r="I16928">
        <v>0</v>
      </c>
    </row>
    <row r="16929" spans="1:9" hidden="1" x14ac:dyDescent="0.3">
      <c r="A16929" s="1" t="s">
        <v>159</v>
      </c>
      <c r="B16929" s="1" t="s">
        <v>385</v>
      </c>
      <c r="C16929">
        <v>39.739199999999997</v>
      </c>
      <c r="D16929">
        <v>-104.9903</v>
      </c>
      <c r="E16929" s="1" t="s">
        <v>31</v>
      </c>
      <c r="F16929" t="s">
        <v>7424</v>
      </c>
      <c r="G16929">
        <v>0</v>
      </c>
      <c r="H16929">
        <v>0</v>
      </c>
      <c r="I16929">
        <v>0</v>
      </c>
    </row>
    <row r="16930" spans="1:9" hidden="1" x14ac:dyDescent="0.3">
      <c r="A16930" s="1" t="s">
        <v>159</v>
      </c>
      <c r="B16930" s="1" t="s">
        <v>385</v>
      </c>
      <c r="C16930">
        <v>39.739199999999997</v>
      </c>
      <c r="D16930">
        <v>-104.9903</v>
      </c>
      <c r="E16930" s="1" t="s">
        <v>32</v>
      </c>
      <c r="F16930" t="s">
        <v>7658</v>
      </c>
      <c r="G16930">
        <v>0</v>
      </c>
      <c r="H16930">
        <v>0</v>
      </c>
      <c r="I16930">
        <v>0</v>
      </c>
    </row>
    <row r="16931" spans="1:9" hidden="1" x14ac:dyDescent="0.3">
      <c r="A16931" s="1" t="s">
        <v>159</v>
      </c>
      <c r="B16931" s="1" t="s">
        <v>385</v>
      </c>
      <c r="C16931">
        <v>39.739199999999997</v>
      </c>
      <c r="D16931">
        <v>-104.9903</v>
      </c>
      <c r="E16931" s="1" t="s">
        <v>33</v>
      </c>
      <c r="F16931" t="s">
        <v>7892</v>
      </c>
      <c r="G16931">
        <v>0</v>
      </c>
      <c r="H16931">
        <v>0</v>
      </c>
      <c r="I16931">
        <v>0</v>
      </c>
    </row>
    <row r="16932" spans="1:9" hidden="1" x14ac:dyDescent="0.3">
      <c r="A16932" s="1" t="s">
        <v>159</v>
      </c>
      <c r="B16932" s="1" t="s">
        <v>385</v>
      </c>
      <c r="C16932">
        <v>39.739199999999997</v>
      </c>
      <c r="D16932">
        <v>-104.9903</v>
      </c>
      <c r="E16932" s="1" t="s">
        <v>34</v>
      </c>
      <c r="F16932" t="s">
        <v>8126</v>
      </c>
      <c r="G16932">
        <v>0</v>
      </c>
      <c r="H16932">
        <v>0</v>
      </c>
      <c r="I16932">
        <v>0</v>
      </c>
    </row>
    <row r="16933" spans="1:9" hidden="1" x14ac:dyDescent="0.3">
      <c r="A16933" s="1" t="s">
        <v>159</v>
      </c>
      <c r="B16933" s="1" t="s">
        <v>385</v>
      </c>
      <c r="C16933">
        <v>39.739199999999997</v>
      </c>
      <c r="D16933">
        <v>-104.9903</v>
      </c>
      <c r="E16933" s="1" t="s">
        <v>35</v>
      </c>
      <c r="F16933" t="s">
        <v>8358</v>
      </c>
      <c r="G16933">
        <v>0</v>
      </c>
      <c r="H16933">
        <v>0</v>
      </c>
      <c r="I16933">
        <v>0</v>
      </c>
    </row>
    <row r="16934" spans="1:9" hidden="1" x14ac:dyDescent="0.3">
      <c r="A16934" s="1" t="s">
        <v>159</v>
      </c>
      <c r="B16934" s="1" t="s">
        <v>385</v>
      </c>
      <c r="C16934">
        <v>39.739199999999997</v>
      </c>
      <c r="D16934">
        <v>-104.9903</v>
      </c>
      <c r="E16934" s="1" t="s">
        <v>36</v>
      </c>
      <c r="F16934" t="s">
        <v>8590</v>
      </c>
      <c r="G16934">
        <v>0</v>
      </c>
      <c r="H16934">
        <v>0</v>
      </c>
      <c r="I16934">
        <v>0</v>
      </c>
    </row>
    <row r="16935" spans="1:9" hidden="1" x14ac:dyDescent="0.3">
      <c r="A16935" s="1" t="s">
        <v>159</v>
      </c>
      <c r="B16935" s="1" t="s">
        <v>385</v>
      </c>
      <c r="C16935">
        <v>39.739199999999997</v>
      </c>
      <c r="D16935">
        <v>-104.9903</v>
      </c>
      <c r="E16935" s="1" t="s">
        <v>37</v>
      </c>
      <c r="F16935" t="s">
        <v>8821</v>
      </c>
      <c r="G16935">
        <v>0</v>
      </c>
      <c r="H16935">
        <v>0</v>
      </c>
      <c r="I16935">
        <v>0</v>
      </c>
    </row>
    <row r="16936" spans="1:9" hidden="1" x14ac:dyDescent="0.3">
      <c r="A16936" s="1" t="s">
        <v>159</v>
      </c>
      <c r="B16936" s="1" t="s">
        <v>385</v>
      </c>
      <c r="C16936">
        <v>39.739199999999997</v>
      </c>
      <c r="D16936">
        <v>-104.9903</v>
      </c>
      <c r="E16936" s="1" t="s">
        <v>38</v>
      </c>
      <c r="F16936" t="s">
        <v>9052</v>
      </c>
      <c r="G16936">
        <v>0</v>
      </c>
      <c r="H16936">
        <v>0</v>
      </c>
      <c r="I16936">
        <v>0</v>
      </c>
    </row>
    <row r="16937" spans="1:9" hidden="1" x14ac:dyDescent="0.3">
      <c r="A16937" s="1" t="s">
        <v>159</v>
      </c>
      <c r="B16937" s="1" t="s">
        <v>385</v>
      </c>
      <c r="C16937">
        <v>39.739199999999997</v>
      </c>
      <c r="D16937">
        <v>-104.9903</v>
      </c>
      <c r="E16937" s="1" t="s">
        <v>39</v>
      </c>
      <c r="F16937" t="s">
        <v>9283</v>
      </c>
      <c r="G16937">
        <v>0</v>
      </c>
      <c r="H16937">
        <v>0</v>
      </c>
      <c r="I16937">
        <v>0</v>
      </c>
    </row>
    <row r="16938" spans="1:9" hidden="1" x14ac:dyDescent="0.3">
      <c r="A16938" s="1" t="s">
        <v>159</v>
      </c>
      <c r="B16938" s="1" t="s">
        <v>385</v>
      </c>
      <c r="C16938">
        <v>39.739199999999997</v>
      </c>
      <c r="D16938">
        <v>-104.9903</v>
      </c>
      <c r="E16938" s="1" t="s">
        <v>40</v>
      </c>
      <c r="F16938" t="s">
        <v>9514</v>
      </c>
      <c r="G16938">
        <v>0</v>
      </c>
      <c r="H16938">
        <v>0</v>
      </c>
      <c r="I16938">
        <v>0</v>
      </c>
    </row>
    <row r="16939" spans="1:9" hidden="1" x14ac:dyDescent="0.3">
      <c r="A16939" s="1" t="s">
        <v>159</v>
      </c>
      <c r="B16939" s="1" t="s">
        <v>385</v>
      </c>
      <c r="C16939">
        <v>39.739199999999997</v>
      </c>
      <c r="D16939">
        <v>-104.9903</v>
      </c>
      <c r="E16939" s="1" t="s">
        <v>41</v>
      </c>
      <c r="F16939" t="s">
        <v>9745</v>
      </c>
      <c r="G16939">
        <v>0</v>
      </c>
      <c r="H16939">
        <v>0</v>
      </c>
      <c r="I16939">
        <v>0</v>
      </c>
    </row>
    <row r="16940" spans="1:9" hidden="1" x14ac:dyDescent="0.3">
      <c r="A16940" s="1" t="s">
        <v>159</v>
      </c>
      <c r="B16940" s="1" t="s">
        <v>385</v>
      </c>
      <c r="C16940">
        <v>39.739199999999997</v>
      </c>
      <c r="D16940">
        <v>-104.9903</v>
      </c>
      <c r="E16940" s="1" t="s">
        <v>42</v>
      </c>
      <c r="F16940" t="s">
        <v>9976</v>
      </c>
      <c r="G16940">
        <v>0</v>
      </c>
      <c r="H16940">
        <v>0</v>
      </c>
      <c r="I16940">
        <v>0</v>
      </c>
    </row>
    <row r="16941" spans="1:9" hidden="1" x14ac:dyDescent="0.3">
      <c r="A16941" s="1" t="s">
        <v>159</v>
      </c>
      <c r="B16941" s="1" t="s">
        <v>385</v>
      </c>
      <c r="C16941">
        <v>39.739199999999997</v>
      </c>
      <c r="D16941">
        <v>-104.9903</v>
      </c>
      <c r="E16941" s="1" t="s">
        <v>43</v>
      </c>
      <c r="F16941" t="s">
        <v>10204</v>
      </c>
      <c r="G16941">
        <v>0</v>
      </c>
      <c r="H16941">
        <v>0</v>
      </c>
      <c r="I16941">
        <v>0</v>
      </c>
    </row>
    <row r="16942" spans="1:9" hidden="1" x14ac:dyDescent="0.3">
      <c r="A16942" s="1" t="s">
        <v>159</v>
      </c>
      <c r="B16942" s="1" t="s">
        <v>385</v>
      </c>
      <c r="C16942">
        <v>39.739199999999997</v>
      </c>
      <c r="D16942">
        <v>-104.9903</v>
      </c>
      <c r="E16942" s="1" t="s">
        <v>44</v>
      </c>
      <c r="F16942" t="s">
        <v>10431</v>
      </c>
      <c r="G16942">
        <v>0</v>
      </c>
      <c r="H16942">
        <v>0</v>
      </c>
      <c r="I16942">
        <v>0</v>
      </c>
    </row>
    <row r="16943" spans="1:9" hidden="1" x14ac:dyDescent="0.3">
      <c r="A16943" s="1" t="s">
        <v>159</v>
      </c>
      <c r="B16943" s="1" t="s">
        <v>385</v>
      </c>
      <c r="C16943">
        <v>39.739199999999997</v>
      </c>
      <c r="D16943">
        <v>-104.9903</v>
      </c>
      <c r="E16943" s="1" t="s">
        <v>45</v>
      </c>
      <c r="F16943" t="s">
        <v>10651</v>
      </c>
      <c r="G16943">
        <v>0</v>
      </c>
      <c r="H16943">
        <v>0</v>
      </c>
      <c r="I16943">
        <v>0</v>
      </c>
    </row>
    <row r="16944" spans="1:9" hidden="1" x14ac:dyDescent="0.3">
      <c r="A16944" s="1" t="s">
        <v>159</v>
      </c>
      <c r="B16944" s="1" t="s">
        <v>385</v>
      </c>
      <c r="C16944">
        <v>39.739199999999997</v>
      </c>
      <c r="D16944">
        <v>-104.9903</v>
      </c>
      <c r="E16944" s="1" t="s">
        <v>46</v>
      </c>
      <c r="F16944" t="s">
        <v>10867</v>
      </c>
      <c r="G16944">
        <v>0</v>
      </c>
      <c r="H16944">
        <v>0</v>
      </c>
      <c r="I16944">
        <v>0</v>
      </c>
    </row>
    <row r="16945" spans="1:9" hidden="1" x14ac:dyDescent="0.3">
      <c r="A16945" s="1" t="s">
        <v>159</v>
      </c>
      <c r="B16945" s="1" t="s">
        <v>385</v>
      </c>
      <c r="C16945">
        <v>39.739199999999997</v>
      </c>
      <c r="D16945">
        <v>-104.9903</v>
      </c>
      <c r="E16945" s="1" t="s">
        <v>47</v>
      </c>
      <c r="F16945" t="s">
        <v>11076</v>
      </c>
      <c r="G16945">
        <v>0</v>
      </c>
      <c r="H16945">
        <v>0</v>
      </c>
      <c r="I16945">
        <v>0</v>
      </c>
    </row>
    <row r="16946" spans="1:9" hidden="1" x14ac:dyDescent="0.3">
      <c r="A16946" s="1" t="s">
        <v>159</v>
      </c>
      <c r="B16946" s="1" t="s">
        <v>385</v>
      </c>
      <c r="C16946">
        <v>39.739199999999997</v>
      </c>
      <c r="D16946">
        <v>-104.9903</v>
      </c>
      <c r="E16946" s="1" t="s">
        <v>48</v>
      </c>
      <c r="F16946" t="s">
        <v>17453</v>
      </c>
      <c r="G16946">
        <v>0</v>
      </c>
      <c r="H16946">
        <v>2</v>
      </c>
      <c r="I16946">
        <v>0</v>
      </c>
    </row>
    <row r="16947" spans="1:9" hidden="1" x14ac:dyDescent="0.3">
      <c r="A16947" s="1" t="s">
        <v>159</v>
      </c>
      <c r="B16947" s="1" t="s">
        <v>385</v>
      </c>
      <c r="C16947">
        <v>39.739199999999997</v>
      </c>
      <c r="D16947">
        <v>-104.9903</v>
      </c>
      <c r="E16947" s="1" t="s">
        <v>49</v>
      </c>
      <c r="F16947" t="s">
        <v>17454</v>
      </c>
      <c r="G16947">
        <v>0</v>
      </c>
      <c r="H16947">
        <v>2</v>
      </c>
      <c r="I16947">
        <v>0</v>
      </c>
    </row>
    <row r="16948" spans="1:9" hidden="1" x14ac:dyDescent="0.3">
      <c r="A16948" s="1" t="s">
        <v>159</v>
      </c>
      <c r="B16948" s="1" t="s">
        <v>385</v>
      </c>
      <c r="C16948">
        <v>39.739199999999997</v>
      </c>
      <c r="D16948">
        <v>-104.9903</v>
      </c>
      <c r="E16948" s="1" t="s">
        <v>50</v>
      </c>
      <c r="F16948" t="s">
        <v>17455</v>
      </c>
      <c r="G16948">
        <v>0</v>
      </c>
      <c r="H16948">
        <v>2</v>
      </c>
      <c r="I16948">
        <v>0</v>
      </c>
    </row>
    <row r="16949" spans="1:9" hidden="1" x14ac:dyDescent="0.3">
      <c r="A16949" s="1" t="s">
        <v>159</v>
      </c>
      <c r="B16949" s="1" t="s">
        <v>385</v>
      </c>
      <c r="C16949">
        <v>39.739199999999997</v>
      </c>
      <c r="D16949">
        <v>-104.9903</v>
      </c>
      <c r="E16949" s="1" t="s">
        <v>51</v>
      </c>
      <c r="F16949" t="s">
        <v>17456</v>
      </c>
      <c r="G16949">
        <v>0</v>
      </c>
      <c r="H16949">
        <v>2</v>
      </c>
      <c r="I16949">
        <v>0</v>
      </c>
    </row>
    <row r="16950" spans="1:9" hidden="1" x14ac:dyDescent="0.3">
      <c r="A16950" s="1" t="s">
        <v>159</v>
      </c>
      <c r="B16950" s="1" t="s">
        <v>385</v>
      </c>
      <c r="C16950">
        <v>39.739199999999997</v>
      </c>
      <c r="D16950">
        <v>-104.9903</v>
      </c>
      <c r="E16950" s="1" t="s">
        <v>52</v>
      </c>
      <c r="F16950" t="s">
        <v>11255</v>
      </c>
      <c r="G16950">
        <v>0</v>
      </c>
      <c r="H16950">
        <v>0</v>
      </c>
      <c r="I16950">
        <v>0</v>
      </c>
    </row>
    <row r="16951" spans="1:9" hidden="1" x14ac:dyDescent="0.3">
      <c r="A16951" s="1" t="s">
        <v>159</v>
      </c>
      <c r="B16951" s="1" t="s">
        <v>385</v>
      </c>
      <c r="C16951">
        <v>39.739199999999997</v>
      </c>
      <c r="D16951">
        <v>-104.9903</v>
      </c>
      <c r="E16951" s="1" t="s">
        <v>53</v>
      </c>
      <c r="F16951" t="s">
        <v>11453</v>
      </c>
      <c r="G16951">
        <v>0</v>
      </c>
      <c r="H16951">
        <v>0</v>
      </c>
      <c r="I16951">
        <v>0</v>
      </c>
    </row>
    <row r="16952" spans="1:9" hidden="1" x14ac:dyDescent="0.3">
      <c r="A16952" s="1" t="s">
        <v>159</v>
      </c>
      <c r="B16952" s="1" t="s">
        <v>385</v>
      </c>
      <c r="C16952">
        <v>39.739199999999997</v>
      </c>
      <c r="D16952">
        <v>-104.9903</v>
      </c>
      <c r="E16952" s="1" t="s">
        <v>54</v>
      </c>
      <c r="F16952" t="s">
        <v>11648</v>
      </c>
      <c r="G16952">
        <v>0</v>
      </c>
      <c r="H16952">
        <v>0</v>
      </c>
      <c r="I16952">
        <v>0</v>
      </c>
    </row>
    <row r="16953" spans="1:9" hidden="1" x14ac:dyDescent="0.3">
      <c r="A16953" s="1" t="s">
        <v>159</v>
      </c>
      <c r="B16953" s="1" t="s">
        <v>385</v>
      </c>
      <c r="C16953">
        <v>39.739199999999997</v>
      </c>
      <c r="D16953">
        <v>-104.9903</v>
      </c>
      <c r="E16953" s="1" t="s">
        <v>21548</v>
      </c>
      <c r="F16953" t="s">
        <v>21874</v>
      </c>
      <c r="G16953">
        <v>0</v>
      </c>
      <c r="H16953">
        <v>0</v>
      </c>
      <c r="I16953">
        <v>0</v>
      </c>
    </row>
    <row r="16954" spans="1:9" hidden="1" x14ac:dyDescent="0.3">
      <c r="A16954" s="1" t="s">
        <v>159</v>
      </c>
      <c r="B16954" s="1" t="s">
        <v>386</v>
      </c>
      <c r="C16954">
        <v>39.591200000000001</v>
      </c>
      <c r="D16954">
        <v>-106.06399999999999</v>
      </c>
      <c r="E16954" s="1" t="s">
        <v>4</v>
      </c>
      <c r="F16954" t="s">
        <v>1044</v>
      </c>
      <c r="G16954">
        <v>0</v>
      </c>
      <c r="H16954">
        <v>0</v>
      </c>
      <c r="I16954">
        <v>0</v>
      </c>
    </row>
    <row r="16955" spans="1:9" hidden="1" x14ac:dyDescent="0.3">
      <c r="A16955" s="1" t="s">
        <v>159</v>
      </c>
      <c r="B16955" s="1" t="s">
        <v>386</v>
      </c>
      <c r="C16955">
        <v>39.591200000000001</v>
      </c>
      <c r="D16955">
        <v>-106.06399999999999</v>
      </c>
      <c r="E16955" s="1" t="s">
        <v>5</v>
      </c>
      <c r="F16955" t="s">
        <v>1286</v>
      </c>
      <c r="G16955">
        <v>0</v>
      </c>
      <c r="H16955">
        <v>0</v>
      </c>
      <c r="I16955">
        <v>0</v>
      </c>
    </row>
    <row r="16956" spans="1:9" hidden="1" x14ac:dyDescent="0.3">
      <c r="A16956" s="1" t="s">
        <v>159</v>
      </c>
      <c r="B16956" s="1" t="s">
        <v>386</v>
      </c>
      <c r="C16956">
        <v>39.591200000000001</v>
      </c>
      <c r="D16956">
        <v>-106.06399999999999</v>
      </c>
      <c r="E16956" s="1" t="s">
        <v>6</v>
      </c>
      <c r="F16956" t="s">
        <v>1528</v>
      </c>
      <c r="G16956">
        <v>0</v>
      </c>
      <c r="H16956">
        <v>0</v>
      </c>
      <c r="I16956">
        <v>0</v>
      </c>
    </row>
    <row r="16957" spans="1:9" hidden="1" x14ac:dyDescent="0.3">
      <c r="A16957" s="1" t="s">
        <v>159</v>
      </c>
      <c r="B16957" s="1" t="s">
        <v>386</v>
      </c>
      <c r="C16957">
        <v>39.591200000000001</v>
      </c>
      <c r="D16957">
        <v>-106.06399999999999</v>
      </c>
      <c r="E16957" s="1" t="s">
        <v>7</v>
      </c>
      <c r="F16957" t="s">
        <v>1769</v>
      </c>
      <c r="G16957">
        <v>0</v>
      </c>
      <c r="H16957">
        <v>0</v>
      </c>
      <c r="I16957">
        <v>0</v>
      </c>
    </row>
    <row r="16958" spans="1:9" hidden="1" x14ac:dyDescent="0.3">
      <c r="A16958" s="1" t="s">
        <v>159</v>
      </c>
      <c r="B16958" s="1" t="s">
        <v>386</v>
      </c>
      <c r="C16958">
        <v>39.591200000000001</v>
      </c>
      <c r="D16958">
        <v>-106.06399999999999</v>
      </c>
      <c r="E16958" s="1" t="s">
        <v>8</v>
      </c>
      <c r="F16958" t="s">
        <v>2010</v>
      </c>
      <c r="G16958">
        <v>0</v>
      </c>
      <c r="H16958">
        <v>0</v>
      </c>
      <c r="I16958">
        <v>0</v>
      </c>
    </row>
    <row r="16959" spans="1:9" hidden="1" x14ac:dyDescent="0.3">
      <c r="A16959" s="1" t="s">
        <v>159</v>
      </c>
      <c r="B16959" s="1" t="s">
        <v>386</v>
      </c>
      <c r="C16959">
        <v>39.591200000000001</v>
      </c>
      <c r="D16959">
        <v>-106.06399999999999</v>
      </c>
      <c r="E16959" s="1" t="s">
        <v>9</v>
      </c>
      <c r="F16959" t="s">
        <v>2248</v>
      </c>
      <c r="G16959">
        <v>0</v>
      </c>
      <c r="H16959">
        <v>0</v>
      </c>
      <c r="I16959">
        <v>0</v>
      </c>
    </row>
    <row r="16960" spans="1:9" hidden="1" x14ac:dyDescent="0.3">
      <c r="A16960" s="1" t="s">
        <v>159</v>
      </c>
      <c r="B16960" s="1" t="s">
        <v>386</v>
      </c>
      <c r="C16960">
        <v>39.591200000000001</v>
      </c>
      <c r="D16960">
        <v>-106.06399999999999</v>
      </c>
      <c r="E16960" s="1" t="s">
        <v>10</v>
      </c>
      <c r="F16960" t="s">
        <v>2486</v>
      </c>
      <c r="G16960">
        <v>0</v>
      </c>
      <c r="H16960">
        <v>0</v>
      </c>
      <c r="I16960">
        <v>0</v>
      </c>
    </row>
    <row r="16961" spans="1:9" hidden="1" x14ac:dyDescent="0.3">
      <c r="A16961" s="1" t="s">
        <v>159</v>
      </c>
      <c r="B16961" s="1" t="s">
        <v>386</v>
      </c>
      <c r="C16961">
        <v>39.591200000000001</v>
      </c>
      <c r="D16961">
        <v>-106.06399999999999</v>
      </c>
      <c r="E16961" s="1" t="s">
        <v>11</v>
      </c>
      <c r="F16961" t="s">
        <v>2724</v>
      </c>
      <c r="G16961">
        <v>0</v>
      </c>
      <c r="H16961">
        <v>0</v>
      </c>
      <c r="I16961">
        <v>0</v>
      </c>
    </row>
    <row r="16962" spans="1:9" hidden="1" x14ac:dyDescent="0.3">
      <c r="A16962" s="1" t="s">
        <v>159</v>
      </c>
      <c r="B16962" s="1" t="s">
        <v>386</v>
      </c>
      <c r="C16962">
        <v>39.591200000000001</v>
      </c>
      <c r="D16962">
        <v>-106.06399999999999</v>
      </c>
      <c r="E16962" s="1" t="s">
        <v>12</v>
      </c>
      <c r="F16962" t="s">
        <v>2962</v>
      </c>
      <c r="G16962">
        <v>0</v>
      </c>
      <c r="H16962">
        <v>0</v>
      </c>
      <c r="I16962">
        <v>0</v>
      </c>
    </row>
    <row r="16963" spans="1:9" hidden="1" x14ac:dyDescent="0.3">
      <c r="A16963" s="1" t="s">
        <v>159</v>
      </c>
      <c r="B16963" s="1" t="s">
        <v>386</v>
      </c>
      <c r="C16963">
        <v>39.591200000000001</v>
      </c>
      <c r="D16963">
        <v>-106.06399999999999</v>
      </c>
      <c r="E16963" s="1" t="s">
        <v>13</v>
      </c>
      <c r="F16963" t="s">
        <v>3199</v>
      </c>
      <c r="G16963">
        <v>0</v>
      </c>
      <c r="H16963">
        <v>0</v>
      </c>
      <c r="I16963">
        <v>0</v>
      </c>
    </row>
    <row r="16964" spans="1:9" hidden="1" x14ac:dyDescent="0.3">
      <c r="A16964" s="1" t="s">
        <v>159</v>
      </c>
      <c r="B16964" s="1" t="s">
        <v>386</v>
      </c>
      <c r="C16964">
        <v>39.591200000000001</v>
      </c>
      <c r="D16964">
        <v>-106.06399999999999</v>
      </c>
      <c r="E16964" s="1" t="s">
        <v>14</v>
      </c>
      <c r="F16964" t="s">
        <v>3435</v>
      </c>
      <c r="G16964">
        <v>0</v>
      </c>
      <c r="H16964">
        <v>0</v>
      </c>
      <c r="I16964">
        <v>0</v>
      </c>
    </row>
    <row r="16965" spans="1:9" hidden="1" x14ac:dyDescent="0.3">
      <c r="A16965" s="1" t="s">
        <v>159</v>
      </c>
      <c r="B16965" s="1" t="s">
        <v>386</v>
      </c>
      <c r="C16965">
        <v>39.591200000000001</v>
      </c>
      <c r="D16965">
        <v>-106.06399999999999</v>
      </c>
      <c r="E16965" s="1" t="s">
        <v>15</v>
      </c>
      <c r="F16965" t="s">
        <v>3671</v>
      </c>
      <c r="G16965">
        <v>0</v>
      </c>
      <c r="H16965">
        <v>0</v>
      </c>
      <c r="I16965">
        <v>0</v>
      </c>
    </row>
    <row r="16966" spans="1:9" hidden="1" x14ac:dyDescent="0.3">
      <c r="A16966" s="1" t="s">
        <v>159</v>
      </c>
      <c r="B16966" s="1" t="s">
        <v>386</v>
      </c>
      <c r="C16966">
        <v>39.591200000000001</v>
      </c>
      <c r="D16966">
        <v>-106.06399999999999</v>
      </c>
      <c r="E16966" s="1" t="s">
        <v>16</v>
      </c>
      <c r="F16966" t="s">
        <v>3907</v>
      </c>
      <c r="G16966">
        <v>0</v>
      </c>
      <c r="H16966">
        <v>0</v>
      </c>
      <c r="I16966">
        <v>0</v>
      </c>
    </row>
    <row r="16967" spans="1:9" hidden="1" x14ac:dyDescent="0.3">
      <c r="A16967" s="1" t="s">
        <v>159</v>
      </c>
      <c r="B16967" s="1" t="s">
        <v>386</v>
      </c>
      <c r="C16967">
        <v>39.591200000000001</v>
      </c>
      <c r="D16967">
        <v>-106.06399999999999</v>
      </c>
      <c r="E16967" s="1" t="s">
        <v>17</v>
      </c>
      <c r="F16967" t="s">
        <v>4142</v>
      </c>
      <c r="G16967">
        <v>0</v>
      </c>
      <c r="H16967">
        <v>0</v>
      </c>
      <c r="I16967">
        <v>0</v>
      </c>
    </row>
    <row r="16968" spans="1:9" hidden="1" x14ac:dyDescent="0.3">
      <c r="A16968" s="1" t="s">
        <v>159</v>
      </c>
      <c r="B16968" s="1" t="s">
        <v>386</v>
      </c>
      <c r="C16968">
        <v>39.591200000000001</v>
      </c>
      <c r="D16968">
        <v>-106.06399999999999</v>
      </c>
      <c r="E16968" s="1" t="s">
        <v>18</v>
      </c>
      <c r="F16968" t="s">
        <v>4377</v>
      </c>
      <c r="G16968">
        <v>0</v>
      </c>
      <c r="H16968">
        <v>0</v>
      </c>
      <c r="I16968">
        <v>0</v>
      </c>
    </row>
    <row r="16969" spans="1:9" hidden="1" x14ac:dyDescent="0.3">
      <c r="A16969" s="1" t="s">
        <v>159</v>
      </c>
      <c r="B16969" s="1" t="s">
        <v>386</v>
      </c>
      <c r="C16969">
        <v>39.591200000000001</v>
      </c>
      <c r="D16969">
        <v>-106.06399999999999</v>
      </c>
      <c r="E16969" s="1" t="s">
        <v>19</v>
      </c>
      <c r="F16969" t="s">
        <v>4612</v>
      </c>
      <c r="G16969">
        <v>0</v>
      </c>
      <c r="H16969">
        <v>0</v>
      </c>
      <c r="I16969">
        <v>0</v>
      </c>
    </row>
    <row r="16970" spans="1:9" hidden="1" x14ac:dyDescent="0.3">
      <c r="A16970" s="1" t="s">
        <v>159</v>
      </c>
      <c r="B16970" s="1" t="s">
        <v>386</v>
      </c>
      <c r="C16970">
        <v>39.591200000000001</v>
      </c>
      <c r="D16970">
        <v>-106.06399999999999</v>
      </c>
      <c r="E16970" s="1" t="s">
        <v>20</v>
      </c>
      <c r="F16970" t="s">
        <v>4847</v>
      </c>
      <c r="G16970">
        <v>0</v>
      </c>
      <c r="H16970">
        <v>0</v>
      </c>
      <c r="I16970">
        <v>0</v>
      </c>
    </row>
    <row r="16971" spans="1:9" hidden="1" x14ac:dyDescent="0.3">
      <c r="A16971" s="1" t="s">
        <v>159</v>
      </c>
      <c r="B16971" s="1" t="s">
        <v>386</v>
      </c>
      <c r="C16971">
        <v>39.591200000000001</v>
      </c>
      <c r="D16971">
        <v>-106.06399999999999</v>
      </c>
      <c r="E16971" s="1" t="s">
        <v>21</v>
      </c>
      <c r="F16971" t="s">
        <v>5082</v>
      </c>
      <c r="G16971">
        <v>0</v>
      </c>
      <c r="H16971">
        <v>0</v>
      </c>
      <c r="I16971">
        <v>0</v>
      </c>
    </row>
    <row r="16972" spans="1:9" hidden="1" x14ac:dyDescent="0.3">
      <c r="A16972" s="1" t="s">
        <v>159</v>
      </c>
      <c r="B16972" s="1" t="s">
        <v>386</v>
      </c>
      <c r="C16972">
        <v>39.591200000000001</v>
      </c>
      <c r="D16972">
        <v>-106.06399999999999</v>
      </c>
      <c r="E16972" s="1" t="s">
        <v>22</v>
      </c>
      <c r="F16972" t="s">
        <v>5317</v>
      </c>
      <c r="G16972">
        <v>0</v>
      </c>
      <c r="H16972">
        <v>0</v>
      </c>
      <c r="I16972">
        <v>0</v>
      </c>
    </row>
    <row r="16973" spans="1:9" hidden="1" x14ac:dyDescent="0.3">
      <c r="A16973" s="1" t="s">
        <v>159</v>
      </c>
      <c r="B16973" s="1" t="s">
        <v>386</v>
      </c>
      <c r="C16973">
        <v>39.591200000000001</v>
      </c>
      <c r="D16973">
        <v>-106.06399999999999</v>
      </c>
      <c r="E16973" s="1" t="s">
        <v>23</v>
      </c>
      <c r="F16973" t="s">
        <v>5552</v>
      </c>
      <c r="G16973">
        <v>0</v>
      </c>
      <c r="H16973">
        <v>0</v>
      </c>
      <c r="I16973">
        <v>0</v>
      </c>
    </row>
    <row r="16974" spans="1:9" hidden="1" x14ac:dyDescent="0.3">
      <c r="A16974" s="1" t="s">
        <v>159</v>
      </c>
      <c r="B16974" s="1" t="s">
        <v>386</v>
      </c>
      <c r="C16974">
        <v>39.591200000000001</v>
      </c>
      <c r="D16974">
        <v>-106.06399999999999</v>
      </c>
      <c r="E16974" s="1" t="s">
        <v>24</v>
      </c>
      <c r="F16974" t="s">
        <v>5787</v>
      </c>
      <c r="G16974">
        <v>0</v>
      </c>
      <c r="H16974">
        <v>0</v>
      </c>
      <c r="I16974">
        <v>0</v>
      </c>
    </row>
    <row r="16975" spans="1:9" hidden="1" x14ac:dyDescent="0.3">
      <c r="A16975" s="1" t="s">
        <v>159</v>
      </c>
      <c r="B16975" s="1" t="s">
        <v>386</v>
      </c>
      <c r="C16975">
        <v>39.591200000000001</v>
      </c>
      <c r="D16975">
        <v>-106.06399999999999</v>
      </c>
      <c r="E16975" s="1" t="s">
        <v>25</v>
      </c>
      <c r="F16975" t="s">
        <v>6021</v>
      </c>
      <c r="G16975">
        <v>0</v>
      </c>
      <c r="H16975">
        <v>0</v>
      </c>
      <c r="I16975">
        <v>0</v>
      </c>
    </row>
    <row r="16976" spans="1:9" hidden="1" x14ac:dyDescent="0.3">
      <c r="A16976" s="1" t="s">
        <v>159</v>
      </c>
      <c r="B16976" s="1" t="s">
        <v>386</v>
      </c>
      <c r="C16976">
        <v>39.591200000000001</v>
      </c>
      <c r="D16976">
        <v>-106.06399999999999</v>
      </c>
      <c r="E16976" s="1" t="s">
        <v>26</v>
      </c>
      <c r="F16976" t="s">
        <v>6255</v>
      </c>
      <c r="G16976">
        <v>0</v>
      </c>
      <c r="H16976">
        <v>0</v>
      </c>
      <c r="I16976">
        <v>0</v>
      </c>
    </row>
    <row r="16977" spans="1:9" hidden="1" x14ac:dyDescent="0.3">
      <c r="A16977" s="1" t="s">
        <v>159</v>
      </c>
      <c r="B16977" s="1" t="s">
        <v>386</v>
      </c>
      <c r="C16977">
        <v>39.591200000000001</v>
      </c>
      <c r="D16977">
        <v>-106.06399999999999</v>
      </c>
      <c r="E16977" s="1" t="s">
        <v>27</v>
      </c>
      <c r="F16977" t="s">
        <v>6489</v>
      </c>
      <c r="G16977">
        <v>0</v>
      </c>
      <c r="H16977">
        <v>0</v>
      </c>
      <c r="I16977">
        <v>0</v>
      </c>
    </row>
    <row r="16978" spans="1:9" hidden="1" x14ac:dyDescent="0.3">
      <c r="A16978" s="1" t="s">
        <v>159</v>
      </c>
      <c r="B16978" s="1" t="s">
        <v>386</v>
      </c>
      <c r="C16978">
        <v>39.591200000000001</v>
      </c>
      <c r="D16978">
        <v>-106.06399999999999</v>
      </c>
      <c r="E16978" s="1" t="s">
        <v>28</v>
      </c>
      <c r="F16978" t="s">
        <v>6723</v>
      </c>
      <c r="G16978">
        <v>0</v>
      </c>
      <c r="H16978">
        <v>0</v>
      </c>
      <c r="I16978">
        <v>0</v>
      </c>
    </row>
    <row r="16979" spans="1:9" hidden="1" x14ac:dyDescent="0.3">
      <c r="A16979" s="1" t="s">
        <v>159</v>
      </c>
      <c r="B16979" s="1" t="s">
        <v>386</v>
      </c>
      <c r="C16979">
        <v>39.591200000000001</v>
      </c>
      <c r="D16979">
        <v>-106.06399999999999</v>
      </c>
      <c r="E16979" s="1" t="s">
        <v>29</v>
      </c>
      <c r="F16979" t="s">
        <v>6957</v>
      </c>
      <c r="G16979">
        <v>0</v>
      </c>
      <c r="H16979">
        <v>0</v>
      </c>
      <c r="I16979">
        <v>0</v>
      </c>
    </row>
    <row r="16980" spans="1:9" hidden="1" x14ac:dyDescent="0.3">
      <c r="A16980" s="1" t="s">
        <v>159</v>
      </c>
      <c r="B16980" s="1" t="s">
        <v>386</v>
      </c>
      <c r="C16980">
        <v>39.591200000000001</v>
      </c>
      <c r="D16980">
        <v>-106.06399999999999</v>
      </c>
      <c r="E16980" s="1" t="s">
        <v>30</v>
      </c>
      <c r="F16980" t="s">
        <v>7191</v>
      </c>
      <c r="G16980">
        <v>0</v>
      </c>
      <c r="H16980">
        <v>0</v>
      </c>
      <c r="I16980">
        <v>0</v>
      </c>
    </row>
    <row r="16981" spans="1:9" hidden="1" x14ac:dyDescent="0.3">
      <c r="A16981" s="1" t="s">
        <v>159</v>
      </c>
      <c r="B16981" s="1" t="s">
        <v>386</v>
      </c>
      <c r="C16981">
        <v>39.591200000000001</v>
      </c>
      <c r="D16981">
        <v>-106.06399999999999</v>
      </c>
      <c r="E16981" s="1" t="s">
        <v>31</v>
      </c>
      <c r="F16981" t="s">
        <v>7425</v>
      </c>
      <c r="G16981">
        <v>0</v>
      </c>
      <c r="H16981">
        <v>0</v>
      </c>
      <c r="I16981">
        <v>0</v>
      </c>
    </row>
    <row r="16982" spans="1:9" hidden="1" x14ac:dyDescent="0.3">
      <c r="A16982" s="1" t="s">
        <v>159</v>
      </c>
      <c r="B16982" s="1" t="s">
        <v>386</v>
      </c>
      <c r="C16982">
        <v>39.591200000000001</v>
      </c>
      <c r="D16982">
        <v>-106.06399999999999</v>
      </c>
      <c r="E16982" s="1" t="s">
        <v>32</v>
      </c>
      <c r="F16982" t="s">
        <v>7659</v>
      </c>
      <c r="G16982">
        <v>0</v>
      </c>
      <c r="H16982">
        <v>0</v>
      </c>
      <c r="I16982">
        <v>0</v>
      </c>
    </row>
    <row r="16983" spans="1:9" hidden="1" x14ac:dyDescent="0.3">
      <c r="A16983" s="1" t="s">
        <v>159</v>
      </c>
      <c r="B16983" s="1" t="s">
        <v>386</v>
      </c>
      <c r="C16983">
        <v>39.591200000000001</v>
      </c>
      <c r="D16983">
        <v>-106.06399999999999</v>
      </c>
      <c r="E16983" s="1" t="s">
        <v>33</v>
      </c>
      <c r="F16983" t="s">
        <v>7893</v>
      </c>
      <c r="G16983">
        <v>0</v>
      </c>
      <c r="H16983">
        <v>0</v>
      </c>
      <c r="I16983">
        <v>0</v>
      </c>
    </row>
    <row r="16984" spans="1:9" hidden="1" x14ac:dyDescent="0.3">
      <c r="A16984" s="1" t="s">
        <v>159</v>
      </c>
      <c r="B16984" s="1" t="s">
        <v>386</v>
      </c>
      <c r="C16984">
        <v>39.591200000000001</v>
      </c>
      <c r="D16984">
        <v>-106.06399999999999</v>
      </c>
      <c r="E16984" s="1" t="s">
        <v>34</v>
      </c>
      <c r="F16984" t="s">
        <v>8127</v>
      </c>
      <c r="G16984">
        <v>0</v>
      </c>
      <c r="H16984">
        <v>0</v>
      </c>
      <c r="I16984">
        <v>0</v>
      </c>
    </row>
    <row r="16985" spans="1:9" hidden="1" x14ac:dyDescent="0.3">
      <c r="A16985" s="1" t="s">
        <v>159</v>
      </c>
      <c r="B16985" s="1" t="s">
        <v>386</v>
      </c>
      <c r="C16985">
        <v>39.591200000000001</v>
      </c>
      <c r="D16985">
        <v>-106.06399999999999</v>
      </c>
      <c r="E16985" s="1" t="s">
        <v>35</v>
      </c>
      <c r="F16985" t="s">
        <v>8359</v>
      </c>
      <c r="G16985">
        <v>0</v>
      </c>
      <c r="H16985">
        <v>0</v>
      </c>
      <c r="I16985">
        <v>0</v>
      </c>
    </row>
    <row r="16986" spans="1:9" hidden="1" x14ac:dyDescent="0.3">
      <c r="A16986" s="1" t="s">
        <v>159</v>
      </c>
      <c r="B16986" s="1" t="s">
        <v>386</v>
      </c>
      <c r="C16986">
        <v>39.591200000000001</v>
      </c>
      <c r="D16986">
        <v>-106.06399999999999</v>
      </c>
      <c r="E16986" s="1" t="s">
        <v>36</v>
      </c>
      <c r="F16986" t="s">
        <v>8591</v>
      </c>
      <c r="G16986">
        <v>0</v>
      </c>
      <c r="H16986">
        <v>0</v>
      </c>
      <c r="I16986">
        <v>0</v>
      </c>
    </row>
    <row r="16987" spans="1:9" hidden="1" x14ac:dyDescent="0.3">
      <c r="A16987" s="1" t="s">
        <v>159</v>
      </c>
      <c r="B16987" s="1" t="s">
        <v>386</v>
      </c>
      <c r="C16987">
        <v>39.591200000000001</v>
      </c>
      <c r="D16987">
        <v>-106.06399999999999</v>
      </c>
      <c r="E16987" s="1" t="s">
        <v>37</v>
      </c>
      <c r="F16987" t="s">
        <v>8822</v>
      </c>
      <c r="G16987">
        <v>0</v>
      </c>
      <c r="H16987">
        <v>0</v>
      </c>
      <c r="I16987">
        <v>0</v>
      </c>
    </row>
    <row r="16988" spans="1:9" hidden="1" x14ac:dyDescent="0.3">
      <c r="A16988" s="1" t="s">
        <v>159</v>
      </c>
      <c r="B16988" s="1" t="s">
        <v>386</v>
      </c>
      <c r="C16988">
        <v>39.591200000000001</v>
      </c>
      <c r="D16988">
        <v>-106.06399999999999</v>
      </c>
      <c r="E16988" s="1" t="s">
        <v>38</v>
      </c>
      <c r="F16988" t="s">
        <v>9053</v>
      </c>
      <c r="G16988">
        <v>0</v>
      </c>
      <c r="H16988">
        <v>0</v>
      </c>
      <c r="I16988">
        <v>0</v>
      </c>
    </row>
    <row r="16989" spans="1:9" hidden="1" x14ac:dyDescent="0.3">
      <c r="A16989" s="1" t="s">
        <v>159</v>
      </c>
      <c r="B16989" s="1" t="s">
        <v>386</v>
      </c>
      <c r="C16989">
        <v>39.591200000000001</v>
      </c>
      <c r="D16989">
        <v>-106.06399999999999</v>
      </c>
      <c r="E16989" s="1" t="s">
        <v>39</v>
      </c>
      <c r="F16989" t="s">
        <v>9284</v>
      </c>
      <c r="G16989">
        <v>0</v>
      </c>
      <c r="H16989">
        <v>0</v>
      </c>
      <c r="I16989">
        <v>0</v>
      </c>
    </row>
    <row r="16990" spans="1:9" hidden="1" x14ac:dyDescent="0.3">
      <c r="A16990" s="1" t="s">
        <v>159</v>
      </c>
      <c r="B16990" s="1" t="s">
        <v>386</v>
      </c>
      <c r="C16990">
        <v>39.591200000000001</v>
      </c>
      <c r="D16990">
        <v>-106.06399999999999</v>
      </c>
      <c r="E16990" s="1" t="s">
        <v>40</v>
      </c>
      <c r="F16990" t="s">
        <v>9515</v>
      </c>
      <c r="G16990">
        <v>0</v>
      </c>
      <c r="H16990">
        <v>0</v>
      </c>
      <c r="I16990">
        <v>0</v>
      </c>
    </row>
    <row r="16991" spans="1:9" hidden="1" x14ac:dyDescent="0.3">
      <c r="A16991" s="1" t="s">
        <v>159</v>
      </c>
      <c r="B16991" s="1" t="s">
        <v>386</v>
      </c>
      <c r="C16991">
        <v>39.591200000000001</v>
      </c>
      <c r="D16991">
        <v>-106.06399999999999</v>
      </c>
      <c r="E16991" s="1" t="s">
        <v>41</v>
      </c>
      <c r="F16991" t="s">
        <v>9746</v>
      </c>
      <c r="G16991">
        <v>0</v>
      </c>
      <c r="H16991">
        <v>0</v>
      </c>
      <c r="I16991">
        <v>0</v>
      </c>
    </row>
    <row r="16992" spans="1:9" hidden="1" x14ac:dyDescent="0.3">
      <c r="A16992" s="1" t="s">
        <v>159</v>
      </c>
      <c r="B16992" s="1" t="s">
        <v>386</v>
      </c>
      <c r="C16992">
        <v>39.591200000000001</v>
      </c>
      <c r="D16992">
        <v>-106.06399999999999</v>
      </c>
      <c r="E16992" s="1" t="s">
        <v>42</v>
      </c>
      <c r="F16992" t="s">
        <v>9977</v>
      </c>
      <c r="G16992">
        <v>0</v>
      </c>
      <c r="H16992">
        <v>0</v>
      </c>
      <c r="I16992">
        <v>0</v>
      </c>
    </row>
    <row r="16993" spans="1:9" hidden="1" x14ac:dyDescent="0.3">
      <c r="A16993" s="1" t="s">
        <v>159</v>
      </c>
      <c r="B16993" s="1" t="s">
        <v>386</v>
      </c>
      <c r="C16993">
        <v>39.591200000000001</v>
      </c>
      <c r="D16993">
        <v>-106.06399999999999</v>
      </c>
      <c r="E16993" s="1" t="s">
        <v>43</v>
      </c>
      <c r="F16993" t="s">
        <v>10205</v>
      </c>
      <c r="G16993">
        <v>0</v>
      </c>
      <c r="H16993">
        <v>0</v>
      </c>
      <c r="I16993">
        <v>0</v>
      </c>
    </row>
    <row r="16994" spans="1:9" hidden="1" x14ac:dyDescent="0.3">
      <c r="A16994" s="1" t="s">
        <v>159</v>
      </c>
      <c r="B16994" s="1" t="s">
        <v>386</v>
      </c>
      <c r="C16994">
        <v>39.591200000000001</v>
      </c>
      <c r="D16994">
        <v>-106.06399999999999</v>
      </c>
      <c r="E16994" s="1" t="s">
        <v>44</v>
      </c>
      <c r="F16994" t="s">
        <v>10432</v>
      </c>
      <c r="G16994">
        <v>0</v>
      </c>
      <c r="H16994">
        <v>0</v>
      </c>
      <c r="I16994">
        <v>0</v>
      </c>
    </row>
    <row r="16995" spans="1:9" hidden="1" x14ac:dyDescent="0.3">
      <c r="A16995" s="1" t="s">
        <v>159</v>
      </c>
      <c r="B16995" s="1" t="s">
        <v>386</v>
      </c>
      <c r="C16995">
        <v>39.591200000000001</v>
      </c>
      <c r="D16995">
        <v>-106.06399999999999</v>
      </c>
      <c r="E16995" s="1" t="s">
        <v>45</v>
      </c>
      <c r="F16995" t="s">
        <v>10652</v>
      </c>
      <c r="G16995">
        <v>0</v>
      </c>
      <c r="H16995">
        <v>0</v>
      </c>
      <c r="I16995">
        <v>0</v>
      </c>
    </row>
    <row r="16996" spans="1:9" hidden="1" x14ac:dyDescent="0.3">
      <c r="A16996" s="1" t="s">
        <v>159</v>
      </c>
      <c r="B16996" s="1" t="s">
        <v>386</v>
      </c>
      <c r="C16996">
        <v>39.591200000000001</v>
      </c>
      <c r="D16996">
        <v>-106.06399999999999</v>
      </c>
      <c r="E16996" s="1" t="s">
        <v>46</v>
      </c>
      <c r="F16996" t="s">
        <v>10868</v>
      </c>
      <c r="G16996">
        <v>0</v>
      </c>
      <c r="H16996">
        <v>0</v>
      </c>
      <c r="I16996">
        <v>0</v>
      </c>
    </row>
    <row r="16997" spans="1:9" hidden="1" x14ac:dyDescent="0.3">
      <c r="A16997" s="1" t="s">
        <v>159</v>
      </c>
      <c r="B16997" s="1" t="s">
        <v>386</v>
      </c>
      <c r="C16997">
        <v>39.591200000000001</v>
      </c>
      <c r="D16997">
        <v>-106.06399999999999</v>
      </c>
      <c r="E16997" s="1" t="s">
        <v>47</v>
      </c>
      <c r="F16997" t="s">
        <v>11077</v>
      </c>
      <c r="G16997">
        <v>0</v>
      </c>
      <c r="H16997">
        <v>0</v>
      </c>
      <c r="I16997">
        <v>0</v>
      </c>
    </row>
    <row r="16998" spans="1:9" hidden="1" x14ac:dyDescent="0.3">
      <c r="A16998" s="1" t="s">
        <v>159</v>
      </c>
      <c r="B16998" s="1" t="s">
        <v>386</v>
      </c>
      <c r="C16998">
        <v>39.591200000000001</v>
      </c>
      <c r="D16998">
        <v>-106.06399999999999</v>
      </c>
      <c r="E16998" s="1" t="s">
        <v>48</v>
      </c>
      <c r="F16998" t="s">
        <v>17801</v>
      </c>
      <c r="G16998">
        <v>0</v>
      </c>
      <c r="H16998">
        <v>1</v>
      </c>
      <c r="I16998">
        <v>0</v>
      </c>
    </row>
    <row r="16999" spans="1:9" hidden="1" x14ac:dyDescent="0.3">
      <c r="A16999" s="1" t="s">
        <v>159</v>
      </c>
      <c r="B16999" s="1" t="s">
        <v>386</v>
      </c>
      <c r="C16999">
        <v>39.591200000000001</v>
      </c>
      <c r="D16999">
        <v>-106.06399999999999</v>
      </c>
      <c r="E16999" s="1" t="s">
        <v>49</v>
      </c>
      <c r="F16999" t="s">
        <v>17802</v>
      </c>
      <c r="G16999">
        <v>0</v>
      </c>
      <c r="H16999">
        <v>1</v>
      </c>
      <c r="I16999">
        <v>0</v>
      </c>
    </row>
    <row r="17000" spans="1:9" hidden="1" x14ac:dyDescent="0.3">
      <c r="A17000" s="1" t="s">
        <v>159</v>
      </c>
      <c r="B17000" s="1" t="s">
        <v>386</v>
      </c>
      <c r="C17000">
        <v>39.591200000000001</v>
      </c>
      <c r="D17000">
        <v>-106.06399999999999</v>
      </c>
      <c r="E17000" s="1" t="s">
        <v>50</v>
      </c>
      <c r="F17000" t="s">
        <v>17803</v>
      </c>
      <c r="G17000">
        <v>0</v>
      </c>
      <c r="H17000">
        <v>1</v>
      </c>
      <c r="I17000">
        <v>0</v>
      </c>
    </row>
    <row r="17001" spans="1:9" hidden="1" x14ac:dyDescent="0.3">
      <c r="A17001" s="1" t="s">
        <v>159</v>
      </c>
      <c r="B17001" s="1" t="s">
        <v>386</v>
      </c>
      <c r="C17001">
        <v>39.591200000000001</v>
      </c>
      <c r="D17001">
        <v>-106.06399999999999</v>
      </c>
      <c r="E17001" s="1" t="s">
        <v>51</v>
      </c>
      <c r="F17001" t="s">
        <v>17804</v>
      </c>
      <c r="G17001">
        <v>0</v>
      </c>
      <c r="H17001">
        <v>1</v>
      </c>
      <c r="I17001">
        <v>0</v>
      </c>
    </row>
    <row r="17002" spans="1:9" hidden="1" x14ac:dyDescent="0.3">
      <c r="A17002" s="1" t="s">
        <v>159</v>
      </c>
      <c r="B17002" s="1" t="s">
        <v>386</v>
      </c>
      <c r="C17002">
        <v>39.591200000000001</v>
      </c>
      <c r="D17002">
        <v>-106.06399999999999</v>
      </c>
      <c r="E17002" s="1" t="s">
        <v>52</v>
      </c>
      <c r="F17002" t="s">
        <v>11256</v>
      </c>
      <c r="G17002">
        <v>0</v>
      </c>
      <c r="H17002">
        <v>0</v>
      </c>
      <c r="I17002">
        <v>0</v>
      </c>
    </row>
    <row r="17003" spans="1:9" hidden="1" x14ac:dyDescent="0.3">
      <c r="A17003" s="1" t="s">
        <v>159</v>
      </c>
      <c r="B17003" s="1" t="s">
        <v>386</v>
      </c>
      <c r="C17003">
        <v>39.591200000000001</v>
      </c>
      <c r="D17003">
        <v>-106.06399999999999</v>
      </c>
      <c r="E17003" s="1" t="s">
        <v>53</v>
      </c>
      <c r="F17003" t="s">
        <v>11454</v>
      </c>
      <c r="G17003">
        <v>0</v>
      </c>
      <c r="H17003">
        <v>0</v>
      </c>
      <c r="I17003">
        <v>0</v>
      </c>
    </row>
    <row r="17004" spans="1:9" hidden="1" x14ac:dyDescent="0.3">
      <c r="A17004" s="1" t="s">
        <v>159</v>
      </c>
      <c r="B17004" s="1" t="s">
        <v>386</v>
      </c>
      <c r="C17004">
        <v>39.591200000000001</v>
      </c>
      <c r="D17004">
        <v>-106.06399999999999</v>
      </c>
      <c r="E17004" s="1" t="s">
        <v>54</v>
      </c>
      <c r="F17004" t="s">
        <v>11649</v>
      </c>
      <c r="G17004">
        <v>0</v>
      </c>
      <c r="H17004">
        <v>0</v>
      </c>
      <c r="I17004">
        <v>0</v>
      </c>
    </row>
    <row r="17005" spans="1:9" hidden="1" x14ac:dyDescent="0.3">
      <c r="A17005" s="1" t="s">
        <v>159</v>
      </c>
      <c r="B17005" s="1" t="s">
        <v>386</v>
      </c>
      <c r="C17005">
        <v>39.591200000000001</v>
      </c>
      <c r="D17005">
        <v>-106.06399999999999</v>
      </c>
      <c r="E17005" s="1" t="s">
        <v>21548</v>
      </c>
      <c r="F17005" t="s">
        <v>21875</v>
      </c>
      <c r="G17005">
        <v>0</v>
      </c>
      <c r="H17005">
        <v>0</v>
      </c>
      <c r="I17005">
        <v>0</v>
      </c>
    </row>
    <row r="17006" spans="1:9" hidden="1" x14ac:dyDescent="0.3">
      <c r="A17006" s="1" t="s">
        <v>159</v>
      </c>
      <c r="B17006" s="1" t="s">
        <v>387</v>
      </c>
      <c r="C17006">
        <v>40.926299999999998</v>
      </c>
      <c r="D17006">
        <v>-74.076999999999998</v>
      </c>
      <c r="E17006" s="1" t="s">
        <v>4</v>
      </c>
      <c r="F17006" t="s">
        <v>1045</v>
      </c>
      <c r="G17006">
        <v>0</v>
      </c>
      <c r="H17006">
        <v>0</v>
      </c>
      <c r="I17006">
        <v>0</v>
      </c>
    </row>
    <row r="17007" spans="1:9" hidden="1" x14ac:dyDescent="0.3">
      <c r="A17007" s="1" t="s">
        <v>159</v>
      </c>
      <c r="B17007" s="1" t="s">
        <v>387</v>
      </c>
      <c r="C17007">
        <v>40.926299999999998</v>
      </c>
      <c r="D17007">
        <v>-74.076999999999998</v>
      </c>
      <c r="E17007" s="1" t="s">
        <v>5</v>
      </c>
      <c r="F17007" t="s">
        <v>1287</v>
      </c>
      <c r="G17007">
        <v>0</v>
      </c>
      <c r="H17007">
        <v>0</v>
      </c>
      <c r="I17007">
        <v>0</v>
      </c>
    </row>
    <row r="17008" spans="1:9" hidden="1" x14ac:dyDescent="0.3">
      <c r="A17008" s="1" t="s">
        <v>159</v>
      </c>
      <c r="B17008" s="1" t="s">
        <v>387</v>
      </c>
      <c r="C17008">
        <v>40.926299999999998</v>
      </c>
      <c r="D17008">
        <v>-74.076999999999998</v>
      </c>
      <c r="E17008" s="1" t="s">
        <v>6</v>
      </c>
      <c r="F17008" t="s">
        <v>1529</v>
      </c>
      <c r="G17008">
        <v>0</v>
      </c>
      <c r="H17008">
        <v>0</v>
      </c>
      <c r="I17008">
        <v>0</v>
      </c>
    </row>
    <row r="17009" spans="1:9" hidden="1" x14ac:dyDescent="0.3">
      <c r="A17009" s="1" t="s">
        <v>159</v>
      </c>
      <c r="B17009" s="1" t="s">
        <v>387</v>
      </c>
      <c r="C17009">
        <v>40.926299999999998</v>
      </c>
      <c r="D17009">
        <v>-74.076999999999998</v>
      </c>
      <c r="E17009" s="1" t="s">
        <v>7</v>
      </c>
      <c r="F17009" t="s">
        <v>1770</v>
      </c>
      <c r="G17009">
        <v>0</v>
      </c>
      <c r="H17009">
        <v>0</v>
      </c>
      <c r="I17009">
        <v>0</v>
      </c>
    </row>
    <row r="17010" spans="1:9" hidden="1" x14ac:dyDescent="0.3">
      <c r="A17010" s="1" t="s">
        <v>159</v>
      </c>
      <c r="B17010" s="1" t="s">
        <v>387</v>
      </c>
      <c r="C17010">
        <v>40.926299999999998</v>
      </c>
      <c r="D17010">
        <v>-74.076999999999998</v>
      </c>
      <c r="E17010" s="1" t="s">
        <v>8</v>
      </c>
      <c r="F17010" t="s">
        <v>2011</v>
      </c>
      <c r="G17010">
        <v>0</v>
      </c>
      <c r="H17010">
        <v>0</v>
      </c>
      <c r="I17010">
        <v>0</v>
      </c>
    </row>
    <row r="17011" spans="1:9" hidden="1" x14ac:dyDescent="0.3">
      <c r="A17011" s="1" t="s">
        <v>159</v>
      </c>
      <c r="B17011" s="1" t="s">
        <v>387</v>
      </c>
      <c r="C17011">
        <v>40.926299999999998</v>
      </c>
      <c r="D17011">
        <v>-74.076999999999998</v>
      </c>
      <c r="E17011" s="1" t="s">
        <v>9</v>
      </c>
      <c r="F17011" t="s">
        <v>2249</v>
      </c>
      <c r="G17011">
        <v>0</v>
      </c>
      <c r="H17011">
        <v>0</v>
      </c>
      <c r="I17011">
        <v>0</v>
      </c>
    </row>
    <row r="17012" spans="1:9" hidden="1" x14ac:dyDescent="0.3">
      <c r="A17012" s="1" t="s">
        <v>159</v>
      </c>
      <c r="B17012" s="1" t="s">
        <v>387</v>
      </c>
      <c r="C17012">
        <v>40.926299999999998</v>
      </c>
      <c r="D17012">
        <v>-74.076999999999998</v>
      </c>
      <c r="E17012" s="1" t="s">
        <v>10</v>
      </c>
      <c r="F17012" t="s">
        <v>2487</v>
      </c>
      <c r="G17012">
        <v>0</v>
      </c>
      <c r="H17012">
        <v>0</v>
      </c>
      <c r="I17012">
        <v>0</v>
      </c>
    </row>
    <row r="17013" spans="1:9" hidden="1" x14ac:dyDescent="0.3">
      <c r="A17013" s="1" t="s">
        <v>159</v>
      </c>
      <c r="B17013" s="1" t="s">
        <v>387</v>
      </c>
      <c r="C17013">
        <v>40.926299999999998</v>
      </c>
      <c r="D17013">
        <v>-74.076999999999998</v>
      </c>
      <c r="E17013" s="1" t="s">
        <v>11</v>
      </c>
      <c r="F17013" t="s">
        <v>2725</v>
      </c>
      <c r="G17013">
        <v>0</v>
      </c>
      <c r="H17013">
        <v>0</v>
      </c>
      <c r="I17013">
        <v>0</v>
      </c>
    </row>
    <row r="17014" spans="1:9" hidden="1" x14ac:dyDescent="0.3">
      <c r="A17014" s="1" t="s">
        <v>159</v>
      </c>
      <c r="B17014" s="1" t="s">
        <v>387</v>
      </c>
      <c r="C17014">
        <v>40.926299999999998</v>
      </c>
      <c r="D17014">
        <v>-74.076999999999998</v>
      </c>
      <c r="E17014" s="1" t="s">
        <v>12</v>
      </c>
      <c r="F17014" t="s">
        <v>2963</v>
      </c>
      <c r="G17014">
        <v>0</v>
      </c>
      <c r="H17014">
        <v>0</v>
      </c>
      <c r="I17014">
        <v>0</v>
      </c>
    </row>
    <row r="17015" spans="1:9" hidden="1" x14ac:dyDescent="0.3">
      <c r="A17015" s="1" t="s">
        <v>159</v>
      </c>
      <c r="B17015" s="1" t="s">
        <v>387</v>
      </c>
      <c r="C17015">
        <v>40.926299999999998</v>
      </c>
      <c r="D17015">
        <v>-74.076999999999998</v>
      </c>
      <c r="E17015" s="1" t="s">
        <v>13</v>
      </c>
      <c r="F17015" t="s">
        <v>3200</v>
      </c>
      <c r="G17015">
        <v>0</v>
      </c>
      <c r="H17015">
        <v>0</v>
      </c>
      <c r="I17015">
        <v>0</v>
      </c>
    </row>
    <row r="17016" spans="1:9" hidden="1" x14ac:dyDescent="0.3">
      <c r="A17016" s="1" t="s">
        <v>159</v>
      </c>
      <c r="B17016" s="1" t="s">
        <v>387</v>
      </c>
      <c r="C17016">
        <v>40.926299999999998</v>
      </c>
      <c r="D17016">
        <v>-74.076999999999998</v>
      </c>
      <c r="E17016" s="1" t="s">
        <v>14</v>
      </c>
      <c r="F17016" t="s">
        <v>3436</v>
      </c>
      <c r="G17016">
        <v>0</v>
      </c>
      <c r="H17016">
        <v>0</v>
      </c>
      <c r="I17016">
        <v>0</v>
      </c>
    </row>
    <row r="17017" spans="1:9" hidden="1" x14ac:dyDescent="0.3">
      <c r="A17017" s="1" t="s">
        <v>159</v>
      </c>
      <c r="B17017" s="1" t="s">
        <v>387</v>
      </c>
      <c r="C17017">
        <v>40.926299999999998</v>
      </c>
      <c r="D17017">
        <v>-74.076999999999998</v>
      </c>
      <c r="E17017" s="1" t="s">
        <v>15</v>
      </c>
      <c r="F17017" t="s">
        <v>3672</v>
      </c>
      <c r="G17017">
        <v>0</v>
      </c>
      <c r="H17017">
        <v>0</v>
      </c>
      <c r="I17017">
        <v>0</v>
      </c>
    </row>
    <row r="17018" spans="1:9" hidden="1" x14ac:dyDescent="0.3">
      <c r="A17018" s="1" t="s">
        <v>159</v>
      </c>
      <c r="B17018" s="1" t="s">
        <v>387</v>
      </c>
      <c r="C17018">
        <v>40.926299999999998</v>
      </c>
      <c r="D17018">
        <v>-74.076999999999998</v>
      </c>
      <c r="E17018" s="1" t="s">
        <v>16</v>
      </c>
      <c r="F17018" t="s">
        <v>3908</v>
      </c>
      <c r="G17018">
        <v>0</v>
      </c>
      <c r="H17018">
        <v>0</v>
      </c>
      <c r="I17018">
        <v>0</v>
      </c>
    </row>
    <row r="17019" spans="1:9" hidden="1" x14ac:dyDescent="0.3">
      <c r="A17019" s="1" t="s">
        <v>159</v>
      </c>
      <c r="B17019" s="1" t="s">
        <v>387</v>
      </c>
      <c r="C17019">
        <v>40.926299999999998</v>
      </c>
      <c r="D17019">
        <v>-74.076999999999998</v>
      </c>
      <c r="E17019" s="1" t="s">
        <v>17</v>
      </c>
      <c r="F17019" t="s">
        <v>4143</v>
      </c>
      <c r="G17019">
        <v>0</v>
      </c>
      <c r="H17019">
        <v>0</v>
      </c>
      <c r="I17019">
        <v>0</v>
      </c>
    </row>
    <row r="17020" spans="1:9" hidden="1" x14ac:dyDescent="0.3">
      <c r="A17020" s="1" t="s">
        <v>159</v>
      </c>
      <c r="B17020" s="1" t="s">
        <v>387</v>
      </c>
      <c r="C17020">
        <v>40.926299999999998</v>
      </c>
      <c r="D17020">
        <v>-74.076999999999998</v>
      </c>
      <c r="E17020" s="1" t="s">
        <v>18</v>
      </c>
      <c r="F17020" t="s">
        <v>4378</v>
      </c>
      <c r="G17020">
        <v>0</v>
      </c>
      <c r="H17020">
        <v>0</v>
      </c>
      <c r="I17020">
        <v>0</v>
      </c>
    </row>
    <row r="17021" spans="1:9" hidden="1" x14ac:dyDescent="0.3">
      <c r="A17021" s="1" t="s">
        <v>159</v>
      </c>
      <c r="B17021" s="1" t="s">
        <v>387</v>
      </c>
      <c r="C17021">
        <v>40.926299999999998</v>
      </c>
      <c r="D17021">
        <v>-74.076999999999998</v>
      </c>
      <c r="E17021" s="1" t="s">
        <v>19</v>
      </c>
      <c r="F17021" t="s">
        <v>4613</v>
      </c>
      <c r="G17021">
        <v>0</v>
      </c>
      <c r="H17021">
        <v>0</v>
      </c>
      <c r="I17021">
        <v>0</v>
      </c>
    </row>
    <row r="17022" spans="1:9" hidden="1" x14ac:dyDescent="0.3">
      <c r="A17022" s="1" t="s">
        <v>159</v>
      </c>
      <c r="B17022" s="1" t="s">
        <v>387</v>
      </c>
      <c r="C17022">
        <v>40.926299999999998</v>
      </c>
      <c r="D17022">
        <v>-74.076999999999998</v>
      </c>
      <c r="E17022" s="1" t="s">
        <v>20</v>
      </c>
      <c r="F17022" t="s">
        <v>4848</v>
      </c>
      <c r="G17022">
        <v>0</v>
      </c>
      <c r="H17022">
        <v>0</v>
      </c>
      <c r="I17022">
        <v>0</v>
      </c>
    </row>
    <row r="17023" spans="1:9" hidden="1" x14ac:dyDescent="0.3">
      <c r="A17023" s="1" t="s">
        <v>159</v>
      </c>
      <c r="B17023" s="1" t="s">
        <v>387</v>
      </c>
      <c r="C17023">
        <v>40.926299999999998</v>
      </c>
      <c r="D17023">
        <v>-74.076999999999998</v>
      </c>
      <c r="E17023" s="1" t="s">
        <v>21</v>
      </c>
      <c r="F17023" t="s">
        <v>5083</v>
      </c>
      <c r="G17023">
        <v>0</v>
      </c>
      <c r="H17023">
        <v>0</v>
      </c>
      <c r="I17023">
        <v>0</v>
      </c>
    </row>
    <row r="17024" spans="1:9" hidden="1" x14ac:dyDescent="0.3">
      <c r="A17024" s="1" t="s">
        <v>159</v>
      </c>
      <c r="B17024" s="1" t="s">
        <v>387</v>
      </c>
      <c r="C17024">
        <v>40.926299999999998</v>
      </c>
      <c r="D17024">
        <v>-74.076999999999998</v>
      </c>
      <c r="E17024" s="1" t="s">
        <v>22</v>
      </c>
      <c r="F17024" t="s">
        <v>5318</v>
      </c>
      <c r="G17024">
        <v>0</v>
      </c>
      <c r="H17024">
        <v>0</v>
      </c>
      <c r="I17024">
        <v>0</v>
      </c>
    </row>
    <row r="17025" spans="1:9" hidden="1" x14ac:dyDescent="0.3">
      <c r="A17025" s="1" t="s">
        <v>159</v>
      </c>
      <c r="B17025" s="1" t="s">
        <v>387</v>
      </c>
      <c r="C17025">
        <v>40.926299999999998</v>
      </c>
      <c r="D17025">
        <v>-74.076999999999998</v>
      </c>
      <c r="E17025" s="1" t="s">
        <v>23</v>
      </c>
      <c r="F17025" t="s">
        <v>5553</v>
      </c>
      <c r="G17025">
        <v>0</v>
      </c>
      <c r="H17025">
        <v>0</v>
      </c>
      <c r="I17025">
        <v>0</v>
      </c>
    </row>
    <row r="17026" spans="1:9" hidden="1" x14ac:dyDescent="0.3">
      <c r="A17026" s="1" t="s">
        <v>159</v>
      </c>
      <c r="B17026" s="1" t="s">
        <v>387</v>
      </c>
      <c r="C17026">
        <v>40.926299999999998</v>
      </c>
      <c r="D17026">
        <v>-74.076999999999998</v>
      </c>
      <c r="E17026" s="1" t="s">
        <v>24</v>
      </c>
      <c r="F17026" t="s">
        <v>5788</v>
      </c>
      <c r="G17026">
        <v>0</v>
      </c>
      <c r="H17026">
        <v>0</v>
      </c>
      <c r="I17026">
        <v>0</v>
      </c>
    </row>
    <row r="17027" spans="1:9" hidden="1" x14ac:dyDescent="0.3">
      <c r="A17027" s="1" t="s">
        <v>159</v>
      </c>
      <c r="B17027" s="1" t="s">
        <v>387</v>
      </c>
      <c r="C17027">
        <v>40.926299999999998</v>
      </c>
      <c r="D17027">
        <v>-74.076999999999998</v>
      </c>
      <c r="E17027" s="1" t="s">
        <v>25</v>
      </c>
      <c r="F17027" t="s">
        <v>6022</v>
      </c>
      <c r="G17027">
        <v>0</v>
      </c>
      <c r="H17027">
        <v>0</v>
      </c>
      <c r="I17027">
        <v>0</v>
      </c>
    </row>
    <row r="17028" spans="1:9" hidden="1" x14ac:dyDescent="0.3">
      <c r="A17028" s="1" t="s">
        <v>159</v>
      </c>
      <c r="B17028" s="1" t="s">
        <v>387</v>
      </c>
      <c r="C17028">
        <v>40.926299999999998</v>
      </c>
      <c r="D17028">
        <v>-74.076999999999998</v>
      </c>
      <c r="E17028" s="1" t="s">
        <v>26</v>
      </c>
      <c r="F17028" t="s">
        <v>6256</v>
      </c>
      <c r="G17028">
        <v>0</v>
      </c>
      <c r="H17028">
        <v>0</v>
      </c>
      <c r="I17028">
        <v>0</v>
      </c>
    </row>
    <row r="17029" spans="1:9" hidden="1" x14ac:dyDescent="0.3">
      <c r="A17029" s="1" t="s">
        <v>159</v>
      </c>
      <c r="B17029" s="1" t="s">
        <v>387</v>
      </c>
      <c r="C17029">
        <v>40.926299999999998</v>
      </c>
      <c r="D17029">
        <v>-74.076999999999998</v>
      </c>
      <c r="E17029" s="1" t="s">
        <v>27</v>
      </c>
      <c r="F17029" t="s">
        <v>6490</v>
      </c>
      <c r="G17029">
        <v>0</v>
      </c>
      <c r="H17029">
        <v>0</v>
      </c>
      <c r="I17029">
        <v>0</v>
      </c>
    </row>
    <row r="17030" spans="1:9" hidden="1" x14ac:dyDescent="0.3">
      <c r="A17030" s="1" t="s">
        <v>159</v>
      </c>
      <c r="B17030" s="1" t="s">
        <v>387</v>
      </c>
      <c r="C17030">
        <v>40.926299999999998</v>
      </c>
      <c r="D17030">
        <v>-74.076999999999998</v>
      </c>
      <c r="E17030" s="1" t="s">
        <v>28</v>
      </c>
      <c r="F17030" t="s">
        <v>6724</v>
      </c>
      <c r="G17030">
        <v>0</v>
      </c>
      <c r="H17030">
        <v>0</v>
      </c>
      <c r="I17030">
        <v>0</v>
      </c>
    </row>
    <row r="17031" spans="1:9" hidden="1" x14ac:dyDescent="0.3">
      <c r="A17031" s="1" t="s">
        <v>159</v>
      </c>
      <c r="B17031" s="1" t="s">
        <v>387</v>
      </c>
      <c r="C17031">
        <v>40.926299999999998</v>
      </c>
      <c r="D17031">
        <v>-74.076999999999998</v>
      </c>
      <c r="E17031" s="1" t="s">
        <v>29</v>
      </c>
      <c r="F17031" t="s">
        <v>6958</v>
      </c>
      <c r="G17031">
        <v>0</v>
      </c>
      <c r="H17031">
        <v>0</v>
      </c>
      <c r="I17031">
        <v>0</v>
      </c>
    </row>
    <row r="17032" spans="1:9" hidden="1" x14ac:dyDescent="0.3">
      <c r="A17032" s="1" t="s">
        <v>159</v>
      </c>
      <c r="B17032" s="1" t="s">
        <v>387</v>
      </c>
      <c r="C17032">
        <v>40.926299999999998</v>
      </c>
      <c r="D17032">
        <v>-74.076999999999998</v>
      </c>
      <c r="E17032" s="1" t="s">
        <v>30</v>
      </c>
      <c r="F17032" t="s">
        <v>7192</v>
      </c>
      <c r="G17032">
        <v>0</v>
      </c>
      <c r="H17032">
        <v>0</v>
      </c>
      <c r="I17032">
        <v>0</v>
      </c>
    </row>
    <row r="17033" spans="1:9" hidden="1" x14ac:dyDescent="0.3">
      <c r="A17033" s="1" t="s">
        <v>159</v>
      </c>
      <c r="B17033" s="1" t="s">
        <v>387</v>
      </c>
      <c r="C17033">
        <v>40.926299999999998</v>
      </c>
      <c r="D17033">
        <v>-74.076999999999998</v>
      </c>
      <c r="E17033" s="1" t="s">
        <v>31</v>
      </c>
      <c r="F17033" t="s">
        <v>7426</v>
      </c>
      <c r="G17033">
        <v>0</v>
      </c>
      <c r="H17033">
        <v>0</v>
      </c>
      <c r="I17033">
        <v>0</v>
      </c>
    </row>
    <row r="17034" spans="1:9" hidden="1" x14ac:dyDescent="0.3">
      <c r="A17034" s="1" t="s">
        <v>159</v>
      </c>
      <c r="B17034" s="1" t="s">
        <v>387</v>
      </c>
      <c r="C17034">
        <v>40.926299999999998</v>
      </c>
      <c r="D17034">
        <v>-74.076999999999998</v>
      </c>
      <c r="E17034" s="1" t="s">
        <v>32</v>
      </c>
      <c r="F17034" t="s">
        <v>7660</v>
      </c>
      <c r="G17034">
        <v>0</v>
      </c>
      <c r="H17034">
        <v>0</v>
      </c>
      <c r="I17034">
        <v>0</v>
      </c>
    </row>
    <row r="17035" spans="1:9" hidden="1" x14ac:dyDescent="0.3">
      <c r="A17035" s="1" t="s">
        <v>159</v>
      </c>
      <c r="B17035" s="1" t="s">
        <v>387</v>
      </c>
      <c r="C17035">
        <v>40.926299999999998</v>
      </c>
      <c r="D17035">
        <v>-74.076999999999998</v>
      </c>
      <c r="E17035" s="1" t="s">
        <v>33</v>
      </c>
      <c r="F17035" t="s">
        <v>7894</v>
      </c>
      <c r="G17035">
        <v>0</v>
      </c>
      <c r="H17035">
        <v>0</v>
      </c>
      <c r="I17035">
        <v>0</v>
      </c>
    </row>
    <row r="17036" spans="1:9" hidden="1" x14ac:dyDescent="0.3">
      <c r="A17036" s="1" t="s">
        <v>159</v>
      </c>
      <c r="B17036" s="1" t="s">
        <v>387</v>
      </c>
      <c r="C17036">
        <v>40.926299999999998</v>
      </c>
      <c r="D17036">
        <v>-74.076999999999998</v>
      </c>
      <c r="E17036" s="1" t="s">
        <v>34</v>
      </c>
      <c r="F17036" t="s">
        <v>8128</v>
      </c>
      <c r="G17036">
        <v>0</v>
      </c>
      <c r="H17036">
        <v>0</v>
      </c>
      <c r="I17036">
        <v>0</v>
      </c>
    </row>
    <row r="17037" spans="1:9" hidden="1" x14ac:dyDescent="0.3">
      <c r="A17037" s="1" t="s">
        <v>159</v>
      </c>
      <c r="B17037" s="1" t="s">
        <v>387</v>
      </c>
      <c r="C17037">
        <v>40.926299999999998</v>
      </c>
      <c r="D17037">
        <v>-74.076999999999998</v>
      </c>
      <c r="E17037" s="1" t="s">
        <v>35</v>
      </c>
      <c r="F17037" t="s">
        <v>8360</v>
      </c>
      <c r="G17037">
        <v>0</v>
      </c>
      <c r="H17037">
        <v>0</v>
      </c>
      <c r="I17037">
        <v>0</v>
      </c>
    </row>
    <row r="17038" spans="1:9" hidden="1" x14ac:dyDescent="0.3">
      <c r="A17038" s="1" t="s">
        <v>159</v>
      </c>
      <c r="B17038" s="1" t="s">
        <v>387</v>
      </c>
      <c r="C17038">
        <v>40.926299999999998</v>
      </c>
      <c r="D17038">
        <v>-74.076999999999998</v>
      </c>
      <c r="E17038" s="1" t="s">
        <v>36</v>
      </c>
      <c r="F17038" t="s">
        <v>8592</v>
      </c>
      <c r="G17038">
        <v>0</v>
      </c>
      <c r="H17038">
        <v>0</v>
      </c>
      <c r="I17038">
        <v>0</v>
      </c>
    </row>
    <row r="17039" spans="1:9" hidden="1" x14ac:dyDescent="0.3">
      <c r="A17039" s="1" t="s">
        <v>159</v>
      </c>
      <c r="B17039" s="1" t="s">
        <v>387</v>
      </c>
      <c r="C17039">
        <v>40.926299999999998</v>
      </c>
      <c r="D17039">
        <v>-74.076999999999998</v>
      </c>
      <c r="E17039" s="1" t="s">
        <v>37</v>
      </c>
      <c r="F17039" t="s">
        <v>8823</v>
      </c>
      <c r="G17039">
        <v>0</v>
      </c>
      <c r="H17039">
        <v>0</v>
      </c>
      <c r="I17039">
        <v>0</v>
      </c>
    </row>
    <row r="17040" spans="1:9" hidden="1" x14ac:dyDescent="0.3">
      <c r="A17040" s="1" t="s">
        <v>159</v>
      </c>
      <c r="B17040" s="1" t="s">
        <v>387</v>
      </c>
      <c r="C17040">
        <v>40.926299999999998</v>
      </c>
      <c r="D17040">
        <v>-74.076999999999998</v>
      </c>
      <c r="E17040" s="1" t="s">
        <v>38</v>
      </c>
      <c r="F17040" t="s">
        <v>9054</v>
      </c>
      <c r="G17040">
        <v>0</v>
      </c>
      <c r="H17040">
        <v>0</v>
      </c>
      <c r="I17040">
        <v>0</v>
      </c>
    </row>
    <row r="17041" spans="1:9" hidden="1" x14ac:dyDescent="0.3">
      <c r="A17041" s="1" t="s">
        <v>159</v>
      </c>
      <c r="B17041" s="1" t="s">
        <v>387</v>
      </c>
      <c r="C17041">
        <v>40.926299999999998</v>
      </c>
      <c r="D17041">
        <v>-74.076999999999998</v>
      </c>
      <c r="E17041" s="1" t="s">
        <v>39</v>
      </c>
      <c r="F17041" t="s">
        <v>9285</v>
      </c>
      <c r="G17041">
        <v>0</v>
      </c>
      <c r="H17041">
        <v>0</v>
      </c>
      <c r="I17041">
        <v>0</v>
      </c>
    </row>
    <row r="17042" spans="1:9" hidden="1" x14ac:dyDescent="0.3">
      <c r="A17042" s="1" t="s">
        <v>159</v>
      </c>
      <c r="B17042" s="1" t="s">
        <v>387</v>
      </c>
      <c r="C17042">
        <v>40.926299999999998</v>
      </c>
      <c r="D17042">
        <v>-74.076999999999998</v>
      </c>
      <c r="E17042" s="1" t="s">
        <v>40</v>
      </c>
      <c r="F17042" t="s">
        <v>9516</v>
      </c>
      <c r="G17042">
        <v>0</v>
      </c>
      <c r="H17042">
        <v>0</v>
      </c>
      <c r="I17042">
        <v>0</v>
      </c>
    </row>
    <row r="17043" spans="1:9" hidden="1" x14ac:dyDescent="0.3">
      <c r="A17043" s="1" t="s">
        <v>159</v>
      </c>
      <c r="B17043" s="1" t="s">
        <v>387</v>
      </c>
      <c r="C17043">
        <v>40.926299999999998</v>
      </c>
      <c r="D17043">
        <v>-74.076999999999998</v>
      </c>
      <c r="E17043" s="1" t="s">
        <v>41</v>
      </c>
      <c r="F17043" t="s">
        <v>9747</v>
      </c>
      <c r="G17043">
        <v>0</v>
      </c>
      <c r="H17043">
        <v>0</v>
      </c>
      <c r="I17043">
        <v>0</v>
      </c>
    </row>
    <row r="17044" spans="1:9" hidden="1" x14ac:dyDescent="0.3">
      <c r="A17044" s="1" t="s">
        <v>159</v>
      </c>
      <c r="B17044" s="1" t="s">
        <v>387</v>
      </c>
      <c r="C17044">
        <v>40.926299999999998</v>
      </c>
      <c r="D17044">
        <v>-74.076999999999998</v>
      </c>
      <c r="E17044" s="1" t="s">
        <v>42</v>
      </c>
      <c r="F17044" t="s">
        <v>9978</v>
      </c>
      <c r="G17044">
        <v>0</v>
      </c>
      <c r="H17044">
        <v>0</v>
      </c>
      <c r="I17044">
        <v>0</v>
      </c>
    </row>
    <row r="17045" spans="1:9" hidden="1" x14ac:dyDescent="0.3">
      <c r="A17045" s="1" t="s">
        <v>159</v>
      </c>
      <c r="B17045" s="1" t="s">
        <v>387</v>
      </c>
      <c r="C17045">
        <v>40.926299999999998</v>
      </c>
      <c r="D17045">
        <v>-74.076999999999998</v>
      </c>
      <c r="E17045" s="1" t="s">
        <v>43</v>
      </c>
      <c r="F17045" t="s">
        <v>10206</v>
      </c>
      <c r="G17045">
        <v>0</v>
      </c>
      <c r="H17045">
        <v>0</v>
      </c>
      <c r="I17045">
        <v>0</v>
      </c>
    </row>
    <row r="17046" spans="1:9" hidden="1" x14ac:dyDescent="0.3">
      <c r="A17046" s="1" t="s">
        <v>159</v>
      </c>
      <c r="B17046" s="1" t="s">
        <v>387</v>
      </c>
      <c r="C17046">
        <v>40.926299999999998</v>
      </c>
      <c r="D17046">
        <v>-74.076999999999998</v>
      </c>
      <c r="E17046" s="1" t="s">
        <v>44</v>
      </c>
      <c r="F17046" t="s">
        <v>10433</v>
      </c>
      <c r="G17046">
        <v>0</v>
      </c>
      <c r="H17046">
        <v>0</v>
      </c>
      <c r="I17046">
        <v>0</v>
      </c>
    </row>
    <row r="17047" spans="1:9" hidden="1" x14ac:dyDescent="0.3">
      <c r="A17047" s="1" t="s">
        <v>159</v>
      </c>
      <c r="B17047" s="1" t="s">
        <v>387</v>
      </c>
      <c r="C17047">
        <v>40.926299999999998</v>
      </c>
      <c r="D17047">
        <v>-74.076999999999998</v>
      </c>
      <c r="E17047" s="1" t="s">
        <v>45</v>
      </c>
      <c r="F17047" t="s">
        <v>10653</v>
      </c>
      <c r="G17047">
        <v>0</v>
      </c>
      <c r="H17047">
        <v>0</v>
      </c>
      <c r="I17047">
        <v>0</v>
      </c>
    </row>
    <row r="17048" spans="1:9" hidden="1" x14ac:dyDescent="0.3">
      <c r="A17048" s="1" t="s">
        <v>159</v>
      </c>
      <c r="B17048" s="1" t="s">
        <v>387</v>
      </c>
      <c r="C17048">
        <v>40.926299999999998</v>
      </c>
      <c r="D17048">
        <v>-74.076999999999998</v>
      </c>
      <c r="E17048" s="1" t="s">
        <v>46</v>
      </c>
      <c r="F17048" t="s">
        <v>10869</v>
      </c>
      <c r="G17048">
        <v>0</v>
      </c>
      <c r="H17048">
        <v>0</v>
      </c>
      <c r="I17048">
        <v>0</v>
      </c>
    </row>
    <row r="17049" spans="1:9" hidden="1" x14ac:dyDescent="0.3">
      <c r="A17049" s="1" t="s">
        <v>159</v>
      </c>
      <c r="B17049" s="1" t="s">
        <v>387</v>
      </c>
      <c r="C17049">
        <v>40.926299999999998</v>
      </c>
      <c r="D17049">
        <v>-74.076999999999998</v>
      </c>
      <c r="E17049" s="1" t="s">
        <v>47</v>
      </c>
      <c r="F17049" t="s">
        <v>17457</v>
      </c>
      <c r="G17049">
        <v>0</v>
      </c>
      <c r="H17049">
        <v>2</v>
      </c>
      <c r="I17049">
        <v>0</v>
      </c>
    </row>
    <row r="17050" spans="1:9" hidden="1" x14ac:dyDescent="0.3">
      <c r="A17050" s="1" t="s">
        <v>159</v>
      </c>
      <c r="B17050" s="1" t="s">
        <v>387</v>
      </c>
      <c r="C17050">
        <v>40.926299999999998</v>
      </c>
      <c r="D17050">
        <v>-74.076999999999998</v>
      </c>
      <c r="E17050" s="1" t="s">
        <v>48</v>
      </c>
      <c r="F17050" t="s">
        <v>17458</v>
      </c>
      <c r="G17050">
        <v>0</v>
      </c>
      <c r="H17050">
        <v>2</v>
      </c>
      <c r="I17050">
        <v>0</v>
      </c>
    </row>
    <row r="17051" spans="1:9" hidden="1" x14ac:dyDescent="0.3">
      <c r="A17051" s="1" t="s">
        <v>159</v>
      </c>
      <c r="B17051" s="1" t="s">
        <v>387</v>
      </c>
      <c r="C17051">
        <v>40.926299999999998</v>
      </c>
      <c r="D17051">
        <v>-74.076999999999998</v>
      </c>
      <c r="E17051" s="1" t="s">
        <v>49</v>
      </c>
      <c r="F17051" t="s">
        <v>17303</v>
      </c>
      <c r="G17051">
        <v>0</v>
      </c>
      <c r="H17051">
        <v>4</v>
      </c>
      <c r="I17051">
        <v>0</v>
      </c>
    </row>
    <row r="17052" spans="1:9" hidden="1" x14ac:dyDescent="0.3">
      <c r="A17052" s="1" t="s">
        <v>159</v>
      </c>
      <c r="B17052" s="1" t="s">
        <v>387</v>
      </c>
      <c r="C17052">
        <v>40.926299999999998</v>
      </c>
      <c r="D17052">
        <v>-74.076999999999998</v>
      </c>
      <c r="E17052" s="1" t="s">
        <v>50</v>
      </c>
      <c r="F17052" t="s">
        <v>17304</v>
      </c>
      <c r="G17052">
        <v>0</v>
      </c>
      <c r="H17052">
        <v>4</v>
      </c>
      <c r="I17052">
        <v>0</v>
      </c>
    </row>
    <row r="17053" spans="1:9" hidden="1" x14ac:dyDescent="0.3">
      <c r="A17053" s="1" t="s">
        <v>159</v>
      </c>
      <c r="B17053" s="1" t="s">
        <v>387</v>
      </c>
      <c r="C17053">
        <v>40.926299999999998</v>
      </c>
      <c r="D17053">
        <v>-74.076999999999998</v>
      </c>
      <c r="E17053" s="1" t="s">
        <v>51</v>
      </c>
      <c r="F17053" t="s">
        <v>17305</v>
      </c>
      <c r="G17053">
        <v>0</v>
      </c>
      <c r="H17053">
        <v>4</v>
      </c>
      <c r="I17053">
        <v>0</v>
      </c>
    </row>
    <row r="17054" spans="1:9" hidden="1" x14ac:dyDescent="0.3">
      <c r="A17054" s="1" t="s">
        <v>159</v>
      </c>
      <c r="B17054" s="1" t="s">
        <v>387</v>
      </c>
      <c r="C17054">
        <v>40.926299999999998</v>
      </c>
      <c r="D17054">
        <v>-74.076999999999998</v>
      </c>
      <c r="E17054" s="1" t="s">
        <v>52</v>
      </c>
      <c r="F17054" t="s">
        <v>11257</v>
      </c>
      <c r="G17054">
        <v>0</v>
      </c>
      <c r="H17054">
        <v>0</v>
      </c>
      <c r="I17054">
        <v>0</v>
      </c>
    </row>
    <row r="17055" spans="1:9" hidden="1" x14ac:dyDescent="0.3">
      <c r="A17055" s="1" t="s">
        <v>159</v>
      </c>
      <c r="B17055" s="1" t="s">
        <v>387</v>
      </c>
      <c r="C17055">
        <v>40.926299999999998</v>
      </c>
      <c r="D17055">
        <v>-74.076999999999998</v>
      </c>
      <c r="E17055" s="1" t="s">
        <v>53</v>
      </c>
      <c r="F17055" t="s">
        <v>11455</v>
      </c>
      <c r="G17055">
        <v>0</v>
      </c>
      <c r="H17055">
        <v>0</v>
      </c>
      <c r="I17055">
        <v>0</v>
      </c>
    </row>
    <row r="17056" spans="1:9" hidden="1" x14ac:dyDescent="0.3">
      <c r="A17056" s="1" t="s">
        <v>159</v>
      </c>
      <c r="B17056" s="1" t="s">
        <v>387</v>
      </c>
      <c r="C17056">
        <v>40.926299999999998</v>
      </c>
      <c r="D17056">
        <v>-74.076999999999998</v>
      </c>
      <c r="E17056" s="1" t="s">
        <v>54</v>
      </c>
      <c r="F17056" t="s">
        <v>11650</v>
      </c>
      <c r="G17056">
        <v>0</v>
      </c>
      <c r="H17056">
        <v>0</v>
      </c>
      <c r="I17056">
        <v>0</v>
      </c>
    </row>
    <row r="17057" spans="1:9" hidden="1" x14ac:dyDescent="0.3">
      <c r="A17057" s="1" t="s">
        <v>159</v>
      </c>
      <c r="B17057" s="1" t="s">
        <v>387</v>
      </c>
      <c r="C17057">
        <v>40.926299999999998</v>
      </c>
      <c r="D17057">
        <v>-74.076999999999998</v>
      </c>
      <c r="E17057" s="1" t="s">
        <v>21548</v>
      </c>
      <c r="F17057" t="s">
        <v>21876</v>
      </c>
      <c r="G17057">
        <v>0</v>
      </c>
      <c r="H17057">
        <v>0</v>
      </c>
      <c r="I17057">
        <v>0</v>
      </c>
    </row>
    <row r="17058" spans="1:9" hidden="1" x14ac:dyDescent="0.3">
      <c r="A17058" s="1" t="s">
        <v>159</v>
      </c>
      <c r="B17058" s="1" t="s">
        <v>388</v>
      </c>
      <c r="C17058">
        <v>29.775200000000002</v>
      </c>
      <c r="D17058">
        <v>-95.310299999999998</v>
      </c>
      <c r="E17058" s="1" t="s">
        <v>4</v>
      </c>
      <c r="F17058" t="s">
        <v>1046</v>
      </c>
      <c r="G17058">
        <v>0</v>
      </c>
      <c r="H17058">
        <v>0</v>
      </c>
      <c r="I17058">
        <v>0</v>
      </c>
    </row>
    <row r="17059" spans="1:9" hidden="1" x14ac:dyDescent="0.3">
      <c r="A17059" s="1" t="s">
        <v>159</v>
      </c>
      <c r="B17059" s="1" t="s">
        <v>388</v>
      </c>
      <c r="C17059">
        <v>29.775200000000002</v>
      </c>
      <c r="D17059">
        <v>-95.310299999999998</v>
      </c>
      <c r="E17059" s="1" t="s">
        <v>5</v>
      </c>
      <c r="F17059" t="s">
        <v>1288</v>
      </c>
      <c r="G17059">
        <v>0</v>
      </c>
      <c r="H17059">
        <v>0</v>
      </c>
      <c r="I17059">
        <v>0</v>
      </c>
    </row>
    <row r="17060" spans="1:9" hidden="1" x14ac:dyDescent="0.3">
      <c r="A17060" s="1" t="s">
        <v>159</v>
      </c>
      <c r="B17060" s="1" t="s">
        <v>388</v>
      </c>
      <c r="C17060">
        <v>29.775200000000002</v>
      </c>
      <c r="D17060">
        <v>-95.310299999999998</v>
      </c>
      <c r="E17060" s="1" t="s">
        <v>6</v>
      </c>
      <c r="F17060" t="s">
        <v>1530</v>
      </c>
      <c r="G17060">
        <v>0</v>
      </c>
      <c r="H17060">
        <v>0</v>
      </c>
      <c r="I17060">
        <v>0</v>
      </c>
    </row>
    <row r="17061" spans="1:9" hidden="1" x14ac:dyDescent="0.3">
      <c r="A17061" s="1" t="s">
        <v>159</v>
      </c>
      <c r="B17061" s="1" t="s">
        <v>388</v>
      </c>
      <c r="C17061">
        <v>29.775200000000002</v>
      </c>
      <c r="D17061">
        <v>-95.310299999999998</v>
      </c>
      <c r="E17061" s="1" t="s">
        <v>7</v>
      </c>
      <c r="F17061" t="s">
        <v>1771</v>
      </c>
      <c r="G17061">
        <v>0</v>
      </c>
      <c r="H17061">
        <v>0</v>
      </c>
      <c r="I17061">
        <v>0</v>
      </c>
    </row>
    <row r="17062" spans="1:9" hidden="1" x14ac:dyDescent="0.3">
      <c r="A17062" s="1" t="s">
        <v>159</v>
      </c>
      <c r="B17062" s="1" t="s">
        <v>388</v>
      </c>
      <c r="C17062">
        <v>29.775200000000002</v>
      </c>
      <c r="D17062">
        <v>-95.310299999999998</v>
      </c>
      <c r="E17062" s="1" t="s">
        <v>8</v>
      </c>
      <c r="F17062" t="s">
        <v>2012</v>
      </c>
      <c r="G17062">
        <v>0</v>
      </c>
      <c r="H17062">
        <v>0</v>
      </c>
      <c r="I17062">
        <v>0</v>
      </c>
    </row>
    <row r="17063" spans="1:9" hidden="1" x14ac:dyDescent="0.3">
      <c r="A17063" s="1" t="s">
        <v>159</v>
      </c>
      <c r="B17063" s="1" t="s">
        <v>388</v>
      </c>
      <c r="C17063">
        <v>29.775200000000002</v>
      </c>
      <c r="D17063">
        <v>-95.310299999999998</v>
      </c>
      <c r="E17063" s="1" t="s">
        <v>9</v>
      </c>
      <c r="F17063" t="s">
        <v>2250</v>
      </c>
      <c r="G17063">
        <v>0</v>
      </c>
      <c r="H17063">
        <v>0</v>
      </c>
      <c r="I17063">
        <v>0</v>
      </c>
    </row>
    <row r="17064" spans="1:9" hidden="1" x14ac:dyDescent="0.3">
      <c r="A17064" s="1" t="s">
        <v>159</v>
      </c>
      <c r="B17064" s="1" t="s">
        <v>388</v>
      </c>
      <c r="C17064">
        <v>29.775200000000002</v>
      </c>
      <c r="D17064">
        <v>-95.310299999999998</v>
      </c>
      <c r="E17064" s="1" t="s">
        <v>10</v>
      </c>
      <c r="F17064" t="s">
        <v>2488</v>
      </c>
      <c r="G17064">
        <v>0</v>
      </c>
      <c r="H17064">
        <v>0</v>
      </c>
      <c r="I17064">
        <v>0</v>
      </c>
    </row>
    <row r="17065" spans="1:9" hidden="1" x14ac:dyDescent="0.3">
      <c r="A17065" s="1" t="s">
        <v>159</v>
      </c>
      <c r="B17065" s="1" t="s">
        <v>388</v>
      </c>
      <c r="C17065">
        <v>29.775200000000002</v>
      </c>
      <c r="D17065">
        <v>-95.310299999999998</v>
      </c>
      <c r="E17065" s="1" t="s">
        <v>11</v>
      </c>
      <c r="F17065" t="s">
        <v>2726</v>
      </c>
      <c r="G17065">
        <v>0</v>
      </c>
      <c r="H17065">
        <v>0</v>
      </c>
      <c r="I17065">
        <v>0</v>
      </c>
    </row>
    <row r="17066" spans="1:9" hidden="1" x14ac:dyDescent="0.3">
      <c r="A17066" s="1" t="s">
        <v>159</v>
      </c>
      <c r="B17066" s="1" t="s">
        <v>388</v>
      </c>
      <c r="C17066">
        <v>29.775200000000002</v>
      </c>
      <c r="D17066">
        <v>-95.310299999999998</v>
      </c>
      <c r="E17066" s="1" t="s">
        <v>12</v>
      </c>
      <c r="F17066" t="s">
        <v>2964</v>
      </c>
      <c r="G17066">
        <v>0</v>
      </c>
      <c r="H17066">
        <v>0</v>
      </c>
      <c r="I17066">
        <v>0</v>
      </c>
    </row>
    <row r="17067" spans="1:9" hidden="1" x14ac:dyDescent="0.3">
      <c r="A17067" s="1" t="s">
        <v>159</v>
      </c>
      <c r="B17067" s="1" t="s">
        <v>388</v>
      </c>
      <c r="C17067">
        <v>29.775200000000002</v>
      </c>
      <c r="D17067">
        <v>-95.310299999999998</v>
      </c>
      <c r="E17067" s="1" t="s">
        <v>13</v>
      </c>
      <c r="F17067" t="s">
        <v>3201</v>
      </c>
      <c r="G17067">
        <v>0</v>
      </c>
      <c r="H17067">
        <v>0</v>
      </c>
      <c r="I17067">
        <v>0</v>
      </c>
    </row>
    <row r="17068" spans="1:9" hidden="1" x14ac:dyDescent="0.3">
      <c r="A17068" s="1" t="s">
        <v>159</v>
      </c>
      <c r="B17068" s="1" t="s">
        <v>388</v>
      </c>
      <c r="C17068">
        <v>29.775200000000002</v>
      </c>
      <c r="D17068">
        <v>-95.310299999999998</v>
      </c>
      <c r="E17068" s="1" t="s">
        <v>14</v>
      </c>
      <c r="F17068" t="s">
        <v>3437</v>
      </c>
      <c r="G17068">
        <v>0</v>
      </c>
      <c r="H17068">
        <v>0</v>
      </c>
      <c r="I17068">
        <v>0</v>
      </c>
    </row>
    <row r="17069" spans="1:9" hidden="1" x14ac:dyDescent="0.3">
      <c r="A17069" s="1" t="s">
        <v>159</v>
      </c>
      <c r="B17069" s="1" t="s">
        <v>388</v>
      </c>
      <c r="C17069">
        <v>29.775200000000002</v>
      </c>
      <c r="D17069">
        <v>-95.310299999999998</v>
      </c>
      <c r="E17069" s="1" t="s">
        <v>15</v>
      </c>
      <c r="F17069" t="s">
        <v>3673</v>
      </c>
      <c r="G17069">
        <v>0</v>
      </c>
      <c r="H17069">
        <v>0</v>
      </c>
      <c r="I17069">
        <v>0</v>
      </c>
    </row>
    <row r="17070" spans="1:9" hidden="1" x14ac:dyDescent="0.3">
      <c r="A17070" s="1" t="s">
        <v>159</v>
      </c>
      <c r="B17070" s="1" t="s">
        <v>388</v>
      </c>
      <c r="C17070">
        <v>29.775200000000002</v>
      </c>
      <c r="D17070">
        <v>-95.310299999999998</v>
      </c>
      <c r="E17070" s="1" t="s">
        <v>16</v>
      </c>
      <c r="F17070" t="s">
        <v>3909</v>
      </c>
      <c r="G17070">
        <v>0</v>
      </c>
      <c r="H17070">
        <v>0</v>
      </c>
      <c r="I17070">
        <v>0</v>
      </c>
    </row>
    <row r="17071" spans="1:9" hidden="1" x14ac:dyDescent="0.3">
      <c r="A17071" s="1" t="s">
        <v>159</v>
      </c>
      <c r="B17071" s="1" t="s">
        <v>388</v>
      </c>
      <c r="C17071">
        <v>29.775200000000002</v>
      </c>
      <c r="D17071">
        <v>-95.310299999999998</v>
      </c>
      <c r="E17071" s="1" t="s">
        <v>17</v>
      </c>
      <c r="F17071" t="s">
        <v>4144</v>
      </c>
      <c r="G17071">
        <v>0</v>
      </c>
      <c r="H17071">
        <v>0</v>
      </c>
      <c r="I17071">
        <v>0</v>
      </c>
    </row>
    <row r="17072" spans="1:9" hidden="1" x14ac:dyDescent="0.3">
      <c r="A17072" s="1" t="s">
        <v>159</v>
      </c>
      <c r="B17072" s="1" t="s">
        <v>388</v>
      </c>
      <c r="C17072">
        <v>29.775200000000002</v>
      </c>
      <c r="D17072">
        <v>-95.310299999999998</v>
      </c>
      <c r="E17072" s="1" t="s">
        <v>18</v>
      </c>
      <c r="F17072" t="s">
        <v>4379</v>
      </c>
      <c r="G17072">
        <v>0</v>
      </c>
      <c r="H17072">
        <v>0</v>
      </c>
      <c r="I17072">
        <v>0</v>
      </c>
    </row>
    <row r="17073" spans="1:9" hidden="1" x14ac:dyDescent="0.3">
      <c r="A17073" s="1" t="s">
        <v>159</v>
      </c>
      <c r="B17073" s="1" t="s">
        <v>388</v>
      </c>
      <c r="C17073">
        <v>29.775200000000002</v>
      </c>
      <c r="D17073">
        <v>-95.310299999999998</v>
      </c>
      <c r="E17073" s="1" t="s">
        <v>19</v>
      </c>
      <c r="F17073" t="s">
        <v>4614</v>
      </c>
      <c r="G17073">
        <v>0</v>
      </c>
      <c r="H17073">
        <v>0</v>
      </c>
      <c r="I17073">
        <v>0</v>
      </c>
    </row>
    <row r="17074" spans="1:9" hidden="1" x14ac:dyDescent="0.3">
      <c r="A17074" s="1" t="s">
        <v>159</v>
      </c>
      <c r="B17074" s="1" t="s">
        <v>388</v>
      </c>
      <c r="C17074">
        <v>29.775200000000002</v>
      </c>
      <c r="D17074">
        <v>-95.310299999999998</v>
      </c>
      <c r="E17074" s="1" t="s">
        <v>20</v>
      </c>
      <c r="F17074" t="s">
        <v>4849</v>
      </c>
      <c r="G17074">
        <v>0</v>
      </c>
      <c r="H17074">
        <v>0</v>
      </c>
      <c r="I17074">
        <v>0</v>
      </c>
    </row>
    <row r="17075" spans="1:9" hidden="1" x14ac:dyDescent="0.3">
      <c r="A17075" s="1" t="s">
        <v>159</v>
      </c>
      <c r="B17075" s="1" t="s">
        <v>388</v>
      </c>
      <c r="C17075">
        <v>29.775200000000002</v>
      </c>
      <c r="D17075">
        <v>-95.310299999999998</v>
      </c>
      <c r="E17075" s="1" t="s">
        <v>21</v>
      </c>
      <c r="F17075" t="s">
        <v>5084</v>
      </c>
      <c r="G17075">
        <v>0</v>
      </c>
      <c r="H17075">
        <v>0</v>
      </c>
      <c r="I17075">
        <v>0</v>
      </c>
    </row>
    <row r="17076" spans="1:9" hidden="1" x14ac:dyDescent="0.3">
      <c r="A17076" s="1" t="s">
        <v>159</v>
      </c>
      <c r="B17076" s="1" t="s">
        <v>388</v>
      </c>
      <c r="C17076">
        <v>29.775200000000002</v>
      </c>
      <c r="D17076">
        <v>-95.310299999999998</v>
      </c>
      <c r="E17076" s="1" t="s">
        <v>22</v>
      </c>
      <c r="F17076" t="s">
        <v>5319</v>
      </c>
      <c r="G17076">
        <v>0</v>
      </c>
      <c r="H17076">
        <v>0</v>
      </c>
      <c r="I17076">
        <v>0</v>
      </c>
    </row>
    <row r="17077" spans="1:9" hidden="1" x14ac:dyDescent="0.3">
      <c r="A17077" s="1" t="s">
        <v>159</v>
      </c>
      <c r="B17077" s="1" t="s">
        <v>388</v>
      </c>
      <c r="C17077">
        <v>29.775200000000002</v>
      </c>
      <c r="D17077">
        <v>-95.310299999999998</v>
      </c>
      <c r="E17077" s="1" t="s">
        <v>23</v>
      </c>
      <c r="F17077" t="s">
        <v>5554</v>
      </c>
      <c r="G17077">
        <v>0</v>
      </c>
      <c r="H17077">
        <v>0</v>
      </c>
      <c r="I17077">
        <v>0</v>
      </c>
    </row>
    <row r="17078" spans="1:9" hidden="1" x14ac:dyDescent="0.3">
      <c r="A17078" s="1" t="s">
        <v>159</v>
      </c>
      <c r="B17078" s="1" t="s">
        <v>388</v>
      </c>
      <c r="C17078">
        <v>29.775200000000002</v>
      </c>
      <c r="D17078">
        <v>-95.310299999999998</v>
      </c>
      <c r="E17078" s="1" t="s">
        <v>24</v>
      </c>
      <c r="F17078" t="s">
        <v>5789</v>
      </c>
      <c r="G17078">
        <v>0</v>
      </c>
      <c r="H17078">
        <v>0</v>
      </c>
      <c r="I17078">
        <v>0</v>
      </c>
    </row>
    <row r="17079" spans="1:9" hidden="1" x14ac:dyDescent="0.3">
      <c r="A17079" s="1" t="s">
        <v>159</v>
      </c>
      <c r="B17079" s="1" t="s">
        <v>388</v>
      </c>
      <c r="C17079">
        <v>29.775200000000002</v>
      </c>
      <c r="D17079">
        <v>-95.310299999999998</v>
      </c>
      <c r="E17079" s="1" t="s">
        <v>25</v>
      </c>
      <c r="F17079" t="s">
        <v>6023</v>
      </c>
      <c r="G17079">
        <v>0</v>
      </c>
      <c r="H17079">
        <v>0</v>
      </c>
      <c r="I17079">
        <v>0</v>
      </c>
    </row>
    <row r="17080" spans="1:9" hidden="1" x14ac:dyDescent="0.3">
      <c r="A17080" s="1" t="s">
        <v>159</v>
      </c>
      <c r="B17080" s="1" t="s">
        <v>388</v>
      </c>
      <c r="C17080">
        <v>29.775200000000002</v>
      </c>
      <c r="D17080">
        <v>-95.310299999999998</v>
      </c>
      <c r="E17080" s="1" t="s">
        <v>26</v>
      </c>
      <c r="F17080" t="s">
        <v>6257</v>
      </c>
      <c r="G17080">
        <v>0</v>
      </c>
      <c r="H17080">
        <v>0</v>
      </c>
      <c r="I17080">
        <v>0</v>
      </c>
    </row>
    <row r="17081" spans="1:9" hidden="1" x14ac:dyDescent="0.3">
      <c r="A17081" s="1" t="s">
        <v>159</v>
      </c>
      <c r="B17081" s="1" t="s">
        <v>388</v>
      </c>
      <c r="C17081">
        <v>29.775200000000002</v>
      </c>
      <c r="D17081">
        <v>-95.310299999999998</v>
      </c>
      <c r="E17081" s="1" t="s">
        <v>27</v>
      </c>
      <c r="F17081" t="s">
        <v>6491</v>
      </c>
      <c r="G17081">
        <v>0</v>
      </c>
      <c r="H17081">
        <v>0</v>
      </c>
      <c r="I17081">
        <v>0</v>
      </c>
    </row>
    <row r="17082" spans="1:9" hidden="1" x14ac:dyDescent="0.3">
      <c r="A17082" s="1" t="s">
        <v>159</v>
      </c>
      <c r="B17082" s="1" t="s">
        <v>388</v>
      </c>
      <c r="C17082">
        <v>29.775200000000002</v>
      </c>
      <c r="D17082">
        <v>-95.310299999999998</v>
      </c>
      <c r="E17082" s="1" t="s">
        <v>28</v>
      </c>
      <c r="F17082" t="s">
        <v>6725</v>
      </c>
      <c r="G17082">
        <v>0</v>
      </c>
      <c r="H17082">
        <v>0</v>
      </c>
      <c r="I17082">
        <v>0</v>
      </c>
    </row>
    <row r="17083" spans="1:9" hidden="1" x14ac:dyDescent="0.3">
      <c r="A17083" s="1" t="s">
        <v>159</v>
      </c>
      <c r="B17083" s="1" t="s">
        <v>388</v>
      </c>
      <c r="C17083">
        <v>29.775200000000002</v>
      </c>
      <c r="D17083">
        <v>-95.310299999999998</v>
      </c>
      <c r="E17083" s="1" t="s">
        <v>29</v>
      </c>
      <c r="F17083" t="s">
        <v>6959</v>
      </c>
      <c r="G17083">
        <v>0</v>
      </c>
      <c r="H17083">
        <v>0</v>
      </c>
      <c r="I17083">
        <v>0</v>
      </c>
    </row>
    <row r="17084" spans="1:9" hidden="1" x14ac:dyDescent="0.3">
      <c r="A17084" s="1" t="s">
        <v>159</v>
      </c>
      <c r="B17084" s="1" t="s">
        <v>388</v>
      </c>
      <c r="C17084">
        <v>29.775200000000002</v>
      </c>
      <c r="D17084">
        <v>-95.310299999999998</v>
      </c>
      <c r="E17084" s="1" t="s">
        <v>30</v>
      </c>
      <c r="F17084" t="s">
        <v>7193</v>
      </c>
      <c r="G17084">
        <v>0</v>
      </c>
      <c r="H17084">
        <v>0</v>
      </c>
      <c r="I17084">
        <v>0</v>
      </c>
    </row>
    <row r="17085" spans="1:9" hidden="1" x14ac:dyDescent="0.3">
      <c r="A17085" s="1" t="s">
        <v>159</v>
      </c>
      <c r="B17085" s="1" t="s">
        <v>388</v>
      </c>
      <c r="C17085">
        <v>29.775200000000002</v>
      </c>
      <c r="D17085">
        <v>-95.310299999999998</v>
      </c>
      <c r="E17085" s="1" t="s">
        <v>31</v>
      </c>
      <c r="F17085" t="s">
        <v>7427</v>
      </c>
      <c r="G17085">
        <v>0</v>
      </c>
      <c r="H17085">
        <v>0</v>
      </c>
      <c r="I17085">
        <v>0</v>
      </c>
    </row>
    <row r="17086" spans="1:9" hidden="1" x14ac:dyDescent="0.3">
      <c r="A17086" s="1" t="s">
        <v>159</v>
      </c>
      <c r="B17086" s="1" t="s">
        <v>388</v>
      </c>
      <c r="C17086">
        <v>29.775200000000002</v>
      </c>
      <c r="D17086">
        <v>-95.310299999999998</v>
      </c>
      <c r="E17086" s="1" t="s">
        <v>32</v>
      </c>
      <c r="F17086" t="s">
        <v>7661</v>
      </c>
      <c r="G17086">
        <v>0</v>
      </c>
      <c r="H17086">
        <v>0</v>
      </c>
      <c r="I17086">
        <v>0</v>
      </c>
    </row>
    <row r="17087" spans="1:9" hidden="1" x14ac:dyDescent="0.3">
      <c r="A17087" s="1" t="s">
        <v>159</v>
      </c>
      <c r="B17087" s="1" t="s">
        <v>388</v>
      </c>
      <c r="C17087">
        <v>29.775200000000002</v>
      </c>
      <c r="D17087">
        <v>-95.310299999999998</v>
      </c>
      <c r="E17087" s="1" t="s">
        <v>33</v>
      </c>
      <c r="F17087" t="s">
        <v>7895</v>
      </c>
      <c r="G17087">
        <v>0</v>
      </c>
      <c r="H17087">
        <v>0</v>
      </c>
      <c r="I17087">
        <v>0</v>
      </c>
    </row>
    <row r="17088" spans="1:9" hidden="1" x14ac:dyDescent="0.3">
      <c r="A17088" s="1" t="s">
        <v>159</v>
      </c>
      <c r="B17088" s="1" t="s">
        <v>388</v>
      </c>
      <c r="C17088">
        <v>29.775200000000002</v>
      </c>
      <c r="D17088">
        <v>-95.310299999999998</v>
      </c>
      <c r="E17088" s="1" t="s">
        <v>34</v>
      </c>
      <c r="F17088" t="s">
        <v>8129</v>
      </c>
      <c r="G17088">
        <v>0</v>
      </c>
      <c r="H17088">
        <v>0</v>
      </c>
      <c r="I17088">
        <v>0</v>
      </c>
    </row>
    <row r="17089" spans="1:9" hidden="1" x14ac:dyDescent="0.3">
      <c r="A17089" s="1" t="s">
        <v>159</v>
      </c>
      <c r="B17089" s="1" t="s">
        <v>388</v>
      </c>
      <c r="C17089">
        <v>29.775200000000002</v>
      </c>
      <c r="D17089">
        <v>-95.310299999999998</v>
      </c>
      <c r="E17089" s="1" t="s">
        <v>35</v>
      </c>
      <c r="F17089" t="s">
        <v>8361</v>
      </c>
      <c r="G17089">
        <v>0</v>
      </c>
      <c r="H17089">
        <v>0</v>
      </c>
      <c r="I17089">
        <v>0</v>
      </c>
    </row>
    <row r="17090" spans="1:9" hidden="1" x14ac:dyDescent="0.3">
      <c r="A17090" s="1" t="s">
        <v>159</v>
      </c>
      <c r="B17090" s="1" t="s">
        <v>388</v>
      </c>
      <c r="C17090">
        <v>29.775200000000002</v>
      </c>
      <c r="D17090">
        <v>-95.310299999999998</v>
      </c>
      <c r="E17090" s="1" t="s">
        <v>36</v>
      </c>
      <c r="F17090" t="s">
        <v>8593</v>
      </c>
      <c r="G17090">
        <v>0</v>
      </c>
      <c r="H17090">
        <v>0</v>
      </c>
      <c r="I17090">
        <v>0</v>
      </c>
    </row>
    <row r="17091" spans="1:9" hidden="1" x14ac:dyDescent="0.3">
      <c r="A17091" s="1" t="s">
        <v>159</v>
      </c>
      <c r="B17091" s="1" t="s">
        <v>388</v>
      </c>
      <c r="C17091">
        <v>29.775200000000002</v>
      </c>
      <c r="D17091">
        <v>-95.310299999999998</v>
      </c>
      <c r="E17091" s="1" t="s">
        <v>37</v>
      </c>
      <c r="F17091" t="s">
        <v>8824</v>
      </c>
      <c r="G17091">
        <v>0</v>
      </c>
      <c r="H17091">
        <v>0</v>
      </c>
      <c r="I17091">
        <v>0</v>
      </c>
    </row>
    <row r="17092" spans="1:9" hidden="1" x14ac:dyDescent="0.3">
      <c r="A17092" s="1" t="s">
        <v>159</v>
      </c>
      <c r="B17092" s="1" t="s">
        <v>388</v>
      </c>
      <c r="C17092">
        <v>29.775200000000002</v>
      </c>
      <c r="D17092">
        <v>-95.310299999999998</v>
      </c>
      <c r="E17092" s="1" t="s">
        <v>38</v>
      </c>
      <c r="F17092" t="s">
        <v>9055</v>
      </c>
      <c r="G17092">
        <v>0</v>
      </c>
      <c r="H17092">
        <v>0</v>
      </c>
      <c r="I17092">
        <v>0</v>
      </c>
    </row>
    <row r="17093" spans="1:9" hidden="1" x14ac:dyDescent="0.3">
      <c r="A17093" s="1" t="s">
        <v>159</v>
      </c>
      <c r="B17093" s="1" t="s">
        <v>388</v>
      </c>
      <c r="C17093">
        <v>29.775200000000002</v>
      </c>
      <c r="D17093">
        <v>-95.310299999999998</v>
      </c>
      <c r="E17093" s="1" t="s">
        <v>39</v>
      </c>
      <c r="F17093" t="s">
        <v>9286</v>
      </c>
      <c r="G17093">
        <v>0</v>
      </c>
      <c r="H17093">
        <v>0</v>
      </c>
      <c r="I17093">
        <v>0</v>
      </c>
    </row>
    <row r="17094" spans="1:9" hidden="1" x14ac:dyDescent="0.3">
      <c r="A17094" s="1" t="s">
        <v>159</v>
      </c>
      <c r="B17094" s="1" t="s">
        <v>388</v>
      </c>
      <c r="C17094">
        <v>29.775200000000002</v>
      </c>
      <c r="D17094">
        <v>-95.310299999999998</v>
      </c>
      <c r="E17094" s="1" t="s">
        <v>40</v>
      </c>
      <c r="F17094" t="s">
        <v>9517</v>
      </c>
      <c r="G17094">
        <v>0</v>
      </c>
      <c r="H17094">
        <v>0</v>
      </c>
      <c r="I17094">
        <v>0</v>
      </c>
    </row>
    <row r="17095" spans="1:9" hidden="1" x14ac:dyDescent="0.3">
      <c r="A17095" s="1" t="s">
        <v>159</v>
      </c>
      <c r="B17095" s="1" t="s">
        <v>388</v>
      </c>
      <c r="C17095">
        <v>29.775200000000002</v>
      </c>
      <c r="D17095">
        <v>-95.310299999999998</v>
      </c>
      <c r="E17095" s="1" t="s">
        <v>41</v>
      </c>
      <c r="F17095" t="s">
        <v>9748</v>
      </c>
      <c r="G17095">
        <v>0</v>
      </c>
      <c r="H17095">
        <v>0</v>
      </c>
      <c r="I17095">
        <v>0</v>
      </c>
    </row>
    <row r="17096" spans="1:9" hidden="1" x14ac:dyDescent="0.3">
      <c r="A17096" s="1" t="s">
        <v>159</v>
      </c>
      <c r="B17096" s="1" t="s">
        <v>388</v>
      </c>
      <c r="C17096">
        <v>29.775200000000002</v>
      </c>
      <c r="D17096">
        <v>-95.310299999999998</v>
      </c>
      <c r="E17096" s="1" t="s">
        <v>42</v>
      </c>
      <c r="F17096" t="s">
        <v>9979</v>
      </c>
      <c r="G17096">
        <v>0</v>
      </c>
      <c r="H17096">
        <v>0</v>
      </c>
      <c r="I17096">
        <v>0</v>
      </c>
    </row>
    <row r="17097" spans="1:9" hidden="1" x14ac:dyDescent="0.3">
      <c r="A17097" s="1" t="s">
        <v>159</v>
      </c>
      <c r="B17097" s="1" t="s">
        <v>388</v>
      </c>
      <c r="C17097">
        <v>29.775200000000002</v>
      </c>
      <c r="D17097">
        <v>-95.310299999999998</v>
      </c>
      <c r="E17097" s="1" t="s">
        <v>43</v>
      </c>
      <c r="F17097" t="s">
        <v>10207</v>
      </c>
      <c r="G17097">
        <v>0</v>
      </c>
      <c r="H17097">
        <v>0</v>
      </c>
      <c r="I17097">
        <v>0</v>
      </c>
    </row>
    <row r="17098" spans="1:9" hidden="1" x14ac:dyDescent="0.3">
      <c r="A17098" s="1" t="s">
        <v>159</v>
      </c>
      <c r="B17098" s="1" t="s">
        <v>388</v>
      </c>
      <c r="C17098">
        <v>29.775200000000002</v>
      </c>
      <c r="D17098">
        <v>-95.310299999999998</v>
      </c>
      <c r="E17098" s="1" t="s">
        <v>44</v>
      </c>
      <c r="F17098" t="s">
        <v>10434</v>
      </c>
      <c r="G17098">
        <v>0</v>
      </c>
      <c r="H17098">
        <v>0</v>
      </c>
      <c r="I17098">
        <v>0</v>
      </c>
    </row>
    <row r="17099" spans="1:9" hidden="1" x14ac:dyDescent="0.3">
      <c r="A17099" s="1" t="s">
        <v>159</v>
      </c>
      <c r="B17099" s="1" t="s">
        <v>388</v>
      </c>
      <c r="C17099">
        <v>29.775200000000002</v>
      </c>
      <c r="D17099">
        <v>-95.310299999999998</v>
      </c>
      <c r="E17099" s="1" t="s">
        <v>45</v>
      </c>
      <c r="F17099" t="s">
        <v>10654</v>
      </c>
      <c r="G17099">
        <v>0</v>
      </c>
      <c r="H17099">
        <v>0</v>
      </c>
      <c r="I17099">
        <v>0</v>
      </c>
    </row>
    <row r="17100" spans="1:9" hidden="1" x14ac:dyDescent="0.3">
      <c r="A17100" s="1" t="s">
        <v>159</v>
      </c>
      <c r="B17100" s="1" t="s">
        <v>388</v>
      </c>
      <c r="C17100">
        <v>29.775200000000002</v>
      </c>
      <c r="D17100">
        <v>-95.310299999999998</v>
      </c>
      <c r="E17100" s="1" t="s">
        <v>46</v>
      </c>
      <c r="F17100" t="s">
        <v>10870</v>
      </c>
      <c r="G17100">
        <v>0</v>
      </c>
      <c r="H17100">
        <v>0</v>
      </c>
      <c r="I17100">
        <v>0</v>
      </c>
    </row>
    <row r="17101" spans="1:9" hidden="1" x14ac:dyDescent="0.3">
      <c r="A17101" s="1" t="s">
        <v>159</v>
      </c>
      <c r="B17101" s="1" t="s">
        <v>388</v>
      </c>
      <c r="C17101">
        <v>29.775200000000002</v>
      </c>
      <c r="D17101">
        <v>-95.310299999999998</v>
      </c>
      <c r="E17101" s="1" t="s">
        <v>47</v>
      </c>
      <c r="F17101" t="s">
        <v>17459</v>
      </c>
      <c r="G17101">
        <v>0</v>
      </c>
      <c r="H17101">
        <v>2</v>
      </c>
      <c r="I17101">
        <v>0</v>
      </c>
    </row>
    <row r="17102" spans="1:9" hidden="1" x14ac:dyDescent="0.3">
      <c r="A17102" s="1" t="s">
        <v>159</v>
      </c>
      <c r="B17102" s="1" t="s">
        <v>388</v>
      </c>
      <c r="C17102">
        <v>29.775200000000002</v>
      </c>
      <c r="D17102">
        <v>-95.310299999999998</v>
      </c>
      <c r="E17102" s="1" t="s">
        <v>48</v>
      </c>
      <c r="F17102" t="s">
        <v>17306</v>
      </c>
      <c r="G17102">
        <v>0</v>
      </c>
      <c r="H17102">
        <v>3</v>
      </c>
      <c r="I17102">
        <v>0</v>
      </c>
    </row>
    <row r="17103" spans="1:9" hidden="1" x14ac:dyDescent="0.3">
      <c r="A17103" s="1" t="s">
        <v>159</v>
      </c>
      <c r="B17103" s="1" t="s">
        <v>388</v>
      </c>
      <c r="C17103">
        <v>29.775200000000002</v>
      </c>
      <c r="D17103">
        <v>-95.310299999999998</v>
      </c>
      <c r="E17103" s="1" t="s">
        <v>49</v>
      </c>
      <c r="F17103" t="s">
        <v>17307</v>
      </c>
      <c r="G17103">
        <v>0</v>
      </c>
      <c r="H17103">
        <v>5</v>
      </c>
      <c r="I17103">
        <v>0</v>
      </c>
    </row>
    <row r="17104" spans="1:9" hidden="1" x14ac:dyDescent="0.3">
      <c r="A17104" s="1" t="s">
        <v>159</v>
      </c>
      <c r="B17104" s="1" t="s">
        <v>388</v>
      </c>
      <c r="C17104">
        <v>29.775200000000002</v>
      </c>
      <c r="D17104">
        <v>-95.310299999999998</v>
      </c>
      <c r="E17104" s="1" t="s">
        <v>50</v>
      </c>
      <c r="F17104" t="s">
        <v>17308</v>
      </c>
      <c r="G17104">
        <v>0</v>
      </c>
      <c r="H17104">
        <v>5</v>
      </c>
      <c r="I17104">
        <v>0</v>
      </c>
    </row>
    <row r="17105" spans="1:9" hidden="1" x14ac:dyDescent="0.3">
      <c r="A17105" s="1" t="s">
        <v>159</v>
      </c>
      <c r="B17105" s="1" t="s">
        <v>388</v>
      </c>
      <c r="C17105">
        <v>29.775200000000002</v>
      </c>
      <c r="D17105">
        <v>-95.310299999999998</v>
      </c>
      <c r="E17105" s="1" t="s">
        <v>51</v>
      </c>
      <c r="F17105" t="s">
        <v>17309</v>
      </c>
      <c r="G17105">
        <v>0</v>
      </c>
      <c r="H17105">
        <v>6</v>
      </c>
      <c r="I17105">
        <v>0</v>
      </c>
    </row>
    <row r="17106" spans="1:9" hidden="1" x14ac:dyDescent="0.3">
      <c r="A17106" s="1" t="s">
        <v>159</v>
      </c>
      <c r="B17106" s="1" t="s">
        <v>388</v>
      </c>
      <c r="C17106">
        <v>29.775200000000002</v>
      </c>
      <c r="D17106">
        <v>-95.310299999999998</v>
      </c>
      <c r="E17106" s="1" t="s">
        <v>52</v>
      </c>
      <c r="F17106" t="s">
        <v>11258</v>
      </c>
      <c r="G17106">
        <v>0</v>
      </c>
      <c r="H17106">
        <v>0</v>
      </c>
      <c r="I17106">
        <v>0</v>
      </c>
    </row>
    <row r="17107" spans="1:9" hidden="1" x14ac:dyDescent="0.3">
      <c r="A17107" s="1" t="s">
        <v>159</v>
      </c>
      <c r="B17107" s="1" t="s">
        <v>388</v>
      </c>
      <c r="C17107">
        <v>29.775200000000002</v>
      </c>
      <c r="D17107">
        <v>-95.310299999999998</v>
      </c>
      <c r="E17107" s="1" t="s">
        <v>53</v>
      </c>
      <c r="F17107" t="s">
        <v>11456</v>
      </c>
      <c r="G17107">
        <v>0</v>
      </c>
      <c r="H17107">
        <v>0</v>
      </c>
      <c r="I17107">
        <v>0</v>
      </c>
    </row>
    <row r="17108" spans="1:9" hidden="1" x14ac:dyDescent="0.3">
      <c r="A17108" s="1" t="s">
        <v>159</v>
      </c>
      <c r="B17108" s="1" t="s">
        <v>388</v>
      </c>
      <c r="C17108">
        <v>29.775200000000002</v>
      </c>
      <c r="D17108">
        <v>-95.310299999999998</v>
      </c>
      <c r="E17108" s="1" t="s">
        <v>54</v>
      </c>
      <c r="F17108" t="s">
        <v>11651</v>
      </c>
      <c r="G17108">
        <v>0</v>
      </c>
      <c r="H17108">
        <v>0</v>
      </c>
      <c r="I17108">
        <v>0</v>
      </c>
    </row>
    <row r="17109" spans="1:9" hidden="1" x14ac:dyDescent="0.3">
      <c r="A17109" s="1" t="s">
        <v>159</v>
      </c>
      <c r="B17109" s="1" t="s">
        <v>388</v>
      </c>
      <c r="C17109">
        <v>29.775200000000002</v>
      </c>
      <c r="D17109">
        <v>-95.310299999999998</v>
      </c>
      <c r="E17109" s="1" t="s">
        <v>21548</v>
      </c>
      <c r="F17109" t="s">
        <v>21877</v>
      </c>
      <c r="G17109">
        <v>0</v>
      </c>
      <c r="H17109">
        <v>0</v>
      </c>
      <c r="I17109">
        <v>0</v>
      </c>
    </row>
    <row r="17110" spans="1:9" hidden="1" x14ac:dyDescent="0.3">
      <c r="A17110" s="1" t="s">
        <v>159</v>
      </c>
      <c r="B17110" s="1" t="s">
        <v>389</v>
      </c>
      <c r="C17110">
        <v>37.774900000000002</v>
      </c>
      <c r="D17110">
        <v>-122.4194</v>
      </c>
      <c r="E17110" s="1" t="s">
        <v>4</v>
      </c>
      <c r="F17110" t="s">
        <v>1047</v>
      </c>
      <c r="G17110">
        <v>0</v>
      </c>
      <c r="H17110">
        <v>0</v>
      </c>
      <c r="I17110">
        <v>0</v>
      </c>
    </row>
    <row r="17111" spans="1:9" hidden="1" x14ac:dyDescent="0.3">
      <c r="A17111" s="1" t="s">
        <v>159</v>
      </c>
      <c r="B17111" s="1" t="s">
        <v>389</v>
      </c>
      <c r="C17111">
        <v>37.774900000000002</v>
      </c>
      <c r="D17111">
        <v>-122.4194</v>
      </c>
      <c r="E17111" s="1" t="s">
        <v>5</v>
      </c>
      <c r="F17111" t="s">
        <v>1289</v>
      </c>
      <c r="G17111">
        <v>0</v>
      </c>
      <c r="H17111">
        <v>0</v>
      </c>
      <c r="I17111">
        <v>0</v>
      </c>
    </row>
    <row r="17112" spans="1:9" hidden="1" x14ac:dyDescent="0.3">
      <c r="A17112" s="1" t="s">
        <v>159</v>
      </c>
      <c r="B17112" s="1" t="s">
        <v>389</v>
      </c>
      <c r="C17112">
        <v>37.774900000000002</v>
      </c>
      <c r="D17112">
        <v>-122.4194</v>
      </c>
      <c r="E17112" s="1" t="s">
        <v>6</v>
      </c>
      <c r="F17112" t="s">
        <v>1531</v>
      </c>
      <c r="G17112">
        <v>0</v>
      </c>
      <c r="H17112">
        <v>0</v>
      </c>
      <c r="I17112">
        <v>0</v>
      </c>
    </row>
    <row r="17113" spans="1:9" hidden="1" x14ac:dyDescent="0.3">
      <c r="A17113" s="1" t="s">
        <v>159</v>
      </c>
      <c r="B17113" s="1" t="s">
        <v>389</v>
      </c>
      <c r="C17113">
        <v>37.774900000000002</v>
      </c>
      <c r="D17113">
        <v>-122.4194</v>
      </c>
      <c r="E17113" s="1" t="s">
        <v>7</v>
      </c>
      <c r="F17113" t="s">
        <v>1772</v>
      </c>
      <c r="G17113">
        <v>0</v>
      </c>
      <c r="H17113">
        <v>0</v>
      </c>
      <c r="I17113">
        <v>0</v>
      </c>
    </row>
    <row r="17114" spans="1:9" hidden="1" x14ac:dyDescent="0.3">
      <c r="A17114" s="1" t="s">
        <v>159</v>
      </c>
      <c r="B17114" s="1" t="s">
        <v>389</v>
      </c>
      <c r="C17114">
        <v>37.774900000000002</v>
      </c>
      <c r="D17114">
        <v>-122.4194</v>
      </c>
      <c r="E17114" s="1" t="s">
        <v>8</v>
      </c>
      <c r="F17114" t="s">
        <v>2013</v>
      </c>
      <c r="G17114">
        <v>0</v>
      </c>
      <c r="H17114">
        <v>0</v>
      </c>
      <c r="I17114">
        <v>0</v>
      </c>
    </row>
    <row r="17115" spans="1:9" hidden="1" x14ac:dyDescent="0.3">
      <c r="A17115" s="1" t="s">
        <v>159</v>
      </c>
      <c r="B17115" s="1" t="s">
        <v>389</v>
      </c>
      <c r="C17115">
        <v>37.774900000000002</v>
      </c>
      <c r="D17115">
        <v>-122.4194</v>
      </c>
      <c r="E17115" s="1" t="s">
        <v>9</v>
      </c>
      <c r="F17115" t="s">
        <v>2251</v>
      </c>
      <c r="G17115">
        <v>0</v>
      </c>
      <c r="H17115">
        <v>0</v>
      </c>
      <c r="I17115">
        <v>0</v>
      </c>
    </row>
    <row r="17116" spans="1:9" hidden="1" x14ac:dyDescent="0.3">
      <c r="A17116" s="1" t="s">
        <v>159</v>
      </c>
      <c r="B17116" s="1" t="s">
        <v>389</v>
      </c>
      <c r="C17116">
        <v>37.774900000000002</v>
      </c>
      <c r="D17116">
        <v>-122.4194</v>
      </c>
      <c r="E17116" s="1" t="s">
        <v>10</v>
      </c>
      <c r="F17116" t="s">
        <v>2489</v>
      </c>
      <c r="G17116">
        <v>0</v>
      </c>
      <c r="H17116">
        <v>0</v>
      </c>
      <c r="I17116">
        <v>0</v>
      </c>
    </row>
    <row r="17117" spans="1:9" hidden="1" x14ac:dyDescent="0.3">
      <c r="A17117" s="1" t="s">
        <v>159</v>
      </c>
      <c r="B17117" s="1" t="s">
        <v>389</v>
      </c>
      <c r="C17117">
        <v>37.774900000000002</v>
      </c>
      <c r="D17117">
        <v>-122.4194</v>
      </c>
      <c r="E17117" s="1" t="s">
        <v>11</v>
      </c>
      <c r="F17117" t="s">
        <v>2727</v>
      </c>
      <c r="G17117">
        <v>0</v>
      </c>
      <c r="H17117">
        <v>0</v>
      </c>
      <c r="I17117">
        <v>0</v>
      </c>
    </row>
    <row r="17118" spans="1:9" hidden="1" x14ac:dyDescent="0.3">
      <c r="A17118" s="1" t="s">
        <v>159</v>
      </c>
      <c r="B17118" s="1" t="s">
        <v>389</v>
      </c>
      <c r="C17118">
        <v>37.774900000000002</v>
      </c>
      <c r="D17118">
        <v>-122.4194</v>
      </c>
      <c r="E17118" s="1" t="s">
        <v>12</v>
      </c>
      <c r="F17118" t="s">
        <v>2965</v>
      </c>
      <c r="G17118">
        <v>0</v>
      </c>
      <c r="H17118">
        <v>0</v>
      </c>
      <c r="I17118">
        <v>0</v>
      </c>
    </row>
    <row r="17119" spans="1:9" hidden="1" x14ac:dyDescent="0.3">
      <c r="A17119" s="1" t="s">
        <v>159</v>
      </c>
      <c r="B17119" s="1" t="s">
        <v>389</v>
      </c>
      <c r="C17119">
        <v>37.774900000000002</v>
      </c>
      <c r="D17119">
        <v>-122.4194</v>
      </c>
      <c r="E17119" s="1" t="s">
        <v>13</v>
      </c>
      <c r="F17119" t="s">
        <v>3202</v>
      </c>
      <c r="G17119">
        <v>0</v>
      </c>
      <c r="H17119">
        <v>0</v>
      </c>
      <c r="I17119">
        <v>0</v>
      </c>
    </row>
    <row r="17120" spans="1:9" hidden="1" x14ac:dyDescent="0.3">
      <c r="A17120" s="1" t="s">
        <v>159</v>
      </c>
      <c r="B17120" s="1" t="s">
        <v>389</v>
      </c>
      <c r="C17120">
        <v>37.774900000000002</v>
      </c>
      <c r="D17120">
        <v>-122.4194</v>
      </c>
      <c r="E17120" s="1" t="s">
        <v>14</v>
      </c>
      <c r="F17120" t="s">
        <v>3438</v>
      </c>
      <c r="G17120">
        <v>0</v>
      </c>
      <c r="H17120">
        <v>0</v>
      </c>
      <c r="I17120">
        <v>0</v>
      </c>
    </row>
    <row r="17121" spans="1:9" hidden="1" x14ac:dyDescent="0.3">
      <c r="A17121" s="1" t="s">
        <v>159</v>
      </c>
      <c r="B17121" s="1" t="s">
        <v>389</v>
      </c>
      <c r="C17121">
        <v>37.774900000000002</v>
      </c>
      <c r="D17121">
        <v>-122.4194</v>
      </c>
      <c r="E17121" s="1" t="s">
        <v>15</v>
      </c>
      <c r="F17121" t="s">
        <v>3674</v>
      </c>
      <c r="G17121">
        <v>0</v>
      </c>
      <c r="H17121">
        <v>0</v>
      </c>
      <c r="I17121">
        <v>0</v>
      </c>
    </row>
    <row r="17122" spans="1:9" hidden="1" x14ac:dyDescent="0.3">
      <c r="A17122" s="1" t="s">
        <v>159</v>
      </c>
      <c r="B17122" s="1" t="s">
        <v>389</v>
      </c>
      <c r="C17122">
        <v>37.774900000000002</v>
      </c>
      <c r="D17122">
        <v>-122.4194</v>
      </c>
      <c r="E17122" s="1" t="s">
        <v>16</v>
      </c>
      <c r="F17122" t="s">
        <v>3910</v>
      </c>
      <c r="G17122">
        <v>0</v>
      </c>
      <c r="H17122">
        <v>0</v>
      </c>
      <c r="I17122">
        <v>0</v>
      </c>
    </row>
    <row r="17123" spans="1:9" hidden="1" x14ac:dyDescent="0.3">
      <c r="A17123" s="1" t="s">
        <v>159</v>
      </c>
      <c r="B17123" s="1" t="s">
        <v>389</v>
      </c>
      <c r="C17123">
        <v>37.774900000000002</v>
      </c>
      <c r="D17123">
        <v>-122.4194</v>
      </c>
      <c r="E17123" s="1" t="s">
        <v>17</v>
      </c>
      <c r="F17123" t="s">
        <v>4145</v>
      </c>
      <c r="G17123">
        <v>0</v>
      </c>
      <c r="H17123">
        <v>0</v>
      </c>
      <c r="I17123">
        <v>0</v>
      </c>
    </row>
    <row r="17124" spans="1:9" hidden="1" x14ac:dyDescent="0.3">
      <c r="A17124" s="1" t="s">
        <v>159</v>
      </c>
      <c r="B17124" s="1" t="s">
        <v>389</v>
      </c>
      <c r="C17124">
        <v>37.774900000000002</v>
      </c>
      <c r="D17124">
        <v>-122.4194</v>
      </c>
      <c r="E17124" s="1" t="s">
        <v>18</v>
      </c>
      <c r="F17124" t="s">
        <v>4380</v>
      </c>
      <c r="G17124">
        <v>0</v>
      </c>
      <c r="H17124">
        <v>0</v>
      </c>
      <c r="I17124">
        <v>0</v>
      </c>
    </row>
    <row r="17125" spans="1:9" hidden="1" x14ac:dyDescent="0.3">
      <c r="A17125" s="1" t="s">
        <v>159</v>
      </c>
      <c r="B17125" s="1" t="s">
        <v>389</v>
      </c>
      <c r="C17125">
        <v>37.774900000000002</v>
      </c>
      <c r="D17125">
        <v>-122.4194</v>
      </c>
      <c r="E17125" s="1" t="s">
        <v>19</v>
      </c>
      <c r="F17125" t="s">
        <v>4615</v>
      </c>
      <c r="G17125">
        <v>0</v>
      </c>
      <c r="H17125">
        <v>0</v>
      </c>
      <c r="I17125">
        <v>0</v>
      </c>
    </row>
    <row r="17126" spans="1:9" hidden="1" x14ac:dyDescent="0.3">
      <c r="A17126" s="1" t="s">
        <v>159</v>
      </c>
      <c r="B17126" s="1" t="s">
        <v>389</v>
      </c>
      <c r="C17126">
        <v>37.774900000000002</v>
      </c>
      <c r="D17126">
        <v>-122.4194</v>
      </c>
      <c r="E17126" s="1" t="s">
        <v>20</v>
      </c>
      <c r="F17126" t="s">
        <v>4850</v>
      </c>
      <c r="G17126">
        <v>0</v>
      </c>
      <c r="H17126">
        <v>0</v>
      </c>
      <c r="I17126">
        <v>0</v>
      </c>
    </row>
    <row r="17127" spans="1:9" hidden="1" x14ac:dyDescent="0.3">
      <c r="A17127" s="1" t="s">
        <v>159</v>
      </c>
      <c r="B17127" s="1" t="s">
        <v>389</v>
      </c>
      <c r="C17127">
        <v>37.774900000000002</v>
      </c>
      <c r="D17127">
        <v>-122.4194</v>
      </c>
      <c r="E17127" s="1" t="s">
        <v>21</v>
      </c>
      <c r="F17127" t="s">
        <v>5085</v>
      </c>
      <c r="G17127">
        <v>0</v>
      </c>
      <c r="H17127">
        <v>0</v>
      </c>
      <c r="I17127">
        <v>0</v>
      </c>
    </row>
    <row r="17128" spans="1:9" hidden="1" x14ac:dyDescent="0.3">
      <c r="A17128" s="1" t="s">
        <v>159</v>
      </c>
      <c r="B17128" s="1" t="s">
        <v>389</v>
      </c>
      <c r="C17128">
        <v>37.774900000000002</v>
      </c>
      <c r="D17128">
        <v>-122.4194</v>
      </c>
      <c r="E17128" s="1" t="s">
        <v>22</v>
      </c>
      <c r="F17128" t="s">
        <v>5320</v>
      </c>
      <c r="G17128">
        <v>0</v>
      </c>
      <c r="H17128">
        <v>0</v>
      </c>
      <c r="I17128">
        <v>0</v>
      </c>
    </row>
    <row r="17129" spans="1:9" hidden="1" x14ac:dyDescent="0.3">
      <c r="A17129" s="1" t="s">
        <v>159</v>
      </c>
      <c r="B17129" s="1" t="s">
        <v>389</v>
      </c>
      <c r="C17129">
        <v>37.774900000000002</v>
      </c>
      <c r="D17129">
        <v>-122.4194</v>
      </c>
      <c r="E17129" s="1" t="s">
        <v>23</v>
      </c>
      <c r="F17129" t="s">
        <v>5555</v>
      </c>
      <c r="G17129">
        <v>0</v>
      </c>
      <c r="H17129">
        <v>0</v>
      </c>
      <c r="I17129">
        <v>0</v>
      </c>
    </row>
    <row r="17130" spans="1:9" hidden="1" x14ac:dyDescent="0.3">
      <c r="A17130" s="1" t="s">
        <v>159</v>
      </c>
      <c r="B17130" s="1" t="s">
        <v>389</v>
      </c>
      <c r="C17130">
        <v>37.774900000000002</v>
      </c>
      <c r="D17130">
        <v>-122.4194</v>
      </c>
      <c r="E17130" s="1" t="s">
        <v>24</v>
      </c>
      <c r="F17130" t="s">
        <v>5790</v>
      </c>
      <c r="G17130">
        <v>0</v>
      </c>
      <c r="H17130">
        <v>0</v>
      </c>
      <c r="I17130">
        <v>0</v>
      </c>
    </row>
    <row r="17131" spans="1:9" hidden="1" x14ac:dyDescent="0.3">
      <c r="A17131" s="1" t="s">
        <v>159</v>
      </c>
      <c r="B17131" s="1" t="s">
        <v>389</v>
      </c>
      <c r="C17131">
        <v>37.774900000000002</v>
      </c>
      <c r="D17131">
        <v>-122.4194</v>
      </c>
      <c r="E17131" s="1" t="s">
        <v>25</v>
      </c>
      <c r="F17131" t="s">
        <v>6024</v>
      </c>
      <c r="G17131">
        <v>0</v>
      </c>
      <c r="H17131">
        <v>0</v>
      </c>
      <c r="I17131">
        <v>0</v>
      </c>
    </row>
    <row r="17132" spans="1:9" hidden="1" x14ac:dyDescent="0.3">
      <c r="A17132" s="1" t="s">
        <v>159</v>
      </c>
      <c r="B17132" s="1" t="s">
        <v>389</v>
      </c>
      <c r="C17132">
        <v>37.774900000000002</v>
      </c>
      <c r="D17132">
        <v>-122.4194</v>
      </c>
      <c r="E17132" s="1" t="s">
        <v>26</v>
      </c>
      <c r="F17132" t="s">
        <v>6258</v>
      </c>
      <c r="G17132">
        <v>0</v>
      </c>
      <c r="H17132">
        <v>0</v>
      </c>
      <c r="I17132">
        <v>0</v>
      </c>
    </row>
    <row r="17133" spans="1:9" hidden="1" x14ac:dyDescent="0.3">
      <c r="A17133" s="1" t="s">
        <v>159</v>
      </c>
      <c r="B17133" s="1" t="s">
        <v>389</v>
      </c>
      <c r="C17133">
        <v>37.774900000000002</v>
      </c>
      <c r="D17133">
        <v>-122.4194</v>
      </c>
      <c r="E17133" s="1" t="s">
        <v>27</v>
      </c>
      <c r="F17133" t="s">
        <v>6492</v>
      </c>
      <c r="G17133">
        <v>0</v>
      </c>
      <c r="H17133">
        <v>0</v>
      </c>
      <c r="I17133">
        <v>0</v>
      </c>
    </row>
    <row r="17134" spans="1:9" hidden="1" x14ac:dyDescent="0.3">
      <c r="A17134" s="1" t="s">
        <v>159</v>
      </c>
      <c r="B17134" s="1" t="s">
        <v>389</v>
      </c>
      <c r="C17134">
        <v>37.774900000000002</v>
      </c>
      <c r="D17134">
        <v>-122.4194</v>
      </c>
      <c r="E17134" s="1" t="s">
        <v>28</v>
      </c>
      <c r="F17134" t="s">
        <v>6726</v>
      </c>
      <c r="G17134">
        <v>0</v>
      </c>
      <c r="H17134">
        <v>0</v>
      </c>
      <c r="I17134">
        <v>0</v>
      </c>
    </row>
    <row r="17135" spans="1:9" hidden="1" x14ac:dyDescent="0.3">
      <c r="A17135" s="1" t="s">
        <v>159</v>
      </c>
      <c r="B17135" s="1" t="s">
        <v>389</v>
      </c>
      <c r="C17135">
        <v>37.774900000000002</v>
      </c>
      <c r="D17135">
        <v>-122.4194</v>
      </c>
      <c r="E17135" s="1" t="s">
        <v>29</v>
      </c>
      <c r="F17135" t="s">
        <v>6960</v>
      </c>
      <c r="G17135">
        <v>0</v>
      </c>
      <c r="H17135">
        <v>0</v>
      </c>
      <c r="I17135">
        <v>0</v>
      </c>
    </row>
    <row r="17136" spans="1:9" hidden="1" x14ac:dyDescent="0.3">
      <c r="A17136" s="1" t="s">
        <v>159</v>
      </c>
      <c r="B17136" s="1" t="s">
        <v>389</v>
      </c>
      <c r="C17136">
        <v>37.774900000000002</v>
      </c>
      <c r="D17136">
        <v>-122.4194</v>
      </c>
      <c r="E17136" s="1" t="s">
        <v>30</v>
      </c>
      <c r="F17136" t="s">
        <v>7194</v>
      </c>
      <c r="G17136">
        <v>0</v>
      </c>
      <c r="H17136">
        <v>0</v>
      </c>
      <c r="I17136">
        <v>0</v>
      </c>
    </row>
    <row r="17137" spans="1:9" hidden="1" x14ac:dyDescent="0.3">
      <c r="A17137" s="1" t="s">
        <v>159</v>
      </c>
      <c r="B17137" s="1" t="s">
        <v>389</v>
      </c>
      <c r="C17137">
        <v>37.774900000000002</v>
      </c>
      <c r="D17137">
        <v>-122.4194</v>
      </c>
      <c r="E17137" s="1" t="s">
        <v>31</v>
      </c>
      <c r="F17137" t="s">
        <v>7428</v>
      </c>
      <c r="G17137">
        <v>0</v>
      </c>
      <c r="H17137">
        <v>0</v>
      </c>
      <c r="I17137">
        <v>0</v>
      </c>
    </row>
    <row r="17138" spans="1:9" hidden="1" x14ac:dyDescent="0.3">
      <c r="A17138" s="1" t="s">
        <v>159</v>
      </c>
      <c r="B17138" s="1" t="s">
        <v>389</v>
      </c>
      <c r="C17138">
        <v>37.774900000000002</v>
      </c>
      <c r="D17138">
        <v>-122.4194</v>
      </c>
      <c r="E17138" s="1" t="s">
        <v>32</v>
      </c>
      <c r="F17138" t="s">
        <v>7662</v>
      </c>
      <c r="G17138">
        <v>0</v>
      </c>
      <c r="H17138">
        <v>0</v>
      </c>
      <c r="I17138">
        <v>0</v>
      </c>
    </row>
    <row r="17139" spans="1:9" hidden="1" x14ac:dyDescent="0.3">
      <c r="A17139" s="1" t="s">
        <v>159</v>
      </c>
      <c r="B17139" s="1" t="s">
        <v>389</v>
      </c>
      <c r="C17139">
        <v>37.774900000000002</v>
      </c>
      <c r="D17139">
        <v>-122.4194</v>
      </c>
      <c r="E17139" s="1" t="s">
        <v>33</v>
      </c>
      <c r="F17139" t="s">
        <v>7896</v>
      </c>
      <c r="G17139">
        <v>0</v>
      </c>
      <c r="H17139">
        <v>0</v>
      </c>
      <c r="I17139">
        <v>0</v>
      </c>
    </row>
    <row r="17140" spans="1:9" hidden="1" x14ac:dyDescent="0.3">
      <c r="A17140" s="1" t="s">
        <v>159</v>
      </c>
      <c r="B17140" s="1" t="s">
        <v>389</v>
      </c>
      <c r="C17140">
        <v>37.774900000000002</v>
      </c>
      <c r="D17140">
        <v>-122.4194</v>
      </c>
      <c r="E17140" s="1" t="s">
        <v>34</v>
      </c>
      <c r="F17140" t="s">
        <v>8130</v>
      </c>
      <c r="G17140">
        <v>0</v>
      </c>
      <c r="H17140">
        <v>0</v>
      </c>
      <c r="I17140">
        <v>0</v>
      </c>
    </row>
    <row r="17141" spans="1:9" hidden="1" x14ac:dyDescent="0.3">
      <c r="A17141" s="1" t="s">
        <v>159</v>
      </c>
      <c r="B17141" s="1" t="s">
        <v>389</v>
      </c>
      <c r="C17141">
        <v>37.774900000000002</v>
      </c>
      <c r="D17141">
        <v>-122.4194</v>
      </c>
      <c r="E17141" s="1" t="s">
        <v>35</v>
      </c>
      <c r="F17141" t="s">
        <v>8362</v>
      </c>
      <c r="G17141">
        <v>0</v>
      </c>
      <c r="H17141">
        <v>0</v>
      </c>
      <c r="I17141">
        <v>0</v>
      </c>
    </row>
    <row r="17142" spans="1:9" hidden="1" x14ac:dyDescent="0.3">
      <c r="A17142" s="1" t="s">
        <v>159</v>
      </c>
      <c r="B17142" s="1" t="s">
        <v>389</v>
      </c>
      <c r="C17142">
        <v>37.774900000000002</v>
      </c>
      <c r="D17142">
        <v>-122.4194</v>
      </c>
      <c r="E17142" s="1" t="s">
        <v>36</v>
      </c>
      <c r="F17142" t="s">
        <v>8594</v>
      </c>
      <c r="G17142">
        <v>0</v>
      </c>
      <c r="H17142">
        <v>0</v>
      </c>
      <c r="I17142">
        <v>0</v>
      </c>
    </row>
    <row r="17143" spans="1:9" hidden="1" x14ac:dyDescent="0.3">
      <c r="A17143" s="1" t="s">
        <v>159</v>
      </c>
      <c r="B17143" s="1" t="s">
        <v>389</v>
      </c>
      <c r="C17143">
        <v>37.774900000000002</v>
      </c>
      <c r="D17143">
        <v>-122.4194</v>
      </c>
      <c r="E17143" s="1" t="s">
        <v>37</v>
      </c>
      <c r="F17143" t="s">
        <v>8825</v>
      </c>
      <c r="G17143">
        <v>0</v>
      </c>
      <c r="H17143">
        <v>0</v>
      </c>
      <c r="I17143">
        <v>0</v>
      </c>
    </row>
    <row r="17144" spans="1:9" hidden="1" x14ac:dyDescent="0.3">
      <c r="A17144" s="1" t="s">
        <v>159</v>
      </c>
      <c r="B17144" s="1" t="s">
        <v>389</v>
      </c>
      <c r="C17144">
        <v>37.774900000000002</v>
      </c>
      <c r="D17144">
        <v>-122.4194</v>
      </c>
      <c r="E17144" s="1" t="s">
        <v>38</v>
      </c>
      <c r="F17144" t="s">
        <v>9056</v>
      </c>
      <c r="G17144">
        <v>0</v>
      </c>
      <c r="H17144">
        <v>0</v>
      </c>
      <c r="I17144">
        <v>0</v>
      </c>
    </row>
    <row r="17145" spans="1:9" hidden="1" x14ac:dyDescent="0.3">
      <c r="A17145" s="1" t="s">
        <v>159</v>
      </c>
      <c r="B17145" s="1" t="s">
        <v>389</v>
      </c>
      <c r="C17145">
        <v>37.774900000000002</v>
      </c>
      <c r="D17145">
        <v>-122.4194</v>
      </c>
      <c r="E17145" s="1" t="s">
        <v>39</v>
      </c>
      <c r="F17145" t="s">
        <v>9287</v>
      </c>
      <c r="G17145">
        <v>0</v>
      </c>
      <c r="H17145">
        <v>0</v>
      </c>
      <c r="I17145">
        <v>0</v>
      </c>
    </row>
    <row r="17146" spans="1:9" hidden="1" x14ac:dyDescent="0.3">
      <c r="A17146" s="1" t="s">
        <v>159</v>
      </c>
      <c r="B17146" s="1" t="s">
        <v>389</v>
      </c>
      <c r="C17146">
        <v>37.774900000000002</v>
      </c>
      <c r="D17146">
        <v>-122.4194</v>
      </c>
      <c r="E17146" s="1" t="s">
        <v>40</v>
      </c>
      <c r="F17146" t="s">
        <v>9518</v>
      </c>
      <c r="G17146">
        <v>0</v>
      </c>
      <c r="H17146">
        <v>0</v>
      </c>
      <c r="I17146">
        <v>0</v>
      </c>
    </row>
    <row r="17147" spans="1:9" hidden="1" x14ac:dyDescent="0.3">
      <c r="A17147" s="1" t="s">
        <v>159</v>
      </c>
      <c r="B17147" s="1" t="s">
        <v>389</v>
      </c>
      <c r="C17147">
        <v>37.774900000000002</v>
      </c>
      <c r="D17147">
        <v>-122.4194</v>
      </c>
      <c r="E17147" s="1" t="s">
        <v>41</v>
      </c>
      <c r="F17147" t="s">
        <v>9749</v>
      </c>
      <c r="G17147">
        <v>0</v>
      </c>
      <c r="H17147">
        <v>0</v>
      </c>
      <c r="I17147">
        <v>0</v>
      </c>
    </row>
    <row r="17148" spans="1:9" hidden="1" x14ac:dyDescent="0.3">
      <c r="A17148" s="1" t="s">
        <v>159</v>
      </c>
      <c r="B17148" s="1" t="s">
        <v>389</v>
      </c>
      <c r="C17148">
        <v>37.774900000000002</v>
      </c>
      <c r="D17148">
        <v>-122.4194</v>
      </c>
      <c r="E17148" s="1" t="s">
        <v>42</v>
      </c>
      <c r="F17148" t="s">
        <v>9980</v>
      </c>
      <c r="G17148">
        <v>0</v>
      </c>
      <c r="H17148">
        <v>0</v>
      </c>
      <c r="I17148">
        <v>0</v>
      </c>
    </row>
    <row r="17149" spans="1:9" hidden="1" x14ac:dyDescent="0.3">
      <c r="A17149" s="1" t="s">
        <v>159</v>
      </c>
      <c r="B17149" s="1" t="s">
        <v>389</v>
      </c>
      <c r="C17149">
        <v>37.774900000000002</v>
      </c>
      <c r="D17149">
        <v>-122.4194</v>
      </c>
      <c r="E17149" s="1" t="s">
        <v>43</v>
      </c>
      <c r="F17149" t="s">
        <v>10208</v>
      </c>
      <c r="G17149">
        <v>0</v>
      </c>
      <c r="H17149">
        <v>0</v>
      </c>
      <c r="I17149">
        <v>0</v>
      </c>
    </row>
    <row r="17150" spans="1:9" hidden="1" x14ac:dyDescent="0.3">
      <c r="A17150" s="1" t="s">
        <v>159</v>
      </c>
      <c r="B17150" s="1" t="s">
        <v>389</v>
      </c>
      <c r="C17150">
        <v>37.774900000000002</v>
      </c>
      <c r="D17150">
        <v>-122.4194</v>
      </c>
      <c r="E17150" s="1" t="s">
        <v>44</v>
      </c>
      <c r="F17150" t="s">
        <v>10435</v>
      </c>
      <c r="G17150">
        <v>0</v>
      </c>
      <c r="H17150">
        <v>0</v>
      </c>
      <c r="I17150">
        <v>0</v>
      </c>
    </row>
    <row r="17151" spans="1:9" hidden="1" x14ac:dyDescent="0.3">
      <c r="A17151" s="1" t="s">
        <v>159</v>
      </c>
      <c r="B17151" s="1" t="s">
        <v>389</v>
      </c>
      <c r="C17151">
        <v>37.774900000000002</v>
      </c>
      <c r="D17151">
        <v>-122.4194</v>
      </c>
      <c r="E17151" s="1" t="s">
        <v>45</v>
      </c>
      <c r="F17151" t="s">
        <v>10655</v>
      </c>
      <c r="G17151">
        <v>0</v>
      </c>
      <c r="H17151">
        <v>0</v>
      </c>
      <c r="I17151">
        <v>0</v>
      </c>
    </row>
    <row r="17152" spans="1:9" hidden="1" x14ac:dyDescent="0.3">
      <c r="A17152" s="1" t="s">
        <v>159</v>
      </c>
      <c r="B17152" s="1" t="s">
        <v>389</v>
      </c>
      <c r="C17152">
        <v>37.774900000000002</v>
      </c>
      <c r="D17152">
        <v>-122.4194</v>
      </c>
      <c r="E17152" s="1" t="s">
        <v>46</v>
      </c>
      <c r="F17152" t="s">
        <v>10871</v>
      </c>
      <c r="G17152">
        <v>0</v>
      </c>
      <c r="H17152">
        <v>0</v>
      </c>
      <c r="I17152">
        <v>0</v>
      </c>
    </row>
    <row r="17153" spans="1:9" hidden="1" x14ac:dyDescent="0.3">
      <c r="A17153" s="1" t="s">
        <v>159</v>
      </c>
      <c r="B17153" s="1" t="s">
        <v>389</v>
      </c>
      <c r="C17153">
        <v>37.774900000000002</v>
      </c>
      <c r="D17153">
        <v>-122.4194</v>
      </c>
      <c r="E17153" s="1" t="s">
        <v>47</v>
      </c>
      <c r="F17153" t="s">
        <v>17460</v>
      </c>
      <c r="G17153">
        <v>0</v>
      </c>
      <c r="H17153">
        <v>2</v>
      </c>
      <c r="I17153">
        <v>0</v>
      </c>
    </row>
    <row r="17154" spans="1:9" hidden="1" x14ac:dyDescent="0.3">
      <c r="A17154" s="1" t="s">
        <v>159</v>
      </c>
      <c r="B17154" s="1" t="s">
        <v>389</v>
      </c>
      <c r="C17154">
        <v>37.774900000000002</v>
      </c>
      <c r="D17154">
        <v>-122.4194</v>
      </c>
      <c r="E17154" s="1" t="s">
        <v>48</v>
      </c>
      <c r="F17154" t="s">
        <v>17461</v>
      </c>
      <c r="G17154">
        <v>0</v>
      </c>
      <c r="H17154">
        <v>2</v>
      </c>
      <c r="I17154">
        <v>0</v>
      </c>
    </row>
    <row r="17155" spans="1:9" hidden="1" x14ac:dyDescent="0.3">
      <c r="A17155" s="1" t="s">
        <v>159</v>
      </c>
      <c r="B17155" s="1" t="s">
        <v>389</v>
      </c>
      <c r="C17155">
        <v>37.774900000000002</v>
      </c>
      <c r="D17155">
        <v>-122.4194</v>
      </c>
      <c r="E17155" s="1" t="s">
        <v>49</v>
      </c>
      <c r="F17155" t="s">
        <v>17310</v>
      </c>
      <c r="G17155">
        <v>0</v>
      </c>
      <c r="H17155">
        <v>9</v>
      </c>
      <c r="I17155">
        <v>0</v>
      </c>
    </row>
    <row r="17156" spans="1:9" hidden="1" x14ac:dyDescent="0.3">
      <c r="A17156" s="1" t="s">
        <v>159</v>
      </c>
      <c r="B17156" s="1" t="s">
        <v>389</v>
      </c>
      <c r="C17156">
        <v>37.774900000000002</v>
      </c>
      <c r="D17156">
        <v>-122.4194</v>
      </c>
      <c r="E17156" s="1" t="s">
        <v>50</v>
      </c>
      <c r="F17156" t="s">
        <v>17311</v>
      </c>
      <c r="G17156">
        <v>0</v>
      </c>
      <c r="H17156">
        <v>9</v>
      </c>
      <c r="I17156">
        <v>0</v>
      </c>
    </row>
    <row r="17157" spans="1:9" hidden="1" x14ac:dyDescent="0.3">
      <c r="A17157" s="1" t="s">
        <v>159</v>
      </c>
      <c r="B17157" s="1" t="s">
        <v>389</v>
      </c>
      <c r="C17157">
        <v>37.774900000000002</v>
      </c>
      <c r="D17157">
        <v>-122.4194</v>
      </c>
      <c r="E17157" s="1" t="s">
        <v>51</v>
      </c>
      <c r="F17157" t="s">
        <v>17312</v>
      </c>
      <c r="G17157">
        <v>0</v>
      </c>
      <c r="H17157">
        <v>9</v>
      </c>
      <c r="I17157">
        <v>0</v>
      </c>
    </row>
    <row r="17158" spans="1:9" hidden="1" x14ac:dyDescent="0.3">
      <c r="A17158" s="1" t="s">
        <v>159</v>
      </c>
      <c r="B17158" s="1" t="s">
        <v>389</v>
      </c>
      <c r="C17158">
        <v>37.774900000000002</v>
      </c>
      <c r="D17158">
        <v>-122.4194</v>
      </c>
      <c r="E17158" s="1" t="s">
        <v>52</v>
      </c>
      <c r="F17158" t="s">
        <v>11259</v>
      </c>
      <c r="G17158">
        <v>0</v>
      </c>
      <c r="H17158">
        <v>0</v>
      </c>
      <c r="I17158">
        <v>0</v>
      </c>
    </row>
    <row r="17159" spans="1:9" hidden="1" x14ac:dyDescent="0.3">
      <c r="A17159" s="1" t="s">
        <v>159</v>
      </c>
      <c r="B17159" s="1" t="s">
        <v>389</v>
      </c>
      <c r="C17159">
        <v>37.774900000000002</v>
      </c>
      <c r="D17159">
        <v>-122.4194</v>
      </c>
      <c r="E17159" s="1" t="s">
        <v>53</v>
      </c>
      <c r="F17159" t="s">
        <v>11457</v>
      </c>
      <c r="G17159">
        <v>0</v>
      </c>
      <c r="H17159">
        <v>0</v>
      </c>
      <c r="I17159">
        <v>0</v>
      </c>
    </row>
    <row r="17160" spans="1:9" hidden="1" x14ac:dyDescent="0.3">
      <c r="A17160" s="1" t="s">
        <v>159</v>
      </c>
      <c r="B17160" s="1" t="s">
        <v>389</v>
      </c>
      <c r="C17160">
        <v>37.774900000000002</v>
      </c>
      <c r="D17160">
        <v>-122.4194</v>
      </c>
      <c r="E17160" s="1" t="s">
        <v>54</v>
      </c>
      <c r="F17160" t="s">
        <v>11652</v>
      </c>
      <c r="G17160">
        <v>0</v>
      </c>
      <c r="H17160">
        <v>0</v>
      </c>
      <c r="I17160">
        <v>0</v>
      </c>
    </row>
    <row r="17161" spans="1:9" hidden="1" x14ac:dyDescent="0.3">
      <c r="A17161" s="1" t="s">
        <v>159</v>
      </c>
      <c r="B17161" s="1" t="s">
        <v>389</v>
      </c>
      <c r="C17161">
        <v>37.774900000000002</v>
      </c>
      <c r="D17161">
        <v>-122.4194</v>
      </c>
      <c r="E17161" s="1" t="s">
        <v>21548</v>
      </c>
      <c r="F17161" t="s">
        <v>21878</v>
      </c>
      <c r="G17161">
        <v>0</v>
      </c>
      <c r="H17161">
        <v>0</v>
      </c>
      <c r="I17161">
        <v>0</v>
      </c>
    </row>
    <row r="17162" spans="1:9" hidden="1" x14ac:dyDescent="0.3">
      <c r="A17162" s="1" t="s">
        <v>159</v>
      </c>
      <c r="B17162" s="1" t="s">
        <v>390</v>
      </c>
      <c r="C17162">
        <v>37.853400000000001</v>
      </c>
      <c r="D17162">
        <v>-121.90179999999999</v>
      </c>
      <c r="E17162" s="1" t="s">
        <v>4</v>
      </c>
      <c r="F17162" t="s">
        <v>1048</v>
      </c>
      <c r="G17162">
        <v>0</v>
      </c>
      <c r="H17162">
        <v>0</v>
      </c>
      <c r="I17162">
        <v>0</v>
      </c>
    </row>
    <row r="17163" spans="1:9" hidden="1" x14ac:dyDescent="0.3">
      <c r="A17163" s="1" t="s">
        <v>159</v>
      </c>
      <c r="B17163" s="1" t="s">
        <v>390</v>
      </c>
      <c r="C17163">
        <v>37.853400000000001</v>
      </c>
      <c r="D17163">
        <v>-121.90179999999999</v>
      </c>
      <c r="E17163" s="1" t="s">
        <v>5</v>
      </c>
      <c r="F17163" t="s">
        <v>1290</v>
      </c>
      <c r="G17163">
        <v>0</v>
      </c>
      <c r="H17163">
        <v>0</v>
      </c>
      <c r="I17163">
        <v>0</v>
      </c>
    </row>
    <row r="17164" spans="1:9" hidden="1" x14ac:dyDescent="0.3">
      <c r="A17164" s="1" t="s">
        <v>159</v>
      </c>
      <c r="B17164" s="1" t="s">
        <v>390</v>
      </c>
      <c r="C17164">
        <v>37.853400000000001</v>
      </c>
      <c r="D17164">
        <v>-121.90179999999999</v>
      </c>
      <c r="E17164" s="1" t="s">
        <v>6</v>
      </c>
      <c r="F17164" t="s">
        <v>1532</v>
      </c>
      <c r="G17164">
        <v>0</v>
      </c>
      <c r="H17164">
        <v>0</v>
      </c>
      <c r="I17164">
        <v>0</v>
      </c>
    </row>
    <row r="17165" spans="1:9" hidden="1" x14ac:dyDescent="0.3">
      <c r="A17165" s="1" t="s">
        <v>159</v>
      </c>
      <c r="B17165" s="1" t="s">
        <v>390</v>
      </c>
      <c r="C17165">
        <v>37.853400000000001</v>
      </c>
      <c r="D17165">
        <v>-121.90179999999999</v>
      </c>
      <c r="E17165" s="1" t="s">
        <v>7</v>
      </c>
      <c r="F17165" t="s">
        <v>1773</v>
      </c>
      <c r="G17165">
        <v>0</v>
      </c>
      <c r="H17165">
        <v>0</v>
      </c>
      <c r="I17165">
        <v>0</v>
      </c>
    </row>
    <row r="17166" spans="1:9" hidden="1" x14ac:dyDescent="0.3">
      <c r="A17166" s="1" t="s">
        <v>159</v>
      </c>
      <c r="B17166" s="1" t="s">
        <v>390</v>
      </c>
      <c r="C17166">
        <v>37.853400000000001</v>
      </c>
      <c r="D17166">
        <v>-121.90179999999999</v>
      </c>
      <c r="E17166" s="1" t="s">
        <v>8</v>
      </c>
      <c r="F17166" t="s">
        <v>2014</v>
      </c>
      <c r="G17166">
        <v>0</v>
      </c>
      <c r="H17166">
        <v>0</v>
      </c>
      <c r="I17166">
        <v>0</v>
      </c>
    </row>
    <row r="17167" spans="1:9" hidden="1" x14ac:dyDescent="0.3">
      <c r="A17167" s="1" t="s">
        <v>159</v>
      </c>
      <c r="B17167" s="1" t="s">
        <v>390</v>
      </c>
      <c r="C17167">
        <v>37.853400000000001</v>
      </c>
      <c r="D17167">
        <v>-121.90179999999999</v>
      </c>
      <c r="E17167" s="1" t="s">
        <v>9</v>
      </c>
      <c r="F17167" t="s">
        <v>2252</v>
      </c>
      <c r="G17167">
        <v>0</v>
      </c>
      <c r="H17167">
        <v>0</v>
      </c>
      <c r="I17167">
        <v>0</v>
      </c>
    </row>
    <row r="17168" spans="1:9" hidden="1" x14ac:dyDescent="0.3">
      <c r="A17168" s="1" t="s">
        <v>159</v>
      </c>
      <c r="B17168" s="1" t="s">
        <v>390</v>
      </c>
      <c r="C17168">
        <v>37.853400000000001</v>
      </c>
      <c r="D17168">
        <v>-121.90179999999999</v>
      </c>
      <c r="E17168" s="1" t="s">
        <v>10</v>
      </c>
      <c r="F17168" t="s">
        <v>2490</v>
      </c>
      <c r="G17168">
        <v>0</v>
      </c>
      <c r="H17168">
        <v>0</v>
      </c>
      <c r="I17168">
        <v>0</v>
      </c>
    </row>
    <row r="17169" spans="1:9" hidden="1" x14ac:dyDescent="0.3">
      <c r="A17169" s="1" t="s">
        <v>159</v>
      </c>
      <c r="B17169" s="1" t="s">
        <v>390</v>
      </c>
      <c r="C17169">
        <v>37.853400000000001</v>
      </c>
      <c r="D17169">
        <v>-121.90179999999999</v>
      </c>
      <c r="E17169" s="1" t="s">
        <v>11</v>
      </c>
      <c r="F17169" t="s">
        <v>2728</v>
      </c>
      <c r="G17169">
        <v>0</v>
      </c>
      <c r="H17169">
        <v>0</v>
      </c>
      <c r="I17169">
        <v>0</v>
      </c>
    </row>
    <row r="17170" spans="1:9" hidden="1" x14ac:dyDescent="0.3">
      <c r="A17170" s="1" t="s">
        <v>159</v>
      </c>
      <c r="B17170" s="1" t="s">
        <v>390</v>
      </c>
      <c r="C17170">
        <v>37.853400000000001</v>
      </c>
      <c r="D17170">
        <v>-121.90179999999999</v>
      </c>
      <c r="E17170" s="1" t="s">
        <v>12</v>
      </c>
      <c r="F17170" t="s">
        <v>2966</v>
      </c>
      <c r="G17170">
        <v>0</v>
      </c>
      <c r="H17170">
        <v>0</v>
      </c>
      <c r="I17170">
        <v>0</v>
      </c>
    </row>
    <row r="17171" spans="1:9" hidden="1" x14ac:dyDescent="0.3">
      <c r="A17171" s="1" t="s">
        <v>159</v>
      </c>
      <c r="B17171" s="1" t="s">
        <v>390</v>
      </c>
      <c r="C17171">
        <v>37.853400000000001</v>
      </c>
      <c r="D17171">
        <v>-121.90179999999999</v>
      </c>
      <c r="E17171" s="1" t="s">
        <v>13</v>
      </c>
      <c r="F17171" t="s">
        <v>3203</v>
      </c>
      <c r="G17171">
        <v>0</v>
      </c>
      <c r="H17171">
        <v>0</v>
      </c>
      <c r="I17171">
        <v>0</v>
      </c>
    </row>
    <row r="17172" spans="1:9" hidden="1" x14ac:dyDescent="0.3">
      <c r="A17172" s="1" t="s">
        <v>159</v>
      </c>
      <c r="B17172" s="1" t="s">
        <v>390</v>
      </c>
      <c r="C17172">
        <v>37.853400000000001</v>
      </c>
      <c r="D17172">
        <v>-121.90179999999999</v>
      </c>
      <c r="E17172" s="1" t="s">
        <v>14</v>
      </c>
      <c r="F17172" t="s">
        <v>3439</v>
      </c>
      <c r="G17172">
        <v>0</v>
      </c>
      <c r="H17172">
        <v>0</v>
      </c>
      <c r="I17172">
        <v>0</v>
      </c>
    </row>
    <row r="17173" spans="1:9" hidden="1" x14ac:dyDescent="0.3">
      <c r="A17173" s="1" t="s">
        <v>159</v>
      </c>
      <c r="B17173" s="1" t="s">
        <v>390</v>
      </c>
      <c r="C17173">
        <v>37.853400000000001</v>
      </c>
      <c r="D17173">
        <v>-121.90179999999999</v>
      </c>
      <c r="E17173" s="1" t="s">
        <v>15</v>
      </c>
      <c r="F17173" t="s">
        <v>3675</v>
      </c>
      <c r="G17173">
        <v>0</v>
      </c>
      <c r="H17173">
        <v>0</v>
      </c>
      <c r="I17173">
        <v>0</v>
      </c>
    </row>
    <row r="17174" spans="1:9" hidden="1" x14ac:dyDescent="0.3">
      <c r="A17174" s="1" t="s">
        <v>159</v>
      </c>
      <c r="B17174" s="1" t="s">
        <v>390</v>
      </c>
      <c r="C17174">
        <v>37.853400000000001</v>
      </c>
      <c r="D17174">
        <v>-121.90179999999999</v>
      </c>
      <c r="E17174" s="1" t="s">
        <v>16</v>
      </c>
      <c r="F17174" t="s">
        <v>3911</v>
      </c>
      <c r="G17174">
        <v>0</v>
      </c>
      <c r="H17174">
        <v>0</v>
      </c>
      <c r="I17174">
        <v>0</v>
      </c>
    </row>
    <row r="17175" spans="1:9" hidden="1" x14ac:dyDescent="0.3">
      <c r="A17175" s="1" t="s">
        <v>159</v>
      </c>
      <c r="B17175" s="1" t="s">
        <v>390</v>
      </c>
      <c r="C17175">
        <v>37.853400000000001</v>
      </c>
      <c r="D17175">
        <v>-121.90179999999999</v>
      </c>
      <c r="E17175" s="1" t="s">
        <v>17</v>
      </c>
      <c r="F17175" t="s">
        <v>4146</v>
      </c>
      <c r="G17175">
        <v>0</v>
      </c>
      <c r="H17175">
        <v>0</v>
      </c>
      <c r="I17175">
        <v>0</v>
      </c>
    </row>
    <row r="17176" spans="1:9" hidden="1" x14ac:dyDescent="0.3">
      <c r="A17176" s="1" t="s">
        <v>159</v>
      </c>
      <c r="B17176" s="1" t="s">
        <v>390</v>
      </c>
      <c r="C17176">
        <v>37.853400000000001</v>
      </c>
      <c r="D17176">
        <v>-121.90179999999999</v>
      </c>
      <c r="E17176" s="1" t="s">
        <v>18</v>
      </c>
      <c r="F17176" t="s">
        <v>4381</v>
      </c>
      <c r="G17176">
        <v>0</v>
      </c>
      <c r="H17176">
        <v>0</v>
      </c>
      <c r="I17176">
        <v>0</v>
      </c>
    </row>
    <row r="17177" spans="1:9" hidden="1" x14ac:dyDescent="0.3">
      <c r="A17177" s="1" t="s">
        <v>159</v>
      </c>
      <c r="B17177" s="1" t="s">
        <v>390</v>
      </c>
      <c r="C17177">
        <v>37.853400000000001</v>
      </c>
      <c r="D17177">
        <v>-121.90179999999999</v>
      </c>
      <c r="E17177" s="1" t="s">
        <v>19</v>
      </c>
      <c r="F17177" t="s">
        <v>4616</v>
      </c>
      <c r="G17177">
        <v>0</v>
      </c>
      <c r="H17177">
        <v>0</v>
      </c>
      <c r="I17177">
        <v>0</v>
      </c>
    </row>
    <row r="17178" spans="1:9" hidden="1" x14ac:dyDescent="0.3">
      <c r="A17178" s="1" t="s">
        <v>159</v>
      </c>
      <c r="B17178" s="1" t="s">
        <v>390</v>
      </c>
      <c r="C17178">
        <v>37.853400000000001</v>
      </c>
      <c r="D17178">
        <v>-121.90179999999999</v>
      </c>
      <c r="E17178" s="1" t="s">
        <v>20</v>
      </c>
      <c r="F17178" t="s">
        <v>4851</v>
      </c>
      <c r="G17178">
        <v>0</v>
      </c>
      <c r="H17178">
        <v>0</v>
      </c>
      <c r="I17178">
        <v>0</v>
      </c>
    </row>
    <row r="17179" spans="1:9" hidden="1" x14ac:dyDescent="0.3">
      <c r="A17179" s="1" t="s">
        <v>159</v>
      </c>
      <c r="B17179" s="1" t="s">
        <v>390</v>
      </c>
      <c r="C17179">
        <v>37.853400000000001</v>
      </c>
      <c r="D17179">
        <v>-121.90179999999999</v>
      </c>
      <c r="E17179" s="1" t="s">
        <v>21</v>
      </c>
      <c r="F17179" t="s">
        <v>5086</v>
      </c>
      <c r="G17179">
        <v>0</v>
      </c>
      <c r="H17179">
        <v>0</v>
      </c>
      <c r="I17179">
        <v>0</v>
      </c>
    </row>
    <row r="17180" spans="1:9" hidden="1" x14ac:dyDescent="0.3">
      <c r="A17180" s="1" t="s">
        <v>159</v>
      </c>
      <c r="B17180" s="1" t="s">
        <v>390</v>
      </c>
      <c r="C17180">
        <v>37.853400000000001</v>
      </c>
      <c r="D17180">
        <v>-121.90179999999999</v>
      </c>
      <c r="E17180" s="1" t="s">
        <v>22</v>
      </c>
      <c r="F17180" t="s">
        <v>5321</v>
      </c>
      <c r="G17180">
        <v>0</v>
      </c>
      <c r="H17180">
        <v>0</v>
      </c>
      <c r="I17180">
        <v>0</v>
      </c>
    </row>
    <row r="17181" spans="1:9" hidden="1" x14ac:dyDescent="0.3">
      <c r="A17181" s="1" t="s">
        <v>159</v>
      </c>
      <c r="B17181" s="1" t="s">
        <v>390</v>
      </c>
      <c r="C17181">
        <v>37.853400000000001</v>
      </c>
      <c r="D17181">
        <v>-121.90179999999999</v>
      </c>
      <c r="E17181" s="1" t="s">
        <v>23</v>
      </c>
      <c r="F17181" t="s">
        <v>5556</v>
      </c>
      <c r="G17181">
        <v>0</v>
      </c>
      <c r="H17181">
        <v>0</v>
      </c>
      <c r="I17181">
        <v>0</v>
      </c>
    </row>
    <row r="17182" spans="1:9" hidden="1" x14ac:dyDescent="0.3">
      <c r="A17182" s="1" t="s">
        <v>159</v>
      </c>
      <c r="B17182" s="1" t="s">
        <v>390</v>
      </c>
      <c r="C17182">
        <v>37.853400000000001</v>
      </c>
      <c r="D17182">
        <v>-121.90179999999999</v>
      </c>
      <c r="E17182" s="1" t="s">
        <v>24</v>
      </c>
      <c r="F17182" t="s">
        <v>5791</v>
      </c>
      <c r="G17182">
        <v>0</v>
      </c>
      <c r="H17182">
        <v>0</v>
      </c>
      <c r="I17182">
        <v>0</v>
      </c>
    </row>
    <row r="17183" spans="1:9" hidden="1" x14ac:dyDescent="0.3">
      <c r="A17183" s="1" t="s">
        <v>159</v>
      </c>
      <c r="B17183" s="1" t="s">
        <v>390</v>
      </c>
      <c r="C17183">
        <v>37.853400000000001</v>
      </c>
      <c r="D17183">
        <v>-121.90179999999999</v>
      </c>
      <c r="E17183" s="1" t="s">
        <v>25</v>
      </c>
      <c r="F17183" t="s">
        <v>6025</v>
      </c>
      <c r="G17183">
        <v>0</v>
      </c>
      <c r="H17183">
        <v>0</v>
      </c>
      <c r="I17183">
        <v>0</v>
      </c>
    </row>
    <row r="17184" spans="1:9" hidden="1" x14ac:dyDescent="0.3">
      <c r="A17184" s="1" t="s">
        <v>159</v>
      </c>
      <c r="B17184" s="1" t="s">
        <v>390</v>
      </c>
      <c r="C17184">
        <v>37.853400000000001</v>
      </c>
      <c r="D17184">
        <v>-121.90179999999999</v>
      </c>
      <c r="E17184" s="1" t="s">
        <v>26</v>
      </c>
      <c r="F17184" t="s">
        <v>6259</v>
      </c>
      <c r="G17184">
        <v>0</v>
      </c>
      <c r="H17184">
        <v>0</v>
      </c>
      <c r="I17184">
        <v>0</v>
      </c>
    </row>
    <row r="17185" spans="1:9" hidden="1" x14ac:dyDescent="0.3">
      <c r="A17185" s="1" t="s">
        <v>159</v>
      </c>
      <c r="B17185" s="1" t="s">
        <v>390</v>
      </c>
      <c r="C17185">
        <v>37.853400000000001</v>
      </c>
      <c r="D17185">
        <v>-121.90179999999999</v>
      </c>
      <c r="E17185" s="1" t="s">
        <v>27</v>
      </c>
      <c r="F17185" t="s">
        <v>6493</v>
      </c>
      <c r="G17185">
        <v>0</v>
      </c>
      <c r="H17185">
        <v>0</v>
      </c>
      <c r="I17185">
        <v>0</v>
      </c>
    </row>
    <row r="17186" spans="1:9" hidden="1" x14ac:dyDescent="0.3">
      <c r="A17186" s="1" t="s">
        <v>159</v>
      </c>
      <c r="B17186" s="1" t="s">
        <v>390</v>
      </c>
      <c r="C17186">
        <v>37.853400000000001</v>
      </c>
      <c r="D17186">
        <v>-121.90179999999999</v>
      </c>
      <c r="E17186" s="1" t="s">
        <v>28</v>
      </c>
      <c r="F17186" t="s">
        <v>6727</v>
      </c>
      <c r="G17186">
        <v>0</v>
      </c>
      <c r="H17186">
        <v>0</v>
      </c>
      <c r="I17186">
        <v>0</v>
      </c>
    </row>
    <row r="17187" spans="1:9" hidden="1" x14ac:dyDescent="0.3">
      <c r="A17187" s="1" t="s">
        <v>159</v>
      </c>
      <c r="B17187" s="1" t="s">
        <v>390</v>
      </c>
      <c r="C17187">
        <v>37.853400000000001</v>
      </c>
      <c r="D17187">
        <v>-121.90179999999999</v>
      </c>
      <c r="E17187" s="1" t="s">
        <v>29</v>
      </c>
      <c r="F17187" t="s">
        <v>6961</v>
      </c>
      <c r="G17187">
        <v>0</v>
      </c>
      <c r="H17187">
        <v>0</v>
      </c>
      <c r="I17187">
        <v>0</v>
      </c>
    </row>
    <row r="17188" spans="1:9" hidden="1" x14ac:dyDescent="0.3">
      <c r="A17188" s="1" t="s">
        <v>159</v>
      </c>
      <c r="B17188" s="1" t="s">
        <v>390</v>
      </c>
      <c r="C17188">
        <v>37.853400000000001</v>
      </c>
      <c r="D17188">
        <v>-121.90179999999999</v>
      </c>
      <c r="E17188" s="1" t="s">
        <v>30</v>
      </c>
      <c r="F17188" t="s">
        <v>7195</v>
      </c>
      <c r="G17188">
        <v>0</v>
      </c>
      <c r="H17188">
        <v>0</v>
      </c>
      <c r="I17188">
        <v>0</v>
      </c>
    </row>
    <row r="17189" spans="1:9" hidden="1" x14ac:dyDescent="0.3">
      <c r="A17189" s="1" t="s">
        <v>159</v>
      </c>
      <c r="B17189" s="1" t="s">
        <v>390</v>
      </c>
      <c r="C17189">
        <v>37.853400000000001</v>
      </c>
      <c r="D17189">
        <v>-121.90179999999999</v>
      </c>
      <c r="E17189" s="1" t="s">
        <v>31</v>
      </c>
      <c r="F17189" t="s">
        <v>7429</v>
      </c>
      <c r="G17189">
        <v>0</v>
      </c>
      <c r="H17189">
        <v>0</v>
      </c>
      <c r="I17189">
        <v>0</v>
      </c>
    </row>
    <row r="17190" spans="1:9" hidden="1" x14ac:dyDescent="0.3">
      <c r="A17190" s="1" t="s">
        <v>159</v>
      </c>
      <c r="B17190" s="1" t="s">
        <v>390</v>
      </c>
      <c r="C17190">
        <v>37.853400000000001</v>
      </c>
      <c r="D17190">
        <v>-121.90179999999999</v>
      </c>
      <c r="E17190" s="1" t="s">
        <v>32</v>
      </c>
      <c r="F17190" t="s">
        <v>7663</v>
      </c>
      <c r="G17190">
        <v>0</v>
      </c>
      <c r="H17190">
        <v>0</v>
      </c>
      <c r="I17190">
        <v>0</v>
      </c>
    </row>
    <row r="17191" spans="1:9" hidden="1" x14ac:dyDescent="0.3">
      <c r="A17191" s="1" t="s">
        <v>159</v>
      </c>
      <c r="B17191" s="1" t="s">
        <v>390</v>
      </c>
      <c r="C17191">
        <v>37.853400000000001</v>
      </c>
      <c r="D17191">
        <v>-121.90179999999999</v>
      </c>
      <c r="E17191" s="1" t="s">
        <v>33</v>
      </c>
      <c r="F17191" t="s">
        <v>7897</v>
      </c>
      <c r="G17191">
        <v>0</v>
      </c>
      <c r="H17191">
        <v>0</v>
      </c>
      <c r="I17191">
        <v>0</v>
      </c>
    </row>
    <row r="17192" spans="1:9" hidden="1" x14ac:dyDescent="0.3">
      <c r="A17192" s="1" t="s">
        <v>159</v>
      </c>
      <c r="B17192" s="1" t="s">
        <v>390</v>
      </c>
      <c r="C17192">
        <v>37.853400000000001</v>
      </c>
      <c r="D17192">
        <v>-121.90179999999999</v>
      </c>
      <c r="E17192" s="1" t="s">
        <v>34</v>
      </c>
      <c r="F17192" t="s">
        <v>8131</v>
      </c>
      <c r="G17192">
        <v>0</v>
      </c>
      <c r="H17192">
        <v>0</v>
      </c>
      <c r="I17192">
        <v>0</v>
      </c>
    </row>
    <row r="17193" spans="1:9" hidden="1" x14ac:dyDescent="0.3">
      <c r="A17193" s="1" t="s">
        <v>159</v>
      </c>
      <c r="B17193" s="1" t="s">
        <v>390</v>
      </c>
      <c r="C17193">
        <v>37.853400000000001</v>
      </c>
      <c r="D17193">
        <v>-121.90179999999999</v>
      </c>
      <c r="E17193" s="1" t="s">
        <v>35</v>
      </c>
      <c r="F17193" t="s">
        <v>8363</v>
      </c>
      <c r="G17193">
        <v>0</v>
      </c>
      <c r="H17193">
        <v>0</v>
      </c>
      <c r="I17193">
        <v>0</v>
      </c>
    </row>
    <row r="17194" spans="1:9" hidden="1" x14ac:dyDescent="0.3">
      <c r="A17194" s="1" t="s">
        <v>159</v>
      </c>
      <c r="B17194" s="1" t="s">
        <v>390</v>
      </c>
      <c r="C17194">
        <v>37.853400000000001</v>
      </c>
      <c r="D17194">
        <v>-121.90179999999999</v>
      </c>
      <c r="E17194" s="1" t="s">
        <v>36</v>
      </c>
      <c r="F17194" t="s">
        <v>8595</v>
      </c>
      <c r="G17194">
        <v>0</v>
      </c>
      <c r="H17194">
        <v>0</v>
      </c>
      <c r="I17194">
        <v>0</v>
      </c>
    </row>
    <row r="17195" spans="1:9" hidden="1" x14ac:dyDescent="0.3">
      <c r="A17195" s="1" t="s">
        <v>159</v>
      </c>
      <c r="B17195" s="1" t="s">
        <v>390</v>
      </c>
      <c r="C17195">
        <v>37.853400000000001</v>
      </c>
      <c r="D17195">
        <v>-121.90179999999999</v>
      </c>
      <c r="E17195" s="1" t="s">
        <v>37</v>
      </c>
      <c r="F17195" t="s">
        <v>8826</v>
      </c>
      <c r="G17195">
        <v>0</v>
      </c>
      <c r="H17195">
        <v>0</v>
      </c>
      <c r="I17195">
        <v>0</v>
      </c>
    </row>
    <row r="17196" spans="1:9" hidden="1" x14ac:dyDescent="0.3">
      <c r="A17196" s="1" t="s">
        <v>159</v>
      </c>
      <c r="B17196" s="1" t="s">
        <v>390</v>
      </c>
      <c r="C17196">
        <v>37.853400000000001</v>
      </c>
      <c r="D17196">
        <v>-121.90179999999999</v>
      </c>
      <c r="E17196" s="1" t="s">
        <v>38</v>
      </c>
      <c r="F17196" t="s">
        <v>9057</v>
      </c>
      <c r="G17196">
        <v>0</v>
      </c>
      <c r="H17196">
        <v>0</v>
      </c>
      <c r="I17196">
        <v>0</v>
      </c>
    </row>
    <row r="17197" spans="1:9" hidden="1" x14ac:dyDescent="0.3">
      <c r="A17197" s="1" t="s">
        <v>159</v>
      </c>
      <c r="B17197" s="1" t="s">
        <v>390</v>
      </c>
      <c r="C17197">
        <v>37.853400000000001</v>
      </c>
      <c r="D17197">
        <v>-121.90179999999999</v>
      </c>
      <c r="E17197" s="1" t="s">
        <v>39</v>
      </c>
      <c r="F17197" t="s">
        <v>9288</v>
      </c>
      <c r="G17197">
        <v>0</v>
      </c>
      <c r="H17197">
        <v>0</v>
      </c>
      <c r="I17197">
        <v>0</v>
      </c>
    </row>
    <row r="17198" spans="1:9" hidden="1" x14ac:dyDescent="0.3">
      <c r="A17198" s="1" t="s">
        <v>159</v>
      </c>
      <c r="B17198" s="1" t="s">
        <v>390</v>
      </c>
      <c r="C17198">
        <v>37.853400000000001</v>
      </c>
      <c r="D17198">
        <v>-121.90179999999999</v>
      </c>
      <c r="E17198" s="1" t="s">
        <v>40</v>
      </c>
      <c r="F17198" t="s">
        <v>9519</v>
      </c>
      <c r="G17198">
        <v>0</v>
      </c>
      <c r="H17198">
        <v>0</v>
      </c>
      <c r="I17198">
        <v>0</v>
      </c>
    </row>
    <row r="17199" spans="1:9" hidden="1" x14ac:dyDescent="0.3">
      <c r="A17199" s="1" t="s">
        <v>159</v>
      </c>
      <c r="B17199" s="1" t="s">
        <v>390</v>
      </c>
      <c r="C17199">
        <v>37.853400000000001</v>
      </c>
      <c r="D17199">
        <v>-121.90179999999999</v>
      </c>
      <c r="E17199" s="1" t="s">
        <v>41</v>
      </c>
      <c r="F17199" t="s">
        <v>9750</v>
      </c>
      <c r="G17199">
        <v>0</v>
      </c>
      <c r="H17199">
        <v>0</v>
      </c>
      <c r="I17199">
        <v>0</v>
      </c>
    </row>
    <row r="17200" spans="1:9" hidden="1" x14ac:dyDescent="0.3">
      <c r="A17200" s="1" t="s">
        <v>159</v>
      </c>
      <c r="B17200" s="1" t="s">
        <v>390</v>
      </c>
      <c r="C17200">
        <v>37.853400000000001</v>
      </c>
      <c r="D17200">
        <v>-121.90179999999999</v>
      </c>
      <c r="E17200" s="1" t="s">
        <v>42</v>
      </c>
      <c r="F17200" t="s">
        <v>9981</v>
      </c>
      <c r="G17200">
        <v>0</v>
      </c>
      <c r="H17200">
        <v>0</v>
      </c>
      <c r="I17200">
        <v>0</v>
      </c>
    </row>
    <row r="17201" spans="1:9" hidden="1" x14ac:dyDescent="0.3">
      <c r="A17201" s="1" t="s">
        <v>159</v>
      </c>
      <c r="B17201" s="1" t="s">
        <v>390</v>
      </c>
      <c r="C17201">
        <v>37.853400000000001</v>
      </c>
      <c r="D17201">
        <v>-121.90179999999999</v>
      </c>
      <c r="E17201" s="1" t="s">
        <v>43</v>
      </c>
      <c r="F17201" t="s">
        <v>10209</v>
      </c>
      <c r="G17201">
        <v>0</v>
      </c>
      <c r="H17201">
        <v>0</v>
      </c>
      <c r="I17201">
        <v>0</v>
      </c>
    </row>
    <row r="17202" spans="1:9" hidden="1" x14ac:dyDescent="0.3">
      <c r="A17202" s="1" t="s">
        <v>159</v>
      </c>
      <c r="B17202" s="1" t="s">
        <v>390</v>
      </c>
      <c r="C17202">
        <v>37.853400000000001</v>
      </c>
      <c r="D17202">
        <v>-121.90179999999999</v>
      </c>
      <c r="E17202" s="1" t="s">
        <v>44</v>
      </c>
      <c r="F17202" t="s">
        <v>10436</v>
      </c>
      <c r="G17202">
        <v>0</v>
      </c>
      <c r="H17202">
        <v>0</v>
      </c>
      <c r="I17202">
        <v>0</v>
      </c>
    </row>
    <row r="17203" spans="1:9" hidden="1" x14ac:dyDescent="0.3">
      <c r="A17203" s="1" t="s">
        <v>159</v>
      </c>
      <c r="B17203" s="1" t="s">
        <v>390</v>
      </c>
      <c r="C17203">
        <v>37.853400000000001</v>
      </c>
      <c r="D17203">
        <v>-121.90179999999999</v>
      </c>
      <c r="E17203" s="1" t="s">
        <v>45</v>
      </c>
      <c r="F17203" t="s">
        <v>10656</v>
      </c>
      <c r="G17203">
        <v>0</v>
      </c>
      <c r="H17203">
        <v>0</v>
      </c>
      <c r="I17203">
        <v>0</v>
      </c>
    </row>
    <row r="17204" spans="1:9" hidden="1" x14ac:dyDescent="0.3">
      <c r="A17204" s="1" t="s">
        <v>159</v>
      </c>
      <c r="B17204" s="1" t="s">
        <v>390</v>
      </c>
      <c r="C17204">
        <v>37.853400000000001</v>
      </c>
      <c r="D17204">
        <v>-121.90179999999999</v>
      </c>
      <c r="E17204" s="1" t="s">
        <v>46</v>
      </c>
      <c r="F17204" t="s">
        <v>17805</v>
      </c>
      <c r="G17204">
        <v>0</v>
      </c>
      <c r="H17204">
        <v>1</v>
      </c>
      <c r="I17204">
        <v>0</v>
      </c>
    </row>
    <row r="17205" spans="1:9" hidden="1" x14ac:dyDescent="0.3">
      <c r="A17205" s="1" t="s">
        <v>159</v>
      </c>
      <c r="B17205" s="1" t="s">
        <v>390</v>
      </c>
      <c r="C17205">
        <v>37.853400000000001</v>
      </c>
      <c r="D17205">
        <v>-121.90179999999999</v>
      </c>
      <c r="E17205" s="1" t="s">
        <v>47</v>
      </c>
      <c r="F17205" t="s">
        <v>17806</v>
      </c>
      <c r="G17205">
        <v>0</v>
      </c>
      <c r="H17205">
        <v>1</v>
      </c>
      <c r="I17205">
        <v>0</v>
      </c>
    </row>
    <row r="17206" spans="1:9" hidden="1" x14ac:dyDescent="0.3">
      <c r="A17206" s="1" t="s">
        <v>159</v>
      </c>
      <c r="B17206" s="1" t="s">
        <v>390</v>
      </c>
      <c r="C17206">
        <v>37.853400000000001</v>
      </c>
      <c r="D17206">
        <v>-121.90179999999999</v>
      </c>
      <c r="E17206" s="1" t="s">
        <v>48</v>
      </c>
      <c r="F17206" t="s">
        <v>17313</v>
      </c>
      <c r="G17206">
        <v>0</v>
      </c>
      <c r="H17206">
        <v>3</v>
      </c>
      <c r="I17206">
        <v>0</v>
      </c>
    </row>
    <row r="17207" spans="1:9" hidden="1" x14ac:dyDescent="0.3">
      <c r="A17207" s="1" t="s">
        <v>159</v>
      </c>
      <c r="B17207" s="1" t="s">
        <v>390</v>
      </c>
      <c r="C17207">
        <v>37.853400000000001</v>
      </c>
      <c r="D17207">
        <v>-121.90179999999999</v>
      </c>
      <c r="E17207" s="1" t="s">
        <v>49</v>
      </c>
      <c r="F17207" t="s">
        <v>17314</v>
      </c>
      <c r="G17207">
        <v>0</v>
      </c>
      <c r="H17207">
        <v>3</v>
      </c>
      <c r="I17207">
        <v>0</v>
      </c>
    </row>
    <row r="17208" spans="1:9" hidden="1" x14ac:dyDescent="0.3">
      <c r="A17208" s="1" t="s">
        <v>159</v>
      </c>
      <c r="B17208" s="1" t="s">
        <v>390</v>
      </c>
      <c r="C17208">
        <v>37.853400000000001</v>
      </c>
      <c r="D17208">
        <v>-121.90179999999999</v>
      </c>
      <c r="E17208" s="1" t="s">
        <v>50</v>
      </c>
      <c r="F17208" t="s">
        <v>17315</v>
      </c>
      <c r="G17208">
        <v>0</v>
      </c>
      <c r="H17208">
        <v>9</v>
      </c>
      <c r="I17208">
        <v>0</v>
      </c>
    </row>
    <row r="17209" spans="1:9" hidden="1" x14ac:dyDescent="0.3">
      <c r="A17209" s="1" t="s">
        <v>159</v>
      </c>
      <c r="B17209" s="1" t="s">
        <v>390</v>
      </c>
      <c r="C17209">
        <v>37.853400000000001</v>
      </c>
      <c r="D17209">
        <v>-121.90179999999999</v>
      </c>
      <c r="E17209" s="1" t="s">
        <v>51</v>
      </c>
      <c r="F17209" t="s">
        <v>17316</v>
      </c>
      <c r="G17209">
        <v>0</v>
      </c>
      <c r="H17209">
        <v>9</v>
      </c>
      <c r="I17209">
        <v>0</v>
      </c>
    </row>
    <row r="17210" spans="1:9" hidden="1" x14ac:dyDescent="0.3">
      <c r="A17210" s="1" t="s">
        <v>159</v>
      </c>
      <c r="B17210" s="1" t="s">
        <v>390</v>
      </c>
      <c r="C17210">
        <v>37.853400000000001</v>
      </c>
      <c r="D17210">
        <v>-121.90179999999999</v>
      </c>
      <c r="E17210" s="1" t="s">
        <v>52</v>
      </c>
      <c r="F17210" t="s">
        <v>11260</v>
      </c>
      <c r="G17210">
        <v>0</v>
      </c>
      <c r="H17210">
        <v>0</v>
      </c>
      <c r="I17210">
        <v>0</v>
      </c>
    </row>
    <row r="17211" spans="1:9" hidden="1" x14ac:dyDescent="0.3">
      <c r="A17211" s="1" t="s">
        <v>159</v>
      </c>
      <c r="B17211" s="1" t="s">
        <v>390</v>
      </c>
      <c r="C17211">
        <v>37.853400000000001</v>
      </c>
      <c r="D17211">
        <v>-121.90179999999999</v>
      </c>
      <c r="E17211" s="1" t="s">
        <v>53</v>
      </c>
      <c r="F17211" t="s">
        <v>11458</v>
      </c>
      <c r="G17211">
        <v>0</v>
      </c>
      <c r="H17211">
        <v>0</v>
      </c>
      <c r="I17211">
        <v>0</v>
      </c>
    </row>
    <row r="17212" spans="1:9" hidden="1" x14ac:dyDescent="0.3">
      <c r="A17212" s="1" t="s">
        <v>159</v>
      </c>
      <c r="B17212" s="1" t="s">
        <v>390</v>
      </c>
      <c r="C17212">
        <v>37.853400000000001</v>
      </c>
      <c r="D17212">
        <v>-121.90179999999999</v>
      </c>
      <c r="E17212" s="1" t="s">
        <v>54</v>
      </c>
      <c r="F17212" t="s">
        <v>11653</v>
      </c>
      <c r="G17212">
        <v>0</v>
      </c>
      <c r="H17212">
        <v>0</v>
      </c>
      <c r="I17212">
        <v>0</v>
      </c>
    </row>
    <row r="17213" spans="1:9" hidden="1" x14ac:dyDescent="0.3">
      <c r="A17213" s="1" t="s">
        <v>159</v>
      </c>
      <c r="B17213" s="1" t="s">
        <v>390</v>
      </c>
      <c r="C17213">
        <v>37.853400000000001</v>
      </c>
      <c r="D17213">
        <v>-121.90179999999999</v>
      </c>
      <c r="E17213" s="1" t="s">
        <v>21548</v>
      </c>
      <c r="F17213" t="s">
        <v>21879</v>
      </c>
      <c r="G17213">
        <v>0</v>
      </c>
      <c r="H17213">
        <v>0</v>
      </c>
      <c r="I17213">
        <v>0</v>
      </c>
    </row>
    <row r="17214" spans="1:9" hidden="1" x14ac:dyDescent="0.3">
      <c r="A17214" s="1" t="s">
        <v>159</v>
      </c>
      <c r="B17214" s="1" t="s">
        <v>391</v>
      </c>
      <c r="C17214">
        <v>33.7879</v>
      </c>
      <c r="D17214">
        <v>-117.8531</v>
      </c>
      <c r="E17214" s="1" t="s">
        <v>4</v>
      </c>
      <c r="F17214" t="s">
        <v>1049</v>
      </c>
      <c r="G17214">
        <v>0</v>
      </c>
      <c r="H17214">
        <v>0</v>
      </c>
      <c r="I17214">
        <v>0</v>
      </c>
    </row>
    <row r="17215" spans="1:9" hidden="1" x14ac:dyDescent="0.3">
      <c r="A17215" s="1" t="s">
        <v>159</v>
      </c>
      <c r="B17215" s="1" t="s">
        <v>391</v>
      </c>
      <c r="C17215">
        <v>33.7879</v>
      </c>
      <c r="D17215">
        <v>-117.8531</v>
      </c>
      <c r="E17215" s="1" t="s">
        <v>5</v>
      </c>
      <c r="F17215" t="s">
        <v>1291</v>
      </c>
      <c r="G17215">
        <v>0</v>
      </c>
      <c r="H17215">
        <v>0</v>
      </c>
      <c r="I17215">
        <v>0</v>
      </c>
    </row>
    <row r="17216" spans="1:9" hidden="1" x14ac:dyDescent="0.3">
      <c r="A17216" s="1" t="s">
        <v>159</v>
      </c>
      <c r="B17216" s="1" t="s">
        <v>391</v>
      </c>
      <c r="C17216">
        <v>33.7879</v>
      </c>
      <c r="D17216">
        <v>-117.8531</v>
      </c>
      <c r="E17216" s="1" t="s">
        <v>6</v>
      </c>
      <c r="F17216" t="s">
        <v>1533</v>
      </c>
      <c r="G17216">
        <v>0</v>
      </c>
      <c r="H17216">
        <v>0</v>
      </c>
      <c r="I17216">
        <v>0</v>
      </c>
    </row>
    <row r="17217" spans="1:9" hidden="1" x14ac:dyDescent="0.3">
      <c r="A17217" s="1" t="s">
        <v>159</v>
      </c>
      <c r="B17217" s="1" t="s">
        <v>391</v>
      </c>
      <c r="C17217">
        <v>33.7879</v>
      </c>
      <c r="D17217">
        <v>-117.8531</v>
      </c>
      <c r="E17217" s="1" t="s">
        <v>7</v>
      </c>
      <c r="F17217" t="s">
        <v>1774</v>
      </c>
      <c r="G17217">
        <v>0</v>
      </c>
      <c r="H17217">
        <v>0</v>
      </c>
      <c r="I17217">
        <v>0</v>
      </c>
    </row>
    <row r="17218" spans="1:9" hidden="1" x14ac:dyDescent="0.3">
      <c r="A17218" s="1" t="s">
        <v>159</v>
      </c>
      <c r="B17218" s="1" t="s">
        <v>391</v>
      </c>
      <c r="C17218">
        <v>33.7879</v>
      </c>
      <c r="D17218">
        <v>-117.8531</v>
      </c>
      <c r="E17218" s="1" t="s">
        <v>8</v>
      </c>
      <c r="F17218" t="s">
        <v>17807</v>
      </c>
      <c r="G17218">
        <v>0</v>
      </c>
      <c r="H17218">
        <v>1</v>
      </c>
      <c r="I17218">
        <v>0</v>
      </c>
    </row>
    <row r="17219" spans="1:9" hidden="1" x14ac:dyDescent="0.3">
      <c r="A17219" s="1" t="s">
        <v>159</v>
      </c>
      <c r="B17219" s="1" t="s">
        <v>391</v>
      </c>
      <c r="C17219">
        <v>33.7879</v>
      </c>
      <c r="D17219">
        <v>-117.8531</v>
      </c>
      <c r="E17219" s="1" t="s">
        <v>9</v>
      </c>
      <c r="F17219" t="s">
        <v>17808</v>
      </c>
      <c r="G17219">
        <v>0</v>
      </c>
      <c r="H17219">
        <v>1</v>
      </c>
      <c r="I17219">
        <v>0</v>
      </c>
    </row>
    <row r="17220" spans="1:9" hidden="1" x14ac:dyDescent="0.3">
      <c r="A17220" s="1" t="s">
        <v>159</v>
      </c>
      <c r="B17220" s="1" t="s">
        <v>391</v>
      </c>
      <c r="C17220">
        <v>33.7879</v>
      </c>
      <c r="D17220">
        <v>-117.8531</v>
      </c>
      <c r="E17220" s="1" t="s">
        <v>10</v>
      </c>
      <c r="F17220" t="s">
        <v>17809</v>
      </c>
      <c r="G17220">
        <v>0</v>
      </c>
      <c r="H17220">
        <v>1</v>
      </c>
      <c r="I17220">
        <v>0</v>
      </c>
    </row>
    <row r="17221" spans="1:9" hidden="1" x14ac:dyDescent="0.3">
      <c r="A17221" s="1" t="s">
        <v>159</v>
      </c>
      <c r="B17221" s="1" t="s">
        <v>391</v>
      </c>
      <c r="C17221">
        <v>33.7879</v>
      </c>
      <c r="D17221">
        <v>-117.8531</v>
      </c>
      <c r="E17221" s="1" t="s">
        <v>11</v>
      </c>
      <c r="F17221" t="s">
        <v>17810</v>
      </c>
      <c r="G17221">
        <v>0</v>
      </c>
      <c r="H17221">
        <v>1</v>
      </c>
      <c r="I17221">
        <v>0</v>
      </c>
    </row>
    <row r="17222" spans="1:9" hidden="1" x14ac:dyDescent="0.3">
      <c r="A17222" s="1" t="s">
        <v>159</v>
      </c>
      <c r="B17222" s="1" t="s">
        <v>391</v>
      </c>
      <c r="C17222">
        <v>33.7879</v>
      </c>
      <c r="D17222">
        <v>-117.8531</v>
      </c>
      <c r="E17222" s="1" t="s">
        <v>12</v>
      </c>
      <c r="F17222" t="s">
        <v>17811</v>
      </c>
      <c r="G17222">
        <v>0</v>
      </c>
      <c r="H17222">
        <v>1</v>
      </c>
      <c r="I17222">
        <v>0</v>
      </c>
    </row>
    <row r="17223" spans="1:9" hidden="1" x14ac:dyDescent="0.3">
      <c r="A17223" s="1" t="s">
        <v>159</v>
      </c>
      <c r="B17223" s="1" t="s">
        <v>391</v>
      </c>
      <c r="C17223">
        <v>33.7879</v>
      </c>
      <c r="D17223">
        <v>-117.8531</v>
      </c>
      <c r="E17223" s="1" t="s">
        <v>13</v>
      </c>
      <c r="F17223" t="s">
        <v>17812</v>
      </c>
      <c r="G17223">
        <v>0</v>
      </c>
      <c r="H17223">
        <v>1</v>
      </c>
      <c r="I17223">
        <v>0</v>
      </c>
    </row>
    <row r="17224" spans="1:9" hidden="1" x14ac:dyDescent="0.3">
      <c r="A17224" s="1" t="s">
        <v>159</v>
      </c>
      <c r="B17224" s="1" t="s">
        <v>391</v>
      </c>
      <c r="C17224">
        <v>33.7879</v>
      </c>
      <c r="D17224">
        <v>-117.8531</v>
      </c>
      <c r="E17224" s="1" t="s">
        <v>14</v>
      </c>
      <c r="F17224" t="s">
        <v>17813</v>
      </c>
      <c r="G17224">
        <v>0</v>
      </c>
      <c r="H17224">
        <v>1</v>
      </c>
      <c r="I17224">
        <v>0</v>
      </c>
    </row>
    <row r="17225" spans="1:9" hidden="1" x14ac:dyDescent="0.3">
      <c r="A17225" s="1" t="s">
        <v>159</v>
      </c>
      <c r="B17225" s="1" t="s">
        <v>391</v>
      </c>
      <c r="C17225">
        <v>33.7879</v>
      </c>
      <c r="D17225">
        <v>-117.8531</v>
      </c>
      <c r="E17225" s="1" t="s">
        <v>15</v>
      </c>
      <c r="F17225" t="s">
        <v>17814</v>
      </c>
      <c r="G17225">
        <v>0</v>
      </c>
      <c r="H17225">
        <v>1</v>
      </c>
      <c r="I17225">
        <v>0</v>
      </c>
    </row>
    <row r="17226" spans="1:9" hidden="1" x14ac:dyDescent="0.3">
      <c r="A17226" s="1" t="s">
        <v>159</v>
      </c>
      <c r="B17226" s="1" t="s">
        <v>391</v>
      </c>
      <c r="C17226">
        <v>33.7879</v>
      </c>
      <c r="D17226">
        <v>-117.8531</v>
      </c>
      <c r="E17226" s="1" t="s">
        <v>16</v>
      </c>
      <c r="F17226" t="s">
        <v>17815</v>
      </c>
      <c r="G17226">
        <v>0</v>
      </c>
      <c r="H17226">
        <v>1</v>
      </c>
      <c r="I17226">
        <v>0</v>
      </c>
    </row>
    <row r="17227" spans="1:9" hidden="1" x14ac:dyDescent="0.3">
      <c r="A17227" s="1" t="s">
        <v>159</v>
      </c>
      <c r="B17227" s="1" t="s">
        <v>391</v>
      </c>
      <c r="C17227">
        <v>33.7879</v>
      </c>
      <c r="D17227">
        <v>-117.8531</v>
      </c>
      <c r="E17227" s="1" t="s">
        <v>17</v>
      </c>
      <c r="F17227" t="s">
        <v>17816</v>
      </c>
      <c r="G17227">
        <v>0</v>
      </c>
      <c r="H17227">
        <v>1</v>
      </c>
      <c r="I17227">
        <v>0</v>
      </c>
    </row>
    <row r="17228" spans="1:9" hidden="1" x14ac:dyDescent="0.3">
      <c r="A17228" s="1" t="s">
        <v>159</v>
      </c>
      <c r="B17228" s="1" t="s">
        <v>391</v>
      </c>
      <c r="C17228">
        <v>33.7879</v>
      </c>
      <c r="D17228">
        <v>-117.8531</v>
      </c>
      <c r="E17228" s="1" t="s">
        <v>18</v>
      </c>
      <c r="F17228" t="s">
        <v>17817</v>
      </c>
      <c r="G17228">
        <v>0</v>
      </c>
      <c r="H17228">
        <v>1</v>
      </c>
      <c r="I17228">
        <v>0</v>
      </c>
    </row>
    <row r="17229" spans="1:9" hidden="1" x14ac:dyDescent="0.3">
      <c r="A17229" s="1" t="s">
        <v>159</v>
      </c>
      <c r="B17229" s="1" t="s">
        <v>391</v>
      </c>
      <c r="C17229">
        <v>33.7879</v>
      </c>
      <c r="D17229">
        <v>-117.8531</v>
      </c>
      <c r="E17229" s="1" t="s">
        <v>19</v>
      </c>
      <c r="F17229" t="s">
        <v>17818</v>
      </c>
      <c r="G17229">
        <v>0</v>
      </c>
      <c r="H17229">
        <v>1</v>
      </c>
      <c r="I17229">
        <v>0</v>
      </c>
    </row>
    <row r="17230" spans="1:9" hidden="1" x14ac:dyDescent="0.3">
      <c r="A17230" s="1" t="s">
        <v>159</v>
      </c>
      <c r="B17230" s="1" t="s">
        <v>391</v>
      </c>
      <c r="C17230">
        <v>33.7879</v>
      </c>
      <c r="D17230">
        <v>-117.8531</v>
      </c>
      <c r="E17230" s="1" t="s">
        <v>20</v>
      </c>
      <c r="F17230" t="s">
        <v>17819</v>
      </c>
      <c r="G17230">
        <v>0</v>
      </c>
      <c r="H17230">
        <v>1</v>
      </c>
      <c r="I17230">
        <v>0</v>
      </c>
    </row>
    <row r="17231" spans="1:9" hidden="1" x14ac:dyDescent="0.3">
      <c r="A17231" s="1" t="s">
        <v>159</v>
      </c>
      <c r="B17231" s="1" t="s">
        <v>391</v>
      </c>
      <c r="C17231">
        <v>33.7879</v>
      </c>
      <c r="D17231">
        <v>-117.8531</v>
      </c>
      <c r="E17231" s="1" t="s">
        <v>21</v>
      </c>
      <c r="F17231" t="s">
        <v>17820</v>
      </c>
      <c r="G17231">
        <v>0</v>
      </c>
      <c r="H17231">
        <v>1</v>
      </c>
      <c r="I17231">
        <v>0</v>
      </c>
    </row>
    <row r="17232" spans="1:9" hidden="1" x14ac:dyDescent="0.3">
      <c r="A17232" s="1" t="s">
        <v>159</v>
      </c>
      <c r="B17232" s="1" t="s">
        <v>391</v>
      </c>
      <c r="C17232">
        <v>33.7879</v>
      </c>
      <c r="D17232">
        <v>-117.8531</v>
      </c>
      <c r="E17232" s="1" t="s">
        <v>22</v>
      </c>
      <c r="F17232" t="s">
        <v>17821</v>
      </c>
      <c r="G17232">
        <v>0</v>
      </c>
      <c r="H17232">
        <v>1</v>
      </c>
      <c r="I17232">
        <v>0</v>
      </c>
    </row>
    <row r="17233" spans="1:9" hidden="1" x14ac:dyDescent="0.3">
      <c r="A17233" s="1" t="s">
        <v>159</v>
      </c>
      <c r="B17233" s="1" t="s">
        <v>391</v>
      </c>
      <c r="C17233">
        <v>33.7879</v>
      </c>
      <c r="D17233">
        <v>-117.8531</v>
      </c>
      <c r="E17233" s="1" t="s">
        <v>23</v>
      </c>
      <c r="F17233" t="s">
        <v>17822</v>
      </c>
      <c r="G17233">
        <v>0</v>
      </c>
      <c r="H17233">
        <v>1</v>
      </c>
      <c r="I17233">
        <v>0</v>
      </c>
    </row>
    <row r="17234" spans="1:9" hidden="1" x14ac:dyDescent="0.3">
      <c r="A17234" s="1" t="s">
        <v>159</v>
      </c>
      <c r="B17234" s="1" t="s">
        <v>391</v>
      </c>
      <c r="C17234">
        <v>33.7879</v>
      </c>
      <c r="D17234">
        <v>-117.8531</v>
      </c>
      <c r="E17234" s="1" t="s">
        <v>24</v>
      </c>
      <c r="F17234" t="s">
        <v>17823</v>
      </c>
      <c r="G17234">
        <v>0</v>
      </c>
      <c r="H17234">
        <v>1</v>
      </c>
      <c r="I17234">
        <v>0</v>
      </c>
    </row>
    <row r="17235" spans="1:9" hidden="1" x14ac:dyDescent="0.3">
      <c r="A17235" s="1" t="s">
        <v>159</v>
      </c>
      <c r="B17235" s="1" t="s">
        <v>391</v>
      </c>
      <c r="C17235">
        <v>33.7879</v>
      </c>
      <c r="D17235">
        <v>-117.8531</v>
      </c>
      <c r="E17235" s="1" t="s">
        <v>25</v>
      </c>
      <c r="F17235" t="s">
        <v>17824</v>
      </c>
      <c r="G17235">
        <v>0</v>
      </c>
      <c r="H17235">
        <v>1</v>
      </c>
      <c r="I17235">
        <v>0</v>
      </c>
    </row>
    <row r="17236" spans="1:9" hidden="1" x14ac:dyDescent="0.3">
      <c r="A17236" s="1" t="s">
        <v>159</v>
      </c>
      <c r="B17236" s="1" t="s">
        <v>391</v>
      </c>
      <c r="C17236">
        <v>33.7879</v>
      </c>
      <c r="D17236">
        <v>-117.8531</v>
      </c>
      <c r="E17236" s="1" t="s">
        <v>26</v>
      </c>
      <c r="F17236" t="s">
        <v>17825</v>
      </c>
      <c r="G17236">
        <v>0</v>
      </c>
      <c r="H17236">
        <v>1</v>
      </c>
      <c r="I17236">
        <v>0</v>
      </c>
    </row>
    <row r="17237" spans="1:9" hidden="1" x14ac:dyDescent="0.3">
      <c r="A17237" s="1" t="s">
        <v>159</v>
      </c>
      <c r="B17237" s="1" t="s">
        <v>391</v>
      </c>
      <c r="C17237">
        <v>33.7879</v>
      </c>
      <c r="D17237">
        <v>-117.8531</v>
      </c>
      <c r="E17237" s="1" t="s">
        <v>27</v>
      </c>
      <c r="F17237" t="s">
        <v>17826</v>
      </c>
      <c r="G17237">
        <v>0</v>
      </c>
      <c r="H17237">
        <v>1</v>
      </c>
      <c r="I17237">
        <v>0</v>
      </c>
    </row>
    <row r="17238" spans="1:9" hidden="1" x14ac:dyDescent="0.3">
      <c r="A17238" s="1" t="s">
        <v>159</v>
      </c>
      <c r="B17238" s="1" t="s">
        <v>391</v>
      </c>
      <c r="C17238">
        <v>33.7879</v>
      </c>
      <c r="D17238">
        <v>-117.8531</v>
      </c>
      <c r="E17238" s="1" t="s">
        <v>28</v>
      </c>
      <c r="F17238" t="s">
        <v>17827</v>
      </c>
      <c r="G17238">
        <v>0</v>
      </c>
      <c r="H17238">
        <v>1</v>
      </c>
      <c r="I17238">
        <v>0</v>
      </c>
    </row>
    <row r="17239" spans="1:9" hidden="1" x14ac:dyDescent="0.3">
      <c r="A17239" s="1" t="s">
        <v>159</v>
      </c>
      <c r="B17239" s="1" t="s">
        <v>391</v>
      </c>
      <c r="C17239">
        <v>33.7879</v>
      </c>
      <c r="D17239">
        <v>-117.8531</v>
      </c>
      <c r="E17239" s="1" t="s">
        <v>29</v>
      </c>
      <c r="F17239" t="s">
        <v>17828</v>
      </c>
      <c r="G17239">
        <v>0</v>
      </c>
      <c r="H17239">
        <v>1</v>
      </c>
      <c r="I17239">
        <v>0</v>
      </c>
    </row>
    <row r="17240" spans="1:9" hidden="1" x14ac:dyDescent="0.3">
      <c r="A17240" s="1" t="s">
        <v>159</v>
      </c>
      <c r="B17240" s="1" t="s">
        <v>391</v>
      </c>
      <c r="C17240">
        <v>33.7879</v>
      </c>
      <c r="D17240">
        <v>-117.8531</v>
      </c>
      <c r="E17240" s="1" t="s">
        <v>30</v>
      </c>
      <c r="F17240" t="s">
        <v>17829</v>
      </c>
      <c r="G17240">
        <v>0</v>
      </c>
      <c r="H17240">
        <v>1</v>
      </c>
      <c r="I17240">
        <v>0</v>
      </c>
    </row>
    <row r="17241" spans="1:9" hidden="1" x14ac:dyDescent="0.3">
      <c r="A17241" s="1" t="s">
        <v>159</v>
      </c>
      <c r="B17241" s="1" t="s">
        <v>391</v>
      </c>
      <c r="C17241">
        <v>33.7879</v>
      </c>
      <c r="D17241">
        <v>-117.8531</v>
      </c>
      <c r="E17241" s="1" t="s">
        <v>31</v>
      </c>
      <c r="F17241" t="s">
        <v>17830</v>
      </c>
      <c r="G17241">
        <v>0</v>
      </c>
      <c r="H17241">
        <v>1</v>
      </c>
      <c r="I17241">
        <v>0</v>
      </c>
    </row>
    <row r="17242" spans="1:9" hidden="1" x14ac:dyDescent="0.3">
      <c r="A17242" s="1" t="s">
        <v>159</v>
      </c>
      <c r="B17242" s="1" t="s">
        <v>391</v>
      </c>
      <c r="C17242">
        <v>33.7879</v>
      </c>
      <c r="D17242">
        <v>-117.8531</v>
      </c>
      <c r="E17242" s="1" t="s">
        <v>32</v>
      </c>
      <c r="F17242" t="s">
        <v>17831</v>
      </c>
      <c r="G17242">
        <v>0</v>
      </c>
      <c r="H17242">
        <v>1</v>
      </c>
      <c r="I17242">
        <v>0</v>
      </c>
    </row>
    <row r="17243" spans="1:9" hidden="1" x14ac:dyDescent="0.3">
      <c r="A17243" s="1" t="s">
        <v>159</v>
      </c>
      <c r="B17243" s="1" t="s">
        <v>391</v>
      </c>
      <c r="C17243">
        <v>33.7879</v>
      </c>
      <c r="D17243">
        <v>-117.8531</v>
      </c>
      <c r="E17243" s="1" t="s">
        <v>33</v>
      </c>
      <c r="F17243" t="s">
        <v>17832</v>
      </c>
      <c r="G17243">
        <v>0</v>
      </c>
      <c r="H17243">
        <v>1</v>
      </c>
      <c r="I17243">
        <v>0</v>
      </c>
    </row>
    <row r="17244" spans="1:9" hidden="1" x14ac:dyDescent="0.3">
      <c r="A17244" s="1" t="s">
        <v>159</v>
      </c>
      <c r="B17244" s="1" t="s">
        <v>391</v>
      </c>
      <c r="C17244">
        <v>33.7879</v>
      </c>
      <c r="D17244">
        <v>-117.8531</v>
      </c>
      <c r="E17244" s="1" t="s">
        <v>34</v>
      </c>
      <c r="F17244" t="s">
        <v>17833</v>
      </c>
      <c r="G17244">
        <v>0</v>
      </c>
      <c r="H17244">
        <v>1</v>
      </c>
      <c r="I17244">
        <v>0</v>
      </c>
    </row>
    <row r="17245" spans="1:9" hidden="1" x14ac:dyDescent="0.3">
      <c r="A17245" s="1" t="s">
        <v>159</v>
      </c>
      <c r="B17245" s="1" t="s">
        <v>391</v>
      </c>
      <c r="C17245">
        <v>33.7879</v>
      </c>
      <c r="D17245">
        <v>-117.8531</v>
      </c>
      <c r="E17245" s="1" t="s">
        <v>35</v>
      </c>
      <c r="F17245" t="s">
        <v>17834</v>
      </c>
      <c r="G17245">
        <v>0</v>
      </c>
      <c r="H17245">
        <v>1</v>
      </c>
      <c r="I17245">
        <v>0</v>
      </c>
    </row>
    <row r="17246" spans="1:9" hidden="1" x14ac:dyDescent="0.3">
      <c r="A17246" s="1" t="s">
        <v>159</v>
      </c>
      <c r="B17246" s="1" t="s">
        <v>391</v>
      </c>
      <c r="C17246">
        <v>33.7879</v>
      </c>
      <c r="D17246">
        <v>-117.8531</v>
      </c>
      <c r="E17246" s="1" t="s">
        <v>36</v>
      </c>
      <c r="F17246" t="s">
        <v>17835</v>
      </c>
      <c r="G17246">
        <v>0</v>
      </c>
      <c r="H17246">
        <v>1</v>
      </c>
      <c r="I17246">
        <v>0</v>
      </c>
    </row>
    <row r="17247" spans="1:9" hidden="1" x14ac:dyDescent="0.3">
      <c r="A17247" s="1" t="s">
        <v>159</v>
      </c>
      <c r="B17247" s="1" t="s">
        <v>391</v>
      </c>
      <c r="C17247">
        <v>33.7879</v>
      </c>
      <c r="D17247">
        <v>-117.8531</v>
      </c>
      <c r="E17247" s="1" t="s">
        <v>37</v>
      </c>
      <c r="F17247" t="s">
        <v>17836</v>
      </c>
      <c r="G17247">
        <v>0</v>
      </c>
      <c r="H17247">
        <v>1</v>
      </c>
      <c r="I17247">
        <v>0</v>
      </c>
    </row>
    <row r="17248" spans="1:9" hidden="1" x14ac:dyDescent="0.3">
      <c r="A17248" s="1" t="s">
        <v>159</v>
      </c>
      <c r="B17248" s="1" t="s">
        <v>391</v>
      </c>
      <c r="C17248">
        <v>33.7879</v>
      </c>
      <c r="D17248">
        <v>-117.8531</v>
      </c>
      <c r="E17248" s="1" t="s">
        <v>38</v>
      </c>
      <c r="F17248" t="s">
        <v>17837</v>
      </c>
      <c r="G17248">
        <v>0</v>
      </c>
      <c r="H17248">
        <v>1</v>
      </c>
      <c r="I17248">
        <v>0</v>
      </c>
    </row>
    <row r="17249" spans="1:9" hidden="1" x14ac:dyDescent="0.3">
      <c r="A17249" s="1" t="s">
        <v>159</v>
      </c>
      <c r="B17249" s="1" t="s">
        <v>391</v>
      </c>
      <c r="C17249">
        <v>33.7879</v>
      </c>
      <c r="D17249">
        <v>-117.8531</v>
      </c>
      <c r="E17249" s="1" t="s">
        <v>39</v>
      </c>
      <c r="F17249" t="s">
        <v>17838</v>
      </c>
      <c r="G17249">
        <v>0</v>
      </c>
      <c r="H17249">
        <v>1</v>
      </c>
      <c r="I17249">
        <v>0</v>
      </c>
    </row>
    <row r="17250" spans="1:9" hidden="1" x14ac:dyDescent="0.3">
      <c r="A17250" s="1" t="s">
        <v>159</v>
      </c>
      <c r="B17250" s="1" t="s">
        <v>391</v>
      </c>
      <c r="C17250">
        <v>33.7879</v>
      </c>
      <c r="D17250">
        <v>-117.8531</v>
      </c>
      <c r="E17250" s="1" t="s">
        <v>40</v>
      </c>
      <c r="F17250" t="s">
        <v>17839</v>
      </c>
      <c r="G17250">
        <v>0</v>
      </c>
      <c r="H17250">
        <v>1</v>
      </c>
      <c r="I17250">
        <v>0</v>
      </c>
    </row>
    <row r="17251" spans="1:9" hidden="1" x14ac:dyDescent="0.3">
      <c r="A17251" s="1" t="s">
        <v>159</v>
      </c>
      <c r="B17251" s="1" t="s">
        <v>391</v>
      </c>
      <c r="C17251">
        <v>33.7879</v>
      </c>
      <c r="D17251">
        <v>-117.8531</v>
      </c>
      <c r="E17251" s="1" t="s">
        <v>41</v>
      </c>
      <c r="F17251" t="s">
        <v>17840</v>
      </c>
      <c r="G17251">
        <v>0</v>
      </c>
      <c r="H17251">
        <v>1</v>
      </c>
      <c r="I17251">
        <v>0</v>
      </c>
    </row>
    <row r="17252" spans="1:9" hidden="1" x14ac:dyDescent="0.3">
      <c r="A17252" s="1" t="s">
        <v>159</v>
      </c>
      <c r="B17252" s="1" t="s">
        <v>391</v>
      </c>
      <c r="C17252">
        <v>33.7879</v>
      </c>
      <c r="D17252">
        <v>-117.8531</v>
      </c>
      <c r="E17252" s="1" t="s">
        <v>42</v>
      </c>
      <c r="F17252" t="s">
        <v>17841</v>
      </c>
      <c r="G17252">
        <v>0</v>
      </c>
      <c r="H17252">
        <v>1</v>
      </c>
      <c r="I17252">
        <v>0</v>
      </c>
    </row>
    <row r="17253" spans="1:9" hidden="1" x14ac:dyDescent="0.3">
      <c r="A17253" s="1" t="s">
        <v>159</v>
      </c>
      <c r="B17253" s="1" t="s">
        <v>391</v>
      </c>
      <c r="C17253">
        <v>33.7879</v>
      </c>
      <c r="D17253">
        <v>-117.8531</v>
      </c>
      <c r="E17253" s="1" t="s">
        <v>43</v>
      </c>
      <c r="F17253" t="s">
        <v>17842</v>
      </c>
      <c r="G17253">
        <v>0</v>
      </c>
      <c r="H17253">
        <v>1</v>
      </c>
      <c r="I17253">
        <v>0</v>
      </c>
    </row>
    <row r="17254" spans="1:9" hidden="1" x14ac:dyDescent="0.3">
      <c r="A17254" s="1" t="s">
        <v>159</v>
      </c>
      <c r="B17254" s="1" t="s">
        <v>391</v>
      </c>
      <c r="C17254">
        <v>33.7879</v>
      </c>
      <c r="D17254">
        <v>-117.8531</v>
      </c>
      <c r="E17254" s="1" t="s">
        <v>44</v>
      </c>
      <c r="F17254" t="s">
        <v>17843</v>
      </c>
      <c r="G17254">
        <v>0</v>
      </c>
      <c r="H17254">
        <v>1</v>
      </c>
      <c r="I17254">
        <v>0</v>
      </c>
    </row>
    <row r="17255" spans="1:9" hidden="1" x14ac:dyDescent="0.3">
      <c r="A17255" s="1" t="s">
        <v>159</v>
      </c>
      <c r="B17255" s="1" t="s">
        <v>391</v>
      </c>
      <c r="C17255">
        <v>33.7879</v>
      </c>
      <c r="D17255">
        <v>-117.8531</v>
      </c>
      <c r="E17255" s="1" t="s">
        <v>45</v>
      </c>
      <c r="F17255" t="s">
        <v>17844</v>
      </c>
      <c r="G17255">
        <v>0</v>
      </c>
      <c r="H17255">
        <v>1</v>
      </c>
      <c r="I17255">
        <v>0</v>
      </c>
    </row>
    <row r="17256" spans="1:9" hidden="1" x14ac:dyDescent="0.3">
      <c r="A17256" s="1" t="s">
        <v>159</v>
      </c>
      <c r="B17256" s="1" t="s">
        <v>391</v>
      </c>
      <c r="C17256">
        <v>33.7879</v>
      </c>
      <c r="D17256">
        <v>-117.8531</v>
      </c>
      <c r="E17256" s="1" t="s">
        <v>46</v>
      </c>
      <c r="F17256" t="s">
        <v>17317</v>
      </c>
      <c r="G17256">
        <v>0</v>
      </c>
      <c r="H17256">
        <v>3</v>
      </c>
      <c r="I17256">
        <v>0</v>
      </c>
    </row>
    <row r="17257" spans="1:9" hidden="1" x14ac:dyDescent="0.3">
      <c r="A17257" s="1" t="s">
        <v>159</v>
      </c>
      <c r="B17257" s="1" t="s">
        <v>391</v>
      </c>
      <c r="C17257">
        <v>33.7879</v>
      </c>
      <c r="D17257">
        <v>-117.8531</v>
      </c>
      <c r="E17257" s="1" t="s">
        <v>47</v>
      </c>
      <c r="F17257" t="s">
        <v>17318</v>
      </c>
      <c r="G17257">
        <v>0</v>
      </c>
      <c r="H17257">
        <v>3</v>
      </c>
      <c r="I17257">
        <v>0</v>
      </c>
    </row>
    <row r="17258" spans="1:9" hidden="1" x14ac:dyDescent="0.3">
      <c r="A17258" s="1" t="s">
        <v>159</v>
      </c>
      <c r="B17258" s="1" t="s">
        <v>391</v>
      </c>
      <c r="C17258">
        <v>33.7879</v>
      </c>
      <c r="D17258">
        <v>-117.8531</v>
      </c>
      <c r="E17258" s="1" t="s">
        <v>48</v>
      </c>
      <c r="F17258" t="s">
        <v>17319</v>
      </c>
      <c r="G17258">
        <v>0</v>
      </c>
      <c r="H17258">
        <v>3</v>
      </c>
      <c r="I17258">
        <v>0</v>
      </c>
    </row>
    <row r="17259" spans="1:9" hidden="1" x14ac:dyDescent="0.3">
      <c r="A17259" s="1" t="s">
        <v>159</v>
      </c>
      <c r="B17259" s="1" t="s">
        <v>391</v>
      </c>
      <c r="C17259">
        <v>33.7879</v>
      </c>
      <c r="D17259">
        <v>-117.8531</v>
      </c>
      <c r="E17259" s="1" t="s">
        <v>49</v>
      </c>
      <c r="F17259" t="s">
        <v>17320</v>
      </c>
      <c r="G17259">
        <v>0</v>
      </c>
      <c r="H17259">
        <v>3</v>
      </c>
      <c r="I17259">
        <v>0</v>
      </c>
    </row>
    <row r="17260" spans="1:9" hidden="1" x14ac:dyDescent="0.3">
      <c r="A17260" s="1" t="s">
        <v>159</v>
      </c>
      <c r="B17260" s="1" t="s">
        <v>391</v>
      </c>
      <c r="C17260">
        <v>33.7879</v>
      </c>
      <c r="D17260">
        <v>-117.8531</v>
      </c>
      <c r="E17260" s="1" t="s">
        <v>50</v>
      </c>
      <c r="F17260" t="s">
        <v>17321</v>
      </c>
      <c r="G17260">
        <v>0</v>
      </c>
      <c r="H17260">
        <v>3</v>
      </c>
      <c r="I17260">
        <v>0</v>
      </c>
    </row>
    <row r="17261" spans="1:9" hidden="1" x14ac:dyDescent="0.3">
      <c r="A17261" s="1" t="s">
        <v>159</v>
      </c>
      <c r="B17261" s="1" t="s">
        <v>391</v>
      </c>
      <c r="C17261">
        <v>33.7879</v>
      </c>
      <c r="D17261">
        <v>-117.8531</v>
      </c>
      <c r="E17261" s="1" t="s">
        <v>51</v>
      </c>
      <c r="F17261" t="s">
        <v>17322</v>
      </c>
      <c r="G17261">
        <v>0</v>
      </c>
      <c r="H17261">
        <v>4</v>
      </c>
      <c r="I17261">
        <v>0</v>
      </c>
    </row>
    <row r="17262" spans="1:9" hidden="1" x14ac:dyDescent="0.3">
      <c r="A17262" s="1" t="s">
        <v>159</v>
      </c>
      <c r="B17262" s="1" t="s">
        <v>391</v>
      </c>
      <c r="C17262">
        <v>33.7879</v>
      </c>
      <c r="D17262">
        <v>-117.8531</v>
      </c>
      <c r="E17262" s="1" t="s">
        <v>52</v>
      </c>
      <c r="F17262" t="s">
        <v>11261</v>
      </c>
      <c r="G17262">
        <v>0</v>
      </c>
      <c r="H17262">
        <v>0</v>
      </c>
      <c r="I17262">
        <v>0</v>
      </c>
    </row>
    <row r="17263" spans="1:9" hidden="1" x14ac:dyDescent="0.3">
      <c r="A17263" s="1" t="s">
        <v>159</v>
      </c>
      <c r="B17263" s="1" t="s">
        <v>391</v>
      </c>
      <c r="C17263">
        <v>33.7879</v>
      </c>
      <c r="D17263">
        <v>-117.8531</v>
      </c>
      <c r="E17263" s="1" t="s">
        <v>53</v>
      </c>
      <c r="F17263" t="s">
        <v>11459</v>
      </c>
      <c r="G17263">
        <v>0</v>
      </c>
      <c r="H17263">
        <v>0</v>
      </c>
      <c r="I17263">
        <v>0</v>
      </c>
    </row>
    <row r="17264" spans="1:9" hidden="1" x14ac:dyDescent="0.3">
      <c r="A17264" s="1" t="s">
        <v>159</v>
      </c>
      <c r="B17264" s="1" t="s">
        <v>391</v>
      </c>
      <c r="C17264">
        <v>33.7879</v>
      </c>
      <c r="D17264">
        <v>-117.8531</v>
      </c>
      <c r="E17264" s="1" t="s">
        <v>54</v>
      </c>
      <c r="F17264" t="s">
        <v>11654</v>
      </c>
      <c r="G17264">
        <v>0</v>
      </c>
      <c r="H17264">
        <v>0</v>
      </c>
      <c r="I17264">
        <v>0</v>
      </c>
    </row>
    <row r="17265" spans="1:9" hidden="1" x14ac:dyDescent="0.3">
      <c r="A17265" s="1" t="s">
        <v>159</v>
      </c>
      <c r="B17265" s="1" t="s">
        <v>391</v>
      </c>
      <c r="C17265">
        <v>33.7879</v>
      </c>
      <c r="D17265">
        <v>-117.8531</v>
      </c>
      <c r="E17265" s="1" t="s">
        <v>21548</v>
      </c>
      <c r="F17265" t="s">
        <v>21880</v>
      </c>
      <c r="G17265">
        <v>0</v>
      </c>
      <c r="H17265">
        <v>0</v>
      </c>
      <c r="I17265">
        <v>0</v>
      </c>
    </row>
    <row r="17266" spans="1:9" hidden="1" x14ac:dyDescent="0.3">
      <c r="A17266" s="1" t="s">
        <v>159</v>
      </c>
      <c r="B17266" s="1" t="s">
        <v>392</v>
      </c>
      <c r="C17266">
        <v>42.176699999999997</v>
      </c>
      <c r="D17266">
        <v>-71.144900000000007</v>
      </c>
      <c r="E17266" s="1" t="s">
        <v>4</v>
      </c>
      <c r="F17266" t="s">
        <v>1050</v>
      </c>
      <c r="G17266">
        <v>0</v>
      </c>
      <c r="H17266">
        <v>0</v>
      </c>
      <c r="I17266">
        <v>0</v>
      </c>
    </row>
    <row r="17267" spans="1:9" hidden="1" x14ac:dyDescent="0.3">
      <c r="A17267" s="1" t="s">
        <v>159</v>
      </c>
      <c r="B17267" s="1" t="s">
        <v>392</v>
      </c>
      <c r="C17267">
        <v>42.176699999999997</v>
      </c>
      <c r="D17267">
        <v>-71.144900000000007</v>
      </c>
      <c r="E17267" s="1" t="s">
        <v>5</v>
      </c>
      <c r="F17267" t="s">
        <v>1292</v>
      </c>
      <c r="G17267">
        <v>0</v>
      </c>
      <c r="H17267">
        <v>0</v>
      </c>
      <c r="I17267">
        <v>0</v>
      </c>
    </row>
    <row r="17268" spans="1:9" hidden="1" x14ac:dyDescent="0.3">
      <c r="A17268" s="1" t="s">
        <v>159</v>
      </c>
      <c r="B17268" s="1" t="s">
        <v>392</v>
      </c>
      <c r="C17268">
        <v>42.176699999999997</v>
      </c>
      <c r="D17268">
        <v>-71.144900000000007</v>
      </c>
      <c r="E17268" s="1" t="s">
        <v>6</v>
      </c>
      <c r="F17268" t="s">
        <v>1534</v>
      </c>
      <c r="G17268">
        <v>0</v>
      </c>
      <c r="H17268">
        <v>0</v>
      </c>
      <c r="I17268">
        <v>0</v>
      </c>
    </row>
    <row r="17269" spans="1:9" hidden="1" x14ac:dyDescent="0.3">
      <c r="A17269" s="1" t="s">
        <v>159</v>
      </c>
      <c r="B17269" s="1" t="s">
        <v>392</v>
      </c>
      <c r="C17269">
        <v>42.176699999999997</v>
      </c>
      <c r="D17269">
        <v>-71.144900000000007</v>
      </c>
      <c r="E17269" s="1" t="s">
        <v>7</v>
      </c>
      <c r="F17269" t="s">
        <v>1775</v>
      </c>
      <c r="G17269">
        <v>0</v>
      </c>
      <c r="H17269">
        <v>0</v>
      </c>
      <c r="I17269">
        <v>0</v>
      </c>
    </row>
    <row r="17270" spans="1:9" hidden="1" x14ac:dyDescent="0.3">
      <c r="A17270" s="1" t="s">
        <v>159</v>
      </c>
      <c r="B17270" s="1" t="s">
        <v>392</v>
      </c>
      <c r="C17270">
        <v>42.176699999999997</v>
      </c>
      <c r="D17270">
        <v>-71.144900000000007</v>
      </c>
      <c r="E17270" s="1" t="s">
        <v>8</v>
      </c>
      <c r="F17270" t="s">
        <v>2015</v>
      </c>
      <c r="G17270">
        <v>0</v>
      </c>
      <c r="H17270">
        <v>0</v>
      </c>
      <c r="I17270">
        <v>0</v>
      </c>
    </row>
    <row r="17271" spans="1:9" hidden="1" x14ac:dyDescent="0.3">
      <c r="A17271" s="1" t="s">
        <v>159</v>
      </c>
      <c r="B17271" s="1" t="s">
        <v>392</v>
      </c>
      <c r="C17271">
        <v>42.176699999999997</v>
      </c>
      <c r="D17271">
        <v>-71.144900000000007</v>
      </c>
      <c r="E17271" s="1" t="s">
        <v>9</v>
      </c>
      <c r="F17271" t="s">
        <v>2253</v>
      </c>
      <c r="G17271">
        <v>0</v>
      </c>
      <c r="H17271">
        <v>0</v>
      </c>
      <c r="I17271">
        <v>0</v>
      </c>
    </row>
    <row r="17272" spans="1:9" hidden="1" x14ac:dyDescent="0.3">
      <c r="A17272" s="1" t="s">
        <v>159</v>
      </c>
      <c r="B17272" s="1" t="s">
        <v>392</v>
      </c>
      <c r="C17272">
        <v>42.176699999999997</v>
      </c>
      <c r="D17272">
        <v>-71.144900000000007</v>
      </c>
      <c r="E17272" s="1" t="s">
        <v>10</v>
      </c>
      <c r="F17272" t="s">
        <v>2491</v>
      </c>
      <c r="G17272">
        <v>0</v>
      </c>
      <c r="H17272">
        <v>0</v>
      </c>
      <c r="I17272">
        <v>0</v>
      </c>
    </row>
    <row r="17273" spans="1:9" hidden="1" x14ac:dyDescent="0.3">
      <c r="A17273" s="1" t="s">
        <v>159</v>
      </c>
      <c r="B17273" s="1" t="s">
        <v>392</v>
      </c>
      <c r="C17273">
        <v>42.176699999999997</v>
      </c>
      <c r="D17273">
        <v>-71.144900000000007</v>
      </c>
      <c r="E17273" s="1" t="s">
        <v>11</v>
      </c>
      <c r="F17273" t="s">
        <v>2729</v>
      </c>
      <c r="G17273">
        <v>0</v>
      </c>
      <c r="H17273">
        <v>0</v>
      </c>
      <c r="I17273">
        <v>0</v>
      </c>
    </row>
    <row r="17274" spans="1:9" hidden="1" x14ac:dyDescent="0.3">
      <c r="A17274" s="1" t="s">
        <v>159</v>
      </c>
      <c r="B17274" s="1" t="s">
        <v>392</v>
      </c>
      <c r="C17274">
        <v>42.176699999999997</v>
      </c>
      <c r="D17274">
        <v>-71.144900000000007</v>
      </c>
      <c r="E17274" s="1" t="s">
        <v>12</v>
      </c>
      <c r="F17274" t="s">
        <v>2967</v>
      </c>
      <c r="G17274">
        <v>0</v>
      </c>
      <c r="H17274">
        <v>0</v>
      </c>
      <c r="I17274">
        <v>0</v>
      </c>
    </row>
    <row r="17275" spans="1:9" hidden="1" x14ac:dyDescent="0.3">
      <c r="A17275" s="1" t="s">
        <v>159</v>
      </c>
      <c r="B17275" s="1" t="s">
        <v>392</v>
      </c>
      <c r="C17275">
        <v>42.176699999999997</v>
      </c>
      <c r="D17275">
        <v>-71.144900000000007</v>
      </c>
      <c r="E17275" s="1" t="s">
        <v>13</v>
      </c>
      <c r="F17275" t="s">
        <v>3204</v>
      </c>
      <c r="G17275">
        <v>0</v>
      </c>
      <c r="H17275">
        <v>0</v>
      </c>
      <c r="I17275">
        <v>0</v>
      </c>
    </row>
    <row r="17276" spans="1:9" hidden="1" x14ac:dyDescent="0.3">
      <c r="A17276" s="1" t="s">
        <v>159</v>
      </c>
      <c r="B17276" s="1" t="s">
        <v>392</v>
      </c>
      <c r="C17276">
        <v>42.176699999999997</v>
      </c>
      <c r="D17276">
        <v>-71.144900000000007</v>
      </c>
      <c r="E17276" s="1" t="s">
        <v>14</v>
      </c>
      <c r="F17276" t="s">
        <v>3440</v>
      </c>
      <c r="G17276">
        <v>0</v>
      </c>
      <c r="H17276">
        <v>0</v>
      </c>
      <c r="I17276">
        <v>0</v>
      </c>
    </row>
    <row r="17277" spans="1:9" hidden="1" x14ac:dyDescent="0.3">
      <c r="A17277" s="1" t="s">
        <v>159</v>
      </c>
      <c r="B17277" s="1" t="s">
        <v>392</v>
      </c>
      <c r="C17277">
        <v>42.176699999999997</v>
      </c>
      <c r="D17277">
        <v>-71.144900000000007</v>
      </c>
      <c r="E17277" s="1" t="s">
        <v>15</v>
      </c>
      <c r="F17277" t="s">
        <v>3676</v>
      </c>
      <c r="G17277">
        <v>0</v>
      </c>
      <c r="H17277">
        <v>0</v>
      </c>
      <c r="I17277">
        <v>0</v>
      </c>
    </row>
    <row r="17278" spans="1:9" hidden="1" x14ac:dyDescent="0.3">
      <c r="A17278" s="1" t="s">
        <v>159</v>
      </c>
      <c r="B17278" s="1" t="s">
        <v>392</v>
      </c>
      <c r="C17278">
        <v>42.176699999999997</v>
      </c>
      <c r="D17278">
        <v>-71.144900000000007</v>
      </c>
      <c r="E17278" s="1" t="s">
        <v>16</v>
      </c>
      <c r="F17278" t="s">
        <v>3912</v>
      </c>
      <c r="G17278">
        <v>0</v>
      </c>
      <c r="H17278">
        <v>0</v>
      </c>
      <c r="I17278">
        <v>0</v>
      </c>
    </row>
    <row r="17279" spans="1:9" hidden="1" x14ac:dyDescent="0.3">
      <c r="A17279" s="1" t="s">
        <v>159</v>
      </c>
      <c r="B17279" s="1" t="s">
        <v>392</v>
      </c>
      <c r="C17279">
        <v>42.176699999999997</v>
      </c>
      <c r="D17279">
        <v>-71.144900000000007</v>
      </c>
      <c r="E17279" s="1" t="s">
        <v>17</v>
      </c>
      <c r="F17279" t="s">
        <v>4147</v>
      </c>
      <c r="G17279">
        <v>0</v>
      </c>
      <c r="H17279">
        <v>0</v>
      </c>
      <c r="I17279">
        <v>0</v>
      </c>
    </row>
    <row r="17280" spans="1:9" hidden="1" x14ac:dyDescent="0.3">
      <c r="A17280" s="1" t="s">
        <v>159</v>
      </c>
      <c r="B17280" s="1" t="s">
        <v>392</v>
      </c>
      <c r="C17280">
        <v>42.176699999999997</v>
      </c>
      <c r="D17280">
        <v>-71.144900000000007</v>
      </c>
      <c r="E17280" s="1" t="s">
        <v>18</v>
      </c>
      <c r="F17280" t="s">
        <v>4382</v>
      </c>
      <c r="G17280">
        <v>0</v>
      </c>
      <c r="H17280">
        <v>0</v>
      </c>
      <c r="I17280">
        <v>0</v>
      </c>
    </row>
    <row r="17281" spans="1:9" hidden="1" x14ac:dyDescent="0.3">
      <c r="A17281" s="1" t="s">
        <v>159</v>
      </c>
      <c r="B17281" s="1" t="s">
        <v>392</v>
      </c>
      <c r="C17281">
        <v>42.176699999999997</v>
      </c>
      <c r="D17281">
        <v>-71.144900000000007</v>
      </c>
      <c r="E17281" s="1" t="s">
        <v>19</v>
      </c>
      <c r="F17281" t="s">
        <v>4617</v>
      </c>
      <c r="G17281">
        <v>0</v>
      </c>
      <c r="H17281">
        <v>0</v>
      </c>
      <c r="I17281">
        <v>0</v>
      </c>
    </row>
    <row r="17282" spans="1:9" hidden="1" x14ac:dyDescent="0.3">
      <c r="A17282" s="1" t="s">
        <v>159</v>
      </c>
      <c r="B17282" s="1" t="s">
        <v>392</v>
      </c>
      <c r="C17282">
        <v>42.176699999999997</v>
      </c>
      <c r="D17282">
        <v>-71.144900000000007</v>
      </c>
      <c r="E17282" s="1" t="s">
        <v>20</v>
      </c>
      <c r="F17282" t="s">
        <v>4852</v>
      </c>
      <c r="G17282">
        <v>0</v>
      </c>
      <c r="H17282">
        <v>0</v>
      </c>
      <c r="I17282">
        <v>0</v>
      </c>
    </row>
    <row r="17283" spans="1:9" hidden="1" x14ac:dyDescent="0.3">
      <c r="A17283" s="1" t="s">
        <v>159</v>
      </c>
      <c r="B17283" s="1" t="s">
        <v>392</v>
      </c>
      <c r="C17283">
        <v>42.176699999999997</v>
      </c>
      <c r="D17283">
        <v>-71.144900000000007</v>
      </c>
      <c r="E17283" s="1" t="s">
        <v>21</v>
      </c>
      <c r="F17283" t="s">
        <v>5087</v>
      </c>
      <c r="G17283">
        <v>0</v>
      </c>
      <c r="H17283">
        <v>0</v>
      </c>
      <c r="I17283">
        <v>0</v>
      </c>
    </row>
    <row r="17284" spans="1:9" hidden="1" x14ac:dyDescent="0.3">
      <c r="A17284" s="1" t="s">
        <v>159</v>
      </c>
      <c r="B17284" s="1" t="s">
        <v>392</v>
      </c>
      <c r="C17284">
        <v>42.176699999999997</v>
      </c>
      <c r="D17284">
        <v>-71.144900000000007</v>
      </c>
      <c r="E17284" s="1" t="s">
        <v>22</v>
      </c>
      <c r="F17284" t="s">
        <v>5322</v>
      </c>
      <c r="G17284">
        <v>0</v>
      </c>
      <c r="H17284">
        <v>0</v>
      </c>
      <c r="I17284">
        <v>0</v>
      </c>
    </row>
    <row r="17285" spans="1:9" hidden="1" x14ac:dyDescent="0.3">
      <c r="A17285" s="1" t="s">
        <v>159</v>
      </c>
      <c r="B17285" s="1" t="s">
        <v>392</v>
      </c>
      <c r="C17285">
        <v>42.176699999999997</v>
      </c>
      <c r="D17285">
        <v>-71.144900000000007</v>
      </c>
      <c r="E17285" s="1" t="s">
        <v>23</v>
      </c>
      <c r="F17285" t="s">
        <v>5557</v>
      </c>
      <c r="G17285">
        <v>0</v>
      </c>
      <c r="H17285">
        <v>0</v>
      </c>
      <c r="I17285">
        <v>0</v>
      </c>
    </row>
    <row r="17286" spans="1:9" hidden="1" x14ac:dyDescent="0.3">
      <c r="A17286" s="1" t="s">
        <v>159</v>
      </c>
      <c r="B17286" s="1" t="s">
        <v>392</v>
      </c>
      <c r="C17286">
        <v>42.176699999999997</v>
      </c>
      <c r="D17286">
        <v>-71.144900000000007</v>
      </c>
      <c r="E17286" s="1" t="s">
        <v>24</v>
      </c>
      <c r="F17286" t="s">
        <v>5792</v>
      </c>
      <c r="G17286">
        <v>0</v>
      </c>
      <c r="H17286">
        <v>0</v>
      </c>
      <c r="I17286">
        <v>0</v>
      </c>
    </row>
    <row r="17287" spans="1:9" hidden="1" x14ac:dyDescent="0.3">
      <c r="A17287" s="1" t="s">
        <v>159</v>
      </c>
      <c r="B17287" s="1" t="s">
        <v>392</v>
      </c>
      <c r="C17287">
        <v>42.176699999999997</v>
      </c>
      <c r="D17287">
        <v>-71.144900000000007</v>
      </c>
      <c r="E17287" s="1" t="s">
        <v>25</v>
      </c>
      <c r="F17287" t="s">
        <v>6026</v>
      </c>
      <c r="G17287">
        <v>0</v>
      </c>
      <c r="H17287">
        <v>0</v>
      </c>
      <c r="I17287">
        <v>0</v>
      </c>
    </row>
    <row r="17288" spans="1:9" hidden="1" x14ac:dyDescent="0.3">
      <c r="A17288" s="1" t="s">
        <v>159</v>
      </c>
      <c r="B17288" s="1" t="s">
        <v>392</v>
      </c>
      <c r="C17288">
        <v>42.176699999999997</v>
      </c>
      <c r="D17288">
        <v>-71.144900000000007</v>
      </c>
      <c r="E17288" s="1" t="s">
        <v>26</v>
      </c>
      <c r="F17288" t="s">
        <v>6260</v>
      </c>
      <c r="G17288">
        <v>0</v>
      </c>
      <c r="H17288">
        <v>0</v>
      </c>
      <c r="I17288">
        <v>0</v>
      </c>
    </row>
    <row r="17289" spans="1:9" hidden="1" x14ac:dyDescent="0.3">
      <c r="A17289" s="1" t="s">
        <v>159</v>
      </c>
      <c r="B17289" s="1" t="s">
        <v>392</v>
      </c>
      <c r="C17289">
        <v>42.176699999999997</v>
      </c>
      <c r="D17289">
        <v>-71.144900000000007</v>
      </c>
      <c r="E17289" s="1" t="s">
        <v>27</v>
      </c>
      <c r="F17289" t="s">
        <v>6494</v>
      </c>
      <c r="G17289">
        <v>0</v>
      </c>
      <c r="H17289">
        <v>0</v>
      </c>
      <c r="I17289">
        <v>0</v>
      </c>
    </row>
    <row r="17290" spans="1:9" hidden="1" x14ac:dyDescent="0.3">
      <c r="A17290" s="1" t="s">
        <v>159</v>
      </c>
      <c r="B17290" s="1" t="s">
        <v>392</v>
      </c>
      <c r="C17290">
        <v>42.176699999999997</v>
      </c>
      <c r="D17290">
        <v>-71.144900000000007</v>
      </c>
      <c r="E17290" s="1" t="s">
        <v>28</v>
      </c>
      <c r="F17290" t="s">
        <v>6728</v>
      </c>
      <c r="G17290">
        <v>0</v>
      </c>
      <c r="H17290">
        <v>0</v>
      </c>
      <c r="I17290">
        <v>0</v>
      </c>
    </row>
    <row r="17291" spans="1:9" hidden="1" x14ac:dyDescent="0.3">
      <c r="A17291" s="1" t="s">
        <v>159</v>
      </c>
      <c r="B17291" s="1" t="s">
        <v>392</v>
      </c>
      <c r="C17291">
        <v>42.176699999999997</v>
      </c>
      <c r="D17291">
        <v>-71.144900000000007</v>
      </c>
      <c r="E17291" s="1" t="s">
        <v>29</v>
      </c>
      <c r="F17291" t="s">
        <v>6962</v>
      </c>
      <c r="G17291">
        <v>0</v>
      </c>
      <c r="H17291">
        <v>0</v>
      </c>
      <c r="I17291">
        <v>0</v>
      </c>
    </row>
    <row r="17292" spans="1:9" hidden="1" x14ac:dyDescent="0.3">
      <c r="A17292" s="1" t="s">
        <v>159</v>
      </c>
      <c r="B17292" s="1" t="s">
        <v>392</v>
      </c>
      <c r="C17292">
        <v>42.176699999999997</v>
      </c>
      <c r="D17292">
        <v>-71.144900000000007</v>
      </c>
      <c r="E17292" s="1" t="s">
        <v>30</v>
      </c>
      <c r="F17292" t="s">
        <v>7196</v>
      </c>
      <c r="G17292">
        <v>0</v>
      </c>
      <c r="H17292">
        <v>0</v>
      </c>
      <c r="I17292">
        <v>0</v>
      </c>
    </row>
    <row r="17293" spans="1:9" hidden="1" x14ac:dyDescent="0.3">
      <c r="A17293" s="1" t="s">
        <v>159</v>
      </c>
      <c r="B17293" s="1" t="s">
        <v>392</v>
      </c>
      <c r="C17293">
        <v>42.176699999999997</v>
      </c>
      <c r="D17293">
        <v>-71.144900000000007</v>
      </c>
      <c r="E17293" s="1" t="s">
        <v>31</v>
      </c>
      <c r="F17293" t="s">
        <v>7430</v>
      </c>
      <c r="G17293">
        <v>0</v>
      </c>
      <c r="H17293">
        <v>0</v>
      </c>
      <c r="I17293">
        <v>0</v>
      </c>
    </row>
    <row r="17294" spans="1:9" hidden="1" x14ac:dyDescent="0.3">
      <c r="A17294" s="1" t="s">
        <v>159</v>
      </c>
      <c r="B17294" s="1" t="s">
        <v>392</v>
      </c>
      <c r="C17294">
        <v>42.176699999999997</v>
      </c>
      <c r="D17294">
        <v>-71.144900000000007</v>
      </c>
      <c r="E17294" s="1" t="s">
        <v>32</v>
      </c>
      <c r="F17294" t="s">
        <v>7664</v>
      </c>
      <c r="G17294">
        <v>0</v>
      </c>
      <c r="H17294">
        <v>0</v>
      </c>
      <c r="I17294">
        <v>0</v>
      </c>
    </row>
    <row r="17295" spans="1:9" hidden="1" x14ac:dyDescent="0.3">
      <c r="A17295" s="1" t="s">
        <v>159</v>
      </c>
      <c r="B17295" s="1" t="s">
        <v>392</v>
      </c>
      <c r="C17295">
        <v>42.176699999999997</v>
      </c>
      <c r="D17295">
        <v>-71.144900000000007</v>
      </c>
      <c r="E17295" s="1" t="s">
        <v>33</v>
      </c>
      <c r="F17295" t="s">
        <v>7898</v>
      </c>
      <c r="G17295">
        <v>0</v>
      </c>
      <c r="H17295">
        <v>0</v>
      </c>
      <c r="I17295">
        <v>0</v>
      </c>
    </row>
    <row r="17296" spans="1:9" hidden="1" x14ac:dyDescent="0.3">
      <c r="A17296" s="1" t="s">
        <v>159</v>
      </c>
      <c r="B17296" s="1" t="s">
        <v>392</v>
      </c>
      <c r="C17296">
        <v>42.176699999999997</v>
      </c>
      <c r="D17296">
        <v>-71.144900000000007</v>
      </c>
      <c r="E17296" s="1" t="s">
        <v>34</v>
      </c>
      <c r="F17296" t="s">
        <v>8132</v>
      </c>
      <c r="G17296">
        <v>0</v>
      </c>
      <c r="H17296">
        <v>0</v>
      </c>
      <c r="I17296">
        <v>0</v>
      </c>
    </row>
    <row r="17297" spans="1:9" hidden="1" x14ac:dyDescent="0.3">
      <c r="A17297" s="1" t="s">
        <v>159</v>
      </c>
      <c r="B17297" s="1" t="s">
        <v>392</v>
      </c>
      <c r="C17297">
        <v>42.176699999999997</v>
      </c>
      <c r="D17297">
        <v>-71.144900000000007</v>
      </c>
      <c r="E17297" s="1" t="s">
        <v>35</v>
      </c>
      <c r="F17297" t="s">
        <v>8364</v>
      </c>
      <c r="G17297">
        <v>0</v>
      </c>
      <c r="H17297">
        <v>0</v>
      </c>
      <c r="I17297">
        <v>0</v>
      </c>
    </row>
    <row r="17298" spans="1:9" hidden="1" x14ac:dyDescent="0.3">
      <c r="A17298" s="1" t="s">
        <v>159</v>
      </c>
      <c r="B17298" s="1" t="s">
        <v>392</v>
      </c>
      <c r="C17298">
        <v>42.176699999999997</v>
      </c>
      <c r="D17298">
        <v>-71.144900000000007</v>
      </c>
      <c r="E17298" s="1" t="s">
        <v>36</v>
      </c>
      <c r="F17298" t="s">
        <v>8596</v>
      </c>
      <c r="G17298">
        <v>0</v>
      </c>
      <c r="H17298">
        <v>0</v>
      </c>
      <c r="I17298">
        <v>0</v>
      </c>
    </row>
    <row r="17299" spans="1:9" hidden="1" x14ac:dyDescent="0.3">
      <c r="A17299" s="1" t="s">
        <v>159</v>
      </c>
      <c r="B17299" s="1" t="s">
        <v>392</v>
      </c>
      <c r="C17299">
        <v>42.176699999999997</v>
      </c>
      <c r="D17299">
        <v>-71.144900000000007</v>
      </c>
      <c r="E17299" s="1" t="s">
        <v>37</v>
      </c>
      <c r="F17299" t="s">
        <v>8827</v>
      </c>
      <c r="G17299">
        <v>0</v>
      </c>
      <c r="H17299">
        <v>0</v>
      </c>
      <c r="I17299">
        <v>0</v>
      </c>
    </row>
    <row r="17300" spans="1:9" hidden="1" x14ac:dyDescent="0.3">
      <c r="A17300" s="1" t="s">
        <v>159</v>
      </c>
      <c r="B17300" s="1" t="s">
        <v>392</v>
      </c>
      <c r="C17300">
        <v>42.176699999999997</v>
      </c>
      <c r="D17300">
        <v>-71.144900000000007</v>
      </c>
      <c r="E17300" s="1" t="s">
        <v>38</v>
      </c>
      <c r="F17300" t="s">
        <v>9058</v>
      </c>
      <c r="G17300">
        <v>0</v>
      </c>
      <c r="H17300">
        <v>0</v>
      </c>
      <c r="I17300">
        <v>0</v>
      </c>
    </row>
    <row r="17301" spans="1:9" hidden="1" x14ac:dyDescent="0.3">
      <c r="A17301" s="1" t="s">
        <v>159</v>
      </c>
      <c r="B17301" s="1" t="s">
        <v>392</v>
      </c>
      <c r="C17301">
        <v>42.176699999999997</v>
      </c>
      <c r="D17301">
        <v>-71.144900000000007</v>
      </c>
      <c r="E17301" s="1" t="s">
        <v>39</v>
      </c>
      <c r="F17301" t="s">
        <v>9289</v>
      </c>
      <c r="G17301">
        <v>0</v>
      </c>
      <c r="H17301">
        <v>0</v>
      </c>
      <c r="I17301">
        <v>0</v>
      </c>
    </row>
    <row r="17302" spans="1:9" hidden="1" x14ac:dyDescent="0.3">
      <c r="A17302" s="1" t="s">
        <v>159</v>
      </c>
      <c r="B17302" s="1" t="s">
        <v>392</v>
      </c>
      <c r="C17302">
        <v>42.176699999999997</v>
      </c>
      <c r="D17302">
        <v>-71.144900000000007</v>
      </c>
      <c r="E17302" s="1" t="s">
        <v>40</v>
      </c>
      <c r="F17302" t="s">
        <v>9520</v>
      </c>
      <c r="G17302">
        <v>0</v>
      </c>
      <c r="H17302">
        <v>0</v>
      </c>
      <c r="I17302">
        <v>0</v>
      </c>
    </row>
    <row r="17303" spans="1:9" hidden="1" x14ac:dyDescent="0.3">
      <c r="A17303" s="1" t="s">
        <v>159</v>
      </c>
      <c r="B17303" s="1" t="s">
        <v>392</v>
      </c>
      <c r="C17303">
        <v>42.176699999999997</v>
      </c>
      <c r="D17303">
        <v>-71.144900000000007</v>
      </c>
      <c r="E17303" s="1" t="s">
        <v>41</v>
      </c>
      <c r="F17303" t="s">
        <v>9751</v>
      </c>
      <c r="G17303">
        <v>0</v>
      </c>
      <c r="H17303">
        <v>0</v>
      </c>
      <c r="I17303">
        <v>0</v>
      </c>
    </row>
    <row r="17304" spans="1:9" hidden="1" x14ac:dyDescent="0.3">
      <c r="A17304" s="1" t="s">
        <v>159</v>
      </c>
      <c r="B17304" s="1" t="s">
        <v>392</v>
      </c>
      <c r="C17304">
        <v>42.176699999999997</v>
      </c>
      <c r="D17304">
        <v>-71.144900000000007</v>
      </c>
      <c r="E17304" s="1" t="s">
        <v>42</v>
      </c>
      <c r="F17304" t="s">
        <v>9982</v>
      </c>
      <c r="G17304">
        <v>0</v>
      </c>
      <c r="H17304">
        <v>0</v>
      </c>
      <c r="I17304">
        <v>0</v>
      </c>
    </row>
    <row r="17305" spans="1:9" hidden="1" x14ac:dyDescent="0.3">
      <c r="A17305" s="1" t="s">
        <v>159</v>
      </c>
      <c r="B17305" s="1" t="s">
        <v>392</v>
      </c>
      <c r="C17305">
        <v>42.176699999999997</v>
      </c>
      <c r="D17305">
        <v>-71.144900000000007</v>
      </c>
      <c r="E17305" s="1" t="s">
        <v>43</v>
      </c>
      <c r="F17305" t="s">
        <v>10210</v>
      </c>
      <c r="G17305">
        <v>0</v>
      </c>
      <c r="H17305">
        <v>0</v>
      </c>
      <c r="I17305">
        <v>0</v>
      </c>
    </row>
    <row r="17306" spans="1:9" hidden="1" x14ac:dyDescent="0.3">
      <c r="A17306" s="1" t="s">
        <v>159</v>
      </c>
      <c r="B17306" s="1" t="s">
        <v>392</v>
      </c>
      <c r="C17306">
        <v>42.176699999999997</v>
      </c>
      <c r="D17306">
        <v>-71.144900000000007</v>
      </c>
      <c r="E17306" s="1" t="s">
        <v>44</v>
      </c>
      <c r="F17306" t="s">
        <v>10437</v>
      </c>
      <c r="G17306">
        <v>0</v>
      </c>
      <c r="H17306">
        <v>0</v>
      </c>
      <c r="I17306">
        <v>0</v>
      </c>
    </row>
    <row r="17307" spans="1:9" hidden="1" x14ac:dyDescent="0.3">
      <c r="A17307" s="1" t="s">
        <v>159</v>
      </c>
      <c r="B17307" s="1" t="s">
        <v>392</v>
      </c>
      <c r="C17307">
        <v>42.176699999999997</v>
      </c>
      <c r="D17307">
        <v>-71.144900000000007</v>
      </c>
      <c r="E17307" s="1" t="s">
        <v>45</v>
      </c>
      <c r="F17307" t="s">
        <v>17845</v>
      </c>
      <c r="G17307">
        <v>0</v>
      </c>
      <c r="H17307">
        <v>1</v>
      </c>
      <c r="I17307">
        <v>0</v>
      </c>
    </row>
    <row r="17308" spans="1:9" hidden="1" x14ac:dyDescent="0.3">
      <c r="A17308" s="1" t="s">
        <v>159</v>
      </c>
      <c r="B17308" s="1" t="s">
        <v>392</v>
      </c>
      <c r="C17308">
        <v>42.176699999999997</v>
      </c>
      <c r="D17308">
        <v>-71.144900000000007</v>
      </c>
      <c r="E17308" s="1" t="s">
        <v>46</v>
      </c>
      <c r="F17308" t="s">
        <v>17846</v>
      </c>
      <c r="G17308">
        <v>0</v>
      </c>
      <c r="H17308">
        <v>1</v>
      </c>
      <c r="I17308">
        <v>0</v>
      </c>
    </row>
    <row r="17309" spans="1:9" hidden="1" x14ac:dyDescent="0.3">
      <c r="A17309" s="1" t="s">
        <v>159</v>
      </c>
      <c r="B17309" s="1" t="s">
        <v>392</v>
      </c>
      <c r="C17309">
        <v>42.176699999999997</v>
      </c>
      <c r="D17309">
        <v>-71.144900000000007</v>
      </c>
      <c r="E17309" s="1" t="s">
        <v>47</v>
      </c>
      <c r="F17309" t="s">
        <v>17847</v>
      </c>
      <c r="G17309">
        <v>0</v>
      </c>
      <c r="H17309">
        <v>1</v>
      </c>
      <c r="I17309">
        <v>0</v>
      </c>
    </row>
    <row r="17310" spans="1:9" hidden="1" x14ac:dyDescent="0.3">
      <c r="A17310" s="1" t="s">
        <v>159</v>
      </c>
      <c r="B17310" s="1" t="s">
        <v>392</v>
      </c>
      <c r="C17310">
        <v>42.176699999999997</v>
      </c>
      <c r="D17310">
        <v>-71.144900000000007</v>
      </c>
      <c r="E17310" s="1" t="s">
        <v>48</v>
      </c>
      <c r="F17310" t="s">
        <v>17462</v>
      </c>
      <c r="G17310">
        <v>0</v>
      </c>
      <c r="H17310">
        <v>2</v>
      </c>
      <c r="I17310">
        <v>0</v>
      </c>
    </row>
    <row r="17311" spans="1:9" hidden="1" x14ac:dyDescent="0.3">
      <c r="A17311" s="1" t="s">
        <v>159</v>
      </c>
      <c r="B17311" s="1" t="s">
        <v>392</v>
      </c>
      <c r="C17311">
        <v>42.176699999999997</v>
      </c>
      <c r="D17311">
        <v>-71.144900000000007</v>
      </c>
      <c r="E17311" s="1" t="s">
        <v>49</v>
      </c>
      <c r="F17311" t="s">
        <v>17463</v>
      </c>
      <c r="G17311">
        <v>0</v>
      </c>
      <c r="H17311">
        <v>2</v>
      </c>
      <c r="I17311">
        <v>0</v>
      </c>
    </row>
    <row r="17312" spans="1:9" hidden="1" x14ac:dyDescent="0.3">
      <c r="A17312" s="1" t="s">
        <v>159</v>
      </c>
      <c r="B17312" s="1" t="s">
        <v>392</v>
      </c>
      <c r="C17312">
        <v>42.176699999999997</v>
      </c>
      <c r="D17312">
        <v>-71.144900000000007</v>
      </c>
      <c r="E17312" s="1" t="s">
        <v>50</v>
      </c>
      <c r="F17312" t="s">
        <v>17323</v>
      </c>
      <c r="G17312">
        <v>0</v>
      </c>
      <c r="H17312">
        <v>6</v>
      </c>
      <c r="I17312">
        <v>0</v>
      </c>
    </row>
    <row r="17313" spans="1:9" hidden="1" x14ac:dyDescent="0.3">
      <c r="A17313" s="1" t="s">
        <v>159</v>
      </c>
      <c r="B17313" s="1" t="s">
        <v>392</v>
      </c>
      <c r="C17313">
        <v>42.176699999999997</v>
      </c>
      <c r="D17313">
        <v>-71.144900000000007</v>
      </c>
      <c r="E17313" s="1" t="s">
        <v>51</v>
      </c>
      <c r="F17313" t="s">
        <v>17324</v>
      </c>
      <c r="G17313">
        <v>0</v>
      </c>
      <c r="H17313">
        <v>6</v>
      </c>
      <c r="I17313">
        <v>0</v>
      </c>
    </row>
    <row r="17314" spans="1:9" hidden="1" x14ac:dyDescent="0.3">
      <c r="A17314" s="1" t="s">
        <v>159</v>
      </c>
      <c r="B17314" s="1" t="s">
        <v>392</v>
      </c>
      <c r="C17314">
        <v>42.176699999999997</v>
      </c>
      <c r="D17314">
        <v>-71.144900000000007</v>
      </c>
      <c r="E17314" s="1" t="s">
        <v>52</v>
      </c>
      <c r="F17314" t="s">
        <v>11262</v>
      </c>
      <c r="G17314">
        <v>0</v>
      </c>
      <c r="H17314">
        <v>0</v>
      </c>
      <c r="I17314">
        <v>0</v>
      </c>
    </row>
    <row r="17315" spans="1:9" hidden="1" x14ac:dyDescent="0.3">
      <c r="A17315" s="1" t="s">
        <v>159</v>
      </c>
      <c r="B17315" s="1" t="s">
        <v>392</v>
      </c>
      <c r="C17315">
        <v>42.176699999999997</v>
      </c>
      <c r="D17315">
        <v>-71.144900000000007</v>
      </c>
      <c r="E17315" s="1" t="s">
        <v>53</v>
      </c>
      <c r="F17315" t="s">
        <v>11460</v>
      </c>
      <c r="G17315">
        <v>0</v>
      </c>
      <c r="H17315">
        <v>0</v>
      </c>
      <c r="I17315">
        <v>0</v>
      </c>
    </row>
    <row r="17316" spans="1:9" hidden="1" x14ac:dyDescent="0.3">
      <c r="A17316" s="1" t="s">
        <v>159</v>
      </c>
      <c r="B17316" s="1" t="s">
        <v>392</v>
      </c>
      <c r="C17316">
        <v>42.176699999999997</v>
      </c>
      <c r="D17316">
        <v>-71.144900000000007</v>
      </c>
      <c r="E17316" s="1" t="s">
        <v>54</v>
      </c>
      <c r="F17316" t="s">
        <v>11655</v>
      </c>
      <c r="G17316">
        <v>0</v>
      </c>
      <c r="H17316">
        <v>0</v>
      </c>
      <c r="I17316">
        <v>0</v>
      </c>
    </row>
    <row r="17317" spans="1:9" hidden="1" x14ac:dyDescent="0.3">
      <c r="A17317" s="1" t="s">
        <v>159</v>
      </c>
      <c r="B17317" s="1" t="s">
        <v>392</v>
      </c>
      <c r="C17317">
        <v>42.176699999999997</v>
      </c>
      <c r="D17317">
        <v>-71.144900000000007</v>
      </c>
      <c r="E17317" s="1" t="s">
        <v>21548</v>
      </c>
      <c r="F17317" t="s">
        <v>21881</v>
      </c>
      <c r="G17317">
        <v>0</v>
      </c>
      <c r="H17317">
        <v>0</v>
      </c>
      <c r="I17317">
        <v>0</v>
      </c>
    </row>
    <row r="17318" spans="1:9" hidden="1" x14ac:dyDescent="0.3">
      <c r="A17318" s="1" t="s">
        <v>159</v>
      </c>
      <c r="B17318" s="1" t="s">
        <v>393</v>
      </c>
      <c r="C17318">
        <v>33.291800000000002</v>
      </c>
      <c r="D17318">
        <v>-112.42910000000001</v>
      </c>
      <c r="E17318" s="1" t="s">
        <v>4</v>
      </c>
      <c r="F17318" t="s">
        <v>1051</v>
      </c>
      <c r="G17318">
        <v>0</v>
      </c>
      <c r="H17318">
        <v>0</v>
      </c>
      <c r="I17318">
        <v>0</v>
      </c>
    </row>
    <row r="17319" spans="1:9" hidden="1" x14ac:dyDescent="0.3">
      <c r="A17319" s="1" t="s">
        <v>159</v>
      </c>
      <c r="B17319" s="1" t="s">
        <v>393</v>
      </c>
      <c r="C17319">
        <v>33.291800000000002</v>
      </c>
      <c r="D17319">
        <v>-112.42910000000001</v>
      </c>
      <c r="E17319" s="1" t="s">
        <v>5</v>
      </c>
      <c r="F17319" t="s">
        <v>1293</v>
      </c>
      <c r="G17319">
        <v>0</v>
      </c>
      <c r="H17319">
        <v>0</v>
      </c>
      <c r="I17319">
        <v>0</v>
      </c>
    </row>
    <row r="17320" spans="1:9" hidden="1" x14ac:dyDescent="0.3">
      <c r="A17320" s="1" t="s">
        <v>159</v>
      </c>
      <c r="B17320" s="1" t="s">
        <v>393</v>
      </c>
      <c r="C17320">
        <v>33.291800000000002</v>
      </c>
      <c r="D17320">
        <v>-112.42910000000001</v>
      </c>
      <c r="E17320" s="1" t="s">
        <v>6</v>
      </c>
      <c r="F17320" t="s">
        <v>1535</v>
      </c>
      <c r="G17320">
        <v>0</v>
      </c>
      <c r="H17320">
        <v>0</v>
      </c>
      <c r="I17320">
        <v>0</v>
      </c>
    </row>
    <row r="17321" spans="1:9" hidden="1" x14ac:dyDescent="0.3">
      <c r="A17321" s="1" t="s">
        <v>159</v>
      </c>
      <c r="B17321" s="1" t="s">
        <v>393</v>
      </c>
      <c r="C17321">
        <v>33.291800000000002</v>
      </c>
      <c r="D17321">
        <v>-112.42910000000001</v>
      </c>
      <c r="E17321" s="1" t="s">
        <v>7</v>
      </c>
      <c r="F17321" t="s">
        <v>1776</v>
      </c>
      <c r="G17321">
        <v>0</v>
      </c>
      <c r="H17321">
        <v>0</v>
      </c>
      <c r="I17321">
        <v>0</v>
      </c>
    </row>
    <row r="17322" spans="1:9" hidden="1" x14ac:dyDescent="0.3">
      <c r="A17322" s="1" t="s">
        <v>159</v>
      </c>
      <c r="B17322" s="1" t="s">
        <v>393</v>
      </c>
      <c r="C17322">
        <v>33.291800000000002</v>
      </c>
      <c r="D17322">
        <v>-112.42910000000001</v>
      </c>
      <c r="E17322" s="1" t="s">
        <v>8</v>
      </c>
      <c r="F17322" t="s">
        <v>17848</v>
      </c>
      <c r="G17322">
        <v>0</v>
      </c>
      <c r="H17322">
        <v>1</v>
      </c>
      <c r="I17322">
        <v>0</v>
      </c>
    </row>
    <row r="17323" spans="1:9" hidden="1" x14ac:dyDescent="0.3">
      <c r="A17323" s="1" t="s">
        <v>159</v>
      </c>
      <c r="B17323" s="1" t="s">
        <v>393</v>
      </c>
      <c r="C17323">
        <v>33.291800000000002</v>
      </c>
      <c r="D17323">
        <v>-112.42910000000001</v>
      </c>
      <c r="E17323" s="1" t="s">
        <v>9</v>
      </c>
      <c r="F17323" t="s">
        <v>17849</v>
      </c>
      <c r="G17323">
        <v>0</v>
      </c>
      <c r="H17323">
        <v>1</v>
      </c>
      <c r="I17323">
        <v>0</v>
      </c>
    </row>
    <row r="17324" spans="1:9" hidden="1" x14ac:dyDescent="0.3">
      <c r="A17324" s="1" t="s">
        <v>159</v>
      </c>
      <c r="B17324" s="1" t="s">
        <v>393</v>
      </c>
      <c r="C17324">
        <v>33.291800000000002</v>
      </c>
      <c r="D17324">
        <v>-112.42910000000001</v>
      </c>
      <c r="E17324" s="1" t="s">
        <v>10</v>
      </c>
      <c r="F17324" t="s">
        <v>17850</v>
      </c>
      <c r="G17324">
        <v>0</v>
      </c>
      <c r="H17324">
        <v>1</v>
      </c>
      <c r="I17324">
        <v>0</v>
      </c>
    </row>
    <row r="17325" spans="1:9" hidden="1" x14ac:dyDescent="0.3">
      <c r="A17325" s="1" t="s">
        <v>159</v>
      </c>
      <c r="B17325" s="1" t="s">
        <v>393</v>
      </c>
      <c r="C17325">
        <v>33.291800000000002</v>
      </c>
      <c r="D17325">
        <v>-112.42910000000001</v>
      </c>
      <c r="E17325" s="1" t="s">
        <v>11</v>
      </c>
      <c r="F17325" t="s">
        <v>17851</v>
      </c>
      <c r="G17325">
        <v>0</v>
      </c>
      <c r="H17325">
        <v>1</v>
      </c>
      <c r="I17325">
        <v>0</v>
      </c>
    </row>
    <row r="17326" spans="1:9" hidden="1" x14ac:dyDescent="0.3">
      <c r="A17326" s="1" t="s">
        <v>159</v>
      </c>
      <c r="B17326" s="1" t="s">
        <v>393</v>
      </c>
      <c r="C17326">
        <v>33.291800000000002</v>
      </c>
      <c r="D17326">
        <v>-112.42910000000001</v>
      </c>
      <c r="E17326" s="1" t="s">
        <v>12</v>
      </c>
      <c r="F17326" t="s">
        <v>17852</v>
      </c>
      <c r="G17326">
        <v>0</v>
      </c>
      <c r="H17326">
        <v>1</v>
      </c>
      <c r="I17326">
        <v>0</v>
      </c>
    </row>
    <row r="17327" spans="1:9" hidden="1" x14ac:dyDescent="0.3">
      <c r="A17327" s="1" t="s">
        <v>159</v>
      </c>
      <c r="B17327" s="1" t="s">
        <v>393</v>
      </c>
      <c r="C17327">
        <v>33.291800000000002</v>
      </c>
      <c r="D17327">
        <v>-112.42910000000001</v>
      </c>
      <c r="E17327" s="1" t="s">
        <v>13</v>
      </c>
      <c r="F17327" t="s">
        <v>17853</v>
      </c>
      <c r="G17327">
        <v>0</v>
      </c>
      <c r="H17327">
        <v>1</v>
      </c>
      <c r="I17327">
        <v>0</v>
      </c>
    </row>
    <row r="17328" spans="1:9" hidden="1" x14ac:dyDescent="0.3">
      <c r="A17328" s="1" t="s">
        <v>159</v>
      </c>
      <c r="B17328" s="1" t="s">
        <v>393</v>
      </c>
      <c r="C17328">
        <v>33.291800000000002</v>
      </c>
      <c r="D17328">
        <v>-112.42910000000001</v>
      </c>
      <c r="E17328" s="1" t="s">
        <v>14</v>
      </c>
      <c r="F17328" t="s">
        <v>17854</v>
      </c>
      <c r="G17328">
        <v>0</v>
      </c>
      <c r="H17328">
        <v>1</v>
      </c>
      <c r="I17328">
        <v>0</v>
      </c>
    </row>
    <row r="17329" spans="1:9" hidden="1" x14ac:dyDescent="0.3">
      <c r="A17329" s="1" t="s">
        <v>159</v>
      </c>
      <c r="B17329" s="1" t="s">
        <v>393</v>
      </c>
      <c r="C17329">
        <v>33.291800000000002</v>
      </c>
      <c r="D17329">
        <v>-112.42910000000001</v>
      </c>
      <c r="E17329" s="1" t="s">
        <v>15</v>
      </c>
      <c r="F17329" t="s">
        <v>17855</v>
      </c>
      <c r="G17329">
        <v>0</v>
      </c>
      <c r="H17329">
        <v>1</v>
      </c>
      <c r="I17329">
        <v>0</v>
      </c>
    </row>
    <row r="17330" spans="1:9" hidden="1" x14ac:dyDescent="0.3">
      <c r="A17330" s="1" t="s">
        <v>159</v>
      </c>
      <c r="B17330" s="1" t="s">
        <v>393</v>
      </c>
      <c r="C17330">
        <v>33.291800000000002</v>
      </c>
      <c r="D17330">
        <v>-112.42910000000001</v>
      </c>
      <c r="E17330" s="1" t="s">
        <v>16</v>
      </c>
      <c r="F17330" t="s">
        <v>17856</v>
      </c>
      <c r="G17330">
        <v>0</v>
      </c>
      <c r="H17330">
        <v>1</v>
      </c>
      <c r="I17330">
        <v>0</v>
      </c>
    </row>
    <row r="17331" spans="1:9" hidden="1" x14ac:dyDescent="0.3">
      <c r="A17331" s="1" t="s">
        <v>159</v>
      </c>
      <c r="B17331" s="1" t="s">
        <v>393</v>
      </c>
      <c r="C17331">
        <v>33.291800000000002</v>
      </c>
      <c r="D17331">
        <v>-112.42910000000001</v>
      </c>
      <c r="E17331" s="1" t="s">
        <v>17</v>
      </c>
      <c r="F17331" t="s">
        <v>17857</v>
      </c>
      <c r="G17331">
        <v>0</v>
      </c>
      <c r="H17331">
        <v>1</v>
      </c>
      <c r="I17331">
        <v>0</v>
      </c>
    </row>
    <row r="17332" spans="1:9" hidden="1" x14ac:dyDescent="0.3">
      <c r="A17332" s="1" t="s">
        <v>159</v>
      </c>
      <c r="B17332" s="1" t="s">
        <v>393</v>
      </c>
      <c r="C17332">
        <v>33.291800000000002</v>
      </c>
      <c r="D17332">
        <v>-112.42910000000001</v>
      </c>
      <c r="E17332" s="1" t="s">
        <v>18</v>
      </c>
      <c r="F17332" t="s">
        <v>17858</v>
      </c>
      <c r="G17332">
        <v>0</v>
      </c>
      <c r="H17332">
        <v>1</v>
      </c>
      <c r="I17332">
        <v>0</v>
      </c>
    </row>
    <row r="17333" spans="1:9" hidden="1" x14ac:dyDescent="0.3">
      <c r="A17333" s="1" t="s">
        <v>159</v>
      </c>
      <c r="B17333" s="1" t="s">
        <v>393</v>
      </c>
      <c r="C17333">
        <v>33.291800000000002</v>
      </c>
      <c r="D17333">
        <v>-112.42910000000001</v>
      </c>
      <c r="E17333" s="1" t="s">
        <v>19</v>
      </c>
      <c r="F17333" t="s">
        <v>17859</v>
      </c>
      <c r="G17333">
        <v>0</v>
      </c>
      <c r="H17333">
        <v>1</v>
      </c>
      <c r="I17333">
        <v>0</v>
      </c>
    </row>
    <row r="17334" spans="1:9" hidden="1" x14ac:dyDescent="0.3">
      <c r="A17334" s="1" t="s">
        <v>159</v>
      </c>
      <c r="B17334" s="1" t="s">
        <v>393</v>
      </c>
      <c r="C17334">
        <v>33.291800000000002</v>
      </c>
      <c r="D17334">
        <v>-112.42910000000001</v>
      </c>
      <c r="E17334" s="1" t="s">
        <v>20</v>
      </c>
      <c r="F17334" t="s">
        <v>17860</v>
      </c>
      <c r="G17334">
        <v>0</v>
      </c>
      <c r="H17334">
        <v>1</v>
      </c>
      <c r="I17334">
        <v>0</v>
      </c>
    </row>
    <row r="17335" spans="1:9" hidden="1" x14ac:dyDescent="0.3">
      <c r="A17335" s="1" t="s">
        <v>159</v>
      </c>
      <c r="B17335" s="1" t="s">
        <v>393</v>
      </c>
      <c r="C17335">
        <v>33.291800000000002</v>
      </c>
      <c r="D17335">
        <v>-112.42910000000001</v>
      </c>
      <c r="E17335" s="1" t="s">
        <v>21</v>
      </c>
      <c r="F17335" t="s">
        <v>17861</v>
      </c>
      <c r="G17335">
        <v>0</v>
      </c>
      <c r="H17335">
        <v>1</v>
      </c>
      <c r="I17335">
        <v>0</v>
      </c>
    </row>
    <row r="17336" spans="1:9" hidden="1" x14ac:dyDescent="0.3">
      <c r="A17336" s="1" t="s">
        <v>159</v>
      </c>
      <c r="B17336" s="1" t="s">
        <v>393</v>
      </c>
      <c r="C17336">
        <v>33.291800000000002</v>
      </c>
      <c r="D17336">
        <v>-112.42910000000001</v>
      </c>
      <c r="E17336" s="1" t="s">
        <v>22</v>
      </c>
      <c r="F17336" t="s">
        <v>17862</v>
      </c>
      <c r="G17336">
        <v>0</v>
      </c>
      <c r="H17336">
        <v>1</v>
      </c>
      <c r="I17336">
        <v>0</v>
      </c>
    </row>
    <row r="17337" spans="1:9" hidden="1" x14ac:dyDescent="0.3">
      <c r="A17337" s="1" t="s">
        <v>159</v>
      </c>
      <c r="B17337" s="1" t="s">
        <v>393</v>
      </c>
      <c r="C17337">
        <v>33.291800000000002</v>
      </c>
      <c r="D17337">
        <v>-112.42910000000001</v>
      </c>
      <c r="E17337" s="1" t="s">
        <v>23</v>
      </c>
      <c r="F17337" t="s">
        <v>17863</v>
      </c>
      <c r="G17337">
        <v>0</v>
      </c>
      <c r="H17337">
        <v>1</v>
      </c>
      <c r="I17337">
        <v>0</v>
      </c>
    </row>
    <row r="17338" spans="1:9" hidden="1" x14ac:dyDescent="0.3">
      <c r="A17338" s="1" t="s">
        <v>159</v>
      </c>
      <c r="B17338" s="1" t="s">
        <v>393</v>
      </c>
      <c r="C17338">
        <v>33.291800000000002</v>
      </c>
      <c r="D17338">
        <v>-112.42910000000001</v>
      </c>
      <c r="E17338" s="1" t="s">
        <v>24</v>
      </c>
      <c r="F17338" t="s">
        <v>17864</v>
      </c>
      <c r="G17338">
        <v>0</v>
      </c>
      <c r="H17338">
        <v>1</v>
      </c>
      <c r="I17338">
        <v>0</v>
      </c>
    </row>
    <row r="17339" spans="1:9" hidden="1" x14ac:dyDescent="0.3">
      <c r="A17339" s="1" t="s">
        <v>159</v>
      </c>
      <c r="B17339" s="1" t="s">
        <v>393</v>
      </c>
      <c r="C17339">
        <v>33.291800000000002</v>
      </c>
      <c r="D17339">
        <v>-112.42910000000001</v>
      </c>
      <c r="E17339" s="1" t="s">
        <v>25</v>
      </c>
      <c r="F17339" t="s">
        <v>17865</v>
      </c>
      <c r="G17339">
        <v>0</v>
      </c>
      <c r="H17339">
        <v>1</v>
      </c>
      <c r="I17339">
        <v>0</v>
      </c>
    </row>
    <row r="17340" spans="1:9" hidden="1" x14ac:dyDescent="0.3">
      <c r="A17340" s="1" t="s">
        <v>159</v>
      </c>
      <c r="B17340" s="1" t="s">
        <v>393</v>
      </c>
      <c r="C17340">
        <v>33.291800000000002</v>
      </c>
      <c r="D17340">
        <v>-112.42910000000001</v>
      </c>
      <c r="E17340" s="1" t="s">
        <v>26</v>
      </c>
      <c r="F17340" t="s">
        <v>17866</v>
      </c>
      <c r="G17340">
        <v>0</v>
      </c>
      <c r="H17340">
        <v>1</v>
      </c>
      <c r="I17340">
        <v>0</v>
      </c>
    </row>
    <row r="17341" spans="1:9" hidden="1" x14ac:dyDescent="0.3">
      <c r="A17341" s="1" t="s">
        <v>159</v>
      </c>
      <c r="B17341" s="1" t="s">
        <v>393</v>
      </c>
      <c r="C17341">
        <v>33.291800000000002</v>
      </c>
      <c r="D17341">
        <v>-112.42910000000001</v>
      </c>
      <c r="E17341" s="1" t="s">
        <v>27</v>
      </c>
      <c r="F17341" t="s">
        <v>17867</v>
      </c>
      <c r="G17341">
        <v>0</v>
      </c>
      <c r="H17341">
        <v>1</v>
      </c>
      <c r="I17341">
        <v>0</v>
      </c>
    </row>
    <row r="17342" spans="1:9" hidden="1" x14ac:dyDescent="0.3">
      <c r="A17342" s="1" t="s">
        <v>159</v>
      </c>
      <c r="B17342" s="1" t="s">
        <v>393</v>
      </c>
      <c r="C17342">
        <v>33.291800000000002</v>
      </c>
      <c r="D17342">
        <v>-112.42910000000001</v>
      </c>
      <c r="E17342" s="1" t="s">
        <v>28</v>
      </c>
      <c r="F17342" t="s">
        <v>17868</v>
      </c>
      <c r="G17342">
        <v>0</v>
      </c>
      <c r="H17342">
        <v>1</v>
      </c>
      <c r="I17342">
        <v>0</v>
      </c>
    </row>
    <row r="17343" spans="1:9" hidden="1" x14ac:dyDescent="0.3">
      <c r="A17343" s="1" t="s">
        <v>159</v>
      </c>
      <c r="B17343" s="1" t="s">
        <v>393</v>
      </c>
      <c r="C17343">
        <v>33.291800000000002</v>
      </c>
      <c r="D17343">
        <v>-112.42910000000001</v>
      </c>
      <c r="E17343" s="1" t="s">
        <v>29</v>
      </c>
      <c r="F17343" t="s">
        <v>17869</v>
      </c>
      <c r="G17343">
        <v>0</v>
      </c>
      <c r="H17343">
        <v>1</v>
      </c>
      <c r="I17343">
        <v>0</v>
      </c>
    </row>
    <row r="17344" spans="1:9" hidden="1" x14ac:dyDescent="0.3">
      <c r="A17344" s="1" t="s">
        <v>159</v>
      </c>
      <c r="B17344" s="1" t="s">
        <v>393</v>
      </c>
      <c r="C17344">
        <v>33.291800000000002</v>
      </c>
      <c r="D17344">
        <v>-112.42910000000001</v>
      </c>
      <c r="E17344" s="1" t="s">
        <v>30</v>
      </c>
      <c r="F17344" t="s">
        <v>17870</v>
      </c>
      <c r="G17344">
        <v>0</v>
      </c>
      <c r="H17344">
        <v>1</v>
      </c>
      <c r="I17344">
        <v>0</v>
      </c>
    </row>
    <row r="17345" spans="1:9" hidden="1" x14ac:dyDescent="0.3">
      <c r="A17345" s="1" t="s">
        <v>159</v>
      </c>
      <c r="B17345" s="1" t="s">
        <v>393</v>
      </c>
      <c r="C17345">
        <v>33.291800000000002</v>
      </c>
      <c r="D17345">
        <v>-112.42910000000001</v>
      </c>
      <c r="E17345" s="1" t="s">
        <v>31</v>
      </c>
      <c r="F17345" t="s">
        <v>17871</v>
      </c>
      <c r="G17345">
        <v>0</v>
      </c>
      <c r="H17345">
        <v>1</v>
      </c>
      <c r="I17345">
        <v>0</v>
      </c>
    </row>
    <row r="17346" spans="1:9" hidden="1" x14ac:dyDescent="0.3">
      <c r="A17346" s="1" t="s">
        <v>159</v>
      </c>
      <c r="B17346" s="1" t="s">
        <v>393</v>
      </c>
      <c r="C17346">
        <v>33.291800000000002</v>
      </c>
      <c r="D17346">
        <v>-112.42910000000001</v>
      </c>
      <c r="E17346" s="1" t="s">
        <v>32</v>
      </c>
      <c r="F17346" t="s">
        <v>17872</v>
      </c>
      <c r="G17346">
        <v>0</v>
      </c>
      <c r="H17346">
        <v>1</v>
      </c>
      <c r="I17346">
        <v>0</v>
      </c>
    </row>
    <row r="17347" spans="1:9" hidden="1" x14ac:dyDescent="0.3">
      <c r="A17347" s="1" t="s">
        <v>159</v>
      </c>
      <c r="B17347" s="1" t="s">
        <v>393</v>
      </c>
      <c r="C17347">
        <v>33.291800000000002</v>
      </c>
      <c r="D17347">
        <v>-112.42910000000001</v>
      </c>
      <c r="E17347" s="1" t="s">
        <v>33</v>
      </c>
      <c r="F17347" t="s">
        <v>17873</v>
      </c>
      <c r="G17347">
        <v>0</v>
      </c>
      <c r="H17347">
        <v>1</v>
      </c>
      <c r="I17347">
        <v>0</v>
      </c>
    </row>
    <row r="17348" spans="1:9" hidden="1" x14ac:dyDescent="0.3">
      <c r="A17348" s="1" t="s">
        <v>159</v>
      </c>
      <c r="B17348" s="1" t="s">
        <v>393</v>
      </c>
      <c r="C17348">
        <v>33.291800000000002</v>
      </c>
      <c r="D17348">
        <v>-112.42910000000001</v>
      </c>
      <c r="E17348" s="1" t="s">
        <v>34</v>
      </c>
      <c r="F17348" t="s">
        <v>17874</v>
      </c>
      <c r="G17348">
        <v>0</v>
      </c>
      <c r="H17348">
        <v>1</v>
      </c>
      <c r="I17348">
        <v>0</v>
      </c>
    </row>
    <row r="17349" spans="1:9" hidden="1" x14ac:dyDescent="0.3">
      <c r="A17349" s="1" t="s">
        <v>159</v>
      </c>
      <c r="B17349" s="1" t="s">
        <v>393</v>
      </c>
      <c r="C17349">
        <v>33.291800000000002</v>
      </c>
      <c r="D17349">
        <v>-112.42910000000001</v>
      </c>
      <c r="E17349" s="1" t="s">
        <v>35</v>
      </c>
      <c r="F17349" t="s">
        <v>17875</v>
      </c>
      <c r="G17349">
        <v>0</v>
      </c>
      <c r="H17349">
        <v>1</v>
      </c>
      <c r="I17349">
        <v>0</v>
      </c>
    </row>
    <row r="17350" spans="1:9" hidden="1" x14ac:dyDescent="0.3">
      <c r="A17350" s="1" t="s">
        <v>159</v>
      </c>
      <c r="B17350" s="1" t="s">
        <v>393</v>
      </c>
      <c r="C17350">
        <v>33.291800000000002</v>
      </c>
      <c r="D17350">
        <v>-112.42910000000001</v>
      </c>
      <c r="E17350" s="1" t="s">
        <v>36</v>
      </c>
      <c r="F17350" t="s">
        <v>17876</v>
      </c>
      <c r="G17350">
        <v>0</v>
      </c>
      <c r="H17350">
        <v>1</v>
      </c>
      <c r="I17350">
        <v>0</v>
      </c>
    </row>
    <row r="17351" spans="1:9" hidden="1" x14ac:dyDescent="0.3">
      <c r="A17351" s="1" t="s">
        <v>159</v>
      </c>
      <c r="B17351" s="1" t="s">
        <v>393</v>
      </c>
      <c r="C17351">
        <v>33.291800000000002</v>
      </c>
      <c r="D17351">
        <v>-112.42910000000001</v>
      </c>
      <c r="E17351" s="1" t="s">
        <v>37</v>
      </c>
      <c r="F17351" t="s">
        <v>17877</v>
      </c>
      <c r="G17351">
        <v>0</v>
      </c>
      <c r="H17351">
        <v>1</v>
      </c>
      <c r="I17351">
        <v>0</v>
      </c>
    </row>
    <row r="17352" spans="1:9" hidden="1" x14ac:dyDescent="0.3">
      <c r="A17352" s="1" t="s">
        <v>159</v>
      </c>
      <c r="B17352" s="1" t="s">
        <v>393</v>
      </c>
      <c r="C17352">
        <v>33.291800000000002</v>
      </c>
      <c r="D17352">
        <v>-112.42910000000001</v>
      </c>
      <c r="E17352" s="1" t="s">
        <v>38</v>
      </c>
      <c r="F17352" t="s">
        <v>17878</v>
      </c>
      <c r="G17352">
        <v>0</v>
      </c>
      <c r="H17352">
        <v>1</v>
      </c>
      <c r="I17352">
        <v>1</v>
      </c>
    </row>
    <row r="17353" spans="1:9" hidden="1" x14ac:dyDescent="0.3">
      <c r="A17353" s="1" t="s">
        <v>159</v>
      </c>
      <c r="B17353" s="1" t="s">
        <v>393</v>
      </c>
      <c r="C17353">
        <v>33.291800000000002</v>
      </c>
      <c r="D17353">
        <v>-112.42910000000001</v>
      </c>
      <c r="E17353" s="1" t="s">
        <v>39</v>
      </c>
      <c r="F17353" t="s">
        <v>17879</v>
      </c>
      <c r="G17353">
        <v>0</v>
      </c>
      <c r="H17353">
        <v>1</v>
      </c>
      <c r="I17353">
        <v>1</v>
      </c>
    </row>
    <row r="17354" spans="1:9" hidden="1" x14ac:dyDescent="0.3">
      <c r="A17354" s="1" t="s">
        <v>159</v>
      </c>
      <c r="B17354" s="1" t="s">
        <v>393</v>
      </c>
      <c r="C17354">
        <v>33.291800000000002</v>
      </c>
      <c r="D17354">
        <v>-112.42910000000001</v>
      </c>
      <c r="E17354" s="1" t="s">
        <v>40</v>
      </c>
      <c r="F17354" t="s">
        <v>17880</v>
      </c>
      <c r="G17354">
        <v>0</v>
      </c>
      <c r="H17354">
        <v>1</v>
      </c>
      <c r="I17354">
        <v>1</v>
      </c>
    </row>
    <row r="17355" spans="1:9" hidden="1" x14ac:dyDescent="0.3">
      <c r="A17355" s="1" t="s">
        <v>159</v>
      </c>
      <c r="B17355" s="1" t="s">
        <v>393</v>
      </c>
      <c r="C17355">
        <v>33.291800000000002</v>
      </c>
      <c r="D17355">
        <v>-112.42910000000001</v>
      </c>
      <c r="E17355" s="1" t="s">
        <v>41</v>
      </c>
      <c r="F17355" t="s">
        <v>17881</v>
      </c>
      <c r="G17355">
        <v>0</v>
      </c>
      <c r="H17355">
        <v>1</v>
      </c>
      <c r="I17355">
        <v>1</v>
      </c>
    </row>
    <row r="17356" spans="1:9" hidden="1" x14ac:dyDescent="0.3">
      <c r="A17356" s="1" t="s">
        <v>159</v>
      </c>
      <c r="B17356" s="1" t="s">
        <v>393</v>
      </c>
      <c r="C17356">
        <v>33.291800000000002</v>
      </c>
      <c r="D17356">
        <v>-112.42910000000001</v>
      </c>
      <c r="E17356" s="1" t="s">
        <v>42</v>
      </c>
      <c r="F17356" t="s">
        <v>17882</v>
      </c>
      <c r="G17356">
        <v>0</v>
      </c>
      <c r="H17356">
        <v>1</v>
      </c>
      <c r="I17356">
        <v>1</v>
      </c>
    </row>
    <row r="17357" spans="1:9" hidden="1" x14ac:dyDescent="0.3">
      <c r="A17357" s="1" t="s">
        <v>159</v>
      </c>
      <c r="B17357" s="1" t="s">
        <v>393</v>
      </c>
      <c r="C17357">
        <v>33.291800000000002</v>
      </c>
      <c r="D17357">
        <v>-112.42910000000001</v>
      </c>
      <c r="E17357" s="1" t="s">
        <v>43</v>
      </c>
      <c r="F17357" t="s">
        <v>17883</v>
      </c>
      <c r="G17357">
        <v>0</v>
      </c>
      <c r="H17357">
        <v>1</v>
      </c>
      <c r="I17357">
        <v>1</v>
      </c>
    </row>
    <row r="17358" spans="1:9" hidden="1" x14ac:dyDescent="0.3">
      <c r="A17358" s="1" t="s">
        <v>159</v>
      </c>
      <c r="B17358" s="1" t="s">
        <v>393</v>
      </c>
      <c r="C17358">
        <v>33.291800000000002</v>
      </c>
      <c r="D17358">
        <v>-112.42910000000001</v>
      </c>
      <c r="E17358" s="1" t="s">
        <v>44</v>
      </c>
      <c r="F17358" t="s">
        <v>17884</v>
      </c>
      <c r="G17358">
        <v>0</v>
      </c>
      <c r="H17358">
        <v>1</v>
      </c>
      <c r="I17358">
        <v>1</v>
      </c>
    </row>
    <row r="17359" spans="1:9" hidden="1" x14ac:dyDescent="0.3">
      <c r="A17359" s="1" t="s">
        <v>159</v>
      </c>
      <c r="B17359" s="1" t="s">
        <v>393</v>
      </c>
      <c r="C17359">
        <v>33.291800000000002</v>
      </c>
      <c r="D17359">
        <v>-112.42910000000001</v>
      </c>
      <c r="E17359" s="1" t="s">
        <v>45</v>
      </c>
      <c r="F17359" t="s">
        <v>17885</v>
      </c>
      <c r="G17359">
        <v>0</v>
      </c>
      <c r="H17359">
        <v>1</v>
      </c>
      <c r="I17359">
        <v>1</v>
      </c>
    </row>
    <row r="17360" spans="1:9" hidden="1" x14ac:dyDescent="0.3">
      <c r="A17360" s="1" t="s">
        <v>159</v>
      </c>
      <c r="B17360" s="1" t="s">
        <v>393</v>
      </c>
      <c r="C17360">
        <v>33.291800000000002</v>
      </c>
      <c r="D17360">
        <v>-112.42910000000001</v>
      </c>
      <c r="E17360" s="1" t="s">
        <v>46</v>
      </c>
      <c r="F17360" t="s">
        <v>17886</v>
      </c>
      <c r="G17360">
        <v>0</v>
      </c>
      <c r="H17360">
        <v>1</v>
      </c>
      <c r="I17360">
        <v>1</v>
      </c>
    </row>
    <row r="17361" spans="1:9" hidden="1" x14ac:dyDescent="0.3">
      <c r="A17361" s="1" t="s">
        <v>159</v>
      </c>
      <c r="B17361" s="1" t="s">
        <v>393</v>
      </c>
      <c r="C17361">
        <v>33.291800000000002</v>
      </c>
      <c r="D17361">
        <v>-112.42910000000001</v>
      </c>
      <c r="E17361" s="1" t="s">
        <v>47</v>
      </c>
      <c r="F17361" t="s">
        <v>17887</v>
      </c>
      <c r="G17361">
        <v>0</v>
      </c>
      <c r="H17361">
        <v>1</v>
      </c>
      <c r="I17361">
        <v>1</v>
      </c>
    </row>
    <row r="17362" spans="1:9" hidden="1" x14ac:dyDescent="0.3">
      <c r="A17362" s="1" t="s">
        <v>159</v>
      </c>
      <c r="B17362" s="1" t="s">
        <v>393</v>
      </c>
      <c r="C17362">
        <v>33.291800000000002</v>
      </c>
      <c r="D17362">
        <v>-112.42910000000001</v>
      </c>
      <c r="E17362" s="1" t="s">
        <v>48</v>
      </c>
      <c r="F17362" t="s">
        <v>17464</v>
      </c>
      <c r="G17362">
        <v>0</v>
      </c>
      <c r="H17362">
        <v>2</v>
      </c>
      <c r="I17362">
        <v>1</v>
      </c>
    </row>
    <row r="17363" spans="1:9" hidden="1" x14ac:dyDescent="0.3">
      <c r="A17363" s="1" t="s">
        <v>159</v>
      </c>
      <c r="B17363" s="1" t="s">
        <v>393</v>
      </c>
      <c r="C17363">
        <v>33.291800000000002</v>
      </c>
      <c r="D17363">
        <v>-112.42910000000001</v>
      </c>
      <c r="E17363" s="1" t="s">
        <v>49</v>
      </c>
      <c r="F17363" t="s">
        <v>17465</v>
      </c>
      <c r="G17363">
        <v>0</v>
      </c>
      <c r="H17363">
        <v>2</v>
      </c>
      <c r="I17363">
        <v>1</v>
      </c>
    </row>
    <row r="17364" spans="1:9" hidden="1" x14ac:dyDescent="0.3">
      <c r="A17364" s="1" t="s">
        <v>159</v>
      </c>
      <c r="B17364" s="1" t="s">
        <v>393</v>
      </c>
      <c r="C17364">
        <v>33.291800000000002</v>
      </c>
      <c r="D17364">
        <v>-112.42910000000001</v>
      </c>
      <c r="E17364" s="1" t="s">
        <v>50</v>
      </c>
      <c r="F17364" t="s">
        <v>17466</v>
      </c>
      <c r="G17364">
        <v>0</v>
      </c>
      <c r="H17364">
        <v>2</v>
      </c>
      <c r="I17364">
        <v>1</v>
      </c>
    </row>
    <row r="17365" spans="1:9" hidden="1" x14ac:dyDescent="0.3">
      <c r="A17365" s="1" t="s">
        <v>159</v>
      </c>
      <c r="B17365" s="1" t="s">
        <v>393</v>
      </c>
      <c r="C17365">
        <v>33.291800000000002</v>
      </c>
      <c r="D17365">
        <v>-112.42910000000001</v>
      </c>
      <c r="E17365" s="1" t="s">
        <v>51</v>
      </c>
      <c r="F17365" t="s">
        <v>17467</v>
      </c>
      <c r="G17365">
        <v>0</v>
      </c>
      <c r="H17365">
        <v>2</v>
      </c>
      <c r="I17365">
        <v>1</v>
      </c>
    </row>
    <row r="17366" spans="1:9" hidden="1" x14ac:dyDescent="0.3">
      <c r="A17366" s="1" t="s">
        <v>159</v>
      </c>
      <c r="B17366" s="1" t="s">
        <v>393</v>
      </c>
      <c r="C17366">
        <v>33.291800000000002</v>
      </c>
      <c r="D17366">
        <v>-112.42910000000001</v>
      </c>
      <c r="E17366" s="1" t="s">
        <v>52</v>
      </c>
      <c r="F17366" t="s">
        <v>11263</v>
      </c>
      <c r="G17366">
        <v>0</v>
      </c>
      <c r="H17366">
        <v>0</v>
      </c>
      <c r="I17366">
        <v>0</v>
      </c>
    </row>
    <row r="17367" spans="1:9" hidden="1" x14ac:dyDescent="0.3">
      <c r="A17367" s="1" t="s">
        <v>159</v>
      </c>
      <c r="B17367" s="1" t="s">
        <v>393</v>
      </c>
      <c r="C17367">
        <v>33.291800000000002</v>
      </c>
      <c r="D17367">
        <v>-112.42910000000001</v>
      </c>
      <c r="E17367" s="1" t="s">
        <v>53</v>
      </c>
      <c r="F17367" t="s">
        <v>11461</v>
      </c>
      <c r="G17367">
        <v>0</v>
      </c>
      <c r="H17367">
        <v>0</v>
      </c>
      <c r="I17367">
        <v>0</v>
      </c>
    </row>
    <row r="17368" spans="1:9" hidden="1" x14ac:dyDescent="0.3">
      <c r="A17368" s="1" t="s">
        <v>159</v>
      </c>
      <c r="B17368" s="1" t="s">
        <v>393</v>
      </c>
      <c r="C17368">
        <v>33.291800000000002</v>
      </c>
      <c r="D17368">
        <v>-112.42910000000001</v>
      </c>
      <c r="E17368" s="1" t="s">
        <v>54</v>
      </c>
      <c r="F17368" t="s">
        <v>11656</v>
      </c>
      <c r="G17368">
        <v>0</v>
      </c>
      <c r="H17368">
        <v>0</v>
      </c>
      <c r="I17368">
        <v>0</v>
      </c>
    </row>
    <row r="17369" spans="1:9" hidden="1" x14ac:dyDescent="0.3">
      <c r="A17369" s="1" t="s">
        <v>159</v>
      </c>
      <c r="B17369" s="1" t="s">
        <v>393</v>
      </c>
      <c r="C17369">
        <v>33.291800000000002</v>
      </c>
      <c r="D17369">
        <v>-112.42910000000001</v>
      </c>
      <c r="E17369" s="1" t="s">
        <v>21548</v>
      </c>
      <c r="F17369" t="s">
        <v>21882</v>
      </c>
      <c r="G17369">
        <v>0</v>
      </c>
      <c r="H17369">
        <v>0</v>
      </c>
      <c r="I17369">
        <v>0</v>
      </c>
    </row>
    <row r="17370" spans="1:9" hidden="1" x14ac:dyDescent="0.3">
      <c r="A17370" s="1" t="s">
        <v>159</v>
      </c>
      <c r="B17370" s="1" t="s">
        <v>394</v>
      </c>
      <c r="C17370">
        <v>35.803199999999997</v>
      </c>
      <c r="D17370">
        <v>-78.566100000000006</v>
      </c>
      <c r="E17370" s="1" t="s">
        <v>4</v>
      </c>
      <c r="F17370" t="s">
        <v>1052</v>
      </c>
      <c r="G17370">
        <v>0</v>
      </c>
      <c r="H17370">
        <v>0</v>
      </c>
      <c r="I17370">
        <v>0</v>
      </c>
    </row>
    <row r="17371" spans="1:9" hidden="1" x14ac:dyDescent="0.3">
      <c r="A17371" s="1" t="s">
        <v>159</v>
      </c>
      <c r="B17371" s="1" t="s">
        <v>394</v>
      </c>
      <c r="C17371">
        <v>35.803199999999997</v>
      </c>
      <c r="D17371">
        <v>-78.566100000000006</v>
      </c>
      <c r="E17371" s="1" t="s">
        <v>5</v>
      </c>
      <c r="F17371" t="s">
        <v>1294</v>
      </c>
      <c r="G17371">
        <v>0</v>
      </c>
      <c r="H17371">
        <v>0</v>
      </c>
      <c r="I17371">
        <v>0</v>
      </c>
    </row>
    <row r="17372" spans="1:9" hidden="1" x14ac:dyDescent="0.3">
      <c r="A17372" s="1" t="s">
        <v>159</v>
      </c>
      <c r="B17372" s="1" t="s">
        <v>394</v>
      </c>
      <c r="C17372">
        <v>35.803199999999997</v>
      </c>
      <c r="D17372">
        <v>-78.566100000000006</v>
      </c>
      <c r="E17372" s="1" t="s">
        <v>6</v>
      </c>
      <c r="F17372" t="s">
        <v>1536</v>
      </c>
      <c r="G17372">
        <v>0</v>
      </c>
      <c r="H17372">
        <v>0</v>
      </c>
      <c r="I17372">
        <v>0</v>
      </c>
    </row>
    <row r="17373" spans="1:9" hidden="1" x14ac:dyDescent="0.3">
      <c r="A17373" s="1" t="s">
        <v>159</v>
      </c>
      <c r="B17373" s="1" t="s">
        <v>394</v>
      </c>
      <c r="C17373">
        <v>35.803199999999997</v>
      </c>
      <c r="D17373">
        <v>-78.566100000000006</v>
      </c>
      <c r="E17373" s="1" t="s">
        <v>7</v>
      </c>
      <c r="F17373" t="s">
        <v>1777</v>
      </c>
      <c r="G17373">
        <v>0</v>
      </c>
      <c r="H17373">
        <v>0</v>
      </c>
      <c r="I17373">
        <v>0</v>
      </c>
    </row>
    <row r="17374" spans="1:9" hidden="1" x14ac:dyDescent="0.3">
      <c r="A17374" s="1" t="s">
        <v>159</v>
      </c>
      <c r="B17374" s="1" t="s">
        <v>394</v>
      </c>
      <c r="C17374">
        <v>35.803199999999997</v>
      </c>
      <c r="D17374">
        <v>-78.566100000000006</v>
      </c>
      <c r="E17374" s="1" t="s">
        <v>8</v>
      </c>
      <c r="F17374" t="s">
        <v>2016</v>
      </c>
      <c r="G17374">
        <v>0</v>
      </c>
      <c r="H17374">
        <v>0</v>
      </c>
      <c r="I17374">
        <v>0</v>
      </c>
    </row>
    <row r="17375" spans="1:9" hidden="1" x14ac:dyDescent="0.3">
      <c r="A17375" s="1" t="s">
        <v>159</v>
      </c>
      <c r="B17375" s="1" t="s">
        <v>394</v>
      </c>
      <c r="C17375">
        <v>35.803199999999997</v>
      </c>
      <c r="D17375">
        <v>-78.566100000000006</v>
      </c>
      <c r="E17375" s="1" t="s">
        <v>9</v>
      </c>
      <c r="F17375" t="s">
        <v>2254</v>
      </c>
      <c r="G17375">
        <v>0</v>
      </c>
      <c r="H17375">
        <v>0</v>
      </c>
      <c r="I17375">
        <v>0</v>
      </c>
    </row>
    <row r="17376" spans="1:9" hidden="1" x14ac:dyDescent="0.3">
      <c r="A17376" s="1" t="s">
        <v>159</v>
      </c>
      <c r="B17376" s="1" t="s">
        <v>394</v>
      </c>
      <c r="C17376">
        <v>35.803199999999997</v>
      </c>
      <c r="D17376">
        <v>-78.566100000000006</v>
      </c>
      <c r="E17376" s="1" t="s">
        <v>10</v>
      </c>
      <c r="F17376" t="s">
        <v>2492</v>
      </c>
      <c r="G17376">
        <v>0</v>
      </c>
      <c r="H17376">
        <v>0</v>
      </c>
      <c r="I17376">
        <v>0</v>
      </c>
    </row>
    <row r="17377" spans="1:9" hidden="1" x14ac:dyDescent="0.3">
      <c r="A17377" s="1" t="s">
        <v>159</v>
      </c>
      <c r="B17377" s="1" t="s">
        <v>394</v>
      </c>
      <c r="C17377">
        <v>35.803199999999997</v>
      </c>
      <c r="D17377">
        <v>-78.566100000000006</v>
      </c>
      <c r="E17377" s="1" t="s">
        <v>11</v>
      </c>
      <c r="F17377" t="s">
        <v>2730</v>
      </c>
      <c r="G17377">
        <v>0</v>
      </c>
      <c r="H17377">
        <v>0</v>
      </c>
      <c r="I17377">
        <v>0</v>
      </c>
    </row>
    <row r="17378" spans="1:9" hidden="1" x14ac:dyDescent="0.3">
      <c r="A17378" s="1" t="s">
        <v>159</v>
      </c>
      <c r="B17378" s="1" t="s">
        <v>394</v>
      </c>
      <c r="C17378">
        <v>35.803199999999997</v>
      </c>
      <c r="D17378">
        <v>-78.566100000000006</v>
      </c>
      <c r="E17378" s="1" t="s">
        <v>12</v>
      </c>
      <c r="F17378" t="s">
        <v>2968</v>
      </c>
      <c r="G17378">
        <v>0</v>
      </c>
      <c r="H17378">
        <v>0</v>
      </c>
      <c r="I17378">
        <v>0</v>
      </c>
    </row>
    <row r="17379" spans="1:9" hidden="1" x14ac:dyDescent="0.3">
      <c r="A17379" s="1" t="s">
        <v>159</v>
      </c>
      <c r="B17379" s="1" t="s">
        <v>394</v>
      </c>
      <c r="C17379">
        <v>35.803199999999997</v>
      </c>
      <c r="D17379">
        <v>-78.566100000000006</v>
      </c>
      <c r="E17379" s="1" t="s">
        <v>13</v>
      </c>
      <c r="F17379" t="s">
        <v>3205</v>
      </c>
      <c r="G17379">
        <v>0</v>
      </c>
      <c r="H17379">
        <v>0</v>
      </c>
      <c r="I17379">
        <v>0</v>
      </c>
    </row>
    <row r="17380" spans="1:9" hidden="1" x14ac:dyDescent="0.3">
      <c r="A17380" s="1" t="s">
        <v>159</v>
      </c>
      <c r="B17380" s="1" t="s">
        <v>394</v>
      </c>
      <c r="C17380">
        <v>35.803199999999997</v>
      </c>
      <c r="D17380">
        <v>-78.566100000000006</v>
      </c>
      <c r="E17380" s="1" t="s">
        <v>14</v>
      </c>
      <c r="F17380" t="s">
        <v>3441</v>
      </c>
      <c r="G17380">
        <v>0</v>
      </c>
      <c r="H17380">
        <v>0</v>
      </c>
      <c r="I17380">
        <v>0</v>
      </c>
    </row>
    <row r="17381" spans="1:9" hidden="1" x14ac:dyDescent="0.3">
      <c r="A17381" s="1" t="s">
        <v>159</v>
      </c>
      <c r="B17381" s="1" t="s">
        <v>394</v>
      </c>
      <c r="C17381">
        <v>35.803199999999997</v>
      </c>
      <c r="D17381">
        <v>-78.566100000000006</v>
      </c>
      <c r="E17381" s="1" t="s">
        <v>15</v>
      </c>
      <c r="F17381" t="s">
        <v>3677</v>
      </c>
      <c r="G17381">
        <v>0</v>
      </c>
      <c r="H17381">
        <v>0</v>
      </c>
      <c r="I17381">
        <v>0</v>
      </c>
    </row>
    <row r="17382" spans="1:9" hidden="1" x14ac:dyDescent="0.3">
      <c r="A17382" s="1" t="s">
        <v>159</v>
      </c>
      <c r="B17382" s="1" t="s">
        <v>394</v>
      </c>
      <c r="C17382">
        <v>35.803199999999997</v>
      </c>
      <c r="D17382">
        <v>-78.566100000000006</v>
      </c>
      <c r="E17382" s="1" t="s">
        <v>16</v>
      </c>
      <c r="F17382" t="s">
        <v>3913</v>
      </c>
      <c r="G17382">
        <v>0</v>
      </c>
      <c r="H17382">
        <v>0</v>
      </c>
      <c r="I17382">
        <v>0</v>
      </c>
    </row>
    <row r="17383" spans="1:9" hidden="1" x14ac:dyDescent="0.3">
      <c r="A17383" s="1" t="s">
        <v>159</v>
      </c>
      <c r="B17383" s="1" t="s">
        <v>394</v>
      </c>
      <c r="C17383">
        <v>35.803199999999997</v>
      </c>
      <c r="D17383">
        <v>-78.566100000000006</v>
      </c>
      <c r="E17383" s="1" t="s">
        <v>17</v>
      </c>
      <c r="F17383" t="s">
        <v>4148</v>
      </c>
      <c r="G17383">
        <v>0</v>
      </c>
      <c r="H17383">
        <v>0</v>
      </c>
      <c r="I17383">
        <v>0</v>
      </c>
    </row>
    <row r="17384" spans="1:9" hidden="1" x14ac:dyDescent="0.3">
      <c r="A17384" s="1" t="s">
        <v>159</v>
      </c>
      <c r="B17384" s="1" t="s">
        <v>394</v>
      </c>
      <c r="C17384">
        <v>35.803199999999997</v>
      </c>
      <c r="D17384">
        <v>-78.566100000000006</v>
      </c>
      <c r="E17384" s="1" t="s">
        <v>18</v>
      </c>
      <c r="F17384" t="s">
        <v>4383</v>
      </c>
      <c r="G17384">
        <v>0</v>
      </c>
      <c r="H17384">
        <v>0</v>
      </c>
      <c r="I17384">
        <v>0</v>
      </c>
    </row>
    <row r="17385" spans="1:9" hidden="1" x14ac:dyDescent="0.3">
      <c r="A17385" s="1" t="s">
        <v>159</v>
      </c>
      <c r="B17385" s="1" t="s">
        <v>394</v>
      </c>
      <c r="C17385">
        <v>35.803199999999997</v>
      </c>
      <c r="D17385">
        <v>-78.566100000000006</v>
      </c>
      <c r="E17385" s="1" t="s">
        <v>19</v>
      </c>
      <c r="F17385" t="s">
        <v>4618</v>
      </c>
      <c r="G17385">
        <v>0</v>
      </c>
      <c r="H17385">
        <v>0</v>
      </c>
      <c r="I17385">
        <v>0</v>
      </c>
    </row>
    <row r="17386" spans="1:9" hidden="1" x14ac:dyDescent="0.3">
      <c r="A17386" s="1" t="s">
        <v>159</v>
      </c>
      <c r="B17386" s="1" t="s">
        <v>394</v>
      </c>
      <c r="C17386">
        <v>35.803199999999997</v>
      </c>
      <c r="D17386">
        <v>-78.566100000000006</v>
      </c>
      <c r="E17386" s="1" t="s">
        <v>20</v>
      </c>
      <c r="F17386" t="s">
        <v>4853</v>
      </c>
      <c r="G17386">
        <v>0</v>
      </c>
      <c r="H17386">
        <v>0</v>
      </c>
      <c r="I17386">
        <v>0</v>
      </c>
    </row>
    <row r="17387" spans="1:9" hidden="1" x14ac:dyDescent="0.3">
      <c r="A17387" s="1" t="s">
        <v>159</v>
      </c>
      <c r="B17387" s="1" t="s">
        <v>394</v>
      </c>
      <c r="C17387">
        <v>35.803199999999997</v>
      </c>
      <c r="D17387">
        <v>-78.566100000000006</v>
      </c>
      <c r="E17387" s="1" t="s">
        <v>21</v>
      </c>
      <c r="F17387" t="s">
        <v>5088</v>
      </c>
      <c r="G17387">
        <v>0</v>
      </c>
      <c r="H17387">
        <v>0</v>
      </c>
      <c r="I17387">
        <v>0</v>
      </c>
    </row>
    <row r="17388" spans="1:9" hidden="1" x14ac:dyDescent="0.3">
      <c r="A17388" s="1" t="s">
        <v>159</v>
      </c>
      <c r="B17388" s="1" t="s">
        <v>394</v>
      </c>
      <c r="C17388">
        <v>35.803199999999997</v>
      </c>
      <c r="D17388">
        <v>-78.566100000000006</v>
      </c>
      <c r="E17388" s="1" t="s">
        <v>22</v>
      </c>
      <c r="F17388" t="s">
        <v>5323</v>
      </c>
      <c r="G17388">
        <v>0</v>
      </c>
      <c r="H17388">
        <v>0</v>
      </c>
      <c r="I17388">
        <v>0</v>
      </c>
    </row>
    <row r="17389" spans="1:9" hidden="1" x14ac:dyDescent="0.3">
      <c r="A17389" s="1" t="s">
        <v>159</v>
      </c>
      <c r="B17389" s="1" t="s">
        <v>394</v>
      </c>
      <c r="C17389">
        <v>35.803199999999997</v>
      </c>
      <c r="D17389">
        <v>-78.566100000000006</v>
      </c>
      <c r="E17389" s="1" t="s">
        <v>23</v>
      </c>
      <c r="F17389" t="s">
        <v>5558</v>
      </c>
      <c r="G17389">
        <v>0</v>
      </c>
      <c r="H17389">
        <v>0</v>
      </c>
      <c r="I17389">
        <v>0</v>
      </c>
    </row>
    <row r="17390" spans="1:9" hidden="1" x14ac:dyDescent="0.3">
      <c r="A17390" s="1" t="s">
        <v>159</v>
      </c>
      <c r="B17390" s="1" t="s">
        <v>394</v>
      </c>
      <c r="C17390">
        <v>35.803199999999997</v>
      </c>
      <c r="D17390">
        <v>-78.566100000000006</v>
      </c>
      <c r="E17390" s="1" t="s">
        <v>24</v>
      </c>
      <c r="F17390" t="s">
        <v>5793</v>
      </c>
      <c r="G17390">
        <v>0</v>
      </c>
      <c r="H17390">
        <v>0</v>
      </c>
      <c r="I17390">
        <v>0</v>
      </c>
    </row>
    <row r="17391" spans="1:9" hidden="1" x14ac:dyDescent="0.3">
      <c r="A17391" s="1" t="s">
        <v>159</v>
      </c>
      <c r="B17391" s="1" t="s">
        <v>394</v>
      </c>
      <c r="C17391">
        <v>35.803199999999997</v>
      </c>
      <c r="D17391">
        <v>-78.566100000000006</v>
      </c>
      <c r="E17391" s="1" t="s">
        <v>25</v>
      </c>
      <c r="F17391" t="s">
        <v>6027</v>
      </c>
      <c r="G17391">
        <v>0</v>
      </c>
      <c r="H17391">
        <v>0</v>
      </c>
      <c r="I17391">
        <v>0</v>
      </c>
    </row>
    <row r="17392" spans="1:9" hidden="1" x14ac:dyDescent="0.3">
      <c r="A17392" s="1" t="s">
        <v>159</v>
      </c>
      <c r="B17392" s="1" t="s">
        <v>394</v>
      </c>
      <c r="C17392">
        <v>35.803199999999997</v>
      </c>
      <c r="D17392">
        <v>-78.566100000000006</v>
      </c>
      <c r="E17392" s="1" t="s">
        <v>26</v>
      </c>
      <c r="F17392" t="s">
        <v>6261</v>
      </c>
      <c r="G17392">
        <v>0</v>
      </c>
      <c r="H17392">
        <v>0</v>
      </c>
      <c r="I17392">
        <v>0</v>
      </c>
    </row>
    <row r="17393" spans="1:9" hidden="1" x14ac:dyDescent="0.3">
      <c r="A17393" s="1" t="s">
        <v>159</v>
      </c>
      <c r="B17393" s="1" t="s">
        <v>394</v>
      </c>
      <c r="C17393">
        <v>35.803199999999997</v>
      </c>
      <c r="D17393">
        <v>-78.566100000000006</v>
      </c>
      <c r="E17393" s="1" t="s">
        <v>27</v>
      </c>
      <c r="F17393" t="s">
        <v>6495</v>
      </c>
      <c r="G17393">
        <v>0</v>
      </c>
      <c r="H17393">
        <v>0</v>
      </c>
      <c r="I17393">
        <v>0</v>
      </c>
    </row>
    <row r="17394" spans="1:9" hidden="1" x14ac:dyDescent="0.3">
      <c r="A17394" s="1" t="s">
        <v>159</v>
      </c>
      <c r="B17394" s="1" t="s">
        <v>394</v>
      </c>
      <c r="C17394">
        <v>35.803199999999997</v>
      </c>
      <c r="D17394">
        <v>-78.566100000000006</v>
      </c>
      <c r="E17394" s="1" t="s">
        <v>28</v>
      </c>
      <c r="F17394" t="s">
        <v>6729</v>
      </c>
      <c r="G17394">
        <v>0</v>
      </c>
      <c r="H17394">
        <v>0</v>
      </c>
      <c r="I17394">
        <v>0</v>
      </c>
    </row>
    <row r="17395" spans="1:9" hidden="1" x14ac:dyDescent="0.3">
      <c r="A17395" s="1" t="s">
        <v>159</v>
      </c>
      <c r="B17395" s="1" t="s">
        <v>394</v>
      </c>
      <c r="C17395">
        <v>35.803199999999997</v>
      </c>
      <c r="D17395">
        <v>-78.566100000000006</v>
      </c>
      <c r="E17395" s="1" t="s">
        <v>29</v>
      </c>
      <c r="F17395" t="s">
        <v>6963</v>
      </c>
      <c r="G17395">
        <v>0</v>
      </c>
      <c r="H17395">
        <v>0</v>
      </c>
      <c r="I17395">
        <v>0</v>
      </c>
    </row>
    <row r="17396" spans="1:9" hidden="1" x14ac:dyDescent="0.3">
      <c r="A17396" s="1" t="s">
        <v>159</v>
      </c>
      <c r="B17396" s="1" t="s">
        <v>394</v>
      </c>
      <c r="C17396">
        <v>35.803199999999997</v>
      </c>
      <c r="D17396">
        <v>-78.566100000000006</v>
      </c>
      <c r="E17396" s="1" t="s">
        <v>30</v>
      </c>
      <c r="F17396" t="s">
        <v>7197</v>
      </c>
      <c r="G17396">
        <v>0</v>
      </c>
      <c r="H17396">
        <v>0</v>
      </c>
      <c r="I17396">
        <v>0</v>
      </c>
    </row>
    <row r="17397" spans="1:9" hidden="1" x14ac:dyDescent="0.3">
      <c r="A17397" s="1" t="s">
        <v>159</v>
      </c>
      <c r="B17397" s="1" t="s">
        <v>394</v>
      </c>
      <c r="C17397">
        <v>35.803199999999997</v>
      </c>
      <c r="D17397">
        <v>-78.566100000000006</v>
      </c>
      <c r="E17397" s="1" t="s">
        <v>31</v>
      </c>
      <c r="F17397" t="s">
        <v>7431</v>
      </c>
      <c r="G17397">
        <v>0</v>
      </c>
      <c r="H17397">
        <v>0</v>
      </c>
      <c r="I17397">
        <v>0</v>
      </c>
    </row>
    <row r="17398" spans="1:9" hidden="1" x14ac:dyDescent="0.3">
      <c r="A17398" s="1" t="s">
        <v>159</v>
      </c>
      <c r="B17398" s="1" t="s">
        <v>394</v>
      </c>
      <c r="C17398">
        <v>35.803199999999997</v>
      </c>
      <c r="D17398">
        <v>-78.566100000000006</v>
      </c>
      <c r="E17398" s="1" t="s">
        <v>32</v>
      </c>
      <c r="F17398" t="s">
        <v>7665</v>
      </c>
      <c r="G17398">
        <v>0</v>
      </c>
      <c r="H17398">
        <v>0</v>
      </c>
      <c r="I17398">
        <v>0</v>
      </c>
    </row>
    <row r="17399" spans="1:9" hidden="1" x14ac:dyDescent="0.3">
      <c r="A17399" s="1" t="s">
        <v>159</v>
      </c>
      <c r="B17399" s="1" t="s">
        <v>394</v>
      </c>
      <c r="C17399">
        <v>35.803199999999997</v>
      </c>
      <c r="D17399">
        <v>-78.566100000000006</v>
      </c>
      <c r="E17399" s="1" t="s">
        <v>33</v>
      </c>
      <c r="F17399" t="s">
        <v>7899</v>
      </c>
      <c r="G17399">
        <v>0</v>
      </c>
      <c r="H17399">
        <v>0</v>
      </c>
      <c r="I17399">
        <v>0</v>
      </c>
    </row>
    <row r="17400" spans="1:9" hidden="1" x14ac:dyDescent="0.3">
      <c r="A17400" s="1" t="s">
        <v>159</v>
      </c>
      <c r="B17400" s="1" t="s">
        <v>394</v>
      </c>
      <c r="C17400">
        <v>35.803199999999997</v>
      </c>
      <c r="D17400">
        <v>-78.566100000000006</v>
      </c>
      <c r="E17400" s="1" t="s">
        <v>34</v>
      </c>
      <c r="F17400" t="s">
        <v>8133</v>
      </c>
      <c r="G17400">
        <v>0</v>
      </c>
      <c r="H17400">
        <v>0</v>
      </c>
      <c r="I17400">
        <v>0</v>
      </c>
    </row>
    <row r="17401" spans="1:9" hidden="1" x14ac:dyDescent="0.3">
      <c r="A17401" s="1" t="s">
        <v>159</v>
      </c>
      <c r="B17401" s="1" t="s">
        <v>394</v>
      </c>
      <c r="C17401">
        <v>35.803199999999997</v>
      </c>
      <c r="D17401">
        <v>-78.566100000000006</v>
      </c>
      <c r="E17401" s="1" t="s">
        <v>35</v>
      </c>
      <c r="F17401" t="s">
        <v>8365</v>
      </c>
      <c r="G17401">
        <v>0</v>
      </c>
      <c r="H17401">
        <v>0</v>
      </c>
      <c r="I17401">
        <v>0</v>
      </c>
    </row>
    <row r="17402" spans="1:9" hidden="1" x14ac:dyDescent="0.3">
      <c r="A17402" s="1" t="s">
        <v>159</v>
      </c>
      <c r="B17402" s="1" t="s">
        <v>394</v>
      </c>
      <c r="C17402">
        <v>35.803199999999997</v>
      </c>
      <c r="D17402">
        <v>-78.566100000000006</v>
      </c>
      <c r="E17402" s="1" t="s">
        <v>36</v>
      </c>
      <c r="F17402" t="s">
        <v>8597</v>
      </c>
      <c r="G17402">
        <v>0</v>
      </c>
      <c r="H17402">
        <v>0</v>
      </c>
      <c r="I17402">
        <v>0</v>
      </c>
    </row>
    <row r="17403" spans="1:9" hidden="1" x14ac:dyDescent="0.3">
      <c r="A17403" s="1" t="s">
        <v>159</v>
      </c>
      <c r="B17403" s="1" t="s">
        <v>394</v>
      </c>
      <c r="C17403">
        <v>35.803199999999997</v>
      </c>
      <c r="D17403">
        <v>-78.566100000000006</v>
      </c>
      <c r="E17403" s="1" t="s">
        <v>37</v>
      </c>
      <c r="F17403" t="s">
        <v>8828</v>
      </c>
      <c r="G17403">
        <v>0</v>
      </c>
      <c r="H17403">
        <v>0</v>
      </c>
      <c r="I17403">
        <v>0</v>
      </c>
    </row>
    <row r="17404" spans="1:9" hidden="1" x14ac:dyDescent="0.3">
      <c r="A17404" s="1" t="s">
        <v>159</v>
      </c>
      <c r="B17404" s="1" t="s">
        <v>394</v>
      </c>
      <c r="C17404">
        <v>35.803199999999997</v>
      </c>
      <c r="D17404">
        <v>-78.566100000000006</v>
      </c>
      <c r="E17404" s="1" t="s">
        <v>38</v>
      </c>
      <c r="F17404" t="s">
        <v>9059</v>
      </c>
      <c r="G17404">
        <v>0</v>
      </c>
      <c r="H17404">
        <v>0</v>
      </c>
      <c r="I17404">
        <v>0</v>
      </c>
    </row>
    <row r="17405" spans="1:9" hidden="1" x14ac:dyDescent="0.3">
      <c r="A17405" s="1" t="s">
        <v>159</v>
      </c>
      <c r="B17405" s="1" t="s">
        <v>394</v>
      </c>
      <c r="C17405">
        <v>35.803199999999997</v>
      </c>
      <c r="D17405">
        <v>-78.566100000000006</v>
      </c>
      <c r="E17405" s="1" t="s">
        <v>39</v>
      </c>
      <c r="F17405" t="s">
        <v>9290</v>
      </c>
      <c r="G17405">
        <v>0</v>
      </c>
      <c r="H17405">
        <v>0</v>
      </c>
      <c r="I17405">
        <v>0</v>
      </c>
    </row>
    <row r="17406" spans="1:9" hidden="1" x14ac:dyDescent="0.3">
      <c r="A17406" s="1" t="s">
        <v>159</v>
      </c>
      <c r="B17406" s="1" t="s">
        <v>394</v>
      </c>
      <c r="C17406">
        <v>35.803199999999997</v>
      </c>
      <c r="D17406">
        <v>-78.566100000000006</v>
      </c>
      <c r="E17406" s="1" t="s">
        <v>40</v>
      </c>
      <c r="F17406" t="s">
        <v>9521</v>
      </c>
      <c r="G17406">
        <v>0</v>
      </c>
      <c r="H17406">
        <v>0</v>
      </c>
      <c r="I17406">
        <v>0</v>
      </c>
    </row>
    <row r="17407" spans="1:9" hidden="1" x14ac:dyDescent="0.3">
      <c r="A17407" s="1" t="s">
        <v>159</v>
      </c>
      <c r="B17407" s="1" t="s">
        <v>394</v>
      </c>
      <c r="C17407">
        <v>35.803199999999997</v>
      </c>
      <c r="D17407">
        <v>-78.566100000000006</v>
      </c>
      <c r="E17407" s="1" t="s">
        <v>41</v>
      </c>
      <c r="F17407" t="s">
        <v>9752</v>
      </c>
      <c r="G17407">
        <v>0</v>
      </c>
      <c r="H17407">
        <v>0</v>
      </c>
      <c r="I17407">
        <v>0</v>
      </c>
    </row>
    <row r="17408" spans="1:9" hidden="1" x14ac:dyDescent="0.3">
      <c r="A17408" s="1" t="s">
        <v>159</v>
      </c>
      <c r="B17408" s="1" t="s">
        <v>394</v>
      </c>
      <c r="C17408">
        <v>35.803199999999997</v>
      </c>
      <c r="D17408">
        <v>-78.566100000000006</v>
      </c>
      <c r="E17408" s="1" t="s">
        <v>42</v>
      </c>
      <c r="F17408" t="s">
        <v>9983</v>
      </c>
      <c r="G17408">
        <v>0</v>
      </c>
      <c r="H17408">
        <v>0</v>
      </c>
      <c r="I17408">
        <v>0</v>
      </c>
    </row>
    <row r="17409" spans="1:9" hidden="1" x14ac:dyDescent="0.3">
      <c r="A17409" s="1" t="s">
        <v>159</v>
      </c>
      <c r="B17409" s="1" t="s">
        <v>394</v>
      </c>
      <c r="C17409">
        <v>35.803199999999997</v>
      </c>
      <c r="D17409">
        <v>-78.566100000000006</v>
      </c>
      <c r="E17409" s="1" t="s">
        <v>43</v>
      </c>
      <c r="F17409" t="s">
        <v>10211</v>
      </c>
      <c r="G17409">
        <v>0</v>
      </c>
      <c r="H17409">
        <v>0</v>
      </c>
      <c r="I17409">
        <v>0</v>
      </c>
    </row>
    <row r="17410" spans="1:9" hidden="1" x14ac:dyDescent="0.3">
      <c r="A17410" s="1" t="s">
        <v>159</v>
      </c>
      <c r="B17410" s="1" t="s">
        <v>394</v>
      </c>
      <c r="C17410">
        <v>35.803199999999997</v>
      </c>
      <c r="D17410">
        <v>-78.566100000000006</v>
      </c>
      <c r="E17410" s="1" t="s">
        <v>44</v>
      </c>
      <c r="F17410" t="s">
        <v>10438</v>
      </c>
      <c r="G17410">
        <v>0</v>
      </c>
      <c r="H17410">
        <v>0</v>
      </c>
      <c r="I17410">
        <v>0</v>
      </c>
    </row>
    <row r="17411" spans="1:9" hidden="1" x14ac:dyDescent="0.3">
      <c r="A17411" s="1" t="s">
        <v>159</v>
      </c>
      <c r="B17411" s="1" t="s">
        <v>394</v>
      </c>
      <c r="C17411">
        <v>35.803199999999997</v>
      </c>
      <c r="D17411">
        <v>-78.566100000000006</v>
      </c>
      <c r="E17411" s="1" t="s">
        <v>45</v>
      </c>
      <c r="F17411" t="s">
        <v>17888</v>
      </c>
      <c r="G17411">
        <v>0</v>
      </c>
      <c r="H17411">
        <v>1</v>
      </c>
      <c r="I17411">
        <v>0</v>
      </c>
    </row>
    <row r="17412" spans="1:9" hidden="1" x14ac:dyDescent="0.3">
      <c r="A17412" s="1" t="s">
        <v>159</v>
      </c>
      <c r="B17412" s="1" t="s">
        <v>394</v>
      </c>
      <c r="C17412">
        <v>35.803199999999997</v>
      </c>
      <c r="D17412">
        <v>-78.566100000000006</v>
      </c>
      <c r="E17412" s="1" t="s">
        <v>46</v>
      </c>
      <c r="F17412" t="s">
        <v>17889</v>
      </c>
      <c r="G17412">
        <v>0</v>
      </c>
      <c r="H17412">
        <v>1</v>
      </c>
      <c r="I17412">
        <v>0</v>
      </c>
    </row>
    <row r="17413" spans="1:9" hidden="1" x14ac:dyDescent="0.3">
      <c r="A17413" s="1" t="s">
        <v>159</v>
      </c>
      <c r="B17413" s="1" t="s">
        <v>394</v>
      </c>
      <c r="C17413">
        <v>35.803199999999997</v>
      </c>
      <c r="D17413">
        <v>-78.566100000000006</v>
      </c>
      <c r="E17413" s="1" t="s">
        <v>47</v>
      </c>
      <c r="F17413" t="s">
        <v>17890</v>
      </c>
      <c r="G17413">
        <v>0</v>
      </c>
      <c r="H17413">
        <v>1</v>
      </c>
      <c r="I17413">
        <v>0</v>
      </c>
    </row>
    <row r="17414" spans="1:9" hidden="1" x14ac:dyDescent="0.3">
      <c r="A17414" s="1" t="s">
        <v>159</v>
      </c>
      <c r="B17414" s="1" t="s">
        <v>394</v>
      </c>
      <c r="C17414">
        <v>35.803199999999997</v>
      </c>
      <c r="D17414">
        <v>-78.566100000000006</v>
      </c>
      <c r="E17414" s="1" t="s">
        <v>48</v>
      </c>
      <c r="F17414" t="s">
        <v>17891</v>
      </c>
      <c r="G17414">
        <v>0</v>
      </c>
      <c r="H17414">
        <v>1</v>
      </c>
      <c r="I17414">
        <v>0</v>
      </c>
    </row>
    <row r="17415" spans="1:9" hidden="1" x14ac:dyDescent="0.3">
      <c r="A17415" s="1" t="s">
        <v>159</v>
      </c>
      <c r="B17415" s="1" t="s">
        <v>394</v>
      </c>
      <c r="C17415">
        <v>35.803199999999997</v>
      </c>
      <c r="D17415">
        <v>-78.566100000000006</v>
      </c>
      <c r="E17415" s="1" t="s">
        <v>49</v>
      </c>
      <c r="F17415" t="s">
        <v>17892</v>
      </c>
      <c r="G17415">
        <v>0</v>
      </c>
      <c r="H17415">
        <v>1</v>
      </c>
      <c r="I17415">
        <v>0</v>
      </c>
    </row>
    <row r="17416" spans="1:9" hidden="1" x14ac:dyDescent="0.3">
      <c r="A17416" s="1" t="s">
        <v>159</v>
      </c>
      <c r="B17416" s="1" t="s">
        <v>394</v>
      </c>
      <c r="C17416">
        <v>35.803199999999997</v>
      </c>
      <c r="D17416">
        <v>-78.566100000000006</v>
      </c>
      <c r="E17416" s="1" t="s">
        <v>50</v>
      </c>
      <c r="F17416" t="s">
        <v>17893</v>
      </c>
      <c r="G17416">
        <v>0</v>
      </c>
      <c r="H17416">
        <v>1</v>
      </c>
      <c r="I17416">
        <v>0</v>
      </c>
    </row>
    <row r="17417" spans="1:9" hidden="1" x14ac:dyDescent="0.3">
      <c r="A17417" s="1" t="s">
        <v>159</v>
      </c>
      <c r="B17417" s="1" t="s">
        <v>394</v>
      </c>
      <c r="C17417">
        <v>35.803199999999997</v>
      </c>
      <c r="D17417">
        <v>-78.566100000000006</v>
      </c>
      <c r="E17417" s="1" t="s">
        <v>51</v>
      </c>
      <c r="F17417" t="s">
        <v>17894</v>
      </c>
      <c r="G17417">
        <v>0</v>
      </c>
      <c r="H17417">
        <v>1</v>
      </c>
      <c r="I17417">
        <v>0</v>
      </c>
    </row>
    <row r="17418" spans="1:9" hidden="1" x14ac:dyDescent="0.3">
      <c r="A17418" s="1" t="s">
        <v>159</v>
      </c>
      <c r="B17418" s="1" t="s">
        <v>394</v>
      </c>
      <c r="C17418">
        <v>35.803199999999997</v>
      </c>
      <c r="D17418">
        <v>-78.566100000000006</v>
      </c>
      <c r="E17418" s="1" t="s">
        <v>52</v>
      </c>
      <c r="F17418" t="s">
        <v>11264</v>
      </c>
      <c r="G17418">
        <v>0</v>
      </c>
      <c r="H17418">
        <v>0</v>
      </c>
      <c r="I17418">
        <v>0</v>
      </c>
    </row>
    <row r="17419" spans="1:9" hidden="1" x14ac:dyDescent="0.3">
      <c r="A17419" s="1" t="s">
        <v>159</v>
      </c>
      <c r="B17419" s="1" t="s">
        <v>394</v>
      </c>
      <c r="C17419">
        <v>35.803199999999997</v>
      </c>
      <c r="D17419">
        <v>-78.566100000000006</v>
      </c>
      <c r="E17419" s="1" t="s">
        <v>53</v>
      </c>
      <c r="F17419" t="s">
        <v>11462</v>
      </c>
      <c r="G17419">
        <v>0</v>
      </c>
      <c r="H17419">
        <v>0</v>
      </c>
      <c r="I17419">
        <v>0</v>
      </c>
    </row>
    <row r="17420" spans="1:9" hidden="1" x14ac:dyDescent="0.3">
      <c r="A17420" s="1" t="s">
        <v>159</v>
      </c>
      <c r="B17420" s="1" t="s">
        <v>394</v>
      </c>
      <c r="C17420">
        <v>35.803199999999997</v>
      </c>
      <c r="D17420">
        <v>-78.566100000000006</v>
      </c>
      <c r="E17420" s="1" t="s">
        <v>54</v>
      </c>
      <c r="F17420" t="s">
        <v>11657</v>
      </c>
      <c r="G17420">
        <v>0</v>
      </c>
      <c r="H17420">
        <v>0</v>
      </c>
      <c r="I17420">
        <v>0</v>
      </c>
    </row>
    <row r="17421" spans="1:9" hidden="1" x14ac:dyDescent="0.3">
      <c r="A17421" s="1" t="s">
        <v>159</v>
      </c>
      <c r="B17421" s="1" t="s">
        <v>394</v>
      </c>
      <c r="C17421">
        <v>35.803199999999997</v>
      </c>
      <c r="D17421">
        <v>-78.566100000000006</v>
      </c>
      <c r="E17421" s="1" t="s">
        <v>21548</v>
      </c>
      <c r="F17421" t="s">
        <v>21883</v>
      </c>
      <c r="G17421">
        <v>0</v>
      </c>
      <c r="H17421">
        <v>0</v>
      </c>
      <c r="I17421">
        <v>0</v>
      </c>
    </row>
    <row r="17422" spans="1:9" hidden="1" x14ac:dyDescent="0.3">
      <c r="A17422" s="1" t="s">
        <v>159</v>
      </c>
      <c r="B17422" s="1" t="s">
        <v>395</v>
      </c>
      <c r="C17422">
        <v>41.122</v>
      </c>
      <c r="D17422">
        <v>-73.794899999999998</v>
      </c>
      <c r="E17422" s="1" t="s">
        <v>4</v>
      </c>
      <c r="F17422" t="s">
        <v>1053</v>
      </c>
      <c r="G17422">
        <v>0</v>
      </c>
      <c r="H17422">
        <v>0</v>
      </c>
      <c r="I17422">
        <v>0</v>
      </c>
    </row>
    <row r="17423" spans="1:9" hidden="1" x14ac:dyDescent="0.3">
      <c r="A17423" s="1" t="s">
        <v>159</v>
      </c>
      <c r="B17423" s="1" t="s">
        <v>395</v>
      </c>
      <c r="C17423">
        <v>41.122</v>
      </c>
      <c r="D17423">
        <v>-73.794899999999998</v>
      </c>
      <c r="E17423" s="1" t="s">
        <v>5</v>
      </c>
      <c r="F17423" t="s">
        <v>1295</v>
      </c>
      <c r="G17423">
        <v>0</v>
      </c>
      <c r="H17423">
        <v>0</v>
      </c>
      <c r="I17423">
        <v>0</v>
      </c>
    </row>
    <row r="17424" spans="1:9" hidden="1" x14ac:dyDescent="0.3">
      <c r="A17424" s="1" t="s">
        <v>159</v>
      </c>
      <c r="B17424" s="1" t="s">
        <v>395</v>
      </c>
      <c r="C17424">
        <v>41.122</v>
      </c>
      <c r="D17424">
        <v>-73.794899999999998</v>
      </c>
      <c r="E17424" s="1" t="s">
        <v>6</v>
      </c>
      <c r="F17424" t="s">
        <v>1537</v>
      </c>
      <c r="G17424">
        <v>0</v>
      </c>
      <c r="H17424">
        <v>0</v>
      </c>
      <c r="I17424">
        <v>0</v>
      </c>
    </row>
    <row r="17425" spans="1:9" hidden="1" x14ac:dyDescent="0.3">
      <c r="A17425" s="1" t="s">
        <v>159</v>
      </c>
      <c r="B17425" s="1" t="s">
        <v>395</v>
      </c>
      <c r="C17425">
        <v>41.122</v>
      </c>
      <c r="D17425">
        <v>-73.794899999999998</v>
      </c>
      <c r="E17425" s="1" t="s">
        <v>7</v>
      </c>
      <c r="F17425" t="s">
        <v>1778</v>
      </c>
      <c r="G17425">
        <v>0</v>
      </c>
      <c r="H17425">
        <v>0</v>
      </c>
      <c r="I17425">
        <v>0</v>
      </c>
    </row>
    <row r="17426" spans="1:9" hidden="1" x14ac:dyDescent="0.3">
      <c r="A17426" s="1" t="s">
        <v>159</v>
      </c>
      <c r="B17426" s="1" t="s">
        <v>395</v>
      </c>
      <c r="C17426">
        <v>41.122</v>
      </c>
      <c r="D17426">
        <v>-73.794899999999998</v>
      </c>
      <c r="E17426" s="1" t="s">
        <v>8</v>
      </c>
      <c r="F17426" t="s">
        <v>2017</v>
      </c>
      <c r="G17426">
        <v>0</v>
      </c>
      <c r="H17426">
        <v>0</v>
      </c>
      <c r="I17426">
        <v>0</v>
      </c>
    </row>
    <row r="17427" spans="1:9" hidden="1" x14ac:dyDescent="0.3">
      <c r="A17427" s="1" t="s">
        <v>159</v>
      </c>
      <c r="B17427" s="1" t="s">
        <v>395</v>
      </c>
      <c r="C17427">
        <v>41.122</v>
      </c>
      <c r="D17427">
        <v>-73.794899999999998</v>
      </c>
      <c r="E17427" s="1" t="s">
        <v>9</v>
      </c>
      <c r="F17427" t="s">
        <v>2255</v>
      </c>
      <c r="G17427">
        <v>0</v>
      </c>
      <c r="H17427">
        <v>0</v>
      </c>
      <c r="I17427">
        <v>0</v>
      </c>
    </row>
    <row r="17428" spans="1:9" hidden="1" x14ac:dyDescent="0.3">
      <c r="A17428" s="1" t="s">
        <v>159</v>
      </c>
      <c r="B17428" s="1" t="s">
        <v>395</v>
      </c>
      <c r="C17428">
        <v>41.122</v>
      </c>
      <c r="D17428">
        <v>-73.794899999999998</v>
      </c>
      <c r="E17428" s="1" t="s">
        <v>10</v>
      </c>
      <c r="F17428" t="s">
        <v>2493</v>
      </c>
      <c r="G17428">
        <v>0</v>
      </c>
      <c r="H17428">
        <v>0</v>
      </c>
      <c r="I17428">
        <v>0</v>
      </c>
    </row>
    <row r="17429" spans="1:9" hidden="1" x14ac:dyDescent="0.3">
      <c r="A17429" s="1" t="s">
        <v>159</v>
      </c>
      <c r="B17429" s="1" t="s">
        <v>395</v>
      </c>
      <c r="C17429">
        <v>41.122</v>
      </c>
      <c r="D17429">
        <v>-73.794899999999998</v>
      </c>
      <c r="E17429" s="1" t="s">
        <v>11</v>
      </c>
      <c r="F17429" t="s">
        <v>2731</v>
      </c>
      <c r="G17429">
        <v>0</v>
      </c>
      <c r="H17429">
        <v>0</v>
      </c>
      <c r="I17429">
        <v>0</v>
      </c>
    </row>
    <row r="17430" spans="1:9" hidden="1" x14ac:dyDescent="0.3">
      <c r="A17430" s="1" t="s">
        <v>159</v>
      </c>
      <c r="B17430" s="1" t="s">
        <v>395</v>
      </c>
      <c r="C17430">
        <v>41.122</v>
      </c>
      <c r="D17430">
        <v>-73.794899999999998</v>
      </c>
      <c r="E17430" s="1" t="s">
        <v>12</v>
      </c>
      <c r="F17430" t="s">
        <v>2969</v>
      </c>
      <c r="G17430">
        <v>0</v>
      </c>
      <c r="H17430">
        <v>0</v>
      </c>
      <c r="I17430">
        <v>0</v>
      </c>
    </row>
    <row r="17431" spans="1:9" hidden="1" x14ac:dyDescent="0.3">
      <c r="A17431" s="1" t="s">
        <v>159</v>
      </c>
      <c r="B17431" s="1" t="s">
        <v>395</v>
      </c>
      <c r="C17431">
        <v>41.122</v>
      </c>
      <c r="D17431">
        <v>-73.794899999999998</v>
      </c>
      <c r="E17431" s="1" t="s">
        <v>13</v>
      </c>
      <c r="F17431" t="s">
        <v>3206</v>
      </c>
      <c r="G17431">
        <v>0</v>
      </c>
      <c r="H17431">
        <v>0</v>
      </c>
      <c r="I17431">
        <v>0</v>
      </c>
    </row>
    <row r="17432" spans="1:9" hidden="1" x14ac:dyDescent="0.3">
      <c r="A17432" s="1" t="s">
        <v>159</v>
      </c>
      <c r="B17432" s="1" t="s">
        <v>395</v>
      </c>
      <c r="C17432">
        <v>41.122</v>
      </c>
      <c r="D17432">
        <v>-73.794899999999998</v>
      </c>
      <c r="E17432" s="1" t="s">
        <v>14</v>
      </c>
      <c r="F17432" t="s">
        <v>3442</v>
      </c>
      <c r="G17432">
        <v>0</v>
      </c>
      <c r="H17432">
        <v>0</v>
      </c>
      <c r="I17432">
        <v>0</v>
      </c>
    </row>
    <row r="17433" spans="1:9" hidden="1" x14ac:dyDescent="0.3">
      <c r="A17433" s="1" t="s">
        <v>159</v>
      </c>
      <c r="B17433" s="1" t="s">
        <v>395</v>
      </c>
      <c r="C17433">
        <v>41.122</v>
      </c>
      <c r="D17433">
        <v>-73.794899999999998</v>
      </c>
      <c r="E17433" s="1" t="s">
        <v>15</v>
      </c>
      <c r="F17433" t="s">
        <v>3678</v>
      </c>
      <c r="G17433">
        <v>0</v>
      </c>
      <c r="H17433">
        <v>0</v>
      </c>
      <c r="I17433">
        <v>0</v>
      </c>
    </row>
    <row r="17434" spans="1:9" hidden="1" x14ac:dyDescent="0.3">
      <c r="A17434" s="1" t="s">
        <v>159</v>
      </c>
      <c r="B17434" s="1" t="s">
        <v>395</v>
      </c>
      <c r="C17434">
        <v>41.122</v>
      </c>
      <c r="D17434">
        <v>-73.794899999999998</v>
      </c>
      <c r="E17434" s="1" t="s">
        <v>16</v>
      </c>
      <c r="F17434" t="s">
        <v>3914</v>
      </c>
      <c r="G17434">
        <v>0</v>
      </c>
      <c r="H17434">
        <v>0</v>
      </c>
      <c r="I17434">
        <v>0</v>
      </c>
    </row>
    <row r="17435" spans="1:9" hidden="1" x14ac:dyDescent="0.3">
      <c r="A17435" s="1" t="s">
        <v>159</v>
      </c>
      <c r="B17435" s="1" t="s">
        <v>395</v>
      </c>
      <c r="C17435">
        <v>41.122</v>
      </c>
      <c r="D17435">
        <v>-73.794899999999998</v>
      </c>
      <c r="E17435" s="1" t="s">
        <v>17</v>
      </c>
      <c r="F17435" t="s">
        <v>4149</v>
      </c>
      <c r="G17435">
        <v>0</v>
      </c>
      <c r="H17435">
        <v>0</v>
      </c>
      <c r="I17435">
        <v>0</v>
      </c>
    </row>
    <row r="17436" spans="1:9" hidden="1" x14ac:dyDescent="0.3">
      <c r="A17436" s="1" t="s">
        <v>159</v>
      </c>
      <c r="B17436" s="1" t="s">
        <v>395</v>
      </c>
      <c r="C17436">
        <v>41.122</v>
      </c>
      <c r="D17436">
        <v>-73.794899999999998</v>
      </c>
      <c r="E17436" s="1" t="s">
        <v>18</v>
      </c>
      <c r="F17436" t="s">
        <v>4384</v>
      </c>
      <c r="G17436">
        <v>0</v>
      </c>
      <c r="H17436">
        <v>0</v>
      </c>
      <c r="I17436">
        <v>0</v>
      </c>
    </row>
    <row r="17437" spans="1:9" hidden="1" x14ac:dyDescent="0.3">
      <c r="A17437" s="1" t="s">
        <v>159</v>
      </c>
      <c r="B17437" s="1" t="s">
        <v>395</v>
      </c>
      <c r="C17437">
        <v>41.122</v>
      </c>
      <c r="D17437">
        <v>-73.794899999999998</v>
      </c>
      <c r="E17437" s="1" t="s">
        <v>19</v>
      </c>
      <c r="F17437" t="s">
        <v>4619</v>
      </c>
      <c r="G17437">
        <v>0</v>
      </c>
      <c r="H17437">
        <v>0</v>
      </c>
      <c r="I17437">
        <v>0</v>
      </c>
    </row>
    <row r="17438" spans="1:9" hidden="1" x14ac:dyDescent="0.3">
      <c r="A17438" s="1" t="s">
        <v>159</v>
      </c>
      <c r="B17438" s="1" t="s">
        <v>395</v>
      </c>
      <c r="C17438">
        <v>41.122</v>
      </c>
      <c r="D17438">
        <v>-73.794899999999998</v>
      </c>
      <c r="E17438" s="1" t="s">
        <v>20</v>
      </c>
      <c r="F17438" t="s">
        <v>4854</v>
      </c>
      <c r="G17438">
        <v>0</v>
      </c>
      <c r="H17438">
        <v>0</v>
      </c>
      <c r="I17438">
        <v>0</v>
      </c>
    </row>
    <row r="17439" spans="1:9" hidden="1" x14ac:dyDescent="0.3">
      <c r="A17439" s="1" t="s">
        <v>159</v>
      </c>
      <c r="B17439" s="1" t="s">
        <v>395</v>
      </c>
      <c r="C17439">
        <v>41.122</v>
      </c>
      <c r="D17439">
        <v>-73.794899999999998</v>
      </c>
      <c r="E17439" s="1" t="s">
        <v>21</v>
      </c>
      <c r="F17439" t="s">
        <v>5089</v>
      </c>
      <c r="G17439">
        <v>0</v>
      </c>
      <c r="H17439">
        <v>0</v>
      </c>
      <c r="I17439">
        <v>0</v>
      </c>
    </row>
    <row r="17440" spans="1:9" hidden="1" x14ac:dyDescent="0.3">
      <c r="A17440" s="1" t="s">
        <v>159</v>
      </c>
      <c r="B17440" s="1" t="s">
        <v>395</v>
      </c>
      <c r="C17440">
        <v>41.122</v>
      </c>
      <c r="D17440">
        <v>-73.794899999999998</v>
      </c>
      <c r="E17440" s="1" t="s">
        <v>22</v>
      </c>
      <c r="F17440" t="s">
        <v>5324</v>
      </c>
      <c r="G17440">
        <v>0</v>
      </c>
      <c r="H17440">
        <v>0</v>
      </c>
      <c r="I17440">
        <v>0</v>
      </c>
    </row>
    <row r="17441" spans="1:9" hidden="1" x14ac:dyDescent="0.3">
      <c r="A17441" s="1" t="s">
        <v>159</v>
      </c>
      <c r="B17441" s="1" t="s">
        <v>395</v>
      </c>
      <c r="C17441">
        <v>41.122</v>
      </c>
      <c r="D17441">
        <v>-73.794899999999998</v>
      </c>
      <c r="E17441" s="1" t="s">
        <v>23</v>
      </c>
      <c r="F17441" t="s">
        <v>5559</v>
      </c>
      <c r="G17441">
        <v>0</v>
      </c>
      <c r="H17441">
        <v>0</v>
      </c>
      <c r="I17441">
        <v>0</v>
      </c>
    </row>
    <row r="17442" spans="1:9" hidden="1" x14ac:dyDescent="0.3">
      <c r="A17442" s="1" t="s">
        <v>159</v>
      </c>
      <c r="B17442" s="1" t="s">
        <v>395</v>
      </c>
      <c r="C17442">
        <v>41.122</v>
      </c>
      <c r="D17442">
        <v>-73.794899999999998</v>
      </c>
      <c r="E17442" s="1" t="s">
        <v>24</v>
      </c>
      <c r="F17442" t="s">
        <v>5794</v>
      </c>
      <c r="G17442">
        <v>0</v>
      </c>
      <c r="H17442">
        <v>0</v>
      </c>
      <c r="I17442">
        <v>0</v>
      </c>
    </row>
    <row r="17443" spans="1:9" hidden="1" x14ac:dyDescent="0.3">
      <c r="A17443" s="1" t="s">
        <v>159</v>
      </c>
      <c r="B17443" s="1" t="s">
        <v>395</v>
      </c>
      <c r="C17443">
        <v>41.122</v>
      </c>
      <c r="D17443">
        <v>-73.794899999999998</v>
      </c>
      <c r="E17443" s="1" t="s">
        <v>25</v>
      </c>
      <c r="F17443" t="s">
        <v>6028</v>
      </c>
      <c r="G17443">
        <v>0</v>
      </c>
      <c r="H17443">
        <v>0</v>
      </c>
      <c r="I17443">
        <v>0</v>
      </c>
    </row>
    <row r="17444" spans="1:9" hidden="1" x14ac:dyDescent="0.3">
      <c r="A17444" s="1" t="s">
        <v>159</v>
      </c>
      <c r="B17444" s="1" t="s">
        <v>395</v>
      </c>
      <c r="C17444">
        <v>41.122</v>
      </c>
      <c r="D17444">
        <v>-73.794899999999998</v>
      </c>
      <c r="E17444" s="1" t="s">
        <v>26</v>
      </c>
      <c r="F17444" t="s">
        <v>6262</v>
      </c>
      <c r="G17444">
        <v>0</v>
      </c>
      <c r="H17444">
        <v>0</v>
      </c>
      <c r="I17444">
        <v>0</v>
      </c>
    </row>
    <row r="17445" spans="1:9" hidden="1" x14ac:dyDescent="0.3">
      <c r="A17445" s="1" t="s">
        <v>159</v>
      </c>
      <c r="B17445" s="1" t="s">
        <v>395</v>
      </c>
      <c r="C17445">
        <v>41.122</v>
      </c>
      <c r="D17445">
        <v>-73.794899999999998</v>
      </c>
      <c r="E17445" s="1" t="s">
        <v>27</v>
      </c>
      <c r="F17445" t="s">
        <v>6496</v>
      </c>
      <c r="G17445">
        <v>0</v>
      </c>
      <c r="H17445">
        <v>0</v>
      </c>
      <c r="I17445">
        <v>0</v>
      </c>
    </row>
    <row r="17446" spans="1:9" hidden="1" x14ac:dyDescent="0.3">
      <c r="A17446" s="1" t="s">
        <v>159</v>
      </c>
      <c r="B17446" s="1" t="s">
        <v>395</v>
      </c>
      <c r="C17446">
        <v>41.122</v>
      </c>
      <c r="D17446">
        <v>-73.794899999999998</v>
      </c>
      <c r="E17446" s="1" t="s">
        <v>28</v>
      </c>
      <c r="F17446" t="s">
        <v>6730</v>
      </c>
      <c r="G17446">
        <v>0</v>
      </c>
      <c r="H17446">
        <v>0</v>
      </c>
      <c r="I17446">
        <v>0</v>
      </c>
    </row>
    <row r="17447" spans="1:9" hidden="1" x14ac:dyDescent="0.3">
      <c r="A17447" s="1" t="s">
        <v>159</v>
      </c>
      <c r="B17447" s="1" t="s">
        <v>395</v>
      </c>
      <c r="C17447">
        <v>41.122</v>
      </c>
      <c r="D17447">
        <v>-73.794899999999998</v>
      </c>
      <c r="E17447" s="1" t="s">
        <v>29</v>
      </c>
      <c r="F17447" t="s">
        <v>6964</v>
      </c>
      <c r="G17447">
        <v>0</v>
      </c>
      <c r="H17447">
        <v>0</v>
      </c>
      <c r="I17447">
        <v>0</v>
      </c>
    </row>
    <row r="17448" spans="1:9" hidden="1" x14ac:dyDescent="0.3">
      <c r="A17448" s="1" t="s">
        <v>159</v>
      </c>
      <c r="B17448" s="1" t="s">
        <v>395</v>
      </c>
      <c r="C17448">
        <v>41.122</v>
      </c>
      <c r="D17448">
        <v>-73.794899999999998</v>
      </c>
      <c r="E17448" s="1" t="s">
        <v>30</v>
      </c>
      <c r="F17448" t="s">
        <v>7198</v>
      </c>
      <c r="G17448">
        <v>0</v>
      </c>
      <c r="H17448">
        <v>0</v>
      </c>
      <c r="I17448">
        <v>0</v>
      </c>
    </row>
    <row r="17449" spans="1:9" hidden="1" x14ac:dyDescent="0.3">
      <c r="A17449" s="1" t="s">
        <v>159</v>
      </c>
      <c r="B17449" s="1" t="s">
        <v>395</v>
      </c>
      <c r="C17449">
        <v>41.122</v>
      </c>
      <c r="D17449">
        <v>-73.794899999999998</v>
      </c>
      <c r="E17449" s="1" t="s">
        <v>31</v>
      </c>
      <c r="F17449" t="s">
        <v>7432</v>
      </c>
      <c r="G17449">
        <v>0</v>
      </c>
      <c r="H17449">
        <v>0</v>
      </c>
      <c r="I17449">
        <v>0</v>
      </c>
    </row>
    <row r="17450" spans="1:9" hidden="1" x14ac:dyDescent="0.3">
      <c r="A17450" s="1" t="s">
        <v>159</v>
      </c>
      <c r="B17450" s="1" t="s">
        <v>395</v>
      </c>
      <c r="C17450">
        <v>41.122</v>
      </c>
      <c r="D17450">
        <v>-73.794899999999998</v>
      </c>
      <c r="E17450" s="1" t="s">
        <v>32</v>
      </c>
      <c r="F17450" t="s">
        <v>7666</v>
      </c>
      <c r="G17450">
        <v>0</v>
      </c>
      <c r="H17450">
        <v>0</v>
      </c>
      <c r="I17450">
        <v>0</v>
      </c>
    </row>
    <row r="17451" spans="1:9" hidden="1" x14ac:dyDescent="0.3">
      <c r="A17451" s="1" t="s">
        <v>159</v>
      </c>
      <c r="B17451" s="1" t="s">
        <v>395</v>
      </c>
      <c r="C17451">
        <v>41.122</v>
      </c>
      <c r="D17451">
        <v>-73.794899999999998</v>
      </c>
      <c r="E17451" s="1" t="s">
        <v>33</v>
      </c>
      <c r="F17451" t="s">
        <v>7900</v>
      </c>
      <c r="G17451">
        <v>0</v>
      </c>
      <c r="H17451">
        <v>0</v>
      </c>
      <c r="I17451">
        <v>0</v>
      </c>
    </row>
    <row r="17452" spans="1:9" hidden="1" x14ac:dyDescent="0.3">
      <c r="A17452" s="1" t="s">
        <v>159</v>
      </c>
      <c r="B17452" s="1" t="s">
        <v>395</v>
      </c>
      <c r="C17452">
        <v>41.122</v>
      </c>
      <c r="D17452">
        <v>-73.794899999999998</v>
      </c>
      <c r="E17452" s="1" t="s">
        <v>34</v>
      </c>
      <c r="F17452" t="s">
        <v>8134</v>
      </c>
      <c r="G17452">
        <v>0</v>
      </c>
      <c r="H17452">
        <v>0</v>
      </c>
      <c r="I17452">
        <v>0</v>
      </c>
    </row>
    <row r="17453" spans="1:9" hidden="1" x14ac:dyDescent="0.3">
      <c r="A17453" s="1" t="s">
        <v>159</v>
      </c>
      <c r="B17453" s="1" t="s">
        <v>395</v>
      </c>
      <c r="C17453">
        <v>41.122</v>
      </c>
      <c r="D17453">
        <v>-73.794899999999998</v>
      </c>
      <c r="E17453" s="1" t="s">
        <v>35</v>
      </c>
      <c r="F17453" t="s">
        <v>8366</v>
      </c>
      <c r="G17453">
        <v>0</v>
      </c>
      <c r="H17453">
        <v>0</v>
      </c>
      <c r="I17453">
        <v>0</v>
      </c>
    </row>
    <row r="17454" spans="1:9" hidden="1" x14ac:dyDescent="0.3">
      <c r="A17454" s="1" t="s">
        <v>159</v>
      </c>
      <c r="B17454" s="1" t="s">
        <v>395</v>
      </c>
      <c r="C17454">
        <v>41.122</v>
      </c>
      <c r="D17454">
        <v>-73.794899999999998</v>
      </c>
      <c r="E17454" s="1" t="s">
        <v>36</v>
      </c>
      <c r="F17454" t="s">
        <v>8598</v>
      </c>
      <c r="G17454">
        <v>0</v>
      </c>
      <c r="H17454">
        <v>0</v>
      </c>
      <c r="I17454">
        <v>0</v>
      </c>
    </row>
    <row r="17455" spans="1:9" hidden="1" x14ac:dyDescent="0.3">
      <c r="A17455" s="1" t="s">
        <v>159</v>
      </c>
      <c r="B17455" s="1" t="s">
        <v>395</v>
      </c>
      <c r="C17455">
        <v>41.122</v>
      </c>
      <c r="D17455">
        <v>-73.794899999999998</v>
      </c>
      <c r="E17455" s="1" t="s">
        <v>37</v>
      </c>
      <c r="F17455" t="s">
        <v>8829</v>
      </c>
      <c r="G17455">
        <v>0</v>
      </c>
      <c r="H17455">
        <v>0</v>
      </c>
      <c r="I17455">
        <v>0</v>
      </c>
    </row>
    <row r="17456" spans="1:9" hidden="1" x14ac:dyDescent="0.3">
      <c r="A17456" s="1" t="s">
        <v>159</v>
      </c>
      <c r="B17456" s="1" t="s">
        <v>395</v>
      </c>
      <c r="C17456">
        <v>41.122</v>
      </c>
      <c r="D17456">
        <v>-73.794899999999998</v>
      </c>
      <c r="E17456" s="1" t="s">
        <v>38</v>
      </c>
      <c r="F17456" t="s">
        <v>9060</v>
      </c>
      <c r="G17456">
        <v>0</v>
      </c>
      <c r="H17456">
        <v>0</v>
      </c>
      <c r="I17456">
        <v>0</v>
      </c>
    </row>
    <row r="17457" spans="1:9" hidden="1" x14ac:dyDescent="0.3">
      <c r="A17457" s="1" t="s">
        <v>159</v>
      </c>
      <c r="B17457" s="1" t="s">
        <v>395</v>
      </c>
      <c r="C17457">
        <v>41.122</v>
      </c>
      <c r="D17457">
        <v>-73.794899999999998</v>
      </c>
      <c r="E17457" s="1" t="s">
        <v>39</v>
      </c>
      <c r="F17457" t="s">
        <v>9291</v>
      </c>
      <c r="G17457">
        <v>0</v>
      </c>
      <c r="H17457">
        <v>0</v>
      </c>
      <c r="I17457">
        <v>0</v>
      </c>
    </row>
    <row r="17458" spans="1:9" hidden="1" x14ac:dyDescent="0.3">
      <c r="A17458" s="1" t="s">
        <v>159</v>
      </c>
      <c r="B17458" s="1" t="s">
        <v>395</v>
      </c>
      <c r="C17458">
        <v>41.122</v>
      </c>
      <c r="D17458">
        <v>-73.794899999999998</v>
      </c>
      <c r="E17458" s="1" t="s">
        <v>40</v>
      </c>
      <c r="F17458" t="s">
        <v>9522</v>
      </c>
      <c r="G17458">
        <v>0</v>
      </c>
      <c r="H17458">
        <v>0</v>
      </c>
      <c r="I17458">
        <v>0</v>
      </c>
    </row>
    <row r="17459" spans="1:9" hidden="1" x14ac:dyDescent="0.3">
      <c r="A17459" s="1" t="s">
        <v>159</v>
      </c>
      <c r="B17459" s="1" t="s">
        <v>395</v>
      </c>
      <c r="C17459">
        <v>41.122</v>
      </c>
      <c r="D17459">
        <v>-73.794899999999998</v>
      </c>
      <c r="E17459" s="1" t="s">
        <v>41</v>
      </c>
      <c r="F17459" t="s">
        <v>9753</v>
      </c>
      <c r="G17459">
        <v>0</v>
      </c>
      <c r="H17459">
        <v>0</v>
      </c>
      <c r="I17459">
        <v>0</v>
      </c>
    </row>
    <row r="17460" spans="1:9" hidden="1" x14ac:dyDescent="0.3">
      <c r="A17460" s="1" t="s">
        <v>159</v>
      </c>
      <c r="B17460" s="1" t="s">
        <v>395</v>
      </c>
      <c r="C17460">
        <v>41.122</v>
      </c>
      <c r="D17460">
        <v>-73.794899999999998</v>
      </c>
      <c r="E17460" s="1" t="s">
        <v>42</v>
      </c>
      <c r="F17460" t="s">
        <v>9984</v>
      </c>
      <c r="G17460">
        <v>0</v>
      </c>
      <c r="H17460">
        <v>0</v>
      </c>
      <c r="I17460">
        <v>0</v>
      </c>
    </row>
    <row r="17461" spans="1:9" hidden="1" x14ac:dyDescent="0.3">
      <c r="A17461" s="1" t="s">
        <v>159</v>
      </c>
      <c r="B17461" s="1" t="s">
        <v>395</v>
      </c>
      <c r="C17461">
        <v>41.122</v>
      </c>
      <c r="D17461">
        <v>-73.794899999999998</v>
      </c>
      <c r="E17461" s="1" t="s">
        <v>43</v>
      </c>
      <c r="F17461" t="s">
        <v>10212</v>
      </c>
      <c r="G17461">
        <v>0</v>
      </c>
      <c r="H17461">
        <v>0</v>
      </c>
      <c r="I17461">
        <v>0</v>
      </c>
    </row>
    <row r="17462" spans="1:9" hidden="1" x14ac:dyDescent="0.3">
      <c r="A17462" s="1" t="s">
        <v>159</v>
      </c>
      <c r="B17462" s="1" t="s">
        <v>395</v>
      </c>
      <c r="C17462">
        <v>41.122</v>
      </c>
      <c r="D17462">
        <v>-73.794899999999998</v>
      </c>
      <c r="E17462" s="1" t="s">
        <v>44</v>
      </c>
      <c r="F17462" t="s">
        <v>10439</v>
      </c>
      <c r="G17462">
        <v>0</v>
      </c>
      <c r="H17462">
        <v>0</v>
      </c>
      <c r="I17462">
        <v>0</v>
      </c>
    </row>
    <row r="17463" spans="1:9" hidden="1" x14ac:dyDescent="0.3">
      <c r="A17463" s="1" t="s">
        <v>159</v>
      </c>
      <c r="B17463" s="1" t="s">
        <v>395</v>
      </c>
      <c r="C17463">
        <v>41.122</v>
      </c>
      <c r="D17463">
        <v>-73.794899999999998</v>
      </c>
      <c r="E17463" s="1" t="s">
        <v>45</v>
      </c>
      <c r="F17463" t="s">
        <v>17895</v>
      </c>
      <c r="G17463">
        <v>0</v>
      </c>
      <c r="H17463">
        <v>1</v>
      </c>
      <c r="I17463">
        <v>0</v>
      </c>
    </row>
    <row r="17464" spans="1:9" hidden="1" x14ac:dyDescent="0.3">
      <c r="A17464" s="1" t="s">
        <v>159</v>
      </c>
      <c r="B17464" s="1" t="s">
        <v>395</v>
      </c>
      <c r="C17464">
        <v>41.122</v>
      </c>
      <c r="D17464">
        <v>-73.794899999999998</v>
      </c>
      <c r="E17464" s="1" t="s">
        <v>46</v>
      </c>
      <c r="F17464" t="s">
        <v>17325</v>
      </c>
      <c r="G17464">
        <v>0</v>
      </c>
      <c r="H17464">
        <v>10</v>
      </c>
      <c r="I17464">
        <v>0</v>
      </c>
    </row>
    <row r="17465" spans="1:9" hidden="1" x14ac:dyDescent="0.3">
      <c r="A17465" s="1" t="s">
        <v>159</v>
      </c>
      <c r="B17465" s="1" t="s">
        <v>395</v>
      </c>
      <c r="C17465">
        <v>41.122</v>
      </c>
      <c r="D17465">
        <v>-73.794899999999998</v>
      </c>
      <c r="E17465" s="1" t="s">
        <v>47</v>
      </c>
      <c r="F17465" t="s">
        <v>17326</v>
      </c>
      <c r="G17465">
        <v>0</v>
      </c>
      <c r="H17465">
        <v>18</v>
      </c>
      <c r="I17465">
        <v>0</v>
      </c>
    </row>
    <row r="17466" spans="1:9" hidden="1" x14ac:dyDescent="0.3">
      <c r="A17466" s="1" t="s">
        <v>159</v>
      </c>
      <c r="B17466" s="1" t="s">
        <v>395</v>
      </c>
      <c r="C17466">
        <v>41.122</v>
      </c>
      <c r="D17466">
        <v>-73.794899999999998</v>
      </c>
      <c r="E17466" s="1" t="s">
        <v>48</v>
      </c>
      <c r="F17466" t="s">
        <v>17327</v>
      </c>
      <c r="G17466">
        <v>0</v>
      </c>
      <c r="H17466">
        <v>19</v>
      </c>
      <c r="I17466">
        <v>0</v>
      </c>
    </row>
    <row r="17467" spans="1:9" hidden="1" x14ac:dyDescent="0.3">
      <c r="A17467" s="1" t="s">
        <v>159</v>
      </c>
      <c r="B17467" s="1" t="s">
        <v>395</v>
      </c>
      <c r="C17467">
        <v>41.122</v>
      </c>
      <c r="D17467">
        <v>-73.794899999999998</v>
      </c>
      <c r="E17467" s="1" t="s">
        <v>49</v>
      </c>
      <c r="F17467" t="s">
        <v>17328</v>
      </c>
      <c r="G17467">
        <v>0</v>
      </c>
      <c r="H17467">
        <v>57</v>
      </c>
      <c r="I17467">
        <v>0</v>
      </c>
    </row>
    <row r="17468" spans="1:9" hidden="1" x14ac:dyDescent="0.3">
      <c r="A17468" s="1" t="s">
        <v>159</v>
      </c>
      <c r="B17468" s="1" t="s">
        <v>395</v>
      </c>
      <c r="C17468">
        <v>41.122</v>
      </c>
      <c r="D17468">
        <v>-73.794899999999998</v>
      </c>
      <c r="E17468" s="1" t="s">
        <v>50</v>
      </c>
      <c r="F17468" t="s">
        <v>17329</v>
      </c>
      <c r="G17468">
        <v>0</v>
      </c>
      <c r="H17468">
        <v>83</v>
      </c>
      <c r="I17468">
        <v>0</v>
      </c>
    </row>
    <row r="17469" spans="1:9" hidden="1" x14ac:dyDescent="0.3">
      <c r="A17469" s="1" t="s">
        <v>159</v>
      </c>
      <c r="B17469" s="1" t="s">
        <v>395</v>
      </c>
      <c r="C17469">
        <v>41.122</v>
      </c>
      <c r="D17469">
        <v>-73.794899999999998</v>
      </c>
      <c r="E17469" s="1" t="s">
        <v>51</v>
      </c>
      <c r="F17469" t="s">
        <v>17330</v>
      </c>
      <c r="G17469">
        <v>0</v>
      </c>
      <c r="H17469">
        <v>98</v>
      </c>
      <c r="I17469">
        <v>0</v>
      </c>
    </row>
    <row r="17470" spans="1:9" hidden="1" x14ac:dyDescent="0.3">
      <c r="A17470" s="1" t="s">
        <v>159</v>
      </c>
      <c r="B17470" s="1" t="s">
        <v>395</v>
      </c>
      <c r="C17470">
        <v>41.122</v>
      </c>
      <c r="D17470">
        <v>-73.794899999999998</v>
      </c>
      <c r="E17470" s="1" t="s">
        <v>52</v>
      </c>
      <c r="F17470" t="s">
        <v>11265</v>
      </c>
      <c r="G17470">
        <v>0</v>
      </c>
      <c r="H17470">
        <v>0</v>
      </c>
      <c r="I17470">
        <v>0</v>
      </c>
    </row>
    <row r="17471" spans="1:9" hidden="1" x14ac:dyDescent="0.3">
      <c r="A17471" s="1" t="s">
        <v>159</v>
      </c>
      <c r="B17471" s="1" t="s">
        <v>395</v>
      </c>
      <c r="C17471">
        <v>41.122</v>
      </c>
      <c r="D17471">
        <v>-73.794899999999998</v>
      </c>
      <c r="E17471" s="1" t="s">
        <v>53</v>
      </c>
      <c r="F17471" t="s">
        <v>11463</v>
      </c>
      <c r="G17471">
        <v>0</v>
      </c>
      <c r="H17471">
        <v>0</v>
      </c>
      <c r="I17471">
        <v>0</v>
      </c>
    </row>
    <row r="17472" spans="1:9" hidden="1" x14ac:dyDescent="0.3">
      <c r="A17472" s="1" t="s">
        <v>159</v>
      </c>
      <c r="B17472" s="1" t="s">
        <v>395</v>
      </c>
      <c r="C17472">
        <v>41.122</v>
      </c>
      <c r="D17472">
        <v>-73.794899999999998</v>
      </c>
      <c r="E17472" s="1" t="s">
        <v>54</v>
      </c>
      <c r="F17472" t="s">
        <v>11658</v>
      </c>
      <c r="G17472">
        <v>0</v>
      </c>
      <c r="H17472">
        <v>0</v>
      </c>
      <c r="I17472">
        <v>0</v>
      </c>
    </row>
    <row r="17473" spans="1:9" hidden="1" x14ac:dyDescent="0.3">
      <c r="A17473" s="1" t="s">
        <v>159</v>
      </c>
      <c r="B17473" s="1" t="s">
        <v>395</v>
      </c>
      <c r="C17473">
        <v>41.122</v>
      </c>
      <c r="D17473">
        <v>-73.794899999999998</v>
      </c>
      <c r="E17473" s="1" t="s">
        <v>21548</v>
      </c>
      <c r="F17473" t="s">
        <v>21884</v>
      </c>
      <c r="G17473">
        <v>0</v>
      </c>
      <c r="H17473">
        <v>0</v>
      </c>
      <c r="I17473">
        <v>0</v>
      </c>
    </row>
    <row r="17474" spans="1:9" hidden="1" x14ac:dyDescent="0.3">
      <c r="A17474" s="1" t="s">
        <v>159</v>
      </c>
      <c r="B17474" s="1" t="s">
        <v>396</v>
      </c>
      <c r="C17474">
        <v>43.908799999999999</v>
      </c>
      <c r="D17474">
        <v>-71.825999999999993</v>
      </c>
      <c r="E17474" s="1" t="s">
        <v>4</v>
      </c>
      <c r="F17474" t="s">
        <v>1054</v>
      </c>
      <c r="G17474">
        <v>0</v>
      </c>
      <c r="H17474">
        <v>0</v>
      </c>
      <c r="I17474">
        <v>0</v>
      </c>
    </row>
    <row r="17475" spans="1:9" hidden="1" x14ac:dyDescent="0.3">
      <c r="A17475" s="1" t="s">
        <v>159</v>
      </c>
      <c r="B17475" s="1" t="s">
        <v>396</v>
      </c>
      <c r="C17475">
        <v>43.908799999999999</v>
      </c>
      <c r="D17475">
        <v>-71.825999999999993</v>
      </c>
      <c r="E17475" s="1" t="s">
        <v>5</v>
      </c>
      <c r="F17475" t="s">
        <v>1296</v>
      </c>
      <c r="G17475">
        <v>0</v>
      </c>
      <c r="H17475">
        <v>0</v>
      </c>
      <c r="I17475">
        <v>0</v>
      </c>
    </row>
    <row r="17476" spans="1:9" hidden="1" x14ac:dyDescent="0.3">
      <c r="A17476" s="1" t="s">
        <v>159</v>
      </c>
      <c r="B17476" s="1" t="s">
        <v>396</v>
      </c>
      <c r="C17476">
        <v>43.908799999999999</v>
      </c>
      <c r="D17476">
        <v>-71.825999999999993</v>
      </c>
      <c r="E17476" s="1" t="s">
        <v>6</v>
      </c>
      <c r="F17476" t="s">
        <v>1538</v>
      </c>
      <c r="G17476">
        <v>0</v>
      </c>
      <c r="H17476">
        <v>0</v>
      </c>
      <c r="I17476">
        <v>0</v>
      </c>
    </row>
    <row r="17477" spans="1:9" hidden="1" x14ac:dyDescent="0.3">
      <c r="A17477" s="1" t="s">
        <v>159</v>
      </c>
      <c r="B17477" s="1" t="s">
        <v>396</v>
      </c>
      <c r="C17477">
        <v>43.908799999999999</v>
      </c>
      <c r="D17477">
        <v>-71.825999999999993</v>
      </c>
      <c r="E17477" s="1" t="s">
        <v>7</v>
      </c>
      <c r="F17477" t="s">
        <v>1779</v>
      </c>
      <c r="G17477">
        <v>0</v>
      </c>
      <c r="H17477">
        <v>0</v>
      </c>
      <c r="I17477">
        <v>0</v>
      </c>
    </row>
    <row r="17478" spans="1:9" hidden="1" x14ac:dyDescent="0.3">
      <c r="A17478" s="1" t="s">
        <v>159</v>
      </c>
      <c r="B17478" s="1" t="s">
        <v>396</v>
      </c>
      <c r="C17478">
        <v>43.908799999999999</v>
      </c>
      <c r="D17478">
        <v>-71.825999999999993</v>
      </c>
      <c r="E17478" s="1" t="s">
        <v>8</v>
      </c>
      <c r="F17478" t="s">
        <v>2018</v>
      </c>
      <c r="G17478">
        <v>0</v>
      </c>
      <c r="H17478">
        <v>0</v>
      </c>
      <c r="I17478">
        <v>0</v>
      </c>
    </row>
    <row r="17479" spans="1:9" hidden="1" x14ac:dyDescent="0.3">
      <c r="A17479" s="1" t="s">
        <v>159</v>
      </c>
      <c r="B17479" s="1" t="s">
        <v>396</v>
      </c>
      <c r="C17479">
        <v>43.908799999999999</v>
      </c>
      <c r="D17479">
        <v>-71.825999999999993</v>
      </c>
      <c r="E17479" s="1" t="s">
        <v>9</v>
      </c>
      <c r="F17479" t="s">
        <v>2256</v>
      </c>
      <c r="G17479">
        <v>0</v>
      </c>
      <c r="H17479">
        <v>0</v>
      </c>
      <c r="I17479">
        <v>0</v>
      </c>
    </row>
    <row r="17480" spans="1:9" hidden="1" x14ac:dyDescent="0.3">
      <c r="A17480" s="1" t="s">
        <v>159</v>
      </c>
      <c r="B17480" s="1" t="s">
        <v>396</v>
      </c>
      <c r="C17480">
        <v>43.908799999999999</v>
      </c>
      <c r="D17480">
        <v>-71.825999999999993</v>
      </c>
      <c r="E17480" s="1" t="s">
        <v>10</v>
      </c>
      <c r="F17480" t="s">
        <v>2494</v>
      </c>
      <c r="G17480">
        <v>0</v>
      </c>
      <c r="H17480">
        <v>0</v>
      </c>
      <c r="I17480">
        <v>0</v>
      </c>
    </row>
    <row r="17481" spans="1:9" hidden="1" x14ac:dyDescent="0.3">
      <c r="A17481" s="1" t="s">
        <v>159</v>
      </c>
      <c r="B17481" s="1" t="s">
        <v>396</v>
      </c>
      <c r="C17481">
        <v>43.908799999999999</v>
      </c>
      <c r="D17481">
        <v>-71.825999999999993</v>
      </c>
      <c r="E17481" s="1" t="s">
        <v>11</v>
      </c>
      <c r="F17481" t="s">
        <v>2732</v>
      </c>
      <c r="G17481">
        <v>0</v>
      </c>
      <c r="H17481">
        <v>0</v>
      </c>
      <c r="I17481">
        <v>0</v>
      </c>
    </row>
    <row r="17482" spans="1:9" hidden="1" x14ac:dyDescent="0.3">
      <c r="A17482" s="1" t="s">
        <v>159</v>
      </c>
      <c r="B17482" s="1" t="s">
        <v>396</v>
      </c>
      <c r="C17482">
        <v>43.908799999999999</v>
      </c>
      <c r="D17482">
        <v>-71.825999999999993</v>
      </c>
      <c r="E17482" s="1" t="s">
        <v>12</v>
      </c>
      <c r="F17482" t="s">
        <v>2970</v>
      </c>
      <c r="G17482">
        <v>0</v>
      </c>
      <c r="H17482">
        <v>0</v>
      </c>
      <c r="I17482">
        <v>0</v>
      </c>
    </row>
    <row r="17483" spans="1:9" hidden="1" x14ac:dyDescent="0.3">
      <c r="A17483" s="1" t="s">
        <v>159</v>
      </c>
      <c r="B17483" s="1" t="s">
        <v>396</v>
      </c>
      <c r="C17483">
        <v>43.908799999999999</v>
      </c>
      <c r="D17483">
        <v>-71.825999999999993</v>
      </c>
      <c r="E17483" s="1" t="s">
        <v>13</v>
      </c>
      <c r="F17483" t="s">
        <v>3207</v>
      </c>
      <c r="G17483">
        <v>0</v>
      </c>
      <c r="H17483">
        <v>0</v>
      </c>
      <c r="I17483">
        <v>0</v>
      </c>
    </row>
    <row r="17484" spans="1:9" hidden="1" x14ac:dyDescent="0.3">
      <c r="A17484" s="1" t="s">
        <v>159</v>
      </c>
      <c r="B17484" s="1" t="s">
        <v>396</v>
      </c>
      <c r="C17484">
        <v>43.908799999999999</v>
      </c>
      <c r="D17484">
        <v>-71.825999999999993</v>
      </c>
      <c r="E17484" s="1" t="s">
        <v>14</v>
      </c>
      <c r="F17484" t="s">
        <v>3443</v>
      </c>
      <c r="G17484">
        <v>0</v>
      </c>
      <c r="H17484">
        <v>0</v>
      </c>
      <c r="I17484">
        <v>0</v>
      </c>
    </row>
    <row r="17485" spans="1:9" hidden="1" x14ac:dyDescent="0.3">
      <c r="A17485" s="1" t="s">
        <v>159</v>
      </c>
      <c r="B17485" s="1" t="s">
        <v>396</v>
      </c>
      <c r="C17485">
        <v>43.908799999999999</v>
      </c>
      <c r="D17485">
        <v>-71.825999999999993</v>
      </c>
      <c r="E17485" s="1" t="s">
        <v>15</v>
      </c>
      <c r="F17485" t="s">
        <v>3679</v>
      </c>
      <c r="G17485">
        <v>0</v>
      </c>
      <c r="H17485">
        <v>0</v>
      </c>
      <c r="I17485">
        <v>0</v>
      </c>
    </row>
    <row r="17486" spans="1:9" hidden="1" x14ac:dyDescent="0.3">
      <c r="A17486" s="1" t="s">
        <v>159</v>
      </c>
      <c r="B17486" s="1" t="s">
        <v>396</v>
      </c>
      <c r="C17486">
        <v>43.908799999999999</v>
      </c>
      <c r="D17486">
        <v>-71.825999999999993</v>
      </c>
      <c r="E17486" s="1" t="s">
        <v>16</v>
      </c>
      <c r="F17486" t="s">
        <v>3915</v>
      </c>
      <c r="G17486">
        <v>0</v>
      </c>
      <c r="H17486">
        <v>0</v>
      </c>
      <c r="I17486">
        <v>0</v>
      </c>
    </row>
    <row r="17487" spans="1:9" hidden="1" x14ac:dyDescent="0.3">
      <c r="A17487" s="1" t="s">
        <v>159</v>
      </c>
      <c r="B17487" s="1" t="s">
        <v>396</v>
      </c>
      <c r="C17487">
        <v>43.908799999999999</v>
      </c>
      <c r="D17487">
        <v>-71.825999999999993</v>
      </c>
      <c r="E17487" s="1" t="s">
        <v>17</v>
      </c>
      <c r="F17487" t="s">
        <v>4150</v>
      </c>
      <c r="G17487">
        <v>0</v>
      </c>
      <c r="H17487">
        <v>0</v>
      </c>
      <c r="I17487">
        <v>0</v>
      </c>
    </row>
    <row r="17488" spans="1:9" hidden="1" x14ac:dyDescent="0.3">
      <c r="A17488" s="1" t="s">
        <v>159</v>
      </c>
      <c r="B17488" s="1" t="s">
        <v>396</v>
      </c>
      <c r="C17488">
        <v>43.908799999999999</v>
      </c>
      <c r="D17488">
        <v>-71.825999999999993</v>
      </c>
      <c r="E17488" s="1" t="s">
        <v>18</v>
      </c>
      <c r="F17488" t="s">
        <v>4385</v>
      </c>
      <c r="G17488">
        <v>0</v>
      </c>
      <c r="H17488">
        <v>0</v>
      </c>
      <c r="I17488">
        <v>0</v>
      </c>
    </row>
    <row r="17489" spans="1:9" hidden="1" x14ac:dyDescent="0.3">
      <c r="A17489" s="1" t="s">
        <v>159</v>
      </c>
      <c r="B17489" s="1" t="s">
        <v>396</v>
      </c>
      <c r="C17489">
        <v>43.908799999999999</v>
      </c>
      <c r="D17489">
        <v>-71.825999999999993</v>
      </c>
      <c r="E17489" s="1" t="s">
        <v>19</v>
      </c>
      <c r="F17489" t="s">
        <v>4620</v>
      </c>
      <c r="G17489">
        <v>0</v>
      </c>
      <c r="H17489">
        <v>0</v>
      </c>
      <c r="I17489">
        <v>0</v>
      </c>
    </row>
    <row r="17490" spans="1:9" hidden="1" x14ac:dyDescent="0.3">
      <c r="A17490" s="1" t="s">
        <v>159</v>
      </c>
      <c r="B17490" s="1" t="s">
        <v>396</v>
      </c>
      <c r="C17490">
        <v>43.908799999999999</v>
      </c>
      <c r="D17490">
        <v>-71.825999999999993</v>
      </c>
      <c r="E17490" s="1" t="s">
        <v>20</v>
      </c>
      <c r="F17490" t="s">
        <v>4855</v>
      </c>
      <c r="G17490">
        <v>0</v>
      </c>
      <c r="H17490">
        <v>0</v>
      </c>
      <c r="I17490">
        <v>0</v>
      </c>
    </row>
    <row r="17491" spans="1:9" hidden="1" x14ac:dyDescent="0.3">
      <c r="A17491" s="1" t="s">
        <v>159</v>
      </c>
      <c r="B17491" s="1" t="s">
        <v>396</v>
      </c>
      <c r="C17491">
        <v>43.908799999999999</v>
      </c>
      <c r="D17491">
        <v>-71.825999999999993</v>
      </c>
      <c r="E17491" s="1" t="s">
        <v>21</v>
      </c>
      <c r="F17491" t="s">
        <v>5090</v>
      </c>
      <c r="G17491">
        <v>0</v>
      </c>
      <c r="H17491">
        <v>0</v>
      </c>
      <c r="I17491">
        <v>0</v>
      </c>
    </row>
    <row r="17492" spans="1:9" hidden="1" x14ac:dyDescent="0.3">
      <c r="A17492" s="1" t="s">
        <v>159</v>
      </c>
      <c r="B17492" s="1" t="s">
        <v>396</v>
      </c>
      <c r="C17492">
        <v>43.908799999999999</v>
      </c>
      <c r="D17492">
        <v>-71.825999999999993</v>
      </c>
      <c r="E17492" s="1" t="s">
        <v>22</v>
      </c>
      <c r="F17492" t="s">
        <v>5325</v>
      </c>
      <c r="G17492">
        <v>0</v>
      </c>
      <c r="H17492">
        <v>0</v>
      </c>
      <c r="I17492">
        <v>0</v>
      </c>
    </row>
    <row r="17493" spans="1:9" hidden="1" x14ac:dyDescent="0.3">
      <c r="A17493" s="1" t="s">
        <v>159</v>
      </c>
      <c r="B17493" s="1" t="s">
        <v>396</v>
      </c>
      <c r="C17493">
        <v>43.908799999999999</v>
      </c>
      <c r="D17493">
        <v>-71.825999999999993</v>
      </c>
      <c r="E17493" s="1" t="s">
        <v>23</v>
      </c>
      <c r="F17493" t="s">
        <v>5560</v>
      </c>
      <c r="G17493">
        <v>0</v>
      </c>
      <c r="H17493">
        <v>0</v>
      </c>
      <c r="I17493">
        <v>0</v>
      </c>
    </row>
    <row r="17494" spans="1:9" hidden="1" x14ac:dyDescent="0.3">
      <c r="A17494" s="1" t="s">
        <v>159</v>
      </c>
      <c r="B17494" s="1" t="s">
        <v>396</v>
      </c>
      <c r="C17494">
        <v>43.908799999999999</v>
      </c>
      <c r="D17494">
        <v>-71.825999999999993</v>
      </c>
      <c r="E17494" s="1" t="s">
        <v>24</v>
      </c>
      <c r="F17494" t="s">
        <v>5795</v>
      </c>
      <c r="G17494">
        <v>0</v>
      </c>
      <c r="H17494">
        <v>0</v>
      </c>
      <c r="I17494">
        <v>0</v>
      </c>
    </row>
    <row r="17495" spans="1:9" hidden="1" x14ac:dyDescent="0.3">
      <c r="A17495" s="1" t="s">
        <v>159</v>
      </c>
      <c r="B17495" s="1" t="s">
        <v>396</v>
      </c>
      <c r="C17495">
        <v>43.908799999999999</v>
      </c>
      <c r="D17495">
        <v>-71.825999999999993</v>
      </c>
      <c r="E17495" s="1" t="s">
        <v>25</v>
      </c>
      <c r="F17495" t="s">
        <v>6029</v>
      </c>
      <c r="G17495">
        <v>0</v>
      </c>
      <c r="H17495">
        <v>0</v>
      </c>
      <c r="I17495">
        <v>0</v>
      </c>
    </row>
    <row r="17496" spans="1:9" hidden="1" x14ac:dyDescent="0.3">
      <c r="A17496" s="1" t="s">
        <v>159</v>
      </c>
      <c r="B17496" s="1" t="s">
        <v>396</v>
      </c>
      <c r="C17496">
        <v>43.908799999999999</v>
      </c>
      <c r="D17496">
        <v>-71.825999999999993</v>
      </c>
      <c r="E17496" s="1" t="s">
        <v>26</v>
      </c>
      <c r="F17496" t="s">
        <v>6263</v>
      </c>
      <c r="G17496">
        <v>0</v>
      </c>
      <c r="H17496">
        <v>0</v>
      </c>
      <c r="I17496">
        <v>0</v>
      </c>
    </row>
    <row r="17497" spans="1:9" hidden="1" x14ac:dyDescent="0.3">
      <c r="A17497" s="1" t="s">
        <v>159</v>
      </c>
      <c r="B17497" s="1" t="s">
        <v>396</v>
      </c>
      <c r="C17497">
        <v>43.908799999999999</v>
      </c>
      <c r="D17497">
        <v>-71.825999999999993</v>
      </c>
      <c r="E17497" s="1" t="s">
        <v>27</v>
      </c>
      <c r="F17497" t="s">
        <v>6497</v>
      </c>
      <c r="G17497">
        <v>0</v>
      </c>
      <c r="H17497">
        <v>0</v>
      </c>
      <c r="I17497">
        <v>0</v>
      </c>
    </row>
    <row r="17498" spans="1:9" hidden="1" x14ac:dyDescent="0.3">
      <c r="A17498" s="1" t="s">
        <v>159</v>
      </c>
      <c r="B17498" s="1" t="s">
        <v>396</v>
      </c>
      <c r="C17498">
        <v>43.908799999999999</v>
      </c>
      <c r="D17498">
        <v>-71.825999999999993</v>
      </c>
      <c r="E17498" s="1" t="s">
        <v>28</v>
      </c>
      <c r="F17498" t="s">
        <v>6731</v>
      </c>
      <c r="G17498">
        <v>0</v>
      </c>
      <c r="H17498">
        <v>0</v>
      </c>
      <c r="I17498">
        <v>0</v>
      </c>
    </row>
    <row r="17499" spans="1:9" hidden="1" x14ac:dyDescent="0.3">
      <c r="A17499" s="1" t="s">
        <v>159</v>
      </c>
      <c r="B17499" s="1" t="s">
        <v>396</v>
      </c>
      <c r="C17499">
        <v>43.908799999999999</v>
      </c>
      <c r="D17499">
        <v>-71.825999999999993</v>
      </c>
      <c r="E17499" s="1" t="s">
        <v>29</v>
      </c>
      <c r="F17499" t="s">
        <v>6965</v>
      </c>
      <c r="G17499">
        <v>0</v>
      </c>
      <c r="H17499">
        <v>0</v>
      </c>
      <c r="I17499">
        <v>0</v>
      </c>
    </row>
    <row r="17500" spans="1:9" hidden="1" x14ac:dyDescent="0.3">
      <c r="A17500" s="1" t="s">
        <v>159</v>
      </c>
      <c r="B17500" s="1" t="s">
        <v>396</v>
      </c>
      <c r="C17500">
        <v>43.908799999999999</v>
      </c>
      <c r="D17500">
        <v>-71.825999999999993</v>
      </c>
      <c r="E17500" s="1" t="s">
        <v>30</v>
      </c>
      <c r="F17500" t="s">
        <v>7199</v>
      </c>
      <c r="G17500">
        <v>0</v>
      </c>
      <c r="H17500">
        <v>0</v>
      </c>
      <c r="I17500">
        <v>0</v>
      </c>
    </row>
    <row r="17501" spans="1:9" hidden="1" x14ac:dyDescent="0.3">
      <c r="A17501" s="1" t="s">
        <v>159</v>
      </c>
      <c r="B17501" s="1" t="s">
        <v>396</v>
      </c>
      <c r="C17501">
        <v>43.908799999999999</v>
      </c>
      <c r="D17501">
        <v>-71.825999999999993</v>
      </c>
      <c r="E17501" s="1" t="s">
        <v>31</v>
      </c>
      <c r="F17501" t="s">
        <v>7433</v>
      </c>
      <c r="G17501">
        <v>0</v>
      </c>
      <c r="H17501">
        <v>0</v>
      </c>
      <c r="I17501">
        <v>0</v>
      </c>
    </row>
    <row r="17502" spans="1:9" hidden="1" x14ac:dyDescent="0.3">
      <c r="A17502" s="1" t="s">
        <v>159</v>
      </c>
      <c r="B17502" s="1" t="s">
        <v>396</v>
      </c>
      <c r="C17502">
        <v>43.908799999999999</v>
      </c>
      <c r="D17502">
        <v>-71.825999999999993</v>
      </c>
      <c r="E17502" s="1" t="s">
        <v>32</v>
      </c>
      <c r="F17502" t="s">
        <v>7667</v>
      </c>
      <c r="G17502">
        <v>0</v>
      </c>
      <c r="H17502">
        <v>0</v>
      </c>
      <c r="I17502">
        <v>0</v>
      </c>
    </row>
    <row r="17503" spans="1:9" hidden="1" x14ac:dyDescent="0.3">
      <c r="A17503" s="1" t="s">
        <v>159</v>
      </c>
      <c r="B17503" s="1" t="s">
        <v>396</v>
      </c>
      <c r="C17503">
        <v>43.908799999999999</v>
      </c>
      <c r="D17503">
        <v>-71.825999999999993</v>
      </c>
      <c r="E17503" s="1" t="s">
        <v>33</v>
      </c>
      <c r="F17503" t="s">
        <v>7901</v>
      </c>
      <c r="G17503">
        <v>0</v>
      </c>
      <c r="H17503">
        <v>0</v>
      </c>
      <c r="I17503">
        <v>0</v>
      </c>
    </row>
    <row r="17504" spans="1:9" hidden="1" x14ac:dyDescent="0.3">
      <c r="A17504" s="1" t="s">
        <v>159</v>
      </c>
      <c r="B17504" s="1" t="s">
        <v>396</v>
      </c>
      <c r="C17504">
        <v>43.908799999999999</v>
      </c>
      <c r="D17504">
        <v>-71.825999999999993</v>
      </c>
      <c r="E17504" s="1" t="s">
        <v>34</v>
      </c>
      <c r="F17504" t="s">
        <v>8135</v>
      </c>
      <c r="G17504">
        <v>0</v>
      </c>
      <c r="H17504">
        <v>0</v>
      </c>
      <c r="I17504">
        <v>0</v>
      </c>
    </row>
    <row r="17505" spans="1:9" hidden="1" x14ac:dyDescent="0.3">
      <c r="A17505" s="1" t="s">
        <v>159</v>
      </c>
      <c r="B17505" s="1" t="s">
        <v>396</v>
      </c>
      <c r="C17505">
        <v>43.908799999999999</v>
      </c>
      <c r="D17505">
        <v>-71.825999999999993</v>
      </c>
      <c r="E17505" s="1" t="s">
        <v>35</v>
      </c>
      <c r="F17505" t="s">
        <v>8367</v>
      </c>
      <c r="G17505">
        <v>0</v>
      </c>
      <c r="H17505">
        <v>0</v>
      </c>
      <c r="I17505">
        <v>0</v>
      </c>
    </row>
    <row r="17506" spans="1:9" hidden="1" x14ac:dyDescent="0.3">
      <c r="A17506" s="1" t="s">
        <v>159</v>
      </c>
      <c r="B17506" s="1" t="s">
        <v>396</v>
      </c>
      <c r="C17506">
        <v>43.908799999999999</v>
      </c>
      <c r="D17506">
        <v>-71.825999999999993</v>
      </c>
      <c r="E17506" s="1" t="s">
        <v>36</v>
      </c>
      <c r="F17506" t="s">
        <v>8599</v>
      </c>
      <c r="G17506">
        <v>0</v>
      </c>
      <c r="H17506">
        <v>0</v>
      </c>
      <c r="I17506">
        <v>0</v>
      </c>
    </row>
    <row r="17507" spans="1:9" hidden="1" x14ac:dyDescent="0.3">
      <c r="A17507" s="1" t="s">
        <v>159</v>
      </c>
      <c r="B17507" s="1" t="s">
        <v>396</v>
      </c>
      <c r="C17507">
        <v>43.908799999999999</v>
      </c>
      <c r="D17507">
        <v>-71.825999999999993</v>
      </c>
      <c r="E17507" s="1" t="s">
        <v>37</v>
      </c>
      <c r="F17507" t="s">
        <v>8830</v>
      </c>
      <c r="G17507">
        <v>0</v>
      </c>
      <c r="H17507">
        <v>0</v>
      </c>
      <c r="I17507">
        <v>0</v>
      </c>
    </row>
    <row r="17508" spans="1:9" hidden="1" x14ac:dyDescent="0.3">
      <c r="A17508" s="1" t="s">
        <v>159</v>
      </c>
      <c r="B17508" s="1" t="s">
        <v>396</v>
      </c>
      <c r="C17508">
        <v>43.908799999999999</v>
      </c>
      <c r="D17508">
        <v>-71.825999999999993</v>
      </c>
      <c r="E17508" s="1" t="s">
        <v>38</v>
      </c>
      <c r="F17508" t="s">
        <v>9061</v>
      </c>
      <c r="G17508">
        <v>0</v>
      </c>
      <c r="H17508">
        <v>0</v>
      </c>
      <c r="I17508">
        <v>0</v>
      </c>
    </row>
    <row r="17509" spans="1:9" hidden="1" x14ac:dyDescent="0.3">
      <c r="A17509" s="1" t="s">
        <v>159</v>
      </c>
      <c r="B17509" s="1" t="s">
        <v>396</v>
      </c>
      <c r="C17509">
        <v>43.908799999999999</v>
      </c>
      <c r="D17509">
        <v>-71.825999999999993</v>
      </c>
      <c r="E17509" s="1" t="s">
        <v>39</v>
      </c>
      <c r="F17509" t="s">
        <v>9292</v>
      </c>
      <c r="G17509">
        <v>0</v>
      </c>
      <c r="H17509">
        <v>0</v>
      </c>
      <c r="I17509">
        <v>0</v>
      </c>
    </row>
    <row r="17510" spans="1:9" hidden="1" x14ac:dyDescent="0.3">
      <c r="A17510" s="1" t="s">
        <v>159</v>
      </c>
      <c r="B17510" s="1" t="s">
        <v>396</v>
      </c>
      <c r="C17510">
        <v>43.908799999999999</v>
      </c>
      <c r="D17510">
        <v>-71.825999999999993</v>
      </c>
      <c r="E17510" s="1" t="s">
        <v>40</v>
      </c>
      <c r="F17510" t="s">
        <v>9523</v>
      </c>
      <c r="G17510">
        <v>0</v>
      </c>
      <c r="H17510">
        <v>0</v>
      </c>
      <c r="I17510">
        <v>0</v>
      </c>
    </row>
    <row r="17511" spans="1:9" hidden="1" x14ac:dyDescent="0.3">
      <c r="A17511" s="1" t="s">
        <v>159</v>
      </c>
      <c r="B17511" s="1" t="s">
        <v>396</v>
      </c>
      <c r="C17511">
        <v>43.908799999999999</v>
      </c>
      <c r="D17511">
        <v>-71.825999999999993</v>
      </c>
      <c r="E17511" s="1" t="s">
        <v>41</v>
      </c>
      <c r="F17511" t="s">
        <v>9754</v>
      </c>
      <c r="G17511">
        <v>0</v>
      </c>
      <c r="H17511">
        <v>0</v>
      </c>
      <c r="I17511">
        <v>0</v>
      </c>
    </row>
    <row r="17512" spans="1:9" hidden="1" x14ac:dyDescent="0.3">
      <c r="A17512" s="1" t="s">
        <v>159</v>
      </c>
      <c r="B17512" s="1" t="s">
        <v>396</v>
      </c>
      <c r="C17512">
        <v>43.908799999999999</v>
      </c>
      <c r="D17512">
        <v>-71.825999999999993</v>
      </c>
      <c r="E17512" s="1" t="s">
        <v>42</v>
      </c>
      <c r="F17512" t="s">
        <v>9985</v>
      </c>
      <c r="G17512">
        <v>0</v>
      </c>
      <c r="H17512">
        <v>0</v>
      </c>
      <c r="I17512">
        <v>0</v>
      </c>
    </row>
    <row r="17513" spans="1:9" hidden="1" x14ac:dyDescent="0.3">
      <c r="A17513" s="1" t="s">
        <v>159</v>
      </c>
      <c r="B17513" s="1" t="s">
        <v>396</v>
      </c>
      <c r="C17513">
        <v>43.908799999999999</v>
      </c>
      <c r="D17513">
        <v>-71.825999999999993</v>
      </c>
      <c r="E17513" s="1" t="s">
        <v>43</v>
      </c>
      <c r="F17513" t="s">
        <v>10213</v>
      </c>
      <c r="G17513">
        <v>0</v>
      </c>
      <c r="H17513">
        <v>0</v>
      </c>
      <c r="I17513">
        <v>0</v>
      </c>
    </row>
    <row r="17514" spans="1:9" hidden="1" x14ac:dyDescent="0.3">
      <c r="A17514" s="1" t="s">
        <v>159</v>
      </c>
      <c r="B17514" s="1" t="s">
        <v>396</v>
      </c>
      <c r="C17514">
        <v>43.908799999999999</v>
      </c>
      <c r="D17514">
        <v>-71.825999999999993</v>
      </c>
      <c r="E17514" s="1" t="s">
        <v>44</v>
      </c>
      <c r="F17514" t="s">
        <v>17896</v>
      </c>
      <c r="G17514">
        <v>0</v>
      </c>
      <c r="H17514">
        <v>1</v>
      </c>
      <c r="I17514">
        <v>0</v>
      </c>
    </row>
    <row r="17515" spans="1:9" hidden="1" x14ac:dyDescent="0.3">
      <c r="A17515" s="1" t="s">
        <v>159</v>
      </c>
      <c r="B17515" s="1" t="s">
        <v>396</v>
      </c>
      <c r="C17515">
        <v>43.908799999999999</v>
      </c>
      <c r="D17515">
        <v>-71.825999999999993</v>
      </c>
      <c r="E17515" s="1" t="s">
        <v>45</v>
      </c>
      <c r="F17515" t="s">
        <v>17468</v>
      </c>
      <c r="G17515">
        <v>0</v>
      </c>
      <c r="H17515">
        <v>2</v>
      </c>
      <c r="I17515">
        <v>0</v>
      </c>
    </row>
    <row r="17516" spans="1:9" hidden="1" x14ac:dyDescent="0.3">
      <c r="A17516" s="1" t="s">
        <v>159</v>
      </c>
      <c r="B17516" s="1" t="s">
        <v>396</v>
      </c>
      <c r="C17516">
        <v>43.908799999999999</v>
      </c>
      <c r="D17516">
        <v>-71.825999999999993</v>
      </c>
      <c r="E17516" s="1" t="s">
        <v>46</v>
      </c>
      <c r="F17516" t="s">
        <v>17469</v>
      </c>
      <c r="G17516">
        <v>0</v>
      </c>
      <c r="H17516">
        <v>2</v>
      </c>
      <c r="I17516">
        <v>0</v>
      </c>
    </row>
    <row r="17517" spans="1:9" hidden="1" x14ac:dyDescent="0.3">
      <c r="A17517" s="1" t="s">
        <v>159</v>
      </c>
      <c r="B17517" s="1" t="s">
        <v>396</v>
      </c>
      <c r="C17517">
        <v>43.908799999999999</v>
      </c>
      <c r="D17517">
        <v>-71.825999999999993</v>
      </c>
      <c r="E17517" s="1" t="s">
        <v>47</v>
      </c>
      <c r="F17517" t="s">
        <v>17470</v>
      </c>
      <c r="G17517">
        <v>0</v>
      </c>
      <c r="H17517">
        <v>2</v>
      </c>
      <c r="I17517">
        <v>0</v>
      </c>
    </row>
    <row r="17518" spans="1:9" hidden="1" x14ac:dyDescent="0.3">
      <c r="A17518" s="1" t="s">
        <v>159</v>
      </c>
      <c r="B17518" s="1" t="s">
        <v>396</v>
      </c>
      <c r="C17518">
        <v>43.908799999999999</v>
      </c>
      <c r="D17518">
        <v>-71.825999999999993</v>
      </c>
      <c r="E17518" s="1" t="s">
        <v>48</v>
      </c>
      <c r="F17518" t="s">
        <v>17471</v>
      </c>
      <c r="G17518">
        <v>0</v>
      </c>
      <c r="H17518">
        <v>2</v>
      </c>
      <c r="I17518">
        <v>0</v>
      </c>
    </row>
    <row r="17519" spans="1:9" hidden="1" x14ac:dyDescent="0.3">
      <c r="A17519" s="1" t="s">
        <v>159</v>
      </c>
      <c r="B17519" s="1" t="s">
        <v>396</v>
      </c>
      <c r="C17519">
        <v>43.908799999999999</v>
      </c>
      <c r="D17519">
        <v>-71.825999999999993</v>
      </c>
      <c r="E17519" s="1" t="s">
        <v>49</v>
      </c>
      <c r="F17519" t="s">
        <v>17472</v>
      </c>
      <c r="G17519">
        <v>0</v>
      </c>
      <c r="H17519">
        <v>2</v>
      </c>
      <c r="I17519">
        <v>0</v>
      </c>
    </row>
    <row r="17520" spans="1:9" hidden="1" x14ac:dyDescent="0.3">
      <c r="A17520" s="1" t="s">
        <v>159</v>
      </c>
      <c r="B17520" s="1" t="s">
        <v>396</v>
      </c>
      <c r="C17520">
        <v>43.908799999999999</v>
      </c>
      <c r="D17520">
        <v>-71.825999999999993</v>
      </c>
      <c r="E17520" s="1" t="s">
        <v>50</v>
      </c>
      <c r="F17520" t="s">
        <v>17331</v>
      </c>
      <c r="G17520">
        <v>0</v>
      </c>
      <c r="H17520">
        <v>3</v>
      </c>
      <c r="I17520">
        <v>0</v>
      </c>
    </row>
    <row r="17521" spans="1:9" hidden="1" x14ac:dyDescent="0.3">
      <c r="A17521" s="1" t="s">
        <v>159</v>
      </c>
      <c r="B17521" s="1" t="s">
        <v>396</v>
      </c>
      <c r="C17521">
        <v>43.908799999999999</v>
      </c>
      <c r="D17521">
        <v>-71.825999999999993</v>
      </c>
      <c r="E17521" s="1" t="s">
        <v>51</v>
      </c>
      <c r="F17521" t="s">
        <v>17332</v>
      </c>
      <c r="G17521">
        <v>0</v>
      </c>
      <c r="H17521">
        <v>3</v>
      </c>
      <c r="I17521">
        <v>0</v>
      </c>
    </row>
    <row r="17522" spans="1:9" hidden="1" x14ac:dyDescent="0.3">
      <c r="A17522" s="1" t="s">
        <v>159</v>
      </c>
      <c r="B17522" s="1" t="s">
        <v>396</v>
      </c>
      <c r="C17522">
        <v>43.908799999999999</v>
      </c>
      <c r="D17522">
        <v>-71.825999999999993</v>
      </c>
      <c r="E17522" s="1" t="s">
        <v>52</v>
      </c>
      <c r="F17522" t="s">
        <v>11266</v>
      </c>
      <c r="G17522">
        <v>0</v>
      </c>
      <c r="H17522">
        <v>0</v>
      </c>
      <c r="I17522">
        <v>0</v>
      </c>
    </row>
    <row r="17523" spans="1:9" hidden="1" x14ac:dyDescent="0.3">
      <c r="A17523" s="1" t="s">
        <v>159</v>
      </c>
      <c r="B17523" s="1" t="s">
        <v>396</v>
      </c>
      <c r="C17523">
        <v>43.908799999999999</v>
      </c>
      <c r="D17523">
        <v>-71.825999999999993</v>
      </c>
      <c r="E17523" s="1" t="s">
        <v>53</v>
      </c>
      <c r="F17523" t="s">
        <v>11464</v>
      </c>
      <c r="G17523">
        <v>0</v>
      </c>
      <c r="H17523">
        <v>0</v>
      </c>
      <c r="I17523">
        <v>0</v>
      </c>
    </row>
    <row r="17524" spans="1:9" hidden="1" x14ac:dyDescent="0.3">
      <c r="A17524" s="1" t="s">
        <v>159</v>
      </c>
      <c r="B17524" s="1" t="s">
        <v>396</v>
      </c>
      <c r="C17524">
        <v>43.908799999999999</v>
      </c>
      <c r="D17524">
        <v>-71.825999999999993</v>
      </c>
      <c r="E17524" s="1" t="s">
        <v>54</v>
      </c>
      <c r="F17524" t="s">
        <v>11659</v>
      </c>
      <c r="G17524">
        <v>0</v>
      </c>
      <c r="H17524">
        <v>0</v>
      </c>
      <c r="I17524">
        <v>0</v>
      </c>
    </row>
    <row r="17525" spans="1:9" hidden="1" x14ac:dyDescent="0.3">
      <c r="A17525" s="1" t="s">
        <v>159</v>
      </c>
      <c r="B17525" s="1" t="s">
        <v>396</v>
      </c>
      <c r="C17525">
        <v>43.908799999999999</v>
      </c>
      <c r="D17525">
        <v>-71.825999999999993</v>
      </c>
      <c r="E17525" s="1" t="s">
        <v>21548</v>
      </c>
      <c r="F17525" t="s">
        <v>21885</v>
      </c>
      <c r="G17525">
        <v>0</v>
      </c>
      <c r="H17525">
        <v>0</v>
      </c>
      <c r="I17525">
        <v>0</v>
      </c>
    </row>
    <row r="17526" spans="1:9" hidden="1" x14ac:dyDescent="0.3">
      <c r="A17526" s="1" t="s">
        <v>159</v>
      </c>
      <c r="B17526" s="1" t="s">
        <v>397</v>
      </c>
      <c r="C17526">
        <v>27.990400000000001</v>
      </c>
      <c r="D17526">
        <v>-82.3018</v>
      </c>
      <c r="E17526" s="1" t="s">
        <v>4</v>
      </c>
      <c r="F17526" t="s">
        <v>1055</v>
      </c>
      <c r="G17526">
        <v>0</v>
      </c>
      <c r="H17526">
        <v>0</v>
      </c>
      <c r="I17526">
        <v>0</v>
      </c>
    </row>
    <row r="17527" spans="1:9" hidden="1" x14ac:dyDescent="0.3">
      <c r="A17527" s="1" t="s">
        <v>159</v>
      </c>
      <c r="B17527" s="1" t="s">
        <v>397</v>
      </c>
      <c r="C17527">
        <v>27.990400000000001</v>
      </c>
      <c r="D17527">
        <v>-82.3018</v>
      </c>
      <c r="E17527" s="1" t="s">
        <v>5</v>
      </c>
      <c r="F17527" t="s">
        <v>1297</v>
      </c>
      <c r="G17527">
        <v>0</v>
      </c>
      <c r="H17527">
        <v>0</v>
      </c>
      <c r="I17527">
        <v>0</v>
      </c>
    </row>
    <row r="17528" spans="1:9" hidden="1" x14ac:dyDescent="0.3">
      <c r="A17528" s="1" t="s">
        <v>159</v>
      </c>
      <c r="B17528" s="1" t="s">
        <v>397</v>
      </c>
      <c r="C17528">
        <v>27.990400000000001</v>
      </c>
      <c r="D17528">
        <v>-82.3018</v>
      </c>
      <c r="E17528" s="1" t="s">
        <v>6</v>
      </c>
      <c r="F17528" t="s">
        <v>1539</v>
      </c>
      <c r="G17528">
        <v>0</v>
      </c>
      <c r="H17528">
        <v>0</v>
      </c>
      <c r="I17528">
        <v>0</v>
      </c>
    </row>
    <row r="17529" spans="1:9" hidden="1" x14ac:dyDescent="0.3">
      <c r="A17529" s="1" t="s">
        <v>159</v>
      </c>
      <c r="B17529" s="1" t="s">
        <v>397</v>
      </c>
      <c r="C17529">
        <v>27.990400000000001</v>
      </c>
      <c r="D17529">
        <v>-82.3018</v>
      </c>
      <c r="E17529" s="1" t="s">
        <v>7</v>
      </c>
      <c r="F17529" t="s">
        <v>1780</v>
      </c>
      <c r="G17529">
        <v>0</v>
      </c>
      <c r="H17529">
        <v>0</v>
      </c>
      <c r="I17529">
        <v>0</v>
      </c>
    </row>
    <row r="17530" spans="1:9" hidden="1" x14ac:dyDescent="0.3">
      <c r="A17530" s="1" t="s">
        <v>159</v>
      </c>
      <c r="B17530" s="1" t="s">
        <v>397</v>
      </c>
      <c r="C17530">
        <v>27.990400000000001</v>
      </c>
      <c r="D17530">
        <v>-82.3018</v>
      </c>
      <c r="E17530" s="1" t="s">
        <v>8</v>
      </c>
      <c r="F17530" t="s">
        <v>2019</v>
      </c>
      <c r="G17530">
        <v>0</v>
      </c>
      <c r="H17530">
        <v>0</v>
      </c>
      <c r="I17530">
        <v>0</v>
      </c>
    </row>
    <row r="17531" spans="1:9" hidden="1" x14ac:dyDescent="0.3">
      <c r="A17531" s="1" t="s">
        <v>159</v>
      </c>
      <c r="B17531" s="1" t="s">
        <v>397</v>
      </c>
      <c r="C17531">
        <v>27.990400000000001</v>
      </c>
      <c r="D17531">
        <v>-82.3018</v>
      </c>
      <c r="E17531" s="1" t="s">
        <v>9</v>
      </c>
      <c r="F17531" t="s">
        <v>2257</v>
      </c>
      <c r="G17531">
        <v>0</v>
      </c>
      <c r="H17531">
        <v>0</v>
      </c>
      <c r="I17531">
        <v>0</v>
      </c>
    </row>
    <row r="17532" spans="1:9" hidden="1" x14ac:dyDescent="0.3">
      <c r="A17532" s="1" t="s">
        <v>159</v>
      </c>
      <c r="B17532" s="1" t="s">
        <v>397</v>
      </c>
      <c r="C17532">
        <v>27.990400000000001</v>
      </c>
      <c r="D17532">
        <v>-82.3018</v>
      </c>
      <c r="E17532" s="1" t="s">
        <v>10</v>
      </c>
      <c r="F17532" t="s">
        <v>2495</v>
      </c>
      <c r="G17532">
        <v>0</v>
      </c>
      <c r="H17532">
        <v>0</v>
      </c>
      <c r="I17532">
        <v>0</v>
      </c>
    </row>
    <row r="17533" spans="1:9" hidden="1" x14ac:dyDescent="0.3">
      <c r="A17533" s="1" t="s">
        <v>159</v>
      </c>
      <c r="B17533" s="1" t="s">
        <v>397</v>
      </c>
      <c r="C17533">
        <v>27.990400000000001</v>
      </c>
      <c r="D17533">
        <v>-82.3018</v>
      </c>
      <c r="E17533" s="1" t="s">
        <v>11</v>
      </c>
      <c r="F17533" t="s">
        <v>2733</v>
      </c>
      <c r="G17533">
        <v>0</v>
      </c>
      <c r="H17533">
        <v>0</v>
      </c>
      <c r="I17533">
        <v>0</v>
      </c>
    </row>
    <row r="17534" spans="1:9" hidden="1" x14ac:dyDescent="0.3">
      <c r="A17534" s="1" t="s">
        <v>159</v>
      </c>
      <c r="B17534" s="1" t="s">
        <v>397</v>
      </c>
      <c r="C17534">
        <v>27.990400000000001</v>
      </c>
      <c r="D17534">
        <v>-82.3018</v>
      </c>
      <c r="E17534" s="1" t="s">
        <v>12</v>
      </c>
      <c r="F17534" t="s">
        <v>2971</v>
      </c>
      <c r="G17534">
        <v>0</v>
      </c>
      <c r="H17534">
        <v>0</v>
      </c>
      <c r="I17534">
        <v>0</v>
      </c>
    </row>
    <row r="17535" spans="1:9" hidden="1" x14ac:dyDescent="0.3">
      <c r="A17535" s="1" t="s">
        <v>159</v>
      </c>
      <c r="B17535" s="1" t="s">
        <v>397</v>
      </c>
      <c r="C17535">
        <v>27.990400000000001</v>
      </c>
      <c r="D17535">
        <v>-82.3018</v>
      </c>
      <c r="E17535" s="1" t="s">
        <v>13</v>
      </c>
      <c r="F17535" t="s">
        <v>3208</v>
      </c>
      <c r="G17535">
        <v>0</v>
      </c>
      <c r="H17535">
        <v>0</v>
      </c>
      <c r="I17535">
        <v>0</v>
      </c>
    </row>
    <row r="17536" spans="1:9" hidden="1" x14ac:dyDescent="0.3">
      <c r="A17536" s="1" t="s">
        <v>159</v>
      </c>
      <c r="B17536" s="1" t="s">
        <v>397</v>
      </c>
      <c r="C17536">
        <v>27.990400000000001</v>
      </c>
      <c r="D17536">
        <v>-82.3018</v>
      </c>
      <c r="E17536" s="1" t="s">
        <v>14</v>
      </c>
      <c r="F17536" t="s">
        <v>3444</v>
      </c>
      <c r="G17536">
        <v>0</v>
      </c>
      <c r="H17536">
        <v>0</v>
      </c>
      <c r="I17536">
        <v>0</v>
      </c>
    </row>
    <row r="17537" spans="1:9" hidden="1" x14ac:dyDescent="0.3">
      <c r="A17537" s="1" t="s">
        <v>159</v>
      </c>
      <c r="B17537" s="1" t="s">
        <v>397</v>
      </c>
      <c r="C17537">
        <v>27.990400000000001</v>
      </c>
      <c r="D17537">
        <v>-82.3018</v>
      </c>
      <c r="E17537" s="1" t="s">
        <v>15</v>
      </c>
      <c r="F17537" t="s">
        <v>3680</v>
      </c>
      <c r="G17537">
        <v>0</v>
      </c>
      <c r="H17537">
        <v>0</v>
      </c>
      <c r="I17537">
        <v>0</v>
      </c>
    </row>
    <row r="17538" spans="1:9" hidden="1" x14ac:dyDescent="0.3">
      <c r="A17538" s="1" t="s">
        <v>159</v>
      </c>
      <c r="B17538" s="1" t="s">
        <v>397</v>
      </c>
      <c r="C17538">
        <v>27.990400000000001</v>
      </c>
      <c r="D17538">
        <v>-82.3018</v>
      </c>
      <c r="E17538" s="1" t="s">
        <v>16</v>
      </c>
      <c r="F17538" t="s">
        <v>3916</v>
      </c>
      <c r="G17538">
        <v>0</v>
      </c>
      <c r="H17538">
        <v>0</v>
      </c>
      <c r="I17538">
        <v>0</v>
      </c>
    </row>
    <row r="17539" spans="1:9" hidden="1" x14ac:dyDescent="0.3">
      <c r="A17539" s="1" t="s">
        <v>159</v>
      </c>
      <c r="B17539" s="1" t="s">
        <v>397</v>
      </c>
      <c r="C17539">
        <v>27.990400000000001</v>
      </c>
      <c r="D17539">
        <v>-82.3018</v>
      </c>
      <c r="E17539" s="1" t="s">
        <v>17</v>
      </c>
      <c r="F17539" t="s">
        <v>4151</v>
      </c>
      <c r="G17539">
        <v>0</v>
      </c>
      <c r="H17539">
        <v>0</v>
      </c>
      <c r="I17539">
        <v>0</v>
      </c>
    </row>
    <row r="17540" spans="1:9" hidden="1" x14ac:dyDescent="0.3">
      <c r="A17540" s="1" t="s">
        <v>159</v>
      </c>
      <c r="B17540" s="1" t="s">
        <v>397</v>
      </c>
      <c r="C17540">
        <v>27.990400000000001</v>
      </c>
      <c r="D17540">
        <v>-82.3018</v>
      </c>
      <c r="E17540" s="1" t="s">
        <v>18</v>
      </c>
      <c r="F17540" t="s">
        <v>4386</v>
      </c>
      <c r="G17540">
        <v>0</v>
      </c>
      <c r="H17540">
        <v>0</v>
      </c>
      <c r="I17540">
        <v>0</v>
      </c>
    </row>
    <row r="17541" spans="1:9" hidden="1" x14ac:dyDescent="0.3">
      <c r="A17541" s="1" t="s">
        <v>159</v>
      </c>
      <c r="B17541" s="1" t="s">
        <v>397</v>
      </c>
      <c r="C17541">
        <v>27.990400000000001</v>
      </c>
      <c r="D17541">
        <v>-82.3018</v>
      </c>
      <c r="E17541" s="1" t="s">
        <v>19</v>
      </c>
      <c r="F17541" t="s">
        <v>4621</v>
      </c>
      <c r="G17541">
        <v>0</v>
      </c>
      <c r="H17541">
        <v>0</v>
      </c>
      <c r="I17541">
        <v>0</v>
      </c>
    </row>
    <row r="17542" spans="1:9" hidden="1" x14ac:dyDescent="0.3">
      <c r="A17542" s="1" t="s">
        <v>159</v>
      </c>
      <c r="B17542" s="1" t="s">
        <v>397</v>
      </c>
      <c r="C17542">
        <v>27.990400000000001</v>
      </c>
      <c r="D17542">
        <v>-82.3018</v>
      </c>
      <c r="E17542" s="1" t="s">
        <v>20</v>
      </c>
      <c r="F17542" t="s">
        <v>4856</v>
      </c>
      <c r="G17542">
        <v>0</v>
      </c>
      <c r="H17542">
        <v>0</v>
      </c>
      <c r="I17542">
        <v>0</v>
      </c>
    </row>
    <row r="17543" spans="1:9" hidden="1" x14ac:dyDescent="0.3">
      <c r="A17543" s="1" t="s">
        <v>159</v>
      </c>
      <c r="B17543" s="1" t="s">
        <v>397</v>
      </c>
      <c r="C17543">
        <v>27.990400000000001</v>
      </c>
      <c r="D17543">
        <v>-82.3018</v>
      </c>
      <c r="E17543" s="1" t="s">
        <v>21</v>
      </c>
      <c r="F17543" t="s">
        <v>5091</v>
      </c>
      <c r="G17543">
        <v>0</v>
      </c>
      <c r="H17543">
        <v>0</v>
      </c>
      <c r="I17543">
        <v>0</v>
      </c>
    </row>
    <row r="17544" spans="1:9" hidden="1" x14ac:dyDescent="0.3">
      <c r="A17544" s="1" t="s">
        <v>159</v>
      </c>
      <c r="B17544" s="1" t="s">
        <v>397</v>
      </c>
      <c r="C17544">
        <v>27.990400000000001</v>
      </c>
      <c r="D17544">
        <v>-82.3018</v>
      </c>
      <c r="E17544" s="1" t="s">
        <v>22</v>
      </c>
      <c r="F17544" t="s">
        <v>5326</v>
      </c>
      <c r="G17544">
        <v>0</v>
      </c>
      <c r="H17544">
        <v>0</v>
      </c>
      <c r="I17544">
        <v>0</v>
      </c>
    </row>
    <row r="17545" spans="1:9" hidden="1" x14ac:dyDescent="0.3">
      <c r="A17545" s="1" t="s">
        <v>159</v>
      </c>
      <c r="B17545" s="1" t="s">
        <v>397</v>
      </c>
      <c r="C17545">
        <v>27.990400000000001</v>
      </c>
      <c r="D17545">
        <v>-82.3018</v>
      </c>
      <c r="E17545" s="1" t="s">
        <v>23</v>
      </c>
      <c r="F17545" t="s">
        <v>5561</v>
      </c>
      <c r="G17545">
        <v>0</v>
      </c>
      <c r="H17545">
        <v>0</v>
      </c>
      <c r="I17545">
        <v>0</v>
      </c>
    </row>
    <row r="17546" spans="1:9" hidden="1" x14ac:dyDescent="0.3">
      <c r="A17546" s="1" t="s">
        <v>159</v>
      </c>
      <c r="B17546" s="1" t="s">
        <v>397</v>
      </c>
      <c r="C17546">
        <v>27.990400000000001</v>
      </c>
      <c r="D17546">
        <v>-82.3018</v>
      </c>
      <c r="E17546" s="1" t="s">
        <v>24</v>
      </c>
      <c r="F17546" t="s">
        <v>5796</v>
      </c>
      <c r="G17546">
        <v>0</v>
      </c>
      <c r="H17546">
        <v>0</v>
      </c>
      <c r="I17546">
        <v>0</v>
      </c>
    </row>
    <row r="17547" spans="1:9" hidden="1" x14ac:dyDescent="0.3">
      <c r="A17547" s="1" t="s">
        <v>159</v>
      </c>
      <c r="B17547" s="1" t="s">
        <v>397</v>
      </c>
      <c r="C17547">
        <v>27.990400000000001</v>
      </c>
      <c r="D17547">
        <v>-82.3018</v>
      </c>
      <c r="E17547" s="1" t="s">
        <v>25</v>
      </c>
      <c r="F17547" t="s">
        <v>6030</v>
      </c>
      <c r="G17547">
        <v>0</v>
      </c>
      <c r="H17547">
        <v>0</v>
      </c>
      <c r="I17547">
        <v>0</v>
      </c>
    </row>
    <row r="17548" spans="1:9" hidden="1" x14ac:dyDescent="0.3">
      <c r="A17548" s="1" t="s">
        <v>159</v>
      </c>
      <c r="B17548" s="1" t="s">
        <v>397</v>
      </c>
      <c r="C17548">
        <v>27.990400000000001</v>
      </c>
      <c r="D17548">
        <v>-82.3018</v>
      </c>
      <c r="E17548" s="1" t="s">
        <v>26</v>
      </c>
      <c r="F17548" t="s">
        <v>6264</v>
      </c>
      <c r="G17548">
        <v>0</v>
      </c>
      <c r="H17548">
        <v>0</v>
      </c>
      <c r="I17548">
        <v>0</v>
      </c>
    </row>
    <row r="17549" spans="1:9" hidden="1" x14ac:dyDescent="0.3">
      <c r="A17549" s="1" t="s">
        <v>159</v>
      </c>
      <c r="B17549" s="1" t="s">
        <v>397</v>
      </c>
      <c r="C17549">
        <v>27.990400000000001</v>
      </c>
      <c r="D17549">
        <v>-82.3018</v>
      </c>
      <c r="E17549" s="1" t="s">
        <v>27</v>
      </c>
      <c r="F17549" t="s">
        <v>6498</v>
      </c>
      <c r="G17549">
        <v>0</v>
      </c>
      <c r="H17549">
        <v>0</v>
      </c>
      <c r="I17549">
        <v>0</v>
      </c>
    </row>
    <row r="17550" spans="1:9" hidden="1" x14ac:dyDescent="0.3">
      <c r="A17550" s="1" t="s">
        <v>159</v>
      </c>
      <c r="B17550" s="1" t="s">
        <v>397</v>
      </c>
      <c r="C17550">
        <v>27.990400000000001</v>
      </c>
      <c r="D17550">
        <v>-82.3018</v>
      </c>
      <c r="E17550" s="1" t="s">
        <v>28</v>
      </c>
      <c r="F17550" t="s">
        <v>6732</v>
      </c>
      <c r="G17550">
        <v>0</v>
      </c>
      <c r="H17550">
        <v>0</v>
      </c>
      <c r="I17550">
        <v>0</v>
      </c>
    </row>
    <row r="17551" spans="1:9" hidden="1" x14ac:dyDescent="0.3">
      <c r="A17551" s="1" t="s">
        <v>159</v>
      </c>
      <c r="B17551" s="1" t="s">
        <v>397</v>
      </c>
      <c r="C17551">
        <v>27.990400000000001</v>
      </c>
      <c r="D17551">
        <v>-82.3018</v>
      </c>
      <c r="E17551" s="1" t="s">
        <v>29</v>
      </c>
      <c r="F17551" t="s">
        <v>6966</v>
      </c>
      <c r="G17551">
        <v>0</v>
      </c>
      <c r="H17551">
        <v>0</v>
      </c>
      <c r="I17551">
        <v>0</v>
      </c>
    </row>
    <row r="17552" spans="1:9" hidden="1" x14ac:dyDescent="0.3">
      <c r="A17552" s="1" t="s">
        <v>159</v>
      </c>
      <c r="B17552" s="1" t="s">
        <v>397</v>
      </c>
      <c r="C17552">
        <v>27.990400000000001</v>
      </c>
      <c r="D17552">
        <v>-82.3018</v>
      </c>
      <c r="E17552" s="1" t="s">
        <v>30</v>
      </c>
      <c r="F17552" t="s">
        <v>7200</v>
      </c>
      <c r="G17552">
        <v>0</v>
      </c>
      <c r="H17552">
        <v>0</v>
      </c>
      <c r="I17552">
        <v>0</v>
      </c>
    </row>
    <row r="17553" spans="1:9" hidden="1" x14ac:dyDescent="0.3">
      <c r="A17553" s="1" t="s">
        <v>159</v>
      </c>
      <c r="B17553" s="1" t="s">
        <v>397</v>
      </c>
      <c r="C17553">
        <v>27.990400000000001</v>
      </c>
      <c r="D17553">
        <v>-82.3018</v>
      </c>
      <c r="E17553" s="1" t="s">
        <v>31</v>
      </c>
      <c r="F17553" t="s">
        <v>7434</v>
      </c>
      <c r="G17553">
        <v>0</v>
      </c>
      <c r="H17553">
        <v>0</v>
      </c>
      <c r="I17553">
        <v>0</v>
      </c>
    </row>
    <row r="17554" spans="1:9" hidden="1" x14ac:dyDescent="0.3">
      <c r="A17554" s="1" t="s">
        <v>159</v>
      </c>
      <c r="B17554" s="1" t="s">
        <v>397</v>
      </c>
      <c r="C17554">
        <v>27.990400000000001</v>
      </c>
      <c r="D17554">
        <v>-82.3018</v>
      </c>
      <c r="E17554" s="1" t="s">
        <v>32</v>
      </c>
      <c r="F17554" t="s">
        <v>7668</v>
      </c>
      <c r="G17554">
        <v>0</v>
      </c>
      <c r="H17554">
        <v>0</v>
      </c>
      <c r="I17554">
        <v>0</v>
      </c>
    </row>
    <row r="17555" spans="1:9" hidden="1" x14ac:dyDescent="0.3">
      <c r="A17555" s="1" t="s">
        <v>159</v>
      </c>
      <c r="B17555" s="1" t="s">
        <v>397</v>
      </c>
      <c r="C17555">
        <v>27.990400000000001</v>
      </c>
      <c r="D17555">
        <v>-82.3018</v>
      </c>
      <c r="E17555" s="1" t="s">
        <v>33</v>
      </c>
      <c r="F17555" t="s">
        <v>7902</v>
      </c>
      <c r="G17555">
        <v>0</v>
      </c>
      <c r="H17555">
        <v>0</v>
      </c>
      <c r="I17555">
        <v>0</v>
      </c>
    </row>
    <row r="17556" spans="1:9" hidden="1" x14ac:dyDescent="0.3">
      <c r="A17556" s="1" t="s">
        <v>159</v>
      </c>
      <c r="B17556" s="1" t="s">
        <v>397</v>
      </c>
      <c r="C17556">
        <v>27.990400000000001</v>
      </c>
      <c r="D17556">
        <v>-82.3018</v>
      </c>
      <c r="E17556" s="1" t="s">
        <v>34</v>
      </c>
      <c r="F17556" t="s">
        <v>8136</v>
      </c>
      <c r="G17556">
        <v>0</v>
      </c>
      <c r="H17556">
        <v>0</v>
      </c>
      <c r="I17556">
        <v>0</v>
      </c>
    </row>
    <row r="17557" spans="1:9" hidden="1" x14ac:dyDescent="0.3">
      <c r="A17557" s="1" t="s">
        <v>159</v>
      </c>
      <c r="B17557" s="1" t="s">
        <v>397</v>
      </c>
      <c r="C17557">
        <v>27.990400000000001</v>
      </c>
      <c r="D17557">
        <v>-82.3018</v>
      </c>
      <c r="E17557" s="1" t="s">
        <v>35</v>
      </c>
      <c r="F17557" t="s">
        <v>8368</v>
      </c>
      <c r="G17557">
        <v>0</v>
      </c>
      <c r="H17557">
        <v>0</v>
      </c>
      <c r="I17557">
        <v>0</v>
      </c>
    </row>
    <row r="17558" spans="1:9" hidden="1" x14ac:dyDescent="0.3">
      <c r="A17558" s="1" t="s">
        <v>159</v>
      </c>
      <c r="B17558" s="1" t="s">
        <v>397</v>
      </c>
      <c r="C17558">
        <v>27.990400000000001</v>
      </c>
      <c r="D17558">
        <v>-82.3018</v>
      </c>
      <c r="E17558" s="1" t="s">
        <v>36</v>
      </c>
      <c r="F17558" t="s">
        <v>8600</v>
      </c>
      <c r="G17558">
        <v>0</v>
      </c>
      <c r="H17558">
        <v>0</v>
      </c>
      <c r="I17558">
        <v>0</v>
      </c>
    </row>
    <row r="17559" spans="1:9" hidden="1" x14ac:dyDescent="0.3">
      <c r="A17559" s="1" t="s">
        <v>159</v>
      </c>
      <c r="B17559" s="1" t="s">
        <v>397</v>
      </c>
      <c r="C17559">
        <v>27.990400000000001</v>
      </c>
      <c r="D17559">
        <v>-82.3018</v>
      </c>
      <c r="E17559" s="1" t="s">
        <v>37</v>
      </c>
      <c r="F17559" t="s">
        <v>8831</v>
      </c>
      <c r="G17559">
        <v>0</v>
      </c>
      <c r="H17559">
        <v>0</v>
      </c>
      <c r="I17559">
        <v>0</v>
      </c>
    </row>
    <row r="17560" spans="1:9" hidden="1" x14ac:dyDescent="0.3">
      <c r="A17560" s="1" t="s">
        <v>159</v>
      </c>
      <c r="B17560" s="1" t="s">
        <v>397</v>
      </c>
      <c r="C17560">
        <v>27.990400000000001</v>
      </c>
      <c r="D17560">
        <v>-82.3018</v>
      </c>
      <c r="E17560" s="1" t="s">
        <v>38</v>
      </c>
      <c r="F17560" t="s">
        <v>9062</v>
      </c>
      <c r="G17560">
        <v>0</v>
      </c>
      <c r="H17560">
        <v>0</v>
      </c>
      <c r="I17560">
        <v>0</v>
      </c>
    </row>
    <row r="17561" spans="1:9" hidden="1" x14ac:dyDescent="0.3">
      <c r="A17561" s="1" t="s">
        <v>159</v>
      </c>
      <c r="B17561" s="1" t="s">
        <v>397</v>
      </c>
      <c r="C17561">
        <v>27.990400000000001</v>
      </c>
      <c r="D17561">
        <v>-82.3018</v>
      </c>
      <c r="E17561" s="1" t="s">
        <v>39</v>
      </c>
      <c r="F17561" t="s">
        <v>9293</v>
      </c>
      <c r="G17561">
        <v>0</v>
      </c>
      <c r="H17561">
        <v>0</v>
      </c>
      <c r="I17561">
        <v>0</v>
      </c>
    </row>
    <row r="17562" spans="1:9" hidden="1" x14ac:dyDescent="0.3">
      <c r="A17562" s="1" t="s">
        <v>159</v>
      </c>
      <c r="B17562" s="1" t="s">
        <v>397</v>
      </c>
      <c r="C17562">
        <v>27.990400000000001</v>
      </c>
      <c r="D17562">
        <v>-82.3018</v>
      </c>
      <c r="E17562" s="1" t="s">
        <v>40</v>
      </c>
      <c r="F17562" t="s">
        <v>9524</v>
      </c>
      <c r="G17562">
        <v>0</v>
      </c>
      <c r="H17562">
        <v>0</v>
      </c>
      <c r="I17562">
        <v>0</v>
      </c>
    </row>
    <row r="17563" spans="1:9" hidden="1" x14ac:dyDescent="0.3">
      <c r="A17563" s="1" t="s">
        <v>159</v>
      </c>
      <c r="B17563" s="1" t="s">
        <v>397</v>
      </c>
      <c r="C17563">
        <v>27.990400000000001</v>
      </c>
      <c r="D17563">
        <v>-82.3018</v>
      </c>
      <c r="E17563" s="1" t="s">
        <v>41</v>
      </c>
      <c r="F17563" t="s">
        <v>9755</v>
      </c>
      <c r="G17563">
        <v>0</v>
      </c>
      <c r="H17563">
        <v>0</v>
      </c>
      <c r="I17563">
        <v>0</v>
      </c>
    </row>
    <row r="17564" spans="1:9" hidden="1" x14ac:dyDescent="0.3">
      <c r="A17564" s="1" t="s">
        <v>159</v>
      </c>
      <c r="B17564" s="1" t="s">
        <v>397</v>
      </c>
      <c r="C17564">
        <v>27.990400000000001</v>
      </c>
      <c r="D17564">
        <v>-82.3018</v>
      </c>
      <c r="E17564" s="1" t="s">
        <v>42</v>
      </c>
      <c r="F17564" t="s">
        <v>9986</v>
      </c>
      <c r="G17564">
        <v>0</v>
      </c>
      <c r="H17564">
        <v>0</v>
      </c>
      <c r="I17564">
        <v>0</v>
      </c>
    </row>
    <row r="17565" spans="1:9" hidden="1" x14ac:dyDescent="0.3">
      <c r="A17565" s="1" t="s">
        <v>159</v>
      </c>
      <c r="B17565" s="1" t="s">
        <v>397</v>
      </c>
      <c r="C17565">
        <v>27.990400000000001</v>
      </c>
      <c r="D17565">
        <v>-82.3018</v>
      </c>
      <c r="E17565" s="1" t="s">
        <v>43</v>
      </c>
      <c r="F17565" t="s">
        <v>10214</v>
      </c>
      <c r="G17565">
        <v>0</v>
      </c>
      <c r="H17565">
        <v>0</v>
      </c>
      <c r="I17565">
        <v>0</v>
      </c>
    </row>
    <row r="17566" spans="1:9" hidden="1" x14ac:dyDescent="0.3">
      <c r="A17566" s="1" t="s">
        <v>159</v>
      </c>
      <c r="B17566" s="1" t="s">
        <v>397</v>
      </c>
      <c r="C17566">
        <v>27.990400000000001</v>
      </c>
      <c r="D17566">
        <v>-82.3018</v>
      </c>
      <c r="E17566" s="1" t="s">
        <v>44</v>
      </c>
      <c r="F17566" t="s">
        <v>17897</v>
      </c>
      <c r="G17566">
        <v>0</v>
      </c>
      <c r="H17566">
        <v>1</v>
      </c>
      <c r="I17566">
        <v>0</v>
      </c>
    </row>
    <row r="17567" spans="1:9" hidden="1" x14ac:dyDescent="0.3">
      <c r="A17567" s="1" t="s">
        <v>159</v>
      </c>
      <c r="B17567" s="1" t="s">
        <v>397</v>
      </c>
      <c r="C17567">
        <v>27.990400000000001</v>
      </c>
      <c r="D17567">
        <v>-82.3018</v>
      </c>
      <c r="E17567" s="1" t="s">
        <v>45</v>
      </c>
      <c r="F17567" t="s">
        <v>17473</v>
      </c>
      <c r="G17567">
        <v>0</v>
      </c>
      <c r="H17567">
        <v>2</v>
      </c>
      <c r="I17567">
        <v>0</v>
      </c>
    </row>
    <row r="17568" spans="1:9" hidden="1" x14ac:dyDescent="0.3">
      <c r="A17568" s="1" t="s">
        <v>159</v>
      </c>
      <c r="B17568" s="1" t="s">
        <v>397</v>
      </c>
      <c r="C17568">
        <v>27.990400000000001</v>
      </c>
      <c r="D17568">
        <v>-82.3018</v>
      </c>
      <c r="E17568" s="1" t="s">
        <v>46</v>
      </c>
      <c r="F17568" t="s">
        <v>17474</v>
      </c>
      <c r="G17568">
        <v>0</v>
      </c>
      <c r="H17568">
        <v>2</v>
      </c>
      <c r="I17568">
        <v>0</v>
      </c>
    </row>
    <row r="17569" spans="1:9" hidden="1" x14ac:dyDescent="0.3">
      <c r="A17569" s="1" t="s">
        <v>159</v>
      </c>
      <c r="B17569" s="1" t="s">
        <v>397</v>
      </c>
      <c r="C17569">
        <v>27.990400000000001</v>
      </c>
      <c r="D17569">
        <v>-82.3018</v>
      </c>
      <c r="E17569" s="1" t="s">
        <v>47</v>
      </c>
      <c r="F17569" t="s">
        <v>17475</v>
      </c>
      <c r="G17569">
        <v>0</v>
      </c>
      <c r="H17569">
        <v>2</v>
      </c>
      <c r="I17569">
        <v>0</v>
      </c>
    </row>
    <row r="17570" spans="1:9" hidden="1" x14ac:dyDescent="0.3">
      <c r="A17570" s="1" t="s">
        <v>159</v>
      </c>
      <c r="B17570" s="1" t="s">
        <v>397</v>
      </c>
      <c r="C17570">
        <v>27.990400000000001</v>
      </c>
      <c r="D17570">
        <v>-82.3018</v>
      </c>
      <c r="E17570" s="1" t="s">
        <v>48</v>
      </c>
      <c r="F17570" t="s">
        <v>17476</v>
      </c>
      <c r="G17570">
        <v>0</v>
      </c>
      <c r="H17570">
        <v>2</v>
      </c>
      <c r="I17570">
        <v>0</v>
      </c>
    </row>
    <row r="17571" spans="1:9" hidden="1" x14ac:dyDescent="0.3">
      <c r="A17571" s="1" t="s">
        <v>159</v>
      </c>
      <c r="B17571" s="1" t="s">
        <v>397</v>
      </c>
      <c r="C17571">
        <v>27.990400000000001</v>
      </c>
      <c r="D17571">
        <v>-82.3018</v>
      </c>
      <c r="E17571" s="1" t="s">
        <v>49</v>
      </c>
      <c r="F17571" t="s">
        <v>17477</v>
      </c>
      <c r="G17571">
        <v>0</v>
      </c>
      <c r="H17571">
        <v>2</v>
      </c>
      <c r="I17571">
        <v>0</v>
      </c>
    </row>
    <row r="17572" spans="1:9" hidden="1" x14ac:dyDescent="0.3">
      <c r="A17572" s="1" t="s">
        <v>159</v>
      </c>
      <c r="B17572" s="1" t="s">
        <v>397</v>
      </c>
      <c r="C17572">
        <v>27.990400000000001</v>
      </c>
      <c r="D17572">
        <v>-82.3018</v>
      </c>
      <c r="E17572" s="1" t="s">
        <v>50</v>
      </c>
      <c r="F17572" t="s">
        <v>17478</v>
      </c>
      <c r="G17572">
        <v>0</v>
      </c>
      <c r="H17572">
        <v>2</v>
      </c>
      <c r="I17572">
        <v>0</v>
      </c>
    </row>
    <row r="17573" spans="1:9" hidden="1" x14ac:dyDescent="0.3">
      <c r="A17573" s="1" t="s">
        <v>159</v>
      </c>
      <c r="B17573" s="1" t="s">
        <v>397</v>
      </c>
      <c r="C17573">
        <v>27.990400000000001</v>
      </c>
      <c r="D17573">
        <v>-82.3018</v>
      </c>
      <c r="E17573" s="1" t="s">
        <v>51</v>
      </c>
      <c r="F17573" t="s">
        <v>17479</v>
      </c>
      <c r="G17573">
        <v>0</v>
      </c>
      <c r="H17573">
        <v>2</v>
      </c>
      <c r="I17573">
        <v>0</v>
      </c>
    </row>
    <row r="17574" spans="1:9" hidden="1" x14ac:dyDescent="0.3">
      <c r="A17574" s="1" t="s">
        <v>159</v>
      </c>
      <c r="B17574" s="1" t="s">
        <v>397</v>
      </c>
      <c r="C17574">
        <v>27.990400000000001</v>
      </c>
      <c r="D17574">
        <v>-82.3018</v>
      </c>
      <c r="E17574" s="1" t="s">
        <v>52</v>
      </c>
      <c r="F17574" t="s">
        <v>11267</v>
      </c>
      <c r="G17574">
        <v>0</v>
      </c>
      <c r="H17574">
        <v>0</v>
      </c>
      <c r="I17574">
        <v>0</v>
      </c>
    </row>
    <row r="17575" spans="1:9" hidden="1" x14ac:dyDescent="0.3">
      <c r="A17575" s="1" t="s">
        <v>159</v>
      </c>
      <c r="B17575" s="1" t="s">
        <v>397</v>
      </c>
      <c r="C17575">
        <v>27.990400000000001</v>
      </c>
      <c r="D17575">
        <v>-82.3018</v>
      </c>
      <c r="E17575" s="1" t="s">
        <v>53</v>
      </c>
      <c r="F17575" t="s">
        <v>11465</v>
      </c>
      <c r="G17575">
        <v>0</v>
      </c>
      <c r="H17575">
        <v>0</v>
      </c>
      <c r="I17575">
        <v>0</v>
      </c>
    </row>
    <row r="17576" spans="1:9" hidden="1" x14ac:dyDescent="0.3">
      <c r="A17576" s="1" t="s">
        <v>159</v>
      </c>
      <c r="B17576" s="1" t="s">
        <v>397</v>
      </c>
      <c r="C17576">
        <v>27.990400000000001</v>
      </c>
      <c r="D17576">
        <v>-82.3018</v>
      </c>
      <c r="E17576" s="1" t="s">
        <v>54</v>
      </c>
      <c r="F17576" t="s">
        <v>11660</v>
      </c>
      <c r="G17576">
        <v>0</v>
      </c>
      <c r="H17576">
        <v>0</v>
      </c>
      <c r="I17576">
        <v>0</v>
      </c>
    </row>
    <row r="17577" spans="1:9" hidden="1" x14ac:dyDescent="0.3">
      <c r="A17577" s="1" t="s">
        <v>159</v>
      </c>
      <c r="B17577" s="1" t="s">
        <v>397</v>
      </c>
      <c r="C17577">
        <v>27.990400000000001</v>
      </c>
      <c r="D17577">
        <v>-82.3018</v>
      </c>
      <c r="E17577" s="1" t="s">
        <v>21548</v>
      </c>
      <c r="F17577" t="s">
        <v>21886</v>
      </c>
      <c r="G17577">
        <v>0</v>
      </c>
      <c r="H17577">
        <v>0</v>
      </c>
      <c r="I17577">
        <v>0</v>
      </c>
    </row>
    <row r="17578" spans="1:9" hidden="1" x14ac:dyDescent="0.3">
      <c r="A17578" s="1" t="s">
        <v>159</v>
      </c>
      <c r="B17578" s="1" t="s">
        <v>398</v>
      </c>
      <c r="C17578">
        <v>39.0916</v>
      </c>
      <c r="D17578">
        <v>-120.8039</v>
      </c>
      <c r="E17578" s="1" t="s">
        <v>4</v>
      </c>
      <c r="F17578" t="s">
        <v>1056</v>
      </c>
      <c r="G17578">
        <v>0</v>
      </c>
      <c r="H17578">
        <v>0</v>
      </c>
      <c r="I17578">
        <v>0</v>
      </c>
    </row>
    <row r="17579" spans="1:9" hidden="1" x14ac:dyDescent="0.3">
      <c r="A17579" s="1" t="s">
        <v>159</v>
      </c>
      <c r="B17579" s="1" t="s">
        <v>398</v>
      </c>
      <c r="C17579">
        <v>39.0916</v>
      </c>
      <c r="D17579">
        <v>-120.8039</v>
      </c>
      <c r="E17579" s="1" t="s">
        <v>5</v>
      </c>
      <c r="F17579" t="s">
        <v>1298</v>
      </c>
      <c r="G17579">
        <v>0</v>
      </c>
      <c r="H17579">
        <v>0</v>
      </c>
      <c r="I17579">
        <v>0</v>
      </c>
    </row>
    <row r="17580" spans="1:9" hidden="1" x14ac:dyDescent="0.3">
      <c r="A17580" s="1" t="s">
        <v>159</v>
      </c>
      <c r="B17580" s="1" t="s">
        <v>398</v>
      </c>
      <c r="C17580">
        <v>39.0916</v>
      </c>
      <c r="D17580">
        <v>-120.8039</v>
      </c>
      <c r="E17580" s="1" t="s">
        <v>6</v>
      </c>
      <c r="F17580" t="s">
        <v>1540</v>
      </c>
      <c r="G17580">
        <v>0</v>
      </c>
      <c r="H17580">
        <v>0</v>
      </c>
      <c r="I17580">
        <v>0</v>
      </c>
    </row>
    <row r="17581" spans="1:9" hidden="1" x14ac:dyDescent="0.3">
      <c r="A17581" s="1" t="s">
        <v>159</v>
      </c>
      <c r="B17581" s="1" t="s">
        <v>398</v>
      </c>
      <c r="C17581">
        <v>39.0916</v>
      </c>
      <c r="D17581">
        <v>-120.8039</v>
      </c>
      <c r="E17581" s="1" t="s">
        <v>7</v>
      </c>
      <c r="F17581" t="s">
        <v>1781</v>
      </c>
      <c r="G17581">
        <v>0</v>
      </c>
      <c r="H17581">
        <v>0</v>
      </c>
      <c r="I17581">
        <v>0</v>
      </c>
    </row>
    <row r="17582" spans="1:9" hidden="1" x14ac:dyDescent="0.3">
      <c r="A17582" s="1" t="s">
        <v>159</v>
      </c>
      <c r="B17582" s="1" t="s">
        <v>398</v>
      </c>
      <c r="C17582">
        <v>39.0916</v>
      </c>
      <c r="D17582">
        <v>-120.8039</v>
      </c>
      <c r="E17582" s="1" t="s">
        <v>8</v>
      </c>
      <c r="F17582" t="s">
        <v>2020</v>
      </c>
      <c r="G17582">
        <v>0</v>
      </c>
      <c r="H17582">
        <v>0</v>
      </c>
      <c r="I17582">
        <v>0</v>
      </c>
    </row>
    <row r="17583" spans="1:9" hidden="1" x14ac:dyDescent="0.3">
      <c r="A17583" s="1" t="s">
        <v>159</v>
      </c>
      <c r="B17583" s="1" t="s">
        <v>398</v>
      </c>
      <c r="C17583">
        <v>39.0916</v>
      </c>
      <c r="D17583">
        <v>-120.8039</v>
      </c>
      <c r="E17583" s="1" t="s">
        <v>9</v>
      </c>
      <c r="F17583" t="s">
        <v>2258</v>
      </c>
      <c r="G17583">
        <v>0</v>
      </c>
      <c r="H17583">
        <v>0</v>
      </c>
      <c r="I17583">
        <v>0</v>
      </c>
    </row>
    <row r="17584" spans="1:9" hidden="1" x14ac:dyDescent="0.3">
      <c r="A17584" s="1" t="s">
        <v>159</v>
      </c>
      <c r="B17584" s="1" t="s">
        <v>398</v>
      </c>
      <c r="C17584">
        <v>39.0916</v>
      </c>
      <c r="D17584">
        <v>-120.8039</v>
      </c>
      <c r="E17584" s="1" t="s">
        <v>10</v>
      </c>
      <c r="F17584" t="s">
        <v>2496</v>
      </c>
      <c r="G17584">
        <v>0</v>
      </c>
      <c r="H17584">
        <v>0</v>
      </c>
      <c r="I17584">
        <v>0</v>
      </c>
    </row>
    <row r="17585" spans="1:9" hidden="1" x14ac:dyDescent="0.3">
      <c r="A17585" s="1" t="s">
        <v>159</v>
      </c>
      <c r="B17585" s="1" t="s">
        <v>398</v>
      </c>
      <c r="C17585">
        <v>39.0916</v>
      </c>
      <c r="D17585">
        <v>-120.8039</v>
      </c>
      <c r="E17585" s="1" t="s">
        <v>11</v>
      </c>
      <c r="F17585" t="s">
        <v>2734</v>
      </c>
      <c r="G17585">
        <v>0</v>
      </c>
      <c r="H17585">
        <v>0</v>
      </c>
      <c r="I17585">
        <v>0</v>
      </c>
    </row>
    <row r="17586" spans="1:9" hidden="1" x14ac:dyDescent="0.3">
      <c r="A17586" s="1" t="s">
        <v>159</v>
      </c>
      <c r="B17586" s="1" t="s">
        <v>398</v>
      </c>
      <c r="C17586">
        <v>39.0916</v>
      </c>
      <c r="D17586">
        <v>-120.8039</v>
      </c>
      <c r="E17586" s="1" t="s">
        <v>12</v>
      </c>
      <c r="F17586" t="s">
        <v>2972</v>
      </c>
      <c r="G17586">
        <v>0</v>
      </c>
      <c r="H17586">
        <v>0</v>
      </c>
      <c r="I17586">
        <v>0</v>
      </c>
    </row>
    <row r="17587" spans="1:9" hidden="1" x14ac:dyDescent="0.3">
      <c r="A17587" s="1" t="s">
        <v>159</v>
      </c>
      <c r="B17587" s="1" t="s">
        <v>398</v>
      </c>
      <c r="C17587">
        <v>39.0916</v>
      </c>
      <c r="D17587">
        <v>-120.8039</v>
      </c>
      <c r="E17587" s="1" t="s">
        <v>13</v>
      </c>
      <c r="F17587" t="s">
        <v>3209</v>
      </c>
      <c r="G17587">
        <v>0</v>
      </c>
      <c r="H17587">
        <v>0</v>
      </c>
      <c r="I17587">
        <v>0</v>
      </c>
    </row>
    <row r="17588" spans="1:9" hidden="1" x14ac:dyDescent="0.3">
      <c r="A17588" s="1" t="s">
        <v>159</v>
      </c>
      <c r="B17588" s="1" t="s">
        <v>398</v>
      </c>
      <c r="C17588">
        <v>39.0916</v>
      </c>
      <c r="D17588">
        <v>-120.8039</v>
      </c>
      <c r="E17588" s="1" t="s">
        <v>14</v>
      </c>
      <c r="F17588" t="s">
        <v>3445</v>
      </c>
      <c r="G17588">
        <v>0</v>
      </c>
      <c r="H17588">
        <v>0</v>
      </c>
      <c r="I17588">
        <v>0</v>
      </c>
    </row>
    <row r="17589" spans="1:9" hidden="1" x14ac:dyDescent="0.3">
      <c r="A17589" s="1" t="s">
        <v>159</v>
      </c>
      <c r="B17589" s="1" t="s">
        <v>398</v>
      </c>
      <c r="C17589">
        <v>39.0916</v>
      </c>
      <c r="D17589">
        <v>-120.8039</v>
      </c>
      <c r="E17589" s="1" t="s">
        <v>15</v>
      </c>
      <c r="F17589" t="s">
        <v>3681</v>
      </c>
      <c r="G17589">
        <v>0</v>
      </c>
      <c r="H17589">
        <v>0</v>
      </c>
      <c r="I17589">
        <v>0</v>
      </c>
    </row>
    <row r="17590" spans="1:9" hidden="1" x14ac:dyDescent="0.3">
      <c r="A17590" s="1" t="s">
        <v>159</v>
      </c>
      <c r="B17590" s="1" t="s">
        <v>398</v>
      </c>
      <c r="C17590">
        <v>39.0916</v>
      </c>
      <c r="D17590">
        <v>-120.8039</v>
      </c>
      <c r="E17590" s="1" t="s">
        <v>16</v>
      </c>
      <c r="F17590" t="s">
        <v>3917</v>
      </c>
      <c r="G17590">
        <v>0</v>
      </c>
      <c r="H17590">
        <v>0</v>
      </c>
      <c r="I17590">
        <v>0</v>
      </c>
    </row>
    <row r="17591" spans="1:9" hidden="1" x14ac:dyDescent="0.3">
      <c r="A17591" s="1" t="s">
        <v>159</v>
      </c>
      <c r="B17591" s="1" t="s">
        <v>398</v>
      </c>
      <c r="C17591">
        <v>39.0916</v>
      </c>
      <c r="D17591">
        <v>-120.8039</v>
      </c>
      <c r="E17591" s="1" t="s">
        <v>17</v>
      </c>
      <c r="F17591" t="s">
        <v>4152</v>
      </c>
      <c r="G17591">
        <v>0</v>
      </c>
      <c r="H17591">
        <v>0</v>
      </c>
      <c r="I17591">
        <v>0</v>
      </c>
    </row>
    <row r="17592" spans="1:9" hidden="1" x14ac:dyDescent="0.3">
      <c r="A17592" s="1" t="s">
        <v>159</v>
      </c>
      <c r="B17592" s="1" t="s">
        <v>398</v>
      </c>
      <c r="C17592">
        <v>39.0916</v>
      </c>
      <c r="D17592">
        <v>-120.8039</v>
      </c>
      <c r="E17592" s="1" t="s">
        <v>18</v>
      </c>
      <c r="F17592" t="s">
        <v>4387</v>
      </c>
      <c r="G17592">
        <v>0</v>
      </c>
      <c r="H17592">
        <v>0</v>
      </c>
      <c r="I17592">
        <v>0</v>
      </c>
    </row>
    <row r="17593" spans="1:9" hidden="1" x14ac:dyDescent="0.3">
      <c r="A17593" s="1" t="s">
        <v>159</v>
      </c>
      <c r="B17593" s="1" t="s">
        <v>398</v>
      </c>
      <c r="C17593">
        <v>39.0916</v>
      </c>
      <c r="D17593">
        <v>-120.8039</v>
      </c>
      <c r="E17593" s="1" t="s">
        <v>19</v>
      </c>
      <c r="F17593" t="s">
        <v>4622</v>
      </c>
      <c r="G17593">
        <v>0</v>
      </c>
      <c r="H17593">
        <v>0</v>
      </c>
      <c r="I17593">
        <v>0</v>
      </c>
    </row>
    <row r="17594" spans="1:9" hidden="1" x14ac:dyDescent="0.3">
      <c r="A17594" s="1" t="s">
        <v>159</v>
      </c>
      <c r="B17594" s="1" t="s">
        <v>398</v>
      </c>
      <c r="C17594">
        <v>39.0916</v>
      </c>
      <c r="D17594">
        <v>-120.8039</v>
      </c>
      <c r="E17594" s="1" t="s">
        <v>20</v>
      </c>
      <c r="F17594" t="s">
        <v>4857</v>
      </c>
      <c r="G17594">
        <v>0</v>
      </c>
      <c r="H17594">
        <v>0</v>
      </c>
      <c r="I17594">
        <v>0</v>
      </c>
    </row>
    <row r="17595" spans="1:9" hidden="1" x14ac:dyDescent="0.3">
      <c r="A17595" s="1" t="s">
        <v>159</v>
      </c>
      <c r="B17595" s="1" t="s">
        <v>398</v>
      </c>
      <c r="C17595">
        <v>39.0916</v>
      </c>
      <c r="D17595">
        <v>-120.8039</v>
      </c>
      <c r="E17595" s="1" t="s">
        <v>21</v>
      </c>
      <c r="F17595" t="s">
        <v>5092</v>
      </c>
      <c r="G17595">
        <v>0</v>
      </c>
      <c r="H17595">
        <v>0</v>
      </c>
      <c r="I17595">
        <v>0</v>
      </c>
    </row>
    <row r="17596" spans="1:9" hidden="1" x14ac:dyDescent="0.3">
      <c r="A17596" s="1" t="s">
        <v>159</v>
      </c>
      <c r="B17596" s="1" t="s">
        <v>398</v>
      </c>
      <c r="C17596">
        <v>39.0916</v>
      </c>
      <c r="D17596">
        <v>-120.8039</v>
      </c>
      <c r="E17596" s="1" t="s">
        <v>22</v>
      </c>
      <c r="F17596" t="s">
        <v>5327</v>
      </c>
      <c r="G17596">
        <v>0</v>
      </c>
      <c r="H17596">
        <v>0</v>
      </c>
      <c r="I17596">
        <v>0</v>
      </c>
    </row>
    <row r="17597" spans="1:9" hidden="1" x14ac:dyDescent="0.3">
      <c r="A17597" s="1" t="s">
        <v>159</v>
      </c>
      <c r="B17597" s="1" t="s">
        <v>398</v>
      </c>
      <c r="C17597">
        <v>39.0916</v>
      </c>
      <c r="D17597">
        <v>-120.8039</v>
      </c>
      <c r="E17597" s="1" t="s">
        <v>23</v>
      </c>
      <c r="F17597" t="s">
        <v>5562</v>
      </c>
      <c r="G17597">
        <v>0</v>
      </c>
      <c r="H17597">
        <v>0</v>
      </c>
      <c r="I17597">
        <v>0</v>
      </c>
    </row>
    <row r="17598" spans="1:9" hidden="1" x14ac:dyDescent="0.3">
      <c r="A17598" s="1" t="s">
        <v>159</v>
      </c>
      <c r="B17598" s="1" t="s">
        <v>398</v>
      </c>
      <c r="C17598">
        <v>39.0916</v>
      </c>
      <c r="D17598">
        <v>-120.8039</v>
      </c>
      <c r="E17598" s="1" t="s">
        <v>24</v>
      </c>
      <c r="F17598" t="s">
        <v>5797</v>
      </c>
      <c r="G17598">
        <v>0</v>
      </c>
      <c r="H17598">
        <v>0</v>
      </c>
      <c r="I17598">
        <v>0</v>
      </c>
    </row>
    <row r="17599" spans="1:9" hidden="1" x14ac:dyDescent="0.3">
      <c r="A17599" s="1" t="s">
        <v>159</v>
      </c>
      <c r="B17599" s="1" t="s">
        <v>398</v>
      </c>
      <c r="C17599">
        <v>39.0916</v>
      </c>
      <c r="D17599">
        <v>-120.8039</v>
      </c>
      <c r="E17599" s="1" t="s">
        <v>25</v>
      </c>
      <c r="F17599" t="s">
        <v>6031</v>
      </c>
      <c r="G17599">
        <v>0</v>
      </c>
      <c r="H17599">
        <v>0</v>
      </c>
      <c r="I17599">
        <v>0</v>
      </c>
    </row>
    <row r="17600" spans="1:9" hidden="1" x14ac:dyDescent="0.3">
      <c r="A17600" s="1" t="s">
        <v>159</v>
      </c>
      <c r="B17600" s="1" t="s">
        <v>398</v>
      </c>
      <c r="C17600">
        <v>39.0916</v>
      </c>
      <c r="D17600">
        <v>-120.8039</v>
      </c>
      <c r="E17600" s="1" t="s">
        <v>26</v>
      </c>
      <c r="F17600" t="s">
        <v>6265</v>
      </c>
      <c r="G17600">
        <v>0</v>
      </c>
      <c r="H17600">
        <v>0</v>
      </c>
      <c r="I17600">
        <v>0</v>
      </c>
    </row>
    <row r="17601" spans="1:9" hidden="1" x14ac:dyDescent="0.3">
      <c r="A17601" s="1" t="s">
        <v>159</v>
      </c>
      <c r="B17601" s="1" t="s">
        <v>398</v>
      </c>
      <c r="C17601">
        <v>39.0916</v>
      </c>
      <c r="D17601">
        <v>-120.8039</v>
      </c>
      <c r="E17601" s="1" t="s">
        <v>27</v>
      </c>
      <c r="F17601" t="s">
        <v>6499</v>
      </c>
      <c r="G17601">
        <v>0</v>
      </c>
      <c r="H17601">
        <v>0</v>
      </c>
      <c r="I17601">
        <v>0</v>
      </c>
    </row>
    <row r="17602" spans="1:9" hidden="1" x14ac:dyDescent="0.3">
      <c r="A17602" s="1" t="s">
        <v>159</v>
      </c>
      <c r="B17602" s="1" t="s">
        <v>398</v>
      </c>
      <c r="C17602">
        <v>39.0916</v>
      </c>
      <c r="D17602">
        <v>-120.8039</v>
      </c>
      <c r="E17602" s="1" t="s">
        <v>28</v>
      </c>
      <c r="F17602" t="s">
        <v>6733</v>
      </c>
      <c r="G17602">
        <v>0</v>
      </c>
      <c r="H17602">
        <v>0</v>
      </c>
      <c r="I17602">
        <v>0</v>
      </c>
    </row>
    <row r="17603" spans="1:9" hidden="1" x14ac:dyDescent="0.3">
      <c r="A17603" s="1" t="s">
        <v>159</v>
      </c>
      <c r="B17603" s="1" t="s">
        <v>398</v>
      </c>
      <c r="C17603">
        <v>39.0916</v>
      </c>
      <c r="D17603">
        <v>-120.8039</v>
      </c>
      <c r="E17603" s="1" t="s">
        <v>29</v>
      </c>
      <c r="F17603" t="s">
        <v>6967</v>
      </c>
      <c r="G17603">
        <v>0</v>
      </c>
      <c r="H17603">
        <v>0</v>
      </c>
      <c r="I17603">
        <v>0</v>
      </c>
    </row>
    <row r="17604" spans="1:9" hidden="1" x14ac:dyDescent="0.3">
      <c r="A17604" s="1" t="s">
        <v>159</v>
      </c>
      <c r="B17604" s="1" t="s">
        <v>398</v>
      </c>
      <c r="C17604">
        <v>39.0916</v>
      </c>
      <c r="D17604">
        <v>-120.8039</v>
      </c>
      <c r="E17604" s="1" t="s">
        <v>30</v>
      </c>
      <c r="F17604" t="s">
        <v>7201</v>
      </c>
      <c r="G17604">
        <v>0</v>
      </c>
      <c r="H17604">
        <v>0</v>
      </c>
      <c r="I17604">
        <v>0</v>
      </c>
    </row>
    <row r="17605" spans="1:9" hidden="1" x14ac:dyDescent="0.3">
      <c r="A17605" s="1" t="s">
        <v>159</v>
      </c>
      <c r="B17605" s="1" t="s">
        <v>398</v>
      </c>
      <c r="C17605">
        <v>39.0916</v>
      </c>
      <c r="D17605">
        <v>-120.8039</v>
      </c>
      <c r="E17605" s="1" t="s">
        <v>31</v>
      </c>
      <c r="F17605" t="s">
        <v>7435</v>
      </c>
      <c r="G17605">
        <v>0</v>
      </c>
      <c r="H17605">
        <v>0</v>
      </c>
      <c r="I17605">
        <v>0</v>
      </c>
    </row>
    <row r="17606" spans="1:9" hidden="1" x14ac:dyDescent="0.3">
      <c r="A17606" s="1" t="s">
        <v>159</v>
      </c>
      <c r="B17606" s="1" t="s">
        <v>398</v>
      </c>
      <c r="C17606">
        <v>39.0916</v>
      </c>
      <c r="D17606">
        <v>-120.8039</v>
      </c>
      <c r="E17606" s="1" t="s">
        <v>32</v>
      </c>
      <c r="F17606" t="s">
        <v>7669</v>
      </c>
      <c r="G17606">
        <v>0</v>
      </c>
      <c r="H17606">
        <v>0</v>
      </c>
      <c r="I17606">
        <v>0</v>
      </c>
    </row>
    <row r="17607" spans="1:9" hidden="1" x14ac:dyDescent="0.3">
      <c r="A17607" s="1" t="s">
        <v>159</v>
      </c>
      <c r="B17607" s="1" t="s">
        <v>398</v>
      </c>
      <c r="C17607">
        <v>39.0916</v>
      </c>
      <c r="D17607">
        <v>-120.8039</v>
      </c>
      <c r="E17607" s="1" t="s">
        <v>33</v>
      </c>
      <c r="F17607" t="s">
        <v>7903</v>
      </c>
      <c r="G17607">
        <v>0</v>
      </c>
      <c r="H17607">
        <v>0</v>
      </c>
      <c r="I17607">
        <v>0</v>
      </c>
    </row>
    <row r="17608" spans="1:9" hidden="1" x14ac:dyDescent="0.3">
      <c r="A17608" s="1" t="s">
        <v>159</v>
      </c>
      <c r="B17608" s="1" t="s">
        <v>398</v>
      </c>
      <c r="C17608">
        <v>39.0916</v>
      </c>
      <c r="D17608">
        <v>-120.8039</v>
      </c>
      <c r="E17608" s="1" t="s">
        <v>34</v>
      </c>
      <c r="F17608" t="s">
        <v>8137</v>
      </c>
      <c r="G17608">
        <v>0</v>
      </c>
      <c r="H17608">
        <v>0</v>
      </c>
      <c r="I17608">
        <v>0</v>
      </c>
    </row>
    <row r="17609" spans="1:9" hidden="1" x14ac:dyDescent="0.3">
      <c r="A17609" s="1" t="s">
        <v>159</v>
      </c>
      <c r="B17609" s="1" t="s">
        <v>398</v>
      </c>
      <c r="C17609">
        <v>39.0916</v>
      </c>
      <c r="D17609">
        <v>-120.8039</v>
      </c>
      <c r="E17609" s="1" t="s">
        <v>35</v>
      </c>
      <c r="F17609" t="s">
        <v>8369</v>
      </c>
      <c r="G17609">
        <v>0</v>
      </c>
      <c r="H17609">
        <v>0</v>
      </c>
      <c r="I17609">
        <v>0</v>
      </c>
    </row>
    <row r="17610" spans="1:9" hidden="1" x14ac:dyDescent="0.3">
      <c r="A17610" s="1" t="s">
        <v>159</v>
      </c>
      <c r="B17610" s="1" t="s">
        <v>398</v>
      </c>
      <c r="C17610">
        <v>39.0916</v>
      </c>
      <c r="D17610">
        <v>-120.8039</v>
      </c>
      <c r="E17610" s="1" t="s">
        <v>36</v>
      </c>
      <c r="F17610" t="s">
        <v>8601</v>
      </c>
      <c r="G17610">
        <v>0</v>
      </c>
      <c r="H17610">
        <v>0</v>
      </c>
      <c r="I17610">
        <v>0</v>
      </c>
    </row>
    <row r="17611" spans="1:9" hidden="1" x14ac:dyDescent="0.3">
      <c r="A17611" s="1" t="s">
        <v>159</v>
      </c>
      <c r="B17611" s="1" t="s">
        <v>398</v>
      </c>
      <c r="C17611">
        <v>39.0916</v>
      </c>
      <c r="D17611">
        <v>-120.8039</v>
      </c>
      <c r="E17611" s="1" t="s">
        <v>37</v>
      </c>
      <c r="F17611" t="s">
        <v>8832</v>
      </c>
      <c r="G17611">
        <v>0</v>
      </c>
      <c r="H17611">
        <v>0</v>
      </c>
      <c r="I17611">
        <v>0</v>
      </c>
    </row>
    <row r="17612" spans="1:9" hidden="1" x14ac:dyDescent="0.3">
      <c r="A17612" s="1" t="s">
        <v>159</v>
      </c>
      <c r="B17612" s="1" t="s">
        <v>398</v>
      </c>
      <c r="C17612">
        <v>39.0916</v>
      </c>
      <c r="D17612">
        <v>-120.8039</v>
      </c>
      <c r="E17612" s="1" t="s">
        <v>38</v>
      </c>
      <c r="F17612" t="s">
        <v>9063</v>
      </c>
      <c r="G17612">
        <v>0</v>
      </c>
      <c r="H17612">
        <v>0</v>
      </c>
      <c r="I17612">
        <v>0</v>
      </c>
    </row>
    <row r="17613" spans="1:9" hidden="1" x14ac:dyDescent="0.3">
      <c r="A17613" s="1" t="s">
        <v>159</v>
      </c>
      <c r="B17613" s="1" t="s">
        <v>398</v>
      </c>
      <c r="C17613">
        <v>39.0916</v>
      </c>
      <c r="D17613">
        <v>-120.8039</v>
      </c>
      <c r="E17613" s="1" t="s">
        <v>39</v>
      </c>
      <c r="F17613" t="s">
        <v>9294</v>
      </c>
      <c r="G17613">
        <v>0</v>
      </c>
      <c r="H17613">
        <v>0</v>
      </c>
      <c r="I17613">
        <v>0</v>
      </c>
    </row>
    <row r="17614" spans="1:9" hidden="1" x14ac:dyDescent="0.3">
      <c r="A17614" s="1" t="s">
        <v>159</v>
      </c>
      <c r="B17614" s="1" t="s">
        <v>398</v>
      </c>
      <c r="C17614">
        <v>39.0916</v>
      </c>
      <c r="D17614">
        <v>-120.8039</v>
      </c>
      <c r="E17614" s="1" t="s">
        <v>40</v>
      </c>
      <c r="F17614" t="s">
        <v>9525</v>
      </c>
      <c r="G17614">
        <v>0</v>
      </c>
      <c r="H17614">
        <v>0</v>
      </c>
      <c r="I17614">
        <v>0</v>
      </c>
    </row>
    <row r="17615" spans="1:9" hidden="1" x14ac:dyDescent="0.3">
      <c r="A17615" s="1" t="s">
        <v>159</v>
      </c>
      <c r="B17615" s="1" t="s">
        <v>398</v>
      </c>
      <c r="C17615">
        <v>39.0916</v>
      </c>
      <c r="D17615">
        <v>-120.8039</v>
      </c>
      <c r="E17615" s="1" t="s">
        <v>41</v>
      </c>
      <c r="F17615" t="s">
        <v>9756</v>
      </c>
      <c r="G17615">
        <v>0</v>
      </c>
      <c r="H17615">
        <v>0</v>
      </c>
      <c r="I17615">
        <v>0</v>
      </c>
    </row>
    <row r="17616" spans="1:9" hidden="1" x14ac:dyDescent="0.3">
      <c r="A17616" s="1" t="s">
        <v>159</v>
      </c>
      <c r="B17616" s="1" t="s">
        <v>398</v>
      </c>
      <c r="C17616">
        <v>39.0916</v>
      </c>
      <c r="D17616">
        <v>-120.8039</v>
      </c>
      <c r="E17616" s="1" t="s">
        <v>42</v>
      </c>
      <c r="F17616" t="s">
        <v>9987</v>
      </c>
      <c r="G17616">
        <v>0</v>
      </c>
      <c r="H17616">
        <v>0</v>
      </c>
      <c r="I17616">
        <v>0</v>
      </c>
    </row>
    <row r="17617" spans="1:9" hidden="1" x14ac:dyDescent="0.3">
      <c r="A17617" s="1" t="s">
        <v>159</v>
      </c>
      <c r="B17617" s="1" t="s">
        <v>398</v>
      </c>
      <c r="C17617">
        <v>39.0916</v>
      </c>
      <c r="D17617">
        <v>-120.8039</v>
      </c>
      <c r="E17617" s="1" t="s">
        <v>43</v>
      </c>
      <c r="F17617" t="s">
        <v>10215</v>
      </c>
      <c r="G17617">
        <v>0</v>
      </c>
      <c r="H17617">
        <v>0</v>
      </c>
      <c r="I17617">
        <v>0</v>
      </c>
    </row>
    <row r="17618" spans="1:9" hidden="1" x14ac:dyDescent="0.3">
      <c r="A17618" s="1" t="s">
        <v>159</v>
      </c>
      <c r="B17618" s="1" t="s">
        <v>398</v>
      </c>
      <c r="C17618">
        <v>39.0916</v>
      </c>
      <c r="D17618">
        <v>-120.8039</v>
      </c>
      <c r="E17618" s="1" t="s">
        <v>44</v>
      </c>
      <c r="F17618" t="s">
        <v>17898</v>
      </c>
      <c r="G17618">
        <v>0</v>
      </c>
      <c r="H17618">
        <v>1</v>
      </c>
      <c r="I17618">
        <v>0</v>
      </c>
    </row>
    <row r="17619" spans="1:9" hidden="1" x14ac:dyDescent="0.3">
      <c r="A17619" s="1" t="s">
        <v>159</v>
      </c>
      <c r="B17619" s="1" t="s">
        <v>398</v>
      </c>
      <c r="C17619">
        <v>39.0916</v>
      </c>
      <c r="D17619">
        <v>-120.8039</v>
      </c>
      <c r="E17619" s="1" t="s">
        <v>45</v>
      </c>
      <c r="F17619" t="s">
        <v>17899</v>
      </c>
      <c r="G17619">
        <v>0</v>
      </c>
      <c r="H17619">
        <v>1</v>
      </c>
      <c r="I17619">
        <v>0</v>
      </c>
    </row>
    <row r="17620" spans="1:9" hidden="1" x14ac:dyDescent="0.3">
      <c r="A17620" s="1" t="s">
        <v>159</v>
      </c>
      <c r="B17620" s="1" t="s">
        <v>398</v>
      </c>
      <c r="C17620">
        <v>39.0916</v>
      </c>
      <c r="D17620">
        <v>-120.8039</v>
      </c>
      <c r="E17620" s="1" t="s">
        <v>46</v>
      </c>
      <c r="F17620" t="s">
        <v>17480</v>
      </c>
      <c r="G17620">
        <v>1</v>
      </c>
      <c r="H17620">
        <v>2</v>
      </c>
      <c r="I17620">
        <v>0</v>
      </c>
    </row>
    <row r="17621" spans="1:9" hidden="1" x14ac:dyDescent="0.3">
      <c r="A17621" s="1" t="s">
        <v>159</v>
      </c>
      <c r="B17621" s="1" t="s">
        <v>398</v>
      </c>
      <c r="C17621">
        <v>39.0916</v>
      </c>
      <c r="D17621">
        <v>-120.8039</v>
      </c>
      <c r="E17621" s="1" t="s">
        <v>47</v>
      </c>
      <c r="F17621" t="s">
        <v>17481</v>
      </c>
      <c r="G17621">
        <v>1</v>
      </c>
      <c r="H17621">
        <v>2</v>
      </c>
      <c r="I17621">
        <v>0</v>
      </c>
    </row>
    <row r="17622" spans="1:9" hidden="1" x14ac:dyDescent="0.3">
      <c r="A17622" s="1" t="s">
        <v>159</v>
      </c>
      <c r="B17622" s="1" t="s">
        <v>398</v>
      </c>
      <c r="C17622">
        <v>39.0916</v>
      </c>
      <c r="D17622">
        <v>-120.8039</v>
      </c>
      <c r="E17622" s="1" t="s">
        <v>48</v>
      </c>
      <c r="F17622" t="s">
        <v>17333</v>
      </c>
      <c r="G17622">
        <v>1</v>
      </c>
      <c r="H17622">
        <v>5</v>
      </c>
      <c r="I17622">
        <v>0</v>
      </c>
    </row>
    <row r="17623" spans="1:9" hidden="1" x14ac:dyDescent="0.3">
      <c r="A17623" s="1" t="s">
        <v>159</v>
      </c>
      <c r="B17623" s="1" t="s">
        <v>398</v>
      </c>
      <c r="C17623">
        <v>39.0916</v>
      </c>
      <c r="D17623">
        <v>-120.8039</v>
      </c>
      <c r="E17623" s="1" t="s">
        <v>49</v>
      </c>
      <c r="F17623" t="s">
        <v>17334</v>
      </c>
      <c r="G17623">
        <v>1</v>
      </c>
      <c r="H17623">
        <v>5</v>
      </c>
      <c r="I17623">
        <v>0</v>
      </c>
    </row>
    <row r="17624" spans="1:9" hidden="1" x14ac:dyDescent="0.3">
      <c r="A17624" s="1" t="s">
        <v>159</v>
      </c>
      <c r="B17624" s="1" t="s">
        <v>398</v>
      </c>
      <c r="C17624">
        <v>39.0916</v>
      </c>
      <c r="D17624">
        <v>-120.8039</v>
      </c>
      <c r="E17624" s="1" t="s">
        <v>50</v>
      </c>
      <c r="F17624" t="s">
        <v>17335</v>
      </c>
      <c r="G17624">
        <v>1</v>
      </c>
      <c r="H17624">
        <v>5</v>
      </c>
      <c r="I17624">
        <v>0</v>
      </c>
    </row>
    <row r="17625" spans="1:9" hidden="1" x14ac:dyDescent="0.3">
      <c r="A17625" s="1" t="s">
        <v>159</v>
      </c>
      <c r="B17625" s="1" t="s">
        <v>398</v>
      </c>
      <c r="C17625">
        <v>39.0916</v>
      </c>
      <c r="D17625">
        <v>-120.8039</v>
      </c>
      <c r="E17625" s="1" t="s">
        <v>51</v>
      </c>
      <c r="F17625" t="s">
        <v>17336</v>
      </c>
      <c r="G17625">
        <v>1</v>
      </c>
      <c r="H17625">
        <v>7</v>
      </c>
      <c r="I17625">
        <v>0</v>
      </c>
    </row>
    <row r="17626" spans="1:9" hidden="1" x14ac:dyDescent="0.3">
      <c r="A17626" s="1" t="s">
        <v>159</v>
      </c>
      <c r="B17626" s="1" t="s">
        <v>398</v>
      </c>
      <c r="C17626">
        <v>39.0916</v>
      </c>
      <c r="D17626">
        <v>-120.8039</v>
      </c>
      <c r="E17626" s="1" t="s">
        <v>52</v>
      </c>
      <c r="F17626" t="s">
        <v>11268</v>
      </c>
      <c r="G17626">
        <v>0</v>
      </c>
      <c r="H17626">
        <v>0</v>
      </c>
      <c r="I17626">
        <v>0</v>
      </c>
    </row>
    <row r="17627" spans="1:9" hidden="1" x14ac:dyDescent="0.3">
      <c r="A17627" s="1" t="s">
        <v>159</v>
      </c>
      <c r="B17627" s="1" t="s">
        <v>398</v>
      </c>
      <c r="C17627">
        <v>39.0916</v>
      </c>
      <c r="D17627">
        <v>-120.8039</v>
      </c>
      <c r="E17627" s="1" t="s">
        <v>53</v>
      </c>
      <c r="F17627" t="s">
        <v>11466</v>
      </c>
      <c r="G17627">
        <v>0</v>
      </c>
      <c r="H17627">
        <v>0</v>
      </c>
      <c r="I17627">
        <v>0</v>
      </c>
    </row>
    <row r="17628" spans="1:9" hidden="1" x14ac:dyDescent="0.3">
      <c r="A17628" s="1" t="s">
        <v>159</v>
      </c>
      <c r="B17628" s="1" t="s">
        <v>398</v>
      </c>
      <c r="C17628">
        <v>39.0916</v>
      </c>
      <c r="D17628">
        <v>-120.8039</v>
      </c>
      <c r="E17628" s="1" t="s">
        <v>54</v>
      </c>
      <c r="F17628" t="s">
        <v>11661</v>
      </c>
      <c r="G17628">
        <v>0</v>
      </c>
      <c r="H17628">
        <v>0</v>
      </c>
      <c r="I17628">
        <v>0</v>
      </c>
    </row>
    <row r="17629" spans="1:9" hidden="1" x14ac:dyDescent="0.3">
      <c r="A17629" s="1" t="s">
        <v>159</v>
      </c>
      <c r="B17629" s="1" t="s">
        <v>398</v>
      </c>
      <c r="C17629">
        <v>39.0916</v>
      </c>
      <c r="D17629">
        <v>-120.8039</v>
      </c>
      <c r="E17629" s="1" t="s">
        <v>21548</v>
      </c>
      <c r="F17629" t="s">
        <v>21887</v>
      </c>
      <c r="G17629">
        <v>0</v>
      </c>
      <c r="H17629">
        <v>0</v>
      </c>
      <c r="I17629">
        <v>0</v>
      </c>
    </row>
    <row r="17630" spans="1:9" hidden="1" x14ac:dyDescent="0.3">
      <c r="A17630" s="1" t="s">
        <v>159</v>
      </c>
      <c r="B17630" s="1" t="s">
        <v>399</v>
      </c>
      <c r="C17630">
        <v>37.563000000000002</v>
      </c>
      <c r="D17630">
        <v>-122.32550000000001</v>
      </c>
      <c r="E17630" s="1" t="s">
        <v>4</v>
      </c>
      <c r="F17630" t="s">
        <v>1057</v>
      </c>
      <c r="G17630">
        <v>0</v>
      </c>
      <c r="H17630">
        <v>0</v>
      </c>
      <c r="I17630">
        <v>0</v>
      </c>
    </row>
    <row r="17631" spans="1:9" hidden="1" x14ac:dyDescent="0.3">
      <c r="A17631" s="1" t="s">
        <v>159</v>
      </c>
      <c r="B17631" s="1" t="s">
        <v>399</v>
      </c>
      <c r="C17631">
        <v>37.563000000000002</v>
      </c>
      <c r="D17631">
        <v>-122.32550000000001</v>
      </c>
      <c r="E17631" s="1" t="s">
        <v>5</v>
      </c>
      <c r="F17631" t="s">
        <v>1299</v>
      </c>
      <c r="G17631">
        <v>0</v>
      </c>
      <c r="H17631">
        <v>0</v>
      </c>
      <c r="I17631">
        <v>0</v>
      </c>
    </row>
    <row r="17632" spans="1:9" hidden="1" x14ac:dyDescent="0.3">
      <c r="A17632" s="1" t="s">
        <v>159</v>
      </c>
      <c r="B17632" s="1" t="s">
        <v>399</v>
      </c>
      <c r="C17632">
        <v>37.563000000000002</v>
      </c>
      <c r="D17632">
        <v>-122.32550000000001</v>
      </c>
      <c r="E17632" s="1" t="s">
        <v>6</v>
      </c>
      <c r="F17632" t="s">
        <v>1541</v>
      </c>
      <c r="G17632">
        <v>0</v>
      </c>
      <c r="H17632">
        <v>0</v>
      </c>
      <c r="I17632">
        <v>0</v>
      </c>
    </row>
    <row r="17633" spans="1:9" hidden="1" x14ac:dyDescent="0.3">
      <c r="A17633" s="1" t="s">
        <v>159</v>
      </c>
      <c r="B17633" s="1" t="s">
        <v>399</v>
      </c>
      <c r="C17633">
        <v>37.563000000000002</v>
      </c>
      <c r="D17633">
        <v>-122.32550000000001</v>
      </c>
      <c r="E17633" s="1" t="s">
        <v>7</v>
      </c>
      <c r="F17633" t="s">
        <v>1782</v>
      </c>
      <c r="G17633">
        <v>0</v>
      </c>
      <c r="H17633">
        <v>0</v>
      </c>
      <c r="I17633">
        <v>0</v>
      </c>
    </row>
    <row r="17634" spans="1:9" hidden="1" x14ac:dyDescent="0.3">
      <c r="A17634" s="1" t="s">
        <v>159</v>
      </c>
      <c r="B17634" s="1" t="s">
        <v>399</v>
      </c>
      <c r="C17634">
        <v>37.563000000000002</v>
      </c>
      <c r="D17634">
        <v>-122.32550000000001</v>
      </c>
      <c r="E17634" s="1" t="s">
        <v>8</v>
      </c>
      <c r="F17634" t="s">
        <v>2021</v>
      </c>
      <c r="G17634">
        <v>0</v>
      </c>
      <c r="H17634">
        <v>0</v>
      </c>
      <c r="I17634">
        <v>0</v>
      </c>
    </row>
    <row r="17635" spans="1:9" hidden="1" x14ac:dyDescent="0.3">
      <c r="A17635" s="1" t="s">
        <v>159</v>
      </c>
      <c r="B17635" s="1" t="s">
        <v>399</v>
      </c>
      <c r="C17635">
        <v>37.563000000000002</v>
      </c>
      <c r="D17635">
        <v>-122.32550000000001</v>
      </c>
      <c r="E17635" s="1" t="s">
        <v>9</v>
      </c>
      <c r="F17635" t="s">
        <v>2259</v>
      </c>
      <c r="G17635">
        <v>0</v>
      </c>
      <c r="H17635">
        <v>0</v>
      </c>
      <c r="I17635">
        <v>0</v>
      </c>
    </row>
    <row r="17636" spans="1:9" hidden="1" x14ac:dyDescent="0.3">
      <c r="A17636" s="1" t="s">
        <v>159</v>
      </c>
      <c r="B17636" s="1" t="s">
        <v>399</v>
      </c>
      <c r="C17636">
        <v>37.563000000000002</v>
      </c>
      <c r="D17636">
        <v>-122.32550000000001</v>
      </c>
      <c r="E17636" s="1" t="s">
        <v>10</v>
      </c>
      <c r="F17636" t="s">
        <v>2497</v>
      </c>
      <c r="G17636">
        <v>0</v>
      </c>
      <c r="H17636">
        <v>0</v>
      </c>
      <c r="I17636">
        <v>0</v>
      </c>
    </row>
    <row r="17637" spans="1:9" hidden="1" x14ac:dyDescent="0.3">
      <c r="A17637" s="1" t="s">
        <v>159</v>
      </c>
      <c r="B17637" s="1" t="s">
        <v>399</v>
      </c>
      <c r="C17637">
        <v>37.563000000000002</v>
      </c>
      <c r="D17637">
        <v>-122.32550000000001</v>
      </c>
      <c r="E17637" s="1" t="s">
        <v>11</v>
      </c>
      <c r="F17637" t="s">
        <v>2735</v>
      </c>
      <c r="G17637">
        <v>0</v>
      </c>
      <c r="H17637">
        <v>0</v>
      </c>
      <c r="I17637">
        <v>0</v>
      </c>
    </row>
    <row r="17638" spans="1:9" hidden="1" x14ac:dyDescent="0.3">
      <c r="A17638" s="1" t="s">
        <v>159</v>
      </c>
      <c r="B17638" s="1" t="s">
        <v>399</v>
      </c>
      <c r="C17638">
        <v>37.563000000000002</v>
      </c>
      <c r="D17638">
        <v>-122.32550000000001</v>
      </c>
      <c r="E17638" s="1" t="s">
        <v>12</v>
      </c>
      <c r="F17638" t="s">
        <v>2973</v>
      </c>
      <c r="G17638">
        <v>0</v>
      </c>
      <c r="H17638">
        <v>0</v>
      </c>
      <c r="I17638">
        <v>0</v>
      </c>
    </row>
    <row r="17639" spans="1:9" hidden="1" x14ac:dyDescent="0.3">
      <c r="A17639" s="1" t="s">
        <v>159</v>
      </c>
      <c r="B17639" s="1" t="s">
        <v>399</v>
      </c>
      <c r="C17639">
        <v>37.563000000000002</v>
      </c>
      <c r="D17639">
        <v>-122.32550000000001</v>
      </c>
      <c r="E17639" s="1" t="s">
        <v>13</v>
      </c>
      <c r="F17639" t="s">
        <v>3210</v>
      </c>
      <c r="G17639">
        <v>0</v>
      </c>
      <c r="H17639">
        <v>0</v>
      </c>
      <c r="I17639">
        <v>0</v>
      </c>
    </row>
    <row r="17640" spans="1:9" hidden="1" x14ac:dyDescent="0.3">
      <c r="A17640" s="1" t="s">
        <v>159</v>
      </c>
      <c r="B17640" s="1" t="s">
        <v>399</v>
      </c>
      <c r="C17640">
        <v>37.563000000000002</v>
      </c>
      <c r="D17640">
        <v>-122.32550000000001</v>
      </c>
      <c r="E17640" s="1" t="s">
        <v>14</v>
      </c>
      <c r="F17640" t="s">
        <v>3446</v>
      </c>
      <c r="G17640">
        <v>0</v>
      </c>
      <c r="H17640">
        <v>0</v>
      </c>
      <c r="I17640">
        <v>0</v>
      </c>
    </row>
    <row r="17641" spans="1:9" hidden="1" x14ac:dyDescent="0.3">
      <c r="A17641" s="1" t="s">
        <v>159</v>
      </c>
      <c r="B17641" s="1" t="s">
        <v>399</v>
      </c>
      <c r="C17641">
        <v>37.563000000000002</v>
      </c>
      <c r="D17641">
        <v>-122.32550000000001</v>
      </c>
      <c r="E17641" s="1" t="s">
        <v>15</v>
      </c>
      <c r="F17641" t="s">
        <v>3682</v>
      </c>
      <c r="G17641">
        <v>0</v>
      </c>
      <c r="H17641">
        <v>0</v>
      </c>
      <c r="I17641">
        <v>0</v>
      </c>
    </row>
    <row r="17642" spans="1:9" hidden="1" x14ac:dyDescent="0.3">
      <c r="A17642" s="1" t="s">
        <v>159</v>
      </c>
      <c r="B17642" s="1" t="s">
        <v>399</v>
      </c>
      <c r="C17642">
        <v>37.563000000000002</v>
      </c>
      <c r="D17642">
        <v>-122.32550000000001</v>
      </c>
      <c r="E17642" s="1" t="s">
        <v>16</v>
      </c>
      <c r="F17642" t="s">
        <v>3918</v>
      </c>
      <c r="G17642">
        <v>0</v>
      </c>
      <c r="H17642">
        <v>0</v>
      </c>
      <c r="I17642">
        <v>0</v>
      </c>
    </row>
    <row r="17643" spans="1:9" hidden="1" x14ac:dyDescent="0.3">
      <c r="A17643" s="1" t="s">
        <v>159</v>
      </c>
      <c r="B17643" s="1" t="s">
        <v>399</v>
      </c>
      <c r="C17643">
        <v>37.563000000000002</v>
      </c>
      <c r="D17643">
        <v>-122.32550000000001</v>
      </c>
      <c r="E17643" s="1" t="s">
        <v>17</v>
      </c>
      <c r="F17643" t="s">
        <v>4153</v>
      </c>
      <c r="G17643">
        <v>0</v>
      </c>
      <c r="H17643">
        <v>0</v>
      </c>
      <c r="I17643">
        <v>0</v>
      </c>
    </row>
    <row r="17644" spans="1:9" hidden="1" x14ac:dyDescent="0.3">
      <c r="A17644" s="1" t="s">
        <v>159</v>
      </c>
      <c r="B17644" s="1" t="s">
        <v>399</v>
      </c>
      <c r="C17644">
        <v>37.563000000000002</v>
      </c>
      <c r="D17644">
        <v>-122.32550000000001</v>
      </c>
      <c r="E17644" s="1" t="s">
        <v>18</v>
      </c>
      <c r="F17644" t="s">
        <v>4388</v>
      </c>
      <c r="G17644">
        <v>0</v>
      </c>
      <c r="H17644">
        <v>0</v>
      </c>
      <c r="I17644">
        <v>0</v>
      </c>
    </row>
    <row r="17645" spans="1:9" hidden="1" x14ac:dyDescent="0.3">
      <c r="A17645" s="1" t="s">
        <v>159</v>
      </c>
      <c r="B17645" s="1" t="s">
        <v>399</v>
      </c>
      <c r="C17645">
        <v>37.563000000000002</v>
      </c>
      <c r="D17645">
        <v>-122.32550000000001</v>
      </c>
      <c r="E17645" s="1" t="s">
        <v>19</v>
      </c>
      <c r="F17645" t="s">
        <v>4623</v>
      </c>
      <c r="G17645">
        <v>0</v>
      </c>
      <c r="H17645">
        <v>0</v>
      </c>
      <c r="I17645">
        <v>0</v>
      </c>
    </row>
    <row r="17646" spans="1:9" hidden="1" x14ac:dyDescent="0.3">
      <c r="A17646" s="1" t="s">
        <v>159</v>
      </c>
      <c r="B17646" s="1" t="s">
        <v>399</v>
      </c>
      <c r="C17646">
        <v>37.563000000000002</v>
      </c>
      <c r="D17646">
        <v>-122.32550000000001</v>
      </c>
      <c r="E17646" s="1" t="s">
        <v>20</v>
      </c>
      <c r="F17646" t="s">
        <v>4858</v>
      </c>
      <c r="G17646">
        <v>0</v>
      </c>
      <c r="H17646">
        <v>0</v>
      </c>
      <c r="I17646">
        <v>0</v>
      </c>
    </row>
    <row r="17647" spans="1:9" hidden="1" x14ac:dyDescent="0.3">
      <c r="A17647" s="1" t="s">
        <v>159</v>
      </c>
      <c r="B17647" s="1" t="s">
        <v>399</v>
      </c>
      <c r="C17647">
        <v>37.563000000000002</v>
      </c>
      <c r="D17647">
        <v>-122.32550000000001</v>
      </c>
      <c r="E17647" s="1" t="s">
        <v>21</v>
      </c>
      <c r="F17647" t="s">
        <v>5093</v>
      </c>
      <c r="G17647">
        <v>0</v>
      </c>
      <c r="H17647">
        <v>0</v>
      </c>
      <c r="I17647">
        <v>0</v>
      </c>
    </row>
    <row r="17648" spans="1:9" hidden="1" x14ac:dyDescent="0.3">
      <c r="A17648" s="1" t="s">
        <v>159</v>
      </c>
      <c r="B17648" s="1" t="s">
        <v>399</v>
      </c>
      <c r="C17648">
        <v>37.563000000000002</v>
      </c>
      <c r="D17648">
        <v>-122.32550000000001</v>
      </c>
      <c r="E17648" s="1" t="s">
        <v>22</v>
      </c>
      <c r="F17648" t="s">
        <v>5328</v>
      </c>
      <c r="G17648">
        <v>0</v>
      </c>
      <c r="H17648">
        <v>0</v>
      </c>
      <c r="I17648">
        <v>0</v>
      </c>
    </row>
    <row r="17649" spans="1:9" hidden="1" x14ac:dyDescent="0.3">
      <c r="A17649" s="1" t="s">
        <v>159</v>
      </c>
      <c r="B17649" s="1" t="s">
        <v>399</v>
      </c>
      <c r="C17649">
        <v>37.563000000000002</v>
      </c>
      <c r="D17649">
        <v>-122.32550000000001</v>
      </c>
      <c r="E17649" s="1" t="s">
        <v>23</v>
      </c>
      <c r="F17649" t="s">
        <v>5563</v>
      </c>
      <c r="G17649">
        <v>0</v>
      </c>
      <c r="H17649">
        <v>0</v>
      </c>
      <c r="I17649">
        <v>0</v>
      </c>
    </row>
    <row r="17650" spans="1:9" hidden="1" x14ac:dyDescent="0.3">
      <c r="A17650" s="1" t="s">
        <v>159</v>
      </c>
      <c r="B17650" s="1" t="s">
        <v>399</v>
      </c>
      <c r="C17650">
        <v>37.563000000000002</v>
      </c>
      <c r="D17650">
        <v>-122.32550000000001</v>
      </c>
      <c r="E17650" s="1" t="s">
        <v>24</v>
      </c>
      <c r="F17650" t="s">
        <v>5798</v>
      </c>
      <c r="G17650">
        <v>0</v>
      </c>
      <c r="H17650">
        <v>0</v>
      </c>
      <c r="I17650">
        <v>0</v>
      </c>
    </row>
    <row r="17651" spans="1:9" hidden="1" x14ac:dyDescent="0.3">
      <c r="A17651" s="1" t="s">
        <v>159</v>
      </c>
      <c r="B17651" s="1" t="s">
        <v>399</v>
      </c>
      <c r="C17651">
        <v>37.563000000000002</v>
      </c>
      <c r="D17651">
        <v>-122.32550000000001</v>
      </c>
      <c r="E17651" s="1" t="s">
        <v>25</v>
      </c>
      <c r="F17651" t="s">
        <v>6032</v>
      </c>
      <c r="G17651">
        <v>0</v>
      </c>
      <c r="H17651">
        <v>0</v>
      </c>
      <c r="I17651">
        <v>0</v>
      </c>
    </row>
    <row r="17652" spans="1:9" hidden="1" x14ac:dyDescent="0.3">
      <c r="A17652" s="1" t="s">
        <v>159</v>
      </c>
      <c r="B17652" s="1" t="s">
        <v>399</v>
      </c>
      <c r="C17652">
        <v>37.563000000000002</v>
      </c>
      <c r="D17652">
        <v>-122.32550000000001</v>
      </c>
      <c r="E17652" s="1" t="s">
        <v>26</v>
      </c>
      <c r="F17652" t="s">
        <v>6266</v>
      </c>
      <c r="G17652">
        <v>0</v>
      </c>
      <c r="H17652">
        <v>0</v>
      </c>
      <c r="I17652">
        <v>0</v>
      </c>
    </row>
    <row r="17653" spans="1:9" hidden="1" x14ac:dyDescent="0.3">
      <c r="A17653" s="1" t="s">
        <v>159</v>
      </c>
      <c r="B17653" s="1" t="s">
        <v>399</v>
      </c>
      <c r="C17653">
        <v>37.563000000000002</v>
      </c>
      <c r="D17653">
        <v>-122.32550000000001</v>
      </c>
      <c r="E17653" s="1" t="s">
        <v>27</v>
      </c>
      <c r="F17653" t="s">
        <v>6500</v>
      </c>
      <c r="G17653">
        <v>0</v>
      </c>
      <c r="H17653">
        <v>0</v>
      </c>
      <c r="I17653">
        <v>0</v>
      </c>
    </row>
    <row r="17654" spans="1:9" hidden="1" x14ac:dyDescent="0.3">
      <c r="A17654" s="1" t="s">
        <v>159</v>
      </c>
      <c r="B17654" s="1" t="s">
        <v>399</v>
      </c>
      <c r="C17654">
        <v>37.563000000000002</v>
      </c>
      <c r="D17654">
        <v>-122.32550000000001</v>
      </c>
      <c r="E17654" s="1" t="s">
        <v>28</v>
      </c>
      <c r="F17654" t="s">
        <v>6734</v>
      </c>
      <c r="G17654">
        <v>0</v>
      </c>
      <c r="H17654">
        <v>0</v>
      </c>
      <c r="I17654">
        <v>0</v>
      </c>
    </row>
    <row r="17655" spans="1:9" hidden="1" x14ac:dyDescent="0.3">
      <c r="A17655" s="1" t="s">
        <v>159</v>
      </c>
      <c r="B17655" s="1" t="s">
        <v>399</v>
      </c>
      <c r="C17655">
        <v>37.563000000000002</v>
      </c>
      <c r="D17655">
        <v>-122.32550000000001</v>
      </c>
      <c r="E17655" s="1" t="s">
        <v>29</v>
      </c>
      <c r="F17655" t="s">
        <v>6968</v>
      </c>
      <c r="G17655">
        <v>0</v>
      </c>
      <c r="H17655">
        <v>0</v>
      </c>
      <c r="I17655">
        <v>0</v>
      </c>
    </row>
    <row r="17656" spans="1:9" hidden="1" x14ac:dyDescent="0.3">
      <c r="A17656" s="1" t="s">
        <v>159</v>
      </c>
      <c r="B17656" s="1" t="s">
        <v>399</v>
      </c>
      <c r="C17656">
        <v>37.563000000000002</v>
      </c>
      <c r="D17656">
        <v>-122.32550000000001</v>
      </c>
      <c r="E17656" s="1" t="s">
        <v>30</v>
      </c>
      <c r="F17656" t="s">
        <v>7202</v>
      </c>
      <c r="G17656">
        <v>0</v>
      </c>
      <c r="H17656">
        <v>0</v>
      </c>
      <c r="I17656">
        <v>0</v>
      </c>
    </row>
    <row r="17657" spans="1:9" hidden="1" x14ac:dyDescent="0.3">
      <c r="A17657" s="1" t="s">
        <v>159</v>
      </c>
      <c r="B17657" s="1" t="s">
        <v>399</v>
      </c>
      <c r="C17657">
        <v>37.563000000000002</v>
      </c>
      <c r="D17657">
        <v>-122.32550000000001</v>
      </c>
      <c r="E17657" s="1" t="s">
        <v>31</v>
      </c>
      <c r="F17657" t="s">
        <v>7436</v>
      </c>
      <c r="G17657">
        <v>0</v>
      </c>
      <c r="H17657">
        <v>0</v>
      </c>
      <c r="I17657">
        <v>0</v>
      </c>
    </row>
    <row r="17658" spans="1:9" hidden="1" x14ac:dyDescent="0.3">
      <c r="A17658" s="1" t="s">
        <v>159</v>
      </c>
      <c r="B17658" s="1" t="s">
        <v>399</v>
      </c>
      <c r="C17658">
        <v>37.563000000000002</v>
      </c>
      <c r="D17658">
        <v>-122.32550000000001</v>
      </c>
      <c r="E17658" s="1" t="s">
        <v>32</v>
      </c>
      <c r="F17658" t="s">
        <v>7670</v>
      </c>
      <c r="G17658">
        <v>0</v>
      </c>
      <c r="H17658">
        <v>0</v>
      </c>
      <c r="I17658">
        <v>0</v>
      </c>
    </row>
    <row r="17659" spans="1:9" hidden="1" x14ac:dyDescent="0.3">
      <c r="A17659" s="1" t="s">
        <v>159</v>
      </c>
      <c r="B17659" s="1" t="s">
        <v>399</v>
      </c>
      <c r="C17659">
        <v>37.563000000000002</v>
      </c>
      <c r="D17659">
        <v>-122.32550000000001</v>
      </c>
      <c r="E17659" s="1" t="s">
        <v>33</v>
      </c>
      <c r="F17659" t="s">
        <v>7904</v>
      </c>
      <c r="G17659">
        <v>0</v>
      </c>
      <c r="H17659">
        <v>0</v>
      </c>
      <c r="I17659">
        <v>0</v>
      </c>
    </row>
    <row r="17660" spans="1:9" hidden="1" x14ac:dyDescent="0.3">
      <c r="A17660" s="1" t="s">
        <v>159</v>
      </c>
      <c r="B17660" s="1" t="s">
        <v>399</v>
      </c>
      <c r="C17660">
        <v>37.563000000000002</v>
      </c>
      <c r="D17660">
        <v>-122.32550000000001</v>
      </c>
      <c r="E17660" s="1" t="s">
        <v>34</v>
      </c>
      <c r="F17660" t="s">
        <v>8138</v>
      </c>
      <c r="G17660">
        <v>0</v>
      </c>
      <c r="H17660">
        <v>0</v>
      </c>
      <c r="I17660">
        <v>0</v>
      </c>
    </row>
    <row r="17661" spans="1:9" hidden="1" x14ac:dyDescent="0.3">
      <c r="A17661" s="1" t="s">
        <v>159</v>
      </c>
      <c r="B17661" s="1" t="s">
        <v>399</v>
      </c>
      <c r="C17661">
        <v>37.563000000000002</v>
      </c>
      <c r="D17661">
        <v>-122.32550000000001</v>
      </c>
      <c r="E17661" s="1" t="s">
        <v>35</v>
      </c>
      <c r="F17661" t="s">
        <v>8370</v>
      </c>
      <c r="G17661">
        <v>0</v>
      </c>
      <c r="H17661">
        <v>0</v>
      </c>
      <c r="I17661">
        <v>0</v>
      </c>
    </row>
    <row r="17662" spans="1:9" hidden="1" x14ac:dyDescent="0.3">
      <c r="A17662" s="1" t="s">
        <v>159</v>
      </c>
      <c r="B17662" s="1" t="s">
        <v>399</v>
      </c>
      <c r="C17662">
        <v>37.563000000000002</v>
      </c>
      <c r="D17662">
        <v>-122.32550000000001</v>
      </c>
      <c r="E17662" s="1" t="s">
        <v>36</v>
      </c>
      <c r="F17662" t="s">
        <v>8602</v>
      </c>
      <c r="G17662">
        <v>0</v>
      </c>
      <c r="H17662">
        <v>0</v>
      </c>
      <c r="I17662">
        <v>0</v>
      </c>
    </row>
    <row r="17663" spans="1:9" hidden="1" x14ac:dyDescent="0.3">
      <c r="A17663" s="1" t="s">
        <v>159</v>
      </c>
      <c r="B17663" s="1" t="s">
        <v>399</v>
      </c>
      <c r="C17663">
        <v>37.563000000000002</v>
      </c>
      <c r="D17663">
        <v>-122.32550000000001</v>
      </c>
      <c r="E17663" s="1" t="s">
        <v>37</v>
      </c>
      <c r="F17663" t="s">
        <v>8833</v>
      </c>
      <c r="G17663">
        <v>0</v>
      </c>
      <c r="H17663">
        <v>0</v>
      </c>
      <c r="I17663">
        <v>0</v>
      </c>
    </row>
    <row r="17664" spans="1:9" hidden="1" x14ac:dyDescent="0.3">
      <c r="A17664" s="1" t="s">
        <v>159</v>
      </c>
      <c r="B17664" s="1" t="s">
        <v>399</v>
      </c>
      <c r="C17664">
        <v>37.563000000000002</v>
      </c>
      <c r="D17664">
        <v>-122.32550000000001</v>
      </c>
      <c r="E17664" s="1" t="s">
        <v>38</v>
      </c>
      <c r="F17664" t="s">
        <v>9064</v>
      </c>
      <c r="G17664">
        <v>0</v>
      </c>
      <c r="H17664">
        <v>0</v>
      </c>
      <c r="I17664">
        <v>0</v>
      </c>
    </row>
    <row r="17665" spans="1:9" hidden="1" x14ac:dyDescent="0.3">
      <c r="A17665" s="1" t="s">
        <v>159</v>
      </c>
      <c r="B17665" s="1" t="s">
        <v>399</v>
      </c>
      <c r="C17665">
        <v>37.563000000000002</v>
      </c>
      <c r="D17665">
        <v>-122.32550000000001</v>
      </c>
      <c r="E17665" s="1" t="s">
        <v>39</v>
      </c>
      <c r="F17665" t="s">
        <v>9295</v>
      </c>
      <c r="G17665">
        <v>0</v>
      </c>
      <c r="H17665">
        <v>0</v>
      </c>
      <c r="I17665">
        <v>0</v>
      </c>
    </row>
    <row r="17666" spans="1:9" hidden="1" x14ac:dyDescent="0.3">
      <c r="A17666" s="1" t="s">
        <v>159</v>
      </c>
      <c r="B17666" s="1" t="s">
        <v>399</v>
      </c>
      <c r="C17666">
        <v>37.563000000000002</v>
      </c>
      <c r="D17666">
        <v>-122.32550000000001</v>
      </c>
      <c r="E17666" s="1" t="s">
        <v>40</v>
      </c>
      <c r="F17666" t="s">
        <v>9526</v>
      </c>
      <c r="G17666">
        <v>0</v>
      </c>
      <c r="H17666">
        <v>0</v>
      </c>
      <c r="I17666">
        <v>0</v>
      </c>
    </row>
    <row r="17667" spans="1:9" hidden="1" x14ac:dyDescent="0.3">
      <c r="A17667" s="1" t="s">
        <v>159</v>
      </c>
      <c r="B17667" s="1" t="s">
        <v>399</v>
      </c>
      <c r="C17667">
        <v>37.563000000000002</v>
      </c>
      <c r="D17667">
        <v>-122.32550000000001</v>
      </c>
      <c r="E17667" s="1" t="s">
        <v>41</v>
      </c>
      <c r="F17667" t="s">
        <v>9757</v>
      </c>
      <c r="G17667">
        <v>0</v>
      </c>
      <c r="H17667">
        <v>0</v>
      </c>
      <c r="I17667">
        <v>0</v>
      </c>
    </row>
    <row r="17668" spans="1:9" hidden="1" x14ac:dyDescent="0.3">
      <c r="A17668" s="1" t="s">
        <v>159</v>
      </c>
      <c r="B17668" s="1" t="s">
        <v>399</v>
      </c>
      <c r="C17668">
        <v>37.563000000000002</v>
      </c>
      <c r="D17668">
        <v>-122.32550000000001</v>
      </c>
      <c r="E17668" s="1" t="s">
        <v>42</v>
      </c>
      <c r="F17668" t="s">
        <v>9988</v>
      </c>
      <c r="G17668">
        <v>0</v>
      </c>
      <c r="H17668">
        <v>0</v>
      </c>
      <c r="I17668">
        <v>0</v>
      </c>
    </row>
    <row r="17669" spans="1:9" hidden="1" x14ac:dyDescent="0.3">
      <c r="A17669" s="1" t="s">
        <v>159</v>
      </c>
      <c r="B17669" s="1" t="s">
        <v>399</v>
      </c>
      <c r="C17669">
        <v>37.563000000000002</v>
      </c>
      <c r="D17669">
        <v>-122.32550000000001</v>
      </c>
      <c r="E17669" s="1" t="s">
        <v>43</v>
      </c>
      <c r="F17669" t="s">
        <v>10216</v>
      </c>
      <c r="G17669">
        <v>0</v>
      </c>
      <c r="H17669">
        <v>0</v>
      </c>
      <c r="I17669">
        <v>0</v>
      </c>
    </row>
    <row r="17670" spans="1:9" hidden="1" x14ac:dyDescent="0.3">
      <c r="A17670" s="1" t="s">
        <v>159</v>
      </c>
      <c r="B17670" s="1" t="s">
        <v>399</v>
      </c>
      <c r="C17670">
        <v>37.563000000000002</v>
      </c>
      <c r="D17670">
        <v>-122.32550000000001</v>
      </c>
      <c r="E17670" s="1" t="s">
        <v>44</v>
      </c>
      <c r="F17670" t="s">
        <v>17900</v>
      </c>
      <c r="G17670">
        <v>0</v>
      </c>
      <c r="H17670">
        <v>1</v>
      </c>
      <c r="I17670">
        <v>0</v>
      </c>
    </row>
    <row r="17671" spans="1:9" hidden="1" x14ac:dyDescent="0.3">
      <c r="A17671" s="1" t="s">
        <v>159</v>
      </c>
      <c r="B17671" s="1" t="s">
        <v>399</v>
      </c>
      <c r="C17671">
        <v>37.563000000000002</v>
      </c>
      <c r="D17671">
        <v>-122.32550000000001</v>
      </c>
      <c r="E17671" s="1" t="s">
        <v>45</v>
      </c>
      <c r="F17671" t="s">
        <v>17482</v>
      </c>
      <c r="G17671">
        <v>0</v>
      </c>
      <c r="H17671">
        <v>2</v>
      </c>
      <c r="I17671">
        <v>0</v>
      </c>
    </row>
    <row r="17672" spans="1:9" hidden="1" x14ac:dyDescent="0.3">
      <c r="A17672" s="1" t="s">
        <v>159</v>
      </c>
      <c r="B17672" s="1" t="s">
        <v>399</v>
      </c>
      <c r="C17672">
        <v>37.563000000000002</v>
      </c>
      <c r="D17672">
        <v>-122.32550000000001</v>
      </c>
      <c r="E17672" s="1" t="s">
        <v>46</v>
      </c>
      <c r="F17672" t="s">
        <v>17483</v>
      </c>
      <c r="G17672">
        <v>0</v>
      </c>
      <c r="H17672">
        <v>2</v>
      </c>
      <c r="I17672">
        <v>0</v>
      </c>
    </row>
    <row r="17673" spans="1:9" hidden="1" x14ac:dyDescent="0.3">
      <c r="A17673" s="1" t="s">
        <v>159</v>
      </c>
      <c r="B17673" s="1" t="s">
        <v>399</v>
      </c>
      <c r="C17673">
        <v>37.563000000000002</v>
      </c>
      <c r="D17673">
        <v>-122.32550000000001</v>
      </c>
      <c r="E17673" s="1" t="s">
        <v>47</v>
      </c>
      <c r="F17673" t="s">
        <v>17484</v>
      </c>
      <c r="G17673">
        <v>0</v>
      </c>
      <c r="H17673">
        <v>2</v>
      </c>
      <c r="I17673">
        <v>0</v>
      </c>
    </row>
    <row r="17674" spans="1:9" hidden="1" x14ac:dyDescent="0.3">
      <c r="A17674" s="1" t="s">
        <v>159</v>
      </c>
      <c r="B17674" s="1" t="s">
        <v>399</v>
      </c>
      <c r="C17674">
        <v>37.563000000000002</v>
      </c>
      <c r="D17674">
        <v>-122.32550000000001</v>
      </c>
      <c r="E17674" s="1" t="s">
        <v>48</v>
      </c>
      <c r="F17674" t="s">
        <v>17485</v>
      </c>
      <c r="G17674">
        <v>0</v>
      </c>
      <c r="H17674">
        <v>2</v>
      </c>
      <c r="I17674">
        <v>0</v>
      </c>
    </row>
    <row r="17675" spans="1:9" hidden="1" x14ac:dyDescent="0.3">
      <c r="A17675" s="1" t="s">
        <v>159</v>
      </c>
      <c r="B17675" s="1" t="s">
        <v>399</v>
      </c>
      <c r="C17675">
        <v>37.563000000000002</v>
      </c>
      <c r="D17675">
        <v>-122.32550000000001</v>
      </c>
      <c r="E17675" s="1" t="s">
        <v>49</v>
      </c>
      <c r="F17675" t="s">
        <v>17486</v>
      </c>
      <c r="G17675">
        <v>0</v>
      </c>
      <c r="H17675">
        <v>2</v>
      </c>
      <c r="I17675">
        <v>0</v>
      </c>
    </row>
    <row r="17676" spans="1:9" hidden="1" x14ac:dyDescent="0.3">
      <c r="A17676" s="1" t="s">
        <v>159</v>
      </c>
      <c r="B17676" s="1" t="s">
        <v>399</v>
      </c>
      <c r="C17676">
        <v>37.563000000000002</v>
      </c>
      <c r="D17676">
        <v>-122.32550000000001</v>
      </c>
      <c r="E17676" s="1" t="s">
        <v>50</v>
      </c>
      <c r="F17676" t="s">
        <v>17487</v>
      </c>
      <c r="G17676">
        <v>0</v>
      </c>
      <c r="H17676">
        <v>2</v>
      </c>
      <c r="I17676">
        <v>0</v>
      </c>
    </row>
    <row r="17677" spans="1:9" hidden="1" x14ac:dyDescent="0.3">
      <c r="A17677" s="1" t="s">
        <v>159</v>
      </c>
      <c r="B17677" s="1" t="s">
        <v>399</v>
      </c>
      <c r="C17677">
        <v>37.563000000000002</v>
      </c>
      <c r="D17677">
        <v>-122.32550000000001</v>
      </c>
      <c r="E17677" s="1" t="s">
        <v>51</v>
      </c>
      <c r="F17677" t="s">
        <v>17488</v>
      </c>
      <c r="G17677">
        <v>0</v>
      </c>
      <c r="H17677">
        <v>2</v>
      </c>
      <c r="I17677">
        <v>0</v>
      </c>
    </row>
    <row r="17678" spans="1:9" hidden="1" x14ac:dyDescent="0.3">
      <c r="A17678" s="1" t="s">
        <v>159</v>
      </c>
      <c r="B17678" s="1" t="s">
        <v>399</v>
      </c>
      <c r="C17678">
        <v>37.563000000000002</v>
      </c>
      <c r="D17678">
        <v>-122.32550000000001</v>
      </c>
      <c r="E17678" s="1" t="s">
        <v>52</v>
      </c>
      <c r="F17678" t="s">
        <v>11269</v>
      </c>
      <c r="G17678">
        <v>0</v>
      </c>
      <c r="H17678">
        <v>0</v>
      </c>
      <c r="I17678">
        <v>0</v>
      </c>
    </row>
    <row r="17679" spans="1:9" hidden="1" x14ac:dyDescent="0.3">
      <c r="A17679" s="1" t="s">
        <v>159</v>
      </c>
      <c r="B17679" s="1" t="s">
        <v>399</v>
      </c>
      <c r="C17679">
        <v>37.563000000000002</v>
      </c>
      <c r="D17679">
        <v>-122.32550000000001</v>
      </c>
      <c r="E17679" s="1" t="s">
        <v>53</v>
      </c>
      <c r="F17679" t="s">
        <v>11467</v>
      </c>
      <c r="G17679">
        <v>0</v>
      </c>
      <c r="H17679">
        <v>0</v>
      </c>
      <c r="I17679">
        <v>0</v>
      </c>
    </row>
    <row r="17680" spans="1:9" hidden="1" x14ac:dyDescent="0.3">
      <c r="A17680" s="1" t="s">
        <v>159</v>
      </c>
      <c r="B17680" s="1" t="s">
        <v>399</v>
      </c>
      <c r="C17680">
        <v>37.563000000000002</v>
      </c>
      <c r="D17680">
        <v>-122.32550000000001</v>
      </c>
      <c r="E17680" s="1" t="s">
        <v>54</v>
      </c>
      <c r="F17680" t="s">
        <v>11662</v>
      </c>
      <c r="G17680">
        <v>0</v>
      </c>
      <c r="H17680">
        <v>0</v>
      </c>
      <c r="I17680">
        <v>0</v>
      </c>
    </row>
    <row r="17681" spans="1:9" hidden="1" x14ac:dyDescent="0.3">
      <c r="A17681" s="1" t="s">
        <v>159</v>
      </c>
      <c r="B17681" s="1" t="s">
        <v>399</v>
      </c>
      <c r="C17681">
        <v>37.563000000000002</v>
      </c>
      <c r="D17681">
        <v>-122.32550000000001</v>
      </c>
      <c r="E17681" s="1" t="s">
        <v>21548</v>
      </c>
      <c r="F17681" t="s">
        <v>21888</v>
      </c>
      <c r="G17681">
        <v>0</v>
      </c>
      <c r="H17681">
        <v>0</v>
      </c>
      <c r="I17681">
        <v>0</v>
      </c>
    </row>
    <row r="17682" spans="1:9" hidden="1" x14ac:dyDescent="0.3">
      <c r="A17682" s="1" t="s">
        <v>159</v>
      </c>
      <c r="B17682" s="1" t="s">
        <v>400</v>
      </c>
      <c r="C17682">
        <v>38.578000000000003</v>
      </c>
      <c r="D17682">
        <v>-122.9888</v>
      </c>
      <c r="E17682" s="1" t="s">
        <v>4</v>
      </c>
      <c r="F17682" t="s">
        <v>1058</v>
      </c>
      <c r="G17682">
        <v>0</v>
      </c>
      <c r="H17682">
        <v>0</v>
      </c>
      <c r="I17682">
        <v>0</v>
      </c>
    </row>
    <row r="17683" spans="1:9" hidden="1" x14ac:dyDescent="0.3">
      <c r="A17683" s="1" t="s">
        <v>159</v>
      </c>
      <c r="B17683" s="1" t="s">
        <v>400</v>
      </c>
      <c r="C17683">
        <v>38.578000000000003</v>
      </c>
      <c r="D17683">
        <v>-122.9888</v>
      </c>
      <c r="E17683" s="1" t="s">
        <v>5</v>
      </c>
      <c r="F17683" t="s">
        <v>1300</v>
      </c>
      <c r="G17683">
        <v>0</v>
      </c>
      <c r="H17683">
        <v>0</v>
      </c>
      <c r="I17683">
        <v>0</v>
      </c>
    </row>
    <row r="17684" spans="1:9" hidden="1" x14ac:dyDescent="0.3">
      <c r="A17684" s="1" t="s">
        <v>159</v>
      </c>
      <c r="B17684" s="1" t="s">
        <v>400</v>
      </c>
      <c r="C17684">
        <v>38.578000000000003</v>
      </c>
      <c r="D17684">
        <v>-122.9888</v>
      </c>
      <c r="E17684" s="1" t="s">
        <v>6</v>
      </c>
      <c r="F17684" t="s">
        <v>1542</v>
      </c>
      <c r="G17684">
        <v>0</v>
      </c>
      <c r="H17684">
        <v>0</v>
      </c>
      <c r="I17684">
        <v>0</v>
      </c>
    </row>
    <row r="17685" spans="1:9" hidden="1" x14ac:dyDescent="0.3">
      <c r="A17685" s="1" t="s">
        <v>159</v>
      </c>
      <c r="B17685" s="1" t="s">
        <v>400</v>
      </c>
      <c r="C17685">
        <v>38.578000000000003</v>
      </c>
      <c r="D17685">
        <v>-122.9888</v>
      </c>
      <c r="E17685" s="1" t="s">
        <v>7</v>
      </c>
      <c r="F17685" t="s">
        <v>1783</v>
      </c>
      <c r="G17685">
        <v>0</v>
      </c>
      <c r="H17685">
        <v>0</v>
      </c>
      <c r="I17685">
        <v>0</v>
      </c>
    </row>
    <row r="17686" spans="1:9" hidden="1" x14ac:dyDescent="0.3">
      <c r="A17686" s="1" t="s">
        <v>159</v>
      </c>
      <c r="B17686" s="1" t="s">
        <v>400</v>
      </c>
      <c r="C17686">
        <v>38.578000000000003</v>
      </c>
      <c r="D17686">
        <v>-122.9888</v>
      </c>
      <c r="E17686" s="1" t="s">
        <v>8</v>
      </c>
      <c r="F17686" t="s">
        <v>2022</v>
      </c>
      <c r="G17686">
        <v>0</v>
      </c>
      <c r="H17686">
        <v>0</v>
      </c>
      <c r="I17686">
        <v>0</v>
      </c>
    </row>
    <row r="17687" spans="1:9" hidden="1" x14ac:dyDescent="0.3">
      <c r="A17687" s="1" t="s">
        <v>159</v>
      </c>
      <c r="B17687" s="1" t="s">
        <v>400</v>
      </c>
      <c r="C17687">
        <v>38.578000000000003</v>
      </c>
      <c r="D17687">
        <v>-122.9888</v>
      </c>
      <c r="E17687" s="1" t="s">
        <v>9</v>
      </c>
      <c r="F17687" t="s">
        <v>2260</v>
      </c>
      <c r="G17687">
        <v>0</v>
      </c>
      <c r="H17687">
        <v>0</v>
      </c>
      <c r="I17687">
        <v>0</v>
      </c>
    </row>
    <row r="17688" spans="1:9" hidden="1" x14ac:dyDescent="0.3">
      <c r="A17688" s="1" t="s">
        <v>159</v>
      </c>
      <c r="B17688" s="1" t="s">
        <v>400</v>
      </c>
      <c r="C17688">
        <v>38.578000000000003</v>
      </c>
      <c r="D17688">
        <v>-122.9888</v>
      </c>
      <c r="E17688" s="1" t="s">
        <v>10</v>
      </c>
      <c r="F17688" t="s">
        <v>2498</v>
      </c>
      <c r="G17688">
        <v>0</v>
      </c>
      <c r="H17688">
        <v>0</v>
      </c>
      <c r="I17688">
        <v>0</v>
      </c>
    </row>
    <row r="17689" spans="1:9" hidden="1" x14ac:dyDescent="0.3">
      <c r="A17689" s="1" t="s">
        <v>159</v>
      </c>
      <c r="B17689" s="1" t="s">
        <v>400</v>
      </c>
      <c r="C17689">
        <v>38.578000000000003</v>
      </c>
      <c r="D17689">
        <v>-122.9888</v>
      </c>
      <c r="E17689" s="1" t="s">
        <v>11</v>
      </c>
      <c r="F17689" t="s">
        <v>2736</v>
      </c>
      <c r="G17689">
        <v>0</v>
      </c>
      <c r="H17689">
        <v>0</v>
      </c>
      <c r="I17689">
        <v>0</v>
      </c>
    </row>
    <row r="17690" spans="1:9" hidden="1" x14ac:dyDescent="0.3">
      <c r="A17690" s="1" t="s">
        <v>159</v>
      </c>
      <c r="B17690" s="1" t="s">
        <v>400</v>
      </c>
      <c r="C17690">
        <v>38.578000000000003</v>
      </c>
      <c r="D17690">
        <v>-122.9888</v>
      </c>
      <c r="E17690" s="1" t="s">
        <v>12</v>
      </c>
      <c r="F17690" t="s">
        <v>2974</v>
      </c>
      <c r="G17690">
        <v>0</v>
      </c>
      <c r="H17690">
        <v>0</v>
      </c>
      <c r="I17690">
        <v>0</v>
      </c>
    </row>
    <row r="17691" spans="1:9" hidden="1" x14ac:dyDescent="0.3">
      <c r="A17691" s="1" t="s">
        <v>159</v>
      </c>
      <c r="B17691" s="1" t="s">
        <v>400</v>
      </c>
      <c r="C17691">
        <v>38.578000000000003</v>
      </c>
      <c r="D17691">
        <v>-122.9888</v>
      </c>
      <c r="E17691" s="1" t="s">
        <v>13</v>
      </c>
      <c r="F17691" t="s">
        <v>3211</v>
      </c>
      <c r="G17691">
        <v>0</v>
      </c>
      <c r="H17691">
        <v>0</v>
      </c>
      <c r="I17691">
        <v>0</v>
      </c>
    </row>
    <row r="17692" spans="1:9" hidden="1" x14ac:dyDescent="0.3">
      <c r="A17692" s="1" t="s">
        <v>159</v>
      </c>
      <c r="B17692" s="1" t="s">
        <v>400</v>
      </c>
      <c r="C17692">
        <v>38.578000000000003</v>
      </c>
      <c r="D17692">
        <v>-122.9888</v>
      </c>
      <c r="E17692" s="1" t="s">
        <v>14</v>
      </c>
      <c r="F17692" t="s">
        <v>3447</v>
      </c>
      <c r="G17692">
        <v>0</v>
      </c>
      <c r="H17692">
        <v>0</v>
      </c>
      <c r="I17692">
        <v>0</v>
      </c>
    </row>
    <row r="17693" spans="1:9" hidden="1" x14ac:dyDescent="0.3">
      <c r="A17693" s="1" t="s">
        <v>159</v>
      </c>
      <c r="B17693" s="1" t="s">
        <v>400</v>
      </c>
      <c r="C17693">
        <v>38.578000000000003</v>
      </c>
      <c r="D17693">
        <v>-122.9888</v>
      </c>
      <c r="E17693" s="1" t="s">
        <v>15</v>
      </c>
      <c r="F17693" t="s">
        <v>3683</v>
      </c>
      <c r="G17693">
        <v>0</v>
      </c>
      <c r="H17693">
        <v>0</v>
      </c>
      <c r="I17693">
        <v>0</v>
      </c>
    </row>
    <row r="17694" spans="1:9" hidden="1" x14ac:dyDescent="0.3">
      <c r="A17694" s="1" t="s">
        <v>159</v>
      </c>
      <c r="B17694" s="1" t="s">
        <v>400</v>
      </c>
      <c r="C17694">
        <v>38.578000000000003</v>
      </c>
      <c r="D17694">
        <v>-122.9888</v>
      </c>
      <c r="E17694" s="1" t="s">
        <v>16</v>
      </c>
      <c r="F17694" t="s">
        <v>3919</v>
      </c>
      <c r="G17694">
        <v>0</v>
      </c>
      <c r="H17694">
        <v>0</v>
      </c>
      <c r="I17694">
        <v>0</v>
      </c>
    </row>
    <row r="17695" spans="1:9" hidden="1" x14ac:dyDescent="0.3">
      <c r="A17695" s="1" t="s">
        <v>159</v>
      </c>
      <c r="B17695" s="1" t="s">
        <v>400</v>
      </c>
      <c r="C17695">
        <v>38.578000000000003</v>
      </c>
      <c r="D17695">
        <v>-122.9888</v>
      </c>
      <c r="E17695" s="1" t="s">
        <v>17</v>
      </c>
      <c r="F17695" t="s">
        <v>4154</v>
      </c>
      <c r="G17695">
        <v>0</v>
      </c>
      <c r="H17695">
        <v>0</v>
      </c>
      <c r="I17695">
        <v>0</v>
      </c>
    </row>
    <row r="17696" spans="1:9" hidden="1" x14ac:dyDescent="0.3">
      <c r="A17696" s="1" t="s">
        <v>159</v>
      </c>
      <c r="B17696" s="1" t="s">
        <v>400</v>
      </c>
      <c r="C17696">
        <v>38.578000000000003</v>
      </c>
      <c r="D17696">
        <v>-122.9888</v>
      </c>
      <c r="E17696" s="1" t="s">
        <v>18</v>
      </c>
      <c r="F17696" t="s">
        <v>4389</v>
      </c>
      <c r="G17696">
        <v>0</v>
      </c>
      <c r="H17696">
        <v>0</v>
      </c>
      <c r="I17696">
        <v>0</v>
      </c>
    </row>
    <row r="17697" spans="1:9" hidden="1" x14ac:dyDescent="0.3">
      <c r="A17697" s="1" t="s">
        <v>159</v>
      </c>
      <c r="B17697" s="1" t="s">
        <v>400</v>
      </c>
      <c r="C17697">
        <v>38.578000000000003</v>
      </c>
      <c r="D17697">
        <v>-122.9888</v>
      </c>
      <c r="E17697" s="1" t="s">
        <v>19</v>
      </c>
      <c r="F17697" t="s">
        <v>4624</v>
      </c>
      <c r="G17697">
        <v>0</v>
      </c>
      <c r="H17697">
        <v>0</v>
      </c>
      <c r="I17697">
        <v>0</v>
      </c>
    </row>
    <row r="17698" spans="1:9" hidden="1" x14ac:dyDescent="0.3">
      <c r="A17698" s="1" t="s">
        <v>159</v>
      </c>
      <c r="B17698" s="1" t="s">
        <v>400</v>
      </c>
      <c r="C17698">
        <v>38.578000000000003</v>
      </c>
      <c r="D17698">
        <v>-122.9888</v>
      </c>
      <c r="E17698" s="1" t="s">
        <v>20</v>
      </c>
      <c r="F17698" t="s">
        <v>4859</v>
      </c>
      <c r="G17698">
        <v>0</v>
      </c>
      <c r="H17698">
        <v>0</v>
      </c>
      <c r="I17698">
        <v>0</v>
      </c>
    </row>
    <row r="17699" spans="1:9" hidden="1" x14ac:dyDescent="0.3">
      <c r="A17699" s="1" t="s">
        <v>159</v>
      </c>
      <c r="B17699" s="1" t="s">
        <v>400</v>
      </c>
      <c r="C17699">
        <v>38.578000000000003</v>
      </c>
      <c r="D17699">
        <v>-122.9888</v>
      </c>
      <c r="E17699" s="1" t="s">
        <v>21</v>
      </c>
      <c r="F17699" t="s">
        <v>5094</v>
      </c>
      <c r="G17699">
        <v>0</v>
      </c>
      <c r="H17699">
        <v>0</v>
      </c>
      <c r="I17699">
        <v>0</v>
      </c>
    </row>
    <row r="17700" spans="1:9" hidden="1" x14ac:dyDescent="0.3">
      <c r="A17700" s="1" t="s">
        <v>159</v>
      </c>
      <c r="B17700" s="1" t="s">
        <v>400</v>
      </c>
      <c r="C17700">
        <v>38.578000000000003</v>
      </c>
      <c r="D17700">
        <v>-122.9888</v>
      </c>
      <c r="E17700" s="1" t="s">
        <v>22</v>
      </c>
      <c r="F17700" t="s">
        <v>5329</v>
      </c>
      <c r="G17700">
        <v>0</v>
      </c>
      <c r="H17700">
        <v>0</v>
      </c>
      <c r="I17700">
        <v>0</v>
      </c>
    </row>
    <row r="17701" spans="1:9" hidden="1" x14ac:dyDescent="0.3">
      <c r="A17701" s="1" t="s">
        <v>159</v>
      </c>
      <c r="B17701" s="1" t="s">
        <v>400</v>
      </c>
      <c r="C17701">
        <v>38.578000000000003</v>
      </c>
      <c r="D17701">
        <v>-122.9888</v>
      </c>
      <c r="E17701" s="1" t="s">
        <v>23</v>
      </c>
      <c r="F17701" t="s">
        <v>5564</v>
      </c>
      <c r="G17701">
        <v>0</v>
      </c>
      <c r="H17701">
        <v>0</v>
      </c>
      <c r="I17701">
        <v>0</v>
      </c>
    </row>
    <row r="17702" spans="1:9" hidden="1" x14ac:dyDescent="0.3">
      <c r="A17702" s="1" t="s">
        <v>159</v>
      </c>
      <c r="B17702" s="1" t="s">
        <v>400</v>
      </c>
      <c r="C17702">
        <v>38.578000000000003</v>
      </c>
      <c r="D17702">
        <v>-122.9888</v>
      </c>
      <c r="E17702" s="1" t="s">
        <v>24</v>
      </c>
      <c r="F17702" t="s">
        <v>5799</v>
      </c>
      <c r="G17702">
        <v>0</v>
      </c>
      <c r="H17702">
        <v>0</v>
      </c>
      <c r="I17702">
        <v>0</v>
      </c>
    </row>
    <row r="17703" spans="1:9" hidden="1" x14ac:dyDescent="0.3">
      <c r="A17703" s="1" t="s">
        <v>159</v>
      </c>
      <c r="B17703" s="1" t="s">
        <v>400</v>
      </c>
      <c r="C17703">
        <v>38.578000000000003</v>
      </c>
      <c r="D17703">
        <v>-122.9888</v>
      </c>
      <c r="E17703" s="1" t="s">
        <v>25</v>
      </c>
      <c r="F17703" t="s">
        <v>6033</v>
      </c>
      <c r="G17703">
        <v>0</v>
      </c>
      <c r="H17703">
        <v>0</v>
      </c>
      <c r="I17703">
        <v>0</v>
      </c>
    </row>
    <row r="17704" spans="1:9" hidden="1" x14ac:dyDescent="0.3">
      <c r="A17704" s="1" t="s">
        <v>159</v>
      </c>
      <c r="B17704" s="1" t="s">
        <v>400</v>
      </c>
      <c r="C17704">
        <v>38.578000000000003</v>
      </c>
      <c r="D17704">
        <v>-122.9888</v>
      </c>
      <c r="E17704" s="1" t="s">
        <v>26</v>
      </c>
      <c r="F17704" t="s">
        <v>6267</v>
      </c>
      <c r="G17704">
        <v>0</v>
      </c>
      <c r="H17704">
        <v>0</v>
      </c>
      <c r="I17704">
        <v>0</v>
      </c>
    </row>
    <row r="17705" spans="1:9" hidden="1" x14ac:dyDescent="0.3">
      <c r="A17705" s="1" t="s">
        <v>159</v>
      </c>
      <c r="B17705" s="1" t="s">
        <v>400</v>
      </c>
      <c r="C17705">
        <v>38.578000000000003</v>
      </c>
      <c r="D17705">
        <v>-122.9888</v>
      </c>
      <c r="E17705" s="1" t="s">
        <v>27</v>
      </c>
      <c r="F17705" t="s">
        <v>6501</v>
      </c>
      <c r="G17705">
        <v>0</v>
      </c>
      <c r="H17705">
        <v>0</v>
      </c>
      <c r="I17705">
        <v>0</v>
      </c>
    </row>
    <row r="17706" spans="1:9" hidden="1" x14ac:dyDescent="0.3">
      <c r="A17706" s="1" t="s">
        <v>159</v>
      </c>
      <c r="B17706" s="1" t="s">
        <v>400</v>
      </c>
      <c r="C17706">
        <v>38.578000000000003</v>
      </c>
      <c r="D17706">
        <v>-122.9888</v>
      </c>
      <c r="E17706" s="1" t="s">
        <v>28</v>
      </c>
      <c r="F17706" t="s">
        <v>6735</v>
      </c>
      <c r="G17706">
        <v>0</v>
      </c>
      <c r="H17706">
        <v>0</v>
      </c>
      <c r="I17706">
        <v>0</v>
      </c>
    </row>
    <row r="17707" spans="1:9" hidden="1" x14ac:dyDescent="0.3">
      <c r="A17707" s="1" t="s">
        <v>159</v>
      </c>
      <c r="B17707" s="1" t="s">
        <v>400</v>
      </c>
      <c r="C17707">
        <v>38.578000000000003</v>
      </c>
      <c r="D17707">
        <v>-122.9888</v>
      </c>
      <c r="E17707" s="1" t="s">
        <v>29</v>
      </c>
      <c r="F17707" t="s">
        <v>6969</v>
      </c>
      <c r="G17707">
        <v>0</v>
      </c>
      <c r="H17707">
        <v>0</v>
      </c>
      <c r="I17707">
        <v>0</v>
      </c>
    </row>
    <row r="17708" spans="1:9" hidden="1" x14ac:dyDescent="0.3">
      <c r="A17708" s="1" t="s">
        <v>159</v>
      </c>
      <c r="B17708" s="1" t="s">
        <v>400</v>
      </c>
      <c r="C17708">
        <v>38.578000000000003</v>
      </c>
      <c r="D17708">
        <v>-122.9888</v>
      </c>
      <c r="E17708" s="1" t="s">
        <v>30</v>
      </c>
      <c r="F17708" t="s">
        <v>7203</v>
      </c>
      <c r="G17708">
        <v>0</v>
      </c>
      <c r="H17708">
        <v>0</v>
      </c>
      <c r="I17708">
        <v>0</v>
      </c>
    </row>
    <row r="17709" spans="1:9" hidden="1" x14ac:dyDescent="0.3">
      <c r="A17709" s="1" t="s">
        <v>159</v>
      </c>
      <c r="B17709" s="1" t="s">
        <v>400</v>
      </c>
      <c r="C17709">
        <v>38.578000000000003</v>
      </c>
      <c r="D17709">
        <v>-122.9888</v>
      </c>
      <c r="E17709" s="1" t="s">
        <v>31</v>
      </c>
      <c r="F17709" t="s">
        <v>7437</v>
      </c>
      <c r="G17709">
        <v>0</v>
      </c>
      <c r="H17709">
        <v>0</v>
      </c>
      <c r="I17709">
        <v>0</v>
      </c>
    </row>
    <row r="17710" spans="1:9" hidden="1" x14ac:dyDescent="0.3">
      <c r="A17710" s="1" t="s">
        <v>159</v>
      </c>
      <c r="B17710" s="1" t="s">
        <v>400</v>
      </c>
      <c r="C17710">
        <v>38.578000000000003</v>
      </c>
      <c r="D17710">
        <v>-122.9888</v>
      </c>
      <c r="E17710" s="1" t="s">
        <v>32</v>
      </c>
      <c r="F17710" t="s">
        <v>7671</v>
      </c>
      <c r="G17710">
        <v>0</v>
      </c>
      <c r="H17710">
        <v>0</v>
      </c>
      <c r="I17710">
        <v>0</v>
      </c>
    </row>
    <row r="17711" spans="1:9" hidden="1" x14ac:dyDescent="0.3">
      <c r="A17711" s="1" t="s">
        <v>159</v>
      </c>
      <c r="B17711" s="1" t="s">
        <v>400</v>
      </c>
      <c r="C17711">
        <v>38.578000000000003</v>
      </c>
      <c r="D17711">
        <v>-122.9888</v>
      </c>
      <c r="E17711" s="1" t="s">
        <v>33</v>
      </c>
      <c r="F17711" t="s">
        <v>7905</v>
      </c>
      <c r="G17711">
        <v>0</v>
      </c>
      <c r="H17711">
        <v>0</v>
      </c>
      <c r="I17711">
        <v>0</v>
      </c>
    </row>
    <row r="17712" spans="1:9" hidden="1" x14ac:dyDescent="0.3">
      <c r="A17712" s="1" t="s">
        <v>159</v>
      </c>
      <c r="B17712" s="1" t="s">
        <v>400</v>
      </c>
      <c r="C17712">
        <v>38.578000000000003</v>
      </c>
      <c r="D17712">
        <v>-122.9888</v>
      </c>
      <c r="E17712" s="1" t="s">
        <v>34</v>
      </c>
      <c r="F17712" t="s">
        <v>8139</v>
      </c>
      <c r="G17712">
        <v>0</v>
      </c>
      <c r="H17712">
        <v>0</v>
      </c>
      <c r="I17712">
        <v>0</v>
      </c>
    </row>
    <row r="17713" spans="1:9" hidden="1" x14ac:dyDescent="0.3">
      <c r="A17713" s="1" t="s">
        <v>159</v>
      </c>
      <c r="B17713" s="1" t="s">
        <v>400</v>
      </c>
      <c r="C17713">
        <v>38.578000000000003</v>
      </c>
      <c r="D17713">
        <v>-122.9888</v>
      </c>
      <c r="E17713" s="1" t="s">
        <v>35</v>
      </c>
      <c r="F17713" t="s">
        <v>8371</v>
      </c>
      <c r="G17713">
        <v>0</v>
      </c>
      <c r="H17713">
        <v>0</v>
      </c>
      <c r="I17713">
        <v>0</v>
      </c>
    </row>
    <row r="17714" spans="1:9" hidden="1" x14ac:dyDescent="0.3">
      <c r="A17714" s="1" t="s">
        <v>159</v>
      </c>
      <c r="B17714" s="1" t="s">
        <v>400</v>
      </c>
      <c r="C17714">
        <v>38.578000000000003</v>
      </c>
      <c r="D17714">
        <v>-122.9888</v>
      </c>
      <c r="E17714" s="1" t="s">
        <v>36</v>
      </c>
      <c r="F17714" t="s">
        <v>8603</v>
      </c>
      <c r="G17714">
        <v>0</v>
      </c>
      <c r="H17714">
        <v>0</v>
      </c>
      <c r="I17714">
        <v>0</v>
      </c>
    </row>
    <row r="17715" spans="1:9" hidden="1" x14ac:dyDescent="0.3">
      <c r="A17715" s="1" t="s">
        <v>159</v>
      </c>
      <c r="B17715" s="1" t="s">
        <v>400</v>
      </c>
      <c r="C17715">
        <v>38.578000000000003</v>
      </c>
      <c r="D17715">
        <v>-122.9888</v>
      </c>
      <c r="E17715" s="1" t="s">
        <v>37</v>
      </c>
      <c r="F17715" t="s">
        <v>8834</v>
      </c>
      <c r="G17715">
        <v>0</v>
      </c>
      <c r="H17715">
        <v>0</v>
      </c>
      <c r="I17715">
        <v>0</v>
      </c>
    </row>
    <row r="17716" spans="1:9" hidden="1" x14ac:dyDescent="0.3">
      <c r="A17716" s="1" t="s">
        <v>159</v>
      </c>
      <c r="B17716" s="1" t="s">
        <v>400</v>
      </c>
      <c r="C17716">
        <v>38.578000000000003</v>
      </c>
      <c r="D17716">
        <v>-122.9888</v>
      </c>
      <c r="E17716" s="1" t="s">
        <v>38</v>
      </c>
      <c r="F17716" t="s">
        <v>9065</v>
      </c>
      <c r="G17716">
        <v>0</v>
      </c>
      <c r="H17716">
        <v>0</v>
      </c>
      <c r="I17716">
        <v>0</v>
      </c>
    </row>
    <row r="17717" spans="1:9" hidden="1" x14ac:dyDescent="0.3">
      <c r="A17717" s="1" t="s">
        <v>159</v>
      </c>
      <c r="B17717" s="1" t="s">
        <v>400</v>
      </c>
      <c r="C17717">
        <v>38.578000000000003</v>
      </c>
      <c r="D17717">
        <v>-122.9888</v>
      </c>
      <c r="E17717" s="1" t="s">
        <v>39</v>
      </c>
      <c r="F17717" t="s">
        <v>9296</v>
      </c>
      <c r="G17717">
        <v>0</v>
      </c>
      <c r="H17717">
        <v>0</v>
      </c>
      <c r="I17717">
        <v>0</v>
      </c>
    </row>
    <row r="17718" spans="1:9" hidden="1" x14ac:dyDescent="0.3">
      <c r="A17718" s="1" t="s">
        <v>159</v>
      </c>
      <c r="B17718" s="1" t="s">
        <v>400</v>
      </c>
      <c r="C17718">
        <v>38.578000000000003</v>
      </c>
      <c r="D17718">
        <v>-122.9888</v>
      </c>
      <c r="E17718" s="1" t="s">
        <v>40</v>
      </c>
      <c r="F17718" t="s">
        <v>9527</v>
      </c>
      <c r="G17718">
        <v>0</v>
      </c>
      <c r="H17718">
        <v>0</v>
      </c>
      <c r="I17718">
        <v>0</v>
      </c>
    </row>
    <row r="17719" spans="1:9" hidden="1" x14ac:dyDescent="0.3">
      <c r="A17719" s="1" t="s">
        <v>159</v>
      </c>
      <c r="B17719" s="1" t="s">
        <v>400</v>
      </c>
      <c r="C17719">
        <v>38.578000000000003</v>
      </c>
      <c r="D17719">
        <v>-122.9888</v>
      </c>
      <c r="E17719" s="1" t="s">
        <v>41</v>
      </c>
      <c r="F17719" t="s">
        <v>9758</v>
      </c>
      <c r="G17719">
        <v>0</v>
      </c>
      <c r="H17719">
        <v>0</v>
      </c>
      <c r="I17719">
        <v>0</v>
      </c>
    </row>
    <row r="17720" spans="1:9" hidden="1" x14ac:dyDescent="0.3">
      <c r="A17720" s="1" t="s">
        <v>159</v>
      </c>
      <c r="B17720" s="1" t="s">
        <v>400</v>
      </c>
      <c r="C17720">
        <v>38.578000000000003</v>
      </c>
      <c r="D17720">
        <v>-122.9888</v>
      </c>
      <c r="E17720" s="1" t="s">
        <v>42</v>
      </c>
      <c r="F17720" t="s">
        <v>9989</v>
      </c>
      <c r="G17720">
        <v>0</v>
      </c>
      <c r="H17720">
        <v>0</v>
      </c>
      <c r="I17720">
        <v>0</v>
      </c>
    </row>
    <row r="17721" spans="1:9" hidden="1" x14ac:dyDescent="0.3">
      <c r="A17721" s="1" t="s">
        <v>159</v>
      </c>
      <c r="B17721" s="1" t="s">
        <v>400</v>
      </c>
      <c r="C17721">
        <v>38.578000000000003</v>
      </c>
      <c r="D17721">
        <v>-122.9888</v>
      </c>
      <c r="E17721" s="1" t="s">
        <v>43</v>
      </c>
      <c r="F17721" t="s">
        <v>10217</v>
      </c>
      <c r="G17721">
        <v>0</v>
      </c>
      <c r="H17721">
        <v>0</v>
      </c>
      <c r="I17721">
        <v>0</v>
      </c>
    </row>
    <row r="17722" spans="1:9" hidden="1" x14ac:dyDescent="0.3">
      <c r="A17722" s="1" t="s">
        <v>159</v>
      </c>
      <c r="B17722" s="1" t="s">
        <v>400</v>
      </c>
      <c r="C17722">
        <v>38.578000000000003</v>
      </c>
      <c r="D17722">
        <v>-122.9888</v>
      </c>
      <c r="E17722" s="1" t="s">
        <v>44</v>
      </c>
      <c r="F17722" t="s">
        <v>17901</v>
      </c>
      <c r="G17722">
        <v>0</v>
      </c>
      <c r="H17722">
        <v>1</v>
      </c>
      <c r="I17722">
        <v>0</v>
      </c>
    </row>
    <row r="17723" spans="1:9" hidden="1" x14ac:dyDescent="0.3">
      <c r="A17723" s="1" t="s">
        <v>159</v>
      </c>
      <c r="B17723" s="1" t="s">
        <v>400</v>
      </c>
      <c r="C17723">
        <v>38.578000000000003</v>
      </c>
      <c r="D17723">
        <v>-122.9888</v>
      </c>
      <c r="E17723" s="1" t="s">
        <v>45</v>
      </c>
      <c r="F17723" t="s">
        <v>17902</v>
      </c>
      <c r="G17723">
        <v>0</v>
      </c>
      <c r="H17723">
        <v>1</v>
      </c>
      <c r="I17723">
        <v>0</v>
      </c>
    </row>
    <row r="17724" spans="1:9" hidden="1" x14ac:dyDescent="0.3">
      <c r="A17724" s="1" t="s">
        <v>159</v>
      </c>
      <c r="B17724" s="1" t="s">
        <v>400</v>
      </c>
      <c r="C17724">
        <v>38.578000000000003</v>
      </c>
      <c r="D17724">
        <v>-122.9888</v>
      </c>
      <c r="E17724" s="1" t="s">
        <v>46</v>
      </c>
      <c r="F17724" t="s">
        <v>17903</v>
      </c>
      <c r="G17724">
        <v>0</v>
      </c>
      <c r="H17724">
        <v>1</v>
      </c>
      <c r="I17724">
        <v>0</v>
      </c>
    </row>
    <row r="17725" spans="1:9" hidden="1" x14ac:dyDescent="0.3">
      <c r="A17725" s="1" t="s">
        <v>159</v>
      </c>
      <c r="B17725" s="1" t="s">
        <v>400</v>
      </c>
      <c r="C17725">
        <v>38.578000000000003</v>
      </c>
      <c r="D17725">
        <v>-122.9888</v>
      </c>
      <c r="E17725" s="1" t="s">
        <v>47</v>
      </c>
      <c r="F17725" t="s">
        <v>17904</v>
      </c>
      <c r="G17725">
        <v>0</v>
      </c>
      <c r="H17725">
        <v>1</v>
      </c>
      <c r="I17725">
        <v>0</v>
      </c>
    </row>
    <row r="17726" spans="1:9" hidden="1" x14ac:dyDescent="0.3">
      <c r="A17726" s="1" t="s">
        <v>159</v>
      </c>
      <c r="B17726" s="1" t="s">
        <v>400</v>
      </c>
      <c r="C17726">
        <v>38.578000000000003</v>
      </c>
      <c r="D17726">
        <v>-122.9888</v>
      </c>
      <c r="E17726" s="1" t="s">
        <v>48</v>
      </c>
      <c r="F17726" t="s">
        <v>17905</v>
      </c>
      <c r="G17726">
        <v>0</v>
      </c>
      <c r="H17726">
        <v>1</v>
      </c>
      <c r="I17726">
        <v>0</v>
      </c>
    </row>
    <row r="17727" spans="1:9" hidden="1" x14ac:dyDescent="0.3">
      <c r="A17727" s="1" t="s">
        <v>159</v>
      </c>
      <c r="B17727" s="1" t="s">
        <v>400</v>
      </c>
      <c r="C17727">
        <v>38.578000000000003</v>
      </c>
      <c r="D17727">
        <v>-122.9888</v>
      </c>
      <c r="E17727" s="1" t="s">
        <v>49</v>
      </c>
      <c r="F17727" t="s">
        <v>17906</v>
      </c>
      <c r="G17727">
        <v>0</v>
      </c>
      <c r="H17727">
        <v>1</v>
      </c>
      <c r="I17727">
        <v>0</v>
      </c>
    </row>
    <row r="17728" spans="1:9" hidden="1" x14ac:dyDescent="0.3">
      <c r="A17728" s="1" t="s">
        <v>159</v>
      </c>
      <c r="B17728" s="1" t="s">
        <v>400</v>
      </c>
      <c r="C17728">
        <v>38.578000000000003</v>
      </c>
      <c r="D17728">
        <v>-122.9888</v>
      </c>
      <c r="E17728" s="1" t="s">
        <v>50</v>
      </c>
      <c r="F17728" t="s">
        <v>17907</v>
      </c>
      <c r="G17728">
        <v>0</v>
      </c>
      <c r="H17728">
        <v>1</v>
      </c>
      <c r="I17728">
        <v>0</v>
      </c>
    </row>
    <row r="17729" spans="1:9" hidden="1" x14ac:dyDescent="0.3">
      <c r="A17729" s="1" t="s">
        <v>159</v>
      </c>
      <c r="B17729" s="1" t="s">
        <v>400</v>
      </c>
      <c r="C17729">
        <v>38.578000000000003</v>
      </c>
      <c r="D17729">
        <v>-122.9888</v>
      </c>
      <c r="E17729" s="1" t="s">
        <v>51</v>
      </c>
      <c r="F17729" t="s">
        <v>17337</v>
      </c>
      <c r="G17729">
        <v>0</v>
      </c>
      <c r="H17729">
        <v>3</v>
      </c>
      <c r="I17729">
        <v>0</v>
      </c>
    </row>
    <row r="17730" spans="1:9" hidden="1" x14ac:dyDescent="0.3">
      <c r="A17730" s="1" t="s">
        <v>159</v>
      </c>
      <c r="B17730" s="1" t="s">
        <v>400</v>
      </c>
      <c r="C17730">
        <v>38.578000000000003</v>
      </c>
      <c r="D17730">
        <v>-122.9888</v>
      </c>
      <c r="E17730" s="1" t="s">
        <v>52</v>
      </c>
      <c r="F17730" t="s">
        <v>11270</v>
      </c>
      <c r="G17730">
        <v>0</v>
      </c>
      <c r="H17730">
        <v>0</v>
      </c>
      <c r="I17730">
        <v>0</v>
      </c>
    </row>
    <row r="17731" spans="1:9" hidden="1" x14ac:dyDescent="0.3">
      <c r="A17731" s="1" t="s">
        <v>159</v>
      </c>
      <c r="B17731" s="1" t="s">
        <v>400</v>
      </c>
      <c r="C17731">
        <v>38.578000000000003</v>
      </c>
      <c r="D17731">
        <v>-122.9888</v>
      </c>
      <c r="E17731" s="1" t="s">
        <v>53</v>
      </c>
      <c r="F17731" t="s">
        <v>11468</v>
      </c>
      <c r="G17731">
        <v>0</v>
      </c>
      <c r="H17731">
        <v>0</v>
      </c>
      <c r="I17731">
        <v>0</v>
      </c>
    </row>
    <row r="17732" spans="1:9" hidden="1" x14ac:dyDescent="0.3">
      <c r="A17732" s="1" t="s">
        <v>159</v>
      </c>
      <c r="B17732" s="1" t="s">
        <v>400</v>
      </c>
      <c r="C17732">
        <v>38.578000000000003</v>
      </c>
      <c r="D17732">
        <v>-122.9888</v>
      </c>
      <c r="E17732" s="1" t="s">
        <v>54</v>
      </c>
      <c r="F17732" t="s">
        <v>11663</v>
      </c>
      <c r="G17732">
        <v>0</v>
      </c>
      <c r="H17732">
        <v>0</v>
      </c>
      <c r="I17732">
        <v>0</v>
      </c>
    </row>
    <row r="17733" spans="1:9" hidden="1" x14ac:dyDescent="0.3">
      <c r="A17733" s="1" t="s">
        <v>159</v>
      </c>
      <c r="B17733" s="1" t="s">
        <v>400</v>
      </c>
      <c r="C17733">
        <v>38.578000000000003</v>
      </c>
      <c r="D17733">
        <v>-122.9888</v>
      </c>
      <c r="E17733" s="1" t="s">
        <v>21548</v>
      </c>
      <c r="F17733" t="s">
        <v>21889</v>
      </c>
      <c r="G17733">
        <v>0</v>
      </c>
      <c r="H17733">
        <v>0</v>
      </c>
      <c r="I17733">
        <v>0</v>
      </c>
    </row>
    <row r="17734" spans="1:9" hidden="1" x14ac:dyDescent="0.3">
      <c r="A17734" s="1" t="s">
        <v>159</v>
      </c>
      <c r="B17734" s="1" t="s">
        <v>401</v>
      </c>
      <c r="C17734">
        <v>45.774999999999999</v>
      </c>
      <c r="D17734">
        <v>-118.7606</v>
      </c>
      <c r="E17734" s="1" t="s">
        <v>4</v>
      </c>
      <c r="F17734" t="s">
        <v>1059</v>
      </c>
      <c r="G17734">
        <v>0</v>
      </c>
      <c r="H17734">
        <v>0</v>
      </c>
      <c r="I17734">
        <v>0</v>
      </c>
    </row>
    <row r="17735" spans="1:9" hidden="1" x14ac:dyDescent="0.3">
      <c r="A17735" s="1" t="s">
        <v>159</v>
      </c>
      <c r="B17735" s="1" t="s">
        <v>401</v>
      </c>
      <c r="C17735">
        <v>45.774999999999999</v>
      </c>
      <c r="D17735">
        <v>-118.7606</v>
      </c>
      <c r="E17735" s="1" t="s">
        <v>5</v>
      </c>
      <c r="F17735" t="s">
        <v>1301</v>
      </c>
      <c r="G17735">
        <v>0</v>
      </c>
      <c r="H17735">
        <v>0</v>
      </c>
      <c r="I17735">
        <v>0</v>
      </c>
    </row>
    <row r="17736" spans="1:9" hidden="1" x14ac:dyDescent="0.3">
      <c r="A17736" s="1" t="s">
        <v>159</v>
      </c>
      <c r="B17736" s="1" t="s">
        <v>401</v>
      </c>
      <c r="C17736">
        <v>45.774999999999999</v>
      </c>
      <c r="D17736">
        <v>-118.7606</v>
      </c>
      <c r="E17736" s="1" t="s">
        <v>6</v>
      </c>
      <c r="F17736" t="s">
        <v>1543</v>
      </c>
      <c r="G17736">
        <v>0</v>
      </c>
      <c r="H17736">
        <v>0</v>
      </c>
      <c r="I17736">
        <v>0</v>
      </c>
    </row>
    <row r="17737" spans="1:9" hidden="1" x14ac:dyDescent="0.3">
      <c r="A17737" s="1" t="s">
        <v>159</v>
      </c>
      <c r="B17737" s="1" t="s">
        <v>401</v>
      </c>
      <c r="C17737">
        <v>45.774999999999999</v>
      </c>
      <c r="D17737">
        <v>-118.7606</v>
      </c>
      <c r="E17737" s="1" t="s">
        <v>7</v>
      </c>
      <c r="F17737" t="s">
        <v>1784</v>
      </c>
      <c r="G17737">
        <v>0</v>
      </c>
      <c r="H17737">
        <v>0</v>
      </c>
      <c r="I17737">
        <v>0</v>
      </c>
    </row>
    <row r="17738" spans="1:9" hidden="1" x14ac:dyDescent="0.3">
      <c r="A17738" s="1" t="s">
        <v>159</v>
      </c>
      <c r="B17738" s="1" t="s">
        <v>401</v>
      </c>
      <c r="C17738">
        <v>45.774999999999999</v>
      </c>
      <c r="D17738">
        <v>-118.7606</v>
      </c>
      <c r="E17738" s="1" t="s">
        <v>8</v>
      </c>
      <c r="F17738" t="s">
        <v>2023</v>
      </c>
      <c r="G17738">
        <v>0</v>
      </c>
      <c r="H17738">
        <v>0</v>
      </c>
      <c r="I17738">
        <v>0</v>
      </c>
    </row>
    <row r="17739" spans="1:9" hidden="1" x14ac:dyDescent="0.3">
      <c r="A17739" s="1" t="s">
        <v>159</v>
      </c>
      <c r="B17739" s="1" t="s">
        <v>401</v>
      </c>
      <c r="C17739">
        <v>45.774999999999999</v>
      </c>
      <c r="D17739">
        <v>-118.7606</v>
      </c>
      <c r="E17739" s="1" t="s">
        <v>9</v>
      </c>
      <c r="F17739" t="s">
        <v>2261</v>
      </c>
      <c r="G17739">
        <v>0</v>
      </c>
      <c r="H17739">
        <v>0</v>
      </c>
      <c r="I17739">
        <v>0</v>
      </c>
    </row>
    <row r="17740" spans="1:9" hidden="1" x14ac:dyDescent="0.3">
      <c r="A17740" s="1" t="s">
        <v>159</v>
      </c>
      <c r="B17740" s="1" t="s">
        <v>401</v>
      </c>
      <c r="C17740">
        <v>45.774999999999999</v>
      </c>
      <c r="D17740">
        <v>-118.7606</v>
      </c>
      <c r="E17740" s="1" t="s">
        <v>10</v>
      </c>
      <c r="F17740" t="s">
        <v>2499</v>
      </c>
      <c r="G17740">
        <v>0</v>
      </c>
      <c r="H17740">
        <v>0</v>
      </c>
      <c r="I17740">
        <v>0</v>
      </c>
    </row>
    <row r="17741" spans="1:9" hidden="1" x14ac:dyDescent="0.3">
      <c r="A17741" s="1" t="s">
        <v>159</v>
      </c>
      <c r="B17741" s="1" t="s">
        <v>401</v>
      </c>
      <c r="C17741">
        <v>45.774999999999999</v>
      </c>
      <c r="D17741">
        <v>-118.7606</v>
      </c>
      <c r="E17741" s="1" t="s">
        <v>11</v>
      </c>
      <c r="F17741" t="s">
        <v>2737</v>
      </c>
      <c r="G17741">
        <v>0</v>
      </c>
      <c r="H17741">
        <v>0</v>
      </c>
      <c r="I17741">
        <v>0</v>
      </c>
    </row>
    <row r="17742" spans="1:9" hidden="1" x14ac:dyDescent="0.3">
      <c r="A17742" s="1" t="s">
        <v>159</v>
      </c>
      <c r="B17742" s="1" t="s">
        <v>401</v>
      </c>
      <c r="C17742">
        <v>45.774999999999999</v>
      </c>
      <c r="D17742">
        <v>-118.7606</v>
      </c>
      <c r="E17742" s="1" t="s">
        <v>12</v>
      </c>
      <c r="F17742" t="s">
        <v>2975</v>
      </c>
      <c r="G17742">
        <v>0</v>
      </c>
      <c r="H17742">
        <v>0</v>
      </c>
      <c r="I17742">
        <v>0</v>
      </c>
    </row>
    <row r="17743" spans="1:9" hidden="1" x14ac:dyDescent="0.3">
      <c r="A17743" s="1" t="s">
        <v>159</v>
      </c>
      <c r="B17743" s="1" t="s">
        <v>401</v>
      </c>
      <c r="C17743">
        <v>45.774999999999999</v>
      </c>
      <c r="D17743">
        <v>-118.7606</v>
      </c>
      <c r="E17743" s="1" t="s">
        <v>13</v>
      </c>
      <c r="F17743" t="s">
        <v>3212</v>
      </c>
      <c r="G17743">
        <v>0</v>
      </c>
      <c r="H17743">
        <v>0</v>
      </c>
      <c r="I17743">
        <v>0</v>
      </c>
    </row>
    <row r="17744" spans="1:9" hidden="1" x14ac:dyDescent="0.3">
      <c r="A17744" s="1" t="s">
        <v>159</v>
      </c>
      <c r="B17744" s="1" t="s">
        <v>401</v>
      </c>
      <c r="C17744">
        <v>45.774999999999999</v>
      </c>
      <c r="D17744">
        <v>-118.7606</v>
      </c>
      <c r="E17744" s="1" t="s">
        <v>14</v>
      </c>
      <c r="F17744" t="s">
        <v>3448</v>
      </c>
      <c r="G17744">
        <v>0</v>
      </c>
      <c r="H17744">
        <v>0</v>
      </c>
      <c r="I17744">
        <v>0</v>
      </c>
    </row>
    <row r="17745" spans="1:9" hidden="1" x14ac:dyDescent="0.3">
      <c r="A17745" s="1" t="s">
        <v>159</v>
      </c>
      <c r="B17745" s="1" t="s">
        <v>401</v>
      </c>
      <c r="C17745">
        <v>45.774999999999999</v>
      </c>
      <c r="D17745">
        <v>-118.7606</v>
      </c>
      <c r="E17745" s="1" t="s">
        <v>15</v>
      </c>
      <c r="F17745" t="s">
        <v>3684</v>
      </c>
      <c r="G17745">
        <v>0</v>
      </c>
      <c r="H17745">
        <v>0</v>
      </c>
      <c r="I17745">
        <v>0</v>
      </c>
    </row>
    <row r="17746" spans="1:9" hidden="1" x14ac:dyDescent="0.3">
      <c r="A17746" s="1" t="s">
        <v>159</v>
      </c>
      <c r="B17746" s="1" t="s">
        <v>401</v>
      </c>
      <c r="C17746">
        <v>45.774999999999999</v>
      </c>
      <c r="D17746">
        <v>-118.7606</v>
      </c>
      <c r="E17746" s="1" t="s">
        <v>16</v>
      </c>
      <c r="F17746" t="s">
        <v>3920</v>
      </c>
      <c r="G17746">
        <v>0</v>
      </c>
      <c r="H17746">
        <v>0</v>
      </c>
      <c r="I17746">
        <v>0</v>
      </c>
    </row>
    <row r="17747" spans="1:9" hidden="1" x14ac:dyDescent="0.3">
      <c r="A17747" s="1" t="s">
        <v>159</v>
      </c>
      <c r="B17747" s="1" t="s">
        <v>401</v>
      </c>
      <c r="C17747">
        <v>45.774999999999999</v>
      </c>
      <c r="D17747">
        <v>-118.7606</v>
      </c>
      <c r="E17747" s="1" t="s">
        <v>17</v>
      </c>
      <c r="F17747" t="s">
        <v>4155</v>
      </c>
      <c r="G17747">
        <v>0</v>
      </c>
      <c r="H17747">
        <v>0</v>
      </c>
      <c r="I17747">
        <v>0</v>
      </c>
    </row>
    <row r="17748" spans="1:9" hidden="1" x14ac:dyDescent="0.3">
      <c r="A17748" s="1" t="s">
        <v>159</v>
      </c>
      <c r="B17748" s="1" t="s">
        <v>401</v>
      </c>
      <c r="C17748">
        <v>45.774999999999999</v>
      </c>
      <c r="D17748">
        <v>-118.7606</v>
      </c>
      <c r="E17748" s="1" t="s">
        <v>18</v>
      </c>
      <c r="F17748" t="s">
        <v>4390</v>
      </c>
      <c r="G17748">
        <v>0</v>
      </c>
      <c r="H17748">
        <v>0</v>
      </c>
      <c r="I17748">
        <v>0</v>
      </c>
    </row>
    <row r="17749" spans="1:9" hidden="1" x14ac:dyDescent="0.3">
      <c r="A17749" s="1" t="s">
        <v>159</v>
      </c>
      <c r="B17749" s="1" t="s">
        <v>401</v>
      </c>
      <c r="C17749">
        <v>45.774999999999999</v>
      </c>
      <c r="D17749">
        <v>-118.7606</v>
      </c>
      <c r="E17749" s="1" t="s">
        <v>19</v>
      </c>
      <c r="F17749" t="s">
        <v>4625</v>
      </c>
      <c r="G17749">
        <v>0</v>
      </c>
      <c r="H17749">
        <v>0</v>
      </c>
      <c r="I17749">
        <v>0</v>
      </c>
    </row>
    <row r="17750" spans="1:9" hidden="1" x14ac:dyDescent="0.3">
      <c r="A17750" s="1" t="s">
        <v>159</v>
      </c>
      <c r="B17750" s="1" t="s">
        <v>401</v>
      </c>
      <c r="C17750">
        <v>45.774999999999999</v>
      </c>
      <c r="D17750">
        <v>-118.7606</v>
      </c>
      <c r="E17750" s="1" t="s">
        <v>20</v>
      </c>
      <c r="F17750" t="s">
        <v>4860</v>
      </c>
      <c r="G17750">
        <v>0</v>
      </c>
      <c r="H17750">
        <v>0</v>
      </c>
      <c r="I17750">
        <v>0</v>
      </c>
    </row>
    <row r="17751" spans="1:9" hidden="1" x14ac:dyDescent="0.3">
      <c r="A17751" s="1" t="s">
        <v>159</v>
      </c>
      <c r="B17751" s="1" t="s">
        <v>401</v>
      </c>
      <c r="C17751">
        <v>45.774999999999999</v>
      </c>
      <c r="D17751">
        <v>-118.7606</v>
      </c>
      <c r="E17751" s="1" t="s">
        <v>21</v>
      </c>
      <c r="F17751" t="s">
        <v>5095</v>
      </c>
      <c r="G17751">
        <v>0</v>
      </c>
      <c r="H17751">
        <v>0</v>
      </c>
      <c r="I17751">
        <v>0</v>
      </c>
    </row>
    <row r="17752" spans="1:9" hidden="1" x14ac:dyDescent="0.3">
      <c r="A17752" s="1" t="s">
        <v>159</v>
      </c>
      <c r="B17752" s="1" t="s">
        <v>401</v>
      </c>
      <c r="C17752">
        <v>45.774999999999999</v>
      </c>
      <c r="D17752">
        <v>-118.7606</v>
      </c>
      <c r="E17752" s="1" t="s">
        <v>22</v>
      </c>
      <c r="F17752" t="s">
        <v>5330</v>
      </c>
      <c r="G17752">
        <v>0</v>
      </c>
      <c r="H17752">
        <v>0</v>
      </c>
      <c r="I17752">
        <v>0</v>
      </c>
    </row>
    <row r="17753" spans="1:9" hidden="1" x14ac:dyDescent="0.3">
      <c r="A17753" s="1" t="s">
        <v>159</v>
      </c>
      <c r="B17753" s="1" t="s">
        <v>401</v>
      </c>
      <c r="C17753">
        <v>45.774999999999999</v>
      </c>
      <c r="D17753">
        <v>-118.7606</v>
      </c>
      <c r="E17753" s="1" t="s">
        <v>23</v>
      </c>
      <c r="F17753" t="s">
        <v>5565</v>
      </c>
      <c r="G17753">
        <v>0</v>
      </c>
      <c r="H17753">
        <v>0</v>
      </c>
      <c r="I17753">
        <v>0</v>
      </c>
    </row>
    <row r="17754" spans="1:9" hidden="1" x14ac:dyDescent="0.3">
      <c r="A17754" s="1" t="s">
        <v>159</v>
      </c>
      <c r="B17754" s="1" t="s">
        <v>401</v>
      </c>
      <c r="C17754">
        <v>45.774999999999999</v>
      </c>
      <c r="D17754">
        <v>-118.7606</v>
      </c>
      <c r="E17754" s="1" t="s">
        <v>24</v>
      </c>
      <c r="F17754" t="s">
        <v>5800</v>
      </c>
      <c r="G17754">
        <v>0</v>
      </c>
      <c r="H17754">
        <v>0</v>
      </c>
      <c r="I17754">
        <v>0</v>
      </c>
    </row>
    <row r="17755" spans="1:9" hidden="1" x14ac:dyDescent="0.3">
      <c r="A17755" s="1" t="s">
        <v>159</v>
      </c>
      <c r="B17755" s="1" t="s">
        <v>401</v>
      </c>
      <c r="C17755">
        <v>45.774999999999999</v>
      </c>
      <c r="D17755">
        <v>-118.7606</v>
      </c>
      <c r="E17755" s="1" t="s">
        <v>25</v>
      </c>
      <c r="F17755" t="s">
        <v>6034</v>
      </c>
      <c r="G17755">
        <v>0</v>
      </c>
      <c r="H17755">
        <v>0</v>
      </c>
      <c r="I17755">
        <v>0</v>
      </c>
    </row>
    <row r="17756" spans="1:9" hidden="1" x14ac:dyDescent="0.3">
      <c r="A17756" s="1" t="s">
        <v>159</v>
      </c>
      <c r="B17756" s="1" t="s">
        <v>401</v>
      </c>
      <c r="C17756">
        <v>45.774999999999999</v>
      </c>
      <c r="D17756">
        <v>-118.7606</v>
      </c>
      <c r="E17756" s="1" t="s">
        <v>26</v>
      </c>
      <c r="F17756" t="s">
        <v>6268</v>
      </c>
      <c r="G17756">
        <v>0</v>
      </c>
      <c r="H17756">
        <v>0</v>
      </c>
      <c r="I17756">
        <v>0</v>
      </c>
    </row>
    <row r="17757" spans="1:9" hidden="1" x14ac:dyDescent="0.3">
      <c r="A17757" s="1" t="s">
        <v>159</v>
      </c>
      <c r="B17757" s="1" t="s">
        <v>401</v>
      </c>
      <c r="C17757">
        <v>45.774999999999999</v>
      </c>
      <c r="D17757">
        <v>-118.7606</v>
      </c>
      <c r="E17757" s="1" t="s">
        <v>27</v>
      </c>
      <c r="F17757" t="s">
        <v>6502</v>
      </c>
      <c r="G17757">
        <v>0</v>
      </c>
      <c r="H17757">
        <v>0</v>
      </c>
      <c r="I17757">
        <v>0</v>
      </c>
    </row>
    <row r="17758" spans="1:9" hidden="1" x14ac:dyDescent="0.3">
      <c r="A17758" s="1" t="s">
        <v>159</v>
      </c>
      <c r="B17758" s="1" t="s">
        <v>401</v>
      </c>
      <c r="C17758">
        <v>45.774999999999999</v>
      </c>
      <c r="D17758">
        <v>-118.7606</v>
      </c>
      <c r="E17758" s="1" t="s">
        <v>28</v>
      </c>
      <c r="F17758" t="s">
        <v>6736</v>
      </c>
      <c r="G17758">
        <v>0</v>
      </c>
      <c r="H17758">
        <v>0</v>
      </c>
      <c r="I17758">
        <v>0</v>
      </c>
    </row>
    <row r="17759" spans="1:9" hidden="1" x14ac:dyDescent="0.3">
      <c r="A17759" s="1" t="s">
        <v>159</v>
      </c>
      <c r="B17759" s="1" t="s">
        <v>401</v>
      </c>
      <c r="C17759">
        <v>45.774999999999999</v>
      </c>
      <c r="D17759">
        <v>-118.7606</v>
      </c>
      <c r="E17759" s="1" t="s">
        <v>29</v>
      </c>
      <c r="F17759" t="s">
        <v>6970</v>
      </c>
      <c r="G17759">
        <v>0</v>
      </c>
      <c r="H17759">
        <v>0</v>
      </c>
      <c r="I17759">
        <v>0</v>
      </c>
    </row>
    <row r="17760" spans="1:9" hidden="1" x14ac:dyDescent="0.3">
      <c r="A17760" s="1" t="s">
        <v>159</v>
      </c>
      <c r="B17760" s="1" t="s">
        <v>401</v>
      </c>
      <c r="C17760">
        <v>45.774999999999999</v>
      </c>
      <c r="D17760">
        <v>-118.7606</v>
      </c>
      <c r="E17760" s="1" t="s">
        <v>30</v>
      </c>
      <c r="F17760" t="s">
        <v>7204</v>
      </c>
      <c r="G17760">
        <v>0</v>
      </c>
      <c r="H17760">
        <v>0</v>
      </c>
      <c r="I17760">
        <v>0</v>
      </c>
    </row>
    <row r="17761" spans="1:9" hidden="1" x14ac:dyDescent="0.3">
      <c r="A17761" s="1" t="s">
        <v>159</v>
      </c>
      <c r="B17761" s="1" t="s">
        <v>401</v>
      </c>
      <c r="C17761">
        <v>45.774999999999999</v>
      </c>
      <c r="D17761">
        <v>-118.7606</v>
      </c>
      <c r="E17761" s="1" t="s">
        <v>31</v>
      </c>
      <c r="F17761" t="s">
        <v>7438</v>
      </c>
      <c r="G17761">
        <v>0</v>
      </c>
      <c r="H17761">
        <v>0</v>
      </c>
      <c r="I17761">
        <v>0</v>
      </c>
    </row>
    <row r="17762" spans="1:9" hidden="1" x14ac:dyDescent="0.3">
      <c r="A17762" s="1" t="s">
        <v>159</v>
      </c>
      <c r="B17762" s="1" t="s">
        <v>401</v>
      </c>
      <c r="C17762">
        <v>45.774999999999999</v>
      </c>
      <c r="D17762">
        <v>-118.7606</v>
      </c>
      <c r="E17762" s="1" t="s">
        <v>32</v>
      </c>
      <c r="F17762" t="s">
        <v>7672</v>
      </c>
      <c r="G17762">
        <v>0</v>
      </c>
      <c r="H17762">
        <v>0</v>
      </c>
      <c r="I17762">
        <v>0</v>
      </c>
    </row>
    <row r="17763" spans="1:9" hidden="1" x14ac:dyDescent="0.3">
      <c r="A17763" s="1" t="s">
        <v>159</v>
      </c>
      <c r="B17763" s="1" t="s">
        <v>401</v>
      </c>
      <c r="C17763">
        <v>45.774999999999999</v>
      </c>
      <c r="D17763">
        <v>-118.7606</v>
      </c>
      <c r="E17763" s="1" t="s">
        <v>33</v>
      </c>
      <c r="F17763" t="s">
        <v>7906</v>
      </c>
      <c r="G17763">
        <v>0</v>
      </c>
      <c r="H17763">
        <v>0</v>
      </c>
      <c r="I17763">
        <v>0</v>
      </c>
    </row>
    <row r="17764" spans="1:9" hidden="1" x14ac:dyDescent="0.3">
      <c r="A17764" s="1" t="s">
        <v>159</v>
      </c>
      <c r="B17764" s="1" t="s">
        <v>401</v>
      </c>
      <c r="C17764">
        <v>45.774999999999999</v>
      </c>
      <c r="D17764">
        <v>-118.7606</v>
      </c>
      <c r="E17764" s="1" t="s">
        <v>34</v>
      </c>
      <c r="F17764" t="s">
        <v>8140</v>
      </c>
      <c r="G17764">
        <v>0</v>
      </c>
      <c r="H17764">
        <v>0</v>
      </c>
      <c r="I17764">
        <v>0</v>
      </c>
    </row>
    <row r="17765" spans="1:9" hidden="1" x14ac:dyDescent="0.3">
      <c r="A17765" s="1" t="s">
        <v>159</v>
      </c>
      <c r="B17765" s="1" t="s">
        <v>401</v>
      </c>
      <c r="C17765">
        <v>45.774999999999999</v>
      </c>
      <c r="D17765">
        <v>-118.7606</v>
      </c>
      <c r="E17765" s="1" t="s">
        <v>35</v>
      </c>
      <c r="F17765" t="s">
        <v>8372</v>
      </c>
      <c r="G17765">
        <v>0</v>
      </c>
      <c r="H17765">
        <v>0</v>
      </c>
      <c r="I17765">
        <v>0</v>
      </c>
    </row>
    <row r="17766" spans="1:9" hidden="1" x14ac:dyDescent="0.3">
      <c r="A17766" s="1" t="s">
        <v>159</v>
      </c>
      <c r="B17766" s="1" t="s">
        <v>401</v>
      </c>
      <c r="C17766">
        <v>45.774999999999999</v>
      </c>
      <c r="D17766">
        <v>-118.7606</v>
      </c>
      <c r="E17766" s="1" t="s">
        <v>36</v>
      </c>
      <c r="F17766" t="s">
        <v>8604</v>
      </c>
      <c r="G17766">
        <v>0</v>
      </c>
      <c r="H17766">
        <v>0</v>
      </c>
      <c r="I17766">
        <v>0</v>
      </c>
    </row>
    <row r="17767" spans="1:9" hidden="1" x14ac:dyDescent="0.3">
      <c r="A17767" s="1" t="s">
        <v>159</v>
      </c>
      <c r="B17767" s="1" t="s">
        <v>401</v>
      </c>
      <c r="C17767">
        <v>45.774999999999999</v>
      </c>
      <c r="D17767">
        <v>-118.7606</v>
      </c>
      <c r="E17767" s="1" t="s">
        <v>37</v>
      </c>
      <c r="F17767" t="s">
        <v>8835</v>
      </c>
      <c r="G17767">
        <v>0</v>
      </c>
      <c r="H17767">
        <v>0</v>
      </c>
      <c r="I17767">
        <v>0</v>
      </c>
    </row>
    <row r="17768" spans="1:9" hidden="1" x14ac:dyDescent="0.3">
      <c r="A17768" s="1" t="s">
        <v>159</v>
      </c>
      <c r="B17768" s="1" t="s">
        <v>401</v>
      </c>
      <c r="C17768">
        <v>45.774999999999999</v>
      </c>
      <c r="D17768">
        <v>-118.7606</v>
      </c>
      <c r="E17768" s="1" t="s">
        <v>38</v>
      </c>
      <c r="F17768" t="s">
        <v>9066</v>
      </c>
      <c r="G17768">
        <v>0</v>
      </c>
      <c r="H17768">
        <v>0</v>
      </c>
      <c r="I17768">
        <v>0</v>
      </c>
    </row>
    <row r="17769" spans="1:9" hidden="1" x14ac:dyDescent="0.3">
      <c r="A17769" s="1" t="s">
        <v>159</v>
      </c>
      <c r="B17769" s="1" t="s">
        <v>401</v>
      </c>
      <c r="C17769">
        <v>45.774999999999999</v>
      </c>
      <c r="D17769">
        <v>-118.7606</v>
      </c>
      <c r="E17769" s="1" t="s">
        <v>39</v>
      </c>
      <c r="F17769" t="s">
        <v>9297</v>
      </c>
      <c r="G17769">
        <v>0</v>
      </c>
      <c r="H17769">
        <v>0</v>
      </c>
      <c r="I17769">
        <v>0</v>
      </c>
    </row>
    <row r="17770" spans="1:9" hidden="1" x14ac:dyDescent="0.3">
      <c r="A17770" s="1" t="s">
        <v>159</v>
      </c>
      <c r="B17770" s="1" t="s">
        <v>401</v>
      </c>
      <c r="C17770">
        <v>45.774999999999999</v>
      </c>
      <c r="D17770">
        <v>-118.7606</v>
      </c>
      <c r="E17770" s="1" t="s">
        <v>40</v>
      </c>
      <c r="F17770" t="s">
        <v>9528</v>
      </c>
      <c r="G17770">
        <v>0</v>
      </c>
      <c r="H17770">
        <v>0</v>
      </c>
      <c r="I17770">
        <v>0</v>
      </c>
    </row>
    <row r="17771" spans="1:9" hidden="1" x14ac:dyDescent="0.3">
      <c r="A17771" s="1" t="s">
        <v>159</v>
      </c>
      <c r="B17771" s="1" t="s">
        <v>401</v>
      </c>
      <c r="C17771">
        <v>45.774999999999999</v>
      </c>
      <c r="D17771">
        <v>-118.7606</v>
      </c>
      <c r="E17771" s="1" t="s">
        <v>41</v>
      </c>
      <c r="F17771" t="s">
        <v>9759</v>
      </c>
      <c r="G17771">
        <v>0</v>
      </c>
      <c r="H17771">
        <v>0</v>
      </c>
      <c r="I17771">
        <v>0</v>
      </c>
    </row>
    <row r="17772" spans="1:9" hidden="1" x14ac:dyDescent="0.3">
      <c r="A17772" s="1" t="s">
        <v>159</v>
      </c>
      <c r="B17772" s="1" t="s">
        <v>401</v>
      </c>
      <c r="C17772">
        <v>45.774999999999999</v>
      </c>
      <c r="D17772">
        <v>-118.7606</v>
      </c>
      <c r="E17772" s="1" t="s">
        <v>42</v>
      </c>
      <c r="F17772" t="s">
        <v>9990</v>
      </c>
      <c r="G17772">
        <v>0</v>
      </c>
      <c r="H17772">
        <v>0</v>
      </c>
      <c r="I17772">
        <v>0</v>
      </c>
    </row>
    <row r="17773" spans="1:9" hidden="1" x14ac:dyDescent="0.3">
      <c r="A17773" s="1" t="s">
        <v>159</v>
      </c>
      <c r="B17773" s="1" t="s">
        <v>401</v>
      </c>
      <c r="C17773">
        <v>45.774999999999999</v>
      </c>
      <c r="D17773">
        <v>-118.7606</v>
      </c>
      <c r="E17773" s="1" t="s">
        <v>43</v>
      </c>
      <c r="F17773" t="s">
        <v>10218</v>
      </c>
      <c r="G17773">
        <v>0</v>
      </c>
      <c r="H17773">
        <v>0</v>
      </c>
      <c r="I17773">
        <v>0</v>
      </c>
    </row>
    <row r="17774" spans="1:9" hidden="1" x14ac:dyDescent="0.3">
      <c r="A17774" s="1" t="s">
        <v>159</v>
      </c>
      <c r="B17774" s="1" t="s">
        <v>401</v>
      </c>
      <c r="C17774">
        <v>45.774999999999999</v>
      </c>
      <c r="D17774">
        <v>-118.7606</v>
      </c>
      <c r="E17774" s="1" t="s">
        <v>44</v>
      </c>
      <c r="F17774" t="s">
        <v>17908</v>
      </c>
      <c r="G17774">
        <v>0</v>
      </c>
      <c r="H17774">
        <v>1</v>
      </c>
      <c r="I17774">
        <v>0</v>
      </c>
    </row>
    <row r="17775" spans="1:9" hidden="1" x14ac:dyDescent="0.3">
      <c r="A17775" s="1" t="s">
        <v>159</v>
      </c>
      <c r="B17775" s="1" t="s">
        <v>401</v>
      </c>
      <c r="C17775">
        <v>45.774999999999999</v>
      </c>
      <c r="D17775">
        <v>-118.7606</v>
      </c>
      <c r="E17775" s="1" t="s">
        <v>45</v>
      </c>
      <c r="F17775" t="s">
        <v>17909</v>
      </c>
      <c r="G17775">
        <v>0</v>
      </c>
      <c r="H17775">
        <v>1</v>
      </c>
      <c r="I17775">
        <v>0</v>
      </c>
    </row>
    <row r="17776" spans="1:9" hidden="1" x14ac:dyDescent="0.3">
      <c r="A17776" s="1" t="s">
        <v>159</v>
      </c>
      <c r="B17776" s="1" t="s">
        <v>401</v>
      </c>
      <c r="C17776">
        <v>45.774999999999999</v>
      </c>
      <c r="D17776">
        <v>-118.7606</v>
      </c>
      <c r="E17776" s="1" t="s">
        <v>46</v>
      </c>
      <c r="F17776" t="s">
        <v>17910</v>
      </c>
      <c r="G17776">
        <v>0</v>
      </c>
      <c r="H17776">
        <v>1</v>
      </c>
      <c r="I17776">
        <v>0</v>
      </c>
    </row>
    <row r="17777" spans="1:9" hidden="1" x14ac:dyDescent="0.3">
      <c r="A17777" s="1" t="s">
        <v>159</v>
      </c>
      <c r="B17777" s="1" t="s">
        <v>401</v>
      </c>
      <c r="C17777">
        <v>45.774999999999999</v>
      </c>
      <c r="D17777">
        <v>-118.7606</v>
      </c>
      <c r="E17777" s="1" t="s">
        <v>47</v>
      </c>
      <c r="F17777" t="s">
        <v>17911</v>
      </c>
      <c r="G17777">
        <v>0</v>
      </c>
      <c r="H17777">
        <v>1</v>
      </c>
      <c r="I17777">
        <v>0</v>
      </c>
    </row>
    <row r="17778" spans="1:9" hidden="1" x14ac:dyDescent="0.3">
      <c r="A17778" s="1" t="s">
        <v>159</v>
      </c>
      <c r="B17778" s="1" t="s">
        <v>401</v>
      </c>
      <c r="C17778">
        <v>45.774999999999999</v>
      </c>
      <c r="D17778">
        <v>-118.7606</v>
      </c>
      <c r="E17778" s="1" t="s">
        <v>48</v>
      </c>
      <c r="F17778" t="s">
        <v>17912</v>
      </c>
      <c r="G17778">
        <v>0</v>
      </c>
      <c r="H17778">
        <v>1</v>
      </c>
      <c r="I17778">
        <v>0</v>
      </c>
    </row>
    <row r="17779" spans="1:9" hidden="1" x14ac:dyDescent="0.3">
      <c r="A17779" s="1" t="s">
        <v>159</v>
      </c>
      <c r="B17779" s="1" t="s">
        <v>401</v>
      </c>
      <c r="C17779">
        <v>45.774999999999999</v>
      </c>
      <c r="D17779">
        <v>-118.7606</v>
      </c>
      <c r="E17779" s="1" t="s">
        <v>49</v>
      </c>
      <c r="F17779" t="s">
        <v>17913</v>
      </c>
      <c r="G17779">
        <v>0</v>
      </c>
      <c r="H17779">
        <v>1</v>
      </c>
      <c r="I17779">
        <v>0</v>
      </c>
    </row>
    <row r="17780" spans="1:9" hidden="1" x14ac:dyDescent="0.3">
      <c r="A17780" s="1" t="s">
        <v>159</v>
      </c>
      <c r="B17780" s="1" t="s">
        <v>401</v>
      </c>
      <c r="C17780">
        <v>45.774999999999999</v>
      </c>
      <c r="D17780">
        <v>-118.7606</v>
      </c>
      <c r="E17780" s="1" t="s">
        <v>50</v>
      </c>
      <c r="F17780" t="s">
        <v>17914</v>
      </c>
      <c r="G17780">
        <v>0</v>
      </c>
      <c r="H17780">
        <v>1</v>
      </c>
      <c r="I17780">
        <v>0</v>
      </c>
    </row>
    <row r="17781" spans="1:9" hidden="1" x14ac:dyDescent="0.3">
      <c r="A17781" s="1" t="s">
        <v>159</v>
      </c>
      <c r="B17781" s="1" t="s">
        <v>401</v>
      </c>
      <c r="C17781">
        <v>45.774999999999999</v>
      </c>
      <c r="D17781">
        <v>-118.7606</v>
      </c>
      <c r="E17781" s="1" t="s">
        <v>51</v>
      </c>
      <c r="F17781" t="s">
        <v>17915</v>
      </c>
      <c r="G17781">
        <v>0</v>
      </c>
      <c r="H17781">
        <v>1</v>
      </c>
      <c r="I17781">
        <v>0</v>
      </c>
    </row>
    <row r="17782" spans="1:9" hidden="1" x14ac:dyDescent="0.3">
      <c r="A17782" s="1" t="s">
        <v>159</v>
      </c>
      <c r="B17782" s="1" t="s">
        <v>401</v>
      </c>
      <c r="C17782">
        <v>45.774999999999999</v>
      </c>
      <c r="D17782">
        <v>-118.7606</v>
      </c>
      <c r="E17782" s="1" t="s">
        <v>52</v>
      </c>
      <c r="F17782" t="s">
        <v>11271</v>
      </c>
      <c r="G17782">
        <v>0</v>
      </c>
      <c r="H17782">
        <v>0</v>
      </c>
      <c r="I17782">
        <v>0</v>
      </c>
    </row>
    <row r="17783" spans="1:9" hidden="1" x14ac:dyDescent="0.3">
      <c r="A17783" s="1" t="s">
        <v>159</v>
      </c>
      <c r="B17783" s="1" t="s">
        <v>401</v>
      </c>
      <c r="C17783">
        <v>45.774999999999999</v>
      </c>
      <c r="D17783">
        <v>-118.7606</v>
      </c>
      <c r="E17783" s="1" t="s">
        <v>53</v>
      </c>
      <c r="F17783" t="s">
        <v>11469</v>
      </c>
      <c r="G17783">
        <v>0</v>
      </c>
      <c r="H17783">
        <v>0</v>
      </c>
      <c r="I17783">
        <v>0</v>
      </c>
    </row>
    <row r="17784" spans="1:9" hidden="1" x14ac:dyDescent="0.3">
      <c r="A17784" s="1" t="s">
        <v>159</v>
      </c>
      <c r="B17784" s="1" t="s">
        <v>401</v>
      </c>
      <c r="C17784">
        <v>45.774999999999999</v>
      </c>
      <c r="D17784">
        <v>-118.7606</v>
      </c>
      <c r="E17784" s="1" t="s">
        <v>54</v>
      </c>
      <c r="F17784" t="s">
        <v>11664</v>
      </c>
      <c r="G17784">
        <v>0</v>
      </c>
      <c r="H17784">
        <v>0</v>
      </c>
      <c r="I17784">
        <v>0</v>
      </c>
    </row>
    <row r="17785" spans="1:9" hidden="1" x14ac:dyDescent="0.3">
      <c r="A17785" s="1" t="s">
        <v>159</v>
      </c>
      <c r="B17785" s="1" t="s">
        <v>401</v>
      </c>
      <c r="C17785">
        <v>45.774999999999999</v>
      </c>
      <c r="D17785">
        <v>-118.7606</v>
      </c>
      <c r="E17785" s="1" t="s">
        <v>21548</v>
      </c>
      <c r="F17785" t="s">
        <v>21890</v>
      </c>
      <c r="G17785">
        <v>0</v>
      </c>
      <c r="H17785">
        <v>0</v>
      </c>
      <c r="I17785">
        <v>0</v>
      </c>
    </row>
    <row r="17786" spans="1:9" hidden="1" x14ac:dyDescent="0.3">
      <c r="A17786" s="1" t="s">
        <v>159</v>
      </c>
      <c r="B17786" s="1" t="s">
        <v>402</v>
      </c>
      <c r="C17786">
        <v>33.803400000000003</v>
      </c>
      <c r="D17786">
        <v>-84.396299999999997</v>
      </c>
      <c r="E17786" s="1" t="s">
        <v>4</v>
      </c>
      <c r="F17786" t="s">
        <v>1060</v>
      </c>
      <c r="G17786">
        <v>0</v>
      </c>
      <c r="H17786">
        <v>0</v>
      </c>
      <c r="I17786">
        <v>0</v>
      </c>
    </row>
    <row r="17787" spans="1:9" hidden="1" x14ac:dyDescent="0.3">
      <c r="A17787" s="1" t="s">
        <v>159</v>
      </c>
      <c r="B17787" s="1" t="s">
        <v>402</v>
      </c>
      <c r="C17787">
        <v>33.803400000000003</v>
      </c>
      <c r="D17787">
        <v>-84.396299999999997</v>
      </c>
      <c r="E17787" s="1" t="s">
        <v>5</v>
      </c>
      <c r="F17787" t="s">
        <v>1302</v>
      </c>
      <c r="G17787">
        <v>0</v>
      </c>
      <c r="H17787">
        <v>0</v>
      </c>
      <c r="I17787">
        <v>0</v>
      </c>
    </row>
    <row r="17788" spans="1:9" hidden="1" x14ac:dyDescent="0.3">
      <c r="A17788" s="1" t="s">
        <v>159</v>
      </c>
      <c r="B17788" s="1" t="s">
        <v>402</v>
      </c>
      <c r="C17788">
        <v>33.803400000000003</v>
      </c>
      <c r="D17788">
        <v>-84.396299999999997</v>
      </c>
      <c r="E17788" s="1" t="s">
        <v>6</v>
      </c>
      <c r="F17788" t="s">
        <v>1544</v>
      </c>
      <c r="G17788">
        <v>0</v>
      </c>
      <c r="H17788">
        <v>0</v>
      </c>
      <c r="I17788">
        <v>0</v>
      </c>
    </row>
    <row r="17789" spans="1:9" hidden="1" x14ac:dyDescent="0.3">
      <c r="A17789" s="1" t="s">
        <v>159</v>
      </c>
      <c r="B17789" s="1" t="s">
        <v>402</v>
      </c>
      <c r="C17789">
        <v>33.803400000000003</v>
      </c>
      <c r="D17789">
        <v>-84.396299999999997</v>
      </c>
      <c r="E17789" s="1" t="s">
        <v>7</v>
      </c>
      <c r="F17789" t="s">
        <v>1785</v>
      </c>
      <c r="G17789">
        <v>0</v>
      </c>
      <c r="H17789">
        <v>0</v>
      </c>
      <c r="I17789">
        <v>0</v>
      </c>
    </row>
    <row r="17790" spans="1:9" hidden="1" x14ac:dyDescent="0.3">
      <c r="A17790" s="1" t="s">
        <v>159</v>
      </c>
      <c r="B17790" s="1" t="s">
        <v>402</v>
      </c>
      <c r="C17790">
        <v>33.803400000000003</v>
      </c>
      <c r="D17790">
        <v>-84.396299999999997</v>
      </c>
      <c r="E17790" s="1" t="s">
        <v>8</v>
      </c>
      <c r="F17790" t="s">
        <v>2024</v>
      </c>
      <c r="G17790">
        <v>0</v>
      </c>
      <c r="H17790">
        <v>0</v>
      </c>
      <c r="I17790">
        <v>0</v>
      </c>
    </row>
    <row r="17791" spans="1:9" hidden="1" x14ac:dyDescent="0.3">
      <c r="A17791" s="1" t="s">
        <v>159</v>
      </c>
      <c r="B17791" s="1" t="s">
        <v>402</v>
      </c>
      <c r="C17791">
        <v>33.803400000000003</v>
      </c>
      <c r="D17791">
        <v>-84.396299999999997</v>
      </c>
      <c r="E17791" s="1" t="s">
        <v>9</v>
      </c>
      <c r="F17791" t="s">
        <v>2262</v>
      </c>
      <c r="G17791">
        <v>0</v>
      </c>
      <c r="H17791">
        <v>0</v>
      </c>
      <c r="I17791">
        <v>0</v>
      </c>
    </row>
    <row r="17792" spans="1:9" hidden="1" x14ac:dyDescent="0.3">
      <c r="A17792" s="1" t="s">
        <v>159</v>
      </c>
      <c r="B17792" s="1" t="s">
        <v>402</v>
      </c>
      <c r="C17792">
        <v>33.803400000000003</v>
      </c>
      <c r="D17792">
        <v>-84.396299999999997</v>
      </c>
      <c r="E17792" s="1" t="s">
        <v>10</v>
      </c>
      <c r="F17792" t="s">
        <v>2500</v>
      </c>
      <c r="G17792">
        <v>0</v>
      </c>
      <c r="H17792">
        <v>0</v>
      </c>
      <c r="I17792">
        <v>0</v>
      </c>
    </row>
    <row r="17793" spans="1:9" hidden="1" x14ac:dyDescent="0.3">
      <c r="A17793" s="1" t="s">
        <v>159</v>
      </c>
      <c r="B17793" s="1" t="s">
        <v>402</v>
      </c>
      <c r="C17793">
        <v>33.803400000000003</v>
      </c>
      <c r="D17793">
        <v>-84.396299999999997</v>
      </c>
      <c r="E17793" s="1" t="s">
        <v>11</v>
      </c>
      <c r="F17793" t="s">
        <v>2738</v>
      </c>
      <c r="G17793">
        <v>0</v>
      </c>
      <c r="H17793">
        <v>0</v>
      </c>
      <c r="I17793">
        <v>0</v>
      </c>
    </row>
    <row r="17794" spans="1:9" hidden="1" x14ac:dyDescent="0.3">
      <c r="A17794" s="1" t="s">
        <v>159</v>
      </c>
      <c r="B17794" s="1" t="s">
        <v>402</v>
      </c>
      <c r="C17794">
        <v>33.803400000000003</v>
      </c>
      <c r="D17794">
        <v>-84.396299999999997</v>
      </c>
      <c r="E17794" s="1" t="s">
        <v>12</v>
      </c>
      <c r="F17794" t="s">
        <v>2976</v>
      </c>
      <c r="G17794">
        <v>0</v>
      </c>
      <c r="H17794">
        <v>0</v>
      </c>
      <c r="I17794">
        <v>0</v>
      </c>
    </row>
    <row r="17795" spans="1:9" hidden="1" x14ac:dyDescent="0.3">
      <c r="A17795" s="1" t="s">
        <v>159</v>
      </c>
      <c r="B17795" s="1" t="s">
        <v>402</v>
      </c>
      <c r="C17795">
        <v>33.803400000000003</v>
      </c>
      <c r="D17795">
        <v>-84.396299999999997</v>
      </c>
      <c r="E17795" s="1" t="s">
        <v>13</v>
      </c>
      <c r="F17795" t="s">
        <v>3213</v>
      </c>
      <c r="G17795">
        <v>0</v>
      </c>
      <c r="H17795">
        <v>0</v>
      </c>
      <c r="I17795">
        <v>0</v>
      </c>
    </row>
    <row r="17796" spans="1:9" hidden="1" x14ac:dyDescent="0.3">
      <c r="A17796" s="1" t="s">
        <v>159</v>
      </c>
      <c r="B17796" s="1" t="s">
        <v>402</v>
      </c>
      <c r="C17796">
        <v>33.803400000000003</v>
      </c>
      <c r="D17796">
        <v>-84.396299999999997</v>
      </c>
      <c r="E17796" s="1" t="s">
        <v>14</v>
      </c>
      <c r="F17796" t="s">
        <v>3449</v>
      </c>
      <c r="G17796">
        <v>0</v>
      </c>
      <c r="H17796">
        <v>0</v>
      </c>
      <c r="I17796">
        <v>0</v>
      </c>
    </row>
    <row r="17797" spans="1:9" hidden="1" x14ac:dyDescent="0.3">
      <c r="A17797" s="1" t="s">
        <v>159</v>
      </c>
      <c r="B17797" s="1" t="s">
        <v>402</v>
      </c>
      <c r="C17797">
        <v>33.803400000000003</v>
      </c>
      <c r="D17797">
        <v>-84.396299999999997</v>
      </c>
      <c r="E17797" s="1" t="s">
        <v>15</v>
      </c>
      <c r="F17797" t="s">
        <v>3685</v>
      </c>
      <c r="G17797">
        <v>0</v>
      </c>
      <c r="H17797">
        <v>0</v>
      </c>
      <c r="I17797">
        <v>0</v>
      </c>
    </row>
    <row r="17798" spans="1:9" hidden="1" x14ac:dyDescent="0.3">
      <c r="A17798" s="1" t="s">
        <v>159</v>
      </c>
      <c r="B17798" s="1" t="s">
        <v>402</v>
      </c>
      <c r="C17798">
        <v>33.803400000000003</v>
      </c>
      <c r="D17798">
        <v>-84.396299999999997</v>
      </c>
      <c r="E17798" s="1" t="s">
        <v>16</v>
      </c>
      <c r="F17798" t="s">
        <v>3921</v>
      </c>
      <c r="G17798">
        <v>0</v>
      </c>
      <c r="H17798">
        <v>0</v>
      </c>
      <c r="I17798">
        <v>0</v>
      </c>
    </row>
    <row r="17799" spans="1:9" hidden="1" x14ac:dyDescent="0.3">
      <c r="A17799" s="1" t="s">
        <v>159</v>
      </c>
      <c r="B17799" s="1" t="s">
        <v>402</v>
      </c>
      <c r="C17799">
        <v>33.803400000000003</v>
      </c>
      <c r="D17799">
        <v>-84.396299999999997</v>
      </c>
      <c r="E17799" s="1" t="s">
        <v>17</v>
      </c>
      <c r="F17799" t="s">
        <v>4156</v>
      </c>
      <c r="G17799">
        <v>0</v>
      </c>
      <c r="H17799">
        <v>0</v>
      </c>
      <c r="I17799">
        <v>0</v>
      </c>
    </row>
    <row r="17800" spans="1:9" hidden="1" x14ac:dyDescent="0.3">
      <c r="A17800" s="1" t="s">
        <v>159</v>
      </c>
      <c r="B17800" s="1" t="s">
        <v>402</v>
      </c>
      <c r="C17800">
        <v>33.803400000000003</v>
      </c>
      <c r="D17800">
        <v>-84.396299999999997</v>
      </c>
      <c r="E17800" s="1" t="s">
        <v>18</v>
      </c>
      <c r="F17800" t="s">
        <v>4391</v>
      </c>
      <c r="G17800">
        <v>0</v>
      </c>
      <c r="H17800">
        <v>0</v>
      </c>
      <c r="I17800">
        <v>0</v>
      </c>
    </row>
    <row r="17801" spans="1:9" hidden="1" x14ac:dyDescent="0.3">
      <c r="A17801" s="1" t="s">
        <v>159</v>
      </c>
      <c r="B17801" s="1" t="s">
        <v>402</v>
      </c>
      <c r="C17801">
        <v>33.803400000000003</v>
      </c>
      <c r="D17801">
        <v>-84.396299999999997</v>
      </c>
      <c r="E17801" s="1" t="s">
        <v>19</v>
      </c>
      <c r="F17801" t="s">
        <v>4626</v>
      </c>
      <c r="G17801">
        <v>0</v>
      </c>
      <c r="H17801">
        <v>0</v>
      </c>
      <c r="I17801">
        <v>0</v>
      </c>
    </row>
    <row r="17802" spans="1:9" hidden="1" x14ac:dyDescent="0.3">
      <c r="A17802" s="1" t="s">
        <v>159</v>
      </c>
      <c r="B17802" s="1" t="s">
        <v>402</v>
      </c>
      <c r="C17802">
        <v>33.803400000000003</v>
      </c>
      <c r="D17802">
        <v>-84.396299999999997</v>
      </c>
      <c r="E17802" s="1" t="s">
        <v>20</v>
      </c>
      <c r="F17802" t="s">
        <v>4861</v>
      </c>
      <c r="G17802">
        <v>0</v>
      </c>
      <c r="H17802">
        <v>0</v>
      </c>
      <c r="I17802">
        <v>0</v>
      </c>
    </row>
    <row r="17803" spans="1:9" hidden="1" x14ac:dyDescent="0.3">
      <c r="A17803" s="1" t="s">
        <v>159</v>
      </c>
      <c r="B17803" s="1" t="s">
        <v>402</v>
      </c>
      <c r="C17803">
        <v>33.803400000000003</v>
      </c>
      <c r="D17803">
        <v>-84.396299999999997</v>
      </c>
      <c r="E17803" s="1" t="s">
        <v>21</v>
      </c>
      <c r="F17803" t="s">
        <v>5096</v>
      </c>
      <c r="G17803">
        <v>0</v>
      </c>
      <c r="H17803">
        <v>0</v>
      </c>
      <c r="I17803">
        <v>0</v>
      </c>
    </row>
    <row r="17804" spans="1:9" hidden="1" x14ac:dyDescent="0.3">
      <c r="A17804" s="1" t="s">
        <v>159</v>
      </c>
      <c r="B17804" s="1" t="s">
        <v>402</v>
      </c>
      <c r="C17804">
        <v>33.803400000000003</v>
      </c>
      <c r="D17804">
        <v>-84.396299999999997</v>
      </c>
      <c r="E17804" s="1" t="s">
        <v>22</v>
      </c>
      <c r="F17804" t="s">
        <v>5331</v>
      </c>
      <c r="G17804">
        <v>0</v>
      </c>
      <c r="H17804">
        <v>0</v>
      </c>
      <c r="I17804">
        <v>0</v>
      </c>
    </row>
    <row r="17805" spans="1:9" hidden="1" x14ac:dyDescent="0.3">
      <c r="A17805" s="1" t="s">
        <v>159</v>
      </c>
      <c r="B17805" s="1" t="s">
        <v>402</v>
      </c>
      <c r="C17805">
        <v>33.803400000000003</v>
      </c>
      <c r="D17805">
        <v>-84.396299999999997</v>
      </c>
      <c r="E17805" s="1" t="s">
        <v>23</v>
      </c>
      <c r="F17805" t="s">
        <v>5566</v>
      </c>
      <c r="G17805">
        <v>0</v>
      </c>
      <c r="H17805">
        <v>0</v>
      </c>
      <c r="I17805">
        <v>0</v>
      </c>
    </row>
    <row r="17806" spans="1:9" hidden="1" x14ac:dyDescent="0.3">
      <c r="A17806" s="1" t="s">
        <v>159</v>
      </c>
      <c r="B17806" s="1" t="s">
        <v>402</v>
      </c>
      <c r="C17806">
        <v>33.803400000000003</v>
      </c>
      <c r="D17806">
        <v>-84.396299999999997</v>
      </c>
      <c r="E17806" s="1" t="s">
        <v>24</v>
      </c>
      <c r="F17806" t="s">
        <v>5801</v>
      </c>
      <c r="G17806">
        <v>0</v>
      </c>
      <c r="H17806">
        <v>0</v>
      </c>
      <c r="I17806">
        <v>0</v>
      </c>
    </row>
    <row r="17807" spans="1:9" hidden="1" x14ac:dyDescent="0.3">
      <c r="A17807" s="1" t="s">
        <v>159</v>
      </c>
      <c r="B17807" s="1" t="s">
        <v>402</v>
      </c>
      <c r="C17807">
        <v>33.803400000000003</v>
      </c>
      <c r="D17807">
        <v>-84.396299999999997</v>
      </c>
      <c r="E17807" s="1" t="s">
        <v>25</v>
      </c>
      <c r="F17807" t="s">
        <v>6035</v>
      </c>
      <c r="G17807">
        <v>0</v>
      </c>
      <c r="H17807">
        <v>0</v>
      </c>
      <c r="I17807">
        <v>0</v>
      </c>
    </row>
    <row r="17808" spans="1:9" hidden="1" x14ac:dyDescent="0.3">
      <c r="A17808" s="1" t="s">
        <v>159</v>
      </c>
      <c r="B17808" s="1" t="s">
        <v>402</v>
      </c>
      <c r="C17808">
        <v>33.803400000000003</v>
      </c>
      <c r="D17808">
        <v>-84.396299999999997</v>
      </c>
      <c r="E17808" s="1" t="s">
        <v>26</v>
      </c>
      <c r="F17808" t="s">
        <v>6269</v>
      </c>
      <c r="G17808">
        <v>0</v>
      </c>
      <c r="H17808">
        <v>0</v>
      </c>
      <c r="I17808">
        <v>0</v>
      </c>
    </row>
    <row r="17809" spans="1:9" hidden="1" x14ac:dyDescent="0.3">
      <c r="A17809" s="1" t="s">
        <v>159</v>
      </c>
      <c r="B17809" s="1" t="s">
        <v>402</v>
      </c>
      <c r="C17809">
        <v>33.803400000000003</v>
      </c>
      <c r="D17809">
        <v>-84.396299999999997</v>
      </c>
      <c r="E17809" s="1" t="s">
        <v>27</v>
      </c>
      <c r="F17809" t="s">
        <v>6503</v>
      </c>
      <c r="G17809">
        <v>0</v>
      </c>
      <c r="H17809">
        <v>0</v>
      </c>
      <c r="I17809">
        <v>0</v>
      </c>
    </row>
    <row r="17810" spans="1:9" hidden="1" x14ac:dyDescent="0.3">
      <c r="A17810" s="1" t="s">
        <v>159</v>
      </c>
      <c r="B17810" s="1" t="s">
        <v>402</v>
      </c>
      <c r="C17810">
        <v>33.803400000000003</v>
      </c>
      <c r="D17810">
        <v>-84.396299999999997</v>
      </c>
      <c r="E17810" s="1" t="s">
        <v>28</v>
      </c>
      <c r="F17810" t="s">
        <v>6737</v>
      </c>
      <c r="G17810">
        <v>0</v>
      </c>
      <c r="H17810">
        <v>0</v>
      </c>
      <c r="I17810">
        <v>0</v>
      </c>
    </row>
    <row r="17811" spans="1:9" hidden="1" x14ac:dyDescent="0.3">
      <c r="A17811" s="1" t="s">
        <v>159</v>
      </c>
      <c r="B17811" s="1" t="s">
        <v>402</v>
      </c>
      <c r="C17811">
        <v>33.803400000000003</v>
      </c>
      <c r="D17811">
        <v>-84.396299999999997</v>
      </c>
      <c r="E17811" s="1" t="s">
        <v>29</v>
      </c>
      <c r="F17811" t="s">
        <v>6971</v>
      </c>
      <c r="G17811">
        <v>0</v>
      </c>
      <c r="H17811">
        <v>0</v>
      </c>
      <c r="I17811">
        <v>0</v>
      </c>
    </row>
    <row r="17812" spans="1:9" hidden="1" x14ac:dyDescent="0.3">
      <c r="A17812" s="1" t="s">
        <v>159</v>
      </c>
      <c r="B17812" s="1" t="s">
        <v>402</v>
      </c>
      <c r="C17812">
        <v>33.803400000000003</v>
      </c>
      <c r="D17812">
        <v>-84.396299999999997</v>
      </c>
      <c r="E17812" s="1" t="s">
        <v>30</v>
      </c>
      <c r="F17812" t="s">
        <v>7205</v>
      </c>
      <c r="G17812">
        <v>0</v>
      </c>
      <c r="H17812">
        <v>0</v>
      </c>
      <c r="I17812">
        <v>0</v>
      </c>
    </row>
    <row r="17813" spans="1:9" hidden="1" x14ac:dyDescent="0.3">
      <c r="A17813" s="1" t="s">
        <v>159</v>
      </c>
      <c r="B17813" s="1" t="s">
        <v>402</v>
      </c>
      <c r="C17813">
        <v>33.803400000000003</v>
      </c>
      <c r="D17813">
        <v>-84.396299999999997</v>
      </c>
      <c r="E17813" s="1" t="s">
        <v>31</v>
      </c>
      <c r="F17813" t="s">
        <v>7439</v>
      </c>
      <c r="G17813">
        <v>0</v>
      </c>
      <c r="H17813">
        <v>0</v>
      </c>
      <c r="I17813">
        <v>0</v>
      </c>
    </row>
    <row r="17814" spans="1:9" hidden="1" x14ac:dyDescent="0.3">
      <c r="A17814" s="1" t="s">
        <v>159</v>
      </c>
      <c r="B17814" s="1" t="s">
        <v>402</v>
      </c>
      <c r="C17814">
        <v>33.803400000000003</v>
      </c>
      <c r="D17814">
        <v>-84.396299999999997</v>
      </c>
      <c r="E17814" s="1" t="s">
        <v>32</v>
      </c>
      <c r="F17814" t="s">
        <v>7673</v>
      </c>
      <c r="G17814">
        <v>0</v>
      </c>
      <c r="H17814">
        <v>0</v>
      </c>
      <c r="I17814">
        <v>0</v>
      </c>
    </row>
    <row r="17815" spans="1:9" hidden="1" x14ac:dyDescent="0.3">
      <c r="A17815" s="1" t="s">
        <v>159</v>
      </c>
      <c r="B17815" s="1" t="s">
        <v>402</v>
      </c>
      <c r="C17815">
        <v>33.803400000000003</v>
      </c>
      <c r="D17815">
        <v>-84.396299999999997</v>
      </c>
      <c r="E17815" s="1" t="s">
        <v>33</v>
      </c>
      <c r="F17815" t="s">
        <v>7907</v>
      </c>
      <c r="G17815">
        <v>0</v>
      </c>
      <c r="H17815">
        <v>0</v>
      </c>
      <c r="I17815">
        <v>0</v>
      </c>
    </row>
    <row r="17816" spans="1:9" hidden="1" x14ac:dyDescent="0.3">
      <c r="A17816" s="1" t="s">
        <v>159</v>
      </c>
      <c r="B17816" s="1" t="s">
        <v>402</v>
      </c>
      <c r="C17816">
        <v>33.803400000000003</v>
      </c>
      <c r="D17816">
        <v>-84.396299999999997</v>
      </c>
      <c r="E17816" s="1" t="s">
        <v>34</v>
      </c>
      <c r="F17816" t="s">
        <v>8141</v>
      </c>
      <c r="G17816">
        <v>0</v>
      </c>
      <c r="H17816">
        <v>0</v>
      </c>
      <c r="I17816">
        <v>0</v>
      </c>
    </row>
    <row r="17817" spans="1:9" hidden="1" x14ac:dyDescent="0.3">
      <c r="A17817" s="1" t="s">
        <v>159</v>
      </c>
      <c r="B17817" s="1" t="s">
        <v>402</v>
      </c>
      <c r="C17817">
        <v>33.803400000000003</v>
      </c>
      <c r="D17817">
        <v>-84.396299999999997</v>
      </c>
      <c r="E17817" s="1" t="s">
        <v>35</v>
      </c>
      <c r="F17817" t="s">
        <v>8373</v>
      </c>
      <c r="G17817">
        <v>0</v>
      </c>
      <c r="H17817">
        <v>0</v>
      </c>
      <c r="I17817">
        <v>0</v>
      </c>
    </row>
    <row r="17818" spans="1:9" hidden="1" x14ac:dyDescent="0.3">
      <c r="A17818" s="1" t="s">
        <v>159</v>
      </c>
      <c r="B17818" s="1" t="s">
        <v>402</v>
      </c>
      <c r="C17818">
        <v>33.803400000000003</v>
      </c>
      <c r="D17818">
        <v>-84.396299999999997</v>
      </c>
      <c r="E17818" s="1" t="s">
        <v>36</v>
      </c>
      <c r="F17818" t="s">
        <v>8605</v>
      </c>
      <c r="G17818">
        <v>0</v>
      </c>
      <c r="H17818">
        <v>0</v>
      </c>
      <c r="I17818">
        <v>0</v>
      </c>
    </row>
    <row r="17819" spans="1:9" hidden="1" x14ac:dyDescent="0.3">
      <c r="A17819" s="1" t="s">
        <v>159</v>
      </c>
      <c r="B17819" s="1" t="s">
        <v>402</v>
      </c>
      <c r="C17819">
        <v>33.803400000000003</v>
      </c>
      <c r="D17819">
        <v>-84.396299999999997</v>
      </c>
      <c r="E17819" s="1" t="s">
        <v>37</v>
      </c>
      <c r="F17819" t="s">
        <v>8836</v>
      </c>
      <c r="G17819">
        <v>0</v>
      </c>
      <c r="H17819">
        <v>0</v>
      </c>
      <c r="I17819">
        <v>0</v>
      </c>
    </row>
    <row r="17820" spans="1:9" hidden="1" x14ac:dyDescent="0.3">
      <c r="A17820" s="1" t="s">
        <v>159</v>
      </c>
      <c r="B17820" s="1" t="s">
        <v>402</v>
      </c>
      <c r="C17820">
        <v>33.803400000000003</v>
      </c>
      <c r="D17820">
        <v>-84.396299999999997</v>
      </c>
      <c r="E17820" s="1" t="s">
        <v>38</v>
      </c>
      <c r="F17820" t="s">
        <v>9067</v>
      </c>
      <c r="G17820">
        <v>0</v>
      </c>
      <c r="H17820">
        <v>0</v>
      </c>
      <c r="I17820">
        <v>0</v>
      </c>
    </row>
    <row r="17821" spans="1:9" hidden="1" x14ac:dyDescent="0.3">
      <c r="A17821" s="1" t="s">
        <v>159</v>
      </c>
      <c r="B17821" s="1" t="s">
        <v>402</v>
      </c>
      <c r="C17821">
        <v>33.803400000000003</v>
      </c>
      <c r="D17821">
        <v>-84.396299999999997</v>
      </c>
      <c r="E17821" s="1" t="s">
        <v>39</v>
      </c>
      <c r="F17821" t="s">
        <v>9298</v>
      </c>
      <c r="G17821">
        <v>0</v>
      </c>
      <c r="H17821">
        <v>0</v>
      </c>
      <c r="I17821">
        <v>0</v>
      </c>
    </row>
    <row r="17822" spans="1:9" hidden="1" x14ac:dyDescent="0.3">
      <c r="A17822" s="1" t="s">
        <v>159</v>
      </c>
      <c r="B17822" s="1" t="s">
        <v>402</v>
      </c>
      <c r="C17822">
        <v>33.803400000000003</v>
      </c>
      <c r="D17822">
        <v>-84.396299999999997</v>
      </c>
      <c r="E17822" s="1" t="s">
        <v>40</v>
      </c>
      <c r="F17822" t="s">
        <v>9529</v>
      </c>
      <c r="G17822">
        <v>0</v>
      </c>
      <c r="H17822">
        <v>0</v>
      </c>
      <c r="I17822">
        <v>0</v>
      </c>
    </row>
    <row r="17823" spans="1:9" hidden="1" x14ac:dyDescent="0.3">
      <c r="A17823" s="1" t="s">
        <v>159</v>
      </c>
      <c r="B17823" s="1" t="s">
        <v>402</v>
      </c>
      <c r="C17823">
        <v>33.803400000000003</v>
      </c>
      <c r="D17823">
        <v>-84.396299999999997</v>
      </c>
      <c r="E17823" s="1" t="s">
        <v>41</v>
      </c>
      <c r="F17823" t="s">
        <v>9760</v>
      </c>
      <c r="G17823">
        <v>0</v>
      </c>
      <c r="H17823">
        <v>0</v>
      </c>
      <c r="I17823">
        <v>0</v>
      </c>
    </row>
    <row r="17824" spans="1:9" hidden="1" x14ac:dyDescent="0.3">
      <c r="A17824" s="1" t="s">
        <v>159</v>
      </c>
      <c r="B17824" s="1" t="s">
        <v>402</v>
      </c>
      <c r="C17824">
        <v>33.803400000000003</v>
      </c>
      <c r="D17824">
        <v>-84.396299999999997</v>
      </c>
      <c r="E17824" s="1" t="s">
        <v>42</v>
      </c>
      <c r="F17824" t="s">
        <v>9991</v>
      </c>
      <c r="G17824">
        <v>0</v>
      </c>
      <c r="H17824">
        <v>0</v>
      </c>
      <c r="I17824">
        <v>0</v>
      </c>
    </row>
    <row r="17825" spans="1:9" hidden="1" x14ac:dyDescent="0.3">
      <c r="A17825" s="1" t="s">
        <v>159</v>
      </c>
      <c r="B17825" s="1" t="s">
        <v>402</v>
      </c>
      <c r="C17825">
        <v>33.803400000000003</v>
      </c>
      <c r="D17825">
        <v>-84.396299999999997</v>
      </c>
      <c r="E17825" s="1" t="s">
        <v>43</v>
      </c>
      <c r="F17825" t="s">
        <v>10219</v>
      </c>
      <c r="G17825">
        <v>0</v>
      </c>
      <c r="H17825">
        <v>0</v>
      </c>
      <c r="I17825">
        <v>0</v>
      </c>
    </row>
    <row r="17826" spans="1:9" hidden="1" x14ac:dyDescent="0.3">
      <c r="A17826" s="1" t="s">
        <v>159</v>
      </c>
      <c r="B17826" s="1" t="s">
        <v>402</v>
      </c>
      <c r="C17826">
        <v>33.803400000000003</v>
      </c>
      <c r="D17826">
        <v>-84.396299999999997</v>
      </c>
      <c r="E17826" s="1" t="s">
        <v>44</v>
      </c>
      <c r="F17826" t="s">
        <v>10440</v>
      </c>
      <c r="G17826">
        <v>0</v>
      </c>
      <c r="H17826">
        <v>0</v>
      </c>
      <c r="I17826">
        <v>0</v>
      </c>
    </row>
    <row r="17827" spans="1:9" hidden="1" x14ac:dyDescent="0.3">
      <c r="A17827" s="1" t="s">
        <v>159</v>
      </c>
      <c r="B17827" s="1" t="s">
        <v>402</v>
      </c>
      <c r="C17827">
        <v>33.803400000000003</v>
      </c>
      <c r="D17827">
        <v>-84.396299999999997</v>
      </c>
      <c r="E17827" s="1" t="s">
        <v>45</v>
      </c>
      <c r="F17827" t="s">
        <v>17489</v>
      </c>
      <c r="G17827">
        <v>0</v>
      </c>
      <c r="H17827">
        <v>2</v>
      </c>
      <c r="I17827">
        <v>0</v>
      </c>
    </row>
    <row r="17828" spans="1:9" hidden="1" x14ac:dyDescent="0.3">
      <c r="A17828" s="1" t="s">
        <v>159</v>
      </c>
      <c r="B17828" s="1" t="s">
        <v>402</v>
      </c>
      <c r="C17828">
        <v>33.803400000000003</v>
      </c>
      <c r="D17828">
        <v>-84.396299999999997</v>
      </c>
      <c r="E17828" s="1" t="s">
        <v>46</v>
      </c>
      <c r="F17828" t="s">
        <v>17490</v>
      </c>
      <c r="G17828">
        <v>0</v>
      </c>
      <c r="H17828">
        <v>2</v>
      </c>
      <c r="I17828">
        <v>0</v>
      </c>
    </row>
    <row r="17829" spans="1:9" hidden="1" x14ac:dyDescent="0.3">
      <c r="A17829" s="1" t="s">
        <v>159</v>
      </c>
      <c r="B17829" s="1" t="s">
        <v>402</v>
      </c>
      <c r="C17829">
        <v>33.803400000000003</v>
      </c>
      <c r="D17829">
        <v>-84.396299999999997</v>
      </c>
      <c r="E17829" s="1" t="s">
        <v>47</v>
      </c>
      <c r="F17829" t="s">
        <v>17491</v>
      </c>
      <c r="G17829">
        <v>0</v>
      </c>
      <c r="H17829">
        <v>2</v>
      </c>
      <c r="I17829">
        <v>0</v>
      </c>
    </row>
    <row r="17830" spans="1:9" hidden="1" x14ac:dyDescent="0.3">
      <c r="A17830" s="1" t="s">
        <v>159</v>
      </c>
      <c r="B17830" s="1" t="s">
        <v>402</v>
      </c>
      <c r="C17830">
        <v>33.803400000000003</v>
      </c>
      <c r="D17830">
        <v>-84.396299999999997</v>
      </c>
      <c r="E17830" s="1" t="s">
        <v>48</v>
      </c>
      <c r="F17830" t="s">
        <v>17492</v>
      </c>
      <c r="G17830">
        <v>0</v>
      </c>
      <c r="H17830">
        <v>2</v>
      </c>
      <c r="I17830">
        <v>0</v>
      </c>
    </row>
    <row r="17831" spans="1:9" hidden="1" x14ac:dyDescent="0.3">
      <c r="A17831" s="1" t="s">
        <v>159</v>
      </c>
      <c r="B17831" s="1" t="s">
        <v>402</v>
      </c>
      <c r="C17831">
        <v>33.803400000000003</v>
      </c>
      <c r="D17831">
        <v>-84.396299999999997</v>
      </c>
      <c r="E17831" s="1" t="s">
        <v>49</v>
      </c>
      <c r="F17831" t="s">
        <v>17338</v>
      </c>
      <c r="G17831">
        <v>0</v>
      </c>
      <c r="H17831">
        <v>3</v>
      </c>
      <c r="I17831">
        <v>0</v>
      </c>
    </row>
    <row r="17832" spans="1:9" hidden="1" x14ac:dyDescent="0.3">
      <c r="A17832" s="1" t="s">
        <v>159</v>
      </c>
      <c r="B17832" s="1" t="s">
        <v>402</v>
      </c>
      <c r="C17832">
        <v>33.803400000000003</v>
      </c>
      <c r="D17832">
        <v>-84.396299999999997</v>
      </c>
      <c r="E17832" s="1" t="s">
        <v>50</v>
      </c>
      <c r="F17832" t="s">
        <v>17339</v>
      </c>
      <c r="G17832">
        <v>0</v>
      </c>
      <c r="H17832">
        <v>3</v>
      </c>
      <c r="I17832">
        <v>0</v>
      </c>
    </row>
    <row r="17833" spans="1:9" hidden="1" x14ac:dyDescent="0.3">
      <c r="A17833" s="1" t="s">
        <v>159</v>
      </c>
      <c r="B17833" s="1" t="s">
        <v>402</v>
      </c>
      <c r="C17833">
        <v>33.803400000000003</v>
      </c>
      <c r="D17833">
        <v>-84.396299999999997</v>
      </c>
      <c r="E17833" s="1" t="s">
        <v>51</v>
      </c>
      <c r="F17833" t="s">
        <v>17340</v>
      </c>
      <c r="G17833">
        <v>0</v>
      </c>
      <c r="H17833">
        <v>5</v>
      </c>
      <c r="I17833">
        <v>0</v>
      </c>
    </row>
    <row r="17834" spans="1:9" hidden="1" x14ac:dyDescent="0.3">
      <c r="A17834" s="1" t="s">
        <v>159</v>
      </c>
      <c r="B17834" s="1" t="s">
        <v>402</v>
      </c>
      <c r="C17834">
        <v>33.803400000000003</v>
      </c>
      <c r="D17834">
        <v>-84.396299999999997</v>
      </c>
      <c r="E17834" s="1" t="s">
        <v>52</v>
      </c>
      <c r="F17834" t="s">
        <v>11272</v>
      </c>
      <c r="G17834">
        <v>0</v>
      </c>
      <c r="H17834">
        <v>0</v>
      </c>
      <c r="I17834">
        <v>0</v>
      </c>
    </row>
    <row r="17835" spans="1:9" hidden="1" x14ac:dyDescent="0.3">
      <c r="A17835" s="1" t="s">
        <v>159</v>
      </c>
      <c r="B17835" s="1" t="s">
        <v>402</v>
      </c>
      <c r="C17835">
        <v>33.803400000000003</v>
      </c>
      <c r="D17835">
        <v>-84.396299999999997</v>
      </c>
      <c r="E17835" s="1" t="s">
        <v>53</v>
      </c>
      <c r="F17835" t="s">
        <v>11470</v>
      </c>
      <c r="G17835">
        <v>0</v>
      </c>
      <c r="H17835">
        <v>0</v>
      </c>
      <c r="I17835">
        <v>0</v>
      </c>
    </row>
    <row r="17836" spans="1:9" hidden="1" x14ac:dyDescent="0.3">
      <c r="A17836" s="1" t="s">
        <v>159</v>
      </c>
      <c r="B17836" s="1" t="s">
        <v>402</v>
      </c>
      <c r="C17836">
        <v>33.803400000000003</v>
      </c>
      <c r="D17836">
        <v>-84.396299999999997</v>
      </c>
      <c r="E17836" s="1" t="s">
        <v>54</v>
      </c>
      <c r="F17836" t="s">
        <v>11665</v>
      </c>
      <c r="G17836">
        <v>0</v>
      </c>
      <c r="H17836">
        <v>0</v>
      </c>
      <c r="I17836">
        <v>0</v>
      </c>
    </row>
    <row r="17837" spans="1:9" hidden="1" x14ac:dyDescent="0.3">
      <c r="A17837" s="1" t="s">
        <v>159</v>
      </c>
      <c r="B17837" s="1" t="s">
        <v>402</v>
      </c>
      <c r="C17837">
        <v>33.803400000000003</v>
      </c>
      <c r="D17837">
        <v>-84.396299999999997</v>
      </c>
      <c r="E17837" s="1" t="s">
        <v>21548</v>
      </c>
      <c r="F17837" t="s">
        <v>21891</v>
      </c>
      <c r="G17837">
        <v>0</v>
      </c>
      <c r="H17837">
        <v>0</v>
      </c>
      <c r="I17837">
        <v>0</v>
      </c>
    </row>
    <row r="17838" spans="1:9" hidden="1" x14ac:dyDescent="0.3">
      <c r="A17838" s="1" t="s">
        <v>159</v>
      </c>
      <c r="B17838" s="1" t="s">
        <v>403</v>
      </c>
      <c r="C17838">
        <v>45.546999999999997</v>
      </c>
      <c r="D17838">
        <v>-123.1386</v>
      </c>
      <c r="E17838" s="1" t="s">
        <v>4</v>
      </c>
      <c r="F17838" t="s">
        <v>1061</v>
      </c>
      <c r="G17838">
        <v>0</v>
      </c>
      <c r="H17838">
        <v>0</v>
      </c>
      <c r="I17838">
        <v>0</v>
      </c>
    </row>
    <row r="17839" spans="1:9" hidden="1" x14ac:dyDescent="0.3">
      <c r="A17839" s="1" t="s">
        <v>159</v>
      </c>
      <c r="B17839" s="1" t="s">
        <v>403</v>
      </c>
      <c r="C17839">
        <v>45.546999999999997</v>
      </c>
      <c r="D17839">
        <v>-123.1386</v>
      </c>
      <c r="E17839" s="1" t="s">
        <v>5</v>
      </c>
      <c r="F17839" t="s">
        <v>1303</v>
      </c>
      <c r="G17839">
        <v>0</v>
      </c>
      <c r="H17839">
        <v>0</v>
      </c>
      <c r="I17839">
        <v>0</v>
      </c>
    </row>
    <row r="17840" spans="1:9" hidden="1" x14ac:dyDescent="0.3">
      <c r="A17840" s="1" t="s">
        <v>159</v>
      </c>
      <c r="B17840" s="1" t="s">
        <v>403</v>
      </c>
      <c r="C17840">
        <v>45.546999999999997</v>
      </c>
      <c r="D17840">
        <v>-123.1386</v>
      </c>
      <c r="E17840" s="1" t="s">
        <v>6</v>
      </c>
      <c r="F17840" t="s">
        <v>1545</v>
      </c>
      <c r="G17840">
        <v>0</v>
      </c>
      <c r="H17840">
        <v>0</v>
      </c>
      <c r="I17840">
        <v>0</v>
      </c>
    </row>
    <row r="17841" spans="1:9" hidden="1" x14ac:dyDescent="0.3">
      <c r="A17841" s="1" t="s">
        <v>159</v>
      </c>
      <c r="B17841" s="1" t="s">
        <v>403</v>
      </c>
      <c r="C17841">
        <v>45.546999999999997</v>
      </c>
      <c r="D17841">
        <v>-123.1386</v>
      </c>
      <c r="E17841" s="1" t="s">
        <v>7</v>
      </c>
      <c r="F17841" t="s">
        <v>1786</v>
      </c>
      <c r="G17841">
        <v>0</v>
      </c>
      <c r="H17841">
        <v>0</v>
      </c>
      <c r="I17841">
        <v>0</v>
      </c>
    </row>
    <row r="17842" spans="1:9" hidden="1" x14ac:dyDescent="0.3">
      <c r="A17842" s="1" t="s">
        <v>159</v>
      </c>
      <c r="B17842" s="1" t="s">
        <v>403</v>
      </c>
      <c r="C17842">
        <v>45.546999999999997</v>
      </c>
      <c r="D17842">
        <v>-123.1386</v>
      </c>
      <c r="E17842" s="1" t="s">
        <v>8</v>
      </c>
      <c r="F17842" t="s">
        <v>2025</v>
      </c>
      <c r="G17842">
        <v>0</v>
      </c>
      <c r="H17842">
        <v>0</v>
      </c>
      <c r="I17842">
        <v>0</v>
      </c>
    </row>
    <row r="17843" spans="1:9" hidden="1" x14ac:dyDescent="0.3">
      <c r="A17843" s="1" t="s">
        <v>159</v>
      </c>
      <c r="B17843" s="1" t="s">
        <v>403</v>
      </c>
      <c r="C17843">
        <v>45.546999999999997</v>
      </c>
      <c r="D17843">
        <v>-123.1386</v>
      </c>
      <c r="E17843" s="1" t="s">
        <v>9</v>
      </c>
      <c r="F17843" t="s">
        <v>2263</v>
      </c>
      <c r="G17843">
        <v>0</v>
      </c>
      <c r="H17843">
        <v>0</v>
      </c>
      <c r="I17843">
        <v>0</v>
      </c>
    </row>
    <row r="17844" spans="1:9" hidden="1" x14ac:dyDescent="0.3">
      <c r="A17844" s="1" t="s">
        <v>159</v>
      </c>
      <c r="B17844" s="1" t="s">
        <v>403</v>
      </c>
      <c r="C17844">
        <v>45.546999999999997</v>
      </c>
      <c r="D17844">
        <v>-123.1386</v>
      </c>
      <c r="E17844" s="1" t="s">
        <v>10</v>
      </c>
      <c r="F17844" t="s">
        <v>2501</v>
      </c>
      <c r="G17844">
        <v>0</v>
      </c>
      <c r="H17844">
        <v>0</v>
      </c>
      <c r="I17844">
        <v>0</v>
      </c>
    </row>
    <row r="17845" spans="1:9" hidden="1" x14ac:dyDescent="0.3">
      <c r="A17845" s="1" t="s">
        <v>159</v>
      </c>
      <c r="B17845" s="1" t="s">
        <v>403</v>
      </c>
      <c r="C17845">
        <v>45.546999999999997</v>
      </c>
      <c r="D17845">
        <v>-123.1386</v>
      </c>
      <c r="E17845" s="1" t="s">
        <v>11</v>
      </c>
      <c r="F17845" t="s">
        <v>2739</v>
      </c>
      <c r="G17845">
        <v>0</v>
      </c>
      <c r="H17845">
        <v>0</v>
      </c>
      <c r="I17845">
        <v>0</v>
      </c>
    </row>
    <row r="17846" spans="1:9" hidden="1" x14ac:dyDescent="0.3">
      <c r="A17846" s="1" t="s">
        <v>159</v>
      </c>
      <c r="B17846" s="1" t="s">
        <v>403</v>
      </c>
      <c r="C17846">
        <v>45.546999999999997</v>
      </c>
      <c r="D17846">
        <v>-123.1386</v>
      </c>
      <c r="E17846" s="1" t="s">
        <v>12</v>
      </c>
      <c r="F17846" t="s">
        <v>2977</v>
      </c>
      <c r="G17846">
        <v>0</v>
      </c>
      <c r="H17846">
        <v>0</v>
      </c>
      <c r="I17846">
        <v>0</v>
      </c>
    </row>
    <row r="17847" spans="1:9" hidden="1" x14ac:dyDescent="0.3">
      <c r="A17847" s="1" t="s">
        <v>159</v>
      </c>
      <c r="B17847" s="1" t="s">
        <v>403</v>
      </c>
      <c r="C17847">
        <v>45.546999999999997</v>
      </c>
      <c r="D17847">
        <v>-123.1386</v>
      </c>
      <c r="E17847" s="1" t="s">
        <v>13</v>
      </c>
      <c r="F17847" t="s">
        <v>3214</v>
      </c>
      <c r="G17847">
        <v>0</v>
      </c>
      <c r="H17847">
        <v>0</v>
      </c>
      <c r="I17847">
        <v>0</v>
      </c>
    </row>
    <row r="17848" spans="1:9" hidden="1" x14ac:dyDescent="0.3">
      <c r="A17848" s="1" t="s">
        <v>159</v>
      </c>
      <c r="B17848" s="1" t="s">
        <v>403</v>
      </c>
      <c r="C17848">
        <v>45.546999999999997</v>
      </c>
      <c r="D17848">
        <v>-123.1386</v>
      </c>
      <c r="E17848" s="1" t="s">
        <v>14</v>
      </c>
      <c r="F17848" t="s">
        <v>3450</v>
      </c>
      <c r="G17848">
        <v>0</v>
      </c>
      <c r="H17848">
        <v>0</v>
      </c>
      <c r="I17848">
        <v>0</v>
      </c>
    </row>
    <row r="17849" spans="1:9" hidden="1" x14ac:dyDescent="0.3">
      <c r="A17849" s="1" t="s">
        <v>159</v>
      </c>
      <c r="B17849" s="1" t="s">
        <v>403</v>
      </c>
      <c r="C17849">
        <v>45.546999999999997</v>
      </c>
      <c r="D17849">
        <v>-123.1386</v>
      </c>
      <c r="E17849" s="1" t="s">
        <v>15</v>
      </c>
      <c r="F17849" t="s">
        <v>3686</v>
      </c>
      <c r="G17849">
        <v>0</v>
      </c>
      <c r="H17849">
        <v>0</v>
      </c>
      <c r="I17849">
        <v>0</v>
      </c>
    </row>
    <row r="17850" spans="1:9" hidden="1" x14ac:dyDescent="0.3">
      <c r="A17850" s="1" t="s">
        <v>159</v>
      </c>
      <c r="B17850" s="1" t="s">
        <v>403</v>
      </c>
      <c r="C17850">
        <v>45.546999999999997</v>
      </c>
      <c r="D17850">
        <v>-123.1386</v>
      </c>
      <c r="E17850" s="1" t="s">
        <v>16</v>
      </c>
      <c r="F17850" t="s">
        <v>3922</v>
      </c>
      <c r="G17850">
        <v>0</v>
      </c>
      <c r="H17850">
        <v>0</v>
      </c>
      <c r="I17850">
        <v>0</v>
      </c>
    </row>
    <row r="17851" spans="1:9" hidden="1" x14ac:dyDescent="0.3">
      <c r="A17851" s="1" t="s">
        <v>159</v>
      </c>
      <c r="B17851" s="1" t="s">
        <v>403</v>
      </c>
      <c r="C17851">
        <v>45.546999999999997</v>
      </c>
      <c r="D17851">
        <v>-123.1386</v>
      </c>
      <c r="E17851" s="1" t="s">
        <v>17</v>
      </c>
      <c r="F17851" t="s">
        <v>4157</v>
      </c>
      <c r="G17851">
        <v>0</v>
      </c>
      <c r="H17851">
        <v>0</v>
      </c>
      <c r="I17851">
        <v>0</v>
      </c>
    </row>
    <row r="17852" spans="1:9" hidden="1" x14ac:dyDescent="0.3">
      <c r="A17852" s="1" t="s">
        <v>159</v>
      </c>
      <c r="B17852" s="1" t="s">
        <v>403</v>
      </c>
      <c r="C17852">
        <v>45.546999999999997</v>
      </c>
      <c r="D17852">
        <v>-123.1386</v>
      </c>
      <c r="E17852" s="1" t="s">
        <v>18</v>
      </c>
      <c r="F17852" t="s">
        <v>4392</v>
      </c>
      <c r="G17852">
        <v>0</v>
      </c>
      <c r="H17852">
        <v>0</v>
      </c>
      <c r="I17852">
        <v>0</v>
      </c>
    </row>
    <row r="17853" spans="1:9" hidden="1" x14ac:dyDescent="0.3">
      <c r="A17853" s="1" t="s">
        <v>159</v>
      </c>
      <c r="B17853" s="1" t="s">
        <v>403</v>
      </c>
      <c r="C17853">
        <v>45.546999999999997</v>
      </c>
      <c r="D17853">
        <v>-123.1386</v>
      </c>
      <c r="E17853" s="1" t="s">
        <v>19</v>
      </c>
      <c r="F17853" t="s">
        <v>4627</v>
      </c>
      <c r="G17853">
        <v>0</v>
      </c>
      <c r="H17853">
        <v>0</v>
      </c>
      <c r="I17853">
        <v>0</v>
      </c>
    </row>
    <row r="17854" spans="1:9" hidden="1" x14ac:dyDescent="0.3">
      <c r="A17854" s="1" t="s">
        <v>159</v>
      </c>
      <c r="B17854" s="1" t="s">
        <v>403</v>
      </c>
      <c r="C17854">
        <v>45.546999999999997</v>
      </c>
      <c r="D17854">
        <v>-123.1386</v>
      </c>
      <c r="E17854" s="1" t="s">
        <v>20</v>
      </c>
      <c r="F17854" t="s">
        <v>4862</v>
      </c>
      <c r="G17854">
        <v>0</v>
      </c>
      <c r="H17854">
        <v>0</v>
      </c>
      <c r="I17854">
        <v>0</v>
      </c>
    </row>
    <row r="17855" spans="1:9" hidden="1" x14ac:dyDescent="0.3">
      <c r="A17855" s="1" t="s">
        <v>159</v>
      </c>
      <c r="B17855" s="1" t="s">
        <v>403</v>
      </c>
      <c r="C17855">
        <v>45.546999999999997</v>
      </c>
      <c r="D17855">
        <v>-123.1386</v>
      </c>
      <c r="E17855" s="1" t="s">
        <v>21</v>
      </c>
      <c r="F17855" t="s">
        <v>5097</v>
      </c>
      <c r="G17855">
        <v>0</v>
      </c>
      <c r="H17855">
        <v>0</v>
      </c>
      <c r="I17855">
        <v>0</v>
      </c>
    </row>
    <row r="17856" spans="1:9" hidden="1" x14ac:dyDescent="0.3">
      <c r="A17856" s="1" t="s">
        <v>159</v>
      </c>
      <c r="B17856" s="1" t="s">
        <v>403</v>
      </c>
      <c r="C17856">
        <v>45.546999999999997</v>
      </c>
      <c r="D17856">
        <v>-123.1386</v>
      </c>
      <c r="E17856" s="1" t="s">
        <v>22</v>
      </c>
      <c r="F17856" t="s">
        <v>5332</v>
      </c>
      <c r="G17856">
        <v>0</v>
      </c>
      <c r="H17856">
        <v>0</v>
      </c>
      <c r="I17856">
        <v>0</v>
      </c>
    </row>
    <row r="17857" spans="1:9" hidden="1" x14ac:dyDescent="0.3">
      <c r="A17857" s="1" t="s">
        <v>159</v>
      </c>
      <c r="B17857" s="1" t="s">
        <v>403</v>
      </c>
      <c r="C17857">
        <v>45.546999999999997</v>
      </c>
      <c r="D17857">
        <v>-123.1386</v>
      </c>
      <c r="E17857" s="1" t="s">
        <v>23</v>
      </c>
      <c r="F17857" t="s">
        <v>5567</v>
      </c>
      <c r="G17857">
        <v>0</v>
      </c>
      <c r="H17857">
        <v>0</v>
      </c>
      <c r="I17857">
        <v>0</v>
      </c>
    </row>
    <row r="17858" spans="1:9" hidden="1" x14ac:dyDescent="0.3">
      <c r="A17858" s="1" t="s">
        <v>159</v>
      </c>
      <c r="B17858" s="1" t="s">
        <v>403</v>
      </c>
      <c r="C17858">
        <v>45.546999999999997</v>
      </c>
      <c r="D17858">
        <v>-123.1386</v>
      </c>
      <c r="E17858" s="1" t="s">
        <v>24</v>
      </c>
      <c r="F17858" t="s">
        <v>5802</v>
      </c>
      <c r="G17858">
        <v>0</v>
      </c>
      <c r="H17858">
        <v>0</v>
      </c>
      <c r="I17858">
        <v>0</v>
      </c>
    </row>
    <row r="17859" spans="1:9" hidden="1" x14ac:dyDescent="0.3">
      <c r="A17859" s="1" t="s">
        <v>159</v>
      </c>
      <c r="B17859" s="1" t="s">
        <v>403</v>
      </c>
      <c r="C17859">
        <v>45.546999999999997</v>
      </c>
      <c r="D17859">
        <v>-123.1386</v>
      </c>
      <c r="E17859" s="1" t="s">
        <v>25</v>
      </c>
      <c r="F17859" t="s">
        <v>6036</v>
      </c>
      <c r="G17859">
        <v>0</v>
      </c>
      <c r="H17859">
        <v>0</v>
      </c>
      <c r="I17859">
        <v>0</v>
      </c>
    </row>
    <row r="17860" spans="1:9" hidden="1" x14ac:dyDescent="0.3">
      <c r="A17860" s="1" t="s">
        <v>159</v>
      </c>
      <c r="B17860" s="1" t="s">
        <v>403</v>
      </c>
      <c r="C17860">
        <v>45.546999999999997</v>
      </c>
      <c r="D17860">
        <v>-123.1386</v>
      </c>
      <c r="E17860" s="1" t="s">
        <v>26</v>
      </c>
      <c r="F17860" t="s">
        <v>6270</v>
      </c>
      <c r="G17860">
        <v>0</v>
      </c>
      <c r="H17860">
        <v>0</v>
      </c>
      <c r="I17860">
        <v>0</v>
      </c>
    </row>
    <row r="17861" spans="1:9" hidden="1" x14ac:dyDescent="0.3">
      <c r="A17861" s="1" t="s">
        <v>159</v>
      </c>
      <c r="B17861" s="1" t="s">
        <v>403</v>
      </c>
      <c r="C17861">
        <v>45.546999999999997</v>
      </c>
      <c r="D17861">
        <v>-123.1386</v>
      </c>
      <c r="E17861" s="1" t="s">
        <v>27</v>
      </c>
      <c r="F17861" t="s">
        <v>6504</v>
      </c>
      <c r="G17861">
        <v>0</v>
      </c>
      <c r="H17861">
        <v>0</v>
      </c>
      <c r="I17861">
        <v>0</v>
      </c>
    </row>
    <row r="17862" spans="1:9" hidden="1" x14ac:dyDescent="0.3">
      <c r="A17862" s="1" t="s">
        <v>159</v>
      </c>
      <c r="B17862" s="1" t="s">
        <v>403</v>
      </c>
      <c r="C17862">
        <v>45.546999999999997</v>
      </c>
      <c r="D17862">
        <v>-123.1386</v>
      </c>
      <c r="E17862" s="1" t="s">
        <v>28</v>
      </c>
      <c r="F17862" t="s">
        <v>6738</v>
      </c>
      <c r="G17862">
        <v>0</v>
      </c>
      <c r="H17862">
        <v>0</v>
      </c>
      <c r="I17862">
        <v>0</v>
      </c>
    </row>
    <row r="17863" spans="1:9" hidden="1" x14ac:dyDescent="0.3">
      <c r="A17863" s="1" t="s">
        <v>159</v>
      </c>
      <c r="B17863" s="1" t="s">
        <v>403</v>
      </c>
      <c r="C17863">
        <v>45.546999999999997</v>
      </c>
      <c r="D17863">
        <v>-123.1386</v>
      </c>
      <c r="E17863" s="1" t="s">
        <v>29</v>
      </c>
      <c r="F17863" t="s">
        <v>6972</v>
      </c>
      <c r="G17863">
        <v>0</v>
      </c>
      <c r="H17863">
        <v>0</v>
      </c>
      <c r="I17863">
        <v>0</v>
      </c>
    </row>
    <row r="17864" spans="1:9" hidden="1" x14ac:dyDescent="0.3">
      <c r="A17864" s="1" t="s">
        <v>159</v>
      </c>
      <c r="B17864" s="1" t="s">
        <v>403</v>
      </c>
      <c r="C17864">
        <v>45.546999999999997</v>
      </c>
      <c r="D17864">
        <v>-123.1386</v>
      </c>
      <c r="E17864" s="1" t="s">
        <v>30</v>
      </c>
      <c r="F17864" t="s">
        <v>7206</v>
      </c>
      <c r="G17864">
        <v>0</v>
      </c>
      <c r="H17864">
        <v>0</v>
      </c>
      <c r="I17864">
        <v>0</v>
      </c>
    </row>
    <row r="17865" spans="1:9" hidden="1" x14ac:dyDescent="0.3">
      <c r="A17865" s="1" t="s">
        <v>159</v>
      </c>
      <c r="B17865" s="1" t="s">
        <v>403</v>
      </c>
      <c r="C17865">
        <v>45.546999999999997</v>
      </c>
      <c r="D17865">
        <v>-123.1386</v>
      </c>
      <c r="E17865" s="1" t="s">
        <v>31</v>
      </c>
      <c r="F17865" t="s">
        <v>7440</v>
      </c>
      <c r="G17865">
        <v>0</v>
      </c>
      <c r="H17865">
        <v>0</v>
      </c>
      <c r="I17865">
        <v>0</v>
      </c>
    </row>
    <row r="17866" spans="1:9" hidden="1" x14ac:dyDescent="0.3">
      <c r="A17866" s="1" t="s">
        <v>159</v>
      </c>
      <c r="B17866" s="1" t="s">
        <v>403</v>
      </c>
      <c r="C17866">
        <v>45.546999999999997</v>
      </c>
      <c r="D17866">
        <v>-123.1386</v>
      </c>
      <c r="E17866" s="1" t="s">
        <v>32</v>
      </c>
      <c r="F17866" t="s">
        <v>7674</v>
      </c>
      <c r="G17866">
        <v>0</v>
      </c>
      <c r="H17866">
        <v>0</v>
      </c>
      <c r="I17866">
        <v>0</v>
      </c>
    </row>
    <row r="17867" spans="1:9" hidden="1" x14ac:dyDescent="0.3">
      <c r="A17867" s="1" t="s">
        <v>159</v>
      </c>
      <c r="B17867" s="1" t="s">
        <v>403</v>
      </c>
      <c r="C17867">
        <v>45.546999999999997</v>
      </c>
      <c r="D17867">
        <v>-123.1386</v>
      </c>
      <c r="E17867" s="1" t="s">
        <v>33</v>
      </c>
      <c r="F17867" t="s">
        <v>7908</v>
      </c>
      <c r="G17867">
        <v>0</v>
      </c>
      <c r="H17867">
        <v>0</v>
      </c>
      <c r="I17867">
        <v>0</v>
      </c>
    </row>
    <row r="17868" spans="1:9" hidden="1" x14ac:dyDescent="0.3">
      <c r="A17868" s="1" t="s">
        <v>159</v>
      </c>
      <c r="B17868" s="1" t="s">
        <v>403</v>
      </c>
      <c r="C17868">
        <v>45.546999999999997</v>
      </c>
      <c r="D17868">
        <v>-123.1386</v>
      </c>
      <c r="E17868" s="1" t="s">
        <v>34</v>
      </c>
      <c r="F17868" t="s">
        <v>8142</v>
      </c>
      <c r="G17868">
        <v>0</v>
      </c>
      <c r="H17868">
        <v>0</v>
      </c>
      <c r="I17868">
        <v>0</v>
      </c>
    </row>
    <row r="17869" spans="1:9" hidden="1" x14ac:dyDescent="0.3">
      <c r="A17869" s="1" t="s">
        <v>159</v>
      </c>
      <c r="B17869" s="1" t="s">
        <v>403</v>
      </c>
      <c r="C17869">
        <v>45.546999999999997</v>
      </c>
      <c r="D17869">
        <v>-123.1386</v>
      </c>
      <c r="E17869" s="1" t="s">
        <v>35</v>
      </c>
      <c r="F17869" t="s">
        <v>8374</v>
      </c>
      <c r="G17869">
        <v>0</v>
      </c>
      <c r="H17869">
        <v>0</v>
      </c>
      <c r="I17869">
        <v>0</v>
      </c>
    </row>
    <row r="17870" spans="1:9" hidden="1" x14ac:dyDescent="0.3">
      <c r="A17870" s="1" t="s">
        <v>159</v>
      </c>
      <c r="B17870" s="1" t="s">
        <v>403</v>
      </c>
      <c r="C17870">
        <v>45.546999999999997</v>
      </c>
      <c r="D17870">
        <v>-123.1386</v>
      </c>
      <c r="E17870" s="1" t="s">
        <v>36</v>
      </c>
      <c r="F17870" t="s">
        <v>8606</v>
      </c>
      <c r="G17870">
        <v>0</v>
      </c>
      <c r="H17870">
        <v>0</v>
      </c>
      <c r="I17870">
        <v>0</v>
      </c>
    </row>
    <row r="17871" spans="1:9" hidden="1" x14ac:dyDescent="0.3">
      <c r="A17871" s="1" t="s">
        <v>159</v>
      </c>
      <c r="B17871" s="1" t="s">
        <v>403</v>
      </c>
      <c r="C17871">
        <v>45.546999999999997</v>
      </c>
      <c r="D17871">
        <v>-123.1386</v>
      </c>
      <c r="E17871" s="1" t="s">
        <v>37</v>
      </c>
      <c r="F17871" t="s">
        <v>8837</v>
      </c>
      <c r="G17871">
        <v>0</v>
      </c>
      <c r="H17871">
        <v>0</v>
      </c>
      <c r="I17871">
        <v>0</v>
      </c>
    </row>
    <row r="17872" spans="1:9" hidden="1" x14ac:dyDescent="0.3">
      <c r="A17872" s="1" t="s">
        <v>159</v>
      </c>
      <c r="B17872" s="1" t="s">
        <v>403</v>
      </c>
      <c r="C17872">
        <v>45.546999999999997</v>
      </c>
      <c r="D17872">
        <v>-123.1386</v>
      </c>
      <c r="E17872" s="1" t="s">
        <v>38</v>
      </c>
      <c r="F17872" t="s">
        <v>9068</v>
      </c>
      <c r="G17872">
        <v>0</v>
      </c>
      <c r="H17872">
        <v>0</v>
      </c>
      <c r="I17872">
        <v>0</v>
      </c>
    </row>
    <row r="17873" spans="1:9" hidden="1" x14ac:dyDescent="0.3">
      <c r="A17873" s="1" t="s">
        <v>159</v>
      </c>
      <c r="B17873" s="1" t="s">
        <v>403</v>
      </c>
      <c r="C17873">
        <v>45.546999999999997</v>
      </c>
      <c r="D17873">
        <v>-123.1386</v>
      </c>
      <c r="E17873" s="1" t="s">
        <v>39</v>
      </c>
      <c r="F17873" t="s">
        <v>9299</v>
      </c>
      <c r="G17873">
        <v>0</v>
      </c>
      <c r="H17873">
        <v>0</v>
      </c>
      <c r="I17873">
        <v>0</v>
      </c>
    </row>
    <row r="17874" spans="1:9" hidden="1" x14ac:dyDescent="0.3">
      <c r="A17874" s="1" t="s">
        <v>159</v>
      </c>
      <c r="B17874" s="1" t="s">
        <v>403</v>
      </c>
      <c r="C17874">
        <v>45.546999999999997</v>
      </c>
      <c r="D17874">
        <v>-123.1386</v>
      </c>
      <c r="E17874" s="1" t="s">
        <v>40</v>
      </c>
      <c r="F17874" t="s">
        <v>9530</v>
      </c>
      <c r="G17874">
        <v>0</v>
      </c>
      <c r="H17874">
        <v>0</v>
      </c>
      <c r="I17874">
        <v>0</v>
      </c>
    </row>
    <row r="17875" spans="1:9" hidden="1" x14ac:dyDescent="0.3">
      <c r="A17875" s="1" t="s">
        <v>159</v>
      </c>
      <c r="B17875" s="1" t="s">
        <v>403</v>
      </c>
      <c r="C17875">
        <v>45.546999999999997</v>
      </c>
      <c r="D17875">
        <v>-123.1386</v>
      </c>
      <c r="E17875" s="1" t="s">
        <v>41</v>
      </c>
      <c r="F17875" t="s">
        <v>9761</v>
      </c>
      <c r="G17875">
        <v>0</v>
      </c>
      <c r="H17875">
        <v>0</v>
      </c>
      <c r="I17875">
        <v>0</v>
      </c>
    </row>
    <row r="17876" spans="1:9" hidden="1" x14ac:dyDescent="0.3">
      <c r="A17876" s="1" t="s">
        <v>159</v>
      </c>
      <c r="B17876" s="1" t="s">
        <v>403</v>
      </c>
      <c r="C17876">
        <v>45.546999999999997</v>
      </c>
      <c r="D17876">
        <v>-123.1386</v>
      </c>
      <c r="E17876" s="1" t="s">
        <v>42</v>
      </c>
      <c r="F17876" t="s">
        <v>17916</v>
      </c>
      <c r="G17876">
        <v>0</v>
      </c>
      <c r="H17876">
        <v>1</v>
      </c>
      <c r="I17876">
        <v>0</v>
      </c>
    </row>
    <row r="17877" spans="1:9" hidden="1" x14ac:dyDescent="0.3">
      <c r="A17877" s="1" t="s">
        <v>159</v>
      </c>
      <c r="B17877" s="1" t="s">
        <v>403</v>
      </c>
      <c r="C17877">
        <v>45.546999999999997</v>
      </c>
      <c r="D17877">
        <v>-123.1386</v>
      </c>
      <c r="E17877" s="1" t="s">
        <v>43</v>
      </c>
      <c r="F17877" t="s">
        <v>17917</v>
      </c>
      <c r="G17877">
        <v>0</v>
      </c>
      <c r="H17877">
        <v>1</v>
      </c>
      <c r="I17877">
        <v>0</v>
      </c>
    </row>
    <row r="17878" spans="1:9" hidden="1" x14ac:dyDescent="0.3">
      <c r="A17878" s="1" t="s">
        <v>159</v>
      </c>
      <c r="B17878" s="1" t="s">
        <v>403</v>
      </c>
      <c r="C17878">
        <v>45.546999999999997</v>
      </c>
      <c r="D17878">
        <v>-123.1386</v>
      </c>
      <c r="E17878" s="1" t="s">
        <v>44</v>
      </c>
      <c r="F17878" t="s">
        <v>17493</v>
      </c>
      <c r="G17878">
        <v>0</v>
      </c>
      <c r="H17878">
        <v>2</v>
      </c>
      <c r="I17878">
        <v>0</v>
      </c>
    </row>
    <row r="17879" spans="1:9" hidden="1" x14ac:dyDescent="0.3">
      <c r="A17879" s="1" t="s">
        <v>159</v>
      </c>
      <c r="B17879" s="1" t="s">
        <v>403</v>
      </c>
      <c r="C17879">
        <v>45.546999999999997</v>
      </c>
      <c r="D17879">
        <v>-123.1386</v>
      </c>
      <c r="E17879" s="1" t="s">
        <v>45</v>
      </c>
      <c r="F17879" t="s">
        <v>17494</v>
      </c>
      <c r="G17879">
        <v>0</v>
      </c>
      <c r="H17879">
        <v>2</v>
      </c>
      <c r="I17879">
        <v>0</v>
      </c>
    </row>
    <row r="17880" spans="1:9" hidden="1" x14ac:dyDescent="0.3">
      <c r="A17880" s="1" t="s">
        <v>159</v>
      </c>
      <c r="B17880" s="1" t="s">
        <v>403</v>
      </c>
      <c r="C17880">
        <v>45.546999999999997</v>
      </c>
      <c r="D17880">
        <v>-123.1386</v>
      </c>
      <c r="E17880" s="1" t="s">
        <v>46</v>
      </c>
      <c r="F17880" t="s">
        <v>17495</v>
      </c>
      <c r="G17880">
        <v>0</v>
      </c>
      <c r="H17880">
        <v>2</v>
      </c>
      <c r="I17880">
        <v>0</v>
      </c>
    </row>
    <row r="17881" spans="1:9" hidden="1" x14ac:dyDescent="0.3">
      <c r="A17881" s="1" t="s">
        <v>159</v>
      </c>
      <c r="B17881" s="1" t="s">
        <v>403</v>
      </c>
      <c r="C17881">
        <v>45.546999999999997</v>
      </c>
      <c r="D17881">
        <v>-123.1386</v>
      </c>
      <c r="E17881" s="1" t="s">
        <v>47</v>
      </c>
      <c r="F17881" t="s">
        <v>17496</v>
      </c>
      <c r="G17881">
        <v>0</v>
      </c>
      <c r="H17881">
        <v>2</v>
      </c>
      <c r="I17881">
        <v>0</v>
      </c>
    </row>
    <row r="17882" spans="1:9" hidden="1" x14ac:dyDescent="0.3">
      <c r="A17882" s="1" t="s">
        <v>159</v>
      </c>
      <c r="B17882" s="1" t="s">
        <v>403</v>
      </c>
      <c r="C17882">
        <v>45.546999999999997</v>
      </c>
      <c r="D17882">
        <v>-123.1386</v>
      </c>
      <c r="E17882" s="1" t="s">
        <v>48</v>
      </c>
      <c r="F17882" t="s">
        <v>17497</v>
      </c>
      <c r="G17882">
        <v>0</v>
      </c>
      <c r="H17882">
        <v>2</v>
      </c>
      <c r="I17882">
        <v>0</v>
      </c>
    </row>
    <row r="17883" spans="1:9" hidden="1" x14ac:dyDescent="0.3">
      <c r="A17883" s="1" t="s">
        <v>159</v>
      </c>
      <c r="B17883" s="1" t="s">
        <v>403</v>
      </c>
      <c r="C17883">
        <v>45.546999999999997</v>
      </c>
      <c r="D17883">
        <v>-123.1386</v>
      </c>
      <c r="E17883" s="1" t="s">
        <v>49</v>
      </c>
      <c r="F17883" t="s">
        <v>17341</v>
      </c>
      <c r="G17883">
        <v>0</v>
      </c>
      <c r="H17883">
        <v>3</v>
      </c>
      <c r="I17883">
        <v>0</v>
      </c>
    </row>
    <row r="17884" spans="1:9" hidden="1" x14ac:dyDescent="0.3">
      <c r="A17884" s="1" t="s">
        <v>159</v>
      </c>
      <c r="B17884" s="1" t="s">
        <v>403</v>
      </c>
      <c r="C17884">
        <v>45.546999999999997</v>
      </c>
      <c r="D17884">
        <v>-123.1386</v>
      </c>
      <c r="E17884" s="1" t="s">
        <v>50</v>
      </c>
      <c r="F17884" t="s">
        <v>17342</v>
      </c>
      <c r="G17884">
        <v>0</v>
      </c>
      <c r="H17884">
        <v>8</v>
      </c>
      <c r="I17884">
        <v>0</v>
      </c>
    </row>
    <row r="17885" spans="1:9" hidden="1" x14ac:dyDescent="0.3">
      <c r="A17885" s="1" t="s">
        <v>159</v>
      </c>
      <c r="B17885" s="1" t="s">
        <v>403</v>
      </c>
      <c r="C17885">
        <v>45.546999999999997</v>
      </c>
      <c r="D17885">
        <v>-123.1386</v>
      </c>
      <c r="E17885" s="1" t="s">
        <v>51</v>
      </c>
      <c r="F17885" t="s">
        <v>17343</v>
      </c>
      <c r="G17885">
        <v>0</v>
      </c>
      <c r="H17885">
        <v>8</v>
      </c>
      <c r="I17885">
        <v>0</v>
      </c>
    </row>
    <row r="17886" spans="1:9" hidden="1" x14ac:dyDescent="0.3">
      <c r="A17886" s="1" t="s">
        <v>159</v>
      </c>
      <c r="B17886" s="1" t="s">
        <v>403</v>
      </c>
      <c r="C17886">
        <v>45.546999999999997</v>
      </c>
      <c r="D17886">
        <v>-123.1386</v>
      </c>
      <c r="E17886" s="1" t="s">
        <v>52</v>
      </c>
      <c r="F17886" t="s">
        <v>11273</v>
      </c>
      <c r="G17886">
        <v>0</v>
      </c>
      <c r="H17886">
        <v>0</v>
      </c>
      <c r="I17886">
        <v>0</v>
      </c>
    </row>
    <row r="17887" spans="1:9" hidden="1" x14ac:dyDescent="0.3">
      <c r="A17887" s="1" t="s">
        <v>159</v>
      </c>
      <c r="B17887" s="1" t="s">
        <v>403</v>
      </c>
      <c r="C17887">
        <v>45.546999999999997</v>
      </c>
      <c r="D17887">
        <v>-123.1386</v>
      </c>
      <c r="E17887" s="1" t="s">
        <v>53</v>
      </c>
      <c r="F17887" t="s">
        <v>11471</v>
      </c>
      <c r="G17887">
        <v>0</v>
      </c>
      <c r="H17887">
        <v>0</v>
      </c>
      <c r="I17887">
        <v>0</v>
      </c>
    </row>
    <row r="17888" spans="1:9" hidden="1" x14ac:dyDescent="0.3">
      <c r="A17888" s="1" t="s">
        <v>159</v>
      </c>
      <c r="B17888" s="1" t="s">
        <v>403</v>
      </c>
      <c r="C17888">
        <v>45.546999999999997</v>
      </c>
      <c r="D17888">
        <v>-123.1386</v>
      </c>
      <c r="E17888" s="1" t="s">
        <v>54</v>
      </c>
      <c r="F17888" t="s">
        <v>11666</v>
      </c>
      <c r="G17888">
        <v>0</v>
      </c>
      <c r="H17888">
        <v>0</v>
      </c>
      <c r="I17888">
        <v>0</v>
      </c>
    </row>
    <row r="17889" spans="1:9" hidden="1" x14ac:dyDescent="0.3">
      <c r="A17889" s="1" t="s">
        <v>159</v>
      </c>
      <c r="B17889" s="1" t="s">
        <v>403</v>
      </c>
      <c r="C17889">
        <v>45.546999999999997</v>
      </c>
      <c r="D17889">
        <v>-123.1386</v>
      </c>
      <c r="E17889" s="1" t="s">
        <v>21548</v>
      </c>
      <c r="F17889" t="s">
        <v>21892</v>
      </c>
      <c r="G17889">
        <v>0</v>
      </c>
      <c r="H17889">
        <v>0</v>
      </c>
      <c r="I17889">
        <v>0</v>
      </c>
    </row>
    <row r="17890" spans="1:9" hidden="1" x14ac:dyDescent="0.3">
      <c r="A17890" s="1" t="s">
        <v>159</v>
      </c>
      <c r="B17890" s="1" t="s">
        <v>404</v>
      </c>
      <c r="C17890">
        <v>48.033000000000001</v>
      </c>
      <c r="D17890">
        <v>-121.8339</v>
      </c>
      <c r="E17890" s="1" t="s">
        <v>4</v>
      </c>
      <c r="F17890" t="s">
        <v>1062</v>
      </c>
      <c r="G17890">
        <v>0</v>
      </c>
      <c r="H17890">
        <v>0</v>
      </c>
      <c r="I17890">
        <v>0</v>
      </c>
    </row>
    <row r="17891" spans="1:9" hidden="1" x14ac:dyDescent="0.3">
      <c r="A17891" s="1" t="s">
        <v>159</v>
      </c>
      <c r="B17891" s="1" t="s">
        <v>404</v>
      </c>
      <c r="C17891">
        <v>48.033000000000001</v>
      </c>
      <c r="D17891">
        <v>-121.8339</v>
      </c>
      <c r="E17891" s="1" t="s">
        <v>5</v>
      </c>
      <c r="F17891" t="s">
        <v>1304</v>
      </c>
      <c r="G17891">
        <v>0</v>
      </c>
      <c r="H17891">
        <v>0</v>
      </c>
      <c r="I17891">
        <v>0</v>
      </c>
    </row>
    <row r="17892" spans="1:9" hidden="1" x14ac:dyDescent="0.3">
      <c r="A17892" s="1" t="s">
        <v>159</v>
      </c>
      <c r="B17892" s="1" t="s">
        <v>404</v>
      </c>
      <c r="C17892">
        <v>48.033000000000001</v>
      </c>
      <c r="D17892">
        <v>-121.8339</v>
      </c>
      <c r="E17892" s="1" t="s">
        <v>6</v>
      </c>
      <c r="F17892" t="s">
        <v>1546</v>
      </c>
      <c r="G17892">
        <v>0</v>
      </c>
      <c r="H17892">
        <v>0</v>
      </c>
      <c r="I17892">
        <v>0</v>
      </c>
    </row>
    <row r="17893" spans="1:9" hidden="1" x14ac:dyDescent="0.3">
      <c r="A17893" s="1" t="s">
        <v>159</v>
      </c>
      <c r="B17893" s="1" t="s">
        <v>404</v>
      </c>
      <c r="C17893">
        <v>48.033000000000001</v>
      </c>
      <c r="D17893">
        <v>-121.8339</v>
      </c>
      <c r="E17893" s="1" t="s">
        <v>7</v>
      </c>
      <c r="F17893" t="s">
        <v>1787</v>
      </c>
      <c r="G17893">
        <v>0</v>
      </c>
      <c r="H17893">
        <v>0</v>
      </c>
      <c r="I17893">
        <v>0</v>
      </c>
    </row>
    <row r="17894" spans="1:9" hidden="1" x14ac:dyDescent="0.3">
      <c r="A17894" s="1" t="s">
        <v>159</v>
      </c>
      <c r="B17894" s="1" t="s">
        <v>404</v>
      </c>
      <c r="C17894">
        <v>48.033000000000001</v>
      </c>
      <c r="D17894">
        <v>-121.8339</v>
      </c>
      <c r="E17894" s="1" t="s">
        <v>8</v>
      </c>
      <c r="F17894" t="s">
        <v>2026</v>
      </c>
      <c r="G17894">
        <v>0</v>
      </c>
      <c r="H17894">
        <v>0</v>
      </c>
      <c r="I17894">
        <v>0</v>
      </c>
    </row>
    <row r="17895" spans="1:9" hidden="1" x14ac:dyDescent="0.3">
      <c r="A17895" s="1" t="s">
        <v>159</v>
      </c>
      <c r="B17895" s="1" t="s">
        <v>404</v>
      </c>
      <c r="C17895">
        <v>48.033000000000001</v>
      </c>
      <c r="D17895">
        <v>-121.8339</v>
      </c>
      <c r="E17895" s="1" t="s">
        <v>9</v>
      </c>
      <c r="F17895" t="s">
        <v>2264</v>
      </c>
      <c r="G17895">
        <v>0</v>
      </c>
      <c r="H17895">
        <v>0</v>
      </c>
      <c r="I17895">
        <v>0</v>
      </c>
    </row>
    <row r="17896" spans="1:9" hidden="1" x14ac:dyDescent="0.3">
      <c r="A17896" s="1" t="s">
        <v>159</v>
      </c>
      <c r="B17896" s="1" t="s">
        <v>404</v>
      </c>
      <c r="C17896">
        <v>48.033000000000001</v>
      </c>
      <c r="D17896">
        <v>-121.8339</v>
      </c>
      <c r="E17896" s="1" t="s">
        <v>10</v>
      </c>
      <c r="F17896" t="s">
        <v>2502</v>
      </c>
      <c r="G17896">
        <v>0</v>
      </c>
      <c r="H17896">
        <v>0</v>
      </c>
      <c r="I17896">
        <v>0</v>
      </c>
    </row>
    <row r="17897" spans="1:9" hidden="1" x14ac:dyDescent="0.3">
      <c r="A17897" s="1" t="s">
        <v>159</v>
      </c>
      <c r="B17897" s="1" t="s">
        <v>404</v>
      </c>
      <c r="C17897">
        <v>48.033000000000001</v>
      </c>
      <c r="D17897">
        <v>-121.8339</v>
      </c>
      <c r="E17897" s="1" t="s">
        <v>11</v>
      </c>
      <c r="F17897" t="s">
        <v>2740</v>
      </c>
      <c r="G17897">
        <v>0</v>
      </c>
      <c r="H17897">
        <v>0</v>
      </c>
      <c r="I17897">
        <v>0</v>
      </c>
    </row>
    <row r="17898" spans="1:9" hidden="1" x14ac:dyDescent="0.3">
      <c r="A17898" s="1" t="s">
        <v>159</v>
      </c>
      <c r="B17898" s="1" t="s">
        <v>404</v>
      </c>
      <c r="C17898">
        <v>48.033000000000001</v>
      </c>
      <c r="D17898">
        <v>-121.8339</v>
      </c>
      <c r="E17898" s="1" t="s">
        <v>12</v>
      </c>
      <c r="F17898" t="s">
        <v>2978</v>
      </c>
      <c r="G17898">
        <v>0</v>
      </c>
      <c r="H17898">
        <v>0</v>
      </c>
      <c r="I17898">
        <v>0</v>
      </c>
    </row>
    <row r="17899" spans="1:9" hidden="1" x14ac:dyDescent="0.3">
      <c r="A17899" s="1" t="s">
        <v>159</v>
      </c>
      <c r="B17899" s="1" t="s">
        <v>404</v>
      </c>
      <c r="C17899">
        <v>48.033000000000001</v>
      </c>
      <c r="D17899">
        <v>-121.8339</v>
      </c>
      <c r="E17899" s="1" t="s">
        <v>13</v>
      </c>
      <c r="F17899" t="s">
        <v>3215</v>
      </c>
      <c r="G17899">
        <v>0</v>
      </c>
      <c r="H17899">
        <v>0</v>
      </c>
      <c r="I17899">
        <v>0</v>
      </c>
    </row>
    <row r="17900" spans="1:9" hidden="1" x14ac:dyDescent="0.3">
      <c r="A17900" s="1" t="s">
        <v>159</v>
      </c>
      <c r="B17900" s="1" t="s">
        <v>404</v>
      </c>
      <c r="C17900">
        <v>48.033000000000001</v>
      </c>
      <c r="D17900">
        <v>-121.8339</v>
      </c>
      <c r="E17900" s="1" t="s">
        <v>14</v>
      </c>
      <c r="F17900" t="s">
        <v>3451</v>
      </c>
      <c r="G17900">
        <v>0</v>
      </c>
      <c r="H17900">
        <v>0</v>
      </c>
      <c r="I17900">
        <v>0</v>
      </c>
    </row>
    <row r="17901" spans="1:9" hidden="1" x14ac:dyDescent="0.3">
      <c r="A17901" s="1" t="s">
        <v>159</v>
      </c>
      <c r="B17901" s="1" t="s">
        <v>404</v>
      </c>
      <c r="C17901">
        <v>48.033000000000001</v>
      </c>
      <c r="D17901">
        <v>-121.8339</v>
      </c>
      <c r="E17901" s="1" t="s">
        <v>15</v>
      </c>
      <c r="F17901" t="s">
        <v>3687</v>
      </c>
      <c r="G17901">
        <v>0</v>
      </c>
      <c r="H17901">
        <v>0</v>
      </c>
      <c r="I17901">
        <v>0</v>
      </c>
    </row>
    <row r="17902" spans="1:9" hidden="1" x14ac:dyDescent="0.3">
      <c r="A17902" s="1" t="s">
        <v>159</v>
      </c>
      <c r="B17902" s="1" t="s">
        <v>404</v>
      </c>
      <c r="C17902">
        <v>48.033000000000001</v>
      </c>
      <c r="D17902">
        <v>-121.8339</v>
      </c>
      <c r="E17902" s="1" t="s">
        <v>16</v>
      </c>
      <c r="F17902" t="s">
        <v>3923</v>
      </c>
      <c r="G17902">
        <v>0</v>
      </c>
      <c r="H17902">
        <v>0</v>
      </c>
      <c r="I17902">
        <v>0</v>
      </c>
    </row>
    <row r="17903" spans="1:9" hidden="1" x14ac:dyDescent="0.3">
      <c r="A17903" s="1" t="s">
        <v>159</v>
      </c>
      <c r="B17903" s="1" t="s">
        <v>404</v>
      </c>
      <c r="C17903">
        <v>48.033000000000001</v>
      </c>
      <c r="D17903">
        <v>-121.8339</v>
      </c>
      <c r="E17903" s="1" t="s">
        <v>17</v>
      </c>
      <c r="F17903" t="s">
        <v>4158</v>
      </c>
      <c r="G17903">
        <v>0</v>
      </c>
      <c r="H17903">
        <v>0</v>
      </c>
      <c r="I17903">
        <v>0</v>
      </c>
    </row>
    <row r="17904" spans="1:9" hidden="1" x14ac:dyDescent="0.3">
      <c r="A17904" s="1" t="s">
        <v>159</v>
      </c>
      <c r="B17904" s="1" t="s">
        <v>404</v>
      </c>
      <c r="C17904">
        <v>48.033000000000001</v>
      </c>
      <c r="D17904">
        <v>-121.8339</v>
      </c>
      <c r="E17904" s="1" t="s">
        <v>18</v>
      </c>
      <c r="F17904" t="s">
        <v>4393</v>
      </c>
      <c r="G17904">
        <v>0</v>
      </c>
      <c r="H17904">
        <v>0</v>
      </c>
      <c r="I17904">
        <v>0</v>
      </c>
    </row>
    <row r="17905" spans="1:9" hidden="1" x14ac:dyDescent="0.3">
      <c r="A17905" s="1" t="s">
        <v>159</v>
      </c>
      <c r="B17905" s="1" t="s">
        <v>404</v>
      </c>
      <c r="C17905">
        <v>48.033000000000001</v>
      </c>
      <c r="D17905">
        <v>-121.8339</v>
      </c>
      <c r="E17905" s="1" t="s">
        <v>19</v>
      </c>
      <c r="F17905" t="s">
        <v>4628</v>
      </c>
      <c r="G17905">
        <v>0</v>
      </c>
      <c r="H17905">
        <v>0</v>
      </c>
      <c r="I17905">
        <v>0</v>
      </c>
    </row>
    <row r="17906" spans="1:9" hidden="1" x14ac:dyDescent="0.3">
      <c r="A17906" s="1" t="s">
        <v>159</v>
      </c>
      <c r="B17906" s="1" t="s">
        <v>404</v>
      </c>
      <c r="C17906">
        <v>48.033000000000001</v>
      </c>
      <c r="D17906">
        <v>-121.8339</v>
      </c>
      <c r="E17906" s="1" t="s">
        <v>20</v>
      </c>
      <c r="F17906" t="s">
        <v>4863</v>
      </c>
      <c r="G17906">
        <v>0</v>
      </c>
      <c r="H17906">
        <v>0</v>
      </c>
      <c r="I17906">
        <v>0</v>
      </c>
    </row>
    <row r="17907" spans="1:9" hidden="1" x14ac:dyDescent="0.3">
      <c r="A17907" s="1" t="s">
        <v>159</v>
      </c>
      <c r="B17907" s="1" t="s">
        <v>404</v>
      </c>
      <c r="C17907">
        <v>48.033000000000001</v>
      </c>
      <c r="D17907">
        <v>-121.8339</v>
      </c>
      <c r="E17907" s="1" t="s">
        <v>21</v>
      </c>
      <c r="F17907" t="s">
        <v>5098</v>
      </c>
      <c r="G17907">
        <v>0</v>
      </c>
      <c r="H17907">
        <v>0</v>
      </c>
      <c r="I17907">
        <v>0</v>
      </c>
    </row>
    <row r="17908" spans="1:9" hidden="1" x14ac:dyDescent="0.3">
      <c r="A17908" s="1" t="s">
        <v>159</v>
      </c>
      <c r="B17908" s="1" t="s">
        <v>404</v>
      </c>
      <c r="C17908">
        <v>48.033000000000001</v>
      </c>
      <c r="D17908">
        <v>-121.8339</v>
      </c>
      <c r="E17908" s="1" t="s">
        <v>22</v>
      </c>
      <c r="F17908" t="s">
        <v>5333</v>
      </c>
      <c r="G17908">
        <v>0</v>
      </c>
      <c r="H17908">
        <v>0</v>
      </c>
      <c r="I17908">
        <v>0</v>
      </c>
    </row>
    <row r="17909" spans="1:9" hidden="1" x14ac:dyDescent="0.3">
      <c r="A17909" s="1" t="s">
        <v>159</v>
      </c>
      <c r="B17909" s="1" t="s">
        <v>404</v>
      </c>
      <c r="C17909">
        <v>48.033000000000001</v>
      </c>
      <c r="D17909">
        <v>-121.8339</v>
      </c>
      <c r="E17909" s="1" t="s">
        <v>23</v>
      </c>
      <c r="F17909" t="s">
        <v>5568</v>
      </c>
      <c r="G17909">
        <v>0</v>
      </c>
      <c r="H17909">
        <v>0</v>
      </c>
      <c r="I17909">
        <v>0</v>
      </c>
    </row>
    <row r="17910" spans="1:9" hidden="1" x14ac:dyDescent="0.3">
      <c r="A17910" s="1" t="s">
        <v>159</v>
      </c>
      <c r="B17910" s="1" t="s">
        <v>404</v>
      </c>
      <c r="C17910">
        <v>48.033000000000001</v>
      </c>
      <c r="D17910">
        <v>-121.8339</v>
      </c>
      <c r="E17910" s="1" t="s">
        <v>24</v>
      </c>
      <c r="F17910" t="s">
        <v>5803</v>
      </c>
      <c r="G17910">
        <v>0</v>
      </c>
      <c r="H17910">
        <v>0</v>
      </c>
      <c r="I17910">
        <v>0</v>
      </c>
    </row>
    <row r="17911" spans="1:9" hidden="1" x14ac:dyDescent="0.3">
      <c r="A17911" s="1" t="s">
        <v>159</v>
      </c>
      <c r="B17911" s="1" t="s">
        <v>404</v>
      </c>
      <c r="C17911">
        <v>48.033000000000001</v>
      </c>
      <c r="D17911">
        <v>-121.8339</v>
      </c>
      <c r="E17911" s="1" t="s">
        <v>25</v>
      </c>
      <c r="F17911" t="s">
        <v>6037</v>
      </c>
      <c r="G17911">
        <v>0</v>
      </c>
      <c r="H17911">
        <v>0</v>
      </c>
      <c r="I17911">
        <v>0</v>
      </c>
    </row>
    <row r="17912" spans="1:9" hidden="1" x14ac:dyDescent="0.3">
      <c r="A17912" s="1" t="s">
        <v>159</v>
      </c>
      <c r="B17912" s="1" t="s">
        <v>404</v>
      </c>
      <c r="C17912">
        <v>48.033000000000001</v>
      </c>
      <c r="D17912">
        <v>-121.8339</v>
      </c>
      <c r="E17912" s="1" t="s">
        <v>26</v>
      </c>
      <c r="F17912" t="s">
        <v>6271</v>
      </c>
      <c r="G17912">
        <v>0</v>
      </c>
      <c r="H17912">
        <v>0</v>
      </c>
      <c r="I17912">
        <v>0</v>
      </c>
    </row>
    <row r="17913" spans="1:9" hidden="1" x14ac:dyDescent="0.3">
      <c r="A17913" s="1" t="s">
        <v>159</v>
      </c>
      <c r="B17913" s="1" t="s">
        <v>404</v>
      </c>
      <c r="C17913">
        <v>48.033000000000001</v>
      </c>
      <c r="D17913">
        <v>-121.8339</v>
      </c>
      <c r="E17913" s="1" t="s">
        <v>27</v>
      </c>
      <c r="F17913" t="s">
        <v>6505</v>
      </c>
      <c r="G17913">
        <v>0</v>
      </c>
      <c r="H17913">
        <v>0</v>
      </c>
      <c r="I17913">
        <v>0</v>
      </c>
    </row>
    <row r="17914" spans="1:9" hidden="1" x14ac:dyDescent="0.3">
      <c r="A17914" s="1" t="s">
        <v>159</v>
      </c>
      <c r="B17914" s="1" t="s">
        <v>404</v>
      </c>
      <c r="C17914">
        <v>48.033000000000001</v>
      </c>
      <c r="D17914">
        <v>-121.8339</v>
      </c>
      <c r="E17914" s="1" t="s">
        <v>28</v>
      </c>
      <c r="F17914" t="s">
        <v>6739</v>
      </c>
      <c r="G17914">
        <v>0</v>
      </c>
      <c r="H17914">
        <v>0</v>
      </c>
      <c r="I17914">
        <v>0</v>
      </c>
    </row>
    <row r="17915" spans="1:9" hidden="1" x14ac:dyDescent="0.3">
      <c r="A17915" s="1" t="s">
        <v>159</v>
      </c>
      <c r="B17915" s="1" t="s">
        <v>404</v>
      </c>
      <c r="C17915">
        <v>48.033000000000001</v>
      </c>
      <c r="D17915">
        <v>-121.8339</v>
      </c>
      <c r="E17915" s="1" t="s">
        <v>29</v>
      </c>
      <c r="F17915" t="s">
        <v>6973</v>
      </c>
      <c r="G17915">
        <v>0</v>
      </c>
      <c r="H17915">
        <v>0</v>
      </c>
      <c r="I17915">
        <v>0</v>
      </c>
    </row>
    <row r="17916" spans="1:9" hidden="1" x14ac:dyDescent="0.3">
      <c r="A17916" s="1" t="s">
        <v>159</v>
      </c>
      <c r="B17916" s="1" t="s">
        <v>404</v>
      </c>
      <c r="C17916">
        <v>48.033000000000001</v>
      </c>
      <c r="D17916">
        <v>-121.8339</v>
      </c>
      <c r="E17916" s="1" t="s">
        <v>30</v>
      </c>
      <c r="F17916" t="s">
        <v>7207</v>
      </c>
      <c r="G17916">
        <v>0</v>
      </c>
      <c r="H17916">
        <v>0</v>
      </c>
      <c r="I17916">
        <v>0</v>
      </c>
    </row>
    <row r="17917" spans="1:9" hidden="1" x14ac:dyDescent="0.3">
      <c r="A17917" s="1" t="s">
        <v>159</v>
      </c>
      <c r="B17917" s="1" t="s">
        <v>404</v>
      </c>
      <c r="C17917">
        <v>48.033000000000001</v>
      </c>
      <c r="D17917">
        <v>-121.8339</v>
      </c>
      <c r="E17917" s="1" t="s">
        <v>31</v>
      </c>
      <c r="F17917" t="s">
        <v>7441</v>
      </c>
      <c r="G17917">
        <v>0</v>
      </c>
      <c r="H17917">
        <v>0</v>
      </c>
      <c r="I17917">
        <v>0</v>
      </c>
    </row>
    <row r="17918" spans="1:9" hidden="1" x14ac:dyDescent="0.3">
      <c r="A17918" s="1" t="s">
        <v>159</v>
      </c>
      <c r="B17918" s="1" t="s">
        <v>404</v>
      </c>
      <c r="C17918">
        <v>48.033000000000001</v>
      </c>
      <c r="D17918">
        <v>-121.8339</v>
      </c>
      <c r="E17918" s="1" t="s">
        <v>32</v>
      </c>
      <c r="F17918" t="s">
        <v>7675</v>
      </c>
      <c r="G17918">
        <v>0</v>
      </c>
      <c r="H17918">
        <v>0</v>
      </c>
      <c r="I17918">
        <v>0</v>
      </c>
    </row>
    <row r="17919" spans="1:9" hidden="1" x14ac:dyDescent="0.3">
      <c r="A17919" s="1" t="s">
        <v>159</v>
      </c>
      <c r="B17919" s="1" t="s">
        <v>404</v>
      </c>
      <c r="C17919">
        <v>48.033000000000001</v>
      </c>
      <c r="D17919">
        <v>-121.8339</v>
      </c>
      <c r="E17919" s="1" t="s">
        <v>33</v>
      </c>
      <c r="F17919" t="s">
        <v>7909</v>
      </c>
      <c r="G17919">
        <v>0</v>
      </c>
      <c r="H17919">
        <v>0</v>
      </c>
      <c r="I17919">
        <v>0</v>
      </c>
    </row>
    <row r="17920" spans="1:9" hidden="1" x14ac:dyDescent="0.3">
      <c r="A17920" s="1" t="s">
        <v>159</v>
      </c>
      <c r="B17920" s="1" t="s">
        <v>404</v>
      </c>
      <c r="C17920">
        <v>48.033000000000001</v>
      </c>
      <c r="D17920">
        <v>-121.8339</v>
      </c>
      <c r="E17920" s="1" t="s">
        <v>34</v>
      </c>
      <c r="F17920" t="s">
        <v>8143</v>
      </c>
      <c r="G17920">
        <v>0</v>
      </c>
      <c r="H17920">
        <v>0</v>
      </c>
      <c r="I17920">
        <v>0</v>
      </c>
    </row>
    <row r="17921" spans="1:9" hidden="1" x14ac:dyDescent="0.3">
      <c r="A17921" s="1" t="s">
        <v>159</v>
      </c>
      <c r="B17921" s="1" t="s">
        <v>404</v>
      </c>
      <c r="C17921">
        <v>48.033000000000001</v>
      </c>
      <c r="D17921">
        <v>-121.8339</v>
      </c>
      <c r="E17921" s="1" t="s">
        <v>35</v>
      </c>
      <c r="F17921" t="s">
        <v>8375</v>
      </c>
      <c r="G17921">
        <v>0</v>
      </c>
      <c r="H17921">
        <v>0</v>
      </c>
      <c r="I17921">
        <v>0</v>
      </c>
    </row>
    <row r="17922" spans="1:9" hidden="1" x14ac:dyDescent="0.3">
      <c r="A17922" s="1" t="s">
        <v>159</v>
      </c>
      <c r="B17922" s="1" t="s">
        <v>404</v>
      </c>
      <c r="C17922">
        <v>48.033000000000001</v>
      </c>
      <c r="D17922">
        <v>-121.8339</v>
      </c>
      <c r="E17922" s="1" t="s">
        <v>36</v>
      </c>
      <c r="F17922" t="s">
        <v>8607</v>
      </c>
      <c r="G17922">
        <v>0</v>
      </c>
      <c r="H17922">
        <v>0</v>
      </c>
      <c r="I17922">
        <v>0</v>
      </c>
    </row>
    <row r="17923" spans="1:9" hidden="1" x14ac:dyDescent="0.3">
      <c r="A17923" s="1" t="s">
        <v>159</v>
      </c>
      <c r="B17923" s="1" t="s">
        <v>404</v>
      </c>
      <c r="C17923">
        <v>48.033000000000001</v>
      </c>
      <c r="D17923">
        <v>-121.8339</v>
      </c>
      <c r="E17923" s="1" t="s">
        <v>37</v>
      </c>
      <c r="F17923" t="s">
        <v>8838</v>
      </c>
      <c r="G17923">
        <v>0</v>
      </c>
      <c r="H17923">
        <v>0</v>
      </c>
      <c r="I17923">
        <v>0</v>
      </c>
    </row>
    <row r="17924" spans="1:9" hidden="1" x14ac:dyDescent="0.3">
      <c r="A17924" s="1" t="s">
        <v>159</v>
      </c>
      <c r="B17924" s="1" t="s">
        <v>404</v>
      </c>
      <c r="C17924">
        <v>48.033000000000001</v>
      </c>
      <c r="D17924">
        <v>-121.8339</v>
      </c>
      <c r="E17924" s="1" t="s">
        <v>38</v>
      </c>
      <c r="F17924" t="s">
        <v>9069</v>
      </c>
      <c r="G17924">
        <v>0</v>
      </c>
      <c r="H17924">
        <v>0</v>
      </c>
      <c r="I17924">
        <v>0</v>
      </c>
    </row>
    <row r="17925" spans="1:9" hidden="1" x14ac:dyDescent="0.3">
      <c r="A17925" s="1" t="s">
        <v>159</v>
      </c>
      <c r="B17925" s="1" t="s">
        <v>404</v>
      </c>
      <c r="C17925">
        <v>48.033000000000001</v>
      </c>
      <c r="D17925">
        <v>-121.8339</v>
      </c>
      <c r="E17925" s="1" t="s">
        <v>39</v>
      </c>
      <c r="F17925" t="s">
        <v>9300</v>
      </c>
      <c r="G17925">
        <v>0</v>
      </c>
      <c r="H17925">
        <v>0</v>
      </c>
      <c r="I17925">
        <v>0</v>
      </c>
    </row>
    <row r="17926" spans="1:9" hidden="1" x14ac:dyDescent="0.3">
      <c r="A17926" s="1" t="s">
        <v>159</v>
      </c>
      <c r="B17926" s="1" t="s">
        <v>404</v>
      </c>
      <c r="C17926">
        <v>48.033000000000001</v>
      </c>
      <c r="D17926">
        <v>-121.8339</v>
      </c>
      <c r="E17926" s="1" t="s">
        <v>40</v>
      </c>
      <c r="F17926" t="s">
        <v>9531</v>
      </c>
      <c r="G17926">
        <v>0</v>
      </c>
      <c r="H17926">
        <v>0</v>
      </c>
      <c r="I17926">
        <v>0</v>
      </c>
    </row>
    <row r="17927" spans="1:9" hidden="1" x14ac:dyDescent="0.3">
      <c r="A17927" s="1" t="s">
        <v>159</v>
      </c>
      <c r="B17927" s="1" t="s">
        <v>404</v>
      </c>
      <c r="C17927">
        <v>48.033000000000001</v>
      </c>
      <c r="D17927">
        <v>-121.8339</v>
      </c>
      <c r="E17927" s="1" t="s">
        <v>41</v>
      </c>
      <c r="F17927" t="s">
        <v>9762</v>
      </c>
      <c r="G17927">
        <v>0</v>
      </c>
      <c r="H17927">
        <v>0</v>
      </c>
      <c r="I17927">
        <v>0</v>
      </c>
    </row>
    <row r="17928" spans="1:9" hidden="1" x14ac:dyDescent="0.3">
      <c r="A17928" s="1" t="s">
        <v>159</v>
      </c>
      <c r="B17928" s="1" t="s">
        <v>404</v>
      </c>
      <c r="C17928">
        <v>48.033000000000001</v>
      </c>
      <c r="D17928">
        <v>-121.8339</v>
      </c>
      <c r="E17928" s="1" t="s">
        <v>42</v>
      </c>
      <c r="F17928" t="s">
        <v>17918</v>
      </c>
      <c r="G17928">
        <v>0</v>
      </c>
      <c r="H17928">
        <v>1</v>
      </c>
      <c r="I17928">
        <v>0</v>
      </c>
    </row>
    <row r="17929" spans="1:9" hidden="1" x14ac:dyDescent="0.3">
      <c r="A17929" s="1" t="s">
        <v>159</v>
      </c>
      <c r="B17929" s="1" t="s">
        <v>404</v>
      </c>
      <c r="C17929">
        <v>48.033000000000001</v>
      </c>
      <c r="D17929">
        <v>-121.8339</v>
      </c>
      <c r="E17929" s="1" t="s">
        <v>43</v>
      </c>
      <c r="F17929" t="s">
        <v>17498</v>
      </c>
      <c r="G17929">
        <v>0</v>
      </c>
      <c r="H17929">
        <v>2</v>
      </c>
      <c r="I17929">
        <v>0</v>
      </c>
    </row>
    <row r="17930" spans="1:9" hidden="1" x14ac:dyDescent="0.3">
      <c r="A17930" s="1" t="s">
        <v>159</v>
      </c>
      <c r="B17930" s="1" t="s">
        <v>404</v>
      </c>
      <c r="C17930">
        <v>48.033000000000001</v>
      </c>
      <c r="D17930">
        <v>-121.8339</v>
      </c>
      <c r="E17930" s="1" t="s">
        <v>44</v>
      </c>
      <c r="F17930" t="s">
        <v>17344</v>
      </c>
      <c r="G17930">
        <v>1</v>
      </c>
      <c r="H17930">
        <v>4</v>
      </c>
      <c r="I17930">
        <v>0</v>
      </c>
    </row>
    <row r="17931" spans="1:9" hidden="1" x14ac:dyDescent="0.3">
      <c r="A17931" s="1" t="s">
        <v>159</v>
      </c>
      <c r="B17931" s="1" t="s">
        <v>404</v>
      </c>
      <c r="C17931">
        <v>48.033000000000001</v>
      </c>
      <c r="D17931">
        <v>-121.8339</v>
      </c>
      <c r="E17931" s="1" t="s">
        <v>45</v>
      </c>
      <c r="F17931" t="s">
        <v>17345</v>
      </c>
      <c r="G17931">
        <v>1</v>
      </c>
      <c r="H17931">
        <v>6</v>
      </c>
      <c r="I17931">
        <v>0</v>
      </c>
    </row>
    <row r="17932" spans="1:9" hidden="1" x14ac:dyDescent="0.3">
      <c r="A17932" s="1" t="s">
        <v>159</v>
      </c>
      <c r="B17932" s="1" t="s">
        <v>404</v>
      </c>
      <c r="C17932">
        <v>48.033000000000001</v>
      </c>
      <c r="D17932">
        <v>-121.8339</v>
      </c>
      <c r="E17932" s="1" t="s">
        <v>46</v>
      </c>
      <c r="F17932" t="s">
        <v>17346</v>
      </c>
      <c r="G17932">
        <v>1</v>
      </c>
      <c r="H17932">
        <v>8</v>
      </c>
      <c r="I17932">
        <v>0</v>
      </c>
    </row>
    <row r="17933" spans="1:9" hidden="1" x14ac:dyDescent="0.3">
      <c r="A17933" s="1" t="s">
        <v>159</v>
      </c>
      <c r="B17933" s="1" t="s">
        <v>404</v>
      </c>
      <c r="C17933">
        <v>48.033000000000001</v>
      </c>
      <c r="D17933">
        <v>-121.8339</v>
      </c>
      <c r="E17933" s="1" t="s">
        <v>47</v>
      </c>
      <c r="F17933" t="s">
        <v>17347</v>
      </c>
      <c r="G17933">
        <v>1</v>
      </c>
      <c r="H17933">
        <v>18</v>
      </c>
      <c r="I17933">
        <v>0</v>
      </c>
    </row>
    <row r="17934" spans="1:9" hidden="1" x14ac:dyDescent="0.3">
      <c r="A17934" s="1" t="s">
        <v>159</v>
      </c>
      <c r="B17934" s="1" t="s">
        <v>404</v>
      </c>
      <c r="C17934">
        <v>48.033000000000001</v>
      </c>
      <c r="D17934">
        <v>-121.8339</v>
      </c>
      <c r="E17934" s="1" t="s">
        <v>48</v>
      </c>
      <c r="F17934" t="s">
        <v>17348</v>
      </c>
      <c r="G17934">
        <v>1</v>
      </c>
      <c r="H17934">
        <v>19</v>
      </c>
      <c r="I17934">
        <v>0</v>
      </c>
    </row>
    <row r="17935" spans="1:9" hidden="1" x14ac:dyDescent="0.3">
      <c r="A17935" s="1" t="s">
        <v>159</v>
      </c>
      <c r="B17935" s="1" t="s">
        <v>404</v>
      </c>
      <c r="C17935">
        <v>48.033000000000001</v>
      </c>
      <c r="D17935">
        <v>-121.8339</v>
      </c>
      <c r="E17935" s="1" t="s">
        <v>49</v>
      </c>
      <c r="F17935" t="s">
        <v>17349</v>
      </c>
      <c r="G17935">
        <v>1</v>
      </c>
      <c r="H17935">
        <v>27</v>
      </c>
      <c r="I17935">
        <v>0</v>
      </c>
    </row>
    <row r="17936" spans="1:9" hidden="1" x14ac:dyDescent="0.3">
      <c r="A17936" s="1" t="s">
        <v>159</v>
      </c>
      <c r="B17936" s="1" t="s">
        <v>404</v>
      </c>
      <c r="C17936">
        <v>48.033000000000001</v>
      </c>
      <c r="D17936">
        <v>-121.8339</v>
      </c>
      <c r="E17936" s="1" t="s">
        <v>50</v>
      </c>
      <c r="F17936" t="s">
        <v>17350</v>
      </c>
      <c r="G17936">
        <v>1</v>
      </c>
      <c r="H17936">
        <v>31</v>
      </c>
      <c r="I17936">
        <v>0</v>
      </c>
    </row>
    <row r="17937" spans="1:9" hidden="1" x14ac:dyDescent="0.3">
      <c r="A17937" s="1" t="s">
        <v>159</v>
      </c>
      <c r="B17937" s="1" t="s">
        <v>404</v>
      </c>
      <c r="C17937">
        <v>48.033000000000001</v>
      </c>
      <c r="D17937">
        <v>-121.8339</v>
      </c>
      <c r="E17937" s="1" t="s">
        <v>51</v>
      </c>
      <c r="F17937" t="s">
        <v>17351</v>
      </c>
      <c r="G17937">
        <v>1</v>
      </c>
      <c r="H17937">
        <v>31</v>
      </c>
      <c r="I17937">
        <v>0</v>
      </c>
    </row>
    <row r="17938" spans="1:9" hidden="1" x14ac:dyDescent="0.3">
      <c r="A17938" s="1" t="s">
        <v>159</v>
      </c>
      <c r="B17938" s="1" t="s">
        <v>404</v>
      </c>
      <c r="C17938">
        <v>48.033000000000001</v>
      </c>
      <c r="D17938">
        <v>-121.8339</v>
      </c>
      <c r="E17938" s="1" t="s">
        <v>52</v>
      </c>
      <c r="F17938" t="s">
        <v>11274</v>
      </c>
      <c r="G17938">
        <v>0</v>
      </c>
      <c r="H17938">
        <v>0</v>
      </c>
      <c r="I17938">
        <v>0</v>
      </c>
    </row>
    <row r="17939" spans="1:9" hidden="1" x14ac:dyDescent="0.3">
      <c r="A17939" s="1" t="s">
        <v>159</v>
      </c>
      <c r="B17939" s="1" t="s">
        <v>404</v>
      </c>
      <c r="C17939">
        <v>48.033000000000001</v>
      </c>
      <c r="D17939">
        <v>-121.8339</v>
      </c>
      <c r="E17939" s="1" t="s">
        <v>53</v>
      </c>
      <c r="F17939" t="s">
        <v>11472</v>
      </c>
      <c r="G17939">
        <v>0</v>
      </c>
      <c r="H17939">
        <v>0</v>
      </c>
      <c r="I17939">
        <v>0</v>
      </c>
    </row>
    <row r="17940" spans="1:9" hidden="1" x14ac:dyDescent="0.3">
      <c r="A17940" s="1" t="s">
        <v>159</v>
      </c>
      <c r="B17940" s="1" t="s">
        <v>404</v>
      </c>
      <c r="C17940">
        <v>48.033000000000001</v>
      </c>
      <c r="D17940">
        <v>-121.8339</v>
      </c>
      <c r="E17940" s="1" t="s">
        <v>54</v>
      </c>
      <c r="F17940" t="s">
        <v>11667</v>
      </c>
      <c r="G17940">
        <v>0</v>
      </c>
      <c r="H17940">
        <v>0</v>
      </c>
      <c r="I17940">
        <v>0</v>
      </c>
    </row>
    <row r="17941" spans="1:9" hidden="1" x14ac:dyDescent="0.3">
      <c r="A17941" s="1" t="s">
        <v>159</v>
      </c>
      <c r="B17941" s="1" t="s">
        <v>404</v>
      </c>
      <c r="C17941">
        <v>48.033000000000001</v>
      </c>
      <c r="D17941">
        <v>-121.8339</v>
      </c>
      <c r="E17941" s="1" t="s">
        <v>21548</v>
      </c>
      <c r="F17941" t="s">
        <v>21893</v>
      </c>
      <c r="G17941">
        <v>0</v>
      </c>
      <c r="H17941">
        <v>0</v>
      </c>
      <c r="I17941">
        <v>0</v>
      </c>
    </row>
    <row r="17942" spans="1:9" hidden="1" x14ac:dyDescent="0.3">
      <c r="A17942" s="1" t="s">
        <v>159</v>
      </c>
      <c r="B17942" s="1" t="s">
        <v>405</v>
      </c>
      <c r="C17942">
        <v>40.744999999999997</v>
      </c>
      <c r="D17942">
        <v>-123.8695</v>
      </c>
      <c r="E17942" s="1" t="s">
        <v>4</v>
      </c>
      <c r="F17942" t="s">
        <v>1063</v>
      </c>
      <c r="G17942">
        <v>0</v>
      </c>
      <c r="H17942">
        <v>0</v>
      </c>
      <c r="I17942">
        <v>0</v>
      </c>
    </row>
    <row r="17943" spans="1:9" hidden="1" x14ac:dyDescent="0.3">
      <c r="A17943" s="1" t="s">
        <v>159</v>
      </c>
      <c r="B17943" s="1" t="s">
        <v>405</v>
      </c>
      <c r="C17943">
        <v>40.744999999999997</v>
      </c>
      <c r="D17943">
        <v>-123.8695</v>
      </c>
      <c r="E17943" s="1" t="s">
        <v>5</v>
      </c>
      <c r="F17943" t="s">
        <v>1305</v>
      </c>
      <c r="G17943">
        <v>0</v>
      </c>
      <c r="H17943">
        <v>0</v>
      </c>
      <c r="I17943">
        <v>0</v>
      </c>
    </row>
    <row r="17944" spans="1:9" hidden="1" x14ac:dyDescent="0.3">
      <c r="A17944" s="1" t="s">
        <v>159</v>
      </c>
      <c r="B17944" s="1" t="s">
        <v>405</v>
      </c>
      <c r="C17944">
        <v>40.744999999999997</v>
      </c>
      <c r="D17944">
        <v>-123.8695</v>
      </c>
      <c r="E17944" s="1" t="s">
        <v>6</v>
      </c>
      <c r="F17944" t="s">
        <v>1547</v>
      </c>
      <c r="G17944">
        <v>0</v>
      </c>
      <c r="H17944">
        <v>0</v>
      </c>
      <c r="I17944">
        <v>0</v>
      </c>
    </row>
    <row r="17945" spans="1:9" hidden="1" x14ac:dyDescent="0.3">
      <c r="A17945" s="1" t="s">
        <v>159</v>
      </c>
      <c r="B17945" s="1" t="s">
        <v>405</v>
      </c>
      <c r="C17945">
        <v>40.744999999999997</v>
      </c>
      <c r="D17945">
        <v>-123.8695</v>
      </c>
      <c r="E17945" s="1" t="s">
        <v>7</v>
      </c>
      <c r="F17945" t="s">
        <v>1788</v>
      </c>
      <c r="G17945">
        <v>0</v>
      </c>
      <c r="H17945">
        <v>0</v>
      </c>
      <c r="I17945">
        <v>0</v>
      </c>
    </row>
    <row r="17946" spans="1:9" hidden="1" x14ac:dyDescent="0.3">
      <c r="A17946" s="1" t="s">
        <v>159</v>
      </c>
      <c r="B17946" s="1" t="s">
        <v>405</v>
      </c>
      <c r="C17946">
        <v>40.744999999999997</v>
      </c>
      <c r="D17946">
        <v>-123.8695</v>
      </c>
      <c r="E17946" s="1" t="s">
        <v>8</v>
      </c>
      <c r="F17946" t="s">
        <v>2027</v>
      </c>
      <c r="G17946">
        <v>0</v>
      </c>
      <c r="H17946">
        <v>0</v>
      </c>
      <c r="I17946">
        <v>0</v>
      </c>
    </row>
    <row r="17947" spans="1:9" hidden="1" x14ac:dyDescent="0.3">
      <c r="A17947" s="1" t="s">
        <v>159</v>
      </c>
      <c r="B17947" s="1" t="s">
        <v>405</v>
      </c>
      <c r="C17947">
        <v>40.744999999999997</v>
      </c>
      <c r="D17947">
        <v>-123.8695</v>
      </c>
      <c r="E17947" s="1" t="s">
        <v>9</v>
      </c>
      <c r="F17947" t="s">
        <v>2265</v>
      </c>
      <c r="G17947">
        <v>0</v>
      </c>
      <c r="H17947">
        <v>0</v>
      </c>
      <c r="I17947">
        <v>0</v>
      </c>
    </row>
    <row r="17948" spans="1:9" hidden="1" x14ac:dyDescent="0.3">
      <c r="A17948" s="1" t="s">
        <v>159</v>
      </c>
      <c r="B17948" s="1" t="s">
        <v>405</v>
      </c>
      <c r="C17948">
        <v>40.744999999999997</v>
      </c>
      <c r="D17948">
        <v>-123.8695</v>
      </c>
      <c r="E17948" s="1" t="s">
        <v>10</v>
      </c>
      <c r="F17948" t="s">
        <v>2503</v>
      </c>
      <c r="G17948">
        <v>0</v>
      </c>
      <c r="H17948">
        <v>0</v>
      </c>
      <c r="I17948">
        <v>0</v>
      </c>
    </row>
    <row r="17949" spans="1:9" hidden="1" x14ac:dyDescent="0.3">
      <c r="A17949" s="1" t="s">
        <v>159</v>
      </c>
      <c r="B17949" s="1" t="s">
        <v>405</v>
      </c>
      <c r="C17949">
        <v>40.744999999999997</v>
      </c>
      <c r="D17949">
        <v>-123.8695</v>
      </c>
      <c r="E17949" s="1" t="s">
        <v>11</v>
      </c>
      <c r="F17949" t="s">
        <v>2741</v>
      </c>
      <c r="G17949">
        <v>0</v>
      </c>
      <c r="H17949">
        <v>0</v>
      </c>
      <c r="I17949">
        <v>0</v>
      </c>
    </row>
    <row r="17950" spans="1:9" hidden="1" x14ac:dyDescent="0.3">
      <c r="A17950" s="1" t="s">
        <v>159</v>
      </c>
      <c r="B17950" s="1" t="s">
        <v>405</v>
      </c>
      <c r="C17950">
        <v>40.744999999999997</v>
      </c>
      <c r="D17950">
        <v>-123.8695</v>
      </c>
      <c r="E17950" s="1" t="s">
        <v>12</v>
      </c>
      <c r="F17950" t="s">
        <v>2979</v>
      </c>
      <c r="G17950">
        <v>0</v>
      </c>
      <c r="H17950">
        <v>0</v>
      </c>
      <c r="I17950">
        <v>0</v>
      </c>
    </row>
    <row r="17951" spans="1:9" hidden="1" x14ac:dyDescent="0.3">
      <c r="A17951" s="1" t="s">
        <v>159</v>
      </c>
      <c r="B17951" s="1" t="s">
        <v>405</v>
      </c>
      <c r="C17951">
        <v>40.744999999999997</v>
      </c>
      <c r="D17951">
        <v>-123.8695</v>
      </c>
      <c r="E17951" s="1" t="s">
        <v>13</v>
      </c>
      <c r="F17951" t="s">
        <v>3216</v>
      </c>
      <c r="G17951">
        <v>0</v>
      </c>
      <c r="H17951">
        <v>0</v>
      </c>
      <c r="I17951">
        <v>0</v>
      </c>
    </row>
    <row r="17952" spans="1:9" hidden="1" x14ac:dyDescent="0.3">
      <c r="A17952" s="1" t="s">
        <v>159</v>
      </c>
      <c r="B17952" s="1" t="s">
        <v>405</v>
      </c>
      <c r="C17952">
        <v>40.744999999999997</v>
      </c>
      <c r="D17952">
        <v>-123.8695</v>
      </c>
      <c r="E17952" s="1" t="s">
        <v>14</v>
      </c>
      <c r="F17952" t="s">
        <v>3452</v>
      </c>
      <c r="G17952">
        <v>0</v>
      </c>
      <c r="H17952">
        <v>0</v>
      </c>
      <c r="I17952">
        <v>0</v>
      </c>
    </row>
    <row r="17953" spans="1:9" hidden="1" x14ac:dyDescent="0.3">
      <c r="A17953" s="1" t="s">
        <v>159</v>
      </c>
      <c r="B17953" s="1" t="s">
        <v>405</v>
      </c>
      <c r="C17953">
        <v>40.744999999999997</v>
      </c>
      <c r="D17953">
        <v>-123.8695</v>
      </c>
      <c r="E17953" s="1" t="s">
        <v>15</v>
      </c>
      <c r="F17953" t="s">
        <v>3688</v>
      </c>
      <c r="G17953">
        <v>0</v>
      </c>
      <c r="H17953">
        <v>0</v>
      </c>
      <c r="I17953">
        <v>0</v>
      </c>
    </row>
    <row r="17954" spans="1:9" hidden="1" x14ac:dyDescent="0.3">
      <c r="A17954" s="1" t="s">
        <v>159</v>
      </c>
      <c r="B17954" s="1" t="s">
        <v>405</v>
      </c>
      <c r="C17954">
        <v>40.744999999999997</v>
      </c>
      <c r="D17954">
        <v>-123.8695</v>
      </c>
      <c r="E17954" s="1" t="s">
        <v>16</v>
      </c>
      <c r="F17954" t="s">
        <v>3924</v>
      </c>
      <c r="G17954">
        <v>0</v>
      </c>
      <c r="H17954">
        <v>0</v>
      </c>
      <c r="I17954">
        <v>0</v>
      </c>
    </row>
    <row r="17955" spans="1:9" hidden="1" x14ac:dyDescent="0.3">
      <c r="A17955" s="1" t="s">
        <v>159</v>
      </c>
      <c r="B17955" s="1" t="s">
        <v>405</v>
      </c>
      <c r="C17955">
        <v>40.744999999999997</v>
      </c>
      <c r="D17955">
        <v>-123.8695</v>
      </c>
      <c r="E17955" s="1" t="s">
        <v>17</v>
      </c>
      <c r="F17955" t="s">
        <v>4159</v>
      </c>
      <c r="G17955">
        <v>0</v>
      </c>
      <c r="H17955">
        <v>0</v>
      </c>
      <c r="I17955">
        <v>0</v>
      </c>
    </row>
    <row r="17956" spans="1:9" hidden="1" x14ac:dyDescent="0.3">
      <c r="A17956" s="1" t="s">
        <v>159</v>
      </c>
      <c r="B17956" s="1" t="s">
        <v>405</v>
      </c>
      <c r="C17956">
        <v>40.744999999999997</v>
      </c>
      <c r="D17956">
        <v>-123.8695</v>
      </c>
      <c r="E17956" s="1" t="s">
        <v>18</v>
      </c>
      <c r="F17956" t="s">
        <v>4394</v>
      </c>
      <c r="G17956">
        <v>0</v>
      </c>
      <c r="H17956">
        <v>0</v>
      </c>
      <c r="I17956">
        <v>0</v>
      </c>
    </row>
    <row r="17957" spans="1:9" hidden="1" x14ac:dyDescent="0.3">
      <c r="A17957" s="1" t="s">
        <v>159</v>
      </c>
      <c r="B17957" s="1" t="s">
        <v>405</v>
      </c>
      <c r="C17957">
        <v>40.744999999999997</v>
      </c>
      <c r="D17957">
        <v>-123.8695</v>
      </c>
      <c r="E17957" s="1" t="s">
        <v>19</v>
      </c>
      <c r="F17957" t="s">
        <v>4629</v>
      </c>
      <c r="G17957">
        <v>0</v>
      </c>
      <c r="H17957">
        <v>0</v>
      </c>
      <c r="I17957">
        <v>0</v>
      </c>
    </row>
    <row r="17958" spans="1:9" hidden="1" x14ac:dyDescent="0.3">
      <c r="A17958" s="1" t="s">
        <v>159</v>
      </c>
      <c r="B17958" s="1" t="s">
        <v>405</v>
      </c>
      <c r="C17958">
        <v>40.744999999999997</v>
      </c>
      <c r="D17958">
        <v>-123.8695</v>
      </c>
      <c r="E17958" s="1" t="s">
        <v>20</v>
      </c>
      <c r="F17958" t="s">
        <v>4864</v>
      </c>
      <c r="G17958">
        <v>0</v>
      </c>
      <c r="H17958">
        <v>0</v>
      </c>
      <c r="I17958">
        <v>0</v>
      </c>
    </row>
    <row r="17959" spans="1:9" hidden="1" x14ac:dyDescent="0.3">
      <c r="A17959" s="1" t="s">
        <v>159</v>
      </c>
      <c r="B17959" s="1" t="s">
        <v>405</v>
      </c>
      <c r="C17959">
        <v>40.744999999999997</v>
      </c>
      <c r="D17959">
        <v>-123.8695</v>
      </c>
      <c r="E17959" s="1" t="s">
        <v>21</v>
      </c>
      <c r="F17959" t="s">
        <v>5099</v>
      </c>
      <c r="G17959">
        <v>0</v>
      </c>
      <c r="H17959">
        <v>0</v>
      </c>
      <c r="I17959">
        <v>0</v>
      </c>
    </row>
    <row r="17960" spans="1:9" hidden="1" x14ac:dyDescent="0.3">
      <c r="A17960" s="1" t="s">
        <v>159</v>
      </c>
      <c r="B17960" s="1" t="s">
        <v>405</v>
      </c>
      <c r="C17960">
        <v>40.744999999999997</v>
      </c>
      <c r="D17960">
        <v>-123.8695</v>
      </c>
      <c r="E17960" s="1" t="s">
        <v>22</v>
      </c>
      <c r="F17960" t="s">
        <v>5334</v>
      </c>
      <c r="G17960">
        <v>0</v>
      </c>
      <c r="H17960">
        <v>0</v>
      </c>
      <c r="I17960">
        <v>0</v>
      </c>
    </row>
    <row r="17961" spans="1:9" hidden="1" x14ac:dyDescent="0.3">
      <c r="A17961" s="1" t="s">
        <v>159</v>
      </c>
      <c r="B17961" s="1" t="s">
        <v>405</v>
      </c>
      <c r="C17961">
        <v>40.744999999999997</v>
      </c>
      <c r="D17961">
        <v>-123.8695</v>
      </c>
      <c r="E17961" s="1" t="s">
        <v>23</v>
      </c>
      <c r="F17961" t="s">
        <v>5569</v>
      </c>
      <c r="G17961">
        <v>0</v>
      </c>
      <c r="H17961">
        <v>0</v>
      </c>
      <c r="I17961">
        <v>0</v>
      </c>
    </row>
    <row r="17962" spans="1:9" hidden="1" x14ac:dyDescent="0.3">
      <c r="A17962" s="1" t="s">
        <v>159</v>
      </c>
      <c r="B17962" s="1" t="s">
        <v>405</v>
      </c>
      <c r="C17962">
        <v>40.744999999999997</v>
      </c>
      <c r="D17962">
        <v>-123.8695</v>
      </c>
      <c r="E17962" s="1" t="s">
        <v>24</v>
      </c>
      <c r="F17962" t="s">
        <v>5804</v>
      </c>
      <c r="G17962">
        <v>0</v>
      </c>
      <c r="H17962">
        <v>0</v>
      </c>
      <c r="I17962">
        <v>0</v>
      </c>
    </row>
    <row r="17963" spans="1:9" hidden="1" x14ac:dyDescent="0.3">
      <c r="A17963" s="1" t="s">
        <v>159</v>
      </c>
      <c r="B17963" s="1" t="s">
        <v>405</v>
      </c>
      <c r="C17963">
        <v>40.744999999999997</v>
      </c>
      <c r="D17963">
        <v>-123.8695</v>
      </c>
      <c r="E17963" s="1" t="s">
        <v>25</v>
      </c>
      <c r="F17963" t="s">
        <v>6038</v>
      </c>
      <c r="G17963">
        <v>0</v>
      </c>
      <c r="H17963">
        <v>0</v>
      </c>
      <c r="I17963">
        <v>0</v>
      </c>
    </row>
    <row r="17964" spans="1:9" hidden="1" x14ac:dyDescent="0.3">
      <c r="A17964" s="1" t="s">
        <v>159</v>
      </c>
      <c r="B17964" s="1" t="s">
        <v>405</v>
      </c>
      <c r="C17964">
        <v>40.744999999999997</v>
      </c>
      <c r="D17964">
        <v>-123.8695</v>
      </c>
      <c r="E17964" s="1" t="s">
        <v>26</v>
      </c>
      <c r="F17964" t="s">
        <v>6272</v>
      </c>
      <c r="G17964">
        <v>0</v>
      </c>
      <c r="H17964">
        <v>0</v>
      </c>
      <c r="I17964">
        <v>0</v>
      </c>
    </row>
    <row r="17965" spans="1:9" hidden="1" x14ac:dyDescent="0.3">
      <c r="A17965" s="1" t="s">
        <v>159</v>
      </c>
      <c r="B17965" s="1" t="s">
        <v>405</v>
      </c>
      <c r="C17965">
        <v>40.744999999999997</v>
      </c>
      <c r="D17965">
        <v>-123.8695</v>
      </c>
      <c r="E17965" s="1" t="s">
        <v>27</v>
      </c>
      <c r="F17965" t="s">
        <v>6506</v>
      </c>
      <c r="G17965">
        <v>0</v>
      </c>
      <c r="H17965">
        <v>0</v>
      </c>
      <c r="I17965">
        <v>0</v>
      </c>
    </row>
    <row r="17966" spans="1:9" hidden="1" x14ac:dyDescent="0.3">
      <c r="A17966" s="1" t="s">
        <v>159</v>
      </c>
      <c r="B17966" s="1" t="s">
        <v>405</v>
      </c>
      <c r="C17966">
        <v>40.744999999999997</v>
      </c>
      <c r="D17966">
        <v>-123.8695</v>
      </c>
      <c r="E17966" s="1" t="s">
        <v>28</v>
      </c>
      <c r="F17966" t="s">
        <v>6740</v>
      </c>
      <c r="G17966">
        <v>0</v>
      </c>
      <c r="H17966">
        <v>0</v>
      </c>
      <c r="I17966">
        <v>0</v>
      </c>
    </row>
    <row r="17967" spans="1:9" hidden="1" x14ac:dyDescent="0.3">
      <c r="A17967" s="1" t="s">
        <v>159</v>
      </c>
      <c r="B17967" s="1" t="s">
        <v>405</v>
      </c>
      <c r="C17967">
        <v>40.744999999999997</v>
      </c>
      <c r="D17967">
        <v>-123.8695</v>
      </c>
      <c r="E17967" s="1" t="s">
        <v>29</v>
      </c>
      <c r="F17967" t="s">
        <v>6974</v>
      </c>
      <c r="G17967">
        <v>0</v>
      </c>
      <c r="H17967">
        <v>0</v>
      </c>
      <c r="I17967">
        <v>0</v>
      </c>
    </row>
    <row r="17968" spans="1:9" hidden="1" x14ac:dyDescent="0.3">
      <c r="A17968" s="1" t="s">
        <v>159</v>
      </c>
      <c r="B17968" s="1" t="s">
        <v>405</v>
      </c>
      <c r="C17968">
        <v>40.744999999999997</v>
      </c>
      <c r="D17968">
        <v>-123.8695</v>
      </c>
      <c r="E17968" s="1" t="s">
        <v>30</v>
      </c>
      <c r="F17968" t="s">
        <v>7208</v>
      </c>
      <c r="G17968">
        <v>0</v>
      </c>
      <c r="H17968">
        <v>0</v>
      </c>
      <c r="I17968">
        <v>0</v>
      </c>
    </row>
    <row r="17969" spans="1:9" hidden="1" x14ac:dyDescent="0.3">
      <c r="A17969" s="1" t="s">
        <v>159</v>
      </c>
      <c r="B17969" s="1" t="s">
        <v>405</v>
      </c>
      <c r="C17969">
        <v>40.744999999999997</v>
      </c>
      <c r="D17969">
        <v>-123.8695</v>
      </c>
      <c r="E17969" s="1" t="s">
        <v>31</v>
      </c>
      <c r="F17969" t="s">
        <v>7442</v>
      </c>
      <c r="G17969">
        <v>0</v>
      </c>
      <c r="H17969">
        <v>0</v>
      </c>
      <c r="I17969">
        <v>0</v>
      </c>
    </row>
    <row r="17970" spans="1:9" hidden="1" x14ac:dyDescent="0.3">
      <c r="A17970" s="1" t="s">
        <v>159</v>
      </c>
      <c r="B17970" s="1" t="s">
        <v>405</v>
      </c>
      <c r="C17970">
        <v>40.744999999999997</v>
      </c>
      <c r="D17970">
        <v>-123.8695</v>
      </c>
      <c r="E17970" s="1" t="s">
        <v>32</v>
      </c>
      <c r="F17970" t="s">
        <v>7676</v>
      </c>
      <c r="G17970">
        <v>0</v>
      </c>
      <c r="H17970">
        <v>0</v>
      </c>
      <c r="I17970">
        <v>0</v>
      </c>
    </row>
    <row r="17971" spans="1:9" hidden="1" x14ac:dyDescent="0.3">
      <c r="A17971" s="1" t="s">
        <v>159</v>
      </c>
      <c r="B17971" s="1" t="s">
        <v>405</v>
      </c>
      <c r="C17971">
        <v>40.744999999999997</v>
      </c>
      <c r="D17971">
        <v>-123.8695</v>
      </c>
      <c r="E17971" s="1" t="s">
        <v>33</v>
      </c>
      <c r="F17971" t="s">
        <v>7910</v>
      </c>
      <c r="G17971">
        <v>0</v>
      </c>
      <c r="H17971">
        <v>0</v>
      </c>
      <c r="I17971">
        <v>0</v>
      </c>
    </row>
    <row r="17972" spans="1:9" hidden="1" x14ac:dyDescent="0.3">
      <c r="A17972" s="1" t="s">
        <v>159</v>
      </c>
      <c r="B17972" s="1" t="s">
        <v>405</v>
      </c>
      <c r="C17972">
        <v>40.744999999999997</v>
      </c>
      <c r="D17972">
        <v>-123.8695</v>
      </c>
      <c r="E17972" s="1" t="s">
        <v>34</v>
      </c>
      <c r="F17972" t="s">
        <v>17919</v>
      </c>
      <c r="G17972">
        <v>0</v>
      </c>
      <c r="H17972">
        <v>1</v>
      </c>
      <c r="I17972">
        <v>0</v>
      </c>
    </row>
    <row r="17973" spans="1:9" hidden="1" x14ac:dyDescent="0.3">
      <c r="A17973" s="1" t="s">
        <v>159</v>
      </c>
      <c r="B17973" s="1" t="s">
        <v>405</v>
      </c>
      <c r="C17973">
        <v>40.744999999999997</v>
      </c>
      <c r="D17973">
        <v>-123.8695</v>
      </c>
      <c r="E17973" s="1" t="s">
        <v>35</v>
      </c>
      <c r="F17973" t="s">
        <v>17920</v>
      </c>
      <c r="G17973">
        <v>0</v>
      </c>
      <c r="H17973">
        <v>1</v>
      </c>
      <c r="I17973">
        <v>0</v>
      </c>
    </row>
    <row r="17974" spans="1:9" hidden="1" x14ac:dyDescent="0.3">
      <c r="A17974" s="1" t="s">
        <v>159</v>
      </c>
      <c r="B17974" s="1" t="s">
        <v>405</v>
      </c>
      <c r="C17974">
        <v>40.744999999999997</v>
      </c>
      <c r="D17974">
        <v>-123.8695</v>
      </c>
      <c r="E17974" s="1" t="s">
        <v>36</v>
      </c>
      <c r="F17974" t="s">
        <v>17921</v>
      </c>
      <c r="G17974">
        <v>0</v>
      </c>
      <c r="H17974">
        <v>1</v>
      </c>
      <c r="I17974">
        <v>0</v>
      </c>
    </row>
    <row r="17975" spans="1:9" hidden="1" x14ac:dyDescent="0.3">
      <c r="A17975" s="1" t="s">
        <v>159</v>
      </c>
      <c r="B17975" s="1" t="s">
        <v>405</v>
      </c>
      <c r="C17975">
        <v>40.744999999999997</v>
      </c>
      <c r="D17975">
        <v>-123.8695</v>
      </c>
      <c r="E17975" s="1" t="s">
        <v>37</v>
      </c>
      <c r="F17975" t="s">
        <v>17922</v>
      </c>
      <c r="G17975">
        <v>0</v>
      </c>
      <c r="H17975">
        <v>1</v>
      </c>
      <c r="I17975">
        <v>0</v>
      </c>
    </row>
    <row r="17976" spans="1:9" hidden="1" x14ac:dyDescent="0.3">
      <c r="A17976" s="1" t="s">
        <v>159</v>
      </c>
      <c r="B17976" s="1" t="s">
        <v>405</v>
      </c>
      <c r="C17976">
        <v>40.744999999999997</v>
      </c>
      <c r="D17976">
        <v>-123.8695</v>
      </c>
      <c r="E17976" s="1" t="s">
        <v>38</v>
      </c>
      <c r="F17976" t="s">
        <v>17923</v>
      </c>
      <c r="G17976">
        <v>0</v>
      </c>
      <c r="H17976">
        <v>1</v>
      </c>
      <c r="I17976">
        <v>0</v>
      </c>
    </row>
    <row r="17977" spans="1:9" hidden="1" x14ac:dyDescent="0.3">
      <c r="A17977" s="1" t="s">
        <v>159</v>
      </c>
      <c r="B17977" s="1" t="s">
        <v>405</v>
      </c>
      <c r="C17977">
        <v>40.744999999999997</v>
      </c>
      <c r="D17977">
        <v>-123.8695</v>
      </c>
      <c r="E17977" s="1" t="s">
        <v>39</v>
      </c>
      <c r="F17977" t="s">
        <v>17924</v>
      </c>
      <c r="G17977">
        <v>0</v>
      </c>
      <c r="H17977">
        <v>1</v>
      </c>
      <c r="I17977">
        <v>0</v>
      </c>
    </row>
    <row r="17978" spans="1:9" hidden="1" x14ac:dyDescent="0.3">
      <c r="A17978" s="1" t="s">
        <v>159</v>
      </c>
      <c r="B17978" s="1" t="s">
        <v>405</v>
      </c>
      <c r="C17978">
        <v>40.744999999999997</v>
      </c>
      <c r="D17978">
        <v>-123.8695</v>
      </c>
      <c r="E17978" s="1" t="s">
        <v>40</v>
      </c>
      <c r="F17978" t="s">
        <v>17925</v>
      </c>
      <c r="G17978">
        <v>0</v>
      </c>
      <c r="H17978">
        <v>1</v>
      </c>
      <c r="I17978">
        <v>0</v>
      </c>
    </row>
    <row r="17979" spans="1:9" hidden="1" x14ac:dyDescent="0.3">
      <c r="A17979" s="1" t="s">
        <v>159</v>
      </c>
      <c r="B17979" s="1" t="s">
        <v>405</v>
      </c>
      <c r="C17979">
        <v>40.744999999999997</v>
      </c>
      <c r="D17979">
        <v>-123.8695</v>
      </c>
      <c r="E17979" s="1" t="s">
        <v>41</v>
      </c>
      <c r="F17979" t="s">
        <v>17926</v>
      </c>
      <c r="G17979">
        <v>0</v>
      </c>
      <c r="H17979">
        <v>1</v>
      </c>
      <c r="I17979">
        <v>0</v>
      </c>
    </row>
    <row r="17980" spans="1:9" hidden="1" x14ac:dyDescent="0.3">
      <c r="A17980" s="1" t="s">
        <v>159</v>
      </c>
      <c r="B17980" s="1" t="s">
        <v>405</v>
      </c>
      <c r="C17980">
        <v>40.744999999999997</v>
      </c>
      <c r="D17980">
        <v>-123.8695</v>
      </c>
      <c r="E17980" s="1" t="s">
        <v>42</v>
      </c>
      <c r="F17980" t="s">
        <v>17927</v>
      </c>
      <c r="G17980">
        <v>0</v>
      </c>
      <c r="H17980">
        <v>1</v>
      </c>
      <c r="I17980">
        <v>0</v>
      </c>
    </row>
    <row r="17981" spans="1:9" hidden="1" x14ac:dyDescent="0.3">
      <c r="A17981" s="1" t="s">
        <v>159</v>
      </c>
      <c r="B17981" s="1" t="s">
        <v>405</v>
      </c>
      <c r="C17981">
        <v>40.744999999999997</v>
      </c>
      <c r="D17981">
        <v>-123.8695</v>
      </c>
      <c r="E17981" s="1" t="s">
        <v>43</v>
      </c>
      <c r="F17981" t="s">
        <v>17928</v>
      </c>
      <c r="G17981">
        <v>0</v>
      </c>
      <c r="H17981">
        <v>1</v>
      </c>
      <c r="I17981">
        <v>0</v>
      </c>
    </row>
    <row r="17982" spans="1:9" hidden="1" x14ac:dyDescent="0.3">
      <c r="A17982" s="1" t="s">
        <v>159</v>
      </c>
      <c r="B17982" s="1" t="s">
        <v>405</v>
      </c>
      <c r="C17982">
        <v>40.744999999999997</v>
      </c>
      <c r="D17982">
        <v>-123.8695</v>
      </c>
      <c r="E17982" s="1" t="s">
        <v>44</v>
      </c>
      <c r="F17982" t="s">
        <v>17929</v>
      </c>
      <c r="G17982">
        <v>0</v>
      </c>
      <c r="H17982">
        <v>1</v>
      </c>
      <c r="I17982">
        <v>0</v>
      </c>
    </row>
    <row r="17983" spans="1:9" hidden="1" x14ac:dyDescent="0.3">
      <c r="A17983" s="1" t="s">
        <v>159</v>
      </c>
      <c r="B17983" s="1" t="s">
        <v>405</v>
      </c>
      <c r="C17983">
        <v>40.744999999999997</v>
      </c>
      <c r="D17983">
        <v>-123.8695</v>
      </c>
      <c r="E17983" s="1" t="s">
        <v>45</v>
      </c>
      <c r="F17983" t="s">
        <v>17930</v>
      </c>
      <c r="G17983">
        <v>0</v>
      </c>
      <c r="H17983">
        <v>1</v>
      </c>
      <c r="I17983">
        <v>0</v>
      </c>
    </row>
    <row r="17984" spans="1:9" hidden="1" x14ac:dyDescent="0.3">
      <c r="A17984" s="1" t="s">
        <v>159</v>
      </c>
      <c r="B17984" s="1" t="s">
        <v>405</v>
      </c>
      <c r="C17984">
        <v>40.744999999999997</v>
      </c>
      <c r="D17984">
        <v>-123.8695</v>
      </c>
      <c r="E17984" s="1" t="s">
        <v>46</v>
      </c>
      <c r="F17984" t="s">
        <v>17931</v>
      </c>
      <c r="G17984">
        <v>0</v>
      </c>
      <c r="H17984">
        <v>1</v>
      </c>
      <c r="I17984">
        <v>0</v>
      </c>
    </row>
    <row r="17985" spans="1:9" hidden="1" x14ac:dyDescent="0.3">
      <c r="A17985" s="1" t="s">
        <v>159</v>
      </c>
      <c r="B17985" s="1" t="s">
        <v>405</v>
      </c>
      <c r="C17985">
        <v>40.744999999999997</v>
      </c>
      <c r="D17985">
        <v>-123.8695</v>
      </c>
      <c r="E17985" s="1" t="s">
        <v>47</v>
      </c>
      <c r="F17985" t="s">
        <v>17932</v>
      </c>
      <c r="G17985">
        <v>0</v>
      </c>
      <c r="H17985">
        <v>1</v>
      </c>
      <c r="I17985">
        <v>0</v>
      </c>
    </row>
    <row r="17986" spans="1:9" hidden="1" x14ac:dyDescent="0.3">
      <c r="A17986" s="1" t="s">
        <v>159</v>
      </c>
      <c r="B17986" s="1" t="s">
        <v>405</v>
      </c>
      <c r="C17986">
        <v>40.744999999999997</v>
      </c>
      <c r="D17986">
        <v>-123.8695</v>
      </c>
      <c r="E17986" s="1" t="s">
        <v>48</v>
      </c>
      <c r="F17986" t="s">
        <v>17933</v>
      </c>
      <c r="G17986">
        <v>0</v>
      </c>
      <c r="H17986">
        <v>1</v>
      </c>
      <c r="I17986">
        <v>0</v>
      </c>
    </row>
    <row r="17987" spans="1:9" hidden="1" x14ac:dyDescent="0.3">
      <c r="A17987" s="1" t="s">
        <v>159</v>
      </c>
      <c r="B17987" s="1" t="s">
        <v>405</v>
      </c>
      <c r="C17987">
        <v>40.744999999999997</v>
      </c>
      <c r="D17987">
        <v>-123.8695</v>
      </c>
      <c r="E17987" s="1" t="s">
        <v>49</v>
      </c>
      <c r="F17987" t="s">
        <v>17934</v>
      </c>
      <c r="G17987">
        <v>0</v>
      </c>
      <c r="H17987">
        <v>1</v>
      </c>
      <c r="I17987">
        <v>0</v>
      </c>
    </row>
    <row r="17988" spans="1:9" hidden="1" x14ac:dyDescent="0.3">
      <c r="A17988" s="1" t="s">
        <v>159</v>
      </c>
      <c r="B17988" s="1" t="s">
        <v>405</v>
      </c>
      <c r="C17988">
        <v>40.744999999999997</v>
      </c>
      <c r="D17988">
        <v>-123.8695</v>
      </c>
      <c r="E17988" s="1" t="s">
        <v>50</v>
      </c>
      <c r="F17988" t="s">
        <v>17935</v>
      </c>
      <c r="G17988">
        <v>0</v>
      </c>
      <c r="H17988">
        <v>1</v>
      </c>
      <c r="I17988">
        <v>0</v>
      </c>
    </row>
    <row r="17989" spans="1:9" hidden="1" x14ac:dyDescent="0.3">
      <c r="A17989" s="1" t="s">
        <v>159</v>
      </c>
      <c r="B17989" s="1" t="s">
        <v>405</v>
      </c>
      <c r="C17989">
        <v>40.744999999999997</v>
      </c>
      <c r="D17989">
        <v>-123.8695</v>
      </c>
      <c r="E17989" s="1" t="s">
        <v>51</v>
      </c>
      <c r="F17989" t="s">
        <v>17936</v>
      </c>
      <c r="G17989">
        <v>0</v>
      </c>
      <c r="H17989">
        <v>1</v>
      </c>
      <c r="I17989">
        <v>0</v>
      </c>
    </row>
    <row r="17990" spans="1:9" hidden="1" x14ac:dyDescent="0.3">
      <c r="A17990" s="1" t="s">
        <v>159</v>
      </c>
      <c r="B17990" s="1" t="s">
        <v>405</v>
      </c>
      <c r="C17990">
        <v>40.744999999999997</v>
      </c>
      <c r="D17990">
        <v>-123.8695</v>
      </c>
      <c r="E17990" s="1" t="s">
        <v>52</v>
      </c>
      <c r="F17990" t="s">
        <v>11275</v>
      </c>
      <c r="G17990">
        <v>0</v>
      </c>
      <c r="H17990">
        <v>0</v>
      </c>
      <c r="I17990">
        <v>0</v>
      </c>
    </row>
    <row r="17991" spans="1:9" hidden="1" x14ac:dyDescent="0.3">
      <c r="A17991" s="1" t="s">
        <v>159</v>
      </c>
      <c r="B17991" s="1" t="s">
        <v>405</v>
      </c>
      <c r="C17991">
        <v>40.744999999999997</v>
      </c>
      <c r="D17991">
        <v>-123.8695</v>
      </c>
      <c r="E17991" s="1" t="s">
        <v>53</v>
      </c>
      <c r="F17991" t="s">
        <v>11473</v>
      </c>
      <c r="G17991">
        <v>0</v>
      </c>
      <c r="H17991">
        <v>0</v>
      </c>
      <c r="I17991">
        <v>0</v>
      </c>
    </row>
    <row r="17992" spans="1:9" hidden="1" x14ac:dyDescent="0.3">
      <c r="A17992" s="1" t="s">
        <v>159</v>
      </c>
      <c r="B17992" s="1" t="s">
        <v>405</v>
      </c>
      <c r="C17992">
        <v>40.744999999999997</v>
      </c>
      <c r="D17992">
        <v>-123.8695</v>
      </c>
      <c r="E17992" s="1" t="s">
        <v>54</v>
      </c>
      <c r="F17992" t="s">
        <v>11668</v>
      </c>
      <c r="G17992">
        <v>0</v>
      </c>
      <c r="H17992">
        <v>0</v>
      </c>
      <c r="I17992">
        <v>0</v>
      </c>
    </row>
    <row r="17993" spans="1:9" hidden="1" x14ac:dyDescent="0.3">
      <c r="A17993" s="1" t="s">
        <v>159</v>
      </c>
      <c r="B17993" s="1" t="s">
        <v>405</v>
      </c>
      <c r="C17993">
        <v>40.744999999999997</v>
      </c>
      <c r="D17993">
        <v>-123.8695</v>
      </c>
      <c r="E17993" s="1" t="s">
        <v>21548</v>
      </c>
      <c r="F17993" t="s">
        <v>21894</v>
      </c>
      <c r="G17993">
        <v>0</v>
      </c>
      <c r="H17993">
        <v>0</v>
      </c>
      <c r="I17993">
        <v>0</v>
      </c>
    </row>
    <row r="17994" spans="1:9" hidden="1" x14ac:dyDescent="0.3">
      <c r="A17994" s="1" t="s">
        <v>159</v>
      </c>
      <c r="B17994" s="1" t="s">
        <v>406</v>
      </c>
      <c r="C17994">
        <v>38.474699999999999</v>
      </c>
      <c r="D17994">
        <v>-121.35420000000001</v>
      </c>
      <c r="E17994" s="1" t="s">
        <v>4</v>
      </c>
      <c r="F17994" t="s">
        <v>1064</v>
      </c>
      <c r="G17994">
        <v>0</v>
      </c>
      <c r="H17994">
        <v>0</v>
      </c>
      <c r="I17994">
        <v>0</v>
      </c>
    </row>
    <row r="17995" spans="1:9" hidden="1" x14ac:dyDescent="0.3">
      <c r="A17995" s="1" t="s">
        <v>159</v>
      </c>
      <c r="B17995" s="1" t="s">
        <v>406</v>
      </c>
      <c r="C17995">
        <v>38.474699999999999</v>
      </c>
      <c r="D17995">
        <v>-121.35420000000001</v>
      </c>
      <c r="E17995" s="1" t="s">
        <v>5</v>
      </c>
      <c r="F17995" t="s">
        <v>1306</v>
      </c>
      <c r="G17995">
        <v>0</v>
      </c>
      <c r="H17995">
        <v>0</v>
      </c>
      <c r="I17995">
        <v>0</v>
      </c>
    </row>
    <row r="17996" spans="1:9" hidden="1" x14ac:dyDescent="0.3">
      <c r="A17996" s="1" t="s">
        <v>159</v>
      </c>
      <c r="B17996" s="1" t="s">
        <v>406</v>
      </c>
      <c r="C17996">
        <v>38.474699999999999</v>
      </c>
      <c r="D17996">
        <v>-121.35420000000001</v>
      </c>
      <c r="E17996" s="1" t="s">
        <v>6</v>
      </c>
      <c r="F17996" t="s">
        <v>1548</v>
      </c>
      <c r="G17996">
        <v>0</v>
      </c>
      <c r="H17996">
        <v>0</v>
      </c>
      <c r="I17996">
        <v>0</v>
      </c>
    </row>
    <row r="17997" spans="1:9" hidden="1" x14ac:dyDescent="0.3">
      <c r="A17997" s="1" t="s">
        <v>159</v>
      </c>
      <c r="B17997" s="1" t="s">
        <v>406</v>
      </c>
      <c r="C17997">
        <v>38.474699999999999</v>
      </c>
      <c r="D17997">
        <v>-121.35420000000001</v>
      </c>
      <c r="E17997" s="1" t="s">
        <v>7</v>
      </c>
      <c r="F17997" t="s">
        <v>1789</v>
      </c>
      <c r="G17997">
        <v>0</v>
      </c>
      <c r="H17997">
        <v>0</v>
      </c>
      <c r="I17997">
        <v>0</v>
      </c>
    </row>
    <row r="17998" spans="1:9" hidden="1" x14ac:dyDescent="0.3">
      <c r="A17998" s="1" t="s">
        <v>159</v>
      </c>
      <c r="B17998" s="1" t="s">
        <v>406</v>
      </c>
      <c r="C17998">
        <v>38.474699999999999</v>
      </c>
      <c r="D17998">
        <v>-121.35420000000001</v>
      </c>
      <c r="E17998" s="1" t="s">
        <v>8</v>
      </c>
      <c r="F17998" t="s">
        <v>2028</v>
      </c>
      <c r="G17998">
        <v>0</v>
      </c>
      <c r="H17998">
        <v>0</v>
      </c>
      <c r="I17998">
        <v>0</v>
      </c>
    </row>
    <row r="17999" spans="1:9" hidden="1" x14ac:dyDescent="0.3">
      <c r="A17999" s="1" t="s">
        <v>159</v>
      </c>
      <c r="B17999" s="1" t="s">
        <v>406</v>
      </c>
      <c r="C17999">
        <v>38.474699999999999</v>
      </c>
      <c r="D17999">
        <v>-121.35420000000001</v>
      </c>
      <c r="E17999" s="1" t="s">
        <v>9</v>
      </c>
      <c r="F17999" t="s">
        <v>2266</v>
      </c>
      <c r="G17999">
        <v>0</v>
      </c>
      <c r="H17999">
        <v>0</v>
      </c>
      <c r="I17999">
        <v>0</v>
      </c>
    </row>
    <row r="18000" spans="1:9" hidden="1" x14ac:dyDescent="0.3">
      <c r="A18000" s="1" t="s">
        <v>159</v>
      </c>
      <c r="B18000" s="1" t="s">
        <v>406</v>
      </c>
      <c r="C18000">
        <v>38.474699999999999</v>
      </c>
      <c r="D18000">
        <v>-121.35420000000001</v>
      </c>
      <c r="E18000" s="1" t="s">
        <v>10</v>
      </c>
      <c r="F18000" t="s">
        <v>2504</v>
      </c>
      <c r="G18000">
        <v>0</v>
      </c>
      <c r="H18000">
        <v>0</v>
      </c>
      <c r="I18000">
        <v>0</v>
      </c>
    </row>
    <row r="18001" spans="1:9" hidden="1" x14ac:dyDescent="0.3">
      <c r="A18001" s="1" t="s">
        <v>159</v>
      </c>
      <c r="B18001" s="1" t="s">
        <v>406</v>
      </c>
      <c r="C18001">
        <v>38.474699999999999</v>
      </c>
      <c r="D18001">
        <v>-121.35420000000001</v>
      </c>
      <c r="E18001" s="1" t="s">
        <v>11</v>
      </c>
      <c r="F18001" t="s">
        <v>2742</v>
      </c>
      <c r="G18001">
        <v>0</v>
      </c>
      <c r="H18001">
        <v>0</v>
      </c>
      <c r="I18001">
        <v>0</v>
      </c>
    </row>
    <row r="18002" spans="1:9" hidden="1" x14ac:dyDescent="0.3">
      <c r="A18002" s="1" t="s">
        <v>159</v>
      </c>
      <c r="B18002" s="1" t="s">
        <v>406</v>
      </c>
      <c r="C18002">
        <v>38.474699999999999</v>
      </c>
      <c r="D18002">
        <v>-121.35420000000001</v>
      </c>
      <c r="E18002" s="1" t="s">
        <v>12</v>
      </c>
      <c r="F18002" t="s">
        <v>2980</v>
      </c>
      <c r="G18002">
        <v>0</v>
      </c>
      <c r="H18002">
        <v>0</v>
      </c>
      <c r="I18002">
        <v>0</v>
      </c>
    </row>
    <row r="18003" spans="1:9" hidden="1" x14ac:dyDescent="0.3">
      <c r="A18003" s="1" t="s">
        <v>159</v>
      </c>
      <c r="B18003" s="1" t="s">
        <v>406</v>
      </c>
      <c r="C18003">
        <v>38.474699999999999</v>
      </c>
      <c r="D18003">
        <v>-121.35420000000001</v>
      </c>
      <c r="E18003" s="1" t="s">
        <v>13</v>
      </c>
      <c r="F18003" t="s">
        <v>3217</v>
      </c>
      <c r="G18003">
        <v>0</v>
      </c>
      <c r="H18003">
        <v>0</v>
      </c>
      <c r="I18003">
        <v>0</v>
      </c>
    </row>
    <row r="18004" spans="1:9" hidden="1" x14ac:dyDescent="0.3">
      <c r="A18004" s="1" t="s">
        <v>159</v>
      </c>
      <c r="B18004" s="1" t="s">
        <v>406</v>
      </c>
      <c r="C18004">
        <v>38.474699999999999</v>
      </c>
      <c r="D18004">
        <v>-121.35420000000001</v>
      </c>
      <c r="E18004" s="1" t="s">
        <v>14</v>
      </c>
      <c r="F18004" t="s">
        <v>3453</v>
      </c>
      <c r="G18004">
        <v>0</v>
      </c>
      <c r="H18004">
        <v>0</v>
      </c>
      <c r="I18004">
        <v>0</v>
      </c>
    </row>
    <row r="18005" spans="1:9" hidden="1" x14ac:dyDescent="0.3">
      <c r="A18005" s="1" t="s">
        <v>159</v>
      </c>
      <c r="B18005" s="1" t="s">
        <v>406</v>
      </c>
      <c r="C18005">
        <v>38.474699999999999</v>
      </c>
      <c r="D18005">
        <v>-121.35420000000001</v>
      </c>
      <c r="E18005" s="1" t="s">
        <v>15</v>
      </c>
      <c r="F18005" t="s">
        <v>3689</v>
      </c>
      <c r="G18005">
        <v>0</v>
      </c>
      <c r="H18005">
        <v>0</v>
      </c>
      <c r="I18005">
        <v>0</v>
      </c>
    </row>
    <row r="18006" spans="1:9" hidden="1" x14ac:dyDescent="0.3">
      <c r="A18006" s="1" t="s">
        <v>159</v>
      </c>
      <c r="B18006" s="1" t="s">
        <v>406</v>
      </c>
      <c r="C18006">
        <v>38.474699999999999</v>
      </c>
      <c r="D18006">
        <v>-121.35420000000001</v>
      </c>
      <c r="E18006" s="1" t="s">
        <v>16</v>
      </c>
      <c r="F18006" t="s">
        <v>3925</v>
      </c>
      <c r="G18006">
        <v>0</v>
      </c>
      <c r="H18006">
        <v>0</v>
      </c>
      <c r="I18006">
        <v>0</v>
      </c>
    </row>
    <row r="18007" spans="1:9" hidden="1" x14ac:dyDescent="0.3">
      <c r="A18007" s="1" t="s">
        <v>159</v>
      </c>
      <c r="B18007" s="1" t="s">
        <v>406</v>
      </c>
      <c r="C18007">
        <v>38.474699999999999</v>
      </c>
      <c r="D18007">
        <v>-121.35420000000001</v>
      </c>
      <c r="E18007" s="1" t="s">
        <v>17</v>
      </c>
      <c r="F18007" t="s">
        <v>4160</v>
      </c>
      <c r="G18007">
        <v>0</v>
      </c>
      <c r="H18007">
        <v>0</v>
      </c>
      <c r="I18007">
        <v>0</v>
      </c>
    </row>
    <row r="18008" spans="1:9" hidden="1" x14ac:dyDescent="0.3">
      <c r="A18008" s="1" t="s">
        <v>159</v>
      </c>
      <c r="B18008" s="1" t="s">
        <v>406</v>
      </c>
      <c r="C18008">
        <v>38.474699999999999</v>
      </c>
      <c r="D18008">
        <v>-121.35420000000001</v>
      </c>
      <c r="E18008" s="1" t="s">
        <v>18</v>
      </c>
      <c r="F18008" t="s">
        <v>4395</v>
      </c>
      <c r="G18008">
        <v>0</v>
      </c>
      <c r="H18008">
        <v>0</v>
      </c>
      <c r="I18008">
        <v>0</v>
      </c>
    </row>
    <row r="18009" spans="1:9" hidden="1" x14ac:dyDescent="0.3">
      <c r="A18009" s="1" t="s">
        <v>159</v>
      </c>
      <c r="B18009" s="1" t="s">
        <v>406</v>
      </c>
      <c r="C18009">
        <v>38.474699999999999</v>
      </c>
      <c r="D18009">
        <v>-121.35420000000001</v>
      </c>
      <c r="E18009" s="1" t="s">
        <v>19</v>
      </c>
      <c r="F18009" t="s">
        <v>4630</v>
      </c>
      <c r="G18009">
        <v>0</v>
      </c>
      <c r="H18009">
        <v>0</v>
      </c>
      <c r="I18009">
        <v>0</v>
      </c>
    </row>
    <row r="18010" spans="1:9" hidden="1" x14ac:dyDescent="0.3">
      <c r="A18010" s="1" t="s">
        <v>159</v>
      </c>
      <c r="B18010" s="1" t="s">
        <v>406</v>
      </c>
      <c r="C18010">
        <v>38.474699999999999</v>
      </c>
      <c r="D18010">
        <v>-121.35420000000001</v>
      </c>
      <c r="E18010" s="1" t="s">
        <v>20</v>
      </c>
      <c r="F18010" t="s">
        <v>4865</v>
      </c>
      <c r="G18010">
        <v>0</v>
      </c>
      <c r="H18010">
        <v>0</v>
      </c>
      <c r="I18010">
        <v>0</v>
      </c>
    </row>
    <row r="18011" spans="1:9" hidden="1" x14ac:dyDescent="0.3">
      <c r="A18011" s="1" t="s">
        <v>159</v>
      </c>
      <c r="B18011" s="1" t="s">
        <v>406</v>
      </c>
      <c r="C18011">
        <v>38.474699999999999</v>
      </c>
      <c r="D18011">
        <v>-121.35420000000001</v>
      </c>
      <c r="E18011" s="1" t="s">
        <v>21</v>
      </c>
      <c r="F18011" t="s">
        <v>5100</v>
      </c>
      <c r="G18011">
        <v>0</v>
      </c>
      <c r="H18011">
        <v>0</v>
      </c>
      <c r="I18011">
        <v>0</v>
      </c>
    </row>
    <row r="18012" spans="1:9" hidden="1" x14ac:dyDescent="0.3">
      <c r="A18012" s="1" t="s">
        <v>159</v>
      </c>
      <c r="B18012" s="1" t="s">
        <v>406</v>
      </c>
      <c r="C18012">
        <v>38.474699999999999</v>
      </c>
      <c r="D18012">
        <v>-121.35420000000001</v>
      </c>
      <c r="E18012" s="1" t="s">
        <v>22</v>
      </c>
      <c r="F18012" t="s">
        <v>5335</v>
      </c>
      <c r="G18012">
        <v>0</v>
      </c>
      <c r="H18012">
        <v>0</v>
      </c>
      <c r="I18012">
        <v>0</v>
      </c>
    </row>
    <row r="18013" spans="1:9" hidden="1" x14ac:dyDescent="0.3">
      <c r="A18013" s="1" t="s">
        <v>159</v>
      </c>
      <c r="B18013" s="1" t="s">
        <v>406</v>
      </c>
      <c r="C18013">
        <v>38.474699999999999</v>
      </c>
      <c r="D18013">
        <v>-121.35420000000001</v>
      </c>
      <c r="E18013" s="1" t="s">
        <v>23</v>
      </c>
      <c r="F18013" t="s">
        <v>5570</v>
      </c>
      <c r="G18013">
        <v>0</v>
      </c>
      <c r="H18013">
        <v>0</v>
      </c>
      <c r="I18013">
        <v>0</v>
      </c>
    </row>
    <row r="18014" spans="1:9" hidden="1" x14ac:dyDescent="0.3">
      <c r="A18014" s="1" t="s">
        <v>159</v>
      </c>
      <c r="B18014" s="1" t="s">
        <v>406</v>
      </c>
      <c r="C18014">
        <v>38.474699999999999</v>
      </c>
      <c r="D18014">
        <v>-121.35420000000001</v>
      </c>
      <c r="E18014" s="1" t="s">
        <v>24</v>
      </c>
      <c r="F18014" t="s">
        <v>5805</v>
      </c>
      <c r="G18014">
        <v>0</v>
      </c>
      <c r="H18014">
        <v>0</v>
      </c>
      <c r="I18014">
        <v>0</v>
      </c>
    </row>
    <row r="18015" spans="1:9" hidden="1" x14ac:dyDescent="0.3">
      <c r="A18015" s="1" t="s">
        <v>159</v>
      </c>
      <c r="B18015" s="1" t="s">
        <v>406</v>
      </c>
      <c r="C18015">
        <v>38.474699999999999</v>
      </c>
      <c r="D18015">
        <v>-121.35420000000001</v>
      </c>
      <c r="E18015" s="1" t="s">
        <v>25</v>
      </c>
      <c r="F18015" t="s">
        <v>6039</v>
      </c>
      <c r="G18015">
        <v>0</v>
      </c>
      <c r="H18015">
        <v>0</v>
      </c>
      <c r="I18015">
        <v>0</v>
      </c>
    </row>
    <row r="18016" spans="1:9" hidden="1" x14ac:dyDescent="0.3">
      <c r="A18016" s="1" t="s">
        <v>159</v>
      </c>
      <c r="B18016" s="1" t="s">
        <v>406</v>
      </c>
      <c r="C18016">
        <v>38.474699999999999</v>
      </c>
      <c r="D18016">
        <v>-121.35420000000001</v>
      </c>
      <c r="E18016" s="1" t="s">
        <v>26</v>
      </c>
      <c r="F18016" t="s">
        <v>6273</v>
      </c>
      <c r="G18016">
        <v>0</v>
      </c>
      <c r="H18016">
        <v>0</v>
      </c>
      <c r="I18016">
        <v>0</v>
      </c>
    </row>
    <row r="18017" spans="1:9" hidden="1" x14ac:dyDescent="0.3">
      <c r="A18017" s="1" t="s">
        <v>159</v>
      </c>
      <c r="B18017" s="1" t="s">
        <v>406</v>
      </c>
      <c r="C18017">
        <v>38.474699999999999</v>
      </c>
      <c r="D18017">
        <v>-121.35420000000001</v>
      </c>
      <c r="E18017" s="1" t="s">
        <v>27</v>
      </c>
      <c r="F18017" t="s">
        <v>6507</v>
      </c>
      <c r="G18017">
        <v>0</v>
      </c>
      <c r="H18017">
        <v>0</v>
      </c>
      <c r="I18017">
        <v>0</v>
      </c>
    </row>
    <row r="18018" spans="1:9" hidden="1" x14ac:dyDescent="0.3">
      <c r="A18018" s="1" t="s">
        <v>159</v>
      </c>
      <c r="B18018" s="1" t="s">
        <v>406</v>
      </c>
      <c r="C18018">
        <v>38.474699999999999</v>
      </c>
      <c r="D18018">
        <v>-121.35420000000001</v>
      </c>
      <c r="E18018" s="1" t="s">
        <v>28</v>
      </c>
      <c r="F18018" t="s">
        <v>6741</v>
      </c>
      <c r="G18018">
        <v>0</v>
      </c>
      <c r="H18018">
        <v>0</v>
      </c>
      <c r="I18018">
        <v>0</v>
      </c>
    </row>
    <row r="18019" spans="1:9" hidden="1" x14ac:dyDescent="0.3">
      <c r="A18019" s="1" t="s">
        <v>159</v>
      </c>
      <c r="B18019" s="1" t="s">
        <v>406</v>
      </c>
      <c r="C18019">
        <v>38.474699999999999</v>
      </c>
      <c r="D18019">
        <v>-121.35420000000001</v>
      </c>
      <c r="E18019" s="1" t="s">
        <v>29</v>
      </c>
      <c r="F18019" t="s">
        <v>6975</v>
      </c>
      <c r="G18019">
        <v>0</v>
      </c>
      <c r="H18019">
        <v>0</v>
      </c>
      <c r="I18019">
        <v>0</v>
      </c>
    </row>
    <row r="18020" spans="1:9" hidden="1" x14ac:dyDescent="0.3">
      <c r="A18020" s="1" t="s">
        <v>159</v>
      </c>
      <c r="B18020" s="1" t="s">
        <v>406</v>
      </c>
      <c r="C18020">
        <v>38.474699999999999</v>
      </c>
      <c r="D18020">
        <v>-121.35420000000001</v>
      </c>
      <c r="E18020" s="1" t="s">
        <v>30</v>
      </c>
      <c r="F18020" t="s">
        <v>7209</v>
      </c>
      <c r="G18020">
        <v>0</v>
      </c>
      <c r="H18020">
        <v>0</v>
      </c>
      <c r="I18020">
        <v>0</v>
      </c>
    </row>
    <row r="18021" spans="1:9" hidden="1" x14ac:dyDescent="0.3">
      <c r="A18021" s="1" t="s">
        <v>159</v>
      </c>
      <c r="B18021" s="1" t="s">
        <v>406</v>
      </c>
      <c r="C18021">
        <v>38.474699999999999</v>
      </c>
      <c r="D18021">
        <v>-121.35420000000001</v>
      </c>
      <c r="E18021" s="1" t="s">
        <v>31</v>
      </c>
      <c r="F18021" t="s">
        <v>7443</v>
      </c>
      <c r="G18021">
        <v>0</v>
      </c>
      <c r="H18021">
        <v>0</v>
      </c>
      <c r="I18021">
        <v>0</v>
      </c>
    </row>
    <row r="18022" spans="1:9" hidden="1" x14ac:dyDescent="0.3">
      <c r="A18022" s="1" t="s">
        <v>159</v>
      </c>
      <c r="B18022" s="1" t="s">
        <v>406</v>
      </c>
      <c r="C18022">
        <v>38.474699999999999</v>
      </c>
      <c r="D18022">
        <v>-121.35420000000001</v>
      </c>
      <c r="E18022" s="1" t="s">
        <v>32</v>
      </c>
      <c r="F18022" t="s">
        <v>7677</v>
      </c>
      <c r="G18022">
        <v>0</v>
      </c>
      <c r="H18022">
        <v>0</v>
      </c>
      <c r="I18022">
        <v>0</v>
      </c>
    </row>
    <row r="18023" spans="1:9" hidden="1" x14ac:dyDescent="0.3">
      <c r="A18023" s="1" t="s">
        <v>159</v>
      </c>
      <c r="B18023" s="1" t="s">
        <v>406</v>
      </c>
      <c r="C18023">
        <v>38.474699999999999</v>
      </c>
      <c r="D18023">
        <v>-121.35420000000001</v>
      </c>
      <c r="E18023" s="1" t="s">
        <v>33</v>
      </c>
      <c r="F18023" t="s">
        <v>7911</v>
      </c>
      <c r="G18023">
        <v>0</v>
      </c>
      <c r="H18023">
        <v>0</v>
      </c>
      <c r="I18023">
        <v>0</v>
      </c>
    </row>
    <row r="18024" spans="1:9" hidden="1" x14ac:dyDescent="0.3">
      <c r="A18024" s="1" t="s">
        <v>159</v>
      </c>
      <c r="B18024" s="1" t="s">
        <v>406</v>
      </c>
      <c r="C18024">
        <v>38.474699999999999</v>
      </c>
      <c r="D18024">
        <v>-121.35420000000001</v>
      </c>
      <c r="E18024" s="1" t="s">
        <v>34</v>
      </c>
      <c r="F18024" t="s">
        <v>17937</v>
      </c>
      <c r="G18024">
        <v>0</v>
      </c>
      <c r="H18024">
        <v>1</v>
      </c>
      <c r="I18024">
        <v>0</v>
      </c>
    </row>
    <row r="18025" spans="1:9" hidden="1" x14ac:dyDescent="0.3">
      <c r="A18025" s="1" t="s">
        <v>159</v>
      </c>
      <c r="B18025" s="1" t="s">
        <v>406</v>
      </c>
      <c r="C18025">
        <v>38.474699999999999</v>
      </c>
      <c r="D18025">
        <v>-121.35420000000001</v>
      </c>
      <c r="E18025" s="1" t="s">
        <v>35</v>
      </c>
      <c r="F18025" t="s">
        <v>17938</v>
      </c>
      <c r="G18025">
        <v>0</v>
      </c>
      <c r="H18025">
        <v>1</v>
      </c>
      <c r="I18025">
        <v>0</v>
      </c>
    </row>
    <row r="18026" spans="1:9" hidden="1" x14ac:dyDescent="0.3">
      <c r="A18026" s="1" t="s">
        <v>159</v>
      </c>
      <c r="B18026" s="1" t="s">
        <v>406</v>
      </c>
      <c r="C18026">
        <v>38.474699999999999</v>
      </c>
      <c r="D18026">
        <v>-121.35420000000001</v>
      </c>
      <c r="E18026" s="1" t="s">
        <v>36</v>
      </c>
      <c r="F18026" t="s">
        <v>17939</v>
      </c>
      <c r="G18026">
        <v>0</v>
      </c>
      <c r="H18026">
        <v>1</v>
      </c>
      <c r="I18026">
        <v>0</v>
      </c>
    </row>
    <row r="18027" spans="1:9" hidden="1" x14ac:dyDescent="0.3">
      <c r="A18027" s="1" t="s">
        <v>159</v>
      </c>
      <c r="B18027" s="1" t="s">
        <v>406</v>
      </c>
      <c r="C18027">
        <v>38.474699999999999</v>
      </c>
      <c r="D18027">
        <v>-121.35420000000001</v>
      </c>
      <c r="E18027" s="1" t="s">
        <v>37</v>
      </c>
      <c r="F18027" t="s">
        <v>17940</v>
      </c>
      <c r="G18027">
        <v>0</v>
      </c>
      <c r="H18027">
        <v>1</v>
      </c>
      <c r="I18027">
        <v>0</v>
      </c>
    </row>
    <row r="18028" spans="1:9" hidden="1" x14ac:dyDescent="0.3">
      <c r="A18028" s="1" t="s">
        <v>159</v>
      </c>
      <c r="B18028" s="1" t="s">
        <v>406</v>
      </c>
      <c r="C18028">
        <v>38.474699999999999</v>
      </c>
      <c r="D18028">
        <v>-121.35420000000001</v>
      </c>
      <c r="E18028" s="1" t="s">
        <v>38</v>
      </c>
      <c r="F18028" t="s">
        <v>17941</v>
      </c>
      <c r="G18028">
        <v>0</v>
      </c>
      <c r="H18028">
        <v>1</v>
      </c>
      <c r="I18028">
        <v>0</v>
      </c>
    </row>
    <row r="18029" spans="1:9" hidden="1" x14ac:dyDescent="0.3">
      <c r="A18029" s="1" t="s">
        <v>159</v>
      </c>
      <c r="B18029" s="1" t="s">
        <v>406</v>
      </c>
      <c r="C18029">
        <v>38.474699999999999</v>
      </c>
      <c r="D18029">
        <v>-121.35420000000001</v>
      </c>
      <c r="E18029" s="1" t="s">
        <v>39</v>
      </c>
      <c r="F18029" t="s">
        <v>17942</v>
      </c>
      <c r="G18029">
        <v>0</v>
      </c>
      <c r="H18029">
        <v>1</v>
      </c>
      <c r="I18029">
        <v>0</v>
      </c>
    </row>
    <row r="18030" spans="1:9" hidden="1" x14ac:dyDescent="0.3">
      <c r="A18030" s="1" t="s">
        <v>159</v>
      </c>
      <c r="B18030" s="1" t="s">
        <v>406</v>
      </c>
      <c r="C18030">
        <v>38.474699999999999</v>
      </c>
      <c r="D18030">
        <v>-121.35420000000001</v>
      </c>
      <c r="E18030" s="1" t="s">
        <v>40</v>
      </c>
      <c r="F18030" t="s">
        <v>17499</v>
      </c>
      <c r="G18030">
        <v>0</v>
      </c>
      <c r="H18030">
        <v>2</v>
      </c>
      <c r="I18030">
        <v>0</v>
      </c>
    </row>
    <row r="18031" spans="1:9" hidden="1" x14ac:dyDescent="0.3">
      <c r="A18031" s="1" t="s">
        <v>159</v>
      </c>
      <c r="B18031" s="1" t="s">
        <v>406</v>
      </c>
      <c r="C18031">
        <v>38.474699999999999</v>
      </c>
      <c r="D18031">
        <v>-121.35420000000001</v>
      </c>
      <c r="E18031" s="1" t="s">
        <v>41</v>
      </c>
      <c r="F18031" t="s">
        <v>17500</v>
      </c>
      <c r="G18031">
        <v>0</v>
      </c>
      <c r="H18031">
        <v>2</v>
      </c>
      <c r="I18031">
        <v>0</v>
      </c>
    </row>
    <row r="18032" spans="1:9" hidden="1" x14ac:dyDescent="0.3">
      <c r="A18032" s="1" t="s">
        <v>159</v>
      </c>
      <c r="B18032" s="1" t="s">
        <v>406</v>
      </c>
      <c r="C18032">
        <v>38.474699999999999</v>
      </c>
      <c r="D18032">
        <v>-121.35420000000001</v>
      </c>
      <c r="E18032" s="1" t="s">
        <v>42</v>
      </c>
      <c r="F18032" t="s">
        <v>17501</v>
      </c>
      <c r="G18032">
        <v>0</v>
      </c>
      <c r="H18032">
        <v>2</v>
      </c>
      <c r="I18032">
        <v>0</v>
      </c>
    </row>
    <row r="18033" spans="1:9" hidden="1" x14ac:dyDescent="0.3">
      <c r="A18033" s="1" t="s">
        <v>159</v>
      </c>
      <c r="B18033" s="1" t="s">
        <v>406</v>
      </c>
      <c r="C18033">
        <v>38.474699999999999</v>
      </c>
      <c r="D18033">
        <v>-121.35420000000001</v>
      </c>
      <c r="E18033" s="1" t="s">
        <v>43</v>
      </c>
      <c r="F18033" t="s">
        <v>17502</v>
      </c>
      <c r="G18033">
        <v>0</v>
      </c>
      <c r="H18033">
        <v>2</v>
      </c>
      <c r="I18033">
        <v>0</v>
      </c>
    </row>
    <row r="18034" spans="1:9" hidden="1" x14ac:dyDescent="0.3">
      <c r="A18034" s="1" t="s">
        <v>159</v>
      </c>
      <c r="B18034" s="1" t="s">
        <v>406</v>
      </c>
      <c r="C18034">
        <v>38.474699999999999</v>
      </c>
      <c r="D18034">
        <v>-121.35420000000001</v>
      </c>
      <c r="E18034" s="1" t="s">
        <v>44</v>
      </c>
      <c r="F18034" t="s">
        <v>17503</v>
      </c>
      <c r="G18034">
        <v>0</v>
      </c>
      <c r="H18034">
        <v>2</v>
      </c>
      <c r="I18034">
        <v>0</v>
      </c>
    </row>
    <row r="18035" spans="1:9" hidden="1" x14ac:dyDescent="0.3">
      <c r="A18035" s="1" t="s">
        <v>159</v>
      </c>
      <c r="B18035" s="1" t="s">
        <v>406</v>
      </c>
      <c r="C18035">
        <v>38.474699999999999</v>
      </c>
      <c r="D18035">
        <v>-121.35420000000001</v>
      </c>
      <c r="E18035" s="1" t="s">
        <v>45</v>
      </c>
      <c r="F18035" t="s">
        <v>17504</v>
      </c>
      <c r="G18035">
        <v>0</v>
      </c>
      <c r="H18035">
        <v>2</v>
      </c>
      <c r="I18035">
        <v>0</v>
      </c>
    </row>
    <row r="18036" spans="1:9" hidden="1" x14ac:dyDescent="0.3">
      <c r="A18036" s="1" t="s">
        <v>159</v>
      </c>
      <c r="B18036" s="1" t="s">
        <v>406</v>
      </c>
      <c r="C18036">
        <v>38.474699999999999</v>
      </c>
      <c r="D18036">
        <v>-121.35420000000001</v>
      </c>
      <c r="E18036" s="1" t="s">
        <v>46</v>
      </c>
      <c r="F18036" t="s">
        <v>17505</v>
      </c>
      <c r="G18036">
        <v>0</v>
      </c>
      <c r="H18036">
        <v>2</v>
      </c>
      <c r="I18036">
        <v>0</v>
      </c>
    </row>
    <row r="18037" spans="1:9" hidden="1" x14ac:dyDescent="0.3">
      <c r="A18037" s="1" t="s">
        <v>159</v>
      </c>
      <c r="B18037" s="1" t="s">
        <v>406</v>
      </c>
      <c r="C18037">
        <v>38.474699999999999</v>
      </c>
      <c r="D18037">
        <v>-121.35420000000001</v>
      </c>
      <c r="E18037" s="1" t="s">
        <v>47</v>
      </c>
      <c r="F18037" t="s">
        <v>17506</v>
      </c>
      <c r="G18037">
        <v>0</v>
      </c>
      <c r="H18037">
        <v>2</v>
      </c>
      <c r="I18037">
        <v>0</v>
      </c>
    </row>
    <row r="18038" spans="1:9" hidden="1" x14ac:dyDescent="0.3">
      <c r="A18038" s="1" t="s">
        <v>159</v>
      </c>
      <c r="B18038" s="1" t="s">
        <v>406</v>
      </c>
      <c r="C18038">
        <v>38.474699999999999</v>
      </c>
      <c r="D18038">
        <v>-121.35420000000001</v>
      </c>
      <c r="E18038" s="1" t="s">
        <v>48</v>
      </c>
      <c r="F18038" t="s">
        <v>17507</v>
      </c>
      <c r="G18038">
        <v>0</v>
      </c>
      <c r="H18038">
        <v>2</v>
      </c>
      <c r="I18038">
        <v>0</v>
      </c>
    </row>
    <row r="18039" spans="1:9" hidden="1" x14ac:dyDescent="0.3">
      <c r="A18039" s="1" t="s">
        <v>159</v>
      </c>
      <c r="B18039" s="1" t="s">
        <v>406</v>
      </c>
      <c r="C18039">
        <v>38.474699999999999</v>
      </c>
      <c r="D18039">
        <v>-121.35420000000001</v>
      </c>
      <c r="E18039" s="1" t="s">
        <v>49</v>
      </c>
      <c r="F18039" t="s">
        <v>17508</v>
      </c>
      <c r="G18039">
        <v>0</v>
      </c>
      <c r="H18039">
        <v>2</v>
      </c>
      <c r="I18039">
        <v>0</v>
      </c>
    </row>
    <row r="18040" spans="1:9" hidden="1" x14ac:dyDescent="0.3">
      <c r="A18040" s="1" t="s">
        <v>159</v>
      </c>
      <c r="B18040" s="1" t="s">
        <v>406</v>
      </c>
      <c r="C18040">
        <v>38.474699999999999</v>
      </c>
      <c r="D18040">
        <v>-121.35420000000001</v>
      </c>
      <c r="E18040" s="1" t="s">
        <v>50</v>
      </c>
      <c r="F18040" t="s">
        <v>17509</v>
      </c>
      <c r="G18040">
        <v>0</v>
      </c>
      <c r="H18040">
        <v>2</v>
      </c>
      <c r="I18040">
        <v>0</v>
      </c>
    </row>
    <row r="18041" spans="1:9" hidden="1" x14ac:dyDescent="0.3">
      <c r="A18041" s="1" t="s">
        <v>159</v>
      </c>
      <c r="B18041" s="1" t="s">
        <v>406</v>
      </c>
      <c r="C18041">
        <v>38.474699999999999</v>
      </c>
      <c r="D18041">
        <v>-121.35420000000001</v>
      </c>
      <c r="E18041" s="1" t="s">
        <v>51</v>
      </c>
      <c r="F18041" t="s">
        <v>17510</v>
      </c>
      <c r="G18041">
        <v>0</v>
      </c>
      <c r="H18041">
        <v>2</v>
      </c>
      <c r="I18041">
        <v>0</v>
      </c>
    </row>
    <row r="18042" spans="1:9" hidden="1" x14ac:dyDescent="0.3">
      <c r="A18042" s="1" t="s">
        <v>159</v>
      </c>
      <c r="B18042" s="1" t="s">
        <v>406</v>
      </c>
      <c r="C18042">
        <v>38.474699999999999</v>
      </c>
      <c r="D18042">
        <v>-121.35420000000001</v>
      </c>
      <c r="E18042" s="1" t="s">
        <v>52</v>
      </c>
      <c r="F18042" t="s">
        <v>11276</v>
      </c>
      <c r="G18042">
        <v>0</v>
      </c>
      <c r="H18042">
        <v>0</v>
      </c>
      <c r="I18042">
        <v>0</v>
      </c>
    </row>
    <row r="18043" spans="1:9" hidden="1" x14ac:dyDescent="0.3">
      <c r="A18043" s="1" t="s">
        <v>159</v>
      </c>
      <c r="B18043" s="1" t="s">
        <v>406</v>
      </c>
      <c r="C18043">
        <v>38.474699999999999</v>
      </c>
      <c r="D18043">
        <v>-121.35420000000001</v>
      </c>
      <c r="E18043" s="1" t="s">
        <v>53</v>
      </c>
      <c r="F18043" t="s">
        <v>11474</v>
      </c>
      <c r="G18043">
        <v>0</v>
      </c>
      <c r="H18043">
        <v>0</v>
      </c>
      <c r="I18043">
        <v>0</v>
      </c>
    </row>
    <row r="18044" spans="1:9" hidden="1" x14ac:dyDescent="0.3">
      <c r="A18044" s="1" t="s">
        <v>159</v>
      </c>
      <c r="B18044" s="1" t="s">
        <v>406</v>
      </c>
      <c r="C18044">
        <v>38.474699999999999</v>
      </c>
      <c r="D18044">
        <v>-121.35420000000001</v>
      </c>
      <c r="E18044" s="1" t="s">
        <v>54</v>
      </c>
      <c r="F18044" t="s">
        <v>11669</v>
      </c>
      <c r="G18044">
        <v>0</v>
      </c>
      <c r="H18044">
        <v>0</v>
      </c>
      <c r="I18044">
        <v>0</v>
      </c>
    </row>
    <row r="18045" spans="1:9" hidden="1" x14ac:dyDescent="0.3">
      <c r="A18045" s="1" t="s">
        <v>159</v>
      </c>
      <c r="B18045" s="1" t="s">
        <v>406</v>
      </c>
      <c r="C18045">
        <v>38.474699999999999</v>
      </c>
      <c r="D18045">
        <v>-121.35420000000001</v>
      </c>
      <c r="E18045" s="1" t="s">
        <v>21548</v>
      </c>
      <c r="F18045" t="s">
        <v>21895</v>
      </c>
      <c r="G18045">
        <v>0</v>
      </c>
      <c r="H18045">
        <v>0</v>
      </c>
      <c r="I18045">
        <v>0</v>
      </c>
    </row>
    <row r="18046" spans="1:9" hidden="1" x14ac:dyDescent="0.3">
      <c r="A18046" s="1" t="s">
        <v>159</v>
      </c>
      <c r="B18046" s="1" t="s">
        <v>407</v>
      </c>
      <c r="C18046">
        <v>32.715699999999998</v>
      </c>
      <c r="D18046">
        <v>-117.1611</v>
      </c>
      <c r="E18046" s="1" t="s">
        <v>4</v>
      </c>
      <c r="F18046" t="s">
        <v>1065</v>
      </c>
      <c r="G18046">
        <v>0</v>
      </c>
      <c r="H18046">
        <v>0</v>
      </c>
      <c r="I18046">
        <v>0</v>
      </c>
    </row>
    <row r="18047" spans="1:9" hidden="1" x14ac:dyDescent="0.3">
      <c r="A18047" s="1" t="s">
        <v>159</v>
      </c>
      <c r="B18047" s="1" t="s">
        <v>407</v>
      </c>
      <c r="C18047">
        <v>32.715699999999998</v>
      </c>
      <c r="D18047">
        <v>-117.1611</v>
      </c>
      <c r="E18047" s="1" t="s">
        <v>5</v>
      </c>
      <c r="F18047" t="s">
        <v>1307</v>
      </c>
      <c r="G18047">
        <v>0</v>
      </c>
      <c r="H18047">
        <v>0</v>
      </c>
      <c r="I18047">
        <v>0</v>
      </c>
    </row>
    <row r="18048" spans="1:9" hidden="1" x14ac:dyDescent="0.3">
      <c r="A18048" s="1" t="s">
        <v>159</v>
      </c>
      <c r="B18048" s="1" t="s">
        <v>407</v>
      </c>
      <c r="C18048">
        <v>32.715699999999998</v>
      </c>
      <c r="D18048">
        <v>-117.1611</v>
      </c>
      <c r="E18048" s="1" t="s">
        <v>6</v>
      </c>
      <c r="F18048" t="s">
        <v>1549</v>
      </c>
      <c r="G18048">
        <v>0</v>
      </c>
      <c r="H18048">
        <v>0</v>
      </c>
      <c r="I18048">
        <v>0</v>
      </c>
    </row>
    <row r="18049" spans="1:9" hidden="1" x14ac:dyDescent="0.3">
      <c r="A18049" s="1" t="s">
        <v>159</v>
      </c>
      <c r="B18049" s="1" t="s">
        <v>407</v>
      </c>
      <c r="C18049">
        <v>32.715699999999998</v>
      </c>
      <c r="D18049">
        <v>-117.1611</v>
      </c>
      <c r="E18049" s="1" t="s">
        <v>7</v>
      </c>
      <c r="F18049" t="s">
        <v>1790</v>
      </c>
      <c r="G18049">
        <v>0</v>
      </c>
      <c r="H18049">
        <v>0</v>
      </c>
      <c r="I18049">
        <v>0</v>
      </c>
    </row>
    <row r="18050" spans="1:9" hidden="1" x14ac:dyDescent="0.3">
      <c r="A18050" s="1" t="s">
        <v>159</v>
      </c>
      <c r="B18050" s="1" t="s">
        <v>407</v>
      </c>
      <c r="C18050">
        <v>32.715699999999998</v>
      </c>
      <c r="D18050">
        <v>-117.1611</v>
      </c>
      <c r="E18050" s="1" t="s">
        <v>8</v>
      </c>
      <c r="F18050" t="s">
        <v>2029</v>
      </c>
      <c r="G18050">
        <v>0</v>
      </c>
      <c r="H18050">
        <v>0</v>
      </c>
      <c r="I18050">
        <v>0</v>
      </c>
    </row>
    <row r="18051" spans="1:9" hidden="1" x14ac:dyDescent="0.3">
      <c r="A18051" s="1" t="s">
        <v>159</v>
      </c>
      <c r="B18051" s="1" t="s">
        <v>407</v>
      </c>
      <c r="C18051">
        <v>32.715699999999998</v>
      </c>
      <c r="D18051">
        <v>-117.1611</v>
      </c>
      <c r="E18051" s="1" t="s">
        <v>9</v>
      </c>
      <c r="F18051" t="s">
        <v>2267</v>
      </c>
      <c r="G18051">
        <v>0</v>
      </c>
      <c r="H18051">
        <v>0</v>
      </c>
      <c r="I18051">
        <v>0</v>
      </c>
    </row>
    <row r="18052" spans="1:9" hidden="1" x14ac:dyDescent="0.3">
      <c r="A18052" s="1" t="s">
        <v>159</v>
      </c>
      <c r="B18052" s="1" t="s">
        <v>407</v>
      </c>
      <c r="C18052">
        <v>32.715699999999998</v>
      </c>
      <c r="D18052">
        <v>-117.1611</v>
      </c>
      <c r="E18052" s="1" t="s">
        <v>10</v>
      </c>
      <c r="F18052" t="s">
        <v>2505</v>
      </c>
      <c r="G18052">
        <v>0</v>
      </c>
      <c r="H18052">
        <v>0</v>
      </c>
      <c r="I18052">
        <v>0</v>
      </c>
    </row>
    <row r="18053" spans="1:9" hidden="1" x14ac:dyDescent="0.3">
      <c r="A18053" s="1" t="s">
        <v>159</v>
      </c>
      <c r="B18053" s="1" t="s">
        <v>407</v>
      </c>
      <c r="C18053">
        <v>32.715699999999998</v>
      </c>
      <c r="D18053">
        <v>-117.1611</v>
      </c>
      <c r="E18053" s="1" t="s">
        <v>11</v>
      </c>
      <c r="F18053" t="s">
        <v>2743</v>
      </c>
      <c r="G18053">
        <v>0</v>
      </c>
      <c r="H18053">
        <v>0</v>
      </c>
      <c r="I18053">
        <v>0</v>
      </c>
    </row>
    <row r="18054" spans="1:9" hidden="1" x14ac:dyDescent="0.3">
      <c r="A18054" s="1" t="s">
        <v>159</v>
      </c>
      <c r="B18054" s="1" t="s">
        <v>407</v>
      </c>
      <c r="C18054">
        <v>32.715699999999998</v>
      </c>
      <c r="D18054">
        <v>-117.1611</v>
      </c>
      <c r="E18054" s="1" t="s">
        <v>12</v>
      </c>
      <c r="F18054" t="s">
        <v>2981</v>
      </c>
      <c r="G18054">
        <v>0</v>
      </c>
      <c r="H18054">
        <v>0</v>
      </c>
      <c r="I18054">
        <v>0</v>
      </c>
    </row>
    <row r="18055" spans="1:9" hidden="1" x14ac:dyDescent="0.3">
      <c r="A18055" s="1" t="s">
        <v>159</v>
      </c>
      <c r="B18055" s="1" t="s">
        <v>407</v>
      </c>
      <c r="C18055">
        <v>32.715699999999998</v>
      </c>
      <c r="D18055">
        <v>-117.1611</v>
      </c>
      <c r="E18055" s="1" t="s">
        <v>13</v>
      </c>
      <c r="F18055" t="s">
        <v>3218</v>
      </c>
      <c r="G18055">
        <v>0</v>
      </c>
      <c r="H18055">
        <v>0</v>
      </c>
      <c r="I18055">
        <v>0</v>
      </c>
    </row>
    <row r="18056" spans="1:9" hidden="1" x14ac:dyDescent="0.3">
      <c r="A18056" s="1" t="s">
        <v>159</v>
      </c>
      <c r="B18056" s="1" t="s">
        <v>407</v>
      </c>
      <c r="C18056">
        <v>32.715699999999998</v>
      </c>
      <c r="D18056">
        <v>-117.1611</v>
      </c>
      <c r="E18056" s="1" t="s">
        <v>14</v>
      </c>
      <c r="F18056" t="s">
        <v>3454</v>
      </c>
      <c r="G18056">
        <v>0</v>
      </c>
      <c r="H18056">
        <v>0</v>
      </c>
      <c r="I18056">
        <v>0</v>
      </c>
    </row>
    <row r="18057" spans="1:9" hidden="1" x14ac:dyDescent="0.3">
      <c r="A18057" s="1" t="s">
        <v>159</v>
      </c>
      <c r="B18057" s="1" t="s">
        <v>407</v>
      </c>
      <c r="C18057">
        <v>32.715699999999998</v>
      </c>
      <c r="D18057">
        <v>-117.1611</v>
      </c>
      <c r="E18057" s="1" t="s">
        <v>15</v>
      </c>
      <c r="F18057" t="s">
        <v>3690</v>
      </c>
      <c r="G18057">
        <v>0</v>
      </c>
      <c r="H18057">
        <v>0</v>
      </c>
      <c r="I18057">
        <v>0</v>
      </c>
    </row>
    <row r="18058" spans="1:9" hidden="1" x14ac:dyDescent="0.3">
      <c r="A18058" s="1" t="s">
        <v>159</v>
      </c>
      <c r="B18058" s="1" t="s">
        <v>407</v>
      </c>
      <c r="C18058">
        <v>32.715699999999998</v>
      </c>
      <c r="D18058">
        <v>-117.1611</v>
      </c>
      <c r="E18058" s="1" t="s">
        <v>16</v>
      </c>
      <c r="F18058" t="s">
        <v>3926</v>
      </c>
      <c r="G18058">
        <v>0</v>
      </c>
      <c r="H18058">
        <v>0</v>
      </c>
      <c r="I18058">
        <v>0</v>
      </c>
    </row>
    <row r="18059" spans="1:9" hidden="1" x14ac:dyDescent="0.3">
      <c r="A18059" s="1" t="s">
        <v>159</v>
      </c>
      <c r="B18059" s="1" t="s">
        <v>407</v>
      </c>
      <c r="C18059">
        <v>32.715699999999998</v>
      </c>
      <c r="D18059">
        <v>-117.1611</v>
      </c>
      <c r="E18059" s="1" t="s">
        <v>17</v>
      </c>
      <c r="F18059" t="s">
        <v>4161</v>
      </c>
      <c r="G18059">
        <v>0</v>
      </c>
      <c r="H18059">
        <v>0</v>
      </c>
      <c r="I18059">
        <v>0</v>
      </c>
    </row>
    <row r="18060" spans="1:9" hidden="1" x14ac:dyDescent="0.3">
      <c r="A18060" s="1" t="s">
        <v>159</v>
      </c>
      <c r="B18060" s="1" t="s">
        <v>407</v>
      </c>
      <c r="C18060">
        <v>32.715699999999998</v>
      </c>
      <c r="D18060">
        <v>-117.1611</v>
      </c>
      <c r="E18060" s="1" t="s">
        <v>18</v>
      </c>
      <c r="F18060" t="s">
        <v>4396</v>
      </c>
      <c r="G18060">
        <v>0</v>
      </c>
      <c r="H18060">
        <v>0</v>
      </c>
      <c r="I18060">
        <v>0</v>
      </c>
    </row>
    <row r="18061" spans="1:9" hidden="1" x14ac:dyDescent="0.3">
      <c r="A18061" s="1" t="s">
        <v>159</v>
      </c>
      <c r="B18061" s="1" t="s">
        <v>407</v>
      </c>
      <c r="C18061">
        <v>32.715699999999998</v>
      </c>
      <c r="D18061">
        <v>-117.1611</v>
      </c>
      <c r="E18061" s="1" t="s">
        <v>19</v>
      </c>
      <c r="F18061" t="s">
        <v>4631</v>
      </c>
      <c r="G18061">
        <v>0</v>
      </c>
      <c r="H18061">
        <v>0</v>
      </c>
      <c r="I18061">
        <v>0</v>
      </c>
    </row>
    <row r="18062" spans="1:9" hidden="1" x14ac:dyDescent="0.3">
      <c r="A18062" s="1" t="s">
        <v>159</v>
      </c>
      <c r="B18062" s="1" t="s">
        <v>407</v>
      </c>
      <c r="C18062">
        <v>32.715699999999998</v>
      </c>
      <c r="D18062">
        <v>-117.1611</v>
      </c>
      <c r="E18062" s="1" t="s">
        <v>20</v>
      </c>
      <c r="F18062" t="s">
        <v>4866</v>
      </c>
      <c r="G18062">
        <v>0</v>
      </c>
      <c r="H18062">
        <v>0</v>
      </c>
      <c r="I18062">
        <v>0</v>
      </c>
    </row>
    <row r="18063" spans="1:9" hidden="1" x14ac:dyDescent="0.3">
      <c r="A18063" s="1" t="s">
        <v>159</v>
      </c>
      <c r="B18063" s="1" t="s">
        <v>407</v>
      </c>
      <c r="C18063">
        <v>32.715699999999998</v>
      </c>
      <c r="D18063">
        <v>-117.1611</v>
      </c>
      <c r="E18063" s="1" t="s">
        <v>21</v>
      </c>
      <c r="F18063" t="s">
        <v>5101</v>
      </c>
      <c r="G18063">
        <v>0</v>
      </c>
      <c r="H18063">
        <v>0</v>
      </c>
      <c r="I18063">
        <v>0</v>
      </c>
    </row>
    <row r="18064" spans="1:9" hidden="1" x14ac:dyDescent="0.3">
      <c r="A18064" s="1" t="s">
        <v>159</v>
      </c>
      <c r="B18064" s="1" t="s">
        <v>407</v>
      </c>
      <c r="C18064">
        <v>32.715699999999998</v>
      </c>
      <c r="D18064">
        <v>-117.1611</v>
      </c>
      <c r="E18064" s="1" t="s">
        <v>22</v>
      </c>
      <c r="F18064" t="s">
        <v>5336</v>
      </c>
      <c r="G18064">
        <v>0</v>
      </c>
      <c r="H18064">
        <v>0</v>
      </c>
      <c r="I18064">
        <v>0</v>
      </c>
    </row>
    <row r="18065" spans="1:9" hidden="1" x14ac:dyDescent="0.3">
      <c r="A18065" s="1" t="s">
        <v>159</v>
      </c>
      <c r="B18065" s="1" t="s">
        <v>407</v>
      </c>
      <c r="C18065">
        <v>32.715699999999998</v>
      </c>
      <c r="D18065">
        <v>-117.1611</v>
      </c>
      <c r="E18065" s="1" t="s">
        <v>23</v>
      </c>
      <c r="F18065" t="s">
        <v>5571</v>
      </c>
      <c r="G18065">
        <v>0</v>
      </c>
      <c r="H18065">
        <v>0</v>
      </c>
      <c r="I18065">
        <v>0</v>
      </c>
    </row>
    <row r="18066" spans="1:9" hidden="1" x14ac:dyDescent="0.3">
      <c r="A18066" s="1" t="s">
        <v>159</v>
      </c>
      <c r="B18066" s="1" t="s">
        <v>407</v>
      </c>
      <c r="C18066">
        <v>32.715699999999998</v>
      </c>
      <c r="D18066">
        <v>-117.1611</v>
      </c>
      <c r="E18066" s="1" t="s">
        <v>24</v>
      </c>
      <c r="F18066" t="s">
        <v>17943</v>
      </c>
      <c r="G18066">
        <v>0</v>
      </c>
      <c r="H18066">
        <v>1</v>
      </c>
      <c r="I18066">
        <v>0</v>
      </c>
    </row>
    <row r="18067" spans="1:9" hidden="1" x14ac:dyDescent="0.3">
      <c r="A18067" s="1" t="s">
        <v>159</v>
      </c>
      <c r="B18067" s="1" t="s">
        <v>407</v>
      </c>
      <c r="C18067">
        <v>32.715699999999998</v>
      </c>
      <c r="D18067">
        <v>-117.1611</v>
      </c>
      <c r="E18067" s="1" t="s">
        <v>25</v>
      </c>
      <c r="F18067" t="s">
        <v>17944</v>
      </c>
      <c r="G18067">
        <v>0</v>
      </c>
      <c r="H18067">
        <v>1</v>
      </c>
      <c r="I18067">
        <v>0</v>
      </c>
    </row>
    <row r="18068" spans="1:9" hidden="1" x14ac:dyDescent="0.3">
      <c r="A18068" s="1" t="s">
        <v>159</v>
      </c>
      <c r="B18068" s="1" t="s">
        <v>407</v>
      </c>
      <c r="C18068">
        <v>32.715699999999998</v>
      </c>
      <c r="D18068">
        <v>-117.1611</v>
      </c>
      <c r="E18068" s="1" t="s">
        <v>26</v>
      </c>
      <c r="F18068" t="s">
        <v>17511</v>
      </c>
      <c r="G18068">
        <v>0</v>
      </c>
      <c r="H18068">
        <v>2</v>
      </c>
      <c r="I18068">
        <v>0</v>
      </c>
    </row>
    <row r="18069" spans="1:9" hidden="1" x14ac:dyDescent="0.3">
      <c r="A18069" s="1" t="s">
        <v>159</v>
      </c>
      <c r="B18069" s="1" t="s">
        <v>407</v>
      </c>
      <c r="C18069">
        <v>32.715699999999998</v>
      </c>
      <c r="D18069">
        <v>-117.1611</v>
      </c>
      <c r="E18069" s="1" t="s">
        <v>27</v>
      </c>
      <c r="F18069" t="s">
        <v>17512</v>
      </c>
      <c r="G18069">
        <v>0</v>
      </c>
      <c r="H18069">
        <v>2</v>
      </c>
      <c r="I18069">
        <v>0</v>
      </c>
    </row>
    <row r="18070" spans="1:9" hidden="1" x14ac:dyDescent="0.3">
      <c r="A18070" s="1" t="s">
        <v>159</v>
      </c>
      <c r="B18070" s="1" t="s">
        <v>407</v>
      </c>
      <c r="C18070">
        <v>32.715699999999998</v>
      </c>
      <c r="D18070">
        <v>-117.1611</v>
      </c>
      <c r="E18070" s="1" t="s">
        <v>28</v>
      </c>
      <c r="F18070" t="s">
        <v>17513</v>
      </c>
      <c r="G18070">
        <v>0</v>
      </c>
      <c r="H18070">
        <v>2</v>
      </c>
      <c r="I18070">
        <v>0</v>
      </c>
    </row>
    <row r="18071" spans="1:9" hidden="1" x14ac:dyDescent="0.3">
      <c r="A18071" s="1" t="s">
        <v>159</v>
      </c>
      <c r="B18071" s="1" t="s">
        <v>407</v>
      </c>
      <c r="C18071">
        <v>32.715699999999998</v>
      </c>
      <c r="D18071">
        <v>-117.1611</v>
      </c>
      <c r="E18071" s="1" t="s">
        <v>29</v>
      </c>
      <c r="F18071" t="s">
        <v>17514</v>
      </c>
      <c r="G18071">
        <v>0</v>
      </c>
      <c r="H18071">
        <v>2</v>
      </c>
      <c r="I18071">
        <v>0</v>
      </c>
    </row>
    <row r="18072" spans="1:9" hidden="1" x14ac:dyDescent="0.3">
      <c r="A18072" s="1" t="s">
        <v>159</v>
      </c>
      <c r="B18072" s="1" t="s">
        <v>407</v>
      </c>
      <c r="C18072">
        <v>32.715699999999998</v>
      </c>
      <c r="D18072">
        <v>-117.1611</v>
      </c>
      <c r="E18072" s="1" t="s">
        <v>30</v>
      </c>
      <c r="F18072" t="s">
        <v>17515</v>
      </c>
      <c r="G18072">
        <v>0</v>
      </c>
      <c r="H18072">
        <v>2</v>
      </c>
      <c r="I18072">
        <v>0</v>
      </c>
    </row>
    <row r="18073" spans="1:9" hidden="1" x14ac:dyDescent="0.3">
      <c r="A18073" s="1" t="s">
        <v>159</v>
      </c>
      <c r="B18073" s="1" t="s">
        <v>407</v>
      </c>
      <c r="C18073">
        <v>32.715699999999998</v>
      </c>
      <c r="D18073">
        <v>-117.1611</v>
      </c>
      <c r="E18073" s="1" t="s">
        <v>31</v>
      </c>
      <c r="F18073" t="s">
        <v>17516</v>
      </c>
      <c r="G18073">
        <v>0</v>
      </c>
      <c r="H18073">
        <v>2</v>
      </c>
      <c r="I18073">
        <v>0</v>
      </c>
    </row>
    <row r="18074" spans="1:9" hidden="1" x14ac:dyDescent="0.3">
      <c r="A18074" s="1" t="s">
        <v>159</v>
      </c>
      <c r="B18074" s="1" t="s">
        <v>407</v>
      </c>
      <c r="C18074">
        <v>32.715699999999998</v>
      </c>
      <c r="D18074">
        <v>-117.1611</v>
      </c>
      <c r="E18074" s="1" t="s">
        <v>32</v>
      </c>
      <c r="F18074" t="s">
        <v>17517</v>
      </c>
      <c r="G18074">
        <v>0</v>
      </c>
      <c r="H18074">
        <v>2</v>
      </c>
      <c r="I18074">
        <v>0</v>
      </c>
    </row>
    <row r="18075" spans="1:9" hidden="1" x14ac:dyDescent="0.3">
      <c r="A18075" s="1" t="s">
        <v>159</v>
      </c>
      <c r="B18075" s="1" t="s">
        <v>407</v>
      </c>
      <c r="C18075">
        <v>32.715699999999998</v>
      </c>
      <c r="D18075">
        <v>-117.1611</v>
      </c>
      <c r="E18075" s="1" t="s">
        <v>33</v>
      </c>
      <c r="F18075" t="s">
        <v>17518</v>
      </c>
      <c r="G18075">
        <v>0</v>
      </c>
      <c r="H18075">
        <v>2</v>
      </c>
      <c r="I18075">
        <v>0</v>
      </c>
    </row>
    <row r="18076" spans="1:9" hidden="1" x14ac:dyDescent="0.3">
      <c r="A18076" s="1" t="s">
        <v>159</v>
      </c>
      <c r="B18076" s="1" t="s">
        <v>407</v>
      </c>
      <c r="C18076">
        <v>32.715699999999998</v>
      </c>
      <c r="D18076">
        <v>-117.1611</v>
      </c>
      <c r="E18076" s="1" t="s">
        <v>34</v>
      </c>
      <c r="F18076" t="s">
        <v>17519</v>
      </c>
      <c r="G18076">
        <v>0</v>
      </c>
      <c r="H18076">
        <v>2</v>
      </c>
      <c r="I18076">
        <v>1</v>
      </c>
    </row>
    <row r="18077" spans="1:9" hidden="1" x14ac:dyDescent="0.3">
      <c r="A18077" s="1" t="s">
        <v>159</v>
      </c>
      <c r="B18077" s="1" t="s">
        <v>407</v>
      </c>
      <c r="C18077">
        <v>32.715699999999998</v>
      </c>
      <c r="D18077">
        <v>-117.1611</v>
      </c>
      <c r="E18077" s="1" t="s">
        <v>35</v>
      </c>
      <c r="F18077" t="s">
        <v>17520</v>
      </c>
      <c r="G18077">
        <v>0</v>
      </c>
      <c r="H18077">
        <v>2</v>
      </c>
      <c r="I18077">
        <v>1</v>
      </c>
    </row>
    <row r="18078" spans="1:9" hidden="1" x14ac:dyDescent="0.3">
      <c r="A18078" s="1" t="s">
        <v>159</v>
      </c>
      <c r="B18078" s="1" t="s">
        <v>407</v>
      </c>
      <c r="C18078">
        <v>32.715699999999998</v>
      </c>
      <c r="D18078">
        <v>-117.1611</v>
      </c>
      <c r="E18078" s="1" t="s">
        <v>36</v>
      </c>
      <c r="F18078" t="s">
        <v>17521</v>
      </c>
      <c r="G18078">
        <v>0</v>
      </c>
      <c r="H18078">
        <v>2</v>
      </c>
      <c r="I18078">
        <v>1</v>
      </c>
    </row>
    <row r="18079" spans="1:9" hidden="1" x14ac:dyDescent="0.3">
      <c r="A18079" s="1" t="s">
        <v>159</v>
      </c>
      <c r="B18079" s="1" t="s">
        <v>407</v>
      </c>
      <c r="C18079">
        <v>32.715699999999998</v>
      </c>
      <c r="D18079">
        <v>-117.1611</v>
      </c>
      <c r="E18079" s="1" t="s">
        <v>37</v>
      </c>
      <c r="F18079" t="s">
        <v>17522</v>
      </c>
      <c r="G18079">
        <v>0</v>
      </c>
      <c r="H18079">
        <v>2</v>
      </c>
      <c r="I18079">
        <v>1</v>
      </c>
    </row>
    <row r="18080" spans="1:9" hidden="1" x14ac:dyDescent="0.3">
      <c r="A18080" s="1" t="s">
        <v>159</v>
      </c>
      <c r="B18080" s="1" t="s">
        <v>407</v>
      </c>
      <c r="C18080">
        <v>32.715699999999998</v>
      </c>
      <c r="D18080">
        <v>-117.1611</v>
      </c>
      <c r="E18080" s="1" t="s">
        <v>38</v>
      </c>
      <c r="F18080" t="s">
        <v>17523</v>
      </c>
      <c r="G18080">
        <v>0</v>
      </c>
      <c r="H18080">
        <v>2</v>
      </c>
      <c r="I18080">
        <v>1</v>
      </c>
    </row>
    <row r="18081" spans="1:9" hidden="1" x14ac:dyDescent="0.3">
      <c r="A18081" s="1" t="s">
        <v>159</v>
      </c>
      <c r="B18081" s="1" t="s">
        <v>407</v>
      </c>
      <c r="C18081">
        <v>32.715699999999998</v>
      </c>
      <c r="D18081">
        <v>-117.1611</v>
      </c>
      <c r="E18081" s="1" t="s">
        <v>39</v>
      </c>
      <c r="F18081" t="s">
        <v>17524</v>
      </c>
      <c r="G18081">
        <v>0</v>
      </c>
      <c r="H18081">
        <v>2</v>
      </c>
      <c r="I18081">
        <v>1</v>
      </c>
    </row>
    <row r="18082" spans="1:9" hidden="1" x14ac:dyDescent="0.3">
      <c r="A18082" s="1" t="s">
        <v>159</v>
      </c>
      <c r="B18082" s="1" t="s">
        <v>407</v>
      </c>
      <c r="C18082">
        <v>32.715699999999998</v>
      </c>
      <c r="D18082">
        <v>-117.1611</v>
      </c>
      <c r="E18082" s="1" t="s">
        <v>40</v>
      </c>
      <c r="F18082" t="s">
        <v>17525</v>
      </c>
      <c r="G18082">
        <v>0</v>
      </c>
      <c r="H18082">
        <v>2</v>
      </c>
      <c r="I18082">
        <v>1</v>
      </c>
    </row>
    <row r="18083" spans="1:9" hidden="1" x14ac:dyDescent="0.3">
      <c r="A18083" s="1" t="s">
        <v>159</v>
      </c>
      <c r="B18083" s="1" t="s">
        <v>407</v>
      </c>
      <c r="C18083">
        <v>32.715699999999998</v>
      </c>
      <c r="D18083">
        <v>-117.1611</v>
      </c>
      <c r="E18083" s="1" t="s">
        <v>41</v>
      </c>
      <c r="F18083" t="s">
        <v>17526</v>
      </c>
      <c r="G18083">
        <v>0</v>
      </c>
      <c r="H18083">
        <v>2</v>
      </c>
      <c r="I18083">
        <v>1</v>
      </c>
    </row>
    <row r="18084" spans="1:9" hidden="1" x14ac:dyDescent="0.3">
      <c r="A18084" s="1" t="s">
        <v>159</v>
      </c>
      <c r="B18084" s="1" t="s">
        <v>407</v>
      </c>
      <c r="C18084">
        <v>32.715699999999998</v>
      </c>
      <c r="D18084">
        <v>-117.1611</v>
      </c>
      <c r="E18084" s="1" t="s">
        <v>42</v>
      </c>
      <c r="F18084" t="s">
        <v>17527</v>
      </c>
      <c r="G18084">
        <v>0</v>
      </c>
      <c r="H18084">
        <v>2</v>
      </c>
      <c r="I18084">
        <v>1</v>
      </c>
    </row>
    <row r="18085" spans="1:9" hidden="1" x14ac:dyDescent="0.3">
      <c r="A18085" s="1" t="s">
        <v>159</v>
      </c>
      <c r="B18085" s="1" t="s">
        <v>407</v>
      </c>
      <c r="C18085">
        <v>32.715699999999998</v>
      </c>
      <c r="D18085">
        <v>-117.1611</v>
      </c>
      <c r="E18085" s="1" t="s">
        <v>43</v>
      </c>
      <c r="F18085" t="s">
        <v>17528</v>
      </c>
      <c r="G18085">
        <v>0</v>
      </c>
      <c r="H18085">
        <v>2</v>
      </c>
      <c r="I18085">
        <v>1</v>
      </c>
    </row>
    <row r="18086" spans="1:9" hidden="1" x14ac:dyDescent="0.3">
      <c r="A18086" s="1" t="s">
        <v>159</v>
      </c>
      <c r="B18086" s="1" t="s">
        <v>407</v>
      </c>
      <c r="C18086">
        <v>32.715699999999998</v>
      </c>
      <c r="D18086">
        <v>-117.1611</v>
      </c>
      <c r="E18086" s="1" t="s">
        <v>44</v>
      </c>
      <c r="F18086" t="s">
        <v>17529</v>
      </c>
      <c r="G18086">
        <v>0</v>
      </c>
      <c r="H18086">
        <v>2</v>
      </c>
      <c r="I18086">
        <v>1</v>
      </c>
    </row>
    <row r="18087" spans="1:9" hidden="1" x14ac:dyDescent="0.3">
      <c r="A18087" s="1" t="s">
        <v>159</v>
      </c>
      <c r="B18087" s="1" t="s">
        <v>407</v>
      </c>
      <c r="C18087">
        <v>32.715699999999998</v>
      </c>
      <c r="D18087">
        <v>-117.1611</v>
      </c>
      <c r="E18087" s="1" t="s">
        <v>45</v>
      </c>
      <c r="F18087" t="s">
        <v>17530</v>
      </c>
      <c r="G18087">
        <v>0</v>
      </c>
      <c r="H18087">
        <v>2</v>
      </c>
      <c r="I18087">
        <v>1</v>
      </c>
    </row>
    <row r="18088" spans="1:9" hidden="1" x14ac:dyDescent="0.3">
      <c r="A18088" s="1" t="s">
        <v>159</v>
      </c>
      <c r="B18088" s="1" t="s">
        <v>407</v>
      </c>
      <c r="C18088">
        <v>32.715699999999998</v>
      </c>
      <c r="D18088">
        <v>-117.1611</v>
      </c>
      <c r="E18088" s="1" t="s">
        <v>46</v>
      </c>
      <c r="F18088" t="s">
        <v>17531</v>
      </c>
      <c r="G18088">
        <v>0</v>
      </c>
      <c r="H18088">
        <v>2</v>
      </c>
      <c r="I18088">
        <v>1</v>
      </c>
    </row>
    <row r="18089" spans="1:9" hidden="1" x14ac:dyDescent="0.3">
      <c r="A18089" s="1" t="s">
        <v>159</v>
      </c>
      <c r="B18089" s="1" t="s">
        <v>407</v>
      </c>
      <c r="C18089">
        <v>32.715699999999998</v>
      </c>
      <c r="D18089">
        <v>-117.1611</v>
      </c>
      <c r="E18089" s="1" t="s">
        <v>47</v>
      </c>
      <c r="F18089" t="s">
        <v>17352</v>
      </c>
      <c r="G18089">
        <v>0</v>
      </c>
      <c r="H18089">
        <v>3</v>
      </c>
      <c r="I18089">
        <v>1</v>
      </c>
    </row>
    <row r="18090" spans="1:9" hidden="1" x14ac:dyDescent="0.3">
      <c r="A18090" s="1" t="s">
        <v>159</v>
      </c>
      <c r="B18090" s="1" t="s">
        <v>407</v>
      </c>
      <c r="C18090">
        <v>32.715699999999998</v>
      </c>
      <c r="D18090">
        <v>-117.1611</v>
      </c>
      <c r="E18090" s="1" t="s">
        <v>48</v>
      </c>
      <c r="F18090" t="s">
        <v>17353</v>
      </c>
      <c r="G18090">
        <v>0</v>
      </c>
      <c r="H18090">
        <v>3</v>
      </c>
      <c r="I18090">
        <v>1</v>
      </c>
    </row>
    <row r="18091" spans="1:9" hidden="1" x14ac:dyDescent="0.3">
      <c r="A18091" s="1" t="s">
        <v>159</v>
      </c>
      <c r="B18091" s="1" t="s">
        <v>407</v>
      </c>
      <c r="C18091">
        <v>32.715699999999998</v>
      </c>
      <c r="D18091">
        <v>-117.1611</v>
      </c>
      <c r="E18091" s="1" t="s">
        <v>49</v>
      </c>
      <c r="F18091" t="s">
        <v>17354</v>
      </c>
      <c r="G18091">
        <v>0</v>
      </c>
      <c r="H18091">
        <v>3</v>
      </c>
      <c r="I18091">
        <v>1</v>
      </c>
    </row>
    <row r="18092" spans="1:9" hidden="1" x14ac:dyDescent="0.3">
      <c r="A18092" s="1" t="s">
        <v>159</v>
      </c>
      <c r="B18092" s="1" t="s">
        <v>407</v>
      </c>
      <c r="C18092">
        <v>32.715699999999998</v>
      </c>
      <c r="D18092">
        <v>-117.1611</v>
      </c>
      <c r="E18092" s="1" t="s">
        <v>50</v>
      </c>
      <c r="F18092" t="s">
        <v>17355</v>
      </c>
      <c r="G18092">
        <v>0</v>
      </c>
      <c r="H18092">
        <v>3</v>
      </c>
      <c r="I18092">
        <v>1</v>
      </c>
    </row>
    <row r="18093" spans="1:9" hidden="1" x14ac:dyDescent="0.3">
      <c r="A18093" s="1" t="s">
        <v>159</v>
      </c>
      <c r="B18093" s="1" t="s">
        <v>407</v>
      </c>
      <c r="C18093">
        <v>32.715699999999998</v>
      </c>
      <c r="D18093">
        <v>-117.1611</v>
      </c>
      <c r="E18093" s="1" t="s">
        <v>51</v>
      </c>
      <c r="F18093" t="s">
        <v>17356</v>
      </c>
      <c r="G18093">
        <v>0</v>
      </c>
      <c r="H18093">
        <v>3</v>
      </c>
      <c r="I18093">
        <v>1</v>
      </c>
    </row>
    <row r="18094" spans="1:9" hidden="1" x14ac:dyDescent="0.3">
      <c r="A18094" s="1" t="s">
        <v>159</v>
      </c>
      <c r="B18094" s="1" t="s">
        <v>407</v>
      </c>
      <c r="C18094">
        <v>32.715699999999998</v>
      </c>
      <c r="D18094">
        <v>-117.1611</v>
      </c>
      <c r="E18094" s="1" t="s">
        <v>52</v>
      </c>
      <c r="F18094" t="s">
        <v>11277</v>
      </c>
      <c r="G18094">
        <v>0</v>
      </c>
      <c r="H18094">
        <v>0</v>
      </c>
      <c r="I18094">
        <v>0</v>
      </c>
    </row>
    <row r="18095" spans="1:9" hidden="1" x14ac:dyDescent="0.3">
      <c r="A18095" s="1" t="s">
        <v>159</v>
      </c>
      <c r="B18095" s="1" t="s">
        <v>407</v>
      </c>
      <c r="C18095">
        <v>32.715699999999998</v>
      </c>
      <c r="D18095">
        <v>-117.1611</v>
      </c>
      <c r="E18095" s="1" t="s">
        <v>53</v>
      </c>
      <c r="F18095" t="s">
        <v>11475</v>
      </c>
      <c r="G18095">
        <v>0</v>
      </c>
      <c r="H18095">
        <v>0</v>
      </c>
      <c r="I18095">
        <v>0</v>
      </c>
    </row>
    <row r="18096" spans="1:9" hidden="1" x14ac:dyDescent="0.3">
      <c r="A18096" s="1" t="s">
        <v>159</v>
      </c>
      <c r="B18096" s="1" t="s">
        <v>407</v>
      </c>
      <c r="C18096">
        <v>32.715699999999998</v>
      </c>
      <c r="D18096">
        <v>-117.1611</v>
      </c>
      <c r="E18096" s="1" t="s">
        <v>54</v>
      </c>
      <c r="F18096" t="s">
        <v>11670</v>
      </c>
      <c r="G18096">
        <v>0</v>
      </c>
      <c r="H18096">
        <v>0</v>
      </c>
      <c r="I18096">
        <v>0</v>
      </c>
    </row>
    <row r="18097" spans="1:9" hidden="1" x14ac:dyDescent="0.3">
      <c r="A18097" s="1" t="s">
        <v>159</v>
      </c>
      <c r="B18097" s="1" t="s">
        <v>407</v>
      </c>
      <c r="C18097">
        <v>32.715699999999998</v>
      </c>
      <c r="D18097">
        <v>-117.1611</v>
      </c>
      <c r="E18097" s="1" t="s">
        <v>21548</v>
      </c>
      <c r="F18097" t="s">
        <v>21896</v>
      </c>
      <c r="G18097">
        <v>0</v>
      </c>
      <c r="H18097">
        <v>0</v>
      </c>
      <c r="I18097">
        <v>0</v>
      </c>
    </row>
    <row r="18098" spans="1:9" hidden="1" x14ac:dyDescent="0.3">
      <c r="A18098" s="1" t="s">
        <v>159</v>
      </c>
      <c r="B18098" s="1" t="s">
        <v>408</v>
      </c>
      <c r="C18098">
        <v>36.576099999999997</v>
      </c>
      <c r="D18098">
        <v>-120.9876</v>
      </c>
      <c r="E18098" s="1" t="s">
        <v>4</v>
      </c>
      <c r="F18098" t="s">
        <v>1066</v>
      </c>
      <c r="G18098">
        <v>0</v>
      </c>
      <c r="H18098">
        <v>0</v>
      </c>
      <c r="I18098">
        <v>0</v>
      </c>
    </row>
    <row r="18099" spans="1:9" hidden="1" x14ac:dyDescent="0.3">
      <c r="A18099" s="1" t="s">
        <v>159</v>
      </c>
      <c r="B18099" s="1" t="s">
        <v>408</v>
      </c>
      <c r="C18099">
        <v>36.576099999999997</v>
      </c>
      <c r="D18099">
        <v>-120.9876</v>
      </c>
      <c r="E18099" s="1" t="s">
        <v>5</v>
      </c>
      <c r="F18099" t="s">
        <v>1308</v>
      </c>
      <c r="G18099">
        <v>0</v>
      </c>
      <c r="H18099">
        <v>0</v>
      </c>
      <c r="I18099">
        <v>0</v>
      </c>
    </row>
    <row r="18100" spans="1:9" hidden="1" x14ac:dyDescent="0.3">
      <c r="A18100" s="1" t="s">
        <v>159</v>
      </c>
      <c r="B18100" s="1" t="s">
        <v>408</v>
      </c>
      <c r="C18100">
        <v>36.576099999999997</v>
      </c>
      <c r="D18100">
        <v>-120.9876</v>
      </c>
      <c r="E18100" s="1" t="s">
        <v>6</v>
      </c>
      <c r="F18100" t="s">
        <v>1550</v>
      </c>
      <c r="G18100">
        <v>0</v>
      </c>
      <c r="H18100">
        <v>0</v>
      </c>
      <c r="I18100">
        <v>0</v>
      </c>
    </row>
    <row r="18101" spans="1:9" hidden="1" x14ac:dyDescent="0.3">
      <c r="A18101" s="1" t="s">
        <v>159</v>
      </c>
      <c r="B18101" s="1" t="s">
        <v>408</v>
      </c>
      <c r="C18101">
        <v>36.576099999999997</v>
      </c>
      <c r="D18101">
        <v>-120.9876</v>
      </c>
      <c r="E18101" s="1" t="s">
        <v>7</v>
      </c>
      <c r="F18101" t="s">
        <v>1791</v>
      </c>
      <c r="G18101">
        <v>0</v>
      </c>
      <c r="H18101">
        <v>0</v>
      </c>
      <c r="I18101">
        <v>0</v>
      </c>
    </row>
    <row r="18102" spans="1:9" hidden="1" x14ac:dyDescent="0.3">
      <c r="A18102" s="1" t="s">
        <v>159</v>
      </c>
      <c r="B18102" s="1" t="s">
        <v>408</v>
      </c>
      <c r="C18102">
        <v>36.576099999999997</v>
      </c>
      <c r="D18102">
        <v>-120.9876</v>
      </c>
      <c r="E18102" s="1" t="s">
        <v>8</v>
      </c>
      <c r="F18102" t="s">
        <v>2030</v>
      </c>
      <c r="G18102">
        <v>0</v>
      </c>
      <c r="H18102">
        <v>0</v>
      </c>
      <c r="I18102">
        <v>0</v>
      </c>
    </row>
    <row r="18103" spans="1:9" hidden="1" x14ac:dyDescent="0.3">
      <c r="A18103" s="1" t="s">
        <v>159</v>
      </c>
      <c r="B18103" s="1" t="s">
        <v>408</v>
      </c>
      <c r="C18103">
        <v>36.576099999999997</v>
      </c>
      <c r="D18103">
        <v>-120.9876</v>
      </c>
      <c r="E18103" s="1" t="s">
        <v>9</v>
      </c>
      <c r="F18103" t="s">
        <v>2268</v>
      </c>
      <c r="G18103">
        <v>0</v>
      </c>
      <c r="H18103">
        <v>0</v>
      </c>
      <c r="I18103">
        <v>0</v>
      </c>
    </row>
    <row r="18104" spans="1:9" hidden="1" x14ac:dyDescent="0.3">
      <c r="A18104" s="1" t="s">
        <v>159</v>
      </c>
      <c r="B18104" s="1" t="s">
        <v>408</v>
      </c>
      <c r="C18104">
        <v>36.576099999999997</v>
      </c>
      <c r="D18104">
        <v>-120.9876</v>
      </c>
      <c r="E18104" s="1" t="s">
        <v>10</v>
      </c>
      <c r="F18104" t="s">
        <v>2506</v>
      </c>
      <c r="G18104">
        <v>0</v>
      </c>
      <c r="H18104">
        <v>0</v>
      </c>
      <c r="I18104">
        <v>0</v>
      </c>
    </row>
    <row r="18105" spans="1:9" hidden="1" x14ac:dyDescent="0.3">
      <c r="A18105" s="1" t="s">
        <v>159</v>
      </c>
      <c r="B18105" s="1" t="s">
        <v>408</v>
      </c>
      <c r="C18105">
        <v>36.576099999999997</v>
      </c>
      <c r="D18105">
        <v>-120.9876</v>
      </c>
      <c r="E18105" s="1" t="s">
        <v>11</v>
      </c>
      <c r="F18105" t="s">
        <v>2744</v>
      </c>
      <c r="G18105">
        <v>0</v>
      </c>
      <c r="H18105">
        <v>0</v>
      </c>
      <c r="I18105">
        <v>0</v>
      </c>
    </row>
    <row r="18106" spans="1:9" hidden="1" x14ac:dyDescent="0.3">
      <c r="A18106" s="1" t="s">
        <v>159</v>
      </c>
      <c r="B18106" s="1" t="s">
        <v>408</v>
      </c>
      <c r="C18106">
        <v>36.576099999999997</v>
      </c>
      <c r="D18106">
        <v>-120.9876</v>
      </c>
      <c r="E18106" s="1" t="s">
        <v>12</v>
      </c>
      <c r="F18106" t="s">
        <v>2982</v>
      </c>
      <c r="G18106">
        <v>0</v>
      </c>
      <c r="H18106">
        <v>0</v>
      </c>
      <c r="I18106">
        <v>0</v>
      </c>
    </row>
    <row r="18107" spans="1:9" hidden="1" x14ac:dyDescent="0.3">
      <c r="A18107" s="1" t="s">
        <v>159</v>
      </c>
      <c r="B18107" s="1" t="s">
        <v>408</v>
      </c>
      <c r="C18107">
        <v>36.576099999999997</v>
      </c>
      <c r="D18107">
        <v>-120.9876</v>
      </c>
      <c r="E18107" s="1" t="s">
        <v>13</v>
      </c>
      <c r="F18107" t="s">
        <v>3219</v>
      </c>
      <c r="G18107">
        <v>0</v>
      </c>
      <c r="H18107">
        <v>0</v>
      </c>
      <c r="I18107">
        <v>0</v>
      </c>
    </row>
    <row r="18108" spans="1:9" hidden="1" x14ac:dyDescent="0.3">
      <c r="A18108" s="1" t="s">
        <v>159</v>
      </c>
      <c r="B18108" s="1" t="s">
        <v>408</v>
      </c>
      <c r="C18108">
        <v>36.576099999999997</v>
      </c>
      <c r="D18108">
        <v>-120.9876</v>
      </c>
      <c r="E18108" s="1" t="s">
        <v>14</v>
      </c>
      <c r="F18108" t="s">
        <v>3455</v>
      </c>
      <c r="G18108">
        <v>0</v>
      </c>
      <c r="H18108">
        <v>0</v>
      </c>
      <c r="I18108">
        <v>0</v>
      </c>
    </row>
    <row r="18109" spans="1:9" hidden="1" x14ac:dyDescent="0.3">
      <c r="A18109" s="1" t="s">
        <v>159</v>
      </c>
      <c r="B18109" s="1" t="s">
        <v>408</v>
      </c>
      <c r="C18109">
        <v>36.576099999999997</v>
      </c>
      <c r="D18109">
        <v>-120.9876</v>
      </c>
      <c r="E18109" s="1" t="s">
        <v>15</v>
      </c>
      <c r="F18109" t="s">
        <v>3691</v>
      </c>
      <c r="G18109">
        <v>0</v>
      </c>
      <c r="H18109">
        <v>0</v>
      </c>
      <c r="I18109">
        <v>0</v>
      </c>
    </row>
    <row r="18110" spans="1:9" hidden="1" x14ac:dyDescent="0.3">
      <c r="A18110" s="1" t="s">
        <v>159</v>
      </c>
      <c r="B18110" s="1" t="s">
        <v>408</v>
      </c>
      <c r="C18110">
        <v>36.576099999999997</v>
      </c>
      <c r="D18110">
        <v>-120.9876</v>
      </c>
      <c r="E18110" s="1" t="s">
        <v>16</v>
      </c>
      <c r="F18110" t="s">
        <v>17532</v>
      </c>
      <c r="G18110">
        <v>0</v>
      </c>
      <c r="H18110">
        <v>2</v>
      </c>
      <c r="I18110">
        <v>0</v>
      </c>
    </row>
    <row r="18111" spans="1:9" hidden="1" x14ac:dyDescent="0.3">
      <c r="A18111" s="1" t="s">
        <v>159</v>
      </c>
      <c r="B18111" s="1" t="s">
        <v>408</v>
      </c>
      <c r="C18111">
        <v>36.576099999999997</v>
      </c>
      <c r="D18111">
        <v>-120.9876</v>
      </c>
      <c r="E18111" s="1" t="s">
        <v>17</v>
      </c>
      <c r="F18111" t="s">
        <v>17533</v>
      </c>
      <c r="G18111">
        <v>0</v>
      </c>
      <c r="H18111">
        <v>2</v>
      </c>
      <c r="I18111">
        <v>0</v>
      </c>
    </row>
    <row r="18112" spans="1:9" hidden="1" x14ac:dyDescent="0.3">
      <c r="A18112" s="1" t="s">
        <v>159</v>
      </c>
      <c r="B18112" s="1" t="s">
        <v>408</v>
      </c>
      <c r="C18112">
        <v>36.576099999999997</v>
      </c>
      <c r="D18112">
        <v>-120.9876</v>
      </c>
      <c r="E18112" s="1" t="s">
        <v>18</v>
      </c>
      <c r="F18112" t="s">
        <v>17534</v>
      </c>
      <c r="G18112">
        <v>0</v>
      </c>
      <c r="H18112">
        <v>2</v>
      </c>
      <c r="I18112">
        <v>0</v>
      </c>
    </row>
    <row r="18113" spans="1:9" hidden="1" x14ac:dyDescent="0.3">
      <c r="A18113" s="1" t="s">
        <v>159</v>
      </c>
      <c r="B18113" s="1" t="s">
        <v>408</v>
      </c>
      <c r="C18113">
        <v>36.576099999999997</v>
      </c>
      <c r="D18113">
        <v>-120.9876</v>
      </c>
      <c r="E18113" s="1" t="s">
        <v>19</v>
      </c>
      <c r="F18113" t="s">
        <v>17535</v>
      </c>
      <c r="G18113">
        <v>0</v>
      </c>
      <c r="H18113">
        <v>2</v>
      </c>
      <c r="I18113">
        <v>0</v>
      </c>
    </row>
    <row r="18114" spans="1:9" hidden="1" x14ac:dyDescent="0.3">
      <c r="A18114" s="1" t="s">
        <v>159</v>
      </c>
      <c r="B18114" s="1" t="s">
        <v>408</v>
      </c>
      <c r="C18114">
        <v>36.576099999999997</v>
      </c>
      <c r="D18114">
        <v>-120.9876</v>
      </c>
      <c r="E18114" s="1" t="s">
        <v>20</v>
      </c>
      <c r="F18114" t="s">
        <v>17536</v>
      </c>
      <c r="G18114">
        <v>0</v>
      </c>
      <c r="H18114">
        <v>2</v>
      </c>
      <c r="I18114">
        <v>0</v>
      </c>
    </row>
    <row r="18115" spans="1:9" hidden="1" x14ac:dyDescent="0.3">
      <c r="A18115" s="1" t="s">
        <v>159</v>
      </c>
      <c r="B18115" s="1" t="s">
        <v>408</v>
      </c>
      <c r="C18115">
        <v>36.576099999999997</v>
      </c>
      <c r="D18115">
        <v>-120.9876</v>
      </c>
      <c r="E18115" s="1" t="s">
        <v>21</v>
      </c>
      <c r="F18115" t="s">
        <v>17537</v>
      </c>
      <c r="G18115">
        <v>0</v>
      </c>
      <c r="H18115">
        <v>2</v>
      </c>
      <c r="I18115">
        <v>0</v>
      </c>
    </row>
    <row r="18116" spans="1:9" hidden="1" x14ac:dyDescent="0.3">
      <c r="A18116" s="1" t="s">
        <v>159</v>
      </c>
      <c r="B18116" s="1" t="s">
        <v>408</v>
      </c>
      <c r="C18116">
        <v>36.576099999999997</v>
      </c>
      <c r="D18116">
        <v>-120.9876</v>
      </c>
      <c r="E18116" s="1" t="s">
        <v>22</v>
      </c>
      <c r="F18116" t="s">
        <v>17538</v>
      </c>
      <c r="G18116">
        <v>0</v>
      </c>
      <c r="H18116">
        <v>2</v>
      </c>
      <c r="I18116">
        <v>0</v>
      </c>
    </row>
    <row r="18117" spans="1:9" hidden="1" x14ac:dyDescent="0.3">
      <c r="A18117" s="1" t="s">
        <v>159</v>
      </c>
      <c r="B18117" s="1" t="s">
        <v>408</v>
      </c>
      <c r="C18117">
        <v>36.576099999999997</v>
      </c>
      <c r="D18117">
        <v>-120.9876</v>
      </c>
      <c r="E18117" s="1" t="s">
        <v>23</v>
      </c>
      <c r="F18117" t="s">
        <v>17539</v>
      </c>
      <c r="G18117">
        <v>0</v>
      </c>
      <c r="H18117">
        <v>2</v>
      </c>
      <c r="I18117">
        <v>0</v>
      </c>
    </row>
    <row r="18118" spans="1:9" hidden="1" x14ac:dyDescent="0.3">
      <c r="A18118" s="1" t="s">
        <v>159</v>
      </c>
      <c r="B18118" s="1" t="s">
        <v>408</v>
      </c>
      <c r="C18118">
        <v>36.576099999999997</v>
      </c>
      <c r="D18118">
        <v>-120.9876</v>
      </c>
      <c r="E18118" s="1" t="s">
        <v>24</v>
      </c>
      <c r="F18118" t="s">
        <v>17540</v>
      </c>
      <c r="G18118">
        <v>0</v>
      </c>
      <c r="H18118">
        <v>2</v>
      </c>
      <c r="I18118">
        <v>0</v>
      </c>
    </row>
    <row r="18119" spans="1:9" hidden="1" x14ac:dyDescent="0.3">
      <c r="A18119" s="1" t="s">
        <v>159</v>
      </c>
      <c r="B18119" s="1" t="s">
        <v>408</v>
      </c>
      <c r="C18119">
        <v>36.576099999999997</v>
      </c>
      <c r="D18119">
        <v>-120.9876</v>
      </c>
      <c r="E18119" s="1" t="s">
        <v>25</v>
      </c>
      <c r="F18119" t="s">
        <v>17541</v>
      </c>
      <c r="G18119">
        <v>0</v>
      </c>
      <c r="H18119">
        <v>2</v>
      </c>
      <c r="I18119">
        <v>0</v>
      </c>
    </row>
    <row r="18120" spans="1:9" hidden="1" x14ac:dyDescent="0.3">
      <c r="A18120" s="1" t="s">
        <v>159</v>
      </c>
      <c r="B18120" s="1" t="s">
        <v>408</v>
      </c>
      <c r="C18120">
        <v>36.576099999999997</v>
      </c>
      <c r="D18120">
        <v>-120.9876</v>
      </c>
      <c r="E18120" s="1" t="s">
        <v>26</v>
      </c>
      <c r="F18120" t="s">
        <v>17542</v>
      </c>
      <c r="G18120">
        <v>0</v>
      </c>
      <c r="H18120">
        <v>2</v>
      </c>
      <c r="I18120">
        <v>0</v>
      </c>
    </row>
    <row r="18121" spans="1:9" hidden="1" x14ac:dyDescent="0.3">
      <c r="A18121" s="1" t="s">
        <v>159</v>
      </c>
      <c r="B18121" s="1" t="s">
        <v>408</v>
      </c>
      <c r="C18121">
        <v>36.576099999999997</v>
      </c>
      <c r="D18121">
        <v>-120.9876</v>
      </c>
      <c r="E18121" s="1" t="s">
        <v>27</v>
      </c>
      <c r="F18121" t="s">
        <v>17543</v>
      </c>
      <c r="G18121">
        <v>0</v>
      </c>
      <c r="H18121">
        <v>2</v>
      </c>
      <c r="I18121">
        <v>0</v>
      </c>
    </row>
    <row r="18122" spans="1:9" hidden="1" x14ac:dyDescent="0.3">
      <c r="A18122" s="1" t="s">
        <v>159</v>
      </c>
      <c r="B18122" s="1" t="s">
        <v>408</v>
      </c>
      <c r="C18122">
        <v>36.576099999999997</v>
      </c>
      <c r="D18122">
        <v>-120.9876</v>
      </c>
      <c r="E18122" s="1" t="s">
        <v>28</v>
      </c>
      <c r="F18122" t="s">
        <v>17544</v>
      </c>
      <c r="G18122">
        <v>0</v>
      </c>
      <c r="H18122">
        <v>2</v>
      </c>
      <c r="I18122">
        <v>0</v>
      </c>
    </row>
    <row r="18123" spans="1:9" hidden="1" x14ac:dyDescent="0.3">
      <c r="A18123" s="1" t="s">
        <v>159</v>
      </c>
      <c r="B18123" s="1" t="s">
        <v>408</v>
      </c>
      <c r="C18123">
        <v>36.576099999999997</v>
      </c>
      <c r="D18123">
        <v>-120.9876</v>
      </c>
      <c r="E18123" s="1" t="s">
        <v>29</v>
      </c>
      <c r="F18123" t="s">
        <v>17545</v>
      </c>
      <c r="G18123">
        <v>0</v>
      </c>
      <c r="H18123">
        <v>2</v>
      </c>
      <c r="I18123">
        <v>0</v>
      </c>
    </row>
    <row r="18124" spans="1:9" hidden="1" x14ac:dyDescent="0.3">
      <c r="A18124" s="1" t="s">
        <v>159</v>
      </c>
      <c r="B18124" s="1" t="s">
        <v>408</v>
      </c>
      <c r="C18124">
        <v>36.576099999999997</v>
      </c>
      <c r="D18124">
        <v>-120.9876</v>
      </c>
      <c r="E18124" s="1" t="s">
        <v>30</v>
      </c>
      <c r="F18124" t="s">
        <v>17546</v>
      </c>
      <c r="G18124">
        <v>0</v>
      </c>
      <c r="H18124">
        <v>2</v>
      </c>
      <c r="I18124">
        <v>0</v>
      </c>
    </row>
    <row r="18125" spans="1:9" hidden="1" x14ac:dyDescent="0.3">
      <c r="A18125" s="1" t="s">
        <v>159</v>
      </c>
      <c r="B18125" s="1" t="s">
        <v>408</v>
      </c>
      <c r="C18125">
        <v>36.576099999999997</v>
      </c>
      <c r="D18125">
        <v>-120.9876</v>
      </c>
      <c r="E18125" s="1" t="s">
        <v>31</v>
      </c>
      <c r="F18125" t="s">
        <v>17547</v>
      </c>
      <c r="G18125">
        <v>0</v>
      </c>
      <c r="H18125">
        <v>2</v>
      </c>
      <c r="I18125">
        <v>0</v>
      </c>
    </row>
    <row r="18126" spans="1:9" hidden="1" x14ac:dyDescent="0.3">
      <c r="A18126" s="1" t="s">
        <v>159</v>
      </c>
      <c r="B18126" s="1" t="s">
        <v>408</v>
      </c>
      <c r="C18126">
        <v>36.576099999999997</v>
      </c>
      <c r="D18126">
        <v>-120.9876</v>
      </c>
      <c r="E18126" s="1" t="s">
        <v>32</v>
      </c>
      <c r="F18126" t="s">
        <v>17548</v>
      </c>
      <c r="G18126">
        <v>0</v>
      </c>
      <c r="H18126">
        <v>2</v>
      </c>
      <c r="I18126">
        <v>0</v>
      </c>
    </row>
    <row r="18127" spans="1:9" hidden="1" x14ac:dyDescent="0.3">
      <c r="A18127" s="1" t="s">
        <v>159</v>
      </c>
      <c r="B18127" s="1" t="s">
        <v>408</v>
      </c>
      <c r="C18127">
        <v>36.576099999999997</v>
      </c>
      <c r="D18127">
        <v>-120.9876</v>
      </c>
      <c r="E18127" s="1" t="s">
        <v>33</v>
      </c>
      <c r="F18127" t="s">
        <v>17549</v>
      </c>
      <c r="G18127">
        <v>0</v>
      </c>
      <c r="H18127">
        <v>2</v>
      </c>
      <c r="I18127">
        <v>0</v>
      </c>
    </row>
    <row r="18128" spans="1:9" hidden="1" x14ac:dyDescent="0.3">
      <c r="A18128" s="1" t="s">
        <v>159</v>
      </c>
      <c r="B18128" s="1" t="s">
        <v>408</v>
      </c>
      <c r="C18128">
        <v>36.576099999999997</v>
      </c>
      <c r="D18128">
        <v>-120.9876</v>
      </c>
      <c r="E18128" s="1" t="s">
        <v>34</v>
      </c>
      <c r="F18128" t="s">
        <v>17550</v>
      </c>
      <c r="G18128">
        <v>0</v>
      </c>
      <c r="H18128">
        <v>2</v>
      </c>
      <c r="I18128">
        <v>0</v>
      </c>
    </row>
    <row r="18129" spans="1:9" hidden="1" x14ac:dyDescent="0.3">
      <c r="A18129" s="1" t="s">
        <v>159</v>
      </c>
      <c r="B18129" s="1" t="s">
        <v>408</v>
      </c>
      <c r="C18129">
        <v>36.576099999999997</v>
      </c>
      <c r="D18129">
        <v>-120.9876</v>
      </c>
      <c r="E18129" s="1" t="s">
        <v>35</v>
      </c>
      <c r="F18129" t="s">
        <v>17551</v>
      </c>
      <c r="G18129">
        <v>0</v>
      </c>
      <c r="H18129">
        <v>2</v>
      </c>
      <c r="I18129">
        <v>0</v>
      </c>
    </row>
    <row r="18130" spans="1:9" hidden="1" x14ac:dyDescent="0.3">
      <c r="A18130" s="1" t="s">
        <v>159</v>
      </c>
      <c r="B18130" s="1" t="s">
        <v>408</v>
      </c>
      <c r="C18130">
        <v>36.576099999999997</v>
      </c>
      <c r="D18130">
        <v>-120.9876</v>
      </c>
      <c r="E18130" s="1" t="s">
        <v>36</v>
      </c>
      <c r="F18130" t="s">
        <v>17552</v>
      </c>
      <c r="G18130">
        <v>0</v>
      </c>
      <c r="H18130">
        <v>2</v>
      </c>
      <c r="I18130">
        <v>0</v>
      </c>
    </row>
    <row r="18131" spans="1:9" hidden="1" x14ac:dyDescent="0.3">
      <c r="A18131" s="1" t="s">
        <v>159</v>
      </c>
      <c r="B18131" s="1" t="s">
        <v>408</v>
      </c>
      <c r="C18131">
        <v>36.576099999999997</v>
      </c>
      <c r="D18131">
        <v>-120.9876</v>
      </c>
      <c r="E18131" s="1" t="s">
        <v>37</v>
      </c>
      <c r="F18131" t="s">
        <v>17553</v>
      </c>
      <c r="G18131">
        <v>0</v>
      </c>
      <c r="H18131">
        <v>2</v>
      </c>
      <c r="I18131">
        <v>0</v>
      </c>
    </row>
    <row r="18132" spans="1:9" hidden="1" x14ac:dyDescent="0.3">
      <c r="A18132" s="1" t="s">
        <v>159</v>
      </c>
      <c r="B18132" s="1" t="s">
        <v>408</v>
      </c>
      <c r="C18132">
        <v>36.576099999999997</v>
      </c>
      <c r="D18132">
        <v>-120.9876</v>
      </c>
      <c r="E18132" s="1" t="s">
        <v>38</v>
      </c>
      <c r="F18132" t="s">
        <v>17554</v>
      </c>
      <c r="G18132">
        <v>0</v>
      </c>
      <c r="H18132">
        <v>2</v>
      </c>
      <c r="I18132">
        <v>0</v>
      </c>
    </row>
    <row r="18133" spans="1:9" hidden="1" x14ac:dyDescent="0.3">
      <c r="A18133" s="1" t="s">
        <v>159</v>
      </c>
      <c r="B18133" s="1" t="s">
        <v>408</v>
      </c>
      <c r="C18133">
        <v>36.576099999999997</v>
      </c>
      <c r="D18133">
        <v>-120.9876</v>
      </c>
      <c r="E18133" s="1" t="s">
        <v>39</v>
      </c>
      <c r="F18133" t="s">
        <v>17555</v>
      </c>
      <c r="G18133">
        <v>0</v>
      </c>
      <c r="H18133">
        <v>2</v>
      </c>
      <c r="I18133">
        <v>0</v>
      </c>
    </row>
    <row r="18134" spans="1:9" hidden="1" x14ac:dyDescent="0.3">
      <c r="A18134" s="1" t="s">
        <v>159</v>
      </c>
      <c r="B18134" s="1" t="s">
        <v>408</v>
      </c>
      <c r="C18134">
        <v>36.576099999999997</v>
      </c>
      <c r="D18134">
        <v>-120.9876</v>
      </c>
      <c r="E18134" s="1" t="s">
        <v>40</v>
      </c>
      <c r="F18134" t="s">
        <v>17556</v>
      </c>
      <c r="G18134">
        <v>0</v>
      </c>
      <c r="H18134">
        <v>2</v>
      </c>
      <c r="I18134">
        <v>0</v>
      </c>
    </row>
    <row r="18135" spans="1:9" hidden="1" x14ac:dyDescent="0.3">
      <c r="A18135" s="1" t="s">
        <v>159</v>
      </c>
      <c r="B18135" s="1" t="s">
        <v>408</v>
      </c>
      <c r="C18135">
        <v>36.576099999999997</v>
      </c>
      <c r="D18135">
        <v>-120.9876</v>
      </c>
      <c r="E18135" s="1" t="s">
        <v>41</v>
      </c>
      <c r="F18135" t="s">
        <v>17557</v>
      </c>
      <c r="G18135">
        <v>0</v>
      </c>
      <c r="H18135">
        <v>2</v>
      </c>
      <c r="I18135">
        <v>0</v>
      </c>
    </row>
    <row r="18136" spans="1:9" hidden="1" x14ac:dyDescent="0.3">
      <c r="A18136" s="1" t="s">
        <v>159</v>
      </c>
      <c r="B18136" s="1" t="s">
        <v>408</v>
      </c>
      <c r="C18136">
        <v>36.576099999999997</v>
      </c>
      <c r="D18136">
        <v>-120.9876</v>
      </c>
      <c r="E18136" s="1" t="s">
        <v>42</v>
      </c>
      <c r="F18136" t="s">
        <v>17558</v>
      </c>
      <c r="G18136">
        <v>0</v>
      </c>
      <c r="H18136">
        <v>2</v>
      </c>
      <c r="I18136">
        <v>0</v>
      </c>
    </row>
    <row r="18137" spans="1:9" hidden="1" x14ac:dyDescent="0.3">
      <c r="A18137" s="1" t="s">
        <v>159</v>
      </c>
      <c r="B18137" s="1" t="s">
        <v>408</v>
      </c>
      <c r="C18137">
        <v>36.576099999999997</v>
      </c>
      <c r="D18137">
        <v>-120.9876</v>
      </c>
      <c r="E18137" s="1" t="s">
        <v>43</v>
      </c>
      <c r="F18137" t="s">
        <v>17559</v>
      </c>
      <c r="G18137">
        <v>0</v>
      </c>
      <c r="H18137">
        <v>2</v>
      </c>
      <c r="I18137">
        <v>0</v>
      </c>
    </row>
    <row r="18138" spans="1:9" hidden="1" x14ac:dyDescent="0.3">
      <c r="A18138" s="1" t="s">
        <v>159</v>
      </c>
      <c r="B18138" s="1" t="s">
        <v>408</v>
      </c>
      <c r="C18138">
        <v>36.576099999999997</v>
      </c>
      <c r="D18138">
        <v>-120.9876</v>
      </c>
      <c r="E18138" s="1" t="s">
        <v>44</v>
      </c>
      <c r="F18138" t="s">
        <v>17560</v>
      </c>
      <c r="G18138">
        <v>0</v>
      </c>
      <c r="H18138">
        <v>2</v>
      </c>
      <c r="I18138">
        <v>0</v>
      </c>
    </row>
    <row r="18139" spans="1:9" hidden="1" x14ac:dyDescent="0.3">
      <c r="A18139" s="1" t="s">
        <v>159</v>
      </c>
      <c r="B18139" s="1" t="s">
        <v>408</v>
      </c>
      <c r="C18139">
        <v>36.576099999999997</v>
      </c>
      <c r="D18139">
        <v>-120.9876</v>
      </c>
      <c r="E18139" s="1" t="s">
        <v>45</v>
      </c>
      <c r="F18139" t="s">
        <v>17561</v>
      </c>
      <c r="G18139">
        <v>0</v>
      </c>
      <c r="H18139">
        <v>2</v>
      </c>
      <c r="I18139">
        <v>0</v>
      </c>
    </row>
    <row r="18140" spans="1:9" hidden="1" x14ac:dyDescent="0.3">
      <c r="A18140" s="1" t="s">
        <v>159</v>
      </c>
      <c r="B18140" s="1" t="s">
        <v>408</v>
      </c>
      <c r="C18140">
        <v>36.576099999999997</v>
      </c>
      <c r="D18140">
        <v>-120.9876</v>
      </c>
      <c r="E18140" s="1" t="s">
        <v>46</v>
      </c>
      <c r="F18140" t="s">
        <v>17562</v>
      </c>
      <c r="G18140">
        <v>0</v>
      </c>
      <c r="H18140">
        <v>2</v>
      </c>
      <c r="I18140">
        <v>0</v>
      </c>
    </row>
    <row r="18141" spans="1:9" hidden="1" x14ac:dyDescent="0.3">
      <c r="A18141" s="1" t="s">
        <v>159</v>
      </c>
      <c r="B18141" s="1" t="s">
        <v>408</v>
      </c>
      <c r="C18141">
        <v>36.576099999999997</v>
      </c>
      <c r="D18141">
        <v>-120.9876</v>
      </c>
      <c r="E18141" s="1" t="s">
        <v>47</v>
      </c>
      <c r="F18141" t="s">
        <v>17563</v>
      </c>
      <c r="G18141">
        <v>0</v>
      </c>
      <c r="H18141">
        <v>2</v>
      </c>
      <c r="I18141">
        <v>0</v>
      </c>
    </row>
    <row r="18142" spans="1:9" hidden="1" x14ac:dyDescent="0.3">
      <c r="A18142" s="1" t="s">
        <v>159</v>
      </c>
      <c r="B18142" s="1" t="s">
        <v>408</v>
      </c>
      <c r="C18142">
        <v>36.576099999999997</v>
      </c>
      <c r="D18142">
        <v>-120.9876</v>
      </c>
      <c r="E18142" s="1" t="s">
        <v>48</v>
      </c>
      <c r="F18142" t="s">
        <v>17564</v>
      </c>
      <c r="G18142">
        <v>0</v>
      </c>
      <c r="H18142">
        <v>2</v>
      </c>
      <c r="I18142">
        <v>0</v>
      </c>
    </row>
    <row r="18143" spans="1:9" hidden="1" x14ac:dyDescent="0.3">
      <c r="A18143" s="1" t="s">
        <v>159</v>
      </c>
      <c r="B18143" s="1" t="s">
        <v>408</v>
      </c>
      <c r="C18143">
        <v>36.576099999999997</v>
      </c>
      <c r="D18143">
        <v>-120.9876</v>
      </c>
      <c r="E18143" s="1" t="s">
        <v>49</v>
      </c>
      <c r="F18143" t="s">
        <v>17565</v>
      </c>
      <c r="G18143">
        <v>0</v>
      </c>
      <c r="H18143">
        <v>2</v>
      </c>
      <c r="I18143">
        <v>0</v>
      </c>
    </row>
    <row r="18144" spans="1:9" hidden="1" x14ac:dyDescent="0.3">
      <c r="A18144" s="1" t="s">
        <v>159</v>
      </c>
      <c r="B18144" s="1" t="s">
        <v>408</v>
      </c>
      <c r="C18144">
        <v>36.576099999999997</v>
      </c>
      <c r="D18144">
        <v>-120.9876</v>
      </c>
      <c r="E18144" s="1" t="s">
        <v>50</v>
      </c>
      <c r="F18144" t="s">
        <v>17566</v>
      </c>
      <c r="G18144">
        <v>0</v>
      </c>
      <c r="H18144">
        <v>2</v>
      </c>
      <c r="I18144">
        <v>0</v>
      </c>
    </row>
    <row r="18145" spans="1:9" hidden="1" x14ac:dyDescent="0.3">
      <c r="A18145" s="1" t="s">
        <v>159</v>
      </c>
      <c r="B18145" s="1" t="s">
        <v>408</v>
      </c>
      <c r="C18145">
        <v>36.576099999999997</v>
      </c>
      <c r="D18145">
        <v>-120.9876</v>
      </c>
      <c r="E18145" s="1" t="s">
        <v>51</v>
      </c>
      <c r="F18145" t="s">
        <v>17567</v>
      </c>
      <c r="G18145">
        <v>0</v>
      </c>
      <c r="H18145">
        <v>2</v>
      </c>
      <c r="I18145">
        <v>0</v>
      </c>
    </row>
    <row r="18146" spans="1:9" hidden="1" x14ac:dyDescent="0.3">
      <c r="A18146" s="1" t="s">
        <v>159</v>
      </c>
      <c r="B18146" s="1" t="s">
        <v>408</v>
      </c>
      <c r="C18146">
        <v>36.576099999999997</v>
      </c>
      <c r="D18146">
        <v>-120.9876</v>
      </c>
      <c r="E18146" s="1" t="s">
        <v>52</v>
      </c>
      <c r="F18146" t="s">
        <v>11278</v>
      </c>
      <c r="G18146">
        <v>0</v>
      </c>
      <c r="H18146">
        <v>0</v>
      </c>
      <c r="I18146">
        <v>0</v>
      </c>
    </row>
    <row r="18147" spans="1:9" hidden="1" x14ac:dyDescent="0.3">
      <c r="A18147" s="1" t="s">
        <v>159</v>
      </c>
      <c r="B18147" s="1" t="s">
        <v>408</v>
      </c>
      <c r="C18147">
        <v>36.576099999999997</v>
      </c>
      <c r="D18147">
        <v>-120.9876</v>
      </c>
      <c r="E18147" s="1" t="s">
        <v>53</v>
      </c>
      <c r="F18147" t="s">
        <v>11476</v>
      </c>
      <c r="G18147">
        <v>0</v>
      </c>
      <c r="H18147">
        <v>0</v>
      </c>
      <c r="I18147">
        <v>0</v>
      </c>
    </row>
    <row r="18148" spans="1:9" hidden="1" x14ac:dyDescent="0.3">
      <c r="A18148" s="1" t="s">
        <v>159</v>
      </c>
      <c r="B18148" s="1" t="s">
        <v>408</v>
      </c>
      <c r="C18148">
        <v>36.576099999999997</v>
      </c>
      <c r="D18148">
        <v>-120.9876</v>
      </c>
      <c r="E18148" s="1" t="s">
        <v>54</v>
      </c>
      <c r="F18148" t="s">
        <v>11671</v>
      </c>
      <c r="G18148">
        <v>0</v>
      </c>
      <c r="H18148">
        <v>0</v>
      </c>
      <c r="I18148">
        <v>0</v>
      </c>
    </row>
    <row r="18149" spans="1:9" hidden="1" x14ac:dyDescent="0.3">
      <c r="A18149" s="1" t="s">
        <v>159</v>
      </c>
      <c r="B18149" s="1" t="s">
        <v>408</v>
      </c>
      <c r="C18149">
        <v>36.576099999999997</v>
      </c>
      <c r="D18149">
        <v>-120.9876</v>
      </c>
      <c r="E18149" s="1" t="s">
        <v>21548</v>
      </c>
      <c r="F18149" t="s">
        <v>21897</v>
      </c>
      <c r="G18149">
        <v>0</v>
      </c>
      <c r="H18149">
        <v>0</v>
      </c>
      <c r="I18149">
        <v>0</v>
      </c>
    </row>
    <row r="18150" spans="1:9" hidden="1" x14ac:dyDescent="0.3">
      <c r="A18150" s="1" t="s">
        <v>159</v>
      </c>
      <c r="B18150" s="1" t="s">
        <v>409</v>
      </c>
      <c r="C18150">
        <v>34.052199999999999</v>
      </c>
      <c r="D18150">
        <v>-118.2437</v>
      </c>
      <c r="E18150" s="1" t="s">
        <v>4</v>
      </c>
      <c r="F18150" t="s">
        <v>1067</v>
      </c>
      <c r="G18150">
        <v>0</v>
      </c>
      <c r="H18150">
        <v>0</v>
      </c>
      <c r="I18150">
        <v>0</v>
      </c>
    </row>
    <row r="18151" spans="1:9" hidden="1" x14ac:dyDescent="0.3">
      <c r="A18151" s="1" t="s">
        <v>159</v>
      </c>
      <c r="B18151" s="1" t="s">
        <v>409</v>
      </c>
      <c r="C18151">
        <v>34.052199999999999</v>
      </c>
      <c r="D18151">
        <v>-118.2437</v>
      </c>
      <c r="E18151" s="1" t="s">
        <v>5</v>
      </c>
      <c r="F18151" t="s">
        <v>1309</v>
      </c>
      <c r="G18151">
        <v>0</v>
      </c>
      <c r="H18151">
        <v>0</v>
      </c>
      <c r="I18151">
        <v>0</v>
      </c>
    </row>
    <row r="18152" spans="1:9" hidden="1" x14ac:dyDescent="0.3">
      <c r="A18152" s="1" t="s">
        <v>159</v>
      </c>
      <c r="B18152" s="1" t="s">
        <v>409</v>
      </c>
      <c r="C18152">
        <v>34.052199999999999</v>
      </c>
      <c r="D18152">
        <v>-118.2437</v>
      </c>
      <c r="E18152" s="1" t="s">
        <v>6</v>
      </c>
      <c r="F18152" t="s">
        <v>1551</v>
      </c>
      <c r="G18152">
        <v>0</v>
      </c>
      <c r="H18152">
        <v>0</v>
      </c>
      <c r="I18152">
        <v>0</v>
      </c>
    </row>
    <row r="18153" spans="1:9" hidden="1" x14ac:dyDescent="0.3">
      <c r="A18153" s="1" t="s">
        <v>159</v>
      </c>
      <c r="B18153" s="1" t="s">
        <v>409</v>
      </c>
      <c r="C18153">
        <v>34.052199999999999</v>
      </c>
      <c r="D18153">
        <v>-118.2437</v>
      </c>
      <c r="E18153" s="1" t="s">
        <v>7</v>
      </c>
      <c r="F18153" t="s">
        <v>1792</v>
      </c>
      <c r="G18153">
        <v>0</v>
      </c>
      <c r="H18153">
        <v>0</v>
      </c>
      <c r="I18153">
        <v>0</v>
      </c>
    </row>
    <row r="18154" spans="1:9" hidden="1" x14ac:dyDescent="0.3">
      <c r="A18154" s="1" t="s">
        <v>159</v>
      </c>
      <c r="B18154" s="1" t="s">
        <v>409</v>
      </c>
      <c r="C18154">
        <v>34.052199999999999</v>
      </c>
      <c r="D18154">
        <v>-118.2437</v>
      </c>
      <c r="E18154" s="1" t="s">
        <v>8</v>
      </c>
      <c r="F18154" t="s">
        <v>17945</v>
      </c>
      <c r="G18154">
        <v>0</v>
      </c>
      <c r="H18154">
        <v>1</v>
      </c>
      <c r="I18154">
        <v>0</v>
      </c>
    </row>
    <row r="18155" spans="1:9" hidden="1" x14ac:dyDescent="0.3">
      <c r="A18155" s="1" t="s">
        <v>159</v>
      </c>
      <c r="B18155" s="1" t="s">
        <v>409</v>
      </c>
      <c r="C18155">
        <v>34.052199999999999</v>
      </c>
      <c r="D18155">
        <v>-118.2437</v>
      </c>
      <c r="E18155" s="1" t="s">
        <v>9</v>
      </c>
      <c r="F18155" t="s">
        <v>17946</v>
      </c>
      <c r="G18155">
        <v>0</v>
      </c>
      <c r="H18155">
        <v>1</v>
      </c>
      <c r="I18155">
        <v>0</v>
      </c>
    </row>
    <row r="18156" spans="1:9" hidden="1" x14ac:dyDescent="0.3">
      <c r="A18156" s="1" t="s">
        <v>159</v>
      </c>
      <c r="B18156" s="1" t="s">
        <v>409</v>
      </c>
      <c r="C18156">
        <v>34.052199999999999</v>
      </c>
      <c r="D18156">
        <v>-118.2437</v>
      </c>
      <c r="E18156" s="1" t="s">
        <v>10</v>
      </c>
      <c r="F18156" t="s">
        <v>17947</v>
      </c>
      <c r="G18156">
        <v>0</v>
      </c>
      <c r="H18156">
        <v>1</v>
      </c>
      <c r="I18156">
        <v>0</v>
      </c>
    </row>
    <row r="18157" spans="1:9" hidden="1" x14ac:dyDescent="0.3">
      <c r="A18157" s="1" t="s">
        <v>159</v>
      </c>
      <c r="B18157" s="1" t="s">
        <v>409</v>
      </c>
      <c r="C18157">
        <v>34.052199999999999</v>
      </c>
      <c r="D18157">
        <v>-118.2437</v>
      </c>
      <c r="E18157" s="1" t="s">
        <v>11</v>
      </c>
      <c r="F18157" t="s">
        <v>17948</v>
      </c>
      <c r="G18157">
        <v>0</v>
      </c>
      <c r="H18157">
        <v>1</v>
      </c>
      <c r="I18157">
        <v>0</v>
      </c>
    </row>
    <row r="18158" spans="1:9" hidden="1" x14ac:dyDescent="0.3">
      <c r="A18158" s="1" t="s">
        <v>159</v>
      </c>
      <c r="B18158" s="1" t="s">
        <v>409</v>
      </c>
      <c r="C18158">
        <v>34.052199999999999</v>
      </c>
      <c r="D18158">
        <v>-118.2437</v>
      </c>
      <c r="E18158" s="1" t="s">
        <v>12</v>
      </c>
      <c r="F18158" t="s">
        <v>17949</v>
      </c>
      <c r="G18158">
        <v>0</v>
      </c>
      <c r="H18158">
        <v>1</v>
      </c>
      <c r="I18158">
        <v>0</v>
      </c>
    </row>
    <row r="18159" spans="1:9" hidden="1" x14ac:dyDescent="0.3">
      <c r="A18159" s="1" t="s">
        <v>159</v>
      </c>
      <c r="B18159" s="1" t="s">
        <v>409</v>
      </c>
      <c r="C18159">
        <v>34.052199999999999</v>
      </c>
      <c r="D18159">
        <v>-118.2437</v>
      </c>
      <c r="E18159" s="1" t="s">
        <v>13</v>
      </c>
      <c r="F18159" t="s">
        <v>17950</v>
      </c>
      <c r="G18159">
        <v>0</v>
      </c>
      <c r="H18159">
        <v>1</v>
      </c>
      <c r="I18159">
        <v>0</v>
      </c>
    </row>
    <row r="18160" spans="1:9" hidden="1" x14ac:dyDescent="0.3">
      <c r="A18160" s="1" t="s">
        <v>159</v>
      </c>
      <c r="B18160" s="1" t="s">
        <v>409</v>
      </c>
      <c r="C18160">
        <v>34.052199999999999</v>
      </c>
      <c r="D18160">
        <v>-118.2437</v>
      </c>
      <c r="E18160" s="1" t="s">
        <v>14</v>
      </c>
      <c r="F18160" t="s">
        <v>17951</v>
      </c>
      <c r="G18160">
        <v>0</v>
      </c>
      <c r="H18160">
        <v>1</v>
      </c>
      <c r="I18160">
        <v>0</v>
      </c>
    </row>
    <row r="18161" spans="1:9" hidden="1" x14ac:dyDescent="0.3">
      <c r="A18161" s="1" t="s">
        <v>159</v>
      </c>
      <c r="B18161" s="1" t="s">
        <v>409</v>
      </c>
      <c r="C18161">
        <v>34.052199999999999</v>
      </c>
      <c r="D18161">
        <v>-118.2437</v>
      </c>
      <c r="E18161" s="1" t="s">
        <v>15</v>
      </c>
      <c r="F18161" t="s">
        <v>17952</v>
      </c>
      <c r="G18161">
        <v>0</v>
      </c>
      <c r="H18161">
        <v>1</v>
      </c>
      <c r="I18161">
        <v>0</v>
      </c>
    </row>
    <row r="18162" spans="1:9" hidden="1" x14ac:dyDescent="0.3">
      <c r="A18162" s="1" t="s">
        <v>159</v>
      </c>
      <c r="B18162" s="1" t="s">
        <v>409</v>
      </c>
      <c r="C18162">
        <v>34.052199999999999</v>
      </c>
      <c r="D18162">
        <v>-118.2437</v>
      </c>
      <c r="E18162" s="1" t="s">
        <v>16</v>
      </c>
      <c r="F18162" t="s">
        <v>17953</v>
      </c>
      <c r="G18162">
        <v>0</v>
      </c>
      <c r="H18162">
        <v>1</v>
      </c>
      <c r="I18162">
        <v>0</v>
      </c>
    </row>
    <row r="18163" spans="1:9" hidden="1" x14ac:dyDescent="0.3">
      <c r="A18163" s="1" t="s">
        <v>159</v>
      </c>
      <c r="B18163" s="1" t="s">
        <v>409</v>
      </c>
      <c r="C18163">
        <v>34.052199999999999</v>
      </c>
      <c r="D18163">
        <v>-118.2437</v>
      </c>
      <c r="E18163" s="1" t="s">
        <v>17</v>
      </c>
      <c r="F18163" t="s">
        <v>17954</v>
      </c>
      <c r="G18163">
        <v>0</v>
      </c>
      <c r="H18163">
        <v>1</v>
      </c>
      <c r="I18163">
        <v>0</v>
      </c>
    </row>
    <row r="18164" spans="1:9" hidden="1" x14ac:dyDescent="0.3">
      <c r="A18164" s="1" t="s">
        <v>159</v>
      </c>
      <c r="B18164" s="1" t="s">
        <v>409</v>
      </c>
      <c r="C18164">
        <v>34.052199999999999</v>
      </c>
      <c r="D18164">
        <v>-118.2437</v>
      </c>
      <c r="E18164" s="1" t="s">
        <v>18</v>
      </c>
      <c r="F18164" t="s">
        <v>17955</v>
      </c>
      <c r="G18164">
        <v>0</v>
      </c>
      <c r="H18164">
        <v>1</v>
      </c>
      <c r="I18164">
        <v>0</v>
      </c>
    </row>
    <row r="18165" spans="1:9" hidden="1" x14ac:dyDescent="0.3">
      <c r="A18165" s="1" t="s">
        <v>159</v>
      </c>
      <c r="B18165" s="1" t="s">
        <v>409</v>
      </c>
      <c r="C18165">
        <v>34.052199999999999</v>
      </c>
      <c r="D18165">
        <v>-118.2437</v>
      </c>
      <c r="E18165" s="1" t="s">
        <v>19</v>
      </c>
      <c r="F18165" t="s">
        <v>17956</v>
      </c>
      <c r="G18165">
        <v>0</v>
      </c>
      <c r="H18165">
        <v>1</v>
      </c>
      <c r="I18165">
        <v>0</v>
      </c>
    </row>
    <row r="18166" spans="1:9" hidden="1" x14ac:dyDescent="0.3">
      <c r="A18166" s="1" t="s">
        <v>159</v>
      </c>
      <c r="B18166" s="1" t="s">
        <v>409</v>
      </c>
      <c r="C18166">
        <v>34.052199999999999</v>
      </c>
      <c r="D18166">
        <v>-118.2437</v>
      </c>
      <c r="E18166" s="1" t="s">
        <v>20</v>
      </c>
      <c r="F18166" t="s">
        <v>17957</v>
      </c>
      <c r="G18166">
        <v>0</v>
      </c>
      <c r="H18166">
        <v>1</v>
      </c>
      <c r="I18166">
        <v>0</v>
      </c>
    </row>
    <row r="18167" spans="1:9" hidden="1" x14ac:dyDescent="0.3">
      <c r="A18167" s="1" t="s">
        <v>159</v>
      </c>
      <c r="B18167" s="1" t="s">
        <v>409</v>
      </c>
      <c r="C18167">
        <v>34.052199999999999</v>
      </c>
      <c r="D18167">
        <v>-118.2437</v>
      </c>
      <c r="E18167" s="1" t="s">
        <v>21</v>
      </c>
      <c r="F18167" t="s">
        <v>17958</v>
      </c>
      <c r="G18167">
        <v>0</v>
      </c>
      <c r="H18167">
        <v>1</v>
      </c>
      <c r="I18167">
        <v>0</v>
      </c>
    </row>
    <row r="18168" spans="1:9" hidden="1" x14ac:dyDescent="0.3">
      <c r="A18168" s="1" t="s">
        <v>159</v>
      </c>
      <c r="B18168" s="1" t="s">
        <v>409</v>
      </c>
      <c r="C18168">
        <v>34.052199999999999</v>
      </c>
      <c r="D18168">
        <v>-118.2437</v>
      </c>
      <c r="E18168" s="1" t="s">
        <v>22</v>
      </c>
      <c r="F18168" t="s">
        <v>17959</v>
      </c>
      <c r="G18168">
        <v>0</v>
      </c>
      <c r="H18168">
        <v>1</v>
      </c>
      <c r="I18168">
        <v>0</v>
      </c>
    </row>
    <row r="18169" spans="1:9" hidden="1" x14ac:dyDescent="0.3">
      <c r="A18169" s="1" t="s">
        <v>159</v>
      </c>
      <c r="B18169" s="1" t="s">
        <v>409</v>
      </c>
      <c r="C18169">
        <v>34.052199999999999</v>
      </c>
      <c r="D18169">
        <v>-118.2437</v>
      </c>
      <c r="E18169" s="1" t="s">
        <v>23</v>
      </c>
      <c r="F18169" t="s">
        <v>17960</v>
      </c>
      <c r="G18169">
        <v>0</v>
      </c>
      <c r="H18169">
        <v>1</v>
      </c>
      <c r="I18169">
        <v>0</v>
      </c>
    </row>
    <row r="18170" spans="1:9" hidden="1" x14ac:dyDescent="0.3">
      <c r="A18170" s="1" t="s">
        <v>159</v>
      </c>
      <c r="B18170" s="1" t="s">
        <v>409</v>
      </c>
      <c r="C18170">
        <v>34.052199999999999</v>
      </c>
      <c r="D18170">
        <v>-118.2437</v>
      </c>
      <c r="E18170" s="1" t="s">
        <v>24</v>
      </c>
      <c r="F18170" t="s">
        <v>17961</v>
      </c>
      <c r="G18170">
        <v>0</v>
      </c>
      <c r="H18170">
        <v>1</v>
      </c>
      <c r="I18170">
        <v>0</v>
      </c>
    </row>
    <row r="18171" spans="1:9" hidden="1" x14ac:dyDescent="0.3">
      <c r="A18171" s="1" t="s">
        <v>159</v>
      </c>
      <c r="B18171" s="1" t="s">
        <v>409</v>
      </c>
      <c r="C18171">
        <v>34.052199999999999</v>
      </c>
      <c r="D18171">
        <v>-118.2437</v>
      </c>
      <c r="E18171" s="1" t="s">
        <v>25</v>
      </c>
      <c r="F18171" t="s">
        <v>17962</v>
      </c>
      <c r="G18171">
        <v>0</v>
      </c>
      <c r="H18171">
        <v>1</v>
      </c>
      <c r="I18171">
        <v>0</v>
      </c>
    </row>
    <row r="18172" spans="1:9" hidden="1" x14ac:dyDescent="0.3">
      <c r="A18172" s="1" t="s">
        <v>159</v>
      </c>
      <c r="B18172" s="1" t="s">
        <v>409</v>
      </c>
      <c r="C18172">
        <v>34.052199999999999</v>
      </c>
      <c r="D18172">
        <v>-118.2437</v>
      </c>
      <c r="E18172" s="1" t="s">
        <v>26</v>
      </c>
      <c r="F18172" t="s">
        <v>17963</v>
      </c>
      <c r="G18172">
        <v>0</v>
      </c>
      <c r="H18172">
        <v>1</v>
      </c>
      <c r="I18172">
        <v>0</v>
      </c>
    </row>
    <row r="18173" spans="1:9" hidden="1" x14ac:dyDescent="0.3">
      <c r="A18173" s="1" t="s">
        <v>159</v>
      </c>
      <c r="B18173" s="1" t="s">
        <v>409</v>
      </c>
      <c r="C18173">
        <v>34.052199999999999</v>
      </c>
      <c r="D18173">
        <v>-118.2437</v>
      </c>
      <c r="E18173" s="1" t="s">
        <v>27</v>
      </c>
      <c r="F18173" t="s">
        <v>17964</v>
      </c>
      <c r="G18173">
        <v>0</v>
      </c>
      <c r="H18173">
        <v>1</v>
      </c>
      <c r="I18173">
        <v>0</v>
      </c>
    </row>
    <row r="18174" spans="1:9" hidden="1" x14ac:dyDescent="0.3">
      <c r="A18174" s="1" t="s">
        <v>159</v>
      </c>
      <c r="B18174" s="1" t="s">
        <v>409</v>
      </c>
      <c r="C18174">
        <v>34.052199999999999</v>
      </c>
      <c r="D18174">
        <v>-118.2437</v>
      </c>
      <c r="E18174" s="1" t="s">
        <v>28</v>
      </c>
      <c r="F18174" t="s">
        <v>17965</v>
      </c>
      <c r="G18174">
        <v>0</v>
      </c>
      <c r="H18174">
        <v>1</v>
      </c>
      <c r="I18174">
        <v>0</v>
      </c>
    </row>
    <row r="18175" spans="1:9" hidden="1" x14ac:dyDescent="0.3">
      <c r="A18175" s="1" t="s">
        <v>159</v>
      </c>
      <c r="B18175" s="1" t="s">
        <v>409</v>
      </c>
      <c r="C18175">
        <v>34.052199999999999</v>
      </c>
      <c r="D18175">
        <v>-118.2437</v>
      </c>
      <c r="E18175" s="1" t="s">
        <v>29</v>
      </c>
      <c r="F18175" t="s">
        <v>17966</v>
      </c>
      <c r="G18175">
        <v>0</v>
      </c>
      <c r="H18175">
        <v>1</v>
      </c>
      <c r="I18175">
        <v>0</v>
      </c>
    </row>
    <row r="18176" spans="1:9" hidden="1" x14ac:dyDescent="0.3">
      <c r="A18176" s="1" t="s">
        <v>159</v>
      </c>
      <c r="B18176" s="1" t="s">
        <v>409</v>
      </c>
      <c r="C18176">
        <v>34.052199999999999</v>
      </c>
      <c r="D18176">
        <v>-118.2437</v>
      </c>
      <c r="E18176" s="1" t="s">
        <v>30</v>
      </c>
      <c r="F18176" t="s">
        <v>17967</v>
      </c>
      <c r="G18176">
        <v>0</v>
      </c>
      <c r="H18176">
        <v>1</v>
      </c>
      <c r="I18176">
        <v>0</v>
      </c>
    </row>
    <row r="18177" spans="1:9" hidden="1" x14ac:dyDescent="0.3">
      <c r="A18177" s="1" t="s">
        <v>159</v>
      </c>
      <c r="B18177" s="1" t="s">
        <v>409</v>
      </c>
      <c r="C18177">
        <v>34.052199999999999</v>
      </c>
      <c r="D18177">
        <v>-118.2437</v>
      </c>
      <c r="E18177" s="1" t="s">
        <v>31</v>
      </c>
      <c r="F18177" t="s">
        <v>17968</v>
      </c>
      <c r="G18177">
        <v>0</v>
      </c>
      <c r="H18177">
        <v>1</v>
      </c>
      <c r="I18177">
        <v>0</v>
      </c>
    </row>
    <row r="18178" spans="1:9" hidden="1" x14ac:dyDescent="0.3">
      <c r="A18178" s="1" t="s">
        <v>159</v>
      </c>
      <c r="B18178" s="1" t="s">
        <v>409</v>
      </c>
      <c r="C18178">
        <v>34.052199999999999</v>
      </c>
      <c r="D18178">
        <v>-118.2437</v>
      </c>
      <c r="E18178" s="1" t="s">
        <v>32</v>
      </c>
      <c r="F18178" t="s">
        <v>17969</v>
      </c>
      <c r="G18178">
        <v>0</v>
      </c>
      <c r="H18178">
        <v>1</v>
      </c>
      <c r="I18178">
        <v>0</v>
      </c>
    </row>
    <row r="18179" spans="1:9" hidden="1" x14ac:dyDescent="0.3">
      <c r="A18179" s="1" t="s">
        <v>159</v>
      </c>
      <c r="B18179" s="1" t="s">
        <v>409</v>
      </c>
      <c r="C18179">
        <v>34.052199999999999</v>
      </c>
      <c r="D18179">
        <v>-118.2437</v>
      </c>
      <c r="E18179" s="1" t="s">
        <v>33</v>
      </c>
      <c r="F18179" t="s">
        <v>17970</v>
      </c>
      <c r="G18179">
        <v>0</v>
      </c>
      <c r="H18179">
        <v>1</v>
      </c>
      <c r="I18179">
        <v>0</v>
      </c>
    </row>
    <row r="18180" spans="1:9" hidden="1" x14ac:dyDescent="0.3">
      <c r="A18180" s="1" t="s">
        <v>159</v>
      </c>
      <c r="B18180" s="1" t="s">
        <v>409</v>
      </c>
      <c r="C18180">
        <v>34.052199999999999</v>
      </c>
      <c r="D18180">
        <v>-118.2437</v>
      </c>
      <c r="E18180" s="1" t="s">
        <v>34</v>
      </c>
      <c r="F18180" t="s">
        <v>17971</v>
      </c>
      <c r="G18180">
        <v>0</v>
      </c>
      <c r="H18180">
        <v>1</v>
      </c>
      <c r="I18180">
        <v>0</v>
      </c>
    </row>
    <row r="18181" spans="1:9" hidden="1" x14ac:dyDescent="0.3">
      <c r="A18181" s="1" t="s">
        <v>159</v>
      </c>
      <c r="B18181" s="1" t="s">
        <v>409</v>
      </c>
      <c r="C18181">
        <v>34.052199999999999</v>
      </c>
      <c r="D18181">
        <v>-118.2437</v>
      </c>
      <c r="E18181" s="1" t="s">
        <v>35</v>
      </c>
      <c r="F18181" t="s">
        <v>17972</v>
      </c>
      <c r="G18181">
        <v>0</v>
      </c>
      <c r="H18181">
        <v>1</v>
      </c>
      <c r="I18181">
        <v>0</v>
      </c>
    </row>
    <row r="18182" spans="1:9" hidden="1" x14ac:dyDescent="0.3">
      <c r="A18182" s="1" t="s">
        <v>159</v>
      </c>
      <c r="B18182" s="1" t="s">
        <v>409</v>
      </c>
      <c r="C18182">
        <v>34.052199999999999</v>
      </c>
      <c r="D18182">
        <v>-118.2437</v>
      </c>
      <c r="E18182" s="1" t="s">
        <v>36</v>
      </c>
      <c r="F18182" t="s">
        <v>17973</v>
      </c>
      <c r="G18182">
        <v>0</v>
      </c>
      <c r="H18182">
        <v>1</v>
      </c>
      <c r="I18182">
        <v>0</v>
      </c>
    </row>
    <row r="18183" spans="1:9" hidden="1" x14ac:dyDescent="0.3">
      <c r="A18183" s="1" t="s">
        <v>159</v>
      </c>
      <c r="B18183" s="1" t="s">
        <v>409</v>
      </c>
      <c r="C18183">
        <v>34.052199999999999</v>
      </c>
      <c r="D18183">
        <v>-118.2437</v>
      </c>
      <c r="E18183" s="1" t="s">
        <v>37</v>
      </c>
      <c r="F18183" t="s">
        <v>17974</v>
      </c>
      <c r="G18183">
        <v>0</v>
      </c>
      <c r="H18183">
        <v>1</v>
      </c>
      <c r="I18183">
        <v>0</v>
      </c>
    </row>
    <row r="18184" spans="1:9" hidden="1" x14ac:dyDescent="0.3">
      <c r="A18184" s="1" t="s">
        <v>159</v>
      </c>
      <c r="B18184" s="1" t="s">
        <v>409</v>
      </c>
      <c r="C18184">
        <v>34.052199999999999</v>
      </c>
      <c r="D18184">
        <v>-118.2437</v>
      </c>
      <c r="E18184" s="1" t="s">
        <v>38</v>
      </c>
      <c r="F18184" t="s">
        <v>17975</v>
      </c>
      <c r="G18184">
        <v>0</v>
      </c>
      <c r="H18184">
        <v>1</v>
      </c>
      <c r="I18184">
        <v>0</v>
      </c>
    </row>
    <row r="18185" spans="1:9" hidden="1" x14ac:dyDescent="0.3">
      <c r="A18185" s="1" t="s">
        <v>159</v>
      </c>
      <c r="B18185" s="1" t="s">
        <v>409</v>
      </c>
      <c r="C18185">
        <v>34.052199999999999</v>
      </c>
      <c r="D18185">
        <v>-118.2437</v>
      </c>
      <c r="E18185" s="1" t="s">
        <v>39</v>
      </c>
      <c r="F18185" t="s">
        <v>17976</v>
      </c>
      <c r="G18185">
        <v>0</v>
      </c>
      <c r="H18185">
        <v>1</v>
      </c>
      <c r="I18185">
        <v>0</v>
      </c>
    </row>
    <row r="18186" spans="1:9" hidden="1" x14ac:dyDescent="0.3">
      <c r="A18186" s="1" t="s">
        <v>159</v>
      </c>
      <c r="B18186" s="1" t="s">
        <v>409</v>
      </c>
      <c r="C18186">
        <v>34.052199999999999</v>
      </c>
      <c r="D18186">
        <v>-118.2437</v>
      </c>
      <c r="E18186" s="1" t="s">
        <v>40</v>
      </c>
      <c r="F18186" t="s">
        <v>17977</v>
      </c>
      <c r="G18186">
        <v>0</v>
      </c>
      <c r="H18186">
        <v>1</v>
      </c>
      <c r="I18186">
        <v>0</v>
      </c>
    </row>
    <row r="18187" spans="1:9" hidden="1" x14ac:dyDescent="0.3">
      <c r="A18187" s="1" t="s">
        <v>159</v>
      </c>
      <c r="B18187" s="1" t="s">
        <v>409</v>
      </c>
      <c r="C18187">
        <v>34.052199999999999</v>
      </c>
      <c r="D18187">
        <v>-118.2437</v>
      </c>
      <c r="E18187" s="1" t="s">
        <v>41</v>
      </c>
      <c r="F18187" t="s">
        <v>17978</v>
      </c>
      <c r="G18187">
        <v>0</v>
      </c>
      <c r="H18187">
        <v>1</v>
      </c>
      <c r="I18187">
        <v>0</v>
      </c>
    </row>
    <row r="18188" spans="1:9" hidden="1" x14ac:dyDescent="0.3">
      <c r="A18188" s="1" t="s">
        <v>159</v>
      </c>
      <c r="B18188" s="1" t="s">
        <v>409</v>
      </c>
      <c r="C18188">
        <v>34.052199999999999</v>
      </c>
      <c r="D18188">
        <v>-118.2437</v>
      </c>
      <c r="E18188" s="1" t="s">
        <v>42</v>
      </c>
      <c r="F18188" t="s">
        <v>17979</v>
      </c>
      <c r="G18188">
        <v>0</v>
      </c>
      <c r="H18188">
        <v>1</v>
      </c>
      <c r="I18188">
        <v>0</v>
      </c>
    </row>
    <row r="18189" spans="1:9" hidden="1" x14ac:dyDescent="0.3">
      <c r="A18189" s="1" t="s">
        <v>159</v>
      </c>
      <c r="B18189" s="1" t="s">
        <v>409</v>
      </c>
      <c r="C18189">
        <v>34.052199999999999</v>
      </c>
      <c r="D18189">
        <v>-118.2437</v>
      </c>
      <c r="E18189" s="1" t="s">
        <v>43</v>
      </c>
      <c r="F18189" t="s">
        <v>17980</v>
      </c>
      <c r="G18189">
        <v>0</v>
      </c>
      <c r="H18189">
        <v>1</v>
      </c>
      <c r="I18189">
        <v>0</v>
      </c>
    </row>
    <row r="18190" spans="1:9" hidden="1" x14ac:dyDescent="0.3">
      <c r="A18190" s="1" t="s">
        <v>159</v>
      </c>
      <c r="B18190" s="1" t="s">
        <v>409</v>
      </c>
      <c r="C18190">
        <v>34.052199999999999</v>
      </c>
      <c r="D18190">
        <v>-118.2437</v>
      </c>
      <c r="E18190" s="1" t="s">
        <v>44</v>
      </c>
      <c r="F18190" t="s">
        <v>17981</v>
      </c>
      <c r="G18190">
        <v>0</v>
      </c>
      <c r="H18190">
        <v>1</v>
      </c>
      <c r="I18190">
        <v>0</v>
      </c>
    </row>
    <row r="18191" spans="1:9" hidden="1" x14ac:dyDescent="0.3">
      <c r="A18191" s="1" t="s">
        <v>159</v>
      </c>
      <c r="B18191" s="1" t="s">
        <v>409</v>
      </c>
      <c r="C18191">
        <v>34.052199999999999</v>
      </c>
      <c r="D18191">
        <v>-118.2437</v>
      </c>
      <c r="E18191" s="1" t="s">
        <v>45</v>
      </c>
      <c r="F18191" t="s">
        <v>17982</v>
      </c>
      <c r="G18191">
        <v>0</v>
      </c>
      <c r="H18191">
        <v>1</v>
      </c>
      <c r="I18191">
        <v>0</v>
      </c>
    </row>
    <row r="18192" spans="1:9" hidden="1" x14ac:dyDescent="0.3">
      <c r="A18192" s="1" t="s">
        <v>159</v>
      </c>
      <c r="B18192" s="1" t="s">
        <v>409</v>
      </c>
      <c r="C18192">
        <v>34.052199999999999</v>
      </c>
      <c r="D18192">
        <v>-118.2437</v>
      </c>
      <c r="E18192" s="1" t="s">
        <v>46</v>
      </c>
      <c r="F18192" t="s">
        <v>17357</v>
      </c>
      <c r="G18192">
        <v>0</v>
      </c>
      <c r="H18192">
        <v>7</v>
      </c>
      <c r="I18192">
        <v>0</v>
      </c>
    </row>
    <row r="18193" spans="1:9" hidden="1" x14ac:dyDescent="0.3">
      <c r="A18193" s="1" t="s">
        <v>159</v>
      </c>
      <c r="B18193" s="1" t="s">
        <v>409</v>
      </c>
      <c r="C18193">
        <v>34.052199999999999</v>
      </c>
      <c r="D18193">
        <v>-118.2437</v>
      </c>
      <c r="E18193" s="1" t="s">
        <v>47</v>
      </c>
      <c r="F18193" t="s">
        <v>17358</v>
      </c>
      <c r="G18193">
        <v>0</v>
      </c>
      <c r="H18193">
        <v>11</v>
      </c>
      <c r="I18193">
        <v>0</v>
      </c>
    </row>
    <row r="18194" spans="1:9" hidden="1" x14ac:dyDescent="0.3">
      <c r="A18194" s="1" t="s">
        <v>159</v>
      </c>
      <c r="B18194" s="1" t="s">
        <v>409</v>
      </c>
      <c r="C18194">
        <v>34.052199999999999</v>
      </c>
      <c r="D18194">
        <v>-118.2437</v>
      </c>
      <c r="E18194" s="1" t="s">
        <v>48</v>
      </c>
      <c r="F18194" t="s">
        <v>17359</v>
      </c>
      <c r="G18194">
        <v>0</v>
      </c>
      <c r="H18194">
        <v>13</v>
      </c>
      <c r="I18194">
        <v>0</v>
      </c>
    </row>
    <row r="18195" spans="1:9" hidden="1" x14ac:dyDescent="0.3">
      <c r="A18195" s="1" t="s">
        <v>159</v>
      </c>
      <c r="B18195" s="1" t="s">
        <v>409</v>
      </c>
      <c r="C18195">
        <v>34.052199999999999</v>
      </c>
      <c r="D18195">
        <v>-118.2437</v>
      </c>
      <c r="E18195" s="1" t="s">
        <v>49</v>
      </c>
      <c r="F18195" t="s">
        <v>17360</v>
      </c>
      <c r="G18195">
        <v>0</v>
      </c>
      <c r="H18195">
        <v>14</v>
      </c>
      <c r="I18195">
        <v>0</v>
      </c>
    </row>
    <row r="18196" spans="1:9" hidden="1" x14ac:dyDescent="0.3">
      <c r="A18196" s="1" t="s">
        <v>159</v>
      </c>
      <c r="B18196" s="1" t="s">
        <v>409</v>
      </c>
      <c r="C18196">
        <v>34.052199999999999</v>
      </c>
      <c r="D18196">
        <v>-118.2437</v>
      </c>
      <c r="E18196" s="1" t="s">
        <v>50</v>
      </c>
      <c r="F18196" t="s">
        <v>17361</v>
      </c>
      <c r="G18196">
        <v>0</v>
      </c>
      <c r="H18196">
        <v>14</v>
      </c>
      <c r="I18196">
        <v>0</v>
      </c>
    </row>
    <row r="18197" spans="1:9" hidden="1" x14ac:dyDescent="0.3">
      <c r="A18197" s="1" t="s">
        <v>159</v>
      </c>
      <c r="B18197" s="1" t="s">
        <v>409</v>
      </c>
      <c r="C18197">
        <v>34.052199999999999</v>
      </c>
      <c r="D18197">
        <v>-118.2437</v>
      </c>
      <c r="E18197" s="1" t="s">
        <v>51</v>
      </c>
      <c r="F18197" t="s">
        <v>17362</v>
      </c>
      <c r="G18197">
        <v>0</v>
      </c>
      <c r="H18197">
        <v>14</v>
      </c>
      <c r="I18197">
        <v>0</v>
      </c>
    </row>
    <row r="18198" spans="1:9" hidden="1" x14ac:dyDescent="0.3">
      <c r="A18198" s="1" t="s">
        <v>159</v>
      </c>
      <c r="B18198" s="1" t="s">
        <v>409</v>
      </c>
      <c r="C18198">
        <v>34.052199999999999</v>
      </c>
      <c r="D18198">
        <v>-118.2437</v>
      </c>
      <c r="E18198" s="1" t="s">
        <v>52</v>
      </c>
      <c r="F18198" t="s">
        <v>11279</v>
      </c>
      <c r="G18198">
        <v>0</v>
      </c>
      <c r="H18198">
        <v>0</v>
      </c>
      <c r="I18198">
        <v>0</v>
      </c>
    </row>
    <row r="18199" spans="1:9" hidden="1" x14ac:dyDescent="0.3">
      <c r="A18199" s="1" t="s">
        <v>159</v>
      </c>
      <c r="B18199" s="1" t="s">
        <v>409</v>
      </c>
      <c r="C18199">
        <v>34.052199999999999</v>
      </c>
      <c r="D18199">
        <v>-118.2437</v>
      </c>
      <c r="E18199" s="1" t="s">
        <v>53</v>
      </c>
      <c r="F18199" t="s">
        <v>11477</v>
      </c>
      <c r="G18199">
        <v>0</v>
      </c>
      <c r="H18199">
        <v>0</v>
      </c>
      <c r="I18199">
        <v>0</v>
      </c>
    </row>
    <row r="18200" spans="1:9" hidden="1" x14ac:dyDescent="0.3">
      <c r="A18200" s="1" t="s">
        <v>159</v>
      </c>
      <c r="B18200" s="1" t="s">
        <v>409</v>
      </c>
      <c r="C18200">
        <v>34.052199999999999</v>
      </c>
      <c r="D18200">
        <v>-118.2437</v>
      </c>
      <c r="E18200" s="1" t="s">
        <v>54</v>
      </c>
      <c r="F18200" t="s">
        <v>11672</v>
      </c>
      <c r="G18200">
        <v>0</v>
      </c>
      <c r="H18200">
        <v>0</v>
      </c>
      <c r="I18200">
        <v>0</v>
      </c>
    </row>
    <row r="18201" spans="1:9" hidden="1" x14ac:dyDescent="0.3">
      <c r="A18201" s="1" t="s">
        <v>159</v>
      </c>
      <c r="B18201" s="1" t="s">
        <v>409</v>
      </c>
      <c r="C18201">
        <v>34.052199999999999</v>
      </c>
      <c r="D18201">
        <v>-118.2437</v>
      </c>
      <c r="E18201" s="1" t="s">
        <v>21548</v>
      </c>
      <c r="F18201" t="s">
        <v>21898</v>
      </c>
      <c r="G18201">
        <v>0</v>
      </c>
      <c r="H18201">
        <v>0</v>
      </c>
      <c r="I18201">
        <v>0</v>
      </c>
    </row>
    <row r="18202" spans="1:9" hidden="1" x14ac:dyDescent="0.3">
      <c r="A18202" s="1" t="s">
        <v>159</v>
      </c>
      <c r="B18202" s="1" t="s">
        <v>410</v>
      </c>
      <c r="C18202">
        <v>47.606200000000001</v>
      </c>
      <c r="D18202">
        <v>-122.3321</v>
      </c>
      <c r="E18202" s="1" t="s">
        <v>4</v>
      </c>
      <c r="F18202" t="s">
        <v>17983</v>
      </c>
      <c r="G18202">
        <v>0</v>
      </c>
      <c r="H18202">
        <v>1</v>
      </c>
      <c r="I18202">
        <v>0</v>
      </c>
    </row>
    <row r="18203" spans="1:9" hidden="1" x14ac:dyDescent="0.3">
      <c r="A18203" s="1" t="s">
        <v>159</v>
      </c>
      <c r="B18203" s="1" t="s">
        <v>410</v>
      </c>
      <c r="C18203">
        <v>47.606200000000001</v>
      </c>
      <c r="D18203">
        <v>-122.3321</v>
      </c>
      <c r="E18203" s="1" t="s">
        <v>5</v>
      </c>
      <c r="F18203" t="s">
        <v>17984</v>
      </c>
      <c r="G18203">
        <v>0</v>
      </c>
      <c r="H18203">
        <v>1</v>
      </c>
      <c r="I18203">
        <v>0</v>
      </c>
    </row>
    <row r="18204" spans="1:9" hidden="1" x14ac:dyDescent="0.3">
      <c r="A18204" s="1" t="s">
        <v>159</v>
      </c>
      <c r="B18204" s="1" t="s">
        <v>410</v>
      </c>
      <c r="C18204">
        <v>47.606200000000001</v>
      </c>
      <c r="D18204">
        <v>-122.3321</v>
      </c>
      <c r="E18204" s="1" t="s">
        <v>6</v>
      </c>
      <c r="F18204" t="s">
        <v>17985</v>
      </c>
      <c r="G18204">
        <v>0</v>
      </c>
      <c r="H18204">
        <v>1</v>
      </c>
      <c r="I18204">
        <v>0</v>
      </c>
    </row>
    <row r="18205" spans="1:9" hidden="1" x14ac:dyDescent="0.3">
      <c r="A18205" s="1" t="s">
        <v>159</v>
      </c>
      <c r="B18205" s="1" t="s">
        <v>410</v>
      </c>
      <c r="C18205">
        <v>47.606200000000001</v>
      </c>
      <c r="D18205">
        <v>-122.3321</v>
      </c>
      <c r="E18205" s="1" t="s">
        <v>7</v>
      </c>
      <c r="F18205" t="s">
        <v>17986</v>
      </c>
      <c r="G18205">
        <v>0</v>
      </c>
      <c r="H18205">
        <v>1</v>
      </c>
      <c r="I18205">
        <v>0</v>
      </c>
    </row>
    <row r="18206" spans="1:9" hidden="1" x14ac:dyDescent="0.3">
      <c r="A18206" s="1" t="s">
        <v>159</v>
      </c>
      <c r="B18206" s="1" t="s">
        <v>410</v>
      </c>
      <c r="C18206">
        <v>47.606200000000001</v>
      </c>
      <c r="D18206">
        <v>-122.3321</v>
      </c>
      <c r="E18206" s="1" t="s">
        <v>8</v>
      </c>
      <c r="F18206" t="s">
        <v>17987</v>
      </c>
      <c r="G18206">
        <v>0</v>
      </c>
      <c r="H18206">
        <v>1</v>
      </c>
      <c r="I18206">
        <v>0</v>
      </c>
    </row>
    <row r="18207" spans="1:9" hidden="1" x14ac:dyDescent="0.3">
      <c r="A18207" s="1" t="s">
        <v>159</v>
      </c>
      <c r="B18207" s="1" t="s">
        <v>410</v>
      </c>
      <c r="C18207">
        <v>47.606200000000001</v>
      </c>
      <c r="D18207">
        <v>-122.3321</v>
      </c>
      <c r="E18207" s="1" t="s">
        <v>9</v>
      </c>
      <c r="F18207" t="s">
        <v>17988</v>
      </c>
      <c r="G18207">
        <v>0</v>
      </c>
      <c r="H18207">
        <v>1</v>
      </c>
      <c r="I18207">
        <v>0</v>
      </c>
    </row>
    <row r="18208" spans="1:9" hidden="1" x14ac:dyDescent="0.3">
      <c r="A18208" s="1" t="s">
        <v>159</v>
      </c>
      <c r="B18208" s="1" t="s">
        <v>410</v>
      </c>
      <c r="C18208">
        <v>47.606200000000001</v>
      </c>
      <c r="D18208">
        <v>-122.3321</v>
      </c>
      <c r="E18208" s="1" t="s">
        <v>10</v>
      </c>
      <c r="F18208" t="s">
        <v>17989</v>
      </c>
      <c r="G18208">
        <v>0</v>
      </c>
      <c r="H18208">
        <v>1</v>
      </c>
      <c r="I18208">
        <v>0</v>
      </c>
    </row>
    <row r="18209" spans="1:9" hidden="1" x14ac:dyDescent="0.3">
      <c r="A18209" s="1" t="s">
        <v>159</v>
      </c>
      <c r="B18209" s="1" t="s">
        <v>410</v>
      </c>
      <c r="C18209">
        <v>47.606200000000001</v>
      </c>
      <c r="D18209">
        <v>-122.3321</v>
      </c>
      <c r="E18209" s="1" t="s">
        <v>11</v>
      </c>
      <c r="F18209" t="s">
        <v>17990</v>
      </c>
      <c r="G18209">
        <v>0</v>
      </c>
      <c r="H18209">
        <v>1</v>
      </c>
      <c r="I18209">
        <v>0</v>
      </c>
    </row>
    <row r="18210" spans="1:9" hidden="1" x14ac:dyDescent="0.3">
      <c r="A18210" s="1" t="s">
        <v>159</v>
      </c>
      <c r="B18210" s="1" t="s">
        <v>410</v>
      </c>
      <c r="C18210">
        <v>47.606200000000001</v>
      </c>
      <c r="D18210">
        <v>-122.3321</v>
      </c>
      <c r="E18210" s="1" t="s">
        <v>12</v>
      </c>
      <c r="F18210" t="s">
        <v>17991</v>
      </c>
      <c r="G18210">
        <v>0</v>
      </c>
      <c r="H18210">
        <v>1</v>
      </c>
      <c r="I18210">
        <v>0</v>
      </c>
    </row>
    <row r="18211" spans="1:9" hidden="1" x14ac:dyDescent="0.3">
      <c r="A18211" s="1" t="s">
        <v>159</v>
      </c>
      <c r="B18211" s="1" t="s">
        <v>410</v>
      </c>
      <c r="C18211">
        <v>47.606200000000001</v>
      </c>
      <c r="D18211">
        <v>-122.3321</v>
      </c>
      <c r="E18211" s="1" t="s">
        <v>13</v>
      </c>
      <c r="F18211" t="s">
        <v>17992</v>
      </c>
      <c r="G18211">
        <v>0</v>
      </c>
      <c r="H18211">
        <v>1</v>
      </c>
      <c r="I18211">
        <v>0</v>
      </c>
    </row>
    <row r="18212" spans="1:9" hidden="1" x14ac:dyDescent="0.3">
      <c r="A18212" s="1" t="s">
        <v>159</v>
      </c>
      <c r="B18212" s="1" t="s">
        <v>410</v>
      </c>
      <c r="C18212">
        <v>47.606200000000001</v>
      </c>
      <c r="D18212">
        <v>-122.3321</v>
      </c>
      <c r="E18212" s="1" t="s">
        <v>14</v>
      </c>
      <c r="F18212" t="s">
        <v>17993</v>
      </c>
      <c r="G18212">
        <v>0</v>
      </c>
      <c r="H18212">
        <v>1</v>
      </c>
      <c r="I18212">
        <v>0</v>
      </c>
    </row>
    <row r="18213" spans="1:9" hidden="1" x14ac:dyDescent="0.3">
      <c r="A18213" s="1" t="s">
        <v>159</v>
      </c>
      <c r="B18213" s="1" t="s">
        <v>410</v>
      </c>
      <c r="C18213">
        <v>47.606200000000001</v>
      </c>
      <c r="D18213">
        <v>-122.3321</v>
      </c>
      <c r="E18213" s="1" t="s">
        <v>15</v>
      </c>
      <c r="F18213" t="s">
        <v>17994</v>
      </c>
      <c r="G18213">
        <v>0</v>
      </c>
      <c r="H18213">
        <v>1</v>
      </c>
      <c r="I18213">
        <v>0</v>
      </c>
    </row>
    <row r="18214" spans="1:9" hidden="1" x14ac:dyDescent="0.3">
      <c r="A18214" s="1" t="s">
        <v>159</v>
      </c>
      <c r="B18214" s="1" t="s">
        <v>410</v>
      </c>
      <c r="C18214">
        <v>47.606200000000001</v>
      </c>
      <c r="D18214">
        <v>-122.3321</v>
      </c>
      <c r="E18214" s="1" t="s">
        <v>16</v>
      </c>
      <c r="F18214" t="s">
        <v>17995</v>
      </c>
      <c r="G18214">
        <v>0</v>
      </c>
      <c r="H18214">
        <v>1</v>
      </c>
      <c r="I18214">
        <v>0</v>
      </c>
    </row>
    <row r="18215" spans="1:9" hidden="1" x14ac:dyDescent="0.3">
      <c r="A18215" s="1" t="s">
        <v>159</v>
      </c>
      <c r="B18215" s="1" t="s">
        <v>410</v>
      </c>
      <c r="C18215">
        <v>47.606200000000001</v>
      </c>
      <c r="D18215">
        <v>-122.3321</v>
      </c>
      <c r="E18215" s="1" t="s">
        <v>17</v>
      </c>
      <c r="F18215" t="s">
        <v>17996</v>
      </c>
      <c r="G18215">
        <v>0</v>
      </c>
      <c r="H18215">
        <v>1</v>
      </c>
      <c r="I18215">
        <v>0</v>
      </c>
    </row>
    <row r="18216" spans="1:9" hidden="1" x14ac:dyDescent="0.3">
      <c r="A18216" s="1" t="s">
        <v>159</v>
      </c>
      <c r="B18216" s="1" t="s">
        <v>410</v>
      </c>
      <c r="C18216">
        <v>47.606200000000001</v>
      </c>
      <c r="D18216">
        <v>-122.3321</v>
      </c>
      <c r="E18216" s="1" t="s">
        <v>18</v>
      </c>
      <c r="F18216" t="s">
        <v>17997</v>
      </c>
      <c r="G18216">
        <v>0</v>
      </c>
      <c r="H18216">
        <v>1</v>
      </c>
      <c r="I18216">
        <v>0</v>
      </c>
    </row>
    <row r="18217" spans="1:9" hidden="1" x14ac:dyDescent="0.3">
      <c r="A18217" s="1" t="s">
        <v>159</v>
      </c>
      <c r="B18217" s="1" t="s">
        <v>410</v>
      </c>
      <c r="C18217">
        <v>47.606200000000001</v>
      </c>
      <c r="D18217">
        <v>-122.3321</v>
      </c>
      <c r="E18217" s="1" t="s">
        <v>19</v>
      </c>
      <c r="F18217" t="s">
        <v>17998</v>
      </c>
      <c r="G18217">
        <v>0</v>
      </c>
      <c r="H18217">
        <v>1</v>
      </c>
      <c r="I18217">
        <v>0</v>
      </c>
    </row>
    <row r="18218" spans="1:9" hidden="1" x14ac:dyDescent="0.3">
      <c r="A18218" s="1" t="s">
        <v>159</v>
      </c>
      <c r="B18218" s="1" t="s">
        <v>410</v>
      </c>
      <c r="C18218">
        <v>47.606200000000001</v>
      </c>
      <c r="D18218">
        <v>-122.3321</v>
      </c>
      <c r="E18218" s="1" t="s">
        <v>20</v>
      </c>
      <c r="F18218" t="s">
        <v>17999</v>
      </c>
      <c r="G18218">
        <v>0</v>
      </c>
      <c r="H18218">
        <v>1</v>
      </c>
      <c r="I18218">
        <v>0</v>
      </c>
    </row>
    <row r="18219" spans="1:9" hidden="1" x14ac:dyDescent="0.3">
      <c r="A18219" s="1" t="s">
        <v>159</v>
      </c>
      <c r="B18219" s="1" t="s">
        <v>410</v>
      </c>
      <c r="C18219">
        <v>47.606200000000001</v>
      </c>
      <c r="D18219">
        <v>-122.3321</v>
      </c>
      <c r="E18219" s="1" t="s">
        <v>21</v>
      </c>
      <c r="F18219" t="s">
        <v>18000</v>
      </c>
      <c r="G18219">
        <v>0</v>
      </c>
      <c r="H18219">
        <v>1</v>
      </c>
      <c r="I18219">
        <v>0</v>
      </c>
    </row>
    <row r="18220" spans="1:9" hidden="1" x14ac:dyDescent="0.3">
      <c r="A18220" s="1" t="s">
        <v>159</v>
      </c>
      <c r="B18220" s="1" t="s">
        <v>410</v>
      </c>
      <c r="C18220">
        <v>47.606200000000001</v>
      </c>
      <c r="D18220">
        <v>-122.3321</v>
      </c>
      <c r="E18220" s="1" t="s">
        <v>22</v>
      </c>
      <c r="F18220" t="s">
        <v>18001</v>
      </c>
      <c r="G18220">
        <v>0</v>
      </c>
      <c r="H18220">
        <v>1</v>
      </c>
      <c r="I18220">
        <v>1</v>
      </c>
    </row>
    <row r="18221" spans="1:9" hidden="1" x14ac:dyDescent="0.3">
      <c r="A18221" s="1" t="s">
        <v>159</v>
      </c>
      <c r="B18221" s="1" t="s">
        <v>410</v>
      </c>
      <c r="C18221">
        <v>47.606200000000001</v>
      </c>
      <c r="D18221">
        <v>-122.3321</v>
      </c>
      <c r="E18221" s="1" t="s">
        <v>23</v>
      </c>
      <c r="F18221" t="s">
        <v>18002</v>
      </c>
      <c r="G18221">
        <v>0</v>
      </c>
      <c r="H18221">
        <v>1</v>
      </c>
      <c r="I18221">
        <v>1</v>
      </c>
    </row>
    <row r="18222" spans="1:9" hidden="1" x14ac:dyDescent="0.3">
      <c r="A18222" s="1" t="s">
        <v>159</v>
      </c>
      <c r="B18222" s="1" t="s">
        <v>410</v>
      </c>
      <c r="C18222">
        <v>47.606200000000001</v>
      </c>
      <c r="D18222">
        <v>-122.3321</v>
      </c>
      <c r="E18222" s="1" t="s">
        <v>24</v>
      </c>
      <c r="F18222" t="s">
        <v>18003</v>
      </c>
      <c r="G18222">
        <v>0</v>
      </c>
      <c r="H18222">
        <v>1</v>
      </c>
      <c r="I18222">
        <v>1</v>
      </c>
    </row>
    <row r="18223" spans="1:9" hidden="1" x14ac:dyDescent="0.3">
      <c r="A18223" s="1" t="s">
        <v>159</v>
      </c>
      <c r="B18223" s="1" t="s">
        <v>410</v>
      </c>
      <c r="C18223">
        <v>47.606200000000001</v>
      </c>
      <c r="D18223">
        <v>-122.3321</v>
      </c>
      <c r="E18223" s="1" t="s">
        <v>25</v>
      </c>
      <c r="F18223" t="s">
        <v>18004</v>
      </c>
      <c r="G18223">
        <v>0</v>
      </c>
      <c r="H18223">
        <v>1</v>
      </c>
      <c r="I18223">
        <v>1</v>
      </c>
    </row>
    <row r="18224" spans="1:9" hidden="1" x14ac:dyDescent="0.3">
      <c r="A18224" s="1" t="s">
        <v>159</v>
      </c>
      <c r="B18224" s="1" t="s">
        <v>410</v>
      </c>
      <c r="C18224">
        <v>47.606200000000001</v>
      </c>
      <c r="D18224">
        <v>-122.3321</v>
      </c>
      <c r="E18224" s="1" t="s">
        <v>26</v>
      </c>
      <c r="F18224" t="s">
        <v>18005</v>
      </c>
      <c r="G18224">
        <v>0</v>
      </c>
      <c r="H18224">
        <v>1</v>
      </c>
      <c r="I18224">
        <v>1</v>
      </c>
    </row>
    <row r="18225" spans="1:9" hidden="1" x14ac:dyDescent="0.3">
      <c r="A18225" s="1" t="s">
        <v>159</v>
      </c>
      <c r="B18225" s="1" t="s">
        <v>410</v>
      </c>
      <c r="C18225">
        <v>47.606200000000001</v>
      </c>
      <c r="D18225">
        <v>-122.3321</v>
      </c>
      <c r="E18225" s="1" t="s">
        <v>27</v>
      </c>
      <c r="F18225" t="s">
        <v>18006</v>
      </c>
      <c r="G18225">
        <v>0</v>
      </c>
      <c r="H18225">
        <v>1</v>
      </c>
      <c r="I18225">
        <v>1</v>
      </c>
    </row>
    <row r="18226" spans="1:9" hidden="1" x14ac:dyDescent="0.3">
      <c r="A18226" s="1" t="s">
        <v>159</v>
      </c>
      <c r="B18226" s="1" t="s">
        <v>410</v>
      </c>
      <c r="C18226">
        <v>47.606200000000001</v>
      </c>
      <c r="D18226">
        <v>-122.3321</v>
      </c>
      <c r="E18226" s="1" t="s">
        <v>28</v>
      </c>
      <c r="F18226" t="s">
        <v>18007</v>
      </c>
      <c r="G18226">
        <v>0</v>
      </c>
      <c r="H18226">
        <v>1</v>
      </c>
      <c r="I18226">
        <v>1</v>
      </c>
    </row>
    <row r="18227" spans="1:9" hidden="1" x14ac:dyDescent="0.3">
      <c r="A18227" s="1" t="s">
        <v>159</v>
      </c>
      <c r="B18227" s="1" t="s">
        <v>410</v>
      </c>
      <c r="C18227">
        <v>47.606200000000001</v>
      </c>
      <c r="D18227">
        <v>-122.3321</v>
      </c>
      <c r="E18227" s="1" t="s">
        <v>29</v>
      </c>
      <c r="F18227" t="s">
        <v>18008</v>
      </c>
      <c r="G18227">
        <v>0</v>
      </c>
      <c r="H18227">
        <v>1</v>
      </c>
      <c r="I18227">
        <v>1</v>
      </c>
    </row>
    <row r="18228" spans="1:9" hidden="1" x14ac:dyDescent="0.3">
      <c r="A18228" s="1" t="s">
        <v>159</v>
      </c>
      <c r="B18228" s="1" t="s">
        <v>410</v>
      </c>
      <c r="C18228">
        <v>47.606200000000001</v>
      </c>
      <c r="D18228">
        <v>-122.3321</v>
      </c>
      <c r="E18228" s="1" t="s">
        <v>30</v>
      </c>
      <c r="F18228" t="s">
        <v>18009</v>
      </c>
      <c r="G18228">
        <v>0</v>
      </c>
      <c r="H18228">
        <v>1</v>
      </c>
      <c r="I18228">
        <v>1</v>
      </c>
    </row>
    <row r="18229" spans="1:9" hidden="1" x14ac:dyDescent="0.3">
      <c r="A18229" s="1" t="s">
        <v>159</v>
      </c>
      <c r="B18229" s="1" t="s">
        <v>410</v>
      </c>
      <c r="C18229">
        <v>47.606200000000001</v>
      </c>
      <c r="D18229">
        <v>-122.3321</v>
      </c>
      <c r="E18229" s="1" t="s">
        <v>31</v>
      </c>
      <c r="F18229" t="s">
        <v>18010</v>
      </c>
      <c r="G18229">
        <v>0</v>
      </c>
      <c r="H18229">
        <v>1</v>
      </c>
      <c r="I18229">
        <v>1</v>
      </c>
    </row>
    <row r="18230" spans="1:9" hidden="1" x14ac:dyDescent="0.3">
      <c r="A18230" s="1" t="s">
        <v>159</v>
      </c>
      <c r="B18230" s="1" t="s">
        <v>410</v>
      </c>
      <c r="C18230">
        <v>47.606200000000001</v>
      </c>
      <c r="D18230">
        <v>-122.3321</v>
      </c>
      <c r="E18230" s="1" t="s">
        <v>32</v>
      </c>
      <c r="F18230" t="s">
        <v>18011</v>
      </c>
      <c r="G18230">
        <v>0</v>
      </c>
      <c r="H18230">
        <v>1</v>
      </c>
      <c r="I18230">
        <v>1</v>
      </c>
    </row>
    <row r="18231" spans="1:9" hidden="1" x14ac:dyDescent="0.3">
      <c r="A18231" s="1" t="s">
        <v>159</v>
      </c>
      <c r="B18231" s="1" t="s">
        <v>410</v>
      </c>
      <c r="C18231">
        <v>47.606200000000001</v>
      </c>
      <c r="D18231">
        <v>-122.3321</v>
      </c>
      <c r="E18231" s="1" t="s">
        <v>33</v>
      </c>
      <c r="F18231" t="s">
        <v>18012</v>
      </c>
      <c r="G18231">
        <v>0</v>
      </c>
      <c r="H18231">
        <v>1</v>
      </c>
      <c r="I18231">
        <v>1</v>
      </c>
    </row>
    <row r="18232" spans="1:9" hidden="1" x14ac:dyDescent="0.3">
      <c r="A18232" s="1" t="s">
        <v>159</v>
      </c>
      <c r="B18232" s="1" t="s">
        <v>410</v>
      </c>
      <c r="C18232">
        <v>47.606200000000001</v>
      </c>
      <c r="D18232">
        <v>-122.3321</v>
      </c>
      <c r="E18232" s="1" t="s">
        <v>34</v>
      </c>
      <c r="F18232" t="s">
        <v>18013</v>
      </c>
      <c r="G18232">
        <v>0</v>
      </c>
      <c r="H18232">
        <v>1</v>
      </c>
      <c r="I18232">
        <v>1</v>
      </c>
    </row>
    <row r="18233" spans="1:9" hidden="1" x14ac:dyDescent="0.3">
      <c r="A18233" s="1" t="s">
        <v>159</v>
      </c>
      <c r="B18233" s="1" t="s">
        <v>410</v>
      </c>
      <c r="C18233">
        <v>47.606200000000001</v>
      </c>
      <c r="D18233">
        <v>-122.3321</v>
      </c>
      <c r="E18233" s="1" t="s">
        <v>35</v>
      </c>
      <c r="F18233" t="s">
        <v>18014</v>
      </c>
      <c r="G18233">
        <v>0</v>
      </c>
      <c r="H18233">
        <v>1</v>
      </c>
      <c r="I18233">
        <v>1</v>
      </c>
    </row>
    <row r="18234" spans="1:9" hidden="1" x14ac:dyDescent="0.3">
      <c r="A18234" s="1" t="s">
        <v>159</v>
      </c>
      <c r="B18234" s="1" t="s">
        <v>410</v>
      </c>
      <c r="C18234">
        <v>47.606200000000001</v>
      </c>
      <c r="D18234">
        <v>-122.3321</v>
      </c>
      <c r="E18234" s="1" t="s">
        <v>36</v>
      </c>
      <c r="F18234" t="s">
        <v>18015</v>
      </c>
      <c r="G18234">
        <v>0</v>
      </c>
      <c r="H18234">
        <v>1</v>
      </c>
      <c r="I18234">
        <v>1</v>
      </c>
    </row>
    <row r="18235" spans="1:9" hidden="1" x14ac:dyDescent="0.3">
      <c r="A18235" s="1" t="s">
        <v>159</v>
      </c>
      <c r="B18235" s="1" t="s">
        <v>410</v>
      </c>
      <c r="C18235">
        <v>47.606200000000001</v>
      </c>
      <c r="D18235">
        <v>-122.3321</v>
      </c>
      <c r="E18235" s="1" t="s">
        <v>37</v>
      </c>
      <c r="F18235" t="s">
        <v>18016</v>
      </c>
      <c r="G18235">
        <v>0</v>
      </c>
      <c r="H18235">
        <v>1</v>
      </c>
      <c r="I18235">
        <v>1</v>
      </c>
    </row>
    <row r="18236" spans="1:9" hidden="1" x14ac:dyDescent="0.3">
      <c r="A18236" s="1" t="s">
        <v>159</v>
      </c>
      <c r="B18236" s="1" t="s">
        <v>410</v>
      </c>
      <c r="C18236">
        <v>47.606200000000001</v>
      </c>
      <c r="D18236">
        <v>-122.3321</v>
      </c>
      <c r="E18236" s="1" t="s">
        <v>38</v>
      </c>
      <c r="F18236" t="s">
        <v>18017</v>
      </c>
      <c r="G18236">
        <v>0</v>
      </c>
      <c r="H18236">
        <v>1</v>
      </c>
      <c r="I18236">
        <v>1</v>
      </c>
    </row>
    <row r="18237" spans="1:9" hidden="1" x14ac:dyDescent="0.3">
      <c r="A18237" s="1" t="s">
        <v>159</v>
      </c>
      <c r="B18237" s="1" t="s">
        <v>410</v>
      </c>
      <c r="C18237">
        <v>47.606200000000001</v>
      </c>
      <c r="D18237">
        <v>-122.3321</v>
      </c>
      <c r="E18237" s="1" t="s">
        <v>39</v>
      </c>
      <c r="F18237" t="s">
        <v>18018</v>
      </c>
      <c r="G18237">
        <v>0</v>
      </c>
      <c r="H18237">
        <v>1</v>
      </c>
      <c r="I18237">
        <v>1</v>
      </c>
    </row>
    <row r="18238" spans="1:9" hidden="1" x14ac:dyDescent="0.3">
      <c r="A18238" s="1" t="s">
        <v>159</v>
      </c>
      <c r="B18238" s="1" t="s">
        <v>410</v>
      </c>
      <c r="C18238">
        <v>47.606200000000001</v>
      </c>
      <c r="D18238">
        <v>-122.3321</v>
      </c>
      <c r="E18238" s="1" t="s">
        <v>40</v>
      </c>
      <c r="F18238" t="s">
        <v>18019</v>
      </c>
      <c r="G18238">
        <v>0</v>
      </c>
      <c r="H18238">
        <v>1</v>
      </c>
      <c r="I18238">
        <v>1</v>
      </c>
    </row>
    <row r="18239" spans="1:9" hidden="1" x14ac:dyDescent="0.3">
      <c r="A18239" s="1" t="s">
        <v>159</v>
      </c>
      <c r="B18239" s="1" t="s">
        <v>410</v>
      </c>
      <c r="C18239">
        <v>47.606200000000001</v>
      </c>
      <c r="D18239">
        <v>-122.3321</v>
      </c>
      <c r="E18239" s="1" t="s">
        <v>41</v>
      </c>
      <c r="F18239" t="s">
        <v>18020</v>
      </c>
      <c r="G18239">
        <v>0</v>
      </c>
      <c r="H18239">
        <v>1</v>
      </c>
      <c r="I18239">
        <v>1</v>
      </c>
    </row>
    <row r="18240" spans="1:9" hidden="1" x14ac:dyDescent="0.3">
      <c r="A18240" s="1" t="s">
        <v>159</v>
      </c>
      <c r="B18240" s="1" t="s">
        <v>410</v>
      </c>
      <c r="C18240">
        <v>47.606200000000001</v>
      </c>
      <c r="D18240">
        <v>-122.3321</v>
      </c>
      <c r="E18240" s="1" t="s">
        <v>42</v>
      </c>
      <c r="F18240" t="s">
        <v>17363</v>
      </c>
      <c r="G18240">
        <v>1</v>
      </c>
      <c r="H18240">
        <v>6</v>
      </c>
      <c r="I18240">
        <v>1</v>
      </c>
    </row>
    <row r="18241" spans="1:9" hidden="1" x14ac:dyDescent="0.3">
      <c r="A18241" s="1" t="s">
        <v>159</v>
      </c>
      <c r="B18241" s="1" t="s">
        <v>410</v>
      </c>
      <c r="C18241">
        <v>47.606200000000001</v>
      </c>
      <c r="D18241">
        <v>-122.3321</v>
      </c>
      <c r="E18241" s="1" t="s">
        <v>43</v>
      </c>
      <c r="F18241" t="s">
        <v>17364</v>
      </c>
      <c r="G18241">
        <v>1</v>
      </c>
      <c r="H18241">
        <v>9</v>
      </c>
      <c r="I18241">
        <v>1</v>
      </c>
    </row>
    <row r="18242" spans="1:9" hidden="1" x14ac:dyDescent="0.3">
      <c r="A18242" s="1" t="s">
        <v>159</v>
      </c>
      <c r="B18242" s="1" t="s">
        <v>410</v>
      </c>
      <c r="C18242">
        <v>47.606200000000001</v>
      </c>
      <c r="D18242">
        <v>-122.3321</v>
      </c>
      <c r="E18242" s="1" t="s">
        <v>44</v>
      </c>
      <c r="F18242" t="s">
        <v>17365</v>
      </c>
      <c r="G18242">
        <v>5</v>
      </c>
      <c r="H18242">
        <v>14</v>
      </c>
      <c r="I18242">
        <v>1</v>
      </c>
    </row>
    <row r="18243" spans="1:9" hidden="1" x14ac:dyDescent="0.3">
      <c r="A18243" s="1" t="s">
        <v>159</v>
      </c>
      <c r="B18243" s="1" t="s">
        <v>410</v>
      </c>
      <c r="C18243">
        <v>47.606200000000001</v>
      </c>
      <c r="D18243">
        <v>-122.3321</v>
      </c>
      <c r="E18243" s="1" t="s">
        <v>45</v>
      </c>
      <c r="F18243" t="s">
        <v>17366</v>
      </c>
      <c r="G18243">
        <v>6</v>
      </c>
      <c r="H18243">
        <v>21</v>
      </c>
      <c r="I18243">
        <v>1</v>
      </c>
    </row>
    <row r="18244" spans="1:9" hidden="1" x14ac:dyDescent="0.3">
      <c r="A18244" s="1" t="s">
        <v>159</v>
      </c>
      <c r="B18244" s="1" t="s">
        <v>410</v>
      </c>
      <c r="C18244">
        <v>47.606200000000001</v>
      </c>
      <c r="D18244">
        <v>-122.3321</v>
      </c>
      <c r="E18244" s="1" t="s">
        <v>46</v>
      </c>
      <c r="F18244" t="s">
        <v>17367</v>
      </c>
      <c r="G18244">
        <v>9</v>
      </c>
      <c r="H18244">
        <v>31</v>
      </c>
      <c r="I18244">
        <v>1</v>
      </c>
    </row>
    <row r="18245" spans="1:9" hidden="1" x14ac:dyDescent="0.3">
      <c r="A18245" s="1" t="s">
        <v>159</v>
      </c>
      <c r="B18245" s="1" t="s">
        <v>410</v>
      </c>
      <c r="C18245">
        <v>47.606200000000001</v>
      </c>
      <c r="D18245">
        <v>-122.3321</v>
      </c>
      <c r="E18245" s="1" t="s">
        <v>47</v>
      </c>
      <c r="F18245" t="s">
        <v>17368</v>
      </c>
      <c r="G18245">
        <v>10</v>
      </c>
      <c r="H18245">
        <v>51</v>
      </c>
      <c r="I18245">
        <v>1</v>
      </c>
    </row>
    <row r="18246" spans="1:9" hidden="1" x14ac:dyDescent="0.3">
      <c r="A18246" s="1" t="s">
        <v>159</v>
      </c>
      <c r="B18246" s="1" t="s">
        <v>410</v>
      </c>
      <c r="C18246">
        <v>47.606200000000001</v>
      </c>
      <c r="D18246">
        <v>-122.3321</v>
      </c>
      <c r="E18246" s="1" t="s">
        <v>48</v>
      </c>
      <c r="F18246" t="s">
        <v>17369</v>
      </c>
      <c r="G18246">
        <v>12</v>
      </c>
      <c r="H18246">
        <v>58</v>
      </c>
      <c r="I18246">
        <v>1</v>
      </c>
    </row>
    <row r="18247" spans="1:9" hidden="1" x14ac:dyDescent="0.3">
      <c r="A18247" s="1" t="s">
        <v>159</v>
      </c>
      <c r="B18247" s="1" t="s">
        <v>410</v>
      </c>
      <c r="C18247">
        <v>47.606200000000001</v>
      </c>
      <c r="D18247">
        <v>-122.3321</v>
      </c>
      <c r="E18247" s="1" t="s">
        <v>49</v>
      </c>
      <c r="F18247" t="s">
        <v>17370</v>
      </c>
      <c r="G18247">
        <v>15</v>
      </c>
      <c r="H18247">
        <v>71</v>
      </c>
      <c r="I18247">
        <v>1</v>
      </c>
    </row>
    <row r="18248" spans="1:9" hidden="1" x14ac:dyDescent="0.3">
      <c r="A18248" s="1" t="s">
        <v>159</v>
      </c>
      <c r="B18248" s="1" t="s">
        <v>410</v>
      </c>
      <c r="C18248">
        <v>47.606200000000001</v>
      </c>
      <c r="D18248">
        <v>-122.3321</v>
      </c>
      <c r="E18248" s="1" t="s">
        <v>50</v>
      </c>
      <c r="F18248" t="s">
        <v>17371</v>
      </c>
      <c r="G18248">
        <v>17</v>
      </c>
      <c r="H18248">
        <v>83</v>
      </c>
      <c r="I18248">
        <v>1</v>
      </c>
    </row>
    <row r="18249" spans="1:9" hidden="1" x14ac:dyDescent="0.3">
      <c r="A18249" s="1" t="s">
        <v>159</v>
      </c>
      <c r="B18249" s="1" t="s">
        <v>410</v>
      </c>
      <c r="C18249">
        <v>47.606200000000001</v>
      </c>
      <c r="D18249">
        <v>-122.3321</v>
      </c>
      <c r="E18249" s="1" t="s">
        <v>51</v>
      </c>
      <c r="F18249" t="s">
        <v>17372</v>
      </c>
      <c r="G18249">
        <v>17</v>
      </c>
      <c r="H18249">
        <v>83</v>
      </c>
      <c r="I18249">
        <v>1</v>
      </c>
    </row>
    <row r="18250" spans="1:9" hidden="1" x14ac:dyDescent="0.3">
      <c r="A18250" s="1" t="s">
        <v>159</v>
      </c>
      <c r="B18250" s="1" t="s">
        <v>410</v>
      </c>
      <c r="C18250">
        <v>47.606200000000001</v>
      </c>
      <c r="D18250">
        <v>-122.3321</v>
      </c>
      <c r="E18250" s="1" t="s">
        <v>52</v>
      </c>
      <c r="F18250" t="s">
        <v>11280</v>
      </c>
      <c r="G18250">
        <v>0</v>
      </c>
      <c r="H18250">
        <v>0</v>
      </c>
      <c r="I18250">
        <v>0</v>
      </c>
    </row>
    <row r="18251" spans="1:9" hidden="1" x14ac:dyDescent="0.3">
      <c r="A18251" s="1" t="s">
        <v>159</v>
      </c>
      <c r="B18251" s="1" t="s">
        <v>410</v>
      </c>
      <c r="C18251">
        <v>47.606200000000001</v>
      </c>
      <c r="D18251">
        <v>-122.3321</v>
      </c>
      <c r="E18251" s="1" t="s">
        <v>53</v>
      </c>
      <c r="F18251" t="s">
        <v>11478</v>
      </c>
      <c r="G18251">
        <v>0</v>
      </c>
      <c r="H18251">
        <v>0</v>
      </c>
      <c r="I18251">
        <v>0</v>
      </c>
    </row>
    <row r="18252" spans="1:9" hidden="1" x14ac:dyDescent="0.3">
      <c r="A18252" s="1" t="s">
        <v>159</v>
      </c>
      <c r="B18252" s="1" t="s">
        <v>410</v>
      </c>
      <c r="C18252">
        <v>47.606200000000001</v>
      </c>
      <c r="D18252">
        <v>-122.3321</v>
      </c>
      <c r="E18252" s="1" t="s">
        <v>54</v>
      </c>
      <c r="F18252" t="s">
        <v>11673</v>
      </c>
      <c r="G18252">
        <v>0</v>
      </c>
      <c r="H18252">
        <v>0</v>
      </c>
      <c r="I18252">
        <v>0</v>
      </c>
    </row>
    <row r="18253" spans="1:9" hidden="1" x14ac:dyDescent="0.3">
      <c r="A18253" s="1" t="s">
        <v>159</v>
      </c>
      <c r="B18253" s="1" t="s">
        <v>410</v>
      </c>
      <c r="C18253">
        <v>47.606200000000001</v>
      </c>
      <c r="D18253">
        <v>-122.3321</v>
      </c>
      <c r="E18253" s="1" t="s">
        <v>21548</v>
      </c>
      <c r="F18253" t="s">
        <v>21899</v>
      </c>
      <c r="G18253">
        <v>0</v>
      </c>
      <c r="H18253">
        <v>0</v>
      </c>
      <c r="I18253">
        <v>0</v>
      </c>
    </row>
    <row r="18254" spans="1:9" hidden="1" x14ac:dyDescent="0.3">
      <c r="A18254" s="1" t="s">
        <v>159</v>
      </c>
      <c r="B18254" s="1" t="s">
        <v>411</v>
      </c>
      <c r="C18254">
        <v>41.737699999999997</v>
      </c>
      <c r="D18254">
        <v>-87.697599999999994</v>
      </c>
      <c r="E18254" s="1" t="s">
        <v>4</v>
      </c>
      <c r="F18254" t="s">
        <v>1068</v>
      </c>
      <c r="G18254">
        <v>0</v>
      </c>
      <c r="H18254">
        <v>0</v>
      </c>
      <c r="I18254">
        <v>0</v>
      </c>
    </row>
    <row r="18255" spans="1:9" hidden="1" x14ac:dyDescent="0.3">
      <c r="A18255" s="1" t="s">
        <v>159</v>
      </c>
      <c r="B18255" s="1" t="s">
        <v>411</v>
      </c>
      <c r="C18255">
        <v>41.737699999999997</v>
      </c>
      <c r="D18255">
        <v>-87.697599999999994</v>
      </c>
      <c r="E18255" s="1" t="s">
        <v>5</v>
      </c>
      <c r="F18255" t="s">
        <v>1310</v>
      </c>
      <c r="G18255">
        <v>0</v>
      </c>
      <c r="H18255">
        <v>0</v>
      </c>
      <c r="I18255">
        <v>0</v>
      </c>
    </row>
    <row r="18256" spans="1:9" hidden="1" x14ac:dyDescent="0.3">
      <c r="A18256" s="1" t="s">
        <v>159</v>
      </c>
      <c r="B18256" s="1" t="s">
        <v>411</v>
      </c>
      <c r="C18256">
        <v>41.737699999999997</v>
      </c>
      <c r="D18256">
        <v>-87.697599999999994</v>
      </c>
      <c r="E18256" s="1" t="s">
        <v>6</v>
      </c>
      <c r="F18256" t="s">
        <v>18021</v>
      </c>
      <c r="G18256">
        <v>0</v>
      </c>
      <c r="H18256">
        <v>1</v>
      </c>
      <c r="I18256">
        <v>0</v>
      </c>
    </row>
    <row r="18257" spans="1:9" hidden="1" x14ac:dyDescent="0.3">
      <c r="A18257" s="1" t="s">
        <v>159</v>
      </c>
      <c r="B18257" s="1" t="s">
        <v>411</v>
      </c>
      <c r="C18257">
        <v>41.737699999999997</v>
      </c>
      <c r="D18257">
        <v>-87.697599999999994</v>
      </c>
      <c r="E18257" s="1" t="s">
        <v>7</v>
      </c>
      <c r="F18257" t="s">
        <v>18022</v>
      </c>
      <c r="G18257">
        <v>0</v>
      </c>
      <c r="H18257">
        <v>1</v>
      </c>
      <c r="I18257">
        <v>0</v>
      </c>
    </row>
    <row r="18258" spans="1:9" hidden="1" x14ac:dyDescent="0.3">
      <c r="A18258" s="1" t="s">
        <v>159</v>
      </c>
      <c r="B18258" s="1" t="s">
        <v>411</v>
      </c>
      <c r="C18258">
        <v>41.737699999999997</v>
      </c>
      <c r="D18258">
        <v>-87.697599999999994</v>
      </c>
      <c r="E18258" s="1" t="s">
        <v>8</v>
      </c>
      <c r="F18258" t="s">
        <v>18023</v>
      </c>
      <c r="G18258">
        <v>0</v>
      </c>
      <c r="H18258">
        <v>1</v>
      </c>
      <c r="I18258">
        <v>0</v>
      </c>
    </row>
    <row r="18259" spans="1:9" hidden="1" x14ac:dyDescent="0.3">
      <c r="A18259" s="1" t="s">
        <v>159</v>
      </c>
      <c r="B18259" s="1" t="s">
        <v>411</v>
      </c>
      <c r="C18259">
        <v>41.737699999999997</v>
      </c>
      <c r="D18259">
        <v>-87.697599999999994</v>
      </c>
      <c r="E18259" s="1" t="s">
        <v>9</v>
      </c>
      <c r="F18259" t="s">
        <v>18024</v>
      </c>
      <c r="G18259">
        <v>0</v>
      </c>
      <c r="H18259">
        <v>1</v>
      </c>
      <c r="I18259">
        <v>0</v>
      </c>
    </row>
    <row r="18260" spans="1:9" hidden="1" x14ac:dyDescent="0.3">
      <c r="A18260" s="1" t="s">
        <v>159</v>
      </c>
      <c r="B18260" s="1" t="s">
        <v>411</v>
      </c>
      <c r="C18260">
        <v>41.737699999999997</v>
      </c>
      <c r="D18260">
        <v>-87.697599999999994</v>
      </c>
      <c r="E18260" s="1" t="s">
        <v>10</v>
      </c>
      <c r="F18260" t="s">
        <v>18025</v>
      </c>
      <c r="G18260">
        <v>0</v>
      </c>
      <c r="H18260">
        <v>1</v>
      </c>
      <c r="I18260">
        <v>0</v>
      </c>
    </row>
    <row r="18261" spans="1:9" hidden="1" x14ac:dyDescent="0.3">
      <c r="A18261" s="1" t="s">
        <v>159</v>
      </c>
      <c r="B18261" s="1" t="s">
        <v>411</v>
      </c>
      <c r="C18261">
        <v>41.737699999999997</v>
      </c>
      <c r="D18261">
        <v>-87.697599999999994</v>
      </c>
      <c r="E18261" s="1" t="s">
        <v>11</v>
      </c>
      <c r="F18261" t="s">
        <v>18026</v>
      </c>
      <c r="G18261">
        <v>0</v>
      </c>
      <c r="H18261">
        <v>1</v>
      </c>
      <c r="I18261">
        <v>0</v>
      </c>
    </row>
    <row r="18262" spans="1:9" hidden="1" x14ac:dyDescent="0.3">
      <c r="A18262" s="1" t="s">
        <v>159</v>
      </c>
      <c r="B18262" s="1" t="s">
        <v>411</v>
      </c>
      <c r="C18262">
        <v>41.737699999999997</v>
      </c>
      <c r="D18262">
        <v>-87.697599999999994</v>
      </c>
      <c r="E18262" s="1" t="s">
        <v>12</v>
      </c>
      <c r="F18262" t="s">
        <v>18027</v>
      </c>
      <c r="G18262">
        <v>0</v>
      </c>
      <c r="H18262">
        <v>1</v>
      </c>
      <c r="I18262">
        <v>0</v>
      </c>
    </row>
    <row r="18263" spans="1:9" hidden="1" x14ac:dyDescent="0.3">
      <c r="A18263" s="1" t="s">
        <v>159</v>
      </c>
      <c r="B18263" s="1" t="s">
        <v>411</v>
      </c>
      <c r="C18263">
        <v>41.737699999999997</v>
      </c>
      <c r="D18263">
        <v>-87.697599999999994</v>
      </c>
      <c r="E18263" s="1" t="s">
        <v>13</v>
      </c>
      <c r="F18263" t="s">
        <v>17568</v>
      </c>
      <c r="G18263">
        <v>0</v>
      </c>
      <c r="H18263">
        <v>2</v>
      </c>
      <c r="I18263">
        <v>0</v>
      </c>
    </row>
    <row r="18264" spans="1:9" hidden="1" x14ac:dyDescent="0.3">
      <c r="A18264" s="1" t="s">
        <v>159</v>
      </c>
      <c r="B18264" s="1" t="s">
        <v>411</v>
      </c>
      <c r="C18264">
        <v>41.737699999999997</v>
      </c>
      <c r="D18264">
        <v>-87.697599999999994</v>
      </c>
      <c r="E18264" s="1" t="s">
        <v>14</v>
      </c>
      <c r="F18264" t="s">
        <v>17569</v>
      </c>
      <c r="G18264">
        <v>0</v>
      </c>
      <c r="H18264">
        <v>2</v>
      </c>
      <c r="I18264">
        <v>0</v>
      </c>
    </row>
    <row r="18265" spans="1:9" hidden="1" x14ac:dyDescent="0.3">
      <c r="A18265" s="1" t="s">
        <v>159</v>
      </c>
      <c r="B18265" s="1" t="s">
        <v>411</v>
      </c>
      <c r="C18265">
        <v>41.737699999999997</v>
      </c>
      <c r="D18265">
        <v>-87.697599999999994</v>
      </c>
      <c r="E18265" s="1" t="s">
        <v>15</v>
      </c>
      <c r="F18265" t="s">
        <v>17570</v>
      </c>
      <c r="G18265">
        <v>0</v>
      </c>
      <c r="H18265">
        <v>2</v>
      </c>
      <c r="I18265">
        <v>0</v>
      </c>
    </row>
    <row r="18266" spans="1:9" hidden="1" x14ac:dyDescent="0.3">
      <c r="A18266" s="1" t="s">
        <v>159</v>
      </c>
      <c r="B18266" s="1" t="s">
        <v>411</v>
      </c>
      <c r="C18266">
        <v>41.737699999999997</v>
      </c>
      <c r="D18266">
        <v>-87.697599999999994</v>
      </c>
      <c r="E18266" s="1" t="s">
        <v>16</v>
      </c>
      <c r="F18266" t="s">
        <v>17571</v>
      </c>
      <c r="G18266">
        <v>0</v>
      </c>
      <c r="H18266">
        <v>2</v>
      </c>
      <c r="I18266">
        <v>0</v>
      </c>
    </row>
    <row r="18267" spans="1:9" hidden="1" x14ac:dyDescent="0.3">
      <c r="A18267" s="1" t="s">
        <v>159</v>
      </c>
      <c r="B18267" s="1" t="s">
        <v>411</v>
      </c>
      <c r="C18267">
        <v>41.737699999999997</v>
      </c>
      <c r="D18267">
        <v>-87.697599999999994</v>
      </c>
      <c r="E18267" s="1" t="s">
        <v>17</v>
      </c>
      <c r="F18267" t="s">
        <v>17572</v>
      </c>
      <c r="G18267">
        <v>0</v>
      </c>
      <c r="H18267">
        <v>2</v>
      </c>
      <c r="I18267">
        <v>0</v>
      </c>
    </row>
    <row r="18268" spans="1:9" hidden="1" x14ac:dyDescent="0.3">
      <c r="A18268" s="1" t="s">
        <v>159</v>
      </c>
      <c r="B18268" s="1" t="s">
        <v>411</v>
      </c>
      <c r="C18268">
        <v>41.737699999999997</v>
      </c>
      <c r="D18268">
        <v>-87.697599999999994</v>
      </c>
      <c r="E18268" s="1" t="s">
        <v>18</v>
      </c>
      <c r="F18268" t="s">
        <v>17573</v>
      </c>
      <c r="G18268">
        <v>0</v>
      </c>
      <c r="H18268">
        <v>2</v>
      </c>
      <c r="I18268">
        <v>0</v>
      </c>
    </row>
    <row r="18269" spans="1:9" hidden="1" x14ac:dyDescent="0.3">
      <c r="A18269" s="1" t="s">
        <v>159</v>
      </c>
      <c r="B18269" s="1" t="s">
        <v>411</v>
      </c>
      <c r="C18269">
        <v>41.737699999999997</v>
      </c>
      <c r="D18269">
        <v>-87.697599999999994</v>
      </c>
      <c r="E18269" s="1" t="s">
        <v>19</v>
      </c>
      <c r="F18269" t="s">
        <v>17574</v>
      </c>
      <c r="G18269">
        <v>0</v>
      </c>
      <c r="H18269">
        <v>2</v>
      </c>
      <c r="I18269">
        <v>0</v>
      </c>
    </row>
    <row r="18270" spans="1:9" hidden="1" x14ac:dyDescent="0.3">
      <c r="A18270" s="1" t="s">
        <v>159</v>
      </c>
      <c r="B18270" s="1" t="s">
        <v>411</v>
      </c>
      <c r="C18270">
        <v>41.737699999999997</v>
      </c>
      <c r="D18270">
        <v>-87.697599999999994</v>
      </c>
      <c r="E18270" s="1" t="s">
        <v>20</v>
      </c>
      <c r="F18270" t="s">
        <v>17575</v>
      </c>
      <c r="G18270">
        <v>0</v>
      </c>
      <c r="H18270">
        <v>2</v>
      </c>
      <c r="I18270">
        <v>0</v>
      </c>
    </row>
    <row r="18271" spans="1:9" hidden="1" x14ac:dyDescent="0.3">
      <c r="A18271" s="1" t="s">
        <v>159</v>
      </c>
      <c r="B18271" s="1" t="s">
        <v>411</v>
      </c>
      <c r="C18271">
        <v>41.737699999999997</v>
      </c>
      <c r="D18271">
        <v>-87.697599999999994</v>
      </c>
      <c r="E18271" s="1" t="s">
        <v>21</v>
      </c>
      <c r="F18271" t="s">
        <v>17576</v>
      </c>
      <c r="G18271">
        <v>0</v>
      </c>
      <c r="H18271">
        <v>2</v>
      </c>
      <c r="I18271">
        <v>0</v>
      </c>
    </row>
    <row r="18272" spans="1:9" hidden="1" x14ac:dyDescent="0.3">
      <c r="A18272" s="1" t="s">
        <v>159</v>
      </c>
      <c r="B18272" s="1" t="s">
        <v>411</v>
      </c>
      <c r="C18272">
        <v>41.737699999999997</v>
      </c>
      <c r="D18272">
        <v>-87.697599999999994</v>
      </c>
      <c r="E18272" s="1" t="s">
        <v>22</v>
      </c>
      <c r="F18272" t="s">
        <v>17577</v>
      </c>
      <c r="G18272">
        <v>0</v>
      </c>
      <c r="H18272">
        <v>2</v>
      </c>
      <c r="I18272">
        <v>2</v>
      </c>
    </row>
    <row r="18273" spans="1:9" hidden="1" x14ac:dyDescent="0.3">
      <c r="A18273" s="1" t="s">
        <v>159</v>
      </c>
      <c r="B18273" s="1" t="s">
        <v>411</v>
      </c>
      <c r="C18273">
        <v>41.737699999999997</v>
      </c>
      <c r="D18273">
        <v>-87.697599999999994</v>
      </c>
      <c r="E18273" s="1" t="s">
        <v>23</v>
      </c>
      <c r="F18273" t="s">
        <v>17578</v>
      </c>
      <c r="G18273">
        <v>0</v>
      </c>
      <c r="H18273">
        <v>2</v>
      </c>
      <c r="I18273">
        <v>2</v>
      </c>
    </row>
    <row r="18274" spans="1:9" hidden="1" x14ac:dyDescent="0.3">
      <c r="A18274" s="1" t="s">
        <v>159</v>
      </c>
      <c r="B18274" s="1" t="s">
        <v>411</v>
      </c>
      <c r="C18274">
        <v>41.737699999999997</v>
      </c>
      <c r="D18274">
        <v>-87.697599999999994</v>
      </c>
      <c r="E18274" s="1" t="s">
        <v>24</v>
      </c>
      <c r="F18274" t="s">
        <v>17579</v>
      </c>
      <c r="G18274">
        <v>0</v>
      </c>
      <c r="H18274">
        <v>2</v>
      </c>
      <c r="I18274">
        <v>2</v>
      </c>
    </row>
    <row r="18275" spans="1:9" hidden="1" x14ac:dyDescent="0.3">
      <c r="A18275" s="1" t="s">
        <v>159</v>
      </c>
      <c r="B18275" s="1" t="s">
        <v>411</v>
      </c>
      <c r="C18275">
        <v>41.737699999999997</v>
      </c>
      <c r="D18275">
        <v>-87.697599999999994</v>
      </c>
      <c r="E18275" s="1" t="s">
        <v>25</v>
      </c>
      <c r="F18275" t="s">
        <v>17580</v>
      </c>
      <c r="G18275">
        <v>0</v>
      </c>
      <c r="H18275">
        <v>2</v>
      </c>
      <c r="I18275">
        <v>2</v>
      </c>
    </row>
    <row r="18276" spans="1:9" hidden="1" x14ac:dyDescent="0.3">
      <c r="A18276" s="1" t="s">
        <v>159</v>
      </c>
      <c r="B18276" s="1" t="s">
        <v>411</v>
      </c>
      <c r="C18276">
        <v>41.737699999999997</v>
      </c>
      <c r="D18276">
        <v>-87.697599999999994</v>
      </c>
      <c r="E18276" s="1" t="s">
        <v>26</v>
      </c>
      <c r="F18276" t="s">
        <v>17581</v>
      </c>
      <c r="G18276">
        <v>0</v>
      </c>
      <c r="H18276">
        <v>2</v>
      </c>
      <c r="I18276">
        <v>2</v>
      </c>
    </row>
    <row r="18277" spans="1:9" hidden="1" x14ac:dyDescent="0.3">
      <c r="A18277" s="1" t="s">
        <v>159</v>
      </c>
      <c r="B18277" s="1" t="s">
        <v>411</v>
      </c>
      <c r="C18277">
        <v>41.737699999999997</v>
      </c>
      <c r="D18277">
        <v>-87.697599999999994</v>
      </c>
      <c r="E18277" s="1" t="s">
        <v>27</v>
      </c>
      <c r="F18277" t="s">
        <v>17582</v>
      </c>
      <c r="G18277">
        <v>0</v>
      </c>
      <c r="H18277">
        <v>2</v>
      </c>
      <c r="I18277">
        <v>2</v>
      </c>
    </row>
    <row r="18278" spans="1:9" hidden="1" x14ac:dyDescent="0.3">
      <c r="A18278" s="1" t="s">
        <v>159</v>
      </c>
      <c r="B18278" s="1" t="s">
        <v>411</v>
      </c>
      <c r="C18278">
        <v>41.737699999999997</v>
      </c>
      <c r="D18278">
        <v>-87.697599999999994</v>
      </c>
      <c r="E18278" s="1" t="s">
        <v>28</v>
      </c>
      <c r="F18278" t="s">
        <v>17583</v>
      </c>
      <c r="G18278">
        <v>0</v>
      </c>
      <c r="H18278">
        <v>2</v>
      </c>
      <c r="I18278">
        <v>2</v>
      </c>
    </row>
    <row r="18279" spans="1:9" hidden="1" x14ac:dyDescent="0.3">
      <c r="A18279" s="1" t="s">
        <v>159</v>
      </c>
      <c r="B18279" s="1" t="s">
        <v>411</v>
      </c>
      <c r="C18279">
        <v>41.737699999999997</v>
      </c>
      <c r="D18279">
        <v>-87.697599999999994</v>
      </c>
      <c r="E18279" s="1" t="s">
        <v>29</v>
      </c>
      <c r="F18279" t="s">
        <v>17584</v>
      </c>
      <c r="G18279">
        <v>0</v>
      </c>
      <c r="H18279">
        <v>2</v>
      </c>
      <c r="I18279">
        <v>2</v>
      </c>
    </row>
    <row r="18280" spans="1:9" hidden="1" x14ac:dyDescent="0.3">
      <c r="A18280" s="1" t="s">
        <v>159</v>
      </c>
      <c r="B18280" s="1" t="s">
        <v>411</v>
      </c>
      <c r="C18280">
        <v>41.737699999999997</v>
      </c>
      <c r="D18280">
        <v>-87.697599999999994</v>
      </c>
      <c r="E18280" s="1" t="s">
        <v>30</v>
      </c>
      <c r="F18280" t="s">
        <v>17585</v>
      </c>
      <c r="G18280">
        <v>0</v>
      </c>
      <c r="H18280">
        <v>2</v>
      </c>
      <c r="I18280">
        <v>2</v>
      </c>
    </row>
    <row r="18281" spans="1:9" hidden="1" x14ac:dyDescent="0.3">
      <c r="A18281" s="1" t="s">
        <v>159</v>
      </c>
      <c r="B18281" s="1" t="s">
        <v>411</v>
      </c>
      <c r="C18281">
        <v>41.737699999999997</v>
      </c>
      <c r="D18281">
        <v>-87.697599999999994</v>
      </c>
      <c r="E18281" s="1" t="s">
        <v>31</v>
      </c>
      <c r="F18281" t="s">
        <v>17586</v>
      </c>
      <c r="G18281">
        <v>0</v>
      </c>
      <c r="H18281">
        <v>2</v>
      </c>
      <c r="I18281">
        <v>2</v>
      </c>
    </row>
    <row r="18282" spans="1:9" hidden="1" x14ac:dyDescent="0.3">
      <c r="A18282" s="1" t="s">
        <v>159</v>
      </c>
      <c r="B18282" s="1" t="s">
        <v>411</v>
      </c>
      <c r="C18282">
        <v>41.737699999999997</v>
      </c>
      <c r="D18282">
        <v>-87.697599999999994</v>
      </c>
      <c r="E18282" s="1" t="s">
        <v>32</v>
      </c>
      <c r="F18282" t="s">
        <v>17587</v>
      </c>
      <c r="G18282">
        <v>0</v>
      </c>
      <c r="H18282">
        <v>2</v>
      </c>
      <c r="I18282">
        <v>2</v>
      </c>
    </row>
    <row r="18283" spans="1:9" hidden="1" x14ac:dyDescent="0.3">
      <c r="A18283" s="1" t="s">
        <v>159</v>
      </c>
      <c r="B18283" s="1" t="s">
        <v>411</v>
      </c>
      <c r="C18283">
        <v>41.737699999999997</v>
      </c>
      <c r="D18283">
        <v>-87.697599999999994</v>
      </c>
      <c r="E18283" s="1" t="s">
        <v>33</v>
      </c>
      <c r="F18283" t="s">
        <v>17588</v>
      </c>
      <c r="G18283">
        <v>0</v>
      </c>
      <c r="H18283">
        <v>2</v>
      </c>
      <c r="I18283">
        <v>2</v>
      </c>
    </row>
    <row r="18284" spans="1:9" hidden="1" x14ac:dyDescent="0.3">
      <c r="A18284" s="1" t="s">
        <v>159</v>
      </c>
      <c r="B18284" s="1" t="s">
        <v>411</v>
      </c>
      <c r="C18284">
        <v>41.737699999999997</v>
      </c>
      <c r="D18284">
        <v>-87.697599999999994</v>
      </c>
      <c r="E18284" s="1" t="s">
        <v>34</v>
      </c>
      <c r="F18284" t="s">
        <v>17589</v>
      </c>
      <c r="G18284">
        <v>0</v>
      </c>
      <c r="H18284">
        <v>2</v>
      </c>
      <c r="I18284">
        <v>2</v>
      </c>
    </row>
    <row r="18285" spans="1:9" hidden="1" x14ac:dyDescent="0.3">
      <c r="A18285" s="1" t="s">
        <v>159</v>
      </c>
      <c r="B18285" s="1" t="s">
        <v>411</v>
      </c>
      <c r="C18285">
        <v>41.737699999999997</v>
      </c>
      <c r="D18285">
        <v>-87.697599999999994</v>
      </c>
      <c r="E18285" s="1" t="s">
        <v>35</v>
      </c>
      <c r="F18285" t="s">
        <v>17590</v>
      </c>
      <c r="G18285">
        <v>0</v>
      </c>
      <c r="H18285">
        <v>2</v>
      </c>
      <c r="I18285">
        <v>2</v>
      </c>
    </row>
    <row r="18286" spans="1:9" hidden="1" x14ac:dyDescent="0.3">
      <c r="A18286" s="1" t="s">
        <v>159</v>
      </c>
      <c r="B18286" s="1" t="s">
        <v>411</v>
      </c>
      <c r="C18286">
        <v>41.737699999999997</v>
      </c>
      <c r="D18286">
        <v>-87.697599999999994</v>
      </c>
      <c r="E18286" s="1" t="s">
        <v>36</v>
      </c>
      <c r="F18286" t="s">
        <v>17591</v>
      </c>
      <c r="G18286">
        <v>0</v>
      </c>
      <c r="H18286">
        <v>2</v>
      </c>
      <c r="I18286">
        <v>2</v>
      </c>
    </row>
    <row r="18287" spans="1:9" hidden="1" x14ac:dyDescent="0.3">
      <c r="A18287" s="1" t="s">
        <v>159</v>
      </c>
      <c r="B18287" s="1" t="s">
        <v>411</v>
      </c>
      <c r="C18287">
        <v>41.737699999999997</v>
      </c>
      <c r="D18287">
        <v>-87.697599999999994</v>
      </c>
      <c r="E18287" s="1" t="s">
        <v>37</v>
      </c>
      <c r="F18287" t="s">
        <v>17592</v>
      </c>
      <c r="G18287">
        <v>0</v>
      </c>
      <c r="H18287">
        <v>2</v>
      </c>
      <c r="I18287">
        <v>2</v>
      </c>
    </row>
    <row r="18288" spans="1:9" hidden="1" x14ac:dyDescent="0.3">
      <c r="A18288" s="1" t="s">
        <v>159</v>
      </c>
      <c r="B18288" s="1" t="s">
        <v>411</v>
      </c>
      <c r="C18288">
        <v>41.737699999999997</v>
      </c>
      <c r="D18288">
        <v>-87.697599999999994</v>
      </c>
      <c r="E18288" s="1" t="s">
        <v>38</v>
      </c>
      <c r="F18288" t="s">
        <v>17593</v>
      </c>
      <c r="G18288">
        <v>0</v>
      </c>
      <c r="H18288">
        <v>2</v>
      </c>
      <c r="I18288">
        <v>2</v>
      </c>
    </row>
    <row r="18289" spans="1:9" hidden="1" x14ac:dyDescent="0.3">
      <c r="A18289" s="1" t="s">
        <v>159</v>
      </c>
      <c r="B18289" s="1" t="s">
        <v>411</v>
      </c>
      <c r="C18289">
        <v>41.737699999999997</v>
      </c>
      <c r="D18289">
        <v>-87.697599999999994</v>
      </c>
      <c r="E18289" s="1" t="s">
        <v>39</v>
      </c>
      <c r="F18289" t="s">
        <v>17594</v>
      </c>
      <c r="G18289">
        <v>0</v>
      </c>
      <c r="H18289">
        <v>2</v>
      </c>
      <c r="I18289">
        <v>2</v>
      </c>
    </row>
    <row r="18290" spans="1:9" hidden="1" x14ac:dyDescent="0.3">
      <c r="A18290" s="1" t="s">
        <v>159</v>
      </c>
      <c r="B18290" s="1" t="s">
        <v>411</v>
      </c>
      <c r="C18290">
        <v>41.737699999999997</v>
      </c>
      <c r="D18290">
        <v>-87.697599999999994</v>
      </c>
      <c r="E18290" s="1" t="s">
        <v>40</v>
      </c>
      <c r="F18290" t="s">
        <v>17595</v>
      </c>
      <c r="G18290">
        <v>0</v>
      </c>
      <c r="H18290">
        <v>2</v>
      </c>
      <c r="I18290">
        <v>2</v>
      </c>
    </row>
    <row r="18291" spans="1:9" hidden="1" x14ac:dyDescent="0.3">
      <c r="A18291" s="1" t="s">
        <v>159</v>
      </c>
      <c r="B18291" s="1" t="s">
        <v>411</v>
      </c>
      <c r="C18291">
        <v>41.737699999999997</v>
      </c>
      <c r="D18291">
        <v>-87.697599999999994</v>
      </c>
      <c r="E18291" s="1" t="s">
        <v>41</v>
      </c>
      <c r="F18291" t="s">
        <v>17596</v>
      </c>
      <c r="G18291">
        <v>0</v>
      </c>
      <c r="H18291">
        <v>2</v>
      </c>
      <c r="I18291">
        <v>2</v>
      </c>
    </row>
    <row r="18292" spans="1:9" hidden="1" x14ac:dyDescent="0.3">
      <c r="A18292" s="1" t="s">
        <v>159</v>
      </c>
      <c r="B18292" s="1" t="s">
        <v>411</v>
      </c>
      <c r="C18292">
        <v>41.737699999999997</v>
      </c>
      <c r="D18292">
        <v>-87.697599999999994</v>
      </c>
      <c r="E18292" s="1" t="s">
        <v>42</v>
      </c>
      <c r="F18292" t="s">
        <v>17597</v>
      </c>
      <c r="G18292">
        <v>0</v>
      </c>
      <c r="H18292">
        <v>2</v>
      </c>
      <c r="I18292">
        <v>2</v>
      </c>
    </row>
    <row r="18293" spans="1:9" hidden="1" x14ac:dyDescent="0.3">
      <c r="A18293" s="1" t="s">
        <v>159</v>
      </c>
      <c r="B18293" s="1" t="s">
        <v>411</v>
      </c>
      <c r="C18293">
        <v>41.737699999999997</v>
      </c>
      <c r="D18293">
        <v>-87.697599999999994</v>
      </c>
      <c r="E18293" s="1" t="s">
        <v>43</v>
      </c>
      <c r="F18293" t="s">
        <v>17373</v>
      </c>
      <c r="G18293">
        <v>0</v>
      </c>
      <c r="H18293">
        <v>3</v>
      </c>
      <c r="I18293">
        <v>2</v>
      </c>
    </row>
    <row r="18294" spans="1:9" hidden="1" x14ac:dyDescent="0.3">
      <c r="A18294" s="1" t="s">
        <v>159</v>
      </c>
      <c r="B18294" s="1" t="s">
        <v>411</v>
      </c>
      <c r="C18294">
        <v>41.737699999999997</v>
      </c>
      <c r="D18294">
        <v>-87.697599999999994</v>
      </c>
      <c r="E18294" s="1" t="s">
        <v>44</v>
      </c>
      <c r="F18294" t="s">
        <v>17374</v>
      </c>
      <c r="G18294">
        <v>0</v>
      </c>
      <c r="H18294">
        <v>4</v>
      </c>
      <c r="I18294">
        <v>2</v>
      </c>
    </row>
    <row r="18295" spans="1:9" hidden="1" x14ac:dyDescent="0.3">
      <c r="A18295" s="1" t="s">
        <v>159</v>
      </c>
      <c r="B18295" s="1" t="s">
        <v>411</v>
      </c>
      <c r="C18295">
        <v>41.737699999999997</v>
      </c>
      <c r="D18295">
        <v>-87.697599999999994</v>
      </c>
      <c r="E18295" s="1" t="s">
        <v>45</v>
      </c>
      <c r="F18295" t="s">
        <v>17375</v>
      </c>
      <c r="G18295">
        <v>0</v>
      </c>
      <c r="H18295">
        <v>4</v>
      </c>
      <c r="I18295">
        <v>2</v>
      </c>
    </row>
    <row r="18296" spans="1:9" hidden="1" x14ac:dyDescent="0.3">
      <c r="A18296" s="1" t="s">
        <v>159</v>
      </c>
      <c r="B18296" s="1" t="s">
        <v>411</v>
      </c>
      <c r="C18296">
        <v>41.737699999999997</v>
      </c>
      <c r="D18296">
        <v>-87.697599999999994</v>
      </c>
      <c r="E18296" s="1" t="s">
        <v>46</v>
      </c>
      <c r="F18296" t="s">
        <v>17376</v>
      </c>
      <c r="G18296">
        <v>0</v>
      </c>
      <c r="H18296">
        <v>4</v>
      </c>
      <c r="I18296">
        <v>2</v>
      </c>
    </row>
    <row r="18297" spans="1:9" hidden="1" x14ac:dyDescent="0.3">
      <c r="A18297" s="1" t="s">
        <v>159</v>
      </c>
      <c r="B18297" s="1" t="s">
        <v>411</v>
      </c>
      <c r="C18297">
        <v>41.737699999999997</v>
      </c>
      <c r="D18297">
        <v>-87.697599999999994</v>
      </c>
      <c r="E18297" s="1" t="s">
        <v>47</v>
      </c>
      <c r="F18297" t="s">
        <v>17377</v>
      </c>
      <c r="G18297">
        <v>0</v>
      </c>
      <c r="H18297">
        <v>5</v>
      </c>
      <c r="I18297">
        <v>2</v>
      </c>
    </row>
    <row r="18298" spans="1:9" hidden="1" x14ac:dyDescent="0.3">
      <c r="A18298" s="1" t="s">
        <v>159</v>
      </c>
      <c r="B18298" s="1" t="s">
        <v>411</v>
      </c>
      <c r="C18298">
        <v>41.737699999999997</v>
      </c>
      <c r="D18298">
        <v>-87.697599999999994</v>
      </c>
      <c r="E18298" s="1" t="s">
        <v>48</v>
      </c>
      <c r="F18298" t="s">
        <v>17378</v>
      </c>
      <c r="G18298">
        <v>0</v>
      </c>
      <c r="H18298">
        <v>5</v>
      </c>
      <c r="I18298">
        <v>2</v>
      </c>
    </row>
    <row r="18299" spans="1:9" hidden="1" x14ac:dyDescent="0.3">
      <c r="A18299" s="1" t="s">
        <v>159</v>
      </c>
      <c r="B18299" s="1" t="s">
        <v>411</v>
      </c>
      <c r="C18299">
        <v>41.737699999999997</v>
      </c>
      <c r="D18299">
        <v>-87.697599999999994</v>
      </c>
      <c r="E18299" s="1" t="s">
        <v>49</v>
      </c>
      <c r="F18299" t="s">
        <v>17379</v>
      </c>
      <c r="G18299">
        <v>0</v>
      </c>
      <c r="H18299">
        <v>6</v>
      </c>
      <c r="I18299">
        <v>2</v>
      </c>
    </row>
    <row r="18300" spans="1:9" hidden="1" x14ac:dyDescent="0.3">
      <c r="A18300" s="1" t="s">
        <v>159</v>
      </c>
      <c r="B18300" s="1" t="s">
        <v>411</v>
      </c>
      <c r="C18300">
        <v>41.737699999999997</v>
      </c>
      <c r="D18300">
        <v>-87.697599999999994</v>
      </c>
      <c r="E18300" s="1" t="s">
        <v>50</v>
      </c>
      <c r="F18300" t="s">
        <v>17380</v>
      </c>
      <c r="G18300">
        <v>0</v>
      </c>
      <c r="H18300">
        <v>7</v>
      </c>
      <c r="I18300">
        <v>2</v>
      </c>
    </row>
    <row r="18301" spans="1:9" hidden="1" x14ac:dyDescent="0.3">
      <c r="A18301" s="1" t="s">
        <v>159</v>
      </c>
      <c r="B18301" s="1" t="s">
        <v>411</v>
      </c>
      <c r="C18301">
        <v>41.737699999999997</v>
      </c>
      <c r="D18301">
        <v>-87.697599999999994</v>
      </c>
      <c r="E18301" s="1" t="s">
        <v>51</v>
      </c>
      <c r="F18301" t="s">
        <v>17381</v>
      </c>
      <c r="G18301">
        <v>0</v>
      </c>
      <c r="H18301">
        <v>7</v>
      </c>
      <c r="I18301">
        <v>2</v>
      </c>
    </row>
    <row r="18302" spans="1:9" hidden="1" x14ac:dyDescent="0.3">
      <c r="A18302" s="1" t="s">
        <v>159</v>
      </c>
      <c r="B18302" s="1" t="s">
        <v>411</v>
      </c>
      <c r="C18302">
        <v>41.737699999999997</v>
      </c>
      <c r="D18302">
        <v>-87.697599999999994</v>
      </c>
      <c r="E18302" s="1" t="s">
        <v>52</v>
      </c>
      <c r="F18302" t="s">
        <v>11281</v>
      </c>
      <c r="G18302">
        <v>0</v>
      </c>
      <c r="H18302">
        <v>0</v>
      </c>
      <c r="I18302">
        <v>0</v>
      </c>
    </row>
    <row r="18303" spans="1:9" hidden="1" x14ac:dyDescent="0.3">
      <c r="A18303" s="1" t="s">
        <v>159</v>
      </c>
      <c r="B18303" s="1" t="s">
        <v>411</v>
      </c>
      <c r="C18303">
        <v>41.737699999999997</v>
      </c>
      <c r="D18303">
        <v>-87.697599999999994</v>
      </c>
      <c r="E18303" s="1" t="s">
        <v>53</v>
      </c>
      <c r="F18303" t="s">
        <v>11479</v>
      </c>
      <c r="G18303">
        <v>0</v>
      </c>
      <c r="H18303">
        <v>0</v>
      </c>
      <c r="I18303">
        <v>0</v>
      </c>
    </row>
    <row r="18304" spans="1:9" hidden="1" x14ac:dyDescent="0.3">
      <c r="A18304" s="1" t="s">
        <v>159</v>
      </c>
      <c r="B18304" s="1" t="s">
        <v>411</v>
      </c>
      <c r="C18304">
        <v>41.737699999999997</v>
      </c>
      <c r="D18304">
        <v>-87.697599999999994</v>
      </c>
      <c r="E18304" s="1" t="s">
        <v>54</v>
      </c>
      <c r="F18304" t="s">
        <v>11674</v>
      </c>
      <c r="G18304">
        <v>0</v>
      </c>
      <c r="H18304">
        <v>0</v>
      </c>
      <c r="I18304">
        <v>0</v>
      </c>
    </row>
    <row r="18305" spans="1:9" hidden="1" x14ac:dyDescent="0.3">
      <c r="A18305" s="1" t="s">
        <v>159</v>
      </c>
      <c r="B18305" s="1" t="s">
        <v>411</v>
      </c>
      <c r="C18305">
        <v>41.737699999999997</v>
      </c>
      <c r="D18305">
        <v>-87.697599999999994</v>
      </c>
      <c r="E18305" s="1" t="s">
        <v>21548</v>
      </c>
      <c r="F18305" t="s">
        <v>21900</v>
      </c>
      <c r="G18305">
        <v>0</v>
      </c>
      <c r="H18305">
        <v>0</v>
      </c>
      <c r="I18305">
        <v>0</v>
      </c>
    </row>
    <row r="18306" spans="1:9" hidden="1" x14ac:dyDescent="0.3">
      <c r="A18306" s="1" t="s">
        <v>159</v>
      </c>
      <c r="B18306" s="1" t="s">
        <v>412</v>
      </c>
      <c r="C18306">
        <v>48.424199999999999</v>
      </c>
      <c r="D18306">
        <v>-121.7114</v>
      </c>
      <c r="E18306" s="1" t="s">
        <v>4</v>
      </c>
      <c r="F18306" t="s">
        <v>1069</v>
      </c>
      <c r="G18306">
        <v>0</v>
      </c>
      <c r="H18306">
        <v>0</v>
      </c>
      <c r="I18306">
        <v>0</v>
      </c>
    </row>
    <row r="18307" spans="1:9" hidden="1" x14ac:dyDescent="0.3">
      <c r="A18307" s="1" t="s">
        <v>159</v>
      </c>
      <c r="B18307" s="1" t="s">
        <v>412</v>
      </c>
      <c r="C18307">
        <v>48.424199999999999</v>
      </c>
      <c r="D18307">
        <v>-121.7114</v>
      </c>
      <c r="E18307" s="1" t="s">
        <v>5</v>
      </c>
      <c r="F18307" t="s">
        <v>1311</v>
      </c>
      <c r="G18307">
        <v>0</v>
      </c>
      <c r="H18307">
        <v>0</v>
      </c>
      <c r="I18307">
        <v>0</v>
      </c>
    </row>
    <row r="18308" spans="1:9" hidden="1" x14ac:dyDescent="0.3">
      <c r="A18308" s="1" t="s">
        <v>159</v>
      </c>
      <c r="B18308" s="1" t="s">
        <v>412</v>
      </c>
      <c r="C18308">
        <v>48.424199999999999</v>
      </c>
      <c r="D18308">
        <v>-121.7114</v>
      </c>
      <c r="E18308" s="1" t="s">
        <v>6</v>
      </c>
      <c r="F18308" t="s">
        <v>1552</v>
      </c>
      <c r="G18308">
        <v>0</v>
      </c>
      <c r="H18308">
        <v>0</v>
      </c>
      <c r="I18308">
        <v>0</v>
      </c>
    </row>
    <row r="18309" spans="1:9" hidden="1" x14ac:dyDescent="0.3">
      <c r="A18309" s="1" t="s">
        <v>159</v>
      </c>
      <c r="B18309" s="1" t="s">
        <v>412</v>
      </c>
      <c r="C18309">
        <v>48.424199999999999</v>
      </c>
      <c r="D18309">
        <v>-121.7114</v>
      </c>
      <c r="E18309" s="1" t="s">
        <v>7</v>
      </c>
      <c r="F18309" t="s">
        <v>1793</v>
      </c>
      <c r="G18309">
        <v>0</v>
      </c>
      <c r="H18309">
        <v>0</v>
      </c>
      <c r="I18309">
        <v>0</v>
      </c>
    </row>
    <row r="18310" spans="1:9" hidden="1" x14ac:dyDescent="0.3">
      <c r="A18310" s="1" t="s">
        <v>159</v>
      </c>
      <c r="B18310" s="1" t="s">
        <v>412</v>
      </c>
      <c r="C18310">
        <v>48.424199999999999</v>
      </c>
      <c r="D18310">
        <v>-121.7114</v>
      </c>
      <c r="E18310" s="1" t="s">
        <v>8</v>
      </c>
      <c r="F18310" t="s">
        <v>2031</v>
      </c>
      <c r="G18310">
        <v>0</v>
      </c>
      <c r="H18310">
        <v>0</v>
      </c>
      <c r="I18310">
        <v>0</v>
      </c>
    </row>
    <row r="18311" spans="1:9" hidden="1" x14ac:dyDescent="0.3">
      <c r="A18311" s="1" t="s">
        <v>159</v>
      </c>
      <c r="B18311" s="1" t="s">
        <v>412</v>
      </c>
      <c r="C18311">
        <v>48.424199999999999</v>
      </c>
      <c r="D18311">
        <v>-121.7114</v>
      </c>
      <c r="E18311" s="1" t="s">
        <v>9</v>
      </c>
      <c r="F18311" t="s">
        <v>2269</v>
      </c>
      <c r="G18311">
        <v>0</v>
      </c>
      <c r="H18311">
        <v>0</v>
      </c>
      <c r="I18311">
        <v>0</v>
      </c>
    </row>
    <row r="18312" spans="1:9" hidden="1" x14ac:dyDescent="0.3">
      <c r="A18312" s="1" t="s">
        <v>159</v>
      </c>
      <c r="B18312" s="1" t="s">
        <v>412</v>
      </c>
      <c r="C18312">
        <v>48.424199999999999</v>
      </c>
      <c r="D18312">
        <v>-121.7114</v>
      </c>
      <c r="E18312" s="1" t="s">
        <v>10</v>
      </c>
      <c r="F18312" t="s">
        <v>2507</v>
      </c>
      <c r="G18312">
        <v>0</v>
      </c>
      <c r="H18312">
        <v>0</v>
      </c>
      <c r="I18312">
        <v>0</v>
      </c>
    </row>
    <row r="18313" spans="1:9" hidden="1" x14ac:dyDescent="0.3">
      <c r="A18313" s="1" t="s">
        <v>159</v>
      </c>
      <c r="B18313" s="1" t="s">
        <v>412</v>
      </c>
      <c r="C18313">
        <v>48.424199999999999</v>
      </c>
      <c r="D18313">
        <v>-121.7114</v>
      </c>
      <c r="E18313" s="1" t="s">
        <v>11</v>
      </c>
      <c r="F18313" t="s">
        <v>2745</v>
      </c>
      <c r="G18313">
        <v>0</v>
      </c>
      <c r="H18313">
        <v>0</v>
      </c>
      <c r="I18313">
        <v>0</v>
      </c>
    </row>
    <row r="18314" spans="1:9" hidden="1" x14ac:dyDescent="0.3">
      <c r="A18314" s="1" t="s">
        <v>159</v>
      </c>
      <c r="B18314" s="1" t="s">
        <v>412</v>
      </c>
      <c r="C18314">
        <v>48.424199999999999</v>
      </c>
      <c r="D18314">
        <v>-121.7114</v>
      </c>
      <c r="E18314" s="1" t="s">
        <v>12</v>
      </c>
      <c r="F18314" t="s">
        <v>2983</v>
      </c>
      <c r="G18314">
        <v>0</v>
      </c>
      <c r="H18314">
        <v>0</v>
      </c>
      <c r="I18314">
        <v>0</v>
      </c>
    </row>
    <row r="18315" spans="1:9" hidden="1" x14ac:dyDescent="0.3">
      <c r="A18315" s="1" t="s">
        <v>159</v>
      </c>
      <c r="B18315" s="1" t="s">
        <v>412</v>
      </c>
      <c r="C18315">
        <v>48.424199999999999</v>
      </c>
      <c r="D18315">
        <v>-121.7114</v>
      </c>
      <c r="E18315" s="1" t="s">
        <v>13</v>
      </c>
      <c r="F18315" t="s">
        <v>3220</v>
      </c>
      <c r="G18315">
        <v>0</v>
      </c>
      <c r="H18315">
        <v>0</v>
      </c>
      <c r="I18315">
        <v>0</v>
      </c>
    </row>
    <row r="18316" spans="1:9" hidden="1" x14ac:dyDescent="0.3">
      <c r="A18316" s="1" t="s">
        <v>159</v>
      </c>
      <c r="B18316" s="1" t="s">
        <v>412</v>
      </c>
      <c r="C18316">
        <v>48.424199999999999</v>
      </c>
      <c r="D18316">
        <v>-121.7114</v>
      </c>
      <c r="E18316" s="1" t="s">
        <v>14</v>
      </c>
      <c r="F18316" t="s">
        <v>3456</v>
      </c>
      <c r="G18316">
        <v>0</v>
      </c>
      <c r="H18316">
        <v>0</v>
      </c>
      <c r="I18316">
        <v>0</v>
      </c>
    </row>
    <row r="18317" spans="1:9" hidden="1" x14ac:dyDescent="0.3">
      <c r="A18317" s="1" t="s">
        <v>159</v>
      </c>
      <c r="B18317" s="1" t="s">
        <v>412</v>
      </c>
      <c r="C18317">
        <v>48.424199999999999</v>
      </c>
      <c r="D18317">
        <v>-121.7114</v>
      </c>
      <c r="E18317" s="1" t="s">
        <v>15</v>
      </c>
      <c r="F18317" t="s">
        <v>3692</v>
      </c>
      <c r="G18317">
        <v>0</v>
      </c>
      <c r="H18317">
        <v>0</v>
      </c>
      <c r="I18317">
        <v>0</v>
      </c>
    </row>
    <row r="18318" spans="1:9" hidden="1" x14ac:dyDescent="0.3">
      <c r="A18318" s="1" t="s">
        <v>159</v>
      </c>
      <c r="B18318" s="1" t="s">
        <v>412</v>
      </c>
      <c r="C18318">
        <v>48.424199999999999</v>
      </c>
      <c r="D18318">
        <v>-121.7114</v>
      </c>
      <c r="E18318" s="1" t="s">
        <v>16</v>
      </c>
      <c r="F18318" t="s">
        <v>3927</v>
      </c>
      <c r="G18318">
        <v>0</v>
      </c>
      <c r="H18318">
        <v>0</v>
      </c>
      <c r="I18318">
        <v>0</v>
      </c>
    </row>
    <row r="18319" spans="1:9" hidden="1" x14ac:dyDescent="0.3">
      <c r="A18319" s="1" t="s">
        <v>159</v>
      </c>
      <c r="B18319" s="1" t="s">
        <v>412</v>
      </c>
      <c r="C18319">
        <v>48.424199999999999</v>
      </c>
      <c r="D18319">
        <v>-121.7114</v>
      </c>
      <c r="E18319" s="1" t="s">
        <v>17</v>
      </c>
      <c r="F18319" t="s">
        <v>4162</v>
      </c>
      <c r="G18319">
        <v>0</v>
      </c>
      <c r="H18319">
        <v>0</v>
      </c>
      <c r="I18319">
        <v>0</v>
      </c>
    </row>
    <row r="18320" spans="1:9" hidden="1" x14ac:dyDescent="0.3">
      <c r="A18320" s="1" t="s">
        <v>159</v>
      </c>
      <c r="B18320" s="1" t="s">
        <v>412</v>
      </c>
      <c r="C18320">
        <v>48.424199999999999</v>
      </c>
      <c r="D18320">
        <v>-121.7114</v>
      </c>
      <c r="E18320" s="1" t="s">
        <v>18</v>
      </c>
      <c r="F18320" t="s">
        <v>4397</v>
      </c>
      <c r="G18320">
        <v>0</v>
      </c>
      <c r="H18320">
        <v>0</v>
      </c>
      <c r="I18320">
        <v>0</v>
      </c>
    </row>
    <row r="18321" spans="1:9" hidden="1" x14ac:dyDescent="0.3">
      <c r="A18321" s="1" t="s">
        <v>159</v>
      </c>
      <c r="B18321" s="1" t="s">
        <v>412</v>
      </c>
      <c r="C18321">
        <v>48.424199999999999</v>
      </c>
      <c r="D18321">
        <v>-121.7114</v>
      </c>
      <c r="E18321" s="1" t="s">
        <v>19</v>
      </c>
      <c r="F18321" t="s">
        <v>4632</v>
      </c>
      <c r="G18321">
        <v>0</v>
      </c>
      <c r="H18321">
        <v>0</v>
      </c>
      <c r="I18321">
        <v>0</v>
      </c>
    </row>
    <row r="18322" spans="1:9" hidden="1" x14ac:dyDescent="0.3">
      <c r="A18322" s="1" t="s">
        <v>159</v>
      </c>
      <c r="B18322" s="1" t="s">
        <v>412</v>
      </c>
      <c r="C18322">
        <v>48.424199999999999</v>
      </c>
      <c r="D18322">
        <v>-121.7114</v>
      </c>
      <c r="E18322" s="1" t="s">
        <v>20</v>
      </c>
      <c r="F18322" t="s">
        <v>4867</v>
      </c>
      <c r="G18322">
        <v>0</v>
      </c>
      <c r="H18322">
        <v>0</v>
      </c>
      <c r="I18322">
        <v>0</v>
      </c>
    </row>
    <row r="18323" spans="1:9" hidden="1" x14ac:dyDescent="0.3">
      <c r="A18323" s="1" t="s">
        <v>159</v>
      </c>
      <c r="B18323" s="1" t="s">
        <v>412</v>
      </c>
      <c r="C18323">
        <v>48.424199999999999</v>
      </c>
      <c r="D18323">
        <v>-121.7114</v>
      </c>
      <c r="E18323" s="1" t="s">
        <v>21</v>
      </c>
      <c r="F18323" t="s">
        <v>5102</v>
      </c>
      <c r="G18323">
        <v>0</v>
      </c>
      <c r="H18323">
        <v>0</v>
      </c>
      <c r="I18323">
        <v>0</v>
      </c>
    </row>
    <row r="18324" spans="1:9" hidden="1" x14ac:dyDescent="0.3">
      <c r="A18324" s="1" t="s">
        <v>159</v>
      </c>
      <c r="B18324" s="1" t="s">
        <v>412</v>
      </c>
      <c r="C18324">
        <v>48.424199999999999</v>
      </c>
      <c r="D18324">
        <v>-121.7114</v>
      </c>
      <c r="E18324" s="1" t="s">
        <v>22</v>
      </c>
      <c r="F18324" t="s">
        <v>5337</v>
      </c>
      <c r="G18324">
        <v>0</v>
      </c>
      <c r="H18324">
        <v>0</v>
      </c>
      <c r="I18324">
        <v>0</v>
      </c>
    </row>
    <row r="18325" spans="1:9" hidden="1" x14ac:dyDescent="0.3">
      <c r="A18325" s="1" t="s">
        <v>159</v>
      </c>
      <c r="B18325" s="1" t="s">
        <v>412</v>
      </c>
      <c r="C18325">
        <v>48.424199999999999</v>
      </c>
      <c r="D18325">
        <v>-121.7114</v>
      </c>
      <c r="E18325" s="1" t="s">
        <v>23</v>
      </c>
      <c r="F18325" t="s">
        <v>5572</v>
      </c>
      <c r="G18325">
        <v>0</v>
      </c>
      <c r="H18325">
        <v>0</v>
      </c>
      <c r="I18325">
        <v>0</v>
      </c>
    </row>
    <row r="18326" spans="1:9" hidden="1" x14ac:dyDescent="0.3">
      <c r="A18326" s="1" t="s">
        <v>159</v>
      </c>
      <c r="B18326" s="1" t="s">
        <v>412</v>
      </c>
      <c r="C18326">
        <v>48.424199999999999</v>
      </c>
      <c r="D18326">
        <v>-121.7114</v>
      </c>
      <c r="E18326" s="1" t="s">
        <v>24</v>
      </c>
      <c r="F18326" t="s">
        <v>5806</v>
      </c>
      <c r="G18326">
        <v>0</v>
      </c>
      <c r="H18326">
        <v>0</v>
      </c>
      <c r="I18326">
        <v>0</v>
      </c>
    </row>
    <row r="18327" spans="1:9" hidden="1" x14ac:dyDescent="0.3">
      <c r="A18327" s="1" t="s">
        <v>159</v>
      </c>
      <c r="B18327" s="1" t="s">
        <v>412</v>
      </c>
      <c r="C18327">
        <v>48.424199999999999</v>
      </c>
      <c r="D18327">
        <v>-121.7114</v>
      </c>
      <c r="E18327" s="1" t="s">
        <v>25</v>
      </c>
      <c r="F18327" t="s">
        <v>6040</v>
      </c>
      <c r="G18327">
        <v>0</v>
      </c>
      <c r="H18327">
        <v>0</v>
      </c>
      <c r="I18327">
        <v>0</v>
      </c>
    </row>
    <row r="18328" spans="1:9" hidden="1" x14ac:dyDescent="0.3">
      <c r="A18328" s="1" t="s">
        <v>159</v>
      </c>
      <c r="B18328" s="1" t="s">
        <v>412</v>
      </c>
      <c r="C18328">
        <v>48.424199999999999</v>
      </c>
      <c r="D18328">
        <v>-121.7114</v>
      </c>
      <c r="E18328" s="1" t="s">
        <v>26</v>
      </c>
      <c r="F18328" t="s">
        <v>6274</v>
      </c>
      <c r="G18328">
        <v>0</v>
      </c>
      <c r="H18328">
        <v>0</v>
      </c>
      <c r="I18328">
        <v>0</v>
      </c>
    </row>
    <row r="18329" spans="1:9" hidden="1" x14ac:dyDescent="0.3">
      <c r="A18329" s="1" t="s">
        <v>159</v>
      </c>
      <c r="B18329" s="1" t="s">
        <v>412</v>
      </c>
      <c r="C18329">
        <v>48.424199999999999</v>
      </c>
      <c r="D18329">
        <v>-121.7114</v>
      </c>
      <c r="E18329" s="1" t="s">
        <v>27</v>
      </c>
      <c r="F18329" t="s">
        <v>6508</v>
      </c>
      <c r="G18329">
        <v>0</v>
      </c>
      <c r="H18329">
        <v>0</v>
      </c>
      <c r="I18329">
        <v>0</v>
      </c>
    </row>
    <row r="18330" spans="1:9" hidden="1" x14ac:dyDescent="0.3">
      <c r="A18330" s="1" t="s">
        <v>159</v>
      </c>
      <c r="B18330" s="1" t="s">
        <v>412</v>
      </c>
      <c r="C18330">
        <v>48.424199999999999</v>
      </c>
      <c r="D18330">
        <v>-121.7114</v>
      </c>
      <c r="E18330" s="1" t="s">
        <v>28</v>
      </c>
      <c r="F18330" t="s">
        <v>6742</v>
      </c>
      <c r="G18330">
        <v>0</v>
      </c>
      <c r="H18330">
        <v>0</v>
      </c>
      <c r="I18330">
        <v>0</v>
      </c>
    </row>
    <row r="18331" spans="1:9" hidden="1" x14ac:dyDescent="0.3">
      <c r="A18331" s="1" t="s">
        <v>159</v>
      </c>
      <c r="B18331" s="1" t="s">
        <v>412</v>
      </c>
      <c r="C18331">
        <v>48.424199999999999</v>
      </c>
      <c r="D18331">
        <v>-121.7114</v>
      </c>
      <c r="E18331" s="1" t="s">
        <v>29</v>
      </c>
      <c r="F18331" t="s">
        <v>6976</v>
      </c>
      <c r="G18331">
        <v>0</v>
      </c>
      <c r="H18331">
        <v>0</v>
      </c>
      <c r="I18331">
        <v>0</v>
      </c>
    </row>
    <row r="18332" spans="1:9" hidden="1" x14ac:dyDescent="0.3">
      <c r="A18332" s="1" t="s">
        <v>159</v>
      </c>
      <c r="B18332" s="1" t="s">
        <v>412</v>
      </c>
      <c r="C18332">
        <v>48.424199999999999</v>
      </c>
      <c r="D18332">
        <v>-121.7114</v>
      </c>
      <c r="E18332" s="1" t="s">
        <v>30</v>
      </c>
      <c r="F18332" t="s">
        <v>7210</v>
      </c>
      <c r="G18332">
        <v>0</v>
      </c>
      <c r="H18332">
        <v>0</v>
      </c>
      <c r="I18332">
        <v>0</v>
      </c>
    </row>
    <row r="18333" spans="1:9" hidden="1" x14ac:dyDescent="0.3">
      <c r="A18333" s="1" t="s">
        <v>159</v>
      </c>
      <c r="B18333" s="1" t="s">
        <v>412</v>
      </c>
      <c r="C18333">
        <v>48.424199999999999</v>
      </c>
      <c r="D18333">
        <v>-121.7114</v>
      </c>
      <c r="E18333" s="1" t="s">
        <v>31</v>
      </c>
      <c r="F18333" t="s">
        <v>7444</v>
      </c>
      <c r="G18333">
        <v>0</v>
      </c>
      <c r="H18333">
        <v>0</v>
      </c>
      <c r="I18333">
        <v>0</v>
      </c>
    </row>
    <row r="18334" spans="1:9" hidden="1" x14ac:dyDescent="0.3">
      <c r="A18334" s="1" t="s">
        <v>159</v>
      </c>
      <c r="B18334" s="1" t="s">
        <v>412</v>
      </c>
      <c r="C18334">
        <v>48.424199999999999</v>
      </c>
      <c r="D18334">
        <v>-121.7114</v>
      </c>
      <c r="E18334" s="1" t="s">
        <v>32</v>
      </c>
      <c r="F18334" t="s">
        <v>7678</v>
      </c>
      <c r="G18334">
        <v>0</v>
      </c>
      <c r="H18334">
        <v>0</v>
      </c>
      <c r="I18334">
        <v>0</v>
      </c>
    </row>
    <row r="18335" spans="1:9" hidden="1" x14ac:dyDescent="0.3">
      <c r="A18335" s="1" t="s">
        <v>159</v>
      </c>
      <c r="B18335" s="1" t="s">
        <v>412</v>
      </c>
      <c r="C18335">
        <v>48.424199999999999</v>
      </c>
      <c r="D18335">
        <v>-121.7114</v>
      </c>
      <c r="E18335" s="1" t="s">
        <v>33</v>
      </c>
      <c r="F18335" t="s">
        <v>7912</v>
      </c>
      <c r="G18335">
        <v>0</v>
      </c>
      <c r="H18335">
        <v>0</v>
      </c>
      <c r="I18335">
        <v>0</v>
      </c>
    </row>
    <row r="18336" spans="1:9" hidden="1" x14ac:dyDescent="0.3">
      <c r="A18336" s="1" t="s">
        <v>159</v>
      </c>
      <c r="B18336" s="1" t="s">
        <v>412</v>
      </c>
      <c r="C18336">
        <v>48.424199999999999</v>
      </c>
      <c r="D18336">
        <v>-121.7114</v>
      </c>
      <c r="E18336" s="1" t="s">
        <v>34</v>
      </c>
      <c r="F18336" t="s">
        <v>8144</v>
      </c>
      <c r="G18336">
        <v>0</v>
      </c>
      <c r="H18336">
        <v>0</v>
      </c>
      <c r="I18336">
        <v>0</v>
      </c>
    </row>
    <row r="18337" spans="1:9" hidden="1" x14ac:dyDescent="0.3">
      <c r="A18337" s="1" t="s">
        <v>159</v>
      </c>
      <c r="B18337" s="1" t="s">
        <v>412</v>
      </c>
      <c r="C18337">
        <v>48.424199999999999</v>
      </c>
      <c r="D18337">
        <v>-121.7114</v>
      </c>
      <c r="E18337" s="1" t="s">
        <v>35</v>
      </c>
      <c r="F18337" t="s">
        <v>8376</v>
      </c>
      <c r="G18337">
        <v>0</v>
      </c>
      <c r="H18337">
        <v>0</v>
      </c>
      <c r="I18337">
        <v>0</v>
      </c>
    </row>
    <row r="18338" spans="1:9" hidden="1" x14ac:dyDescent="0.3">
      <c r="A18338" s="1" t="s">
        <v>159</v>
      </c>
      <c r="B18338" s="1" t="s">
        <v>412</v>
      </c>
      <c r="C18338">
        <v>48.424199999999999</v>
      </c>
      <c r="D18338">
        <v>-121.7114</v>
      </c>
      <c r="E18338" s="1" t="s">
        <v>36</v>
      </c>
      <c r="F18338" t="s">
        <v>8608</v>
      </c>
      <c r="G18338">
        <v>0</v>
      </c>
      <c r="H18338">
        <v>0</v>
      </c>
      <c r="I18338">
        <v>0</v>
      </c>
    </row>
    <row r="18339" spans="1:9" hidden="1" x14ac:dyDescent="0.3">
      <c r="A18339" s="1" t="s">
        <v>159</v>
      </c>
      <c r="B18339" s="1" t="s">
        <v>412</v>
      </c>
      <c r="C18339">
        <v>48.424199999999999</v>
      </c>
      <c r="D18339">
        <v>-121.7114</v>
      </c>
      <c r="E18339" s="1" t="s">
        <v>37</v>
      </c>
      <c r="F18339" t="s">
        <v>8839</v>
      </c>
      <c r="G18339">
        <v>0</v>
      </c>
      <c r="H18339">
        <v>0</v>
      </c>
      <c r="I18339">
        <v>0</v>
      </c>
    </row>
    <row r="18340" spans="1:9" hidden="1" x14ac:dyDescent="0.3">
      <c r="A18340" s="1" t="s">
        <v>159</v>
      </c>
      <c r="B18340" s="1" t="s">
        <v>412</v>
      </c>
      <c r="C18340">
        <v>48.424199999999999</v>
      </c>
      <c r="D18340">
        <v>-121.7114</v>
      </c>
      <c r="E18340" s="1" t="s">
        <v>38</v>
      </c>
      <c r="F18340" t="s">
        <v>9070</v>
      </c>
      <c r="G18340">
        <v>0</v>
      </c>
      <c r="H18340">
        <v>0</v>
      </c>
      <c r="I18340">
        <v>0</v>
      </c>
    </row>
    <row r="18341" spans="1:9" hidden="1" x14ac:dyDescent="0.3">
      <c r="A18341" s="1" t="s">
        <v>159</v>
      </c>
      <c r="B18341" s="1" t="s">
        <v>412</v>
      </c>
      <c r="C18341">
        <v>48.424199999999999</v>
      </c>
      <c r="D18341">
        <v>-121.7114</v>
      </c>
      <c r="E18341" s="1" t="s">
        <v>39</v>
      </c>
      <c r="F18341" t="s">
        <v>9301</v>
      </c>
      <c r="G18341">
        <v>0</v>
      </c>
      <c r="H18341">
        <v>0</v>
      </c>
      <c r="I18341">
        <v>0</v>
      </c>
    </row>
    <row r="18342" spans="1:9" hidden="1" x14ac:dyDescent="0.3">
      <c r="A18342" s="1" t="s">
        <v>159</v>
      </c>
      <c r="B18342" s="1" t="s">
        <v>412</v>
      </c>
      <c r="C18342">
        <v>48.424199999999999</v>
      </c>
      <c r="D18342">
        <v>-121.7114</v>
      </c>
      <c r="E18342" s="1" t="s">
        <v>40</v>
      </c>
      <c r="F18342" t="s">
        <v>9532</v>
      </c>
      <c r="G18342">
        <v>0</v>
      </c>
      <c r="H18342">
        <v>0</v>
      </c>
      <c r="I18342">
        <v>0</v>
      </c>
    </row>
    <row r="18343" spans="1:9" hidden="1" x14ac:dyDescent="0.3">
      <c r="A18343" s="1" t="s">
        <v>159</v>
      </c>
      <c r="B18343" s="1" t="s">
        <v>412</v>
      </c>
      <c r="C18343">
        <v>48.424199999999999</v>
      </c>
      <c r="D18343">
        <v>-121.7114</v>
      </c>
      <c r="E18343" s="1" t="s">
        <v>41</v>
      </c>
      <c r="F18343" t="s">
        <v>9763</v>
      </c>
      <c r="G18343">
        <v>0</v>
      </c>
      <c r="H18343">
        <v>0</v>
      </c>
      <c r="I18343">
        <v>0</v>
      </c>
    </row>
    <row r="18344" spans="1:9" hidden="1" x14ac:dyDescent="0.3">
      <c r="A18344" s="1" t="s">
        <v>159</v>
      </c>
      <c r="B18344" s="1" t="s">
        <v>412</v>
      </c>
      <c r="C18344">
        <v>48.424199999999999</v>
      </c>
      <c r="D18344">
        <v>-121.7114</v>
      </c>
      <c r="E18344" s="1" t="s">
        <v>42</v>
      </c>
      <c r="F18344" t="s">
        <v>9992</v>
      </c>
      <c r="G18344">
        <v>0</v>
      </c>
      <c r="H18344">
        <v>0</v>
      </c>
      <c r="I18344">
        <v>0</v>
      </c>
    </row>
    <row r="18345" spans="1:9" hidden="1" x14ac:dyDescent="0.3">
      <c r="A18345" s="1" t="s">
        <v>159</v>
      </c>
      <c r="B18345" s="1" t="s">
        <v>412</v>
      </c>
      <c r="C18345">
        <v>48.424199999999999</v>
      </c>
      <c r="D18345">
        <v>-121.7114</v>
      </c>
      <c r="E18345" s="1" t="s">
        <v>43</v>
      </c>
      <c r="F18345" t="s">
        <v>10220</v>
      </c>
      <c r="G18345">
        <v>0</v>
      </c>
      <c r="H18345">
        <v>0</v>
      </c>
      <c r="I18345">
        <v>0</v>
      </c>
    </row>
    <row r="18346" spans="1:9" hidden="1" x14ac:dyDescent="0.3">
      <c r="A18346" s="1" t="s">
        <v>159</v>
      </c>
      <c r="B18346" s="1" t="s">
        <v>412</v>
      </c>
      <c r="C18346">
        <v>48.424199999999999</v>
      </c>
      <c r="D18346">
        <v>-121.7114</v>
      </c>
      <c r="E18346" s="1" t="s">
        <v>44</v>
      </c>
      <c r="F18346" t="s">
        <v>10441</v>
      </c>
      <c r="G18346">
        <v>0</v>
      </c>
      <c r="H18346">
        <v>0</v>
      </c>
      <c r="I18346">
        <v>0</v>
      </c>
    </row>
    <row r="18347" spans="1:9" hidden="1" x14ac:dyDescent="0.3">
      <c r="A18347" s="1" t="s">
        <v>159</v>
      </c>
      <c r="B18347" s="1" t="s">
        <v>412</v>
      </c>
      <c r="C18347">
        <v>48.424199999999999</v>
      </c>
      <c r="D18347">
        <v>-121.7114</v>
      </c>
      <c r="E18347" s="1" t="s">
        <v>45</v>
      </c>
      <c r="F18347" t="s">
        <v>10657</v>
      </c>
      <c r="G18347">
        <v>0</v>
      </c>
      <c r="H18347">
        <v>0</v>
      </c>
      <c r="I18347">
        <v>0</v>
      </c>
    </row>
    <row r="18348" spans="1:9" hidden="1" x14ac:dyDescent="0.3">
      <c r="A18348" s="1" t="s">
        <v>159</v>
      </c>
      <c r="B18348" s="1" t="s">
        <v>412</v>
      </c>
      <c r="C18348">
        <v>48.424199999999999</v>
      </c>
      <c r="D18348">
        <v>-121.7114</v>
      </c>
      <c r="E18348" s="1" t="s">
        <v>46</v>
      </c>
      <c r="F18348" t="s">
        <v>10872</v>
      </c>
      <c r="G18348">
        <v>0</v>
      </c>
      <c r="H18348">
        <v>0</v>
      </c>
      <c r="I18348">
        <v>0</v>
      </c>
    </row>
    <row r="18349" spans="1:9" hidden="1" x14ac:dyDescent="0.3">
      <c r="A18349" s="1" t="s">
        <v>159</v>
      </c>
      <c r="B18349" s="1" t="s">
        <v>412</v>
      </c>
      <c r="C18349">
        <v>48.424199999999999</v>
      </c>
      <c r="D18349">
        <v>-121.7114</v>
      </c>
      <c r="E18349" s="1" t="s">
        <v>47</v>
      </c>
      <c r="F18349" t="s">
        <v>11078</v>
      </c>
      <c r="G18349">
        <v>0</v>
      </c>
      <c r="H18349">
        <v>0</v>
      </c>
      <c r="I18349">
        <v>0</v>
      </c>
    </row>
    <row r="18350" spans="1:9" hidden="1" x14ac:dyDescent="0.3">
      <c r="A18350" s="1" t="s">
        <v>159</v>
      </c>
      <c r="B18350" s="1" t="s">
        <v>412</v>
      </c>
      <c r="C18350">
        <v>48.424199999999999</v>
      </c>
      <c r="D18350">
        <v>-121.7114</v>
      </c>
      <c r="E18350" s="1" t="s">
        <v>48</v>
      </c>
      <c r="F18350" t="s">
        <v>11867</v>
      </c>
      <c r="G18350">
        <v>0</v>
      </c>
      <c r="H18350">
        <v>0</v>
      </c>
      <c r="I18350">
        <v>0</v>
      </c>
    </row>
    <row r="18351" spans="1:9" hidden="1" x14ac:dyDescent="0.3">
      <c r="A18351" s="1" t="s">
        <v>159</v>
      </c>
      <c r="B18351" s="1" t="s">
        <v>412</v>
      </c>
      <c r="C18351">
        <v>48.424199999999999</v>
      </c>
      <c r="D18351">
        <v>-121.7114</v>
      </c>
      <c r="E18351" s="1" t="s">
        <v>49</v>
      </c>
      <c r="F18351" t="s">
        <v>12039</v>
      </c>
      <c r="G18351">
        <v>0</v>
      </c>
      <c r="H18351">
        <v>0</v>
      </c>
      <c r="I18351">
        <v>0</v>
      </c>
    </row>
    <row r="18352" spans="1:9" hidden="1" x14ac:dyDescent="0.3">
      <c r="A18352" s="1" t="s">
        <v>159</v>
      </c>
      <c r="B18352" s="1" t="s">
        <v>412</v>
      </c>
      <c r="C18352">
        <v>48.424199999999999</v>
      </c>
      <c r="D18352">
        <v>-121.7114</v>
      </c>
      <c r="E18352" s="1" t="s">
        <v>50</v>
      </c>
      <c r="F18352" t="s">
        <v>12188</v>
      </c>
      <c r="G18352">
        <v>0</v>
      </c>
      <c r="H18352">
        <v>0</v>
      </c>
      <c r="I18352">
        <v>0</v>
      </c>
    </row>
    <row r="18353" spans="1:9" hidden="1" x14ac:dyDescent="0.3">
      <c r="A18353" s="1" t="s">
        <v>159</v>
      </c>
      <c r="B18353" s="1" t="s">
        <v>412</v>
      </c>
      <c r="C18353">
        <v>48.424199999999999</v>
      </c>
      <c r="D18353">
        <v>-121.7114</v>
      </c>
      <c r="E18353" s="1" t="s">
        <v>51</v>
      </c>
      <c r="F18353" t="s">
        <v>12327</v>
      </c>
      <c r="G18353">
        <v>0</v>
      </c>
      <c r="H18353">
        <v>0</v>
      </c>
      <c r="I18353">
        <v>0</v>
      </c>
    </row>
    <row r="18354" spans="1:9" hidden="1" x14ac:dyDescent="0.3">
      <c r="A18354" s="1" t="s">
        <v>159</v>
      </c>
      <c r="B18354" s="1" t="s">
        <v>412</v>
      </c>
      <c r="C18354">
        <v>48.424199999999999</v>
      </c>
      <c r="D18354">
        <v>-121.7114</v>
      </c>
      <c r="E18354" s="1" t="s">
        <v>52</v>
      </c>
      <c r="F18354" t="s">
        <v>11282</v>
      </c>
      <c r="G18354">
        <v>0</v>
      </c>
      <c r="H18354">
        <v>0</v>
      </c>
      <c r="I18354">
        <v>0</v>
      </c>
    </row>
    <row r="18355" spans="1:9" hidden="1" x14ac:dyDescent="0.3">
      <c r="A18355" s="1" t="s">
        <v>159</v>
      </c>
      <c r="B18355" s="1" t="s">
        <v>412</v>
      </c>
      <c r="C18355">
        <v>48.424199999999999</v>
      </c>
      <c r="D18355">
        <v>-121.7114</v>
      </c>
      <c r="E18355" s="1" t="s">
        <v>53</v>
      </c>
      <c r="F18355" t="s">
        <v>11480</v>
      </c>
      <c r="G18355">
        <v>0</v>
      </c>
      <c r="H18355">
        <v>0</v>
      </c>
      <c r="I18355">
        <v>0</v>
      </c>
    </row>
    <row r="18356" spans="1:9" hidden="1" x14ac:dyDescent="0.3">
      <c r="A18356" s="1" t="s">
        <v>159</v>
      </c>
      <c r="B18356" s="1" t="s">
        <v>412</v>
      </c>
      <c r="C18356">
        <v>48.424199999999999</v>
      </c>
      <c r="D18356">
        <v>-121.7114</v>
      </c>
      <c r="E18356" s="1" t="s">
        <v>54</v>
      </c>
      <c r="F18356" t="s">
        <v>11675</v>
      </c>
      <c r="G18356">
        <v>0</v>
      </c>
      <c r="H18356">
        <v>0</v>
      </c>
      <c r="I18356">
        <v>0</v>
      </c>
    </row>
    <row r="18357" spans="1:9" hidden="1" x14ac:dyDescent="0.3">
      <c r="A18357" s="1" t="s">
        <v>159</v>
      </c>
      <c r="B18357" s="1" t="s">
        <v>412</v>
      </c>
      <c r="C18357">
        <v>48.424199999999999</v>
      </c>
      <c r="D18357">
        <v>-121.7114</v>
      </c>
      <c r="E18357" s="1" t="s">
        <v>21548</v>
      </c>
      <c r="F18357" t="s">
        <v>21901</v>
      </c>
      <c r="G18357">
        <v>0</v>
      </c>
      <c r="H18357">
        <v>0</v>
      </c>
      <c r="I18357">
        <v>0</v>
      </c>
    </row>
    <row r="18358" spans="1:9" hidden="1" x14ac:dyDescent="0.3">
      <c r="A18358" s="1" t="s">
        <v>159</v>
      </c>
      <c r="B18358" s="1" t="s">
        <v>413</v>
      </c>
      <c r="C18358">
        <v>46.864600000000003</v>
      </c>
      <c r="D18358">
        <v>-122.7696</v>
      </c>
      <c r="E18358" s="1" t="s">
        <v>4</v>
      </c>
      <c r="F18358" t="s">
        <v>1070</v>
      </c>
      <c r="G18358">
        <v>0</v>
      </c>
      <c r="H18358">
        <v>0</v>
      </c>
      <c r="I18358">
        <v>0</v>
      </c>
    </row>
    <row r="18359" spans="1:9" hidden="1" x14ac:dyDescent="0.3">
      <c r="A18359" s="1" t="s">
        <v>159</v>
      </c>
      <c r="B18359" s="1" t="s">
        <v>413</v>
      </c>
      <c r="C18359">
        <v>46.864600000000003</v>
      </c>
      <c r="D18359">
        <v>-122.7696</v>
      </c>
      <c r="E18359" s="1" t="s">
        <v>5</v>
      </c>
      <c r="F18359" t="s">
        <v>1312</v>
      </c>
      <c r="G18359">
        <v>0</v>
      </c>
      <c r="H18359">
        <v>0</v>
      </c>
      <c r="I18359">
        <v>0</v>
      </c>
    </row>
    <row r="18360" spans="1:9" hidden="1" x14ac:dyDescent="0.3">
      <c r="A18360" s="1" t="s">
        <v>159</v>
      </c>
      <c r="B18360" s="1" t="s">
        <v>413</v>
      </c>
      <c r="C18360">
        <v>46.864600000000003</v>
      </c>
      <c r="D18360">
        <v>-122.7696</v>
      </c>
      <c r="E18360" s="1" t="s">
        <v>6</v>
      </c>
      <c r="F18360" t="s">
        <v>1553</v>
      </c>
      <c r="G18360">
        <v>0</v>
      </c>
      <c r="H18360">
        <v>0</v>
      </c>
      <c r="I18360">
        <v>0</v>
      </c>
    </row>
    <row r="18361" spans="1:9" hidden="1" x14ac:dyDescent="0.3">
      <c r="A18361" s="1" t="s">
        <v>159</v>
      </c>
      <c r="B18361" s="1" t="s">
        <v>413</v>
      </c>
      <c r="C18361">
        <v>46.864600000000003</v>
      </c>
      <c r="D18361">
        <v>-122.7696</v>
      </c>
      <c r="E18361" s="1" t="s">
        <v>7</v>
      </c>
      <c r="F18361" t="s">
        <v>1794</v>
      </c>
      <c r="G18361">
        <v>0</v>
      </c>
      <c r="H18361">
        <v>0</v>
      </c>
      <c r="I18361">
        <v>0</v>
      </c>
    </row>
    <row r="18362" spans="1:9" hidden="1" x14ac:dyDescent="0.3">
      <c r="A18362" s="1" t="s">
        <v>159</v>
      </c>
      <c r="B18362" s="1" t="s">
        <v>413</v>
      </c>
      <c r="C18362">
        <v>46.864600000000003</v>
      </c>
      <c r="D18362">
        <v>-122.7696</v>
      </c>
      <c r="E18362" s="1" t="s">
        <v>8</v>
      </c>
      <c r="F18362" t="s">
        <v>2032</v>
      </c>
      <c r="G18362">
        <v>0</v>
      </c>
      <c r="H18362">
        <v>0</v>
      </c>
      <c r="I18362">
        <v>0</v>
      </c>
    </row>
    <row r="18363" spans="1:9" hidden="1" x14ac:dyDescent="0.3">
      <c r="A18363" s="1" t="s">
        <v>159</v>
      </c>
      <c r="B18363" s="1" t="s">
        <v>413</v>
      </c>
      <c r="C18363">
        <v>46.864600000000003</v>
      </c>
      <c r="D18363">
        <v>-122.7696</v>
      </c>
      <c r="E18363" s="1" t="s">
        <v>9</v>
      </c>
      <c r="F18363" t="s">
        <v>2270</v>
      </c>
      <c r="G18363">
        <v>0</v>
      </c>
      <c r="H18363">
        <v>0</v>
      </c>
      <c r="I18363">
        <v>0</v>
      </c>
    </row>
    <row r="18364" spans="1:9" hidden="1" x14ac:dyDescent="0.3">
      <c r="A18364" s="1" t="s">
        <v>159</v>
      </c>
      <c r="B18364" s="1" t="s">
        <v>413</v>
      </c>
      <c r="C18364">
        <v>46.864600000000003</v>
      </c>
      <c r="D18364">
        <v>-122.7696</v>
      </c>
      <c r="E18364" s="1" t="s">
        <v>10</v>
      </c>
      <c r="F18364" t="s">
        <v>2508</v>
      </c>
      <c r="G18364">
        <v>0</v>
      </c>
      <c r="H18364">
        <v>0</v>
      </c>
      <c r="I18364">
        <v>0</v>
      </c>
    </row>
    <row r="18365" spans="1:9" hidden="1" x14ac:dyDescent="0.3">
      <c r="A18365" s="1" t="s">
        <v>159</v>
      </c>
      <c r="B18365" s="1" t="s">
        <v>413</v>
      </c>
      <c r="C18365">
        <v>46.864600000000003</v>
      </c>
      <c r="D18365">
        <v>-122.7696</v>
      </c>
      <c r="E18365" s="1" t="s">
        <v>11</v>
      </c>
      <c r="F18365" t="s">
        <v>2746</v>
      </c>
      <c r="G18365">
        <v>0</v>
      </c>
      <c r="H18365">
        <v>0</v>
      </c>
      <c r="I18365">
        <v>0</v>
      </c>
    </row>
    <row r="18366" spans="1:9" hidden="1" x14ac:dyDescent="0.3">
      <c r="A18366" s="1" t="s">
        <v>159</v>
      </c>
      <c r="B18366" s="1" t="s">
        <v>413</v>
      </c>
      <c r="C18366">
        <v>46.864600000000003</v>
      </c>
      <c r="D18366">
        <v>-122.7696</v>
      </c>
      <c r="E18366" s="1" t="s">
        <v>12</v>
      </c>
      <c r="F18366" t="s">
        <v>2984</v>
      </c>
      <c r="G18366">
        <v>0</v>
      </c>
      <c r="H18366">
        <v>0</v>
      </c>
      <c r="I18366">
        <v>0</v>
      </c>
    </row>
    <row r="18367" spans="1:9" hidden="1" x14ac:dyDescent="0.3">
      <c r="A18367" s="1" t="s">
        <v>159</v>
      </c>
      <c r="B18367" s="1" t="s">
        <v>413</v>
      </c>
      <c r="C18367">
        <v>46.864600000000003</v>
      </c>
      <c r="D18367">
        <v>-122.7696</v>
      </c>
      <c r="E18367" s="1" t="s">
        <v>13</v>
      </c>
      <c r="F18367" t="s">
        <v>3221</v>
      </c>
      <c r="G18367">
        <v>0</v>
      </c>
      <c r="H18367">
        <v>0</v>
      </c>
      <c r="I18367">
        <v>0</v>
      </c>
    </row>
    <row r="18368" spans="1:9" hidden="1" x14ac:dyDescent="0.3">
      <c r="A18368" s="1" t="s">
        <v>159</v>
      </c>
      <c r="B18368" s="1" t="s">
        <v>413</v>
      </c>
      <c r="C18368">
        <v>46.864600000000003</v>
      </c>
      <c r="D18368">
        <v>-122.7696</v>
      </c>
      <c r="E18368" s="1" t="s">
        <v>14</v>
      </c>
      <c r="F18368" t="s">
        <v>3457</v>
      </c>
      <c r="G18368">
        <v>0</v>
      </c>
      <c r="H18368">
        <v>0</v>
      </c>
      <c r="I18368">
        <v>0</v>
      </c>
    </row>
    <row r="18369" spans="1:9" hidden="1" x14ac:dyDescent="0.3">
      <c r="A18369" s="1" t="s">
        <v>159</v>
      </c>
      <c r="B18369" s="1" t="s">
        <v>413</v>
      </c>
      <c r="C18369">
        <v>46.864600000000003</v>
      </c>
      <c r="D18369">
        <v>-122.7696</v>
      </c>
      <c r="E18369" s="1" t="s">
        <v>15</v>
      </c>
      <c r="F18369" t="s">
        <v>3693</v>
      </c>
      <c r="G18369">
        <v>0</v>
      </c>
      <c r="H18369">
        <v>0</v>
      </c>
      <c r="I18369">
        <v>0</v>
      </c>
    </row>
    <row r="18370" spans="1:9" hidden="1" x14ac:dyDescent="0.3">
      <c r="A18370" s="1" t="s">
        <v>159</v>
      </c>
      <c r="B18370" s="1" t="s">
        <v>413</v>
      </c>
      <c r="C18370">
        <v>46.864600000000003</v>
      </c>
      <c r="D18370">
        <v>-122.7696</v>
      </c>
      <c r="E18370" s="1" t="s">
        <v>16</v>
      </c>
      <c r="F18370" t="s">
        <v>3928</v>
      </c>
      <c r="G18370">
        <v>0</v>
      </c>
      <c r="H18370">
        <v>0</v>
      </c>
      <c r="I18370">
        <v>0</v>
      </c>
    </row>
    <row r="18371" spans="1:9" hidden="1" x14ac:dyDescent="0.3">
      <c r="A18371" s="1" t="s">
        <v>159</v>
      </c>
      <c r="B18371" s="1" t="s">
        <v>413</v>
      </c>
      <c r="C18371">
        <v>46.864600000000003</v>
      </c>
      <c r="D18371">
        <v>-122.7696</v>
      </c>
      <c r="E18371" s="1" t="s">
        <v>17</v>
      </c>
      <c r="F18371" t="s">
        <v>4163</v>
      </c>
      <c r="G18371">
        <v>0</v>
      </c>
      <c r="H18371">
        <v>0</v>
      </c>
      <c r="I18371">
        <v>0</v>
      </c>
    </row>
    <row r="18372" spans="1:9" hidden="1" x14ac:dyDescent="0.3">
      <c r="A18372" s="1" t="s">
        <v>159</v>
      </c>
      <c r="B18372" s="1" t="s">
        <v>413</v>
      </c>
      <c r="C18372">
        <v>46.864600000000003</v>
      </c>
      <c r="D18372">
        <v>-122.7696</v>
      </c>
      <c r="E18372" s="1" t="s">
        <v>18</v>
      </c>
      <c r="F18372" t="s">
        <v>4398</v>
      </c>
      <c r="G18372">
        <v>0</v>
      </c>
      <c r="H18372">
        <v>0</v>
      </c>
      <c r="I18372">
        <v>0</v>
      </c>
    </row>
    <row r="18373" spans="1:9" hidden="1" x14ac:dyDescent="0.3">
      <c r="A18373" s="1" t="s">
        <v>159</v>
      </c>
      <c r="B18373" s="1" t="s">
        <v>413</v>
      </c>
      <c r="C18373">
        <v>46.864600000000003</v>
      </c>
      <c r="D18373">
        <v>-122.7696</v>
      </c>
      <c r="E18373" s="1" t="s">
        <v>19</v>
      </c>
      <c r="F18373" t="s">
        <v>4633</v>
      </c>
      <c r="G18373">
        <v>0</v>
      </c>
      <c r="H18373">
        <v>0</v>
      </c>
      <c r="I18373">
        <v>0</v>
      </c>
    </row>
    <row r="18374" spans="1:9" hidden="1" x14ac:dyDescent="0.3">
      <c r="A18374" s="1" t="s">
        <v>159</v>
      </c>
      <c r="B18374" s="1" t="s">
        <v>413</v>
      </c>
      <c r="C18374">
        <v>46.864600000000003</v>
      </c>
      <c r="D18374">
        <v>-122.7696</v>
      </c>
      <c r="E18374" s="1" t="s">
        <v>20</v>
      </c>
      <c r="F18374" t="s">
        <v>4868</v>
      </c>
      <c r="G18374">
        <v>0</v>
      </c>
      <c r="H18374">
        <v>0</v>
      </c>
      <c r="I18374">
        <v>0</v>
      </c>
    </row>
    <row r="18375" spans="1:9" hidden="1" x14ac:dyDescent="0.3">
      <c r="A18375" s="1" t="s">
        <v>159</v>
      </c>
      <c r="B18375" s="1" t="s">
        <v>413</v>
      </c>
      <c r="C18375">
        <v>46.864600000000003</v>
      </c>
      <c r="D18375">
        <v>-122.7696</v>
      </c>
      <c r="E18375" s="1" t="s">
        <v>21</v>
      </c>
      <c r="F18375" t="s">
        <v>5103</v>
      </c>
      <c r="G18375">
        <v>0</v>
      </c>
      <c r="H18375">
        <v>0</v>
      </c>
      <c r="I18375">
        <v>0</v>
      </c>
    </row>
    <row r="18376" spans="1:9" hidden="1" x14ac:dyDescent="0.3">
      <c r="A18376" s="1" t="s">
        <v>159</v>
      </c>
      <c r="B18376" s="1" t="s">
        <v>413</v>
      </c>
      <c r="C18376">
        <v>46.864600000000003</v>
      </c>
      <c r="D18376">
        <v>-122.7696</v>
      </c>
      <c r="E18376" s="1" t="s">
        <v>22</v>
      </c>
      <c r="F18376" t="s">
        <v>5338</v>
      </c>
      <c r="G18376">
        <v>0</v>
      </c>
      <c r="H18376">
        <v>0</v>
      </c>
      <c r="I18376">
        <v>0</v>
      </c>
    </row>
    <row r="18377" spans="1:9" hidden="1" x14ac:dyDescent="0.3">
      <c r="A18377" s="1" t="s">
        <v>159</v>
      </c>
      <c r="B18377" s="1" t="s">
        <v>413</v>
      </c>
      <c r="C18377">
        <v>46.864600000000003</v>
      </c>
      <c r="D18377">
        <v>-122.7696</v>
      </c>
      <c r="E18377" s="1" t="s">
        <v>23</v>
      </c>
      <c r="F18377" t="s">
        <v>5573</v>
      </c>
      <c r="G18377">
        <v>0</v>
      </c>
      <c r="H18377">
        <v>0</v>
      </c>
      <c r="I18377">
        <v>0</v>
      </c>
    </row>
    <row r="18378" spans="1:9" hidden="1" x14ac:dyDescent="0.3">
      <c r="A18378" s="1" t="s">
        <v>159</v>
      </c>
      <c r="B18378" s="1" t="s">
        <v>413</v>
      </c>
      <c r="C18378">
        <v>46.864600000000003</v>
      </c>
      <c r="D18378">
        <v>-122.7696</v>
      </c>
      <c r="E18378" s="1" t="s">
        <v>24</v>
      </c>
      <c r="F18378" t="s">
        <v>5807</v>
      </c>
      <c r="G18378">
        <v>0</v>
      </c>
      <c r="H18378">
        <v>0</v>
      </c>
      <c r="I18378">
        <v>0</v>
      </c>
    </row>
    <row r="18379" spans="1:9" hidden="1" x14ac:dyDescent="0.3">
      <c r="A18379" s="1" t="s">
        <v>159</v>
      </c>
      <c r="B18379" s="1" t="s">
        <v>413</v>
      </c>
      <c r="C18379">
        <v>46.864600000000003</v>
      </c>
      <c r="D18379">
        <v>-122.7696</v>
      </c>
      <c r="E18379" s="1" t="s">
        <v>25</v>
      </c>
      <c r="F18379" t="s">
        <v>6041</v>
      </c>
      <c r="G18379">
        <v>0</v>
      </c>
      <c r="H18379">
        <v>0</v>
      </c>
      <c r="I18379">
        <v>0</v>
      </c>
    </row>
    <row r="18380" spans="1:9" hidden="1" x14ac:dyDescent="0.3">
      <c r="A18380" s="1" t="s">
        <v>159</v>
      </c>
      <c r="B18380" s="1" t="s">
        <v>413</v>
      </c>
      <c r="C18380">
        <v>46.864600000000003</v>
      </c>
      <c r="D18380">
        <v>-122.7696</v>
      </c>
      <c r="E18380" s="1" t="s">
        <v>26</v>
      </c>
      <c r="F18380" t="s">
        <v>6275</v>
      </c>
      <c r="G18380">
        <v>0</v>
      </c>
      <c r="H18380">
        <v>0</v>
      </c>
      <c r="I18380">
        <v>0</v>
      </c>
    </row>
    <row r="18381" spans="1:9" hidden="1" x14ac:dyDescent="0.3">
      <c r="A18381" s="1" t="s">
        <v>159</v>
      </c>
      <c r="B18381" s="1" t="s">
        <v>413</v>
      </c>
      <c r="C18381">
        <v>46.864600000000003</v>
      </c>
      <c r="D18381">
        <v>-122.7696</v>
      </c>
      <c r="E18381" s="1" t="s">
        <v>27</v>
      </c>
      <c r="F18381" t="s">
        <v>6509</v>
      </c>
      <c r="G18381">
        <v>0</v>
      </c>
      <c r="H18381">
        <v>0</v>
      </c>
      <c r="I18381">
        <v>0</v>
      </c>
    </row>
    <row r="18382" spans="1:9" hidden="1" x14ac:dyDescent="0.3">
      <c r="A18382" s="1" t="s">
        <v>159</v>
      </c>
      <c r="B18382" s="1" t="s">
        <v>413</v>
      </c>
      <c r="C18382">
        <v>46.864600000000003</v>
      </c>
      <c r="D18382">
        <v>-122.7696</v>
      </c>
      <c r="E18382" s="1" t="s">
        <v>28</v>
      </c>
      <c r="F18382" t="s">
        <v>6743</v>
      </c>
      <c r="G18382">
        <v>0</v>
      </c>
      <c r="H18382">
        <v>0</v>
      </c>
      <c r="I18382">
        <v>0</v>
      </c>
    </row>
    <row r="18383" spans="1:9" hidden="1" x14ac:dyDescent="0.3">
      <c r="A18383" s="1" t="s">
        <v>159</v>
      </c>
      <c r="B18383" s="1" t="s">
        <v>413</v>
      </c>
      <c r="C18383">
        <v>46.864600000000003</v>
      </c>
      <c r="D18383">
        <v>-122.7696</v>
      </c>
      <c r="E18383" s="1" t="s">
        <v>29</v>
      </c>
      <c r="F18383" t="s">
        <v>6977</v>
      </c>
      <c r="G18383">
        <v>0</v>
      </c>
      <c r="H18383">
        <v>0</v>
      </c>
      <c r="I18383">
        <v>0</v>
      </c>
    </row>
    <row r="18384" spans="1:9" hidden="1" x14ac:dyDescent="0.3">
      <c r="A18384" s="1" t="s">
        <v>159</v>
      </c>
      <c r="B18384" s="1" t="s">
        <v>413</v>
      </c>
      <c r="C18384">
        <v>46.864600000000003</v>
      </c>
      <c r="D18384">
        <v>-122.7696</v>
      </c>
      <c r="E18384" s="1" t="s">
        <v>30</v>
      </c>
      <c r="F18384" t="s">
        <v>7211</v>
      </c>
      <c r="G18384">
        <v>0</v>
      </c>
      <c r="H18384">
        <v>0</v>
      </c>
      <c r="I18384">
        <v>0</v>
      </c>
    </row>
    <row r="18385" spans="1:9" hidden="1" x14ac:dyDescent="0.3">
      <c r="A18385" s="1" t="s">
        <v>159</v>
      </c>
      <c r="B18385" s="1" t="s">
        <v>413</v>
      </c>
      <c r="C18385">
        <v>46.864600000000003</v>
      </c>
      <c r="D18385">
        <v>-122.7696</v>
      </c>
      <c r="E18385" s="1" t="s">
        <v>31</v>
      </c>
      <c r="F18385" t="s">
        <v>7445</v>
      </c>
      <c r="G18385">
        <v>0</v>
      </c>
      <c r="H18385">
        <v>0</v>
      </c>
      <c r="I18385">
        <v>0</v>
      </c>
    </row>
    <row r="18386" spans="1:9" hidden="1" x14ac:dyDescent="0.3">
      <c r="A18386" s="1" t="s">
        <v>159</v>
      </c>
      <c r="B18386" s="1" t="s">
        <v>413</v>
      </c>
      <c r="C18386">
        <v>46.864600000000003</v>
      </c>
      <c r="D18386">
        <v>-122.7696</v>
      </c>
      <c r="E18386" s="1" t="s">
        <v>32</v>
      </c>
      <c r="F18386" t="s">
        <v>7679</v>
      </c>
      <c r="G18386">
        <v>0</v>
      </c>
      <c r="H18386">
        <v>0</v>
      </c>
      <c r="I18386">
        <v>0</v>
      </c>
    </row>
    <row r="18387" spans="1:9" hidden="1" x14ac:dyDescent="0.3">
      <c r="A18387" s="1" t="s">
        <v>159</v>
      </c>
      <c r="B18387" s="1" t="s">
        <v>413</v>
      </c>
      <c r="C18387">
        <v>46.864600000000003</v>
      </c>
      <c r="D18387">
        <v>-122.7696</v>
      </c>
      <c r="E18387" s="1" t="s">
        <v>33</v>
      </c>
      <c r="F18387" t="s">
        <v>7913</v>
      </c>
      <c r="G18387">
        <v>0</v>
      </c>
      <c r="H18387">
        <v>0</v>
      </c>
      <c r="I18387">
        <v>0</v>
      </c>
    </row>
    <row r="18388" spans="1:9" hidden="1" x14ac:dyDescent="0.3">
      <c r="A18388" s="1" t="s">
        <v>159</v>
      </c>
      <c r="B18388" s="1" t="s">
        <v>413</v>
      </c>
      <c r="C18388">
        <v>46.864600000000003</v>
      </c>
      <c r="D18388">
        <v>-122.7696</v>
      </c>
      <c r="E18388" s="1" t="s">
        <v>34</v>
      </c>
      <c r="F18388" t="s">
        <v>8145</v>
      </c>
      <c r="G18388">
        <v>0</v>
      </c>
      <c r="H18388">
        <v>0</v>
      </c>
      <c r="I18388">
        <v>0</v>
      </c>
    </row>
    <row r="18389" spans="1:9" hidden="1" x14ac:dyDescent="0.3">
      <c r="A18389" s="1" t="s">
        <v>159</v>
      </c>
      <c r="B18389" s="1" t="s">
        <v>413</v>
      </c>
      <c r="C18389">
        <v>46.864600000000003</v>
      </c>
      <c r="D18389">
        <v>-122.7696</v>
      </c>
      <c r="E18389" s="1" t="s">
        <v>35</v>
      </c>
      <c r="F18389" t="s">
        <v>8377</v>
      </c>
      <c r="G18389">
        <v>0</v>
      </c>
      <c r="H18389">
        <v>0</v>
      </c>
      <c r="I18389">
        <v>0</v>
      </c>
    </row>
    <row r="18390" spans="1:9" hidden="1" x14ac:dyDescent="0.3">
      <c r="A18390" s="1" t="s">
        <v>159</v>
      </c>
      <c r="B18390" s="1" t="s">
        <v>413</v>
      </c>
      <c r="C18390">
        <v>46.864600000000003</v>
      </c>
      <c r="D18390">
        <v>-122.7696</v>
      </c>
      <c r="E18390" s="1" t="s">
        <v>36</v>
      </c>
      <c r="F18390" t="s">
        <v>8609</v>
      </c>
      <c r="G18390">
        <v>0</v>
      </c>
      <c r="H18390">
        <v>0</v>
      </c>
      <c r="I18390">
        <v>0</v>
      </c>
    </row>
    <row r="18391" spans="1:9" hidden="1" x14ac:dyDescent="0.3">
      <c r="A18391" s="1" t="s">
        <v>159</v>
      </c>
      <c r="B18391" s="1" t="s">
        <v>413</v>
      </c>
      <c r="C18391">
        <v>46.864600000000003</v>
      </c>
      <c r="D18391">
        <v>-122.7696</v>
      </c>
      <c r="E18391" s="1" t="s">
        <v>37</v>
      </c>
      <c r="F18391" t="s">
        <v>8840</v>
      </c>
      <c r="G18391">
        <v>0</v>
      </c>
      <c r="H18391">
        <v>0</v>
      </c>
      <c r="I18391">
        <v>0</v>
      </c>
    </row>
    <row r="18392" spans="1:9" hidden="1" x14ac:dyDescent="0.3">
      <c r="A18392" s="1" t="s">
        <v>159</v>
      </c>
      <c r="B18392" s="1" t="s">
        <v>413</v>
      </c>
      <c r="C18392">
        <v>46.864600000000003</v>
      </c>
      <c r="D18392">
        <v>-122.7696</v>
      </c>
      <c r="E18392" s="1" t="s">
        <v>38</v>
      </c>
      <c r="F18392" t="s">
        <v>9071</v>
      </c>
      <c r="G18392">
        <v>0</v>
      </c>
      <c r="H18392">
        <v>0</v>
      </c>
      <c r="I18392">
        <v>0</v>
      </c>
    </row>
    <row r="18393" spans="1:9" hidden="1" x14ac:dyDescent="0.3">
      <c r="A18393" s="1" t="s">
        <v>159</v>
      </c>
      <c r="B18393" s="1" t="s">
        <v>413</v>
      </c>
      <c r="C18393">
        <v>46.864600000000003</v>
      </c>
      <c r="D18393">
        <v>-122.7696</v>
      </c>
      <c r="E18393" s="1" t="s">
        <v>39</v>
      </c>
      <c r="F18393" t="s">
        <v>9302</v>
      </c>
      <c r="G18393">
        <v>0</v>
      </c>
      <c r="H18393">
        <v>0</v>
      </c>
      <c r="I18393">
        <v>0</v>
      </c>
    </row>
    <row r="18394" spans="1:9" hidden="1" x14ac:dyDescent="0.3">
      <c r="A18394" s="1" t="s">
        <v>159</v>
      </c>
      <c r="B18394" s="1" t="s">
        <v>413</v>
      </c>
      <c r="C18394">
        <v>46.864600000000003</v>
      </c>
      <c r="D18394">
        <v>-122.7696</v>
      </c>
      <c r="E18394" s="1" t="s">
        <v>40</v>
      </c>
      <c r="F18394" t="s">
        <v>9533</v>
      </c>
      <c r="G18394">
        <v>0</v>
      </c>
      <c r="H18394">
        <v>0</v>
      </c>
      <c r="I18394">
        <v>0</v>
      </c>
    </row>
    <row r="18395" spans="1:9" hidden="1" x14ac:dyDescent="0.3">
      <c r="A18395" s="1" t="s">
        <v>159</v>
      </c>
      <c r="B18395" s="1" t="s">
        <v>413</v>
      </c>
      <c r="C18395">
        <v>46.864600000000003</v>
      </c>
      <c r="D18395">
        <v>-122.7696</v>
      </c>
      <c r="E18395" s="1" t="s">
        <v>41</v>
      </c>
      <c r="F18395" t="s">
        <v>9764</v>
      </c>
      <c r="G18395">
        <v>0</v>
      </c>
      <c r="H18395">
        <v>0</v>
      </c>
      <c r="I18395">
        <v>0</v>
      </c>
    </row>
    <row r="18396" spans="1:9" hidden="1" x14ac:dyDescent="0.3">
      <c r="A18396" s="1" t="s">
        <v>159</v>
      </c>
      <c r="B18396" s="1" t="s">
        <v>413</v>
      </c>
      <c r="C18396">
        <v>46.864600000000003</v>
      </c>
      <c r="D18396">
        <v>-122.7696</v>
      </c>
      <c r="E18396" s="1" t="s">
        <v>42</v>
      </c>
      <c r="F18396" t="s">
        <v>9993</v>
      </c>
      <c r="G18396">
        <v>0</v>
      </c>
      <c r="H18396">
        <v>0</v>
      </c>
      <c r="I18396">
        <v>0</v>
      </c>
    </row>
    <row r="18397" spans="1:9" hidden="1" x14ac:dyDescent="0.3">
      <c r="A18397" s="1" t="s">
        <v>159</v>
      </c>
      <c r="B18397" s="1" t="s">
        <v>413</v>
      </c>
      <c r="C18397">
        <v>46.864600000000003</v>
      </c>
      <c r="D18397">
        <v>-122.7696</v>
      </c>
      <c r="E18397" s="1" t="s">
        <v>43</v>
      </c>
      <c r="F18397" t="s">
        <v>10221</v>
      </c>
      <c r="G18397">
        <v>0</v>
      </c>
      <c r="H18397">
        <v>0</v>
      </c>
      <c r="I18397">
        <v>0</v>
      </c>
    </row>
    <row r="18398" spans="1:9" hidden="1" x14ac:dyDescent="0.3">
      <c r="A18398" s="1" t="s">
        <v>159</v>
      </c>
      <c r="B18398" s="1" t="s">
        <v>413</v>
      </c>
      <c r="C18398">
        <v>46.864600000000003</v>
      </c>
      <c r="D18398">
        <v>-122.7696</v>
      </c>
      <c r="E18398" s="1" t="s">
        <v>44</v>
      </c>
      <c r="F18398" t="s">
        <v>10442</v>
      </c>
      <c r="G18398">
        <v>0</v>
      </c>
      <c r="H18398">
        <v>0</v>
      </c>
      <c r="I18398">
        <v>0</v>
      </c>
    </row>
    <row r="18399" spans="1:9" hidden="1" x14ac:dyDescent="0.3">
      <c r="A18399" s="1" t="s">
        <v>159</v>
      </c>
      <c r="B18399" s="1" t="s">
        <v>413</v>
      </c>
      <c r="C18399">
        <v>46.864600000000003</v>
      </c>
      <c r="D18399">
        <v>-122.7696</v>
      </c>
      <c r="E18399" s="1" t="s">
        <v>45</v>
      </c>
      <c r="F18399" t="s">
        <v>10658</v>
      </c>
      <c r="G18399">
        <v>0</v>
      </c>
      <c r="H18399">
        <v>0</v>
      </c>
      <c r="I18399">
        <v>0</v>
      </c>
    </row>
    <row r="18400" spans="1:9" hidden="1" x14ac:dyDescent="0.3">
      <c r="A18400" s="1" t="s">
        <v>159</v>
      </c>
      <c r="B18400" s="1" t="s">
        <v>413</v>
      </c>
      <c r="C18400">
        <v>46.864600000000003</v>
      </c>
      <c r="D18400">
        <v>-122.7696</v>
      </c>
      <c r="E18400" s="1" t="s">
        <v>46</v>
      </c>
      <c r="F18400" t="s">
        <v>10873</v>
      </c>
      <c r="G18400">
        <v>0</v>
      </c>
      <c r="H18400">
        <v>0</v>
      </c>
      <c r="I18400">
        <v>0</v>
      </c>
    </row>
    <row r="18401" spans="1:9" hidden="1" x14ac:dyDescent="0.3">
      <c r="A18401" s="1" t="s">
        <v>159</v>
      </c>
      <c r="B18401" s="1" t="s">
        <v>413</v>
      </c>
      <c r="C18401">
        <v>46.864600000000003</v>
      </c>
      <c r="D18401">
        <v>-122.7696</v>
      </c>
      <c r="E18401" s="1" t="s">
        <v>47</v>
      </c>
      <c r="F18401" t="s">
        <v>11079</v>
      </c>
      <c r="G18401">
        <v>0</v>
      </c>
      <c r="H18401">
        <v>0</v>
      </c>
      <c r="I18401">
        <v>0</v>
      </c>
    </row>
    <row r="18402" spans="1:9" hidden="1" x14ac:dyDescent="0.3">
      <c r="A18402" s="1" t="s">
        <v>159</v>
      </c>
      <c r="B18402" s="1" t="s">
        <v>413</v>
      </c>
      <c r="C18402">
        <v>46.864600000000003</v>
      </c>
      <c r="D18402">
        <v>-122.7696</v>
      </c>
      <c r="E18402" s="1" t="s">
        <v>48</v>
      </c>
      <c r="F18402" t="s">
        <v>11868</v>
      </c>
      <c r="G18402">
        <v>0</v>
      </c>
      <c r="H18402">
        <v>0</v>
      </c>
      <c r="I18402">
        <v>0</v>
      </c>
    </row>
    <row r="18403" spans="1:9" hidden="1" x14ac:dyDescent="0.3">
      <c r="A18403" s="1" t="s">
        <v>159</v>
      </c>
      <c r="B18403" s="1" t="s">
        <v>413</v>
      </c>
      <c r="C18403">
        <v>46.864600000000003</v>
      </c>
      <c r="D18403">
        <v>-122.7696</v>
      </c>
      <c r="E18403" s="1" t="s">
        <v>49</v>
      </c>
      <c r="F18403" t="s">
        <v>12040</v>
      </c>
      <c r="G18403">
        <v>0</v>
      </c>
      <c r="H18403">
        <v>0</v>
      </c>
      <c r="I18403">
        <v>0</v>
      </c>
    </row>
    <row r="18404" spans="1:9" hidden="1" x14ac:dyDescent="0.3">
      <c r="A18404" s="1" t="s">
        <v>159</v>
      </c>
      <c r="B18404" s="1" t="s">
        <v>413</v>
      </c>
      <c r="C18404">
        <v>46.864600000000003</v>
      </c>
      <c r="D18404">
        <v>-122.7696</v>
      </c>
      <c r="E18404" s="1" t="s">
        <v>50</v>
      </c>
      <c r="F18404" t="s">
        <v>12189</v>
      </c>
      <c r="G18404">
        <v>0</v>
      </c>
      <c r="H18404">
        <v>0</v>
      </c>
      <c r="I18404">
        <v>0</v>
      </c>
    </row>
    <row r="18405" spans="1:9" hidden="1" x14ac:dyDescent="0.3">
      <c r="A18405" s="1" t="s">
        <v>159</v>
      </c>
      <c r="B18405" s="1" t="s">
        <v>413</v>
      </c>
      <c r="C18405">
        <v>46.864600000000003</v>
      </c>
      <c r="D18405">
        <v>-122.7696</v>
      </c>
      <c r="E18405" s="1" t="s">
        <v>51</v>
      </c>
      <c r="F18405" t="s">
        <v>12328</v>
      </c>
      <c r="G18405">
        <v>0</v>
      </c>
      <c r="H18405">
        <v>0</v>
      </c>
      <c r="I18405">
        <v>0</v>
      </c>
    </row>
    <row r="18406" spans="1:9" hidden="1" x14ac:dyDescent="0.3">
      <c r="A18406" s="1" t="s">
        <v>159</v>
      </c>
      <c r="B18406" s="1" t="s">
        <v>413</v>
      </c>
      <c r="C18406">
        <v>46.864600000000003</v>
      </c>
      <c r="D18406">
        <v>-122.7696</v>
      </c>
      <c r="E18406" s="1" t="s">
        <v>52</v>
      </c>
      <c r="F18406" t="s">
        <v>11283</v>
      </c>
      <c r="G18406">
        <v>0</v>
      </c>
      <c r="H18406">
        <v>0</v>
      </c>
      <c r="I18406">
        <v>0</v>
      </c>
    </row>
    <row r="18407" spans="1:9" hidden="1" x14ac:dyDescent="0.3">
      <c r="A18407" s="1" t="s">
        <v>159</v>
      </c>
      <c r="B18407" s="1" t="s">
        <v>413</v>
      </c>
      <c r="C18407">
        <v>46.864600000000003</v>
      </c>
      <c r="D18407">
        <v>-122.7696</v>
      </c>
      <c r="E18407" s="1" t="s">
        <v>53</v>
      </c>
      <c r="F18407" t="s">
        <v>11481</v>
      </c>
      <c r="G18407">
        <v>0</v>
      </c>
      <c r="H18407">
        <v>0</v>
      </c>
      <c r="I18407">
        <v>0</v>
      </c>
    </row>
    <row r="18408" spans="1:9" hidden="1" x14ac:dyDescent="0.3">
      <c r="A18408" s="1" t="s">
        <v>159</v>
      </c>
      <c r="B18408" s="1" t="s">
        <v>413</v>
      </c>
      <c r="C18408">
        <v>46.864600000000003</v>
      </c>
      <c r="D18408">
        <v>-122.7696</v>
      </c>
      <c r="E18408" s="1" t="s">
        <v>54</v>
      </c>
      <c r="F18408" t="s">
        <v>11676</v>
      </c>
      <c r="G18408">
        <v>0</v>
      </c>
      <c r="H18408">
        <v>0</v>
      </c>
      <c r="I18408">
        <v>0</v>
      </c>
    </row>
    <row r="18409" spans="1:9" hidden="1" x14ac:dyDescent="0.3">
      <c r="A18409" s="1" t="s">
        <v>159</v>
      </c>
      <c r="B18409" s="1" t="s">
        <v>413</v>
      </c>
      <c r="C18409">
        <v>46.864600000000003</v>
      </c>
      <c r="D18409">
        <v>-122.7696</v>
      </c>
      <c r="E18409" s="1" t="s">
        <v>21548</v>
      </c>
      <c r="F18409" t="s">
        <v>21902</v>
      </c>
      <c r="G18409">
        <v>0</v>
      </c>
      <c r="H18409">
        <v>0</v>
      </c>
      <c r="I18409">
        <v>0</v>
      </c>
    </row>
    <row r="18410" spans="1:9" hidden="1" x14ac:dyDescent="0.3">
      <c r="A18410" s="1" t="s">
        <v>159</v>
      </c>
      <c r="B18410" s="1" t="s">
        <v>414</v>
      </c>
      <c r="C18410">
        <v>48.197600000000001</v>
      </c>
      <c r="D18410">
        <v>-122.5795</v>
      </c>
      <c r="E18410" s="1" t="s">
        <v>4</v>
      </c>
      <c r="F18410" t="s">
        <v>1071</v>
      </c>
      <c r="G18410">
        <v>0</v>
      </c>
      <c r="H18410">
        <v>0</v>
      </c>
      <c r="I18410">
        <v>0</v>
      </c>
    </row>
    <row r="18411" spans="1:9" hidden="1" x14ac:dyDescent="0.3">
      <c r="A18411" s="1" t="s">
        <v>159</v>
      </c>
      <c r="B18411" s="1" t="s">
        <v>414</v>
      </c>
      <c r="C18411">
        <v>48.197600000000001</v>
      </c>
      <c r="D18411">
        <v>-122.5795</v>
      </c>
      <c r="E18411" s="1" t="s">
        <v>5</v>
      </c>
      <c r="F18411" t="s">
        <v>1313</v>
      </c>
      <c r="G18411">
        <v>0</v>
      </c>
      <c r="H18411">
        <v>0</v>
      </c>
      <c r="I18411">
        <v>0</v>
      </c>
    </row>
    <row r="18412" spans="1:9" hidden="1" x14ac:dyDescent="0.3">
      <c r="A18412" s="1" t="s">
        <v>159</v>
      </c>
      <c r="B18412" s="1" t="s">
        <v>414</v>
      </c>
      <c r="C18412">
        <v>48.197600000000001</v>
      </c>
      <c r="D18412">
        <v>-122.5795</v>
      </c>
      <c r="E18412" s="1" t="s">
        <v>6</v>
      </c>
      <c r="F18412" t="s">
        <v>1554</v>
      </c>
      <c r="G18412">
        <v>0</v>
      </c>
      <c r="H18412">
        <v>0</v>
      </c>
      <c r="I18412">
        <v>0</v>
      </c>
    </row>
    <row r="18413" spans="1:9" hidden="1" x14ac:dyDescent="0.3">
      <c r="A18413" s="1" t="s">
        <v>159</v>
      </c>
      <c r="B18413" s="1" t="s">
        <v>414</v>
      </c>
      <c r="C18413">
        <v>48.197600000000001</v>
      </c>
      <c r="D18413">
        <v>-122.5795</v>
      </c>
      <c r="E18413" s="1" t="s">
        <v>7</v>
      </c>
      <c r="F18413" t="s">
        <v>1795</v>
      </c>
      <c r="G18413">
        <v>0</v>
      </c>
      <c r="H18413">
        <v>0</v>
      </c>
      <c r="I18413">
        <v>0</v>
      </c>
    </row>
    <row r="18414" spans="1:9" hidden="1" x14ac:dyDescent="0.3">
      <c r="A18414" s="1" t="s">
        <v>159</v>
      </c>
      <c r="B18414" s="1" t="s">
        <v>414</v>
      </c>
      <c r="C18414">
        <v>48.197600000000001</v>
      </c>
      <c r="D18414">
        <v>-122.5795</v>
      </c>
      <c r="E18414" s="1" t="s">
        <v>8</v>
      </c>
      <c r="F18414" t="s">
        <v>2033</v>
      </c>
      <c r="G18414">
        <v>0</v>
      </c>
      <c r="H18414">
        <v>0</v>
      </c>
      <c r="I18414">
        <v>0</v>
      </c>
    </row>
    <row r="18415" spans="1:9" hidden="1" x14ac:dyDescent="0.3">
      <c r="A18415" s="1" t="s">
        <v>159</v>
      </c>
      <c r="B18415" s="1" t="s">
        <v>414</v>
      </c>
      <c r="C18415">
        <v>48.197600000000001</v>
      </c>
      <c r="D18415">
        <v>-122.5795</v>
      </c>
      <c r="E18415" s="1" t="s">
        <v>9</v>
      </c>
      <c r="F18415" t="s">
        <v>2271</v>
      </c>
      <c r="G18415">
        <v>0</v>
      </c>
      <c r="H18415">
        <v>0</v>
      </c>
      <c r="I18415">
        <v>0</v>
      </c>
    </row>
    <row r="18416" spans="1:9" hidden="1" x14ac:dyDescent="0.3">
      <c r="A18416" s="1" t="s">
        <v>159</v>
      </c>
      <c r="B18416" s="1" t="s">
        <v>414</v>
      </c>
      <c r="C18416">
        <v>48.197600000000001</v>
      </c>
      <c r="D18416">
        <v>-122.5795</v>
      </c>
      <c r="E18416" s="1" t="s">
        <v>10</v>
      </c>
      <c r="F18416" t="s">
        <v>2509</v>
      </c>
      <c r="G18416">
        <v>0</v>
      </c>
      <c r="H18416">
        <v>0</v>
      </c>
      <c r="I18416">
        <v>0</v>
      </c>
    </row>
    <row r="18417" spans="1:9" hidden="1" x14ac:dyDescent="0.3">
      <c r="A18417" s="1" t="s">
        <v>159</v>
      </c>
      <c r="B18417" s="1" t="s">
        <v>414</v>
      </c>
      <c r="C18417">
        <v>48.197600000000001</v>
      </c>
      <c r="D18417">
        <v>-122.5795</v>
      </c>
      <c r="E18417" s="1" t="s">
        <v>11</v>
      </c>
      <c r="F18417" t="s">
        <v>2747</v>
      </c>
      <c r="G18417">
        <v>0</v>
      </c>
      <c r="H18417">
        <v>0</v>
      </c>
      <c r="I18417">
        <v>0</v>
      </c>
    </row>
    <row r="18418" spans="1:9" hidden="1" x14ac:dyDescent="0.3">
      <c r="A18418" s="1" t="s">
        <v>159</v>
      </c>
      <c r="B18418" s="1" t="s">
        <v>414</v>
      </c>
      <c r="C18418">
        <v>48.197600000000001</v>
      </c>
      <c r="D18418">
        <v>-122.5795</v>
      </c>
      <c r="E18418" s="1" t="s">
        <v>12</v>
      </c>
      <c r="F18418" t="s">
        <v>2985</v>
      </c>
      <c r="G18418">
        <v>0</v>
      </c>
      <c r="H18418">
        <v>0</v>
      </c>
      <c r="I18418">
        <v>0</v>
      </c>
    </row>
    <row r="18419" spans="1:9" hidden="1" x14ac:dyDescent="0.3">
      <c r="A18419" s="1" t="s">
        <v>159</v>
      </c>
      <c r="B18419" s="1" t="s">
        <v>414</v>
      </c>
      <c r="C18419">
        <v>48.197600000000001</v>
      </c>
      <c r="D18419">
        <v>-122.5795</v>
      </c>
      <c r="E18419" s="1" t="s">
        <v>13</v>
      </c>
      <c r="F18419" t="s">
        <v>3222</v>
      </c>
      <c r="G18419">
        <v>0</v>
      </c>
      <c r="H18419">
        <v>0</v>
      </c>
      <c r="I18419">
        <v>0</v>
      </c>
    </row>
    <row r="18420" spans="1:9" hidden="1" x14ac:dyDescent="0.3">
      <c r="A18420" s="1" t="s">
        <v>159</v>
      </c>
      <c r="B18420" s="1" t="s">
        <v>414</v>
      </c>
      <c r="C18420">
        <v>48.197600000000001</v>
      </c>
      <c r="D18420">
        <v>-122.5795</v>
      </c>
      <c r="E18420" s="1" t="s">
        <v>14</v>
      </c>
      <c r="F18420" t="s">
        <v>3458</v>
      </c>
      <c r="G18420">
        <v>0</v>
      </c>
      <c r="H18420">
        <v>0</v>
      </c>
      <c r="I18420">
        <v>0</v>
      </c>
    </row>
    <row r="18421" spans="1:9" hidden="1" x14ac:dyDescent="0.3">
      <c r="A18421" s="1" t="s">
        <v>159</v>
      </c>
      <c r="B18421" s="1" t="s">
        <v>414</v>
      </c>
      <c r="C18421">
        <v>48.197600000000001</v>
      </c>
      <c r="D18421">
        <v>-122.5795</v>
      </c>
      <c r="E18421" s="1" t="s">
        <v>15</v>
      </c>
      <c r="F18421" t="s">
        <v>3694</v>
      </c>
      <c r="G18421">
        <v>0</v>
      </c>
      <c r="H18421">
        <v>0</v>
      </c>
      <c r="I18421">
        <v>0</v>
      </c>
    </row>
    <row r="18422" spans="1:9" hidden="1" x14ac:dyDescent="0.3">
      <c r="A18422" s="1" t="s">
        <v>159</v>
      </c>
      <c r="B18422" s="1" t="s">
        <v>414</v>
      </c>
      <c r="C18422">
        <v>48.197600000000001</v>
      </c>
      <c r="D18422">
        <v>-122.5795</v>
      </c>
      <c r="E18422" s="1" t="s">
        <v>16</v>
      </c>
      <c r="F18422" t="s">
        <v>3929</v>
      </c>
      <c r="G18422">
        <v>0</v>
      </c>
      <c r="H18422">
        <v>0</v>
      </c>
      <c r="I18422">
        <v>0</v>
      </c>
    </row>
    <row r="18423" spans="1:9" hidden="1" x14ac:dyDescent="0.3">
      <c r="A18423" s="1" t="s">
        <v>159</v>
      </c>
      <c r="B18423" s="1" t="s">
        <v>414</v>
      </c>
      <c r="C18423">
        <v>48.197600000000001</v>
      </c>
      <c r="D18423">
        <v>-122.5795</v>
      </c>
      <c r="E18423" s="1" t="s">
        <v>17</v>
      </c>
      <c r="F18423" t="s">
        <v>4164</v>
      </c>
      <c r="G18423">
        <v>0</v>
      </c>
      <c r="H18423">
        <v>0</v>
      </c>
      <c r="I18423">
        <v>0</v>
      </c>
    </row>
    <row r="18424" spans="1:9" hidden="1" x14ac:dyDescent="0.3">
      <c r="A18424" s="1" t="s">
        <v>159</v>
      </c>
      <c r="B18424" s="1" t="s">
        <v>414</v>
      </c>
      <c r="C18424">
        <v>48.197600000000001</v>
      </c>
      <c r="D18424">
        <v>-122.5795</v>
      </c>
      <c r="E18424" s="1" t="s">
        <v>18</v>
      </c>
      <c r="F18424" t="s">
        <v>4399</v>
      </c>
      <c r="G18424">
        <v>0</v>
      </c>
      <c r="H18424">
        <v>0</v>
      </c>
      <c r="I18424">
        <v>0</v>
      </c>
    </row>
    <row r="18425" spans="1:9" hidden="1" x14ac:dyDescent="0.3">
      <c r="A18425" s="1" t="s">
        <v>159</v>
      </c>
      <c r="B18425" s="1" t="s">
        <v>414</v>
      </c>
      <c r="C18425">
        <v>48.197600000000001</v>
      </c>
      <c r="D18425">
        <v>-122.5795</v>
      </c>
      <c r="E18425" s="1" t="s">
        <v>19</v>
      </c>
      <c r="F18425" t="s">
        <v>4634</v>
      </c>
      <c r="G18425">
        <v>0</v>
      </c>
      <c r="H18425">
        <v>0</v>
      </c>
      <c r="I18425">
        <v>0</v>
      </c>
    </row>
    <row r="18426" spans="1:9" hidden="1" x14ac:dyDescent="0.3">
      <c r="A18426" s="1" t="s">
        <v>159</v>
      </c>
      <c r="B18426" s="1" t="s">
        <v>414</v>
      </c>
      <c r="C18426">
        <v>48.197600000000001</v>
      </c>
      <c r="D18426">
        <v>-122.5795</v>
      </c>
      <c r="E18426" s="1" t="s">
        <v>20</v>
      </c>
      <c r="F18426" t="s">
        <v>4869</v>
      </c>
      <c r="G18426">
        <v>0</v>
      </c>
      <c r="H18426">
        <v>0</v>
      </c>
      <c r="I18426">
        <v>0</v>
      </c>
    </row>
    <row r="18427" spans="1:9" hidden="1" x14ac:dyDescent="0.3">
      <c r="A18427" s="1" t="s">
        <v>159</v>
      </c>
      <c r="B18427" s="1" t="s">
        <v>414</v>
      </c>
      <c r="C18427">
        <v>48.197600000000001</v>
      </c>
      <c r="D18427">
        <v>-122.5795</v>
      </c>
      <c r="E18427" s="1" t="s">
        <v>21</v>
      </c>
      <c r="F18427" t="s">
        <v>5104</v>
      </c>
      <c r="G18427">
        <v>0</v>
      </c>
      <c r="H18427">
        <v>0</v>
      </c>
      <c r="I18427">
        <v>0</v>
      </c>
    </row>
    <row r="18428" spans="1:9" hidden="1" x14ac:dyDescent="0.3">
      <c r="A18428" s="1" t="s">
        <v>159</v>
      </c>
      <c r="B18428" s="1" t="s">
        <v>414</v>
      </c>
      <c r="C18428">
        <v>48.197600000000001</v>
      </c>
      <c r="D18428">
        <v>-122.5795</v>
      </c>
      <c r="E18428" s="1" t="s">
        <v>22</v>
      </c>
      <c r="F18428" t="s">
        <v>5339</v>
      </c>
      <c r="G18428">
        <v>0</v>
      </c>
      <c r="H18428">
        <v>0</v>
      </c>
      <c r="I18428">
        <v>0</v>
      </c>
    </row>
    <row r="18429" spans="1:9" hidden="1" x14ac:dyDescent="0.3">
      <c r="A18429" s="1" t="s">
        <v>159</v>
      </c>
      <c r="B18429" s="1" t="s">
        <v>414</v>
      </c>
      <c r="C18429">
        <v>48.197600000000001</v>
      </c>
      <c r="D18429">
        <v>-122.5795</v>
      </c>
      <c r="E18429" s="1" t="s">
        <v>23</v>
      </c>
      <c r="F18429" t="s">
        <v>5574</v>
      </c>
      <c r="G18429">
        <v>0</v>
      </c>
      <c r="H18429">
        <v>0</v>
      </c>
      <c r="I18429">
        <v>0</v>
      </c>
    </row>
    <row r="18430" spans="1:9" hidden="1" x14ac:dyDescent="0.3">
      <c r="A18430" s="1" t="s">
        <v>159</v>
      </c>
      <c r="B18430" s="1" t="s">
        <v>414</v>
      </c>
      <c r="C18430">
        <v>48.197600000000001</v>
      </c>
      <c r="D18430">
        <v>-122.5795</v>
      </c>
      <c r="E18430" s="1" t="s">
        <v>24</v>
      </c>
      <c r="F18430" t="s">
        <v>5808</v>
      </c>
      <c r="G18430">
        <v>0</v>
      </c>
      <c r="H18430">
        <v>0</v>
      </c>
      <c r="I18430">
        <v>0</v>
      </c>
    </row>
    <row r="18431" spans="1:9" hidden="1" x14ac:dyDescent="0.3">
      <c r="A18431" s="1" t="s">
        <v>159</v>
      </c>
      <c r="B18431" s="1" t="s">
        <v>414</v>
      </c>
      <c r="C18431">
        <v>48.197600000000001</v>
      </c>
      <c r="D18431">
        <v>-122.5795</v>
      </c>
      <c r="E18431" s="1" t="s">
        <v>25</v>
      </c>
      <c r="F18431" t="s">
        <v>6042</v>
      </c>
      <c r="G18431">
        <v>0</v>
      </c>
      <c r="H18431">
        <v>0</v>
      </c>
      <c r="I18431">
        <v>0</v>
      </c>
    </row>
    <row r="18432" spans="1:9" hidden="1" x14ac:dyDescent="0.3">
      <c r="A18432" s="1" t="s">
        <v>159</v>
      </c>
      <c r="B18432" s="1" t="s">
        <v>414</v>
      </c>
      <c r="C18432">
        <v>48.197600000000001</v>
      </c>
      <c r="D18432">
        <v>-122.5795</v>
      </c>
      <c r="E18432" s="1" t="s">
        <v>26</v>
      </c>
      <c r="F18432" t="s">
        <v>6276</v>
      </c>
      <c r="G18432">
        <v>0</v>
      </c>
      <c r="H18432">
        <v>0</v>
      </c>
      <c r="I18432">
        <v>0</v>
      </c>
    </row>
    <row r="18433" spans="1:9" hidden="1" x14ac:dyDescent="0.3">
      <c r="A18433" s="1" t="s">
        <v>159</v>
      </c>
      <c r="B18433" s="1" t="s">
        <v>414</v>
      </c>
      <c r="C18433">
        <v>48.197600000000001</v>
      </c>
      <c r="D18433">
        <v>-122.5795</v>
      </c>
      <c r="E18433" s="1" t="s">
        <v>27</v>
      </c>
      <c r="F18433" t="s">
        <v>6510</v>
      </c>
      <c r="G18433">
        <v>0</v>
      </c>
      <c r="H18433">
        <v>0</v>
      </c>
      <c r="I18433">
        <v>0</v>
      </c>
    </row>
    <row r="18434" spans="1:9" hidden="1" x14ac:dyDescent="0.3">
      <c r="A18434" s="1" t="s">
        <v>159</v>
      </c>
      <c r="B18434" s="1" t="s">
        <v>414</v>
      </c>
      <c r="C18434">
        <v>48.197600000000001</v>
      </c>
      <c r="D18434">
        <v>-122.5795</v>
      </c>
      <c r="E18434" s="1" t="s">
        <v>28</v>
      </c>
      <c r="F18434" t="s">
        <v>6744</v>
      </c>
      <c r="G18434">
        <v>0</v>
      </c>
      <c r="H18434">
        <v>0</v>
      </c>
      <c r="I18434">
        <v>0</v>
      </c>
    </row>
    <row r="18435" spans="1:9" hidden="1" x14ac:dyDescent="0.3">
      <c r="A18435" s="1" t="s">
        <v>159</v>
      </c>
      <c r="B18435" s="1" t="s">
        <v>414</v>
      </c>
      <c r="C18435">
        <v>48.197600000000001</v>
      </c>
      <c r="D18435">
        <v>-122.5795</v>
      </c>
      <c r="E18435" s="1" t="s">
        <v>29</v>
      </c>
      <c r="F18435" t="s">
        <v>6978</v>
      </c>
      <c r="G18435">
        <v>0</v>
      </c>
      <c r="H18435">
        <v>0</v>
      </c>
      <c r="I18435">
        <v>0</v>
      </c>
    </row>
    <row r="18436" spans="1:9" hidden="1" x14ac:dyDescent="0.3">
      <c r="A18436" s="1" t="s">
        <v>159</v>
      </c>
      <c r="B18436" s="1" t="s">
        <v>414</v>
      </c>
      <c r="C18436">
        <v>48.197600000000001</v>
      </c>
      <c r="D18436">
        <v>-122.5795</v>
      </c>
      <c r="E18436" s="1" t="s">
        <v>30</v>
      </c>
      <c r="F18436" t="s">
        <v>7212</v>
      </c>
      <c r="G18436">
        <v>0</v>
      </c>
      <c r="H18436">
        <v>0</v>
      </c>
      <c r="I18436">
        <v>0</v>
      </c>
    </row>
    <row r="18437" spans="1:9" hidden="1" x14ac:dyDescent="0.3">
      <c r="A18437" s="1" t="s">
        <v>159</v>
      </c>
      <c r="B18437" s="1" t="s">
        <v>414</v>
      </c>
      <c r="C18437">
        <v>48.197600000000001</v>
      </c>
      <c r="D18437">
        <v>-122.5795</v>
      </c>
      <c r="E18437" s="1" t="s">
        <v>31</v>
      </c>
      <c r="F18437" t="s">
        <v>7446</v>
      </c>
      <c r="G18437">
        <v>0</v>
      </c>
      <c r="H18437">
        <v>0</v>
      </c>
      <c r="I18437">
        <v>0</v>
      </c>
    </row>
    <row r="18438" spans="1:9" hidden="1" x14ac:dyDescent="0.3">
      <c r="A18438" s="1" t="s">
        <v>159</v>
      </c>
      <c r="B18438" s="1" t="s">
        <v>414</v>
      </c>
      <c r="C18438">
        <v>48.197600000000001</v>
      </c>
      <c r="D18438">
        <v>-122.5795</v>
      </c>
      <c r="E18438" s="1" t="s">
        <v>32</v>
      </c>
      <c r="F18438" t="s">
        <v>7680</v>
      </c>
      <c r="G18438">
        <v>0</v>
      </c>
      <c r="H18438">
        <v>0</v>
      </c>
      <c r="I18438">
        <v>0</v>
      </c>
    </row>
    <row r="18439" spans="1:9" hidden="1" x14ac:dyDescent="0.3">
      <c r="A18439" s="1" t="s">
        <v>159</v>
      </c>
      <c r="B18439" s="1" t="s">
        <v>414</v>
      </c>
      <c r="C18439">
        <v>48.197600000000001</v>
      </c>
      <c r="D18439">
        <v>-122.5795</v>
      </c>
      <c r="E18439" s="1" t="s">
        <v>33</v>
      </c>
      <c r="F18439" t="s">
        <v>7914</v>
      </c>
      <c r="G18439">
        <v>0</v>
      </c>
      <c r="H18439">
        <v>0</v>
      </c>
      <c r="I18439">
        <v>0</v>
      </c>
    </row>
    <row r="18440" spans="1:9" hidden="1" x14ac:dyDescent="0.3">
      <c r="A18440" s="1" t="s">
        <v>159</v>
      </c>
      <c r="B18440" s="1" t="s">
        <v>414</v>
      </c>
      <c r="C18440">
        <v>48.197600000000001</v>
      </c>
      <c r="D18440">
        <v>-122.5795</v>
      </c>
      <c r="E18440" s="1" t="s">
        <v>34</v>
      </c>
      <c r="F18440" t="s">
        <v>8146</v>
      </c>
      <c r="G18440">
        <v>0</v>
      </c>
      <c r="H18440">
        <v>0</v>
      </c>
      <c r="I18440">
        <v>0</v>
      </c>
    </row>
    <row r="18441" spans="1:9" hidden="1" x14ac:dyDescent="0.3">
      <c r="A18441" s="1" t="s">
        <v>159</v>
      </c>
      <c r="B18441" s="1" t="s">
        <v>414</v>
      </c>
      <c r="C18441">
        <v>48.197600000000001</v>
      </c>
      <c r="D18441">
        <v>-122.5795</v>
      </c>
      <c r="E18441" s="1" t="s">
        <v>35</v>
      </c>
      <c r="F18441" t="s">
        <v>8378</v>
      </c>
      <c r="G18441">
        <v>0</v>
      </c>
      <c r="H18441">
        <v>0</v>
      </c>
      <c r="I18441">
        <v>0</v>
      </c>
    </row>
    <row r="18442" spans="1:9" hidden="1" x14ac:dyDescent="0.3">
      <c r="A18442" s="1" t="s">
        <v>159</v>
      </c>
      <c r="B18442" s="1" t="s">
        <v>414</v>
      </c>
      <c r="C18442">
        <v>48.197600000000001</v>
      </c>
      <c r="D18442">
        <v>-122.5795</v>
      </c>
      <c r="E18442" s="1" t="s">
        <v>36</v>
      </c>
      <c r="F18442" t="s">
        <v>8610</v>
      </c>
      <c r="G18442">
        <v>0</v>
      </c>
      <c r="H18442">
        <v>0</v>
      </c>
      <c r="I18442">
        <v>0</v>
      </c>
    </row>
    <row r="18443" spans="1:9" hidden="1" x14ac:dyDescent="0.3">
      <c r="A18443" s="1" t="s">
        <v>159</v>
      </c>
      <c r="B18443" s="1" t="s">
        <v>414</v>
      </c>
      <c r="C18443">
        <v>48.197600000000001</v>
      </c>
      <c r="D18443">
        <v>-122.5795</v>
      </c>
      <c r="E18443" s="1" t="s">
        <v>37</v>
      </c>
      <c r="F18443" t="s">
        <v>8841</v>
      </c>
      <c r="G18443">
        <v>0</v>
      </c>
      <c r="H18443">
        <v>0</v>
      </c>
      <c r="I18443">
        <v>0</v>
      </c>
    </row>
    <row r="18444" spans="1:9" hidden="1" x14ac:dyDescent="0.3">
      <c r="A18444" s="1" t="s">
        <v>159</v>
      </c>
      <c r="B18444" s="1" t="s">
        <v>414</v>
      </c>
      <c r="C18444">
        <v>48.197600000000001</v>
      </c>
      <c r="D18444">
        <v>-122.5795</v>
      </c>
      <c r="E18444" s="1" t="s">
        <v>38</v>
      </c>
      <c r="F18444" t="s">
        <v>9072</v>
      </c>
      <c r="G18444">
        <v>0</v>
      </c>
      <c r="H18444">
        <v>0</v>
      </c>
      <c r="I18444">
        <v>0</v>
      </c>
    </row>
    <row r="18445" spans="1:9" hidden="1" x14ac:dyDescent="0.3">
      <c r="A18445" s="1" t="s">
        <v>159</v>
      </c>
      <c r="B18445" s="1" t="s">
        <v>414</v>
      </c>
      <c r="C18445">
        <v>48.197600000000001</v>
      </c>
      <c r="D18445">
        <v>-122.5795</v>
      </c>
      <c r="E18445" s="1" t="s">
        <v>39</v>
      </c>
      <c r="F18445" t="s">
        <v>9303</v>
      </c>
      <c r="G18445">
        <v>0</v>
      </c>
      <c r="H18445">
        <v>0</v>
      </c>
      <c r="I18445">
        <v>0</v>
      </c>
    </row>
    <row r="18446" spans="1:9" hidden="1" x14ac:dyDescent="0.3">
      <c r="A18446" s="1" t="s">
        <v>159</v>
      </c>
      <c r="B18446" s="1" t="s">
        <v>414</v>
      </c>
      <c r="C18446">
        <v>48.197600000000001</v>
      </c>
      <c r="D18446">
        <v>-122.5795</v>
      </c>
      <c r="E18446" s="1" t="s">
        <v>40</v>
      </c>
      <c r="F18446" t="s">
        <v>9534</v>
      </c>
      <c r="G18446">
        <v>0</v>
      </c>
      <c r="H18446">
        <v>0</v>
      </c>
      <c r="I18446">
        <v>0</v>
      </c>
    </row>
    <row r="18447" spans="1:9" hidden="1" x14ac:dyDescent="0.3">
      <c r="A18447" s="1" t="s">
        <v>159</v>
      </c>
      <c r="B18447" s="1" t="s">
        <v>414</v>
      </c>
      <c r="C18447">
        <v>48.197600000000001</v>
      </c>
      <c r="D18447">
        <v>-122.5795</v>
      </c>
      <c r="E18447" s="1" t="s">
        <v>41</v>
      </c>
      <c r="F18447" t="s">
        <v>9765</v>
      </c>
      <c r="G18447">
        <v>0</v>
      </c>
      <c r="H18447">
        <v>0</v>
      </c>
      <c r="I18447">
        <v>0</v>
      </c>
    </row>
    <row r="18448" spans="1:9" hidden="1" x14ac:dyDescent="0.3">
      <c r="A18448" s="1" t="s">
        <v>159</v>
      </c>
      <c r="B18448" s="1" t="s">
        <v>414</v>
      </c>
      <c r="C18448">
        <v>48.197600000000001</v>
      </c>
      <c r="D18448">
        <v>-122.5795</v>
      </c>
      <c r="E18448" s="1" t="s">
        <v>42</v>
      </c>
      <c r="F18448" t="s">
        <v>9994</v>
      </c>
      <c r="G18448">
        <v>0</v>
      </c>
      <c r="H18448">
        <v>0</v>
      </c>
      <c r="I18448">
        <v>0</v>
      </c>
    </row>
    <row r="18449" spans="1:9" hidden="1" x14ac:dyDescent="0.3">
      <c r="A18449" s="1" t="s">
        <v>159</v>
      </c>
      <c r="B18449" s="1" t="s">
        <v>414</v>
      </c>
      <c r="C18449">
        <v>48.197600000000001</v>
      </c>
      <c r="D18449">
        <v>-122.5795</v>
      </c>
      <c r="E18449" s="1" t="s">
        <v>43</v>
      </c>
      <c r="F18449" t="s">
        <v>10222</v>
      </c>
      <c r="G18449">
        <v>0</v>
      </c>
      <c r="H18449">
        <v>0</v>
      </c>
      <c r="I18449">
        <v>0</v>
      </c>
    </row>
    <row r="18450" spans="1:9" hidden="1" x14ac:dyDescent="0.3">
      <c r="A18450" s="1" t="s">
        <v>159</v>
      </c>
      <c r="B18450" s="1" t="s">
        <v>414</v>
      </c>
      <c r="C18450">
        <v>48.197600000000001</v>
      </c>
      <c r="D18450">
        <v>-122.5795</v>
      </c>
      <c r="E18450" s="1" t="s">
        <v>44</v>
      </c>
      <c r="F18450" t="s">
        <v>10443</v>
      </c>
      <c r="G18450">
        <v>0</v>
      </c>
      <c r="H18450">
        <v>0</v>
      </c>
      <c r="I18450">
        <v>0</v>
      </c>
    </row>
    <row r="18451" spans="1:9" hidden="1" x14ac:dyDescent="0.3">
      <c r="A18451" s="1" t="s">
        <v>159</v>
      </c>
      <c r="B18451" s="1" t="s">
        <v>414</v>
      </c>
      <c r="C18451">
        <v>48.197600000000001</v>
      </c>
      <c r="D18451">
        <v>-122.5795</v>
      </c>
      <c r="E18451" s="1" t="s">
        <v>45</v>
      </c>
      <c r="F18451" t="s">
        <v>10659</v>
      </c>
      <c r="G18451">
        <v>0</v>
      </c>
      <c r="H18451">
        <v>0</v>
      </c>
      <c r="I18451">
        <v>0</v>
      </c>
    </row>
    <row r="18452" spans="1:9" hidden="1" x14ac:dyDescent="0.3">
      <c r="A18452" s="1" t="s">
        <v>159</v>
      </c>
      <c r="B18452" s="1" t="s">
        <v>414</v>
      </c>
      <c r="C18452">
        <v>48.197600000000001</v>
      </c>
      <c r="D18452">
        <v>-122.5795</v>
      </c>
      <c r="E18452" s="1" t="s">
        <v>46</v>
      </c>
      <c r="F18452" t="s">
        <v>10874</v>
      </c>
      <c r="G18452">
        <v>0</v>
      </c>
      <c r="H18452">
        <v>0</v>
      </c>
      <c r="I18452">
        <v>0</v>
      </c>
    </row>
    <row r="18453" spans="1:9" hidden="1" x14ac:dyDescent="0.3">
      <c r="A18453" s="1" t="s">
        <v>159</v>
      </c>
      <c r="B18453" s="1" t="s">
        <v>414</v>
      </c>
      <c r="C18453">
        <v>48.197600000000001</v>
      </c>
      <c r="D18453">
        <v>-122.5795</v>
      </c>
      <c r="E18453" s="1" t="s">
        <v>47</v>
      </c>
      <c r="F18453" t="s">
        <v>11080</v>
      </c>
      <c r="G18453">
        <v>0</v>
      </c>
      <c r="H18453">
        <v>0</v>
      </c>
      <c r="I18453">
        <v>0</v>
      </c>
    </row>
    <row r="18454" spans="1:9" hidden="1" x14ac:dyDescent="0.3">
      <c r="A18454" s="1" t="s">
        <v>159</v>
      </c>
      <c r="B18454" s="1" t="s">
        <v>414</v>
      </c>
      <c r="C18454">
        <v>48.197600000000001</v>
      </c>
      <c r="D18454">
        <v>-122.5795</v>
      </c>
      <c r="E18454" s="1" t="s">
        <v>48</v>
      </c>
      <c r="F18454" t="s">
        <v>11869</v>
      </c>
      <c r="G18454">
        <v>0</v>
      </c>
      <c r="H18454">
        <v>0</v>
      </c>
      <c r="I18454">
        <v>0</v>
      </c>
    </row>
    <row r="18455" spans="1:9" hidden="1" x14ac:dyDescent="0.3">
      <c r="A18455" s="1" t="s">
        <v>159</v>
      </c>
      <c r="B18455" s="1" t="s">
        <v>414</v>
      </c>
      <c r="C18455">
        <v>48.197600000000001</v>
      </c>
      <c r="D18455">
        <v>-122.5795</v>
      </c>
      <c r="E18455" s="1" t="s">
        <v>49</v>
      </c>
      <c r="F18455" t="s">
        <v>12041</v>
      </c>
      <c r="G18455">
        <v>0</v>
      </c>
      <c r="H18455">
        <v>0</v>
      </c>
      <c r="I18455">
        <v>0</v>
      </c>
    </row>
    <row r="18456" spans="1:9" hidden="1" x14ac:dyDescent="0.3">
      <c r="A18456" s="1" t="s">
        <v>159</v>
      </c>
      <c r="B18456" s="1" t="s">
        <v>414</v>
      </c>
      <c r="C18456">
        <v>48.197600000000001</v>
      </c>
      <c r="D18456">
        <v>-122.5795</v>
      </c>
      <c r="E18456" s="1" t="s">
        <v>50</v>
      </c>
      <c r="F18456" t="s">
        <v>12190</v>
      </c>
      <c r="G18456">
        <v>0</v>
      </c>
      <c r="H18456">
        <v>0</v>
      </c>
      <c r="I18456">
        <v>0</v>
      </c>
    </row>
    <row r="18457" spans="1:9" hidden="1" x14ac:dyDescent="0.3">
      <c r="A18457" s="1" t="s">
        <v>159</v>
      </c>
      <c r="B18457" s="1" t="s">
        <v>414</v>
      </c>
      <c r="C18457">
        <v>48.197600000000001</v>
      </c>
      <c r="D18457">
        <v>-122.5795</v>
      </c>
      <c r="E18457" s="1" t="s">
        <v>51</v>
      </c>
      <c r="F18457" t="s">
        <v>12329</v>
      </c>
      <c r="G18457">
        <v>0</v>
      </c>
      <c r="H18457">
        <v>0</v>
      </c>
      <c r="I18457">
        <v>0</v>
      </c>
    </row>
    <row r="18458" spans="1:9" hidden="1" x14ac:dyDescent="0.3">
      <c r="A18458" s="1" t="s">
        <v>159</v>
      </c>
      <c r="B18458" s="1" t="s">
        <v>414</v>
      </c>
      <c r="C18458">
        <v>48.197600000000001</v>
      </c>
      <c r="D18458">
        <v>-122.5795</v>
      </c>
      <c r="E18458" s="1" t="s">
        <v>52</v>
      </c>
      <c r="F18458" t="s">
        <v>11284</v>
      </c>
      <c r="G18458">
        <v>0</v>
      </c>
      <c r="H18458">
        <v>0</v>
      </c>
      <c r="I18458">
        <v>0</v>
      </c>
    </row>
    <row r="18459" spans="1:9" hidden="1" x14ac:dyDescent="0.3">
      <c r="A18459" s="1" t="s">
        <v>159</v>
      </c>
      <c r="B18459" s="1" t="s">
        <v>414</v>
      </c>
      <c r="C18459">
        <v>48.197600000000001</v>
      </c>
      <c r="D18459">
        <v>-122.5795</v>
      </c>
      <c r="E18459" s="1" t="s">
        <v>53</v>
      </c>
      <c r="F18459" t="s">
        <v>11482</v>
      </c>
      <c r="G18459">
        <v>0</v>
      </c>
      <c r="H18459">
        <v>0</v>
      </c>
      <c r="I18459">
        <v>0</v>
      </c>
    </row>
    <row r="18460" spans="1:9" hidden="1" x14ac:dyDescent="0.3">
      <c r="A18460" s="1" t="s">
        <v>159</v>
      </c>
      <c r="B18460" s="1" t="s">
        <v>414</v>
      </c>
      <c r="C18460">
        <v>48.197600000000001</v>
      </c>
      <c r="D18460">
        <v>-122.5795</v>
      </c>
      <c r="E18460" s="1" t="s">
        <v>54</v>
      </c>
      <c r="F18460" t="s">
        <v>11677</v>
      </c>
      <c r="G18460">
        <v>0</v>
      </c>
      <c r="H18460">
        <v>0</v>
      </c>
      <c r="I18460">
        <v>0</v>
      </c>
    </row>
    <row r="18461" spans="1:9" hidden="1" x14ac:dyDescent="0.3">
      <c r="A18461" s="1" t="s">
        <v>159</v>
      </c>
      <c r="B18461" s="1" t="s">
        <v>414</v>
      </c>
      <c r="C18461">
        <v>48.197600000000001</v>
      </c>
      <c r="D18461">
        <v>-122.5795</v>
      </c>
      <c r="E18461" s="1" t="s">
        <v>21548</v>
      </c>
      <c r="F18461" t="s">
        <v>21903</v>
      </c>
      <c r="G18461">
        <v>0</v>
      </c>
      <c r="H18461">
        <v>0</v>
      </c>
      <c r="I18461">
        <v>0</v>
      </c>
    </row>
    <row r="18462" spans="1:9" hidden="1" x14ac:dyDescent="0.3">
      <c r="A18462" s="1" t="s">
        <v>159</v>
      </c>
      <c r="B18462" s="1" t="s">
        <v>415</v>
      </c>
      <c r="C18462">
        <v>48.878700000000002</v>
      </c>
      <c r="D18462">
        <v>-121.97190000000001</v>
      </c>
      <c r="E18462" s="1" t="s">
        <v>4</v>
      </c>
      <c r="F18462" t="s">
        <v>1072</v>
      </c>
      <c r="G18462">
        <v>0</v>
      </c>
      <c r="H18462">
        <v>0</v>
      </c>
      <c r="I18462">
        <v>0</v>
      </c>
    </row>
    <row r="18463" spans="1:9" hidden="1" x14ac:dyDescent="0.3">
      <c r="A18463" s="1" t="s">
        <v>159</v>
      </c>
      <c r="B18463" s="1" t="s">
        <v>415</v>
      </c>
      <c r="C18463">
        <v>48.878700000000002</v>
      </c>
      <c r="D18463">
        <v>-121.97190000000001</v>
      </c>
      <c r="E18463" s="1" t="s">
        <v>5</v>
      </c>
      <c r="F18463" t="s">
        <v>1314</v>
      </c>
      <c r="G18463">
        <v>0</v>
      </c>
      <c r="H18463">
        <v>0</v>
      </c>
      <c r="I18463">
        <v>0</v>
      </c>
    </row>
    <row r="18464" spans="1:9" hidden="1" x14ac:dyDescent="0.3">
      <c r="A18464" s="1" t="s">
        <v>159</v>
      </c>
      <c r="B18464" s="1" t="s">
        <v>415</v>
      </c>
      <c r="C18464">
        <v>48.878700000000002</v>
      </c>
      <c r="D18464">
        <v>-121.97190000000001</v>
      </c>
      <c r="E18464" s="1" t="s">
        <v>6</v>
      </c>
      <c r="F18464" t="s">
        <v>1555</v>
      </c>
      <c r="G18464">
        <v>0</v>
      </c>
      <c r="H18464">
        <v>0</v>
      </c>
      <c r="I18464">
        <v>0</v>
      </c>
    </row>
    <row r="18465" spans="1:9" hidden="1" x14ac:dyDescent="0.3">
      <c r="A18465" s="1" t="s">
        <v>159</v>
      </c>
      <c r="B18465" s="1" t="s">
        <v>415</v>
      </c>
      <c r="C18465">
        <v>48.878700000000002</v>
      </c>
      <c r="D18465">
        <v>-121.97190000000001</v>
      </c>
      <c r="E18465" s="1" t="s">
        <v>7</v>
      </c>
      <c r="F18465" t="s">
        <v>1796</v>
      </c>
      <c r="G18465">
        <v>0</v>
      </c>
      <c r="H18465">
        <v>0</v>
      </c>
      <c r="I18465">
        <v>0</v>
      </c>
    </row>
    <row r="18466" spans="1:9" hidden="1" x14ac:dyDescent="0.3">
      <c r="A18466" s="1" t="s">
        <v>159</v>
      </c>
      <c r="B18466" s="1" t="s">
        <v>415</v>
      </c>
      <c r="C18466">
        <v>48.878700000000002</v>
      </c>
      <c r="D18466">
        <v>-121.97190000000001</v>
      </c>
      <c r="E18466" s="1" t="s">
        <v>8</v>
      </c>
      <c r="F18466" t="s">
        <v>2034</v>
      </c>
      <c r="G18466">
        <v>0</v>
      </c>
      <c r="H18466">
        <v>0</v>
      </c>
      <c r="I18466">
        <v>0</v>
      </c>
    </row>
    <row r="18467" spans="1:9" hidden="1" x14ac:dyDescent="0.3">
      <c r="A18467" s="1" t="s">
        <v>159</v>
      </c>
      <c r="B18467" s="1" t="s">
        <v>415</v>
      </c>
      <c r="C18467">
        <v>48.878700000000002</v>
      </c>
      <c r="D18467">
        <v>-121.97190000000001</v>
      </c>
      <c r="E18467" s="1" t="s">
        <v>9</v>
      </c>
      <c r="F18467" t="s">
        <v>2272</v>
      </c>
      <c r="G18467">
        <v>0</v>
      </c>
      <c r="H18467">
        <v>0</v>
      </c>
      <c r="I18467">
        <v>0</v>
      </c>
    </row>
    <row r="18468" spans="1:9" hidden="1" x14ac:dyDescent="0.3">
      <c r="A18468" s="1" t="s">
        <v>159</v>
      </c>
      <c r="B18468" s="1" t="s">
        <v>415</v>
      </c>
      <c r="C18468">
        <v>48.878700000000002</v>
      </c>
      <c r="D18468">
        <v>-121.97190000000001</v>
      </c>
      <c r="E18468" s="1" t="s">
        <v>10</v>
      </c>
      <c r="F18468" t="s">
        <v>2510</v>
      </c>
      <c r="G18468">
        <v>0</v>
      </c>
      <c r="H18468">
        <v>0</v>
      </c>
      <c r="I18468">
        <v>0</v>
      </c>
    </row>
    <row r="18469" spans="1:9" hidden="1" x14ac:dyDescent="0.3">
      <c r="A18469" s="1" t="s">
        <v>159</v>
      </c>
      <c r="B18469" s="1" t="s">
        <v>415</v>
      </c>
      <c r="C18469">
        <v>48.878700000000002</v>
      </c>
      <c r="D18469">
        <v>-121.97190000000001</v>
      </c>
      <c r="E18469" s="1" t="s">
        <v>11</v>
      </c>
      <c r="F18469" t="s">
        <v>2748</v>
      </c>
      <c r="G18469">
        <v>0</v>
      </c>
      <c r="H18469">
        <v>0</v>
      </c>
      <c r="I18469">
        <v>0</v>
      </c>
    </row>
    <row r="18470" spans="1:9" hidden="1" x14ac:dyDescent="0.3">
      <c r="A18470" s="1" t="s">
        <v>159</v>
      </c>
      <c r="B18470" s="1" t="s">
        <v>415</v>
      </c>
      <c r="C18470">
        <v>48.878700000000002</v>
      </c>
      <c r="D18470">
        <v>-121.97190000000001</v>
      </c>
      <c r="E18470" s="1" t="s">
        <v>12</v>
      </c>
      <c r="F18470" t="s">
        <v>2986</v>
      </c>
      <c r="G18470">
        <v>0</v>
      </c>
      <c r="H18470">
        <v>0</v>
      </c>
      <c r="I18470">
        <v>0</v>
      </c>
    </row>
    <row r="18471" spans="1:9" hidden="1" x14ac:dyDescent="0.3">
      <c r="A18471" s="1" t="s">
        <v>159</v>
      </c>
      <c r="B18471" s="1" t="s">
        <v>415</v>
      </c>
      <c r="C18471">
        <v>48.878700000000002</v>
      </c>
      <c r="D18471">
        <v>-121.97190000000001</v>
      </c>
      <c r="E18471" s="1" t="s">
        <v>13</v>
      </c>
      <c r="F18471" t="s">
        <v>3223</v>
      </c>
      <c r="G18471">
        <v>0</v>
      </c>
      <c r="H18471">
        <v>0</v>
      </c>
      <c r="I18471">
        <v>0</v>
      </c>
    </row>
    <row r="18472" spans="1:9" hidden="1" x14ac:dyDescent="0.3">
      <c r="A18472" s="1" t="s">
        <v>159</v>
      </c>
      <c r="B18472" s="1" t="s">
        <v>415</v>
      </c>
      <c r="C18472">
        <v>48.878700000000002</v>
      </c>
      <c r="D18472">
        <v>-121.97190000000001</v>
      </c>
      <c r="E18472" s="1" t="s">
        <v>14</v>
      </c>
      <c r="F18472" t="s">
        <v>3459</v>
      </c>
      <c r="G18472">
        <v>0</v>
      </c>
      <c r="H18472">
        <v>0</v>
      </c>
      <c r="I18472">
        <v>0</v>
      </c>
    </row>
    <row r="18473" spans="1:9" hidden="1" x14ac:dyDescent="0.3">
      <c r="A18473" s="1" t="s">
        <v>159</v>
      </c>
      <c r="B18473" s="1" t="s">
        <v>415</v>
      </c>
      <c r="C18473">
        <v>48.878700000000002</v>
      </c>
      <c r="D18473">
        <v>-121.97190000000001</v>
      </c>
      <c r="E18473" s="1" t="s">
        <v>15</v>
      </c>
      <c r="F18473" t="s">
        <v>3695</v>
      </c>
      <c r="G18473">
        <v>0</v>
      </c>
      <c r="H18473">
        <v>0</v>
      </c>
      <c r="I18473">
        <v>0</v>
      </c>
    </row>
    <row r="18474" spans="1:9" hidden="1" x14ac:dyDescent="0.3">
      <c r="A18474" s="1" t="s">
        <v>159</v>
      </c>
      <c r="B18474" s="1" t="s">
        <v>415</v>
      </c>
      <c r="C18474">
        <v>48.878700000000002</v>
      </c>
      <c r="D18474">
        <v>-121.97190000000001</v>
      </c>
      <c r="E18474" s="1" t="s">
        <v>16</v>
      </c>
      <c r="F18474" t="s">
        <v>3930</v>
      </c>
      <c r="G18474">
        <v>0</v>
      </c>
      <c r="H18474">
        <v>0</v>
      </c>
      <c r="I18474">
        <v>0</v>
      </c>
    </row>
    <row r="18475" spans="1:9" hidden="1" x14ac:dyDescent="0.3">
      <c r="A18475" s="1" t="s">
        <v>159</v>
      </c>
      <c r="B18475" s="1" t="s">
        <v>415</v>
      </c>
      <c r="C18475">
        <v>48.878700000000002</v>
      </c>
      <c r="D18475">
        <v>-121.97190000000001</v>
      </c>
      <c r="E18475" s="1" t="s">
        <v>17</v>
      </c>
      <c r="F18475" t="s">
        <v>4165</v>
      </c>
      <c r="G18475">
        <v>0</v>
      </c>
      <c r="H18475">
        <v>0</v>
      </c>
      <c r="I18475">
        <v>0</v>
      </c>
    </row>
    <row r="18476" spans="1:9" hidden="1" x14ac:dyDescent="0.3">
      <c r="A18476" s="1" t="s">
        <v>159</v>
      </c>
      <c r="B18476" s="1" t="s">
        <v>415</v>
      </c>
      <c r="C18476">
        <v>48.878700000000002</v>
      </c>
      <c r="D18476">
        <v>-121.97190000000001</v>
      </c>
      <c r="E18476" s="1" t="s">
        <v>18</v>
      </c>
      <c r="F18476" t="s">
        <v>4400</v>
      </c>
      <c r="G18476">
        <v>0</v>
      </c>
      <c r="H18476">
        <v>0</v>
      </c>
      <c r="I18476">
        <v>0</v>
      </c>
    </row>
    <row r="18477" spans="1:9" hidden="1" x14ac:dyDescent="0.3">
      <c r="A18477" s="1" t="s">
        <v>159</v>
      </c>
      <c r="B18477" s="1" t="s">
        <v>415</v>
      </c>
      <c r="C18477">
        <v>48.878700000000002</v>
      </c>
      <c r="D18477">
        <v>-121.97190000000001</v>
      </c>
      <c r="E18477" s="1" t="s">
        <v>19</v>
      </c>
      <c r="F18477" t="s">
        <v>4635</v>
      </c>
      <c r="G18477">
        <v>0</v>
      </c>
      <c r="H18477">
        <v>0</v>
      </c>
      <c r="I18477">
        <v>0</v>
      </c>
    </row>
    <row r="18478" spans="1:9" hidden="1" x14ac:dyDescent="0.3">
      <c r="A18478" s="1" t="s">
        <v>159</v>
      </c>
      <c r="B18478" s="1" t="s">
        <v>415</v>
      </c>
      <c r="C18478">
        <v>48.878700000000002</v>
      </c>
      <c r="D18478">
        <v>-121.97190000000001</v>
      </c>
      <c r="E18478" s="1" t="s">
        <v>20</v>
      </c>
      <c r="F18478" t="s">
        <v>4870</v>
      </c>
      <c r="G18478">
        <v>0</v>
      </c>
      <c r="H18478">
        <v>0</v>
      </c>
      <c r="I18478">
        <v>0</v>
      </c>
    </row>
    <row r="18479" spans="1:9" hidden="1" x14ac:dyDescent="0.3">
      <c r="A18479" s="1" t="s">
        <v>159</v>
      </c>
      <c r="B18479" s="1" t="s">
        <v>415</v>
      </c>
      <c r="C18479">
        <v>48.878700000000002</v>
      </c>
      <c r="D18479">
        <v>-121.97190000000001</v>
      </c>
      <c r="E18479" s="1" t="s">
        <v>21</v>
      </c>
      <c r="F18479" t="s">
        <v>5105</v>
      </c>
      <c r="G18479">
        <v>0</v>
      </c>
      <c r="H18479">
        <v>0</v>
      </c>
      <c r="I18479">
        <v>0</v>
      </c>
    </row>
    <row r="18480" spans="1:9" hidden="1" x14ac:dyDescent="0.3">
      <c r="A18480" s="1" t="s">
        <v>159</v>
      </c>
      <c r="B18480" s="1" t="s">
        <v>415</v>
      </c>
      <c r="C18480">
        <v>48.878700000000002</v>
      </c>
      <c r="D18480">
        <v>-121.97190000000001</v>
      </c>
      <c r="E18480" s="1" t="s">
        <v>22</v>
      </c>
      <c r="F18480" t="s">
        <v>5340</v>
      </c>
      <c r="G18480">
        <v>0</v>
      </c>
      <c r="H18480">
        <v>0</v>
      </c>
      <c r="I18480">
        <v>0</v>
      </c>
    </row>
    <row r="18481" spans="1:9" hidden="1" x14ac:dyDescent="0.3">
      <c r="A18481" s="1" t="s">
        <v>159</v>
      </c>
      <c r="B18481" s="1" t="s">
        <v>415</v>
      </c>
      <c r="C18481">
        <v>48.878700000000002</v>
      </c>
      <c r="D18481">
        <v>-121.97190000000001</v>
      </c>
      <c r="E18481" s="1" t="s">
        <v>23</v>
      </c>
      <c r="F18481" t="s">
        <v>5575</v>
      </c>
      <c r="G18481">
        <v>0</v>
      </c>
      <c r="H18481">
        <v>0</v>
      </c>
      <c r="I18481">
        <v>0</v>
      </c>
    </row>
    <row r="18482" spans="1:9" hidden="1" x14ac:dyDescent="0.3">
      <c r="A18482" s="1" t="s">
        <v>159</v>
      </c>
      <c r="B18482" s="1" t="s">
        <v>415</v>
      </c>
      <c r="C18482">
        <v>48.878700000000002</v>
      </c>
      <c r="D18482">
        <v>-121.97190000000001</v>
      </c>
      <c r="E18482" s="1" t="s">
        <v>24</v>
      </c>
      <c r="F18482" t="s">
        <v>5809</v>
      </c>
      <c r="G18482">
        <v>0</v>
      </c>
      <c r="H18482">
        <v>0</v>
      </c>
      <c r="I18482">
        <v>0</v>
      </c>
    </row>
    <row r="18483" spans="1:9" hidden="1" x14ac:dyDescent="0.3">
      <c r="A18483" s="1" t="s">
        <v>159</v>
      </c>
      <c r="B18483" s="1" t="s">
        <v>415</v>
      </c>
      <c r="C18483">
        <v>48.878700000000002</v>
      </c>
      <c r="D18483">
        <v>-121.97190000000001</v>
      </c>
      <c r="E18483" s="1" t="s">
        <v>25</v>
      </c>
      <c r="F18483" t="s">
        <v>6043</v>
      </c>
      <c r="G18483">
        <v>0</v>
      </c>
      <c r="H18483">
        <v>0</v>
      </c>
      <c r="I18483">
        <v>0</v>
      </c>
    </row>
    <row r="18484" spans="1:9" hidden="1" x14ac:dyDescent="0.3">
      <c r="A18484" s="1" t="s">
        <v>159</v>
      </c>
      <c r="B18484" s="1" t="s">
        <v>415</v>
      </c>
      <c r="C18484">
        <v>48.878700000000002</v>
      </c>
      <c r="D18484">
        <v>-121.97190000000001</v>
      </c>
      <c r="E18484" s="1" t="s">
        <v>26</v>
      </c>
      <c r="F18484" t="s">
        <v>6277</v>
      </c>
      <c r="G18484">
        <v>0</v>
      </c>
      <c r="H18484">
        <v>0</v>
      </c>
      <c r="I18484">
        <v>0</v>
      </c>
    </row>
    <row r="18485" spans="1:9" hidden="1" x14ac:dyDescent="0.3">
      <c r="A18485" s="1" t="s">
        <v>159</v>
      </c>
      <c r="B18485" s="1" t="s">
        <v>415</v>
      </c>
      <c r="C18485">
        <v>48.878700000000002</v>
      </c>
      <c r="D18485">
        <v>-121.97190000000001</v>
      </c>
      <c r="E18485" s="1" t="s">
        <v>27</v>
      </c>
      <c r="F18485" t="s">
        <v>6511</v>
      </c>
      <c r="G18485">
        <v>0</v>
      </c>
      <c r="H18485">
        <v>0</v>
      </c>
      <c r="I18485">
        <v>0</v>
      </c>
    </row>
    <row r="18486" spans="1:9" hidden="1" x14ac:dyDescent="0.3">
      <c r="A18486" s="1" t="s">
        <v>159</v>
      </c>
      <c r="B18486" s="1" t="s">
        <v>415</v>
      </c>
      <c r="C18486">
        <v>48.878700000000002</v>
      </c>
      <c r="D18486">
        <v>-121.97190000000001</v>
      </c>
      <c r="E18486" s="1" t="s">
        <v>28</v>
      </c>
      <c r="F18486" t="s">
        <v>6745</v>
      </c>
      <c r="G18486">
        <v>0</v>
      </c>
      <c r="H18486">
        <v>0</v>
      </c>
      <c r="I18486">
        <v>0</v>
      </c>
    </row>
    <row r="18487" spans="1:9" hidden="1" x14ac:dyDescent="0.3">
      <c r="A18487" s="1" t="s">
        <v>159</v>
      </c>
      <c r="B18487" s="1" t="s">
        <v>415</v>
      </c>
      <c r="C18487">
        <v>48.878700000000002</v>
      </c>
      <c r="D18487">
        <v>-121.97190000000001</v>
      </c>
      <c r="E18487" s="1" t="s">
        <v>29</v>
      </c>
      <c r="F18487" t="s">
        <v>6979</v>
      </c>
      <c r="G18487">
        <v>0</v>
      </c>
      <c r="H18487">
        <v>0</v>
      </c>
      <c r="I18487">
        <v>0</v>
      </c>
    </row>
    <row r="18488" spans="1:9" hidden="1" x14ac:dyDescent="0.3">
      <c r="A18488" s="1" t="s">
        <v>159</v>
      </c>
      <c r="B18488" s="1" t="s">
        <v>415</v>
      </c>
      <c r="C18488">
        <v>48.878700000000002</v>
      </c>
      <c r="D18488">
        <v>-121.97190000000001</v>
      </c>
      <c r="E18488" s="1" t="s">
        <v>30</v>
      </c>
      <c r="F18488" t="s">
        <v>7213</v>
      </c>
      <c r="G18488">
        <v>0</v>
      </c>
      <c r="H18488">
        <v>0</v>
      </c>
      <c r="I18488">
        <v>0</v>
      </c>
    </row>
    <row r="18489" spans="1:9" hidden="1" x14ac:dyDescent="0.3">
      <c r="A18489" s="1" t="s">
        <v>159</v>
      </c>
      <c r="B18489" s="1" t="s">
        <v>415</v>
      </c>
      <c r="C18489">
        <v>48.878700000000002</v>
      </c>
      <c r="D18489">
        <v>-121.97190000000001</v>
      </c>
      <c r="E18489" s="1" t="s">
        <v>31</v>
      </c>
      <c r="F18489" t="s">
        <v>7447</v>
      </c>
      <c r="G18489">
        <v>0</v>
      </c>
      <c r="H18489">
        <v>0</v>
      </c>
      <c r="I18489">
        <v>0</v>
      </c>
    </row>
    <row r="18490" spans="1:9" hidden="1" x14ac:dyDescent="0.3">
      <c r="A18490" s="1" t="s">
        <v>159</v>
      </c>
      <c r="B18490" s="1" t="s">
        <v>415</v>
      </c>
      <c r="C18490">
        <v>48.878700000000002</v>
      </c>
      <c r="D18490">
        <v>-121.97190000000001</v>
      </c>
      <c r="E18490" s="1" t="s">
        <v>32</v>
      </c>
      <c r="F18490" t="s">
        <v>7681</v>
      </c>
      <c r="G18490">
        <v>0</v>
      </c>
      <c r="H18490">
        <v>0</v>
      </c>
      <c r="I18490">
        <v>0</v>
      </c>
    </row>
    <row r="18491" spans="1:9" hidden="1" x14ac:dyDescent="0.3">
      <c r="A18491" s="1" t="s">
        <v>159</v>
      </c>
      <c r="B18491" s="1" t="s">
        <v>415</v>
      </c>
      <c r="C18491">
        <v>48.878700000000002</v>
      </c>
      <c r="D18491">
        <v>-121.97190000000001</v>
      </c>
      <c r="E18491" s="1" t="s">
        <v>33</v>
      </c>
      <c r="F18491" t="s">
        <v>7915</v>
      </c>
      <c r="G18491">
        <v>0</v>
      </c>
      <c r="H18491">
        <v>0</v>
      </c>
      <c r="I18491">
        <v>0</v>
      </c>
    </row>
    <row r="18492" spans="1:9" hidden="1" x14ac:dyDescent="0.3">
      <c r="A18492" s="1" t="s">
        <v>159</v>
      </c>
      <c r="B18492" s="1" t="s">
        <v>415</v>
      </c>
      <c r="C18492">
        <v>48.878700000000002</v>
      </c>
      <c r="D18492">
        <v>-121.97190000000001</v>
      </c>
      <c r="E18492" s="1" t="s">
        <v>34</v>
      </c>
      <c r="F18492" t="s">
        <v>8147</v>
      </c>
      <c r="G18492">
        <v>0</v>
      </c>
      <c r="H18492">
        <v>0</v>
      </c>
      <c r="I18492">
        <v>0</v>
      </c>
    </row>
    <row r="18493" spans="1:9" hidden="1" x14ac:dyDescent="0.3">
      <c r="A18493" s="1" t="s">
        <v>159</v>
      </c>
      <c r="B18493" s="1" t="s">
        <v>415</v>
      </c>
      <c r="C18493">
        <v>48.878700000000002</v>
      </c>
      <c r="D18493">
        <v>-121.97190000000001</v>
      </c>
      <c r="E18493" s="1" t="s">
        <v>35</v>
      </c>
      <c r="F18493" t="s">
        <v>8379</v>
      </c>
      <c r="G18493">
        <v>0</v>
      </c>
      <c r="H18493">
        <v>0</v>
      </c>
      <c r="I18493">
        <v>0</v>
      </c>
    </row>
    <row r="18494" spans="1:9" hidden="1" x14ac:dyDescent="0.3">
      <c r="A18494" s="1" t="s">
        <v>159</v>
      </c>
      <c r="B18494" s="1" t="s">
        <v>415</v>
      </c>
      <c r="C18494">
        <v>48.878700000000002</v>
      </c>
      <c r="D18494">
        <v>-121.97190000000001</v>
      </c>
      <c r="E18494" s="1" t="s">
        <v>36</v>
      </c>
      <c r="F18494" t="s">
        <v>8611</v>
      </c>
      <c r="G18494">
        <v>0</v>
      </c>
      <c r="H18494">
        <v>0</v>
      </c>
      <c r="I18494">
        <v>0</v>
      </c>
    </row>
    <row r="18495" spans="1:9" hidden="1" x14ac:dyDescent="0.3">
      <c r="A18495" s="1" t="s">
        <v>159</v>
      </c>
      <c r="B18495" s="1" t="s">
        <v>415</v>
      </c>
      <c r="C18495">
        <v>48.878700000000002</v>
      </c>
      <c r="D18495">
        <v>-121.97190000000001</v>
      </c>
      <c r="E18495" s="1" t="s">
        <v>37</v>
      </c>
      <c r="F18495" t="s">
        <v>8842</v>
      </c>
      <c r="G18495">
        <v>0</v>
      </c>
      <c r="H18495">
        <v>0</v>
      </c>
      <c r="I18495">
        <v>0</v>
      </c>
    </row>
    <row r="18496" spans="1:9" hidden="1" x14ac:dyDescent="0.3">
      <c r="A18496" s="1" t="s">
        <v>159</v>
      </c>
      <c r="B18496" s="1" t="s">
        <v>415</v>
      </c>
      <c r="C18496">
        <v>48.878700000000002</v>
      </c>
      <c r="D18496">
        <v>-121.97190000000001</v>
      </c>
      <c r="E18496" s="1" t="s">
        <v>38</v>
      </c>
      <c r="F18496" t="s">
        <v>9073</v>
      </c>
      <c r="G18496">
        <v>0</v>
      </c>
      <c r="H18496">
        <v>0</v>
      </c>
      <c r="I18496">
        <v>0</v>
      </c>
    </row>
    <row r="18497" spans="1:9" hidden="1" x14ac:dyDescent="0.3">
      <c r="A18497" s="1" t="s">
        <v>159</v>
      </c>
      <c r="B18497" s="1" t="s">
        <v>415</v>
      </c>
      <c r="C18497">
        <v>48.878700000000002</v>
      </c>
      <c r="D18497">
        <v>-121.97190000000001</v>
      </c>
      <c r="E18497" s="1" t="s">
        <v>39</v>
      </c>
      <c r="F18497" t="s">
        <v>9304</v>
      </c>
      <c r="G18497">
        <v>0</v>
      </c>
      <c r="H18497">
        <v>0</v>
      </c>
      <c r="I18497">
        <v>0</v>
      </c>
    </row>
    <row r="18498" spans="1:9" hidden="1" x14ac:dyDescent="0.3">
      <c r="A18498" s="1" t="s">
        <v>159</v>
      </c>
      <c r="B18498" s="1" t="s">
        <v>415</v>
      </c>
      <c r="C18498">
        <v>48.878700000000002</v>
      </c>
      <c r="D18498">
        <v>-121.97190000000001</v>
      </c>
      <c r="E18498" s="1" t="s">
        <v>40</v>
      </c>
      <c r="F18498" t="s">
        <v>9535</v>
      </c>
      <c r="G18498">
        <v>0</v>
      </c>
      <c r="H18498">
        <v>0</v>
      </c>
      <c r="I18498">
        <v>0</v>
      </c>
    </row>
    <row r="18499" spans="1:9" hidden="1" x14ac:dyDescent="0.3">
      <c r="A18499" s="1" t="s">
        <v>159</v>
      </c>
      <c r="B18499" s="1" t="s">
        <v>415</v>
      </c>
      <c r="C18499">
        <v>48.878700000000002</v>
      </c>
      <c r="D18499">
        <v>-121.97190000000001</v>
      </c>
      <c r="E18499" s="1" t="s">
        <v>41</v>
      </c>
      <c r="F18499" t="s">
        <v>9766</v>
      </c>
      <c r="G18499">
        <v>0</v>
      </c>
      <c r="H18499">
        <v>0</v>
      </c>
      <c r="I18499">
        <v>0</v>
      </c>
    </row>
    <row r="18500" spans="1:9" hidden="1" x14ac:dyDescent="0.3">
      <c r="A18500" s="1" t="s">
        <v>159</v>
      </c>
      <c r="B18500" s="1" t="s">
        <v>415</v>
      </c>
      <c r="C18500">
        <v>48.878700000000002</v>
      </c>
      <c r="D18500">
        <v>-121.97190000000001</v>
      </c>
      <c r="E18500" s="1" t="s">
        <v>42</v>
      </c>
      <c r="F18500" t="s">
        <v>9995</v>
      </c>
      <c r="G18500">
        <v>0</v>
      </c>
      <c r="H18500">
        <v>0</v>
      </c>
      <c r="I18500">
        <v>0</v>
      </c>
    </row>
    <row r="18501" spans="1:9" hidden="1" x14ac:dyDescent="0.3">
      <c r="A18501" s="1" t="s">
        <v>159</v>
      </c>
      <c r="B18501" s="1" t="s">
        <v>415</v>
      </c>
      <c r="C18501">
        <v>48.878700000000002</v>
      </c>
      <c r="D18501">
        <v>-121.97190000000001</v>
      </c>
      <c r="E18501" s="1" t="s">
        <v>43</v>
      </c>
      <c r="F18501" t="s">
        <v>10223</v>
      </c>
      <c r="G18501">
        <v>0</v>
      </c>
      <c r="H18501">
        <v>0</v>
      </c>
      <c r="I18501">
        <v>0</v>
      </c>
    </row>
    <row r="18502" spans="1:9" hidden="1" x14ac:dyDescent="0.3">
      <c r="A18502" s="1" t="s">
        <v>159</v>
      </c>
      <c r="B18502" s="1" t="s">
        <v>415</v>
      </c>
      <c r="C18502">
        <v>48.878700000000002</v>
      </c>
      <c r="D18502">
        <v>-121.97190000000001</v>
      </c>
      <c r="E18502" s="1" t="s">
        <v>44</v>
      </c>
      <c r="F18502" t="s">
        <v>10444</v>
      </c>
      <c r="G18502">
        <v>0</v>
      </c>
      <c r="H18502">
        <v>0</v>
      </c>
      <c r="I18502">
        <v>0</v>
      </c>
    </row>
    <row r="18503" spans="1:9" hidden="1" x14ac:dyDescent="0.3">
      <c r="A18503" s="1" t="s">
        <v>159</v>
      </c>
      <c r="B18503" s="1" t="s">
        <v>415</v>
      </c>
      <c r="C18503">
        <v>48.878700000000002</v>
      </c>
      <c r="D18503">
        <v>-121.97190000000001</v>
      </c>
      <c r="E18503" s="1" t="s">
        <v>45</v>
      </c>
      <c r="F18503" t="s">
        <v>10660</v>
      </c>
      <c r="G18503">
        <v>0</v>
      </c>
      <c r="H18503">
        <v>0</v>
      </c>
      <c r="I18503">
        <v>0</v>
      </c>
    </row>
    <row r="18504" spans="1:9" hidden="1" x14ac:dyDescent="0.3">
      <c r="A18504" s="1" t="s">
        <v>159</v>
      </c>
      <c r="B18504" s="1" t="s">
        <v>415</v>
      </c>
      <c r="C18504">
        <v>48.878700000000002</v>
      </c>
      <c r="D18504">
        <v>-121.97190000000001</v>
      </c>
      <c r="E18504" s="1" t="s">
        <v>46</v>
      </c>
      <c r="F18504" t="s">
        <v>10875</v>
      </c>
      <c r="G18504">
        <v>0</v>
      </c>
      <c r="H18504">
        <v>0</v>
      </c>
      <c r="I18504">
        <v>0</v>
      </c>
    </row>
    <row r="18505" spans="1:9" hidden="1" x14ac:dyDescent="0.3">
      <c r="A18505" s="1" t="s">
        <v>159</v>
      </c>
      <c r="B18505" s="1" t="s">
        <v>415</v>
      </c>
      <c r="C18505">
        <v>48.878700000000002</v>
      </c>
      <c r="D18505">
        <v>-121.97190000000001</v>
      </c>
      <c r="E18505" s="1" t="s">
        <v>47</v>
      </c>
      <c r="F18505" t="s">
        <v>11081</v>
      </c>
      <c r="G18505">
        <v>0</v>
      </c>
      <c r="H18505">
        <v>0</v>
      </c>
      <c r="I18505">
        <v>0</v>
      </c>
    </row>
    <row r="18506" spans="1:9" hidden="1" x14ac:dyDescent="0.3">
      <c r="A18506" s="1" t="s">
        <v>159</v>
      </c>
      <c r="B18506" s="1" t="s">
        <v>415</v>
      </c>
      <c r="C18506">
        <v>48.878700000000002</v>
      </c>
      <c r="D18506">
        <v>-121.97190000000001</v>
      </c>
      <c r="E18506" s="1" t="s">
        <v>48</v>
      </c>
      <c r="F18506" t="s">
        <v>11870</v>
      </c>
      <c r="G18506">
        <v>0</v>
      </c>
      <c r="H18506">
        <v>0</v>
      </c>
      <c r="I18506">
        <v>0</v>
      </c>
    </row>
    <row r="18507" spans="1:9" hidden="1" x14ac:dyDescent="0.3">
      <c r="A18507" s="1" t="s">
        <v>159</v>
      </c>
      <c r="B18507" s="1" t="s">
        <v>415</v>
      </c>
      <c r="C18507">
        <v>48.878700000000002</v>
      </c>
      <c r="D18507">
        <v>-121.97190000000001</v>
      </c>
      <c r="E18507" s="1" t="s">
        <v>49</v>
      </c>
      <c r="F18507" t="s">
        <v>12042</v>
      </c>
      <c r="G18507">
        <v>0</v>
      </c>
      <c r="H18507">
        <v>0</v>
      </c>
      <c r="I18507">
        <v>0</v>
      </c>
    </row>
    <row r="18508" spans="1:9" hidden="1" x14ac:dyDescent="0.3">
      <c r="A18508" s="1" t="s">
        <v>159</v>
      </c>
      <c r="B18508" s="1" t="s">
        <v>415</v>
      </c>
      <c r="C18508">
        <v>48.878700000000002</v>
      </c>
      <c r="D18508">
        <v>-121.97190000000001</v>
      </c>
      <c r="E18508" s="1" t="s">
        <v>50</v>
      </c>
      <c r="F18508" t="s">
        <v>12191</v>
      </c>
      <c r="G18508">
        <v>0</v>
      </c>
      <c r="H18508">
        <v>0</v>
      </c>
      <c r="I18508">
        <v>0</v>
      </c>
    </row>
    <row r="18509" spans="1:9" hidden="1" x14ac:dyDescent="0.3">
      <c r="A18509" s="1" t="s">
        <v>159</v>
      </c>
      <c r="B18509" s="1" t="s">
        <v>415</v>
      </c>
      <c r="C18509">
        <v>48.878700000000002</v>
      </c>
      <c r="D18509">
        <v>-121.97190000000001</v>
      </c>
      <c r="E18509" s="1" t="s">
        <v>51</v>
      </c>
      <c r="F18509" t="s">
        <v>12330</v>
      </c>
      <c r="G18509">
        <v>0</v>
      </c>
      <c r="H18509">
        <v>0</v>
      </c>
      <c r="I18509">
        <v>0</v>
      </c>
    </row>
    <row r="18510" spans="1:9" hidden="1" x14ac:dyDescent="0.3">
      <c r="A18510" s="1" t="s">
        <v>159</v>
      </c>
      <c r="B18510" s="1" t="s">
        <v>415</v>
      </c>
      <c r="C18510">
        <v>48.878700000000002</v>
      </c>
      <c r="D18510">
        <v>-121.97190000000001</v>
      </c>
      <c r="E18510" s="1" t="s">
        <v>52</v>
      </c>
      <c r="F18510" t="s">
        <v>11285</v>
      </c>
      <c r="G18510">
        <v>0</v>
      </c>
      <c r="H18510">
        <v>0</v>
      </c>
      <c r="I18510">
        <v>0</v>
      </c>
    </row>
    <row r="18511" spans="1:9" hidden="1" x14ac:dyDescent="0.3">
      <c r="A18511" s="1" t="s">
        <v>159</v>
      </c>
      <c r="B18511" s="1" t="s">
        <v>415</v>
      </c>
      <c r="C18511">
        <v>48.878700000000002</v>
      </c>
      <c r="D18511">
        <v>-121.97190000000001</v>
      </c>
      <c r="E18511" s="1" t="s">
        <v>53</v>
      </c>
      <c r="F18511" t="s">
        <v>11483</v>
      </c>
      <c r="G18511">
        <v>0</v>
      </c>
      <c r="H18511">
        <v>0</v>
      </c>
      <c r="I18511">
        <v>0</v>
      </c>
    </row>
    <row r="18512" spans="1:9" hidden="1" x14ac:dyDescent="0.3">
      <c r="A18512" s="1" t="s">
        <v>159</v>
      </c>
      <c r="B18512" s="1" t="s">
        <v>415</v>
      </c>
      <c r="C18512">
        <v>48.878700000000002</v>
      </c>
      <c r="D18512">
        <v>-121.97190000000001</v>
      </c>
      <c r="E18512" s="1" t="s">
        <v>54</v>
      </c>
      <c r="F18512" t="s">
        <v>11678</v>
      </c>
      <c r="G18512">
        <v>0</v>
      </c>
      <c r="H18512">
        <v>0</v>
      </c>
      <c r="I18512">
        <v>0</v>
      </c>
    </row>
    <row r="18513" spans="1:9" hidden="1" x14ac:dyDescent="0.3">
      <c r="A18513" s="1" t="s">
        <v>159</v>
      </c>
      <c r="B18513" s="1" t="s">
        <v>415</v>
      </c>
      <c r="C18513">
        <v>48.878700000000002</v>
      </c>
      <c r="D18513">
        <v>-121.97190000000001</v>
      </c>
      <c r="E18513" s="1" t="s">
        <v>21548</v>
      </c>
      <c r="F18513" t="s">
        <v>21904</v>
      </c>
      <c r="G18513">
        <v>0</v>
      </c>
      <c r="H18513">
        <v>0</v>
      </c>
      <c r="I18513">
        <v>0</v>
      </c>
    </row>
    <row r="18514" spans="1:9" hidden="1" x14ac:dyDescent="0.3">
      <c r="A18514" s="1" t="s">
        <v>159</v>
      </c>
      <c r="B18514" s="1" t="s">
        <v>416</v>
      </c>
      <c r="C18514">
        <v>38.083399999999997</v>
      </c>
      <c r="D18514">
        <v>-122.7633</v>
      </c>
      <c r="E18514" s="1" t="s">
        <v>4</v>
      </c>
      <c r="F18514" t="s">
        <v>1073</v>
      </c>
      <c r="G18514">
        <v>0</v>
      </c>
      <c r="H18514">
        <v>0</v>
      </c>
      <c r="I18514">
        <v>0</v>
      </c>
    </row>
    <row r="18515" spans="1:9" hidden="1" x14ac:dyDescent="0.3">
      <c r="A18515" s="1" t="s">
        <v>159</v>
      </c>
      <c r="B18515" s="1" t="s">
        <v>416</v>
      </c>
      <c r="C18515">
        <v>38.083399999999997</v>
      </c>
      <c r="D18515">
        <v>-122.7633</v>
      </c>
      <c r="E18515" s="1" t="s">
        <v>5</v>
      </c>
      <c r="F18515" t="s">
        <v>1315</v>
      </c>
      <c r="G18515">
        <v>0</v>
      </c>
      <c r="H18515">
        <v>0</v>
      </c>
      <c r="I18515">
        <v>0</v>
      </c>
    </row>
    <row r="18516" spans="1:9" hidden="1" x14ac:dyDescent="0.3">
      <c r="A18516" s="1" t="s">
        <v>159</v>
      </c>
      <c r="B18516" s="1" t="s">
        <v>416</v>
      </c>
      <c r="C18516">
        <v>38.083399999999997</v>
      </c>
      <c r="D18516">
        <v>-122.7633</v>
      </c>
      <c r="E18516" s="1" t="s">
        <v>6</v>
      </c>
      <c r="F18516" t="s">
        <v>1556</v>
      </c>
      <c r="G18516">
        <v>0</v>
      </c>
      <c r="H18516">
        <v>0</v>
      </c>
      <c r="I18516">
        <v>0</v>
      </c>
    </row>
    <row r="18517" spans="1:9" hidden="1" x14ac:dyDescent="0.3">
      <c r="A18517" s="1" t="s">
        <v>159</v>
      </c>
      <c r="B18517" s="1" t="s">
        <v>416</v>
      </c>
      <c r="C18517">
        <v>38.083399999999997</v>
      </c>
      <c r="D18517">
        <v>-122.7633</v>
      </c>
      <c r="E18517" s="1" t="s">
        <v>7</v>
      </c>
      <c r="F18517" t="s">
        <v>1797</v>
      </c>
      <c r="G18517">
        <v>0</v>
      </c>
      <c r="H18517">
        <v>0</v>
      </c>
      <c r="I18517">
        <v>0</v>
      </c>
    </row>
    <row r="18518" spans="1:9" hidden="1" x14ac:dyDescent="0.3">
      <c r="A18518" s="1" t="s">
        <v>159</v>
      </c>
      <c r="B18518" s="1" t="s">
        <v>416</v>
      </c>
      <c r="C18518">
        <v>38.083399999999997</v>
      </c>
      <c r="D18518">
        <v>-122.7633</v>
      </c>
      <c r="E18518" s="1" t="s">
        <v>8</v>
      </c>
      <c r="F18518" t="s">
        <v>2035</v>
      </c>
      <c r="G18518">
        <v>0</v>
      </c>
      <c r="H18518">
        <v>0</v>
      </c>
      <c r="I18518">
        <v>0</v>
      </c>
    </row>
    <row r="18519" spans="1:9" hidden="1" x14ac:dyDescent="0.3">
      <c r="A18519" s="1" t="s">
        <v>159</v>
      </c>
      <c r="B18519" s="1" t="s">
        <v>416</v>
      </c>
      <c r="C18519">
        <v>38.083399999999997</v>
      </c>
      <c r="D18519">
        <v>-122.7633</v>
      </c>
      <c r="E18519" s="1" t="s">
        <v>9</v>
      </c>
      <c r="F18519" t="s">
        <v>2273</v>
      </c>
      <c r="G18519">
        <v>0</v>
      </c>
      <c r="H18519">
        <v>0</v>
      </c>
      <c r="I18519">
        <v>0</v>
      </c>
    </row>
    <row r="18520" spans="1:9" hidden="1" x14ac:dyDescent="0.3">
      <c r="A18520" s="1" t="s">
        <v>159</v>
      </c>
      <c r="B18520" s="1" t="s">
        <v>416</v>
      </c>
      <c r="C18520">
        <v>38.083399999999997</v>
      </c>
      <c r="D18520">
        <v>-122.7633</v>
      </c>
      <c r="E18520" s="1" t="s">
        <v>10</v>
      </c>
      <c r="F18520" t="s">
        <v>2511</v>
      </c>
      <c r="G18520">
        <v>0</v>
      </c>
      <c r="H18520">
        <v>0</v>
      </c>
      <c r="I18520">
        <v>0</v>
      </c>
    </row>
    <row r="18521" spans="1:9" hidden="1" x14ac:dyDescent="0.3">
      <c r="A18521" s="1" t="s">
        <v>159</v>
      </c>
      <c r="B18521" s="1" t="s">
        <v>416</v>
      </c>
      <c r="C18521">
        <v>38.083399999999997</v>
      </c>
      <c r="D18521">
        <v>-122.7633</v>
      </c>
      <c r="E18521" s="1" t="s">
        <v>11</v>
      </c>
      <c r="F18521" t="s">
        <v>2749</v>
      </c>
      <c r="G18521">
        <v>0</v>
      </c>
      <c r="H18521">
        <v>0</v>
      </c>
      <c r="I18521">
        <v>0</v>
      </c>
    </row>
    <row r="18522" spans="1:9" hidden="1" x14ac:dyDescent="0.3">
      <c r="A18522" s="1" t="s">
        <v>159</v>
      </c>
      <c r="B18522" s="1" t="s">
        <v>416</v>
      </c>
      <c r="C18522">
        <v>38.083399999999997</v>
      </c>
      <c r="D18522">
        <v>-122.7633</v>
      </c>
      <c r="E18522" s="1" t="s">
        <v>12</v>
      </c>
      <c r="F18522" t="s">
        <v>2987</v>
      </c>
      <c r="G18522">
        <v>0</v>
      </c>
      <c r="H18522">
        <v>0</v>
      </c>
      <c r="I18522">
        <v>0</v>
      </c>
    </row>
    <row r="18523" spans="1:9" hidden="1" x14ac:dyDescent="0.3">
      <c r="A18523" s="1" t="s">
        <v>159</v>
      </c>
      <c r="B18523" s="1" t="s">
        <v>416</v>
      </c>
      <c r="C18523">
        <v>38.083399999999997</v>
      </c>
      <c r="D18523">
        <v>-122.7633</v>
      </c>
      <c r="E18523" s="1" t="s">
        <v>13</v>
      </c>
      <c r="F18523" t="s">
        <v>3224</v>
      </c>
      <c r="G18523">
        <v>0</v>
      </c>
      <c r="H18523">
        <v>0</v>
      </c>
      <c r="I18523">
        <v>0</v>
      </c>
    </row>
    <row r="18524" spans="1:9" hidden="1" x14ac:dyDescent="0.3">
      <c r="A18524" s="1" t="s">
        <v>159</v>
      </c>
      <c r="B18524" s="1" t="s">
        <v>416</v>
      </c>
      <c r="C18524">
        <v>38.083399999999997</v>
      </c>
      <c r="D18524">
        <v>-122.7633</v>
      </c>
      <c r="E18524" s="1" t="s">
        <v>14</v>
      </c>
      <c r="F18524" t="s">
        <v>3460</v>
      </c>
      <c r="G18524">
        <v>0</v>
      </c>
      <c r="H18524">
        <v>0</v>
      </c>
      <c r="I18524">
        <v>0</v>
      </c>
    </row>
    <row r="18525" spans="1:9" hidden="1" x14ac:dyDescent="0.3">
      <c r="A18525" s="1" t="s">
        <v>159</v>
      </c>
      <c r="B18525" s="1" t="s">
        <v>416</v>
      </c>
      <c r="C18525">
        <v>38.083399999999997</v>
      </c>
      <c r="D18525">
        <v>-122.7633</v>
      </c>
      <c r="E18525" s="1" t="s">
        <v>15</v>
      </c>
      <c r="F18525" t="s">
        <v>3696</v>
      </c>
      <c r="G18525">
        <v>0</v>
      </c>
      <c r="H18525">
        <v>0</v>
      </c>
      <c r="I18525">
        <v>0</v>
      </c>
    </row>
    <row r="18526" spans="1:9" hidden="1" x14ac:dyDescent="0.3">
      <c r="A18526" s="1" t="s">
        <v>159</v>
      </c>
      <c r="B18526" s="1" t="s">
        <v>416</v>
      </c>
      <c r="C18526">
        <v>38.083399999999997</v>
      </c>
      <c r="D18526">
        <v>-122.7633</v>
      </c>
      <c r="E18526" s="1" t="s">
        <v>16</v>
      </c>
      <c r="F18526" t="s">
        <v>3931</v>
      </c>
      <c r="G18526">
        <v>0</v>
      </c>
      <c r="H18526">
        <v>0</v>
      </c>
      <c r="I18526">
        <v>0</v>
      </c>
    </row>
    <row r="18527" spans="1:9" hidden="1" x14ac:dyDescent="0.3">
      <c r="A18527" s="1" t="s">
        <v>159</v>
      </c>
      <c r="B18527" s="1" t="s">
        <v>416</v>
      </c>
      <c r="C18527">
        <v>38.083399999999997</v>
      </c>
      <c r="D18527">
        <v>-122.7633</v>
      </c>
      <c r="E18527" s="1" t="s">
        <v>17</v>
      </c>
      <c r="F18527" t="s">
        <v>4166</v>
      </c>
      <c r="G18527">
        <v>0</v>
      </c>
      <c r="H18527">
        <v>0</v>
      </c>
      <c r="I18527">
        <v>0</v>
      </c>
    </row>
    <row r="18528" spans="1:9" hidden="1" x14ac:dyDescent="0.3">
      <c r="A18528" s="1" t="s">
        <v>159</v>
      </c>
      <c r="B18528" s="1" t="s">
        <v>416</v>
      </c>
      <c r="C18528">
        <v>38.083399999999997</v>
      </c>
      <c r="D18528">
        <v>-122.7633</v>
      </c>
      <c r="E18528" s="1" t="s">
        <v>18</v>
      </c>
      <c r="F18528" t="s">
        <v>4401</v>
      </c>
      <c r="G18528">
        <v>0</v>
      </c>
      <c r="H18528">
        <v>0</v>
      </c>
      <c r="I18528">
        <v>0</v>
      </c>
    </row>
    <row r="18529" spans="1:9" hidden="1" x14ac:dyDescent="0.3">
      <c r="A18529" s="1" t="s">
        <v>159</v>
      </c>
      <c r="B18529" s="1" t="s">
        <v>416</v>
      </c>
      <c r="C18529">
        <v>38.083399999999997</v>
      </c>
      <c r="D18529">
        <v>-122.7633</v>
      </c>
      <c r="E18529" s="1" t="s">
        <v>19</v>
      </c>
      <c r="F18529" t="s">
        <v>4636</v>
      </c>
      <c r="G18529">
        <v>0</v>
      </c>
      <c r="H18529">
        <v>0</v>
      </c>
      <c r="I18529">
        <v>0</v>
      </c>
    </row>
    <row r="18530" spans="1:9" hidden="1" x14ac:dyDescent="0.3">
      <c r="A18530" s="1" t="s">
        <v>159</v>
      </c>
      <c r="B18530" s="1" t="s">
        <v>416</v>
      </c>
      <c r="C18530">
        <v>38.083399999999997</v>
      </c>
      <c r="D18530">
        <v>-122.7633</v>
      </c>
      <c r="E18530" s="1" t="s">
        <v>20</v>
      </c>
      <c r="F18530" t="s">
        <v>4871</v>
      </c>
      <c r="G18530">
        <v>0</v>
      </c>
      <c r="H18530">
        <v>0</v>
      </c>
      <c r="I18530">
        <v>0</v>
      </c>
    </row>
    <row r="18531" spans="1:9" hidden="1" x14ac:dyDescent="0.3">
      <c r="A18531" s="1" t="s">
        <v>159</v>
      </c>
      <c r="B18531" s="1" t="s">
        <v>416</v>
      </c>
      <c r="C18531">
        <v>38.083399999999997</v>
      </c>
      <c r="D18531">
        <v>-122.7633</v>
      </c>
      <c r="E18531" s="1" t="s">
        <v>21</v>
      </c>
      <c r="F18531" t="s">
        <v>5106</v>
      </c>
      <c r="G18531">
        <v>0</v>
      </c>
      <c r="H18531">
        <v>0</v>
      </c>
      <c r="I18531">
        <v>0</v>
      </c>
    </row>
    <row r="18532" spans="1:9" hidden="1" x14ac:dyDescent="0.3">
      <c r="A18532" s="1" t="s">
        <v>159</v>
      </c>
      <c r="B18532" s="1" t="s">
        <v>416</v>
      </c>
      <c r="C18532">
        <v>38.083399999999997</v>
      </c>
      <c r="D18532">
        <v>-122.7633</v>
      </c>
      <c r="E18532" s="1" t="s">
        <v>22</v>
      </c>
      <c r="F18532" t="s">
        <v>5341</v>
      </c>
      <c r="G18532">
        <v>0</v>
      </c>
      <c r="H18532">
        <v>0</v>
      </c>
      <c r="I18532">
        <v>0</v>
      </c>
    </row>
    <row r="18533" spans="1:9" hidden="1" x14ac:dyDescent="0.3">
      <c r="A18533" s="1" t="s">
        <v>159</v>
      </c>
      <c r="B18533" s="1" t="s">
        <v>416</v>
      </c>
      <c r="C18533">
        <v>38.083399999999997</v>
      </c>
      <c r="D18533">
        <v>-122.7633</v>
      </c>
      <c r="E18533" s="1" t="s">
        <v>23</v>
      </c>
      <c r="F18533" t="s">
        <v>5576</v>
      </c>
      <c r="G18533">
        <v>0</v>
      </c>
      <c r="H18533">
        <v>0</v>
      </c>
      <c r="I18533">
        <v>0</v>
      </c>
    </row>
    <row r="18534" spans="1:9" hidden="1" x14ac:dyDescent="0.3">
      <c r="A18534" s="1" t="s">
        <v>159</v>
      </c>
      <c r="B18534" s="1" t="s">
        <v>416</v>
      </c>
      <c r="C18534">
        <v>38.083399999999997</v>
      </c>
      <c r="D18534">
        <v>-122.7633</v>
      </c>
      <c r="E18534" s="1" t="s">
        <v>24</v>
      </c>
      <c r="F18534" t="s">
        <v>5810</v>
      </c>
      <c r="G18534">
        <v>0</v>
      </c>
      <c r="H18534">
        <v>0</v>
      </c>
      <c r="I18534">
        <v>0</v>
      </c>
    </row>
    <row r="18535" spans="1:9" hidden="1" x14ac:dyDescent="0.3">
      <c r="A18535" s="1" t="s">
        <v>159</v>
      </c>
      <c r="B18535" s="1" t="s">
        <v>416</v>
      </c>
      <c r="C18535">
        <v>38.083399999999997</v>
      </c>
      <c r="D18535">
        <v>-122.7633</v>
      </c>
      <c r="E18535" s="1" t="s">
        <v>25</v>
      </c>
      <c r="F18535" t="s">
        <v>6044</v>
      </c>
      <c r="G18535">
        <v>0</v>
      </c>
      <c r="H18535">
        <v>0</v>
      </c>
      <c r="I18535">
        <v>0</v>
      </c>
    </row>
    <row r="18536" spans="1:9" hidden="1" x14ac:dyDescent="0.3">
      <c r="A18536" s="1" t="s">
        <v>159</v>
      </c>
      <c r="B18536" s="1" t="s">
        <v>416</v>
      </c>
      <c r="C18536">
        <v>38.083399999999997</v>
      </c>
      <c r="D18536">
        <v>-122.7633</v>
      </c>
      <c r="E18536" s="1" t="s">
        <v>26</v>
      </c>
      <c r="F18536" t="s">
        <v>6278</v>
      </c>
      <c r="G18536">
        <v>0</v>
      </c>
      <c r="H18536">
        <v>0</v>
      </c>
      <c r="I18536">
        <v>0</v>
      </c>
    </row>
    <row r="18537" spans="1:9" hidden="1" x14ac:dyDescent="0.3">
      <c r="A18537" s="1" t="s">
        <v>159</v>
      </c>
      <c r="B18537" s="1" t="s">
        <v>416</v>
      </c>
      <c r="C18537">
        <v>38.083399999999997</v>
      </c>
      <c r="D18537">
        <v>-122.7633</v>
      </c>
      <c r="E18537" s="1" t="s">
        <v>27</v>
      </c>
      <c r="F18537" t="s">
        <v>6512</v>
      </c>
      <c r="G18537">
        <v>0</v>
      </c>
      <c r="H18537">
        <v>0</v>
      </c>
      <c r="I18537">
        <v>0</v>
      </c>
    </row>
    <row r="18538" spans="1:9" hidden="1" x14ac:dyDescent="0.3">
      <c r="A18538" s="1" t="s">
        <v>159</v>
      </c>
      <c r="B18538" s="1" t="s">
        <v>416</v>
      </c>
      <c r="C18538">
        <v>38.083399999999997</v>
      </c>
      <c r="D18538">
        <v>-122.7633</v>
      </c>
      <c r="E18538" s="1" t="s">
        <v>28</v>
      </c>
      <c r="F18538" t="s">
        <v>6746</v>
      </c>
      <c r="G18538">
        <v>0</v>
      </c>
      <c r="H18538">
        <v>0</v>
      </c>
      <c r="I18538">
        <v>0</v>
      </c>
    </row>
    <row r="18539" spans="1:9" hidden="1" x14ac:dyDescent="0.3">
      <c r="A18539" s="1" t="s">
        <v>159</v>
      </c>
      <c r="B18539" s="1" t="s">
        <v>416</v>
      </c>
      <c r="C18539">
        <v>38.083399999999997</v>
      </c>
      <c r="D18539">
        <v>-122.7633</v>
      </c>
      <c r="E18539" s="1" t="s">
        <v>29</v>
      </c>
      <c r="F18539" t="s">
        <v>6980</v>
      </c>
      <c r="G18539">
        <v>0</v>
      </c>
      <c r="H18539">
        <v>0</v>
      </c>
      <c r="I18539">
        <v>0</v>
      </c>
    </row>
    <row r="18540" spans="1:9" hidden="1" x14ac:dyDescent="0.3">
      <c r="A18540" s="1" t="s">
        <v>159</v>
      </c>
      <c r="B18540" s="1" t="s">
        <v>416</v>
      </c>
      <c r="C18540">
        <v>38.083399999999997</v>
      </c>
      <c r="D18540">
        <v>-122.7633</v>
      </c>
      <c r="E18540" s="1" t="s">
        <v>30</v>
      </c>
      <c r="F18540" t="s">
        <v>7214</v>
      </c>
      <c r="G18540">
        <v>0</v>
      </c>
      <c r="H18540">
        <v>0</v>
      </c>
      <c r="I18540">
        <v>0</v>
      </c>
    </row>
    <row r="18541" spans="1:9" hidden="1" x14ac:dyDescent="0.3">
      <c r="A18541" s="1" t="s">
        <v>159</v>
      </c>
      <c r="B18541" s="1" t="s">
        <v>416</v>
      </c>
      <c r="C18541">
        <v>38.083399999999997</v>
      </c>
      <c r="D18541">
        <v>-122.7633</v>
      </c>
      <c r="E18541" s="1" t="s">
        <v>31</v>
      </c>
      <c r="F18541" t="s">
        <v>7448</v>
      </c>
      <c r="G18541">
        <v>0</v>
      </c>
      <c r="H18541">
        <v>0</v>
      </c>
      <c r="I18541">
        <v>0</v>
      </c>
    </row>
    <row r="18542" spans="1:9" hidden="1" x14ac:dyDescent="0.3">
      <c r="A18542" s="1" t="s">
        <v>159</v>
      </c>
      <c r="B18542" s="1" t="s">
        <v>416</v>
      </c>
      <c r="C18542">
        <v>38.083399999999997</v>
      </c>
      <c r="D18542">
        <v>-122.7633</v>
      </c>
      <c r="E18542" s="1" t="s">
        <v>32</v>
      </c>
      <c r="F18542" t="s">
        <v>7682</v>
      </c>
      <c r="G18542">
        <v>0</v>
      </c>
      <c r="H18542">
        <v>0</v>
      </c>
      <c r="I18542">
        <v>0</v>
      </c>
    </row>
    <row r="18543" spans="1:9" hidden="1" x14ac:dyDescent="0.3">
      <c r="A18543" s="1" t="s">
        <v>159</v>
      </c>
      <c r="B18543" s="1" t="s">
        <v>416</v>
      </c>
      <c r="C18543">
        <v>38.083399999999997</v>
      </c>
      <c r="D18543">
        <v>-122.7633</v>
      </c>
      <c r="E18543" s="1" t="s">
        <v>33</v>
      </c>
      <c r="F18543" t="s">
        <v>7916</v>
      </c>
      <c r="G18543">
        <v>0</v>
      </c>
      <c r="H18543">
        <v>0</v>
      </c>
      <c r="I18543">
        <v>0</v>
      </c>
    </row>
    <row r="18544" spans="1:9" hidden="1" x14ac:dyDescent="0.3">
      <c r="A18544" s="1" t="s">
        <v>159</v>
      </c>
      <c r="B18544" s="1" t="s">
        <v>416</v>
      </c>
      <c r="C18544">
        <v>38.083399999999997</v>
      </c>
      <c r="D18544">
        <v>-122.7633</v>
      </c>
      <c r="E18544" s="1" t="s">
        <v>34</v>
      </c>
      <c r="F18544" t="s">
        <v>8148</v>
      </c>
      <c r="G18544">
        <v>0</v>
      </c>
      <c r="H18544">
        <v>0</v>
      </c>
      <c r="I18544">
        <v>0</v>
      </c>
    </row>
    <row r="18545" spans="1:9" hidden="1" x14ac:dyDescent="0.3">
      <c r="A18545" s="1" t="s">
        <v>159</v>
      </c>
      <c r="B18545" s="1" t="s">
        <v>416</v>
      </c>
      <c r="C18545">
        <v>38.083399999999997</v>
      </c>
      <c r="D18545">
        <v>-122.7633</v>
      </c>
      <c r="E18545" s="1" t="s">
        <v>35</v>
      </c>
      <c r="F18545" t="s">
        <v>8380</v>
      </c>
      <c r="G18545">
        <v>0</v>
      </c>
      <c r="H18545">
        <v>0</v>
      </c>
      <c r="I18545">
        <v>0</v>
      </c>
    </row>
    <row r="18546" spans="1:9" hidden="1" x14ac:dyDescent="0.3">
      <c r="A18546" s="1" t="s">
        <v>159</v>
      </c>
      <c r="B18546" s="1" t="s">
        <v>416</v>
      </c>
      <c r="C18546">
        <v>38.083399999999997</v>
      </c>
      <c r="D18546">
        <v>-122.7633</v>
      </c>
      <c r="E18546" s="1" t="s">
        <v>36</v>
      </c>
      <c r="F18546" t="s">
        <v>8612</v>
      </c>
      <c r="G18546">
        <v>0</v>
      </c>
      <c r="H18546">
        <v>0</v>
      </c>
      <c r="I18546">
        <v>0</v>
      </c>
    </row>
    <row r="18547" spans="1:9" hidden="1" x14ac:dyDescent="0.3">
      <c r="A18547" s="1" t="s">
        <v>159</v>
      </c>
      <c r="B18547" s="1" t="s">
        <v>416</v>
      </c>
      <c r="C18547">
        <v>38.083399999999997</v>
      </c>
      <c r="D18547">
        <v>-122.7633</v>
      </c>
      <c r="E18547" s="1" t="s">
        <v>37</v>
      </c>
      <c r="F18547" t="s">
        <v>8843</v>
      </c>
      <c r="G18547">
        <v>0</v>
      </c>
      <c r="H18547">
        <v>0</v>
      </c>
      <c r="I18547">
        <v>0</v>
      </c>
    </row>
    <row r="18548" spans="1:9" hidden="1" x14ac:dyDescent="0.3">
      <c r="A18548" s="1" t="s">
        <v>159</v>
      </c>
      <c r="B18548" s="1" t="s">
        <v>416</v>
      </c>
      <c r="C18548">
        <v>38.083399999999997</v>
      </c>
      <c r="D18548">
        <v>-122.7633</v>
      </c>
      <c r="E18548" s="1" t="s">
        <v>38</v>
      </c>
      <c r="F18548" t="s">
        <v>9074</v>
      </c>
      <c r="G18548">
        <v>0</v>
      </c>
      <c r="H18548">
        <v>0</v>
      </c>
      <c r="I18548">
        <v>0</v>
      </c>
    </row>
    <row r="18549" spans="1:9" hidden="1" x14ac:dyDescent="0.3">
      <c r="A18549" s="1" t="s">
        <v>159</v>
      </c>
      <c r="B18549" s="1" t="s">
        <v>416</v>
      </c>
      <c r="C18549">
        <v>38.083399999999997</v>
      </c>
      <c r="D18549">
        <v>-122.7633</v>
      </c>
      <c r="E18549" s="1" t="s">
        <v>39</v>
      </c>
      <c r="F18549" t="s">
        <v>9305</v>
      </c>
      <c r="G18549">
        <v>0</v>
      </c>
      <c r="H18549">
        <v>0</v>
      </c>
      <c r="I18549">
        <v>0</v>
      </c>
    </row>
    <row r="18550" spans="1:9" hidden="1" x14ac:dyDescent="0.3">
      <c r="A18550" s="1" t="s">
        <v>159</v>
      </c>
      <c r="B18550" s="1" t="s">
        <v>416</v>
      </c>
      <c r="C18550">
        <v>38.083399999999997</v>
      </c>
      <c r="D18550">
        <v>-122.7633</v>
      </c>
      <c r="E18550" s="1" t="s">
        <v>40</v>
      </c>
      <c r="F18550" t="s">
        <v>9536</v>
      </c>
      <c r="G18550">
        <v>0</v>
      </c>
      <c r="H18550">
        <v>0</v>
      </c>
      <c r="I18550">
        <v>0</v>
      </c>
    </row>
    <row r="18551" spans="1:9" hidden="1" x14ac:dyDescent="0.3">
      <c r="A18551" s="1" t="s">
        <v>159</v>
      </c>
      <c r="B18551" s="1" t="s">
        <v>416</v>
      </c>
      <c r="C18551">
        <v>38.083399999999997</v>
      </c>
      <c r="D18551">
        <v>-122.7633</v>
      </c>
      <c r="E18551" s="1" t="s">
        <v>41</v>
      </c>
      <c r="F18551" t="s">
        <v>9767</v>
      </c>
      <c r="G18551">
        <v>0</v>
      </c>
      <c r="H18551">
        <v>0</v>
      </c>
      <c r="I18551">
        <v>0</v>
      </c>
    </row>
    <row r="18552" spans="1:9" hidden="1" x14ac:dyDescent="0.3">
      <c r="A18552" s="1" t="s">
        <v>159</v>
      </c>
      <c r="B18552" s="1" t="s">
        <v>416</v>
      </c>
      <c r="C18552">
        <v>38.083399999999997</v>
      </c>
      <c r="D18552">
        <v>-122.7633</v>
      </c>
      <c r="E18552" s="1" t="s">
        <v>42</v>
      </c>
      <c r="F18552" t="s">
        <v>9996</v>
      </c>
      <c r="G18552">
        <v>0</v>
      </c>
      <c r="H18552">
        <v>0</v>
      </c>
      <c r="I18552">
        <v>0</v>
      </c>
    </row>
    <row r="18553" spans="1:9" hidden="1" x14ac:dyDescent="0.3">
      <c r="A18553" s="1" t="s">
        <v>159</v>
      </c>
      <c r="B18553" s="1" t="s">
        <v>416</v>
      </c>
      <c r="C18553">
        <v>38.083399999999997</v>
      </c>
      <c r="D18553">
        <v>-122.7633</v>
      </c>
      <c r="E18553" s="1" t="s">
        <v>43</v>
      </c>
      <c r="F18553" t="s">
        <v>10224</v>
      </c>
      <c r="G18553">
        <v>0</v>
      </c>
      <c r="H18553">
        <v>0</v>
      </c>
      <c r="I18553">
        <v>0</v>
      </c>
    </row>
    <row r="18554" spans="1:9" hidden="1" x14ac:dyDescent="0.3">
      <c r="A18554" s="1" t="s">
        <v>159</v>
      </c>
      <c r="B18554" s="1" t="s">
        <v>416</v>
      </c>
      <c r="C18554">
        <v>38.083399999999997</v>
      </c>
      <c r="D18554">
        <v>-122.7633</v>
      </c>
      <c r="E18554" s="1" t="s">
        <v>44</v>
      </c>
      <c r="F18554" t="s">
        <v>10445</v>
      </c>
      <c r="G18554">
        <v>0</v>
      </c>
      <c r="H18554">
        <v>0</v>
      </c>
      <c r="I18554">
        <v>0</v>
      </c>
    </row>
    <row r="18555" spans="1:9" hidden="1" x14ac:dyDescent="0.3">
      <c r="A18555" s="1" t="s">
        <v>159</v>
      </c>
      <c r="B18555" s="1" t="s">
        <v>416</v>
      </c>
      <c r="C18555">
        <v>38.083399999999997</v>
      </c>
      <c r="D18555">
        <v>-122.7633</v>
      </c>
      <c r="E18555" s="1" t="s">
        <v>45</v>
      </c>
      <c r="F18555" t="s">
        <v>10661</v>
      </c>
      <c r="G18555">
        <v>0</v>
      </c>
      <c r="H18555">
        <v>0</v>
      </c>
      <c r="I18555">
        <v>0</v>
      </c>
    </row>
    <row r="18556" spans="1:9" hidden="1" x14ac:dyDescent="0.3">
      <c r="A18556" s="1" t="s">
        <v>159</v>
      </c>
      <c r="B18556" s="1" t="s">
        <v>416</v>
      </c>
      <c r="C18556">
        <v>38.083399999999997</v>
      </c>
      <c r="D18556">
        <v>-122.7633</v>
      </c>
      <c r="E18556" s="1" t="s">
        <v>46</v>
      </c>
      <c r="F18556" t="s">
        <v>10876</v>
      </c>
      <c r="G18556">
        <v>0</v>
      </c>
      <c r="H18556">
        <v>0</v>
      </c>
      <c r="I18556">
        <v>0</v>
      </c>
    </row>
    <row r="18557" spans="1:9" hidden="1" x14ac:dyDescent="0.3">
      <c r="A18557" s="1" t="s">
        <v>159</v>
      </c>
      <c r="B18557" s="1" t="s">
        <v>416</v>
      </c>
      <c r="C18557">
        <v>38.083399999999997</v>
      </c>
      <c r="D18557">
        <v>-122.7633</v>
      </c>
      <c r="E18557" s="1" t="s">
        <v>47</v>
      </c>
      <c r="F18557" t="s">
        <v>11082</v>
      </c>
      <c r="G18557">
        <v>0</v>
      </c>
      <c r="H18557">
        <v>0</v>
      </c>
      <c r="I18557">
        <v>0</v>
      </c>
    </row>
    <row r="18558" spans="1:9" hidden="1" x14ac:dyDescent="0.3">
      <c r="A18558" s="1" t="s">
        <v>159</v>
      </c>
      <c r="B18558" s="1" t="s">
        <v>416</v>
      </c>
      <c r="C18558">
        <v>38.083399999999997</v>
      </c>
      <c r="D18558">
        <v>-122.7633</v>
      </c>
      <c r="E18558" s="1" t="s">
        <v>48</v>
      </c>
      <c r="F18558" t="s">
        <v>11871</v>
      </c>
      <c r="G18558">
        <v>0</v>
      </c>
      <c r="H18558">
        <v>0</v>
      </c>
      <c r="I18558">
        <v>0</v>
      </c>
    </row>
    <row r="18559" spans="1:9" hidden="1" x14ac:dyDescent="0.3">
      <c r="A18559" s="1" t="s">
        <v>159</v>
      </c>
      <c r="B18559" s="1" t="s">
        <v>416</v>
      </c>
      <c r="C18559">
        <v>38.083399999999997</v>
      </c>
      <c r="D18559">
        <v>-122.7633</v>
      </c>
      <c r="E18559" s="1" t="s">
        <v>49</v>
      </c>
      <c r="F18559" t="s">
        <v>12043</v>
      </c>
      <c r="G18559">
        <v>0</v>
      </c>
      <c r="H18559">
        <v>0</v>
      </c>
      <c r="I18559">
        <v>0</v>
      </c>
    </row>
    <row r="18560" spans="1:9" hidden="1" x14ac:dyDescent="0.3">
      <c r="A18560" s="1" t="s">
        <v>159</v>
      </c>
      <c r="B18560" s="1" t="s">
        <v>416</v>
      </c>
      <c r="C18560">
        <v>38.083399999999997</v>
      </c>
      <c r="D18560">
        <v>-122.7633</v>
      </c>
      <c r="E18560" s="1" t="s">
        <v>50</v>
      </c>
      <c r="F18560" t="s">
        <v>12192</v>
      </c>
      <c r="G18560">
        <v>0</v>
      </c>
      <c r="H18560">
        <v>0</v>
      </c>
      <c r="I18560">
        <v>0</v>
      </c>
    </row>
    <row r="18561" spans="1:9" hidden="1" x14ac:dyDescent="0.3">
      <c r="A18561" s="1" t="s">
        <v>159</v>
      </c>
      <c r="B18561" s="1" t="s">
        <v>416</v>
      </c>
      <c r="C18561">
        <v>38.083399999999997</v>
      </c>
      <c r="D18561">
        <v>-122.7633</v>
      </c>
      <c r="E18561" s="1" t="s">
        <v>51</v>
      </c>
      <c r="F18561" t="s">
        <v>12331</v>
      </c>
      <c r="G18561">
        <v>0</v>
      </c>
      <c r="H18561">
        <v>0</v>
      </c>
      <c r="I18561">
        <v>0</v>
      </c>
    </row>
    <row r="18562" spans="1:9" hidden="1" x14ac:dyDescent="0.3">
      <c r="A18562" s="1" t="s">
        <v>159</v>
      </c>
      <c r="B18562" s="1" t="s">
        <v>416</v>
      </c>
      <c r="C18562">
        <v>38.083399999999997</v>
      </c>
      <c r="D18562">
        <v>-122.7633</v>
      </c>
      <c r="E18562" s="1" t="s">
        <v>52</v>
      </c>
      <c r="F18562" t="s">
        <v>11286</v>
      </c>
      <c r="G18562">
        <v>0</v>
      </c>
      <c r="H18562">
        <v>0</v>
      </c>
      <c r="I18562">
        <v>0</v>
      </c>
    </row>
    <row r="18563" spans="1:9" hidden="1" x14ac:dyDescent="0.3">
      <c r="A18563" s="1" t="s">
        <v>159</v>
      </c>
      <c r="B18563" s="1" t="s">
        <v>416</v>
      </c>
      <c r="C18563">
        <v>38.083399999999997</v>
      </c>
      <c r="D18563">
        <v>-122.7633</v>
      </c>
      <c r="E18563" s="1" t="s">
        <v>53</v>
      </c>
      <c r="F18563" t="s">
        <v>11484</v>
      </c>
      <c r="G18563">
        <v>0</v>
      </c>
      <c r="H18563">
        <v>0</v>
      </c>
      <c r="I18563">
        <v>0</v>
      </c>
    </row>
    <row r="18564" spans="1:9" hidden="1" x14ac:dyDescent="0.3">
      <c r="A18564" s="1" t="s">
        <v>159</v>
      </c>
      <c r="B18564" s="1" t="s">
        <v>416</v>
      </c>
      <c r="C18564">
        <v>38.083399999999997</v>
      </c>
      <c r="D18564">
        <v>-122.7633</v>
      </c>
      <c r="E18564" s="1" t="s">
        <v>54</v>
      </c>
      <c r="F18564" t="s">
        <v>11679</v>
      </c>
      <c r="G18564">
        <v>0</v>
      </c>
      <c r="H18564">
        <v>0</v>
      </c>
      <c r="I18564">
        <v>0</v>
      </c>
    </row>
    <row r="18565" spans="1:9" hidden="1" x14ac:dyDescent="0.3">
      <c r="A18565" s="1" t="s">
        <v>159</v>
      </c>
      <c r="B18565" s="1" t="s">
        <v>416</v>
      </c>
      <c r="C18565">
        <v>38.083399999999997</v>
      </c>
      <c r="D18565">
        <v>-122.7633</v>
      </c>
      <c r="E18565" s="1" t="s">
        <v>21548</v>
      </c>
      <c r="F18565" t="s">
        <v>21905</v>
      </c>
      <c r="G18565">
        <v>0</v>
      </c>
      <c r="H18565">
        <v>0</v>
      </c>
      <c r="I18565">
        <v>0</v>
      </c>
    </row>
    <row r="18566" spans="1:9" hidden="1" x14ac:dyDescent="0.3">
      <c r="A18566" s="1" t="s">
        <v>159</v>
      </c>
      <c r="B18566" s="1" t="s">
        <v>417</v>
      </c>
      <c r="C18566">
        <v>38.195999999999998</v>
      </c>
      <c r="D18566">
        <v>-120.68049999999999</v>
      </c>
      <c r="E18566" s="1" t="s">
        <v>4</v>
      </c>
      <c r="F18566" t="s">
        <v>1074</v>
      </c>
      <c r="G18566">
        <v>0</v>
      </c>
      <c r="H18566">
        <v>0</v>
      </c>
      <c r="I18566">
        <v>0</v>
      </c>
    </row>
    <row r="18567" spans="1:9" hidden="1" x14ac:dyDescent="0.3">
      <c r="A18567" s="1" t="s">
        <v>159</v>
      </c>
      <c r="B18567" s="1" t="s">
        <v>417</v>
      </c>
      <c r="C18567">
        <v>38.195999999999998</v>
      </c>
      <c r="D18567">
        <v>-120.68049999999999</v>
      </c>
      <c r="E18567" s="1" t="s">
        <v>5</v>
      </c>
      <c r="F18567" t="s">
        <v>1316</v>
      </c>
      <c r="G18567">
        <v>0</v>
      </c>
      <c r="H18567">
        <v>0</v>
      </c>
      <c r="I18567">
        <v>0</v>
      </c>
    </row>
    <row r="18568" spans="1:9" hidden="1" x14ac:dyDescent="0.3">
      <c r="A18568" s="1" t="s">
        <v>159</v>
      </c>
      <c r="B18568" s="1" t="s">
        <v>417</v>
      </c>
      <c r="C18568">
        <v>38.195999999999998</v>
      </c>
      <c r="D18568">
        <v>-120.68049999999999</v>
      </c>
      <c r="E18568" s="1" t="s">
        <v>6</v>
      </c>
      <c r="F18568" t="s">
        <v>1557</v>
      </c>
      <c r="G18568">
        <v>0</v>
      </c>
      <c r="H18568">
        <v>0</v>
      </c>
      <c r="I18568">
        <v>0</v>
      </c>
    </row>
    <row r="18569" spans="1:9" hidden="1" x14ac:dyDescent="0.3">
      <c r="A18569" s="1" t="s">
        <v>159</v>
      </c>
      <c r="B18569" s="1" t="s">
        <v>417</v>
      </c>
      <c r="C18569">
        <v>38.195999999999998</v>
      </c>
      <c r="D18569">
        <v>-120.68049999999999</v>
      </c>
      <c r="E18569" s="1" t="s">
        <v>7</v>
      </c>
      <c r="F18569" t="s">
        <v>1798</v>
      </c>
      <c r="G18569">
        <v>0</v>
      </c>
      <c r="H18569">
        <v>0</v>
      </c>
      <c r="I18569">
        <v>0</v>
      </c>
    </row>
    <row r="18570" spans="1:9" hidden="1" x14ac:dyDescent="0.3">
      <c r="A18570" s="1" t="s">
        <v>159</v>
      </c>
      <c r="B18570" s="1" t="s">
        <v>417</v>
      </c>
      <c r="C18570">
        <v>38.195999999999998</v>
      </c>
      <c r="D18570">
        <v>-120.68049999999999</v>
      </c>
      <c r="E18570" s="1" t="s">
        <v>8</v>
      </c>
      <c r="F18570" t="s">
        <v>2036</v>
      </c>
      <c r="G18570">
        <v>0</v>
      </c>
      <c r="H18570">
        <v>0</v>
      </c>
      <c r="I18570">
        <v>0</v>
      </c>
    </row>
    <row r="18571" spans="1:9" hidden="1" x14ac:dyDescent="0.3">
      <c r="A18571" s="1" t="s">
        <v>159</v>
      </c>
      <c r="B18571" s="1" t="s">
        <v>417</v>
      </c>
      <c r="C18571">
        <v>38.195999999999998</v>
      </c>
      <c r="D18571">
        <v>-120.68049999999999</v>
      </c>
      <c r="E18571" s="1" t="s">
        <v>9</v>
      </c>
      <c r="F18571" t="s">
        <v>2274</v>
      </c>
      <c r="G18571">
        <v>0</v>
      </c>
      <c r="H18571">
        <v>0</v>
      </c>
      <c r="I18571">
        <v>0</v>
      </c>
    </row>
    <row r="18572" spans="1:9" hidden="1" x14ac:dyDescent="0.3">
      <c r="A18572" s="1" t="s">
        <v>159</v>
      </c>
      <c r="B18572" s="1" t="s">
        <v>417</v>
      </c>
      <c r="C18572">
        <v>38.195999999999998</v>
      </c>
      <c r="D18572">
        <v>-120.68049999999999</v>
      </c>
      <c r="E18572" s="1" t="s">
        <v>10</v>
      </c>
      <c r="F18572" t="s">
        <v>2512</v>
      </c>
      <c r="G18572">
        <v>0</v>
      </c>
      <c r="H18572">
        <v>0</v>
      </c>
      <c r="I18572">
        <v>0</v>
      </c>
    </row>
    <row r="18573" spans="1:9" hidden="1" x14ac:dyDescent="0.3">
      <c r="A18573" s="1" t="s">
        <v>159</v>
      </c>
      <c r="B18573" s="1" t="s">
        <v>417</v>
      </c>
      <c r="C18573">
        <v>38.195999999999998</v>
      </c>
      <c r="D18573">
        <v>-120.68049999999999</v>
      </c>
      <c r="E18573" s="1" t="s">
        <v>11</v>
      </c>
      <c r="F18573" t="s">
        <v>2750</v>
      </c>
      <c r="G18573">
        <v>0</v>
      </c>
      <c r="H18573">
        <v>0</v>
      </c>
      <c r="I18573">
        <v>0</v>
      </c>
    </row>
    <row r="18574" spans="1:9" hidden="1" x14ac:dyDescent="0.3">
      <c r="A18574" s="1" t="s">
        <v>159</v>
      </c>
      <c r="B18574" s="1" t="s">
        <v>417</v>
      </c>
      <c r="C18574">
        <v>38.195999999999998</v>
      </c>
      <c r="D18574">
        <v>-120.68049999999999</v>
      </c>
      <c r="E18574" s="1" t="s">
        <v>12</v>
      </c>
      <c r="F18574" t="s">
        <v>2988</v>
      </c>
      <c r="G18574">
        <v>0</v>
      </c>
      <c r="H18574">
        <v>0</v>
      </c>
      <c r="I18574">
        <v>0</v>
      </c>
    </row>
    <row r="18575" spans="1:9" hidden="1" x14ac:dyDescent="0.3">
      <c r="A18575" s="1" t="s">
        <v>159</v>
      </c>
      <c r="B18575" s="1" t="s">
        <v>417</v>
      </c>
      <c r="C18575">
        <v>38.195999999999998</v>
      </c>
      <c r="D18575">
        <v>-120.68049999999999</v>
      </c>
      <c r="E18575" s="1" t="s">
        <v>13</v>
      </c>
      <c r="F18575" t="s">
        <v>3225</v>
      </c>
      <c r="G18575">
        <v>0</v>
      </c>
      <c r="H18575">
        <v>0</v>
      </c>
      <c r="I18575">
        <v>0</v>
      </c>
    </row>
    <row r="18576" spans="1:9" hidden="1" x14ac:dyDescent="0.3">
      <c r="A18576" s="1" t="s">
        <v>159</v>
      </c>
      <c r="B18576" s="1" t="s">
        <v>417</v>
      </c>
      <c r="C18576">
        <v>38.195999999999998</v>
      </c>
      <c r="D18576">
        <v>-120.68049999999999</v>
      </c>
      <c r="E18576" s="1" t="s">
        <v>14</v>
      </c>
      <c r="F18576" t="s">
        <v>3461</v>
      </c>
      <c r="G18576">
        <v>0</v>
      </c>
      <c r="H18576">
        <v>0</v>
      </c>
      <c r="I18576">
        <v>0</v>
      </c>
    </row>
    <row r="18577" spans="1:9" hidden="1" x14ac:dyDescent="0.3">
      <c r="A18577" s="1" t="s">
        <v>159</v>
      </c>
      <c r="B18577" s="1" t="s">
        <v>417</v>
      </c>
      <c r="C18577">
        <v>38.195999999999998</v>
      </c>
      <c r="D18577">
        <v>-120.68049999999999</v>
      </c>
      <c r="E18577" s="1" t="s">
        <v>15</v>
      </c>
      <c r="F18577" t="s">
        <v>3697</v>
      </c>
      <c r="G18577">
        <v>0</v>
      </c>
      <c r="H18577">
        <v>0</v>
      </c>
      <c r="I18577">
        <v>0</v>
      </c>
    </row>
    <row r="18578" spans="1:9" hidden="1" x14ac:dyDescent="0.3">
      <c r="A18578" s="1" t="s">
        <v>159</v>
      </c>
      <c r="B18578" s="1" t="s">
        <v>417</v>
      </c>
      <c r="C18578">
        <v>38.195999999999998</v>
      </c>
      <c r="D18578">
        <v>-120.68049999999999</v>
      </c>
      <c r="E18578" s="1" t="s">
        <v>16</v>
      </c>
      <c r="F18578" t="s">
        <v>3932</v>
      </c>
      <c r="G18578">
        <v>0</v>
      </c>
      <c r="H18578">
        <v>0</v>
      </c>
      <c r="I18578">
        <v>0</v>
      </c>
    </row>
    <row r="18579" spans="1:9" hidden="1" x14ac:dyDescent="0.3">
      <c r="A18579" s="1" t="s">
        <v>159</v>
      </c>
      <c r="B18579" s="1" t="s">
        <v>417</v>
      </c>
      <c r="C18579">
        <v>38.195999999999998</v>
      </c>
      <c r="D18579">
        <v>-120.68049999999999</v>
      </c>
      <c r="E18579" s="1" t="s">
        <v>17</v>
      </c>
      <c r="F18579" t="s">
        <v>4167</v>
      </c>
      <c r="G18579">
        <v>0</v>
      </c>
      <c r="H18579">
        <v>0</v>
      </c>
      <c r="I18579">
        <v>0</v>
      </c>
    </row>
    <row r="18580" spans="1:9" hidden="1" x14ac:dyDescent="0.3">
      <c r="A18580" s="1" t="s">
        <v>159</v>
      </c>
      <c r="B18580" s="1" t="s">
        <v>417</v>
      </c>
      <c r="C18580">
        <v>38.195999999999998</v>
      </c>
      <c r="D18580">
        <v>-120.68049999999999</v>
      </c>
      <c r="E18580" s="1" t="s">
        <v>18</v>
      </c>
      <c r="F18580" t="s">
        <v>4402</v>
      </c>
      <c r="G18580">
        <v>0</v>
      </c>
      <c r="H18580">
        <v>0</v>
      </c>
      <c r="I18580">
        <v>0</v>
      </c>
    </row>
    <row r="18581" spans="1:9" hidden="1" x14ac:dyDescent="0.3">
      <c r="A18581" s="1" t="s">
        <v>159</v>
      </c>
      <c r="B18581" s="1" t="s">
        <v>417</v>
      </c>
      <c r="C18581">
        <v>38.195999999999998</v>
      </c>
      <c r="D18581">
        <v>-120.68049999999999</v>
      </c>
      <c r="E18581" s="1" t="s">
        <v>19</v>
      </c>
      <c r="F18581" t="s">
        <v>4637</v>
      </c>
      <c r="G18581">
        <v>0</v>
      </c>
      <c r="H18581">
        <v>0</v>
      </c>
      <c r="I18581">
        <v>0</v>
      </c>
    </row>
    <row r="18582" spans="1:9" hidden="1" x14ac:dyDescent="0.3">
      <c r="A18582" s="1" t="s">
        <v>159</v>
      </c>
      <c r="B18582" s="1" t="s">
        <v>417</v>
      </c>
      <c r="C18582">
        <v>38.195999999999998</v>
      </c>
      <c r="D18582">
        <v>-120.68049999999999</v>
      </c>
      <c r="E18582" s="1" t="s">
        <v>20</v>
      </c>
      <c r="F18582" t="s">
        <v>4872</v>
      </c>
      <c r="G18582">
        <v>0</v>
      </c>
      <c r="H18582">
        <v>0</v>
      </c>
      <c r="I18582">
        <v>0</v>
      </c>
    </row>
    <row r="18583" spans="1:9" hidden="1" x14ac:dyDescent="0.3">
      <c r="A18583" s="1" t="s">
        <v>159</v>
      </c>
      <c r="B18583" s="1" t="s">
        <v>417</v>
      </c>
      <c r="C18583">
        <v>38.195999999999998</v>
      </c>
      <c r="D18583">
        <v>-120.68049999999999</v>
      </c>
      <c r="E18583" s="1" t="s">
        <v>21</v>
      </c>
      <c r="F18583" t="s">
        <v>5107</v>
      </c>
      <c r="G18583">
        <v>0</v>
      </c>
      <c r="H18583">
        <v>0</v>
      </c>
      <c r="I18583">
        <v>0</v>
      </c>
    </row>
    <row r="18584" spans="1:9" hidden="1" x14ac:dyDescent="0.3">
      <c r="A18584" s="1" t="s">
        <v>159</v>
      </c>
      <c r="B18584" s="1" t="s">
        <v>417</v>
      </c>
      <c r="C18584">
        <v>38.195999999999998</v>
      </c>
      <c r="D18584">
        <v>-120.68049999999999</v>
      </c>
      <c r="E18584" s="1" t="s">
        <v>22</v>
      </c>
      <c r="F18584" t="s">
        <v>5342</v>
      </c>
      <c r="G18584">
        <v>0</v>
      </c>
      <c r="H18584">
        <v>0</v>
      </c>
      <c r="I18584">
        <v>0</v>
      </c>
    </row>
    <row r="18585" spans="1:9" hidden="1" x14ac:dyDescent="0.3">
      <c r="A18585" s="1" t="s">
        <v>159</v>
      </c>
      <c r="B18585" s="1" t="s">
        <v>417</v>
      </c>
      <c r="C18585">
        <v>38.195999999999998</v>
      </c>
      <c r="D18585">
        <v>-120.68049999999999</v>
      </c>
      <c r="E18585" s="1" t="s">
        <v>23</v>
      </c>
      <c r="F18585" t="s">
        <v>5577</v>
      </c>
      <c r="G18585">
        <v>0</v>
      </c>
      <c r="H18585">
        <v>0</v>
      </c>
      <c r="I18585">
        <v>0</v>
      </c>
    </row>
    <row r="18586" spans="1:9" hidden="1" x14ac:dyDescent="0.3">
      <c r="A18586" s="1" t="s">
        <v>159</v>
      </c>
      <c r="B18586" s="1" t="s">
        <v>417</v>
      </c>
      <c r="C18586">
        <v>38.195999999999998</v>
      </c>
      <c r="D18586">
        <v>-120.68049999999999</v>
      </c>
      <c r="E18586" s="1" t="s">
        <v>24</v>
      </c>
      <c r="F18586" t="s">
        <v>5811</v>
      </c>
      <c r="G18586">
        <v>0</v>
      </c>
      <c r="H18586">
        <v>0</v>
      </c>
      <c r="I18586">
        <v>0</v>
      </c>
    </row>
    <row r="18587" spans="1:9" hidden="1" x14ac:dyDescent="0.3">
      <c r="A18587" s="1" t="s">
        <v>159</v>
      </c>
      <c r="B18587" s="1" t="s">
        <v>417</v>
      </c>
      <c r="C18587">
        <v>38.195999999999998</v>
      </c>
      <c r="D18587">
        <v>-120.68049999999999</v>
      </c>
      <c r="E18587" s="1" t="s">
        <v>25</v>
      </c>
      <c r="F18587" t="s">
        <v>6045</v>
      </c>
      <c r="G18587">
        <v>0</v>
      </c>
      <c r="H18587">
        <v>0</v>
      </c>
      <c r="I18587">
        <v>0</v>
      </c>
    </row>
    <row r="18588" spans="1:9" hidden="1" x14ac:dyDescent="0.3">
      <c r="A18588" s="1" t="s">
        <v>159</v>
      </c>
      <c r="B18588" s="1" t="s">
        <v>417</v>
      </c>
      <c r="C18588">
        <v>38.195999999999998</v>
      </c>
      <c r="D18588">
        <v>-120.68049999999999</v>
      </c>
      <c r="E18588" s="1" t="s">
        <v>26</v>
      </c>
      <c r="F18588" t="s">
        <v>6279</v>
      </c>
      <c r="G18588">
        <v>0</v>
      </c>
      <c r="H18588">
        <v>0</v>
      </c>
      <c r="I18588">
        <v>0</v>
      </c>
    </row>
    <row r="18589" spans="1:9" hidden="1" x14ac:dyDescent="0.3">
      <c r="A18589" s="1" t="s">
        <v>159</v>
      </c>
      <c r="B18589" s="1" t="s">
        <v>417</v>
      </c>
      <c r="C18589">
        <v>38.195999999999998</v>
      </c>
      <c r="D18589">
        <v>-120.68049999999999</v>
      </c>
      <c r="E18589" s="1" t="s">
        <v>27</v>
      </c>
      <c r="F18589" t="s">
        <v>6513</v>
      </c>
      <c r="G18589">
        <v>0</v>
      </c>
      <c r="H18589">
        <v>0</v>
      </c>
      <c r="I18589">
        <v>0</v>
      </c>
    </row>
    <row r="18590" spans="1:9" hidden="1" x14ac:dyDescent="0.3">
      <c r="A18590" s="1" t="s">
        <v>159</v>
      </c>
      <c r="B18590" s="1" t="s">
        <v>417</v>
      </c>
      <c r="C18590">
        <v>38.195999999999998</v>
      </c>
      <c r="D18590">
        <v>-120.68049999999999</v>
      </c>
      <c r="E18590" s="1" t="s">
        <v>28</v>
      </c>
      <c r="F18590" t="s">
        <v>6747</v>
      </c>
      <c r="G18590">
        <v>0</v>
      </c>
      <c r="H18590">
        <v>0</v>
      </c>
      <c r="I18590">
        <v>0</v>
      </c>
    </row>
    <row r="18591" spans="1:9" hidden="1" x14ac:dyDescent="0.3">
      <c r="A18591" s="1" t="s">
        <v>159</v>
      </c>
      <c r="B18591" s="1" t="s">
        <v>417</v>
      </c>
      <c r="C18591">
        <v>38.195999999999998</v>
      </c>
      <c r="D18591">
        <v>-120.68049999999999</v>
      </c>
      <c r="E18591" s="1" t="s">
        <v>29</v>
      </c>
      <c r="F18591" t="s">
        <v>6981</v>
      </c>
      <c r="G18591">
        <v>0</v>
      </c>
      <c r="H18591">
        <v>0</v>
      </c>
      <c r="I18591">
        <v>0</v>
      </c>
    </row>
    <row r="18592" spans="1:9" hidden="1" x14ac:dyDescent="0.3">
      <c r="A18592" s="1" t="s">
        <v>159</v>
      </c>
      <c r="B18592" s="1" t="s">
        <v>417</v>
      </c>
      <c r="C18592">
        <v>38.195999999999998</v>
      </c>
      <c r="D18592">
        <v>-120.68049999999999</v>
      </c>
      <c r="E18592" s="1" t="s">
        <v>30</v>
      </c>
      <c r="F18592" t="s">
        <v>7215</v>
      </c>
      <c r="G18592">
        <v>0</v>
      </c>
      <c r="H18592">
        <v>0</v>
      </c>
      <c r="I18592">
        <v>0</v>
      </c>
    </row>
    <row r="18593" spans="1:9" hidden="1" x14ac:dyDescent="0.3">
      <c r="A18593" s="1" t="s">
        <v>159</v>
      </c>
      <c r="B18593" s="1" t="s">
        <v>417</v>
      </c>
      <c r="C18593">
        <v>38.195999999999998</v>
      </c>
      <c r="D18593">
        <v>-120.68049999999999</v>
      </c>
      <c r="E18593" s="1" t="s">
        <v>31</v>
      </c>
      <c r="F18593" t="s">
        <v>7449</v>
      </c>
      <c r="G18593">
        <v>0</v>
      </c>
      <c r="H18593">
        <v>0</v>
      </c>
      <c r="I18593">
        <v>0</v>
      </c>
    </row>
    <row r="18594" spans="1:9" hidden="1" x14ac:dyDescent="0.3">
      <c r="A18594" s="1" t="s">
        <v>159</v>
      </c>
      <c r="B18594" s="1" t="s">
        <v>417</v>
      </c>
      <c r="C18594">
        <v>38.195999999999998</v>
      </c>
      <c r="D18594">
        <v>-120.68049999999999</v>
      </c>
      <c r="E18594" s="1" t="s">
        <v>32</v>
      </c>
      <c r="F18594" t="s">
        <v>7683</v>
      </c>
      <c r="G18594">
        <v>0</v>
      </c>
      <c r="H18594">
        <v>0</v>
      </c>
      <c r="I18594">
        <v>0</v>
      </c>
    </row>
    <row r="18595" spans="1:9" hidden="1" x14ac:dyDescent="0.3">
      <c r="A18595" s="1" t="s">
        <v>159</v>
      </c>
      <c r="B18595" s="1" t="s">
        <v>417</v>
      </c>
      <c r="C18595">
        <v>38.195999999999998</v>
      </c>
      <c r="D18595">
        <v>-120.68049999999999</v>
      </c>
      <c r="E18595" s="1" t="s">
        <v>33</v>
      </c>
      <c r="F18595" t="s">
        <v>7917</v>
      </c>
      <c r="G18595">
        <v>0</v>
      </c>
      <c r="H18595">
        <v>0</v>
      </c>
      <c r="I18595">
        <v>0</v>
      </c>
    </row>
    <row r="18596" spans="1:9" hidden="1" x14ac:dyDescent="0.3">
      <c r="A18596" s="1" t="s">
        <v>159</v>
      </c>
      <c r="B18596" s="1" t="s">
        <v>417</v>
      </c>
      <c r="C18596">
        <v>38.195999999999998</v>
      </c>
      <c r="D18596">
        <v>-120.68049999999999</v>
      </c>
      <c r="E18596" s="1" t="s">
        <v>34</v>
      </c>
      <c r="F18596" t="s">
        <v>8149</v>
      </c>
      <c r="G18596">
        <v>0</v>
      </c>
      <c r="H18596">
        <v>0</v>
      </c>
      <c r="I18596">
        <v>0</v>
      </c>
    </row>
    <row r="18597" spans="1:9" hidden="1" x14ac:dyDescent="0.3">
      <c r="A18597" s="1" t="s">
        <v>159</v>
      </c>
      <c r="B18597" s="1" t="s">
        <v>417</v>
      </c>
      <c r="C18597">
        <v>38.195999999999998</v>
      </c>
      <c r="D18597">
        <v>-120.68049999999999</v>
      </c>
      <c r="E18597" s="1" t="s">
        <v>35</v>
      </c>
      <c r="F18597" t="s">
        <v>8381</v>
      </c>
      <c r="G18597">
        <v>0</v>
      </c>
      <c r="H18597">
        <v>0</v>
      </c>
      <c r="I18597">
        <v>0</v>
      </c>
    </row>
    <row r="18598" spans="1:9" hidden="1" x14ac:dyDescent="0.3">
      <c r="A18598" s="1" t="s">
        <v>159</v>
      </c>
      <c r="B18598" s="1" t="s">
        <v>417</v>
      </c>
      <c r="C18598">
        <v>38.195999999999998</v>
      </c>
      <c r="D18598">
        <v>-120.68049999999999</v>
      </c>
      <c r="E18598" s="1" t="s">
        <v>36</v>
      </c>
      <c r="F18598" t="s">
        <v>8613</v>
      </c>
      <c r="G18598">
        <v>0</v>
      </c>
      <c r="H18598">
        <v>0</v>
      </c>
      <c r="I18598">
        <v>0</v>
      </c>
    </row>
    <row r="18599" spans="1:9" hidden="1" x14ac:dyDescent="0.3">
      <c r="A18599" s="1" t="s">
        <v>159</v>
      </c>
      <c r="B18599" s="1" t="s">
        <v>417</v>
      </c>
      <c r="C18599">
        <v>38.195999999999998</v>
      </c>
      <c r="D18599">
        <v>-120.68049999999999</v>
      </c>
      <c r="E18599" s="1" t="s">
        <v>37</v>
      </c>
      <c r="F18599" t="s">
        <v>8844</v>
      </c>
      <c r="G18599">
        <v>0</v>
      </c>
      <c r="H18599">
        <v>0</v>
      </c>
      <c r="I18599">
        <v>0</v>
      </c>
    </row>
    <row r="18600" spans="1:9" hidden="1" x14ac:dyDescent="0.3">
      <c r="A18600" s="1" t="s">
        <v>159</v>
      </c>
      <c r="B18600" s="1" t="s">
        <v>417</v>
      </c>
      <c r="C18600">
        <v>38.195999999999998</v>
      </c>
      <c r="D18600">
        <v>-120.68049999999999</v>
      </c>
      <c r="E18600" s="1" t="s">
        <v>38</v>
      </c>
      <c r="F18600" t="s">
        <v>9075</v>
      </c>
      <c r="G18600">
        <v>0</v>
      </c>
      <c r="H18600">
        <v>0</v>
      </c>
      <c r="I18600">
        <v>0</v>
      </c>
    </row>
    <row r="18601" spans="1:9" hidden="1" x14ac:dyDescent="0.3">
      <c r="A18601" s="1" t="s">
        <v>159</v>
      </c>
      <c r="B18601" s="1" t="s">
        <v>417</v>
      </c>
      <c r="C18601">
        <v>38.195999999999998</v>
      </c>
      <c r="D18601">
        <v>-120.68049999999999</v>
      </c>
      <c r="E18601" s="1" t="s">
        <v>39</v>
      </c>
      <c r="F18601" t="s">
        <v>9306</v>
      </c>
      <c r="G18601">
        <v>0</v>
      </c>
      <c r="H18601">
        <v>0</v>
      </c>
      <c r="I18601">
        <v>0</v>
      </c>
    </row>
    <row r="18602" spans="1:9" hidden="1" x14ac:dyDescent="0.3">
      <c r="A18602" s="1" t="s">
        <v>159</v>
      </c>
      <c r="B18602" s="1" t="s">
        <v>417</v>
      </c>
      <c r="C18602">
        <v>38.195999999999998</v>
      </c>
      <c r="D18602">
        <v>-120.68049999999999</v>
      </c>
      <c r="E18602" s="1" t="s">
        <v>40</v>
      </c>
      <c r="F18602" t="s">
        <v>9537</v>
      </c>
      <c r="G18602">
        <v>0</v>
      </c>
      <c r="H18602">
        <v>0</v>
      </c>
      <c r="I18602">
        <v>0</v>
      </c>
    </row>
    <row r="18603" spans="1:9" hidden="1" x14ac:dyDescent="0.3">
      <c r="A18603" s="1" t="s">
        <v>159</v>
      </c>
      <c r="B18603" s="1" t="s">
        <v>417</v>
      </c>
      <c r="C18603">
        <v>38.195999999999998</v>
      </c>
      <c r="D18603">
        <v>-120.68049999999999</v>
      </c>
      <c r="E18603" s="1" t="s">
        <v>41</v>
      </c>
      <c r="F18603" t="s">
        <v>9768</v>
      </c>
      <c r="G18603">
        <v>0</v>
      </c>
      <c r="H18603">
        <v>0</v>
      </c>
      <c r="I18603">
        <v>0</v>
      </c>
    </row>
    <row r="18604" spans="1:9" hidden="1" x14ac:dyDescent="0.3">
      <c r="A18604" s="1" t="s">
        <v>159</v>
      </c>
      <c r="B18604" s="1" t="s">
        <v>417</v>
      </c>
      <c r="C18604">
        <v>38.195999999999998</v>
      </c>
      <c r="D18604">
        <v>-120.68049999999999</v>
      </c>
      <c r="E18604" s="1" t="s">
        <v>42</v>
      </c>
      <c r="F18604" t="s">
        <v>9997</v>
      </c>
      <c r="G18604">
        <v>0</v>
      </c>
      <c r="H18604">
        <v>0</v>
      </c>
      <c r="I18604">
        <v>0</v>
      </c>
    </row>
    <row r="18605" spans="1:9" hidden="1" x14ac:dyDescent="0.3">
      <c r="A18605" s="1" t="s">
        <v>159</v>
      </c>
      <c r="B18605" s="1" t="s">
        <v>417</v>
      </c>
      <c r="C18605">
        <v>38.195999999999998</v>
      </c>
      <c r="D18605">
        <v>-120.68049999999999</v>
      </c>
      <c r="E18605" s="1" t="s">
        <v>43</v>
      </c>
      <c r="F18605" t="s">
        <v>10225</v>
      </c>
      <c r="G18605">
        <v>0</v>
      </c>
      <c r="H18605">
        <v>0</v>
      </c>
      <c r="I18605">
        <v>0</v>
      </c>
    </row>
    <row r="18606" spans="1:9" hidden="1" x14ac:dyDescent="0.3">
      <c r="A18606" s="1" t="s">
        <v>159</v>
      </c>
      <c r="B18606" s="1" t="s">
        <v>417</v>
      </c>
      <c r="C18606">
        <v>38.195999999999998</v>
      </c>
      <c r="D18606">
        <v>-120.68049999999999</v>
      </c>
      <c r="E18606" s="1" t="s">
        <v>44</v>
      </c>
      <c r="F18606" t="s">
        <v>10446</v>
      </c>
      <c r="G18606">
        <v>0</v>
      </c>
      <c r="H18606">
        <v>0</v>
      </c>
      <c r="I18606">
        <v>0</v>
      </c>
    </row>
    <row r="18607" spans="1:9" hidden="1" x14ac:dyDescent="0.3">
      <c r="A18607" s="1" t="s">
        <v>159</v>
      </c>
      <c r="B18607" s="1" t="s">
        <v>417</v>
      </c>
      <c r="C18607">
        <v>38.195999999999998</v>
      </c>
      <c r="D18607">
        <v>-120.68049999999999</v>
      </c>
      <c r="E18607" s="1" t="s">
        <v>45</v>
      </c>
      <c r="F18607" t="s">
        <v>10662</v>
      </c>
      <c r="G18607">
        <v>0</v>
      </c>
      <c r="H18607">
        <v>0</v>
      </c>
      <c r="I18607">
        <v>0</v>
      </c>
    </row>
    <row r="18608" spans="1:9" hidden="1" x14ac:dyDescent="0.3">
      <c r="A18608" s="1" t="s">
        <v>159</v>
      </c>
      <c r="B18608" s="1" t="s">
        <v>417</v>
      </c>
      <c r="C18608">
        <v>38.195999999999998</v>
      </c>
      <c r="D18608">
        <v>-120.68049999999999</v>
      </c>
      <c r="E18608" s="1" t="s">
        <v>46</v>
      </c>
      <c r="F18608" t="s">
        <v>10877</v>
      </c>
      <c r="G18608">
        <v>0</v>
      </c>
      <c r="H18608">
        <v>0</v>
      </c>
      <c r="I18608">
        <v>0</v>
      </c>
    </row>
    <row r="18609" spans="1:9" hidden="1" x14ac:dyDescent="0.3">
      <c r="A18609" s="1" t="s">
        <v>159</v>
      </c>
      <c r="B18609" s="1" t="s">
        <v>417</v>
      </c>
      <c r="C18609">
        <v>38.195999999999998</v>
      </c>
      <c r="D18609">
        <v>-120.68049999999999</v>
      </c>
      <c r="E18609" s="1" t="s">
        <v>47</v>
      </c>
      <c r="F18609" t="s">
        <v>11083</v>
      </c>
      <c r="G18609">
        <v>0</v>
      </c>
      <c r="H18609">
        <v>0</v>
      </c>
      <c r="I18609">
        <v>0</v>
      </c>
    </row>
    <row r="18610" spans="1:9" hidden="1" x14ac:dyDescent="0.3">
      <c r="A18610" s="1" t="s">
        <v>159</v>
      </c>
      <c r="B18610" s="1" t="s">
        <v>417</v>
      </c>
      <c r="C18610">
        <v>38.195999999999998</v>
      </c>
      <c r="D18610">
        <v>-120.68049999999999</v>
      </c>
      <c r="E18610" s="1" t="s">
        <v>48</v>
      </c>
      <c r="F18610" t="s">
        <v>11872</v>
      </c>
      <c r="G18610">
        <v>0</v>
      </c>
      <c r="H18610">
        <v>0</v>
      </c>
      <c r="I18610">
        <v>0</v>
      </c>
    </row>
    <row r="18611" spans="1:9" hidden="1" x14ac:dyDescent="0.3">
      <c r="A18611" s="1" t="s">
        <v>159</v>
      </c>
      <c r="B18611" s="1" t="s">
        <v>417</v>
      </c>
      <c r="C18611">
        <v>38.195999999999998</v>
      </c>
      <c r="D18611">
        <v>-120.68049999999999</v>
      </c>
      <c r="E18611" s="1" t="s">
        <v>49</v>
      </c>
      <c r="F18611" t="s">
        <v>12044</v>
      </c>
      <c r="G18611">
        <v>0</v>
      </c>
      <c r="H18611">
        <v>0</v>
      </c>
      <c r="I18611">
        <v>0</v>
      </c>
    </row>
    <row r="18612" spans="1:9" hidden="1" x14ac:dyDescent="0.3">
      <c r="A18612" s="1" t="s">
        <v>159</v>
      </c>
      <c r="B18612" s="1" t="s">
        <v>417</v>
      </c>
      <c r="C18612">
        <v>38.195999999999998</v>
      </c>
      <c r="D18612">
        <v>-120.68049999999999</v>
      </c>
      <c r="E18612" s="1" t="s">
        <v>50</v>
      </c>
      <c r="F18612" t="s">
        <v>12193</v>
      </c>
      <c r="G18612">
        <v>0</v>
      </c>
      <c r="H18612">
        <v>0</v>
      </c>
      <c r="I18612">
        <v>0</v>
      </c>
    </row>
    <row r="18613" spans="1:9" hidden="1" x14ac:dyDescent="0.3">
      <c r="A18613" s="1" t="s">
        <v>159</v>
      </c>
      <c r="B18613" s="1" t="s">
        <v>417</v>
      </c>
      <c r="C18613">
        <v>38.195999999999998</v>
      </c>
      <c r="D18613">
        <v>-120.68049999999999</v>
      </c>
      <c r="E18613" s="1" t="s">
        <v>51</v>
      </c>
      <c r="F18613" t="s">
        <v>12332</v>
      </c>
      <c r="G18613">
        <v>0</v>
      </c>
      <c r="H18613">
        <v>0</v>
      </c>
      <c r="I18613">
        <v>0</v>
      </c>
    </row>
    <row r="18614" spans="1:9" hidden="1" x14ac:dyDescent="0.3">
      <c r="A18614" s="1" t="s">
        <v>159</v>
      </c>
      <c r="B18614" s="1" t="s">
        <v>417</v>
      </c>
      <c r="C18614">
        <v>38.195999999999998</v>
      </c>
      <c r="D18614">
        <v>-120.68049999999999</v>
      </c>
      <c r="E18614" s="1" t="s">
        <v>52</v>
      </c>
      <c r="F18614" t="s">
        <v>11287</v>
      </c>
      <c r="G18614">
        <v>0</v>
      </c>
      <c r="H18614">
        <v>0</v>
      </c>
      <c r="I18614">
        <v>0</v>
      </c>
    </row>
    <row r="18615" spans="1:9" hidden="1" x14ac:dyDescent="0.3">
      <c r="A18615" s="1" t="s">
        <v>159</v>
      </c>
      <c r="B18615" s="1" t="s">
        <v>417</v>
      </c>
      <c r="C18615">
        <v>38.195999999999998</v>
      </c>
      <c r="D18615">
        <v>-120.68049999999999</v>
      </c>
      <c r="E18615" s="1" t="s">
        <v>53</v>
      </c>
      <c r="F18615" t="s">
        <v>11485</v>
      </c>
      <c r="G18615">
        <v>0</v>
      </c>
      <c r="H18615">
        <v>0</v>
      </c>
      <c r="I18615">
        <v>0</v>
      </c>
    </row>
    <row r="18616" spans="1:9" hidden="1" x14ac:dyDescent="0.3">
      <c r="A18616" s="1" t="s">
        <v>159</v>
      </c>
      <c r="B18616" s="1" t="s">
        <v>417</v>
      </c>
      <c r="C18616">
        <v>38.195999999999998</v>
      </c>
      <c r="D18616">
        <v>-120.68049999999999</v>
      </c>
      <c r="E18616" s="1" t="s">
        <v>54</v>
      </c>
      <c r="F18616" t="s">
        <v>11680</v>
      </c>
      <c r="G18616">
        <v>0</v>
      </c>
      <c r="H18616">
        <v>0</v>
      </c>
      <c r="I18616">
        <v>0</v>
      </c>
    </row>
    <row r="18617" spans="1:9" hidden="1" x14ac:dyDescent="0.3">
      <c r="A18617" s="1" t="s">
        <v>159</v>
      </c>
      <c r="B18617" s="1" t="s">
        <v>417</v>
      </c>
      <c r="C18617">
        <v>38.195999999999998</v>
      </c>
      <c r="D18617">
        <v>-120.68049999999999</v>
      </c>
      <c r="E18617" s="1" t="s">
        <v>21548</v>
      </c>
      <c r="F18617" t="s">
        <v>21906</v>
      </c>
      <c r="G18617">
        <v>0</v>
      </c>
      <c r="H18617">
        <v>0</v>
      </c>
      <c r="I18617">
        <v>0</v>
      </c>
    </row>
    <row r="18618" spans="1:9" hidden="1" x14ac:dyDescent="0.3">
      <c r="A18618" s="1" t="s">
        <v>159</v>
      </c>
      <c r="B18618" s="1" t="s">
        <v>418</v>
      </c>
      <c r="C18618">
        <v>37.509099999999997</v>
      </c>
      <c r="D18618">
        <v>-120.9876</v>
      </c>
      <c r="E18618" s="1" t="s">
        <v>4</v>
      </c>
      <c r="F18618" t="s">
        <v>1075</v>
      </c>
      <c r="G18618">
        <v>0</v>
      </c>
      <c r="H18618">
        <v>0</v>
      </c>
      <c r="I18618">
        <v>0</v>
      </c>
    </row>
    <row r="18619" spans="1:9" hidden="1" x14ac:dyDescent="0.3">
      <c r="A18619" s="1" t="s">
        <v>159</v>
      </c>
      <c r="B18619" s="1" t="s">
        <v>418</v>
      </c>
      <c r="C18619">
        <v>37.509099999999997</v>
      </c>
      <c r="D18619">
        <v>-120.9876</v>
      </c>
      <c r="E18619" s="1" t="s">
        <v>5</v>
      </c>
      <c r="F18619" t="s">
        <v>1317</v>
      </c>
      <c r="G18619">
        <v>0</v>
      </c>
      <c r="H18619">
        <v>0</v>
      </c>
      <c r="I18619">
        <v>0</v>
      </c>
    </row>
    <row r="18620" spans="1:9" hidden="1" x14ac:dyDescent="0.3">
      <c r="A18620" s="1" t="s">
        <v>159</v>
      </c>
      <c r="B18620" s="1" t="s">
        <v>418</v>
      </c>
      <c r="C18620">
        <v>37.509099999999997</v>
      </c>
      <c r="D18620">
        <v>-120.9876</v>
      </c>
      <c r="E18620" s="1" t="s">
        <v>6</v>
      </c>
      <c r="F18620" t="s">
        <v>1558</v>
      </c>
      <c r="G18620">
        <v>0</v>
      </c>
      <c r="H18620">
        <v>0</v>
      </c>
      <c r="I18620">
        <v>0</v>
      </c>
    </row>
    <row r="18621" spans="1:9" hidden="1" x14ac:dyDescent="0.3">
      <c r="A18621" s="1" t="s">
        <v>159</v>
      </c>
      <c r="B18621" s="1" t="s">
        <v>418</v>
      </c>
      <c r="C18621">
        <v>37.509099999999997</v>
      </c>
      <c r="D18621">
        <v>-120.9876</v>
      </c>
      <c r="E18621" s="1" t="s">
        <v>7</v>
      </c>
      <c r="F18621" t="s">
        <v>1799</v>
      </c>
      <c r="G18621">
        <v>0</v>
      </c>
      <c r="H18621">
        <v>0</v>
      </c>
      <c r="I18621">
        <v>0</v>
      </c>
    </row>
    <row r="18622" spans="1:9" hidden="1" x14ac:dyDescent="0.3">
      <c r="A18622" s="1" t="s">
        <v>159</v>
      </c>
      <c r="B18622" s="1" t="s">
        <v>418</v>
      </c>
      <c r="C18622">
        <v>37.509099999999997</v>
      </c>
      <c r="D18622">
        <v>-120.9876</v>
      </c>
      <c r="E18622" s="1" t="s">
        <v>8</v>
      </c>
      <c r="F18622" t="s">
        <v>2037</v>
      </c>
      <c r="G18622">
        <v>0</v>
      </c>
      <c r="H18622">
        <v>0</v>
      </c>
      <c r="I18622">
        <v>0</v>
      </c>
    </row>
    <row r="18623" spans="1:9" hidden="1" x14ac:dyDescent="0.3">
      <c r="A18623" s="1" t="s">
        <v>159</v>
      </c>
      <c r="B18623" s="1" t="s">
        <v>418</v>
      </c>
      <c r="C18623">
        <v>37.509099999999997</v>
      </c>
      <c r="D18623">
        <v>-120.9876</v>
      </c>
      <c r="E18623" s="1" t="s">
        <v>9</v>
      </c>
      <c r="F18623" t="s">
        <v>2275</v>
      </c>
      <c r="G18623">
        <v>0</v>
      </c>
      <c r="H18623">
        <v>0</v>
      </c>
      <c r="I18623">
        <v>0</v>
      </c>
    </row>
    <row r="18624" spans="1:9" hidden="1" x14ac:dyDescent="0.3">
      <c r="A18624" s="1" t="s">
        <v>159</v>
      </c>
      <c r="B18624" s="1" t="s">
        <v>418</v>
      </c>
      <c r="C18624">
        <v>37.509099999999997</v>
      </c>
      <c r="D18624">
        <v>-120.9876</v>
      </c>
      <c r="E18624" s="1" t="s">
        <v>10</v>
      </c>
      <c r="F18624" t="s">
        <v>2513</v>
      </c>
      <c r="G18624">
        <v>0</v>
      </c>
      <c r="H18624">
        <v>0</v>
      </c>
      <c r="I18624">
        <v>0</v>
      </c>
    </row>
    <row r="18625" spans="1:9" hidden="1" x14ac:dyDescent="0.3">
      <c r="A18625" s="1" t="s">
        <v>159</v>
      </c>
      <c r="B18625" s="1" t="s">
        <v>418</v>
      </c>
      <c r="C18625">
        <v>37.509099999999997</v>
      </c>
      <c r="D18625">
        <v>-120.9876</v>
      </c>
      <c r="E18625" s="1" t="s">
        <v>11</v>
      </c>
      <c r="F18625" t="s">
        <v>2751</v>
      </c>
      <c r="G18625">
        <v>0</v>
      </c>
      <c r="H18625">
        <v>0</v>
      </c>
      <c r="I18625">
        <v>0</v>
      </c>
    </row>
    <row r="18626" spans="1:9" hidden="1" x14ac:dyDescent="0.3">
      <c r="A18626" s="1" t="s">
        <v>159</v>
      </c>
      <c r="B18626" s="1" t="s">
        <v>418</v>
      </c>
      <c r="C18626">
        <v>37.509099999999997</v>
      </c>
      <c r="D18626">
        <v>-120.9876</v>
      </c>
      <c r="E18626" s="1" t="s">
        <v>12</v>
      </c>
      <c r="F18626" t="s">
        <v>2989</v>
      </c>
      <c r="G18626">
        <v>0</v>
      </c>
      <c r="H18626">
        <v>0</v>
      </c>
      <c r="I18626">
        <v>0</v>
      </c>
    </row>
    <row r="18627" spans="1:9" hidden="1" x14ac:dyDescent="0.3">
      <c r="A18627" s="1" t="s">
        <v>159</v>
      </c>
      <c r="B18627" s="1" t="s">
        <v>418</v>
      </c>
      <c r="C18627">
        <v>37.509099999999997</v>
      </c>
      <c r="D18627">
        <v>-120.9876</v>
      </c>
      <c r="E18627" s="1" t="s">
        <v>13</v>
      </c>
      <c r="F18627" t="s">
        <v>3226</v>
      </c>
      <c r="G18627">
        <v>0</v>
      </c>
      <c r="H18627">
        <v>0</v>
      </c>
      <c r="I18627">
        <v>0</v>
      </c>
    </row>
    <row r="18628" spans="1:9" hidden="1" x14ac:dyDescent="0.3">
      <c r="A18628" s="1" t="s">
        <v>159</v>
      </c>
      <c r="B18628" s="1" t="s">
        <v>418</v>
      </c>
      <c r="C18628">
        <v>37.509099999999997</v>
      </c>
      <c r="D18628">
        <v>-120.9876</v>
      </c>
      <c r="E18628" s="1" t="s">
        <v>14</v>
      </c>
      <c r="F18628" t="s">
        <v>3462</v>
      </c>
      <c r="G18628">
        <v>0</v>
      </c>
      <c r="H18628">
        <v>0</v>
      </c>
      <c r="I18628">
        <v>0</v>
      </c>
    </row>
    <row r="18629" spans="1:9" hidden="1" x14ac:dyDescent="0.3">
      <c r="A18629" s="1" t="s">
        <v>159</v>
      </c>
      <c r="B18629" s="1" t="s">
        <v>418</v>
      </c>
      <c r="C18629">
        <v>37.509099999999997</v>
      </c>
      <c r="D18629">
        <v>-120.9876</v>
      </c>
      <c r="E18629" s="1" t="s">
        <v>15</v>
      </c>
      <c r="F18629" t="s">
        <v>3698</v>
      </c>
      <c r="G18629">
        <v>0</v>
      </c>
      <c r="H18629">
        <v>0</v>
      </c>
      <c r="I18629">
        <v>0</v>
      </c>
    </row>
    <row r="18630" spans="1:9" hidden="1" x14ac:dyDescent="0.3">
      <c r="A18630" s="1" t="s">
        <v>159</v>
      </c>
      <c r="B18630" s="1" t="s">
        <v>418</v>
      </c>
      <c r="C18630">
        <v>37.509099999999997</v>
      </c>
      <c r="D18630">
        <v>-120.9876</v>
      </c>
      <c r="E18630" s="1" t="s">
        <v>16</v>
      </c>
      <c r="F18630" t="s">
        <v>3933</v>
      </c>
      <c r="G18630">
        <v>0</v>
      </c>
      <c r="H18630">
        <v>0</v>
      </c>
      <c r="I18630">
        <v>0</v>
      </c>
    </row>
    <row r="18631" spans="1:9" hidden="1" x14ac:dyDescent="0.3">
      <c r="A18631" s="1" t="s">
        <v>159</v>
      </c>
      <c r="B18631" s="1" t="s">
        <v>418</v>
      </c>
      <c r="C18631">
        <v>37.509099999999997</v>
      </c>
      <c r="D18631">
        <v>-120.9876</v>
      </c>
      <c r="E18631" s="1" t="s">
        <v>17</v>
      </c>
      <c r="F18631" t="s">
        <v>4168</v>
      </c>
      <c r="G18631">
        <v>0</v>
      </c>
      <c r="H18631">
        <v>0</v>
      </c>
      <c r="I18631">
        <v>0</v>
      </c>
    </row>
    <row r="18632" spans="1:9" hidden="1" x14ac:dyDescent="0.3">
      <c r="A18632" s="1" t="s">
        <v>159</v>
      </c>
      <c r="B18632" s="1" t="s">
        <v>418</v>
      </c>
      <c r="C18632">
        <v>37.509099999999997</v>
      </c>
      <c r="D18632">
        <v>-120.9876</v>
      </c>
      <c r="E18632" s="1" t="s">
        <v>18</v>
      </c>
      <c r="F18632" t="s">
        <v>4403</v>
      </c>
      <c r="G18632">
        <v>0</v>
      </c>
      <c r="H18632">
        <v>0</v>
      </c>
      <c r="I18632">
        <v>0</v>
      </c>
    </row>
    <row r="18633" spans="1:9" hidden="1" x14ac:dyDescent="0.3">
      <c r="A18633" s="1" t="s">
        <v>159</v>
      </c>
      <c r="B18633" s="1" t="s">
        <v>418</v>
      </c>
      <c r="C18633">
        <v>37.509099999999997</v>
      </c>
      <c r="D18633">
        <v>-120.9876</v>
      </c>
      <c r="E18633" s="1" t="s">
        <v>19</v>
      </c>
      <c r="F18633" t="s">
        <v>4638</v>
      </c>
      <c r="G18633">
        <v>0</v>
      </c>
      <c r="H18633">
        <v>0</v>
      </c>
      <c r="I18633">
        <v>0</v>
      </c>
    </row>
    <row r="18634" spans="1:9" hidden="1" x14ac:dyDescent="0.3">
      <c r="A18634" s="1" t="s">
        <v>159</v>
      </c>
      <c r="B18634" s="1" t="s">
        <v>418</v>
      </c>
      <c r="C18634">
        <v>37.509099999999997</v>
      </c>
      <c r="D18634">
        <v>-120.9876</v>
      </c>
      <c r="E18634" s="1" t="s">
        <v>20</v>
      </c>
      <c r="F18634" t="s">
        <v>4873</v>
      </c>
      <c r="G18634">
        <v>0</v>
      </c>
      <c r="H18634">
        <v>0</v>
      </c>
      <c r="I18634">
        <v>0</v>
      </c>
    </row>
    <row r="18635" spans="1:9" hidden="1" x14ac:dyDescent="0.3">
      <c r="A18635" s="1" t="s">
        <v>159</v>
      </c>
      <c r="B18635" s="1" t="s">
        <v>418</v>
      </c>
      <c r="C18635">
        <v>37.509099999999997</v>
      </c>
      <c r="D18635">
        <v>-120.9876</v>
      </c>
      <c r="E18635" s="1" t="s">
        <v>21</v>
      </c>
      <c r="F18635" t="s">
        <v>5108</v>
      </c>
      <c r="G18635">
        <v>0</v>
      </c>
      <c r="H18635">
        <v>0</v>
      </c>
      <c r="I18635">
        <v>0</v>
      </c>
    </row>
    <row r="18636" spans="1:9" hidden="1" x14ac:dyDescent="0.3">
      <c r="A18636" s="1" t="s">
        <v>159</v>
      </c>
      <c r="B18636" s="1" t="s">
        <v>418</v>
      </c>
      <c r="C18636">
        <v>37.509099999999997</v>
      </c>
      <c r="D18636">
        <v>-120.9876</v>
      </c>
      <c r="E18636" s="1" t="s">
        <v>22</v>
      </c>
      <c r="F18636" t="s">
        <v>5343</v>
      </c>
      <c r="G18636">
        <v>0</v>
      </c>
      <c r="H18636">
        <v>0</v>
      </c>
      <c r="I18636">
        <v>0</v>
      </c>
    </row>
    <row r="18637" spans="1:9" hidden="1" x14ac:dyDescent="0.3">
      <c r="A18637" s="1" t="s">
        <v>159</v>
      </c>
      <c r="B18637" s="1" t="s">
        <v>418</v>
      </c>
      <c r="C18637">
        <v>37.509099999999997</v>
      </c>
      <c r="D18637">
        <v>-120.9876</v>
      </c>
      <c r="E18637" s="1" t="s">
        <v>23</v>
      </c>
      <c r="F18637" t="s">
        <v>5578</v>
      </c>
      <c r="G18637">
        <v>0</v>
      </c>
      <c r="H18637">
        <v>0</v>
      </c>
      <c r="I18637">
        <v>0</v>
      </c>
    </row>
    <row r="18638" spans="1:9" hidden="1" x14ac:dyDescent="0.3">
      <c r="A18638" s="1" t="s">
        <v>159</v>
      </c>
      <c r="B18638" s="1" t="s">
        <v>418</v>
      </c>
      <c r="C18638">
        <v>37.509099999999997</v>
      </c>
      <c r="D18638">
        <v>-120.9876</v>
      </c>
      <c r="E18638" s="1" t="s">
        <v>24</v>
      </c>
      <c r="F18638" t="s">
        <v>5812</v>
      </c>
      <c r="G18638">
        <v>0</v>
      </c>
      <c r="H18638">
        <v>0</v>
      </c>
      <c r="I18638">
        <v>0</v>
      </c>
    </row>
    <row r="18639" spans="1:9" hidden="1" x14ac:dyDescent="0.3">
      <c r="A18639" s="1" t="s">
        <v>159</v>
      </c>
      <c r="B18639" s="1" t="s">
        <v>418</v>
      </c>
      <c r="C18639">
        <v>37.509099999999997</v>
      </c>
      <c r="D18639">
        <v>-120.9876</v>
      </c>
      <c r="E18639" s="1" t="s">
        <v>25</v>
      </c>
      <c r="F18639" t="s">
        <v>6046</v>
      </c>
      <c r="G18639">
        <v>0</v>
      </c>
      <c r="H18639">
        <v>0</v>
      </c>
      <c r="I18639">
        <v>0</v>
      </c>
    </row>
    <row r="18640" spans="1:9" hidden="1" x14ac:dyDescent="0.3">
      <c r="A18640" s="1" t="s">
        <v>159</v>
      </c>
      <c r="B18640" s="1" t="s">
        <v>418</v>
      </c>
      <c r="C18640">
        <v>37.509099999999997</v>
      </c>
      <c r="D18640">
        <v>-120.9876</v>
      </c>
      <c r="E18640" s="1" t="s">
        <v>26</v>
      </c>
      <c r="F18640" t="s">
        <v>6280</v>
      </c>
      <c r="G18640">
        <v>0</v>
      </c>
      <c r="H18640">
        <v>0</v>
      </c>
      <c r="I18640">
        <v>0</v>
      </c>
    </row>
    <row r="18641" spans="1:9" hidden="1" x14ac:dyDescent="0.3">
      <c r="A18641" s="1" t="s">
        <v>159</v>
      </c>
      <c r="B18641" s="1" t="s">
        <v>418</v>
      </c>
      <c r="C18641">
        <v>37.509099999999997</v>
      </c>
      <c r="D18641">
        <v>-120.9876</v>
      </c>
      <c r="E18641" s="1" t="s">
        <v>27</v>
      </c>
      <c r="F18641" t="s">
        <v>6514</v>
      </c>
      <c r="G18641">
        <v>0</v>
      </c>
      <c r="H18641">
        <v>0</v>
      </c>
      <c r="I18641">
        <v>0</v>
      </c>
    </row>
    <row r="18642" spans="1:9" hidden="1" x14ac:dyDescent="0.3">
      <c r="A18642" s="1" t="s">
        <v>159</v>
      </c>
      <c r="B18642" s="1" t="s">
        <v>418</v>
      </c>
      <c r="C18642">
        <v>37.509099999999997</v>
      </c>
      <c r="D18642">
        <v>-120.9876</v>
      </c>
      <c r="E18642" s="1" t="s">
        <v>28</v>
      </c>
      <c r="F18642" t="s">
        <v>6748</v>
      </c>
      <c r="G18642">
        <v>0</v>
      </c>
      <c r="H18642">
        <v>0</v>
      </c>
      <c r="I18642">
        <v>0</v>
      </c>
    </row>
    <row r="18643" spans="1:9" hidden="1" x14ac:dyDescent="0.3">
      <c r="A18643" s="1" t="s">
        <v>159</v>
      </c>
      <c r="B18643" s="1" t="s">
        <v>418</v>
      </c>
      <c r="C18643">
        <v>37.509099999999997</v>
      </c>
      <c r="D18643">
        <v>-120.9876</v>
      </c>
      <c r="E18643" s="1" t="s">
        <v>29</v>
      </c>
      <c r="F18643" t="s">
        <v>6982</v>
      </c>
      <c r="G18643">
        <v>0</v>
      </c>
      <c r="H18643">
        <v>0</v>
      </c>
      <c r="I18643">
        <v>0</v>
      </c>
    </row>
    <row r="18644" spans="1:9" hidden="1" x14ac:dyDescent="0.3">
      <c r="A18644" s="1" t="s">
        <v>159</v>
      </c>
      <c r="B18644" s="1" t="s">
        <v>418</v>
      </c>
      <c r="C18644">
        <v>37.509099999999997</v>
      </c>
      <c r="D18644">
        <v>-120.9876</v>
      </c>
      <c r="E18644" s="1" t="s">
        <v>30</v>
      </c>
      <c r="F18644" t="s">
        <v>7216</v>
      </c>
      <c r="G18644">
        <v>0</v>
      </c>
      <c r="H18644">
        <v>0</v>
      </c>
      <c r="I18644">
        <v>0</v>
      </c>
    </row>
    <row r="18645" spans="1:9" hidden="1" x14ac:dyDescent="0.3">
      <c r="A18645" s="1" t="s">
        <v>159</v>
      </c>
      <c r="B18645" s="1" t="s">
        <v>418</v>
      </c>
      <c r="C18645">
        <v>37.509099999999997</v>
      </c>
      <c r="D18645">
        <v>-120.9876</v>
      </c>
      <c r="E18645" s="1" t="s">
        <v>31</v>
      </c>
      <c r="F18645" t="s">
        <v>7450</v>
      </c>
      <c r="G18645">
        <v>0</v>
      </c>
      <c r="H18645">
        <v>0</v>
      </c>
      <c r="I18645">
        <v>0</v>
      </c>
    </row>
    <row r="18646" spans="1:9" hidden="1" x14ac:dyDescent="0.3">
      <c r="A18646" s="1" t="s">
        <v>159</v>
      </c>
      <c r="B18646" s="1" t="s">
        <v>418</v>
      </c>
      <c r="C18646">
        <v>37.509099999999997</v>
      </c>
      <c r="D18646">
        <v>-120.9876</v>
      </c>
      <c r="E18646" s="1" t="s">
        <v>32</v>
      </c>
      <c r="F18646" t="s">
        <v>7684</v>
      </c>
      <c r="G18646">
        <v>0</v>
      </c>
      <c r="H18646">
        <v>0</v>
      </c>
      <c r="I18646">
        <v>0</v>
      </c>
    </row>
    <row r="18647" spans="1:9" hidden="1" x14ac:dyDescent="0.3">
      <c r="A18647" s="1" t="s">
        <v>159</v>
      </c>
      <c r="B18647" s="1" t="s">
        <v>418</v>
      </c>
      <c r="C18647">
        <v>37.509099999999997</v>
      </c>
      <c r="D18647">
        <v>-120.9876</v>
      </c>
      <c r="E18647" s="1" t="s">
        <v>33</v>
      </c>
      <c r="F18647" t="s">
        <v>7918</v>
      </c>
      <c r="G18647">
        <v>0</v>
      </c>
      <c r="H18647">
        <v>0</v>
      </c>
      <c r="I18647">
        <v>0</v>
      </c>
    </row>
    <row r="18648" spans="1:9" hidden="1" x14ac:dyDescent="0.3">
      <c r="A18648" s="1" t="s">
        <v>159</v>
      </c>
      <c r="B18648" s="1" t="s">
        <v>418</v>
      </c>
      <c r="C18648">
        <v>37.509099999999997</v>
      </c>
      <c r="D18648">
        <v>-120.9876</v>
      </c>
      <c r="E18648" s="1" t="s">
        <v>34</v>
      </c>
      <c r="F18648" t="s">
        <v>8150</v>
      </c>
      <c r="G18648">
        <v>0</v>
      </c>
      <c r="H18648">
        <v>0</v>
      </c>
      <c r="I18648">
        <v>0</v>
      </c>
    </row>
    <row r="18649" spans="1:9" hidden="1" x14ac:dyDescent="0.3">
      <c r="A18649" s="1" t="s">
        <v>159</v>
      </c>
      <c r="B18649" s="1" t="s">
        <v>418</v>
      </c>
      <c r="C18649">
        <v>37.509099999999997</v>
      </c>
      <c r="D18649">
        <v>-120.9876</v>
      </c>
      <c r="E18649" s="1" t="s">
        <v>35</v>
      </c>
      <c r="F18649" t="s">
        <v>8382</v>
      </c>
      <c r="G18649">
        <v>0</v>
      </c>
      <c r="H18649">
        <v>0</v>
      </c>
      <c r="I18649">
        <v>0</v>
      </c>
    </row>
    <row r="18650" spans="1:9" hidden="1" x14ac:dyDescent="0.3">
      <c r="A18650" s="1" t="s">
        <v>159</v>
      </c>
      <c r="B18650" s="1" t="s">
        <v>418</v>
      </c>
      <c r="C18650">
        <v>37.509099999999997</v>
      </c>
      <c r="D18650">
        <v>-120.9876</v>
      </c>
      <c r="E18650" s="1" t="s">
        <v>36</v>
      </c>
      <c r="F18650" t="s">
        <v>8614</v>
      </c>
      <c r="G18650">
        <v>0</v>
      </c>
      <c r="H18650">
        <v>0</v>
      </c>
      <c r="I18650">
        <v>0</v>
      </c>
    </row>
    <row r="18651" spans="1:9" hidden="1" x14ac:dyDescent="0.3">
      <c r="A18651" s="1" t="s">
        <v>159</v>
      </c>
      <c r="B18651" s="1" t="s">
        <v>418</v>
      </c>
      <c r="C18651">
        <v>37.509099999999997</v>
      </c>
      <c r="D18651">
        <v>-120.9876</v>
      </c>
      <c r="E18651" s="1" t="s">
        <v>37</v>
      </c>
      <c r="F18651" t="s">
        <v>8845</v>
      </c>
      <c r="G18651">
        <v>0</v>
      </c>
      <c r="H18651">
        <v>0</v>
      </c>
      <c r="I18651">
        <v>0</v>
      </c>
    </row>
    <row r="18652" spans="1:9" hidden="1" x14ac:dyDescent="0.3">
      <c r="A18652" s="1" t="s">
        <v>159</v>
      </c>
      <c r="B18652" s="1" t="s">
        <v>418</v>
      </c>
      <c r="C18652">
        <v>37.509099999999997</v>
      </c>
      <c r="D18652">
        <v>-120.9876</v>
      </c>
      <c r="E18652" s="1" t="s">
        <v>38</v>
      </c>
      <c r="F18652" t="s">
        <v>9076</v>
      </c>
      <c r="G18652">
        <v>0</v>
      </c>
      <c r="H18652">
        <v>0</v>
      </c>
      <c r="I18652">
        <v>0</v>
      </c>
    </row>
    <row r="18653" spans="1:9" hidden="1" x14ac:dyDescent="0.3">
      <c r="A18653" s="1" t="s">
        <v>159</v>
      </c>
      <c r="B18653" s="1" t="s">
        <v>418</v>
      </c>
      <c r="C18653">
        <v>37.509099999999997</v>
      </c>
      <c r="D18653">
        <v>-120.9876</v>
      </c>
      <c r="E18653" s="1" t="s">
        <v>39</v>
      </c>
      <c r="F18653" t="s">
        <v>9307</v>
      </c>
      <c r="G18653">
        <v>0</v>
      </c>
      <c r="H18653">
        <v>0</v>
      </c>
      <c r="I18653">
        <v>0</v>
      </c>
    </row>
    <row r="18654" spans="1:9" hidden="1" x14ac:dyDescent="0.3">
      <c r="A18654" s="1" t="s">
        <v>159</v>
      </c>
      <c r="B18654" s="1" t="s">
        <v>418</v>
      </c>
      <c r="C18654">
        <v>37.509099999999997</v>
      </c>
      <c r="D18654">
        <v>-120.9876</v>
      </c>
      <c r="E18654" s="1" t="s">
        <v>40</v>
      </c>
      <c r="F18654" t="s">
        <v>9538</v>
      </c>
      <c r="G18654">
        <v>0</v>
      </c>
      <c r="H18654">
        <v>0</v>
      </c>
      <c r="I18654">
        <v>0</v>
      </c>
    </row>
    <row r="18655" spans="1:9" hidden="1" x14ac:dyDescent="0.3">
      <c r="A18655" s="1" t="s">
        <v>159</v>
      </c>
      <c r="B18655" s="1" t="s">
        <v>418</v>
      </c>
      <c r="C18655">
        <v>37.509099999999997</v>
      </c>
      <c r="D18655">
        <v>-120.9876</v>
      </c>
      <c r="E18655" s="1" t="s">
        <v>41</v>
      </c>
      <c r="F18655" t="s">
        <v>9769</v>
      </c>
      <c r="G18655">
        <v>0</v>
      </c>
      <c r="H18655">
        <v>0</v>
      </c>
      <c r="I18655">
        <v>0</v>
      </c>
    </row>
    <row r="18656" spans="1:9" hidden="1" x14ac:dyDescent="0.3">
      <c r="A18656" s="1" t="s">
        <v>159</v>
      </c>
      <c r="B18656" s="1" t="s">
        <v>418</v>
      </c>
      <c r="C18656">
        <v>37.509099999999997</v>
      </c>
      <c r="D18656">
        <v>-120.9876</v>
      </c>
      <c r="E18656" s="1" t="s">
        <v>42</v>
      </c>
      <c r="F18656" t="s">
        <v>9998</v>
      </c>
      <c r="G18656">
        <v>0</v>
      </c>
      <c r="H18656">
        <v>0</v>
      </c>
      <c r="I18656">
        <v>0</v>
      </c>
    </row>
    <row r="18657" spans="1:9" hidden="1" x14ac:dyDescent="0.3">
      <c r="A18657" s="1" t="s">
        <v>159</v>
      </c>
      <c r="B18657" s="1" t="s">
        <v>418</v>
      </c>
      <c r="C18657">
        <v>37.509099999999997</v>
      </c>
      <c r="D18657">
        <v>-120.9876</v>
      </c>
      <c r="E18657" s="1" t="s">
        <v>43</v>
      </c>
      <c r="F18657" t="s">
        <v>10226</v>
      </c>
      <c r="G18657">
        <v>0</v>
      </c>
      <c r="H18657">
        <v>0</v>
      </c>
      <c r="I18657">
        <v>0</v>
      </c>
    </row>
    <row r="18658" spans="1:9" hidden="1" x14ac:dyDescent="0.3">
      <c r="A18658" s="1" t="s">
        <v>159</v>
      </c>
      <c r="B18658" s="1" t="s">
        <v>418</v>
      </c>
      <c r="C18658">
        <v>37.509099999999997</v>
      </c>
      <c r="D18658">
        <v>-120.9876</v>
      </c>
      <c r="E18658" s="1" t="s">
        <v>44</v>
      </c>
      <c r="F18658" t="s">
        <v>10447</v>
      </c>
      <c r="G18658">
        <v>0</v>
      </c>
      <c r="H18658">
        <v>0</v>
      </c>
      <c r="I18658">
        <v>0</v>
      </c>
    </row>
    <row r="18659" spans="1:9" hidden="1" x14ac:dyDescent="0.3">
      <c r="A18659" s="1" t="s">
        <v>159</v>
      </c>
      <c r="B18659" s="1" t="s">
        <v>418</v>
      </c>
      <c r="C18659">
        <v>37.509099999999997</v>
      </c>
      <c r="D18659">
        <v>-120.9876</v>
      </c>
      <c r="E18659" s="1" t="s">
        <v>45</v>
      </c>
      <c r="F18659" t="s">
        <v>10663</v>
      </c>
      <c r="G18659">
        <v>0</v>
      </c>
      <c r="H18659">
        <v>0</v>
      </c>
      <c r="I18659">
        <v>0</v>
      </c>
    </row>
    <row r="18660" spans="1:9" hidden="1" x14ac:dyDescent="0.3">
      <c r="A18660" s="1" t="s">
        <v>159</v>
      </c>
      <c r="B18660" s="1" t="s">
        <v>418</v>
      </c>
      <c r="C18660">
        <v>37.509099999999997</v>
      </c>
      <c r="D18660">
        <v>-120.9876</v>
      </c>
      <c r="E18660" s="1" t="s">
        <v>46</v>
      </c>
      <c r="F18660" t="s">
        <v>10878</v>
      </c>
      <c r="G18660">
        <v>0</v>
      </c>
      <c r="H18660">
        <v>0</v>
      </c>
      <c r="I18660">
        <v>0</v>
      </c>
    </row>
    <row r="18661" spans="1:9" hidden="1" x14ac:dyDescent="0.3">
      <c r="A18661" s="1" t="s">
        <v>159</v>
      </c>
      <c r="B18661" s="1" t="s">
        <v>418</v>
      </c>
      <c r="C18661">
        <v>37.509099999999997</v>
      </c>
      <c r="D18661">
        <v>-120.9876</v>
      </c>
      <c r="E18661" s="1" t="s">
        <v>47</v>
      </c>
      <c r="F18661" t="s">
        <v>11084</v>
      </c>
      <c r="G18661">
        <v>0</v>
      </c>
      <c r="H18661">
        <v>0</v>
      </c>
      <c r="I18661">
        <v>0</v>
      </c>
    </row>
    <row r="18662" spans="1:9" hidden="1" x14ac:dyDescent="0.3">
      <c r="A18662" s="1" t="s">
        <v>159</v>
      </c>
      <c r="B18662" s="1" t="s">
        <v>418</v>
      </c>
      <c r="C18662">
        <v>37.509099999999997</v>
      </c>
      <c r="D18662">
        <v>-120.9876</v>
      </c>
      <c r="E18662" s="1" t="s">
        <v>48</v>
      </c>
      <c r="F18662" t="s">
        <v>11873</v>
      </c>
      <c r="G18662">
        <v>0</v>
      </c>
      <c r="H18662">
        <v>0</v>
      </c>
      <c r="I18662">
        <v>0</v>
      </c>
    </row>
    <row r="18663" spans="1:9" hidden="1" x14ac:dyDescent="0.3">
      <c r="A18663" s="1" t="s">
        <v>159</v>
      </c>
      <c r="B18663" s="1" t="s">
        <v>418</v>
      </c>
      <c r="C18663">
        <v>37.509099999999997</v>
      </c>
      <c r="D18663">
        <v>-120.9876</v>
      </c>
      <c r="E18663" s="1" t="s">
        <v>49</v>
      </c>
      <c r="F18663" t="s">
        <v>12045</v>
      </c>
      <c r="G18663">
        <v>0</v>
      </c>
      <c r="H18663">
        <v>0</v>
      </c>
      <c r="I18663">
        <v>0</v>
      </c>
    </row>
    <row r="18664" spans="1:9" hidden="1" x14ac:dyDescent="0.3">
      <c r="A18664" s="1" t="s">
        <v>159</v>
      </c>
      <c r="B18664" s="1" t="s">
        <v>418</v>
      </c>
      <c r="C18664">
        <v>37.509099999999997</v>
      </c>
      <c r="D18664">
        <v>-120.9876</v>
      </c>
      <c r="E18664" s="1" t="s">
        <v>50</v>
      </c>
      <c r="F18664" t="s">
        <v>12194</v>
      </c>
      <c r="G18664">
        <v>0</v>
      </c>
      <c r="H18664">
        <v>0</v>
      </c>
      <c r="I18664">
        <v>0</v>
      </c>
    </row>
    <row r="18665" spans="1:9" hidden="1" x14ac:dyDescent="0.3">
      <c r="A18665" s="1" t="s">
        <v>159</v>
      </c>
      <c r="B18665" s="1" t="s">
        <v>418</v>
      </c>
      <c r="C18665">
        <v>37.509099999999997</v>
      </c>
      <c r="D18665">
        <v>-120.9876</v>
      </c>
      <c r="E18665" s="1" t="s">
        <v>51</v>
      </c>
      <c r="F18665" t="s">
        <v>12333</v>
      </c>
      <c r="G18665">
        <v>0</v>
      </c>
      <c r="H18665">
        <v>0</v>
      </c>
      <c r="I18665">
        <v>0</v>
      </c>
    </row>
    <row r="18666" spans="1:9" hidden="1" x14ac:dyDescent="0.3">
      <c r="A18666" s="1" t="s">
        <v>159</v>
      </c>
      <c r="B18666" s="1" t="s">
        <v>418</v>
      </c>
      <c r="C18666">
        <v>37.509099999999997</v>
      </c>
      <c r="D18666">
        <v>-120.9876</v>
      </c>
      <c r="E18666" s="1" t="s">
        <v>52</v>
      </c>
      <c r="F18666" t="s">
        <v>11288</v>
      </c>
      <c r="G18666">
        <v>0</v>
      </c>
      <c r="H18666">
        <v>0</v>
      </c>
      <c r="I18666">
        <v>0</v>
      </c>
    </row>
    <row r="18667" spans="1:9" hidden="1" x14ac:dyDescent="0.3">
      <c r="A18667" s="1" t="s">
        <v>159</v>
      </c>
      <c r="B18667" s="1" t="s">
        <v>418</v>
      </c>
      <c r="C18667">
        <v>37.509099999999997</v>
      </c>
      <c r="D18667">
        <v>-120.9876</v>
      </c>
      <c r="E18667" s="1" t="s">
        <v>53</v>
      </c>
      <c r="F18667" t="s">
        <v>11486</v>
      </c>
      <c r="G18667">
        <v>0</v>
      </c>
      <c r="H18667">
        <v>0</v>
      </c>
      <c r="I18667">
        <v>0</v>
      </c>
    </row>
    <row r="18668" spans="1:9" hidden="1" x14ac:dyDescent="0.3">
      <c r="A18668" s="1" t="s">
        <v>159</v>
      </c>
      <c r="B18668" s="1" t="s">
        <v>418</v>
      </c>
      <c r="C18668">
        <v>37.509099999999997</v>
      </c>
      <c r="D18668">
        <v>-120.9876</v>
      </c>
      <c r="E18668" s="1" t="s">
        <v>54</v>
      </c>
      <c r="F18668" t="s">
        <v>11681</v>
      </c>
      <c r="G18668">
        <v>0</v>
      </c>
      <c r="H18668">
        <v>0</v>
      </c>
      <c r="I18668">
        <v>0</v>
      </c>
    </row>
    <row r="18669" spans="1:9" hidden="1" x14ac:dyDescent="0.3">
      <c r="A18669" s="1" t="s">
        <v>159</v>
      </c>
      <c r="B18669" s="1" t="s">
        <v>418</v>
      </c>
      <c r="C18669">
        <v>37.509099999999997</v>
      </c>
      <c r="D18669">
        <v>-120.9876</v>
      </c>
      <c r="E18669" s="1" t="s">
        <v>21548</v>
      </c>
      <c r="F18669" t="s">
        <v>21907</v>
      </c>
      <c r="G18669">
        <v>0</v>
      </c>
      <c r="H18669">
        <v>0</v>
      </c>
      <c r="I18669">
        <v>0</v>
      </c>
    </row>
    <row r="18670" spans="1:9" hidden="1" x14ac:dyDescent="0.3">
      <c r="A18670" s="1" t="s">
        <v>159</v>
      </c>
      <c r="B18670" s="1" t="s">
        <v>419</v>
      </c>
      <c r="C18670">
        <v>36.6066</v>
      </c>
      <c r="D18670">
        <v>-120.18899999999999</v>
      </c>
      <c r="E18670" s="1" t="s">
        <v>4</v>
      </c>
      <c r="F18670" t="s">
        <v>1076</v>
      </c>
      <c r="G18670">
        <v>0</v>
      </c>
      <c r="H18670">
        <v>0</v>
      </c>
      <c r="I18670">
        <v>0</v>
      </c>
    </row>
    <row r="18671" spans="1:9" hidden="1" x14ac:dyDescent="0.3">
      <c r="A18671" s="1" t="s">
        <v>159</v>
      </c>
      <c r="B18671" s="1" t="s">
        <v>419</v>
      </c>
      <c r="C18671">
        <v>36.6066</v>
      </c>
      <c r="D18671">
        <v>-120.18899999999999</v>
      </c>
      <c r="E18671" s="1" t="s">
        <v>5</v>
      </c>
      <c r="F18671" t="s">
        <v>1318</v>
      </c>
      <c r="G18671">
        <v>0</v>
      </c>
      <c r="H18671">
        <v>0</v>
      </c>
      <c r="I18671">
        <v>0</v>
      </c>
    </row>
    <row r="18672" spans="1:9" hidden="1" x14ac:dyDescent="0.3">
      <c r="A18672" s="1" t="s">
        <v>159</v>
      </c>
      <c r="B18672" s="1" t="s">
        <v>419</v>
      </c>
      <c r="C18672">
        <v>36.6066</v>
      </c>
      <c r="D18672">
        <v>-120.18899999999999</v>
      </c>
      <c r="E18672" s="1" t="s">
        <v>6</v>
      </c>
      <c r="F18672" t="s">
        <v>1559</v>
      </c>
      <c r="G18672">
        <v>0</v>
      </c>
      <c r="H18672">
        <v>0</v>
      </c>
      <c r="I18672">
        <v>0</v>
      </c>
    </row>
    <row r="18673" spans="1:9" hidden="1" x14ac:dyDescent="0.3">
      <c r="A18673" s="1" t="s">
        <v>159</v>
      </c>
      <c r="B18673" s="1" t="s">
        <v>419</v>
      </c>
      <c r="C18673">
        <v>36.6066</v>
      </c>
      <c r="D18673">
        <v>-120.18899999999999</v>
      </c>
      <c r="E18673" s="1" t="s">
        <v>7</v>
      </c>
      <c r="F18673" t="s">
        <v>1800</v>
      </c>
      <c r="G18673">
        <v>0</v>
      </c>
      <c r="H18673">
        <v>0</v>
      </c>
      <c r="I18673">
        <v>0</v>
      </c>
    </row>
    <row r="18674" spans="1:9" hidden="1" x14ac:dyDescent="0.3">
      <c r="A18674" s="1" t="s">
        <v>159</v>
      </c>
      <c r="B18674" s="1" t="s">
        <v>419</v>
      </c>
      <c r="C18674">
        <v>36.6066</v>
      </c>
      <c r="D18674">
        <v>-120.18899999999999</v>
      </c>
      <c r="E18674" s="1" t="s">
        <v>8</v>
      </c>
      <c r="F18674" t="s">
        <v>2038</v>
      </c>
      <c r="G18674">
        <v>0</v>
      </c>
      <c r="H18674">
        <v>0</v>
      </c>
      <c r="I18674">
        <v>0</v>
      </c>
    </row>
    <row r="18675" spans="1:9" hidden="1" x14ac:dyDescent="0.3">
      <c r="A18675" s="1" t="s">
        <v>159</v>
      </c>
      <c r="B18675" s="1" t="s">
        <v>419</v>
      </c>
      <c r="C18675">
        <v>36.6066</v>
      </c>
      <c r="D18675">
        <v>-120.18899999999999</v>
      </c>
      <c r="E18675" s="1" t="s">
        <v>9</v>
      </c>
      <c r="F18675" t="s">
        <v>2276</v>
      </c>
      <c r="G18675">
        <v>0</v>
      </c>
      <c r="H18675">
        <v>0</v>
      </c>
      <c r="I18675">
        <v>0</v>
      </c>
    </row>
    <row r="18676" spans="1:9" hidden="1" x14ac:dyDescent="0.3">
      <c r="A18676" s="1" t="s">
        <v>159</v>
      </c>
      <c r="B18676" s="1" t="s">
        <v>419</v>
      </c>
      <c r="C18676">
        <v>36.6066</v>
      </c>
      <c r="D18676">
        <v>-120.18899999999999</v>
      </c>
      <c r="E18676" s="1" t="s">
        <v>10</v>
      </c>
      <c r="F18676" t="s">
        <v>2514</v>
      </c>
      <c r="G18676">
        <v>0</v>
      </c>
      <c r="H18676">
        <v>0</v>
      </c>
      <c r="I18676">
        <v>0</v>
      </c>
    </row>
    <row r="18677" spans="1:9" hidden="1" x14ac:dyDescent="0.3">
      <c r="A18677" s="1" t="s">
        <v>159</v>
      </c>
      <c r="B18677" s="1" t="s">
        <v>419</v>
      </c>
      <c r="C18677">
        <v>36.6066</v>
      </c>
      <c r="D18677">
        <v>-120.18899999999999</v>
      </c>
      <c r="E18677" s="1" t="s">
        <v>11</v>
      </c>
      <c r="F18677" t="s">
        <v>2752</v>
      </c>
      <c r="G18677">
        <v>0</v>
      </c>
      <c r="H18677">
        <v>0</v>
      </c>
      <c r="I18677">
        <v>0</v>
      </c>
    </row>
    <row r="18678" spans="1:9" hidden="1" x14ac:dyDescent="0.3">
      <c r="A18678" s="1" t="s">
        <v>159</v>
      </c>
      <c r="B18678" s="1" t="s">
        <v>419</v>
      </c>
      <c r="C18678">
        <v>36.6066</v>
      </c>
      <c r="D18678">
        <v>-120.18899999999999</v>
      </c>
      <c r="E18678" s="1" t="s">
        <v>12</v>
      </c>
      <c r="F18678" t="s">
        <v>2990</v>
      </c>
      <c r="G18678">
        <v>0</v>
      </c>
      <c r="H18678">
        <v>0</v>
      </c>
      <c r="I18678">
        <v>0</v>
      </c>
    </row>
    <row r="18679" spans="1:9" hidden="1" x14ac:dyDescent="0.3">
      <c r="A18679" s="1" t="s">
        <v>159</v>
      </c>
      <c r="B18679" s="1" t="s">
        <v>419</v>
      </c>
      <c r="C18679">
        <v>36.6066</v>
      </c>
      <c r="D18679">
        <v>-120.18899999999999</v>
      </c>
      <c r="E18679" s="1" t="s">
        <v>13</v>
      </c>
      <c r="F18679" t="s">
        <v>3227</v>
      </c>
      <c r="G18679">
        <v>0</v>
      </c>
      <c r="H18679">
        <v>0</v>
      </c>
      <c r="I18679">
        <v>0</v>
      </c>
    </row>
    <row r="18680" spans="1:9" hidden="1" x14ac:dyDescent="0.3">
      <c r="A18680" s="1" t="s">
        <v>159</v>
      </c>
      <c r="B18680" s="1" t="s">
        <v>419</v>
      </c>
      <c r="C18680">
        <v>36.6066</v>
      </c>
      <c r="D18680">
        <v>-120.18899999999999</v>
      </c>
      <c r="E18680" s="1" t="s">
        <v>14</v>
      </c>
      <c r="F18680" t="s">
        <v>3463</v>
      </c>
      <c r="G18680">
        <v>0</v>
      </c>
      <c r="H18680">
        <v>0</v>
      </c>
      <c r="I18680">
        <v>0</v>
      </c>
    </row>
    <row r="18681" spans="1:9" hidden="1" x14ac:dyDescent="0.3">
      <c r="A18681" s="1" t="s">
        <v>159</v>
      </c>
      <c r="B18681" s="1" t="s">
        <v>419</v>
      </c>
      <c r="C18681">
        <v>36.6066</v>
      </c>
      <c r="D18681">
        <v>-120.18899999999999</v>
      </c>
      <c r="E18681" s="1" t="s">
        <v>15</v>
      </c>
      <c r="F18681" t="s">
        <v>3699</v>
      </c>
      <c r="G18681">
        <v>0</v>
      </c>
      <c r="H18681">
        <v>0</v>
      </c>
      <c r="I18681">
        <v>0</v>
      </c>
    </row>
    <row r="18682" spans="1:9" hidden="1" x14ac:dyDescent="0.3">
      <c r="A18682" s="1" t="s">
        <v>159</v>
      </c>
      <c r="B18682" s="1" t="s">
        <v>419</v>
      </c>
      <c r="C18682">
        <v>36.6066</v>
      </c>
      <c r="D18682">
        <v>-120.18899999999999</v>
      </c>
      <c r="E18682" s="1" t="s">
        <v>16</v>
      </c>
      <c r="F18682" t="s">
        <v>3934</v>
      </c>
      <c r="G18682">
        <v>0</v>
      </c>
      <c r="H18682">
        <v>0</v>
      </c>
      <c r="I18682">
        <v>0</v>
      </c>
    </row>
    <row r="18683" spans="1:9" hidden="1" x14ac:dyDescent="0.3">
      <c r="A18683" s="1" t="s">
        <v>159</v>
      </c>
      <c r="B18683" s="1" t="s">
        <v>419</v>
      </c>
      <c r="C18683">
        <v>36.6066</v>
      </c>
      <c r="D18683">
        <v>-120.18899999999999</v>
      </c>
      <c r="E18683" s="1" t="s">
        <v>17</v>
      </c>
      <c r="F18683" t="s">
        <v>4169</v>
      </c>
      <c r="G18683">
        <v>0</v>
      </c>
      <c r="H18683">
        <v>0</v>
      </c>
      <c r="I18683">
        <v>0</v>
      </c>
    </row>
    <row r="18684" spans="1:9" hidden="1" x14ac:dyDescent="0.3">
      <c r="A18684" s="1" t="s">
        <v>159</v>
      </c>
      <c r="B18684" s="1" t="s">
        <v>419</v>
      </c>
      <c r="C18684">
        <v>36.6066</v>
      </c>
      <c r="D18684">
        <v>-120.18899999999999</v>
      </c>
      <c r="E18684" s="1" t="s">
        <v>18</v>
      </c>
      <c r="F18684" t="s">
        <v>4404</v>
      </c>
      <c r="G18684">
        <v>0</v>
      </c>
      <c r="H18684">
        <v>0</v>
      </c>
      <c r="I18684">
        <v>0</v>
      </c>
    </row>
    <row r="18685" spans="1:9" hidden="1" x14ac:dyDescent="0.3">
      <c r="A18685" s="1" t="s">
        <v>159</v>
      </c>
      <c r="B18685" s="1" t="s">
        <v>419</v>
      </c>
      <c r="C18685">
        <v>36.6066</v>
      </c>
      <c r="D18685">
        <v>-120.18899999999999</v>
      </c>
      <c r="E18685" s="1" t="s">
        <v>19</v>
      </c>
      <c r="F18685" t="s">
        <v>4639</v>
      </c>
      <c r="G18685">
        <v>0</v>
      </c>
      <c r="H18685">
        <v>0</v>
      </c>
      <c r="I18685">
        <v>0</v>
      </c>
    </row>
    <row r="18686" spans="1:9" hidden="1" x14ac:dyDescent="0.3">
      <c r="A18686" s="1" t="s">
        <v>159</v>
      </c>
      <c r="B18686" s="1" t="s">
        <v>419</v>
      </c>
      <c r="C18686">
        <v>36.6066</v>
      </c>
      <c r="D18686">
        <v>-120.18899999999999</v>
      </c>
      <c r="E18686" s="1" t="s">
        <v>20</v>
      </c>
      <c r="F18686" t="s">
        <v>4874</v>
      </c>
      <c r="G18686">
        <v>0</v>
      </c>
      <c r="H18686">
        <v>0</v>
      </c>
      <c r="I18686">
        <v>0</v>
      </c>
    </row>
    <row r="18687" spans="1:9" hidden="1" x14ac:dyDescent="0.3">
      <c r="A18687" s="1" t="s">
        <v>159</v>
      </c>
      <c r="B18687" s="1" t="s">
        <v>419</v>
      </c>
      <c r="C18687">
        <v>36.6066</v>
      </c>
      <c r="D18687">
        <v>-120.18899999999999</v>
      </c>
      <c r="E18687" s="1" t="s">
        <v>21</v>
      </c>
      <c r="F18687" t="s">
        <v>5109</v>
      </c>
      <c r="G18687">
        <v>0</v>
      </c>
      <c r="H18687">
        <v>0</v>
      </c>
      <c r="I18687">
        <v>0</v>
      </c>
    </row>
    <row r="18688" spans="1:9" hidden="1" x14ac:dyDescent="0.3">
      <c r="A18688" s="1" t="s">
        <v>159</v>
      </c>
      <c r="B18688" s="1" t="s">
        <v>419</v>
      </c>
      <c r="C18688">
        <v>36.6066</v>
      </c>
      <c r="D18688">
        <v>-120.18899999999999</v>
      </c>
      <c r="E18688" s="1" t="s">
        <v>22</v>
      </c>
      <c r="F18688" t="s">
        <v>5344</v>
      </c>
      <c r="G18688">
        <v>0</v>
      </c>
      <c r="H18688">
        <v>0</v>
      </c>
      <c r="I18688">
        <v>0</v>
      </c>
    </row>
    <row r="18689" spans="1:9" hidden="1" x14ac:dyDescent="0.3">
      <c r="A18689" s="1" t="s">
        <v>159</v>
      </c>
      <c r="B18689" s="1" t="s">
        <v>419</v>
      </c>
      <c r="C18689">
        <v>36.6066</v>
      </c>
      <c r="D18689">
        <v>-120.18899999999999</v>
      </c>
      <c r="E18689" s="1" t="s">
        <v>23</v>
      </c>
      <c r="F18689" t="s">
        <v>5579</v>
      </c>
      <c r="G18689">
        <v>0</v>
      </c>
      <c r="H18689">
        <v>0</v>
      </c>
      <c r="I18689">
        <v>0</v>
      </c>
    </row>
    <row r="18690" spans="1:9" hidden="1" x14ac:dyDescent="0.3">
      <c r="A18690" s="1" t="s">
        <v>159</v>
      </c>
      <c r="B18690" s="1" t="s">
        <v>419</v>
      </c>
      <c r="C18690">
        <v>36.6066</v>
      </c>
      <c r="D18690">
        <v>-120.18899999999999</v>
      </c>
      <c r="E18690" s="1" t="s">
        <v>24</v>
      </c>
      <c r="F18690" t="s">
        <v>5813</v>
      </c>
      <c r="G18690">
        <v>0</v>
      </c>
      <c r="H18690">
        <v>0</v>
      </c>
      <c r="I18690">
        <v>0</v>
      </c>
    </row>
    <row r="18691" spans="1:9" hidden="1" x14ac:dyDescent="0.3">
      <c r="A18691" s="1" t="s">
        <v>159</v>
      </c>
      <c r="B18691" s="1" t="s">
        <v>419</v>
      </c>
      <c r="C18691">
        <v>36.6066</v>
      </c>
      <c r="D18691">
        <v>-120.18899999999999</v>
      </c>
      <c r="E18691" s="1" t="s">
        <v>25</v>
      </c>
      <c r="F18691" t="s">
        <v>6047</v>
      </c>
      <c r="G18691">
        <v>0</v>
      </c>
      <c r="H18691">
        <v>0</v>
      </c>
      <c r="I18691">
        <v>0</v>
      </c>
    </row>
    <row r="18692" spans="1:9" hidden="1" x14ac:dyDescent="0.3">
      <c r="A18692" s="1" t="s">
        <v>159</v>
      </c>
      <c r="B18692" s="1" t="s">
        <v>419</v>
      </c>
      <c r="C18692">
        <v>36.6066</v>
      </c>
      <c r="D18692">
        <v>-120.18899999999999</v>
      </c>
      <c r="E18692" s="1" t="s">
        <v>26</v>
      </c>
      <c r="F18692" t="s">
        <v>6281</v>
      </c>
      <c r="G18692">
        <v>0</v>
      </c>
      <c r="H18692">
        <v>0</v>
      </c>
      <c r="I18692">
        <v>0</v>
      </c>
    </row>
    <row r="18693" spans="1:9" hidden="1" x14ac:dyDescent="0.3">
      <c r="A18693" s="1" t="s">
        <v>159</v>
      </c>
      <c r="B18693" s="1" t="s">
        <v>419</v>
      </c>
      <c r="C18693">
        <v>36.6066</v>
      </c>
      <c r="D18693">
        <v>-120.18899999999999</v>
      </c>
      <c r="E18693" s="1" t="s">
        <v>27</v>
      </c>
      <c r="F18693" t="s">
        <v>6515</v>
      </c>
      <c r="G18693">
        <v>0</v>
      </c>
      <c r="H18693">
        <v>0</v>
      </c>
      <c r="I18693">
        <v>0</v>
      </c>
    </row>
    <row r="18694" spans="1:9" hidden="1" x14ac:dyDescent="0.3">
      <c r="A18694" s="1" t="s">
        <v>159</v>
      </c>
      <c r="B18694" s="1" t="s">
        <v>419</v>
      </c>
      <c r="C18694">
        <v>36.6066</v>
      </c>
      <c r="D18694">
        <v>-120.18899999999999</v>
      </c>
      <c r="E18694" s="1" t="s">
        <v>28</v>
      </c>
      <c r="F18694" t="s">
        <v>6749</v>
      </c>
      <c r="G18694">
        <v>0</v>
      </c>
      <c r="H18694">
        <v>0</v>
      </c>
      <c r="I18694">
        <v>0</v>
      </c>
    </row>
    <row r="18695" spans="1:9" hidden="1" x14ac:dyDescent="0.3">
      <c r="A18695" s="1" t="s">
        <v>159</v>
      </c>
      <c r="B18695" s="1" t="s">
        <v>419</v>
      </c>
      <c r="C18695">
        <v>36.6066</v>
      </c>
      <c r="D18695">
        <v>-120.18899999999999</v>
      </c>
      <c r="E18695" s="1" t="s">
        <v>29</v>
      </c>
      <c r="F18695" t="s">
        <v>6983</v>
      </c>
      <c r="G18695">
        <v>0</v>
      </c>
      <c r="H18695">
        <v>0</v>
      </c>
      <c r="I18695">
        <v>0</v>
      </c>
    </row>
    <row r="18696" spans="1:9" hidden="1" x14ac:dyDescent="0.3">
      <c r="A18696" s="1" t="s">
        <v>159</v>
      </c>
      <c r="B18696" s="1" t="s">
        <v>419</v>
      </c>
      <c r="C18696">
        <v>36.6066</v>
      </c>
      <c r="D18696">
        <v>-120.18899999999999</v>
      </c>
      <c r="E18696" s="1" t="s">
        <v>30</v>
      </c>
      <c r="F18696" t="s">
        <v>7217</v>
      </c>
      <c r="G18696">
        <v>0</v>
      </c>
      <c r="H18696">
        <v>0</v>
      </c>
      <c r="I18696">
        <v>0</v>
      </c>
    </row>
    <row r="18697" spans="1:9" hidden="1" x14ac:dyDescent="0.3">
      <c r="A18697" s="1" t="s">
        <v>159</v>
      </c>
      <c r="B18697" s="1" t="s">
        <v>419</v>
      </c>
      <c r="C18697">
        <v>36.6066</v>
      </c>
      <c r="D18697">
        <v>-120.18899999999999</v>
      </c>
      <c r="E18697" s="1" t="s">
        <v>31</v>
      </c>
      <c r="F18697" t="s">
        <v>7451</v>
      </c>
      <c r="G18697">
        <v>0</v>
      </c>
      <c r="H18697">
        <v>0</v>
      </c>
      <c r="I18697">
        <v>0</v>
      </c>
    </row>
    <row r="18698" spans="1:9" hidden="1" x14ac:dyDescent="0.3">
      <c r="A18698" s="1" t="s">
        <v>159</v>
      </c>
      <c r="B18698" s="1" t="s">
        <v>419</v>
      </c>
      <c r="C18698">
        <v>36.6066</v>
      </c>
      <c r="D18698">
        <v>-120.18899999999999</v>
      </c>
      <c r="E18698" s="1" t="s">
        <v>32</v>
      </c>
      <c r="F18698" t="s">
        <v>7685</v>
      </c>
      <c r="G18698">
        <v>0</v>
      </c>
      <c r="H18698">
        <v>0</v>
      </c>
      <c r="I18698">
        <v>0</v>
      </c>
    </row>
    <row r="18699" spans="1:9" hidden="1" x14ac:dyDescent="0.3">
      <c r="A18699" s="1" t="s">
        <v>159</v>
      </c>
      <c r="B18699" s="1" t="s">
        <v>419</v>
      </c>
      <c r="C18699">
        <v>36.6066</v>
      </c>
      <c r="D18699">
        <v>-120.18899999999999</v>
      </c>
      <c r="E18699" s="1" t="s">
        <v>33</v>
      </c>
      <c r="F18699" t="s">
        <v>7919</v>
      </c>
      <c r="G18699">
        <v>0</v>
      </c>
      <c r="H18699">
        <v>0</v>
      </c>
      <c r="I18699">
        <v>0</v>
      </c>
    </row>
    <row r="18700" spans="1:9" hidden="1" x14ac:dyDescent="0.3">
      <c r="A18700" s="1" t="s">
        <v>159</v>
      </c>
      <c r="B18700" s="1" t="s">
        <v>419</v>
      </c>
      <c r="C18700">
        <v>36.6066</v>
      </c>
      <c r="D18700">
        <v>-120.18899999999999</v>
      </c>
      <c r="E18700" s="1" t="s">
        <v>34</v>
      </c>
      <c r="F18700" t="s">
        <v>8151</v>
      </c>
      <c r="G18700">
        <v>0</v>
      </c>
      <c r="H18700">
        <v>0</v>
      </c>
      <c r="I18700">
        <v>0</v>
      </c>
    </row>
    <row r="18701" spans="1:9" hidden="1" x14ac:dyDescent="0.3">
      <c r="A18701" s="1" t="s">
        <v>159</v>
      </c>
      <c r="B18701" s="1" t="s">
        <v>419</v>
      </c>
      <c r="C18701">
        <v>36.6066</v>
      </c>
      <c r="D18701">
        <v>-120.18899999999999</v>
      </c>
      <c r="E18701" s="1" t="s">
        <v>35</v>
      </c>
      <c r="F18701" t="s">
        <v>8383</v>
      </c>
      <c r="G18701">
        <v>0</v>
      </c>
      <c r="H18701">
        <v>0</v>
      </c>
      <c r="I18701">
        <v>0</v>
      </c>
    </row>
    <row r="18702" spans="1:9" hidden="1" x14ac:dyDescent="0.3">
      <c r="A18702" s="1" t="s">
        <v>159</v>
      </c>
      <c r="B18702" s="1" t="s">
        <v>419</v>
      </c>
      <c r="C18702">
        <v>36.6066</v>
      </c>
      <c r="D18702">
        <v>-120.18899999999999</v>
      </c>
      <c r="E18702" s="1" t="s">
        <v>36</v>
      </c>
      <c r="F18702" t="s">
        <v>8615</v>
      </c>
      <c r="G18702">
        <v>0</v>
      </c>
      <c r="H18702">
        <v>0</v>
      </c>
      <c r="I18702">
        <v>0</v>
      </c>
    </row>
    <row r="18703" spans="1:9" hidden="1" x14ac:dyDescent="0.3">
      <c r="A18703" s="1" t="s">
        <v>159</v>
      </c>
      <c r="B18703" s="1" t="s">
        <v>419</v>
      </c>
      <c r="C18703">
        <v>36.6066</v>
      </c>
      <c r="D18703">
        <v>-120.18899999999999</v>
      </c>
      <c r="E18703" s="1" t="s">
        <v>37</v>
      </c>
      <c r="F18703" t="s">
        <v>8846</v>
      </c>
      <c r="G18703">
        <v>0</v>
      </c>
      <c r="H18703">
        <v>0</v>
      </c>
      <c r="I18703">
        <v>0</v>
      </c>
    </row>
    <row r="18704" spans="1:9" hidden="1" x14ac:dyDescent="0.3">
      <c r="A18704" s="1" t="s">
        <v>159</v>
      </c>
      <c r="B18704" s="1" t="s">
        <v>419</v>
      </c>
      <c r="C18704">
        <v>36.6066</v>
      </c>
      <c r="D18704">
        <v>-120.18899999999999</v>
      </c>
      <c r="E18704" s="1" t="s">
        <v>38</v>
      </c>
      <c r="F18704" t="s">
        <v>9077</v>
      </c>
      <c r="G18704">
        <v>0</v>
      </c>
      <c r="H18704">
        <v>0</v>
      </c>
      <c r="I18704">
        <v>0</v>
      </c>
    </row>
    <row r="18705" spans="1:9" hidden="1" x14ac:dyDescent="0.3">
      <c r="A18705" s="1" t="s">
        <v>159</v>
      </c>
      <c r="B18705" s="1" t="s">
        <v>419</v>
      </c>
      <c r="C18705">
        <v>36.6066</v>
      </c>
      <c r="D18705">
        <v>-120.18899999999999</v>
      </c>
      <c r="E18705" s="1" t="s">
        <v>39</v>
      </c>
      <c r="F18705" t="s">
        <v>9308</v>
      </c>
      <c r="G18705">
        <v>0</v>
      </c>
      <c r="H18705">
        <v>0</v>
      </c>
      <c r="I18705">
        <v>0</v>
      </c>
    </row>
    <row r="18706" spans="1:9" hidden="1" x14ac:dyDescent="0.3">
      <c r="A18706" s="1" t="s">
        <v>159</v>
      </c>
      <c r="B18706" s="1" t="s">
        <v>419</v>
      </c>
      <c r="C18706">
        <v>36.6066</v>
      </c>
      <c r="D18706">
        <v>-120.18899999999999</v>
      </c>
      <c r="E18706" s="1" t="s">
        <v>40</v>
      </c>
      <c r="F18706" t="s">
        <v>9539</v>
      </c>
      <c r="G18706">
        <v>0</v>
      </c>
      <c r="H18706">
        <v>0</v>
      </c>
      <c r="I18706">
        <v>0</v>
      </c>
    </row>
    <row r="18707" spans="1:9" hidden="1" x14ac:dyDescent="0.3">
      <c r="A18707" s="1" t="s">
        <v>159</v>
      </c>
      <c r="B18707" s="1" t="s">
        <v>419</v>
      </c>
      <c r="C18707">
        <v>36.6066</v>
      </c>
      <c r="D18707">
        <v>-120.18899999999999</v>
      </c>
      <c r="E18707" s="1" t="s">
        <v>41</v>
      </c>
      <c r="F18707" t="s">
        <v>9770</v>
      </c>
      <c r="G18707">
        <v>0</v>
      </c>
      <c r="H18707">
        <v>0</v>
      </c>
      <c r="I18707">
        <v>0</v>
      </c>
    </row>
    <row r="18708" spans="1:9" hidden="1" x14ac:dyDescent="0.3">
      <c r="A18708" s="1" t="s">
        <v>159</v>
      </c>
      <c r="B18708" s="1" t="s">
        <v>419</v>
      </c>
      <c r="C18708">
        <v>36.6066</v>
      </c>
      <c r="D18708">
        <v>-120.18899999999999</v>
      </c>
      <c r="E18708" s="1" t="s">
        <v>42</v>
      </c>
      <c r="F18708" t="s">
        <v>9999</v>
      </c>
      <c r="G18708">
        <v>0</v>
      </c>
      <c r="H18708">
        <v>0</v>
      </c>
      <c r="I18708">
        <v>0</v>
      </c>
    </row>
    <row r="18709" spans="1:9" hidden="1" x14ac:dyDescent="0.3">
      <c r="A18709" s="1" t="s">
        <v>159</v>
      </c>
      <c r="B18709" s="1" t="s">
        <v>419</v>
      </c>
      <c r="C18709">
        <v>36.6066</v>
      </c>
      <c r="D18709">
        <v>-120.18899999999999</v>
      </c>
      <c r="E18709" s="1" t="s">
        <v>43</v>
      </c>
      <c r="F18709" t="s">
        <v>10227</v>
      </c>
      <c r="G18709">
        <v>0</v>
      </c>
      <c r="H18709">
        <v>0</v>
      </c>
      <c r="I18709">
        <v>0</v>
      </c>
    </row>
    <row r="18710" spans="1:9" hidden="1" x14ac:dyDescent="0.3">
      <c r="A18710" s="1" t="s">
        <v>159</v>
      </c>
      <c r="B18710" s="1" t="s">
        <v>419</v>
      </c>
      <c r="C18710">
        <v>36.6066</v>
      </c>
      <c r="D18710">
        <v>-120.18899999999999</v>
      </c>
      <c r="E18710" s="1" t="s">
        <v>44</v>
      </c>
      <c r="F18710" t="s">
        <v>10448</v>
      </c>
      <c r="G18710">
        <v>0</v>
      </c>
      <c r="H18710">
        <v>0</v>
      </c>
      <c r="I18710">
        <v>0</v>
      </c>
    </row>
    <row r="18711" spans="1:9" hidden="1" x14ac:dyDescent="0.3">
      <c r="A18711" s="1" t="s">
        <v>159</v>
      </c>
      <c r="B18711" s="1" t="s">
        <v>419</v>
      </c>
      <c r="C18711">
        <v>36.6066</v>
      </c>
      <c r="D18711">
        <v>-120.18899999999999</v>
      </c>
      <c r="E18711" s="1" t="s">
        <v>45</v>
      </c>
      <c r="F18711" t="s">
        <v>10664</v>
      </c>
      <c r="G18711">
        <v>0</v>
      </c>
      <c r="H18711">
        <v>0</v>
      </c>
      <c r="I18711">
        <v>0</v>
      </c>
    </row>
    <row r="18712" spans="1:9" hidden="1" x14ac:dyDescent="0.3">
      <c r="A18712" s="1" t="s">
        <v>159</v>
      </c>
      <c r="B18712" s="1" t="s">
        <v>419</v>
      </c>
      <c r="C18712">
        <v>36.6066</v>
      </c>
      <c r="D18712">
        <v>-120.18899999999999</v>
      </c>
      <c r="E18712" s="1" t="s">
        <v>46</v>
      </c>
      <c r="F18712" t="s">
        <v>10879</v>
      </c>
      <c r="G18712">
        <v>0</v>
      </c>
      <c r="H18712">
        <v>0</v>
      </c>
      <c r="I18712">
        <v>0</v>
      </c>
    </row>
    <row r="18713" spans="1:9" hidden="1" x14ac:dyDescent="0.3">
      <c r="A18713" s="1" t="s">
        <v>159</v>
      </c>
      <c r="B18713" s="1" t="s">
        <v>419</v>
      </c>
      <c r="C18713">
        <v>36.6066</v>
      </c>
      <c r="D18713">
        <v>-120.18899999999999</v>
      </c>
      <c r="E18713" s="1" t="s">
        <v>47</v>
      </c>
      <c r="F18713" t="s">
        <v>11085</v>
      </c>
      <c r="G18713">
        <v>0</v>
      </c>
      <c r="H18713">
        <v>0</v>
      </c>
      <c r="I18713">
        <v>0</v>
      </c>
    </row>
    <row r="18714" spans="1:9" hidden="1" x14ac:dyDescent="0.3">
      <c r="A18714" s="1" t="s">
        <v>159</v>
      </c>
      <c r="B18714" s="1" t="s">
        <v>419</v>
      </c>
      <c r="C18714">
        <v>36.6066</v>
      </c>
      <c r="D18714">
        <v>-120.18899999999999</v>
      </c>
      <c r="E18714" s="1" t="s">
        <v>48</v>
      </c>
      <c r="F18714" t="s">
        <v>11874</v>
      </c>
      <c r="G18714">
        <v>0</v>
      </c>
      <c r="H18714">
        <v>0</v>
      </c>
      <c r="I18714">
        <v>0</v>
      </c>
    </row>
    <row r="18715" spans="1:9" hidden="1" x14ac:dyDescent="0.3">
      <c r="A18715" s="1" t="s">
        <v>159</v>
      </c>
      <c r="B18715" s="1" t="s">
        <v>419</v>
      </c>
      <c r="C18715">
        <v>36.6066</v>
      </c>
      <c r="D18715">
        <v>-120.18899999999999</v>
      </c>
      <c r="E18715" s="1" t="s">
        <v>49</v>
      </c>
      <c r="F18715" t="s">
        <v>12046</v>
      </c>
      <c r="G18715">
        <v>0</v>
      </c>
      <c r="H18715">
        <v>0</v>
      </c>
      <c r="I18715">
        <v>0</v>
      </c>
    </row>
    <row r="18716" spans="1:9" hidden="1" x14ac:dyDescent="0.3">
      <c r="A18716" s="1" t="s">
        <v>159</v>
      </c>
      <c r="B18716" s="1" t="s">
        <v>419</v>
      </c>
      <c r="C18716">
        <v>36.6066</v>
      </c>
      <c r="D18716">
        <v>-120.18899999999999</v>
      </c>
      <c r="E18716" s="1" t="s">
        <v>50</v>
      </c>
      <c r="F18716" t="s">
        <v>12195</v>
      </c>
      <c r="G18716">
        <v>0</v>
      </c>
      <c r="H18716">
        <v>0</v>
      </c>
      <c r="I18716">
        <v>0</v>
      </c>
    </row>
    <row r="18717" spans="1:9" hidden="1" x14ac:dyDescent="0.3">
      <c r="A18717" s="1" t="s">
        <v>159</v>
      </c>
      <c r="B18717" s="1" t="s">
        <v>419</v>
      </c>
      <c r="C18717">
        <v>36.6066</v>
      </c>
      <c r="D18717">
        <v>-120.18899999999999</v>
      </c>
      <c r="E18717" s="1" t="s">
        <v>51</v>
      </c>
      <c r="F18717" t="s">
        <v>12334</v>
      </c>
      <c r="G18717">
        <v>0</v>
      </c>
      <c r="H18717">
        <v>0</v>
      </c>
      <c r="I18717">
        <v>0</v>
      </c>
    </row>
    <row r="18718" spans="1:9" hidden="1" x14ac:dyDescent="0.3">
      <c r="A18718" s="1" t="s">
        <v>159</v>
      </c>
      <c r="B18718" s="1" t="s">
        <v>419</v>
      </c>
      <c r="C18718">
        <v>36.6066</v>
      </c>
      <c r="D18718">
        <v>-120.18899999999999</v>
      </c>
      <c r="E18718" s="1" t="s">
        <v>52</v>
      </c>
      <c r="F18718" t="s">
        <v>11289</v>
      </c>
      <c r="G18718">
        <v>0</v>
      </c>
      <c r="H18718">
        <v>0</v>
      </c>
      <c r="I18718">
        <v>0</v>
      </c>
    </row>
    <row r="18719" spans="1:9" hidden="1" x14ac:dyDescent="0.3">
      <c r="A18719" s="1" t="s">
        <v>159</v>
      </c>
      <c r="B18719" s="1" t="s">
        <v>419</v>
      </c>
      <c r="C18719">
        <v>36.6066</v>
      </c>
      <c r="D18719">
        <v>-120.18899999999999</v>
      </c>
      <c r="E18719" s="1" t="s">
        <v>53</v>
      </c>
      <c r="F18719" t="s">
        <v>11487</v>
      </c>
      <c r="G18719">
        <v>0</v>
      </c>
      <c r="H18719">
        <v>0</v>
      </c>
      <c r="I18719">
        <v>0</v>
      </c>
    </row>
    <row r="18720" spans="1:9" hidden="1" x14ac:dyDescent="0.3">
      <c r="A18720" s="1" t="s">
        <v>159</v>
      </c>
      <c r="B18720" s="1" t="s">
        <v>419</v>
      </c>
      <c r="C18720">
        <v>36.6066</v>
      </c>
      <c r="D18720">
        <v>-120.18899999999999</v>
      </c>
      <c r="E18720" s="1" t="s">
        <v>54</v>
      </c>
      <c r="F18720" t="s">
        <v>11682</v>
      </c>
      <c r="G18720">
        <v>0</v>
      </c>
      <c r="H18720">
        <v>0</v>
      </c>
      <c r="I18720">
        <v>0</v>
      </c>
    </row>
    <row r="18721" spans="1:9" hidden="1" x14ac:dyDescent="0.3">
      <c r="A18721" s="1" t="s">
        <v>159</v>
      </c>
      <c r="B18721" s="1" t="s">
        <v>419</v>
      </c>
      <c r="C18721">
        <v>36.6066</v>
      </c>
      <c r="D18721">
        <v>-120.18899999999999</v>
      </c>
      <c r="E18721" s="1" t="s">
        <v>21548</v>
      </c>
      <c r="F18721" t="s">
        <v>21908</v>
      </c>
      <c r="G18721">
        <v>0</v>
      </c>
      <c r="H18721">
        <v>0</v>
      </c>
      <c r="I18721">
        <v>0</v>
      </c>
    </row>
    <row r="18722" spans="1:9" hidden="1" x14ac:dyDescent="0.3">
      <c r="A18722" s="1" t="s">
        <v>159</v>
      </c>
      <c r="B18722" s="1" t="s">
        <v>420</v>
      </c>
      <c r="C18722">
        <v>42.631999999999998</v>
      </c>
      <c r="D18722">
        <v>-70.782899999999998</v>
      </c>
      <c r="E18722" s="1" t="s">
        <v>4</v>
      </c>
      <c r="F18722" t="s">
        <v>1077</v>
      </c>
      <c r="G18722">
        <v>0</v>
      </c>
      <c r="H18722">
        <v>0</v>
      </c>
      <c r="I18722">
        <v>0</v>
      </c>
    </row>
    <row r="18723" spans="1:9" hidden="1" x14ac:dyDescent="0.3">
      <c r="A18723" s="1" t="s">
        <v>159</v>
      </c>
      <c r="B18723" s="1" t="s">
        <v>420</v>
      </c>
      <c r="C18723">
        <v>42.631999999999998</v>
      </c>
      <c r="D18723">
        <v>-70.782899999999998</v>
      </c>
      <c r="E18723" s="1" t="s">
        <v>5</v>
      </c>
      <c r="F18723" t="s">
        <v>1319</v>
      </c>
      <c r="G18723">
        <v>0</v>
      </c>
      <c r="H18723">
        <v>0</v>
      </c>
      <c r="I18723">
        <v>0</v>
      </c>
    </row>
    <row r="18724" spans="1:9" hidden="1" x14ac:dyDescent="0.3">
      <c r="A18724" s="1" t="s">
        <v>159</v>
      </c>
      <c r="B18724" s="1" t="s">
        <v>420</v>
      </c>
      <c r="C18724">
        <v>42.631999999999998</v>
      </c>
      <c r="D18724">
        <v>-70.782899999999998</v>
      </c>
      <c r="E18724" s="1" t="s">
        <v>6</v>
      </c>
      <c r="F18724" t="s">
        <v>1560</v>
      </c>
      <c r="G18724">
        <v>0</v>
      </c>
      <c r="H18724">
        <v>0</v>
      </c>
      <c r="I18724">
        <v>0</v>
      </c>
    </row>
    <row r="18725" spans="1:9" hidden="1" x14ac:dyDescent="0.3">
      <c r="A18725" s="1" t="s">
        <v>159</v>
      </c>
      <c r="B18725" s="1" t="s">
        <v>420</v>
      </c>
      <c r="C18725">
        <v>42.631999999999998</v>
      </c>
      <c r="D18725">
        <v>-70.782899999999998</v>
      </c>
      <c r="E18725" s="1" t="s">
        <v>7</v>
      </c>
      <c r="F18725" t="s">
        <v>1801</v>
      </c>
      <c r="G18725">
        <v>0</v>
      </c>
      <c r="H18725">
        <v>0</v>
      </c>
      <c r="I18725">
        <v>0</v>
      </c>
    </row>
    <row r="18726" spans="1:9" hidden="1" x14ac:dyDescent="0.3">
      <c r="A18726" s="1" t="s">
        <v>159</v>
      </c>
      <c r="B18726" s="1" t="s">
        <v>420</v>
      </c>
      <c r="C18726">
        <v>42.631999999999998</v>
      </c>
      <c r="D18726">
        <v>-70.782899999999998</v>
      </c>
      <c r="E18726" s="1" t="s">
        <v>8</v>
      </c>
      <c r="F18726" t="s">
        <v>2039</v>
      </c>
      <c r="G18726">
        <v>0</v>
      </c>
      <c r="H18726">
        <v>0</v>
      </c>
      <c r="I18726">
        <v>0</v>
      </c>
    </row>
    <row r="18727" spans="1:9" hidden="1" x14ac:dyDescent="0.3">
      <c r="A18727" s="1" t="s">
        <v>159</v>
      </c>
      <c r="B18727" s="1" t="s">
        <v>420</v>
      </c>
      <c r="C18727">
        <v>42.631999999999998</v>
      </c>
      <c r="D18727">
        <v>-70.782899999999998</v>
      </c>
      <c r="E18727" s="1" t="s">
        <v>9</v>
      </c>
      <c r="F18727" t="s">
        <v>2277</v>
      </c>
      <c r="G18727">
        <v>0</v>
      </c>
      <c r="H18727">
        <v>0</v>
      </c>
      <c r="I18727">
        <v>0</v>
      </c>
    </row>
    <row r="18728" spans="1:9" hidden="1" x14ac:dyDescent="0.3">
      <c r="A18728" s="1" t="s">
        <v>159</v>
      </c>
      <c r="B18728" s="1" t="s">
        <v>420</v>
      </c>
      <c r="C18728">
        <v>42.631999999999998</v>
      </c>
      <c r="D18728">
        <v>-70.782899999999998</v>
      </c>
      <c r="E18728" s="1" t="s">
        <v>10</v>
      </c>
      <c r="F18728" t="s">
        <v>2515</v>
      </c>
      <c r="G18728">
        <v>0</v>
      </c>
      <c r="H18728">
        <v>0</v>
      </c>
      <c r="I18728">
        <v>0</v>
      </c>
    </row>
    <row r="18729" spans="1:9" hidden="1" x14ac:dyDescent="0.3">
      <c r="A18729" s="1" t="s">
        <v>159</v>
      </c>
      <c r="B18729" s="1" t="s">
        <v>420</v>
      </c>
      <c r="C18729">
        <v>42.631999999999998</v>
      </c>
      <c r="D18729">
        <v>-70.782899999999998</v>
      </c>
      <c r="E18729" s="1" t="s">
        <v>11</v>
      </c>
      <c r="F18729" t="s">
        <v>2753</v>
      </c>
      <c r="G18729">
        <v>0</v>
      </c>
      <c r="H18729">
        <v>0</v>
      </c>
      <c r="I18729">
        <v>0</v>
      </c>
    </row>
    <row r="18730" spans="1:9" hidden="1" x14ac:dyDescent="0.3">
      <c r="A18730" s="1" t="s">
        <v>159</v>
      </c>
      <c r="B18730" s="1" t="s">
        <v>420</v>
      </c>
      <c r="C18730">
        <v>42.631999999999998</v>
      </c>
      <c r="D18730">
        <v>-70.782899999999998</v>
      </c>
      <c r="E18730" s="1" t="s">
        <v>12</v>
      </c>
      <c r="F18730" t="s">
        <v>2991</v>
      </c>
      <c r="G18730">
        <v>0</v>
      </c>
      <c r="H18730">
        <v>0</v>
      </c>
      <c r="I18730">
        <v>0</v>
      </c>
    </row>
    <row r="18731" spans="1:9" hidden="1" x14ac:dyDescent="0.3">
      <c r="A18731" s="1" t="s">
        <v>159</v>
      </c>
      <c r="B18731" s="1" t="s">
        <v>420</v>
      </c>
      <c r="C18731">
        <v>42.631999999999998</v>
      </c>
      <c r="D18731">
        <v>-70.782899999999998</v>
      </c>
      <c r="E18731" s="1" t="s">
        <v>13</v>
      </c>
      <c r="F18731" t="s">
        <v>3228</v>
      </c>
      <c r="G18731">
        <v>0</v>
      </c>
      <c r="H18731">
        <v>0</v>
      </c>
      <c r="I18731">
        <v>0</v>
      </c>
    </row>
    <row r="18732" spans="1:9" hidden="1" x14ac:dyDescent="0.3">
      <c r="A18732" s="1" t="s">
        <v>159</v>
      </c>
      <c r="B18732" s="1" t="s">
        <v>420</v>
      </c>
      <c r="C18732">
        <v>42.631999999999998</v>
      </c>
      <c r="D18732">
        <v>-70.782899999999998</v>
      </c>
      <c r="E18732" s="1" t="s">
        <v>14</v>
      </c>
      <c r="F18732" t="s">
        <v>3464</v>
      </c>
      <c r="G18732">
        <v>0</v>
      </c>
      <c r="H18732">
        <v>0</v>
      </c>
      <c r="I18732">
        <v>0</v>
      </c>
    </row>
    <row r="18733" spans="1:9" hidden="1" x14ac:dyDescent="0.3">
      <c r="A18733" s="1" t="s">
        <v>159</v>
      </c>
      <c r="B18733" s="1" t="s">
        <v>420</v>
      </c>
      <c r="C18733">
        <v>42.631999999999998</v>
      </c>
      <c r="D18733">
        <v>-70.782899999999998</v>
      </c>
      <c r="E18733" s="1" t="s">
        <v>15</v>
      </c>
      <c r="F18733" t="s">
        <v>3700</v>
      </c>
      <c r="G18733">
        <v>0</v>
      </c>
      <c r="H18733">
        <v>0</v>
      </c>
      <c r="I18733">
        <v>0</v>
      </c>
    </row>
    <row r="18734" spans="1:9" hidden="1" x14ac:dyDescent="0.3">
      <c r="A18734" s="1" t="s">
        <v>159</v>
      </c>
      <c r="B18734" s="1" t="s">
        <v>420</v>
      </c>
      <c r="C18734">
        <v>42.631999999999998</v>
      </c>
      <c r="D18734">
        <v>-70.782899999999998</v>
      </c>
      <c r="E18734" s="1" t="s">
        <v>16</v>
      </c>
      <c r="F18734" t="s">
        <v>3935</v>
      </c>
      <c r="G18734">
        <v>0</v>
      </c>
      <c r="H18734">
        <v>0</v>
      </c>
      <c r="I18734">
        <v>0</v>
      </c>
    </row>
    <row r="18735" spans="1:9" hidden="1" x14ac:dyDescent="0.3">
      <c r="A18735" s="1" t="s">
        <v>159</v>
      </c>
      <c r="B18735" s="1" t="s">
        <v>420</v>
      </c>
      <c r="C18735">
        <v>42.631999999999998</v>
      </c>
      <c r="D18735">
        <v>-70.782899999999998</v>
      </c>
      <c r="E18735" s="1" t="s">
        <v>17</v>
      </c>
      <c r="F18735" t="s">
        <v>4170</v>
      </c>
      <c r="G18735">
        <v>0</v>
      </c>
      <c r="H18735">
        <v>0</v>
      </c>
      <c r="I18735">
        <v>0</v>
      </c>
    </row>
    <row r="18736" spans="1:9" hidden="1" x14ac:dyDescent="0.3">
      <c r="A18736" s="1" t="s">
        <v>159</v>
      </c>
      <c r="B18736" s="1" t="s">
        <v>420</v>
      </c>
      <c r="C18736">
        <v>42.631999999999998</v>
      </c>
      <c r="D18736">
        <v>-70.782899999999998</v>
      </c>
      <c r="E18736" s="1" t="s">
        <v>18</v>
      </c>
      <c r="F18736" t="s">
        <v>4405</v>
      </c>
      <c r="G18736">
        <v>0</v>
      </c>
      <c r="H18736">
        <v>0</v>
      </c>
      <c r="I18736">
        <v>0</v>
      </c>
    </row>
    <row r="18737" spans="1:9" hidden="1" x14ac:dyDescent="0.3">
      <c r="A18737" s="1" t="s">
        <v>159</v>
      </c>
      <c r="B18737" s="1" t="s">
        <v>420</v>
      </c>
      <c r="C18737">
        <v>42.631999999999998</v>
      </c>
      <c r="D18737">
        <v>-70.782899999999998</v>
      </c>
      <c r="E18737" s="1" t="s">
        <v>19</v>
      </c>
      <c r="F18737" t="s">
        <v>4640</v>
      </c>
      <c r="G18737">
        <v>0</v>
      </c>
      <c r="H18737">
        <v>0</v>
      </c>
      <c r="I18737">
        <v>0</v>
      </c>
    </row>
    <row r="18738" spans="1:9" hidden="1" x14ac:dyDescent="0.3">
      <c r="A18738" s="1" t="s">
        <v>159</v>
      </c>
      <c r="B18738" s="1" t="s">
        <v>420</v>
      </c>
      <c r="C18738">
        <v>42.631999999999998</v>
      </c>
      <c r="D18738">
        <v>-70.782899999999998</v>
      </c>
      <c r="E18738" s="1" t="s">
        <v>20</v>
      </c>
      <c r="F18738" t="s">
        <v>4875</v>
      </c>
      <c r="G18738">
        <v>0</v>
      </c>
      <c r="H18738">
        <v>0</v>
      </c>
      <c r="I18738">
        <v>0</v>
      </c>
    </row>
    <row r="18739" spans="1:9" hidden="1" x14ac:dyDescent="0.3">
      <c r="A18739" s="1" t="s">
        <v>159</v>
      </c>
      <c r="B18739" s="1" t="s">
        <v>420</v>
      </c>
      <c r="C18739">
        <v>42.631999999999998</v>
      </c>
      <c r="D18739">
        <v>-70.782899999999998</v>
      </c>
      <c r="E18739" s="1" t="s">
        <v>21</v>
      </c>
      <c r="F18739" t="s">
        <v>5110</v>
      </c>
      <c r="G18739">
        <v>0</v>
      </c>
      <c r="H18739">
        <v>0</v>
      </c>
      <c r="I18739">
        <v>0</v>
      </c>
    </row>
    <row r="18740" spans="1:9" hidden="1" x14ac:dyDescent="0.3">
      <c r="A18740" s="1" t="s">
        <v>159</v>
      </c>
      <c r="B18740" s="1" t="s">
        <v>420</v>
      </c>
      <c r="C18740">
        <v>42.631999999999998</v>
      </c>
      <c r="D18740">
        <v>-70.782899999999998</v>
      </c>
      <c r="E18740" s="1" t="s">
        <v>22</v>
      </c>
      <c r="F18740" t="s">
        <v>5345</v>
      </c>
      <c r="G18740">
        <v>0</v>
      </c>
      <c r="H18740">
        <v>0</v>
      </c>
      <c r="I18740">
        <v>0</v>
      </c>
    </row>
    <row r="18741" spans="1:9" hidden="1" x14ac:dyDescent="0.3">
      <c r="A18741" s="1" t="s">
        <v>159</v>
      </c>
      <c r="B18741" s="1" t="s">
        <v>420</v>
      </c>
      <c r="C18741">
        <v>42.631999999999998</v>
      </c>
      <c r="D18741">
        <v>-70.782899999999998</v>
      </c>
      <c r="E18741" s="1" t="s">
        <v>23</v>
      </c>
      <c r="F18741" t="s">
        <v>5580</v>
      </c>
      <c r="G18741">
        <v>0</v>
      </c>
      <c r="H18741">
        <v>0</v>
      </c>
      <c r="I18741">
        <v>0</v>
      </c>
    </row>
    <row r="18742" spans="1:9" hidden="1" x14ac:dyDescent="0.3">
      <c r="A18742" s="1" t="s">
        <v>159</v>
      </c>
      <c r="B18742" s="1" t="s">
        <v>420</v>
      </c>
      <c r="C18742">
        <v>42.631999999999998</v>
      </c>
      <c r="D18742">
        <v>-70.782899999999998</v>
      </c>
      <c r="E18742" s="1" t="s">
        <v>24</v>
      </c>
      <c r="F18742" t="s">
        <v>5814</v>
      </c>
      <c r="G18742">
        <v>0</v>
      </c>
      <c r="H18742">
        <v>0</v>
      </c>
      <c r="I18742">
        <v>0</v>
      </c>
    </row>
    <row r="18743" spans="1:9" hidden="1" x14ac:dyDescent="0.3">
      <c r="A18743" s="1" t="s">
        <v>159</v>
      </c>
      <c r="B18743" s="1" t="s">
        <v>420</v>
      </c>
      <c r="C18743">
        <v>42.631999999999998</v>
      </c>
      <c r="D18743">
        <v>-70.782899999999998</v>
      </c>
      <c r="E18743" s="1" t="s">
        <v>25</v>
      </c>
      <c r="F18743" t="s">
        <v>6048</v>
      </c>
      <c r="G18743">
        <v>0</v>
      </c>
      <c r="H18743">
        <v>0</v>
      </c>
      <c r="I18743">
        <v>0</v>
      </c>
    </row>
    <row r="18744" spans="1:9" hidden="1" x14ac:dyDescent="0.3">
      <c r="A18744" s="1" t="s">
        <v>159</v>
      </c>
      <c r="B18744" s="1" t="s">
        <v>420</v>
      </c>
      <c r="C18744">
        <v>42.631999999999998</v>
      </c>
      <c r="D18744">
        <v>-70.782899999999998</v>
      </c>
      <c r="E18744" s="1" t="s">
        <v>26</v>
      </c>
      <c r="F18744" t="s">
        <v>6282</v>
      </c>
      <c r="G18744">
        <v>0</v>
      </c>
      <c r="H18744">
        <v>0</v>
      </c>
      <c r="I18744">
        <v>0</v>
      </c>
    </row>
    <row r="18745" spans="1:9" hidden="1" x14ac:dyDescent="0.3">
      <c r="A18745" s="1" t="s">
        <v>159</v>
      </c>
      <c r="B18745" s="1" t="s">
        <v>420</v>
      </c>
      <c r="C18745">
        <v>42.631999999999998</v>
      </c>
      <c r="D18745">
        <v>-70.782899999999998</v>
      </c>
      <c r="E18745" s="1" t="s">
        <v>27</v>
      </c>
      <c r="F18745" t="s">
        <v>6516</v>
      </c>
      <c r="G18745">
        <v>0</v>
      </c>
      <c r="H18745">
        <v>0</v>
      </c>
      <c r="I18745">
        <v>0</v>
      </c>
    </row>
    <row r="18746" spans="1:9" hidden="1" x14ac:dyDescent="0.3">
      <c r="A18746" s="1" t="s">
        <v>159</v>
      </c>
      <c r="B18746" s="1" t="s">
        <v>420</v>
      </c>
      <c r="C18746">
        <v>42.631999999999998</v>
      </c>
      <c r="D18746">
        <v>-70.782899999999998</v>
      </c>
      <c r="E18746" s="1" t="s">
        <v>28</v>
      </c>
      <c r="F18746" t="s">
        <v>6750</v>
      </c>
      <c r="G18746">
        <v>0</v>
      </c>
      <c r="H18746">
        <v>0</v>
      </c>
      <c r="I18746">
        <v>0</v>
      </c>
    </row>
    <row r="18747" spans="1:9" hidden="1" x14ac:dyDescent="0.3">
      <c r="A18747" s="1" t="s">
        <v>159</v>
      </c>
      <c r="B18747" s="1" t="s">
        <v>420</v>
      </c>
      <c r="C18747">
        <v>42.631999999999998</v>
      </c>
      <c r="D18747">
        <v>-70.782899999999998</v>
      </c>
      <c r="E18747" s="1" t="s">
        <v>29</v>
      </c>
      <c r="F18747" t="s">
        <v>6984</v>
      </c>
      <c r="G18747">
        <v>0</v>
      </c>
      <c r="H18747">
        <v>0</v>
      </c>
      <c r="I18747">
        <v>0</v>
      </c>
    </row>
    <row r="18748" spans="1:9" hidden="1" x14ac:dyDescent="0.3">
      <c r="A18748" s="1" t="s">
        <v>159</v>
      </c>
      <c r="B18748" s="1" t="s">
        <v>420</v>
      </c>
      <c r="C18748">
        <v>42.631999999999998</v>
      </c>
      <c r="D18748">
        <v>-70.782899999999998</v>
      </c>
      <c r="E18748" s="1" t="s">
        <v>30</v>
      </c>
      <c r="F18748" t="s">
        <v>7218</v>
      </c>
      <c r="G18748">
        <v>0</v>
      </c>
      <c r="H18748">
        <v>0</v>
      </c>
      <c r="I18748">
        <v>0</v>
      </c>
    </row>
    <row r="18749" spans="1:9" hidden="1" x14ac:dyDescent="0.3">
      <c r="A18749" s="1" t="s">
        <v>159</v>
      </c>
      <c r="B18749" s="1" t="s">
        <v>420</v>
      </c>
      <c r="C18749">
        <v>42.631999999999998</v>
      </c>
      <c r="D18749">
        <v>-70.782899999999998</v>
      </c>
      <c r="E18749" s="1" t="s">
        <v>31</v>
      </c>
      <c r="F18749" t="s">
        <v>7452</v>
      </c>
      <c r="G18749">
        <v>0</v>
      </c>
      <c r="H18749">
        <v>0</v>
      </c>
      <c r="I18749">
        <v>0</v>
      </c>
    </row>
    <row r="18750" spans="1:9" hidden="1" x14ac:dyDescent="0.3">
      <c r="A18750" s="1" t="s">
        <v>159</v>
      </c>
      <c r="B18750" s="1" t="s">
        <v>420</v>
      </c>
      <c r="C18750">
        <v>42.631999999999998</v>
      </c>
      <c r="D18750">
        <v>-70.782899999999998</v>
      </c>
      <c r="E18750" s="1" t="s">
        <v>32</v>
      </c>
      <c r="F18750" t="s">
        <v>7686</v>
      </c>
      <c r="G18750">
        <v>0</v>
      </c>
      <c r="H18750">
        <v>0</v>
      </c>
      <c r="I18750">
        <v>0</v>
      </c>
    </row>
    <row r="18751" spans="1:9" hidden="1" x14ac:dyDescent="0.3">
      <c r="A18751" s="1" t="s">
        <v>159</v>
      </c>
      <c r="B18751" s="1" t="s">
        <v>420</v>
      </c>
      <c r="C18751">
        <v>42.631999999999998</v>
      </c>
      <c r="D18751">
        <v>-70.782899999999998</v>
      </c>
      <c r="E18751" s="1" t="s">
        <v>33</v>
      </c>
      <c r="F18751" t="s">
        <v>7920</v>
      </c>
      <c r="G18751">
        <v>0</v>
      </c>
      <c r="H18751">
        <v>0</v>
      </c>
      <c r="I18751">
        <v>0</v>
      </c>
    </row>
    <row r="18752" spans="1:9" hidden="1" x14ac:dyDescent="0.3">
      <c r="A18752" s="1" t="s">
        <v>159</v>
      </c>
      <c r="B18752" s="1" t="s">
        <v>420</v>
      </c>
      <c r="C18752">
        <v>42.631999999999998</v>
      </c>
      <c r="D18752">
        <v>-70.782899999999998</v>
      </c>
      <c r="E18752" s="1" t="s">
        <v>34</v>
      </c>
      <c r="F18752" t="s">
        <v>8152</v>
      </c>
      <c r="G18752">
        <v>0</v>
      </c>
      <c r="H18752">
        <v>0</v>
      </c>
      <c r="I18752">
        <v>0</v>
      </c>
    </row>
    <row r="18753" spans="1:9" hidden="1" x14ac:dyDescent="0.3">
      <c r="A18753" s="1" t="s">
        <v>159</v>
      </c>
      <c r="B18753" s="1" t="s">
        <v>420</v>
      </c>
      <c r="C18753">
        <v>42.631999999999998</v>
      </c>
      <c r="D18753">
        <v>-70.782899999999998</v>
      </c>
      <c r="E18753" s="1" t="s">
        <v>35</v>
      </c>
      <c r="F18753" t="s">
        <v>8384</v>
      </c>
      <c r="G18753">
        <v>0</v>
      </c>
      <c r="H18753">
        <v>0</v>
      </c>
      <c r="I18753">
        <v>0</v>
      </c>
    </row>
    <row r="18754" spans="1:9" hidden="1" x14ac:dyDescent="0.3">
      <c r="A18754" s="1" t="s">
        <v>159</v>
      </c>
      <c r="B18754" s="1" t="s">
        <v>420</v>
      </c>
      <c r="C18754">
        <v>42.631999999999998</v>
      </c>
      <c r="D18754">
        <v>-70.782899999999998</v>
      </c>
      <c r="E18754" s="1" t="s">
        <v>36</v>
      </c>
      <c r="F18754" t="s">
        <v>8616</v>
      </c>
      <c r="G18754">
        <v>0</v>
      </c>
      <c r="H18754">
        <v>0</v>
      </c>
      <c r="I18754">
        <v>0</v>
      </c>
    </row>
    <row r="18755" spans="1:9" hidden="1" x14ac:dyDescent="0.3">
      <c r="A18755" s="1" t="s">
        <v>159</v>
      </c>
      <c r="B18755" s="1" t="s">
        <v>420</v>
      </c>
      <c r="C18755">
        <v>42.631999999999998</v>
      </c>
      <c r="D18755">
        <v>-70.782899999999998</v>
      </c>
      <c r="E18755" s="1" t="s">
        <v>37</v>
      </c>
      <c r="F18755" t="s">
        <v>8847</v>
      </c>
      <c r="G18755">
        <v>0</v>
      </c>
      <c r="H18755">
        <v>0</v>
      </c>
      <c r="I18755">
        <v>0</v>
      </c>
    </row>
    <row r="18756" spans="1:9" hidden="1" x14ac:dyDescent="0.3">
      <c r="A18756" s="1" t="s">
        <v>159</v>
      </c>
      <c r="B18756" s="1" t="s">
        <v>420</v>
      </c>
      <c r="C18756">
        <v>42.631999999999998</v>
      </c>
      <c r="D18756">
        <v>-70.782899999999998</v>
      </c>
      <c r="E18756" s="1" t="s">
        <v>38</v>
      </c>
      <c r="F18756" t="s">
        <v>9078</v>
      </c>
      <c r="G18756">
        <v>0</v>
      </c>
      <c r="H18756">
        <v>0</v>
      </c>
      <c r="I18756">
        <v>0</v>
      </c>
    </row>
    <row r="18757" spans="1:9" hidden="1" x14ac:dyDescent="0.3">
      <c r="A18757" s="1" t="s">
        <v>159</v>
      </c>
      <c r="B18757" s="1" t="s">
        <v>420</v>
      </c>
      <c r="C18757">
        <v>42.631999999999998</v>
      </c>
      <c r="D18757">
        <v>-70.782899999999998</v>
      </c>
      <c r="E18757" s="1" t="s">
        <v>39</v>
      </c>
      <c r="F18757" t="s">
        <v>9309</v>
      </c>
      <c r="G18757">
        <v>0</v>
      </c>
      <c r="H18757">
        <v>0</v>
      </c>
      <c r="I18757">
        <v>0</v>
      </c>
    </row>
    <row r="18758" spans="1:9" hidden="1" x14ac:dyDescent="0.3">
      <c r="A18758" s="1" t="s">
        <v>159</v>
      </c>
      <c r="B18758" s="1" t="s">
        <v>420</v>
      </c>
      <c r="C18758">
        <v>42.631999999999998</v>
      </c>
      <c r="D18758">
        <v>-70.782899999999998</v>
      </c>
      <c r="E18758" s="1" t="s">
        <v>40</v>
      </c>
      <c r="F18758" t="s">
        <v>9540</v>
      </c>
      <c r="G18758">
        <v>0</v>
      </c>
      <c r="H18758">
        <v>0</v>
      </c>
      <c r="I18758">
        <v>0</v>
      </c>
    </row>
    <row r="18759" spans="1:9" hidden="1" x14ac:dyDescent="0.3">
      <c r="A18759" s="1" t="s">
        <v>159</v>
      </c>
      <c r="B18759" s="1" t="s">
        <v>420</v>
      </c>
      <c r="C18759">
        <v>42.631999999999998</v>
      </c>
      <c r="D18759">
        <v>-70.782899999999998</v>
      </c>
      <c r="E18759" s="1" t="s">
        <v>41</v>
      </c>
      <c r="F18759" t="s">
        <v>9771</v>
      </c>
      <c r="G18759">
        <v>0</v>
      </c>
      <c r="H18759">
        <v>0</v>
      </c>
      <c r="I18759">
        <v>0</v>
      </c>
    </row>
    <row r="18760" spans="1:9" hidden="1" x14ac:dyDescent="0.3">
      <c r="A18760" s="1" t="s">
        <v>159</v>
      </c>
      <c r="B18760" s="1" t="s">
        <v>420</v>
      </c>
      <c r="C18760">
        <v>42.631999999999998</v>
      </c>
      <c r="D18760">
        <v>-70.782899999999998</v>
      </c>
      <c r="E18760" s="1" t="s">
        <v>42</v>
      </c>
      <c r="F18760" t="s">
        <v>10000</v>
      </c>
      <c r="G18760">
        <v>0</v>
      </c>
      <c r="H18760">
        <v>0</v>
      </c>
      <c r="I18760">
        <v>0</v>
      </c>
    </row>
    <row r="18761" spans="1:9" hidden="1" x14ac:dyDescent="0.3">
      <c r="A18761" s="1" t="s">
        <v>159</v>
      </c>
      <c r="B18761" s="1" t="s">
        <v>420</v>
      </c>
      <c r="C18761">
        <v>42.631999999999998</v>
      </c>
      <c r="D18761">
        <v>-70.782899999999998</v>
      </c>
      <c r="E18761" s="1" t="s">
        <v>43</v>
      </c>
      <c r="F18761" t="s">
        <v>10228</v>
      </c>
      <c r="G18761">
        <v>0</v>
      </c>
      <c r="H18761">
        <v>0</v>
      </c>
      <c r="I18761">
        <v>0</v>
      </c>
    </row>
    <row r="18762" spans="1:9" hidden="1" x14ac:dyDescent="0.3">
      <c r="A18762" s="1" t="s">
        <v>159</v>
      </c>
      <c r="B18762" s="1" t="s">
        <v>420</v>
      </c>
      <c r="C18762">
        <v>42.631999999999998</v>
      </c>
      <c r="D18762">
        <v>-70.782899999999998</v>
      </c>
      <c r="E18762" s="1" t="s">
        <v>44</v>
      </c>
      <c r="F18762" t="s">
        <v>10449</v>
      </c>
      <c r="G18762">
        <v>0</v>
      </c>
      <c r="H18762">
        <v>0</v>
      </c>
      <c r="I18762">
        <v>0</v>
      </c>
    </row>
    <row r="18763" spans="1:9" hidden="1" x14ac:dyDescent="0.3">
      <c r="A18763" s="1" t="s">
        <v>159</v>
      </c>
      <c r="B18763" s="1" t="s">
        <v>420</v>
      </c>
      <c r="C18763">
        <v>42.631999999999998</v>
      </c>
      <c r="D18763">
        <v>-70.782899999999998</v>
      </c>
      <c r="E18763" s="1" t="s">
        <v>45</v>
      </c>
      <c r="F18763" t="s">
        <v>10665</v>
      </c>
      <c r="G18763">
        <v>0</v>
      </c>
      <c r="H18763">
        <v>0</v>
      </c>
      <c r="I18763">
        <v>0</v>
      </c>
    </row>
    <row r="18764" spans="1:9" hidden="1" x14ac:dyDescent="0.3">
      <c r="A18764" s="1" t="s">
        <v>159</v>
      </c>
      <c r="B18764" s="1" t="s">
        <v>420</v>
      </c>
      <c r="C18764">
        <v>42.631999999999998</v>
      </c>
      <c r="D18764">
        <v>-70.782899999999998</v>
      </c>
      <c r="E18764" s="1" t="s">
        <v>46</v>
      </c>
      <c r="F18764" t="s">
        <v>10880</v>
      </c>
      <c r="G18764">
        <v>0</v>
      </c>
      <c r="H18764">
        <v>0</v>
      </c>
      <c r="I18764">
        <v>0</v>
      </c>
    </row>
    <row r="18765" spans="1:9" hidden="1" x14ac:dyDescent="0.3">
      <c r="A18765" s="1" t="s">
        <v>159</v>
      </c>
      <c r="B18765" s="1" t="s">
        <v>420</v>
      </c>
      <c r="C18765">
        <v>42.631999999999998</v>
      </c>
      <c r="D18765">
        <v>-70.782899999999998</v>
      </c>
      <c r="E18765" s="1" t="s">
        <v>47</v>
      </c>
      <c r="F18765" t="s">
        <v>11086</v>
      </c>
      <c r="G18765">
        <v>0</v>
      </c>
      <c r="H18765">
        <v>0</v>
      </c>
      <c r="I18765">
        <v>0</v>
      </c>
    </row>
    <row r="18766" spans="1:9" hidden="1" x14ac:dyDescent="0.3">
      <c r="A18766" s="1" t="s">
        <v>159</v>
      </c>
      <c r="B18766" s="1" t="s">
        <v>420</v>
      </c>
      <c r="C18766">
        <v>42.631999999999998</v>
      </c>
      <c r="D18766">
        <v>-70.782899999999998</v>
      </c>
      <c r="E18766" s="1" t="s">
        <v>48</v>
      </c>
      <c r="F18766" t="s">
        <v>11875</v>
      </c>
      <c r="G18766">
        <v>0</v>
      </c>
      <c r="H18766">
        <v>0</v>
      </c>
      <c r="I18766">
        <v>0</v>
      </c>
    </row>
    <row r="18767" spans="1:9" hidden="1" x14ac:dyDescent="0.3">
      <c r="A18767" s="1" t="s">
        <v>159</v>
      </c>
      <c r="B18767" s="1" t="s">
        <v>420</v>
      </c>
      <c r="C18767">
        <v>42.631999999999998</v>
      </c>
      <c r="D18767">
        <v>-70.782899999999998</v>
      </c>
      <c r="E18767" s="1" t="s">
        <v>49</v>
      </c>
      <c r="F18767" t="s">
        <v>12047</v>
      </c>
      <c r="G18767">
        <v>0</v>
      </c>
      <c r="H18767">
        <v>0</v>
      </c>
      <c r="I18767">
        <v>0</v>
      </c>
    </row>
    <row r="18768" spans="1:9" hidden="1" x14ac:dyDescent="0.3">
      <c r="A18768" s="1" t="s">
        <v>159</v>
      </c>
      <c r="B18768" s="1" t="s">
        <v>420</v>
      </c>
      <c r="C18768">
        <v>42.631999999999998</v>
      </c>
      <c r="D18768">
        <v>-70.782899999999998</v>
      </c>
      <c r="E18768" s="1" t="s">
        <v>50</v>
      </c>
      <c r="F18768" t="s">
        <v>12196</v>
      </c>
      <c r="G18768">
        <v>0</v>
      </c>
      <c r="H18768">
        <v>0</v>
      </c>
      <c r="I18768">
        <v>0</v>
      </c>
    </row>
    <row r="18769" spans="1:9" hidden="1" x14ac:dyDescent="0.3">
      <c r="A18769" s="1" t="s">
        <v>159</v>
      </c>
      <c r="B18769" s="1" t="s">
        <v>420</v>
      </c>
      <c r="C18769">
        <v>42.631999999999998</v>
      </c>
      <c r="D18769">
        <v>-70.782899999999998</v>
      </c>
      <c r="E18769" s="1" t="s">
        <v>51</v>
      </c>
      <c r="F18769" t="s">
        <v>12335</v>
      </c>
      <c r="G18769">
        <v>0</v>
      </c>
      <c r="H18769">
        <v>0</v>
      </c>
      <c r="I18769">
        <v>0</v>
      </c>
    </row>
    <row r="18770" spans="1:9" hidden="1" x14ac:dyDescent="0.3">
      <c r="A18770" s="1" t="s">
        <v>159</v>
      </c>
      <c r="B18770" s="1" t="s">
        <v>420</v>
      </c>
      <c r="C18770">
        <v>42.631999999999998</v>
      </c>
      <c r="D18770">
        <v>-70.782899999999998</v>
      </c>
      <c r="E18770" s="1" t="s">
        <v>52</v>
      </c>
      <c r="F18770" t="s">
        <v>11290</v>
      </c>
      <c r="G18770">
        <v>0</v>
      </c>
      <c r="H18770">
        <v>0</v>
      </c>
      <c r="I18770">
        <v>0</v>
      </c>
    </row>
    <row r="18771" spans="1:9" hidden="1" x14ac:dyDescent="0.3">
      <c r="A18771" s="1" t="s">
        <v>159</v>
      </c>
      <c r="B18771" s="1" t="s">
        <v>420</v>
      </c>
      <c r="C18771">
        <v>42.631999999999998</v>
      </c>
      <c r="D18771">
        <v>-70.782899999999998</v>
      </c>
      <c r="E18771" s="1" t="s">
        <v>53</v>
      </c>
      <c r="F18771" t="s">
        <v>11488</v>
      </c>
      <c r="G18771">
        <v>0</v>
      </c>
      <c r="H18771">
        <v>0</v>
      </c>
      <c r="I18771">
        <v>0</v>
      </c>
    </row>
    <row r="18772" spans="1:9" hidden="1" x14ac:dyDescent="0.3">
      <c r="A18772" s="1" t="s">
        <v>159</v>
      </c>
      <c r="B18772" s="1" t="s">
        <v>420</v>
      </c>
      <c r="C18772">
        <v>42.631999999999998</v>
      </c>
      <c r="D18772">
        <v>-70.782899999999998</v>
      </c>
      <c r="E18772" s="1" t="s">
        <v>54</v>
      </c>
      <c r="F18772" t="s">
        <v>11683</v>
      </c>
      <c r="G18772">
        <v>0</v>
      </c>
      <c r="H18772">
        <v>0</v>
      </c>
      <c r="I18772">
        <v>0</v>
      </c>
    </row>
    <row r="18773" spans="1:9" hidden="1" x14ac:dyDescent="0.3">
      <c r="A18773" s="1" t="s">
        <v>159</v>
      </c>
      <c r="B18773" s="1" t="s">
        <v>420</v>
      </c>
      <c r="C18773">
        <v>42.631999999999998</v>
      </c>
      <c r="D18773">
        <v>-70.782899999999998</v>
      </c>
      <c r="E18773" s="1" t="s">
        <v>21548</v>
      </c>
      <c r="F18773" t="s">
        <v>21909</v>
      </c>
      <c r="G18773">
        <v>0</v>
      </c>
      <c r="H18773">
        <v>0</v>
      </c>
      <c r="I18773">
        <v>0</v>
      </c>
    </row>
    <row r="18774" spans="1:9" hidden="1" x14ac:dyDescent="0.3">
      <c r="A18774" s="1" t="s">
        <v>159</v>
      </c>
      <c r="B18774" s="1" t="s">
        <v>421</v>
      </c>
      <c r="C18774">
        <v>30.791699999999999</v>
      </c>
      <c r="D18774">
        <v>-82.084299999999999</v>
      </c>
      <c r="E18774" s="1" t="s">
        <v>4</v>
      </c>
      <c r="F18774" t="s">
        <v>1078</v>
      </c>
      <c r="G18774">
        <v>0</v>
      </c>
      <c r="H18774">
        <v>0</v>
      </c>
      <c r="I18774">
        <v>0</v>
      </c>
    </row>
    <row r="18775" spans="1:9" hidden="1" x14ac:dyDescent="0.3">
      <c r="A18775" s="1" t="s">
        <v>159</v>
      </c>
      <c r="B18775" s="1" t="s">
        <v>421</v>
      </c>
      <c r="C18775">
        <v>30.791699999999999</v>
      </c>
      <c r="D18775">
        <v>-82.084299999999999</v>
      </c>
      <c r="E18775" s="1" t="s">
        <v>5</v>
      </c>
      <c r="F18775" t="s">
        <v>1320</v>
      </c>
      <c r="G18775">
        <v>0</v>
      </c>
      <c r="H18775">
        <v>0</v>
      </c>
      <c r="I18775">
        <v>0</v>
      </c>
    </row>
    <row r="18776" spans="1:9" hidden="1" x14ac:dyDescent="0.3">
      <c r="A18776" s="1" t="s">
        <v>159</v>
      </c>
      <c r="B18776" s="1" t="s">
        <v>421</v>
      </c>
      <c r="C18776">
        <v>30.791699999999999</v>
      </c>
      <c r="D18776">
        <v>-82.084299999999999</v>
      </c>
      <c r="E18776" s="1" t="s">
        <v>6</v>
      </c>
      <c r="F18776" t="s">
        <v>1561</v>
      </c>
      <c r="G18776">
        <v>0</v>
      </c>
      <c r="H18776">
        <v>0</v>
      </c>
      <c r="I18776">
        <v>0</v>
      </c>
    </row>
    <row r="18777" spans="1:9" hidden="1" x14ac:dyDescent="0.3">
      <c r="A18777" s="1" t="s">
        <v>159</v>
      </c>
      <c r="B18777" s="1" t="s">
        <v>421</v>
      </c>
      <c r="C18777">
        <v>30.791699999999999</v>
      </c>
      <c r="D18777">
        <v>-82.084299999999999</v>
      </c>
      <c r="E18777" s="1" t="s">
        <v>7</v>
      </c>
      <c r="F18777" t="s">
        <v>1802</v>
      </c>
      <c r="G18777">
        <v>0</v>
      </c>
      <c r="H18777">
        <v>0</v>
      </c>
      <c r="I18777">
        <v>0</v>
      </c>
    </row>
    <row r="18778" spans="1:9" hidden="1" x14ac:dyDescent="0.3">
      <c r="A18778" s="1" t="s">
        <v>159</v>
      </c>
      <c r="B18778" s="1" t="s">
        <v>421</v>
      </c>
      <c r="C18778">
        <v>30.791699999999999</v>
      </c>
      <c r="D18778">
        <v>-82.084299999999999</v>
      </c>
      <c r="E18778" s="1" t="s">
        <v>8</v>
      </c>
      <c r="F18778" t="s">
        <v>2040</v>
      </c>
      <c r="G18778">
        <v>0</v>
      </c>
      <c r="H18778">
        <v>0</v>
      </c>
      <c r="I18778">
        <v>0</v>
      </c>
    </row>
    <row r="18779" spans="1:9" hidden="1" x14ac:dyDescent="0.3">
      <c r="A18779" s="1" t="s">
        <v>159</v>
      </c>
      <c r="B18779" s="1" t="s">
        <v>421</v>
      </c>
      <c r="C18779">
        <v>30.791699999999999</v>
      </c>
      <c r="D18779">
        <v>-82.084299999999999</v>
      </c>
      <c r="E18779" s="1" t="s">
        <v>9</v>
      </c>
      <c r="F18779" t="s">
        <v>2278</v>
      </c>
      <c r="G18779">
        <v>0</v>
      </c>
      <c r="H18779">
        <v>0</v>
      </c>
      <c r="I18779">
        <v>0</v>
      </c>
    </row>
    <row r="18780" spans="1:9" hidden="1" x14ac:dyDescent="0.3">
      <c r="A18780" s="1" t="s">
        <v>159</v>
      </c>
      <c r="B18780" s="1" t="s">
        <v>421</v>
      </c>
      <c r="C18780">
        <v>30.791699999999999</v>
      </c>
      <c r="D18780">
        <v>-82.084299999999999</v>
      </c>
      <c r="E18780" s="1" t="s">
        <v>10</v>
      </c>
      <c r="F18780" t="s">
        <v>2516</v>
      </c>
      <c r="G18780">
        <v>0</v>
      </c>
      <c r="H18780">
        <v>0</v>
      </c>
      <c r="I18780">
        <v>0</v>
      </c>
    </row>
    <row r="18781" spans="1:9" hidden="1" x14ac:dyDescent="0.3">
      <c r="A18781" s="1" t="s">
        <v>159</v>
      </c>
      <c r="B18781" s="1" t="s">
        <v>421</v>
      </c>
      <c r="C18781">
        <v>30.791699999999999</v>
      </c>
      <c r="D18781">
        <v>-82.084299999999999</v>
      </c>
      <c r="E18781" s="1" t="s">
        <v>11</v>
      </c>
      <c r="F18781" t="s">
        <v>2754</v>
      </c>
      <c r="G18781">
        <v>0</v>
      </c>
      <c r="H18781">
        <v>0</v>
      </c>
      <c r="I18781">
        <v>0</v>
      </c>
    </row>
    <row r="18782" spans="1:9" hidden="1" x14ac:dyDescent="0.3">
      <c r="A18782" s="1" t="s">
        <v>159</v>
      </c>
      <c r="B18782" s="1" t="s">
        <v>421</v>
      </c>
      <c r="C18782">
        <v>30.791699999999999</v>
      </c>
      <c r="D18782">
        <v>-82.084299999999999</v>
      </c>
      <c r="E18782" s="1" t="s">
        <v>12</v>
      </c>
      <c r="F18782" t="s">
        <v>2992</v>
      </c>
      <c r="G18782">
        <v>0</v>
      </c>
      <c r="H18782">
        <v>0</v>
      </c>
      <c r="I18782">
        <v>0</v>
      </c>
    </row>
    <row r="18783" spans="1:9" hidden="1" x14ac:dyDescent="0.3">
      <c r="A18783" s="1" t="s">
        <v>159</v>
      </c>
      <c r="B18783" s="1" t="s">
        <v>421</v>
      </c>
      <c r="C18783">
        <v>30.791699999999999</v>
      </c>
      <c r="D18783">
        <v>-82.084299999999999</v>
      </c>
      <c r="E18783" s="1" t="s">
        <v>13</v>
      </c>
      <c r="F18783" t="s">
        <v>3229</v>
      </c>
      <c r="G18783">
        <v>0</v>
      </c>
      <c r="H18783">
        <v>0</v>
      </c>
      <c r="I18783">
        <v>0</v>
      </c>
    </row>
    <row r="18784" spans="1:9" hidden="1" x14ac:dyDescent="0.3">
      <c r="A18784" s="1" t="s">
        <v>159</v>
      </c>
      <c r="B18784" s="1" t="s">
        <v>421</v>
      </c>
      <c r="C18784">
        <v>30.791699999999999</v>
      </c>
      <c r="D18784">
        <v>-82.084299999999999</v>
      </c>
      <c r="E18784" s="1" t="s">
        <v>14</v>
      </c>
      <c r="F18784" t="s">
        <v>3465</v>
      </c>
      <c r="G18784">
        <v>0</v>
      </c>
      <c r="H18784">
        <v>0</v>
      </c>
      <c r="I18784">
        <v>0</v>
      </c>
    </row>
    <row r="18785" spans="1:9" hidden="1" x14ac:dyDescent="0.3">
      <c r="A18785" s="1" t="s">
        <v>159</v>
      </c>
      <c r="B18785" s="1" t="s">
        <v>421</v>
      </c>
      <c r="C18785">
        <v>30.791699999999999</v>
      </c>
      <c r="D18785">
        <v>-82.084299999999999</v>
      </c>
      <c r="E18785" s="1" t="s">
        <v>15</v>
      </c>
      <c r="F18785" t="s">
        <v>3701</v>
      </c>
      <c r="G18785">
        <v>0</v>
      </c>
      <c r="H18785">
        <v>0</v>
      </c>
      <c r="I18785">
        <v>0</v>
      </c>
    </row>
    <row r="18786" spans="1:9" hidden="1" x14ac:dyDescent="0.3">
      <c r="A18786" s="1" t="s">
        <v>159</v>
      </c>
      <c r="B18786" s="1" t="s">
        <v>421</v>
      </c>
      <c r="C18786">
        <v>30.791699999999999</v>
      </c>
      <c r="D18786">
        <v>-82.084299999999999</v>
      </c>
      <c r="E18786" s="1" t="s">
        <v>16</v>
      </c>
      <c r="F18786" t="s">
        <v>3936</v>
      </c>
      <c r="G18786">
        <v>0</v>
      </c>
      <c r="H18786">
        <v>0</v>
      </c>
      <c r="I18786">
        <v>0</v>
      </c>
    </row>
    <row r="18787" spans="1:9" hidden="1" x14ac:dyDescent="0.3">
      <c r="A18787" s="1" t="s">
        <v>159</v>
      </c>
      <c r="B18787" s="1" t="s">
        <v>421</v>
      </c>
      <c r="C18787">
        <v>30.791699999999999</v>
      </c>
      <c r="D18787">
        <v>-82.084299999999999</v>
      </c>
      <c r="E18787" s="1" t="s">
        <v>17</v>
      </c>
      <c r="F18787" t="s">
        <v>4171</v>
      </c>
      <c r="G18787">
        <v>0</v>
      </c>
      <c r="H18787">
        <v>0</v>
      </c>
      <c r="I18787">
        <v>0</v>
      </c>
    </row>
    <row r="18788" spans="1:9" hidden="1" x14ac:dyDescent="0.3">
      <c r="A18788" s="1" t="s">
        <v>159</v>
      </c>
      <c r="B18788" s="1" t="s">
        <v>421</v>
      </c>
      <c r="C18788">
        <v>30.791699999999999</v>
      </c>
      <c r="D18788">
        <v>-82.084299999999999</v>
      </c>
      <c r="E18788" s="1" t="s">
        <v>18</v>
      </c>
      <c r="F18788" t="s">
        <v>4406</v>
      </c>
      <c r="G18788">
        <v>0</v>
      </c>
      <c r="H18788">
        <v>0</v>
      </c>
      <c r="I18788">
        <v>0</v>
      </c>
    </row>
    <row r="18789" spans="1:9" hidden="1" x14ac:dyDescent="0.3">
      <c r="A18789" s="1" t="s">
        <v>159</v>
      </c>
      <c r="B18789" s="1" t="s">
        <v>421</v>
      </c>
      <c r="C18789">
        <v>30.791699999999999</v>
      </c>
      <c r="D18789">
        <v>-82.084299999999999</v>
      </c>
      <c r="E18789" s="1" t="s">
        <v>19</v>
      </c>
      <c r="F18789" t="s">
        <v>4641</v>
      </c>
      <c r="G18789">
        <v>0</v>
      </c>
      <c r="H18789">
        <v>0</v>
      </c>
      <c r="I18789">
        <v>0</v>
      </c>
    </row>
    <row r="18790" spans="1:9" hidden="1" x14ac:dyDescent="0.3">
      <c r="A18790" s="1" t="s">
        <v>159</v>
      </c>
      <c r="B18790" s="1" t="s">
        <v>421</v>
      </c>
      <c r="C18790">
        <v>30.791699999999999</v>
      </c>
      <c r="D18790">
        <v>-82.084299999999999</v>
      </c>
      <c r="E18790" s="1" t="s">
        <v>20</v>
      </c>
      <c r="F18790" t="s">
        <v>4876</v>
      </c>
      <c r="G18790">
        <v>0</v>
      </c>
      <c r="H18790">
        <v>0</v>
      </c>
      <c r="I18790">
        <v>0</v>
      </c>
    </row>
    <row r="18791" spans="1:9" hidden="1" x14ac:dyDescent="0.3">
      <c r="A18791" s="1" t="s">
        <v>159</v>
      </c>
      <c r="B18791" s="1" t="s">
        <v>421</v>
      </c>
      <c r="C18791">
        <v>30.791699999999999</v>
      </c>
      <c r="D18791">
        <v>-82.084299999999999</v>
      </c>
      <c r="E18791" s="1" t="s">
        <v>21</v>
      </c>
      <c r="F18791" t="s">
        <v>5111</v>
      </c>
      <c r="G18791">
        <v>0</v>
      </c>
      <c r="H18791">
        <v>0</v>
      </c>
      <c r="I18791">
        <v>0</v>
      </c>
    </row>
    <row r="18792" spans="1:9" hidden="1" x14ac:dyDescent="0.3">
      <c r="A18792" s="1" t="s">
        <v>159</v>
      </c>
      <c r="B18792" s="1" t="s">
        <v>421</v>
      </c>
      <c r="C18792">
        <v>30.791699999999999</v>
      </c>
      <c r="D18792">
        <v>-82.084299999999999</v>
      </c>
      <c r="E18792" s="1" t="s">
        <v>22</v>
      </c>
      <c r="F18792" t="s">
        <v>5346</v>
      </c>
      <c r="G18792">
        <v>0</v>
      </c>
      <c r="H18792">
        <v>0</v>
      </c>
      <c r="I18792">
        <v>0</v>
      </c>
    </row>
    <row r="18793" spans="1:9" hidden="1" x14ac:dyDescent="0.3">
      <c r="A18793" s="1" t="s">
        <v>159</v>
      </c>
      <c r="B18793" s="1" t="s">
        <v>421</v>
      </c>
      <c r="C18793">
        <v>30.791699999999999</v>
      </c>
      <c r="D18793">
        <v>-82.084299999999999</v>
      </c>
      <c r="E18793" s="1" t="s">
        <v>23</v>
      </c>
      <c r="F18793" t="s">
        <v>5581</v>
      </c>
      <c r="G18793">
        <v>0</v>
      </c>
      <c r="H18793">
        <v>0</v>
      </c>
      <c r="I18793">
        <v>0</v>
      </c>
    </row>
    <row r="18794" spans="1:9" hidden="1" x14ac:dyDescent="0.3">
      <c r="A18794" s="1" t="s">
        <v>159</v>
      </c>
      <c r="B18794" s="1" t="s">
        <v>421</v>
      </c>
      <c r="C18794">
        <v>30.791699999999999</v>
      </c>
      <c r="D18794">
        <v>-82.084299999999999</v>
      </c>
      <c r="E18794" s="1" t="s">
        <v>24</v>
      </c>
      <c r="F18794" t="s">
        <v>5815</v>
      </c>
      <c r="G18794">
        <v>0</v>
      </c>
      <c r="H18794">
        <v>0</v>
      </c>
      <c r="I18794">
        <v>0</v>
      </c>
    </row>
    <row r="18795" spans="1:9" hidden="1" x14ac:dyDescent="0.3">
      <c r="A18795" s="1" t="s">
        <v>159</v>
      </c>
      <c r="B18795" s="1" t="s">
        <v>421</v>
      </c>
      <c r="C18795">
        <v>30.791699999999999</v>
      </c>
      <c r="D18795">
        <v>-82.084299999999999</v>
      </c>
      <c r="E18795" s="1" t="s">
        <v>25</v>
      </c>
      <c r="F18795" t="s">
        <v>6049</v>
      </c>
      <c r="G18795">
        <v>0</v>
      </c>
      <c r="H18795">
        <v>0</v>
      </c>
      <c r="I18795">
        <v>0</v>
      </c>
    </row>
    <row r="18796" spans="1:9" hidden="1" x14ac:dyDescent="0.3">
      <c r="A18796" s="1" t="s">
        <v>159</v>
      </c>
      <c r="B18796" s="1" t="s">
        <v>421</v>
      </c>
      <c r="C18796">
        <v>30.791699999999999</v>
      </c>
      <c r="D18796">
        <v>-82.084299999999999</v>
      </c>
      <c r="E18796" s="1" t="s">
        <v>26</v>
      </c>
      <c r="F18796" t="s">
        <v>6283</v>
      </c>
      <c r="G18796">
        <v>0</v>
      </c>
      <c r="H18796">
        <v>0</v>
      </c>
      <c r="I18796">
        <v>0</v>
      </c>
    </row>
    <row r="18797" spans="1:9" hidden="1" x14ac:dyDescent="0.3">
      <c r="A18797" s="1" t="s">
        <v>159</v>
      </c>
      <c r="B18797" s="1" t="s">
        <v>421</v>
      </c>
      <c r="C18797">
        <v>30.791699999999999</v>
      </c>
      <c r="D18797">
        <v>-82.084299999999999</v>
      </c>
      <c r="E18797" s="1" t="s">
        <v>27</v>
      </c>
      <c r="F18797" t="s">
        <v>6517</v>
      </c>
      <c r="G18797">
        <v>0</v>
      </c>
      <c r="H18797">
        <v>0</v>
      </c>
      <c r="I18797">
        <v>0</v>
      </c>
    </row>
    <row r="18798" spans="1:9" hidden="1" x14ac:dyDescent="0.3">
      <c r="A18798" s="1" t="s">
        <v>159</v>
      </c>
      <c r="B18798" s="1" t="s">
        <v>421</v>
      </c>
      <c r="C18798">
        <v>30.791699999999999</v>
      </c>
      <c r="D18798">
        <v>-82.084299999999999</v>
      </c>
      <c r="E18798" s="1" t="s">
        <v>28</v>
      </c>
      <c r="F18798" t="s">
        <v>6751</v>
      </c>
      <c r="G18798">
        <v>0</v>
      </c>
      <c r="H18798">
        <v>0</v>
      </c>
      <c r="I18798">
        <v>0</v>
      </c>
    </row>
    <row r="18799" spans="1:9" hidden="1" x14ac:dyDescent="0.3">
      <c r="A18799" s="1" t="s">
        <v>159</v>
      </c>
      <c r="B18799" s="1" t="s">
        <v>421</v>
      </c>
      <c r="C18799">
        <v>30.791699999999999</v>
      </c>
      <c r="D18799">
        <v>-82.084299999999999</v>
      </c>
      <c r="E18799" s="1" t="s">
        <v>29</v>
      </c>
      <c r="F18799" t="s">
        <v>6985</v>
      </c>
      <c r="G18799">
        <v>0</v>
      </c>
      <c r="H18799">
        <v>0</v>
      </c>
      <c r="I18799">
        <v>0</v>
      </c>
    </row>
    <row r="18800" spans="1:9" hidden="1" x14ac:dyDescent="0.3">
      <c r="A18800" s="1" t="s">
        <v>159</v>
      </c>
      <c r="B18800" s="1" t="s">
        <v>421</v>
      </c>
      <c r="C18800">
        <v>30.791699999999999</v>
      </c>
      <c r="D18800">
        <v>-82.084299999999999</v>
      </c>
      <c r="E18800" s="1" t="s">
        <v>30</v>
      </c>
      <c r="F18800" t="s">
        <v>7219</v>
      </c>
      <c r="G18800">
        <v>0</v>
      </c>
      <c r="H18800">
        <v>0</v>
      </c>
      <c r="I18800">
        <v>0</v>
      </c>
    </row>
    <row r="18801" spans="1:9" hidden="1" x14ac:dyDescent="0.3">
      <c r="A18801" s="1" t="s">
        <v>159</v>
      </c>
      <c r="B18801" s="1" t="s">
        <v>421</v>
      </c>
      <c r="C18801">
        <v>30.791699999999999</v>
      </c>
      <c r="D18801">
        <v>-82.084299999999999</v>
      </c>
      <c r="E18801" s="1" t="s">
        <v>31</v>
      </c>
      <c r="F18801" t="s">
        <v>7453</v>
      </c>
      <c r="G18801">
        <v>0</v>
      </c>
      <c r="H18801">
        <v>0</v>
      </c>
      <c r="I18801">
        <v>0</v>
      </c>
    </row>
    <row r="18802" spans="1:9" hidden="1" x14ac:dyDescent="0.3">
      <c r="A18802" s="1" t="s">
        <v>159</v>
      </c>
      <c r="B18802" s="1" t="s">
        <v>421</v>
      </c>
      <c r="C18802">
        <v>30.791699999999999</v>
      </c>
      <c r="D18802">
        <v>-82.084299999999999</v>
      </c>
      <c r="E18802" s="1" t="s">
        <v>32</v>
      </c>
      <c r="F18802" t="s">
        <v>7687</v>
      </c>
      <c r="G18802">
        <v>0</v>
      </c>
      <c r="H18802">
        <v>0</v>
      </c>
      <c r="I18802">
        <v>0</v>
      </c>
    </row>
    <row r="18803" spans="1:9" hidden="1" x14ac:dyDescent="0.3">
      <c r="A18803" s="1" t="s">
        <v>159</v>
      </c>
      <c r="B18803" s="1" t="s">
        <v>421</v>
      </c>
      <c r="C18803">
        <v>30.791699999999999</v>
      </c>
      <c r="D18803">
        <v>-82.084299999999999</v>
      </c>
      <c r="E18803" s="1" t="s">
        <v>33</v>
      </c>
      <c r="F18803" t="s">
        <v>7921</v>
      </c>
      <c r="G18803">
        <v>0</v>
      </c>
      <c r="H18803">
        <v>0</v>
      </c>
      <c r="I18803">
        <v>0</v>
      </c>
    </row>
    <row r="18804" spans="1:9" hidden="1" x14ac:dyDescent="0.3">
      <c r="A18804" s="1" t="s">
        <v>159</v>
      </c>
      <c r="B18804" s="1" t="s">
        <v>421</v>
      </c>
      <c r="C18804">
        <v>30.791699999999999</v>
      </c>
      <c r="D18804">
        <v>-82.084299999999999</v>
      </c>
      <c r="E18804" s="1" t="s">
        <v>34</v>
      </c>
      <c r="F18804" t="s">
        <v>8153</v>
      </c>
      <c r="G18804">
        <v>0</v>
      </c>
      <c r="H18804">
        <v>0</v>
      </c>
      <c r="I18804">
        <v>0</v>
      </c>
    </row>
    <row r="18805" spans="1:9" hidden="1" x14ac:dyDescent="0.3">
      <c r="A18805" s="1" t="s">
        <v>159</v>
      </c>
      <c r="B18805" s="1" t="s">
        <v>421</v>
      </c>
      <c r="C18805">
        <v>30.791699999999999</v>
      </c>
      <c r="D18805">
        <v>-82.084299999999999</v>
      </c>
      <c r="E18805" s="1" t="s">
        <v>35</v>
      </c>
      <c r="F18805" t="s">
        <v>8385</v>
      </c>
      <c r="G18805">
        <v>0</v>
      </c>
      <c r="H18805">
        <v>0</v>
      </c>
      <c r="I18805">
        <v>0</v>
      </c>
    </row>
    <row r="18806" spans="1:9" hidden="1" x14ac:dyDescent="0.3">
      <c r="A18806" s="1" t="s">
        <v>159</v>
      </c>
      <c r="B18806" s="1" t="s">
        <v>421</v>
      </c>
      <c r="C18806">
        <v>30.791699999999999</v>
      </c>
      <c r="D18806">
        <v>-82.084299999999999</v>
      </c>
      <c r="E18806" s="1" t="s">
        <v>36</v>
      </c>
      <c r="F18806" t="s">
        <v>8617</v>
      </c>
      <c r="G18806">
        <v>0</v>
      </c>
      <c r="H18806">
        <v>0</v>
      </c>
      <c r="I18806">
        <v>0</v>
      </c>
    </row>
    <row r="18807" spans="1:9" hidden="1" x14ac:dyDescent="0.3">
      <c r="A18807" s="1" t="s">
        <v>159</v>
      </c>
      <c r="B18807" s="1" t="s">
        <v>421</v>
      </c>
      <c r="C18807">
        <v>30.791699999999999</v>
      </c>
      <c r="D18807">
        <v>-82.084299999999999</v>
      </c>
      <c r="E18807" s="1" t="s">
        <v>37</v>
      </c>
      <c r="F18807" t="s">
        <v>8848</v>
      </c>
      <c r="G18807">
        <v>0</v>
      </c>
      <c r="H18807">
        <v>0</v>
      </c>
      <c r="I18807">
        <v>0</v>
      </c>
    </row>
    <row r="18808" spans="1:9" hidden="1" x14ac:dyDescent="0.3">
      <c r="A18808" s="1" t="s">
        <v>159</v>
      </c>
      <c r="B18808" s="1" t="s">
        <v>421</v>
      </c>
      <c r="C18808">
        <v>30.791699999999999</v>
      </c>
      <c r="D18808">
        <v>-82.084299999999999</v>
      </c>
      <c r="E18808" s="1" t="s">
        <v>38</v>
      </c>
      <c r="F18808" t="s">
        <v>9079</v>
      </c>
      <c r="G18808">
        <v>0</v>
      </c>
      <c r="H18808">
        <v>0</v>
      </c>
      <c r="I18808">
        <v>0</v>
      </c>
    </row>
    <row r="18809" spans="1:9" hidden="1" x14ac:dyDescent="0.3">
      <c r="A18809" s="1" t="s">
        <v>159</v>
      </c>
      <c r="B18809" s="1" t="s">
        <v>421</v>
      </c>
      <c r="C18809">
        <v>30.791699999999999</v>
      </c>
      <c r="D18809">
        <v>-82.084299999999999</v>
      </c>
      <c r="E18809" s="1" t="s">
        <v>39</v>
      </c>
      <c r="F18809" t="s">
        <v>9310</v>
      </c>
      <c r="G18809">
        <v>0</v>
      </c>
      <c r="H18809">
        <v>0</v>
      </c>
      <c r="I18809">
        <v>0</v>
      </c>
    </row>
    <row r="18810" spans="1:9" hidden="1" x14ac:dyDescent="0.3">
      <c r="A18810" s="1" t="s">
        <v>159</v>
      </c>
      <c r="B18810" s="1" t="s">
        <v>421</v>
      </c>
      <c r="C18810">
        <v>30.791699999999999</v>
      </c>
      <c r="D18810">
        <v>-82.084299999999999</v>
      </c>
      <c r="E18810" s="1" t="s">
        <v>40</v>
      </c>
      <c r="F18810" t="s">
        <v>9541</v>
      </c>
      <c r="G18810">
        <v>0</v>
      </c>
      <c r="H18810">
        <v>0</v>
      </c>
      <c r="I18810">
        <v>0</v>
      </c>
    </row>
    <row r="18811" spans="1:9" hidden="1" x14ac:dyDescent="0.3">
      <c r="A18811" s="1" t="s">
        <v>159</v>
      </c>
      <c r="B18811" s="1" t="s">
        <v>421</v>
      </c>
      <c r="C18811">
        <v>30.791699999999999</v>
      </c>
      <c r="D18811">
        <v>-82.084299999999999</v>
      </c>
      <c r="E18811" s="1" t="s">
        <v>41</v>
      </c>
      <c r="F18811" t="s">
        <v>9772</v>
      </c>
      <c r="G18811">
        <v>0</v>
      </c>
      <c r="H18811">
        <v>0</v>
      </c>
      <c r="I18811">
        <v>0</v>
      </c>
    </row>
    <row r="18812" spans="1:9" hidden="1" x14ac:dyDescent="0.3">
      <c r="A18812" s="1" t="s">
        <v>159</v>
      </c>
      <c r="B18812" s="1" t="s">
        <v>421</v>
      </c>
      <c r="C18812">
        <v>30.791699999999999</v>
      </c>
      <c r="D18812">
        <v>-82.084299999999999</v>
      </c>
      <c r="E18812" s="1" t="s">
        <v>42</v>
      </c>
      <c r="F18812" t="s">
        <v>10001</v>
      </c>
      <c r="G18812">
        <v>0</v>
      </c>
      <c r="H18812">
        <v>0</v>
      </c>
      <c r="I18812">
        <v>0</v>
      </c>
    </row>
    <row r="18813" spans="1:9" hidden="1" x14ac:dyDescent="0.3">
      <c r="A18813" s="1" t="s">
        <v>159</v>
      </c>
      <c r="B18813" s="1" t="s">
        <v>421</v>
      </c>
      <c r="C18813">
        <v>30.791699999999999</v>
      </c>
      <c r="D18813">
        <v>-82.084299999999999</v>
      </c>
      <c r="E18813" s="1" t="s">
        <v>43</v>
      </c>
      <c r="F18813" t="s">
        <v>10229</v>
      </c>
      <c r="G18813">
        <v>0</v>
      </c>
      <c r="H18813">
        <v>0</v>
      </c>
      <c r="I18813">
        <v>0</v>
      </c>
    </row>
    <row r="18814" spans="1:9" hidden="1" x14ac:dyDescent="0.3">
      <c r="A18814" s="1" t="s">
        <v>159</v>
      </c>
      <c r="B18814" s="1" t="s">
        <v>421</v>
      </c>
      <c r="C18814">
        <v>30.791699999999999</v>
      </c>
      <c r="D18814">
        <v>-82.084299999999999</v>
      </c>
      <c r="E18814" s="1" t="s">
        <v>44</v>
      </c>
      <c r="F18814" t="s">
        <v>10450</v>
      </c>
      <c r="G18814">
        <v>0</v>
      </c>
      <c r="H18814">
        <v>0</v>
      </c>
      <c r="I18814">
        <v>0</v>
      </c>
    </row>
    <row r="18815" spans="1:9" hidden="1" x14ac:dyDescent="0.3">
      <c r="A18815" s="1" t="s">
        <v>159</v>
      </c>
      <c r="B18815" s="1" t="s">
        <v>421</v>
      </c>
      <c r="C18815">
        <v>30.791699999999999</v>
      </c>
      <c r="D18815">
        <v>-82.084299999999999</v>
      </c>
      <c r="E18815" s="1" t="s">
        <v>45</v>
      </c>
      <c r="F18815" t="s">
        <v>10666</v>
      </c>
      <c r="G18815">
        <v>0</v>
      </c>
      <c r="H18815">
        <v>0</v>
      </c>
      <c r="I18815">
        <v>0</v>
      </c>
    </row>
    <row r="18816" spans="1:9" hidden="1" x14ac:dyDescent="0.3">
      <c r="A18816" s="1" t="s">
        <v>159</v>
      </c>
      <c r="B18816" s="1" t="s">
        <v>421</v>
      </c>
      <c r="C18816">
        <v>30.791699999999999</v>
      </c>
      <c r="D18816">
        <v>-82.084299999999999</v>
      </c>
      <c r="E18816" s="1" t="s">
        <v>46</v>
      </c>
      <c r="F18816" t="s">
        <v>10881</v>
      </c>
      <c r="G18816">
        <v>0</v>
      </c>
      <c r="H18816">
        <v>0</v>
      </c>
      <c r="I18816">
        <v>0</v>
      </c>
    </row>
    <row r="18817" spans="1:9" hidden="1" x14ac:dyDescent="0.3">
      <c r="A18817" s="1" t="s">
        <v>159</v>
      </c>
      <c r="B18817" s="1" t="s">
        <v>421</v>
      </c>
      <c r="C18817">
        <v>30.791699999999999</v>
      </c>
      <c r="D18817">
        <v>-82.084299999999999</v>
      </c>
      <c r="E18817" s="1" t="s">
        <v>47</v>
      </c>
      <c r="F18817" t="s">
        <v>11087</v>
      </c>
      <c r="G18817">
        <v>0</v>
      </c>
      <c r="H18817">
        <v>0</v>
      </c>
      <c r="I18817">
        <v>0</v>
      </c>
    </row>
    <row r="18818" spans="1:9" hidden="1" x14ac:dyDescent="0.3">
      <c r="A18818" s="1" t="s">
        <v>159</v>
      </c>
      <c r="B18818" s="1" t="s">
        <v>421</v>
      </c>
      <c r="C18818">
        <v>30.791699999999999</v>
      </c>
      <c r="D18818">
        <v>-82.084299999999999</v>
      </c>
      <c r="E18818" s="1" t="s">
        <v>48</v>
      </c>
      <c r="F18818" t="s">
        <v>11876</v>
      </c>
      <c r="G18818">
        <v>0</v>
      </c>
      <c r="H18818">
        <v>0</v>
      </c>
      <c r="I18818">
        <v>0</v>
      </c>
    </row>
    <row r="18819" spans="1:9" hidden="1" x14ac:dyDescent="0.3">
      <c r="A18819" s="1" t="s">
        <v>159</v>
      </c>
      <c r="B18819" s="1" t="s">
        <v>421</v>
      </c>
      <c r="C18819">
        <v>30.791699999999999</v>
      </c>
      <c r="D18819">
        <v>-82.084299999999999</v>
      </c>
      <c r="E18819" s="1" t="s">
        <v>49</v>
      </c>
      <c r="F18819" t="s">
        <v>12048</v>
      </c>
      <c r="G18819">
        <v>0</v>
      </c>
      <c r="H18819">
        <v>0</v>
      </c>
      <c r="I18819">
        <v>0</v>
      </c>
    </row>
    <row r="18820" spans="1:9" hidden="1" x14ac:dyDescent="0.3">
      <c r="A18820" s="1" t="s">
        <v>159</v>
      </c>
      <c r="B18820" s="1" t="s">
        <v>421</v>
      </c>
      <c r="C18820">
        <v>30.791699999999999</v>
      </c>
      <c r="D18820">
        <v>-82.084299999999999</v>
      </c>
      <c r="E18820" s="1" t="s">
        <v>50</v>
      </c>
      <c r="F18820" t="s">
        <v>12197</v>
      </c>
      <c r="G18820">
        <v>0</v>
      </c>
      <c r="H18820">
        <v>0</v>
      </c>
      <c r="I18820">
        <v>0</v>
      </c>
    </row>
    <row r="18821" spans="1:9" hidden="1" x14ac:dyDescent="0.3">
      <c r="A18821" s="1" t="s">
        <v>159</v>
      </c>
      <c r="B18821" s="1" t="s">
        <v>421</v>
      </c>
      <c r="C18821">
        <v>30.791699999999999</v>
      </c>
      <c r="D18821">
        <v>-82.084299999999999</v>
      </c>
      <c r="E18821" s="1" t="s">
        <v>51</v>
      </c>
      <c r="F18821" t="s">
        <v>12336</v>
      </c>
      <c r="G18821">
        <v>0</v>
      </c>
      <c r="H18821">
        <v>0</v>
      </c>
      <c r="I18821">
        <v>0</v>
      </c>
    </row>
    <row r="18822" spans="1:9" hidden="1" x14ac:dyDescent="0.3">
      <c r="A18822" s="1" t="s">
        <v>159</v>
      </c>
      <c r="B18822" s="1" t="s">
        <v>421</v>
      </c>
      <c r="C18822">
        <v>30.791699999999999</v>
      </c>
      <c r="D18822">
        <v>-82.084299999999999</v>
      </c>
      <c r="E18822" s="1" t="s">
        <v>52</v>
      </c>
      <c r="F18822" t="s">
        <v>11291</v>
      </c>
      <c r="G18822">
        <v>0</v>
      </c>
      <c r="H18822">
        <v>0</v>
      </c>
      <c r="I18822">
        <v>0</v>
      </c>
    </row>
    <row r="18823" spans="1:9" hidden="1" x14ac:dyDescent="0.3">
      <c r="A18823" s="1" t="s">
        <v>159</v>
      </c>
      <c r="B18823" s="1" t="s">
        <v>421</v>
      </c>
      <c r="C18823">
        <v>30.791699999999999</v>
      </c>
      <c r="D18823">
        <v>-82.084299999999999</v>
      </c>
      <c r="E18823" s="1" t="s">
        <v>53</v>
      </c>
      <c r="F18823" t="s">
        <v>11489</v>
      </c>
      <c r="G18823">
        <v>0</v>
      </c>
      <c r="H18823">
        <v>0</v>
      </c>
      <c r="I18823">
        <v>0</v>
      </c>
    </row>
    <row r="18824" spans="1:9" hidden="1" x14ac:dyDescent="0.3">
      <c r="A18824" s="1" t="s">
        <v>159</v>
      </c>
      <c r="B18824" s="1" t="s">
        <v>421</v>
      </c>
      <c r="C18824">
        <v>30.791699999999999</v>
      </c>
      <c r="D18824">
        <v>-82.084299999999999</v>
      </c>
      <c r="E18824" s="1" t="s">
        <v>54</v>
      </c>
      <c r="F18824" t="s">
        <v>11684</v>
      </c>
      <c r="G18824">
        <v>0</v>
      </c>
      <c r="H18824">
        <v>0</v>
      </c>
      <c r="I18824">
        <v>0</v>
      </c>
    </row>
    <row r="18825" spans="1:9" hidden="1" x14ac:dyDescent="0.3">
      <c r="A18825" s="1" t="s">
        <v>159</v>
      </c>
      <c r="B18825" s="1" t="s">
        <v>421</v>
      </c>
      <c r="C18825">
        <v>30.791699999999999</v>
      </c>
      <c r="D18825">
        <v>-82.084299999999999</v>
      </c>
      <c r="E18825" s="1" t="s">
        <v>21548</v>
      </c>
      <c r="F18825" t="s">
        <v>21910</v>
      </c>
      <c r="G18825">
        <v>0</v>
      </c>
      <c r="H18825">
        <v>0</v>
      </c>
      <c r="I18825">
        <v>0</v>
      </c>
    </row>
    <row r="18826" spans="1:9" hidden="1" x14ac:dyDescent="0.3">
      <c r="A18826" s="1" t="s">
        <v>159</v>
      </c>
      <c r="B18826" s="1" t="s">
        <v>422</v>
      </c>
      <c r="C18826">
        <v>26.07</v>
      </c>
      <c r="D18826">
        <v>-81.427899999999994</v>
      </c>
      <c r="E18826" s="1" t="s">
        <v>4</v>
      </c>
      <c r="F18826" t="s">
        <v>1079</v>
      </c>
      <c r="G18826">
        <v>0</v>
      </c>
      <c r="H18826">
        <v>0</v>
      </c>
      <c r="I18826">
        <v>0</v>
      </c>
    </row>
    <row r="18827" spans="1:9" hidden="1" x14ac:dyDescent="0.3">
      <c r="A18827" s="1" t="s">
        <v>159</v>
      </c>
      <c r="B18827" s="1" t="s">
        <v>422</v>
      </c>
      <c r="C18827">
        <v>26.07</v>
      </c>
      <c r="D18827">
        <v>-81.427899999999994</v>
      </c>
      <c r="E18827" s="1" t="s">
        <v>5</v>
      </c>
      <c r="F18827" t="s">
        <v>1321</v>
      </c>
      <c r="G18827">
        <v>0</v>
      </c>
      <c r="H18827">
        <v>0</v>
      </c>
      <c r="I18827">
        <v>0</v>
      </c>
    </row>
    <row r="18828" spans="1:9" hidden="1" x14ac:dyDescent="0.3">
      <c r="A18828" s="1" t="s">
        <v>159</v>
      </c>
      <c r="B18828" s="1" t="s">
        <v>422</v>
      </c>
      <c r="C18828">
        <v>26.07</v>
      </c>
      <c r="D18828">
        <v>-81.427899999999994</v>
      </c>
      <c r="E18828" s="1" t="s">
        <v>6</v>
      </c>
      <c r="F18828" t="s">
        <v>1562</v>
      </c>
      <c r="G18828">
        <v>0</v>
      </c>
      <c r="H18828">
        <v>0</v>
      </c>
      <c r="I18828">
        <v>0</v>
      </c>
    </row>
    <row r="18829" spans="1:9" hidden="1" x14ac:dyDescent="0.3">
      <c r="A18829" s="1" t="s">
        <v>159</v>
      </c>
      <c r="B18829" s="1" t="s">
        <v>422</v>
      </c>
      <c r="C18829">
        <v>26.07</v>
      </c>
      <c r="D18829">
        <v>-81.427899999999994</v>
      </c>
      <c r="E18829" s="1" t="s">
        <v>7</v>
      </c>
      <c r="F18829" t="s">
        <v>1803</v>
      </c>
      <c r="G18829">
        <v>0</v>
      </c>
      <c r="H18829">
        <v>0</v>
      </c>
      <c r="I18829">
        <v>0</v>
      </c>
    </row>
    <row r="18830" spans="1:9" hidden="1" x14ac:dyDescent="0.3">
      <c r="A18830" s="1" t="s">
        <v>159</v>
      </c>
      <c r="B18830" s="1" t="s">
        <v>422</v>
      </c>
      <c r="C18830">
        <v>26.07</v>
      </c>
      <c r="D18830">
        <v>-81.427899999999994</v>
      </c>
      <c r="E18830" s="1" t="s">
        <v>8</v>
      </c>
      <c r="F18830" t="s">
        <v>2041</v>
      </c>
      <c r="G18830">
        <v>0</v>
      </c>
      <c r="H18830">
        <v>0</v>
      </c>
      <c r="I18830">
        <v>0</v>
      </c>
    </row>
    <row r="18831" spans="1:9" hidden="1" x14ac:dyDescent="0.3">
      <c r="A18831" s="1" t="s">
        <v>159</v>
      </c>
      <c r="B18831" s="1" t="s">
        <v>422</v>
      </c>
      <c r="C18831">
        <v>26.07</v>
      </c>
      <c r="D18831">
        <v>-81.427899999999994</v>
      </c>
      <c r="E18831" s="1" t="s">
        <v>9</v>
      </c>
      <c r="F18831" t="s">
        <v>2279</v>
      </c>
      <c r="G18831">
        <v>0</v>
      </c>
      <c r="H18831">
        <v>0</v>
      </c>
      <c r="I18831">
        <v>0</v>
      </c>
    </row>
    <row r="18832" spans="1:9" hidden="1" x14ac:dyDescent="0.3">
      <c r="A18832" s="1" t="s">
        <v>159</v>
      </c>
      <c r="B18832" s="1" t="s">
        <v>422</v>
      </c>
      <c r="C18832">
        <v>26.07</v>
      </c>
      <c r="D18832">
        <v>-81.427899999999994</v>
      </c>
      <c r="E18832" s="1" t="s">
        <v>10</v>
      </c>
      <c r="F18832" t="s">
        <v>2517</v>
      </c>
      <c r="G18832">
        <v>0</v>
      </c>
      <c r="H18832">
        <v>0</v>
      </c>
      <c r="I18832">
        <v>0</v>
      </c>
    </row>
    <row r="18833" spans="1:9" hidden="1" x14ac:dyDescent="0.3">
      <c r="A18833" s="1" t="s">
        <v>159</v>
      </c>
      <c r="B18833" s="1" t="s">
        <v>422</v>
      </c>
      <c r="C18833">
        <v>26.07</v>
      </c>
      <c r="D18833">
        <v>-81.427899999999994</v>
      </c>
      <c r="E18833" s="1" t="s">
        <v>11</v>
      </c>
      <c r="F18833" t="s">
        <v>2755</v>
      </c>
      <c r="G18833">
        <v>0</v>
      </c>
      <c r="H18833">
        <v>0</v>
      </c>
      <c r="I18833">
        <v>0</v>
      </c>
    </row>
    <row r="18834" spans="1:9" hidden="1" x14ac:dyDescent="0.3">
      <c r="A18834" s="1" t="s">
        <v>159</v>
      </c>
      <c r="B18834" s="1" t="s">
        <v>422</v>
      </c>
      <c r="C18834">
        <v>26.07</v>
      </c>
      <c r="D18834">
        <v>-81.427899999999994</v>
      </c>
      <c r="E18834" s="1" t="s">
        <v>12</v>
      </c>
      <c r="F18834" t="s">
        <v>2993</v>
      </c>
      <c r="G18834">
        <v>0</v>
      </c>
      <c r="H18834">
        <v>0</v>
      </c>
      <c r="I18834">
        <v>0</v>
      </c>
    </row>
    <row r="18835" spans="1:9" hidden="1" x14ac:dyDescent="0.3">
      <c r="A18835" s="1" t="s">
        <v>159</v>
      </c>
      <c r="B18835" s="1" t="s">
        <v>422</v>
      </c>
      <c r="C18835">
        <v>26.07</v>
      </c>
      <c r="D18835">
        <v>-81.427899999999994</v>
      </c>
      <c r="E18835" s="1" t="s">
        <v>13</v>
      </c>
      <c r="F18835" t="s">
        <v>3230</v>
      </c>
      <c r="G18835">
        <v>0</v>
      </c>
      <c r="H18835">
        <v>0</v>
      </c>
      <c r="I18835">
        <v>0</v>
      </c>
    </row>
    <row r="18836" spans="1:9" hidden="1" x14ac:dyDescent="0.3">
      <c r="A18836" s="1" t="s">
        <v>159</v>
      </c>
      <c r="B18836" s="1" t="s">
        <v>422</v>
      </c>
      <c r="C18836">
        <v>26.07</v>
      </c>
      <c r="D18836">
        <v>-81.427899999999994</v>
      </c>
      <c r="E18836" s="1" t="s">
        <v>14</v>
      </c>
      <c r="F18836" t="s">
        <v>3466</v>
      </c>
      <c r="G18836">
        <v>0</v>
      </c>
      <c r="H18836">
        <v>0</v>
      </c>
      <c r="I18836">
        <v>0</v>
      </c>
    </row>
    <row r="18837" spans="1:9" hidden="1" x14ac:dyDescent="0.3">
      <c r="A18837" s="1" t="s">
        <v>159</v>
      </c>
      <c r="B18837" s="1" t="s">
        <v>422</v>
      </c>
      <c r="C18837">
        <v>26.07</v>
      </c>
      <c r="D18837">
        <v>-81.427899999999994</v>
      </c>
      <c r="E18837" s="1" t="s">
        <v>15</v>
      </c>
      <c r="F18837" t="s">
        <v>3702</v>
      </c>
      <c r="G18837">
        <v>0</v>
      </c>
      <c r="H18837">
        <v>0</v>
      </c>
      <c r="I18837">
        <v>0</v>
      </c>
    </row>
    <row r="18838" spans="1:9" hidden="1" x14ac:dyDescent="0.3">
      <c r="A18838" s="1" t="s">
        <v>159</v>
      </c>
      <c r="B18838" s="1" t="s">
        <v>422</v>
      </c>
      <c r="C18838">
        <v>26.07</v>
      </c>
      <c r="D18838">
        <v>-81.427899999999994</v>
      </c>
      <c r="E18838" s="1" t="s">
        <v>16</v>
      </c>
      <c r="F18838" t="s">
        <v>3937</v>
      </c>
      <c r="G18838">
        <v>0</v>
      </c>
      <c r="H18838">
        <v>0</v>
      </c>
      <c r="I18838">
        <v>0</v>
      </c>
    </row>
    <row r="18839" spans="1:9" hidden="1" x14ac:dyDescent="0.3">
      <c r="A18839" s="1" t="s">
        <v>159</v>
      </c>
      <c r="B18839" s="1" t="s">
        <v>422</v>
      </c>
      <c r="C18839">
        <v>26.07</v>
      </c>
      <c r="D18839">
        <v>-81.427899999999994</v>
      </c>
      <c r="E18839" s="1" t="s">
        <v>17</v>
      </c>
      <c r="F18839" t="s">
        <v>4172</v>
      </c>
      <c r="G18839">
        <v>0</v>
      </c>
      <c r="H18839">
        <v>0</v>
      </c>
      <c r="I18839">
        <v>0</v>
      </c>
    </row>
    <row r="18840" spans="1:9" hidden="1" x14ac:dyDescent="0.3">
      <c r="A18840" s="1" t="s">
        <v>159</v>
      </c>
      <c r="B18840" s="1" t="s">
        <v>422</v>
      </c>
      <c r="C18840">
        <v>26.07</v>
      </c>
      <c r="D18840">
        <v>-81.427899999999994</v>
      </c>
      <c r="E18840" s="1" t="s">
        <v>18</v>
      </c>
      <c r="F18840" t="s">
        <v>4407</v>
      </c>
      <c r="G18840">
        <v>0</v>
      </c>
      <c r="H18840">
        <v>0</v>
      </c>
      <c r="I18840">
        <v>0</v>
      </c>
    </row>
    <row r="18841" spans="1:9" hidden="1" x14ac:dyDescent="0.3">
      <c r="A18841" s="1" t="s">
        <v>159</v>
      </c>
      <c r="B18841" s="1" t="s">
        <v>422</v>
      </c>
      <c r="C18841">
        <v>26.07</v>
      </c>
      <c r="D18841">
        <v>-81.427899999999994</v>
      </c>
      <c r="E18841" s="1" t="s">
        <v>19</v>
      </c>
      <c r="F18841" t="s">
        <v>4642</v>
      </c>
      <c r="G18841">
        <v>0</v>
      </c>
      <c r="H18841">
        <v>0</v>
      </c>
      <c r="I18841">
        <v>0</v>
      </c>
    </row>
    <row r="18842" spans="1:9" hidden="1" x14ac:dyDescent="0.3">
      <c r="A18842" s="1" t="s">
        <v>159</v>
      </c>
      <c r="B18842" s="1" t="s">
        <v>422</v>
      </c>
      <c r="C18842">
        <v>26.07</v>
      </c>
      <c r="D18842">
        <v>-81.427899999999994</v>
      </c>
      <c r="E18842" s="1" t="s">
        <v>20</v>
      </c>
      <c r="F18842" t="s">
        <v>4877</v>
      </c>
      <c r="G18842">
        <v>0</v>
      </c>
      <c r="H18842">
        <v>0</v>
      </c>
      <c r="I18842">
        <v>0</v>
      </c>
    </row>
    <row r="18843" spans="1:9" hidden="1" x14ac:dyDescent="0.3">
      <c r="A18843" s="1" t="s">
        <v>159</v>
      </c>
      <c r="B18843" s="1" t="s">
        <v>422</v>
      </c>
      <c r="C18843">
        <v>26.07</v>
      </c>
      <c r="D18843">
        <v>-81.427899999999994</v>
      </c>
      <c r="E18843" s="1" t="s">
        <v>21</v>
      </c>
      <c r="F18843" t="s">
        <v>5112</v>
      </c>
      <c r="G18843">
        <v>0</v>
      </c>
      <c r="H18843">
        <v>0</v>
      </c>
      <c r="I18843">
        <v>0</v>
      </c>
    </row>
    <row r="18844" spans="1:9" hidden="1" x14ac:dyDescent="0.3">
      <c r="A18844" s="1" t="s">
        <v>159</v>
      </c>
      <c r="B18844" s="1" t="s">
        <v>422</v>
      </c>
      <c r="C18844">
        <v>26.07</v>
      </c>
      <c r="D18844">
        <v>-81.427899999999994</v>
      </c>
      <c r="E18844" s="1" t="s">
        <v>22</v>
      </c>
      <c r="F18844" t="s">
        <v>5347</v>
      </c>
      <c r="G18844">
        <v>0</v>
      </c>
      <c r="H18844">
        <v>0</v>
      </c>
      <c r="I18844">
        <v>0</v>
      </c>
    </row>
    <row r="18845" spans="1:9" hidden="1" x14ac:dyDescent="0.3">
      <c r="A18845" s="1" t="s">
        <v>159</v>
      </c>
      <c r="B18845" s="1" t="s">
        <v>422</v>
      </c>
      <c r="C18845">
        <v>26.07</v>
      </c>
      <c r="D18845">
        <v>-81.427899999999994</v>
      </c>
      <c r="E18845" s="1" t="s">
        <v>23</v>
      </c>
      <c r="F18845" t="s">
        <v>5582</v>
      </c>
      <c r="G18845">
        <v>0</v>
      </c>
      <c r="H18845">
        <v>0</v>
      </c>
      <c r="I18845">
        <v>0</v>
      </c>
    </row>
    <row r="18846" spans="1:9" hidden="1" x14ac:dyDescent="0.3">
      <c r="A18846" s="1" t="s">
        <v>159</v>
      </c>
      <c r="B18846" s="1" t="s">
        <v>422</v>
      </c>
      <c r="C18846">
        <v>26.07</v>
      </c>
      <c r="D18846">
        <v>-81.427899999999994</v>
      </c>
      <c r="E18846" s="1" t="s">
        <v>24</v>
      </c>
      <c r="F18846" t="s">
        <v>5816</v>
      </c>
      <c r="G18846">
        <v>0</v>
      </c>
      <c r="H18846">
        <v>0</v>
      </c>
      <c r="I18846">
        <v>0</v>
      </c>
    </row>
    <row r="18847" spans="1:9" hidden="1" x14ac:dyDescent="0.3">
      <c r="A18847" s="1" t="s">
        <v>159</v>
      </c>
      <c r="B18847" s="1" t="s">
        <v>422</v>
      </c>
      <c r="C18847">
        <v>26.07</v>
      </c>
      <c r="D18847">
        <v>-81.427899999999994</v>
      </c>
      <c r="E18847" s="1" t="s">
        <v>25</v>
      </c>
      <c r="F18847" t="s">
        <v>6050</v>
      </c>
      <c r="G18847">
        <v>0</v>
      </c>
      <c r="H18847">
        <v>0</v>
      </c>
      <c r="I18847">
        <v>0</v>
      </c>
    </row>
    <row r="18848" spans="1:9" hidden="1" x14ac:dyDescent="0.3">
      <c r="A18848" s="1" t="s">
        <v>159</v>
      </c>
      <c r="B18848" s="1" t="s">
        <v>422</v>
      </c>
      <c r="C18848">
        <v>26.07</v>
      </c>
      <c r="D18848">
        <v>-81.427899999999994</v>
      </c>
      <c r="E18848" s="1" t="s">
        <v>26</v>
      </c>
      <c r="F18848" t="s">
        <v>6284</v>
      </c>
      <c r="G18848">
        <v>0</v>
      </c>
      <c r="H18848">
        <v>0</v>
      </c>
      <c r="I18848">
        <v>0</v>
      </c>
    </row>
    <row r="18849" spans="1:9" hidden="1" x14ac:dyDescent="0.3">
      <c r="A18849" s="1" t="s">
        <v>159</v>
      </c>
      <c r="B18849" s="1" t="s">
        <v>422</v>
      </c>
      <c r="C18849">
        <v>26.07</v>
      </c>
      <c r="D18849">
        <v>-81.427899999999994</v>
      </c>
      <c r="E18849" s="1" t="s">
        <v>27</v>
      </c>
      <c r="F18849" t="s">
        <v>6518</v>
      </c>
      <c r="G18849">
        <v>0</v>
      </c>
      <c r="H18849">
        <v>0</v>
      </c>
      <c r="I18849">
        <v>0</v>
      </c>
    </row>
    <row r="18850" spans="1:9" hidden="1" x14ac:dyDescent="0.3">
      <c r="A18850" s="1" t="s">
        <v>159</v>
      </c>
      <c r="B18850" s="1" t="s">
        <v>422</v>
      </c>
      <c r="C18850">
        <v>26.07</v>
      </c>
      <c r="D18850">
        <v>-81.427899999999994</v>
      </c>
      <c r="E18850" s="1" t="s">
        <v>28</v>
      </c>
      <c r="F18850" t="s">
        <v>6752</v>
      </c>
      <c r="G18850">
        <v>0</v>
      </c>
      <c r="H18850">
        <v>0</v>
      </c>
      <c r="I18850">
        <v>0</v>
      </c>
    </row>
    <row r="18851" spans="1:9" hidden="1" x14ac:dyDescent="0.3">
      <c r="A18851" s="1" t="s">
        <v>159</v>
      </c>
      <c r="B18851" s="1" t="s">
        <v>422</v>
      </c>
      <c r="C18851">
        <v>26.07</v>
      </c>
      <c r="D18851">
        <v>-81.427899999999994</v>
      </c>
      <c r="E18851" s="1" t="s">
        <v>29</v>
      </c>
      <c r="F18851" t="s">
        <v>6986</v>
      </c>
      <c r="G18851">
        <v>0</v>
      </c>
      <c r="H18851">
        <v>0</v>
      </c>
      <c r="I18851">
        <v>0</v>
      </c>
    </row>
    <row r="18852" spans="1:9" hidden="1" x14ac:dyDescent="0.3">
      <c r="A18852" s="1" t="s">
        <v>159</v>
      </c>
      <c r="B18852" s="1" t="s">
        <v>422</v>
      </c>
      <c r="C18852">
        <v>26.07</v>
      </c>
      <c r="D18852">
        <v>-81.427899999999994</v>
      </c>
      <c r="E18852" s="1" t="s">
        <v>30</v>
      </c>
      <c r="F18852" t="s">
        <v>7220</v>
      </c>
      <c r="G18852">
        <v>0</v>
      </c>
      <c r="H18852">
        <v>0</v>
      </c>
      <c r="I18852">
        <v>0</v>
      </c>
    </row>
    <row r="18853" spans="1:9" hidden="1" x14ac:dyDescent="0.3">
      <c r="A18853" s="1" t="s">
        <v>159</v>
      </c>
      <c r="B18853" s="1" t="s">
        <v>422</v>
      </c>
      <c r="C18853">
        <v>26.07</v>
      </c>
      <c r="D18853">
        <v>-81.427899999999994</v>
      </c>
      <c r="E18853" s="1" t="s">
        <v>31</v>
      </c>
      <c r="F18853" t="s">
        <v>7454</v>
      </c>
      <c r="G18853">
        <v>0</v>
      </c>
      <c r="H18853">
        <v>0</v>
      </c>
      <c r="I18853">
        <v>0</v>
      </c>
    </row>
    <row r="18854" spans="1:9" hidden="1" x14ac:dyDescent="0.3">
      <c r="A18854" s="1" t="s">
        <v>159</v>
      </c>
      <c r="B18854" s="1" t="s">
        <v>422</v>
      </c>
      <c r="C18854">
        <v>26.07</v>
      </c>
      <c r="D18854">
        <v>-81.427899999999994</v>
      </c>
      <c r="E18854" s="1" t="s">
        <v>32</v>
      </c>
      <c r="F18854" t="s">
        <v>7688</v>
      </c>
      <c r="G18854">
        <v>0</v>
      </c>
      <c r="H18854">
        <v>0</v>
      </c>
      <c r="I18854">
        <v>0</v>
      </c>
    </row>
    <row r="18855" spans="1:9" hidden="1" x14ac:dyDescent="0.3">
      <c r="A18855" s="1" t="s">
        <v>159</v>
      </c>
      <c r="B18855" s="1" t="s">
        <v>422</v>
      </c>
      <c r="C18855">
        <v>26.07</v>
      </c>
      <c r="D18855">
        <v>-81.427899999999994</v>
      </c>
      <c r="E18855" s="1" t="s">
        <v>33</v>
      </c>
      <c r="F18855" t="s">
        <v>7922</v>
      </c>
      <c r="G18855">
        <v>0</v>
      </c>
      <c r="H18855">
        <v>0</v>
      </c>
      <c r="I18855">
        <v>0</v>
      </c>
    </row>
    <row r="18856" spans="1:9" hidden="1" x14ac:dyDescent="0.3">
      <c r="A18856" s="1" t="s">
        <v>159</v>
      </c>
      <c r="B18856" s="1" t="s">
        <v>422</v>
      </c>
      <c r="C18856">
        <v>26.07</v>
      </c>
      <c r="D18856">
        <v>-81.427899999999994</v>
      </c>
      <c r="E18856" s="1" t="s">
        <v>34</v>
      </c>
      <c r="F18856" t="s">
        <v>8154</v>
      </c>
      <c r="G18856">
        <v>0</v>
      </c>
      <c r="H18856">
        <v>0</v>
      </c>
      <c r="I18856">
        <v>0</v>
      </c>
    </row>
    <row r="18857" spans="1:9" hidden="1" x14ac:dyDescent="0.3">
      <c r="A18857" s="1" t="s">
        <v>159</v>
      </c>
      <c r="B18857" s="1" t="s">
        <v>422</v>
      </c>
      <c r="C18857">
        <v>26.07</v>
      </c>
      <c r="D18857">
        <v>-81.427899999999994</v>
      </c>
      <c r="E18857" s="1" t="s">
        <v>35</v>
      </c>
      <c r="F18857" t="s">
        <v>8386</v>
      </c>
      <c r="G18857">
        <v>0</v>
      </c>
      <c r="H18857">
        <v>0</v>
      </c>
      <c r="I18857">
        <v>0</v>
      </c>
    </row>
    <row r="18858" spans="1:9" hidden="1" x14ac:dyDescent="0.3">
      <c r="A18858" s="1" t="s">
        <v>159</v>
      </c>
      <c r="B18858" s="1" t="s">
        <v>422</v>
      </c>
      <c r="C18858">
        <v>26.07</v>
      </c>
      <c r="D18858">
        <v>-81.427899999999994</v>
      </c>
      <c r="E18858" s="1" t="s">
        <v>36</v>
      </c>
      <c r="F18858" t="s">
        <v>8618</v>
      </c>
      <c r="G18858">
        <v>0</v>
      </c>
      <c r="H18858">
        <v>0</v>
      </c>
      <c r="I18858">
        <v>0</v>
      </c>
    </row>
    <row r="18859" spans="1:9" hidden="1" x14ac:dyDescent="0.3">
      <c r="A18859" s="1" t="s">
        <v>159</v>
      </c>
      <c r="B18859" s="1" t="s">
        <v>422</v>
      </c>
      <c r="C18859">
        <v>26.07</v>
      </c>
      <c r="D18859">
        <v>-81.427899999999994</v>
      </c>
      <c r="E18859" s="1" t="s">
        <v>37</v>
      </c>
      <c r="F18859" t="s">
        <v>8849</v>
      </c>
      <c r="G18859">
        <v>0</v>
      </c>
      <c r="H18859">
        <v>0</v>
      </c>
      <c r="I18859">
        <v>0</v>
      </c>
    </row>
    <row r="18860" spans="1:9" hidden="1" x14ac:dyDescent="0.3">
      <c r="A18860" s="1" t="s">
        <v>159</v>
      </c>
      <c r="B18860" s="1" t="s">
        <v>422</v>
      </c>
      <c r="C18860">
        <v>26.07</v>
      </c>
      <c r="D18860">
        <v>-81.427899999999994</v>
      </c>
      <c r="E18860" s="1" t="s">
        <v>38</v>
      </c>
      <c r="F18860" t="s">
        <v>9080</v>
      </c>
      <c r="G18860">
        <v>0</v>
      </c>
      <c r="H18860">
        <v>0</v>
      </c>
      <c r="I18860">
        <v>0</v>
      </c>
    </row>
    <row r="18861" spans="1:9" hidden="1" x14ac:dyDescent="0.3">
      <c r="A18861" s="1" t="s">
        <v>159</v>
      </c>
      <c r="B18861" s="1" t="s">
        <v>422</v>
      </c>
      <c r="C18861">
        <v>26.07</v>
      </c>
      <c r="D18861">
        <v>-81.427899999999994</v>
      </c>
      <c r="E18861" s="1" t="s">
        <v>39</v>
      </c>
      <c r="F18861" t="s">
        <v>9311</v>
      </c>
      <c r="G18861">
        <v>0</v>
      </c>
      <c r="H18861">
        <v>0</v>
      </c>
      <c r="I18861">
        <v>0</v>
      </c>
    </row>
    <row r="18862" spans="1:9" hidden="1" x14ac:dyDescent="0.3">
      <c r="A18862" s="1" t="s">
        <v>159</v>
      </c>
      <c r="B18862" s="1" t="s">
        <v>422</v>
      </c>
      <c r="C18862">
        <v>26.07</v>
      </c>
      <c r="D18862">
        <v>-81.427899999999994</v>
      </c>
      <c r="E18862" s="1" t="s">
        <v>40</v>
      </c>
      <c r="F18862" t="s">
        <v>9542</v>
      </c>
      <c r="G18862">
        <v>0</v>
      </c>
      <c r="H18862">
        <v>0</v>
      </c>
      <c r="I18862">
        <v>0</v>
      </c>
    </row>
    <row r="18863" spans="1:9" hidden="1" x14ac:dyDescent="0.3">
      <c r="A18863" s="1" t="s">
        <v>159</v>
      </c>
      <c r="B18863" s="1" t="s">
        <v>422</v>
      </c>
      <c r="C18863">
        <v>26.07</v>
      </c>
      <c r="D18863">
        <v>-81.427899999999994</v>
      </c>
      <c r="E18863" s="1" t="s">
        <v>41</v>
      </c>
      <c r="F18863" t="s">
        <v>9773</v>
      </c>
      <c r="G18863">
        <v>0</v>
      </c>
      <c r="H18863">
        <v>0</v>
      </c>
      <c r="I18863">
        <v>0</v>
      </c>
    </row>
    <row r="18864" spans="1:9" hidden="1" x14ac:dyDescent="0.3">
      <c r="A18864" s="1" t="s">
        <v>159</v>
      </c>
      <c r="B18864" s="1" t="s">
        <v>422</v>
      </c>
      <c r="C18864">
        <v>26.07</v>
      </c>
      <c r="D18864">
        <v>-81.427899999999994</v>
      </c>
      <c r="E18864" s="1" t="s">
        <v>42</v>
      </c>
      <c r="F18864" t="s">
        <v>10002</v>
      </c>
      <c r="G18864">
        <v>0</v>
      </c>
      <c r="H18864">
        <v>0</v>
      </c>
      <c r="I18864">
        <v>0</v>
      </c>
    </row>
    <row r="18865" spans="1:9" hidden="1" x14ac:dyDescent="0.3">
      <c r="A18865" s="1" t="s">
        <v>159</v>
      </c>
      <c r="B18865" s="1" t="s">
        <v>422</v>
      </c>
      <c r="C18865">
        <v>26.07</v>
      </c>
      <c r="D18865">
        <v>-81.427899999999994</v>
      </c>
      <c r="E18865" s="1" t="s">
        <v>43</v>
      </c>
      <c r="F18865" t="s">
        <v>10230</v>
      </c>
      <c r="G18865">
        <v>0</v>
      </c>
      <c r="H18865">
        <v>0</v>
      </c>
      <c r="I18865">
        <v>0</v>
      </c>
    </row>
    <row r="18866" spans="1:9" hidden="1" x14ac:dyDescent="0.3">
      <c r="A18866" s="1" t="s">
        <v>159</v>
      </c>
      <c r="B18866" s="1" t="s">
        <v>422</v>
      </c>
      <c r="C18866">
        <v>26.07</v>
      </c>
      <c r="D18866">
        <v>-81.427899999999994</v>
      </c>
      <c r="E18866" s="1" t="s">
        <v>44</v>
      </c>
      <c r="F18866" t="s">
        <v>10451</v>
      </c>
      <c r="G18866">
        <v>0</v>
      </c>
      <c r="H18866">
        <v>0</v>
      </c>
      <c r="I18866">
        <v>0</v>
      </c>
    </row>
    <row r="18867" spans="1:9" hidden="1" x14ac:dyDescent="0.3">
      <c r="A18867" s="1" t="s">
        <v>159</v>
      </c>
      <c r="B18867" s="1" t="s">
        <v>422</v>
      </c>
      <c r="C18867">
        <v>26.07</v>
      </c>
      <c r="D18867">
        <v>-81.427899999999994</v>
      </c>
      <c r="E18867" s="1" t="s">
        <v>45</v>
      </c>
      <c r="F18867" t="s">
        <v>10667</v>
      </c>
      <c r="G18867">
        <v>0</v>
      </c>
      <c r="H18867">
        <v>0</v>
      </c>
      <c r="I18867">
        <v>0</v>
      </c>
    </row>
    <row r="18868" spans="1:9" hidden="1" x14ac:dyDescent="0.3">
      <c r="A18868" s="1" t="s">
        <v>159</v>
      </c>
      <c r="B18868" s="1" t="s">
        <v>422</v>
      </c>
      <c r="C18868">
        <v>26.07</v>
      </c>
      <c r="D18868">
        <v>-81.427899999999994</v>
      </c>
      <c r="E18868" s="1" t="s">
        <v>46</v>
      </c>
      <c r="F18868" t="s">
        <v>10882</v>
      </c>
      <c r="G18868">
        <v>0</v>
      </c>
      <c r="H18868">
        <v>0</v>
      </c>
      <c r="I18868">
        <v>0</v>
      </c>
    </row>
    <row r="18869" spans="1:9" hidden="1" x14ac:dyDescent="0.3">
      <c r="A18869" s="1" t="s">
        <v>159</v>
      </c>
      <c r="B18869" s="1" t="s">
        <v>422</v>
      </c>
      <c r="C18869">
        <v>26.07</v>
      </c>
      <c r="D18869">
        <v>-81.427899999999994</v>
      </c>
      <c r="E18869" s="1" t="s">
        <v>47</v>
      </c>
      <c r="F18869" t="s">
        <v>11088</v>
      </c>
      <c r="G18869">
        <v>0</v>
      </c>
      <c r="H18869">
        <v>0</v>
      </c>
      <c r="I18869">
        <v>0</v>
      </c>
    </row>
    <row r="18870" spans="1:9" hidden="1" x14ac:dyDescent="0.3">
      <c r="A18870" s="1" t="s">
        <v>159</v>
      </c>
      <c r="B18870" s="1" t="s">
        <v>422</v>
      </c>
      <c r="C18870">
        <v>26.07</v>
      </c>
      <c r="D18870">
        <v>-81.427899999999994</v>
      </c>
      <c r="E18870" s="1" t="s">
        <v>48</v>
      </c>
      <c r="F18870" t="s">
        <v>11877</v>
      </c>
      <c r="G18870">
        <v>0</v>
      </c>
      <c r="H18870">
        <v>0</v>
      </c>
      <c r="I18870">
        <v>0</v>
      </c>
    </row>
    <row r="18871" spans="1:9" hidden="1" x14ac:dyDescent="0.3">
      <c r="A18871" s="1" t="s">
        <v>159</v>
      </c>
      <c r="B18871" s="1" t="s">
        <v>422</v>
      </c>
      <c r="C18871">
        <v>26.07</v>
      </c>
      <c r="D18871">
        <v>-81.427899999999994</v>
      </c>
      <c r="E18871" s="1" t="s">
        <v>49</v>
      </c>
      <c r="F18871" t="s">
        <v>12049</v>
      </c>
      <c r="G18871">
        <v>0</v>
      </c>
      <c r="H18871">
        <v>0</v>
      </c>
      <c r="I18871">
        <v>0</v>
      </c>
    </row>
    <row r="18872" spans="1:9" hidden="1" x14ac:dyDescent="0.3">
      <c r="A18872" s="1" t="s">
        <v>159</v>
      </c>
      <c r="B18872" s="1" t="s">
        <v>422</v>
      </c>
      <c r="C18872">
        <v>26.07</v>
      </c>
      <c r="D18872">
        <v>-81.427899999999994</v>
      </c>
      <c r="E18872" s="1" t="s">
        <v>50</v>
      </c>
      <c r="F18872" t="s">
        <v>12198</v>
      </c>
      <c r="G18872">
        <v>0</v>
      </c>
      <c r="H18872">
        <v>0</v>
      </c>
      <c r="I18872">
        <v>0</v>
      </c>
    </row>
    <row r="18873" spans="1:9" hidden="1" x14ac:dyDescent="0.3">
      <c r="A18873" s="1" t="s">
        <v>159</v>
      </c>
      <c r="B18873" s="1" t="s">
        <v>422</v>
      </c>
      <c r="C18873">
        <v>26.07</v>
      </c>
      <c r="D18873">
        <v>-81.427899999999994</v>
      </c>
      <c r="E18873" s="1" t="s">
        <v>51</v>
      </c>
      <c r="F18873" t="s">
        <v>12337</v>
      </c>
      <c r="G18873">
        <v>0</v>
      </c>
      <c r="H18873">
        <v>0</v>
      </c>
      <c r="I18873">
        <v>0</v>
      </c>
    </row>
    <row r="18874" spans="1:9" hidden="1" x14ac:dyDescent="0.3">
      <c r="A18874" s="1" t="s">
        <v>159</v>
      </c>
      <c r="B18874" s="1" t="s">
        <v>422</v>
      </c>
      <c r="C18874">
        <v>26.07</v>
      </c>
      <c r="D18874">
        <v>-81.427899999999994</v>
      </c>
      <c r="E18874" s="1" t="s">
        <v>52</v>
      </c>
      <c r="F18874" t="s">
        <v>11292</v>
      </c>
      <c r="G18874">
        <v>0</v>
      </c>
      <c r="H18874">
        <v>0</v>
      </c>
      <c r="I18874">
        <v>0</v>
      </c>
    </row>
    <row r="18875" spans="1:9" hidden="1" x14ac:dyDescent="0.3">
      <c r="A18875" s="1" t="s">
        <v>159</v>
      </c>
      <c r="B18875" s="1" t="s">
        <v>422</v>
      </c>
      <c r="C18875">
        <v>26.07</v>
      </c>
      <c r="D18875">
        <v>-81.427899999999994</v>
      </c>
      <c r="E18875" s="1" t="s">
        <v>53</v>
      </c>
      <c r="F18875" t="s">
        <v>11490</v>
      </c>
      <c r="G18875">
        <v>0</v>
      </c>
      <c r="H18875">
        <v>0</v>
      </c>
      <c r="I18875">
        <v>0</v>
      </c>
    </row>
    <row r="18876" spans="1:9" hidden="1" x14ac:dyDescent="0.3">
      <c r="A18876" s="1" t="s">
        <v>159</v>
      </c>
      <c r="B18876" s="1" t="s">
        <v>422</v>
      </c>
      <c r="C18876">
        <v>26.07</v>
      </c>
      <c r="D18876">
        <v>-81.427899999999994</v>
      </c>
      <c r="E18876" s="1" t="s">
        <v>54</v>
      </c>
      <c r="F18876" t="s">
        <v>11685</v>
      </c>
      <c r="G18876">
        <v>0</v>
      </c>
      <c r="H18876">
        <v>0</v>
      </c>
      <c r="I18876">
        <v>0</v>
      </c>
    </row>
    <row r="18877" spans="1:9" hidden="1" x14ac:dyDescent="0.3">
      <c r="A18877" s="1" t="s">
        <v>159</v>
      </c>
      <c r="B18877" s="1" t="s">
        <v>422</v>
      </c>
      <c r="C18877">
        <v>26.07</v>
      </c>
      <c r="D18877">
        <v>-81.427899999999994</v>
      </c>
      <c r="E18877" s="1" t="s">
        <v>21548</v>
      </c>
      <c r="F18877" t="s">
        <v>21911</v>
      </c>
      <c r="G18877">
        <v>0</v>
      </c>
      <c r="H18877">
        <v>0</v>
      </c>
      <c r="I18877">
        <v>0</v>
      </c>
    </row>
    <row r="18878" spans="1:9" hidden="1" x14ac:dyDescent="0.3">
      <c r="A18878" s="1" t="s">
        <v>159</v>
      </c>
      <c r="B18878" s="1" t="s">
        <v>423</v>
      </c>
      <c r="C18878">
        <v>27.8764</v>
      </c>
      <c r="D18878">
        <v>-82.777900000000002</v>
      </c>
      <c r="E18878" s="1" t="s">
        <v>4</v>
      </c>
      <c r="F18878" t="s">
        <v>1080</v>
      </c>
      <c r="G18878">
        <v>0</v>
      </c>
      <c r="H18878">
        <v>0</v>
      </c>
      <c r="I18878">
        <v>0</v>
      </c>
    </row>
    <row r="18879" spans="1:9" hidden="1" x14ac:dyDescent="0.3">
      <c r="A18879" s="1" t="s">
        <v>159</v>
      </c>
      <c r="B18879" s="1" t="s">
        <v>423</v>
      </c>
      <c r="C18879">
        <v>27.8764</v>
      </c>
      <c r="D18879">
        <v>-82.777900000000002</v>
      </c>
      <c r="E18879" s="1" t="s">
        <v>5</v>
      </c>
      <c r="F18879" t="s">
        <v>1322</v>
      </c>
      <c r="G18879">
        <v>0</v>
      </c>
      <c r="H18879">
        <v>0</v>
      </c>
      <c r="I18879">
        <v>0</v>
      </c>
    </row>
    <row r="18880" spans="1:9" hidden="1" x14ac:dyDescent="0.3">
      <c r="A18880" s="1" t="s">
        <v>159</v>
      </c>
      <c r="B18880" s="1" t="s">
        <v>423</v>
      </c>
      <c r="C18880">
        <v>27.8764</v>
      </c>
      <c r="D18880">
        <v>-82.777900000000002</v>
      </c>
      <c r="E18880" s="1" t="s">
        <v>6</v>
      </c>
      <c r="F18880" t="s">
        <v>1563</v>
      </c>
      <c r="G18880">
        <v>0</v>
      </c>
      <c r="H18880">
        <v>0</v>
      </c>
      <c r="I18880">
        <v>0</v>
      </c>
    </row>
    <row r="18881" spans="1:9" hidden="1" x14ac:dyDescent="0.3">
      <c r="A18881" s="1" t="s">
        <v>159</v>
      </c>
      <c r="B18881" s="1" t="s">
        <v>423</v>
      </c>
      <c r="C18881">
        <v>27.8764</v>
      </c>
      <c r="D18881">
        <v>-82.777900000000002</v>
      </c>
      <c r="E18881" s="1" t="s">
        <v>7</v>
      </c>
      <c r="F18881" t="s">
        <v>1804</v>
      </c>
      <c r="G18881">
        <v>0</v>
      </c>
      <c r="H18881">
        <v>0</v>
      </c>
      <c r="I18881">
        <v>0</v>
      </c>
    </row>
    <row r="18882" spans="1:9" hidden="1" x14ac:dyDescent="0.3">
      <c r="A18882" s="1" t="s">
        <v>159</v>
      </c>
      <c r="B18882" s="1" t="s">
        <v>423</v>
      </c>
      <c r="C18882">
        <v>27.8764</v>
      </c>
      <c r="D18882">
        <v>-82.777900000000002</v>
      </c>
      <c r="E18882" s="1" t="s">
        <v>8</v>
      </c>
      <c r="F18882" t="s">
        <v>2042</v>
      </c>
      <c r="G18882">
        <v>0</v>
      </c>
      <c r="H18882">
        <v>0</v>
      </c>
      <c r="I18882">
        <v>0</v>
      </c>
    </row>
    <row r="18883" spans="1:9" hidden="1" x14ac:dyDescent="0.3">
      <c r="A18883" s="1" t="s">
        <v>159</v>
      </c>
      <c r="B18883" s="1" t="s">
        <v>423</v>
      </c>
      <c r="C18883">
        <v>27.8764</v>
      </c>
      <c r="D18883">
        <v>-82.777900000000002</v>
      </c>
      <c r="E18883" s="1" t="s">
        <v>9</v>
      </c>
      <c r="F18883" t="s">
        <v>2280</v>
      </c>
      <c r="G18883">
        <v>0</v>
      </c>
      <c r="H18883">
        <v>0</v>
      </c>
      <c r="I18883">
        <v>0</v>
      </c>
    </row>
    <row r="18884" spans="1:9" hidden="1" x14ac:dyDescent="0.3">
      <c r="A18884" s="1" t="s">
        <v>159</v>
      </c>
      <c r="B18884" s="1" t="s">
        <v>423</v>
      </c>
      <c r="C18884">
        <v>27.8764</v>
      </c>
      <c r="D18884">
        <v>-82.777900000000002</v>
      </c>
      <c r="E18884" s="1" t="s">
        <v>10</v>
      </c>
      <c r="F18884" t="s">
        <v>2518</v>
      </c>
      <c r="G18884">
        <v>0</v>
      </c>
      <c r="H18884">
        <v>0</v>
      </c>
      <c r="I18884">
        <v>0</v>
      </c>
    </row>
    <row r="18885" spans="1:9" hidden="1" x14ac:dyDescent="0.3">
      <c r="A18885" s="1" t="s">
        <v>159</v>
      </c>
      <c r="B18885" s="1" t="s">
        <v>423</v>
      </c>
      <c r="C18885">
        <v>27.8764</v>
      </c>
      <c r="D18885">
        <v>-82.777900000000002</v>
      </c>
      <c r="E18885" s="1" t="s">
        <v>11</v>
      </c>
      <c r="F18885" t="s">
        <v>2756</v>
      </c>
      <c r="G18885">
        <v>0</v>
      </c>
      <c r="H18885">
        <v>0</v>
      </c>
      <c r="I18885">
        <v>0</v>
      </c>
    </row>
    <row r="18886" spans="1:9" hidden="1" x14ac:dyDescent="0.3">
      <c r="A18886" s="1" t="s">
        <v>159</v>
      </c>
      <c r="B18886" s="1" t="s">
        <v>423</v>
      </c>
      <c r="C18886">
        <v>27.8764</v>
      </c>
      <c r="D18886">
        <v>-82.777900000000002</v>
      </c>
      <c r="E18886" s="1" t="s">
        <v>12</v>
      </c>
      <c r="F18886" t="s">
        <v>2994</v>
      </c>
      <c r="G18886">
        <v>0</v>
      </c>
      <c r="H18886">
        <v>0</v>
      </c>
      <c r="I18886">
        <v>0</v>
      </c>
    </row>
    <row r="18887" spans="1:9" hidden="1" x14ac:dyDescent="0.3">
      <c r="A18887" s="1" t="s">
        <v>159</v>
      </c>
      <c r="B18887" s="1" t="s">
        <v>423</v>
      </c>
      <c r="C18887">
        <v>27.8764</v>
      </c>
      <c r="D18887">
        <v>-82.777900000000002</v>
      </c>
      <c r="E18887" s="1" t="s">
        <v>13</v>
      </c>
      <c r="F18887" t="s">
        <v>3231</v>
      </c>
      <c r="G18887">
        <v>0</v>
      </c>
      <c r="H18887">
        <v>0</v>
      </c>
      <c r="I18887">
        <v>0</v>
      </c>
    </row>
    <row r="18888" spans="1:9" hidden="1" x14ac:dyDescent="0.3">
      <c r="A18888" s="1" t="s">
        <v>159</v>
      </c>
      <c r="B18888" s="1" t="s">
        <v>423</v>
      </c>
      <c r="C18888">
        <v>27.8764</v>
      </c>
      <c r="D18888">
        <v>-82.777900000000002</v>
      </c>
      <c r="E18888" s="1" t="s">
        <v>14</v>
      </c>
      <c r="F18888" t="s">
        <v>3467</v>
      </c>
      <c r="G18888">
        <v>0</v>
      </c>
      <c r="H18888">
        <v>0</v>
      </c>
      <c r="I18888">
        <v>0</v>
      </c>
    </row>
    <row r="18889" spans="1:9" hidden="1" x14ac:dyDescent="0.3">
      <c r="A18889" s="1" t="s">
        <v>159</v>
      </c>
      <c r="B18889" s="1" t="s">
        <v>423</v>
      </c>
      <c r="C18889">
        <v>27.8764</v>
      </c>
      <c r="D18889">
        <v>-82.777900000000002</v>
      </c>
      <c r="E18889" s="1" t="s">
        <v>15</v>
      </c>
      <c r="F18889" t="s">
        <v>3703</v>
      </c>
      <c r="G18889">
        <v>0</v>
      </c>
      <c r="H18889">
        <v>0</v>
      </c>
      <c r="I18889">
        <v>0</v>
      </c>
    </row>
    <row r="18890" spans="1:9" hidden="1" x14ac:dyDescent="0.3">
      <c r="A18890" s="1" t="s">
        <v>159</v>
      </c>
      <c r="B18890" s="1" t="s">
        <v>423</v>
      </c>
      <c r="C18890">
        <v>27.8764</v>
      </c>
      <c r="D18890">
        <v>-82.777900000000002</v>
      </c>
      <c r="E18890" s="1" t="s">
        <v>16</v>
      </c>
      <c r="F18890" t="s">
        <v>3938</v>
      </c>
      <c r="G18890">
        <v>0</v>
      </c>
      <c r="H18890">
        <v>0</v>
      </c>
      <c r="I18890">
        <v>0</v>
      </c>
    </row>
    <row r="18891" spans="1:9" hidden="1" x14ac:dyDescent="0.3">
      <c r="A18891" s="1" t="s">
        <v>159</v>
      </c>
      <c r="B18891" s="1" t="s">
        <v>423</v>
      </c>
      <c r="C18891">
        <v>27.8764</v>
      </c>
      <c r="D18891">
        <v>-82.777900000000002</v>
      </c>
      <c r="E18891" s="1" t="s">
        <v>17</v>
      </c>
      <c r="F18891" t="s">
        <v>4173</v>
      </c>
      <c r="G18891">
        <v>0</v>
      </c>
      <c r="H18891">
        <v>0</v>
      </c>
      <c r="I18891">
        <v>0</v>
      </c>
    </row>
    <row r="18892" spans="1:9" hidden="1" x14ac:dyDescent="0.3">
      <c r="A18892" s="1" t="s">
        <v>159</v>
      </c>
      <c r="B18892" s="1" t="s">
        <v>423</v>
      </c>
      <c r="C18892">
        <v>27.8764</v>
      </c>
      <c r="D18892">
        <v>-82.777900000000002</v>
      </c>
      <c r="E18892" s="1" t="s">
        <v>18</v>
      </c>
      <c r="F18892" t="s">
        <v>4408</v>
      </c>
      <c r="G18892">
        <v>0</v>
      </c>
      <c r="H18892">
        <v>0</v>
      </c>
      <c r="I18892">
        <v>0</v>
      </c>
    </row>
    <row r="18893" spans="1:9" hidden="1" x14ac:dyDescent="0.3">
      <c r="A18893" s="1" t="s">
        <v>159</v>
      </c>
      <c r="B18893" s="1" t="s">
        <v>423</v>
      </c>
      <c r="C18893">
        <v>27.8764</v>
      </c>
      <c r="D18893">
        <v>-82.777900000000002</v>
      </c>
      <c r="E18893" s="1" t="s">
        <v>19</v>
      </c>
      <c r="F18893" t="s">
        <v>4643</v>
      </c>
      <c r="G18893">
        <v>0</v>
      </c>
      <c r="H18893">
        <v>0</v>
      </c>
      <c r="I18893">
        <v>0</v>
      </c>
    </row>
    <row r="18894" spans="1:9" hidden="1" x14ac:dyDescent="0.3">
      <c r="A18894" s="1" t="s">
        <v>159</v>
      </c>
      <c r="B18894" s="1" t="s">
        <v>423</v>
      </c>
      <c r="C18894">
        <v>27.8764</v>
      </c>
      <c r="D18894">
        <v>-82.777900000000002</v>
      </c>
      <c r="E18894" s="1" t="s">
        <v>20</v>
      </c>
      <c r="F18894" t="s">
        <v>4878</v>
      </c>
      <c r="G18894">
        <v>0</v>
      </c>
      <c r="H18894">
        <v>0</v>
      </c>
      <c r="I18894">
        <v>0</v>
      </c>
    </row>
    <row r="18895" spans="1:9" hidden="1" x14ac:dyDescent="0.3">
      <c r="A18895" s="1" t="s">
        <v>159</v>
      </c>
      <c r="B18895" s="1" t="s">
        <v>423</v>
      </c>
      <c r="C18895">
        <v>27.8764</v>
      </c>
      <c r="D18895">
        <v>-82.777900000000002</v>
      </c>
      <c r="E18895" s="1" t="s">
        <v>21</v>
      </c>
      <c r="F18895" t="s">
        <v>5113</v>
      </c>
      <c r="G18895">
        <v>0</v>
      </c>
      <c r="H18895">
        <v>0</v>
      </c>
      <c r="I18895">
        <v>0</v>
      </c>
    </row>
    <row r="18896" spans="1:9" hidden="1" x14ac:dyDescent="0.3">
      <c r="A18896" s="1" t="s">
        <v>159</v>
      </c>
      <c r="B18896" s="1" t="s">
        <v>423</v>
      </c>
      <c r="C18896">
        <v>27.8764</v>
      </c>
      <c r="D18896">
        <v>-82.777900000000002</v>
      </c>
      <c r="E18896" s="1" t="s">
        <v>22</v>
      </c>
      <c r="F18896" t="s">
        <v>5348</v>
      </c>
      <c r="G18896">
        <v>0</v>
      </c>
      <c r="H18896">
        <v>0</v>
      </c>
      <c r="I18896">
        <v>0</v>
      </c>
    </row>
    <row r="18897" spans="1:9" hidden="1" x14ac:dyDescent="0.3">
      <c r="A18897" s="1" t="s">
        <v>159</v>
      </c>
      <c r="B18897" s="1" t="s">
        <v>423</v>
      </c>
      <c r="C18897">
        <v>27.8764</v>
      </c>
      <c r="D18897">
        <v>-82.777900000000002</v>
      </c>
      <c r="E18897" s="1" t="s">
        <v>23</v>
      </c>
      <c r="F18897" t="s">
        <v>5583</v>
      </c>
      <c r="G18897">
        <v>0</v>
      </c>
      <c r="H18897">
        <v>0</v>
      </c>
      <c r="I18897">
        <v>0</v>
      </c>
    </row>
    <row r="18898" spans="1:9" hidden="1" x14ac:dyDescent="0.3">
      <c r="A18898" s="1" t="s">
        <v>159</v>
      </c>
      <c r="B18898" s="1" t="s">
        <v>423</v>
      </c>
      <c r="C18898">
        <v>27.8764</v>
      </c>
      <c r="D18898">
        <v>-82.777900000000002</v>
      </c>
      <c r="E18898" s="1" t="s">
        <v>24</v>
      </c>
      <c r="F18898" t="s">
        <v>5817</v>
      </c>
      <c r="G18898">
        <v>0</v>
      </c>
      <c r="H18898">
        <v>0</v>
      </c>
      <c r="I18898">
        <v>0</v>
      </c>
    </row>
    <row r="18899" spans="1:9" hidden="1" x14ac:dyDescent="0.3">
      <c r="A18899" s="1" t="s">
        <v>159</v>
      </c>
      <c r="B18899" s="1" t="s">
        <v>423</v>
      </c>
      <c r="C18899">
        <v>27.8764</v>
      </c>
      <c r="D18899">
        <v>-82.777900000000002</v>
      </c>
      <c r="E18899" s="1" t="s">
        <v>25</v>
      </c>
      <c r="F18899" t="s">
        <v>6051</v>
      </c>
      <c r="G18899">
        <v>0</v>
      </c>
      <c r="H18899">
        <v>0</v>
      </c>
      <c r="I18899">
        <v>0</v>
      </c>
    </row>
    <row r="18900" spans="1:9" hidden="1" x14ac:dyDescent="0.3">
      <c r="A18900" s="1" t="s">
        <v>159</v>
      </c>
      <c r="B18900" s="1" t="s">
        <v>423</v>
      </c>
      <c r="C18900">
        <v>27.8764</v>
      </c>
      <c r="D18900">
        <v>-82.777900000000002</v>
      </c>
      <c r="E18900" s="1" t="s">
        <v>26</v>
      </c>
      <c r="F18900" t="s">
        <v>6285</v>
      </c>
      <c r="G18900">
        <v>0</v>
      </c>
      <c r="H18900">
        <v>0</v>
      </c>
      <c r="I18900">
        <v>0</v>
      </c>
    </row>
    <row r="18901" spans="1:9" hidden="1" x14ac:dyDescent="0.3">
      <c r="A18901" s="1" t="s">
        <v>159</v>
      </c>
      <c r="B18901" s="1" t="s">
        <v>423</v>
      </c>
      <c r="C18901">
        <v>27.8764</v>
      </c>
      <c r="D18901">
        <v>-82.777900000000002</v>
      </c>
      <c r="E18901" s="1" t="s">
        <v>27</v>
      </c>
      <c r="F18901" t="s">
        <v>6519</v>
      </c>
      <c r="G18901">
        <v>0</v>
      </c>
      <c r="H18901">
        <v>0</v>
      </c>
      <c r="I18901">
        <v>0</v>
      </c>
    </row>
    <row r="18902" spans="1:9" hidden="1" x14ac:dyDescent="0.3">
      <c r="A18902" s="1" t="s">
        <v>159</v>
      </c>
      <c r="B18902" s="1" t="s">
        <v>423</v>
      </c>
      <c r="C18902">
        <v>27.8764</v>
      </c>
      <c r="D18902">
        <v>-82.777900000000002</v>
      </c>
      <c r="E18902" s="1" t="s">
        <v>28</v>
      </c>
      <c r="F18902" t="s">
        <v>6753</v>
      </c>
      <c r="G18902">
        <v>0</v>
      </c>
      <c r="H18902">
        <v>0</v>
      </c>
      <c r="I18902">
        <v>0</v>
      </c>
    </row>
    <row r="18903" spans="1:9" hidden="1" x14ac:dyDescent="0.3">
      <c r="A18903" s="1" t="s">
        <v>159</v>
      </c>
      <c r="B18903" s="1" t="s">
        <v>423</v>
      </c>
      <c r="C18903">
        <v>27.8764</v>
      </c>
      <c r="D18903">
        <v>-82.777900000000002</v>
      </c>
      <c r="E18903" s="1" t="s">
        <v>29</v>
      </c>
      <c r="F18903" t="s">
        <v>6987</v>
      </c>
      <c r="G18903">
        <v>0</v>
      </c>
      <c r="H18903">
        <v>0</v>
      </c>
      <c r="I18903">
        <v>0</v>
      </c>
    </row>
    <row r="18904" spans="1:9" hidden="1" x14ac:dyDescent="0.3">
      <c r="A18904" s="1" t="s">
        <v>159</v>
      </c>
      <c r="B18904" s="1" t="s">
        <v>423</v>
      </c>
      <c r="C18904">
        <v>27.8764</v>
      </c>
      <c r="D18904">
        <v>-82.777900000000002</v>
      </c>
      <c r="E18904" s="1" t="s">
        <v>30</v>
      </c>
      <c r="F18904" t="s">
        <v>7221</v>
      </c>
      <c r="G18904">
        <v>0</v>
      </c>
      <c r="H18904">
        <v>0</v>
      </c>
      <c r="I18904">
        <v>0</v>
      </c>
    </row>
    <row r="18905" spans="1:9" hidden="1" x14ac:dyDescent="0.3">
      <c r="A18905" s="1" t="s">
        <v>159</v>
      </c>
      <c r="B18905" s="1" t="s">
        <v>423</v>
      </c>
      <c r="C18905">
        <v>27.8764</v>
      </c>
      <c r="D18905">
        <v>-82.777900000000002</v>
      </c>
      <c r="E18905" s="1" t="s">
        <v>31</v>
      </c>
      <c r="F18905" t="s">
        <v>7455</v>
      </c>
      <c r="G18905">
        <v>0</v>
      </c>
      <c r="H18905">
        <v>0</v>
      </c>
      <c r="I18905">
        <v>0</v>
      </c>
    </row>
    <row r="18906" spans="1:9" hidden="1" x14ac:dyDescent="0.3">
      <c r="A18906" s="1" t="s">
        <v>159</v>
      </c>
      <c r="B18906" s="1" t="s">
        <v>423</v>
      </c>
      <c r="C18906">
        <v>27.8764</v>
      </c>
      <c r="D18906">
        <v>-82.777900000000002</v>
      </c>
      <c r="E18906" s="1" t="s">
        <v>32</v>
      </c>
      <c r="F18906" t="s">
        <v>7689</v>
      </c>
      <c r="G18906">
        <v>0</v>
      </c>
      <c r="H18906">
        <v>0</v>
      </c>
      <c r="I18906">
        <v>0</v>
      </c>
    </row>
    <row r="18907" spans="1:9" hidden="1" x14ac:dyDescent="0.3">
      <c r="A18907" s="1" t="s">
        <v>159</v>
      </c>
      <c r="B18907" s="1" t="s">
        <v>423</v>
      </c>
      <c r="C18907">
        <v>27.8764</v>
      </c>
      <c r="D18907">
        <v>-82.777900000000002</v>
      </c>
      <c r="E18907" s="1" t="s">
        <v>33</v>
      </c>
      <c r="F18907" t="s">
        <v>7923</v>
      </c>
      <c r="G18907">
        <v>0</v>
      </c>
      <c r="H18907">
        <v>0</v>
      </c>
      <c r="I18907">
        <v>0</v>
      </c>
    </row>
    <row r="18908" spans="1:9" hidden="1" x14ac:dyDescent="0.3">
      <c r="A18908" s="1" t="s">
        <v>159</v>
      </c>
      <c r="B18908" s="1" t="s">
        <v>423</v>
      </c>
      <c r="C18908">
        <v>27.8764</v>
      </c>
      <c r="D18908">
        <v>-82.777900000000002</v>
      </c>
      <c r="E18908" s="1" t="s">
        <v>34</v>
      </c>
      <c r="F18908" t="s">
        <v>8155</v>
      </c>
      <c r="G18908">
        <v>0</v>
      </c>
      <c r="H18908">
        <v>0</v>
      </c>
      <c r="I18908">
        <v>0</v>
      </c>
    </row>
    <row r="18909" spans="1:9" hidden="1" x14ac:dyDescent="0.3">
      <c r="A18909" s="1" t="s">
        <v>159</v>
      </c>
      <c r="B18909" s="1" t="s">
        <v>423</v>
      </c>
      <c r="C18909">
        <v>27.8764</v>
      </c>
      <c r="D18909">
        <v>-82.777900000000002</v>
      </c>
      <c r="E18909" s="1" t="s">
        <v>35</v>
      </c>
      <c r="F18909" t="s">
        <v>8387</v>
      </c>
      <c r="G18909">
        <v>0</v>
      </c>
      <c r="H18909">
        <v>0</v>
      </c>
      <c r="I18909">
        <v>0</v>
      </c>
    </row>
    <row r="18910" spans="1:9" hidden="1" x14ac:dyDescent="0.3">
      <c r="A18910" s="1" t="s">
        <v>159</v>
      </c>
      <c r="B18910" s="1" t="s">
        <v>423</v>
      </c>
      <c r="C18910">
        <v>27.8764</v>
      </c>
      <c r="D18910">
        <v>-82.777900000000002</v>
      </c>
      <c r="E18910" s="1" t="s">
        <v>36</v>
      </c>
      <c r="F18910" t="s">
        <v>8619</v>
      </c>
      <c r="G18910">
        <v>0</v>
      </c>
      <c r="H18910">
        <v>0</v>
      </c>
      <c r="I18910">
        <v>0</v>
      </c>
    </row>
    <row r="18911" spans="1:9" hidden="1" x14ac:dyDescent="0.3">
      <c r="A18911" s="1" t="s">
        <v>159</v>
      </c>
      <c r="B18911" s="1" t="s">
        <v>423</v>
      </c>
      <c r="C18911">
        <v>27.8764</v>
      </c>
      <c r="D18911">
        <v>-82.777900000000002</v>
      </c>
      <c r="E18911" s="1" t="s">
        <v>37</v>
      </c>
      <c r="F18911" t="s">
        <v>8850</v>
      </c>
      <c r="G18911">
        <v>0</v>
      </c>
      <c r="H18911">
        <v>0</v>
      </c>
      <c r="I18911">
        <v>0</v>
      </c>
    </row>
    <row r="18912" spans="1:9" hidden="1" x14ac:dyDescent="0.3">
      <c r="A18912" s="1" t="s">
        <v>159</v>
      </c>
      <c r="B18912" s="1" t="s">
        <v>423</v>
      </c>
      <c r="C18912">
        <v>27.8764</v>
      </c>
      <c r="D18912">
        <v>-82.777900000000002</v>
      </c>
      <c r="E18912" s="1" t="s">
        <v>38</v>
      </c>
      <c r="F18912" t="s">
        <v>9081</v>
      </c>
      <c r="G18912">
        <v>0</v>
      </c>
      <c r="H18912">
        <v>0</v>
      </c>
      <c r="I18912">
        <v>0</v>
      </c>
    </row>
    <row r="18913" spans="1:9" hidden="1" x14ac:dyDescent="0.3">
      <c r="A18913" s="1" t="s">
        <v>159</v>
      </c>
      <c r="B18913" s="1" t="s">
        <v>423</v>
      </c>
      <c r="C18913">
        <v>27.8764</v>
      </c>
      <c r="D18913">
        <v>-82.777900000000002</v>
      </c>
      <c r="E18913" s="1" t="s">
        <v>39</v>
      </c>
      <c r="F18913" t="s">
        <v>9312</v>
      </c>
      <c r="G18913">
        <v>0</v>
      </c>
      <c r="H18913">
        <v>0</v>
      </c>
      <c r="I18913">
        <v>0</v>
      </c>
    </row>
    <row r="18914" spans="1:9" hidden="1" x14ac:dyDescent="0.3">
      <c r="A18914" s="1" t="s">
        <v>159</v>
      </c>
      <c r="B18914" s="1" t="s">
        <v>423</v>
      </c>
      <c r="C18914">
        <v>27.8764</v>
      </c>
      <c r="D18914">
        <v>-82.777900000000002</v>
      </c>
      <c r="E18914" s="1" t="s">
        <v>40</v>
      </c>
      <c r="F18914" t="s">
        <v>9543</v>
      </c>
      <c r="G18914">
        <v>0</v>
      </c>
      <c r="H18914">
        <v>0</v>
      </c>
      <c r="I18914">
        <v>0</v>
      </c>
    </row>
    <row r="18915" spans="1:9" hidden="1" x14ac:dyDescent="0.3">
      <c r="A18915" s="1" t="s">
        <v>159</v>
      </c>
      <c r="B18915" s="1" t="s">
        <v>423</v>
      </c>
      <c r="C18915">
        <v>27.8764</v>
      </c>
      <c r="D18915">
        <v>-82.777900000000002</v>
      </c>
      <c r="E18915" s="1" t="s">
        <v>41</v>
      </c>
      <c r="F18915" t="s">
        <v>9774</v>
      </c>
      <c r="G18915">
        <v>0</v>
      </c>
      <c r="H18915">
        <v>0</v>
      </c>
      <c r="I18915">
        <v>0</v>
      </c>
    </row>
    <row r="18916" spans="1:9" hidden="1" x14ac:dyDescent="0.3">
      <c r="A18916" s="1" t="s">
        <v>159</v>
      </c>
      <c r="B18916" s="1" t="s">
        <v>423</v>
      </c>
      <c r="C18916">
        <v>27.8764</v>
      </c>
      <c r="D18916">
        <v>-82.777900000000002</v>
      </c>
      <c r="E18916" s="1" t="s">
        <v>42</v>
      </c>
      <c r="F18916" t="s">
        <v>10003</v>
      </c>
      <c r="G18916">
        <v>0</v>
      </c>
      <c r="H18916">
        <v>0</v>
      </c>
      <c r="I18916">
        <v>0</v>
      </c>
    </row>
    <row r="18917" spans="1:9" hidden="1" x14ac:dyDescent="0.3">
      <c r="A18917" s="1" t="s">
        <v>159</v>
      </c>
      <c r="B18917" s="1" t="s">
        <v>423</v>
      </c>
      <c r="C18917">
        <v>27.8764</v>
      </c>
      <c r="D18917">
        <v>-82.777900000000002</v>
      </c>
      <c r="E18917" s="1" t="s">
        <v>43</v>
      </c>
      <c r="F18917" t="s">
        <v>10231</v>
      </c>
      <c r="G18917">
        <v>0</v>
      </c>
      <c r="H18917">
        <v>0</v>
      </c>
      <c r="I18917">
        <v>0</v>
      </c>
    </row>
    <row r="18918" spans="1:9" hidden="1" x14ac:dyDescent="0.3">
      <c r="A18918" s="1" t="s">
        <v>159</v>
      </c>
      <c r="B18918" s="1" t="s">
        <v>423</v>
      </c>
      <c r="C18918">
        <v>27.8764</v>
      </c>
      <c r="D18918">
        <v>-82.777900000000002</v>
      </c>
      <c r="E18918" s="1" t="s">
        <v>44</v>
      </c>
      <c r="F18918" t="s">
        <v>10452</v>
      </c>
      <c r="G18918">
        <v>0</v>
      </c>
      <c r="H18918">
        <v>0</v>
      </c>
      <c r="I18918">
        <v>0</v>
      </c>
    </row>
    <row r="18919" spans="1:9" hidden="1" x14ac:dyDescent="0.3">
      <c r="A18919" s="1" t="s">
        <v>159</v>
      </c>
      <c r="B18919" s="1" t="s">
        <v>423</v>
      </c>
      <c r="C18919">
        <v>27.8764</v>
      </c>
      <c r="D18919">
        <v>-82.777900000000002</v>
      </c>
      <c r="E18919" s="1" t="s">
        <v>45</v>
      </c>
      <c r="F18919" t="s">
        <v>10668</v>
      </c>
      <c r="G18919">
        <v>0</v>
      </c>
      <c r="H18919">
        <v>0</v>
      </c>
      <c r="I18919">
        <v>0</v>
      </c>
    </row>
    <row r="18920" spans="1:9" hidden="1" x14ac:dyDescent="0.3">
      <c r="A18920" s="1" t="s">
        <v>159</v>
      </c>
      <c r="B18920" s="1" t="s">
        <v>423</v>
      </c>
      <c r="C18920">
        <v>27.8764</v>
      </c>
      <c r="D18920">
        <v>-82.777900000000002</v>
      </c>
      <c r="E18920" s="1" t="s">
        <v>46</v>
      </c>
      <c r="F18920" t="s">
        <v>10883</v>
      </c>
      <c r="G18920">
        <v>0</v>
      </c>
      <c r="H18920">
        <v>0</v>
      </c>
      <c r="I18920">
        <v>0</v>
      </c>
    </row>
    <row r="18921" spans="1:9" hidden="1" x14ac:dyDescent="0.3">
      <c r="A18921" s="1" t="s">
        <v>159</v>
      </c>
      <c r="B18921" s="1" t="s">
        <v>423</v>
      </c>
      <c r="C18921">
        <v>27.8764</v>
      </c>
      <c r="D18921">
        <v>-82.777900000000002</v>
      </c>
      <c r="E18921" s="1" t="s">
        <v>47</v>
      </c>
      <c r="F18921" t="s">
        <v>11089</v>
      </c>
      <c r="G18921">
        <v>0</v>
      </c>
      <c r="H18921">
        <v>0</v>
      </c>
      <c r="I18921">
        <v>0</v>
      </c>
    </row>
    <row r="18922" spans="1:9" hidden="1" x14ac:dyDescent="0.3">
      <c r="A18922" s="1" t="s">
        <v>159</v>
      </c>
      <c r="B18922" s="1" t="s">
        <v>423</v>
      </c>
      <c r="C18922">
        <v>27.8764</v>
      </c>
      <c r="D18922">
        <v>-82.777900000000002</v>
      </c>
      <c r="E18922" s="1" t="s">
        <v>48</v>
      </c>
      <c r="F18922" t="s">
        <v>11878</v>
      </c>
      <c r="G18922">
        <v>0</v>
      </c>
      <c r="H18922">
        <v>0</v>
      </c>
      <c r="I18922">
        <v>0</v>
      </c>
    </row>
    <row r="18923" spans="1:9" hidden="1" x14ac:dyDescent="0.3">
      <c r="A18923" s="1" t="s">
        <v>159</v>
      </c>
      <c r="B18923" s="1" t="s">
        <v>423</v>
      </c>
      <c r="C18923">
        <v>27.8764</v>
      </c>
      <c r="D18923">
        <v>-82.777900000000002</v>
      </c>
      <c r="E18923" s="1" t="s">
        <v>49</v>
      </c>
      <c r="F18923" t="s">
        <v>12050</v>
      </c>
      <c r="G18923">
        <v>0</v>
      </c>
      <c r="H18923">
        <v>0</v>
      </c>
      <c r="I18923">
        <v>0</v>
      </c>
    </row>
    <row r="18924" spans="1:9" hidden="1" x14ac:dyDescent="0.3">
      <c r="A18924" s="1" t="s">
        <v>159</v>
      </c>
      <c r="B18924" s="1" t="s">
        <v>423</v>
      </c>
      <c r="C18924">
        <v>27.8764</v>
      </c>
      <c r="D18924">
        <v>-82.777900000000002</v>
      </c>
      <c r="E18924" s="1" t="s">
        <v>50</v>
      </c>
      <c r="F18924" t="s">
        <v>12199</v>
      </c>
      <c r="G18924">
        <v>0</v>
      </c>
      <c r="H18924">
        <v>0</v>
      </c>
      <c r="I18924">
        <v>0</v>
      </c>
    </row>
    <row r="18925" spans="1:9" hidden="1" x14ac:dyDescent="0.3">
      <c r="A18925" s="1" t="s">
        <v>159</v>
      </c>
      <c r="B18925" s="1" t="s">
        <v>423</v>
      </c>
      <c r="C18925">
        <v>27.8764</v>
      </c>
      <c r="D18925">
        <v>-82.777900000000002</v>
      </c>
      <c r="E18925" s="1" t="s">
        <v>51</v>
      </c>
      <c r="F18925" t="s">
        <v>12338</v>
      </c>
      <c r="G18925">
        <v>0</v>
      </c>
      <c r="H18925">
        <v>0</v>
      </c>
      <c r="I18925">
        <v>0</v>
      </c>
    </row>
    <row r="18926" spans="1:9" hidden="1" x14ac:dyDescent="0.3">
      <c r="A18926" s="1" t="s">
        <v>159</v>
      </c>
      <c r="B18926" s="1" t="s">
        <v>423</v>
      </c>
      <c r="C18926">
        <v>27.8764</v>
      </c>
      <c r="D18926">
        <v>-82.777900000000002</v>
      </c>
      <c r="E18926" s="1" t="s">
        <v>52</v>
      </c>
      <c r="F18926" t="s">
        <v>11293</v>
      </c>
      <c r="G18926">
        <v>0</v>
      </c>
      <c r="H18926">
        <v>0</v>
      </c>
      <c r="I18926">
        <v>0</v>
      </c>
    </row>
    <row r="18927" spans="1:9" hidden="1" x14ac:dyDescent="0.3">
      <c r="A18927" s="1" t="s">
        <v>159</v>
      </c>
      <c r="B18927" s="1" t="s">
        <v>423</v>
      </c>
      <c r="C18927">
        <v>27.8764</v>
      </c>
      <c r="D18927">
        <v>-82.777900000000002</v>
      </c>
      <c r="E18927" s="1" t="s">
        <v>53</v>
      </c>
      <c r="F18927" t="s">
        <v>11491</v>
      </c>
      <c r="G18927">
        <v>0</v>
      </c>
      <c r="H18927">
        <v>0</v>
      </c>
      <c r="I18927">
        <v>0</v>
      </c>
    </row>
    <row r="18928" spans="1:9" hidden="1" x14ac:dyDescent="0.3">
      <c r="A18928" s="1" t="s">
        <v>159</v>
      </c>
      <c r="B18928" s="1" t="s">
        <v>423</v>
      </c>
      <c r="C18928">
        <v>27.8764</v>
      </c>
      <c r="D18928">
        <v>-82.777900000000002</v>
      </c>
      <c r="E18928" s="1" t="s">
        <v>54</v>
      </c>
      <c r="F18928" t="s">
        <v>11686</v>
      </c>
      <c r="G18928">
        <v>0</v>
      </c>
      <c r="H18928">
        <v>0</v>
      </c>
      <c r="I18928">
        <v>0</v>
      </c>
    </row>
    <row r="18929" spans="1:9" hidden="1" x14ac:dyDescent="0.3">
      <c r="A18929" s="1" t="s">
        <v>159</v>
      </c>
      <c r="B18929" s="1" t="s">
        <v>423</v>
      </c>
      <c r="C18929">
        <v>27.8764</v>
      </c>
      <c r="D18929">
        <v>-82.777900000000002</v>
      </c>
      <c r="E18929" s="1" t="s">
        <v>21548</v>
      </c>
      <c r="F18929" t="s">
        <v>21912</v>
      </c>
      <c r="G18929">
        <v>0</v>
      </c>
      <c r="H18929">
        <v>0</v>
      </c>
      <c r="I18929">
        <v>0</v>
      </c>
    </row>
    <row r="18930" spans="1:9" hidden="1" x14ac:dyDescent="0.3">
      <c r="A18930" s="1" t="s">
        <v>159</v>
      </c>
      <c r="B18930" s="1" t="s">
        <v>424</v>
      </c>
      <c r="C18930">
        <v>29.793800000000001</v>
      </c>
      <c r="D18930">
        <v>-82.494399999999999</v>
      </c>
      <c r="E18930" s="1" t="s">
        <v>4</v>
      </c>
      <c r="F18930" t="s">
        <v>1081</v>
      </c>
      <c r="G18930">
        <v>0</v>
      </c>
      <c r="H18930">
        <v>0</v>
      </c>
      <c r="I18930">
        <v>0</v>
      </c>
    </row>
    <row r="18931" spans="1:9" hidden="1" x14ac:dyDescent="0.3">
      <c r="A18931" s="1" t="s">
        <v>159</v>
      </c>
      <c r="B18931" s="1" t="s">
        <v>424</v>
      </c>
      <c r="C18931">
        <v>29.793800000000001</v>
      </c>
      <c r="D18931">
        <v>-82.494399999999999</v>
      </c>
      <c r="E18931" s="1" t="s">
        <v>5</v>
      </c>
      <c r="F18931" t="s">
        <v>1323</v>
      </c>
      <c r="G18931">
        <v>0</v>
      </c>
      <c r="H18931">
        <v>0</v>
      </c>
      <c r="I18931">
        <v>0</v>
      </c>
    </row>
    <row r="18932" spans="1:9" hidden="1" x14ac:dyDescent="0.3">
      <c r="A18932" s="1" t="s">
        <v>159</v>
      </c>
      <c r="B18932" s="1" t="s">
        <v>424</v>
      </c>
      <c r="C18932">
        <v>29.793800000000001</v>
      </c>
      <c r="D18932">
        <v>-82.494399999999999</v>
      </c>
      <c r="E18932" s="1" t="s">
        <v>6</v>
      </c>
      <c r="F18932" t="s">
        <v>1564</v>
      </c>
      <c r="G18932">
        <v>0</v>
      </c>
      <c r="H18932">
        <v>0</v>
      </c>
      <c r="I18932">
        <v>0</v>
      </c>
    </row>
    <row r="18933" spans="1:9" hidden="1" x14ac:dyDescent="0.3">
      <c r="A18933" s="1" t="s">
        <v>159</v>
      </c>
      <c r="B18933" s="1" t="s">
        <v>424</v>
      </c>
      <c r="C18933">
        <v>29.793800000000001</v>
      </c>
      <c r="D18933">
        <v>-82.494399999999999</v>
      </c>
      <c r="E18933" s="1" t="s">
        <v>7</v>
      </c>
      <c r="F18933" t="s">
        <v>1805</v>
      </c>
      <c r="G18933">
        <v>0</v>
      </c>
      <c r="H18933">
        <v>0</v>
      </c>
      <c r="I18933">
        <v>0</v>
      </c>
    </row>
    <row r="18934" spans="1:9" hidden="1" x14ac:dyDescent="0.3">
      <c r="A18934" s="1" t="s">
        <v>159</v>
      </c>
      <c r="B18934" s="1" t="s">
        <v>424</v>
      </c>
      <c r="C18934">
        <v>29.793800000000001</v>
      </c>
      <c r="D18934">
        <v>-82.494399999999999</v>
      </c>
      <c r="E18934" s="1" t="s">
        <v>8</v>
      </c>
      <c r="F18934" t="s">
        <v>2043</v>
      </c>
      <c r="G18934">
        <v>0</v>
      </c>
      <c r="H18934">
        <v>0</v>
      </c>
      <c r="I18934">
        <v>0</v>
      </c>
    </row>
    <row r="18935" spans="1:9" hidden="1" x14ac:dyDescent="0.3">
      <c r="A18935" s="1" t="s">
        <v>159</v>
      </c>
      <c r="B18935" s="1" t="s">
        <v>424</v>
      </c>
      <c r="C18935">
        <v>29.793800000000001</v>
      </c>
      <c r="D18935">
        <v>-82.494399999999999</v>
      </c>
      <c r="E18935" s="1" t="s">
        <v>9</v>
      </c>
      <c r="F18935" t="s">
        <v>2281</v>
      </c>
      <c r="G18935">
        <v>0</v>
      </c>
      <c r="H18935">
        <v>0</v>
      </c>
      <c r="I18935">
        <v>0</v>
      </c>
    </row>
    <row r="18936" spans="1:9" hidden="1" x14ac:dyDescent="0.3">
      <c r="A18936" s="1" t="s">
        <v>159</v>
      </c>
      <c r="B18936" s="1" t="s">
        <v>424</v>
      </c>
      <c r="C18936">
        <v>29.793800000000001</v>
      </c>
      <c r="D18936">
        <v>-82.494399999999999</v>
      </c>
      <c r="E18936" s="1" t="s">
        <v>10</v>
      </c>
      <c r="F18936" t="s">
        <v>2519</v>
      </c>
      <c r="G18936">
        <v>0</v>
      </c>
      <c r="H18936">
        <v>0</v>
      </c>
      <c r="I18936">
        <v>0</v>
      </c>
    </row>
    <row r="18937" spans="1:9" hidden="1" x14ac:dyDescent="0.3">
      <c r="A18937" s="1" t="s">
        <v>159</v>
      </c>
      <c r="B18937" s="1" t="s">
        <v>424</v>
      </c>
      <c r="C18937">
        <v>29.793800000000001</v>
      </c>
      <c r="D18937">
        <v>-82.494399999999999</v>
      </c>
      <c r="E18937" s="1" t="s">
        <v>11</v>
      </c>
      <c r="F18937" t="s">
        <v>2757</v>
      </c>
      <c r="G18937">
        <v>0</v>
      </c>
      <c r="H18937">
        <v>0</v>
      </c>
      <c r="I18937">
        <v>0</v>
      </c>
    </row>
    <row r="18938" spans="1:9" hidden="1" x14ac:dyDescent="0.3">
      <c r="A18938" s="1" t="s">
        <v>159</v>
      </c>
      <c r="B18938" s="1" t="s">
        <v>424</v>
      </c>
      <c r="C18938">
        <v>29.793800000000001</v>
      </c>
      <c r="D18938">
        <v>-82.494399999999999</v>
      </c>
      <c r="E18938" s="1" t="s">
        <v>12</v>
      </c>
      <c r="F18938" t="s">
        <v>2995</v>
      </c>
      <c r="G18938">
        <v>0</v>
      </c>
      <c r="H18938">
        <v>0</v>
      </c>
      <c r="I18938">
        <v>0</v>
      </c>
    </row>
    <row r="18939" spans="1:9" hidden="1" x14ac:dyDescent="0.3">
      <c r="A18939" s="1" t="s">
        <v>159</v>
      </c>
      <c r="B18939" s="1" t="s">
        <v>424</v>
      </c>
      <c r="C18939">
        <v>29.793800000000001</v>
      </c>
      <c r="D18939">
        <v>-82.494399999999999</v>
      </c>
      <c r="E18939" s="1" t="s">
        <v>13</v>
      </c>
      <c r="F18939" t="s">
        <v>3232</v>
      </c>
      <c r="G18939">
        <v>0</v>
      </c>
      <c r="H18939">
        <v>0</v>
      </c>
      <c r="I18939">
        <v>0</v>
      </c>
    </row>
    <row r="18940" spans="1:9" hidden="1" x14ac:dyDescent="0.3">
      <c r="A18940" s="1" t="s">
        <v>159</v>
      </c>
      <c r="B18940" s="1" t="s">
        <v>424</v>
      </c>
      <c r="C18940">
        <v>29.793800000000001</v>
      </c>
      <c r="D18940">
        <v>-82.494399999999999</v>
      </c>
      <c r="E18940" s="1" t="s">
        <v>14</v>
      </c>
      <c r="F18940" t="s">
        <v>3468</v>
      </c>
      <c r="G18940">
        <v>0</v>
      </c>
      <c r="H18940">
        <v>0</v>
      </c>
      <c r="I18940">
        <v>0</v>
      </c>
    </row>
    <row r="18941" spans="1:9" hidden="1" x14ac:dyDescent="0.3">
      <c r="A18941" s="1" t="s">
        <v>159</v>
      </c>
      <c r="B18941" s="1" t="s">
        <v>424</v>
      </c>
      <c r="C18941">
        <v>29.793800000000001</v>
      </c>
      <c r="D18941">
        <v>-82.494399999999999</v>
      </c>
      <c r="E18941" s="1" t="s">
        <v>15</v>
      </c>
      <c r="F18941" t="s">
        <v>3704</v>
      </c>
      <c r="G18941">
        <v>0</v>
      </c>
      <c r="H18941">
        <v>0</v>
      </c>
      <c r="I18941">
        <v>0</v>
      </c>
    </row>
    <row r="18942" spans="1:9" hidden="1" x14ac:dyDescent="0.3">
      <c r="A18942" s="1" t="s">
        <v>159</v>
      </c>
      <c r="B18942" s="1" t="s">
        <v>424</v>
      </c>
      <c r="C18942">
        <v>29.793800000000001</v>
      </c>
      <c r="D18942">
        <v>-82.494399999999999</v>
      </c>
      <c r="E18942" s="1" t="s">
        <v>16</v>
      </c>
      <c r="F18942" t="s">
        <v>3939</v>
      </c>
      <c r="G18942">
        <v>0</v>
      </c>
      <c r="H18942">
        <v>0</v>
      </c>
      <c r="I18942">
        <v>0</v>
      </c>
    </row>
    <row r="18943" spans="1:9" hidden="1" x14ac:dyDescent="0.3">
      <c r="A18943" s="1" t="s">
        <v>159</v>
      </c>
      <c r="B18943" s="1" t="s">
        <v>424</v>
      </c>
      <c r="C18943">
        <v>29.793800000000001</v>
      </c>
      <c r="D18943">
        <v>-82.494399999999999</v>
      </c>
      <c r="E18943" s="1" t="s">
        <v>17</v>
      </c>
      <c r="F18943" t="s">
        <v>4174</v>
      </c>
      <c r="G18943">
        <v>0</v>
      </c>
      <c r="H18943">
        <v>0</v>
      </c>
      <c r="I18943">
        <v>0</v>
      </c>
    </row>
    <row r="18944" spans="1:9" hidden="1" x14ac:dyDescent="0.3">
      <c r="A18944" s="1" t="s">
        <v>159</v>
      </c>
      <c r="B18944" s="1" t="s">
        <v>424</v>
      </c>
      <c r="C18944">
        <v>29.793800000000001</v>
      </c>
      <c r="D18944">
        <v>-82.494399999999999</v>
      </c>
      <c r="E18944" s="1" t="s">
        <v>18</v>
      </c>
      <c r="F18944" t="s">
        <v>4409</v>
      </c>
      <c r="G18944">
        <v>0</v>
      </c>
      <c r="H18944">
        <v>0</v>
      </c>
      <c r="I18944">
        <v>0</v>
      </c>
    </row>
    <row r="18945" spans="1:9" hidden="1" x14ac:dyDescent="0.3">
      <c r="A18945" s="1" t="s">
        <v>159</v>
      </c>
      <c r="B18945" s="1" t="s">
        <v>424</v>
      </c>
      <c r="C18945">
        <v>29.793800000000001</v>
      </c>
      <c r="D18945">
        <v>-82.494399999999999</v>
      </c>
      <c r="E18945" s="1" t="s">
        <v>19</v>
      </c>
      <c r="F18945" t="s">
        <v>4644</v>
      </c>
      <c r="G18945">
        <v>0</v>
      </c>
      <c r="H18945">
        <v>0</v>
      </c>
      <c r="I18945">
        <v>0</v>
      </c>
    </row>
    <row r="18946" spans="1:9" hidden="1" x14ac:dyDescent="0.3">
      <c r="A18946" s="1" t="s">
        <v>159</v>
      </c>
      <c r="B18946" s="1" t="s">
        <v>424</v>
      </c>
      <c r="C18946">
        <v>29.793800000000001</v>
      </c>
      <c r="D18946">
        <v>-82.494399999999999</v>
      </c>
      <c r="E18946" s="1" t="s">
        <v>20</v>
      </c>
      <c r="F18946" t="s">
        <v>4879</v>
      </c>
      <c r="G18946">
        <v>0</v>
      </c>
      <c r="H18946">
        <v>0</v>
      </c>
      <c r="I18946">
        <v>0</v>
      </c>
    </row>
    <row r="18947" spans="1:9" hidden="1" x14ac:dyDescent="0.3">
      <c r="A18947" s="1" t="s">
        <v>159</v>
      </c>
      <c r="B18947" s="1" t="s">
        <v>424</v>
      </c>
      <c r="C18947">
        <v>29.793800000000001</v>
      </c>
      <c r="D18947">
        <v>-82.494399999999999</v>
      </c>
      <c r="E18947" s="1" t="s">
        <v>21</v>
      </c>
      <c r="F18947" t="s">
        <v>5114</v>
      </c>
      <c r="G18947">
        <v>0</v>
      </c>
      <c r="H18947">
        <v>0</v>
      </c>
      <c r="I18947">
        <v>0</v>
      </c>
    </row>
    <row r="18948" spans="1:9" hidden="1" x14ac:dyDescent="0.3">
      <c r="A18948" s="1" t="s">
        <v>159</v>
      </c>
      <c r="B18948" s="1" t="s">
        <v>424</v>
      </c>
      <c r="C18948">
        <v>29.793800000000001</v>
      </c>
      <c r="D18948">
        <v>-82.494399999999999</v>
      </c>
      <c r="E18948" s="1" t="s">
        <v>22</v>
      </c>
      <c r="F18948" t="s">
        <v>5349</v>
      </c>
      <c r="G18948">
        <v>0</v>
      </c>
      <c r="H18948">
        <v>0</v>
      </c>
      <c r="I18948">
        <v>0</v>
      </c>
    </row>
    <row r="18949" spans="1:9" hidden="1" x14ac:dyDescent="0.3">
      <c r="A18949" s="1" t="s">
        <v>159</v>
      </c>
      <c r="B18949" s="1" t="s">
        <v>424</v>
      </c>
      <c r="C18949">
        <v>29.793800000000001</v>
      </c>
      <c r="D18949">
        <v>-82.494399999999999</v>
      </c>
      <c r="E18949" s="1" t="s">
        <v>23</v>
      </c>
      <c r="F18949" t="s">
        <v>5584</v>
      </c>
      <c r="G18949">
        <v>0</v>
      </c>
      <c r="H18949">
        <v>0</v>
      </c>
      <c r="I18949">
        <v>0</v>
      </c>
    </row>
    <row r="18950" spans="1:9" hidden="1" x14ac:dyDescent="0.3">
      <c r="A18950" s="1" t="s">
        <v>159</v>
      </c>
      <c r="B18950" s="1" t="s">
        <v>424</v>
      </c>
      <c r="C18950">
        <v>29.793800000000001</v>
      </c>
      <c r="D18950">
        <v>-82.494399999999999</v>
      </c>
      <c r="E18950" s="1" t="s">
        <v>24</v>
      </c>
      <c r="F18950" t="s">
        <v>5818</v>
      </c>
      <c r="G18950">
        <v>0</v>
      </c>
      <c r="H18950">
        <v>0</v>
      </c>
      <c r="I18950">
        <v>0</v>
      </c>
    </row>
    <row r="18951" spans="1:9" hidden="1" x14ac:dyDescent="0.3">
      <c r="A18951" s="1" t="s">
        <v>159</v>
      </c>
      <c r="B18951" s="1" t="s">
        <v>424</v>
      </c>
      <c r="C18951">
        <v>29.793800000000001</v>
      </c>
      <c r="D18951">
        <v>-82.494399999999999</v>
      </c>
      <c r="E18951" s="1" t="s">
        <v>25</v>
      </c>
      <c r="F18951" t="s">
        <v>6052</v>
      </c>
      <c r="G18951">
        <v>0</v>
      </c>
      <c r="H18951">
        <v>0</v>
      </c>
      <c r="I18951">
        <v>0</v>
      </c>
    </row>
    <row r="18952" spans="1:9" hidden="1" x14ac:dyDescent="0.3">
      <c r="A18952" s="1" t="s">
        <v>159</v>
      </c>
      <c r="B18952" s="1" t="s">
        <v>424</v>
      </c>
      <c r="C18952">
        <v>29.793800000000001</v>
      </c>
      <c r="D18952">
        <v>-82.494399999999999</v>
      </c>
      <c r="E18952" s="1" t="s">
        <v>26</v>
      </c>
      <c r="F18952" t="s">
        <v>6286</v>
      </c>
      <c r="G18952">
        <v>0</v>
      </c>
      <c r="H18952">
        <v>0</v>
      </c>
      <c r="I18952">
        <v>0</v>
      </c>
    </row>
    <row r="18953" spans="1:9" hidden="1" x14ac:dyDescent="0.3">
      <c r="A18953" s="1" t="s">
        <v>159</v>
      </c>
      <c r="B18953" s="1" t="s">
        <v>424</v>
      </c>
      <c r="C18953">
        <v>29.793800000000001</v>
      </c>
      <c r="D18953">
        <v>-82.494399999999999</v>
      </c>
      <c r="E18953" s="1" t="s">
        <v>27</v>
      </c>
      <c r="F18953" t="s">
        <v>6520</v>
      </c>
      <c r="G18953">
        <v>0</v>
      </c>
      <c r="H18953">
        <v>0</v>
      </c>
      <c r="I18953">
        <v>0</v>
      </c>
    </row>
    <row r="18954" spans="1:9" hidden="1" x14ac:dyDescent="0.3">
      <c r="A18954" s="1" t="s">
        <v>159</v>
      </c>
      <c r="B18954" s="1" t="s">
        <v>424</v>
      </c>
      <c r="C18954">
        <v>29.793800000000001</v>
      </c>
      <c r="D18954">
        <v>-82.494399999999999</v>
      </c>
      <c r="E18954" s="1" t="s">
        <v>28</v>
      </c>
      <c r="F18954" t="s">
        <v>6754</v>
      </c>
      <c r="G18954">
        <v>0</v>
      </c>
      <c r="H18954">
        <v>0</v>
      </c>
      <c r="I18954">
        <v>0</v>
      </c>
    </row>
    <row r="18955" spans="1:9" hidden="1" x14ac:dyDescent="0.3">
      <c r="A18955" s="1" t="s">
        <v>159</v>
      </c>
      <c r="B18955" s="1" t="s">
        <v>424</v>
      </c>
      <c r="C18955">
        <v>29.793800000000001</v>
      </c>
      <c r="D18955">
        <v>-82.494399999999999</v>
      </c>
      <c r="E18955" s="1" t="s">
        <v>29</v>
      </c>
      <c r="F18955" t="s">
        <v>6988</v>
      </c>
      <c r="G18955">
        <v>0</v>
      </c>
      <c r="H18955">
        <v>0</v>
      </c>
      <c r="I18955">
        <v>0</v>
      </c>
    </row>
    <row r="18956" spans="1:9" hidden="1" x14ac:dyDescent="0.3">
      <c r="A18956" s="1" t="s">
        <v>159</v>
      </c>
      <c r="B18956" s="1" t="s">
        <v>424</v>
      </c>
      <c r="C18956">
        <v>29.793800000000001</v>
      </c>
      <c r="D18956">
        <v>-82.494399999999999</v>
      </c>
      <c r="E18956" s="1" t="s">
        <v>30</v>
      </c>
      <c r="F18956" t="s">
        <v>7222</v>
      </c>
      <c r="G18956">
        <v>0</v>
      </c>
      <c r="H18956">
        <v>0</v>
      </c>
      <c r="I18956">
        <v>0</v>
      </c>
    </row>
    <row r="18957" spans="1:9" hidden="1" x14ac:dyDescent="0.3">
      <c r="A18957" s="1" t="s">
        <v>159</v>
      </c>
      <c r="B18957" s="1" t="s">
        <v>424</v>
      </c>
      <c r="C18957">
        <v>29.793800000000001</v>
      </c>
      <c r="D18957">
        <v>-82.494399999999999</v>
      </c>
      <c r="E18957" s="1" t="s">
        <v>31</v>
      </c>
      <c r="F18957" t="s">
        <v>7456</v>
      </c>
      <c r="G18957">
        <v>0</v>
      </c>
      <c r="H18957">
        <v>0</v>
      </c>
      <c r="I18957">
        <v>0</v>
      </c>
    </row>
    <row r="18958" spans="1:9" hidden="1" x14ac:dyDescent="0.3">
      <c r="A18958" s="1" t="s">
        <v>159</v>
      </c>
      <c r="B18958" s="1" t="s">
        <v>424</v>
      </c>
      <c r="C18958">
        <v>29.793800000000001</v>
      </c>
      <c r="D18958">
        <v>-82.494399999999999</v>
      </c>
      <c r="E18958" s="1" t="s">
        <v>32</v>
      </c>
      <c r="F18958" t="s">
        <v>7690</v>
      </c>
      <c r="G18958">
        <v>0</v>
      </c>
      <c r="H18958">
        <v>0</v>
      </c>
      <c r="I18958">
        <v>0</v>
      </c>
    </row>
    <row r="18959" spans="1:9" hidden="1" x14ac:dyDescent="0.3">
      <c r="A18959" s="1" t="s">
        <v>159</v>
      </c>
      <c r="B18959" s="1" t="s">
        <v>424</v>
      </c>
      <c r="C18959">
        <v>29.793800000000001</v>
      </c>
      <c r="D18959">
        <v>-82.494399999999999</v>
      </c>
      <c r="E18959" s="1" t="s">
        <v>33</v>
      </c>
      <c r="F18959" t="s">
        <v>7924</v>
      </c>
      <c r="G18959">
        <v>0</v>
      </c>
      <c r="H18959">
        <v>0</v>
      </c>
      <c r="I18959">
        <v>0</v>
      </c>
    </row>
    <row r="18960" spans="1:9" hidden="1" x14ac:dyDescent="0.3">
      <c r="A18960" s="1" t="s">
        <v>159</v>
      </c>
      <c r="B18960" s="1" t="s">
        <v>424</v>
      </c>
      <c r="C18960">
        <v>29.793800000000001</v>
      </c>
      <c r="D18960">
        <v>-82.494399999999999</v>
      </c>
      <c r="E18960" s="1" t="s">
        <v>34</v>
      </c>
      <c r="F18960" t="s">
        <v>8156</v>
      </c>
      <c r="G18960">
        <v>0</v>
      </c>
      <c r="H18960">
        <v>0</v>
      </c>
      <c r="I18960">
        <v>0</v>
      </c>
    </row>
    <row r="18961" spans="1:9" hidden="1" x14ac:dyDescent="0.3">
      <c r="A18961" s="1" t="s">
        <v>159</v>
      </c>
      <c r="B18961" s="1" t="s">
        <v>424</v>
      </c>
      <c r="C18961">
        <v>29.793800000000001</v>
      </c>
      <c r="D18961">
        <v>-82.494399999999999</v>
      </c>
      <c r="E18961" s="1" t="s">
        <v>35</v>
      </c>
      <c r="F18961" t="s">
        <v>8388</v>
      </c>
      <c r="G18961">
        <v>0</v>
      </c>
      <c r="H18961">
        <v>0</v>
      </c>
      <c r="I18961">
        <v>0</v>
      </c>
    </row>
    <row r="18962" spans="1:9" hidden="1" x14ac:dyDescent="0.3">
      <c r="A18962" s="1" t="s">
        <v>159</v>
      </c>
      <c r="B18962" s="1" t="s">
        <v>424</v>
      </c>
      <c r="C18962">
        <v>29.793800000000001</v>
      </c>
      <c r="D18962">
        <v>-82.494399999999999</v>
      </c>
      <c r="E18962" s="1" t="s">
        <v>36</v>
      </c>
      <c r="F18962" t="s">
        <v>8620</v>
      </c>
      <c r="G18962">
        <v>0</v>
      </c>
      <c r="H18962">
        <v>0</v>
      </c>
      <c r="I18962">
        <v>0</v>
      </c>
    </row>
    <row r="18963" spans="1:9" hidden="1" x14ac:dyDescent="0.3">
      <c r="A18963" s="1" t="s">
        <v>159</v>
      </c>
      <c r="B18963" s="1" t="s">
        <v>424</v>
      </c>
      <c r="C18963">
        <v>29.793800000000001</v>
      </c>
      <c r="D18963">
        <v>-82.494399999999999</v>
      </c>
      <c r="E18963" s="1" t="s">
        <v>37</v>
      </c>
      <c r="F18963" t="s">
        <v>8851</v>
      </c>
      <c r="G18963">
        <v>0</v>
      </c>
      <c r="H18963">
        <v>0</v>
      </c>
      <c r="I18963">
        <v>0</v>
      </c>
    </row>
    <row r="18964" spans="1:9" hidden="1" x14ac:dyDescent="0.3">
      <c r="A18964" s="1" t="s">
        <v>159</v>
      </c>
      <c r="B18964" s="1" t="s">
        <v>424</v>
      </c>
      <c r="C18964">
        <v>29.793800000000001</v>
      </c>
      <c r="D18964">
        <v>-82.494399999999999</v>
      </c>
      <c r="E18964" s="1" t="s">
        <v>38</v>
      </c>
      <c r="F18964" t="s">
        <v>9082</v>
      </c>
      <c r="G18964">
        <v>0</v>
      </c>
      <c r="H18964">
        <v>0</v>
      </c>
      <c r="I18964">
        <v>0</v>
      </c>
    </row>
    <row r="18965" spans="1:9" hidden="1" x14ac:dyDescent="0.3">
      <c r="A18965" s="1" t="s">
        <v>159</v>
      </c>
      <c r="B18965" s="1" t="s">
        <v>424</v>
      </c>
      <c r="C18965">
        <v>29.793800000000001</v>
      </c>
      <c r="D18965">
        <v>-82.494399999999999</v>
      </c>
      <c r="E18965" s="1" t="s">
        <v>39</v>
      </c>
      <c r="F18965" t="s">
        <v>9313</v>
      </c>
      <c r="G18965">
        <v>0</v>
      </c>
      <c r="H18965">
        <v>0</v>
      </c>
      <c r="I18965">
        <v>0</v>
      </c>
    </row>
    <row r="18966" spans="1:9" hidden="1" x14ac:dyDescent="0.3">
      <c r="A18966" s="1" t="s">
        <v>159</v>
      </c>
      <c r="B18966" s="1" t="s">
        <v>424</v>
      </c>
      <c r="C18966">
        <v>29.793800000000001</v>
      </c>
      <c r="D18966">
        <v>-82.494399999999999</v>
      </c>
      <c r="E18966" s="1" t="s">
        <v>40</v>
      </c>
      <c r="F18966" t="s">
        <v>9544</v>
      </c>
      <c r="G18966">
        <v>0</v>
      </c>
      <c r="H18966">
        <v>0</v>
      </c>
      <c r="I18966">
        <v>0</v>
      </c>
    </row>
    <row r="18967" spans="1:9" hidden="1" x14ac:dyDescent="0.3">
      <c r="A18967" s="1" t="s">
        <v>159</v>
      </c>
      <c r="B18967" s="1" t="s">
        <v>424</v>
      </c>
      <c r="C18967">
        <v>29.793800000000001</v>
      </c>
      <c r="D18967">
        <v>-82.494399999999999</v>
      </c>
      <c r="E18967" s="1" t="s">
        <v>41</v>
      </c>
      <c r="F18967" t="s">
        <v>9775</v>
      </c>
      <c r="G18967">
        <v>0</v>
      </c>
      <c r="H18967">
        <v>0</v>
      </c>
      <c r="I18967">
        <v>0</v>
      </c>
    </row>
    <row r="18968" spans="1:9" hidden="1" x14ac:dyDescent="0.3">
      <c r="A18968" s="1" t="s">
        <v>159</v>
      </c>
      <c r="B18968" s="1" t="s">
        <v>424</v>
      </c>
      <c r="C18968">
        <v>29.793800000000001</v>
      </c>
      <c r="D18968">
        <v>-82.494399999999999</v>
      </c>
      <c r="E18968" s="1" t="s">
        <v>42</v>
      </c>
      <c r="F18968" t="s">
        <v>10004</v>
      </c>
      <c r="G18968">
        <v>0</v>
      </c>
      <c r="H18968">
        <v>0</v>
      </c>
      <c r="I18968">
        <v>0</v>
      </c>
    </row>
    <row r="18969" spans="1:9" hidden="1" x14ac:dyDescent="0.3">
      <c r="A18969" s="1" t="s">
        <v>159</v>
      </c>
      <c r="B18969" s="1" t="s">
        <v>424</v>
      </c>
      <c r="C18969">
        <v>29.793800000000001</v>
      </c>
      <c r="D18969">
        <v>-82.494399999999999</v>
      </c>
      <c r="E18969" s="1" t="s">
        <v>43</v>
      </c>
      <c r="F18969" t="s">
        <v>10232</v>
      </c>
      <c r="G18969">
        <v>0</v>
      </c>
      <c r="H18969">
        <v>0</v>
      </c>
      <c r="I18969">
        <v>0</v>
      </c>
    </row>
    <row r="18970" spans="1:9" hidden="1" x14ac:dyDescent="0.3">
      <c r="A18970" s="1" t="s">
        <v>159</v>
      </c>
      <c r="B18970" s="1" t="s">
        <v>424</v>
      </c>
      <c r="C18970">
        <v>29.793800000000001</v>
      </c>
      <c r="D18970">
        <v>-82.494399999999999</v>
      </c>
      <c r="E18970" s="1" t="s">
        <v>44</v>
      </c>
      <c r="F18970" t="s">
        <v>10453</v>
      </c>
      <c r="G18970">
        <v>0</v>
      </c>
      <c r="H18970">
        <v>0</v>
      </c>
      <c r="I18970">
        <v>0</v>
      </c>
    </row>
    <row r="18971" spans="1:9" hidden="1" x14ac:dyDescent="0.3">
      <c r="A18971" s="1" t="s">
        <v>159</v>
      </c>
      <c r="B18971" s="1" t="s">
        <v>424</v>
      </c>
      <c r="C18971">
        <v>29.793800000000001</v>
      </c>
      <c r="D18971">
        <v>-82.494399999999999</v>
      </c>
      <c r="E18971" s="1" t="s">
        <v>45</v>
      </c>
      <c r="F18971" t="s">
        <v>10669</v>
      </c>
      <c r="G18971">
        <v>0</v>
      </c>
      <c r="H18971">
        <v>0</v>
      </c>
      <c r="I18971">
        <v>0</v>
      </c>
    </row>
    <row r="18972" spans="1:9" hidden="1" x14ac:dyDescent="0.3">
      <c r="A18972" s="1" t="s">
        <v>159</v>
      </c>
      <c r="B18972" s="1" t="s">
        <v>424</v>
      </c>
      <c r="C18972">
        <v>29.793800000000001</v>
      </c>
      <c r="D18972">
        <v>-82.494399999999999</v>
      </c>
      <c r="E18972" s="1" t="s">
        <v>46</v>
      </c>
      <c r="F18972" t="s">
        <v>10884</v>
      </c>
      <c r="G18972">
        <v>0</v>
      </c>
      <c r="H18972">
        <v>0</v>
      </c>
      <c r="I18972">
        <v>0</v>
      </c>
    </row>
    <row r="18973" spans="1:9" hidden="1" x14ac:dyDescent="0.3">
      <c r="A18973" s="1" t="s">
        <v>159</v>
      </c>
      <c r="B18973" s="1" t="s">
        <v>424</v>
      </c>
      <c r="C18973">
        <v>29.793800000000001</v>
      </c>
      <c r="D18973">
        <v>-82.494399999999999</v>
      </c>
      <c r="E18973" s="1" t="s">
        <v>47</v>
      </c>
      <c r="F18973" t="s">
        <v>11090</v>
      </c>
      <c r="G18973">
        <v>0</v>
      </c>
      <c r="H18973">
        <v>0</v>
      </c>
      <c r="I18973">
        <v>0</v>
      </c>
    </row>
    <row r="18974" spans="1:9" hidden="1" x14ac:dyDescent="0.3">
      <c r="A18974" s="1" t="s">
        <v>159</v>
      </c>
      <c r="B18974" s="1" t="s">
        <v>424</v>
      </c>
      <c r="C18974">
        <v>29.793800000000001</v>
      </c>
      <c r="D18974">
        <v>-82.494399999999999</v>
      </c>
      <c r="E18974" s="1" t="s">
        <v>48</v>
      </c>
      <c r="F18974" t="s">
        <v>11879</v>
      </c>
      <c r="G18974">
        <v>0</v>
      </c>
      <c r="H18974">
        <v>0</v>
      </c>
      <c r="I18974">
        <v>0</v>
      </c>
    </row>
    <row r="18975" spans="1:9" hidden="1" x14ac:dyDescent="0.3">
      <c r="A18975" s="1" t="s">
        <v>159</v>
      </c>
      <c r="B18975" s="1" t="s">
        <v>424</v>
      </c>
      <c r="C18975">
        <v>29.793800000000001</v>
      </c>
      <c r="D18975">
        <v>-82.494399999999999</v>
      </c>
      <c r="E18975" s="1" t="s">
        <v>49</v>
      </c>
      <c r="F18975" t="s">
        <v>12051</v>
      </c>
      <c r="G18975">
        <v>0</v>
      </c>
      <c r="H18975">
        <v>0</v>
      </c>
      <c r="I18975">
        <v>0</v>
      </c>
    </row>
    <row r="18976" spans="1:9" hidden="1" x14ac:dyDescent="0.3">
      <c r="A18976" s="1" t="s">
        <v>159</v>
      </c>
      <c r="B18976" s="1" t="s">
        <v>424</v>
      </c>
      <c r="C18976">
        <v>29.793800000000001</v>
      </c>
      <c r="D18976">
        <v>-82.494399999999999</v>
      </c>
      <c r="E18976" s="1" t="s">
        <v>50</v>
      </c>
      <c r="F18976" t="s">
        <v>12200</v>
      </c>
      <c r="G18976">
        <v>0</v>
      </c>
      <c r="H18976">
        <v>0</v>
      </c>
      <c r="I18976">
        <v>0</v>
      </c>
    </row>
    <row r="18977" spans="1:9" hidden="1" x14ac:dyDescent="0.3">
      <c r="A18977" s="1" t="s">
        <v>159</v>
      </c>
      <c r="B18977" s="1" t="s">
        <v>424</v>
      </c>
      <c r="C18977">
        <v>29.793800000000001</v>
      </c>
      <c r="D18977">
        <v>-82.494399999999999</v>
      </c>
      <c r="E18977" s="1" t="s">
        <v>51</v>
      </c>
      <c r="F18977" t="s">
        <v>12339</v>
      </c>
      <c r="G18977">
        <v>0</v>
      </c>
      <c r="H18977">
        <v>0</v>
      </c>
      <c r="I18977">
        <v>0</v>
      </c>
    </row>
    <row r="18978" spans="1:9" hidden="1" x14ac:dyDescent="0.3">
      <c r="A18978" s="1" t="s">
        <v>159</v>
      </c>
      <c r="B18978" s="1" t="s">
        <v>424</v>
      </c>
      <c r="C18978">
        <v>29.793800000000001</v>
      </c>
      <c r="D18978">
        <v>-82.494399999999999</v>
      </c>
      <c r="E18978" s="1" t="s">
        <v>52</v>
      </c>
      <c r="F18978" t="s">
        <v>11294</v>
      </c>
      <c r="G18978">
        <v>0</v>
      </c>
      <c r="H18978">
        <v>0</v>
      </c>
      <c r="I18978">
        <v>0</v>
      </c>
    </row>
    <row r="18979" spans="1:9" hidden="1" x14ac:dyDescent="0.3">
      <c r="A18979" s="1" t="s">
        <v>159</v>
      </c>
      <c r="B18979" s="1" t="s">
        <v>424</v>
      </c>
      <c r="C18979">
        <v>29.793800000000001</v>
      </c>
      <c r="D18979">
        <v>-82.494399999999999</v>
      </c>
      <c r="E18979" s="1" t="s">
        <v>53</v>
      </c>
      <c r="F18979" t="s">
        <v>11492</v>
      </c>
      <c r="G18979">
        <v>0</v>
      </c>
      <c r="H18979">
        <v>0</v>
      </c>
      <c r="I18979">
        <v>0</v>
      </c>
    </row>
    <row r="18980" spans="1:9" hidden="1" x14ac:dyDescent="0.3">
      <c r="A18980" s="1" t="s">
        <v>159</v>
      </c>
      <c r="B18980" s="1" t="s">
        <v>424</v>
      </c>
      <c r="C18980">
        <v>29.793800000000001</v>
      </c>
      <c r="D18980">
        <v>-82.494399999999999</v>
      </c>
      <c r="E18980" s="1" t="s">
        <v>54</v>
      </c>
      <c r="F18980" t="s">
        <v>11687</v>
      </c>
      <c r="G18980">
        <v>0</v>
      </c>
      <c r="H18980">
        <v>0</v>
      </c>
      <c r="I18980">
        <v>0</v>
      </c>
    </row>
    <row r="18981" spans="1:9" hidden="1" x14ac:dyDescent="0.3">
      <c r="A18981" s="1" t="s">
        <v>159</v>
      </c>
      <c r="B18981" s="1" t="s">
        <v>424</v>
      </c>
      <c r="C18981">
        <v>29.793800000000001</v>
      </c>
      <c r="D18981">
        <v>-82.494399999999999</v>
      </c>
      <c r="E18981" s="1" t="s">
        <v>21548</v>
      </c>
      <c r="F18981" t="s">
        <v>21913</v>
      </c>
      <c r="G18981">
        <v>0</v>
      </c>
      <c r="H18981">
        <v>0</v>
      </c>
      <c r="I18981">
        <v>0</v>
      </c>
    </row>
    <row r="18982" spans="1:9" hidden="1" x14ac:dyDescent="0.3">
      <c r="A18982" s="1" t="s">
        <v>159</v>
      </c>
      <c r="B18982" s="1" t="s">
        <v>425</v>
      </c>
      <c r="C18982">
        <v>30.592700000000001</v>
      </c>
      <c r="D18982">
        <v>-81.822400000000002</v>
      </c>
      <c r="E18982" s="1" t="s">
        <v>4</v>
      </c>
      <c r="F18982" t="s">
        <v>1082</v>
      </c>
      <c r="G18982">
        <v>0</v>
      </c>
      <c r="H18982">
        <v>0</v>
      </c>
      <c r="I18982">
        <v>0</v>
      </c>
    </row>
    <row r="18983" spans="1:9" hidden="1" x14ac:dyDescent="0.3">
      <c r="A18983" s="1" t="s">
        <v>159</v>
      </c>
      <c r="B18983" s="1" t="s">
        <v>425</v>
      </c>
      <c r="C18983">
        <v>30.592700000000001</v>
      </c>
      <c r="D18983">
        <v>-81.822400000000002</v>
      </c>
      <c r="E18983" s="1" t="s">
        <v>5</v>
      </c>
      <c r="F18983" t="s">
        <v>1324</v>
      </c>
      <c r="G18983">
        <v>0</v>
      </c>
      <c r="H18983">
        <v>0</v>
      </c>
      <c r="I18983">
        <v>0</v>
      </c>
    </row>
    <row r="18984" spans="1:9" hidden="1" x14ac:dyDescent="0.3">
      <c r="A18984" s="1" t="s">
        <v>159</v>
      </c>
      <c r="B18984" s="1" t="s">
        <v>425</v>
      </c>
      <c r="C18984">
        <v>30.592700000000001</v>
      </c>
      <c r="D18984">
        <v>-81.822400000000002</v>
      </c>
      <c r="E18984" s="1" t="s">
        <v>6</v>
      </c>
      <c r="F18984" t="s">
        <v>1565</v>
      </c>
      <c r="G18984">
        <v>0</v>
      </c>
      <c r="H18984">
        <v>0</v>
      </c>
      <c r="I18984">
        <v>0</v>
      </c>
    </row>
    <row r="18985" spans="1:9" hidden="1" x14ac:dyDescent="0.3">
      <c r="A18985" s="1" t="s">
        <v>159</v>
      </c>
      <c r="B18985" s="1" t="s">
        <v>425</v>
      </c>
      <c r="C18985">
        <v>30.592700000000001</v>
      </c>
      <c r="D18985">
        <v>-81.822400000000002</v>
      </c>
      <c r="E18985" s="1" t="s">
        <v>7</v>
      </c>
      <c r="F18985" t="s">
        <v>1806</v>
      </c>
      <c r="G18985">
        <v>0</v>
      </c>
      <c r="H18985">
        <v>0</v>
      </c>
      <c r="I18985">
        <v>0</v>
      </c>
    </row>
    <row r="18986" spans="1:9" hidden="1" x14ac:dyDescent="0.3">
      <c r="A18986" s="1" t="s">
        <v>159</v>
      </c>
      <c r="B18986" s="1" t="s">
        <v>425</v>
      </c>
      <c r="C18986">
        <v>30.592700000000001</v>
      </c>
      <c r="D18986">
        <v>-81.822400000000002</v>
      </c>
      <c r="E18986" s="1" t="s">
        <v>8</v>
      </c>
      <c r="F18986" t="s">
        <v>2044</v>
      </c>
      <c r="G18986">
        <v>0</v>
      </c>
      <c r="H18986">
        <v>0</v>
      </c>
      <c r="I18986">
        <v>0</v>
      </c>
    </row>
    <row r="18987" spans="1:9" hidden="1" x14ac:dyDescent="0.3">
      <c r="A18987" s="1" t="s">
        <v>159</v>
      </c>
      <c r="B18987" s="1" t="s">
        <v>425</v>
      </c>
      <c r="C18987">
        <v>30.592700000000001</v>
      </c>
      <c r="D18987">
        <v>-81.822400000000002</v>
      </c>
      <c r="E18987" s="1" t="s">
        <v>9</v>
      </c>
      <c r="F18987" t="s">
        <v>2282</v>
      </c>
      <c r="G18987">
        <v>0</v>
      </c>
      <c r="H18987">
        <v>0</v>
      </c>
      <c r="I18987">
        <v>0</v>
      </c>
    </row>
    <row r="18988" spans="1:9" hidden="1" x14ac:dyDescent="0.3">
      <c r="A18988" s="1" t="s">
        <v>159</v>
      </c>
      <c r="B18988" s="1" t="s">
        <v>425</v>
      </c>
      <c r="C18988">
        <v>30.592700000000001</v>
      </c>
      <c r="D18988">
        <v>-81.822400000000002</v>
      </c>
      <c r="E18988" s="1" t="s">
        <v>10</v>
      </c>
      <c r="F18988" t="s">
        <v>2520</v>
      </c>
      <c r="G18988">
        <v>0</v>
      </c>
      <c r="H18988">
        <v>0</v>
      </c>
      <c r="I18988">
        <v>0</v>
      </c>
    </row>
    <row r="18989" spans="1:9" hidden="1" x14ac:dyDescent="0.3">
      <c r="A18989" s="1" t="s">
        <v>159</v>
      </c>
      <c r="B18989" s="1" t="s">
        <v>425</v>
      </c>
      <c r="C18989">
        <v>30.592700000000001</v>
      </c>
      <c r="D18989">
        <v>-81.822400000000002</v>
      </c>
      <c r="E18989" s="1" t="s">
        <v>11</v>
      </c>
      <c r="F18989" t="s">
        <v>2758</v>
      </c>
      <c r="G18989">
        <v>0</v>
      </c>
      <c r="H18989">
        <v>0</v>
      </c>
      <c r="I18989">
        <v>0</v>
      </c>
    </row>
    <row r="18990" spans="1:9" hidden="1" x14ac:dyDescent="0.3">
      <c r="A18990" s="1" t="s">
        <v>159</v>
      </c>
      <c r="B18990" s="1" t="s">
        <v>425</v>
      </c>
      <c r="C18990">
        <v>30.592700000000001</v>
      </c>
      <c r="D18990">
        <v>-81.822400000000002</v>
      </c>
      <c r="E18990" s="1" t="s">
        <v>12</v>
      </c>
      <c r="F18990" t="s">
        <v>2996</v>
      </c>
      <c r="G18990">
        <v>0</v>
      </c>
      <c r="H18990">
        <v>0</v>
      </c>
      <c r="I18990">
        <v>0</v>
      </c>
    </row>
    <row r="18991" spans="1:9" hidden="1" x14ac:dyDescent="0.3">
      <c r="A18991" s="1" t="s">
        <v>159</v>
      </c>
      <c r="B18991" s="1" t="s">
        <v>425</v>
      </c>
      <c r="C18991">
        <v>30.592700000000001</v>
      </c>
      <c r="D18991">
        <v>-81.822400000000002</v>
      </c>
      <c r="E18991" s="1" t="s">
        <v>13</v>
      </c>
      <c r="F18991" t="s">
        <v>3233</v>
      </c>
      <c r="G18991">
        <v>0</v>
      </c>
      <c r="H18991">
        <v>0</v>
      </c>
      <c r="I18991">
        <v>0</v>
      </c>
    </row>
    <row r="18992" spans="1:9" hidden="1" x14ac:dyDescent="0.3">
      <c r="A18992" s="1" t="s">
        <v>159</v>
      </c>
      <c r="B18992" s="1" t="s">
        <v>425</v>
      </c>
      <c r="C18992">
        <v>30.592700000000001</v>
      </c>
      <c r="D18992">
        <v>-81.822400000000002</v>
      </c>
      <c r="E18992" s="1" t="s">
        <v>14</v>
      </c>
      <c r="F18992" t="s">
        <v>3469</v>
      </c>
      <c r="G18992">
        <v>0</v>
      </c>
      <c r="H18992">
        <v>0</v>
      </c>
      <c r="I18992">
        <v>0</v>
      </c>
    </row>
    <row r="18993" spans="1:9" hidden="1" x14ac:dyDescent="0.3">
      <c r="A18993" s="1" t="s">
        <v>159</v>
      </c>
      <c r="B18993" s="1" t="s">
        <v>425</v>
      </c>
      <c r="C18993">
        <v>30.592700000000001</v>
      </c>
      <c r="D18993">
        <v>-81.822400000000002</v>
      </c>
      <c r="E18993" s="1" t="s">
        <v>15</v>
      </c>
      <c r="F18993" t="s">
        <v>3705</v>
      </c>
      <c r="G18993">
        <v>0</v>
      </c>
      <c r="H18993">
        <v>0</v>
      </c>
      <c r="I18993">
        <v>0</v>
      </c>
    </row>
    <row r="18994" spans="1:9" hidden="1" x14ac:dyDescent="0.3">
      <c r="A18994" s="1" t="s">
        <v>159</v>
      </c>
      <c r="B18994" s="1" t="s">
        <v>425</v>
      </c>
      <c r="C18994">
        <v>30.592700000000001</v>
      </c>
      <c r="D18994">
        <v>-81.822400000000002</v>
      </c>
      <c r="E18994" s="1" t="s">
        <v>16</v>
      </c>
      <c r="F18994" t="s">
        <v>3940</v>
      </c>
      <c r="G18994">
        <v>0</v>
      </c>
      <c r="H18994">
        <v>0</v>
      </c>
      <c r="I18994">
        <v>0</v>
      </c>
    </row>
    <row r="18995" spans="1:9" hidden="1" x14ac:dyDescent="0.3">
      <c r="A18995" s="1" t="s">
        <v>159</v>
      </c>
      <c r="B18995" s="1" t="s">
        <v>425</v>
      </c>
      <c r="C18995">
        <v>30.592700000000001</v>
      </c>
      <c r="D18995">
        <v>-81.822400000000002</v>
      </c>
      <c r="E18995" s="1" t="s">
        <v>17</v>
      </c>
      <c r="F18995" t="s">
        <v>4175</v>
      </c>
      <c r="G18995">
        <v>0</v>
      </c>
      <c r="H18995">
        <v>0</v>
      </c>
      <c r="I18995">
        <v>0</v>
      </c>
    </row>
    <row r="18996" spans="1:9" hidden="1" x14ac:dyDescent="0.3">
      <c r="A18996" s="1" t="s">
        <v>159</v>
      </c>
      <c r="B18996" s="1" t="s">
        <v>425</v>
      </c>
      <c r="C18996">
        <v>30.592700000000001</v>
      </c>
      <c r="D18996">
        <v>-81.822400000000002</v>
      </c>
      <c r="E18996" s="1" t="s">
        <v>18</v>
      </c>
      <c r="F18996" t="s">
        <v>4410</v>
      </c>
      <c r="G18996">
        <v>0</v>
      </c>
      <c r="H18996">
        <v>0</v>
      </c>
      <c r="I18996">
        <v>0</v>
      </c>
    </row>
    <row r="18997" spans="1:9" hidden="1" x14ac:dyDescent="0.3">
      <c r="A18997" s="1" t="s">
        <v>159</v>
      </c>
      <c r="B18997" s="1" t="s">
        <v>425</v>
      </c>
      <c r="C18997">
        <v>30.592700000000001</v>
      </c>
      <c r="D18997">
        <v>-81.822400000000002</v>
      </c>
      <c r="E18997" s="1" t="s">
        <v>19</v>
      </c>
      <c r="F18997" t="s">
        <v>4645</v>
      </c>
      <c r="G18997">
        <v>0</v>
      </c>
      <c r="H18997">
        <v>0</v>
      </c>
      <c r="I18997">
        <v>0</v>
      </c>
    </row>
    <row r="18998" spans="1:9" hidden="1" x14ac:dyDescent="0.3">
      <c r="A18998" s="1" t="s">
        <v>159</v>
      </c>
      <c r="B18998" s="1" t="s">
        <v>425</v>
      </c>
      <c r="C18998">
        <v>30.592700000000001</v>
      </c>
      <c r="D18998">
        <v>-81.822400000000002</v>
      </c>
      <c r="E18998" s="1" t="s">
        <v>20</v>
      </c>
      <c r="F18998" t="s">
        <v>4880</v>
      </c>
      <c r="G18998">
        <v>0</v>
      </c>
      <c r="H18998">
        <v>0</v>
      </c>
      <c r="I18998">
        <v>0</v>
      </c>
    </row>
    <row r="18999" spans="1:9" hidden="1" x14ac:dyDescent="0.3">
      <c r="A18999" s="1" t="s">
        <v>159</v>
      </c>
      <c r="B18999" s="1" t="s">
        <v>425</v>
      </c>
      <c r="C18999">
        <v>30.592700000000001</v>
      </c>
      <c r="D18999">
        <v>-81.822400000000002</v>
      </c>
      <c r="E18999" s="1" t="s">
        <v>21</v>
      </c>
      <c r="F18999" t="s">
        <v>5115</v>
      </c>
      <c r="G18999">
        <v>0</v>
      </c>
      <c r="H18999">
        <v>0</v>
      </c>
      <c r="I18999">
        <v>0</v>
      </c>
    </row>
    <row r="19000" spans="1:9" hidden="1" x14ac:dyDescent="0.3">
      <c r="A19000" s="1" t="s">
        <v>159</v>
      </c>
      <c r="B19000" s="1" t="s">
        <v>425</v>
      </c>
      <c r="C19000">
        <v>30.592700000000001</v>
      </c>
      <c r="D19000">
        <v>-81.822400000000002</v>
      </c>
      <c r="E19000" s="1" t="s">
        <v>22</v>
      </c>
      <c r="F19000" t="s">
        <v>5350</v>
      </c>
      <c r="G19000">
        <v>0</v>
      </c>
      <c r="H19000">
        <v>0</v>
      </c>
      <c r="I19000">
        <v>0</v>
      </c>
    </row>
    <row r="19001" spans="1:9" hidden="1" x14ac:dyDescent="0.3">
      <c r="A19001" s="1" t="s">
        <v>159</v>
      </c>
      <c r="B19001" s="1" t="s">
        <v>425</v>
      </c>
      <c r="C19001">
        <v>30.592700000000001</v>
      </c>
      <c r="D19001">
        <v>-81.822400000000002</v>
      </c>
      <c r="E19001" s="1" t="s">
        <v>23</v>
      </c>
      <c r="F19001" t="s">
        <v>5585</v>
      </c>
      <c r="G19001">
        <v>0</v>
      </c>
      <c r="H19001">
        <v>0</v>
      </c>
      <c r="I19001">
        <v>0</v>
      </c>
    </row>
    <row r="19002" spans="1:9" hidden="1" x14ac:dyDescent="0.3">
      <c r="A19002" s="1" t="s">
        <v>159</v>
      </c>
      <c r="B19002" s="1" t="s">
        <v>425</v>
      </c>
      <c r="C19002">
        <v>30.592700000000001</v>
      </c>
      <c r="D19002">
        <v>-81.822400000000002</v>
      </c>
      <c r="E19002" s="1" t="s">
        <v>24</v>
      </c>
      <c r="F19002" t="s">
        <v>5819</v>
      </c>
      <c r="G19002">
        <v>0</v>
      </c>
      <c r="H19002">
        <v>0</v>
      </c>
      <c r="I19002">
        <v>0</v>
      </c>
    </row>
    <row r="19003" spans="1:9" hidden="1" x14ac:dyDescent="0.3">
      <c r="A19003" s="1" t="s">
        <v>159</v>
      </c>
      <c r="B19003" s="1" t="s">
        <v>425</v>
      </c>
      <c r="C19003">
        <v>30.592700000000001</v>
      </c>
      <c r="D19003">
        <v>-81.822400000000002</v>
      </c>
      <c r="E19003" s="1" t="s">
        <v>25</v>
      </c>
      <c r="F19003" t="s">
        <v>6053</v>
      </c>
      <c r="G19003">
        <v>0</v>
      </c>
      <c r="H19003">
        <v>0</v>
      </c>
      <c r="I19003">
        <v>0</v>
      </c>
    </row>
    <row r="19004" spans="1:9" hidden="1" x14ac:dyDescent="0.3">
      <c r="A19004" s="1" t="s">
        <v>159</v>
      </c>
      <c r="B19004" s="1" t="s">
        <v>425</v>
      </c>
      <c r="C19004">
        <v>30.592700000000001</v>
      </c>
      <c r="D19004">
        <v>-81.822400000000002</v>
      </c>
      <c r="E19004" s="1" t="s">
        <v>26</v>
      </c>
      <c r="F19004" t="s">
        <v>6287</v>
      </c>
      <c r="G19004">
        <v>0</v>
      </c>
      <c r="H19004">
        <v>0</v>
      </c>
      <c r="I19004">
        <v>0</v>
      </c>
    </row>
    <row r="19005" spans="1:9" hidden="1" x14ac:dyDescent="0.3">
      <c r="A19005" s="1" t="s">
        <v>159</v>
      </c>
      <c r="B19005" s="1" t="s">
        <v>425</v>
      </c>
      <c r="C19005">
        <v>30.592700000000001</v>
      </c>
      <c r="D19005">
        <v>-81.822400000000002</v>
      </c>
      <c r="E19005" s="1" t="s">
        <v>27</v>
      </c>
      <c r="F19005" t="s">
        <v>6521</v>
      </c>
      <c r="G19005">
        <v>0</v>
      </c>
      <c r="H19005">
        <v>0</v>
      </c>
      <c r="I19005">
        <v>0</v>
      </c>
    </row>
    <row r="19006" spans="1:9" hidden="1" x14ac:dyDescent="0.3">
      <c r="A19006" s="1" t="s">
        <v>159</v>
      </c>
      <c r="B19006" s="1" t="s">
        <v>425</v>
      </c>
      <c r="C19006">
        <v>30.592700000000001</v>
      </c>
      <c r="D19006">
        <v>-81.822400000000002</v>
      </c>
      <c r="E19006" s="1" t="s">
        <v>28</v>
      </c>
      <c r="F19006" t="s">
        <v>6755</v>
      </c>
      <c r="G19006">
        <v>0</v>
      </c>
      <c r="H19006">
        <v>0</v>
      </c>
      <c r="I19006">
        <v>0</v>
      </c>
    </row>
    <row r="19007" spans="1:9" hidden="1" x14ac:dyDescent="0.3">
      <c r="A19007" s="1" t="s">
        <v>159</v>
      </c>
      <c r="B19007" s="1" t="s">
        <v>425</v>
      </c>
      <c r="C19007">
        <v>30.592700000000001</v>
      </c>
      <c r="D19007">
        <v>-81.822400000000002</v>
      </c>
      <c r="E19007" s="1" t="s">
        <v>29</v>
      </c>
      <c r="F19007" t="s">
        <v>6989</v>
      </c>
      <c r="G19007">
        <v>0</v>
      </c>
      <c r="H19007">
        <v>0</v>
      </c>
      <c r="I19007">
        <v>0</v>
      </c>
    </row>
    <row r="19008" spans="1:9" hidden="1" x14ac:dyDescent="0.3">
      <c r="A19008" s="1" t="s">
        <v>159</v>
      </c>
      <c r="B19008" s="1" t="s">
        <v>425</v>
      </c>
      <c r="C19008">
        <v>30.592700000000001</v>
      </c>
      <c r="D19008">
        <v>-81.822400000000002</v>
      </c>
      <c r="E19008" s="1" t="s">
        <v>30</v>
      </c>
      <c r="F19008" t="s">
        <v>7223</v>
      </c>
      <c r="G19008">
        <v>0</v>
      </c>
      <c r="H19008">
        <v>0</v>
      </c>
      <c r="I19008">
        <v>0</v>
      </c>
    </row>
    <row r="19009" spans="1:9" hidden="1" x14ac:dyDescent="0.3">
      <c r="A19009" s="1" t="s">
        <v>159</v>
      </c>
      <c r="B19009" s="1" t="s">
        <v>425</v>
      </c>
      <c r="C19009">
        <v>30.592700000000001</v>
      </c>
      <c r="D19009">
        <v>-81.822400000000002</v>
      </c>
      <c r="E19009" s="1" t="s">
        <v>31</v>
      </c>
      <c r="F19009" t="s">
        <v>7457</v>
      </c>
      <c r="G19009">
        <v>0</v>
      </c>
      <c r="H19009">
        <v>0</v>
      </c>
      <c r="I19009">
        <v>0</v>
      </c>
    </row>
    <row r="19010" spans="1:9" hidden="1" x14ac:dyDescent="0.3">
      <c r="A19010" s="1" t="s">
        <v>159</v>
      </c>
      <c r="B19010" s="1" t="s">
        <v>425</v>
      </c>
      <c r="C19010">
        <v>30.592700000000001</v>
      </c>
      <c r="D19010">
        <v>-81.822400000000002</v>
      </c>
      <c r="E19010" s="1" t="s">
        <v>32</v>
      </c>
      <c r="F19010" t="s">
        <v>7691</v>
      </c>
      <c r="G19010">
        <v>0</v>
      </c>
      <c r="H19010">
        <v>0</v>
      </c>
      <c r="I19010">
        <v>0</v>
      </c>
    </row>
    <row r="19011" spans="1:9" hidden="1" x14ac:dyDescent="0.3">
      <c r="A19011" s="1" t="s">
        <v>159</v>
      </c>
      <c r="B19011" s="1" t="s">
        <v>425</v>
      </c>
      <c r="C19011">
        <v>30.592700000000001</v>
      </c>
      <c r="D19011">
        <v>-81.822400000000002</v>
      </c>
      <c r="E19011" s="1" t="s">
        <v>33</v>
      </c>
      <c r="F19011" t="s">
        <v>7925</v>
      </c>
      <c r="G19011">
        <v>0</v>
      </c>
      <c r="H19011">
        <v>0</v>
      </c>
      <c r="I19011">
        <v>0</v>
      </c>
    </row>
    <row r="19012" spans="1:9" hidden="1" x14ac:dyDescent="0.3">
      <c r="A19012" s="1" t="s">
        <v>159</v>
      </c>
      <c r="B19012" s="1" t="s">
        <v>425</v>
      </c>
      <c r="C19012">
        <v>30.592700000000001</v>
      </c>
      <c r="D19012">
        <v>-81.822400000000002</v>
      </c>
      <c r="E19012" s="1" t="s">
        <v>34</v>
      </c>
      <c r="F19012" t="s">
        <v>8157</v>
      </c>
      <c r="G19012">
        <v>0</v>
      </c>
      <c r="H19012">
        <v>0</v>
      </c>
      <c r="I19012">
        <v>0</v>
      </c>
    </row>
    <row r="19013" spans="1:9" hidden="1" x14ac:dyDescent="0.3">
      <c r="A19013" s="1" t="s">
        <v>159</v>
      </c>
      <c r="B19013" s="1" t="s">
        <v>425</v>
      </c>
      <c r="C19013">
        <v>30.592700000000001</v>
      </c>
      <c r="D19013">
        <v>-81.822400000000002</v>
      </c>
      <c r="E19013" s="1" t="s">
        <v>35</v>
      </c>
      <c r="F19013" t="s">
        <v>8389</v>
      </c>
      <c r="G19013">
        <v>0</v>
      </c>
      <c r="H19013">
        <v>0</v>
      </c>
      <c r="I19013">
        <v>0</v>
      </c>
    </row>
    <row r="19014" spans="1:9" hidden="1" x14ac:dyDescent="0.3">
      <c r="A19014" s="1" t="s">
        <v>159</v>
      </c>
      <c r="B19014" s="1" t="s">
        <v>425</v>
      </c>
      <c r="C19014">
        <v>30.592700000000001</v>
      </c>
      <c r="D19014">
        <v>-81.822400000000002</v>
      </c>
      <c r="E19014" s="1" t="s">
        <v>36</v>
      </c>
      <c r="F19014" t="s">
        <v>8621</v>
      </c>
      <c r="G19014">
        <v>0</v>
      </c>
      <c r="H19014">
        <v>0</v>
      </c>
      <c r="I19014">
        <v>0</v>
      </c>
    </row>
    <row r="19015" spans="1:9" hidden="1" x14ac:dyDescent="0.3">
      <c r="A19015" s="1" t="s">
        <v>159</v>
      </c>
      <c r="B19015" s="1" t="s">
        <v>425</v>
      </c>
      <c r="C19015">
        <v>30.592700000000001</v>
      </c>
      <c r="D19015">
        <v>-81.822400000000002</v>
      </c>
      <c r="E19015" s="1" t="s">
        <v>37</v>
      </c>
      <c r="F19015" t="s">
        <v>8852</v>
      </c>
      <c r="G19015">
        <v>0</v>
      </c>
      <c r="H19015">
        <v>0</v>
      </c>
      <c r="I19015">
        <v>0</v>
      </c>
    </row>
    <row r="19016" spans="1:9" hidden="1" x14ac:dyDescent="0.3">
      <c r="A19016" s="1" t="s">
        <v>159</v>
      </c>
      <c r="B19016" s="1" t="s">
        <v>425</v>
      </c>
      <c r="C19016">
        <v>30.592700000000001</v>
      </c>
      <c r="D19016">
        <v>-81.822400000000002</v>
      </c>
      <c r="E19016" s="1" t="s">
        <v>38</v>
      </c>
      <c r="F19016" t="s">
        <v>9083</v>
      </c>
      <c r="G19016">
        <v>0</v>
      </c>
      <c r="H19016">
        <v>0</v>
      </c>
      <c r="I19016">
        <v>0</v>
      </c>
    </row>
    <row r="19017" spans="1:9" hidden="1" x14ac:dyDescent="0.3">
      <c r="A19017" s="1" t="s">
        <v>159</v>
      </c>
      <c r="B19017" s="1" t="s">
        <v>425</v>
      </c>
      <c r="C19017">
        <v>30.592700000000001</v>
      </c>
      <c r="D19017">
        <v>-81.822400000000002</v>
      </c>
      <c r="E19017" s="1" t="s">
        <v>39</v>
      </c>
      <c r="F19017" t="s">
        <v>9314</v>
      </c>
      <c r="G19017">
        <v>0</v>
      </c>
      <c r="H19017">
        <v>0</v>
      </c>
      <c r="I19017">
        <v>0</v>
      </c>
    </row>
    <row r="19018" spans="1:9" hidden="1" x14ac:dyDescent="0.3">
      <c r="A19018" s="1" t="s">
        <v>159</v>
      </c>
      <c r="B19018" s="1" t="s">
        <v>425</v>
      </c>
      <c r="C19018">
        <v>30.592700000000001</v>
      </c>
      <c r="D19018">
        <v>-81.822400000000002</v>
      </c>
      <c r="E19018" s="1" t="s">
        <v>40</v>
      </c>
      <c r="F19018" t="s">
        <v>9545</v>
      </c>
      <c r="G19018">
        <v>0</v>
      </c>
      <c r="H19018">
        <v>0</v>
      </c>
      <c r="I19018">
        <v>0</v>
      </c>
    </row>
    <row r="19019" spans="1:9" hidden="1" x14ac:dyDescent="0.3">
      <c r="A19019" s="1" t="s">
        <v>159</v>
      </c>
      <c r="B19019" s="1" t="s">
        <v>425</v>
      </c>
      <c r="C19019">
        <v>30.592700000000001</v>
      </c>
      <c r="D19019">
        <v>-81.822400000000002</v>
      </c>
      <c r="E19019" s="1" t="s">
        <v>41</v>
      </c>
      <c r="F19019" t="s">
        <v>9776</v>
      </c>
      <c r="G19019">
        <v>0</v>
      </c>
      <c r="H19019">
        <v>0</v>
      </c>
      <c r="I19019">
        <v>0</v>
      </c>
    </row>
    <row r="19020" spans="1:9" hidden="1" x14ac:dyDescent="0.3">
      <c r="A19020" s="1" t="s">
        <v>159</v>
      </c>
      <c r="B19020" s="1" t="s">
        <v>425</v>
      </c>
      <c r="C19020">
        <v>30.592700000000001</v>
      </c>
      <c r="D19020">
        <v>-81.822400000000002</v>
      </c>
      <c r="E19020" s="1" t="s">
        <v>42</v>
      </c>
      <c r="F19020" t="s">
        <v>10005</v>
      </c>
      <c r="G19020">
        <v>0</v>
      </c>
      <c r="H19020">
        <v>0</v>
      </c>
      <c r="I19020">
        <v>0</v>
      </c>
    </row>
    <row r="19021" spans="1:9" hidden="1" x14ac:dyDescent="0.3">
      <c r="A19021" s="1" t="s">
        <v>159</v>
      </c>
      <c r="B19021" s="1" t="s">
        <v>425</v>
      </c>
      <c r="C19021">
        <v>30.592700000000001</v>
      </c>
      <c r="D19021">
        <v>-81.822400000000002</v>
      </c>
      <c r="E19021" s="1" t="s">
        <v>43</v>
      </c>
      <c r="F19021" t="s">
        <v>10233</v>
      </c>
      <c r="G19021">
        <v>0</v>
      </c>
      <c r="H19021">
        <v>0</v>
      </c>
      <c r="I19021">
        <v>0</v>
      </c>
    </row>
    <row r="19022" spans="1:9" hidden="1" x14ac:dyDescent="0.3">
      <c r="A19022" s="1" t="s">
        <v>159</v>
      </c>
      <c r="B19022" s="1" t="s">
        <v>425</v>
      </c>
      <c r="C19022">
        <v>30.592700000000001</v>
      </c>
      <c r="D19022">
        <v>-81.822400000000002</v>
      </c>
      <c r="E19022" s="1" t="s">
        <v>44</v>
      </c>
      <c r="F19022" t="s">
        <v>10454</v>
      </c>
      <c r="G19022">
        <v>0</v>
      </c>
      <c r="H19022">
        <v>0</v>
      </c>
      <c r="I19022">
        <v>0</v>
      </c>
    </row>
    <row r="19023" spans="1:9" hidden="1" x14ac:dyDescent="0.3">
      <c r="A19023" s="1" t="s">
        <v>159</v>
      </c>
      <c r="B19023" s="1" t="s">
        <v>425</v>
      </c>
      <c r="C19023">
        <v>30.592700000000001</v>
      </c>
      <c r="D19023">
        <v>-81.822400000000002</v>
      </c>
      <c r="E19023" s="1" t="s">
        <v>45</v>
      </c>
      <c r="F19023" t="s">
        <v>10670</v>
      </c>
      <c r="G19023">
        <v>0</v>
      </c>
      <c r="H19023">
        <v>0</v>
      </c>
      <c r="I19023">
        <v>0</v>
      </c>
    </row>
    <row r="19024" spans="1:9" hidden="1" x14ac:dyDescent="0.3">
      <c r="A19024" s="1" t="s">
        <v>159</v>
      </c>
      <c r="B19024" s="1" t="s">
        <v>425</v>
      </c>
      <c r="C19024">
        <v>30.592700000000001</v>
      </c>
      <c r="D19024">
        <v>-81.822400000000002</v>
      </c>
      <c r="E19024" s="1" t="s">
        <v>46</v>
      </c>
      <c r="F19024" t="s">
        <v>10885</v>
      </c>
      <c r="G19024">
        <v>0</v>
      </c>
      <c r="H19024">
        <v>0</v>
      </c>
      <c r="I19024">
        <v>0</v>
      </c>
    </row>
    <row r="19025" spans="1:9" hidden="1" x14ac:dyDescent="0.3">
      <c r="A19025" s="1" t="s">
        <v>159</v>
      </c>
      <c r="B19025" s="1" t="s">
        <v>425</v>
      </c>
      <c r="C19025">
        <v>30.592700000000001</v>
      </c>
      <c r="D19025">
        <v>-81.822400000000002</v>
      </c>
      <c r="E19025" s="1" t="s">
        <v>47</v>
      </c>
      <c r="F19025" t="s">
        <v>11091</v>
      </c>
      <c r="G19025">
        <v>0</v>
      </c>
      <c r="H19025">
        <v>0</v>
      </c>
      <c r="I19025">
        <v>0</v>
      </c>
    </row>
    <row r="19026" spans="1:9" hidden="1" x14ac:dyDescent="0.3">
      <c r="A19026" s="1" t="s">
        <v>159</v>
      </c>
      <c r="B19026" s="1" t="s">
        <v>425</v>
      </c>
      <c r="C19026">
        <v>30.592700000000001</v>
      </c>
      <c r="D19026">
        <v>-81.822400000000002</v>
      </c>
      <c r="E19026" s="1" t="s">
        <v>48</v>
      </c>
      <c r="F19026" t="s">
        <v>11880</v>
      </c>
      <c r="G19026">
        <v>0</v>
      </c>
      <c r="H19026">
        <v>0</v>
      </c>
      <c r="I19026">
        <v>0</v>
      </c>
    </row>
    <row r="19027" spans="1:9" hidden="1" x14ac:dyDescent="0.3">
      <c r="A19027" s="1" t="s">
        <v>159</v>
      </c>
      <c r="B19027" s="1" t="s">
        <v>425</v>
      </c>
      <c r="C19027">
        <v>30.592700000000001</v>
      </c>
      <c r="D19027">
        <v>-81.822400000000002</v>
      </c>
      <c r="E19027" s="1" t="s">
        <v>49</v>
      </c>
      <c r="F19027" t="s">
        <v>12052</v>
      </c>
      <c r="G19027">
        <v>0</v>
      </c>
      <c r="H19027">
        <v>0</v>
      </c>
      <c r="I19027">
        <v>0</v>
      </c>
    </row>
    <row r="19028" spans="1:9" hidden="1" x14ac:dyDescent="0.3">
      <c r="A19028" s="1" t="s">
        <v>159</v>
      </c>
      <c r="B19028" s="1" t="s">
        <v>425</v>
      </c>
      <c r="C19028">
        <v>30.592700000000001</v>
      </c>
      <c r="D19028">
        <v>-81.822400000000002</v>
      </c>
      <c r="E19028" s="1" t="s">
        <v>50</v>
      </c>
      <c r="F19028" t="s">
        <v>12201</v>
      </c>
      <c r="G19028">
        <v>0</v>
      </c>
      <c r="H19028">
        <v>0</v>
      </c>
      <c r="I19028">
        <v>0</v>
      </c>
    </row>
    <row r="19029" spans="1:9" hidden="1" x14ac:dyDescent="0.3">
      <c r="A19029" s="1" t="s">
        <v>159</v>
      </c>
      <c r="B19029" s="1" t="s">
        <v>425</v>
      </c>
      <c r="C19029">
        <v>30.592700000000001</v>
      </c>
      <c r="D19029">
        <v>-81.822400000000002</v>
      </c>
      <c r="E19029" s="1" t="s">
        <v>51</v>
      </c>
      <c r="F19029" t="s">
        <v>12340</v>
      </c>
      <c r="G19029">
        <v>0</v>
      </c>
      <c r="H19029">
        <v>0</v>
      </c>
      <c r="I19029">
        <v>0</v>
      </c>
    </row>
    <row r="19030" spans="1:9" hidden="1" x14ac:dyDescent="0.3">
      <c r="A19030" s="1" t="s">
        <v>159</v>
      </c>
      <c r="B19030" s="1" t="s">
        <v>425</v>
      </c>
      <c r="C19030">
        <v>30.592700000000001</v>
      </c>
      <c r="D19030">
        <v>-81.822400000000002</v>
      </c>
      <c r="E19030" s="1" t="s">
        <v>52</v>
      </c>
      <c r="F19030" t="s">
        <v>11295</v>
      </c>
      <c r="G19030">
        <v>0</v>
      </c>
      <c r="H19030">
        <v>0</v>
      </c>
      <c r="I19030">
        <v>0</v>
      </c>
    </row>
    <row r="19031" spans="1:9" hidden="1" x14ac:dyDescent="0.3">
      <c r="A19031" s="1" t="s">
        <v>159</v>
      </c>
      <c r="B19031" s="1" t="s">
        <v>425</v>
      </c>
      <c r="C19031">
        <v>30.592700000000001</v>
      </c>
      <c r="D19031">
        <v>-81.822400000000002</v>
      </c>
      <c r="E19031" s="1" t="s">
        <v>53</v>
      </c>
      <c r="F19031" t="s">
        <v>11493</v>
      </c>
      <c r="G19031">
        <v>0</v>
      </c>
      <c r="H19031">
        <v>0</v>
      </c>
      <c r="I19031">
        <v>0</v>
      </c>
    </row>
    <row r="19032" spans="1:9" hidden="1" x14ac:dyDescent="0.3">
      <c r="A19032" s="1" t="s">
        <v>159</v>
      </c>
      <c r="B19032" s="1" t="s">
        <v>425</v>
      </c>
      <c r="C19032">
        <v>30.592700000000001</v>
      </c>
      <c r="D19032">
        <v>-81.822400000000002</v>
      </c>
      <c r="E19032" s="1" t="s">
        <v>54</v>
      </c>
      <c r="F19032" t="s">
        <v>11688</v>
      </c>
      <c r="G19032">
        <v>0</v>
      </c>
      <c r="H19032">
        <v>0</v>
      </c>
      <c r="I19032">
        <v>0</v>
      </c>
    </row>
    <row r="19033" spans="1:9" hidden="1" x14ac:dyDescent="0.3">
      <c r="A19033" s="1" t="s">
        <v>159</v>
      </c>
      <c r="B19033" s="1" t="s">
        <v>425</v>
      </c>
      <c r="C19033">
        <v>30.592700000000001</v>
      </c>
      <c r="D19033">
        <v>-81.822400000000002</v>
      </c>
      <c r="E19033" s="1" t="s">
        <v>21548</v>
      </c>
      <c r="F19033" t="s">
        <v>21914</v>
      </c>
      <c r="G19033">
        <v>0</v>
      </c>
      <c r="H19033">
        <v>0</v>
      </c>
      <c r="I19033">
        <v>0</v>
      </c>
    </row>
    <row r="19034" spans="1:9" hidden="1" x14ac:dyDescent="0.3">
      <c r="A19034" s="1" t="s">
        <v>159</v>
      </c>
      <c r="B19034" s="1" t="s">
        <v>426</v>
      </c>
      <c r="C19034">
        <v>28.3232</v>
      </c>
      <c r="D19034">
        <v>-82.431899999999999</v>
      </c>
      <c r="E19034" s="1" t="s">
        <v>4</v>
      </c>
      <c r="F19034" t="s">
        <v>1083</v>
      </c>
      <c r="G19034">
        <v>0</v>
      </c>
      <c r="H19034">
        <v>0</v>
      </c>
      <c r="I19034">
        <v>0</v>
      </c>
    </row>
    <row r="19035" spans="1:9" hidden="1" x14ac:dyDescent="0.3">
      <c r="A19035" s="1" t="s">
        <v>159</v>
      </c>
      <c r="B19035" s="1" t="s">
        <v>426</v>
      </c>
      <c r="C19035">
        <v>28.3232</v>
      </c>
      <c r="D19035">
        <v>-82.431899999999999</v>
      </c>
      <c r="E19035" s="1" t="s">
        <v>5</v>
      </c>
      <c r="F19035" t="s">
        <v>1325</v>
      </c>
      <c r="G19035">
        <v>0</v>
      </c>
      <c r="H19035">
        <v>0</v>
      </c>
      <c r="I19035">
        <v>0</v>
      </c>
    </row>
    <row r="19036" spans="1:9" hidden="1" x14ac:dyDescent="0.3">
      <c r="A19036" s="1" t="s">
        <v>159</v>
      </c>
      <c r="B19036" s="1" t="s">
        <v>426</v>
      </c>
      <c r="C19036">
        <v>28.3232</v>
      </c>
      <c r="D19036">
        <v>-82.431899999999999</v>
      </c>
      <c r="E19036" s="1" t="s">
        <v>6</v>
      </c>
      <c r="F19036" t="s">
        <v>1566</v>
      </c>
      <c r="G19036">
        <v>0</v>
      </c>
      <c r="H19036">
        <v>0</v>
      </c>
      <c r="I19036">
        <v>0</v>
      </c>
    </row>
    <row r="19037" spans="1:9" hidden="1" x14ac:dyDescent="0.3">
      <c r="A19037" s="1" t="s">
        <v>159</v>
      </c>
      <c r="B19037" s="1" t="s">
        <v>426</v>
      </c>
      <c r="C19037">
        <v>28.3232</v>
      </c>
      <c r="D19037">
        <v>-82.431899999999999</v>
      </c>
      <c r="E19037" s="1" t="s">
        <v>7</v>
      </c>
      <c r="F19037" t="s">
        <v>1807</v>
      </c>
      <c r="G19037">
        <v>0</v>
      </c>
      <c r="H19037">
        <v>0</v>
      </c>
      <c r="I19037">
        <v>0</v>
      </c>
    </row>
    <row r="19038" spans="1:9" hidden="1" x14ac:dyDescent="0.3">
      <c r="A19038" s="1" t="s">
        <v>159</v>
      </c>
      <c r="B19038" s="1" t="s">
        <v>426</v>
      </c>
      <c r="C19038">
        <v>28.3232</v>
      </c>
      <c r="D19038">
        <v>-82.431899999999999</v>
      </c>
      <c r="E19038" s="1" t="s">
        <v>8</v>
      </c>
      <c r="F19038" t="s">
        <v>2045</v>
      </c>
      <c r="G19038">
        <v>0</v>
      </c>
      <c r="H19038">
        <v>0</v>
      </c>
      <c r="I19038">
        <v>0</v>
      </c>
    </row>
    <row r="19039" spans="1:9" hidden="1" x14ac:dyDescent="0.3">
      <c r="A19039" s="1" t="s">
        <v>159</v>
      </c>
      <c r="B19039" s="1" t="s">
        <v>426</v>
      </c>
      <c r="C19039">
        <v>28.3232</v>
      </c>
      <c r="D19039">
        <v>-82.431899999999999</v>
      </c>
      <c r="E19039" s="1" t="s">
        <v>9</v>
      </c>
      <c r="F19039" t="s">
        <v>2283</v>
      </c>
      <c r="G19039">
        <v>0</v>
      </c>
      <c r="H19039">
        <v>0</v>
      </c>
      <c r="I19039">
        <v>0</v>
      </c>
    </row>
    <row r="19040" spans="1:9" hidden="1" x14ac:dyDescent="0.3">
      <c r="A19040" s="1" t="s">
        <v>159</v>
      </c>
      <c r="B19040" s="1" t="s">
        <v>426</v>
      </c>
      <c r="C19040">
        <v>28.3232</v>
      </c>
      <c r="D19040">
        <v>-82.431899999999999</v>
      </c>
      <c r="E19040" s="1" t="s">
        <v>10</v>
      </c>
      <c r="F19040" t="s">
        <v>2521</v>
      </c>
      <c r="G19040">
        <v>0</v>
      </c>
      <c r="H19040">
        <v>0</v>
      </c>
      <c r="I19040">
        <v>0</v>
      </c>
    </row>
    <row r="19041" spans="1:9" hidden="1" x14ac:dyDescent="0.3">
      <c r="A19041" s="1" t="s">
        <v>159</v>
      </c>
      <c r="B19041" s="1" t="s">
        <v>426</v>
      </c>
      <c r="C19041">
        <v>28.3232</v>
      </c>
      <c r="D19041">
        <v>-82.431899999999999</v>
      </c>
      <c r="E19041" s="1" t="s">
        <v>11</v>
      </c>
      <c r="F19041" t="s">
        <v>2759</v>
      </c>
      <c r="G19041">
        <v>0</v>
      </c>
      <c r="H19041">
        <v>0</v>
      </c>
      <c r="I19041">
        <v>0</v>
      </c>
    </row>
    <row r="19042" spans="1:9" hidden="1" x14ac:dyDescent="0.3">
      <c r="A19042" s="1" t="s">
        <v>159</v>
      </c>
      <c r="B19042" s="1" t="s">
        <v>426</v>
      </c>
      <c r="C19042">
        <v>28.3232</v>
      </c>
      <c r="D19042">
        <v>-82.431899999999999</v>
      </c>
      <c r="E19042" s="1" t="s">
        <v>12</v>
      </c>
      <c r="F19042" t="s">
        <v>2997</v>
      </c>
      <c r="G19042">
        <v>0</v>
      </c>
      <c r="H19042">
        <v>0</v>
      </c>
      <c r="I19042">
        <v>0</v>
      </c>
    </row>
    <row r="19043" spans="1:9" hidden="1" x14ac:dyDescent="0.3">
      <c r="A19043" s="1" t="s">
        <v>159</v>
      </c>
      <c r="B19043" s="1" t="s">
        <v>426</v>
      </c>
      <c r="C19043">
        <v>28.3232</v>
      </c>
      <c r="D19043">
        <v>-82.431899999999999</v>
      </c>
      <c r="E19043" s="1" t="s">
        <v>13</v>
      </c>
      <c r="F19043" t="s">
        <v>3234</v>
      </c>
      <c r="G19043">
        <v>0</v>
      </c>
      <c r="H19043">
        <v>0</v>
      </c>
      <c r="I19043">
        <v>0</v>
      </c>
    </row>
    <row r="19044" spans="1:9" hidden="1" x14ac:dyDescent="0.3">
      <c r="A19044" s="1" t="s">
        <v>159</v>
      </c>
      <c r="B19044" s="1" t="s">
        <v>426</v>
      </c>
      <c r="C19044">
        <v>28.3232</v>
      </c>
      <c r="D19044">
        <v>-82.431899999999999</v>
      </c>
      <c r="E19044" s="1" t="s">
        <v>14</v>
      </c>
      <c r="F19044" t="s">
        <v>3470</v>
      </c>
      <c r="G19044">
        <v>0</v>
      </c>
      <c r="H19044">
        <v>0</v>
      </c>
      <c r="I19044">
        <v>0</v>
      </c>
    </row>
    <row r="19045" spans="1:9" hidden="1" x14ac:dyDescent="0.3">
      <c r="A19045" s="1" t="s">
        <v>159</v>
      </c>
      <c r="B19045" s="1" t="s">
        <v>426</v>
      </c>
      <c r="C19045">
        <v>28.3232</v>
      </c>
      <c r="D19045">
        <v>-82.431899999999999</v>
      </c>
      <c r="E19045" s="1" t="s">
        <v>15</v>
      </c>
      <c r="F19045" t="s">
        <v>3706</v>
      </c>
      <c r="G19045">
        <v>0</v>
      </c>
      <c r="H19045">
        <v>0</v>
      </c>
      <c r="I19045">
        <v>0</v>
      </c>
    </row>
    <row r="19046" spans="1:9" hidden="1" x14ac:dyDescent="0.3">
      <c r="A19046" s="1" t="s">
        <v>159</v>
      </c>
      <c r="B19046" s="1" t="s">
        <v>426</v>
      </c>
      <c r="C19046">
        <v>28.3232</v>
      </c>
      <c r="D19046">
        <v>-82.431899999999999</v>
      </c>
      <c r="E19046" s="1" t="s">
        <v>16</v>
      </c>
      <c r="F19046" t="s">
        <v>3941</v>
      </c>
      <c r="G19046">
        <v>0</v>
      </c>
      <c r="H19046">
        <v>0</v>
      </c>
      <c r="I19046">
        <v>0</v>
      </c>
    </row>
    <row r="19047" spans="1:9" hidden="1" x14ac:dyDescent="0.3">
      <c r="A19047" s="1" t="s">
        <v>159</v>
      </c>
      <c r="B19047" s="1" t="s">
        <v>426</v>
      </c>
      <c r="C19047">
        <v>28.3232</v>
      </c>
      <c r="D19047">
        <v>-82.431899999999999</v>
      </c>
      <c r="E19047" s="1" t="s">
        <v>17</v>
      </c>
      <c r="F19047" t="s">
        <v>4176</v>
      </c>
      <c r="G19047">
        <v>0</v>
      </c>
      <c r="H19047">
        <v>0</v>
      </c>
      <c r="I19047">
        <v>0</v>
      </c>
    </row>
    <row r="19048" spans="1:9" hidden="1" x14ac:dyDescent="0.3">
      <c r="A19048" s="1" t="s">
        <v>159</v>
      </c>
      <c r="B19048" s="1" t="s">
        <v>426</v>
      </c>
      <c r="C19048">
        <v>28.3232</v>
      </c>
      <c r="D19048">
        <v>-82.431899999999999</v>
      </c>
      <c r="E19048" s="1" t="s">
        <v>18</v>
      </c>
      <c r="F19048" t="s">
        <v>4411</v>
      </c>
      <c r="G19048">
        <v>0</v>
      </c>
      <c r="H19048">
        <v>0</v>
      </c>
      <c r="I19048">
        <v>0</v>
      </c>
    </row>
    <row r="19049" spans="1:9" hidden="1" x14ac:dyDescent="0.3">
      <c r="A19049" s="1" t="s">
        <v>159</v>
      </c>
      <c r="B19049" s="1" t="s">
        <v>426</v>
      </c>
      <c r="C19049">
        <v>28.3232</v>
      </c>
      <c r="D19049">
        <v>-82.431899999999999</v>
      </c>
      <c r="E19049" s="1" t="s">
        <v>19</v>
      </c>
      <c r="F19049" t="s">
        <v>4646</v>
      </c>
      <c r="G19049">
        <v>0</v>
      </c>
      <c r="H19049">
        <v>0</v>
      </c>
      <c r="I19049">
        <v>0</v>
      </c>
    </row>
    <row r="19050" spans="1:9" hidden="1" x14ac:dyDescent="0.3">
      <c r="A19050" s="1" t="s">
        <v>159</v>
      </c>
      <c r="B19050" s="1" t="s">
        <v>426</v>
      </c>
      <c r="C19050">
        <v>28.3232</v>
      </c>
      <c r="D19050">
        <v>-82.431899999999999</v>
      </c>
      <c r="E19050" s="1" t="s">
        <v>20</v>
      </c>
      <c r="F19050" t="s">
        <v>4881</v>
      </c>
      <c r="G19050">
        <v>0</v>
      </c>
      <c r="H19050">
        <v>0</v>
      </c>
      <c r="I19050">
        <v>0</v>
      </c>
    </row>
    <row r="19051" spans="1:9" hidden="1" x14ac:dyDescent="0.3">
      <c r="A19051" s="1" t="s">
        <v>159</v>
      </c>
      <c r="B19051" s="1" t="s">
        <v>426</v>
      </c>
      <c r="C19051">
        <v>28.3232</v>
      </c>
      <c r="D19051">
        <v>-82.431899999999999</v>
      </c>
      <c r="E19051" s="1" t="s">
        <v>21</v>
      </c>
      <c r="F19051" t="s">
        <v>5116</v>
      </c>
      <c r="G19051">
        <v>0</v>
      </c>
      <c r="H19051">
        <v>0</v>
      </c>
      <c r="I19051">
        <v>0</v>
      </c>
    </row>
    <row r="19052" spans="1:9" hidden="1" x14ac:dyDescent="0.3">
      <c r="A19052" s="1" t="s">
        <v>159</v>
      </c>
      <c r="B19052" s="1" t="s">
        <v>426</v>
      </c>
      <c r="C19052">
        <v>28.3232</v>
      </c>
      <c r="D19052">
        <v>-82.431899999999999</v>
      </c>
      <c r="E19052" s="1" t="s">
        <v>22</v>
      </c>
      <c r="F19052" t="s">
        <v>5351</v>
      </c>
      <c r="G19052">
        <v>0</v>
      </c>
      <c r="H19052">
        <v>0</v>
      </c>
      <c r="I19052">
        <v>0</v>
      </c>
    </row>
    <row r="19053" spans="1:9" hidden="1" x14ac:dyDescent="0.3">
      <c r="A19053" s="1" t="s">
        <v>159</v>
      </c>
      <c r="B19053" s="1" t="s">
        <v>426</v>
      </c>
      <c r="C19053">
        <v>28.3232</v>
      </c>
      <c r="D19053">
        <v>-82.431899999999999</v>
      </c>
      <c r="E19053" s="1" t="s">
        <v>23</v>
      </c>
      <c r="F19053" t="s">
        <v>5586</v>
      </c>
      <c r="G19053">
        <v>0</v>
      </c>
      <c r="H19053">
        <v>0</v>
      </c>
      <c r="I19053">
        <v>0</v>
      </c>
    </row>
    <row r="19054" spans="1:9" hidden="1" x14ac:dyDescent="0.3">
      <c r="A19054" s="1" t="s">
        <v>159</v>
      </c>
      <c r="B19054" s="1" t="s">
        <v>426</v>
      </c>
      <c r="C19054">
        <v>28.3232</v>
      </c>
      <c r="D19054">
        <v>-82.431899999999999</v>
      </c>
      <c r="E19054" s="1" t="s">
        <v>24</v>
      </c>
      <c r="F19054" t="s">
        <v>5820</v>
      </c>
      <c r="G19054">
        <v>0</v>
      </c>
      <c r="H19054">
        <v>0</v>
      </c>
      <c r="I19054">
        <v>0</v>
      </c>
    </row>
    <row r="19055" spans="1:9" hidden="1" x14ac:dyDescent="0.3">
      <c r="A19055" s="1" t="s">
        <v>159</v>
      </c>
      <c r="B19055" s="1" t="s">
        <v>426</v>
      </c>
      <c r="C19055">
        <v>28.3232</v>
      </c>
      <c r="D19055">
        <v>-82.431899999999999</v>
      </c>
      <c r="E19055" s="1" t="s">
        <v>25</v>
      </c>
      <c r="F19055" t="s">
        <v>6054</v>
      </c>
      <c r="G19055">
        <v>0</v>
      </c>
      <c r="H19055">
        <v>0</v>
      </c>
      <c r="I19055">
        <v>0</v>
      </c>
    </row>
    <row r="19056" spans="1:9" hidden="1" x14ac:dyDescent="0.3">
      <c r="A19056" s="1" t="s">
        <v>159</v>
      </c>
      <c r="B19056" s="1" t="s">
        <v>426</v>
      </c>
      <c r="C19056">
        <v>28.3232</v>
      </c>
      <c r="D19056">
        <v>-82.431899999999999</v>
      </c>
      <c r="E19056" s="1" t="s">
        <v>26</v>
      </c>
      <c r="F19056" t="s">
        <v>6288</v>
      </c>
      <c r="G19056">
        <v>0</v>
      </c>
      <c r="H19056">
        <v>0</v>
      </c>
      <c r="I19056">
        <v>0</v>
      </c>
    </row>
    <row r="19057" spans="1:9" hidden="1" x14ac:dyDescent="0.3">
      <c r="A19057" s="1" t="s">
        <v>159</v>
      </c>
      <c r="B19057" s="1" t="s">
        <v>426</v>
      </c>
      <c r="C19057">
        <v>28.3232</v>
      </c>
      <c r="D19057">
        <v>-82.431899999999999</v>
      </c>
      <c r="E19057" s="1" t="s">
        <v>27</v>
      </c>
      <c r="F19057" t="s">
        <v>6522</v>
      </c>
      <c r="G19057">
        <v>0</v>
      </c>
      <c r="H19057">
        <v>0</v>
      </c>
      <c r="I19057">
        <v>0</v>
      </c>
    </row>
    <row r="19058" spans="1:9" hidden="1" x14ac:dyDescent="0.3">
      <c r="A19058" s="1" t="s">
        <v>159</v>
      </c>
      <c r="B19058" s="1" t="s">
        <v>426</v>
      </c>
      <c r="C19058">
        <v>28.3232</v>
      </c>
      <c r="D19058">
        <v>-82.431899999999999</v>
      </c>
      <c r="E19058" s="1" t="s">
        <v>28</v>
      </c>
      <c r="F19058" t="s">
        <v>6756</v>
      </c>
      <c r="G19058">
        <v>0</v>
      </c>
      <c r="H19058">
        <v>0</v>
      </c>
      <c r="I19058">
        <v>0</v>
      </c>
    </row>
    <row r="19059" spans="1:9" hidden="1" x14ac:dyDescent="0.3">
      <c r="A19059" s="1" t="s">
        <v>159</v>
      </c>
      <c r="B19059" s="1" t="s">
        <v>426</v>
      </c>
      <c r="C19059">
        <v>28.3232</v>
      </c>
      <c r="D19059">
        <v>-82.431899999999999</v>
      </c>
      <c r="E19059" s="1" t="s">
        <v>29</v>
      </c>
      <c r="F19059" t="s">
        <v>6990</v>
      </c>
      <c r="G19059">
        <v>0</v>
      </c>
      <c r="H19059">
        <v>0</v>
      </c>
      <c r="I19059">
        <v>0</v>
      </c>
    </row>
    <row r="19060" spans="1:9" hidden="1" x14ac:dyDescent="0.3">
      <c r="A19060" s="1" t="s">
        <v>159</v>
      </c>
      <c r="B19060" s="1" t="s">
        <v>426</v>
      </c>
      <c r="C19060">
        <v>28.3232</v>
      </c>
      <c r="D19060">
        <v>-82.431899999999999</v>
      </c>
      <c r="E19060" s="1" t="s">
        <v>30</v>
      </c>
      <c r="F19060" t="s">
        <v>7224</v>
      </c>
      <c r="G19060">
        <v>0</v>
      </c>
      <c r="H19060">
        <v>0</v>
      </c>
      <c r="I19060">
        <v>0</v>
      </c>
    </row>
    <row r="19061" spans="1:9" hidden="1" x14ac:dyDescent="0.3">
      <c r="A19061" s="1" t="s">
        <v>159</v>
      </c>
      <c r="B19061" s="1" t="s">
        <v>426</v>
      </c>
      <c r="C19061">
        <v>28.3232</v>
      </c>
      <c r="D19061">
        <v>-82.431899999999999</v>
      </c>
      <c r="E19061" s="1" t="s">
        <v>31</v>
      </c>
      <c r="F19061" t="s">
        <v>7458</v>
      </c>
      <c r="G19061">
        <v>0</v>
      </c>
      <c r="H19061">
        <v>0</v>
      </c>
      <c r="I19061">
        <v>0</v>
      </c>
    </row>
    <row r="19062" spans="1:9" hidden="1" x14ac:dyDescent="0.3">
      <c r="A19062" s="1" t="s">
        <v>159</v>
      </c>
      <c r="B19062" s="1" t="s">
        <v>426</v>
      </c>
      <c r="C19062">
        <v>28.3232</v>
      </c>
      <c r="D19062">
        <v>-82.431899999999999</v>
      </c>
      <c r="E19062" s="1" t="s">
        <v>32</v>
      </c>
      <c r="F19062" t="s">
        <v>7692</v>
      </c>
      <c r="G19062">
        <v>0</v>
      </c>
      <c r="H19062">
        <v>0</v>
      </c>
      <c r="I19062">
        <v>0</v>
      </c>
    </row>
    <row r="19063" spans="1:9" hidden="1" x14ac:dyDescent="0.3">
      <c r="A19063" s="1" t="s">
        <v>159</v>
      </c>
      <c r="B19063" s="1" t="s">
        <v>426</v>
      </c>
      <c r="C19063">
        <v>28.3232</v>
      </c>
      <c r="D19063">
        <v>-82.431899999999999</v>
      </c>
      <c r="E19063" s="1" t="s">
        <v>33</v>
      </c>
      <c r="F19063" t="s">
        <v>7926</v>
      </c>
      <c r="G19063">
        <v>0</v>
      </c>
      <c r="H19063">
        <v>0</v>
      </c>
      <c r="I19063">
        <v>0</v>
      </c>
    </row>
    <row r="19064" spans="1:9" hidden="1" x14ac:dyDescent="0.3">
      <c r="A19064" s="1" t="s">
        <v>159</v>
      </c>
      <c r="B19064" s="1" t="s">
        <v>426</v>
      </c>
      <c r="C19064">
        <v>28.3232</v>
      </c>
      <c r="D19064">
        <v>-82.431899999999999</v>
      </c>
      <c r="E19064" s="1" t="s">
        <v>34</v>
      </c>
      <c r="F19064" t="s">
        <v>8158</v>
      </c>
      <c r="G19064">
        <v>0</v>
      </c>
      <c r="H19064">
        <v>0</v>
      </c>
      <c r="I19064">
        <v>0</v>
      </c>
    </row>
    <row r="19065" spans="1:9" hidden="1" x14ac:dyDescent="0.3">
      <c r="A19065" s="1" t="s">
        <v>159</v>
      </c>
      <c r="B19065" s="1" t="s">
        <v>426</v>
      </c>
      <c r="C19065">
        <v>28.3232</v>
      </c>
      <c r="D19065">
        <v>-82.431899999999999</v>
      </c>
      <c r="E19065" s="1" t="s">
        <v>35</v>
      </c>
      <c r="F19065" t="s">
        <v>8390</v>
      </c>
      <c r="G19065">
        <v>0</v>
      </c>
      <c r="H19065">
        <v>0</v>
      </c>
      <c r="I19065">
        <v>0</v>
      </c>
    </row>
    <row r="19066" spans="1:9" hidden="1" x14ac:dyDescent="0.3">
      <c r="A19066" s="1" t="s">
        <v>159</v>
      </c>
      <c r="B19066" s="1" t="s">
        <v>426</v>
      </c>
      <c r="C19066">
        <v>28.3232</v>
      </c>
      <c r="D19066">
        <v>-82.431899999999999</v>
      </c>
      <c r="E19066" s="1" t="s">
        <v>36</v>
      </c>
      <c r="F19066" t="s">
        <v>8622</v>
      </c>
      <c r="G19066">
        <v>0</v>
      </c>
      <c r="H19066">
        <v>0</v>
      </c>
      <c r="I19066">
        <v>0</v>
      </c>
    </row>
    <row r="19067" spans="1:9" hidden="1" x14ac:dyDescent="0.3">
      <c r="A19067" s="1" t="s">
        <v>159</v>
      </c>
      <c r="B19067" s="1" t="s">
        <v>426</v>
      </c>
      <c r="C19067">
        <v>28.3232</v>
      </c>
      <c r="D19067">
        <v>-82.431899999999999</v>
      </c>
      <c r="E19067" s="1" t="s">
        <v>37</v>
      </c>
      <c r="F19067" t="s">
        <v>8853</v>
      </c>
      <c r="G19067">
        <v>0</v>
      </c>
      <c r="H19067">
        <v>0</v>
      </c>
      <c r="I19067">
        <v>0</v>
      </c>
    </row>
    <row r="19068" spans="1:9" hidden="1" x14ac:dyDescent="0.3">
      <c r="A19068" s="1" t="s">
        <v>159</v>
      </c>
      <c r="B19068" s="1" t="s">
        <v>426</v>
      </c>
      <c r="C19068">
        <v>28.3232</v>
      </c>
      <c r="D19068">
        <v>-82.431899999999999</v>
      </c>
      <c r="E19068" s="1" t="s">
        <v>38</v>
      </c>
      <c r="F19068" t="s">
        <v>9084</v>
      </c>
      <c r="G19068">
        <v>0</v>
      </c>
      <c r="H19068">
        <v>0</v>
      </c>
      <c r="I19068">
        <v>0</v>
      </c>
    </row>
    <row r="19069" spans="1:9" hidden="1" x14ac:dyDescent="0.3">
      <c r="A19069" s="1" t="s">
        <v>159</v>
      </c>
      <c r="B19069" s="1" t="s">
        <v>426</v>
      </c>
      <c r="C19069">
        <v>28.3232</v>
      </c>
      <c r="D19069">
        <v>-82.431899999999999</v>
      </c>
      <c r="E19069" s="1" t="s">
        <v>39</v>
      </c>
      <c r="F19069" t="s">
        <v>9315</v>
      </c>
      <c r="G19069">
        <v>0</v>
      </c>
      <c r="H19069">
        <v>0</v>
      </c>
      <c r="I19069">
        <v>0</v>
      </c>
    </row>
    <row r="19070" spans="1:9" hidden="1" x14ac:dyDescent="0.3">
      <c r="A19070" s="1" t="s">
        <v>159</v>
      </c>
      <c r="B19070" s="1" t="s">
        <v>426</v>
      </c>
      <c r="C19070">
        <v>28.3232</v>
      </c>
      <c r="D19070">
        <v>-82.431899999999999</v>
      </c>
      <c r="E19070" s="1" t="s">
        <v>40</v>
      </c>
      <c r="F19070" t="s">
        <v>9546</v>
      </c>
      <c r="G19070">
        <v>0</v>
      </c>
      <c r="H19070">
        <v>0</v>
      </c>
      <c r="I19070">
        <v>0</v>
      </c>
    </row>
    <row r="19071" spans="1:9" hidden="1" x14ac:dyDescent="0.3">
      <c r="A19071" s="1" t="s">
        <v>159</v>
      </c>
      <c r="B19071" s="1" t="s">
        <v>426</v>
      </c>
      <c r="C19071">
        <v>28.3232</v>
      </c>
      <c r="D19071">
        <v>-82.431899999999999</v>
      </c>
      <c r="E19071" s="1" t="s">
        <v>41</v>
      </c>
      <c r="F19071" t="s">
        <v>9777</v>
      </c>
      <c r="G19071">
        <v>0</v>
      </c>
      <c r="H19071">
        <v>0</v>
      </c>
      <c r="I19071">
        <v>0</v>
      </c>
    </row>
    <row r="19072" spans="1:9" hidden="1" x14ac:dyDescent="0.3">
      <c r="A19072" s="1" t="s">
        <v>159</v>
      </c>
      <c r="B19072" s="1" t="s">
        <v>426</v>
      </c>
      <c r="C19072">
        <v>28.3232</v>
      </c>
      <c r="D19072">
        <v>-82.431899999999999</v>
      </c>
      <c r="E19072" s="1" t="s">
        <v>42</v>
      </c>
      <c r="F19072" t="s">
        <v>10006</v>
      </c>
      <c r="G19072">
        <v>0</v>
      </c>
      <c r="H19072">
        <v>0</v>
      </c>
      <c r="I19072">
        <v>0</v>
      </c>
    </row>
    <row r="19073" spans="1:9" hidden="1" x14ac:dyDescent="0.3">
      <c r="A19073" s="1" t="s">
        <v>159</v>
      </c>
      <c r="B19073" s="1" t="s">
        <v>426</v>
      </c>
      <c r="C19073">
        <v>28.3232</v>
      </c>
      <c r="D19073">
        <v>-82.431899999999999</v>
      </c>
      <c r="E19073" s="1" t="s">
        <v>43</v>
      </c>
      <c r="F19073" t="s">
        <v>10234</v>
      </c>
      <c r="G19073">
        <v>0</v>
      </c>
      <c r="H19073">
        <v>0</v>
      </c>
      <c r="I19073">
        <v>0</v>
      </c>
    </row>
    <row r="19074" spans="1:9" hidden="1" x14ac:dyDescent="0.3">
      <c r="A19074" s="1" t="s">
        <v>159</v>
      </c>
      <c r="B19074" s="1" t="s">
        <v>426</v>
      </c>
      <c r="C19074">
        <v>28.3232</v>
      </c>
      <c r="D19074">
        <v>-82.431899999999999</v>
      </c>
      <c r="E19074" s="1" t="s">
        <v>44</v>
      </c>
      <c r="F19074" t="s">
        <v>10455</v>
      </c>
      <c r="G19074">
        <v>0</v>
      </c>
      <c r="H19074">
        <v>0</v>
      </c>
      <c r="I19074">
        <v>0</v>
      </c>
    </row>
    <row r="19075" spans="1:9" hidden="1" x14ac:dyDescent="0.3">
      <c r="A19075" s="1" t="s">
        <v>159</v>
      </c>
      <c r="B19075" s="1" t="s">
        <v>426</v>
      </c>
      <c r="C19075">
        <v>28.3232</v>
      </c>
      <c r="D19075">
        <v>-82.431899999999999</v>
      </c>
      <c r="E19075" s="1" t="s">
        <v>45</v>
      </c>
      <c r="F19075" t="s">
        <v>10671</v>
      </c>
      <c r="G19075">
        <v>0</v>
      </c>
      <c r="H19075">
        <v>0</v>
      </c>
      <c r="I19075">
        <v>0</v>
      </c>
    </row>
    <row r="19076" spans="1:9" hidden="1" x14ac:dyDescent="0.3">
      <c r="A19076" s="1" t="s">
        <v>159</v>
      </c>
      <c r="B19076" s="1" t="s">
        <v>426</v>
      </c>
      <c r="C19076">
        <v>28.3232</v>
      </c>
      <c r="D19076">
        <v>-82.431899999999999</v>
      </c>
      <c r="E19076" s="1" t="s">
        <v>46</v>
      </c>
      <c r="F19076" t="s">
        <v>10886</v>
      </c>
      <c r="G19076">
        <v>0</v>
      </c>
      <c r="H19076">
        <v>0</v>
      </c>
      <c r="I19076">
        <v>0</v>
      </c>
    </row>
    <row r="19077" spans="1:9" hidden="1" x14ac:dyDescent="0.3">
      <c r="A19077" s="1" t="s">
        <v>159</v>
      </c>
      <c r="B19077" s="1" t="s">
        <v>426</v>
      </c>
      <c r="C19077">
        <v>28.3232</v>
      </c>
      <c r="D19077">
        <v>-82.431899999999999</v>
      </c>
      <c r="E19077" s="1" t="s">
        <v>47</v>
      </c>
      <c r="F19077" t="s">
        <v>11092</v>
      </c>
      <c r="G19077">
        <v>0</v>
      </c>
      <c r="H19077">
        <v>0</v>
      </c>
      <c r="I19077">
        <v>0</v>
      </c>
    </row>
    <row r="19078" spans="1:9" hidden="1" x14ac:dyDescent="0.3">
      <c r="A19078" s="1" t="s">
        <v>159</v>
      </c>
      <c r="B19078" s="1" t="s">
        <v>426</v>
      </c>
      <c r="C19078">
        <v>28.3232</v>
      </c>
      <c r="D19078">
        <v>-82.431899999999999</v>
      </c>
      <c r="E19078" s="1" t="s">
        <v>48</v>
      </c>
      <c r="F19078" t="s">
        <v>11881</v>
      </c>
      <c r="G19078">
        <v>0</v>
      </c>
      <c r="H19078">
        <v>0</v>
      </c>
      <c r="I19078">
        <v>0</v>
      </c>
    </row>
    <row r="19079" spans="1:9" hidden="1" x14ac:dyDescent="0.3">
      <c r="A19079" s="1" t="s">
        <v>159</v>
      </c>
      <c r="B19079" s="1" t="s">
        <v>426</v>
      </c>
      <c r="C19079">
        <v>28.3232</v>
      </c>
      <c r="D19079">
        <v>-82.431899999999999</v>
      </c>
      <c r="E19079" s="1" t="s">
        <v>49</v>
      </c>
      <c r="F19079" t="s">
        <v>12053</v>
      </c>
      <c r="G19079">
        <v>0</v>
      </c>
      <c r="H19079">
        <v>0</v>
      </c>
      <c r="I19079">
        <v>0</v>
      </c>
    </row>
    <row r="19080" spans="1:9" hidden="1" x14ac:dyDescent="0.3">
      <c r="A19080" s="1" t="s">
        <v>159</v>
      </c>
      <c r="B19080" s="1" t="s">
        <v>426</v>
      </c>
      <c r="C19080">
        <v>28.3232</v>
      </c>
      <c r="D19080">
        <v>-82.431899999999999</v>
      </c>
      <c r="E19080" s="1" t="s">
        <v>50</v>
      </c>
      <c r="F19080" t="s">
        <v>12202</v>
      </c>
      <c r="G19080">
        <v>0</v>
      </c>
      <c r="H19080">
        <v>0</v>
      </c>
      <c r="I19080">
        <v>0</v>
      </c>
    </row>
    <row r="19081" spans="1:9" hidden="1" x14ac:dyDescent="0.3">
      <c r="A19081" s="1" t="s">
        <v>159</v>
      </c>
      <c r="B19081" s="1" t="s">
        <v>426</v>
      </c>
      <c r="C19081">
        <v>28.3232</v>
      </c>
      <c r="D19081">
        <v>-82.431899999999999</v>
      </c>
      <c r="E19081" s="1" t="s">
        <v>51</v>
      </c>
      <c r="F19081" t="s">
        <v>12341</v>
      </c>
      <c r="G19081">
        <v>0</v>
      </c>
      <c r="H19081">
        <v>0</v>
      </c>
      <c r="I19081">
        <v>0</v>
      </c>
    </row>
    <row r="19082" spans="1:9" hidden="1" x14ac:dyDescent="0.3">
      <c r="A19082" s="1" t="s">
        <v>159</v>
      </c>
      <c r="B19082" s="1" t="s">
        <v>426</v>
      </c>
      <c r="C19082">
        <v>28.3232</v>
      </c>
      <c r="D19082">
        <v>-82.431899999999999</v>
      </c>
      <c r="E19082" s="1" t="s">
        <v>52</v>
      </c>
      <c r="F19082" t="s">
        <v>11296</v>
      </c>
      <c r="G19082">
        <v>0</v>
      </c>
      <c r="H19082">
        <v>0</v>
      </c>
      <c r="I19082">
        <v>0</v>
      </c>
    </row>
    <row r="19083" spans="1:9" hidden="1" x14ac:dyDescent="0.3">
      <c r="A19083" s="1" t="s">
        <v>159</v>
      </c>
      <c r="B19083" s="1" t="s">
        <v>426</v>
      </c>
      <c r="C19083">
        <v>28.3232</v>
      </c>
      <c r="D19083">
        <v>-82.431899999999999</v>
      </c>
      <c r="E19083" s="1" t="s">
        <v>53</v>
      </c>
      <c r="F19083" t="s">
        <v>11494</v>
      </c>
      <c r="G19083">
        <v>0</v>
      </c>
      <c r="H19083">
        <v>0</v>
      </c>
      <c r="I19083">
        <v>0</v>
      </c>
    </row>
    <row r="19084" spans="1:9" hidden="1" x14ac:dyDescent="0.3">
      <c r="A19084" s="1" t="s">
        <v>159</v>
      </c>
      <c r="B19084" s="1" t="s">
        <v>426</v>
      </c>
      <c r="C19084">
        <v>28.3232</v>
      </c>
      <c r="D19084">
        <v>-82.431899999999999</v>
      </c>
      <c r="E19084" s="1" t="s">
        <v>54</v>
      </c>
      <c r="F19084" t="s">
        <v>11689</v>
      </c>
      <c r="G19084">
        <v>0</v>
      </c>
      <c r="H19084">
        <v>0</v>
      </c>
      <c r="I19084">
        <v>0</v>
      </c>
    </row>
    <row r="19085" spans="1:9" hidden="1" x14ac:dyDescent="0.3">
      <c r="A19085" s="1" t="s">
        <v>159</v>
      </c>
      <c r="B19085" s="1" t="s">
        <v>426</v>
      </c>
      <c r="C19085">
        <v>28.3232</v>
      </c>
      <c r="D19085">
        <v>-82.431899999999999</v>
      </c>
      <c r="E19085" s="1" t="s">
        <v>21548</v>
      </c>
      <c r="F19085" t="s">
        <v>21915</v>
      </c>
      <c r="G19085">
        <v>0</v>
      </c>
      <c r="H19085">
        <v>0</v>
      </c>
      <c r="I19085">
        <v>0</v>
      </c>
    </row>
    <row r="19086" spans="1:9" hidden="1" x14ac:dyDescent="0.3">
      <c r="A19086" s="1" t="s">
        <v>159</v>
      </c>
      <c r="B19086" s="1" t="s">
        <v>427</v>
      </c>
      <c r="C19086">
        <v>32.776699999999998</v>
      </c>
      <c r="D19086">
        <v>-96.796999999999997</v>
      </c>
      <c r="E19086" s="1" t="s">
        <v>4</v>
      </c>
      <c r="F19086" t="s">
        <v>1084</v>
      </c>
      <c r="G19086">
        <v>0</v>
      </c>
      <c r="H19086">
        <v>0</v>
      </c>
      <c r="I19086">
        <v>0</v>
      </c>
    </row>
    <row r="19087" spans="1:9" hidden="1" x14ac:dyDescent="0.3">
      <c r="A19087" s="1" t="s">
        <v>159</v>
      </c>
      <c r="B19087" s="1" t="s">
        <v>427</v>
      </c>
      <c r="C19087">
        <v>32.776699999999998</v>
      </c>
      <c r="D19087">
        <v>-96.796999999999997</v>
      </c>
      <c r="E19087" s="1" t="s">
        <v>5</v>
      </c>
      <c r="F19087" t="s">
        <v>1326</v>
      </c>
      <c r="G19087">
        <v>0</v>
      </c>
      <c r="H19087">
        <v>0</v>
      </c>
      <c r="I19087">
        <v>0</v>
      </c>
    </row>
    <row r="19088" spans="1:9" hidden="1" x14ac:dyDescent="0.3">
      <c r="A19088" s="1" t="s">
        <v>159</v>
      </c>
      <c r="B19088" s="1" t="s">
        <v>427</v>
      </c>
      <c r="C19088">
        <v>32.776699999999998</v>
      </c>
      <c r="D19088">
        <v>-96.796999999999997</v>
      </c>
      <c r="E19088" s="1" t="s">
        <v>6</v>
      </c>
      <c r="F19088" t="s">
        <v>1567</v>
      </c>
      <c r="G19088">
        <v>0</v>
      </c>
      <c r="H19088">
        <v>0</v>
      </c>
      <c r="I19088">
        <v>0</v>
      </c>
    </row>
    <row r="19089" spans="1:9" hidden="1" x14ac:dyDescent="0.3">
      <c r="A19089" s="1" t="s">
        <v>159</v>
      </c>
      <c r="B19089" s="1" t="s">
        <v>427</v>
      </c>
      <c r="C19089">
        <v>32.776699999999998</v>
      </c>
      <c r="D19089">
        <v>-96.796999999999997</v>
      </c>
      <c r="E19089" s="1" t="s">
        <v>7</v>
      </c>
      <c r="F19089" t="s">
        <v>1808</v>
      </c>
      <c r="G19089">
        <v>0</v>
      </c>
      <c r="H19089">
        <v>0</v>
      </c>
      <c r="I19089">
        <v>0</v>
      </c>
    </row>
    <row r="19090" spans="1:9" hidden="1" x14ac:dyDescent="0.3">
      <c r="A19090" s="1" t="s">
        <v>159</v>
      </c>
      <c r="B19090" s="1" t="s">
        <v>427</v>
      </c>
      <c r="C19090">
        <v>32.776699999999998</v>
      </c>
      <c r="D19090">
        <v>-96.796999999999997</v>
      </c>
      <c r="E19090" s="1" t="s">
        <v>8</v>
      </c>
      <c r="F19090" t="s">
        <v>2046</v>
      </c>
      <c r="G19090">
        <v>0</v>
      </c>
      <c r="H19090">
        <v>0</v>
      </c>
      <c r="I19090">
        <v>0</v>
      </c>
    </row>
    <row r="19091" spans="1:9" hidden="1" x14ac:dyDescent="0.3">
      <c r="A19091" s="1" t="s">
        <v>159</v>
      </c>
      <c r="B19091" s="1" t="s">
        <v>427</v>
      </c>
      <c r="C19091">
        <v>32.776699999999998</v>
      </c>
      <c r="D19091">
        <v>-96.796999999999997</v>
      </c>
      <c r="E19091" s="1" t="s">
        <v>9</v>
      </c>
      <c r="F19091" t="s">
        <v>2284</v>
      </c>
      <c r="G19091">
        <v>0</v>
      </c>
      <c r="H19091">
        <v>0</v>
      </c>
      <c r="I19091">
        <v>0</v>
      </c>
    </row>
    <row r="19092" spans="1:9" hidden="1" x14ac:dyDescent="0.3">
      <c r="A19092" s="1" t="s">
        <v>159</v>
      </c>
      <c r="B19092" s="1" t="s">
        <v>427</v>
      </c>
      <c r="C19092">
        <v>32.776699999999998</v>
      </c>
      <c r="D19092">
        <v>-96.796999999999997</v>
      </c>
      <c r="E19092" s="1" t="s">
        <v>10</v>
      </c>
      <c r="F19092" t="s">
        <v>2522</v>
      </c>
      <c r="G19092">
        <v>0</v>
      </c>
      <c r="H19092">
        <v>0</v>
      </c>
      <c r="I19092">
        <v>0</v>
      </c>
    </row>
    <row r="19093" spans="1:9" hidden="1" x14ac:dyDescent="0.3">
      <c r="A19093" s="1" t="s">
        <v>159</v>
      </c>
      <c r="B19093" s="1" t="s">
        <v>427</v>
      </c>
      <c r="C19093">
        <v>32.776699999999998</v>
      </c>
      <c r="D19093">
        <v>-96.796999999999997</v>
      </c>
      <c r="E19093" s="1" t="s">
        <v>11</v>
      </c>
      <c r="F19093" t="s">
        <v>2760</v>
      </c>
      <c r="G19093">
        <v>0</v>
      </c>
      <c r="H19093">
        <v>0</v>
      </c>
      <c r="I19093">
        <v>0</v>
      </c>
    </row>
    <row r="19094" spans="1:9" hidden="1" x14ac:dyDescent="0.3">
      <c r="A19094" s="1" t="s">
        <v>159</v>
      </c>
      <c r="B19094" s="1" t="s">
        <v>427</v>
      </c>
      <c r="C19094">
        <v>32.776699999999998</v>
      </c>
      <c r="D19094">
        <v>-96.796999999999997</v>
      </c>
      <c r="E19094" s="1" t="s">
        <v>12</v>
      </c>
      <c r="F19094" t="s">
        <v>2998</v>
      </c>
      <c r="G19094">
        <v>0</v>
      </c>
      <c r="H19094">
        <v>0</v>
      </c>
      <c r="I19094">
        <v>0</v>
      </c>
    </row>
    <row r="19095" spans="1:9" hidden="1" x14ac:dyDescent="0.3">
      <c r="A19095" s="1" t="s">
        <v>159</v>
      </c>
      <c r="B19095" s="1" t="s">
        <v>427</v>
      </c>
      <c r="C19095">
        <v>32.776699999999998</v>
      </c>
      <c r="D19095">
        <v>-96.796999999999997</v>
      </c>
      <c r="E19095" s="1" t="s">
        <v>13</v>
      </c>
      <c r="F19095" t="s">
        <v>3235</v>
      </c>
      <c r="G19095">
        <v>0</v>
      </c>
      <c r="H19095">
        <v>0</v>
      </c>
      <c r="I19095">
        <v>0</v>
      </c>
    </row>
    <row r="19096" spans="1:9" hidden="1" x14ac:dyDescent="0.3">
      <c r="A19096" s="1" t="s">
        <v>159</v>
      </c>
      <c r="B19096" s="1" t="s">
        <v>427</v>
      </c>
      <c r="C19096">
        <v>32.776699999999998</v>
      </c>
      <c r="D19096">
        <v>-96.796999999999997</v>
      </c>
      <c r="E19096" s="1" t="s">
        <v>14</v>
      </c>
      <c r="F19096" t="s">
        <v>3471</v>
      </c>
      <c r="G19096">
        <v>0</v>
      </c>
      <c r="H19096">
        <v>0</v>
      </c>
      <c r="I19096">
        <v>0</v>
      </c>
    </row>
    <row r="19097" spans="1:9" hidden="1" x14ac:dyDescent="0.3">
      <c r="A19097" s="1" t="s">
        <v>159</v>
      </c>
      <c r="B19097" s="1" t="s">
        <v>427</v>
      </c>
      <c r="C19097">
        <v>32.776699999999998</v>
      </c>
      <c r="D19097">
        <v>-96.796999999999997</v>
      </c>
      <c r="E19097" s="1" t="s">
        <v>15</v>
      </c>
      <c r="F19097" t="s">
        <v>3707</v>
      </c>
      <c r="G19097">
        <v>0</v>
      </c>
      <c r="H19097">
        <v>0</v>
      </c>
      <c r="I19097">
        <v>0</v>
      </c>
    </row>
    <row r="19098" spans="1:9" hidden="1" x14ac:dyDescent="0.3">
      <c r="A19098" s="1" t="s">
        <v>159</v>
      </c>
      <c r="B19098" s="1" t="s">
        <v>427</v>
      </c>
      <c r="C19098">
        <v>32.776699999999998</v>
      </c>
      <c r="D19098">
        <v>-96.796999999999997</v>
      </c>
      <c r="E19098" s="1" t="s">
        <v>16</v>
      </c>
      <c r="F19098" t="s">
        <v>3942</v>
      </c>
      <c r="G19098">
        <v>0</v>
      </c>
      <c r="H19098">
        <v>0</v>
      </c>
      <c r="I19098">
        <v>0</v>
      </c>
    </row>
    <row r="19099" spans="1:9" hidden="1" x14ac:dyDescent="0.3">
      <c r="A19099" s="1" t="s">
        <v>159</v>
      </c>
      <c r="B19099" s="1" t="s">
        <v>427</v>
      </c>
      <c r="C19099">
        <v>32.776699999999998</v>
      </c>
      <c r="D19099">
        <v>-96.796999999999997</v>
      </c>
      <c r="E19099" s="1" t="s">
        <v>17</v>
      </c>
      <c r="F19099" t="s">
        <v>4177</v>
      </c>
      <c r="G19099">
        <v>0</v>
      </c>
      <c r="H19099">
        <v>0</v>
      </c>
      <c r="I19099">
        <v>0</v>
      </c>
    </row>
    <row r="19100" spans="1:9" hidden="1" x14ac:dyDescent="0.3">
      <c r="A19100" s="1" t="s">
        <v>159</v>
      </c>
      <c r="B19100" s="1" t="s">
        <v>427</v>
      </c>
      <c r="C19100">
        <v>32.776699999999998</v>
      </c>
      <c r="D19100">
        <v>-96.796999999999997</v>
      </c>
      <c r="E19100" s="1" t="s">
        <v>18</v>
      </c>
      <c r="F19100" t="s">
        <v>4412</v>
      </c>
      <c r="G19100">
        <v>0</v>
      </c>
      <c r="H19100">
        <v>0</v>
      </c>
      <c r="I19100">
        <v>0</v>
      </c>
    </row>
    <row r="19101" spans="1:9" hidden="1" x14ac:dyDescent="0.3">
      <c r="A19101" s="1" t="s">
        <v>159</v>
      </c>
      <c r="B19101" s="1" t="s">
        <v>427</v>
      </c>
      <c r="C19101">
        <v>32.776699999999998</v>
      </c>
      <c r="D19101">
        <v>-96.796999999999997</v>
      </c>
      <c r="E19101" s="1" t="s">
        <v>19</v>
      </c>
      <c r="F19101" t="s">
        <v>4647</v>
      </c>
      <c r="G19101">
        <v>0</v>
      </c>
      <c r="H19101">
        <v>0</v>
      </c>
      <c r="I19101">
        <v>0</v>
      </c>
    </row>
    <row r="19102" spans="1:9" hidden="1" x14ac:dyDescent="0.3">
      <c r="A19102" s="1" t="s">
        <v>159</v>
      </c>
      <c r="B19102" s="1" t="s">
        <v>427</v>
      </c>
      <c r="C19102">
        <v>32.776699999999998</v>
      </c>
      <c r="D19102">
        <v>-96.796999999999997</v>
      </c>
      <c r="E19102" s="1" t="s">
        <v>20</v>
      </c>
      <c r="F19102" t="s">
        <v>4882</v>
      </c>
      <c r="G19102">
        <v>0</v>
      </c>
      <c r="H19102">
        <v>0</v>
      </c>
      <c r="I19102">
        <v>0</v>
      </c>
    </row>
    <row r="19103" spans="1:9" hidden="1" x14ac:dyDescent="0.3">
      <c r="A19103" s="1" t="s">
        <v>159</v>
      </c>
      <c r="B19103" s="1" t="s">
        <v>427</v>
      </c>
      <c r="C19103">
        <v>32.776699999999998</v>
      </c>
      <c r="D19103">
        <v>-96.796999999999997</v>
      </c>
      <c r="E19103" s="1" t="s">
        <v>21</v>
      </c>
      <c r="F19103" t="s">
        <v>5117</v>
      </c>
      <c r="G19103">
        <v>0</v>
      </c>
      <c r="H19103">
        <v>0</v>
      </c>
      <c r="I19103">
        <v>0</v>
      </c>
    </row>
    <row r="19104" spans="1:9" hidden="1" x14ac:dyDescent="0.3">
      <c r="A19104" s="1" t="s">
        <v>159</v>
      </c>
      <c r="B19104" s="1" t="s">
        <v>427</v>
      </c>
      <c r="C19104">
        <v>32.776699999999998</v>
      </c>
      <c r="D19104">
        <v>-96.796999999999997</v>
      </c>
      <c r="E19104" s="1" t="s">
        <v>22</v>
      </c>
      <c r="F19104" t="s">
        <v>5352</v>
      </c>
      <c r="G19104">
        <v>0</v>
      </c>
      <c r="H19104">
        <v>0</v>
      </c>
      <c r="I19104">
        <v>0</v>
      </c>
    </row>
    <row r="19105" spans="1:9" hidden="1" x14ac:dyDescent="0.3">
      <c r="A19105" s="1" t="s">
        <v>159</v>
      </c>
      <c r="B19105" s="1" t="s">
        <v>427</v>
      </c>
      <c r="C19105">
        <v>32.776699999999998</v>
      </c>
      <c r="D19105">
        <v>-96.796999999999997</v>
      </c>
      <c r="E19105" s="1" t="s">
        <v>23</v>
      </c>
      <c r="F19105" t="s">
        <v>5587</v>
      </c>
      <c r="G19105">
        <v>0</v>
      </c>
      <c r="H19105">
        <v>0</v>
      </c>
      <c r="I19105">
        <v>0</v>
      </c>
    </row>
    <row r="19106" spans="1:9" hidden="1" x14ac:dyDescent="0.3">
      <c r="A19106" s="1" t="s">
        <v>159</v>
      </c>
      <c r="B19106" s="1" t="s">
        <v>427</v>
      </c>
      <c r="C19106">
        <v>32.776699999999998</v>
      </c>
      <c r="D19106">
        <v>-96.796999999999997</v>
      </c>
      <c r="E19106" s="1" t="s">
        <v>24</v>
      </c>
      <c r="F19106" t="s">
        <v>5821</v>
      </c>
      <c r="G19106">
        <v>0</v>
      </c>
      <c r="H19106">
        <v>0</v>
      </c>
      <c r="I19106">
        <v>0</v>
      </c>
    </row>
    <row r="19107" spans="1:9" hidden="1" x14ac:dyDescent="0.3">
      <c r="A19107" s="1" t="s">
        <v>159</v>
      </c>
      <c r="B19107" s="1" t="s">
        <v>427</v>
      </c>
      <c r="C19107">
        <v>32.776699999999998</v>
      </c>
      <c r="D19107">
        <v>-96.796999999999997</v>
      </c>
      <c r="E19107" s="1" t="s">
        <v>25</v>
      </c>
      <c r="F19107" t="s">
        <v>6055</v>
      </c>
      <c r="G19107">
        <v>0</v>
      </c>
      <c r="H19107">
        <v>0</v>
      </c>
      <c r="I19107">
        <v>0</v>
      </c>
    </row>
    <row r="19108" spans="1:9" hidden="1" x14ac:dyDescent="0.3">
      <c r="A19108" s="1" t="s">
        <v>159</v>
      </c>
      <c r="B19108" s="1" t="s">
        <v>427</v>
      </c>
      <c r="C19108">
        <v>32.776699999999998</v>
      </c>
      <c r="D19108">
        <v>-96.796999999999997</v>
      </c>
      <c r="E19108" s="1" t="s">
        <v>26</v>
      </c>
      <c r="F19108" t="s">
        <v>6289</v>
      </c>
      <c r="G19108">
        <v>0</v>
      </c>
      <c r="H19108">
        <v>0</v>
      </c>
      <c r="I19108">
        <v>0</v>
      </c>
    </row>
    <row r="19109" spans="1:9" hidden="1" x14ac:dyDescent="0.3">
      <c r="A19109" s="1" t="s">
        <v>159</v>
      </c>
      <c r="B19109" s="1" t="s">
        <v>427</v>
      </c>
      <c r="C19109">
        <v>32.776699999999998</v>
      </c>
      <c r="D19109">
        <v>-96.796999999999997</v>
      </c>
      <c r="E19109" s="1" t="s">
        <v>27</v>
      </c>
      <c r="F19109" t="s">
        <v>6523</v>
      </c>
      <c r="G19109">
        <v>0</v>
      </c>
      <c r="H19109">
        <v>0</v>
      </c>
      <c r="I19109">
        <v>0</v>
      </c>
    </row>
    <row r="19110" spans="1:9" hidden="1" x14ac:dyDescent="0.3">
      <c r="A19110" s="1" t="s">
        <v>159</v>
      </c>
      <c r="B19110" s="1" t="s">
        <v>427</v>
      </c>
      <c r="C19110">
        <v>32.776699999999998</v>
      </c>
      <c r="D19110">
        <v>-96.796999999999997</v>
      </c>
      <c r="E19110" s="1" t="s">
        <v>28</v>
      </c>
      <c r="F19110" t="s">
        <v>6757</v>
      </c>
      <c r="G19110">
        <v>0</v>
      </c>
      <c r="H19110">
        <v>0</v>
      </c>
      <c r="I19110">
        <v>0</v>
      </c>
    </row>
    <row r="19111" spans="1:9" hidden="1" x14ac:dyDescent="0.3">
      <c r="A19111" s="1" t="s">
        <v>159</v>
      </c>
      <c r="B19111" s="1" t="s">
        <v>427</v>
      </c>
      <c r="C19111">
        <v>32.776699999999998</v>
      </c>
      <c r="D19111">
        <v>-96.796999999999997</v>
      </c>
      <c r="E19111" s="1" t="s">
        <v>29</v>
      </c>
      <c r="F19111" t="s">
        <v>6991</v>
      </c>
      <c r="G19111">
        <v>0</v>
      </c>
      <c r="H19111">
        <v>0</v>
      </c>
      <c r="I19111">
        <v>0</v>
      </c>
    </row>
    <row r="19112" spans="1:9" hidden="1" x14ac:dyDescent="0.3">
      <c r="A19112" s="1" t="s">
        <v>159</v>
      </c>
      <c r="B19112" s="1" t="s">
        <v>427</v>
      </c>
      <c r="C19112">
        <v>32.776699999999998</v>
      </c>
      <c r="D19112">
        <v>-96.796999999999997</v>
      </c>
      <c r="E19112" s="1" t="s">
        <v>30</v>
      </c>
      <c r="F19112" t="s">
        <v>7225</v>
      </c>
      <c r="G19112">
        <v>0</v>
      </c>
      <c r="H19112">
        <v>0</v>
      </c>
      <c r="I19112">
        <v>0</v>
      </c>
    </row>
    <row r="19113" spans="1:9" hidden="1" x14ac:dyDescent="0.3">
      <c r="A19113" s="1" t="s">
        <v>159</v>
      </c>
      <c r="B19113" s="1" t="s">
        <v>427</v>
      </c>
      <c r="C19113">
        <v>32.776699999999998</v>
      </c>
      <c r="D19113">
        <v>-96.796999999999997</v>
      </c>
      <c r="E19113" s="1" t="s">
        <v>31</v>
      </c>
      <c r="F19113" t="s">
        <v>7459</v>
      </c>
      <c r="G19113">
        <v>0</v>
      </c>
      <c r="H19113">
        <v>0</v>
      </c>
      <c r="I19113">
        <v>0</v>
      </c>
    </row>
    <row r="19114" spans="1:9" hidden="1" x14ac:dyDescent="0.3">
      <c r="A19114" s="1" t="s">
        <v>159</v>
      </c>
      <c r="B19114" s="1" t="s">
        <v>427</v>
      </c>
      <c r="C19114">
        <v>32.776699999999998</v>
      </c>
      <c r="D19114">
        <v>-96.796999999999997</v>
      </c>
      <c r="E19114" s="1" t="s">
        <v>32</v>
      </c>
      <c r="F19114" t="s">
        <v>7693</v>
      </c>
      <c r="G19114">
        <v>0</v>
      </c>
      <c r="H19114">
        <v>0</v>
      </c>
      <c r="I19114">
        <v>0</v>
      </c>
    </row>
    <row r="19115" spans="1:9" hidden="1" x14ac:dyDescent="0.3">
      <c r="A19115" s="1" t="s">
        <v>159</v>
      </c>
      <c r="B19115" s="1" t="s">
        <v>427</v>
      </c>
      <c r="C19115">
        <v>32.776699999999998</v>
      </c>
      <c r="D19115">
        <v>-96.796999999999997</v>
      </c>
      <c r="E19115" s="1" t="s">
        <v>33</v>
      </c>
      <c r="F19115" t="s">
        <v>7927</v>
      </c>
      <c r="G19115">
        <v>0</v>
      </c>
      <c r="H19115">
        <v>0</v>
      </c>
      <c r="I19115">
        <v>0</v>
      </c>
    </row>
    <row r="19116" spans="1:9" hidden="1" x14ac:dyDescent="0.3">
      <c r="A19116" s="1" t="s">
        <v>159</v>
      </c>
      <c r="B19116" s="1" t="s">
        <v>427</v>
      </c>
      <c r="C19116">
        <v>32.776699999999998</v>
      </c>
      <c r="D19116">
        <v>-96.796999999999997</v>
      </c>
      <c r="E19116" s="1" t="s">
        <v>34</v>
      </c>
      <c r="F19116" t="s">
        <v>8159</v>
      </c>
      <c r="G19116">
        <v>0</v>
      </c>
      <c r="H19116">
        <v>0</v>
      </c>
      <c r="I19116">
        <v>0</v>
      </c>
    </row>
    <row r="19117" spans="1:9" hidden="1" x14ac:dyDescent="0.3">
      <c r="A19117" s="1" t="s">
        <v>159</v>
      </c>
      <c r="B19117" s="1" t="s">
        <v>427</v>
      </c>
      <c r="C19117">
        <v>32.776699999999998</v>
      </c>
      <c r="D19117">
        <v>-96.796999999999997</v>
      </c>
      <c r="E19117" s="1" t="s">
        <v>35</v>
      </c>
      <c r="F19117" t="s">
        <v>8391</v>
      </c>
      <c r="G19117">
        <v>0</v>
      </c>
      <c r="H19117">
        <v>0</v>
      </c>
      <c r="I19117">
        <v>0</v>
      </c>
    </row>
    <row r="19118" spans="1:9" hidden="1" x14ac:dyDescent="0.3">
      <c r="A19118" s="1" t="s">
        <v>159</v>
      </c>
      <c r="B19118" s="1" t="s">
        <v>427</v>
      </c>
      <c r="C19118">
        <v>32.776699999999998</v>
      </c>
      <c r="D19118">
        <v>-96.796999999999997</v>
      </c>
      <c r="E19118" s="1" t="s">
        <v>36</v>
      </c>
      <c r="F19118" t="s">
        <v>8623</v>
      </c>
      <c r="G19118">
        <v>0</v>
      </c>
      <c r="H19118">
        <v>0</v>
      </c>
      <c r="I19118">
        <v>0</v>
      </c>
    </row>
    <row r="19119" spans="1:9" hidden="1" x14ac:dyDescent="0.3">
      <c r="A19119" s="1" t="s">
        <v>159</v>
      </c>
      <c r="B19119" s="1" t="s">
        <v>427</v>
      </c>
      <c r="C19119">
        <v>32.776699999999998</v>
      </c>
      <c r="D19119">
        <v>-96.796999999999997</v>
      </c>
      <c r="E19119" s="1" t="s">
        <v>37</v>
      </c>
      <c r="F19119" t="s">
        <v>8854</v>
      </c>
      <c r="G19119">
        <v>0</v>
      </c>
      <c r="H19119">
        <v>0</v>
      </c>
      <c r="I19119">
        <v>0</v>
      </c>
    </row>
    <row r="19120" spans="1:9" hidden="1" x14ac:dyDescent="0.3">
      <c r="A19120" s="1" t="s">
        <v>159</v>
      </c>
      <c r="B19120" s="1" t="s">
        <v>427</v>
      </c>
      <c r="C19120">
        <v>32.776699999999998</v>
      </c>
      <c r="D19120">
        <v>-96.796999999999997</v>
      </c>
      <c r="E19120" s="1" t="s">
        <v>38</v>
      </c>
      <c r="F19120" t="s">
        <v>9085</v>
      </c>
      <c r="G19120">
        <v>0</v>
      </c>
      <c r="H19120">
        <v>0</v>
      </c>
      <c r="I19120">
        <v>0</v>
      </c>
    </row>
    <row r="19121" spans="1:9" hidden="1" x14ac:dyDescent="0.3">
      <c r="A19121" s="1" t="s">
        <v>159</v>
      </c>
      <c r="B19121" s="1" t="s">
        <v>427</v>
      </c>
      <c r="C19121">
        <v>32.776699999999998</v>
      </c>
      <c r="D19121">
        <v>-96.796999999999997</v>
      </c>
      <c r="E19121" s="1" t="s">
        <v>39</v>
      </c>
      <c r="F19121" t="s">
        <v>9316</v>
      </c>
      <c r="G19121">
        <v>0</v>
      </c>
      <c r="H19121">
        <v>0</v>
      </c>
      <c r="I19121">
        <v>0</v>
      </c>
    </row>
    <row r="19122" spans="1:9" hidden="1" x14ac:dyDescent="0.3">
      <c r="A19122" s="1" t="s">
        <v>159</v>
      </c>
      <c r="B19122" s="1" t="s">
        <v>427</v>
      </c>
      <c r="C19122">
        <v>32.776699999999998</v>
      </c>
      <c r="D19122">
        <v>-96.796999999999997</v>
      </c>
      <c r="E19122" s="1" t="s">
        <v>40</v>
      </c>
      <c r="F19122" t="s">
        <v>9547</v>
      </c>
      <c r="G19122">
        <v>0</v>
      </c>
      <c r="H19122">
        <v>0</v>
      </c>
      <c r="I19122">
        <v>0</v>
      </c>
    </row>
    <row r="19123" spans="1:9" hidden="1" x14ac:dyDescent="0.3">
      <c r="A19123" s="1" t="s">
        <v>159</v>
      </c>
      <c r="B19123" s="1" t="s">
        <v>427</v>
      </c>
      <c r="C19123">
        <v>32.776699999999998</v>
      </c>
      <c r="D19123">
        <v>-96.796999999999997</v>
      </c>
      <c r="E19123" s="1" t="s">
        <v>41</v>
      </c>
      <c r="F19123" t="s">
        <v>9778</v>
      </c>
      <c r="G19123">
        <v>0</v>
      </c>
      <c r="H19123">
        <v>0</v>
      </c>
      <c r="I19123">
        <v>0</v>
      </c>
    </row>
    <row r="19124" spans="1:9" hidden="1" x14ac:dyDescent="0.3">
      <c r="A19124" s="1" t="s">
        <v>159</v>
      </c>
      <c r="B19124" s="1" t="s">
        <v>427</v>
      </c>
      <c r="C19124">
        <v>32.776699999999998</v>
      </c>
      <c r="D19124">
        <v>-96.796999999999997</v>
      </c>
      <c r="E19124" s="1" t="s">
        <v>42</v>
      </c>
      <c r="F19124" t="s">
        <v>10007</v>
      </c>
      <c r="G19124">
        <v>0</v>
      </c>
      <c r="H19124">
        <v>0</v>
      </c>
      <c r="I19124">
        <v>0</v>
      </c>
    </row>
    <row r="19125" spans="1:9" hidden="1" x14ac:dyDescent="0.3">
      <c r="A19125" s="1" t="s">
        <v>159</v>
      </c>
      <c r="B19125" s="1" t="s">
        <v>427</v>
      </c>
      <c r="C19125">
        <v>32.776699999999998</v>
      </c>
      <c r="D19125">
        <v>-96.796999999999997</v>
      </c>
      <c r="E19125" s="1" t="s">
        <v>43</v>
      </c>
      <c r="F19125" t="s">
        <v>10235</v>
      </c>
      <c r="G19125">
        <v>0</v>
      </c>
      <c r="H19125">
        <v>0</v>
      </c>
      <c r="I19125">
        <v>0</v>
      </c>
    </row>
    <row r="19126" spans="1:9" hidden="1" x14ac:dyDescent="0.3">
      <c r="A19126" s="1" t="s">
        <v>159</v>
      </c>
      <c r="B19126" s="1" t="s">
        <v>427</v>
      </c>
      <c r="C19126">
        <v>32.776699999999998</v>
      </c>
      <c r="D19126">
        <v>-96.796999999999997</v>
      </c>
      <c r="E19126" s="1" t="s">
        <v>44</v>
      </c>
      <c r="F19126" t="s">
        <v>10456</v>
      </c>
      <c r="G19126">
        <v>0</v>
      </c>
      <c r="H19126">
        <v>0</v>
      </c>
      <c r="I19126">
        <v>0</v>
      </c>
    </row>
    <row r="19127" spans="1:9" hidden="1" x14ac:dyDescent="0.3">
      <c r="A19127" s="1" t="s">
        <v>159</v>
      </c>
      <c r="B19127" s="1" t="s">
        <v>427</v>
      </c>
      <c r="C19127">
        <v>32.776699999999998</v>
      </c>
      <c r="D19127">
        <v>-96.796999999999997</v>
      </c>
      <c r="E19127" s="1" t="s">
        <v>45</v>
      </c>
      <c r="F19127" t="s">
        <v>10672</v>
      </c>
      <c r="G19127">
        <v>0</v>
      </c>
      <c r="H19127">
        <v>0</v>
      </c>
      <c r="I19127">
        <v>0</v>
      </c>
    </row>
    <row r="19128" spans="1:9" hidden="1" x14ac:dyDescent="0.3">
      <c r="A19128" s="1" t="s">
        <v>159</v>
      </c>
      <c r="B19128" s="1" t="s">
        <v>427</v>
      </c>
      <c r="C19128">
        <v>32.776699999999998</v>
      </c>
      <c r="D19128">
        <v>-96.796999999999997</v>
      </c>
      <c r="E19128" s="1" t="s">
        <v>46</v>
      </c>
      <c r="F19128" t="s">
        <v>10887</v>
      </c>
      <c r="G19128">
        <v>0</v>
      </c>
      <c r="H19128">
        <v>0</v>
      </c>
      <c r="I19128">
        <v>0</v>
      </c>
    </row>
    <row r="19129" spans="1:9" hidden="1" x14ac:dyDescent="0.3">
      <c r="A19129" s="1" t="s">
        <v>159</v>
      </c>
      <c r="B19129" s="1" t="s">
        <v>427</v>
      </c>
      <c r="C19129">
        <v>32.776699999999998</v>
      </c>
      <c r="D19129">
        <v>-96.796999999999997</v>
      </c>
      <c r="E19129" s="1" t="s">
        <v>47</v>
      </c>
      <c r="F19129" t="s">
        <v>11093</v>
      </c>
      <c r="G19129">
        <v>0</v>
      </c>
      <c r="H19129">
        <v>0</v>
      </c>
      <c r="I19129">
        <v>0</v>
      </c>
    </row>
    <row r="19130" spans="1:9" hidden="1" x14ac:dyDescent="0.3">
      <c r="A19130" s="1" t="s">
        <v>159</v>
      </c>
      <c r="B19130" s="1" t="s">
        <v>427</v>
      </c>
      <c r="C19130">
        <v>32.776699999999998</v>
      </c>
      <c r="D19130">
        <v>-96.796999999999997</v>
      </c>
      <c r="E19130" s="1" t="s">
        <v>48</v>
      </c>
      <c r="F19130" t="s">
        <v>11882</v>
      </c>
      <c r="G19130">
        <v>0</v>
      </c>
      <c r="H19130">
        <v>0</v>
      </c>
      <c r="I19130">
        <v>0</v>
      </c>
    </row>
    <row r="19131" spans="1:9" hidden="1" x14ac:dyDescent="0.3">
      <c r="A19131" s="1" t="s">
        <v>159</v>
      </c>
      <c r="B19131" s="1" t="s">
        <v>427</v>
      </c>
      <c r="C19131">
        <v>32.776699999999998</v>
      </c>
      <c r="D19131">
        <v>-96.796999999999997</v>
      </c>
      <c r="E19131" s="1" t="s">
        <v>49</v>
      </c>
      <c r="F19131" t="s">
        <v>12054</v>
      </c>
      <c r="G19131">
        <v>0</v>
      </c>
      <c r="H19131">
        <v>0</v>
      </c>
      <c r="I19131">
        <v>0</v>
      </c>
    </row>
    <row r="19132" spans="1:9" hidden="1" x14ac:dyDescent="0.3">
      <c r="A19132" s="1" t="s">
        <v>159</v>
      </c>
      <c r="B19132" s="1" t="s">
        <v>427</v>
      </c>
      <c r="C19132">
        <v>32.776699999999998</v>
      </c>
      <c r="D19132">
        <v>-96.796999999999997</v>
      </c>
      <c r="E19132" s="1" t="s">
        <v>50</v>
      </c>
      <c r="F19132" t="s">
        <v>12203</v>
      </c>
      <c r="G19132">
        <v>0</v>
      </c>
      <c r="H19132">
        <v>0</v>
      </c>
      <c r="I19132">
        <v>0</v>
      </c>
    </row>
    <row r="19133" spans="1:9" hidden="1" x14ac:dyDescent="0.3">
      <c r="A19133" s="1" t="s">
        <v>159</v>
      </c>
      <c r="B19133" s="1" t="s">
        <v>427</v>
      </c>
      <c r="C19133">
        <v>32.776699999999998</v>
      </c>
      <c r="D19133">
        <v>-96.796999999999997</v>
      </c>
      <c r="E19133" s="1" t="s">
        <v>51</v>
      </c>
      <c r="F19133" t="s">
        <v>12342</v>
      </c>
      <c r="G19133">
        <v>0</v>
      </c>
      <c r="H19133">
        <v>0</v>
      </c>
      <c r="I19133">
        <v>0</v>
      </c>
    </row>
    <row r="19134" spans="1:9" hidden="1" x14ac:dyDescent="0.3">
      <c r="A19134" s="1" t="s">
        <v>159</v>
      </c>
      <c r="B19134" s="1" t="s">
        <v>427</v>
      </c>
      <c r="C19134">
        <v>32.776699999999998</v>
      </c>
      <c r="D19134">
        <v>-96.796999999999997</v>
      </c>
      <c r="E19134" s="1" t="s">
        <v>52</v>
      </c>
      <c r="F19134" t="s">
        <v>11297</v>
      </c>
      <c r="G19134">
        <v>0</v>
      </c>
      <c r="H19134">
        <v>0</v>
      </c>
      <c r="I19134">
        <v>0</v>
      </c>
    </row>
    <row r="19135" spans="1:9" hidden="1" x14ac:dyDescent="0.3">
      <c r="A19135" s="1" t="s">
        <v>159</v>
      </c>
      <c r="B19135" s="1" t="s">
        <v>427</v>
      </c>
      <c r="C19135">
        <v>32.776699999999998</v>
      </c>
      <c r="D19135">
        <v>-96.796999999999997</v>
      </c>
      <c r="E19135" s="1" t="s">
        <v>53</v>
      </c>
      <c r="F19135" t="s">
        <v>11495</v>
      </c>
      <c r="G19135">
        <v>0</v>
      </c>
      <c r="H19135">
        <v>0</v>
      </c>
      <c r="I19135">
        <v>0</v>
      </c>
    </row>
    <row r="19136" spans="1:9" hidden="1" x14ac:dyDescent="0.3">
      <c r="A19136" s="1" t="s">
        <v>159</v>
      </c>
      <c r="B19136" s="1" t="s">
        <v>427</v>
      </c>
      <c r="C19136">
        <v>32.776699999999998</v>
      </c>
      <c r="D19136">
        <v>-96.796999999999997</v>
      </c>
      <c r="E19136" s="1" t="s">
        <v>54</v>
      </c>
      <c r="F19136" t="s">
        <v>11690</v>
      </c>
      <c r="G19136">
        <v>0</v>
      </c>
      <c r="H19136">
        <v>0</v>
      </c>
      <c r="I19136">
        <v>0</v>
      </c>
    </row>
    <row r="19137" spans="1:9" hidden="1" x14ac:dyDescent="0.3">
      <c r="A19137" s="1" t="s">
        <v>159</v>
      </c>
      <c r="B19137" s="1" t="s">
        <v>427</v>
      </c>
      <c r="C19137">
        <v>32.776699999999998</v>
      </c>
      <c r="D19137">
        <v>-96.796999999999997</v>
      </c>
      <c r="E19137" s="1" t="s">
        <v>21548</v>
      </c>
      <c r="F19137" t="s">
        <v>21916</v>
      </c>
      <c r="G19137">
        <v>0</v>
      </c>
      <c r="H19137">
        <v>0</v>
      </c>
      <c r="I19137">
        <v>0</v>
      </c>
    </row>
    <row r="19138" spans="1:9" hidden="1" x14ac:dyDescent="0.3">
      <c r="A19138" s="1" t="s">
        <v>159</v>
      </c>
      <c r="B19138" s="1" t="s">
        <v>428</v>
      </c>
      <c r="C19138">
        <v>32.773200000000003</v>
      </c>
      <c r="D19138">
        <v>-97.351699999999994</v>
      </c>
      <c r="E19138" s="1" t="s">
        <v>4</v>
      </c>
      <c r="F19138" t="s">
        <v>1085</v>
      </c>
      <c r="G19138">
        <v>0</v>
      </c>
      <c r="H19138">
        <v>0</v>
      </c>
      <c r="I19138">
        <v>0</v>
      </c>
    </row>
    <row r="19139" spans="1:9" hidden="1" x14ac:dyDescent="0.3">
      <c r="A19139" s="1" t="s">
        <v>159</v>
      </c>
      <c r="B19139" s="1" t="s">
        <v>428</v>
      </c>
      <c r="C19139">
        <v>32.773200000000003</v>
      </c>
      <c r="D19139">
        <v>-97.351699999999994</v>
      </c>
      <c r="E19139" s="1" t="s">
        <v>5</v>
      </c>
      <c r="F19139" t="s">
        <v>1327</v>
      </c>
      <c r="G19139">
        <v>0</v>
      </c>
      <c r="H19139">
        <v>0</v>
      </c>
      <c r="I19139">
        <v>0</v>
      </c>
    </row>
    <row r="19140" spans="1:9" hidden="1" x14ac:dyDescent="0.3">
      <c r="A19140" s="1" t="s">
        <v>159</v>
      </c>
      <c r="B19140" s="1" t="s">
        <v>428</v>
      </c>
      <c r="C19140">
        <v>32.773200000000003</v>
      </c>
      <c r="D19140">
        <v>-97.351699999999994</v>
      </c>
      <c r="E19140" s="1" t="s">
        <v>6</v>
      </c>
      <c r="F19140" t="s">
        <v>1568</v>
      </c>
      <c r="G19140">
        <v>0</v>
      </c>
      <c r="H19140">
        <v>0</v>
      </c>
      <c r="I19140">
        <v>0</v>
      </c>
    </row>
    <row r="19141" spans="1:9" hidden="1" x14ac:dyDescent="0.3">
      <c r="A19141" s="1" t="s">
        <v>159</v>
      </c>
      <c r="B19141" s="1" t="s">
        <v>428</v>
      </c>
      <c r="C19141">
        <v>32.773200000000003</v>
      </c>
      <c r="D19141">
        <v>-97.351699999999994</v>
      </c>
      <c r="E19141" s="1" t="s">
        <v>7</v>
      </c>
      <c r="F19141" t="s">
        <v>1809</v>
      </c>
      <c r="G19141">
        <v>0</v>
      </c>
      <c r="H19141">
        <v>0</v>
      </c>
      <c r="I19141">
        <v>0</v>
      </c>
    </row>
    <row r="19142" spans="1:9" hidden="1" x14ac:dyDescent="0.3">
      <c r="A19142" s="1" t="s">
        <v>159</v>
      </c>
      <c r="B19142" s="1" t="s">
        <v>428</v>
      </c>
      <c r="C19142">
        <v>32.773200000000003</v>
      </c>
      <c r="D19142">
        <v>-97.351699999999994</v>
      </c>
      <c r="E19142" s="1" t="s">
        <v>8</v>
      </c>
      <c r="F19142" t="s">
        <v>2047</v>
      </c>
      <c r="G19142">
        <v>0</v>
      </c>
      <c r="H19142">
        <v>0</v>
      </c>
      <c r="I19142">
        <v>0</v>
      </c>
    </row>
    <row r="19143" spans="1:9" hidden="1" x14ac:dyDescent="0.3">
      <c r="A19143" s="1" t="s">
        <v>159</v>
      </c>
      <c r="B19143" s="1" t="s">
        <v>428</v>
      </c>
      <c r="C19143">
        <v>32.773200000000003</v>
      </c>
      <c r="D19143">
        <v>-97.351699999999994</v>
      </c>
      <c r="E19143" s="1" t="s">
        <v>9</v>
      </c>
      <c r="F19143" t="s">
        <v>2285</v>
      </c>
      <c r="G19143">
        <v>0</v>
      </c>
      <c r="H19143">
        <v>0</v>
      </c>
      <c r="I19143">
        <v>0</v>
      </c>
    </row>
    <row r="19144" spans="1:9" hidden="1" x14ac:dyDescent="0.3">
      <c r="A19144" s="1" t="s">
        <v>159</v>
      </c>
      <c r="B19144" s="1" t="s">
        <v>428</v>
      </c>
      <c r="C19144">
        <v>32.773200000000003</v>
      </c>
      <c r="D19144">
        <v>-97.351699999999994</v>
      </c>
      <c r="E19144" s="1" t="s">
        <v>10</v>
      </c>
      <c r="F19144" t="s">
        <v>2523</v>
      </c>
      <c r="G19144">
        <v>0</v>
      </c>
      <c r="H19144">
        <v>0</v>
      </c>
      <c r="I19144">
        <v>0</v>
      </c>
    </row>
    <row r="19145" spans="1:9" hidden="1" x14ac:dyDescent="0.3">
      <c r="A19145" s="1" t="s">
        <v>159</v>
      </c>
      <c r="B19145" s="1" t="s">
        <v>428</v>
      </c>
      <c r="C19145">
        <v>32.773200000000003</v>
      </c>
      <c r="D19145">
        <v>-97.351699999999994</v>
      </c>
      <c r="E19145" s="1" t="s">
        <v>11</v>
      </c>
      <c r="F19145" t="s">
        <v>2761</v>
      </c>
      <c r="G19145">
        <v>0</v>
      </c>
      <c r="H19145">
        <v>0</v>
      </c>
      <c r="I19145">
        <v>0</v>
      </c>
    </row>
    <row r="19146" spans="1:9" hidden="1" x14ac:dyDescent="0.3">
      <c r="A19146" s="1" t="s">
        <v>159</v>
      </c>
      <c r="B19146" s="1" t="s">
        <v>428</v>
      </c>
      <c r="C19146">
        <v>32.773200000000003</v>
      </c>
      <c r="D19146">
        <v>-97.351699999999994</v>
      </c>
      <c r="E19146" s="1" t="s">
        <v>12</v>
      </c>
      <c r="F19146" t="s">
        <v>2999</v>
      </c>
      <c r="G19146">
        <v>0</v>
      </c>
      <c r="H19146">
        <v>0</v>
      </c>
      <c r="I19146">
        <v>0</v>
      </c>
    </row>
    <row r="19147" spans="1:9" hidden="1" x14ac:dyDescent="0.3">
      <c r="A19147" s="1" t="s">
        <v>159</v>
      </c>
      <c r="B19147" s="1" t="s">
        <v>428</v>
      </c>
      <c r="C19147">
        <v>32.773200000000003</v>
      </c>
      <c r="D19147">
        <v>-97.351699999999994</v>
      </c>
      <c r="E19147" s="1" t="s">
        <v>13</v>
      </c>
      <c r="F19147" t="s">
        <v>3236</v>
      </c>
      <c r="G19147">
        <v>0</v>
      </c>
      <c r="H19147">
        <v>0</v>
      </c>
      <c r="I19147">
        <v>0</v>
      </c>
    </row>
    <row r="19148" spans="1:9" hidden="1" x14ac:dyDescent="0.3">
      <c r="A19148" s="1" t="s">
        <v>159</v>
      </c>
      <c r="B19148" s="1" t="s">
        <v>428</v>
      </c>
      <c r="C19148">
        <v>32.773200000000003</v>
      </c>
      <c r="D19148">
        <v>-97.351699999999994</v>
      </c>
      <c r="E19148" s="1" t="s">
        <v>14</v>
      </c>
      <c r="F19148" t="s">
        <v>3472</v>
      </c>
      <c r="G19148">
        <v>0</v>
      </c>
      <c r="H19148">
        <v>0</v>
      </c>
      <c r="I19148">
        <v>0</v>
      </c>
    </row>
    <row r="19149" spans="1:9" hidden="1" x14ac:dyDescent="0.3">
      <c r="A19149" s="1" t="s">
        <v>159</v>
      </c>
      <c r="B19149" s="1" t="s">
        <v>428</v>
      </c>
      <c r="C19149">
        <v>32.773200000000003</v>
      </c>
      <c r="D19149">
        <v>-97.351699999999994</v>
      </c>
      <c r="E19149" s="1" t="s">
        <v>15</v>
      </c>
      <c r="F19149" t="s">
        <v>3708</v>
      </c>
      <c r="G19149">
        <v>0</v>
      </c>
      <c r="H19149">
        <v>0</v>
      </c>
      <c r="I19149">
        <v>0</v>
      </c>
    </row>
    <row r="19150" spans="1:9" hidden="1" x14ac:dyDescent="0.3">
      <c r="A19150" s="1" t="s">
        <v>159</v>
      </c>
      <c r="B19150" s="1" t="s">
        <v>428</v>
      </c>
      <c r="C19150">
        <v>32.773200000000003</v>
      </c>
      <c r="D19150">
        <v>-97.351699999999994</v>
      </c>
      <c r="E19150" s="1" t="s">
        <v>16</v>
      </c>
      <c r="F19150" t="s">
        <v>3943</v>
      </c>
      <c r="G19150">
        <v>0</v>
      </c>
      <c r="H19150">
        <v>0</v>
      </c>
      <c r="I19150">
        <v>0</v>
      </c>
    </row>
    <row r="19151" spans="1:9" hidden="1" x14ac:dyDescent="0.3">
      <c r="A19151" s="1" t="s">
        <v>159</v>
      </c>
      <c r="B19151" s="1" t="s">
        <v>428</v>
      </c>
      <c r="C19151">
        <v>32.773200000000003</v>
      </c>
      <c r="D19151">
        <v>-97.351699999999994</v>
      </c>
      <c r="E19151" s="1" t="s">
        <v>17</v>
      </c>
      <c r="F19151" t="s">
        <v>4178</v>
      </c>
      <c r="G19151">
        <v>0</v>
      </c>
      <c r="H19151">
        <v>0</v>
      </c>
      <c r="I19151">
        <v>0</v>
      </c>
    </row>
    <row r="19152" spans="1:9" hidden="1" x14ac:dyDescent="0.3">
      <c r="A19152" s="1" t="s">
        <v>159</v>
      </c>
      <c r="B19152" s="1" t="s">
        <v>428</v>
      </c>
      <c r="C19152">
        <v>32.773200000000003</v>
      </c>
      <c r="D19152">
        <v>-97.351699999999994</v>
      </c>
      <c r="E19152" s="1" t="s">
        <v>18</v>
      </c>
      <c r="F19152" t="s">
        <v>4413</v>
      </c>
      <c r="G19152">
        <v>0</v>
      </c>
      <c r="H19152">
        <v>0</v>
      </c>
      <c r="I19152">
        <v>0</v>
      </c>
    </row>
    <row r="19153" spans="1:9" hidden="1" x14ac:dyDescent="0.3">
      <c r="A19153" s="1" t="s">
        <v>159</v>
      </c>
      <c r="B19153" s="1" t="s">
        <v>428</v>
      </c>
      <c r="C19153">
        <v>32.773200000000003</v>
      </c>
      <c r="D19153">
        <v>-97.351699999999994</v>
      </c>
      <c r="E19153" s="1" t="s">
        <v>19</v>
      </c>
      <c r="F19153" t="s">
        <v>4648</v>
      </c>
      <c r="G19153">
        <v>0</v>
      </c>
      <c r="H19153">
        <v>0</v>
      </c>
      <c r="I19153">
        <v>0</v>
      </c>
    </row>
    <row r="19154" spans="1:9" hidden="1" x14ac:dyDescent="0.3">
      <c r="A19154" s="1" t="s">
        <v>159</v>
      </c>
      <c r="B19154" s="1" t="s">
        <v>428</v>
      </c>
      <c r="C19154">
        <v>32.773200000000003</v>
      </c>
      <c r="D19154">
        <v>-97.351699999999994</v>
      </c>
      <c r="E19154" s="1" t="s">
        <v>20</v>
      </c>
      <c r="F19154" t="s">
        <v>4883</v>
      </c>
      <c r="G19154">
        <v>0</v>
      </c>
      <c r="H19154">
        <v>0</v>
      </c>
      <c r="I19154">
        <v>0</v>
      </c>
    </row>
    <row r="19155" spans="1:9" hidden="1" x14ac:dyDescent="0.3">
      <c r="A19155" s="1" t="s">
        <v>159</v>
      </c>
      <c r="B19155" s="1" t="s">
        <v>428</v>
      </c>
      <c r="C19155">
        <v>32.773200000000003</v>
      </c>
      <c r="D19155">
        <v>-97.351699999999994</v>
      </c>
      <c r="E19155" s="1" t="s">
        <v>21</v>
      </c>
      <c r="F19155" t="s">
        <v>5118</v>
      </c>
      <c r="G19155">
        <v>0</v>
      </c>
      <c r="H19155">
        <v>0</v>
      </c>
      <c r="I19155">
        <v>0</v>
      </c>
    </row>
    <row r="19156" spans="1:9" hidden="1" x14ac:dyDescent="0.3">
      <c r="A19156" s="1" t="s">
        <v>159</v>
      </c>
      <c r="B19156" s="1" t="s">
        <v>428</v>
      </c>
      <c r="C19156">
        <v>32.773200000000003</v>
      </c>
      <c r="D19156">
        <v>-97.351699999999994</v>
      </c>
      <c r="E19156" s="1" t="s">
        <v>22</v>
      </c>
      <c r="F19156" t="s">
        <v>5353</v>
      </c>
      <c r="G19156">
        <v>0</v>
      </c>
      <c r="H19156">
        <v>0</v>
      </c>
      <c r="I19156">
        <v>0</v>
      </c>
    </row>
    <row r="19157" spans="1:9" hidden="1" x14ac:dyDescent="0.3">
      <c r="A19157" s="1" t="s">
        <v>159</v>
      </c>
      <c r="B19157" s="1" t="s">
        <v>428</v>
      </c>
      <c r="C19157">
        <v>32.773200000000003</v>
      </c>
      <c r="D19157">
        <v>-97.351699999999994</v>
      </c>
      <c r="E19157" s="1" t="s">
        <v>23</v>
      </c>
      <c r="F19157" t="s">
        <v>5588</v>
      </c>
      <c r="G19157">
        <v>0</v>
      </c>
      <c r="H19157">
        <v>0</v>
      </c>
      <c r="I19157">
        <v>0</v>
      </c>
    </row>
    <row r="19158" spans="1:9" hidden="1" x14ac:dyDescent="0.3">
      <c r="A19158" s="1" t="s">
        <v>159</v>
      </c>
      <c r="B19158" s="1" t="s">
        <v>428</v>
      </c>
      <c r="C19158">
        <v>32.773200000000003</v>
      </c>
      <c r="D19158">
        <v>-97.351699999999994</v>
      </c>
      <c r="E19158" s="1" t="s">
        <v>24</v>
      </c>
      <c r="F19158" t="s">
        <v>5822</v>
      </c>
      <c r="G19158">
        <v>0</v>
      </c>
      <c r="H19158">
        <v>0</v>
      </c>
      <c r="I19158">
        <v>0</v>
      </c>
    </row>
    <row r="19159" spans="1:9" hidden="1" x14ac:dyDescent="0.3">
      <c r="A19159" s="1" t="s">
        <v>159</v>
      </c>
      <c r="B19159" s="1" t="s">
        <v>428</v>
      </c>
      <c r="C19159">
        <v>32.773200000000003</v>
      </c>
      <c r="D19159">
        <v>-97.351699999999994</v>
      </c>
      <c r="E19159" s="1" t="s">
        <v>25</v>
      </c>
      <c r="F19159" t="s">
        <v>6056</v>
      </c>
      <c r="G19159">
        <v>0</v>
      </c>
      <c r="H19159">
        <v>0</v>
      </c>
      <c r="I19159">
        <v>0</v>
      </c>
    </row>
    <row r="19160" spans="1:9" hidden="1" x14ac:dyDescent="0.3">
      <c r="A19160" s="1" t="s">
        <v>159</v>
      </c>
      <c r="B19160" s="1" t="s">
        <v>428</v>
      </c>
      <c r="C19160">
        <v>32.773200000000003</v>
      </c>
      <c r="D19160">
        <v>-97.351699999999994</v>
      </c>
      <c r="E19160" s="1" t="s">
        <v>26</v>
      </c>
      <c r="F19160" t="s">
        <v>6290</v>
      </c>
      <c r="G19160">
        <v>0</v>
      </c>
      <c r="H19160">
        <v>0</v>
      </c>
      <c r="I19160">
        <v>0</v>
      </c>
    </row>
    <row r="19161" spans="1:9" hidden="1" x14ac:dyDescent="0.3">
      <c r="A19161" s="1" t="s">
        <v>159</v>
      </c>
      <c r="B19161" s="1" t="s">
        <v>428</v>
      </c>
      <c r="C19161">
        <v>32.773200000000003</v>
      </c>
      <c r="D19161">
        <v>-97.351699999999994</v>
      </c>
      <c r="E19161" s="1" t="s">
        <v>27</v>
      </c>
      <c r="F19161" t="s">
        <v>6524</v>
      </c>
      <c r="G19161">
        <v>0</v>
      </c>
      <c r="H19161">
        <v>0</v>
      </c>
      <c r="I19161">
        <v>0</v>
      </c>
    </row>
    <row r="19162" spans="1:9" hidden="1" x14ac:dyDescent="0.3">
      <c r="A19162" s="1" t="s">
        <v>159</v>
      </c>
      <c r="B19162" s="1" t="s">
        <v>428</v>
      </c>
      <c r="C19162">
        <v>32.773200000000003</v>
      </c>
      <c r="D19162">
        <v>-97.351699999999994</v>
      </c>
      <c r="E19162" s="1" t="s">
        <v>28</v>
      </c>
      <c r="F19162" t="s">
        <v>6758</v>
      </c>
      <c r="G19162">
        <v>0</v>
      </c>
      <c r="H19162">
        <v>0</v>
      </c>
      <c r="I19162">
        <v>0</v>
      </c>
    </row>
    <row r="19163" spans="1:9" hidden="1" x14ac:dyDescent="0.3">
      <c r="A19163" s="1" t="s">
        <v>159</v>
      </c>
      <c r="B19163" s="1" t="s">
        <v>428</v>
      </c>
      <c r="C19163">
        <v>32.773200000000003</v>
      </c>
      <c r="D19163">
        <v>-97.351699999999994</v>
      </c>
      <c r="E19163" s="1" t="s">
        <v>29</v>
      </c>
      <c r="F19163" t="s">
        <v>6992</v>
      </c>
      <c r="G19163">
        <v>0</v>
      </c>
      <c r="H19163">
        <v>0</v>
      </c>
      <c r="I19163">
        <v>0</v>
      </c>
    </row>
    <row r="19164" spans="1:9" hidden="1" x14ac:dyDescent="0.3">
      <c r="A19164" s="1" t="s">
        <v>159</v>
      </c>
      <c r="B19164" s="1" t="s">
        <v>428</v>
      </c>
      <c r="C19164">
        <v>32.773200000000003</v>
      </c>
      <c r="D19164">
        <v>-97.351699999999994</v>
      </c>
      <c r="E19164" s="1" t="s">
        <v>30</v>
      </c>
      <c r="F19164" t="s">
        <v>7226</v>
      </c>
      <c r="G19164">
        <v>0</v>
      </c>
      <c r="H19164">
        <v>0</v>
      </c>
      <c r="I19164">
        <v>0</v>
      </c>
    </row>
    <row r="19165" spans="1:9" hidden="1" x14ac:dyDescent="0.3">
      <c r="A19165" s="1" t="s">
        <v>159</v>
      </c>
      <c r="B19165" s="1" t="s">
        <v>428</v>
      </c>
      <c r="C19165">
        <v>32.773200000000003</v>
      </c>
      <c r="D19165">
        <v>-97.351699999999994</v>
      </c>
      <c r="E19165" s="1" t="s">
        <v>31</v>
      </c>
      <c r="F19165" t="s">
        <v>7460</v>
      </c>
      <c r="G19165">
        <v>0</v>
      </c>
      <c r="H19165">
        <v>0</v>
      </c>
      <c r="I19165">
        <v>0</v>
      </c>
    </row>
    <row r="19166" spans="1:9" hidden="1" x14ac:dyDescent="0.3">
      <c r="A19166" s="1" t="s">
        <v>159</v>
      </c>
      <c r="B19166" s="1" t="s">
        <v>428</v>
      </c>
      <c r="C19166">
        <v>32.773200000000003</v>
      </c>
      <c r="D19166">
        <v>-97.351699999999994</v>
      </c>
      <c r="E19166" s="1" t="s">
        <v>32</v>
      </c>
      <c r="F19166" t="s">
        <v>7694</v>
      </c>
      <c r="G19166">
        <v>0</v>
      </c>
      <c r="H19166">
        <v>0</v>
      </c>
      <c r="I19166">
        <v>0</v>
      </c>
    </row>
    <row r="19167" spans="1:9" hidden="1" x14ac:dyDescent="0.3">
      <c r="A19167" s="1" t="s">
        <v>159</v>
      </c>
      <c r="B19167" s="1" t="s">
        <v>428</v>
      </c>
      <c r="C19167">
        <v>32.773200000000003</v>
      </c>
      <c r="D19167">
        <v>-97.351699999999994</v>
      </c>
      <c r="E19167" s="1" t="s">
        <v>33</v>
      </c>
      <c r="F19167" t="s">
        <v>7928</v>
      </c>
      <c r="G19167">
        <v>0</v>
      </c>
      <c r="H19167">
        <v>0</v>
      </c>
      <c r="I19167">
        <v>0</v>
      </c>
    </row>
    <row r="19168" spans="1:9" hidden="1" x14ac:dyDescent="0.3">
      <c r="A19168" s="1" t="s">
        <v>159</v>
      </c>
      <c r="B19168" s="1" t="s">
        <v>428</v>
      </c>
      <c r="C19168">
        <v>32.773200000000003</v>
      </c>
      <c r="D19168">
        <v>-97.351699999999994</v>
      </c>
      <c r="E19168" s="1" t="s">
        <v>34</v>
      </c>
      <c r="F19168" t="s">
        <v>8160</v>
      </c>
      <c r="G19168">
        <v>0</v>
      </c>
      <c r="H19168">
        <v>0</v>
      </c>
      <c r="I19168">
        <v>0</v>
      </c>
    </row>
    <row r="19169" spans="1:9" hidden="1" x14ac:dyDescent="0.3">
      <c r="A19169" s="1" t="s">
        <v>159</v>
      </c>
      <c r="B19169" s="1" t="s">
        <v>428</v>
      </c>
      <c r="C19169">
        <v>32.773200000000003</v>
      </c>
      <c r="D19169">
        <v>-97.351699999999994</v>
      </c>
      <c r="E19169" s="1" t="s">
        <v>35</v>
      </c>
      <c r="F19169" t="s">
        <v>8392</v>
      </c>
      <c r="G19169">
        <v>0</v>
      </c>
      <c r="H19169">
        <v>0</v>
      </c>
      <c r="I19169">
        <v>0</v>
      </c>
    </row>
    <row r="19170" spans="1:9" hidden="1" x14ac:dyDescent="0.3">
      <c r="A19170" s="1" t="s">
        <v>159</v>
      </c>
      <c r="B19170" s="1" t="s">
        <v>428</v>
      </c>
      <c r="C19170">
        <v>32.773200000000003</v>
      </c>
      <c r="D19170">
        <v>-97.351699999999994</v>
      </c>
      <c r="E19170" s="1" t="s">
        <v>36</v>
      </c>
      <c r="F19170" t="s">
        <v>8624</v>
      </c>
      <c r="G19170">
        <v>0</v>
      </c>
      <c r="H19170">
        <v>0</v>
      </c>
      <c r="I19170">
        <v>0</v>
      </c>
    </row>
    <row r="19171" spans="1:9" hidden="1" x14ac:dyDescent="0.3">
      <c r="A19171" s="1" t="s">
        <v>159</v>
      </c>
      <c r="B19171" s="1" t="s">
        <v>428</v>
      </c>
      <c r="C19171">
        <v>32.773200000000003</v>
      </c>
      <c r="D19171">
        <v>-97.351699999999994</v>
      </c>
      <c r="E19171" s="1" t="s">
        <v>37</v>
      </c>
      <c r="F19171" t="s">
        <v>8855</v>
      </c>
      <c r="G19171">
        <v>0</v>
      </c>
      <c r="H19171">
        <v>0</v>
      </c>
      <c r="I19171">
        <v>0</v>
      </c>
    </row>
    <row r="19172" spans="1:9" hidden="1" x14ac:dyDescent="0.3">
      <c r="A19172" s="1" t="s">
        <v>159</v>
      </c>
      <c r="B19172" s="1" t="s">
        <v>428</v>
      </c>
      <c r="C19172">
        <v>32.773200000000003</v>
      </c>
      <c r="D19172">
        <v>-97.351699999999994</v>
      </c>
      <c r="E19172" s="1" t="s">
        <v>38</v>
      </c>
      <c r="F19172" t="s">
        <v>9086</v>
      </c>
      <c r="G19172">
        <v>0</v>
      </c>
      <c r="H19172">
        <v>0</v>
      </c>
      <c r="I19172">
        <v>0</v>
      </c>
    </row>
    <row r="19173" spans="1:9" hidden="1" x14ac:dyDescent="0.3">
      <c r="A19173" s="1" t="s">
        <v>159</v>
      </c>
      <c r="B19173" s="1" t="s">
        <v>428</v>
      </c>
      <c r="C19173">
        <v>32.773200000000003</v>
      </c>
      <c r="D19173">
        <v>-97.351699999999994</v>
      </c>
      <c r="E19173" s="1" t="s">
        <v>39</v>
      </c>
      <c r="F19173" t="s">
        <v>9317</v>
      </c>
      <c r="G19173">
        <v>0</v>
      </c>
      <c r="H19173">
        <v>0</v>
      </c>
      <c r="I19173">
        <v>0</v>
      </c>
    </row>
    <row r="19174" spans="1:9" hidden="1" x14ac:dyDescent="0.3">
      <c r="A19174" s="1" t="s">
        <v>159</v>
      </c>
      <c r="B19174" s="1" t="s">
        <v>428</v>
      </c>
      <c r="C19174">
        <v>32.773200000000003</v>
      </c>
      <c r="D19174">
        <v>-97.351699999999994</v>
      </c>
      <c r="E19174" s="1" t="s">
        <v>40</v>
      </c>
      <c r="F19174" t="s">
        <v>9548</v>
      </c>
      <c r="G19174">
        <v>0</v>
      </c>
      <c r="H19174">
        <v>0</v>
      </c>
      <c r="I19174">
        <v>0</v>
      </c>
    </row>
    <row r="19175" spans="1:9" hidden="1" x14ac:dyDescent="0.3">
      <c r="A19175" s="1" t="s">
        <v>159</v>
      </c>
      <c r="B19175" s="1" t="s">
        <v>428</v>
      </c>
      <c r="C19175">
        <v>32.773200000000003</v>
      </c>
      <c r="D19175">
        <v>-97.351699999999994</v>
      </c>
      <c r="E19175" s="1" t="s">
        <v>41</v>
      </c>
      <c r="F19175" t="s">
        <v>9779</v>
      </c>
      <c r="G19175">
        <v>0</v>
      </c>
      <c r="H19175">
        <v>0</v>
      </c>
      <c r="I19175">
        <v>0</v>
      </c>
    </row>
    <row r="19176" spans="1:9" hidden="1" x14ac:dyDescent="0.3">
      <c r="A19176" s="1" t="s">
        <v>159</v>
      </c>
      <c r="B19176" s="1" t="s">
        <v>428</v>
      </c>
      <c r="C19176">
        <v>32.773200000000003</v>
      </c>
      <c r="D19176">
        <v>-97.351699999999994</v>
      </c>
      <c r="E19176" s="1" t="s">
        <v>42</v>
      </c>
      <c r="F19176" t="s">
        <v>10008</v>
      </c>
      <c r="G19176">
        <v>0</v>
      </c>
      <c r="H19176">
        <v>0</v>
      </c>
      <c r="I19176">
        <v>0</v>
      </c>
    </row>
    <row r="19177" spans="1:9" hidden="1" x14ac:dyDescent="0.3">
      <c r="A19177" s="1" t="s">
        <v>159</v>
      </c>
      <c r="B19177" s="1" t="s">
        <v>428</v>
      </c>
      <c r="C19177">
        <v>32.773200000000003</v>
      </c>
      <c r="D19177">
        <v>-97.351699999999994</v>
      </c>
      <c r="E19177" s="1" t="s">
        <v>43</v>
      </c>
      <c r="F19177" t="s">
        <v>10236</v>
      </c>
      <c r="G19177">
        <v>0</v>
      </c>
      <c r="H19177">
        <v>0</v>
      </c>
      <c r="I19177">
        <v>0</v>
      </c>
    </row>
    <row r="19178" spans="1:9" hidden="1" x14ac:dyDescent="0.3">
      <c r="A19178" s="1" t="s">
        <v>159</v>
      </c>
      <c r="B19178" s="1" t="s">
        <v>428</v>
      </c>
      <c r="C19178">
        <v>32.773200000000003</v>
      </c>
      <c r="D19178">
        <v>-97.351699999999994</v>
      </c>
      <c r="E19178" s="1" t="s">
        <v>44</v>
      </c>
      <c r="F19178" t="s">
        <v>10457</v>
      </c>
      <c r="G19178">
        <v>0</v>
      </c>
      <c r="H19178">
        <v>0</v>
      </c>
      <c r="I19178">
        <v>0</v>
      </c>
    </row>
    <row r="19179" spans="1:9" hidden="1" x14ac:dyDescent="0.3">
      <c r="A19179" s="1" t="s">
        <v>159</v>
      </c>
      <c r="B19179" s="1" t="s">
        <v>428</v>
      </c>
      <c r="C19179">
        <v>32.773200000000003</v>
      </c>
      <c r="D19179">
        <v>-97.351699999999994</v>
      </c>
      <c r="E19179" s="1" t="s">
        <v>45</v>
      </c>
      <c r="F19179" t="s">
        <v>10673</v>
      </c>
      <c r="G19179">
        <v>0</v>
      </c>
      <c r="H19179">
        <v>0</v>
      </c>
      <c r="I19179">
        <v>0</v>
      </c>
    </row>
    <row r="19180" spans="1:9" hidden="1" x14ac:dyDescent="0.3">
      <c r="A19180" s="1" t="s">
        <v>159</v>
      </c>
      <c r="B19180" s="1" t="s">
        <v>428</v>
      </c>
      <c r="C19180">
        <v>32.773200000000003</v>
      </c>
      <c r="D19180">
        <v>-97.351699999999994</v>
      </c>
      <c r="E19180" s="1" t="s">
        <v>46</v>
      </c>
      <c r="F19180" t="s">
        <v>10888</v>
      </c>
      <c r="G19180">
        <v>0</v>
      </c>
      <c r="H19180">
        <v>0</v>
      </c>
      <c r="I19180">
        <v>0</v>
      </c>
    </row>
    <row r="19181" spans="1:9" hidden="1" x14ac:dyDescent="0.3">
      <c r="A19181" s="1" t="s">
        <v>159</v>
      </c>
      <c r="B19181" s="1" t="s">
        <v>428</v>
      </c>
      <c r="C19181">
        <v>32.773200000000003</v>
      </c>
      <c r="D19181">
        <v>-97.351699999999994</v>
      </c>
      <c r="E19181" s="1" t="s">
        <v>47</v>
      </c>
      <c r="F19181" t="s">
        <v>11094</v>
      </c>
      <c r="G19181">
        <v>0</v>
      </c>
      <c r="H19181">
        <v>0</v>
      </c>
      <c r="I19181">
        <v>0</v>
      </c>
    </row>
    <row r="19182" spans="1:9" hidden="1" x14ac:dyDescent="0.3">
      <c r="A19182" s="1" t="s">
        <v>159</v>
      </c>
      <c r="B19182" s="1" t="s">
        <v>428</v>
      </c>
      <c r="C19182">
        <v>32.773200000000003</v>
      </c>
      <c r="D19182">
        <v>-97.351699999999994</v>
      </c>
      <c r="E19182" s="1" t="s">
        <v>48</v>
      </c>
      <c r="F19182" t="s">
        <v>11883</v>
      </c>
      <c r="G19182">
        <v>0</v>
      </c>
      <c r="H19182">
        <v>0</v>
      </c>
      <c r="I19182">
        <v>0</v>
      </c>
    </row>
    <row r="19183" spans="1:9" hidden="1" x14ac:dyDescent="0.3">
      <c r="A19183" s="1" t="s">
        <v>159</v>
      </c>
      <c r="B19183" s="1" t="s">
        <v>428</v>
      </c>
      <c r="C19183">
        <v>32.773200000000003</v>
      </c>
      <c r="D19183">
        <v>-97.351699999999994</v>
      </c>
      <c r="E19183" s="1" t="s">
        <v>49</v>
      </c>
      <c r="F19183" t="s">
        <v>12055</v>
      </c>
      <c r="G19183">
        <v>0</v>
      </c>
      <c r="H19183">
        <v>0</v>
      </c>
      <c r="I19183">
        <v>0</v>
      </c>
    </row>
    <row r="19184" spans="1:9" hidden="1" x14ac:dyDescent="0.3">
      <c r="A19184" s="1" t="s">
        <v>159</v>
      </c>
      <c r="B19184" s="1" t="s">
        <v>428</v>
      </c>
      <c r="C19184">
        <v>32.773200000000003</v>
      </c>
      <c r="D19184">
        <v>-97.351699999999994</v>
      </c>
      <c r="E19184" s="1" t="s">
        <v>50</v>
      </c>
      <c r="F19184" t="s">
        <v>12204</v>
      </c>
      <c r="G19184">
        <v>0</v>
      </c>
      <c r="H19184">
        <v>0</v>
      </c>
      <c r="I19184">
        <v>0</v>
      </c>
    </row>
    <row r="19185" spans="1:9" hidden="1" x14ac:dyDescent="0.3">
      <c r="A19185" s="1" t="s">
        <v>159</v>
      </c>
      <c r="B19185" s="1" t="s">
        <v>428</v>
      </c>
      <c r="C19185">
        <v>32.773200000000003</v>
      </c>
      <c r="D19185">
        <v>-97.351699999999994</v>
      </c>
      <c r="E19185" s="1" t="s">
        <v>51</v>
      </c>
      <c r="F19185" t="s">
        <v>12343</v>
      </c>
      <c r="G19185">
        <v>0</v>
      </c>
      <c r="H19185">
        <v>0</v>
      </c>
      <c r="I19185">
        <v>0</v>
      </c>
    </row>
    <row r="19186" spans="1:9" hidden="1" x14ac:dyDescent="0.3">
      <c r="A19186" s="1" t="s">
        <v>159</v>
      </c>
      <c r="B19186" s="1" t="s">
        <v>428</v>
      </c>
      <c r="C19186">
        <v>32.773200000000003</v>
      </c>
      <c r="D19186">
        <v>-97.351699999999994</v>
      </c>
      <c r="E19186" s="1" t="s">
        <v>52</v>
      </c>
      <c r="F19186" t="s">
        <v>11298</v>
      </c>
      <c r="G19186">
        <v>0</v>
      </c>
      <c r="H19186">
        <v>0</v>
      </c>
      <c r="I19186">
        <v>0</v>
      </c>
    </row>
    <row r="19187" spans="1:9" hidden="1" x14ac:dyDescent="0.3">
      <c r="A19187" s="1" t="s">
        <v>159</v>
      </c>
      <c r="B19187" s="1" t="s">
        <v>428</v>
      </c>
      <c r="C19187">
        <v>32.773200000000003</v>
      </c>
      <c r="D19187">
        <v>-97.351699999999994</v>
      </c>
      <c r="E19187" s="1" t="s">
        <v>53</v>
      </c>
      <c r="F19187" t="s">
        <v>11496</v>
      </c>
      <c r="G19187">
        <v>0</v>
      </c>
      <c r="H19187">
        <v>0</v>
      </c>
      <c r="I19187">
        <v>0</v>
      </c>
    </row>
    <row r="19188" spans="1:9" hidden="1" x14ac:dyDescent="0.3">
      <c r="A19188" s="1" t="s">
        <v>159</v>
      </c>
      <c r="B19188" s="1" t="s">
        <v>428</v>
      </c>
      <c r="C19188">
        <v>32.773200000000003</v>
      </c>
      <c r="D19188">
        <v>-97.351699999999994</v>
      </c>
      <c r="E19188" s="1" t="s">
        <v>54</v>
      </c>
      <c r="F19188" t="s">
        <v>11691</v>
      </c>
      <c r="G19188">
        <v>0</v>
      </c>
      <c r="H19188">
        <v>0</v>
      </c>
      <c r="I19188">
        <v>0</v>
      </c>
    </row>
    <row r="19189" spans="1:9" hidden="1" x14ac:dyDescent="0.3">
      <c r="A19189" s="1" t="s">
        <v>159</v>
      </c>
      <c r="B19189" s="1" t="s">
        <v>428</v>
      </c>
      <c r="C19189">
        <v>32.773200000000003</v>
      </c>
      <c r="D19189">
        <v>-97.351699999999994</v>
      </c>
      <c r="E19189" s="1" t="s">
        <v>21548</v>
      </c>
      <c r="F19189" t="s">
        <v>21917</v>
      </c>
      <c r="G19189">
        <v>0</v>
      </c>
      <c r="H19189">
        <v>0</v>
      </c>
      <c r="I19189">
        <v>0</v>
      </c>
    </row>
    <row r="19190" spans="1:9" hidden="1" x14ac:dyDescent="0.3">
      <c r="A19190" s="1" t="s">
        <v>159</v>
      </c>
      <c r="B19190" s="1" t="s">
        <v>429</v>
      </c>
      <c r="C19190">
        <v>30.388300000000001</v>
      </c>
      <c r="D19190">
        <v>-95.696299999999994</v>
      </c>
      <c r="E19190" s="1" t="s">
        <v>4</v>
      </c>
      <c r="F19190" t="s">
        <v>1086</v>
      </c>
      <c r="G19190">
        <v>0</v>
      </c>
      <c r="H19190">
        <v>0</v>
      </c>
      <c r="I19190">
        <v>0</v>
      </c>
    </row>
    <row r="19191" spans="1:9" hidden="1" x14ac:dyDescent="0.3">
      <c r="A19191" s="1" t="s">
        <v>159</v>
      </c>
      <c r="B19191" s="1" t="s">
        <v>429</v>
      </c>
      <c r="C19191">
        <v>30.388300000000001</v>
      </c>
      <c r="D19191">
        <v>-95.696299999999994</v>
      </c>
      <c r="E19191" s="1" t="s">
        <v>5</v>
      </c>
      <c r="F19191" t="s">
        <v>1328</v>
      </c>
      <c r="G19191">
        <v>0</v>
      </c>
      <c r="H19191">
        <v>0</v>
      </c>
      <c r="I19191">
        <v>0</v>
      </c>
    </row>
    <row r="19192" spans="1:9" hidden="1" x14ac:dyDescent="0.3">
      <c r="A19192" s="1" t="s">
        <v>159</v>
      </c>
      <c r="B19192" s="1" t="s">
        <v>429</v>
      </c>
      <c r="C19192">
        <v>30.388300000000001</v>
      </c>
      <c r="D19192">
        <v>-95.696299999999994</v>
      </c>
      <c r="E19192" s="1" t="s">
        <v>6</v>
      </c>
      <c r="F19192" t="s">
        <v>1569</v>
      </c>
      <c r="G19192">
        <v>0</v>
      </c>
      <c r="H19192">
        <v>0</v>
      </c>
      <c r="I19192">
        <v>0</v>
      </c>
    </row>
    <row r="19193" spans="1:9" hidden="1" x14ac:dyDescent="0.3">
      <c r="A19193" s="1" t="s">
        <v>159</v>
      </c>
      <c r="B19193" s="1" t="s">
        <v>429</v>
      </c>
      <c r="C19193">
        <v>30.388300000000001</v>
      </c>
      <c r="D19193">
        <v>-95.696299999999994</v>
      </c>
      <c r="E19193" s="1" t="s">
        <v>7</v>
      </c>
      <c r="F19193" t="s">
        <v>1810</v>
      </c>
      <c r="G19193">
        <v>0</v>
      </c>
      <c r="H19193">
        <v>0</v>
      </c>
      <c r="I19193">
        <v>0</v>
      </c>
    </row>
    <row r="19194" spans="1:9" hidden="1" x14ac:dyDescent="0.3">
      <c r="A19194" s="1" t="s">
        <v>159</v>
      </c>
      <c r="B19194" s="1" t="s">
        <v>429</v>
      </c>
      <c r="C19194">
        <v>30.388300000000001</v>
      </c>
      <c r="D19194">
        <v>-95.696299999999994</v>
      </c>
      <c r="E19194" s="1" t="s">
        <v>8</v>
      </c>
      <c r="F19194" t="s">
        <v>2048</v>
      </c>
      <c r="G19194">
        <v>0</v>
      </c>
      <c r="H19194">
        <v>0</v>
      </c>
      <c r="I19194">
        <v>0</v>
      </c>
    </row>
    <row r="19195" spans="1:9" hidden="1" x14ac:dyDescent="0.3">
      <c r="A19195" s="1" t="s">
        <v>159</v>
      </c>
      <c r="B19195" s="1" t="s">
        <v>429</v>
      </c>
      <c r="C19195">
        <v>30.388300000000001</v>
      </c>
      <c r="D19195">
        <v>-95.696299999999994</v>
      </c>
      <c r="E19195" s="1" t="s">
        <v>9</v>
      </c>
      <c r="F19195" t="s">
        <v>2286</v>
      </c>
      <c r="G19195">
        <v>0</v>
      </c>
      <c r="H19195">
        <v>0</v>
      </c>
      <c r="I19195">
        <v>0</v>
      </c>
    </row>
    <row r="19196" spans="1:9" hidden="1" x14ac:dyDescent="0.3">
      <c r="A19196" s="1" t="s">
        <v>159</v>
      </c>
      <c r="B19196" s="1" t="s">
        <v>429</v>
      </c>
      <c r="C19196">
        <v>30.388300000000001</v>
      </c>
      <c r="D19196">
        <v>-95.696299999999994</v>
      </c>
      <c r="E19196" s="1" t="s">
        <v>10</v>
      </c>
      <c r="F19196" t="s">
        <v>2524</v>
      </c>
      <c r="G19196">
        <v>0</v>
      </c>
      <c r="H19196">
        <v>0</v>
      </c>
      <c r="I19196">
        <v>0</v>
      </c>
    </row>
    <row r="19197" spans="1:9" hidden="1" x14ac:dyDescent="0.3">
      <c r="A19197" s="1" t="s">
        <v>159</v>
      </c>
      <c r="B19197" s="1" t="s">
        <v>429</v>
      </c>
      <c r="C19197">
        <v>30.388300000000001</v>
      </c>
      <c r="D19197">
        <v>-95.696299999999994</v>
      </c>
      <c r="E19197" s="1" t="s">
        <v>11</v>
      </c>
      <c r="F19197" t="s">
        <v>2762</v>
      </c>
      <c r="G19197">
        <v>0</v>
      </c>
      <c r="H19197">
        <v>0</v>
      </c>
      <c r="I19197">
        <v>0</v>
      </c>
    </row>
    <row r="19198" spans="1:9" hidden="1" x14ac:dyDescent="0.3">
      <c r="A19198" s="1" t="s">
        <v>159</v>
      </c>
      <c r="B19198" s="1" t="s">
        <v>429</v>
      </c>
      <c r="C19198">
        <v>30.388300000000001</v>
      </c>
      <c r="D19198">
        <v>-95.696299999999994</v>
      </c>
      <c r="E19198" s="1" t="s">
        <v>12</v>
      </c>
      <c r="F19198" t="s">
        <v>3000</v>
      </c>
      <c r="G19198">
        <v>0</v>
      </c>
      <c r="H19198">
        <v>0</v>
      </c>
      <c r="I19198">
        <v>0</v>
      </c>
    </row>
    <row r="19199" spans="1:9" hidden="1" x14ac:dyDescent="0.3">
      <c r="A19199" s="1" t="s">
        <v>159</v>
      </c>
      <c r="B19199" s="1" t="s">
        <v>429</v>
      </c>
      <c r="C19199">
        <v>30.388300000000001</v>
      </c>
      <c r="D19199">
        <v>-95.696299999999994</v>
      </c>
      <c r="E19199" s="1" t="s">
        <v>13</v>
      </c>
      <c r="F19199" t="s">
        <v>3237</v>
      </c>
      <c r="G19199">
        <v>0</v>
      </c>
      <c r="H19199">
        <v>0</v>
      </c>
      <c r="I19199">
        <v>0</v>
      </c>
    </row>
    <row r="19200" spans="1:9" hidden="1" x14ac:dyDescent="0.3">
      <c r="A19200" s="1" t="s">
        <v>159</v>
      </c>
      <c r="B19200" s="1" t="s">
        <v>429</v>
      </c>
      <c r="C19200">
        <v>30.388300000000001</v>
      </c>
      <c r="D19200">
        <v>-95.696299999999994</v>
      </c>
      <c r="E19200" s="1" t="s">
        <v>14</v>
      </c>
      <c r="F19200" t="s">
        <v>3473</v>
      </c>
      <c r="G19200">
        <v>0</v>
      </c>
      <c r="H19200">
        <v>0</v>
      </c>
      <c r="I19200">
        <v>0</v>
      </c>
    </row>
    <row r="19201" spans="1:9" hidden="1" x14ac:dyDescent="0.3">
      <c r="A19201" s="1" t="s">
        <v>159</v>
      </c>
      <c r="B19201" s="1" t="s">
        <v>429</v>
      </c>
      <c r="C19201">
        <v>30.388300000000001</v>
      </c>
      <c r="D19201">
        <v>-95.696299999999994</v>
      </c>
      <c r="E19201" s="1" t="s">
        <v>15</v>
      </c>
      <c r="F19201" t="s">
        <v>3709</v>
      </c>
      <c r="G19201">
        <v>0</v>
      </c>
      <c r="H19201">
        <v>0</v>
      </c>
      <c r="I19201">
        <v>0</v>
      </c>
    </row>
    <row r="19202" spans="1:9" hidden="1" x14ac:dyDescent="0.3">
      <c r="A19202" s="1" t="s">
        <v>159</v>
      </c>
      <c r="B19202" s="1" t="s">
        <v>429</v>
      </c>
      <c r="C19202">
        <v>30.388300000000001</v>
      </c>
      <c r="D19202">
        <v>-95.696299999999994</v>
      </c>
      <c r="E19202" s="1" t="s">
        <v>16</v>
      </c>
      <c r="F19202" t="s">
        <v>3944</v>
      </c>
      <c r="G19202">
        <v>0</v>
      </c>
      <c r="H19202">
        <v>0</v>
      </c>
      <c r="I19202">
        <v>0</v>
      </c>
    </row>
    <row r="19203" spans="1:9" hidden="1" x14ac:dyDescent="0.3">
      <c r="A19203" s="1" t="s">
        <v>159</v>
      </c>
      <c r="B19203" s="1" t="s">
        <v>429</v>
      </c>
      <c r="C19203">
        <v>30.388300000000001</v>
      </c>
      <c r="D19203">
        <v>-95.696299999999994</v>
      </c>
      <c r="E19203" s="1" t="s">
        <v>17</v>
      </c>
      <c r="F19203" t="s">
        <v>4179</v>
      </c>
      <c r="G19203">
        <v>0</v>
      </c>
      <c r="H19203">
        <v>0</v>
      </c>
      <c r="I19203">
        <v>0</v>
      </c>
    </row>
    <row r="19204" spans="1:9" hidden="1" x14ac:dyDescent="0.3">
      <c r="A19204" s="1" t="s">
        <v>159</v>
      </c>
      <c r="B19204" s="1" t="s">
        <v>429</v>
      </c>
      <c r="C19204">
        <v>30.388300000000001</v>
      </c>
      <c r="D19204">
        <v>-95.696299999999994</v>
      </c>
      <c r="E19204" s="1" t="s">
        <v>18</v>
      </c>
      <c r="F19204" t="s">
        <v>4414</v>
      </c>
      <c r="G19204">
        <v>0</v>
      </c>
      <c r="H19204">
        <v>0</v>
      </c>
      <c r="I19204">
        <v>0</v>
      </c>
    </row>
    <row r="19205" spans="1:9" hidden="1" x14ac:dyDescent="0.3">
      <c r="A19205" s="1" t="s">
        <v>159</v>
      </c>
      <c r="B19205" s="1" t="s">
        <v>429</v>
      </c>
      <c r="C19205">
        <v>30.388300000000001</v>
      </c>
      <c r="D19205">
        <v>-95.696299999999994</v>
      </c>
      <c r="E19205" s="1" t="s">
        <v>19</v>
      </c>
      <c r="F19205" t="s">
        <v>4649</v>
      </c>
      <c r="G19205">
        <v>0</v>
      </c>
      <c r="H19205">
        <v>0</v>
      </c>
      <c r="I19205">
        <v>0</v>
      </c>
    </row>
    <row r="19206" spans="1:9" hidden="1" x14ac:dyDescent="0.3">
      <c r="A19206" s="1" t="s">
        <v>159</v>
      </c>
      <c r="B19206" s="1" t="s">
        <v>429</v>
      </c>
      <c r="C19206">
        <v>30.388300000000001</v>
      </c>
      <c r="D19206">
        <v>-95.696299999999994</v>
      </c>
      <c r="E19206" s="1" t="s">
        <v>20</v>
      </c>
      <c r="F19206" t="s">
        <v>4884</v>
      </c>
      <c r="G19206">
        <v>0</v>
      </c>
      <c r="H19206">
        <v>0</v>
      </c>
      <c r="I19206">
        <v>0</v>
      </c>
    </row>
    <row r="19207" spans="1:9" hidden="1" x14ac:dyDescent="0.3">
      <c r="A19207" s="1" t="s">
        <v>159</v>
      </c>
      <c r="B19207" s="1" t="s">
        <v>429</v>
      </c>
      <c r="C19207">
        <v>30.388300000000001</v>
      </c>
      <c r="D19207">
        <v>-95.696299999999994</v>
      </c>
      <c r="E19207" s="1" t="s">
        <v>21</v>
      </c>
      <c r="F19207" t="s">
        <v>5119</v>
      </c>
      <c r="G19207">
        <v>0</v>
      </c>
      <c r="H19207">
        <v>0</v>
      </c>
      <c r="I19207">
        <v>0</v>
      </c>
    </row>
    <row r="19208" spans="1:9" hidden="1" x14ac:dyDescent="0.3">
      <c r="A19208" s="1" t="s">
        <v>159</v>
      </c>
      <c r="B19208" s="1" t="s">
        <v>429</v>
      </c>
      <c r="C19208">
        <v>30.388300000000001</v>
      </c>
      <c r="D19208">
        <v>-95.696299999999994</v>
      </c>
      <c r="E19208" s="1" t="s">
        <v>22</v>
      </c>
      <c r="F19208" t="s">
        <v>5354</v>
      </c>
      <c r="G19208">
        <v>0</v>
      </c>
      <c r="H19208">
        <v>0</v>
      </c>
      <c r="I19208">
        <v>0</v>
      </c>
    </row>
    <row r="19209" spans="1:9" hidden="1" x14ac:dyDescent="0.3">
      <c r="A19209" s="1" t="s">
        <v>159</v>
      </c>
      <c r="B19209" s="1" t="s">
        <v>429</v>
      </c>
      <c r="C19209">
        <v>30.388300000000001</v>
      </c>
      <c r="D19209">
        <v>-95.696299999999994</v>
      </c>
      <c r="E19209" s="1" t="s">
        <v>23</v>
      </c>
      <c r="F19209" t="s">
        <v>5589</v>
      </c>
      <c r="G19209">
        <v>0</v>
      </c>
      <c r="H19209">
        <v>0</v>
      </c>
      <c r="I19209">
        <v>0</v>
      </c>
    </row>
    <row r="19210" spans="1:9" hidden="1" x14ac:dyDescent="0.3">
      <c r="A19210" s="1" t="s">
        <v>159</v>
      </c>
      <c r="B19210" s="1" t="s">
        <v>429</v>
      </c>
      <c r="C19210">
        <v>30.388300000000001</v>
      </c>
      <c r="D19210">
        <v>-95.696299999999994</v>
      </c>
      <c r="E19210" s="1" t="s">
        <v>24</v>
      </c>
      <c r="F19210" t="s">
        <v>5823</v>
      </c>
      <c r="G19210">
        <v>0</v>
      </c>
      <c r="H19210">
        <v>0</v>
      </c>
      <c r="I19210">
        <v>0</v>
      </c>
    </row>
    <row r="19211" spans="1:9" hidden="1" x14ac:dyDescent="0.3">
      <c r="A19211" s="1" t="s">
        <v>159</v>
      </c>
      <c r="B19211" s="1" t="s">
        <v>429</v>
      </c>
      <c r="C19211">
        <v>30.388300000000001</v>
      </c>
      <c r="D19211">
        <v>-95.696299999999994</v>
      </c>
      <c r="E19211" s="1" t="s">
        <v>25</v>
      </c>
      <c r="F19211" t="s">
        <v>6057</v>
      </c>
      <c r="G19211">
        <v>0</v>
      </c>
      <c r="H19211">
        <v>0</v>
      </c>
      <c r="I19211">
        <v>0</v>
      </c>
    </row>
    <row r="19212" spans="1:9" hidden="1" x14ac:dyDescent="0.3">
      <c r="A19212" s="1" t="s">
        <v>159</v>
      </c>
      <c r="B19212" s="1" t="s">
        <v>429</v>
      </c>
      <c r="C19212">
        <v>30.388300000000001</v>
      </c>
      <c r="D19212">
        <v>-95.696299999999994</v>
      </c>
      <c r="E19212" s="1" t="s">
        <v>26</v>
      </c>
      <c r="F19212" t="s">
        <v>6291</v>
      </c>
      <c r="G19212">
        <v>0</v>
      </c>
      <c r="H19212">
        <v>0</v>
      </c>
      <c r="I19212">
        <v>0</v>
      </c>
    </row>
    <row r="19213" spans="1:9" hidden="1" x14ac:dyDescent="0.3">
      <c r="A19213" s="1" t="s">
        <v>159</v>
      </c>
      <c r="B19213" s="1" t="s">
        <v>429</v>
      </c>
      <c r="C19213">
        <v>30.388300000000001</v>
      </c>
      <c r="D19213">
        <v>-95.696299999999994</v>
      </c>
      <c r="E19213" s="1" t="s">
        <v>27</v>
      </c>
      <c r="F19213" t="s">
        <v>6525</v>
      </c>
      <c r="G19213">
        <v>0</v>
      </c>
      <c r="H19213">
        <v>0</v>
      </c>
      <c r="I19213">
        <v>0</v>
      </c>
    </row>
    <row r="19214" spans="1:9" hidden="1" x14ac:dyDescent="0.3">
      <c r="A19214" s="1" t="s">
        <v>159</v>
      </c>
      <c r="B19214" s="1" t="s">
        <v>429</v>
      </c>
      <c r="C19214">
        <v>30.388300000000001</v>
      </c>
      <c r="D19214">
        <v>-95.696299999999994</v>
      </c>
      <c r="E19214" s="1" t="s">
        <v>28</v>
      </c>
      <c r="F19214" t="s">
        <v>6759</v>
      </c>
      <c r="G19214">
        <v>0</v>
      </c>
      <c r="H19214">
        <v>0</v>
      </c>
      <c r="I19214">
        <v>0</v>
      </c>
    </row>
    <row r="19215" spans="1:9" hidden="1" x14ac:dyDescent="0.3">
      <c r="A19215" s="1" t="s">
        <v>159</v>
      </c>
      <c r="B19215" s="1" t="s">
        <v>429</v>
      </c>
      <c r="C19215">
        <v>30.388300000000001</v>
      </c>
      <c r="D19215">
        <v>-95.696299999999994</v>
      </c>
      <c r="E19215" s="1" t="s">
        <v>29</v>
      </c>
      <c r="F19215" t="s">
        <v>6993</v>
      </c>
      <c r="G19215">
        <v>0</v>
      </c>
      <c r="H19215">
        <v>0</v>
      </c>
      <c r="I19215">
        <v>0</v>
      </c>
    </row>
    <row r="19216" spans="1:9" hidden="1" x14ac:dyDescent="0.3">
      <c r="A19216" s="1" t="s">
        <v>159</v>
      </c>
      <c r="B19216" s="1" t="s">
        <v>429</v>
      </c>
      <c r="C19216">
        <v>30.388300000000001</v>
      </c>
      <c r="D19216">
        <v>-95.696299999999994</v>
      </c>
      <c r="E19216" s="1" t="s">
        <v>30</v>
      </c>
      <c r="F19216" t="s">
        <v>7227</v>
      </c>
      <c r="G19216">
        <v>0</v>
      </c>
      <c r="H19216">
        <v>0</v>
      </c>
      <c r="I19216">
        <v>0</v>
      </c>
    </row>
    <row r="19217" spans="1:9" hidden="1" x14ac:dyDescent="0.3">
      <c r="A19217" s="1" t="s">
        <v>159</v>
      </c>
      <c r="B19217" s="1" t="s">
        <v>429</v>
      </c>
      <c r="C19217">
        <v>30.388300000000001</v>
      </c>
      <c r="D19217">
        <v>-95.696299999999994</v>
      </c>
      <c r="E19217" s="1" t="s">
        <v>31</v>
      </c>
      <c r="F19217" t="s">
        <v>7461</v>
      </c>
      <c r="G19217">
        <v>0</v>
      </c>
      <c r="H19217">
        <v>0</v>
      </c>
      <c r="I19217">
        <v>0</v>
      </c>
    </row>
    <row r="19218" spans="1:9" hidden="1" x14ac:dyDescent="0.3">
      <c r="A19218" s="1" t="s">
        <v>159</v>
      </c>
      <c r="B19218" s="1" t="s">
        <v>429</v>
      </c>
      <c r="C19218">
        <v>30.388300000000001</v>
      </c>
      <c r="D19218">
        <v>-95.696299999999994</v>
      </c>
      <c r="E19218" s="1" t="s">
        <v>32</v>
      </c>
      <c r="F19218" t="s">
        <v>7695</v>
      </c>
      <c r="G19218">
        <v>0</v>
      </c>
      <c r="H19218">
        <v>0</v>
      </c>
      <c r="I19218">
        <v>0</v>
      </c>
    </row>
    <row r="19219" spans="1:9" hidden="1" x14ac:dyDescent="0.3">
      <c r="A19219" s="1" t="s">
        <v>159</v>
      </c>
      <c r="B19219" s="1" t="s">
        <v>429</v>
      </c>
      <c r="C19219">
        <v>30.388300000000001</v>
      </c>
      <c r="D19219">
        <v>-95.696299999999994</v>
      </c>
      <c r="E19219" s="1" t="s">
        <v>33</v>
      </c>
      <c r="F19219" t="s">
        <v>7929</v>
      </c>
      <c r="G19219">
        <v>0</v>
      </c>
      <c r="H19219">
        <v>0</v>
      </c>
      <c r="I19219">
        <v>0</v>
      </c>
    </row>
    <row r="19220" spans="1:9" hidden="1" x14ac:dyDescent="0.3">
      <c r="A19220" s="1" t="s">
        <v>159</v>
      </c>
      <c r="B19220" s="1" t="s">
        <v>429</v>
      </c>
      <c r="C19220">
        <v>30.388300000000001</v>
      </c>
      <c r="D19220">
        <v>-95.696299999999994</v>
      </c>
      <c r="E19220" s="1" t="s">
        <v>34</v>
      </c>
      <c r="F19220" t="s">
        <v>8161</v>
      </c>
      <c r="G19220">
        <v>0</v>
      </c>
      <c r="H19220">
        <v>0</v>
      </c>
      <c r="I19220">
        <v>0</v>
      </c>
    </row>
    <row r="19221" spans="1:9" hidden="1" x14ac:dyDescent="0.3">
      <c r="A19221" s="1" t="s">
        <v>159</v>
      </c>
      <c r="B19221" s="1" t="s">
        <v>429</v>
      </c>
      <c r="C19221">
        <v>30.388300000000001</v>
      </c>
      <c r="D19221">
        <v>-95.696299999999994</v>
      </c>
      <c r="E19221" s="1" t="s">
        <v>35</v>
      </c>
      <c r="F19221" t="s">
        <v>8393</v>
      </c>
      <c r="G19221">
        <v>0</v>
      </c>
      <c r="H19221">
        <v>0</v>
      </c>
      <c r="I19221">
        <v>0</v>
      </c>
    </row>
    <row r="19222" spans="1:9" hidden="1" x14ac:dyDescent="0.3">
      <c r="A19222" s="1" t="s">
        <v>159</v>
      </c>
      <c r="B19222" s="1" t="s">
        <v>429</v>
      </c>
      <c r="C19222">
        <v>30.388300000000001</v>
      </c>
      <c r="D19222">
        <v>-95.696299999999994</v>
      </c>
      <c r="E19222" s="1" t="s">
        <v>36</v>
      </c>
      <c r="F19222" t="s">
        <v>8625</v>
      </c>
      <c r="G19222">
        <v>0</v>
      </c>
      <c r="H19222">
        <v>0</v>
      </c>
      <c r="I19222">
        <v>0</v>
      </c>
    </row>
    <row r="19223" spans="1:9" hidden="1" x14ac:dyDescent="0.3">
      <c r="A19223" s="1" t="s">
        <v>159</v>
      </c>
      <c r="B19223" s="1" t="s">
        <v>429</v>
      </c>
      <c r="C19223">
        <v>30.388300000000001</v>
      </c>
      <c r="D19223">
        <v>-95.696299999999994</v>
      </c>
      <c r="E19223" s="1" t="s">
        <v>37</v>
      </c>
      <c r="F19223" t="s">
        <v>8856</v>
      </c>
      <c r="G19223">
        <v>0</v>
      </c>
      <c r="H19223">
        <v>0</v>
      </c>
      <c r="I19223">
        <v>0</v>
      </c>
    </row>
    <row r="19224" spans="1:9" hidden="1" x14ac:dyDescent="0.3">
      <c r="A19224" s="1" t="s">
        <v>159</v>
      </c>
      <c r="B19224" s="1" t="s">
        <v>429</v>
      </c>
      <c r="C19224">
        <v>30.388300000000001</v>
      </c>
      <c r="D19224">
        <v>-95.696299999999994</v>
      </c>
      <c r="E19224" s="1" t="s">
        <v>38</v>
      </c>
      <c r="F19224" t="s">
        <v>9087</v>
      </c>
      <c r="G19224">
        <v>0</v>
      </c>
      <c r="H19224">
        <v>0</v>
      </c>
      <c r="I19224">
        <v>0</v>
      </c>
    </row>
    <row r="19225" spans="1:9" hidden="1" x14ac:dyDescent="0.3">
      <c r="A19225" s="1" t="s">
        <v>159</v>
      </c>
      <c r="B19225" s="1" t="s">
        <v>429</v>
      </c>
      <c r="C19225">
        <v>30.388300000000001</v>
      </c>
      <c r="D19225">
        <v>-95.696299999999994</v>
      </c>
      <c r="E19225" s="1" t="s">
        <v>39</v>
      </c>
      <c r="F19225" t="s">
        <v>9318</v>
      </c>
      <c r="G19225">
        <v>0</v>
      </c>
      <c r="H19225">
        <v>0</v>
      </c>
      <c r="I19225">
        <v>0</v>
      </c>
    </row>
    <row r="19226" spans="1:9" hidden="1" x14ac:dyDescent="0.3">
      <c r="A19226" s="1" t="s">
        <v>159</v>
      </c>
      <c r="B19226" s="1" t="s">
        <v>429</v>
      </c>
      <c r="C19226">
        <v>30.388300000000001</v>
      </c>
      <c r="D19226">
        <v>-95.696299999999994</v>
      </c>
      <c r="E19226" s="1" t="s">
        <v>40</v>
      </c>
      <c r="F19226" t="s">
        <v>9549</v>
      </c>
      <c r="G19226">
        <v>0</v>
      </c>
      <c r="H19226">
        <v>0</v>
      </c>
      <c r="I19226">
        <v>0</v>
      </c>
    </row>
    <row r="19227" spans="1:9" hidden="1" x14ac:dyDescent="0.3">
      <c r="A19227" s="1" t="s">
        <v>159</v>
      </c>
      <c r="B19227" s="1" t="s">
        <v>429</v>
      </c>
      <c r="C19227">
        <v>30.388300000000001</v>
      </c>
      <c r="D19227">
        <v>-95.696299999999994</v>
      </c>
      <c r="E19227" s="1" t="s">
        <v>41</v>
      </c>
      <c r="F19227" t="s">
        <v>9780</v>
      </c>
      <c r="G19227">
        <v>0</v>
      </c>
      <c r="H19227">
        <v>0</v>
      </c>
      <c r="I19227">
        <v>0</v>
      </c>
    </row>
    <row r="19228" spans="1:9" hidden="1" x14ac:dyDescent="0.3">
      <c r="A19228" s="1" t="s">
        <v>159</v>
      </c>
      <c r="B19228" s="1" t="s">
        <v>429</v>
      </c>
      <c r="C19228">
        <v>30.388300000000001</v>
      </c>
      <c r="D19228">
        <v>-95.696299999999994</v>
      </c>
      <c r="E19228" s="1" t="s">
        <v>42</v>
      </c>
      <c r="F19228" t="s">
        <v>10009</v>
      </c>
      <c r="G19228">
        <v>0</v>
      </c>
      <c r="H19228">
        <v>0</v>
      </c>
      <c r="I19228">
        <v>0</v>
      </c>
    </row>
    <row r="19229" spans="1:9" hidden="1" x14ac:dyDescent="0.3">
      <c r="A19229" s="1" t="s">
        <v>159</v>
      </c>
      <c r="B19229" s="1" t="s">
        <v>429</v>
      </c>
      <c r="C19229">
        <v>30.388300000000001</v>
      </c>
      <c r="D19229">
        <v>-95.696299999999994</v>
      </c>
      <c r="E19229" s="1" t="s">
        <v>43</v>
      </c>
      <c r="F19229" t="s">
        <v>10237</v>
      </c>
      <c r="G19229">
        <v>0</v>
      </c>
      <c r="H19229">
        <v>0</v>
      </c>
      <c r="I19229">
        <v>0</v>
      </c>
    </row>
    <row r="19230" spans="1:9" hidden="1" x14ac:dyDescent="0.3">
      <c r="A19230" s="1" t="s">
        <v>159</v>
      </c>
      <c r="B19230" s="1" t="s">
        <v>429</v>
      </c>
      <c r="C19230">
        <v>30.388300000000001</v>
      </c>
      <c r="D19230">
        <v>-95.696299999999994</v>
      </c>
      <c r="E19230" s="1" t="s">
        <v>44</v>
      </c>
      <c r="F19230" t="s">
        <v>10458</v>
      </c>
      <c r="G19230">
        <v>0</v>
      </c>
      <c r="H19230">
        <v>0</v>
      </c>
      <c r="I19230">
        <v>0</v>
      </c>
    </row>
    <row r="19231" spans="1:9" hidden="1" x14ac:dyDescent="0.3">
      <c r="A19231" s="1" t="s">
        <v>159</v>
      </c>
      <c r="B19231" s="1" t="s">
        <v>429</v>
      </c>
      <c r="C19231">
        <v>30.388300000000001</v>
      </c>
      <c r="D19231">
        <v>-95.696299999999994</v>
      </c>
      <c r="E19231" s="1" t="s">
        <v>45</v>
      </c>
      <c r="F19231" t="s">
        <v>10674</v>
      </c>
      <c r="G19231">
        <v>0</v>
      </c>
      <c r="H19231">
        <v>0</v>
      </c>
      <c r="I19231">
        <v>0</v>
      </c>
    </row>
    <row r="19232" spans="1:9" hidden="1" x14ac:dyDescent="0.3">
      <c r="A19232" s="1" t="s">
        <v>159</v>
      </c>
      <c r="B19232" s="1" t="s">
        <v>429</v>
      </c>
      <c r="C19232">
        <v>30.388300000000001</v>
      </c>
      <c r="D19232">
        <v>-95.696299999999994</v>
      </c>
      <c r="E19232" s="1" t="s">
        <v>46</v>
      </c>
      <c r="F19232" t="s">
        <v>10889</v>
      </c>
      <c r="G19232">
        <v>0</v>
      </c>
      <c r="H19232">
        <v>0</v>
      </c>
      <c r="I19232">
        <v>0</v>
      </c>
    </row>
    <row r="19233" spans="1:9" hidden="1" x14ac:dyDescent="0.3">
      <c r="A19233" s="1" t="s">
        <v>159</v>
      </c>
      <c r="B19233" s="1" t="s">
        <v>429</v>
      </c>
      <c r="C19233">
        <v>30.388300000000001</v>
      </c>
      <c r="D19233">
        <v>-95.696299999999994</v>
      </c>
      <c r="E19233" s="1" t="s">
        <v>47</v>
      </c>
      <c r="F19233" t="s">
        <v>11095</v>
      </c>
      <c r="G19233">
        <v>0</v>
      </c>
      <c r="H19233">
        <v>0</v>
      </c>
      <c r="I19233">
        <v>0</v>
      </c>
    </row>
    <row r="19234" spans="1:9" hidden="1" x14ac:dyDescent="0.3">
      <c r="A19234" s="1" t="s">
        <v>159</v>
      </c>
      <c r="B19234" s="1" t="s">
        <v>429</v>
      </c>
      <c r="C19234">
        <v>30.388300000000001</v>
      </c>
      <c r="D19234">
        <v>-95.696299999999994</v>
      </c>
      <c r="E19234" s="1" t="s">
        <v>48</v>
      </c>
      <c r="F19234" t="s">
        <v>11884</v>
      </c>
      <c r="G19234">
        <v>0</v>
      </c>
      <c r="H19234">
        <v>0</v>
      </c>
      <c r="I19234">
        <v>0</v>
      </c>
    </row>
    <row r="19235" spans="1:9" hidden="1" x14ac:dyDescent="0.3">
      <c r="A19235" s="1" t="s">
        <v>159</v>
      </c>
      <c r="B19235" s="1" t="s">
        <v>429</v>
      </c>
      <c r="C19235">
        <v>30.388300000000001</v>
      </c>
      <c r="D19235">
        <v>-95.696299999999994</v>
      </c>
      <c r="E19235" s="1" t="s">
        <v>49</v>
      </c>
      <c r="F19235" t="s">
        <v>12056</v>
      </c>
      <c r="G19235">
        <v>0</v>
      </c>
      <c r="H19235">
        <v>0</v>
      </c>
      <c r="I19235">
        <v>0</v>
      </c>
    </row>
    <row r="19236" spans="1:9" hidden="1" x14ac:dyDescent="0.3">
      <c r="A19236" s="1" t="s">
        <v>159</v>
      </c>
      <c r="B19236" s="1" t="s">
        <v>429</v>
      </c>
      <c r="C19236">
        <v>30.388300000000001</v>
      </c>
      <c r="D19236">
        <v>-95.696299999999994</v>
      </c>
      <c r="E19236" s="1" t="s">
        <v>50</v>
      </c>
      <c r="F19236" t="s">
        <v>12205</v>
      </c>
      <c r="G19236">
        <v>0</v>
      </c>
      <c r="H19236">
        <v>0</v>
      </c>
      <c r="I19236">
        <v>0</v>
      </c>
    </row>
    <row r="19237" spans="1:9" hidden="1" x14ac:dyDescent="0.3">
      <c r="A19237" s="1" t="s">
        <v>159</v>
      </c>
      <c r="B19237" s="1" t="s">
        <v>429</v>
      </c>
      <c r="C19237">
        <v>30.388300000000001</v>
      </c>
      <c r="D19237">
        <v>-95.696299999999994</v>
      </c>
      <c r="E19237" s="1" t="s">
        <v>51</v>
      </c>
      <c r="F19237" t="s">
        <v>12344</v>
      </c>
      <c r="G19237">
        <v>0</v>
      </c>
      <c r="H19237">
        <v>0</v>
      </c>
      <c r="I19237">
        <v>0</v>
      </c>
    </row>
    <row r="19238" spans="1:9" hidden="1" x14ac:dyDescent="0.3">
      <c r="A19238" s="1" t="s">
        <v>159</v>
      </c>
      <c r="B19238" s="1" t="s">
        <v>429</v>
      </c>
      <c r="C19238">
        <v>30.388300000000001</v>
      </c>
      <c r="D19238">
        <v>-95.696299999999994</v>
      </c>
      <c r="E19238" s="1" t="s">
        <v>52</v>
      </c>
      <c r="F19238" t="s">
        <v>11299</v>
      </c>
      <c r="G19238">
        <v>0</v>
      </c>
      <c r="H19238">
        <v>0</v>
      </c>
      <c r="I19238">
        <v>0</v>
      </c>
    </row>
    <row r="19239" spans="1:9" hidden="1" x14ac:dyDescent="0.3">
      <c r="A19239" s="1" t="s">
        <v>159</v>
      </c>
      <c r="B19239" s="1" t="s">
        <v>429</v>
      </c>
      <c r="C19239">
        <v>30.388300000000001</v>
      </c>
      <c r="D19239">
        <v>-95.696299999999994</v>
      </c>
      <c r="E19239" s="1" t="s">
        <v>53</v>
      </c>
      <c r="F19239" t="s">
        <v>11497</v>
      </c>
      <c r="G19239">
        <v>0</v>
      </c>
      <c r="H19239">
        <v>0</v>
      </c>
      <c r="I19239">
        <v>0</v>
      </c>
    </row>
    <row r="19240" spans="1:9" hidden="1" x14ac:dyDescent="0.3">
      <c r="A19240" s="1" t="s">
        <v>159</v>
      </c>
      <c r="B19240" s="1" t="s">
        <v>429</v>
      </c>
      <c r="C19240">
        <v>30.388300000000001</v>
      </c>
      <c r="D19240">
        <v>-95.696299999999994</v>
      </c>
      <c r="E19240" s="1" t="s">
        <v>54</v>
      </c>
      <c r="F19240" t="s">
        <v>11692</v>
      </c>
      <c r="G19240">
        <v>0</v>
      </c>
      <c r="H19240">
        <v>0</v>
      </c>
      <c r="I19240">
        <v>0</v>
      </c>
    </row>
    <row r="19241" spans="1:9" hidden="1" x14ac:dyDescent="0.3">
      <c r="A19241" s="1" t="s">
        <v>159</v>
      </c>
      <c r="B19241" s="1" t="s">
        <v>429</v>
      </c>
      <c r="C19241">
        <v>30.388300000000001</v>
      </c>
      <c r="D19241">
        <v>-95.696299999999994</v>
      </c>
      <c r="E19241" s="1" t="s">
        <v>21548</v>
      </c>
      <c r="F19241" t="s">
        <v>21918</v>
      </c>
      <c r="G19241">
        <v>0</v>
      </c>
      <c r="H19241">
        <v>0</v>
      </c>
      <c r="I19241">
        <v>0</v>
      </c>
    </row>
    <row r="19242" spans="1:9" hidden="1" x14ac:dyDescent="0.3">
      <c r="A19242" s="1" t="s">
        <v>159</v>
      </c>
      <c r="B19242" s="1" t="s">
        <v>430</v>
      </c>
      <c r="C19242">
        <v>40.572600000000001</v>
      </c>
      <c r="D19242">
        <v>-74.492699999999999</v>
      </c>
      <c r="E19242" s="1" t="s">
        <v>4</v>
      </c>
      <c r="F19242" t="s">
        <v>1087</v>
      </c>
      <c r="G19242">
        <v>0</v>
      </c>
      <c r="H19242">
        <v>0</v>
      </c>
      <c r="I19242">
        <v>0</v>
      </c>
    </row>
    <row r="19243" spans="1:9" hidden="1" x14ac:dyDescent="0.3">
      <c r="A19243" s="1" t="s">
        <v>159</v>
      </c>
      <c r="B19243" s="1" t="s">
        <v>430</v>
      </c>
      <c r="C19243">
        <v>40.572600000000001</v>
      </c>
      <c r="D19243">
        <v>-74.492699999999999</v>
      </c>
      <c r="E19243" s="1" t="s">
        <v>5</v>
      </c>
      <c r="F19243" t="s">
        <v>1329</v>
      </c>
      <c r="G19243">
        <v>0</v>
      </c>
      <c r="H19243">
        <v>0</v>
      </c>
      <c r="I19243">
        <v>0</v>
      </c>
    </row>
    <row r="19244" spans="1:9" hidden="1" x14ac:dyDescent="0.3">
      <c r="A19244" s="1" t="s">
        <v>159</v>
      </c>
      <c r="B19244" s="1" t="s">
        <v>430</v>
      </c>
      <c r="C19244">
        <v>40.572600000000001</v>
      </c>
      <c r="D19244">
        <v>-74.492699999999999</v>
      </c>
      <c r="E19244" s="1" t="s">
        <v>6</v>
      </c>
      <c r="F19244" t="s">
        <v>1570</v>
      </c>
      <c r="G19244">
        <v>0</v>
      </c>
      <c r="H19244">
        <v>0</v>
      </c>
      <c r="I19244">
        <v>0</v>
      </c>
    </row>
    <row r="19245" spans="1:9" hidden="1" x14ac:dyDescent="0.3">
      <c r="A19245" s="1" t="s">
        <v>159</v>
      </c>
      <c r="B19245" s="1" t="s">
        <v>430</v>
      </c>
      <c r="C19245">
        <v>40.572600000000001</v>
      </c>
      <c r="D19245">
        <v>-74.492699999999999</v>
      </c>
      <c r="E19245" s="1" t="s">
        <v>7</v>
      </c>
      <c r="F19245" t="s">
        <v>1811</v>
      </c>
      <c r="G19245">
        <v>0</v>
      </c>
      <c r="H19245">
        <v>0</v>
      </c>
      <c r="I19245">
        <v>0</v>
      </c>
    </row>
    <row r="19246" spans="1:9" hidden="1" x14ac:dyDescent="0.3">
      <c r="A19246" s="1" t="s">
        <v>159</v>
      </c>
      <c r="B19246" s="1" t="s">
        <v>430</v>
      </c>
      <c r="C19246">
        <v>40.572600000000001</v>
      </c>
      <c r="D19246">
        <v>-74.492699999999999</v>
      </c>
      <c r="E19246" s="1" t="s">
        <v>8</v>
      </c>
      <c r="F19246" t="s">
        <v>2049</v>
      </c>
      <c r="G19246">
        <v>0</v>
      </c>
      <c r="H19246">
        <v>0</v>
      </c>
      <c r="I19246">
        <v>0</v>
      </c>
    </row>
    <row r="19247" spans="1:9" hidden="1" x14ac:dyDescent="0.3">
      <c r="A19247" s="1" t="s">
        <v>159</v>
      </c>
      <c r="B19247" s="1" t="s">
        <v>430</v>
      </c>
      <c r="C19247">
        <v>40.572600000000001</v>
      </c>
      <c r="D19247">
        <v>-74.492699999999999</v>
      </c>
      <c r="E19247" s="1" t="s">
        <v>9</v>
      </c>
      <c r="F19247" t="s">
        <v>2287</v>
      </c>
      <c r="G19247">
        <v>0</v>
      </c>
      <c r="H19247">
        <v>0</v>
      </c>
      <c r="I19247">
        <v>0</v>
      </c>
    </row>
    <row r="19248" spans="1:9" hidden="1" x14ac:dyDescent="0.3">
      <c r="A19248" s="1" t="s">
        <v>159</v>
      </c>
      <c r="B19248" s="1" t="s">
        <v>430</v>
      </c>
      <c r="C19248">
        <v>40.572600000000001</v>
      </c>
      <c r="D19248">
        <v>-74.492699999999999</v>
      </c>
      <c r="E19248" s="1" t="s">
        <v>10</v>
      </c>
      <c r="F19248" t="s">
        <v>2525</v>
      </c>
      <c r="G19248">
        <v>0</v>
      </c>
      <c r="H19248">
        <v>0</v>
      </c>
      <c r="I19248">
        <v>0</v>
      </c>
    </row>
    <row r="19249" spans="1:9" hidden="1" x14ac:dyDescent="0.3">
      <c r="A19249" s="1" t="s">
        <v>159</v>
      </c>
      <c r="B19249" s="1" t="s">
        <v>430</v>
      </c>
      <c r="C19249">
        <v>40.572600000000001</v>
      </c>
      <c r="D19249">
        <v>-74.492699999999999</v>
      </c>
      <c r="E19249" s="1" t="s">
        <v>11</v>
      </c>
      <c r="F19249" t="s">
        <v>2763</v>
      </c>
      <c r="G19249">
        <v>0</v>
      </c>
      <c r="H19249">
        <v>0</v>
      </c>
      <c r="I19249">
        <v>0</v>
      </c>
    </row>
    <row r="19250" spans="1:9" hidden="1" x14ac:dyDescent="0.3">
      <c r="A19250" s="1" t="s">
        <v>159</v>
      </c>
      <c r="B19250" s="1" t="s">
        <v>430</v>
      </c>
      <c r="C19250">
        <v>40.572600000000001</v>
      </c>
      <c r="D19250">
        <v>-74.492699999999999</v>
      </c>
      <c r="E19250" s="1" t="s">
        <v>12</v>
      </c>
      <c r="F19250" t="s">
        <v>3001</v>
      </c>
      <c r="G19250">
        <v>0</v>
      </c>
      <c r="H19250">
        <v>0</v>
      </c>
      <c r="I19250">
        <v>0</v>
      </c>
    </row>
    <row r="19251" spans="1:9" hidden="1" x14ac:dyDescent="0.3">
      <c r="A19251" s="1" t="s">
        <v>159</v>
      </c>
      <c r="B19251" s="1" t="s">
        <v>430</v>
      </c>
      <c r="C19251">
        <v>40.572600000000001</v>
      </c>
      <c r="D19251">
        <v>-74.492699999999999</v>
      </c>
      <c r="E19251" s="1" t="s">
        <v>13</v>
      </c>
      <c r="F19251" t="s">
        <v>3238</v>
      </c>
      <c r="G19251">
        <v>0</v>
      </c>
      <c r="H19251">
        <v>0</v>
      </c>
      <c r="I19251">
        <v>0</v>
      </c>
    </row>
    <row r="19252" spans="1:9" hidden="1" x14ac:dyDescent="0.3">
      <c r="A19252" s="1" t="s">
        <v>159</v>
      </c>
      <c r="B19252" s="1" t="s">
        <v>430</v>
      </c>
      <c r="C19252">
        <v>40.572600000000001</v>
      </c>
      <c r="D19252">
        <v>-74.492699999999999</v>
      </c>
      <c r="E19252" s="1" t="s">
        <v>14</v>
      </c>
      <c r="F19252" t="s">
        <v>3474</v>
      </c>
      <c r="G19252">
        <v>0</v>
      </c>
      <c r="H19252">
        <v>0</v>
      </c>
      <c r="I19252">
        <v>0</v>
      </c>
    </row>
    <row r="19253" spans="1:9" hidden="1" x14ac:dyDescent="0.3">
      <c r="A19253" s="1" t="s">
        <v>159</v>
      </c>
      <c r="B19253" s="1" t="s">
        <v>430</v>
      </c>
      <c r="C19253">
        <v>40.572600000000001</v>
      </c>
      <c r="D19253">
        <v>-74.492699999999999</v>
      </c>
      <c r="E19253" s="1" t="s">
        <v>15</v>
      </c>
      <c r="F19253" t="s">
        <v>3710</v>
      </c>
      <c r="G19253">
        <v>0</v>
      </c>
      <c r="H19253">
        <v>0</v>
      </c>
      <c r="I19253">
        <v>0</v>
      </c>
    </row>
    <row r="19254" spans="1:9" hidden="1" x14ac:dyDescent="0.3">
      <c r="A19254" s="1" t="s">
        <v>159</v>
      </c>
      <c r="B19254" s="1" t="s">
        <v>430</v>
      </c>
      <c r="C19254">
        <v>40.572600000000001</v>
      </c>
      <c r="D19254">
        <v>-74.492699999999999</v>
      </c>
      <c r="E19254" s="1" t="s">
        <v>16</v>
      </c>
      <c r="F19254" t="s">
        <v>3945</v>
      </c>
      <c r="G19254">
        <v>0</v>
      </c>
      <c r="H19254">
        <v>0</v>
      </c>
      <c r="I19254">
        <v>0</v>
      </c>
    </row>
    <row r="19255" spans="1:9" hidden="1" x14ac:dyDescent="0.3">
      <c r="A19255" s="1" t="s">
        <v>159</v>
      </c>
      <c r="B19255" s="1" t="s">
        <v>430</v>
      </c>
      <c r="C19255">
        <v>40.572600000000001</v>
      </c>
      <c r="D19255">
        <v>-74.492699999999999</v>
      </c>
      <c r="E19255" s="1" t="s">
        <v>17</v>
      </c>
      <c r="F19255" t="s">
        <v>4180</v>
      </c>
      <c r="G19255">
        <v>0</v>
      </c>
      <c r="H19255">
        <v>0</v>
      </c>
      <c r="I19255">
        <v>0</v>
      </c>
    </row>
    <row r="19256" spans="1:9" hidden="1" x14ac:dyDescent="0.3">
      <c r="A19256" s="1" t="s">
        <v>159</v>
      </c>
      <c r="B19256" s="1" t="s">
        <v>430</v>
      </c>
      <c r="C19256">
        <v>40.572600000000001</v>
      </c>
      <c r="D19256">
        <v>-74.492699999999999</v>
      </c>
      <c r="E19256" s="1" t="s">
        <v>18</v>
      </c>
      <c r="F19256" t="s">
        <v>4415</v>
      </c>
      <c r="G19256">
        <v>0</v>
      </c>
      <c r="H19256">
        <v>0</v>
      </c>
      <c r="I19256">
        <v>0</v>
      </c>
    </row>
    <row r="19257" spans="1:9" hidden="1" x14ac:dyDescent="0.3">
      <c r="A19257" s="1" t="s">
        <v>159</v>
      </c>
      <c r="B19257" s="1" t="s">
        <v>430</v>
      </c>
      <c r="C19257">
        <v>40.572600000000001</v>
      </c>
      <c r="D19257">
        <v>-74.492699999999999</v>
      </c>
      <c r="E19257" s="1" t="s">
        <v>19</v>
      </c>
      <c r="F19257" t="s">
        <v>4650</v>
      </c>
      <c r="G19257">
        <v>0</v>
      </c>
      <c r="H19257">
        <v>0</v>
      </c>
      <c r="I19257">
        <v>0</v>
      </c>
    </row>
    <row r="19258" spans="1:9" hidden="1" x14ac:dyDescent="0.3">
      <c r="A19258" s="1" t="s">
        <v>159</v>
      </c>
      <c r="B19258" s="1" t="s">
        <v>430</v>
      </c>
      <c r="C19258">
        <v>40.572600000000001</v>
      </c>
      <c r="D19258">
        <v>-74.492699999999999</v>
      </c>
      <c r="E19258" s="1" t="s">
        <v>20</v>
      </c>
      <c r="F19258" t="s">
        <v>4885</v>
      </c>
      <c r="G19258">
        <v>0</v>
      </c>
      <c r="H19258">
        <v>0</v>
      </c>
      <c r="I19258">
        <v>0</v>
      </c>
    </row>
    <row r="19259" spans="1:9" hidden="1" x14ac:dyDescent="0.3">
      <c r="A19259" s="1" t="s">
        <v>159</v>
      </c>
      <c r="B19259" s="1" t="s">
        <v>430</v>
      </c>
      <c r="C19259">
        <v>40.572600000000001</v>
      </c>
      <c r="D19259">
        <v>-74.492699999999999</v>
      </c>
      <c r="E19259" s="1" t="s">
        <v>21</v>
      </c>
      <c r="F19259" t="s">
        <v>5120</v>
      </c>
      <c r="G19259">
        <v>0</v>
      </c>
      <c r="H19259">
        <v>0</v>
      </c>
      <c r="I19259">
        <v>0</v>
      </c>
    </row>
    <row r="19260" spans="1:9" hidden="1" x14ac:dyDescent="0.3">
      <c r="A19260" s="1" t="s">
        <v>159</v>
      </c>
      <c r="B19260" s="1" t="s">
        <v>430</v>
      </c>
      <c r="C19260">
        <v>40.572600000000001</v>
      </c>
      <c r="D19260">
        <v>-74.492699999999999</v>
      </c>
      <c r="E19260" s="1" t="s">
        <v>22</v>
      </c>
      <c r="F19260" t="s">
        <v>5355</v>
      </c>
      <c r="G19260">
        <v>0</v>
      </c>
      <c r="H19260">
        <v>0</v>
      </c>
      <c r="I19260">
        <v>0</v>
      </c>
    </row>
    <row r="19261" spans="1:9" hidden="1" x14ac:dyDescent="0.3">
      <c r="A19261" s="1" t="s">
        <v>159</v>
      </c>
      <c r="B19261" s="1" t="s">
        <v>430</v>
      </c>
      <c r="C19261">
        <v>40.572600000000001</v>
      </c>
      <c r="D19261">
        <v>-74.492699999999999</v>
      </c>
      <c r="E19261" s="1" t="s">
        <v>23</v>
      </c>
      <c r="F19261" t="s">
        <v>5590</v>
      </c>
      <c r="G19261">
        <v>0</v>
      </c>
      <c r="H19261">
        <v>0</v>
      </c>
      <c r="I19261">
        <v>0</v>
      </c>
    </row>
    <row r="19262" spans="1:9" hidden="1" x14ac:dyDescent="0.3">
      <c r="A19262" s="1" t="s">
        <v>159</v>
      </c>
      <c r="B19262" s="1" t="s">
        <v>430</v>
      </c>
      <c r="C19262">
        <v>40.572600000000001</v>
      </c>
      <c r="D19262">
        <v>-74.492699999999999</v>
      </c>
      <c r="E19262" s="1" t="s">
        <v>24</v>
      </c>
      <c r="F19262" t="s">
        <v>5824</v>
      </c>
      <c r="G19262">
        <v>0</v>
      </c>
      <c r="H19262">
        <v>0</v>
      </c>
      <c r="I19262">
        <v>0</v>
      </c>
    </row>
    <row r="19263" spans="1:9" hidden="1" x14ac:dyDescent="0.3">
      <c r="A19263" s="1" t="s">
        <v>159</v>
      </c>
      <c r="B19263" s="1" t="s">
        <v>430</v>
      </c>
      <c r="C19263">
        <v>40.572600000000001</v>
      </c>
      <c r="D19263">
        <v>-74.492699999999999</v>
      </c>
      <c r="E19263" s="1" t="s">
        <v>25</v>
      </c>
      <c r="F19263" t="s">
        <v>6058</v>
      </c>
      <c r="G19263">
        <v>0</v>
      </c>
      <c r="H19263">
        <v>0</v>
      </c>
      <c r="I19263">
        <v>0</v>
      </c>
    </row>
    <row r="19264" spans="1:9" hidden="1" x14ac:dyDescent="0.3">
      <c r="A19264" s="1" t="s">
        <v>159</v>
      </c>
      <c r="B19264" s="1" t="s">
        <v>430</v>
      </c>
      <c r="C19264">
        <v>40.572600000000001</v>
      </c>
      <c r="D19264">
        <v>-74.492699999999999</v>
      </c>
      <c r="E19264" s="1" t="s">
        <v>26</v>
      </c>
      <c r="F19264" t="s">
        <v>6292</v>
      </c>
      <c r="G19264">
        <v>0</v>
      </c>
      <c r="H19264">
        <v>0</v>
      </c>
      <c r="I19264">
        <v>0</v>
      </c>
    </row>
    <row r="19265" spans="1:9" hidden="1" x14ac:dyDescent="0.3">
      <c r="A19265" s="1" t="s">
        <v>159</v>
      </c>
      <c r="B19265" s="1" t="s">
        <v>430</v>
      </c>
      <c r="C19265">
        <v>40.572600000000001</v>
      </c>
      <c r="D19265">
        <v>-74.492699999999999</v>
      </c>
      <c r="E19265" s="1" t="s">
        <v>27</v>
      </c>
      <c r="F19265" t="s">
        <v>6526</v>
      </c>
      <c r="G19265">
        <v>0</v>
      </c>
      <c r="H19265">
        <v>0</v>
      </c>
      <c r="I19265">
        <v>0</v>
      </c>
    </row>
    <row r="19266" spans="1:9" hidden="1" x14ac:dyDescent="0.3">
      <c r="A19266" s="1" t="s">
        <v>159</v>
      </c>
      <c r="B19266" s="1" t="s">
        <v>430</v>
      </c>
      <c r="C19266">
        <v>40.572600000000001</v>
      </c>
      <c r="D19266">
        <v>-74.492699999999999</v>
      </c>
      <c r="E19266" s="1" t="s">
        <v>28</v>
      </c>
      <c r="F19266" t="s">
        <v>6760</v>
      </c>
      <c r="G19266">
        <v>0</v>
      </c>
      <c r="H19266">
        <v>0</v>
      </c>
      <c r="I19266">
        <v>0</v>
      </c>
    </row>
    <row r="19267" spans="1:9" hidden="1" x14ac:dyDescent="0.3">
      <c r="A19267" s="1" t="s">
        <v>159</v>
      </c>
      <c r="B19267" s="1" t="s">
        <v>430</v>
      </c>
      <c r="C19267">
        <v>40.572600000000001</v>
      </c>
      <c r="D19267">
        <v>-74.492699999999999</v>
      </c>
      <c r="E19267" s="1" t="s">
        <v>29</v>
      </c>
      <c r="F19267" t="s">
        <v>6994</v>
      </c>
      <c r="G19267">
        <v>0</v>
      </c>
      <c r="H19267">
        <v>0</v>
      </c>
      <c r="I19267">
        <v>0</v>
      </c>
    </row>
    <row r="19268" spans="1:9" hidden="1" x14ac:dyDescent="0.3">
      <c r="A19268" s="1" t="s">
        <v>159</v>
      </c>
      <c r="B19268" s="1" t="s">
        <v>430</v>
      </c>
      <c r="C19268">
        <v>40.572600000000001</v>
      </c>
      <c r="D19268">
        <v>-74.492699999999999</v>
      </c>
      <c r="E19268" s="1" t="s">
        <v>30</v>
      </c>
      <c r="F19268" t="s">
        <v>7228</v>
      </c>
      <c r="G19268">
        <v>0</v>
      </c>
      <c r="H19268">
        <v>0</v>
      </c>
      <c r="I19268">
        <v>0</v>
      </c>
    </row>
    <row r="19269" spans="1:9" hidden="1" x14ac:dyDescent="0.3">
      <c r="A19269" s="1" t="s">
        <v>159</v>
      </c>
      <c r="B19269" s="1" t="s">
        <v>430</v>
      </c>
      <c r="C19269">
        <v>40.572600000000001</v>
      </c>
      <c r="D19269">
        <v>-74.492699999999999</v>
      </c>
      <c r="E19269" s="1" t="s">
        <v>31</v>
      </c>
      <c r="F19269" t="s">
        <v>7462</v>
      </c>
      <c r="G19269">
        <v>0</v>
      </c>
      <c r="H19269">
        <v>0</v>
      </c>
      <c r="I19269">
        <v>0</v>
      </c>
    </row>
    <row r="19270" spans="1:9" hidden="1" x14ac:dyDescent="0.3">
      <c r="A19270" s="1" t="s">
        <v>159</v>
      </c>
      <c r="B19270" s="1" t="s">
        <v>430</v>
      </c>
      <c r="C19270">
        <v>40.572600000000001</v>
      </c>
      <c r="D19270">
        <v>-74.492699999999999</v>
      </c>
      <c r="E19270" s="1" t="s">
        <v>32</v>
      </c>
      <c r="F19270" t="s">
        <v>7696</v>
      </c>
      <c r="G19270">
        <v>0</v>
      </c>
      <c r="H19270">
        <v>0</v>
      </c>
      <c r="I19270">
        <v>0</v>
      </c>
    </row>
    <row r="19271" spans="1:9" hidden="1" x14ac:dyDescent="0.3">
      <c r="A19271" s="1" t="s">
        <v>159</v>
      </c>
      <c r="B19271" s="1" t="s">
        <v>430</v>
      </c>
      <c r="C19271">
        <v>40.572600000000001</v>
      </c>
      <c r="D19271">
        <v>-74.492699999999999</v>
      </c>
      <c r="E19271" s="1" t="s">
        <v>33</v>
      </c>
      <c r="F19271" t="s">
        <v>7930</v>
      </c>
      <c r="G19271">
        <v>0</v>
      </c>
      <c r="H19271">
        <v>0</v>
      </c>
      <c r="I19271">
        <v>0</v>
      </c>
    </row>
    <row r="19272" spans="1:9" hidden="1" x14ac:dyDescent="0.3">
      <c r="A19272" s="1" t="s">
        <v>159</v>
      </c>
      <c r="B19272" s="1" t="s">
        <v>430</v>
      </c>
      <c r="C19272">
        <v>40.572600000000001</v>
      </c>
      <c r="D19272">
        <v>-74.492699999999999</v>
      </c>
      <c r="E19272" s="1" t="s">
        <v>34</v>
      </c>
      <c r="F19272" t="s">
        <v>8162</v>
      </c>
      <c r="G19272">
        <v>0</v>
      </c>
      <c r="H19272">
        <v>0</v>
      </c>
      <c r="I19272">
        <v>0</v>
      </c>
    </row>
    <row r="19273" spans="1:9" hidden="1" x14ac:dyDescent="0.3">
      <c r="A19273" s="1" t="s">
        <v>159</v>
      </c>
      <c r="B19273" s="1" t="s">
        <v>430</v>
      </c>
      <c r="C19273">
        <v>40.572600000000001</v>
      </c>
      <c r="D19273">
        <v>-74.492699999999999</v>
      </c>
      <c r="E19273" s="1" t="s">
        <v>35</v>
      </c>
      <c r="F19273" t="s">
        <v>8394</v>
      </c>
      <c r="G19273">
        <v>0</v>
      </c>
      <c r="H19273">
        <v>0</v>
      </c>
      <c r="I19273">
        <v>0</v>
      </c>
    </row>
    <row r="19274" spans="1:9" hidden="1" x14ac:dyDescent="0.3">
      <c r="A19274" s="1" t="s">
        <v>159</v>
      </c>
      <c r="B19274" s="1" t="s">
        <v>430</v>
      </c>
      <c r="C19274">
        <v>40.572600000000001</v>
      </c>
      <c r="D19274">
        <v>-74.492699999999999</v>
      </c>
      <c r="E19274" s="1" t="s">
        <v>36</v>
      </c>
      <c r="F19274" t="s">
        <v>8626</v>
      </c>
      <c r="G19274">
        <v>0</v>
      </c>
      <c r="H19274">
        <v>0</v>
      </c>
      <c r="I19274">
        <v>0</v>
      </c>
    </row>
    <row r="19275" spans="1:9" hidden="1" x14ac:dyDescent="0.3">
      <c r="A19275" s="1" t="s">
        <v>159</v>
      </c>
      <c r="B19275" s="1" t="s">
        <v>430</v>
      </c>
      <c r="C19275">
        <v>40.572600000000001</v>
      </c>
      <c r="D19275">
        <v>-74.492699999999999</v>
      </c>
      <c r="E19275" s="1" t="s">
        <v>37</v>
      </c>
      <c r="F19275" t="s">
        <v>8857</v>
      </c>
      <c r="G19275">
        <v>0</v>
      </c>
      <c r="H19275">
        <v>0</v>
      </c>
      <c r="I19275">
        <v>0</v>
      </c>
    </row>
    <row r="19276" spans="1:9" hidden="1" x14ac:dyDescent="0.3">
      <c r="A19276" s="1" t="s">
        <v>159</v>
      </c>
      <c r="B19276" s="1" t="s">
        <v>430</v>
      </c>
      <c r="C19276">
        <v>40.572600000000001</v>
      </c>
      <c r="D19276">
        <v>-74.492699999999999</v>
      </c>
      <c r="E19276" s="1" t="s">
        <v>38</v>
      </c>
      <c r="F19276" t="s">
        <v>9088</v>
      </c>
      <c r="G19276">
        <v>0</v>
      </c>
      <c r="H19276">
        <v>0</v>
      </c>
      <c r="I19276">
        <v>0</v>
      </c>
    </row>
    <row r="19277" spans="1:9" hidden="1" x14ac:dyDescent="0.3">
      <c r="A19277" s="1" t="s">
        <v>159</v>
      </c>
      <c r="B19277" s="1" t="s">
        <v>430</v>
      </c>
      <c r="C19277">
        <v>40.572600000000001</v>
      </c>
      <c r="D19277">
        <v>-74.492699999999999</v>
      </c>
      <c r="E19277" s="1" t="s">
        <v>39</v>
      </c>
      <c r="F19277" t="s">
        <v>9319</v>
      </c>
      <c r="G19277">
        <v>0</v>
      </c>
      <c r="H19277">
        <v>0</v>
      </c>
      <c r="I19277">
        <v>0</v>
      </c>
    </row>
    <row r="19278" spans="1:9" hidden="1" x14ac:dyDescent="0.3">
      <c r="A19278" s="1" t="s">
        <v>159</v>
      </c>
      <c r="B19278" s="1" t="s">
        <v>430</v>
      </c>
      <c r="C19278">
        <v>40.572600000000001</v>
      </c>
      <c r="D19278">
        <v>-74.492699999999999</v>
      </c>
      <c r="E19278" s="1" t="s">
        <v>40</v>
      </c>
      <c r="F19278" t="s">
        <v>9550</v>
      </c>
      <c r="G19278">
        <v>0</v>
      </c>
      <c r="H19278">
        <v>0</v>
      </c>
      <c r="I19278">
        <v>0</v>
      </c>
    </row>
    <row r="19279" spans="1:9" hidden="1" x14ac:dyDescent="0.3">
      <c r="A19279" s="1" t="s">
        <v>159</v>
      </c>
      <c r="B19279" s="1" t="s">
        <v>430</v>
      </c>
      <c r="C19279">
        <v>40.572600000000001</v>
      </c>
      <c r="D19279">
        <v>-74.492699999999999</v>
      </c>
      <c r="E19279" s="1" t="s">
        <v>41</v>
      </c>
      <c r="F19279" t="s">
        <v>9781</v>
      </c>
      <c r="G19279">
        <v>0</v>
      </c>
      <c r="H19279">
        <v>0</v>
      </c>
      <c r="I19279">
        <v>0</v>
      </c>
    </row>
    <row r="19280" spans="1:9" hidden="1" x14ac:dyDescent="0.3">
      <c r="A19280" s="1" t="s">
        <v>159</v>
      </c>
      <c r="B19280" s="1" t="s">
        <v>430</v>
      </c>
      <c r="C19280">
        <v>40.572600000000001</v>
      </c>
      <c r="D19280">
        <v>-74.492699999999999</v>
      </c>
      <c r="E19280" s="1" t="s">
        <v>42</v>
      </c>
      <c r="F19280" t="s">
        <v>10010</v>
      </c>
      <c r="G19280">
        <v>0</v>
      </c>
      <c r="H19280">
        <v>0</v>
      </c>
      <c r="I19280">
        <v>0</v>
      </c>
    </row>
    <row r="19281" spans="1:9" hidden="1" x14ac:dyDescent="0.3">
      <c r="A19281" s="1" t="s">
        <v>159</v>
      </c>
      <c r="B19281" s="1" t="s">
        <v>430</v>
      </c>
      <c r="C19281">
        <v>40.572600000000001</v>
      </c>
      <c r="D19281">
        <v>-74.492699999999999</v>
      </c>
      <c r="E19281" s="1" t="s">
        <v>43</v>
      </c>
      <c r="F19281" t="s">
        <v>10238</v>
      </c>
      <c r="G19281">
        <v>0</v>
      </c>
      <c r="H19281">
        <v>0</v>
      </c>
      <c r="I19281">
        <v>0</v>
      </c>
    </row>
    <row r="19282" spans="1:9" hidden="1" x14ac:dyDescent="0.3">
      <c r="A19282" s="1" t="s">
        <v>159</v>
      </c>
      <c r="B19282" s="1" t="s">
        <v>430</v>
      </c>
      <c r="C19282">
        <v>40.572600000000001</v>
      </c>
      <c r="D19282">
        <v>-74.492699999999999</v>
      </c>
      <c r="E19282" s="1" t="s">
        <v>44</v>
      </c>
      <c r="F19282" t="s">
        <v>10459</v>
      </c>
      <c r="G19282">
        <v>0</v>
      </c>
      <c r="H19282">
        <v>0</v>
      </c>
      <c r="I19282">
        <v>0</v>
      </c>
    </row>
    <row r="19283" spans="1:9" hidden="1" x14ac:dyDescent="0.3">
      <c r="A19283" s="1" t="s">
        <v>159</v>
      </c>
      <c r="B19283" s="1" t="s">
        <v>430</v>
      </c>
      <c r="C19283">
        <v>40.572600000000001</v>
      </c>
      <c r="D19283">
        <v>-74.492699999999999</v>
      </c>
      <c r="E19283" s="1" t="s">
        <v>45</v>
      </c>
      <c r="F19283" t="s">
        <v>10675</v>
      </c>
      <c r="G19283">
        <v>0</v>
      </c>
      <c r="H19283">
        <v>0</v>
      </c>
      <c r="I19283">
        <v>0</v>
      </c>
    </row>
    <row r="19284" spans="1:9" hidden="1" x14ac:dyDescent="0.3">
      <c r="A19284" s="1" t="s">
        <v>159</v>
      </c>
      <c r="B19284" s="1" t="s">
        <v>430</v>
      </c>
      <c r="C19284">
        <v>40.572600000000001</v>
      </c>
      <c r="D19284">
        <v>-74.492699999999999</v>
      </c>
      <c r="E19284" s="1" t="s">
        <v>46</v>
      </c>
      <c r="F19284" t="s">
        <v>10890</v>
      </c>
      <c r="G19284">
        <v>0</v>
      </c>
      <c r="H19284">
        <v>0</v>
      </c>
      <c r="I19284">
        <v>0</v>
      </c>
    </row>
    <row r="19285" spans="1:9" hidden="1" x14ac:dyDescent="0.3">
      <c r="A19285" s="1" t="s">
        <v>159</v>
      </c>
      <c r="B19285" s="1" t="s">
        <v>430</v>
      </c>
      <c r="C19285">
        <v>40.572600000000001</v>
      </c>
      <c r="D19285">
        <v>-74.492699999999999</v>
      </c>
      <c r="E19285" s="1" t="s">
        <v>47</v>
      </c>
      <c r="F19285" t="s">
        <v>11096</v>
      </c>
      <c r="G19285">
        <v>0</v>
      </c>
      <c r="H19285">
        <v>0</v>
      </c>
      <c r="I19285">
        <v>0</v>
      </c>
    </row>
    <row r="19286" spans="1:9" hidden="1" x14ac:dyDescent="0.3">
      <c r="A19286" s="1" t="s">
        <v>159</v>
      </c>
      <c r="B19286" s="1" t="s">
        <v>430</v>
      </c>
      <c r="C19286">
        <v>40.572600000000001</v>
      </c>
      <c r="D19286">
        <v>-74.492699999999999</v>
      </c>
      <c r="E19286" s="1" t="s">
        <v>48</v>
      </c>
      <c r="F19286" t="s">
        <v>11885</v>
      </c>
      <c r="G19286">
        <v>0</v>
      </c>
      <c r="H19286">
        <v>0</v>
      </c>
      <c r="I19286">
        <v>0</v>
      </c>
    </row>
    <row r="19287" spans="1:9" hidden="1" x14ac:dyDescent="0.3">
      <c r="A19287" s="1" t="s">
        <v>159</v>
      </c>
      <c r="B19287" s="1" t="s">
        <v>430</v>
      </c>
      <c r="C19287">
        <v>40.572600000000001</v>
      </c>
      <c r="D19287">
        <v>-74.492699999999999</v>
      </c>
      <c r="E19287" s="1" t="s">
        <v>49</v>
      </c>
      <c r="F19287" t="s">
        <v>12057</v>
      </c>
      <c r="G19287">
        <v>0</v>
      </c>
      <c r="H19287">
        <v>0</v>
      </c>
      <c r="I19287">
        <v>0</v>
      </c>
    </row>
    <row r="19288" spans="1:9" hidden="1" x14ac:dyDescent="0.3">
      <c r="A19288" s="1" t="s">
        <v>159</v>
      </c>
      <c r="B19288" s="1" t="s">
        <v>430</v>
      </c>
      <c r="C19288">
        <v>40.572600000000001</v>
      </c>
      <c r="D19288">
        <v>-74.492699999999999</v>
      </c>
      <c r="E19288" s="1" t="s">
        <v>50</v>
      </c>
      <c r="F19288" t="s">
        <v>12206</v>
      </c>
      <c r="G19288">
        <v>0</v>
      </c>
      <c r="H19288">
        <v>0</v>
      </c>
      <c r="I19288">
        <v>0</v>
      </c>
    </row>
    <row r="19289" spans="1:9" hidden="1" x14ac:dyDescent="0.3">
      <c r="A19289" s="1" t="s">
        <v>159</v>
      </c>
      <c r="B19289" s="1" t="s">
        <v>430</v>
      </c>
      <c r="C19289">
        <v>40.572600000000001</v>
      </c>
      <c r="D19289">
        <v>-74.492699999999999</v>
      </c>
      <c r="E19289" s="1" t="s">
        <v>51</v>
      </c>
      <c r="F19289" t="s">
        <v>12345</v>
      </c>
      <c r="G19289">
        <v>0</v>
      </c>
      <c r="H19289">
        <v>0</v>
      </c>
      <c r="I19289">
        <v>0</v>
      </c>
    </row>
    <row r="19290" spans="1:9" hidden="1" x14ac:dyDescent="0.3">
      <c r="A19290" s="1" t="s">
        <v>159</v>
      </c>
      <c r="B19290" s="1" t="s">
        <v>430</v>
      </c>
      <c r="C19290">
        <v>40.572600000000001</v>
      </c>
      <c r="D19290">
        <v>-74.492699999999999</v>
      </c>
      <c r="E19290" s="1" t="s">
        <v>52</v>
      </c>
      <c r="F19290" t="s">
        <v>11300</v>
      </c>
      <c r="G19290">
        <v>0</v>
      </c>
      <c r="H19290">
        <v>0</v>
      </c>
      <c r="I19290">
        <v>0</v>
      </c>
    </row>
    <row r="19291" spans="1:9" hidden="1" x14ac:dyDescent="0.3">
      <c r="A19291" s="1" t="s">
        <v>159</v>
      </c>
      <c r="B19291" s="1" t="s">
        <v>430</v>
      </c>
      <c r="C19291">
        <v>40.572600000000001</v>
      </c>
      <c r="D19291">
        <v>-74.492699999999999</v>
      </c>
      <c r="E19291" s="1" t="s">
        <v>53</v>
      </c>
      <c r="F19291" t="s">
        <v>11498</v>
      </c>
      <c r="G19291">
        <v>0</v>
      </c>
      <c r="H19291">
        <v>0</v>
      </c>
      <c r="I19291">
        <v>0</v>
      </c>
    </row>
    <row r="19292" spans="1:9" hidden="1" x14ac:dyDescent="0.3">
      <c r="A19292" s="1" t="s">
        <v>159</v>
      </c>
      <c r="B19292" s="1" t="s">
        <v>430</v>
      </c>
      <c r="C19292">
        <v>40.572600000000001</v>
      </c>
      <c r="D19292">
        <v>-74.492699999999999</v>
      </c>
      <c r="E19292" s="1" t="s">
        <v>54</v>
      </c>
      <c r="F19292" t="s">
        <v>11693</v>
      </c>
      <c r="G19292">
        <v>0</v>
      </c>
      <c r="H19292">
        <v>0</v>
      </c>
      <c r="I19292">
        <v>0</v>
      </c>
    </row>
    <row r="19293" spans="1:9" hidden="1" x14ac:dyDescent="0.3">
      <c r="A19293" s="1" t="s">
        <v>159</v>
      </c>
      <c r="B19293" s="1" t="s">
        <v>430</v>
      </c>
      <c r="C19293">
        <v>40.572600000000001</v>
      </c>
      <c r="D19293">
        <v>-74.492699999999999</v>
      </c>
      <c r="E19293" s="1" t="s">
        <v>21548</v>
      </c>
      <c r="F19293" t="s">
        <v>21919</v>
      </c>
      <c r="G19293">
        <v>0</v>
      </c>
      <c r="H19293">
        <v>0</v>
      </c>
      <c r="I19293">
        <v>0</v>
      </c>
    </row>
    <row r="19294" spans="1:9" hidden="1" x14ac:dyDescent="0.3">
      <c r="A19294" s="1" t="s">
        <v>159</v>
      </c>
      <c r="B19294" s="1" t="s">
        <v>431</v>
      </c>
      <c r="C19294">
        <v>39.58</v>
      </c>
      <c r="D19294">
        <v>-105.2663</v>
      </c>
      <c r="E19294" s="1" t="s">
        <v>4</v>
      </c>
      <c r="F19294" t="s">
        <v>1088</v>
      </c>
      <c r="G19294">
        <v>0</v>
      </c>
      <c r="H19294">
        <v>0</v>
      </c>
      <c r="I19294">
        <v>0</v>
      </c>
    </row>
    <row r="19295" spans="1:9" hidden="1" x14ac:dyDescent="0.3">
      <c r="A19295" s="1" t="s">
        <v>159</v>
      </c>
      <c r="B19295" s="1" t="s">
        <v>431</v>
      </c>
      <c r="C19295">
        <v>39.58</v>
      </c>
      <c r="D19295">
        <v>-105.2663</v>
      </c>
      <c r="E19295" s="1" t="s">
        <v>5</v>
      </c>
      <c r="F19295" t="s">
        <v>1330</v>
      </c>
      <c r="G19295">
        <v>0</v>
      </c>
      <c r="H19295">
        <v>0</v>
      </c>
      <c r="I19295">
        <v>0</v>
      </c>
    </row>
    <row r="19296" spans="1:9" hidden="1" x14ac:dyDescent="0.3">
      <c r="A19296" s="1" t="s">
        <v>159</v>
      </c>
      <c r="B19296" s="1" t="s">
        <v>431</v>
      </c>
      <c r="C19296">
        <v>39.58</v>
      </c>
      <c r="D19296">
        <v>-105.2663</v>
      </c>
      <c r="E19296" s="1" t="s">
        <v>6</v>
      </c>
      <c r="F19296" t="s">
        <v>1571</v>
      </c>
      <c r="G19296">
        <v>0</v>
      </c>
      <c r="H19296">
        <v>0</v>
      </c>
      <c r="I19296">
        <v>0</v>
      </c>
    </row>
    <row r="19297" spans="1:9" hidden="1" x14ac:dyDescent="0.3">
      <c r="A19297" s="1" t="s">
        <v>159</v>
      </c>
      <c r="B19297" s="1" t="s">
        <v>431</v>
      </c>
      <c r="C19297">
        <v>39.58</v>
      </c>
      <c r="D19297">
        <v>-105.2663</v>
      </c>
      <c r="E19297" s="1" t="s">
        <v>7</v>
      </c>
      <c r="F19297" t="s">
        <v>1812</v>
      </c>
      <c r="G19297">
        <v>0</v>
      </c>
      <c r="H19297">
        <v>0</v>
      </c>
      <c r="I19297">
        <v>0</v>
      </c>
    </row>
    <row r="19298" spans="1:9" hidden="1" x14ac:dyDescent="0.3">
      <c r="A19298" s="1" t="s">
        <v>159</v>
      </c>
      <c r="B19298" s="1" t="s">
        <v>431</v>
      </c>
      <c r="C19298">
        <v>39.58</v>
      </c>
      <c r="D19298">
        <v>-105.2663</v>
      </c>
      <c r="E19298" s="1" t="s">
        <v>8</v>
      </c>
      <c r="F19298" t="s">
        <v>2050</v>
      </c>
      <c r="G19298">
        <v>0</v>
      </c>
      <c r="H19298">
        <v>0</v>
      </c>
      <c r="I19298">
        <v>0</v>
      </c>
    </row>
    <row r="19299" spans="1:9" hidden="1" x14ac:dyDescent="0.3">
      <c r="A19299" s="1" t="s">
        <v>159</v>
      </c>
      <c r="B19299" s="1" t="s">
        <v>431</v>
      </c>
      <c r="C19299">
        <v>39.58</v>
      </c>
      <c r="D19299">
        <v>-105.2663</v>
      </c>
      <c r="E19299" s="1" t="s">
        <v>9</v>
      </c>
      <c r="F19299" t="s">
        <v>2288</v>
      </c>
      <c r="G19299">
        <v>0</v>
      </c>
      <c r="H19299">
        <v>0</v>
      </c>
      <c r="I19299">
        <v>0</v>
      </c>
    </row>
    <row r="19300" spans="1:9" hidden="1" x14ac:dyDescent="0.3">
      <c r="A19300" s="1" t="s">
        <v>159</v>
      </c>
      <c r="B19300" s="1" t="s">
        <v>431</v>
      </c>
      <c r="C19300">
        <v>39.58</v>
      </c>
      <c r="D19300">
        <v>-105.2663</v>
      </c>
      <c r="E19300" s="1" t="s">
        <v>10</v>
      </c>
      <c r="F19300" t="s">
        <v>2526</v>
      </c>
      <c r="G19300">
        <v>0</v>
      </c>
      <c r="H19300">
        <v>0</v>
      </c>
      <c r="I19300">
        <v>0</v>
      </c>
    </row>
    <row r="19301" spans="1:9" hidden="1" x14ac:dyDescent="0.3">
      <c r="A19301" s="1" t="s">
        <v>159</v>
      </c>
      <c r="B19301" s="1" t="s">
        <v>431</v>
      </c>
      <c r="C19301">
        <v>39.58</v>
      </c>
      <c r="D19301">
        <v>-105.2663</v>
      </c>
      <c r="E19301" s="1" t="s">
        <v>11</v>
      </c>
      <c r="F19301" t="s">
        <v>2764</v>
      </c>
      <c r="G19301">
        <v>0</v>
      </c>
      <c r="H19301">
        <v>0</v>
      </c>
      <c r="I19301">
        <v>0</v>
      </c>
    </row>
    <row r="19302" spans="1:9" hidden="1" x14ac:dyDescent="0.3">
      <c r="A19302" s="1" t="s">
        <v>159</v>
      </c>
      <c r="B19302" s="1" t="s">
        <v>431</v>
      </c>
      <c r="C19302">
        <v>39.58</v>
      </c>
      <c r="D19302">
        <v>-105.2663</v>
      </c>
      <c r="E19302" s="1" t="s">
        <v>12</v>
      </c>
      <c r="F19302" t="s">
        <v>3002</v>
      </c>
      <c r="G19302">
        <v>0</v>
      </c>
      <c r="H19302">
        <v>0</v>
      </c>
      <c r="I19302">
        <v>0</v>
      </c>
    </row>
    <row r="19303" spans="1:9" hidden="1" x14ac:dyDescent="0.3">
      <c r="A19303" s="1" t="s">
        <v>159</v>
      </c>
      <c r="B19303" s="1" t="s">
        <v>431</v>
      </c>
      <c r="C19303">
        <v>39.58</v>
      </c>
      <c r="D19303">
        <v>-105.2663</v>
      </c>
      <c r="E19303" s="1" t="s">
        <v>13</v>
      </c>
      <c r="F19303" t="s">
        <v>3239</v>
      </c>
      <c r="G19303">
        <v>0</v>
      </c>
      <c r="H19303">
        <v>0</v>
      </c>
      <c r="I19303">
        <v>0</v>
      </c>
    </row>
    <row r="19304" spans="1:9" hidden="1" x14ac:dyDescent="0.3">
      <c r="A19304" s="1" t="s">
        <v>159</v>
      </c>
      <c r="B19304" s="1" t="s">
        <v>431</v>
      </c>
      <c r="C19304">
        <v>39.58</v>
      </c>
      <c r="D19304">
        <v>-105.2663</v>
      </c>
      <c r="E19304" s="1" t="s">
        <v>14</v>
      </c>
      <c r="F19304" t="s">
        <v>3475</v>
      </c>
      <c r="G19304">
        <v>0</v>
      </c>
      <c r="H19304">
        <v>0</v>
      </c>
      <c r="I19304">
        <v>0</v>
      </c>
    </row>
    <row r="19305" spans="1:9" hidden="1" x14ac:dyDescent="0.3">
      <c r="A19305" s="1" t="s">
        <v>159</v>
      </c>
      <c r="B19305" s="1" t="s">
        <v>431</v>
      </c>
      <c r="C19305">
        <v>39.58</v>
      </c>
      <c r="D19305">
        <v>-105.2663</v>
      </c>
      <c r="E19305" s="1" t="s">
        <v>15</v>
      </c>
      <c r="F19305" t="s">
        <v>3711</v>
      </c>
      <c r="G19305">
        <v>0</v>
      </c>
      <c r="H19305">
        <v>0</v>
      </c>
      <c r="I19305">
        <v>0</v>
      </c>
    </row>
    <row r="19306" spans="1:9" hidden="1" x14ac:dyDescent="0.3">
      <c r="A19306" s="1" t="s">
        <v>159</v>
      </c>
      <c r="B19306" s="1" t="s">
        <v>431</v>
      </c>
      <c r="C19306">
        <v>39.58</v>
      </c>
      <c r="D19306">
        <v>-105.2663</v>
      </c>
      <c r="E19306" s="1" t="s">
        <v>16</v>
      </c>
      <c r="F19306" t="s">
        <v>3946</v>
      </c>
      <c r="G19306">
        <v>0</v>
      </c>
      <c r="H19306">
        <v>0</v>
      </c>
      <c r="I19306">
        <v>0</v>
      </c>
    </row>
    <row r="19307" spans="1:9" hidden="1" x14ac:dyDescent="0.3">
      <c r="A19307" s="1" t="s">
        <v>159</v>
      </c>
      <c r="B19307" s="1" t="s">
        <v>431</v>
      </c>
      <c r="C19307">
        <v>39.58</v>
      </c>
      <c r="D19307">
        <v>-105.2663</v>
      </c>
      <c r="E19307" s="1" t="s">
        <v>17</v>
      </c>
      <c r="F19307" t="s">
        <v>4181</v>
      </c>
      <c r="G19307">
        <v>0</v>
      </c>
      <c r="H19307">
        <v>0</v>
      </c>
      <c r="I19307">
        <v>0</v>
      </c>
    </row>
    <row r="19308" spans="1:9" hidden="1" x14ac:dyDescent="0.3">
      <c r="A19308" s="1" t="s">
        <v>159</v>
      </c>
      <c r="B19308" s="1" t="s">
        <v>431</v>
      </c>
      <c r="C19308">
        <v>39.58</v>
      </c>
      <c r="D19308">
        <v>-105.2663</v>
      </c>
      <c r="E19308" s="1" t="s">
        <v>18</v>
      </c>
      <c r="F19308" t="s">
        <v>4416</v>
      </c>
      <c r="G19308">
        <v>0</v>
      </c>
      <c r="H19308">
        <v>0</v>
      </c>
      <c r="I19308">
        <v>0</v>
      </c>
    </row>
    <row r="19309" spans="1:9" hidden="1" x14ac:dyDescent="0.3">
      <c r="A19309" s="1" t="s">
        <v>159</v>
      </c>
      <c r="B19309" s="1" t="s">
        <v>431</v>
      </c>
      <c r="C19309">
        <v>39.58</v>
      </c>
      <c r="D19309">
        <v>-105.2663</v>
      </c>
      <c r="E19309" s="1" t="s">
        <v>19</v>
      </c>
      <c r="F19309" t="s">
        <v>4651</v>
      </c>
      <c r="G19309">
        <v>0</v>
      </c>
      <c r="H19309">
        <v>0</v>
      </c>
      <c r="I19309">
        <v>0</v>
      </c>
    </row>
    <row r="19310" spans="1:9" hidden="1" x14ac:dyDescent="0.3">
      <c r="A19310" s="1" t="s">
        <v>159</v>
      </c>
      <c r="B19310" s="1" t="s">
        <v>431</v>
      </c>
      <c r="C19310">
        <v>39.58</v>
      </c>
      <c r="D19310">
        <v>-105.2663</v>
      </c>
      <c r="E19310" s="1" t="s">
        <v>20</v>
      </c>
      <c r="F19310" t="s">
        <v>4886</v>
      </c>
      <c r="G19310">
        <v>0</v>
      </c>
      <c r="H19310">
        <v>0</v>
      </c>
      <c r="I19310">
        <v>0</v>
      </c>
    </row>
    <row r="19311" spans="1:9" hidden="1" x14ac:dyDescent="0.3">
      <c r="A19311" s="1" t="s">
        <v>159</v>
      </c>
      <c r="B19311" s="1" t="s">
        <v>431</v>
      </c>
      <c r="C19311">
        <v>39.58</v>
      </c>
      <c r="D19311">
        <v>-105.2663</v>
      </c>
      <c r="E19311" s="1" t="s">
        <v>21</v>
      </c>
      <c r="F19311" t="s">
        <v>5121</v>
      </c>
      <c r="G19311">
        <v>0</v>
      </c>
      <c r="H19311">
        <v>0</v>
      </c>
      <c r="I19311">
        <v>0</v>
      </c>
    </row>
    <row r="19312" spans="1:9" hidden="1" x14ac:dyDescent="0.3">
      <c r="A19312" s="1" t="s">
        <v>159</v>
      </c>
      <c r="B19312" s="1" t="s">
        <v>431</v>
      </c>
      <c r="C19312">
        <v>39.58</v>
      </c>
      <c r="D19312">
        <v>-105.2663</v>
      </c>
      <c r="E19312" s="1" t="s">
        <v>22</v>
      </c>
      <c r="F19312" t="s">
        <v>5356</v>
      </c>
      <c r="G19312">
        <v>0</v>
      </c>
      <c r="H19312">
        <v>0</v>
      </c>
      <c r="I19312">
        <v>0</v>
      </c>
    </row>
    <row r="19313" spans="1:9" hidden="1" x14ac:dyDescent="0.3">
      <c r="A19313" s="1" t="s">
        <v>159</v>
      </c>
      <c r="B19313" s="1" t="s">
        <v>431</v>
      </c>
      <c r="C19313">
        <v>39.58</v>
      </c>
      <c r="D19313">
        <v>-105.2663</v>
      </c>
      <c r="E19313" s="1" t="s">
        <v>23</v>
      </c>
      <c r="F19313" t="s">
        <v>5591</v>
      </c>
      <c r="G19313">
        <v>0</v>
      </c>
      <c r="H19313">
        <v>0</v>
      </c>
      <c r="I19313">
        <v>0</v>
      </c>
    </row>
    <row r="19314" spans="1:9" hidden="1" x14ac:dyDescent="0.3">
      <c r="A19314" s="1" t="s">
        <v>159</v>
      </c>
      <c r="B19314" s="1" t="s">
        <v>431</v>
      </c>
      <c r="C19314">
        <v>39.58</v>
      </c>
      <c r="D19314">
        <v>-105.2663</v>
      </c>
      <c r="E19314" s="1" t="s">
        <v>24</v>
      </c>
      <c r="F19314" t="s">
        <v>5825</v>
      </c>
      <c r="G19314">
        <v>0</v>
      </c>
      <c r="H19314">
        <v>0</v>
      </c>
      <c r="I19314">
        <v>0</v>
      </c>
    </row>
    <row r="19315" spans="1:9" hidden="1" x14ac:dyDescent="0.3">
      <c r="A19315" s="1" t="s">
        <v>159</v>
      </c>
      <c r="B19315" s="1" t="s">
        <v>431</v>
      </c>
      <c r="C19315">
        <v>39.58</v>
      </c>
      <c r="D19315">
        <v>-105.2663</v>
      </c>
      <c r="E19315" s="1" t="s">
        <v>25</v>
      </c>
      <c r="F19315" t="s">
        <v>6059</v>
      </c>
      <c r="G19315">
        <v>0</v>
      </c>
      <c r="H19315">
        <v>0</v>
      </c>
      <c r="I19315">
        <v>0</v>
      </c>
    </row>
    <row r="19316" spans="1:9" hidden="1" x14ac:dyDescent="0.3">
      <c r="A19316" s="1" t="s">
        <v>159</v>
      </c>
      <c r="B19316" s="1" t="s">
        <v>431</v>
      </c>
      <c r="C19316">
        <v>39.58</v>
      </c>
      <c r="D19316">
        <v>-105.2663</v>
      </c>
      <c r="E19316" s="1" t="s">
        <v>26</v>
      </c>
      <c r="F19316" t="s">
        <v>6293</v>
      </c>
      <c r="G19316">
        <v>0</v>
      </c>
      <c r="H19316">
        <v>0</v>
      </c>
      <c r="I19316">
        <v>0</v>
      </c>
    </row>
    <row r="19317" spans="1:9" hidden="1" x14ac:dyDescent="0.3">
      <c r="A19317" s="1" t="s">
        <v>159</v>
      </c>
      <c r="B19317" s="1" t="s">
        <v>431</v>
      </c>
      <c r="C19317">
        <v>39.58</v>
      </c>
      <c r="D19317">
        <v>-105.2663</v>
      </c>
      <c r="E19317" s="1" t="s">
        <v>27</v>
      </c>
      <c r="F19317" t="s">
        <v>6527</v>
      </c>
      <c r="G19317">
        <v>0</v>
      </c>
      <c r="H19317">
        <v>0</v>
      </c>
      <c r="I19317">
        <v>0</v>
      </c>
    </row>
    <row r="19318" spans="1:9" hidden="1" x14ac:dyDescent="0.3">
      <c r="A19318" s="1" t="s">
        <v>159</v>
      </c>
      <c r="B19318" s="1" t="s">
        <v>431</v>
      </c>
      <c r="C19318">
        <v>39.58</v>
      </c>
      <c r="D19318">
        <v>-105.2663</v>
      </c>
      <c r="E19318" s="1" t="s">
        <v>28</v>
      </c>
      <c r="F19318" t="s">
        <v>6761</v>
      </c>
      <c r="G19318">
        <v>0</v>
      </c>
      <c r="H19318">
        <v>0</v>
      </c>
      <c r="I19318">
        <v>0</v>
      </c>
    </row>
    <row r="19319" spans="1:9" hidden="1" x14ac:dyDescent="0.3">
      <c r="A19319" s="1" t="s">
        <v>159</v>
      </c>
      <c r="B19319" s="1" t="s">
        <v>431</v>
      </c>
      <c r="C19319">
        <v>39.58</v>
      </c>
      <c r="D19319">
        <v>-105.2663</v>
      </c>
      <c r="E19319" s="1" t="s">
        <v>29</v>
      </c>
      <c r="F19319" t="s">
        <v>6995</v>
      </c>
      <c r="G19319">
        <v>0</v>
      </c>
      <c r="H19319">
        <v>0</v>
      </c>
      <c r="I19319">
        <v>0</v>
      </c>
    </row>
    <row r="19320" spans="1:9" hidden="1" x14ac:dyDescent="0.3">
      <c r="A19320" s="1" t="s">
        <v>159</v>
      </c>
      <c r="B19320" s="1" t="s">
        <v>431</v>
      </c>
      <c r="C19320">
        <v>39.58</v>
      </c>
      <c r="D19320">
        <v>-105.2663</v>
      </c>
      <c r="E19320" s="1" t="s">
        <v>30</v>
      </c>
      <c r="F19320" t="s">
        <v>7229</v>
      </c>
      <c r="G19320">
        <v>0</v>
      </c>
      <c r="H19320">
        <v>0</v>
      </c>
      <c r="I19320">
        <v>0</v>
      </c>
    </row>
    <row r="19321" spans="1:9" hidden="1" x14ac:dyDescent="0.3">
      <c r="A19321" s="1" t="s">
        <v>159</v>
      </c>
      <c r="B19321" s="1" t="s">
        <v>431</v>
      </c>
      <c r="C19321">
        <v>39.58</v>
      </c>
      <c r="D19321">
        <v>-105.2663</v>
      </c>
      <c r="E19321" s="1" t="s">
        <v>31</v>
      </c>
      <c r="F19321" t="s">
        <v>7463</v>
      </c>
      <c r="G19321">
        <v>0</v>
      </c>
      <c r="H19321">
        <v>0</v>
      </c>
      <c r="I19321">
        <v>0</v>
      </c>
    </row>
    <row r="19322" spans="1:9" hidden="1" x14ac:dyDescent="0.3">
      <c r="A19322" s="1" t="s">
        <v>159</v>
      </c>
      <c r="B19322" s="1" t="s">
        <v>431</v>
      </c>
      <c r="C19322">
        <v>39.58</v>
      </c>
      <c r="D19322">
        <v>-105.2663</v>
      </c>
      <c r="E19322" s="1" t="s">
        <v>32</v>
      </c>
      <c r="F19322" t="s">
        <v>7697</v>
      </c>
      <c r="G19322">
        <v>0</v>
      </c>
      <c r="H19322">
        <v>0</v>
      </c>
      <c r="I19322">
        <v>0</v>
      </c>
    </row>
    <row r="19323" spans="1:9" hidden="1" x14ac:dyDescent="0.3">
      <c r="A19323" s="1" t="s">
        <v>159</v>
      </c>
      <c r="B19323" s="1" t="s">
        <v>431</v>
      </c>
      <c r="C19323">
        <v>39.58</v>
      </c>
      <c r="D19323">
        <v>-105.2663</v>
      </c>
      <c r="E19323" s="1" t="s">
        <v>33</v>
      </c>
      <c r="F19323" t="s">
        <v>7931</v>
      </c>
      <c r="G19323">
        <v>0</v>
      </c>
      <c r="H19323">
        <v>0</v>
      </c>
      <c r="I19323">
        <v>0</v>
      </c>
    </row>
    <row r="19324" spans="1:9" hidden="1" x14ac:dyDescent="0.3">
      <c r="A19324" s="1" t="s">
        <v>159</v>
      </c>
      <c r="B19324" s="1" t="s">
        <v>431</v>
      </c>
      <c r="C19324">
        <v>39.58</v>
      </c>
      <c r="D19324">
        <v>-105.2663</v>
      </c>
      <c r="E19324" s="1" t="s">
        <v>34</v>
      </c>
      <c r="F19324" t="s">
        <v>8163</v>
      </c>
      <c r="G19324">
        <v>0</v>
      </c>
      <c r="H19324">
        <v>0</v>
      </c>
      <c r="I19324">
        <v>0</v>
      </c>
    </row>
    <row r="19325" spans="1:9" hidden="1" x14ac:dyDescent="0.3">
      <c r="A19325" s="1" t="s">
        <v>159</v>
      </c>
      <c r="B19325" s="1" t="s">
        <v>431</v>
      </c>
      <c r="C19325">
        <v>39.58</v>
      </c>
      <c r="D19325">
        <v>-105.2663</v>
      </c>
      <c r="E19325" s="1" t="s">
        <v>35</v>
      </c>
      <c r="F19325" t="s">
        <v>8395</v>
      </c>
      <c r="G19325">
        <v>0</v>
      </c>
      <c r="H19325">
        <v>0</v>
      </c>
      <c r="I19325">
        <v>0</v>
      </c>
    </row>
    <row r="19326" spans="1:9" hidden="1" x14ac:dyDescent="0.3">
      <c r="A19326" s="1" t="s">
        <v>159</v>
      </c>
      <c r="B19326" s="1" t="s">
        <v>431</v>
      </c>
      <c r="C19326">
        <v>39.58</v>
      </c>
      <c r="D19326">
        <v>-105.2663</v>
      </c>
      <c r="E19326" s="1" t="s">
        <v>36</v>
      </c>
      <c r="F19326" t="s">
        <v>8627</v>
      </c>
      <c r="G19326">
        <v>0</v>
      </c>
      <c r="H19326">
        <v>0</v>
      </c>
      <c r="I19326">
        <v>0</v>
      </c>
    </row>
    <row r="19327" spans="1:9" hidden="1" x14ac:dyDescent="0.3">
      <c r="A19327" s="1" t="s">
        <v>159</v>
      </c>
      <c r="B19327" s="1" t="s">
        <v>431</v>
      </c>
      <c r="C19327">
        <v>39.58</v>
      </c>
      <c r="D19327">
        <v>-105.2663</v>
      </c>
      <c r="E19327" s="1" t="s">
        <v>37</v>
      </c>
      <c r="F19327" t="s">
        <v>8858</v>
      </c>
      <c r="G19327">
        <v>0</v>
      </c>
      <c r="H19327">
        <v>0</v>
      </c>
      <c r="I19327">
        <v>0</v>
      </c>
    </row>
    <row r="19328" spans="1:9" hidden="1" x14ac:dyDescent="0.3">
      <c r="A19328" s="1" t="s">
        <v>159</v>
      </c>
      <c r="B19328" s="1" t="s">
        <v>431</v>
      </c>
      <c r="C19328">
        <v>39.58</v>
      </c>
      <c r="D19328">
        <v>-105.2663</v>
      </c>
      <c r="E19328" s="1" t="s">
        <v>38</v>
      </c>
      <c r="F19328" t="s">
        <v>9089</v>
      </c>
      <c r="G19328">
        <v>0</v>
      </c>
      <c r="H19328">
        <v>0</v>
      </c>
      <c r="I19328">
        <v>0</v>
      </c>
    </row>
    <row r="19329" spans="1:9" hidden="1" x14ac:dyDescent="0.3">
      <c r="A19329" s="1" t="s">
        <v>159</v>
      </c>
      <c r="B19329" s="1" t="s">
        <v>431</v>
      </c>
      <c r="C19329">
        <v>39.58</v>
      </c>
      <c r="D19329">
        <v>-105.2663</v>
      </c>
      <c r="E19329" s="1" t="s">
        <v>39</v>
      </c>
      <c r="F19329" t="s">
        <v>9320</v>
      </c>
      <c r="G19329">
        <v>0</v>
      </c>
      <c r="H19329">
        <v>0</v>
      </c>
      <c r="I19329">
        <v>0</v>
      </c>
    </row>
    <row r="19330" spans="1:9" hidden="1" x14ac:dyDescent="0.3">
      <c r="A19330" s="1" t="s">
        <v>159</v>
      </c>
      <c r="B19330" s="1" t="s">
        <v>431</v>
      </c>
      <c r="C19330">
        <v>39.58</v>
      </c>
      <c r="D19330">
        <v>-105.2663</v>
      </c>
      <c r="E19330" s="1" t="s">
        <v>40</v>
      </c>
      <c r="F19330" t="s">
        <v>9551</v>
      </c>
      <c r="G19330">
        <v>0</v>
      </c>
      <c r="H19330">
        <v>0</v>
      </c>
      <c r="I19330">
        <v>0</v>
      </c>
    </row>
    <row r="19331" spans="1:9" hidden="1" x14ac:dyDescent="0.3">
      <c r="A19331" s="1" t="s">
        <v>159</v>
      </c>
      <c r="B19331" s="1" t="s">
        <v>431</v>
      </c>
      <c r="C19331">
        <v>39.58</v>
      </c>
      <c r="D19331">
        <v>-105.2663</v>
      </c>
      <c r="E19331" s="1" t="s">
        <v>41</v>
      </c>
      <c r="F19331" t="s">
        <v>9782</v>
      </c>
      <c r="G19331">
        <v>0</v>
      </c>
      <c r="H19331">
        <v>0</v>
      </c>
      <c r="I19331">
        <v>0</v>
      </c>
    </row>
    <row r="19332" spans="1:9" hidden="1" x14ac:dyDescent="0.3">
      <c r="A19332" s="1" t="s">
        <v>159</v>
      </c>
      <c r="B19332" s="1" t="s">
        <v>431</v>
      </c>
      <c r="C19332">
        <v>39.58</v>
      </c>
      <c r="D19332">
        <v>-105.2663</v>
      </c>
      <c r="E19332" s="1" t="s">
        <v>42</v>
      </c>
      <c r="F19332" t="s">
        <v>10011</v>
      </c>
      <c r="G19332">
        <v>0</v>
      </c>
      <c r="H19332">
        <v>0</v>
      </c>
      <c r="I19332">
        <v>0</v>
      </c>
    </row>
    <row r="19333" spans="1:9" hidden="1" x14ac:dyDescent="0.3">
      <c r="A19333" s="1" t="s">
        <v>159</v>
      </c>
      <c r="B19333" s="1" t="s">
        <v>431</v>
      </c>
      <c r="C19333">
        <v>39.58</v>
      </c>
      <c r="D19333">
        <v>-105.2663</v>
      </c>
      <c r="E19333" s="1" t="s">
        <v>43</v>
      </c>
      <c r="F19333" t="s">
        <v>10239</v>
      </c>
      <c r="G19333">
        <v>0</v>
      </c>
      <c r="H19333">
        <v>0</v>
      </c>
      <c r="I19333">
        <v>0</v>
      </c>
    </row>
    <row r="19334" spans="1:9" hidden="1" x14ac:dyDescent="0.3">
      <c r="A19334" s="1" t="s">
        <v>159</v>
      </c>
      <c r="B19334" s="1" t="s">
        <v>431</v>
      </c>
      <c r="C19334">
        <v>39.58</v>
      </c>
      <c r="D19334">
        <v>-105.2663</v>
      </c>
      <c r="E19334" s="1" t="s">
        <v>44</v>
      </c>
      <c r="F19334" t="s">
        <v>10460</v>
      </c>
      <c r="G19334">
        <v>0</v>
      </c>
      <c r="H19334">
        <v>0</v>
      </c>
      <c r="I19334">
        <v>0</v>
      </c>
    </row>
    <row r="19335" spans="1:9" hidden="1" x14ac:dyDescent="0.3">
      <c r="A19335" s="1" t="s">
        <v>159</v>
      </c>
      <c r="B19335" s="1" t="s">
        <v>431</v>
      </c>
      <c r="C19335">
        <v>39.58</v>
      </c>
      <c r="D19335">
        <v>-105.2663</v>
      </c>
      <c r="E19335" s="1" t="s">
        <v>45</v>
      </c>
      <c r="F19335" t="s">
        <v>10676</v>
      </c>
      <c r="G19335">
        <v>0</v>
      </c>
      <c r="H19335">
        <v>0</v>
      </c>
      <c r="I19335">
        <v>0</v>
      </c>
    </row>
    <row r="19336" spans="1:9" hidden="1" x14ac:dyDescent="0.3">
      <c r="A19336" s="1" t="s">
        <v>159</v>
      </c>
      <c r="B19336" s="1" t="s">
        <v>431</v>
      </c>
      <c r="C19336">
        <v>39.58</v>
      </c>
      <c r="D19336">
        <v>-105.2663</v>
      </c>
      <c r="E19336" s="1" t="s">
        <v>46</v>
      </c>
      <c r="F19336" t="s">
        <v>10891</v>
      </c>
      <c r="G19336">
        <v>0</v>
      </c>
      <c r="H19336">
        <v>0</v>
      </c>
      <c r="I19336">
        <v>0</v>
      </c>
    </row>
    <row r="19337" spans="1:9" hidden="1" x14ac:dyDescent="0.3">
      <c r="A19337" s="1" t="s">
        <v>159</v>
      </c>
      <c r="B19337" s="1" t="s">
        <v>431</v>
      </c>
      <c r="C19337">
        <v>39.58</v>
      </c>
      <c r="D19337">
        <v>-105.2663</v>
      </c>
      <c r="E19337" s="1" t="s">
        <v>47</v>
      </c>
      <c r="F19337" t="s">
        <v>11097</v>
      </c>
      <c r="G19337">
        <v>0</v>
      </c>
      <c r="H19337">
        <v>0</v>
      </c>
      <c r="I19337">
        <v>0</v>
      </c>
    </row>
    <row r="19338" spans="1:9" hidden="1" x14ac:dyDescent="0.3">
      <c r="A19338" s="1" t="s">
        <v>159</v>
      </c>
      <c r="B19338" s="1" t="s">
        <v>431</v>
      </c>
      <c r="C19338">
        <v>39.58</v>
      </c>
      <c r="D19338">
        <v>-105.2663</v>
      </c>
      <c r="E19338" s="1" t="s">
        <v>48</v>
      </c>
      <c r="F19338" t="s">
        <v>11886</v>
      </c>
      <c r="G19338">
        <v>0</v>
      </c>
      <c r="H19338">
        <v>0</v>
      </c>
      <c r="I19338">
        <v>0</v>
      </c>
    </row>
    <row r="19339" spans="1:9" hidden="1" x14ac:dyDescent="0.3">
      <c r="A19339" s="1" t="s">
        <v>159</v>
      </c>
      <c r="B19339" s="1" t="s">
        <v>431</v>
      </c>
      <c r="C19339">
        <v>39.58</v>
      </c>
      <c r="D19339">
        <v>-105.2663</v>
      </c>
      <c r="E19339" s="1" t="s">
        <v>49</v>
      </c>
      <c r="F19339" t="s">
        <v>12058</v>
      </c>
      <c r="G19339">
        <v>0</v>
      </c>
      <c r="H19339">
        <v>0</v>
      </c>
      <c r="I19339">
        <v>0</v>
      </c>
    </row>
    <row r="19340" spans="1:9" hidden="1" x14ac:dyDescent="0.3">
      <c r="A19340" s="1" t="s">
        <v>159</v>
      </c>
      <c r="B19340" s="1" t="s">
        <v>431</v>
      </c>
      <c r="C19340">
        <v>39.58</v>
      </c>
      <c r="D19340">
        <v>-105.2663</v>
      </c>
      <c r="E19340" s="1" t="s">
        <v>50</v>
      </c>
      <c r="F19340" t="s">
        <v>12207</v>
      </c>
      <c r="G19340">
        <v>0</v>
      </c>
      <c r="H19340">
        <v>0</v>
      </c>
      <c r="I19340">
        <v>0</v>
      </c>
    </row>
    <row r="19341" spans="1:9" hidden="1" x14ac:dyDescent="0.3">
      <c r="A19341" s="1" t="s">
        <v>159</v>
      </c>
      <c r="B19341" s="1" t="s">
        <v>431</v>
      </c>
      <c r="C19341">
        <v>39.58</v>
      </c>
      <c r="D19341">
        <v>-105.2663</v>
      </c>
      <c r="E19341" s="1" t="s">
        <v>51</v>
      </c>
      <c r="F19341" t="s">
        <v>12346</v>
      </c>
      <c r="G19341">
        <v>0</v>
      </c>
      <c r="H19341">
        <v>0</v>
      </c>
      <c r="I19341">
        <v>0</v>
      </c>
    </row>
    <row r="19342" spans="1:9" hidden="1" x14ac:dyDescent="0.3">
      <c r="A19342" s="1" t="s">
        <v>159</v>
      </c>
      <c r="B19342" s="1" t="s">
        <v>431</v>
      </c>
      <c r="C19342">
        <v>39.58</v>
      </c>
      <c r="D19342">
        <v>-105.2663</v>
      </c>
      <c r="E19342" s="1" t="s">
        <v>52</v>
      </c>
      <c r="F19342" t="s">
        <v>11301</v>
      </c>
      <c r="G19342">
        <v>0</v>
      </c>
      <c r="H19342">
        <v>0</v>
      </c>
      <c r="I19342">
        <v>0</v>
      </c>
    </row>
    <row r="19343" spans="1:9" hidden="1" x14ac:dyDescent="0.3">
      <c r="A19343" s="1" t="s">
        <v>159</v>
      </c>
      <c r="B19343" s="1" t="s">
        <v>431</v>
      </c>
      <c r="C19343">
        <v>39.58</v>
      </c>
      <c r="D19343">
        <v>-105.2663</v>
      </c>
      <c r="E19343" s="1" t="s">
        <v>53</v>
      </c>
      <c r="F19343" t="s">
        <v>11499</v>
      </c>
      <c r="G19343">
        <v>0</v>
      </c>
      <c r="H19343">
        <v>0</v>
      </c>
      <c r="I19343">
        <v>0</v>
      </c>
    </row>
    <row r="19344" spans="1:9" hidden="1" x14ac:dyDescent="0.3">
      <c r="A19344" s="1" t="s">
        <v>159</v>
      </c>
      <c r="B19344" s="1" t="s">
        <v>431</v>
      </c>
      <c r="C19344">
        <v>39.58</v>
      </c>
      <c r="D19344">
        <v>-105.2663</v>
      </c>
      <c r="E19344" s="1" t="s">
        <v>54</v>
      </c>
      <c r="F19344" t="s">
        <v>11694</v>
      </c>
      <c r="G19344">
        <v>0</v>
      </c>
      <c r="H19344">
        <v>0</v>
      </c>
      <c r="I19344">
        <v>0</v>
      </c>
    </row>
    <row r="19345" spans="1:9" hidden="1" x14ac:dyDescent="0.3">
      <c r="A19345" s="1" t="s">
        <v>159</v>
      </c>
      <c r="B19345" s="1" t="s">
        <v>431</v>
      </c>
      <c r="C19345">
        <v>39.58</v>
      </c>
      <c r="D19345">
        <v>-105.2663</v>
      </c>
      <c r="E19345" s="1" t="s">
        <v>21548</v>
      </c>
      <c r="F19345" t="s">
        <v>21920</v>
      </c>
      <c r="G19345">
        <v>0</v>
      </c>
      <c r="H19345">
        <v>0</v>
      </c>
      <c r="I19345">
        <v>0</v>
      </c>
    </row>
    <row r="19346" spans="1:9" hidden="1" x14ac:dyDescent="0.3">
      <c r="A19346" s="1" t="s">
        <v>159</v>
      </c>
      <c r="B19346" s="1" t="s">
        <v>432</v>
      </c>
      <c r="C19346">
        <v>45.514600000000002</v>
      </c>
      <c r="D19346">
        <v>-122.58629999999999</v>
      </c>
      <c r="E19346" s="1" t="s">
        <v>4</v>
      </c>
      <c r="F19346" t="s">
        <v>1089</v>
      </c>
      <c r="G19346">
        <v>0</v>
      </c>
      <c r="H19346">
        <v>0</v>
      </c>
      <c r="I19346">
        <v>0</v>
      </c>
    </row>
    <row r="19347" spans="1:9" hidden="1" x14ac:dyDescent="0.3">
      <c r="A19347" s="1" t="s">
        <v>159</v>
      </c>
      <c r="B19347" s="1" t="s">
        <v>432</v>
      </c>
      <c r="C19347">
        <v>45.514600000000002</v>
      </c>
      <c r="D19347">
        <v>-122.58629999999999</v>
      </c>
      <c r="E19347" s="1" t="s">
        <v>5</v>
      </c>
      <c r="F19347" t="s">
        <v>1331</v>
      </c>
      <c r="G19347">
        <v>0</v>
      </c>
      <c r="H19347">
        <v>0</v>
      </c>
      <c r="I19347">
        <v>0</v>
      </c>
    </row>
    <row r="19348" spans="1:9" hidden="1" x14ac:dyDescent="0.3">
      <c r="A19348" s="1" t="s">
        <v>159</v>
      </c>
      <c r="B19348" s="1" t="s">
        <v>432</v>
      </c>
      <c r="C19348">
        <v>45.514600000000002</v>
      </c>
      <c r="D19348">
        <v>-122.58629999999999</v>
      </c>
      <c r="E19348" s="1" t="s">
        <v>6</v>
      </c>
      <c r="F19348" t="s">
        <v>1572</v>
      </c>
      <c r="G19348">
        <v>0</v>
      </c>
      <c r="H19348">
        <v>0</v>
      </c>
      <c r="I19348">
        <v>0</v>
      </c>
    </row>
    <row r="19349" spans="1:9" hidden="1" x14ac:dyDescent="0.3">
      <c r="A19349" s="1" t="s">
        <v>159</v>
      </c>
      <c r="B19349" s="1" t="s">
        <v>432</v>
      </c>
      <c r="C19349">
        <v>45.514600000000002</v>
      </c>
      <c r="D19349">
        <v>-122.58629999999999</v>
      </c>
      <c r="E19349" s="1" t="s">
        <v>7</v>
      </c>
      <c r="F19349" t="s">
        <v>1813</v>
      </c>
      <c r="G19349">
        <v>0</v>
      </c>
      <c r="H19349">
        <v>0</v>
      </c>
      <c r="I19349">
        <v>0</v>
      </c>
    </row>
    <row r="19350" spans="1:9" hidden="1" x14ac:dyDescent="0.3">
      <c r="A19350" s="1" t="s">
        <v>159</v>
      </c>
      <c r="B19350" s="1" t="s">
        <v>432</v>
      </c>
      <c r="C19350">
        <v>45.514600000000002</v>
      </c>
      <c r="D19350">
        <v>-122.58629999999999</v>
      </c>
      <c r="E19350" s="1" t="s">
        <v>8</v>
      </c>
      <c r="F19350" t="s">
        <v>2051</v>
      </c>
      <c r="G19350">
        <v>0</v>
      </c>
      <c r="H19350">
        <v>0</v>
      </c>
      <c r="I19350">
        <v>0</v>
      </c>
    </row>
    <row r="19351" spans="1:9" hidden="1" x14ac:dyDescent="0.3">
      <c r="A19351" s="1" t="s">
        <v>159</v>
      </c>
      <c r="B19351" s="1" t="s">
        <v>432</v>
      </c>
      <c r="C19351">
        <v>45.514600000000002</v>
      </c>
      <c r="D19351">
        <v>-122.58629999999999</v>
      </c>
      <c r="E19351" s="1" t="s">
        <v>9</v>
      </c>
      <c r="F19351" t="s">
        <v>2289</v>
      </c>
      <c r="G19351">
        <v>0</v>
      </c>
      <c r="H19351">
        <v>0</v>
      </c>
      <c r="I19351">
        <v>0</v>
      </c>
    </row>
    <row r="19352" spans="1:9" hidden="1" x14ac:dyDescent="0.3">
      <c r="A19352" s="1" t="s">
        <v>159</v>
      </c>
      <c r="B19352" s="1" t="s">
        <v>432</v>
      </c>
      <c r="C19352">
        <v>45.514600000000002</v>
      </c>
      <c r="D19352">
        <v>-122.58629999999999</v>
      </c>
      <c r="E19352" s="1" t="s">
        <v>10</v>
      </c>
      <c r="F19352" t="s">
        <v>2527</v>
      </c>
      <c r="G19352">
        <v>0</v>
      </c>
      <c r="H19352">
        <v>0</v>
      </c>
      <c r="I19352">
        <v>0</v>
      </c>
    </row>
    <row r="19353" spans="1:9" hidden="1" x14ac:dyDescent="0.3">
      <c r="A19353" s="1" t="s">
        <v>159</v>
      </c>
      <c r="B19353" s="1" t="s">
        <v>432</v>
      </c>
      <c r="C19353">
        <v>45.514600000000002</v>
      </c>
      <c r="D19353">
        <v>-122.58629999999999</v>
      </c>
      <c r="E19353" s="1" t="s">
        <v>11</v>
      </c>
      <c r="F19353" t="s">
        <v>2765</v>
      </c>
      <c r="G19353">
        <v>0</v>
      </c>
      <c r="H19353">
        <v>0</v>
      </c>
      <c r="I19353">
        <v>0</v>
      </c>
    </row>
    <row r="19354" spans="1:9" hidden="1" x14ac:dyDescent="0.3">
      <c r="A19354" s="1" t="s">
        <v>159</v>
      </c>
      <c r="B19354" s="1" t="s">
        <v>432</v>
      </c>
      <c r="C19354">
        <v>45.514600000000002</v>
      </c>
      <c r="D19354">
        <v>-122.58629999999999</v>
      </c>
      <c r="E19354" s="1" t="s">
        <v>12</v>
      </c>
      <c r="F19354" t="s">
        <v>3003</v>
      </c>
      <c r="G19354">
        <v>0</v>
      </c>
      <c r="H19354">
        <v>0</v>
      </c>
      <c r="I19354">
        <v>0</v>
      </c>
    </row>
    <row r="19355" spans="1:9" hidden="1" x14ac:dyDescent="0.3">
      <c r="A19355" s="1" t="s">
        <v>159</v>
      </c>
      <c r="B19355" s="1" t="s">
        <v>432</v>
      </c>
      <c r="C19355">
        <v>45.514600000000002</v>
      </c>
      <c r="D19355">
        <v>-122.58629999999999</v>
      </c>
      <c r="E19355" s="1" t="s">
        <v>13</v>
      </c>
      <c r="F19355" t="s">
        <v>3240</v>
      </c>
      <c r="G19355">
        <v>0</v>
      </c>
      <c r="H19355">
        <v>0</v>
      </c>
      <c r="I19355">
        <v>0</v>
      </c>
    </row>
    <row r="19356" spans="1:9" hidden="1" x14ac:dyDescent="0.3">
      <c r="A19356" s="1" t="s">
        <v>159</v>
      </c>
      <c r="B19356" s="1" t="s">
        <v>432</v>
      </c>
      <c r="C19356">
        <v>45.514600000000002</v>
      </c>
      <c r="D19356">
        <v>-122.58629999999999</v>
      </c>
      <c r="E19356" s="1" t="s">
        <v>14</v>
      </c>
      <c r="F19356" t="s">
        <v>3476</v>
      </c>
      <c r="G19356">
        <v>0</v>
      </c>
      <c r="H19356">
        <v>0</v>
      </c>
      <c r="I19356">
        <v>0</v>
      </c>
    </row>
    <row r="19357" spans="1:9" hidden="1" x14ac:dyDescent="0.3">
      <c r="A19357" s="1" t="s">
        <v>159</v>
      </c>
      <c r="B19357" s="1" t="s">
        <v>432</v>
      </c>
      <c r="C19357">
        <v>45.514600000000002</v>
      </c>
      <c r="D19357">
        <v>-122.58629999999999</v>
      </c>
      <c r="E19357" s="1" t="s">
        <v>15</v>
      </c>
      <c r="F19357" t="s">
        <v>3712</v>
      </c>
      <c r="G19357">
        <v>0</v>
      </c>
      <c r="H19357">
        <v>0</v>
      </c>
      <c r="I19357">
        <v>0</v>
      </c>
    </row>
    <row r="19358" spans="1:9" hidden="1" x14ac:dyDescent="0.3">
      <c r="A19358" s="1" t="s">
        <v>159</v>
      </c>
      <c r="B19358" s="1" t="s">
        <v>432</v>
      </c>
      <c r="C19358">
        <v>45.514600000000002</v>
      </c>
      <c r="D19358">
        <v>-122.58629999999999</v>
      </c>
      <c r="E19358" s="1" t="s">
        <v>16</v>
      </c>
      <c r="F19358" t="s">
        <v>3947</v>
      </c>
      <c r="G19358">
        <v>0</v>
      </c>
      <c r="H19358">
        <v>0</v>
      </c>
      <c r="I19358">
        <v>0</v>
      </c>
    </row>
    <row r="19359" spans="1:9" hidden="1" x14ac:dyDescent="0.3">
      <c r="A19359" s="1" t="s">
        <v>159</v>
      </c>
      <c r="B19359" s="1" t="s">
        <v>432</v>
      </c>
      <c r="C19359">
        <v>45.514600000000002</v>
      </c>
      <c r="D19359">
        <v>-122.58629999999999</v>
      </c>
      <c r="E19359" s="1" t="s">
        <v>17</v>
      </c>
      <c r="F19359" t="s">
        <v>4182</v>
      </c>
      <c r="G19359">
        <v>0</v>
      </c>
      <c r="H19359">
        <v>0</v>
      </c>
      <c r="I19359">
        <v>0</v>
      </c>
    </row>
    <row r="19360" spans="1:9" hidden="1" x14ac:dyDescent="0.3">
      <c r="A19360" s="1" t="s">
        <v>159</v>
      </c>
      <c r="B19360" s="1" t="s">
        <v>432</v>
      </c>
      <c r="C19360">
        <v>45.514600000000002</v>
      </c>
      <c r="D19360">
        <v>-122.58629999999999</v>
      </c>
      <c r="E19360" s="1" t="s">
        <v>18</v>
      </c>
      <c r="F19360" t="s">
        <v>4417</v>
      </c>
      <c r="G19360">
        <v>0</v>
      </c>
      <c r="H19360">
        <v>0</v>
      </c>
      <c r="I19360">
        <v>0</v>
      </c>
    </row>
    <row r="19361" spans="1:9" hidden="1" x14ac:dyDescent="0.3">
      <c r="A19361" s="1" t="s">
        <v>159</v>
      </c>
      <c r="B19361" s="1" t="s">
        <v>432</v>
      </c>
      <c r="C19361">
        <v>45.514600000000002</v>
      </c>
      <c r="D19361">
        <v>-122.58629999999999</v>
      </c>
      <c r="E19361" s="1" t="s">
        <v>19</v>
      </c>
      <c r="F19361" t="s">
        <v>4652</v>
      </c>
      <c r="G19361">
        <v>0</v>
      </c>
      <c r="H19361">
        <v>0</v>
      </c>
      <c r="I19361">
        <v>0</v>
      </c>
    </row>
    <row r="19362" spans="1:9" hidden="1" x14ac:dyDescent="0.3">
      <c r="A19362" s="1" t="s">
        <v>159</v>
      </c>
      <c r="B19362" s="1" t="s">
        <v>432</v>
      </c>
      <c r="C19362">
        <v>45.514600000000002</v>
      </c>
      <c r="D19362">
        <v>-122.58629999999999</v>
      </c>
      <c r="E19362" s="1" t="s">
        <v>20</v>
      </c>
      <c r="F19362" t="s">
        <v>4887</v>
      </c>
      <c r="G19362">
        <v>0</v>
      </c>
      <c r="H19362">
        <v>0</v>
      </c>
      <c r="I19362">
        <v>0</v>
      </c>
    </row>
    <row r="19363" spans="1:9" hidden="1" x14ac:dyDescent="0.3">
      <c r="A19363" s="1" t="s">
        <v>159</v>
      </c>
      <c r="B19363" s="1" t="s">
        <v>432</v>
      </c>
      <c r="C19363">
        <v>45.514600000000002</v>
      </c>
      <c r="D19363">
        <v>-122.58629999999999</v>
      </c>
      <c r="E19363" s="1" t="s">
        <v>21</v>
      </c>
      <c r="F19363" t="s">
        <v>5122</v>
      </c>
      <c r="G19363">
        <v>0</v>
      </c>
      <c r="H19363">
        <v>0</v>
      </c>
      <c r="I19363">
        <v>0</v>
      </c>
    </row>
    <row r="19364" spans="1:9" hidden="1" x14ac:dyDescent="0.3">
      <c r="A19364" s="1" t="s">
        <v>159</v>
      </c>
      <c r="B19364" s="1" t="s">
        <v>432</v>
      </c>
      <c r="C19364">
        <v>45.514600000000002</v>
      </c>
      <c r="D19364">
        <v>-122.58629999999999</v>
      </c>
      <c r="E19364" s="1" t="s">
        <v>22</v>
      </c>
      <c r="F19364" t="s">
        <v>5357</v>
      </c>
      <c r="G19364">
        <v>0</v>
      </c>
      <c r="H19364">
        <v>0</v>
      </c>
      <c r="I19364">
        <v>0</v>
      </c>
    </row>
    <row r="19365" spans="1:9" hidden="1" x14ac:dyDescent="0.3">
      <c r="A19365" s="1" t="s">
        <v>159</v>
      </c>
      <c r="B19365" s="1" t="s">
        <v>432</v>
      </c>
      <c r="C19365">
        <v>45.514600000000002</v>
      </c>
      <c r="D19365">
        <v>-122.58629999999999</v>
      </c>
      <c r="E19365" s="1" t="s">
        <v>23</v>
      </c>
      <c r="F19365" t="s">
        <v>5592</v>
      </c>
      <c r="G19365">
        <v>0</v>
      </c>
      <c r="H19365">
        <v>0</v>
      </c>
      <c r="I19365">
        <v>0</v>
      </c>
    </row>
    <row r="19366" spans="1:9" hidden="1" x14ac:dyDescent="0.3">
      <c r="A19366" s="1" t="s">
        <v>159</v>
      </c>
      <c r="B19366" s="1" t="s">
        <v>432</v>
      </c>
      <c r="C19366">
        <v>45.514600000000002</v>
      </c>
      <c r="D19366">
        <v>-122.58629999999999</v>
      </c>
      <c r="E19366" s="1" t="s">
        <v>24</v>
      </c>
      <c r="F19366" t="s">
        <v>5826</v>
      </c>
      <c r="G19366">
        <v>0</v>
      </c>
      <c r="H19366">
        <v>0</v>
      </c>
      <c r="I19366">
        <v>0</v>
      </c>
    </row>
    <row r="19367" spans="1:9" hidden="1" x14ac:dyDescent="0.3">
      <c r="A19367" s="1" t="s">
        <v>159</v>
      </c>
      <c r="B19367" s="1" t="s">
        <v>432</v>
      </c>
      <c r="C19367">
        <v>45.514600000000002</v>
      </c>
      <c r="D19367">
        <v>-122.58629999999999</v>
      </c>
      <c r="E19367" s="1" t="s">
        <v>25</v>
      </c>
      <c r="F19367" t="s">
        <v>6060</v>
      </c>
      <c r="G19367">
        <v>0</v>
      </c>
      <c r="H19367">
        <v>0</v>
      </c>
      <c r="I19367">
        <v>0</v>
      </c>
    </row>
    <row r="19368" spans="1:9" hidden="1" x14ac:dyDescent="0.3">
      <c r="A19368" s="1" t="s">
        <v>159</v>
      </c>
      <c r="B19368" s="1" t="s">
        <v>432</v>
      </c>
      <c r="C19368">
        <v>45.514600000000002</v>
      </c>
      <c r="D19368">
        <v>-122.58629999999999</v>
      </c>
      <c r="E19368" s="1" t="s">
        <v>26</v>
      </c>
      <c r="F19368" t="s">
        <v>6294</v>
      </c>
      <c r="G19368">
        <v>0</v>
      </c>
      <c r="H19368">
        <v>0</v>
      </c>
      <c r="I19368">
        <v>0</v>
      </c>
    </row>
    <row r="19369" spans="1:9" hidden="1" x14ac:dyDescent="0.3">
      <c r="A19369" s="1" t="s">
        <v>159</v>
      </c>
      <c r="B19369" s="1" t="s">
        <v>432</v>
      </c>
      <c r="C19369">
        <v>45.514600000000002</v>
      </c>
      <c r="D19369">
        <v>-122.58629999999999</v>
      </c>
      <c r="E19369" s="1" t="s">
        <v>27</v>
      </c>
      <c r="F19369" t="s">
        <v>6528</v>
      </c>
      <c r="G19369">
        <v>0</v>
      </c>
      <c r="H19369">
        <v>0</v>
      </c>
      <c r="I19369">
        <v>0</v>
      </c>
    </row>
    <row r="19370" spans="1:9" hidden="1" x14ac:dyDescent="0.3">
      <c r="A19370" s="1" t="s">
        <v>159</v>
      </c>
      <c r="B19370" s="1" t="s">
        <v>432</v>
      </c>
      <c r="C19370">
        <v>45.514600000000002</v>
      </c>
      <c r="D19370">
        <v>-122.58629999999999</v>
      </c>
      <c r="E19370" s="1" t="s">
        <v>28</v>
      </c>
      <c r="F19370" t="s">
        <v>6762</v>
      </c>
      <c r="G19370">
        <v>0</v>
      </c>
      <c r="H19370">
        <v>0</v>
      </c>
      <c r="I19370">
        <v>0</v>
      </c>
    </row>
    <row r="19371" spans="1:9" hidden="1" x14ac:dyDescent="0.3">
      <c r="A19371" s="1" t="s">
        <v>159</v>
      </c>
      <c r="B19371" s="1" t="s">
        <v>432</v>
      </c>
      <c r="C19371">
        <v>45.514600000000002</v>
      </c>
      <c r="D19371">
        <v>-122.58629999999999</v>
      </c>
      <c r="E19371" s="1" t="s">
        <v>29</v>
      </c>
      <c r="F19371" t="s">
        <v>6996</v>
      </c>
      <c r="G19371">
        <v>0</v>
      </c>
      <c r="H19371">
        <v>0</v>
      </c>
      <c r="I19371">
        <v>0</v>
      </c>
    </row>
    <row r="19372" spans="1:9" hidden="1" x14ac:dyDescent="0.3">
      <c r="A19372" s="1" t="s">
        <v>159</v>
      </c>
      <c r="B19372" s="1" t="s">
        <v>432</v>
      </c>
      <c r="C19372">
        <v>45.514600000000002</v>
      </c>
      <c r="D19372">
        <v>-122.58629999999999</v>
      </c>
      <c r="E19372" s="1" t="s">
        <v>30</v>
      </c>
      <c r="F19372" t="s">
        <v>7230</v>
      </c>
      <c r="G19372">
        <v>0</v>
      </c>
      <c r="H19372">
        <v>0</v>
      </c>
      <c r="I19372">
        <v>0</v>
      </c>
    </row>
    <row r="19373" spans="1:9" hidden="1" x14ac:dyDescent="0.3">
      <c r="A19373" s="1" t="s">
        <v>159</v>
      </c>
      <c r="B19373" s="1" t="s">
        <v>432</v>
      </c>
      <c r="C19373">
        <v>45.514600000000002</v>
      </c>
      <c r="D19373">
        <v>-122.58629999999999</v>
      </c>
      <c r="E19373" s="1" t="s">
        <v>31</v>
      </c>
      <c r="F19373" t="s">
        <v>7464</v>
      </c>
      <c r="G19373">
        <v>0</v>
      </c>
      <c r="H19373">
        <v>0</v>
      </c>
      <c r="I19373">
        <v>0</v>
      </c>
    </row>
    <row r="19374" spans="1:9" hidden="1" x14ac:dyDescent="0.3">
      <c r="A19374" s="1" t="s">
        <v>159</v>
      </c>
      <c r="B19374" s="1" t="s">
        <v>432</v>
      </c>
      <c r="C19374">
        <v>45.514600000000002</v>
      </c>
      <c r="D19374">
        <v>-122.58629999999999</v>
      </c>
      <c r="E19374" s="1" t="s">
        <v>32</v>
      </c>
      <c r="F19374" t="s">
        <v>7698</v>
      </c>
      <c r="G19374">
        <v>0</v>
      </c>
      <c r="H19374">
        <v>0</v>
      </c>
      <c r="I19374">
        <v>0</v>
      </c>
    </row>
    <row r="19375" spans="1:9" hidden="1" x14ac:dyDescent="0.3">
      <c r="A19375" s="1" t="s">
        <v>159</v>
      </c>
      <c r="B19375" s="1" t="s">
        <v>432</v>
      </c>
      <c r="C19375">
        <v>45.514600000000002</v>
      </c>
      <c r="D19375">
        <v>-122.58629999999999</v>
      </c>
      <c r="E19375" s="1" t="s">
        <v>33</v>
      </c>
      <c r="F19375" t="s">
        <v>7932</v>
      </c>
      <c r="G19375">
        <v>0</v>
      </c>
      <c r="H19375">
        <v>0</v>
      </c>
      <c r="I19375">
        <v>0</v>
      </c>
    </row>
    <row r="19376" spans="1:9" hidden="1" x14ac:dyDescent="0.3">
      <c r="A19376" s="1" t="s">
        <v>159</v>
      </c>
      <c r="B19376" s="1" t="s">
        <v>432</v>
      </c>
      <c r="C19376">
        <v>45.514600000000002</v>
      </c>
      <c r="D19376">
        <v>-122.58629999999999</v>
      </c>
      <c r="E19376" s="1" t="s">
        <v>34</v>
      </c>
      <c r="F19376" t="s">
        <v>8164</v>
      </c>
      <c r="G19376">
        <v>0</v>
      </c>
      <c r="H19376">
        <v>0</v>
      </c>
      <c r="I19376">
        <v>0</v>
      </c>
    </row>
    <row r="19377" spans="1:9" hidden="1" x14ac:dyDescent="0.3">
      <c r="A19377" s="1" t="s">
        <v>159</v>
      </c>
      <c r="B19377" s="1" t="s">
        <v>432</v>
      </c>
      <c r="C19377">
        <v>45.514600000000002</v>
      </c>
      <c r="D19377">
        <v>-122.58629999999999</v>
      </c>
      <c r="E19377" s="1" t="s">
        <v>35</v>
      </c>
      <c r="F19377" t="s">
        <v>8396</v>
      </c>
      <c r="G19377">
        <v>0</v>
      </c>
      <c r="H19377">
        <v>0</v>
      </c>
      <c r="I19377">
        <v>0</v>
      </c>
    </row>
    <row r="19378" spans="1:9" hidden="1" x14ac:dyDescent="0.3">
      <c r="A19378" s="1" t="s">
        <v>159</v>
      </c>
      <c r="B19378" s="1" t="s">
        <v>432</v>
      </c>
      <c r="C19378">
        <v>45.514600000000002</v>
      </c>
      <c r="D19378">
        <v>-122.58629999999999</v>
      </c>
      <c r="E19378" s="1" t="s">
        <v>36</v>
      </c>
      <c r="F19378" t="s">
        <v>8628</v>
      </c>
      <c r="G19378">
        <v>0</v>
      </c>
      <c r="H19378">
        <v>0</v>
      </c>
      <c r="I19378">
        <v>0</v>
      </c>
    </row>
    <row r="19379" spans="1:9" hidden="1" x14ac:dyDescent="0.3">
      <c r="A19379" s="1" t="s">
        <v>159</v>
      </c>
      <c r="B19379" s="1" t="s">
        <v>432</v>
      </c>
      <c r="C19379">
        <v>45.514600000000002</v>
      </c>
      <c r="D19379">
        <v>-122.58629999999999</v>
      </c>
      <c r="E19379" s="1" t="s">
        <v>37</v>
      </c>
      <c r="F19379" t="s">
        <v>8859</v>
      </c>
      <c r="G19379">
        <v>0</v>
      </c>
      <c r="H19379">
        <v>0</v>
      </c>
      <c r="I19379">
        <v>0</v>
      </c>
    </row>
    <row r="19380" spans="1:9" hidden="1" x14ac:dyDescent="0.3">
      <c r="A19380" s="1" t="s">
        <v>159</v>
      </c>
      <c r="B19380" s="1" t="s">
        <v>432</v>
      </c>
      <c r="C19380">
        <v>45.514600000000002</v>
      </c>
      <c r="D19380">
        <v>-122.58629999999999</v>
      </c>
      <c r="E19380" s="1" t="s">
        <v>38</v>
      </c>
      <c r="F19380" t="s">
        <v>9090</v>
      </c>
      <c r="G19380">
        <v>0</v>
      </c>
      <c r="H19380">
        <v>0</v>
      </c>
      <c r="I19380">
        <v>0</v>
      </c>
    </row>
    <row r="19381" spans="1:9" hidden="1" x14ac:dyDescent="0.3">
      <c r="A19381" s="1" t="s">
        <v>159</v>
      </c>
      <c r="B19381" s="1" t="s">
        <v>432</v>
      </c>
      <c r="C19381">
        <v>45.514600000000002</v>
      </c>
      <c r="D19381">
        <v>-122.58629999999999</v>
      </c>
      <c r="E19381" s="1" t="s">
        <v>39</v>
      </c>
      <c r="F19381" t="s">
        <v>9321</v>
      </c>
      <c r="G19381">
        <v>0</v>
      </c>
      <c r="H19381">
        <v>0</v>
      </c>
      <c r="I19381">
        <v>0</v>
      </c>
    </row>
    <row r="19382" spans="1:9" hidden="1" x14ac:dyDescent="0.3">
      <c r="A19382" s="1" t="s">
        <v>159</v>
      </c>
      <c r="B19382" s="1" t="s">
        <v>432</v>
      </c>
      <c r="C19382">
        <v>45.514600000000002</v>
      </c>
      <c r="D19382">
        <v>-122.58629999999999</v>
      </c>
      <c r="E19382" s="1" t="s">
        <v>40</v>
      </c>
      <c r="F19382" t="s">
        <v>9552</v>
      </c>
      <c r="G19382">
        <v>0</v>
      </c>
      <c r="H19382">
        <v>0</v>
      </c>
      <c r="I19382">
        <v>0</v>
      </c>
    </row>
    <row r="19383" spans="1:9" hidden="1" x14ac:dyDescent="0.3">
      <c r="A19383" s="1" t="s">
        <v>159</v>
      </c>
      <c r="B19383" s="1" t="s">
        <v>432</v>
      </c>
      <c r="C19383">
        <v>45.514600000000002</v>
      </c>
      <c r="D19383">
        <v>-122.58629999999999</v>
      </c>
      <c r="E19383" s="1" t="s">
        <v>41</v>
      </c>
      <c r="F19383" t="s">
        <v>9783</v>
      </c>
      <c r="G19383">
        <v>0</v>
      </c>
      <c r="H19383">
        <v>0</v>
      </c>
      <c r="I19383">
        <v>0</v>
      </c>
    </row>
    <row r="19384" spans="1:9" hidden="1" x14ac:dyDescent="0.3">
      <c r="A19384" s="1" t="s">
        <v>159</v>
      </c>
      <c r="B19384" s="1" t="s">
        <v>432</v>
      </c>
      <c r="C19384">
        <v>45.514600000000002</v>
      </c>
      <c r="D19384">
        <v>-122.58629999999999</v>
      </c>
      <c r="E19384" s="1" t="s">
        <v>42</v>
      </c>
      <c r="F19384" t="s">
        <v>10012</v>
      </c>
      <c r="G19384">
        <v>0</v>
      </c>
      <c r="H19384">
        <v>0</v>
      </c>
      <c r="I19384">
        <v>0</v>
      </c>
    </row>
    <row r="19385" spans="1:9" hidden="1" x14ac:dyDescent="0.3">
      <c r="A19385" s="1" t="s">
        <v>159</v>
      </c>
      <c r="B19385" s="1" t="s">
        <v>432</v>
      </c>
      <c r="C19385">
        <v>45.514600000000002</v>
      </c>
      <c r="D19385">
        <v>-122.58629999999999</v>
      </c>
      <c r="E19385" s="1" t="s">
        <v>43</v>
      </c>
      <c r="F19385" t="s">
        <v>10240</v>
      </c>
      <c r="G19385">
        <v>0</v>
      </c>
      <c r="H19385">
        <v>0</v>
      </c>
      <c r="I19385">
        <v>0</v>
      </c>
    </row>
    <row r="19386" spans="1:9" hidden="1" x14ac:dyDescent="0.3">
      <c r="A19386" s="1" t="s">
        <v>159</v>
      </c>
      <c r="B19386" s="1" t="s">
        <v>432</v>
      </c>
      <c r="C19386">
        <v>45.514600000000002</v>
      </c>
      <c r="D19386">
        <v>-122.58629999999999</v>
      </c>
      <c r="E19386" s="1" t="s">
        <v>44</v>
      </c>
      <c r="F19386" t="s">
        <v>10461</v>
      </c>
      <c r="G19386">
        <v>0</v>
      </c>
      <c r="H19386">
        <v>0</v>
      </c>
      <c r="I19386">
        <v>0</v>
      </c>
    </row>
    <row r="19387" spans="1:9" hidden="1" x14ac:dyDescent="0.3">
      <c r="A19387" s="1" t="s">
        <v>159</v>
      </c>
      <c r="B19387" s="1" t="s">
        <v>432</v>
      </c>
      <c r="C19387">
        <v>45.514600000000002</v>
      </c>
      <c r="D19387">
        <v>-122.58629999999999</v>
      </c>
      <c r="E19387" s="1" t="s">
        <v>45</v>
      </c>
      <c r="F19387" t="s">
        <v>10677</v>
      </c>
      <c r="G19387">
        <v>0</v>
      </c>
      <c r="H19387">
        <v>0</v>
      </c>
      <c r="I19387">
        <v>0</v>
      </c>
    </row>
    <row r="19388" spans="1:9" hidden="1" x14ac:dyDescent="0.3">
      <c r="A19388" s="1" t="s">
        <v>159</v>
      </c>
      <c r="B19388" s="1" t="s">
        <v>432</v>
      </c>
      <c r="C19388">
        <v>45.514600000000002</v>
      </c>
      <c r="D19388">
        <v>-122.58629999999999</v>
      </c>
      <c r="E19388" s="1" t="s">
        <v>46</v>
      </c>
      <c r="F19388" t="s">
        <v>10892</v>
      </c>
      <c r="G19388">
        <v>0</v>
      </c>
      <c r="H19388">
        <v>0</v>
      </c>
      <c r="I19388">
        <v>0</v>
      </c>
    </row>
    <row r="19389" spans="1:9" hidden="1" x14ac:dyDescent="0.3">
      <c r="A19389" s="1" t="s">
        <v>159</v>
      </c>
      <c r="B19389" s="1" t="s">
        <v>432</v>
      </c>
      <c r="C19389">
        <v>45.514600000000002</v>
      </c>
      <c r="D19389">
        <v>-122.58629999999999</v>
      </c>
      <c r="E19389" s="1" t="s">
        <v>47</v>
      </c>
      <c r="F19389" t="s">
        <v>11098</v>
      </c>
      <c r="G19389">
        <v>0</v>
      </c>
      <c r="H19389">
        <v>0</v>
      </c>
      <c r="I19389">
        <v>0</v>
      </c>
    </row>
    <row r="19390" spans="1:9" hidden="1" x14ac:dyDescent="0.3">
      <c r="A19390" s="1" t="s">
        <v>159</v>
      </c>
      <c r="B19390" s="1" t="s">
        <v>432</v>
      </c>
      <c r="C19390">
        <v>45.514600000000002</v>
      </c>
      <c r="D19390">
        <v>-122.58629999999999</v>
      </c>
      <c r="E19390" s="1" t="s">
        <v>48</v>
      </c>
      <c r="F19390" t="s">
        <v>11887</v>
      </c>
      <c r="G19390">
        <v>0</v>
      </c>
      <c r="H19390">
        <v>0</v>
      </c>
      <c r="I19390">
        <v>0</v>
      </c>
    </row>
    <row r="19391" spans="1:9" hidden="1" x14ac:dyDescent="0.3">
      <c r="A19391" s="1" t="s">
        <v>159</v>
      </c>
      <c r="B19391" s="1" t="s">
        <v>432</v>
      </c>
      <c r="C19391">
        <v>45.514600000000002</v>
      </c>
      <c r="D19391">
        <v>-122.58629999999999</v>
      </c>
      <c r="E19391" s="1" t="s">
        <v>49</v>
      </c>
      <c r="F19391" t="s">
        <v>12059</v>
      </c>
      <c r="G19391">
        <v>0</v>
      </c>
      <c r="H19391">
        <v>0</v>
      </c>
      <c r="I19391">
        <v>0</v>
      </c>
    </row>
    <row r="19392" spans="1:9" hidden="1" x14ac:dyDescent="0.3">
      <c r="A19392" s="1" t="s">
        <v>159</v>
      </c>
      <c r="B19392" s="1" t="s">
        <v>432</v>
      </c>
      <c r="C19392">
        <v>45.514600000000002</v>
      </c>
      <c r="D19392">
        <v>-122.58629999999999</v>
      </c>
      <c r="E19392" s="1" t="s">
        <v>50</v>
      </c>
      <c r="F19392" t="s">
        <v>12208</v>
      </c>
      <c r="G19392">
        <v>0</v>
      </c>
      <c r="H19392">
        <v>0</v>
      </c>
      <c r="I19392">
        <v>0</v>
      </c>
    </row>
    <row r="19393" spans="1:9" hidden="1" x14ac:dyDescent="0.3">
      <c r="A19393" s="1" t="s">
        <v>159</v>
      </c>
      <c r="B19393" s="1" t="s">
        <v>432</v>
      </c>
      <c r="C19393">
        <v>45.514600000000002</v>
      </c>
      <c r="D19393">
        <v>-122.58629999999999</v>
      </c>
      <c r="E19393" s="1" t="s">
        <v>51</v>
      </c>
      <c r="F19393" t="s">
        <v>12347</v>
      </c>
      <c r="G19393">
        <v>0</v>
      </c>
      <c r="H19393">
        <v>0</v>
      </c>
      <c r="I19393">
        <v>0</v>
      </c>
    </row>
    <row r="19394" spans="1:9" hidden="1" x14ac:dyDescent="0.3">
      <c r="A19394" s="1" t="s">
        <v>159</v>
      </c>
      <c r="B19394" s="1" t="s">
        <v>432</v>
      </c>
      <c r="C19394">
        <v>45.514600000000002</v>
      </c>
      <c r="D19394">
        <v>-122.58629999999999</v>
      </c>
      <c r="E19394" s="1" t="s">
        <v>52</v>
      </c>
      <c r="F19394" t="s">
        <v>11302</v>
      </c>
      <c r="G19394">
        <v>0</v>
      </c>
      <c r="H19394">
        <v>0</v>
      </c>
      <c r="I19394">
        <v>0</v>
      </c>
    </row>
    <row r="19395" spans="1:9" hidden="1" x14ac:dyDescent="0.3">
      <c r="A19395" s="1" t="s">
        <v>159</v>
      </c>
      <c r="B19395" s="1" t="s">
        <v>432</v>
      </c>
      <c r="C19395">
        <v>45.514600000000002</v>
      </c>
      <c r="D19395">
        <v>-122.58629999999999</v>
      </c>
      <c r="E19395" s="1" t="s">
        <v>53</v>
      </c>
      <c r="F19395" t="s">
        <v>11500</v>
      </c>
      <c r="G19395">
        <v>0</v>
      </c>
      <c r="H19395">
        <v>0</v>
      </c>
      <c r="I19395">
        <v>0</v>
      </c>
    </row>
    <row r="19396" spans="1:9" hidden="1" x14ac:dyDescent="0.3">
      <c r="A19396" s="1" t="s">
        <v>159</v>
      </c>
      <c r="B19396" s="1" t="s">
        <v>432</v>
      </c>
      <c r="C19396">
        <v>45.514600000000002</v>
      </c>
      <c r="D19396">
        <v>-122.58629999999999</v>
      </c>
      <c r="E19396" s="1" t="s">
        <v>54</v>
      </c>
      <c r="F19396" t="s">
        <v>11695</v>
      </c>
      <c r="G19396">
        <v>0</v>
      </c>
      <c r="H19396">
        <v>0</v>
      </c>
      <c r="I19396">
        <v>0</v>
      </c>
    </row>
    <row r="19397" spans="1:9" hidden="1" x14ac:dyDescent="0.3">
      <c r="A19397" s="1" t="s">
        <v>159</v>
      </c>
      <c r="B19397" s="1" t="s">
        <v>432</v>
      </c>
      <c r="C19397">
        <v>45.514600000000002</v>
      </c>
      <c r="D19397">
        <v>-122.58629999999999</v>
      </c>
      <c r="E19397" s="1" t="s">
        <v>21548</v>
      </c>
      <c r="F19397" t="s">
        <v>21921</v>
      </c>
      <c r="G19397">
        <v>0</v>
      </c>
      <c r="H19397">
        <v>0</v>
      </c>
      <c r="I19397">
        <v>0</v>
      </c>
    </row>
    <row r="19398" spans="1:9" hidden="1" x14ac:dyDescent="0.3">
      <c r="A19398" s="1" t="s">
        <v>159</v>
      </c>
      <c r="B19398" s="1" t="s">
        <v>433</v>
      </c>
      <c r="C19398">
        <v>44.926699999999997</v>
      </c>
      <c r="D19398">
        <v>-123.4919</v>
      </c>
      <c r="E19398" s="1" t="s">
        <v>4</v>
      </c>
      <c r="F19398" t="s">
        <v>1090</v>
      </c>
      <c r="G19398">
        <v>0</v>
      </c>
      <c r="H19398">
        <v>0</v>
      </c>
      <c r="I19398">
        <v>0</v>
      </c>
    </row>
    <row r="19399" spans="1:9" hidden="1" x14ac:dyDescent="0.3">
      <c r="A19399" s="1" t="s">
        <v>159</v>
      </c>
      <c r="B19399" s="1" t="s">
        <v>433</v>
      </c>
      <c r="C19399">
        <v>44.926699999999997</v>
      </c>
      <c r="D19399">
        <v>-123.4919</v>
      </c>
      <c r="E19399" s="1" t="s">
        <v>5</v>
      </c>
      <c r="F19399" t="s">
        <v>1332</v>
      </c>
      <c r="G19399">
        <v>0</v>
      </c>
      <c r="H19399">
        <v>0</v>
      </c>
      <c r="I19399">
        <v>0</v>
      </c>
    </row>
    <row r="19400" spans="1:9" hidden="1" x14ac:dyDescent="0.3">
      <c r="A19400" s="1" t="s">
        <v>159</v>
      </c>
      <c r="B19400" s="1" t="s">
        <v>433</v>
      </c>
      <c r="C19400">
        <v>44.926699999999997</v>
      </c>
      <c r="D19400">
        <v>-123.4919</v>
      </c>
      <c r="E19400" s="1" t="s">
        <v>6</v>
      </c>
      <c r="F19400" t="s">
        <v>1573</v>
      </c>
      <c r="G19400">
        <v>0</v>
      </c>
      <c r="H19400">
        <v>0</v>
      </c>
      <c r="I19400">
        <v>0</v>
      </c>
    </row>
    <row r="19401" spans="1:9" hidden="1" x14ac:dyDescent="0.3">
      <c r="A19401" s="1" t="s">
        <v>159</v>
      </c>
      <c r="B19401" s="1" t="s">
        <v>433</v>
      </c>
      <c r="C19401">
        <v>44.926699999999997</v>
      </c>
      <c r="D19401">
        <v>-123.4919</v>
      </c>
      <c r="E19401" s="1" t="s">
        <v>7</v>
      </c>
      <c r="F19401" t="s">
        <v>1814</v>
      </c>
      <c r="G19401">
        <v>0</v>
      </c>
      <c r="H19401">
        <v>0</v>
      </c>
      <c r="I19401">
        <v>0</v>
      </c>
    </row>
    <row r="19402" spans="1:9" hidden="1" x14ac:dyDescent="0.3">
      <c r="A19402" s="1" t="s">
        <v>159</v>
      </c>
      <c r="B19402" s="1" t="s">
        <v>433</v>
      </c>
      <c r="C19402">
        <v>44.926699999999997</v>
      </c>
      <c r="D19402">
        <v>-123.4919</v>
      </c>
      <c r="E19402" s="1" t="s">
        <v>8</v>
      </c>
      <c r="F19402" t="s">
        <v>2052</v>
      </c>
      <c r="G19402">
        <v>0</v>
      </c>
      <c r="H19402">
        <v>0</v>
      </c>
      <c r="I19402">
        <v>0</v>
      </c>
    </row>
    <row r="19403" spans="1:9" hidden="1" x14ac:dyDescent="0.3">
      <c r="A19403" s="1" t="s">
        <v>159</v>
      </c>
      <c r="B19403" s="1" t="s">
        <v>433</v>
      </c>
      <c r="C19403">
        <v>44.926699999999997</v>
      </c>
      <c r="D19403">
        <v>-123.4919</v>
      </c>
      <c r="E19403" s="1" t="s">
        <v>9</v>
      </c>
      <c r="F19403" t="s">
        <v>2290</v>
      </c>
      <c r="G19403">
        <v>0</v>
      </c>
      <c r="H19403">
        <v>0</v>
      </c>
      <c r="I19403">
        <v>0</v>
      </c>
    </row>
    <row r="19404" spans="1:9" hidden="1" x14ac:dyDescent="0.3">
      <c r="A19404" s="1" t="s">
        <v>159</v>
      </c>
      <c r="B19404" s="1" t="s">
        <v>433</v>
      </c>
      <c r="C19404">
        <v>44.926699999999997</v>
      </c>
      <c r="D19404">
        <v>-123.4919</v>
      </c>
      <c r="E19404" s="1" t="s">
        <v>10</v>
      </c>
      <c r="F19404" t="s">
        <v>2528</v>
      </c>
      <c r="G19404">
        <v>0</v>
      </c>
      <c r="H19404">
        <v>0</v>
      </c>
      <c r="I19404">
        <v>0</v>
      </c>
    </row>
    <row r="19405" spans="1:9" hidden="1" x14ac:dyDescent="0.3">
      <c r="A19405" s="1" t="s">
        <v>159</v>
      </c>
      <c r="B19405" s="1" t="s">
        <v>433</v>
      </c>
      <c r="C19405">
        <v>44.926699999999997</v>
      </c>
      <c r="D19405">
        <v>-123.4919</v>
      </c>
      <c r="E19405" s="1" t="s">
        <v>11</v>
      </c>
      <c r="F19405" t="s">
        <v>2766</v>
      </c>
      <c r="G19405">
        <v>0</v>
      </c>
      <c r="H19405">
        <v>0</v>
      </c>
      <c r="I19405">
        <v>0</v>
      </c>
    </row>
    <row r="19406" spans="1:9" hidden="1" x14ac:dyDescent="0.3">
      <c r="A19406" s="1" t="s">
        <v>159</v>
      </c>
      <c r="B19406" s="1" t="s">
        <v>433</v>
      </c>
      <c r="C19406">
        <v>44.926699999999997</v>
      </c>
      <c r="D19406">
        <v>-123.4919</v>
      </c>
      <c r="E19406" s="1" t="s">
        <v>12</v>
      </c>
      <c r="F19406" t="s">
        <v>3004</v>
      </c>
      <c r="G19406">
        <v>0</v>
      </c>
      <c r="H19406">
        <v>0</v>
      </c>
      <c r="I19406">
        <v>0</v>
      </c>
    </row>
    <row r="19407" spans="1:9" hidden="1" x14ac:dyDescent="0.3">
      <c r="A19407" s="1" t="s">
        <v>159</v>
      </c>
      <c r="B19407" s="1" t="s">
        <v>433</v>
      </c>
      <c r="C19407">
        <v>44.926699999999997</v>
      </c>
      <c r="D19407">
        <v>-123.4919</v>
      </c>
      <c r="E19407" s="1" t="s">
        <v>13</v>
      </c>
      <c r="F19407" t="s">
        <v>3241</v>
      </c>
      <c r="G19407">
        <v>0</v>
      </c>
      <c r="H19407">
        <v>0</v>
      </c>
      <c r="I19407">
        <v>0</v>
      </c>
    </row>
    <row r="19408" spans="1:9" hidden="1" x14ac:dyDescent="0.3">
      <c r="A19408" s="1" t="s">
        <v>159</v>
      </c>
      <c r="B19408" s="1" t="s">
        <v>433</v>
      </c>
      <c r="C19408">
        <v>44.926699999999997</v>
      </c>
      <c r="D19408">
        <v>-123.4919</v>
      </c>
      <c r="E19408" s="1" t="s">
        <v>14</v>
      </c>
      <c r="F19408" t="s">
        <v>3477</v>
      </c>
      <c r="G19408">
        <v>0</v>
      </c>
      <c r="H19408">
        <v>0</v>
      </c>
      <c r="I19408">
        <v>0</v>
      </c>
    </row>
    <row r="19409" spans="1:9" hidden="1" x14ac:dyDescent="0.3">
      <c r="A19409" s="1" t="s">
        <v>159</v>
      </c>
      <c r="B19409" s="1" t="s">
        <v>433</v>
      </c>
      <c r="C19409">
        <v>44.926699999999997</v>
      </c>
      <c r="D19409">
        <v>-123.4919</v>
      </c>
      <c r="E19409" s="1" t="s">
        <v>15</v>
      </c>
      <c r="F19409" t="s">
        <v>3713</v>
      </c>
      <c r="G19409">
        <v>0</v>
      </c>
      <c r="H19409">
        <v>0</v>
      </c>
      <c r="I19409">
        <v>0</v>
      </c>
    </row>
    <row r="19410" spans="1:9" hidden="1" x14ac:dyDescent="0.3">
      <c r="A19410" s="1" t="s">
        <v>159</v>
      </c>
      <c r="B19410" s="1" t="s">
        <v>433</v>
      </c>
      <c r="C19410">
        <v>44.926699999999997</v>
      </c>
      <c r="D19410">
        <v>-123.4919</v>
      </c>
      <c r="E19410" s="1" t="s">
        <v>16</v>
      </c>
      <c r="F19410" t="s">
        <v>3948</v>
      </c>
      <c r="G19410">
        <v>0</v>
      </c>
      <c r="H19410">
        <v>0</v>
      </c>
      <c r="I19410">
        <v>0</v>
      </c>
    </row>
    <row r="19411" spans="1:9" hidden="1" x14ac:dyDescent="0.3">
      <c r="A19411" s="1" t="s">
        <v>159</v>
      </c>
      <c r="B19411" s="1" t="s">
        <v>433</v>
      </c>
      <c r="C19411">
        <v>44.926699999999997</v>
      </c>
      <c r="D19411">
        <v>-123.4919</v>
      </c>
      <c r="E19411" s="1" t="s">
        <v>17</v>
      </c>
      <c r="F19411" t="s">
        <v>4183</v>
      </c>
      <c r="G19411">
        <v>0</v>
      </c>
      <c r="H19411">
        <v>0</v>
      </c>
      <c r="I19411">
        <v>0</v>
      </c>
    </row>
    <row r="19412" spans="1:9" hidden="1" x14ac:dyDescent="0.3">
      <c r="A19412" s="1" t="s">
        <v>159</v>
      </c>
      <c r="B19412" s="1" t="s">
        <v>433</v>
      </c>
      <c r="C19412">
        <v>44.926699999999997</v>
      </c>
      <c r="D19412">
        <v>-123.4919</v>
      </c>
      <c r="E19412" s="1" t="s">
        <v>18</v>
      </c>
      <c r="F19412" t="s">
        <v>4418</v>
      </c>
      <c r="G19412">
        <v>0</v>
      </c>
      <c r="H19412">
        <v>0</v>
      </c>
      <c r="I19412">
        <v>0</v>
      </c>
    </row>
    <row r="19413" spans="1:9" hidden="1" x14ac:dyDescent="0.3">
      <c r="A19413" s="1" t="s">
        <v>159</v>
      </c>
      <c r="B19413" s="1" t="s">
        <v>433</v>
      </c>
      <c r="C19413">
        <v>44.926699999999997</v>
      </c>
      <c r="D19413">
        <v>-123.4919</v>
      </c>
      <c r="E19413" s="1" t="s">
        <v>19</v>
      </c>
      <c r="F19413" t="s">
        <v>4653</v>
      </c>
      <c r="G19413">
        <v>0</v>
      </c>
      <c r="H19413">
        <v>0</v>
      </c>
      <c r="I19413">
        <v>0</v>
      </c>
    </row>
    <row r="19414" spans="1:9" hidden="1" x14ac:dyDescent="0.3">
      <c r="A19414" s="1" t="s">
        <v>159</v>
      </c>
      <c r="B19414" s="1" t="s">
        <v>433</v>
      </c>
      <c r="C19414">
        <v>44.926699999999997</v>
      </c>
      <c r="D19414">
        <v>-123.4919</v>
      </c>
      <c r="E19414" s="1" t="s">
        <v>20</v>
      </c>
      <c r="F19414" t="s">
        <v>4888</v>
      </c>
      <c r="G19414">
        <v>0</v>
      </c>
      <c r="H19414">
        <v>0</v>
      </c>
      <c r="I19414">
        <v>0</v>
      </c>
    </row>
    <row r="19415" spans="1:9" hidden="1" x14ac:dyDescent="0.3">
      <c r="A19415" s="1" t="s">
        <v>159</v>
      </c>
      <c r="B19415" s="1" t="s">
        <v>433</v>
      </c>
      <c r="C19415">
        <v>44.926699999999997</v>
      </c>
      <c r="D19415">
        <v>-123.4919</v>
      </c>
      <c r="E19415" s="1" t="s">
        <v>21</v>
      </c>
      <c r="F19415" t="s">
        <v>5123</v>
      </c>
      <c r="G19415">
        <v>0</v>
      </c>
      <c r="H19415">
        <v>0</v>
      </c>
      <c r="I19415">
        <v>0</v>
      </c>
    </row>
    <row r="19416" spans="1:9" hidden="1" x14ac:dyDescent="0.3">
      <c r="A19416" s="1" t="s">
        <v>159</v>
      </c>
      <c r="B19416" s="1" t="s">
        <v>433</v>
      </c>
      <c r="C19416">
        <v>44.926699999999997</v>
      </c>
      <c r="D19416">
        <v>-123.4919</v>
      </c>
      <c r="E19416" s="1" t="s">
        <v>22</v>
      </c>
      <c r="F19416" t="s">
        <v>5358</v>
      </c>
      <c r="G19416">
        <v>0</v>
      </c>
      <c r="H19416">
        <v>0</v>
      </c>
      <c r="I19416">
        <v>0</v>
      </c>
    </row>
    <row r="19417" spans="1:9" hidden="1" x14ac:dyDescent="0.3">
      <c r="A19417" s="1" t="s">
        <v>159</v>
      </c>
      <c r="B19417" s="1" t="s">
        <v>433</v>
      </c>
      <c r="C19417">
        <v>44.926699999999997</v>
      </c>
      <c r="D19417">
        <v>-123.4919</v>
      </c>
      <c r="E19417" s="1" t="s">
        <v>23</v>
      </c>
      <c r="F19417" t="s">
        <v>5593</v>
      </c>
      <c r="G19417">
        <v>0</v>
      </c>
      <c r="H19417">
        <v>0</v>
      </c>
      <c r="I19417">
        <v>0</v>
      </c>
    </row>
    <row r="19418" spans="1:9" hidden="1" x14ac:dyDescent="0.3">
      <c r="A19418" s="1" t="s">
        <v>159</v>
      </c>
      <c r="B19418" s="1" t="s">
        <v>433</v>
      </c>
      <c r="C19418">
        <v>44.926699999999997</v>
      </c>
      <c r="D19418">
        <v>-123.4919</v>
      </c>
      <c r="E19418" s="1" t="s">
        <v>24</v>
      </c>
      <c r="F19418" t="s">
        <v>5827</v>
      </c>
      <c r="G19418">
        <v>0</v>
      </c>
      <c r="H19418">
        <v>0</v>
      </c>
      <c r="I19418">
        <v>0</v>
      </c>
    </row>
    <row r="19419" spans="1:9" hidden="1" x14ac:dyDescent="0.3">
      <c r="A19419" s="1" t="s">
        <v>159</v>
      </c>
      <c r="B19419" s="1" t="s">
        <v>433</v>
      </c>
      <c r="C19419">
        <v>44.926699999999997</v>
      </c>
      <c r="D19419">
        <v>-123.4919</v>
      </c>
      <c r="E19419" s="1" t="s">
        <v>25</v>
      </c>
      <c r="F19419" t="s">
        <v>6061</v>
      </c>
      <c r="G19419">
        <v>0</v>
      </c>
      <c r="H19419">
        <v>0</v>
      </c>
      <c r="I19419">
        <v>0</v>
      </c>
    </row>
    <row r="19420" spans="1:9" hidden="1" x14ac:dyDescent="0.3">
      <c r="A19420" s="1" t="s">
        <v>159</v>
      </c>
      <c r="B19420" s="1" t="s">
        <v>433</v>
      </c>
      <c r="C19420">
        <v>44.926699999999997</v>
      </c>
      <c r="D19420">
        <v>-123.4919</v>
      </c>
      <c r="E19420" s="1" t="s">
        <v>26</v>
      </c>
      <c r="F19420" t="s">
        <v>6295</v>
      </c>
      <c r="G19420">
        <v>0</v>
      </c>
      <c r="H19420">
        <v>0</v>
      </c>
      <c r="I19420">
        <v>0</v>
      </c>
    </row>
    <row r="19421" spans="1:9" hidden="1" x14ac:dyDescent="0.3">
      <c r="A19421" s="1" t="s">
        <v>159</v>
      </c>
      <c r="B19421" s="1" t="s">
        <v>433</v>
      </c>
      <c r="C19421">
        <v>44.926699999999997</v>
      </c>
      <c r="D19421">
        <v>-123.4919</v>
      </c>
      <c r="E19421" s="1" t="s">
        <v>27</v>
      </c>
      <c r="F19421" t="s">
        <v>6529</v>
      </c>
      <c r="G19421">
        <v>0</v>
      </c>
      <c r="H19421">
        <v>0</v>
      </c>
      <c r="I19421">
        <v>0</v>
      </c>
    </row>
    <row r="19422" spans="1:9" hidden="1" x14ac:dyDescent="0.3">
      <c r="A19422" s="1" t="s">
        <v>159</v>
      </c>
      <c r="B19422" s="1" t="s">
        <v>433</v>
      </c>
      <c r="C19422">
        <v>44.926699999999997</v>
      </c>
      <c r="D19422">
        <v>-123.4919</v>
      </c>
      <c r="E19422" s="1" t="s">
        <v>28</v>
      </c>
      <c r="F19422" t="s">
        <v>6763</v>
      </c>
      <c r="G19422">
        <v>0</v>
      </c>
      <c r="H19422">
        <v>0</v>
      </c>
      <c r="I19422">
        <v>0</v>
      </c>
    </row>
    <row r="19423" spans="1:9" hidden="1" x14ac:dyDescent="0.3">
      <c r="A19423" s="1" t="s">
        <v>159</v>
      </c>
      <c r="B19423" s="1" t="s">
        <v>433</v>
      </c>
      <c r="C19423">
        <v>44.926699999999997</v>
      </c>
      <c r="D19423">
        <v>-123.4919</v>
      </c>
      <c r="E19423" s="1" t="s">
        <v>29</v>
      </c>
      <c r="F19423" t="s">
        <v>6997</v>
      </c>
      <c r="G19423">
        <v>0</v>
      </c>
      <c r="H19423">
        <v>0</v>
      </c>
      <c r="I19423">
        <v>0</v>
      </c>
    </row>
    <row r="19424" spans="1:9" hidden="1" x14ac:dyDescent="0.3">
      <c r="A19424" s="1" t="s">
        <v>159</v>
      </c>
      <c r="B19424" s="1" t="s">
        <v>433</v>
      </c>
      <c r="C19424">
        <v>44.926699999999997</v>
      </c>
      <c r="D19424">
        <v>-123.4919</v>
      </c>
      <c r="E19424" s="1" t="s">
        <v>30</v>
      </c>
      <c r="F19424" t="s">
        <v>7231</v>
      </c>
      <c r="G19424">
        <v>0</v>
      </c>
      <c r="H19424">
        <v>0</v>
      </c>
      <c r="I19424">
        <v>0</v>
      </c>
    </row>
    <row r="19425" spans="1:9" hidden="1" x14ac:dyDescent="0.3">
      <c r="A19425" s="1" t="s">
        <v>159</v>
      </c>
      <c r="B19425" s="1" t="s">
        <v>433</v>
      </c>
      <c r="C19425">
        <v>44.926699999999997</v>
      </c>
      <c r="D19425">
        <v>-123.4919</v>
      </c>
      <c r="E19425" s="1" t="s">
        <v>31</v>
      </c>
      <c r="F19425" t="s">
        <v>7465</v>
      </c>
      <c r="G19425">
        <v>0</v>
      </c>
      <c r="H19425">
        <v>0</v>
      </c>
      <c r="I19425">
        <v>0</v>
      </c>
    </row>
    <row r="19426" spans="1:9" hidden="1" x14ac:dyDescent="0.3">
      <c r="A19426" s="1" t="s">
        <v>159</v>
      </c>
      <c r="B19426" s="1" t="s">
        <v>433</v>
      </c>
      <c r="C19426">
        <v>44.926699999999997</v>
      </c>
      <c r="D19426">
        <v>-123.4919</v>
      </c>
      <c r="E19426" s="1" t="s">
        <v>32</v>
      </c>
      <c r="F19426" t="s">
        <v>7699</v>
      </c>
      <c r="G19426">
        <v>0</v>
      </c>
      <c r="H19426">
        <v>0</v>
      </c>
      <c r="I19426">
        <v>0</v>
      </c>
    </row>
    <row r="19427" spans="1:9" hidden="1" x14ac:dyDescent="0.3">
      <c r="A19427" s="1" t="s">
        <v>159</v>
      </c>
      <c r="B19427" s="1" t="s">
        <v>433</v>
      </c>
      <c r="C19427">
        <v>44.926699999999997</v>
      </c>
      <c r="D19427">
        <v>-123.4919</v>
      </c>
      <c r="E19427" s="1" t="s">
        <v>33</v>
      </c>
      <c r="F19427" t="s">
        <v>7933</v>
      </c>
      <c r="G19427">
        <v>0</v>
      </c>
      <c r="H19427">
        <v>0</v>
      </c>
      <c r="I19427">
        <v>0</v>
      </c>
    </row>
    <row r="19428" spans="1:9" hidden="1" x14ac:dyDescent="0.3">
      <c r="A19428" s="1" t="s">
        <v>159</v>
      </c>
      <c r="B19428" s="1" t="s">
        <v>433</v>
      </c>
      <c r="C19428">
        <v>44.926699999999997</v>
      </c>
      <c r="D19428">
        <v>-123.4919</v>
      </c>
      <c r="E19428" s="1" t="s">
        <v>34</v>
      </c>
      <c r="F19428" t="s">
        <v>8165</v>
      </c>
      <c r="G19428">
        <v>0</v>
      </c>
      <c r="H19428">
        <v>0</v>
      </c>
      <c r="I19428">
        <v>0</v>
      </c>
    </row>
    <row r="19429" spans="1:9" hidden="1" x14ac:dyDescent="0.3">
      <c r="A19429" s="1" t="s">
        <v>159</v>
      </c>
      <c r="B19429" s="1" t="s">
        <v>433</v>
      </c>
      <c r="C19429">
        <v>44.926699999999997</v>
      </c>
      <c r="D19429">
        <v>-123.4919</v>
      </c>
      <c r="E19429" s="1" t="s">
        <v>35</v>
      </c>
      <c r="F19429" t="s">
        <v>8397</v>
      </c>
      <c r="G19429">
        <v>0</v>
      </c>
      <c r="H19429">
        <v>0</v>
      </c>
      <c r="I19429">
        <v>0</v>
      </c>
    </row>
    <row r="19430" spans="1:9" hidden="1" x14ac:dyDescent="0.3">
      <c r="A19430" s="1" t="s">
        <v>159</v>
      </c>
      <c r="B19430" s="1" t="s">
        <v>433</v>
      </c>
      <c r="C19430">
        <v>44.926699999999997</v>
      </c>
      <c r="D19430">
        <v>-123.4919</v>
      </c>
      <c r="E19430" s="1" t="s">
        <v>36</v>
      </c>
      <c r="F19430" t="s">
        <v>8629</v>
      </c>
      <c r="G19430">
        <v>0</v>
      </c>
      <c r="H19430">
        <v>0</v>
      </c>
      <c r="I19430">
        <v>0</v>
      </c>
    </row>
    <row r="19431" spans="1:9" hidden="1" x14ac:dyDescent="0.3">
      <c r="A19431" s="1" t="s">
        <v>159</v>
      </c>
      <c r="B19431" s="1" t="s">
        <v>433</v>
      </c>
      <c r="C19431">
        <v>44.926699999999997</v>
      </c>
      <c r="D19431">
        <v>-123.4919</v>
      </c>
      <c r="E19431" s="1" t="s">
        <v>37</v>
      </c>
      <c r="F19431" t="s">
        <v>8860</v>
      </c>
      <c r="G19431">
        <v>0</v>
      </c>
      <c r="H19431">
        <v>0</v>
      </c>
      <c r="I19431">
        <v>0</v>
      </c>
    </row>
    <row r="19432" spans="1:9" hidden="1" x14ac:dyDescent="0.3">
      <c r="A19432" s="1" t="s">
        <v>159</v>
      </c>
      <c r="B19432" s="1" t="s">
        <v>433</v>
      </c>
      <c r="C19432">
        <v>44.926699999999997</v>
      </c>
      <c r="D19432">
        <v>-123.4919</v>
      </c>
      <c r="E19432" s="1" t="s">
        <v>38</v>
      </c>
      <c r="F19432" t="s">
        <v>9091</v>
      </c>
      <c r="G19432">
        <v>0</v>
      </c>
      <c r="H19432">
        <v>0</v>
      </c>
      <c r="I19432">
        <v>0</v>
      </c>
    </row>
    <row r="19433" spans="1:9" hidden="1" x14ac:dyDescent="0.3">
      <c r="A19433" s="1" t="s">
        <v>159</v>
      </c>
      <c r="B19433" s="1" t="s">
        <v>433</v>
      </c>
      <c r="C19433">
        <v>44.926699999999997</v>
      </c>
      <c r="D19433">
        <v>-123.4919</v>
      </c>
      <c r="E19433" s="1" t="s">
        <v>39</v>
      </c>
      <c r="F19433" t="s">
        <v>9322</v>
      </c>
      <c r="G19433">
        <v>0</v>
      </c>
      <c r="H19433">
        <v>0</v>
      </c>
      <c r="I19433">
        <v>0</v>
      </c>
    </row>
    <row r="19434" spans="1:9" hidden="1" x14ac:dyDescent="0.3">
      <c r="A19434" s="1" t="s">
        <v>159</v>
      </c>
      <c r="B19434" s="1" t="s">
        <v>433</v>
      </c>
      <c r="C19434">
        <v>44.926699999999997</v>
      </c>
      <c r="D19434">
        <v>-123.4919</v>
      </c>
      <c r="E19434" s="1" t="s">
        <v>40</v>
      </c>
      <c r="F19434" t="s">
        <v>9553</v>
      </c>
      <c r="G19434">
        <v>0</v>
      </c>
      <c r="H19434">
        <v>0</v>
      </c>
      <c r="I19434">
        <v>0</v>
      </c>
    </row>
    <row r="19435" spans="1:9" hidden="1" x14ac:dyDescent="0.3">
      <c r="A19435" s="1" t="s">
        <v>159</v>
      </c>
      <c r="B19435" s="1" t="s">
        <v>433</v>
      </c>
      <c r="C19435">
        <v>44.926699999999997</v>
      </c>
      <c r="D19435">
        <v>-123.4919</v>
      </c>
      <c r="E19435" s="1" t="s">
        <v>41</v>
      </c>
      <c r="F19435" t="s">
        <v>9784</v>
      </c>
      <c r="G19435">
        <v>0</v>
      </c>
      <c r="H19435">
        <v>0</v>
      </c>
      <c r="I19435">
        <v>0</v>
      </c>
    </row>
    <row r="19436" spans="1:9" hidden="1" x14ac:dyDescent="0.3">
      <c r="A19436" s="1" t="s">
        <v>159</v>
      </c>
      <c r="B19436" s="1" t="s">
        <v>433</v>
      </c>
      <c r="C19436">
        <v>44.926699999999997</v>
      </c>
      <c r="D19436">
        <v>-123.4919</v>
      </c>
      <c r="E19436" s="1" t="s">
        <v>42</v>
      </c>
      <c r="F19436" t="s">
        <v>10013</v>
      </c>
      <c r="G19436">
        <v>0</v>
      </c>
      <c r="H19436">
        <v>0</v>
      </c>
      <c r="I19436">
        <v>0</v>
      </c>
    </row>
    <row r="19437" spans="1:9" hidden="1" x14ac:dyDescent="0.3">
      <c r="A19437" s="1" t="s">
        <v>159</v>
      </c>
      <c r="B19437" s="1" t="s">
        <v>433</v>
      </c>
      <c r="C19437">
        <v>44.926699999999997</v>
      </c>
      <c r="D19437">
        <v>-123.4919</v>
      </c>
      <c r="E19437" s="1" t="s">
        <v>43</v>
      </c>
      <c r="F19437" t="s">
        <v>10241</v>
      </c>
      <c r="G19437">
        <v>0</v>
      </c>
      <c r="H19437">
        <v>0</v>
      </c>
      <c r="I19437">
        <v>0</v>
      </c>
    </row>
    <row r="19438" spans="1:9" hidden="1" x14ac:dyDescent="0.3">
      <c r="A19438" s="1" t="s">
        <v>159</v>
      </c>
      <c r="B19438" s="1" t="s">
        <v>433</v>
      </c>
      <c r="C19438">
        <v>44.926699999999997</v>
      </c>
      <c r="D19438">
        <v>-123.4919</v>
      </c>
      <c r="E19438" s="1" t="s">
        <v>44</v>
      </c>
      <c r="F19438" t="s">
        <v>10462</v>
      </c>
      <c r="G19438">
        <v>0</v>
      </c>
      <c r="H19438">
        <v>0</v>
      </c>
      <c r="I19438">
        <v>0</v>
      </c>
    </row>
    <row r="19439" spans="1:9" hidden="1" x14ac:dyDescent="0.3">
      <c r="A19439" s="1" t="s">
        <v>159</v>
      </c>
      <c r="B19439" s="1" t="s">
        <v>433</v>
      </c>
      <c r="C19439">
        <v>44.926699999999997</v>
      </c>
      <c r="D19439">
        <v>-123.4919</v>
      </c>
      <c r="E19439" s="1" t="s">
        <v>45</v>
      </c>
      <c r="F19439" t="s">
        <v>10678</v>
      </c>
      <c r="G19439">
        <v>0</v>
      </c>
      <c r="H19439">
        <v>0</v>
      </c>
      <c r="I19439">
        <v>0</v>
      </c>
    </row>
    <row r="19440" spans="1:9" hidden="1" x14ac:dyDescent="0.3">
      <c r="A19440" s="1" t="s">
        <v>159</v>
      </c>
      <c r="B19440" s="1" t="s">
        <v>433</v>
      </c>
      <c r="C19440">
        <v>44.926699999999997</v>
      </c>
      <c r="D19440">
        <v>-123.4919</v>
      </c>
      <c r="E19440" s="1" t="s">
        <v>46</v>
      </c>
      <c r="F19440" t="s">
        <v>10893</v>
      </c>
      <c r="G19440">
        <v>0</v>
      </c>
      <c r="H19440">
        <v>0</v>
      </c>
      <c r="I19440">
        <v>0</v>
      </c>
    </row>
    <row r="19441" spans="1:9" hidden="1" x14ac:dyDescent="0.3">
      <c r="A19441" s="1" t="s">
        <v>159</v>
      </c>
      <c r="B19441" s="1" t="s">
        <v>433</v>
      </c>
      <c r="C19441">
        <v>44.926699999999997</v>
      </c>
      <c r="D19441">
        <v>-123.4919</v>
      </c>
      <c r="E19441" s="1" t="s">
        <v>47</v>
      </c>
      <c r="F19441" t="s">
        <v>11099</v>
      </c>
      <c r="G19441">
        <v>0</v>
      </c>
      <c r="H19441">
        <v>0</v>
      </c>
      <c r="I19441">
        <v>0</v>
      </c>
    </row>
    <row r="19442" spans="1:9" hidden="1" x14ac:dyDescent="0.3">
      <c r="A19442" s="1" t="s">
        <v>159</v>
      </c>
      <c r="B19442" s="1" t="s">
        <v>433</v>
      </c>
      <c r="C19442">
        <v>44.926699999999997</v>
      </c>
      <c r="D19442">
        <v>-123.4919</v>
      </c>
      <c r="E19442" s="1" t="s">
        <v>48</v>
      </c>
      <c r="F19442" t="s">
        <v>11888</v>
      </c>
      <c r="G19442">
        <v>0</v>
      </c>
      <c r="H19442">
        <v>0</v>
      </c>
      <c r="I19442">
        <v>0</v>
      </c>
    </row>
    <row r="19443" spans="1:9" hidden="1" x14ac:dyDescent="0.3">
      <c r="A19443" s="1" t="s">
        <v>159</v>
      </c>
      <c r="B19443" s="1" t="s">
        <v>433</v>
      </c>
      <c r="C19443">
        <v>44.926699999999997</v>
      </c>
      <c r="D19443">
        <v>-123.4919</v>
      </c>
      <c r="E19443" s="1" t="s">
        <v>49</v>
      </c>
      <c r="F19443" t="s">
        <v>12060</v>
      </c>
      <c r="G19443">
        <v>0</v>
      </c>
      <c r="H19443">
        <v>0</v>
      </c>
      <c r="I19443">
        <v>0</v>
      </c>
    </row>
    <row r="19444" spans="1:9" hidden="1" x14ac:dyDescent="0.3">
      <c r="A19444" s="1" t="s">
        <v>159</v>
      </c>
      <c r="B19444" s="1" t="s">
        <v>433</v>
      </c>
      <c r="C19444">
        <v>44.926699999999997</v>
      </c>
      <c r="D19444">
        <v>-123.4919</v>
      </c>
      <c r="E19444" s="1" t="s">
        <v>50</v>
      </c>
      <c r="F19444" t="s">
        <v>12209</v>
      </c>
      <c r="G19444">
        <v>0</v>
      </c>
      <c r="H19444">
        <v>0</v>
      </c>
      <c r="I19444">
        <v>0</v>
      </c>
    </row>
    <row r="19445" spans="1:9" hidden="1" x14ac:dyDescent="0.3">
      <c r="A19445" s="1" t="s">
        <v>159</v>
      </c>
      <c r="B19445" s="1" t="s">
        <v>433</v>
      </c>
      <c r="C19445">
        <v>44.926699999999997</v>
      </c>
      <c r="D19445">
        <v>-123.4919</v>
      </c>
      <c r="E19445" s="1" t="s">
        <v>51</v>
      </c>
      <c r="F19445" t="s">
        <v>12348</v>
      </c>
      <c r="G19445">
        <v>0</v>
      </c>
      <c r="H19445">
        <v>0</v>
      </c>
      <c r="I19445">
        <v>0</v>
      </c>
    </row>
    <row r="19446" spans="1:9" hidden="1" x14ac:dyDescent="0.3">
      <c r="A19446" s="1" t="s">
        <v>159</v>
      </c>
      <c r="B19446" s="1" t="s">
        <v>433</v>
      </c>
      <c r="C19446">
        <v>44.926699999999997</v>
      </c>
      <c r="D19446">
        <v>-123.4919</v>
      </c>
      <c r="E19446" s="1" t="s">
        <v>52</v>
      </c>
      <c r="F19446" t="s">
        <v>11303</v>
      </c>
      <c r="G19446">
        <v>0</v>
      </c>
      <c r="H19446">
        <v>0</v>
      </c>
      <c r="I19446">
        <v>0</v>
      </c>
    </row>
    <row r="19447" spans="1:9" hidden="1" x14ac:dyDescent="0.3">
      <c r="A19447" s="1" t="s">
        <v>159</v>
      </c>
      <c r="B19447" s="1" t="s">
        <v>433</v>
      </c>
      <c r="C19447">
        <v>44.926699999999997</v>
      </c>
      <c r="D19447">
        <v>-123.4919</v>
      </c>
      <c r="E19447" s="1" t="s">
        <v>53</v>
      </c>
      <c r="F19447" t="s">
        <v>11501</v>
      </c>
      <c r="G19447">
        <v>0</v>
      </c>
      <c r="H19447">
        <v>0</v>
      </c>
      <c r="I19447">
        <v>0</v>
      </c>
    </row>
    <row r="19448" spans="1:9" hidden="1" x14ac:dyDescent="0.3">
      <c r="A19448" s="1" t="s">
        <v>159</v>
      </c>
      <c r="B19448" s="1" t="s">
        <v>433</v>
      </c>
      <c r="C19448">
        <v>44.926699999999997</v>
      </c>
      <c r="D19448">
        <v>-123.4919</v>
      </c>
      <c r="E19448" s="1" t="s">
        <v>54</v>
      </c>
      <c r="F19448" t="s">
        <v>11696</v>
      </c>
      <c r="G19448">
        <v>0</v>
      </c>
      <c r="H19448">
        <v>0</v>
      </c>
      <c r="I19448">
        <v>0</v>
      </c>
    </row>
    <row r="19449" spans="1:9" hidden="1" x14ac:dyDescent="0.3">
      <c r="A19449" s="1" t="s">
        <v>159</v>
      </c>
      <c r="B19449" s="1" t="s">
        <v>433</v>
      </c>
      <c r="C19449">
        <v>44.926699999999997</v>
      </c>
      <c r="D19449">
        <v>-123.4919</v>
      </c>
      <c r="E19449" s="1" t="s">
        <v>21548</v>
      </c>
      <c r="F19449" t="s">
        <v>21922</v>
      </c>
      <c r="G19449">
        <v>0</v>
      </c>
      <c r="H19449">
        <v>0</v>
      </c>
      <c r="I19449">
        <v>0</v>
      </c>
    </row>
    <row r="19450" spans="1:9" hidden="1" x14ac:dyDescent="0.3">
      <c r="A19450" s="1" t="s">
        <v>159</v>
      </c>
      <c r="B19450" s="1" t="s">
        <v>434</v>
      </c>
      <c r="C19450">
        <v>43.832500000000003</v>
      </c>
      <c r="D19450">
        <v>-121.2617</v>
      </c>
      <c r="E19450" s="1" t="s">
        <v>4</v>
      </c>
      <c r="F19450" t="s">
        <v>1091</v>
      </c>
      <c r="G19450">
        <v>0</v>
      </c>
      <c r="H19450">
        <v>0</v>
      </c>
      <c r="I19450">
        <v>0</v>
      </c>
    </row>
    <row r="19451" spans="1:9" hidden="1" x14ac:dyDescent="0.3">
      <c r="A19451" s="1" t="s">
        <v>159</v>
      </c>
      <c r="B19451" s="1" t="s">
        <v>434</v>
      </c>
      <c r="C19451">
        <v>43.832500000000003</v>
      </c>
      <c r="D19451">
        <v>-121.2617</v>
      </c>
      <c r="E19451" s="1" t="s">
        <v>5</v>
      </c>
      <c r="F19451" t="s">
        <v>1333</v>
      </c>
      <c r="G19451">
        <v>0</v>
      </c>
      <c r="H19451">
        <v>0</v>
      </c>
      <c r="I19451">
        <v>0</v>
      </c>
    </row>
    <row r="19452" spans="1:9" hidden="1" x14ac:dyDescent="0.3">
      <c r="A19452" s="1" t="s">
        <v>159</v>
      </c>
      <c r="B19452" s="1" t="s">
        <v>434</v>
      </c>
      <c r="C19452">
        <v>43.832500000000003</v>
      </c>
      <c r="D19452">
        <v>-121.2617</v>
      </c>
      <c r="E19452" s="1" t="s">
        <v>6</v>
      </c>
      <c r="F19452" t="s">
        <v>1574</v>
      </c>
      <c r="G19452">
        <v>0</v>
      </c>
      <c r="H19452">
        <v>0</v>
      </c>
      <c r="I19452">
        <v>0</v>
      </c>
    </row>
    <row r="19453" spans="1:9" hidden="1" x14ac:dyDescent="0.3">
      <c r="A19453" s="1" t="s">
        <v>159</v>
      </c>
      <c r="B19453" s="1" t="s">
        <v>434</v>
      </c>
      <c r="C19453">
        <v>43.832500000000003</v>
      </c>
      <c r="D19453">
        <v>-121.2617</v>
      </c>
      <c r="E19453" s="1" t="s">
        <v>7</v>
      </c>
      <c r="F19453" t="s">
        <v>1815</v>
      </c>
      <c r="G19453">
        <v>0</v>
      </c>
      <c r="H19453">
        <v>0</v>
      </c>
      <c r="I19453">
        <v>0</v>
      </c>
    </row>
    <row r="19454" spans="1:9" hidden="1" x14ac:dyDescent="0.3">
      <c r="A19454" s="1" t="s">
        <v>159</v>
      </c>
      <c r="B19454" s="1" t="s">
        <v>434</v>
      </c>
      <c r="C19454">
        <v>43.832500000000003</v>
      </c>
      <c r="D19454">
        <v>-121.2617</v>
      </c>
      <c r="E19454" s="1" t="s">
        <v>8</v>
      </c>
      <c r="F19454" t="s">
        <v>2053</v>
      </c>
      <c r="G19454">
        <v>0</v>
      </c>
      <c r="H19454">
        <v>0</v>
      </c>
      <c r="I19454">
        <v>0</v>
      </c>
    </row>
    <row r="19455" spans="1:9" hidden="1" x14ac:dyDescent="0.3">
      <c r="A19455" s="1" t="s">
        <v>159</v>
      </c>
      <c r="B19455" s="1" t="s">
        <v>434</v>
      </c>
      <c r="C19455">
        <v>43.832500000000003</v>
      </c>
      <c r="D19455">
        <v>-121.2617</v>
      </c>
      <c r="E19455" s="1" t="s">
        <v>9</v>
      </c>
      <c r="F19455" t="s">
        <v>2291</v>
      </c>
      <c r="G19455">
        <v>0</v>
      </c>
      <c r="H19455">
        <v>0</v>
      </c>
      <c r="I19455">
        <v>0</v>
      </c>
    </row>
    <row r="19456" spans="1:9" hidden="1" x14ac:dyDescent="0.3">
      <c r="A19456" s="1" t="s">
        <v>159</v>
      </c>
      <c r="B19456" s="1" t="s">
        <v>434</v>
      </c>
      <c r="C19456">
        <v>43.832500000000003</v>
      </c>
      <c r="D19456">
        <v>-121.2617</v>
      </c>
      <c r="E19456" s="1" t="s">
        <v>10</v>
      </c>
      <c r="F19456" t="s">
        <v>2529</v>
      </c>
      <c r="G19456">
        <v>0</v>
      </c>
      <c r="H19456">
        <v>0</v>
      </c>
      <c r="I19456">
        <v>0</v>
      </c>
    </row>
    <row r="19457" spans="1:9" hidden="1" x14ac:dyDescent="0.3">
      <c r="A19457" s="1" t="s">
        <v>159</v>
      </c>
      <c r="B19457" s="1" t="s">
        <v>434</v>
      </c>
      <c r="C19457">
        <v>43.832500000000003</v>
      </c>
      <c r="D19457">
        <v>-121.2617</v>
      </c>
      <c r="E19457" s="1" t="s">
        <v>11</v>
      </c>
      <c r="F19457" t="s">
        <v>2767</v>
      </c>
      <c r="G19457">
        <v>0</v>
      </c>
      <c r="H19457">
        <v>0</v>
      </c>
      <c r="I19457">
        <v>0</v>
      </c>
    </row>
    <row r="19458" spans="1:9" hidden="1" x14ac:dyDescent="0.3">
      <c r="A19458" s="1" t="s">
        <v>159</v>
      </c>
      <c r="B19458" s="1" t="s">
        <v>434</v>
      </c>
      <c r="C19458">
        <v>43.832500000000003</v>
      </c>
      <c r="D19458">
        <v>-121.2617</v>
      </c>
      <c r="E19458" s="1" t="s">
        <v>12</v>
      </c>
      <c r="F19458" t="s">
        <v>3005</v>
      </c>
      <c r="G19458">
        <v>0</v>
      </c>
      <c r="H19458">
        <v>0</v>
      </c>
      <c r="I19458">
        <v>0</v>
      </c>
    </row>
    <row r="19459" spans="1:9" hidden="1" x14ac:dyDescent="0.3">
      <c r="A19459" s="1" t="s">
        <v>159</v>
      </c>
      <c r="B19459" s="1" t="s">
        <v>434</v>
      </c>
      <c r="C19459">
        <v>43.832500000000003</v>
      </c>
      <c r="D19459">
        <v>-121.2617</v>
      </c>
      <c r="E19459" s="1" t="s">
        <v>13</v>
      </c>
      <c r="F19459" t="s">
        <v>3242</v>
      </c>
      <c r="G19459">
        <v>0</v>
      </c>
      <c r="H19459">
        <v>0</v>
      </c>
      <c r="I19459">
        <v>0</v>
      </c>
    </row>
    <row r="19460" spans="1:9" hidden="1" x14ac:dyDescent="0.3">
      <c r="A19460" s="1" t="s">
        <v>159</v>
      </c>
      <c r="B19460" s="1" t="s">
        <v>434</v>
      </c>
      <c r="C19460">
        <v>43.832500000000003</v>
      </c>
      <c r="D19460">
        <v>-121.2617</v>
      </c>
      <c r="E19460" s="1" t="s">
        <v>14</v>
      </c>
      <c r="F19460" t="s">
        <v>3478</v>
      </c>
      <c r="G19460">
        <v>0</v>
      </c>
      <c r="H19460">
        <v>0</v>
      </c>
      <c r="I19460">
        <v>0</v>
      </c>
    </row>
    <row r="19461" spans="1:9" hidden="1" x14ac:dyDescent="0.3">
      <c r="A19461" s="1" t="s">
        <v>159</v>
      </c>
      <c r="B19461" s="1" t="s">
        <v>434</v>
      </c>
      <c r="C19461">
        <v>43.832500000000003</v>
      </c>
      <c r="D19461">
        <v>-121.2617</v>
      </c>
      <c r="E19461" s="1" t="s">
        <v>15</v>
      </c>
      <c r="F19461" t="s">
        <v>3714</v>
      </c>
      <c r="G19461">
        <v>0</v>
      </c>
      <c r="H19461">
        <v>0</v>
      </c>
      <c r="I19461">
        <v>0</v>
      </c>
    </row>
    <row r="19462" spans="1:9" hidden="1" x14ac:dyDescent="0.3">
      <c r="A19462" s="1" t="s">
        <v>159</v>
      </c>
      <c r="B19462" s="1" t="s">
        <v>434</v>
      </c>
      <c r="C19462">
        <v>43.832500000000003</v>
      </c>
      <c r="D19462">
        <v>-121.2617</v>
      </c>
      <c r="E19462" s="1" t="s">
        <v>16</v>
      </c>
      <c r="F19462" t="s">
        <v>3949</v>
      </c>
      <c r="G19462">
        <v>0</v>
      </c>
      <c r="H19462">
        <v>0</v>
      </c>
      <c r="I19462">
        <v>0</v>
      </c>
    </row>
    <row r="19463" spans="1:9" hidden="1" x14ac:dyDescent="0.3">
      <c r="A19463" s="1" t="s">
        <v>159</v>
      </c>
      <c r="B19463" s="1" t="s">
        <v>434</v>
      </c>
      <c r="C19463">
        <v>43.832500000000003</v>
      </c>
      <c r="D19463">
        <v>-121.2617</v>
      </c>
      <c r="E19463" s="1" t="s">
        <v>17</v>
      </c>
      <c r="F19463" t="s">
        <v>4184</v>
      </c>
      <c r="G19463">
        <v>0</v>
      </c>
      <c r="H19463">
        <v>0</v>
      </c>
      <c r="I19463">
        <v>0</v>
      </c>
    </row>
    <row r="19464" spans="1:9" hidden="1" x14ac:dyDescent="0.3">
      <c r="A19464" s="1" t="s">
        <v>159</v>
      </c>
      <c r="B19464" s="1" t="s">
        <v>434</v>
      </c>
      <c r="C19464">
        <v>43.832500000000003</v>
      </c>
      <c r="D19464">
        <v>-121.2617</v>
      </c>
      <c r="E19464" s="1" t="s">
        <v>18</v>
      </c>
      <c r="F19464" t="s">
        <v>4419</v>
      </c>
      <c r="G19464">
        <v>0</v>
      </c>
      <c r="H19464">
        <v>0</v>
      </c>
      <c r="I19464">
        <v>0</v>
      </c>
    </row>
    <row r="19465" spans="1:9" hidden="1" x14ac:dyDescent="0.3">
      <c r="A19465" s="1" t="s">
        <v>159</v>
      </c>
      <c r="B19465" s="1" t="s">
        <v>434</v>
      </c>
      <c r="C19465">
        <v>43.832500000000003</v>
      </c>
      <c r="D19465">
        <v>-121.2617</v>
      </c>
      <c r="E19465" s="1" t="s">
        <v>19</v>
      </c>
      <c r="F19465" t="s">
        <v>4654</v>
      </c>
      <c r="G19465">
        <v>0</v>
      </c>
      <c r="H19465">
        <v>0</v>
      </c>
      <c r="I19465">
        <v>0</v>
      </c>
    </row>
    <row r="19466" spans="1:9" hidden="1" x14ac:dyDescent="0.3">
      <c r="A19466" s="1" t="s">
        <v>159</v>
      </c>
      <c r="B19466" s="1" t="s">
        <v>434</v>
      </c>
      <c r="C19466">
        <v>43.832500000000003</v>
      </c>
      <c r="D19466">
        <v>-121.2617</v>
      </c>
      <c r="E19466" s="1" t="s">
        <v>20</v>
      </c>
      <c r="F19466" t="s">
        <v>4889</v>
      </c>
      <c r="G19466">
        <v>0</v>
      </c>
      <c r="H19466">
        <v>0</v>
      </c>
      <c r="I19466">
        <v>0</v>
      </c>
    </row>
    <row r="19467" spans="1:9" hidden="1" x14ac:dyDescent="0.3">
      <c r="A19467" s="1" t="s">
        <v>159</v>
      </c>
      <c r="B19467" s="1" t="s">
        <v>434</v>
      </c>
      <c r="C19467">
        <v>43.832500000000003</v>
      </c>
      <c r="D19467">
        <v>-121.2617</v>
      </c>
      <c r="E19467" s="1" t="s">
        <v>21</v>
      </c>
      <c r="F19467" t="s">
        <v>5124</v>
      </c>
      <c r="G19467">
        <v>0</v>
      </c>
      <c r="H19467">
        <v>0</v>
      </c>
      <c r="I19467">
        <v>0</v>
      </c>
    </row>
    <row r="19468" spans="1:9" hidden="1" x14ac:dyDescent="0.3">
      <c r="A19468" s="1" t="s">
        <v>159</v>
      </c>
      <c r="B19468" s="1" t="s">
        <v>434</v>
      </c>
      <c r="C19468">
        <v>43.832500000000003</v>
      </c>
      <c r="D19468">
        <v>-121.2617</v>
      </c>
      <c r="E19468" s="1" t="s">
        <v>22</v>
      </c>
      <c r="F19468" t="s">
        <v>5359</v>
      </c>
      <c r="G19468">
        <v>0</v>
      </c>
      <c r="H19468">
        <v>0</v>
      </c>
      <c r="I19468">
        <v>0</v>
      </c>
    </row>
    <row r="19469" spans="1:9" hidden="1" x14ac:dyDescent="0.3">
      <c r="A19469" s="1" t="s">
        <v>159</v>
      </c>
      <c r="B19469" s="1" t="s">
        <v>434</v>
      </c>
      <c r="C19469">
        <v>43.832500000000003</v>
      </c>
      <c r="D19469">
        <v>-121.2617</v>
      </c>
      <c r="E19469" s="1" t="s">
        <v>23</v>
      </c>
      <c r="F19469" t="s">
        <v>5594</v>
      </c>
      <c r="G19469">
        <v>0</v>
      </c>
      <c r="H19469">
        <v>0</v>
      </c>
      <c r="I19469">
        <v>0</v>
      </c>
    </row>
    <row r="19470" spans="1:9" hidden="1" x14ac:dyDescent="0.3">
      <c r="A19470" s="1" t="s">
        <v>159</v>
      </c>
      <c r="B19470" s="1" t="s">
        <v>434</v>
      </c>
      <c r="C19470">
        <v>43.832500000000003</v>
      </c>
      <c r="D19470">
        <v>-121.2617</v>
      </c>
      <c r="E19470" s="1" t="s">
        <v>24</v>
      </c>
      <c r="F19470" t="s">
        <v>5828</v>
      </c>
      <c r="G19470">
        <v>0</v>
      </c>
      <c r="H19470">
        <v>0</v>
      </c>
      <c r="I19470">
        <v>0</v>
      </c>
    </row>
    <row r="19471" spans="1:9" hidden="1" x14ac:dyDescent="0.3">
      <c r="A19471" s="1" t="s">
        <v>159</v>
      </c>
      <c r="B19471" s="1" t="s">
        <v>434</v>
      </c>
      <c r="C19471">
        <v>43.832500000000003</v>
      </c>
      <c r="D19471">
        <v>-121.2617</v>
      </c>
      <c r="E19471" s="1" t="s">
        <v>25</v>
      </c>
      <c r="F19471" t="s">
        <v>6062</v>
      </c>
      <c r="G19471">
        <v>0</v>
      </c>
      <c r="H19471">
        <v>0</v>
      </c>
      <c r="I19471">
        <v>0</v>
      </c>
    </row>
    <row r="19472" spans="1:9" hidden="1" x14ac:dyDescent="0.3">
      <c r="A19472" s="1" t="s">
        <v>159</v>
      </c>
      <c r="B19472" s="1" t="s">
        <v>434</v>
      </c>
      <c r="C19472">
        <v>43.832500000000003</v>
      </c>
      <c r="D19472">
        <v>-121.2617</v>
      </c>
      <c r="E19472" s="1" t="s">
        <v>26</v>
      </c>
      <c r="F19472" t="s">
        <v>6296</v>
      </c>
      <c r="G19472">
        <v>0</v>
      </c>
      <c r="H19472">
        <v>0</v>
      </c>
      <c r="I19472">
        <v>0</v>
      </c>
    </row>
    <row r="19473" spans="1:9" hidden="1" x14ac:dyDescent="0.3">
      <c r="A19473" s="1" t="s">
        <v>159</v>
      </c>
      <c r="B19473" s="1" t="s">
        <v>434</v>
      </c>
      <c r="C19473">
        <v>43.832500000000003</v>
      </c>
      <c r="D19473">
        <v>-121.2617</v>
      </c>
      <c r="E19473" s="1" t="s">
        <v>27</v>
      </c>
      <c r="F19473" t="s">
        <v>6530</v>
      </c>
      <c r="G19473">
        <v>0</v>
      </c>
      <c r="H19473">
        <v>0</v>
      </c>
      <c r="I19473">
        <v>0</v>
      </c>
    </row>
    <row r="19474" spans="1:9" hidden="1" x14ac:dyDescent="0.3">
      <c r="A19474" s="1" t="s">
        <v>159</v>
      </c>
      <c r="B19474" s="1" t="s">
        <v>434</v>
      </c>
      <c r="C19474">
        <v>43.832500000000003</v>
      </c>
      <c r="D19474">
        <v>-121.2617</v>
      </c>
      <c r="E19474" s="1" t="s">
        <v>28</v>
      </c>
      <c r="F19474" t="s">
        <v>6764</v>
      </c>
      <c r="G19474">
        <v>0</v>
      </c>
      <c r="H19474">
        <v>0</v>
      </c>
      <c r="I19474">
        <v>0</v>
      </c>
    </row>
    <row r="19475" spans="1:9" hidden="1" x14ac:dyDescent="0.3">
      <c r="A19475" s="1" t="s">
        <v>159</v>
      </c>
      <c r="B19475" s="1" t="s">
        <v>434</v>
      </c>
      <c r="C19475">
        <v>43.832500000000003</v>
      </c>
      <c r="D19475">
        <v>-121.2617</v>
      </c>
      <c r="E19475" s="1" t="s">
        <v>29</v>
      </c>
      <c r="F19475" t="s">
        <v>6998</v>
      </c>
      <c r="G19475">
        <v>0</v>
      </c>
      <c r="H19475">
        <v>0</v>
      </c>
      <c r="I19475">
        <v>0</v>
      </c>
    </row>
    <row r="19476" spans="1:9" hidden="1" x14ac:dyDescent="0.3">
      <c r="A19476" s="1" t="s">
        <v>159</v>
      </c>
      <c r="B19476" s="1" t="s">
        <v>434</v>
      </c>
      <c r="C19476">
        <v>43.832500000000003</v>
      </c>
      <c r="D19476">
        <v>-121.2617</v>
      </c>
      <c r="E19476" s="1" t="s">
        <v>30</v>
      </c>
      <c r="F19476" t="s">
        <v>7232</v>
      </c>
      <c r="G19476">
        <v>0</v>
      </c>
      <c r="H19476">
        <v>0</v>
      </c>
      <c r="I19476">
        <v>0</v>
      </c>
    </row>
    <row r="19477" spans="1:9" hidden="1" x14ac:dyDescent="0.3">
      <c r="A19477" s="1" t="s">
        <v>159</v>
      </c>
      <c r="B19477" s="1" t="s">
        <v>434</v>
      </c>
      <c r="C19477">
        <v>43.832500000000003</v>
      </c>
      <c r="D19477">
        <v>-121.2617</v>
      </c>
      <c r="E19477" s="1" t="s">
        <v>31</v>
      </c>
      <c r="F19477" t="s">
        <v>7466</v>
      </c>
      <c r="G19477">
        <v>0</v>
      </c>
      <c r="H19477">
        <v>0</v>
      </c>
      <c r="I19477">
        <v>0</v>
      </c>
    </row>
    <row r="19478" spans="1:9" hidden="1" x14ac:dyDescent="0.3">
      <c r="A19478" s="1" t="s">
        <v>159</v>
      </c>
      <c r="B19478" s="1" t="s">
        <v>434</v>
      </c>
      <c r="C19478">
        <v>43.832500000000003</v>
      </c>
      <c r="D19478">
        <v>-121.2617</v>
      </c>
      <c r="E19478" s="1" t="s">
        <v>32</v>
      </c>
      <c r="F19478" t="s">
        <v>7700</v>
      </c>
      <c r="G19478">
        <v>0</v>
      </c>
      <c r="H19478">
        <v>0</v>
      </c>
      <c r="I19478">
        <v>0</v>
      </c>
    </row>
    <row r="19479" spans="1:9" hidden="1" x14ac:dyDescent="0.3">
      <c r="A19479" s="1" t="s">
        <v>159</v>
      </c>
      <c r="B19479" s="1" t="s">
        <v>434</v>
      </c>
      <c r="C19479">
        <v>43.832500000000003</v>
      </c>
      <c r="D19479">
        <v>-121.2617</v>
      </c>
      <c r="E19479" s="1" t="s">
        <v>33</v>
      </c>
      <c r="F19479" t="s">
        <v>7934</v>
      </c>
      <c r="G19479">
        <v>0</v>
      </c>
      <c r="H19479">
        <v>0</v>
      </c>
      <c r="I19479">
        <v>0</v>
      </c>
    </row>
    <row r="19480" spans="1:9" hidden="1" x14ac:dyDescent="0.3">
      <c r="A19480" s="1" t="s">
        <v>159</v>
      </c>
      <c r="B19480" s="1" t="s">
        <v>434</v>
      </c>
      <c r="C19480">
        <v>43.832500000000003</v>
      </c>
      <c r="D19480">
        <v>-121.2617</v>
      </c>
      <c r="E19480" s="1" t="s">
        <v>34</v>
      </c>
      <c r="F19480" t="s">
        <v>8166</v>
      </c>
      <c r="G19480">
        <v>0</v>
      </c>
      <c r="H19480">
        <v>0</v>
      </c>
      <c r="I19480">
        <v>0</v>
      </c>
    </row>
    <row r="19481" spans="1:9" hidden="1" x14ac:dyDescent="0.3">
      <c r="A19481" s="1" t="s">
        <v>159</v>
      </c>
      <c r="B19481" s="1" t="s">
        <v>434</v>
      </c>
      <c r="C19481">
        <v>43.832500000000003</v>
      </c>
      <c r="D19481">
        <v>-121.2617</v>
      </c>
      <c r="E19481" s="1" t="s">
        <v>35</v>
      </c>
      <c r="F19481" t="s">
        <v>8398</v>
      </c>
      <c r="G19481">
        <v>0</v>
      </c>
      <c r="H19481">
        <v>0</v>
      </c>
      <c r="I19481">
        <v>0</v>
      </c>
    </row>
    <row r="19482" spans="1:9" hidden="1" x14ac:dyDescent="0.3">
      <c r="A19482" s="1" t="s">
        <v>159</v>
      </c>
      <c r="B19482" s="1" t="s">
        <v>434</v>
      </c>
      <c r="C19482">
        <v>43.832500000000003</v>
      </c>
      <c r="D19482">
        <v>-121.2617</v>
      </c>
      <c r="E19482" s="1" t="s">
        <v>36</v>
      </c>
      <c r="F19482" t="s">
        <v>8630</v>
      </c>
      <c r="G19482">
        <v>0</v>
      </c>
      <c r="H19482">
        <v>0</v>
      </c>
      <c r="I19482">
        <v>0</v>
      </c>
    </row>
    <row r="19483" spans="1:9" hidden="1" x14ac:dyDescent="0.3">
      <c r="A19483" s="1" t="s">
        <v>159</v>
      </c>
      <c r="B19483" s="1" t="s">
        <v>434</v>
      </c>
      <c r="C19483">
        <v>43.832500000000003</v>
      </c>
      <c r="D19483">
        <v>-121.2617</v>
      </c>
      <c r="E19483" s="1" t="s">
        <v>37</v>
      </c>
      <c r="F19483" t="s">
        <v>8861</v>
      </c>
      <c r="G19483">
        <v>0</v>
      </c>
      <c r="H19483">
        <v>0</v>
      </c>
      <c r="I19483">
        <v>0</v>
      </c>
    </row>
    <row r="19484" spans="1:9" hidden="1" x14ac:dyDescent="0.3">
      <c r="A19484" s="1" t="s">
        <v>159</v>
      </c>
      <c r="B19484" s="1" t="s">
        <v>434</v>
      </c>
      <c r="C19484">
        <v>43.832500000000003</v>
      </c>
      <c r="D19484">
        <v>-121.2617</v>
      </c>
      <c r="E19484" s="1" t="s">
        <v>38</v>
      </c>
      <c r="F19484" t="s">
        <v>9092</v>
      </c>
      <c r="G19484">
        <v>0</v>
      </c>
      <c r="H19484">
        <v>0</v>
      </c>
      <c r="I19484">
        <v>0</v>
      </c>
    </row>
    <row r="19485" spans="1:9" hidden="1" x14ac:dyDescent="0.3">
      <c r="A19485" s="1" t="s">
        <v>159</v>
      </c>
      <c r="B19485" s="1" t="s">
        <v>434</v>
      </c>
      <c r="C19485">
        <v>43.832500000000003</v>
      </c>
      <c r="D19485">
        <v>-121.2617</v>
      </c>
      <c r="E19485" s="1" t="s">
        <v>39</v>
      </c>
      <c r="F19485" t="s">
        <v>9323</v>
      </c>
      <c r="G19485">
        <v>0</v>
      </c>
      <c r="H19485">
        <v>0</v>
      </c>
      <c r="I19485">
        <v>0</v>
      </c>
    </row>
    <row r="19486" spans="1:9" hidden="1" x14ac:dyDescent="0.3">
      <c r="A19486" s="1" t="s">
        <v>159</v>
      </c>
      <c r="B19486" s="1" t="s">
        <v>434</v>
      </c>
      <c r="C19486">
        <v>43.832500000000003</v>
      </c>
      <c r="D19486">
        <v>-121.2617</v>
      </c>
      <c r="E19486" s="1" t="s">
        <v>40</v>
      </c>
      <c r="F19486" t="s">
        <v>9554</v>
      </c>
      <c r="G19486">
        <v>0</v>
      </c>
      <c r="H19486">
        <v>0</v>
      </c>
      <c r="I19486">
        <v>0</v>
      </c>
    </row>
    <row r="19487" spans="1:9" hidden="1" x14ac:dyDescent="0.3">
      <c r="A19487" s="1" t="s">
        <v>159</v>
      </c>
      <c r="B19487" s="1" t="s">
        <v>434</v>
      </c>
      <c r="C19487">
        <v>43.832500000000003</v>
      </c>
      <c r="D19487">
        <v>-121.2617</v>
      </c>
      <c r="E19487" s="1" t="s">
        <v>41</v>
      </c>
      <c r="F19487" t="s">
        <v>9785</v>
      </c>
      <c r="G19487">
        <v>0</v>
      </c>
      <c r="H19487">
        <v>0</v>
      </c>
      <c r="I19487">
        <v>0</v>
      </c>
    </row>
    <row r="19488" spans="1:9" hidden="1" x14ac:dyDescent="0.3">
      <c r="A19488" s="1" t="s">
        <v>159</v>
      </c>
      <c r="B19488" s="1" t="s">
        <v>434</v>
      </c>
      <c r="C19488">
        <v>43.832500000000003</v>
      </c>
      <c r="D19488">
        <v>-121.2617</v>
      </c>
      <c r="E19488" s="1" t="s">
        <v>42</v>
      </c>
      <c r="F19488" t="s">
        <v>10014</v>
      </c>
      <c r="G19488">
        <v>0</v>
      </c>
      <c r="H19488">
        <v>0</v>
      </c>
      <c r="I19488">
        <v>0</v>
      </c>
    </row>
    <row r="19489" spans="1:9" hidden="1" x14ac:dyDescent="0.3">
      <c r="A19489" s="1" t="s">
        <v>159</v>
      </c>
      <c r="B19489" s="1" t="s">
        <v>434</v>
      </c>
      <c r="C19489">
        <v>43.832500000000003</v>
      </c>
      <c r="D19489">
        <v>-121.2617</v>
      </c>
      <c r="E19489" s="1" t="s">
        <v>43</v>
      </c>
      <c r="F19489" t="s">
        <v>10242</v>
      </c>
      <c r="G19489">
        <v>0</v>
      </c>
      <c r="H19489">
        <v>0</v>
      </c>
      <c r="I19489">
        <v>0</v>
      </c>
    </row>
    <row r="19490" spans="1:9" hidden="1" x14ac:dyDescent="0.3">
      <c r="A19490" s="1" t="s">
        <v>159</v>
      </c>
      <c r="B19490" s="1" t="s">
        <v>434</v>
      </c>
      <c r="C19490">
        <v>43.832500000000003</v>
      </c>
      <c r="D19490">
        <v>-121.2617</v>
      </c>
      <c r="E19490" s="1" t="s">
        <v>44</v>
      </c>
      <c r="F19490" t="s">
        <v>10463</v>
      </c>
      <c r="G19490">
        <v>0</v>
      </c>
      <c r="H19490">
        <v>0</v>
      </c>
      <c r="I19490">
        <v>0</v>
      </c>
    </row>
    <row r="19491" spans="1:9" hidden="1" x14ac:dyDescent="0.3">
      <c r="A19491" s="1" t="s">
        <v>159</v>
      </c>
      <c r="B19491" s="1" t="s">
        <v>434</v>
      </c>
      <c r="C19491">
        <v>43.832500000000003</v>
      </c>
      <c r="D19491">
        <v>-121.2617</v>
      </c>
      <c r="E19491" s="1" t="s">
        <v>45</v>
      </c>
      <c r="F19491" t="s">
        <v>10679</v>
      </c>
      <c r="G19491">
        <v>0</v>
      </c>
      <c r="H19491">
        <v>0</v>
      </c>
      <c r="I19491">
        <v>0</v>
      </c>
    </row>
    <row r="19492" spans="1:9" hidden="1" x14ac:dyDescent="0.3">
      <c r="A19492" s="1" t="s">
        <v>159</v>
      </c>
      <c r="B19492" s="1" t="s">
        <v>434</v>
      </c>
      <c r="C19492">
        <v>43.832500000000003</v>
      </c>
      <c r="D19492">
        <v>-121.2617</v>
      </c>
      <c r="E19492" s="1" t="s">
        <v>46</v>
      </c>
      <c r="F19492" t="s">
        <v>10894</v>
      </c>
      <c r="G19492">
        <v>0</v>
      </c>
      <c r="H19492">
        <v>0</v>
      </c>
      <c r="I19492">
        <v>0</v>
      </c>
    </row>
    <row r="19493" spans="1:9" hidden="1" x14ac:dyDescent="0.3">
      <c r="A19493" s="1" t="s">
        <v>159</v>
      </c>
      <c r="B19493" s="1" t="s">
        <v>434</v>
      </c>
      <c r="C19493">
        <v>43.832500000000003</v>
      </c>
      <c r="D19493">
        <v>-121.2617</v>
      </c>
      <c r="E19493" s="1" t="s">
        <v>47</v>
      </c>
      <c r="F19493" t="s">
        <v>11100</v>
      </c>
      <c r="G19493">
        <v>0</v>
      </c>
      <c r="H19493">
        <v>0</v>
      </c>
      <c r="I19493">
        <v>0</v>
      </c>
    </row>
    <row r="19494" spans="1:9" hidden="1" x14ac:dyDescent="0.3">
      <c r="A19494" s="1" t="s">
        <v>159</v>
      </c>
      <c r="B19494" s="1" t="s">
        <v>434</v>
      </c>
      <c r="C19494">
        <v>43.832500000000003</v>
      </c>
      <c r="D19494">
        <v>-121.2617</v>
      </c>
      <c r="E19494" s="1" t="s">
        <v>48</v>
      </c>
      <c r="F19494" t="s">
        <v>11889</v>
      </c>
      <c r="G19494">
        <v>0</v>
      </c>
      <c r="H19494">
        <v>0</v>
      </c>
      <c r="I19494">
        <v>0</v>
      </c>
    </row>
    <row r="19495" spans="1:9" hidden="1" x14ac:dyDescent="0.3">
      <c r="A19495" s="1" t="s">
        <v>159</v>
      </c>
      <c r="B19495" s="1" t="s">
        <v>434</v>
      </c>
      <c r="C19495">
        <v>43.832500000000003</v>
      </c>
      <c r="D19495">
        <v>-121.2617</v>
      </c>
      <c r="E19495" s="1" t="s">
        <v>49</v>
      </c>
      <c r="F19495" t="s">
        <v>12061</v>
      </c>
      <c r="G19495">
        <v>0</v>
      </c>
      <c r="H19495">
        <v>0</v>
      </c>
      <c r="I19495">
        <v>0</v>
      </c>
    </row>
    <row r="19496" spans="1:9" hidden="1" x14ac:dyDescent="0.3">
      <c r="A19496" s="1" t="s">
        <v>159</v>
      </c>
      <c r="B19496" s="1" t="s">
        <v>434</v>
      </c>
      <c r="C19496">
        <v>43.832500000000003</v>
      </c>
      <c r="D19496">
        <v>-121.2617</v>
      </c>
      <c r="E19496" s="1" t="s">
        <v>50</v>
      </c>
      <c r="F19496" t="s">
        <v>12210</v>
      </c>
      <c r="G19496">
        <v>0</v>
      </c>
      <c r="H19496">
        <v>0</v>
      </c>
      <c r="I19496">
        <v>0</v>
      </c>
    </row>
    <row r="19497" spans="1:9" hidden="1" x14ac:dyDescent="0.3">
      <c r="A19497" s="1" t="s">
        <v>159</v>
      </c>
      <c r="B19497" s="1" t="s">
        <v>434</v>
      </c>
      <c r="C19497">
        <v>43.832500000000003</v>
      </c>
      <c r="D19497">
        <v>-121.2617</v>
      </c>
      <c r="E19497" s="1" t="s">
        <v>51</v>
      </c>
      <c r="F19497" t="s">
        <v>12349</v>
      </c>
      <c r="G19497">
        <v>0</v>
      </c>
      <c r="H19497">
        <v>0</v>
      </c>
      <c r="I19497">
        <v>0</v>
      </c>
    </row>
    <row r="19498" spans="1:9" hidden="1" x14ac:dyDescent="0.3">
      <c r="A19498" s="1" t="s">
        <v>159</v>
      </c>
      <c r="B19498" s="1" t="s">
        <v>434</v>
      </c>
      <c r="C19498">
        <v>43.832500000000003</v>
      </c>
      <c r="D19498">
        <v>-121.2617</v>
      </c>
      <c r="E19498" s="1" t="s">
        <v>52</v>
      </c>
      <c r="F19498" t="s">
        <v>11304</v>
      </c>
      <c r="G19498">
        <v>0</v>
      </c>
      <c r="H19498">
        <v>0</v>
      </c>
      <c r="I19498">
        <v>0</v>
      </c>
    </row>
    <row r="19499" spans="1:9" hidden="1" x14ac:dyDescent="0.3">
      <c r="A19499" s="1" t="s">
        <v>159</v>
      </c>
      <c r="B19499" s="1" t="s">
        <v>434</v>
      </c>
      <c r="C19499">
        <v>43.832500000000003</v>
      </c>
      <c r="D19499">
        <v>-121.2617</v>
      </c>
      <c r="E19499" s="1" t="s">
        <v>53</v>
      </c>
      <c r="F19499" t="s">
        <v>11502</v>
      </c>
      <c r="G19499">
        <v>0</v>
      </c>
      <c r="H19499">
        <v>0</v>
      </c>
      <c r="I19499">
        <v>0</v>
      </c>
    </row>
    <row r="19500" spans="1:9" hidden="1" x14ac:dyDescent="0.3">
      <c r="A19500" s="1" t="s">
        <v>159</v>
      </c>
      <c r="B19500" s="1" t="s">
        <v>434</v>
      </c>
      <c r="C19500">
        <v>43.832500000000003</v>
      </c>
      <c r="D19500">
        <v>-121.2617</v>
      </c>
      <c r="E19500" s="1" t="s">
        <v>54</v>
      </c>
      <c r="F19500" t="s">
        <v>11697</v>
      </c>
      <c r="G19500">
        <v>0</v>
      </c>
      <c r="H19500">
        <v>0</v>
      </c>
      <c r="I19500">
        <v>0</v>
      </c>
    </row>
    <row r="19501" spans="1:9" hidden="1" x14ac:dyDescent="0.3">
      <c r="A19501" s="1" t="s">
        <v>159</v>
      </c>
      <c r="B19501" s="1" t="s">
        <v>434</v>
      </c>
      <c r="C19501">
        <v>43.832500000000003</v>
      </c>
      <c r="D19501">
        <v>-121.2617</v>
      </c>
      <c r="E19501" s="1" t="s">
        <v>21548</v>
      </c>
      <c r="F19501" t="s">
        <v>21923</v>
      </c>
      <c r="G19501">
        <v>0</v>
      </c>
      <c r="H19501">
        <v>0</v>
      </c>
      <c r="I19501">
        <v>0</v>
      </c>
    </row>
    <row r="19502" spans="1:9" hidden="1" x14ac:dyDescent="0.3">
      <c r="A19502" s="1" t="s">
        <v>159</v>
      </c>
      <c r="B19502" s="1" t="s">
        <v>435</v>
      </c>
      <c r="C19502">
        <v>42.333399999999997</v>
      </c>
      <c r="D19502">
        <v>-88.266800000000003</v>
      </c>
      <c r="E19502" s="1" t="s">
        <v>4</v>
      </c>
      <c r="F19502" t="s">
        <v>1092</v>
      </c>
      <c r="G19502">
        <v>0</v>
      </c>
      <c r="H19502">
        <v>0</v>
      </c>
      <c r="I19502">
        <v>0</v>
      </c>
    </row>
    <row r="19503" spans="1:9" hidden="1" x14ac:dyDescent="0.3">
      <c r="A19503" s="1" t="s">
        <v>159</v>
      </c>
      <c r="B19503" s="1" t="s">
        <v>435</v>
      </c>
      <c r="C19503">
        <v>42.333399999999997</v>
      </c>
      <c r="D19503">
        <v>-88.266800000000003</v>
      </c>
      <c r="E19503" s="1" t="s">
        <v>5</v>
      </c>
      <c r="F19503" t="s">
        <v>1334</v>
      </c>
      <c r="G19503">
        <v>0</v>
      </c>
      <c r="H19503">
        <v>0</v>
      </c>
      <c r="I19503">
        <v>0</v>
      </c>
    </row>
    <row r="19504" spans="1:9" hidden="1" x14ac:dyDescent="0.3">
      <c r="A19504" s="1" t="s">
        <v>159</v>
      </c>
      <c r="B19504" s="1" t="s">
        <v>435</v>
      </c>
      <c r="C19504">
        <v>42.333399999999997</v>
      </c>
      <c r="D19504">
        <v>-88.266800000000003</v>
      </c>
      <c r="E19504" s="1" t="s">
        <v>6</v>
      </c>
      <c r="F19504" t="s">
        <v>1575</v>
      </c>
      <c r="G19504">
        <v>0</v>
      </c>
      <c r="H19504">
        <v>0</v>
      </c>
      <c r="I19504">
        <v>0</v>
      </c>
    </row>
    <row r="19505" spans="1:9" hidden="1" x14ac:dyDescent="0.3">
      <c r="A19505" s="1" t="s">
        <v>159</v>
      </c>
      <c r="B19505" s="1" t="s">
        <v>435</v>
      </c>
      <c r="C19505">
        <v>42.333399999999997</v>
      </c>
      <c r="D19505">
        <v>-88.266800000000003</v>
      </c>
      <c r="E19505" s="1" t="s">
        <v>7</v>
      </c>
      <c r="F19505" t="s">
        <v>1816</v>
      </c>
      <c r="G19505">
        <v>0</v>
      </c>
      <c r="H19505">
        <v>0</v>
      </c>
      <c r="I19505">
        <v>0</v>
      </c>
    </row>
    <row r="19506" spans="1:9" hidden="1" x14ac:dyDescent="0.3">
      <c r="A19506" s="1" t="s">
        <v>159</v>
      </c>
      <c r="B19506" s="1" t="s">
        <v>435</v>
      </c>
      <c r="C19506">
        <v>42.333399999999997</v>
      </c>
      <c r="D19506">
        <v>-88.266800000000003</v>
      </c>
      <c r="E19506" s="1" t="s">
        <v>8</v>
      </c>
      <c r="F19506" t="s">
        <v>2054</v>
      </c>
      <c r="G19506">
        <v>0</v>
      </c>
      <c r="H19506">
        <v>0</v>
      </c>
      <c r="I19506">
        <v>0</v>
      </c>
    </row>
    <row r="19507" spans="1:9" hidden="1" x14ac:dyDescent="0.3">
      <c r="A19507" s="1" t="s">
        <v>159</v>
      </c>
      <c r="B19507" s="1" t="s">
        <v>435</v>
      </c>
      <c r="C19507">
        <v>42.333399999999997</v>
      </c>
      <c r="D19507">
        <v>-88.266800000000003</v>
      </c>
      <c r="E19507" s="1" t="s">
        <v>9</v>
      </c>
      <c r="F19507" t="s">
        <v>2292</v>
      </c>
      <c r="G19507">
        <v>0</v>
      </c>
      <c r="H19507">
        <v>0</v>
      </c>
      <c r="I19507">
        <v>0</v>
      </c>
    </row>
    <row r="19508" spans="1:9" hidden="1" x14ac:dyDescent="0.3">
      <c r="A19508" s="1" t="s">
        <v>159</v>
      </c>
      <c r="B19508" s="1" t="s">
        <v>435</v>
      </c>
      <c r="C19508">
        <v>42.333399999999997</v>
      </c>
      <c r="D19508">
        <v>-88.266800000000003</v>
      </c>
      <c r="E19508" s="1" t="s">
        <v>10</v>
      </c>
      <c r="F19508" t="s">
        <v>2530</v>
      </c>
      <c r="G19508">
        <v>0</v>
      </c>
      <c r="H19508">
        <v>0</v>
      </c>
      <c r="I19508">
        <v>0</v>
      </c>
    </row>
    <row r="19509" spans="1:9" hidden="1" x14ac:dyDescent="0.3">
      <c r="A19509" s="1" t="s">
        <v>159</v>
      </c>
      <c r="B19509" s="1" t="s">
        <v>435</v>
      </c>
      <c r="C19509">
        <v>42.333399999999997</v>
      </c>
      <c r="D19509">
        <v>-88.266800000000003</v>
      </c>
      <c r="E19509" s="1" t="s">
        <v>11</v>
      </c>
      <c r="F19509" t="s">
        <v>2768</v>
      </c>
      <c r="G19509">
        <v>0</v>
      </c>
      <c r="H19509">
        <v>0</v>
      </c>
      <c r="I19509">
        <v>0</v>
      </c>
    </row>
    <row r="19510" spans="1:9" hidden="1" x14ac:dyDescent="0.3">
      <c r="A19510" s="1" t="s">
        <v>159</v>
      </c>
      <c r="B19510" s="1" t="s">
        <v>435</v>
      </c>
      <c r="C19510">
        <v>42.333399999999997</v>
      </c>
      <c r="D19510">
        <v>-88.266800000000003</v>
      </c>
      <c r="E19510" s="1" t="s">
        <v>12</v>
      </c>
      <c r="F19510" t="s">
        <v>3006</v>
      </c>
      <c r="G19510">
        <v>0</v>
      </c>
      <c r="H19510">
        <v>0</v>
      </c>
      <c r="I19510">
        <v>0</v>
      </c>
    </row>
    <row r="19511" spans="1:9" hidden="1" x14ac:dyDescent="0.3">
      <c r="A19511" s="1" t="s">
        <v>159</v>
      </c>
      <c r="B19511" s="1" t="s">
        <v>435</v>
      </c>
      <c r="C19511">
        <v>42.333399999999997</v>
      </c>
      <c r="D19511">
        <v>-88.266800000000003</v>
      </c>
      <c r="E19511" s="1" t="s">
        <v>13</v>
      </c>
      <c r="F19511" t="s">
        <v>3243</v>
      </c>
      <c r="G19511">
        <v>0</v>
      </c>
      <c r="H19511">
        <v>0</v>
      </c>
      <c r="I19511">
        <v>0</v>
      </c>
    </row>
    <row r="19512" spans="1:9" hidden="1" x14ac:dyDescent="0.3">
      <c r="A19512" s="1" t="s">
        <v>159</v>
      </c>
      <c r="B19512" s="1" t="s">
        <v>435</v>
      </c>
      <c r="C19512">
        <v>42.333399999999997</v>
      </c>
      <c r="D19512">
        <v>-88.266800000000003</v>
      </c>
      <c r="E19512" s="1" t="s">
        <v>14</v>
      </c>
      <c r="F19512" t="s">
        <v>3479</v>
      </c>
      <c r="G19512">
        <v>0</v>
      </c>
      <c r="H19512">
        <v>0</v>
      </c>
      <c r="I19512">
        <v>0</v>
      </c>
    </row>
    <row r="19513" spans="1:9" hidden="1" x14ac:dyDescent="0.3">
      <c r="A19513" s="1" t="s">
        <v>159</v>
      </c>
      <c r="B19513" s="1" t="s">
        <v>435</v>
      </c>
      <c r="C19513">
        <v>42.333399999999997</v>
      </c>
      <c r="D19513">
        <v>-88.266800000000003</v>
      </c>
      <c r="E19513" s="1" t="s">
        <v>15</v>
      </c>
      <c r="F19513" t="s">
        <v>3715</v>
      </c>
      <c r="G19513">
        <v>0</v>
      </c>
      <c r="H19513">
        <v>0</v>
      </c>
      <c r="I19513">
        <v>0</v>
      </c>
    </row>
    <row r="19514" spans="1:9" hidden="1" x14ac:dyDescent="0.3">
      <c r="A19514" s="1" t="s">
        <v>159</v>
      </c>
      <c r="B19514" s="1" t="s">
        <v>435</v>
      </c>
      <c r="C19514">
        <v>42.333399999999997</v>
      </c>
      <c r="D19514">
        <v>-88.266800000000003</v>
      </c>
      <c r="E19514" s="1" t="s">
        <v>16</v>
      </c>
      <c r="F19514" t="s">
        <v>3950</v>
      </c>
      <c r="G19514">
        <v>0</v>
      </c>
      <c r="H19514">
        <v>0</v>
      </c>
      <c r="I19514">
        <v>0</v>
      </c>
    </row>
    <row r="19515" spans="1:9" hidden="1" x14ac:dyDescent="0.3">
      <c r="A19515" s="1" t="s">
        <v>159</v>
      </c>
      <c r="B19515" s="1" t="s">
        <v>435</v>
      </c>
      <c r="C19515">
        <v>42.333399999999997</v>
      </c>
      <c r="D19515">
        <v>-88.266800000000003</v>
      </c>
      <c r="E19515" s="1" t="s">
        <v>17</v>
      </c>
      <c r="F19515" t="s">
        <v>4185</v>
      </c>
      <c r="G19515">
        <v>0</v>
      </c>
      <c r="H19515">
        <v>0</v>
      </c>
      <c r="I19515">
        <v>0</v>
      </c>
    </row>
    <row r="19516" spans="1:9" hidden="1" x14ac:dyDescent="0.3">
      <c r="A19516" s="1" t="s">
        <v>159</v>
      </c>
      <c r="B19516" s="1" t="s">
        <v>435</v>
      </c>
      <c r="C19516">
        <v>42.333399999999997</v>
      </c>
      <c r="D19516">
        <v>-88.266800000000003</v>
      </c>
      <c r="E19516" s="1" t="s">
        <v>18</v>
      </c>
      <c r="F19516" t="s">
        <v>4420</v>
      </c>
      <c r="G19516">
        <v>0</v>
      </c>
      <c r="H19516">
        <v>0</v>
      </c>
      <c r="I19516">
        <v>0</v>
      </c>
    </row>
    <row r="19517" spans="1:9" hidden="1" x14ac:dyDescent="0.3">
      <c r="A19517" s="1" t="s">
        <v>159</v>
      </c>
      <c r="B19517" s="1" t="s">
        <v>435</v>
      </c>
      <c r="C19517">
        <v>42.333399999999997</v>
      </c>
      <c r="D19517">
        <v>-88.266800000000003</v>
      </c>
      <c r="E19517" s="1" t="s">
        <v>19</v>
      </c>
      <c r="F19517" t="s">
        <v>4655</v>
      </c>
      <c r="G19517">
        <v>0</v>
      </c>
      <c r="H19517">
        <v>0</v>
      </c>
      <c r="I19517">
        <v>0</v>
      </c>
    </row>
    <row r="19518" spans="1:9" hidden="1" x14ac:dyDescent="0.3">
      <c r="A19518" s="1" t="s">
        <v>159</v>
      </c>
      <c r="B19518" s="1" t="s">
        <v>435</v>
      </c>
      <c r="C19518">
        <v>42.333399999999997</v>
      </c>
      <c r="D19518">
        <v>-88.266800000000003</v>
      </c>
      <c r="E19518" s="1" t="s">
        <v>20</v>
      </c>
      <c r="F19518" t="s">
        <v>4890</v>
      </c>
      <c r="G19518">
        <v>0</v>
      </c>
      <c r="H19518">
        <v>0</v>
      </c>
      <c r="I19518">
        <v>0</v>
      </c>
    </row>
    <row r="19519" spans="1:9" hidden="1" x14ac:dyDescent="0.3">
      <c r="A19519" s="1" t="s">
        <v>159</v>
      </c>
      <c r="B19519" s="1" t="s">
        <v>435</v>
      </c>
      <c r="C19519">
        <v>42.333399999999997</v>
      </c>
      <c r="D19519">
        <v>-88.266800000000003</v>
      </c>
      <c r="E19519" s="1" t="s">
        <v>21</v>
      </c>
      <c r="F19519" t="s">
        <v>5125</v>
      </c>
      <c r="G19519">
        <v>0</v>
      </c>
      <c r="H19519">
        <v>0</v>
      </c>
      <c r="I19519">
        <v>0</v>
      </c>
    </row>
    <row r="19520" spans="1:9" hidden="1" x14ac:dyDescent="0.3">
      <c r="A19520" s="1" t="s">
        <v>159</v>
      </c>
      <c r="B19520" s="1" t="s">
        <v>435</v>
      </c>
      <c r="C19520">
        <v>42.333399999999997</v>
      </c>
      <c r="D19520">
        <v>-88.266800000000003</v>
      </c>
      <c r="E19520" s="1" t="s">
        <v>22</v>
      </c>
      <c r="F19520" t="s">
        <v>5360</v>
      </c>
      <c r="G19520">
        <v>0</v>
      </c>
      <c r="H19520">
        <v>0</v>
      </c>
      <c r="I19520">
        <v>0</v>
      </c>
    </row>
    <row r="19521" spans="1:9" hidden="1" x14ac:dyDescent="0.3">
      <c r="A19521" s="1" t="s">
        <v>159</v>
      </c>
      <c r="B19521" s="1" t="s">
        <v>435</v>
      </c>
      <c r="C19521">
        <v>42.333399999999997</v>
      </c>
      <c r="D19521">
        <v>-88.266800000000003</v>
      </c>
      <c r="E19521" s="1" t="s">
        <v>23</v>
      </c>
      <c r="F19521" t="s">
        <v>5595</v>
      </c>
      <c r="G19521">
        <v>0</v>
      </c>
      <c r="H19521">
        <v>0</v>
      </c>
      <c r="I19521">
        <v>0</v>
      </c>
    </row>
    <row r="19522" spans="1:9" hidden="1" x14ac:dyDescent="0.3">
      <c r="A19522" s="1" t="s">
        <v>159</v>
      </c>
      <c r="B19522" s="1" t="s">
        <v>435</v>
      </c>
      <c r="C19522">
        <v>42.333399999999997</v>
      </c>
      <c r="D19522">
        <v>-88.266800000000003</v>
      </c>
      <c r="E19522" s="1" t="s">
        <v>24</v>
      </c>
      <c r="F19522" t="s">
        <v>5829</v>
      </c>
      <c r="G19522">
        <v>0</v>
      </c>
      <c r="H19522">
        <v>0</v>
      </c>
      <c r="I19522">
        <v>0</v>
      </c>
    </row>
    <row r="19523" spans="1:9" hidden="1" x14ac:dyDescent="0.3">
      <c r="A19523" s="1" t="s">
        <v>159</v>
      </c>
      <c r="B19523" s="1" t="s">
        <v>435</v>
      </c>
      <c r="C19523">
        <v>42.333399999999997</v>
      </c>
      <c r="D19523">
        <v>-88.266800000000003</v>
      </c>
      <c r="E19523" s="1" t="s">
        <v>25</v>
      </c>
      <c r="F19523" t="s">
        <v>6063</v>
      </c>
      <c r="G19523">
        <v>0</v>
      </c>
      <c r="H19523">
        <v>0</v>
      </c>
      <c r="I19523">
        <v>0</v>
      </c>
    </row>
    <row r="19524" spans="1:9" hidden="1" x14ac:dyDescent="0.3">
      <c r="A19524" s="1" t="s">
        <v>159</v>
      </c>
      <c r="B19524" s="1" t="s">
        <v>435</v>
      </c>
      <c r="C19524">
        <v>42.333399999999997</v>
      </c>
      <c r="D19524">
        <v>-88.266800000000003</v>
      </c>
      <c r="E19524" s="1" t="s">
        <v>26</v>
      </c>
      <c r="F19524" t="s">
        <v>6297</v>
      </c>
      <c r="G19524">
        <v>0</v>
      </c>
      <c r="H19524">
        <v>0</v>
      </c>
      <c r="I19524">
        <v>0</v>
      </c>
    </row>
    <row r="19525" spans="1:9" hidden="1" x14ac:dyDescent="0.3">
      <c r="A19525" s="1" t="s">
        <v>159</v>
      </c>
      <c r="B19525" s="1" t="s">
        <v>435</v>
      </c>
      <c r="C19525">
        <v>42.333399999999997</v>
      </c>
      <c r="D19525">
        <v>-88.266800000000003</v>
      </c>
      <c r="E19525" s="1" t="s">
        <v>27</v>
      </c>
      <c r="F19525" t="s">
        <v>6531</v>
      </c>
      <c r="G19525">
        <v>0</v>
      </c>
      <c r="H19525">
        <v>0</v>
      </c>
      <c r="I19525">
        <v>0</v>
      </c>
    </row>
    <row r="19526" spans="1:9" hidden="1" x14ac:dyDescent="0.3">
      <c r="A19526" s="1" t="s">
        <v>159</v>
      </c>
      <c r="B19526" s="1" t="s">
        <v>435</v>
      </c>
      <c r="C19526">
        <v>42.333399999999997</v>
      </c>
      <c r="D19526">
        <v>-88.266800000000003</v>
      </c>
      <c r="E19526" s="1" t="s">
        <v>28</v>
      </c>
      <c r="F19526" t="s">
        <v>6765</v>
      </c>
      <c r="G19526">
        <v>0</v>
      </c>
      <c r="H19526">
        <v>0</v>
      </c>
      <c r="I19526">
        <v>0</v>
      </c>
    </row>
    <row r="19527" spans="1:9" hidden="1" x14ac:dyDescent="0.3">
      <c r="A19527" s="1" t="s">
        <v>159</v>
      </c>
      <c r="B19527" s="1" t="s">
        <v>435</v>
      </c>
      <c r="C19527">
        <v>42.333399999999997</v>
      </c>
      <c r="D19527">
        <v>-88.266800000000003</v>
      </c>
      <c r="E19527" s="1" t="s">
        <v>29</v>
      </c>
      <c r="F19527" t="s">
        <v>6999</v>
      </c>
      <c r="G19527">
        <v>0</v>
      </c>
      <c r="H19527">
        <v>0</v>
      </c>
      <c r="I19527">
        <v>0</v>
      </c>
    </row>
    <row r="19528" spans="1:9" hidden="1" x14ac:dyDescent="0.3">
      <c r="A19528" s="1" t="s">
        <v>159</v>
      </c>
      <c r="B19528" s="1" t="s">
        <v>435</v>
      </c>
      <c r="C19528">
        <v>42.333399999999997</v>
      </c>
      <c r="D19528">
        <v>-88.266800000000003</v>
      </c>
      <c r="E19528" s="1" t="s">
        <v>30</v>
      </c>
      <c r="F19528" t="s">
        <v>7233</v>
      </c>
      <c r="G19528">
        <v>0</v>
      </c>
      <c r="H19528">
        <v>0</v>
      </c>
      <c r="I19528">
        <v>0</v>
      </c>
    </row>
    <row r="19529" spans="1:9" hidden="1" x14ac:dyDescent="0.3">
      <c r="A19529" s="1" t="s">
        <v>159</v>
      </c>
      <c r="B19529" s="1" t="s">
        <v>435</v>
      </c>
      <c r="C19529">
        <v>42.333399999999997</v>
      </c>
      <c r="D19529">
        <v>-88.266800000000003</v>
      </c>
      <c r="E19529" s="1" t="s">
        <v>31</v>
      </c>
      <c r="F19529" t="s">
        <v>7467</v>
      </c>
      <c r="G19529">
        <v>0</v>
      </c>
      <c r="H19529">
        <v>0</v>
      </c>
      <c r="I19529">
        <v>0</v>
      </c>
    </row>
    <row r="19530" spans="1:9" hidden="1" x14ac:dyDescent="0.3">
      <c r="A19530" s="1" t="s">
        <v>159</v>
      </c>
      <c r="B19530" s="1" t="s">
        <v>435</v>
      </c>
      <c r="C19530">
        <v>42.333399999999997</v>
      </c>
      <c r="D19530">
        <v>-88.266800000000003</v>
      </c>
      <c r="E19530" s="1" t="s">
        <v>32</v>
      </c>
      <c r="F19530" t="s">
        <v>7701</v>
      </c>
      <c r="G19530">
        <v>0</v>
      </c>
      <c r="H19530">
        <v>0</v>
      </c>
      <c r="I19530">
        <v>0</v>
      </c>
    </row>
    <row r="19531" spans="1:9" hidden="1" x14ac:dyDescent="0.3">
      <c r="A19531" s="1" t="s">
        <v>159</v>
      </c>
      <c r="B19531" s="1" t="s">
        <v>435</v>
      </c>
      <c r="C19531">
        <v>42.333399999999997</v>
      </c>
      <c r="D19531">
        <v>-88.266800000000003</v>
      </c>
      <c r="E19531" s="1" t="s">
        <v>33</v>
      </c>
      <c r="F19531" t="s">
        <v>7935</v>
      </c>
      <c r="G19531">
        <v>0</v>
      </c>
      <c r="H19531">
        <v>0</v>
      </c>
      <c r="I19531">
        <v>0</v>
      </c>
    </row>
    <row r="19532" spans="1:9" hidden="1" x14ac:dyDescent="0.3">
      <c r="A19532" s="1" t="s">
        <v>159</v>
      </c>
      <c r="B19532" s="1" t="s">
        <v>435</v>
      </c>
      <c r="C19532">
        <v>42.333399999999997</v>
      </c>
      <c r="D19532">
        <v>-88.266800000000003</v>
      </c>
      <c r="E19532" s="1" t="s">
        <v>34</v>
      </c>
      <c r="F19532" t="s">
        <v>8167</v>
      </c>
      <c r="G19532">
        <v>0</v>
      </c>
      <c r="H19532">
        <v>0</v>
      </c>
      <c r="I19532">
        <v>0</v>
      </c>
    </row>
    <row r="19533" spans="1:9" hidden="1" x14ac:dyDescent="0.3">
      <c r="A19533" s="1" t="s">
        <v>159</v>
      </c>
      <c r="B19533" s="1" t="s">
        <v>435</v>
      </c>
      <c r="C19533">
        <v>42.333399999999997</v>
      </c>
      <c r="D19533">
        <v>-88.266800000000003</v>
      </c>
      <c r="E19533" s="1" t="s">
        <v>35</v>
      </c>
      <c r="F19533" t="s">
        <v>8399</v>
      </c>
      <c r="G19533">
        <v>0</v>
      </c>
      <c r="H19533">
        <v>0</v>
      </c>
      <c r="I19533">
        <v>0</v>
      </c>
    </row>
    <row r="19534" spans="1:9" hidden="1" x14ac:dyDescent="0.3">
      <c r="A19534" s="1" t="s">
        <v>159</v>
      </c>
      <c r="B19534" s="1" t="s">
        <v>435</v>
      </c>
      <c r="C19534">
        <v>42.333399999999997</v>
      </c>
      <c r="D19534">
        <v>-88.266800000000003</v>
      </c>
      <c r="E19534" s="1" t="s">
        <v>36</v>
      </c>
      <c r="F19534" t="s">
        <v>8631</v>
      </c>
      <c r="G19534">
        <v>0</v>
      </c>
      <c r="H19534">
        <v>0</v>
      </c>
      <c r="I19534">
        <v>0</v>
      </c>
    </row>
    <row r="19535" spans="1:9" hidden="1" x14ac:dyDescent="0.3">
      <c r="A19535" s="1" t="s">
        <v>159</v>
      </c>
      <c r="B19535" s="1" t="s">
        <v>435</v>
      </c>
      <c r="C19535">
        <v>42.333399999999997</v>
      </c>
      <c r="D19535">
        <v>-88.266800000000003</v>
      </c>
      <c r="E19535" s="1" t="s">
        <v>37</v>
      </c>
      <c r="F19535" t="s">
        <v>8862</v>
      </c>
      <c r="G19535">
        <v>0</v>
      </c>
      <c r="H19535">
        <v>0</v>
      </c>
      <c r="I19535">
        <v>0</v>
      </c>
    </row>
    <row r="19536" spans="1:9" hidden="1" x14ac:dyDescent="0.3">
      <c r="A19536" s="1" t="s">
        <v>159</v>
      </c>
      <c r="B19536" s="1" t="s">
        <v>435</v>
      </c>
      <c r="C19536">
        <v>42.333399999999997</v>
      </c>
      <c r="D19536">
        <v>-88.266800000000003</v>
      </c>
      <c r="E19536" s="1" t="s">
        <v>38</v>
      </c>
      <c r="F19536" t="s">
        <v>9093</v>
      </c>
      <c r="G19536">
        <v>0</v>
      </c>
      <c r="H19536">
        <v>0</v>
      </c>
      <c r="I19536">
        <v>0</v>
      </c>
    </row>
    <row r="19537" spans="1:9" hidden="1" x14ac:dyDescent="0.3">
      <c r="A19537" s="1" t="s">
        <v>159</v>
      </c>
      <c r="B19537" s="1" t="s">
        <v>435</v>
      </c>
      <c r="C19537">
        <v>42.333399999999997</v>
      </c>
      <c r="D19537">
        <v>-88.266800000000003</v>
      </c>
      <c r="E19537" s="1" t="s">
        <v>39</v>
      </c>
      <c r="F19537" t="s">
        <v>9324</v>
      </c>
      <c r="G19537">
        <v>0</v>
      </c>
      <c r="H19537">
        <v>0</v>
      </c>
      <c r="I19537">
        <v>0</v>
      </c>
    </row>
    <row r="19538" spans="1:9" hidden="1" x14ac:dyDescent="0.3">
      <c r="A19538" s="1" t="s">
        <v>159</v>
      </c>
      <c r="B19538" s="1" t="s">
        <v>435</v>
      </c>
      <c r="C19538">
        <v>42.333399999999997</v>
      </c>
      <c r="D19538">
        <v>-88.266800000000003</v>
      </c>
      <c r="E19538" s="1" t="s">
        <v>40</v>
      </c>
      <c r="F19538" t="s">
        <v>9555</v>
      </c>
      <c r="G19538">
        <v>0</v>
      </c>
      <c r="H19538">
        <v>0</v>
      </c>
      <c r="I19538">
        <v>0</v>
      </c>
    </row>
    <row r="19539" spans="1:9" hidden="1" x14ac:dyDescent="0.3">
      <c r="A19539" s="1" t="s">
        <v>159</v>
      </c>
      <c r="B19539" s="1" t="s">
        <v>435</v>
      </c>
      <c r="C19539">
        <v>42.333399999999997</v>
      </c>
      <c r="D19539">
        <v>-88.266800000000003</v>
      </c>
      <c r="E19539" s="1" t="s">
        <v>41</v>
      </c>
      <c r="F19539" t="s">
        <v>9786</v>
      </c>
      <c r="G19539">
        <v>0</v>
      </c>
      <c r="H19539">
        <v>0</v>
      </c>
      <c r="I19539">
        <v>0</v>
      </c>
    </row>
    <row r="19540" spans="1:9" hidden="1" x14ac:dyDescent="0.3">
      <c r="A19540" s="1" t="s">
        <v>159</v>
      </c>
      <c r="B19540" s="1" t="s">
        <v>435</v>
      </c>
      <c r="C19540">
        <v>42.333399999999997</v>
      </c>
      <c r="D19540">
        <v>-88.266800000000003</v>
      </c>
      <c r="E19540" s="1" t="s">
        <v>42</v>
      </c>
      <c r="F19540" t="s">
        <v>10015</v>
      </c>
      <c r="G19540">
        <v>0</v>
      </c>
      <c r="H19540">
        <v>0</v>
      </c>
      <c r="I19540">
        <v>0</v>
      </c>
    </row>
    <row r="19541" spans="1:9" hidden="1" x14ac:dyDescent="0.3">
      <c r="A19541" s="1" t="s">
        <v>159</v>
      </c>
      <c r="B19541" s="1" t="s">
        <v>435</v>
      </c>
      <c r="C19541">
        <v>42.333399999999997</v>
      </c>
      <c r="D19541">
        <v>-88.266800000000003</v>
      </c>
      <c r="E19541" s="1" t="s">
        <v>43</v>
      </c>
      <c r="F19541" t="s">
        <v>10243</v>
      </c>
      <c r="G19541">
        <v>0</v>
      </c>
      <c r="H19541">
        <v>0</v>
      </c>
      <c r="I19541">
        <v>0</v>
      </c>
    </row>
    <row r="19542" spans="1:9" hidden="1" x14ac:dyDescent="0.3">
      <c r="A19542" s="1" t="s">
        <v>159</v>
      </c>
      <c r="B19542" s="1" t="s">
        <v>435</v>
      </c>
      <c r="C19542">
        <v>42.333399999999997</v>
      </c>
      <c r="D19542">
        <v>-88.266800000000003</v>
      </c>
      <c r="E19542" s="1" t="s">
        <v>44</v>
      </c>
      <c r="F19542" t="s">
        <v>10464</v>
      </c>
      <c r="G19542">
        <v>0</v>
      </c>
      <c r="H19542">
        <v>0</v>
      </c>
      <c r="I19542">
        <v>0</v>
      </c>
    </row>
    <row r="19543" spans="1:9" hidden="1" x14ac:dyDescent="0.3">
      <c r="A19543" s="1" t="s">
        <v>159</v>
      </c>
      <c r="B19543" s="1" t="s">
        <v>435</v>
      </c>
      <c r="C19543">
        <v>42.333399999999997</v>
      </c>
      <c r="D19543">
        <v>-88.266800000000003</v>
      </c>
      <c r="E19543" s="1" t="s">
        <v>45</v>
      </c>
      <c r="F19543" t="s">
        <v>10680</v>
      </c>
      <c r="G19543">
        <v>0</v>
      </c>
      <c r="H19543">
        <v>0</v>
      </c>
      <c r="I19543">
        <v>0</v>
      </c>
    </row>
    <row r="19544" spans="1:9" hidden="1" x14ac:dyDescent="0.3">
      <c r="A19544" s="1" t="s">
        <v>159</v>
      </c>
      <c r="B19544" s="1" t="s">
        <v>435</v>
      </c>
      <c r="C19544">
        <v>42.333399999999997</v>
      </c>
      <c r="D19544">
        <v>-88.266800000000003</v>
      </c>
      <c r="E19544" s="1" t="s">
        <v>46</v>
      </c>
      <c r="F19544" t="s">
        <v>10895</v>
      </c>
      <c r="G19544">
        <v>0</v>
      </c>
      <c r="H19544">
        <v>0</v>
      </c>
      <c r="I19544">
        <v>0</v>
      </c>
    </row>
    <row r="19545" spans="1:9" hidden="1" x14ac:dyDescent="0.3">
      <c r="A19545" s="1" t="s">
        <v>159</v>
      </c>
      <c r="B19545" s="1" t="s">
        <v>435</v>
      </c>
      <c r="C19545">
        <v>42.333399999999997</v>
      </c>
      <c r="D19545">
        <v>-88.266800000000003</v>
      </c>
      <c r="E19545" s="1" t="s">
        <v>47</v>
      </c>
      <c r="F19545" t="s">
        <v>11101</v>
      </c>
      <c r="G19545">
        <v>0</v>
      </c>
      <c r="H19545">
        <v>0</v>
      </c>
      <c r="I19545">
        <v>0</v>
      </c>
    </row>
    <row r="19546" spans="1:9" hidden="1" x14ac:dyDescent="0.3">
      <c r="A19546" s="1" t="s">
        <v>159</v>
      </c>
      <c r="B19546" s="1" t="s">
        <v>435</v>
      </c>
      <c r="C19546">
        <v>42.333399999999997</v>
      </c>
      <c r="D19546">
        <v>-88.266800000000003</v>
      </c>
      <c r="E19546" s="1" t="s">
        <v>48</v>
      </c>
      <c r="F19546" t="s">
        <v>11890</v>
      </c>
      <c r="G19546">
        <v>0</v>
      </c>
      <c r="H19546">
        <v>0</v>
      </c>
      <c r="I19546">
        <v>0</v>
      </c>
    </row>
    <row r="19547" spans="1:9" hidden="1" x14ac:dyDescent="0.3">
      <c r="A19547" s="1" t="s">
        <v>159</v>
      </c>
      <c r="B19547" s="1" t="s">
        <v>435</v>
      </c>
      <c r="C19547">
        <v>42.333399999999997</v>
      </c>
      <c r="D19547">
        <v>-88.266800000000003</v>
      </c>
      <c r="E19547" s="1" t="s">
        <v>49</v>
      </c>
      <c r="F19547" t="s">
        <v>12062</v>
      </c>
      <c r="G19547">
        <v>0</v>
      </c>
      <c r="H19547">
        <v>0</v>
      </c>
      <c r="I19547">
        <v>0</v>
      </c>
    </row>
    <row r="19548" spans="1:9" hidden="1" x14ac:dyDescent="0.3">
      <c r="A19548" s="1" t="s">
        <v>159</v>
      </c>
      <c r="B19548" s="1" t="s">
        <v>435</v>
      </c>
      <c r="C19548">
        <v>42.333399999999997</v>
      </c>
      <c r="D19548">
        <v>-88.266800000000003</v>
      </c>
      <c r="E19548" s="1" t="s">
        <v>50</v>
      </c>
      <c r="F19548" t="s">
        <v>12211</v>
      </c>
      <c r="G19548">
        <v>0</v>
      </c>
      <c r="H19548">
        <v>0</v>
      </c>
      <c r="I19548">
        <v>0</v>
      </c>
    </row>
    <row r="19549" spans="1:9" hidden="1" x14ac:dyDescent="0.3">
      <c r="A19549" s="1" t="s">
        <v>159</v>
      </c>
      <c r="B19549" s="1" t="s">
        <v>435</v>
      </c>
      <c r="C19549">
        <v>42.333399999999997</v>
      </c>
      <c r="D19549">
        <v>-88.266800000000003</v>
      </c>
      <c r="E19549" s="1" t="s">
        <v>51</v>
      </c>
      <c r="F19549" t="s">
        <v>12350</v>
      </c>
      <c r="G19549">
        <v>0</v>
      </c>
      <c r="H19549">
        <v>0</v>
      </c>
      <c r="I19549">
        <v>0</v>
      </c>
    </row>
    <row r="19550" spans="1:9" hidden="1" x14ac:dyDescent="0.3">
      <c r="A19550" s="1" t="s">
        <v>159</v>
      </c>
      <c r="B19550" s="1" t="s">
        <v>435</v>
      </c>
      <c r="C19550">
        <v>42.333399999999997</v>
      </c>
      <c r="D19550">
        <v>-88.266800000000003</v>
      </c>
      <c r="E19550" s="1" t="s">
        <v>52</v>
      </c>
      <c r="F19550" t="s">
        <v>11305</v>
      </c>
      <c r="G19550">
        <v>0</v>
      </c>
      <c r="H19550">
        <v>0</v>
      </c>
      <c r="I19550">
        <v>0</v>
      </c>
    </row>
    <row r="19551" spans="1:9" hidden="1" x14ac:dyDescent="0.3">
      <c r="A19551" s="1" t="s">
        <v>159</v>
      </c>
      <c r="B19551" s="1" t="s">
        <v>435</v>
      </c>
      <c r="C19551">
        <v>42.333399999999997</v>
      </c>
      <c r="D19551">
        <v>-88.266800000000003</v>
      </c>
      <c r="E19551" s="1" t="s">
        <v>53</v>
      </c>
      <c r="F19551" t="s">
        <v>11503</v>
      </c>
      <c r="G19551">
        <v>0</v>
      </c>
      <c r="H19551">
        <v>0</v>
      </c>
      <c r="I19551">
        <v>0</v>
      </c>
    </row>
    <row r="19552" spans="1:9" hidden="1" x14ac:dyDescent="0.3">
      <c r="A19552" s="1" t="s">
        <v>159</v>
      </c>
      <c r="B19552" s="1" t="s">
        <v>435</v>
      </c>
      <c r="C19552">
        <v>42.333399999999997</v>
      </c>
      <c r="D19552">
        <v>-88.266800000000003</v>
      </c>
      <c r="E19552" s="1" t="s">
        <v>54</v>
      </c>
      <c r="F19552" t="s">
        <v>11698</v>
      </c>
      <c r="G19552">
        <v>0</v>
      </c>
      <c r="H19552">
        <v>0</v>
      </c>
      <c r="I19552">
        <v>0</v>
      </c>
    </row>
    <row r="19553" spans="1:9" hidden="1" x14ac:dyDescent="0.3">
      <c r="A19553" s="1" t="s">
        <v>159</v>
      </c>
      <c r="B19553" s="1" t="s">
        <v>435</v>
      </c>
      <c r="C19553">
        <v>42.333399999999997</v>
      </c>
      <c r="D19553">
        <v>-88.266800000000003</v>
      </c>
      <c r="E19553" s="1" t="s">
        <v>21548</v>
      </c>
      <c r="F19553" t="s">
        <v>21924</v>
      </c>
      <c r="G19553">
        <v>0</v>
      </c>
      <c r="H19553">
        <v>0</v>
      </c>
      <c r="I19553">
        <v>0</v>
      </c>
    </row>
    <row r="19554" spans="1:9" hidden="1" x14ac:dyDescent="0.3">
      <c r="A19554" s="1" t="s">
        <v>159</v>
      </c>
      <c r="B19554" s="1" t="s">
        <v>436</v>
      </c>
      <c r="C19554">
        <v>42.368899999999996</v>
      </c>
      <c r="D19554">
        <v>-87.827200000000005</v>
      </c>
      <c r="E19554" s="1" t="s">
        <v>4</v>
      </c>
      <c r="F19554" t="s">
        <v>1093</v>
      </c>
      <c r="G19554">
        <v>0</v>
      </c>
      <c r="H19554">
        <v>0</v>
      </c>
      <c r="I19554">
        <v>0</v>
      </c>
    </row>
    <row r="19555" spans="1:9" hidden="1" x14ac:dyDescent="0.3">
      <c r="A19555" s="1" t="s">
        <v>159</v>
      </c>
      <c r="B19555" s="1" t="s">
        <v>436</v>
      </c>
      <c r="C19555">
        <v>42.368899999999996</v>
      </c>
      <c r="D19555">
        <v>-87.827200000000005</v>
      </c>
      <c r="E19555" s="1" t="s">
        <v>5</v>
      </c>
      <c r="F19555" t="s">
        <v>1335</v>
      </c>
      <c r="G19555">
        <v>0</v>
      </c>
      <c r="H19555">
        <v>0</v>
      </c>
      <c r="I19555">
        <v>0</v>
      </c>
    </row>
    <row r="19556" spans="1:9" hidden="1" x14ac:dyDescent="0.3">
      <c r="A19556" s="1" t="s">
        <v>159</v>
      </c>
      <c r="B19556" s="1" t="s">
        <v>436</v>
      </c>
      <c r="C19556">
        <v>42.368899999999996</v>
      </c>
      <c r="D19556">
        <v>-87.827200000000005</v>
      </c>
      <c r="E19556" s="1" t="s">
        <v>6</v>
      </c>
      <c r="F19556" t="s">
        <v>1576</v>
      </c>
      <c r="G19556">
        <v>0</v>
      </c>
      <c r="H19556">
        <v>0</v>
      </c>
      <c r="I19556">
        <v>0</v>
      </c>
    </row>
    <row r="19557" spans="1:9" hidden="1" x14ac:dyDescent="0.3">
      <c r="A19557" s="1" t="s">
        <v>159</v>
      </c>
      <c r="B19557" s="1" t="s">
        <v>436</v>
      </c>
      <c r="C19557">
        <v>42.368899999999996</v>
      </c>
      <c r="D19557">
        <v>-87.827200000000005</v>
      </c>
      <c r="E19557" s="1" t="s">
        <v>7</v>
      </c>
      <c r="F19557" t="s">
        <v>1817</v>
      </c>
      <c r="G19557">
        <v>0</v>
      </c>
      <c r="H19557">
        <v>0</v>
      </c>
      <c r="I19557">
        <v>0</v>
      </c>
    </row>
    <row r="19558" spans="1:9" hidden="1" x14ac:dyDescent="0.3">
      <c r="A19558" s="1" t="s">
        <v>159</v>
      </c>
      <c r="B19558" s="1" t="s">
        <v>436</v>
      </c>
      <c r="C19558">
        <v>42.368899999999996</v>
      </c>
      <c r="D19558">
        <v>-87.827200000000005</v>
      </c>
      <c r="E19558" s="1" t="s">
        <v>8</v>
      </c>
      <c r="F19558" t="s">
        <v>2055</v>
      </c>
      <c r="G19558">
        <v>0</v>
      </c>
      <c r="H19558">
        <v>0</v>
      </c>
      <c r="I19558">
        <v>0</v>
      </c>
    </row>
    <row r="19559" spans="1:9" hidden="1" x14ac:dyDescent="0.3">
      <c r="A19559" s="1" t="s">
        <v>159</v>
      </c>
      <c r="B19559" s="1" t="s">
        <v>436</v>
      </c>
      <c r="C19559">
        <v>42.368899999999996</v>
      </c>
      <c r="D19559">
        <v>-87.827200000000005</v>
      </c>
      <c r="E19559" s="1" t="s">
        <v>9</v>
      </c>
      <c r="F19559" t="s">
        <v>2293</v>
      </c>
      <c r="G19559">
        <v>0</v>
      </c>
      <c r="H19559">
        <v>0</v>
      </c>
      <c r="I19559">
        <v>0</v>
      </c>
    </row>
    <row r="19560" spans="1:9" hidden="1" x14ac:dyDescent="0.3">
      <c r="A19560" s="1" t="s">
        <v>159</v>
      </c>
      <c r="B19560" s="1" t="s">
        <v>436</v>
      </c>
      <c r="C19560">
        <v>42.368899999999996</v>
      </c>
      <c r="D19560">
        <v>-87.827200000000005</v>
      </c>
      <c r="E19560" s="1" t="s">
        <v>10</v>
      </c>
      <c r="F19560" t="s">
        <v>2531</v>
      </c>
      <c r="G19560">
        <v>0</v>
      </c>
      <c r="H19560">
        <v>0</v>
      </c>
      <c r="I19560">
        <v>0</v>
      </c>
    </row>
    <row r="19561" spans="1:9" hidden="1" x14ac:dyDescent="0.3">
      <c r="A19561" s="1" t="s">
        <v>159</v>
      </c>
      <c r="B19561" s="1" t="s">
        <v>436</v>
      </c>
      <c r="C19561">
        <v>42.368899999999996</v>
      </c>
      <c r="D19561">
        <v>-87.827200000000005</v>
      </c>
      <c r="E19561" s="1" t="s">
        <v>11</v>
      </c>
      <c r="F19561" t="s">
        <v>2769</v>
      </c>
      <c r="G19561">
        <v>0</v>
      </c>
      <c r="H19561">
        <v>0</v>
      </c>
      <c r="I19561">
        <v>0</v>
      </c>
    </row>
    <row r="19562" spans="1:9" hidden="1" x14ac:dyDescent="0.3">
      <c r="A19562" s="1" t="s">
        <v>159</v>
      </c>
      <c r="B19562" s="1" t="s">
        <v>436</v>
      </c>
      <c r="C19562">
        <v>42.368899999999996</v>
      </c>
      <c r="D19562">
        <v>-87.827200000000005</v>
      </c>
      <c r="E19562" s="1" t="s">
        <v>12</v>
      </c>
      <c r="F19562" t="s">
        <v>3007</v>
      </c>
      <c r="G19562">
        <v>0</v>
      </c>
      <c r="H19562">
        <v>0</v>
      </c>
      <c r="I19562">
        <v>0</v>
      </c>
    </row>
    <row r="19563" spans="1:9" hidden="1" x14ac:dyDescent="0.3">
      <c r="A19563" s="1" t="s">
        <v>159</v>
      </c>
      <c r="B19563" s="1" t="s">
        <v>436</v>
      </c>
      <c r="C19563">
        <v>42.368899999999996</v>
      </c>
      <c r="D19563">
        <v>-87.827200000000005</v>
      </c>
      <c r="E19563" s="1" t="s">
        <v>13</v>
      </c>
      <c r="F19563" t="s">
        <v>3244</v>
      </c>
      <c r="G19563">
        <v>0</v>
      </c>
      <c r="H19563">
        <v>0</v>
      </c>
      <c r="I19563">
        <v>0</v>
      </c>
    </row>
    <row r="19564" spans="1:9" hidden="1" x14ac:dyDescent="0.3">
      <c r="A19564" s="1" t="s">
        <v>159</v>
      </c>
      <c r="B19564" s="1" t="s">
        <v>436</v>
      </c>
      <c r="C19564">
        <v>42.368899999999996</v>
      </c>
      <c r="D19564">
        <v>-87.827200000000005</v>
      </c>
      <c r="E19564" s="1" t="s">
        <v>14</v>
      </c>
      <c r="F19564" t="s">
        <v>3480</v>
      </c>
      <c r="G19564">
        <v>0</v>
      </c>
      <c r="H19564">
        <v>0</v>
      </c>
      <c r="I19564">
        <v>0</v>
      </c>
    </row>
    <row r="19565" spans="1:9" hidden="1" x14ac:dyDescent="0.3">
      <c r="A19565" s="1" t="s">
        <v>159</v>
      </c>
      <c r="B19565" s="1" t="s">
        <v>436</v>
      </c>
      <c r="C19565">
        <v>42.368899999999996</v>
      </c>
      <c r="D19565">
        <v>-87.827200000000005</v>
      </c>
      <c r="E19565" s="1" t="s">
        <v>15</v>
      </c>
      <c r="F19565" t="s">
        <v>3716</v>
      </c>
      <c r="G19565">
        <v>0</v>
      </c>
      <c r="H19565">
        <v>0</v>
      </c>
      <c r="I19565">
        <v>0</v>
      </c>
    </row>
    <row r="19566" spans="1:9" hidden="1" x14ac:dyDescent="0.3">
      <c r="A19566" s="1" t="s">
        <v>159</v>
      </c>
      <c r="B19566" s="1" t="s">
        <v>436</v>
      </c>
      <c r="C19566">
        <v>42.368899999999996</v>
      </c>
      <c r="D19566">
        <v>-87.827200000000005</v>
      </c>
      <c r="E19566" s="1" t="s">
        <v>16</v>
      </c>
      <c r="F19566" t="s">
        <v>3951</v>
      </c>
      <c r="G19566">
        <v>0</v>
      </c>
      <c r="H19566">
        <v>0</v>
      </c>
      <c r="I19566">
        <v>0</v>
      </c>
    </row>
    <row r="19567" spans="1:9" hidden="1" x14ac:dyDescent="0.3">
      <c r="A19567" s="1" t="s">
        <v>159</v>
      </c>
      <c r="B19567" s="1" t="s">
        <v>436</v>
      </c>
      <c r="C19567">
        <v>42.368899999999996</v>
      </c>
      <c r="D19567">
        <v>-87.827200000000005</v>
      </c>
      <c r="E19567" s="1" t="s">
        <v>17</v>
      </c>
      <c r="F19567" t="s">
        <v>4186</v>
      </c>
      <c r="G19567">
        <v>0</v>
      </c>
      <c r="H19567">
        <v>0</v>
      </c>
      <c r="I19567">
        <v>0</v>
      </c>
    </row>
    <row r="19568" spans="1:9" hidden="1" x14ac:dyDescent="0.3">
      <c r="A19568" s="1" t="s">
        <v>159</v>
      </c>
      <c r="B19568" s="1" t="s">
        <v>436</v>
      </c>
      <c r="C19568">
        <v>42.368899999999996</v>
      </c>
      <c r="D19568">
        <v>-87.827200000000005</v>
      </c>
      <c r="E19568" s="1" t="s">
        <v>18</v>
      </c>
      <c r="F19568" t="s">
        <v>4421</v>
      </c>
      <c r="G19568">
        <v>0</v>
      </c>
      <c r="H19568">
        <v>0</v>
      </c>
      <c r="I19568">
        <v>0</v>
      </c>
    </row>
    <row r="19569" spans="1:9" hidden="1" x14ac:dyDescent="0.3">
      <c r="A19569" s="1" t="s">
        <v>159</v>
      </c>
      <c r="B19569" s="1" t="s">
        <v>436</v>
      </c>
      <c r="C19569">
        <v>42.368899999999996</v>
      </c>
      <c r="D19569">
        <v>-87.827200000000005</v>
      </c>
      <c r="E19569" s="1" t="s">
        <v>19</v>
      </c>
      <c r="F19569" t="s">
        <v>4656</v>
      </c>
      <c r="G19569">
        <v>0</v>
      </c>
      <c r="H19569">
        <v>0</v>
      </c>
      <c r="I19569">
        <v>0</v>
      </c>
    </row>
    <row r="19570" spans="1:9" hidden="1" x14ac:dyDescent="0.3">
      <c r="A19570" s="1" t="s">
        <v>159</v>
      </c>
      <c r="B19570" s="1" t="s">
        <v>436</v>
      </c>
      <c r="C19570">
        <v>42.368899999999996</v>
      </c>
      <c r="D19570">
        <v>-87.827200000000005</v>
      </c>
      <c r="E19570" s="1" t="s">
        <v>20</v>
      </c>
      <c r="F19570" t="s">
        <v>4891</v>
      </c>
      <c r="G19570">
        <v>0</v>
      </c>
      <c r="H19570">
        <v>0</v>
      </c>
      <c r="I19570">
        <v>0</v>
      </c>
    </row>
    <row r="19571" spans="1:9" hidden="1" x14ac:dyDescent="0.3">
      <c r="A19571" s="1" t="s">
        <v>159</v>
      </c>
      <c r="B19571" s="1" t="s">
        <v>436</v>
      </c>
      <c r="C19571">
        <v>42.368899999999996</v>
      </c>
      <c r="D19571">
        <v>-87.827200000000005</v>
      </c>
      <c r="E19571" s="1" t="s">
        <v>21</v>
      </c>
      <c r="F19571" t="s">
        <v>5126</v>
      </c>
      <c r="G19571">
        <v>0</v>
      </c>
      <c r="H19571">
        <v>0</v>
      </c>
      <c r="I19571">
        <v>0</v>
      </c>
    </row>
    <row r="19572" spans="1:9" hidden="1" x14ac:dyDescent="0.3">
      <c r="A19572" s="1" t="s">
        <v>159</v>
      </c>
      <c r="B19572" s="1" t="s">
        <v>436</v>
      </c>
      <c r="C19572">
        <v>42.368899999999996</v>
      </c>
      <c r="D19572">
        <v>-87.827200000000005</v>
      </c>
      <c r="E19572" s="1" t="s">
        <v>22</v>
      </c>
      <c r="F19572" t="s">
        <v>5361</v>
      </c>
      <c r="G19572">
        <v>0</v>
      </c>
      <c r="H19572">
        <v>0</v>
      </c>
      <c r="I19572">
        <v>0</v>
      </c>
    </row>
    <row r="19573" spans="1:9" hidden="1" x14ac:dyDescent="0.3">
      <c r="A19573" s="1" t="s">
        <v>159</v>
      </c>
      <c r="B19573" s="1" t="s">
        <v>436</v>
      </c>
      <c r="C19573">
        <v>42.368899999999996</v>
      </c>
      <c r="D19573">
        <v>-87.827200000000005</v>
      </c>
      <c r="E19573" s="1" t="s">
        <v>23</v>
      </c>
      <c r="F19573" t="s">
        <v>5596</v>
      </c>
      <c r="G19573">
        <v>0</v>
      </c>
      <c r="H19573">
        <v>0</v>
      </c>
      <c r="I19573">
        <v>0</v>
      </c>
    </row>
    <row r="19574" spans="1:9" hidden="1" x14ac:dyDescent="0.3">
      <c r="A19574" s="1" t="s">
        <v>159</v>
      </c>
      <c r="B19574" s="1" t="s">
        <v>436</v>
      </c>
      <c r="C19574">
        <v>42.368899999999996</v>
      </c>
      <c r="D19574">
        <v>-87.827200000000005</v>
      </c>
      <c r="E19574" s="1" t="s">
        <v>24</v>
      </c>
      <c r="F19574" t="s">
        <v>5830</v>
      </c>
      <c r="G19574">
        <v>0</v>
      </c>
      <c r="H19574">
        <v>0</v>
      </c>
      <c r="I19574">
        <v>0</v>
      </c>
    </row>
    <row r="19575" spans="1:9" hidden="1" x14ac:dyDescent="0.3">
      <c r="A19575" s="1" t="s">
        <v>159</v>
      </c>
      <c r="B19575" s="1" t="s">
        <v>436</v>
      </c>
      <c r="C19575">
        <v>42.368899999999996</v>
      </c>
      <c r="D19575">
        <v>-87.827200000000005</v>
      </c>
      <c r="E19575" s="1" t="s">
        <v>25</v>
      </c>
      <c r="F19575" t="s">
        <v>6064</v>
      </c>
      <c r="G19575">
        <v>0</v>
      </c>
      <c r="H19575">
        <v>0</v>
      </c>
      <c r="I19575">
        <v>0</v>
      </c>
    </row>
    <row r="19576" spans="1:9" hidden="1" x14ac:dyDescent="0.3">
      <c r="A19576" s="1" t="s">
        <v>159</v>
      </c>
      <c r="B19576" s="1" t="s">
        <v>436</v>
      </c>
      <c r="C19576">
        <v>42.368899999999996</v>
      </c>
      <c r="D19576">
        <v>-87.827200000000005</v>
      </c>
      <c r="E19576" s="1" t="s">
        <v>26</v>
      </c>
      <c r="F19576" t="s">
        <v>6298</v>
      </c>
      <c r="G19576">
        <v>0</v>
      </c>
      <c r="H19576">
        <v>0</v>
      </c>
      <c r="I19576">
        <v>0</v>
      </c>
    </row>
    <row r="19577" spans="1:9" hidden="1" x14ac:dyDescent="0.3">
      <c r="A19577" s="1" t="s">
        <v>159</v>
      </c>
      <c r="B19577" s="1" t="s">
        <v>436</v>
      </c>
      <c r="C19577">
        <v>42.368899999999996</v>
      </c>
      <c r="D19577">
        <v>-87.827200000000005</v>
      </c>
      <c r="E19577" s="1" t="s">
        <v>27</v>
      </c>
      <c r="F19577" t="s">
        <v>6532</v>
      </c>
      <c r="G19577">
        <v>0</v>
      </c>
      <c r="H19577">
        <v>0</v>
      </c>
      <c r="I19577">
        <v>0</v>
      </c>
    </row>
    <row r="19578" spans="1:9" hidden="1" x14ac:dyDescent="0.3">
      <c r="A19578" s="1" t="s">
        <v>159</v>
      </c>
      <c r="B19578" s="1" t="s">
        <v>436</v>
      </c>
      <c r="C19578">
        <v>42.368899999999996</v>
      </c>
      <c r="D19578">
        <v>-87.827200000000005</v>
      </c>
      <c r="E19578" s="1" t="s">
        <v>28</v>
      </c>
      <c r="F19578" t="s">
        <v>6766</v>
      </c>
      <c r="G19578">
        <v>0</v>
      </c>
      <c r="H19578">
        <v>0</v>
      </c>
      <c r="I19578">
        <v>0</v>
      </c>
    </row>
    <row r="19579" spans="1:9" hidden="1" x14ac:dyDescent="0.3">
      <c r="A19579" s="1" t="s">
        <v>159</v>
      </c>
      <c r="B19579" s="1" t="s">
        <v>436</v>
      </c>
      <c r="C19579">
        <v>42.368899999999996</v>
      </c>
      <c r="D19579">
        <v>-87.827200000000005</v>
      </c>
      <c r="E19579" s="1" t="s">
        <v>29</v>
      </c>
      <c r="F19579" t="s">
        <v>7000</v>
      </c>
      <c r="G19579">
        <v>0</v>
      </c>
      <c r="H19579">
        <v>0</v>
      </c>
      <c r="I19579">
        <v>0</v>
      </c>
    </row>
    <row r="19580" spans="1:9" hidden="1" x14ac:dyDescent="0.3">
      <c r="A19580" s="1" t="s">
        <v>159</v>
      </c>
      <c r="B19580" s="1" t="s">
        <v>436</v>
      </c>
      <c r="C19580">
        <v>42.368899999999996</v>
      </c>
      <c r="D19580">
        <v>-87.827200000000005</v>
      </c>
      <c r="E19580" s="1" t="s">
        <v>30</v>
      </c>
      <c r="F19580" t="s">
        <v>7234</v>
      </c>
      <c r="G19580">
        <v>0</v>
      </c>
      <c r="H19580">
        <v>0</v>
      </c>
      <c r="I19580">
        <v>0</v>
      </c>
    </row>
    <row r="19581" spans="1:9" hidden="1" x14ac:dyDescent="0.3">
      <c r="A19581" s="1" t="s">
        <v>159</v>
      </c>
      <c r="B19581" s="1" t="s">
        <v>436</v>
      </c>
      <c r="C19581">
        <v>42.368899999999996</v>
      </c>
      <c r="D19581">
        <v>-87.827200000000005</v>
      </c>
      <c r="E19581" s="1" t="s">
        <v>31</v>
      </c>
      <c r="F19581" t="s">
        <v>7468</v>
      </c>
      <c r="G19581">
        <v>0</v>
      </c>
      <c r="H19581">
        <v>0</v>
      </c>
      <c r="I19581">
        <v>0</v>
      </c>
    </row>
    <row r="19582" spans="1:9" hidden="1" x14ac:dyDescent="0.3">
      <c r="A19582" s="1" t="s">
        <v>159</v>
      </c>
      <c r="B19582" s="1" t="s">
        <v>436</v>
      </c>
      <c r="C19582">
        <v>42.368899999999996</v>
      </c>
      <c r="D19582">
        <v>-87.827200000000005</v>
      </c>
      <c r="E19582" s="1" t="s">
        <v>32</v>
      </c>
      <c r="F19582" t="s">
        <v>7702</v>
      </c>
      <c r="G19582">
        <v>0</v>
      </c>
      <c r="H19582">
        <v>0</v>
      </c>
      <c r="I19582">
        <v>0</v>
      </c>
    </row>
    <row r="19583" spans="1:9" hidden="1" x14ac:dyDescent="0.3">
      <c r="A19583" s="1" t="s">
        <v>159</v>
      </c>
      <c r="B19583" s="1" t="s">
        <v>436</v>
      </c>
      <c r="C19583">
        <v>42.368899999999996</v>
      </c>
      <c r="D19583">
        <v>-87.827200000000005</v>
      </c>
      <c r="E19583" s="1" t="s">
        <v>33</v>
      </c>
      <c r="F19583" t="s">
        <v>7936</v>
      </c>
      <c r="G19583">
        <v>0</v>
      </c>
      <c r="H19583">
        <v>0</v>
      </c>
      <c r="I19583">
        <v>0</v>
      </c>
    </row>
    <row r="19584" spans="1:9" hidden="1" x14ac:dyDescent="0.3">
      <c r="A19584" s="1" t="s">
        <v>159</v>
      </c>
      <c r="B19584" s="1" t="s">
        <v>436</v>
      </c>
      <c r="C19584">
        <v>42.368899999999996</v>
      </c>
      <c r="D19584">
        <v>-87.827200000000005</v>
      </c>
      <c r="E19584" s="1" t="s">
        <v>34</v>
      </c>
      <c r="F19584" t="s">
        <v>8168</v>
      </c>
      <c r="G19584">
        <v>0</v>
      </c>
      <c r="H19584">
        <v>0</v>
      </c>
      <c r="I19584">
        <v>0</v>
      </c>
    </row>
    <row r="19585" spans="1:9" hidden="1" x14ac:dyDescent="0.3">
      <c r="A19585" s="1" t="s">
        <v>159</v>
      </c>
      <c r="B19585" s="1" t="s">
        <v>436</v>
      </c>
      <c r="C19585">
        <v>42.368899999999996</v>
      </c>
      <c r="D19585">
        <v>-87.827200000000005</v>
      </c>
      <c r="E19585" s="1" t="s">
        <v>35</v>
      </c>
      <c r="F19585" t="s">
        <v>8400</v>
      </c>
      <c r="G19585">
        <v>0</v>
      </c>
      <c r="H19585">
        <v>0</v>
      </c>
      <c r="I19585">
        <v>0</v>
      </c>
    </row>
    <row r="19586" spans="1:9" hidden="1" x14ac:dyDescent="0.3">
      <c r="A19586" s="1" t="s">
        <v>159</v>
      </c>
      <c r="B19586" s="1" t="s">
        <v>436</v>
      </c>
      <c r="C19586">
        <v>42.368899999999996</v>
      </c>
      <c r="D19586">
        <v>-87.827200000000005</v>
      </c>
      <c r="E19586" s="1" t="s">
        <v>36</v>
      </c>
      <c r="F19586" t="s">
        <v>8632</v>
      </c>
      <c r="G19586">
        <v>0</v>
      </c>
      <c r="H19586">
        <v>0</v>
      </c>
      <c r="I19586">
        <v>0</v>
      </c>
    </row>
    <row r="19587" spans="1:9" hidden="1" x14ac:dyDescent="0.3">
      <c r="A19587" s="1" t="s">
        <v>159</v>
      </c>
      <c r="B19587" s="1" t="s">
        <v>436</v>
      </c>
      <c r="C19587">
        <v>42.368899999999996</v>
      </c>
      <c r="D19587">
        <v>-87.827200000000005</v>
      </c>
      <c r="E19587" s="1" t="s">
        <v>37</v>
      </c>
      <c r="F19587" t="s">
        <v>8863</v>
      </c>
      <c r="G19587">
        <v>0</v>
      </c>
      <c r="H19587">
        <v>0</v>
      </c>
      <c r="I19587">
        <v>0</v>
      </c>
    </row>
    <row r="19588" spans="1:9" hidden="1" x14ac:dyDescent="0.3">
      <c r="A19588" s="1" t="s">
        <v>159</v>
      </c>
      <c r="B19588" s="1" t="s">
        <v>436</v>
      </c>
      <c r="C19588">
        <v>42.368899999999996</v>
      </c>
      <c r="D19588">
        <v>-87.827200000000005</v>
      </c>
      <c r="E19588" s="1" t="s">
        <v>38</v>
      </c>
      <c r="F19588" t="s">
        <v>9094</v>
      </c>
      <c r="G19588">
        <v>0</v>
      </c>
      <c r="H19588">
        <v>0</v>
      </c>
      <c r="I19588">
        <v>0</v>
      </c>
    </row>
    <row r="19589" spans="1:9" hidden="1" x14ac:dyDescent="0.3">
      <c r="A19589" s="1" t="s">
        <v>159</v>
      </c>
      <c r="B19589" s="1" t="s">
        <v>436</v>
      </c>
      <c r="C19589">
        <v>42.368899999999996</v>
      </c>
      <c r="D19589">
        <v>-87.827200000000005</v>
      </c>
      <c r="E19589" s="1" t="s">
        <v>39</v>
      </c>
      <c r="F19589" t="s">
        <v>9325</v>
      </c>
      <c r="G19589">
        <v>0</v>
      </c>
      <c r="H19589">
        <v>0</v>
      </c>
      <c r="I19589">
        <v>0</v>
      </c>
    </row>
    <row r="19590" spans="1:9" hidden="1" x14ac:dyDescent="0.3">
      <c r="A19590" s="1" t="s">
        <v>159</v>
      </c>
      <c r="B19590" s="1" t="s">
        <v>436</v>
      </c>
      <c r="C19590">
        <v>42.368899999999996</v>
      </c>
      <c r="D19590">
        <v>-87.827200000000005</v>
      </c>
      <c r="E19590" s="1" t="s">
        <v>40</v>
      </c>
      <c r="F19590" t="s">
        <v>9556</v>
      </c>
      <c r="G19590">
        <v>0</v>
      </c>
      <c r="H19590">
        <v>0</v>
      </c>
      <c r="I19590">
        <v>0</v>
      </c>
    </row>
    <row r="19591" spans="1:9" hidden="1" x14ac:dyDescent="0.3">
      <c r="A19591" s="1" t="s">
        <v>159</v>
      </c>
      <c r="B19591" s="1" t="s">
        <v>436</v>
      </c>
      <c r="C19591">
        <v>42.368899999999996</v>
      </c>
      <c r="D19591">
        <v>-87.827200000000005</v>
      </c>
      <c r="E19591" s="1" t="s">
        <v>41</v>
      </c>
      <c r="F19591" t="s">
        <v>9787</v>
      </c>
      <c r="G19591">
        <v>0</v>
      </c>
      <c r="H19591">
        <v>0</v>
      </c>
      <c r="I19591">
        <v>0</v>
      </c>
    </row>
    <row r="19592" spans="1:9" hidden="1" x14ac:dyDescent="0.3">
      <c r="A19592" s="1" t="s">
        <v>159</v>
      </c>
      <c r="B19592" s="1" t="s">
        <v>436</v>
      </c>
      <c r="C19592">
        <v>42.368899999999996</v>
      </c>
      <c r="D19592">
        <v>-87.827200000000005</v>
      </c>
      <c r="E19592" s="1" t="s">
        <v>42</v>
      </c>
      <c r="F19592" t="s">
        <v>10016</v>
      </c>
      <c r="G19592">
        <v>0</v>
      </c>
      <c r="H19592">
        <v>0</v>
      </c>
      <c r="I19592">
        <v>0</v>
      </c>
    </row>
    <row r="19593" spans="1:9" hidden="1" x14ac:dyDescent="0.3">
      <c r="A19593" s="1" t="s">
        <v>159</v>
      </c>
      <c r="B19593" s="1" t="s">
        <v>436</v>
      </c>
      <c r="C19593">
        <v>42.368899999999996</v>
      </c>
      <c r="D19593">
        <v>-87.827200000000005</v>
      </c>
      <c r="E19593" s="1" t="s">
        <v>43</v>
      </c>
      <c r="F19593" t="s">
        <v>10244</v>
      </c>
      <c r="G19593">
        <v>0</v>
      </c>
      <c r="H19593">
        <v>0</v>
      </c>
      <c r="I19593">
        <v>0</v>
      </c>
    </row>
    <row r="19594" spans="1:9" hidden="1" x14ac:dyDescent="0.3">
      <c r="A19594" s="1" t="s">
        <v>159</v>
      </c>
      <c r="B19594" s="1" t="s">
        <v>436</v>
      </c>
      <c r="C19594">
        <v>42.368899999999996</v>
      </c>
      <c r="D19594">
        <v>-87.827200000000005</v>
      </c>
      <c r="E19594" s="1" t="s">
        <v>44</v>
      </c>
      <c r="F19594" t="s">
        <v>10465</v>
      </c>
      <c r="G19594">
        <v>0</v>
      </c>
      <c r="H19594">
        <v>0</v>
      </c>
      <c r="I19594">
        <v>0</v>
      </c>
    </row>
    <row r="19595" spans="1:9" hidden="1" x14ac:dyDescent="0.3">
      <c r="A19595" s="1" t="s">
        <v>159</v>
      </c>
      <c r="B19595" s="1" t="s">
        <v>436</v>
      </c>
      <c r="C19595">
        <v>42.368899999999996</v>
      </c>
      <c r="D19595">
        <v>-87.827200000000005</v>
      </c>
      <c r="E19595" s="1" t="s">
        <v>45</v>
      </c>
      <c r="F19595" t="s">
        <v>10681</v>
      </c>
      <c r="G19595">
        <v>0</v>
      </c>
      <c r="H19595">
        <v>0</v>
      </c>
      <c r="I19595">
        <v>0</v>
      </c>
    </row>
    <row r="19596" spans="1:9" hidden="1" x14ac:dyDescent="0.3">
      <c r="A19596" s="1" t="s">
        <v>159</v>
      </c>
      <c r="B19596" s="1" t="s">
        <v>436</v>
      </c>
      <c r="C19596">
        <v>42.368899999999996</v>
      </c>
      <c r="D19596">
        <v>-87.827200000000005</v>
      </c>
      <c r="E19596" s="1" t="s">
        <v>46</v>
      </c>
      <c r="F19596" t="s">
        <v>10896</v>
      </c>
      <c r="G19596">
        <v>0</v>
      </c>
      <c r="H19596">
        <v>0</v>
      </c>
      <c r="I19596">
        <v>0</v>
      </c>
    </row>
    <row r="19597" spans="1:9" hidden="1" x14ac:dyDescent="0.3">
      <c r="A19597" s="1" t="s">
        <v>159</v>
      </c>
      <c r="B19597" s="1" t="s">
        <v>436</v>
      </c>
      <c r="C19597">
        <v>42.368899999999996</v>
      </c>
      <c r="D19597">
        <v>-87.827200000000005</v>
      </c>
      <c r="E19597" s="1" t="s">
        <v>47</v>
      </c>
      <c r="F19597" t="s">
        <v>11102</v>
      </c>
      <c r="G19597">
        <v>0</v>
      </c>
      <c r="H19597">
        <v>0</v>
      </c>
      <c r="I19597">
        <v>0</v>
      </c>
    </row>
    <row r="19598" spans="1:9" hidden="1" x14ac:dyDescent="0.3">
      <c r="A19598" s="1" t="s">
        <v>159</v>
      </c>
      <c r="B19598" s="1" t="s">
        <v>436</v>
      </c>
      <c r="C19598">
        <v>42.368899999999996</v>
      </c>
      <c r="D19598">
        <v>-87.827200000000005</v>
      </c>
      <c r="E19598" s="1" t="s">
        <v>48</v>
      </c>
      <c r="F19598" t="s">
        <v>11891</v>
      </c>
      <c r="G19598">
        <v>0</v>
      </c>
      <c r="H19598">
        <v>0</v>
      </c>
      <c r="I19598">
        <v>0</v>
      </c>
    </row>
    <row r="19599" spans="1:9" hidden="1" x14ac:dyDescent="0.3">
      <c r="A19599" s="1" t="s">
        <v>159</v>
      </c>
      <c r="B19599" s="1" t="s">
        <v>436</v>
      </c>
      <c r="C19599">
        <v>42.368899999999996</v>
      </c>
      <c r="D19599">
        <v>-87.827200000000005</v>
      </c>
      <c r="E19599" s="1" t="s">
        <v>49</v>
      </c>
      <c r="F19599" t="s">
        <v>12063</v>
      </c>
      <c r="G19599">
        <v>0</v>
      </c>
      <c r="H19599">
        <v>0</v>
      </c>
      <c r="I19599">
        <v>0</v>
      </c>
    </row>
    <row r="19600" spans="1:9" hidden="1" x14ac:dyDescent="0.3">
      <c r="A19600" s="1" t="s">
        <v>159</v>
      </c>
      <c r="B19600" s="1" t="s">
        <v>436</v>
      </c>
      <c r="C19600">
        <v>42.368899999999996</v>
      </c>
      <c r="D19600">
        <v>-87.827200000000005</v>
      </c>
      <c r="E19600" s="1" t="s">
        <v>50</v>
      </c>
      <c r="F19600" t="s">
        <v>12212</v>
      </c>
      <c r="G19600">
        <v>0</v>
      </c>
      <c r="H19600">
        <v>0</v>
      </c>
      <c r="I19600">
        <v>0</v>
      </c>
    </row>
    <row r="19601" spans="1:9" hidden="1" x14ac:dyDescent="0.3">
      <c r="A19601" s="1" t="s">
        <v>159</v>
      </c>
      <c r="B19601" s="1" t="s">
        <v>436</v>
      </c>
      <c r="C19601">
        <v>42.368899999999996</v>
      </c>
      <c r="D19601">
        <v>-87.827200000000005</v>
      </c>
      <c r="E19601" s="1" t="s">
        <v>51</v>
      </c>
      <c r="F19601" t="s">
        <v>12351</v>
      </c>
      <c r="G19601">
        <v>0</v>
      </c>
      <c r="H19601">
        <v>0</v>
      </c>
      <c r="I19601">
        <v>0</v>
      </c>
    </row>
    <row r="19602" spans="1:9" hidden="1" x14ac:dyDescent="0.3">
      <c r="A19602" s="1" t="s">
        <v>159</v>
      </c>
      <c r="B19602" s="1" t="s">
        <v>436</v>
      </c>
      <c r="C19602">
        <v>42.368899999999996</v>
      </c>
      <c r="D19602">
        <v>-87.827200000000005</v>
      </c>
      <c r="E19602" s="1" t="s">
        <v>52</v>
      </c>
      <c r="F19602" t="s">
        <v>11306</v>
      </c>
      <c r="G19602">
        <v>0</v>
      </c>
      <c r="H19602">
        <v>0</v>
      </c>
      <c r="I19602">
        <v>0</v>
      </c>
    </row>
    <row r="19603" spans="1:9" hidden="1" x14ac:dyDescent="0.3">
      <c r="A19603" s="1" t="s">
        <v>159</v>
      </c>
      <c r="B19603" s="1" t="s">
        <v>436</v>
      </c>
      <c r="C19603">
        <v>42.368899999999996</v>
      </c>
      <c r="D19603">
        <v>-87.827200000000005</v>
      </c>
      <c r="E19603" s="1" t="s">
        <v>53</v>
      </c>
      <c r="F19603" t="s">
        <v>11504</v>
      </c>
      <c r="G19603">
        <v>0</v>
      </c>
      <c r="H19603">
        <v>0</v>
      </c>
      <c r="I19603">
        <v>0</v>
      </c>
    </row>
    <row r="19604" spans="1:9" hidden="1" x14ac:dyDescent="0.3">
      <c r="A19604" s="1" t="s">
        <v>159</v>
      </c>
      <c r="B19604" s="1" t="s">
        <v>436</v>
      </c>
      <c r="C19604">
        <v>42.368899999999996</v>
      </c>
      <c r="D19604">
        <v>-87.827200000000005</v>
      </c>
      <c r="E19604" s="1" t="s">
        <v>54</v>
      </c>
      <c r="F19604" t="s">
        <v>11699</v>
      </c>
      <c r="G19604">
        <v>0</v>
      </c>
      <c r="H19604">
        <v>0</v>
      </c>
      <c r="I19604">
        <v>0</v>
      </c>
    </row>
    <row r="19605" spans="1:9" hidden="1" x14ac:dyDescent="0.3">
      <c r="A19605" s="1" t="s">
        <v>159</v>
      </c>
      <c r="B19605" s="1" t="s">
        <v>436</v>
      </c>
      <c r="C19605">
        <v>42.368899999999996</v>
      </c>
      <c r="D19605">
        <v>-87.827200000000005</v>
      </c>
      <c r="E19605" s="1" t="s">
        <v>21548</v>
      </c>
      <c r="F19605" t="s">
        <v>21925</v>
      </c>
      <c r="G19605">
        <v>0</v>
      </c>
      <c r="H19605">
        <v>0</v>
      </c>
      <c r="I19605">
        <v>0</v>
      </c>
    </row>
    <row r="19606" spans="1:9" hidden="1" x14ac:dyDescent="0.3">
      <c r="A19606" s="1" t="s">
        <v>159</v>
      </c>
      <c r="B19606" s="1" t="s">
        <v>437</v>
      </c>
      <c r="C19606">
        <v>40.410800000000002</v>
      </c>
      <c r="D19606">
        <v>-75.247900000000001</v>
      </c>
      <c r="E19606" s="1" t="s">
        <v>4</v>
      </c>
      <c r="F19606" t="s">
        <v>1094</v>
      </c>
      <c r="G19606">
        <v>0</v>
      </c>
      <c r="H19606">
        <v>0</v>
      </c>
      <c r="I19606">
        <v>0</v>
      </c>
    </row>
    <row r="19607" spans="1:9" hidden="1" x14ac:dyDescent="0.3">
      <c r="A19607" s="1" t="s">
        <v>159</v>
      </c>
      <c r="B19607" s="1" t="s">
        <v>437</v>
      </c>
      <c r="C19607">
        <v>40.410800000000002</v>
      </c>
      <c r="D19607">
        <v>-75.247900000000001</v>
      </c>
      <c r="E19607" s="1" t="s">
        <v>5</v>
      </c>
      <c r="F19607" t="s">
        <v>1336</v>
      </c>
      <c r="G19607">
        <v>0</v>
      </c>
      <c r="H19607">
        <v>0</v>
      </c>
      <c r="I19607">
        <v>0</v>
      </c>
    </row>
    <row r="19608" spans="1:9" hidden="1" x14ac:dyDescent="0.3">
      <c r="A19608" s="1" t="s">
        <v>159</v>
      </c>
      <c r="B19608" s="1" t="s">
        <v>437</v>
      </c>
      <c r="C19608">
        <v>40.410800000000002</v>
      </c>
      <c r="D19608">
        <v>-75.247900000000001</v>
      </c>
      <c r="E19608" s="1" t="s">
        <v>6</v>
      </c>
      <c r="F19608" t="s">
        <v>1577</v>
      </c>
      <c r="G19608">
        <v>0</v>
      </c>
      <c r="H19608">
        <v>0</v>
      </c>
      <c r="I19608">
        <v>0</v>
      </c>
    </row>
    <row r="19609" spans="1:9" hidden="1" x14ac:dyDescent="0.3">
      <c r="A19609" s="1" t="s">
        <v>159</v>
      </c>
      <c r="B19609" s="1" t="s">
        <v>437</v>
      </c>
      <c r="C19609">
        <v>40.410800000000002</v>
      </c>
      <c r="D19609">
        <v>-75.247900000000001</v>
      </c>
      <c r="E19609" s="1" t="s">
        <v>7</v>
      </c>
      <c r="F19609" t="s">
        <v>1818</v>
      </c>
      <c r="G19609">
        <v>0</v>
      </c>
      <c r="H19609">
        <v>0</v>
      </c>
      <c r="I19609">
        <v>0</v>
      </c>
    </row>
    <row r="19610" spans="1:9" hidden="1" x14ac:dyDescent="0.3">
      <c r="A19610" s="1" t="s">
        <v>159</v>
      </c>
      <c r="B19610" s="1" t="s">
        <v>437</v>
      </c>
      <c r="C19610">
        <v>40.410800000000002</v>
      </c>
      <c r="D19610">
        <v>-75.247900000000001</v>
      </c>
      <c r="E19610" s="1" t="s">
        <v>8</v>
      </c>
      <c r="F19610" t="s">
        <v>2056</v>
      </c>
      <c r="G19610">
        <v>0</v>
      </c>
      <c r="H19610">
        <v>0</v>
      </c>
      <c r="I19610">
        <v>0</v>
      </c>
    </row>
    <row r="19611" spans="1:9" hidden="1" x14ac:dyDescent="0.3">
      <c r="A19611" s="1" t="s">
        <v>159</v>
      </c>
      <c r="B19611" s="1" t="s">
        <v>437</v>
      </c>
      <c r="C19611">
        <v>40.410800000000002</v>
      </c>
      <c r="D19611">
        <v>-75.247900000000001</v>
      </c>
      <c r="E19611" s="1" t="s">
        <v>9</v>
      </c>
      <c r="F19611" t="s">
        <v>2294</v>
      </c>
      <c r="G19611">
        <v>0</v>
      </c>
      <c r="H19611">
        <v>0</v>
      </c>
      <c r="I19611">
        <v>0</v>
      </c>
    </row>
    <row r="19612" spans="1:9" hidden="1" x14ac:dyDescent="0.3">
      <c r="A19612" s="1" t="s">
        <v>159</v>
      </c>
      <c r="B19612" s="1" t="s">
        <v>437</v>
      </c>
      <c r="C19612">
        <v>40.410800000000002</v>
      </c>
      <c r="D19612">
        <v>-75.247900000000001</v>
      </c>
      <c r="E19612" s="1" t="s">
        <v>10</v>
      </c>
      <c r="F19612" t="s">
        <v>2532</v>
      </c>
      <c r="G19612">
        <v>0</v>
      </c>
      <c r="H19612">
        <v>0</v>
      </c>
      <c r="I19612">
        <v>0</v>
      </c>
    </row>
    <row r="19613" spans="1:9" hidden="1" x14ac:dyDescent="0.3">
      <c r="A19613" s="1" t="s">
        <v>159</v>
      </c>
      <c r="B19613" s="1" t="s">
        <v>437</v>
      </c>
      <c r="C19613">
        <v>40.410800000000002</v>
      </c>
      <c r="D19613">
        <v>-75.247900000000001</v>
      </c>
      <c r="E19613" s="1" t="s">
        <v>11</v>
      </c>
      <c r="F19613" t="s">
        <v>2770</v>
      </c>
      <c r="G19613">
        <v>0</v>
      </c>
      <c r="H19613">
        <v>0</v>
      </c>
      <c r="I19613">
        <v>0</v>
      </c>
    </row>
    <row r="19614" spans="1:9" hidden="1" x14ac:dyDescent="0.3">
      <c r="A19614" s="1" t="s">
        <v>159</v>
      </c>
      <c r="B19614" s="1" t="s">
        <v>437</v>
      </c>
      <c r="C19614">
        <v>40.410800000000002</v>
      </c>
      <c r="D19614">
        <v>-75.247900000000001</v>
      </c>
      <c r="E19614" s="1" t="s">
        <v>12</v>
      </c>
      <c r="F19614" t="s">
        <v>3008</v>
      </c>
      <c r="G19614">
        <v>0</v>
      </c>
      <c r="H19614">
        <v>0</v>
      </c>
      <c r="I19614">
        <v>0</v>
      </c>
    </row>
    <row r="19615" spans="1:9" hidden="1" x14ac:dyDescent="0.3">
      <c r="A19615" s="1" t="s">
        <v>159</v>
      </c>
      <c r="B19615" s="1" t="s">
        <v>437</v>
      </c>
      <c r="C19615">
        <v>40.410800000000002</v>
      </c>
      <c r="D19615">
        <v>-75.247900000000001</v>
      </c>
      <c r="E19615" s="1" t="s">
        <v>13</v>
      </c>
      <c r="F19615" t="s">
        <v>3245</v>
      </c>
      <c r="G19615">
        <v>0</v>
      </c>
      <c r="H19615">
        <v>0</v>
      </c>
      <c r="I19615">
        <v>0</v>
      </c>
    </row>
    <row r="19616" spans="1:9" hidden="1" x14ac:dyDescent="0.3">
      <c r="A19616" s="1" t="s">
        <v>159</v>
      </c>
      <c r="B19616" s="1" t="s">
        <v>437</v>
      </c>
      <c r="C19616">
        <v>40.410800000000002</v>
      </c>
      <c r="D19616">
        <v>-75.247900000000001</v>
      </c>
      <c r="E19616" s="1" t="s">
        <v>14</v>
      </c>
      <c r="F19616" t="s">
        <v>3481</v>
      </c>
      <c r="G19616">
        <v>0</v>
      </c>
      <c r="H19616">
        <v>0</v>
      </c>
      <c r="I19616">
        <v>0</v>
      </c>
    </row>
    <row r="19617" spans="1:9" hidden="1" x14ac:dyDescent="0.3">
      <c r="A19617" s="1" t="s">
        <v>159</v>
      </c>
      <c r="B19617" s="1" t="s">
        <v>437</v>
      </c>
      <c r="C19617">
        <v>40.410800000000002</v>
      </c>
      <c r="D19617">
        <v>-75.247900000000001</v>
      </c>
      <c r="E19617" s="1" t="s">
        <v>15</v>
      </c>
      <c r="F19617" t="s">
        <v>3717</v>
      </c>
      <c r="G19617">
        <v>0</v>
      </c>
      <c r="H19617">
        <v>0</v>
      </c>
      <c r="I19617">
        <v>0</v>
      </c>
    </row>
    <row r="19618" spans="1:9" hidden="1" x14ac:dyDescent="0.3">
      <c r="A19618" s="1" t="s">
        <v>159</v>
      </c>
      <c r="B19618" s="1" t="s">
        <v>437</v>
      </c>
      <c r="C19618">
        <v>40.410800000000002</v>
      </c>
      <c r="D19618">
        <v>-75.247900000000001</v>
      </c>
      <c r="E19618" s="1" t="s">
        <v>16</v>
      </c>
      <c r="F19618" t="s">
        <v>3952</v>
      </c>
      <c r="G19618">
        <v>0</v>
      </c>
      <c r="H19618">
        <v>0</v>
      </c>
      <c r="I19618">
        <v>0</v>
      </c>
    </row>
    <row r="19619" spans="1:9" hidden="1" x14ac:dyDescent="0.3">
      <c r="A19619" s="1" t="s">
        <v>159</v>
      </c>
      <c r="B19619" s="1" t="s">
        <v>437</v>
      </c>
      <c r="C19619">
        <v>40.410800000000002</v>
      </c>
      <c r="D19619">
        <v>-75.247900000000001</v>
      </c>
      <c r="E19619" s="1" t="s">
        <v>17</v>
      </c>
      <c r="F19619" t="s">
        <v>4187</v>
      </c>
      <c r="G19619">
        <v>0</v>
      </c>
      <c r="H19619">
        <v>0</v>
      </c>
      <c r="I19619">
        <v>0</v>
      </c>
    </row>
    <row r="19620" spans="1:9" hidden="1" x14ac:dyDescent="0.3">
      <c r="A19620" s="1" t="s">
        <v>159</v>
      </c>
      <c r="B19620" s="1" t="s">
        <v>437</v>
      </c>
      <c r="C19620">
        <v>40.410800000000002</v>
      </c>
      <c r="D19620">
        <v>-75.247900000000001</v>
      </c>
      <c r="E19620" s="1" t="s">
        <v>18</v>
      </c>
      <c r="F19620" t="s">
        <v>4422</v>
      </c>
      <c r="G19620">
        <v>0</v>
      </c>
      <c r="H19620">
        <v>0</v>
      </c>
      <c r="I19620">
        <v>0</v>
      </c>
    </row>
    <row r="19621" spans="1:9" hidden="1" x14ac:dyDescent="0.3">
      <c r="A19621" s="1" t="s">
        <v>159</v>
      </c>
      <c r="B19621" s="1" t="s">
        <v>437</v>
      </c>
      <c r="C19621">
        <v>40.410800000000002</v>
      </c>
      <c r="D19621">
        <v>-75.247900000000001</v>
      </c>
      <c r="E19621" s="1" t="s">
        <v>19</v>
      </c>
      <c r="F19621" t="s">
        <v>4657</v>
      </c>
      <c r="G19621">
        <v>0</v>
      </c>
      <c r="H19621">
        <v>0</v>
      </c>
      <c r="I19621">
        <v>0</v>
      </c>
    </row>
    <row r="19622" spans="1:9" hidden="1" x14ac:dyDescent="0.3">
      <c r="A19622" s="1" t="s">
        <v>159</v>
      </c>
      <c r="B19622" s="1" t="s">
        <v>437</v>
      </c>
      <c r="C19622">
        <v>40.410800000000002</v>
      </c>
      <c r="D19622">
        <v>-75.247900000000001</v>
      </c>
      <c r="E19622" s="1" t="s">
        <v>20</v>
      </c>
      <c r="F19622" t="s">
        <v>4892</v>
      </c>
      <c r="G19622">
        <v>0</v>
      </c>
      <c r="H19622">
        <v>0</v>
      </c>
      <c r="I19622">
        <v>0</v>
      </c>
    </row>
    <row r="19623" spans="1:9" hidden="1" x14ac:dyDescent="0.3">
      <c r="A19623" s="1" t="s">
        <v>159</v>
      </c>
      <c r="B19623" s="1" t="s">
        <v>437</v>
      </c>
      <c r="C19623">
        <v>40.410800000000002</v>
      </c>
      <c r="D19623">
        <v>-75.247900000000001</v>
      </c>
      <c r="E19623" s="1" t="s">
        <v>21</v>
      </c>
      <c r="F19623" t="s">
        <v>5127</v>
      </c>
      <c r="G19623">
        <v>0</v>
      </c>
      <c r="H19623">
        <v>0</v>
      </c>
      <c r="I19623">
        <v>0</v>
      </c>
    </row>
    <row r="19624" spans="1:9" hidden="1" x14ac:dyDescent="0.3">
      <c r="A19624" s="1" t="s">
        <v>159</v>
      </c>
      <c r="B19624" s="1" t="s">
        <v>437</v>
      </c>
      <c r="C19624">
        <v>40.410800000000002</v>
      </c>
      <c r="D19624">
        <v>-75.247900000000001</v>
      </c>
      <c r="E19624" s="1" t="s">
        <v>22</v>
      </c>
      <c r="F19624" t="s">
        <v>5362</v>
      </c>
      <c r="G19624">
        <v>0</v>
      </c>
      <c r="H19624">
        <v>0</v>
      </c>
      <c r="I19624">
        <v>0</v>
      </c>
    </row>
    <row r="19625" spans="1:9" hidden="1" x14ac:dyDescent="0.3">
      <c r="A19625" s="1" t="s">
        <v>159</v>
      </c>
      <c r="B19625" s="1" t="s">
        <v>437</v>
      </c>
      <c r="C19625">
        <v>40.410800000000002</v>
      </c>
      <c r="D19625">
        <v>-75.247900000000001</v>
      </c>
      <c r="E19625" s="1" t="s">
        <v>23</v>
      </c>
      <c r="F19625" t="s">
        <v>5597</v>
      </c>
      <c r="G19625">
        <v>0</v>
      </c>
      <c r="H19625">
        <v>0</v>
      </c>
      <c r="I19625">
        <v>0</v>
      </c>
    </row>
    <row r="19626" spans="1:9" hidden="1" x14ac:dyDescent="0.3">
      <c r="A19626" s="1" t="s">
        <v>159</v>
      </c>
      <c r="B19626" s="1" t="s">
        <v>437</v>
      </c>
      <c r="C19626">
        <v>40.410800000000002</v>
      </c>
      <c r="D19626">
        <v>-75.247900000000001</v>
      </c>
      <c r="E19626" s="1" t="s">
        <v>24</v>
      </c>
      <c r="F19626" t="s">
        <v>5831</v>
      </c>
      <c r="G19626">
        <v>0</v>
      </c>
      <c r="H19626">
        <v>0</v>
      </c>
      <c r="I19626">
        <v>0</v>
      </c>
    </row>
    <row r="19627" spans="1:9" hidden="1" x14ac:dyDescent="0.3">
      <c r="A19627" s="1" t="s">
        <v>159</v>
      </c>
      <c r="B19627" s="1" t="s">
        <v>437</v>
      </c>
      <c r="C19627">
        <v>40.410800000000002</v>
      </c>
      <c r="D19627">
        <v>-75.247900000000001</v>
      </c>
      <c r="E19627" s="1" t="s">
        <v>25</v>
      </c>
      <c r="F19627" t="s">
        <v>6065</v>
      </c>
      <c r="G19627">
        <v>0</v>
      </c>
      <c r="H19627">
        <v>0</v>
      </c>
      <c r="I19627">
        <v>0</v>
      </c>
    </row>
    <row r="19628" spans="1:9" hidden="1" x14ac:dyDescent="0.3">
      <c r="A19628" s="1" t="s">
        <v>159</v>
      </c>
      <c r="B19628" s="1" t="s">
        <v>437</v>
      </c>
      <c r="C19628">
        <v>40.410800000000002</v>
      </c>
      <c r="D19628">
        <v>-75.247900000000001</v>
      </c>
      <c r="E19628" s="1" t="s">
        <v>26</v>
      </c>
      <c r="F19628" t="s">
        <v>6299</v>
      </c>
      <c r="G19628">
        <v>0</v>
      </c>
      <c r="H19628">
        <v>0</v>
      </c>
      <c r="I19628">
        <v>0</v>
      </c>
    </row>
    <row r="19629" spans="1:9" hidden="1" x14ac:dyDescent="0.3">
      <c r="A19629" s="1" t="s">
        <v>159</v>
      </c>
      <c r="B19629" s="1" t="s">
        <v>437</v>
      </c>
      <c r="C19629">
        <v>40.410800000000002</v>
      </c>
      <c r="D19629">
        <v>-75.247900000000001</v>
      </c>
      <c r="E19629" s="1" t="s">
        <v>27</v>
      </c>
      <c r="F19629" t="s">
        <v>6533</v>
      </c>
      <c r="G19629">
        <v>0</v>
      </c>
      <c r="H19629">
        <v>0</v>
      </c>
      <c r="I19629">
        <v>0</v>
      </c>
    </row>
    <row r="19630" spans="1:9" hidden="1" x14ac:dyDescent="0.3">
      <c r="A19630" s="1" t="s">
        <v>159</v>
      </c>
      <c r="B19630" s="1" t="s">
        <v>437</v>
      </c>
      <c r="C19630">
        <v>40.410800000000002</v>
      </c>
      <c r="D19630">
        <v>-75.247900000000001</v>
      </c>
      <c r="E19630" s="1" t="s">
        <v>28</v>
      </c>
      <c r="F19630" t="s">
        <v>6767</v>
      </c>
      <c r="G19630">
        <v>0</v>
      </c>
      <c r="H19630">
        <v>0</v>
      </c>
      <c r="I19630">
        <v>0</v>
      </c>
    </row>
    <row r="19631" spans="1:9" hidden="1" x14ac:dyDescent="0.3">
      <c r="A19631" s="1" t="s">
        <v>159</v>
      </c>
      <c r="B19631" s="1" t="s">
        <v>437</v>
      </c>
      <c r="C19631">
        <v>40.410800000000002</v>
      </c>
      <c r="D19631">
        <v>-75.247900000000001</v>
      </c>
      <c r="E19631" s="1" t="s">
        <v>29</v>
      </c>
      <c r="F19631" t="s">
        <v>7001</v>
      </c>
      <c r="G19631">
        <v>0</v>
      </c>
      <c r="H19631">
        <v>0</v>
      </c>
      <c r="I19631">
        <v>0</v>
      </c>
    </row>
    <row r="19632" spans="1:9" hidden="1" x14ac:dyDescent="0.3">
      <c r="A19632" s="1" t="s">
        <v>159</v>
      </c>
      <c r="B19632" s="1" t="s">
        <v>437</v>
      </c>
      <c r="C19632">
        <v>40.410800000000002</v>
      </c>
      <c r="D19632">
        <v>-75.247900000000001</v>
      </c>
      <c r="E19632" s="1" t="s">
        <v>30</v>
      </c>
      <c r="F19632" t="s">
        <v>7235</v>
      </c>
      <c r="G19632">
        <v>0</v>
      </c>
      <c r="H19632">
        <v>0</v>
      </c>
      <c r="I19632">
        <v>0</v>
      </c>
    </row>
    <row r="19633" spans="1:9" hidden="1" x14ac:dyDescent="0.3">
      <c r="A19633" s="1" t="s">
        <v>159</v>
      </c>
      <c r="B19633" s="1" t="s">
        <v>437</v>
      </c>
      <c r="C19633">
        <v>40.410800000000002</v>
      </c>
      <c r="D19633">
        <v>-75.247900000000001</v>
      </c>
      <c r="E19633" s="1" t="s">
        <v>31</v>
      </c>
      <c r="F19633" t="s">
        <v>7469</v>
      </c>
      <c r="G19633">
        <v>0</v>
      </c>
      <c r="H19633">
        <v>0</v>
      </c>
      <c r="I19633">
        <v>0</v>
      </c>
    </row>
    <row r="19634" spans="1:9" hidden="1" x14ac:dyDescent="0.3">
      <c r="A19634" s="1" t="s">
        <v>159</v>
      </c>
      <c r="B19634" s="1" t="s">
        <v>437</v>
      </c>
      <c r="C19634">
        <v>40.410800000000002</v>
      </c>
      <c r="D19634">
        <v>-75.247900000000001</v>
      </c>
      <c r="E19634" s="1" t="s">
        <v>32</v>
      </c>
      <c r="F19634" t="s">
        <v>7703</v>
      </c>
      <c r="G19634">
        <v>0</v>
      </c>
      <c r="H19634">
        <v>0</v>
      </c>
      <c r="I19634">
        <v>0</v>
      </c>
    </row>
    <row r="19635" spans="1:9" hidden="1" x14ac:dyDescent="0.3">
      <c r="A19635" s="1" t="s">
        <v>159</v>
      </c>
      <c r="B19635" s="1" t="s">
        <v>437</v>
      </c>
      <c r="C19635">
        <v>40.410800000000002</v>
      </c>
      <c r="D19635">
        <v>-75.247900000000001</v>
      </c>
      <c r="E19635" s="1" t="s">
        <v>33</v>
      </c>
      <c r="F19635" t="s">
        <v>7937</v>
      </c>
      <c r="G19635">
        <v>0</v>
      </c>
      <c r="H19635">
        <v>0</v>
      </c>
      <c r="I19635">
        <v>0</v>
      </c>
    </row>
    <row r="19636" spans="1:9" hidden="1" x14ac:dyDescent="0.3">
      <c r="A19636" s="1" t="s">
        <v>159</v>
      </c>
      <c r="B19636" s="1" t="s">
        <v>437</v>
      </c>
      <c r="C19636">
        <v>40.410800000000002</v>
      </c>
      <c r="D19636">
        <v>-75.247900000000001</v>
      </c>
      <c r="E19636" s="1" t="s">
        <v>34</v>
      </c>
      <c r="F19636" t="s">
        <v>8169</v>
      </c>
      <c r="G19636">
        <v>0</v>
      </c>
      <c r="H19636">
        <v>0</v>
      </c>
      <c r="I19636">
        <v>0</v>
      </c>
    </row>
    <row r="19637" spans="1:9" hidden="1" x14ac:dyDescent="0.3">
      <c r="A19637" s="1" t="s">
        <v>159</v>
      </c>
      <c r="B19637" s="1" t="s">
        <v>437</v>
      </c>
      <c r="C19637">
        <v>40.410800000000002</v>
      </c>
      <c r="D19637">
        <v>-75.247900000000001</v>
      </c>
      <c r="E19637" s="1" t="s">
        <v>35</v>
      </c>
      <c r="F19637" t="s">
        <v>8401</v>
      </c>
      <c r="G19637">
        <v>0</v>
      </c>
      <c r="H19637">
        <v>0</v>
      </c>
      <c r="I19637">
        <v>0</v>
      </c>
    </row>
    <row r="19638" spans="1:9" hidden="1" x14ac:dyDescent="0.3">
      <c r="A19638" s="1" t="s">
        <v>159</v>
      </c>
      <c r="B19638" s="1" t="s">
        <v>437</v>
      </c>
      <c r="C19638">
        <v>40.410800000000002</v>
      </c>
      <c r="D19638">
        <v>-75.247900000000001</v>
      </c>
      <c r="E19638" s="1" t="s">
        <v>36</v>
      </c>
      <c r="F19638" t="s">
        <v>8633</v>
      </c>
      <c r="G19638">
        <v>0</v>
      </c>
      <c r="H19638">
        <v>0</v>
      </c>
      <c r="I19638">
        <v>0</v>
      </c>
    </row>
    <row r="19639" spans="1:9" hidden="1" x14ac:dyDescent="0.3">
      <c r="A19639" s="1" t="s">
        <v>159</v>
      </c>
      <c r="B19639" s="1" t="s">
        <v>437</v>
      </c>
      <c r="C19639">
        <v>40.410800000000002</v>
      </c>
      <c r="D19639">
        <v>-75.247900000000001</v>
      </c>
      <c r="E19639" s="1" t="s">
        <v>37</v>
      </c>
      <c r="F19639" t="s">
        <v>8864</v>
      </c>
      <c r="G19639">
        <v>0</v>
      </c>
      <c r="H19639">
        <v>0</v>
      </c>
      <c r="I19639">
        <v>0</v>
      </c>
    </row>
    <row r="19640" spans="1:9" hidden="1" x14ac:dyDescent="0.3">
      <c r="A19640" s="1" t="s">
        <v>159</v>
      </c>
      <c r="B19640" s="1" t="s">
        <v>437</v>
      </c>
      <c r="C19640">
        <v>40.410800000000002</v>
      </c>
      <c r="D19640">
        <v>-75.247900000000001</v>
      </c>
      <c r="E19640" s="1" t="s">
        <v>38</v>
      </c>
      <c r="F19640" t="s">
        <v>9095</v>
      </c>
      <c r="G19640">
        <v>0</v>
      </c>
      <c r="H19640">
        <v>0</v>
      </c>
      <c r="I19640">
        <v>0</v>
      </c>
    </row>
    <row r="19641" spans="1:9" hidden="1" x14ac:dyDescent="0.3">
      <c r="A19641" s="1" t="s">
        <v>159</v>
      </c>
      <c r="B19641" s="1" t="s">
        <v>437</v>
      </c>
      <c r="C19641">
        <v>40.410800000000002</v>
      </c>
      <c r="D19641">
        <v>-75.247900000000001</v>
      </c>
      <c r="E19641" s="1" t="s">
        <v>39</v>
      </c>
      <c r="F19641" t="s">
        <v>9326</v>
      </c>
      <c r="G19641">
        <v>0</v>
      </c>
      <c r="H19641">
        <v>0</v>
      </c>
      <c r="I19641">
        <v>0</v>
      </c>
    </row>
    <row r="19642" spans="1:9" hidden="1" x14ac:dyDescent="0.3">
      <c r="A19642" s="1" t="s">
        <v>159</v>
      </c>
      <c r="B19642" s="1" t="s">
        <v>437</v>
      </c>
      <c r="C19642">
        <v>40.410800000000002</v>
      </c>
      <c r="D19642">
        <v>-75.247900000000001</v>
      </c>
      <c r="E19642" s="1" t="s">
        <v>40</v>
      </c>
      <c r="F19642" t="s">
        <v>9557</v>
      </c>
      <c r="G19642">
        <v>0</v>
      </c>
      <c r="H19642">
        <v>0</v>
      </c>
      <c r="I19642">
        <v>0</v>
      </c>
    </row>
    <row r="19643" spans="1:9" hidden="1" x14ac:dyDescent="0.3">
      <c r="A19643" s="1" t="s">
        <v>159</v>
      </c>
      <c r="B19643" s="1" t="s">
        <v>437</v>
      </c>
      <c r="C19643">
        <v>40.410800000000002</v>
      </c>
      <c r="D19643">
        <v>-75.247900000000001</v>
      </c>
      <c r="E19643" s="1" t="s">
        <v>41</v>
      </c>
      <c r="F19643" t="s">
        <v>9788</v>
      </c>
      <c r="G19643">
        <v>0</v>
      </c>
      <c r="H19643">
        <v>0</v>
      </c>
      <c r="I19643">
        <v>0</v>
      </c>
    </row>
    <row r="19644" spans="1:9" hidden="1" x14ac:dyDescent="0.3">
      <c r="A19644" s="1" t="s">
        <v>159</v>
      </c>
      <c r="B19644" s="1" t="s">
        <v>437</v>
      </c>
      <c r="C19644">
        <v>40.410800000000002</v>
      </c>
      <c r="D19644">
        <v>-75.247900000000001</v>
      </c>
      <c r="E19644" s="1" t="s">
        <v>42</v>
      </c>
      <c r="F19644" t="s">
        <v>10017</v>
      </c>
      <c r="G19644">
        <v>0</v>
      </c>
      <c r="H19644">
        <v>0</v>
      </c>
      <c r="I19644">
        <v>0</v>
      </c>
    </row>
    <row r="19645" spans="1:9" hidden="1" x14ac:dyDescent="0.3">
      <c r="A19645" s="1" t="s">
        <v>159</v>
      </c>
      <c r="B19645" s="1" t="s">
        <v>437</v>
      </c>
      <c r="C19645">
        <v>40.410800000000002</v>
      </c>
      <c r="D19645">
        <v>-75.247900000000001</v>
      </c>
      <c r="E19645" s="1" t="s">
        <v>43</v>
      </c>
      <c r="F19645" t="s">
        <v>10245</v>
      </c>
      <c r="G19645">
        <v>0</v>
      </c>
      <c r="H19645">
        <v>0</v>
      </c>
      <c r="I19645">
        <v>0</v>
      </c>
    </row>
    <row r="19646" spans="1:9" hidden="1" x14ac:dyDescent="0.3">
      <c r="A19646" s="1" t="s">
        <v>159</v>
      </c>
      <c r="B19646" s="1" t="s">
        <v>437</v>
      </c>
      <c r="C19646">
        <v>40.410800000000002</v>
      </c>
      <c r="D19646">
        <v>-75.247900000000001</v>
      </c>
      <c r="E19646" s="1" t="s">
        <v>44</v>
      </c>
      <c r="F19646" t="s">
        <v>10466</v>
      </c>
      <c r="G19646">
        <v>0</v>
      </c>
      <c r="H19646">
        <v>0</v>
      </c>
      <c r="I19646">
        <v>0</v>
      </c>
    </row>
    <row r="19647" spans="1:9" hidden="1" x14ac:dyDescent="0.3">
      <c r="A19647" s="1" t="s">
        <v>159</v>
      </c>
      <c r="B19647" s="1" t="s">
        <v>437</v>
      </c>
      <c r="C19647">
        <v>40.410800000000002</v>
      </c>
      <c r="D19647">
        <v>-75.247900000000001</v>
      </c>
      <c r="E19647" s="1" t="s">
        <v>45</v>
      </c>
      <c r="F19647" t="s">
        <v>10682</v>
      </c>
      <c r="G19647">
        <v>0</v>
      </c>
      <c r="H19647">
        <v>0</v>
      </c>
      <c r="I19647">
        <v>0</v>
      </c>
    </row>
    <row r="19648" spans="1:9" hidden="1" x14ac:dyDescent="0.3">
      <c r="A19648" s="1" t="s">
        <v>159</v>
      </c>
      <c r="B19648" s="1" t="s">
        <v>437</v>
      </c>
      <c r="C19648">
        <v>40.410800000000002</v>
      </c>
      <c r="D19648">
        <v>-75.247900000000001</v>
      </c>
      <c r="E19648" s="1" t="s">
        <v>46</v>
      </c>
      <c r="F19648" t="s">
        <v>10897</v>
      </c>
      <c r="G19648">
        <v>0</v>
      </c>
      <c r="H19648">
        <v>0</v>
      </c>
      <c r="I19648">
        <v>0</v>
      </c>
    </row>
    <row r="19649" spans="1:9" hidden="1" x14ac:dyDescent="0.3">
      <c r="A19649" s="1" t="s">
        <v>159</v>
      </c>
      <c r="B19649" s="1" t="s">
        <v>437</v>
      </c>
      <c r="C19649">
        <v>40.410800000000002</v>
      </c>
      <c r="D19649">
        <v>-75.247900000000001</v>
      </c>
      <c r="E19649" s="1" t="s">
        <v>47</v>
      </c>
      <c r="F19649" t="s">
        <v>11103</v>
      </c>
      <c r="G19649">
        <v>0</v>
      </c>
      <c r="H19649">
        <v>0</v>
      </c>
      <c r="I19649">
        <v>0</v>
      </c>
    </row>
    <row r="19650" spans="1:9" hidden="1" x14ac:dyDescent="0.3">
      <c r="A19650" s="1" t="s">
        <v>159</v>
      </c>
      <c r="B19650" s="1" t="s">
        <v>437</v>
      </c>
      <c r="C19650">
        <v>40.410800000000002</v>
      </c>
      <c r="D19650">
        <v>-75.247900000000001</v>
      </c>
      <c r="E19650" s="1" t="s">
        <v>48</v>
      </c>
      <c r="F19650" t="s">
        <v>11892</v>
      </c>
      <c r="G19650">
        <v>0</v>
      </c>
      <c r="H19650">
        <v>0</v>
      </c>
      <c r="I19650">
        <v>0</v>
      </c>
    </row>
    <row r="19651" spans="1:9" hidden="1" x14ac:dyDescent="0.3">
      <c r="A19651" s="1" t="s">
        <v>159</v>
      </c>
      <c r="B19651" s="1" t="s">
        <v>437</v>
      </c>
      <c r="C19651">
        <v>40.410800000000002</v>
      </c>
      <c r="D19651">
        <v>-75.247900000000001</v>
      </c>
      <c r="E19651" s="1" t="s">
        <v>49</v>
      </c>
      <c r="F19651" t="s">
        <v>12064</v>
      </c>
      <c r="G19651">
        <v>0</v>
      </c>
      <c r="H19651">
        <v>0</v>
      </c>
      <c r="I19651">
        <v>0</v>
      </c>
    </row>
    <row r="19652" spans="1:9" hidden="1" x14ac:dyDescent="0.3">
      <c r="A19652" s="1" t="s">
        <v>159</v>
      </c>
      <c r="B19652" s="1" t="s">
        <v>437</v>
      </c>
      <c r="C19652">
        <v>40.410800000000002</v>
      </c>
      <c r="D19652">
        <v>-75.247900000000001</v>
      </c>
      <c r="E19652" s="1" t="s">
        <v>50</v>
      </c>
      <c r="F19652" t="s">
        <v>12213</v>
      </c>
      <c r="G19652">
        <v>0</v>
      </c>
      <c r="H19652">
        <v>0</v>
      </c>
      <c r="I19652">
        <v>0</v>
      </c>
    </row>
    <row r="19653" spans="1:9" hidden="1" x14ac:dyDescent="0.3">
      <c r="A19653" s="1" t="s">
        <v>159</v>
      </c>
      <c r="B19653" s="1" t="s">
        <v>437</v>
      </c>
      <c r="C19653">
        <v>40.410800000000002</v>
      </c>
      <c r="D19653">
        <v>-75.247900000000001</v>
      </c>
      <c r="E19653" s="1" t="s">
        <v>51</v>
      </c>
      <c r="F19653" t="s">
        <v>12352</v>
      </c>
      <c r="G19653">
        <v>0</v>
      </c>
      <c r="H19653">
        <v>0</v>
      </c>
      <c r="I19653">
        <v>0</v>
      </c>
    </row>
    <row r="19654" spans="1:9" hidden="1" x14ac:dyDescent="0.3">
      <c r="A19654" s="1" t="s">
        <v>159</v>
      </c>
      <c r="B19654" s="1" t="s">
        <v>437</v>
      </c>
      <c r="C19654">
        <v>40.410800000000002</v>
      </c>
      <c r="D19654">
        <v>-75.247900000000001</v>
      </c>
      <c r="E19654" s="1" t="s">
        <v>52</v>
      </c>
      <c r="F19654" t="s">
        <v>11307</v>
      </c>
      <c r="G19654">
        <v>0</v>
      </c>
      <c r="H19654">
        <v>0</v>
      </c>
      <c r="I19654">
        <v>0</v>
      </c>
    </row>
    <row r="19655" spans="1:9" hidden="1" x14ac:dyDescent="0.3">
      <c r="A19655" s="1" t="s">
        <v>159</v>
      </c>
      <c r="B19655" s="1" t="s">
        <v>437</v>
      </c>
      <c r="C19655">
        <v>40.410800000000002</v>
      </c>
      <c r="D19655">
        <v>-75.247900000000001</v>
      </c>
      <c r="E19655" s="1" t="s">
        <v>53</v>
      </c>
      <c r="F19655" t="s">
        <v>11505</v>
      </c>
      <c r="G19655">
        <v>0</v>
      </c>
      <c r="H19655">
        <v>0</v>
      </c>
      <c r="I19655">
        <v>0</v>
      </c>
    </row>
    <row r="19656" spans="1:9" hidden="1" x14ac:dyDescent="0.3">
      <c r="A19656" s="1" t="s">
        <v>159</v>
      </c>
      <c r="B19656" s="1" t="s">
        <v>437</v>
      </c>
      <c r="C19656">
        <v>40.410800000000002</v>
      </c>
      <c r="D19656">
        <v>-75.247900000000001</v>
      </c>
      <c r="E19656" s="1" t="s">
        <v>54</v>
      </c>
      <c r="F19656" t="s">
        <v>11700</v>
      </c>
      <c r="G19656">
        <v>0</v>
      </c>
      <c r="H19656">
        <v>0</v>
      </c>
      <c r="I19656">
        <v>0</v>
      </c>
    </row>
    <row r="19657" spans="1:9" hidden="1" x14ac:dyDescent="0.3">
      <c r="A19657" s="1" t="s">
        <v>159</v>
      </c>
      <c r="B19657" s="1" t="s">
        <v>437</v>
      </c>
      <c r="C19657">
        <v>40.410800000000002</v>
      </c>
      <c r="D19657">
        <v>-75.247900000000001</v>
      </c>
      <c r="E19657" s="1" t="s">
        <v>21548</v>
      </c>
      <c r="F19657" t="s">
        <v>21926</v>
      </c>
      <c r="G19657">
        <v>0</v>
      </c>
      <c r="H19657">
        <v>0</v>
      </c>
      <c r="I19657">
        <v>0</v>
      </c>
    </row>
    <row r="19658" spans="1:9" hidden="1" x14ac:dyDescent="0.3">
      <c r="A19658" s="1" t="s">
        <v>159</v>
      </c>
      <c r="B19658" s="1" t="s">
        <v>438</v>
      </c>
      <c r="C19658">
        <v>37.777200000000001</v>
      </c>
      <c r="D19658">
        <v>-77.516099999999994</v>
      </c>
      <c r="E19658" s="1" t="s">
        <v>4</v>
      </c>
      <c r="F19658" t="s">
        <v>1095</v>
      </c>
      <c r="G19658">
        <v>0</v>
      </c>
      <c r="H19658">
        <v>0</v>
      </c>
      <c r="I19658">
        <v>0</v>
      </c>
    </row>
    <row r="19659" spans="1:9" hidden="1" x14ac:dyDescent="0.3">
      <c r="A19659" s="1" t="s">
        <v>159</v>
      </c>
      <c r="B19659" s="1" t="s">
        <v>438</v>
      </c>
      <c r="C19659">
        <v>37.777200000000001</v>
      </c>
      <c r="D19659">
        <v>-77.516099999999994</v>
      </c>
      <c r="E19659" s="1" t="s">
        <v>5</v>
      </c>
      <c r="F19659" t="s">
        <v>1337</v>
      </c>
      <c r="G19659">
        <v>0</v>
      </c>
      <c r="H19659">
        <v>0</v>
      </c>
      <c r="I19659">
        <v>0</v>
      </c>
    </row>
    <row r="19660" spans="1:9" hidden="1" x14ac:dyDescent="0.3">
      <c r="A19660" s="1" t="s">
        <v>159</v>
      </c>
      <c r="B19660" s="1" t="s">
        <v>438</v>
      </c>
      <c r="C19660">
        <v>37.777200000000001</v>
      </c>
      <c r="D19660">
        <v>-77.516099999999994</v>
      </c>
      <c r="E19660" s="1" t="s">
        <v>6</v>
      </c>
      <c r="F19660" t="s">
        <v>1578</v>
      </c>
      <c r="G19660">
        <v>0</v>
      </c>
      <c r="H19660">
        <v>0</v>
      </c>
      <c r="I19660">
        <v>0</v>
      </c>
    </row>
    <row r="19661" spans="1:9" hidden="1" x14ac:dyDescent="0.3">
      <c r="A19661" s="1" t="s">
        <v>159</v>
      </c>
      <c r="B19661" s="1" t="s">
        <v>438</v>
      </c>
      <c r="C19661">
        <v>37.777200000000001</v>
      </c>
      <c r="D19661">
        <v>-77.516099999999994</v>
      </c>
      <c r="E19661" s="1" t="s">
        <v>7</v>
      </c>
      <c r="F19661" t="s">
        <v>1819</v>
      </c>
      <c r="G19661">
        <v>0</v>
      </c>
      <c r="H19661">
        <v>0</v>
      </c>
      <c r="I19661">
        <v>0</v>
      </c>
    </row>
    <row r="19662" spans="1:9" hidden="1" x14ac:dyDescent="0.3">
      <c r="A19662" s="1" t="s">
        <v>159</v>
      </c>
      <c r="B19662" s="1" t="s">
        <v>438</v>
      </c>
      <c r="C19662">
        <v>37.777200000000001</v>
      </c>
      <c r="D19662">
        <v>-77.516099999999994</v>
      </c>
      <c r="E19662" s="1" t="s">
        <v>8</v>
      </c>
      <c r="F19662" t="s">
        <v>2057</v>
      </c>
      <c r="G19662">
        <v>0</v>
      </c>
      <c r="H19662">
        <v>0</v>
      </c>
      <c r="I19662">
        <v>0</v>
      </c>
    </row>
    <row r="19663" spans="1:9" hidden="1" x14ac:dyDescent="0.3">
      <c r="A19663" s="1" t="s">
        <v>159</v>
      </c>
      <c r="B19663" s="1" t="s">
        <v>438</v>
      </c>
      <c r="C19663">
        <v>37.777200000000001</v>
      </c>
      <c r="D19663">
        <v>-77.516099999999994</v>
      </c>
      <c r="E19663" s="1" t="s">
        <v>9</v>
      </c>
      <c r="F19663" t="s">
        <v>2295</v>
      </c>
      <c r="G19663">
        <v>0</v>
      </c>
      <c r="H19663">
        <v>0</v>
      </c>
      <c r="I19663">
        <v>0</v>
      </c>
    </row>
    <row r="19664" spans="1:9" hidden="1" x14ac:dyDescent="0.3">
      <c r="A19664" s="1" t="s">
        <v>159</v>
      </c>
      <c r="B19664" s="1" t="s">
        <v>438</v>
      </c>
      <c r="C19664">
        <v>37.777200000000001</v>
      </c>
      <c r="D19664">
        <v>-77.516099999999994</v>
      </c>
      <c r="E19664" s="1" t="s">
        <v>10</v>
      </c>
      <c r="F19664" t="s">
        <v>2533</v>
      </c>
      <c r="G19664">
        <v>0</v>
      </c>
      <c r="H19664">
        <v>0</v>
      </c>
      <c r="I19664">
        <v>0</v>
      </c>
    </row>
    <row r="19665" spans="1:9" hidden="1" x14ac:dyDescent="0.3">
      <c r="A19665" s="1" t="s">
        <v>159</v>
      </c>
      <c r="B19665" s="1" t="s">
        <v>438</v>
      </c>
      <c r="C19665">
        <v>37.777200000000001</v>
      </c>
      <c r="D19665">
        <v>-77.516099999999994</v>
      </c>
      <c r="E19665" s="1" t="s">
        <v>11</v>
      </c>
      <c r="F19665" t="s">
        <v>2771</v>
      </c>
      <c r="G19665">
        <v>0</v>
      </c>
      <c r="H19665">
        <v>0</v>
      </c>
      <c r="I19665">
        <v>0</v>
      </c>
    </row>
    <row r="19666" spans="1:9" hidden="1" x14ac:dyDescent="0.3">
      <c r="A19666" s="1" t="s">
        <v>159</v>
      </c>
      <c r="B19666" s="1" t="s">
        <v>438</v>
      </c>
      <c r="C19666">
        <v>37.777200000000001</v>
      </c>
      <c r="D19666">
        <v>-77.516099999999994</v>
      </c>
      <c r="E19666" s="1" t="s">
        <v>12</v>
      </c>
      <c r="F19666" t="s">
        <v>3009</v>
      </c>
      <c r="G19666">
        <v>0</v>
      </c>
      <c r="H19666">
        <v>0</v>
      </c>
      <c r="I19666">
        <v>0</v>
      </c>
    </row>
    <row r="19667" spans="1:9" hidden="1" x14ac:dyDescent="0.3">
      <c r="A19667" s="1" t="s">
        <v>159</v>
      </c>
      <c r="B19667" s="1" t="s">
        <v>438</v>
      </c>
      <c r="C19667">
        <v>37.777200000000001</v>
      </c>
      <c r="D19667">
        <v>-77.516099999999994</v>
      </c>
      <c r="E19667" s="1" t="s">
        <v>13</v>
      </c>
      <c r="F19667" t="s">
        <v>3246</v>
      </c>
      <c r="G19667">
        <v>0</v>
      </c>
      <c r="H19667">
        <v>0</v>
      </c>
      <c r="I19667">
        <v>0</v>
      </c>
    </row>
    <row r="19668" spans="1:9" hidden="1" x14ac:dyDescent="0.3">
      <c r="A19668" s="1" t="s">
        <v>159</v>
      </c>
      <c r="B19668" s="1" t="s">
        <v>438</v>
      </c>
      <c r="C19668">
        <v>37.777200000000001</v>
      </c>
      <c r="D19668">
        <v>-77.516099999999994</v>
      </c>
      <c r="E19668" s="1" t="s">
        <v>14</v>
      </c>
      <c r="F19668" t="s">
        <v>3482</v>
      </c>
      <c r="G19668">
        <v>0</v>
      </c>
      <c r="H19668">
        <v>0</v>
      </c>
      <c r="I19668">
        <v>0</v>
      </c>
    </row>
    <row r="19669" spans="1:9" hidden="1" x14ac:dyDescent="0.3">
      <c r="A19669" s="1" t="s">
        <v>159</v>
      </c>
      <c r="B19669" s="1" t="s">
        <v>438</v>
      </c>
      <c r="C19669">
        <v>37.777200000000001</v>
      </c>
      <c r="D19669">
        <v>-77.516099999999994</v>
      </c>
      <c r="E19669" s="1" t="s">
        <v>15</v>
      </c>
      <c r="F19669" t="s">
        <v>3718</v>
      </c>
      <c r="G19669">
        <v>0</v>
      </c>
      <c r="H19669">
        <v>0</v>
      </c>
      <c r="I19669">
        <v>0</v>
      </c>
    </row>
    <row r="19670" spans="1:9" hidden="1" x14ac:dyDescent="0.3">
      <c r="A19670" s="1" t="s">
        <v>159</v>
      </c>
      <c r="B19670" s="1" t="s">
        <v>438</v>
      </c>
      <c r="C19670">
        <v>37.777200000000001</v>
      </c>
      <c r="D19670">
        <v>-77.516099999999994</v>
      </c>
      <c r="E19670" s="1" t="s">
        <v>16</v>
      </c>
      <c r="F19670" t="s">
        <v>3953</v>
      </c>
      <c r="G19670">
        <v>0</v>
      </c>
      <c r="H19670">
        <v>0</v>
      </c>
      <c r="I19670">
        <v>0</v>
      </c>
    </row>
    <row r="19671" spans="1:9" hidden="1" x14ac:dyDescent="0.3">
      <c r="A19671" s="1" t="s">
        <v>159</v>
      </c>
      <c r="B19671" s="1" t="s">
        <v>438</v>
      </c>
      <c r="C19671">
        <v>37.777200000000001</v>
      </c>
      <c r="D19671">
        <v>-77.516099999999994</v>
      </c>
      <c r="E19671" s="1" t="s">
        <v>17</v>
      </c>
      <c r="F19671" t="s">
        <v>4188</v>
      </c>
      <c r="G19671">
        <v>0</v>
      </c>
      <c r="H19671">
        <v>0</v>
      </c>
      <c r="I19671">
        <v>0</v>
      </c>
    </row>
    <row r="19672" spans="1:9" hidden="1" x14ac:dyDescent="0.3">
      <c r="A19672" s="1" t="s">
        <v>159</v>
      </c>
      <c r="B19672" s="1" t="s">
        <v>438</v>
      </c>
      <c r="C19672">
        <v>37.777200000000001</v>
      </c>
      <c r="D19672">
        <v>-77.516099999999994</v>
      </c>
      <c r="E19672" s="1" t="s">
        <v>18</v>
      </c>
      <c r="F19672" t="s">
        <v>4423</v>
      </c>
      <c r="G19672">
        <v>0</v>
      </c>
      <c r="H19672">
        <v>0</v>
      </c>
      <c r="I19672">
        <v>0</v>
      </c>
    </row>
    <row r="19673" spans="1:9" hidden="1" x14ac:dyDescent="0.3">
      <c r="A19673" s="1" t="s">
        <v>159</v>
      </c>
      <c r="B19673" s="1" t="s">
        <v>438</v>
      </c>
      <c r="C19673">
        <v>37.777200000000001</v>
      </c>
      <c r="D19673">
        <v>-77.516099999999994</v>
      </c>
      <c r="E19673" s="1" t="s">
        <v>19</v>
      </c>
      <c r="F19673" t="s">
        <v>4658</v>
      </c>
      <c r="G19673">
        <v>0</v>
      </c>
      <c r="H19673">
        <v>0</v>
      </c>
      <c r="I19673">
        <v>0</v>
      </c>
    </row>
    <row r="19674" spans="1:9" hidden="1" x14ac:dyDescent="0.3">
      <c r="A19674" s="1" t="s">
        <v>159</v>
      </c>
      <c r="B19674" s="1" t="s">
        <v>438</v>
      </c>
      <c r="C19674">
        <v>37.777200000000001</v>
      </c>
      <c r="D19674">
        <v>-77.516099999999994</v>
      </c>
      <c r="E19674" s="1" t="s">
        <v>20</v>
      </c>
      <c r="F19674" t="s">
        <v>4893</v>
      </c>
      <c r="G19674">
        <v>0</v>
      </c>
      <c r="H19674">
        <v>0</v>
      </c>
      <c r="I19674">
        <v>0</v>
      </c>
    </row>
    <row r="19675" spans="1:9" hidden="1" x14ac:dyDescent="0.3">
      <c r="A19675" s="1" t="s">
        <v>159</v>
      </c>
      <c r="B19675" s="1" t="s">
        <v>438</v>
      </c>
      <c r="C19675">
        <v>37.777200000000001</v>
      </c>
      <c r="D19675">
        <v>-77.516099999999994</v>
      </c>
      <c r="E19675" s="1" t="s">
        <v>21</v>
      </c>
      <c r="F19675" t="s">
        <v>5128</v>
      </c>
      <c r="G19675">
        <v>0</v>
      </c>
      <c r="H19675">
        <v>0</v>
      </c>
      <c r="I19675">
        <v>0</v>
      </c>
    </row>
    <row r="19676" spans="1:9" hidden="1" x14ac:dyDescent="0.3">
      <c r="A19676" s="1" t="s">
        <v>159</v>
      </c>
      <c r="B19676" s="1" t="s">
        <v>438</v>
      </c>
      <c r="C19676">
        <v>37.777200000000001</v>
      </c>
      <c r="D19676">
        <v>-77.516099999999994</v>
      </c>
      <c r="E19676" s="1" t="s">
        <v>22</v>
      </c>
      <c r="F19676" t="s">
        <v>5363</v>
      </c>
      <c r="G19676">
        <v>0</v>
      </c>
      <c r="H19676">
        <v>0</v>
      </c>
      <c r="I19676">
        <v>0</v>
      </c>
    </row>
    <row r="19677" spans="1:9" hidden="1" x14ac:dyDescent="0.3">
      <c r="A19677" s="1" t="s">
        <v>159</v>
      </c>
      <c r="B19677" s="1" t="s">
        <v>438</v>
      </c>
      <c r="C19677">
        <v>37.777200000000001</v>
      </c>
      <c r="D19677">
        <v>-77.516099999999994</v>
      </c>
      <c r="E19677" s="1" t="s">
        <v>23</v>
      </c>
      <c r="F19677" t="s">
        <v>5598</v>
      </c>
      <c r="G19677">
        <v>0</v>
      </c>
      <c r="H19677">
        <v>0</v>
      </c>
      <c r="I19677">
        <v>0</v>
      </c>
    </row>
    <row r="19678" spans="1:9" hidden="1" x14ac:dyDescent="0.3">
      <c r="A19678" s="1" t="s">
        <v>159</v>
      </c>
      <c r="B19678" s="1" t="s">
        <v>438</v>
      </c>
      <c r="C19678">
        <v>37.777200000000001</v>
      </c>
      <c r="D19678">
        <v>-77.516099999999994</v>
      </c>
      <c r="E19678" s="1" t="s">
        <v>24</v>
      </c>
      <c r="F19678" t="s">
        <v>5832</v>
      </c>
      <c r="G19678">
        <v>0</v>
      </c>
      <c r="H19678">
        <v>0</v>
      </c>
      <c r="I19678">
        <v>0</v>
      </c>
    </row>
    <row r="19679" spans="1:9" hidden="1" x14ac:dyDescent="0.3">
      <c r="A19679" s="1" t="s">
        <v>159</v>
      </c>
      <c r="B19679" s="1" t="s">
        <v>438</v>
      </c>
      <c r="C19679">
        <v>37.777200000000001</v>
      </c>
      <c r="D19679">
        <v>-77.516099999999994</v>
      </c>
      <c r="E19679" s="1" t="s">
        <v>25</v>
      </c>
      <c r="F19679" t="s">
        <v>6066</v>
      </c>
      <c r="G19679">
        <v>0</v>
      </c>
      <c r="H19679">
        <v>0</v>
      </c>
      <c r="I19679">
        <v>0</v>
      </c>
    </row>
    <row r="19680" spans="1:9" hidden="1" x14ac:dyDescent="0.3">
      <c r="A19680" s="1" t="s">
        <v>159</v>
      </c>
      <c r="B19680" s="1" t="s">
        <v>438</v>
      </c>
      <c r="C19680">
        <v>37.777200000000001</v>
      </c>
      <c r="D19680">
        <v>-77.516099999999994</v>
      </c>
      <c r="E19680" s="1" t="s">
        <v>26</v>
      </c>
      <c r="F19680" t="s">
        <v>6300</v>
      </c>
      <c r="G19680">
        <v>0</v>
      </c>
      <c r="H19680">
        <v>0</v>
      </c>
      <c r="I19680">
        <v>0</v>
      </c>
    </row>
    <row r="19681" spans="1:9" hidden="1" x14ac:dyDescent="0.3">
      <c r="A19681" s="1" t="s">
        <v>159</v>
      </c>
      <c r="B19681" s="1" t="s">
        <v>438</v>
      </c>
      <c r="C19681">
        <v>37.777200000000001</v>
      </c>
      <c r="D19681">
        <v>-77.516099999999994</v>
      </c>
      <c r="E19681" s="1" t="s">
        <v>27</v>
      </c>
      <c r="F19681" t="s">
        <v>6534</v>
      </c>
      <c r="G19681">
        <v>0</v>
      </c>
      <c r="H19681">
        <v>0</v>
      </c>
      <c r="I19681">
        <v>0</v>
      </c>
    </row>
    <row r="19682" spans="1:9" hidden="1" x14ac:dyDescent="0.3">
      <c r="A19682" s="1" t="s">
        <v>159</v>
      </c>
      <c r="B19682" s="1" t="s">
        <v>438</v>
      </c>
      <c r="C19682">
        <v>37.777200000000001</v>
      </c>
      <c r="D19682">
        <v>-77.516099999999994</v>
      </c>
      <c r="E19682" s="1" t="s">
        <v>28</v>
      </c>
      <c r="F19682" t="s">
        <v>6768</v>
      </c>
      <c r="G19682">
        <v>0</v>
      </c>
      <c r="H19682">
        <v>0</v>
      </c>
      <c r="I19682">
        <v>0</v>
      </c>
    </row>
    <row r="19683" spans="1:9" hidden="1" x14ac:dyDescent="0.3">
      <c r="A19683" s="1" t="s">
        <v>159</v>
      </c>
      <c r="B19683" s="1" t="s">
        <v>438</v>
      </c>
      <c r="C19683">
        <v>37.777200000000001</v>
      </c>
      <c r="D19683">
        <v>-77.516099999999994</v>
      </c>
      <c r="E19683" s="1" t="s">
        <v>29</v>
      </c>
      <c r="F19683" t="s">
        <v>7002</v>
      </c>
      <c r="G19683">
        <v>0</v>
      </c>
      <c r="H19683">
        <v>0</v>
      </c>
      <c r="I19683">
        <v>0</v>
      </c>
    </row>
    <row r="19684" spans="1:9" hidden="1" x14ac:dyDescent="0.3">
      <c r="A19684" s="1" t="s">
        <v>159</v>
      </c>
      <c r="B19684" s="1" t="s">
        <v>438</v>
      </c>
      <c r="C19684">
        <v>37.777200000000001</v>
      </c>
      <c r="D19684">
        <v>-77.516099999999994</v>
      </c>
      <c r="E19684" s="1" t="s">
        <v>30</v>
      </c>
      <c r="F19684" t="s">
        <v>7236</v>
      </c>
      <c r="G19684">
        <v>0</v>
      </c>
      <c r="H19684">
        <v>0</v>
      </c>
      <c r="I19684">
        <v>0</v>
      </c>
    </row>
    <row r="19685" spans="1:9" hidden="1" x14ac:dyDescent="0.3">
      <c r="A19685" s="1" t="s">
        <v>159</v>
      </c>
      <c r="B19685" s="1" t="s">
        <v>438</v>
      </c>
      <c r="C19685">
        <v>37.777200000000001</v>
      </c>
      <c r="D19685">
        <v>-77.516099999999994</v>
      </c>
      <c r="E19685" s="1" t="s">
        <v>31</v>
      </c>
      <c r="F19685" t="s">
        <v>7470</v>
      </c>
      <c r="G19685">
        <v>0</v>
      </c>
      <c r="H19685">
        <v>0</v>
      </c>
      <c r="I19685">
        <v>0</v>
      </c>
    </row>
    <row r="19686" spans="1:9" hidden="1" x14ac:dyDescent="0.3">
      <c r="A19686" s="1" t="s">
        <v>159</v>
      </c>
      <c r="B19686" s="1" t="s">
        <v>438</v>
      </c>
      <c r="C19686">
        <v>37.777200000000001</v>
      </c>
      <c r="D19686">
        <v>-77.516099999999994</v>
      </c>
      <c r="E19686" s="1" t="s">
        <v>32</v>
      </c>
      <c r="F19686" t="s">
        <v>7704</v>
      </c>
      <c r="G19686">
        <v>0</v>
      </c>
      <c r="H19686">
        <v>0</v>
      </c>
      <c r="I19686">
        <v>0</v>
      </c>
    </row>
    <row r="19687" spans="1:9" hidden="1" x14ac:dyDescent="0.3">
      <c r="A19687" s="1" t="s">
        <v>159</v>
      </c>
      <c r="B19687" s="1" t="s">
        <v>438</v>
      </c>
      <c r="C19687">
        <v>37.777200000000001</v>
      </c>
      <c r="D19687">
        <v>-77.516099999999994</v>
      </c>
      <c r="E19687" s="1" t="s">
        <v>33</v>
      </c>
      <c r="F19687" t="s">
        <v>7938</v>
      </c>
      <c r="G19687">
        <v>0</v>
      </c>
      <c r="H19687">
        <v>0</v>
      </c>
      <c r="I19687">
        <v>0</v>
      </c>
    </row>
    <row r="19688" spans="1:9" hidden="1" x14ac:dyDescent="0.3">
      <c r="A19688" s="1" t="s">
        <v>159</v>
      </c>
      <c r="B19688" s="1" t="s">
        <v>438</v>
      </c>
      <c r="C19688">
        <v>37.777200000000001</v>
      </c>
      <c r="D19688">
        <v>-77.516099999999994</v>
      </c>
      <c r="E19688" s="1" t="s">
        <v>34</v>
      </c>
      <c r="F19688" t="s">
        <v>8170</v>
      </c>
      <c r="G19688">
        <v>0</v>
      </c>
      <c r="H19688">
        <v>0</v>
      </c>
      <c r="I19688">
        <v>0</v>
      </c>
    </row>
    <row r="19689" spans="1:9" hidden="1" x14ac:dyDescent="0.3">
      <c r="A19689" s="1" t="s">
        <v>159</v>
      </c>
      <c r="B19689" s="1" t="s">
        <v>438</v>
      </c>
      <c r="C19689">
        <v>37.777200000000001</v>
      </c>
      <c r="D19689">
        <v>-77.516099999999994</v>
      </c>
      <c r="E19689" s="1" t="s">
        <v>35</v>
      </c>
      <c r="F19689" t="s">
        <v>8402</v>
      </c>
      <c r="G19689">
        <v>0</v>
      </c>
      <c r="H19689">
        <v>0</v>
      </c>
      <c r="I19689">
        <v>0</v>
      </c>
    </row>
    <row r="19690" spans="1:9" hidden="1" x14ac:dyDescent="0.3">
      <c r="A19690" s="1" t="s">
        <v>159</v>
      </c>
      <c r="B19690" s="1" t="s">
        <v>438</v>
      </c>
      <c r="C19690">
        <v>37.777200000000001</v>
      </c>
      <c r="D19690">
        <v>-77.516099999999994</v>
      </c>
      <c r="E19690" s="1" t="s">
        <v>36</v>
      </c>
      <c r="F19690" t="s">
        <v>8634</v>
      </c>
      <c r="G19690">
        <v>0</v>
      </c>
      <c r="H19690">
        <v>0</v>
      </c>
      <c r="I19690">
        <v>0</v>
      </c>
    </row>
    <row r="19691" spans="1:9" hidden="1" x14ac:dyDescent="0.3">
      <c r="A19691" s="1" t="s">
        <v>159</v>
      </c>
      <c r="B19691" s="1" t="s">
        <v>438</v>
      </c>
      <c r="C19691">
        <v>37.777200000000001</v>
      </c>
      <c r="D19691">
        <v>-77.516099999999994</v>
      </c>
      <c r="E19691" s="1" t="s">
        <v>37</v>
      </c>
      <c r="F19691" t="s">
        <v>8865</v>
      </c>
      <c r="G19691">
        <v>0</v>
      </c>
      <c r="H19691">
        <v>0</v>
      </c>
      <c r="I19691">
        <v>0</v>
      </c>
    </row>
    <row r="19692" spans="1:9" hidden="1" x14ac:dyDescent="0.3">
      <c r="A19692" s="1" t="s">
        <v>159</v>
      </c>
      <c r="B19692" s="1" t="s">
        <v>438</v>
      </c>
      <c r="C19692">
        <v>37.777200000000001</v>
      </c>
      <c r="D19692">
        <v>-77.516099999999994</v>
      </c>
      <c r="E19692" s="1" t="s">
        <v>38</v>
      </c>
      <c r="F19692" t="s">
        <v>9096</v>
      </c>
      <c r="G19692">
        <v>0</v>
      </c>
      <c r="H19692">
        <v>0</v>
      </c>
      <c r="I19692">
        <v>0</v>
      </c>
    </row>
    <row r="19693" spans="1:9" hidden="1" x14ac:dyDescent="0.3">
      <c r="A19693" s="1" t="s">
        <v>159</v>
      </c>
      <c r="B19693" s="1" t="s">
        <v>438</v>
      </c>
      <c r="C19693">
        <v>37.777200000000001</v>
      </c>
      <c r="D19693">
        <v>-77.516099999999994</v>
      </c>
      <c r="E19693" s="1" t="s">
        <v>39</v>
      </c>
      <c r="F19693" t="s">
        <v>9327</v>
      </c>
      <c r="G19693">
        <v>0</v>
      </c>
      <c r="H19693">
        <v>0</v>
      </c>
      <c r="I19693">
        <v>0</v>
      </c>
    </row>
    <row r="19694" spans="1:9" hidden="1" x14ac:dyDescent="0.3">
      <c r="A19694" s="1" t="s">
        <v>159</v>
      </c>
      <c r="B19694" s="1" t="s">
        <v>438</v>
      </c>
      <c r="C19694">
        <v>37.777200000000001</v>
      </c>
      <c r="D19694">
        <v>-77.516099999999994</v>
      </c>
      <c r="E19694" s="1" t="s">
        <v>40</v>
      </c>
      <c r="F19694" t="s">
        <v>9558</v>
      </c>
      <c r="G19694">
        <v>0</v>
      </c>
      <c r="H19694">
        <v>0</v>
      </c>
      <c r="I19694">
        <v>0</v>
      </c>
    </row>
    <row r="19695" spans="1:9" hidden="1" x14ac:dyDescent="0.3">
      <c r="A19695" s="1" t="s">
        <v>159</v>
      </c>
      <c r="B19695" s="1" t="s">
        <v>438</v>
      </c>
      <c r="C19695">
        <v>37.777200000000001</v>
      </c>
      <c r="D19695">
        <v>-77.516099999999994</v>
      </c>
      <c r="E19695" s="1" t="s">
        <v>41</v>
      </c>
      <c r="F19695" t="s">
        <v>9789</v>
      </c>
      <c r="G19695">
        <v>0</v>
      </c>
      <c r="H19695">
        <v>0</v>
      </c>
      <c r="I19695">
        <v>0</v>
      </c>
    </row>
    <row r="19696" spans="1:9" hidden="1" x14ac:dyDescent="0.3">
      <c r="A19696" s="1" t="s">
        <v>159</v>
      </c>
      <c r="B19696" s="1" t="s">
        <v>438</v>
      </c>
      <c r="C19696">
        <v>37.777200000000001</v>
      </c>
      <c r="D19696">
        <v>-77.516099999999994</v>
      </c>
      <c r="E19696" s="1" t="s">
        <v>42</v>
      </c>
      <c r="F19696" t="s">
        <v>10018</v>
      </c>
      <c r="G19696">
        <v>0</v>
      </c>
      <c r="H19696">
        <v>0</v>
      </c>
      <c r="I19696">
        <v>0</v>
      </c>
    </row>
    <row r="19697" spans="1:9" hidden="1" x14ac:dyDescent="0.3">
      <c r="A19697" s="1" t="s">
        <v>159</v>
      </c>
      <c r="B19697" s="1" t="s">
        <v>438</v>
      </c>
      <c r="C19697">
        <v>37.777200000000001</v>
      </c>
      <c r="D19697">
        <v>-77.516099999999994</v>
      </c>
      <c r="E19697" s="1" t="s">
        <v>43</v>
      </c>
      <c r="F19697" t="s">
        <v>10246</v>
      </c>
      <c r="G19697">
        <v>0</v>
      </c>
      <c r="H19697">
        <v>0</v>
      </c>
      <c r="I19697">
        <v>0</v>
      </c>
    </row>
    <row r="19698" spans="1:9" hidden="1" x14ac:dyDescent="0.3">
      <c r="A19698" s="1" t="s">
        <v>159</v>
      </c>
      <c r="B19698" s="1" t="s">
        <v>438</v>
      </c>
      <c r="C19698">
        <v>37.777200000000001</v>
      </c>
      <c r="D19698">
        <v>-77.516099999999994</v>
      </c>
      <c r="E19698" s="1" t="s">
        <v>44</v>
      </c>
      <c r="F19698" t="s">
        <v>10467</v>
      </c>
      <c r="G19698">
        <v>0</v>
      </c>
      <c r="H19698">
        <v>0</v>
      </c>
      <c r="I19698">
        <v>0</v>
      </c>
    </row>
    <row r="19699" spans="1:9" hidden="1" x14ac:dyDescent="0.3">
      <c r="A19699" s="1" t="s">
        <v>159</v>
      </c>
      <c r="B19699" s="1" t="s">
        <v>438</v>
      </c>
      <c r="C19699">
        <v>37.777200000000001</v>
      </c>
      <c r="D19699">
        <v>-77.516099999999994</v>
      </c>
      <c r="E19699" s="1" t="s">
        <v>45</v>
      </c>
      <c r="F19699" t="s">
        <v>10683</v>
      </c>
      <c r="G19699">
        <v>0</v>
      </c>
      <c r="H19699">
        <v>0</v>
      </c>
      <c r="I19699">
        <v>0</v>
      </c>
    </row>
    <row r="19700" spans="1:9" hidden="1" x14ac:dyDescent="0.3">
      <c r="A19700" s="1" t="s">
        <v>159</v>
      </c>
      <c r="B19700" s="1" t="s">
        <v>438</v>
      </c>
      <c r="C19700">
        <v>37.777200000000001</v>
      </c>
      <c r="D19700">
        <v>-77.516099999999994</v>
      </c>
      <c r="E19700" s="1" t="s">
        <v>46</v>
      </c>
      <c r="F19700" t="s">
        <v>10898</v>
      </c>
      <c r="G19700">
        <v>0</v>
      </c>
      <c r="H19700">
        <v>0</v>
      </c>
      <c r="I19700">
        <v>0</v>
      </c>
    </row>
    <row r="19701" spans="1:9" hidden="1" x14ac:dyDescent="0.3">
      <c r="A19701" s="1" t="s">
        <v>159</v>
      </c>
      <c r="B19701" s="1" t="s">
        <v>438</v>
      </c>
      <c r="C19701">
        <v>37.777200000000001</v>
      </c>
      <c r="D19701">
        <v>-77.516099999999994</v>
      </c>
      <c r="E19701" s="1" t="s">
        <v>47</v>
      </c>
      <c r="F19701" t="s">
        <v>11104</v>
      </c>
      <c r="G19701">
        <v>0</v>
      </c>
      <c r="H19701">
        <v>0</v>
      </c>
      <c r="I19701">
        <v>0</v>
      </c>
    </row>
    <row r="19702" spans="1:9" hidden="1" x14ac:dyDescent="0.3">
      <c r="A19702" s="1" t="s">
        <v>159</v>
      </c>
      <c r="B19702" s="1" t="s">
        <v>438</v>
      </c>
      <c r="C19702">
        <v>37.777200000000001</v>
      </c>
      <c r="D19702">
        <v>-77.516099999999994</v>
      </c>
      <c r="E19702" s="1" t="s">
        <v>48</v>
      </c>
      <c r="F19702" t="s">
        <v>11893</v>
      </c>
      <c r="G19702">
        <v>0</v>
      </c>
      <c r="H19702">
        <v>0</v>
      </c>
      <c r="I19702">
        <v>0</v>
      </c>
    </row>
    <row r="19703" spans="1:9" hidden="1" x14ac:dyDescent="0.3">
      <c r="A19703" s="1" t="s">
        <v>159</v>
      </c>
      <c r="B19703" s="1" t="s">
        <v>438</v>
      </c>
      <c r="C19703">
        <v>37.777200000000001</v>
      </c>
      <c r="D19703">
        <v>-77.516099999999994</v>
      </c>
      <c r="E19703" s="1" t="s">
        <v>49</v>
      </c>
      <c r="F19703" t="s">
        <v>12065</v>
      </c>
      <c r="G19703">
        <v>0</v>
      </c>
      <c r="H19703">
        <v>0</v>
      </c>
      <c r="I19703">
        <v>0</v>
      </c>
    </row>
    <row r="19704" spans="1:9" hidden="1" x14ac:dyDescent="0.3">
      <c r="A19704" s="1" t="s">
        <v>159</v>
      </c>
      <c r="B19704" s="1" t="s">
        <v>438</v>
      </c>
      <c r="C19704">
        <v>37.777200000000001</v>
      </c>
      <c r="D19704">
        <v>-77.516099999999994</v>
      </c>
      <c r="E19704" s="1" t="s">
        <v>50</v>
      </c>
      <c r="F19704" t="s">
        <v>12214</v>
      </c>
      <c r="G19704">
        <v>0</v>
      </c>
      <c r="H19704">
        <v>0</v>
      </c>
      <c r="I19704">
        <v>0</v>
      </c>
    </row>
    <row r="19705" spans="1:9" hidden="1" x14ac:dyDescent="0.3">
      <c r="A19705" s="1" t="s">
        <v>159</v>
      </c>
      <c r="B19705" s="1" t="s">
        <v>438</v>
      </c>
      <c r="C19705">
        <v>37.777200000000001</v>
      </c>
      <c r="D19705">
        <v>-77.516099999999994</v>
      </c>
      <c r="E19705" s="1" t="s">
        <v>51</v>
      </c>
      <c r="F19705" t="s">
        <v>12353</v>
      </c>
      <c r="G19705">
        <v>0</v>
      </c>
      <c r="H19705">
        <v>0</v>
      </c>
      <c r="I19705">
        <v>0</v>
      </c>
    </row>
    <row r="19706" spans="1:9" hidden="1" x14ac:dyDescent="0.3">
      <c r="A19706" s="1" t="s">
        <v>159</v>
      </c>
      <c r="B19706" s="1" t="s">
        <v>438</v>
      </c>
      <c r="C19706">
        <v>37.777200000000001</v>
      </c>
      <c r="D19706">
        <v>-77.516099999999994</v>
      </c>
      <c r="E19706" s="1" t="s">
        <v>52</v>
      </c>
      <c r="F19706" t="s">
        <v>11308</v>
      </c>
      <c r="G19706">
        <v>0</v>
      </c>
      <c r="H19706">
        <v>0</v>
      </c>
      <c r="I19706">
        <v>0</v>
      </c>
    </row>
    <row r="19707" spans="1:9" hidden="1" x14ac:dyDescent="0.3">
      <c r="A19707" s="1" t="s">
        <v>159</v>
      </c>
      <c r="B19707" s="1" t="s">
        <v>438</v>
      </c>
      <c r="C19707">
        <v>37.777200000000001</v>
      </c>
      <c r="D19707">
        <v>-77.516099999999994</v>
      </c>
      <c r="E19707" s="1" t="s">
        <v>53</v>
      </c>
      <c r="F19707" t="s">
        <v>11506</v>
      </c>
      <c r="G19707">
        <v>0</v>
      </c>
      <c r="H19707">
        <v>0</v>
      </c>
      <c r="I19707">
        <v>0</v>
      </c>
    </row>
    <row r="19708" spans="1:9" hidden="1" x14ac:dyDescent="0.3">
      <c r="A19708" s="1" t="s">
        <v>159</v>
      </c>
      <c r="B19708" s="1" t="s">
        <v>438</v>
      </c>
      <c r="C19708">
        <v>37.777200000000001</v>
      </c>
      <c r="D19708">
        <v>-77.516099999999994</v>
      </c>
      <c r="E19708" s="1" t="s">
        <v>54</v>
      </c>
      <c r="F19708" t="s">
        <v>11701</v>
      </c>
      <c r="G19708">
        <v>0</v>
      </c>
      <c r="H19708">
        <v>0</v>
      </c>
      <c r="I19708">
        <v>0</v>
      </c>
    </row>
    <row r="19709" spans="1:9" hidden="1" x14ac:dyDescent="0.3">
      <c r="A19709" s="1" t="s">
        <v>159</v>
      </c>
      <c r="B19709" s="1" t="s">
        <v>438</v>
      </c>
      <c r="C19709">
        <v>37.777200000000001</v>
      </c>
      <c r="D19709">
        <v>-77.516099999999994</v>
      </c>
      <c r="E19709" s="1" t="s">
        <v>21548</v>
      </c>
      <c r="F19709" t="s">
        <v>21927</v>
      </c>
      <c r="G19709">
        <v>0</v>
      </c>
      <c r="H19709">
        <v>0</v>
      </c>
      <c r="I19709">
        <v>0</v>
      </c>
    </row>
    <row r="19710" spans="1:9" hidden="1" x14ac:dyDescent="0.3">
      <c r="A19710" s="1" t="s">
        <v>159</v>
      </c>
      <c r="B19710" s="1" t="s">
        <v>439</v>
      </c>
      <c r="C19710">
        <v>34.725299999999997</v>
      </c>
      <c r="D19710">
        <v>-80.677099999999996</v>
      </c>
      <c r="E19710" s="1" t="s">
        <v>4</v>
      </c>
      <c r="F19710" t="s">
        <v>1096</v>
      </c>
      <c r="G19710">
        <v>0</v>
      </c>
      <c r="H19710">
        <v>0</v>
      </c>
      <c r="I19710">
        <v>0</v>
      </c>
    </row>
    <row r="19711" spans="1:9" hidden="1" x14ac:dyDescent="0.3">
      <c r="A19711" s="1" t="s">
        <v>159</v>
      </c>
      <c r="B19711" s="1" t="s">
        <v>439</v>
      </c>
      <c r="C19711">
        <v>34.725299999999997</v>
      </c>
      <c r="D19711">
        <v>-80.677099999999996</v>
      </c>
      <c r="E19711" s="1" t="s">
        <v>5</v>
      </c>
      <c r="F19711" t="s">
        <v>1338</v>
      </c>
      <c r="G19711">
        <v>0</v>
      </c>
      <c r="H19711">
        <v>0</v>
      </c>
      <c r="I19711">
        <v>0</v>
      </c>
    </row>
    <row r="19712" spans="1:9" hidden="1" x14ac:dyDescent="0.3">
      <c r="A19712" s="1" t="s">
        <v>159</v>
      </c>
      <c r="B19712" s="1" t="s">
        <v>439</v>
      </c>
      <c r="C19712">
        <v>34.725299999999997</v>
      </c>
      <c r="D19712">
        <v>-80.677099999999996</v>
      </c>
      <c r="E19712" s="1" t="s">
        <v>6</v>
      </c>
      <c r="F19712" t="s">
        <v>1579</v>
      </c>
      <c r="G19712">
        <v>0</v>
      </c>
      <c r="H19712">
        <v>0</v>
      </c>
      <c r="I19712">
        <v>0</v>
      </c>
    </row>
    <row r="19713" spans="1:9" hidden="1" x14ac:dyDescent="0.3">
      <c r="A19713" s="1" t="s">
        <v>159</v>
      </c>
      <c r="B19713" s="1" t="s">
        <v>439</v>
      </c>
      <c r="C19713">
        <v>34.725299999999997</v>
      </c>
      <c r="D19713">
        <v>-80.677099999999996</v>
      </c>
      <c r="E19713" s="1" t="s">
        <v>7</v>
      </c>
      <c r="F19713" t="s">
        <v>1820</v>
      </c>
      <c r="G19713">
        <v>0</v>
      </c>
      <c r="H19713">
        <v>0</v>
      </c>
      <c r="I19713">
        <v>0</v>
      </c>
    </row>
    <row r="19714" spans="1:9" hidden="1" x14ac:dyDescent="0.3">
      <c r="A19714" s="1" t="s">
        <v>159</v>
      </c>
      <c r="B19714" s="1" t="s">
        <v>439</v>
      </c>
      <c r="C19714">
        <v>34.725299999999997</v>
      </c>
      <c r="D19714">
        <v>-80.677099999999996</v>
      </c>
      <c r="E19714" s="1" t="s">
        <v>8</v>
      </c>
      <c r="F19714" t="s">
        <v>2058</v>
      </c>
      <c r="G19714">
        <v>0</v>
      </c>
      <c r="H19714">
        <v>0</v>
      </c>
      <c r="I19714">
        <v>0</v>
      </c>
    </row>
    <row r="19715" spans="1:9" hidden="1" x14ac:dyDescent="0.3">
      <c r="A19715" s="1" t="s">
        <v>159</v>
      </c>
      <c r="B19715" s="1" t="s">
        <v>439</v>
      </c>
      <c r="C19715">
        <v>34.725299999999997</v>
      </c>
      <c r="D19715">
        <v>-80.677099999999996</v>
      </c>
      <c r="E19715" s="1" t="s">
        <v>9</v>
      </c>
      <c r="F19715" t="s">
        <v>2296</v>
      </c>
      <c r="G19715">
        <v>0</v>
      </c>
      <c r="H19715">
        <v>0</v>
      </c>
      <c r="I19715">
        <v>0</v>
      </c>
    </row>
    <row r="19716" spans="1:9" hidden="1" x14ac:dyDescent="0.3">
      <c r="A19716" s="1" t="s">
        <v>159</v>
      </c>
      <c r="B19716" s="1" t="s">
        <v>439</v>
      </c>
      <c r="C19716">
        <v>34.725299999999997</v>
      </c>
      <c r="D19716">
        <v>-80.677099999999996</v>
      </c>
      <c r="E19716" s="1" t="s">
        <v>10</v>
      </c>
      <c r="F19716" t="s">
        <v>2534</v>
      </c>
      <c r="G19716">
        <v>0</v>
      </c>
      <c r="H19716">
        <v>0</v>
      </c>
      <c r="I19716">
        <v>0</v>
      </c>
    </row>
    <row r="19717" spans="1:9" hidden="1" x14ac:dyDescent="0.3">
      <c r="A19717" s="1" t="s">
        <v>159</v>
      </c>
      <c r="B19717" s="1" t="s">
        <v>439</v>
      </c>
      <c r="C19717">
        <v>34.725299999999997</v>
      </c>
      <c r="D19717">
        <v>-80.677099999999996</v>
      </c>
      <c r="E19717" s="1" t="s">
        <v>11</v>
      </c>
      <c r="F19717" t="s">
        <v>2772</v>
      </c>
      <c r="G19717">
        <v>0</v>
      </c>
      <c r="H19717">
        <v>0</v>
      </c>
      <c r="I19717">
        <v>0</v>
      </c>
    </row>
    <row r="19718" spans="1:9" hidden="1" x14ac:dyDescent="0.3">
      <c r="A19718" s="1" t="s">
        <v>159</v>
      </c>
      <c r="B19718" s="1" t="s">
        <v>439</v>
      </c>
      <c r="C19718">
        <v>34.725299999999997</v>
      </c>
      <c r="D19718">
        <v>-80.677099999999996</v>
      </c>
      <c r="E19718" s="1" t="s">
        <v>12</v>
      </c>
      <c r="F19718" t="s">
        <v>3010</v>
      </c>
      <c r="G19718">
        <v>0</v>
      </c>
      <c r="H19718">
        <v>0</v>
      </c>
      <c r="I19718">
        <v>0</v>
      </c>
    </row>
    <row r="19719" spans="1:9" hidden="1" x14ac:dyDescent="0.3">
      <c r="A19719" s="1" t="s">
        <v>159</v>
      </c>
      <c r="B19719" s="1" t="s">
        <v>439</v>
      </c>
      <c r="C19719">
        <v>34.725299999999997</v>
      </c>
      <c r="D19719">
        <v>-80.677099999999996</v>
      </c>
      <c r="E19719" s="1" t="s">
        <v>13</v>
      </c>
      <c r="F19719" t="s">
        <v>3247</v>
      </c>
      <c r="G19719">
        <v>0</v>
      </c>
      <c r="H19719">
        <v>0</v>
      </c>
      <c r="I19719">
        <v>0</v>
      </c>
    </row>
    <row r="19720" spans="1:9" hidden="1" x14ac:dyDescent="0.3">
      <c r="A19720" s="1" t="s">
        <v>159</v>
      </c>
      <c r="B19720" s="1" t="s">
        <v>439</v>
      </c>
      <c r="C19720">
        <v>34.725299999999997</v>
      </c>
      <c r="D19720">
        <v>-80.677099999999996</v>
      </c>
      <c r="E19720" s="1" t="s">
        <v>14</v>
      </c>
      <c r="F19720" t="s">
        <v>3483</v>
      </c>
      <c r="G19720">
        <v>0</v>
      </c>
      <c r="H19720">
        <v>0</v>
      </c>
      <c r="I19720">
        <v>0</v>
      </c>
    </row>
    <row r="19721" spans="1:9" hidden="1" x14ac:dyDescent="0.3">
      <c r="A19721" s="1" t="s">
        <v>159</v>
      </c>
      <c r="B19721" s="1" t="s">
        <v>439</v>
      </c>
      <c r="C19721">
        <v>34.725299999999997</v>
      </c>
      <c r="D19721">
        <v>-80.677099999999996</v>
      </c>
      <c r="E19721" s="1" t="s">
        <v>15</v>
      </c>
      <c r="F19721" t="s">
        <v>3719</v>
      </c>
      <c r="G19721">
        <v>0</v>
      </c>
      <c r="H19721">
        <v>0</v>
      </c>
      <c r="I19721">
        <v>0</v>
      </c>
    </row>
    <row r="19722" spans="1:9" hidden="1" x14ac:dyDescent="0.3">
      <c r="A19722" s="1" t="s">
        <v>159</v>
      </c>
      <c r="B19722" s="1" t="s">
        <v>439</v>
      </c>
      <c r="C19722">
        <v>34.725299999999997</v>
      </c>
      <c r="D19722">
        <v>-80.677099999999996</v>
      </c>
      <c r="E19722" s="1" t="s">
        <v>16</v>
      </c>
      <c r="F19722" t="s">
        <v>3954</v>
      </c>
      <c r="G19722">
        <v>0</v>
      </c>
      <c r="H19722">
        <v>0</v>
      </c>
      <c r="I19722">
        <v>0</v>
      </c>
    </row>
    <row r="19723" spans="1:9" hidden="1" x14ac:dyDescent="0.3">
      <c r="A19723" s="1" t="s">
        <v>159</v>
      </c>
      <c r="B19723" s="1" t="s">
        <v>439</v>
      </c>
      <c r="C19723">
        <v>34.725299999999997</v>
      </c>
      <c r="D19723">
        <v>-80.677099999999996</v>
      </c>
      <c r="E19723" s="1" t="s">
        <v>17</v>
      </c>
      <c r="F19723" t="s">
        <v>4189</v>
      </c>
      <c r="G19723">
        <v>0</v>
      </c>
      <c r="H19723">
        <v>0</v>
      </c>
      <c r="I19723">
        <v>0</v>
      </c>
    </row>
    <row r="19724" spans="1:9" hidden="1" x14ac:dyDescent="0.3">
      <c r="A19724" s="1" t="s">
        <v>159</v>
      </c>
      <c r="B19724" s="1" t="s">
        <v>439</v>
      </c>
      <c r="C19724">
        <v>34.725299999999997</v>
      </c>
      <c r="D19724">
        <v>-80.677099999999996</v>
      </c>
      <c r="E19724" s="1" t="s">
        <v>18</v>
      </c>
      <c r="F19724" t="s">
        <v>4424</v>
      </c>
      <c r="G19724">
        <v>0</v>
      </c>
      <c r="H19724">
        <v>0</v>
      </c>
      <c r="I19724">
        <v>0</v>
      </c>
    </row>
    <row r="19725" spans="1:9" hidden="1" x14ac:dyDescent="0.3">
      <c r="A19725" s="1" t="s">
        <v>159</v>
      </c>
      <c r="B19725" s="1" t="s">
        <v>439</v>
      </c>
      <c r="C19725">
        <v>34.725299999999997</v>
      </c>
      <c r="D19725">
        <v>-80.677099999999996</v>
      </c>
      <c r="E19725" s="1" t="s">
        <v>19</v>
      </c>
      <c r="F19725" t="s">
        <v>4659</v>
      </c>
      <c r="G19725">
        <v>0</v>
      </c>
      <c r="H19725">
        <v>0</v>
      </c>
      <c r="I19725">
        <v>0</v>
      </c>
    </row>
    <row r="19726" spans="1:9" hidden="1" x14ac:dyDescent="0.3">
      <c r="A19726" s="1" t="s">
        <v>159</v>
      </c>
      <c r="B19726" s="1" t="s">
        <v>439</v>
      </c>
      <c r="C19726">
        <v>34.725299999999997</v>
      </c>
      <c r="D19726">
        <v>-80.677099999999996</v>
      </c>
      <c r="E19726" s="1" t="s">
        <v>20</v>
      </c>
      <c r="F19726" t="s">
        <v>4894</v>
      </c>
      <c r="G19726">
        <v>0</v>
      </c>
      <c r="H19726">
        <v>0</v>
      </c>
      <c r="I19726">
        <v>0</v>
      </c>
    </row>
    <row r="19727" spans="1:9" hidden="1" x14ac:dyDescent="0.3">
      <c r="A19727" s="1" t="s">
        <v>159</v>
      </c>
      <c r="B19727" s="1" t="s">
        <v>439</v>
      </c>
      <c r="C19727">
        <v>34.725299999999997</v>
      </c>
      <c r="D19727">
        <v>-80.677099999999996</v>
      </c>
      <c r="E19727" s="1" t="s">
        <v>21</v>
      </c>
      <c r="F19727" t="s">
        <v>5129</v>
      </c>
      <c r="G19727">
        <v>0</v>
      </c>
      <c r="H19727">
        <v>0</v>
      </c>
      <c r="I19727">
        <v>0</v>
      </c>
    </row>
    <row r="19728" spans="1:9" hidden="1" x14ac:dyDescent="0.3">
      <c r="A19728" s="1" t="s">
        <v>159</v>
      </c>
      <c r="B19728" s="1" t="s">
        <v>439</v>
      </c>
      <c r="C19728">
        <v>34.725299999999997</v>
      </c>
      <c r="D19728">
        <v>-80.677099999999996</v>
      </c>
      <c r="E19728" s="1" t="s">
        <v>22</v>
      </c>
      <c r="F19728" t="s">
        <v>5364</v>
      </c>
      <c r="G19728">
        <v>0</v>
      </c>
      <c r="H19728">
        <v>0</v>
      </c>
      <c r="I19728">
        <v>0</v>
      </c>
    </row>
    <row r="19729" spans="1:9" hidden="1" x14ac:dyDescent="0.3">
      <c r="A19729" s="1" t="s">
        <v>159</v>
      </c>
      <c r="B19729" s="1" t="s">
        <v>439</v>
      </c>
      <c r="C19729">
        <v>34.725299999999997</v>
      </c>
      <c r="D19729">
        <v>-80.677099999999996</v>
      </c>
      <c r="E19729" s="1" t="s">
        <v>23</v>
      </c>
      <c r="F19729" t="s">
        <v>5599</v>
      </c>
      <c r="G19729">
        <v>0</v>
      </c>
      <c r="H19729">
        <v>0</v>
      </c>
      <c r="I19729">
        <v>0</v>
      </c>
    </row>
    <row r="19730" spans="1:9" hidden="1" x14ac:dyDescent="0.3">
      <c r="A19730" s="1" t="s">
        <v>159</v>
      </c>
      <c r="B19730" s="1" t="s">
        <v>439</v>
      </c>
      <c r="C19730">
        <v>34.725299999999997</v>
      </c>
      <c r="D19730">
        <v>-80.677099999999996</v>
      </c>
      <c r="E19730" s="1" t="s">
        <v>24</v>
      </c>
      <c r="F19730" t="s">
        <v>5833</v>
      </c>
      <c r="G19730">
        <v>0</v>
      </c>
      <c r="H19730">
        <v>0</v>
      </c>
      <c r="I19730">
        <v>0</v>
      </c>
    </row>
    <row r="19731" spans="1:9" hidden="1" x14ac:dyDescent="0.3">
      <c r="A19731" s="1" t="s">
        <v>159</v>
      </c>
      <c r="B19731" s="1" t="s">
        <v>439</v>
      </c>
      <c r="C19731">
        <v>34.725299999999997</v>
      </c>
      <c r="D19731">
        <v>-80.677099999999996</v>
      </c>
      <c r="E19731" s="1" t="s">
        <v>25</v>
      </c>
      <c r="F19731" t="s">
        <v>6067</v>
      </c>
      <c r="G19731">
        <v>0</v>
      </c>
      <c r="H19731">
        <v>0</v>
      </c>
      <c r="I19731">
        <v>0</v>
      </c>
    </row>
    <row r="19732" spans="1:9" hidden="1" x14ac:dyDescent="0.3">
      <c r="A19732" s="1" t="s">
        <v>159</v>
      </c>
      <c r="B19732" s="1" t="s">
        <v>439</v>
      </c>
      <c r="C19732">
        <v>34.725299999999997</v>
      </c>
      <c r="D19732">
        <v>-80.677099999999996</v>
      </c>
      <c r="E19732" s="1" t="s">
        <v>26</v>
      </c>
      <c r="F19732" t="s">
        <v>6301</v>
      </c>
      <c r="G19732">
        <v>0</v>
      </c>
      <c r="H19732">
        <v>0</v>
      </c>
      <c r="I19732">
        <v>0</v>
      </c>
    </row>
    <row r="19733" spans="1:9" hidden="1" x14ac:dyDescent="0.3">
      <c r="A19733" s="1" t="s">
        <v>159</v>
      </c>
      <c r="B19733" s="1" t="s">
        <v>439</v>
      </c>
      <c r="C19733">
        <v>34.725299999999997</v>
      </c>
      <c r="D19733">
        <v>-80.677099999999996</v>
      </c>
      <c r="E19733" s="1" t="s">
        <v>27</v>
      </c>
      <c r="F19733" t="s">
        <v>6535</v>
      </c>
      <c r="G19733">
        <v>0</v>
      </c>
      <c r="H19733">
        <v>0</v>
      </c>
      <c r="I19733">
        <v>0</v>
      </c>
    </row>
    <row r="19734" spans="1:9" hidden="1" x14ac:dyDescent="0.3">
      <c r="A19734" s="1" t="s">
        <v>159</v>
      </c>
      <c r="B19734" s="1" t="s">
        <v>439</v>
      </c>
      <c r="C19734">
        <v>34.725299999999997</v>
      </c>
      <c r="D19734">
        <v>-80.677099999999996</v>
      </c>
      <c r="E19734" s="1" t="s">
        <v>28</v>
      </c>
      <c r="F19734" t="s">
        <v>6769</v>
      </c>
      <c r="G19734">
        <v>0</v>
      </c>
      <c r="H19734">
        <v>0</v>
      </c>
      <c r="I19734">
        <v>0</v>
      </c>
    </row>
    <row r="19735" spans="1:9" hidden="1" x14ac:dyDescent="0.3">
      <c r="A19735" s="1" t="s">
        <v>159</v>
      </c>
      <c r="B19735" s="1" t="s">
        <v>439</v>
      </c>
      <c r="C19735">
        <v>34.725299999999997</v>
      </c>
      <c r="D19735">
        <v>-80.677099999999996</v>
      </c>
      <c r="E19735" s="1" t="s">
        <v>29</v>
      </c>
      <c r="F19735" t="s">
        <v>7003</v>
      </c>
      <c r="G19735">
        <v>0</v>
      </c>
      <c r="H19735">
        <v>0</v>
      </c>
      <c r="I19735">
        <v>0</v>
      </c>
    </row>
    <row r="19736" spans="1:9" hidden="1" x14ac:dyDescent="0.3">
      <c r="A19736" s="1" t="s">
        <v>159</v>
      </c>
      <c r="B19736" s="1" t="s">
        <v>439</v>
      </c>
      <c r="C19736">
        <v>34.725299999999997</v>
      </c>
      <c r="D19736">
        <v>-80.677099999999996</v>
      </c>
      <c r="E19736" s="1" t="s">
        <v>30</v>
      </c>
      <c r="F19736" t="s">
        <v>7237</v>
      </c>
      <c r="G19736">
        <v>0</v>
      </c>
      <c r="H19736">
        <v>0</v>
      </c>
      <c r="I19736">
        <v>0</v>
      </c>
    </row>
    <row r="19737" spans="1:9" hidden="1" x14ac:dyDescent="0.3">
      <c r="A19737" s="1" t="s">
        <v>159</v>
      </c>
      <c r="B19737" s="1" t="s">
        <v>439</v>
      </c>
      <c r="C19737">
        <v>34.725299999999997</v>
      </c>
      <c r="D19737">
        <v>-80.677099999999996</v>
      </c>
      <c r="E19737" s="1" t="s">
        <v>31</v>
      </c>
      <c r="F19737" t="s">
        <v>7471</v>
      </c>
      <c r="G19737">
        <v>0</v>
      </c>
      <c r="H19737">
        <v>0</v>
      </c>
      <c r="I19737">
        <v>0</v>
      </c>
    </row>
    <row r="19738" spans="1:9" hidden="1" x14ac:dyDescent="0.3">
      <c r="A19738" s="1" t="s">
        <v>159</v>
      </c>
      <c r="B19738" s="1" t="s">
        <v>439</v>
      </c>
      <c r="C19738">
        <v>34.725299999999997</v>
      </c>
      <c r="D19738">
        <v>-80.677099999999996</v>
      </c>
      <c r="E19738" s="1" t="s">
        <v>32</v>
      </c>
      <c r="F19738" t="s">
        <v>7705</v>
      </c>
      <c r="G19738">
        <v>0</v>
      </c>
      <c r="H19738">
        <v>0</v>
      </c>
      <c r="I19738">
        <v>0</v>
      </c>
    </row>
    <row r="19739" spans="1:9" hidden="1" x14ac:dyDescent="0.3">
      <c r="A19739" s="1" t="s">
        <v>159</v>
      </c>
      <c r="B19739" s="1" t="s">
        <v>439</v>
      </c>
      <c r="C19739">
        <v>34.725299999999997</v>
      </c>
      <c r="D19739">
        <v>-80.677099999999996</v>
      </c>
      <c r="E19739" s="1" t="s">
        <v>33</v>
      </c>
      <c r="F19739" t="s">
        <v>7939</v>
      </c>
      <c r="G19739">
        <v>0</v>
      </c>
      <c r="H19739">
        <v>0</v>
      </c>
      <c r="I19739">
        <v>0</v>
      </c>
    </row>
    <row r="19740" spans="1:9" hidden="1" x14ac:dyDescent="0.3">
      <c r="A19740" s="1" t="s">
        <v>159</v>
      </c>
      <c r="B19740" s="1" t="s">
        <v>439</v>
      </c>
      <c r="C19740">
        <v>34.725299999999997</v>
      </c>
      <c r="D19740">
        <v>-80.677099999999996</v>
      </c>
      <c r="E19740" s="1" t="s">
        <v>34</v>
      </c>
      <c r="F19740" t="s">
        <v>8171</v>
      </c>
      <c r="G19740">
        <v>0</v>
      </c>
      <c r="H19740">
        <v>0</v>
      </c>
      <c r="I19740">
        <v>0</v>
      </c>
    </row>
    <row r="19741" spans="1:9" hidden="1" x14ac:dyDescent="0.3">
      <c r="A19741" s="1" t="s">
        <v>159</v>
      </c>
      <c r="B19741" s="1" t="s">
        <v>439</v>
      </c>
      <c r="C19741">
        <v>34.725299999999997</v>
      </c>
      <c r="D19741">
        <v>-80.677099999999996</v>
      </c>
      <c r="E19741" s="1" t="s">
        <v>35</v>
      </c>
      <c r="F19741" t="s">
        <v>8403</v>
      </c>
      <c r="G19741">
        <v>0</v>
      </c>
      <c r="H19741">
        <v>0</v>
      </c>
      <c r="I19741">
        <v>0</v>
      </c>
    </row>
    <row r="19742" spans="1:9" hidden="1" x14ac:dyDescent="0.3">
      <c r="A19742" s="1" t="s">
        <v>159</v>
      </c>
      <c r="B19742" s="1" t="s">
        <v>439</v>
      </c>
      <c r="C19742">
        <v>34.725299999999997</v>
      </c>
      <c r="D19742">
        <v>-80.677099999999996</v>
      </c>
      <c r="E19742" s="1" t="s">
        <v>36</v>
      </c>
      <c r="F19742" t="s">
        <v>8635</v>
      </c>
      <c r="G19742">
        <v>0</v>
      </c>
      <c r="H19742">
        <v>0</v>
      </c>
      <c r="I19742">
        <v>0</v>
      </c>
    </row>
    <row r="19743" spans="1:9" hidden="1" x14ac:dyDescent="0.3">
      <c r="A19743" s="1" t="s">
        <v>159</v>
      </c>
      <c r="B19743" s="1" t="s">
        <v>439</v>
      </c>
      <c r="C19743">
        <v>34.725299999999997</v>
      </c>
      <c r="D19743">
        <v>-80.677099999999996</v>
      </c>
      <c r="E19743" s="1" t="s">
        <v>37</v>
      </c>
      <c r="F19743" t="s">
        <v>8866</v>
      </c>
      <c r="G19743">
        <v>0</v>
      </c>
      <c r="H19743">
        <v>0</v>
      </c>
      <c r="I19743">
        <v>0</v>
      </c>
    </row>
    <row r="19744" spans="1:9" hidden="1" x14ac:dyDescent="0.3">
      <c r="A19744" s="1" t="s">
        <v>159</v>
      </c>
      <c r="B19744" s="1" t="s">
        <v>439</v>
      </c>
      <c r="C19744">
        <v>34.725299999999997</v>
      </c>
      <c r="D19744">
        <v>-80.677099999999996</v>
      </c>
      <c r="E19744" s="1" t="s">
        <v>38</v>
      </c>
      <c r="F19744" t="s">
        <v>9097</v>
      </c>
      <c r="G19744">
        <v>0</v>
      </c>
      <c r="H19744">
        <v>0</v>
      </c>
      <c r="I19744">
        <v>0</v>
      </c>
    </row>
    <row r="19745" spans="1:9" hidden="1" x14ac:dyDescent="0.3">
      <c r="A19745" s="1" t="s">
        <v>159</v>
      </c>
      <c r="B19745" s="1" t="s">
        <v>439</v>
      </c>
      <c r="C19745">
        <v>34.725299999999997</v>
      </c>
      <c r="D19745">
        <v>-80.677099999999996</v>
      </c>
      <c r="E19745" s="1" t="s">
        <v>39</v>
      </c>
      <c r="F19745" t="s">
        <v>9328</v>
      </c>
      <c r="G19745">
        <v>0</v>
      </c>
      <c r="H19745">
        <v>0</v>
      </c>
      <c r="I19745">
        <v>0</v>
      </c>
    </row>
    <row r="19746" spans="1:9" hidden="1" x14ac:dyDescent="0.3">
      <c r="A19746" s="1" t="s">
        <v>159</v>
      </c>
      <c r="B19746" s="1" t="s">
        <v>439</v>
      </c>
      <c r="C19746">
        <v>34.725299999999997</v>
      </c>
      <c r="D19746">
        <v>-80.677099999999996</v>
      </c>
      <c r="E19746" s="1" t="s">
        <v>40</v>
      </c>
      <c r="F19746" t="s">
        <v>9559</v>
      </c>
      <c r="G19746">
        <v>0</v>
      </c>
      <c r="H19746">
        <v>0</v>
      </c>
      <c r="I19746">
        <v>0</v>
      </c>
    </row>
    <row r="19747" spans="1:9" hidden="1" x14ac:dyDescent="0.3">
      <c r="A19747" s="1" t="s">
        <v>159</v>
      </c>
      <c r="B19747" s="1" t="s">
        <v>439</v>
      </c>
      <c r="C19747">
        <v>34.725299999999997</v>
      </c>
      <c r="D19747">
        <v>-80.677099999999996</v>
      </c>
      <c r="E19747" s="1" t="s">
        <v>41</v>
      </c>
      <c r="F19747" t="s">
        <v>9790</v>
      </c>
      <c r="G19747">
        <v>0</v>
      </c>
      <c r="H19747">
        <v>0</v>
      </c>
      <c r="I19747">
        <v>0</v>
      </c>
    </row>
    <row r="19748" spans="1:9" hidden="1" x14ac:dyDescent="0.3">
      <c r="A19748" s="1" t="s">
        <v>159</v>
      </c>
      <c r="B19748" s="1" t="s">
        <v>439</v>
      </c>
      <c r="C19748">
        <v>34.725299999999997</v>
      </c>
      <c r="D19748">
        <v>-80.677099999999996</v>
      </c>
      <c r="E19748" s="1" t="s">
        <v>42</v>
      </c>
      <c r="F19748" t="s">
        <v>10019</v>
      </c>
      <c r="G19748">
        <v>0</v>
      </c>
      <c r="H19748">
        <v>0</v>
      </c>
      <c r="I19748">
        <v>0</v>
      </c>
    </row>
    <row r="19749" spans="1:9" hidden="1" x14ac:dyDescent="0.3">
      <c r="A19749" s="1" t="s">
        <v>159</v>
      </c>
      <c r="B19749" s="1" t="s">
        <v>439</v>
      </c>
      <c r="C19749">
        <v>34.725299999999997</v>
      </c>
      <c r="D19749">
        <v>-80.677099999999996</v>
      </c>
      <c r="E19749" s="1" t="s">
        <v>43</v>
      </c>
      <c r="F19749" t="s">
        <v>10247</v>
      </c>
      <c r="G19749">
        <v>0</v>
      </c>
      <c r="H19749">
        <v>0</v>
      </c>
      <c r="I19749">
        <v>0</v>
      </c>
    </row>
    <row r="19750" spans="1:9" hidden="1" x14ac:dyDescent="0.3">
      <c r="A19750" s="1" t="s">
        <v>159</v>
      </c>
      <c r="B19750" s="1" t="s">
        <v>439</v>
      </c>
      <c r="C19750">
        <v>34.725299999999997</v>
      </c>
      <c r="D19750">
        <v>-80.677099999999996</v>
      </c>
      <c r="E19750" s="1" t="s">
        <v>44</v>
      </c>
      <c r="F19750" t="s">
        <v>10468</v>
      </c>
      <c r="G19750">
        <v>0</v>
      </c>
      <c r="H19750">
        <v>0</v>
      </c>
      <c r="I19750">
        <v>0</v>
      </c>
    </row>
    <row r="19751" spans="1:9" hidden="1" x14ac:dyDescent="0.3">
      <c r="A19751" s="1" t="s">
        <v>159</v>
      </c>
      <c r="B19751" s="1" t="s">
        <v>439</v>
      </c>
      <c r="C19751">
        <v>34.725299999999997</v>
      </c>
      <c r="D19751">
        <v>-80.677099999999996</v>
      </c>
      <c r="E19751" s="1" t="s">
        <v>45</v>
      </c>
      <c r="F19751" t="s">
        <v>10684</v>
      </c>
      <c r="G19751">
        <v>0</v>
      </c>
      <c r="H19751">
        <v>0</v>
      </c>
      <c r="I19751">
        <v>0</v>
      </c>
    </row>
    <row r="19752" spans="1:9" hidden="1" x14ac:dyDescent="0.3">
      <c r="A19752" s="1" t="s">
        <v>159</v>
      </c>
      <c r="B19752" s="1" t="s">
        <v>439</v>
      </c>
      <c r="C19752">
        <v>34.725299999999997</v>
      </c>
      <c r="D19752">
        <v>-80.677099999999996</v>
      </c>
      <c r="E19752" s="1" t="s">
        <v>46</v>
      </c>
      <c r="F19752" t="s">
        <v>10899</v>
      </c>
      <c r="G19752">
        <v>0</v>
      </c>
      <c r="H19752">
        <v>0</v>
      </c>
      <c r="I19752">
        <v>0</v>
      </c>
    </row>
    <row r="19753" spans="1:9" hidden="1" x14ac:dyDescent="0.3">
      <c r="A19753" s="1" t="s">
        <v>159</v>
      </c>
      <c r="B19753" s="1" t="s">
        <v>439</v>
      </c>
      <c r="C19753">
        <v>34.725299999999997</v>
      </c>
      <c r="D19753">
        <v>-80.677099999999996</v>
      </c>
      <c r="E19753" s="1" t="s">
        <v>47</v>
      </c>
      <c r="F19753" t="s">
        <v>11105</v>
      </c>
      <c r="G19753">
        <v>0</v>
      </c>
      <c r="H19753">
        <v>0</v>
      </c>
      <c r="I19753">
        <v>0</v>
      </c>
    </row>
    <row r="19754" spans="1:9" hidden="1" x14ac:dyDescent="0.3">
      <c r="A19754" s="1" t="s">
        <v>159</v>
      </c>
      <c r="B19754" s="1" t="s">
        <v>439</v>
      </c>
      <c r="C19754">
        <v>34.725299999999997</v>
      </c>
      <c r="D19754">
        <v>-80.677099999999996</v>
      </c>
      <c r="E19754" s="1" t="s">
        <v>48</v>
      </c>
      <c r="F19754" t="s">
        <v>11894</v>
      </c>
      <c r="G19754">
        <v>0</v>
      </c>
      <c r="H19754">
        <v>0</v>
      </c>
      <c r="I19754">
        <v>0</v>
      </c>
    </row>
    <row r="19755" spans="1:9" hidden="1" x14ac:dyDescent="0.3">
      <c r="A19755" s="1" t="s">
        <v>159</v>
      </c>
      <c r="B19755" s="1" t="s">
        <v>439</v>
      </c>
      <c r="C19755">
        <v>34.725299999999997</v>
      </c>
      <c r="D19755">
        <v>-80.677099999999996</v>
      </c>
      <c r="E19755" s="1" t="s">
        <v>49</v>
      </c>
      <c r="F19755" t="s">
        <v>12066</v>
      </c>
      <c r="G19755">
        <v>0</v>
      </c>
      <c r="H19755">
        <v>0</v>
      </c>
      <c r="I19755">
        <v>0</v>
      </c>
    </row>
    <row r="19756" spans="1:9" hidden="1" x14ac:dyDescent="0.3">
      <c r="A19756" s="1" t="s">
        <v>159</v>
      </c>
      <c r="B19756" s="1" t="s">
        <v>439</v>
      </c>
      <c r="C19756">
        <v>34.725299999999997</v>
      </c>
      <c r="D19756">
        <v>-80.677099999999996</v>
      </c>
      <c r="E19756" s="1" t="s">
        <v>50</v>
      </c>
      <c r="F19756" t="s">
        <v>12215</v>
      </c>
      <c r="G19756">
        <v>0</v>
      </c>
      <c r="H19756">
        <v>0</v>
      </c>
      <c r="I19756">
        <v>0</v>
      </c>
    </row>
    <row r="19757" spans="1:9" hidden="1" x14ac:dyDescent="0.3">
      <c r="A19757" s="1" t="s">
        <v>159</v>
      </c>
      <c r="B19757" s="1" t="s">
        <v>439</v>
      </c>
      <c r="C19757">
        <v>34.725299999999997</v>
      </c>
      <c r="D19757">
        <v>-80.677099999999996</v>
      </c>
      <c r="E19757" s="1" t="s">
        <v>51</v>
      </c>
      <c r="F19757" t="s">
        <v>12354</v>
      </c>
      <c r="G19757">
        <v>0</v>
      </c>
      <c r="H19757">
        <v>0</v>
      </c>
      <c r="I19757">
        <v>0</v>
      </c>
    </row>
    <row r="19758" spans="1:9" hidden="1" x14ac:dyDescent="0.3">
      <c r="A19758" s="1" t="s">
        <v>159</v>
      </c>
      <c r="B19758" s="1" t="s">
        <v>439</v>
      </c>
      <c r="C19758">
        <v>34.725299999999997</v>
      </c>
      <c r="D19758">
        <v>-80.677099999999996</v>
      </c>
      <c r="E19758" s="1" t="s">
        <v>52</v>
      </c>
      <c r="F19758" t="s">
        <v>11309</v>
      </c>
      <c r="G19758">
        <v>0</v>
      </c>
      <c r="H19758">
        <v>0</v>
      </c>
      <c r="I19758">
        <v>0</v>
      </c>
    </row>
    <row r="19759" spans="1:9" hidden="1" x14ac:dyDescent="0.3">
      <c r="A19759" s="1" t="s">
        <v>159</v>
      </c>
      <c r="B19759" s="1" t="s">
        <v>439</v>
      </c>
      <c r="C19759">
        <v>34.725299999999997</v>
      </c>
      <c r="D19759">
        <v>-80.677099999999996</v>
      </c>
      <c r="E19759" s="1" t="s">
        <v>53</v>
      </c>
      <c r="F19759" t="s">
        <v>11507</v>
      </c>
      <c r="G19759">
        <v>0</v>
      </c>
      <c r="H19759">
        <v>0</v>
      </c>
      <c r="I19759">
        <v>0</v>
      </c>
    </row>
    <row r="19760" spans="1:9" hidden="1" x14ac:dyDescent="0.3">
      <c r="A19760" s="1" t="s">
        <v>159</v>
      </c>
      <c r="B19760" s="1" t="s">
        <v>439</v>
      </c>
      <c r="C19760">
        <v>34.725299999999997</v>
      </c>
      <c r="D19760">
        <v>-80.677099999999996</v>
      </c>
      <c r="E19760" s="1" t="s">
        <v>54</v>
      </c>
      <c r="F19760" t="s">
        <v>11702</v>
      </c>
      <c r="G19760">
        <v>0</v>
      </c>
      <c r="H19760">
        <v>0</v>
      </c>
      <c r="I19760">
        <v>0</v>
      </c>
    </row>
    <row r="19761" spans="1:9" hidden="1" x14ac:dyDescent="0.3">
      <c r="A19761" s="1" t="s">
        <v>159</v>
      </c>
      <c r="B19761" s="1" t="s">
        <v>439</v>
      </c>
      <c r="C19761">
        <v>34.725299999999997</v>
      </c>
      <c r="D19761">
        <v>-80.677099999999996</v>
      </c>
      <c r="E19761" s="1" t="s">
        <v>21548</v>
      </c>
      <c r="F19761" t="s">
        <v>21928</v>
      </c>
      <c r="G19761">
        <v>0</v>
      </c>
      <c r="H19761">
        <v>0</v>
      </c>
      <c r="I19761">
        <v>0</v>
      </c>
    </row>
    <row r="19762" spans="1:9" hidden="1" x14ac:dyDescent="0.3">
      <c r="A19762" s="1" t="s">
        <v>159</v>
      </c>
      <c r="B19762" s="1" t="s">
        <v>440</v>
      </c>
      <c r="C19762">
        <v>36.493299999999998</v>
      </c>
      <c r="D19762">
        <v>-82.345200000000006</v>
      </c>
      <c r="E19762" s="1" t="s">
        <v>4</v>
      </c>
      <c r="F19762" t="s">
        <v>1097</v>
      </c>
      <c r="G19762">
        <v>0</v>
      </c>
      <c r="H19762">
        <v>0</v>
      </c>
      <c r="I19762">
        <v>0</v>
      </c>
    </row>
    <row r="19763" spans="1:9" hidden="1" x14ac:dyDescent="0.3">
      <c r="A19763" s="1" t="s">
        <v>159</v>
      </c>
      <c r="B19763" s="1" t="s">
        <v>440</v>
      </c>
      <c r="C19763">
        <v>36.493299999999998</v>
      </c>
      <c r="D19763">
        <v>-82.345200000000006</v>
      </c>
      <c r="E19763" s="1" t="s">
        <v>5</v>
      </c>
      <c r="F19763" t="s">
        <v>1339</v>
      </c>
      <c r="G19763">
        <v>0</v>
      </c>
      <c r="H19763">
        <v>0</v>
      </c>
      <c r="I19763">
        <v>0</v>
      </c>
    </row>
    <row r="19764" spans="1:9" hidden="1" x14ac:dyDescent="0.3">
      <c r="A19764" s="1" t="s">
        <v>159</v>
      </c>
      <c r="B19764" s="1" t="s">
        <v>440</v>
      </c>
      <c r="C19764">
        <v>36.493299999999998</v>
      </c>
      <c r="D19764">
        <v>-82.345200000000006</v>
      </c>
      <c r="E19764" s="1" t="s">
        <v>6</v>
      </c>
      <c r="F19764" t="s">
        <v>1580</v>
      </c>
      <c r="G19764">
        <v>0</v>
      </c>
      <c r="H19764">
        <v>0</v>
      </c>
      <c r="I19764">
        <v>0</v>
      </c>
    </row>
    <row r="19765" spans="1:9" hidden="1" x14ac:dyDescent="0.3">
      <c r="A19765" s="1" t="s">
        <v>159</v>
      </c>
      <c r="B19765" s="1" t="s">
        <v>440</v>
      </c>
      <c r="C19765">
        <v>36.493299999999998</v>
      </c>
      <c r="D19765">
        <v>-82.345200000000006</v>
      </c>
      <c r="E19765" s="1" t="s">
        <v>7</v>
      </c>
      <c r="F19765" t="s">
        <v>1821</v>
      </c>
      <c r="G19765">
        <v>0</v>
      </c>
      <c r="H19765">
        <v>0</v>
      </c>
      <c r="I19765">
        <v>0</v>
      </c>
    </row>
    <row r="19766" spans="1:9" hidden="1" x14ac:dyDescent="0.3">
      <c r="A19766" s="1" t="s">
        <v>159</v>
      </c>
      <c r="B19766" s="1" t="s">
        <v>440</v>
      </c>
      <c r="C19766">
        <v>36.493299999999998</v>
      </c>
      <c r="D19766">
        <v>-82.345200000000006</v>
      </c>
      <c r="E19766" s="1" t="s">
        <v>8</v>
      </c>
      <c r="F19766" t="s">
        <v>2059</v>
      </c>
      <c r="G19766">
        <v>0</v>
      </c>
      <c r="H19766">
        <v>0</v>
      </c>
      <c r="I19766">
        <v>0</v>
      </c>
    </row>
    <row r="19767" spans="1:9" hidden="1" x14ac:dyDescent="0.3">
      <c r="A19767" s="1" t="s">
        <v>159</v>
      </c>
      <c r="B19767" s="1" t="s">
        <v>440</v>
      </c>
      <c r="C19767">
        <v>36.493299999999998</v>
      </c>
      <c r="D19767">
        <v>-82.345200000000006</v>
      </c>
      <c r="E19767" s="1" t="s">
        <v>9</v>
      </c>
      <c r="F19767" t="s">
        <v>2297</v>
      </c>
      <c r="G19767">
        <v>0</v>
      </c>
      <c r="H19767">
        <v>0</v>
      </c>
      <c r="I19767">
        <v>0</v>
      </c>
    </row>
    <row r="19768" spans="1:9" hidden="1" x14ac:dyDescent="0.3">
      <c r="A19768" s="1" t="s">
        <v>159</v>
      </c>
      <c r="B19768" s="1" t="s">
        <v>440</v>
      </c>
      <c r="C19768">
        <v>36.493299999999998</v>
      </c>
      <c r="D19768">
        <v>-82.345200000000006</v>
      </c>
      <c r="E19768" s="1" t="s">
        <v>10</v>
      </c>
      <c r="F19768" t="s">
        <v>2535</v>
      </c>
      <c r="G19768">
        <v>0</v>
      </c>
      <c r="H19768">
        <v>0</v>
      </c>
      <c r="I19768">
        <v>0</v>
      </c>
    </row>
    <row r="19769" spans="1:9" hidden="1" x14ac:dyDescent="0.3">
      <c r="A19769" s="1" t="s">
        <v>159</v>
      </c>
      <c r="B19769" s="1" t="s">
        <v>440</v>
      </c>
      <c r="C19769">
        <v>36.493299999999998</v>
      </c>
      <c r="D19769">
        <v>-82.345200000000006</v>
      </c>
      <c r="E19769" s="1" t="s">
        <v>11</v>
      </c>
      <c r="F19769" t="s">
        <v>2773</v>
      </c>
      <c r="G19769">
        <v>0</v>
      </c>
      <c r="H19769">
        <v>0</v>
      </c>
      <c r="I19769">
        <v>0</v>
      </c>
    </row>
    <row r="19770" spans="1:9" hidden="1" x14ac:dyDescent="0.3">
      <c r="A19770" s="1" t="s">
        <v>159</v>
      </c>
      <c r="B19770" s="1" t="s">
        <v>440</v>
      </c>
      <c r="C19770">
        <v>36.493299999999998</v>
      </c>
      <c r="D19770">
        <v>-82.345200000000006</v>
      </c>
      <c r="E19770" s="1" t="s">
        <v>12</v>
      </c>
      <c r="F19770" t="s">
        <v>3011</v>
      </c>
      <c r="G19770">
        <v>0</v>
      </c>
      <c r="H19770">
        <v>0</v>
      </c>
      <c r="I19770">
        <v>0</v>
      </c>
    </row>
    <row r="19771" spans="1:9" hidden="1" x14ac:dyDescent="0.3">
      <c r="A19771" s="1" t="s">
        <v>159</v>
      </c>
      <c r="B19771" s="1" t="s">
        <v>440</v>
      </c>
      <c r="C19771">
        <v>36.493299999999998</v>
      </c>
      <c r="D19771">
        <v>-82.345200000000006</v>
      </c>
      <c r="E19771" s="1" t="s">
        <v>13</v>
      </c>
      <c r="F19771" t="s">
        <v>3248</v>
      </c>
      <c r="G19771">
        <v>0</v>
      </c>
      <c r="H19771">
        <v>0</v>
      </c>
      <c r="I19771">
        <v>0</v>
      </c>
    </row>
    <row r="19772" spans="1:9" hidden="1" x14ac:dyDescent="0.3">
      <c r="A19772" s="1" t="s">
        <v>159</v>
      </c>
      <c r="B19772" s="1" t="s">
        <v>440</v>
      </c>
      <c r="C19772">
        <v>36.493299999999998</v>
      </c>
      <c r="D19772">
        <v>-82.345200000000006</v>
      </c>
      <c r="E19772" s="1" t="s">
        <v>14</v>
      </c>
      <c r="F19772" t="s">
        <v>3484</v>
      </c>
      <c r="G19772">
        <v>0</v>
      </c>
      <c r="H19772">
        <v>0</v>
      </c>
      <c r="I19772">
        <v>0</v>
      </c>
    </row>
    <row r="19773" spans="1:9" hidden="1" x14ac:dyDescent="0.3">
      <c r="A19773" s="1" t="s">
        <v>159</v>
      </c>
      <c r="B19773" s="1" t="s">
        <v>440</v>
      </c>
      <c r="C19773">
        <v>36.493299999999998</v>
      </c>
      <c r="D19773">
        <v>-82.345200000000006</v>
      </c>
      <c r="E19773" s="1" t="s">
        <v>15</v>
      </c>
      <c r="F19773" t="s">
        <v>3720</v>
      </c>
      <c r="G19773">
        <v>0</v>
      </c>
      <c r="H19773">
        <v>0</v>
      </c>
      <c r="I19773">
        <v>0</v>
      </c>
    </row>
    <row r="19774" spans="1:9" hidden="1" x14ac:dyDescent="0.3">
      <c r="A19774" s="1" t="s">
        <v>159</v>
      </c>
      <c r="B19774" s="1" t="s">
        <v>440</v>
      </c>
      <c r="C19774">
        <v>36.493299999999998</v>
      </c>
      <c r="D19774">
        <v>-82.345200000000006</v>
      </c>
      <c r="E19774" s="1" t="s">
        <v>16</v>
      </c>
      <c r="F19774" t="s">
        <v>3955</v>
      </c>
      <c r="G19774">
        <v>0</v>
      </c>
      <c r="H19774">
        <v>0</v>
      </c>
      <c r="I19774">
        <v>0</v>
      </c>
    </row>
    <row r="19775" spans="1:9" hidden="1" x14ac:dyDescent="0.3">
      <c r="A19775" s="1" t="s">
        <v>159</v>
      </c>
      <c r="B19775" s="1" t="s">
        <v>440</v>
      </c>
      <c r="C19775">
        <v>36.493299999999998</v>
      </c>
      <c r="D19775">
        <v>-82.345200000000006</v>
      </c>
      <c r="E19775" s="1" t="s">
        <v>17</v>
      </c>
      <c r="F19775" t="s">
        <v>4190</v>
      </c>
      <c r="G19775">
        <v>0</v>
      </c>
      <c r="H19775">
        <v>0</v>
      </c>
      <c r="I19775">
        <v>0</v>
      </c>
    </row>
    <row r="19776" spans="1:9" hidden="1" x14ac:dyDescent="0.3">
      <c r="A19776" s="1" t="s">
        <v>159</v>
      </c>
      <c r="B19776" s="1" t="s">
        <v>440</v>
      </c>
      <c r="C19776">
        <v>36.493299999999998</v>
      </c>
      <c r="D19776">
        <v>-82.345200000000006</v>
      </c>
      <c r="E19776" s="1" t="s">
        <v>18</v>
      </c>
      <c r="F19776" t="s">
        <v>4425</v>
      </c>
      <c r="G19776">
        <v>0</v>
      </c>
      <c r="H19776">
        <v>0</v>
      </c>
      <c r="I19776">
        <v>0</v>
      </c>
    </row>
    <row r="19777" spans="1:9" hidden="1" x14ac:dyDescent="0.3">
      <c r="A19777" s="1" t="s">
        <v>159</v>
      </c>
      <c r="B19777" s="1" t="s">
        <v>440</v>
      </c>
      <c r="C19777">
        <v>36.493299999999998</v>
      </c>
      <c r="D19777">
        <v>-82.345200000000006</v>
      </c>
      <c r="E19777" s="1" t="s">
        <v>19</v>
      </c>
      <c r="F19777" t="s">
        <v>4660</v>
      </c>
      <c r="G19777">
        <v>0</v>
      </c>
      <c r="H19777">
        <v>0</v>
      </c>
      <c r="I19777">
        <v>0</v>
      </c>
    </row>
    <row r="19778" spans="1:9" hidden="1" x14ac:dyDescent="0.3">
      <c r="A19778" s="1" t="s">
        <v>159</v>
      </c>
      <c r="B19778" s="1" t="s">
        <v>440</v>
      </c>
      <c r="C19778">
        <v>36.493299999999998</v>
      </c>
      <c r="D19778">
        <v>-82.345200000000006</v>
      </c>
      <c r="E19778" s="1" t="s">
        <v>20</v>
      </c>
      <c r="F19778" t="s">
        <v>4895</v>
      </c>
      <c r="G19778">
        <v>0</v>
      </c>
      <c r="H19778">
        <v>0</v>
      </c>
      <c r="I19778">
        <v>0</v>
      </c>
    </row>
    <row r="19779" spans="1:9" hidden="1" x14ac:dyDescent="0.3">
      <c r="A19779" s="1" t="s">
        <v>159</v>
      </c>
      <c r="B19779" s="1" t="s">
        <v>440</v>
      </c>
      <c r="C19779">
        <v>36.493299999999998</v>
      </c>
      <c r="D19779">
        <v>-82.345200000000006</v>
      </c>
      <c r="E19779" s="1" t="s">
        <v>21</v>
      </c>
      <c r="F19779" t="s">
        <v>5130</v>
      </c>
      <c r="G19779">
        <v>0</v>
      </c>
      <c r="H19779">
        <v>0</v>
      </c>
      <c r="I19779">
        <v>0</v>
      </c>
    </row>
    <row r="19780" spans="1:9" hidden="1" x14ac:dyDescent="0.3">
      <c r="A19780" s="1" t="s">
        <v>159</v>
      </c>
      <c r="B19780" s="1" t="s">
        <v>440</v>
      </c>
      <c r="C19780">
        <v>36.493299999999998</v>
      </c>
      <c r="D19780">
        <v>-82.345200000000006</v>
      </c>
      <c r="E19780" s="1" t="s">
        <v>22</v>
      </c>
      <c r="F19780" t="s">
        <v>5365</v>
      </c>
      <c r="G19780">
        <v>0</v>
      </c>
      <c r="H19780">
        <v>0</v>
      </c>
      <c r="I19780">
        <v>0</v>
      </c>
    </row>
    <row r="19781" spans="1:9" hidden="1" x14ac:dyDescent="0.3">
      <c r="A19781" s="1" t="s">
        <v>159</v>
      </c>
      <c r="B19781" s="1" t="s">
        <v>440</v>
      </c>
      <c r="C19781">
        <v>36.493299999999998</v>
      </c>
      <c r="D19781">
        <v>-82.345200000000006</v>
      </c>
      <c r="E19781" s="1" t="s">
        <v>23</v>
      </c>
      <c r="F19781" t="s">
        <v>5600</v>
      </c>
      <c r="G19781">
        <v>0</v>
      </c>
      <c r="H19781">
        <v>0</v>
      </c>
      <c r="I19781">
        <v>0</v>
      </c>
    </row>
    <row r="19782" spans="1:9" hidden="1" x14ac:dyDescent="0.3">
      <c r="A19782" s="1" t="s">
        <v>159</v>
      </c>
      <c r="B19782" s="1" t="s">
        <v>440</v>
      </c>
      <c r="C19782">
        <v>36.493299999999998</v>
      </c>
      <c r="D19782">
        <v>-82.345200000000006</v>
      </c>
      <c r="E19782" s="1" t="s">
        <v>24</v>
      </c>
      <c r="F19782" t="s">
        <v>5834</v>
      </c>
      <c r="G19782">
        <v>0</v>
      </c>
      <c r="H19782">
        <v>0</v>
      </c>
      <c r="I19782">
        <v>0</v>
      </c>
    </row>
    <row r="19783" spans="1:9" hidden="1" x14ac:dyDescent="0.3">
      <c r="A19783" s="1" t="s">
        <v>159</v>
      </c>
      <c r="B19783" s="1" t="s">
        <v>440</v>
      </c>
      <c r="C19783">
        <v>36.493299999999998</v>
      </c>
      <c r="D19783">
        <v>-82.345200000000006</v>
      </c>
      <c r="E19783" s="1" t="s">
        <v>25</v>
      </c>
      <c r="F19783" t="s">
        <v>6068</v>
      </c>
      <c r="G19783">
        <v>0</v>
      </c>
      <c r="H19783">
        <v>0</v>
      </c>
      <c r="I19783">
        <v>0</v>
      </c>
    </row>
    <row r="19784" spans="1:9" hidden="1" x14ac:dyDescent="0.3">
      <c r="A19784" s="1" t="s">
        <v>159</v>
      </c>
      <c r="B19784" s="1" t="s">
        <v>440</v>
      </c>
      <c r="C19784">
        <v>36.493299999999998</v>
      </c>
      <c r="D19784">
        <v>-82.345200000000006</v>
      </c>
      <c r="E19784" s="1" t="s">
        <v>26</v>
      </c>
      <c r="F19784" t="s">
        <v>6302</v>
      </c>
      <c r="G19784">
        <v>0</v>
      </c>
      <c r="H19784">
        <v>0</v>
      </c>
      <c r="I19784">
        <v>0</v>
      </c>
    </row>
    <row r="19785" spans="1:9" hidden="1" x14ac:dyDescent="0.3">
      <c r="A19785" s="1" t="s">
        <v>159</v>
      </c>
      <c r="B19785" s="1" t="s">
        <v>440</v>
      </c>
      <c r="C19785">
        <v>36.493299999999998</v>
      </c>
      <c r="D19785">
        <v>-82.345200000000006</v>
      </c>
      <c r="E19785" s="1" t="s">
        <v>27</v>
      </c>
      <c r="F19785" t="s">
        <v>6536</v>
      </c>
      <c r="G19785">
        <v>0</v>
      </c>
      <c r="H19785">
        <v>0</v>
      </c>
      <c r="I19785">
        <v>0</v>
      </c>
    </row>
    <row r="19786" spans="1:9" hidden="1" x14ac:dyDescent="0.3">
      <c r="A19786" s="1" t="s">
        <v>159</v>
      </c>
      <c r="B19786" s="1" t="s">
        <v>440</v>
      </c>
      <c r="C19786">
        <v>36.493299999999998</v>
      </c>
      <c r="D19786">
        <v>-82.345200000000006</v>
      </c>
      <c r="E19786" s="1" t="s">
        <v>28</v>
      </c>
      <c r="F19786" t="s">
        <v>6770</v>
      </c>
      <c r="G19786">
        <v>0</v>
      </c>
      <c r="H19786">
        <v>0</v>
      </c>
      <c r="I19786">
        <v>0</v>
      </c>
    </row>
    <row r="19787" spans="1:9" hidden="1" x14ac:dyDescent="0.3">
      <c r="A19787" s="1" t="s">
        <v>159</v>
      </c>
      <c r="B19787" s="1" t="s">
        <v>440</v>
      </c>
      <c r="C19787">
        <v>36.493299999999998</v>
      </c>
      <c r="D19787">
        <v>-82.345200000000006</v>
      </c>
      <c r="E19787" s="1" t="s">
        <v>29</v>
      </c>
      <c r="F19787" t="s">
        <v>7004</v>
      </c>
      <c r="G19787">
        <v>0</v>
      </c>
      <c r="H19787">
        <v>0</v>
      </c>
      <c r="I19787">
        <v>0</v>
      </c>
    </row>
    <row r="19788" spans="1:9" hidden="1" x14ac:dyDescent="0.3">
      <c r="A19788" s="1" t="s">
        <v>159</v>
      </c>
      <c r="B19788" s="1" t="s">
        <v>440</v>
      </c>
      <c r="C19788">
        <v>36.493299999999998</v>
      </c>
      <c r="D19788">
        <v>-82.345200000000006</v>
      </c>
      <c r="E19788" s="1" t="s">
        <v>30</v>
      </c>
      <c r="F19788" t="s">
        <v>7238</v>
      </c>
      <c r="G19788">
        <v>0</v>
      </c>
      <c r="H19788">
        <v>0</v>
      </c>
      <c r="I19788">
        <v>0</v>
      </c>
    </row>
    <row r="19789" spans="1:9" hidden="1" x14ac:dyDescent="0.3">
      <c r="A19789" s="1" t="s">
        <v>159</v>
      </c>
      <c r="B19789" s="1" t="s">
        <v>440</v>
      </c>
      <c r="C19789">
        <v>36.493299999999998</v>
      </c>
      <c r="D19789">
        <v>-82.345200000000006</v>
      </c>
      <c r="E19789" s="1" t="s">
        <v>31</v>
      </c>
      <c r="F19789" t="s">
        <v>7472</v>
      </c>
      <c r="G19789">
        <v>0</v>
      </c>
      <c r="H19789">
        <v>0</v>
      </c>
      <c r="I19789">
        <v>0</v>
      </c>
    </row>
    <row r="19790" spans="1:9" hidden="1" x14ac:dyDescent="0.3">
      <c r="A19790" s="1" t="s">
        <v>159</v>
      </c>
      <c r="B19790" s="1" t="s">
        <v>440</v>
      </c>
      <c r="C19790">
        <v>36.493299999999998</v>
      </c>
      <c r="D19790">
        <v>-82.345200000000006</v>
      </c>
      <c r="E19790" s="1" t="s">
        <v>32</v>
      </c>
      <c r="F19790" t="s">
        <v>7706</v>
      </c>
      <c r="G19790">
        <v>0</v>
      </c>
      <c r="H19790">
        <v>0</v>
      </c>
      <c r="I19790">
        <v>0</v>
      </c>
    </row>
    <row r="19791" spans="1:9" hidden="1" x14ac:dyDescent="0.3">
      <c r="A19791" s="1" t="s">
        <v>159</v>
      </c>
      <c r="B19791" s="1" t="s">
        <v>440</v>
      </c>
      <c r="C19791">
        <v>36.493299999999998</v>
      </c>
      <c r="D19791">
        <v>-82.345200000000006</v>
      </c>
      <c r="E19791" s="1" t="s">
        <v>33</v>
      </c>
      <c r="F19791" t="s">
        <v>7940</v>
      </c>
      <c r="G19791">
        <v>0</v>
      </c>
      <c r="H19791">
        <v>0</v>
      </c>
      <c r="I19791">
        <v>0</v>
      </c>
    </row>
    <row r="19792" spans="1:9" hidden="1" x14ac:dyDescent="0.3">
      <c r="A19792" s="1" t="s">
        <v>159</v>
      </c>
      <c r="B19792" s="1" t="s">
        <v>440</v>
      </c>
      <c r="C19792">
        <v>36.493299999999998</v>
      </c>
      <c r="D19792">
        <v>-82.345200000000006</v>
      </c>
      <c r="E19792" s="1" t="s">
        <v>34</v>
      </c>
      <c r="F19792" t="s">
        <v>8172</v>
      </c>
      <c r="G19792">
        <v>0</v>
      </c>
      <c r="H19792">
        <v>0</v>
      </c>
      <c r="I19792">
        <v>0</v>
      </c>
    </row>
    <row r="19793" spans="1:9" hidden="1" x14ac:dyDescent="0.3">
      <c r="A19793" s="1" t="s">
        <v>159</v>
      </c>
      <c r="B19793" s="1" t="s">
        <v>440</v>
      </c>
      <c r="C19793">
        <v>36.493299999999998</v>
      </c>
      <c r="D19793">
        <v>-82.345200000000006</v>
      </c>
      <c r="E19793" s="1" t="s">
        <v>35</v>
      </c>
      <c r="F19793" t="s">
        <v>8404</v>
      </c>
      <c r="G19793">
        <v>0</v>
      </c>
      <c r="H19793">
        <v>0</v>
      </c>
      <c r="I19793">
        <v>0</v>
      </c>
    </row>
    <row r="19794" spans="1:9" hidden="1" x14ac:dyDescent="0.3">
      <c r="A19794" s="1" t="s">
        <v>159</v>
      </c>
      <c r="B19794" s="1" t="s">
        <v>440</v>
      </c>
      <c r="C19794">
        <v>36.493299999999998</v>
      </c>
      <c r="D19794">
        <v>-82.345200000000006</v>
      </c>
      <c r="E19794" s="1" t="s">
        <v>36</v>
      </c>
      <c r="F19794" t="s">
        <v>8636</v>
      </c>
      <c r="G19794">
        <v>0</v>
      </c>
      <c r="H19794">
        <v>0</v>
      </c>
      <c r="I19794">
        <v>0</v>
      </c>
    </row>
    <row r="19795" spans="1:9" hidden="1" x14ac:dyDescent="0.3">
      <c r="A19795" s="1" t="s">
        <v>159</v>
      </c>
      <c r="B19795" s="1" t="s">
        <v>440</v>
      </c>
      <c r="C19795">
        <v>36.493299999999998</v>
      </c>
      <c r="D19795">
        <v>-82.345200000000006</v>
      </c>
      <c r="E19795" s="1" t="s">
        <v>37</v>
      </c>
      <c r="F19795" t="s">
        <v>8867</v>
      </c>
      <c r="G19795">
        <v>0</v>
      </c>
      <c r="H19795">
        <v>0</v>
      </c>
      <c r="I19795">
        <v>0</v>
      </c>
    </row>
    <row r="19796" spans="1:9" hidden="1" x14ac:dyDescent="0.3">
      <c r="A19796" s="1" t="s">
        <v>159</v>
      </c>
      <c r="B19796" s="1" t="s">
        <v>440</v>
      </c>
      <c r="C19796">
        <v>36.493299999999998</v>
      </c>
      <c r="D19796">
        <v>-82.345200000000006</v>
      </c>
      <c r="E19796" s="1" t="s">
        <v>38</v>
      </c>
      <c r="F19796" t="s">
        <v>9098</v>
      </c>
      <c r="G19796">
        <v>0</v>
      </c>
      <c r="H19796">
        <v>0</v>
      </c>
      <c r="I19796">
        <v>0</v>
      </c>
    </row>
    <row r="19797" spans="1:9" hidden="1" x14ac:dyDescent="0.3">
      <c r="A19797" s="1" t="s">
        <v>159</v>
      </c>
      <c r="B19797" s="1" t="s">
        <v>440</v>
      </c>
      <c r="C19797">
        <v>36.493299999999998</v>
      </c>
      <c r="D19797">
        <v>-82.345200000000006</v>
      </c>
      <c r="E19797" s="1" t="s">
        <v>39</v>
      </c>
      <c r="F19797" t="s">
        <v>9329</v>
      </c>
      <c r="G19797">
        <v>0</v>
      </c>
      <c r="H19797">
        <v>0</v>
      </c>
      <c r="I19797">
        <v>0</v>
      </c>
    </row>
    <row r="19798" spans="1:9" hidden="1" x14ac:dyDescent="0.3">
      <c r="A19798" s="1" t="s">
        <v>159</v>
      </c>
      <c r="B19798" s="1" t="s">
        <v>440</v>
      </c>
      <c r="C19798">
        <v>36.493299999999998</v>
      </c>
      <c r="D19798">
        <v>-82.345200000000006</v>
      </c>
      <c r="E19798" s="1" t="s">
        <v>40</v>
      </c>
      <c r="F19798" t="s">
        <v>9560</v>
      </c>
      <c r="G19798">
        <v>0</v>
      </c>
      <c r="H19798">
        <v>0</v>
      </c>
      <c r="I19798">
        <v>0</v>
      </c>
    </row>
    <row r="19799" spans="1:9" hidden="1" x14ac:dyDescent="0.3">
      <c r="A19799" s="1" t="s">
        <v>159</v>
      </c>
      <c r="B19799" s="1" t="s">
        <v>440</v>
      </c>
      <c r="C19799">
        <v>36.493299999999998</v>
      </c>
      <c r="D19799">
        <v>-82.345200000000006</v>
      </c>
      <c r="E19799" s="1" t="s">
        <v>41</v>
      </c>
      <c r="F19799" t="s">
        <v>9791</v>
      </c>
      <c r="G19799">
        <v>0</v>
      </c>
      <c r="H19799">
        <v>0</v>
      </c>
      <c r="I19799">
        <v>0</v>
      </c>
    </row>
    <row r="19800" spans="1:9" hidden="1" x14ac:dyDescent="0.3">
      <c r="A19800" s="1" t="s">
        <v>159</v>
      </c>
      <c r="B19800" s="1" t="s">
        <v>440</v>
      </c>
      <c r="C19800">
        <v>36.493299999999998</v>
      </c>
      <c r="D19800">
        <v>-82.345200000000006</v>
      </c>
      <c r="E19800" s="1" t="s">
        <v>42</v>
      </c>
      <c r="F19800" t="s">
        <v>10020</v>
      </c>
      <c r="G19800">
        <v>0</v>
      </c>
      <c r="H19800">
        <v>0</v>
      </c>
      <c r="I19800">
        <v>0</v>
      </c>
    </row>
    <row r="19801" spans="1:9" hidden="1" x14ac:dyDescent="0.3">
      <c r="A19801" s="1" t="s">
        <v>159</v>
      </c>
      <c r="B19801" s="1" t="s">
        <v>440</v>
      </c>
      <c r="C19801">
        <v>36.493299999999998</v>
      </c>
      <c r="D19801">
        <v>-82.345200000000006</v>
      </c>
      <c r="E19801" s="1" t="s">
        <v>43</v>
      </c>
      <c r="F19801" t="s">
        <v>10248</v>
      </c>
      <c r="G19801">
        <v>0</v>
      </c>
      <c r="H19801">
        <v>0</v>
      </c>
      <c r="I19801">
        <v>0</v>
      </c>
    </row>
    <row r="19802" spans="1:9" hidden="1" x14ac:dyDescent="0.3">
      <c r="A19802" s="1" t="s">
        <v>159</v>
      </c>
      <c r="B19802" s="1" t="s">
        <v>440</v>
      </c>
      <c r="C19802">
        <v>36.493299999999998</v>
      </c>
      <c r="D19802">
        <v>-82.345200000000006</v>
      </c>
      <c r="E19802" s="1" t="s">
        <v>44</v>
      </c>
      <c r="F19802" t="s">
        <v>10469</v>
      </c>
      <c r="G19802">
        <v>0</v>
      </c>
      <c r="H19802">
        <v>0</v>
      </c>
      <c r="I19802">
        <v>0</v>
      </c>
    </row>
    <row r="19803" spans="1:9" hidden="1" x14ac:dyDescent="0.3">
      <c r="A19803" s="1" t="s">
        <v>159</v>
      </c>
      <c r="B19803" s="1" t="s">
        <v>440</v>
      </c>
      <c r="C19803">
        <v>36.493299999999998</v>
      </c>
      <c r="D19803">
        <v>-82.345200000000006</v>
      </c>
      <c r="E19803" s="1" t="s">
        <v>45</v>
      </c>
      <c r="F19803" t="s">
        <v>10685</v>
      </c>
      <c r="G19803">
        <v>0</v>
      </c>
      <c r="H19803">
        <v>0</v>
      </c>
      <c r="I19803">
        <v>0</v>
      </c>
    </row>
    <row r="19804" spans="1:9" hidden="1" x14ac:dyDescent="0.3">
      <c r="A19804" s="1" t="s">
        <v>159</v>
      </c>
      <c r="B19804" s="1" t="s">
        <v>440</v>
      </c>
      <c r="C19804">
        <v>36.493299999999998</v>
      </c>
      <c r="D19804">
        <v>-82.345200000000006</v>
      </c>
      <c r="E19804" s="1" t="s">
        <v>46</v>
      </c>
      <c r="F19804" t="s">
        <v>10900</v>
      </c>
      <c r="G19804">
        <v>0</v>
      </c>
      <c r="H19804">
        <v>0</v>
      </c>
      <c r="I19804">
        <v>0</v>
      </c>
    </row>
    <row r="19805" spans="1:9" hidden="1" x14ac:dyDescent="0.3">
      <c r="A19805" s="1" t="s">
        <v>159</v>
      </c>
      <c r="B19805" s="1" t="s">
        <v>440</v>
      </c>
      <c r="C19805">
        <v>36.493299999999998</v>
      </c>
      <c r="D19805">
        <v>-82.345200000000006</v>
      </c>
      <c r="E19805" s="1" t="s">
        <v>47</v>
      </c>
      <c r="F19805" t="s">
        <v>11106</v>
      </c>
      <c r="G19805">
        <v>0</v>
      </c>
      <c r="H19805">
        <v>0</v>
      </c>
      <c r="I19805">
        <v>0</v>
      </c>
    </row>
    <row r="19806" spans="1:9" hidden="1" x14ac:dyDescent="0.3">
      <c r="A19806" s="1" t="s">
        <v>159</v>
      </c>
      <c r="B19806" s="1" t="s">
        <v>440</v>
      </c>
      <c r="C19806">
        <v>36.493299999999998</v>
      </c>
      <c r="D19806">
        <v>-82.345200000000006</v>
      </c>
      <c r="E19806" s="1" t="s">
        <v>48</v>
      </c>
      <c r="F19806" t="s">
        <v>11895</v>
      </c>
      <c r="G19806">
        <v>0</v>
      </c>
      <c r="H19806">
        <v>0</v>
      </c>
      <c r="I19806">
        <v>0</v>
      </c>
    </row>
    <row r="19807" spans="1:9" hidden="1" x14ac:dyDescent="0.3">
      <c r="A19807" s="1" t="s">
        <v>159</v>
      </c>
      <c r="B19807" s="1" t="s">
        <v>440</v>
      </c>
      <c r="C19807">
        <v>36.493299999999998</v>
      </c>
      <c r="D19807">
        <v>-82.345200000000006</v>
      </c>
      <c r="E19807" s="1" t="s">
        <v>49</v>
      </c>
      <c r="F19807" t="s">
        <v>12067</v>
      </c>
      <c r="G19807">
        <v>0</v>
      </c>
      <c r="H19807">
        <v>0</v>
      </c>
      <c r="I19807">
        <v>0</v>
      </c>
    </row>
    <row r="19808" spans="1:9" hidden="1" x14ac:dyDescent="0.3">
      <c r="A19808" s="1" t="s">
        <v>159</v>
      </c>
      <c r="B19808" s="1" t="s">
        <v>440</v>
      </c>
      <c r="C19808">
        <v>36.493299999999998</v>
      </c>
      <c r="D19808">
        <v>-82.345200000000006</v>
      </c>
      <c r="E19808" s="1" t="s">
        <v>50</v>
      </c>
      <c r="F19808" t="s">
        <v>12216</v>
      </c>
      <c r="G19808">
        <v>0</v>
      </c>
      <c r="H19808">
        <v>0</v>
      </c>
      <c r="I19808">
        <v>0</v>
      </c>
    </row>
    <row r="19809" spans="1:9" hidden="1" x14ac:dyDescent="0.3">
      <c r="A19809" s="1" t="s">
        <v>159</v>
      </c>
      <c r="B19809" s="1" t="s">
        <v>440</v>
      </c>
      <c r="C19809">
        <v>36.493299999999998</v>
      </c>
      <c r="D19809">
        <v>-82.345200000000006</v>
      </c>
      <c r="E19809" s="1" t="s">
        <v>51</v>
      </c>
      <c r="F19809" t="s">
        <v>12355</v>
      </c>
      <c r="G19809">
        <v>0</v>
      </c>
      <c r="H19809">
        <v>0</v>
      </c>
      <c r="I19809">
        <v>0</v>
      </c>
    </row>
    <row r="19810" spans="1:9" hidden="1" x14ac:dyDescent="0.3">
      <c r="A19810" s="1" t="s">
        <v>159</v>
      </c>
      <c r="B19810" s="1" t="s">
        <v>440</v>
      </c>
      <c r="C19810">
        <v>36.493299999999998</v>
      </c>
      <c r="D19810">
        <v>-82.345200000000006</v>
      </c>
      <c r="E19810" s="1" t="s">
        <v>52</v>
      </c>
      <c r="F19810" t="s">
        <v>11310</v>
      </c>
      <c r="G19810">
        <v>0</v>
      </c>
      <c r="H19810">
        <v>0</v>
      </c>
      <c r="I19810">
        <v>0</v>
      </c>
    </row>
    <row r="19811" spans="1:9" hidden="1" x14ac:dyDescent="0.3">
      <c r="A19811" s="1" t="s">
        <v>159</v>
      </c>
      <c r="B19811" s="1" t="s">
        <v>440</v>
      </c>
      <c r="C19811">
        <v>36.493299999999998</v>
      </c>
      <c r="D19811">
        <v>-82.345200000000006</v>
      </c>
      <c r="E19811" s="1" t="s">
        <v>53</v>
      </c>
      <c r="F19811" t="s">
        <v>11508</v>
      </c>
      <c r="G19811">
        <v>0</v>
      </c>
      <c r="H19811">
        <v>0</v>
      </c>
      <c r="I19811">
        <v>0</v>
      </c>
    </row>
    <row r="19812" spans="1:9" hidden="1" x14ac:dyDescent="0.3">
      <c r="A19812" s="1" t="s">
        <v>159</v>
      </c>
      <c r="B19812" s="1" t="s">
        <v>440</v>
      </c>
      <c r="C19812">
        <v>36.493299999999998</v>
      </c>
      <c r="D19812">
        <v>-82.345200000000006</v>
      </c>
      <c r="E19812" s="1" t="s">
        <v>54</v>
      </c>
      <c r="F19812" t="s">
        <v>11703</v>
      </c>
      <c r="G19812">
        <v>0</v>
      </c>
      <c r="H19812">
        <v>0</v>
      </c>
      <c r="I19812">
        <v>0</v>
      </c>
    </row>
    <row r="19813" spans="1:9" hidden="1" x14ac:dyDescent="0.3">
      <c r="A19813" s="1" t="s">
        <v>159</v>
      </c>
      <c r="B19813" s="1" t="s">
        <v>440</v>
      </c>
      <c r="C19813">
        <v>36.493299999999998</v>
      </c>
      <c r="D19813">
        <v>-82.345200000000006</v>
      </c>
      <c r="E19813" s="1" t="s">
        <v>21548</v>
      </c>
      <c r="F19813" t="s">
        <v>21929</v>
      </c>
      <c r="G19813">
        <v>0</v>
      </c>
      <c r="H19813">
        <v>0</v>
      </c>
      <c r="I19813">
        <v>0</v>
      </c>
    </row>
    <row r="19814" spans="1:9" hidden="1" x14ac:dyDescent="0.3">
      <c r="A19814" s="1" t="s">
        <v>159</v>
      </c>
      <c r="B19814" s="1" t="s">
        <v>441</v>
      </c>
      <c r="C19814">
        <v>39.463799999999999</v>
      </c>
      <c r="D19814">
        <v>-86.134500000000003</v>
      </c>
      <c r="E19814" s="1" t="s">
        <v>4</v>
      </c>
      <c r="F19814" t="s">
        <v>1098</v>
      </c>
      <c r="G19814">
        <v>0</v>
      </c>
      <c r="H19814">
        <v>0</v>
      </c>
      <c r="I19814">
        <v>0</v>
      </c>
    </row>
    <row r="19815" spans="1:9" hidden="1" x14ac:dyDescent="0.3">
      <c r="A19815" s="1" t="s">
        <v>159</v>
      </c>
      <c r="B19815" s="1" t="s">
        <v>441</v>
      </c>
      <c r="C19815">
        <v>39.463799999999999</v>
      </c>
      <c r="D19815">
        <v>-86.134500000000003</v>
      </c>
      <c r="E19815" s="1" t="s">
        <v>5</v>
      </c>
      <c r="F19815" t="s">
        <v>1340</v>
      </c>
      <c r="G19815">
        <v>0</v>
      </c>
      <c r="H19815">
        <v>0</v>
      </c>
      <c r="I19815">
        <v>0</v>
      </c>
    </row>
    <row r="19816" spans="1:9" hidden="1" x14ac:dyDescent="0.3">
      <c r="A19816" s="1" t="s">
        <v>159</v>
      </c>
      <c r="B19816" s="1" t="s">
        <v>441</v>
      </c>
      <c r="C19816">
        <v>39.463799999999999</v>
      </c>
      <c r="D19816">
        <v>-86.134500000000003</v>
      </c>
      <c r="E19816" s="1" t="s">
        <v>6</v>
      </c>
      <c r="F19816" t="s">
        <v>1581</v>
      </c>
      <c r="G19816">
        <v>0</v>
      </c>
      <c r="H19816">
        <v>0</v>
      </c>
      <c r="I19816">
        <v>0</v>
      </c>
    </row>
    <row r="19817" spans="1:9" hidden="1" x14ac:dyDescent="0.3">
      <c r="A19817" s="1" t="s">
        <v>159</v>
      </c>
      <c r="B19817" s="1" t="s">
        <v>441</v>
      </c>
      <c r="C19817">
        <v>39.463799999999999</v>
      </c>
      <c r="D19817">
        <v>-86.134500000000003</v>
      </c>
      <c r="E19817" s="1" t="s">
        <v>7</v>
      </c>
      <c r="F19817" t="s">
        <v>1822</v>
      </c>
      <c r="G19817">
        <v>0</v>
      </c>
      <c r="H19817">
        <v>0</v>
      </c>
      <c r="I19817">
        <v>0</v>
      </c>
    </row>
    <row r="19818" spans="1:9" hidden="1" x14ac:dyDescent="0.3">
      <c r="A19818" s="1" t="s">
        <v>159</v>
      </c>
      <c r="B19818" s="1" t="s">
        <v>441</v>
      </c>
      <c r="C19818">
        <v>39.463799999999999</v>
      </c>
      <c r="D19818">
        <v>-86.134500000000003</v>
      </c>
      <c r="E19818" s="1" t="s">
        <v>8</v>
      </c>
      <c r="F19818" t="s">
        <v>2060</v>
      </c>
      <c r="G19818">
        <v>0</v>
      </c>
      <c r="H19818">
        <v>0</v>
      </c>
      <c r="I19818">
        <v>0</v>
      </c>
    </row>
    <row r="19819" spans="1:9" hidden="1" x14ac:dyDescent="0.3">
      <c r="A19819" s="1" t="s">
        <v>159</v>
      </c>
      <c r="B19819" s="1" t="s">
        <v>441</v>
      </c>
      <c r="C19819">
        <v>39.463799999999999</v>
      </c>
      <c r="D19819">
        <v>-86.134500000000003</v>
      </c>
      <c r="E19819" s="1" t="s">
        <v>9</v>
      </c>
      <c r="F19819" t="s">
        <v>2298</v>
      </c>
      <c r="G19819">
        <v>0</v>
      </c>
      <c r="H19819">
        <v>0</v>
      </c>
      <c r="I19819">
        <v>0</v>
      </c>
    </row>
    <row r="19820" spans="1:9" hidden="1" x14ac:dyDescent="0.3">
      <c r="A19820" s="1" t="s">
        <v>159</v>
      </c>
      <c r="B19820" s="1" t="s">
        <v>441</v>
      </c>
      <c r="C19820">
        <v>39.463799999999999</v>
      </c>
      <c r="D19820">
        <v>-86.134500000000003</v>
      </c>
      <c r="E19820" s="1" t="s">
        <v>10</v>
      </c>
      <c r="F19820" t="s">
        <v>2536</v>
      </c>
      <c r="G19820">
        <v>0</v>
      </c>
      <c r="H19820">
        <v>0</v>
      </c>
      <c r="I19820">
        <v>0</v>
      </c>
    </row>
    <row r="19821" spans="1:9" hidden="1" x14ac:dyDescent="0.3">
      <c r="A19821" s="1" t="s">
        <v>159</v>
      </c>
      <c r="B19821" s="1" t="s">
        <v>441</v>
      </c>
      <c r="C19821">
        <v>39.463799999999999</v>
      </c>
      <c r="D19821">
        <v>-86.134500000000003</v>
      </c>
      <c r="E19821" s="1" t="s">
        <v>11</v>
      </c>
      <c r="F19821" t="s">
        <v>2774</v>
      </c>
      <c r="G19821">
        <v>0</v>
      </c>
      <c r="H19821">
        <v>0</v>
      </c>
      <c r="I19821">
        <v>0</v>
      </c>
    </row>
    <row r="19822" spans="1:9" hidden="1" x14ac:dyDescent="0.3">
      <c r="A19822" s="1" t="s">
        <v>159</v>
      </c>
      <c r="B19822" s="1" t="s">
        <v>441</v>
      </c>
      <c r="C19822">
        <v>39.463799999999999</v>
      </c>
      <c r="D19822">
        <v>-86.134500000000003</v>
      </c>
      <c r="E19822" s="1" t="s">
        <v>12</v>
      </c>
      <c r="F19822" t="s">
        <v>3012</v>
      </c>
      <c r="G19822">
        <v>0</v>
      </c>
      <c r="H19822">
        <v>0</v>
      </c>
      <c r="I19822">
        <v>0</v>
      </c>
    </row>
    <row r="19823" spans="1:9" hidden="1" x14ac:dyDescent="0.3">
      <c r="A19823" s="1" t="s">
        <v>159</v>
      </c>
      <c r="B19823" s="1" t="s">
        <v>441</v>
      </c>
      <c r="C19823">
        <v>39.463799999999999</v>
      </c>
      <c r="D19823">
        <v>-86.134500000000003</v>
      </c>
      <c r="E19823" s="1" t="s">
        <v>13</v>
      </c>
      <c r="F19823" t="s">
        <v>3249</v>
      </c>
      <c r="G19823">
        <v>0</v>
      </c>
      <c r="H19823">
        <v>0</v>
      </c>
      <c r="I19823">
        <v>0</v>
      </c>
    </row>
    <row r="19824" spans="1:9" hidden="1" x14ac:dyDescent="0.3">
      <c r="A19824" s="1" t="s">
        <v>159</v>
      </c>
      <c r="B19824" s="1" t="s">
        <v>441</v>
      </c>
      <c r="C19824">
        <v>39.463799999999999</v>
      </c>
      <c r="D19824">
        <v>-86.134500000000003</v>
      </c>
      <c r="E19824" s="1" t="s">
        <v>14</v>
      </c>
      <c r="F19824" t="s">
        <v>3485</v>
      </c>
      <c r="G19824">
        <v>0</v>
      </c>
      <c r="H19824">
        <v>0</v>
      </c>
      <c r="I19824">
        <v>0</v>
      </c>
    </row>
    <row r="19825" spans="1:9" hidden="1" x14ac:dyDescent="0.3">
      <c r="A19825" s="1" t="s">
        <v>159</v>
      </c>
      <c r="B19825" s="1" t="s">
        <v>441</v>
      </c>
      <c r="C19825">
        <v>39.463799999999999</v>
      </c>
      <c r="D19825">
        <v>-86.134500000000003</v>
      </c>
      <c r="E19825" s="1" t="s">
        <v>15</v>
      </c>
      <c r="F19825" t="s">
        <v>3721</v>
      </c>
      <c r="G19825">
        <v>0</v>
      </c>
      <c r="H19825">
        <v>0</v>
      </c>
      <c r="I19825">
        <v>0</v>
      </c>
    </row>
    <row r="19826" spans="1:9" hidden="1" x14ac:dyDescent="0.3">
      <c r="A19826" s="1" t="s">
        <v>159</v>
      </c>
      <c r="B19826" s="1" t="s">
        <v>441</v>
      </c>
      <c r="C19826">
        <v>39.463799999999999</v>
      </c>
      <c r="D19826">
        <v>-86.134500000000003</v>
      </c>
      <c r="E19826" s="1" t="s">
        <v>16</v>
      </c>
      <c r="F19826" t="s">
        <v>3956</v>
      </c>
      <c r="G19826">
        <v>0</v>
      </c>
      <c r="H19826">
        <v>0</v>
      </c>
      <c r="I19826">
        <v>0</v>
      </c>
    </row>
    <row r="19827" spans="1:9" hidden="1" x14ac:dyDescent="0.3">
      <c r="A19827" s="1" t="s">
        <v>159</v>
      </c>
      <c r="B19827" s="1" t="s">
        <v>441</v>
      </c>
      <c r="C19827">
        <v>39.463799999999999</v>
      </c>
      <c r="D19827">
        <v>-86.134500000000003</v>
      </c>
      <c r="E19827" s="1" t="s">
        <v>17</v>
      </c>
      <c r="F19827" t="s">
        <v>4191</v>
      </c>
      <c r="G19827">
        <v>0</v>
      </c>
      <c r="H19827">
        <v>0</v>
      </c>
      <c r="I19827">
        <v>0</v>
      </c>
    </row>
    <row r="19828" spans="1:9" hidden="1" x14ac:dyDescent="0.3">
      <c r="A19828" s="1" t="s">
        <v>159</v>
      </c>
      <c r="B19828" s="1" t="s">
        <v>441</v>
      </c>
      <c r="C19828">
        <v>39.463799999999999</v>
      </c>
      <c r="D19828">
        <v>-86.134500000000003</v>
      </c>
      <c r="E19828" s="1" t="s">
        <v>18</v>
      </c>
      <c r="F19828" t="s">
        <v>4426</v>
      </c>
      <c r="G19828">
        <v>0</v>
      </c>
      <c r="H19828">
        <v>0</v>
      </c>
      <c r="I19828">
        <v>0</v>
      </c>
    </row>
    <row r="19829" spans="1:9" hidden="1" x14ac:dyDescent="0.3">
      <c r="A19829" s="1" t="s">
        <v>159</v>
      </c>
      <c r="B19829" s="1" t="s">
        <v>441</v>
      </c>
      <c r="C19829">
        <v>39.463799999999999</v>
      </c>
      <c r="D19829">
        <v>-86.134500000000003</v>
      </c>
      <c r="E19829" s="1" t="s">
        <v>19</v>
      </c>
      <c r="F19829" t="s">
        <v>4661</v>
      </c>
      <c r="G19829">
        <v>0</v>
      </c>
      <c r="H19829">
        <v>0</v>
      </c>
      <c r="I19829">
        <v>0</v>
      </c>
    </row>
    <row r="19830" spans="1:9" hidden="1" x14ac:dyDescent="0.3">
      <c r="A19830" s="1" t="s">
        <v>159</v>
      </c>
      <c r="B19830" s="1" t="s">
        <v>441</v>
      </c>
      <c r="C19830">
        <v>39.463799999999999</v>
      </c>
      <c r="D19830">
        <v>-86.134500000000003</v>
      </c>
      <c r="E19830" s="1" t="s">
        <v>20</v>
      </c>
      <c r="F19830" t="s">
        <v>4896</v>
      </c>
      <c r="G19830">
        <v>0</v>
      </c>
      <c r="H19830">
        <v>0</v>
      </c>
      <c r="I19830">
        <v>0</v>
      </c>
    </row>
    <row r="19831" spans="1:9" hidden="1" x14ac:dyDescent="0.3">
      <c r="A19831" s="1" t="s">
        <v>159</v>
      </c>
      <c r="B19831" s="1" t="s">
        <v>441</v>
      </c>
      <c r="C19831">
        <v>39.463799999999999</v>
      </c>
      <c r="D19831">
        <v>-86.134500000000003</v>
      </c>
      <c r="E19831" s="1" t="s">
        <v>21</v>
      </c>
      <c r="F19831" t="s">
        <v>5131</v>
      </c>
      <c r="G19831">
        <v>0</v>
      </c>
      <c r="H19831">
        <v>0</v>
      </c>
      <c r="I19831">
        <v>0</v>
      </c>
    </row>
    <row r="19832" spans="1:9" hidden="1" x14ac:dyDescent="0.3">
      <c r="A19832" s="1" t="s">
        <v>159</v>
      </c>
      <c r="B19832" s="1" t="s">
        <v>441</v>
      </c>
      <c r="C19832">
        <v>39.463799999999999</v>
      </c>
      <c r="D19832">
        <v>-86.134500000000003</v>
      </c>
      <c r="E19832" s="1" t="s">
        <v>22</v>
      </c>
      <c r="F19832" t="s">
        <v>5366</v>
      </c>
      <c r="G19832">
        <v>0</v>
      </c>
      <c r="H19832">
        <v>0</v>
      </c>
      <c r="I19832">
        <v>0</v>
      </c>
    </row>
    <row r="19833" spans="1:9" hidden="1" x14ac:dyDescent="0.3">
      <c r="A19833" s="1" t="s">
        <v>159</v>
      </c>
      <c r="B19833" s="1" t="s">
        <v>441</v>
      </c>
      <c r="C19833">
        <v>39.463799999999999</v>
      </c>
      <c r="D19833">
        <v>-86.134500000000003</v>
      </c>
      <c r="E19833" s="1" t="s">
        <v>23</v>
      </c>
      <c r="F19833" t="s">
        <v>5601</v>
      </c>
      <c r="G19833">
        <v>0</v>
      </c>
      <c r="H19833">
        <v>0</v>
      </c>
      <c r="I19833">
        <v>0</v>
      </c>
    </row>
    <row r="19834" spans="1:9" hidden="1" x14ac:dyDescent="0.3">
      <c r="A19834" s="1" t="s">
        <v>159</v>
      </c>
      <c r="B19834" s="1" t="s">
        <v>441</v>
      </c>
      <c r="C19834">
        <v>39.463799999999999</v>
      </c>
      <c r="D19834">
        <v>-86.134500000000003</v>
      </c>
      <c r="E19834" s="1" t="s">
        <v>24</v>
      </c>
      <c r="F19834" t="s">
        <v>5835</v>
      </c>
      <c r="G19834">
        <v>0</v>
      </c>
      <c r="H19834">
        <v>0</v>
      </c>
      <c r="I19834">
        <v>0</v>
      </c>
    </row>
    <row r="19835" spans="1:9" hidden="1" x14ac:dyDescent="0.3">
      <c r="A19835" s="1" t="s">
        <v>159</v>
      </c>
      <c r="B19835" s="1" t="s">
        <v>441</v>
      </c>
      <c r="C19835">
        <v>39.463799999999999</v>
      </c>
      <c r="D19835">
        <v>-86.134500000000003</v>
      </c>
      <c r="E19835" s="1" t="s">
        <v>25</v>
      </c>
      <c r="F19835" t="s">
        <v>6069</v>
      </c>
      <c r="G19835">
        <v>0</v>
      </c>
      <c r="H19835">
        <v>0</v>
      </c>
      <c r="I19835">
        <v>0</v>
      </c>
    </row>
    <row r="19836" spans="1:9" hidden="1" x14ac:dyDescent="0.3">
      <c r="A19836" s="1" t="s">
        <v>159</v>
      </c>
      <c r="B19836" s="1" t="s">
        <v>441</v>
      </c>
      <c r="C19836">
        <v>39.463799999999999</v>
      </c>
      <c r="D19836">
        <v>-86.134500000000003</v>
      </c>
      <c r="E19836" s="1" t="s">
        <v>26</v>
      </c>
      <c r="F19836" t="s">
        <v>6303</v>
      </c>
      <c r="G19836">
        <v>0</v>
      </c>
      <c r="H19836">
        <v>0</v>
      </c>
      <c r="I19836">
        <v>0</v>
      </c>
    </row>
    <row r="19837" spans="1:9" hidden="1" x14ac:dyDescent="0.3">
      <c r="A19837" s="1" t="s">
        <v>159</v>
      </c>
      <c r="B19837" s="1" t="s">
        <v>441</v>
      </c>
      <c r="C19837">
        <v>39.463799999999999</v>
      </c>
      <c r="D19837">
        <v>-86.134500000000003</v>
      </c>
      <c r="E19837" s="1" t="s">
        <v>27</v>
      </c>
      <c r="F19837" t="s">
        <v>6537</v>
      </c>
      <c r="G19837">
        <v>0</v>
      </c>
      <c r="H19837">
        <v>0</v>
      </c>
      <c r="I19837">
        <v>0</v>
      </c>
    </row>
    <row r="19838" spans="1:9" hidden="1" x14ac:dyDescent="0.3">
      <c r="A19838" s="1" t="s">
        <v>159</v>
      </c>
      <c r="B19838" s="1" t="s">
        <v>441</v>
      </c>
      <c r="C19838">
        <v>39.463799999999999</v>
      </c>
      <c r="D19838">
        <v>-86.134500000000003</v>
      </c>
      <c r="E19838" s="1" t="s">
        <v>28</v>
      </c>
      <c r="F19838" t="s">
        <v>6771</v>
      </c>
      <c r="G19838">
        <v>0</v>
      </c>
      <c r="H19838">
        <v>0</v>
      </c>
      <c r="I19838">
        <v>0</v>
      </c>
    </row>
    <row r="19839" spans="1:9" hidden="1" x14ac:dyDescent="0.3">
      <c r="A19839" s="1" t="s">
        <v>159</v>
      </c>
      <c r="B19839" s="1" t="s">
        <v>441</v>
      </c>
      <c r="C19839">
        <v>39.463799999999999</v>
      </c>
      <c r="D19839">
        <v>-86.134500000000003</v>
      </c>
      <c r="E19839" s="1" t="s">
        <v>29</v>
      </c>
      <c r="F19839" t="s">
        <v>7005</v>
      </c>
      <c r="G19839">
        <v>0</v>
      </c>
      <c r="H19839">
        <v>0</v>
      </c>
      <c r="I19839">
        <v>0</v>
      </c>
    </row>
    <row r="19840" spans="1:9" hidden="1" x14ac:dyDescent="0.3">
      <c r="A19840" s="1" t="s">
        <v>159</v>
      </c>
      <c r="B19840" s="1" t="s">
        <v>441</v>
      </c>
      <c r="C19840">
        <v>39.463799999999999</v>
      </c>
      <c r="D19840">
        <v>-86.134500000000003</v>
      </c>
      <c r="E19840" s="1" t="s">
        <v>30</v>
      </c>
      <c r="F19840" t="s">
        <v>7239</v>
      </c>
      <c r="G19840">
        <v>0</v>
      </c>
      <c r="H19840">
        <v>0</v>
      </c>
      <c r="I19840">
        <v>0</v>
      </c>
    </row>
    <row r="19841" spans="1:9" hidden="1" x14ac:dyDescent="0.3">
      <c r="A19841" s="1" t="s">
        <v>159</v>
      </c>
      <c r="B19841" s="1" t="s">
        <v>441</v>
      </c>
      <c r="C19841">
        <v>39.463799999999999</v>
      </c>
      <c r="D19841">
        <v>-86.134500000000003</v>
      </c>
      <c r="E19841" s="1" t="s">
        <v>31</v>
      </c>
      <c r="F19841" t="s">
        <v>7473</v>
      </c>
      <c r="G19841">
        <v>0</v>
      </c>
      <c r="H19841">
        <v>0</v>
      </c>
      <c r="I19841">
        <v>0</v>
      </c>
    </row>
    <row r="19842" spans="1:9" hidden="1" x14ac:dyDescent="0.3">
      <c r="A19842" s="1" t="s">
        <v>159</v>
      </c>
      <c r="B19842" s="1" t="s">
        <v>441</v>
      </c>
      <c r="C19842">
        <v>39.463799999999999</v>
      </c>
      <c r="D19842">
        <v>-86.134500000000003</v>
      </c>
      <c r="E19842" s="1" t="s">
        <v>32</v>
      </c>
      <c r="F19842" t="s">
        <v>7707</v>
      </c>
      <c r="G19842">
        <v>0</v>
      </c>
      <c r="H19842">
        <v>0</v>
      </c>
      <c r="I19842">
        <v>0</v>
      </c>
    </row>
    <row r="19843" spans="1:9" hidden="1" x14ac:dyDescent="0.3">
      <c r="A19843" s="1" t="s">
        <v>159</v>
      </c>
      <c r="B19843" s="1" t="s">
        <v>441</v>
      </c>
      <c r="C19843">
        <v>39.463799999999999</v>
      </c>
      <c r="D19843">
        <v>-86.134500000000003</v>
      </c>
      <c r="E19843" s="1" t="s">
        <v>33</v>
      </c>
      <c r="F19843" t="s">
        <v>7941</v>
      </c>
      <c r="G19843">
        <v>0</v>
      </c>
      <c r="H19843">
        <v>0</v>
      </c>
      <c r="I19843">
        <v>0</v>
      </c>
    </row>
    <row r="19844" spans="1:9" hidden="1" x14ac:dyDescent="0.3">
      <c r="A19844" s="1" t="s">
        <v>159</v>
      </c>
      <c r="B19844" s="1" t="s">
        <v>441</v>
      </c>
      <c r="C19844">
        <v>39.463799999999999</v>
      </c>
      <c r="D19844">
        <v>-86.134500000000003</v>
      </c>
      <c r="E19844" s="1" t="s">
        <v>34</v>
      </c>
      <c r="F19844" t="s">
        <v>8173</v>
      </c>
      <c r="G19844">
        <v>0</v>
      </c>
      <c r="H19844">
        <v>0</v>
      </c>
      <c r="I19844">
        <v>0</v>
      </c>
    </row>
    <row r="19845" spans="1:9" hidden="1" x14ac:dyDescent="0.3">
      <c r="A19845" s="1" t="s">
        <v>159</v>
      </c>
      <c r="B19845" s="1" t="s">
        <v>441</v>
      </c>
      <c r="C19845">
        <v>39.463799999999999</v>
      </c>
      <c r="D19845">
        <v>-86.134500000000003</v>
      </c>
      <c r="E19845" s="1" t="s">
        <v>35</v>
      </c>
      <c r="F19845" t="s">
        <v>8405</v>
      </c>
      <c r="G19845">
        <v>0</v>
      </c>
      <c r="H19845">
        <v>0</v>
      </c>
      <c r="I19845">
        <v>0</v>
      </c>
    </row>
    <row r="19846" spans="1:9" hidden="1" x14ac:dyDescent="0.3">
      <c r="A19846" s="1" t="s">
        <v>159</v>
      </c>
      <c r="B19846" s="1" t="s">
        <v>441</v>
      </c>
      <c r="C19846">
        <v>39.463799999999999</v>
      </c>
      <c r="D19846">
        <v>-86.134500000000003</v>
      </c>
      <c r="E19846" s="1" t="s">
        <v>36</v>
      </c>
      <c r="F19846" t="s">
        <v>8637</v>
      </c>
      <c r="G19846">
        <v>0</v>
      </c>
      <c r="H19846">
        <v>0</v>
      </c>
      <c r="I19846">
        <v>0</v>
      </c>
    </row>
    <row r="19847" spans="1:9" hidden="1" x14ac:dyDescent="0.3">
      <c r="A19847" s="1" t="s">
        <v>159</v>
      </c>
      <c r="B19847" s="1" t="s">
        <v>441</v>
      </c>
      <c r="C19847">
        <v>39.463799999999999</v>
      </c>
      <c r="D19847">
        <v>-86.134500000000003</v>
      </c>
      <c r="E19847" s="1" t="s">
        <v>37</v>
      </c>
      <c r="F19847" t="s">
        <v>8868</v>
      </c>
      <c r="G19847">
        <v>0</v>
      </c>
      <c r="H19847">
        <v>0</v>
      </c>
      <c r="I19847">
        <v>0</v>
      </c>
    </row>
    <row r="19848" spans="1:9" hidden="1" x14ac:dyDescent="0.3">
      <c r="A19848" s="1" t="s">
        <v>159</v>
      </c>
      <c r="B19848" s="1" t="s">
        <v>441</v>
      </c>
      <c r="C19848">
        <v>39.463799999999999</v>
      </c>
      <c r="D19848">
        <v>-86.134500000000003</v>
      </c>
      <c r="E19848" s="1" t="s">
        <v>38</v>
      </c>
      <c r="F19848" t="s">
        <v>9099</v>
      </c>
      <c r="G19848">
        <v>0</v>
      </c>
      <c r="H19848">
        <v>0</v>
      </c>
      <c r="I19848">
        <v>0</v>
      </c>
    </row>
    <row r="19849" spans="1:9" hidden="1" x14ac:dyDescent="0.3">
      <c r="A19849" s="1" t="s">
        <v>159</v>
      </c>
      <c r="B19849" s="1" t="s">
        <v>441</v>
      </c>
      <c r="C19849">
        <v>39.463799999999999</v>
      </c>
      <c r="D19849">
        <v>-86.134500000000003</v>
      </c>
      <c r="E19849" s="1" t="s">
        <v>39</v>
      </c>
      <c r="F19849" t="s">
        <v>9330</v>
      </c>
      <c r="G19849">
        <v>0</v>
      </c>
      <c r="H19849">
        <v>0</v>
      </c>
      <c r="I19849">
        <v>0</v>
      </c>
    </row>
    <row r="19850" spans="1:9" hidden="1" x14ac:dyDescent="0.3">
      <c r="A19850" s="1" t="s">
        <v>159</v>
      </c>
      <c r="B19850" s="1" t="s">
        <v>441</v>
      </c>
      <c r="C19850">
        <v>39.463799999999999</v>
      </c>
      <c r="D19850">
        <v>-86.134500000000003</v>
      </c>
      <c r="E19850" s="1" t="s">
        <v>40</v>
      </c>
      <c r="F19850" t="s">
        <v>9561</v>
      </c>
      <c r="G19850">
        <v>0</v>
      </c>
      <c r="H19850">
        <v>0</v>
      </c>
      <c r="I19850">
        <v>0</v>
      </c>
    </row>
    <row r="19851" spans="1:9" hidden="1" x14ac:dyDescent="0.3">
      <c r="A19851" s="1" t="s">
        <v>159</v>
      </c>
      <c r="B19851" s="1" t="s">
        <v>441</v>
      </c>
      <c r="C19851">
        <v>39.463799999999999</v>
      </c>
      <c r="D19851">
        <v>-86.134500000000003</v>
      </c>
      <c r="E19851" s="1" t="s">
        <v>41</v>
      </c>
      <c r="F19851" t="s">
        <v>9792</v>
      </c>
      <c r="G19851">
        <v>0</v>
      </c>
      <c r="H19851">
        <v>0</v>
      </c>
      <c r="I19851">
        <v>0</v>
      </c>
    </row>
    <row r="19852" spans="1:9" hidden="1" x14ac:dyDescent="0.3">
      <c r="A19852" s="1" t="s">
        <v>159</v>
      </c>
      <c r="B19852" s="1" t="s">
        <v>441</v>
      </c>
      <c r="C19852">
        <v>39.463799999999999</v>
      </c>
      <c r="D19852">
        <v>-86.134500000000003</v>
      </c>
      <c r="E19852" s="1" t="s">
        <v>42</v>
      </c>
      <c r="F19852" t="s">
        <v>10021</v>
      </c>
      <c r="G19852">
        <v>0</v>
      </c>
      <c r="H19852">
        <v>0</v>
      </c>
      <c r="I19852">
        <v>0</v>
      </c>
    </row>
    <row r="19853" spans="1:9" hidden="1" x14ac:dyDescent="0.3">
      <c r="A19853" s="1" t="s">
        <v>159</v>
      </c>
      <c r="B19853" s="1" t="s">
        <v>441</v>
      </c>
      <c r="C19853">
        <v>39.463799999999999</v>
      </c>
      <c r="D19853">
        <v>-86.134500000000003</v>
      </c>
      <c r="E19853" s="1" t="s">
        <v>43</v>
      </c>
      <c r="F19853" t="s">
        <v>10249</v>
      </c>
      <c r="G19853">
        <v>0</v>
      </c>
      <c r="H19853">
        <v>0</v>
      </c>
      <c r="I19853">
        <v>0</v>
      </c>
    </row>
    <row r="19854" spans="1:9" hidden="1" x14ac:dyDescent="0.3">
      <c r="A19854" s="1" t="s">
        <v>159</v>
      </c>
      <c r="B19854" s="1" t="s">
        <v>441</v>
      </c>
      <c r="C19854">
        <v>39.463799999999999</v>
      </c>
      <c r="D19854">
        <v>-86.134500000000003</v>
      </c>
      <c r="E19854" s="1" t="s">
        <v>44</v>
      </c>
      <c r="F19854" t="s">
        <v>10470</v>
      </c>
      <c r="G19854">
        <v>0</v>
      </c>
      <c r="H19854">
        <v>0</v>
      </c>
      <c r="I19854">
        <v>0</v>
      </c>
    </row>
    <row r="19855" spans="1:9" hidden="1" x14ac:dyDescent="0.3">
      <c r="A19855" s="1" t="s">
        <v>159</v>
      </c>
      <c r="B19855" s="1" t="s">
        <v>441</v>
      </c>
      <c r="C19855">
        <v>39.463799999999999</v>
      </c>
      <c r="D19855">
        <v>-86.134500000000003</v>
      </c>
      <c r="E19855" s="1" t="s">
        <v>45</v>
      </c>
      <c r="F19855" t="s">
        <v>10686</v>
      </c>
      <c r="G19855">
        <v>0</v>
      </c>
      <c r="H19855">
        <v>0</v>
      </c>
      <c r="I19855">
        <v>0</v>
      </c>
    </row>
    <row r="19856" spans="1:9" hidden="1" x14ac:dyDescent="0.3">
      <c r="A19856" s="1" t="s">
        <v>159</v>
      </c>
      <c r="B19856" s="1" t="s">
        <v>441</v>
      </c>
      <c r="C19856">
        <v>39.463799999999999</v>
      </c>
      <c r="D19856">
        <v>-86.134500000000003</v>
      </c>
      <c r="E19856" s="1" t="s">
        <v>46</v>
      </c>
      <c r="F19856" t="s">
        <v>10901</v>
      </c>
      <c r="G19856">
        <v>0</v>
      </c>
      <c r="H19856">
        <v>0</v>
      </c>
      <c r="I19856">
        <v>0</v>
      </c>
    </row>
    <row r="19857" spans="1:9" hidden="1" x14ac:dyDescent="0.3">
      <c r="A19857" s="1" t="s">
        <v>159</v>
      </c>
      <c r="B19857" s="1" t="s">
        <v>441</v>
      </c>
      <c r="C19857">
        <v>39.463799999999999</v>
      </c>
      <c r="D19857">
        <v>-86.134500000000003</v>
      </c>
      <c r="E19857" s="1" t="s">
        <v>47</v>
      </c>
      <c r="F19857" t="s">
        <v>11107</v>
      </c>
      <c r="G19857">
        <v>0</v>
      </c>
      <c r="H19857">
        <v>0</v>
      </c>
      <c r="I19857">
        <v>0</v>
      </c>
    </row>
    <row r="19858" spans="1:9" hidden="1" x14ac:dyDescent="0.3">
      <c r="A19858" s="1" t="s">
        <v>159</v>
      </c>
      <c r="B19858" s="1" t="s">
        <v>441</v>
      </c>
      <c r="C19858">
        <v>39.463799999999999</v>
      </c>
      <c r="D19858">
        <v>-86.134500000000003</v>
      </c>
      <c r="E19858" s="1" t="s">
        <v>48</v>
      </c>
      <c r="F19858" t="s">
        <v>11896</v>
      </c>
      <c r="G19858">
        <v>0</v>
      </c>
      <c r="H19858">
        <v>0</v>
      </c>
      <c r="I19858">
        <v>0</v>
      </c>
    </row>
    <row r="19859" spans="1:9" hidden="1" x14ac:dyDescent="0.3">
      <c r="A19859" s="1" t="s">
        <v>159</v>
      </c>
      <c r="B19859" s="1" t="s">
        <v>441</v>
      </c>
      <c r="C19859">
        <v>39.463799999999999</v>
      </c>
      <c r="D19859">
        <v>-86.134500000000003</v>
      </c>
      <c r="E19859" s="1" t="s">
        <v>49</v>
      </c>
      <c r="F19859" t="s">
        <v>12068</v>
      </c>
      <c r="G19859">
        <v>0</v>
      </c>
      <c r="H19859">
        <v>0</v>
      </c>
      <c r="I19859">
        <v>0</v>
      </c>
    </row>
    <row r="19860" spans="1:9" hidden="1" x14ac:dyDescent="0.3">
      <c r="A19860" s="1" t="s">
        <v>159</v>
      </c>
      <c r="B19860" s="1" t="s">
        <v>441</v>
      </c>
      <c r="C19860">
        <v>39.463799999999999</v>
      </c>
      <c r="D19860">
        <v>-86.134500000000003</v>
      </c>
      <c r="E19860" s="1" t="s">
        <v>50</v>
      </c>
      <c r="F19860" t="s">
        <v>12217</v>
      </c>
      <c r="G19860">
        <v>0</v>
      </c>
      <c r="H19860">
        <v>0</v>
      </c>
      <c r="I19860">
        <v>0</v>
      </c>
    </row>
    <row r="19861" spans="1:9" hidden="1" x14ac:dyDescent="0.3">
      <c r="A19861" s="1" t="s">
        <v>159</v>
      </c>
      <c r="B19861" s="1" t="s">
        <v>441</v>
      </c>
      <c r="C19861">
        <v>39.463799999999999</v>
      </c>
      <c r="D19861">
        <v>-86.134500000000003</v>
      </c>
      <c r="E19861" s="1" t="s">
        <v>51</v>
      </c>
      <c r="F19861" t="s">
        <v>12356</v>
      </c>
      <c r="G19861">
        <v>0</v>
      </c>
      <c r="H19861">
        <v>0</v>
      </c>
      <c r="I19861">
        <v>0</v>
      </c>
    </row>
    <row r="19862" spans="1:9" hidden="1" x14ac:dyDescent="0.3">
      <c r="A19862" s="1" t="s">
        <v>159</v>
      </c>
      <c r="B19862" s="1" t="s">
        <v>441</v>
      </c>
      <c r="C19862">
        <v>39.463799999999999</v>
      </c>
      <c r="D19862">
        <v>-86.134500000000003</v>
      </c>
      <c r="E19862" s="1" t="s">
        <v>52</v>
      </c>
      <c r="F19862" t="s">
        <v>11311</v>
      </c>
      <c r="G19862">
        <v>0</v>
      </c>
      <c r="H19862">
        <v>0</v>
      </c>
      <c r="I19862">
        <v>0</v>
      </c>
    </row>
    <row r="19863" spans="1:9" hidden="1" x14ac:dyDescent="0.3">
      <c r="A19863" s="1" t="s">
        <v>159</v>
      </c>
      <c r="B19863" s="1" t="s">
        <v>441</v>
      </c>
      <c r="C19863">
        <v>39.463799999999999</v>
      </c>
      <c r="D19863">
        <v>-86.134500000000003</v>
      </c>
      <c r="E19863" s="1" t="s">
        <v>53</v>
      </c>
      <c r="F19863" t="s">
        <v>11509</v>
      </c>
      <c r="G19863">
        <v>0</v>
      </c>
      <c r="H19863">
        <v>0</v>
      </c>
      <c r="I19863">
        <v>0</v>
      </c>
    </row>
    <row r="19864" spans="1:9" hidden="1" x14ac:dyDescent="0.3">
      <c r="A19864" s="1" t="s">
        <v>159</v>
      </c>
      <c r="B19864" s="1" t="s">
        <v>441</v>
      </c>
      <c r="C19864">
        <v>39.463799999999999</v>
      </c>
      <c r="D19864">
        <v>-86.134500000000003</v>
      </c>
      <c r="E19864" s="1" t="s">
        <v>54</v>
      </c>
      <c r="F19864" t="s">
        <v>11704</v>
      </c>
      <c r="G19864">
        <v>0</v>
      </c>
      <c r="H19864">
        <v>0</v>
      </c>
      <c r="I19864">
        <v>0</v>
      </c>
    </row>
    <row r="19865" spans="1:9" hidden="1" x14ac:dyDescent="0.3">
      <c r="A19865" s="1" t="s">
        <v>159</v>
      </c>
      <c r="B19865" s="1" t="s">
        <v>441</v>
      </c>
      <c r="C19865">
        <v>39.463799999999999</v>
      </c>
      <c r="D19865">
        <v>-86.134500000000003</v>
      </c>
      <c r="E19865" s="1" t="s">
        <v>21548</v>
      </c>
      <c r="F19865" t="s">
        <v>21930</v>
      </c>
      <c r="G19865">
        <v>0</v>
      </c>
      <c r="H19865">
        <v>0</v>
      </c>
      <c r="I19865">
        <v>0</v>
      </c>
    </row>
    <row r="19866" spans="1:9" hidden="1" x14ac:dyDescent="0.3">
      <c r="A19866" s="1" t="s">
        <v>159</v>
      </c>
      <c r="B19866" s="1" t="s">
        <v>442</v>
      </c>
      <c r="C19866">
        <v>40.448300000000003</v>
      </c>
      <c r="D19866">
        <v>-86.134500000000003</v>
      </c>
      <c r="E19866" s="1" t="s">
        <v>4</v>
      </c>
      <c r="F19866" t="s">
        <v>1099</v>
      </c>
      <c r="G19866">
        <v>0</v>
      </c>
      <c r="H19866">
        <v>0</v>
      </c>
      <c r="I19866">
        <v>0</v>
      </c>
    </row>
    <row r="19867" spans="1:9" hidden="1" x14ac:dyDescent="0.3">
      <c r="A19867" s="1" t="s">
        <v>159</v>
      </c>
      <c r="B19867" s="1" t="s">
        <v>442</v>
      </c>
      <c r="C19867">
        <v>40.448300000000003</v>
      </c>
      <c r="D19867">
        <v>-86.134500000000003</v>
      </c>
      <c r="E19867" s="1" t="s">
        <v>5</v>
      </c>
      <c r="F19867" t="s">
        <v>1341</v>
      </c>
      <c r="G19867">
        <v>0</v>
      </c>
      <c r="H19867">
        <v>0</v>
      </c>
      <c r="I19867">
        <v>0</v>
      </c>
    </row>
    <row r="19868" spans="1:9" hidden="1" x14ac:dyDescent="0.3">
      <c r="A19868" s="1" t="s">
        <v>159</v>
      </c>
      <c r="B19868" s="1" t="s">
        <v>442</v>
      </c>
      <c r="C19868">
        <v>40.448300000000003</v>
      </c>
      <c r="D19868">
        <v>-86.134500000000003</v>
      </c>
      <c r="E19868" s="1" t="s">
        <v>6</v>
      </c>
      <c r="F19868" t="s">
        <v>1582</v>
      </c>
      <c r="G19868">
        <v>0</v>
      </c>
      <c r="H19868">
        <v>0</v>
      </c>
      <c r="I19868">
        <v>0</v>
      </c>
    </row>
    <row r="19869" spans="1:9" hidden="1" x14ac:dyDescent="0.3">
      <c r="A19869" s="1" t="s">
        <v>159</v>
      </c>
      <c r="B19869" s="1" t="s">
        <v>442</v>
      </c>
      <c r="C19869">
        <v>40.448300000000003</v>
      </c>
      <c r="D19869">
        <v>-86.134500000000003</v>
      </c>
      <c r="E19869" s="1" t="s">
        <v>7</v>
      </c>
      <c r="F19869" t="s">
        <v>1823</v>
      </c>
      <c r="G19869">
        <v>0</v>
      </c>
      <c r="H19869">
        <v>0</v>
      </c>
      <c r="I19869">
        <v>0</v>
      </c>
    </row>
    <row r="19870" spans="1:9" hidden="1" x14ac:dyDescent="0.3">
      <c r="A19870" s="1" t="s">
        <v>159</v>
      </c>
      <c r="B19870" s="1" t="s">
        <v>442</v>
      </c>
      <c r="C19870">
        <v>40.448300000000003</v>
      </c>
      <c r="D19870">
        <v>-86.134500000000003</v>
      </c>
      <c r="E19870" s="1" t="s">
        <v>8</v>
      </c>
      <c r="F19870" t="s">
        <v>2061</v>
      </c>
      <c r="G19870">
        <v>0</v>
      </c>
      <c r="H19870">
        <v>0</v>
      </c>
      <c r="I19870">
        <v>0</v>
      </c>
    </row>
    <row r="19871" spans="1:9" hidden="1" x14ac:dyDescent="0.3">
      <c r="A19871" s="1" t="s">
        <v>159</v>
      </c>
      <c r="B19871" s="1" t="s">
        <v>442</v>
      </c>
      <c r="C19871">
        <v>40.448300000000003</v>
      </c>
      <c r="D19871">
        <v>-86.134500000000003</v>
      </c>
      <c r="E19871" s="1" t="s">
        <v>9</v>
      </c>
      <c r="F19871" t="s">
        <v>2299</v>
      </c>
      <c r="G19871">
        <v>0</v>
      </c>
      <c r="H19871">
        <v>0</v>
      </c>
      <c r="I19871">
        <v>0</v>
      </c>
    </row>
    <row r="19872" spans="1:9" hidden="1" x14ac:dyDescent="0.3">
      <c r="A19872" s="1" t="s">
        <v>159</v>
      </c>
      <c r="B19872" s="1" t="s">
        <v>442</v>
      </c>
      <c r="C19872">
        <v>40.448300000000003</v>
      </c>
      <c r="D19872">
        <v>-86.134500000000003</v>
      </c>
      <c r="E19872" s="1" t="s">
        <v>10</v>
      </c>
      <c r="F19872" t="s">
        <v>2537</v>
      </c>
      <c r="G19872">
        <v>0</v>
      </c>
      <c r="H19872">
        <v>0</v>
      </c>
      <c r="I19872">
        <v>0</v>
      </c>
    </row>
    <row r="19873" spans="1:9" hidden="1" x14ac:dyDescent="0.3">
      <c r="A19873" s="1" t="s">
        <v>159</v>
      </c>
      <c r="B19873" s="1" t="s">
        <v>442</v>
      </c>
      <c r="C19873">
        <v>40.448300000000003</v>
      </c>
      <c r="D19873">
        <v>-86.134500000000003</v>
      </c>
      <c r="E19873" s="1" t="s">
        <v>11</v>
      </c>
      <c r="F19873" t="s">
        <v>2775</v>
      </c>
      <c r="G19873">
        <v>0</v>
      </c>
      <c r="H19873">
        <v>0</v>
      </c>
      <c r="I19873">
        <v>0</v>
      </c>
    </row>
    <row r="19874" spans="1:9" hidden="1" x14ac:dyDescent="0.3">
      <c r="A19874" s="1" t="s">
        <v>159</v>
      </c>
      <c r="B19874" s="1" t="s">
        <v>442</v>
      </c>
      <c r="C19874">
        <v>40.448300000000003</v>
      </c>
      <c r="D19874">
        <v>-86.134500000000003</v>
      </c>
      <c r="E19874" s="1" t="s">
        <v>12</v>
      </c>
      <c r="F19874" t="s">
        <v>3013</v>
      </c>
      <c r="G19874">
        <v>0</v>
      </c>
      <c r="H19874">
        <v>0</v>
      </c>
      <c r="I19874">
        <v>0</v>
      </c>
    </row>
    <row r="19875" spans="1:9" hidden="1" x14ac:dyDescent="0.3">
      <c r="A19875" s="1" t="s">
        <v>159</v>
      </c>
      <c r="B19875" s="1" t="s">
        <v>442</v>
      </c>
      <c r="C19875">
        <v>40.448300000000003</v>
      </c>
      <c r="D19875">
        <v>-86.134500000000003</v>
      </c>
      <c r="E19875" s="1" t="s">
        <v>13</v>
      </c>
      <c r="F19875" t="s">
        <v>3250</v>
      </c>
      <c r="G19875">
        <v>0</v>
      </c>
      <c r="H19875">
        <v>0</v>
      </c>
      <c r="I19875">
        <v>0</v>
      </c>
    </row>
    <row r="19876" spans="1:9" hidden="1" x14ac:dyDescent="0.3">
      <c r="A19876" s="1" t="s">
        <v>159</v>
      </c>
      <c r="B19876" s="1" t="s">
        <v>442</v>
      </c>
      <c r="C19876">
        <v>40.448300000000003</v>
      </c>
      <c r="D19876">
        <v>-86.134500000000003</v>
      </c>
      <c r="E19876" s="1" t="s">
        <v>14</v>
      </c>
      <c r="F19876" t="s">
        <v>3486</v>
      </c>
      <c r="G19876">
        <v>0</v>
      </c>
      <c r="H19876">
        <v>0</v>
      </c>
      <c r="I19876">
        <v>0</v>
      </c>
    </row>
    <row r="19877" spans="1:9" hidden="1" x14ac:dyDescent="0.3">
      <c r="A19877" s="1" t="s">
        <v>159</v>
      </c>
      <c r="B19877" s="1" t="s">
        <v>442</v>
      </c>
      <c r="C19877">
        <v>40.448300000000003</v>
      </c>
      <c r="D19877">
        <v>-86.134500000000003</v>
      </c>
      <c r="E19877" s="1" t="s">
        <v>15</v>
      </c>
      <c r="F19877" t="s">
        <v>3722</v>
      </c>
      <c r="G19877">
        <v>0</v>
      </c>
      <c r="H19877">
        <v>0</v>
      </c>
      <c r="I19877">
        <v>0</v>
      </c>
    </row>
    <row r="19878" spans="1:9" hidden="1" x14ac:dyDescent="0.3">
      <c r="A19878" s="1" t="s">
        <v>159</v>
      </c>
      <c r="B19878" s="1" t="s">
        <v>442</v>
      </c>
      <c r="C19878">
        <v>40.448300000000003</v>
      </c>
      <c r="D19878">
        <v>-86.134500000000003</v>
      </c>
      <c r="E19878" s="1" t="s">
        <v>16</v>
      </c>
      <c r="F19878" t="s">
        <v>3957</v>
      </c>
      <c r="G19878">
        <v>0</v>
      </c>
      <c r="H19878">
        <v>0</v>
      </c>
      <c r="I19878">
        <v>0</v>
      </c>
    </row>
    <row r="19879" spans="1:9" hidden="1" x14ac:dyDescent="0.3">
      <c r="A19879" s="1" t="s">
        <v>159</v>
      </c>
      <c r="B19879" s="1" t="s">
        <v>442</v>
      </c>
      <c r="C19879">
        <v>40.448300000000003</v>
      </c>
      <c r="D19879">
        <v>-86.134500000000003</v>
      </c>
      <c r="E19879" s="1" t="s">
        <v>17</v>
      </c>
      <c r="F19879" t="s">
        <v>4192</v>
      </c>
      <c r="G19879">
        <v>0</v>
      </c>
      <c r="H19879">
        <v>0</v>
      </c>
      <c r="I19879">
        <v>0</v>
      </c>
    </row>
    <row r="19880" spans="1:9" hidden="1" x14ac:dyDescent="0.3">
      <c r="A19880" s="1" t="s">
        <v>159</v>
      </c>
      <c r="B19880" s="1" t="s">
        <v>442</v>
      </c>
      <c r="C19880">
        <v>40.448300000000003</v>
      </c>
      <c r="D19880">
        <v>-86.134500000000003</v>
      </c>
      <c r="E19880" s="1" t="s">
        <v>18</v>
      </c>
      <c r="F19880" t="s">
        <v>4427</v>
      </c>
      <c r="G19880">
        <v>0</v>
      </c>
      <c r="H19880">
        <v>0</v>
      </c>
      <c r="I19880">
        <v>0</v>
      </c>
    </row>
    <row r="19881" spans="1:9" hidden="1" x14ac:dyDescent="0.3">
      <c r="A19881" s="1" t="s">
        <v>159</v>
      </c>
      <c r="B19881" s="1" t="s">
        <v>442</v>
      </c>
      <c r="C19881">
        <v>40.448300000000003</v>
      </c>
      <c r="D19881">
        <v>-86.134500000000003</v>
      </c>
      <c r="E19881" s="1" t="s">
        <v>19</v>
      </c>
      <c r="F19881" t="s">
        <v>4662</v>
      </c>
      <c r="G19881">
        <v>0</v>
      </c>
      <c r="H19881">
        <v>0</v>
      </c>
      <c r="I19881">
        <v>0</v>
      </c>
    </row>
    <row r="19882" spans="1:9" hidden="1" x14ac:dyDescent="0.3">
      <c r="A19882" s="1" t="s">
        <v>159</v>
      </c>
      <c r="B19882" s="1" t="s">
        <v>442</v>
      </c>
      <c r="C19882">
        <v>40.448300000000003</v>
      </c>
      <c r="D19882">
        <v>-86.134500000000003</v>
      </c>
      <c r="E19882" s="1" t="s">
        <v>20</v>
      </c>
      <c r="F19882" t="s">
        <v>4897</v>
      </c>
      <c r="G19882">
        <v>0</v>
      </c>
      <c r="H19882">
        <v>0</v>
      </c>
      <c r="I19882">
        <v>0</v>
      </c>
    </row>
    <row r="19883" spans="1:9" hidden="1" x14ac:dyDescent="0.3">
      <c r="A19883" s="1" t="s">
        <v>159</v>
      </c>
      <c r="B19883" s="1" t="s">
        <v>442</v>
      </c>
      <c r="C19883">
        <v>40.448300000000003</v>
      </c>
      <c r="D19883">
        <v>-86.134500000000003</v>
      </c>
      <c r="E19883" s="1" t="s">
        <v>21</v>
      </c>
      <c r="F19883" t="s">
        <v>5132</v>
      </c>
      <c r="G19883">
        <v>0</v>
      </c>
      <c r="H19883">
        <v>0</v>
      </c>
      <c r="I19883">
        <v>0</v>
      </c>
    </row>
    <row r="19884" spans="1:9" hidden="1" x14ac:dyDescent="0.3">
      <c r="A19884" s="1" t="s">
        <v>159</v>
      </c>
      <c r="B19884" s="1" t="s">
        <v>442</v>
      </c>
      <c r="C19884">
        <v>40.448300000000003</v>
      </c>
      <c r="D19884">
        <v>-86.134500000000003</v>
      </c>
      <c r="E19884" s="1" t="s">
        <v>22</v>
      </c>
      <c r="F19884" t="s">
        <v>5367</v>
      </c>
      <c r="G19884">
        <v>0</v>
      </c>
      <c r="H19884">
        <v>0</v>
      </c>
      <c r="I19884">
        <v>0</v>
      </c>
    </row>
    <row r="19885" spans="1:9" hidden="1" x14ac:dyDescent="0.3">
      <c r="A19885" s="1" t="s">
        <v>159</v>
      </c>
      <c r="B19885" s="1" t="s">
        <v>442</v>
      </c>
      <c r="C19885">
        <v>40.448300000000003</v>
      </c>
      <c r="D19885">
        <v>-86.134500000000003</v>
      </c>
      <c r="E19885" s="1" t="s">
        <v>23</v>
      </c>
      <c r="F19885" t="s">
        <v>5602</v>
      </c>
      <c r="G19885">
        <v>0</v>
      </c>
      <c r="H19885">
        <v>0</v>
      </c>
      <c r="I19885">
        <v>0</v>
      </c>
    </row>
    <row r="19886" spans="1:9" hidden="1" x14ac:dyDescent="0.3">
      <c r="A19886" s="1" t="s">
        <v>159</v>
      </c>
      <c r="B19886" s="1" t="s">
        <v>442</v>
      </c>
      <c r="C19886">
        <v>40.448300000000003</v>
      </c>
      <c r="D19886">
        <v>-86.134500000000003</v>
      </c>
      <c r="E19886" s="1" t="s">
        <v>24</v>
      </c>
      <c r="F19886" t="s">
        <v>5836</v>
      </c>
      <c r="G19886">
        <v>0</v>
      </c>
      <c r="H19886">
        <v>0</v>
      </c>
      <c r="I19886">
        <v>0</v>
      </c>
    </row>
    <row r="19887" spans="1:9" hidden="1" x14ac:dyDescent="0.3">
      <c r="A19887" s="1" t="s">
        <v>159</v>
      </c>
      <c r="B19887" s="1" t="s">
        <v>442</v>
      </c>
      <c r="C19887">
        <v>40.448300000000003</v>
      </c>
      <c r="D19887">
        <v>-86.134500000000003</v>
      </c>
      <c r="E19887" s="1" t="s">
        <v>25</v>
      </c>
      <c r="F19887" t="s">
        <v>6070</v>
      </c>
      <c r="G19887">
        <v>0</v>
      </c>
      <c r="H19887">
        <v>0</v>
      </c>
      <c r="I19887">
        <v>0</v>
      </c>
    </row>
    <row r="19888" spans="1:9" hidden="1" x14ac:dyDescent="0.3">
      <c r="A19888" s="1" t="s">
        <v>159</v>
      </c>
      <c r="B19888" s="1" t="s">
        <v>442</v>
      </c>
      <c r="C19888">
        <v>40.448300000000003</v>
      </c>
      <c r="D19888">
        <v>-86.134500000000003</v>
      </c>
      <c r="E19888" s="1" t="s">
        <v>26</v>
      </c>
      <c r="F19888" t="s">
        <v>6304</v>
      </c>
      <c r="G19888">
        <v>0</v>
      </c>
      <c r="H19888">
        <v>0</v>
      </c>
      <c r="I19888">
        <v>0</v>
      </c>
    </row>
    <row r="19889" spans="1:9" hidden="1" x14ac:dyDescent="0.3">
      <c r="A19889" s="1" t="s">
        <v>159</v>
      </c>
      <c r="B19889" s="1" t="s">
        <v>442</v>
      </c>
      <c r="C19889">
        <v>40.448300000000003</v>
      </c>
      <c r="D19889">
        <v>-86.134500000000003</v>
      </c>
      <c r="E19889" s="1" t="s">
        <v>27</v>
      </c>
      <c r="F19889" t="s">
        <v>6538</v>
      </c>
      <c r="G19889">
        <v>0</v>
      </c>
      <c r="H19889">
        <v>0</v>
      </c>
      <c r="I19889">
        <v>0</v>
      </c>
    </row>
    <row r="19890" spans="1:9" hidden="1" x14ac:dyDescent="0.3">
      <c r="A19890" s="1" t="s">
        <v>159</v>
      </c>
      <c r="B19890" s="1" t="s">
        <v>442</v>
      </c>
      <c r="C19890">
        <v>40.448300000000003</v>
      </c>
      <c r="D19890">
        <v>-86.134500000000003</v>
      </c>
      <c r="E19890" s="1" t="s">
        <v>28</v>
      </c>
      <c r="F19890" t="s">
        <v>6772</v>
      </c>
      <c r="G19890">
        <v>0</v>
      </c>
      <c r="H19890">
        <v>0</v>
      </c>
      <c r="I19890">
        <v>0</v>
      </c>
    </row>
    <row r="19891" spans="1:9" hidden="1" x14ac:dyDescent="0.3">
      <c r="A19891" s="1" t="s">
        <v>159</v>
      </c>
      <c r="B19891" s="1" t="s">
        <v>442</v>
      </c>
      <c r="C19891">
        <v>40.448300000000003</v>
      </c>
      <c r="D19891">
        <v>-86.134500000000003</v>
      </c>
      <c r="E19891" s="1" t="s">
        <v>29</v>
      </c>
      <c r="F19891" t="s">
        <v>7006</v>
      </c>
      <c r="G19891">
        <v>0</v>
      </c>
      <c r="H19891">
        <v>0</v>
      </c>
      <c r="I19891">
        <v>0</v>
      </c>
    </row>
    <row r="19892" spans="1:9" hidden="1" x14ac:dyDescent="0.3">
      <c r="A19892" s="1" t="s">
        <v>159</v>
      </c>
      <c r="B19892" s="1" t="s">
        <v>442</v>
      </c>
      <c r="C19892">
        <v>40.448300000000003</v>
      </c>
      <c r="D19892">
        <v>-86.134500000000003</v>
      </c>
      <c r="E19892" s="1" t="s">
        <v>30</v>
      </c>
      <c r="F19892" t="s">
        <v>7240</v>
      </c>
      <c r="G19892">
        <v>0</v>
      </c>
      <c r="H19892">
        <v>0</v>
      </c>
      <c r="I19892">
        <v>0</v>
      </c>
    </row>
    <row r="19893" spans="1:9" hidden="1" x14ac:dyDescent="0.3">
      <c r="A19893" s="1" t="s">
        <v>159</v>
      </c>
      <c r="B19893" s="1" t="s">
        <v>442</v>
      </c>
      <c r="C19893">
        <v>40.448300000000003</v>
      </c>
      <c r="D19893">
        <v>-86.134500000000003</v>
      </c>
      <c r="E19893" s="1" t="s">
        <v>31</v>
      </c>
      <c r="F19893" t="s">
        <v>7474</v>
      </c>
      <c r="G19893">
        <v>0</v>
      </c>
      <c r="H19893">
        <v>0</v>
      </c>
      <c r="I19893">
        <v>0</v>
      </c>
    </row>
    <row r="19894" spans="1:9" hidden="1" x14ac:dyDescent="0.3">
      <c r="A19894" s="1" t="s">
        <v>159</v>
      </c>
      <c r="B19894" s="1" t="s">
        <v>442</v>
      </c>
      <c r="C19894">
        <v>40.448300000000003</v>
      </c>
      <c r="D19894">
        <v>-86.134500000000003</v>
      </c>
      <c r="E19894" s="1" t="s">
        <v>32</v>
      </c>
      <c r="F19894" t="s">
        <v>7708</v>
      </c>
      <c r="G19894">
        <v>0</v>
      </c>
      <c r="H19894">
        <v>0</v>
      </c>
      <c r="I19894">
        <v>0</v>
      </c>
    </row>
    <row r="19895" spans="1:9" hidden="1" x14ac:dyDescent="0.3">
      <c r="A19895" s="1" t="s">
        <v>159</v>
      </c>
      <c r="B19895" s="1" t="s">
        <v>442</v>
      </c>
      <c r="C19895">
        <v>40.448300000000003</v>
      </c>
      <c r="D19895">
        <v>-86.134500000000003</v>
      </c>
      <c r="E19895" s="1" t="s">
        <v>33</v>
      </c>
      <c r="F19895" t="s">
        <v>7942</v>
      </c>
      <c r="G19895">
        <v>0</v>
      </c>
      <c r="H19895">
        <v>0</v>
      </c>
      <c r="I19895">
        <v>0</v>
      </c>
    </row>
    <row r="19896" spans="1:9" hidden="1" x14ac:dyDescent="0.3">
      <c r="A19896" s="1" t="s">
        <v>159</v>
      </c>
      <c r="B19896" s="1" t="s">
        <v>442</v>
      </c>
      <c r="C19896">
        <v>40.448300000000003</v>
      </c>
      <c r="D19896">
        <v>-86.134500000000003</v>
      </c>
      <c r="E19896" s="1" t="s">
        <v>34</v>
      </c>
      <c r="F19896" t="s">
        <v>8174</v>
      </c>
      <c r="G19896">
        <v>0</v>
      </c>
      <c r="H19896">
        <v>0</v>
      </c>
      <c r="I19896">
        <v>0</v>
      </c>
    </row>
    <row r="19897" spans="1:9" hidden="1" x14ac:dyDescent="0.3">
      <c r="A19897" s="1" t="s">
        <v>159</v>
      </c>
      <c r="B19897" s="1" t="s">
        <v>442</v>
      </c>
      <c r="C19897">
        <v>40.448300000000003</v>
      </c>
      <c r="D19897">
        <v>-86.134500000000003</v>
      </c>
      <c r="E19897" s="1" t="s">
        <v>35</v>
      </c>
      <c r="F19897" t="s">
        <v>8406</v>
      </c>
      <c r="G19897">
        <v>0</v>
      </c>
      <c r="H19897">
        <v>0</v>
      </c>
      <c r="I19897">
        <v>0</v>
      </c>
    </row>
    <row r="19898" spans="1:9" hidden="1" x14ac:dyDescent="0.3">
      <c r="A19898" s="1" t="s">
        <v>159</v>
      </c>
      <c r="B19898" s="1" t="s">
        <v>442</v>
      </c>
      <c r="C19898">
        <v>40.448300000000003</v>
      </c>
      <c r="D19898">
        <v>-86.134500000000003</v>
      </c>
      <c r="E19898" s="1" t="s">
        <v>36</v>
      </c>
      <c r="F19898" t="s">
        <v>8638</v>
      </c>
      <c r="G19898">
        <v>0</v>
      </c>
      <c r="H19898">
        <v>0</v>
      </c>
      <c r="I19898">
        <v>0</v>
      </c>
    </row>
    <row r="19899" spans="1:9" hidden="1" x14ac:dyDescent="0.3">
      <c r="A19899" s="1" t="s">
        <v>159</v>
      </c>
      <c r="B19899" s="1" t="s">
        <v>442</v>
      </c>
      <c r="C19899">
        <v>40.448300000000003</v>
      </c>
      <c r="D19899">
        <v>-86.134500000000003</v>
      </c>
      <c r="E19899" s="1" t="s">
        <v>37</v>
      </c>
      <c r="F19899" t="s">
        <v>8869</v>
      </c>
      <c r="G19899">
        <v>0</v>
      </c>
      <c r="H19899">
        <v>0</v>
      </c>
      <c r="I19899">
        <v>0</v>
      </c>
    </row>
    <row r="19900" spans="1:9" hidden="1" x14ac:dyDescent="0.3">
      <c r="A19900" s="1" t="s">
        <v>159</v>
      </c>
      <c r="B19900" s="1" t="s">
        <v>442</v>
      </c>
      <c r="C19900">
        <v>40.448300000000003</v>
      </c>
      <c r="D19900">
        <v>-86.134500000000003</v>
      </c>
      <c r="E19900" s="1" t="s">
        <v>38</v>
      </c>
      <c r="F19900" t="s">
        <v>9100</v>
      </c>
      <c r="G19900">
        <v>0</v>
      </c>
      <c r="H19900">
        <v>0</v>
      </c>
      <c r="I19900">
        <v>0</v>
      </c>
    </row>
    <row r="19901" spans="1:9" hidden="1" x14ac:dyDescent="0.3">
      <c r="A19901" s="1" t="s">
        <v>159</v>
      </c>
      <c r="B19901" s="1" t="s">
        <v>442</v>
      </c>
      <c r="C19901">
        <v>40.448300000000003</v>
      </c>
      <c r="D19901">
        <v>-86.134500000000003</v>
      </c>
      <c r="E19901" s="1" t="s">
        <v>39</v>
      </c>
      <c r="F19901" t="s">
        <v>9331</v>
      </c>
      <c r="G19901">
        <v>0</v>
      </c>
      <c r="H19901">
        <v>0</v>
      </c>
      <c r="I19901">
        <v>0</v>
      </c>
    </row>
    <row r="19902" spans="1:9" hidden="1" x14ac:dyDescent="0.3">
      <c r="A19902" s="1" t="s">
        <v>159</v>
      </c>
      <c r="B19902" s="1" t="s">
        <v>442</v>
      </c>
      <c r="C19902">
        <v>40.448300000000003</v>
      </c>
      <c r="D19902">
        <v>-86.134500000000003</v>
      </c>
      <c r="E19902" s="1" t="s">
        <v>40</v>
      </c>
      <c r="F19902" t="s">
        <v>9562</v>
      </c>
      <c r="G19902">
        <v>0</v>
      </c>
      <c r="H19902">
        <v>0</v>
      </c>
      <c r="I19902">
        <v>0</v>
      </c>
    </row>
    <row r="19903" spans="1:9" hidden="1" x14ac:dyDescent="0.3">
      <c r="A19903" s="1" t="s">
        <v>159</v>
      </c>
      <c r="B19903" s="1" t="s">
        <v>442</v>
      </c>
      <c r="C19903">
        <v>40.448300000000003</v>
      </c>
      <c r="D19903">
        <v>-86.134500000000003</v>
      </c>
      <c r="E19903" s="1" t="s">
        <v>41</v>
      </c>
      <c r="F19903" t="s">
        <v>9793</v>
      </c>
      <c r="G19903">
        <v>0</v>
      </c>
      <c r="H19903">
        <v>0</v>
      </c>
      <c r="I19903">
        <v>0</v>
      </c>
    </row>
    <row r="19904" spans="1:9" hidden="1" x14ac:dyDescent="0.3">
      <c r="A19904" s="1" t="s">
        <v>159</v>
      </c>
      <c r="B19904" s="1" t="s">
        <v>442</v>
      </c>
      <c r="C19904">
        <v>40.448300000000003</v>
      </c>
      <c r="D19904">
        <v>-86.134500000000003</v>
      </c>
      <c r="E19904" s="1" t="s">
        <v>42</v>
      </c>
      <c r="F19904" t="s">
        <v>10022</v>
      </c>
      <c r="G19904">
        <v>0</v>
      </c>
      <c r="H19904">
        <v>0</v>
      </c>
      <c r="I19904">
        <v>0</v>
      </c>
    </row>
    <row r="19905" spans="1:9" hidden="1" x14ac:dyDescent="0.3">
      <c r="A19905" s="1" t="s">
        <v>159</v>
      </c>
      <c r="B19905" s="1" t="s">
        <v>442</v>
      </c>
      <c r="C19905">
        <v>40.448300000000003</v>
      </c>
      <c r="D19905">
        <v>-86.134500000000003</v>
      </c>
      <c r="E19905" s="1" t="s">
        <v>43</v>
      </c>
      <c r="F19905" t="s">
        <v>10250</v>
      </c>
      <c r="G19905">
        <v>0</v>
      </c>
      <c r="H19905">
        <v>0</v>
      </c>
      <c r="I19905">
        <v>0</v>
      </c>
    </row>
    <row r="19906" spans="1:9" hidden="1" x14ac:dyDescent="0.3">
      <c r="A19906" s="1" t="s">
        <v>159</v>
      </c>
      <c r="B19906" s="1" t="s">
        <v>442</v>
      </c>
      <c r="C19906">
        <v>40.448300000000003</v>
      </c>
      <c r="D19906">
        <v>-86.134500000000003</v>
      </c>
      <c r="E19906" s="1" t="s">
        <v>44</v>
      </c>
      <c r="F19906" t="s">
        <v>10471</v>
      </c>
      <c r="G19906">
        <v>0</v>
      </c>
      <c r="H19906">
        <v>0</v>
      </c>
      <c r="I19906">
        <v>0</v>
      </c>
    </row>
    <row r="19907" spans="1:9" hidden="1" x14ac:dyDescent="0.3">
      <c r="A19907" s="1" t="s">
        <v>159</v>
      </c>
      <c r="B19907" s="1" t="s">
        <v>442</v>
      </c>
      <c r="C19907">
        <v>40.448300000000003</v>
      </c>
      <c r="D19907">
        <v>-86.134500000000003</v>
      </c>
      <c r="E19907" s="1" t="s">
        <v>45</v>
      </c>
      <c r="F19907" t="s">
        <v>10687</v>
      </c>
      <c r="G19907">
        <v>0</v>
      </c>
      <c r="H19907">
        <v>0</v>
      </c>
      <c r="I19907">
        <v>0</v>
      </c>
    </row>
    <row r="19908" spans="1:9" hidden="1" x14ac:dyDescent="0.3">
      <c r="A19908" s="1" t="s">
        <v>159</v>
      </c>
      <c r="B19908" s="1" t="s">
        <v>442</v>
      </c>
      <c r="C19908">
        <v>40.448300000000003</v>
      </c>
      <c r="D19908">
        <v>-86.134500000000003</v>
      </c>
      <c r="E19908" s="1" t="s">
        <v>46</v>
      </c>
      <c r="F19908" t="s">
        <v>10902</v>
      </c>
      <c r="G19908">
        <v>0</v>
      </c>
      <c r="H19908">
        <v>0</v>
      </c>
      <c r="I19908">
        <v>0</v>
      </c>
    </row>
    <row r="19909" spans="1:9" hidden="1" x14ac:dyDescent="0.3">
      <c r="A19909" s="1" t="s">
        <v>159</v>
      </c>
      <c r="B19909" s="1" t="s">
        <v>442</v>
      </c>
      <c r="C19909">
        <v>40.448300000000003</v>
      </c>
      <c r="D19909">
        <v>-86.134500000000003</v>
      </c>
      <c r="E19909" s="1" t="s">
        <v>47</v>
      </c>
      <c r="F19909" t="s">
        <v>11108</v>
      </c>
      <c r="G19909">
        <v>0</v>
      </c>
      <c r="H19909">
        <v>0</v>
      </c>
      <c r="I19909">
        <v>0</v>
      </c>
    </row>
    <row r="19910" spans="1:9" hidden="1" x14ac:dyDescent="0.3">
      <c r="A19910" s="1" t="s">
        <v>159</v>
      </c>
      <c r="B19910" s="1" t="s">
        <v>442</v>
      </c>
      <c r="C19910">
        <v>40.448300000000003</v>
      </c>
      <c r="D19910">
        <v>-86.134500000000003</v>
      </c>
      <c r="E19910" s="1" t="s">
        <v>48</v>
      </c>
      <c r="F19910" t="s">
        <v>11897</v>
      </c>
      <c r="G19910">
        <v>0</v>
      </c>
      <c r="H19910">
        <v>0</v>
      </c>
      <c r="I19910">
        <v>0</v>
      </c>
    </row>
    <row r="19911" spans="1:9" hidden="1" x14ac:dyDescent="0.3">
      <c r="A19911" s="1" t="s">
        <v>159</v>
      </c>
      <c r="B19911" s="1" t="s">
        <v>442</v>
      </c>
      <c r="C19911">
        <v>40.448300000000003</v>
      </c>
      <c r="D19911">
        <v>-86.134500000000003</v>
      </c>
      <c r="E19911" s="1" t="s">
        <v>49</v>
      </c>
      <c r="F19911" t="s">
        <v>12069</v>
      </c>
      <c r="G19911">
        <v>0</v>
      </c>
      <c r="H19911">
        <v>0</v>
      </c>
      <c r="I19911">
        <v>0</v>
      </c>
    </row>
    <row r="19912" spans="1:9" hidden="1" x14ac:dyDescent="0.3">
      <c r="A19912" s="1" t="s">
        <v>159</v>
      </c>
      <c r="B19912" s="1" t="s">
        <v>442</v>
      </c>
      <c r="C19912">
        <v>40.448300000000003</v>
      </c>
      <c r="D19912">
        <v>-86.134500000000003</v>
      </c>
      <c r="E19912" s="1" t="s">
        <v>50</v>
      </c>
      <c r="F19912" t="s">
        <v>12218</v>
      </c>
      <c r="G19912">
        <v>0</v>
      </c>
      <c r="H19912">
        <v>0</v>
      </c>
      <c r="I19912">
        <v>0</v>
      </c>
    </row>
    <row r="19913" spans="1:9" hidden="1" x14ac:dyDescent="0.3">
      <c r="A19913" s="1" t="s">
        <v>159</v>
      </c>
      <c r="B19913" s="1" t="s">
        <v>442</v>
      </c>
      <c r="C19913">
        <v>40.448300000000003</v>
      </c>
      <c r="D19913">
        <v>-86.134500000000003</v>
      </c>
      <c r="E19913" s="1" t="s">
        <v>51</v>
      </c>
      <c r="F19913" t="s">
        <v>12357</v>
      </c>
      <c r="G19913">
        <v>0</v>
      </c>
      <c r="H19913">
        <v>0</v>
      </c>
      <c r="I19913">
        <v>0</v>
      </c>
    </row>
    <row r="19914" spans="1:9" hidden="1" x14ac:dyDescent="0.3">
      <c r="A19914" s="1" t="s">
        <v>159</v>
      </c>
      <c r="B19914" s="1" t="s">
        <v>442</v>
      </c>
      <c r="C19914">
        <v>40.448300000000003</v>
      </c>
      <c r="D19914">
        <v>-86.134500000000003</v>
      </c>
      <c r="E19914" s="1" t="s">
        <v>52</v>
      </c>
      <c r="F19914" t="s">
        <v>11312</v>
      </c>
      <c r="G19914">
        <v>0</v>
      </c>
      <c r="H19914">
        <v>0</v>
      </c>
      <c r="I19914">
        <v>0</v>
      </c>
    </row>
    <row r="19915" spans="1:9" hidden="1" x14ac:dyDescent="0.3">
      <c r="A19915" s="1" t="s">
        <v>159</v>
      </c>
      <c r="B19915" s="1" t="s">
        <v>442</v>
      </c>
      <c r="C19915">
        <v>40.448300000000003</v>
      </c>
      <c r="D19915">
        <v>-86.134500000000003</v>
      </c>
      <c r="E19915" s="1" t="s">
        <v>53</v>
      </c>
      <c r="F19915" t="s">
        <v>11510</v>
      </c>
      <c r="G19915">
        <v>0</v>
      </c>
      <c r="H19915">
        <v>0</v>
      </c>
      <c r="I19915">
        <v>0</v>
      </c>
    </row>
    <row r="19916" spans="1:9" hidden="1" x14ac:dyDescent="0.3">
      <c r="A19916" s="1" t="s">
        <v>159</v>
      </c>
      <c r="B19916" s="1" t="s">
        <v>442</v>
      </c>
      <c r="C19916">
        <v>40.448300000000003</v>
      </c>
      <c r="D19916">
        <v>-86.134500000000003</v>
      </c>
      <c r="E19916" s="1" t="s">
        <v>54</v>
      </c>
      <c r="F19916" t="s">
        <v>11705</v>
      </c>
      <c r="G19916">
        <v>0</v>
      </c>
      <c r="H19916">
        <v>0</v>
      </c>
      <c r="I19916">
        <v>0</v>
      </c>
    </row>
    <row r="19917" spans="1:9" hidden="1" x14ac:dyDescent="0.3">
      <c r="A19917" s="1" t="s">
        <v>159</v>
      </c>
      <c r="B19917" s="1" t="s">
        <v>442</v>
      </c>
      <c r="C19917">
        <v>40.448300000000003</v>
      </c>
      <c r="D19917">
        <v>-86.134500000000003</v>
      </c>
      <c r="E19917" s="1" t="s">
        <v>21548</v>
      </c>
      <c r="F19917" t="s">
        <v>21931</v>
      </c>
      <c r="G19917">
        <v>0</v>
      </c>
      <c r="H19917">
        <v>0</v>
      </c>
      <c r="I19917">
        <v>0</v>
      </c>
    </row>
    <row r="19918" spans="1:9" hidden="1" x14ac:dyDescent="0.3">
      <c r="A19918" s="1" t="s">
        <v>159</v>
      </c>
      <c r="B19918" s="1" t="s">
        <v>443</v>
      </c>
      <c r="C19918">
        <v>41.622799999999998</v>
      </c>
      <c r="D19918">
        <v>-86.337699999999998</v>
      </c>
      <c r="E19918" s="1" t="s">
        <v>4</v>
      </c>
      <c r="F19918" t="s">
        <v>1100</v>
      </c>
      <c r="G19918">
        <v>0</v>
      </c>
      <c r="H19918">
        <v>0</v>
      </c>
      <c r="I19918">
        <v>0</v>
      </c>
    </row>
    <row r="19919" spans="1:9" hidden="1" x14ac:dyDescent="0.3">
      <c r="A19919" s="1" t="s">
        <v>159</v>
      </c>
      <c r="B19919" s="1" t="s">
        <v>443</v>
      </c>
      <c r="C19919">
        <v>41.622799999999998</v>
      </c>
      <c r="D19919">
        <v>-86.337699999999998</v>
      </c>
      <c r="E19919" s="1" t="s">
        <v>5</v>
      </c>
      <c r="F19919" t="s">
        <v>1342</v>
      </c>
      <c r="G19919">
        <v>0</v>
      </c>
      <c r="H19919">
        <v>0</v>
      </c>
      <c r="I19919">
        <v>0</v>
      </c>
    </row>
    <row r="19920" spans="1:9" hidden="1" x14ac:dyDescent="0.3">
      <c r="A19920" s="1" t="s">
        <v>159</v>
      </c>
      <c r="B19920" s="1" t="s">
        <v>443</v>
      </c>
      <c r="C19920">
        <v>41.622799999999998</v>
      </c>
      <c r="D19920">
        <v>-86.337699999999998</v>
      </c>
      <c r="E19920" s="1" t="s">
        <v>6</v>
      </c>
      <c r="F19920" t="s">
        <v>1583</v>
      </c>
      <c r="G19920">
        <v>0</v>
      </c>
      <c r="H19920">
        <v>0</v>
      </c>
      <c r="I19920">
        <v>0</v>
      </c>
    </row>
    <row r="19921" spans="1:9" hidden="1" x14ac:dyDescent="0.3">
      <c r="A19921" s="1" t="s">
        <v>159</v>
      </c>
      <c r="B19921" s="1" t="s">
        <v>443</v>
      </c>
      <c r="C19921">
        <v>41.622799999999998</v>
      </c>
      <c r="D19921">
        <v>-86.337699999999998</v>
      </c>
      <c r="E19921" s="1" t="s">
        <v>7</v>
      </c>
      <c r="F19921" t="s">
        <v>1824</v>
      </c>
      <c r="G19921">
        <v>0</v>
      </c>
      <c r="H19921">
        <v>0</v>
      </c>
      <c r="I19921">
        <v>0</v>
      </c>
    </row>
    <row r="19922" spans="1:9" hidden="1" x14ac:dyDescent="0.3">
      <c r="A19922" s="1" t="s">
        <v>159</v>
      </c>
      <c r="B19922" s="1" t="s">
        <v>443</v>
      </c>
      <c r="C19922">
        <v>41.622799999999998</v>
      </c>
      <c r="D19922">
        <v>-86.337699999999998</v>
      </c>
      <c r="E19922" s="1" t="s">
        <v>8</v>
      </c>
      <c r="F19922" t="s">
        <v>2062</v>
      </c>
      <c r="G19922">
        <v>0</v>
      </c>
      <c r="H19922">
        <v>0</v>
      </c>
      <c r="I19922">
        <v>0</v>
      </c>
    </row>
    <row r="19923" spans="1:9" hidden="1" x14ac:dyDescent="0.3">
      <c r="A19923" s="1" t="s">
        <v>159</v>
      </c>
      <c r="B19923" s="1" t="s">
        <v>443</v>
      </c>
      <c r="C19923">
        <v>41.622799999999998</v>
      </c>
      <c r="D19923">
        <v>-86.337699999999998</v>
      </c>
      <c r="E19923" s="1" t="s">
        <v>9</v>
      </c>
      <c r="F19923" t="s">
        <v>2300</v>
      </c>
      <c r="G19923">
        <v>0</v>
      </c>
      <c r="H19923">
        <v>0</v>
      </c>
      <c r="I19923">
        <v>0</v>
      </c>
    </row>
    <row r="19924" spans="1:9" hidden="1" x14ac:dyDescent="0.3">
      <c r="A19924" s="1" t="s">
        <v>159</v>
      </c>
      <c r="B19924" s="1" t="s">
        <v>443</v>
      </c>
      <c r="C19924">
        <v>41.622799999999998</v>
      </c>
      <c r="D19924">
        <v>-86.337699999999998</v>
      </c>
      <c r="E19924" s="1" t="s">
        <v>10</v>
      </c>
      <c r="F19924" t="s">
        <v>2538</v>
      </c>
      <c r="G19924">
        <v>0</v>
      </c>
      <c r="H19924">
        <v>0</v>
      </c>
      <c r="I19924">
        <v>0</v>
      </c>
    </row>
    <row r="19925" spans="1:9" hidden="1" x14ac:dyDescent="0.3">
      <c r="A19925" s="1" t="s">
        <v>159</v>
      </c>
      <c r="B19925" s="1" t="s">
        <v>443</v>
      </c>
      <c r="C19925">
        <v>41.622799999999998</v>
      </c>
      <c r="D19925">
        <v>-86.337699999999998</v>
      </c>
      <c r="E19925" s="1" t="s">
        <v>11</v>
      </c>
      <c r="F19925" t="s">
        <v>2776</v>
      </c>
      <c r="G19925">
        <v>0</v>
      </c>
      <c r="H19925">
        <v>0</v>
      </c>
      <c r="I19925">
        <v>0</v>
      </c>
    </row>
    <row r="19926" spans="1:9" hidden="1" x14ac:dyDescent="0.3">
      <c r="A19926" s="1" t="s">
        <v>159</v>
      </c>
      <c r="B19926" s="1" t="s">
        <v>443</v>
      </c>
      <c r="C19926">
        <v>41.622799999999998</v>
      </c>
      <c r="D19926">
        <v>-86.337699999999998</v>
      </c>
      <c r="E19926" s="1" t="s">
        <v>12</v>
      </c>
      <c r="F19926" t="s">
        <v>3014</v>
      </c>
      <c r="G19926">
        <v>0</v>
      </c>
      <c r="H19926">
        <v>0</v>
      </c>
      <c r="I19926">
        <v>0</v>
      </c>
    </row>
    <row r="19927" spans="1:9" hidden="1" x14ac:dyDescent="0.3">
      <c r="A19927" s="1" t="s">
        <v>159</v>
      </c>
      <c r="B19927" s="1" t="s">
        <v>443</v>
      </c>
      <c r="C19927">
        <v>41.622799999999998</v>
      </c>
      <c r="D19927">
        <v>-86.337699999999998</v>
      </c>
      <c r="E19927" s="1" t="s">
        <v>13</v>
      </c>
      <c r="F19927" t="s">
        <v>3251</v>
      </c>
      <c r="G19927">
        <v>0</v>
      </c>
      <c r="H19927">
        <v>0</v>
      </c>
      <c r="I19927">
        <v>0</v>
      </c>
    </row>
    <row r="19928" spans="1:9" hidden="1" x14ac:dyDescent="0.3">
      <c r="A19928" s="1" t="s">
        <v>159</v>
      </c>
      <c r="B19928" s="1" t="s">
        <v>443</v>
      </c>
      <c r="C19928">
        <v>41.622799999999998</v>
      </c>
      <c r="D19928">
        <v>-86.337699999999998</v>
      </c>
      <c r="E19928" s="1" t="s">
        <v>14</v>
      </c>
      <c r="F19928" t="s">
        <v>3487</v>
      </c>
      <c r="G19928">
        <v>0</v>
      </c>
      <c r="H19928">
        <v>0</v>
      </c>
      <c r="I19928">
        <v>0</v>
      </c>
    </row>
    <row r="19929" spans="1:9" hidden="1" x14ac:dyDescent="0.3">
      <c r="A19929" s="1" t="s">
        <v>159</v>
      </c>
      <c r="B19929" s="1" t="s">
        <v>443</v>
      </c>
      <c r="C19929">
        <v>41.622799999999998</v>
      </c>
      <c r="D19929">
        <v>-86.337699999999998</v>
      </c>
      <c r="E19929" s="1" t="s">
        <v>15</v>
      </c>
      <c r="F19929" t="s">
        <v>3723</v>
      </c>
      <c r="G19929">
        <v>0</v>
      </c>
      <c r="H19929">
        <v>0</v>
      </c>
      <c r="I19929">
        <v>0</v>
      </c>
    </row>
    <row r="19930" spans="1:9" hidden="1" x14ac:dyDescent="0.3">
      <c r="A19930" s="1" t="s">
        <v>159</v>
      </c>
      <c r="B19930" s="1" t="s">
        <v>443</v>
      </c>
      <c r="C19930">
        <v>41.622799999999998</v>
      </c>
      <c r="D19930">
        <v>-86.337699999999998</v>
      </c>
      <c r="E19930" s="1" t="s">
        <v>16</v>
      </c>
      <c r="F19930" t="s">
        <v>3958</v>
      </c>
      <c r="G19930">
        <v>0</v>
      </c>
      <c r="H19930">
        <v>0</v>
      </c>
      <c r="I19930">
        <v>0</v>
      </c>
    </row>
    <row r="19931" spans="1:9" hidden="1" x14ac:dyDescent="0.3">
      <c r="A19931" s="1" t="s">
        <v>159</v>
      </c>
      <c r="B19931" s="1" t="s">
        <v>443</v>
      </c>
      <c r="C19931">
        <v>41.622799999999998</v>
      </c>
      <c r="D19931">
        <v>-86.337699999999998</v>
      </c>
      <c r="E19931" s="1" t="s">
        <v>17</v>
      </c>
      <c r="F19931" t="s">
        <v>4193</v>
      </c>
      <c r="G19931">
        <v>0</v>
      </c>
      <c r="H19931">
        <v>0</v>
      </c>
      <c r="I19931">
        <v>0</v>
      </c>
    </row>
    <row r="19932" spans="1:9" hidden="1" x14ac:dyDescent="0.3">
      <c r="A19932" s="1" t="s">
        <v>159</v>
      </c>
      <c r="B19932" s="1" t="s">
        <v>443</v>
      </c>
      <c r="C19932">
        <v>41.622799999999998</v>
      </c>
      <c r="D19932">
        <v>-86.337699999999998</v>
      </c>
      <c r="E19932" s="1" t="s">
        <v>18</v>
      </c>
      <c r="F19932" t="s">
        <v>4428</v>
      </c>
      <c r="G19932">
        <v>0</v>
      </c>
      <c r="H19932">
        <v>0</v>
      </c>
      <c r="I19932">
        <v>0</v>
      </c>
    </row>
    <row r="19933" spans="1:9" hidden="1" x14ac:dyDescent="0.3">
      <c r="A19933" s="1" t="s">
        <v>159</v>
      </c>
      <c r="B19933" s="1" t="s">
        <v>443</v>
      </c>
      <c r="C19933">
        <v>41.622799999999998</v>
      </c>
      <c r="D19933">
        <v>-86.337699999999998</v>
      </c>
      <c r="E19933" s="1" t="s">
        <v>19</v>
      </c>
      <c r="F19933" t="s">
        <v>4663</v>
      </c>
      <c r="G19933">
        <v>0</v>
      </c>
      <c r="H19933">
        <v>0</v>
      </c>
      <c r="I19933">
        <v>0</v>
      </c>
    </row>
    <row r="19934" spans="1:9" hidden="1" x14ac:dyDescent="0.3">
      <c r="A19934" s="1" t="s">
        <v>159</v>
      </c>
      <c r="B19934" s="1" t="s">
        <v>443</v>
      </c>
      <c r="C19934">
        <v>41.622799999999998</v>
      </c>
      <c r="D19934">
        <v>-86.337699999999998</v>
      </c>
      <c r="E19934" s="1" t="s">
        <v>20</v>
      </c>
      <c r="F19934" t="s">
        <v>4898</v>
      </c>
      <c r="G19934">
        <v>0</v>
      </c>
      <c r="H19934">
        <v>0</v>
      </c>
      <c r="I19934">
        <v>0</v>
      </c>
    </row>
    <row r="19935" spans="1:9" hidden="1" x14ac:dyDescent="0.3">
      <c r="A19935" s="1" t="s">
        <v>159</v>
      </c>
      <c r="B19935" s="1" t="s">
        <v>443</v>
      </c>
      <c r="C19935">
        <v>41.622799999999998</v>
      </c>
      <c r="D19935">
        <v>-86.337699999999998</v>
      </c>
      <c r="E19935" s="1" t="s">
        <v>21</v>
      </c>
      <c r="F19935" t="s">
        <v>5133</v>
      </c>
      <c r="G19935">
        <v>0</v>
      </c>
      <c r="H19935">
        <v>0</v>
      </c>
      <c r="I19935">
        <v>0</v>
      </c>
    </row>
    <row r="19936" spans="1:9" hidden="1" x14ac:dyDescent="0.3">
      <c r="A19936" s="1" t="s">
        <v>159</v>
      </c>
      <c r="B19936" s="1" t="s">
        <v>443</v>
      </c>
      <c r="C19936">
        <v>41.622799999999998</v>
      </c>
      <c r="D19936">
        <v>-86.337699999999998</v>
      </c>
      <c r="E19936" s="1" t="s">
        <v>22</v>
      </c>
      <c r="F19936" t="s">
        <v>5368</v>
      </c>
      <c r="G19936">
        <v>0</v>
      </c>
      <c r="H19936">
        <v>0</v>
      </c>
      <c r="I19936">
        <v>0</v>
      </c>
    </row>
    <row r="19937" spans="1:9" hidden="1" x14ac:dyDescent="0.3">
      <c r="A19937" s="1" t="s">
        <v>159</v>
      </c>
      <c r="B19937" s="1" t="s">
        <v>443</v>
      </c>
      <c r="C19937">
        <v>41.622799999999998</v>
      </c>
      <c r="D19937">
        <v>-86.337699999999998</v>
      </c>
      <c r="E19937" s="1" t="s">
        <v>23</v>
      </c>
      <c r="F19937" t="s">
        <v>5603</v>
      </c>
      <c r="G19937">
        <v>0</v>
      </c>
      <c r="H19937">
        <v>0</v>
      </c>
      <c r="I19937">
        <v>0</v>
      </c>
    </row>
    <row r="19938" spans="1:9" hidden="1" x14ac:dyDescent="0.3">
      <c r="A19938" s="1" t="s">
        <v>159</v>
      </c>
      <c r="B19938" s="1" t="s">
        <v>443</v>
      </c>
      <c r="C19938">
        <v>41.622799999999998</v>
      </c>
      <c r="D19938">
        <v>-86.337699999999998</v>
      </c>
      <c r="E19938" s="1" t="s">
        <v>24</v>
      </c>
      <c r="F19938" t="s">
        <v>5837</v>
      </c>
      <c r="G19938">
        <v>0</v>
      </c>
      <c r="H19938">
        <v>0</v>
      </c>
      <c r="I19938">
        <v>0</v>
      </c>
    </row>
    <row r="19939" spans="1:9" hidden="1" x14ac:dyDescent="0.3">
      <c r="A19939" s="1" t="s">
        <v>159</v>
      </c>
      <c r="B19939" s="1" t="s">
        <v>443</v>
      </c>
      <c r="C19939">
        <v>41.622799999999998</v>
      </c>
      <c r="D19939">
        <v>-86.337699999999998</v>
      </c>
      <c r="E19939" s="1" t="s">
        <v>25</v>
      </c>
      <c r="F19939" t="s">
        <v>6071</v>
      </c>
      <c r="G19939">
        <v>0</v>
      </c>
      <c r="H19939">
        <v>0</v>
      </c>
      <c r="I19939">
        <v>0</v>
      </c>
    </row>
    <row r="19940" spans="1:9" hidden="1" x14ac:dyDescent="0.3">
      <c r="A19940" s="1" t="s">
        <v>159</v>
      </c>
      <c r="B19940" s="1" t="s">
        <v>443</v>
      </c>
      <c r="C19940">
        <v>41.622799999999998</v>
      </c>
      <c r="D19940">
        <v>-86.337699999999998</v>
      </c>
      <c r="E19940" s="1" t="s">
        <v>26</v>
      </c>
      <c r="F19940" t="s">
        <v>6305</v>
      </c>
      <c r="G19940">
        <v>0</v>
      </c>
      <c r="H19940">
        <v>0</v>
      </c>
      <c r="I19940">
        <v>0</v>
      </c>
    </row>
    <row r="19941" spans="1:9" hidden="1" x14ac:dyDescent="0.3">
      <c r="A19941" s="1" t="s">
        <v>159</v>
      </c>
      <c r="B19941" s="1" t="s">
        <v>443</v>
      </c>
      <c r="C19941">
        <v>41.622799999999998</v>
      </c>
      <c r="D19941">
        <v>-86.337699999999998</v>
      </c>
      <c r="E19941" s="1" t="s">
        <v>27</v>
      </c>
      <c r="F19941" t="s">
        <v>6539</v>
      </c>
      <c r="G19941">
        <v>0</v>
      </c>
      <c r="H19941">
        <v>0</v>
      </c>
      <c r="I19941">
        <v>0</v>
      </c>
    </row>
    <row r="19942" spans="1:9" hidden="1" x14ac:dyDescent="0.3">
      <c r="A19942" s="1" t="s">
        <v>159</v>
      </c>
      <c r="B19942" s="1" t="s">
        <v>443</v>
      </c>
      <c r="C19942">
        <v>41.622799999999998</v>
      </c>
      <c r="D19942">
        <v>-86.337699999999998</v>
      </c>
      <c r="E19942" s="1" t="s">
        <v>28</v>
      </c>
      <c r="F19942" t="s">
        <v>6773</v>
      </c>
      <c r="G19942">
        <v>0</v>
      </c>
      <c r="H19942">
        <v>0</v>
      </c>
      <c r="I19942">
        <v>0</v>
      </c>
    </row>
    <row r="19943" spans="1:9" hidden="1" x14ac:dyDescent="0.3">
      <c r="A19943" s="1" t="s">
        <v>159</v>
      </c>
      <c r="B19943" s="1" t="s">
        <v>443</v>
      </c>
      <c r="C19943">
        <v>41.622799999999998</v>
      </c>
      <c r="D19943">
        <v>-86.337699999999998</v>
      </c>
      <c r="E19943" s="1" t="s">
        <v>29</v>
      </c>
      <c r="F19943" t="s">
        <v>7007</v>
      </c>
      <c r="G19943">
        <v>0</v>
      </c>
      <c r="H19943">
        <v>0</v>
      </c>
      <c r="I19943">
        <v>0</v>
      </c>
    </row>
    <row r="19944" spans="1:9" hidden="1" x14ac:dyDescent="0.3">
      <c r="A19944" s="1" t="s">
        <v>159</v>
      </c>
      <c r="B19944" s="1" t="s">
        <v>443</v>
      </c>
      <c r="C19944">
        <v>41.622799999999998</v>
      </c>
      <c r="D19944">
        <v>-86.337699999999998</v>
      </c>
      <c r="E19944" s="1" t="s">
        <v>30</v>
      </c>
      <c r="F19944" t="s">
        <v>7241</v>
      </c>
      <c r="G19944">
        <v>0</v>
      </c>
      <c r="H19944">
        <v>0</v>
      </c>
      <c r="I19944">
        <v>0</v>
      </c>
    </row>
    <row r="19945" spans="1:9" hidden="1" x14ac:dyDescent="0.3">
      <c r="A19945" s="1" t="s">
        <v>159</v>
      </c>
      <c r="B19945" s="1" t="s">
        <v>443</v>
      </c>
      <c r="C19945">
        <v>41.622799999999998</v>
      </c>
      <c r="D19945">
        <v>-86.337699999999998</v>
      </c>
      <c r="E19945" s="1" t="s">
        <v>31</v>
      </c>
      <c r="F19945" t="s">
        <v>7475</v>
      </c>
      <c r="G19945">
        <v>0</v>
      </c>
      <c r="H19945">
        <v>0</v>
      </c>
      <c r="I19945">
        <v>0</v>
      </c>
    </row>
    <row r="19946" spans="1:9" hidden="1" x14ac:dyDescent="0.3">
      <c r="A19946" s="1" t="s">
        <v>159</v>
      </c>
      <c r="B19946" s="1" t="s">
        <v>443</v>
      </c>
      <c r="C19946">
        <v>41.622799999999998</v>
      </c>
      <c r="D19946">
        <v>-86.337699999999998</v>
      </c>
      <c r="E19946" s="1" t="s">
        <v>32</v>
      </c>
      <c r="F19946" t="s">
        <v>7709</v>
      </c>
      <c r="G19946">
        <v>0</v>
      </c>
      <c r="H19946">
        <v>0</v>
      </c>
      <c r="I19946">
        <v>0</v>
      </c>
    </row>
    <row r="19947" spans="1:9" hidden="1" x14ac:dyDescent="0.3">
      <c r="A19947" s="1" t="s">
        <v>159</v>
      </c>
      <c r="B19947" s="1" t="s">
        <v>443</v>
      </c>
      <c r="C19947">
        <v>41.622799999999998</v>
      </c>
      <c r="D19947">
        <v>-86.337699999999998</v>
      </c>
      <c r="E19947" s="1" t="s">
        <v>33</v>
      </c>
      <c r="F19947" t="s">
        <v>7943</v>
      </c>
      <c r="G19947">
        <v>0</v>
      </c>
      <c r="H19947">
        <v>0</v>
      </c>
      <c r="I19947">
        <v>0</v>
      </c>
    </row>
    <row r="19948" spans="1:9" hidden="1" x14ac:dyDescent="0.3">
      <c r="A19948" s="1" t="s">
        <v>159</v>
      </c>
      <c r="B19948" s="1" t="s">
        <v>443</v>
      </c>
      <c r="C19948">
        <v>41.622799999999998</v>
      </c>
      <c r="D19948">
        <v>-86.337699999999998</v>
      </c>
      <c r="E19948" s="1" t="s">
        <v>34</v>
      </c>
      <c r="F19948" t="s">
        <v>8175</v>
      </c>
      <c r="G19948">
        <v>0</v>
      </c>
      <c r="H19948">
        <v>0</v>
      </c>
      <c r="I19948">
        <v>0</v>
      </c>
    </row>
    <row r="19949" spans="1:9" hidden="1" x14ac:dyDescent="0.3">
      <c r="A19949" s="1" t="s">
        <v>159</v>
      </c>
      <c r="B19949" s="1" t="s">
        <v>443</v>
      </c>
      <c r="C19949">
        <v>41.622799999999998</v>
      </c>
      <c r="D19949">
        <v>-86.337699999999998</v>
      </c>
      <c r="E19949" s="1" t="s">
        <v>35</v>
      </c>
      <c r="F19949" t="s">
        <v>8407</v>
      </c>
      <c r="G19949">
        <v>0</v>
      </c>
      <c r="H19949">
        <v>0</v>
      </c>
      <c r="I19949">
        <v>0</v>
      </c>
    </row>
    <row r="19950" spans="1:9" hidden="1" x14ac:dyDescent="0.3">
      <c r="A19950" s="1" t="s">
        <v>159</v>
      </c>
      <c r="B19950" s="1" t="s">
        <v>443</v>
      </c>
      <c r="C19950">
        <v>41.622799999999998</v>
      </c>
      <c r="D19950">
        <v>-86.337699999999998</v>
      </c>
      <c r="E19950" s="1" t="s">
        <v>36</v>
      </c>
      <c r="F19950" t="s">
        <v>8639</v>
      </c>
      <c r="G19950">
        <v>0</v>
      </c>
      <c r="H19950">
        <v>0</v>
      </c>
      <c r="I19950">
        <v>0</v>
      </c>
    </row>
    <row r="19951" spans="1:9" hidden="1" x14ac:dyDescent="0.3">
      <c r="A19951" s="1" t="s">
        <v>159</v>
      </c>
      <c r="B19951" s="1" t="s">
        <v>443</v>
      </c>
      <c r="C19951">
        <v>41.622799999999998</v>
      </c>
      <c r="D19951">
        <v>-86.337699999999998</v>
      </c>
      <c r="E19951" s="1" t="s">
        <v>37</v>
      </c>
      <c r="F19951" t="s">
        <v>8870</v>
      </c>
      <c r="G19951">
        <v>0</v>
      </c>
      <c r="H19951">
        <v>0</v>
      </c>
      <c r="I19951">
        <v>0</v>
      </c>
    </row>
    <row r="19952" spans="1:9" hidden="1" x14ac:dyDescent="0.3">
      <c r="A19952" s="1" t="s">
        <v>159</v>
      </c>
      <c r="B19952" s="1" t="s">
        <v>443</v>
      </c>
      <c r="C19952">
        <v>41.622799999999998</v>
      </c>
      <c r="D19952">
        <v>-86.337699999999998</v>
      </c>
      <c r="E19952" s="1" t="s">
        <v>38</v>
      </c>
      <c r="F19952" t="s">
        <v>9101</v>
      </c>
      <c r="G19952">
        <v>0</v>
      </c>
      <c r="H19952">
        <v>0</v>
      </c>
      <c r="I19952">
        <v>0</v>
      </c>
    </row>
    <row r="19953" spans="1:9" hidden="1" x14ac:dyDescent="0.3">
      <c r="A19953" s="1" t="s">
        <v>159</v>
      </c>
      <c r="B19953" s="1" t="s">
        <v>443</v>
      </c>
      <c r="C19953">
        <v>41.622799999999998</v>
      </c>
      <c r="D19953">
        <v>-86.337699999999998</v>
      </c>
      <c r="E19953" s="1" t="s">
        <v>39</v>
      </c>
      <c r="F19953" t="s">
        <v>9332</v>
      </c>
      <c r="G19953">
        <v>0</v>
      </c>
      <c r="H19953">
        <v>0</v>
      </c>
      <c r="I19953">
        <v>0</v>
      </c>
    </row>
    <row r="19954" spans="1:9" hidden="1" x14ac:dyDescent="0.3">
      <c r="A19954" s="1" t="s">
        <v>159</v>
      </c>
      <c r="B19954" s="1" t="s">
        <v>443</v>
      </c>
      <c r="C19954">
        <v>41.622799999999998</v>
      </c>
      <c r="D19954">
        <v>-86.337699999999998</v>
      </c>
      <c r="E19954" s="1" t="s">
        <v>40</v>
      </c>
      <c r="F19954" t="s">
        <v>9563</v>
      </c>
      <c r="G19954">
        <v>0</v>
      </c>
      <c r="H19954">
        <v>0</v>
      </c>
      <c r="I19954">
        <v>0</v>
      </c>
    </row>
    <row r="19955" spans="1:9" hidden="1" x14ac:dyDescent="0.3">
      <c r="A19955" s="1" t="s">
        <v>159</v>
      </c>
      <c r="B19955" s="1" t="s">
        <v>443</v>
      </c>
      <c r="C19955">
        <v>41.622799999999998</v>
      </c>
      <c r="D19955">
        <v>-86.337699999999998</v>
      </c>
      <c r="E19955" s="1" t="s">
        <v>41</v>
      </c>
      <c r="F19955" t="s">
        <v>9794</v>
      </c>
      <c r="G19955">
        <v>0</v>
      </c>
      <c r="H19955">
        <v>0</v>
      </c>
      <c r="I19955">
        <v>0</v>
      </c>
    </row>
    <row r="19956" spans="1:9" hidden="1" x14ac:dyDescent="0.3">
      <c r="A19956" s="1" t="s">
        <v>159</v>
      </c>
      <c r="B19956" s="1" t="s">
        <v>443</v>
      </c>
      <c r="C19956">
        <v>41.622799999999998</v>
      </c>
      <c r="D19956">
        <v>-86.337699999999998</v>
      </c>
      <c r="E19956" s="1" t="s">
        <v>42</v>
      </c>
      <c r="F19956" t="s">
        <v>10023</v>
      </c>
      <c r="G19956">
        <v>0</v>
      </c>
      <c r="H19956">
        <v>0</v>
      </c>
      <c r="I19956">
        <v>0</v>
      </c>
    </row>
    <row r="19957" spans="1:9" hidden="1" x14ac:dyDescent="0.3">
      <c r="A19957" s="1" t="s">
        <v>159</v>
      </c>
      <c r="B19957" s="1" t="s">
        <v>443</v>
      </c>
      <c r="C19957">
        <v>41.622799999999998</v>
      </c>
      <c r="D19957">
        <v>-86.337699999999998</v>
      </c>
      <c r="E19957" s="1" t="s">
        <v>43</v>
      </c>
      <c r="F19957" t="s">
        <v>10251</v>
      </c>
      <c r="G19957">
        <v>0</v>
      </c>
      <c r="H19957">
        <v>0</v>
      </c>
      <c r="I19957">
        <v>0</v>
      </c>
    </row>
    <row r="19958" spans="1:9" hidden="1" x14ac:dyDescent="0.3">
      <c r="A19958" s="1" t="s">
        <v>159</v>
      </c>
      <c r="B19958" s="1" t="s">
        <v>443</v>
      </c>
      <c r="C19958">
        <v>41.622799999999998</v>
      </c>
      <c r="D19958">
        <v>-86.337699999999998</v>
      </c>
      <c r="E19958" s="1" t="s">
        <v>44</v>
      </c>
      <c r="F19958" t="s">
        <v>10472</v>
      </c>
      <c r="G19958">
        <v>0</v>
      </c>
      <c r="H19958">
        <v>0</v>
      </c>
      <c r="I19958">
        <v>0</v>
      </c>
    </row>
    <row r="19959" spans="1:9" hidden="1" x14ac:dyDescent="0.3">
      <c r="A19959" s="1" t="s">
        <v>159</v>
      </c>
      <c r="B19959" s="1" t="s">
        <v>443</v>
      </c>
      <c r="C19959">
        <v>41.622799999999998</v>
      </c>
      <c r="D19959">
        <v>-86.337699999999998</v>
      </c>
      <c r="E19959" s="1" t="s">
        <v>45</v>
      </c>
      <c r="F19959" t="s">
        <v>10688</v>
      </c>
      <c r="G19959">
        <v>0</v>
      </c>
      <c r="H19959">
        <v>0</v>
      </c>
      <c r="I19959">
        <v>0</v>
      </c>
    </row>
    <row r="19960" spans="1:9" hidden="1" x14ac:dyDescent="0.3">
      <c r="A19960" s="1" t="s">
        <v>159</v>
      </c>
      <c r="B19960" s="1" t="s">
        <v>443</v>
      </c>
      <c r="C19960">
        <v>41.622799999999998</v>
      </c>
      <c r="D19960">
        <v>-86.337699999999998</v>
      </c>
      <c r="E19960" s="1" t="s">
        <v>46</v>
      </c>
      <c r="F19960" t="s">
        <v>10903</v>
      </c>
      <c r="G19960">
        <v>0</v>
      </c>
      <c r="H19960">
        <v>0</v>
      </c>
      <c r="I19960">
        <v>0</v>
      </c>
    </row>
    <row r="19961" spans="1:9" hidden="1" x14ac:dyDescent="0.3">
      <c r="A19961" s="1" t="s">
        <v>159</v>
      </c>
      <c r="B19961" s="1" t="s">
        <v>443</v>
      </c>
      <c r="C19961">
        <v>41.622799999999998</v>
      </c>
      <c r="D19961">
        <v>-86.337699999999998</v>
      </c>
      <c r="E19961" s="1" t="s">
        <v>47</v>
      </c>
      <c r="F19961" t="s">
        <v>11109</v>
      </c>
      <c r="G19961">
        <v>0</v>
      </c>
      <c r="H19961">
        <v>0</v>
      </c>
      <c r="I19961">
        <v>0</v>
      </c>
    </row>
    <row r="19962" spans="1:9" hidden="1" x14ac:dyDescent="0.3">
      <c r="A19962" s="1" t="s">
        <v>159</v>
      </c>
      <c r="B19962" s="1" t="s">
        <v>443</v>
      </c>
      <c r="C19962">
        <v>41.622799999999998</v>
      </c>
      <c r="D19962">
        <v>-86.337699999999998</v>
      </c>
      <c r="E19962" s="1" t="s">
        <v>48</v>
      </c>
      <c r="F19962" t="s">
        <v>11898</v>
      </c>
      <c r="G19962">
        <v>0</v>
      </c>
      <c r="H19962">
        <v>0</v>
      </c>
      <c r="I19962">
        <v>0</v>
      </c>
    </row>
    <row r="19963" spans="1:9" hidden="1" x14ac:dyDescent="0.3">
      <c r="A19963" s="1" t="s">
        <v>159</v>
      </c>
      <c r="B19963" s="1" t="s">
        <v>443</v>
      </c>
      <c r="C19963">
        <v>41.622799999999998</v>
      </c>
      <c r="D19963">
        <v>-86.337699999999998</v>
      </c>
      <c r="E19963" s="1" t="s">
        <v>49</v>
      </c>
      <c r="F19963" t="s">
        <v>12070</v>
      </c>
      <c r="G19963">
        <v>0</v>
      </c>
      <c r="H19963">
        <v>0</v>
      </c>
      <c r="I19963">
        <v>0</v>
      </c>
    </row>
    <row r="19964" spans="1:9" hidden="1" x14ac:dyDescent="0.3">
      <c r="A19964" s="1" t="s">
        <v>159</v>
      </c>
      <c r="B19964" s="1" t="s">
        <v>443</v>
      </c>
      <c r="C19964">
        <v>41.622799999999998</v>
      </c>
      <c r="D19964">
        <v>-86.337699999999998</v>
      </c>
      <c r="E19964" s="1" t="s">
        <v>50</v>
      </c>
      <c r="F19964" t="s">
        <v>12219</v>
      </c>
      <c r="G19964">
        <v>0</v>
      </c>
      <c r="H19964">
        <v>0</v>
      </c>
      <c r="I19964">
        <v>0</v>
      </c>
    </row>
    <row r="19965" spans="1:9" hidden="1" x14ac:dyDescent="0.3">
      <c r="A19965" s="1" t="s">
        <v>159</v>
      </c>
      <c r="B19965" s="1" t="s">
        <v>443</v>
      </c>
      <c r="C19965">
        <v>41.622799999999998</v>
      </c>
      <c r="D19965">
        <v>-86.337699999999998</v>
      </c>
      <c r="E19965" s="1" t="s">
        <v>51</v>
      </c>
      <c r="F19965" t="s">
        <v>12358</v>
      </c>
      <c r="G19965">
        <v>0</v>
      </c>
      <c r="H19965">
        <v>0</v>
      </c>
      <c r="I19965">
        <v>0</v>
      </c>
    </row>
    <row r="19966" spans="1:9" hidden="1" x14ac:dyDescent="0.3">
      <c r="A19966" s="1" t="s">
        <v>159</v>
      </c>
      <c r="B19966" s="1" t="s">
        <v>443</v>
      </c>
      <c r="C19966">
        <v>41.622799999999998</v>
      </c>
      <c r="D19966">
        <v>-86.337699999999998</v>
      </c>
      <c r="E19966" s="1" t="s">
        <v>52</v>
      </c>
      <c r="F19966" t="s">
        <v>11313</v>
      </c>
      <c r="G19966">
        <v>0</v>
      </c>
      <c r="H19966">
        <v>0</v>
      </c>
      <c r="I19966">
        <v>0</v>
      </c>
    </row>
    <row r="19967" spans="1:9" hidden="1" x14ac:dyDescent="0.3">
      <c r="A19967" s="1" t="s">
        <v>159</v>
      </c>
      <c r="B19967" s="1" t="s">
        <v>443</v>
      </c>
      <c r="C19967">
        <v>41.622799999999998</v>
      </c>
      <c r="D19967">
        <v>-86.337699999999998</v>
      </c>
      <c r="E19967" s="1" t="s">
        <v>53</v>
      </c>
      <c r="F19967" t="s">
        <v>11511</v>
      </c>
      <c r="G19967">
        <v>0</v>
      </c>
      <c r="H19967">
        <v>0</v>
      </c>
      <c r="I19967">
        <v>0</v>
      </c>
    </row>
    <row r="19968" spans="1:9" hidden="1" x14ac:dyDescent="0.3">
      <c r="A19968" s="1" t="s">
        <v>159</v>
      </c>
      <c r="B19968" s="1" t="s">
        <v>443</v>
      </c>
      <c r="C19968">
        <v>41.622799999999998</v>
      </c>
      <c r="D19968">
        <v>-86.337699999999998</v>
      </c>
      <c r="E19968" s="1" t="s">
        <v>54</v>
      </c>
      <c r="F19968" t="s">
        <v>11706</v>
      </c>
      <c r="G19968">
        <v>0</v>
      </c>
      <c r="H19968">
        <v>0</v>
      </c>
      <c r="I19968">
        <v>0</v>
      </c>
    </row>
    <row r="19969" spans="1:9" hidden="1" x14ac:dyDescent="0.3">
      <c r="A19969" s="1" t="s">
        <v>159</v>
      </c>
      <c r="B19969" s="1" t="s">
        <v>443</v>
      </c>
      <c r="C19969">
        <v>41.622799999999998</v>
      </c>
      <c r="D19969">
        <v>-86.337699999999998</v>
      </c>
      <c r="E19969" s="1" t="s">
        <v>21548</v>
      </c>
      <c r="F19969" t="s">
        <v>21932</v>
      </c>
      <c r="G19969">
        <v>0</v>
      </c>
      <c r="H19969">
        <v>0</v>
      </c>
      <c r="I19969">
        <v>0</v>
      </c>
    </row>
    <row r="19970" spans="1:9" hidden="1" x14ac:dyDescent="0.3">
      <c r="A19970" s="1" t="s">
        <v>159</v>
      </c>
      <c r="B19970" s="1" t="s">
        <v>444</v>
      </c>
      <c r="C19970">
        <v>42.671199999999999</v>
      </c>
      <c r="D19970">
        <v>-97.872200000000007</v>
      </c>
      <c r="E19970" s="1" t="s">
        <v>4</v>
      </c>
      <c r="F19970" t="s">
        <v>1101</v>
      </c>
      <c r="G19970">
        <v>0</v>
      </c>
      <c r="H19970">
        <v>0</v>
      </c>
      <c r="I19970">
        <v>0</v>
      </c>
    </row>
    <row r="19971" spans="1:9" hidden="1" x14ac:dyDescent="0.3">
      <c r="A19971" s="1" t="s">
        <v>159</v>
      </c>
      <c r="B19971" s="1" t="s">
        <v>444</v>
      </c>
      <c r="C19971">
        <v>42.671199999999999</v>
      </c>
      <c r="D19971">
        <v>-97.872200000000007</v>
      </c>
      <c r="E19971" s="1" t="s">
        <v>5</v>
      </c>
      <c r="F19971" t="s">
        <v>1343</v>
      </c>
      <c r="G19971">
        <v>0</v>
      </c>
      <c r="H19971">
        <v>0</v>
      </c>
      <c r="I19971">
        <v>0</v>
      </c>
    </row>
    <row r="19972" spans="1:9" hidden="1" x14ac:dyDescent="0.3">
      <c r="A19972" s="1" t="s">
        <v>159</v>
      </c>
      <c r="B19972" s="1" t="s">
        <v>444</v>
      </c>
      <c r="C19972">
        <v>42.671199999999999</v>
      </c>
      <c r="D19972">
        <v>-97.872200000000007</v>
      </c>
      <c r="E19972" s="1" t="s">
        <v>6</v>
      </c>
      <c r="F19972" t="s">
        <v>1584</v>
      </c>
      <c r="G19972">
        <v>0</v>
      </c>
      <c r="H19972">
        <v>0</v>
      </c>
      <c r="I19972">
        <v>0</v>
      </c>
    </row>
    <row r="19973" spans="1:9" hidden="1" x14ac:dyDescent="0.3">
      <c r="A19973" s="1" t="s">
        <v>159</v>
      </c>
      <c r="B19973" s="1" t="s">
        <v>444</v>
      </c>
      <c r="C19973">
        <v>42.671199999999999</v>
      </c>
      <c r="D19973">
        <v>-97.872200000000007</v>
      </c>
      <c r="E19973" s="1" t="s">
        <v>7</v>
      </c>
      <c r="F19973" t="s">
        <v>1825</v>
      </c>
      <c r="G19973">
        <v>0</v>
      </c>
      <c r="H19973">
        <v>0</v>
      </c>
      <c r="I19973">
        <v>0</v>
      </c>
    </row>
    <row r="19974" spans="1:9" hidden="1" x14ac:dyDescent="0.3">
      <c r="A19974" s="1" t="s">
        <v>159</v>
      </c>
      <c r="B19974" s="1" t="s">
        <v>444</v>
      </c>
      <c r="C19974">
        <v>42.671199999999999</v>
      </c>
      <c r="D19974">
        <v>-97.872200000000007</v>
      </c>
      <c r="E19974" s="1" t="s">
        <v>8</v>
      </c>
      <c r="F19974" t="s">
        <v>2063</v>
      </c>
      <c r="G19974">
        <v>0</v>
      </c>
      <c r="H19974">
        <v>0</v>
      </c>
      <c r="I19974">
        <v>0</v>
      </c>
    </row>
    <row r="19975" spans="1:9" hidden="1" x14ac:dyDescent="0.3">
      <c r="A19975" s="1" t="s">
        <v>159</v>
      </c>
      <c r="B19975" s="1" t="s">
        <v>444</v>
      </c>
      <c r="C19975">
        <v>42.671199999999999</v>
      </c>
      <c r="D19975">
        <v>-97.872200000000007</v>
      </c>
      <c r="E19975" s="1" t="s">
        <v>9</v>
      </c>
      <c r="F19975" t="s">
        <v>2301</v>
      </c>
      <c r="G19975">
        <v>0</v>
      </c>
      <c r="H19975">
        <v>0</v>
      </c>
      <c r="I19975">
        <v>0</v>
      </c>
    </row>
    <row r="19976" spans="1:9" hidden="1" x14ac:dyDescent="0.3">
      <c r="A19976" s="1" t="s">
        <v>159</v>
      </c>
      <c r="B19976" s="1" t="s">
        <v>444</v>
      </c>
      <c r="C19976">
        <v>42.671199999999999</v>
      </c>
      <c r="D19976">
        <v>-97.872200000000007</v>
      </c>
      <c r="E19976" s="1" t="s">
        <v>10</v>
      </c>
      <c r="F19976" t="s">
        <v>2539</v>
      </c>
      <c r="G19976">
        <v>0</v>
      </c>
      <c r="H19976">
        <v>0</v>
      </c>
      <c r="I19976">
        <v>0</v>
      </c>
    </row>
    <row r="19977" spans="1:9" hidden="1" x14ac:dyDescent="0.3">
      <c r="A19977" s="1" t="s">
        <v>159</v>
      </c>
      <c r="B19977" s="1" t="s">
        <v>444</v>
      </c>
      <c r="C19977">
        <v>42.671199999999999</v>
      </c>
      <c r="D19977">
        <v>-97.872200000000007</v>
      </c>
      <c r="E19977" s="1" t="s">
        <v>11</v>
      </c>
      <c r="F19977" t="s">
        <v>2777</v>
      </c>
      <c r="G19977">
        <v>0</v>
      </c>
      <c r="H19977">
        <v>0</v>
      </c>
      <c r="I19977">
        <v>0</v>
      </c>
    </row>
    <row r="19978" spans="1:9" hidden="1" x14ac:dyDescent="0.3">
      <c r="A19978" s="1" t="s">
        <v>159</v>
      </c>
      <c r="B19978" s="1" t="s">
        <v>444</v>
      </c>
      <c r="C19978">
        <v>42.671199999999999</v>
      </c>
      <c r="D19978">
        <v>-97.872200000000007</v>
      </c>
      <c r="E19978" s="1" t="s">
        <v>12</v>
      </c>
      <c r="F19978" t="s">
        <v>3015</v>
      </c>
      <c r="G19978">
        <v>0</v>
      </c>
      <c r="H19978">
        <v>0</v>
      </c>
      <c r="I19978">
        <v>0</v>
      </c>
    </row>
    <row r="19979" spans="1:9" hidden="1" x14ac:dyDescent="0.3">
      <c r="A19979" s="1" t="s">
        <v>159</v>
      </c>
      <c r="B19979" s="1" t="s">
        <v>444</v>
      </c>
      <c r="C19979">
        <v>42.671199999999999</v>
      </c>
      <c r="D19979">
        <v>-97.872200000000007</v>
      </c>
      <c r="E19979" s="1" t="s">
        <v>13</v>
      </c>
      <c r="F19979" t="s">
        <v>3252</v>
      </c>
      <c r="G19979">
        <v>0</v>
      </c>
      <c r="H19979">
        <v>0</v>
      </c>
      <c r="I19979">
        <v>0</v>
      </c>
    </row>
    <row r="19980" spans="1:9" hidden="1" x14ac:dyDescent="0.3">
      <c r="A19980" s="1" t="s">
        <v>159</v>
      </c>
      <c r="B19980" s="1" t="s">
        <v>444</v>
      </c>
      <c r="C19980">
        <v>42.671199999999999</v>
      </c>
      <c r="D19980">
        <v>-97.872200000000007</v>
      </c>
      <c r="E19980" s="1" t="s">
        <v>14</v>
      </c>
      <c r="F19980" t="s">
        <v>3488</v>
      </c>
      <c r="G19980">
        <v>0</v>
      </c>
      <c r="H19980">
        <v>0</v>
      </c>
      <c r="I19980">
        <v>0</v>
      </c>
    </row>
    <row r="19981" spans="1:9" hidden="1" x14ac:dyDescent="0.3">
      <c r="A19981" s="1" t="s">
        <v>159</v>
      </c>
      <c r="B19981" s="1" t="s">
        <v>444</v>
      </c>
      <c r="C19981">
        <v>42.671199999999999</v>
      </c>
      <c r="D19981">
        <v>-97.872200000000007</v>
      </c>
      <c r="E19981" s="1" t="s">
        <v>15</v>
      </c>
      <c r="F19981" t="s">
        <v>3724</v>
      </c>
      <c r="G19981">
        <v>0</v>
      </c>
      <c r="H19981">
        <v>0</v>
      </c>
      <c r="I19981">
        <v>0</v>
      </c>
    </row>
    <row r="19982" spans="1:9" hidden="1" x14ac:dyDescent="0.3">
      <c r="A19982" s="1" t="s">
        <v>159</v>
      </c>
      <c r="B19982" s="1" t="s">
        <v>444</v>
      </c>
      <c r="C19982">
        <v>42.671199999999999</v>
      </c>
      <c r="D19982">
        <v>-97.872200000000007</v>
      </c>
      <c r="E19982" s="1" t="s">
        <v>16</v>
      </c>
      <c r="F19982" t="s">
        <v>3959</v>
      </c>
      <c r="G19982">
        <v>0</v>
      </c>
      <c r="H19982">
        <v>0</v>
      </c>
      <c r="I19982">
        <v>0</v>
      </c>
    </row>
    <row r="19983" spans="1:9" hidden="1" x14ac:dyDescent="0.3">
      <c r="A19983" s="1" t="s">
        <v>159</v>
      </c>
      <c r="B19983" s="1" t="s">
        <v>444</v>
      </c>
      <c r="C19983">
        <v>42.671199999999999</v>
      </c>
      <c r="D19983">
        <v>-97.872200000000007</v>
      </c>
      <c r="E19983" s="1" t="s">
        <v>17</v>
      </c>
      <c r="F19983" t="s">
        <v>4194</v>
      </c>
      <c r="G19983">
        <v>0</v>
      </c>
      <c r="H19983">
        <v>0</v>
      </c>
      <c r="I19983">
        <v>0</v>
      </c>
    </row>
    <row r="19984" spans="1:9" hidden="1" x14ac:dyDescent="0.3">
      <c r="A19984" s="1" t="s">
        <v>159</v>
      </c>
      <c r="B19984" s="1" t="s">
        <v>444</v>
      </c>
      <c r="C19984">
        <v>42.671199999999999</v>
      </c>
      <c r="D19984">
        <v>-97.872200000000007</v>
      </c>
      <c r="E19984" s="1" t="s">
        <v>18</v>
      </c>
      <c r="F19984" t="s">
        <v>4429</v>
      </c>
      <c r="G19984">
        <v>0</v>
      </c>
      <c r="H19984">
        <v>0</v>
      </c>
      <c r="I19984">
        <v>0</v>
      </c>
    </row>
    <row r="19985" spans="1:9" hidden="1" x14ac:dyDescent="0.3">
      <c r="A19985" s="1" t="s">
        <v>159</v>
      </c>
      <c r="B19985" s="1" t="s">
        <v>444</v>
      </c>
      <c r="C19985">
        <v>42.671199999999999</v>
      </c>
      <c r="D19985">
        <v>-97.872200000000007</v>
      </c>
      <c r="E19985" s="1" t="s">
        <v>19</v>
      </c>
      <c r="F19985" t="s">
        <v>4664</v>
      </c>
      <c r="G19985">
        <v>0</v>
      </c>
      <c r="H19985">
        <v>0</v>
      </c>
      <c r="I19985">
        <v>0</v>
      </c>
    </row>
    <row r="19986" spans="1:9" hidden="1" x14ac:dyDescent="0.3">
      <c r="A19986" s="1" t="s">
        <v>159</v>
      </c>
      <c r="B19986" s="1" t="s">
        <v>444</v>
      </c>
      <c r="C19986">
        <v>42.671199999999999</v>
      </c>
      <c r="D19986">
        <v>-97.872200000000007</v>
      </c>
      <c r="E19986" s="1" t="s">
        <v>20</v>
      </c>
      <c r="F19986" t="s">
        <v>4899</v>
      </c>
      <c r="G19986">
        <v>0</v>
      </c>
      <c r="H19986">
        <v>0</v>
      </c>
      <c r="I19986">
        <v>0</v>
      </c>
    </row>
    <row r="19987" spans="1:9" hidden="1" x14ac:dyDescent="0.3">
      <c r="A19987" s="1" t="s">
        <v>159</v>
      </c>
      <c r="B19987" s="1" t="s">
        <v>444</v>
      </c>
      <c r="C19987">
        <v>42.671199999999999</v>
      </c>
      <c r="D19987">
        <v>-97.872200000000007</v>
      </c>
      <c r="E19987" s="1" t="s">
        <v>21</v>
      </c>
      <c r="F19987" t="s">
        <v>5134</v>
      </c>
      <c r="G19987">
        <v>0</v>
      </c>
      <c r="H19987">
        <v>0</v>
      </c>
      <c r="I19987">
        <v>0</v>
      </c>
    </row>
    <row r="19988" spans="1:9" hidden="1" x14ac:dyDescent="0.3">
      <c r="A19988" s="1" t="s">
        <v>159</v>
      </c>
      <c r="B19988" s="1" t="s">
        <v>444</v>
      </c>
      <c r="C19988">
        <v>42.671199999999999</v>
      </c>
      <c r="D19988">
        <v>-97.872200000000007</v>
      </c>
      <c r="E19988" s="1" t="s">
        <v>22</v>
      </c>
      <c r="F19988" t="s">
        <v>5369</v>
      </c>
      <c r="G19988">
        <v>0</v>
      </c>
      <c r="H19988">
        <v>0</v>
      </c>
      <c r="I19988">
        <v>0</v>
      </c>
    </row>
    <row r="19989" spans="1:9" hidden="1" x14ac:dyDescent="0.3">
      <c r="A19989" s="1" t="s">
        <v>159</v>
      </c>
      <c r="B19989" s="1" t="s">
        <v>444</v>
      </c>
      <c r="C19989">
        <v>42.671199999999999</v>
      </c>
      <c r="D19989">
        <v>-97.872200000000007</v>
      </c>
      <c r="E19989" s="1" t="s">
        <v>23</v>
      </c>
      <c r="F19989" t="s">
        <v>5604</v>
      </c>
      <c r="G19989">
        <v>0</v>
      </c>
      <c r="H19989">
        <v>0</v>
      </c>
      <c r="I19989">
        <v>0</v>
      </c>
    </row>
    <row r="19990" spans="1:9" hidden="1" x14ac:dyDescent="0.3">
      <c r="A19990" s="1" t="s">
        <v>159</v>
      </c>
      <c r="B19990" s="1" t="s">
        <v>444</v>
      </c>
      <c r="C19990">
        <v>42.671199999999999</v>
      </c>
      <c r="D19990">
        <v>-97.872200000000007</v>
      </c>
      <c r="E19990" s="1" t="s">
        <v>24</v>
      </c>
      <c r="F19990" t="s">
        <v>5838</v>
      </c>
      <c r="G19990">
        <v>0</v>
      </c>
      <c r="H19990">
        <v>0</v>
      </c>
      <c r="I19990">
        <v>0</v>
      </c>
    </row>
    <row r="19991" spans="1:9" hidden="1" x14ac:dyDescent="0.3">
      <c r="A19991" s="1" t="s">
        <v>159</v>
      </c>
      <c r="B19991" s="1" t="s">
        <v>444</v>
      </c>
      <c r="C19991">
        <v>42.671199999999999</v>
      </c>
      <c r="D19991">
        <v>-97.872200000000007</v>
      </c>
      <c r="E19991" s="1" t="s">
        <v>25</v>
      </c>
      <c r="F19991" t="s">
        <v>6072</v>
      </c>
      <c r="G19991">
        <v>0</v>
      </c>
      <c r="H19991">
        <v>0</v>
      </c>
      <c r="I19991">
        <v>0</v>
      </c>
    </row>
    <row r="19992" spans="1:9" hidden="1" x14ac:dyDescent="0.3">
      <c r="A19992" s="1" t="s">
        <v>159</v>
      </c>
      <c r="B19992" s="1" t="s">
        <v>444</v>
      </c>
      <c r="C19992">
        <v>42.671199999999999</v>
      </c>
      <c r="D19992">
        <v>-97.872200000000007</v>
      </c>
      <c r="E19992" s="1" t="s">
        <v>26</v>
      </c>
      <c r="F19992" t="s">
        <v>6306</v>
      </c>
      <c r="G19992">
        <v>0</v>
      </c>
      <c r="H19992">
        <v>0</v>
      </c>
      <c r="I19992">
        <v>0</v>
      </c>
    </row>
    <row r="19993" spans="1:9" hidden="1" x14ac:dyDescent="0.3">
      <c r="A19993" s="1" t="s">
        <v>159</v>
      </c>
      <c r="B19993" s="1" t="s">
        <v>444</v>
      </c>
      <c r="C19993">
        <v>42.671199999999999</v>
      </c>
      <c r="D19993">
        <v>-97.872200000000007</v>
      </c>
      <c r="E19993" s="1" t="s">
        <v>27</v>
      </c>
      <c r="F19993" t="s">
        <v>6540</v>
      </c>
      <c r="G19993">
        <v>0</v>
      </c>
      <c r="H19993">
        <v>0</v>
      </c>
      <c r="I19993">
        <v>0</v>
      </c>
    </row>
    <row r="19994" spans="1:9" hidden="1" x14ac:dyDescent="0.3">
      <c r="A19994" s="1" t="s">
        <v>159</v>
      </c>
      <c r="B19994" s="1" t="s">
        <v>444</v>
      </c>
      <c r="C19994">
        <v>42.671199999999999</v>
      </c>
      <c r="D19994">
        <v>-97.872200000000007</v>
      </c>
      <c r="E19994" s="1" t="s">
        <v>28</v>
      </c>
      <c r="F19994" t="s">
        <v>6774</v>
      </c>
      <c r="G19994">
        <v>0</v>
      </c>
      <c r="H19994">
        <v>0</v>
      </c>
      <c r="I19994">
        <v>0</v>
      </c>
    </row>
    <row r="19995" spans="1:9" hidden="1" x14ac:dyDescent="0.3">
      <c r="A19995" s="1" t="s">
        <v>159</v>
      </c>
      <c r="B19995" s="1" t="s">
        <v>444</v>
      </c>
      <c r="C19995">
        <v>42.671199999999999</v>
      </c>
      <c r="D19995">
        <v>-97.872200000000007</v>
      </c>
      <c r="E19995" s="1" t="s">
        <v>29</v>
      </c>
      <c r="F19995" t="s">
        <v>7008</v>
      </c>
      <c r="G19995">
        <v>0</v>
      </c>
      <c r="H19995">
        <v>0</v>
      </c>
      <c r="I19995">
        <v>0</v>
      </c>
    </row>
    <row r="19996" spans="1:9" hidden="1" x14ac:dyDescent="0.3">
      <c r="A19996" s="1" t="s">
        <v>159</v>
      </c>
      <c r="B19996" s="1" t="s">
        <v>444</v>
      </c>
      <c r="C19996">
        <v>42.671199999999999</v>
      </c>
      <c r="D19996">
        <v>-97.872200000000007</v>
      </c>
      <c r="E19996" s="1" t="s">
        <v>30</v>
      </c>
      <c r="F19996" t="s">
        <v>7242</v>
      </c>
      <c r="G19996">
        <v>0</v>
      </c>
      <c r="H19996">
        <v>0</v>
      </c>
      <c r="I19996">
        <v>0</v>
      </c>
    </row>
    <row r="19997" spans="1:9" hidden="1" x14ac:dyDescent="0.3">
      <c r="A19997" s="1" t="s">
        <v>159</v>
      </c>
      <c r="B19997" s="1" t="s">
        <v>444</v>
      </c>
      <c r="C19997">
        <v>42.671199999999999</v>
      </c>
      <c r="D19997">
        <v>-97.872200000000007</v>
      </c>
      <c r="E19997" s="1" t="s">
        <v>31</v>
      </c>
      <c r="F19997" t="s">
        <v>7476</v>
      </c>
      <c r="G19997">
        <v>0</v>
      </c>
      <c r="H19997">
        <v>0</v>
      </c>
      <c r="I19997">
        <v>0</v>
      </c>
    </row>
    <row r="19998" spans="1:9" hidden="1" x14ac:dyDescent="0.3">
      <c r="A19998" s="1" t="s">
        <v>159</v>
      </c>
      <c r="B19998" s="1" t="s">
        <v>444</v>
      </c>
      <c r="C19998">
        <v>42.671199999999999</v>
      </c>
      <c r="D19998">
        <v>-97.872200000000007</v>
      </c>
      <c r="E19998" s="1" t="s">
        <v>32</v>
      </c>
      <c r="F19998" t="s">
        <v>7710</v>
      </c>
      <c r="G19998">
        <v>0</v>
      </c>
      <c r="H19998">
        <v>0</v>
      </c>
      <c r="I19998">
        <v>0</v>
      </c>
    </row>
    <row r="19999" spans="1:9" hidden="1" x14ac:dyDescent="0.3">
      <c r="A19999" s="1" t="s">
        <v>159</v>
      </c>
      <c r="B19999" s="1" t="s">
        <v>444</v>
      </c>
      <c r="C19999">
        <v>42.671199999999999</v>
      </c>
      <c r="D19999">
        <v>-97.872200000000007</v>
      </c>
      <c r="E19999" s="1" t="s">
        <v>33</v>
      </c>
      <c r="F19999" t="s">
        <v>7944</v>
      </c>
      <c r="G19999">
        <v>0</v>
      </c>
      <c r="H19999">
        <v>0</v>
      </c>
      <c r="I19999">
        <v>0</v>
      </c>
    </row>
    <row r="20000" spans="1:9" hidden="1" x14ac:dyDescent="0.3">
      <c r="A20000" s="1" t="s">
        <v>159</v>
      </c>
      <c r="B20000" s="1" t="s">
        <v>444</v>
      </c>
      <c r="C20000">
        <v>42.671199999999999</v>
      </c>
      <c r="D20000">
        <v>-97.872200000000007</v>
      </c>
      <c r="E20000" s="1" t="s">
        <v>34</v>
      </c>
      <c r="F20000" t="s">
        <v>8176</v>
      </c>
      <c r="G20000">
        <v>0</v>
      </c>
      <c r="H20000">
        <v>0</v>
      </c>
      <c r="I20000">
        <v>0</v>
      </c>
    </row>
    <row r="20001" spans="1:9" hidden="1" x14ac:dyDescent="0.3">
      <c r="A20001" s="1" t="s">
        <v>159</v>
      </c>
      <c r="B20001" s="1" t="s">
        <v>444</v>
      </c>
      <c r="C20001">
        <v>42.671199999999999</v>
      </c>
      <c r="D20001">
        <v>-97.872200000000007</v>
      </c>
      <c r="E20001" s="1" t="s">
        <v>35</v>
      </c>
      <c r="F20001" t="s">
        <v>8408</v>
      </c>
      <c r="G20001">
        <v>0</v>
      </c>
      <c r="H20001">
        <v>0</v>
      </c>
      <c r="I20001">
        <v>0</v>
      </c>
    </row>
    <row r="20002" spans="1:9" hidden="1" x14ac:dyDescent="0.3">
      <c r="A20002" s="1" t="s">
        <v>159</v>
      </c>
      <c r="B20002" s="1" t="s">
        <v>444</v>
      </c>
      <c r="C20002">
        <v>42.671199999999999</v>
      </c>
      <c r="D20002">
        <v>-97.872200000000007</v>
      </c>
      <c r="E20002" s="1" t="s">
        <v>36</v>
      </c>
      <c r="F20002" t="s">
        <v>8640</v>
      </c>
      <c r="G20002">
        <v>0</v>
      </c>
      <c r="H20002">
        <v>0</v>
      </c>
      <c r="I20002">
        <v>0</v>
      </c>
    </row>
    <row r="20003" spans="1:9" hidden="1" x14ac:dyDescent="0.3">
      <c r="A20003" s="1" t="s">
        <v>159</v>
      </c>
      <c r="B20003" s="1" t="s">
        <v>444</v>
      </c>
      <c r="C20003">
        <v>42.671199999999999</v>
      </c>
      <c r="D20003">
        <v>-97.872200000000007</v>
      </c>
      <c r="E20003" s="1" t="s">
        <v>37</v>
      </c>
      <c r="F20003" t="s">
        <v>8871</v>
      </c>
      <c r="G20003">
        <v>0</v>
      </c>
      <c r="H20003">
        <v>0</v>
      </c>
      <c r="I20003">
        <v>0</v>
      </c>
    </row>
    <row r="20004" spans="1:9" hidden="1" x14ac:dyDescent="0.3">
      <c r="A20004" s="1" t="s">
        <v>159</v>
      </c>
      <c r="B20004" s="1" t="s">
        <v>444</v>
      </c>
      <c r="C20004">
        <v>42.671199999999999</v>
      </c>
      <c r="D20004">
        <v>-97.872200000000007</v>
      </c>
      <c r="E20004" s="1" t="s">
        <v>38</v>
      </c>
      <c r="F20004" t="s">
        <v>9102</v>
      </c>
      <c r="G20004">
        <v>0</v>
      </c>
      <c r="H20004">
        <v>0</v>
      </c>
      <c r="I20004">
        <v>0</v>
      </c>
    </row>
    <row r="20005" spans="1:9" hidden="1" x14ac:dyDescent="0.3">
      <c r="A20005" s="1" t="s">
        <v>159</v>
      </c>
      <c r="B20005" s="1" t="s">
        <v>444</v>
      </c>
      <c r="C20005">
        <v>42.671199999999999</v>
      </c>
      <c r="D20005">
        <v>-97.872200000000007</v>
      </c>
      <c r="E20005" s="1" t="s">
        <v>39</v>
      </c>
      <c r="F20005" t="s">
        <v>9333</v>
      </c>
      <c r="G20005">
        <v>0</v>
      </c>
      <c r="H20005">
        <v>0</v>
      </c>
      <c r="I20005">
        <v>0</v>
      </c>
    </row>
    <row r="20006" spans="1:9" hidden="1" x14ac:dyDescent="0.3">
      <c r="A20006" s="1" t="s">
        <v>159</v>
      </c>
      <c r="B20006" s="1" t="s">
        <v>444</v>
      </c>
      <c r="C20006">
        <v>42.671199999999999</v>
      </c>
      <c r="D20006">
        <v>-97.872200000000007</v>
      </c>
      <c r="E20006" s="1" t="s">
        <v>40</v>
      </c>
      <c r="F20006" t="s">
        <v>9564</v>
      </c>
      <c r="G20006">
        <v>0</v>
      </c>
      <c r="H20006">
        <v>0</v>
      </c>
      <c r="I20006">
        <v>0</v>
      </c>
    </row>
    <row r="20007" spans="1:9" hidden="1" x14ac:dyDescent="0.3">
      <c r="A20007" s="1" t="s">
        <v>159</v>
      </c>
      <c r="B20007" s="1" t="s">
        <v>444</v>
      </c>
      <c r="C20007">
        <v>42.671199999999999</v>
      </c>
      <c r="D20007">
        <v>-97.872200000000007</v>
      </c>
      <c r="E20007" s="1" t="s">
        <v>41</v>
      </c>
      <c r="F20007" t="s">
        <v>9795</v>
      </c>
      <c r="G20007">
        <v>0</v>
      </c>
      <c r="H20007">
        <v>0</v>
      </c>
      <c r="I20007">
        <v>0</v>
      </c>
    </row>
    <row r="20008" spans="1:9" hidden="1" x14ac:dyDescent="0.3">
      <c r="A20008" s="1" t="s">
        <v>159</v>
      </c>
      <c r="B20008" s="1" t="s">
        <v>444</v>
      </c>
      <c r="C20008">
        <v>42.671199999999999</v>
      </c>
      <c r="D20008">
        <v>-97.872200000000007</v>
      </c>
      <c r="E20008" s="1" t="s">
        <v>42</v>
      </c>
      <c r="F20008" t="s">
        <v>10024</v>
      </c>
      <c r="G20008">
        <v>0</v>
      </c>
      <c r="H20008">
        <v>0</v>
      </c>
      <c r="I20008">
        <v>0</v>
      </c>
    </row>
    <row r="20009" spans="1:9" hidden="1" x14ac:dyDescent="0.3">
      <c r="A20009" s="1" t="s">
        <v>159</v>
      </c>
      <c r="B20009" s="1" t="s">
        <v>444</v>
      </c>
      <c r="C20009">
        <v>42.671199999999999</v>
      </c>
      <c r="D20009">
        <v>-97.872200000000007</v>
      </c>
      <c r="E20009" s="1" t="s">
        <v>43</v>
      </c>
      <c r="F20009" t="s">
        <v>10252</v>
      </c>
      <c r="G20009">
        <v>0</v>
      </c>
      <c r="H20009">
        <v>0</v>
      </c>
      <c r="I20009">
        <v>0</v>
      </c>
    </row>
    <row r="20010" spans="1:9" hidden="1" x14ac:dyDescent="0.3">
      <c r="A20010" s="1" t="s">
        <v>159</v>
      </c>
      <c r="B20010" s="1" t="s">
        <v>444</v>
      </c>
      <c r="C20010">
        <v>42.671199999999999</v>
      </c>
      <c r="D20010">
        <v>-97.872200000000007</v>
      </c>
      <c r="E20010" s="1" t="s">
        <v>44</v>
      </c>
      <c r="F20010" t="s">
        <v>10473</v>
      </c>
      <c r="G20010">
        <v>0</v>
      </c>
      <c r="H20010">
        <v>0</v>
      </c>
      <c r="I20010">
        <v>0</v>
      </c>
    </row>
    <row r="20011" spans="1:9" hidden="1" x14ac:dyDescent="0.3">
      <c r="A20011" s="1" t="s">
        <v>159</v>
      </c>
      <c r="B20011" s="1" t="s">
        <v>444</v>
      </c>
      <c r="C20011">
        <v>42.671199999999999</v>
      </c>
      <c r="D20011">
        <v>-97.872200000000007</v>
      </c>
      <c r="E20011" s="1" t="s">
        <v>45</v>
      </c>
      <c r="F20011" t="s">
        <v>10689</v>
      </c>
      <c r="G20011">
        <v>0</v>
      </c>
      <c r="H20011">
        <v>0</v>
      </c>
      <c r="I20011">
        <v>0</v>
      </c>
    </row>
    <row r="20012" spans="1:9" hidden="1" x14ac:dyDescent="0.3">
      <c r="A20012" s="1" t="s">
        <v>159</v>
      </c>
      <c r="B20012" s="1" t="s">
        <v>444</v>
      </c>
      <c r="C20012">
        <v>42.671199999999999</v>
      </c>
      <c r="D20012">
        <v>-97.872200000000007</v>
      </c>
      <c r="E20012" s="1" t="s">
        <v>46</v>
      </c>
      <c r="F20012" t="s">
        <v>10904</v>
      </c>
      <c r="G20012">
        <v>0</v>
      </c>
      <c r="H20012">
        <v>0</v>
      </c>
      <c r="I20012">
        <v>0</v>
      </c>
    </row>
    <row r="20013" spans="1:9" hidden="1" x14ac:dyDescent="0.3">
      <c r="A20013" s="1" t="s">
        <v>159</v>
      </c>
      <c r="B20013" s="1" t="s">
        <v>444</v>
      </c>
      <c r="C20013">
        <v>42.671199999999999</v>
      </c>
      <c r="D20013">
        <v>-97.872200000000007</v>
      </c>
      <c r="E20013" s="1" t="s">
        <v>47</v>
      </c>
      <c r="F20013" t="s">
        <v>11110</v>
      </c>
      <c r="G20013">
        <v>0</v>
      </c>
      <c r="H20013">
        <v>0</v>
      </c>
      <c r="I20013">
        <v>0</v>
      </c>
    </row>
    <row r="20014" spans="1:9" hidden="1" x14ac:dyDescent="0.3">
      <c r="A20014" s="1" t="s">
        <v>159</v>
      </c>
      <c r="B20014" s="1" t="s">
        <v>444</v>
      </c>
      <c r="C20014">
        <v>42.671199999999999</v>
      </c>
      <c r="D20014">
        <v>-97.872200000000007</v>
      </c>
      <c r="E20014" s="1" t="s">
        <v>48</v>
      </c>
      <c r="F20014" t="s">
        <v>11899</v>
      </c>
      <c r="G20014">
        <v>0</v>
      </c>
      <c r="H20014">
        <v>0</v>
      </c>
      <c r="I20014">
        <v>0</v>
      </c>
    </row>
    <row r="20015" spans="1:9" hidden="1" x14ac:dyDescent="0.3">
      <c r="A20015" s="1" t="s">
        <v>159</v>
      </c>
      <c r="B20015" s="1" t="s">
        <v>444</v>
      </c>
      <c r="C20015">
        <v>42.671199999999999</v>
      </c>
      <c r="D20015">
        <v>-97.872200000000007</v>
      </c>
      <c r="E20015" s="1" t="s">
        <v>49</v>
      </c>
      <c r="F20015" t="s">
        <v>12071</v>
      </c>
      <c r="G20015">
        <v>0</v>
      </c>
      <c r="H20015">
        <v>0</v>
      </c>
      <c r="I20015">
        <v>0</v>
      </c>
    </row>
    <row r="20016" spans="1:9" hidden="1" x14ac:dyDescent="0.3">
      <c r="A20016" s="1" t="s">
        <v>159</v>
      </c>
      <c r="B20016" s="1" t="s">
        <v>444</v>
      </c>
      <c r="C20016">
        <v>42.671199999999999</v>
      </c>
      <c r="D20016">
        <v>-97.872200000000007</v>
      </c>
      <c r="E20016" s="1" t="s">
        <v>50</v>
      </c>
      <c r="F20016" t="s">
        <v>12220</v>
      </c>
      <c r="G20016">
        <v>0</v>
      </c>
      <c r="H20016">
        <v>0</v>
      </c>
      <c r="I20016">
        <v>0</v>
      </c>
    </row>
    <row r="20017" spans="1:9" hidden="1" x14ac:dyDescent="0.3">
      <c r="A20017" s="1" t="s">
        <v>159</v>
      </c>
      <c r="B20017" s="1" t="s">
        <v>444</v>
      </c>
      <c r="C20017">
        <v>42.671199999999999</v>
      </c>
      <c r="D20017">
        <v>-97.872200000000007</v>
      </c>
      <c r="E20017" s="1" t="s">
        <v>51</v>
      </c>
      <c r="F20017" t="s">
        <v>12359</v>
      </c>
      <c r="G20017">
        <v>0</v>
      </c>
      <c r="H20017">
        <v>0</v>
      </c>
      <c r="I20017">
        <v>0</v>
      </c>
    </row>
    <row r="20018" spans="1:9" hidden="1" x14ac:dyDescent="0.3">
      <c r="A20018" s="1" t="s">
        <v>159</v>
      </c>
      <c r="B20018" s="1" t="s">
        <v>444</v>
      </c>
      <c r="C20018">
        <v>42.671199999999999</v>
      </c>
      <c r="D20018">
        <v>-97.872200000000007</v>
      </c>
      <c r="E20018" s="1" t="s">
        <v>52</v>
      </c>
      <c r="F20018" t="s">
        <v>11314</v>
      </c>
      <c r="G20018">
        <v>0</v>
      </c>
      <c r="H20018">
        <v>0</v>
      </c>
      <c r="I20018">
        <v>0</v>
      </c>
    </row>
    <row r="20019" spans="1:9" hidden="1" x14ac:dyDescent="0.3">
      <c r="A20019" s="1" t="s">
        <v>159</v>
      </c>
      <c r="B20019" s="1" t="s">
        <v>444</v>
      </c>
      <c r="C20019">
        <v>42.671199999999999</v>
      </c>
      <c r="D20019">
        <v>-97.872200000000007</v>
      </c>
      <c r="E20019" s="1" t="s">
        <v>53</v>
      </c>
      <c r="F20019" t="s">
        <v>11512</v>
      </c>
      <c r="G20019">
        <v>0</v>
      </c>
      <c r="H20019">
        <v>0</v>
      </c>
      <c r="I20019">
        <v>0</v>
      </c>
    </row>
    <row r="20020" spans="1:9" hidden="1" x14ac:dyDescent="0.3">
      <c r="A20020" s="1" t="s">
        <v>159</v>
      </c>
      <c r="B20020" s="1" t="s">
        <v>444</v>
      </c>
      <c r="C20020">
        <v>42.671199999999999</v>
      </c>
      <c r="D20020">
        <v>-97.872200000000007</v>
      </c>
      <c r="E20020" s="1" t="s">
        <v>54</v>
      </c>
      <c r="F20020" t="s">
        <v>11707</v>
      </c>
      <c r="G20020">
        <v>0</v>
      </c>
      <c r="H20020">
        <v>0</v>
      </c>
      <c r="I20020">
        <v>0</v>
      </c>
    </row>
    <row r="20021" spans="1:9" hidden="1" x14ac:dyDescent="0.3">
      <c r="A20021" s="1" t="s">
        <v>159</v>
      </c>
      <c r="B20021" s="1" t="s">
        <v>444</v>
      </c>
      <c r="C20021">
        <v>42.671199999999999</v>
      </c>
      <c r="D20021">
        <v>-97.872200000000007</v>
      </c>
      <c r="E20021" s="1" t="s">
        <v>21548</v>
      </c>
      <c r="F20021" t="s">
        <v>21933</v>
      </c>
      <c r="G20021">
        <v>0</v>
      </c>
      <c r="H20021">
        <v>0</v>
      </c>
      <c r="I20021">
        <v>0</v>
      </c>
    </row>
    <row r="20022" spans="1:9" hidden="1" x14ac:dyDescent="0.3">
      <c r="A20022" s="1" t="s">
        <v>159</v>
      </c>
      <c r="B20022" s="1" t="s">
        <v>445</v>
      </c>
      <c r="C20022">
        <v>40.868499999999997</v>
      </c>
      <c r="D20022">
        <v>-81.251900000000006</v>
      </c>
      <c r="E20022" s="1" t="s">
        <v>4</v>
      </c>
      <c r="F20022" t="s">
        <v>1102</v>
      </c>
      <c r="G20022">
        <v>0</v>
      </c>
      <c r="H20022">
        <v>0</v>
      </c>
      <c r="I20022">
        <v>0</v>
      </c>
    </row>
    <row r="20023" spans="1:9" hidden="1" x14ac:dyDescent="0.3">
      <c r="A20023" s="1" t="s">
        <v>159</v>
      </c>
      <c r="B20023" s="1" t="s">
        <v>445</v>
      </c>
      <c r="C20023">
        <v>40.868499999999997</v>
      </c>
      <c r="D20023">
        <v>-81.251900000000006</v>
      </c>
      <c r="E20023" s="1" t="s">
        <v>5</v>
      </c>
      <c r="F20023" t="s">
        <v>1344</v>
      </c>
      <c r="G20023">
        <v>0</v>
      </c>
      <c r="H20023">
        <v>0</v>
      </c>
      <c r="I20023">
        <v>0</v>
      </c>
    </row>
    <row r="20024" spans="1:9" hidden="1" x14ac:dyDescent="0.3">
      <c r="A20024" s="1" t="s">
        <v>159</v>
      </c>
      <c r="B20024" s="1" t="s">
        <v>445</v>
      </c>
      <c r="C20024">
        <v>40.868499999999997</v>
      </c>
      <c r="D20024">
        <v>-81.251900000000006</v>
      </c>
      <c r="E20024" s="1" t="s">
        <v>6</v>
      </c>
      <c r="F20024" t="s">
        <v>1585</v>
      </c>
      <c r="G20024">
        <v>0</v>
      </c>
      <c r="H20024">
        <v>0</v>
      </c>
      <c r="I20024">
        <v>0</v>
      </c>
    </row>
    <row r="20025" spans="1:9" hidden="1" x14ac:dyDescent="0.3">
      <c r="A20025" s="1" t="s">
        <v>159</v>
      </c>
      <c r="B20025" s="1" t="s">
        <v>445</v>
      </c>
      <c r="C20025">
        <v>40.868499999999997</v>
      </c>
      <c r="D20025">
        <v>-81.251900000000006</v>
      </c>
      <c r="E20025" s="1" t="s">
        <v>7</v>
      </c>
      <c r="F20025" t="s">
        <v>1826</v>
      </c>
      <c r="G20025">
        <v>0</v>
      </c>
      <c r="H20025">
        <v>0</v>
      </c>
      <c r="I20025">
        <v>0</v>
      </c>
    </row>
    <row r="20026" spans="1:9" hidden="1" x14ac:dyDescent="0.3">
      <c r="A20026" s="1" t="s">
        <v>159</v>
      </c>
      <c r="B20026" s="1" t="s">
        <v>445</v>
      </c>
      <c r="C20026">
        <v>40.868499999999997</v>
      </c>
      <c r="D20026">
        <v>-81.251900000000006</v>
      </c>
      <c r="E20026" s="1" t="s">
        <v>8</v>
      </c>
      <c r="F20026" t="s">
        <v>2064</v>
      </c>
      <c r="G20026">
        <v>0</v>
      </c>
      <c r="H20026">
        <v>0</v>
      </c>
      <c r="I20026">
        <v>0</v>
      </c>
    </row>
    <row r="20027" spans="1:9" hidden="1" x14ac:dyDescent="0.3">
      <c r="A20027" s="1" t="s">
        <v>159</v>
      </c>
      <c r="B20027" s="1" t="s">
        <v>445</v>
      </c>
      <c r="C20027">
        <v>40.868499999999997</v>
      </c>
      <c r="D20027">
        <v>-81.251900000000006</v>
      </c>
      <c r="E20027" s="1" t="s">
        <v>9</v>
      </c>
      <c r="F20027" t="s">
        <v>2302</v>
      </c>
      <c r="G20027">
        <v>0</v>
      </c>
      <c r="H20027">
        <v>0</v>
      </c>
      <c r="I20027">
        <v>0</v>
      </c>
    </row>
    <row r="20028" spans="1:9" hidden="1" x14ac:dyDescent="0.3">
      <c r="A20028" s="1" t="s">
        <v>159</v>
      </c>
      <c r="B20028" s="1" t="s">
        <v>445</v>
      </c>
      <c r="C20028">
        <v>40.868499999999997</v>
      </c>
      <c r="D20028">
        <v>-81.251900000000006</v>
      </c>
      <c r="E20028" s="1" t="s">
        <v>10</v>
      </c>
      <c r="F20028" t="s">
        <v>2540</v>
      </c>
      <c r="G20028">
        <v>0</v>
      </c>
      <c r="H20028">
        <v>0</v>
      </c>
      <c r="I20028">
        <v>0</v>
      </c>
    </row>
    <row r="20029" spans="1:9" hidden="1" x14ac:dyDescent="0.3">
      <c r="A20029" s="1" t="s">
        <v>159</v>
      </c>
      <c r="B20029" s="1" t="s">
        <v>445</v>
      </c>
      <c r="C20029">
        <v>40.868499999999997</v>
      </c>
      <c r="D20029">
        <v>-81.251900000000006</v>
      </c>
      <c r="E20029" s="1" t="s">
        <v>11</v>
      </c>
      <c r="F20029" t="s">
        <v>2778</v>
      </c>
      <c r="G20029">
        <v>0</v>
      </c>
      <c r="H20029">
        <v>0</v>
      </c>
      <c r="I20029">
        <v>0</v>
      </c>
    </row>
    <row r="20030" spans="1:9" hidden="1" x14ac:dyDescent="0.3">
      <c r="A20030" s="1" t="s">
        <v>159</v>
      </c>
      <c r="B20030" s="1" t="s">
        <v>445</v>
      </c>
      <c r="C20030">
        <v>40.868499999999997</v>
      </c>
      <c r="D20030">
        <v>-81.251900000000006</v>
      </c>
      <c r="E20030" s="1" t="s">
        <v>12</v>
      </c>
      <c r="F20030" t="s">
        <v>3016</v>
      </c>
      <c r="G20030">
        <v>0</v>
      </c>
      <c r="H20030">
        <v>0</v>
      </c>
      <c r="I20030">
        <v>0</v>
      </c>
    </row>
    <row r="20031" spans="1:9" hidden="1" x14ac:dyDescent="0.3">
      <c r="A20031" s="1" t="s">
        <v>159</v>
      </c>
      <c r="B20031" s="1" t="s">
        <v>445</v>
      </c>
      <c r="C20031">
        <v>40.868499999999997</v>
      </c>
      <c r="D20031">
        <v>-81.251900000000006</v>
      </c>
      <c r="E20031" s="1" t="s">
        <v>13</v>
      </c>
      <c r="F20031" t="s">
        <v>3253</v>
      </c>
      <c r="G20031">
        <v>0</v>
      </c>
      <c r="H20031">
        <v>0</v>
      </c>
      <c r="I20031">
        <v>0</v>
      </c>
    </row>
    <row r="20032" spans="1:9" hidden="1" x14ac:dyDescent="0.3">
      <c r="A20032" s="1" t="s">
        <v>159</v>
      </c>
      <c r="B20032" s="1" t="s">
        <v>445</v>
      </c>
      <c r="C20032">
        <v>40.868499999999997</v>
      </c>
      <c r="D20032">
        <v>-81.251900000000006</v>
      </c>
      <c r="E20032" s="1" t="s">
        <v>14</v>
      </c>
      <c r="F20032" t="s">
        <v>3489</v>
      </c>
      <c r="G20032">
        <v>0</v>
      </c>
      <c r="H20032">
        <v>0</v>
      </c>
      <c r="I20032">
        <v>0</v>
      </c>
    </row>
    <row r="20033" spans="1:9" hidden="1" x14ac:dyDescent="0.3">
      <c r="A20033" s="1" t="s">
        <v>159</v>
      </c>
      <c r="B20033" s="1" t="s">
        <v>445</v>
      </c>
      <c r="C20033">
        <v>40.868499999999997</v>
      </c>
      <c r="D20033">
        <v>-81.251900000000006</v>
      </c>
      <c r="E20033" s="1" t="s">
        <v>15</v>
      </c>
      <c r="F20033" t="s">
        <v>3725</v>
      </c>
      <c r="G20033">
        <v>0</v>
      </c>
      <c r="H20033">
        <v>0</v>
      </c>
      <c r="I20033">
        <v>0</v>
      </c>
    </row>
    <row r="20034" spans="1:9" hidden="1" x14ac:dyDescent="0.3">
      <c r="A20034" s="1" t="s">
        <v>159</v>
      </c>
      <c r="B20034" s="1" t="s">
        <v>445</v>
      </c>
      <c r="C20034">
        <v>40.868499999999997</v>
      </c>
      <c r="D20034">
        <v>-81.251900000000006</v>
      </c>
      <c r="E20034" s="1" t="s">
        <v>16</v>
      </c>
      <c r="F20034" t="s">
        <v>3960</v>
      </c>
      <c r="G20034">
        <v>0</v>
      </c>
      <c r="H20034">
        <v>0</v>
      </c>
      <c r="I20034">
        <v>0</v>
      </c>
    </row>
    <row r="20035" spans="1:9" hidden="1" x14ac:dyDescent="0.3">
      <c r="A20035" s="1" t="s">
        <v>159</v>
      </c>
      <c r="B20035" s="1" t="s">
        <v>445</v>
      </c>
      <c r="C20035">
        <v>40.868499999999997</v>
      </c>
      <c r="D20035">
        <v>-81.251900000000006</v>
      </c>
      <c r="E20035" s="1" t="s">
        <v>17</v>
      </c>
      <c r="F20035" t="s">
        <v>4195</v>
      </c>
      <c r="G20035">
        <v>0</v>
      </c>
      <c r="H20035">
        <v>0</v>
      </c>
      <c r="I20035">
        <v>0</v>
      </c>
    </row>
    <row r="20036" spans="1:9" hidden="1" x14ac:dyDescent="0.3">
      <c r="A20036" s="1" t="s">
        <v>159</v>
      </c>
      <c r="B20036" s="1" t="s">
        <v>445</v>
      </c>
      <c r="C20036">
        <v>40.868499999999997</v>
      </c>
      <c r="D20036">
        <v>-81.251900000000006</v>
      </c>
      <c r="E20036" s="1" t="s">
        <v>18</v>
      </c>
      <c r="F20036" t="s">
        <v>4430</v>
      </c>
      <c r="G20036">
        <v>0</v>
      </c>
      <c r="H20036">
        <v>0</v>
      </c>
      <c r="I20036">
        <v>0</v>
      </c>
    </row>
    <row r="20037" spans="1:9" hidden="1" x14ac:dyDescent="0.3">
      <c r="A20037" s="1" t="s">
        <v>159</v>
      </c>
      <c r="B20037" s="1" t="s">
        <v>445</v>
      </c>
      <c r="C20037">
        <v>40.868499999999997</v>
      </c>
      <c r="D20037">
        <v>-81.251900000000006</v>
      </c>
      <c r="E20037" s="1" t="s">
        <v>19</v>
      </c>
      <c r="F20037" t="s">
        <v>4665</v>
      </c>
      <c r="G20037">
        <v>0</v>
      </c>
      <c r="H20037">
        <v>0</v>
      </c>
      <c r="I20037">
        <v>0</v>
      </c>
    </row>
    <row r="20038" spans="1:9" hidden="1" x14ac:dyDescent="0.3">
      <c r="A20038" s="1" t="s">
        <v>159</v>
      </c>
      <c r="B20038" s="1" t="s">
        <v>445</v>
      </c>
      <c r="C20038">
        <v>40.868499999999997</v>
      </c>
      <c r="D20038">
        <v>-81.251900000000006</v>
      </c>
      <c r="E20038" s="1" t="s">
        <v>20</v>
      </c>
      <c r="F20038" t="s">
        <v>4900</v>
      </c>
      <c r="G20038">
        <v>0</v>
      </c>
      <c r="H20038">
        <v>0</v>
      </c>
      <c r="I20038">
        <v>0</v>
      </c>
    </row>
    <row r="20039" spans="1:9" hidden="1" x14ac:dyDescent="0.3">
      <c r="A20039" s="1" t="s">
        <v>159</v>
      </c>
      <c r="B20039" s="1" t="s">
        <v>445</v>
      </c>
      <c r="C20039">
        <v>40.868499999999997</v>
      </c>
      <c r="D20039">
        <v>-81.251900000000006</v>
      </c>
      <c r="E20039" s="1" t="s">
        <v>21</v>
      </c>
      <c r="F20039" t="s">
        <v>5135</v>
      </c>
      <c r="G20039">
        <v>0</v>
      </c>
      <c r="H20039">
        <v>0</v>
      </c>
      <c r="I20039">
        <v>0</v>
      </c>
    </row>
    <row r="20040" spans="1:9" hidden="1" x14ac:dyDescent="0.3">
      <c r="A20040" s="1" t="s">
        <v>159</v>
      </c>
      <c r="B20040" s="1" t="s">
        <v>445</v>
      </c>
      <c r="C20040">
        <v>40.868499999999997</v>
      </c>
      <c r="D20040">
        <v>-81.251900000000006</v>
      </c>
      <c r="E20040" s="1" t="s">
        <v>22</v>
      </c>
      <c r="F20040" t="s">
        <v>5370</v>
      </c>
      <c r="G20040">
        <v>0</v>
      </c>
      <c r="H20040">
        <v>0</v>
      </c>
      <c r="I20040">
        <v>0</v>
      </c>
    </row>
    <row r="20041" spans="1:9" hidden="1" x14ac:dyDescent="0.3">
      <c r="A20041" s="1" t="s">
        <v>159</v>
      </c>
      <c r="B20041" s="1" t="s">
        <v>445</v>
      </c>
      <c r="C20041">
        <v>40.868499999999997</v>
      </c>
      <c r="D20041">
        <v>-81.251900000000006</v>
      </c>
      <c r="E20041" s="1" t="s">
        <v>23</v>
      </c>
      <c r="F20041" t="s">
        <v>5605</v>
      </c>
      <c r="G20041">
        <v>0</v>
      </c>
      <c r="H20041">
        <v>0</v>
      </c>
      <c r="I20041">
        <v>0</v>
      </c>
    </row>
    <row r="20042" spans="1:9" hidden="1" x14ac:dyDescent="0.3">
      <c r="A20042" s="1" t="s">
        <v>159</v>
      </c>
      <c r="B20042" s="1" t="s">
        <v>445</v>
      </c>
      <c r="C20042">
        <v>40.868499999999997</v>
      </c>
      <c r="D20042">
        <v>-81.251900000000006</v>
      </c>
      <c r="E20042" s="1" t="s">
        <v>24</v>
      </c>
      <c r="F20042" t="s">
        <v>5839</v>
      </c>
      <c r="G20042">
        <v>0</v>
      </c>
      <c r="H20042">
        <v>0</v>
      </c>
      <c r="I20042">
        <v>0</v>
      </c>
    </row>
    <row r="20043" spans="1:9" hidden="1" x14ac:dyDescent="0.3">
      <c r="A20043" s="1" t="s">
        <v>159</v>
      </c>
      <c r="B20043" s="1" t="s">
        <v>445</v>
      </c>
      <c r="C20043">
        <v>40.868499999999997</v>
      </c>
      <c r="D20043">
        <v>-81.251900000000006</v>
      </c>
      <c r="E20043" s="1" t="s">
        <v>25</v>
      </c>
      <c r="F20043" t="s">
        <v>6073</v>
      </c>
      <c r="G20043">
        <v>0</v>
      </c>
      <c r="H20043">
        <v>0</v>
      </c>
      <c r="I20043">
        <v>0</v>
      </c>
    </row>
    <row r="20044" spans="1:9" hidden="1" x14ac:dyDescent="0.3">
      <c r="A20044" s="1" t="s">
        <v>159</v>
      </c>
      <c r="B20044" s="1" t="s">
        <v>445</v>
      </c>
      <c r="C20044">
        <v>40.868499999999997</v>
      </c>
      <c r="D20044">
        <v>-81.251900000000006</v>
      </c>
      <c r="E20044" s="1" t="s">
        <v>26</v>
      </c>
      <c r="F20044" t="s">
        <v>6307</v>
      </c>
      <c r="G20044">
        <v>0</v>
      </c>
      <c r="H20044">
        <v>0</v>
      </c>
      <c r="I20044">
        <v>0</v>
      </c>
    </row>
    <row r="20045" spans="1:9" hidden="1" x14ac:dyDescent="0.3">
      <c r="A20045" s="1" t="s">
        <v>159</v>
      </c>
      <c r="B20045" s="1" t="s">
        <v>445</v>
      </c>
      <c r="C20045">
        <v>40.868499999999997</v>
      </c>
      <c r="D20045">
        <v>-81.251900000000006</v>
      </c>
      <c r="E20045" s="1" t="s">
        <v>27</v>
      </c>
      <c r="F20045" t="s">
        <v>6541</v>
      </c>
      <c r="G20045">
        <v>0</v>
      </c>
      <c r="H20045">
        <v>0</v>
      </c>
      <c r="I20045">
        <v>0</v>
      </c>
    </row>
    <row r="20046" spans="1:9" hidden="1" x14ac:dyDescent="0.3">
      <c r="A20046" s="1" t="s">
        <v>159</v>
      </c>
      <c r="B20046" s="1" t="s">
        <v>445</v>
      </c>
      <c r="C20046">
        <v>40.868499999999997</v>
      </c>
      <c r="D20046">
        <v>-81.251900000000006</v>
      </c>
      <c r="E20046" s="1" t="s">
        <v>28</v>
      </c>
      <c r="F20046" t="s">
        <v>6775</v>
      </c>
      <c r="G20046">
        <v>0</v>
      </c>
      <c r="H20046">
        <v>0</v>
      </c>
      <c r="I20046">
        <v>0</v>
      </c>
    </row>
    <row r="20047" spans="1:9" hidden="1" x14ac:dyDescent="0.3">
      <c r="A20047" s="1" t="s">
        <v>159</v>
      </c>
      <c r="B20047" s="1" t="s">
        <v>445</v>
      </c>
      <c r="C20047">
        <v>40.868499999999997</v>
      </c>
      <c r="D20047">
        <v>-81.251900000000006</v>
      </c>
      <c r="E20047" s="1" t="s">
        <v>29</v>
      </c>
      <c r="F20047" t="s">
        <v>7009</v>
      </c>
      <c r="G20047">
        <v>0</v>
      </c>
      <c r="H20047">
        <v>0</v>
      </c>
      <c r="I20047">
        <v>0</v>
      </c>
    </row>
    <row r="20048" spans="1:9" hidden="1" x14ac:dyDescent="0.3">
      <c r="A20048" s="1" t="s">
        <v>159</v>
      </c>
      <c r="B20048" s="1" t="s">
        <v>445</v>
      </c>
      <c r="C20048">
        <v>40.868499999999997</v>
      </c>
      <c r="D20048">
        <v>-81.251900000000006</v>
      </c>
      <c r="E20048" s="1" t="s">
        <v>30</v>
      </c>
      <c r="F20048" t="s">
        <v>7243</v>
      </c>
      <c r="G20048">
        <v>0</v>
      </c>
      <c r="H20048">
        <v>0</v>
      </c>
      <c r="I20048">
        <v>0</v>
      </c>
    </row>
    <row r="20049" spans="1:9" hidden="1" x14ac:dyDescent="0.3">
      <c r="A20049" s="1" t="s">
        <v>159</v>
      </c>
      <c r="B20049" s="1" t="s">
        <v>445</v>
      </c>
      <c r="C20049">
        <v>40.868499999999997</v>
      </c>
      <c r="D20049">
        <v>-81.251900000000006</v>
      </c>
      <c r="E20049" s="1" t="s">
        <v>31</v>
      </c>
      <c r="F20049" t="s">
        <v>7477</v>
      </c>
      <c r="G20049">
        <v>0</v>
      </c>
      <c r="H20049">
        <v>0</v>
      </c>
      <c r="I20049">
        <v>0</v>
      </c>
    </row>
    <row r="20050" spans="1:9" hidden="1" x14ac:dyDescent="0.3">
      <c r="A20050" s="1" t="s">
        <v>159</v>
      </c>
      <c r="B20050" s="1" t="s">
        <v>445</v>
      </c>
      <c r="C20050">
        <v>40.868499999999997</v>
      </c>
      <c r="D20050">
        <v>-81.251900000000006</v>
      </c>
      <c r="E20050" s="1" t="s">
        <v>32</v>
      </c>
      <c r="F20050" t="s">
        <v>7711</v>
      </c>
      <c r="G20050">
        <v>0</v>
      </c>
      <c r="H20050">
        <v>0</v>
      </c>
      <c r="I20050">
        <v>0</v>
      </c>
    </row>
    <row r="20051" spans="1:9" hidden="1" x14ac:dyDescent="0.3">
      <c r="A20051" s="1" t="s">
        <v>159</v>
      </c>
      <c r="B20051" s="1" t="s">
        <v>445</v>
      </c>
      <c r="C20051">
        <v>40.868499999999997</v>
      </c>
      <c r="D20051">
        <v>-81.251900000000006</v>
      </c>
      <c r="E20051" s="1" t="s">
        <v>33</v>
      </c>
      <c r="F20051" t="s">
        <v>7945</v>
      </c>
      <c r="G20051">
        <v>0</v>
      </c>
      <c r="H20051">
        <v>0</v>
      </c>
      <c r="I20051">
        <v>0</v>
      </c>
    </row>
    <row r="20052" spans="1:9" hidden="1" x14ac:dyDescent="0.3">
      <c r="A20052" s="1" t="s">
        <v>159</v>
      </c>
      <c r="B20052" s="1" t="s">
        <v>445</v>
      </c>
      <c r="C20052">
        <v>40.868499999999997</v>
      </c>
      <c r="D20052">
        <v>-81.251900000000006</v>
      </c>
      <c r="E20052" s="1" t="s">
        <v>34</v>
      </c>
      <c r="F20052" t="s">
        <v>8177</v>
      </c>
      <c r="G20052">
        <v>0</v>
      </c>
      <c r="H20052">
        <v>0</v>
      </c>
      <c r="I20052">
        <v>0</v>
      </c>
    </row>
    <row r="20053" spans="1:9" hidden="1" x14ac:dyDescent="0.3">
      <c r="A20053" s="1" t="s">
        <v>159</v>
      </c>
      <c r="B20053" s="1" t="s">
        <v>445</v>
      </c>
      <c r="C20053">
        <v>40.868499999999997</v>
      </c>
      <c r="D20053">
        <v>-81.251900000000006</v>
      </c>
      <c r="E20053" s="1" t="s">
        <v>35</v>
      </c>
      <c r="F20053" t="s">
        <v>8409</v>
      </c>
      <c r="G20053">
        <v>0</v>
      </c>
      <c r="H20053">
        <v>0</v>
      </c>
      <c r="I20053">
        <v>0</v>
      </c>
    </row>
    <row r="20054" spans="1:9" hidden="1" x14ac:dyDescent="0.3">
      <c r="A20054" s="1" t="s">
        <v>159</v>
      </c>
      <c r="B20054" s="1" t="s">
        <v>445</v>
      </c>
      <c r="C20054">
        <v>40.868499999999997</v>
      </c>
      <c r="D20054">
        <v>-81.251900000000006</v>
      </c>
      <c r="E20054" s="1" t="s">
        <v>36</v>
      </c>
      <c r="F20054" t="s">
        <v>8641</v>
      </c>
      <c r="G20054">
        <v>0</v>
      </c>
      <c r="H20054">
        <v>0</v>
      </c>
      <c r="I20054">
        <v>0</v>
      </c>
    </row>
    <row r="20055" spans="1:9" hidden="1" x14ac:dyDescent="0.3">
      <c r="A20055" s="1" t="s">
        <v>159</v>
      </c>
      <c r="B20055" s="1" t="s">
        <v>445</v>
      </c>
      <c r="C20055">
        <v>40.868499999999997</v>
      </c>
      <c r="D20055">
        <v>-81.251900000000006</v>
      </c>
      <c r="E20055" s="1" t="s">
        <v>37</v>
      </c>
      <c r="F20055" t="s">
        <v>8872</v>
      </c>
      <c r="G20055">
        <v>0</v>
      </c>
      <c r="H20055">
        <v>0</v>
      </c>
      <c r="I20055">
        <v>0</v>
      </c>
    </row>
    <row r="20056" spans="1:9" hidden="1" x14ac:dyDescent="0.3">
      <c r="A20056" s="1" t="s">
        <v>159</v>
      </c>
      <c r="B20056" s="1" t="s">
        <v>445</v>
      </c>
      <c r="C20056">
        <v>40.868499999999997</v>
      </c>
      <c r="D20056">
        <v>-81.251900000000006</v>
      </c>
      <c r="E20056" s="1" t="s">
        <v>38</v>
      </c>
      <c r="F20056" t="s">
        <v>9103</v>
      </c>
      <c r="G20056">
        <v>0</v>
      </c>
      <c r="H20056">
        <v>0</v>
      </c>
      <c r="I20056">
        <v>0</v>
      </c>
    </row>
    <row r="20057" spans="1:9" hidden="1" x14ac:dyDescent="0.3">
      <c r="A20057" s="1" t="s">
        <v>159</v>
      </c>
      <c r="B20057" s="1" t="s">
        <v>445</v>
      </c>
      <c r="C20057">
        <v>40.868499999999997</v>
      </c>
      <c r="D20057">
        <v>-81.251900000000006</v>
      </c>
      <c r="E20057" s="1" t="s">
        <v>39</v>
      </c>
      <c r="F20057" t="s">
        <v>9334</v>
      </c>
      <c r="G20057">
        <v>0</v>
      </c>
      <c r="H20057">
        <v>0</v>
      </c>
      <c r="I20057">
        <v>0</v>
      </c>
    </row>
    <row r="20058" spans="1:9" hidden="1" x14ac:dyDescent="0.3">
      <c r="A20058" s="1" t="s">
        <v>159</v>
      </c>
      <c r="B20058" s="1" t="s">
        <v>445</v>
      </c>
      <c r="C20058">
        <v>40.868499999999997</v>
      </c>
      <c r="D20058">
        <v>-81.251900000000006</v>
      </c>
      <c r="E20058" s="1" t="s">
        <v>40</v>
      </c>
      <c r="F20058" t="s">
        <v>9565</v>
      </c>
      <c r="G20058">
        <v>0</v>
      </c>
      <c r="H20058">
        <v>0</v>
      </c>
      <c r="I20058">
        <v>0</v>
      </c>
    </row>
    <row r="20059" spans="1:9" hidden="1" x14ac:dyDescent="0.3">
      <c r="A20059" s="1" t="s">
        <v>159</v>
      </c>
      <c r="B20059" s="1" t="s">
        <v>445</v>
      </c>
      <c r="C20059">
        <v>40.868499999999997</v>
      </c>
      <c r="D20059">
        <v>-81.251900000000006</v>
      </c>
      <c r="E20059" s="1" t="s">
        <v>41</v>
      </c>
      <c r="F20059" t="s">
        <v>9796</v>
      </c>
      <c r="G20059">
        <v>0</v>
      </c>
      <c r="H20059">
        <v>0</v>
      </c>
      <c r="I20059">
        <v>0</v>
      </c>
    </row>
    <row r="20060" spans="1:9" hidden="1" x14ac:dyDescent="0.3">
      <c r="A20060" s="1" t="s">
        <v>159</v>
      </c>
      <c r="B20060" s="1" t="s">
        <v>445</v>
      </c>
      <c r="C20060">
        <v>40.868499999999997</v>
      </c>
      <c r="D20060">
        <v>-81.251900000000006</v>
      </c>
      <c r="E20060" s="1" t="s">
        <v>42</v>
      </c>
      <c r="F20060" t="s">
        <v>10025</v>
      </c>
      <c r="G20060">
        <v>0</v>
      </c>
      <c r="H20060">
        <v>0</v>
      </c>
      <c r="I20060">
        <v>0</v>
      </c>
    </row>
    <row r="20061" spans="1:9" hidden="1" x14ac:dyDescent="0.3">
      <c r="A20061" s="1" t="s">
        <v>159</v>
      </c>
      <c r="B20061" s="1" t="s">
        <v>445</v>
      </c>
      <c r="C20061">
        <v>40.868499999999997</v>
      </c>
      <c r="D20061">
        <v>-81.251900000000006</v>
      </c>
      <c r="E20061" s="1" t="s">
        <v>43</v>
      </c>
      <c r="F20061" t="s">
        <v>10253</v>
      </c>
      <c r="G20061">
        <v>0</v>
      </c>
      <c r="H20061">
        <v>0</v>
      </c>
      <c r="I20061">
        <v>0</v>
      </c>
    </row>
    <row r="20062" spans="1:9" hidden="1" x14ac:dyDescent="0.3">
      <c r="A20062" s="1" t="s">
        <v>159</v>
      </c>
      <c r="B20062" s="1" t="s">
        <v>445</v>
      </c>
      <c r="C20062">
        <v>40.868499999999997</v>
      </c>
      <c r="D20062">
        <v>-81.251900000000006</v>
      </c>
      <c r="E20062" s="1" t="s">
        <v>44</v>
      </c>
      <c r="F20062" t="s">
        <v>10474</v>
      </c>
      <c r="G20062">
        <v>0</v>
      </c>
      <c r="H20062">
        <v>0</v>
      </c>
      <c r="I20062">
        <v>0</v>
      </c>
    </row>
    <row r="20063" spans="1:9" hidden="1" x14ac:dyDescent="0.3">
      <c r="A20063" s="1" t="s">
        <v>159</v>
      </c>
      <c r="B20063" s="1" t="s">
        <v>445</v>
      </c>
      <c r="C20063">
        <v>40.868499999999997</v>
      </c>
      <c r="D20063">
        <v>-81.251900000000006</v>
      </c>
      <c r="E20063" s="1" t="s">
        <v>45</v>
      </c>
      <c r="F20063" t="s">
        <v>10690</v>
      </c>
      <c r="G20063">
        <v>0</v>
      </c>
      <c r="H20063">
        <v>0</v>
      </c>
      <c r="I20063">
        <v>0</v>
      </c>
    </row>
    <row r="20064" spans="1:9" hidden="1" x14ac:dyDescent="0.3">
      <c r="A20064" s="1" t="s">
        <v>159</v>
      </c>
      <c r="B20064" s="1" t="s">
        <v>445</v>
      </c>
      <c r="C20064">
        <v>40.868499999999997</v>
      </c>
      <c r="D20064">
        <v>-81.251900000000006</v>
      </c>
      <c r="E20064" s="1" t="s">
        <v>46</v>
      </c>
      <c r="F20064" t="s">
        <v>10905</v>
      </c>
      <c r="G20064">
        <v>0</v>
      </c>
      <c r="H20064">
        <v>0</v>
      </c>
      <c r="I20064">
        <v>0</v>
      </c>
    </row>
    <row r="20065" spans="1:9" hidden="1" x14ac:dyDescent="0.3">
      <c r="A20065" s="1" t="s">
        <v>159</v>
      </c>
      <c r="B20065" s="1" t="s">
        <v>445</v>
      </c>
      <c r="C20065">
        <v>40.868499999999997</v>
      </c>
      <c r="D20065">
        <v>-81.251900000000006</v>
      </c>
      <c r="E20065" s="1" t="s">
        <v>47</v>
      </c>
      <c r="F20065" t="s">
        <v>11111</v>
      </c>
      <c r="G20065">
        <v>0</v>
      </c>
      <c r="H20065">
        <v>0</v>
      </c>
      <c r="I20065">
        <v>0</v>
      </c>
    </row>
    <row r="20066" spans="1:9" hidden="1" x14ac:dyDescent="0.3">
      <c r="A20066" s="1" t="s">
        <v>159</v>
      </c>
      <c r="B20066" s="1" t="s">
        <v>445</v>
      </c>
      <c r="C20066">
        <v>40.868499999999997</v>
      </c>
      <c r="D20066">
        <v>-81.251900000000006</v>
      </c>
      <c r="E20066" s="1" t="s">
        <v>48</v>
      </c>
      <c r="F20066" t="s">
        <v>11900</v>
      </c>
      <c r="G20066">
        <v>0</v>
      </c>
      <c r="H20066">
        <v>0</v>
      </c>
      <c r="I20066">
        <v>0</v>
      </c>
    </row>
    <row r="20067" spans="1:9" hidden="1" x14ac:dyDescent="0.3">
      <c r="A20067" s="1" t="s">
        <v>159</v>
      </c>
      <c r="B20067" s="1" t="s">
        <v>445</v>
      </c>
      <c r="C20067">
        <v>40.868499999999997</v>
      </c>
      <c r="D20067">
        <v>-81.251900000000006</v>
      </c>
      <c r="E20067" s="1" t="s">
        <v>49</v>
      </c>
      <c r="F20067" t="s">
        <v>12072</v>
      </c>
      <c r="G20067">
        <v>0</v>
      </c>
      <c r="H20067">
        <v>0</v>
      </c>
      <c r="I20067">
        <v>0</v>
      </c>
    </row>
    <row r="20068" spans="1:9" hidden="1" x14ac:dyDescent="0.3">
      <c r="A20068" s="1" t="s">
        <v>159</v>
      </c>
      <c r="B20068" s="1" t="s">
        <v>445</v>
      </c>
      <c r="C20068">
        <v>40.868499999999997</v>
      </c>
      <c r="D20068">
        <v>-81.251900000000006</v>
      </c>
      <c r="E20068" s="1" t="s">
        <v>50</v>
      </c>
      <c r="F20068" t="s">
        <v>12221</v>
      </c>
      <c r="G20068">
        <v>0</v>
      </c>
      <c r="H20068">
        <v>0</v>
      </c>
      <c r="I20068">
        <v>0</v>
      </c>
    </row>
    <row r="20069" spans="1:9" hidden="1" x14ac:dyDescent="0.3">
      <c r="A20069" s="1" t="s">
        <v>159</v>
      </c>
      <c r="B20069" s="1" t="s">
        <v>445</v>
      </c>
      <c r="C20069">
        <v>40.868499999999997</v>
      </c>
      <c r="D20069">
        <v>-81.251900000000006</v>
      </c>
      <c r="E20069" s="1" t="s">
        <v>51</v>
      </c>
      <c r="F20069" t="s">
        <v>12360</v>
      </c>
      <c r="G20069">
        <v>0</v>
      </c>
      <c r="H20069">
        <v>0</v>
      </c>
      <c r="I20069">
        <v>0</v>
      </c>
    </row>
    <row r="20070" spans="1:9" hidden="1" x14ac:dyDescent="0.3">
      <c r="A20070" s="1" t="s">
        <v>159</v>
      </c>
      <c r="B20070" s="1" t="s">
        <v>445</v>
      </c>
      <c r="C20070">
        <v>40.868499999999997</v>
      </c>
      <c r="D20070">
        <v>-81.251900000000006</v>
      </c>
      <c r="E20070" s="1" t="s">
        <v>52</v>
      </c>
      <c r="F20070" t="s">
        <v>11315</v>
      </c>
      <c r="G20070">
        <v>0</v>
      </c>
      <c r="H20070">
        <v>0</v>
      </c>
      <c r="I20070">
        <v>0</v>
      </c>
    </row>
    <row r="20071" spans="1:9" hidden="1" x14ac:dyDescent="0.3">
      <c r="A20071" s="1" t="s">
        <v>159</v>
      </c>
      <c r="B20071" s="1" t="s">
        <v>445</v>
      </c>
      <c r="C20071">
        <v>40.868499999999997</v>
      </c>
      <c r="D20071">
        <v>-81.251900000000006</v>
      </c>
      <c r="E20071" s="1" t="s">
        <v>53</v>
      </c>
      <c r="F20071" t="s">
        <v>11513</v>
      </c>
      <c r="G20071">
        <v>0</v>
      </c>
      <c r="H20071">
        <v>0</v>
      </c>
      <c r="I20071">
        <v>0</v>
      </c>
    </row>
    <row r="20072" spans="1:9" hidden="1" x14ac:dyDescent="0.3">
      <c r="A20072" s="1" t="s">
        <v>159</v>
      </c>
      <c r="B20072" s="1" t="s">
        <v>445</v>
      </c>
      <c r="C20072">
        <v>40.868499999999997</v>
      </c>
      <c r="D20072">
        <v>-81.251900000000006</v>
      </c>
      <c r="E20072" s="1" t="s">
        <v>54</v>
      </c>
      <c r="F20072" t="s">
        <v>11708</v>
      </c>
      <c r="G20072">
        <v>0</v>
      </c>
      <c r="H20072">
        <v>0</v>
      </c>
      <c r="I20072">
        <v>0</v>
      </c>
    </row>
    <row r="20073" spans="1:9" hidden="1" x14ac:dyDescent="0.3">
      <c r="A20073" s="1" t="s">
        <v>159</v>
      </c>
      <c r="B20073" s="1" t="s">
        <v>445</v>
      </c>
      <c r="C20073">
        <v>40.868499999999997</v>
      </c>
      <c r="D20073">
        <v>-81.251900000000006</v>
      </c>
      <c r="E20073" s="1" t="s">
        <v>21548</v>
      </c>
      <c r="F20073" t="s">
        <v>21934</v>
      </c>
      <c r="G20073">
        <v>0</v>
      </c>
      <c r="H20073">
        <v>0</v>
      </c>
      <c r="I20073">
        <v>0</v>
      </c>
    </row>
    <row r="20074" spans="1:9" hidden="1" x14ac:dyDescent="0.3">
      <c r="A20074" s="1" t="s">
        <v>159</v>
      </c>
      <c r="B20074" s="1" t="s">
        <v>446</v>
      </c>
      <c r="C20074">
        <v>45.329300000000003</v>
      </c>
      <c r="D20074">
        <v>-93.219700000000003</v>
      </c>
      <c r="E20074" s="1" t="s">
        <v>4</v>
      </c>
      <c r="F20074" t="s">
        <v>1103</v>
      </c>
      <c r="G20074">
        <v>0</v>
      </c>
      <c r="H20074">
        <v>0</v>
      </c>
      <c r="I20074">
        <v>0</v>
      </c>
    </row>
    <row r="20075" spans="1:9" hidden="1" x14ac:dyDescent="0.3">
      <c r="A20075" s="1" t="s">
        <v>159</v>
      </c>
      <c r="B20075" s="1" t="s">
        <v>446</v>
      </c>
      <c r="C20075">
        <v>45.329300000000003</v>
      </c>
      <c r="D20075">
        <v>-93.219700000000003</v>
      </c>
      <c r="E20075" s="1" t="s">
        <v>5</v>
      </c>
      <c r="F20075" t="s">
        <v>1345</v>
      </c>
      <c r="G20075">
        <v>0</v>
      </c>
      <c r="H20075">
        <v>0</v>
      </c>
      <c r="I20075">
        <v>0</v>
      </c>
    </row>
    <row r="20076" spans="1:9" hidden="1" x14ac:dyDescent="0.3">
      <c r="A20076" s="1" t="s">
        <v>159</v>
      </c>
      <c r="B20076" s="1" t="s">
        <v>446</v>
      </c>
      <c r="C20076">
        <v>45.329300000000003</v>
      </c>
      <c r="D20076">
        <v>-93.219700000000003</v>
      </c>
      <c r="E20076" s="1" t="s">
        <v>6</v>
      </c>
      <c r="F20076" t="s">
        <v>1586</v>
      </c>
      <c r="G20076">
        <v>0</v>
      </c>
      <c r="H20076">
        <v>0</v>
      </c>
      <c r="I20076">
        <v>0</v>
      </c>
    </row>
    <row r="20077" spans="1:9" hidden="1" x14ac:dyDescent="0.3">
      <c r="A20077" s="1" t="s">
        <v>159</v>
      </c>
      <c r="B20077" s="1" t="s">
        <v>446</v>
      </c>
      <c r="C20077">
        <v>45.329300000000003</v>
      </c>
      <c r="D20077">
        <v>-93.219700000000003</v>
      </c>
      <c r="E20077" s="1" t="s">
        <v>7</v>
      </c>
      <c r="F20077" t="s">
        <v>1827</v>
      </c>
      <c r="G20077">
        <v>0</v>
      </c>
      <c r="H20077">
        <v>0</v>
      </c>
      <c r="I20077">
        <v>0</v>
      </c>
    </row>
    <row r="20078" spans="1:9" hidden="1" x14ac:dyDescent="0.3">
      <c r="A20078" s="1" t="s">
        <v>159</v>
      </c>
      <c r="B20078" s="1" t="s">
        <v>446</v>
      </c>
      <c r="C20078">
        <v>45.329300000000003</v>
      </c>
      <c r="D20078">
        <v>-93.219700000000003</v>
      </c>
      <c r="E20078" s="1" t="s">
        <v>8</v>
      </c>
      <c r="F20078" t="s">
        <v>2065</v>
      </c>
      <c r="G20078">
        <v>0</v>
      </c>
      <c r="H20078">
        <v>0</v>
      </c>
      <c r="I20078">
        <v>0</v>
      </c>
    </row>
    <row r="20079" spans="1:9" hidden="1" x14ac:dyDescent="0.3">
      <c r="A20079" s="1" t="s">
        <v>159</v>
      </c>
      <c r="B20079" s="1" t="s">
        <v>446</v>
      </c>
      <c r="C20079">
        <v>45.329300000000003</v>
      </c>
      <c r="D20079">
        <v>-93.219700000000003</v>
      </c>
      <c r="E20079" s="1" t="s">
        <v>9</v>
      </c>
      <c r="F20079" t="s">
        <v>2303</v>
      </c>
      <c r="G20079">
        <v>0</v>
      </c>
      <c r="H20079">
        <v>0</v>
      </c>
      <c r="I20079">
        <v>0</v>
      </c>
    </row>
    <row r="20080" spans="1:9" hidden="1" x14ac:dyDescent="0.3">
      <c r="A20080" s="1" t="s">
        <v>159</v>
      </c>
      <c r="B20080" s="1" t="s">
        <v>446</v>
      </c>
      <c r="C20080">
        <v>45.329300000000003</v>
      </c>
      <c r="D20080">
        <v>-93.219700000000003</v>
      </c>
      <c r="E20080" s="1" t="s">
        <v>10</v>
      </c>
      <c r="F20080" t="s">
        <v>2541</v>
      </c>
      <c r="G20080">
        <v>0</v>
      </c>
      <c r="H20080">
        <v>0</v>
      </c>
      <c r="I20080">
        <v>0</v>
      </c>
    </row>
    <row r="20081" spans="1:9" hidden="1" x14ac:dyDescent="0.3">
      <c r="A20081" s="1" t="s">
        <v>159</v>
      </c>
      <c r="B20081" s="1" t="s">
        <v>446</v>
      </c>
      <c r="C20081">
        <v>45.329300000000003</v>
      </c>
      <c r="D20081">
        <v>-93.219700000000003</v>
      </c>
      <c r="E20081" s="1" t="s">
        <v>11</v>
      </c>
      <c r="F20081" t="s">
        <v>2779</v>
      </c>
      <c r="G20081">
        <v>0</v>
      </c>
      <c r="H20081">
        <v>0</v>
      </c>
      <c r="I20081">
        <v>0</v>
      </c>
    </row>
    <row r="20082" spans="1:9" hidden="1" x14ac:dyDescent="0.3">
      <c r="A20082" s="1" t="s">
        <v>159</v>
      </c>
      <c r="B20082" s="1" t="s">
        <v>446</v>
      </c>
      <c r="C20082">
        <v>45.329300000000003</v>
      </c>
      <c r="D20082">
        <v>-93.219700000000003</v>
      </c>
      <c r="E20082" s="1" t="s">
        <v>12</v>
      </c>
      <c r="F20082" t="s">
        <v>3017</v>
      </c>
      <c r="G20082">
        <v>0</v>
      </c>
      <c r="H20082">
        <v>0</v>
      </c>
      <c r="I20082">
        <v>0</v>
      </c>
    </row>
    <row r="20083" spans="1:9" hidden="1" x14ac:dyDescent="0.3">
      <c r="A20083" s="1" t="s">
        <v>159</v>
      </c>
      <c r="B20083" s="1" t="s">
        <v>446</v>
      </c>
      <c r="C20083">
        <v>45.329300000000003</v>
      </c>
      <c r="D20083">
        <v>-93.219700000000003</v>
      </c>
      <c r="E20083" s="1" t="s">
        <v>13</v>
      </c>
      <c r="F20083" t="s">
        <v>3254</v>
      </c>
      <c r="G20083">
        <v>0</v>
      </c>
      <c r="H20083">
        <v>0</v>
      </c>
      <c r="I20083">
        <v>0</v>
      </c>
    </row>
    <row r="20084" spans="1:9" hidden="1" x14ac:dyDescent="0.3">
      <c r="A20084" s="1" t="s">
        <v>159</v>
      </c>
      <c r="B20084" s="1" t="s">
        <v>446</v>
      </c>
      <c r="C20084">
        <v>45.329300000000003</v>
      </c>
      <c r="D20084">
        <v>-93.219700000000003</v>
      </c>
      <c r="E20084" s="1" t="s">
        <v>14</v>
      </c>
      <c r="F20084" t="s">
        <v>3490</v>
      </c>
      <c r="G20084">
        <v>0</v>
      </c>
      <c r="H20084">
        <v>0</v>
      </c>
      <c r="I20084">
        <v>0</v>
      </c>
    </row>
    <row r="20085" spans="1:9" hidden="1" x14ac:dyDescent="0.3">
      <c r="A20085" s="1" t="s">
        <v>159</v>
      </c>
      <c r="B20085" s="1" t="s">
        <v>446</v>
      </c>
      <c r="C20085">
        <v>45.329300000000003</v>
      </c>
      <c r="D20085">
        <v>-93.219700000000003</v>
      </c>
      <c r="E20085" s="1" t="s">
        <v>15</v>
      </c>
      <c r="F20085" t="s">
        <v>3726</v>
      </c>
      <c r="G20085">
        <v>0</v>
      </c>
      <c r="H20085">
        <v>0</v>
      </c>
      <c r="I20085">
        <v>0</v>
      </c>
    </row>
    <row r="20086" spans="1:9" hidden="1" x14ac:dyDescent="0.3">
      <c r="A20086" s="1" t="s">
        <v>159</v>
      </c>
      <c r="B20086" s="1" t="s">
        <v>446</v>
      </c>
      <c r="C20086">
        <v>45.329300000000003</v>
      </c>
      <c r="D20086">
        <v>-93.219700000000003</v>
      </c>
      <c r="E20086" s="1" t="s">
        <v>16</v>
      </c>
      <c r="F20086" t="s">
        <v>3961</v>
      </c>
      <c r="G20086">
        <v>0</v>
      </c>
      <c r="H20086">
        <v>0</v>
      </c>
      <c r="I20086">
        <v>0</v>
      </c>
    </row>
    <row r="20087" spans="1:9" hidden="1" x14ac:dyDescent="0.3">
      <c r="A20087" s="1" t="s">
        <v>159</v>
      </c>
      <c r="B20087" s="1" t="s">
        <v>446</v>
      </c>
      <c r="C20087">
        <v>45.329300000000003</v>
      </c>
      <c r="D20087">
        <v>-93.219700000000003</v>
      </c>
      <c r="E20087" s="1" t="s">
        <v>17</v>
      </c>
      <c r="F20087" t="s">
        <v>4196</v>
      </c>
      <c r="G20087">
        <v>0</v>
      </c>
      <c r="H20087">
        <v>0</v>
      </c>
      <c r="I20087">
        <v>0</v>
      </c>
    </row>
    <row r="20088" spans="1:9" hidden="1" x14ac:dyDescent="0.3">
      <c r="A20088" s="1" t="s">
        <v>159</v>
      </c>
      <c r="B20088" s="1" t="s">
        <v>446</v>
      </c>
      <c r="C20088">
        <v>45.329300000000003</v>
      </c>
      <c r="D20088">
        <v>-93.219700000000003</v>
      </c>
      <c r="E20088" s="1" t="s">
        <v>18</v>
      </c>
      <c r="F20088" t="s">
        <v>4431</v>
      </c>
      <c r="G20088">
        <v>0</v>
      </c>
      <c r="H20088">
        <v>0</v>
      </c>
      <c r="I20088">
        <v>0</v>
      </c>
    </row>
    <row r="20089" spans="1:9" hidden="1" x14ac:dyDescent="0.3">
      <c r="A20089" s="1" t="s">
        <v>159</v>
      </c>
      <c r="B20089" s="1" t="s">
        <v>446</v>
      </c>
      <c r="C20089">
        <v>45.329300000000003</v>
      </c>
      <c r="D20089">
        <v>-93.219700000000003</v>
      </c>
      <c r="E20089" s="1" t="s">
        <v>19</v>
      </c>
      <c r="F20089" t="s">
        <v>4666</v>
      </c>
      <c r="G20089">
        <v>0</v>
      </c>
      <c r="H20089">
        <v>0</v>
      </c>
      <c r="I20089">
        <v>0</v>
      </c>
    </row>
    <row r="20090" spans="1:9" hidden="1" x14ac:dyDescent="0.3">
      <c r="A20090" s="1" t="s">
        <v>159</v>
      </c>
      <c r="B20090" s="1" t="s">
        <v>446</v>
      </c>
      <c r="C20090">
        <v>45.329300000000003</v>
      </c>
      <c r="D20090">
        <v>-93.219700000000003</v>
      </c>
      <c r="E20090" s="1" t="s">
        <v>20</v>
      </c>
      <c r="F20090" t="s">
        <v>4901</v>
      </c>
      <c r="G20090">
        <v>0</v>
      </c>
      <c r="H20090">
        <v>0</v>
      </c>
      <c r="I20090">
        <v>0</v>
      </c>
    </row>
    <row r="20091" spans="1:9" hidden="1" x14ac:dyDescent="0.3">
      <c r="A20091" s="1" t="s">
        <v>159</v>
      </c>
      <c r="B20091" s="1" t="s">
        <v>446</v>
      </c>
      <c r="C20091">
        <v>45.329300000000003</v>
      </c>
      <c r="D20091">
        <v>-93.219700000000003</v>
      </c>
      <c r="E20091" s="1" t="s">
        <v>21</v>
      </c>
      <c r="F20091" t="s">
        <v>5136</v>
      </c>
      <c r="G20091">
        <v>0</v>
      </c>
      <c r="H20091">
        <v>0</v>
      </c>
      <c r="I20091">
        <v>0</v>
      </c>
    </row>
    <row r="20092" spans="1:9" hidden="1" x14ac:dyDescent="0.3">
      <c r="A20092" s="1" t="s">
        <v>159</v>
      </c>
      <c r="B20092" s="1" t="s">
        <v>446</v>
      </c>
      <c r="C20092">
        <v>45.329300000000003</v>
      </c>
      <c r="D20092">
        <v>-93.219700000000003</v>
      </c>
      <c r="E20092" s="1" t="s">
        <v>22</v>
      </c>
      <c r="F20092" t="s">
        <v>5371</v>
      </c>
      <c r="G20092">
        <v>0</v>
      </c>
      <c r="H20092">
        <v>0</v>
      </c>
      <c r="I20092">
        <v>0</v>
      </c>
    </row>
    <row r="20093" spans="1:9" hidden="1" x14ac:dyDescent="0.3">
      <c r="A20093" s="1" t="s">
        <v>159</v>
      </c>
      <c r="B20093" s="1" t="s">
        <v>446</v>
      </c>
      <c r="C20093">
        <v>45.329300000000003</v>
      </c>
      <c r="D20093">
        <v>-93.219700000000003</v>
      </c>
      <c r="E20093" s="1" t="s">
        <v>23</v>
      </c>
      <c r="F20093" t="s">
        <v>5606</v>
      </c>
      <c r="G20093">
        <v>0</v>
      </c>
      <c r="H20093">
        <v>0</v>
      </c>
      <c r="I20093">
        <v>0</v>
      </c>
    </row>
    <row r="20094" spans="1:9" hidden="1" x14ac:dyDescent="0.3">
      <c r="A20094" s="1" t="s">
        <v>159</v>
      </c>
      <c r="B20094" s="1" t="s">
        <v>446</v>
      </c>
      <c r="C20094">
        <v>45.329300000000003</v>
      </c>
      <c r="D20094">
        <v>-93.219700000000003</v>
      </c>
      <c r="E20094" s="1" t="s">
        <v>24</v>
      </c>
      <c r="F20094" t="s">
        <v>5840</v>
      </c>
      <c r="G20094">
        <v>0</v>
      </c>
      <c r="H20094">
        <v>0</v>
      </c>
      <c r="I20094">
        <v>0</v>
      </c>
    </row>
    <row r="20095" spans="1:9" hidden="1" x14ac:dyDescent="0.3">
      <c r="A20095" s="1" t="s">
        <v>159</v>
      </c>
      <c r="B20095" s="1" t="s">
        <v>446</v>
      </c>
      <c r="C20095">
        <v>45.329300000000003</v>
      </c>
      <c r="D20095">
        <v>-93.219700000000003</v>
      </c>
      <c r="E20095" s="1" t="s">
        <v>25</v>
      </c>
      <c r="F20095" t="s">
        <v>6074</v>
      </c>
      <c r="G20095">
        <v>0</v>
      </c>
      <c r="H20095">
        <v>0</v>
      </c>
      <c r="I20095">
        <v>0</v>
      </c>
    </row>
    <row r="20096" spans="1:9" hidden="1" x14ac:dyDescent="0.3">
      <c r="A20096" s="1" t="s">
        <v>159</v>
      </c>
      <c r="B20096" s="1" t="s">
        <v>446</v>
      </c>
      <c r="C20096">
        <v>45.329300000000003</v>
      </c>
      <c r="D20096">
        <v>-93.219700000000003</v>
      </c>
      <c r="E20096" s="1" t="s">
        <v>26</v>
      </c>
      <c r="F20096" t="s">
        <v>6308</v>
      </c>
      <c r="G20096">
        <v>0</v>
      </c>
      <c r="H20096">
        <v>0</v>
      </c>
      <c r="I20096">
        <v>0</v>
      </c>
    </row>
    <row r="20097" spans="1:9" hidden="1" x14ac:dyDescent="0.3">
      <c r="A20097" s="1" t="s">
        <v>159</v>
      </c>
      <c r="B20097" s="1" t="s">
        <v>446</v>
      </c>
      <c r="C20097">
        <v>45.329300000000003</v>
      </c>
      <c r="D20097">
        <v>-93.219700000000003</v>
      </c>
      <c r="E20097" s="1" t="s">
        <v>27</v>
      </c>
      <c r="F20097" t="s">
        <v>6542</v>
      </c>
      <c r="G20097">
        <v>0</v>
      </c>
      <c r="H20097">
        <v>0</v>
      </c>
      <c r="I20097">
        <v>0</v>
      </c>
    </row>
    <row r="20098" spans="1:9" hidden="1" x14ac:dyDescent="0.3">
      <c r="A20098" s="1" t="s">
        <v>159</v>
      </c>
      <c r="B20098" s="1" t="s">
        <v>446</v>
      </c>
      <c r="C20098">
        <v>45.329300000000003</v>
      </c>
      <c r="D20098">
        <v>-93.219700000000003</v>
      </c>
      <c r="E20098" s="1" t="s">
        <v>28</v>
      </c>
      <c r="F20098" t="s">
        <v>6776</v>
      </c>
      <c r="G20098">
        <v>0</v>
      </c>
      <c r="H20098">
        <v>0</v>
      </c>
      <c r="I20098">
        <v>0</v>
      </c>
    </row>
    <row r="20099" spans="1:9" hidden="1" x14ac:dyDescent="0.3">
      <c r="A20099" s="1" t="s">
        <v>159</v>
      </c>
      <c r="B20099" s="1" t="s">
        <v>446</v>
      </c>
      <c r="C20099">
        <v>45.329300000000003</v>
      </c>
      <c r="D20099">
        <v>-93.219700000000003</v>
      </c>
      <c r="E20099" s="1" t="s">
        <v>29</v>
      </c>
      <c r="F20099" t="s">
        <v>7010</v>
      </c>
      <c r="G20099">
        <v>0</v>
      </c>
      <c r="H20099">
        <v>0</v>
      </c>
      <c r="I20099">
        <v>0</v>
      </c>
    </row>
    <row r="20100" spans="1:9" hidden="1" x14ac:dyDescent="0.3">
      <c r="A20100" s="1" t="s">
        <v>159</v>
      </c>
      <c r="B20100" s="1" t="s">
        <v>446</v>
      </c>
      <c r="C20100">
        <v>45.329300000000003</v>
      </c>
      <c r="D20100">
        <v>-93.219700000000003</v>
      </c>
      <c r="E20100" s="1" t="s">
        <v>30</v>
      </c>
      <c r="F20100" t="s">
        <v>7244</v>
      </c>
      <c r="G20100">
        <v>0</v>
      </c>
      <c r="H20100">
        <v>0</v>
      </c>
      <c r="I20100">
        <v>0</v>
      </c>
    </row>
    <row r="20101" spans="1:9" hidden="1" x14ac:dyDescent="0.3">
      <c r="A20101" s="1" t="s">
        <v>159</v>
      </c>
      <c r="B20101" s="1" t="s">
        <v>446</v>
      </c>
      <c r="C20101">
        <v>45.329300000000003</v>
      </c>
      <c r="D20101">
        <v>-93.219700000000003</v>
      </c>
      <c r="E20101" s="1" t="s">
        <v>31</v>
      </c>
      <c r="F20101" t="s">
        <v>7478</v>
      </c>
      <c r="G20101">
        <v>0</v>
      </c>
      <c r="H20101">
        <v>0</v>
      </c>
      <c r="I20101">
        <v>0</v>
      </c>
    </row>
    <row r="20102" spans="1:9" hidden="1" x14ac:dyDescent="0.3">
      <c r="A20102" s="1" t="s">
        <v>159</v>
      </c>
      <c r="B20102" s="1" t="s">
        <v>446</v>
      </c>
      <c r="C20102">
        <v>45.329300000000003</v>
      </c>
      <c r="D20102">
        <v>-93.219700000000003</v>
      </c>
      <c r="E20102" s="1" t="s">
        <v>32</v>
      </c>
      <c r="F20102" t="s">
        <v>7712</v>
      </c>
      <c r="G20102">
        <v>0</v>
      </c>
      <c r="H20102">
        <v>0</v>
      </c>
      <c r="I20102">
        <v>0</v>
      </c>
    </row>
    <row r="20103" spans="1:9" hidden="1" x14ac:dyDescent="0.3">
      <c r="A20103" s="1" t="s">
        <v>159</v>
      </c>
      <c r="B20103" s="1" t="s">
        <v>446</v>
      </c>
      <c r="C20103">
        <v>45.329300000000003</v>
      </c>
      <c r="D20103">
        <v>-93.219700000000003</v>
      </c>
      <c r="E20103" s="1" t="s">
        <v>33</v>
      </c>
      <c r="F20103" t="s">
        <v>7946</v>
      </c>
      <c r="G20103">
        <v>0</v>
      </c>
      <c r="H20103">
        <v>0</v>
      </c>
      <c r="I20103">
        <v>0</v>
      </c>
    </row>
    <row r="20104" spans="1:9" hidden="1" x14ac:dyDescent="0.3">
      <c r="A20104" s="1" t="s">
        <v>159</v>
      </c>
      <c r="B20104" s="1" t="s">
        <v>446</v>
      </c>
      <c r="C20104">
        <v>45.329300000000003</v>
      </c>
      <c r="D20104">
        <v>-93.219700000000003</v>
      </c>
      <c r="E20104" s="1" t="s">
        <v>34</v>
      </c>
      <c r="F20104" t="s">
        <v>8178</v>
      </c>
      <c r="G20104">
        <v>0</v>
      </c>
      <c r="H20104">
        <v>0</v>
      </c>
      <c r="I20104">
        <v>0</v>
      </c>
    </row>
    <row r="20105" spans="1:9" hidden="1" x14ac:dyDescent="0.3">
      <c r="A20105" s="1" t="s">
        <v>159</v>
      </c>
      <c r="B20105" s="1" t="s">
        <v>446</v>
      </c>
      <c r="C20105">
        <v>45.329300000000003</v>
      </c>
      <c r="D20105">
        <v>-93.219700000000003</v>
      </c>
      <c r="E20105" s="1" t="s">
        <v>35</v>
      </c>
      <c r="F20105" t="s">
        <v>8410</v>
      </c>
      <c r="G20105">
        <v>0</v>
      </c>
      <c r="H20105">
        <v>0</v>
      </c>
      <c r="I20105">
        <v>0</v>
      </c>
    </row>
    <row r="20106" spans="1:9" hidden="1" x14ac:dyDescent="0.3">
      <c r="A20106" s="1" t="s">
        <v>159</v>
      </c>
      <c r="B20106" s="1" t="s">
        <v>446</v>
      </c>
      <c r="C20106">
        <v>45.329300000000003</v>
      </c>
      <c r="D20106">
        <v>-93.219700000000003</v>
      </c>
      <c r="E20106" s="1" t="s">
        <v>36</v>
      </c>
      <c r="F20106" t="s">
        <v>8642</v>
      </c>
      <c r="G20106">
        <v>0</v>
      </c>
      <c r="H20106">
        <v>0</v>
      </c>
      <c r="I20106">
        <v>0</v>
      </c>
    </row>
    <row r="20107" spans="1:9" hidden="1" x14ac:dyDescent="0.3">
      <c r="A20107" s="1" t="s">
        <v>159</v>
      </c>
      <c r="B20107" s="1" t="s">
        <v>446</v>
      </c>
      <c r="C20107">
        <v>45.329300000000003</v>
      </c>
      <c r="D20107">
        <v>-93.219700000000003</v>
      </c>
      <c r="E20107" s="1" t="s">
        <v>37</v>
      </c>
      <c r="F20107" t="s">
        <v>8873</v>
      </c>
      <c r="G20107">
        <v>0</v>
      </c>
      <c r="H20107">
        <v>0</v>
      </c>
      <c r="I20107">
        <v>0</v>
      </c>
    </row>
    <row r="20108" spans="1:9" hidden="1" x14ac:dyDescent="0.3">
      <c r="A20108" s="1" t="s">
        <v>159</v>
      </c>
      <c r="B20108" s="1" t="s">
        <v>446</v>
      </c>
      <c r="C20108">
        <v>45.329300000000003</v>
      </c>
      <c r="D20108">
        <v>-93.219700000000003</v>
      </c>
      <c r="E20108" s="1" t="s">
        <v>38</v>
      </c>
      <c r="F20108" t="s">
        <v>9104</v>
      </c>
      <c r="G20108">
        <v>0</v>
      </c>
      <c r="H20108">
        <v>0</v>
      </c>
      <c r="I20108">
        <v>0</v>
      </c>
    </row>
    <row r="20109" spans="1:9" hidden="1" x14ac:dyDescent="0.3">
      <c r="A20109" s="1" t="s">
        <v>159</v>
      </c>
      <c r="B20109" s="1" t="s">
        <v>446</v>
      </c>
      <c r="C20109">
        <v>45.329300000000003</v>
      </c>
      <c r="D20109">
        <v>-93.219700000000003</v>
      </c>
      <c r="E20109" s="1" t="s">
        <v>39</v>
      </c>
      <c r="F20109" t="s">
        <v>9335</v>
      </c>
      <c r="G20109">
        <v>0</v>
      </c>
      <c r="H20109">
        <v>0</v>
      </c>
      <c r="I20109">
        <v>0</v>
      </c>
    </row>
    <row r="20110" spans="1:9" hidden="1" x14ac:dyDescent="0.3">
      <c r="A20110" s="1" t="s">
        <v>159</v>
      </c>
      <c r="B20110" s="1" t="s">
        <v>446</v>
      </c>
      <c r="C20110">
        <v>45.329300000000003</v>
      </c>
      <c r="D20110">
        <v>-93.219700000000003</v>
      </c>
      <c r="E20110" s="1" t="s">
        <v>40</v>
      </c>
      <c r="F20110" t="s">
        <v>9566</v>
      </c>
      <c r="G20110">
        <v>0</v>
      </c>
      <c r="H20110">
        <v>0</v>
      </c>
      <c r="I20110">
        <v>0</v>
      </c>
    </row>
    <row r="20111" spans="1:9" hidden="1" x14ac:dyDescent="0.3">
      <c r="A20111" s="1" t="s">
        <v>159</v>
      </c>
      <c r="B20111" s="1" t="s">
        <v>446</v>
      </c>
      <c r="C20111">
        <v>45.329300000000003</v>
      </c>
      <c r="D20111">
        <v>-93.219700000000003</v>
      </c>
      <c r="E20111" s="1" t="s">
        <v>41</v>
      </c>
      <c r="F20111" t="s">
        <v>9797</v>
      </c>
      <c r="G20111">
        <v>0</v>
      </c>
      <c r="H20111">
        <v>0</v>
      </c>
      <c r="I20111">
        <v>0</v>
      </c>
    </row>
    <row r="20112" spans="1:9" hidden="1" x14ac:dyDescent="0.3">
      <c r="A20112" s="1" t="s">
        <v>159</v>
      </c>
      <c r="B20112" s="1" t="s">
        <v>446</v>
      </c>
      <c r="C20112">
        <v>45.329300000000003</v>
      </c>
      <c r="D20112">
        <v>-93.219700000000003</v>
      </c>
      <c r="E20112" s="1" t="s">
        <v>42</v>
      </c>
      <c r="F20112" t="s">
        <v>10026</v>
      </c>
      <c r="G20112">
        <v>0</v>
      </c>
      <c r="H20112">
        <v>0</v>
      </c>
      <c r="I20112">
        <v>0</v>
      </c>
    </row>
    <row r="20113" spans="1:9" hidden="1" x14ac:dyDescent="0.3">
      <c r="A20113" s="1" t="s">
        <v>159</v>
      </c>
      <c r="B20113" s="1" t="s">
        <v>446</v>
      </c>
      <c r="C20113">
        <v>45.329300000000003</v>
      </c>
      <c r="D20113">
        <v>-93.219700000000003</v>
      </c>
      <c r="E20113" s="1" t="s">
        <v>43</v>
      </c>
      <c r="F20113" t="s">
        <v>10254</v>
      </c>
      <c r="G20113">
        <v>0</v>
      </c>
      <c r="H20113">
        <v>0</v>
      </c>
      <c r="I20113">
        <v>0</v>
      </c>
    </row>
    <row r="20114" spans="1:9" hidden="1" x14ac:dyDescent="0.3">
      <c r="A20114" s="1" t="s">
        <v>159</v>
      </c>
      <c r="B20114" s="1" t="s">
        <v>446</v>
      </c>
      <c r="C20114">
        <v>45.329300000000003</v>
      </c>
      <c r="D20114">
        <v>-93.219700000000003</v>
      </c>
      <c r="E20114" s="1" t="s">
        <v>44</v>
      </c>
      <c r="F20114" t="s">
        <v>10475</v>
      </c>
      <c r="G20114">
        <v>0</v>
      </c>
      <c r="H20114">
        <v>0</v>
      </c>
      <c r="I20114">
        <v>0</v>
      </c>
    </row>
    <row r="20115" spans="1:9" hidden="1" x14ac:dyDescent="0.3">
      <c r="A20115" s="1" t="s">
        <v>159</v>
      </c>
      <c r="B20115" s="1" t="s">
        <v>446</v>
      </c>
      <c r="C20115">
        <v>45.329300000000003</v>
      </c>
      <c r="D20115">
        <v>-93.219700000000003</v>
      </c>
      <c r="E20115" s="1" t="s">
        <v>45</v>
      </c>
      <c r="F20115" t="s">
        <v>10691</v>
      </c>
      <c r="G20115">
        <v>0</v>
      </c>
      <c r="H20115">
        <v>0</v>
      </c>
      <c r="I20115">
        <v>0</v>
      </c>
    </row>
    <row r="20116" spans="1:9" hidden="1" x14ac:dyDescent="0.3">
      <c r="A20116" s="1" t="s">
        <v>159</v>
      </c>
      <c r="B20116" s="1" t="s">
        <v>446</v>
      </c>
      <c r="C20116">
        <v>45.329300000000003</v>
      </c>
      <c r="D20116">
        <v>-93.219700000000003</v>
      </c>
      <c r="E20116" s="1" t="s">
        <v>46</v>
      </c>
      <c r="F20116" t="s">
        <v>10906</v>
      </c>
      <c r="G20116">
        <v>0</v>
      </c>
      <c r="H20116">
        <v>0</v>
      </c>
      <c r="I20116">
        <v>0</v>
      </c>
    </row>
    <row r="20117" spans="1:9" hidden="1" x14ac:dyDescent="0.3">
      <c r="A20117" s="1" t="s">
        <v>159</v>
      </c>
      <c r="B20117" s="1" t="s">
        <v>446</v>
      </c>
      <c r="C20117">
        <v>45.329300000000003</v>
      </c>
      <c r="D20117">
        <v>-93.219700000000003</v>
      </c>
      <c r="E20117" s="1" t="s">
        <v>47</v>
      </c>
      <c r="F20117" t="s">
        <v>11112</v>
      </c>
      <c r="G20117">
        <v>0</v>
      </c>
      <c r="H20117">
        <v>0</v>
      </c>
      <c r="I20117">
        <v>0</v>
      </c>
    </row>
    <row r="20118" spans="1:9" hidden="1" x14ac:dyDescent="0.3">
      <c r="A20118" s="1" t="s">
        <v>159</v>
      </c>
      <c r="B20118" s="1" t="s">
        <v>446</v>
      </c>
      <c r="C20118">
        <v>45.329300000000003</v>
      </c>
      <c r="D20118">
        <v>-93.219700000000003</v>
      </c>
      <c r="E20118" s="1" t="s">
        <v>48</v>
      </c>
      <c r="F20118" t="s">
        <v>11901</v>
      </c>
      <c r="G20118">
        <v>0</v>
      </c>
      <c r="H20118">
        <v>0</v>
      </c>
      <c r="I20118">
        <v>0</v>
      </c>
    </row>
    <row r="20119" spans="1:9" hidden="1" x14ac:dyDescent="0.3">
      <c r="A20119" s="1" t="s">
        <v>159</v>
      </c>
      <c r="B20119" s="1" t="s">
        <v>446</v>
      </c>
      <c r="C20119">
        <v>45.329300000000003</v>
      </c>
      <c r="D20119">
        <v>-93.219700000000003</v>
      </c>
      <c r="E20119" s="1" t="s">
        <v>49</v>
      </c>
      <c r="F20119" t="s">
        <v>12073</v>
      </c>
      <c r="G20119">
        <v>0</v>
      </c>
      <c r="H20119">
        <v>0</v>
      </c>
      <c r="I20119">
        <v>0</v>
      </c>
    </row>
    <row r="20120" spans="1:9" hidden="1" x14ac:dyDescent="0.3">
      <c r="A20120" s="1" t="s">
        <v>159</v>
      </c>
      <c r="B20120" s="1" t="s">
        <v>446</v>
      </c>
      <c r="C20120">
        <v>45.329300000000003</v>
      </c>
      <c r="D20120">
        <v>-93.219700000000003</v>
      </c>
      <c r="E20120" s="1" t="s">
        <v>50</v>
      </c>
      <c r="F20120" t="s">
        <v>12222</v>
      </c>
      <c r="G20120">
        <v>0</v>
      </c>
      <c r="H20120">
        <v>0</v>
      </c>
      <c r="I20120">
        <v>0</v>
      </c>
    </row>
    <row r="20121" spans="1:9" hidden="1" x14ac:dyDescent="0.3">
      <c r="A20121" s="1" t="s">
        <v>159</v>
      </c>
      <c r="B20121" s="1" t="s">
        <v>446</v>
      </c>
      <c r="C20121">
        <v>45.329300000000003</v>
      </c>
      <c r="D20121">
        <v>-93.219700000000003</v>
      </c>
      <c r="E20121" s="1" t="s">
        <v>51</v>
      </c>
      <c r="F20121" t="s">
        <v>12361</v>
      </c>
      <c r="G20121">
        <v>0</v>
      </c>
      <c r="H20121">
        <v>0</v>
      </c>
      <c r="I20121">
        <v>0</v>
      </c>
    </row>
    <row r="20122" spans="1:9" hidden="1" x14ac:dyDescent="0.3">
      <c r="A20122" s="1" t="s">
        <v>159</v>
      </c>
      <c r="B20122" s="1" t="s">
        <v>446</v>
      </c>
      <c r="C20122">
        <v>45.329300000000003</v>
      </c>
      <c r="D20122">
        <v>-93.219700000000003</v>
      </c>
      <c r="E20122" s="1" t="s">
        <v>52</v>
      </c>
      <c r="F20122" t="s">
        <v>11316</v>
      </c>
      <c r="G20122">
        <v>0</v>
      </c>
      <c r="H20122">
        <v>0</v>
      </c>
      <c r="I20122">
        <v>0</v>
      </c>
    </row>
    <row r="20123" spans="1:9" hidden="1" x14ac:dyDescent="0.3">
      <c r="A20123" s="1" t="s">
        <v>159</v>
      </c>
      <c r="B20123" s="1" t="s">
        <v>446</v>
      </c>
      <c r="C20123">
        <v>45.329300000000003</v>
      </c>
      <c r="D20123">
        <v>-93.219700000000003</v>
      </c>
      <c r="E20123" s="1" t="s">
        <v>53</v>
      </c>
      <c r="F20123" t="s">
        <v>11514</v>
      </c>
      <c r="G20123">
        <v>0</v>
      </c>
      <c r="H20123">
        <v>0</v>
      </c>
      <c r="I20123">
        <v>0</v>
      </c>
    </row>
    <row r="20124" spans="1:9" hidden="1" x14ac:dyDescent="0.3">
      <c r="A20124" s="1" t="s">
        <v>159</v>
      </c>
      <c r="B20124" s="1" t="s">
        <v>446</v>
      </c>
      <c r="C20124">
        <v>45.329300000000003</v>
      </c>
      <c r="D20124">
        <v>-93.219700000000003</v>
      </c>
      <c r="E20124" s="1" t="s">
        <v>54</v>
      </c>
      <c r="F20124" t="s">
        <v>11709</v>
      </c>
      <c r="G20124">
        <v>0</v>
      </c>
      <c r="H20124">
        <v>0</v>
      </c>
      <c r="I20124">
        <v>0</v>
      </c>
    </row>
    <row r="20125" spans="1:9" hidden="1" x14ac:dyDescent="0.3">
      <c r="A20125" s="1" t="s">
        <v>159</v>
      </c>
      <c r="B20125" s="1" t="s">
        <v>446</v>
      </c>
      <c r="C20125">
        <v>45.329300000000003</v>
      </c>
      <c r="D20125">
        <v>-93.219700000000003</v>
      </c>
      <c r="E20125" s="1" t="s">
        <v>21548</v>
      </c>
      <c r="F20125" t="s">
        <v>21935</v>
      </c>
      <c r="G20125">
        <v>0</v>
      </c>
      <c r="H20125">
        <v>0</v>
      </c>
      <c r="I20125">
        <v>0</v>
      </c>
    </row>
    <row r="20126" spans="1:9" hidden="1" x14ac:dyDescent="0.3">
      <c r="A20126" s="1" t="s">
        <v>159</v>
      </c>
      <c r="B20126" s="1" t="s">
        <v>447</v>
      </c>
      <c r="C20126">
        <v>43.995199999999997</v>
      </c>
      <c r="D20126">
        <v>-92.381399999999999</v>
      </c>
      <c r="E20126" s="1" t="s">
        <v>4</v>
      </c>
      <c r="F20126" t="s">
        <v>1104</v>
      </c>
      <c r="G20126">
        <v>0</v>
      </c>
      <c r="H20126">
        <v>0</v>
      </c>
      <c r="I20126">
        <v>0</v>
      </c>
    </row>
    <row r="20127" spans="1:9" hidden="1" x14ac:dyDescent="0.3">
      <c r="A20127" s="1" t="s">
        <v>159</v>
      </c>
      <c r="B20127" s="1" t="s">
        <v>447</v>
      </c>
      <c r="C20127">
        <v>43.995199999999997</v>
      </c>
      <c r="D20127">
        <v>-92.381399999999999</v>
      </c>
      <c r="E20127" s="1" t="s">
        <v>5</v>
      </c>
      <c r="F20127" t="s">
        <v>1346</v>
      </c>
      <c r="G20127">
        <v>0</v>
      </c>
      <c r="H20127">
        <v>0</v>
      </c>
      <c r="I20127">
        <v>0</v>
      </c>
    </row>
    <row r="20128" spans="1:9" hidden="1" x14ac:dyDescent="0.3">
      <c r="A20128" s="1" t="s">
        <v>159</v>
      </c>
      <c r="B20128" s="1" t="s">
        <v>447</v>
      </c>
      <c r="C20128">
        <v>43.995199999999997</v>
      </c>
      <c r="D20128">
        <v>-92.381399999999999</v>
      </c>
      <c r="E20128" s="1" t="s">
        <v>6</v>
      </c>
      <c r="F20128" t="s">
        <v>1587</v>
      </c>
      <c r="G20128">
        <v>0</v>
      </c>
      <c r="H20128">
        <v>0</v>
      </c>
      <c r="I20128">
        <v>0</v>
      </c>
    </row>
    <row r="20129" spans="1:9" hidden="1" x14ac:dyDescent="0.3">
      <c r="A20129" s="1" t="s">
        <v>159</v>
      </c>
      <c r="B20129" s="1" t="s">
        <v>447</v>
      </c>
      <c r="C20129">
        <v>43.995199999999997</v>
      </c>
      <c r="D20129">
        <v>-92.381399999999999</v>
      </c>
      <c r="E20129" s="1" t="s">
        <v>7</v>
      </c>
      <c r="F20129" t="s">
        <v>1828</v>
      </c>
      <c r="G20129">
        <v>0</v>
      </c>
      <c r="H20129">
        <v>0</v>
      </c>
      <c r="I20129">
        <v>0</v>
      </c>
    </row>
    <row r="20130" spans="1:9" hidden="1" x14ac:dyDescent="0.3">
      <c r="A20130" s="1" t="s">
        <v>159</v>
      </c>
      <c r="B20130" s="1" t="s">
        <v>447</v>
      </c>
      <c r="C20130">
        <v>43.995199999999997</v>
      </c>
      <c r="D20130">
        <v>-92.381399999999999</v>
      </c>
      <c r="E20130" s="1" t="s">
        <v>8</v>
      </c>
      <c r="F20130" t="s">
        <v>2066</v>
      </c>
      <c r="G20130">
        <v>0</v>
      </c>
      <c r="H20130">
        <v>0</v>
      </c>
      <c r="I20130">
        <v>0</v>
      </c>
    </row>
    <row r="20131" spans="1:9" hidden="1" x14ac:dyDescent="0.3">
      <c r="A20131" s="1" t="s">
        <v>159</v>
      </c>
      <c r="B20131" s="1" t="s">
        <v>447</v>
      </c>
      <c r="C20131">
        <v>43.995199999999997</v>
      </c>
      <c r="D20131">
        <v>-92.381399999999999</v>
      </c>
      <c r="E20131" s="1" t="s">
        <v>9</v>
      </c>
      <c r="F20131" t="s">
        <v>2304</v>
      </c>
      <c r="G20131">
        <v>0</v>
      </c>
      <c r="H20131">
        <v>0</v>
      </c>
      <c r="I20131">
        <v>0</v>
      </c>
    </row>
    <row r="20132" spans="1:9" hidden="1" x14ac:dyDescent="0.3">
      <c r="A20132" s="1" t="s">
        <v>159</v>
      </c>
      <c r="B20132" s="1" t="s">
        <v>447</v>
      </c>
      <c r="C20132">
        <v>43.995199999999997</v>
      </c>
      <c r="D20132">
        <v>-92.381399999999999</v>
      </c>
      <c r="E20132" s="1" t="s">
        <v>10</v>
      </c>
      <c r="F20132" t="s">
        <v>2542</v>
      </c>
      <c r="G20132">
        <v>0</v>
      </c>
      <c r="H20132">
        <v>0</v>
      </c>
      <c r="I20132">
        <v>0</v>
      </c>
    </row>
    <row r="20133" spans="1:9" hidden="1" x14ac:dyDescent="0.3">
      <c r="A20133" s="1" t="s">
        <v>159</v>
      </c>
      <c r="B20133" s="1" t="s">
        <v>447</v>
      </c>
      <c r="C20133">
        <v>43.995199999999997</v>
      </c>
      <c r="D20133">
        <v>-92.381399999999999</v>
      </c>
      <c r="E20133" s="1" t="s">
        <v>11</v>
      </c>
      <c r="F20133" t="s">
        <v>2780</v>
      </c>
      <c r="G20133">
        <v>0</v>
      </c>
      <c r="H20133">
        <v>0</v>
      </c>
      <c r="I20133">
        <v>0</v>
      </c>
    </row>
    <row r="20134" spans="1:9" hidden="1" x14ac:dyDescent="0.3">
      <c r="A20134" s="1" t="s">
        <v>159</v>
      </c>
      <c r="B20134" s="1" t="s">
        <v>447</v>
      </c>
      <c r="C20134">
        <v>43.995199999999997</v>
      </c>
      <c r="D20134">
        <v>-92.381399999999999</v>
      </c>
      <c r="E20134" s="1" t="s">
        <v>12</v>
      </c>
      <c r="F20134" t="s">
        <v>3018</v>
      </c>
      <c r="G20134">
        <v>0</v>
      </c>
      <c r="H20134">
        <v>0</v>
      </c>
      <c r="I20134">
        <v>0</v>
      </c>
    </row>
    <row r="20135" spans="1:9" hidden="1" x14ac:dyDescent="0.3">
      <c r="A20135" s="1" t="s">
        <v>159</v>
      </c>
      <c r="B20135" s="1" t="s">
        <v>447</v>
      </c>
      <c r="C20135">
        <v>43.995199999999997</v>
      </c>
      <c r="D20135">
        <v>-92.381399999999999</v>
      </c>
      <c r="E20135" s="1" t="s">
        <v>13</v>
      </c>
      <c r="F20135" t="s">
        <v>3255</v>
      </c>
      <c r="G20135">
        <v>0</v>
      </c>
      <c r="H20135">
        <v>0</v>
      </c>
      <c r="I20135">
        <v>0</v>
      </c>
    </row>
    <row r="20136" spans="1:9" hidden="1" x14ac:dyDescent="0.3">
      <c r="A20136" s="1" t="s">
        <v>159</v>
      </c>
      <c r="B20136" s="1" t="s">
        <v>447</v>
      </c>
      <c r="C20136">
        <v>43.995199999999997</v>
      </c>
      <c r="D20136">
        <v>-92.381399999999999</v>
      </c>
      <c r="E20136" s="1" t="s">
        <v>14</v>
      </c>
      <c r="F20136" t="s">
        <v>3491</v>
      </c>
      <c r="G20136">
        <v>0</v>
      </c>
      <c r="H20136">
        <v>0</v>
      </c>
      <c r="I20136">
        <v>0</v>
      </c>
    </row>
    <row r="20137" spans="1:9" hidden="1" x14ac:dyDescent="0.3">
      <c r="A20137" s="1" t="s">
        <v>159</v>
      </c>
      <c r="B20137" s="1" t="s">
        <v>447</v>
      </c>
      <c r="C20137">
        <v>43.995199999999997</v>
      </c>
      <c r="D20137">
        <v>-92.381399999999999</v>
      </c>
      <c r="E20137" s="1" t="s">
        <v>15</v>
      </c>
      <c r="F20137" t="s">
        <v>3727</v>
      </c>
      <c r="G20137">
        <v>0</v>
      </c>
      <c r="H20137">
        <v>0</v>
      </c>
      <c r="I20137">
        <v>0</v>
      </c>
    </row>
    <row r="20138" spans="1:9" hidden="1" x14ac:dyDescent="0.3">
      <c r="A20138" s="1" t="s">
        <v>159</v>
      </c>
      <c r="B20138" s="1" t="s">
        <v>447</v>
      </c>
      <c r="C20138">
        <v>43.995199999999997</v>
      </c>
      <c r="D20138">
        <v>-92.381399999999999</v>
      </c>
      <c r="E20138" s="1" t="s">
        <v>16</v>
      </c>
      <c r="F20138" t="s">
        <v>3962</v>
      </c>
      <c r="G20138">
        <v>0</v>
      </c>
      <c r="H20138">
        <v>0</v>
      </c>
      <c r="I20138">
        <v>0</v>
      </c>
    </row>
    <row r="20139" spans="1:9" hidden="1" x14ac:dyDescent="0.3">
      <c r="A20139" s="1" t="s">
        <v>159</v>
      </c>
      <c r="B20139" s="1" t="s">
        <v>447</v>
      </c>
      <c r="C20139">
        <v>43.995199999999997</v>
      </c>
      <c r="D20139">
        <v>-92.381399999999999</v>
      </c>
      <c r="E20139" s="1" t="s">
        <v>17</v>
      </c>
      <c r="F20139" t="s">
        <v>4197</v>
      </c>
      <c r="G20139">
        <v>0</v>
      </c>
      <c r="H20139">
        <v>0</v>
      </c>
      <c r="I20139">
        <v>0</v>
      </c>
    </row>
    <row r="20140" spans="1:9" hidden="1" x14ac:dyDescent="0.3">
      <c r="A20140" s="1" t="s">
        <v>159</v>
      </c>
      <c r="B20140" s="1" t="s">
        <v>447</v>
      </c>
      <c r="C20140">
        <v>43.995199999999997</v>
      </c>
      <c r="D20140">
        <v>-92.381399999999999</v>
      </c>
      <c r="E20140" s="1" t="s">
        <v>18</v>
      </c>
      <c r="F20140" t="s">
        <v>4432</v>
      </c>
      <c r="G20140">
        <v>0</v>
      </c>
      <c r="H20140">
        <v>0</v>
      </c>
      <c r="I20140">
        <v>0</v>
      </c>
    </row>
    <row r="20141" spans="1:9" hidden="1" x14ac:dyDescent="0.3">
      <c r="A20141" s="1" t="s">
        <v>159</v>
      </c>
      <c r="B20141" s="1" t="s">
        <v>447</v>
      </c>
      <c r="C20141">
        <v>43.995199999999997</v>
      </c>
      <c r="D20141">
        <v>-92.381399999999999</v>
      </c>
      <c r="E20141" s="1" t="s">
        <v>19</v>
      </c>
      <c r="F20141" t="s">
        <v>4667</v>
      </c>
      <c r="G20141">
        <v>0</v>
      </c>
      <c r="H20141">
        <v>0</v>
      </c>
      <c r="I20141">
        <v>0</v>
      </c>
    </row>
    <row r="20142" spans="1:9" hidden="1" x14ac:dyDescent="0.3">
      <c r="A20142" s="1" t="s">
        <v>159</v>
      </c>
      <c r="B20142" s="1" t="s">
        <v>447</v>
      </c>
      <c r="C20142">
        <v>43.995199999999997</v>
      </c>
      <c r="D20142">
        <v>-92.381399999999999</v>
      </c>
      <c r="E20142" s="1" t="s">
        <v>20</v>
      </c>
      <c r="F20142" t="s">
        <v>4902</v>
      </c>
      <c r="G20142">
        <v>0</v>
      </c>
      <c r="H20142">
        <v>0</v>
      </c>
      <c r="I20142">
        <v>0</v>
      </c>
    </row>
    <row r="20143" spans="1:9" hidden="1" x14ac:dyDescent="0.3">
      <c r="A20143" s="1" t="s">
        <v>159</v>
      </c>
      <c r="B20143" s="1" t="s">
        <v>447</v>
      </c>
      <c r="C20143">
        <v>43.995199999999997</v>
      </c>
      <c r="D20143">
        <v>-92.381399999999999</v>
      </c>
      <c r="E20143" s="1" t="s">
        <v>21</v>
      </c>
      <c r="F20143" t="s">
        <v>5137</v>
      </c>
      <c r="G20143">
        <v>0</v>
      </c>
      <c r="H20143">
        <v>0</v>
      </c>
      <c r="I20143">
        <v>0</v>
      </c>
    </row>
    <row r="20144" spans="1:9" hidden="1" x14ac:dyDescent="0.3">
      <c r="A20144" s="1" t="s">
        <v>159</v>
      </c>
      <c r="B20144" s="1" t="s">
        <v>447</v>
      </c>
      <c r="C20144">
        <v>43.995199999999997</v>
      </c>
      <c r="D20144">
        <v>-92.381399999999999</v>
      </c>
      <c r="E20144" s="1" t="s">
        <v>22</v>
      </c>
      <c r="F20144" t="s">
        <v>5372</v>
      </c>
      <c r="G20144">
        <v>0</v>
      </c>
      <c r="H20144">
        <v>0</v>
      </c>
      <c r="I20144">
        <v>0</v>
      </c>
    </row>
    <row r="20145" spans="1:9" hidden="1" x14ac:dyDescent="0.3">
      <c r="A20145" s="1" t="s">
        <v>159</v>
      </c>
      <c r="B20145" s="1" t="s">
        <v>447</v>
      </c>
      <c r="C20145">
        <v>43.995199999999997</v>
      </c>
      <c r="D20145">
        <v>-92.381399999999999</v>
      </c>
      <c r="E20145" s="1" t="s">
        <v>23</v>
      </c>
      <c r="F20145" t="s">
        <v>5607</v>
      </c>
      <c r="G20145">
        <v>0</v>
      </c>
      <c r="H20145">
        <v>0</v>
      </c>
      <c r="I20145">
        <v>0</v>
      </c>
    </row>
    <row r="20146" spans="1:9" hidden="1" x14ac:dyDescent="0.3">
      <c r="A20146" s="1" t="s">
        <v>159</v>
      </c>
      <c r="B20146" s="1" t="s">
        <v>447</v>
      </c>
      <c r="C20146">
        <v>43.995199999999997</v>
      </c>
      <c r="D20146">
        <v>-92.381399999999999</v>
      </c>
      <c r="E20146" s="1" t="s">
        <v>24</v>
      </c>
      <c r="F20146" t="s">
        <v>5841</v>
      </c>
      <c r="G20146">
        <v>0</v>
      </c>
      <c r="H20146">
        <v>0</v>
      </c>
      <c r="I20146">
        <v>0</v>
      </c>
    </row>
    <row r="20147" spans="1:9" hidden="1" x14ac:dyDescent="0.3">
      <c r="A20147" s="1" t="s">
        <v>159</v>
      </c>
      <c r="B20147" s="1" t="s">
        <v>447</v>
      </c>
      <c r="C20147">
        <v>43.995199999999997</v>
      </c>
      <c r="D20147">
        <v>-92.381399999999999</v>
      </c>
      <c r="E20147" s="1" t="s">
        <v>25</v>
      </c>
      <c r="F20147" t="s">
        <v>6075</v>
      </c>
      <c r="G20147">
        <v>0</v>
      </c>
      <c r="H20147">
        <v>0</v>
      </c>
      <c r="I20147">
        <v>0</v>
      </c>
    </row>
    <row r="20148" spans="1:9" hidden="1" x14ac:dyDescent="0.3">
      <c r="A20148" s="1" t="s">
        <v>159</v>
      </c>
      <c r="B20148" s="1" t="s">
        <v>447</v>
      </c>
      <c r="C20148">
        <v>43.995199999999997</v>
      </c>
      <c r="D20148">
        <v>-92.381399999999999</v>
      </c>
      <c r="E20148" s="1" t="s">
        <v>26</v>
      </c>
      <c r="F20148" t="s">
        <v>6309</v>
      </c>
      <c r="G20148">
        <v>0</v>
      </c>
      <c r="H20148">
        <v>0</v>
      </c>
      <c r="I20148">
        <v>0</v>
      </c>
    </row>
    <row r="20149" spans="1:9" hidden="1" x14ac:dyDescent="0.3">
      <c r="A20149" s="1" t="s">
        <v>159</v>
      </c>
      <c r="B20149" s="1" t="s">
        <v>447</v>
      </c>
      <c r="C20149">
        <v>43.995199999999997</v>
      </c>
      <c r="D20149">
        <v>-92.381399999999999</v>
      </c>
      <c r="E20149" s="1" t="s">
        <v>27</v>
      </c>
      <c r="F20149" t="s">
        <v>6543</v>
      </c>
      <c r="G20149">
        <v>0</v>
      </c>
      <c r="H20149">
        <v>0</v>
      </c>
      <c r="I20149">
        <v>0</v>
      </c>
    </row>
    <row r="20150" spans="1:9" hidden="1" x14ac:dyDescent="0.3">
      <c r="A20150" s="1" t="s">
        <v>159</v>
      </c>
      <c r="B20150" s="1" t="s">
        <v>447</v>
      </c>
      <c r="C20150">
        <v>43.995199999999997</v>
      </c>
      <c r="D20150">
        <v>-92.381399999999999</v>
      </c>
      <c r="E20150" s="1" t="s">
        <v>28</v>
      </c>
      <c r="F20150" t="s">
        <v>6777</v>
      </c>
      <c r="G20150">
        <v>0</v>
      </c>
      <c r="H20150">
        <v>0</v>
      </c>
      <c r="I20150">
        <v>0</v>
      </c>
    </row>
    <row r="20151" spans="1:9" hidden="1" x14ac:dyDescent="0.3">
      <c r="A20151" s="1" t="s">
        <v>159</v>
      </c>
      <c r="B20151" s="1" t="s">
        <v>447</v>
      </c>
      <c r="C20151">
        <v>43.995199999999997</v>
      </c>
      <c r="D20151">
        <v>-92.381399999999999</v>
      </c>
      <c r="E20151" s="1" t="s">
        <v>29</v>
      </c>
      <c r="F20151" t="s">
        <v>7011</v>
      </c>
      <c r="G20151">
        <v>0</v>
      </c>
      <c r="H20151">
        <v>0</v>
      </c>
      <c r="I20151">
        <v>0</v>
      </c>
    </row>
    <row r="20152" spans="1:9" hidden="1" x14ac:dyDescent="0.3">
      <c r="A20152" s="1" t="s">
        <v>159</v>
      </c>
      <c r="B20152" s="1" t="s">
        <v>447</v>
      </c>
      <c r="C20152">
        <v>43.995199999999997</v>
      </c>
      <c r="D20152">
        <v>-92.381399999999999</v>
      </c>
      <c r="E20152" s="1" t="s">
        <v>30</v>
      </c>
      <c r="F20152" t="s">
        <v>7245</v>
      </c>
      <c r="G20152">
        <v>0</v>
      </c>
      <c r="H20152">
        <v>0</v>
      </c>
      <c r="I20152">
        <v>0</v>
      </c>
    </row>
    <row r="20153" spans="1:9" hidden="1" x14ac:dyDescent="0.3">
      <c r="A20153" s="1" t="s">
        <v>159</v>
      </c>
      <c r="B20153" s="1" t="s">
        <v>447</v>
      </c>
      <c r="C20153">
        <v>43.995199999999997</v>
      </c>
      <c r="D20153">
        <v>-92.381399999999999</v>
      </c>
      <c r="E20153" s="1" t="s">
        <v>31</v>
      </c>
      <c r="F20153" t="s">
        <v>7479</v>
      </c>
      <c r="G20153">
        <v>0</v>
      </c>
      <c r="H20153">
        <v>0</v>
      </c>
      <c r="I20153">
        <v>0</v>
      </c>
    </row>
    <row r="20154" spans="1:9" hidden="1" x14ac:dyDescent="0.3">
      <c r="A20154" s="1" t="s">
        <v>159</v>
      </c>
      <c r="B20154" s="1" t="s">
        <v>447</v>
      </c>
      <c r="C20154">
        <v>43.995199999999997</v>
      </c>
      <c r="D20154">
        <v>-92.381399999999999</v>
      </c>
      <c r="E20154" s="1" t="s">
        <v>32</v>
      </c>
      <c r="F20154" t="s">
        <v>7713</v>
      </c>
      <c r="G20154">
        <v>0</v>
      </c>
      <c r="H20154">
        <v>0</v>
      </c>
      <c r="I20154">
        <v>0</v>
      </c>
    </row>
    <row r="20155" spans="1:9" hidden="1" x14ac:dyDescent="0.3">
      <c r="A20155" s="1" t="s">
        <v>159</v>
      </c>
      <c r="B20155" s="1" t="s">
        <v>447</v>
      </c>
      <c r="C20155">
        <v>43.995199999999997</v>
      </c>
      <c r="D20155">
        <v>-92.381399999999999</v>
      </c>
      <c r="E20155" s="1" t="s">
        <v>33</v>
      </c>
      <c r="F20155" t="s">
        <v>7947</v>
      </c>
      <c r="G20155">
        <v>0</v>
      </c>
      <c r="H20155">
        <v>0</v>
      </c>
      <c r="I20155">
        <v>0</v>
      </c>
    </row>
    <row r="20156" spans="1:9" hidden="1" x14ac:dyDescent="0.3">
      <c r="A20156" s="1" t="s">
        <v>159</v>
      </c>
      <c r="B20156" s="1" t="s">
        <v>447</v>
      </c>
      <c r="C20156">
        <v>43.995199999999997</v>
      </c>
      <c r="D20156">
        <v>-92.381399999999999</v>
      </c>
      <c r="E20156" s="1" t="s">
        <v>34</v>
      </c>
      <c r="F20156" t="s">
        <v>8179</v>
      </c>
      <c r="G20156">
        <v>0</v>
      </c>
      <c r="H20156">
        <v>0</v>
      </c>
      <c r="I20156">
        <v>0</v>
      </c>
    </row>
    <row r="20157" spans="1:9" hidden="1" x14ac:dyDescent="0.3">
      <c r="A20157" s="1" t="s">
        <v>159</v>
      </c>
      <c r="B20157" s="1" t="s">
        <v>447</v>
      </c>
      <c r="C20157">
        <v>43.995199999999997</v>
      </c>
      <c r="D20157">
        <v>-92.381399999999999</v>
      </c>
      <c r="E20157" s="1" t="s">
        <v>35</v>
      </c>
      <c r="F20157" t="s">
        <v>8411</v>
      </c>
      <c r="G20157">
        <v>0</v>
      </c>
      <c r="H20157">
        <v>0</v>
      </c>
      <c r="I20157">
        <v>0</v>
      </c>
    </row>
    <row r="20158" spans="1:9" hidden="1" x14ac:dyDescent="0.3">
      <c r="A20158" s="1" t="s">
        <v>159</v>
      </c>
      <c r="B20158" s="1" t="s">
        <v>447</v>
      </c>
      <c r="C20158">
        <v>43.995199999999997</v>
      </c>
      <c r="D20158">
        <v>-92.381399999999999</v>
      </c>
      <c r="E20158" s="1" t="s">
        <v>36</v>
      </c>
      <c r="F20158" t="s">
        <v>8643</v>
      </c>
      <c r="G20158">
        <v>0</v>
      </c>
      <c r="H20158">
        <v>0</v>
      </c>
      <c r="I20158">
        <v>0</v>
      </c>
    </row>
    <row r="20159" spans="1:9" hidden="1" x14ac:dyDescent="0.3">
      <c r="A20159" s="1" t="s">
        <v>159</v>
      </c>
      <c r="B20159" s="1" t="s">
        <v>447</v>
      </c>
      <c r="C20159">
        <v>43.995199999999997</v>
      </c>
      <c r="D20159">
        <v>-92.381399999999999</v>
      </c>
      <c r="E20159" s="1" t="s">
        <v>37</v>
      </c>
      <c r="F20159" t="s">
        <v>8874</v>
      </c>
      <c r="G20159">
        <v>0</v>
      </c>
      <c r="H20159">
        <v>0</v>
      </c>
      <c r="I20159">
        <v>0</v>
      </c>
    </row>
    <row r="20160" spans="1:9" hidden="1" x14ac:dyDescent="0.3">
      <c r="A20160" s="1" t="s">
        <v>159</v>
      </c>
      <c r="B20160" s="1" t="s">
        <v>447</v>
      </c>
      <c r="C20160">
        <v>43.995199999999997</v>
      </c>
      <c r="D20160">
        <v>-92.381399999999999</v>
      </c>
      <c r="E20160" s="1" t="s">
        <v>38</v>
      </c>
      <c r="F20160" t="s">
        <v>9105</v>
      </c>
      <c r="G20160">
        <v>0</v>
      </c>
      <c r="H20160">
        <v>0</v>
      </c>
      <c r="I20160">
        <v>0</v>
      </c>
    </row>
    <row r="20161" spans="1:9" hidden="1" x14ac:dyDescent="0.3">
      <c r="A20161" s="1" t="s">
        <v>159</v>
      </c>
      <c r="B20161" s="1" t="s">
        <v>447</v>
      </c>
      <c r="C20161">
        <v>43.995199999999997</v>
      </c>
      <c r="D20161">
        <v>-92.381399999999999</v>
      </c>
      <c r="E20161" s="1" t="s">
        <v>39</v>
      </c>
      <c r="F20161" t="s">
        <v>9336</v>
      </c>
      <c r="G20161">
        <v>0</v>
      </c>
      <c r="H20161">
        <v>0</v>
      </c>
      <c r="I20161">
        <v>0</v>
      </c>
    </row>
    <row r="20162" spans="1:9" hidden="1" x14ac:dyDescent="0.3">
      <c r="A20162" s="1" t="s">
        <v>159</v>
      </c>
      <c r="B20162" s="1" t="s">
        <v>447</v>
      </c>
      <c r="C20162">
        <v>43.995199999999997</v>
      </c>
      <c r="D20162">
        <v>-92.381399999999999</v>
      </c>
      <c r="E20162" s="1" t="s">
        <v>40</v>
      </c>
      <c r="F20162" t="s">
        <v>9567</v>
      </c>
      <c r="G20162">
        <v>0</v>
      </c>
      <c r="H20162">
        <v>0</v>
      </c>
      <c r="I20162">
        <v>0</v>
      </c>
    </row>
    <row r="20163" spans="1:9" hidden="1" x14ac:dyDescent="0.3">
      <c r="A20163" s="1" t="s">
        <v>159</v>
      </c>
      <c r="B20163" s="1" t="s">
        <v>447</v>
      </c>
      <c r="C20163">
        <v>43.995199999999997</v>
      </c>
      <c r="D20163">
        <v>-92.381399999999999</v>
      </c>
      <c r="E20163" s="1" t="s">
        <v>41</v>
      </c>
      <c r="F20163" t="s">
        <v>9798</v>
      </c>
      <c r="G20163">
        <v>0</v>
      </c>
      <c r="H20163">
        <v>0</v>
      </c>
      <c r="I20163">
        <v>0</v>
      </c>
    </row>
    <row r="20164" spans="1:9" hidden="1" x14ac:dyDescent="0.3">
      <c r="A20164" s="1" t="s">
        <v>159</v>
      </c>
      <c r="B20164" s="1" t="s">
        <v>447</v>
      </c>
      <c r="C20164">
        <v>43.995199999999997</v>
      </c>
      <c r="D20164">
        <v>-92.381399999999999</v>
      </c>
      <c r="E20164" s="1" t="s">
        <v>42</v>
      </c>
      <c r="F20164" t="s">
        <v>10027</v>
      </c>
      <c r="G20164">
        <v>0</v>
      </c>
      <c r="H20164">
        <v>0</v>
      </c>
      <c r="I20164">
        <v>0</v>
      </c>
    </row>
    <row r="20165" spans="1:9" hidden="1" x14ac:dyDescent="0.3">
      <c r="A20165" s="1" t="s">
        <v>159</v>
      </c>
      <c r="B20165" s="1" t="s">
        <v>447</v>
      </c>
      <c r="C20165">
        <v>43.995199999999997</v>
      </c>
      <c r="D20165">
        <v>-92.381399999999999</v>
      </c>
      <c r="E20165" s="1" t="s">
        <v>43</v>
      </c>
      <c r="F20165" t="s">
        <v>10255</v>
      </c>
      <c r="G20165">
        <v>0</v>
      </c>
      <c r="H20165">
        <v>0</v>
      </c>
      <c r="I20165">
        <v>0</v>
      </c>
    </row>
    <row r="20166" spans="1:9" hidden="1" x14ac:dyDescent="0.3">
      <c r="A20166" s="1" t="s">
        <v>159</v>
      </c>
      <c r="B20166" s="1" t="s">
        <v>447</v>
      </c>
      <c r="C20166">
        <v>43.995199999999997</v>
      </c>
      <c r="D20166">
        <v>-92.381399999999999</v>
      </c>
      <c r="E20166" s="1" t="s">
        <v>44</v>
      </c>
      <c r="F20166" t="s">
        <v>10476</v>
      </c>
      <c r="G20166">
        <v>0</v>
      </c>
      <c r="H20166">
        <v>0</v>
      </c>
      <c r="I20166">
        <v>0</v>
      </c>
    </row>
    <row r="20167" spans="1:9" hidden="1" x14ac:dyDescent="0.3">
      <c r="A20167" s="1" t="s">
        <v>159</v>
      </c>
      <c r="B20167" s="1" t="s">
        <v>447</v>
      </c>
      <c r="C20167">
        <v>43.995199999999997</v>
      </c>
      <c r="D20167">
        <v>-92.381399999999999</v>
      </c>
      <c r="E20167" s="1" t="s">
        <v>45</v>
      </c>
      <c r="F20167" t="s">
        <v>10692</v>
      </c>
      <c r="G20167">
        <v>0</v>
      </c>
      <c r="H20167">
        <v>0</v>
      </c>
      <c r="I20167">
        <v>0</v>
      </c>
    </row>
    <row r="20168" spans="1:9" hidden="1" x14ac:dyDescent="0.3">
      <c r="A20168" s="1" t="s">
        <v>159</v>
      </c>
      <c r="B20168" s="1" t="s">
        <v>447</v>
      </c>
      <c r="C20168">
        <v>43.995199999999997</v>
      </c>
      <c r="D20168">
        <v>-92.381399999999999</v>
      </c>
      <c r="E20168" s="1" t="s">
        <v>46</v>
      </c>
      <c r="F20168" t="s">
        <v>10907</v>
      </c>
      <c r="G20168">
        <v>0</v>
      </c>
      <c r="H20168">
        <v>0</v>
      </c>
      <c r="I20168">
        <v>0</v>
      </c>
    </row>
    <row r="20169" spans="1:9" hidden="1" x14ac:dyDescent="0.3">
      <c r="A20169" s="1" t="s">
        <v>159</v>
      </c>
      <c r="B20169" s="1" t="s">
        <v>447</v>
      </c>
      <c r="C20169">
        <v>43.995199999999997</v>
      </c>
      <c r="D20169">
        <v>-92.381399999999999</v>
      </c>
      <c r="E20169" s="1" t="s">
        <v>47</v>
      </c>
      <c r="F20169" t="s">
        <v>11113</v>
      </c>
      <c r="G20169">
        <v>0</v>
      </c>
      <c r="H20169">
        <v>0</v>
      </c>
      <c r="I20169">
        <v>0</v>
      </c>
    </row>
    <row r="20170" spans="1:9" hidden="1" x14ac:dyDescent="0.3">
      <c r="A20170" s="1" t="s">
        <v>159</v>
      </c>
      <c r="B20170" s="1" t="s">
        <v>447</v>
      </c>
      <c r="C20170">
        <v>43.995199999999997</v>
      </c>
      <c r="D20170">
        <v>-92.381399999999999</v>
      </c>
      <c r="E20170" s="1" t="s">
        <v>48</v>
      </c>
      <c r="F20170" t="s">
        <v>11902</v>
      </c>
      <c r="G20170">
        <v>0</v>
      </c>
      <c r="H20170">
        <v>0</v>
      </c>
      <c r="I20170">
        <v>0</v>
      </c>
    </row>
    <row r="20171" spans="1:9" hidden="1" x14ac:dyDescent="0.3">
      <c r="A20171" s="1" t="s">
        <v>159</v>
      </c>
      <c r="B20171" s="1" t="s">
        <v>447</v>
      </c>
      <c r="C20171">
        <v>43.995199999999997</v>
      </c>
      <c r="D20171">
        <v>-92.381399999999999</v>
      </c>
      <c r="E20171" s="1" t="s">
        <v>49</v>
      </c>
      <c r="F20171" t="s">
        <v>12074</v>
      </c>
      <c r="G20171">
        <v>0</v>
      </c>
      <c r="H20171">
        <v>0</v>
      </c>
      <c r="I20171">
        <v>0</v>
      </c>
    </row>
    <row r="20172" spans="1:9" hidden="1" x14ac:dyDescent="0.3">
      <c r="A20172" s="1" t="s">
        <v>159</v>
      </c>
      <c r="B20172" s="1" t="s">
        <v>447</v>
      </c>
      <c r="C20172">
        <v>43.995199999999997</v>
      </c>
      <c r="D20172">
        <v>-92.381399999999999</v>
      </c>
      <c r="E20172" s="1" t="s">
        <v>50</v>
      </c>
      <c r="F20172" t="s">
        <v>12223</v>
      </c>
      <c r="G20172">
        <v>0</v>
      </c>
      <c r="H20172">
        <v>0</v>
      </c>
      <c r="I20172">
        <v>0</v>
      </c>
    </row>
    <row r="20173" spans="1:9" hidden="1" x14ac:dyDescent="0.3">
      <c r="A20173" s="1" t="s">
        <v>159</v>
      </c>
      <c r="B20173" s="1" t="s">
        <v>447</v>
      </c>
      <c r="C20173">
        <v>43.995199999999997</v>
      </c>
      <c r="D20173">
        <v>-92.381399999999999</v>
      </c>
      <c r="E20173" s="1" t="s">
        <v>51</v>
      </c>
      <c r="F20173" t="s">
        <v>12362</v>
      </c>
      <c r="G20173">
        <v>0</v>
      </c>
      <c r="H20173">
        <v>0</v>
      </c>
      <c r="I20173">
        <v>0</v>
      </c>
    </row>
    <row r="20174" spans="1:9" hidden="1" x14ac:dyDescent="0.3">
      <c r="A20174" s="1" t="s">
        <v>159</v>
      </c>
      <c r="B20174" s="1" t="s">
        <v>447</v>
      </c>
      <c r="C20174">
        <v>43.995199999999997</v>
      </c>
      <c r="D20174">
        <v>-92.381399999999999</v>
      </c>
      <c r="E20174" s="1" t="s">
        <v>52</v>
      </c>
      <c r="F20174" t="s">
        <v>11317</v>
      </c>
      <c r="G20174">
        <v>0</v>
      </c>
      <c r="H20174">
        <v>0</v>
      </c>
      <c r="I20174">
        <v>0</v>
      </c>
    </row>
    <row r="20175" spans="1:9" hidden="1" x14ac:dyDescent="0.3">
      <c r="A20175" s="1" t="s">
        <v>159</v>
      </c>
      <c r="B20175" s="1" t="s">
        <v>447</v>
      </c>
      <c r="C20175">
        <v>43.995199999999997</v>
      </c>
      <c r="D20175">
        <v>-92.381399999999999</v>
      </c>
      <c r="E20175" s="1" t="s">
        <v>53</v>
      </c>
      <c r="F20175" t="s">
        <v>11515</v>
      </c>
      <c r="G20175">
        <v>0</v>
      </c>
      <c r="H20175">
        <v>0</v>
      </c>
      <c r="I20175">
        <v>0</v>
      </c>
    </row>
    <row r="20176" spans="1:9" hidden="1" x14ac:dyDescent="0.3">
      <c r="A20176" s="1" t="s">
        <v>159</v>
      </c>
      <c r="B20176" s="1" t="s">
        <v>447</v>
      </c>
      <c r="C20176">
        <v>43.995199999999997</v>
      </c>
      <c r="D20176">
        <v>-92.381399999999999</v>
      </c>
      <c r="E20176" s="1" t="s">
        <v>54</v>
      </c>
      <c r="F20176" t="s">
        <v>11710</v>
      </c>
      <c r="G20176">
        <v>0</v>
      </c>
      <c r="H20176">
        <v>0</v>
      </c>
      <c r="I20176">
        <v>0</v>
      </c>
    </row>
    <row r="20177" spans="1:9" hidden="1" x14ac:dyDescent="0.3">
      <c r="A20177" s="1" t="s">
        <v>159</v>
      </c>
      <c r="B20177" s="1" t="s">
        <v>447</v>
      </c>
      <c r="C20177">
        <v>43.995199999999997</v>
      </c>
      <c r="D20177">
        <v>-92.381399999999999</v>
      </c>
      <c r="E20177" s="1" t="s">
        <v>21548</v>
      </c>
      <c r="F20177" t="s">
        <v>21936</v>
      </c>
      <c r="G20177">
        <v>0</v>
      </c>
      <c r="H20177">
        <v>0</v>
      </c>
      <c r="I20177">
        <v>0</v>
      </c>
    </row>
    <row r="20178" spans="1:9" hidden="1" x14ac:dyDescent="0.3">
      <c r="A20178" s="1" t="s">
        <v>159</v>
      </c>
      <c r="B20178" s="1" t="s">
        <v>448</v>
      </c>
      <c r="C20178">
        <v>40.829799999999999</v>
      </c>
      <c r="D20178">
        <v>-110.9984</v>
      </c>
      <c r="E20178" s="1" t="s">
        <v>4</v>
      </c>
      <c r="F20178" t="s">
        <v>1105</v>
      </c>
      <c r="G20178">
        <v>0</v>
      </c>
      <c r="H20178">
        <v>0</v>
      </c>
      <c r="I20178">
        <v>0</v>
      </c>
    </row>
    <row r="20179" spans="1:9" hidden="1" x14ac:dyDescent="0.3">
      <c r="A20179" s="1" t="s">
        <v>159</v>
      </c>
      <c r="B20179" s="1" t="s">
        <v>448</v>
      </c>
      <c r="C20179">
        <v>40.829799999999999</v>
      </c>
      <c r="D20179">
        <v>-110.9984</v>
      </c>
      <c r="E20179" s="1" t="s">
        <v>5</v>
      </c>
      <c r="F20179" t="s">
        <v>1347</v>
      </c>
      <c r="G20179">
        <v>0</v>
      </c>
      <c r="H20179">
        <v>0</v>
      </c>
      <c r="I20179">
        <v>0</v>
      </c>
    </row>
    <row r="20180" spans="1:9" hidden="1" x14ac:dyDescent="0.3">
      <c r="A20180" s="1" t="s">
        <v>159</v>
      </c>
      <c r="B20180" s="1" t="s">
        <v>448</v>
      </c>
      <c r="C20180">
        <v>40.829799999999999</v>
      </c>
      <c r="D20180">
        <v>-110.9984</v>
      </c>
      <c r="E20180" s="1" t="s">
        <v>6</v>
      </c>
      <c r="F20180" t="s">
        <v>1588</v>
      </c>
      <c r="G20180">
        <v>0</v>
      </c>
      <c r="H20180">
        <v>0</v>
      </c>
      <c r="I20180">
        <v>0</v>
      </c>
    </row>
    <row r="20181" spans="1:9" hidden="1" x14ac:dyDescent="0.3">
      <c r="A20181" s="1" t="s">
        <v>159</v>
      </c>
      <c r="B20181" s="1" t="s">
        <v>448</v>
      </c>
      <c r="C20181">
        <v>40.829799999999999</v>
      </c>
      <c r="D20181">
        <v>-110.9984</v>
      </c>
      <c r="E20181" s="1" t="s">
        <v>7</v>
      </c>
      <c r="F20181" t="s">
        <v>1829</v>
      </c>
      <c r="G20181">
        <v>0</v>
      </c>
      <c r="H20181">
        <v>0</v>
      </c>
      <c r="I20181">
        <v>0</v>
      </c>
    </row>
    <row r="20182" spans="1:9" hidden="1" x14ac:dyDescent="0.3">
      <c r="A20182" s="1" t="s">
        <v>159</v>
      </c>
      <c r="B20182" s="1" t="s">
        <v>448</v>
      </c>
      <c r="C20182">
        <v>40.829799999999999</v>
      </c>
      <c r="D20182">
        <v>-110.9984</v>
      </c>
      <c r="E20182" s="1" t="s">
        <v>8</v>
      </c>
      <c r="F20182" t="s">
        <v>2067</v>
      </c>
      <c r="G20182">
        <v>0</v>
      </c>
      <c r="H20182">
        <v>0</v>
      </c>
      <c r="I20182">
        <v>0</v>
      </c>
    </row>
    <row r="20183" spans="1:9" hidden="1" x14ac:dyDescent="0.3">
      <c r="A20183" s="1" t="s">
        <v>159</v>
      </c>
      <c r="B20183" s="1" t="s">
        <v>448</v>
      </c>
      <c r="C20183">
        <v>40.829799999999999</v>
      </c>
      <c r="D20183">
        <v>-110.9984</v>
      </c>
      <c r="E20183" s="1" t="s">
        <v>9</v>
      </c>
      <c r="F20183" t="s">
        <v>2305</v>
      </c>
      <c r="G20183">
        <v>0</v>
      </c>
      <c r="H20183">
        <v>0</v>
      </c>
      <c r="I20183">
        <v>0</v>
      </c>
    </row>
    <row r="20184" spans="1:9" hidden="1" x14ac:dyDescent="0.3">
      <c r="A20184" s="1" t="s">
        <v>159</v>
      </c>
      <c r="B20184" s="1" t="s">
        <v>448</v>
      </c>
      <c r="C20184">
        <v>40.829799999999999</v>
      </c>
      <c r="D20184">
        <v>-110.9984</v>
      </c>
      <c r="E20184" s="1" t="s">
        <v>10</v>
      </c>
      <c r="F20184" t="s">
        <v>2543</v>
      </c>
      <c r="G20184">
        <v>0</v>
      </c>
      <c r="H20184">
        <v>0</v>
      </c>
      <c r="I20184">
        <v>0</v>
      </c>
    </row>
    <row r="20185" spans="1:9" hidden="1" x14ac:dyDescent="0.3">
      <c r="A20185" s="1" t="s">
        <v>159</v>
      </c>
      <c r="B20185" s="1" t="s">
        <v>448</v>
      </c>
      <c r="C20185">
        <v>40.829799999999999</v>
      </c>
      <c r="D20185">
        <v>-110.9984</v>
      </c>
      <c r="E20185" s="1" t="s">
        <v>11</v>
      </c>
      <c r="F20185" t="s">
        <v>2781</v>
      </c>
      <c r="G20185">
        <v>0</v>
      </c>
      <c r="H20185">
        <v>0</v>
      </c>
      <c r="I20185">
        <v>0</v>
      </c>
    </row>
    <row r="20186" spans="1:9" hidden="1" x14ac:dyDescent="0.3">
      <c r="A20186" s="1" t="s">
        <v>159</v>
      </c>
      <c r="B20186" s="1" t="s">
        <v>448</v>
      </c>
      <c r="C20186">
        <v>40.829799999999999</v>
      </c>
      <c r="D20186">
        <v>-110.9984</v>
      </c>
      <c r="E20186" s="1" t="s">
        <v>12</v>
      </c>
      <c r="F20186" t="s">
        <v>3019</v>
      </c>
      <c r="G20186">
        <v>0</v>
      </c>
      <c r="H20186">
        <v>0</v>
      </c>
      <c r="I20186">
        <v>0</v>
      </c>
    </row>
    <row r="20187" spans="1:9" hidden="1" x14ac:dyDescent="0.3">
      <c r="A20187" s="1" t="s">
        <v>159</v>
      </c>
      <c r="B20187" s="1" t="s">
        <v>448</v>
      </c>
      <c r="C20187">
        <v>40.829799999999999</v>
      </c>
      <c r="D20187">
        <v>-110.9984</v>
      </c>
      <c r="E20187" s="1" t="s">
        <v>13</v>
      </c>
      <c r="F20187" t="s">
        <v>3256</v>
      </c>
      <c r="G20187">
        <v>0</v>
      </c>
      <c r="H20187">
        <v>0</v>
      </c>
      <c r="I20187">
        <v>0</v>
      </c>
    </row>
    <row r="20188" spans="1:9" hidden="1" x14ac:dyDescent="0.3">
      <c r="A20188" s="1" t="s">
        <v>159</v>
      </c>
      <c r="B20188" s="1" t="s">
        <v>448</v>
      </c>
      <c r="C20188">
        <v>40.829799999999999</v>
      </c>
      <c r="D20188">
        <v>-110.9984</v>
      </c>
      <c r="E20188" s="1" t="s">
        <v>14</v>
      </c>
      <c r="F20188" t="s">
        <v>3492</v>
      </c>
      <c r="G20188">
        <v>0</v>
      </c>
      <c r="H20188">
        <v>0</v>
      </c>
      <c r="I20188">
        <v>0</v>
      </c>
    </row>
    <row r="20189" spans="1:9" hidden="1" x14ac:dyDescent="0.3">
      <c r="A20189" s="1" t="s">
        <v>159</v>
      </c>
      <c r="B20189" s="1" t="s">
        <v>448</v>
      </c>
      <c r="C20189">
        <v>40.829799999999999</v>
      </c>
      <c r="D20189">
        <v>-110.9984</v>
      </c>
      <c r="E20189" s="1" t="s">
        <v>15</v>
      </c>
      <c r="F20189" t="s">
        <v>3728</v>
      </c>
      <c r="G20189">
        <v>0</v>
      </c>
      <c r="H20189">
        <v>0</v>
      </c>
      <c r="I20189">
        <v>0</v>
      </c>
    </row>
    <row r="20190" spans="1:9" hidden="1" x14ac:dyDescent="0.3">
      <c r="A20190" s="1" t="s">
        <v>159</v>
      </c>
      <c r="B20190" s="1" t="s">
        <v>448</v>
      </c>
      <c r="C20190">
        <v>40.829799999999999</v>
      </c>
      <c r="D20190">
        <v>-110.9984</v>
      </c>
      <c r="E20190" s="1" t="s">
        <v>16</v>
      </c>
      <c r="F20190" t="s">
        <v>3963</v>
      </c>
      <c r="G20190">
        <v>0</v>
      </c>
      <c r="H20190">
        <v>0</v>
      </c>
      <c r="I20190">
        <v>0</v>
      </c>
    </row>
    <row r="20191" spans="1:9" hidden="1" x14ac:dyDescent="0.3">
      <c r="A20191" s="1" t="s">
        <v>159</v>
      </c>
      <c r="B20191" s="1" t="s">
        <v>448</v>
      </c>
      <c r="C20191">
        <v>40.829799999999999</v>
      </c>
      <c r="D20191">
        <v>-110.9984</v>
      </c>
      <c r="E20191" s="1" t="s">
        <v>17</v>
      </c>
      <c r="F20191" t="s">
        <v>4198</v>
      </c>
      <c r="G20191">
        <v>0</v>
      </c>
      <c r="H20191">
        <v>0</v>
      </c>
      <c r="I20191">
        <v>0</v>
      </c>
    </row>
    <row r="20192" spans="1:9" hidden="1" x14ac:dyDescent="0.3">
      <c r="A20192" s="1" t="s">
        <v>159</v>
      </c>
      <c r="B20192" s="1" t="s">
        <v>448</v>
      </c>
      <c r="C20192">
        <v>40.829799999999999</v>
      </c>
      <c r="D20192">
        <v>-110.9984</v>
      </c>
      <c r="E20192" s="1" t="s">
        <v>18</v>
      </c>
      <c r="F20192" t="s">
        <v>4433</v>
      </c>
      <c r="G20192">
        <v>0</v>
      </c>
      <c r="H20192">
        <v>0</v>
      </c>
      <c r="I20192">
        <v>0</v>
      </c>
    </row>
    <row r="20193" spans="1:9" hidden="1" x14ac:dyDescent="0.3">
      <c r="A20193" s="1" t="s">
        <v>159</v>
      </c>
      <c r="B20193" s="1" t="s">
        <v>448</v>
      </c>
      <c r="C20193">
        <v>40.829799999999999</v>
      </c>
      <c r="D20193">
        <v>-110.9984</v>
      </c>
      <c r="E20193" s="1" t="s">
        <v>19</v>
      </c>
      <c r="F20193" t="s">
        <v>4668</v>
      </c>
      <c r="G20193">
        <v>0</v>
      </c>
      <c r="H20193">
        <v>0</v>
      </c>
      <c r="I20193">
        <v>0</v>
      </c>
    </row>
    <row r="20194" spans="1:9" hidden="1" x14ac:dyDescent="0.3">
      <c r="A20194" s="1" t="s">
        <v>159</v>
      </c>
      <c r="B20194" s="1" t="s">
        <v>448</v>
      </c>
      <c r="C20194">
        <v>40.829799999999999</v>
      </c>
      <c r="D20194">
        <v>-110.9984</v>
      </c>
      <c r="E20194" s="1" t="s">
        <v>20</v>
      </c>
      <c r="F20194" t="s">
        <v>4903</v>
      </c>
      <c r="G20194">
        <v>0</v>
      </c>
      <c r="H20194">
        <v>0</v>
      </c>
      <c r="I20194">
        <v>0</v>
      </c>
    </row>
    <row r="20195" spans="1:9" hidden="1" x14ac:dyDescent="0.3">
      <c r="A20195" s="1" t="s">
        <v>159</v>
      </c>
      <c r="B20195" s="1" t="s">
        <v>448</v>
      </c>
      <c r="C20195">
        <v>40.829799999999999</v>
      </c>
      <c r="D20195">
        <v>-110.9984</v>
      </c>
      <c r="E20195" s="1" t="s">
        <v>21</v>
      </c>
      <c r="F20195" t="s">
        <v>5138</v>
      </c>
      <c r="G20195">
        <v>0</v>
      </c>
      <c r="H20195">
        <v>0</v>
      </c>
      <c r="I20195">
        <v>0</v>
      </c>
    </row>
    <row r="20196" spans="1:9" hidden="1" x14ac:dyDescent="0.3">
      <c r="A20196" s="1" t="s">
        <v>159</v>
      </c>
      <c r="B20196" s="1" t="s">
        <v>448</v>
      </c>
      <c r="C20196">
        <v>40.829799999999999</v>
      </c>
      <c r="D20196">
        <v>-110.9984</v>
      </c>
      <c r="E20196" s="1" t="s">
        <v>22</v>
      </c>
      <c r="F20196" t="s">
        <v>5373</v>
      </c>
      <c r="G20196">
        <v>0</v>
      </c>
      <c r="H20196">
        <v>0</v>
      </c>
      <c r="I20196">
        <v>0</v>
      </c>
    </row>
    <row r="20197" spans="1:9" hidden="1" x14ac:dyDescent="0.3">
      <c r="A20197" s="1" t="s">
        <v>159</v>
      </c>
      <c r="B20197" s="1" t="s">
        <v>448</v>
      </c>
      <c r="C20197">
        <v>40.829799999999999</v>
      </c>
      <c r="D20197">
        <v>-110.9984</v>
      </c>
      <c r="E20197" s="1" t="s">
        <v>23</v>
      </c>
      <c r="F20197" t="s">
        <v>5608</v>
      </c>
      <c r="G20197">
        <v>0</v>
      </c>
      <c r="H20197">
        <v>0</v>
      </c>
      <c r="I20197">
        <v>0</v>
      </c>
    </row>
    <row r="20198" spans="1:9" hidden="1" x14ac:dyDescent="0.3">
      <c r="A20198" s="1" t="s">
        <v>159</v>
      </c>
      <c r="B20198" s="1" t="s">
        <v>448</v>
      </c>
      <c r="C20198">
        <v>40.829799999999999</v>
      </c>
      <c r="D20198">
        <v>-110.9984</v>
      </c>
      <c r="E20198" s="1" t="s">
        <v>24</v>
      </c>
      <c r="F20198" t="s">
        <v>5842</v>
      </c>
      <c r="G20198">
        <v>0</v>
      </c>
      <c r="H20198">
        <v>0</v>
      </c>
      <c r="I20198">
        <v>0</v>
      </c>
    </row>
    <row r="20199" spans="1:9" hidden="1" x14ac:dyDescent="0.3">
      <c r="A20199" s="1" t="s">
        <v>159</v>
      </c>
      <c r="B20199" s="1" t="s">
        <v>448</v>
      </c>
      <c r="C20199">
        <v>40.829799999999999</v>
      </c>
      <c r="D20199">
        <v>-110.9984</v>
      </c>
      <c r="E20199" s="1" t="s">
        <v>25</v>
      </c>
      <c r="F20199" t="s">
        <v>6076</v>
      </c>
      <c r="G20199">
        <v>0</v>
      </c>
      <c r="H20199">
        <v>0</v>
      </c>
      <c r="I20199">
        <v>0</v>
      </c>
    </row>
    <row r="20200" spans="1:9" hidden="1" x14ac:dyDescent="0.3">
      <c r="A20200" s="1" t="s">
        <v>159</v>
      </c>
      <c r="B20200" s="1" t="s">
        <v>448</v>
      </c>
      <c r="C20200">
        <v>40.829799999999999</v>
      </c>
      <c r="D20200">
        <v>-110.9984</v>
      </c>
      <c r="E20200" s="1" t="s">
        <v>26</v>
      </c>
      <c r="F20200" t="s">
        <v>6310</v>
      </c>
      <c r="G20200">
        <v>0</v>
      </c>
      <c r="H20200">
        <v>0</v>
      </c>
      <c r="I20200">
        <v>0</v>
      </c>
    </row>
    <row r="20201" spans="1:9" hidden="1" x14ac:dyDescent="0.3">
      <c r="A20201" s="1" t="s">
        <v>159</v>
      </c>
      <c r="B20201" s="1" t="s">
        <v>448</v>
      </c>
      <c r="C20201">
        <v>40.829799999999999</v>
      </c>
      <c r="D20201">
        <v>-110.9984</v>
      </c>
      <c r="E20201" s="1" t="s">
        <v>27</v>
      </c>
      <c r="F20201" t="s">
        <v>6544</v>
      </c>
      <c r="G20201">
        <v>0</v>
      </c>
      <c r="H20201">
        <v>0</v>
      </c>
      <c r="I20201">
        <v>0</v>
      </c>
    </row>
    <row r="20202" spans="1:9" hidden="1" x14ac:dyDescent="0.3">
      <c r="A20202" s="1" t="s">
        <v>159</v>
      </c>
      <c r="B20202" s="1" t="s">
        <v>448</v>
      </c>
      <c r="C20202">
        <v>40.829799999999999</v>
      </c>
      <c r="D20202">
        <v>-110.9984</v>
      </c>
      <c r="E20202" s="1" t="s">
        <v>28</v>
      </c>
      <c r="F20202" t="s">
        <v>6778</v>
      </c>
      <c r="G20202">
        <v>0</v>
      </c>
      <c r="H20202">
        <v>0</v>
      </c>
      <c r="I20202">
        <v>0</v>
      </c>
    </row>
    <row r="20203" spans="1:9" hidden="1" x14ac:dyDescent="0.3">
      <c r="A20203" s="1" t="s">
        <v>159</v>
      </c>
      <c r="B20203" s="1" t="s">
        <v>448</v>
      </c>
      <c r="C20203">
        <v>40.829799999999999</v>
      </c>
      <c r="D20203">
        <v>-110.9984</v>
      </c>
      <c r="E20203" s="1" t="s">
        <v>29</v>
      </c>
      <c r="F20203" t="s">
        <v>7012</v>
      </c>
      <c r="G20203">
        <v>0</v>
      </c>
      <c r="H20203">
        <v>0</v>
      </c>
      <c r="I20203">
        <v>0</v>
      </c>
    </row>
    <row r="20204" spans="1:9" hidden="1" x14ac:dyDescent="0.3">
      <c r="A20204" s="1" t="s">
        <v>159</v>
      </c>
      <c r="B20204" s="1" t="s">
        <v>448</v>
      </c>
      <c r="C20204">
        <v>40.829799999999999</v>
      </c>
      <c r="D20204">
        <v>-110.9984</v>
      </c>
      <c r="E20204" s="1" t="s">
        <v>30</v>
      </c>
      <c r="F20204" t="s">
        <v>7246</v>
      </c>
      <c r="G20204">
        <v>0</v>
      </c>
      <c r="H20204">
        <v>0</v>
      </c>
      <c r="I20204">
        <v>0</v>
      </c>
    </row>
    <row r="20205" spans="1:9" hidden="1" x14ac:dyDescent="0.3">
      <c r="A20205" s="1" t="s">
        <v>159</v>
      </c>
      <c r="B20205" s="1" t="s">
        <v>448</v>
      </c>
      <c r="C20205">
        <v>40.829799999999999</v>
      </c>
      <c r="D20205">
        <v>-110.9984</v>
      </c>
      <c r="E20205" s="1" t="s">
        <v>31</v>
      </c>
      <c r="F20205" t="s">
        <v>7480</v>
      </c>
      <c r="G20205">
        <v>0</v>
      </c>
      <c r="H20205">
        <v>0</v>
      </c>
      <c r="I20205">
        <v>0</v>
      </c>
    </row>
    <row r="20206" spans="1:9" hidden="1" x14ac:dyDescent="0.3">
      <c r="A20206" s="1" t="s">
        <v>159</v>
      </c>
      <c r="B20206" s="1" t="s">
        <v>448</v>
      </c>
      <c r="C20206">
        <v>40.829799999999999</v>
      </c>
      <c r="D20206">
        <v>-110.9984</v>
      </c>
      <c r="E20206" s="1" t="s">
        <v>32</v>
      </c>
      <c r="F20206" t="s">
        <v>7714</v>
      </c>
      <c r="G20206">
        <v>0</v>
      </c>
      <c r="H20206">
        <v>0</v>
      </c>
      <c r="I20206">
        <v>0</v>
      </c>
    </row>
    <row r="20207" spans="1:9" hidden="1" x14ac:dyDescent="0.3">
      <c r="A20207" s="1" t="s">
        <v>159</v>
      </c>
      <c r="B20207" s="1" t="s">
        <v>448</v>
      </c>
      <c r="C20207">
        <v>40.829799999999999</v>
      </c>
      <c r="D20207">
        <v>-110.9984</v>
      </c>
      <c r="E20207" s="1" t="s">
        <v>33</v>
      </c>
      <c r="F20207" t="s">
        <v>7948</v>
      </c>
      <c r="G20207">
        <v>0</v>
      </c>
      <c r="H20207">
        <v>0</v>
      </c>
      <c r="I20207">
        <v>0</v>
      </c>
    </row>
    <row r="20208" spans="1:9" hidden="1" x14ac:dyDescent="0.3">
      <c r="A20208" s="1" t="s">
        <v>159</v>
      </c>
      <c r="B20208" s="1" t="s">
        <v>448</v>
      </c>
      <c r="C20208">
        <v>40.829799999999999</v>
      </c>
      <c r="D20208">
        <v>-110.9984</v>
      </c>
      <c r="E20208" s="1" t="s">
        <v>34</v>
      </c>
      <c r="F20208" t="s">
        <v>8180</v>
      </c>
      <c r="G20208">
        <v>0</v>
      </c>
      <c r="H20208">
        <v>0</v>
      </c>
      <c r="I20208">
        <v>0</v>
      </c>
    </row>
    <row r="20209" spans="1:9" hidden="1" x14ac:dyDescent="0.3">
      <c r="A20209" s="1" t="s">
        <v>159</v>
      </c>
      <c r="B20209" s="1" t="s">
        <v>448</v>
      </c>
      <c r="C20209">
        <v>40.829799999999999</v>
      </c>
      <c r="D20209">
        <v>-110.9984</v>
      </c>
      <c r="E20209" s="1" t="s">
        <v>35</v>
      </c>
      <c r="F20209" t="s">
        <v>8412</v>
      </c>
      <c r="G20209">
        <v>0</v>
      </c>
      <c r="H20209">
        <v>0</v>
      </c>
      <c r="I20209">
        <v>0</v>
      </c>
    </row>
    <row r="20210" spans="1:9" hidden="1" x14ac:dyDescent="0.3">
      <c r="A20210" s="1" t="s">
        <v>159</v>
      </c>
      <c r="B20210" s="1" t="s">
        <v>448</v>
      </c>
      <c r="C20210">
        <v>40.829799999999999</v>
      </c>
      <c r="D20210">
        <v>-110.9984</v>
      </c>
      <c r="E20210" s="1" t="s">
        <v>36</v>
      </c>
      <c r="F20210" t="s">
        <v>8644</v>
      </c>
      <c r="G20210">
        <v>0</v>
      </c>
      <c r="H20210">
        <v>0</v>
      </c>
      <c r="I20210">
        <v>0</v>
      </c>
    </row>
    <row r="20211" spans="1:9" hidden="1" x14ac:dyDescent="0.3">
      <c r="A20211" s="1" t="s">
        <v>159</v>
      </c>
      <c r="B20211" s="1" t="s">
        <v>448</v>
      </c>
      <c r="C20211">
        <v>40.829799999999999</v>
      </c>
      <c r="D20211">
        <v>-110.9984</v>
      </c>
      <c r="E20211" s="1" t="s">
        <v>37</v>
      </c>
      <c r="F20211" t="s">
        <v>8875</v>
      </c>
      <c r="G20211">
        <v>0</v>
      </c>
      <c r="H20211">
        <v>0</v>
      </c>
      <c r="I20211">
        <v>0</v>
      </c>
    </row>
    <row r="20212" spans="1:9" hidden="1" x14ac:dyDescent="0.3">
      <c r="A20212" s="1" t="s">
        <v>159</v>
      </c>
      <c r="B20212" s="1" t="s">
        <v>448</v>
      </c>
      <c r="C20212">
        <v>40.829799999999999</v>
      </c>
      <c r="D20212">
        <v>-110.9984</v>
      </c>
      <c r="E20212" s="1" t="s">
        <v>38</v>
      </c>
      <c r="F20212" t="s">
        <v>9106</v>
      </c>
      <c r="G20212">
        <v>0</v>
      </c>
      <c r="H20212">
        <v>0</v>
      </c>
      <c r="I20212">
        <v>0</v>
      </c>
    </row>
    <row r="20213" spans="1:9" hidden="1" x14ac:dyDescent="0.3">
      <c r="A20213" s="1" t="s">
        <v>159</v>
      </c>
      <c r="B20213" s="1" t="s">
        <v>448</v>
      </c>
      <c r="C20213">
        <v>40.829799999999999</v>
      </c>
      <c r="D20213">
        <v>-110.9984</v>
      </c>
      <c r="E20213" s="1" t="s">
        <v>39</v>
      </c>
      <c r="F20213" t="s">
        <v>9337</v>
      </c>
      <c r="G20213">
        <v>0</v>
      </c>
      <c r="H20213">
        <v>0</v>
      </c>
      <c r="I20213">
        <v>0</v>
      </c>
    </row>
    <row r="20214" spans="1:9" hidden="1" x14ac:dyDescent="0.3">
      <c r="A20214" s="1" t="s">
        <v>159</v>
      </c>
      <c r="B20214" s="1" t="s">
        <v>448</v>
      </c>
      <c r="C20214">
        <v>40.829799999999999</v>
      </c>
      <c r="D20214">
        <v>-110.9984</v>
      </c>
      <c r="E20214" s="1" t="s">
        <v>40</v>
      </c>
      <c r="F20214" t="s">
        <v>9568</v>
      </c>
      <c r="G20214">
        <v>0</v>
      </c>
      <c r="H20214">
        <v>0</v>
      </c>
      <c r="I20214">
        <v>0</v>
      </c>
    </row>
    <row r="20215" spans="1:9" hidden="1" x14ac:dyDescent="0.3">
      <c r="A20215" s="1" t="s">
        <v>159</v>
      </c>
      <c r="B20215" s="1" t="s">
        <v>448</v>
      </c>
      <c r="C20215">
        <v>40.829799999999999</v>
      </c>
      <c r="D20215">
        <v>-110.9984</v>
      </c>
      <c r="E20215" s="1" t="s">
        <v>41</v>
      </c>
      <c r="F20215" t="s">
        <v>9799</v>
      </c>
      <c r="G20215">
        <v>0</v>
      </c>
      <c r="H20215">
        <v>0</v>
      </c>
      <c r="I20215">
        <v>0</v>
      </c>
    </row>
    <row r="20216" spans="1:9" hidden="1" x14ac:dyDescent="0.3">
      <c r="A20216" s="1" t="s">
        <v>159</v>
      </c>
      <c r="B20216" s="1" t="s">
        <v>448</v>
      </c>
      <c r="C20216">
        <v>40.829799999999999</v>
      </c>
      <c r="D20216">
        <v>-110.9984</v>
      </c>
      <c r="E20216" s="1" t="s">
        <v>42</v>
      </c>
      <c r="F20216" t="s">
        <v>10028</v>
      </c>
      <c r="G20216">
        <v>0</v>
      </c>
      <c r="H20216">
        <v>0</v>
      </c>
      <c r="I20216">
        <v>0</v>
      </c>
    </row>
    <row r="20217" spans="1:9" hidden="1" x14ac:dyDescent="0.3">
      <c r="A20217" s="1" t="s">
        <v>159</v>
      </c>
      <c r="B20217" s="1" t="s">
        <v>448</v>
      </c>
      <c r="C20217">
        <v>40.829799999999999</v>
      </c>
      <c r="D20217">
        <v>-110.9984</v>
      </c>
      <c r="E20217" s="1" t="s">
        <v>43</v>
      </c>
      <c r="F20217" t="s">
        <v>10256</v>
      </c>
      <c r="G20217">
        <v>0</v>
      </c>
      <c r="H20217">
        <v>0</v>
      </c>
      <c r="I20217">
        <v>0</v>
      </c>
    </row>
    <row r="20218" spans="1:9" hidden="1" x14ac:dyDescent="0.3">
      <c r="A20218" s="1" t="s">
        <v>159</v>
      </c>
      <c r="B20218" s="1" t="s">
        <v>448</v>
      </c>
      <c r="C20218">
        <v>40.829799999999999</v>
      </c>
      <c r="D20218">
        <v>-110.9984</v>
      </c>
      <c r="E20218" s="1" t="s">
        <v>44</v>
      </c>
      <c r="F20218" t="s">
        <v>10477</v>
      </c>
      <c r="G20218">
        <v>0</v>
      </c>
      <c r="H20218">
        <v>0</v>
      </c>
      <c r="I20218">
        <v>0</v>
      </c>
    </row>
    <row r="20219" spans="1:9" hidden="1" x14ac:dyDescent="0.3">
      <c r="A20219" s="1" t="s">
        <v>159</v>
      </c>
      <c r="B20219" s="1" t="s">
        <v>448</v>
      </c>
      <c r="C20219">
        <v>40.829799999999999</v>
      </c>
      <c r="D20219">
        <v>-110.9984</v>
      </c>
      <c r="E20219" s="1" t="s">
        <v>45</v>
      </c>
      <c r="F20219" t="s">
        <v>10693</v>
      </c>
      <c r="G20219">
        <v>0</v>
      </c>
      <c r="H20219">
        <v>0</v>
      </c>
      <c r="I20219">
        <v>0</v>
      </c>
    </row>
    <row r="20220" spans="1:9" hidden="1" x14ac:dyDescent="0.3">
      <c r="A20220" s="1" t="s">
        <v>159</v>
      </c>
      <c r="B20220" s="1" t="s">
        <v>448</v>
      </c>
      <c r="C20220">
        <v>40.829799999999999</v>
      </c>
      <c r="D20220">
        <v>-110.9984</v>
      </c>
      <c r="E20220" s="1" t="s">
        <v>46</v>
      </c>
      <c r="F20220" t="s">
        <v>10908</v>
      </c>
      <c r="G20220">
        <v>0</v>
      </c>
      <c r="H20220">
        <v>0</v>
      </c>
      <c r="I20220">
        <v>0</v>
      </c>
    </row>
    <row r="20221" spans="1:9" hidden="1" x14ac:dyDescent="0.3">
      <c r="A20221" s="1" t="s">
        <v>159</v>
      </c>
      <c r="B20221" s="1" t="s">
        <v>448</v>
      </c>
      <c r="C20221">
        <v>40.829799999999999</v>
      </c>
      <c r="D20221">
        <v>-110.9984</v>
      </c>
      <c r="E20221" s="1" t="s">
        <v>47</v>
      </c>
      <c r="F20221" t="s">
        <v>11114</v>
      </c>
      <c r="G20221">
        <v>0</v>
      </c>
      <c r="H20221">
        <v>0</v>
      </c>
      <c r="I20221">
        <v>0</v>
      </c>
    </row>
    <row r="20222" spans="1:9" hidden="1" x14ac:dyDescent="0.3">
      <c r="A20222" s="1" t="s">
        <v>159</v>
      </c>
      <c r="B20222" s="1" t="s">
        <v>448</v>
      </c>
      <c r="C20222">
        <v>40.829799999999999</v>
      </c>
      <c r="D20222">
        <v>-110.9984</v>
      </c>
      <c r="E20222" s="1" t="s">
        <v>48</v>
      </c>
      <c r="F20222" t="s">
        <v>11903</v>
      </c>
      <c r="G20222">
        <v>0</v>
      </c>
      <c r="H20222">
        <v>0</v>
      </c>
      <c r="I20222">
        <v>0</v>
      </c>
    </row>
    <row r="20223" spans="1:9" hidden="1" x14ac:dyDescent="0.3">
      <c r="A20223" s="1" t="s">
        <v>159</v>
      </c>
      <c r="B20223" s="1" t="s">
        <v>448</v>
      </c>
      <c r="C20223">
        <v>40.829799999999999</v>
      </c>
      <c r="D20223">
        <v>-110.9984</v>
      </c>
      <c r="E20223" s="1" t="s">
        <v>49</v>
      </c>
      <c r="F20223" t="s">
        <v>12075</v>
      </c>
      <c r="G20223">
        <v>0</v>
      </c>
      <c r="H20223">
        <v>0</v>
      </c>
      <c r="I20223">
        <v>0</v>
      </c>
    </row>
    <row r="20224" spans="1:9" hidden="1" x14ac:dyDescent="0.3">
      <c r="A20224" s="1" t="s">
        <v>159</v>
      </c>
      <c r="B20224" s="1" t="s">
        <v>448</v>
      </c>
      <c r="C20224">
        <v>40.829799999999999</v>
      </c>
      <c r="D20224">
        <v>-110.9984</v>
      </c>
      <c r="E20224" s="1" t="s">
        <v>50</v>
      </c>
      <c r="F20224" t="s">
        <v>12224</v>
      </c>
      <c r="G20224">
        <v>0</v>
      </c>
      <c r="H20224">
        <v>0</v>
      </c>
      <c r="I20224">
        <v>0</v>
      </c>
    </row>
    <row r="20225" spans="1:9" hidden="1" x14ac:dyDescent="0.3">
      <c r="A20225" s="1" t="s">
        <v>159</v>
      </c>
      <c r="B20225" s="1" t="s">
        <v>448</v>
      </c>
      <c r="C20225">
        <v>40.829799999999999</v>
      </c>
      <c r="D20225">
        <v>-110.9984</v>
      </c>
      <c r="E20225" s="1" t="s">
        <v>51</v>
      </c>
      <c r="F20225" t="s">
        <v>12363</v>
      </c>
      <c r="G20225">
        <v>0</v>
      </c>
      <c r="H20225">
        <v>0</v>
      </c>
      <c r="I20225">
        <v>0</v>
      </c>
    </row>
    <row r="20226" spans="1:9" hidden="1" x14ac:dyDescent="0.3">
      <c r="A20226" s="1" t="s">
        <v>159</v>
      </c>
      <c r="B20226" s="1" t="s">
        <v>448</v>
      </c>
      <c r="C20226">
        <v>40.829799999999999</v>
      </c>
      <c r="D20226">
        <v>-110.9984</v>
      </c>
      <c r="E20226" s="1" t="s">
        <v>52</v>
      </c>
      <c r="F20226" t="s">
        <v>11318</v>
      </c>
      <c r="G20226">
        <v>0</v>
      </c>
      <c r="H20226">
        <v>0</v>
      </c>
      <c r="I20226">
        <v>0</v>
      </c>
    </row>
    <row r="20227" spans="1:9" hidden="1" x14ac:dyDescent="0.3">
      <c r="A20227" s="1" t="s">
        <v>159</v>
      </c>
      <c r="B20227" s="1" t="s">
        <v>448</v>
      </c>
      <c r="C20227">
        <v>40.829799999999999</v>
      </c>
      <c r="D20227">
        <v>-110.9984</v>
      </c>
      <c r="E20227" s="1" t="s">
        <v>53</v>
      </c>
      <c r="F20227" t="s">
        <v>11516</v>
      </c>
      <c r="G20227">
        <v>0</v>
      </c>
      <c r="H20227">
        <v>0</v>
      </c>
      <c r="I20227">
        <v>0</v>
      </c>
    </row>
    <row r="20228" spans="1:9" hidden="1" x14ac:dyDescent="0.3">
      <c r="A20228" s="1" t="s">
        <v>159</v>
      </c>
      <c r="B20228" s="1" t="s">
        <v>448</v>
      </c>
      <c r="C20228">
        <v>40.829799999999999</v>
      </c>
      <c r="D20228">
        <v>-110.9984</v>
      </c>
      <c r="E20228" s="1" t="s">
        <v>54</v>
      </c>
      <c r="F20228" t="s">
        <v>11711</v>
      </c>
      <c r="G20228">
        <v>0</v>
      </c>
      <c r="H20228">
        <v>0</v>
      </c>
      <c r="I20228">
        <v>0</v>
      </c>
    </row>
    <row r="20229" spans="1:9" hidden="1" x14ac:dyDescent="0.3">
      <c r="A20229" s="1" t="s">
        <v>159</v>
      </c>
      <c r="B20229" s="1" t="s">
        <v>448</v>
      </c>
      <c r="C20229">
        <v>40.829799999999999</v>
      </c>
      <c r="D20229">
        <v>-110.9984</v>
      </c>
      <c r="E20229" s="1" t="s">
        <v>21548</v>
      </c>
      <c r="F20229" t="s">
        <v>21937</v>
      </c>
      <c r="G20229">
        <v>0</v>
      </c>
      <c r="H20229">
        <v>0</v>
      </c>
      <c r="I20229">
        <v>0</v>
      </c>
    </row>
    <row r="20230" spans="1:9" hidden="1" x14ac:dyDescent="0.3">
      <c r="A20230" s="1" t="s">
        <v>159</v>
      </c>
      <c r="B20230" s="1" t="s">
        <v>449</v>
      </c>
      <c r="C20230">
        <v>41.256</v>
      </c>
      <c r="D20230">
        <v>-73.370900000000006</v>
      </c>
      <c r="E20230" s="1" t="s">
        <v>4</v>
      </c>
      <c r="F20230" t="s">
        <v>1106</v>
      </c>
      <c r="G20230">
        <v>0</v>
      </c>
      <c r="H20230">
        <v>0</v>
      </c>
      <c r="I20230">
        <v>0</v>
      </c>
    </row>
    <row r="20231" spans="1:9" hidden="1" x14ac:dyDescent="0.3">
      <c r="A20231" s="1" t="s">
        <v>159</v>
      </c>
      <c r="B20231" s="1" t="s">
        <v>449</v>
      </c>
      <c r="C20231">
        <v>41.256</v>
      </c>
      <c r="D20231">
        <v>-73.370900000000006</v>
      </c>
      <c r="E20231" s="1" t="s">
        <v>5</v>
      </c>
      <c r="F20231" t="s">
        <v>1348</v>
      </c>
      <c r="G20231">
        <v>0</v>
      </c>
      <c r="H20231">
        <v>0</v>
      </c>
      <c r="I20231">
        <v>0</v>
      </c>
    </row>
    <row r="20232" spans="1:9" hidden="1" x14ac:dyDescent="0.3">
      <c r="A20232" s="1" t="s">
        <v>159</v>
      </c>
      <c r="B20232" s="1" t="s">
        <v>449</v>
      </c>
      <c r="C20232">
        <v>41.256</v>
      </c>
      <c r="D20232">
        <v>-73.370900000000006</v>
      </c>
      <c r="E20232" s="1" t="s">
        <v>6</v>
      </c>
      <c r="F20232" t="s">
        <v>1589</v>
      </c>
      <c r="G20232">
        <v>0</v>
      </c>
      <c r="H20232">
        <v>0</v>
      </c>
      <c r="I20232">
        <v>0</v>
      </c>
    </row>
    <row r="20233" spans="1:9" hidden="1" x14ac:dyDescent="0.3">
      <c r="A20233" s="1" t="s">
        <v>159</v>
      </c>
      <c r="B20233" s="1" t="s">
        <v>449</v>
      </c>
      <c r="C20233">
        <v>41.256</v>
      </c>
      <c r="D20233">
        <v>-73.370900000000006</v>
      </c>
      <c r="E20233" s="1" t="s">
        <v>7</v>
      </c>
      <c r="F20233" t="s">
        <v>1830</v>
      </c>
      <c r="G20233">
        <v>0</v>
      </c>
      <c r="H20233">
        <v>0</v>
      </c>
      <c r="I20233">
        <v>0</v>
      </c>
    </row>
    <row r="20234" spans="1:9" hidden="1" x14ac:dyDescent="0.3">
      <c r="A20234" s="1" t="s">
        <v>159</v>
      </c>
      <c r="B20234" s="1" t="s">
        <v>449</v>
      </c>
      <c r="C20234">
        <v>41.256</v>
      </c>
      <c r="D20234">
        <v>-73.370900000000006</v>
      </c>
      <c r="E20234" s="1" t="s">
        <v>8</v>
      </c>
      <c r="F20234" t="s">
        <v>2068</v>
      </c>
      <c r="G20234">
        <v>0</v>
      </c>
      <c r="H20234">
        <v>0</v>
      </c>
      <c r="I20234">
        <v>0</v>
      </c>
    </row>
    <row r="20235" spans="1:9" hidden="1" x14ac:dyDescent="0.3">
      <c r="A20235" s="1" t="s">
        <v>159</v>
      </c>
      <c r="B20235" s="1" t="s">
        <v>449</v>
      </c>
      <c r="C20235">
        <v>41.256</v>
      </c>
      <c r="D20235">
        <v>-73.370900000000006</v>
      </c>
      <c r="E20235" s="1" t="s">
        <v>9</v>
      </c>
      <c r="F20235" t="s">
        <v>2306</v>
      </c>
      <c r="G20235">
        <v>0</v>
      </c>
      <c r="H20235">
        <v>0</v>
      </c>
      <c r="I20235">
        <v>0</v>
      </c>
    </row>
    <row r="20236" spans="1:9" hidden="1" x14ac:dyDescent="0.3">
      <c r="A20236" s="1" t="s">
        <v>159</v>
      </c>
      <c r="B20236" s="1" t="s">
        <v>449</v>
      </c>
      <c r="C20236">
        <v>41.256</v>
      </c>
      <c r="D20236">
        <v>-73.370900000000006</v>
      </c>
      <c r="E20236" s="1" t="s">
        <v>10</v>
      </c>
      <c r="F20236" t="s">
        <v>2544</v>
      </c>
      <c r="G20236">
        <v>0</v>
      </c>
      <c r="H20236">
        <v>0</v>
      </c>
      <c r="I20236">
        <v>0</v>
      </c>
    </row>
    <row r="20237" spans="1:9" hidden="1" x14ac:dyDescent="0.3">
      <c r="A20237" s="1" t="s">
        <v>159</v>
      </c>
      <c r="B20237" s="1" t="s">
        <v>449</v>
      </c>
      <c r="C20237">
        <v>41.256</v>
      </c>
      <c r="D20237">
        <v>-73.370900000000006</v>
      </c>
      <c r="E20237" s="1" t="s">
        <v>11</v>
      </c>
      <c r="F20237" t="s">
        <v>2782</v>
      </c>
      <c r="G20237">
        <v>0</v>
      </c>
      <c r="H20237">
        <v>0</v>
      </c>
      <c r="I20237">
        <v>0</v>
      </c>
    </row>
    <row r="20238" spans="1:9" hidden="1" x14ac:dyDescent="0.3">
      <c r="A20238" s="1" t="s">
        <v>159</v>
      </c>
      <c r="B20238" s="1" t="s">
        <v>449</v>
      </c>
      <c r="C20238">
        <v>41.256</v>
      </c>
      <c r="D20238">
        <v>-73.370900000000006</v>
      </c>
      <c r="E20238" s="1" t="s">
        <v>12</v>
      </c>
      <c r="F20238" t="s">
        <v>3020</v>
      </c>
      <c r="G20238">
        <v>0</v>
      </c>
      <c r="H20238">
        <v>0</v>
      </c>
      <c r="I20238">
        <v>0</v>
      </c>
    </row>
    <row r="20239" spans="1:9" hidden="1" x14ac:dyDescent="0.3">
      <c r="A20239" s="1" t="s">
        <v>159</v>
      </c>
      <c r="B20239" s="1" t="s">
        <v>449</v>
      </c>
      <c r="C20239">
        <v>41.256</v>
      </c>
      <c r="D20239">
        <v>-73.370900000000006</v>
      </c>
      <c r="E20239" s="1" t="s">
        <v>13</v>
      </c>
      <c r="F20239" t="s">
        <v>3257</v>
      </c>
      <c r="G20239">
        <v>0</v>
      </c>
      <c r="H20239">
        <v>0</v>
      </c>
      <c r="I20239">
        <v>0</v>
      </c>
    </row>
    <row r="20240" spans="1:9" hidden="1" x14ac:dyDescent="0.3">
      <c r="A20240" s="1" t="s">
        <v>159</v>
      </c>
      <c r="B20240" s="1" t="s">
        <v>449</v>
      </c>
      <c r="C20240">
        <v>41.256</v>
      </c>
      <c r="D20240">
        <v>-73.370900000000006</v>
      </c>
      <c r="E20240" s="1" t="s">
        <v>14</v>
      </c>
      <c r="F20240" t="s">
        <v>3493</v>
      </c>
      <c r="G20240">
        <v>0</v>
      </c>
      <c r="H20240">
        <v>0</v>
      </c>
      <c r="I20240">
        <v>0</v>
      </c>
    </row>
    <row r="20241" spans="1:9" hidden="1" x14ac:dyDescent="0.3">
      <c r="A20241" s="1" t="s">
        <v>159</v>
      </c>
      <c r="B20241" s="1" t="s">
        <v>449</v>
      </c>
      <c r="C20241">
        <v>41.256</v>
      </c>
      <c r="D20241">
        <v>-73.370900000000006</v>
      </c>
      <c r="E20241" s="1" t="s">
        <v>15</v>
      </c>
      <c r="F20241" t="s">
        <v>3729</v>
      </c>
      <c r="G20241">
        <v>0</v>
      </c>
      <c r="H20241">
        <v>0</v>
      </c>
      <c r="I20241">
        <v>0</v>
      </c>
    </row>
    <row r="20242" spans="1:9" hidden="1" x14ac:dyDescent="0.3">
      <c r="A20242" s="1" t="s">
        <v>159</v>
      </c>
      <c r="B20242" s="1" t="s">
        <v>449</v>
      </c>
      <c r="C20242">
        <v>41.256</v>
      </c>
      <c r="D20242">
        <v>-73.370900000000006</v>
      </c>
      <c r="E20242" s="1" t="s">
        <v>16</v>
      </c>
      <c r="F20242" t="s">
        <v>3964</v>
      </c>
      <c r="G20242">
        <v>0</v>
      </c>
      <c r="H20242">
        <v>0</v>
      </c>
      <c r="I20242">
        <v>0</v>
      </c>
    </row>
    <row r="20243" spans="1:9" hidden="1" x14ac:dyDescent="0.3">
      <c r="A20243" s="1" t="s">
        <v>159</v>
      </c>
      <c r="B20243" s="1" t="s">
        <v>449</v>
      </c>
      <c r="C20243">
        <v>41.256</v>
      </c>
      <c r="D20243">
        <v>-73.370900000000006</v>
      </c>
      <c r="E20243" s="1" t="s">
        <v>17</v>
      </c>
      <c r="F20243" t="s">
        <v>4199</v>
      </c>
      <c r="G20243">
        <v>0</v>
      </c>
      <c r="H20243">
        <v>0</v>
      </c>
      <c r="I20243">
        <v>0</v>
      </c>
    </row>
    <row r="20244" spans="1:9" hidden="1" x14ac:dyDescent="0.3">
      <c r="A20244" s="1" t="s">
        <v>159</v>
      </c>
      <c r="B20244" s="1" t="s">
        <v>449</v>
      </c>
      <c r="C20244">
        <v>41.256</v>
      </c>
      <c r="D20244">
        <v>-73.370900000000006</v>
      </c>
      <c r="E20244" s="1" t="s">
        <v>18</v>
      </c>
      <c r="F20244" t="s">
        <v>4434</v>
      </c>
      <c r="G20244">
        <v>0</v>
      </c>
      <c r="H20244">
        <v>0</v>
      </c>
      <c r="I20244">
        <v>0</v>
      </c>
    </row>
    <row r="20245" spans="1:9" hidden="1" x14ac:dyDescent="0.3">
      <c r="A20245" s="1" t="s">
        <v>159</v>
      </c>
      <c r="B20245" s="1" t="s">
        <v>449</v>
      </c>
      <c r="C20245">
        <v>41.256</v>
      </c>
      <c r="D20245">
        <v>-73.370900000000006</v>
      </c>
      <c r="E20245" s="1" t="s">
        <v>19</v>
      </c>
      <c r="F20245" t="s">
        <v>4669</v>
      </c>
      <c r="G20245">
        <v>0</v>
      </c>
      <c r="H20245">
        <v>0</v>
      </c>
      <c r="I20245">
        <v>0</v>
      </c>
    </row>
    <row r="20246" spans="1:9" hidden="1" x14ac:dyDescent="0.3">
      <c r="A20246" s="1" t="s">
        <v>159</v>
      </c>
      <c r="B20246" s="1" t="s">
        <v>449</v>
      </c>
      <c r="C20246">
        <v>41.256</v>
      </c>
      <c r="D20246">
        <v>-73.370900000000006</v>
      </c>
      <c r="E20246" s="1" t="s">
        <v>20</v>
      </c>
      <c r="F20246" t="s">
        <v>4904</v>
      </c>
      <c r="G20246">
        <v>0</v>
      </c>
      <c r="H20246">
        <v>0</v>
      </c>
      <c r="I20246">
        <v>0</v>
      </c>
    </row>
    <row r="20247" spans="1:9" hidden="1" x14ac:dyDescent="0.3">
      <c r="A20247" s="1" t="s">
        <v>159</v>
      </c>
      <c r="B20247" s="1" t="s">
        <v>449</v>
      </c>
      <c r="C20247">
        <v>41.256</v>
      </c>
      <c r="D20247">
        <v>-73.370900000000006</v>
      </c>
      <c r="E20247" s="1" t="s">
        <v>21</v>
      </c>
      <c r="F20247" t="s">
        <v>5139</v>
      </c>
      <c r="G20247">
        <v>0</v>
      </c>
      <c r="H20247">
        <v>0</v>
      </c>
      <c r="I20247">
        <v>0</v>
      </c>
    </row>
    <row r="20248" spans="1:9" hidden="1" x14ac:dyDescent="0.3">
      <c r="A20248" s="1" t="s">
        <v>159</v>
      </c>
      <c r="B20248" s="1" t="s">
        <v>449</v>
      </c>
      <c r="C20248">
        <v>41.256</v>
      </c>
      <c r="D20248">
        <v>-73.370900000000006</v>
      </c>
      <c r="E20248" s="1" t="s">
        <v>22</v>
      </c>
      <c r="F20248" t="s">
        <v>5374</v>
      </c>
      <c r="G20248">
        <v>0</v>
      </c>
      <c r="H20248">
        <v>0</v>
      </c>
      <c r="I20248">
        <v>0</v>
      </c>
    </row>
    <row r="20249" spans="1:9" hidden="1" x14ac:dyDescent="0.3">
      <c r="A20249" s="1" t="s">
        <v>159</v>
      </c>
      <c r="B20249" s="1" t="s">
        <v>449</v>
      </c>
      <c r="C20249">
        <v>41.256</v>
      </c>
      <c r="D20249">
        <v>-73.370900000000006</v>
      </c>
      <c r="E20249" s="1" t="s">
        <v>23</v>
      </c>
      <c r="F20249" t="s">
        <v>5609</v>
      </c>
      <c r="G20249">
        <v>0</v>
      </c>
      <c r="H20249">
        <v>0</v>
      </c>
      <c r="I20249">
        <v>0</v>
      </c>
    </row>
    <row r="20250" spans="1:9" hidden="1" x14ac:dyDescent="0.3">
      <c r="A20250" s="1" t="s">
        <v>159</v>
      </c>
      <c r="B20250" s="1" t="s">
        <v>449</v>
      </c>
      <c r="C20250">
        <v>41.256</v>
      </c>
      <c r="D20250">
        <v>-73.370900000000006</v>
      </c>
      <c r="E20250" s="1" t="s">
        <v>24</v>
      </c>
      <c r="F20250" t="s">
        <v>5843</v>
      </c>
      <c r="G20250">
        <v>0</v>
      </c>
      <c r="H20250">
        <v>0</v>
      </c>
      <c r="I20250">
        <v>0</v>
      </c>
    </row>
    <row r="20251" spans="1:9" hidden="1" x14ac:dyDescent="0.3">
      <c r="A20251" s="1" t="s">
        <v>159</v>
      </c>
      <c r="B20251" s="1" t="s">
        <v>449</v>
      </c>
      <c r="C20251">
        <v>41.256</v>
      </c>
      <c r="D20251">
        <v>-73.370900000000006</v>
      </c>
      <c r="E20251" s="1" t="s">
        <v>25</v>
      </c>
      <c r="F20251" t="s">
        <v>6077</v>
      </c>
      <c r="G20251">
        <v>0</v>
      </c>
      <c r="H20251">
        <v>0</v>
      </c>
      <c r="I20251">
        <v>0</v>
      </c>
    </row>
    <row r="20252" spans="1:9" hidden="1" x14ac:dyDescent="0.3">
      <c r="A20252" s="1" t="s">
        <v>159</v>
      </c>
      <c r="B20252" s="1" t="s">
        <v>449</v>
      </c>
      <c r="C20252">
        <v>41.256</v>
      </c>
      <c r="D20252">
        <v>-73.370900000000006</v>
      </c>
      <c r="E20252" s="1" t="s">
        <v>26</v>
      </c>
      <c r="F20252" t="s">
        <v>6311</v>
      </c>
      <c r="G20252">
        <v>0</v>
      </c>
      <c r="H20252">
        <v>0</v>
      </c>
      <c r="I20252">
        <v>0</v>
      </c>
    </row>
    <row r="20253" spans="1:9" hidden="1" x14ac:dyDescent="0.3">
      <c r="A20253" s="1" t="s">
        <v>159</v>
      </c>
      <c r="B20253" s="1" t="s">
        <v>449</v>
      </c>
      <c r="C20253">
        <v>41.256</v>
      </c>
      <c r="D20253">
        <v>-73.370900000000006</v>
      </c>
      <c r="E20253" s="1" t="s">
        <v>27</v>
      </c>
      <c r="F20253" t="s">
        <v>6545</v>
      </c>
      <c r="G20253">
        <v>0</v>
      </c>
      <c r="H20253">
        <v>0</v>
      </c>
      <c r="I20253">
        <v>0</v>
      </c>
    </row>
    <row r="20254" spans="1:9" hidden="1" x14ac:dyDescent="0.3">
      <c r="A20254" s="1" t="s">
        <v>159</v>
      </c>
      <c r="B20254" s="1" t="s">
        <v>449</v>
      </c>
      <c r="C20254">
        <v>41.256</v>
      </c>
      <c r="D20254">
        <v>-73.370900000000006</v>
      </c>
      <c r="E20254" s="1" t="s">
        <v>28</v>
      </c>
      <c r="F20254" t="s">
        <v>6779</v>
      </c>
      <c r="G20254">
        <v>0</v>
      </c>
      <c r="H20254">
        <v>0</v>
      </c>
      <c r="I20254">
        <v>0</v>
      </c>
    </row>
    <row r="20255" spans="1:9" hidden="1" x14ac:dyDescent="0.3">
      <c r="A20255" s="1" t="s">
        <v>159</v>
      </c>
      <c r="B20255" s="1" t="s">
        <v>449</v>
      </c>
      <c r="C20255">
        <v>41.256</v>
      </c>
      <c r="D20255">
        <v>-73.370900000000006</v>
      </c>
      <c r="E20255" s="1" t="s">
        <v>29</v>
      </c>
      <c r="F20255" t="s">
        <v>7013</v>
      </c>
      <c r="G20255">
        <v>0</v>
      </c>
      <c r="H20255">
        <v>0</v>
      </c>
      <c r="I20255">
        <v>0</v>
      </c>
    </row>
    <row r="20256" spans="1:9" hidden="1" x14ac:dyDescent="0.3">
      <c r="A20256" s="1" t="s">
        <v>159</v>
      </c>
      <c r="B20256" s="1" t="s">
        <v>449</v>
      </c>
      <c r="C20256">
        <v>41.256</v>
      </c>
      <c r="D20256">
        <v>-73.370900000000006</v>
      </c>
      <c r="E20256" s="1" t="s">
        <v>30</v>
      </c>
      <c r="F20256" t="s">
        <v>7247</v>
      </c>
      <c r="G20256">
        <v>0</v>
      </c>
      <c r="H20256">
        <v>0</v>
      </c>
      <c r="I20256">
        <v>0</v>
      </c>
    </row>
    <row r="20257" spans="1:9" hidden="1" x14ac:dyDescent="0.3">
      <c r="A20257" s="1" t="s">
        <v>159</v>
      </c>
      <c r="B20257" s="1" t="s">
        <v>449</v>
      </c>
      <c r="C20257">
        <v>41.256</v>
      </c>
      <c r="D20257">
        <v>-73.370900000000006</v>
      </c>
      <c r="E20257" s="1" t="s">
        <v>31</v>
      </c>
      <c r="F20257" t="s">
        <v>7481</v>
      </c>
      <c r="G20257">
        <v>0</v>
      </c>
      <c r="H20257">
        <v>0</v>
      </c>
      <c r="I20257">
        <v>0</v>
      </c>
    </row>
    <row r="20258" spans="1:9" hidden="1" x14ac:dyDescent="0.3">
      <c r="A20258" s="1" t="s">
        <v>159</v>
      </c>
      <c r="B20258" s="1" t="s">
        <v>449</v>
      </c>
      <c r="C20258">
        <v>41.256</v>
      </c>
      <c r="D20258">
        <v>-73.370900000000006</v>
      </c>
      <c r="E20258" s="1" t="s">
        <v>32</v>
      </c>
      <c r="F20258" t="s">
        <v>7715</v>
      </c>
      <c r="G20258">
        <v>0</v>
      </c>
      <c r="H20258">
        <v>0</v>
      </c>
      <c r="I20258">
        <v>0</v>
      </c>
    </row>
    <row r="20259" spans="1:9" hidden="1" x14ac:dyDescent="0.3">
      <c r="A20259" s="1" t="s">
        <v>159</v>
      </c>
      <c r="B20259" s="1" t="s">
        <v>449</v>
      </c>
      <c r="C20259">
        <v>41.256</v>
      </c>
      <c r="D20259">
        <v>-73.370900000000006</v>
      </c>
      <c r="E20259" s="1" t="s">
        <v>33</v>
      </c>
      <c r="F20259" t="s">
        <v>7949</v>
      </c>
      <c r="G20259">
        <v>0</v>
      </c>
      <c r="H20259">
        <v>0</v>
      </c>
      <c r="I20259">
        <v>0</v>
      </c>
    </row>
    <row r="20260" spans="1:9" hidden="1" x14ac:dyDescent="0.3">
      <c r="A20260" s="1" t="s">
        <v>159</v>
      </c>
      <c r="B20260" s="1" t="s">
        <v>449</v>
      </c>
      <c r="C20260">
        <v>41.256</v>
      </c>
      <c r="D20260">
        <v>-73.370900000000006</v>
      </c>
      <c r="E20260" s="1" t="s">
        <v>34</v>
      </c>
      <c r="F20260" t="s">
        <v>8181</v>
      </c>
      <c r="G20260">
        <v>0</v>
      </c>
      <c r="H20260">
        <v>0</v>
      </c>
      <c r="I20260">
        <v>0</v>
      </c>
    </row>
    <row r="20261" spans="1:9" hidden="1" x14ac:dyDescent="0.3">
      <c r="A20261" s="1" t="s">
        <v>159</v>
      </c>
      <c r="B20261" s="1" t="s">
        <v>449</v>
      </c>
      <c r="C20261">
        <v>41.256</v>
      </c>
      <c r="D20261">
        <v>-73.370900000000006</v>
      </c>
      <c r="E20261" s="1" t="s">
        <v>35</v>
      </c>
      <c r="F20261" t="s">
        <v>8413</v>
      </c>
      <c r="G20261">
        <v>0</v>
      </c>
      <c r="H20261">
        <v>0</v>
      </c>
      <c r="I20261">
        <v>0</v>
      </c>
    </row>
    <row r="20262" spans="1:9" hidden="1" x14ac:dyDescent="0.3">
      <c r="A20262" s="1" t="s">
        <v>159</v>
      </c>
      <c r="B20262" s="1" t="s">
        <v>449</v>
      </c>
      <c r="C20262">
        <v>41.256</v>
      </c>
      <c r="D20262">
        <v>-73.370900000000006</v>
      </c>
      <c r="E20262" s="1" t="s">
        <v>36</v>
      </c>
      <c r="F20262" t="s">
        <v>8645</v>
      </c>
      <c r="G20262">
        <v>0</v>
      </c>
      <c r="H20262">
        <v>0</v>
      </c>
      <c r="I20262">
        <v>0</v>
      </c>
    </row>
    <row r="20263" spans="1:9" hidden="1" x14ac:dyDescent="0.3">
      <c r="A20263" s="1" t="s">
        <v>159</v>
      </c>
      <c r="B20263" s="1" t="s">
        <v>449</v>
      </c>
      <c r="C20263">
        <v>41.256</v>
      </c>
      <c r="D20263">
        <v>-73.370900000000006</v>
      </c>
      <c r="E20263" s="1" t="s">
        <v>37</v>
      </c>
      <c r="F20263" t="s">
        <v>8876</v>
      </c>
      <c r="G20263">
        <v>0</v>
      </c>
      <c r="H20263">
        <v>0</v>
      </c>
      <c r="I20263">
        <v>0</v>
      </c>
    </row>
    <row r="20264" spans="1:9" hidden="1" x14ac:dyDescent="0.3">
      <c r="A20264" s="1" t="s">
        <v>159</v>
      </c>
      <c r="B20264" s="1" t="s">
        <v>449</v>
      </c>
      <c r="C20264">
        <v>41.256</v>
      </c>
      <c r="D20264">
        <v>-73.370900000000006</v>
      </c>
      <c r="E20264" s="1" t="s">
        <v>38</v>
      </c>
      <c r="F20264" t="s">
        <v>9107</v>
      </c>
      <c r="G20264">
        <v>0</v>
      </c>
      <c r="H20264">
        <v>0</v>
      </c>
      <c r="I20264">
        <v>0</v>
      </c>
    </row>
    <row r="20265" spans="1:9" hidden="1" x14ac:dyDescent="0.3">
      <c r="A20265" s="1" t="s">
        <v>159</v>
      </c>
      <c r="B20265" s="1" t="s">
        <v>449</v>
      </c>
      <c r="C20265">
        <v>41.256</v>
      </c>
      <c r="D20265">
        <v>-73.370900000000006</v>
      </c>
      <c r="E20265" s="1" t="s">
        <v>39</v>
      </c>
      <c r="F20265" t="s">
        <v>9338</v>
      </c>
      <c r="G20265">
        <v>0</v>
      </c>
      <c r="H20265">
        <v>0</v>
      </c>
      <c r="I20265">
        <v>0</v>
      </c>
    </row>
    <row r="20266" spans="1:9" hidden="1" x14ac:dyDescent="0.3">
      <c r="A20266" s="1" t="s">
        <v>159</v>
      </c>
      <c r="B20266" s="1" t="s">
        <v>449</v>
      </c>
      <c r="C20266">
        <v>41.256</v>
      </c>
      <c r="D20266">
        <v>-73.370900000000006</v>
      </c>
      <c r="E20266" s="1" t="s">
        <v>40</v>
      </c>
      <c r="F20266" t="s">
        <v>9569</v>
      </c>
      <c r="G20266">
        <v>0</v>
      </c>
      <c r="H20266">
        <v>0</v>
      </c>
      <c r="I20266">
        <v>0</v>
      </c>
    </row>
    <row r="20267" spans="1:9" hidden="1" x14ac:dyDescent="0.3">
      <c r="A20267" s="1" t="s">
        <v>159</v>
      </c>
      <c r="B20267" s="1" t="s">
        <v>449</v>
      </c>
      <c r="C20267">
        <v>41.256</v>
      </c>
      <c r="D20267">
        <v>-73.370900000000006</v>
      </c>
      <c r="E20267" s="1" t="s">
        <v>41</v>
      </c>
      <c r="F20267" t="s">
        <v>9800</v>
      </c>
      <c r="G20267">
        <v>0</v>
      </c>
      <c r="H20267">
        <v>0</v>
      </c>
      <c r="I20267">
        <v>0</v>
      </c>
    </row>
    <row r="20268" spans="1:9" hidden="1" x14ac:dyDescent="0.3">
      <c r="A20268" s="1" t="s">
        <v>159</v>
      </c>
      <c r="B20268" s="1" t="s">
        <v>449</v>
      </c>
      <c r="C20268">
        <v>41.256</v>
      </c>
      <c r="D20268">
        <v>-73.370900000000006</v>
      </c>
      <c r="E20268" s="1" t="s">
        <v>42</v>
      </c>
      <c r="F20268" t="s">
        <v>10029</v>
      </c>
      <c r="G20268">
        <v>0</v>
      </c>
      <c r="H20268">
        <v>0</v>
      </c>
      <c r="I20268">
        <v>0</v>
      </c>
    </row>
    <row r="20269" spans="1:9" hidden="1" x14ac:dyDescent="0.3">
      <c r="A20269" s="1" t="s">
        <v>159</v>
      </c>
      <c r="B20269" s="1" t="s">
        <v>449</v>
      </c>
      <c r="C20269">
        <v>41.256</v>
      </c>
      <c r="D20269">
        <v>-73.370900000000006</v>
      </c>
      <c r="E20269" s="1" t="s">
        <v>43</v>
      </c>
      <c r="F20269" t="s">
        <v>10257</v>
      </c>
      <c r="G20269">
        <v>0</v>
      </c>
      <c r="H20269">
        <v>0</v>
      </c>
      <c r="I20269">
        <v>0</v>
      </c>
    </row>
    <row r="20270" spans="1:9" hidden="1" x14ac:dyDescent="0.3">
      <c r="A20270" s="1" t="s">
        <v>159</v>
      </c>
      <c r="B20270" s="1" t="s">
        <v>449</v>
      </c>
      <c r="C20270">
        <v>41.256</v>
      </c>
      <c r="D20270">
        <v>-73.370900000000006</v>
      </c>
      <c r="E20270" s="1" t="s">
        <v>44</v>
      </c>
      <c r="F20270" t="s">
        <v>10478</v>
      </c>
      <c r="G20270">
        <v>0</v>
      </c>
      <c r="H20270">
        <v>0</v>
      </c>
      <c r="I20270">
        <v>0</v>
      </c>
    </row>
    <row r="20271" spans="1:9" hidden="1" x14ac:dyDescent="0.3">
      <c r="A20271" s="1" t="s">
        <v>159</v>
      </c>
      <c r="B20271" s="1" t="s">
        <v>449</v>
      </c>
      <c r="C20271">
        <v>41.256</v>
      </c>
      <c r="D20271">
        <v>-73.370900000000006</v>
      </c>
      <c r="E20271" s="1" t="s">
        <v>45</v>
      </c>
      <c r="F20271" t="s">
        <v>10694</v>
      </c>
      <c r="G20271">
        <v>0</v>
      </c>
      <c r="H20271">
        <v>0</v>
      </c>
      <c r="I20271">
        <v>0</v>
      </c>
    </row>
    <row r="20272" spans="1:9" hidden="1" x14ac:dyDescent="0.3">
      <c r="A20272" s="1" t="s">
        <v>159</v>
      </c>
      <c r="B20272" s="1" t="s">
        <v>449</v>
      </c>
      <c r="C20272">
        <v>41.256</v>
      </c>
      <c r="D20272">
        <v>-73.370900000000006</v>
      </c>
      <c r="E20272" s="1" t="s">
        <v>46</v>
      </c>
      <c r="F20272" t="s">
        <v>10909</v>
      </c>
      <c r="G20272">
        <v>0</v>
      </c>
      <c r="H20272">
        <v>0</v>
      </c>
      <c r="I20272">
        <v>0</v>
      </c>
    </row>
    <row r="20273" spans="1:9" hidden="1" x14ac:dyDescent="0.3">
      <c r="A20273" s="1" t="s">
        <v>159</v>
      </c>
      <c r="B20273" s="1" t="s">
        <v>449</v>
      </c>
      <c r="C20273">
        <v>41.256</v>
      </c>
      <c r="D20273">
        <v>-73.370900000000006</v>
      </c>
      <c r="E20273" s="1" t="s">
        <v>47</v>
      </c>
      <c r="F20273" t="s">
        <v>11115</v>
      </c>
      <c r="G20273">
        <v>0</v>
      </c>
      <c r="H20273">
        <v>0</v>
      </c>
      <c r="I20273">
        <v>0</v>
      </c>
    </row>
    <row r="20274" spans="1:9" hidden="1" x14ac:dyDescent="0.3">
      <c r="A20274" s="1" t="s">
        <v>159</v>
      </c>
      <c r="B20274" s="1" t="s">
        <v>449</v>
      </c>
      <c r="C20274">
        <v>41.256</v>
      </c>
      <c r="D20274">
        <v>-73.370900000000006</v>
      </c>
      <c r="E20274" s="1" t="s">
        <v>48</v>
      </c>
      <c r="F20274" t="s">
        <v>11904</v>
      </c>
      <c r="G20274">
        <v>0</v>
      </c>
      <c r="H20274">
        <v>0</v>
      </c>
      <c r="I20274">
        <v>0</v>
      </c>
    </row>
    <row r="20275" spans="1:9" hidden="1" x14ac:dyDescent="0.3">
      <c r="A20275" s="1" t="s">
        <v>159</v>
      </c>
      <c r="B20275" s="1" t="s">
        <v>449</v>
      </c>
      <c r="C20275">
        <v>41.256</v>
      </c>
      <c r="D20275">
        <v>-73.370900000000006</v>
      </c>
      <c r="E20275" s="1" t="s">
        <v>49</v>
      </c>
      <c r="F20275" t="s">
        <v>12076</v>
      </c>
      <c r="G20275">
        <v>0</v>
      </c>
      <c r="H20275">
        <v>0</v>
      </c>
      <c r="I20275">
        <v>0</v>
      </c>
    </row>
    <row r="20276" spans="1:9" hidden="1" x14ac:dyDescent="0.3">
      <c r="A20276" s="1" t="s">
        <v>159</v>
      </c>
      <c r="B20276" s="1" t="s">
        <v>449</v>
      </c>
      <c r="C20276">
        <v>41.256</v>
      </c>
      <c r="D20276">
        <v>-73.370900000000006</v>
      </c>
      <c r="E20276" s="1" t="s">
        <v>50</v>
      </c>
      <c r="F20276" t="s">
        <v>12225</v>
      </c>
      <c r="G20276">
        <v>0</v>
      </c>
      <c r="H20276">
        <v>0</v>
      </c>
      <c r="I20276">
        <v>0</v>
      </c>
    </row>
    <row r="20277" spans="1:9" hidden="1" x14ac:dyDescent="0.3">
      <c r="A20277" s="1" t="s">
        <v>159</v>
      </c>
      <c r="B20277" s="1" t="s">
        <v>449</v>
      </c>
      <c r="C20277">
        <v>41.256</v>
      </c>
      <c r="D20277">
        <v>-73.370900000000006</v>
      </c>
      <c r="E20277" s="1" t="s">
        <v>51</v>
      </c>
      <c r="F20277" t="s">
        <v>12364</v>
      </c>
      <c r="G20277">
        <v>0</v>
      </c>
      <c r="H20277">
        <v>0</v>
      </c>
      <c r="I20277">
        <v>0</v>
      </c>
    </row>
    <row r="20278" spans="1:9" hidden="1" x14ac:dyDescent="0.3">
      <c r="A20278" s="1" t="s">
        <v>159</v>
      </c>
      <c r="B20278" s="1" t="s">
        <v>449</v>
      </c>
      <c r="C20278">
        <v>41.256</v>
      </c>
      <c r="D20278">
        <v>-73.370900000000006</v>
      </c>
      <c r="E20278" s="1" t="s">
        <v>52</v>
      </c>
      <c r="F20278" t="s">
        <v>11319</v>
      </c>
      <c r="G20278">
        <v>0</v>
      </c>
      <c r="H20278">
        <v>0</v>
      </c>
      <c r="I20278">
        <v>0</v>
      </c>
    </row>
    <row r="20279" spans="1:9" hidden="1" x14ac:dyDescent="0.3">
      <c r="A20279" s="1" t="s">
        <v>159</v>
      </c>
      <c r="B20279" s="1" t="s">
        <v>449</v>
      </c>
      <c r="C20279">
        <v>41.256</v>
      </c>
      <c r="D20279">
        <v>-73.370900000000006</v>
      </c>
      <c r="E20279" s="1" t="s">
        <v>53</v>
      </c>
      <c r="F20279" t="s">
        <v>11517</v>
      </c>
      <c r="G20279">
        <v>0</v>
      </c>
      <c r="H20279">
        <v>0</v>
      </c>
      <c r="I20279">
        <v>0</v>
      </c>
    </row>
    <row r="20280" spans="1:9" hidden="1" x14ac:dyDescent="0.3">
      <c r="A20280" s="1" t="s">
        <v>159</v>
      </c>
      <c r="B20280" s="1" t="s">
        <v>449</v>
      </c>
      <c r="C20280">
        <v>41.256</v>
      </c>
      <c r="D20280">
        <v>-73.370900000000006</v>
      </c>
      <c r="E20280" s="1" t="s">
        <v>54</v>
      </c>
      <c r="F20280" t="s">
        <v>11712</v>
      </c>
      <c r="G20280">
        <v>0</v>
      </c>
      <c r="H20280">
        <v>0</v>
      </c>
      <c r="I20280">
        <v>0</v>
      </c>
    </row>
    <row r="20281" spans="1:9" hidden="1" x14ac:dyDescent="0.3">
      <c r="A20281" s="1" t="s">
        <v>159</v>
      </c>
      <c r="B20281" s="1" t="s">
        <v>449</v>
      </c>
      <c r="C20281">
        <v>41.256</v>
      </c>
      <c r="D20281">
        <v>-73.370900000000006</v>
      </c>
      <c r="E20281" s="1" t="s">
        <v>21548</v>
      </c>
      <c r="F20281" t="s">
        <v>21938</v>
      </c>
      <c r="G20281">
        <v>0</v>
      </c>
      <c r="H20281">
        <v>0</v>
      </c>
      <c r="I20281">
        <v>0</v>
      </c>
    </row>
    <row r="20282" spans="1:9" hidden="1" x14ac:dyDescent="0.3">
      <c r="A20282" s="1" t="s">
        <v>159</v>
      </c>
      <c r="B20282" s="1" t="s">
        <v>450</v>
      </c>
      <c r="C20282">
        <v>41.7866</v>
      </c>
      <c r="D20282">
        <v>-73.276499999999999</v>
      </c>
      <c r="E20282" s="1" t="s">
        <v>4</v>
      </c>
      <c r="F20282" t="s">
        <v>1107</v>
      </c>
      <c r="G20282">
        <v>0</v>
      </c>
      <c r="H20282">
        <v>0</v>
      </c>
      <c r="I20282">
        <v>0</v>
      </c>
    </row>
    <row r="20283" spans="1:9" hidden="1" x14ac:dyDescent="0.3">
      <c r="A20283" s="1" t="s">
        <v>159</v>
      </c>
      <c r="B20283" s="1" t="s">
        <v>450</v>
      </c>
      <c r="C20283">
        <v>41.7866</v>
      </c>
      <c r="D20283">
        <v>-73.276499999999999</v>
      </c>
      <c r="E20283" s="1" t="s">
        <v>5</v>
      </c>
      <c r="F20283" t="s">
        <v>1349</v>
      </c>
      <c r="G20283">
        <v>0</v>
      </c>
      <c r="H20283">
        <v>0</v>
      </c>
      <c r="I20283">
        <v>0</v>
      </c>
    </row>
    <row r="20284" spans="1:9" hidden="1" x14ac:dyDescent="0.3">
      <c r="A20284" s="1" t="s">
        <v>159</v>
      </c>
      <c r="B20284" s="1" t="s">
        <v>450</v>
      </c>
      <c r="C20284">
        <v>41.7866</v>
      </c>
      <c r="D20284">
        <v>-73.276499999999999</v>
      </c>
      <c r="E20284" s="1" t="s">
        <v>6</v>
      </c>
      <c r="F20284" t="s">
        <v>1590</v>
      </c>
      <c r="G20284">
        <v>0</v>
      </c>
      <c r="H20284">
        <v>0</v>
      </c>
      <c r="I20284">
        <v>0</v>
      </c>
    </row>
    <row r="20285" spans="1:9" hidden="1" x14ac:dyDescent="0.3">
      <c r="A20285" s="1" t="s">
        <v>159</v>
      </c>
      <c r="B20285" s="1" t="s">
        <v>450</v>
      </c>
      <c r="C20285">
        <v>41.7866</v>
      </c>
      <c r="D20285">
        <v>-73.276499999999999</v>
      </c>
      <c r="E20285" s="1" t="s">
        <v>7</v>
      </c>
      <c r="F20285" t="s">
        <v>1831</v>
      </c>
      <c r="G20285">
        <v>0</v>
      </c>
      <c r="H20285">
        <v>0</v>
      </c>
      <c r="I20285">
        <v>0</v>
      </c>
    </row>
    <row r="20286" spans="1:9" hidden="1" x14ac:dyDescent="0.3">
      <c r="A20286" s="1" t="s">
        <v>159</v>
      </c>
      <c r="B20286" s="1" t="s">
        <v>450</v>
      </c>
      <c r="C20286">
        <v>41.7866</v>
      </c>
      <c r="D20286">
        <v>-73.276499999999999</v>
      </c>
      <c r="E20286" s="1" t="s">
        <v>8</v>
      </c>
      <c r="F20286" t="s">
        <v>2069</v>
      </c>
      <c r="G20286">
        <v>0</v>
      </c>
      <c r="H20286">
        <v>0</v>
      </c>
      <c r="I20286">
        <v>0</v>
      </c>
    </row>
    <row r="20287" spans="1:9" hidden="1" x14ac:dyDescent="0.3">
      <c r="A20287" s="1" t="s">
        <v>159</v>
      </c>
      <c r="B20287" s="1" t="s">
        <v>450</v>
      </c>
      <c r="C20287">
        <v>41.7866</v>
      </c>
      <c r="D20287">
        <v>-73.276499999999999</v>
      </c>
      <c r="E20287" s="1" t="s">
        <v>9</v>
      </c>
      <c r="F20287" t="s">
        <v>2307</v>
      </c>
      <c r="G20287">
        <v>0</v>
      </c>
      <c r="H20287">
        <v>0</v>
      </c>
      <c r="I20287">
        <v>0</v>
      </c>
    </row>
    <row r="20288" spans="1:9" hidden="1" x14ac:dyDescent="0.3">
      <c r="A20288" s="1" t="s">
        <v>159</v>
      </c>
      <c r="B20288" s="1" t="s">
        <v>450</v>
      </c>
      <c r="C20288">
        <v>41.7866</v>
      </c>
      <c r="D20288">
        <v>-73.276499999999999</v>
      </c>
      <c r="E20288" s="1" t="s">
        <v>10</v>
      </c>
      <c r="F20288" t="s">
        <v>2545</v>
      </c>
      <c r="G20288">
        <v>0</v>
      </c>
      <c r="H20288">
        <v>0</v>
      </c>
      <c r="I20288">
        <v>0</v>
      </c>
    </row>
    <row r="20289" spans="1:9" hidden="1" x14ac:dyDescent="0.3">
      <c r="A20289" s="1" t="s">
        <v>159</v>
      </c>
      <c r="B20289" s="1" t="s">
        <v>450</v>
      </c>
      <c r="C20289">
        <v>41.7866</v>
      </c>
      <c r="D20289">
        <v>-73.276499999999999</v>
      </c>
      <c r="E20289" s="1" t="s">
        <v>11</v>
      </c>
      <c r="F20289" t="s">
        <v>2783</v>
      </c>
      <c r="G20289">
        <v>0</v>
      </c>
      <c r="H20289">
        <v>0</v>
      </c>
      <c r="I20289">
        <v>0</v>
      </c>
    </row>
    <row r="20290" spans="1:9" hidden="1" x14ac:dyDescent="0.3">
      <c r="A20290" s="1" t="s">
        <v>159</v>
      </c>
      <c r="B20290" s="1" t="s">
        <v>450</v>
      </c>
      <c r="C20290">
        <v>41.7866</v>
      </c>
      <c r="D20290">
        <v>-73.276499999999999</v>
      </c>
      <c r="E20290" s="1" t="s">
        <v>12</v>
      </c>
      <c r="F20290" t="s">
        <v>3021</v>
      </c>
      <c r="G20290">
        <v>0</v>
      </c>
      <c r="H20290">
        <v>0</v>
      </c>
      <c r="I20290">
        <v>0</v>
      </c>
    </row>
    <row r="20291" spans="1:9" hidden="1" x14ac:dyDescent="0.3">
      <c r="A20291" s="1" t="s">
        <v>159</v>
      </c>
      <c r="B20291" s="1" t="s">
        <v>450</v>
      </c>
      <c r="C20291">
        <v>41.7866</v>
      </c>
      <c r="D20291">
        <v>-73.276499999999999</v>
      </c>
      <c r="E20291" s="1" t="s">
        <v>13</v>
      </c>
      <c r="F20291" t="s">
        <v>3258</v>
      </c>
      <c r="G20291">
        <v>0</v>
      </c>
      <c r="H20291">
        <v>0</v>
      </c>
      <c r="I20291">
        <v>0</v>
      </c>
    </row>
    <row r="20292" spans="1:9" hidden="1" x14ac:dyDescent="0.3">
      <c r="A20292" s="1" t="s">
        <v>159</v>
      </c>
      <c r="B20292" s="1" t="s">
        <v>450</v>
      </c>
      <c r="C20292">
        <v>41.7866</v>
      </c>
      <c r="D20292">
        <v>-73.276499999999999</v>
      </c>
      <c r="E20292" s="1" t="s">
        <v>14</v>
      </c>
      <c r="F20292" t="s">
        <v>3494</v>
      </c>
      <c r="G20292">
        <v>0</v>
      </c>
      <c r="H20292">
        <v>0</v>
      </c>
      <c r="I20292">
        <v>0</v>
      </c>
    </row>
    <row r="20293" spans="1:9" hidden="1" x14ac:dyDescent="0.3">
      <c r="A20293" s="1" t="s">
        <v>159</v>
      </c>
      <c r="B20293" s="1" t="s">
        <v>450</v>
      </c>
      <c r="C20293">
        <v>41.7866</v>
      </c>
      <c r="D20293">
        <v>-73.276499999999999</v>
      </c>
      <c r="E20293" s="1" t="s">
        <v>15</v>
      </c>
      <c r="F20293" t="s">
        <v>3730</v>
      </c>
      <c r="G20293">
        <v>0</v>
      </c>
      <c r="H20293">
        <v>0</v>
      </c>
      <c r="I20293">
        <v>0</v>
      </c>
    </row>
    <row r="20294" spans="1:9" hidden="1" x14ac:dyDescent="0.3">
      <c r="A20294" s="1" t="s">
        <v>159</v>
      </c>
      <c r="B20294" s="1" t="s">
        <v>450</v>
      </c>
      <c r="C20294">
        <v>41.7866</v>
      </c>
      <c r="D20294">
        <v>-73.276499999999999</v>
      </c>
      <c r="E20294" s="1" t="s">
        <v>16</v>
      </c>
      <c r="F20294" t="s">
        <v>3965</v>
      </c>
      <c r="G20294">
        <v>0</v>
      </c>
      <c r="H20294">
        <v>0</v>
      </c>
      <c r="I20294">
        <v>0</v>
      </c>
    </row>
    <row r="20295" spans="1:9" hidden="1" x14ac:dyDescent="0.3">
      <c r="A20295" s="1" t="s">
        <v>159</v>
      </c>
      <c r="B20295" s="1" t="s">
        <v>450</v>
      </c>
      <c r="C20295">
        <v>41.7866</v>
      </c>
      <c r="D20295">
        <v>-73.276499999999999</v>
      </c>
      <c r="E20295" s="1" t="s">
        <v>17</v>
      </c>
      <c r="F20295" t="s">
        <v>4200</v>
      </c>
      <c r="G20295">
        <v>0</v>
      </c>
      <c r="H20295">
        <v>0</v>
      </c>
      <c r="I20295">
        <v>0</v>
      </c>
    </row>
    <row r="20296" spans="1:9" hidden="1" x14ac:dyDescent="0.3">
      <c r="A20296" s="1" t="s">
        <v>159</v>
      </c>
      <c r="B20296" s="1" t="s">
        <v>450</v>
      </c>
      <c r="C20296">
        <v>41.7866</v>
      </c>
      <c r="D20296">
        <v>-73.276499999999999</v>
      </c>
      <c r="E20296" s="1" t="s">
        <v>18</v>
      </c>
      <c r="F20296" t="s">
        <v>4435</v>
      </c>
      <c r="G20296">
        <v>0</v>
      </c>
      <c r="H20296">
        <v>0</v>
      </c>
      <c r="I20296">
        <v>0</v>
      </c>
    </row>
    <row r="20297" spans="1:9" hidden="1" x14ac:dyDescent="0.3">
      <c r="A20297" s="1" t="s">
        <v>159</v>
      </c>
      <c r="B20297" s="1" t="s">
        <v>450</v>
      </c>
      <c r="C20297">
        <v>41.7866</v>
      </c>
      <c r="D20297">
        <v>-73.276499999999999</v>
      </c>
      <c r="E20297" s="1" t="s">
        <v>19</v>
      </c>
      <c r="F20297" t="s">
        <v>4670</v>
      </c>
      <c r="G20297">
        <v>0</v>
      </c>
      <c r="H20297">
        <v>0</v>
      </c>
      <c r="I20297">
        <v>0</v>
      </c>
    </row>
    <row r="20298" spans="1:9" hidden="1" x14ac:dyDescent="0.3">
      <c r="A20298" s="1" t="s">
        <v>159</v>
      </c>
      <c r="B20298" s="1" t="s">
        <v>450</v>
      </c>
      <c r="C20298">
        <v>41.7866</v>
      </c>
      <c r="D20298">
        <v>-73.276499999999999</v>
      </c>
      <c r="E20298" s="1" t="s">
        <v>20</v>
      </c>
      <c r="F20298" t="s">
        <v>4905</v>
      </c>
      <c r="G20298">
        <v>0</v>
      </c>
      <c r="H20298">
        <v>0</v>
      </c>
      <c r="I20298">
        <v>0</v>
      </c>
    </row>
    <row r="20299" spans="1:9" hidden="1" x14ac:dyDescent="0.3">
      <c r="A20299" s="1" t="s">
        <v>159</v>
      </c>
      <c r="B20299" s="1" t="s">
        <v>450</v>
      </c>
      <c r="C20299">
        <v>41.7866</v>
      </c>
      <c r="D20299">
        <v>-73.276499999999999</v>
      </c>
      <c r="E20299" s="1" t="s">
        <v>21</v>
      </c>
      <c r="F20299" t="s">
        <v>5140</v>
      </c>
      <c r="G20299">
        <v>0</v>
      </c>
      <c r="H20299">
        <v>0</v>
      </c>
      <c r="I20299">
        <v>0</v>
      </c>
    </row>
    <row r="20300" spans="1:9" hidden="1" x14ac:dyDescent="0.3">
      <c r="A20300" s="1" t="s">
        <v>159</v>
      </c>
      <c r="B20300" s="1" t="s">
        <v>450</v>
      </c>
      <c r="C20300">
        <v>41.7866</v>
      </c>
      <c r="D20300">
        <v>-73.276499999999999</v>
      </c>
      <c r="E20300" s="1" t="s">
        <v>22</v>
      </c>
      <c r="F20300" t="s">
        <v>5375</v>
      </c>
      <c r="G20300">
        <v>0</v>
      </c>
      <c r="H20300">
        <v>0</v>
      </c>
      <c r="I20300">
        <v>0</v>
      </c>
    </row>
    <row r="20301" spans="1:9" hidden="1" x14ac:dyDescent="0.3">
      <c r="A20301" s="1" t="s">
        <v>159</v>
      </c>
      <c r="B20301" s="1" t="s">
        <v>450</v>
      </c>
      <c r="C20301">
        <v>41.7866</v>
      </c>
      <c r="D20301">
        <v>-73.276499999999999</v>
      </c>
      <c r="E20301" s="1" t="s">
        <v>23</v>
      </c>
      <c r="F20301" t="s">
        <v>5610</v>
      </c>
      <c r="G20301">
        <v>0</v>
      </c>
      <c r="H20301">
        <v>0</v>
      </c>
      <c r="I20301">
        <v>0</v>
      </c>
    </row>
    <row r="20302" spans="1:9" hidden="1" x14ac:dyDescent="0.3">
      <c r="A20302" s="1" t="s">
        <v>159</v>
      </c>
      <c r="B20302" s="1" t="s">
        <v>450</v>
      </c>
      <c r="C20302">
        <v>41.7866</v>
      </c>
      <c r="D20302">
        <v>-73.276499999999999</v>
      </c>
      <c r="E20302" s="1" t="s">
        <v>24</v>
      </c>
      <c r="F20302" t="s">
        <v>5844</v>
      </c>
      <c r="G20302">
        <v>0</v>
      </c>
      <c r="H20302">
        <v>0</v>
      </c>
      <c r="I20302">
        <v>0</v>
      </c>
    </row>
    <row r="20303" spans="1:9" hidden="1" x14ac:dyDescent="0.3">
      <c r="A20303" s="1" t="s">
        <v>159</v>
      </c>
      <c r="B20303" s="1" t="s">
        <v>450</v>
      </c>
      <c r="C20303">
        <v>41.7866</v>
      </c>
      <c r="D20303">
        <v>-73.276499999999999</v>
      </c>
      <c r="E20303" s="1" t="s">
        <v>25</v>
      </c>
      <c r="F20303" t="s">
        <v>6078</v>
      </c>
      <c r="G20303">
        <v>0</v>
      </c>
      <c r="H20303">
        <v>0</v>
      </c>
      <c r="I20303">
        <v>0</v>
      </c>
    </row>
    <row r="20304" spans="1:9" hidden="1" x14ac:dyDescent="0.3">
      <c r="A20304" s="1" t="s">
        <v>159</v>
      </c>
      <c r="B20304" s="1" t="s">
        <v>450</v>
      </c>
      <c r="C20304">
        <v>41.7866</v>
      </c>
      <c r="D20304">
        <v>-73.276499999999999</v>
      </c>
      <c r="E20304" s="1" t="s">
        <v>26</v>
      </c>
      <c r="F20304" t="s">
        <v>6312</v>
      </c>
      <c r="G20304">
        <v>0</v>
      </c>
      <c r="H20304">
        <v>0</v>
      </c>
      <c r="I20304">
        <v>0</v>
      </c>
    </row>
    <row r="20305" spans="1:9" hidden="1" x14ac:dyDescent="0.3">
      <c r="A20305" s="1" t="s">
        <v>159</v>
      </c>
      <c r="B20305" s="1" t="s">
        <v>450</v>
      </c>
      <c r="C20305">
        <v>41.7866</v>
      </c>
      <c r="D20305">
        <v>-73.276499999999999</v>
      </c>
      <c r="E20305" s="1" t="s">
        <v>27</v>
      </c>
      <c r="F20305" t="s">
        <v>6546</v>
      </c>
      <c r="G20305">
        <v>0</v>
      </c>
      <c r="H20305">
        <v>0</v>
      </c>
      <c r="I20305">
        <v>0</v>
      </c>
    </row>
    <row r="20306" spans="1:9" hidden="1" x14ac:dyDescent="0.3">
      <c r="A20306" s="1" t="s">
        <v>159</v>
      </c>
      <c r="B20306" s="1" t="s">
        <v>450</v>
      </c>
      <c r="C20306">
        <v>41.7866</v>
      </c>
      <c r="D20306">
        <v>-73.276499999999999</v>
      </c>
      <c r="E20306" s="1" t="s">
        <v>28</v>
      </c>
      <c r="F20306" t="s">
        <v>6780</v>
      </c>
      <c r="G20306">
        <v>0</v>
      </c>
      <c r="H20306">
        <v>0</v>
      </c>
      <c r="I20306">
        <v>0</v>
      </c>
    </row>
    <row r="20307" spans="1:9" hidden="1" x14ac:dyDescent="0.3">
      <c r="A20307" s="1" t="s">
        <v>159</v>
      </c>
      <c r="B20307" s="1" t="s">
        <v>450</v>
      </c>
      <c r="C20307">
        <v>41.7866</v>
      </c>
      <c r="D20307">
        <v>-73.276499999999999</v>
      </c>
      <c r="E20307" s="1" t="s">
        <v>29</v>
      </c>
      <c r="F20307" t="s">
        <v>7014</v>
      </c>
      <c r="G20307">
        <v>0</v>
      </c>
      <c r="H20307">
        <v>0</v>
      </c>
      <c r="I20307">
        <v>0</v>
      </c>
    </row>
    <row r="20308" spans="1:9" hidden="1" x14ac:dyDescent="0.3">
      <c r="A20308" s="1" t="s">
        <v>159</v>
      </c>
      <c r="B20308" s="1" t="s">
        <v>450</v>
      </c>
      <c r="C20308">
        <v>41.7866</v>
      </c>
      <c r="D20308">
        <v>-73.276499999999999</v>
      </c>
      <c r="E20308" s="1" t="s">
        <v>30</v>
      </c>
      <c r="F20308" t="s">
        <v>7248</v>
      </c>
      <c r="G20308">
        <v>0</v>
      </c>
      <c r="H20308">
        <v>0</v>
      </c>
      <c r="I20308">
        <v>0</v>
      </c>
    </row>
    <row r="20309" spans="1:9" hidden="1" x14ac:dyDescent="0.3">
      <c r="A20309" s="1" t="s">
        <v>159</v>
      </c>
      <c r="B20309" s="1" t="s">
        <v>450</v>
      </c>
      <c r="C20309">
        <v>41.7866</v>
      </c>
      <c r="D20309">
        <v>-73.276499999999999</v>
      </c>
      <c r="E20309" s="1" t="s">
        <v>31</v>
      </c>
      <c r="F20309" t="s">
        <v>7482</v>
      </c>
      <c r="G20309">
        <v>0</v>
      </c>
      <c r="H20309">
        <v>0</v>
      </c>
      <c r="I20309">
        <v>0</v>
      </c>
    </row>
    <row r="20310" spans="1:9" hidden="1" x14ac:dyDescent="0.3">
      <c r="A20310" s="1" t="s">
        <v>159</v>
      </c>
      <c r="B20310" s="1" t="s">
        <v>450</v>
      </c>
      <c r="C20310">
        <v>41.7866</v>
      </c>
      <c r="D20310">
        <v>-73.276499999999999</v>
      </c>
      <c r="E20310" s="1" t="s">
        <v>32</v>
      </c>
      <c r="F20310" t="s">
        <v>7716</v>
      </c>
      <c r="G20310">
        <v>0</v>
      </c>
      <c r="H20310">
        <v>0</v>
      </c>
      <c r="I20310">
        <v>0</v>
      </c>
    </row>
    <row r="20311" spans="1:9" hidden="1" x14ac:dyDescent="0.3">
      <c r="A20311" s="1" t="s">
        <v>159</v>
      </c>
      <c r="B20311" s="1" t="s">
        <v>450</v>
      </c>
      <c r="C20311">
        <v>41.7866</v>
      </c>
      <c r="D20311">
        <v>-73.276499999999999</v>
      </c>
      <c r="E20311" s="1" t="s">
        <v>33</v>
      </c>
      <c r="F20311" t="s">
        <v>7950</v>
      </c>
      <c r="G20311">
        <v>0</v>
      </c>
      <c r="H20311">
        <v>0</v>
      </c>
      <c r="I20311">
        <v>0</v>
      </c>
    </row>
    <row r="20312" spans="1:9" hidden="1" x14ac:dyDescent="0.3">
      <c r="A20312" s="1" t="s">
        <v>159</v>
      </c>
      <c r="B20312" s="1" t="s">
        <v>450</v>
      </c>
      <c r="C20312">
        <v>41.7866</v>
      </c>
      <c r="D20312">
        <v>-73.276499999999999</v>
      </c>
      <c r="E20312" s="1" t="s">
        <v>34</v>
      </c>
      <c r="F20312" t="s">
        <v>8182</v>
      </c>
      <c r="G20312">
        <v>0</v>
      </c>
      <c r="H20312">
        <v>0</v>
      </c>
      <c r="I20312">
        <v>0</v>
      </c>
    </row>
    <row r="20313" spans="1:9" hidden="1" x14ac:dyDescent="0.3">
      <c r="A20313" s="1" t="s">
        <v>159</v>
      </c>
      <c r="B20313" s="1" t="s">
        <v>450</v>
      </c>
      <c r="C20313">
        <v>41.7866</v>
      </c>
      <c r="D20313">
        <v>-73.276499999999999</v>
      </c>
      <c r="E20313" s="1" t="s">
        <v>35</v>
      </c>
      <c r="F20313" t="s">
        <v>8414</v>
      </c>
      <c r="G20313">
        <v>0</v>
      </c>
      <c r="H20313">
        <v>0</v>
      </c>
      <c r="I20313">
        <v>0</v>
      </c>
    </row>
    <row r="20314" spans="1:9" hidden="1" x14ac:dyDescent="0.3">
      <c r="A20314" s="1" t="s">
        <v>159</v>
      </c>
      <c r="B20314" s="1" t="s">
        <v>450</v>
      </c>
      <c r="C20314">
        <v>41.7866</v>
      </c>
      <c r="D20314">
        <v>-73.276499999999999</v>
      </c>
      <c r="E20314" s="1" t="s">
        <v>36</v>
      </c>
      <c r="F20314" t="s">
        <v>8646</v>
      </c>
      <c r="G20314">
        <v>0</v>
      </c>
      <c r="H20314">
        <v>0</v>
      </c>
      <c r="I20314">
        <v>0</v>
      </c>
    </row>
    <row r="20315" spans="1:9" hidden="1" x14ac:dyDescent="0.3">
      <c r="A20315" s="1" t="s">
        <v>159</v>
      </c>
      <c r="B20315" s="1" t="s">
        <v>450</v>
      </c>
      <c r="C20315">
        <v>41.7866</v>
      </c>
      <c r="D20315">
        <v>-73.276499999999999</v>
      </c>
      <c r="E20315" s="1" t="s">
        <v>37</v>
      </c>
      <c r="F20315" t="s">
        <v>8877</v>
      </c>
      <c r="G20315">
        <v>0</v>
      </c>
      <c r="H20315">
        <v>0</v>
      </c>
      <c r="I20315">
        <v>0</v>
      </c>
    </row>
    <row r="20316" spans="1:9" hidden="1" x14ac:dyDescent="0.3">
      <c r="A20316" s="1" t="s">
        <v>159</v>
      </c>
      <c r="B20316" s="1" t="s">
        <v>450</v>
      </c>
      <c r="C20316">
        <v>41.7866</v>
      </c>
      <c r="D20316">
        <v>-73.276499999999999</v>
      </c>
      <c r="E20316" s="1" t="s">
        <v>38</v>
      </c>
      <c r="F20316" t="s">
        <v>9108</v>
      </c>
      <c r="G20316">
        <v>0</v>
      </c>
      <c r="H20316">
        <v>0</v>
      </c>
      <c r="I20316">
        <v>0</v>
      </c>
    </row>
    <row r="20317" spans="1:9" hidden="1" x14ac:dyDescent="0.3">
      <c r="A20317" s="1" t="s">
        <v>159</v>
      </c>
      <c r="B20317" s="1" t="s">
        <v>450</v>
      </c>
      <c r="C20317">
        <v>41.7866</v>
      </c>
      <c r="D20317">
        <v>-73.276499999999999</v>
      </c>
      <c r="E20317" s="1" t="s">
        <v>39</v>
      </c>
      <c r="F20317" t="s">
        <v>9339</v>
      </c>
      <c r="G20317">
        <v>0</v>
      </c>
      <c r="H20317">
        <v>0</v>
      </c>
      <c r="I20317">
        <v>0</v>
      </c>
    </row>
    <row r="20318" spans="1:9" hidden="1" x14ac:dyDescent="0.3">
      <c r="A20318" s="1" t="s">
        <v>159</v>
      </c>
      <c r="B20318" s="1" t="s">
        <v>450</v>
      </c>
      <c r="C20318">
        <v>41.7866</v>
      </c>
      <c r="D20318">
        <v>-73.276499999999999</v>
      </c>
      <c r="E20318" s="1" t="s">
        <v>40</v>
      </c>
      <c r="F20318" t="s">
        <v>9570</v>
      </c>
      <c r="G20318">
        <v>0</v>
      </c>
      <c r="H20318">
        <v>0</v>
      </c>
      <c r="I20318">
        <v>0</v>
      </c>
    </row>
    <row r="20319" spans="1:9" hidden="1" x14ac:dyDescent="0.3">
      <c r="A20319" s="1" t="s">
        <v>159</v>
      </c>
      <c r="B20319" s="1" t="s">
        <v>450</v>
      </c>
      <c r="C20319">
        <v>41.7866</v>
      </c>
      <c r="D20319">
        <v>-73.276499999999999</v>
      </c>
      <c r="E20319" s="1" t="s">
        <v>41</v>
      </c>
      <c r="F20319" t="s">
        <v>9801</v>
      </c>
      <c r="G20319">
        <v>0</v>
      </c>
      <c r="H20319">
        <v>0</v>
      </c>
      <c r="I20319">
        <v>0</v>
      </c>
    </row>
    <row r="20320" spans="1:9" hidden="1" x14ac:dyDescent="0.3">
      <c r="A20320" s="1" t="s">
        <v>159</v>
      </c>
      <c r="B20320" s="1" t="s">
        <v>450</v>
      </c>
      <c r="C20320">
        <v>41.7866</v>
      </c>
      <c r="D20320">
        <v>-73.276499999999999</v>
      </c>
      <c r="E20320" s="1" t="s">
        <v>42</v>
      </c>
      <c r="F20320" t="s">
        <v>10030</v>
      </c>
      <c r="G20320">
        <v>0</v>
      </c>
      <c r="H20320">
        <v>0</v>
      </c>
      <c r="I20320">
        <v>0</v>
      </c>
    </row>
    <row r="20321" spans="1:9" hidden="1" x14ac:dyDescent="0.3">
      <c r="A20321" s="1" t="s">
        <v>159</v>
      </c>
      <c r="B20321" s="1" t="s">
        <v>450</v>
      </c>
      <c r="C20321">
        <v>41.7866</v>
      </c>
      <c r="D20321">
        <v>-73.276499999999999</v>
      </c>
      <c r="E20321" s="1" t="s">
        <v>43</v>
      </c>
      <c r="F20321" t="s">
        <v>10258</v>
      </c>
      <c r="G20321">
        <v>0</v>
      </c>
      <c r="H20321">
        <v>0</v>
      </c>
      <c r="I20321">
        <v>0</v>
      </c>
    </row>
    <row r="20322" spans="1:9" hidden="1" x14ac:dyDescent="0.3">
      <c r="A20322" s="1" t="s">
        <v>159</v>
      </c>
      <c r="B20322" s="1" t="s">
        <v>450</v>
      </c>
      <c r="C20322">
        <v>41.7866</v>
      </c>
      <c r="D20322">
        <v>-73.276499999999999</v>
      </c>
      <c r="E20322" s="1" t="s">
        <v>44</v>
      </c>
      <c r="F20322" t="s">
        <v>10479</v>
      </c>
      <c r="G20322">
        <v>0</v>
      </c>
      <c r="H20322">
        <v>0</v>
      </c>
      <c r="I20322">
        <v>0</v>
      </c>
    </row>
    <row r="20323" spans="1:9" hidden="1" x14ac:dyDescent="0.3">
      <c r="A20323" s="1" t="s">
        <v>159</v>
      </c>
      <c r="B20323" s="1" t="s">
        <v>450</v>
      </c>
      <c r="C20323">
        <v>41.7866</v>
      </c>
      <c r="D20323">
        <v>-73.276499999999999</v>
      </c>
      <c r="E20323" s="1" t="s">
        <v>45</v>
      </c>
      <c r="F20323" t="s">
        <v>10695</v>
      </c>
      <c r="G20323">
        <v>0</v>
      </c>
      <c r="H20323">
        <v>0</v>
      </c>
      <c r="I20323">
        <v>0</v>
      </c>
    </row>
    <row r="20324" spans="1:9" hidden="1" x14ac:dyDescent="0.3">
      <c r="A20324" s="1" t="s">
        <v>159</v>
      </c>
      <c r="B20324" s="1" t="s">
        <v>450</v>
      </c>
      <c r="C20324">
        <v>41.7866</v>
      </c>
      <c r="D20324">
        <v>-73.276499999999999</v>
      </c>
      <c r="E20324" s="1" t="s">
        <v>46</v>
      </c>
      <c r="F20324" t="s">
        <v>10910</v>
      </c>
      <c r="G20324">
        <v>0</v>
      </c>
      <c r="H20324">
        <v>0</v>
      </c>
      <c r="I20324">
        <v>0</v>
      </c>
    </row>
    <row r="20325" spans="1:9" hidden="1" x14ac:dyDescent="0.3">
      <c r="A20325" s="1" t="s">
        <v>159</v>
      </c>
      <c r="B20325" s="1" t="s">
        <v>450</v>
      </c>
      <c r="C20325">
        <v>41.7866</v>
      </c>
      <c r="D20325">
        <v>-73.276499999999999</v>
      </c>
      <c r="E20325" s="1" t="s">
        <v>47</v>
      </c>
      <c r="F20325" t="s">
        <v>11116</v>
      </c>
      <c r="G20325">
        <v>0</v>
      </c>
      <c r="H20325">
        <v>0</v>
      </c>
      <c r="I20325">
        <v>0</v>
      </c>
    </row>
    <row r="20326" spans="1:9" hidden="1" x14ac:dyDescent="0.3">
      <c r="A20326" s="1" t="s">
        <v>159</v>
      </c>
      <c r="B20326" s="1" t="s">
        <v>450</v>
      </c>
      <c r="C20326">
        <v>41.7866</v>
      </c>
      <c r="D20326">
        <v>-73.276499999999999</v>
      </c>
      <c r="E20326" s="1" t="s">
        <v>48</v>
      </c>
      <c r="F20326" t="s">
        <v>11905</v>
      </c>
      <c r="G20326">
        <v>0</v>
      </c>
      <c r="H20326">
        <v>0</v>
      </c>
      <c r="I20326">
        <v>0</v>
      </c>
    </row>
    <row r="20327" spans="1:9" hidden="1" x14ac:dyDescent="0.3">
      <c r="A20327" s="1" t="s">
        <v>159</v>
      </c>
      <c r="B20327" s="1" t="s">
        <v>450</v>
      </c>
      <c r="C20327">
        <v>41.7866</v>
      </c>
      <c r="D20327">
        <v>-73.276499999999999</v>
      </c>
      <c r="E20327" s="1" t="s">
        <v>49</v>
      </c>
      <c r="F20327" t="s">
        <v>12077</v>
      </c>
      <c r="G20327">
        <v>0</v>
      </c>
      <c r="H20327">
        <v>0</v>
      </c>
      <c r="I20327">
        <v>0</v>
      </c>
    </row>
    <row r="20328" spans="1:9" hidden="1" x14ac:dyDescent="0.3">
      <c r="A20328" s="1" t="s">
        <v>159</v>
      </c>
      <c r="B20328" s="1" t="s">
        <v>450</v>
      </c>
      <c r="C20328">
        <v>41.7866</v>
      </c>
      <c r="D20328">
        <v>-73.276499999999999</v>
      </c>
      <c r="E20328" s="1" t="s">
        <v>50</v>
      </c>
      <c r="F20328" t="s">
        <v>12226</v>
      </c>
      <c r="G20328">
        <v>0</v>
      </c>
      <c r="H20328">
        <v>0</v>
      </c>
      <c r="I20328">
        <v>0</v>
      </c>
    </row>
    <row r="20329" spans="1:9" hidden="1" x14ac:dyDescent="0.3">
      <c r="A20329" s="1" t="s">
        <v>159</v>
      </c>
      <c r="B20329" s="1" t="s">
        <v>450</v>
      </c>
      <c r="C20329">
        <v>41.7866</v>
      </c>
      <c r="D20329">
        <v>-73.276499999999999</v>
      </c>
      <c r="E20329" s="1" t="s">
        <v>51</v>
      </c>
      <c r="F20329" t="s">
        <v>12365</v>
      </c>
      <c r="G20329">
        <v>0</v>
      </c>
      <c r="H20329">
        <v>0</v>
      </c>
      <c r="I20329">
        <v>0</v>
      </c>
    </row>
    <row r="20330" spans="1:9" hidden="1" x14ac:dyDescent="0.3">
      <c r="A20330" s="1" t="s">
        <v>159</v>
      </c>
      <c r="B20330" s="1" t="s">
        <v>450</v>
      </c>
      <c r="C20330">
        <v>41.7866</v>
      </c>
      <c r="D20330">
        <v>-73.276499999999999</v>
      </c>
      <c r="E20330" s="1" t="s">
        <v>52</v>
      </c>
      <c r="F20330" t="s">
        <v>11320</v>
      </c>
      <c r="G20330">
        <v>0</v>
      </c>
      <c r="H20330">
        <v>0</v>
      </c>
      <c r="I20330">
        <v>0</v>
      </c>
    </row>
    <row r="20331" spans="1:9" hidden="1" x14ac:dyDescent="0.3">
      <c r="A20331" s="1" t="s">
        <v>159</v>
      </c>
      <c r="B20331" s="1" t="s">
        <v>450</v>
      </c>
      <c r="C20331">
        <v>41.7866</v>
      </c>
      <c r="D20331">
        <v>-73.276499999999999</v>
      </c>
      <c r="E20331" s="1" t="s">
        <v>53</v>
      </c>
      <c r="F20331" t="s">
        <v>11518</v>
      </c>
      <c r="G20331">
        <v>0</v>
      </c>
      <c r="H20331">
        <v>0</v>
      </c>
      <c r="I20331">
        <v>0</v>
      </c>
    </row>
    <row r="20332" spans="1:9" hidden="1" x14ac:dyDescent="0.3">
      <c r="A20332" s="1" t="s">
        <v>159</v>
      </c>
      <c r="B20332" s="1" t="s">
        <v>450</v>
      </c>
      <c r="C20332">
        <v>41.7866</v>
      </c>
      <c r="D20332">
        <v>-73.276499999999999</v>
      </c>
      <c r="E20332" s="1" t="s">
        <v>54</v>
      </c>
      <c r="F20332" t="s">
        <v>11713</v>
      </c>
      <c r="G20332">
        <v>0</v>
      </c>
      <c r="H20332">
        <v>0</v>
      </c>
      <c r="I20332">
        <v>0</v>
      </c>
    </row>
    <row r="20333" spans="1:9" hidden="1" x14ac:dyDescent="0.3">
      <c r="A20333" s="1" t="s">
        <v>159</v>
      </c>
      <c r="B20333" s="1" t="s">
        <v>450</v>
      </c>
      <c r="C20333">
        <v>41.7866</v>
      </c>
      <c r="D20333">
        <v>-73.276499999999999</v>
      </c>
      <c r="E20333" s="1" t="s">
        <v>21548</v>
      </c>
      <c r="F20333" t="s">
        <v>21939</v>
      </c>
      <c r="G20333">
        <v>0</v>
      </c>
      <c r="H20333">
        <v>0</v>
      </c>
      <c r="I20333">
        <v>0</v>
      </c>
    </row>
    <row r="20334" spans="1:9" hidden="1" x14ac:dyDescent="0.3">
      <c r="A20334" s="1" t="s">
        <v>159</v>
      </c>
      <c r="B20334" s="1" t="s">
        <v>451</v>
      </c>
      <c r="C20334">
        <v>29.9511</v>
      </c>
      <c r="D20334">
        <v>-90.0715</v>
      </c>
      <c r="E20334" s="1" t="s">
        <v>4</v>
      </c>
      <c r="F20334" t="s">
        <v>1108</v>
      </c>
      <c r="G20334">
        <v>0</v>
      </c>
      <c r="H20334">
        <v>0</v>
      </c>
      <c r="I20334">
        <v>0</v>
      </c>
    </row>
    <row r="20335" spans="1:9" hidden="1" x14ac:dyDescent="0.3">
      <c r="A20335" s="1" t="s">
        <v>159</v>
      </c>
      <c r="B20335" s="1" t="s">
        <v>451</v>
      </c>
      <c r="C20335">
        <v>29.9511</v>
      </c>
      <c r="D20335">
        <v>-90.0715</v>
      </c>
      <c r="E20335" s="1" t="s">
        <v>5</v>
      </c>
      <c r="F20335" t="s">
        <v>1350</v>
      </c>
      <c r="G20335">
        <v>0</v>
      </c>
      <c r="H20335">
        <v>0</v>
      </c>
      <c r="I20335">
        <v>0</v>
      </c>
    </row>
    <row r="20336" spans="1:9" hidden="1" x14ac:dyDescent="0.3">
      <c r="A20336" s="1" t="s">
        <v>159</v>
      </c>
      <c r="B20336" s="1" t="s">
        <v>451</v>
      </c>
      <c r="C20336">
        <v>29.9511</v>
      </c>
      <c r="D20336">
        <v>-90.0715</v>
      </c>
      <c r="E20336" s="1" t="s">
        <v>6</v>
      </c>
      <c r="F20336" t="s">
        <v>1591</v>
      </c>
      <c r="G20336">
        <v>0</v>
      </c>
      <c r="H20336">
        <v>0</v>
      </c>
      <c r="I20336">
        <v>0</v>
      </c>
    </row>
    <row r="20337" spans="1:9" hidden="1" x14ac:dyDescent="0.3">
      <c r="A20337" s="1" t="s">
        <v>159</v>
      </c>
      <c r="B20337" s="1" t="s">
        <v>451</v>
      </c>
      <c r="C20337">
        <v>29.9511</v>
      </c>
      <c r="D20337">
        <v>-90.0715</v>
      </c>
      <c r="E20337" s="1" t="s">
        <v>7</v>
      </c>
      <c r="F20337" t="s">
        <v>1832</v>
      </c>
      <c r="G20337">
        <v>0</v>
      </c>
      <c r="H20337">
        <v>0</v>
      </c>
      <c r="I20337">
        <v>0</v>
      </c>
    </row>
    <row r="20338" spans="1:9" hidden="1" x14ac:dyDescent="0.3">
      <c r="A20338" s="1" t="s">
        <v>159</v>
      </c>
      <c r="B20338" s="1" t="s">
        <v>451</v>
      </c>
      <c r="C20338">
        <v>29.9511</v>
      </c>
      <c r="D20338">
        <v>-90.0715</v>
      </c>
      <c r="E20338" s="1" t="s">
        <v>8</v>
      </c>
      <c r="F20338" t="s">
        <v>2070</v>
      </c>
      <c r="G20338">
        <v>0</v>
      </c>
      <c r="H20338">
        <v>0</v>
      </c>
      <c r="I20338">
        <v>0</v>
      </c>
    </row>
    <row r="20339" spans="1:9" hidden="1" x14ac:dyDescent="0.3">
      <c r="A20339" s="1" t="s">
        <v>159</v>
      </c>
      <c r="B20339" s="1" t="s">
        <v>451</v>
      </c>
      <c r="C20339">
        <v>29.9511</v>
      </c>
      <c r="D20339">
        <v>-90.0715</v>
      </c>
      <c r="E20339" s="1" t="s">
        <v>9</v>
      </c>
      <c r="F20339" t="s">
        <v>2308</v>
      </c>
      <c r="G20339">
        <v>0</v>
      </c>
      <c r="H20339">
        <v>0</v>
      </c>
      <c r="I20339">
        <v>0</v>
      </c>
    </row>
    <row r="20340" spans="1:9" hidden="1" x14ac:dyDescent="0.3">
      <c r="A20340" s="1" t="s">
        <v>159</v>
      </c>
      <c r="B20340" s="1" t="s">
        <v>451</v>
      </c>
      <c r="C20340">
        <v>29.9511</v>
      </c>
      <c r="D20340">
        <v>-90.0715</v>
      </c>
      <c r="E20340" s="1" t="s">
        <v>10</v>
      </c>
      <c r="F20340" t="s">
        <v>2546</v>
      </c>
      <c r="G20340">
        <v>0</v>
      </c>
      <c r="H20340">
        <v>0</v>
      </c>
      <c r="I20340">
        <v>0</v>
      </c>
    </row>
    <row r="20341" spans="1:9" hidden="1" x14ac:dyDescent="0.3">
      <c r="A20341" s="1" t="s">
        <v>159</v>
      </c>
      <c r="B20341" s="1" t="s">
        <v>451</v>
      </c>
      <c r="C20341">
        <v>29.9511</v>
      </c>
      <c r="D20341">
        <v>-90.0715</v>
      </c>
      <c r="E20341" s="1" t="s">
        <v>11</v>
      </c>
      <c r="F20341" t="s">
        <v>2784</v>
      </c>
      <c r="G20341">
        <v>0</v>
      </c>
      <c r="H20341">
        <v>0</v>
      </c>
      <c r="I20341">
        <v>0</v>
      </c>
    </row>
    <row r="20342" spans="1:9" hidden="1" x14ac:dyDescent="0.3">
      <c r="A20342" s="1" t="s">
        <v>159</v>
      </c>
      <c r="B20342" s="1" t="s">
        <v>451</v>
      </c>
      <c r="C20342">
        <v>29.9511</v>
      </c>
      <c r="D20342">
        <v>-90.0715</v>
      </c>
      <c r="E20342" s="1" t="s">
        <v>12</v>
      </c>
      <c r="F20342" t="s">
        <v>3022</v>
      </c>
      <c r="G20342">
        <v>0</v>
      </c>
      <c r="H20342">
        <v>0</v>
      </c>
      <c r="I20342">
        <v>0</v>
      </c>
    </row>
    <row r="20343" spans="1:9" hidden="1" x14ac:dyDescent="0.3">
      <c r="A20343" s="1" t="s">
        <v>159</v>
      </c>
      <c r="B20343" s="1" t="s">
        <v>451</v>
      </c>
      <c r="C20343">
        <v>29.9511</v>
      </c>
      <c r="D20343">
        <v>-90.0715</v>
      </c>
      <c r="E20343" s="1" t="s">
        <v>13</v>
      </c>
      <c r="F20343" t="s">
        <v>3259</v>
      </c>
      <c r="G20343">
        <v>0</v>
      </c>
      <c r="H20343">
        <v>0</v>
      </c>
      <c r="I20343">
        <v>0</v>
      </c>
    </row>
    <row r="20344" spans="1:9" hidden="1" x14ac:dyDescent="0.3">
      <c r="A20344" s="1" t="s">
        <v>159</v>
      </c>
      <c r="B20344" s="1" t="s">
        <v>451</v>
      </c>
      <c r="C20344">
        <v>29.9511</v>
      </c>
      <c r="D20344">
        <v>-90.0715</v>
      </c>
      <c r="E20344" s="1" t="s">
        <v>14</v>
      </c>
      <c r="F20344" t="s">
        <v>3495</v>
      </c>
      <c r="G20344">
        <v>0</v>
      </c>
      <c r="H20344">
        <v>0</v>
      </c>
      <c r="I20344">
        <v>0</v>
      </c>
    </row>
    <row r="20345" spans="1:9" hidden="1" x14ac:dyDescent="0.3">
      <c r="A20345" s="1" t="s">
        <v>159</v>
      </c>
      <c r="B20345" s="1" t="s">
        <v>451</v>
      </c>
      <c r="C20345">
        <v>29.9511</v>
      </c>
      <c r="D20345">
        <v>-90.0715</v>
      </c>
      <c r="E20345" s="1" t="s">
        <v>15</v>
      </c>
      <c r="F20345" t="s">
        <v>3731</v>
      </c>
      <c r="G20345">
        <v>0</v>
      </c>
      <c r="H20345">
        <v>0</v>
      </c>
      <c r="I20345">
        <v>0</v>
      </c>
    </row>
    <row r="20346" spans="1:9" hidden="1" x14ac:dyDescent="0.3">
      <c r="A20346" s="1" t="s">
        <v>159</v>
      </c>
      <c r="B20346" s="1" t="s">
        <v>451</v>
      </c>
      <c r="C20346">
        <v>29.9511</v>
      </c>
      <c r="D20346">
        <v>-90.0715</v>
      </c>
      <c r="E20346" s="1" t="s">
        <v>16</v>
      </c>
      <c r="F20346" t="s">
        <v>3966</v>
      </c>
      <c r="G20346">
        <v>0</v>
      </c>
      <c r="H20346">
        <v>0</v>
      </c>
      <c r="I20346">
        <v>0</v>
      </c>
    </row>
    <row r="20347" spans="1:9" hidden="1" x14ac:dyDescent="0.3">
      <c r="A20347" s="1" t="s">
        <v>159</v>
      </c>
      <c r="B20347" s="1" t="s">
        <v>451</v>
      </c>
      <c r="C20347">
        <v>29.9511</v>
      </c>
      <c r="D20347">
        <v>-90.0715</v>
      </c>
      <c r="E20347" s="1" t="s">
        <v>17</v>
      </c>
      <c r="F20347" t="s">
        <v>4201</v>
      </c>
      <c r="G20347">
        <v>0</v>
      </c>
      <c r="H20347">
        <v>0</v>
      </c>
      <c r="I20347">
        <v>0</v>
      </c>
    </row>
    <row r="20348" spans="1:9" hidden="1" x14ac:dyDescent="0.3">
      <c r="A20348" s="1" t="s">
        <v>159</v>
      </c>
      <c r="B20348" s="1" t="s">
        <v>451</v>
      </c>
      <c r="C20348">
        <v>29.9511</v>
      </c>
      <c r="D20348">
        <v>-90.0715</v>
      </c>
      <c r="E20348" s="1" t="s">
        <v>18</v>
      </c>
      <c r="F20348" t="s">
        <v>4436</v>
      </c>
      <c r="G20348">
        <v>0</v>
      </c>
      <c r="H20348">
        <v>0</v>
      </c>
      <c r="I20348">
        <v>0</v>
      </c>
    </row>
    <row r="20349" spans="1:9" hidden="1" x14ac:dyDescent="0.3">
      <c r="A20349" s="1" t="s">
        <v>159</v>
      </c>
      <c r="B20349" s="1" t="s">
        <v>451</v>
      </c>
      <c r="C20349">
        <v>29.9511</v>
      </c>
      <c r="D20349">
        <v>-90.0715</v>
      </c>
      <c r="E20349" s="1" t="s">
        <v>19</v>
      </c>
      <c r="F20349" t="s">
        <v>4671</v>
      </c>
      <c r="G20349">
        <v>0</v>
      </c>
      <c r="H20349">
        <v>0</v>
      </c>
      <c r="I20349">
        <v>0</v>
      </c>
    </row>
    <row r="20350" spans="1:9" hidden="1" x14ac:dyDescent="0.3">
      <c r="A20350" s="1" t="s">
        <v>159</v>
      </c>
      <c r="B20350" s="1" t="s">
        <v>451</v>
      </c>
      <c r="C20350">
        <v>29.9511</v>
      </c>
      <c r="D20350">
        <v>-90.0715</v>
      </c>
      <c r="E20350" s="1" t="s">
        <v>20</v>
      </c>
      <c r="F20350" t="s">
        <v>4906</v>
      </c>
      <c r="G20350">
        <v>0</v>
      </c>
      <c r="H20350">
        <v>0</v>
      </c>
      <c r="I20350">
        <v>0</v>
      </c>
    </row>
    <row r="20351" spans="1:9" hidden="1" x14ac:dyDescent="0.3">
      <c r="A20351" s="1" t="s">
        <v>159</v>
      </c>
      <c r="B20351" s="1" t="s">
        <v>451</v>
      </c>
      <c r="C20351">
        <v>29.9511</v>
      </c>
      <c r="D20351">
        <v>-90.0715</v>
      </c>
      <c r="E20351" s="1" t="s">
        <v>21</v>
      </c>
      <c r="F20351" t="s">
        <v>5141</v>
      </c>
      <c r="G20351">
        <v>0</v>
      </c>
      <c r="H20351">
        <v>0</v>
      </c>
      <c r="I20351">
        <v>0</v>
      </c>
    </row>
    <row r="20352" spans="1:9" hidden="1" x14ac:dyDescent="0.3">
      <c r="A20352" s="1" t="s">
        <v>159</v>
      </c>
      <c r="B20352" s="1" t="s">
        <v>451</v>
      </c>
      <c r="C20352">
        <v>29.9511</v>
      </c>
      <c r="D20352">
        <v>-90.0715</v>
      </c>
      <c r="E20352" s="1" t="s">
        <v>22</v>
      </c>
      <c r="F20352" t="s">
        <v>5376</v>
      </c>
      <c r="G20352">
        <v>0</v>
      </c>
      <c r="H20352">
        <v>0</v>
      </c>
      <c r="I20352">
        <v>0</v>
      </c>
    </row>
    <row r="20353" spans="1:9" hidden="1" x14ac:dyDescent="0.3">
      <c r="A20353" s="1" t="s">
        <v>159</v>
      </c>
      <c r="B20353" s="1" t="s">
        <v>451</v>
      </c>
      <c r="C20353">
        <v>29.9511</v>
      </c>
      <c r="D20353">
        <v>-90.0715</v>
      </c>
      <c r="E20353" s="1" t="s">
        <v>23</v>
      </c>
      <c r="F20353" t="s">
        <v>5611</v>
      </c>
      <c r="G20353">
        <v>0</v>
      </c>
      <c r="H20353">
        <v>0</v>
      </c>
      <c r="I20353">
        <v>0</v>
      </c>
    </row>
    <row r="20354" spans="1:9" hidden="1" x14ac:dyDescent="0.3">
      <c r="A20354" s="1" t="s">
        <v>159</v>
      </c>
      <c r="B20354" s="1" t="s">
        <v>451</v>
      </c>
      <c r="C20354">
        <v>29.9511</v>
      </c>
      <c r="D20354">
        <v>-90.0715</v>
      </c>
      <c r="E20354" s="1" t="s">
        <v>24</v>
      </c>
      <c r="F20354" t="s">
        <v>5845</v>
      </c>
      <c r="G20354">
        <v>0</v>
      </c>
      <c r="H20354">
        <v>0</v>
      </c>
      <c r="I20354">
        <v>0</v>
      </c>
    </row>
    <row r="20355" spans="1:9" hidden="1" x14ac:dyDescent="0.3">
      <c r="A20355" s="1" t="s">
        <v>159</v>
      </c>
      <c r="B20355" s="1" t="s">
        <v>451</v>
      </c>
      <c r="C20355">
        <v>29.9511</v>
      </c>
      <c r="D20355">
        <v>-90.0715</v>
      </c>
      <c r="E20355" s="1" t="s">
        <v>25</v>
      </c>
      <c r="F20355" t="s">
        <v>6079</v>
      </c>
      <c r="G20355">
        <v>0</v>
      </c>
      <c r="H20355">
        <v>0</v>
      </c>
      <c r="I20355">
        <v>0</v>
      </c>
    </row>
    <row r="20356" spans="1:9" hidden="1" x14ac:dyDescent="0.3">
      <c r="A20356" s="1" t="s">
        <v>159</v>
      </c>
      <c r="B20356" s="1" t="s">
        <v>451</v>
      </c>
      <c r="C20356">
        <v>29.9511</v>
      </c>
      <c r="D20356">
        <v>-90.0715</v>
      </c>
      <c r="E20356" s="1" t="s">
        <v>26</v>
      </c>
      <c r="F20356" t="s">
        <v>6313</v>
      </c>
      <c r="G20356">
        <v>0</v>
      </c>
      <c r="H20356">
        <v>0</v>
      </c>
      <c r="I20356">
        <v>0</v>
      </c>
    </row>
    <row r="20357" spans="1:9" hidden="1" x14ac:dyDescent="0.3">
      <c r="A20357" s="1" t="s">
        <v>159</v>
      </c>
      <c r="B20357" s="1" t="s">
        <v>451</v>
      </c>
      <c r="C20357">
        <v>29.9511</v>
      </c>
      <c r="D20357">
        <v>-90.0715</v>
      </c>
      <c r="E20357" s="1" t="s">
        <v>27</v>
      </c>
      <c r="F20357" t="s">
        <v>6547</v>
      </c>
      <c r="G20357">
        <v>0</v>
      </c>
      <c r="H20357">
        <v>0</v>
      </c>
      <c r="I20357">
        <v>0</v>
      </c>
    </row>
    <row r="20358" spans="1:9" hidden="1" x14ac:dyDescent="0.3">
      <c r="A20358" s="1" t="s">
        <v>159</v>
      </c>
      <c r="B20358" s="1" t="s">
        <v>451</v>
      </c>
      <c r="C20358">
        <v>29.9511</v>
      </c>
      <c r="D20358">
        <v>-90.0715</v>
      </c>
      <c r="E20358" s="1" t="s">
        <v>28</v>
      </c>
      <c r="F20358" t="s">
        <v>6781</v>
      </c>
      <c r="G20358">
        <v>0</v>
      </c>
      <c r="H20358">
        <v>0</v>
      </c>
      <c r="I20358">
        <v>0</v>
      </c>
    </row>
    <row r="20359" spans="1:9" hidden="1" x14ac:dyDescent="0.3">
      <c r="A20359" s="1" t="s">
        <v>159</v>
      </c>
      <c r="B20359" s="1" t="s">
        <v>451</v>
      </c>
      <c r="C20359">
        <v>29.9511</v>
      </c>
      <c r="D20359">
        <v>-90.0715</v>
      </c>
      <c r="E20359" s="1" t="s">
        <v>29</v>
      </c>
      <c r="F20359" t="s">
        <v>7015</v>
      </c>
      <c r="G20359">
        <v>0</v>
      </c>
      <c r="H20359">
        <v>0</v>
      </c>
      <c r="I20359">
        <v>0</v>
      </c>
    </row>
    <row r="20360" spans="1:9" hidden="1" x14ac:dyDescent="0.3">
      <c r="A20360" s="1" t="s">
        <v>159</v>
      </c>
      <c r="B20360" s="1" t="s">
        <v>451</v>
      </c>
      <c r="C20360">
        <v>29.9511</v>
      </c>
      <c r="D20360">
        <v>-90.0715</v>
      </c>
      <c r="E20360" s="1" t="s">
        <v>30</v>
      </c>
      <c r="F20360" t="s">
        <v>7249</v>
      </c>
      <c r="G20360">
        <v>0</v>
      </c>
      <c r="H20360">
        <v>0</v>
      </c>
      <c r="I20360">
        <v>0</v>
      </c>
    </row>
    <row r="20361" spans="1:9" hidden="1" x14ac:dyDescent="0.3">
      <c r="A20361" s="1" t="s">
        <v>159</v>
      </c>
      <c r="B20361" s="1" t="s">
        <v>451</v>
      </c>
      <c r="C20361">
        <v>29.9511</v>
      </c>
      <c r="D20361">
        <v>-90.0715</v>
      </c>
      <c r="E20361" s="1" t="s">
        <v>31</v>
      </c>
      <c r="F20361" t="s">
        <v>7483</v>
      </c>
      <c r="G20361">
        <v>0</v>
      </c>
      <c r="H20361">
        <v>0</v>
      </c>
      <c r="I20361">
        <v>0</v>
      </c>
    </row>
    <row r="20362" spans="1:9" hidden="1" x14ac:dyDescent="0.3">
      <c r="A20362" s="1" t="s">
        <v>159</v>
      </c>
      <c r="B20362" s="1" t="s">
        <v>451</v>
      </c>
      <c r="C20362">
        <v>29.9511</v>
      </c>
      <c r="D20362">
        <v>-90.0715</v>
      </c>
      <c r="E20362" s="1" t="s">
        <v>32</v>
      </c>
      <c r="F20362" t="s">
        <v>7717</v>
      </c>
      <c r="G20362">
        <v>0</v>
      </c>
      <c r="H20362">
        <v>0</v>
      </c>
      <c r="I20362">
        <v>0</v>
      </c>
    </row>
    <row r="20363" spans="1:9" hidden="1" x14ac:dyDescent="0.3">
      <c r="A20363" s="1" t="s">
        <v>159</v>
      </c>
      <c r="B20363" s="1" t="s">
        <v>451</v>
      </c>
      <c r="C20363">
        <v>29.9511</v>
      </c>
      <c r="D20363">
        <v>-90.0715</v>
      </c>
      <c r="E20363" s="1" t="s">
        <v>33</v>
      </c>
      <c r="F20363" t="s">
        <v>7951</v>
      </c>
      <c r="G20363">
        <v>0</v>
      </c>
      <c r="H20363">
        <v>0</v>
      </c>
      <c r="I20363">
        <v>0</v>
      </c>
    </row>
    <row r="20364" spans="1:9" hidden="1" x14ac:dyDescent="0.3">
      <c r="A20364" s="1" t="s">
        <v>159</v>
      </c>
      <c r="B20364" s="1" t="s">
        <v>451</v>
      </c>
      <c r="C20364">
        <v>29.9511</v>
      </c>
      <c r="D20364">
        <v>-90.0715</v>
      </c>
      <c r="E20364" s="1" t="s">
        <v>34</v>
      </c>
      <c r="F20364" t="s">
        <v>8183</v>
      </c>
      <c r="G20364">
        <v>0</v>
      </c>
      <c r="H20364">
        <v>0</v>
      </c>
      <c r="I20364">
        <v>0</v>
      </c>
    </row>
    <row r="20365" spans="1:9" hidden="1" x14ac:dyDescent="0.3">
      <c r="A20365" s="1" t="s">
        <v>159</v>
      </c>
      <c r="B20365" s="1" t="s">
        <v>451</v>
      </c>
      <c r="C20365">
        <v>29.9511</v>
      </c>
      <c r="D20365">
        <v>-90.0715</v>
      </c>
      <c r="E20365" s="1" t="s">
        <v>35</v>
      </c>
      <c r="F20365" t="s">
        <v>8415</v>
      </c>
      <c r="G20365">
        <v>0</v>
      </c>
      <c r="H20365">
        <v>0</v>
      </c>
      <c r="I20365">
        <v>0</v>
      </c>
    </row>
    <row r="20366" spans="1:9" hidden="1" x14ac:dyDescent="0.3">
      <c r="A20366" s="1" t="s">
        <v>159</v>
      </c>
      <c r="B20366" s="1" t="s">
        <v>451</v>
      </c>
      <c r="C20366">
        <v>29.9511</v>
      </c>
      <c r="D20366">
        <v>-90.0715</v>
      </c>
      <c r="E20366" s="1" t="s">
        <v>36</v>
      </c>
      <c r="F20366" t="s">
        <v>8647</v>
      </c>
      <c r="G20366">
        <v>0</v>
      </c>
      <c r="H20366">
        <v>0</v>
      </c>
      <c r="I20366">
        <v>0</v>
      </c>
    </row>
    <row r="20367" spans="1:9" hidden="1" x14ac:dyDescent="0.3">
      <c r="A20367" s="1" t="s">
        <v>159</v>
      </c>
      <c r="B20367" s="1" t="s">
        <v>451</v>
      </c>
      <c r="C20367">
        <v>29.9511</v>
      </c>
      <c r="D20367">
        <v>-90.0715</v>
      </c>
      <c r="E20367" s="1" t="s">
        <v>37</v>
      </c>
      <c r="F20367" t="s">
        <v>8878</v>
      </c>
      <c r="G20367">
        <v>0</v>
      </c>
      <c r="H20367">
        <v>0</v>
      </c>
      <c r="I20367">
        <v>0</v>
      </c>
    </row>
    <row r="20368" spans="1:9" hidden="1" x14ac:dyDescent="0.3">
      <c r="A20368" s="1" t="s">
        <v>159</v>
      </c>
      <c r="B20368" s="1" t="s">
        <v>451</v>
      </c>
      <c r="C20368">
        <v>29.9511</v>
      </c>
      <c r="D20368">
        <v>-90.0715</v>
      </c>
      <c r="E20368" s="1" t="s">
        <v>38</v>
      </c>
      <c r="F20368" t="s">
        <v>9109</v>
      </c>
      <c r="G20368">
        <v>0</v>
      </c>
      <c r="H20368">
        <v>0</v>
      </c>
      <c r="I20368">
        <v>0</v>
      </c>
    </row>
    <row r="20369" spans="1:9" hidden="1" x14ac:dyDescent="0.3">
      <c r="A20369" s="1" t="s">
        <v>159</v>
      </c>
      <c r="B20369" s="1" t="s">
        <v>451</v>
      </c>
      <c r="C20369">
        <v>29.9511</v>
      </c>
      <c r="D20369">
        <v>-90.0715</v>
      </c>
      <c r="E20369" s="1" t="s">
        <v>39</v>
      </c>
      <c r="F20369" t="s">
        <v>9340</v>
      </c>
      <c r="G20369">
        <v>0</v>
      </c>
      <c r="H20369">
        <v>0</v>
      </c>
      <c r="I20369">
        <v>0</v>
      </c>
    </row>
    <row r="20370" spans="1:9" hidden="1" x14ac:dyDescent="0.3">
      <c r="A20370" s="1" t="s">
        <v>159</v>
      </c>
      <c r="B20370" s="1" t="s">
        <v>451</v>
      </c>
      <c r="C20370">
        <v>29.9511</v>
      </c>
      <c r="D20370">
        <v>-90.0715</v>
      </c>
      <c r="E20370" s="1" t="s">
        <v>40</v>
      </c>
      <c r="F20370" t="s">
        <v>9571</v>
      </c>
      <c r="G20370">
        <v>0</v>
      </c>
      <c r="H20370">
        <v>0</v>
      </c>
      <c r="I20370">
        <v>0</v>
      </c>
    </row>
    <row r="20371" spans="1:9" hidden="1" x14ac:dyDescent="0.3">
      <c r="A20371" s="1" t="s">
        <v>159</v>
      </c>
      <c r="B20371" s="1" t="s">
        <v>451</v>
      </c>
      <c r="C20371">
        <v>29.9511</v>
      </c>
      <c r="D20371">
        <v>-90.0715</v>
      </c>
      <c r="E20371" s="1" t="s">
        <v>41</v>
      </c>
      <c r="F20371" t="s">
        <v>9802</v>
      </c>
      <c r="G20371">
        <v>0</v>
      </c>
      <c r="H20371">
        <v>0</v>
      </c>
      <c r="I20371">
        <v>0</v>
      </c>
    </row>
    <row r="20372" spans="1:9" hidden="1" x14ac:dyDescent="0.3">
      <c r="A20372" s="1" t="s">
        <v>159</v>
      </c>
      <c r="B20372" s="1" t="s">
        <v>451</v>
      </c>
      <c r="C20372">
        <v>29.9511</v>
      </c>
      <c r="D20372">
        <v>-90.0715</v>
      </c>
      <c r="E20372" s="1" t="s">
        <v>42</v>
      </c>
      <c r="F20372" t="s">
        <v>10031</v>
      </c>
      <c r="G20372">
        <v>0</v>
      </c>
      <c r="H20372">
        <v>0</v>
      </c>
      <c r="I20372">
        <v>0</v>
      </c>
    </row>
    <row r="20373" spans="1:9" hidden="1" x14ac:dyDescent="0.3">
      <c r="A20373" s="1" t="s">
        <v>159</v>
      </c>
      <c r="B20373" s="1" t="s">
        <v>451</v>
      </c>
      <c r="C20373">
        <v>29.9511</v>
      </c>
      <c r="D20373">
        <v>-90.0715</v>
      </c>
      <c r="E20373" s="1" t="s">
        <v>43</v>
      </c>
      <c r="F20373" t="s">
        <v>10259</v>
      </c>
      <c r="G20373">
        <v>0</v>
      </c>
      <c r="H20373">
        <v>0</v>
      </c>
      <c r="I20373">
        <v>0</v>
      </c>
    </row>
    <row r="20374" spans="1:9" hidden="1" x14ac:dyDescent="0.3">
      <c r="A20374" s="1" t="s">
        <v>159</v>
      </c>
      <c r="B20374" s="1" t="s">
        <v>451</v>
      </c>
      <c r="C20374">
        <v>29.9511</v>
      </c>
      <c r="D20374">
        <v>-90.0715</v>
      </c>
      <c r="E20374" s="1" t="s">
        <v>44</v>
      </c>
      <c r="F20374" t="s">
        <v>10480</v>
      </c>
      <c r="G20374">
        <v>0</v>
      </c>
      <c r="H20374">
        <v>0</v>
      </c>
      <c r="I20374">
        <v>0</v>
      </c>
    </row>
    <row r="20375" spans="1:9" hidden="1" x14ac:dyDescent="0.3">
      <c r="A20375" s="1" t="s">
        <v>159</v>
      </c>
      <c r="B20375" s="1" t="s">
        <v>451</v>
      </c>
      <c r="C20375">
        <v>29.9511</v>
      </c>
      <c r="D20375">
        <v>-90.0715</v>
      </c>
      <c r="E20375" s="1" t="s">
        <v>45</v>
      </c>
      <c r="F20375" t="s">
        <v>10696</v>
      </c>
      <c r="G20375">
        <v>0</v>
      </c>
      <c r="H20375">
        <v>0</v>
      </c>
      <c r="I20375">
        <v>0</v>
      </c>
    </row>
    <row r="20376" spans="1:9" hidden="1" x14ac:dyDescent="0.3">
      <c r="A20376" s="1" t="s">
        <v>159</v>
      </c>
      <c r="B20376" s="1" t="s">
        <v>451</v>
      </c>
      <c r="C20376">
        <v>29.9511</v>
      </c>
      <c r="D20376">
        <v>-90.0715</v>
      </c>
      <c r="E20376" s="1" t="s">
        <v>46</v>
      </c>
      <c r="F20376" t="s">
        <v>10911</v>
      </c>
      <c r="G20376">
        <v>0</v>
      </c>
      <c r="H20376">
        <v>0</v>
      </c>
      <c r="I20376">
        <v>0</v>
      </c>
    </row>
    <row r="20377" spans="1:9" hidden="1" x14ac:dyDescent="0.3">
      <c r="A20377" s="1" t="s">
        <v>159</v>
      </c>
      <c r="B20377" s="1" t="s">
        <v>451</v>
      </c>
      <c r="C20377">
        <v>29.9511</v>
      </c>
      <c r="D20377">
        <v>-90.0715</v>
      </c>
      <c r="E20377" s="1" t="s">
        <v>47</v>
      </c>
      <c r="F20377" t="s">
        <v>11117</v>
      </c>
      <c r="G20377">
        <v>0</v>
      </c>
      <c r="H20377">
        <v>0</v>
      </c>
      <c r="I20377">
        <v>0</v>
      </c>
    </row>
    <row r="20378" spans="1:9" hidden="1" x14ac:dyDescent="0.3">
      <c r="A20378" s="1" t="s">
        <v>159</v>
      </c>
      <c r="B20378" s="1" t="s">
        <v>451</v>
      </c>
      <c r="C20378">
        <v>29.9511</v>
      </c>
      <c r="D20378">
        <v>-90.0715</v>
      </c>
      <c r="E20378" s="1" t="s">
        <v>48</v>
      </c>
      <c r="F20378" t="s">
        <v>11906</v>
      </c>
      <c r="G20378">
        <v>0</v>
      </c>
      <c r="H20378">
        <v>0</v>
      </c>
      <c r="I20378">
        <v>0</v>
      </c>
    </row>
    <row r="20379" spans="1:9" hidden="1" x14ac:dyDescent="0.3">
      <c r="A20379" s="1" t="s">
        <v>159</v>
      </c>
      <c r="B20379" s="1" t="s">
        <v>451</v>
      </c>
      <c r="C20379">
        <v>29.9511</v>
      </c>
      <c r="D20379">
        <v>-90.0715</v>
      </c>
      <c r="E20379" s="1" t="s">
        <v>49</v>
      </c>
      <c r="F20379" t="s">
        <v>12078</v>
      </c>
      <c r="G20379">
        <v>0</v>
      </c>
      <c r="H20379">
        <v>0</v>
      </c>
      <c r="I20379">
        <v>0</v>
      </c>
    </row>
    <row r="20380" spans="1:9" hidden="1" x14ac:dyDescent="0.3">
      <c r="A20380" s="1" t="s">
        <v>159</v>
      </c>
      <c r="B20380" s="1" t="s">
        <v>451</v>
      </c>
      <c r="C20380">
        <v>29.9511</v>
      </c>
      <c r="D20380">
        <v>-90.0715</v>
      </c>
      <c r="E20380" s="1" t="s">
        <v>50</v>
      </c>
      <c r="F20380" t="s">
        <v>12227</v>
      </c>
      <c r="G20380">
        <v>0</v>
      </c>
      <c r="H20380">
        <v>0</v>
      </c>
      <c r="I20380">
        <v>0</v>
      </c>
    </row>
    <row r="20381" spans="1:9" hidden="1" x14ac:dyDescent="0.3">
      <c r="A20381" s="1" t="s">
        <v>159</v>
      </c>
      <c r="B20381" s="1" t="s">
        <v>451</v>
      </c>
      <c r="C20381">
        <v>29.9511</v>
      </c>
      <c r="D20381">
        <v>-90.0715</v>
      </c>
      <c r="E20381" s="1" t="s">
        <v>51</v>
      </c>
      <c r="F20381" t="s">
        <v>12366</v>
      </c>
      <c r="G20381">
        <v>0</v>
      </c>
      <c r="H20381">
        <v>0</v>
      </c>
      <c r="I20381">
        <v>0</v>
      </c>
    </row>
    <row r="20382" spans="1:9" hidden="1" x14ac:dyDescent="0.3">
      <c r="A20382" s="1" t="s">
        <v>159</v>
      </c>
      <c r="B20382" s="1" t="s">
        <v>451</v>
      </c>
      <c r="C20382">
        <v>29.9511</v>
      </c>
      <c r="D20382">
        <v>-90.0715</v>
      </c>
      <c r="E20382" s="1" t="s">
        <v>52</v>
      </c>
      <c r="F20382" t="s">
        <v>11321</v>
      </c>
      <c r="G20382">
        <v>0</v>
      </c>
      <c r="H20382">
        <v>0</v>
      </c>
      <c r="I20382">
        <v>0</v>
      </c>
    </row>
    <row r="20383" spans="1:9" hidden="1" x14ac:dyDescent="0.3">
      <c r="A20383" s="1" t="s">
        <v>159</v>
      </c>
      <c r="B20383" s="1" t="s">
        <v>451</v>
      </c>
      <c r="C20383">
        <v>29.9511</v>
      </c>
      <c r="D20383">
        <v>-90.0715</v>
      </c>
      <c r="E20383" s="1" t="s">
        <v>53</v>
      </c>
      <c r="F20383" t="s">
        <v>11519</v>
      </c>
      <c r="G20383">
        <v>0</v>
      </c>
      <c r="H20383">
        <v>0</v>
      </c>
      <c r="I20383">
        <v>0</v>
      </c>
    </row>
    <row r="20384" spans="1:9" hidden="1" x14ac:dyDescent="0.3">
      <c r="A20384" s="1" t="s">
        <v>159</v>
      </c>
      <c r="B20384" s="1" t="s">
        <v>451</v>
      </c>
      <c r="C20384">
        <v>29.9511</v>
      </c>
      <c r="D20384">
        <v>-90.0715</v>
      </c>
      <c r="E20384" s="1" t="s">
        <v>54</v>
      </c>
      <c r="F20384" t="s">
        <v>11714</v>
      </c>
      <c r="G20384">
        <v>0</v>
      </c>
      <c r="H20384">
        <v>0</v>
      </c>
      <c r="I20384">
        <v>0</v>
      </c>
    </row>
    <row r="20385" spans="1:9" hidden="1" x14ac:dyDescent="0.3">
      <c r="A20385" s="1" t="s">
        <v>159</v>
      </c>
      <c r="B20385" s="1" t="s">
        <v>451</v>
      </c>
      <c r="C20385">
        <v>29.9511</v>
      </c>
      <c r="D20385">
        <v>-90.0715</v>
      </c>
      <c r="E20385" s="1" t="s">
        <v>21548</v>
      </c>
      <c r="F20385" t="s">
        <v>21940</v>
      </c>
      <c r="G20385">
        <v>0</v>
      </c>
      <c r="H20385">
        <v>0</v>
      </c>
      <c r="I20385">
        <v>0</v>
      </c>
    </row>
    <row r="20386" spans="1:9" hidden="1" x14ac:dyDescent="0.3">
      <c r="A20386" s="1" t="s">
        <v>159</v>
      </c>
      <c r="B20386" s="1" t="s">
        <v>452</v>
      </c>
      <c r="C20386">
        <v>43.890099999999997</v>
      </c>
      <c r="D20386">
        <v>-102.2548</v>
      </c>
      <c r="E20386" s="1" t="s">
        <v>4</v>
      </c>
      <c r="F20386" t="s">
        <v>1109</v>
      </c>
      <c r="G20386">
        <v>0</v>
      </c>
      <c r="H20386">
        <v>0</v>
      </c>
      <c r="I20386">
        <v>0</v>
      </c>
    </row>
    <row r="20387" spans="1:9" hidden="1" x14ac:dyDescent="0.3">
      <c r="A20387" s="1" t="s">
        <v>159</v>
      </c>
      <c r="B20387" s="1" t="s">
        <v>452</v>
      </c>
      <c r="C20387">
        <v>43.890099999999997</v>
      </c>
      <c r="D20387">
        <v>-102.2548</v>
      </c>
      <c r="E20387" s="1" t="s">
        <v>5</v>
      </c>
      <c r="F20387" t="s">
        <v>1351</v>
      </c>
      <c r="G20387">
        <v>0</v>
      </c>
      <c r="H20387">
        <v>0</v>
      </c>
      <c r="I20387">
        <v>0</v>
      </c>
    </row>
    <row r="20388" spans="1:9" hidden="1" x14ac:dyDescent="0.3">
      <c r="A20388" s="1" t="s">
        <v>159</v>
      </c>
      <c r="B20388" s="1" t="s">
        <v>452</v>
      </c>
      <c r="C20388">
        <v>43.890099999999997</v>
      </c>
      <c r="D20388">
        <v>-102.2548</v>
      </c>
      <c r="E20388" s="1" t="s">
        <v>6</v>
      </c>
      <c r="F20388" t="s">
        <v>1592</v>
      </c>
      <c r="G20388">
        <v>0</v>
      </c>
      <c r="H20388">
        <v>0</v>
      </c>
      <c r="I20388">
        <v>0</v>
      </c>
    </row>
    <row r="20389" spans="1:9" hidden="1" x14ac:dyDescent="0.3">
      <c r="A20389" s="1" t="s">
        <v>159</v>
      </c>
      <c r="B20389" s="1" t="s">
        <v>452</v>
      </c>
      <c r="C20389">
        <v>43.890099999999997</v>
      </c>
      <c r="D20389">
        <v>-102.2548</v>
      </c>
      <c r="E20389" s="1" t="s">
        <v>7</v>
      </c>
      <c r="F20389" t="s">
        <v>1833</v>
      </c>
      <c r="G20389">
        <v>0</v>
      </c>
      <c r="H20389">
        <v>0</v>
      </c>
      <c r="I20389">
        <v>0</v>
      </c>
    </row>
    <row r="20390" spans="1:9" hidden="1" x14ac:dyDescent="0.3">
      <c r="A20390" s="1" t="s">
        <v>159</v>
      </c>
      <c r="B20390" s="1" t="s">
        <v>452</v>
      </c>
      <c r="C20390">
        <v>43.890099999999997</v>
      </c>
      <c r="D20390">
        <v>-102.2548</v>
      </c>
      <c r="E20390" s="1" t="s">
        <v>8</v>
      </c>
      <c r="F20390" t="s">
        <v>2071</v>
      </c>
      <c r="G20390">
        <v>0</v>
      </c>
      <c r="H20390">
        <v>0</v>
      </c>
      <c r="I20390">
        <v>0</v>
      </c>
    </row>
    <row r="20391" spans="1:9" hidden="1" x14ac:dyDescent="0.3">
      <c r="A20391" s="1" t="s">
        <v>159</v>
      </c>
      <c r="B20391" s="1" t="s">
        <v>452</v>
      </c>
      <c r="C20391">
        <v>43.890099999999997</v>
      </c>
      <c r="D20391">
        <v>-102.2548</v>
      </c>
      <c r="E20391" s="1" t="s">
        <v>9</v>
      </c>
      <c r="F20391" t="s">
        <v>2309</v>
      </c>
      <c r="G20391">
        <v>0</v>
      </c>
      <c r="H20391">
        <v>0</v>
      </c>
      <c r="I20391">
        <v>0</v>
      </c>
    </row>
    <row r="20392" spans="1:9" hidden="1" x14ac:dyDescent="0.3">
      <c r="A20392" s="1" t="s">
        <v>159</v>
      </c>
      <c r="B20392" s="1" t="s">
        <v>452</v>
      </c>
      <c r="C20392">
        <v>43.890099999999997</v>
      </c>
      <c r="D20392">
        <v>-102.2548</v>
      </c>
      <c r="E20392" s="1" t="s">
        <v>10</v>
      </c>
      <c r="F20392" t="s">
        <v>2547</v>
      </c>
      <c r="G20392">
        <v>0</v>
      </c>
      <c r="H20392">
        <v>0</v>
      </c>
      <c r="I20392">
        <v>0</v>
      </c>
    </row>
    <row r="20393" spans="1:9" hidden="1" x14ac:dyDescent="0.3">
      <c r="A20393" s="1" t="s">
        <v>159</v>
      </c>
      <c r="B20393" s="1" t="s">
        <v>452</v>
      </c>
      <c r="C20393">
        <v>43.890099999999997</v>
      </c>
      <c r="D20393">
        <v>-102.2548</v>
      </c>
      <c r="E20393" s="1" t="s">
        <v>11</v>
      </c>
      <c r="F20393" t="s">
        <v>2785</v>
      </c>
      <c r="G20393">
        <v>0</v>
      </c>
      <c r="H20393">
        <v>0</v>
      </c>
      <c r="I20393">
        <v>0</v>
      </c>
    </row>
    <row r="20394" spans="1:9" hidden="1" x14ac:dyDescent="0.3">
      <c r="A20394" s="1" t="s">
        <v>159</v>
      </c>
      <c r="B20394" s="1" t="s">
        <v>452</v>
      </c>
      <c r="C20394">
        <v>43.890099999999997</v>
      </c>
      <c r="D20394">
        <v>-102.2548</v>
      </c>
      <c r="E20394" s="1" t="s">
        <v>12</v>
      </c>
      <c r="F20394" t="s">
        <v>3023</v>
      </c>
      <c r="G20394">
        <v>0</v>
      </c>
      <c r="H20394">
        <v>0</v>
      </c>
      <c r="I20394">
        <v>0</v>
      </c>
    </row>
    <row r="20395" spans="1:9" hidden="1" x14ac:dyDescent="0.3">
      <c r="A20395" s="1" t="s">
        <v>159</v>
      </c>
      <c r="B20395" s="1" t="s">
        <v>452</v>
      </c>
      <c r="C20395">
        <v>43.890099999999997</v>
      </c>
      <c r="D20395">
        <v>-102.2548</v>
      </c>
      <c r="E20395" s="1" t="s">
        <v>13</v>
      </c>
      <c r="F20395" t="s">
        <v>3260</v>
      </c>
      <c r="G20395">
        <v>0</v>
      </c>
      <c r="H20395">
        <v>0</v>
      </c>
      <c r="I20395">
        <v>0</v>
      </c>
    </row>
    <row r="20396" spans="1:9" hidden="1" x14ac:dyDescent="0.3">
      <c r="A20396" s="1" t="s">
        <v>159</v>
      </c>
      <c r="B20396" s="1" t="s">
        <v>452</v>
      </c>
      <c r="C20396">
        <v>43.890099999999997</v>
      </c>
      <c r="D20396">
        <v>-102.2548</v>
      </c>
      <c r="E20396" s="1" t="s">
        <v>14</v>
      </c>
      <c r="F20396" t="s">
        <v>3496</v>
      </c>
      <c r="G20396">
        <v>0</v>
      </c>
      <c r="H20396">
        <v>0</v>
      </c>
      <c r="I20396">
        <v>0</v>
      </c>
    </row>
    <row r="20397" spans="1:9" hidden="1" x14ac:dyDescent="0.3">
      <c r="A20397" s="1" t="s">
        <v>159</v>
      </c>
      <c r="B20397" s="1" t="s">
        <v>452</v>
      </c>
      <c r="C20397">
        <v>43.890099999999997</v>
      </c>
      <c r="D20397">
        <v>-102.2548</v>
      </c>
      <c r="E20397" s="1" t="s">
        <v>15</v>
      </c>
      <c r="F20397" t="s">
        <v>3732</v>
      </c>
      <c r="G20397">
        <v>0</v>
      </c>
      <c r="H20397">
        <v>0</v>
      </c>
      <c r="I20397">
        <v>0</v>
      </c>
    </row>
    <row r="20398" spans="1:9" hidden="1" x14ac:dyDescent="0.3">
      <c r="A20398" s="1" t="s">
        <v>159</v>
      </c>
      <c r="B20398" s="1" t="s">
        <v>452</v>
      </c>
      <c r="C20398">
        <v>43.890099999999997</v>
      </c>
      <c r="D20398">
        <v>-102.2548</v>
      </c>
      <c r="E20398" s="1" t="s">
        <v>16</v>
      </c>
      <c r="F20398" t="s">
        <v>3967</v>
      </c>
      <c r="G20398">
        <v>0</v>
      </c>
      <c r="H20398">
        <v>0</v>
      </c>
      <c r="I20398">
        <v>0</v>
      </c>
    </row>
    <row r="20399" spans="1:9" hidden="1" x14ac:dyDescent="0.3">
      <c r="A20399" s="1" t="s">
        <v>159</v>
      </c>
      <c r="B20399" s="1" t="s">
        <v>452</v>
      </c>
      <c r="C20399">
        <v>43.890099999999997</v>
      </c>
      <c r="D20399">
        <v>-102.2548</v>
      </c>
      <c r="E20399" s="1" t="s">
        <v>17</v>
      </c>
      <c r="F20399" t="s">
        <v>4202</v>
      </c>
      <c r="G20399">
        <v>0</v>
      </c>
      <c r="H20399">
        <v>0</v>
      </c>
      <c r="I20399">
        <v>0</v>
      </c>
    </row>
    <row r="20400" spans="1:9" hidden="1" x14ac:dyDescent="0.3">
      <c r="A20400" s="1" t="s">
        <v>159</v>
      </c>
      <c r="B20400" s="1" t="s">
        <v>452</v>
      </c>
      <c r="C20400">
        <v>43.890099999999997</v>
      </c>
      <c r="D20400">
        <v>-102.2548</v>
      </c>
      <c r="E20400" s="1" t="s">
        <v>18</v>
      </c>
      <c r="F20400" t="s">
        <v>4437</v>
      </c>
      <c r="G20400">
        <v>0</v>
      </c>
      <c r="H20400">
        <v>0</v>
      </c>
      <c r="I20400">
        <v>0</v>
      </c>
    </row>
    <row r="20401" spans="1:9" hidden="1" x14ac:dyDescent="0.3">
      <c r="A20401" s="1" t="s">
        <v>159</v>
      </c>
      <c r="B20401" s="1" t="s">
        <v>452</v>
      </c>
      <c r="C20401">
        <v>43.890099999999997</v>
      </c>
      <c r="D20401">
        <v>-102.2548</v>
      </c>
      <c r="E20401" s="1" t="s">
        <v>19</v>
      </c>
      <c r="F20401" t="s">
        <v>4672</v>
      </c>
      <c r="G20401">
        <v>0</v>
      </c>
      <c r="H20401">
        <v>0</v>
      </c>
      <c r="I20401">
        <v>0</v>
      </c>
    </row>
    <row r="20402" spans="1:9" hidden="1" x14ac:dyDescent="0.3">
      <c r="A20402" s="1" t="s">
        <v>159</v>
      </c>
      <c r="B20402" s="1" t="s">
        <v>452</v>
      </c>
      <c r="C20402">
        <v>43.890099999999997</v>
      </c>
      <c r="D20402">
        <v>-102.2548</v>
      </c>
      <c r="E20402" s="1" t="s">
        <v>20</v>
      </c>
      <c r="F20402" t="s">
        <v>4907</v>
      </c>
      <c r="G20402">
        <v>0</v>
      </c>
      <c r="H20402">
        <v>0</v>
      </c>
      <c r="I20402">
        <v>0</v>
      </c>
    </row>
    <row r="20403" spans="1:9" hidden="1" x14ac:dyDescent="0.3">
      <c r="A20403" s="1" t="s">
        <v>159</v>
      </c>
      <c r="B20403" s="1" t="s">
        <v>452</v>
      </c>
      <c r="C20403">
        <v>43.890099999999997</v>
      </c>
      <c r="D20403">
        <v>-102.2548</v>
      </c>
      <c r="E20403" s="1" t="s">
        <v>21</v>
      </c>
      <c r="F20403" t="s">
        <v>5142</v>
      </c>
      <c r="G20403">
        <v>0</v>
      </c>
      <c r="H20403">
        <v>0</v>
      </c>
      <c r="I20403">
        <v>0</v>
      </c>
    </row>
    <row r="20404" spans="1:9" hidden="1" x14ac:dyDescent="0.3">
      <c r="A20404" s="1" t="s">
        <v>159</v>
      </c>
      <c r="B20404" s="1" t="s">
        <v>452</v>
      </c>
      <c r="C20404">
        <v>43.890099999999997</v>
      </c>
      <c r="D20404">
        <v>-102.2548</v>
      </c>
      <c r="E20404" s="1" t="s">
        <v>22</v>
      </c>
      <c r="F20404" t="s">
        <v>5377</v>
      </c>
      <c r="G20404">
        <v>0</v>
      </c>
      <c r="H20404">
        <v>0</v>
      </c>
      <c r="I20404">
        <v>0</v>
      </c>
    </row>
    <row r="20405" spans="1:9" hidden="1" x14ac:dyDescent="0.3">
      <c r="A20405" s="1" t="s">
        <v>159</v>
      </c>
      <c r="B20405" s="1" t="s">
        <v>452</v>
      </c>
      <c r="C20405">
        <v>43.890099999999997</v>
      </c>
      <c r="D20405">
        <v>-102.2548</v>
      </c>
      <c r="E20405" s="1" t="s">
        <v>23</v>
      </c>
      <c r="F20405" t="s">
        <v>5612</v>
      </c>
      <c r="G20405">
        <v>0</v>
      </c>
      <c r="H20405">
        <v>0</v>
      </c>
      <c r="I20405">
        <v>0</v>
      </c>
    </row>
    <row r="20406" spans="1:9" hidden="1" x14ac:dyDescent="0.3">
      <c r="A20406" s="1" t="s">
        <v>159</v>
      </c>
      <c r="B20406" s="1" t="s">
        <v>452</v>
      </c>
      <c r="C20406">
        <v>43.890099999999997</v>
      </c>
      <c r="D20406">
        <v>-102.2548</v>
      </c>
      <c r="E20406" s="1" t="s">
        <v>24</v>
      </c>
      <c r="F20406" t="s">
        <v>5846</v>
      </c>
      <c r="G20406">
        <v>0</v>
      </c>
      <c r="H20406">
        <v>0</v>
      </c>
      <c r="I20406">
        <v>0</v>
      </c>
    </row>
    <row r="20407" spans="1:9" hidden="1" x14ac:dyDescent="0.3">
      <c r="A20407" s="1" t="s">
        <v>159</v>
      </c>
      <c r="B20407" s="1" t="s">
        <v>452</v>
      </c>
      <c r="C20407">
        <v>43.890099999999997</v>
      </c>
      <c r="D20407">
        <v>-102.2548</v>
      </c>
      <c r="E20407" s="1" t="s">
        <v>25</v>
      </c>
      <c r="F20407" t="s">
        <v>6080</v>
      </c>
      <c r="G20407">
        <v>0</v>
      </c>
      <c r="H20407">
        <v>0</v>
      </c>
      <c r="I20407">
        <v>0</v>
      </c>
    </row>
    <row r="20408" spans="1:9" hidden="1" x14ac:dyDescent="0.3">
      <c r="A20408" s="1" t="s">
        <v>159</v>
      </c>
      <c r="B20408" s="1" t="s">
        <v>452</v>
      </c>
      <c r="C20408">
        <v>43.890099999999997</v>
      </c>
      <c r="D20408">
        <v>-102.2548</v>
      </c>
      <c r="E20408" s="1" t="s">
        <v>26</v>
      </c>
      <c r="F20408" t="s">
        <v>6314</v>
      </c>
      <c r="G20408">
        <v>0</v>
      </c>
      <c r="H20408">
        <v>0</v>
      </c>
      <c r="I20408">
        <v>0</v>
      </c>
    </row>
    <row r="20409" spans="1:9" hidden="1" x14ac:dyDescent="0.3">
      <c r="A20409" s="1" t="s">
        <v>159</v>
      </c>
      <c r="B20409" s="1" t="s">
        <v>452</v>
      </c>
      <c r="C20409">
        <v>43.890099999999997</v>
      </c>
      <c r="D20409">
        <v>-102.2548</v>
      </c>
      <c r="E20409" s="1" t="s">
        <v>27</v>
      </c>
      <c r="F20409" t="s">
        <v>6548</v>
      </c>
      <c r="G20409">
        <v>0</v>
      </c>
      <c r="H20409">
        <v>0</v>
      </c>
      <c r="I20409">
        <v>0</v>
      </c>
    </row>
    <row r="20410" spans="1:9" hidden="1" x14ac:dyDescent="0.3">
      <c r="A20410" s="1" t="s">
        <v>159</v>
      </c>
      <c r="B20410" s="1" t="s">
        <v>452</v>
      </c>
      <c r="C20410">
        <v>43.890099999999997</v>
      </c>
      <c r="D20410">
        <v>-102.2548</v>
      </c>
      <c r="E20410" s="1" t="s">
        <v>28</v>
      </c>
      <c r="F20410" t="s">
        <v>6782</v>
      </c>
      <c r="G20410">
        <v>0</v>
      </c>
      <c r="H20410">
        <v>0</v>
      </c>
      <c r="I20410">
        <v>0</v>
      </c>
    </row>
    <row r="20411" spans="1:9" hidden="1" x14ac:dyDescent="0.3">
      <c r="A20411" s="1" t="s">
        <v>159</v>
      </c>
      <c r="B20411" s="1" t="s">
        <v>452</v>
      </c>
      <c r="C20411">
        <v>43.890099999999997</v>
      </c>
      <c r="D20411">
        <v>-102.2548</v>
      </c>
      <c r="E20411" s="1" t="s">
        <v>29</v>
      </c>
      <c r="F20411" t="s">
        <v>7016</v>
      </c>
      <c r="G20411">
        <v>0</v>
      </c>
      <c r="H20411">
        <v>0</v>
      </c>
      <c r="I20411">
        <v>0</v>
      </c>
    </row>
    <row r="20412" spans="1:9" hidden="1" x14ac:dyDescent="0.3">
      <c r="A20412" s="1" t="s">
        <v>159</v>
      </c>
      <c r="B20412" s="1" t="s">
        <v>452</v>
      </c>
      <c r="C20412">
        <v>43.890099999999997</v>
      </c>
      <c r="D20412">
        <v>-102.2548</v>
      </c>
      <c r="E20412" s="1" t="s">
        <v>30</v>
      </c>
      <c r="F20412" t="s">
        <v>7250</v>
      </c>
      <c r="G20412">
        <v>0</v>
      </c>
      <c r="H20412">
        <v>0</v>
      </c>
      <c r="I20412">
        <v>0</v>
      </c>
    </row>
    <row r="20413" spans="1:9" hidden="1" x14ac:dyDescent="0.3">
      <c r="A20413" s="1" t="s">
        <v>159</v>
      </c>
      <c r="B20413" s="1" t="s">
        <v>452</v>
      </c>
      <c r="C20413">
        <v>43.890099999999997</v>
      </c>
      <c r="D20413">
        <v>-102.2548</v>
      </c>
      <c r="E20413" s="1" t="s">
        <v>31</v>
      </c>
      <c r="F20413" t="s">
        <v>7484</v>
      </c>
      <c r="G20413">
        <v>0</v>
      </c>
      <c r="H20413">
        <v>0</v>
      </c>
      <c r="I20413">
        <v>0</v>
      </c>
    </row>
    <row r="20414" spans="1:9" hidden="1" x14ac:dyDescent="0.3">
      <c r="A20414" s="1" t="s">
        <v>159</v>
      </c>
      <c r="B20414" s="1" t="s">
        <v>452</v>
      </c>
      <c r="C20414">
        <v>43.890099999999997</v>
      </c>
      <c r="D20414">
        <v>-102.2548</v>
      </c>
      <c r="E20414" s="1" t="s">
        <v>32</v>
      </c>
      <c r="F20414" t="s">
        <v>7718</v>
      </c>
      <c r="G20414">
        <v>0</v>
      </c>
      <c r="H20414">
        <v>0</v>
      </c>
      <c r="I20414">
        <v>0</v>
      </c>
    </row>
    <row r="20415" spans="1:9" hidden="1" x14ac:dyDescent="0.3">
      <c r="A20415" s="1" t="s">
        <v>159</v>
      </c>
      <c r="B20415" s="1" t="s">
        <v>452</v>
      </c>
      <c r="C20415">
        <v>43.890099999999997</v>
      </c>
      <c r="D20415">
        <v>-102.2548</v>
      </c>
      <c r="E20415" s="1" t="s">
        <v>33</v>
      </c>
      <c r="F20415" t="s">
        <v>7952</v>
      </c>
      <c r="G20415">
        <v>0</v>
      </c>
      <c r="H20415">
        <v>0</v>
      </c>
      <c r="I20415">
        <v>0</v>
      </c>
    </row>
    <row r="20416" spans="1:9" hidden="1" x14ac:dyDescent="0.3">
      <c r="A20416" s="1" t="s">
        <v>159</v>
      </c>
      <c r="B20416" s="1" t="s">
        <v>452</v>
      </c>
      <c r="C20416">
        <v>43.890099999999997</v>
      </c>
      <c r="D20416">
        <v>-102.2548</v>
      </c>
      <c r="E20416" s="1" t="s">
        <v>34</v>
      </c>
      <c r="F20416" t="s">
        <v>8184</v>
      </c>
      <c r="G20416">
        <v>0</v>
      </c>
      <c r="H20416">
        <v>0</v>
      </c>
      <c r="I20416">
        <v>0</v>
      </c>
    </row>
    <row r="20417" spans="1:9" hidden="1" x14ac:dyDescent="0.3">
      <c r="A20417" s="1" t="s">
        <v>159</v>
      </c>
      <c r="B20417" s="1" t="s">
        <v>452</v>
      </c>
      <c r="C20417">
        <v>43.890099999999997</v>
      </c>
      <c r="D20417">
        <v>-102.2548</v>
      </c>
      <c r="E20417" s="1" t="s">
        <v>35</v>
      </c>
      <c r="F20417" t="s">
        <v>8416</v>
      </c>
      <c r="G20417">
        <v>0</v>
      </c>
      <c r="H20417">
        <v>0</v>
      </c>
      <c r="I20417">
        <v>0</v>
      </c>
    </row>
    <row r="20418" spans="1:9" hidden="1" x14ac:dyDescent="0.3">
      <c r="A20418" s="1" t="s">
        <v>159</v>
      </c>
      <c r="B20418" s="1" t="s">
        <v>452</v>
      </c>
      <c r="C20418">
        <v>43.890099999999997</v>
      </c>
      <c r="D20418">
        <v>-102.2548</v>
      </c>
      <c r="E20418" s="1" t="s">
        <v>36</v>
      </c>
      <c r="F20418" t="s">
        <v>8648</v>
      </c>
      <c r="G20418">
        <v>0</v>
      </c>
      <c r="H20418">
        <v>0</v>
      </c>
      <c r="I20418">
        <v>0</v>
      </c>
    </row>
    <row r="20419" spans="1:9" hidden="1" x14ac:dyDescent="0.3">
      <c r="A20419" s="1" t="s">
        <v>159</v>
      </c>
      <c r="B20419" s="1" t="s">
        <v>452</v>
      </c>
      <c r="C20419">
        <v>43.890099999999997</v>
      </c>
      <c r="D20419">
        <v>-102.2548</v>
      </c>
      <c r="E20419" s="1" t="s">
        <v>37</v>
      </c>
      <c r="F20419" t="s">
        <v>8879</v>
      </c>
      <c r="G20419">
        <v>0</v>
      </c>
      <c r="H20419">
        <v>0</v>
      </c>
      <c r="I20419">
        <v>0</v>
      </c>
    </row>
    <row r="20420" spans="1:9" hidden="1" x14ac:dyDescent="0.3">
      <c r="A20420" s="1" t="s">
        <v>159</v>
      </c>
      <c r="B20420" s="1" t="s">
        <v>452</v>
      </c>
      <c r="C20420">
        <v>43.890099999999997</v>
      </c>
      <c r="D20420">
        <v>-102.2548</v>
      </c>
      <c r="E20420" s="1" t="s">
        <v>38</v>
      </c>
      <c r="F20420" t="s">
        <v>9110</v>
      </c>
      <c r="G20420">
        <v>0</v>
      </c>
      <c r="H20420">
        <v>0</v>
      </c>
      <c r="I20420">
        <v>0</v>
      </c>
    </row>
    <row r="20421" spans="1:9" hidden="1" x14ac:dyDescent="0.3">
      <c r="A20421" s="1" t="s">
        <v>159</v>
      </c>
      <c r="B20421" s="1" t="s">
        <v>452</v>
      </c>
      <c r="C20421">
        <v>43.890099999999997</v>
      </c>
      <c r="D20421">
        <v>-102.2548</v>
      </c>
      <c r="E20421" s="1" t="s">
        <v>39</v>
      </c>
      <c r="F20421" t="s">
        <v>9341</v>
      </c>
      <c r="G20421">
        <v>0</v>
      </c>
      <c r="H20421">
        <v>0</v>
      </c>
      <c r="I20421">
        <v>0</v>
      </c>
    </row>
    <row r="20422" spans="1:9" hidden="1" x14ac:dyDescent="0.3">
      <c r="A20422" s="1" t="s">
        <v>159</v>
      </c>
      <c r="B20422" s="1" t="s">
        <v>452</v>
      </c>
      <c r="C20422">
        <v>43.890099999999997</v>
      </c>
      <c r="D20422">
        <v>-102.2548</v>
      </c>
      <c r="E20422" s="1" t="s">
        <v>40</v>
      </c>
      <c r="F20422" t="s">
        <v>9572</v>
      </c>
      <c r="G20422">
        <v>0</v>
      </c>
      <c r="H20422">
        <v>0</v>
      </c>
      <c r="I20422">
        <v>0</v>
      </c>
    </row>
    <row r="20423" spans="1:9" hidden="1" x14ac:dyDescent="0.3">
      <c r="A20423" s="1" t="s">
        <v>159</v>
      </c>
      <c r="B20423" s="1" t="s">
        <v>452</v>
      </c>
      <c r="C20423">
        <v>43.890099999999997</v>
      </c>
      <c r="D20423">
        <v>-102.2548</v>
      </c>
      <c r="E20423" s="1" t="s">
        <v>41</v>
      </c>
      <c r="F20423" t="s">
        <v>9803</v>
      </c>
      <c r="G20423">
        <v>0</v>
      </c>
      <c r="H20423">
        <v>0</v>
      </c>
      <c r="I20423">
        <v>0</v>
      </c>
    </row>
    <row r="20424" spans="1:9" hidden="1" x14ac:dyDescent="0.3">
      <c r="A20424" s="1" t="s">
        <v>159</v>
      </c>
      <c r="B20424" s="1" t="s">
        <v>452</v>
      </c>
      <c r="C20424">
        <v>43.890099999999997</v>
      </c>
      <c r="D20424">
        <v>-102.2548</v>
      </c>
      <c r="E20424" s="1" t="s">
        <v>42</v>
      </c>
      <c r="F20424" t="s">
        <v>10032</v>
      </c>
      <c r="G20424">
        <v>0</v>
      </c>
      <c r="H20424">
        <v>0</v>
      </c>
      <c r="I20424">
        <v>0</v>
      </c>
    </row>
    <row r="20425" spans="1:9" hidden="1" x14ac:dyDescent="0.3">
      <c r="A20425" s="1" t="s">
        <v>159</v>
      </c>
      <c r="B20425" s="1" t="s">
        <v>452</v>
      </c>
      <c r="C20425">
        <v>43.890099999999997</v>
      </c>
      <c r="D20425">
        <v>-102.2548</v>
      </c>
      <c r="E20425" s="1" t="s">
        <v>43</v>
      </c>
      <c r="F20425" t="s">
        <v>10260</v>
      </c>
      <c r="G20425">
        <v>0</v>
      </c>
      <c r="H20425">
        <v>0</v>
      </c>
      <c r="I20425">
        <v>0</v>
      </c>
    </row>
    <row r="20426" spans="1:9" hidden="1" x14ac:dyDescent="0.3">
      <c r="A20426" s="1" t="s">
        <v>159</v>
      </c>
      <c r="B20426" s="1" t="s">
        <v>452</v>
      </c>
      <c r="C20426">
        <v>43.890099999999997</v>
      </c>
      <c r="D20426">
        <v>-102.2548</v>
      </c>
      <c r="E20426" s="1" t="s">
        <v>44</v>
      </c>
      <c r="F20426" t="s">
        <v>10481</v>
      </c>
      <c r="G20426">
        <v>0</v>
      </c>
      <c r="H20426">
        <v>0</v>
      </c>
      <c r="I20426">
        <v>0</v>
      </c>
    </row>
    <row r="20427" spans="1:9" hidden="1" x14ac:dyDescent="0.3">
      <c r="A20427" s="1" t="s">
        <v>159</v>
      </c>
      <c r="B20427" s="1" t="s">
        <v>452</v>
      </c>
      <c r="C20427">
        <v>43.890099999999997</v>
      </c>
      <c r="D20427">
        <v>-102.2548</v>
      </c>
      <c r="E20427" s="1" t="s">
        <v>45</v>
      </c>
      <c r="F20427" t="s">
        <v>10697</v>
      </c>
      <c r="G20427">
        <v>0</v>
      </c>
      <c r="H20427">
        <v>0</v>
      </c>
      <c r="I20427">
        <v>0</v>
      </c>
    </row>
    <row r="20428" spans="1:9" hidden="1" x14ac:dyDescent="0.3">
      <c r="A20428" s="1" t="s">
        <v>159</v>
      </c>
      <c r="B20428" s="1" t="s">
        <v>452</v>
      </c>
      <c r="C20428">
        <v>43.890099999999997</v>
      </c>
      <c r="D20428">
        <v>-102.2548</v>
      </c>
      <c r="E20428" s="1" t="s">
        <v>46</v>
      </c>
      <c r="F20428" t="s">
        <v>10912</v>
      </c>
      <c r="G20428">
        <v>0</v>
      </c>
      <c r="H20428">
        <v>0</v>
      </c>
      <c r="I20428">
        <v>0</v>
      </c>
    </row>
    <row r="20429" spans="1:9" hidden="1" x14ac:dyDescent="0.3">
      <c r="A20429" s="1" t="s">
        <v>159</v>
      </c>
      <c r="B20429" s="1" t="s">
        <v>452</v>
      </c>
      <c r="C20429">
        <v>43.890099999999997</v>
      </c>
      <c r="D20429">
        <v>-102.2548</v>
      </c>
      <c r="E20429" s="1" t="s">
        <v>47</v>
      </c>
      <c r="F20429" t="s">
        <v>11118</v>
      </c>
      <c r="G20429">
        <v>0</v>
      </c>
      <c r="H20429">
        <v>0</v>
      </c>
      <c r="I20429">
        <v>0</v>
      </c>
    </row>
    <row r="20430" spans="1:9" hidden="1" x14ac:dyDescent="0.3">
      <c r="A20430" s="1" t="s">
        <v>159</v>
      </c>
      <c r="B20430" s="1" t="s">
        <v>452</v>
      </c>
      <c r="C20430">
        <v>43.890099999999997</v>
      </c>
      <c r="D20430">
        <v>-102.2548</v>
      </c>
      <c r="E20430" s="1" t="s">
        <v>48</v>
      </c>
      <c r="F20430" t="s">
        <v>11907</v>
      </c>
      <c r="G20430">
        <v>0</v>
      </c>
      <c r="H20430">
        <v>0</v>
      </c>
      <c r="I20430">
        <v>0</v>
      </c>
    </row>
    <row r="20431" spans="1:9" hidden="1" x14ac:dyDescent="0.3">
      <c r="A20431" s="1" t="s">
        <v>159</v>
      </c>
      <c r="B20431" s="1" t="s">
        <v>452</v>
      </c>
      <c r="C20431">
        <v>43.890099999999997</v>
      </c>
      <c r="D20431">
        <v>-102.2548</v>
      </c>
      <c r="E20431" s="1" t="s">
        <v>49</v>
      </c>
      <c r="F20431" t="s">
        <v>12079</v>
      </c>
      <c r="G20431">
        <v>0</v>
      </c>
      <c r="H20431">
        <v>0</v>
      </c>
      <c r="I20431">
        <v>0</v>
      </c>
    </row>
    <row r="20432" spans="1:9" hidden="1" x14ac:dyDescent="0.3">
      <c r="A20432" s="1" t="s">
        <v>159</v>
      </c>
      <c r="B20432" s="1" t="s">
        <v>452</v>
      </c>
      <c r="C20432">
        <v>43.890099999999997</v>
      </c>
      <c r="D20432">
        <v>-102.2548</v>
      </c>
      <c r="E20432" s="1" t="s">
        <v>50</v>
      </c>
      <c r="F20432" t="s">
        <v>12228</v>
      </c>
      <c r="G20432">
        <v>0</v>
      </c>
      <c r="H20432">
        <v>0</v>
      </c>
      <c r="I20432">
        <v>0</v>
      </c>
    </row>
    <row r="20433" spans="1:9" hidden="1" x14ac:dyDescent="0.3">
      <c r="A20433" s="1" t="s">
        <v>159</v>
      </c>
      <c r="B20433" s="1" t="s">
        <v>452</v>
      </c>
      <c r="C20433">
        <v>43.890099999999997</v>
      </c>
      <c r="D20433">
        <v>-102.2548</v>
      </c>
      <c r="E20433" s="1" t="s">
        <v>51</v>
      </c>
      <c r="F20433" t="s">
        <v>12367</v>
      </c>
      <c r="G20433">
        <v>0</v>
      </c>
      <c r="H20433">
        <v>0</v>
      </c>
      <c r="I20433">
        <v>0</v>
      </c>
    </row>
    <row r="20434" spans="1:9" hidden="1" x14ac:dyDescent="0.3">
      <c r="A20434" s="1" t="s">
        <v>159</v>
      </c>
      <c r="B20434" s="1" t="s">
        <v>452</v>
      </c>
      <c r="C20434">
        <v>43.890099999999997</v>
      </c>
      <c r="D20434">
        <v>-102.2548</v>
      </c>
      <c r="E20434" s="1" t="s">
        <v>52</v>
      </c>
      <c r="F20434" t="s">
        <v>11322</v>
      </c>
      <c r="G20434">
        <v>0</v>
      </c>
      <c r="H20434">
        <v>0</v>
      </c>
      <c r="I20434">
        <v>0</v>
      </c>
    </row>
    <row r="20435" spans="1:9" hidden="1" x14ac:dyDescent="0.3">
      <c r="A20435" s="1" t="s">
        <v>159</v>
      </c>
      <c r="B20435" s="1" t="s">
        <v>452</v>
      </c>
      <c r="C20435">
        <v>43.890099999999997</v>
      </c>
      <c r="D20435">
        <v>-102.2548</v>
      </c>
      <c r="E20435" s="1" t="s">
        <v>53</v>
      </c>
      <c r="F20435" t="s">
        <v>11520</v>
      </c>
      <c r="G20435">
        <v>0</v>
      </c>
      <c r="H20435">
        <v>0</v>
      </c>
      <c r="I20435">
        <v>0</v>
      </c>
    </row>
    <row r="20436" spans="1:9" hidden="1" x14ac:dyDescent="0.3">
      <c r="A20436" s="1" t="s">
        <v>159</v>
      </c>
      <c r="B20436" s="1" t="s">
        <v>452</v>
      </c>
      <c r="C20436">
        <v>43.890099999999997</v>
      </c>
      <c r="D20436">
        <v>-102.2548</v>
      </c>
      <c r="E20436" s="1" t="s">
        <v>54</v>
      </c>
      <c r="F20436" t="s">
        <v>11715</v>
      </c>
      <c r="G20436">
        <v>0</v>
      </c>
      <c r="H20436">
        <v>0</v>
      </c>
      <c r="I20436">
        <v>0</v>
      </c>
    </row>
    <row r="20437" spans="1:9" hidden="1" x14ac:dyDescent="0.3">
      <c r="A20437" s="1" t="s">
        <v>159</v>
      </c>
      <c r="B20437" s="1" t="s">
        <v>452</v>
      </c>
      <c r="C20437">
        <v>43.890099999999997</v>
      </c>
      <c r="D20437">
        <v>-102.2548</v>
      </c>
      <c r="E20437" s="1" t="s">
        <v>21548</v>
      </c>
      <c r="F20437" t="s">
        <v>21941</v>
      </c>
      <c r="G20437">
        <v>0</v>
      </c>
      <c r="H20437">
        <v>0</v>
      </c>
      <c r="I20437">
        <v>0</v>
      </c>
    </row>
    <row r="20438" spans="1:9" hidden="1" x14ac:dyDescent="0.3">
      <c r="A20438" s="1" t="s">
        <v>159</v>
      </c>
      <c r="B20438" s="1" t="s">
        <v>453</v>
      </c>
      <c r="C20438">
        <v>44.479700000000001</v>
      </c>
      <c r="D20438">
        <v>-98.221299999999999</v>
      </c>
      <c r="E20438" s="1" t="s">
        <v>4</v>
      </c>
      <c r="F20438" t="s">
        <v>1110</v>
      </c>
      <c r="G20438">
        <v>0</v>
      </c>
      <c r="H20438">
        <v>0</v>
      </c>
      <c r="I20438">
        <v>0</v>
      </c>
    </row>
    <row r="20439" spans="1:9" hidden="1" x14ac:dyDescent="0.3">
      <c r="A20439" s="1" t="s">
        <v>159</v>
      </c>
      <c r="B20439" s="1" t="s">
        <v>453</v>
      </c>
      <c r="C20439">
        <v>44.479700000000001</v>
      </c>
      <c r="D20439">
        <v>-98.221299999999999</v>
      </c>
      <c r="E20439" s="1" t="s">
        <v>5</v>
      </c>
      <c r="F20439" t="s">
        <v>1352</v>
      </c>
      <c r="G20439">
        <v>0</v>
      </c>
      <c r="H20439">
        <v>0</v>
      </c>
      <c r="I20439">
        <v>0</v>
      </c>
    </row>
    <row r="20440" spans="1:9" hidden="1" x14ac:dyDescent="0.3">
      <c r="A20440" s="1" t="s">
        <v>159</v>
      </c>
      <c r="B20440" s="1" t="s">
        <v>453</v>
      </c>
      <c r="C20440">
        <v>44.479700000000001</v>
      </c>
      <c r="D20440">
        <v>-98.221299999999999</v>
      </c>
      <c r="E20440" s="1" t="s">
        <v>6</v>
      </c>
      <c r="F20440" t="s">
        <v>1593</v>
      </c>
      <c r="G20440">
        <v>0</v>
      </c>
      <c r="H20440">
        <v>0</v>
      </c>
      <c r="I20440">
        <v>0</v>
      </c>
    </row>
    <row r="20441" spans="1:9" hidden="1" x14ac:dyDescent="0.3">
      <c r="A20441" s="1" t="s">
        <v>159</v>
      </c>
      <c r="B20441" s="1" t="s">
        <v>453</v>
      </c>
      <c r="C20441">
        <v>44.479700000000001</v>
      </c>
      <c r="D20441">
        <v>-98.221299999999999</v>
      </c>
      <c r="E20441" s="1" t="s">
        <v>7</v>
      </c>
      <c r="F20441" t="s">
        <v>1834</v>
      </c>
      <c r="G20441">
        <v>0</v>
      </c>
      <c r="H20441">
        <v>0</v>
      </c>
      <c r="I20441">
        <v>0</v>
      </c>
    </row>
    <row r="20442" spans="1:9" hidden="1" x14ac:dyDescent="0.3">
      <c r="A20442" s="1" t="s">
        <v>159</v>
      </c>
      <c r="B20442" s="1" t="s">
        <v>453</v>
      </c>
      <c r="C20442">
        <v>44.479700000000001</v>
      </c>
      <c r="D20442">
        <v>-98.221299999999999</v>
      </c>
      <c r="E20442" s="1" t="s">
        <v>8</v>
      </c>
      <c r="F20442" t="s">
        <v>2072</v>
      </c>
      <c r="G20442">
        <v>0</v>
      </c>
      <c r="H20442">
        <v>0</v>
      </c>
      <c r="I20442">
        <v>0</v>
      </c>
    </row>
    <row r="20443" spans="1:9" hidden="1" x14ac:dyDescent="0.3">
      <c r="A20443" s="1" t="s">
        <v>159</v>
      </c>
      <c r="B20443" s="1" t="s">
        <v>453</v>
      </c>
      <c r="C20443">
        <v>44.479700000000001</v>
      </c>
      <c r="D20443">
        <v>-98.221299999999999</v>
      </c>
      <c r="E20443" s="1" t="s">
        <v>9</v>
      </c>
      <c r="F20443" t="s">
        <v>2310</v>
      </c>
      <c r="G20443">
        <v>0</v>
      </c>
      <c r="H20443">
        <v>0</v>
      </c>
      <c r="I20443">
        <v>0</v>
      </c>
    </row>
    <row r="20444" spans="1:9" hidden="1" x14ac:dyDescent="0.3">
      <c r="A20444" s="1" t="s">
        <v>159</v>
      </c>
      <c r="B20444" s="1" t="s">
        <v>453</v>
      </c>
      <c r="C20444">
        <v>44.479700000000001</v>
      </c>
      <c r="D20444">
        <v>-98.221299999999999</v>
      </c>
      <c r="E20444" s="1" t="s">
        <v>10</v>
      </c>
      <c r="F20444" t="s">
        <v>2548</v>
      </c>
      <c r="G20444">
        <v>0</v>
      </c>
      <c r="H20444">
        <v>0</v>
      </c>
      <c r="I20444">
        <v>0</v>
      </c>
    </row>
    <row r="20445" spans="1:9" hidden="1" x14ac:dyDescent="0.3">
      <c r="A20445" s="1" t="s">
        <v>159</v>
      </c>
      <c r="B20445" s="1" t="s">
        <v>453</v>
      </c>
      <c r="C20445">
        <v>44.479700000000001</v>
      </c>
      <c r="D20445">
        <v>-98.221299999999999</v>
      </c>
      <c r="E20445" s="1" t="s">
        <v>11</v>
      </c>
      <c r="F20445" t="s">
        <v>2786</v>
      </c>
      <c r="G20445">
        <v>0</v>
      </c>
      <c r="H20445">
        <v>0</v>
      </c>
      <c r="I20445">
        <v>0</v>
      </c>
    </row>
    <row r="20446" spans="1:9" hidden="1" x14ac:dyDescent="0.3">
      <c r="A20446" s="1" t="s">
        <v>159</v>
      </c>
      <c r="B20446" s="1" t="s">
        <v>453</v>
      </c>
      <c r="C20446">
        <v>44.479700000000001</v>
      </c>
      <c r="D20446">
        <v>-98.221299999999999</v>
      </c>
      <c r="E20446" s="1" t="s">
        <v>12</v>
      </c>
      <c r="F20446" t="s">
        <v>3024</v>
      </c>
      <c r="G20446">
        <v>0</v>
      </c>
      <c r="H20446">
        <v>0</v>
      </c>
      <c r="I20446">
        <v>0</v>
      </c>
    </row>
    <row r="20447" spans="1:9" hidden="1" x14ac:dyDescent="0.3">
      <c r="A20447" s="1" t="s">
        <v>159</v>
      </c>
      <c r="B20447" s="1" t="s">
        <v>453</v>
      </c>
      <c r="C20447">
        <v>44.479700000000001</v>
      </c>
      <c r="D20447">
        <v>-98.221299999999999</v>
      </c>
      <c r="E20447" s="1" t="s">
        <v>13</v>
      </c>
      <c r="F20447" t="s">
        <v>3261</v>
      </c>
      <c r="G20447">
        <v>0</v>
      </c>
      <c r="H20447">
        <v>0</v>
      </c>
      <c r="I20447">
        <v>0</v>
      </c>
    </row>
    <row r="20448" spans="1:9" hidden="1" x14ac:dyDescent="0.3">
      <c r="A20448" s="1" t="s">
        <v>159</v>
      </c>
      <c r="B20448" s="1" t="s">
        <v>453</v>
      </c>
      <c r="C20448">
        <v>44.479700000000001</v>
      </c>
      <c r="D20448">
        <v>-98.221299999999999</v>
      </c>
      <c r="E20448" s="1" t="s">
        <v>14</v>
      </c>
      <c r="F20448" t="s">
        <v>3497</v>
      </c>
      <c r="G20448">
        <v>0</v>
      </c>
      <c r="H20448">
        <v>0</v>
      </c>
      <c r="I20448">
        <v>0</v>
      </c>
    </row>
    <row r="20449" spans="1:9" hidden="1" x14ac:dyDescent="0.3">
      <c r="A20449" s="1" t="s">
        <v>159</v>
      </c>
      <c r="B20449" s="1" t="s">
        <v>453</v>
      </c>
      <c r="C20449">
        <v>44.479700000000001</v>
      </c>
      <c r="D20449">
        <v>-98.221299999999999</v>
      </c>
      <c r="E20449" s="1" t="s">
        <v>15</v>
      </c>
      <c r="F20449" t="s">
        <v>3733</v>
      </c>
      <c r="G20449">
        <v>0</v>
      </c>
      <c r="H20449">
        <v>0</v>
      </c>
      <c r="I20449">
        <v>0</v>
      </c>
    </row>
    <row r="20450" spans="1:9" hidden="1" x14ac:dyDescent="0.3">
      <c r="A20450" s="1" t="s">
        <v>159</v>
      </c>
      <c r="B20450" s="1" t="s">
        <v>453</v>
      </c>
      <c r="C20450">
        <v>44.479700000000001</v>
      </c>
      <c r="D20450">
        <v>-98.221299999999999</v>
      </c>
      <c r="E20450" s="1" t="s">
        <v>16</v>
      </c>
      <c r="F20450" t="s">
        <v>3968</v>
      </c>
      <c r="G20450">
        <v>0</v>
      </c>
      <c r="H20450">
        <v>0</v>
      </c>
      <c r="I20450">
        <v>0</v>
      </c>
    </row>
    <row r="20451" spans="1:9" hidden="1" x14ac:dyDescent="0.3">
      <c r="A20451" s="1" t="s">
        <v>159</v>
      </c>
      <c r="B20451" s="1" t="s">
        <v>453</v>
      </c>
      <c r="C20451">
        <v>44.479700000000001</v>
      </c>
      <c r="D20451">
        <v>-98.221299999999999</v>
      </c>
      <c r="E20451" s="1" t="s">
        <v>17</v>
      </c>
      <c r="F20451" t="s">
        <v>4203</v>
      </c>
      <c r="G20451">
        <v>0</v>
      </c>
      <c r="H20451">
        <v>0</v>
      </c>
      <c r="I20451">
        <v>0</v>
      </c>
    </row>
    <row r="20452" spans="1:9" hidden="1" x14ac:dyDescent="0.3">
      <c r="A20452" s="1" t="s">
        <v>159</v>
      </c>
      <c r="B20452" s="1" t="s">
        <v>453</v>
      </c>
      <c r="C20452">
        <v>44.479700000000001</v>
      </c>
      <c r="D20452">
        <v>-98.221299999999999</v>
      </c>
      <c r="E20452" s="1" t="s">
        <v>18</v>
      </c>
      <c r="F20452" t="s">
        <v>4438</v>
      </c>
      <c r="G20452">
        <v>0</v>
      </c>
      <c r="H20452">
        <v>0</v>
      </c>
      <c r="I20452">
        <v>0</v>
      </c>
    </row>
    <row r="20453" spans="1:9" hidden="1" x14ac:dyDescent="0.3">
      <c r="A20453" s="1" t="s">
        <v>159</v>
      </c>
      <c r="B20453" s="1" t="s">
        <v>453</v>
      </c>
      <c r="C20453">
        <v>44.479700000000001</v>
      </c>
      <c r="D20453">
        <v>-98.221299999999999</v>
      </c>
      <c r="E20453" s="1" t="s">
        <v>19</v>
      </c>
      <c r="F20453" t="s">
        <v>4673</v>
      </c>
      <c r="G20453">
        <v>0</v>
      </c>
      <c r="H20453">
        <v>0</v>
      </c>
      <c r="I20453">
        <v>0</v>
      </c>
    </row>
    <row r="20454" spans="1:9" hidden="1" x14ac:dyDescent="0.3">
      <c r="A20454" s="1" t="s">
        <v>159</v>
      </c>
      <c r="B20454" s="1" t="s">
        <v>453</v>
      </c>
      <c r="C20454">
        <v>44.479700000000001</v>
      </c>
      <c r="D20454">
        <v>-98.221299999999999</v>
      </c>
      <c r="E20454" s="1" t="s">
        <v>20</v>
      </c>
      <c r="F20454" t="s">
        <v>4908</v>
      </c>
      <c r="G20454">
        <v>0</v>
      </c>
      <c r="H20454">
        <v>0</v>
      </c>
      <c r="I20454">
        <v>0</v>
      </c>
    </row>
    <row r="20455" spans="1:9" hidden="1" x14ac:dyDescent="0.3">
      <c r="A20455" s="1" t="s">
        <v>159</v>
      </c>
      <c r="B20455" s="1" t="s">
        <v>453</v>
      </c>
      <c r="C20455">
        <v>44.479700000000001</v>
      </c>
      <c r="D20455">
        <v>-98.221299999999999</v>
      </c>
      <c r="E20455" s="1" t="s">
        <v>21</v>
      </c>
      <c r="F20455" t="s">
        <v>5143</v>
      </c>
      <c r="G20455">
        <v>0</v>
      </c>
      <c r="H20455">
        <v>0</v>
      </c>
      <c r="I20455">
        <v>0</v>
      </c>
    </row>
    <row r="20456" spans="1:9" hidden="1" x14ac:dyDescent="0.3">
      <c r="A20456" s="1" t="s">
        <v>159</v>
      </c>
      <c r="B20456" s="1" t="s">
        <v>453</v>
      </c>
      <c r="C20456">
        <v>44.479700000000001</v>
      </c>
      <c r="D20456">
        <v>-98.221299999999999</v>
      </c>
      <c r="E20456" s="1" t="s">
        <v>22</v>
      </c>
      <c r="F20456" t="s">
        <v>5378</v>
      </c>
      <c r="G20456">
        <v>0</v>
      </c>
      <c r="H20456">
        <v>0</v>
      </c>
      <c r="I20456">
        <v>0</v>
      </c>
    </row>
    <row r="20457" spans="1:9" hidden="1" x14ac:dyDescent="0.3">
      <c r="A20457" s="1" t="s">
        <v>159</v>
      </c>
      <c r="B20457" s="1" t="s">
        <v>453</v>
      </c>
      <c r="C20457">
        <v>44.479700000000001</v>
      </c>
      <c r="D20457">
        <v>-98.221299999999999</v>
      </c>
      <c r="E20457" s="1" t="s">
        <v>23</v>
      </c>
      <c r="F20457" t="s">
        <v>5613</v>
      </c>
      <c r="G20457">
        <v>0</v>
      </c>
      <c r="H20457">
        <v>0</v>
      </c>
      <c r="I20457">
        <v>0</v>
      </c>
    </row>
    <row r="20458" spans="1:9" hidden="1" x14ac:dyDescent="0.3">
      <c r="A20458" s="1" t="s">
        <v>159</v>
      </c>
      <c r="B20458" s="1" t="s">
        <v>453</v>
      </c>
      <c r="C20458">
        <v>44.479700000000001</v>
      </c>
      <c r="D20458">
        <v>-98.221299999999999</v>
      </c>
      <c r="E20458" s="1" t="s">
        <v>24</v>
      </c>
      <c r="F20458" t="s">
        <v>5847</v>
      </c>
      <c r="G20458">
        <v>0</v>
      </c>
      <c r="H20458">
        <v>0</v>
      </c>
      <c r="I20458">
        <v>0</v>
      </c>
    </row>
    <row r="20459" spans="1:9" hidden="1" x14ac:dyDescent="0.3">
      <c r="A20459" s="1" t="s">
        <v>159</v>
      </c>
      <c r="B20459" s="1" t="s">
        <v>453</v>
      </c>
      <c r="C20459">
        <v>44.479700000000001</v>
      </c>
      <c r="D20459">
        <v>-98.221299999999999</v>
      </c>
      <c r="E20459" s="1" t="s">
        <v>25</v>
      </c>
      <c r="F20459" t="s">
        <v>6081</v>
      </c>
      <c r="G20459">
        <v>0</v>
      </c>
      <c r="H20459">
        <v>0</v>
      </c>
      <c r="I20459">
        <v>0</v>
      </c>
    </row>
    <row r="20460" spans="1:9" hidden="1" x14ac:dyDescent="0.3">
      <c r="A20460" s="1" t="s">
        <v>159</v>
      </c>
      <c r="B20460" s="1" t="s">
        <v>453</v>
      </c>
      <c r="C20460">
        <v>44.479700000000001</v>
      </c>
      <c r="D20460">
        <v>-98.221299999999999</v>
      </c>
      <c r="E20460" s="1" t="s">
        <v>26</v>
      </c>
      <c r="F20460" t="s">
        <v>6315</v>
      </c>
      <c r="G20460">
        <v>0</v>
      </c>
      <c r="H20460">
        <v>0</v>
      </c>
      <c r="I20460">
        <v>0</v>
      </c>
    </row>
    <row r="20461" spans="1:9" hidden="1" x14ac:dyDescent="0.3">
      <c r="A20461" s="1" t="s">
        <v>159</v>
      </c>
      <c r="B20461" s="1" t="s">
        <v>453</v>
      </c>
      <c r="C20461">
        <v>44.479700000000001</v>
      </c>
      <c r="D20461">
        <v>-98.221299999999999</v>
      </c>
      <c r="E20461" s="1" t="s">
        <v>27</v>
      </c>
      <c r="F20461" t="s">
        <v>6549</v>
      </c>
      <c r="G20461">
        <v>0</v>
      </c>
      <c r="H20461">
        <v>0</v>
      </c>
      <c r="I20461">
        <v>0</v>
      </c>
    </row>
    <row r="20462" spans="1:9" hidden="1" x14ac:dyDescent="0.3">
      <c r="A20462" s="1" t="s">
        <v>159</v>
      </c>
      <c r="B20462" s="1" t="s">
        <v>453</v>
      </c>
      <c r="C20462">
        <v>44.479700000000001</v>
      </c>
      <c r="D20462">
        <v>-98.221299999999999</v>
      </c>
      <c r="E20462" s="1" t="s">
        <v>28</v>
      </c>
      <c r="F20462" t="s">
        <v>6783</v>
      </c>
      <c r="G20462">
        <v>0</v>
      </c>
      <c r="H20462">
        <v>0</v>
      </c>
      <c r="I20462">
        <v>0</v>
      </c>
    </row>
    <row r="20463" spans="1:9" hidden="1" x14ac:dyDescent="0.3">
      <c r="A20463" s="1" t="s">
        <v>159</v>
      </c>
      <c r="B20463" s="1" t="s">
        <v>453</v>
      </c>
      <c r="C20463">
        <v>44.479700000000001</v>
      </c>
      <c r="D20463">
        <v>-98.221299999999999</v>
      </c>
      <c r="E20463" s="1" t="s">
        <v>29</v>
      </c>
      <c r="F20463" t="s">
        <v>7017</v>
      </c>
      <c r="G20463">
        <v>0</v>
      </c>
      <c r="H20463">
        <v>0</v>
      </c>
      <c r="I20463">
        <v>0</v>
      </c>
    </row>
    <row r="20464" spans="1:9" hidden="1" x14ac:dyDescent="0.3">
      <c r="A20464" s="1" t="s">
        <v>159</v>
      </c>
      <c r="B20464" s="1" t="s">
        <v>453</v>
      </c>
      <c r="C20464">
        <v>44.479700000000001</v>
      </c>
      <c r="D20464">
        <v>-98.221299999999999</v>
      </c>
      <c r="E20464" s="1" t="s">
        <v>30</v>
      </c>
      <c r="F20464" t="s">
        <v>7251</v>
      </c>
      <c r="G20464">
        <v>0</v>
      </c>
      <c r="H20464">
        <v>0</v>
      </c>
      <c r="I20464">
        <v>0</v>
      </c>
    </row>
    <row r="20465" spans="1:9" hidden="1" x14ac:dyDescent="0.3">
      <c r="A20465" s="1" t="s">
        <v>159</v>
      </c>
      <c r="B20465" s="1" t="s">
        <v>453</v>
      </c>
      <c r="C20465">
        <v>44.479700000000001</v>
      </c>
      <c r="D20465">
        <v>-98.221299999999999</v>
      </c>
      <c r="E20465" s="1" t="s">
        <v>31</v>
      </c>
      <c r="F20465" t="s">
        <v>7485</v>
      </c>
      <c r="G20465">
        <v>0</v>
      </c>
      <c r="H20465">
        <v>0</v>
      </c>
      <c r="I20465">
        <v>0</v>
      </c>
    </row>
    <row r="20466" spans="1:9" hidden="1" x14ac:dyDescent="0.3">
      <c r="A20466" s="1" t="s">
        <v>159</v>
      </c>
      <c r="B20466" s="1" t="s">
        <v>453</v>
      </c>
      <c r="C20466">
        <v>44.479700000000001</v>
      </c>
      <c r="D20466">
        <v>-98.221299999999999</v>
      </c>
      <c r="E20466" s="1" t="s">
        <v>32</v>
      </c>
      <c r="F20466" t="s">
        <v>7719</v>
      </c>
      <c r="G20466">
        <v>0</v>
      </c>
      <c r="H20466">
        <v>0</v>
      </c>
      <c r="I20466">
        <v>0</v>
      </c>
    </row>
    <row r="20467" spans="1:9" hidden="1" x14ac:dyDescent="0.3">
      <c r="A20467" s="1" t="s">
        <v>159</v>
      </c>
      <c r="B20467" s="1" t="s">
        <v>453</v>
      </c>
      <c r="C20467">
        <v>44.479700000000001</v>
      </c>
      <c r="D20467">
        <v>-98.221299999999999</v>
      </c>
      <c r="E20467" s="1" t="s">
        <v>33</v>
      </c>
      <c r="F20467" t="s">
        <v>7953</v>
      </c>
      <c r="G20467">
        <v>0</v>
      </c>
      <c r="H20467">
        <v>0</v>
      </c>
      <c r="I20467">
        <v>0</v>
      </c>
    </row>
    <row r="20468" spans="1:9" hidden="1" x14ac:dyDescent="0.3">
      <c r="A20468" s="1" t="s">
        <v>159</v>
      </c>
      <c r="B20468" s="1" t="s">
        <v>453</v>
      </c>
      <c r="C20468">
        <v>44.479700000000001</v>
      </c>
      <c r="D20468">
        <v>-98.221299999999999</v>
      </c>
      <c r="E20468" s="1" t="s">
        <v>34</v>
      </c>
      <c r="F20468" t="s">
        <v>8185</v>
      </c>
      <c r="G20468">
        <v>0</v>
      </c>
      <c r="H20468">
        <v>0</v>
      </c>
      <c r="I20468">
        <v>0</v>
      </c>
    </row>
    <row r="20469" spans="1:9" hidden="1" x14ac:dyDescent="0.3">
      <c r="A20469" s="1" t="s">
        <v>159</v>
      </c>
      <c r="B20469" s="1" t="s">
        <v>453</v>
      </c>
      <c r="C20469">
        <v>44.479700000000001</v>
      </c>
      <c r="D20469">
        <v>-98.221299999999999</v>
      </c>
      <c r="E20469" s="1" t="s">
        <v>35</v>
      </c>
      <c r="F20469" t="s">
        <v>8417</v>
      </c>
      <c r="G20469">
        <v>0</v>
      </c>
      <c r="H20469">
        <v>0</v>
      </c>
      <c r="I20469">
        <v>0</v>
      </c>
    </row>
    <row r="20470" spans="1:9" hidden="1" x14ac:dyDescent="0.3">
      <c r="A20470" s="1" t="s">
        <v>159</v>
      </c>
      <c r="B20470" s="1" t="s">
        <v>453</v>
      </c>
      <c r="C20470">
        <v>44.479700000000001</v>
      </c>
      <c r="D20470">
        <v>-98.221299999999999</v>
      </c>
      <c r="E20470" s="1" t="s">
        <v>36</v>
      </c>
      <c r="F20470" t="s">
        <v>8649</v>
      </c>
      <c r="G20470">
        <v>0</v>
      </c>
      <c r="H20470">
        <v>0</v>
      </c>
      <c r="I20470">
        <v>0</v>
      </c>
    </row>
    <row r="20471" spans="1:9" hidden="1" x14ac:dyDescent="0.3">
      <c r="A20471" s="1" t="s">
        <v>159</v>
      </c>
      <c r="B20471" s="1" t="s">
        <v>453</v>
      </c>
      <c r="C20471">
        <v>44.479700000000001</v>
      </c>
      <c r="D20471">
        <v>-98.221299999999999</v>
      </c>
      <c r="E20471" s="1" t="s">
        <v>37</v>
      </c>
      <c r="F20471" t="s">
        <v>8880</v>
      </c>
      <c r="G20471">
        <v>0</v>
      </c>
      <c r="H20471">
        <v>0</v>
      </c>
      <c r="I20471">
        <v>0</v>
      </c>
    </row>
    <row r="20472" spans="1:9" hidden="1" x14ac:dyDescent="0.3">
      <c r="A20472" s="1" t="s">
        <v>159</v>
      </c>
      <c r="B20472" s="1" t="s">
        <v>453</v>
      </c>
      <c r="C20472">
        <v>44.479700000000001</v>
      </c>
      <c r="D20472">
        <v>-98.221299999999999</v>
      </c>
      <c r="E20472" s="1" t="s">
        <v>38</v>
      </c>
      <c r="F20472" t="s">
        <v>9111</v>
      </c>
      <c r="G20472">
        <v>0</v>
      </c>
      <c r="H20472">
        <v>0</v>
      </c>
      <c r="I20472">
        <v>0</v>
      </c>
    </row>
    <row r="20473" spans="1:9" hidden="1" x14ac:dyDescent="0.3">
      <c r="A20473" s="1" t="s">
        <v>159</v>
      </c>
      <c r="B20473" s="1" t="s">
        <v>453</v>
      </c>
      <c r="C20473">
        <v>44.479700000000001</v>
      </c>
      <c r="D20473">
        <v>-98.221299999999999</v>
      </c>
      <c r="E20473" s="1" t="s">
        <v>39</v>
      </c>
      <c r="F20473" t="s">
        <v>9342</v>
      </c>
      <c r="G20473">
        <v>0</v>
      </c>
      <c r="H20473">
        <v>0</v>
      </c>
      <c r="I20473">
        <v>0</v>
      </c>
    </row>
    <row r="20474" spans="1:9" hidden="1" x14ac:dyDescent="0.3">
      <c r="A20474" s="1" t="s">
        <v>159</v>
      </c>
      <c r="B20474" s="1" t="s">
        <v>453</v>
      </c>
      <c r="C20474">
        <v>44.479700000000001</v>
      </c>
      <c r="D20474">
        <v>-98.221299999999999</v>
      </c>
      <c r="E20474" s="1" t="s">
        <v>40</v>
      </c>
      <c r="F20474" t="s">
        <v>9573</v>
      </c>
      <c r="G20474">
        <v>0</v>
      </c>
      <c r="H20474">
        <v>0</v>
      </c>
      <c r="I20474">
        <v>0</v>
      </c>
    </row>
    <row r="20475" spans="1:9" hidden="1" x14ac:dyDescent="0.3">
      <c r="A20475" s="1" t="s">
        <v>159</v>
      </c>
      <c r="B20475" s="1" t="s">
        <v>453</v>
      </c>
      <c r="C20475">
        <v>44.479700000000001</v>
      </c>
      <c r="D20475">
        <v>-98.221299999999999</v>
      </c>
      <c r="E20475" s="1" t="s">
        <v>41</v>
      </c>
      <c r="F20475" t="s">
        <v>9804</v>
      </c>
      <c r="G20475">
        <v>0</v>
      </c>
      <c r="H20475">
        <v>0</v>
      </c>
      <c r="I20475">
        <v>0</v>
      </c>
    </row>
    <row r="20476" spans="1:9" hidden="1" x14ac:dyDescent="0.3">
      <c r="A20476" s="1" t="s">
        <v>159</v>
      </c>
      <c r="B20476" s="1" t="s">
        <v>453</v>
      </c>
      <c r="C20476">
        <v>44.479700000000001</v>
      </c>
      <c r="D20476">
        <v>-98.221299999999999</v>
      </c>
      <c r="E20476" s="1" t="s">
        <v>42</v>
      </c>
      <c r="F20476" t="s">
        <v>10033</v>
      </c>
      <c r="G20476">
        <v>0</v>
      </c>
      <c r="H20476">
        <v>0</v>
      </c>
      <c r="I20476">
        <v>0</v>
      </c>
    </row>
    <row r="20477" spans="1:9" hidden="1" x14ac:dyDescent="0.3">
      <c r="A20477" s="1" t="s">
        <v>159</v>
      </c>
      <c r="B20477" s="1" t="s">
        <v>453</v>
      </c>
      <c r="C20477">
        <v>44.479700000000001</v>
      </c>
      <c r="D20477">
        <v>-98.221299999999999</v>
      </c>
      <c r="E20477" s="1" t="s">
        <v>43</v>
      </c>
      <c r="F20477" t="s">
        <v>10261</v>
      </c>
      <c r="G20477">
        <v>0</v>
      </c>
      <c r="H20477">
        <v>0</v>
      </c>
      <c r="I20477">
        <v>0</v>
      </c>
    </row>
    <row r="20478" spans="1:9" hidden="1" x14ac:dyDescent="0.3">
      <c r="A20478" s="1" t="s">
        <v>159</v>
      </c>
      <c r="B20478" s="1" t="s">
        <v>453</v>
      </c>
      <c r="C20478">
        <v>44.479700000000001</v>
      </c>
      <c r="D20478">
        <v>-98.221299999999999</v>
      </c>
      <c r="E20478" s="1" t="s">
        <v>44</v>
      </c>
      <c r="F20478" t="s">
        <v>10482</v>
      </c>
      <c r="G20478">
        <v>0</v>
      </c>
      <c r="H20478">
        <v>0</v>
      </c>
      <c r="I20478">
        <v>0</v>
      </c>
    </row>
    <row r="20479" spans="1:9" hidden="1" x14ac:dyDescent="0.3">
      <c r="A20479" s="1" t="s">
        <v>159</v>
      </c>
      <c r="B20479" s="1" t="s">
        <v>453</v>
      </c>
      <c r="C20479">
        <v>44.479700000000001</v>
      </c>
      <c r="D20479">
        <v>-98.221299999999999</v>
      </c>
      <c r="E20479" s="1" t="s">
        <v>45</v>
      </c>
      <c r="F20479" t="s">
        <v>10698</v>
      </c>
      <c r="G20479">
        <v>0</v>
      </c>
      <c r="H20479">
        <v>0</v>
      </c>
      <c r="I20479">
        <v>0</v>
      </c>
    </row>
    <row r="20480" spans="1:9" hidden="1" x14ac:dyDescent="0.3">
      <c r="A20480" s="1" t="s">
        <v>159</v>
      </c>
      <c r="B20480" s="1" t="s">
        <v>453</v>
      </c>
      <c r="C20480">
        <v>44.479700000000001</v>
      </c>
      <c r="D20480">
        <v>-98.221299999999999</v>
      </c>
      <c r="E20480" s="1" t="s">
        <v>46</v>
      </c>
      <c r="F20480" t="s">
        <v>10913</v>
      </c>
      <c r="G20480">
        <v>0</v>
      </c>
      <c r="H20480">
        <v>0</v>
      </c>
      <c r="I20480">
        <v>0</v>
      </c>
    </row>
    <row r="20481" spans="1:9" hidden="1" x14ac:dyDescent="0.3">
      <c r="A20481" s="1" t="s">
        <v>159</v>
      </c>
      <c r="B20481" s="1" t="s">
        <v>453</v>
      </c>
      <c r="C20481">
        <v>44.479700000000001</v>
      </c>
      <c r="D20481">
        <v>-98.221299999999999</v>
      </c>
      <c r="E20481" s="1" t="s">
        <v>47</v>
      </c>
      <c r="F20481" t="s">
        <v>11119</v>
      </c>
      <c r="G20481">
        <v>0</v>
      </c>
      <c r="H20481">
        <v>0</v>
      </c>
      <c r="I20481">
        <v>0</v>
      </c>
    </row>
    <row r="20482" spans="1:9" hidden="1" x14ac:dyDescent="0.3">
      <c r="A20482" s="1" t="s">
        <v>159</v>
      </c>
      <c r="B20482" s="1" t="s">
        <v>453</v>
      </c>
      <c r="C20482">
        <v>44.479700000000001</v>
      </c>
      <c r="D20482">
        <v>-98.221299999999999</v>
      </c>
      <c r="E20482" s="1" t="s">
        <v>48</v>
      </c>
      <c r="F20482" t="s">
        <v>11908</v>
      </c>
      <c r="G20482">
        <v>0</v>
      </c>
      <c r="H20482">
        <v>0</v>
      </c>
      <c r="I20482">
        <v>0</v>
      </c>
    </row>
    <row r="20483" spans="1:9" hidden="1" x14ac:dyDescent="0.3">
      <c r="A20483" s="1" t="s">
        <v>159</v>
      </c>
      <c r="B20483" s="1" t="s">
        <v>453</v>
      </c>
      <c r="C20483">
        <v>44.479700000000001</v>
      </c>
      <c r="D20483">
        <v>-98.221299999999999</v>
      </c>
      <c r="E20483" s="1" t="s">
        <v>49</v>
      </c>
      <c r="F20483" t="s">
        <v>12080</v>
      </c>
      <c r="G20483">
        <v>0</v>
      </c>
      <c r="H20483">
        <v>0</v>
      </c>
      <c r="I20483">
        <v>0</v>
      </c>
    </row>
    <row r="20484" spans="1:9" hidden="1" x14ac:dyDescent="0.3">
      <c r="A20484" s="1" t="s">
        <v>159</v>
      </c>
      <c r="B20484" s="1" t="s">
        <v>453</v>
      </c>
      <c r="C20484">
        <v>44.479700000000001</v>
      </c>
      <c r="D20484">
        <v>-98.221299999999999</v>
      </c>
      <c r="E20484" s="1" t="s">
        <v>50</v>
      </c>
      <c r="F20484" t="s">
        <v>12229</v>
      </c>
      <c r="G20484">
        <v>0</v>
      </c>
      <c r="H20484">
        <v>0</v>
      </c>
      <c r="I20484">
        <v>0</v>
      </c>
    </row>
    <row r="20485" spans="1:9" hidden="1" x14ac:dyDescent="0.3">
      <c r="A20485" s="1" t="s">
        <v>159</v>
      </c>
      <c r="B20485" s="1" t="s">
        <v>453</v>
      </c>
      <c r="C20485">
        <v>44.479700000000001</v>
      </c>
      <c r="D20485">
        <v>-98.221299999999999</v>
      </c>
      <c r="E20485" s="1" t="s">
        <v>51</v>
      </c>
      <c r="F20485" t="s">
        <v>12368</v>
      </c>
      <c r="G20485">
        <v>0</v>
      </c>
      <c r="H20485">
        <v>0</v>
      </c>
      <c r="I20485">
        <v>0</v>
      </c>
    </row>
    <row r="20486" spans="1:9" hidden="1" x14ac:dyDescent="0.3">
      <c r="A20486" s="1" t="s">
        <v>159</v>
      </c>
      <c r="B20486" s="1" t="s">
        <v>453</v>
      </c>
      <c r="C20486">
        <v>44.479700000000001</v>
      </c>
      <c r="D20486">
        <v>-98.221299999999999</v>
      </c>
      <c r="E20486" s="1" t="s">
        <v>52</v>
      </c>
      <c r="F20486" t="s">
        <v>11323</v>
      </c>
      <c r="G20486">
        <v>0</v>
      </c>
      <c r="H20486">
        <v>0</v>
      </c>
      <c r="I20486">
        <v>0</v>
      </c>
    </row>
    <row r="20487" spans="1:9" hidden="1" x14ac:dyDescent="0.3">
      <c r="A20487" s="1" t="s">
        <v>159</v>
      </c>
      <c r="B20487" s="1" t="s">
        <v>453</v>
      </c>
      <c r="C20487">
        <v>44.479700000000001</v>
      </c>
      <c r="D20487">
        <v>-98.221299999999999</v>
      </c>
      <c r="E20487" s="1" t="s">
        <v>53</v>
      </c>
      <c r="F20487" t="s">
        <v>11521</v>
      </c>
      <c r="G20487">
        <v>0</v>
      </c>
      <c r="H20487">
        <v>0</v>
      </c>
      <c r="I20487">
        <v>0</v>
      </c>
    </row>
    <row r="20488" spans="1:9" hidden="1" x14ac:dyDescent="0.3">
      <c r="A20488" s="1" t="s">
        <v>159</v>
      </c>
      <c r="B20488" s="1" t="s">
        <v>453</v>
      </c>
      <c r="C20488">
        <v>44.479700000000001</v>
      </c>
      <c r="D20488">
        <v>-98.221299999999999</v>
      </c>
      <c r="E20488" s="1" t="s">
        <v>54</v>
      </c>
      <c r="F20488" t="s">
        <v>11716</v>
      </c>
      <c r="G20488">
        <v>0</v>
      </c>
      <c r="H20488">
        <v>0</v>
      </c>
      <c r="I20488">
        <v>0</v>
      </c>
    </row>
    <row r="20489" spans="1:9" hidden="1" x14ac:dyDescent="0.3">
      <c r="A20489" s="1" t="s">
        <v>159</v>
      </c>
      <c r="B20489" s="1" t="s">
        <v>453</v>
      </c>
      <c r="C20489">
        <v>44.479700000000001</v>
      </c>
      <c r="D20489">
        <v>-98.221299999999999</v>
      </c>
      <c r="E20489" s="1" t="s">
        <v>21548</v>
      </c>
      <c r="F20489" t="s">
        <v>21942</v>
      </c>
      <c r="G20489">
        <v>0</v>
      </c>
      <c r="H20489">
        <v>0</v>
      </c>
      <c r="I20489">
        <v>0</v>
      </c>
    </row>
    <row r="20490" spans="1:9" hidden="1" x14ac:dyDescent="0.3">
      <c r="A20490" s="1" t="s">
        <v>159</v>
      </c>
      <c r="B20490" s="1" t="s">
        <v>454</v>
      </c>
      <c r="C20490">
        <v>43.098500000000001</v>
      </c>
      <c r="D20490">
        <v>-98.396500000000003</v>
      </c>
      <c r="E20490" s="1" t="s">
        <v>4</v>
      </c>
      <c r="F20490" t="s">
        <v>1111</v>
      </c>
      <c r="G20490">
        <v>0</v>
      </c>
      <c r="H20490">
        <v>0</v>
      </c>
      <c r="I20490">
        <v>0</v>
      </c>
    </row>
    <row r="20491" spans="1:9" hidden="1" x14ac:dyDescent="0.3">
      <c r="A20491" s="1" t="s">
        <v>159</v>
      </c>
      <c r="B20491" s="1" t="s">
        <v>454</v>
      </c>
      <c r="C20491">
        <v>43.098500000000001</v>
      </c>
      <c r="D20491">
        <v>-98.396500000000003</v>
      </c>
      <c r="E20491" s="1" t="s">
        <v>5</v>
      </c>
      <c r="F20491" t="s">
        <v>1353</v>
      </c>
      <c r="G20491">
        <v>0</v>
      </c>
      <c r="H20491">
        <v>0</v>
      </c>
      <c r="I20491">
        <v>0</v>
      </c>
    </row>
    <row r="20492" spans="1:9" hidden="1" x14ac:dyDescent="0.3">
      <c r="A20492" s="1" t="s">
        <v>159</v>
      </c>
      <c r="B20492" s="1" t="s">
        <v>454</v>
      </c>
      <c r="C20492">
        <v>43.098500000000001</v>
      </c>
      <c r="D20492">
        <v>-98.396500000000003</v>
      </c>
      <c r="E20492" s="1" t="s">
        <v>6</v>
      </c>
      <c r="F20492" t="s">
        <v>1594</v>
      </c>
      <c r="G20492">
        <v>0</v>
      </c>
      <c r="H20492">
        <v>0</v>
      </c>
      <c r="I20492">
        <v>0</v>
      </c>
    </row>
    <row r="20493" spans="1:9" hidden="1" x14ac:dyDescent="0.3">
      <c r="A20493" s="1" t="s">
        <v>159</v>
      </c>
      <c r="B20493" s="1" t="s">
        <v>454</v>
      </c>
      <c r="C20493">
        <v>43.098500000000001</v>
      </c>
      <c r="D20493">
        <v>-98.396500000000003</v>
      </c>
      <c r="E20493" s="1" t="s">
        <v>7</v>
      </c>
      <c r="F20493" t="s">
        <v>1835</v>
      </c>
      <c r="G20493">
        <v>0</v>
      </c>
      <c r="H20493">
        <v>0</v>
      </c>
      <c r="I20493">
        <v>0</v>
      </c>
    </row>
    <row r="20494" spans="1:9" hidden="1" x14ac:dyDescent="0.3">
      <c r="A20494" s="1" t="s">
        <v>159</v>
      </c>
      <c r="B20494" s="1" t="s">
        <v>454</v>
      </c>
      <c r="C20494">
        <v>43.098500000000001</v>
      </c>
      <c r="D20494">
        <v>-98.396500000000003</v>
      </c>
      <c r="E20494" s="1" t="s">
        <v>8</v>
      </c>
      <c r="F20494" t="s">
        <v>2073</v>
      </c>
      <c r="G20494">
        <v>0</v>
      </c>
      <c r="H20494">
        <v>0</v>
      </c>
      <c r="I20494">
        <v>0</v>
      </c>
    </row>
    <row r="20495" spans="1:9" hidden="1" x14ac:dyDescent="0.3">
      <c r="A20495" s="1" t="s">
        <v>159</v>
      </c>
      <c r="B20495" s="1" t="s">
        <v>454</v>
      </c>
      <c r="C20495">
        <v>43.098500000000001</v>
      </c>
      <c r="D20495">
        <v>-98.396500000000003</v>
      </c>
      <c r="E20495" s="1" t="s">
        <v>9</v>
      </c>
      <c r="F20495" t="s">
        <v>2311</v>
      </c>
      <c r="G20495">
        <v>0</v>
      </c>
      <c r="H20495">
        <v>0</v>
      </c>
      <c r="I20495">
        <v>0</v>
      </c>
    </row>
    <row r="20496" spans="1:9" hidden="1" x14ac:dyDescent="0.3">
      <c r="A20496" s="1" t="s">
        <v>159</v>
      </c>
      <c r="B20496" s="1" t="s">
        <v>454</v>
      </c>
      <c r="C20496">
        <v>43.098500000000001</v>
      </c>
      <c r="D20496">
        <v>-98.396500000000003</v>
      </c>
      <c r="E20496" s="1" t="s">
        <v>10</v>
      </c>
      <c r="F20496" t="s">
        <v>2549</v>
      </c>
      <c r="G20496">
        <v>0</v>
      </c>
      <c r="H20496">
        <v>0</v>
      </c>
      <c r="I20496">
        <v>0</v>
      </c>
    </row>
    <row r="20497" spans="1:9" hidden="1" x14ac:dyDescent="0.3">
      <c r="A20497" s="1" t="s">
        <v>159</v>
      </c>
      <c r="B20497" s="1" t="s">
        <v>454</v>
      </c>
      <c r="C20497">
        <v>43.098500000000001</v>
      </c>
      <c r="D20497">
        <v>-98.396500000000003</v>
      </c>
      <c r="E20497" s="1" t="s">
        <v>11</v>
      </c>
      <c r="F20497" t="s">
        <v>2787</v>
      </c>
      <c r="G20497">
        <v>0</v>
      </c>
      <c r="H20497">
        <v>0</v>
      </c>
      <c r="I20497">
        <v>0</v>
      </c>
    </row>
    <row r="20498" spans="1:9" hidden="1" x14ac:dyDescent="0.3">
      <c r="A20498" s="1" t="s">
        <v>159</v>
      </c>
      <c r="B20498" s="1" t="s">
        <v>454</v>
      </c>
      <c r="C20498">
        <v>43.098500000000001</v>
      </c>
      <c r="D20498">
        <v>-98.396500000000003</v>
      </c>
      <c r="E20498" s="1" t="s">
        <v>12</v>
      </c>
      <c r="F20498" t="s">
        <v>3025</v>
      </c>
      <c r="G20498">
        <v>0</v>
      </c>
      <c r="H20498">
        <v>0</v>
      </c>
      <c r="I20498">
        <v>0</v>
      </c>
    </row>
    <row r="20499" spans="1:9" hidden="1" x14ac:dyDescent="0.3">
      <c r="A20499" s="1" t="s">
        <v>159</v>
      </c>
      <c r="B20499" s="1" t="s">
        <v>454</v>
      </c>
      <c r="C20499">
        <v>43.098500000000001</v>
      </c>
      <c r="D20499">
        <v>-98.396500000000003</v>
      </c>
      <c r="E20499" s="1" t="s">
        <v>13</v>
      </c>
      <c r="F20499" t="s">
        <v>3262</v>
      </c>
      <c r="G20499">
        <v>0</v>
      </c>
      <c r="H20499">
        <v>0</v>
      </c>
      <c r="I20499">
        <v>0</v>
      </c>
    </row>
    <row r="20500" spans="1:9" hidden="1" x14ac:dyDescent="0.3">
      <c r="A20500" s="1" t="s">
        <v>159</v>
      </c>
      <c r="B20500" s="1" t="s">
        <v>454</v>
      </c>
      <c r="C20500">
        <v>43.098500000000001</v>
      </c>
      <c r="D20500">
        <v>-98.396500000000003</v>
      </c>
      <c r="E20500" s="1" t="s">
        <v>14</v>
      </c>
      <c r="F20500" t="s">
        <v>3498</v>
      </c>
      <c r="G20500">
        <v>0</v>
      </c>
      <c r="H20500">
        <v>0</v>
      </c>
      <c r="I20500">
        <v>0</v>
      </c>
    </row>
    <row r="20501" spans="1:9" hidden="1" x14ac:dyDescent="0.3">
      <c r="A20501" s="1" t="s">
        <v>159</v>
      </c>
      <c r="B20501" s="1" t="s">
        <v>454</v>
      </c>
      <c r="C20501">
        <v>43.098500000000001</v>
      </c>
      <c r="D20501">
        <v>-98.396500000000003</v>
      </c>
      <c r="E20501" s="1" t="s">
        <v>15</v>
      </c>
      <c r="F20501" t="s">
        <v>3734</v>
      </c>
      <c r="G20501">
        <v>0</v>
      </c>
      <c r="H20501">
        <v>0</v>
      </c>
      <c r="I20501">
        <v>0</v>
      </c>
    </row>
    <row r="20502" spans="1:9" hidden="1" x14ac:dyDescent="0.3">
      <c r="A20502" s="1" t="s">
        <v>159</v>
      </c>
      <c r="B20502" s="1" t="s">
        <v>454</v>
      </c>
      <c r="C20502">
        <v>43.098500000000001</v>
      </c>
      <c r="D20502">
        <v>-98.396500000000003</v>
      </c>
      <c r="E20502" s="1" t="s">
        <v>16</v>
      </c>
      <c r="F20502" t="s">
        <v>3969</v>
      </c>
      <c r="G20502">
        <v>0</v>
      </c>
      <c r="H20502">
        <v>0</v>
      </c>
      <c r="I20502">
        <v>0</v>
      </c>
    </row>
    <row r="20503" spans="1:9" hidden="1" x14ac:dyDescent="0.3">
      <c r="A20503" s="1" t="s">
        <v>159</v>
      </c>
      <c r="B20503" s="1" t="s">
        <v>454</v>
      </c>
      <c r="C20503">
        <v>43.098500000000001</v>
      </c>
      <c r="D20503">
        <v>-98.396500000000003</v>
      </c>
      <c r="E20503" s="1" t="s">
        <v>17</v>
      </c>
      <c r="F20503" t="s">
        <v>4204</v>
      </c>
      <c r="G20503">
        <v>0</v>
      </c>
      <c r="H20503">
        <v>0</v>
      </c>
      <c r="I20503">
        <v>0</v>
      </c>
    </row>
    <row r="20504" spans="1:9" hidden="1" x14ac:dyDescent="0.3">
      <c r="A20504" s="1" t="s">
        <v>159</v>
      </c>
      <c r="B20504" s="1" t="s">
        <v>454</v>
      </c>
      <c r="C20504">
        <v>43.098500000000001</v>
      </c>
      <c r="D20504">
        <v>-98.396500000000003</v>
      </c>
      <c r="E20504" s="1" t="s">
        <v>18</v>
      </c>
      <c r="F20504" t="s">
        <v>4439</v>
      </c>
      <c r="G20504">
        <v>0</v>
      </c>
      <c r="H20504">
        <v>0</v>
      </c>
      <c r="I20504">
        <v>0</v>
      </c>
    </row>
    <row r="20505" spans="1:9" hidden="1" x14ac:dyDescent="0.3">
      <c r="A20505" s="1" t="s">
        <v>159</v>
      </c>
      <c r="B20505" s="1" t="s">
        <v>454</v>
      </c>
      <c r="C20505">
        <v>43.098500000000001</v>
      </c>
      <c r="D20505">
        <v>-98.396500000000003</v>
      </c>
      <c r="E20505" s="1" t="s">
        <v>19</v>
      </c>
      <c r="F20505" t="s">
        <v>4674</v>
      </c>
      <c r="G20505">
        <v>0</v>
      </c>
      <c r="H20505">
        <v>0</v>
      </c>
      <c r="I20505">
        <v>0</v>
      </c>
    </row>
    <row r="20506" spans="1:9" hidden="1" x14ac:dyDescent="0.3">
      <c r="A20506" s="1" t="s">
        <v>159</v>
      </c>
      <c r="B20506" s="1" t="s">
        <v>454</v>
      </c>
      <c r="C20506">
        <v>43.098500000000001</v>
      </c>
      <c r="D20506">
        <v>-98.396500000000003</v>
      </c>
      <c r="E20506" s="1" t="s">
        <v>20</v>
      </c>
      <c r="F20506" t="s">
        <v>4909</v>
      </c>
      <c r="G20506">
        <v>0</v>
      </c>
      <c r="H20506">
        <v>0</v>
      </c>
      <c r="I20506">
        <v>0</v>
      </c>
    </row>
    <row r="20507" spans="1:9" hidden="1" x14ac:dyDescent="0.3">
      <c r="A20507" s="1" t="s">
        <v>159</v>
      </c>
      <c r="B20507" s="1" t="s">
        <v>454</v>
      </c>
      <c r="C20507">
        <v>43.098500000000001</v>
      </c>
      <c r="D20507">
        <v>-98.396500000000003</v>
      </c>
      <c r="E20507" s="1" t="s">
        <v>21</v>
      </c>
      <c r="F20507" t="s">
        <v>5144</v>
      </c>
      <c r="G20507">
        <v>0</v>
      </c>
      <c r="H20507">
        <v>0</v>
      </c>
      <c r="I20507">
        <v>0</v>
      </c>
    </row>
    <row r="20508" spans="1:9" hidden="1" x14ac:dyDescent="0.3">
      <c r="A20508" s="1" t="s">
        <v>159</v>
      </c>
      <c r="B20508" s="1" t="s">
        <v>454</v>
      </c>
      <c r="C20508">
        <v>43.098500000000001</v>
      </c>
      <c r="D20508">
        <v>-98.396500000000003</v>
      </c>
      <c r="E20508" s="1" t="s">
        <v>22</v>
      </c>
      <c r="F20508" t="s">
        <v>5379</v>
      </c>
      <c r="G20508">
        <v>0</v>
      </c>
      <c r="H20508">
        <v>0</v>
      </c>
      <c r="I20508">
        <v>0</v>
      </c>
    </row>
    <row r="20509" spans="1:9" hidden="1" x14ac:dyDescent="0.3">
      <c r="A20509" s="1" t="s">
        <v>159</v>
      </c>
      <c r="B20509" s="1" t="s">
        <v>454</v>
      </c>
      <c r="C20509">
        <v>43.098500000000001</v>
      </c>
      <c r="D20509">
        <v>-98.396500000000003</v>
      </c>
      <c r="E20509" s="1" t="s">
        <v>23</v>
      </c>
      <c r="F20509" t="s">
        <v>5614</v>
      </c>
      <c r="G20509">
        <v>0</v>
      </c>
      <c r="H20509">
        <v>0</v>
      </c>
      <c r="I20509">
        <v>0</v>
      </c>
    </row>
    <row r="20510" spans="1:9" hidden="1" x14ac:dyDescent="0.3">
      <c r="A20510" s="1" t="s">
        <v>159</v>
      </c>
      <c r="B20510" s="1" t="s">
        <v>454</v>
      </c>
      <c r="C20510">
        <v>43.098500000000001</v>
      </c>
      <c r="D20510">
        <v>-98.396500000000003</v>
      </c>
      <c r="E20510" s="1" t="s">
        <v>24</v>
      </c>
      <c r="F20510" t="s">
        <v>5848</v>
      </c>
      <c r="G20510">
        <v>0</v>
      </c>
      <c r="H20510">
        <v>0</v>
      </c>
      <c r="I20510">
        <v>0</v>
      </c>
    </row>
    <row r="20511" spans="1:9" hidden="1" x14ac:dyDescent="0.3">
      <c r="A20511" s="1" t="s">
        <v>159</v>
      </c>
      <c r="B20511" s="1" t="s">
        <v>454</v>
      </c>
      <c r="C20511">
        <v>43.098500000000001</v>
      </c>
      <c r="D20511">
        <v>-98.396500000000003</v>
      </c>
      <c r="E20511" s="1" t="s">
        <v>25</v>
      </c>
      <c r="F20511" t="s">
        <v>6082</v>
      </c>
      <c r="G20511">
        <v>0</v>
      </c>
      <c r="H20511">
        <v>0</v>
      </c>
      <c r="I20511">
        <v>0</v>
      </c>
    </row>
    <row r="20512" spans="1:9" hidden="1" x14ac:dyDescent="0.3">
      <c r="A20512" s="1" t="s">
        <v>159</v>
      </c>
      <c r="B20512" s="1" t="s">
        <v>454</v>
      </c>
      <c r="C20512">
        <v>43.098500000000001</v>
      </c>
      <c r="D20512">
        <v>-98.396500000000003</v>
      </c>
      <c r="E20512" s="1" t="s">
        <v>26</v>
      </c>
      <c r="F20512" t="s">
        <v>6316</v>
      </c>
      <c r="G20512">
        <v>0</v>
      </c>
      <c r="H20512">
        <v>0</v>
      </c>
      <c r="I20512">
        <v>0</v>
      </c>
    </row>
    <row r="20513" spans="1:9" hidden="1" x14ac:dyDescent="0.3">
      <c r="A20513" s="1" t="s">
        <v>159</v>
      </c>
      <c r="B20513" s="1" t="s">
        <v>454</v>
      </c>
      <c r="C20513">
        <v>43.098500000000001</v>
      </c>
      <c r="D20513">
        <v>-98.396500000000003</v>
      </c>
      <c r="E20513" s="1" t="s">
        <v>27</v>
      </c>
      <c r="F20513" t="s">
        <v>6550</v>
      </c>
      <c r="G20513">
        <v>0</v>
      </c>
      <c r="H20513">
        <v>0</v>
      </c>
      <c r="I20513">
        <v>0</v>
      </c>
    </row>
    <row r="20514" spans="1:9" hidden="1" x14ac:dyDescent="0.3">
      <c r="A20514" s="1" t="s">
        <v>159</v>
      </c>
      <c r="B20514" s="1" t="s">
        <v>454</v>
      </c>
      <c r="C20514">
        <v>43.098500000000001</v>
      </c>
      <c r="D20514">
        <v>-98.396500000000003</v>
      </c>
      <c r="E20514" s="1" t="s">
        <v>28</v>
      </c>
      <c r="F20514" t="s">
        <v>6784</v>
      </c>
      <c r="G20514">
        <v>0</v>
      </c>
      <c r="H20514">
        <v>0</v>
      </c>
      <c r="I20514">
        <v>0</v>
      </c>
    </row>
    <row r="20515" spans="1:9" hidden="1" x14ac:dyDescent="0.3">
      <c r="A20515" s="1" t="s">
        <v>159</v>
      </c>
      <c r="B20515" s="1" t="s">
        <v>454</v>
      </c>
      <c r="C20515">
        <v>43.098500000000001</v>
      </c>
      <c r="D20515">
        <v>-98.396500000000003</v>
      </c>
      <c r="E20515" s="1" t="s">
        <v>29</v>
      </c>
      <c r="F20515" t="s">
        <v>7018</v>
      </c>
      <c r="G20515">
        <v>0</v>
      </c>
      <c r="H20515">
        <v>0</v>
      </c>
      <c r="I20515">
        <v>0</v>
      </c>
    </row>
    <row r="20516" spans="1:9" hidden="1" x14ac:dyDescent="0.3">
      <c r="A20516" s="1" t="s">
        <v>159</v>
      </c>
      <c r="B20516" s="1" t="s">
        <v>454</v>
      </c>
      <c r="C20516">
        <v>43.098500000000001</v>
      </c>
      <c r="D20516">
        <v>-98.396500000000003</v>
      </c>
      <c r="E20516" s="1" t="s">
        <v>30</v>
      </c>
      <c r="F20516" t="s">
        <v>7252</v>
      </c>
      <c r="G20516">
        <v>0</v>
      </c>
      <c r="H20516">
        <v>0</v>
      </c>
      <c r="I20516">
        <v>0</v>
      </c>
    </row>
    <row r="20517" spans="1:9" hidden="1" x14ac:dyDescent="0.3">
      <c r="A20517" s="1" t="s">
        <v>159</v>
      </c>
      <c r="B20517" s="1" t="s">
        <v>454</v>
      </c>
      <c r="C20517">
        <v>43.098500000000001</v>
      </c>
      <c r="D20517">
        <v>-98.396500000000003</v>
      </c>
      <c r="E20517" s="1" t="s">
        <v>31</v>
      </c>
      <c r="F20517" t="s">
        <v>7486</v>
      </c>
      <c r="G20517">
        <v>0</v>
      </c>
      <c r="H20517">
        <v>0</v>
      </c>
      <c r="I20517">
        <v>0</v>
      </c>
    </row>
    <row r="20518" spans="1:9" hidden="1" x14ac:dyDescent="0.3">
      <c r="A20518" s="1" t="s">
        <v>159</v>
      </c>
      <c r="B20518" s="1" t="s">
        <v>454</v>
      </c>
      <c r="C20518">
        <v>43.098500000000001</v>
      </c>
      <c r="D20518">
        <v>-98.396500000000003</v>
      </c>
      <c r="E20518" s="1" t="s">
        <v>32</v>
      </c>
      <c r="F20518" t="s">
        <v>7720</v>
      </c>
      <c r="G20518">
        <v>0</v>
      </c>
      <c r="H20518">
        <v>0</v>
      </c>
      <c r="I20518">
        <v>0</v>
      </c>
    </row>
    <row r="20519" spans="1:9" hidden="1" x14ac:dyDescent="0.3">
      <c r="A20519" s="1" t="s">
        <v>159</v>
      </c>
      <c r="B20519" s="1" t="s">
        <v>454</v>
      </c>
      <c r="C20519">
        <v>43.098500000000001</v>
      </c>
      <c r="D20519">
        <v>-98.396500000000003</v>
      </c>
      <c r="E20519" s="1" t="s">
        <v>33</v>
      </c>
      <c r="F20519" t="s">
        <v>7954</v>
      </c>
      <c r="G20519">
        <v>0</v>
      </c>
      <c r="H20519">
        <v>0</v>
      </c>
      <c r="I20519">
        <v>0</v>
      </c>
    </row>
    <row r="20520" spans="1:9" hidden="1" x14ac:dyDescent="0.3">
      <c r="A20520" s="1" t="s">
        <v>159</v>
      </c>
      <c r="B20520" s="1" t="s">
        <v>454</v>
      </c>
      <c r="C20520">
        <v>43.098500000000001</v>
      </c>
      <c r="D20520">
        <v>-98.396500000000003</v>
      </c>
      <c r="E20520" s="1" t="s">
        <v>34</v>
      </c>
      <c r="F20520" t="s">
        <v>8186</v>
      </c>
      <c r="G20520">
        <v>0</v>
      </c>
      <c r="H20520">
        <v>0</v>
      </c>
      <c r="I20520">
        <v>0</v>
      </c>
    </row>
    <row r="20521" spans="1:9" hidden="1" x14ac:dyDescent="0.3">
      <c r="A20521" s="1" t="s">
        <v>159</v>
      </c>
      <c r="B20521" s="1" t="s">
        <v>454</v>
      </c>
      <c r="C20521">
        <v>43.098500000000001</v>
      </c>
      <c r="D20521">
        <v>-98.396500000000003</v>
      </c>
      <c r="E20521" s="1" t="s">
        <v>35</v>
      </c>
      <c r="F20521" t="s">
        <v>8418</v>
      </c>
      <c r="G20521">
        <v>0</v>
      </c>
      <c r="H20521">
        <v>0</v>
      </c>
      <c r="I20521">
        <v>0</v>
      </c>
    </row>
    <row r="20522" spans="1:9" hidden="1" x14ac:dyDescent="0.3">
      <c r="A20522" s="1" t="s">
        <v>159</v>
      </c>
      <c r="B20522" s="1" t="s">
        <v>454</v>
      </c>
      <c r="C20522">
        <v>43.098500000000001</v>
      </c>
      <c r="D20522">
        <v>-98.396500000000003</v>
      </c>
      <c r="E20522" s="1" t="s">
        <v>36</v>
      </c>
      <c r="F20522" t="s">
        <v>8650</v>
      </c>
      <c r="G20522">
        <v>0</v>
      </c>
      <c r="H20522">
        <v>0</v>
      </c>
      <c r="I20522">
        <v>0</v>
      </c>
    </row>
    <row r="20523" spans="1:9" hidden="1" x14ac:dyDescent="0.3">
      <c r="A20523" s="1" t="s">
        <v>159</v>
      </c>
      <c r="B20523" s="1" t="s">
        <v>454</v>
      </c>
      <c r="C20523">
        <v>43.098500000000001</v>
      </c>
      <c r="D20523">
        <v>-98.396500000000003</v>
      </c>
      <c r="E20523" s="1" t="s">
        <v>37</v>
      </c>
      <c r="F20523" t="s">
        <v>8881</v>
      </c>
      <c r="G20523">
        <v>0</v>
      </c>
      <c r="H20523">
        <v>0</v>
      </c>
      <c r="I20523">
        <v>0</v>
      </c>
    </row>
    <row r="20524" spans="1:9" hidden="1" x14ac:dyDescent="0.3">
      <c r="A20524" s="1" t="s">
        <v>159</v>
      </c>
      <c r="B20524" s="1" t="s">
        <v>454</v>
      </c>
      <c r="C20524">
        <v>43.098500000000001</v>
      </c>
      <c r="D20524">
        <v>-98.396500000000003</v>
      </c>
      <c r="E20524" s="1" t="s">
        <v>38</v>
      </c>
      <c r="F20524" t="s">
        <v>9112</v>
      </c>
      <c r="G20524">
        <v>0</v>
      </c>
      <c r="H20524">
        <v>0</v>
      </c>
      <c r="I20524">
        <v>0</v>
      </c>
    </row>
    <row r="20525" spans="1:9" hidden="1" x14ac:dyDescent="0.3">
      <c r="A20525" s="1" t="s">
        <v>159</v>
      </c>
      <c r="B20525" s="1" t="s">
        <v>454</v>
      </c>
      <c r="C20525">
        <v>43.098500000000001</v>
      </c>
      <c r="D20525">
        <v>-98.396500000000003</v>
      </c>
      <c r="E20525" s="1" t="s">
        <v>39</v>
      </c>
      <c r="F20525" t="s">
        <v>9343</v>
      </c>
      <c r="G20525">
        <v>0</v>
      </c>
      <c r="H20525">
        <v>0</v>
      </c>
      <c r="I20525">
        <v>0</v>
      </c>
    </row>
    <row r="20526" spans="1:9" hidden="1" x14ac:dyDescent="0.3">
      <c r="A20526" s="1" t="s">
        <v>159</v>
      </c>
      <c r="B20526" s="1" t="s">
        <v>454</v>
      </c>
      <c r="C20526">
        <v>43.098500000000001</v>
      </c>
      <c r="D20526">
        <v>-98.396500000000003</v>
      </c>
      <c r="E20526" s="1" t="s">
        <v>40</v>
      </c>
      <c r="F20526" t="s">
        <v>9574</v>
      </c>
      <c r="G20526">
        <v>0</v>
      </c>
      <c r="H20526">
        <v>0</v>
      </c>
      <c r="I20526">
        <v>0</v>
      </c>
    </row>
    <row r="20527" spans="1:9" hidden="1" x14ac:dyDescent="0.3">
      <c r="A20527" s="1" t="s">
        <v>159</v>
      </c>
      <c r="B20527" s="1" t="s">
        <v>454</v>
      </c>
      <c r="C20527">
        <v>43.098500000000001</v>
      </c>
      <c r="D20527">
        <v>-98.396500000000003</v>
      </c>
      <c r="E20527" s="1" t="s">
        <v>41</v>
      </c>
      <c r="F20527" t="s">
        <v>9805</v>
      </c>
      <c r="G20527">
        <v>0</v>
      </c>
      <c r="H20527">
        <v>0</v>
      </c>
      <c r="I20527">
        <v>0</v>
      </c>
    </row>
    <row r="20528" spans="1:9" hidden="1" x14ac:dyDescent="0.3">
      <c r="A20528" s="1" t="s">
        <v>159</v>
      </c>
      <c r="B20528" s="1" t="s">
        <v>454</v>
      </c>
      <c r="C20528">
        <v>43.098500000000001</v>
      </c>
      <c r="D20528">
        <v>-98.396500000000003</v>
      </c>
      <c r="E20528" s="1" t="s">
        <v>42</v>
      </c>
      <c r="F20528" t="s">
        <v>10034</v>
      </c>
      <c r="G20528">
        <v>0</v>
      </c>
      <c r="H20528">
        <v>0</v>
      </c>
      <c r="I20528">
        <v>0</v>
      </c>
    </row>
    <row r="20529" spans="1:9" hidden="1" x14ac:dyDescent="0.3">
      <c r="A20529" s="1" t="s">
        <v>159</v>
      </c>
      <c r="B20529" s="1" t="s">
        <v>454</v>
      </c>
      <c r="C20529">
        <v>43.098500000000001</v>
      </c>
      <c r="D20529">
        <v>-98.396500000000003</v>
      </c>
      <c r="E20529" s="1" t="s">
        <v>43</v>
      </c>
      <c r="F20529" t="s">
        <v>10262</v>
      </c>
      <c r="G20529">
        <v>0</v>
      </c>
      <c r="H20529">
        <v>0</v>
      </c>
      <c r="I20529">
        <v>0</v>
      </c>
    </row>
    <row r="20530" spans="1:9" hidden="1" x14ac:dyDescent="0.3">
      <c r="A20530" s="1" t="s">
        <v>159</v>
      </c>
      <c r="B20530" s="1" t="s">
        <v>454</v>
      </c>
      <c r="C20530">
        <v>43.098500000000001</v>
      </c>
      <c r="D20530">
        <v>-98.396500000000003</v>
      </c>
      <c r="E20530" s="1" t="s">
        <v>44</v>
      </c>
      <c r="F20530" t="s">
        <v>10483</v>
      </c>
      <c r="G20530">
        <v>0</v>
      </c>
      <c r="H20530">
        <v>0</v>
      </c>
      <c r="I20530">
        <v>0</v>
      </c>
    </row>
    <row r="20531" spans="1:9" hidden="1" x14ac:dyDescent="0.3">
      <c r="A20531" s="1" t="s">
        <v>159</v>
      </c>
      <c r="B20531" s="1" t="s">
        <v>454</v>
      </c>
      <c r="C20531">
        <v>43.098500000000001</v>
      </c>
      <c r="D20531">
        <v>-98.396500000000003</v>
      </c>
      <c r="E20531" s="1" t="s">
        <v>45</v>
      </c>
      <c r="F20531" t="s">
        <v>10699</v>
      </c>
      <c r="G20531">
        <v>0</v>
      </c>
      <c r="H20531">
        <v>0</v>
      </c>
      <c r="I20531">
        <v>0</v>
      </c>
    </row>
    <row r="20532" spans="1:9" hidden="1" x14ac:dyDescent="0.3">
      <c r="A20532" s="1" t="s">
        <v>159</v>
      </c>
      <c r="B20532" s="1" t="s">
        <v>454</v>
      </c>
      <c r="C20532">
        <v>43.098500000000001</v>
      </c>
      <c r="D20532">
        <v>-98.396500000000003</v>
      </c>
      <c r="E20532" s="1" t="s">
        <v>46</v>
      </c>
      <c r="F20532" t="s">
        <v>10914</v>
      </c>
      <c r="G20532">
        <v>0</v>
      </c>
      <c r="H20532">
        <v>0</v>
      </c>
      <c r="I20532">
        <v>0</v>
      </c>
    </row>
    <row r="20533" spans="1:9" hidden="1" x14ac:dyDescent="0.3">
      <c r="A20533" s="1" t="s">
        <v>159</v>
      </c>
      <c r="B20533" s="1" t="s">
        <v>454</v>
      </c>
      <c r="C20533">
        <v>43.098500000000001</v>
      </c>
      <c r="D20533">
        <v>-98.396500000000003</v>
      </c>
      <c r="E20533" s="1" t="s">
        <v>47</v>
      </c>
      <c r="F20533" t="s">
        <v>11120</v>
      </c>
      <c r="G20533">
        <v>0</v>
      </c>
      <c r="H20533">
        <v>0</v>
      </c>
      <c r="I20533">
        <v>0</v>
      </c>
    </row>
    <row r="20534" spans="1:9" hidden="1" x14ac:dyDescent="0.3">
      <c r="A20534" s="1" t="s">
        <v>159</v>
      </c>
      <c r="B20534" s="1" t="s">
        <v>454</v>
      </c>
      <c r="C20534">
        <v>43.098500000000001</v>
      </c>
      <c r="D20534">
        <v>-98.396500000000003</v>
      </c>
      <c r="E20534" s="1" t="s">
        <v>48</v>
      </c>
      <c r="F20534" t="s">
        <v>11909</v>
      </c>
      <c r="G20534">
        <v>0</v>
      </c>
      <c r="H20534">
        <v>0</v>
      </c>
      <c r="I20534">
        <v>0</v>
      </c>
    </row>
    <row r="20535" spans="1:9" hidden="1" x14ac:dyDescent="0.3">
      <c r="A20535" s="1" t="s">
        <v>159</v>
      </c>
      <c r="B20535" s="1" t="s">
        <v>454</v>
      </c>
      <c r="C20535">
        <v>43.098500000000001</v>
      </c>
      <c r="D20535">
        <v>-98.396500000000003</v>
      </c>
      <c r="E20535" s="1" t="s">
        <v>49</v>
      </c>
      <c r="F20535" t="s">
        <v>12081</v>
      </c>
      <c r="G20535">
        <v>0</v>
      </c>
      <c r="H20535">
        <v>0</v>
      </c>
      <c r="I20535">
        <v>0</v>
      </c>
    </row>
    <row r="20536" spans="1:9" hidden="1" x14ac:dyDescent="0.3">
      <c r="A20536" s="1" t="s">
        <v>159</v>
      </c>
      <c r="B20536" s="1" t="s">
        <v>454</v>
      </c>
      <c r="C20536">
        <v>43.098500000000001</v>
      </c>
      <c r="D20536">
        <v>-98.396500000000003</v>
      </c>
      <c r="E20536" s="1" t="s">
        <v>50</v>
      </c>
      <c r="F20536" t="s">
        <v>12230</v>
      </c>
      <c r="G20536">
        <v>0</v>
      </c>
      <c r="H20536">
        <v>0</v>
      </c>
      <c r="I20536">
        <v>0</v>
      </c>
    </row>
    <row r="20537" spans="1:9" hidden="1" x14ac:dyDescent="0.3">
      <c r="A20537" s="1" t="s">
        <v>159</v>
      </c>
      <c r="B20537" s="1" t="s">
        <v>454</v>
      </c>
      <c r="C20537">
        <v>43.098500000000001</v>
      </c>
      <c r="D20537">
        <v>-98.396500000000003</v>
      </c>
      <c r="E20537" s="1" t="s">
        <v>51</v>
      </c>
      <c r="F20537" t="s">
        <v>12369</v>
      </c>
      <c r="G20537">
        <v>0</v>
      </c>
      <c r="H20537">
        <v>0</v>
      </c>
      <c r="I20537">
        <v>0</v>
      </c>
    </row>
    <row r="20538" spans="1:9" hidden="1" x14ac:dyDescent="0.3">
      <c r="A20538" s="1" t="s">
        <v>159</v>
      </c>
      <c r="B20538" s="1" t="s">
        <v>454</v>
      </c>
      <c r="C20538">
        <v>43.098500000000001</v>
      </c>
      <c r="D20538">
        <v>-98.396500000000003</v>
      </c>
      <c r="E20538" s="1" t="s">
        <v>52</v>
      </c>
      <c r="F20538" t="s">
        <v>11324</v>
      </c>
      <c r="G20538">
        <v>0</v>
      </c>
      <c r="H20538">
        <v>0</v>
      </c>
      <c r="I20538">
        <v>0</v>
      </c>
    </row>
    <row r="20539" spans="1:9" hidden="1" x14ac:dyDescent="0.3">
      <c r="A20539" s="1" t="s">
        <v>159</v>
      </c>
      <c r="B20539" s="1" t="s">
        <v>454</v>
      </c>
      <c r="C20539">
        <v>43.098500000000001</v>
      </c>
      <c r="D20539">
        <v>-98.396500000000003</v>
      </c>
      <c r="E20539" s="1" t="s">
        <v>53</v>
      </c>
      <c r="F20539" t="s">
        <v>11522</v>
      </c>
      <c r="G20539">
        <v>0</v>
      </c>
      <c r="H20539">
        <v>0</v>
      </c>
      <c r="I20539">
        <v>0</v>
      </c>
    </row>
    <row r="20540" spans="1:9" hidden="1" x14ac:dyDescent="0.3">
      <c r="A20540" s="1" t="s">
        <v>159</v>
      </c>
      <c r="B20540" s="1" t="s">
        <v>454</v>
      </c>
      <c r="C20540">
        <v>43.098500000000001</v>
      </c>
      <c r="D20540">
        <v>-98.396500000000003</v>
      </c>
      <c r="E20540" s="1" t="s">
        <v>54</v>
      </c>
      <c r="F20540" t="s">
        <v>11717</v>
      </c>
      <c r="G20540">
        <v>0</v>
      </c>
      <c r="H20540">
        <v>0</v>
      </c>
      <c r="I20540">
        <v>0</v>
      </c>
    </row>
    <row r="20541" spans="1:9" hidden="1" x14ac:dyDescent="0.3">
      <c r="A20541" s="1" t="s">
        <v>159</v>
      </c>
      <c r="B20541" s="1" t="s">
        <v>454</v>
      </c>
      <c r="C20541">
        <v>43.098500000000001</v>
      </c>
      <c r="D20541">
        <v>-98.396500000000003</v>
      </c>
      <c r="E20541" s="1" t="s">
        <v>21548</v>
      </c>
      <c r="F20541" t="s">
        <v>21943</v>
      </c>
      <c r="G20541">
        <v>0</v>
      </c>
      <c r="H20541">
        <v>0</v>
      </c>
      <c r="I20541">
        <v>0</v>
      </c>
    </row>
    <row r="20542" spans="1:9" hidden="1" x14ac:dyDescent="0.3">
      <c r="A20542" s="1" t="s">
        <v>159</v>
      </c>
      <c r="B20542" s="1" t="s">
        <v>455</v>
      </c>
      <c r="C20542">
        <v>43.724200000000003</v>
      </c>
      <c r="D20542">
        <v>-98.221299999999999</v>
      </c>
      <c r="E20542" s="1" t="s">
        <v>4</v>
      </c>
      <c r="F20542" t="s">
        <v>1112</v>
      </c>
      <c r="G20542">
        <v>0</v>
      </c>
      <c r="H20542">
        <v>0</v>
      </c>
      <c r="I20542">
        <v>0</v>
      </c>
    </row>
    <row r="20543" spans="1:9" hidden="1" x14ac:dyDescent="0.3">
      <c r="A20543" s="1" t="s">
        <v>159</v>
      </c>
      <c r="B20543" s="1" t="s">
        <v>455</v>
      </c>
      <c r="C20543">
        <v>43.724200000000003</v>
      </c>
      <c r="D20543">
        <v>-98.221299999999999</v>
      </c>
      <c r="E20543" s="1" t="s">
        <v>5</v>
      </c>
      <c r="F20543" t="s">
        <v>1354</v>
      </c>
      <c r="G20543">
        <v>0</v>
      </c>
      <c r="H20543">
        <v>0</v>
      </c>
      <c r="I20543">
        <v>0</v>
      </c>
    </row>
    <row r="20544" spans="1:9" hidden="1" x14ac:dyDescent="0.3">
      <c r="A20544" s="1" t="s">
        <v>159</v>
      </c>
      <c r="B20544" s="1" t="s">
        <v>455</v>
      </c>
      <c r="C20544">
        <v>43.724200000000003</v>
      </c>
      <c r="D20544">
        <v>-98.221299999999999</v>
      </c>
      <c r="E20544" s="1" t="s">
        <v>6</v>
      </c>
      <c r="F20544" t="s">
        <v>1595</v>
      </c>
      <c r="G20544">
        <v>0</v>
      </c>
      <c r="H20544">
        <v>0</v>
      </c>
      <c r="I20544">
        <v>0</v>
      </c>
    </row>
    <row r="20545" spans="1:9" hidden="1" x14ac:dyDescent="0.3">
      <c r="A20545" s="1" t="s">
        <v>159</v>
      </c>
      <c r="B20545" s="1" t="s">
        <v>455</v>
      </c>
      <c r="C20545">
        <v>43.724200000000003</v>
      </c>
      <c r="D20545">
        <v>-98.221299999999999</v>
      </c>
      <c r="E20545" s="1" t="s">
        <v>7</v>
      </c>
      <c r="F20545" t="s">
        <v>1836</v>
      </c>
      <c r="G20545">
        <v>0</v>
      </c>
      <c r="H20545">
        <v>0</v>
      </c>
      <c r="I20545">
        <v>0</v>
      </c>
    </row>
    <row r="20546" spans="1:9" hidden="1" x14ac:dyDescent="0.3">
      <c r="A20546" s="1" t="s">
        <v>159</v>
      </c>
      <c r="B20546" s="1" t="s">
        <v>455</v>
      </c>
      <c r="C20546">
        <v>43.724200000000003</v>
      </c>
      <c r="D20546">
        <v>-98.221299999999999</v>
      </c>
      <c r="E20546" s="1" t="s">
        <v>8</v>
      </c>
      <c r="F20546" t="s">
        <v>2074</v>
      </c>
      <c r="G20546">
        <v>0</v>
      </c>
      <c r="H20546">
        <v>0</v>
      </c>
      <c r="I20546">
        <v>0</v>
      </c>
    </row>
    <row r="20547" spans="1:9" hidden="1" x14ac:dyDescent="0.3">
      <c r="A20547" s="1" t="s">
        <v>159</v>
      </c>
      <c r="B20547" s="1" t="s">
        <v>455</v>
      </c>
      <c r="C20547">
        <v>43.724200000000003</v>
      </c>
      <c r="D20547">
        <v>-98.221299999999999</v>
      </c>
      <c r="E20547" s="1" t="s">
        <v>9</v>
      </c>
      <c r="F20547" t="s">
        <v>2312</v>
      </c>
      <c r="G20547">
        <v>0</v>
      </c>
      <c r="H20547">
        <v>0</v>
      </c>
      <c r="I20547">
        <v>0</v>
      </c>
    </row>
    <row r="20548" spans="1:9" hidden="1" x14ac:dyDescent="0.3">
      <c r="A20548" s="1" t="s">
        <v>159</v>
      </c>
      <c r="B20548" s="1" t="s">
        <v>455</v>
      </c>
      <c r="C20548">
        <v>43.724200000000003</v>
      </c>
      <c r="D20548">
        <v>-98.221299999999999</v>
      </c>
      <c r="E20548" s="1" t="s">
        <v>10</v>
      </c>
      <c r="F20548" t="s">
        <v>2550</v>
      </c>
      <c r="G20548">
        <v>0</v>
      </c>
      <c r="H20548">
        <v>0</v>
      </c>
      <c r="I20548">
        <v>0</v>
      </c>
    </row>
    <row r="20549" spans="1:9" hidden="1" x14ac:dyDescent="0.3">
      <c r="A20549" s="1" t="s">
        <v>159</v>
      </c>
      <c r="B20549" s="1" t="s">
        <v>455</v>
      </c>
      <c r="C20549">
        <v>43.724200000000003</v>
      </c>
      <c r="D20549">
        <v>-98.221299999999999</v>
      </c>
      <c r="E20549" s="1" t="s">
        <v>11</v>
      </c>
      <c r="F20549" t="s">
        <v>2788</v>
      </c>
      <c r="G20549">
        <v>0</v>
      </c>
      <c r="H20549">
        <v>0</v>
      </c>
      <c r="I20549">
        <v>0</v>
      </c>
    </row>
    <row r="20550" spans="1:9" hidden="1" x14ac:dyDescent="0.3">
      <c r="A20550" s="1" t="s">
        <v>159</v>
      </c>
      <c r="B20550" s="1" t="s">
        <v>455</v>
      </c>
      <c r="C20550">
        <v>43.724200000000003</v>
      </c>
      <c r="D20550">
        <v>-98.221299999999999</v>
      </c>
      <c r="E20550" s="1" t="s">
        <v>12</v>
      </c>
      <c r="F20550" t="s">
        <v>3026</v>
      </c>
      <c r="G20550">
        <v>0</v>
      </c>
      <c r="H20550">
        <v>0</v>
      </c>
      <c r="I20550">
        <v>0</v>
      </c>
    </row>
    <row r="20551" spans="1:9" hidden="1" x14ac:dyDescent="0.3">
      <c r="A20551" s="1" t="s">
        <v>159</v>
      </c>
      <c r="B20551" s="1" t="s">
        <v>455</v>
      </c>
      <c r="C20551">
        <v>43.724200000000003</v>
      </c>
      <c r="D20551">
        <v>-98.221299999999999</v>
      </c>
      <c r="E20551" s="1" t="s">
        <v>13</v>
      </c>
      <c r="F20551" t="s">
        <v>3263</v>
      </c>
      <c r="G20551">
        <v>0</v>
      </c>
      <c r="H20551">
        <v>0</v>
      </c>
      <c r="I20551">
        <v>0</v>
      </c>
    </row>
    <row r="20552" spans="1:9" hidden="1" x14ac:dyDescent="0.3">
      <c r="A20552" s="1" t="s">
        <v>159</v>
      </c>
      <c r="B20552" s="1" t="s">
        <v>455</v>
      </c>
      <c r="C20552">
        <v>43.724200000000003</v>
      </c>
      <c r="D20552">
        <v>-98.221299999999999</v>
      </c>
      <c r="E20552" s="1" t="s">
        <v>14</v>
      </c>
      <c r="F20552" t="s">
        <v>3499</v>
      </c>
      <c r="G20552">
        <v>0</v>
      </c>
      <c r="H20552">
        <v>0</v>
      </c>
      <c r="I20552">
        <v>0</v>
      </c>
    </row>
    <row r="20553" spans="1:9" hidden="1" x14ac:dyDescent="0.3">
      <c r="A20553" s="1" t="s">
        <v>159</v>
      </c>
      <c r="B20553" s="1" t="s">
        <v>455</v>
      </c>
      <c r="C20553">
        <v>43.724200000000003</v>
      </c>
      <c r="D20553">
        <v>-98.221299999999999</v>
      </c>
      <c r="E20553" s="1" t="s">
        <v>15</v>
      </c>
      <c r="F20553" t="s">
        <v>3735</v>
      </c>
      <c r="G20553">
        <v>0</v>
      </c>
      <c r="H20553">
        <v>0</v>
      </c>
      <c r="I20553">
        <v>0</v>
      </c>
    </row>
    <row r="20554" spans="1:9" hidden="1" x14ac:dyDescent="0.3">
      <c r="A20554" s="1" t="s">
        <v>159</v>
      </c>
      <c r="B20554" s="1" t="s">
        <v>455</v>
      </c>
      <c r="C20554">
        <v>43.724200000000003</v>
      </c>
      <c r="D20554">
        <v>-98.221299999999999</v>
      </c>
      <c r="E20554" s="1" t="s">
        <v>16</v>
      </c>
      <c r="F20554" t="s">
        <v>3970</v>
      </c>
      <c r="G20554">
        <v>0</v>
      </c>
      <c r="H20554">
        <v>0</v>
      </c>
      <c r="I20554">
        <v>0</v>
      </c>
    </row>
    <row r="20555" spans="1:9" hidden="1" x14ac:dyDescent="0.3">
      <c r="A20555" s="1" t="s">
        <v>159</v>
      </c>
      <c r="B20555" s="1" t="s">
        <v>455</v>
      </c>
      <c r="C20555">
        <v>43.724200000000003</v>
      </c>
      <c r="D20555">
        <v>-98.221299999999999</v>
      </c>
      <c r="E20555" s="1" t="s">
        <v>17</v>
      </c>
      <c r="F20555" t="s">
        <v>4205</v>
      </c>
      <c r="G20555">
        <v>0</v>
      </c>
      <c r="H20555">
        <v>0</v>
      </c>
      <c r="I20555">
        <v>0</v>
      </c>
    </row>
    <row r="20556" spans="1:9" hidden="1" x14ac:dyDescent="0.3">
      <c r="A20556" s="1" t="s">
        <v>159</v>
      </c>
      <c r="B20556" s="1" t="s">
        <v>455</v>
      </c>
      <c r="C20556">
        <v>43.724200000000003</v>
      </c>
      <c r="D20556">
        <v>-98.221299999999999</v>
      </c>
      <c r="E20556" s="1" t="s">
        <v>18</v>
      </c>
      <c r="F20556" t="s">
        <v>4440</v>
      </c>
      <c r="G20556">
        <v>0</v>
      </c>
      <c r="H20556">
        <v>0</v>
      </c>
      <c r="I20556">
        <v>0</v>
      </c>
    </row>
    <row r="20557" spans="1:9" hidden="1" x14ac:dyDescent="0.3">
      <c r="A20557" s="1" t="s">
        <v>159</v>
      </c>
      <c r="B20557" s="1" t="s">
        <v>455</v>
      </c>
      <c r="C20557">
        <v>43.724200000000003</v>
      </c>
      <c r="D20557">
        <v>-98.221299999999999</v>
      </c>
      <c r="E20557" s="1" t="s">
        <v>19</v>
      </c>
      <c r="F20557" t="s">
        <v>4675</v>
      </c>
      <c r="G20557">
        <v>0</v>
      </c>
      <c r="H20557">
        <v>0</v>
      </c>
      <c r="I20557">
        <v>0</v>
      </c>
    </row>
    <row r="20558" spans="1:9" hidden="1" x14ac:dyDescent="0.3">
      <c r="A20558" s="1" t="s">
        <v>159</v>
      </c>
      <c r="B20558" s="1" t="s">
        <v>455</v>
      </c>
      <c r="C20558">
        <v>43.724200000000003</v>
      </c>
      <c r="D20558">
        <v>-98.221299999999999</v>
      </c>
      <c r="E20558" s="1" t="s">
        <v>20</v>
      </c>
      <c r="F20558" t="s">
        <v>4910</v>
      </c>
      <c r="G20558">
        <v>0</v>
      </c>
      <c r="H20558">
        <v>0</v>
      </c>
      <c r="I20558">
        <v>0</v>
      </c>
    </row>
    <row r="20559" spans="1:9" hidden="1" x14ac:dyDescent="0.3">
      <c r="A20559" s="1" t="s">
        <v>159</v>
      </c>
      <c r="B20559" s="1" t="s">
        <v>455</v>
      </c>
      <c r="C20559">
        <v>43.724200000000003</v>
      </c>
      <c r="D20559">
        <v>-98.221299999999999</v>
      </c>
      <c r="E20559" s="1" t="s">
        <v>21</v>
      </c>
      <c r="F20559" t="s">
        <v>5145</v>
      </c>
      <c r="G20559">
        <v>0</v>
      </c>
      <c r="H20559">
        <v>0</v>
      </c>
      <c r="I20559">
        <v>0</v>
      </c>
    </row>
    <row r="20560" spans="1:9" hidden="1" x14ac:dyDescent="0.3">
      <c r="A20560" s="1" t="s">
        <v>159</v>
      </c>
      <c r="B20560" s="1" t="s">
        <v>455</v>
      </c>
      <c r="C20560">
        <v>43.724200000000003</v>
      </c>
      <c r="D20560">
        <v>-98.221299999999999</v>
      </c>
      <c r="E20560" s="1" t="s">
        <v>22</v>
      </c>
      <c r="F20560" t="s">
        <v>5380</v>
      </c>
      <c r="G20560">
        <v>0</v>
      </c>
      <c r="H20560">
        <v>0</v>
      </c>
      <c r="I20560">
        <v>0</v>
      </c>
    </row>
    <row r="20561" spans="1:9" hidden="1" x14ac:dyDescent="0.3">
      <c r="A20561" s="1" t="s">
        <v>159</v>
      </c>
      <c r="B20561" s="1" t="s">
        <v>455</v>
      </c>
      <c r="C20561">
        <v>43.724200000000003</v>
      </c>
      <c r="D20561">
        <v>-98.221299999999999</v>
      </c>
      <c r="E20561" s="1" t="s">
        <v>23</v>
      </c>
      <c r="F20561" t="s">
        <v>5615</v>
      </c>
      <c r="G20561">
        <v>0</v>
      </c>
      <c r="H20561">
        <v>0</v>
      </c>
      <c r="I20561">
        <v>0</v>
      </c>
    </row>
    <row r="20562" spans="1:9" hidden="1" x14ac:dyDescent="0.3">
      <c r="A20562" s="1" t="s">
        <v>159</v>
      </c>
      <c r="B20562" s="1" t="s">
        <v>455</v>
      </c>
      <c r="C20562">
        <v>43.724200000000003</v>
      </c>
      <c r="D20562">
        <v>-98.221299999999999</v>
      </c>
      <c r="E20562" s="1" t="s">
        <v>24</v>
      </c>
      <c r="F20562" t="s">
        <v>5849</v>
      </c>
      <c r="G20562">
        <v>0</v>
      </c>
      <c r="H20562">
        <v>0</v>
      </c>
      <c r="I20562">
        <v>0</v>
      </c>
    </row>
    <row r="20563" spans="1:9" hidden="1" x14ac:dyDescent="0.3">
      <c r="A20563" s="1" t="s">
        <v>159</v>
      </c>
      <c r="B20563" s="1" t="s">
        <v>455</v>
      </c>
      <c r="C20563">
        <v>43.724200000000003</v>
      </c>
      <c r="D20563">
        <v>-98.221299999999999</v>
      </c>
      <c r="E20563" s="1" t="s">
        <v>25</v>
      </c>
      <c r="F20563" t="s">
        <v>6083</v>
      </c>
      <c r="G20563">
        <v>0</v>
      </c>
      <c r="H20563">
        <v>0</v>
      </c>
      <c r="I20563">
        <v>0</v>
      </c>
    </row>
    <row r="20564" spans="1:9" hidden="1" x14ac:dyDescent="0.3">
      <c r="A20564" s="1" t="s">
        <v>159</v>
      </c>
      <c r="B20564" s="1" t="s">
        <v>455</v>
      </c>
      <c r="C20564">
        <v>43.724200000000003</v>
      </c>
      <c r="D20564">
        <v>-98.221299999999999</v>
      </c>
      <c r="E20564" s="1" t="s">
        <v>26</v>
      </c>
      <c r="F20564" t="s">
        <v>6317</v>
      </c>
      <c r="G20564">
        <v>0</v>
      </c>
      <c r="H20564">
        <v>0</v>
      </c>
      <c r="I20564">
        <v>0</v>
      </c>
    </row>
    <row r="20565" spans="1:9" hidden="1" x14ac:dyDescent="0.3">
      <c r="A20565" s="1" t="s">
        <v>159</v>
      </c>
      <c r="B20565" s="1" t="s">
        <v>455</v>
      </c>
      <c r="C20565">
        <v>43.724200000000003</v>
      </c>
      <c r="D20565">
        <v>-98.221299999999999</v>
      </c>
      <c r="E20565" s="1" t="s">
        <v>27</v>
      </c>
      <c r="F20565" t="s">
        <v>6551</v>
      </c>
      <c r="G20565">
        <v>0</v>
      </c>
      <c r="H20565">
        <v>0</v>
      </c>
      <c r="I20565">
        <v>0</v>
      </c>
    </row>
    <row r="20566" spans="1:9" hidden="1" x14ac:dyDescent="0.3">
      <c r="A20566" s="1" t="s">
        <v>159</v>
      </c>
      <c r="B20566" s="1" t="s">
        <v>455</v>
      </c>
      <c r="C20566">
        <v>43.724200000000003</v>
      </c>
      <c r="D20566">
        <v>-98.221299999999999</v>
      </c>
      <c r="E20566" s="1" t="s">
        <v>28</v>
      </c>
      <c r="F20566" t="s">
        <v>6785</v>
      </c>
      <c r="G20566">
        <v>0</v>
      </c>
      <c r="H20566">
        <v>0</v>
      </c>
      <c r="I20566">
        <v>0</v>
      </c>
    </row>
    <row r="20567" spans="1:9" hidden="1" x14ac:dyDescent="0.3">
      <c r="A20567" s="1" t="s">
        <v>159</v>
      </c>
      <c r="B20567" s="1" t="s">
        <v>455</v>
      </c>
      <c r="C20567">
        <v>43.724200000000003</v>
      </c>
      <c r="D20567">
        <v>-98.221299999999999</v>
      </c>
      <c r="E20567" s="1" t="s">
        <v>29</v>
      </c>
      <c r="F20567" t="s">
        <v>7019</v>
      </c>
      <c r="G20567">
        <v>0</v>
      </c>
      <c r="H20567">
        <v>0</v>
      </c>
      <c r="I20567">
        <v>0</v>
      </c>
    </row>
    <row r="20568" spans="1:9" hidden="1" x14ac:dyDescent="0.3">
      <c r="A20568" s="1" t="s">
        <v>159</v>
      </c>
      <c r="B20568" s="1" t="s">
        <v>455</v>
      </c>
      <c r="C20568">
        <v>43.724200000000003</v>
      </c>
      <c r="D20568">
        <v>-98.221299999999999</v>
      </c>
      <c r="E20568" s="1" t="s">
        <v>30</v>
      </c>
      <c r="F20568" t="s">
        <v>7253</v>
      </c>
      <c r="G20568">
        <v>0</v>
      </c>
      <c r="H20568">
        <v>0</v>
      </c>
      <c r="I20568">
        <v>0</v>
      </c>
    </row>
    <row r="20569" spans="1:9" hidden="1" x14ac:dyDescent="0.3">
      <c r="A20569" s="1" t="s">
        <v>159</v>
      </c>
      <c r="B20569" s="1" t="s">
        <v>455</v>
      </c>
      <c r="C20569">
        <v>43.724200000000003</v>
      </c>
      <c r="D20569">
        <v>-98.221299999999999</v>
      </c>
      <c r="E20569" s="1" t="s">
        <v>31</v>
      </c>
      <c r="F20569" t="s">
        <v>7487</v>
      </c>
      <c r="G20569">
        <v>0</v>
      </c>
      <c r="H20569">
        <v>0</v>
      </c>
      <c r="I20569">
        <v>0</v>
      </c>
    </row>
    <row r="20570" spans="1:9" hidden="1" x14ac:dyDescent="0.3">
      <c r="A20570" s="1" t="s">
        <v>159</v>
      </c>
      <c r="B20570" s="1" t="s">
        <v>455</v>
      </c>
      <c r="C20570">
        <v>43.724200000000003</v>
      </c>
      <c r="D20570">
        <v>-98.221299999999999</v>
      </c>
      <c r="E20570" s="1" t="s">
        <v>32</v>
      </c>
      <c r="F20570" t="s">
        <v>7721</v>
      </c>
      <c r="G20570">
        <v>0</v>
      </c>
      <c r="H20570">
        <v>0</v>
      </c>
      <c r="I20570">
        <v>0</v>
      </c>
    </row>
    <row r="20571" spans="1:9" hidden="1" x14ac:dyDescent="0.3">
      <c r="A20571" s="1" t="s">
        <v>159</v>
      </c>
      <c r="B20571" s="1" t="s">
        <v>455</v>
      </c>
      <c r="C20571">
        <v>43.724200000000003</v>
      </c>
      <c r="D20571">
        <v>-98.221299999999999</v>
      </c>
      <c r="E20571" s="1" t="s">
        <v>33</v>
      </c>
      <c r="F20571" t="s">
        <v>7955</v>
      </c>
      <c r="G20571">
        <v>0</v>
      </c>
      <c r="H20571">
        <v>0</v>
      </c>
      <c r="I20571">
        <v>0</v>
      </c>
    </row>
    <row r="20572" spans="1:9" hidden="1" x14ac:dyDescent="0.3">
      <c r="A20572" s="1" t="s">
        <v>159</v>
      </c>
      <c r="B20572" s="1" t="s">
        <v>455</v>
      </c>
      <c r="C20572">
        <v>43.724200000000003</v>
      </c>
      <c r="D20572">
        <v>-98.221299999999999</v>
      </c>
      <c r="E20572" s="1" t="s">
        <v>34</v>
      </c>
      <c r="F20572" t="s">
        <v>8187</v>
      </c>
      <c r="G20572">
        <v>0</v>
      </c>
      <c r="H20572">
        <v>0</v>
      </c>
      <c r="I20572">
        <v>0</v>
      </c>
    </row>
    <row r="20573" spans="1:9" hidden="1" x14ac:dyDescent="0.3">
      <c r="A20573" s="1" t="s">
        <v>159</v>
      </c>
      <c r="B20573" s="1" t="s">
        <v>455</v>
      </c>
      <c r="C20573">
        <v>43.724200000000003</v>
      </c>
      <c r="D20573">
        <v>-98.221299999999999</v>
      </c>
      <c r="E20573" s="1" t="s">
        <v>35</v>
      </c>
      <c r="F20573" t="s">
        <v>8419</v>
      </c>
      <c r="G20573">
        <v>0</v>
      </c>
      <c r="H20573">
        <v>0</v>
      </c>
      <c r="I20573">
        <v>0</v>
      </c>
    </row>
    <row r="20574" spans="1:9" hidden="1" x14ac:dyDescent="0.3">
      <c r="A20574" s="1" t="s">
        <v>159</v>
      </c>
      <c r="B20574" s="1" t="s">
        <v>455</v>
      </c>
      <c r="C20574">
        <v>43.724200000000003</v>
      </c>
      <c r="D20574">
        <v>-98.221299999999999</v>
      </c>
      <c r="E20574" s="1" t="s">
        <v>36</v>
      </c>
      <c r="F20574" t="s">
        <v>8651</v>
      </c>
      <c r="G20574">
        <v>0</v>
      </c>
      <c r="H20574">
        <v>0</v>
      </c>
      <c r="I20574">
        <v>0</v>
      </c>
    </row>
    <row r="20575" spans="1:9" hidden="1" x14ac:dyDescent="0.3">
      <c r="A20575" s="1" t="s">
        <v>159</v>
      </c>
      <c r="B20575" s="1" t="s">
        <v>455</v>
      </c>
      <c r="C20575">
        <v>43.724200000000003</v>
      </c>
      <c r="D20575">
        <v>-98.221299999999999</v>
      </c>
      <c r="E20575" s="1" t="s">
        <v>37</v>
      </c>
      <c r="F20575" t="s">
        <v>8882</v>
      </c>
      <c r="G20575">
        <v>0</v>
      </c>
      <c r="H20575">
        <v>0</v>
      </c>
      <c r="I20575">
        <v>0</v>
      </c>
    </row>
    <row r="20576" spans="1:9" hidden="1" x14ac:dyDescent="0.3">
      <c r="A20576" s="1" t="s">
        <v>159</v>
      </c>
      <c r="B20576" s="1" t="s">
        <v>455</v>
      </c>
      <c r="C20576">
        <v>43.724200000000003</v>
      </c>
      <c r="D20576">
        <v>-98.221299999999999</v>
      </c>
      <c r="E20576" s="1" t="s">
        <v>38</v>
      </c>
      <c r="F20576" t="s">
        <v>9113</v>
      </c>
      <c r="G20576">
        <v>0</v>
      </c>
      <c r="H20576">
        <v>0</v>
      </c>
      <c r="I20576">
        <v>0</v>
      </c>
    </row>
    <row r="20577" spans="1:9" hidden="1" x14ac:dyDescent="0.3">
      <c r="A20577" s="1" t="s">
        <v>159</v>
      </c>
      <c r="B20577" s="1" t="s">
        <v>455</v>
      </c>
      <c r="C20577">
        <v>43.724200000000003</v>
      </c>
      <c r="D20577">
        <v>-98.221299999999999</v>
      </c>
      <c r="E20577" s="1" t="s">
        <v>39</v>
      </c>
      <c r="F20577" t="s">
        <v>9344</v>
      </c>
      <c r="G20577">
        <v>0</v>
      </c>
      <c r="H20577">
        <v>0</v>
      </c>
      <c r="I20577">
        <v>0</v>
      </c>
    </row>
    <row r="20578" spans="1:9" hidden="1" x14ac:dyDescent="0.3">
      <c r="A20578" s="1" t="s">
        <v>159</v>
      </c>
      <c r="B20578" s="1" t="s">
        <v>455</v>
      </c>
      <c r="C20578">
        <v>43.724200000000003</v>
      </c>
      <c r="D20578">
        <v>-98.221299999999999</v>
      </c>
      <c r="E20578" s="1" t="s">
        <v>40</v>
      </c>
      <c r="F20578" t="s">
        <v>9575</v>
      </c>
      <c r="G20578">
        <v>0</v>
      </c>
      <c r="H20578">
        <v>0</v>
      </c>
      <c r="I20578">
        <v>0</v>
      </c>
    </row>
    <row r="20579" spans="1:9" hidden="1" x14ac:dyDescent="0.3">
      <c r="A20579" s="1" t="s">
        <v>159</v>
      </c>
      <c r="B20579" s="1" t="s">
        <v>455</v>
      </c>
      <c r="C20579">
        <v>43.724200000000003</v>
      </c>
      <c r="D20579">
        <v>-98.221299999999999</v>
      </c>
      <c r="E20579" s="1" t="s">
        <v>41</v>
      </c>
      <c r="F20579" t="s">
        <v>9806</v>
      </c>
      <c r="G20579">
        <v>0</v>
      </c>
      <c r="H20579">
        <v>0</v>
      </c>
      <c r="I20579">
        <v>0</v>
      </c>
    </row>
    <row r="20580" spans="1:9" hidden="1" x14ac:dyDescent="0.3">
      <c r="A20580" s="1" t="s">
        <v>159</v>
      </c>
      <c r="B20580" s="1" t="s">
        <v>455</v>
      </c>
      <c r="C20580">
        <v>43.724200000000003</v>
      </c>
      <c r="D20580">
        <v>-98.221299999999999</v>
      </c>
      <c r="E20580" s="1" t="s">
        <v>42</v>
      </c>
      <c r="F20580" t="s">
        <v>10035</v>
      </c>
      <c r="G20580">
        <v>0</v>
      </c>
      <c r="H20580">
        <v>0</v>
      </c>
      <c r="I20580">
        <v>0</v>
      </c>
    </row>
    <row r="20581" spans="1:9" hidden="1" x14ac:dyDescent="0.3">
      <c r="A20581" s="1" t="s">
        <v>159</v>
      </c>
      <c r="B20581" s="1" t="s">
        <v>455</v>
      </c>
      <c r="C20581">
        <v>43.724200000000003</v>
      </c>
      <c r="D20581">
        <v>-98.221299999999999</v>
      </c>
      <c r="E20581" s="1" t="s">
        <v>43</v>
      </c>
      <c r="F20581" t="s">
        <v>10263</v>
      </c>
      <c r="G20581">
        <v>0</v>
      </c>
      <c r="H20581">
        <v>0</v>
      </c>
      <c r="I20581">
        <v>0</v>
      </c>
    </row>
    <row r="20582" spans="1:9" hidden="1" x14ac:dyDescent="0.3">
      <c r="A20582" s="1" t="s">
        <v>159</v>
      </c>
      <c r="B20582" s="1" t="s">
        <v>455</v>
      </c>
      <c r="C20582">
        <v>43.724200000000003</v>
      </c>
      <c r="D20582">
        <v>-98.221299999999999</v>
      </c>
      <c r="E20582" s="1" t="s">
        <v>44</v>
      </c>
      <c r="F20582" t="s">
        <v>10484</v>
      </c>
      <c r="G20582">
        <v>0</v>
      </c>
      <c r="H20582">
        <v>0</v>
      </c>
      <c r="I20582">
        <v>0</v>
      </c>
    </row>
    <row r="20583" spans="1:9" hidden="1" x14ac:dyDescent="0.3">
      <c r="A20583" s="1" t="s">
        <v>159</v>
      </c>
      <c r="B20583" s="1" t="s">
        <v>455</v>
      </c>
      <c r="C20583">
        <v>43.724200000000003</v>
      </c>
      <c r="D20583">
        <v>-98.221299999999999</v>
      </c>
      <c r="E20583" s="1" t="s">
        <v>45</v>
      </c>
      <c r="F20583" t="s">
        <v>10700</v>
      </c>
      <c r="G20583">
        <v>0</v>
      </c>
      <c r="H20583">
        <v>0</v>
      </c>
      <c r="I20583">
        <v>0</v>
      </c>
    </row>
    <row r="20584" spans="1:9" hidden="1" x14ac:dyDescent="0.3">
      <c r="A20584" s="1" t="s">
        <v>159</v>
      </c>
      <c r="B20584" s="1" t="s">
        <v>455</v>
      </c>
      <c r="C20584">
        <v>43.724200000000003</v>
      </c>
      <c r="D20584">
        <v>-98.221299999999999</v>
      </c>
      <c r="E20584" s="1" t="s">
        <v>46</v>
      </c>
      <c r="F20584" t="s">
        <v>10915</v>
      </c>
      <c r="G20584">
        <v>0</v>
      </c>
      <c r="H20584">
        <v>0</v>
      </c>
      <c r="I20584">
        <v>0</v>
      </c>
    </row>
    <row r="20585" spans="1:9" hidden="1" x14ac:dyDescent="0.3">
      <c r="A20585" s="1" t="s">
        <v>159</v>
      </c>
      <c r="B20585" s="1" t="s">
        <v>455</v>
      </c>
      <c r="C20585">
        <v>43.724200000000003</v>
      </c>
      <c r="D20585">
        <v>-98.221299999999999</v>
      </c>
      <c r="E20585" s="1" t="s">
        <v>47</v>
      </c>
      <c r="F20585" t="s">
        <v>11121</v>
      </c>
      <c r="G20585">
        <v>0</v>
      </c>
      <c r="H20585">
        <v>0</v>
      </c>
      <c r="I20585">
        <v>0</v>
      </c>
    </row>
    <row r="20586" spans="1:9" hidden="1" x14ac:dyDescent="0.3">
      <c r="A20586" s="1" t="s">
        <v>159</v>
      </c>
      <c r="B20586" s="1" t="s">
        <v>455</v>
      </c>
      <c r="C20586">
        <v>43.724200000000003</v>
      </c>
      <c r="D20586">
        <v>-98.221299999999999</v>
      </c>
      <c r="E20586" s="1" t="s">
        <v>48</v>
      </c>
      <c r="F20586" t="s">
        <v>11910</v>
      </c>
      <c r="G20586">
        <v>0</v>
      </c>
      <c r="H20586">
        <v>0</v>
      </c>
      <c r="I20586">
        <v>0</v>
      </c>
    </row>
    <row r="20587" spans="1:9" hidden="1" x14ac:dyDescent="0.3">
      <c r="A20587" s="1" t="s">
        <v>159</v>
      </c>
      <c r="B20587" s="1" t="s">
        <v>455</v>
      </c>
      <c r="C20587">
        <v>43.724200000000003</v>
      </c>
      <c r="D20587">
        <v>-98.221299999999999</v>
      </c>
      <c r="E20587" s="1" t="s">
        <v>49</v>
      </c>
      <c r="F20587" t="s">
        <v>12082</v>
      </c>
      <c r="G20587">
        <v>0</v>
      </c>
      <c r="H20587">
        <v>0</v>
      </c>
      <c r="I20587">
        <v>0</v>
      </c>
    </row>
    <row r="20588" spans="1:9" hidden="1" x14ac:dyDescent="0.3">
      <c r="A20588" s="1" t="s">
        <v>159</v>
      </c>
      <c r="B20588" s="1" t="s">
        <v>455</v>
      </c>
      <c r="C20588">
        <v>43.724200000000003</v>
      </c>
      <c r="D20588">
        <v>-98.221299999999999</v>
      </c>
      <c r="E20588" s="1" t="s">
        <v>50</v>
      </c>
      <c r="F20588" t="s">
        <v>12231</v>
      </c>
      <c r="G20588">
        <v>0</v>
      </c>
      <c r="H20588">
        <v>0</v>
      </c>
      <c r="I20588">
        <v>0</v>
      </c>
    </row>
    <row r="20589" spans="1:9" hidden="1" x14ac:dyDescent="0.3">
      <c r="A20589" s="1" t="s">
        <v>159</v>
      </c>
      <c r="B20589" s="1" t="s">
        <v>455</v>
      </c>
      <c r="C20589">
        <v>43.724200000000003</v>
      </c>
      <c r="D20589">
        <v>-98.221299999999999</v>
      </c>
      <c r="E20589" s="1" t="s">
        <v>51</v>
      </c>
      <c r="F20589" t="s">
        <v>12370</v>
      </c>
      <c r="G20589">
        <v>0</v>
      </c>
      <c r="H20589">
        <v>0</v>
      </c>
      <c r="I20589">
        <v>0</v>
      </c>
    </row>
    <row r="20590" spans="1:9" hidden="1" x14ac:dyDescent="0.3">
      <c r="A20590" s="1" t="s">
        <v>159</v>
      </c>
      <c r="B20590" s="1" t="s">
        <v>455</v>
      </c>
      <c r="C20590">
        <v>43.724200000000003</v>
      </c>
      <c r="D20590">
        <v>-98.221299999999999</v>
      </c>
      <c r="E20590" s="1" t="s">
        <v>52</v>
      </c>
      <c r="F20590" t="s">
        <v>11325</v>
      </c>
      <c r="G20590">
        <v>0</v>
      </c>
      <c r="H20590">
        <v>0</v>
      </c>
      <c r="I20590">
        <v>0</v>
      </c>
    </row>
    <row r="20591" spans="1:9" hidden="1" x14ac:dyDescent="0.3">
      <c r="A20591" s="1" t="s">
        <v>159</v>
      </c>
      <c r="B20591" s="1" t="s">
        <v>455</v>
      </c>
      <c r="C20591">
        <v>43.724200000000003</v>
      </c>
      <c r="D20591">
        <v>-98.221299999999999</v>
      </c>
      <c r="E20591" s="1" t="s">
        <v>53</v>
      </c>
      <c r="F20591" t="s">
        <v>11523</v>
      </c>
      <c r="G20591">
        <v>0</v>
      </c>
      <c r="H20591">
        <v>0</v>
      </c>
      <c r="I20591">
        <v>0</v>
      </c>
    </row>
    <row r="20592" spans="1:9" hidden="1" x14ac:dyDescent="0.3">
      <c r="A20592" s="1" t="s">
        <v>159</v>
      </c>
      <c r="B20592" s="1" t="s">
        <v>455</v>
      </c>
      <c r="C20592">
        <v>43.724200000000003</v>
      </c>
      <c r="D20592">
        <v>-98.221299999999999</v>
      </c>
      <c r="E20592" s="1" t="s">
        <v>54</v>
      </c>
      <c r="F20592" t="s">
        <v>11718</v>
      </c>
      <c r="G20592">
        <v>0</v>
      </c>
      <c r="H20592">
        <v>0</v>
      </c>
      <c r="I20592">
        <v>0</v>
      </c>
    </row>
    <row r="20593" spans="1:9" hidden="1" x14ac:dyDescent="0.3">
      <c r="A20593" s="1" t="s">
        <v>159</v>
      </c>
      <c r="B20593" s="1" t="s">
        <v>455</v>
      </c>
      <c r="C20593">
        <v>43.724200000000003</v>
      </c>
      <c r="D20593">
        <v>-98.221299999999999</v>
      </c>
      <c r="E20593" s="1" t="s">
        <v>21548</v>
      </c>
      <c r="F20593" t="s">
        <v>21944</v>
      </c>
      <c r="G20593">
        <v>0</v>
      </c>
      <c r="H20593">
        <v>0</v>
      </c>
      <c r="I20593">
        <v>0</v>
      </c>
    </row>
    <row r="20594" spans="1:9" hidden="1" x14ac:dyDescent="0.3">
      <c r="A20594" s="1" t="s">
        <v>159</v>
      </c>
      <c r="B20594" s="1" t="s">
        <v>456</v>
      </c>
      <c r="C20594">
        <v>43.663200000000003</v>
      </c>
      <c r="D20594">
        <v>-96.835099999999997</v>
      </c>
      <c r="E20594" s="1" t="s">
        <v>4</v>
      </c>
      <c r="F20594" t="s">
        <v>1113</v>
      </c>
      <c r="G20594">
        <v>0</v>
      </c>
      <c r="H20594">
        <v>0</v>
      </c>
      <c r="I20594">
        <v>0</v>
      </c>
    </row>
    <row r="20595" spans="1:9" hidden="1" x14ac:dyDescent="0.3">
      <c r="A20595" s="1" t="s">
        <v>159</v>
      </c>
      <c r="B20595" s="1" t="s">
        <v>456</v>
      </c>
      <c r="C20595">
        <v>43.663200000000003</v>
      </c>
      <c r="D20595">
        <v>-96.835099999999997</v>
      </c>
      <c r="E20595" s="1" t="s">
        <v>5</v>
      </c>
      <c r="F20595" t="s">
        <v>1355</v>
      </c>
      <c r="G20595">
        <v>0</v>
      </c>
      <c r="H20595">
        <v>0</v>
      </c>
      <c r="I20595">
        <v>0</v>
      </c>
    </row>
    <row r="20596" spans="1:9" hidden="1" x14ac:dyDescent="0.3">
      <c r="A20596" s="1" t="s">
        <v>159</v>
      </c>
      <c r="B20596" s="1" t="s">
        <v>456</v>
      </c>
      <c r="C20596">
        <v>43.663200000000003</v>
      </c>
      <c r="D20596">
        <v>-96.835099999999997</v>
      </c>
      <c r="E20596" s="1" t="s">
        <v>6</v>
      </c>
      <c r="F20596" t="s">
        <v>1596</v>
      </c>
      <c r="G20596">
        <v>0</v>
      </c>
      <c r="H20596">
        <v>0</v>
      </c>
      <c r="I20596">
        <v>0</v>
      </c>
    </row>
    <row r="20597" spans="1:9" hidden="1" x14ac:dyDescent="0.3">
      <c r="A20597" s="1" t="s">
        <v>159</v>
      </c>
      <c r="B20597" s="1" t="s">
        <v>456</v>
      </c>
      <c r="C20597">
        <v>43.663200000000003</v>
      </c>
      <c r="D20597">
        <v>-96.835099999999997</v>
      </c>
      <c r="E20597" s="1" t="s">
        <v>7</v>
      </c>
      <c r="F20597" t="s">
        <v>1837</v>
      </c>
      <c r="G20597">
        <v>0</v>
      </c>
      <c r="H20597">
        <v>0</v>
      </c>
      <c r="I20597">
        <v>0</v>
      </c>
    </row>
    <row r="20598" spans="1:9" hidden="1" x14ac:dyDescent="0.3">
      <c r="A20598" s="1" t="s">
        <v>159</v>
      </c>
      <c r="B20598" s="1" t="s">
        <v>456</v>
      </c>
      <c r="C20598">
        <v>43.663200000000003</v>
      </c>
      <c r="D20598">
        <v>-96.835099999999997</v>
      </c>
      <c r="E20598" s="1" t="s">
        <v>8</v>
      </c>
      <c r="F20598" t="s">
        <v>2075</v>
      </c>
      <c r="G20598">
        <v>0</v>
      </c>
      <c r="H20598">
        <v>0</v>
      </c>
      <c r="I20598">
        <v>0</v>
      </c>
    </row>
    <row r="20599" spans="1:9" hidden="1" x14ac:dyDescent="0.3">
      <c r="A20599" s="1" t="s">
        <v>159</v>
      </c>
      <c r="B20599" s="1" t="s">
        <v>456</v>
      </c>
      <c r="C20599">
        <v>43.663200000000003</v>
      </c>
      <c r="D20599">
        <v>-96.835099999999997</v>
      </c>
      <c r="E20599" s="1" t="s">
        <v>9</v>
      </c>
      <c r="F20599" t="s">
        <v>2313</v>
      </c>
      <c r="G20599">
        <v>0</v>
      </c>
      <c r="H20599">
        <v>0</v>
      </c>
      <c r="I20599">
        <v>0</v>
      </c>
    </row>
    <row r="20600" spans="1:9" hidden="1" x14ac:dyDescent="0.3">
      <c r="A20600" s="1" t="s">
        <v>159</v>
      </c>
      <c r="B20600" s="1" t="s">
        <v>456</v>
      </c>
      <c r="C20600">
        <v>43.663200000000003</v>
      </c>
      <c r="D20600">
        <v>-96.835099999999997</v>
      </c>
      <c r="E20600" s="1" t="s">
        <v>10</v>
      </c>
      <c r="F20600" t="s">
        <v>2551</v>
      </c>
      <c r="G20600">
        <v>0</v>
      </c>
      <c r="H20600">
        <v>0</v>
      </c>
      <c r="I20600">
        <v>0</v>
      </c>
    </row>
    <row r="20601" spans="1:9" hidden="1" x14ac:dyDescent="0.3">
      <c r="A20601" s="1" t="s">
        <v>159</v>
      </c>
      <c r="B20601" s="1" t="s">
        <v>456</v>
      </c>
      <c r="C20601">
        <v>43.663200000000003</v>
      </c>
      <c r="D20601">
        <v>-96.835099999999997</v>
      </c>
      <c r="E20601" s="1" t="s">
        <v>11</v>
      </c>
      <c r="F20601" t="s">
        <v>2789</v>
      </c>
      <c r="G20601">
        <v>0</v>
      </c>
      <c r="H20601">
        <v>0</v>
      </c>
      <c r="I20601">
        <v>0</v>
      </c>
    </row>
    <row r="20602" spans="1:9" hidden="1" x14ac:dyDescent="0.3">
      <c r="A20602" s="1" t="s">
        <v>159</v>
      </c>
      <c r="B20602" s="1" t="s">
        <v>456</v>
      </c>
      <c r="C20602">
        <v>43.663200000000003</v>
      </c>
      <c r="D20602">
        <v>-96.835099999999997</v>
      </c>
      <c r="E20602" s="1" t="s">
        <v>12</v>
      </c>
      <c r="F20602" t="s">
        <v>3027</v>
      </c>
      <c r="G20602">
        <v>0</v>
      </c>
      <c r="H20602">
        <v>0</v>
      </c>
      <c r="I20602">
        <v>0</v>
      </c>
    </row>
    <row r="20603" spans="1:9" hidden="1" x14ac:dyDescent="0.3">
      <c r="A20603" s="1" t="s">
        <v>159</v>
      </c>
      <c r="B20603" s="1" t="s">
        <v>456</v>
      </c>
      <c r="C20603">
        <v>43.663200000000003</v>
      </c>
      <c r="D20603">
        <v>-96.835099999999997</v>
      </c>
      <c r="E20603" s="1" t="s">
        <v>13</v>
      </c>
      <c r="F20603" t="s">
        <v>3264</v>
      </c>
      <c r="G20603">
        <v>0</v>
      </c>
      <c r="H20603">
        <v>0</v>
      </c>
      <c r="I20603">
        <v>0</v>
      </c>
    </row>
    <row r="20604" spans="1:9" hidden="1" x14ac:dyDescent="0.3">
      <c r="A20604" s="1" t="s">
        <v>159</v>
      </c>
      <c r="B20604" s="1" t="s">
        <v>456</v>
      </c>
      <c r="C20604">
        <v>43.663200000000003</v>
      </c>
      <c r="D20604">
        <v>-96.835099999999997</v>
      </c>
      <c r="E20604" s="1" t="s">
        <v>14</v>
      </c>
      <c r="F20604" t="s">
        <v>3500</v>
      </c>
      <c r="G20604">
        <v>0</v>
      </c>
      <c r="H20604">
        <v>0</v>
      </c>
      <c r="I20604">
        <v>0</v>
      </c>
    </row>
    <row r="20605" spans="1:9" hidden="1" x14ac:dyDescent="0.3">
      <c r="A20605" s="1" t="s">
        <v>159</v>
      </c>
      <c r="B20605" s="1" t="s">
        <v>456</v>
      </c>
      <c r="C20605">
        <v>43.663200000000003</v>
      </c>
      <c r="D20605">
        <v>-96.835099999999997</v>
      </c>
      <c r="E20605" s="1" t="s">
        <v>15</v>
      </c>
      <c r="F20605" t="s">
        <v>3736</v>
      </c>
      <c r="G20605">
        <v>0</v>
      </c>
      <c r="H20605">
        <v>0</v>
      </c>
      <c r="I20605">
        <v>0</v>
      </c>
    </row>
    <row r="20606" spans="1:9" hidden="1" x14ac:dyDescent="0.3">
      <c r="A20606" s="1" t="s">
        <v>159</v>
      </c>
      <c r="B20606" s="1" t="s">
        <v>456</v>
      </c>
      <c r="C20606">
        <v>43.663200000000003</v>
      </c>
      <c r="D20606">
        <v>-96.835099999999997</v>
      </c>
      <c r="E20606" s="1" t="s">
        <v>16</v>
      </c>
      <c r="F20606" t="s">
        <v>3971</v>
      </c>
      <c r="G20606">
        <v>0</v>
      </c>
      <c r="H20606">
        <v>0</v>
      </c>
      <c r="I20606">
        <v>0</v>
      </c>
    </row>
    <row r="20607" spans="1:9" hidden="1" x14ac:dyDescent="0.3">
      <c r="A20607" s="1" t="s">
        <v>159</v>
      </c>
      <c r="B20607" s="1" t="s">
        <v>456</v>
      </c>
      <c r="C20607">
        <v>43.663200000000003</v>
      </c>
      <c r="D20607">
        <v>-96.835099999999997</v>
      </c>
      <c r="E20607" s="1" t="s">
        <v>17</v>
      </c>
      <c r="F20607" t="s">
        <v>4206</v>
      </c>
      <c r="G20607">
        <v>0</v>
      </c>
      <c r="H20607">
        <v>0</v>
      </c>
      <c r="I20607">
        <v>0</v>
      </c>
    </row>
    <row r="20608" spans="1:9" hidden="1" x14ac:dyDescent="0.3">
      <c r="A20608" s="1" t="s">
        <v>159</v>
      </c>
      <c r="B20608" s="1" t="s">
        <v>456</v>
      </c>
      <c r="C20608">
        <v>43.663200000000003</v>
      </c>
      <c r="D20608">
        <v>-96.835099999999997</v>
      </c>
      <c r="E20608" s="1" t="s">
        <v>18</v>
      </c>
      <c r="F20608" t="s">
        <v>4441</v>
      </c>
      <c r="G20608">
        <v>0</v>
      </c>
      <c r="H20608">
        <v>0</v>
      </c>
      <c r="I20608">
        <v>0</v>
      </c>
    </row>
    <row r="20609" spans="1:9" hidden="1" x14ac:dyDescent="0.3">
      <c r="A20609" s="1" t="s">
        <v>159</v>
      </c>
      <c r="B20609" s="1" t="s">
        <v>456</v>
      </c>
      <c r="C20609">
        <v>43.663200000000003</v>
      </c>
      <c r="D20609">
        <v>-96.835099999999997</v>
      </c>
      <c r="E20609" s="1" t="s">
        <v>19</v>
      </c>
      <c r="F20609" t="s">
        <v>4676</v>
      </c>
      <c r="G20609">
        <v>0</v>
      </c>
      <c r="H20609">
        <v>0</v>
      </c>
      <c r="I20609">
        <v>0</v>
      </c>
    </row>
    <row r="20610" spans="1:9" hidden="1" x14ac:dyDescent="0.3">
      <c r="A20610" s="1" t="s">
        <v>159</v>
      </c>
      <c r="B20610" s="1" t="s">
        <v>456</v>
      </c>
      <c r="C20610">
        <v>43.663200000000003</v>
      </c>
      <c r="D20610">
        <v>-96.835099999999997</v>
      </c>
      <c r="E20610" s="1" t="s">
        <v>20</v>
      </c>
      <c r="F20610" t="s">
        <v>4911</v>
      </c>
      <c r="G20610">
        <v>0</v>
      </c>
      <c r="H20610">
        <v>0</v>
      </c>
      <c r="I20610">
        <v>0</v>
      </c>
    </row>
    <row r="20611" spans="1:9" hidden="1" x14ac:dyDescent="0.3">
      <c r="A20611" s="1" t="s">
        <v>159</v>
      </c>
      <c r="B20611" s="1" t="s">
        <v>456</v>
      </c>
      <c r="C20611">
        <v>43.663200000000003</v>
      </c>
      <c r="D20611">
        <v>-96.835099999999997</v>
      </c>
      <c r="E20611" s="1" t="s">
        <v>21</v>
      </c>
      <c r="F20611" t="s">
        <v>5146</v>
      </c>
      <c r="G20611">
        <v>0</v>
      </c>
      <c r="H20611">
        <v>0</v>
      </c>
      <c r="I20611">
        <v>0</v>
      </c>
    </row>
    <row r="20612" spans="1:9" hidden="1" x14ac:dyDescent="0.3">
      <c r="A20612" s="1" t="s">
        <v>159</v>
      </c>
      <c r="B20612" s="1" t="s">
        <v>456</v>
      </c>
      <c r="C20612">
        <v>43.663200000000003</v>
      </c>
      <c r="D20612">
        <v>-96.835099999999997</v>
      </c>
      <c r="E20612" s="1" t="s">
        <v>22</v>
      </c>
      <c r="F20612" t="s">
        <v>5381</v>
      </c>
      <c r="G20612">
        <v>0</v>
      </c>
      <c r="H20612">
        <v>0</v>
      </c>
      <c r="I20612">
        <v>0</v>
      </c>
    </row>
    <row r="20613" spans="1:9" hidden="1" x14ac:dyDescent="0.3">
      <c r="A20613" s="1" t="s">
        <v>159</v>
      </c>
      <c r="B20613" s="1" t="s">
        <v>456</v>
      </c>
      <c r="C20613">
        <v>43.663200000000003</v>
      </c>
      <c r="D20613">
        <v>-96.835099999999997</v>
      </c>
      <c r="E20613" s="1" t="s">
        <v>23</v>
      </c>
      <c r="F20613" t="s">
        <v>5616</v>
      </c>
      <c r="G20613">
        <v>0</v>
      </c>
      <c r="H20613">
        <v>0</v>
      </c>
      <c r="I20613">
        <v>0</v>
      </c>
    </row>
    <row r="20614" spans="1:9" hidden="1" x14ac:dyDescent="0.3">
      <c r="A20614" s="1" t="s">
        <v>159</v>
      </c>
      <c r="B20614" s="1" t="s">
        <v>456</v>
      </c>
      <c r="C20614">
        <v>43.663200000000003</v>
      </c>
      <c r="D20614">
        <v>-96.835099999999997</v>
      </c>
      <c r="E20614" s="1" t="s">
        <v>24</v>
      </c>
      <c r="F20614" t="s">
        <v>5850</v>
      </c>
      <c r="G20614">
        <v>0</v>
      </c>
      <c r="H20614">
        <v>0</v>
      </c>
      <c r="I20614">
        <v>0</v>
      </c>
    </row>
    <row r="20615" spans="1:9" hidden="1" x14ac:dyDescent="0.3">
      <c r="A20615" s="1" t="s">
        <v>159</v>
      </c>
      <c r="B20615" s="1" t="s">
        <v>456</v>
      </c>
      <c r="C20615">
        <v>43.663200000000003</v>
      </c>
      <c r="D20615">
        <v>-96.835099999999997</v>
      </c>
      <c r="E20615" s="1" t="s">
        <v>25</v>
      </c>
      <c r="F20615" t="s">
        <v>6084</v>
      </c>
      <c r="G20615">
        <v>0</v>
      </c>
      <c r="H20615">
        <v>0</v>
      </c>
      <c r="I20615">
        <v>0</v>
      </c>
    </row>
    <row r="20616" spans="1:9" hidden="1" x14ac:dyDescent="0.3">
      <c r="A20616" s="1" t="s">
        <v>159</v>
      </c>
      <c r="B20616" s="1" t="s">
        <v>456</v>
      </c>
      <c r="C20616">
        <v>43.663200000000003</v>
      </c>
      <c r="D20616">
        <v>-96.835099999999997</v>
      </c>
      <c r="E20616" s="1" t="s">
        <v>26</v>
      </c>
      <c r="F20616" t="s">
        <v>6318</v>
      </c>
      <c r="G20616">
        <v>0</v>
      </c>
      <c r="H20616">
        <v>0</v>
      </c>
      <c r="I20616">
        <v>0</v>
      </c>
    </row>
    <row r="20617" spans="1:9" hidden="1" x14ac:dyDescent="0.3">
      <c r="A20617" s="1" t="s">
        <v>159</v>
      </c>
      <c r="B20617" s="1" t="s">
        <v>456</v>
      </c>
      <c r="C20617">
        <v>43.663200000000003</v>
      </c>
      <c r="D20617">
        <v>-96.835099999999997</v>
      </c>
      <c r="E20617" s="1" t="s">
        <v>27</v>
      </c>
      <c r="F20617" t="s">
        <v>6552</v>
      </c>
      <c r="G20617">
        <v>0</v>
      </c>
      <c r="H20617">
        <v>0</v>
      </c>
      <c r="I20617">
        <v>0</v>
      </c>
    </row>
    <row r="20618" spans="1:9" hidden="1" x14ac:dyDescent="0.3">
      <c r="A20618" s="1" t="s">
        <v>159</v>
      </c>
      <c r="B20618" s="1" t="s">
        <v>456</v>
      </c>
      <c r="C20618">
        <v>43.663200000000003</v>
      </c>
      <c r="D20618">
        <v>-96.835099999999997</v>
      </c>
      <c r="E20618" s="1" t="s">
        <v>28</v>
      </c>
      <c r="F20618" t="s">
        <v>6786</v>
      </c>
      <c r="G20618">
        <v>0</v>
      </c>
      <c r="H20618">
        <v>0</v>
      </c>
      <c r="I20618">
        <v>0</v>
      </c>
    </row>
    <row r="20619" spans="1:9" hidden="1" x14ac:dyDescent="0.3">
      <c r="A20619" s="1" t="s">
        <v>159</v>
      </c>
      <c r="B20619" s="1" t="s">
        <v>456</v>
      </c>
      <c r="C20619">
        <v>43.663200000000003</v>
      </c>
      <c r="D20619">
        <v>-96.835099999999997</v>
      </c>
      <c r="E20619" s="1" t="s">
        <v>29</v>
      </c>
      <c r="F20619" t="s">
        <v>7020</v>
      </c>
      <c r="G20619">
        <v>0</v>
      </c>
      <c r="H20619">
        <v>0</v>
      </c>
      <c r="I20619">
        <v>0</v>
      </c>
    </row>
    <row r="20620" spans="1:9" hidden="1" x14ac:dyDescent="0.3">
      <c r="A20620" s="1" t="s">
        <v>159</v>
      </c>
      <c r="B20620" s="1" t="s">
        <v>456</v>
      </c>
      <c r="C20620">
        <v>43.663200000000003</v>
      </c>
      <c r="D20620">
        <v>-96.835099999999997</v>
      </c>
      <c r="E20620" s="1" t="s">
        <v>30</v>
      </c>
      <c r="F20620" t="s">
        <v>7254</v>
      </c>
      <c r="G20620">
        <v>0</v>
      </c>
      <c r="H20620">
        <v>0</v>
      </c>
      <c r="I20620">
        <v>0</v>
      </c>
    </row>
    <row r="20621" spans="1:9" hidden="1" x14ac:dyDescent="0.3">
      <c r="A20621" s="1" t="s">
        <v>159</v>
      </c>
      <c r="B20621" s="1" t="s">
        <v>456</v>
      </c>
      <c r="C20621">
        <v>43.663200000000003</v>
      </c>
      <c r="D20621">
        <v>-96.835099999999997</v>
      </c>
      <c r="E20621" s="1" t="s">
        <v>31</v>
      </c>
      <c r="F20621" t="s">
        <v>7488</v>
      </c>
      <c r="G20621">
        <v>0</v>
      </c>
      <c r="H20621">
        <v>0</v>
      </c>
      <c r="I20621">
        <v>0</v>
      </c>
    </row>
    <row r="20622" spans="1:9" hidden="1" x14ac:dyDescent="0.3">
      <c r="A20622" s="1" t="s">
        <v>159</v>
      </c>
      <c r="B20622" s="1" t="s">
        <v>456</v>
      </c>
      <c r="C20622">
        <v>43.663200000000003</v>
      </c>
      <c r="D20622">
        <v>-96.835099999999997</v>
      </c>
      <c r="E20622" s="1" t="s">
        <v>32</v>
      </c>
      <c r="F20622" t="s">
        <v>7722</v>
      </c>
      <c r="G20622">
        <v>0</v>
      </c>
      <c r="H20622">
        <v>0</v>
      </c>
      <c r="I20622">
        <v>0</v>
      </c>
    </row>
    <row r="20623" spans="1:9" hidden="1" x14ac:dyDescent="0.3">
      <c r="A20623" s="1" t="s">
        <v>159</v>
      </c>
      <c r="B20623" s="1" t="s">
        <v>456</v>
      </c>
      <c r="C20623">
        <v>43.663200000000003</v>
      </c>
      <c r="D20623">
        <v>-96.835099999999997</v>
      </c>
      <c r="E20623" s="1" t="s">
        <v>33</v>
      </c>
      <c r="F20623" t="s">
        <v>7956</v>
      </c>
      <c r="G20623">
        <v>0</v>
      </c>
      <c r="H20623">
        <v>0</v>
      </c>
      <c r="I20623">
        <v>0</v>
      </c>
    </row>
    <row r="20624" spans="1:9" hidden="1" x14ac:dyDescent="0.3">
      <c r="A20624" s="1" t="s">
        <v>159</v>
      </c>
      <c r="B20624" s="1" t="s">
        <v>456</v>
      </c>
      <c r="C20624">
        <v>43.663200000000003</v>
      </c>
      <c r="D20624">
        <v>-96.835099999999997</v>
      </c>
      <c r="E20624" s="1" t="s">
        <v>34</v>
      </c>
      <c r="F20624" t="s">
        <v>8188</v>
      </c>
      <c r="G20624">
        <v>0</v>
      </c>
      <c r="H20624">
        <v>0</v>
      </c>
      <c r="I20624">
        <v>0</v>
      </c>
    </row>
    <row r="20625" spans="1:9" hidden="1" x14ac:dyDescent="0.3">
      <c r="A20625" s="1" t="s">
        <v>159</v>
      </c>
      <c r="B20625" s="1" t="s">
        <v>456</v>
      </c>
      <c r="C20625">
        <v>43.663200000000003</v>
      </c>
      <c r="D20625">
        <v>-96.835099999999997</v>
      </c>
      <c r="E20625" s="1" t="s">
        <v>35</v>
      </c>
      <c r="F20625" t="s">
        <v>8420</v>
      </c>
      <c r="G20625">
        <v>0</v>
      </c>
      <c r="H20625">
        <v>0</v>
      </c>
      <c r="I20625">
        <v>0</v>
      </c>
    </row>
    <row r="20626" spans="1:9" hidden="1" x14ac:dyDescent="0.3">
      <c r="A20626" s="1" t="s">
        <v>159</v>
      </c>
      <c r="B20626" s="1" t="s">
        <v>456</v>
      </c>
      <c r="C20626">
        <v>43.663200000000003</v>
      </c>
      <c r="D20626">
        <v>-96.835099999999997</v>
      </c>
      <c r="E20626" s="1" t="s">
        <v>36</v>
      </c>
      <c r="F20626" t="s">
        <v>8652</v>
      </c>
      <c r="G20626">
        <v>0</v>
      </c>
      <c r="H20626">
        <v>0</v>
      </c>
      <c r="I20626">
        <v>0</v>
      </c>
    </row>
    <row r="20627" spans="1:9" hidden="1" x14ac:dyDescent="0.3">
      <c r="A20627" s="1" t="s">
        <v>159</v>
      </c>
      <c r="B20627" s="1" t="s">
        <v>456</v>
      </c>
      <c r="C20627">
        <v>43.663200000000003</v>
      </c>
      <c r="D20627">
        <v>-96.835099999999997</v>
      </c>
      <c r="E20627" s="1" t="s">
        <v>37</v>
      </c>
      <c r="F20627" t="s">
        <v>8883</v>
      </c>
      <c r="G20627">
        <v>0</v>
      </c>
      <c r="H20627">
        <v>0</v>
      </c>
      <c r="I20627">
        <v>0</v>
      </c>
    </row>
    <row r="20628" spans="1:9" hidden="1" x14ac:dyDescent="0.3">
      <c r="A20628" s="1" t="s">
        <v>159</v>
      </c>
      <c r="B20628" s="1" t="s">
        <v>456</v>
      </c>
      <c r="C20628">
        <v>43.663200000000003</v>
      </c>
      <c r="D20628">
        <v>-96.835099999999997</v>
      </c>
      <c r="E20628" s="1" t="s">
        <v>38</v>
      </c>
      <c r="F20628" t="s">
        <v>9114</v>
      </c>
      <c r="G20628">
        <v>0</v>
      </c>
      <c r="H20628">
        <v>0</v>
      </c>
      <c r="I20628">
        <v>0</v>
      </c>
    </row>
    <row r="20629" spans="1:9" hidden="1" x14ac:dyDescent="0.3">
      <c r="A20629" s="1" t="s">
        <v>159</v>
      </c>
      <c r="B20629" s="1" t="s">
        <v>456</v>
      </c>
      <c r="C20629">
        <v>43.663200000000003</v>
      </c>
      <c r="D20629">
        <v>-96.835099999999997</v>
      </c>
      <c r="E20629" s="1" t="s">
        <v>39</v>
      </c>
      <c r="F20629" t="s">
        <v>9345</v>
      </c>
      <c r="G20629">
        <v>0</v>
      </c>
      <c r="H20629">
        <v>0</v>
      </c>
      <c r="I20629">
        <v>0</v>
      </c>
    </row>
    <row r="20630" spans="1:9" hidden="1" x14ac:dyDescent="0.3">
      <c r="A20630" s="1" t="s">
        <v>159</v>
      </c>
      <c r="B20630" s="1" t="s">
        <v>456</v>
      </c>
      <c r="C20630">
        <v>43.663200000000003</v>
      </c>
      <c r="D20630">
        <v>-96.835099999999997</v>
      </c>
      <c r="E20630" s="1" t="s">
        <v>40</v>
      </c>
      <c r="F20630" t="s">
        <v>9576</v>
      </c>
      <c r="G20630">
        <v>0</v>
      </c>
      <c r="H20630">
        <v>0</v>
      </c>
      <c r="I20630">
        <v>0</v>
      </c>
    </row>
    <row r="20631" spans="1:9" hidden="1" x14ac:dyDescent="0.3">
      <c r="A20631" s="1" t="s">
        <v>159</v>
      </c>
      <c r="B20631" s="1" t="s">
        <v>456</v>
      </c>
      <c r="C20631">
        <v>43.663200000000003</v>
      </c>
      <c r="D20631">
        <v>-96.835099999999997</v>
      </c>
      <c r="E20631" s="1" t="s">
        <v>41</v>
      </c>
      <c r="F20631" t="s">
        <v>9807</v>
      </c>
      <c r="G20631">
        <v>0</v>
      </c>
      <c r="H20631">
        <v>0</v>
      </c>
      <c r="I20631">
        <v>0</v>
      </c>
    </row>
    <row r="20632" spans="1:9" hidden="1" x14ac:dyDescent="0.3">
      <c r="A20632" s="1" t="s">
        <v>159</v>
      </c>
      <c r="B20632" s="1" t="s">
        <v>456</v>
      </c>
      <c r="C20632">
        <v>43.663200000000003</v>
      </c>
      <c r="D20632">
        <v>-96.835099999999997</v>
      </c>
      <c r="E20632" s="1" t="s">
        <v>42</v>
      </c>
      <c r="F20632" t="s">
        <v>10036</v>
      </c>
      <c r="G20632">
        <v>0</v>
      </c>
      <c r="H20632">
        <v>0</v>
      </c>
      <c r="I20632">
        <v>0</v>
      </c>
    </row>
    <row r="20633" spans="1:9" hidden="1" x14ac:dyDescent="0.3">
      <c r="A20633" s="1" t="s">
        <v>159</v>
      </c>
      <c r="B20633" s="1" t="s">
        <v>456</v>
      </c>
      <c r="C20633">
        <v>43.663200000000003</v>
      </c>
      <c r="D20633">
        <v>-96.835099999999997</v>
      </c>
      <c r="E20633" s="1" t="s">
        <v>43</v>
      </c>
      <c r="F20633" t="s">
        <v>10264</v>
      </c>
      <c r="G20633">
        <v>0</v>
      </c>
      <c r="H20633">
        <v>0</v>
      </c>
      <c r="I20633">
        <v>0</v>
      </c>
    </row>
    <row r="20634" spans="1:9" hidden="1" x14ac:dyDescent="0.3">
      <c r="A20634" s="1" t="s">
        <v>159</v>
      </c>
      <c r="B20634" s="1" t="s">
        <v>456</v>
      </c>
      <c r="C20634">
        <v>43.663200000000003</v>
      </c>
      <c r="D20634">
        <v>-96.835099999999997</v>
      </c>
      <c r="E20634" s="1" t="s">
        <v>44</v>
      </c>
      <c r="F20634" t="s">
        <v>10485</v>
      </c>
      <c r="G20634">
        <v>0</v>
      </c>
      <c r="H20634">
        <v>0</v>
      </c>
      <c r="I20634">
        <v>0</v>
      </c>
    </row>
    <row r="20635" spans="1:9" hidden="1" x14ac:dyDescent="0.3">
      <c r="A20635" s="1" t="s">
        <v>159</v>
      </c>
      <c r="B20635" s="1" t="s">
        <v>456</v>
      </c>
      <c r="C20635">
        <v>43.663200000000003</v>
      </c>
      <c r="D20635">
        <v>-96.835099999999997</v>
      </c>
      <c r="E20635" s="1" t="s">
        <v>45</v>
      </c>
      <c r="F20635" t="s">
        <v>10701</v>
      </c>
      <c r="G20635">
        <v>0</v>
      </c>
      <c r="H20635">
        <v>0</v>
      </c>
      <c r="I20635">
        <v>0</v>
      </c>
    </row>
    <row r="20636" spans="1:9" hidden="1" x14ac:dyDescent="0.3">
      <c r="A20636" s="1" t="s">
        <v>159</v>
      </c>
      <c r="B20636" s="1" t="s">
        <v>456</v>
      </c>
      <c r="C20636">
        <v>43.663200000000003</v>
      </c>
      <c r="D20636">
        <v>-96.835099999999997</v>
      </c>
      <c r="E20636" s="1" t="s">
        <v>46</v>
      </c>
      <c r="F20636" t="s">
        <v>10916</v>
      </c>
      <c r="G20636">
        <v>0</v>
      </c>
      <c r="H20636">
        <v>0</v>
      </c>
      <c r="I20636">
        <v>0</v>
      </c>
    </row>
    <row r="20637" spans="1:9" hidden="1" x14ac:dyDescent="0.3">
      <c r="A20637" s="1" t="s">
        <v>159</v>
      </c>
      <c r="B20637" s="1" t="s">
        <v>456</v>
      </c>
      <c r="C20637">
        <v>43.663200000000003</v>
      </c>
      <c r="D20637">
        <v>-96.835099999999997</v>
      </c>
      <c r="E20637" s="1" t="s">
        <v>47</v>
      </c>
      <c r="F20637" t="s">
        <v>11122</v>
      </c>
      <c r="G20637">
        <v>0</v>
      </c>
      <c r="H20637">
        <v>0</v>
      </c>
      <c r="I20637">
        <v>0</v>
      </c>
    </row>
    <row r="20638" spans="1:9" hidden="1" x14ac:dyDescent="0.3">
      <c r="A20638" s="1" t="s">
        <v>159</v>
      </c>
      <c r="B20638" s="1" t="s">
        <v>456</v>
      </c>
      <c r="C20638">
        <v>43.663200000000003</v>
      </c>
      <c r="D20638">
        <v>-96.835099999999997</v>
      </c>
      <c r="E20638" s="1" t="s">
        <v>48</v>
      </c>
      <c r="F20638" t="s">
        <v>11911</v>
      </c>
      <c r="G20638">
        <v>0</v>
      </c>
      <c r="H20638">
        <v>0</v>
      </c>
      <c r="I20638">
        <v>0</v>
      </c>
    </row>
    <row r="20639" spans="1:9" hidden="1" x14ac:dyDescent="0.3">
      <c r="A20639" s="1" t="s">
        <v>159</v>
      </c>
      <c r="B20639" s="1" t="s">
        <v>456</v>
      </c>
      <c r="C20639">
        <v>43.663200000000003</v>
      </c>
      <c r="D20639">
        <v>-96.835099999999997</v>
      </c>
      <c r="E20639" s="1" t="s">
        <v>49</v>
      </c>
      <c r="F20639" t="s">
        <v>12083</v>
      </c>
      <c r="G20639">
        <v>0</v>
      </c>
      <c r="H20639">
        <v>0</v>
      </c>
      <c r="I20639">
        <v>0</v>
      </c>
    </row>
    <row r="20640" spans="1:9" hidden="1" x14ac:dyDescent="0.3">
      <c r="A20640" s="1" t="s">
        <v>159</v>
      </c>
      <c r="B20640" s="1" t="s">
        <v>456</v>
      </c>
      <c r="C20640">
        <v>43.663200000000003</v>
      </c>
      <c r="D20640">
        <v>-96.835099999999997</v>
      </c>
      <c r="E20640" s="1" t="s">
        <v>50</v>
      </c>
      <c r="F20640" t="s">
        <v>12232</v>
      </c>
      <c r="G20640">
        <v>0</v>
      </c>
      <c r="H20640">
        <v>0</v>
      </c>
      <c r="I20640">
        <v>0</v>
      </c>
    </row>
    <row r="20641" spans="1:9" hidden="1" x14ac:dyDescent="0.3">
      <c r="A20641" s="1" t="s">
        <v>159</v>
      </c>
      <c r="B20641" s="1" t="s">
        <v>456</v>
      </c>
      <c r="C20641">
        <v>43.663200000000003</v>
      </c>
      <c r="D20641">
        <v>-96.835099999999997</v>
      </c>
      <c r="E20641" s="1" t="s">
        <v>51</v>
      </c>
      <c r="F20641" t="s">
        <v>12371</v>
      </c>
      <c r="G20641">
        <v>0</v>
      </c>
      <c r="H20641">
        <v>0</v>
      </c>
      <c r="I20641">
        <v>0</v>
      </c>
    </row>
    <row r="20642" spans="1:9" hidden="1" x14ac:dyDescent="0.3">
      <c r="A20642" s="1" t="s">
        <v>159</v>
      </c>
      <c r="B20642" s="1" t="s">
        <v>456</v>
      </c>
      <c r="C20642">
        <v>43.663200000000003</v>
      </c>
      <c r="D20642">
        <v>-96.835099999999997</v>
      </c>
      <c r="E20642" s="1" t="s">
        <v>52</v>
      </c>
      <c r="F20642" t="s">
        <v>11326</v>
      </c>
      <c r="G20642">
        <v>0</v>
      </c>
      <c r="H20642">
        <v>0</v>
      </c>
      <c r="I20642">
        <v>0</v>
      </c>
    </row>
    <row r="20643" spans="1:9" hidden="1" x14ac:dyDescent="0.3">
      <c r="A20643" s="1" t="s">
        <v>159</v>
      </c>
      <c r="B20643" s="1" t="s">
        <v>456</v>
      </c>
      <c r="C20643">
        <v>43.663200000000003</v>
      </c>
      <c r="D20643">
        <v>-96.835099999999997</v>
      </c>
      <c r="E20643" s="1" t="s">
        <v>53</v>
      </c>
      <c r="F20643" t="s">
        <v>11524</v>
      </c>
      <c r="G20643">
        <v>0</v>
      </c>
      <c r="H20643">
        <v>0</v>
      </c>
      <c r="I20643">
        <v>0</v>
      </c>
    </row>
    <row r="20644" spans="1:9" hidden="1" x14ac:dyDescent="0.3">
      <c r="A20644" s="1" t="s">
        <v>159</v>
      </c>
      <c r="B20644" s="1" t="s">
        <v>456</v>
      </c>
      <c r="C20644">
        <v>43.663200000000003</v>
      </c>
      <c r="D20644">
        <v>-96.835099999999997</v>
      </c>
      <c r="E20644" s="1" t="s">
        <v>54</v>
      </c>
      <c r="F20644" t="s">
        <v>11719</v>
      </c>
      <c r="G20644">
        <v>0</v>
      </c>
      <c r="H20644">
        <v>0</v>
      </c>
      <c r="I20644">
        <v>0</v>
      </c>
    </row>
    <row r="20645" spans="1:9" hidden="1" x14ac:dyDescent="0.3">
      <c r="A20645" s="1" t="s">
        <v>159</v>
      </c>
      <c r="B20645" s="1" t="s">
        <v>456</v>
      </c>
      <c r="C20645">
        <v>43.663200000000003</v>
      </c>
      <c r="D20645">
        <v>-96.835099999999997</v>
      </c>
      <c r="E20645" s="1" t="s">
        <v>21548</v>
      </c>
      <c r="F20645" t="s">
        <v>21945</v>
      </c>
      <c r="G20645">
        <v>0</v>
      </c>
      <c r="H20645">
        <v>0</v>
      </c>
      <c r="I20645">
        <v>0</v>
      </c>
    </row>
    <row r="20646" spans="1:9" hidden="1" x14ac:dyDescent="0.3">
      <c r="A20646" s="1" t="s">
        <v>159</v>
      </c>
      <c r="B20646" s="1" t="s">
        <v>457</v>
      </c>
      <c r="C20646">
        <v>42.981499999999997</v>
      </c>
      <c r="D20646">
        <v>-97.872200000000007</v>
      </c>
      <c r="E20646" s="1" t="s">
        <v>4</v>
      </c>
      <c r="F20646" t="s">
        <v>1114</v>
      </c>
      <c r="G20646">
        <v>0</v>
      </c>
      <c r="H20646">
        <v>0</v>
      </c>
      <c r="I20646">
        <v>0</v>
      </c>
    </row>
    <row r="20647" spans="1:9" hidden="1" x14ac:dyDescent="0.3">
      <c r="A20647" s="1" t="s">
        <v>159</v>
      </c>
      <c r="B20647" s="1" t="s">
        <v>457</v>
      </c>
      <c r="C20647">
        <v>42.981499999999997</v>
      </c>
      <c r="D20647">
        <v>-97.872200000000007</v>
      </c>
      <c r="E20647" s="1" t="s">
        <v>5</v>
      </c>
      <c r="F20647" t="s">
        <v>1356</v>
      </c>
      <c r="G20647">
        <v>0</v>
      </c>
      <c r="H20647">
        <v>0</v>
      </c>
      <c r="I20647">
        <v>0</v>
      </c>
    </row>
    <row r="20648" spans="1:9" hidden="1" x14ac:dyDescent="0.3">
      <c r="A20648" s="1" t="s">
        <v>159</v>
      </c>
      <c r="B20648" s="1" t="s">
        <v>457</v>
      </c>
      <c r="C20648">
        <v>42.981499999999997</v>
      </c>
      <c r="D20648">
        <v>-97.872200000000007</v>
      </c>
      <c r="E20648" s="1" t="s">
        <v>6</v>
      </c>
      <c r="F20648" t="s">
        <v>1597</v>
      </c>
      <c r="G20648">
        <v>0</v>
      </c>
      <c r="H20648">
        <v>0</v>
      </c>
      <c r="I20648">
        <v>0</v>
      </c>
    </row>
    <row r="20649" spans="1:9" hidden="1" x14ac:dyDescent="0.3">
      <c r="A20649" s="1" t="s">
        <v>159</v>
      </c>
      <c r="B20649" s="1" t="s">
        <v>457</v>
      </c>
      <c r="C20649">
        <v>42.981499999999997</v>
      </c>
      <c r="D20649">
        <v>-97.872200000000007</v>
      </c>
      <c r="E20649" s="1" t="s">
        <v>7</v>
      </c>
      <c r="F20649" t="s">
        <v>1838</v>
      </c>
      <c r="G20649">
        <v>0</v>
      </c>
      <c r="H20649">
        <v>0</v>
      </c>
      <c r="I20649">
        <v>0</v>
      </c>
    </row>
    <row r="20650" spans="1:9" hidden="1" x14ac:dyDescent="0.3">
      <c r="A20650" s="1" t="s">
        <v>159</v>
      </c>
      <c r="B20650" s="1" t="s">
        <v>457</v>
      </c>
      <c r="C20650">
        <v>42.981499999999997</v>
      </c>
      <c r="D20650">
        <v>-97.872200000000007</v>
      </c>
      <c r="E20650" s="1" t="s">
        <v>8</v>
      </c>
      <c r="F20650" t="s">
        <v>2076</v>
      </c>
      <c r="G20650">
        <v>0</v>
      </c>
      <c r="H20650">
        <v>0</v>
      </c>
      <c r="I20650">
        <v>0</v>
      </c>
    </row>
    <row r="20651" spans="1:9" hidden="1" x14ac:dyDescent="0.3">
      <c r="A20651" s="1" t="s">
        <v>159</v>
      </c>
      <c r="B20651" s="1" t="s">
        <v>457</v>
      </c>
      <c r="C20651">
        <v>42.981499999999997</v>
      </c>
      <c r="D20651">
        <v>-97.872200000000007</v>
      </c>
      <c r="E20651" s="1" t="s">
        <v>9</v>
      </c>
      <c r="F20651" t="s">
        <v>2314</v>
      </c>
      <c r="G20651">
        <v>0</v>
      </c>
      <c r="H20651">
        <v>0</v>
      </c>
      <c r="I20651">
        <v>0</v>
      </c>
    </row>
    <row r="20652" spans="1:9" hidden="1" x14ac:dyDescent="0.3">
      <c r="A20652" s="1" t="s">
        <v>159</v>
      </c>
      <c r="B20652" s="1" t="s">
        <v>457</v>
      </c>
      <c r="C20652">
        <v>42.981499999999997</v>
      </c>
      <c r="D20652">
        <v>-97.872200000000007</v>
      </c>
      <c r="E20652" s="1" t="s">
        <v>10</v>
      </c>
      <c r="F20652" t="s">
        <v>2552</v>
      </c>
      <c r="G20652">
        <v>0</v>
      </c>
      <c r="H20652">
        <v>0</v>
      </c>
      <c r="I20652">
        <v>0</v>
      </c>
    </row>
    <row r="20653" spans="1:9" hidden="1" x14ac:dyDescent="0.3">
      <c r="A20653" s="1" t="s">
        <v>159</v>
      </c>
      <c r="B20653" s="1" t="s">
        <v>457</v>
      </c>
      <c r="C20653">
        <v>42.981499999999997</v>
      </c>
      <c r="D20653">
        <v>-97.872200000000007</v>
      </c>
      <c r="E20653" s="1" t="s">
        <v>11</v>
      </c>
      <c r="F20653" t="s">
        <v>2790</v>
      </c>
      <c r="G20653">
        <v>0</v>
      </c>
      <c r="H20653">
        <v>0</v>
      </c>
      <c r="I20653">
        <v>0</v>
      </c>
    </row>
    <row r="20654" spans="1:9" hidden="1" x14ac:dyDescent="0.3">
      <c r="A20654" s="1" t="s">
        <v>159</v>
      </c>
      <c r="B20654" s="1" t="s">
        <v>457</v>
      </c>
      <c r="C20654">
        <v>42.981499999999997</v>
      </c>
      <c r="D20654">
        <v>-97.872200000000007</v>
      </c>
      <c r="E20654" s="1" t="s">
        <v>12</v>
      </c>
      <c r="F20654" t="s">
        <v>3028</v>
      </c>
      <c r="G20654">
        <v>0</v>
      </c>
      <c r="H20654">
        <v>0</v>
      </c>
      <c r="I20654">
        <v>0</v>
      </c>
    </row>
    <row r="20655" spans="1:9" hidden="1" x14ac:dyDescent="0.3">
      <c r="A20655" s="1" t="s">
        <v>159</v>
      </c>
      <c r="B20655" s="1" t="s">
        <v>457</v>
      </c>
      <c r="C20655">
        <v>42.981499999999997</v>
      </c>
      <c r="D20655">
        <v>-97.872200000000007</v>
      </c>
      <c r="E20655" s="1" t="s">
        <v>13</v>
      </c>
      <c r="F20655" t="s">
        <v>3265</v>
      </c>
      <c r="G20655">
        <v>0</v>
      </c>
      <c r="H20655">
        <v>0</v>
      </c>
      <c r="I20655">
        <v>0</v>
      </c>
    </row>
    <row r="20656" spans="1:9" hidden="1" x14ac:dyDescent="0.3">
      <c r="A20656" s="1" t="s">
        <v>159</v>
      </c>
      <c r="B20656" s="1" t="s">
        <v>457</v>
      </c>
      <c r="C20656">
        <v>42.981499999999997</v>
      </c>
      <c r="D20656">
        <v>-97.872200000000007</v>
      </c>
      <c r="E20656" s="1" t="s">
        <v>14</v>
      </c>
      <c r="F20656" t="s">
        <v>3501</v>
      </c>
      <c r="G20656">
        <v>0</v>
      </c>
      <c r="H20656">
        <v>0</v>
      </c>
      <c r="I20656">
        <v>0</v>
      </c>
    </row>
    <row r="20657" spans="1:9" hidden="1" x14ac:dyDescent="0.3">
      <c r="A20657" s="1" t="s">
        <v>159</v>
      </c>
      <c r="B20657" s="1" t="s">
        <v>457</v>
      </c>
      <c r="C20657">
        <v>42.981499999999997</v>
      </c>
      <c r="D20657">
        <v>-97.872200000000007</v>
      </c>
      <c r="E20657" s="1" t="s">
        <v>15</v>
      </c>
      <c r="F20657" t="s">
        <v>3737</v>
      </c>
      <c r="G20657">
        <v>0</v>
      </c>
      <c r="H20657">
        <v>0</v>
      </c>
      <c r="I20657">
        <v>0</v>
      </c>
    </row>
    <row r="20658" spans="1:9" hidden="1" x14ac:dyDescent="0.3">
      <c r="A20658" s="1" t="s">
        <v>159</v>
      </c>
      <c r="B20658" s="1" t="s">
        <v>457</v>
      </c>
      <c r="C20658">
        <v>42.981499999999997</v>
      </c>
      <c r="D20658">
        <v>-97.872200000000007</v>
      </c>
      <c r="E20658" s="1" t="s">
        <v>16</v>
      </c>
      <c r="F20658" t="s">
        <v>3972</v>
      </c>
      <c r="G20658">
        <v>0</v>
      </c>
      <c r="H20658">
        <v>0</v>
      </c>
      <c r="I20658">
        <v>0</v>
      </c>
    </row>
    <row r="20659" spans="1:9" hidden="1" x14ac:dyDescent="0.3">
      <c r="A20659" s="1" t="s">
        <v>159</v>
      </c>
      <c r="B20659" s="1" t="s">
        <v>457</v>
      </c>
      <c r="C20659">
        <v>42.981499999999997</v>
      </c>
      <c r="D20659">
        <v>-97.872200000000007</v>
      </c>
      <c r="E20659" s="1" t="s">
        <v>17</v>
      </c>
      <c r="F20659" t="s">
        <v>4207</v>
      </c>
      <c r="G20659">
        <v>0</v>
      </c>
      <c r="H20659">
        <v>0</v>
      </c>
      <c r="I20659">
        <v>0</v>
      </c>
    </row>
    <row r="20660" spans="1:9" hidden="1" x14ac:dyDescent="0.3">
      <c r="A20660" s="1" t="s">
        <v>159</v>
      </c>
      <c r="B20660" s="1" t="s">
        <v>457</v>
      </c>
      <c r="C20660">
        <v>42.981499999999997</v>
      </c>
      <c r="D20660">
        <v>-97.872200000000007</v>
      </c>
      <c r="E20660" s="1" t="s">
        <v>18</v>
      </c>
      <c r="F20660" t="s">
        <v>4442</v>
      </c>
      <c r="G20660">
        <v>0</v>
      </c>
      <c r="H20660">
        <v>0</v>
      </c>
      <c r="I20660">
        <v>0</v>
      </c>
    </row>
    <row r="20661" spans="1:9" hidden="1" x14ac:dyDescent="0.3">
      <c r="A20661" s="1" t="s">
        <v>159</v>
      </c>
      <c r="B20661" s="1" t="s">
        <v>457</v>
      </c>
      <c r="C20661">
        <v>42.981499999999997</v>
      </c>
      <c r="D20661">
        <v>-97.872200000000007</v>
      </c>
      <c r="E20661" s="1" t="s">
        <v>19</v>
      </c>
      <c r="F20661" t="s">
        <v>4677</v>
      </c>
      <c r="G20661">
        <v>0</v>
      </c>
      <c r="H20661">
        <v>0</v>
      </c>
      <c r="I20661">
        <v>0</v>
      </c>
    </row>
    <row r="20662" spans="1:9" hidden="1" x14ac:dyDescent="0.3">
      <c r="A20662" s="1" t="s">
        <v>159</v>
      </c>
      <c r="B20662" s="1" t="s">
        <v>457</v>
      </c>
      <c r="C20662">
        <v>42.981499999999997</v>
      </c>
      <c r="D20662">
        <v>-97.872200000000007</v>
      </c>
      <c r="E20662" s="1" t="s">
        <v>20</v>
      </c>
      <c r="F20662" t="s">
        <v>4912</v>
      </c>
      <c r="G20662">
        <v>0</v>
      </c>
      <c r="H20662">
        <v>0</v>
      </c>
      <c r="I20662">
        <v>0</v>
      </c>
    </row>
    <row r="20663" spans="1:9" hidden="1" x14ac:dyDescent="0.3">
      <c r="A20663" s="1" t="s">
        <v>159</v>
      </c>
      <c r="B20663" s="1" t="s">
        <v>457</v>
      </c>
      <c r="C20663">
        <v>42.981499999999997</v>
      </c>
      <c r="D20663">
        <v>-97.872200000000007</v>
      </c>
      <c r="E20663" s="1" t="s">
        <v>21</v>
      </c>
      <c r="F20663" t="s">
        <v>5147</v>
      </c>
      <c r="G20663">
        <v>0</v>
      </c>
      <c r="H20663">
        <v>0</v>
      </c>
      <c r="I20663">
        <v>0</v>
      </c>
    </row>
    <row r="20664" spans="1:9" hidden="1" x14ac:dyDescent="0.3">
      <c r="A20664" s="1" t="s">
        <v>159</v>
      </c>
      <c r="B20664" s="1" t="s">
        <v>457</v>
      </c>
      <c r="C20664">
        <v>42.981499999999997</v>
      </c>
      <c r="D20664">
        <v>-97.872200000000007</v>
      </c>
      <c r="E20664" s="1" t="s">
        <v>22</v>
      </c>
      <c r="F20664" t="s">
        <v>5382</v>
      </c>
      <c r="G20664">
        <v>0</v>
      </c>
      <c r="H20664">
        <v>0</v>
      </c>
      <c r="I20664">
        <v>0</v>
      </c>
    </row>
    <row r="20665" spans="1:9" hidden="1" x14ac:dyDescent="0.3">
      <c r="A20665" s="1" t="s">
        <v>159</v>
      </c>
      <c r="B20665" s="1" t="s">
        <v>457</v>
      </c>
      <c r="C20665">
        <v>42.981499999999997</v>
      </c>
      <c r="D20665">
        <v>-97.872200000000007</v>
      </c>
      <c r="E20665" s="1" t="s">
        <v>23</v>
      </c>
      <c r="F20665" t="s">
        <v>5617</v>
      </c>
      <c r="G20665">
        <v>0</v>
      </c>
      <c r="H20665">
        <v>0</v>
      </c>
      <c r="I20665">
        <v>0</v>
      </c>
    </row>
    <row r="20666" spans="1:9" hidden="1" x14ac:dyDescent="0.3">
      <c r="A20666" s="1" t="s">
        <v>159</v>
      </c>
      <c r="B20666" s="1" t="s">
        <v>457</v>
      </c>
      <c r="C20666">
        <v>42.981499999999997</v>
      </c>
      <c r="D20666">
        <v>-97.872200000000007</v>
      </c>
      <c r="E20666" s="1" t="s">
        <v>24</v>
      </c>
      <c r="F20666" t="s">
        <v>5851</v>
      </c>
      <c r="G20666">
        <v>0</v>
      </c>
      <c r="H20666">
        <v>0</v>
      </c>
      <c r="I20666">
        <v>0</v>
      </c>
    </row>
    <row r="20667" spans="1:9" hidden="1" x14ac:dyDescent="0.3">
      <c r="A20667" s="1" t="s">
        <v>159</v>
      </c>
      <c r="B20667" s="1" t="s">
        <v>457</v>
      </c>
      <c r="C20667">
        <v>42.981499999999997</v>
      </c>
      <c r="D20667">
        <v>-97.872200000000007</v>
      </c>
      <c r="E20667" s="1" t="s">
        <v>25</v>
      </c>
      <c r="F20667" t="s">
        <v>6085</v>
      </c>
      <c r="G20667">
        <v>0</v>
      </c>
      <c r="H20667">
        <v>0</v>
      </c>
      <c r="I20667">
        <v>0</v>
      </c>
    </row>
    <row r="20668" spans="1:9" hidden="1" x14ac:dyDescent="0.3">
      <c r="A20668" s="1" t="s">
        <v>159</v>
      </c>
      <c r="B20668" s="1" t="s">
        <v>457</v>
      </c>
      <c r="C20668">
        <v>42.981499999999997</v>
      </c>
      <c r="D20668">
        <v>-97.872200000000007</v>
      </c>
      <c r="E20668" s="1" t="s">
        <v>26</v>
      </c>
      <c r="F20668" t="s">
        <v>6319</v>
      </c>
      <c r="G20668">
        <v>0</v>
      </c>
      <c r="H20668">
        <v>0</v>
      </c>
      <c r="I20668">
        <v>0</v>
      </c>
    </row>
    <row r="20669" spans="1:9" hidden="1" x14ac:dyDescent="0.3">
      <c r="A20669" s="1" t="s">
        <v>159</v>
      </c>
      <c r="B20669" s="1" t="s">
        <v>457</v>
      </c>
      <c r="C20669">
        <v>42.981499999999997</v>
      </c>
      <c r="D20669">
        <v>-97.872200000000007</v>
      </c>
      <c r="E20669" s="1" t="s">
        <v>27</v>
      </c>
      <c r="F20669" t="s">
        <v>6553</v>
      </c>
      <c r="G20669">
        <v>0</v>
      </c>
      <c r="H20669">
        <v>0</v>
      </c>
      <c r="I20669">
        <v>0</v>
      </c>
    </row>
    <row r="20670" spans="1:9" hidden="1" x14ac:dyDescent="0.3">
      <c r="A20670" s="1" t="s">
        <v>159</v>
      </c>
      <c r="B20670" s="1" t="s">
        <v>457</v>
      </c>
      <c r="C20670">
        <v>42.981499999999997</v>
      </c>
      <c r="D20670">
        <v>-97.872200000000007</v>
      </c>
      <c r="E20670" s="1" t="s">
        <v>28</v>
      </c>
      <c r="F20670" t="s">
        <v>6787</v>
      </c>
      <c r="G20670">
        <v>0</v>
      </c>
      <c r="H20670">
        <v>0</v>
      </c>
      <c r="I20670">
        <v>0</v>
      </c>
    </row>
    <row r="20671" spans="1:9" hidden="1" x14ac:dyDescent="0.3">
      <c r="A20671" s="1" t="s">
        <v>159</v>
      </c>
      <c r="B20671" s="1" t="s">
        <v>457</v>
      </c>
      <c r="C20671">
        <v>42.981499999999997</v>
      </c>
      <c r="D20671">
        <v>-97.872200000000007</v>
      </c>
      <c r="E20671" s="1" t="s">
        <v>29</v>
      </c>
      <c r="F20671" t="s">
        <v>7021</v>
      </c>
      <c r="G20671">
        <v>0</v>
      </c>
      <c r="H20671">
        <v>0</v>
      </c>
      <c r="I20671">
        <v>0</v>
      </c>
    </row>
    <row r="20672" spans="1:9" hidden="1" x14ac:dyDescent="0.3">
      <c r="A20672" s="1" t="s">
        <v>159</v>
      </c>
      <c r="B20672" s="1" t="s">
        <v>457</v>
      </c>
      <c r="C20672">
        <v>42.981499999999997</v>
      </c>
      <c r="D20672">
        <v>-97.872200000000007</v>
      </c>
      <c r="E20672" s="1" t="s">
        <v>30</v>
      </c>
      <c r="F20672" t="s">
        <v>7255</v>
      </c>
      <c r="G20672">
        <v>0</v>
      </c>
      <c r="H20672">
        <v>0</v>
      </c>
      <c r="I20672">
        <v>0</v>
      </c>
    </row>
    <row r="20673" spans="1:9" hidden="1" x14ac:dyDescent="0.3">
      <c r="A20673" s="1" t="s">
        <v>159</v>
      </c>
      <c r="B20673" s="1" t="s">
        <v>457</v>
      </c>
      <c r="C20673">
        <v>42.981499999999997</v>
      </c>
      <c r="D20673">
        <v>-97.872200000000007</v>
      </c>
      <c r="E20673" s="1" t="s">
        <v>31</v>
      </c>
      <c r="F20673" t="s">
        <v>7489</v>
      </c>
      <c r="G20673">
        <v>0</v>
      </c>
      <c r="H20673">
        <v>0</v>
      </c>
      <c r="I20673">
        <v>0</v>
      </c>
    </row>
    <row r="20674" spans="1:9" hidden="1" x14ac:dyDescent="0.3">
      <c r="A20674" s="1" t="s">
        <v>159</v>
      </c>
      <c r="B20674" s="1" t="s">
        <v>457</v>
      </c>
      <c r="C20674">
        <v>42.981499999999997</v>
      </c>
      <c r="D20674">
        <v>-97.872200000000007</v>
      </c>
      <c r="E20674" s="1" t="s">
        <v>32</v>
      </c>
      <c r="F20674" t="s">
        <v>7723</v>
      </c>
      <c r="G20674">
        <v>0</v>
      </c>
      <c r="H20674">
        <v>0</v>
      </c>
      <c r="I20674">
        <v>0</v>
      </c>
    </row>
    <row r="20675" spans="1:9" hidden="1" x14ac:dyDescent="0.3">
      <c r="A20675" s="1" t="s">
        <v>159</v>
      </c>
      <c r="B20675" s="1" t="s">
        <v>457</v>
      </c>
      <c r="C20675">
        <v>42.981499999999997</v>
      </c>
      <c r="D20675">
        <v>-97.872200000000007</v>
      </c>
      <c r="E20675" s="1" t="s">
        <v>33</v>
      </c>
      <c r="F20675" t="s">
        <v>7957</v>
      </c>
      <c r="G20675">
        <v>0</v>
      </c>
      <c r="H20675">
        <v>0</v>
      </c>
      <c r="I20675">
        <v>0</v>
      </c>
    </row>
    <row r="20676" spans="1:9" hidden="1" x14ac:dyDescent="0.3">
      <c r="A20676" s="1" t="s">
        <v>159</v>
      </c>
      <c r="B20676" s="1" t="s">
        <v>457</v>
      </c>
      <c r="C20676">
        <v>42.981499999999997</v>
      </c>
      <c r="D20676">
        <v>-97.872200000000007</v>
      </c>
      <c r="E20676" s="1" t="s">
        <v>34</v>
      </c>
      <c r="F20676" t="s">
        <v>8189</v>
      </c>
      <c r="G20676">
        <v>0</v>
      </c>
      <c r="H20676">
        <v>0</v>
      </c>
      <c r="I20676">
        <v>0</v>
      </c>
    </row>
    <row r="20677" spans="1:9" hidden="1" x14ac:dyDescent="0.3">
      <c r="A20677" s="1" t="s">
        <v>159</v>
      </c>
      <c r="B20677" s="1" t="s">
        <v>457</v>
      </c>
      <c r="C20677">
        <v>42.981499999999997</v>
      </c>
      <c r="D20677">
        <v>-97.872200000000007</v>
      </c>
      <c r="E20677" s="1" t="s">
        <v>35</v>
      </c>
      <c r="F20677" t="s">
        <v>8421</v>
      </c>
      <c r="G20677">
        <v>0</v>
      </c>
      <c r="H20677">
        <v>0</v>
      </c>
      <c r="I20677">
        <v>0</v>
      </c>
    </row>
    <row r="20678" spans="1:9" hidden="1" x14ac:dyDescent="0.3">
      <c r="A20678" s="1" t="s">
        <v>159</v>
      </c>
      <c r="B20678" s="1" t="s">
        <v>457</v>
      </c>
      <c r="C20678">
        <v>42.981499999999997</v>
      </c>
      <c r="D20678">
        <v>-97.872200000000007</v>
      </c>
      <c r="E20678" s="1" t="s">
        <v>36</v>
      </c>
      <c r="F20678" t="s">
        <v>8653</v>
      </c>
      <c r="G20678">
        <v>0</v>
      </c>
      <c r="H20678">
        <v>0</v>
      </c>
      <c r="I20678">
        <v>0</v>
      </c>
    </row>
    <row r="20679" spans="1:9" hidden="1" x14ac:dyDescent="0.3">
      <c r="A20679" s="1" t="s">
        <v>159</v>
      </c>
      <c r="B20679" s="1" t="s">
        <v>457</v>
      </c>
      <c r="C20679">
        <v>42.981499999999997</v>
      </c>
      <c r="D20679">
        <v>-97.872200000000007</v>
      </c>
      <c r="E20679" s="1" t="s">
        <v>37</v>
      </c>
      <c r="F20679" t="s">
        <v>8884</v>
      </c>
      <c r="G20679">
        <v>0</v>
      </c>
      <c r="H20679">
        <v>0</v>
      </c>
      <c r="I20679">
        <v>0</v>
      </c>
    </row>
    <row r="20680" spans="1:9" hidden="1" x14ac:dyDescent="0.3">
      <c r="A20680" s="1" t="s">
        <v>159</v>
      </c>
      <c r="B20680" s="1" t="s">
        <v>457</v>
      </c>
      <c r="C20680">
        <v>42.981499999999997</v>
      </c>
      <c r="D20680">
        <v>-97.872200000000007</v>
      </c>
      <c r="E20680" s="1" t="s">
        <v>38</v>
      </c>
      <c r="F20680" t="s">
        <v>9115</v>
      </c>
      <c r="G20680">
        <v>0</v>
      </c>
      <c r="H20680">
        <v>0</v>
      </c>
      <c r="I20680">
        <v>0</v>
      </c>
    </row>
    <row r="20681" spans="1:9" hidden="1" x14ac:dyDescent="0.3">
      <c r="A20681" s="1" t="s">
        <v>159</v>
      </c>
      <c r="B20681" s="1" t="s">
        <v>457</v>
      </c>
      <c r="C20681">
        <v>42.981499999999997</v>
      </c>
      <c r="D20681">
        <v>-97.872200000000007</v>
      </c>
      <c r="E20681" s="1" t="s">
        <v>39</v>
      </c>
      <c r="F20681" t="s">
        <v>9346</v>
      </c>
      <c r="G20681">
        <v>0</v>
      </c>
      <c r="H20681">
        <v>0</v>
      </c>
      <c r="I20681">
        <v>0</v>
      </c>
    </row>
    <row r="20682" spans="1:9" hidden="1" x14ac:dyDescent="0.3">
      <c r="A20682" s="1" t="s">
        <v>159</v>
      </c>
      <c r="B20682" s="1" t="s">
        <v>457</v>
      </c>
      <c r="C20682">
        <v>42.981499999999997</v>
      </c>
      <c r="D20682">
        <v>-97.872200000000007</v>
      </c>
      <c r="E20682" s="1" t="s">
        <v>40</v>
      </c>
      <c r="F20682" t="s">
        <v>9577</v>
      </c>
      <c r="G20682">
        <v>0</v>
      </c>
      <c r="H20682">
        <v>0</v>
      </c>
      <c r="I20682">
        <v>0</v>
      </c>
    </row>
    <row r="20683" spans="1:9" hidden="1" x14ac:dyDescent="0.3">
      <c r="A20683" s="1" t="s">
        <v>159</v>
      </c>
      <c r="B20683" s="1" t="s">
        <v>457</v>
      </c>
      <c r="C20683">
        <v>42.981499999999997</v>
      </c>
      <c r="D20683">
        <v>-97.872200000000007</v>
      </c>
      <c r="E20683" s="1" t="s">
        <v>41</v>
      </c>
      <c r="F20683" t="s">
        <v>9808</v>
      </c>
      <c r="G20683">
        <v>0</v>
      </c>
      <c r="H20683">
        <v>0</v>
      </c>
      <c r="I20683">
        <v>0</v>
      </c>
    </row>
    <row r="20684" spans="1:9" hidden="1" x14ac:dyDescent="0.3">
      <c r="A20684" s="1" t="s">
        <v>159</v>
      </c>
      <c r="B20684" s="1" t="s">
        <v>457</v>
      </c>
      <c r="C20684">
        <v>42.981499999999997</v>
      </c>
      <c r="D20684">
        <v>-97.872200000000007</v>
      </c>
      <c r="E20684" s="1" t="s">
        <v>42</v>
      </c>
      <c r="F20684" t="s">
        <v>10037</v>
      </c>
      <c r="G20684">
        <v>0</v>
      </c>
      <c r="H20684">
        <v>0</v>
      </c>
      <c r="I20684">
        <v>0</v>
      </c>
    </row>
    <row r="20685" spans="1:9" hidden="1" x14ac:dyDescent="0.3">
      <c r="A20685" s="1" t="s">
        <v>159</v>
      </c>
      <c r="B20685" s="1" t="s">
        <v>457</v>
      </c>
      <c r="C20685">
        <v>42.981499999999997</v>
      </c>
      <c r="D20685">
        <v>-97.872200000000007</v>
      </c>
      <c r="E20685" s="1" t="s">
        <v>43</v>
      </c>
      <c r="F20685" t="s">
        <v>10265</v>
      </c>
      <c r="G20685">
        <v>0</v>
      </c>
      <c r="H20685">
        <v>0</v>
      </c>
      <c r="I20685">
        <v>0</v>
      </c>
    </row>
    <row r="20686" spans="1:9" hidden="1" x14ac:dyDescent="0.3">
      <c r="A20686" s="1" t="s">
        <v>159</v>
      </c>
      <c r="B20686" s="1" t="s">
        <v>457</v>
      </c>
      <c r="C20686">
        <v>42.981499999999997</v>
      </c>
      <c r="D20686">
        <v>-97.872200000000007</v>
      </c>
      <c r="E20686" s="1" t="s">
        <v>44</v>
      </c>
      <c r="F20686" t="s">
        <v>10486</v>
      </c>
      <c r="G20686">
        <v>0</v>
      </c>
      <c r="H20686">
        <v>0</v>
      </c>
      <c r="I20686">
        <v>0</v>
      </c>
    </row>
    <row r="20687" spans="1:9" hidden="1" x14ac:dyDescent="0.3">
      <c r="A20687" s="1" t="s">
        <v>159</v>
      </c>
      <c r="B20687" s="1" t="s">
        <v>457</v>
      </c>
      <c r="C20687">
        <v>42.981499999999997</v>
      </c>
      <c r="D20687">
        <v>-97.872200000000007</v>
      </c>
      <c r="E20687" s="1" t="s">
        <v>45</v>
      </c>
      <c r="F20687" t="s">
        <v>10702</v>
      </c>
      <c r="G20687">
        <v>0</v>
      </c>
      <c r="H20687">
        <v>0</v>
      </c>
      <c r="I20687">
        <v>0</v>
      </c>
    </row>
    <row r="20688" spans="1:9" hidden="1" x14ac:dyDescent="0.3">
      <c r="A20688" s="1" t="s">
        <v>159</v>
      </c>
      <c r="B20688" s="1" t="s">
        <v>457</v>
      </c>
      <c r="C20688">
        <v>42.981499999999997</v>
      </c>
      <c r="D20688">
        <v>-97.872200000000007</v>
      </c>
      <c r="E20688" s="1" t="s">
        <v>46</v>
      </c>
      <c r="F20688" t="s">
        <v>10917</v>
      </c>
      <c r="G20688">
        <v>0</v>
      </c>
      <c r="H20688">
        <v>0</v>
      </c>
      <c r="I20688">
        <v>0</v>
      </c>
    </row>
    <row r="20689" spans="1:9" hidden="1" x14ac:dyDescent="0.3">
      <c r="A20689" s="1" t="s">
        <v>159</v>
      </c>
      <c r="B20689" s="1" t="s">
        <v>457</v>
      </c>
      <c r="C20689">
        <v>42.981499999999997</v>
      </c>
      <c r="D20689">
        <v>-97.872200000000007</v>
      </c>
      <c r="E20689" s="1" t="s">
        <v>47</v>
      </c>
      <c r="F20689" t="s">
        <v>11123</v>
      </c>
      <c r="G20689">
        <v>0</v>
      </c>
      <c r="H20689">
        <v>0</v>
      </c>
      <c r="I20689">
        <v>0</v>
      </c>
    </row>
    <row r="20690" spans="1:9" hidden="1" x14ac:dyDescent="0.3">
      <c r="A20690" s="1" t="s">
        <v>159</v>
      </c>
      <c r="B20690" s="1" t="s">
        <v>457</v>
      </c>
      <c r="C20690">
        <v>42.981499999999997</v>
      </c>
      <c r="D20690">
        <v>-97.872200000000007</v>
      </c>
      <c r="E20690" s="1" t="s">
        <v>48</v>
      </c>
      <c r="F20690" t="s">
        <v>11912</v>
      </c>
      <c r="G20690">
        <v>0</v>
      </c>
      <c r="H20690">
        <v>0</v>
      </c>
      <c r="I20690">
        <v>0</v>
      </c>
    </row>
    <row r="20691" spans="1:9" hidden="1" x14ac:dyDescent="0.3">
      <c r="A20691" s="1" t="s">
        <v>159</v>
      </c>
      <c r="B20691" s="1" t="s">
        <v>457</v>
      </c>
      <c r="C20691">
        <v>42.981499999999997</v>
      </c>
      <c r="D20691">
        <v>-97.872200000000007</v>
      </c>
      <c r="E20691" s="1" t="s">
        <v>49</v>
      </c>
      <c r="F20691" t="s">
        <v>12084</v>
      </c>
      <c r="G20691">
        <v>0</v>
      </c>
      <c r="H20691">
        <v>0</v>
      </c>
      <c r="I20691">
        <v>0</v>
      </c>
    </row>
    <row r="20692" spans="1:9" hidden="1" x14ac:dyDescent="0.3">
      <c r="A20692" s="1" t="s">
        <v>159</v>
      </c>
      <c r="B20692" s="1" t="s">
        <v>457</v>
      </c>
      <c r="C20692">
        <v>42.981499999999997</v>
      </c>
      <c r="D20692">
        <v>-97.872200000000007</v>
      </c>
      <c r="E20692" s="1" t="s">
        <v>50</v>
      </c>
      <c r="F20692" t="s">
        <v>12233</v>
      </c>
      <c r="G20692">
        <v>0</v>
      </c>
      <c r="H20692">
        <v>0</v>
      </c>
      <c r="I20692">
        <v>0</v>
      </c>
    </row>
    <row r="20693" spans="1:9" hidden="1" x14ac:dyDescent="0.3">
      <c r="A20693" s="1" t="s">
        <v>159</v>
      </c>
      <c r="B20693" s="1" t="s">
        <v>457</v>
      </c>
      <c r="C20693">
        <v>42.981499999999997</v>
      </c>
      <c r="D20693">
        <v>-97.872200000000007</v>
      </c>
      <c r="E20693" s="1" t="s">
        <v>51</v>
      </c>
      <c r="F20693" t="s">
        <v>12372</v>
      </c>
      <c r="G20693">
        <v>0</v>
      </c>
      <c r="H20693">
        <v>0</v>
      </c>
      <c r="I20693">
        <v>0</v>
      </c>
    </row>
    <row r="20694" spans="1:9" hidden="1" x14ac:dyDescent="0.3">
      <c r="A20694" s="1" t="s">
        <v>159</v>
      </c>
      <c r="B20694" s="1" t="s">
        <v>457</v>
      </c>
      <c r="C20694">
        <v>42.981499999999997</v>
      </c>
      <c r="D20694">
        <v>-97.872200000000007</v>
      </c>
      <c r="E20694" s="1" t="s">
        <v>52</v>
      </c>
      <c r="F20694" t="s">
        <v>11327</v>
      </c>
      <c r="G20694">
        <v>0</v>
      </c>
      <c r="H20694">
        <v>0</v>
      </c>
      <c r="I20694">
        <v>0</v>
      </c>
    </row>
    <row r="20695" spans="1:9" hidden="1" x14ac:dyDescent="0.3">
      <c r="A20695" s="1" t="s">
        <v>159</v>
      </c>
      <c r="B20695" s="1" t="s">
        <v>457</v>
      </c>
      <c r="C20695">
        <v>42.981499999999997</v>
      </c>
      <c r="D20695">
        <v>-97.872200000000007</v>
      </c>
      <c r="E20695" s="1" t="s">
        <v>53</v>
      </c>
      <c r="F20695" t="s">
        <v>11525</v>
      </c>
      <c r="G20695">
        <v>0</v>
      </c>
      <c r="H20695">
        <v>0</v>
      </c>
      <c r="I20695">
        <v>0</v>
      </c>
    </row>
    <row r="20696" spans="1:9" hidden="1" x14ac:dyDescent="0.3">
      <c r="A20696" s="1" t="s">
        <v>159</v>
      </c>
      <c r="B20696" s="1" t="s">
        <v>457</v>
      </c>
      <c r="C20696">
        <v>42.981499999999997</v>
      </c>
      <c r="D20696">
        <v>-97.872200000000007</v>
      </c>
      <c r="E20696" s="1" t="s">
        <v>54</v>
      </c>
      <c r="F20696" t="s">
        <v>11720</v>
      </c>
      <c r="G20696">
        <v>0</v>
      </c>
      <c r="H20696">
        <v>0</v>
      </c>
      <c r="I20696">
        <v>0</v>
      </c>
    </row>
    <row r="20697" spans="1:9" hidden="1" x14ac:dyDescent="0.3">
      <c r="A20697" s="1" t="s">
        <v>159</v>
      </c>
      <c r="B20697" s="1" t="s">
        <v>457</v>
      </c>
      <c r="C20697">
        <v>42.981499999999997</v>
      </c>
      <c r="D20697">
        <v>-97.872200000000007</v>
      </c>
      <c r="E20697" s="1" t="s">
        <v>21548</v>
      </c>
      <c r="F20697" t="s">
        <v>21946</v>
      </c>
      <c r="G20697">
        <v>0</v>
      </c>
      <c r="H20697">
        <v>0</v>
      </c>
      <c r="I20697">
        <v>0</v>
      </c>
    </row>
    <row r="20698" spans="1:9" hidden="1" x14ac:dyDescent="0.3">
      <c r="A20698" s="1" t="s">
        <v>159</v>
      </c>
      <c r="B20698" s="1" t="s">
        <v>458</v>
      </c>
      <c r="C20698">
        <v>33.883699999999997</v>
      </c>
      <c r="D20698">
        <v>-106.7235</v>
      </c>
      <c r="E20698" s="1" t="s">
        <v>4</v>
      </c>
      <c r="F20698" t="s">
        <v>1115</v>
      </c>
      <c r="G20698">
        <v>0</v>
      </c>
      <c r="H20698">
        <v>0</v>
      </c>
      <c r="I20698">
        <v>0</v>
      </c>
    </row>
    <row r="20699" spans="1:9" hidden="1" x14ac:dyDescent="0.3">
      <c r="A20699" s="1" t="s">
        <v>159</v>
      </c>
      <c r="B20699" s="1" t="s">
        <v>458</v>
      </c>
      <c r="C20699">
        <v>33.883699999999997</v>
      </c>
      <c r="D20699">
        <v>-106.7235</v>
      </c>
      <c r="E20699" s="1" t="s">
        <v>5</v>
      </c>
      <c r="F20699" t="s">
        <v>1357</v>
      </c>
      <c r="G20699">
        <v>0</v>
      </c>
      <c r="H20699">
        <v>0</v>
      </c>
      <c r="I20699">
        <v>0</v>
      </c>
    </row>
    <row r="20700" spans="1:9" hidden="1" x14ac:dyDescent="0.3">
      <c r="A20700" s="1" t="s">
        <v>159</v>
      </c>
      <c r="B20700" s="1" t="s">
        <v>458</v>
      </c>
      <c r="C20700">
        <v>33.883699999999997</v>
      </c>
      <c r="D20700">
        <v>-106.7235</v>
      </c>
      <c r="E20700" s="1" t="s">
        <v>6</v>
      </c>
      <c r="F20700" t="s">
        <v>1598</v>
      </c>
      <c r="G20700">
        <v>0</v>
      </c>
      <c r="H20700">
        <v>0</v>
      </c>
      <c r="I20700">
        <v>0</v>
      </c>
    </row>
    <row r="20701" spans="1:9" hidden="1" x14ac:dyDescent="0.3">
      <c r="A20701" s="1" t="s">
        <v>159</v>
      </c>
      <c r="B20701" s="1" t="s">
        <v>458</v>
      </c>
      <c r="C20701">
        <v>33.883699999999997</v>
      </c>
      <c r="D20701">
        <v>-106.7235</v>
      </c>
      <c r="E20701" s="1" t="s">
        <v>7</v>
      </c>
      <c r="F20701" t="s">
        <v>1839</v>
      </c>
      <c r="G20701">
        <v>0</v>
      </c>
      <c r="H20701">
        <v>0</v>
      </c>
      <c r="I20701">
        <v>0</v>
      </c>
    </row>
    <row r="20702" spans="1:9" hidden="1" x14ac:dyDescent="0.3">
      <c r="A20702" s="1" t="s">
        <v>159</v>
      </c>
      <c r="B20702" s="1" t="s">
        <v>458</v>
      </c>
      <c r="C20702">
        <v>33.883699999999997</v>
      </c>
      <c r="D20702">
        <v>-106.7235</v>
      </c>
      <c r="E20702" s="1" t="s">
        <v>8</v>
      </c>
      <c r="F20702" t="s">
        <v>2077</v>
      </c>
      <c r="G20702">
        <v>0</v>
      </c>
      <c r="H20702">
        <v>0</v>
      </c>
      <c r="I20702">
        <v>0</v>
      </c>
    </row>
    <row r="20703" spans="1:9" hidden="1" x14ac:dyDescent="0.3">
      <c r="A20703" s="1" t="s">
        <v>159</v>
      </c>
      <c r="B20703" s="1" t="s">
        <v>458</v>
      </c>
      <c r="C20703">
        <v>33.883699999999997</v>
      </c>
      <c r="D20703">
        <v>-106.7235</v>
      </c>
      <c r="E20703" s="1" t="s">
        <v>9</v>
      </c>
      <c r="F20703" t="s">
        <v>2315</v>
      </c>
      <c r="G20703">
        <v>0</v>
      </c>
      <c r="H20703">
        <v>0</v>
      </c>
      <c r="I20703">
        <v>0</v>
      </c>
    </row>
    <row r="20704" spans="1:9" hidden="1" x14ac:dyDescent="0.3">
      <c r="A20704" s="1" t="s">
        <v>159</v>
      </c>
      <c r="B20704" s="1" t="s">
        <v>458</v>
      </c>
      <c r="C20704">
        <v>33.883699999999997</v>
      </c>
      <c r="D20704">
        <v>-106.7235</v>
      </c>
      <c r="E20704" s="1" t="s">
        <v>10</v>
      </c>
      <c r="F20704" t="s">
        <v>2553</v>
      </c>
      <c r="G20704">
        <v>0</v>
      </c>
      <c r="H20704">
        <v>0</v>
      </c>
      <c r="I20704">
        <v>0</v>
      </c>
    </row>
    <row r="20705" spans="1:9" hidden="1" x14ac:dyDescent="0.3">
      <c r="A20705" s="1" t="s">
        <v>159</v>
      </c>
      <c r="B20705" s="1" t="s">
        <v>458</v>
      </c>
      <c r="C20705">
        <v>33.883699999999997</v>
      </c>
      <c r="D20705">
        <v>-106.7235</v>
      </c>
      <c r="E20705" s="1" t="s">
        <v>11</v>
      </c>
      <c r="F20705" t="s">
        <v>2791</v>
      </c>
      <c r="G20705">
        <v>0</v>
      </c>
      <c r="H20705">
        <v>0</v>
      </c>
      <c r="I20705">
        <v>0</v>
      </c>
    </row>
    <row r="20706" spans="1:9" hidden="1" x14ac:dyDescent="0.3">
      <c r="A20706" s="1" t="s">
        <v>159</v>
      </c>
      <c r="B20706" s="1" t="s">
        <v>458</v>
      </c>
      <c r="C20706">
        <v>33.883699999999997</v>
      </c>
      <c r="D20706">
        <v>-106.7235</v>
      </c>
      <c r="E20706" s="1" t="s">
        <v>12</v>
      </c>
      <c r="F20706" t="s">
        <v>3029</v>
      </c>
      <c r="G20706">
        <v>0</v>
      </c>
      <c r="H20706">
        <v>0</v>
      </c>
      <c r="I20706">
        <v>0</v>
      </c>
    </row>
    <row r="20707" spans="1:9" hidden="1" x14ac:dyDescent="0.3">
      <c r="A20707" s="1" t="s">
        <v>159</v>
      </c>
      <c r="B20707" s="1" t="s">
        <v>458</v>
      </c>
      <c r="C20707">
        <v>33.883699999999997</v>
      </c>
      <c r="D20707">
        <v>-106.7235</v>
      </c>
      <c r="E20707" s="1" t="s">
        <v>13</v>
      </c>
      <c r="F20707" t="s">
        <v>3266</v>
      </c>
      <c r="G20707">
        <v>0</v>
      </c>
      <c r="H20707">
        <v>0</v>
      </c>
      <c r="I20707">
        <v>0</v>
      </c>
    </row>
    <row r="20708" spans="1:9" hidden="1" x14ac:dyDescent="0.3">
      <c r="A20708" s="1" t="s">
        <v>159</v>
      </c>
      <c r="B20708" s="1" t="s">
        <v>458</v>
      </c>
      <c r="C20708">
        <v>33.883699999999997</v>
      </c>
      <c r="D20708">
        <v>-106.7235</v>
      </c>
      <c r="E20708" s="1" t="s">
        <v>14</v>
      </c>
      <c r="F20708" t="s">
        <v>3502</v>
      </c>
      <c r="G20708">
        <v>0</v>
      </c>
      <c r="H20708">
        <v>0</v>
      </c>
      <c r="I20708">
        <v>0</v>
      </c>
    </row>
    <row r="20709" spans="1:9" hidden="1" x14ac:dyDescent="0.3">
      <c r="A20709" s="1" t="s">
        <v>159</v>
      </c>
      <c r="B20709" s="1" t="s">
        <v>458</v>
      </c>
      <c r="C20709">
        <v>33.883699999999997</v>
      </c>
      <c r="D20709">
        <v>-106.7235</v>
      </c>
      <c r="E20709" s="1" t="s">
        <v>15</v>
      </c>
      <c r="F20709" t="s">
        <v>3738</v>
      </c>
      <c r="G20709">
        <v>0</v>
      </c>
      <c r="H20709">
        <v>0</v>
      </c>
      <c r="I20709">
        <v>0</v>
      </c>
    </row>
    <row r="20710" spans="1:9" hidden="1" x14ac:dyDescent="0.3">
      <c r="A20710" s="1" t="s">
        <v>159</v>
      </c>
      <c r="B20710" s="1" t="s">
        <v>458</v>
      </c>
      <c r="C20710">
        <v>33.883699999999997</v>
      </c>
      <c r="D20710">
        <v>-106.7235</v>
      </c>
      <c r="E20710" s="1" t="s">
        <v>16</v>
      </c>
      <c r="F20710" t="s">
        <v>3973</v>
      </c>
      <c r="G20710">
        <v>0</v>
      </c>
      <c r="H20710">
        <v>0</v>
      </c>
      <c r="I20710">
        <v>0</v>
      </c>
    </row>
    <row r="20711" spans="1:9" hidden="1" x14ac:dyDescent="0.3">
      <c r="A20711" s="1" t="s">
        <v>159</v>
      </c>
      <c r="B20711" s="1" t="s">
        <v>458</v>
      </c>
      <c r="C20711">
        <v>33.883699999999997</v>
      </c>
      <c r="D20711">
        <v>-106.7235</v>
      </c>
      <c r="E20711" s="1" t="s">
        <v>17</v>
      </c>
      <c r="F20711" t="s">
        <v>4208</v>
      </c>
      <c r="G20711">
        <v>0</v>
      </c>
      <c r="H20711">
        <v>0</v>
      </c>
      <c r="I20711">
        <v>0</v>
      </c>
    </row>
    <row r="20712" spans="1:9" hidden="1" x14ac:dyDescent="0.3">
      <c r="A20712" s="1" t="s">
        <v>159</v>
      </c>
      <c r="B20712" s="1" t="s">
        <v>458</v>
      </c>
      <c r="C20712">
        <v>33.883699999999997</v>
      </c>
      <c r="D20712">
        <v>-106.7235</v>
      </c>
      <c r="E20712" s="1" t="s">
        <v>18</v>
      </c>
      <c r="F20712" t="s">
        <v>4443</v>
      </c>
      <c r="G20712">
        <v>0</v>
      </c>
      <c r="H20712">
        <v>0</v>
      </c>
      <c r="I20712">
        <v>0</v>
      </c>
    </row>
    <row r="20713" spans="1:9" hidden="1" x14ac:dyDescent="0.3">
      <c r="A20713" s="1" t="s">
        <v>159</v>
      </c>
      <c r="B20713" s="1" t="s">
        <v>458</v>
      </c>
      <c r="C20713">
        <v>33.883699999999997</v>
      </c>
      <c r="D20713">
        <v>-106.7235</v>
      </c>
      <c r="E20713" s="1" t="s">
        <v>19</v>
      </c>
      <c r="F20713" t="s">
        <v>4678</v>
      </c>
      <c r="G20713">
        <v>0</v>
      </c>
      <c r="H20713">
        <v>0</v>
      </c>
      <c r="I20713">
        <v>0</v>
      </c>
    </row>
    <row r="20714" spans="1:9" hidden="1" x14ac:dyDescent="0.3">
      <c r="A20714" s="1" t="s">
        <v>159</v>
      </c>
      <c r="B20714" s="1" t="s">
        <v>458</v>
      </c>
      <c r="C20714">
        <v>33.883699999999997</v>
      </c>
      <c r="D20714">
        <v>-106.7235</v>
      </c>
      <c r="E20714" s="1" t="s">
        <v>20</v>
      </c>
      <c r="F20714" t="s">
        <v>4913</v>
      </c>
      <c r="G20714">
        <v>0</v>
      </c>
      <c r="H20714">
        <v>0</v>
      </c>
      <c r="I20714">
        <v>0</v>
      </c>
    </row>
    <row r="20715" spans="1:9" hidden="1" x14ac:dyDescent="0.3">
      <c r="A20715" s="1" t="s">
        <v>159</v>
      </c>
      <c r="B20715" s="1" t="s">
        <v>458</v>
      </c>
      <c r="C20715">
        <v>33.883699999999997</v>
      </c>
      <c r="D20715">
        <v>-106.7235</v>
      </c>
      <c r="E20715" s="1" t="s">
        <v>21</v>
      </c>
      <c r="F20715" t="s">
        <v>5148</v>
      </c>
      <c r="G20715">
        <v>0</v>
      </c>
      <c r="H20715">
        <v>0</v>
      </c>
      <c r="I20715">
        <v>0</v>
      </c>
    </row>
    <row r="20716" spans="1:9" hidden="1" x14ac:dyDescent="0.3">
      <c r="A20716" s="1" t="s">
        <v>159</v>
      </c>
      <c r="B20716" s="1" t="s">
        <v>458</v>
      </c>
      <c r="C20716">
        <v>33.883699999999997</v>
      </c>
      <c r="D20716">
        <v>-106.7235</v>
      </c>
      <c r="E20716" s="1" t="s">
        <v>22</v>
      </c>
      <c r="F20716" t="s">
        <v>5383</v>
      </c>
      <c r="G20716">
        <v>0</v>
      </c>
      <c r="H20716">
        <v>0</v>
      </c>
      <c r="I20716">
        <v>0</v>
      </c>
    </row>
    <row r="20717" spans="1:9" hidden="1" x14ac:dyDescent="0.3">
      <c r="A20717" s="1" t="s">
        <v>159</v>
      </c>
      <c r="B20717" s="1" t="s">
        <v>458</v>
      </c>
      <c r="C20717">
        <v>33.883699999999997</v>
      </c>
      <c r="D20717">
        <v>-106.7235</v>
      </c>
      <c r="E20717" s="1" t="s">
        <v>23</v>
      </c>
      <c r="F20717" t="s">
        <v>5618</v>
      </c>
      <c r="G20717">
        <v>0</v>
      </c>
      <c r="H20717">
        <v>0</v>
      </c>
      <c r="I20717">
        <v>0</v>
      </c>
    </row>
    <row r="20718" spans="1:9" hidden="1" x14ac:dyDescent="0.3">
      <c r="A20718" s="1" t="s">
        <v>159</v>
      </c>
      <c r="B20718" s="1" t="s">
        <v>458</v>
      </c>
      <c r="C20718">
        <v>33.883699999999997</v>
      </c>
      <c r="D20718">
        <v>-106.7235</v>
      </c>
      <c r="E20718" s="1" t="s">
        <v>24</v>
      </c>
      <c r="F20718" t="s">
        <v>5852</v>
      </c>
      <c r="G20718">
        <v>0</v>
      </c>
      <c r="H20718">
        <v>0</v>
      </c>
      <c r="I20718">
        <v>0</v>
      </c>
    </row>
    <row r="20719" spans="1:9" hidden="1" x14ac:dyDescent="0.3">
      <c r="A20719" s="1" t="s">
        <v>159</v>
      </c>
      <c r="B20719" s="1" t="s">
        <v>458</v>
      </c>
      <c r="C20719">
        <v>33.883699999999997</v>
      </c>
      <c r="D20719">
        <v>-106.7235</v>
      </c>
      <c r="E20719" s="1" t="s">
        <v>25</v>
      </c>
      <c r="F20719" t="s">
        <v>6086</v>
      </c>
      <c r="G20719">
        <v>0</v>
      </c>
      <c r="H20719">
        <v>0</v>
      </c>
      <c r="I20719">
        <v>0</v>
      </c>
    </row>
    <row r="20720" spans="1:9" hidden="1" x14ac:dyDescent="0.3">
      <c r="A20720" s="1" t="s">
        <v>159</v>
      </c>
      <c r="B20720" s="1" t="s">
        <v>458</v>
      </c>
      <c r="C20720">
        <v>33.883699999999997</v>
      </c>
      <c r="D20720">
        <v>-106.7235</v>
      </c>
      <c r="E20720" s="1" t="s">
        <v>26</v>
      </c>
      <c r="F20720" t="s">
        <v>6320</v>
      </c>
      <c r="G20720">
        <v>0</v>
      </c>
      <c r="H20720">
        <v>0</v>
      </c>
      <c r="I20720">
        <v>0</v>
      </c>
    </row>
    <row r="20721" spans="1:9" hidden="1" x14ac:dyDescent="0.3">
      <c r="A20721" s="1" t="s">
        <v>159</v>
      </c>
      <c r="B20721" s="1" t="s">
        <v>458</v>
      </c>
      <c r="C20721">
        <v>33.883699999999997</v>
      </c>
      <c r="D20721">
        <v>-106.7235</v>
      </c>
      <c r="E20721" s="1" t="s">
        <v>27</v>
      </c>
      <c r="F20721" t="s">
        <v>6554</v>
      </c>
      <c r="G20721">
        <v>0</v>
      </c>
      <c r="H20721">
        <v>0</v>
      </c>
      <c r="I20721">
        <v>0</v>
      </c>
    </row>
    <row r="20722" spans="1:9" hidden="1" x14ac:dyDescent="0.3">
      <c r="A20722" s="1" t="s">
        <v>159</v>
      </c>
      <c r="B20722" s="1" t="s">
        <v>458</v>
      </c>
      <c r="C20722">
        <v>33.883699999999997</v>
      </c>
      <c r="D20722">
        <v>-106.7235</v>
      </c>
      <c r="E20722" s="1" t="s">
        <v>28</v>
      </c>
      <c r="F20722" t="s">
        <v>6788</v>
      </c>
      <c r="G20722">
        <v>0</v>
      </c>
      <c r="H20722">
        <v>0</v>
      </c>
      <c r="I20722">
        <v>0</v>
      </c>
    </row>
    <row r="20723" spans="1:9" hidden="1" x14ac:dyDescent="0.3">
      <c r="A20723" s="1" t="s">
        <v>159</v>
      </c>
      <c r="B20723" s="1" t="s">
        <v>458</v>
      </c>
      <c r="C20723">
        <v>33.883699999999997</v>
      </c>
      <c r="D20723">
        <v>-106.7235</v>
      </c>
      <c r="E20723" s="1" t="s">
        <v>29</v>
      </c>
      <c r="F20723" t="s">
        <v>7022</v>
      </c>
      <c r="G20723">
        <v>0</v>
      </c>
      <c r="H20723">
        <v>0</v>
      </c>
      <c r="I20723">
        <v>0</v>
      </c>
    </row>
    <row r="20724" spans="1:9" hidden="1" x14ac:dyDescent="0.3">
      <c r="A20724" s="1" t="s">
        <v>159</v>
      </c>
      <c r="B20724" s="1" t="s">
        <v>458</v>
      </c>
      <c r="C20724">
        <v>33.883699999999997</v>
      </c>
      <c r="D20724">
        <v>-106.7235</v>
      </c>
      <c r="E20724" s="1" t="s">
        <v>30</v>
      </c>
      <c r="F20724" t="s">
        <v>7256</v>
      </c>
      <c r="G20724">
        <v>0</v>
      </c>
      <c r="H20724">
        <v>0</v>
      </c>
      <c r="I20724">
        <v>0</v>
      </c>
    </row>
    <row r="20725" spans="1:9" hidden="1" x14ac:dyDescent="0.3">
      <c r="A20725" s="1" t="s">
        <v>159</v>
      </c>
      <c r="B20725" s="1" t="s">
        <v>458</v>
      </c>
      <c r="C20725">
        <v>33.883699999999997</v>
      </c>
      <c r="D20725">
        <v>-106.7235</v>
      </c>
      <c r="E20725" s="1" t="s">
        <v>31</v>
      </c>
      <c r="F20725" t="s">
        <v>7490</v>
      </c>
      <c r="G20725">
        <v>0</v>
      </c>
      <c r="H20725">
        <v>0</v>
      </c>
      <c r="I20725">
        <v>0</v>
      </c>
    </row>
    <row r="20726" spans="1:9" hidden="1" x14ac:dyDescent="0.3">
      <c r="A20726" s="1" t="s">
        <v>159</v>
      </c>
      <c r="B20726" s="1" t="s">
        <v>458</v>
      </c>
      <c r="C20726">
        <v>33.883699999999997</v>
      </c>
      <c r="D20726">
        <v>-106.7235</v>
      </c>
      <c r="E20726" s="1" t="s">
        <v>32</v>
      </c>
      <c r="F20726" t="s">
        <v>7724</v>
      </c>
      <c r="G20726">
        <v>0</v>
      </c>
      <c r="H20726">
        <v>0</v>
      </c>
      <c r="I20726">
        <v>0</v>
      </c>
    </row>
    <row r="20727" spans="1:9" hidden="1" x14ac:dyDescent="0.3">
      <c r="A20727" s="1" t="s">
        <v>159</v>
      </c>
      <c r="B20727" s="1" t="s">
        <v>458</v>
      </c>
      <c r="C20727">
        <v>33.883699999999997</v>
      </c>
      <c r="D20727">
        <v>-106.7235</v>
      </c>
      <c r="E20727" s="1" t="s">
        <v>33</v>
      </c>
      <c r="F20727" t="s">
        <v>7958</v>
      </c>
      <c r="G20727">
        <v>0</v>
      </c>
      <c r="H20727">
        <v>0</v>
      </c>
      <c r="I20727">
        <v>0</v>
      </c>
    </row>
    <row r="20728" spans="1:9" hidden="1" x14ac:dyDescent="0.3">
      <c r="A20728" s="1" t="s">
        <v>159</v>
      </c>
      <c r="B20728" s="1" t="s">
        <v>458</v>
      </c>
      <c r="C20728">
        <v>33.883699999999997</v>
      </c>
      <c r="D20728">
        <v>-106.7235</v>
      </c>
      <c r="E20728" s="1" t="s">
        <v>34</v>
      </c>
      <c r="F20728" t="s">
        <v>8190</v>
      </c>
      <c r="G20728">
        <v>0</v>
      </c>
      <c r="H20728">
        <v>0</v>
      </c>
      <c r="I20728">
        <v>0</v>
      </c>
    </row>
    <row r="20729" spans="1:9" hidden="1" x14ac:dyDescent="0.3">
      <c r="A20729" s="1" t="s">
        <v>159</v>
      </c>
      <c r="B20729" s="1" t="s">
        <v>458</v>
      </c>
      <c r="C20729">
        <v>33.883699999999997</v>
      </c>
      <c r="D20729">
        <v>-106.7235</v>
      </c>
      <c r="E20729" s="1" t="s">
        <v>35</v>
      </c>
      <c r="F20729" t="s">
        <v>8422</v>
      </c>
      <c r="G20729">
        <v>0</v>
      </c>
      <c r="H20729">
        <v>0</v>
      </c>
      <c r="I20729">
        <v>0</v>
      </c>
    </row>
    <row r="20730" spans="1:9" hidden="1" x14ac:dyDescent="0.3">
      <c r="A20730" s="1" t="s">
        <v>159</v>
      </c>
      <c r="B20730" s="1" t="s">
        <v>458</v>
      </c>
      <c r="C20730">
        <v>33.883699999999997</v>
      </c>
      <c r="D20730">
        <v>-106.7235</v>
      </c>
      <c r="E20730" s="1" t="s">
        <v>36</v>
      </c>
      <c r="F20730" t="s">
        <v>8654</v>
      </c>
      <c r="G20730">
        <v>0</v>
      </c>
      <c r="H20730">
        <v>0</v>
      </c>
      <c r="I20730">
        <v>0</v>
      </c>
    </row>
    <row r="20731" spans="1:9" hidden="1" x14ac:dyDescent="0.3">
      <c r="A20731" s="1" t="s">
        <v>159</v>
      </c>
      <c r="B20731" s="1" t="s">
        <v>458</v>
      </c>
      <c r="C20731">
        <v>33.883699999999997</v>
      </c>
      <c r="D20731">
        <v>-106.7235</v>
      </c>
      <c r="E20731" s="1" t="s">
        <v>37</v>
      </c>
      <c r="F20731" t="s">
        <v>8885</v>
      </c>
      <c r="G20731">
        <v>0</v>
      </c>
      <c r="H20731">
        <v>0</v>
      </c>
      <c r="I20731">
        <v>0</v>
      </c>
    </row>
    <row r="20732" spans="1:9" hidden="1" x14ac:dyDescent="0.3">
      <c r="A20732" s="1" t="s">
        <v>159</v>
      </c>
      <c r="B20732" s="1" t="s">
        <v>458</v>
      </c>
      <c r="C20732">
        <v>33.883699999999997</v>
      </c>
      <c r="D20732">
        <v>-106.7235</v>
      </c>
      <c r="E20732" s="1" t="s">
        <v>38</v>
      </c>
      <c r="F20732" t="s">
        <v>9116</v>
      </c>
      <c r="G20732">
        <v>0</v>
      </c>
      <c r="H20732">
        <v>0</v>
      </c>
      <c r="I20732">
        <v>0</v>
      </c>
    </row>
    <row r="20733" spans="1:9" hidden="1" x14ac:dyDescent="0.3">
      <c r="A20733" s="1" t="s">
        <v>159</v>
      </c>
      <c r="B20733" s="1" t="s">
        <v>458</v>
      </c>
      <c r="C20733">
        <v>33.883699999999997</v>
      </c>
      <c r="D20733">
        <v>-106.7235</v>
      </c>
      <c r="E20733" s="1" t="s">
        <v>39</v>
      </c>
      <c r="F20733" t="s">
        <v>9347</v>
      </c>
      <c r="G20733">
        <v>0</v>
      </c>
      <c r="H20733">
        <v>0</v>
      </c>
      <c r="I20733">
        <v>0</v>
      </c>
    </row>
    <row r="20734" spans="1:9" hidden="1" x14ac:dyDescent="0.3">
      <c r="A20734" s="1" t="s">
        <v>159</v>
      </c>
      <c r="B20734" s="1" t="s">
        <v>458</v>
      </c>
      <c r="C20734">
        <v>33.883699999999997</v>
      </c>
      <c r="D20734">
        <v>-106.7235</v>
      </c>
      <c r="E20734" s="1" t="s">
        <v>40</v>
      </c>
      <c r="F20734" t="s">
        <v>9578</v>
      </c>
      <c r="G20734">
        <v>0</v>
      </c>
      <c r="H20734">
        <v>0</v>
      </c>
      <c r="I20734">
        <v>0</v>
      </c>
    </row>
    <row r="20735" spans="1:9" hidden="1" x14ac:dyDescent="0.3">
      <c r="A20735" s="1" t="s">
        <v>159</v>
      </c>
      <c r="B20735" s="1" t="s">
        <v>458</v>
      </c>
      <c r="C20735">
        <v>33.883699999999997</v>
      </c>
      <c r="D20735">
        <v>-106.7235</v>
      </c>
      <c r="E20735" s="1" t="s">
        <v>41</v>
      </c>
      <c r="F20735" t="s">
        <v>9809</v>
      </c>
      <c r="G20735">
        <v>0</v>
      </c>
      <c r="H20735">
        <v>0</v>
      </c>
      <c r="I20735">
        <v>0</v>
      </c>
    </row>
    <row r="20736" spans="1:9" hidden="1" x14ac:dyDescent="0.3">
      <c r="A20736" s="1" t="s">
        <v>159</v>
      </c>
      <c r="B20736" s="1" t="s">
        <v>458</v>
      </c>
      <c r="C20736">
        <v>33.883699999999997</v>
      </c>
      <c r="D20736">
        <v>-106.7235</v>
      </c>
      <c r="E20736" s="1" t="s">
        <v>42</v>
      </c>
      <c r="F20736" t="s">
        <v>10038</v>
      </c>
      <c r="G20736">
        <v>0</v>
      </c>
      <c r="H20736">
        <v>0</v>
      </c>
      <c r="I20736">
        <v>0</v>
      </c>
    </row>
    <row r="20737" spans="1:9" hidden="1" x14ac:dyDescent="0.3">
      <c r="A20737" s="1" t="s">
        <v>159</v>
      </c>
      <c r="B20737" s="1" t="s">
        <v>458</v>
      </c>
      <c r="C20737">
        <v>33.883699999999997</v>
      </c>
      <c r="D20737">
        <v>-106.7235</v>
      </c>
      <c r="E20737" s="1" t="s">
        <v>43</v>
      </c>
      <c r="F20737" t="s">
        <v>10266</v>
      </c>
      <c r="G20737">
        <v>0</v>
      </c>
      <c r="H20737">
        <v>0</v>
      </c>
      <c r="I20737">
        <v>0</v>
      </c>
    </row>
    <row r="20738" spans="1:9" hidden="1" x14ac:dyDescent="0.3">
      <c r="A20738" s="1" t="s">
        <v>159</v>
      </c>
      <c r="B20738" s="1" t="s">
        <v>458</v>
      </c>
      <c r="C20738">
        <v>33.883699999999997</v>
      </c>
      <c r="D20738">
        <v>-106.7235</v>
      </c>
      <c r="E20738" s="1" t="s">
        <v>44</v>
      </c>
      <c r="F20738" t="s">
        <v>10487</v>
      </c>
      <c r="G20738">
        <v>0</v>
      </c>
      <c r="H20738">
        <v>0</v>
      </c>
      <c r="I20738">
        <v>0</v>
      </c>
    </row>
    <row r="20739" spans="1:9" hidden="1" x14ac:dyDescent="0.3">
      <c r="A20739" s="1" t="s">
        <v>159</v>
      </c>
      <c r="B20739" s="1" t="s">
        <v>458</v>
      </c>
      <c r="C20739">
        <v>33.883699999999997</v>
      </c>
      <c r="D20739">
        <v>-106.7235</v>
      </c>
      <c r="E20739" s="1" t="s">
        <v>45</v>
      </c>
      <c r="F20739" t="s">
        <v>10703</v>
      </c>
      <c r="G20739">
        <v>0</v>
      </c>
      <c r="H20739">
        <v>0</v>
      </c>
      <c r="I20739">
        <v>0</v>
      </c>
    </row>
    <row r="20740" spans="1:9" hidden="1" x14ac:dyDescent="0.3">
      <c r="A20740" s="1" t="s">
        <v>159</v>
      </c>
      <c r="B20740" s="1" t="s">
        <v>458</v>
      </c>
      <c r="C20740">
        <v>33.883699999999997</v>
      </c>
      <c r="D20740">
        <v>-106.7235</v>
      </c>
      <c r="E20740" s="1" t="s">
        <v>46</v>
      </c>
      <c r="F20740" t="s">
        <v>10918</v>
      </c>
      <c r="G20740">
        <v>0</v>
      </c>
      <c r="H20740">
        <v>0</v>
      </c>
      <c r="I20740">
        <v>0</v>
      </c>
    </row>
    <row r="20741" spans="1:9" hidden="1" x14ac:dyDescent="0.3">
      <c r="A20741" s="1" t="s">
        <v>159</v>
      </c>
      <c r="B20741" s="1" t="s">
        <v>458</v>
      </c>
      <c r="C20741">
        <v>33.883699999999997</v>
      </c>
      <c r="D20741">
        <v>-106.7235</v>
      </c>
      <c r="E20741" s="1" t="s">
        <v>47</v>
      </c>
      <c r="F20741" t="s">
        <v>11124</v>
      </c>
      <c r="G20741">
        <v>0</v>
      </c>
      <c r="H20741">
        <v>0</v>
      </c>
      <c r="I20741">
        <v>0</v>
      </c>
    </row>
    <row r="20742" spans="1:9" hidden="1" x14ac:dyDescent="0.3">
      <c r="A20742" s="1" t="s">
        <v>159</v>
      </c>
      <c r="B20742" s="1" t="s">
        <v>458</v>
      </c>
      <c r="C20742">
        <v>33.883699999999997</v>
      </c>
      <c r="D20742">
        <v>-106.7235</v>
      </c>
      <c r="E20742" s="1" t="s">
        <v>48</v>
      </c>
      <c r="F20742" t="s">
        <v>11913</v>
      </c>
      <c r="G20742">
        <v>0</v>
      </c>
      <c r="H20742">
        <v>0</v>
      </c>
      <c r="I20742">
        <v>0</v>
      </c>
    </row>
    <row r="20743" spans="1:9" hidden="1" x14ac:dyDescent="0.3">
      <c r="A20743" s="1" t="s">
        <v>159</v>
      </c>
      <c r="B20743" s="1" t="s">
        <v>458</v>
      </c>
      <c r="C20743">
        <v>33.883699999999997</v>
      </c>
      <c r="D20743">
        <v>-106.7235</v>
      </c>
      <c r="E20743" s="1" t="s">
        <v>49</v>
      </c>
      <c r="F20743" t="s">
        <v>12085</v>
      </c>
      <c r="G20743">
        <v>0</v>
      </c>
      <c r="H20743">
        <v>0</v>
      </c>
      <c r="I20743">
        <v>0</v>
      </c>
    </row>
    <row r="20744" spans="1:9" hidden="1" x14ac:dyDescent="0.3">
      <c r="A20744" s="1" t="s">
        <v>159</v>
      </c>
      <c r="B20744" s="1" t="s">
        <v>458</v>
      </c>
      <c r="C20744">
        <v>33.883699999999997</v>
      </c>
      <c r="D20744">
        <v>-106.7235</v>
      </c>
      <c r="E20744" s="1" t="s">
        <v>50</v>
      </c>
      <c r="F20744" t="s">
        <v>12234</v>
      </c>
      <c r="G20744">
        <v>0</v>
      </c>
      <c r="H20744">
        <v>0</v>
      </c>
      <c r="I20744">
        <v>0</v>
      </c>
    </row>
    <row r="20745" spans="1:9" hidden="1" x14ac:dyDescent="0.3">
      <c r="A20745" s="1" t="s">
        <v>159</v>
      </c>
      <c r="B20745" s="1" t="s">
        <v>458</v>
      </c>
      <c r="C20745">
        <v>33.883699999999997</v>
      </c>
      <c r="D20745">
        <v>-106.7235</v>
      </c>
      <c r="E20745" s="1" t="s">
        <v>51</v>
      </c>
      <c r="F20745" t="s">
        <v>12373</v>
      </c>
      <c r="G20745">
        <v>0</v>
      </c>
      <c r="H20745">
        <v>0</v>
      </c>
      <c r="I20745">
        <v>0</v>
      </c>
    </row>
    <row r="20746" spans="1:9" hidden="1" x14ac:dyDescent="0.3">
      <c r="A20746" s="1" t="s">
        <v>159</v>
      </c>
      <c r="B20746" s="1" t="s">
        <v>458</v>
      </c>
      <c r="C20746">
        <v>33.883699999999997</v>
      </c>
      <c r="D20746">
        <v>-106.7235</v>
      </c>
      <c r="E20746" s="1" t="s">
        <v>52</v>
      </c>
      <c r="F20746" t="s">
        <v>11328</v>
      </c>
      <c r="G20746">
        <v>0</v>
      </c>
      <c r="H20746">
        <v>0</v>
      </c>
      <c r="I20746">
        <v>0</v>
      </c>
    </row>
    <row r="20747" spans="1:9" hidden="1" x14ac:dyDescent="0.3">
      <c r="A20747" s="1" t="s">
        <v>159</v>
      </c>
      <c r="B20747" s="1" t="s">
        <v>458</v>
      </c>
      <c r="C20747">
        <v>33.883699999999997</v>
      </c>
      <c r="D20747">
        <v>-106.7235</v>
      </c>
      <c r="E20747" s="1" t="s">
        <v>53</v>
      </c>
      <c r="F20747" t="s">
        <v>11526</v>
      </c>
      <c r="G20747">
        <v>0</v>
      </c>
      <c r="H20747">
        <v>0</v>
      </c>
      <c r="I20747">
        <v>0</v>
      </c>
    </row>
    <row r="20748" spans="1:9" hidden="1" x14ac:dyDescent="0.3">
      <c r="A20748" s="1" t="s">
        <v>159</v>
      </c>
      <c r="B20748" s="1" t="s">
        <v>458</v>
      </c>
      <c r="C20748">
        <v>33.883699999999997</v>
      </c>
      <c r="D20748">
        <v>-106.7235</v>
      </c>
      <c r="E20748" s="1" t="s">
        <v>54</v>
      </c>
      <c r="F20748" t="s">
        <v>11721</v>
      </c>
      <c r="G20748">
        <v>0</v>
      </c>
      <c r="H20748">
        <v>0</v>
      </c>
      <c r="I20748">
        <v>0</v>
      </c>
    </row>
    <row r="20749" spans="1:9" hidden="1" x14ac:dyDescent="0.3">
      <c r="A20749" s="1" t="s">
        <v>159</v>
      </c>
      <c r="B20749" s="1" t="s">
        <v>458</v>
      </c>
      <c r="C20749">
        <v>33.883699999999997</v>
      </c>
      <c r="D20749">
        <v>-106.7235</v>
      </c>
      <c r="E20749" s="1" t="s">
        <v>21548</v>
      </c>
      <c r="F20749" t="s">
        <v>21947</v>
      </c>
      <c r="G20749">
        <v>0</v>
      </c>
      <c r="H20749">
        <v>0</v>
      </c>
      <c r="I20749">
        <v>0</v>
      </c>
    </row>
    <row r="20750" spans="1:9" hidden="1" x14ac:dyDescent="0.3">
      <c r="A20750" s="1" t="s">
        <v>159</v>
      </c>
      <c r="B20750" s="1" t="s">
        <v>459</v>
      </c>
      <c r="C20750">
        <v>35.017800000000001</v>
      </c>
      <c r="D20750">
        <v>-106.62909999999999</v>
      </c>
      <c r="E20750" s="1" t="s">
        <v>4</v>
      </c>
      <c r="F20750" t="s">
        <v>1116</v>
      </c>
      <c r="G20750">
        <v>0</v>
      </c>
      <c r="H20750">
        <v>0</v>
      </c>
      <c r="I20750">
        <v>0</v>
      </c>
    </row>
    <row r="20751" spans="1:9" hidden="1" x14ac:dyDescent="0.3">
      <c r="A20751" s="1" t="s">
        <v>159</v>
      </c>
      <c r="B20751" s="1" t="s">
        <v>459</v>
      </c>
      <c r="C20751">
        <v>35.017800000000001</v>
      </c>
      <c r="D20751">
        <v>-106.62909999999999</v>
      </c>
      <c r="E20751" s="1" t="s">
        <v>5</v>
      </c>
      <c r="F20751" t="s">
        <v>1358</v>
      </c>
      <c r="G20751">
        <v>0</v>
      </c>
      <c r="H20751">
        <v>0</v>
      </c>
      <c r="I20751">
        <v>0</v>
      </c>
    </row>
    <row r="20752" spans="1:9" hidden="1" x14ac:dyDescent="0.3">
      <c r="A20752" s="1" t="s">
        <v>159</v>
      </c>
      <c r="B20752" s="1" t="s">
        <v>459</v>
      </c>
      <c r="C20752">
        <v>35.017800000000001</v>
      </c>
      <c r="D20752">
        <v>-106.62909999999999</v>
      </c>
      <c r="E20752" s="1" t="s">
        <v>6</v>
      </c>
      <c r="F20752" t="s">
        <v>1599</v>
      </c>
      <c r="G20752">
        <v>0</v>
      </c>
      <c r="H20752">
        <v>0</v>
      </c>
      <c r="I20752">
        <v>0</v>
      </c>
    </row>
    <row r="20753" spans="1:9" hidden="1" x14ac:dyDescent="0.3">
      <c r="A20753" s="1" t="s">
        <v>159</v>
      </c>
      <c r="B20753" s="1" t="s">
        <v>459</v>
      </c>
      <c r="C20753">
        <v>35.017800000000001</v>
      </c>
      <c r="D20753">
        <v>-106.62909999999999</v>
      </c>
      <c r="E20753" s="1" t="s">
        <v>7</v>
      </c>
      <c r="F20753" t="s">
        <v>1840</v>
      </c>
      <c r="G20753">
        <v>0</v>
      </c>
      <c r="H20753">
        <v>0</v>
      </c>
      <c r="I20753">
        <v>0</v>
      </c>
    </row>
    <row r="20754" spans="1:9" hidden="1" x14ac:dyDescent="0.3">
      <c r="A20754" s="1" t="s">
        <v>159</v>
      </c>
      <c r="B20754" s="1" t="s">
        <v>459</v>
      </c>
      <c r="C20754">
        <v>35.017800000000001</v>
      </c>
      <c r="D20754">
        <v>-106.62909999999999</v>
      </c>
      <c r="E20754" s="1" t="s">
        <v>8</v>
      </c>
      <c r="F20754" t="s">
        <v>2078</v>
      </c>
      <c r="G20754">
        <v>0</v>
      </c>
      <c r="H20754">
        <v>0</v>
      </c>
      <c r="I20754">
        <v>0</v>
      </c>
    </row>
    <row r="20755" spans="1:9" hidden="1" x14ac:dyDescent="0.3">
      <c r="A20755" s="1" t="s">
        <v>159</v>
      </c>
      <c r="B20755" s="1" t="s">
        <v>459</v>
      </c>
      <c r="C20755">
        <v>35.017800000000001</v>
      </c>
      <c r="D20755">
        <v>-106.62909999999999</v>
      </c>
      <c r="E20755" s="1" t="s">
        <v>9</v>
      </c>
      <c r="F20755" t="s">
        <v>2316</v>
      </c>
      <c r="G20755">
        <v>0</v>
      </c>
      <c r="H20755">
        <v>0</v>
      </c>
      <c r="I20755">
        <v>0</v>
      </c>
    </row>
    <row r="20756" spans="1:9" hidden="1" x14ac:dyDescent="0.3">
      <c r="A20756" s="1" t="s">
        <v>159</v>
      </c>
      <c r="B20756" s="1" t="s">
        <v>459</v>
      </c>
      <c r="C20756">
        <v>35.017800000000001</v>
      </c>
      <c r="D20756">
        <v>-106.62909999999999</v>
      </c>
      <c r="E20756" s="1" t="s">
        <v>10</v>
      </c>
      <c r="F20756" t="s">
        <v>2554</v>
      </c>
      <c r="G20756">
        <v>0</v>
      </c>
      <c r="H20756">
        <v>0</v>
      </c>
      <c r="I20756">
        <v>0</v>
      </c>
    </row>
    <row r="20757" spans="1:9" hidden="1" x14ac:dyDescent="0.3">
      <c r="A20757" s="1" t="s">
        <v>159</v>
      </c>
      <c r="B20757" s="1" t="s">
        <v>459</v>
      </c>
      <c r="C20757">
        <v>35.017800000000001</v>
      </c>
      <c r="D20757">
        <v>-106.62909999999999</v>
      </c>
      <c r="E20757" s="1" t="s">
        <v>11</v>
      </c>
      <c r="F20757" t="s">
        <v>2792</v>
      </c>
      <c r="G20757">
        <v>0</v>
      </c>
      <c r="H20757">
        <v>0</v>
      </c>
      <c r="I20757">
        <v>0</v>
      </c>
    </row>
    <row r="20758" spans="1:9" hidden="1" x14ac:dyDescent="0.3">
      <c r="A20758" s="1" t="s">
        <v>159</v>
      </c>
      <c r="B20758" s="1" t="s">
        <v>459</v>
      </c>
      <c r="C20758">
        <v>35.017800000000001</v>
      </c>
      <c r="D20758">
        <v>-106.62909999999999</v>
      </c>
      <c r="E20758" s="1" t="s">
        <v>12</v>
      </c>
      <c r="F20758" t="s">
        <v>3030</v>
      </c>
      <c r="G20758">
        <v>0</v>
      </c>
      <c r="H20758">
        <v>0</v>
      </c>
      <c r="I20758">
        <v>0</v>
      </c>
    </row>
    <row r="20759" spans="1:9" hidden="1" x14ac:dyDescent="0.3">
      <c r="A20759" s="1" t="s">
        <v>159</v>
      </c>
      <c r="B20759" s="1" t="s">
        <v>459</v>
      </c>
      <c r="C20759">
        <v>35.017800000000001</v>
      </c>
      <c r="D20759">
        <v>-106.62909999999999</v>
      </c>
      <c r="E20759" s="1" t="s">
        <v>13</v>
      </c>
      <c r="F20759" t="s">
        <v>3267</v>
      </c>
      <c r="G20759">
        <v>0</v>
      </c>
      <c r="H20759">
        <v>0</v>
      </c>
      <c r="I20759">
        <v>0</v>
      </c>
    </row>
    <row r="20760" spans="1:9" hidden="1" x14ac:dyDescent="0.3">
      <c r="A20760" s="1" t="s">
        <v>159</v>
      </c>
      <c r="B20760" s="1" t="s">
        <v>459</v>
      </c>
      <c r="C20760">
        <v>35.017800000000001</v>
      </c>
      <c r="D20760">
        <v>-106.62909999999999</v>
      </c>
      <c r="E20760" s="1" t="s">
        <v>14</v>
      </c>
      <c r="F20760" t="s">
        <v>3503</v>
      </c>
      <c r="G20760">
        <v>0</v>
      </c>
      <c r="H20760">
        <v>0</v>
      </c>
      <c r="I20760">
        <v>0</v>
      </c>
    </row>
    <row r="20761" spans="1:9" hidden="1" x14ac:dyDescent="0.3">
      <c r="A20761" s="1" t="s">
        <v>159</v>
      </c>
      <c r="B20761" s="1" t="s">
        <v>459</v>
      </c>
      <c r="C20761">
        <v>35.017800000000001</v>
      </c>
      <c r="D20761">
        <v>-106.62909999999999</v>
      </c>
      <c r="E20761" s="1" t="s">
        <v>15</v>
      </c>
      <c r="F20761" t="s">
        <v>3739</v>
      </c>
      <c r="G20761">
        <v>0</v>
      </c>
      <c r="H20761">
        <v>0</v>
      </c>
      <c r="I20761">
        <v>0</v>
      </c>
    </row>
    <row r="20762" spans="1:9" hidden="1" x14ac:dyDescent="0.3">
      <c r="A20762" s="1" t="s">
        <v>159</v>
      </c>
      <c r="B20762" s="1" t="s">
        <v>459</v>
      </c>
      <c r="C20762">
        <v>35.017800000000001</v>
      </c>
      <c r="D20762">
        <v>-106.62909999999999</v>
      </c>
      <c r="E20762" s="1" t="s">
        <v>16</v>
      </c>
      <c r="F20762" t="s">
        <v>3974</v>
      </c>
      <c r="G20762">
        <v>0</v>
      </c>
      <c r="H20762">
        <v>0</v>
      </c>
      <c r="I20762">
        <v>0</v>
      </c>
    </row>
    <row r="20763" spans="1:9" hidden="1" x14ac:dyDescent="0.3">
      <c r="A20763" s="1" t="s">
        <v>159</v>
      </c>
      <c r="B20763" s="1" t="s">
        <v>459</v>
      </c>
      <c r="C20763">
        <v>35.017800000000001</v>
      </c>
      <c r="D20763">
        <v>-106.62909999999999</v>
      </c>
      <c r="E20763" s="1" t="s">
        <v>17</v>
      </c>
      <c r="F20763" t="s">
        <v>4209</v>
      </c>
      <c r="G20763">
        <v>0</v>
      </c>
      <c r="H20763">
        <v>0</v>
      </c>
      <c r="I20763">
        <v>0</v>
      </c>
    </row>
    <row r="20764" spans="1:9" hidden="1" x14ac:dyDescent="0.3">
      <c r="A20764" s="1" t="s">
        <v>159</v>
      </c>
      <c r="B20764" s="1" t="s">
        <v>459</v>
      </c>
      <c r="C20764">
        <v>35.017800000000001</v>
      </c>
      <c r="D20764">
        <v>-106.62909999999999</v>
      </c>
      <c r="E20764" s="1" t="s">
        <v>18</v>
      </c>
      <c r="F20764" t="s">
        <v>4444</v>
      </c>
      <c r="G20764">
        <v>0</v>
      </c>
      <c r="H20764">
        <v>0</v>
      </c>
      <c r="I20764">
        <v>0</v>
      </c>
    </row>
    <row r="20765" spans="1:9" hidden="1" x14ac:dyDescent="0.3">
      <c r="A20765" s="1" t="s">
        <v>159</v>
      </c>
      <c r="B20765" s="1" t="s">
        <v>459</v>
      </c>
      <c r="C20765">
        <v>35.017800000000001</v>
      </c>
      <c r="D20765">
        <v>-106.62909999999999</v>
      </c>
      <c r="E20765" s="1" t="s">
        <v>19</v>
      </c>
      <c r="F20765" t="s">
        <v>4679</v>
      </c>
      <c r="G20765">
        <v>0</v>
      </c>
      <c r="H20765">
        <v>0</v>
      </c>
      <c r="I20765">
        <v>0</v>
      </c>
    </row>
    <row r="20766" spans="1:9" hidden="1" x14ac:dyDescent="0.3">
      <c r="A20766" s="1" t="s">
        <v>159</v>
      </c>
      <c r="B20766" s="1" t="s">
        <v>459</v>
      </c>
      <c r="C20766">
        <v>35.017800000000001</v>
      </c>
      <c r="D20766">
        <v>-106.62909999999999</v>
      </c>
      <c r="E20766" s="1" t="s">
        <v>20</v>
      </c>
      <c r="F20766" t="s">
        <v>4914</v>
      </c>
      <c r="G20766">
        <v>0</v>
      </c>
      <c r="H20766">
        <v>0</v>
      </c>
      <c r="I20766">
        <v>0</v>
      </c>
    </row>
    <row r="20767" spans="1:9" hidden="1" x14ac:dyDescent="0.3">
      <c r="A20767" s="1" t="s">
        <v>159</v>
      </c>
      <c r="B20767" s="1" t="s">
        <v>459</v>
      </c>
      <c r="C20767">
        <v>35.017800000000001</v>
      </c>
      <c r="D20767">
        <v>-106.62909999999999</v>
      </c>
      <c r="E20767" s="1" t="s">
        <v>21</v>
      </c>
      <c r="F20767" t="s">
        <v>5149</v>
      </c>
      <c r="G20767">
        <v>0</v>
      </c>
      <c r="H20767">
        <v>0</v>
      </c>
      <c r="I20767">
        <v>0</v>
      </c>
    </row>
    <row r="20768" spans="1:9" hidden="1" x14ac:dyDescent="0.3">
      <c r="A20768" s="1" t="s">
        <v>159</v>
      </c>
      <c r="B20768" s="1" t="s">
        <v>459</v>
      </c>
      <c r="C20768">
        <v>35.017800000000001</v>
      </c>
      <c r="D20768">
        <v>-106.62909999999999</v>
      </c>
      <c r="E20768" s="1" t="s">
        <v>22</v>
      </c>
      <c r="F20768" t="s">
        <v>5384</v>
      </c>
      <c r="G20768">
        <v>0</v>
      </c>
      <c r="H20768">
        <v>0</v>
      </c>
      <c r="I20768">
        <v>0</v>
      </c>
    </row>
    <row r="20769" spans="1:9" hidden="1" x14ac:dyDescent="0.3">
      <c r="A20769" s="1" t="s">
        <v>159</v>
      </c>
      <c r="B20769" s="1" t="s">
        <v>459</v>
      </c>
      <c r="C20769">
        <v>35.017800000000001</v>
      </c>
      <c r="D20769">
        <v>-106.62909999999999</v>
      </c>
      <c r="E20769" s="1" t="s">
        <v>23</v>
      </c>
      <c r="F20769" t="s">
        <v>5619</v>
      </c>
      <c r="G20769">
        <v>0</v>
      </c>
      <c r="H20769">
        <v>0</v>
      </c>
      <c r="I20769">
        <v>0</v>
      </c>
    </row>
    <row r="20770" spans="1:9" hidden="1" x14ac:dyDescent="0.3">
      <c r="A20770" s="1" t="s">
        <v>159</v>
      </c>
      <c r="B20770" s="1" t="s">
        <v>459</v>
      </c>
      <c r="C20770">
        <v>35.017800000000001</v>
      </c>
      <c r="D20770">
        <v>-106.62909999999999</v>
      </c>
      <c r="E20770" s="1" t="s">
        <v>24</v>
      </c>
      <c r="F20770" t="s">
        <v>5853</v>
      </c>
      <c r="G20770">
        <v>0</v>
      </c>
      <c r="H20770">
        <v>0</v>
      </c>
      <c r="I20770">
        <v>0</v>
      </c>
    </row>
    <row r="20771" spans="1:9" hidden="1" x14ac:dyDescent="0.3">
      <c r="A20771" s="1" t="s">
        <v>159</v>
      </c>
      <c r="B20771" s="1" t="s">
        <v>459</v>
      </c>
      <c r="C20771">
        <v>35.017800000000001</v>
      </c>
      <c r="D20771">
        <v>-106.62909999999999</v>
      </c>
      <c r="E20771" s="1" t="s">
        <v>25</v>
      </c>
      <c r="F20771" t="s">
        <v>6087</v>
      </c>
      <c r="G20771">
        <v>0</v>
      </c>
      <c r="H20771">
        <v>0</v>
      </c>
      <c r="I20771">
        <v>0</v>
      </c>
    </row>
    <row r="20772" spans="1:9" hidden="1" x14ac:dyDescent="0.3">
      <c r="A20772" s="1" t="s">
        <v>159</v>
      </c>
      <c r="B20772" s="1" t="s">
        <v>459</v>
      </c>
      <c r="C20772">
        <v>35.017800000000001</v>
      </c>
      <c r="D20772">
        <v>-106.62909999999999</v>
      </c>
      <c r="E20772" s="1" t="s">
        <v>26</v>
      </c>
      <c r="F20772" t="s">
        <v>6321</v>
      </c>
      <c r="G20772">
        <v>0</v>
      </c>
      <c r="H20772">
        <v>0</v>
      </c>
      <c r="I20772">
        <v>0</v>
      </c>
    </row>
    <row r="20773" spans="1:9" hidden="1" x14ac:dyDescent="0.3">
      <c r="A20773" s="1" t="s">
        <v>159</v>
      </c>
      <c r="B20773" s="1" t="s">
        <v>459</v>
      </c>
      <c r="C20773">
        <v>35.017800000000001</v>
      </c>
      <c r="D20773">
        <v>-106.62909999999999</v>
      </c>
      <c r="E20773" s="1" t="s">
        <v>27</v>
      </c>
      <c r="F20773" t="s">
        <v>6555</v>
      </c>
      <c r="G20773">
        <v>0</v>
      </c>
      <c r="H20773">
        <v>0</v>
      </c>
      <c r="I20773">
        <v>0</v>
      </c>
    </row>
    <row r="20774" spans="1:9" hidden="1" x14ac:dyDescent="0.3">
      <c r="A20774" s="1" t="s">
        <v>159</v>
      </c>
      <c r="B20774" s="1" t="s">
        <v>459</v>
      </c>
      <c r="C20774">
        <v>35.017800000000001</v>
      </c>
      <c r="D20774">
        <v>-106.62909999999999</v>
      </c>
      <c r="E20774" s="1" t="s">
        <v>28</v>
      </c>
      <c r="F20774" t="s">
        <v>6789</v>
      </c>
      <c r="G20774">
        <v>0</v>
      </c>
      <c r="H20774">
        <v>0</v>
      </c>
      <c r="I20774">
        <v>0</v>
      </c>
    </row>
    <row r="20775" spans="1:9" hidden="1" x14ac:dyDescent="0.3">
      <c r="A20775" s="1" t="s">
        <v>159</v>
      </c>
      <c r="B20775" s="1" t="s">
        <v>459</v>
      </c>
      <c r="C20775">
        <v>35.017800000000001</v>
      </c>
      <c r="D20775">
        <v>-106.62909999999999</v>
      </c>
      <c r="E20775" s="1" t="s">
        <v>29</v>
      </c>
      <c r="F20775" t="s">
        <v>7023</v>
      </c>
      <c r="G20775">
        <v>0</v>
      </c>
      <c r="H20775">
        <v>0</v>
      </c>
      <c r="I20775">
        <v>0</v>
      </c>
    </row>
    <row r="20776" spans="1:9" hidden="1" x14ac:dyDescent="0.3">
      <c r="A20776" s="1" t="s">
        <v>159</v>
      </c>
      <c r="B20776" s="1" t="s">
        <v>459</v>
      </c>
      <c r="C20776">
        <v>35.017800000000001</v>
      </c>
      <c r="D20776">
        <v>-106.62909999999999</v>
      </c>
      <c r="E20776" s="1" t="s">
        <v>30</v>
      </c>
      <c r="F20776" t="s">
        <v>7257</v>
      </c>
      <c r="G20776">
        <v>0</v>
      </c>
      <c r="H20776">
        <v>0</v>
      </c>
      <c r="I20776">
        <v>0</v>
      </c>
    </row>
    <row r="20777" spans="1:9" hidden="1" x14ac:dyDescent="0.3">
      <c r="A20777" s="1" t="s">
        <v>159</v>
      </c>
      <c r="B20777" s="1" t="s">
        <v>459</v>
      </c>
      <c r="C20777">
        <v>35.017800000000001</v>
      </c>
      <c r="D20777">
        <v>-106.62909999999999</v>
      </c>
      <c r="E20777" s="1" t="s">
        <v>31</v>
      </c>
      <c r="F20777" t="s">
        <v>7491</v>
      </c>
      <c r="G20777">
        <v>0</v>
      </c>
      <c r="H20777">
        <v>0</v>
      </c>
      <c r="I20777">
        <v>0</v>
      </c>
    </row>
    <row r="20778" spans="1:9" hidden="1" x14ac:dyDescent="0.3">
      <c r="A20778" s="1" t="s">
        <v>159</v>
      </c>
      <c r="B20778" s="1" t="s">
        <v>459</v>
      </c>
      <c r="C20778">
        <v>35.017800000000001</v>
      </c>
      <c r="D20778">
        <v>-106.62909999999999</v>
      </c>
      <c r="E20778" s="1" t="s">
        <v>32</v>
      </c>
      <c r="F20778" t="s">
        <v>7725</v>
      </c>
      <c r="G20778">
        <v>0</v>
      </c>
      <c r="H20778">
        <v>0</v>
      </c>
      <c r="I20778">
        <v>0</v>
      </c>
    </row>
    <row r="20779" spans="1:9" hidden="1" x14ac:dyDescent="0.3">
      <c r="A20779" s="1" t="s">
        <v>159</v>
      </c>
      <c r="B20779" s="1" t="s">
        <v>459</v>
      </c>
      <c r="C20779">
        <v>35.017800000000001</v>
      </c>
      <c r="D20779">
        <v>-106.62909999999999</v>
      </c>
      <c r="E20779" s="1" t="s">
        <v>33</v>
      </c>
      <c r="F20779" t="s">
        <v>7959</v>
      </c>
      <c r="G20779">
        <v>0</v>
      </c>
      <c r="H20779">
        <v>0</v>
      </c>
      <c r="I20779">
        <v>0</v>
      </c>
    </row>
    <row r="20780" spans="1:9" hidden="1" x14ac:dyDescent="0.3">
      <c r="A20780" s="1" t="s">
        <v>159</v>
      </c>
      <c r="B20780" s="1" t="s">
        <v>459</v>
      </c>
      <c r="C20780">
        <v>35.017800000000001</v>
      </c>
      <c r="D20780">
        <v>-106.62909999999999</v>
      </c>
      <c r="E20780" s="1" t="s">
        <v>34</v>
      </c>
      <c r="F20780" t="s">
        <v>8191</v>
      </c>
      <c r="G20780">
        <v>0</v>
      </c>
      <c r="H20780">
        <v>0</v>
      </c>
      <c r="I20780">
        <v>0</v>
      </c>
    </row>
    <row r="20781" spans="1:9" hidden="1" x14ac:dyDescent="0.3">
      <c r="A20781" s="1" t="s">
        <v>159</v>
      </c>
      <c r="B20781" s="1" t="s">
        <v>459</v>
      </c>
      <c r="C20781">
        <v>35.017800000000001</v>
      </c>
      <c r="D20781">
        <v>-106.62909999999999</v>
      </c>
      <c r="E20781" s="1" t="s">
        <v>35</v>
      </c>
      <c r="F20781" t="s">
        <v>8423</v>
      </c>
      <c r="G20781">
        <v>0</v>
      </c>
      <c r="H20781">
        <v>0</v>
      </c>
      <c r="I20781">
        <v>0</v>
      </c>
    </row>
    <row r="20782" spans="1:9" hidden="1" x14ac:dyDescent="0.3">
      <c r="A20782" s="1" t="s">
        <v>159</v>
      </c>
      <c r="B20782" s="1" t="s">
        <v>459</v>
      </c>
      <c r="C20782">
        <v>35.017800000000001</v>
      </c>
      <c r="D20782">
        <v>-106.62909999999999</v>
      </c>
      <c r="E20782" s="1" t="s">
        <v>36</v>
      </c>
      <c r="F20782" t="s">
        <v>8655</v>
      </c>
      <c r="G20782">
        <v>0</v>
      </c>
      <c r="H20782">
        <v>0</v>
      </c>
      <c r="I20782">
        <v>0</v>
      </c>
    </row>
    <row r="20783" spans="1:9" hidden="1" x14ac:dyDescent="0.3">
      <c r="A20783" s="1" t="s">
        <v>159</v>
      </c>
      <c r="B20783" s="1" t="s">
        <v>459</v>
      </c>
      <c r="C20783">
        <v>35.017800000000001</v>
      </c>
      <c r="D20783">
        <v>-106.62909999999999</v>
      </c>
      <c r="E20783" s="1" t="s">
        <v>37</v>
      </c>
      <c r="F20783" t="s">
        <v>8886</v>
      </c>
      <c r="G20783">
        <v>0</v>
      </c>
      <c r="H20783">
        <v>0</v>
      </c>
      <c r="I20783">
        <v>0</v>
      </c>
    </row>
    <row r="20784" spans="1:9" hidden="1" x14ac:dyDescent="0.3">
      <c r="A20784" s="1" t="s">
        <v>159</v>
      </c>
      <c r="B20784" s="1" t="s">
        <v>459</v>
      </c>
      <c r="C20784">
        <v>35.017800000000001</v>
      </c>
      <c r="D20784">
        <v>-106.62909999999999</v>
      </c>
      <c r="E20784" s="1" t="s">
        <v>38</v>
      </c>
      <c r="F20784" t="s">
        <v>9117</v>
      </c>
      <c r="G20784">
        <v>0</v>
      </c>
      <c r="H20784">
        <v>0</v>
      </c>
      <c r="I20784">
        <v>0</v>
      </c>
    </row>
    <row r="20785" spans="1:9" hidden="1" x14ac:dyDescent="0.3">
      <c r="A20785" s="1" t="s">
        <v>159</v>
      </c>
      <c r="B20785" s="1" t="s">
        <v>459</v>
      </c>
      <c r="C20785">
        <v>35.017800000000001</v>
      </c>
      <c r="D20785">
        <v>-106.62909999999999</v>
      </c>
      <c r="E20785" s="1" t="s">
        <v>39</v>
      </c>
      <c r="F20785" t="s">
        <v>9348</v>
      </c>
      <c r="G20785">
        <v>0</v>
      </c>
      <c r="H20785">
        <v>0</v>
      </c>
      <c r="I20785">
        <v>0</v>
      </c>
    </row>
    <row r="20786" spans="1:9" hidden="1" x14ac:dyDescent="0.3">
      <c r="A20786" s="1" t="s">
        <v>159</v>
      </c>
      <c r="B20786" s="1" t="s">
        <v>459</v>
      </c>
      <c r="C20786">
        <v>35.017800000000001</v>
      </c>
      <c r="D20786">
        <v>-106.62909999999999</v>
      </c>
      <c r="E20786" s="1" t="s">
        <v>40</v>
      </c>
      <c r="F20786" t="s">
        <v>9579</v>
      </c>
      <c r="G20786">
        <v>0</v>
      </c>
      <c r="H20786">
        <v>0</v>
      </c>
      <c r="I20786">
        <v>0</v>
      </c>
    </row>
    <row r="20787" spans="1:9" hidden="1" x14ac:dyDescent="0.3">
      <c r="A20787" s="1" t="s">
        <v>159</v>
      </c>
      <c r="B20787" s="1" t="s">
        <v>459</v>
      </c>
      <c r="C20787">
        <v>35.017800000000001</v>
      </c>
      <c r="D20787">
        <v>-106.62909999999999</v>
      </c>
      <c r="E20787" s="1" t="s">
        <v>41</v>
      </c>
      <c r="F20787" t="s">
        <v>9810</v>
      </c>
      <c r="G20787">
        <v>0</v>
      </c>
      <c r="H20787">
        <v>0</v>
      </c>
      <c r="I20787">
        <v>0</v>
      </c>
    </row>
    <row r="20788" spans="1:9" hidden="1" x14ac:dyDescent="0.3">
      <c r="A20788" s="1" t="s">
        <v>159</v>
      </c>
      <c r="B20788" s="1" t="s">
        <v>459</v>
      </c>
      <c r="C20788">
        <v>35.017800000000001</v>
      </c>
      <c r="D20788">
        <v>-106.62909999999999</v>
      </c>
      <c r="E20788" s="1" t="s">
        <v>42</v>
      </c>
      <c r="F20788" t="s">
        <v>10039</v>
      </c>
      <c r="G20788">
        <v>0</v>
      </c>
      <c r="H20788">
        <v>0</v>
      </c>
      <c r="I20788">
        <v>0</v>
      </c>
    </row>
    <row r="20789" spans="1:9" hidden="1" x14ac:dyDescent="0.3">
      <c r="A20789" s="1" t="s">
        <v>159</v>
      </c>
      <c r="B20789" s="1" t="s">
        <v>459</v>
      </c>
      <c r="C20789">
        <v>35.017800000000001</v>
      </c>
      <c r="D20789">
        <v>-106.62909999999999</v>
      </c>
      <c r="E20789" s="1" t="s">
        <v>43</v>
      </c>
      <c r="F20789" t="s">
        <v>10267</v>
      </c>
      <c r="G20789">
        <v>0</v>
      </c>
      <c r="H20789">
        <v>0</v>
      </c>
      <c r="I20789">
        <v>0</v>
      </c>
    </row>
    <row r="20790" spans="1:9" hidden="1" x14ac:dyDescent="0.3">
      <c r="A20790" s="1" t="s">
        <v>159</v>
      </c>
      <c r="B20790" s="1" t="s">
        <v>459</v>
      </c>
      <c r="C20790">
        <v>35.017800000000001</v>
      </c>
      <c r="D20790">
        <v>-106.62909999999999</v>
      </c>
      <c r="E20790" s="1" t="s">
        <v>44</v>
      </c>
      <c r="F20790" t="s">
        <v>10488</v>
      </c>
      <c r="G20790">
        <v>0</v>
      </c>
      <c r="H20790">
        <v>0</v>
      </c>
      <c r="I20790">
        <v>0</v>
      </c>
    </row>
    <row r="20791" spans="1:9" hidden="1" x14ac:dyDescent="0.3">
      <c r="A20791" s="1" t="s">
        <v>159</v>
      </c>
      <c r="B20791" s="1" t="s">
        <v>459</v>
      </c>
      <c r="C20791">
        <v>35.017800000000001</v>
      </c>
      <c r="D20791">
        <v>-106.62909999999999</v>
      </c>
      <c r="E20791" s="1" t="s">
        <v>45</v>
      </c>
      <c r="F20791" t="s">
        <v>10704</v>
      </c>
      <c r="G20791">
        <v>0</v>
      </c>
      <c r="H20791">
        <v>0</v>
      </c>
      <c r="I20791">
        <v>0</v>
      </c>
    </row>
    <row r="20792" spans="1:9" hidden="1" x14ac:dyDescent="0.3">
      <c r="A20792" s="1" t="s">
        <v>159</v>
      </c>
      <c r="B20792" s="1" t="s">
        <v>459</v>
      </c>
      <c r="C20792">
        <v>35.017800000000001</v>
      </c>
      <c r="D20792">
        <v>-106.62909999999999</v>
      </c>
      <c r="E20792" s="1" t="s">
        <v>46</v>
      </c>
      <c r="F20792" t="s">
        <v>10919</v>
      </c>
      <c r="G20792">
        <v>0</v>
      </c>
      <c r="H20792">
        <v>0</v>
      </c>
      <c r="I20792">
        <v>0</v>
      </c>
    </row>
    <row r="20793" spans="1:9" hidden="1" x14ac:dyDescent="0.3">
      <c r="A20793" s="1" t="s">
        <v>159</v>
      </c>
      <c r="B20793" s="1" t="s">
        <v>459</v>
      </c>
      <c r="C20793">
        <v>35.017800000000001</v>
      </c>
      <c r="D20793">
        <v>-106.62909999999999</v>
      </c>
      <c r="E20793" s="1" t="s">
        <v>47</v>
      </c>
      <c r="F20793" t="s">
        <v>11125</v>
      </c>
      <c r="G20793">
        <v>0</v>
      </c>
      <c r="H20793">
        <v>0</v>
      </c>
      <c r="I20793">
        <v>0</v>
      </c>
    </row>
    <row r="20794" spans="1:9" hidden="1" x14ac:dyDescent="0.3">
      <c r="A20794" s="1" t="s">
        <v>159</v>
      </c>
      <c r="B20794" s="1" t="s">
        <v>459</v>
      </c>
      <c r="C20794">
        <v>35.017800000000001</v>
      </c>
      <c r="D20794">
        <v>-106.62909999999999</v>
      </c>
      <c r="E20794" s="1" t="s">
        <v>48</v>
      </c>
      <c r="F20794" t="s">
        <v>11914</v>
      </c>
      <c r="G20794">
        <v>0</v>
      </c>
      <c r="H20794">
        <v>0</v>
      </c>
      <c r="I20794">
        <v>0</v>
      </c>
    </row>
    <row r="20795" spans="1:9" hidden="1" x14ac:dyDescent="0.3">
      <c r="A20795" s="1" t="s">
        <v>159</v>
      </c>
      <c r="B20795" s="1" t="s">
        <v>459</v>
      </c>
      <c r="C20795">
        <v>35.017800000000001</v>
      </c>
      <c r="D20795">
        <v>-106.62909999999999</v>
      </c>
      <c r="E20795" s="1" t="s">
        <v>49</v>
      </c>
      <c r="F20795" t="s">
        <v>12086</v>
      </c>
      <c r="G20795">
        <v>0</v>
      </c>
      <c r="H20795">
        <v>0</v>
      </c>
      <c r="I20795">
        <v>0</v>
      </c>
    </row>
    <row r="20796" spans="1:9" hidden="1" x14ac:dyDescent="0.3">
      <c r="A20796" s="1" t="s">
        <v>159</v>
      </c>
      <c r="B20796" s="1" t="s">
        <v>459</v>
      </c>
      <c r="C20796">
        <v>35.017800000000001</v>
      </c>
      <c r="D20796">
        <v>-106.62909999999999</v>
      </c>
      <c r="E20796" s="1" t="s">
        <v>50</v>
      </c>
      <c r="F20796" t="s">
        <v>12235</v>
      </c>
      <c r="G20796">
        <v>0</v>
      </c>
      <c r="H20796">
        <v>0</v>
      </c>
      <c r="I20796">
        <v>0</v>
      </c>
    </row>
    <row r="20797" spans="1:9" hidden="1" x14ac:dyDescent="0.3">
      <c r="A20797" s="1" t="s">
        <v>159</v>
      </c>
      <c r="B20797" s="1" t="s">
        <v>459</v>
      </c>
      <c r="C20797">
        <v>35.017800000000001</v>
      </c>
      <c r="D20797">
        <v>-106.62909999999999</v>
      </c>
      <c r="E20797" s="1" t="s">
        <v>51</v>
      </c>
      <c r="F20797" t="s">
        <v>12374</v>
      </c>
      <c r="G20797">
        <v>0</v>
      </c>
      <c r="H20797">
        <v>0</v>
      </c>
      <c r="I20797">
        <v>0</v>
      </c>
    </row>
    <row r="20798" spans="1:9" hidden="1" x14ac:dyDescent="0.3">
      <c r="A20798" s="1" t="s">
        <v>159</v>
      </c>
      <c r="B20798" s="1" t="s">
        <v>459</v>
      </c>
      <c r="C20798">
        <v>35.017800000000001</v>
      </c>
      <c r="D20798">
        <v>-106.62909999999999</v>
      </c>
      <c r="E20798" s="1" t="s">
        <v>52</v>
      </c>
      <c r="F20798" t="s">
        <v>11329</v>
      </c>
      <c r="G20798">
        <v>0</v>
      </c>
      <c r="H20798">
        <v>0</v>
      </c>
      <c r="I20798">
        <v>0</v>
      </c>
    </row>
    <row r="20799" spans="1:9" hidden="1" x14ac:dyDescent="0.3">
      <c r="A20799" s="1" t="s">
        <v>159</v>
      </c>
      <c r="B20799" s="1" t="s">
        <v>459</v>
      </c>
      <c r="C20799">
        <v>35.017800000000001</v>
      </c>
      <c r="D20799">
        <v>-106.62909999999999</v>
      </c>
      <c r="E20799" s="1" t="s">
        <v>53</v>
      </c>
      <c r="F20799" t="s">
        <v>11527</v>
      </c>
      <c r="G20799">
        <v>0</v>
      </c>
      <c r="H20799">
        <v>0</v>
      </c>
      <c r="I20799">
        <v>0</v>
      </c>
    </row>
    <row r="20800" spans="1:9" hidden="1" x14ac:dyDescent="0.3">
      <c r="A20800" s="1" t="s">
        <v>159</v>
      </c>
      <c r="B20800" s="1" t="s">
        <v>459</v>
      </c>
      <c r="C20800">
        <v>35.017800000000001</v>
      </c>
      <c r="D20800">
        <v>-106.62909999999999</v>
      </c>
      <c r="E20800" s="1" t="s">
        <v>54</v>
      </c>
      <c r="F20800" t="s">
        <v>11722</v>
      </c>
      <c r="G20800">
        <v>0</v>
      </c>
      <c r="H20800">
        <v>0</v>
      </c>
      <c r="I20800">
        <v>0</v>
      </c>
    </row>
    <row r="20801" spans="1:9" hidden="1" x14ac:dyDescent="0.3">
      <c r="A20801" s="1" t="s">
        <v>159</v>
      </c>
      <c r="B20801" s="1" t="s">
        <v>459</v>
      </c>
      <c r="C20801">
        <v>35.017800000000001</v>
      </c>
      <c r="D20801">
        <v>-106.62909999999999</v>
      </c>
      <c r="E20801" s="1" t="s">
        <v>21548</v>
      </c>
      <c r="F20801" t="s">
        <v>21948</v>
      </c>
      <c r="G20801">
        <v>0</v>
      </c>
      <c r="H20801">
        <v>0</v>
      </c>
      <c r="I20801">
        <v>0</v>
      </c>
    </row>
    <row r="20802" spans="1:9" hidden="1" x14ac:dyDescent="0.3">
      <c r="A20802" s="1" t="s">
        <v>159</v>
      </c>
      <c r="B20802" s="1" t="s">
        <v>460</v>
      </c>
      <c r="C20802">
        <v>42.592199999999998</v>
      </c>
      <c r="D20802">
        <v>-83.336200000000005</v>
      </c>
      <c r="E20802" s="1" t="s">
        <v>4</v>
      </c>
      <c r="F20802" t="s">
        <v>1117</v>
      </c>
      <c r="G20802">
        <v>0</v>
      </c>
      <c r="H20802">
        <v>0</v>
      </c>
      <c r="I20802">
        <v>0</v>
      </c>
    </row>
    <row r="20803" spans="1:9" hidden="1" x14ac:dyDescent="0.3">
      <c r="A20803" s="1" t="s">
        <v>159</v>
      </c>
      <c r="B20803" s="1" t="s">
        <v>460</v>
      </c>
      <c r="C20803">
        <v>42.592199999999998</v>
      </c>
      <c r="D20803">
        <v>-83.336200000000005</v>
      </c>
      <c r="E20803" s="1" t="s">
        <v>5</v>
      </c>
      <c r="F20803" t="s">
        <v>1359</v>
      </c>
      <c r="G20803">
        <v>0</v>
      </c>
      <c r="H20803">
        <v>0</v>
      </c>
      <c r="I20803">
        <v>0</v>
      </c>
    </row>
    <row r="20804" spans="1:9" hidden="1" x14ac:dyDescent="0.3">
      <c r="A20804" s="1" t="s">
        <v>159</v>
      </c>
      <c r="B20804" s="1" t="s">
        <v>460</v>
      </c>
      <c r="C20804">
        <v>42.592199999999998</v>
      </c>
      <c r="D20804">
        <v>-83.336200000000005</v>
      </c>
      <c r="E20804" s="1" t="s">
        <v>6</v>
      </c>
      <c r="F20804" t="s">
        <v>1600</v>
      </c>
      <c r="G20804">
        <v>0</v>
      </c>
      <c r="H20804">
        <v>0</v>
      </c>
      <c r="I20804">
        <v>0</v>
      </c>
    </row>
    <row r="20805" spans="1:9" hidden="1" x14ac:dyDescent="0.3">
      <c r="A20805" s="1" t="s">
        <v>159</v>
      </c>
      <c r="B20805" s="1" t="s">
        <v>460</v>
      </c>
      <c r="C20805">
        <v>42.592199999999998</v>
      </c>
      <c r="D20805">
        <v>-83.336200000000005</v>
      </c>
      <c r="E20805" s="1" t="s">
        <v>7</v>
      </c>
      <c r="F20805" t="s">
        <v>1841</v>
      </c>
      <c r="G20805">
        <v>0</v>
      </c>
      <c r="H20805">
        <v>0</v>
      </c>
      <c r="I20805">
        <v>0</v>
      </c>
    </row>
    <row r="20806" spans="1:9" hidden="1" x14ac:dyDescent="0.3">
      <c r="A20806" s="1" t="s">
        <v>159</v>
      </c>
      <c r="B20806" s="1" t="s">
        <v>460</v>
      </c>
      <c r="C20806">
        <v>42.592199999999998</v>
      </c>
      <c r="D20806">
        <v>-83.336200000000005</v>
      </c>
      <c r="E20806" s="1" t="s">
        <v>8</v>
      </c>
      <c r="F20806" t="s">
        <v>2079</v>
      </c>
      <c r="G20806">
        <v>0</v>
      </c>
      <c r="H20806">
        <v>0</v>
      </c>
      <c r="I20806">
        <v>0</v>
      </c>
    </row>
    <row r="20807" spans="1:9" hidden="1" x14ac:dyDescent="0.3">
      <c r="A20807" s="1" t="s">
        <v>159</v>
      </c>
      <c r="B20807" s="1" t="s">
        <v>460</v>
      </c>
      <c r="C20807">
        <v>42.592199999999998</v>
      </c>
      <c r="D20807">
        <v>-83.336200000000005</v>
      </c>
      <c r="E20807" s="1" t="s">
        <v>9</v>
      </c>
      <c r="F20807" t="s">
        <v>2317</v>
      </c>
      <c r="G20807">
        <v>0</v>
      </c>
      <c r="H20807">
        <v>0</v>
      </c>
      <c r="I20807">
        <v>0</v>
      </c>
    </row>
    <row r="20808" spans="1:9" hidden="1" x14ac:dyDescent="0.3">
      <c r="A20808" s="1" t="s">
        <v>159</v>
      </c>
      <c r="B20808" s="1" t="s">
        <v>460</v>
      </c>
      <c r="C20808">
        <v>42.592199999999998</v>
      </c>
      <c r="D20808">
        <v>-83.336200000000005</v>
      </c>
      <c r="E20808" s="1" t="s">
        <v>10</v>
      </c>
      <c r="F20808" t="s">
        <v>2555</v>
      </c>
      <c r="G20808">
        <v>0</v>
      </c>
      <c r="H20808">
        <v>0</v>
      </c>
      <c r="I20808">
        <v>0</v>
      </c>
    </row>
    <row r="20809" spans="1:9" hidden="1" x14ac:dyDescent="0.3">
      <c r="A20809" s="1" t="s">
        <v>159</v>
      </c>
      <c r="B20809" s="1" t="s">
        <v>460</v>
      </c>
      <c r="C20809">
        <v>42.592199999999998</v>
      </c>
      <c r="D20809">
        <v>-83.336200000000005</v>
      </c>
      <c r="E20809" s="1" t="s">
        <v>11</v>
      </c>
      <c r="F20809" t="s">
        <v>2793</v>
      </c>
      <c r="G20809">
        <v>0</v>
      </c>
      <c r="H20809">
        <v>0</v>
      </c>
      <c r="I20809">
        <v>0</v>
      </c>
    </row>
    <row r="20810" spans="1:9" hidden="1" x14ac:dyDescent="0.3">
      <c r="A20810" s="1" t="s">
        <v>159</v>
      </c>
      <c r="B20810" s="1" t="s">
        <v>460</v>
      </c>
      <c r="C20810">
        <v>42.592199999999998</v>
      </c>
      <c r="D20810">
        <v>-83.336200000000005</v>
      </c>
      <c r="E20810" s="1" t="s">
        <v>12</v>
      </c>
      <c r="F20810" t="s">
        <v>3031</v>
      </c>
      <c r="G20810">
        <v>0</v>
      </c>
      <c r="H20810">
        <v>0</v>
      </c>
      <c r="I20810">
        <v>0</v>
      </c>
    </row>
    <row r="20811" spans="1:9" hidden="1" x14ac:dyDescent="0.3">
      <c r="A20811" s="1" t="s">
        <v>159</v>
      </c>
      <c r="B20811" s="1" t="s">
        <v>460</v>
      </c>
      <c r="C20811">
        <v>42.592199999999998</v>
      </c>
      <c r="D20811">
        <v>-83.336200000000005</v>
      </c>
      <c r="E20811" s="1" t="s">
        <v>13</v>
      </c>
      <c r="F20811" t="s">
        <v>3268</v>
      </c>
      <c r="G20811">
        <v>0</v>
      </c>
      <c r="H20811">
        <v>0</v>
      </c>
      <c r="I20811">
        <v>0</v>
      </c>
    </row>
    <row r="20812" spans="1:9" hidden="1" x14ac:dyDescent="0.3">
      <c r="A20812" s="1" t="s">
        <v>159</v>
      </c>
      <c r="B20812" s="1" t="s">
        <v>460</v>
      </c>
      <c r="C20812">
        <v>42.592199999999998</v>
      </c>
      <c r="D20812">
        <v>-83.336200000000005</v>
      </c>
      <c r="E20812" s="1" t="s">
        <v>14</v>
      </c>
      <c r="F20812" t="s">
        <v>3504</v>
      </c>
      <c r="G20812">
        <v>0</v>
      </c>
      <c r="H20812">
        <v>0</v>
      </c>
      <c r="I20812">
        <v>0</v>
      </c>
    </row>
    <row r="20813" spans="1:9" hidden="1" x14ac:dyDescent="0.3">
      <c r="A20813" s="1" t="s">
        <v>159</v>
      </c>
      <c r="B20813" s="1" t="s">
        <v>460</v>
      </c>
      <c r="C20813">
        <v>42.592199999999998</v>
      </c>
      <c r="D20813">
        <v>-83.336200000000005</v>
      </c>
      <c r="E20813" s="1" t="s">
        <v>15</v>
      </c>
      <c r="F20813" t="s">
        <v>3740</v>
      </c>
      <c r="G20813">
        <v>0</v>
      </c>
      <c r="H20813">
        <v>0</v>
      </c>
      <c r="I20813">
        <v>0</v>
      </c>
    </row>
    <row r="20814" spans="1:9" hidden="1" x14ac:dyDescent="0.3">
      <c r="A20814" s="1" t="s">
        <v>159</v>
      </c>
      <c r="B20814" s="1" t="s">
        <v>460</v>
      </c>
      <c r="C20814">
        <v>42.592199999999998</v>
      </c>
      <c r="D20814">
        <v>-83.336200000000005</v>
      </c>
      <c r="E20814" s="1" t="s">
        <v>16</v>
      </c>
      <c r="F20814" t="s">
        <v>3975</v>
      </c>
      <c r="G20814">
        <v>0</v>
      </c>
      <c r="H20814">
        <v>0</v>
      </c>
      <c r="I20814">
        <v>0</v>
      </c>
    </row>
    <row r="20815" spans="1:9" hidden="1" x14ac:dyDescent="0.3">
      <c r="A20815" s="1" t="s">
        <v>159</v>
      </c>
      <c r="B20815" s="1" t="s">
        <v>460</v>
      </c>
      <c r="C20815">
        <v>42.592199999999998</v>
      </c>
      <c r="D20815">
        <v>-83.336200000000005</v>
      </c>
      <c r="E20815" s="1" t="s">
        <v>17</v>
      </c>
      <c r="F20815" t="s">
        <v>4210</v>
      </c>
      <c r="G20815">
        <v>0</v>
      </c>
      <c r="H20815">
        <v>0</v>
      </c>
      <c r="I20815">
        <v>0</v>
      </c>
    </row>
    <row r="20816" spans="1:9" hidden="1" x14ac:dyDescent="0.3">
      <c r="A20816" s="1" t="s">
        <v>159</v>
      </c>
      <c r="B20816" s="1" t="s">
        <v>460</v>
      </c>
      <c r="C20816">
        <v>42.592199999999998</v>
      </c>
      <c r="D20816">
        <v>-83.336200000000005</v>
      </c>
      <c r="E20816" s="1" t="s">
        <v>18</v>
      </c>
      <c r="F20816" t="s">
        <v>4445</v>
      </c>
      <c r="G20816">
        <v>0</v>
      </c>
      <c r="H20816">
        <v>0</v>
      </c>
      <c r="I20816">
        <v>0</v>
      </c>
    </row>
    <row r="20817" spans="1:9" hidden="1" x14ac:dyDescent="0.3">
      <c r="A20817" s="1" t="s">
        <v>159</v>
      </c>
      <c r="B20817" s="1" t="s">
        <v>460</v>
      </c>
      <c r="C20817">
        <v>42.592199999999998</v>
      </c>
      <c r="D20817">
        <v>-83.336200000000005</v>
      </c>
      <c r="E20817" s="1" t="s">
        <v>19</v>
      </c>
      <c r="F20817" t="s">
        <v>4680</v>
      </c>
      <c r="G20817">
        <v>0</v>
      </c>
      <c r="H20817">
        <v>0</v>
      </c>
      <c r="I20817">
        <v>0</v>
      </c>
    </row>
    <row r="20818" spans="1:9" hidden="1" x14ac:dyDescent="0.3">
      <c r="A20818" s="1" t="s">
        <v>159</v>
      </c>
      <c r="B20818" s="1" t="s">
        <v>460</v>
      </c>
      <c r="C20818">
        <v>42.592199999999998</v>
      </c>
      <c r="D20818">
        <v>-83.336200000000005</v>
      </c>
      <c r="E20818" s="1" t="s">
        <v>20</v>
      </c>
      <c r="F20818" t="s">
        <v>4915</v>
      </c>
      <c r="G20818">
        <v>0</v>
      </c>
      <c r="H20818">
        <v>0</v>
      </c>
      <c r="I20818">
        <v>0</v>
      </c>
    </row>
    <row r="20819" spans="1:9" hidden="1" x14ac:dyDescent="0.3">
      <c r="A20819" s="1" t="s">
        <v>159</v>
      </c>
      <c r="B20819" s="1" t="s">
        <v>460</v>
      </c>
      <c r="C20819">
        <v>42.592199999999998</v>
      </c>
      <c r="D20819">
        <v>-83.336200000000005</v>
      </c>
      <c r="E20819" s="1" t="s">
        <v>21</v>
      </c>
      <c r="F20819" t="s">
        <v>5150</v>
      </c>
      <c r="G20819">
        <v>0</v>
      </c>
      <c r="H20819">
        <v>0</v>
      </c>
      <c r="I20819">
        <v>0</v>
      </c>
    </row>
    <row r="20820" spans="1:9" hidden="1" x14ac:dyDescent="0.3">
      <c r="A20820" s="1" t="s">
        <v>159</v>
      </c>
      <c r="B20820" s="1" t="s">
        <v>460</v>
      </c>
      <c r="C20820">
        <v>42.592199999999998</v>
      </c>
      <c r="D20820">
        <v>-83.336200000000005</v>
      </c>
      <c r="E20820" s="1" t="s">
        <v>22</v>
      </c>
      <c r="F20820" t="s">
        <v>5385</v>
      </c>
      <c r="G20820">
        <v>0</v>
      </c>
      <c r="H20820">
        <v>0</v>
      </c>
      <c r="I20820">
        <v>0</v>
      </c>
    </row>
    <row r="20821" spans="1:9" hidden="1" x14ac:dyDescent="0.3">
      <c r="A20821" s="1" t="s">
        <v>159</v>
      </c>
      <c r="B20821" s="1" t="s">
        <v>460</v>
      </c>
      <c r="C20821">
        <v>42.592199999999998</v>
      </c>
      <c r="D20821">
        <v>-83.336200000000005</v>
      </c>
      <c r="E20821" s="1" t="s">
        <v>23</v>
      </c>
      <c r="F20821" t="s">
        <v>5620</v>
      </c>
      <c r="G20821">
        <v>0</v>
      </c>
      <c r="H20821">
        <v>0</v>
      </c>
      <c r="I20821">
        <v>0</v>
      </c>
    </row>
    <row r="20822" spans="1:9" hidden="1" x14ac:dyDescent="0.3">
      <c r="A20822" s="1" t="s">
        <v>159</v>
      </c>
      <c r="B20822" s="1" t="s">
        <v>460</v>
      </c>
      <c r="C20822">
        <v>42.592199999999998</v>
      </c>
      <c r="D20822">
        <v>-83.336200000000005</v>
      </c>
      <c r="E20822" s="1" t="s">
        <v>24</v>
      </c>
      <c r="F20822" t="s">
        <v>5854</v>
      </c>
      <c r="G20822">
        <v>0</v>
      </c>
      <c r="H20822">
        <v>0</v>
      </c>
      <c r="I20822">
        <v>0</v>
      </c>
    </row>
    <row r="20823" spans="1:9" hidden="1" x14ac:dyDescent="0.3">
      <c r="A20823" s="1" t="s">
        <v>159</v>
      </c>
      <c r="B20823" s="1" t="s">
        <v>460</v>
      </c>
      <c r="C20823">
        <v>42.592199999999998</v>
      </c>
      <c r="D20823">
        <v>-83.336200000000005</v>
      </c>
      <c r="E20823" s="1" t="s">
        <v>25</v>
      </c>
      <c r="F20823" t="s">
        <v>6088</v>
      </c>
      <c r="G20823">
        <v>0</v>
      </c>
      <c r="H20823">
        <v>0</v>
      </c>
      <c r="I20823">
        <v>0</v>
      </c>
    </row>
    <row r="20824" spans="1:9" hidden="1" x14ac:dyDescent="0.3">
      <c r="A20824" s="1" t="s">
        <v>159</v>
      </c>
      <c r="B20824" s="1" t="s">
        <v>460</v>
      </c>
      <c r="C20824">
        <v>42.592199999999998</v>
      </c>
      <c r="D20824">
        <v>-83.336200000000005</v>
      </c>
      <c r="E20824" s="1" t="s">
        <v>26</v>
      </c>
      <c r="F20824" t="s">
        <v>6322</v>
      </c>
      <c r="G20824">
        <v>0</v>
      </c>
      <c r="H20824">
        <v>0</v>
      </c>
      <c r="I20824">
        <v>0</v>
      </c>
    </row>
    <row r="20825" spans="1:9" hidden="1" x14ac:dyDescent="0.3">
      <c r="A20825" s="1" t="s">
        <v>159</v>
      </c>
      <c r="B20825" s="1" t="s">
        <v>460</v>
      </c>
      <c r="C20825">
        <v>42.592199999999998</v>
      </c>
      <c r="D20825">
        <v>-83.336200000000005</v>
      </c>
      <c r="E20825" s="1" t="s">
        <v>27</v>
      </c>
      <c r="F20825" t="s">
        <v>6556</v>
      </c>
      <c r="G20825">
        <v>0</v>
      </c>
      <c r="H20825">
        <v>0</v>
      </c>
      <c r="I20825">
        <v>0</v>
      </c>
    </row>
    <row r="20826" spans="1:9" hidden="1" x14ac:dyDescent="0.3">
      <c r="A20826" s="1" t="s">
        <v>159</v>
      </c>
      <c r="B20826" s="1" t="s">
        <v>460</v>
      </c>
      <c r="C20826">
        <v>42.592199999999998</v>
      </c>
      <c r="D20826">
        <v>-83.336200000000005</v>
      </c>
      <c r="E20826" s="1" t="s">
        <v>28</v>
      </c>
      <c r="F20826" t="s">
        <v>6790</v>
      </c>
      <c r="G20826">
        <v>0</v>
      </c>
      <c r="H20826">
        <v>0</v>
      </c>
      <c r="I20826">
        <v>0</v>
      </c>
    </row>
    <row r="20827" spans="1:9" hidden="1" x14ac:dyDescent="0.3">
      <c r="A20827" s="1" t="s">
        <v>159</v>
      </c>
      <c r="B20827" s="1" t="s">
        <v>460</v>
      </c>
      <c r="C20827">
        <v>42.592199999999998</v>
      </c>
      <c r="D20827">
        <v>-83.336200000000005</v>
      </c>
      <c r="E20827" s="1" t="s">
        <v>29</v>
      </c>
      <c r="F20827" t="s">
        <v>7024</v>
      </c>
      <c r="G20827">
        <v>0</v>
      </c>
      <c r="H20827">
        <v>0</v>
      </c>
      <c r="I20827">
        <v>0</v>
      </c>
    </row>
    <row r="20828" spans="1:9" hidden="1" x14ac:dyDescent="0.3">
      <c r="A20828" s="1" t="s">
        <v>159</v>
      </c>
      <c r="B20828" s="1" t="s">
        <v>460</v>
      </c>
      <c r="C20828">
        <v>42.592199999999998</v>
      </c>
      <c r="D20828">
        <v>-83.336200000000005</v>
      </c>
      <c r="E20828" s="1" t="s">
        <v>30</v>
      </c>
      <c r="F20828" t="s">
        <v>7258</v>
      </c>
      <c r="G20828">
        <v>0</v>
      </c>
      <c r="H20828">
        <v>0</v>
      </c>
      <c r="I20828">
        <v>0</v>
      </c>
    </row>
    <row r="20829" spans="1:9" hidden="1" x14ac:dyDescent="0.3">
      <c r="A20829" s="1" t="s">
        <v>159</v>
      </c>
      <c r="B20829" s="1" t="s">
        <v>460</v>
      </c>
      <c r="C20829">
        <v>42.592199999999998</v>
      </c>
      <c r="D20829">
        <v>-83.336200000000005</v>
      </c>
      <c r="E20829" s="1" t="s">
        <v>31</v>
      </c>
      <c r="F20829" t="s">
        <v>7492</v>
      </c>
      <c r="G20829">
        <v>0</v>
      </c>
      <c r="H20829">
        <v>0</v>
      </c>
      <c r="I20829">
        <v>0</v>
      </c>
    </row>
    <row r="20830" spans="1:9" hidden="1" x14ac:dyDescent="0.3">
      <c r="A20830" s="1" t="s">
        <v>159</v>
      </c>
      <c r="B20830" s="1" t="s">
        <v>460</v>
      </c>
      <c r="C20830">
        <v>42.592199999999998</v>
      </c>
      <c r="D20830">
        <v>-83.336200000000005</v>
      </c>
      <c r="E20830" s="1" t="s">
        <v>32</v>
      </c>
      <c r="F20830" t="s">
        <v>7726</v>
      </c>
      <c r="G20830">
        <v>0</v>
      </c>
      <c r="H20830">
        <v>0</v>
      </c>
      <c r="I20830">
        <v>0</v>
      </c>
    </row>
    <row r="20831" spans="1:9" hidden="1" x14ac:dyDescent="0.3">
      <c r="A20831" s="1" t="s">
        <v>159</v>
      </c>
      <c r="B20831" s="1" t="s">
        <v>460</v>
      </c>
      <c r="C20831">
        <v>42.592199999999998</v>
      </c>
      <c r="D20831">
        <v>-83.336200000000005</v>
      </c>
      <c r="E20831" s="1" t="s">
        <v>33</v>
      </c>
      <c r="F20831" t="s">
        <v>7960</v>
      </c>
      <c r="G20831">
        <v>0</v>
      </c>
      <c r="H20831">
        <v>0</v>
      </c>
      <c r="I20831">
        <v>0</v>
      </c>
    </row>
    <row r="20832" spans="1:9" hidden="1" x14ac:dyDescent="0.3">
      <c r="A20832" s="1" t="s">
        <v>159</v>
      </c>
      <c r="B20832" s="1" t="s">
        <v>460</v>
      </c>
      <c r="C20832">
        <v>42.592199999999998</v>
      </c>
      <c r="D20832">
        <v>-83.336200000000005</v>
      </c>
      <c r="E20832" s="1" t="s">
        <v>34</v>
      </c>
      <c r="F20832" t="s">
        <v>8192</v>
      </c>
      <c r="G20832">
        <v>0</v>
      </c>
      <c r="H20832">
        <v>0</v>
      </c>
      <c r="I20832">
        <v>0</v>
      </c>
    </row>
    <row r="20833" spans="1:9" hidden="1" x14ac:dyDescent="0.3">
      <c r="A20833" s="1" t="s">
        <v>159</v>
      </c>
      <c r="B20833" s="1" t="s">
        <v>460</v>
      </c>
      <c r="C20833">
        <v>42.592199999999998</v>
      </c>
      <c r="D20833">
        <v>-83.336200000000005</v>
      </c>
      <c r="E20833" s="1" t="s">
        <v>35</v>
      </c>
      <c r="F20833" t="s">
        <v>8424</v>
      </c>
      <c r="G20833">
        <v>0</v>
      </c>
      <c r="H20833">
        <v>0</v>
      </c>
      <c r="I20833">
        <v>0</v>
      </c>
    </row>
    <row r="20834" spans="1:9" hidden="1" x14ac:dyDescent="0.3">
      <c r="A20834" s="1" t="s">
        <v>159</v>
      </c>
      <c r="B20834" s="1" t="s">
        <v>460</v>
      </c>
      <c r="C20834">
        <v>42.592199999999998</v>
      </c>
      <c r="D20834">
        <v>-83.336200000000005</v>
      </c>
      <c r="E20834" s="1" t="s">
        <v>36</v>
      </c>
      <c r="F20834" t="s">
        <v>8656</v>
      </c>
      <c r="G20834">
        <v>0</v>
      </c>
      <c r="H20834">
        <v>0</v>
      </c>
      <c r="I20834">
        <v>0</v>
      </c>
    </row>
    <row r="20835" spans="1:9" hidden="1" x14ac:dyDescent="0.3">
      <c r="A20835" s="1" t="s">
        <v>159</v>
      </c>
      <c r="B20835" s="1" t="s">
        <v>460</v>
      </c>
      <c r="C20835">
        <v>42.592199999999998</v>
      </c>
      <c r="D20835">
        <v>-83.336200000000005</v>
      </c>
      <c r="E20835" s="1" t="s">
        <v>37</v>
      </c>
      <c r="F20835" t="s">
        <v>8887</v>
      </c>
      <c r="G20835">
        <v>0</v>
      </c>
      <c r="H20835">
        <v>0</v>
      </c>
      <c r="I20835">
        <v>0</v>
      </c>
    </row>
    <row r="20836" spans="1:9" hidden="1" x14ac:dyDescent="0.3">
      <c r="A20836" s="1" t="s">
        <v>159</v>
      </c>
      <c r="B20836" s="1" t="s">
        <v>460</v>
      </c>
      <c r="C20836">
        <v>42.592199999999998</v>
      </c>
      <c r="D20836">
        <v>-83.336200000000005</v>
      </c>
      <c r="E20836" s="1" t="s">
        <v>38</v>
      </c>
      <c r="F20836" t="s">
        <v>9118</v>
      </c>
      <c r="G20836">
        <v>0</v>
      </c>
      <c r="H20836">
        <v>0</v>
      </c>
      <c r="I20836">
        <v>0</v>
      </c>
    </row>
    <row r="20837" spans="1:9" hidden="1" x14ac:dyDescent="0.3">
      <c r="A20837" s="1" t="s">
        <v>159</v>
      </c>
      <c r="B20837" s="1" t="s">
        <v>460</v>
      </c>
      <c r="C20837">
        <v>42.592199999999998</v>
      </c>
      <c r="D20837">
        <v>-83.336200000000005</v>
      </c>
      <c r="E20837" s="1" t="s">
        <v>39</v>
      </c>
      <c r="F20837" t="s">
        <v>9349</v>
      </c>
      <c r="G20837">
        <v>0</v>
      </c>
      <c r="H20837">
        <v>0</v>
      </c>
      <c r="I20837">
        <v>0</v>
      </c>
    </row>
    <row r="20838" spans="1:9" hidden="1" x14ac:dyDescent="0.3">
      <c r="A20838" s="1" t="s">
        <v>159</v>
      </c>
      <c r="B20838" s="1" t="s">
        <v>460</v>
      </c>
      <c r="C20838">
        <v>42.592199999999998</v>
      </c>
      <c r="D20838">
        <v>-83.336200000000005</v>
      </c>
      <c r="E20838" s="1" t="s">
        <v>40</v>
      </c>
      <c r="F20838" t="s">
        <v>9580</v>
      </c>
      <c r="G20838">
        <v>0</v>
      </c>
      <c r="H20838">
        <v>0</v>
      </c>
      <c r="I20838">
        <v>0</v>
      </c>
    </row>
    <row r="20839" spans="1:9" hidden="1" x14ac:dyDescent="0.3">
      <c r="A20839" s="1" t="s">
        <v>159</v>
      </c>
      <c r="B20839" s="1" t="s">
        <v>460</v>
      </c>
      <c r="C20839">
        <v>42.592199999999998</v>
      </c>
      <c r="D20839">
        <v>-83.336200000000005</v>
      </c>
      <c r="E20839" s="1" t="s">
        <v>41</v>
      </c>
      <c r="F20839" t="s">
        <v>9811</v>
      </c>
      <c r="G20839">
        <v>0</v>
      </c>
      <c r="H20839">
        <v>0</v>
      </c>
      <c r="I20839">
        <v>0</v>
      </c>
    </row>
    <row r="20840" spans="1:9" hidden="1" x14ac:dyDescent="0.3">
      <c r="A20840" s="1" t="s">
        <v>159</v>
      </c>
      <c r="B20840" s="1" t="s">
        <v>460</v>
      </c>
      <c r="C20840">
        <v>42.592199999999998</v>
      </c>
      <c r="D20840">
        <v>-83.336200000000005</v>
      </c>
      <c r="E20840" s="1" t="s">
        <v>42</v>
      </c>
      <c r="F20840" t="s">
        <v>10040</v>
      </c>
      <c r="G20840">
        <v>0</v>
      </c>
      <c r="H20840">
        <v>0</v>
      </c>
      <c r="I20840">
        <v>0</v>
      </c>
    </row>
    <row r="20841" spans="1:9" hidden="1" x14ac:dyDescent="0.3">
      <c r="A20841" s="1" t="s">
        <v>159</v>
      </c>
      <c r="B20841" s="1" t="s">
        <v>460</v>
      </c>
      <c r="C20841">
        <v>42.592199999999998</v>
      </c>
      <c r="D20841">
        <v>-83.336200000000005</v>
      </c>
      <c r="E20841" s="1" t="s">
        <v>43</v>
      </c>
      <c r="F20841" t="s">
        <v>10268</v>
      </c>
      <c r="G20841">
        <v>0</v>
      </c>
      <c r="H20841">
        <v>0</v>
      </c>
      <c r="I20841">
        <v>0</v>
      </c>
    </row>
    <row r="20842" spans="1:9" hidden="1" x14ac:dyDescent="0.3">
      <c r="A20842" s="1" t="s">
        <v>159</v>
      </c>
      <c r="B20842" s="1" t="s">
        <v>460</v>
      </c>
      <c r="C20842">
        <v>42.592199999999998</v>
      </c>
      <c r="D20842">
        <v>-83.336200000000005</v>
      </c>
      <c r="E20842" s="1" t="s">
        <v>44</v>
      </c>
      <c r="F20842" t="s">
        <v>10489</v>
      </c>
      <c r="G20842">
        <v>0</v>
      </c>
      <c r="H20842">
        <v>0</v>
      </c>
      <c r="I20842">
        <v>0</v>
      </c>
    </row>
    <row r="20843" spans="1:9" hidden="1" x14ac:dyDescent="0.3">
      <c r="A20843" s="1" t="s">
        <v>159</v>
      </c>
      <c r="B20843" s="1" t="s">
        <v>460</v>
      </c>
      <c r="C20843">
        <v>42.592199999999998</v>
      </c>
      <c r="D20843">
        <v>-83.336200000000005</v>
      </c>
      <c r="E20843" s="1" t="s">
        <v>45</v>
      </c>
      <c r="F20843" t="s">
        <v>10705</v>
      </c>
      <c r="G20843">
        <v>0</v>
      </c>
      <c r="H20843">
        <v>0</v>
      </c>
      <c r="I20843">
        <v>0</v>
      </c>
    </row>
    <row r="20844" spans="1:9" hidden="1" x14ac:dyDescent="0.3">
      <c r="A20844" s="1" t="s">
        <v>159</v>
      </c>
      <c r="B20844" s="1" t="s">
        <v>460</v>
      </c>
      <c r="C20844">
        <v>42.592199999999998</v>
      </c>
      <c r="D20844">
        <v>-83.336200000000005</v>
      </c>
      <c r="E20844" s="1" t="s">
        <v>46</v>
      </c>
      <c r="F20844" t="s">
        <v>10920</v>
      </c>
      <c r="G20844">
        <v>0</v>
      </c>
      <c r="H20844">
        <v>0</v>
      </c>
      <c r="I20844">
        <v>0</v>
      </c>
    </row>
    <row r="20845" spans="1:9" hidden="1" x14ac:dyDescent="0.3">
      <c r="A20845" s="1" t="s">
        <v>159</v>
      </c>
      <c r="B20845" s="1" t="s">
        <v>460</v>
      </c>
      <c r="C20845">
        <v>42.592199999999998</v>
      </c>
      <c r="D20845">
        <v>-83.336200000000005</v>
      </c>
      <c r="E20845" s="1" t="s">
        <v>47</v>
      </c>
      <c r="F20845" t="s">
        <v>11126</v>
      </c>
      <c r="G20845">
        <v>0</v>
      </c>
      <c r="H20845">
        <v>0</v>
      </c>
      <c r="I20845">
        <v>0</v>
      </c>
    </row>
    <row r="20846" spans="1:9" hidden="1" x14ac:dyDescent="0.3">
      <c r="A20846" s="1" t="s">
        <v>159</v>
      </c>
      <c r="B20846" s="1" t="s">
        <v>460</v>
      </c>
      <c r="C20846">
        <v>42.592199999999998</v>
      </c>
      <c r="D20846">
        <v>-83.336200000000005</v>
      </c>
      <c r="E20846" s="1" t="s">
        <v>48</v>
      </c>
      <c r="F20846" t="s">
        <v>11915</v>
      </c>
      <c r="G20846">
        <v>0</v>
      </c>
      <c r="H20846">
        <v>0</v>
      </c>
      <c r="I20846">
        <v>0</v>
      </c>
    </row>
    <row r="20847" spans="1:9" hidden="1" x14ac:dyDescent="0.3">
      <c r="A20847" s="1" t="s">
        <v>159</v>
      </c>
      <c r="B20847" s="1" t="s">
        <v>460</v>
      </c>
      <c r="C20847">
        <v>42.592199999999998</v>
      </c>
      <c r="D20847">
        <v>-83.336200000000005</v>
      </c>
      <c r="E20847" s="1" t="s">
        <v>49</v>
      </c>
      <c r="F20847" t="s">
        <v>12087</v>
      </c>
      <c r="G20847">
        <v>0</v>
      </c>
      <c r="H20847">
        <v>0</v>
      </c>
      <c r="I20847">
        <v>0</v>
      </c>
    </row>
    <row r="20848" spans="1:9" hidden="1" x14ac:dyDescent="0.3">
      <c r="A20848" s="1" t="s">
        <v>159</v>
      </c>
      <c r="B20848" s="1" t="s">
        <v>460</v>
      </c>
      <c r="C20848">
        <v>42.592199999999998</v>
      </c>
      <c r="D20848">
        <v>-83.336200000000005</v>
      </c>
      <c r="E20848" s="1" t="s">
        <v>50</v>
      </c>
      <c r="F20848" t="s">
        <v>12236</v>
      </c>
      <c r="G20848">
        <v>0</v>
      </c>
      <c r="H20848">
        <v>0</v>
      </c>
      <c r="I20848">
        <v>0</v>
      </c>
    </row>
    <row r="20849" spans="1:9" hidden="1" x14ac:dyDescent="0.3">
      <c r="A20849" s="1" t="s">
        <v>159</v>
      </c>
      <c r="B20849" s="1" t="s">
        <v>460</v>
      </c>
      <c r="C20849">
        <v>42.592199999999998</v>
      </c>
      <c r="D20849">
        <v>-83.336200000000005</v>
      </c>
      <c r="E20849" s="1" t="s">
        <v>51</v>
      </c>
      <c r="F20849" t="s">
        <v>12375</v>
      </c>
      <c r="G20849">
        <v>0</v>
      </c>
      <c r="H20849">
        <v>0</v>
      </c>
      <c r="I20849">
        <v>0</v>
      </c>
    </row>
    <row r="20850" spans="1:9" hidden="1" x14ac:dyDescent="0.3">
      <c r="A20850" s="1" t="s">
        <v>159</v>
      </c>
      <c r="B20850" s="1" t="s">
        <v>460</v>
      </c>
      <c r="C20850">
        <v>42.592199999999998</v>
      </c>
      <c r="D20850">
        <v>-83.336200000000005</v>
      </c>
      <c r="E20850" s="1" t="s">
        <v>52</v>
      </c>
      <c r="F20850" t="s">
        <v>11330</v>
      </c>
      <c r="G20850">
        <v>0</v>
      </c>
      <c r="H20850">
        <v>0</v>
      </c>
      <c r="I20850">
        <v>0</v>
      </c>
    </row>
    <row r="20851" spans="1:9" hidden="1" x14ac:dyDescent="0.3">
      <c r="A20851" s="1" t="s">
        <v>159</v>
      </c>
      <c r="B20851" s="1" t="s">
        <v>460</v>
      </c>
      <c r="C20851">
        <v>42.592199999999998</v>
      </c>
      <c r="D20851">
        <v>-83.336200000000005</v>
      </c>
      <c r="E20851" s="1" t="s">
        <v>53</v>
      </c>
      <c r="F20851" t="s">
        <v>11528</v>
      </c>
      <c r="G20851">
        <v>0</v>
      </c>
      <c r="H20851">
        <v>0</v>
      </c>
      <c r="I20851">
        <v>0</v>
      </c>
    </row>
    <row r="20852" spans="1:9" hidden="1" x14ac:dyDescent="0.3">
      <c r="A20852" s="1" t="s">
        <v>159</v>
      </c>
      <c r="B20852" s="1" t="s">
        <v>460</v>
      </c>
      <c r="C20852">
        <v>42.592199999999998</v>
      </c>
      <c r="D20852">
        <v>-83.336200000000005</v>
      </c>
      <c r="E20852" s="1" t="s">
        <v>54</v>
      </c>
      <c r="F20852" t="s">
        <v>11723</v>
      </c>
      <c r="G20852">
        <v>0</v>
      </c>
      <c r="H20852">
        <v>0</v>
      </c>
      <c r="I20852">
        <v>0</v>
      </c>
    </row>
    <row r="20853" spans="1:9" hidden="1" x14ac:dyDescent="0.3">
      <c r="A20853" s="1" t="s">
        <v>159</v>
      </c>
      <c r="B20853" s="1" t="s">
        <v>460</v>
      </c>
      <c r="C20853">
        <v>42.592199999999998</v>
      </c>
      <c r="D20853">
        <v>-83.336200000000005</v>
      </c>
      <c r="E20853" s="1" t="s">
        <v>21548</v>
      </c>
      <c r="F20853" t="s">
        <v>21949</v>
      </c>
      <c r="G20853">
        <v>0</v>
      </c>
      <c r="H20853">
        <v>0</v>
      </c>
      <c r="I20853">
        <v>0</v>
      </c>
    </row>
    <row r="20854" spans="1:9" hidden="1" x14ac:dyDescent="0.3">
      <c r="A20854" s="1" t="s">
        <v>159</v>
      </c>
      <c r="B20854" s="1" t="s">
        <v>461</v>
      </c>
      <c r="C20854">
        <v>42.2791</v>
      </c>
      <c r="D20854">
        <v>-83.336200000000005</v>
      </c>
      <c r="E20854" s="1" t="s">
        <v>4</v>
      </c>
      <c r="F20854" t="s">
        <v>1118</v>
      </c>
      <c r="G20854">
        <v>0</v>
      </c>
      <c r="H20854">
        <v>0</v>
      </c>
      <c r="I20854">
        <v>0</v>
      </c>
    </row>
    <row r="20855" spans="1:9" hidden="1" x14ac:dyDescent="0.3">
      <c r="A20855" s="1" t="s">
        <v>159</v>
      </c>
      <c r="B20855" s="1" t="s">
        <v>461</v>
      </c>
      <c r="C20855">
        <v>42.2791</v>
      </c>
      <c r="D20855">
        <v>-83.336200000000005</v>
      </c>
      <c r="E20855" s="1" t="s">
        <v>5</v>
      </c>
      <c r="F20855" t="s">
        <v>1360</v>
      </c>
      <c r="G20855">
        <v>0</v>
      </c>
      <c r="H20855">
        <v>0</v>
      </c>
      <c r="I20855">
        <v>0</v>
      </c>
    </row>
    <row r="20856" spans="1:9" hidden="1" x14ac:dyDescent="0.3">
      <c r="A20856" s="1" t="s">
        <v>159</v>
      </c>
      <c r="B20856" s="1" t="s">
        <v>461</v>
      </c>
      <c r="C20856">
        <v>42.2791</v>
      </c>
      <c r="D20856">
        <v>-83.336200000000005</v>
      </c>
      <c r="E20856" s="1" t="s">
        <v>6</v>
      </c>
      <c r="F20856" t="s">
        <v>1601</v>
      </c>
      <c r="G20856">
        <v>0</v>
      </c>
      <c r="H20856">
        <v>0</v>
      </c>
      <c r="I20856">
        <v>0</v>
      </c>
    </row>
    <row r="20857" spans="1:9" hidden="1" x14ac:dyDescent="0.3">
      <c r="A20857" s="1" t="s">
        <v>159</v>
      </c>
      <c r="B20857" s="1" t="s">
        <v>461</v>
      </c>
      <c r="C20857">
        <v>42.2791</v>
      </c>
      <c r="D20857">
        <v>-83.336200000000005</v>
      </c>
      <c r="E20857" s="1" t="s">
        <v>7</v>
      </c>
      <c r="F20857" t="s">
        <v>1842</v>
      </c>
      <c r="G20857">
        <v>0</v>
      </c>
      <c r="H20857">
        <v>0</v>
      </c>
      <c r="I20857">
        <v>0</v>
      </c>
    </row>
    <row r="20858" spans="1:9" hidden="1" x14ac:dyDescent="0.3">
      <c r="A20858" s="1" t="s">
        <v>159</v>
      </c>
      <c r="B20858" s="1" t="s">
        <v>461</v>
      </c>
      <c r="C20858">
        <v>42.2791</v>
      </c>
      <c r="D20858">
        <v>-83.336200000000005</v>
      </c>
      <c r="E20858" s="1" t="s">
        <v>8</v>
      </c>
      <c r="F20858" t="s">
        <v>2080</v>
      </c>
      <c r="G20858">
        <v>0</v>
      </c>
      <c r="H20858">
        <v>0</v>
      </c>
      <c r="I20858">
        <v>0</v>
      </c>
    </row>
    <row r="20859" spans="1:9" hidden="1" x14ac:dyDescent="0.3">
      <c r="A20859" s="1" t="s">
        <v>159</v>
      </c>
      <c r="B20859" s="1" t="s">
        <v>461</v>
      </c>
      <c r="C20859">
        <v>42.2791</v>
      </c>
      <c r="D20859">
        <v>-83.336200000000005</v>
      </c>
      <c r="E20859" s="1" t="s">
        <v>9</v>
      </c>
      <c r="F20859" t="s">
        <v>2318</v>
      </c>
      <c r="G20859">
        <v>0</v>
      </c>
      <c r="H20859">
        <v>0</v>
      </c>
      <c r="I20859">
        <v>0</v>
      </c>
    </row>
    <row r="20860" spans="1:9" hidden="1" x14ac:dyDescent="0.3">
      <c r="A20860" s="1" t="s">
        <v>159</v>
      </c>
      <c r="B20860" s="1" t="s">
        <v>461</v>
      </c>
      <c r="C20860">
        <v>42.2791</v>
      </c>
      <c r="D20860">
        <v>-83.336200000000005</v>
      </c>
      <c r="E20860" s="1" t="s">
        <v>10</v>
      </c>
      <c r="F20860" t="s">
        <v>2556</v>
      </c>
      <c r="G20860">
        <v>0</v>
      </c>
      <c r="H20860">
        <v>0</v>
      </c>
      <c r="I20860">
        <v>0</v>
      </c>
    </row>
    <row r="20861" spans="1:9" hidden="1" x14ac:dyDescent="0.3">
      <c r="A20861" s="1" t="s">
        <v>159</v>
      </c>
      <c r="B20861" s="1" t="s">
        <v>461</v>
      </c>
      <c r="C20861">
        <v>42.2791</v>
      </c>
      <c r="D20861">
        <v>-83.336200000000005</v>
      </c>
      <c r="E20861" s="1" t="s">
        <v>11</v>
      </c>
      <c r="F20861" t="s">
        <v>2794</v>
      </c>
      <c r="G20861">
        <v>0</v>
      </c>
      <c r="H20861">
        <v>0</v>
      </c>
      <c r="I20861">
        <v>0</v>
      </c>
    </row>
    <row r="20862" spans="1:9" hidden="1" x14ac:dyDescent="0.3">
      <c r="A20862" s="1" t="s">
        <v>159</v>
      </c>
      <c r="B20862" s="1" t="s">
        <v>461</v>
      </c>
      <c r="C20862">
        <v>42.2791</v>
      </c>
      <c r="D20862">
        <v>-83.336200000000005</v>
      </c>
      <c r="E20862" s="1" t="s">
        <v>12</v>
      </c>
      <c r="F20862" t="s">
        <v>3032</v>
      </c>
      <c r="G20862">
        <v>0</v>
      </c>
      <c r="H20862">
        <v>0</v>
      </c>
      <c r="I20862">
        <v>0</v>
      </c>
    </row>
    <row r="20863" spans="1:9" hidden="1" x14ac:dyDescent="0.3">
      <c r="A20863" s="1" t="s">
        <v>159</v>
      </c>
      <c r="B20863" s="1" t="s">
        <v>461</v>
      </c>
      <c r="C20863">
        <v>42.2791</v>
      </c>
      <c r="D20863">
        <v>-83.336200000000005</v>
      </c>
      <c r="E20863" s="1" t="s">
        <v>13</v>
      </c>
      <c r="F20863" t="s">
        <v>3269</v>
      </c>
      <c r="G20863">
        <v>0</v>
      </c>
      <c r="H20863">
        <v>0</v>
      </c>
      <c r="I20863">
        <v>0</v>
      </c>
    </row>
    <row r="20864" spans="1:9" hidden="1" x14ac:dyDescent="0.3">
      <c r="A20864" s="1" t="s">
        <v>159</v>
      </c>
      <c r="B20864" s="1" t="s">
        <v>461</v>
      </c>
      <c r="C20864">
        <v>42.2791</v>
      </c>
      <c r="D20864">
        <v>-83.336200000000005</v>
      </c>
      <c r="E20864" s="1" t="s">
        <v>14</v>
      </c>
      <c r="F20864" t="s">
        <v>3505</v>
      </c>
      <c r="G20864">
        <v>0</v>
      </c>
      <c r="H20864">
        <v>0</v>
      </c>
      <c r="I20864">
        <v>0</v>
      </c>
    </row>
    <row r="20865" spans="1:9" hidden="1" x14ac:dyDescent="0.3">
      <c r="A20865" s="1" t="s">
        <v>159</v>
      </c>
      <c r="B20865" s="1" t="s">
        <v>461</v>
      </c>
      <c r="C20865">
        <v>42.2791</v>
      </c>
      <c r="D20865">
        <v>-83.336200000000005</v>
      </c>
      <c r="E20865" s="1" t="s">
        <v>15</v>
      </c>
      <c r="F20865" t="s">
        <v>3741</v>
      </c>
      <c r="G20865">
        <v>0</v>
      </c>
      <c r="H20865">
        <v>0</v>
      </c>
      <c r="I20865">
        <v>0</v>
      </c>
    </row>
    <row r="20866" spans="1:9" hidden="1" x14ac:dyDescent="0.3">
      <c r="A20866" s="1" t="s">
        <v>159</v>
      </c>
      <c r="B20866" s="1" t="s">
        <v>461</v>
      </c>
      <c r="C20866">
        <v>42.2791</v>
      </c>
      <c r="D20866">
        <v>-83.336200000000005</v>
      </c>
      <c r="E20866" s="1" t="s">
        <v>16</v>
      </c>
      <c r="F20866" t="s">
        <v>3976</v>
      </c>
      <c r="G20866">
        <v>0</v>
      </c>
      <c r="H20866">
        <v>0</v>
      </c>
      <c r="I20866">
        <v>0</v>
      </c>
    </row>
    <row r="20867" spans="1:9" hidden="1" x14ac:dyDescent="0.3">
      <c r="A20867" s="1" t="s">
        <v>159</v>
      </c>
      <c r="B20867" s="1" t="s">
        <v>461</v>
      </c>
      <c r="C20867">
        <v>42.2791</v>
      </c>
      <c r="D20867">
        <v>-83.336200000000005</v>
      </c>
      <c r="E20867" s="1" t="s">
        <v>17</v>
      </c>
      <c r="F20867" t="s">
        <v>4211</v>
      </c>
      <c r="G20867">
        <v>0</v>
      </c>
      <c r="H20867">
        <v>0</v>
      </c>
      <c r="I20867">
        <v>0</v>
      </c>
    </row>
    <row r="20868" spans="1:9" hidden="1" x14ac:dyDescent="0.3">
      <c r="A20868" s="1" t="s">
        <v>159</v>
      </c>
      <c r="B20868" s="1" t="s">
        <v>461</v>
      </c>
      <c r="C20868">
        <v>42.2791</v>
      </c>
      <c r="D20868">
        <v>-83.336200000000005</v>
      </c>
      <c r="E20868" s="1" t="s">
        <v>18</v>
      </c>
      <c r="F20868" t="s">
        <v>4446</v>
      </c>
      <c r="G20868">
        <v>0</v>
      </c>
      <c r="H20868">
        <v>0</v>
      </c>
      <c r="I20868">
        <v>0</v>
      </c>
    </row>
    <row r="20869" spans="1:9" hidden="1" x14ac:dyDescent="0.3">
      <c r="A20869" s="1" t="s">
        <v>159</v>
      </c>
      <c r="B20869" s="1" t="s">
        <v>461</v>
      </c>
      <c r="C20869">
        <v>42.2791</v>
      </c>
      <c r="D20869">
        <v>-83.336200000000005</v>
      </c>
      <c r="E20869" s="1" t="s">
        <v>19</v>
      </c>
      <c r="F20869" t="s">
        <v>4681</v>
      </c>
      <c r="G20869">
        <v>0</v>
      </c>
      <c r="H20869">
        <v>0</v>
      </c>
      <c r="I20869">
        <v>0</v>
      </c>
    </row>
    <row r="20870" spans="1:9" hidden="1" x14ac:dyDescent="0.3">
      <c r="A20870" s="1" t="s">
        <v>159</v>
      </c>
      <c r="B20870" s="1" t="s">
        <v>461</v>
      </c>
      <c r="C20870">
        <v>42.2791</v>
      </c>
      <c r="D20870">
        <v>-83.336200000000005</v>
      </c>
      <c r="E20870" s="1" t="s">
        <v>20</v>
      </c>
      <c r="F20870" t="s">
        <v>4916</v>
      </c>
      <c r="G20870">
        <v>0</v>
      </c>
      <c r="H20870">
        <v>0</v>
      </c>
      <c r="I20870">
        <v>0</v>
      </c>
    </row>
    <row r="20871" spans="1:9" hidden="1" x14ac:dyDescent="0.3">
      <c r="A20871" s="1" t="s">
        <v>159</v>
      </c>
      <c r="B20871" s="1" t="s">
        <v>461</v>
      </c>
      <c r="C20871">
        <v>42.2791</v>
      </c>
      <c r="D20871">
        <v>-83.336200000000005</v>
      </c>
      <c r="E20871" s="1" t="s">
        <v>21</v>
      </c>
      <c r="F20871" t="s">
        <v>5151</v>
      </c>
      <c r="G20871">
        <v>0</v>
      </c>
      <c r="H20871">
        <v>0</v>
      </c>
      <c r="I20871">
        <v>0</v>
      </c>
    </row>
    <row r="20872" spans="1:9" hidden="1" x14ac:dyDescent="0.3">
      <c r="A20872" s="1" t="s">
        <v>159</v>
      </c>
      <c r="B20872" s="1" t="s">
        <v>461</v>
      </c>
      <c r="C20872">
        <v>42.2791</v>
      </c>
      <c r="D20872">
        <v>-83.336200000000005</v>
      </c>
      <c r="E20872" s="1" t="s">
        <v>22</v>
      </c>
      <c r="F20872" t="s">
        <v>5386</v>
      </c>
      <c r="G20872">
        <v>0</v>
      </c>
      <c r="H20872">
        <v>0</v>
      </c>
      <c r="I20872">
        <v>0</v>
      </c>
    </row>
    <row r="20873" spans="1:9" hidden="1" x14ac:dyDescent="0.3">
      <c r="A20873" s="1" t="s">
        <v>159</v>
      </c>
      <c r="B20873" s="1" t="s">
        <v>461</v>
      </c>
      <c r="C20873">
        <v>42.2791</v>
      </c>
      <c r="D20873">
        <v>-83.336200000000005</v>
      </c>
      <c r="E20873" s="1" t="s">
        <v>23</v>
      </c>
      <c r="F20873" t="s">
        <v>5621</v>
      </c>
      <c r="G20873">
        <v>0</v>
      </c>
      <c r="H20873">
        <v>0</v>
      </c>
      <c r="I20873">
        <v>0</v>
      </c>
    </row>
    <row r="20874" spans="1:9" hidden="1" x14ac:dyDescent="0.3">
      <c r="A20874" s="1" t="s">
        <v>159</v>
      </c>
      <c r="B20874" s="1" t="s">
        <v>461</v>
      </c>
      <c r="C20874">
        <v>42.2791</v>
      </c>
      <c r="D20874">
        <v>-83.336200000000005</v>
      </c>
      <c r="E20874" s="1" t="s">
        <v>24</v>
      </c>
      <c r="F20874" t="s">
        <v>5855</v>
      </c>
      <c r="G20874">
        <v>0</v>
      </c>
      <c r="H20874">
        <v>0</v>
      </c>
      <c r="I20874">
        <v>0</v>
      </c>
    </row>
    <row r="20875" spans="1:9" hidden="1" x14ac:dyDescent="0.3">
      <c r="A20875" s="1" t="s">
        <v>159</v>
      </c>
      <c r="B20875" s="1" t="s">
        <v>461</v>
      </c>
      <c r="C20875">
        <v>42.2791</v>
      </c>
      <c r="D20875">
        <v>-83.336200000000005</v>
      </c>
      <c r="E20875" s="1" t="s">
        <v>25</v>
      </c>
      <c r="F20875" t="s">
        <v>6089</v>
      </c>
      <c r="G20875">
        <v>0</v>
      </c>
      <c r="H20875">
        <v>0</v>
      </c>
      <c r="I20875">
        <v>0</v>
      </c>
    </row>
    <row r="20876" spans="1:9" hidden="1" x14ac:dyDescent="0.3">
      <c r="A20876" s="1" t="s">
        <v>159</v>
      </c>
      <c r="B20876" s="1" t="s">
        <v>461</v>
      </c>
      <c r="C20876">
        <v>42.2791</v>
      </c>
      <c r="D20876">
        <v>-83.336200000000005</v>
      </c>
      <c r="E20876" s="1" t="s">
        <v>26</v>
      </c>
      <c r="F20876" t="s">
        <v>6323</v>
      </c>
      <c r="G20876">
        <v>0</v>
      </c>
      <c r="H20876">
        <v>0</v>
      </c>
      <c r="I20876">
        <v>0</v>
      </c>
    </row>
    <row r="20877" spans="1:9" hidden="1" x14ac:dyDescent="0.3">
      <c r="A20877" s="1" t="s">
        <v>159</v>
      </c>
      <c r="B20877" s="1" t="s">
        <v>461</v>
      </c>
      <c r="C20877">
        <v>42.2791</v>
      </c>
      <c r="D20877">
        <v>-83.336200000000005</v>
      </c>
      <c r="E20877" s="1" t="s">
        <v>27</v>
      </c>
      <c r="F20877" t="s">
        <v>6557</v>
      </c>
      <c r="G20877">
        <v>0</v>
      </c>
      <c r="H20877">
        <v>0</v>
      </c>
      <c r="I20877">
        <v>0</v>
      </c>
    </row>
    <row r="20878" spans="1:9" hidden="1" x14ac:dyDescent="0.3">
      <c r="A20878" s="1" t="s">
        <v>159</v>
      </c>
      <c r="B20878" s="1" t="s">
        <v>461</v>
      </c>
      <c r="C20878">
        <v>42.2791</v>
      </c>
      <c r="D20878">
        <v>-83.336200000000005</v>
      </c>
      <c r="E20878" s="1" t="s">
        <v>28</v>
      </c>
      <c r="F20878" t="s">
        <v>6791</v>
      </c>
      <c r="G20878">
        <v>0</v>
      </c>
      <c r="H20878">
        <v>0</v>
      </c>
      <c r="I20878">
        <v>0</v>
      </c>
    </row>
    <row r="20879" spans="1:9" hidden="1" x14ac:dyDescent="0.3">
      <c r="A20879" s="1" t="s">
        <v>159</v>
      </c>
      <c r="B20879" s="1" t="s">
        <v>461</v>
      </c>
      <c r="C20879">
        <v>42.2791</v>
      </c>
      <c r="D20879">
        <v>-83.336200000000005</v>
      </c>
      <c r="E20879" s="1" t="s">
        <v>29</v>
      </c>
      <c r="F20879" t="s">
        <v>7025</v>
      </c>
      <c r="G20879">
        <v>0</v>
      </c>
      <c r="H20879">
        <v>0</v>
      </c>
      <c r="I20879">
        <v>0</v>
      </c>
    </row>
    <row r="20880" spans="1:9" hidden="1" x14ac:dyDescent="0.3">
      <c r="A20880" s="1" t="s">
        <v>159</v>
      </c>
      <c r="B20880" s="1" t="s">
        <v>461</v>
      </c>
      <c r="C20880">
        <v>42.2791</v>
      </c>
      <c r="D20880">
        <v>-83.336200000000005</v>
      </c>
      <c r="E20880" s="1" t="s">
        <v>30</v>
      </c>
      <c r="F20880" t="s">
        <v>7259</v>
      </c>
      <c r="G20880">
        <v>0</v>
      </c>
      <c r="H20880">
        <v>0</v>
      </c>
      <c r="I20880">
        <v>0</v>
      </c>
    </row>
    <row r="20881" spans="1:9" hidden="1" x14ac:dyDescent="0.3">
      <c r="A20881" s="1" t="s">
        <v>159</v>
      </c>
      <c r="B20881" s="1" t="s">
        <v>461</v>
      </c>
      <c r="C20881">
        <v>42.2791</v>
      </c>
      <c r="D20881">
        <v>-83.336200000000005</v>
      </c>
      <c r="E20881" s="1" t="s">
        <v>31</v>
      </c>
      <c r="F20881" t="s">
        <v>7493</v>
      </c>
      <c r="G20881">
        <v>0</v>
      </c>
      <c r="H20881">
        <v>0</v>
      </c>
      <c r="I20881">
        <v>0</v>
      </c>
    </row>
    <row r="20882" spans="1:9" hidden="1" x14ac:dyDescent="0.3">
      <c r="A20882" s="1" t="s">
        <v>159</v>
      </c>
      <c r="B20882" s="1" t="s">
        <v>461</v>
      </c>
      <c r="C20882">
        <v>42.2791</v>
      </c>
      <c r="D20882">
        <v>-83.336200000000005</v>
      </c>
      <c r="E20882" s="1" t="s">
        <v>32</v>
      </c>
      <c r="F20882" t="s">
        <v>7727</v>
      </c>
      <c r="G20882">
        <v>0</v>
      </c>
      <c r="H20882">
        <v>0</v>
      </c>
      <c r="I20882">
        <v>0</v>
      </c>
    </row>
    <row r="20883" spans="1:9" hidden="1" x14ac:dyDescent="0.3">
      <c r="A20883" s="1" t="s">
        <v>159</v>
      </c>
      <c r="B20883" s="1" t="s">
        <v>461</v>
      </c>
      <c r="C20883">
        <v>42.2791</v>
      </c>
      <c r="D20883">
        <v>-83.336200000000005</v>
      </c>
      <c r="E20883" s="1" t="s">
        <v>33</v>
      </c>
      <c r="F20883" t="s">
        <v>7961</v>
      </c>
      <c r="G20883">
        <v>0</v>
      </c>
      <c r="H20883">
        <v>0</v>
      </c>
      <c r="I20883">
        <v>0</v>
      </c>
    </row>
    <row r="20884" spans="1:9" hidden="1" x14ac:dyDescent="0.3">
      <c r="A20884" s="1" t="s">
        <v>159</v>
      </c>
      <c r="B20884" s="1" t="s">
        <v>461</v>
      </c>
      <c r="C20884">
        <v>42.2791</v>
      </c>
      <c r="D20884">
        <v>-83.336200000000005</v>
      </c>
      <c r="E20884" s="1" t="s">
        <v>34</v>
      </c>
      <c r="F20884" t="s">
        <v>8193</v>
      </c>
      <c r="G20884">
        <v>0</v>
      </c>
      <c r="H20884">
        <v>0</v>
      </c>
      <c r="I20884">
        <v>0</v>
      </c>
    </row>
    <row r="20885" spans="1:9" hidden="1" x14ac:dyDescent="0.3">
      <c r="A20885" s="1" t="s">
        <v>159</v>
      </c>
      <c r="B20885" s="1" t="s">
        <v>461</v>
      </c>
      <c r="C20885">
        <v>42.2791</v>
      </c>
      <c r="D20885">
        <v>-83.336200000000005</v>
      </c>
      <c r="E20885" s="1" t="s">
        <v>35</v>
      </c>
      <c r="F20885" t="s">
        <v>8425</v>
      </c>
      <c r="G20885">
        <v>0</v>
      </c>
      <c r="H20885">
        <v>0</v>
      </c>
      <c r="I20885">
        <v>0</v>
      </c>
    </row>
    <row r="20886" spans="1:9" hidden="1" x14ac:dyDescent="0.3">
      <c r="A20886" s="1" t="s">
        <v>159</v>
      </c>
      <c r="B20886" s="1" t="s">
        <v>461</v>
      </c>
      <c r="C20886">
        <v>42.2791</v>
      </c>
      <c r="D20886">
        <v>-83.336200000000005</v>
      </c>
      <c r="E20886" s="1" t="s">
        <v>36</v>
      </c>
      <c r="F20886" t="s">
        <v>8657</v>
      </c>
      <c r="G20886">
        <v>0</v>
      </c>
      <c r="H20886">
        <v>0</v>
      </c>
      <c r="I20886">
        <v>0</v>
      </c>
    </row>
    <row r="20887" spans="1:9" hidden="1" x14ac:dyDescent="0.3">
      <c r="A20887" s="1" t="s">
        <v>159</v>
      </c>
      <c r="B20887" s="1" t="s">
        <v>461</v>
      </c>
      <c r="C20887">
        <v>42.2791</v>
      </c>
      <c r="D20887">
        <v>-83.336200000000005</v>
      </c>
      <c r="E20887" s="1" t="s">
        <v>37</v>
      </c>
      <c r="F20887" t="s">
        <v>8888</v>
      </c>
      <c r="G20887">
        <v>0</v>
      </c>
      <c r="H20887">
        <v>0</v>
      </c>
      <c r="I20887">
        <v>0</v>
      </c>
    </row>
    <row r="20888" spans="1:9" hidden="1" x14ac:dyDescent="0.3">
      <c r="A20888" s="1" t="s">
        <v>159</v>
      </c>
      <c r="B20888" s="1" t="s">
        <v>461</v>
      </c>
      <c r="C20888">
        <v>42.2791</v>
      </c>
      <c r="D20888">
        <v>-83.336200000000005</v>
      </c>
      <c r="E20888" s="1" t="s">
        <v>38</v>
      </c>
      <c r="F20888" t="s">
        <v>9119</v>
      </c>
      <c r="G20888">
        <v>0</v>
      </c>
      <c r="H20888">
        <v>0</v>
      </c>
      <c r="I20888">
        <v>0</v>
      </c>
    </row>
    <row r="20889" spans="1:9" hidden="1" x14ac:dyDescent="0.3">
      <c r="A20889" s="1" t="s">
        <v>159</v>
      </c>
      <c r="B20889" s="1" t="s">
        <v>461</v>
      </c>
      <c r="C20889">
        <v>42.2791</v>
      </c>
      <c r="D20889">
        <v>-83.336200000000005</v>
      </c>
      <c r="E20889" s="1" t="s">
        <v>39</v>
      </c>
      <c r="F20889" t="s">
        <v>9350</v>
      </c>
      <c r="G20889">
        <v>0</v>
      </c>
      <c r="H20889">
        <v>0</v>
      </c>
      <c r="I20889">
        <v>0</v>
      </c>
    </row>
    <row r="20890" spans="1:9" hidden="1" x14ac:dyDescent="0.3">
      <c r="A20890" s="1" t="s">
        <v>159</v>
      </c>
      <c r="B20890" s="1" t="s">
        <v>461</v>
      </c>
      <c r="C20890">
        <v>42.2791</v>
      </c>
      <c r="D20890">
        <v>-83.336200000000005</v>
      </c>
      <c r="E20890" s="1" t="s">
        <v>40</v>
      </c>
      <c r="F20890" t="s">
        <v>9581</v>
      </c>
      <c r="G20890">
        <v>0</v>
      </c>
      <c r="H20890">
        <v>0</v>
      </c>
      <c r="I20890">
        <v>0</v>
      </c>
    </row>
    <row r="20891" spans="1:9" hidden="1" x14ac:dyDescent="0.3">
      <c r="A20891" s="1" t="s">
        <v>159</v>
      </c>
      <c r="B20891" s="1" t="s">
        <v>461</v>
      </c>
      <c r="C20891">
        <v>42.2791</v>
      </c>
      <c r="D20891">
        <v>-83.336200000000005</v>
      </c>
      <c r="E20891" s="1" t="s">
        <v>41</v>
      </c>
      <c r="F20891" t="s">
        <v>9812</v>
      </c>
      <c r="G20891">
        <v>0</v>
      </c>
      <c r="H20891">
        <v>0</v>
      </c>
      <c r="I20891">
        <v>0</v>
      </c>
    </row>
    <row r="20892" spans="1:9" hidden="1" x14ac:dyDescent="0.3">
      <c r="A20892" s="1" t="s">
        <v>159</v>
      </c>
      <c r="B20892" s="1" t="s">
        <v>461</v>
      </c>
      <c r="C20892">
        <v>42.2791</v>
      </c>
      <c r="D20892">
        <v>-83.336200000000005</v>
      </c>
      <c r="E20892" s="1" t="s">
        <v>42</v>
      </c>
      <c r="F20892" t="s">
        <v>10041</v>
      </c>
      <c r="G20892">
        <v>0</v>
      </c>
      <c r="H20892">
        <v>0</v>
      </c>
      <c r="I20892">
        <v>0</v>
      </c>
    </row>
    <row r="20893" spans="1:9" hidden="1" x14ac:dyDescent="0.3">
      <c r="A20893" s="1" t="s">
        <v>159</v>
      </c>
      <c r="B20893" s="1" t="s">
        <v>461</v>
      </c>
      <c r="C20893">
        <v>42.2791</v>
      </c>
      <c r="D20893">
        <v>-83.336200000000005</v>
      </c>
      <c r="E20893" s="1" t="s">
        <v>43</v>
      </c>
      <c r="F20893" t="s">
        <v>10269</v>
      </c>
      <c r="G20893">
        <v>0</v>
      </c>
      <c r="H20893">
        <v>0</v>
      </c>
      <c r="I20893">
        <v>0</v>
      </c>
    </row>
    <row r="20894" spans="1:9" hidden="1" x14ac:dyDescent="0.3">
      <c r="A20894" s="1" t="s">
        <v>159</v>
      </c>
      <c r="B20894" s="1" t="s">
        <v>461</v>
      </c>
      <c r="C20894">
        <v>42.2791</v>
      </c>
      <c r="D20894">
        <v>-83.336200000000005</v>
      </c>
      <c r="E20894" s="1" t="s">
        <v>44</v>
      </c>
      <c r="F20894" t="s">
        <v>10490</v>
      </c>
      <c r="G20894">
        <v>0</v>
      </c>
      <c r="H20894">
        <v>0</v>
      </c>
      <c r="I20894">
        <v>0</v>
      </c>
    </row>
    <row r="20895" spans="1:9" hidden="1" x14ac:dyDescent="0.3">
      <c r="A20895" s="1" t="s">
        <v>159</v>
      </c>
      <c r="B20895" s="1" t="s">
        <v>461</v>
      </c>
      <c r="C20895">
        <v>42.2791</v>
      </c>
      <c r="D20895">
        <v>-83.336200000000005</v>
      </c>
      <c r="E20895" s="1" t="s">
        <v>45</v>
      </c>
      <c r="F20895" t="s">
        <v>10706</v>
      </c>
      <c r="G20895">
        <v>0</v>
      </c>
      <c r="H20895">
        <v>0</v>
      </c>
      <c r="I20895">
        <v>0</v>
      </c>
    </row>
    <row r="20896" spans="1:9" hidden="1" x14ac:dyDescent="0.3">
      <c r="A20896" s="1" t="s">
        <v>159</v>
      </c>
      <c r="B20896" s="1" t="s">
        <v>461</v>
      </c>
      <c r="C20896">
        <v>42.2791</v>
      </c>
      <c r="D20896">
        <v>-83.336200000000005</v>
      </c>
      <c r="E20896" s="1" t="s">
        <v>46</v>
      </c>
      <c r="F20896" t="s">
        <v>10921</v>
      </c>
      <c r="G20896">
        <v>0</v>
      </c>
      <c r="H20896">
        <v>0</v>
      </c>
      <c r="I20896">
        <v>0</v>
      </c>
    </row>
    <row r="20897" spans="1:9" hidden="1" x14ac:dyDescent="0.3">
      <c r="A20897" s="1" t="s">
        <v>159</v>
      </c>
      <c r="B20897" s="1" t="s">
        <v>461</v>
      </c>
      <c r="C20897">
        <v>42.2791</v>
      </c>
      <c r="D20897">
        <v>-83.336200000000005</v>
      </c>
      <c r="E20897" s="1" t="s">
        <v>47</v>
      </c>
      <c r="F20897" t="s">
        <v>11127</v>
      </c>
      <c r="G20897">
        <v>0</v>
      </c>
      <c r="H20897">
        <v>0</v>
      </c>
      <c r="I20897">
        <v>0</v>
      </c>
    </row>
    <row r="20898" spans="1:9" hidden="1" x14ac:dyDescent="0.3">
      <c r="A20898" s="1" t="s">
        <v>159</v>
      </c>
      <c r="B20898" s="1" t="s">
        <v>461</v>
      </c>
      <c r="C20898">
        <v>42.2791</v>
      </c>
      <c r="D20898">
        <v>-83.336200000000005</v>
      </c>
      <c r="E20898" s="1" t="s">
        <v>48</v>
      </c>
      <c r="F20898" t="s">
        <v>11916</v>
      </c>
      <c r="G20898">
        <v>0</v>
      </c>
      <c r="H20898">
        <v>0</v>
      </c>
      <c r="I20898">
        <v>0</v>
      </c>
    </row>
    <row r="20899" spans="1:9" hidden="1" x14ac:dyDescent="0.3">
      <c r="A20899" s="1" t="s">
        <v>159</v>
      </c>
      <c r="B20899" s="1" t="s">
        <v>461</v>
      </c>
      <c r="C20899">
        <v>42.2791</v>
      </c>
      <c r="D20899">
        <v>-83.336200000000005</v>
      </c>
      <c r="E20899" s="1" t="s">
        <v>49</v>
      </c>
      <c r="F20899" t="s">
        <v>12088</v>
      </c>
      <c r="G20899">
        <v>0</v>
      </c>
      <c r="H20899">
        <v>0</v>
      </c>
      <c r="I20899">
        <v>0</v>
      </c>
    </row>
    <row r="20900" spans="1:9" hidden="1" x14ac:dyDescent="0.3">
      <c r="A20900" s="1" t="s">
        <v>159</v>
      </c>
      <c r="B20900" s="1" t="s">
        <v>461</v>
      </c>
      <c r="C20900">
        <v>42.2791</v>
      </c>
      <c r="D20900">
        <v>-83.336200000000005</v>
      </c>
      <c r="E20900" s="1" t="s">
        <v>50</v>
      </c>
      <c r="F20900" t="s">
        <v>12237</v>
      </c>
      <c r="G20900">
        <v>0</v>
      </c>
      <c r="H20900">
        <v>0</v>
      </c>
      <c r="I20900">
        <v>0</v>
      </c>
    </row>
    <row r="20901" spans="1:9" hidden="1" x14ac:dyDescent="0.3">
      <c r="A20901" s="1" t="s">
        <v>159</v>
      </c>
      <c r="B20901" s="1" t="s">
        <v>461</v>
      </c>
      <c r="C20901">
        <v>42.2791</v>
      </c>
      <c r="D20901">
        <v>-83.336200000000005</v>
      </c>
      <c r="E20901" s="1" t="s">
        <v>51</v>
      </c>
      <c r="F20901" t="s">
        <v>12376</v>
      </c>
      <c r="G20901">
        <v>0</v>
      </c>
      <c r="H20901">
        <v>0</v>
      </c>
      <c r="I20901">
        <v>0</v>
      </c>
    </row>
    <row r="20902" spans="1:9" hidden="1" x14ac:dyDescent="0.3">
      <c r="A20902" s="1" t="s">
        <v>159</v>
      </c>
      <c r="B20902" s="1" t="s">
        <v>461</v>
      </c>
      <c r="C20902">
        <v>42.2791</v>
      </c>
      <c r="D20902">
        <v>-83.336200000000005</v>
      </c>
      <c r="E20902" s="1" t="s">
        <v>52</v>
      </c>
      <c r="F20902" t="s">
        <v>11331</v>
      </c>
      <c r="G20902">
        <v>0</v>
      </c>
      <c r="H20902">
        <v>0</v>
      </c>
      <c r="I20902">
        <v>0</v>
      </c>
    </row>
    <row r="20903" spans="1:9" hidden="1" x14ac:dyDescent="0.3">
      <c r="A20903" s="1" t="s">
        <v>159</v>
      </c>
      <c r="B20903" s="1" t="s">
        <v>461</v>
      </c>
      <c r="C20903">
        <v>42.2791</v>
      </c>
      <c r="D20903">
        <v>-83.336200000000005</v>
      </c>
      <c r="E20903" s="1" t="s">
        <v>53</v>
      </c>
      <c r="F20903" t="s">
        <v>11529</v>
      </c>
      <c r="G20903">
        <v>0</v>
      </c>
      <c r="H20903">
        <v>0</v>
      </c>
      <c r="I20903">
        <v>0</v>
      </c>
    </row>
    <row r="20904" spans="1:9" hidden="1" x14ac:dyDescent="0.3">
      <c r="A20904" s="1" t="s">
        <v>159</v>
      </c>
      <c r="B20904" s="1" t="s">
        <v>461</v>
      </c>
      <c r="C20904">
        <v>42.2791</v>
      </c>
      <c r="D20904">
        <v>-83.336200000000005</v>
      </c>
      <c r="E20904" s="1" t="s">
        <v>54</v>
      </c>
      <c r="F20904" t="s">
        <v>11724</v>
      </c>
      <c r="G20904">
        <v>0</v>
      </c>
      <c r="H20904">
        <v>0</v>
      </c>
      <c r="I20904">
        <v>0</v>
      </c>
    </row>
    <row r="20905" spans="1:9" hidden="1" x14ac:dyDescent="0.3">
      <c r="A20905" s="1" t="s">
        <v>159</v>
      </c>
      <c r="B20905" s="1" t="s">
        <v>461</v>
      </c>
      <c r="C20905">
        <v>42.2791</v>
      </c>
      <c r="D20905">
        <v>-83.336200000000005</v>
      </c>
      <c r="E20905" s="1" t="s">
        <v>21548</v>
      </c>
      <c r="F20905" t="s">
        <v>21950</v>
      </c>
      <c r="G20905">
        <v>0</v>
      </c>
      <c r="H20905">
        <v>0</v>
      </c>
      <c r="I20905">
        <v>0</v>
      </c>
    </row>
    <row r="20906" spans="1:9" hidden="1" x14ac:dyDescent="0.3">
      <c r="A20906" s="1" t="s">
        <v>159</v>
      </c>
      <c r="B20906" s="1" t="s">
        <v>462</v>
      </c>
      <c r="C20906">
        <v>39.539299999999997</v>
      </c>
      <c r="D20906">
        <v>-75.667400000000001</v>
      </c>
      <c r="E20906" s="1" t="s">
        <v>4</v>
      </c>
      <c r="F20906" t="s">
        <v>1119</v>
      </c>
      <c r="G20906">
        <v>0</v>
      </c>
      <c r="H20906">
        <v>0</v>
      </c>
      <c r="I20906">
        <v>0</v>
      </c>
    </row>
    <row r="20907" spans="1:9" hidden="1" x14ac:dyDescent="0.3">
      <c r="A20907" s="1" t="s">
        <v>159</v>
      </c>
      <c r="B20907" s="1" t="s">
        <v>462</v>
      </c>
      <c r="C20907">
        <v>39.539299999999997</v>
      </c>
      <c r="D20907">
        <v>-75.667400000000001</v>
      </c>
      <c r="E20907" s="1" t="s">
        <v>5</v>
      </c>
      <c r="F20907" t="s">
        <v>1361</v>
      </c>
      <c r="G20907">
        <v>0</v>
      </c>
      <c r="H20907">
        <v>0</v>
      </c>
      <c r="I20907">
        <v>0</v>
      </c>
    </row>
    <row r="20908" spans="1:9" hidden="1" x14ac:dyDescent="0.3">
      <c r="A20908" s="1" t="s">
        <v>159</v>
      </c>
      <c r="B20908" s="1" t="s">
        <v>462</v>
      </c>
      <c r="C20908">
        <v>39.539299999999997</v>
      </c>
      <c r="D20908">
        <v>-75.667400000000001</v>
      </c>
      <c r="E20908" s="1" t="s">
        <v>6</v>
      </c>
      <c r="F20908" t="s">
        <v>1602</v>
      </c>
      <c r="G20908">
        <v>0</v>
      </c>
      <c r="H20908">
        <v>0</v>
      </c>
      <c r="I20908">
        <v>0</v>
      </c>
    </row>
    <row r="20909" spans="1:9" hidden="1" x14ac:dyDescent="0.3">
      <c r="A20909" s="1" t="s">
        <v>159</v>
      </c>
      <c r="B20909" s="1" t="s">
        <v>462</v>
      </c>
      <c r="C20909">
        <v>39.539299999999997</v>
      </c>
      <c r="D20909">
        <v>-75.667400000000001</v>
      </c>
      <c r="E20909" s="1" t="s">
        <v>7</v>
      </c>
      <c r="F20909" t="s">
        <v>1843</v>
      </c>
      <c r="G20909">
        <v>0</v>
      </c>
      <c r="H20909">
        <v>0</v>
      </c>
      <c r="I20909">
        <v>0</v>
      </c>
    </row>
    <row r="20910" spans="1:9" hidden="1" x14ac:dyDescent="0.3">
      <c r="A20910" s="1" t="s">
        <v>159</v>
      </c>
      <c r="B20910" s="1" t="s">
        <v>462</v>
      </c>
      <c r="C20910">
        <v>39.539299999999997</v>
      </c>
      <c r="D20910">
        <v>-75.667400000000001</v>
      </c>
      <c r="E20910" s="1" t="s">
        <v>8</v>
      </c>
      <c r="F20910" t="s">
        <v>2081</v>
      </c>
      <c r="G20910">
        <v>0</v>
      </c>
      <c r="H20910">
        <v>0</v>
      </c>
      <c r="I20910">
        <v>0</v>
      </c>
    </row>
    <row r="20911" spans="1:9" hidden="1" x14ac:dyDescent="0.3">
      <c r="A20911" s="1" t="s">
        <v>159</v>
      </c>
      <c r="B20911" s="1" t="s">
        <v>462</v>
      </c>
      <c r="C20911">
        <v>39.539299999999997</v>
      </c>
      <c r="D20911">
        <v>-75.667400000000001</v>
      </c>
      <c r="E20911" s="1" t="s">
        <v>9</v>
      </c>
      <c r="F20911" t="s">
        <v>2319</v>
      </c>
      <c r="G20911">
        <v>0</v>
      </c>
      <c r="H20911">
        <v>0</v>
      </c>
      <c r="I20911">
        <v>0</v>
      </c>
    </row>
    <row r="20912" spans="1:9" hidden="1" x14ac:dyDescent="0.3">
      <c r="A20912" s="1" t="s">
        <v>159</v>
      </c>
      <c r="B20912" s="1" t="s">
        <v>462</v>
      </c>
      <c r="C20912">
        <v>39.539299999999997</v>
      </c>
      <c r="D20912">
        <v>-75.667400000000001</v>
      </c>
      <c r="E20912" s="1" t="s">
        <v>10</v>
      </c>
      <c r="F20912" t="s">
        <v>2557</v>
      </c>
      <c r="G20912">
        <v>0</v>
      </c>
      <c r="H20912">
        <v>0</v>
      </c>
      <c r="I20912">
        <v>0</v>
      </c>
    </row>
    <row r="20913" spans="1:9" hidden="1" x14ac:dyDescent="0.3">
      <c r="A20913" s="1" t="s">
        <v>159</v>
      </c>
      <c r="B20913" s="1" t="s">
        <v>462</v>
      </c>
      <c r="C20913">
        <v>39.539299999999997</v>
      </c>
      <c r="D20913">
        <v>-75.667400000000001</v>
      </c>
      <c r="E20913" s="1" t="s">
        <v>11</v>
      </c>
      <c r="F20913" t="s">
        <v>2795</v>
      </c>
      <c r="G20913">
        <v>0</v>
      </c>
      <c r="H20913">
        <v>0</v>
      </c>
      <c r="I20913">
        <v>0</v>
      </c>
    </row>
    <row r="20914" spans="1:9" hidden="1" x14ac:dyDescent="0.3">
      <c r="A20914" s="1" t="s">
        <v>159</v>
      </c>
      <c r="B20914" s="1" t="s">
        <v>462</v>
      </c>
      <c r="C20914">
        <v>39.539299999999997</v>
      </c>
      <c r="D20914">
        <v>-75.667400000000001</v>
      </c>
      <c r="E20914" s="1" t="s">
        <v>12</v>
      </c>
      <c r="F20914" t="s">
        <v>3033</v>
      </c>
      <c r="G20914">
        <v>0</v>
      </c>
      <c r="H20914">
        <v>0</v>
      </c>
      <c r="I20914">
        <v>0</v>
      </c>
    </row>
    <row r="20915" spans="1:9" hidden="1" x14ac:dyDescent="0.3">
      <c r="A20915" s="1" t="s">
        <v>159</v>
      </c>
      <c r="B20915" s="1" t="s">
        <v>462</v>
      </c>
      <c r="C20915">
        <v>39.539299999999997</v>
      </c>
      <c r="D20915">
        <v>-75.667400000000001</v>
      </c>
      <c r="E20915" s="1" t="s">
        <v>13</v>
      </c>
      <c r="F20915" t="s">
        <v>3270</v>
      </c>
      <c r="G20915">
        <v>0</v>
      </c>
      <c r="H20915">
        <v>0</v>
      </c>
      <c r="I20915">
        <v>0</v>
      </c>
    </row>
    <row r="20916" spans="1:9" hidden="1" x14ac:dyDescent="0.3">
      <c r="A20916" s="1" t="s">
        <v>159</v>
      </c>
      <c r="B20916" s="1" t="s">
        <v>462</v>
      </c>
      <c r="C20916">
        <v>39.539299999999997</v>
      </c>
      <c r="D20916">
        <v>-75.667400000000001</v>
      </c>
      <c r="E20916" s="1" t="s">
        <v>14</v>
      </c>
      <c r="F20916" t="s">
        <v>3506</v>
      </c>
      <c r="G20916">
        <v>0</v>
      </c>
      <c r="H20916">
        <v>0</v>
      </c>
      <c r="I20916">
        <v>0</v>
      </c>
    </row>
    <row r="20917" spans="1:9" hidden="1" x14ac:dyDescent="0.3">
      <c r="A20917" s="1" t="s">
        <v>159</v>
      </c>
      <c r="B20917" s="1" t="s">
        <v>462</v>
      </c>
      <c r="C20917">
        <v>39.539299999999997</v>
      </c>
      <c r="D20917">
        <v>-75.667400000000001</v>
      </c>
      <c r="E20917" s="1" t="s">
        <v>15</v>
      </c>
      <c r="F20917" t="s">
        <v>3742</v>
      </c>
      <c r="G20917">
        <v>0</v>
      </c>
      <c r="H20917">
        <v>0</v>
      </c>
      <c r="I20917">
        <v>0</v>
      </c>
    </row>
    <row r="20918" spans="1:9" hidden="1" x14ac:dyDescent="0.3">
      <c r="A20918" s="1" t="s">
        <v>159</v>
      </c>
      <c r="B20918" s="1" t="s">
        <v>462</v>
      </c>
      <c r="C20918">
        <v>39.539299999999997</v>
      </c>
      <c r="D20918">
        <v>-75.667400000000001</v>
      </c>
      <c r="E20918" s="1" t="s">
        <v>16</v>
      </c>
      <c r="F20918" t="s">
        <v>3977</v>
      </c>
      <c r="G20918">
        <v>0</v>
      </c>
      <c r="H20918">
        <v>0</v>
      </c>
      <c r="I20918">
        <v>0</v>
      </c>
    </row>
    <row r="20919" spans="1:9" hidden="1" x14ac:dyDescent="0.3">
      <c r="A20919" s="1" t="s">
        <v>159</v>
      </c>
      <c r="B20919" s="1" t="s">
        <v>462</v>
      </c>
      <c r="C20919">
        <v>39.539299999999997</v>
      </c>
      <c r="D20919">
        <v>-75.667400000000001</v>
      </c>
      <c r="E20919" s="1" t="s">
        <v>17</v>
      </c>
      <c r="F20919" t="s">
        <v>4212</v>
      </c>
      <c r="G20919">
        <v>0</v>
      </c>
      <c r="H20919">
        <v>0</v>
      </c>
      <c r="I20919">
        <v>0</v>
      </c>
    </row>
    <row r="20920" spans="1:9" hidden="1" x14ac:dyDescent="0.3">
      <c r="A20920" s="1" t="s">
        <v>159</v>
      </c>
      <c r="B20920" s="1" t="s">
        <v>462</v>
      </c>
      <c r="C20920">
        <v>39.539299999999997</v>
      </c>
      <c r="D20920">
        <v>-75.667400000000001</v>
      </c>
      <c r="E20920" s="1" t="s">
        <v>18</v>
      </c>
      <c r="F20920" t="s">
        <v>4447</v>
      </c>
      <c r="G20920">
        <v>0</v>
      </c>
      <c r="H20920">
        <v>0</v>
      </c>
      <c r="I20920">
        <v>0</v>
      </c>
    </row>
    <row r="20921" spans="1:9" hidden="1" x14ac:dyDescent="0.3">
      <c r="A20921" s="1" t="s">
        <v>159</v>
      </c>
      <c r="B20921" s="1" t="s">
        <v>462</v>
      </c>
      <c r="C20921">
        <v>39.539299999999997</v>
      </c>
      <c r="D20921">
        <v>-75.667400000000001</v>
      </c>
      <c r="E20921" s="1" t="s">
        <v>19</v>
      </c>
      <c r="F20921" t="s">
        <v>4682</v>
      </c>
      <c r="G20921">
        <v>0</v>
      </c>
      <c r="H20921">
        <v>0</v>
      </c>
      <c r="I20921">
        <v>0</v>
      </c>
    </row>
    <row r="20922" spans="1:9" hidden="1" x14ac:dyDescent="0.3">
      <c r="A20922" s="1" t="s">
        <v>159</v>
      </c>
      <c r="B20922" s="1" t="s">
        <v>462</v>
      </c>
      <c r="C20922">
        <v>39.539299999999997</v>
      </c>
      <c r="D20922">
        <v>-75.667400000000001</v>
      </c>
      <c r="E20922" s="1" t="s">
        <v>20</v>
      </c>
      <c r="F20922" t="s">
        <v>4917</v>
      </c>
      <c r="G20922">
        <v>0</v>
      </c>
      <c r="H20922">
        <v>0</v>
      </c>
      <c r="I20922">
        <v>0</v>
      </c>
    </row>
    <row r="20923" spans="1:9" hidden="1" x14ac:dyDescent="0.3">
      <c r="A20923" s="1" t="s">
        <v>159</v>
      </c>
      <c r="B20923" s="1" t="s">
        <v>462</v>
      </c>
      <c r="C20923">
        <v>39.539299999999997</v>
      </c>
      <c r="D20923">
        <v>-75.667400000000001</v>
      </c>
      <c r="E20923" s="1" t="s">
        <v>21</v>
      </c>
      <c r="F20923" t="s">
        <v>5152</v>
      </c>
      <c r="G20923">
        <v>0</v>
      </c>
      <c r="H20923">
        <v>0</v>
      </c>
      <c r="I20923">
        <v>0</v>
      </c>
    </row>
    <row r="20924" spans="1:9" hidden="1" x14ac:dyDescent="0.3">
      <c r="A20924" s="1" t="s">
        <v>159</v>
      </c>
      <c r="B20924" s="1" t="s">
        <v>462</v>
      </c>
      <c r="C20924">
        <v>39.539299999999997</v>
      </c>
      <c r="D20924">
        <v>-75.667400000000001</v>
      </c>
      <c r="E20924" s="1" t="s">
        <v>22</v>
      </c>
      <c r="F20924" t="s">
        <v>5387</v>
      </c>
      <c r="G20924">
        <v>0</v>
      </c>
      <c r="H20924">
        <v>0</v>
      </c>
      <c r="I20924">
        <v>0</v>
      </c>
    </row>
    <row r="20925" spans="1:9" hidden="1" x14ac:dyDescent="0.3">
      <c r="A20925" s="1" t="s">
        <v>159</v>
      </c>
      <c r="B20925" s="1" t="s">
        <v>462</v>
      </c>
      <c r="C20925">
        <v>39.539299999999997</v>
      </c>
      <c r="D20925">
        <v>-75.667400000000001</v>
      </c>
      <c r="E20925" s="1" t="s">
        <v>23</v>
      </c>
      <c r="F20925" t="s">
        <v>5622</v>
      </c>
      <c r="G20925">
        <v>0</v>
      </c>
      <c r="H20925">
        <v>0</v>
      </c>
      <c r="I20925">
        <v>0</v>
      </c>
    </row>
    <row r="20926" spans="1:9" hidden="1" x14ac:dyDescent="0.3">
      <c r="A20926" s="1" t="s">
        <v>159</v>
      </c>
      <c r="B20926" s="1" t="s">
        <v>462</v>
      </c>
      <c r="C20926">
        <v>39.539299999999997</v>
      </c>
      <c r="D20926">
        <v>-75.667400000000001</v>
      </c>
      <c r="E20926" s="1" t="s">
        <v>24</v>
      </c>
      <c r="F20926" t="s">
        <v>5856</v>
      </c>
      <c r="G20926">
        <v>0</v>
      </c>
      <c r="H20926">
        <v>0</v>
      </c>
      <c r="I20926">
        <v>0</v>
      </c>
    </row>
    <row r="20927" spans="1:9" hidden="1" x14ac:dyDescent="0.3">
      <c r="A20927" s="1" t="s">
        <v>159</v>
      </c>
      <c r="B20927" s="1" t="s">
        <v>462</v>
      </c>
      <c r="C20927">
        <v>39.539299999999997</v>
      </c>
      <c r="D20927">
        <v>-75.667400000000001</v>
      </c>
      <c r="E20927" s="1" t="s">
        <v>25</v>
      </c>
      <c r="F20927" t="s">
        <v>6090</v>
      </c>
      <c r="G20927">
        <v>0</v>
      </c>
      <c r="H20927">
        <v>0</v>
      </c>
      <c r="I20927">
        <v>0</v>
      </c>
    </row>
    <row r="20928" spans="1:9" hidden="1" x14ac:dyDescent="0.3">
      <c r="A20928" s="1" t="s">
        <v>159</v>
      </c>
      <c r="B20928" s="1" t="s">
        <v>462</v>
      </c>
      <c r="C20928">
        <v>39.539299999999997</v>
      </c>
      <c r="D20928">
        <v>-75.667400000000001</v>
      </c>
      <c r="E20928" s="1" t="s">
        <v>26</v>
      </c>
      <c r="F20928" t="s">
        <v>6324</v>
      </c>
      <c r="G20928">
        <v>0</v>
      </c>
      <c r="H20928">
        <v>0</v>
      </c>
      <c r="I20928">
        <v>0</v>
      </c>
    </row>
    <row r="20929" spans="1:9" hidden="1" x14ac:dyDescent="0.3">
      <c r="A20929" s="1" t="s">
        <v>159</v>
      </c>
      <c r="B20929" s="1" t="s">
        <v>462</v>
      </c>
      <c r="C20929">
        <v>39.539299999999997</v>
      </c>
      <c r="D20929">
        <v>-75.667400000000001</v>
      </c>
      <c r="E20929" s="1" t="s">
        <v>27</v>
      </c>
      <c r="F20929" t="s">
        <v>6558</v>
      </c>
      <c r="G20929">
        <v>0</v>
      </c>
      <c r="H20929">
        <v>0</v>
      </c>
      <c r="I20929">
        <v>0</v>
      </c>
    </row>
    <row r="20930" spans="1:9" hidden="1" x14ac:dyDescent="0.3">
      <c r="A20930" s="1" t="s">
        <v>159</v>
      </c>
      <c r="B20930" s="1" t="s">
        <v>462</v>
      </c>
      <c r="C20930">
        <v>39.539299999999997</v>
      </c>
      <c r="D20930">
        <v>-75.667400000000001</v>
      </c>
      <c r="E20930" s="1" t="s">
        <v>28</v>
      </c>
      <c r="F20930" t="s">
        <v>6792</v>
      </c>
      <c r="G20930">
        <v>0</v>
      </c>
      <c r="H20930">
        <v>0</v>
      </c>
      <c r="I20930">
        <v>0</v>
      </c>
    </row>
    <row r="20931" spans="1:9" hidden="1" x14ac:dyDescent="0.3">
      <c r="A20931" s="1" t="s">
        <v>159</v>
      </c>
      <c r="B20931" s="1" t="s">
        <v>462</v>
      </c>
      <c r="C20931">
        <v>39.539299999999997</v>
      </c>
      <c r="D20931">
        <v>-75.667400000000001</v>
      </c>
      <c r="E20931" s="1" t="s">
        <v>29</v>
      </c>
      <c r="F20931" t="s">
        <v>7026</v>
      </c>
      <c r="G20931">
        <v>0</v>
      </c>
      <c r="H20931">
        <v>0</v>
      </c>
      <c r="I20931">
        <v>0</v>
      </c>
    </row>
    <row r="20932" spans="1:9" hidden="1" x14ac:dyDescent="0.3">
      <c r="A20932" s="1" t="s">
        <v>159</v>
      </c>
      <c r="B20932" s="1" t="s">
        <v>462</v>
      </c>
      <c r="C20932">
        <v>39.539299999999997</v>
      </c>
      <c r="D20932">
        <v>-75.667400000000001</v>
      </c>
      <c r="E20932" s="1" t="s">
        <v>30</v>
      </c>
      <c r="F20932" t="s">
        <v>7260</v>
      </c>
      <c r="G20932">
        <v>0</v>
      </c>
      <c r="H20932">
        <v>0</v>
      </c>
      <c r="I20932">
        <v>0</v>
      </c>
    </row>
    <row r="20933" spans="1:9" hidden="1" x14ac:dyDescent="0.3">
      <c r="A20933" s="1" t="s">
        <v>159</v>
      </c>
      <c r="B20933" s="1" t="s">
        <v>462</v>
      </c>
      <c r="C20933">
        <v>39.539299999999997</v>
      </c>
      <c r="D20933">
        <v>-75.667400000000001</v>
      </c>
      <c r="E20933" s="1" t="s">
        <v>31</v>
      </c>
      <c r="F20933" t="s">
        <v>7494</v>
      </c>
      <c r="G20933">
        <v>0</v>
      </c>
      <c r="H20933">
        <v>0</v>
      </c>
      <c r="I20933">
        <v>0</v>
      </c>
    </row>
    <row r="20934" spans="1:9" hidden="1" x14ac:dyDescent="0.3">
      <c r="A20934" s="1" t="s">
        <v>159</v>
      </c>
      <c r="B20934" s="1" t="s">
        <v>462</v>
      </c>
      <c r="C20934">
        <v>39.539299999999997</v>
      </c>
      <c r="D20934">
        <v>-75.667400000000001</v>
      </c>
      <c r="E20934" s="1" t="s">
        <v>32</v>
      </c>
      <c r="F20934" t="s">
        <v>7728</v>
      </c>
      <c r="G20934">
        <v>0</v>
      </c>
      <c r="H20934">
        <v>0</v>
      </c>
      <c r="I20934">
        <v>0</v>
      </c>
    </row>
    <row r="20935" spans="1:9" hidden="1" x14ac:dyDescent="0.3">
      <c r="A20935" s="1" t="s">
        <v>159</v>
      </c>
      <c r="B20935" s="1" t="s">
        <v>462</v>
      </c>
      <c r="C20935">
        <v>39.539299999999997</v>
      </c>
      <c r="D20935">
        <v>-75.667400000000001</v>
      </c>
      <c r="E20935" s="1" t="s">
        <v>33</v>
      </c>
      <c r="F20935" t="s">
        <v>7962</v>
      </c>
      <c r="G20935">
        <v>0</v>
      </c>
      <c r="H20935">
        <v>0</v>
      </c>
      <c r="I20935">
        <v>0</v>
      </c>
    </row>
    <row r="20936" spans="1:9" hidden="1" x14ac:dyDescent="0.3">
      <c r="A20936" s="1" t="s">
        <v>159</v>
      </c>
      <c r="B20936" s="1" t="s">
        <v>462</v>
      </c>
      <c r="C20936">
        <v>39.539299999999997</v>
      </c>
      <c r="D20936">
        <v>-75.667400000000001</v>
      </c>
      <c r="E20936" s="1" t="s">
        <v>34</v>
      </c>
      <c r="F20936" t="s">
        <v>8194</v>
      </c>
      <c r="G20936">
        <v>0</v>
      </c>
      <c r="H20936">
        <v>0</v>
      </c>
      <c r="I20936">
        <v>0</v>
      </c>
    </row>
    <row r="20937" spans="1:9" hidden="1" x14ac:dyDescent="0.3">
      <c r="A20937" s="1" t="s">
        <v>159</v>
      </c>
      <c r="B20937" s="1" t="s">
        <v>462</v>
      </c>
      <c r="C20937">
        <v>39.539299999999997</v>
      </c>
      <c r="D20937">
        <v>-75.667400000000001</v>
      </c>
      <c r="E20937" s="1" t="s">
        <v>35</v>
      </c>
      <c r="F20937" t="s">
        <v>8426</v>
      </c>
      <c r="G20937">
        <v>0</v>
      </c>
      <c r="H20937">
        <v>0</v>
      </c>
      <c r="I20937">
        <v>0</v>
      </c>
    </row>
    <row r="20938" spans="1:9" hidden="1" x14ac:dyDescent="0.3">
      <c r="A20938" s="1" t="s">
        <v>159</v>
      </c>
      <c r="B20938" s="1" t="s">
        <v>462</v>
      </c>
      <c r="C20938">
        <v>39.539299999999997</v>
      </c>
      <c r="D20938">
        <v>-75.667400000000001</v>
      </c>
      <c r="E20938" s="1" t="s">
        <v>36</v>
      </c>
      <c r="F20938" t="s">
        <v>8658</v>
      </c>
      <c r="G20938">
        <v>0</v>
      </c>
      <c r="H20938">
        <v>0</v>
      </c>
      <c r="I20938">
        <v>0</v>
      </c>
    </row>
    <row r="20939" spans="1:9" hidden="1" x14ac:dyDescent="0.3">
      <c r="A20939" s="1" t="s">
        <v>159</v>
      </c>
      <c r="B20939" s="1" t="s">
        <v>462</v>
      </c>
      <c r="C20939">
        <v>39.539299999999997</v>
      </c>
      <c r="D20939">
        <v>-75.667400000000001</v>
      </c>
      <c r="E20939" s="1" t="s">
        <v>37</v>
      </c>
      <c r="F20939" t="s">
        <v>8889</v>
      </c>
      <c r="G20939">
        <v>0</v>
      </c>
      <c r="H20939">
        <v>0</v>
      </c>
      <c r="I20939">
        <v>0</v>
      </c>
    </row>
    <row r="20940" spans="1:9" hidden="1" x14ac:dyDescent="0.3">
      <c r="A20940" s="1" t="s">
        <v>159</v>
      </c>
      <c r="B20940" s="1" t="s">
        <v>462</v>
      </c>
      <c r="C20940">
        <v>39.539299999999997</v>
      </c>
      <c r="D20940">
        <v>-75.667400000000001</v>
      </c>
      <c r="E20940" s="1" t="s">
        <v>38</v>
      </c>
      <c r="F20940" t="s">
        <v>9120</v>
      </c>
      <c r="G20940">
        <v>0</v>
      </c>
      <c r="H20940">
        <v>0</v>
      </c>
      <c r="I20940">
        <v>0</v>
      </c>
    </row>
    <row r="20941" spans="1:9" hidden="1" x14ac:dyDescent="0.3">
      <c r="A20941" s="1" t="s">
        <v>159</v>
      </c>
      <c r="B20941" s="1" t="s">
        <v>462</v>
      </c>
      <c r="C20941">
        <v>39.539299999999997</v>
      </c>
      <c r="D20941">
        <v>-75.667400000000001</v>
      </c>
      <c r="E20941" s="1" t="s">
        <v>39</v>
      </c>
      <c r="F20941" t="s">
        <v>9351</v>
      </c>
      <c r="G20941">
        <v>0</v>
      </c>
      <c r="H20941">
        <v>0</v>
      </c>
      <c r="I20941">
        <v>0</v>
      </c>
    </row>
    <row r="20942" spans="1:9" hidden="1" x14ac:dyDescent="0.3">
      <c r="A20942" s="1" t="s">
        <v>159</v>
      </c>
      <c r="B20942" s="1" t="s">
        <v>462</v>
      </c>
      <c r="C20942">
        <v>39.539299999999997</v>
      </c>
      <c r="D20942">
        <v>-75.667400000000001</v>
      </c>
      <c r="E20942" s="1" t="s">
        <v>40</v>
      </c>
      <c r="F20942" t="s">
        <v>9582</v>
      </c>
      <c r="G20942">
        <v>0</v>
      </c>
      <c r="H20942">
        <v>0</v>
      </c>
      <c r="I20942">
        <v>0</v>
      </c>
    </row>
    <row r="20943" spans="1:9" hidden="1" x14ac:dyDescent="0.3">
      <c r="A20943" s="1" t="s">
        <v>159</v>
      </c>
      <c r="B20943" s="1" t="s">
        <v>462</v>
      </c>
      <c r="C20943">
        <v>39.539299999999997</v>
      </c>
      <c r="D20943">
        <v>-75.667400000000001</v>
      </c>
      <c r="E20943" s="1" t="s">
        <v>41</v>
      </c>
      <c r="F20943" t="s">
        <v>9813</v>
      </c>
      <c r="G20943">
        <v>0</v>
      </c>
      <c r="H20943">
        <v>0</v>
      </c>
      <c r="I20943">
        <v>0</v>
      </c>
    </row>
    <row r="20944" spans="1:9" hidden="1" x14ac:dyDescent="0.3">
      <c r="A20944" s="1" t="s">
        <v>159</v>
      </c>
      <c r="B20944" s="1" t="s">
        <v>462</v>
      </c>
      <c r="C20944">
        <v>39.539299999999997</v>
      </c>
      <c r="D20944">
        <v>-75.667400000000001</v>
      </c>
      <c r="E20944" s="1" t="s">
        <v>42</v>
      </c>
      <c r="F20944" t="s">
        <v>10042</v>
      </c>
      <c r="G20944">
        <v>0</v>
      </c>
      <c r="H20944">
        <v>0</v>
      </c>
      <c r="I20944">
        <v>0</v>
      </c>
    </row>
    <row r="20945" spans="1:9" hidden="1" x14ac:dyDescent="0.3">
      <c r="A20945" s="1" t="s">
        <v>159</v>
      </c>
      <c r="B20945" s="1" t="s">
        <v>462</v>
      </c>
      <c r="C20945">
        <v>39.539299999999997</v>
      </c>
      <c r="D20945">
        <v>-75.667400000000001</v>
      </c>
      <c r="E20945" s="1" t="s">
        <v>43</v>
      </c>
      <c r="F20945" t="s">
        <v>10270</v>
      </c>
      <c r="G20945">
        <v>0</v>
      </c>
      <c r="H20945">
        <v>0</v>
      </c>
      <c r="I20945">
        <v>0</v>
      </c>
    </row>
    <row r="20946" spans="1:9" hidden="1" x14ac:dyDescent="0.3">
      <c r="A20946" s="1" t="s">
        <v>159</v>
      </c>
      <c r="B20946" s="1" t="s">
        <v>462</v>
      </c>
      <c r="C20946">
        <v>39.539299999999997</v>
      </c>
      <c r="D20946">
        <v>-75.667400000000001</v>
      </c>
      <c r="E20946" s="1" t="s">
        <v>44</v>
      </c>
      <c r="F20946" t="s">
        <v>10491</v>
      </c>
      <c r="G20946">
        <v>0</v>
      </c>
      <c r="H20946">
        <v>0</v>
      </c>
      <c r="I20946">
        <v>0</v>
      </c>
    </row>
    <row r="20947" spans="1:9" hidden="1" x14ac:dyDescent="0.3">
      <c r="A20947" s="1" t="s">
        <v>159</v>
      </c>
      <c r="B20947" s="1" t="s">
        <v>462</v>
      </c>
      <c r="C20947">
        <v>39.539299999999997</v>
      </c>
      <c r="D20947">
        <v>-75.667400000000001</v>
      </c>
      <c r="E20947" s="1" t="s">
        <v>45</v>
      </c>
      <c r="F20947" t="s">
        <v>10707</v>
      </c>
      <c r="G20947">
        <v>0</v>
      </c>
      <c r="H20947">
        <v>0</v>
      </c>
      <c r="I20947">
        <v>0</v>
      </c>
    </row>
    <row r="20948" spans="1:9" hidden="1" x14ac:dyDescent="0.3">
      <c r="A20948" s="1" t="s">
        <v>159</v>
      </c>
      <c r="B20948" s="1" t="s">
        <v>462</v>
      </c>
      <c r="C20948">
        <v>39.539299999999997</v>
      </c>
      <c r="D20948">
        <v>-75.667400000000001</v>
      </c>
      <c r="E20948" s="1" t="s">
        <v>46</v>
      </c>
      <c r="F20948" t="s">
        <v>10922</v>
      </c>
      <c r="G20948">
        <v>0</v>
      </c>
      <c r="H20948">
        <v>0</v>
      </c>
      <c r="I20948">
        <v>0</v>
      </c>
    </row>
    <row r="20949" spans="1:9" hidden="1" x14ac:dyDescent="0.3">
      <c r="A20949" s="1" t="s">
        <v>159</v>
      </c>
      <c r="B20949" s="1" t="s">
        <v>462</v>
      </c>
      <c r="C20949">
        <v>39.539299999999997</v>
      </c>
      <c r="D20949">
        <v>-75.667400000000001</v>
      </c>
      <c r="E20949" s="1" t="s">
        <v>47</v>
      </c>
      <c r="F20949" t="s">
        <v>11128</v>
      </c>
      <c r="G20949">
        <v>0</v>
      </c>
      <c r="H20949">
        <v>0</v>
      </c>
      <c r="I20949">
        <v>0</v>
      </c>
    </row>
    <row r="20950" spans="1:9" hidden="1" x14ac:dyDescent="0.3">
      <c r="A20950" s="1" t="s">
        <v>159</v>
      </c>
      <c r="B20950" s="1" t="s">
        <v>462</v>
      </c>
      <c r="C20950">
        <v>39.539299999999997</v>
      </c>
      <c r="D20950">
        <v>-75.667400000000001</v>
      </c>
      <c r="E20950" s="1" t="s">
        <v>48</v>
      </c>
      <c r="F20950" t="s">
        <v>11917</v>
      </c>
      <c r="G20950">
        <v>0</v>
      </c>
      <c r="H20950">
        <v>0</v>
      </c>
      <c r="I20950">
        <v>0</v>
      </c>
    </row>
    <row r="20951" spans="1:9" hidden="1" x14ac:dyDescent="0.3">
      <c r="A20951" s="1" t="s">
        <v>159</v>
      </c>
      <c r="B20951" s="1" t="s">
        <v>462</v>
      </c>
      <c r="C20951">
        <v>39.539299999999997</v>
      </c>
      <c r="D20951">
        <v>-75.667400000000001</v>
      </c>
      <c r="E20951" s="1" t="s">
        <v>49</v>
      </c>
      <c r="F20951" t="s">
        <v>12089</v>
      </c>
      <c r="G20951">
        <v>0</v>
      </c>
      <c r="H20951">
        <v>0</v>
      </c>
      <c r="I20951">
        <v>0</v>
      </c>
    </row>
    <row r="20952" spans="1:9" hidden="1" x14ac:dyDescent="0.3">
      <c r="A20952" s="1" t="s">
        <v>159</v>
      </c>
      <c r="B20952" s="1" t="s">
        <v>462</v>
      </c>
      <c r="C20952">
        <v>39.539299999999997</v>
      </c>
      <c r="D20952">
        <v>-75.667400000000001</v>
      </c>
      <c r="E20952" s="1" t="s">
        <v>50</v>
      </c>
      <c r="F20952" t="s">
        <v>12238</v>
      </c>
      <c r="G20952">
        <v>0</v>
      </c>
      <c r="H20952">
        <v>0</v>
      </c>
      <c r="I20952">
        <v>0</v>
      </c>
    </row>
    <row r="20953" spans="1:9" hidden="1" x14ac:dyDescent="0.3">
      <c r="A20953" s="1" t="s">
        <v>159</v>
      </c>
      <c r="B20953" s="1" t="s">
        <v>462</v>
      </c>
      <c r="C20953">
        <v>39.539299999999997</v>
      </c>
      <c r="D20953">
        <v>-75.667400000000001</v>
      </c>
      <c r="E20953" s="1" t="s">
        <v>51</v>
      </c>
      <c r="F20953" t="s">
        <v>12377</v>
      </c>
      <c r="G20953">
        <v>0</v>
      </c>
      <c r="H20953">
        <v>0</v>
      </c>
      <c r="I20953">
        <v>0</v>
      </c>
    </row>
    <row r="20954" spans="1:9" hidden="1" x14ac:dyDescent="0.3">
      <c r="A20954" s="1" t="s">
        <v>159</v>
      </c>
      <c r="B20954" s="1" t="s">
        <v>462</v>
      </c>
      <c r="C20954">
        <v>39.539299999999997</v>
      </c>
      <c r="D20954">
        <v>-75.667400000000001</v>
      </c>
      <c r="E20954" s="1" t="s">
        <v>52</v>
      </c>
      <c r="F20954" t="s">
        <v>11332</v>
      </c>
      <c r="G20954">
        <v>0</v>
      </c>
      <c r="H20954">
        <v>0</v>
      </c>
      <c r="I20954">
        <v>0</v>
      </c>
    </row>
    <row r="20955" spans="1:9" hidden="1" x14ac:dyDescent="0.3">
      <c r="A20955" s="1" t="s">
        <v>159</v>
      </c>
      <c r="B20955" s="1" t="s">
        <v>462</v>
      </c>
      <c r="C20955">
        <v>39.539299999999997</v>
      </c>
      <c r="D20955">
        <v>-75.667400000000001</v>
      </c>
      <c r="E20955" s="1" t="s">
        <v>53</v>
      </c>
      <c r="F20955" t="s">
        <v>11530</v>
      </c>
      <c r="G20955">
        <v>0</v>
      </c>
      <c r="H20955">
        <v>0</v>
      </c>
      <c r="I20955">
        <v>0</v>
      </c>
    </row>
    <row r="20956" spans="1:9" hidden="1" x14ac:dyDescent="0.3">
      <c r="A20956" s="1" t="s">
        <v>159</v>
      </c>
      <c r="B20956" s="1" t="s">
        <v>462</v>
      </c>
      <c r="C20956">
        <v>39.539299999999997</v>
      </c>
      <c r="D20956">
        <v>-75.667400000000001</v>
      </c>
      <c r="E20956" s="1" t="s">
        <v>54</v>
      </c>
      <c r="F20956" t="s">
        <v>11725</v>
      </c>
      <c r="G20956">
        <v>0</v>
      </c>
      <c r="H20956">
        <v>0</v>
      </c>
      <c r="I20956">
        <v>0</v>
      </c>
    </row>
    <row r="20957" spans="1:9" hidden="1" x14ac:dyDescent="0.3">
      <c r="A20957" s="1" t="s">
        <v>159</v>
      </c>
      <c r="B20957" s="1" t="s">
        <v>462</v>
      </c>
      <c r="C20957">
        <v>39.539299999999997</v>
      </c>
      <c r="D20957">
        <v>-75.667400000000001</v>
      </c>
      <c r="E20957" s="1" t="s">
        <v>21548</v>
      </c>
      <c r="F20957" t="s">
        <v>21951</v>
      </c>
      <c r="G20957">
        <v>0</v>
      </c>
      <c r="H20957">
        <v>0</v>
      </c>
      <c r="I20957">
        <v>0</v>
      </c>
    </row>
    <row r="20958" spans="1:9" hidden="1" x14ac:dyDescent="0.3">
      <c r="A20958" s="1" t="s">
        <v>463</v>
      </c>
      <c r="B20958" s="1" t="s">
        <v>55</v>
      </c>
      <c r="C20958">
        <v>22</v>
      </c>
      <c r="D20958">
        <v>-80</v>
      </c>
      <c r="E20958" s="1" t="s">
        <v>4</v>
      </c>
      <c r="F20958" t="s">
        <v>16669</v>
      </c>
      <c r="G20958">
        <v>0</v>
      </c>
      <c r="H20958">
        <v>0</v>
      </c>
      <c r="I20958">
        <v>0</v>
      </c>
    </row>
    <row r="20959" spans="1:9" hidden="1" x14ac:dyDescent="0.3">
      <c r="A20959" s="1" t="s">
        <v>463</v>
      </c>
      <c r="B20959" s="1" t="s">
        <v>55</v>
      </c>
      <c r="C20959">
        <v>22</v>
      </c>
      <c r="D20959">
        <v>-80</v>
      </c>
      <c r="E20959" s="1" t="s">
        <v>5</v>
      </c>
      <c r="F20959" t="s">
        <v>16565</v>
      </c>
      <c r="G20959">
        <v>0</v>
      </c>
      <c r="H20959">
        <v>0</v>
      </c>
      <c r="I20959">
        <v>0</v>
      </c>
    </row>
    <row r="20960" spans="1:9" hidden="1" x14ac:dyDescent="0.3">
      <c r="A20960" s="1" t="s">
        <v>463</v>
      </c>
      <c r="B20960" s="1" t="s">
        <v>55</v>
      </c>
      <c r="C20960">
        <v>22</v>
      </c>
      <c r="D20960">
        <v>-80</v>
      </c>
      <c r="E20960" s="1" t="s">
        <v>6</v>
      </c>
      <c r="F20960" t="s">
        <v>16463</v>
      </c>
      <c r="G20960">
        <v>0</v>
      </c>
      <c r="H20960">
        <v>0</v>
      </c>
      <c r="I20960">
        <v>0</v>
      </c>
    </row>
    <row r="20961" spans="1:9" hidden="1" x14ac:dyDescent="0.3">
      <c r="A20961" s="1" t="s">
        <v>463</v>
      </c>
      <c r="B20961" s="1" t="s">
        <v>55</v>
      </c>
      <c r="C20961">
        <v>22</v>
      </c>
      <c r="D20961">
        <v>-80</v>
      </c>
      <c r="E20961" s="1" t="s">
        <v>7</v>
      </c>
      <c r="F20961" t="s">
        <v>16361</v>
      </c>
      <c r="G20961">
        <v>0</v>
      </c>
      <c r="H20961">
        <v>0</v>
      </c>
      <c r="I20961">
        <v>0</v>
      </c>
    </row>
    <row r="20962" spans="1:9" hidden="1" x14ac:dyDescent="0.3">
      <c r="A20962" s="1" t="s">
        <v>463</v>
      </c>
      <c r="B20962" s="1" t="s">
        <v>55</v>
      </c>
      <c r="C20962">
        <v>22</v>
      </c>
      <c r="D20962">
        <v>-80</v>
      </c>
      <c r="E20962" s="1" t="s">
        <v>8</v>
      </c>
      <c r="F20962" t="s">
        <v>16261</v>
      </c>
      <c r="G20962">
        <v>0</v>
      </c>
      <c r="H20962">
        <v>0</v>
      </c>
      <c r="I20962">
        <v>0</v>
      </c>
    </row>
    <row r="20963" spans="1:9" hidden="1" x14ac:dyDescent="0.3">
      <c r="A20963" s="1" t="s">
        <v>463</v>
      </c>
      <c r="B20963" s="1" t="s">
        <v>55</v>
      </c>
      <c r="C20963">
        <v>22</v>
      </c>
      <c r="D20963">
        <v>-80</v>
      </c>
      <c r="E20963" s="1" t="s">
        <v>9</v>
      </c>
      <c r="F20963" t="s">
        <v>16161</v>
      </c>
      <c r="G20963">
        <v>0</v>
      </c>
      <c r="H20963">
        <v>0</v>
      </c>
      <c r="I20963">
        <v>0</v>
      </c>
    </row>
    <row r="20964" spans="1:9" hidden="1" x14ac:dyDescent="0.3">
      <c r="A20964" s="1" t="s">
        <v>463</v>
      </c>
      <c r="B20964" s="1" t="s">
        <v>55</v>
      </c>
      <c r="C20964">
        <v>22</v>
      </c>
      <c r="D20964">
        <v>-80</v>
      </c>
      <c r="E20964" s="1" t="s">
        <v>10</v>
      </c>
      <c r="F20964" t="s">
        <v>16064</v>
      </c>
      <c r="G20964">
        <v>0</v>
      </c>
      <c r="H20964">
        <v>0</v>
      </c>
      <c r="I20964">
        <v>0</v>
      </c>
    </row>
    <row r="20965" spans="1:9" hidden="1" x14ac:dyDescent="0.3">
      <c r="A20965" s="1" t="s">
        <v>463</v>
      </c>
      <c r="B20965" s="1" t="s">
        <v>55</v>
      </c>
      <c r="C20965">
        <v>22</v>
      </c>
      <c r="D20965">
        <v>-80</v>
      </c>
      <c r="E20965" s="1" t="s">
        <v>11</v>
      </c>
      <c r="F20965" t="s">
        <v>15967</v>
      </c>
      <c r="G20965">
        <v>0</v>
      </c>
      <c r="H20965">
        <v>0</v>
      </c>
      <c r="I20965">
        <v>0</v>
      </c>
    </row>
    <row r="20966" spans="1:9" hidden="1" x14ac:dyDescent="0.3">
      <c r="A20966" s="1" t="s">
        <v>463</v>
      </c>
      <c r="B20966" s="1" t="s">
        <v>55</v>
      </c>
      <c r="C20966">
        <v>22</v>
      </c>
      <c r="D20966">
        <v>-80</v>
      </c>
      <c r="E20966" s="1" t="s">
        <v>12</v>
      </c>
      <c r="F20966" t="s">
        <v>15872</v>
      </c>
      <c r="G20966">
        <v>0</v>
      </c>
      <c r="H20966">
        <v>0</v>
      </c>
      <c r="I20966">
        <v>0</v>
      </c>
    </row>
    <row r="20967" spans="1:9" hidden="1" x14ac:dyDescent="0.3">
      <c r="A20967" s="1" t="s">
        <v>463</v>
      </c>
      <c r="B20967" s="1" t="s">
        <v>55</v>
      </c>
      <c r="C20967">
        <v>22</v>
      </c>
      <c r="D20967">
        <v>-80</v>
      </c>
      <c r="E20967" s="1" t="s">
        <v>13</v>
      </c>
      <c r="F20967" t="s">
        <v>15779</v>
      </c>
      <c r="G20967">
        <v>0</v>
      </c>
      <c r="H20967">
        <v>0</v>
      </c>
      <c r="I20967">
        <v>0</v>
      </c>
    </row>
    <row r="20968" spans="1:9" hidden="1" x14ac:dyDescent="0.3">
      <c r="A20968" s="1" t="s">
        <v>463</v>
      </c>
      <c r="B20968" s="1" t="s">
        <v>55</v>
      </c>
      <c r="C20968">
        <v>22</v>
      </c>
      <c r="D20968">
        <v>-80</v>
      </c>
      <c r="E20968" s="1" t="s">
        <v>14</v>
      </c>
      <c r="F20968" t="s">
        <v>15689</v>
      </c>
      <c r="G20968">
        <v>0</v>
      </c>
      <c r="H20968">
        <v>0</v>
      </c>
      <c r="I20968">
        <v>0</v>
      </c>
    </row>
    <row r="20969" spans="1:9" hidden="1" x14ac:dyDescent="0.3">
      <c r="A20969" s="1" t="s">
        <v>463</v>
      </c>
      <c r="B20969" s="1" t="s">
        <v>55</v>
      </c>
      <c r="C20969">
        <v>22</v>
      </c>
      <c r="D20969">
        <v>-80</v>
      </c>
      <c r="E20969" s="1" t="s">
        <v>15</v>
      </c>
      <c r="F20969" t="s">
        <v>15600</v>
      </c>
      <c r="G20969">
        <v>0</v>
      </c>
      <c r="H20969">
        <v>0</v>
      </c>
      <c r="I20969">
        <v>0</v>
      </c>
    </row>
    <row r="20970" spans="1:9" hidden="1" x14ac:dyDescent="0.3">
      <c r="A20970" s="1" t="s">
        <v>463</v>
      </c>
      <c r="B20970" s="1" t="s">
        <v>55</v>
      </c>
      <c r="C20970">
        <v>22</v>
      </c>
      <c r="D20970">
        <v>-80</v>
      </c>
      <c r="E20970" s="1" t="s">
        <v>16</v>
      </c>
      <c r="F20970" t="s">
        <v>15511</v>
      </c>
      <c r="G20970">
        <v>0</v>
      </c>
      <c r="H20970">
        <v>0</v>
      </c>
      <c r="I20970">
        <v>0</v>
      </c>
    </row>
    <row r="20971" spans="1:9" hidden="1" x14ac:dyDescent="0.3">
      <c r="A20971" s="1" t="s">
        <v>463</v>
      </c>
      <c r="B20971" s="1" t="s">
        <v>55</v>
      </c>
      <c r="C20971">
        <v>22</v>
      </c>
      <c r="D20971">
        <v>-80</v>
      </c>
      <c r="E20971" s="1" t="s">
        <v>17</v>
      </c>
      <c r="F20971" t="s">
        <v>15422</v>
      </c>
      <c r="G20971">
        <v>0</v>
      </c>
      <c r="H20971">
        <v>0</v>
      </c>
      <c r="I20971">
        <v>0</v>
      </c>
    </row>
    <row r="20972" spans="1:9" hidden="1" x14ac:dyDescent="0.3">
      <c r="A20972" s="1" t="s">
        <v>463</v>
      </c>
      <c r="B20972" s="1" t="s">
        <v>55</v>
      </c>
      <c r="C20972">
        <v>22</v>
      </c>
      <c r="D20972">
        <v>-80</v>
      </c>
      <c r="E20972" s="1" t="s">
        <v>18</v>
      </c>
      <c r="F20972" t="s">
        <v>15334</v>
      </c>
      <c r="G20972">
        <v>0</v>
      </c>
      <c r="H20972">
        <v>0</v>
      </c>
      <c r="I20972">
        <v>0</v>
      </c>
    </row>
    <row r="20973" spans="1:9" hidden="1" x14ac:dyDescent="0.3">
      <c r="A20973" s="1" t="s">
        <v>463</v>
      </c>
      <c r="B20973" s="1" t="s">
        <v>55</v>
      </c>
      <c r="C20973">
        <v>22</v>
      </c>
      <c r="D20973">
        <v>-80</v>
      </c>
      <c r="E20973" s="1" t="s">
        <v>19</v>
      </c>
      <c r="F20973" t="s">
        <v>15246</v>
      </c>
      <c r="G20973">
        <v>0</v>
      </c>
      <c r="H20973">
        <v>0</v>
      </c>
      <c r="I20973">
        <v>0</v>
      </c>
    </row>
    <row r="20974" spans="1:9" hidden="1" x14ac:dyDescent="0.3">
      <c r="A20974" s="1" t="s">
        <v>463</v>
      </c>
      <c r="B20974" s="1" t="s">
        <v>55</v>
      </c>
      <c r="C20974">
        <v>22</v>
      </c>
      <c r="D20974">
        <v>-80</v>
      </c>
      <c r="E20974" s="1" t="s">
        <v>20</v>
      </c>
      <c r="F20974" t="s">
        <v>15158</v>
      </c>
      <c r="G20974">
        <v>0</v>
      </c>
      <c r="H20974">
        <v>0</v>
      </c>
      <c r="I20974">
        <v>0</v>
      </c>
    </row>
    <row r="20975" spans="1:9" hidden="1" x14ac:dyDescent="0.3">
      <c r="A20975" s="1" t="s">
        <v>463</v>
      </c>
      <c r="B20975" s="1" t="s">
        <v>55</v>
      </c>
      <c r="C20975">
        <v>22</v>
      </c>
      <c r="D20975">
        <v>-80</v>
      </c>
      <c r="E20975" s="1" t="s">
        <v>21</v>
      </c>
      <c r="F20975" t="s">
        <v>15070</v>
      </c>
      <c r="G20975">
        <v>0</v>
      </c>
      <c r="H20975">
        <v>0</v>
      </c>
      <c r="I20975">
        <v>0</v>
      </c>
    </row>
    <row r="20976" spans="1:9" hidden="1" x14ac:dyDescent="0.3">
      <c r="A20976" s="1" t="s">
        <v>463</v>
      </c>
      <c r="B20976" s="1" t="s">
        <v>55</v>
      </c>
      <c r="C20976">
        <v>22</v>
      </c>
      <c r="D20976">
        <v>-80</v>
      </c>
      <c r="E20976" s="1" t="s">
        <v>22</v>
      </c>
      <c r="F20976" t="s">
        <v>14982</v>
      </c>
      <c r="G20976">
        <v>0</v>
      </c>
      <c r="H20976">
        <v>0</v>
      </c>
      <c r="I20976">
        <v>0</v>
      </c>
    </row>
    <row r="20977" spans="1:9" hidden="1" x14ac:dyDescent="0.3">
      <c r="A20977" s="1" t="s">
        <v>463</v>
      </c>
      <c r="B20977" s="1" t="s">
        <v>55</v>
      </c>
      <c r="C20977">
        <v>22</v>
      </c>
      <c r="D20977">
        <v>-80</v>
      </c>
      <c r="E20977" s="1" t="s">
        <v>23</v>
      </c>
      <c r="F20977" t="s">
        <v>14894</v>
      </c>
      <c r="G20977">
        <v>0</v>
      </c>
      <c r="H20977">
        <v>0</v>
      </c>
      <c r="I20977">
        <v>0</v>
      </c>
    </row>
    <row r="20978" spans="1:9" hidden="1" x14ac:dyDescent="0.3">
      <c r="A20978" s="1" t="s">
        <v>463</v>
      </c>
      <c r="B20978" s="1" t="s">
        <v>55</v>
      </c>
      <c r="C20978">
        <v>22</v>
      </c>
      <c r="D20978">
        <v>-80</v>
      </c>
      <c r="E20978" s="1" t="s">
        <v>24</v>
      </c>
      <c r="F20978" t="s">
        <v>14806</v>
      </c>
      <c r="G20978">
        <v>0</v>
      </c>
      <c r="H20978">
        <v>0</v>
      </c>
      <c r="I20978">
        <v>0</v>
      </c>
    </row>
    <row r="20979" spans="1:9" hidden="1" x14ac:dyDescent="0.3">
      <c r="A20979" s="1" t="s">
        <v>463</v>
      </c>
      <c r="B20979" s="1" t="s">
        <v>55</v>
      </c>
      <c r="C20979">
        <v>22</v>
      </c>
      <c r="D20979">
        <v>-80</v>
      </c>
      <c r="E20979" s="1" t="s">
        <v>25</v>
      </c>
      <c r="F20979" t="s">
        <v>14718</v>
      </c>
      <c r="G20979">
        <v>0</v>
      </c>
      <c r="H20979">
        <v>0</v>
      </c>
      <c r="I20979">
        <v>0</v>
      </c>
    </row>
    <row r="20980" spans="1:9" hidden="1" x14ac:dyDescent="0.3">
      <c r="A20980" s="1" t="s">
        <v>463</v>
      </c>
      <c r="B20980" s="1" t="s">
        <v>55</v>
      </c>
      <c r="C20980">
        <v>22</v>
      </c>
      <c r="D20980">
        <v>-80</v>
      </c>
      <c r="E20980" s="1" t="s">
        <v>26</v>
      </c>
      <c r="F20980" t="s">
        <v>14630</v>
      </c>
      <c r="G20980">
        <v>0</v>
      </c>
      <c r="H20980">
        <v>0</v>
      </c>
      <c r="I20980">
        <v>0</v>
      </c>
    </row>
    <row r="20981" spans="1:9" hidden="1" x14ac:dyDescent="0.3">
      <c r="A20981" s="1" t="s">
        <v>463</v>
      </c>
      <c r="B20981" s="1" t="s">
        <v>55</v>
      </c>
      <c r="C20981">
        <v>22</v>
      </c>
      <c r="D20981">
        <v>-80</v>
      </c>
      <c r="E20981" s="1" t="s">
        <v>27</v>
      </c>
      <c r="F20981" t="s">
        <v>14542</v>
      </c>
      <c r="G20981">
        <v>0</v>
      </c>
      <c r="H20981">
        <v>0</v>
      </c>
      <c r="I20981">
        <v>0</v>
      </c>
    </row>
    <row r="20982" spans="1:9" hidden="1" x14ac:dyDescent="0.3">
      <c r="A20982" s="1" t="s">
        <v>463</v>
      </c>
      <c r="B20982" s="1" t="s">
        <v>55</v>
      </c>
      <c r="C20982">
        <v>22</v>
      </c>
      <c r="D20982">
        <v>-80</v>
      </c>
      <c r="E20982" s="1" t="s">
        <v>28</v>
      </c>
      <c r="F20982" t="s">
        <v>14455</v>
      </c>
      <c r="G20982">
        <v>0</v>
      </c>
      <c r="H20982">
        <v>0</v>
      </c>
      <c r="I20982">
        <v>0</v>
      </c>
    </row>
    <row r="20983" spans="1:9" hidden="1" x14ac:dyDescent="0.3">
      <c r="A20983" s="1" t="s">
        <v>463</v>
      </c>
      <c r="B20983" s="1" t="s">
        <v>55</v>
      </c>
      <c r="C20983">
        <v>22</v>
      </c>
      <c r="D20983">
        <v>-80</v>
      </c>
      <c r="E20983" s="1" t="s">
        <v>29</v>
      </c>
      <c r="F20983" t="s">
        <v>14368</v>
      </c>
      <c r="G20983">
        <v>0</v>
      </c>
      <c r="H20983">
        <v>0</v>
      </c>
      <c r="I20983">
        <v>0</v>
      </c>
    </row>
    <row r="20984" spans="1:9" hidden="1" x14ac:dyDescent="0.3">
      <c r="A20984" s="1" t="s">
        <v>463</v>
      </c>
      <c r="B20984" s="1" t="s">
        <v>55</v>
      </c>
      <c r="C20984">
        <v>22</v>
      </c>
      <c r="D20984">
        <v>-80</v>
      </c>
      <c r="E20984" s="1" t="s">
        <v>30</v>
      </c>
      <c r="F20984" t="s">
        <v>14281</v>
      </c>
      <c r="G20984">
        <v>0</v>
      </c>
      <c r="H20984">
        <v>0</v>
      </c>
      <c r="I20984">
        <v>0</v>
      </c>
    </row>
    <row r="20985" spans="1:9" hidden="1" x14ac:dyDescent="0.3">
      <c r="A20985" s="1" t="s">
        <v>463</v>
      </c>
      <c r="B20985" s="1" t="s">
        <v>55</v>
      </c>
      <c r="C20985">
        <v>22</v>
      </c>
      <c r="D20985">
        <v>-80</v>
      </c>
      <c r="E20985" s="1" t="s">
        <v>31</v>
      </c>
      <c r="F20985" t="s">
        <v>14194</v>
      </c>
      <c r="G20985">
        <v>0</v>
      </c>
      <c r="H20985">
        <v>0</v>
      </c>
      <c r="I20985">
        <v>0</v>
      </c>
    </row>
    <row r="20986" spans="1:9" hidden="1" x14ac:dyDescent="0.3">
      <c r="A20986" s="1" t="s">
        <v>463</v>
      </c>
      <c r="B20986" s="1" t="s">
        <v>55</v>
      </c>
      <c r="C20986">
        <v>22</v>
      </c>
      <c r="D20986">
        <v>-80</v>
      </c>
      <c r="E20986" s="1" t="s">
        <v>32</v>
      </c>
      <c r="F20986" t="s">
        <v>14107</v>
      </c>
      <c r="G20986">
        <v>0</v>
      </c>
      <c r="H20986">
        <v>0</v>
      </c>
      <c r="I20986">
        <v>0</v>
      </c>
    </row>
    <row r="20987" spans="1:9" hidden="1" x14ac:dyDescent="0.3">
      <c r="A20987" s="1" t="s">
        <v>463</v>
      </c>
      <c r="B20987" s="1" t="s">
        <v>55</v>
      </c>
      <c r="C20987">
        <v>22</v>
      </c>
      <c r="D20987">
        <v>-80</v>
      </c>
      <c r="E20987" s="1" t="s">
        <v>33</v>
      </c>
      <c r="F20987" t="s">
        <v>14021</v>
      </c>
      <c r="G20987">
        <v>0</v>
      </c>
      <c r="H20987">
        <v>0</v>
      </c>
      <c r="I20987">
        <v>0</v>
      </c>
    </row>
    <row r="20988" spans="1:9" hidden="1" x14ac:dyDescent="0.3">
      <c r="A20988" s="1" t="s">
        <v>463</v>
      </c>
      <c r="B20988" s="1" t="s">
        <v>55</v>
      </c>
      <c r="C20988">
        <v>22</v>
      </c>
      <c r="D20988">
        <v>-80</v>
      </c>
      <c r="E20988" s="1" t="s">
        <v>34</v>
      </c>
      <c r="F20988" t="s">
        <v>13935</v>
      </c>
      <c r="G20988">
        <v>0</v>
      </c>
      <c r="H20988">
        <v>0</v>
      </c>
      <c r="I20988">
        <v>0</v>
      </c>
    </row>
    <row r="20989" spans="1:9" hidden="1" x14ac:dyDescent="0.3">
      <c r="A20989" s="1" t="s">
        <v>463</v>
      </c>
      <c r="B20989" s="1" t="s">
        <v>55</v>
      </c>
      <c r="C20989">
        <v>22</v>
      </c>
      <c r="D20989">
        <v>-80</v>
      </c>
      <c r="E20989" s="1" t="s">
        <v>35</v>
      </c>
      <c r="F20989" t="s">
        <v>13851</v>
      </c>
      <c r="G20989">
        <v>0</v>
      </c>
      <c r="H20989">
        <v>0</v>
      </c>
      <c r="I20989">
        <v>0</v>
      </c>
    </row>
    <row r="20990" spans="1:9" hidden="1" x14ac:dyDescent="0.3">
      <c r="A20990" s="1" t="s">
        <v>463</v>
      </c>
      <c r="B20990" s="1" t="s">
        <v>55</v>
      </c>
      <c r="C20990">
        <v>22</v>
      </c>
      <c r="D20990">
        <v>-80</v>
      </c>
      <c r="E20990" s="1" t="s">
        <v>36</v>
      </c>
      <c r="F20990" t="s">
        <v>13767</v>
      </c>
      <c r="G20990">
        <v>0</v>
      </c>
      <c r="H20990">
        <v>0</v>
      </c>
      <c r="I20990">
        <v>0</v>
      </c>
    </row>
    <row r="20991" spans="1:9" hidden="1" x14ac:dyDescent="0.3">
      <c r="A20991" s="1" t="s">
        <v>463</v>
      </c>
      <c r="B20991" s="1" t="s">
        <v>55</v>
      </c>
      <c r="C20991">
        <v>22</v>
      </c>
      <c r="D20991">
        <v>-80</v>
      </c>
      <c r="E20991" s="1" t="s">
        <v>37</v>
      </c>
      <c r="F20991" t="s">
        <v>13683</v>
      </c>
      <c r="G20991">
        <v>0</v>
      </c>
      <c r="H20991">
        <v>0</v>
      </c>
      <c r="I20991">
        <v>0</v>
      </c>
    </row>
    <row r="20992" spans="1:9" hidden="1" x14ac:dyDescent="0.3">
      <c r="A20992" s="1" t="s">
        <v>463</v>
      </c>
      <c r="B20992" s="1" t="s">
        <v>55</v>
      </c>
      <c r="C20992">
        <v>22</v>
      </c>
      <c r="D20992">
        <v>-80</v>
      </c>
      <c r="E20992" s="1" t="s">
        <v>38</v>
      </c>
      <c r="F20992" t="s">
        <v>13604</v>
      </c>
      <c r="G20992">
        <v>0</v>
      </c>
      <c r="H20992">
        <v>0</v>
      </c>
      <c r="I20992">
        <v>0</v>
      </c>
    </row>
    <row r="20993" spans="1:9" hidden="1" x14ac:dyDescent="0.3">
      <c r="A20993" s="1" t="s">
        <v>463</v>
      </c>
      <c r="B20993" s="1" t="s">
        <v>55</v>
      </c>
      <c r="C20993">
        <v>22</v>
      </c>
      <c r="D20993">
        <v>-80</v>
      </c>
      <c r="E20993" s="1" t="s">
        <v>39</v>
      </c>
      <c r="F20993" t="s">
        <v>13529</v>
      </c>
      <c r="G20993">
        <v>0</v>
      </c>
      <c r="H20993">
        <v>0</v>
      </c>
      <c r="I20993">
        <v>0</v>
      </c>
    </row>
    <row r="20994" spans="1:9" hidden="1" x14ac:dyDescent="0.3">
      <c r="A20994" s="1" t="s">
        <v>463</v>
      </c>
      <c r="B20994" s="1" t="s">
        <v>55</v>
      </c>
      <c r="C20994">
        <v>22</v>
      </c>
      <c r="D20994">
        <v>-80</v>
      </c>
      <c r="E20994" s="1" t="s">
        <v>40</v>
      </c>
      <c r="F20994" t="s">
        <v>13461</v>
      </c>
      <c r="G20994">
        <v>0</v>
      </c>
      <c r="H20994">
        <v>0</v>
      </c>
      <c r="I20994">
        <v>0</v>
      </c>
    </row>
    <row r="20995" spans="1:9" hidden="1" x14ac:dyDescent="0.3">
      <c r="A20995" s="1" t="s">
        <v>463</v>
      </c>
      <c r="B20995" s="1" t="s">
        <v>55</v>
      </c>
      <c r="C20995">
        <v>22</v>
      </c>
      <c r="D20995">
        <v>-80</v>
      </c>
      <c r="E20995" s="1" t="s">
        <v>41</v>
      </c>
      <c r="F20995" t="s">
        <v>13372</v>
      </c>
      <c r="G20995">
        <v>0</v>
      </c>
      <c r="H20995">
        <v>0</v>
      </c>
      <c r="I20995">
        <v>0</v>
      </c>
    </row>
    <row r="20996" spans="1:9" hidden="1" x14ac:dyDescent="0.3">
      <c r="A20996" s="1" t="s">
        <v>463</v>
      </c>
      <c r="B20996" s="1" t="s">
        <v>55</v>
      </c>
      <c r="C20996">
        <v>22</v>
      </c>
      <c r="D20996">
        <v>-80</v>
      </c>
      <c r="E20996" s="1" t="s">
        <v>42</v>
      </c>
      <c r="F20996" t="s">
        <v>13373</v>
      </c>
      <c r="G20996">
        <v>0</v>
      </c>
      <c r="H20996">
        <v>0</v>
      </c>
      <c r="I20996">
        <v>0</v>
      </c>
    </row>
    <row r="20997" spans="1:9" hidden="1" x14ac:dyDescent="0.3">
      <c r="A20997" s="1" t="s">
        <v>463</v>
      </c>
      <c r="B20997" s="1" t="s">
        <v>55</v>
      </c>
      <c r="C20997">
        <v>22</v>
      </c>
      <c r="D20997">
        <v>-80</v>
      </c>
      <c r="E20997" s="1" t="s">
        <v>43</v>
      </c>
      <c r="F20997" t="s">
        <v>13374</v>
      </c>
      <c r="G20997">
        <v>0</v>
      </c>
      <c r="H20997">
        <v>0</v>
      </c>
      <c r="I20997">
        <v>0</v>
      </c>
    </row>
    <row r="20998" spans="1:9" hidden="1" x14ac:dyDescent="0.3">
      <c r="A20998" s="1" t="s">
        <v>463</v>
      </c>
      <c r="B20998" s="1" t="s">
        <v>55</v>
      </c>
      <c r="C20998">
        <v>22</v>
      </c>
      <c r="D20998">
        <v>-80</v>
      </c>
      <c r="E20998" s="1" t="s">
        <v>44</v>
      </c>
      <c r="F20998" t="s">
        <v>13375</v>
      </c>
      <c r="G20998">
        <v>0</v>
      </c>
      <c r="H20998">
        <v>0</v>
      </c>
      <c r="I20998">
        <v>0</v>
      </c>
    </row>
    <row r="20999" spans="1:9" hidden="1" x14ac:dyDescent="0.3">
      <c r="A20999" s="1" t="s">
        <v>463</v>
      </c>
      <c r="B20999" s="1" t="s">
        <v>55</v>
      </c>
      <c r="C20999">
        <v>22</v>
      </c>
      <c r="D20999">
        <v>-80</v>
      </c>
      <c r="E20999" s="1" t="s">
        <v>45</v>
      </c>
      <c r="F20999" t="s">
        <v>13376</v>
      </c>
      <c r="G20999">
        <v>0</v>
      </c>
      <c r="H20999">
        <v>0</v>
      </c>
      <c r="I20999">
        <v>0</v>
      </c>
    </row>
    <row r="21000" spans="1:9" hidden="1" x14ac:dyDescent="0.3">
      <c r="A21000" s="1" t="s">
        <v>463</v>
      </c>
      <c r="B21000" s="1" t="s">
        <v>55</v>
      </c>
      <c r="C21000">
        <v>22</v>
      </c>
      <c r="D21000">
        <v>-80</v>
      </c>
      <c r="E21000" s="1" t="s">
        <v>46</v>
      </c>
      <c r="F21000" t="s">
        <v>13377</v>
      </c>
      <c r="G21000">
        <v>0</v>
      </c>
      <c r="H21000">
        <v>0</v>
      </c>
      <c r="I21000">
        <v>0</v>
      </c>
    </row>
    <row r="21001" spans="1:9" hidden="1" x14ac:dyDescent="0.3">
      <c r="A21001" s="1" t="s">
        <v>463</v>
      </c>
      <c r="B21001" s="1" t="s">
        <v>55</v>
      </c>
      <c r="C21001">
        <v>22</v>
      </c>
      <c r="D21001">
        <v>-80</v>
      </c>
      <c r="E21001" s="1" t="s">
        <v>47</v>
      </c>
      <c r="F21001" t="s">
        <v>13378</v>
      </c>
      <c r="G21001">
        <v>0</v>
      </c>
      <c r="H21001">
        <v>0</v>
      </c>
      <c r="I21001">
        <v>0</v>
      </c>
    </row>
    <row r="21002" spans="1:9" hidden="1" x14ac:dyDescent="0.3">
      <c r="A21002" s="1" t="s">
        <v>463</v>
      </c>
      <c r="B21002" s="1" t="s">
        <v>55</v>
      </c>
      <c r="C21002">
        <v>22</v>
      </c>
      <c r="D21002">
        <v>-80</v>
      </c>
      <c r="E21002" s="1" t="s">
        <v>48</v>
      </c>
      <c r="F21002" t="s">
        <v>13379</v>
      </c>
      <c r="G21002">
        <v>0</v>
      </c>
      <c r="H21002">
        <v>0</v>
      </c>
      <c r="I21002">
        <v>0</v>
      </c>
    </row>
    <row r="21003" spans="1:9" hidden="1" x14ac:dyDescent="0.3">
      <c r="A21003" s="1" t="s">
        <v>463</v>
      </c>
      <c r="B21003" s="1" t="s">
        <v>55</v>
      </c>
      <c r="C21003">
        <v>22</v>
      </c>
      <c r="D21003">
        <v>-80</v>
      </c>
      <c r="E21003" s="1" t="s">
        <v>49</v>
      </c>
      <c r="F21003" t="s">
        <v>13380</v>
      </c>
      <c r="G21003">
        <v>0</v>
      </c>
      <c r="H21003">
        <v>0</v>
      </c>
      <c r="I21003">
        <v>0</v>
      </c>
    </row>
    <row r="21004" spans="1:9" hidden="1" x14ac:dyDescent="0.3">
      <c r="A21004" s="1" t="s">
        <v>463</v>
      </c>
      <c r="B21004" s="1" t="s">
        <v>55</v>
      </c>
      <c r="C21004">
        <v>22</v>
      </c>
      <c r="D21004">
        <v>-80</v>
      </c>
      <c r="E21004" s="1" t="s">
        <v>50</v>
      </c>
      <c r="F21004" t="s">
        <v>13381</v>
      </c>
      <c r="G21004">
        <v>0</v>
      </c>
      <c r="H21004">
        <v>0</v>
      </c>
      <c r="I21004">
        <v>0</v>
      </c>
    </row>
    <row r="21005" spans="1:9" hidden="1" x14ac:dyDescent="0.3">
      <c r="A21005" s="1" t="s">
        <v>463</v>
      </c>
      <c r="B21005" s="1" t="s">
        <v>55</v>
      </c>
      <c r="C21005">
        <v>22</v>
      </c>
      <c r="D21005">
        <v>-80</v>
      </c>
      <c r="E21005" s="1" t="s">
        <v>51</v>
      </c>
      <c r="F21005" t="s">
        <v>13382</v>
      </c>
      <c r="G21005">
        <v>0</v>
      </c>
      <c r="H21005">
        <v>0</v>
      </c>
      <c r="I21005">
        <v>0</v>
      </c>
    </row>
    <row r="21006" spans="1:9" hidden="1" x14ac:dyDescent="0.3">
      <c r="A21006" s="1" t="s">
        <v>463</v>
      </c>
      <c r="B21006" s="1" t="s">
        <v>55</v>
      </c>
      <c r="C21006">
        <v>22</v>
      </c>
      <c r="D21006">
        <v>-80</v>
      </c>
      <c r="E21006" s="1" t="s">
        <v>52</v>
      </c>
      <c r="F21006" t="s">
        <v>13383</v>
      </c>
      <c r="G21006">
        <v>0</v>
      </c>
      <c r="H21006">
        <v>0</v>
      </c>
      <c r="I21006">
        <v>0</v>
      </c>
    </row>
    <row r="21007" spans="1:9" hidden="1" x14ac:dyDescent="0.3">
      <c r="A21007" s="1" t="s">
        <v>463</v>
      </c>
      <c r="B21007" s="1" t="s">
        <v>55</v>
      </c>
      <c r="C21007">
        <v>22</v>
      </c>
      <c r="D21007">
        <v>-80</v>
      </c>
      <c r="E21007" s="1" t="s">
        <v>53</v>
      </c>
      <c r="F21007" t="s">
        <v>13384</v>
      </c>
      <c r="G21007">
        <v>0</v>
      </c>
      <c r="H21007">
        <v>0</v>
      </c>
      <c r="I21007">
        <v>0</v>
      </c>
    </row>
    <row r="21008" spans="1:9" hidden="1" x14ac:dyDescent="0.3">
      <c r="A21008" s="1" t="s">
        <v>463</v>
      </c>
      <c r="B21008" s="1" t="s">
        <v>55</v>
      </c>
      <c r="C21008">
        <v>22</v>
      </c>
      <c r="D21008">
        <v>-80</v>
      </c>
      <c r="E21008" s="1" t="s">
        <v>54</v>
      </c>
      <c r="F21008" t="s">
        <v>20858</v>
      </c>
      <c r="G21008">
        <v>0</v>
      </c>
      <c r="H21008">
        <v>3</v>
      </c>
      <c r="I21008">
        <v>0</v>
      </c>
    </row>
    <row r="21009" spans="1:9" hidden="1" x14ac:dyDescent="0.3">
      <c r="A21009" s="1" t="s">
        <v>463</v>
      </c>
      <c r="B21009" s="1" t="s">
        <v>55</v>
      </c>
      <c r="C21009">
        <v>22</v>
      </c>
      <c r="D21009">
        <v>-80</v>
      </c>
      <c r="E21009" s="1" t="s">
        <v>21548</v>
      </c>
      <c r="F21009" t="s">
        <v>21952</v>
      </c>
      <c r="G21009">
        <v>0</v>
      </c>
      <c r="H21009">
        <v>4</v>
      </c>
      <c r="I21009">
        <v>0</v>
      </c>
    </row>
    <row r="21010" spans="1:9" hidden="1" x14ac:dyDescent="0.3">
      <c r="A21010" s="1" t="s">
        <v>464</v>
      </c>
      <c r="B21010" s="1" t="s">
        <v>55</v>
      </c>
      <c r="C21010">
        <v>5</v>
      </c>
      <c r="D21010">
        <v>-58.75</v>
      </c>
      <c r="E21010" s="1" t="s">
        <v>4</v>
      </c>
      <c r="F21010" t="s">
        <v>16670</v>
      </c>
      <c r="G21010">
        <v>0</v>
      </c>
      <c r="H21010">
        <v>0</v>
      </c>
      <c r="I21010">
        <v>0</v>
      </c>
    </row>
    <row r="21011" spans="1:9" hidden="1" x14ac:dyDescent="0.3">
      <c r="A21011" s="1" t="s">
        <v>464</v>
      </c>
      <c r="B21011" s="1" t="s">
        <v>55</v>
      </c>
      <c r="C21011">
        <v>5</v>
      </c>
      <c r="D21011">
        <v>-58.75</v>
      </c>
      <c r="E21011" s="1" t="s">
        <v>5</v>
      </c>
      <c r="F21011" t="s">
        <v>16566</v>
      </c>
      <c r="G21011">
        <v>0</v>
      </c>
      <c r="H21011">
        <v>0</v>
      </c>
      <c r="I21011">
        <v>0</v>
      </c>
    </row>
    <row r="21012" spans="1:9" hidden="1" x14ac:dyDescent="0.3">
      <c r="A21012" s="1" t="s">
        <v>464</v>
      </c>
      <c r="B21012" s="1" t="s">
        <v>55</v>
      </c>
      <c r="C21012">
        <v>5</v>
      </c>
      <c r="D21012">
        <v>-58.75</v>
      </c>
      <c r="E21012" s="1" t="s">
        <v>6</v>
      </c>
      <c r="F21012" t="s">
        <v>16464</v>
      </c>
      <c r="G21012">
        <v>0</v>
      </c>
      <c r="H21012">
        <v>0</v>
      </c>
      <c r="I21012">
        <v>0</v>
      </c>
    </row>
    <row r="21013" spans="1:9" hidden="1" x14ac:dyDescent="0.3">
      <c r="A21013" s="1" t="s">
        <v>464</v>
      </c>
      <c r="B21013" s="1" t="s">
        <v>55</v>
      </c>
      <c r="C21013">
        <v>5</v>
      </c>
      <c r="D21013">
        <v>-58.75</v>
      </c>
      <c r="E21013" s="1" t="s">
        <v>7</v>
      </c>
      <c r="F21013" t="s">
        <v>16362</v>
      </c>
      <c r="G21013">
        <v>0</v>
      </c>
      <c r="H21013">
        <v>0</v>
      </c>
      <c r="I21013">
        <v>0</v>
      </c>
    </row>
    <row r="21014" spans="1:9" hidden="1" x14ac:dyDescent="0.3">
      <c r="A21014" s="1" t="s">
        <v>464</v>
      </c>
      <c r="B21014" s="1" t="s">
        <v>55</v>
      </c>
      <c r="C21014">
        <v>5</v>
      </c>
      <c r="D21014">
        <v>-58.75</v>
      </c>
      <c r="E21014" s="1" t="s">
        <v>8</v>
      </c>
      <c r="F21014" t="s">
        <v>16262</v>
      </c>
      <c r="G21014">
        <v>0</v>
      </c>
      <c r="H21014">
        <v>0</v>
      </c>
      <c r="I21014">
        <v>0</v>
      </c>
    </row>
    <row r="21015" spans="1:9" hidden="1" x14ac:dyDescent="0.3">
      <c r="A21015" s="1" t="s">
        <v>464</v>
      </c>
      <c r="B21015" s="1" t="s">
        <v>55</v>
      </c>
      <c r="C21015">
        <v>5</v>
      </c>
      <c r="D21015">
        <v>-58.75</v>
      </c>
      <c r="E21015" s="1" t="s">
        <v>9</v>
      </c>
      <c r="F21015" t="s">
        <v>16162</v>
      </c>
      <c r="G21015">
        <v>0</v>
      </c>
      <c r="H21015">
        <v>0</v>
      </c>
      <c r="I21015">
        <v>0</v>
      </c>
    </row>
    <row r="21016" spans="1:9" hidden="1" x14ac:dyDescent="0.3">
      <c r="A21016" s="1" t="s">
        <v>464</v>
      </c>
      <c r="B21016" s="1" t="s">
        <v>55</v>
      </c>
      <c r="C21016">
        <v>5</v>
      </c>
      <c r="D21016">
        <v>-58.75</v>
      </c>
      <c r="E21016" s="1" t="s">
        <v>10</v>
      </c>
      <c r="F21016" t="s">
        <v>16065</v>
      </c>
      <c r="G21016">
        <v>0</v>
      </c>
      <c r="H21016">
        <v>0</v>
      </c>
      <c r="I21016">
        <v>0</v>
      </c>
    </row>
    <row r="21017" spans="1:9" hidden="1" x14ac:dyDescent="0.3">
      <c r="A21017" s="1" t="s">
        <v>464</v>
      </c>
      <c r="B21017" s="1" t="s">
        <v>55</v>
      </c>
      <c r="C21017">
        <v>5</v>
      </c>
      <c r="D21017">
        <v>-58.75</v>
      </c>
      <c r="E21017" s="1" t="s">
        <v>11</v>
      </c>
      <c r="F21017" t="s">
        <v>15968</v>
      </c>
      <c r="G21017">
        <v>0</v>
      </c>
      <c r="H21017">
        <v>0</v>
      </c>
      <c r="I21017">
        <v>0</v>
      </c>
    </row>
    <row r="21018" spans="1:9" hidden="1" x14ac:dyDescent="0.3">
      <c r="A21018" s="1" t="s">
        <v>464</v>
      </c>
      <c r="B21018" s="1" t="s">
        <v>55</v>
      </c>
      <c r="C21018">
        <v>5</v>
      </c>
      <c r="D21018">
        <v>-58.75</v>
      </c>
      <c r="E21018" s="1" t="s">
        <v>12</v>
      </c>
      <c r="F21018" t="s">
        <v>15873</v>
      </c>
      <c r="G21018">
        <v>0</v>
      </c>
      <c r="H21018">
        <v>0</v>
      </c>
      <c r="I21018">
        <v>0</v>
      </c>
    </row>
    <row r="21019" spans="1:9" hidden="1" x14ac:dyDescent="0.3">
      <c r="A21019" s="1" t="s">
        <v>464</v>
      </c>
      <c r="B21019" s="1" t="s">
        <v>55</v>
      </c>
      <c r="C21019">
        <v>5</v>
      </c>
      <c r="D21019">
        <v>-58.75</v>
      </c>
      <c r="E21019" s="1" t="s">
        <v>13</v>
      </c>
      <c r="F21019" t="s">
        <v>15780</v>
      </c>
      <c r="G21019">
        <v>0</v>
      </c>
      <c r="H21019">
        <v>0</v>
      </c>
      <c r="I21019">
        <v>0</v>
      </c>
    </row>
    <row r="21020" spans="1:9" hidden="1" x14ac:dyDescent="0.3">
      <c r="A21020" s="1" t="s">
        <v>464</v>
      </c>
      <c r="B21020" s="1" t="s">
        <v>55</v>
      </c>
      <c r="C21020">
        <v>5</v>
      </c>
      <c r="D21020">
        <v>-58.75</v>
      </c>
      <c r="E21020" s="1" t="s">
        <v>14</v>
      </c>
      <c r="F21020" t="s">
        <v>15690</v>
      </c>
      <c r="G21020">
        <v>0</v>
      </c>
      <c r="H21020">
        <v>0</v>
      </c>
      <c r="I21020">
        <v>0</v>
      </c>
    </row>
    <row r="21021" spans="1:9" hidden="1" x14ac:dyDescent="0.3">
      <c r="A21021" s="1" t="s">
        <v>464</v>
      </c>
      <c r="B21021" s="1" t="s">
        <v>55</v>
      </c>
      <c r="C21021">
        <v>5</v>
      </c>
      <c r="D21021">
        <v>-58.75</v>
      </c>
      <c r="E21021" s="1" t="s">
        <v>15</v>
      </c>
      <c r="F21021" t="s">
        <v>15601</v>
      </c>
      <c r="G21021">
        <v>0</v>
      </c>
      <c r="H21021">
        <v>0</v>
      </c>
      <c r="I21021">
        <v>0</v>
      </c>
    </row>
    <row r="21022" spans="1:9" hidden="1" x14ac:dyDescent="0.3">
      <c r="A21022" s="1" t="s">
        <v>464</v>
      </c>
      <c r="B21022" s="1" t="s">
        <v>55</v>
      </c>
      <c r="C21022">
        <v>5</v>
      </c>
      <c r="D21022">
        <v>-58.75</v>
      </c>
      <c r="E21022" s="1" t="s">
        <v>16</v>
      </c>
      <c r="F21022" t="s">
        <v>15512</v>
      </c>
      <c r="G21022">
        <v>0</v>
      </c>
      <c r="H21022">
        <v>0</v>
      </c>
      <c r="I21022">
        <v>0</v>
      </c>
    </row>
    <row r="21023" spans="1:9" hidden="1" x14ac:dyDescent="0.3">
      <c r="A21023" s="1" t="s">
        <v>464</v>
      </c>
      <c r="B21023" s="1" t="s">
        <v>55</v>
      </c>
      <c r="C21023">
        <v>5</v>
      </c>
      <c r="D21023">
        <v>-58.75</v>
      </c>
      <c r="E21023" s="1" t="s">
        <v>17</v>
      </c>
      <c r="F21023" t="s">
        <v>15423</v>
      </c>
      <c r="G21023">
        <v>0</v>
      </c>
      <c r="H21023">
        <v>0</v>
      </c>
      <c r="I21023">
        <v>0</v>
      </c>
    </row>
    <row r="21024" spans="1:9" hidden="1" x14ac:dyDescent="0.3">
      <c r="A21024" s="1" t="s">
        <v>464</v>
      </c>
      <c r="B21024" s="1" t="s">
        <v>55</v>
      </c>
      <c r="C21024">
        <v>5</v>
      </c>
      <c r="D21024">
        <v>-58.75</v>
      </c>
      <c r="E21024" s="1" t="s">
        <v>18</v>
      </c>
      <c r="F21024" t="s">
        <v>15335</v>
      </c>
      <c r="G21024">
        <v>0</v>
      </c>
      <c r="H21024">
        <v>0</v>
      </c>
      <c r="I21024">
        <v>0</v>
      </c>
    </row>
    <row r="21025" spans="1:9" hidden="1" x14ac:dyDescent="0.3">
      <c r="A21025" s="1" t="s">
        <v>464</v>
      </c>
      <c r="B21025" s="1" t="s">
        <v>55</v>
      </c>
      <c r="C21025">
        <v>5</v>
      </c>
      <c r="D21025">
        <v>-58.75</v>
      </c>
      <c r="E21025" s="1" t="s">
        <v>19</v>
      </c>
      <c r="F21025" t="s">
        <v>15247</v>
      </c>
      <c r="G21025">
        <v>0</v>
      </c>
      <c r="H21025">
        <v>0</v>
      </c>
      <c r="I21025">
        <v>0</v>
      </c>
    </row>
    <row r="21026" spans="1:9" hidden="1" x14ac:dyDescent="0.3">
      <c r="A21026" s="1" t="s">
        <v>464</v>
      </c>
      <c r="B21026" s="1" t="s">
        <v>55</v>
      </c>
      <c r="C21026">
        <v>5</v>
      </c>
      <c r="D21026">
        <v>-58.75</v>
      </c>
      <c r="E21026" s="1" t="s">
        <v>20</v>
      </c>
      <c r="F21026" t="s">
        <v>15159</v>
      </c>
      <c r="G21026">
        <v>0</v>
      </c>
      <c r="H21026">
        <v>0</v>
      </c>
      <c r="I21026">
        <v>0</v>
      </c>
    </row>
    <row r="21027" spans="1:9" hidden="1" x14ac:dyDescent="0.3">
      <c r="A21027" s="1" t="s">
        <v>464</v>
      </c>
      <c r="B21027" s="1" t="s">
        <v>55</v>
      </c>
      <c r="C21027">
        <v>5</v>
      </c>
      <c r="D21027">
        <v>-58.75</v>
      </c>
      <c r="E21027" s="1" t="s">
        <v>21</v>
      </c>
      <c r="F21027" t="s">
        <v>15071</v>
      </c>
      <c r="G21027">
        <v>0</v>
      </c>
      <c r="H21027">
        <v>0</v>
      </c>
      <c r="I21027">
        <v>0</v>
      </c>
    </row>
    <row r="21028" spans="1:9" hidden="1" x14ac:dyDescent="0.3">
      <c r="A21028" s="1" t="s">
        <v>464</v>
      </c>
      <c r="B21028" s="1" t="s">
        <v>55</v>
      </c>
      <c r="C21028">
        <v>5</v>
      </c>
      <c r="D21028">
        <v>-58.75</v>
      </c>
      <c r="E21028" s="1" t="s">
        <v>22</v>
      </c>
      <c r="F21028" t="s">
        <v>14983</v>
      </c>
      <c r="G21028">
        <v>0</v>
      </c>
      <c r="H21028">
        <v>0</v>
      </c>
      <c r="I21028">
        <v>0</v>
      </c>
    </row>
    <row r="21029" spans="1:9" hidden="1" x14ac:dyDescent="0.3">
      <c r="A21029" s="1" t="s">
        <v>464</v>
      </c>
      <c r="B21029" s="1" t="s">
        <v>55</v>
      </c>
      <c r="C21029">
        <v>5</v>
      </c>
      <c r="D21029">
        <v>-58.75</v>
      </c>
      <c r="E21029" s="1" t="s">
        <v>23</v>
      </c>
      <c r="F21029" t="s">
        <v>14895</v>
      </c>
      <c r="G21029">
        <v>0</v>
      </c>
      <c r="H21029">
        <v>0</v>
      </c>
      <c r="I21029">
        <v>0</v>
      </c>
    </row>
    <row r="21030" spans="1:9" hidden="1" x14ac:dyDescent="0.3">
      <c r="A21030" s="1" t="s">
        <v>464</v>
      </c>
      <c r="B21030" s="1" t="s">
        <v>55</v>
      </c>
      <c r="C21030">
        <v>5</v>
      </c>
      <c r="D21030">
        <v>-58.75</v>
      </c>
      <c r="E21030" s="1" t="s">
        <v>24</v>
      </c>
      <c r="F21030" t="s">
        <v>14807</v>
      </c>
      <c r="G21030">
        <v>0</v>
      </c>
      <c r="H21030">
        <v>0</v>
      </c>
      <c r="I21030">
        <v>0</v>
      </c>
    </row>
    <row r="21031" spans="1:9" hidden="1" x14ac:dyDescent="0.3">
      <c r="A21031" s="1" t="s">
        <v>464</v>
      </c>
      <c r="B21031" s="1" t="s">
        <v>55</v>
      </c>
      <c r="C21031">
        <v>5</v>
      </c>
      <c r="D21031">
        <v>-58.75</v>
      </c>
      <c r="E21031" s="1" t="s">
        <v>25</v>
      </c>
      <c r="F21031" t="s">
        <v>14719</v>
      </c>
      <c r="G21031">
        <v>0</v>
      </c>
      <c r="H21031">
        <v>0</v>
      </c>
      <c r="I21031">
        <v>0</v>
      </c>
    </row>
    <row r="21032" spans="1:9" hidden="1" x14ac:dyDescent="0.3">
      <c r="A21032" s="1" t="s">
        <v>464</v>
      </c>
      <c r="B21032" s="1" t="s">
        <v>55</v>
      </c>
      <c r="C21032">
        <v>5</v>
      </c>
      <c r="D21032">
        <v>-58.75</v>
      </c>
      <c r="E21032" s="1" t="s">
        <v>26</v>
      </c>
      <c r="F21032" t="s">
        <v>14631</v>
      </c>
      <c r="G21032">
        <v>0</v>
      </c>
      <c r="H21032">
        <v>0</v>
      </c>
      <c r="I21032">
        <v>0</v>
      </c>
    </row>
    <row r="21033" spans="1:9" hidden="1" x14ac:dyDescent="0.3">
      <c r="A21033" s="1" t="s">
        <v>464</v>
      </c>
      <c r="B21033" s="1" t="s">
        <v>55</v>
      </c>
      <c r="C21033">
        <v>5</v>
      </c>
      <c r="D21033">
        <v>-58.75</v>
      </c>
      <c r="E21033" s="1" t="s">
        <v>27</v>
      </c>
      <c r="F21033" t="s">
        <v>14543</v>
      </c>
      <c r="G21033">
        <v>0</v>
      </c>
      <c r="H21033">
        <v>0</v>
      </c>
      <c r="I21033">
        <v>0</v>
      </c>
    </row>
    <row r="21034" spans="1:9" hidden="1" x14ac:dyDescent="0.3">
      <c r="A21034" s="1" t="s">
        <v>464</v>
      </c>
      <c r="B21034" s="1" t="s">
        <v>55</v>
      </c>
      <c r="C21034">
        <v>5</v>
      </c>
      <c r="D21034">
        <v>-58.75</v>
      </c>
      <c r="E21034" s="1" t="s">
        <v>28</v>
      </c>
      <c r="F21034" t="s">
        <v>14456</v>
      </c>
      <c r="G21034">
        <v>0</v>
      </c>
      <c r="H21034">
        <v>0</v>
      </c>
      <c r="I21034">
        <v>0</v>
      </c>
    </row>
    <row r="21035" spans="1:9" hidden="1" x14ac:dyDescent="0.3">
      <c r="A21035" s="1" t="s">
        <v>464</v>
      </c>
      <c r="B21035" s="1" t="s">
        <v>55</v>
      </c>
      <c r="C21035">
        <v>5</v>
      </c>
      <c r="D21035">
        <v>-58.75</v>
      </c>
      <c r="E21035" s="1" t="s">
        <v>29</v>
      </c>
      <c r="F21035" t="s">
        <v>14369</v>
      </c>
      <c r="G21035">
        <v>0</v>
      </c>
      <c r="H21035">
        <v>0</v>
      </c>
      <c r="I21035">
        <v>0</v>
      </c>
    </row>
    <row r="21036" spans="1:9" hidden="1" x14ac:dyDescent="0.3">
      <c r="A21036" s="1" t="s">
        <v>464</v>
      </c>
      <c r="B21036" s="1" t="s">
        <v>55</v>
      </c>
      <c r="C21036">
        <v>5</v>
      </c>
      <c r="D21036">
        <v>-58.75</v>
      </c>
      <c r="E21036" s="1" t="s">
        <v>30</v>
      </c>
      <c r="F21036" t="s">
        <v>14282</v>
      </c>
      <c r="G21036">
        <v>0</v>
      </c>
      <c r="H21036">
        <v>0</v>
      </c>
      <c r="I21036">
        <v>0</v>
      </c>
    </row>
    <row r="21037" spans="1:9" hidden="1" x14ac:dyDescent="0.3">
      <c r="A21037" s="1" t="s">
        <v>464</v>
      </c>
      <c r="B21037" s="1" t="s">
        <v>55</v>
      </c>
      <c r="C21037">
        <v>5</v>
      </c>
      <c r="D21037">
        <v>-58.75</v>
      </c>
      <c r="E21037" s="1" t="s">
        <v>31</v>
      </c>
      <c r="F21037" t="s">
        <v>14195</v>
      </c>
      <c r="G21037">
        <v>0</v>
      </c>
      <c r="H21037">
        <v>0</v>
      </c>
      <c r="I21037">
        <v>0</v>
      </c>
    </row>
    <row r="21038" spans="1:9" hidden="1" x14ac:dyDescent="0.3">
      <c r="A21038" s="1" t="s">
        <v>464</v>
      </c>
      <c r="B21038" s="1" t="s">
        <v>55</v>
      </c>
      <c r="C21038">
        <v>5</v>
      </c>
      <c r="D21038">
        <v>-58.75</v>
      </c>
      <c r="E21038" s="1" t="s">
        <v>32</v>
      </c>
      <c r="F21038" t="s">
        <v>14108</v>
      </c>
      <c r="G21038">
        <v>0</v>
      </c>
      <c r="H21038">
        <v>0</v>
      </c>
      <c r="I21038">
        <v>0</v>
      </c>
    </row>
    <row r="21039" spans="1:9" hidden="1" x14ac:dyDescent="0.3">
      <c r="A21039" s="1" t="s">
        <v>464</v>
      </c>
      <c r="B21039" s="1" t="s">
        <v>55</v>
      </c>
      <c r="C21039">
        <v>5</v>
      </c>
      <c r="D21039">
        <v>-58.75</v>
      </c>
      <c r="E21039" s="1" t="s">
        <v>33</v>
      </c>
      <c r="F21039" t="s">
        <v>14022</v>
      </c>
      <c r="G21039">
        <v>0</v>
      </c>
      <c r="H21039">
        <v>0</v>
      </c>
      <c r="I21039">
        <v>0</v>
      </c>
    </row>
    <row r="21040" spans="1:9" hidden="1" x14ac:dyDescent="0.3">
      <c r="A21040" s="1" t="s">
        <v>464</v>
      </c>
      <c r="B21040" s="1" t="s">
        <v>55</v>
      </c>
      <c r="C21040">
        <v>5</v>
      </c>
      <c r="D21040">
        <v>-58.75</v>
      </c>
      <c r="E21040" s="1" t="s">
        <v>34</v>
      </c>
      <c r="F21040" t="s">
        <v>13936</v>
      </c>
      <c r="G21040">
        <v>0</v>
      </c>
      <c r="H21040">
        <v>0</v>
      </c>
      <c r="I21040">
        <v>0</v>
      </c>
    </row>
    <row r="21041" spans="1:9" hidden="1" x14ac:dyDescent="0.3">
      <c r="A21041" s="1" t="s">
        <v>464</v>
      </c>
      <c r="B21041" s="1" t="s">
        <v>55</v>
      </c>
      <c r="C21041">
        <v>5</v>
      </c>
      <c r="D21041">
        <v>-58.75</v>
      </c>
      <c r="E21041" s="1" t="s">
        <v>35</v>
      </c>
      <c r="F21041" t="s">
        <v>13852</v>
      </c>
      <c r="G21041">
        <v>0</v>
      </c>
      <c r="H21041">
        <v>0</v>
      </c>
      <c r="I21041">
        <v>0</v>
      </c>
    </row>
    <row r="21042" spans="1:9" hidden="1" x14ac:dyDescent="0.3">
      <c r="A21042" s="1" t="s">
        <v>464</v>
      </c>
      <c r="B21042" s="1" t="s">
        <v>55</v>
      </c>
      <c r="C21042">
        <v>5</v>
      </c>
      <c r="D21042">
        <v>-58.75</v>
      </c>
      <c r="E21042" s="1" t="s">
        <v>36</v>
      </c>
      <c r="F21042" t="s">
        <v>13768</v>
      </c>
      <c r="G21042">
        <v>0</v>
      </c>
      <c r="H21042">
        <v>0</v>
      </c>
      <c r="I21042">
        <v>0</v>
      </c>
    </row>
    <row r="21043" spans="1:9" hidden="1" x14ac:dyDescent="0.3">
      <c r="A21043" s="1" t="s">
        <v>464</v>
      </c>
      <c r="B21043" s="1" t="s">
        <v>55</v>
      </c>
      <c r="C21043">
        <v>5</v>
      </c>
      <c r="D21043">
        <v>-58.75</v>
      </c>
      <c r="E21043" s="1" t="s">
        <v>37</v>
      </c>
      <c r="F21043" t="s">
        <v>13684</v>
      </c>
      <c r="G21043">
        <v>0</v>
      </c>
      <c r="H21043">
        <v>0</v>
      </c>
      <c r="I21043">
        <v>0</v>
      </c>
    </row>
    <row r="21044" spans="1:9" hidden="1" x14ac:dyDescent="0.3">
      <c r="A21044" s="1" t="s">
        <v>464</v>
      </c>
      <c r="B21044" s="1" t="s">
        <v>55</v>
      </c>
      <c r="C21044">
        <v>5</v>
      </c>
      <c r="D21044">
        <v>-58.75</v>
      </c>
      <c r="E21044" s="1" t="s">
        <v>38</v>
      </c>
      <c r="F21044" t="s">
        <v>13605</v>
      </c>
      <c r="G21044">
        <v>0</v>
      </c>
      <c r="H21044">
        <v>0</v>
      </c>
      <c r="I21044">
        <v>0</v>
      </c>
    </row>
    <row r="21045" spans="1:9" hidden="1" x14ac:dyDescent="0.3">
      <c r="A21045" s="1" t="s">
        <v>464</v>
      </c>
      <c r="B21045" s="1" t="s">
        <v>55</v>
      </c>
      <c r="C21045">
        <v>5</v>
      </c>
      <c r="D21045">
        <v>-58.75</v>
      </c>
      <c r="E21045" s="1" t="s">
        <v>39</v>
      </c>
      <c r="F21045" t="s">
        <v>13530</v>
      </c>
      <c r="G21045">
        <v>0</v>
      </c>
      <c r="H21045">
        <v>0</v>
      </c>
      <c r="I21045">
        <v>0</v>
      </c>
    </row>
    <row r="21046" spans="1:9" hidden="1" x14ac:dyDescent="0.3">
      <c r="A21046" s="1" t="s">
        <v>464</v>
      </c>
      <c r="B21046" s="1" t="s">
        <v>55</v>
      </c>
      <c r="C21046">
        <v>5</v>
      </c>
      <c r="D21046">
        <v>-58.75</v>
      </c>
      <c r="E21046" s="1" t="s">
        <v>40</v>
      </c>
      <c r="F21046" t="s">
        <v>13462</v>
      </c>
      <c r="G21046">
        <v>0</v>
      </c>
      <c r="H21046">
        <v>0</v>
      </c>
      <c r="I21046">
        <v>0</v>
      </c>
    </row>
    <row r="21047" spans="1:9" hidden="1" x14ac:dyDescent="0.3">
      <c r="A21047" s="1" t="s">
        <v>464</v>
      </c>
      <c r="B21047" s="1" t="s">
        <v>55</v>
      </c>
      <c r="C21047">
        <v>5</v>
      </c>
      <c r="D21047">
        <v>-58.75</v>
      </c>
      <c r="E21047" s="1" t="s">
        <v>41</v>
      </c>
      <c r="F21047" t="s">
        <v>13385</v>
      </c>
      <c r="G21047">
        <v>0</v>
      </c>
      <c r="H21047">
        <v>0</v>
      </c>
      <c r="I21047">
        <v>0</v>
      </c>
    </row>
    <row r="21048" spans="1:9" hidden="1" x14ac:dyDescent="0.3">
      <c r="A21048" s="1" t="s">
        <v>464</v>
      </c>
      <c r="B21048" s="1" t="s">
        <v>55</v>
      </c>
      <c r="C21048">
        <v>5</v>
      </c>
      <c r="D21048">
        <v>-58.75</v>
      </c>
      <c r="E21048" s="1" t="s">
        <v>42</v>
      </c>
      <c r="F21048" t="s">
        <v>13386</v>
      </c>
      <c r="G21048">
        <v>0</v>
      </c>
      <c r="H21048">
        <v>0</v>
      </c>
      <c r="I21048">
        <v>0</v>
      </c>
    </row>
    <row r="21049" spans="1:9" hidden="1" x14ac:dyDescent="0.3">
      <c r="A21049" s="1" t="s">
        <v>464</v>
      </c>
      <c r="B21049" s="1" t="s">
        <v>55</v>
      </c>
      <c r="C21049">
        <v>5</v>
      </c>
      <c r="D21049">
        <v>-58.75</v>
      </c>
      <c r="E21049" s="1" t="s">
        <v>43</v>
      </c>
      <c r="F21049" t="s">
        <v>13387</v>
      </c>
      <c r="G21049">
        <v>0</v>
      </c>
      <c r="H21049">
        <v>0</v>
      </c>
      <c r="I21049">
        <v>0</v>
      </c>
    </row>
    <row r="21050" spans="1:9" hidden="1" x14ac:dyDescent="0.3">
      <c r="A21050" s="1" t="s">
        <v>464</v>
      </c>
      <c r="B21050" s="1" t="s">
        <v>55</v>
      </c>
      <c r="C21050">
        <v>5</v>
      </c>
      <c r="D21050">
        <v>-58.75</v>
      </c>
      <c r="E21050" s="1" t="s">
        <v>44</v>
      </c>
      <c r="F21050" t="s">
        <v>13388</v>
      </c>
      <c r="G21050">
        <v>0</v>
      </c>
      <c r="H21050">
        <v>0</v>
      </c>
      <c r="I21050">
        <v>0</v>
      </c>
    </row>
    <row r="21051" spans="1:9" hidden="1" x14ac:dyDescent="0.3">
      <c r="A21051" s="1" t="s">
        <v>464</v>
      </c>
      <c r="B21051" s="1" t="s">
        <v>55</v>
      </c>
      <c r="C21051">
        <v>5</v>
      </c>
      <c r="D21051">
        <v>-58.75</v>
      </c>
      <c r="E21051" s="1" t="s">
        <v>45</v>
      </c>
      <c r="F21051" t="s">
        <v>13389</v>
      </c>
      <c r="G21051">
        <v>0</v>
      </c>
      <c r="H21051">
        <v>0</v>
      </c>
      <c r="I21051">
        <v>0</v>
      </c>
    </row>
    <row r="21052" spans="1:9" hidden="1" x14ac:dyDescent="0.3">
      <c r="A21052" s="1" t="s">
        <v>464</v>
      </c>
      <c r="B21052" s="1" t="s">
        <v>55</v>
      </c>
      <c r="C21052">
        <v>5</v>
      </c>
      <c r="D21052">
        <v>-58.75</v>
      </c>
      <c r="E21052" s="1" t="s">
        <v>46</v>
      </c>
      <c r="F21052" t="s">
        <v>13390</v>
      </c>
      <c r="G21052">
        <v>0</v>
      </c>
      <c r="H21052">
        <v>0</v>
      </c>
      <c r="I21052">
        <v>0</v>
      </c>
    </row>
    <row r="21053" spans="1:9" hidden="1" x14ac:dyDescent="0.3">
      <c r="A21053" s="1" t="s">
        <v>464</v>
      </c>
      <c r="B21053" s="1" t="s">
        <v>55</v>
      </c>
      <c r="C21053">
        <v>5</v>
      </c>
      <c r="D21053">
        <v>-58.75</v>
      </c>
      <c r="E21053" s="1" t="s">
        <v>47</v>
      </c>
      <c r="F21053" t="s">
        <v>13391</v>
      </c>
      <c r="G21053">
        <v>0</v>
      </c>
      <c r="H21053">
        <v>0</v>
      </c>
      <c r="I21053">
        <v>0</v>
      </c>
    </row>
    <row r="21054" spans="1:9" hidden="1" x14ac:dyDescent="0.3">
      <c r="A21054" s="1" t="s">
        <v>464</v>
      </c>
      <c r="B21054" s="1" t="s">
        <v>55</v>
      </c>
      <c r="C21054">
        <v>5</v>
      </c>
      <c r="D21054">
        <v>-58.75</v>
      </c>
      <c r="E21054" s="1" t="s">
        <v>48</v>
      </c>
      <c r="F21054" t="s">
        <v>13392</v>
      </c>
      <c r="G21054">
        <v>0</v>
      </c>
      <c r="H21054">
        <v>0</v>
      </c>
      <c r="I21054">
        <v>0</v>
      </c>
    </row>
    <row r="21055" spans="1:9" hidden="1" x14ac:dyDescent="0.3">
      <c r="A21055" s="1" t="s">
        <v>464</v>
      </c>
      <c r="B21055" s="1" t="s">
        <v>55</v>
      </c>
      <c r="C21055">
        <v>5</v>
      </c>
      <c r="D21055">
        <v>-58.75</v>
      </c>
      <c r="E21055" s="1" t="s">
        <v>49</v>
      </c>
      <c r="F21055" t="s">
        <v>13393</v>
      </c>
      <c r="G21055">
        <v>0</v>
      </c>
      <c r="H21055">
        <v>0</v>
      </c>
      <c r="I21055">
        <v>0</v>
      </c>
    </row>
    <row r="21056" spans="1:9" hidden="1" x14ac:dyDescent="0.3">
      <c r="A21056" s="1" t="s">
        <v>464</v>
      </c>
      <c r="B21056" s="1" t="s">
        <v>55</v>
      </c>
      <c r="C21056">
        <v>5</v>
      </c>
      <c r="D21056">
        <v>-58.75</v>
      </c>
      <c r="E21056" s="1" t="s">
        <v>50</v>
      </c>
      <c r="F21056" t="s">
        <v>13394</v>
      </c>
      <c r="G21056">
        <v>0</v>
      </c>
      <c r="H21056">
        <v>0</v>
      </c>
      <c r="I21056">
        <v>0</v>
      </c>
    </row>
    <row r="21057" spans="1:9" hidden="1" x14ac:dyDescent="0.3">
      <c r="A21057" s="1" t="s">
        <v>464</v>
      </c>
      <c r="B21057" s="1" t="s">
        <v>55</v>
      </c>
      <c r="C21057">
        <v>5</v>
      </c>
      <c r="D21057">
        <v>-58.75</v>
      </c>
      <c r="E21057" s="1" t="s">
        <v>51</v>
      </c>
      <c r="F21057" t="s">
        <v>13395</v>
      </c>
      <c r="G21057">
        <v>0</v>
      </c>
      <c r="H21057">
        <v>0</v>
      </c>
      <c r="I21057">
        <v>0</v>
      </c>
    </row>
    <row r="21058" spans="1:9" hidden="1" x14ac:dyDescent="0.3">
      <c r="A21058" s="1" t="s">
        <v>464</v>
      </c>
      <c r="B21058" s="1" t="s">
        <v>55</v>
      </c>
      <c r="C21058">
        <v>5</v>
      </c>
      <c r="D21058">
        <v>-58.75</v>
      </c>
      <c r="E21058" s="1" t="s">
        <v>52</v>
      </c>
      <c r="F21058" t="s">
        <v>13396</v>
      </c>
      <c r="G21058">
        <v>0</v>
      </c>
      <c r="H21058">
        <v>0</v>
      </c>
      <c r="I21058">
        <v>0</v>
      </c>
    </row>
    <row r="21059" spans="1:9" hidden="1" x14ac:dyDescent="0.3">
      <c r="A21059" s="1" t="s">
        <v>464</v>
      </c>
      <c r="B21059" s="1" t="s">
        <v>55</v>
      </c>
      <c r="C21059">
        <v>5</v>
      </c>
      <c r="D21059">
        <v>-58.75</v>
      </c>
      <c r="E21059" s="1" t="s">
        <v>53</v>
      </c>
      <c r="F21059" t="s">
        <v>13397</v>
      </c>
      <c r="G21059">
        <v>0</v>
      </c>
      <c r="H21059">
        <v>0</v>
      </c>
      <c r="I21059">
        <v>0</v>
      </c>
    </row>
    <row r="21060" spans="1:9" hidden="1" x14ac:dyDescent="0.3">
      <c r="A21060" s="1" t="s">
        <v>464</v>
      </c>
      <c r="B21060" s="1" t="s">
        <v>55</v>
      </c>
      <c r="C21060">
        <v>5</v>
      </c>
      <c r="D21060">
        <v>-58.75</v>
      </c>
      <c r="E21060" s="1" t="s">
        <v>54</v>
      </c>
      <c r="F21060" t="s">
        <v>21532</v>
      </c>
      <c r="G21060">
        <v>1</v>
      </c>
      <c r="H21060">
        <v>1</v>
      </c>
      <c r="I21060">
        <v>0</v>
      </c>
    </row>
    <row r="21061" spans="1:9" hidden="1" x14ac:dyDescent="0.3">
      <c r="A21061" s="1" t="s">
        <v>464</v>
      </c>
      <c r="B21061" s="1" t="s">
        <v>55</v>
      </c>
      <c r="C21061">
        <v>5</v>
      </c>
      <c r="D21061">
        <v>-58.75</v>
      </c>
      <c r="E21061" s="1" t="s">
        <v>21548</v>
      </c>
      <c r="F21061" t="s">
        <v>21953</v>
      </c>
      <c r="G21061">
        <v>1</v>
      </c>
      <c r="H21061">
        <v>1</v>
      </c>
      <c r="I21061">
        <v>0</v>
      </c>
    </row>
    <row r="21062" spans="1:9" hidden="1" x14ac:dyDescent="0.3">
      <c r="A21062" s="1" t="s">
        <v>64</v>
      </c>
      <c r="B21062" s="1" t="s">
        <v>21954</v>
      </c>
      <c r="C21062">
        <v>-35.473500000000001</v>
      </c>
      <c r="D21062">
        <v>149.01240000000001</v>
      </c>
      <c r="E21062" s="1" t="s">
        <v>4</v>
      </c>
      <c r="F21062" t="s">
        <v>21985</v>
      </c>
      <c r="G21062">
        <v>0</v>
      </c>
      <c r="H21062">
        <v>0</v>
      </c>
      <c r="I21062">
        <v>0</v>
      </c>
    </row>
    <row r="21063" spans="1:9" hidden="1" x14ac:dyDescent="0.3">
      <c r="A21063" s="1" t="s">
        <v>64</v>
      </c>
      <c r="B21063" s="1" t="s">
        <v>21954</v>
      </c>
      <c r="C21063">
        <v>-35.473500000000001</v>
      </c>
      <c r="D21063">
        <v>149.01240000000001</v>
      </c>
      <c r="E21063" s="1" t="s">
        <v>5</v>
      </c>
      <c r="F21063" t="s">
        <v>21986</v>
      </c>
      <c r="G21063">
        <v>0</v>
      </c>
      <c r="H21063">
        <v>0</v>
      </c>
      <c r="I21063">
        <v>0</v>
      </c>
    </row>
    <row r="21064" spans="1:9" hidden="1" x14ac:dyDescent="0.3">
      <c r="A21064" s="1" t="s">
        <v>64</v>
      </c>
      <c r="B21064" s="1" t="s">
        <v>21954</v>
      </c>
      <c r="C21064">
        <v>-35.473500000000001</v>
      </c>
      <c r="D21064">
        <v>149.01240000000001</v>
      </c>
      <c r="E21064" s="1" t="s">
        <v>6</v>
      </c>
      <c r="F21064" t="s">
        <v>21987</v>
      </c>
      <c r="G21064">
        <v>0</v>
      </c>
      <c r="H21064">
        <v>0</v>
      </c>
      <c r="I21064">
        <v>0</v>
      </c>
    </row>
    <row r="21065" spans="1:9" hidden="1" x14ac:dyDescent="0.3">
      <c r="A21065" s="1" t="s">
        <v>64</v>
      </c>
      <c r="B21065" s="1" t="s">
        <v>21954</v>
      </c>
      <c r="C21065">
        <v>-35.473500000000001</v>
      </c>
      <c r="D21065">
        <v>149.01240000000001</v>
      </c>
      <c r="E21065" s="1" t="s">
        <v>7</v>
      </c>
      <c r="F21065" t="s">
        <v>21988</v>
      </c>
      <c r="G21065">
        <v>0</v>
      </c>
      <c r="H21065">
        <v>0</v>
      </c>
      <c r="I21065">
        <v>0</v>
      </c>
    </row>
    <row r="21066" spans="1:9" hidden="1" x14ac:dyDescent="0.3">
      <c r="A21066" s="1" t="s">
        <v>64</v>
      </c>
      <c r="B21066" s="1" t="s">
        <v>21954</v>
      </c>
      <c r="C21066">
        <v>-35.473500000000001</v>
      </c>
      <c r="D21066">
        <v>149.01240000000001</v>
      </c>
      <c r="E21066" s="1" t="s">
        <v>8</v>
      </c>
      <c r="F21066" t="s">
        <v>21989</v>
      </c>
      <c r="G21066">
        <v>0</v>
      </c>
      <c r="H21066">
        <v>0</v>
      </c>
      <c r="I21066">
        <v>0</v>
      </c>
    </row>
    <row r="21067" spans="1:9" hidden="1" x14ac:dyDescent="0.3">
      <c r="A21067" s="1" t="s">
        <v>64</v>
      </c>
      <c r="B21067" s="1" t="s">
        <v>21954</v>
      </c>
      <c r="C21067">
        <v>-35.473500000000001</v>
      </c>
      <c r="D21067">
        <v>149.01240000000001</v>
      </c>
      <c r="E21067" s="1" t="s">
        <v>9</v>
      </c>
      <c r="F21067" t="s">
        <v>21990</v>
      </c>
      <c r="G21067">
        <v>0</v>
      </c>
      <c r="H21067">
        <v>0</v>
      </c>
      <c r="I21067">
        <v>0</v>
      </c>
    </row>
    <row r="21068" spans="1:9" hidden="1" x14ac:dyDescent="0.3">
      <c r="A21068" s="1" t="s">
        <v>64</v>
      </c>
      <c r="B21068" s="1" t="s">
        <v>21954</v>
      </c>
      <c r="C21068">
        <v>-35.473500000000001</v>
      </c>
      <c r="D21068">
        <v>149.01240000000001</v>
      </c>
      <c r="E21068" s="1" t="s">
        <v>10</v>
      </c>
      <c r="F21068" t="s">
        <v>21991</v>
      </c>
      <c r="G21068">
        <v>0</v>
      </c>
      <c r="H21068">
        <v>0</v>
      </c>
      <c r="I21068">
        <v>0</v>
      </c>
    </row>
    <row r="21069" spans="1:9" hidden="1" x14ac:dyDescent="0.3">
      <c r="A21069" s="1" t="s">
        <v>64</v>
      </c>
      <c r="B21069" s="1" t="s">
        <v>21954</v>
      </c>
      <c r="C21069">
        <v>-35.473500000000001</v>
      </c>
      <c r="D21069">
        <v>149.01240000000001</v>
      </c>
      <c r="E21069" s="1" t="s">
        <v>11</v>
      </c>
      <c r="F21069" t="s">
        <v>21992</v>
      </c>
      <c r="G21069">
        <v>0</v>
      </c>
      <c r="H21069">
        <v>0</v>
      </c>
      <c r="I21069">
        <v>0</v>
      </c>
    </row>
    <row r="21070" spans="1:9" hidden="1" x14ac:dyDescent="0.3">
      <c r="A21070" s="1" t="s">
        <v>64</v>
      </c>
      <c r="B21070" s="1" t="s">
        <v>21954</v>
      </c>
      <c r="C21070">
        <v>-35.473500000000001</v>
      </c>
      <c r="D21070">
        <v>149.01240000000001</v>
      </c>
      <c r="E21070" s="1" t="s">
        <v>12</v>
      </c>
      <c r="F21070" t="s">
        <v>21993</v>
      </c>
      <c r="G21070">
        <v>0</v>
      </c>
      <c r="H21070">
        <v>0</v>
      </c>
      <c r="I21070">
        <v>0</v>
      </c>
    </row>
    <row r="21071" spans="1:9" hidden="1" x14ac:dyDescent="0.3">
      <c r="A21071" s="1" t="s">
        <v>64</v>
      </c>
      <c r="B21071" s="1" t="s">
        <v>21954</v>
      </c>
      <c r="C21071">
        <v>-35.473500000000001</v>
      </c>
      <c r="D21071">
        <v>149.01240000000001</v>
      </c>
      <c r="E21071" s="1" t="s">
        <v>13</v>
      </c>
      <c r="F21071" t="s">
        <v>21994</v>
      </c>
      <c r="G21071">
        <v>0</v>
      </c>
      <c r="H21071">
        <v>0</v>
      </c>
      <c r="I21071">
        <v>0</v>
      </c>
    </row>
    <row r="21072" spans="1:9" hidden="1" x14ac:dyDescent="0.3">
      <c r="A21072" s="1" t="s">
        <v>64</v>
      </c>
      <c r="B21072" s="1" t="s">
        <v>21954</v>
      </c>
      <c r="C21072">
        <v>-35.473500000000001</v>
      </c>
      <c r="D21072">
        <v>149.01240000000001</v>
      </c>
      <c r="E21072" s="1" t="s">
        <v>14</v>
      </c>
      <c r="F21072" t="s">
        <v>21995</v>
      </c>
      <c r="G21072">
        <v>0</v>
      </c>
      <c r="H21072">
        <v>0</v>
      </c>
      <c r="I21072">
        <v>0</v>
      </c>
    </row>
    <row r="21073" spans="1:9" hidden="1" x14ac:dyDescent="0.3">
      <c r="A21073" s="1" t="s">
        <v>64</v>
      </c>
      <c r="B21073" s="1" t="s">
        <v>21954</v>
      </c>
      <c r="C21073">
        <v>-35.473500000000001</v>
      </c>
      <c r="D21073">
        <v>149.01240000000001</v>
      </c>
      <c r="E21073" s="1" t="s">
        <v>15</v>
      </c>
      <c r="F21073" t="s">
        <v>21996</v>
      </c>
      <c r="G21073">
        <v>0</v>
      </c>
      <c r="H21073">
        <v>0</v>
      </c>
      <c r="I21073">
        <v>0</v>
      </c>
    </row>
    <row r="21074" spans="1:9" hidden="1" x14ac:dyDescent="0.3">
      <c r="A21074" s="1" t="s">
        <v>64</v>
      </c>
      <c r="B21074" s="1" t="s">
        <v>21954</v>
      </c>
      <c r="C21074">
        <v>-35.473500000000001</v>
      </c>
      <c r="D21074">
        <v>149.01240000000001</v>
      </c>
      <c r="E21074" s="1" t="s">
        <v>16</v>
      </c>
      <c r="F21074" t="s">
        <v>21997</v>
      </c>
      <c r="G21074">
        <v>0</v>
      </c>
      <c r="H21074">
        <v>0</v>
      </c>
      <c r="I21074">
        <v>0</v>
      </c>
    </row>
    <row r="21075" spans="1:9" hidden="1" x14ac:dyDescent="0.3">
      <c r="A21075" s="1" t="s">
        <v>64</v>
      </c>
      <c r="B21075" s="1" t="s">
        <v>21954</v>
      </c>
      <c r="C21075">
        <v>-35.473500000000001</v>
      </c>
      <c r="D21075">
        <v>149.01240000000001</v>
      </c>
      <c r="E21075" s="1" t="s">
        <v>17</v>
      </c>
      <c r="F21075" t="s">
        <v>21998</v>
      </c>
      <c r="G21075">
        <v>0</v>
      </c>
      <c r="H21075">
        <v>0</v>
      </c>
      <c r="I21075">
        <v>0</v>
      </c>
    </row>
    <row r="21076" spans="1:9" hidden="1" x14ac:dyDescent="0.3">
      <c r="A21076" s="1" t="s">
        <v>64</v>
      </c>
      <c r="B21076" s="1" t="s">
        <v>21954</v>
      </c>
      <c r="C21076">
        <v>-35.473500000000001</v>
      </c>
      <c r="D21076">
        <v>149.01240000000001</v>
      </c>
      <c r="E21076" s="1" t="s">
        <v>18</v>
      </c>
      <c r="F21076" t="s">
        <v>21999</v>
      </c>
      <c r="G21076">
        <v>0</v>
      </c>
      <c r="H21076">
        <v>0</v>
      </c>
      <c r="I21076">
        <v>0</v>
      </c>
    </row>
    <row r="21077" spans="1:9" hidden="1" x14ac:dyDescent="0.3">
      <c r="A21077" s="1" t="s">
        <v>64</v>
      </c>
      <c r="B21077" s="1" t="s">
        <v>21954</v>
      </c>
      <c r="C21077">
        <v>-35.473500000000001</v>
      </c>
      <c r="D21077">
        <v>149.01240000000001</v>
      </c>
      <c r="E21077" s="1" t="s">
        <v>19</v>
      </c>
      <c r="F21077" t="s">
        <v>22000</v>
      </c>
      <c r="G21077">
        <v>0</v>
      </c>
      <c r="H21077">
        <v>0</v>
      </c>
      <c r="I21077">
        <v>0</v>
      </c>
    </row>
    <row r="21078" spans="1:9" hidden="1" x14ac:dyDescent="0.3">
      <c r="A21078" s="1" t="s">
        <v>64</v>
      </c>
      <c r="B21078" s="1" t="s">
        <v>21954</v>
      </c>
      <c r="C21078">
        <v>-35.473500000000001</v>
      </c>
      <c r="D21078">
        <v>149.01240000000001</v>
      </c>
      <c r="E21078" s="1" t="s">
        <v>20</v>
      </c>
      <c r="F21078" t="s">
        <v>22001</v>
      </c>
      <c r="G21078">
        <v>0</v>
      </c>
      <c r="H21078">
        <v>0</v>
      </c>
      <c r="I21078">
        <v>0</v>
      </c>
    </row>
    <row r="21079" spans="1:9" hidden="1" x14ac:dyDescent="0.3">
      <c r="A21079" s="1" t="s">
        <v>64</v>
      </c>
      <c r="B21079" s="1" t="s">
        <v>21954</v>
      </c>
      <c r="C21079">
        <v>-35.473500000000001</v>
      </c>
      <c r="D21079">
        <v>149.01240000000001</v>
      </c>
      <c r="E21079" s="1" t="s">
        <v>21</v>
      </c>
      <c r="F21079" t="s">
        <v>22002</v>
      </c>
      <c r="G21079">
        <v>0</v>
      </c>
      <c r="H21079">
        <v>0</v>
      </c>
      <c r="I21079">
        <v>0</v>
      </c>
    </row>
    <row r="21080" spans="1:9" hidden="1" x14ac:dyDescent="0.3">
      <c r="A21080" s="1" t="s">
        <v>64</v>
      </c>
      <c r="B21080" s="1" t="s">
        <v>21954</v>
      </c>
      <c r="C21080">
        <v>-35.473500000000001</v>
      </c>
      <c r="D21080">
        <v>149.01240000000001</v>
      </c>
      <c r="E21080" s="1" t="s">
        <v>22</v>
      </c>
      <c r="F21080" t="s">
        <v>22003</v>
      </c>
      <c r="G21080">
        <v>0</v>
      </c>
      <c r="H21080">
        <v>0</v>
      </c>
      <c r="I21080">
        <v>0</v>
      </c>
    </row>
    <row r="21081" spans="1:9" hidden="1" x14ac:dyDescent="0.3">
      <c r="A21081" s="1" t="s">
        <v>64</v>
      </c>
      <c r="B21081" s="1" t="s">
        <v>21954</v>
      </c>
      <c r="C21081">
        <v>-35.473500000000001</v>
      </c>
      <c r="D21081">
        <v>149.01240000000001</v>
      </c>
      <c r="E21081" s="1" t="s">
        <v>23</v>
      </c>
      <c r="F21081" t="s">
        <v>22004</v>
      </c>
      <c r="G21081">
        <v>0</v>
      </c>
      <c r="H21081">
        <v>0</v>
      </c>
      <c r="I21081">
        <v>0</v>
      </c>
    </row>
    <row r="21082" spans="1:9" hidden="1" x14ac:dyDescent="0.3">
      <c r="A21082" s="1" t="s">
        <v>64</v>
      </c>
      <c r="B21082" s="1" t="s">
        <v>21954</v>
      </c>
      <c r="C21082">
        <v>-35.473500000000001</v>
      </c>
      <c r="D21082">
        <v>149.01240000000001</v>
      </c>
      <c r="E21082" s="1" t="s">
        <v>24</v>
      </c>
      <c r="F21082" t="s">
        <v>22005</v>
      </c>
      <c r="G21082">
        <v>0</v>
      </c>
      <c r="H21082">
        <v>0</v>
      </c>
      <c r="I21082">
        <v>0</v>
      </c>
    </row>
    <row r="21083" spans="1:9" hidden="1" x14ac:dyDescent="0.3">
      <c r="A21083" s="1" t="s">
        <v>64</v>
      </c>
      <c r="B21083" s="1" t="s">
        <v>21954</v>
      </c>
      <c r="C21083">
        <v>-35.473500000000001</v>
      </c>
      <c r="D21083">
        <v>149.01240000000001</v>
      </c>
      <c r="E21083" s="1" t="s">
        <v>25</v>
      </c>
      <c r="F21083" t="s">
        <v>22006</v>
      </c>
      <c r="G21083">
        <v>0</v>
      </c>
      <c r="H21083">
        <v>0</v>
      </c>
      <c r="I21083">
        <v>0</v>
      </c>
    </row>
    <row r="21084" spans="1:9" hidden="1" x14ac:dyDescent="0.3">
      <c r="A21084" s="1" t="s">
        <v>64</v>
      </c>
      <c r="B21084" s="1" t="s">
        <v>21954</v>
      </c>
      <c r="C21084">
        <v>-35.473500000000001</v>
      </c>
      <c r="D21084">
        <v>149.01240000000001</v>
      </c>
      <c r="E21084" s="1" t="s">
        <v>26</v>
      </c>
      <c r="F21084" t="s">
        <v>22007</v>
      </c>
      <c r="G21084">
        <v>0</v>
      </c>
      <c r="H21084">
        <v>0</v>
      </c>
      <c r="I21084">
        <v>0</v>
      </c>
    </row>
    <row r="21085" spans="1:9" hidden="1" x14ac:dyDescent="0.3">
      <c r="A21085" s="1" t="s">
        <v>64</v>
      </c>
      <c r="B21085" s="1" t="s">
        <v>21954</v>
      </c>
      <c r="C21085">
        <v>-35.473500000000001</v>
      </c>
      <c r="D21085">
        <v>149.01240000000001</v>
      </c>
      <c r="E21085" s="1" t="s">
        <v>27</v>
      </c>
      <c r="F21085" t="s">
        <v>22008</v>
      </c>
      <c r="G21085">
        <v>0</v>
      </c>
      <c r="H21085">
        <v>0</v>
      </c>
      <c r="I21085">
        <v>0</v>
      </c>
    </row>
    <row r="21086" spans="1:9" hidden="1" x14ac:dyDescent="0.3">
      <c r="A21086" s="1" t="s">
        <v>64</v>
      </c>
      <c r="B21086" s="1" t="s">
        <v>21954</v>
      </c>
      <c r="C21086">
        <v>-35.473500000000001</v>
      </c>
      <c r="D21086">
        <v>149.01240000000001</v>
      </c>
      <c r="E21086" s="1" t="s">
        <v>28</v>
      </c>
      <c r="F21086" t="s">
        <v>22009</v>
      </c>
      <c r="G21086">
        <v>0</v>
      </c>
      <c r="H21086">
        <v>0</v>
      </c>
      <c r="I21086">
        <v>0</v>
      </c>
    </row>
    <row r="21087" spans="1:9" hidden="1" x14ac:dyDescent="0.3">
      <c r="A21087" s="1" t="s">
        <v>64</v>
      </c>
      <c r="B21087" s="1" t="s">
        <v>21954</v>
      </c>
      <c r="C21087">
        <v>-35.473500000000001</v>
      </c>
      <c r="D21087">
        <v>149.01240000000001</v>
      </c>
      <c r="E21087" s="1" t="s">
        <v>29</v>
      </c>
      <c r="F21087" t="s">
        <v>22010</v>
      </c>
      <c r="G21087">
        <v>0</v>
      </c>
      <c r="H21087">
        <v>0</v>
      </c>
      <c r="I21087">
        <v>0</v>
      </c>
    </row>
    <row r="21088" spans="1:9" hidden="1" x14ac:dyDescent="0.3">
      <c r="A21088" s="1" t="s">
        <v>64</v>
      </c>
      <c r="B21088" s="1" t="s">
        <v>21954</v>
      </c>
      <c r="C21088">
        <v>-35.473500000000001</v>
      </c>
      <c r="D21088">
        <v>149.01240000000001</v>
      </c>
      <c r="E21088" s="1" t="s">
        <v>30</v>
      </c>
      <c r="F21088" t="s">
        <v>22011</v>
      </c>
      <c r="G21088">
        <v>0</v>
      </c>
      <c r="H21088">
        <v>0</v>
      </c>
      <c r="I21088">
        <v>0</v>
      </c>
    </row>
    <row r="21089" spans="1:9" hidden="1" x14ac:dyDescent="0.3">
      <c r="A21089" s="1" t="s">
        <v>64</v>
      </c>
      <c r="B21089" s="1" t="s">
        <v>21954</v>
      </c>
      <c r="C21089">
        <v>-35.473500000000001</v>
      </c>
      <c r="D21089">
        <v>149.01240000000001</v>
      </c>
      <c r="E21089" s="1" t="s">
        <v>31</v>
      </c>
      <c r="F21089" t="s">
        <v>22012</v>
      </c>
      <c r="G21089">
        <v>0</v>
      </c>
      <c r="H21089">
        <v>0</v>
      </c>
      <c r="I21089">
        <v>0</v>
      </c>
    </row>
    <row r="21090" spans="1:9" hidden="1" x14ac:dyDescent="0.3">
      <c r="A21090" s="1" t="s">
        <v>64</v>
      </c>
      <c r="B21090" s="1" t="s">
        <v>21954</v>
      </c>
      <c r="C21090">
        <v>-35.473500000000001</v>
      </c>
      <c r="D21090">
        <v>149.01240000000001</v>
      </c>
      <c r="E21090" s="1" t="s">
        <v>32</v>
      </c>
      <c r="F21090" t="s">
        <v>22013</v>
      </c>
      <c r="G21090">
        <v>0</v>
      </c>
      <c r="H21090">
        <v>0</v>
      </c>
      <c r="I21090">
        <v>0</v>
      </c>
    </row>
    <row r="21091" spans="1:9" hidden="1" x14ac:dyDescent="0.3">
      <c r="A21091" s="1" t="s">
        <v>64</v>
      </c>
      <c r="B21091" s="1" t="s">
        <v>21954</v>
      </c>
      <c r="C21091">
        <v>-35.473500000000001</v>
      </c>
      <c r="D21091">
        <v>149.01240000000001</v>
      </c>
      <c r="E21091" s="1" t="s">
        <v>33</v>
      </c>
      <c r="F21091" t="s">
        <v>22014</v>
      </c>
      <c r="G21091">
        <v>0</v>
      </c>
      <c r="H21091">
        <v>0</v>
      </c>
      <c r="I21091">
        <v>0</v>
      </c>
    </row>
    <row r="21092" spans="1:9" hidden="1" x14ac:dyDescent="0.3">
      <c r="A21092" s="1" t="s">
        <v>64</v>
      </c>
      <c r="B21092" s="1" t="s">
        <v>21954</v>
      </c>
      <c r="C21092">
        <v>-35.473500000000001</v>
      </c>
      <c r="D21092">
        <v>149.01240000000001</v>
      </c>
      <c r="E21092" s="1" t="s">
        <v>34</v>
      </c>
      <c r="F21092" t="s">
        <v>22015</v>
      </c>
      <c r="G21092">
        <v>0</v>
      </c>
      <c r="H21092">
        <v>0</v>
      </c>
      <c r="I21092">
        <v>0</v>
      </c>
    </row>
    <row r="21093" spans="1:9" hidden="1" x14ac:dyDescent="0.3">
      <c r="A21093" s="1" t="s">
        <v>64</v>
      </c>
      <c r="B21093" s="1" t="s">
        <v>21954</v>
      </c>
      <c r="C21093">
        <v>-35.473500000000001</v>
      </c>
      <c r="D21093">
        <v>149.01240000000001</v>
      </c>
      <c r="E21093" s="1" t="s">
        <v>35</v>
      </c>
      <c r="F21093" t="s">
        <v>22016</v>
      </c>
      <c r="G21093">
        <v>0</v>
      </c>
      <c r="H21093">
        <v>0</v>
      </c>
      <c r="I21093">
        <v>0</v>
      </c>
    </row>
    <row r="21094" spans="1:9" hidden="1" x14ac:dyDescent="0.3">
      <c r="A21094" s="1" t="s">
        <v>64</v>
      </c>
      <c r="B21094" s="1" t="s">
        <v>21954</v>
      </c>
      <c r="C21094">
        <v>-35.473500000000001</v>
      </c>
      <c r="D21094">
        <v>149.01240000000001</v>
      </c>
      <c r="E21094" s="1" t="s">
        <v>36</v>
      </c>
      <c r="F21094" t="s">
        <v>22017</v>
      </c>
      <c r="G21094">
        <v>0</v>
      </c>
      <c r="H21094">
        <v>0</v>
      </c>
      <c r="I21094">
        <v>0</v>
      </c>
    </row>
    <row r="21095" spans="1:9" hidden="1" x14ac:dyDescent="0.3">
      <c r="A21095" s="1" t="s">
        <v>64</v>
      </c>
      <c r="B21095" s="1" t="s">
        <v>21954</v>
      </c>
      <c r="C21095">
        <v>-35.473500000000001</v>
      </c>
      <c r="D21095">
        <v>149.01240000000001</v>
      </c>
      <c r="E21095" s="1" t="s">
        <v>37</v>
      </c>
      <c r="F21095" t="s">
        <v>22018</v>
      </c>
      <c r="G21095">
        <v>0</v>
      </c>
      <c r="H21095">
        <v>0</v>
      </c>
      <c r="I21095">
        <v>0</v>
      </c>
    </row>
    <row r="21096" spans="1:9" hidden="1" x14ac:dyDescent="0.3">
      <c r="A21096" s="1" t="s">
        <v>64</v>
      </c>
      <c r="B21096" s="1" t="s">
        <v>21954</v>
      </c>
      <c r="C21096">
        <v>-35.473500000000001</v>
      </c>
      <c r="D21096">
        <v>149.01240000000001</v>
      </c>
      <c r="E21096" s="1" t="s">
        <v>38</v>
      </c>
      <c r="F21096" t="s">
        <v>22019</v>
      </c>
      <c r="G21096">
        <v>0</v>
      </c>
      <c r="H21096">
        <v>0</v>
      </c>
      <c r="I21096">
        <v>0</v>
      </c>
    </row>
    <row r="21097" spans="1:9" hidden="1" x14ac:dyDescent="0.3">
      <c r="A21097" s="1" t="s">
        <v>64</v>
      </c>
      <c r="B21097" s="1" t="s">
        <v>21954</v>
      </c>
      <c r="C21097">
        <v>-35.473500000000001</v>
      </c>
      <c r="D21097">
        <v>149.01240000000001</v>
      </c>
      <c r="E21097" s="1" t="s">
        <v>39</v>
      </c>
      <c r="F21097" t="s">
        <v>22020</v>
      </c>
      <c r="G21097">
        <v>0</v>
      </c>
      <c r="H21097">
        <v>0</v>
      </c>
      <c r="I21097">
        <v>0</v>
      </c>
    </row>
    <row r="21098" spans="1:9" hidden="1" x14ac:dyDescent="0.3">
      <c r="A21098" s="1" t="s">
        <v>64</v>
      </c>
      <c r="B21098" s="1" t="s">
        <v>21954</v>
      </c>
      <c r="C21098">
        <v>-35.473500000000001</v>
      </c>
      <c r="D21098">
        <v>149.01240000000001</v>
      </c>
      <c r="E21098" s="1" t="s">
        <v>40</v>
      </c>
      <c r="F21098" t="s">
        <v>22021</v>
      </c>
      <c r="G21098">
        <v>0</v>
      </c>
      <c r="H21098">
        <v>0</v>
      </c>
      <c r="I21098">
        <v>0</v>
      </c>
    </row>
    <row r="21099" spans="1:9" hidden="1" x14ac:dyDescent="0.3">
      <c r="A21099" s="1" t="s">
        <v>64</v>
      </c>
      <c r="B21099" s="1" t="s">
        <v>21954</v>
      </c>
      <c r="C21099">
        <v>-35.473500000000001</v>
      </c>
      <c r="D21099">
        <v>149.01240000000001</v>
      </c>
      <c r="E21099" s="1" t="s">
        <v>41</v>
      </c>
      <c r="F21099" t="s">
        <v>22022</v>
      </c>
      <c r="G21099">
        <v>0</v>
      </c>
      <c r="H21099">
        <v>0</v>
      </c>
      <c r="I21099">
        <v>0</v>
      </c>
    </row>
    <row r="21100" spans="1:9" hidden="1" x14ac:dyDescent="0.3">
      <c r="A21100" s="1" t="s">
        <v>64</v>
      </c>
      <c r="B21100" s="1" t="s">
        <v>21954</v>
      </c>
      <c r="C21100">
        <v>-35.473500000000001</v>
      </c>
      <c r="D21100">
        <v>149.01240000000001</v>
      </c>
      <c r="E21100" s="1" t="s">
        <v>42</v>
      </c>
      <c r="F21100" t="s">
        <v>22023</v>
      </c>
      <c r="G21100">
        <v>0</v>
      </c>
      <c r="H21100">
        <v>0</v>
      </c>
      <c r="I21100">
        <v>0</v>
      </c>
    </row>
    <row r="21101" spans="1:9" hidden="1" x14ac:dyDescent="0.3">
      <c r="A21101" s="1" t="s">
        <v>64</v>
      </c>
      <c r="B21101" s="1" t="s">
        <v>21954</v>
      </c>
      <c r="C21101">
        <v>-35.473500000000001</v>
      </c>
      <c r="D21101">
        <v>149.01240000000001</v>
      </c>
      <c r="E21101" s="1" t="s">
        <v>43</v>
      </c>
      <c r="F21101" t="s">
        <v>22024</v>
      </c>
      <c r="G21101">
        <v>0</v>
      </c>
      <c r="H21101">
        <v>0</v>
      </c>
      <c r="I21101">
        <v>0</v>
      </c>
    </row>
    <row r="21102" spans="1:9" hidden="1" x14ac:dyDescent="0.3">
      <c r="A21102" s="1" t="s">
        <v>64</v>
      </c>
      <c r="B21102" s="1" t="s">
        <v>21954</v>
      </c>
      <c r="C21102">
        <v>-35.473500000000001</v>
      </c>
      <c r="D21102">
        <v>149.01240000000001</v>
      </c>
      <c r="E21102" s="1" t="s">
        <v>44</v>
      </c>
      <c r="F21102" t="s">
        <v>22025</v>
      </c>
      <c r="G21102">
        <v>0</v>
      </c>
      <c r="H21102">
        <v>0</v>
      </c>
      <c r="I21102">
        <v>0</v>
      </c>
    </row>
    <row r="21103" spans="1:9" hidden="1" x14ac:dyDescent="0.3">
      <c r="A21103" s="1" t="s">
        <v>64</v>
      </c>
      <c r="B21103" s="1" t="s">
        <v>21954</v>
      </c>
      <c r="C21103">
        <v>-35.473500000000001</v>
      </c>
      <c r="D21103">
        <v>149.01240000000001</v>
      </c>
      <c r="E21103" s="1" t="s">
        <v>45</v>
      </c>
      <c r="F21103" t="s">
        <v>22026</v>
      </c>
      <c r="G21103">
        <v>0</v>
      </c>
      <c r="H21103">
        <v>0</v>
      </c>
      <c r="I21103">
        <v>0</v>
      </c>
    </row>
    <row r="21104" spans="1:9" hidden="1" x14ac:dyDescent="0.3">
      <c r="A21104" s="1" t="s">
        <v>64</v>
      </c>
      <c r="B21104" s="1" t="s">
        <v>21954</v>
      </c>
      <c r="C21104">
        <v>-35.473500000000001</v>
      </c>
      <c r="D21104">
        <v>149.01240000000001</v>
      </c>
      <c r="E21104" s="1" t="s">
        <v>46</v>
      </c>
      <c r="F21104" t="s">
        <v>22027</v>
      </c>
      <c r="G21104">
        <v>0</v>
      </c>
      <c r="H21104">
        <v>0</v>
      </c>
      <c r="I21104">
        <v>0</v>
      </c>
    </row>
    <row r="21105" spans="1:9" hidden="1" x14ac:dyDescent="0.3">
      <c r="A21105" s="1" t="s">
        <v>64</v>
      </c>
      <c r="B21105" s="1" t="s">
        <v>21954</v>
      </c>
      <c r="C21105">
        <v>-35.473500000000001</v>
      </c>
      <c r="D21105">
        <v>149.01240000000001</v>
      </c>
      <c r="E21105" s="1" t="s">
        <v>47</v>
      </c>
      <c r="F21105" t="s">
        <v>22028</v>
      </c>
      <c r="G21105">
        <v>0</v>
      </c>
      <c r="H21105">
        <v>0</v>
      </c>
      <c r="I21105">
        <v>0</v>
      </c>
    </row>
    <row r="21106" spans="1:9" hidden="1" x14ac:dyDescent="0.3">
      <c r="A21106" s="1" t="s">
        <v>64</v>
      </c>
      <c r="B21106" s="1" t="s">
        <v>21954</v>
      </c>
      <c r="C21106">
        <v>-35.473500000000001</v>
      </c>
      <c r="D21106">
        <v>149.01240000000001</v>
      </c>
      <c r="E21106" s="1" t="s">
        <v>48</v>
      </c>
      <c r="F21106" t="s">
        <v>22029</v>
      </c>
      <c r="G21106">
        <v>0</v>
      </c>
      <c r="H21106">
        <v>0</v>
      </c>
      <c r="I21106">
        <v>0</v>
      </c>
    </row>
    <row r="21107" spans="1:9" hidden="1" x14ac:dyDescent="0.3">
      <c r="A21107" s="1" t="s">
        <v>64</v>
      </c>
      <c r="B21107" s="1" t="s">
        <v>21954</v>
      </c>
      <c r="C21107">
        <v>-35.473500000000001</v>
      </c>
      <c r="D21107">
        <v>149.01240000000001</v>
      </c>
      <c r="E21107" s="1" t="s">
        <v>49</v>
      </c>
      <c r="F21107" t="s">
        <v>22030</v>
      </c>
      <c r="G21107">
        <v>0</v>
      </c>
      <c r="H21107">
        <v>0</v>
      </c>
      <c r="I21107">
        <v>0</v>
      </c>
    </row>
    <row r="21108" spans="1:9" hidden="1" x14ac:dyDescent="0.3">
      <c r="A21108" s="1" t="s">
        <v>64</v>
      </c>
      <c r="B21108" s="1" t="s">
        <v>21954</v>
      </c>
      <c r="C21108">
        <v>-35.473500000000001</v>
      </c>
      <c r="D21108">
        <v>149.01240000000001</v>
      </c>
      <c r="E21108" s="1" t="s">
        <v>50</v>
      </c>
      <c r="F21108" t="s">
        <v>22031</v>
      </c>
      <c r="G21108">
        <v>0</v>
      </c>
      <c r="H21108">
        <v>0</v>
      </c>
      <c r="I21108">
        <v>0</v>
      </c>
    </row>
    <row r="21109" spans="1:9" hidden="1" x14ac:dyDescent="0.3">
      <c r="A21109" s="1" t="s">
        <v>64</v>
      </c>
      <c r="B21109" s="1" t="s">
        <v>21954</v>
      </c>
      <c r="C21109">
        <v>-35.473500000000001</v>
      </c>
      <c r="D21109">
        <v>149.01240000000001</v>
      </c>
      <c r="E21109" s="1" t="s">
        <v>51</v>
      </c>
      <c r="F21109" t="s">
        <v>22032</v>
      </c>
      <c r="G21109">
        <v>0</v>
      </c>
      <c r="H21109">
        <v>0</v>
      </c>
      <c r="I21109">
        <v>0</v>
      </c>
    </row>
    <row r="21110" spans="1:9" hidden="1" x14ac:dyDescent="0.3">
      <c r="A21110" s="1" t="s">
        <v>64</v>
      </c>
      <c r="B21110" s="1" t="s">
        <v>21954</v>
      </c>
      <c r="C21110">
        <v>-35.473500000000001</v>
      </c>
      <c r="D21110">
        <v>149.01240000000001</v>
      </c>
      <c r="E21110" s="1" t="s">
        <v>52</v>
      </c>
      <c r="F21110" t="s">
        <v>22033</v>
      </c>
      <c r="G21110">
        <v>0</v>
      </c>
      <c r="H21110">
        <v>0</v>
      </c>
      <c r="I21110">
        <v>0</v>
      </c>
    </row>
    <row r="21111" spans="1:9" hidden="1" x14ac:dyDescent="0.3">
      <c r="A21111" s="1" t="s">
        <v>64</v>
      </c>
      <c r="B21111" s="1" t="s">
        <v>21954</v>
      </c>
      <c r="C21111">
        <v>-35.473500000000001</v>
      </c>
      <c r="D21111">
        <v>149.01240000000001</v>
      </c>
      <c r="E21111" s="1" t="s">
        <v>53</v>
      </c>
      <c r="F21111" t="s">
        <v>22034</v>
      </c>
      <c r="G21111">
        <v>0</v>
      </c>
      <c r="H21111">
        <v>0</v>
      </c>
      <c r="I21111">
        <v>0</v>
      </c>
    </row>
    <row r="21112" spans="1:9" hidden="1" x14ac:dyDescent="0.3">
      <c r="A21112" s="1" t="s">
        <v>64</v>
      </c>
      <c r="B21112" s="1" t="s">
        <v>21954</v>
      </c>
      <c r="C21112">
        <v>-35.473500000000001</v>
      </c>
      <c r="D21112">
        <v>149.01240000000001</v>
      </c>
      <c r="E21112" s="1" t="s">
        <v>54</v>
      </c>
      <c r="F21112" t="s">
        <v>22035</v>
      </c>
      <c r="G21112">
        <v>0</v>
      </c>
      <c r="H21112">
        <v>0</v>
      </c>
      <c r="I21112">
        <v>0</v>
      </c>
    </row>
    <row r="21113" spans="1:9" hidden="1" x14ac:dyDescent="0.3">
      <c r="A21113" s="1" t="s">
        <v>64</v>
      </c>
      <c r="B21113" s="1" t="s">
        <v>21954</v>
      </c>
      <c r="C21113">
        <v>-35.473500000000001</v>
      </c>
      <c r="D21113">
        <v>149.01240000000001</v>
      </c>
      <c r="E21113" s="1" t="s">
        <v>21548</v>
      </c>
      <c r="F21113" t="s">
        <v>22036</v>
      </c>
      <c r="G21113">
        <v>0</v>
      </c>
      <c r="H21113">
        <v>1</v>
      </c>
      <c r="I21113">
        <v>0</v>
      </c>
    </row>
    <row r="21114" spans="1:9" hidden="1" x14ac:dyDescent="0.3">
      <c r="A21114" s="1" t="s">
        <v>231</v>
      </c>
      <c r="B21114" s="1" t="s">
        <v>231</v>
      </c>
      <c r="C21114">
        <v>55.378100000000003</v>
      </c>
      <c r="D21114">
        <v>-3.4359999999999999</v>
      </c>
      <c r="E21114" s="1" t="s">
        <v>4</v>
      </c>
      <c r="F21114" t="s">
        <v>22037</v>
      </c>
      <c r="G21114">
        <v>0</v>
      </c>
      <c r="H21114">
        <v>0</v>
      </c>
      <c r="I21114">
        <v>0</v>
      </c>
    </row>
    <row r="21115" spans="1:9" hidden="1" x14ac:dyDescent="0.3">
      <c r="A21115" s="1" t="s">
        <v>231</v>
      </c>
      <c r="B21115" s="1" t="s">
        <v>231</v>
      </c>
      <c r="C21115">
        <v>55.378100000000003</v>
      </c>
      <c r="D21115">
        <v>-3.4359999999999999</v>
      </c>
      <c r="E21115" s="1" t="s">
        <v>5</v>
      </c>
      <c r="F21115" t="s">
        <v>22038</v>
      </c>
      <c r="G21115">
        <v>0</v>
      </c>
      <c r="H21115">
        <v>0</v>
      </c>
      <c r="I21115">
        <v>0</v>
      </c>
    </row>
    <row r="21116" spans="1:9" hidden="1" x14ac:dyDescent="0.3">
      <c r="A21116" s="1" t="s">
        <v>231</v>
      </c>
      <c r="B21116" s="1" t="s">
        <v>231</v>
      </c>
      <c r="C21116">
        <v>55.378100000000003</v>
      </c>
      <c r="D21116">
        <v>-3.4359999999999999</v>
      </c>
      <c r="E21116" s="1" t="s">
        <v>6</v>
      </c>
      <c r="F21116" t="s">
        <v>22039</v>
      </c>
      <c r="G21116">
        <v>0</v>
      </c>
      <c r="H21116">
        <v>0</v>
      </c>
      <c r="I21116">
        <v>0</v>
      </c>
    </row>
    <row r="21117" spans="1:9" hidden="1" x14ac:dyDescent="0.3">
      <c r="A21117" s="1" t="s">
        <v>231</v>
      </c>
      <c r="B21117" s="1" t="s">
        <v>231</v>
      </c>
      <c r="C21117">
        <v>55.378100000000003</v>
      </c>
      <c r="D21117">
        <v>-3.4359999999999999</v>
      </c>
      <c r="E21117" s="1" t="s">
        <v>7</v>
      </c>
      <c r="F21117" t="s">
        <v>22040</v>
      </c>
      <c r="G21117">
        <v>0</v>
      </c>
      <c r="H21117">
        <v>0</v>
      </c>
      <c r="I21117">
        <v>0</v>
      </c>
    </row>
    <row r="21118" spans="1:9" hidden="1" x14ac:dyDescent="0.3">
      <c r="A21118" s="1" t="s">
        <v>231</v>
      </c>
      <c r="B21118" s="1" t="s">
        <v>231</v>
      </c>
      <c r="C21118">
        <v>55.378100000000003</v>
      </c>
      <c r="D21118">
        <v>-3.4359999999999999</v>
      </c>
      <c r="E21118" s="1" t="s">
        <v>8</v>
      </c>
      <c r="F21118" t="s">
        <v>22041</v>
      </c>
      <c r="G21118">
        <v>0</v>
      </c>
      <c r="H21118">
        <v>0</v>
      </c>
      <c r="I21118">
        <v>0</v>
      </c>
    </row>
    <row r="21119" spans="1:9" hidden="1" x14ac:dyDescent="0.3">
      <c r="A21119" s="1" t="s">
        <v>231</v>
      </c>
      <c r="B21119" s="1" t="s">
        <v>231</v>
      </c>
      <c r="C21119">
        <v>55.378100000000003</v>
      </c>
      <c r="D21119">
        <v>-3.4359999999999999</v>
      </c>
      <c r="E21119" s="1" t="s">
        <v>9</v>
      </c>
      <c r="F21119" t="s">
        <v>22042</v>
      </c>
      <c r="G21119">
        <v>0</v>
      </c>
      <c r="H21119">
        <v>0</v>
      </c>
      <c r="I21119">
        <v>0</v>
      </c>
    </row>
    <row r="21120" spans="1:9" hidden="1" x14ac:dyDescent="0.3">
      <c r="A21120" s="1" t="s">
        <v>231</v>
      </c>
      <c r="B21120" s="1" t="s">
        <v>231</v>
      </c>
      <c r="C21120">
        <v>55.378100000000003</v>
      </c>
      <c r="D21120">
        <v>-3.4359999999999999</v>
      </c>
      <c r="E21120" s="1" t="s">
        <v>10</v>
      </c>
      <c r="F21120" t="s">
        <v>22043</v>
      </c>
      <c r="G21120">
        <v>0</v>
      </c>
      <c r="H21120">
        <v>0</v>
      </c>
      <c r="I21120">
        <v>0</v>
      </c>
    </row>
    <row r="21121" spans="1:9" hidden="1" x14ac:dyDescent="0.3">
      <c r="A21121" s="1" t="s">
        <v>231</v>
      </c>
      <c r="B21121" s="1" t="s">
        <v>231</v>
      </c>
      <c r="C21121">
        <v>55.378100000000003</v>
      </c>
      <c r="D21121">
        <v>-3.4359999999999999</v>
      </c>
      <c r="E21121" s="1" t="s">
        <v>11</v>
      </c>
      <c r="F21121" t="s">
        <v>22044</v>
      </c>
      <c r="G21121">
        <v>0</v>
      </c>
      <c r="H21121">
        <v>0</v>
      </c>
      <c r="I21121">
        <v>0</v>
      </c>
    </row>
    <row r="21122" spans="1:9" hidden="1" x14ac:dyDescent="0.3">
      <c r="A21122" s="1" t="s">
        <v>231</v>
      </c>
      <c r="B21122" s="1" t="s">
        <v>231</v>
      </c>
      <c r="C21122">
        <v>55.378100000000003</v>
      </c>
      <c r="D21122">
        <v>-3.4359999999999999</v>
      </c>
      <c r="E21122" s="1" t="s">
        <v>12</v>
      </c>
      <c r="F21122" t="s">
        <v>22045</v>
      </c>
      <c r="G21122">
        <v>0</v>
      </c>
      <c r="H21122">
        <v>0</v>
      </c>
      <c r="I21122">
        <v>0</v>
      </c>
    </row>
    <row r="21123" spans="1:9" hidden="1" x14ac:dyDescent="0.3">
      <c r="A21123" s="1" t="s">
        <v>231</v>
      </c>
      <c r="B21123" s="1" t="s">
        <v>231</v>
      </c>
      <c r="C21123">
        <v>55.378100000000003</v>
      </c>
      <c r="D21123">
        <v>-3.4359999999999999</v>
      </c>
      <c r="E21123" s="1" t="s">
        <v>13</v>
      </c>
      <c r="F21123" t="s">
        <v>22046</v>
      </c>
      <c r="G21123">
        <v>0</v>
      </c>
      <c r="H21123">
        <v>2</v>
      </c>
      <c r="I21123">
        <v>0</v>
      </c>
    </row>
    <row r="21124" spans="1:9" hidden="1" x14ac:dyDescent="0.3">
      <c r="A21124" s="1" t="s">
        <v>231</v>
      </c>
      <c r="B21124" s="1" t="s">
        <v>231</v>
      </c>
      <c r="C21124">
        <v>55.378100000000003</v>
      </c>
      <c r="D21124">
        <v>-3.4359999999999999</v>
      </c>
      <c r="E21124" s="1" t="s">
        <v>14</v>
      </c>
      <c r="F21124" t="s">
        <v>22047</v>
      </c>
      <c r="G21124">
        <v>0</v>
      </c>
      <c r="H21124">
        <v>2</v>
      </c>
      <c r="I21124">
        <v>0</v>
      </c>
    </row>
    <row r="21125" spans="1:9" hidden="1" x14ac:dyDescent="0.3">
      <c r="A21125" s="1" t="s">
        <v>231</v>
      </c>
      <c r="B21125" s="1" t="s">
        <v>231</v>
      </c>
      <c r="C21125">
        <v>55.378100000000003</v>
      </c>
      <c r="D21125">
        <v>-3.4359999999999999</v>
      </c>
      <c r="E21125" s="1" t="s">
        <v>15</v>
      </c>
      <c r="F21125" t="s">
        <v>22048</v>
      </c>
      <c r="G21125">
        <v>0</v>
      </c>
      <c r="H21125">
        <v>2</v>
      </c>
      <c r="I21125">
        <v>0</v>
      </c>
    </row>
    <row r="21126" spans="1:9" hidden="1" x14ac:dyDescent="0.3">
      <c r="A21126" s="1" t="s">
        <v>231</v>
      </c>
      <c r="B21126" s="1" t="s">
        <v>231</v>
      </c>
      <c r="C21126">
        <v>55.378100000000003</v>
      </c>
      <c r="D21126">
        <v>-3.4359999999999999</v>
      </c>
      <c r="E21126" s="1" t="s">
        <v>16</v>
      </c>
      <c r="F21126" t="s">
        <v>22049</v>
      </c>
      <c r="G21126">
        <v>0</v>
      </c>
      <c r="H21126">
        <v>2</v>
      </c>
      <c r="I21126">
        <v>0</v>
      </c>
    </row>
    <row r="21127" spans="1:9" hidden="1" x14ac:dyDescent="0.3">
      <c r="A21127" s="1" t="s">
        <v>231</v>
      </c>
      <c r="B21127" s="1" t="s">
        <v>231</v>
      </c>
      <c r="C21127">
        <v>55.378100000000003</v>
      </c>
      <c r="D21127">
        <v>-3.4359999999999999</v>
      </c>
      <c r="E21127" s="1" t="s">
        <v>17</v>
      </c>
      <c r="F21127" t="s">
        <v>22050</v>
      </c>
      <c r="G21127">
        <v>0</v>
      </c>
      <c r="H21127">
        <v>2</v>
      </c>
      <c r="I21127">
        <v>0</v>
      </c>
    </row>
    <row r="21128" spans="1:9" hidden="1" x14ac:dyDescent="0.3">
      <c r="A21128" s="1" t="s">
        <v>231</v>
      </c>
      <c r="B21128" s="1" t="s">
        <v>231</v>
      </c>
      <c r="C21128">
        <v>55.378100000000003</v>
      </c>
      <c r="D21128">
        <v>-3.4359999999999999</v>
      </c>
      <c r="E21128" s="1" t="s">
        <v>18</v>
      </c>
      <c r="F21128" t="s">
        <v>22051</v>
      </c>
      <c r="G21128">
        <v>0</v>
      </c>
      <c r="H21128">
        <v>2</v>
      </c>
      <c r="I21128">
        <v>0</v>
      </c>
    </row>
    <row r="21129" spans="1:9" hidden="1" x14ac:dyDescent="0.3">
      <c r="A21129" s="1" t="s">
        <v>231</v>
      </c>
      <c r="B21129" s="1" t="s">
        <v>231</v>
      </c>
      <c r="C21129">
        <v>55.378100000000003</v>
      </c>
      <c r="D21129">
        <v>-3.4359999999999999</v>
      </c>
      <c r="E21129" s="1" t="s">
        <v>19</v>
      </c>
      <c r="F21129" t="s">
        <v>22052</v>
      </c>
      <c r="G21129">
        <v>0</v>
      </c>
      <c r="H21129">
        <v>2</v>
      </c>
      <c r="I21129">
        <v>0</v>
      </c>
    </row>
    <row r="21130" spans="1:9" hidden="1" x14ac:dyDescent="0.3">
      <c r="A21130" s="1" t="s">
        <v>231</v>
      </c>
      <c r="B21130" s="1" t="s">
        <v>231</v>
      </c>
      <c r="C21130">
        <v>55.378100000000003</v>
      </c>
      <c r="D21130">
        <v>-3.4359999999999999</v>
      </c>
      <c r="E21130" s="1" t="s">
        <v>20</v>
      </c>
      <c r="F21130" t="s">
        <v>22053</v>
      </c>
      <c r="G21130">
        <v>0</v>
      </c>
      <c r="H21130">
        <v>3</v>
      </c>
      <c r="I21130">
        <v>0</v>
      </c>
    </row>
    <row r="21131" spans="1:9" hidden="1" x14ac:dyDescent="0.3">
      <c r="A21131" s="1" t="s">
        <v>231</v>
      </c>
      <c r="B21131" s="1" t="s">
        <v>231</v>
      </c>
      <c r="C21131">
        <v>55.378100000000003</v>
      </c>
      <c r="D21131">
        <v>-3.4359999999999999</v>
      </c>
      <c r="E21131" s="1" t="s">
        <v>21</v>
      </c>
      <c r="F21131" t="s">
        <v>22054</v>
      </c>
      <c r="G21131">
        <v>0</v>
      </c>
      <c r="H21131">
        <v>3</v>
      </c>
      <c r="I21131">
        <v>0</v>
      </c>
    </row>
    <row r="21132" spans="1:9" hidden="1" x14ac:dyDescent="0.3">
      <c r="A21132" s="1" t="s">
        <v>231</v>
      </c>
      <c r="B21132" s="1" t="s">
        <v>231</v>
      </c>
      <c r="C21132">
        <v>55.378100000000003</v>
      </c>
      <c r="D21132">
        <v>-3.4359999999999999</v>
      </c>
      <c r="E21132" s="1" t="s">
        <v>22</v>
      </c>
      <c r="F21132" t="s">
        <v>22055</v>
      </c>
      <c r="G21132">
        <v>0</v>
      </c>
      <c r="H21132">
        <v>3</v>
      </c>
      <c r="I21132">
        <v>0</v>
      </c>
    </row>
    <row r="21133" spans="1:9" hidden="1" x14ac:dyDescent="0.3">
      <c r="A21133" s="1" t="s">
        <v>231</v>
      </c>
      <c r="B21133" s="1" t="s">
        <v>231</v>
      </c>
      <c r="C21133">
        <v>55.378100000000003</v>
      </c>
      <c r="D21133">
        <v>-3.4359999999999999</v>
      </c>
      <c r="E21133" s="1" t="s">
        <v>23</v>
      </c>
      <c r="F21133" t="s">
        <v>22056</v>
      </c>
      <c r="G21133">
        <v>0</v>
      </c>
      <c r="H21133">
        <v>8</v>
      </c>
      <c r="I21133">
        <v>0</v>
      </c>
    </row>
    <row r="21134" spans="1:9" hidden="1" x14ac:dyDescent="0.3">
      <c r="A21134" s="1" t="s">
        <v>231</v>
      </c>
      <c r="B21134" s="1" t="s">
        <v>231</v>
      </c>
      <c r="C21134">
        <v>55.378100000000003</v>
      </c>
      <c r="D21134">
        <v>-3.4359999999999999</v>
      </c>
      <c r="E21134" s="1" t="s">
        <v>24</v>
      </c>
      <c r="F21134" t="s">
        <v>22057</v>
      </c>
      <c r="G21134">
        <v>0</v>
      </c>
      <c r="H21134">
        <v>8</v>
      </c>
      <c r="I21134">
        <v>0</v>
      </c>
    </row>
    <row r="21135" spans="1:9" hidden="1" x14ac:dyDescent="0.3">
      <c r="A21135" s="1" t="s">
        <v>231</v>
      </c>
      <c r="B21135" s="1" t="s">
        <v>231</v>
      </c>
      <c r="C21135">
        <v>55.378100000000003</v>
      </c>
      <c r="D21135">
        <v>-3.4359999999999999</v>
      </c>
      <c r="E21135" s="1" t="s">
        <v>25</v>
      </c>
      <c r="F21135" t="s">
        <v>22058</v>
      </c>
      <c r="G21135">
        <v>0</v>
      </c>
      <c r="H21135">
        <v>9</v>
      </c>
      <c r="I21135">
        <v>1</v>
      </c>
    </row>
    <row r="21136" spans="1:9" hidden="1" x14ac:dyDescent="0.3">
      <c r="A21136" s="1" t="s">
        <v>231</v>
      </c>
      <c r="B21136" s="1" t="s">
        <v>231</v>
      </c>
      <c r="C21136">
        <v>55.378100000000003</v>
      </c>
      <c r="D21136">
        <v>-3.4359999999999999</v>
      </c>
      <c r="E21136" s="1" t="s">
        <v>26</v>
      </c>
      <c r="F21136" t="s">
        <v>22059</v>
      </c>
      <c r="G21136">
        <v>0</v>
      </c>
      <c r="H21136">
        <v>9</v>
      </c>
      <c r="I21136">
        <v>1</v>
      </c>
    </row>
    <row r="21137" spans="1:9" hidden="1" x14ac:dyDescent="0.3">
      <c r="A21137" s="1" t="s">
        <v>231</v>
      </c>
      <c r="B21137" s="1" t="s">
        <v>231</v>
      </c>
      <c r="C21137">
        <v>55.378100000000003</v>
      </c>
      <c r="D21137">
        <v>-3.4359999999999999</v>
      </c>
      <c r="E21137" s="1" t="s">
        <v>27</v>
      </c>
      <c r="F21137" t="s">
        <v>22060</v>
      </c>
      <c r="G21137">
        <v>0</v>
      </c>
      <c r="H21137">
        <v>9</v>
      </c>
      <c r="I21137">
        <v>1</v>
      </c>
    </row>
    <row r="21138" spans="1:9" hidden="1" x14ac:dyDescent="0.3">
      <c r="A21138" s="1" t="s">
        <v>231</v>
      </c>
      <c r="B21138" s="1" t="s">
        <v>231</v>
      </c>
      <c r="C21138">
        <v>55.378100000000003</v>
      </c>
      <c r="D21138">
        <v>-3.4359999999999999</v>
      </c>
      <c r="E21138" s="1" t="s">
        <v>28</v>
      </c>
      <c r="F21138" t="s">
        <v>22061</v>
      </c>
      <c r="G21138">
        <v>0</v>
      </c>
      <c r="H21138">
        <v>9</v>
      </c>
      <c r="I21138">
        <v>1</v>
      </c>
    </row>
    <row r="21139" spans="1:9" hidden="1" x14ac:dyDescent="0.3">
      <c r="A21139" s="1" t="s">
        <v>231</v>
      </c>
      <c r="B21139" s="1" t="s">
        <v>231</v>
      </c>
      <c r="C21139">
        <v>55.378100000000003</v>
      </c>
      <c r="D21139">
        <v>-3.4359999999999999</v>
      </c>
      <c r="E21139" s="1" t="s">
        <v>29</v>
      </c>
      <c r="F21139" t="s">
        <v>22062</v>
      </c>
      <c r="G21139">
        <v>0</v>
      </c>
      <c r="H21139">
        <v>9</v>
      </c>
      <c r="I21139">
        <v>8</v>
      </c>
    </row>
    <row r="21140" spans="1:9" hidden="1" x14ac:dyDescent="0.3">
      <c r="A21140" s="1" t="s">
        <v>231</v>
      </c>
      <c r="B21140" s="1" t="s">
        <v>231</v>
      </c>
      <c r="C21140">
        <v>55.378100000000003</v>
      </c>
      <c r="D21140">
        <v>-3.4359999999999999</v>
      </c>
      <c r="E21140" s="1" t="s">
        <v>30</v>
      </c>
      <c r="F21140" t="s">
        <v>22063</v>
      </c>
      <c r="G21140">
        <v>0</v>
      </c>
      <c r="H21140">
        <v>9</v>
      </c>
      <c r="I21140">
        <v>8</v>
      </c>
    </row>
    <row r="21141" spans="1:9" hidden="1" x14ac:dyDescent="0.3">
      <c r="A21141" s="1" t="s">
        <v>231</v>
      </c>
      <c r="B21141" s="1" t="s">
        <v>231</v>
      </c>
      <c r="C21141">
        <v>55.378100000000003</v>
      </c>
      <c r="D21141">
        <v>-3.4359999999999999</v>
      </c>
      <c r="E21141" s="1" t="s">
        <v>31</v>
      </c>
      <c r="F21141" t="s">
        <v>22064</v>
      </c>
      <c r="G21141">
        <v>0</v>
      </c>
      <c r="H21141">
        <v>9</v>
      </c>
      <c r="I21141">
        <v>8</v>
      </c>
    </row>
    <row r="21142" spans="1:9" hidden="1" x14ac:dyDescent="0.3">
      <c r="A21142" s="1" t="s">
        <v>231</v>
      </c>
      <c r="B21142" s="1" t="s">
        <v>231</v>
      </c>
      <c r="C21142">
        <v>55.378100000000003</v>
      </c>
      <c r="D21142">
        <v>-3.4359999999999999</v>
      </c>
      <c r="E21142" s="1" t="s">
        <v>32</v>
      </c>
      <c r="F21142" t="s">
        <v>22065</v>
      </c>
      <c r="G21142">
        <v>0</v>
      </c>
      <c r="H21142">
        <v>9</v>
      </c>
      <c r="I21142">
        <v>8</v>
      </c>
    </row>
    <row r="21143" spans="1:9" hidden="1" x14ac:dyDescent="0.3">
      <c r="A21143" s="1" t="s">
        <v>231</v>
      </c>
      <c r="B21143" s="1" t="s">
        <v>231</v>
      </c>
      <c r="C21143">
        <v>55.378100000000003</v>
      </c>
      <c r="D21143">
        <v>-3.4359999999999999</v>
      </c>
      <c r="E21143" s="1" t="s">
        <v>33</v>
      </c>
      <c r="F21143" t="s">
        <v>22066</v>
      </c>
      <c r="G21143">
        <v>0</v>
      </c>
      <c r="H21143">
        <v>9</v>
      </c>
      <c r="I21143">
        <v>8</v>
      </c>
    </row>
    <row r="21144" spans="1:9" hidden="1" x14ac:dyDescent="0.3">
      <c r="A21144" s="1" t="s">
        <v>231</v>
      </c>
      <c r="B21144" s="1" t="s">
        <v>231</v>
      </c>
      <c r="C21144">
        <v>55.378100000000003</v>
      </c>
      <c r="D21144">
        <v>-3.4359999999999999</v>
      </c>
      <c r="E21144" s="1" t="s">
        <v>34</v>
      </c>
      <c r="F21144" t="s">
        <v>22067</v>
      </c>
      <c r="G21144">
        <v>0</v>
      </c>
      <c r="H21144">
        <v>9</v>
      </c>
      <c r="I21144">
        <v>8</v>
      </c>
    </row>
    <row r="21145" spans="1:9" hidden="1" x14ac:dyDescent="0.3">
      <c r="A21145" s="1" t="s">
        <v>231</v>
      </c>
      <c r="B21145" s="1" t="s">
        <v>231</v>
      </c>
      <c r="C21145">
        <v>55.378100000000003</v>
      </c>
      <c r="D21145">
        <v>-3.4359999999999999</v>
      </c>
      <c r="E21145" s="1" t="s">
        <v>35</v>
      </c>
      <c r="F21145" t="s">
        <v>22068</v>
      </c>
      <c r="G21145">
        <v>0</v>
      </c>
      <c r="H21145">
        <v>9</v>
      </c>
      <c r="I21145">
        <v>8</v>
      </c>
    </row>
    <row r="21146" spans="1:9" hidden="1" x14ac:dyDescent="0.3">
      <c r="A21146" s="1" t="s">
        <v>231</v>
      </c>
      <c r="B21146" s="1" t="s">
        <v>231</v>
      </c>
      <c r="C21146">
        <v>55.378100000000003</v>
      </c>
      <c r="D21146">
        <v>-3.4359999999999999</v>
      </c>
      <c r="E21146" s="1" t="s">
        <v>36</v>
      </c>
      <c r="F21146" t="s">
        <v>22069</v>
      </c>
      <c r="G21146">
        <v>0</v>
      </c>
      <c r="H21146">
        <v>9</v>
      </c>
      <c r="I21146">
        <v>8</v>
      </c>
    </row>
    <row r="21147" spans="1:9" hidden="1" x14ac:dyDescent="0.3">
      <c r="A21147" s="1" t="s">
        <v>231</v>
      </c>
      <c r="B21147" s="1" t="s">
        <v>231</v>
      </c>
      <c r="C21147">
        <v>55.378100000000003</v>
      </c>
      <c r="D21147">
        <v>-3.4359999999999999</v>
      </c>
      <c r="E21147" s="1" t="s">
        <v>37</v>
      </c>
      <c r="F21147" t="s">
        <v>22070</v>
      </c>
      <c r="G21147">
        <v>0</v>
      </c>
      <c r="H21147">
        <v>13</v>
      </c>
      <c r="I21147">
        <v>8</v>
      </c>
    </row>
    <row r="21148" spans="1:9" hidden="1" x14ac:dyDescent="0.3">
      <c r="A21148" s="1" t="s">
        <v>231</v>
      </c>
      <c r="B21148" s="1" t="s">
        <v>231</v>
      </c>
      <c r="C21148">
        <v>55.378100000000003</v>
      </c>
      <c r="D21148">
        <v>-3.4359999999999999</v>
      </c>
      <c r="E21148" s="1" t="s">
        <v>38</v>
      </c>
      <c r="F21148" t="s">
        <v>22071</v>
      </c>
      <c r="G21148">
        <v>0</v>
      </c>
      <c r="H21148">
        <v>13</v>
      </c>
      <c r="I21148">
        <v>8</v>
      </c>
    </row>
    <row r="21149" spans="1:9" hidden="1" x14ac:dyDescent="0.3">
      <c r="A21149" s="1" t="s">
        <v>231</v>
      </c>
      <c r="B21149" s="1" t="s">
        <v>231</v>
      </c>
      <c r="C21149">
        <v>55.378100000000003</v>
      </c>
      <c r="D21149">
        <v>-3.4359999999999999</v>
      </c>
      <c r="E21149" s="1" t="s">
        <v>39</v>
      </c>
      <c r="F21149" t="s">
        <v>22072</v>
      </c>
      <c r="G21149">
        <v>0</v>
      </c>
      <c r="H21149">
        <v>13</v>
      </c>
      <c r="I21149">
        <v>8</v>
      </c>
    </row>
    <row r="21150" spans="1:9" hidden="1" x14ac:dyDescent="0.3">
      <c r="A21150" s="1" t="s">
        <v>231</v>
      </c>
      <c r="B21150" s="1" t="s">
        <v>231</v>
      </c>
      <c r="C21150">
        <v>55.378100000000003</v>
      </c>
      <c r="D21150">
        <v>-3.4359999999999999</v>
      </c>
      <c r="E21150" s="1" t="s">
        <v>40</v>
      </c>
      <c r="F21150" t="s">
        <v>22073</v>
      </c>
      <c r="G21150">
        <v>0</v>
      </c>
      <c r="H21150">
        <v>15</v>
      </c>
      <c r="I21150">
        <v>8</v>
      </c>
    </row>
    <row r="21151" spans="1:9" hidden="1" x14ac:dyDescent="0.3">
      <c r="A21151" s="1" t="s">
        <v>231</v>
      </c>
      <c r="B21151" s="1" t="s">
        <v>231</v>
      </c>
      <c r="C21151">
        <v>55.378100000000003</v>
      </c>
      <c r="D21151">
        <v>-3.4359999999999999</v>
      </c>
      <c r="E21151" s="1" t="s">
        <v>41</v>
      </c>
      <c r="F21151" t="s">
        <v>22074</v>
      </c>
      <c r="G21151">
        <v>0</v>
      </c>
      <c r="H21151">
        <v>20</v>
      </c>
      <c r="I21151">
        <v>8</v>
      </c>
    </row>
    <row r="21152" spans="1:9" hidden="1" x14ac:dyDescent="0.3">
      <c r="A21152" s="1" t="s">
        <v>231</v>
      </c>
      <c r="B21152" s="1" t="s">
        <v>231</v>
      </c>
      <c r="C21152">
        <v>55.378100000000003</v>
      </c>
      <c r="D21152">
        <v>-3.4359999999999999</v>
      </c>
      <c r="E21152" s="1" t="s">
        <v>42</v>
      </c>
      <c r="F21152" t="s">
        <v>22075</v>
      </c>
      <c r="G21152">
        <v>0</v>
      </c>
      <c r="H21152">
        <v>23</v>
      </c>
      <c r="I21152">
        <v>8</v>
      </c>
    </row>
    <row r="21153" spans="1:9" hidden="1" x14ac:dyDescent="0.3">
      <c r="A21153" s="1" t="s">
        <v>231</v>
      </c>
      <c r="B21153" s="1" t="s">
        <v>231</v>
      </c>
      <c r="C21153">
        <v>55.378100000000003</v>
      </c>
      <c r="D21153">
        <v>-3.4359999999999999</v>
      </c>
      <c r="E21153" s="1" t="s">
        <v>43</v>
      </c>
      <c r="F21153" t="s">
        <v>22076</v>
      </c>
      <c r="G21153">
        <v>0</v>
      </c>
      <c r="H21153">
        <v>36</v>
      </c>
      <c r="I21153">
        <v>8</v>
      </c>
    </row>
    <row r="21154" spans="1:9" hidden="1" x14ac:dyDescent="0.3">
      <c r="A21154" s="1" t="s">
        <v>231</v>
      </c>
      <c r="B21154" s="1" t="s">
        <v>231</v>
      </c>
      <c r="C21154">
        <v>55.378100000000003</v>
      </c>
      <c r="D21154">
        <v>-3.4359999999999999</v>
      </c>
      <c r="E21154" s="1" t="s">
        <v>44</v>
      </c>
      <c r="F21154" t="s">
        <v>22077</v>
      </c>
      <c r="G21154">
        <v>0</v>
      </c>
      <c r="H21154">
        <v>40</v>
      </c>
      <c r="I21154">
        <v>8</v>
      </c>
    </row>
    <row r="21155" spans="1:9" hidden="1" x14ac:dyDescent="0.3">
      <c r="A21155" s="1" t="s">
        <v>231</v>
      </c>
      <c r="B21155" s="1" t="s">
        <v>231</v>
      </c>
      <c r="C21155">
        <v>55.378100000000003</v>
      </c>
      <c r="D21155">
        <v>-3.4359999999999999</v>
      </c>
      <c r="E21155" s="1" t="s">
        <v>45</v>
      </c>
      <c r="F21155" t="s">
        <v>22078</v>
      </c>
      <c r="G21155">
        <v>0</v>
      </c>
      <c r="H21155">
        <v>51</v>
      </c>
      <c r="I21155">
        <v>8</v>
      </c>
    </row>
    <row r="21156" spans="1:9" hidden="1" x14ac:dyDescent="0.3">
      <c r="A21156" s="1" t="s">
        <v>231</v>
      </c>
      <c r="B21156" s="1" t="s">
        <v>231</v>
      </c>
      <c r="C21156">
        <v>55.378100000000003</v>
      </c>
      <c r="D21156">
        <v>-3.4359999999999999</v>
      </c>
      <c r="E21156" s="1" t="s">
        <v>46</v>
      </c>
      <c r="F21156" t="s">
        <v>22079</v>
      </c>
      <c r="G21156">
        <v>0</v>
      </c>
      <c r="H21156">
        <v>85</v>
      </c>
      <c r="I21156">
        <v>8</v>
      </c>
    </row>
    <row r="21157" spans="1:9" hidden="1" x14ac:dyDescent="0.3">
      <c r="A21157" s="1" t="s">
        <v>231</v>
      </c>
      <c r="B21157" s="1" t="s">
        <v>231</v>
      </c>
      <c r="C21157">
        <v>55.378100000000003</v>
      </c>
      <c r="D21157">
        <v>-3.4359999999999999</v>
      </c>
      <c r="E21157" s="1" t="s">
        <v>47</v>
      </c>
      <c r="F21157" t="s">
        <v>22080</v>
      </c>
      <c r="G21157">
        <v>1</v>
      </c>
      <c r="H21157">
        <v>115</v>
      </c>
      <c r="I21157">
        <v>8</v>
      </c>
    </row>
    <row r="21158" spans="1:9" hidden="1" x14ac:dyDescent="0.3">
      <c r="A21158" s="1" t="s">
        <v>231</v>
      </c>
      <c r="B21158" s="1" t="s">
        <v>231</v>
      </c>
      <c r="C21158">
        <v>55.378100000000003</v>
      </c>
      <c r="D21158">
        <v>-3.4359999999999999</v>
      </c>
      <c r="E21158" s="1" t="s">
        <v>48</v>
      </c>
      <c r="F21158" t="s">
        <v>22081</v>
      </c>
      <c r="G21158">
        <v>2</v>
      </c>
      <c r="H21158">
        <v>163</v>
      </c>
      <c r="I21158">
        <v>8</v>
      </c>
    </row>
    <row r="21159" spans="1:9" hidden="1" x14ac:dyDescent="0.3">
      <c r="A21159" s="1" t="s">
        <v>231</v>
      </c>
      <c r="B21159" s="1" t="s">
        <v>231</v>
      </c>
      <c r="C21159">
        <v>55.378100000000003</v>
      </c>
      <c r="D21159">
        <v>-3.4359999999999999</v>
      </c>
      <c r="E21159" s="1" t="s">
        <v>49</v>
      </c>
      <c r="F21159" t="s">
        <v>22082</v>
      </c>
      <c r="G21159">
        <v>2</v>
      </c>
      <c r="H21159">
        <v>206</v>
      </c>
      <c r="I21159">
        <v>18</v>
      </c>
    </row>
    <row r="21160" spans="1:9" hidden="1" x14ac:dyDescent="0.3">
      <c r="A21160" s="1" t="s">
        <v>231</v>
      </c>
      <c r="B21160" s="1" t="s">
        <v>231</v>
      </c>
      <c r="C21160">
        <v>55.378100000000003</v>
      </c>
      <c r="D21160">
        <v>-3.4359999999999999</v>
      </c>
      <c r="E21160" s="1" t="s">
        <v>50</v>
      </c>
      <c r="F21160" t="s">
        <v>22083</v>
      </c>
      <c r="G21160">
        <v>3</v>
      </c>
      <c r="H21160">
        <v>273</v>
      </c>
      <c r="I21160">
        <v>18</v>
      </c>
    </row>
    <row r="21161" spans="1:9" hidden="1" x14ac:dyDescent="0.3">
      <c r="A21161" s="1" t="s">
        <v>231</v>
      </c>
      <c r="B21161" s="1" t="s">
        <v>231</v>
      </c>
      <c r="C21161">
        <v>55.378100000000003</v>
      </c>
      <c r="D21161">
        <v>-3.4359999999999999</v>
      </c>
      <c r="E21161" s="1" t="s">
        <v>51</v>
      </c>
      <c r="F21161" t="s">
        <v>22084</v>
      </c>
      <c r="G21161">
        <v>4</v>
      </c>
      <c r="H21161">
        <v>321</v>
      </c>
      <c r="I21161">
        <v>18</v>
      </c>
    </row>
    <row r="21162" spans="1:9" hidden="1" x14ac:dyDescent="0.3">
      <c r="A21162" s="1" t="s">
        <v>231</v>
      </c>
      <c r="B21162" s="1" t="s">
        <v>231</v>
      </c>
      <c r="C21162">
        <v>55.378100000000003</v>
      </c>
      <c r="D21162">
        <v>-3.4359999999999999</v>
      </c>
      <c r="E21162" s="1" t="s">
        <v>52</v>
      </c>
      <c r="F21162" t="s">
        <v>22085</v>
      </c>
      <c r="G21162">
        <v>6</v>
      </c>
      <c r="H21162">
        <v>382</v>
      </c>
      <c r="I21162">
        <v>18</v>
      </c>
    </row>
    <row r="21163" spans="1:9" hidden="1" x14ac:dyDescent="0.3">
      <c r="A21163" s="1" t="s">
        <v>231</v>
      </c>
      <c r="B21163" s="1" t="s">
        <v>231</v>
      </c>
      <c r="C21163">
        <v>55.378100000000003</v>
      </c>
      <c r="D21163">
        <v>-3.4359999999999999</v>
      </c>
      <c r="E21163" s="1" t="s">
        <v>53</v>
      </c>
      <c r="F21163" t="s">
        <v>22086</v>
      </c>
      <c r="G21163">
        <v>8</v>
      </c>
      <c r="H21163">
        <v>456</v>
      </c>
      <c r="I21163">
        <v>18</v>
      </c>
    </row>
    <row r="21164" spans="1:9" hidden="1" x14ac:dyDescent="0.3">
      <c r="A21164" s="1" t="s">
        <v>231</v>
      </c>
      <c r="B21164" s="1" t="s">
        <v>231</v>
      </c>
      <c r="C21164">
        <v>55.378100000000003</v>
      </c>
      <c r="D21164">
        <v>-3.4359999999999999</v>
      </c>
      <c r="E21164" s="1" t="s">
        <v>54</v>
      </c>
      <c r="F21164" t="s">
        <v>22087</v>
      </c>
      <c r="G21164">
        <v>8</v>
      </c>
      <c r="H21164">
        <v>456</v>
      </c>
      <c r="I21164">
        <v>18</v>
      </c>
    </row>
    <row r="21165" spans="1:9" hidden="1" x14ac:dyDescent="0.3">
      <c r="A21165" s="1" t="s">
        <v>231</v>
      </c>
      <c r="B21165" s="1" t="s">
        <v>231</v>
      </c>
      <c r="C21165">
        <v>55.378100000000003</v>
      </c>
      <c r="D21165">
        <v>-3.4359999999999999</v>
      </c>
      <c r="E21165" s="1" t="s">
        <v>21548</v>
      </c>
      <c r="F21165" t="s">
        <v>22088</v>
      </c>
      <c r="G21165">
        <v>8</v>
      </c>
      <c r="H21165">
        <v>798</v>
      </c>
      <c r="I21165">
        <v>18</v>
      </c>
    </row>
    <row r="21166" spans="1:9" hidden="1" x14ac:dyDescent="0.3">
      <c r="A21166" s="1" t="s">
        <v>21965</v>
      </c>
      <c r="B21166" s="1" t="s">
        <v>55</v>
      </c>
      <c r="C21166">
        <v>48.019599999999997</v>
      </c>
      <c r="D21166">
        <v>66.923699999999997</v>
      </c>
      <c r="E21166" s="1" t="s">
        <v>4</v>
      </c>
      <c r="F21166" t="s">
        <v>22089</v>
      </c>
      <c r="G21166">
        <v>0</v>
      </c>
      <c r="H21166">
        <v>0</v>
      </c>
      <c r="I21166">
        <v>0</v>
      </c>
    </row>
    <row r="21167" spans="1:9" hidden="1" x14ac:dyDescent="0.3">
      <c r="A21167" s="1" t="s">
        <v>21965</v>
      </c>
      <c r="B21167" s="1" t="s">
        <v>55</v>
      </c>
      <c r="C21167">
        <v>48.019599999999997</v>
      </c>
      <c r="D21167">
        <v>66.923699999999997</v>
      </c>
      <c r="E21167" s="1" t="s">
        <v>5</v>
      </c>
      <c r="F21167" t="s">
        <v>22090</v>
      </c>
      <c r="G21167">
        <v>0</v>
      </c>
      <c r="H21167">
        <v>0</v>
      </c>
      <c r="I21167">
        <v>0</v>
      </c>
    </row>
    <row r="21168" spans="1:9" hidden="1" x14ac:dyDescent="0.3">
      <c r="A21168" s="1" t="s">
        <v>21965</v>
      </c>
      <c r="B21168" s="1" t="s">
        <v>55</v>
      </c>
      <c r="C21168">
        <v>48.019599999999997</v>
      </c>
      <c r="D21168">
        <v>66.923699999999997</v>
      </c>
      <c r="E21168" s="1" t="s">
        <v>6</v>
      </c>
      <c r="F21168" t="s">
        <v>22091</v>
      </c>
      <c r="G21168">
        <v>0</v>
      </c>
      <c r="H21168">
        <v>0</v>
      </c>
      <c r="I21168">
        <v>0</v>
      </c>
    </row>
    <row r="21169" spans="1:9" hidden="1" x14ac:dyDescent="0.3">
      <c r="A21169" s="1" t="s">
        <v>21965</v>
      </c>
      <c r="B21169" s="1" t="s">
        <v>55</v>
      </c>
      <c r="C21169">
        <v>48.019599999999997</v>
      </c>
      <c r="D21169">
        <v>66.923699999999997</v>
      </c>
      <c r="E21169" s="1" t="s">
        <v>7</v>
      </c>
      <c r="F21169" t="s">
        <v>22092</v>
      </c>
      <c r="G21169">
        <v>0</v>
      </c>
      <c r="H21169">
        <v>0</v>
      </c>
      <c r="I21169">
        <v>0</v>
      </c>
    </row>
    <row r="21170" spans="1:9" hidden="1" x14ac:dyDescent="0.3">
      <c r="A21170" s="1" t="s">
        <v>21965</v>
      </c>
      <c r="B21170" s="1" t="s">
        <v>55</v>
      </c>
      <c r="C21170">
        <v>48.019599999999997</v>
      </c>
      <c r="D21170">
        <v>66.923699999999997</v>
      </c>
      <c r="E21170" s="1" t="s">
        <v>8</v>
      </c>
      <c r="F21170" t="s">
        <v>22093</v>
      </c>
      <c r="G21170">
        <v>0</v>
      </c>
      <c r="H21170">
        <v>0</v>
      </c>
      <c r="I21170">
        <v>0</v>
      </c>
    </row>
    <row r="21171" spans="1:9" hidden="1" x14ac:dyDescent="0.3">
      <c r="A21171" s="1" t="s">
        <v>21965</v>
      </c>
      <c r="B21171" s="1" t="s">
        <v>55</v>
      </c>
      <c r="C21171">
        <v>48.019599999999997</v>
      </c>
      <c r="D21171">
        <v>66.923699999999997</v>
      </c>
      <c r="E21171" s="1" t="s">
        <v>9</v>
      </c>
      <c r="F21171" t="s">
        <v>22094</v>
      </c>
      <c r="G21171">
        <v>0</v>
      </c>
      <c r="H21171">
        <v>0</v>
      </c>
      <c r="I21171">
        <v>0</v>
      </c>
    </row>
    <row r="21172" spans="1:9" hidden="1" x14ac:dyDescent="0.3">
      <c r="A21172" s="1" t="s">
        <v>21965</v>
      </c>
      <c r="B21172" s="1" t="s">
        <v>55</v>
      </c>
      <c r="C21172">
        <v>48.019599999999997</v>
      </c>
      <c r="D21172">
        <v>66.923699999999997</v>
      </c>
      <c r="E21172" s="1" t="s">
        <v>10</v>
      </c>
      <c r="F21172" t="s">
        <v>22095</v>
      </c>
      <c r="G21172">
        <v>0</v>
      </c>
      <c r="H21172">
        <v>0</v>
      </c>
      <c r="I21172">
        <v>0</v>
      </c>
    </row>
    <row r="21173" spans="1:9" hidden="1" x14ac:dyDescent="0.3">
      <c r="A21173" s="1" t="s">
        <v>21965</v>
      </c>
      <c r="B21173" s="1" t="s">
        <v>55</v>
      </c>
      <c r="C21173">
        <v>48.019599999999997</v>
      </c>
      <c r="D21173">
        <v>66.923699999999997</v>
      </c>
      <c r="E21173" s="1" t="s">
        <v>11</v>
      </c>
      <c r="F21173" t="s">
        <v>22096</v>
      </c>
      <c r="G21173">
        <v>0</v>
      </c>
      <c r="H21173">
        <v>0</v>
      </c>
      <c r="I21173">
        <v>0</v>
      </c>
    </row>
    <row r="21174" spans="1:9" hidden="1" x14ac:dyDescent="0.3">
      <c r="A21174" s="1" t="s">
        <v>21965</v>
      </c>
      <c r="B21174" s="1" t="s">
        <v>55</v>
      </c>
      <c r="C21174">
        <v>48.019599999999997</v>
      </c>
      <c r="D21174">
        <v>66.923699999999997</v>
      </c>
      <c r="E21174" s="1" t="s">
        <v>12</v>
      </c>
      <c r="F21174" t="s">
        <v>22097</v>
      </c>
      <c r="G21174">
        <v>0</v>
      </c>
      <c r="H21174">
        <v>0</v>
      </c>
      <c r="I21174">
        <v>0</v>
      </c>
    </row>
    <row r="21175" spans="1:9" hidden="1" x14ac:dyDescent="0.3">
      <c r="A21175" s="1" t="s">
        <v>21965</v>
      </c>
      <c r="B21175" s="1" t="s">
        <v>55</v>
      </c>
      <c r="C21175">
        <v>48.019599999999997</v>
      </c>
      <c r="D21175">
        <v>66.923699999999997</v>
      </c>
      <c r="E21175" s="1" t="s">
        <v>13</v>
      </c>
      <c r="F21175" t="s">
        <v>22098</v>
      </c>
      <c r="G21175">
        <v>0</v>
      </c>
      <c r="H21175">
        <v>0</v>
      </c>
      <c r="I21175">
        <v>0</v>
      </c>
    </row>
    <row r="21176" spans="1:9" hidden="1" x14ac:dyDescent="0.3">
      <c r="A21176" s="1" t="s">
        <v>21965</v>
      </c>
      <c r="B21176" s="1" t="s">
        <v>55</v>
      </c>
      <c r="C21176">
        <v>48.019599999999997</v>
      </c>
      <c r="D21176">
        <v>66.923699999999997</v>
      </c>
      <c r="E21176" s="1" t="s">
        <v>14</v>
      </c>
      <c r="F21176" t="s">
        <v>22099</v>
      </c>
      <c r="G21176">
        <v>0</v>
      </c>
      <c r="H21176">
        <v>0</v>
      </c>
      <c r="I21176">
        <v>0</v>
      </c>
    </row>
    <row r="21177" spans="1:9" hidden="1" x14ac:dyDescent="0.3">
      <c r="A21177" s="1" t="s">
        <v>21965</v>
      </c>
      <c r="B21177" s="1" t="s">
        <v>55</v>
      </c>
      <c r="C21177">
        <v>48.019599999999997</v>
      </c>
      <c r="D21177">
        <v>66.923699999999997</v>
      </c>
      <c r="E21177" s="1" t="s">
        <v>15</v>
      </c>
      <c r="F21177" t="s">
        <v>22100</v>
      </c>
      <c r="G21177">
        <v>0</v>
      </c>
      <c r="H21177">
        <v>0</v>
      </c>
      <c r="I21177">
        <v>0</v>
      </c>
    </row>
    <row r="21178" spans="1:9" hidden="1" x14ac:dyDescent="0.3">
      <c r="A21178" s="1" t="s">
        <v>21965</v>
      </c>
      <c r="B21178" s="1" t="s">
        <v>55</v>
      </c>
      <c r="C21178">
        <v>48.019599999999997</v>
      </c>
      <c r="D21178">
        <v>66.923699999999997</v>
      </c>
      <c r="E21178" s="1" t="s">
        <v>16</v>
      </c>
      <c r="F21178" t="s">
        <v>22101</v>
      </c>
      <c r="G21178">
        <v>0</v>
      </c>
      <c r="H21178">
        <v>0</v>
      </c>
      <c r="I21178">
        <v>0</v>
      </c>
    </row>
    <row r="21179" spans="1:9" hidden="1" x14ac:dyDescent="0.3">
      <c r="A21179" s="1" t="s">
        <v>21965</v>
      </c>
      <c r="B21179" s="1" t="s">
        <v>55</v>
      </c>
      <c r="C21179">
        <v>48.019599999999997</v>
      </c>
      <c r="D21179">
        <v>66.923699999999997</v>
      </c>
      <c r="E21179" s="1" t="s">
        <v>17</v>
      </c>
      <c r="F21179" t="s">
        <v>22102</v>
      </c>
      <c r="G21179">
        <v>0</v>
      </c>
      <c r="H21179">
        <v>0</v>
      </c>
      <c r="I21179">
        <v>0</v>
      </c>
    </row>
    <row r="21180" spans="1:9" hidden="1" x14ac:dyDescent="0.3">
      <c r="A21180" s="1" t="s">
        <v>21965</v>
      </c>
      <c r="B21180" s="1" t="s">
        <v>55</v>
      </c>
      <c r="C21180">
        <v>48.019599999999997</v>
      </c>
      <c r="D21180">
        <v>66.923699999999997</v>
      </c>
      <c r="E21180" s="1" t="s">
        <v>18</v>
      </c>
      <c r="F21180" t="s">
        <v>22103</v>
      </c>
      <c r="G21180">
        <v>0</v>
      </c>
      <c r="H21180">
        <v>0</v>
      </c>
      <c r="I21180">
        <v>0</v>
      </c>
    </row>
    <row r="21181" spans="1:9" hidden="1" x14ac:dyDescent="0.3">
      <c r="A21181" s="1" t="s">
        <v>21965</v>
      </c>
      <c r="B21181" s="1" t="s">
        <v>55</v>
      </c>
      <c r="C21181">
        <v>48.019599999999997</v>
      </c>
      <c r="D21181">
        <v>66.923699999999997</v>
      </c>
      <c r="E21181" s="1" t="s">
        <v>19</v>
      </c>
      <c r="F21181" t="s">
        <v>22104</v>
      </c>
      <c r="G21181">
        <v>0</v>
      </c>
      <c r="H21181">
        <v>0</v>
      </c>
      <c r="I21181">
        <v>0</v>
      </c>
    </row>
    <row r="21182" spans="1:9" hidden="1" x14ac:dyDescent="0.3">
      <c r="A21182" s="1" t="s">
        <v>21965</v>
      </c>
      <c r="B21182" s="1" t="s">
        <v>55</v>
      </c>
      <c r="C21182">
        <v>48.019599999999997</v>
      </c>
      <c r="D21182">
        <v>66.923699999999997</v>
      </c>
      <c r="E21182" s="1" t="s">
        <v>20</v>
      </c>
      <c r="F21182" t="s">
        <v>22105</v>
      </c>
      <c r="G21182">
        <v>0</v>
      </c>
      <c r="H21182">
        <v>0</v>
      </c>
      <c r="I21182">
        <v>0</v>
      </c>
    </row>
    <row r="21183" spans="1:9" hidden="1" x14ac:dyDescent="0.3">
      <c r="A21183" s="1" t="s">
        <v>21965</v>
      </c>
      <c r="B21183" s="1" t="s">
        <v>55</v>
      </c>
      <c r="C21183">
        <v>48.019599999999997</v>
      </c>
      <c r="D21183">
        <v>66.923699999999997</v>
      </c>
      <c r="E21183" s="1" t="s">
        <v>21</v>
      </c>
      <c r="F21183" t="s">
        <v>22106</v>
      </c>
      <c r="G21183">
        <v>0</v>
      </c>
      <c r="H21183">
        <v>0</v>
      </c>
      <c r="I21183">
        <v>0</v>
      </c>
    </row>
    <row r="21184" spans="1:9" hidden="1" x14ac:dyDescent="0.3">
      <c r="A21184" s="1" t="s">
        <v>21965</v>
      </c>
      <c r="B21184" s="1" t="s">
        <v>55</v>
      </c>
      <c r="C21184">
        <v>48.019599999999997</v>
      </c>
      <c r="D21184">
        <v>66.923699999999997</v>
      </c>
      <c r="E21184" s="1" t="s">
        <v>22</v>
      </c>
      <c r="F21184" t="s">
        <v>22107</v>
      </c>
      <c r="G21184">
        <v>0</v>
      </c>
      <c r="H21184">
        <v>0</v>
      </c>
      <c r="I21184">
        <v>0</v>
      </c>
    </row>
    <row r="21185" spans="1:9" hidden="1" x14ac:dyDescent="0.3">
      <c r="A21185" s="1" t="s">
        <v>21965</v>
      </c>
      <c r="B21185" s="1" t="s">
        <v>55</v>
      </c>
      <c r="C21185">
        <v>48.019599999999997</v>
      </c>
      <c r="D21185">
        <v>66.923699999999997</v>
      </c>
      <c r="E21185" s="1" t="s">
        <v>23</v>
      </c>
      <c r="F21185" t="s">
        <v>22108</v>
      </c>
      <c r="G21185">
        <v>0</v>
      </c>
      <c r="H21185">
        <v>0</v>
      </c>
      <c r="I21185">
        <v>0</v>
      </c>
    </row>
    <row r="21186" spans="1:9" hidden="1" x14ac:dyDescent="0.3">
      <c r="A21186" s="1" t="s">
        <v>21965</v>
      </c>
      <c r="B21186" s="1" t="s">
        <v>55</v>
      </c>
      <c r="C21186">
        <v>48.019599999999997</v>
      </c>
      <c r="D21186">
        <v>66.923699999999997</v>
      </c>
      <c r="E21186" s="1" t="s">
        <v>24</v>
      </c>
      <c r="F21186" t="s">
        <v>22109</v>
      </c>
      <c r="G21186">
        <v>0</v>
      </c>
      <c r="H21186">
        <v>0</v>
      </c>
      <c r="I21186">
        <v>0</v>
      </c>
    </row>
    <row r="21187" spans="1:9" hidden="1" x14ac:dyDescent="0.3">
      <c r="A21187" s="1" t="s">
        <v>21965</v>
      </c>
      <c r="B21187" s="1" t="s">
        <v>55</v>
      </c>
      <c r="C21187">
        <v>48.019599999999997</v>
      </c>
      <c r="D21187">
        <v>66.923699999999997</v>
      </c>
      <c r="E21187" s="1" t="s">
        <v>25</v>
      </c>
      <c r="F21187" t="s">
        <v>22110</v>
      </c>
      <c r="G21187">
        <v>0</v>
      </c>
      <c r="H21187">
        <v>0</v>
      </c>
      <c r="I21187">
        <v>0</v>
      </c>
    </row>
    <row r="21188" spans="1:9" hidden="1" x14ac:dyDescent="0.3">
      <c r="A21188" s="1" t="s">
        <v>21965</v>
      </c>
      <c r="B21188" s="1" t="s">
        <v>55</v>
      </c>
      <c r="C21188">
        <v>48.019599999999997</v>
      </c>
      <c r="D21188">
        <v>66.923699999999997</v>
      </c>
      <c r="E21188" s="1" t="s">
        <v>26</v>
      </c>
      <c r="F21188" t="s">
        <v>22111</v>
      </c>
      <c r="G21188">
        <v>0</v>
      </c>
      <c r="H21188">
        <v>0</v>
      </c>
      <c r="I21188">
        <v>0</v>
      </c>
    </row>
    <row r="21189" spans="1:9" hidden="1" x14ac:dyDescent="0.3">
      <c r="A21189" s="1" t="s">
        <v>21965</v>
      </c>
      <c r="B21189" s="1" t="s">
        <v>55</v>
      </c>
      <c r="C21189">
        <v>48.019599999999997</v>
      </c>
      <c r="D21189">
        <v>66.923699999999997</v>
      </c>
      <c r="E21189" s="1" t="s">
        <v>27</v>
      </c>
      <c r="F21189" t="s">
        <v>22112</v>
      </c>
      <c r="G21189">
        <v>0</v>
      </c>
      <c r="H21189">
        <v>0</v>
      </c>
      <c r="I21189">
        <v>0</v>
      </c>
    </row>
    <row r="21190" spans="1:9" hidden="1" x14ac:dyDescent="0.3">
      <c r="A21190" s="1" t="s">
        <v>21965</v>
      </c>
      <c r="B21190" s="1" t="s">
        <v>55</v>
      </c>
      <c r="C21190">
        <v>48.019599999999997</v>
      </c>
      <c r="D21190">
        <v>66.923699999999997</v>
      </c>
      <c r="E21190" s="1" t="s">
        <v>28</v>
      </c>
      <c r="F21190" t="s">
        <v>22113</v>
      </c>
      <c r="G21190">
        <v>0</v>
      </c>
      <c r="H21190">
        <v>0</v>
      </c>
      <c r="I21190">
        <v>0</v>
      </c>
    </row>
    <row r="21191" spans="1:9" hidden="1" x14ac:dyDescent="0.3">
      <c r="A21191" s="1" t="s">
        <v>21965</v>
      </c>
      <c r="B21191" s="1" t="s">
        <v>55</v>
      </c>
      <c r="C21191">
        <v>48.019599999999997</v>
      </c>
      <c r="D21191">
        <v>66.923699999999997</v>
      </c>
      <c r="E21191" s="1" t="s">
        <v>29</v>
      </c>
      <c r="F21191" t="s">
        <v>22114</v>
      </c>
      <c r="G21191">
        <v>0</v>
      </c>
      <c r="H21191">
        <v>0</v>
      </c>
      <c r="I21191">
        <v>0</v>
      </c>
    </row>
    <row r="21192" spans="1:9" hidden="1" x14ac:dyDescent="0.3">
      <c r="A21192" s="1" t="s">
        <v>21965</v>
      </c>
      <c r="B21192" s="1" t="s">
        <v>55</v>
      </c>
      <c r="C21192">
        <v>48.019599999999997</v>
      </c>
      <c r="D21192">
        <v>66.923699999999997</v>
      </c>
      <c r="E21192" s="1" t="s">
        <v>30</v>
      </c>
      <c r="F21192" t="s">
        <v>22115</v>
      </c>
      <c r="G21192">
        <v>0</v>
      </c>
      <c r="H21192">
        <v>0</v>
      </c>
      <c r="I21192">
        <v>0</v>
      </c>
    </row>
    <row r="21193" spans="1:9" hidden="1" x14ac:dyDescent="0.3">
      <c r="A21193" s="1" t="s">
        <v>21965</v>
      </c>
      <c r="B21193" s="1" t="s">
        <v>55</v>
      </c>
      <c r="C21193">
        <v>48.019599999999997</v>
      </c>
      <c r="D21193">
        <v>66.923699999999997</v>
      </c>
      <c r="E21193" s="1" t="s">
        <v>31</v>
      </c>
      <c r="F21193" t="s">
        <v>22116</v>
      </c>
      <c r="G21193">
        <v>0</v>
      </c>
      <c r="H21193">
        <v>0</v>
      </c>
      <c r="I21193">
        <v>0</v>
      </c>
    </row>
    <row r="21194" spans="1:9" hidden="1" x14ac:dyDescent="0.3">
      <c r="A21194" s="1" t="s">
        <v>21965</v>
      </c>
      <c r="B21194" s="1" t="s">
        <v>55</v>
      </c>
      <c r="C21194">
        <v>48.019599999999997</v>
      </c>
      <c r="D21194">
        <v>66.923699999999997</v>
      </c>
      <c r="E21194" s="1" t="s">
        <v>32</v>
      </c>
      <c r="F21194" t="s">
        <v>22117</v>
      </c>
      <c r="G21194">
        <v>0</v>
      </c>
      <c r="H21194">
        <v>0</v>
      </c>
      <c r="I21194">
        <v>0</v>
      </c>
    </row>
    <row r="21195" spans="1:9" hidden="1" x14ac:dyDescent="0.3">
      <c r="A21195" s="1" t="s">
        <v>21965</v>
      </c>
      <c r="B21195" s="1" t="s">
        <v>55</v>
      </c>
      <c r="C21195">
        <v>48.019599999999997</v>
      </c>
      <c r="D21195">
        <v>66.923699999999997</v>
      </c>
      <c r="E21195" s="1" t="s">
        <v>33</v>
      </c>
      <c r="F21195" t="s">
        <v>22118</v>
      </c>
      <c r="G21195">
        <v>0</v>
      </c>
      <c r="H21195">
        <v>0</v>
      </c>
      <c r="I21195">
        <v>0</v>
      </c>
    </row>
    <row r="21196" spans="1:9" hidden="1" x14ac:dyDescent="0.3">
      <c r="A21196" s="1" t="s">
        <v>21965</v>
      </c>
      <c r="B21196" s="1" t="s">
        <v>55</v>
      </c>
      <c r="C21196">
        <v>48.019599999999997</v>
      </c>
      <c r="D21196">
        <v>66.923699999999997</v>
      </c>
      <c r="E21196" s="1" t="s">
        <v>34</v>
      </c>
      <c r="F21196" t="s">
        <v>22119</v>
      </c>
      <c r="G21196">
        <v>0</v>
      </c>
      <c r="H21196">
        <v>0</v>
      </c>
      <c r="I21196">
        <v>0</v>
      </c>
    </row>
    <row r="21197" spans="1:9" hidden="1" x14ac:dyDescent="0.3">
      <c r="A21197" s="1" t="s">
        <v>21965</v>
      </c>
      <c r="B21197" s="1" t="s">
        <v>55</v>
      </c>
      <c r="C21197">
        <v>48.019599999999997</v>
      </c>
      <c r="D21197">
        <v>66.923699999999997</v>
      </c>
      <c r="E21197" s="1" t="s">
        <v>35</v>
      </c>
      <c r="F21197" t="s">
        <v>22120</v>
      </c>
      <c r="G21197">
        <v>0</v>
      </c>
      <c r="H21197">
        <v>0</v>
      </c>
      <c r="I21197">
        <v>0</v>
      </c>
    </row>
    <row r="21198" spans="1:9" hidden="1" x14ac:dyDescent="0.3">
      <c r="A21198" s="1" t="s">
        <v>21965</v>
      </c>
      <c r="B21198" s="1" t="s">
        <v>55</v>
      </c>
      <c r="C21198">
        <v>48.019599999999997</v>
      </c>
      <c r="D21198">
        <v>66.923699999999997</v>
      </c>
      <c r="E21198" s="1" t="s">
        <v>36</v>
      </c>
      <c r="F21198" t="s">
        <v>22121</v>
      </c>
      <c r="G21198">
        <v>0</v>
      </c>
      <c r="H21198">
        <v>0</v>
      </c>
      <c r="I21198">
        <v>0</v>
      </c>
    </row>
    <row r="21199" spans="1:9" hidden="1" x14ac:dyDescent="0.3">
      <c r="A21199" s="1" t="s">
        <v>21965</v>
      </c>
      <c r="B21199" s="1" t="s">
        <v>55</v>
      </c>
      <c r="C21199">
        <v>48.019599999999997</v>
      </c>
      <c r="D21199">
        <v>66.923699999999997</v>
      </c>
      <c r="E21199" s="1" t="s">
        <v>37</v>
      </c>
      <c r="F21199" t="s">
        <v>22122</v>
      </c>
      <c r="G21199">
        <v>0</v>
      </c>
      <c r="H21199">
        <v>0</v>
      </c>
      <c r="I21199">
        <v>0</v>
      </c>
    </row>
    <row r="21200" spans="1:9" hidden="1" x14ac:dyDescent="0.3">
      <c r="A21200" s="1" t="s">
        <v>21965</v>
      </c>
      <c r="B21200" s="1" t="s">
        <v>55</v>
      </c>
      <c r="C21200">
        <v>48.019599999999997</v>
      </c>
      <c r="D21200">
        <v>66.923699999999997</v>
      </c>
      <c r="E21200" s="1" t="s">
        <v>38</v>
      </c>
      <c r="F21200" t="s">
        <v>22123</v>
      </c>
      <c r="G21200">
        <v>0</v>
      </c>
      <c r="H21200">
        <v>0</v>
      </c>
      <c r="I21200">
        <v>0</v>
      </c>
    </row>
    <row r="21201" spans="1:9" hidden="1" x14ac:dyDescent="0.3">
      <c r="A21201" s="1" t="s">
        <v>21965</v>
      </c>
      <c r="B21201" s="1" t="s">
        <v>55</v>
      </c>
      <c r="C21201">
        <v>48.019599999999997</v>
      </c>
      <c r="D21201">
        <v>66.923699999999997</v>
      </c>
      <c r="E21201" s="1" t="s">
        <v>39</v>
      </c>
      <c r="F21201" t="s">
        <v>22124</v>
      </c>
      <c r="G21201">
        <v>0</v>
      </c>
      <c r="H21201">
        <v>0</v>
      </c>
      <c r="I21201">
        <v>0</v>
      </c>
    </row>
    <row r="21202" spans="1:9" hidden="1" x14ac:dyDescent="0.3">
      <c r="A21202" s="1" t="s">
        <v>21965</v>
      </c>
      <c r="B21202" s="1" t="s">
        <v>55</v>
      </c>
      <c r="C21202">
        <v>48.019599999999997</v>
      </c>
      <c r="D21202">
        <v>66.923699999999997</v>
      </c>
      <c r="E21202" s="1" t="s">
        <v>40</v>
      </c>
      <c r="F21202" t="s">
        <v>22125</v>
      </c>
      <c r="G21202">
        <v>0</v>
      </c>
      <c r="H21202">
        <v>0</v>
      </c>
      <c r="I21202">
        <v>0</v>
      </c>
    </row>
    <row r="21203" spans="1:9" hidden="1" x14ac:dyDescent="0.3">
      <c r="A21203" s="1" t="s">
        <v>21965</v>
      </c>
      <c r="B21203" s="1" t="s">
        <v>55</v>
      </c>
      <c r="C21203">
        <v>48.019599999999997</v>
      </c>
      <c r="D21203">
        <v>66.923699999999997</v>
      </c>
      <c r="E21203" s="1" t="s">
        <v>41</v>
      </c>
      <c r="F21203" t="s">
        <v>22126</v>
      </c>
      <c r="G21203">
        <v>0</v>
      </c>
      <c r="H21203">
        <v>0</v>
      </c>
      <c r="I21203">
        <v>0</v>
      </c>
    </row>
    <row r="21204" spans="1:9" hidden="1" x14ac:dyDescent="0.3">
      <c r="A21204" s="1" t="s">
        <v>21965</v>
      </c>
      <c r="B21204" s="1" t="s">
        <v>55</v>
      </c>
      <c r="C21204">
        <v>48.019599999999997</v>
      </c>
      <c r="D21204">
        <v>66.923699999999997</v>
      </c>
      <c r="E21204" s="1" t="s">
        <v>42</v>
      </c>
      <c r="F21204" t="s">
        <v>22127</v>
      </c>
      <c r="G21204">
        <v>0</v>
      </c>
      <c r="H21204">
        <v>0</v>
      </c>
      <c r="I21204">
        <v>0</v>
      </c>
    </row>
    <row r="21205" spans="1:9" hidden="1" x14ac:dyDescent="0.3">
      <c r="A21205" s="1" t="s">
        <v>21965</v>
      </c>
      <c r="B21205" s="1" t="s">
        <v>55</v>
      </c>
      <c r="C21205">
        <v>48.019599999999997</v>
      </c>
      <c r="D21205">
        <v>66.923699999999997</v>
      </c>
      <c r="E21205" s="1" t="s">
        <v>43</v>
      </c>
      <c r="F21205" t="s">
        <v>22128</v>
      </c>
      <c r="G21205">
        <v>0</v>
      </c>
      <c r="H21205">
        <v>0</v>
      </c>
      <c r="I21205">
        <v>0</v>
      </c>
    </row>
    <row r="21206" spans="1:9" hidden="1" x14ac:dyDescent="0.3">
      <c r="A21206" s="1" t="s">
        <v>21965</v>
      </c>
      <c r="B21206" s="1" t="s">
        <v>55</v>
      </c>
      <c r="C21206">
        <v>48.019599999999997</v>
      </c>
      <c r="D21206">
        <v>66.923699999999997</v>
      </c>
      <c r="E21206" s="1" t="s">
        <v>44</v>
      </c>
      <c r="F21206" t="s">
        <v>22129</v>
      </c>
      <c r="G21206">
        <v>0</v>
      </c>
      <c r="H21206">
        <v>0</v>
      </c>
      <c r="I21206">
        <v>0</v>
      </c>
    </row>
    <row r="21207" spans="1:9" hidden="1" x14ac:dyDescent="0.3">
      <c r="A21207" s="1" t="s">
        <v>21965</v>
      </c>
      <c r="B21207" s="1" t="s">
        <v>55</v>
      </c>
      <c r="C21207">
        <v>48.019599999999997</v>
      </c>
      <c r="D21207">
        <v>66.923699999999997</v>
      </c>
      <c r="E21207" s="1" t="s">
        <v>45</v>
      </c>
      <c r="F21207" t="s">
        <v>22130</v>
      </c>
      <c r="G21207">
        <v>0</v>
      </c>
      <c r="H21207">
        <v>0</v>
      </c>
      <c r="I21207">
        <v>0</v>
      </c>
    </row>
    <row r="21208" spans="1:9" hidden="1" x14ac:dyDescent="0.3">
      <c r="A21208" s="1" t="s">
        <v>21965</v>
      </c>
      <c r="B21208" s="1" t="s">
        <v>55</v>
      </c>
      <c r="C21208">
        <v>48.019599999999997</v>
      </c>
      <c r="D21208">
        <v>66.923699999999997</v>
      </c>
      <c r="E21208" s="1" t="s">
        <v>46</v>
      </c>
      <c r="F21208" t="s">
        <v>22131</v>
      </c>
      <c r="G21208">
        <v>0</v>
      </c>
      <c r="H21208">
        <v>0</v>
      </c>
      <c r="I21208">
        <v>0</v>
      </c>
    </row>
    <row r="21209" spans="1:9" hidden="1" x14ac:dyDescent="0.3">
      <c r="A21209" s="1" t="s">
        <v>21965</v>
      </c>
      <c r="B21209" s="1" t="s">
        <v>55</v>
      </c>
      <c r="C21209">
        <v>48.019599999999997</v>
      </c>
      <c r="D21209">
        <v>66.923699999999997</v>
      </c>
      <c r="E21209" s="1" t="s">
        <v>47</v>
      </c>
      <c r="F21209" t="s">
        <v>22132</v>
      </c>
      <c r="G21209">
        <v>0</v>
      </c>
      <c r="H21209">
        <v>0</v>
      </c>
      <c r="I21209">
        <v>0</v>
      </c>
    </row>
    <row r="21210" spans="1:9" hidden="1" x14ac:dyDescent="0.3">
      <c r="A21210" s="1" t="s">
        <v>21965</v>
      </c>
      <c r="B21210" s="1" t="s">
        <v>55</v>
      </c>
      <c r="C21210">
        <v>48.019599999999997</v>
      </c>
      <c r="D21210">
        <v>66.923699999999997</v>
      </c>
      <c r="E21210" s="1" t="s">
        <v>48</v>
      </c>
      <c r="F21210" t="s">
        <v>22133</v>
      </c>
      <c r="G21210">
        <v>0</v>
      </c>
      <c r="H21210">
        <v>0</v>
      </c>
      <c r="I21210">
        <v>0</v>
      </c>
    </row>
    <row r="21211" spans="1:9" hidden="1" x14ac:dyDescent="0.3">
      <c r="A21211" s="1" t="s">
        <v>21965</v>
      </c>
      <c r="B21211" s="1" t="s">
        <v>55</v>
      </c>
      <c r="C21211">
        <v>48.019599999999997</v>
      </c>
      <c r="D21211">
        <v>66.923699999999997</v>
      </c>
      <c r="E21211" s="1" t="s">
        <v>49</v>
      </c>
      <c r="F21211" t="s">
        <v>22134</v>
      </c>
      <c r="G21211">
        <v>0</v>
      </c>
      <c r="H21211">
        <v>0</v>
      </c>
      <c r="I21211">
        <v>0</v>
      </c>
    </row>
    <row r="21212" spans="1:9" hidden="1" x14ac:dyDescent="0.3">
      <c r="A21212" s="1" t="s">
        <v>21965</v>
      </c>
      <c r="B21212" s="1" t="s">
        <v>55</v>
      </c>
      <c r="C21212">
        <v>48.019599999999997</v>
      </c>
      <c r="D21212">
        <v>66.923699999999997</v>
      </c>
      <c r="E21212" s="1" t="s">
        <v>50</v>
      </c>
      <c r="F21212" t="s">
        <v>22135</v>
      </c>
      <c r="G21212">
        <v>0</v>
      </c>
      <c r="H21212">
        <v>0</v>
      </c>
      <c r="I21212">
        <v>0</v>
      </c>
    </row>
    <row r="21213" spans="1:9" hidden="1" x14ac:dyDescent="0.3">
      <c r="A21213" s="1" t="s">
        <v>21965</v>
      </c>
      <c r="B21213" s="1" t="s">
        <v>55</v>
      </c>
      <c r="C21213">
        <v>48.019599999999997</v>
      </c>
      <c r="D21213">
        <v>66.923699999999997</v>
      </c>
      <c r="E21213" s="1" t="s">
        <v>51</v>
      </c>
      <c r="F21213" t="s">
        <v>22136</v>
      </c>
      <c r="G21213">
        <v>0</v>
      </c>
      <c r="H21213">
        <v>0</v>
      </c>
      <c r="I21213">
        <v>0</v>
      </c>
    </row>
    <row r="21214" spans="1:9" hidden="1" x14ac:dyDescent="0.3">
      <c r="A21214" s="1" t="s">
        <v>21965</v>
      </c>
      <c r="B21214" s="1" t="s">
        <v>55</v>
      </c>
      <c r="C21214">
        <v>48.019599999999997</v>
      </c>
      <c r="D21214">
        <v>66.923699999999997</v>
      </c>
      <c r="E21214" s="1" t="s">
        <v>52</v>
      </c>
      <c r="F21214" t="s">
        <v>22137</v>
      </c>
      <c r="G21214">
        <v>0</v>
      </c>
      <c r="H21214">
        <v>0</v>
      </c>
      <c r="I21214">
        <v>0</v>
      </c>
    </row>
    <row r="21215" spans="1:9" hidden="1" x14ac:dyDescent="0.3">
      <c r="A21215" s="1" t="s">
        <v>21965</v>
      </c>
      <c r="B21215" s="1" t="s">
        <v>55</v>
      </c>
      <c r="C21215">
        <v>48.019599999999997</v>
      </c>
      <c r="D21215">
        <v>66.923699999999997</v>
      </c>
      <c r="E21215" s="1" t="s">
        <v>53</v>
      </c>
      <c r="F21215" t="s">
        <v>22138</v>
      </c>
      <c r="G21215">
        <v>0</v>
      </c>
      <c r="H21215">
        <v>0</v>
      </c>
      <c r="I21215">
        <v>0</v>
      </c>
    </row>
    <row r="21216" spans="1:9" hidden="1" x14ac:dyDescent="0.3">
      <c r="A21216" s="1" t="s">
        <v>21965</v>
      </c>
      <c r="B21216" s="1" t="s">
        <v>55</v>
      </c>
      <c r="C21216">
        <v>48.019599999999997</v>
      </c>
      <c r="D21216">
        <v>66.923699999999997</v>
      </c>
      <c r="E21216" s="1" t="s">
        <v>54</v>
      </c>
      <c r="F21216" t="s">
        <v>22139</v>
      </c>
      <c r="G21216">
        <v>0</v>
      </c>
      <c r="H21216">
        <v>0</v>
      </c>
      <c r="I21216">
        <v>0</v>
      </c>
    </row>
    <row r="21217" spans="1:9" hidden="1" x14ac:dyDescent="0.3">
      <c r="A21217" s="1" t="s">
        <v>21965</v>
      </c>
      <c r="B21217" s="1" t="s">
        <v>55</v>
      </c>
      <c r="C21217">
        <v>48.019599999999997</v>
      </c>
      <c r="D21217">
        <v>66.923699999999997</v>
      </c>
      <c r="E21217" s="1" t="s">
        <v>21548</v>
      </c>
      <c r="F21217" t="s">
        <v>22140</v>
      </c>
      <c r="G21217">
        <v>0</v>
      </c>
      <c r="H21217">
        <v>4</v>
      </c>
      <c r="I21217">
        <v>0</v>
      </c>
    </row>
    <row r="21218" spans="1:9" hidden="1" x14ac:dyDescent="0.3">
      <c r="A21218" s="1" t="s">
        <v>218</v>
      </c>
      <c r="B21218" s="1" t="s">
        <v>21957</v>
      </c>
      <c r="C21218">
        <v>-17.6797</v>
      </c>
      <c r="D21218">
        <v>149.4068</v>
      </c>
      <c r="E21218" s="1" t="s">
        <v>4</v>
      </c>
      <c r="F21218" t="s">
        <v>22141</v>
      </c>
      <c r="G21218">
        <v>0</v>
      </c>
      <c r="H21218">
        <v>0</v>
      </c>
      <c r="I21218">
        <v>0</v>
      </c>
    </row>
    <row r="21219" spans="1:9" hidden="1" x14ac:dyDescent="0.3">
      <c r="A21219" s="1" t="s">
        <v>218</v>
      </c>
      <c r="B21219" s="1" t="s">
        <v>21957</v>
      </c>
      <c r="C21219">
        <v>-17.6797</v>
      </c>
      <c r="D21219">
        <v>149.4068</v>
      </c>
      <c r="E21219" s="1" t="s">
        <v>5</v>
      </c>
      <c r="F21219" t="s">
        <v>22142</v>
      </c>
      <c r="G21219">
        <v>0</v>
      </c>
      <c r="H21219">
        <v>0</v>
      </c>
      <c r="I21219">
        <v>0</v>
      </c>
    </row>
    <row r="21220" spans="1:9" hidden="1" x14ac:dyDescent="0.3">
      <c r="A21220" s="1" t="s">
        <v>218</v>
      </c>
      <c r="B21220" s="1" t="s">
        <v>21957</v>
      </c>
      <c r="C21220">
        <v>-17.6797</v>
      </c>
      <c r="D21220">
        <v>149.4068</v>
      </c>
      <c r="E21220" s="1" t="s">
        <v>6</v>
      </c>
      <c r="F21220" t="s">
        <v>22143</v>
      </c>
      <c r="G21220">
        <v>0</v>
      </c>
      <c r="H21220">
        <v>0</v>
      </c>
      <c r="I21220">
        <v>0</v>
      </c>
    </row>
    <row r="21221" spans="1:9" hidden="1" x14ac:dyDescent="0.3">
      <c r="A21221" s="1" t="s">
        <v>218</v>
      </c>
      <c r="B21221" s="1" t="s">
        <v>21957</v>
      </c>
      <c r="C21221">
        <v>-17.6797</v>
      </c>
      <c r="D21221">
        <v>149.4068</v>
      </c>
      <c r="E21221" s="1" t="s">
        <v>7</v>
      </c>
      <c r="F21221" t="s">
        <v>22144</v>
      </c>
      <c r="G21221">
        <v>0</v>
      </c>
      <c r="H21221">
        <v>0</v>
      </c>
      <c r="I21221">
        <v>0</v>
      </c>
    </row>
    <row r="21222" spans="1:9" hidden="1" x14ac:dyDescent="0.3">
      <c r="A21222" s="1" t="s">
        <v>218</v>
      </c>
      <c r="B21222" s="1" t="s">
        <v>21957</v>
      </c>
      <c r="C21222">
        <v>-17.6797</v>
      </c>
      <c r="D21222">
        <v>149.4068</v>
      </c>
      <c r="E21222" s="1" t="s">
        <v>8</v>
      </c>
      <c r="F21222" t="s">
        <v>22145</v>
      </c>
      <c r="G21222">
        <v>0</v>
      </c>
      <c r="H21222">
        <v>0</v>
      </c>
      <c r="I21222">
        <v>0</v>
      </c>
    </row>
    <row r="21223" spans="1:9" hidden="1" x14ac:dyDescent="0.3">
      <c r="A21223" s="1" t="s">
        <v>218</v>
      </c>
      <c r="B21223" s="1" t="s">
        <v>21957</v>
      </c>
      <c r="C21223">
        <v>-17.6797</v>
      </c>
      <c r="D21223">
        <v>149.4068</v>
      </c>
      <c r="E21223" s="1" t="s">
        <v>9</v>
      </c>
      <c r="F21223" t="s">
        <v>22146</v>
      </c>
      <c r="G21223">
        <v>0</v>
      </c>
      <c r="H21223">
        <v>0</v>
      </c>
      <c r="I21223">
        <v>0</v>
      </c>
    </row>
    <row r="21224" spans="1:9" hidden="1" x14ac:dyDescent="0.3">
      <c r="A21224" s="1" t="s">
        <v>218</v>
      </c>
      <c r="B21224" s="1" t="s">
        <v>21957</v>
      </c>
      <c r="C21224">
        <v>-17.6797</v>
      </c>
      <c r="D21224">
        <v>149.4068</v>
      </c>
      <c r="E21224" s="1" t="s">
        <v>10</v>
      </c>
      <c r="F21224" t="s">
        <v>22147</v>
      </c>
      <c r="G21224">
        <v>0</v>
      </c>
      <c r="H21224">
        <v>0</v>
      </c>
      <c r="I21224">
        <v>0</v>
      </c>
    </row>
    <row r="21225" spans="1:9" hidden="1" x14ac:dyDescent="0.3">
      <c r="A21225" s="1" t="s">
        <v>218</v>
      </c>
      <c r="B21225" s="1" t="s">
        <v>21957</v>
      </c>
      <c r="C21225">
        <v>-17.6797</v>
      </c>
      <c r="D21225">
        <v>149.4068</v>
      </c>
      <c r="E21225" s="1" t="s">
        <v>11</v>
      </c>
      <c r="F21225" t="s">
        <v>22148</v>
      </c>
      <c r="G21225">
        <v>0</v>
      </c>
      <c r="H21225">
        <v>0</v>
      </c>
      <c r="I21225">
        <v>0</v>
      </c>
    </row>
    <row r="21226" spans="1:9" hidden="1" x14ac:dyDescent="0.3">
      <c r="A21226" s="1" t="s">
        <v>218</v>
      </c>
      <c r="B21226" s="1" t="s">
        <v>21957</v>
      </c>
      <c r="C21226">
        <v>-17.6797</v>
      </c>
      <c r="D21226">
        <v>149.4068</v>
      </c>
      <c r="E21226" s="1" t="s">
        <v>12</v>
      </c>
      <c r="F21226" t="s">
        <v>22149</v>
      </c>
      <c r="G21226">
        <v>0</v>
      </c>
      <c r="H21226">
        <v>0</v>
      </c>
      <c r="I21226">
        <v>0</v>
      </c>
    </row>
    <row r="21227" spans="1:9" hidden="1" x14ac:dyDescent="0.3">
      <c r="A21227" s="1" t="s">
        <v>218</v>
      </c>
      <c r="B21227" s="1" t="s">
        <v>21957</v>
      </c>
      <c r="C21227">
        <v>-17.6797</v>
      </c>
      <c r="D21227">
        <v>149.4068</v>
      </c>
      <c r="E21227" s="1" t="s">
        <v>13</v>
      </c>
      <c r="F21227" t="s">
        <v>22150</v>
      </c>
      <c r="G21227">
        <v>0</v>
      </c>
      <c r="H21227">
        <v>0</v>
      </c>
      <c r="I21227">
        <v>0</v>
      </c>
    </row>
    <row r="21228" spans="1:9" hidden="1" x14ac:dyDescent="0.3">
      <c r="A21228" s="1" t="s">
        <v>218</v>
      </c>
      <c r="B21228" s="1" t="s">
        <v>21957</v>
      </c>
      <c r="C21228">
        <v>-17.6797</v>
      </c>
      <c r="D21228">
        <v>149.4068</v>
      </c>
      <c r="E21228" s="1" t="s">
        <v>14</v>
      </c>
      <c r="F21228" t="s">
        <v>22151</v>
      </c>
      <c r="G21228">
        <v>0</v>
      </c>
      <c r="H21228">
        <v>0</v>
      </c>
      <c r="I21228">
        <v>0</v>
      </c>
    </row>
    <row r="21229" spans="1:9" hidden="1" x14ac:dyDescent="0.3">
      <c r="A21229" s="1" t="s">
        <v>218</v>
      </c>
      <c r="B21229" s="1" t="s">
        <v>21957</v>
      </c>
      <c r="C21229">
        <v>-17.6797</v>
      </c>
      <c r="D21229">
        <v>149.4068</v>
      </c>
      <c r="E21229" s="1" t="s">
        <v>15</v>
      </c>
      <c r="F21229" t="s">
        <v>22152</v>
      </c>
      <c r="G21229">
        <v>0</v>
      </c>
      <c r="H21229">
        <v>0</v>
      </c>
      <c r="I21229">
        <v>0</v>
      </c>
    </row>
    <row r="21230" spans="1:9" hidden="1" x14ac:dyDescent="0.3">
      <c r="A21230" s="1" t="s">
        <v>218</v>
      </c>
      <c r="B21230" s="1" t="s">
        <v>21957</v>
      </c>
      <c r="C21230">
        <v>-17.6797</v>
      </c>
      <c r="D21230">
        <v>149.4068</v>
      </c>
      <c r="E21230" s="1" t="s">
        <v>16</v>
      </c>
      <c r="F21230" t="s">
        <v>22153</v>
      </c>
      <c r="G21230">
        <v>0</v>
      </c>
      <c r="H21230">
        <v>0</v>
      </c>
      <c r="I21230">
        <v>0</v>
      </c>
    </row>
    <row r="21231" spans="1:9" hidden="1" x14ac:dyDescent="0.3">
      <c r="A21231" s="1" t="s">
        <v>218</v>
      </c>
      <c r="B21231" s="1" t="s">
        <v>21957</v>
      </c>
      <c r="C21231">
        <v>-17.6797</v>
      </c>
      <c r="D21231">
        <v>149.4068</v>
      </c>
      <c r="E21231" s="1" t="s">
        <v>17</v>
      </c>
      <c r="F21231" t="s">
        <v>22154</v>
      </c>
      <c r="G21231">
        <v>0</v>
      </c>
      <c r="H21231">
        <v>0</v>
      </c>
      <c r="I21231">
        <v>0</v>
      </c>
    </row>
    <row r="21232" spans="1:9" hidden="1" x14ac:dyDescent="0.3">
      <c r="A21232" s="1" t="s">
        <v>218</v>
      </c>
      <c r="B21232" s="1" t="s">
        <v>21957</v>
      </c>
      <c r="C21232">
        <v>-17.6797</v>
      </c>
      <c r="D21232">
        <v>149.4068</v>
      </c>
      <c r="E21232" s="1" t="s">
        <v>18</v>
      </c>
      <c r="F21232" t="s">
        <v>22155</v>
      </c>
      <c r="G21232">
        <v>0</v>
      </c>
      <c r="H21232">
        <v>0</v>
      </c>
      <c r="I21232">
        <v>0</v>
      </c>
    </row>
    <row r="21233" spans="1:9" hidden="1" x14ac:dyDescent="0.3">
      <c r="A21233" s="1" t="s">
        <v>218</v>
      </c>
      <c r="B21233" s="1" t="s">
        <v>21957</v>
      </c>
      <c r="C21233">
        <v>-17.6797</v>
      </c>
      <c r="D21233">
        <v>149.4068</v>
      </c>
      <c r="E21233" s="1" t="s">
        <v>19</v>
      </c>
      <c r="F21233" t="s">
        <v>22156</v>
      </c>
      <c r="G21233">
        <v>0</v>
      </c>
      <c r="H21233">
        <v>0</v>
      </c>
      <c r="I21233">
        <v>0</v>
      </c>
    </row>
    <row r="21234" spans="1:9" hidden="1" x14ac:dyDescent="0.3">
      <c r="A21234" s="1" t="s">
        <v>218</v>
      </c>
      <c r="B21234" s="1" t="s">
        <v>21957</v>
      </c>
      <c r="C21234">
        <v>-17.6797</v>
      </c>
      <c r="D21234">
        <v>149.4068</v>
      </c>
      <c r="E21234" s="1" t="s">
        <v>20</v>
      </c>
      <c r="F21234" t="s">
        <v>22157</v>
      </c>
      <c r="G21234">
        <v>0</v>
      </c>
      <c r="H21234">
        <v>0</v>
      </c>
      <c r="I21234">
        <v>0</v>
      </c>
    </row>
    <row r="21235" spans="1:9" hidden="1" x14ac:dyDescent="0.3">
      <c r="A21235" s="1" t="s">
        <v>218</v>
      </c>
      <c r="B21235" s="1" t="s">
        <v>21957</v>
      </c>
      <c r="C21235">
        <v>-17.6797</v>
      </c>
      <c r="D21235">
        <v>149.4068</v>
      </c>
      <c r="E21235" s="1" t="s">
        <v>21</v>
      </c>
      <c r="F21235" t="s">
        <v>22158</v>
      </c>
      <c r="G21235">
        <v>0</v>
      </c>
      <c r="H21235">
        <v>0</v>
      </c>
      <c r="I21235">
        <v>0</v>
      </c>
    </row>
    <row r="21236" spans="1:9" hidden="1" x14ac:dyDescent="0.3">
      <c r="A21236" s="1" t="s">
        <v>218</v>
      </c>
      <c r="B21236" s="1" t="s">
        <v>21957</v>
      </c>
      <c r="C21236">
        <v>-17.6797</v>
      </c>
      <c r="D21236">
        <v>149.4068</v>
      </c>
      <c r="E21236" s="1" t="s">
        <v>22</v>
      </c>
      <c r="F21236" t="s">
        <v>22159</v>
      </c>
      <c r="G21236">
        <v>0</v>
      </c>
      <c r="H21236">
        <v>0</v>
      </c>
      <c r="I21236">
        <v>0</v>
      </c>
    </row>
    <row r="21237" spans="1:9" hidden="1" x14ac:dyDescent="0.3">
      <c r="A21237" s="1" t="s">
        <v>218</v>
      </c>
      <c r="B21237" s="1" t="s">
        <v>21957</v>
      </c>
      <c r="C21237">
        <v>-17.6797</v>
      </c>
      <c r="D21237">
        <v>149.4068</v>
      </c>
      <c r="E21237" s="1" t="s">
        <v>23</v>
      </c>
      <c r="F21237" t="s">
        <v>22160</v>
      </c>
      <c r="G21237">
        <v>0</v>
      </c>
      <c r="H21237">
        <v>0</v>
      </c>
      <c r="I21237">
        <v>0</v>
      </c>
    </row>
    <row r="21238" spans="1:9" hidden="1" x14ac:dyDescent="0.3">
      <c r="A21238" s="1" t="s">
        <v>218</v>
      </c>
      <c r="B21238" s="1" t="s">
        <v>21957</v>
      </c>
      <c r="C21238">
        <v>-17.6797</v>
      </c>
      <c r="D21238">
        <v>149.4068</v>
      </c>
      <c r="E21238" s="1" t="s">
        <v>24</v>
      </c>
      <c r="F21238" t="s">
        <v>22161</v>
      </c>
      <c r="G21238">
        <v>0</v>
      </c>
      <c r="H21238">
        <v>0</v>
      </c>
      <c r="I21238">
        <v>0</v>
      </c>
    </row>
    <row r="21239" spans="1:9" hidden="1" x14ac:dyDescent="0.3">
      <c r="A21239" s="1" t="s">
        <v>218</v>
      </c>
      <c r="B21239" s="1" t="s">
        <v>21957</v>
      </c>
      <c r="C21239">
        <v>-17.6797</v>
      </c>
      <c r="D21239">
        <v>149.4068</v>
      </c>
      <c r="E21239" s="1" t="s">
        <v>25</v>
      </c>
      <c r="F21239" t="s">
        <v>22162</v>
      </c>
      <c r="G21239">
        <v>0</v>
      </c>
      <c r="H21239">
        <v>0</v>
      </c>
      <c r="I21239">
        <v>0</v>
      </c>
    </row>
    <row r="21240" spans="1:9" hidden="1" x14ac:dyDescent="0.3">
      <c r="A21240" s="1" t="s">
        <v>218</v>
      </c>
      <c r="B21240" s="1" t="s">
        <v>21957</v>
      </c>
      <c r="C21240">
        <v>-17.6797</v>
      </c>
      <c r="D21240">
        <v>149.4068</v>
      </c>
      <c r="E21240" s="1" t="s">
        <v>26</v>
      </c>
      <c r="F21240" t="s">
        <v>22163</v>
      </c>
      <c r="G21240">
        <v>0</v>
      </c>
      <c r="H21240">
        <v>0</v>
      </c>
      <c r="I21240">
        <v>0</v>
      </c>
    </row>
    <row r="21241" spans="1:9" hidden="1" x14ac:dyDescent="0.3">
      <c r="A21241" s="1" t="s">
        <v>218</v>
      </c>
      <c r="B21241" s="1" t="s">
        <v>21957</v>
      </c>
      <c r="C21241">
        <v>-17.6797</v>
      </c>
      <c r="D21241">
        <v>149.4068</v>
      </c>
      <c r="E21241" s="1" t="s">
        <v>27</v>
      </c>
      <c r="F21241" t="s">
        <v>22164</v>
      </c>
      <c r="G21241">
        <v>0</v>
      </c>
      <c r="H21241">
        <v>0</v>
      </c>
      <c r="I21241">
        <v>0</v>
      </c>
    </row>
    <row r="21242" spans="1:9" hidden="1" x14ac:dyDescent="0.3">
      <c r="A21242" s="1" t="s">
        <v>218</v>
      </c>
      <c r="B21242" s="1" t="s">
        <v>21957</v>
      </c>
      <c r="C21242">
        <v>-17.6797</v>
      </c>
      <c r="D21242">
        <v>149.4068</v>
      </c>
      <c r="E21242" s="1" t="s">
        <v>28</v>
      </c>
      <c r="F21242" t="s">
        <v>22165</v>
      </c>
      <c r="G21242">
        <v>0</v>
      </c>
      <c r="H21242">
        <v>0</v>
      </c>
      <c r="I21242">
        <v>0</v>
      </c>
    </row>
    <row r="21243" spans="1:9" hidden="1" x14ac:dyDescent="0.3">
      <c r="A21243" s="1" t="s">
        <v>218</v>
      </c>
      <c r="B21243" s="1" t="s">
        <v>21957</v>
      </c>
      <c r="C21243">
        <v>-17.6797</v>
      </c>
      <c r="D21243">
        <v>149.4068</v>
      </c>
      <c r="E21243" s="1" t="s">
        <v>29</v>
      </c>
      <c r="F21243" t="s">
        <v>22166</v>
      </c>
      <c r="G21243">
        <v>0</v>
      </c>
      <c r="H21243">
        <v>0</v>
      </c>
      <c r="I21243">
        <v>0</v>
      </c>
    </row>
    <row r="21244" spans="1:9" hidden="1" x14ac:dyDescent="0.3">
      <c r="A21244" s="1" t="s">
        <v>218</v>
      </c>
      <c r="B21244" s="1" t="s">
        <v>21957</v>
      </c>
      <c r="C21244">
        <v>-17.6797</v>
      </c>
      <c r="D21244">
        <v>149.4068</v>
      </c>
      <c r="E21244" s="1" t="s">
        <v>30</v>
      </c>
      <c r="F21244" t="s">
        <v>22167</v>
      </c>
      <c r="G21244">
        <v>0</v>
      </c>
      <c r="H21244">
        <v>0</v>
      </c>
      <c r="I21244">
        <v>0</v>
      </c>
    </row>
    <row r="21245" spans="1:9" hidden="1" x14ac:dyDescent="0.3">
      <c r="A21245" s="1" t="s">
        <v>218</v>
      </c>
      <c r="B21245" s="1" t="s">
        <v>21957</v>
      </c>
      <c r="C21245">
        <v>-17.6797</v>
      </c>
      <c r="D21245">
        <v>149.4068</v>
      </c>
      <c r="E21245" s="1" t="s">
        <v>31</v>
      </c>
      <c r="F21245" t="s">
        <v>22168</v>
      </c>
      <c r="G21245">
        <v>0</v>
      </c>
      <c r="H21245">
        <v>0</v>
      </c>
      <c r="I21245">
        <v>0</v>
      </c>
    </row>
    <row r="21246" spans="1:9" hidden="1" x14ac:dyDescent="0.3">
      <c r="A21246" s="1" t="s">
        <v>218</v>
      </c>
      <c r="B21246" s="1" t="s">
        <v>21957</v>
      </c>
      <c r="C21246">
        <v>-17.6797</v>
      </c>
      <c r="D21246">
        <v>149.4068</v>
      </c>
      <c r="E21246" s="1" t="s">
        <v>32</v>
      </c>
      <c r="F21246" t="s">
        <v>22169</v>
      </c>
      <c r="G21246">
        <v>0</v>
      </c>
      <c r="H21246">
        <v>0</v>
      </c>
      <c r="I21246">
        <v>0</v>
      </c>
    </row>
    <row r="21247" spans="1:9" hidden="1" x14ac:dyDescent="0.3">
      <c r="A21247" s="1" t="s">
        <v>218</v>
      </c>
      <c r="B21247" s="1" t="s">
        <v>21957</v>
      </c>
      <c r="C21247">
        <v>-17.6797</v>
      </c>
      <c r="D21247">
        <v>149.4068</v>
      </c>
      <c r="E21247" s="1" t="s">
        <v>33</v>
      </c>
      <c r="F21247" t="s">
        <v>22170</v>
      </c>
      <c r="G21247">
        <v>0</v>
      </c>
      <c r="H21247">
        <v>0</v>
      </c>
      <c r="I21247">
        <v>0</v>
      </c>
    </row>
    <row r="21248" spans="1:9" hidden="1" x14ac:dyDescent="0.3">
      <c r="A21248" s="1" t="s">
        <v>218</v>
      </c>
      <c r="B21248" s="1" t="s">
        <v>21957</v>
      </c>
      <c r="C21248">
        <v>-17.6797</v>
      </c>
      <c r="D21248">
        <v>149.4068</v>
      </c>
      <c r="E21248" s="1" t="s">
        <v>34</v>
      </c>
      <c r="F21248" t="s">
        <v>22171</v>
      </c>
      <c r="G21248">
        <v>0</v>
      </c>
      <c r="H21248">
        <v>0</v>
      </c>
      <c r="I21248">
        <v>0</v>
      </c>
    </row>
    <row r="21249" spans="1:9" hidden="1" x14ac:dyDescent="0.3">
      <c r="A21249" s="1" t="s">
        <v>218</v>
      </c>
      <c r="B21249" s="1" t="s">
        <v>21957</v>
      </c>
      <c r="C21249">
        <v>-17.6797</v>
      </c>
      <c r="D21249">
        <v>149.4068</v>
      </c>
      <c r="E21249" s="1" t="s">
        <v>35</v>
      </c>
      <c r="F21249" t="s">
        <v>22172</v>
      </c>
      <c r="G21249">
        <v>0</v>
      </c>
      <c r="H21249">
        <v>0</v>
      </c>
      <c r="I21249">
        <v>0</v>
      </c>
    </row>
    <row r="21250" spans="1:9" hidden="1" x14ac:dyDescent="0.3">
      <c r="A21250" s="1" t="s">
        <v>218</v>
      </c>
      <c r="B21250" s="1" t="s">
        <v>21957</v>
      </c>
      <c r="C21250">
        <v>-17.6797</v>
      </c>
      <c r="D21250">
        <v>149.4068</v>
      </c>
      <c r="E21250" s="1" t="s">
        <v>36</v>
      </c>
      <c r="F21250" t="s">
        <v>22173</v>
      </c>
      <c r="G21250">
        <v>0</v>
      </c>
      <c r="H21250">
        <v>0</v>
      </c>
      <c r="I21250">
        <v>0</v>
      </c>
    </row>
    <row r="21251" spans="1:9" hidden="1" x14ac:dyDescent="0.3">
      <c r="A21251" s="1" t="s">
        <v>218</v>
      </c>
      <c r="B21251" s="1" t="s">
        <v>21957</v>
      </c>
      <c r="C21251">
        <v>-17.6797</v>
      </c>
      <c r="D21251">
        <v>149.4068</v>
      </c>
      <c r="E21251" s="1" t="s">
        <v>37</v>
      </c>
      <c r="F21251" t="s">
        <v>22174</v>
      </c>
      <c r="G21251">
        <v>0</v>
      </c>
      <c r="H21251">
        <v>0</v>
      </c>
      <c r="I21251">
        <v>0</v>
      </c>
    </row>
    <row r="21252" spans="1:9" hidden="1" x14ac:dyDescent="0.3">
      <c r="A21252" s="1" t="s">
        <v>218</v>
      </c>
      <c r="B21252" s="1" t="s">
        <v>21957</v>
      </c>
      <c r="C21252">
        <v>-17.6797</v>
      </c>
      <c r="D21252">
        <v>149.4068</v>
      </c>
      <c r="E21252" s="1" t="s">
        <v>38</v>
      </c>
      <c r="F21252" t="s">
        <v>22175</v>
      </c>
      <c r="G21252">
        <v>0</v>
      </c>
      <c r="H21252">
        <v>0</v>
      </c>
      <c r="I21252">
        <v>0</v>
      </c>
    </row>
    <row r="21253" spans="1:9" hidden="1" x14ac:dyDescent="0.3">
      <c r="A21253" s="1" t="s">
        <v>218</v>
      </c>
      <c r="B21253" s="1" t="s">
        <v>21957</v>
      </c>
      <c r="C21253">
        <v>-17.6797</v>
      </c>
      <c r="D21253">
        <v>149.4068</v>
      </c>
      <c r="E21253" s="1" t="s">
        <v>39</v>
      </c>
      <c r="F21253" t="s">
        <v>22176</v>
      </c>
      <c r="G21253">
        <v>0</v>
      </c>
      <c r="H21253">
        <v>0</v>
      </c>
      <c r="I21253">
        <v>0</v>
      </c>
    </row>
    <row r="21254" spans="1:9" hidden="1" x14ac:dyDescent="0.3">
      <c r="A21254" s="1" t="s">
        <v>218</v>
      </c>
      <c r="B21254" s="1" t="s">
        <v>21957</v>
      </c>
      <c r="C21254">
        <v>-17.6797</v>
      </c>
      <c r="D21254">
        <v>149.4068</v>
      </c>
      <c r="E21254" s="1" t="s">
        <v>40</v>
      </c>
      <c r="F21254" t="s">
        <v>22177</v>
      </c>
      <c r="G21254">
        <v>0</v>
      </c>
      <c r="H21254">
        <v>0</v>
      </c>
      <c r="I21254">
        <v>0</v>
      </c>
    </row>
    <row r="21255" spans="1:9" hidden="1" x14ac:dyDescent="0.3">
      <c r="A21255" s="1" t="s">
        <v>218</v>
      </c>
      <c r="B21255" s="1" t="s">
        <v>21957</v>
      </c>
      <c r="C21255">
        <v>-17.6797</v>
      </c>
      <c r="D21255">
        <v>149.4068</v>
      </c>
      <c r="E21255" s="1" t="s">
        <v>41</v>
      </c>
      <c r="F21255" t="s">
        <v>22178</v>
      </c>
      <c r="G21255">
        <v>0</v>
      </c>
      <c r="H21255">
        <v>0</v>
      </c>
      <c r="I21255">
        <v>0</v>
      </c>
    </row>
    <row r="21256" spans="1:9" hidden="1" x14ac:dyDescent="0.3">
      <c r="A21256" s="1" t="s">
        <v>218</v>
      </c>
      <c r="B21256" s="1" t="s">
        <v>21957</v>
      </c>
      <c r="C21256">
        <v>-17.6797</v>
      </c>
      <c r="D21256">
        <v>149.4068</v>
      </c>
      <c r="E21256" s="1" t="s">
        <v>42</v>
      </c>
      <c r="F21256" t="s">
        <v>22179</v>
      </c>
      <c r="G21256">
        <v>0</v>
      </c>
      <c r="H21256">
        <v>0</v>
      </c>
      <c r="I21256">
        <v>0</v>
      </c>
    </row>
    <row r="21257" spans="1:9" hidden="1" x14ac:dyDescent="0.3">
      <c r="A21257" s="1" t="s">
        <v>218</v>
      </c>
      <c r="B21257" s="1" t="s">
        <v>21957</v>
      </c>
      <c r="C21257">
        <v>-17.6797</v>
      </c>
      <c r="D21257">
        <v>149.4068</v>
      </c>
      <c r="E21257" s="1" t="s">
        <v>43</v>
      </c>
      <c r="F21257" t="s">
        <v>22180</v>
      </c>
      <c r="G21257">
        <v>0</v>
      </c>
      <c r="H21257">
        <v>0</v>
      </c>
      <c r="I21257">
        <v>0</v>
      </c>
    </row>
    <row r="21258" spans="1:9" hidden="1" x14ac:dyDescent="0.3">
      <c r="A21258" s="1" t="s">
        <v>218</v>
      </c>
      <c r="B21258" s="1" t="s">
        <v>21957</v>
      </c>
      <c r="C21258">
        <v>-17.6797</v>
      </c>
      <c r="D21258">
        <v>149.4068</v>
      </c>
      <c r="E21258" s="1" t="s">
        <v>44</v>
      </c>
      <c r="F21258" t="s">
        <v>22181</v>
      </c>
      <c r="G21258">
        <v>0</v>
      </c>
      <c r="H21258">
        <v>0</v>
      </c>
      <c r="I21258">
        <v>0</v>
      </c>
    </row>
    <row r="21259" spans="1:9" hidden="1" x14ac:dyDescent="0.3">
      <c r="A21259" s="1" t="s">
        <v>218</v>
      </c>
      <c r="B21259" s="1" t="s">
        <v>21957</v>
      </c>
      <c r="C21259">
        <v>-17.6797</v>
      </c>
      <c r="D21259">
        <v>149.4068</v>
      </c>
      <c r="E21259" s="1" t="s">
        <v>45</v>
      </c>
      <c r="F21259" t="s">
        <v>22182</v>
      </c>
      <c r="G21259">
        <v>0</v>
      </c>
      <c r="H21259">
        <v>0</v>
      </c>
      <c r="I21259">
        <v>0</v>
      </c>
    </row>
    <row r="21260" spans="1:9" hidden="1" x14ac:dyDescent="0.3">
      <c r="A21260" s="1" t="s">
        <v>218</v>
      </c>
      <c r="B21260" s="1" t="s">
        <v>21957</v>
      </c>
      <c r="C21260">
        <v>-17.6797</v>
      </c>
      <c r="D21260">
        <v>149.4068</v>
      </c>
      <c r="E21260" s="1" t="s">
        <v>46</v>
      </c>
      <c r="F21260" t="s">
        <v>22183</v>
      </c>
      <c r="G21260">
        <v>0</v>
      </c>
      <c r="H21260">
        <v>0</v>
      </c>
      <c r="I21260">
        <v>0</v>
      </c>
    </row>
    <row r="21261" spans="1:9" hidden="1" x14ac:dyDescent="0.3">
      <c r="A21261" s="1" t="s">
        <v>218</v>
      </c>
      <c r="B21261" s="1" t="s">
        <v>21957</v>
      </c>
      <c r="C21261">
        <v>-17.6797</v>
      </c>
      <c r="D21261">
        <v>149.4068</v>
      </c>
      <c r="E21261" s="1" t="s">
        <v>47</v>
      </c>
      <c r="F21261" t="s">
        <v>22184</v>
      </c>
      <c r="G21261">
        <v>0</v>
      </c>
      <c r="H21261">
        <v>0</v>
      </c>
      <c r="I21261">
        <v>0</v>
      </c>
    </row>
    <row r="21262" spans="1:9" hidden="1" x14ac:dyDescent="0.3">
      <c r="A21262" s="1" t="s">
        <v>218</v>
      </c>
      <c r="B21262" s="1" t="s">
        <v>21957</v>
      </c>
      <c r="C21262">
        <v>-17.6797</v>
      </c>
      <c r="D21262">
        <v>149.4068</v>
      </c>
      <c r="E21262" s="1" t="s">
        <v>48</v>
      </c>
      <c r="F21262" t="s">
        <v>22185</v>
      </c>
      <c r="G21262">
        <v>0</v>
      </c>
      <c r="H21262">
        <v>0</v>
      </c>
      <c r="I21262">
        <v>0</v>
      </c>
    </row>
    <row r="21263" spans="1:9" hidden="1" x14ac:dyDescent="0.3">
      <c r="A21263" s="1" t="s">
        <v>218</v>
      </c>
      <c r="B21263" s="1" t="s">
        <v>21957</v>
      </c>
      <c r="C21263">
        <v>-17.6797</v>
      </c>
      <c r="D21263">
        <v>149.4068</v>
      </c>
      <c r="E21263" s="1" t="s">
        <v>49</v>
      </c>
      <c r="F21263" t="s">
        <v>22186</v>
      </c>
      <c r="G21263">
        <v>0</v>
      </c>
      <c r="H21263">
        <v>0</v>
      </c>
      <c r="I21263">
        <v>0</v>
      </c>
    </row>
    <row r="21264" spans="1:9" hidden="1" x14ac:dyDescent="0.3">
      <c r="A21264" s="1" t="s">
        <v>218</v>
      </c>
      <c r="B21264" s="1" t="s">
        <v>21957</v>
      </c>
      <c r="C21264">
        <v>-17.6797</v>
      </c>
      <c r="D21264">
        <v>149.4068</v>
      </c>
      <c r="E21264" s="1" t="s">
        <v>50</v>
      </c>
      <c r="F21264" t="s">
        <v>22187</v>
      </c>
      <c r="G21264">
        <v>0</v>
      </c>
      <c r="H21264">
        <v>0</v>
      </c>
      <c r="I21264">
        <v>0</v>
      </c>
    </row>
    <row r="21265" spans="1:9" hidden="1" x14ac:dyDescent="0.3">
      <c r="A21265" s="1" t="s">
        <v>218</v>
      </c>
      <c r="B21265" s="1" t="s">
        <v>21957</v>
      </c>
      <c r="C21265">
        <v>-17.6797</v>
      </c>
      <c r="D21265">
        <v>149.4068</v>
      </c>
      <c r="E21265" s="1" t="s">
        <v>51</v>
      </c>
      <c r="F21265" t="s">
        <v>22188</v>
      </c>
      <c r="G21265">
        <v>0</v>
      </c>
      <c r="H21265">
        <v>0</v>
      </c>
      <c r="I21265">
        <v>0</v>
      </c>
    </row>
    <row r="21266" spans="1:9" hidden="1" x14ac:dyDescent="0.3">
      <c r="A21266" s="1" t="s">
        <v>218</v>
      </c>
      <c r="B21266" s="1" t="s">
        <v>21957</v>
      </c>
      <c r="C21266">
        <v>-17.6797</v>
      </c>
      <c r="D21266">
        <v>149.4068</v>
      </c>
      <c r="E21266" s="1" t="s">
        <v>52</v>
      </c>
      <c r="F21266" t="s">
        <v>22189</v>
      </c>
      <c r="G21266">
        <v>0</v>
      </c>
      <c r="H21266">
        <v>0</v>
      </c>
      <c r="I21266">
        <v>0</v>
      </c>
    </row>
    <row r="21267" spans="1:9" hidden="1" x14ac:dyDescent="0.3">
      <c r="A21267" s="1" t="s">
        <v>218</v>
      </c>
      <c r="B21267" s="1" t="s">
        <v>21957</v>
      </c>
      <c r="C21267">
        <v>-17.6797</v>
      </c>
      <c r="D21267">
        <v>149.4068</v>
      </c>
      <c r="E21267" s="1" t="s">
        <v>53</v>
      </c>
      <c r="F21267" t="s">
        <v>22190</v>
      </c>
      <c r="G21267">
        <v>0</v>
      </c>
      <c r="H21267">
        <v>0</v>
      </c>
      <c r="I21267">
        <v>0</v>
      </c>
    </row>
    <row r="21268" spans="1:9" hidden="1" x14ac:dyDescent="0.3">
      <c r="A21268" s="1" t="s">
        <v>218</v>
      </c>
      <c r="B21268" s="1" t="s">
        <v>21957</v>
      </c>
      <c r="C21268">
        <v>-17.6797</v>
      </c>
      <c r="D21268">
        <v>149.4068</v>
      </c>
      <c r="E21268" s="1" t="s">
        <v>54</v>
      </c>
      <c r="F21268" t="s">
        <v>22191</v>
      </c>
      <c r="G21268">
        <v>0</v>
      </c>
      <c r="H21268">
        <v>0</v>
      </c>
      <c r="I21268">
        <v>0</v>
      </c>
    </row>
    <row r="21269" spans="1:9" hidden="1" x14ac:dyDescent="0.3">
      <c r="A21269" s="1" t="s">
        <v>218</v>
      </c>
      <c r="B21269" s="1" t="s">
        <v>21957</v>
      </c>
      <c r="C21269">
        <v>-17.6797</v>
      </c>
      <c r="D21269">
        <v>149.4068</v>
      </c>
      <c r="E21269" s="1" t="s">
        <v>21548</v>
      </c>
      <c r="F21269" t="s">
        <v>22192</v>
      </c>
      <c r="G21269">
        <v>0</v>
      </c>
      <c r="H21269">
        <v>3</v>
      </c>
      <c r="I21269">
        <v>0</v>
      </c>
    </row>
    <row r="21270" spans="1:9" hidden="1" x14ac:dyDescent="0.3">
      <c r="A21270" s="1" t="s">
        <v>21961</v>
      </c>
      <c r="B21270" s="1" t="s">
        <v>55</v>
      </c>
      <c r="C21270">
        <v>19.313300000000002</v>
      </c>
      <c r="D21270">
        <v>-81.254599999999996</v>
      </c>
      <c r="E21270" s="1" t="s">
        <v>4</v>
      </c>
      <c r="F21270" t="s">
        <v>22193</v>
      </c>
      <c r="G21270">
        <v>0</v>
      </c>
      <c r="H21270">
        <v>0</v>
      </c>
      <c r="I21270">
        <v>0</v>
      </c>
    </row>
    <row r="21271" spans="1:9" hidden="1" x14ac:dyDescent="0.3">
      <c r="A21271" s="1" t="s">
        <v>21961</v>
      </c>
      <c r="B21271" s="1" t="s">
        <v>55</v>
      </c>
      <c r="C21271">
        <v>19.313300000000002</v>
      </c>
      <c r="D21271">
        <v>-81.254599999999996</v>
      </c>
      <c r="E21271" s="1" t="s">
        <v>5</v>
      </c>
      <c r="F21271" t="s">
        <v>22194</v>
      </c>
      <c r="G21271">
        <v>0</v>
      </c>
      <c r="H21271">
        <v>0</v>
      </c>
      <c r="I21271">
        <v>0</v>
      </c>
    </row>
    <row r="21272" spans="1:9" hidden="1" x14ac:dyDescent="0.3">
      <c r="A21272" s="1" t="s">
        <v>21961</v>
      </c>
      <c r="B21272" s="1" t="s">
        <v>55</v>
      </c>
      <c r="C21272">
        <v>19.313300000000002</v>
      </c>
      <c r="D21272">
        <v>-81.254599999999996</v>
      </c>
      <c r="E21272" s="1" t="s">
        <v>6</v>
      </c>
      <c r="F21272" t="s">
        <v>22195</v>
      </c>
      <c r="G21272">
        <v>0</v>
      </c>
      <c r="H21272">
        <v>0</v>
      </c>
      <c r="I21272">
        <v>0</v>
      </c>
    </row>
    <row r="21273" spans="1:9" hidden="1" x14ac:dyDescent="0.3">
      <c r="A21273" s="1" t="s">
        <v>21961</v>
      </c>
      <c r="B21273" s="1" t="s">
        <v>55</v>
      </c>
      <c r="C21273">
        <v>19.313300000000002</v>
      </c>
      <c r="D21273">
        <v>-81.254599999999996</v>
      </c>
      <c r="E21273" s="1" t="s">
        <v>7</v>
      </c>
      <c r="F21273" t="s">
        <v>22196</v>
      </c>
      <c r="G21273">
        <v>0</v>
      </c>
      <c r="H21273">
        <v>0</v>
      </c>
      <c r="I21273">
        <v>0</v>
      </c>
    </row>
    <row r="21274" spans="1:9" hidden="1" x14ac:dyDescent="0.3">
      <c r="A21274" s="1" t="s">
        <v>21961</v>
      </c>
      <c r="B21274" s="1" t="s">
        <v>55</v>
      </c>
      <c r="C21274">
        <v>19.313300000000002</v>
      </c>
      <c r="D21274">
        <v>-81.254599999999996</v>
      </c>
      <c r="E21274" s="1" t="s">
        <v>8</v>
      </c>
      <c r="F21274" t="s">
        <v>22197</v>
      </c>
      <c r="G21274">
        <v>0</v>
      </c>
      <c r="H21274">
        <v>0</v>
      </c>
      <c r="I21274">
        <v>0</v>
      </c>
    </row>
    <row r="21275" spans="1:9" hidden="1" x14ac:dyDescent="0.3">
      <c r="A21275" s="1" t="s">
        <v>21961</v>
      </c>
      <c r="B21275" s="1" t="s">
        <v>55</v>
      </c>
      <c r="C21275">
        <v>19.313300000000002</v>
      </c>
      <c r="D21275">
        <v>-81.254599999999996</v>
      </c>
      <c r="E21275" s="1" t="s">
        <v>9</v>
      </c>
      <c r="F21275" t="s">
        <v>22198</v>
      </c>
      <c r="G21275">
        <v>0</v>
      </c>
      <c r="H21275">
        <v>0</v>
      </c>
      <c r="I21275">
        <v>0</v>
      </c>
    </row>
    <row r="21276" spans="1:9" hidden="1" x14ac:dyDescent="0.3">
      <c r="A21276" s="1" t="s">
        <v>21961</v>
      </c>
      <c r="B21276" s="1" t="s">
        <v>55</v>
      </c>
      <c r="C21276">
        <v>19.313300000000002</v>
      </c>
      <c r="D21276">
        <v>-81.254599999999996</v>
      </c>
      <c r="E21276" s="1" t="s">
        <v>10</v>
      </c>
      <c r="F21276" t="s">
        <v>22199</v>
      </c>
      <c r="G21276">
        <v>0</v>
      </c>
      <c r="H21276">
        <v>0</v>
      </c>
      <c r="I21276">
        <v>0</v>
      </c>
    </row>
    <row r="21277" spans="1:9" hidden="1" x14ac:dyDescent="0.3">
      <c r="A21277" s="1" t="s">
        <v>21961</v>
      </c>
      <c r="B21277" s="1" t="s">
        <v>55</v>
      </c>
      <c r="C21277">
        <v>19.313300000000002</v>
      </c>
      <c r="D21277">
        <v>-81.254599999999996</v>
      </c>
      <c r="E21277" s="1" t="s">
        <v>11</v>
      </c>
      <c r="F21277" t="s">
        <v>22200</v>
      </c>
      <c r="G21277">
        <v>0</v>
      </c>
      <c r="H21277">
        <v>0</v>
      </c>
      <c r="I21277">
        <v>0</v>
      </c>
    </row>
    <row r="21278" spans="1:9" hidden="1" x14ac:dyDescent="0.3">
      <c r="A21278" s="1" t="s">
        <v>21961</v>
      </c>
      <c r="B21278" s="1" t="s">
        <v>55</v>
      </c>
      <c r="C21278">
        <v>19.313300000000002</v>
      </c>
      <c r="D21278">
        <v>-81.254599999999996</v>
      </c>
      <c r="E21278" s="1" t="s">
        <v>12</v>
      </c>
      <c r="F21278" t="s">
        <v>22201</v>
      </c>
      <c r="G21278">
        <v>0</v>
      </c>
      <c r="H21278">
        <v>0</v>
      </c>
      <c r="I21278">
        <v>0</v>
      </c>
    </row>
    <row r="21279" spans="1:9" hidden="1" x14ac:dyDescent="0.3">
      <c r="A21279" s="1" t="s">
        <v>21961</v>
      </c>
      <c r="B21279" s="1" t="s">
        <v>55</v>
      </c>
      <c r="C21279">
        <v>19.313300000000002</v>
      </c>
      <c r="D21279">
        <v>-81.254599999999996</v>
      </c>
      <c r="E21279" s="1" t="s">
        <v>13</v>
      </c>
      <c r="F21279" t="s">
        <v>22202</v>
      </c>
      <c r="G21279">
        <v>0</v>
      </c>
      <c r="H21279">
        <v>0</v>
      </c>
      <c r="I21279">
        <v>0</v>
      </c>
    </row>
    <row r="21280" spans="1:9" hidden="1" x14ac:dyDescent="0.3">
      <c r="A21280" s="1" t="s">
        <v>21961</v>
      </c>
      <c r="B21280" s="1" t="s">
        <v>55</v>
      </c>
      <c r="C21280">
        <v>19.313300000000002</v>
      </c>
      <c r="D21280">
        <v>-81.254599999999996</v>
      </c>
      <c r="E21280" s="1" t="s">
        <v>14</v>
      </c>
      <c r="F21280" t="s">
        <v>22203</v>
      </c>
      <c r="G21280">
        <v>0</v>
      </c>
      <c r="H21280">
        <v>0</v>
      </c>
      <c r="I21280">
        <v>0</v>
      </c>
    </row>
    <row r="21281" spans="1:9" hidden="1" x14ac:dyDescent="0.3">
      <c r="A21281" s="1" t="s">
        <v>21961</v>
      </c>
      <c r="B21281" s="1" t="s">
        <v>55</v>
      </c>
      <c r="C21281">
        <v>19.313300000000002</v>
      </c>
      <c r="D21281">
        <v>-81.254599999999996</v>
      </c>
      <c r="E21281" s="1" t="s">
        <v>15</v>
      </c>
      <c r="F21281" t="s">
        <v>22204</v>
      </c>
      <c r="G21281">
        <v>0</v>
      </c>
      <c r="H21281">
        <v>0</v>
      </c>
      <c r="I21281">
        <v>0</v>
      </c>
    </row>
    <row r="21282" spans="1:9" hidden="1" x14ac:dyDescent="0.3">
      <c r="A21282" s="1" t="s">
        <v>21961</v>
      </c>
      <c r="B21282" s="1" t="s">
        <v>55</v>
      </c>
      <c r="C21282">
        <v>19.313300000000002</v>
      </c>
      <c r="D21282">
        <v>-81.254599999999996</v>
      </c>
      <c r="E21282" s="1" t="s">
        <v>16</v>
      </c>
      <c r="F21282" t="s">
        <v>22205</v>
      </c>
      <c r="G21282">
        <v>0</v>
      </c>
      <c r="H21282">
        <v>0</v>
      </c>
      <c r="I21282">
        <v>0</v>
      </c>
    </row>
    <row r="21283" spans="1:9" hidden="1" x14ac:dyDescent="0.3">
      <c r="A21283" s="1" t="s">
        <v>21961</v>
      </c>
      <c r="B21283" s="1" t="s">
        <v>55</v>
      </c>
      <c r="C21283">
        <v>19.313300000000002</v>
      </c>
      <c r="D21283">
        <v>-81.254599999999996</v>
      </c>
      <c r="E21283" s="1" t="s">
        <v>17</v>
      </c>
      <c r="F21283" t="s">
        <v>22206</v>
      </c>
      <c r="G21283">
        <v>0</v>
      </c>
      <c r="H21283">
        <v>0</v>
      </c>
      <c r="I21283">
        <v>0</v>
      </c>
    </row>
    <row r="21284" spans="1:9" hidden="1" x14ac:dyDescent="0.3">
      <c r="A21284" s="1" t="s">
        <v>21961</v>
      </c>
      <c r="B21284" s="1" t="s">
        <v>55</v>
      </c>
      <c r="C21284">
        <v>19.313300000000002</v>
      </c>
      <c r="D21284">
        <v>-81.254599999999996</v>
      </c>
      <c r="E21284" s="1" t="s">
        <v>18</v>
      </c>
      <c r="F21284" t="s">
        <v>22207</v>
      </c>
      <c r="G21284">
        <v>0</v>
      </c>
      <c r="H21284">
        <v>0</v>
      </c>
      <c r="I21284">
        <v>0</v>
      </c>
    </row>
    <row r="21285" spans="1:9" hidden="1" x14ac:dyDescent="0.3">
      <c r="A21285" s="1" t="s">
        <v>21961</v>
      </c>
      <c r="B21285" s="1" t="s">
        <v>55</v>
      </c>
      <c r="C21285">
        <v>19.313300000000002</v>
      </c>
      <c r="D21285">
        <v>-81.254599999999996</v>
      </c>
      <c r="E21285" s="1" t="s">
        <v>19</v>
      </c>
      <c r="F21285" t="s">
        <v>22208</v>
      </c>
      <c r="G21285">
        <v>0</v>
      </c>
      <c r="H21285">
        <v>0</v>
      </c>
      <c r="I21285">
        <v>0</v>
      </c>
    </row>
    <row r="21286" spans="1:9" hidden="1" x14ac:dyDescent="0.3">
      <c r="A21286" s="1" t="s">
        <v>21961</v>
      </c>
      <c r="B21286" s="1" t="s">
        <v>55</v>
      </c>
      <c r="C21286">
        <v>19.313300000000002</v>
      </c>
      <c r="D21286">
        <v>-81.254599999999996</v>
      </c>
      <c r="E21286" s="1" t="s">
        <v>20</v>
      </c>
      <c r="F21286" t="s">
        <v>22209</v>
      </c>
      <c r="G21286">
        <v>0</v>
      </c>
      <c r="H21286">
        <v>0</v>
      </c>
      <c r="I21286">
        <v>0</v>
      </c>
    </row>
    <row r="21287" spans="1:9" hidden="1" x14ac:dyDescent="0.3">
      <c r="A21287" s="1" t="s">
        <v>21961</v>
      </c>
      <c r="B21287" s="1" t="s">
        <v>55</v>
      </c>
      <c r="C21287">
        <v>19.313300000000002</v>
      </c>
      <c r="D21287">
        <v>-81.254599999999996</v>
      </c>
      <c r="E21287" s="1" t="s">
        <v>21</v>
      </c>
      <c r="F21287" t="s">
        <v>22210</v>
      </c>
      <c r="G21287">
        <v>0</v>
      </c>
      <c r="H21287">
        <v>0</v>
      </c>
      <c r="I21287">
        <v>0</v>
      </c>
    </row>
    <row r="21288" spans="1:9" hidden="1" x14ac:dyDescent="0.3">
      <c r="A21288" s="1" t="s">
        <v>21961</v>
      </c>
      <c r="B21288" s="1" t="s">
        <v>55</v>
      </c>
      <c r="C21288">
        <v>19.313300000000002</v>
      </c>
      <c r="D21288">
        <v>-81.254599999999996</v>
      </c>
      <c r="E21288" s="1" t="s">
        <v>22</v>
      </c>
      <c r="F21288" t="s">
        <v>22211</v>
      </c>
      <c r="G21288">
        <v>0</v>
      </c>
      <c r="H21288">
        <v>0</v>
      </c>
      <c r="I21288">
        <v>0</v>
      </c>
    </row>
    <row r="21289" spans="1:9" hidden="1" x14ac:dyDescent="0.3">
      <c r="A21289" s="1" t="s">
        <v>21961</v>
      </c>
      <c r="B21289" s="1" t="s">
        <v>55</v>
      </c>
      <c r="C21289">
        <v>19.313300000000002</v>
      </c>
      <c r="D21289">
        <v>-81.254599999999996</v>
      </c>
      <c r="E21289" s="1" t="s">
        <v>23</v>
      </c>
      <c r="F21289" t="s">
        <v>22212</v>
      </c>
      <c r="G21289">
        <v>0</v>
      </c>
      <c r="H21289">
        <v>0</v>
      </c>
      <c r="I21289">
        <v>0</v>
      </c>
    </row>
    <row r="21290" spans="1:9" hidden="1" x14ac:dyDescent="0.3">
      <c r="A21290" s="1" t="s">
        <v>21961</v>
      </c>
      <c r="B21290" s="1" t="s">
        <v>55</v>
      </c>
      <c r="C21290">
        <v>19.313300000000002</v>
      </c>
      <c r="D21290">
        <v>-81.254599999999996</v>
      </c>
      <c r="E21290" s="1" t="s">
        <v>24</v>
      </c>
      <c r="F21290" t="s">
        <v>22213</v>
      </c>
      <c r="G21290">
        <v>0</v>
      </c>
      <c r="H21290">
        <v>0</v>
      </c>
      <c r="I21290">
        <v>0</v>
      </c>
    </row>
    <row r="21291" spans="1:9" hidden="1" x14ac:dyDescent="0.3">
      <c r="A21291" s="1" t="s">
        <v>21961</v>
      </c>
      <c r="B21291" s="1" t="s">
        <v>55</v>
      </c>
      <c r="C21291">
        <v>19.313300000000002</v>
      </c>
      <c r="D21291">
        <v>-81.254599999999996</v>
      </c>
      <c r="E21291" s="1" t="s">
        <v>25</v>
      </c>
      <c r="F21291" t="s">
        <v>22214</v>
      </c>
      <c r="G21291">
        <v>0</v>
      </c>
      <c r="H21291">
        <v>0</v>
      </c>
      <c r="I21291">
        <v>0</v>
      </c>
    </row>
    <row r="21292" spans="1:9" hidden="1" x14ac:dyDescent="0.3">
      <c r="A21292" s="1" t="s">
        <v>21961</v>
      </c>
      <c r="B21292" s="1" t="s">
        <v>55</v>
      </c>
      <c r="C21292">
        <v>19.313300000000002</v>
      </c>
      <c r="D21292">
        <v>-81.254599999999996</v>
      </c>
      <c r="E21292" s="1" t="s">
        <v>26</v>
      </c>
      <c r="F21292" t="s">
        <v>22215</v>
      </c>
      <c r="G21292">
        <v>0</v>
      </c>
      <c r="H21292">
        <v>0</v>
      </c>
      <c r="I21292">
        <v>0</v>
      </c>
    </row>
    <row r="21293" spans="1:9" hidden="1" x14ac:dyDescent="0.3">
      <c r="A21293" s="1" t="s">
        <v>21961</v>
      </c>
      <c r="B21293" s="1" t="s">
        <v>55</v>
      </c>
      <c r="C21293">
        <v>19.313300000000002</v>
      </c>
      <c r="D21293">
        <v>-81.254599999999996</v>
      </c>
      <c r="E21293" s="1" t="s">
        <v>27</v>
      </c>
      <c r="F21293" t="s">
        <v>22216</v>
      </c>
      <c r="G21293">
        <v>0</v>
      </c>
      <c r="H21293">
        <v>0</v>
      </c>
      <c r="I21293">
        <v>0</v>
      </c>
    </row>
    <row r="21294" spans="1:9" hidden="1" x14ac:dyDescent="0.3">
      <c r="A21294" s="1" t="s">
        <v>21961</v>
      </c>
      <c r="B21294" s="1" t="s">
        <v>55</v>
      </c>
      <c r="C21294">
        <v>19.313300000000002</v>
      </c>
      <c r="D21294">
        <v>-81.254599999999996</v>
      </c>
      <c r="E21294" s="1" t="s">
        <v>28</v>
      </c>
      <c r="F21294" t="s">
        <v>22217</v>
      </c>
      <c r="G21294">
        <v>0</v>
      </c>
      <c r="H21294">
        <v>0</v>
      </c>
      <c r="I21294">
        <v>0</v>
      </c>
    </row>
    <row r="21295" spans="1:9" hidden="1" x14ac:dyDescent="0.3">
      <c r="A21295" s="1" t="s">
        <v>21961</v>
      </c>
      <c r="B21295" s="1" t="s">
        <v>55</v>
      </c>
      <c r="C21295">
        <v>19.313300000000002</v>
      </c>
      <c r="D21295">
        <v>-81.254599999999996</v>
      </c>
      <c r="E21295" s="1" t="s">
        <v>29</v>
      </c>
      <c r="F21295" t="s">
        <v>22218</v>
      </c>
      <c r="G21295">
        <v>0</v>
      </c>
      <c r="H21295">
        <v>0</v>
      </c>
      <c r="I21295">
        <v>0</v>
      </c>
    </row>
    <row r="21296" spans="1:9" hidden="1" x14ac:dyDescent="0.3">
      <c r="A21296" s="1" t="s">
        <v>21961</v>
      </c>
      <c r="B21296" s="1" t="s">
        <v>55</v>
      </c>
      <c r="C21296">
        <v>19.313300000000002</v>
      </c>
      <c r="D21296">
        <v>-81.254599999999996</v>
      </c>
      <c r="E21296" s="1" t="s">
        <v>30</v>
      </c>
      <c r="F21296" t="s">
        <v>22219</v>
      </c>
      <c r="G21296">
        <v>0</v>
      </c>
      <c r="H21296">
        <v>0</v>
      </c>
      <c r="I21296">
        <v>0</v>
      </c>
    </row>
    <row r="21297" spans="1:9" hidden="1" x14ac:dyDescent="0.3">
      <c r="A21297" s="1" t="s">
        <v>21961</v>
      </c>
      <c r="B21297" s="1" t="s">
        <v>55</v>
      </c>
      <c r="C21297">
        <v>19.313300000000002</v>
      </c>
      <c r="D21297">
        <v>-81.254599999999996</v>
      </c>
      <c r="E21297" s="1" t="s">
        <v>31</v>
      </c>
      <c r="F21297" t="s">
        <v>22220</v>
      </c>
      <c r="G21297">
        <v>0</v>
      </c>
      <c r="H21297">
        <v>0</v>
      </c>
      <c r="I21297">
        <v>0</v>
      </c>
    </row>
    <row r="21298" spans="1:9" hidden="1" x14ac:dyDescent="0.3">
      <c r="A21298" s="1" t="s">
        <v>21961</v>
      </c>
      <c r="B21298" s="1" t="s">
        <v>55</v>
      </c>
      <c r="C21298">
        <v>19.313300000000002</v>
      </c>
      <c r="D21298">
        <v>-81.254599999999996</v>
      </c>
      <c r="E21298" s="1" t="s">
        <v>32</v>
      </c>
      <c r="F21298" t="s">
        <v>22221</v>
      </c>
      <c r="G21298">
        <v>0</v>
      </c>
      <c r="H21298">
        <v>0</v>
      </c>
      <c r="I21298">
        <v>0</v>
      </c>
    </row>
    <row r="21299" spans="1:9" hidden="1" x14ac:dyDescent="0.3">
      <c r="A21299" s="1" t="s">
        <v>21961</v>
      </c>
      <c r="B21299" s="1" t="s">
        <v>55</v>
      </c>
      <c r="C21299">
        <v>19.313300000000002</v>
      </c>
      <c r="D21299">
        <v>-81.254599999999996</v>
      </c>
      <c r="E21299" s="1" t="s">
        <v>33</v>
      </c>
      <c r="F21299" t="s">
        <v>22222</v>
      </c>
      <c r="G21299">
        <v>0</v>
      </c>
      <c r="H21299">
        <v>0</v>
      </c>
      <c r="I21299">
        <v>0</v>
      </c>
    </row>
    <row r="21300" spans="1:9" hidden="1" x14ac:dyDescent="0.3">
      <c r="A21300" s="1" t="s">
        <v>21961</v>
      </c>
      <c r="B21300" s="1" t="s">
        <v>55</v>
      </c>
      <c r="C21300">
        <v>19.313300000000002</v>
      </c>
      <c r="D21300">
        <v>-81.254599999999996</v>
      </c>
      <c r="E21300" s="1" t="s">
        <v>34</v>
      </c>
      <c r="F21300" t="s">
        <v>22223</v>
      </c>
      <c r="G21300">
        <v>0</v>
      </c>
      <c r="H21300">
        <v>0</v>
      </c>
      <c r="I21300">
        <v>0</v>
      </c>
    </row>
    <row r="21301" spans="1:9" hidden="1" x14ac:dyDescent="0.3">
      <c r="A21301" s="1" t="s">
        <v>21961</v>
      </c>
      <c r="B21301" s="1" t="s">
        <v>55</v>
      </c>
      <c r="C21301">
        <v>19.313300000000002</v>
      </c>
      <c r="D21301">
        <v>-81.254599999999996</v>
      </c>
      <c r="E21301" s="1" t="s">
        <v>35</v>
      </c>
      <c r="F21301" t="s">
        <v>22224</v>
      </c>
      <c r="G21301">
        <v>0</v>
      </c>
      <c r="H21301">
        <v>0</v>
      </c>
      <c r="I21301">
        <v>0</v>
      </c>
    </row>
    <row r="21302" spans="1:9" hidden="1" x14ac:dyDescent="0.3">
      <c r="A21302" s="1" t="s">
        <v>21961</v>
      </c>
      <c r="B21302" s="1" t="s">
        <v>55</v>
      </c>
      <c r="C21302">
        <v>19.313300000000002</v>
      </c>
      <c r="D21302">
        <v>-81.254599999999996</v>
      </c>
      <c r="E21302" s="1" t="s">
        <v>36</v>
      </c>
      <c r="F21302" t="s">
        <v>22225</v>
      </c>
      <c r="G21302">
        <v>0</v>
      </c>
      <c r="H21302">
        <v>0</v>
      </c>
      <c r="I21302">
        <v>0</v>
      </c>
    </row>
    <row r="21303" spans="1:9" hidden="1" x14ac:dyDescent="0.3">
      <c r="A21303" s="1" t="s">
        <v>21961</v>
      </c>
      <c r="B21303" s="1" t="s">
        <v>55</v>
      </c>
      <c r="C21303">
        <v>19.313300000000002</v>
      </c>
      <c r="D21303">
        <v>-81.254599999999996</v>
      </c>
      <c r="E21303" s="1" t="s">
        <v>37</v>
      </c>
      <c r="F21303" t="s">
        <v>22226</v>
      </c>
      <c r="G21303">
        <v>0</v>
      </c>
      <c r="H21303">
        <v>0</v>
      </c>
      <c r="I21303">
        <v>0</v>
      </c>
    </row>
    <row r="21304" spans="1:9" hidden="1" x14ac:dyDescent="0.3">
      <c r="A21304" s="1" t="s">
        <v>21961</v>
      </c>
      <c r="B21304" s="1" t="s">
        <v>55</v>
      </c>
      <c r="C21304">
        <v>19.313300000000002</v>
      </c>
      <c r="D21304">
        <v>-81.254599999999996</v>
      </c>
      <c r="E21304" s="1" t="s">
        <v>38</v>
      </c>
      <c r="F21304" t="s">
        <v>22227</v>
      </c>
      <c r="G21304">
        <v>0</v>
      </c>
      <c r="H21304">
        <v>0</v>
      </c>
      <c r="I21304">
        <v>0</v>
      </c>
    </row>
    <row r="21305" spans="1:9" hidden="1" x14ac:dyDescent="0.3">
      <c r="A21305" s="1" t="s">
        <v>21961</v>
      </c>
      <c r="B21305" s="1" t="s">
        <v>55</v>
      </c>
      <c r="C21305">
        <v>19.313300000000002</v>
      </c>
      <c r="D21305">
        <v>-81.254599999999996</v>
      </c>
      <c r="E21305" s="1" t="s">
        <v>39</v>
      </c>
      <c r="F21305" t="s">
        <v>22228</v>
      </c>
      <c r="G21305">
        <v>0</v>
      </c>
      <c r="H21305">
        <v>0</v>
      </c>
      <c r="I21305">
        <v>0</v>
      </c>
    </row>
    <row r="21306" spans="1:9" hidden="1" x14ac:dyDescent="0.3">
      <c r="A21306" s="1" t="s">
        <v>21961</v>
      </c>
      <c r="B21306" s="1" t="s">
        <v>55</v>
      </c>
      <c r="C21306">
        <v>19.313300000000002</v>
      </c>
      <c r="D21306">
        <v>-81.254599999999996</v>
      </c>
      <c r="E21306" s="1" t="s">
        <v>40</v>
      </c>
      <c r="F21306" t="s">
        <v>22229</v>
      </c>
      <c r="G21306">
        <v>0</v>
      </c>
      <c r="H21306">
        <v>0</v>
      </c>
      <c r="I21306">
        <v>0</v>
      </c>
    </row>
    <row r="21307" spans="1:9" hidden="1" x14ac:dyDescent="0.3">
      <c r="A21307" s="1" t="s">
        <v>21961</v>
      </c>
      <c r="B21307" s="1" t="s">
        <v>55</v>
      </c>
      <c r="C21307">
        <v>19.313300000000002</v>
      </c>
      <c r="D21307">
        <v>-81.254599999999996</v>
      </c>
      <c r="E21307" s="1" t="s">
        <v>41</v>
      </c>
      <c r="F21307" t="s">
        <v>22230</v>
      </c>
      <c r="G21307">
        <v>0</v>
      </c>
      <c r="H21307">
        <v>0</v>
      </c>
      <c r="I21307">
        <v>0</v>
      </c>
    </row>
    <row r="21308" spans="1:9" hidden="1" x14ac:dyDescent="0.3">
      <c r="A21308" s="1" t="s">
        <v>21961</v>
      </c>
      <c r="B21308" s="1" t="s">
        <v>55</v>
      </c>
      <c r="C21308">
        <v>19.313300000000002</v>
      </c>
      <c r="D21308">
        <v>-81.254599999999996</v>
      </c>
      <c r="E21308" s="1" t="s">
        <v>42</v>
      </c>
      <c r="F21308" t="s">
        <v>22231</v>
      </c>
      <c r="G21308">
        <v>0</v>
      </c>
      <c r="H21308">
        <v>0</v>
      </c>
      <c r="I21308">
        <v>0</v>
      </c>
    </row>
    <row r="21309" spans="1:9" hidden="1" x14ac:dyDescent="0.3">
      <c r="A21309" s="1" t="s">
        <v>21961</v>
      </c>
      <c r="B21309" s="1" t="s">
        <v>55</v>
      </c>
      <c r="C21309">
        <v>19.313300000000002</v>
      </c>
      <c r="D21309">
        <v>-81.254599999999996</v>
      </c>
      <c r="E21309" s="1" t="s">
        <v>43</v>
      </c>
      <c r="F21309" t="s">
        <v>22232</v>
      </c>
      <c r="G21309">
        <v>0</v>
      </c>
      <c r="H21309">
        <v>0</v>
      </c>
      <c r="I21309">
        <v>0</v>
      </c>
    </row>
    <row r="21310" spans="1:9" hidden="1" x14ac:dyDescent="0.3">
      <c r="A21310" s="1" t="s">
        <v>21961</v>
      </c>
      <c r="B21310" s="1" t="s">
        <v>55</v>
      </c>
      <c r="C21310">
        <v>19.313300000000002</v>
      </c>
      <c r="D21310">
        <v>-81.254599999999996</v>
      </c>
      <c r="E21310" s="1" t="s">
        <v>44</v>
      </c>
      <c r="F21310" t="s">
        <v>22233</v>
      </c>
      <c r="G21310">
        <v>0</v>
      </c>
      <c r="H21310">
        <v>0</v>
      </c>
      <c r="I21310">
        <v>0</v>
      </c>
    </row>
    <row r="21311" spans="1:9" hidden="1" x14ac:dyDescent="0.3">
      <c r="A21311" s="1" t="s">
        <v>21961</v>
      </c>
      <c r="B21311" s="1" t="s">
        <v>55</v>
      </c>
      <c r="C21311">
        <v>19.313300000000002</v>
      </c>
      <c r="D21311">
        <v>-81.254599999999996</v>
      </c>
      <c r="E21311" s="1" t="s">
        <v>45</v>
      </c>
      <c r="F21311" t="s">
        <v>22234</v>
      </c>
      <c r="G21311">
        <v>0</v>
      </c>
      <c r="H21311">
        <v>0</v>
      </c>
      <c r="I21311">
        <v>0</v>
      </c>
    </row>
    <row r="21312" spans="1:9" hidden="1" x14ac:dyDescent="0.3">
      <c r="A21312" s="1" t="s">
        <v>21961</v>
      </c>
      <c r="B21312" s="1" t="s">
        <v>55</v>
      </c>
      <c r="C21312">
        <v>19.313300000000002</v>
      </c>
      <c r="D21312">
        <v>-81.254599999999996</v>
      </c>
      <c r="E21312" s="1" t="s">
        <v>46</v>
      </c>
      <c r="F21312" t="s">
        <v>22235</v>
      </c>
      <c r="G21312">
        <v>0</v>
      </c>
      <c r="H21312">
        <v>0</v>
      </c>
      <c r="I21312">
        <v>0</v>
      </c>
    </row>
    <row r="21313" spans="1:9" hidden="1" x14ac:dyDescent="0.3">
      <c r="A21313" s="1" t="s">
        <v>21961</v>
      </c>
      <c r="B21313" s="1" t="s">
        <v>55</v>
      </c>
      <c r="C21313">
        <v>19.313300000000002</v>
      </c>
      <c r="D21313">
        <v>-81.254599999999996</v>
      </c>
      <c r="E21313" s="1" t="s">
        <v>47</v>
      </c>
      <c r="F21313" t="s">
        <v>22236</v>
      </c>
      <c r="G21313">
        <v>0</v>
      </c>
      <c r="H21313">
        <v>0</v>
      </c>
      <c r="I21313">
        <v>0</v>
      </c>
    </row>
    <row r="21314" spans="1:9" hidden="1" x14ac:dyDescent="0.3">
      <c r="A21314" s="1" t="s">
        <v>21961</v>
      </c>
      <c r="B21314" s="1" t="s">
        <v>55</v>
      </c>
      <c r="C21314">
        <v>19.313300000000002</v>
      </c>
      <c r="D21314">
        <v>-81.254599999999996</v>
      </c>
      <c r="E21314" s="1" t="s">
        <v>48</v>
      </c>
      <c r="F21314" t="s">
        <v>22237</v>
      </c>
      <c r="G21314">
        <v>0</v>
      </c>
      <c r="H21314">
        <v>0</v>
      </c>
      <c r="I21314">
        <v>0</v>
      </c>
    </row>
    <row r="21315" spans="1:9" hidden="1" x14ac:dyDescent="0.3">
      <c r="A21315" s="1" t="s">
        <v>21961</v>
      </c>
      <c r="B21315" s="1" t="s">
        <v>55</v>
      </c>
      <c r="C21315">
        <v>19.313300000000002</v>
      </c>
      <c r="D21315">
        <v>-81.254599999999996</v>
      </c>
      <c r="E21315" s="1" t="s">
        <v>49</v>
      </c>
      <c r="F21315" t="s">
        <v>22238</v>
      </c>
      <c r="G21315">
        <v>0</v>
      </c>
      <c r="H21315">
        <v>0</v>
      </c>
      <c r="I21315">
        <v>0</v>
      </c>
    </row>
    <row r="21316" spans="1:9" hidden="1" x14ac:dyDescent="0.3">
      <c r="A21316" s="1" t="s">
        <v>21961</v>
      </c>
      <c r="B21316" s="1" t="s">
        <v>55</v>
      </c>
      <c r="C21316">
        <v>19.313300000000002</v>
      </c>
      <c r="D21316">
        <v>-81.254599999999996</v>
      </c>
      <c r="E21316" s="1" t="s">
        <v>50</v>
      </c>
      <c r="F21316" t="s">
        <v>22239</v>
      </c>
      <c r="G21316">
        <v>0</v>
      </c>
      <c r="H21316">
        <v>0</v>
      </c>
      <c r="I21316">
        <v>0</v>
      </c>
    </row>
    <row r="21317" spans="1:9" hidden="1" x14ac:dyDescent="0.3">
      <c r="A21317" s="1" t="s">
        <v>21961</v>
      </c>
      <c r="B21317" s="1" t="s">
        <v>55</v>
      </c>
      <c r="C21317">
        <v>19.313300000000002</v>
      </c>
      <c r="D21317">
        <v>-81.254599999999996</v>
      </c>
      <c r="E21317" s="1" t="s">
        <v>51</v>
      </c>
      <c r="F21317" t="s">
        <v>22240</v>
      </c>
      <c r="G21317">
        <v>0</v>
      </c>
      <c r="H21317">
        <v>0</v>
      </c>
      <c r="I21317">
        <v>0</v>
      </c>
    </row>
    <row r="21318" spans="1:9" hidden="1" x14ac:dyDescent="0.3">
      <c r="A21318" s="1" t="s">
        <v>21961</v>
      </c>
      <c r="B21318" s="1" t="s">
        <v>55</v>
      </c>
      <c r="C21318">
        <v>19.313300000000002</v>
      </c>
      <c r="D21318">
        <v>-81.254599999999996</v>
      </c>
      <c r="E21318" s="1" t="s">
        <v>52</v>
      </c>
      <c r="F21318" t="s">
        <v>22241</v>
      </c>
      <c r="G21318">
        <v>0</v>
      </c>
      <c r="H21318">
        <v>0</v>
      </c>
      <c r="I21318">
        <v>0</v>
      </c>
    </row>
    <row r="21319" spans="1:9" hidden="1" x14ac:dyDescent="0.3">
      <c r="A21319" s="1" t="s">
        <v>21961</v>
      </c>
      <c r="B21319" s="1" t="s">
        <v>55</v>
      </c>
      <c r="C21319">
        <v>19.313300000000002</v>
      </c>
      <c r="D21319">
        <v>-81.254599999999996</v>
      </c>
      <c r="E21319" s="1" t="s">
        <v>53</v>
      </c>
      <c r="F21319" t="s">
        <v>22242</v>
      </c>
      <c r="G21319">
        <v>0</v>
      </c>
      <c r="H21319">
        <v>0</v>
      </c>
      <c r="I21319">
        <v>0</v>
      </c>
    </row>
    <row r="21320" spans="1:9" hidden="1" x14ac:dyDescent="0.3">
      <c r="A21320" s="1" t="s">
        <v>21961</v>
      </c>
      <c r="B21320" s="1" t="s">
        <v>55</v>
      </c>
      <c r="C21320">
        <v>19.313300000000002</v>
      </c>
      <c r="D21320">
        <v>-81.254599999999996</v>
      </c>
      <c r="E21320" s="1" t="s">
        <v>54</v>
      </c>
      <c r="F21320" t="s">
        <v>22243</v>
      </c>
      <c r="G21320">
        <v>0</v>
      </c>
      <c r="H21320">
        <v>0</v>
      </c>
      <c r="I21320">
        <v>0</v>
      </c>
    </row>
    <row r="21321" spans="1:9" hidden="1" x14ac:dyDescent="0.3">
      <c r="A21321" s="1" t="s">
        <v>21961</v>
      </c>
      <c r="B21321" s="1" t="s">
        <v>55</v>
      </c>
      <c r="C21321">
        <v>19.313300000000002</v>
      </c>
      <c r="D21321">
        <v>-81.254599999999996</v>
      </c>
      <c r="E21321" s="1" t="s">
        <v>21548</v>
      </c>
      <c r="F21321" t="s">
        <v>22244</v>
      </c>
      <c r="G21321">
        <v>0</v>
      </c>
      <c r="H21321">
        <v>1</v>
      </c>
      <c r="I21321">
        <v>0</v>
      </c>
    </row>
    <row r="21322" spans="1:9" hidden="1" x14ac:dyDescent="0.3">
      <c r="A21322" s="1" t="s">
        <v>21963</v>
      </c>
      <c r="B21322" s="1" t="s">
        <v>55</v>
      </c>
      <c r="C21322">
        <v>16.265000000000001</v>
      </c>
      <c r="D21322">
        <v>-61.551000000000002</v>
      </c>
      <c r="E21322" s="1" t="s">
        <v>4</v>
      </c>
      <c r="F21322" t="s">
        <v>22245</v>
      </c>
      <c r="G21322">
        <v>0</v>
      </c>
      <c r="H21322">
        <v>0</v>
      </c>
      <c r="I21322">
        <v>0</v>
      </c>
    </row>
    <row r="21323" spans="1:9" hidden="1" x14ac:dyDescent="0.3">
      <c r="A21323" s="1" t="s">
        <v>21963</v>
      </c>
      <c r="B21323" s="1" t="s">
        <v>55</v>
      </c>
      <c r="C21323">
        <v>16.265000000000001</v>
      </c>
      <c r="D21323">
        <v>-61.551000000000002</v>
      </c>
      <c r="E21323" s="1" t="s">
        <v>5</v>
      </c>
      <c r="F21323" t="s">
        <v>22246</v>
      </c>
      <c r="G21323">
        <v>0</v>
      </c>
      <c r="H21323">
        <v>0</v>
      </c>
      <c r="I21323">
        <v>0</v>
      </c>
    </row>
    <row r="21324" spans="1:9" hidden="1" x14ac:dyDescent="0.3">
      <c r="A21324" s="1" t="s">
        <v>21963</v>
      </c>
      <c r="B21324" s="1" t="s">
        <v>55</v>
      </c>
      <c r="C21324">
        <v>16.265000000000001</v>
      </c>
      <c r="D21324">
        <v>-61.551000000000002</v>
      </c>
      <c r="E21324" s="1" t="s">
        <v>6</v>
      </c>
      <c r="F21324" t="s">
        <v>22247</v>
      </c>
      <c r="G21324">
        <v>0</v>
      </c>
      <c r="H21324">
        <v>0</v>
      </c>
      <c r="I21324">
        <v>0</v>
      </c>
    </row>
    <row r="21325" spans="1:9" hidden="1" x14ac:dyDescent="0.3">
      <c r="A21325" s="1" t="s">
        <v>21963</v>
      </c>
      <c r="B21325" s="1" t="s">
        <v>55</v>
      </c>
      <c r="C21325">
        <v>16.265000000000001</v>
      </c>
      <c r="D21325">
        <v>-61.551000000000002</v>
      </c>
      <c r="E21325" s="1" t="s">
        <v>7</v>
      </c>
      <c r="F21325" t="s">
        <v>22248</v>
      </c>
      <c r="G21325">
        <v>0</v>
      </c>
      <c r="H21325">
        <v>0</v>
      </c>
      <c r="I21325">
        <v>0</v>
      </c>
    </row>
    <row r="21326" spans="1:9" hidden="1" x14ac:dyDescent="0.3">
      <c r="A21326" s="1" t="s">
        <v>21963</v>
      </c>
      <c r="B21326" s="1" t="s">
        <v>55</v>
      </c>
      <c r="C21326">
        <v>16.265000000000001</v>
      </c>
      <c r="D21326">
        <v>-61.551000000000002</v>
      </c>
      <c r="E21326" s="1" t="s">
        <v>8</v>
      </c>
      <c r="F21326" t="s">
        <v>22249</v>
      </c>
      <c r="G21326">
        <v>0</v>
      </c>
      <c r="H21326">
        <v>0</v>
      </c>
      <c r="I21326">
        <v>0</v>
      </c>
    </row>
    <row r="21327" spans="1:9" hidden="1" x14ac:dyDescent="0.3">
      <c r="A21327" s="1" t="s">
        <v>21963</v>
      </c>
      <c r="B21327" s="1" t="s">
        <v>55</v>
      </c>
      <c r="C21327">
        <v>16.265000000000001</v>
      </c>
      <c r="D21327">
        <v>-61.551000000000002</v>
      </c>
      <c r="E21327" s="1" t="s">
        <v>9</v>
      </c>
      <c r="F21327" t="s">
        <v>22250</v>
      </c>
      <c r="G21327">
        <v>0</v>
      </c>
      <c r="H21327">
        <v>0</v>
      </c>
      <c r="I21327">
        <v>0</v>
      </c>
    </row>
    <row r="21328" spans="1:9" hidden="1" x14ac:dyDescent="0.3">
      <c r="A21328" s="1" t="s">
        <v>21963</v>
      </c>
      <c r="B21328" s="1" t="s">
        <v>55</v>
      </c>
      <c r="C21328">
        <v>16.265000000000001</v>
      </c>
      <c r="D21328">
        <v>-61.551000000000002</v>
      </c>
      <c r="E21328" s="1" t="s">
        <v>10</v>
      </c>
      <c r="F21328" t="s">
        <v>22251</v>
      </c>
      <c r="G21328">
        <v>0</v>
      </c>
      <c r="H21328">
        <v>0</v>
      </c>
      <c r="I21328">
        <v>0</v>
      </c>
    </row>
    <row r="21329" spans="1:9" hidden="1" x14ac:dyDescent="0.3">
      <c r="A21329" s="1" t="s">
        <v>21963</v>
      </c>
      <c r="B21329" s="1" t="s">
        <v>55</v>
      </c>
      <c r="C21329">
        <v>16.265000000000001</v>
      </c>
      <c r="D21329">
        <v>-61.551000000000002</v>
      </c>
      <c r="E21329" s="1" t="s">
        <v>11</v>
      </c>
      <c r="F21329" t="s">
        <v>22252</v>
      </c>
      <c r="G21329">
        <v>0</v>
      </c>
      <c r="H21329">
        <v>0</v>
      </c>
      <c r="I21329">
        <v>0</v>
      </c>
    </row>
    <row r="21330" spans="1:9" hidden="1" x14ac:dyDescent="0.3">
      <c r="A21330" s="1" t="s">
        <v>21963</v>
      </c>
      <c r="B21330" s="1" t="s">
        <v>55</v>
      </c>
      <c r="C21330">
        <v>16.265000000000001</v>
      </c>
      <c r="D21330">
        <v>-61.551000000000002</v>
      </c>
      <c r="E21330" s="1" t="s">
        <v>12</v>
      </c>
      <c r="F21330" t="s">
        <v>22253</v>
      </c>
      <c r="G21330">
        <v>0</v>
      </c>
      <c r="H21330">
        <v>0</v>
      </c>
      <c r="I21330">
        <v>0</v>
      </c>
    </row>
    <row r="21331" spans="1:9" hidden="1" x14ac:dyDescent="0.3">
      <c r="A21331" s="1" t="s">
        <v>21963</v>
      </c>
      <c r="B21331" s="1" t="s">
        <v>55</v>
      </c>
      <c r="C21331">
        <v>16.265000000000001</v>
      </c>
      <c r="D21331">
        <v>-61.551000000000002</v>
      </c>
      <c r="E21331" s="1" t="s">
        <v>13</v>
      </c>
      <c r="F21331" t="s">
        <v>22254</v>
      </c>
      <c r="G21331">
        <v>0</v>
      </c>
      <c r="H21331">
        <v>0</v>
      </c>
      <c r="I21331">
        <v>0</v>
      </c>
    </row>
    <row r="21332" spans="1:9" hidden="1" x14ac:dyDescent="0.3">
      <c r="A21332" s="1" t="s">
        <v>21963</v>
      </c>
      <c r="B21332" s="1" t="s">
        <v>55</v>
      </c>
      <c r="C21332">
        <v>16.265000000000001</v>
      </c>
      <c r="D21332">
        <v>-61.551000000000002</v>
      </c>
      <c r="E21332" s="1" t="s">
        <v>14</v>
      </c>
      <c r="F21332" t="s">
        <v>22255</v>
      </c>
      <c r="G21332">
        <v>0</v>
      </c>
      <c r="H21332">
        <v>0</v>
      </c>
      <c r="I21332">
        <v>0</v>
      </c>
    </row>
    <row r="21333" spans="1:9" hidden="1" x14ac:dyDescent="0.3">
      <c r="A21333" s="1" t="s">
        <v>21963</v>
      </c>
      <c r="B21333" s="1" t="s">
        <v>55</v>
      </c>
      <c r="C21333">
        <v>16.265000000000001</v>
      </c>
      <c r="D21333">
        <v>-61.551000000000002</v>
      </c>
      <c r="E21333" s="1" t="s">
        <v>15</v>
      </c>
      <c r="F21333" t="s">
        <v>22256</v>
      </c>
      <c r="G21333">
        <v>0</v>
      </c>
      <c r="H21333">
        <v>0</v>
      </c>
      <c r="I21333">
        <v>0</v>
      </c>
    </row>
    <row r="21334" spans="1:9" hidden="1" x14ac:dyDescent="0.3">
      <c r="A21334" s="1" t="s">
        <v>21963</v>
      </c>
      <c r="B21334" s="1" t="s">
        <v>55</v>
      </c>
      <c r="C21334">
        <v>16.265000000000001</v>
      </c>
      <c r="D21334">
        <v>-61.551000000000002</v>
      </c>
      <c r="E21334" s="1" t="s">
        <v>16</v>
      </c>
      <c r="F21334" t="s">
        <v>22257</v>
      </c>
      <c r="G21334">
        <v>0</v>
      </c>
      <c r="H21334">
        <v>0</v>
      </c>
      <c r="I21334">
        <v>0</v>
      </c>
    </row>
    <row r="21335" spans="1:9" hidden="1" x14ac:dyDescent="0.3">
      <c r="A21335" s="1" t="s">
        <v>21963</v>
      </c>
      <c r="B21335" s="1" t="s">
        <v>55</v>
      </c>
      <c r="C21335">
        <v>16.265000000000001</v>
      </c>
      <c r="D21335">
        <v>-61.551000000000002</v>
      </c>
      <c r="E21335" s="1" t="s">
        <v>17</v>
      </c>
      <c r="F21335" t="s">
        <v>22258</v>
      </c>
      <c r="G21335">
        <v>0</v>
      </c>
      <c r="H21335">
        <v>0</v>
      </c>
      <c r="I21335">
        <v>0</v>
      </c>
    </row>
    <row r="21336" spans="1:9" hidden="1" x14ac:dyDescent="0.3">
      <c r="A21336" s="1" t="s">
        <v>21963</v>
      </c>
      <c r="B21336" s="1" t="s">
        <v>55</v>
      </c>
      <c r="C21336">
        <v>16.265000000000001</v>
      </c>
      <c r="D21336">
        <v>-61.551000000000002</v>
      </c>
      <c r="E21336" s="1" t="s">
        <v>18</v>
      </c>
      <c r="F21336" t="s">
        <v>22259</v>
      </c>
      <c r="G21336">
        <v>0</v>
      </c>
      <c r="H21336">
        <v>0</v>
      </c>
      <c r="I21336">
        <v>0</v>
      </c>
    </row>
    <row r="21337" spans="1:9" hidden="1" x14ac:dyDescent="0.3">
      <c r="A21337" s="1" t="s">
        <v>21963</v>
      </c>
      <c r="B21337" s="1" t="s">
        <v>55</v>
      </c>
      <c r="C21337">
        <v>16.265000000000001</v>
      </c>
      <c r="D21337">
        <v>-61.551000000000002</v>
      </c>
      <c r="E21337" s="1" t="s">
        <v>19</v>
      </c>
      <c r="F21337" t="s">
        <v>22260</v>
      </c>
      <c r="G21337">
        <v>0</v>
      </c>
      <c r="H21337">
        <v>0</v>
      </c>
      <c r="I21337">
        <v>0</v>
      </c>
    </row>
    <row r="21338" spans="1:9" hidden="1" x14ac:dyDescent="0.3">
      <c r="A21338" s="1" t="s">
        <v>21963</v>
      </c>
      <c r="B21338" s="1" t="s">
        <v>55</v>
      </c>
      <c r="C21338">
        <v>16.265000000000001</v>
      </c>
      <c r="D21338">
        <v>-61.551000000000002</v>
      </c>
      <c r="E21338" s="1" t="s">
        <v>20</v>
      </c>
      <c r="F21338" t="s">
        <v>22261</v>
      </c>
      <c r="G21338">
        <v>0</v>
      </c>
      <c r="H21338">
        <v>0</v>
      </c>
      <c r="I21338">
        <v>0</v>
      </c>
    </row>
    <row r="21339" spans="1:9" hidden="1" x14ac:dyDescent="0.3">
      <c r="A21339" s="1" t="s">
        <v>21963</v>
      </c>
      <c r="B21339" s="1" t="s">
        <v>55</v>
      </c>
      <c r="C21339">
        <v>16.265000000000001</v>
      </c>
      <c r="D21339">
        <v>-61.551000000000002</v>
      </c>
      <c r="E21339" s="1" t="s">
        <v>21</v>
      </c>
      <c r="F21339" t="s">
        <v>22262</v>
      </c>
      <c r="G21339">
        <v>0</v>
      </c>
      <c r="H21339">
        <v>0</v>
      </c>
      <c r="I21339">
        <v>0</v>
      </c>
    </row>
    <row r="21340" spans="1:9" hidden="1" x14ac:dyDescent="0.3">
      <c r="A21340" s="1" t="s">
        <v>21963</v>
      </c>
      <c r="B21340" s="1" t="s">
        <v>55</v>
      </c>
      <c r="C21340">
        <v>16.265000000000001</v>
      </c>
      <c r="D21340">
        <v>-61.551000000000002</v>
      </c>
      <c r="E21340" s="1" t="s">
        <v>22</v>
      </c>
      <c r="F21340" t="s">
        <v>22263</v>
      </c>
      <c r="G21340">
        <v>0</v>
      </c>
      <c r="H21340">
        <v>0</v>
      </c>
      <c r="I21340">
        <v>0</v>
      </c>
    </row>
    <row r="21341" spans="1:9" hidden="1" x14ac:dyDescent="0.3">
      <c r="A21341" s="1" t="s">
        <v>21963</v>
      </c>
      <c r="B21341" s="1" t="s">
        <v>55</v>
      </c>
      <c r="C21341">
        <v>16.265000000000001</v>
      </c>
      <c r="D21341">
        <v>-61.551000000000002</v>
      </c>
      <c r="E21341" s="1" t="s">
        <v>23</v>
      </c>
      <c r="F21341" t="s">
        <v>22264</v>
      </c>
      <c r="G21341">
        <v>0</v>
      </c>
      <c r="H21341">
        <v>0</v>
      </c>
      <c r="I21341">
        <v>0</v>
      </c>
    </row>
    <row r="21342" spans="1:9" hidden="1" x14ac:dyDescent="0.3">
      <c r="A21342" s="1" t="s">
        <v>21963</v>
      </c>
      <c r="B21342" s="1" t="s">
        <v>55</v>
      </c>
      <c r="C21342">
        <v>16.265000000000001</v>
      </c>
      <c r="D21342">
        <v>-61.551000000000002</v>
      </c>
      <c r="E21342" s="1" t="s">
        <v>24</v>
      </c>
      <c r="F21342" t="s">
        <v>22265</v>
      </c>
      <c r="G21342">
        <v>0</v>
      </c>
      <c r="H21342">
        <v>0</v>
      </c>
      <c r="I21342">
        <v>0</v>
      </c>
    </row>
    <row r="21343" spans="1:9" hidden="1" x14ac:dyDescent="0.3">
      <c r="A21343" s="1" t="s">
        <v>21963</v>
      </c>
      <c r="B21343" s="1" t="s">
        <v>55</v>
      </c>
      <c r="C21343">
        <v>16.265000000000001</v>
      </c>
      <c r="D21343">
        <v>-61.551000000000002</v>
      </c>
      <c r="E21343" s="1" t="s">
        <v>25</v>
      </c>
      <c r="F21343" t="s">
        <v>22266</v>
      </c>
      <c r="G21343">
        <v>0</v>
      </c>
      <c r="H21343">
        <v>0</v>
      </c>
      <c r="I21343">
        <v>0</v>
      </c>
    </row>
    <row r="21344" spans="1:9" hidden="1" x14ac:dyDescent="0.3">
      <c r="A21344" s="1" t="s">
        <v>21963</v>
      </c>
      <c r="B21344" s="1" t="s">
        <v>55</v>
      </c>
      <c r="C21344">
        <v>16.265000000000001</v>
      </c>
      <c r="D21344">
        <v>-61.551000000000002</v>
      </c>
      <c r="E21344" s="1" t="s">
        <v>26</v>
      </c>
      <c r="F21344" t="s">
        <v>22267</v>
      </c>
      <c r="G21344">
        <v>0</v>
      </c>
      <c r="H21344">
        <v>0</v>
      </c>
      <c r="I21344">
        <v>0</v>
      </c>
    </row>
    <row r="21345" spans="1:9" hidden="1" x14ac:dyDescent="0.3">
      <c r="A21345" s="1" t="s">
        <v>21963</v>
      </c>
      <c r="B21345" s="1" t="s">
        <v>55</v>
      </c>
      <c r="C21345">
        <v>16.265000000000001</v>
      </c>
      <c r="D21345">
        <v>-61.551000000000002</v>
      </c>
      <c r="E21345" s="1" t="s">
        <v>27</v>
      </c>
      <c r="F21345" t="s">
        <v>22268</v>
      </c>
      <c r="G21345">
        <v>0</v>
      </c>
      <c r="H21345">
        <v>0</v>
      </c>
      <c r="I21345">
        <v>0</v>
      </c>
    </row>
    <row r="21346" spans="1:9" hidden="1" x14ac:dyDescent="0.3">
      <c r="A21346" s="1" t="s">
        <v>21963</v>
      </c>
      <c r="B21346" s="1" t="s">
        <v>55</v>
      </c>
      <c r="C21346">
        <v>16.265000000000001</v>
      </c>
      <c r="D21346">
        <v>-61.551000000000002</v>
      </c>
      <c r="E21346" s="1" t="s">
        <v>28</v>
      </c>
      <c r="F21346" t="s">
        <v>22269</v>
      </c>
      <c r="G21346">
        <v>0</v>
      </c>
      <c r="H21346">
        <v>0</v>
      </c>
      <c r="I21346">
        <v>0</v>
      </c>
    </row>
    <row r="21347" spans="1:9" hidden="1" x14ac:dyDescent="0.3">
      <c r="A21347" s="1" t="s">
        <v>21963</v>
      </c>
      <c r="B21347" s="1" t="s">
        <v>55</v>
      </c>
      <c r="C21347">
        <v>16.265000000000001</v>
      </c>
      <c r="D21347">
        <v>-61.551000000000002</v>
      </c>
      <c r="E21347" s="1" t="s">
        <v>29</v>
      </c>
      <c r="F21347" t="s">
        <v>22270</v>
      </c>
      <c r="G21347">
        <v>0</v>
      </c>
      <c r="H21347">
        <v>0</v>
      </c>
      <c r="I21347">
        <v>0</v>
      </c>
    </row>
    <row r="21348" spans="1:9" hidden="1" x14ac:dyDescent="0.3">
      <c r="A21348" s="1" t="s">
        <v>21963</v>
      </c>
      <c r="B21348" s="1" t="s">
        <v>55</v>
      </c>
      <c r="C21348">
        <v>16.265000000000001</v>
      </c>
      <c r="D21348">
        <v>-61.551000000000002</v>
      </c>
      <c r="E21348" s="1" t="s">
        <v>30</v>
      </c>
      <c r="F21348" t="s">
        <v>22271</v>
      </c>
      <c r="G21348">
        <v>0</v>
      </c>
      <c r="H21348">
        <v>0</v>
      </c>
      <c r="I21348">
        <v>0</v>
      </c>
    </row>
    <row r="21349" spans="1:9" hidden="1" x14ac:dyDescent="0.3">
      <c r="A21349" s="1" t="s">
        <v>21963</v>
      </c>
      <c r="B21349" s="1" t="s">
        <v>55</v>
      </c>
      <c r="C21349">
        <v>16.265000000000001</v>
      </c>
      <c r="D21349">
        <v>-61.551000000000002</v>
      </c>
      <c r="E21349" s="1" t="s">
        <v>31</v>
      </c>
      <c r="F21349" t="s">
        <v>22272</v>
      </c>
      <c r="G21349">
        <v>0</v>
      </c>
      <c r="H21349">
        <v>0</v>
      </c>
      <c r="I21349">
        <v>0</v>
      </c>
    </row>
    <row r="21350" spans="1:9" hidden="1" x14ac:dyDescent="0.3">
      <c r="A21350" s="1" t="s">
        <v>21963</v>
      </c>
      <c r="B21350" s="1" t="s">
        <v>55</v>
      </c>
      <c r="C21350">
        <v>16.265000000000001</v>
      </c>
      <c r="D21350">
        <v>-61.551000000000002</v>
      </c>
      <c r="E21350" s="1" t="s">
        <v>32</v>
      </c>
      <c r="F21350" t="s">
        <v>22273</v>
      </c>
      <c r="G21350">
        <v>0</v>
      </c>
      <c r="H21350">
        <v>0</v>
      </c>
      <c r="I21350">
        <v>0</v>
      </c>
    </row>
    <row r="21351" spans="1:9" hidden="1" x14ac:dyDescent="0.3">
      <c r="A21351" s="1" t="s">
        <v>21963</v>
      </c>
      <c r="B21351" s="1" t="s">
        <v>55</v>
      </c>
      <c r="C21351">
        <v>16.265000000000001</v>
      </c>
      <c r="D21351">
        <v>-61.551000000000002</v>
      </c>
      <c r="E21351" s="1" t="s">
        <v>33</v>
      </c>
      <c r="F21351" t="s">
        <v>22274</v>
      </c>
      <c r="G21351">
        <v>0</v>
      </c>
      <c r="H21351">
        <v>0</v>
      </c>
      <c r="I21351">
        <v>0</v>
      </c>
    </row>
    <row r="21352" spans="1:9" hidden="1" x14ac:dyDescent="0.3">
      <c r="A21352" s="1" t="s">
        <v>21963</v>
      </c>
      <c r="B21352" s="1" t="s">
        <v>55</v>
      </c>
      <c r="C21352">
        <v>16.265000000000001</v>
      </c>
      <c r="D21352">
        <v>-61.551000000000002</v>
      </c>
      <c r="E21352" s="1" t="s">
        <v>34</v>
      </c>
      <c r="F21352" t="s">
        <v>22275</v>
      </c>
      <c r="G21352">
        <v>0</v>
      </c>
      <c r="H21352">
        <v>0</v>
      </c>
      <c r="I21352">
        <v>0</v>
      </c>
    </row>
    <row r="21353" spans="1:9" hidden="1" x14ac:dyDescent="0.3">
      <c r="A21353" s="1" t="s">
        <v>21963</v>
      </c>
      <c r="B21353" s="1" t="s">
        <v>55</v>
      </c>
      <c r="C21353">
        <v>16.265000000000001</v>
      </c>
      <c r="D21353">
        <v>-61.551000000000002</v>
      </c>
      <c r="E21353" s="1" t="s">
        <v>35</v>
      </c>
      <c r="F21353" t="s">
        <v>22276</v>
      </c>
      <c r="G21353">
        <v>0</v>
      </c>
      <c r="H21353">
        <v>0</v>
      </c>
      <c r="I21353">
        <v>0</v>
      </c>
    </row>
    <row r="21354" spans="1:9" hidden="1" x14ac:dyDescent="0.3">
      <c r="A21354" s="1" t="s">
        <v>21963</v>
      </c>
      <c r="B21354" s="1" t="s">
        <v>55</v>
      </c>
      <c r="C21354">
        <v>16.265000000000001</v>
      </c>
      <c r="D21354">
        <v>-61.551000000000002</v>
      </c>
      <c r="E21354" s="1" t="s">
        <v>36</v>
      </c>
      <c r="F21354" t="s">
        <v>22277</v>
      </c>
      <c r="G21354">
        <v>0</v>
      </c>
      <c r="H21354">
        <v>0</v>
      </c>
      <c r="I21354">
        <v>0</v>
      </c>
    </row>
    <row r="21355" spans="1:9" hidden="1" x14ac:dyDescent="0.3">
      <c r="A21355" s="1" t="s">
        <v>21963</v>
      </c>
      <c r="B21355" s="1" t="s">
        <v>55</v>
      </c>
      <c r="C21355">
        <v>16.265000000000001</v>
      </c>
      <c r="D21355">
        <v>-61.551000000000002</v>
      </c>
      <c r="E21355" s="1" t="s">
        <v>37</v>
      </c>
      <c r="F21355" t="s">
        <v>22278</v>
      </c>
      <c r="G21355">
        <v>0</v>
      </c>
      <c r="H21355">
        <v>0</v>
      </c>
      <c r="I21355">
        <v>0</v>
      </c>
    </row>
    <row r="21356" spans="1:9" hidden="1" x14ac:dyDescent="0.3">
      <c r="A21356" s="1" t="s">
        <v>21963</v>
      </c>
      <c r="B21356" s="1" t="s">
        <v>55</v>
      </c>
      <c r="C21356">
        <v>16.265000000000001</v>
      </c>
      <c r="D21356">
        <v>-61.551000000000002</v>
      </c>
      <c r="E21356" s="1" t="s">
        <v>38</v>
      </c>
      <c r="F21356" t="s">
        <v>22279</v>
      </c>
      <c r="G21356">
        <v>0</v>
      </c>
      <c r="H21356">
        <v>0</v>
      </c>
      <c r="I21356">
        <v>0</v>
      </c>
    </row>
    <row r="21357" spans="1:9" hidden="1" x14ac:dyDescent="0.3">
      <c r="A21357" s="1" t="s">
        <v>21963</v>
      </c>
      <c r="B21357" s="1" t="s">
        <v>55</v>
      </c>
      <c r="C21357">
        <v>16.265000000000001</v>
      </c>
      <c r="D21357">
        <v>-61.551000000000002</v>
      </c>
      <c r="E21357" s="1" t="s">
        <v>39</v>
      </c>
      <c r="F21357" t="s">
        <v>22280</v>
      </c>
      <c r="G21357">
        <v>0</v>
      </c>
      <c r="H21357">
        <v>0</v>
      </c>
      <c r="I21357">
        <v>0</v>
      </c>
    </row>
    <row r="21358" spans="1:9" hidden="1" x14ac:dyDescent="0.3">
      <c r="A21358" s="1" t="s">
        <v>21963</v>
      </c>
      <c r="B21358" s="1" t="s">
        <v>55</v>
      </c>
      <c r="C21358">
        <v>16.265000000000001</v>
      </c>
      <c r="D21358">
        <v>-61.551000000000002</v>
      </c>
      <c r="E21358" s="1" t="s">
        <v>40</v>
      </c>
      <c r="F21358" t="s">
        <v>22281</v>
      </c>
      <c r="G21358">
        <v>0</v>
      </c>
      <c r="H21358">
        <v>0</v>
      </c>
      <c r="I21358">
        <v>0</v>
      </c>
    </row>
    <row r="21359" spans="1:9" hidden="1" x14ac:dyDescent="0.3">
      <c r="A21359" s="1" t="s">
        <v>21963</v>
      </c>
      <c r="B21359" s="1" t="s">
        <v>55</v>
      </c>
      <c r="C21359">
        <v>16.265000000000001</v>
      </c>
      <c r="D21359">
        <v>-61.551000000000002</v>
      </c>
      <c r="E21359" s="1" t="s">
        <v>41</v>
      </c>
      <c r="F21359" t="s">
        <v>22282</v>
      </c>
      <c r="G21359">
        <v>0</v>
      </c>
      <c r="H21359">
        <v>0</v>
      </c>
      <c r="I21359">
        <v>0</v>
      </c>
    </row>
    <row r="21360" spans="1:9" hidden="1" x14ac:dyDescent="0.3">
      <c r="A21360" s="1" t="s">
        <v>21963</v>
      </c>
      <c r="B21360" s="1" t="s">
        <v>55</v>
      </c>
      <c r="C21360">
        <v>16.265000000000001</v>
      </c>
      <c r="D21360">
        <v>-61.551000000000002</v>
      </c>
      <c r="E21360" s="1" t="s">
        <v>42</v>
      </c>
      <c r="F21360" t="s">
        <v>22283</v>
      </c>
      <c r="G21360">
        <v>0</v>
      </c>
      <c r="H21360">
        <v>0</v>
      </c>
      <c r="I21360">
        <v>0</v>
      </c>
    </row>
    <row r="21361" spans="1:9" hidden="1" x14ac:dyDescent="0.3">
      <c r="A21361" s="1" t="s">
        <v>21963</v>
      </c>
      <c r="B21361" s="1" t="s">
        <v>55</v>
      </c>
      <c r="C21361">
        <v>16.265000000000001</v>
      </c>
      <c r="D21361">
        <v>-61.551000000000002</v>
      </c>
      <c r="E21361" s="1" t="s">
        <v>43</v>
      </c>
      <c r="F21361" t="s">
        <v>22284</v>
      </c>
      <c r="G21361">
        <v>0</v>
      </c>
      <c r="H21361">
        <v>0</v>
      </c>
      <c r="I21361">
        <v>0</v>
      </c>
    </row>
    <row r="21362" spans="1:9" hidden="1" x14ac:dyDescent="0.3">
      <c r="A21362" s="1" t="s">
        <v>21963</v>
      </c>
      <c r="B21362" s="1" t="s">
        <v>55</v>
      </c>
      <c r="C21362">
        <v>16.265000000000001</v>
      </c>
      <c r="D21362">
        <v>-61.551000000000002</v>
      </c>
      <c r="E21362" s="1" t="s">
        <v>44</v>
      </c>
      <c r="F21362" t="s">
        <v>22285</v>
      </c>
      <c r="G21362">
        <v>0</v>
      </c>
      <c r="H21362">
        <v>0</v>
      </c>
      <c r="I21362">
        <v>0</v>
      </c>
    </row>
    <row r="21363" spans="1:9" hidden="1" x14ac:dyDescent="0.3">
      <c r="A21363" s="1" t="s">
        <v>21963</v>
      </c>
      <c r="B21363" s="1" t="s">
        <v>55</v>
      </c>
      <c r="C21363">
        <v>16.265000000000001</v>
      </c>
      <c r="D21363">
        <v>-61.551000000000002</v>
      </c>
      <c r="E21363" s="1" t="s">
        <v>45</v>
      </c>
      <c r="F21363" t="s">
        <v>22286</v>
      </c>
      <c r="G21363">
        <v>0</v>
      </c>
      <c r="H21363">
        <v>0</v>
      </c>
      <c r="I21363">
        <v>0</v>
      </c>
    </row>
    <row r="21364" spans="1:9" hidden="1" x14ac:dyDescent="0.3">
      <c r="A21364" s="1" t="s">
        <v>21963</v>
      </c>
      <c r="B21364" s="1" t="s">
        <v>55</v>
      </c>
      <c r="C21364">
        <v>16.265000000000001</v>
      </c>
      <c r="D21364">
        <v>-61.551000000000002</v>
      </c>
      <c r="E21364" s="1" t="s">
        <v>46</v>
      </c>
      <c r="F21364" t="s">
        <v>22287</v>
      </c>
      <c r="G21364">
        <v>0</v>
      </c>
      <c r="H21364">
        <v>0</v>
      </c>
      <c r="I21364">
        <v>0</v>
      </c>
    </row>
    <row r="21365" spans="1:9" hidden="1" x14ac:dyDescent="0.3">
      <c r="A21365" s="1" t="s">
        <v>21963</v>
      </c>
      <c r="B21365" s="1" t="s">
        <v>55</v>
      </c>
      <c r="C21365">
        <v>16.265000000000001</v>
      </c>
      <c r="D21365">
        <v>-61.551000000000002</v>
      </c>
      <c r="E21365" s="1" t="s">
        <v>47</v>
      </c>
      <c r="F21365" t="s">
        <v>22288</v>
      </c>
      <c r="G21365">
        <v>0</v>
      </c>
      <c r="H21365">
        <v>0</v>
      </c>
      <c r="I21365">
        <v>0</v>
      </c>
    </row>
    <row r="21366" spans="1:9" hidden="1" x14ac:dyDescent="0.3">
      <c r="A21366" s="1" t="s">
        <v>21963</v>
      </c>
      <c r="B21366" s="1" t="s">
        <v>55</v>
      </c>
      <c r="C21366">
        <v>16.265000000000001</v>
      </c>
      <c r="D21366">
        <v>-61.551000000000002</v>
      </c>
      <c r="E21366" s="1" t="s">
        <v>48</v>
      </c>
      <c r="F21366" t="s">
        <v>22289</v>
      </c>
      <c r="G21366">
        <v>0</v>
      </c>
      <c r="H21366">
        <v>0</v>
      </c>
      <c r="I21366">
        <v>0</v>
      </c>
    </row>
    <row r="21367" spans="1:9" hidden="1" x14ac:dyDescent="0.3">
      <c r="A21367" s="1" t="s">
        <v>21963</v>
      </c>
      <c r="B21367" s="1" t="s">
        <v>55</v>
      </c>
      <c r="C21367">
        <v>16.265000000000001</v>
      </c>
      <c r="D21367">
        <v>-61.551000000000002</v>
      </c>
      <c r="E21367" s="1" t="s">
        <v>49</v>
      </c>
      <c r="F21367" t="s">
        <v>22290</v>
      </c>
      <c r="G21367">
        <v>0</v>
      </c>
      <c r="H21367">
        <v>0</v>
      </c>
      <c r="I21367">
        <v>0</v>
      </c>
    </row>
    <row r="21368" spans="1:9" hidden="1" x14ac:dyDescent="0.3">
      <c r="A21368" s="1" t="s">
        <v>21963</v>
      </c>
      <c r="B21368" s="1" t="s">
        <v>55</v>
      </c>
      <c r="C21368">
        <v>16.265000000000001</v>
      </c>
      <c r="D21368">
        <v>-61.551000000000002</v>
      </c>
      <c r="E21368" s="1" t="s">
        <v>50</v>
      </c>
      <c r="F21368" t="s">
        <v>22291</v>
      </c>
      <c r="G21368">
        <v>0</v>
      </c>
      <c r="H21368">
        <v>0</v>
      </c>
      <c r="I21368">
        <v>0</v>
      </c>
    </row>
    <row r="21369" spans="1:9" hidden="1" x14ac:dyDescent="0.3">
      <c r="A21369" s="1" t="s">
        <v>21963</v>
      </c>
      <c r="B21369" s="1" t="s">
        <v>55</v>
      </c>
      <c r="C21369">
        <v>16.265000000000001</v>
      </c>
      <c r="D21369">
        <v>-61.551000000000002</v>
      </c>
      <c r="E21369" s="1" t="s">
        <v>51</v>
      </c>
      <c r="F21369" t="s">
        <v>22292</v>
      </c>
      <c r="G21369">
        <v>0</v>
      </c>
      <c r="H21369">
        <v>0</v>
      </c>
      <c r="I21369">
        <v>0</v>
      </c>
    </row>
    <row r="21370" spans="1:9" hidden="1" x14ac:dyDescent="0.3">
      <c r="A21370" s="1" t="s">
        <v>21963</v>
      </c>
      <c r="B21370" s="1" t="s">
        <v>55</v>
      </c>
      <c r="C21370">
        <v>16.265000000000001</v>
      </c>
      <c r="D21370">
        <v>-61.551000000000002</v>
      </c>
      <c r="E21370" s="1" t="s">
        <v>52</v>
      </c>
      <c r="F21370" t="s">
        <v>22293</v>
      </c>
      <c r="G21370">
        <v>0</v>
      </c>
      <c r="H21370">
        <v>0</v>
      </c>
      <c r="I21370">
        <v>0</v>
      </c>
    </row>
    <row r="21371" spans="1:9" hidden="1" x14ac:dyDescent="0.3">
      <c r="A21371" s="1" t="s">
        <v>21963</v>
      </c>
      <c r="B21371" s="1" t="s">
        <v>55</v>
      </c>
      <c r="C21371">
        <v>16.265000000000001</v>
      </c>
      <c r="D21371">
        <v>-61.551000000000002</v>
      </c>
      <c r="E21371" s="1" t="s">
        <v>53</v>
      </c>
      <c r="F21371" t="s">
        <v>22294</v>
      </c>
      <c r="G21371">
        <v>0</v>
      </c>
      <c r="H21371">
        <v>0</v>
      </c>
      <c r="I21371">
        <v>0</v>
      </c>
    </row>
    <row r="21372" spans="1:9" hidden="1" x14ac:dyDescent="0.3">
      <c r="A21372" s="1" t="s">
        <v>21963</v>
      </c>
      <c r="B21372" s="1" t="s">
        <v>55</v>
      </c>
      <c r="C21372">
        <v>16.265000000000001</v>
      </c>
      <c r="D21372">
        <v>-61.551000000000002</v>
      </c>
      <c r="E21372" s="1" t="s">
        <v>54</v>
      </c>
      <c r="F21372" t="s">
        <v>22295</v>
      </c>
      <c r="G21372">
        <v>0</v>
      </c>
      <c r="H21372">
        <v>0</v>
      </c>
      <c r="I21372">
        <v>0</v>
      </c>
    </row>
    <row r="21373" spans="1:9" hidden="1" x14ac:dyDescent="0.3">
      <c r="A21373" s="1" t="s">
        <v>21963</v>
      </c>
      <c r="B21373" s="1" t="s">
        <v>55</v>
      </c>
      <c r="C21373">
        <v>16.265000000000001</v>
      </c>
      <c r="D21373">
        <v>-61.551000000000002</v>
      </c>
      <c r="E21373" s="1" t="s">
        <v>21548</v>
      </c>
      <c r="F21373" t="s">
        <v>22296</v>
      </c>
      <c r="G21373">
        <v>0</v>
      </c>
      <c r="H21373">
        <v>1</v>
      </c>
      <c r="I21373">
        <v>0</v>
      </c>
    </row>
    <row r="21374" spans="1:9" hidden="1" x14ac:dyDescent="0.3">
      <c r="A21374" s="1" t="s">
        <v>62</v>
      </c>
      <c r="B21374" s="1" t="s">
        <v>21955</v>
      </c>
      <c r="C21374">
        <v>53.760899999999999</v>
      </c>
      <c r="D21374">
        <v>-98.813900000000004</v>
      </c>
      <c r="E21374" s="1" t="s">
        <v>4</v>
      </c>
      <c r="F21374" t="s">
        <v>22297</v>
      </c>
      <c r="G21374">
        <v>0</v>
      </c>
      <c r="H21374">
        <v>0</v>
      </c>
      <c r="I21374">
        <v>0</v>
      </c>
    </row>
    <row r="21375" spans="1:9" hidden="1" x14ac:dyDescent="0.3">
      <c r="A21375" s="1" t="s">
        <v>62</v>
      </c>
      <c r="B21375" s="1" t="s">
        <v>21955</v>
      </c>
      <c r="C21375">
        <v>53.760899999999999</v>
      </c>
      <c r="D21375">
        <v>-98.813900000000004</v>
      </c>
      <c r="E21375" s="1" t="s">
        <v>5</v>
      </c>
      <c r="F21375" t="s">
        <v>22298</v>
      </c>
      <c r="G21375">
        <v>0</v>
      </c>
      <c r="H21375">
        <v>0</v>
      </c>
      <c r="I21375">
        <v>0</v>
      </c>
    </row>
    <row r="21376" spans="1:9" hidden="1" x14ac:dyDescent="0.3">
      <c r="A21376" s="1" t="s">
        <v>62</v>
      </c>
      <c r="B21376" s="1" t="s">
        <v>21955</v>
      </c>
      <c r="C21376">
        <v>53.760899999999999</v>
      </c>
      <c r="D21376">
        <v>-98.813900000000004</v>
      </c>
      <c r="E21376" s="1" t="s">
        <v>6</v>
      </c>
      <c r="F21376" t="s">
        <v>22299</v>
      </c>
      <c r="G21376">
        <v>0</v>
      </c>
      <c r="H21376">
        <v>0</v>
      </c>
      <c r="I21376">
        <v>0</v>
      </c>
    </row>
    <row r="21377" spans="1:9" hidden="1" x14ac:dyDescent="0.3">
      <c r="A21377" s="1" t="s">
        <v>62</v>
      </c>
      <c r="B21377" s="1" t="s">
        <v>21955</v>
      </c>
      <c r="C21377">
        <v>53.760899999999999</v>
      </c>
      <c r="D21377">
        <v>-98.813900000000004</v>
      </c>
      <c r="E21377" s="1" t="s">
        <v>7</v>
      </c>
      <c r="F21377" t="s">
        <v>22300</v>
      </c>
      <c r="G21377">
        <v>0</v>
      </c>
      <c r="H21377">
        <v>0</v>
      </c>
      <c r="I21377">
        <v>0</v>
      </c>
    </row>
    <row r="21378" spans="1:9" hidden="1" x14ac:dyDescent="0.3">
      <c r="A21378" s="1" t="s">
        <v>62</v>
      </c>
      <c r="B21378" s="1" t="s">
        <v>21955</v>
      </c>
      <c r="C21378">
        <v>53.760899999999999</v>
      </c>
      <c r="D21378">
        <v>-98.813900000000004</v>
      </c>
      <c r="E21378" s="1" t="s">
        <v>8</v>
      </c>
      <c r="F21378" t="s">
        <v>22301</v>
      </c>
      <c r="G21378">
        <v>0</v>
      </c>
      <c r="H21378">
        <v>0</v>
      </c>
      <c r="I21378">
        <v>0</v>
      </c>
    </row>
    <row r="21379" spans="1:9" hidden="1" x14ac:dyDescent="0.3">
      <c r="A21379" s="1" t="s">
        <v>62</v>
      </c>
      <c r="B21379" s="1" t="s">
        <v>21955</v>
      </c>
      <c r="C21379">
        <v>53.760899999999999</v>
      </c>
      <c r="D21379">
        <v>-98.813900000000004</v>
      </c>
      <c r="E21379" s="1" t="s">
        <v>9</v>
      </c>
      <c r="F21379" t="s">
        <v>22302</v>
      </c>
      <c r="G21379">
        <v>0</v>
      </c>
      <c r="H21379">
        <v>0</v>
      </c>
      <c r="I21379">
        <v>0</v>
      </c>
    </row>
    <row r="21380" spans="1:9" hidden="1" x14ac:dyDescent="0.3">
      <c r="A21380" s="1" t="s">
        <v>62</v>
      </c>
      <c r="B21380" s="1" t="s">
        <v>21955</v>
      </c>
      <c r="C21380">
        <v>53.760899999999999</v>
      </c>
      <c r="D21380">
        <v>-98.813900000000004</v>
      </c>
      <c r="E21380" s="1" t="s">
        <v>10</v>
      </c>
      <c r="F21380" t="s">
        <v>22303</v>
      </c>
      <c r="G21380">
        <v>0</v>
      </c>
      <c r="H21380">
        <v>0</v>
      </c>
      <c r="I21380">
        <v>0</v>
      </c>
    </row>
    <row r="21381" spans="1:9" hidden="1" x14ac:dyDescent="0.3">
      <c r="A21381" s="1" t="s">
        <v>62</v>
      </c>
      <c r="B21381" s="1" t="s">
        <v>21955</v>
      </c>
      <c r="C21381">
        <v>53.760899999999999</v>
      </c>
      <c r="D21381">
        <v>-98.813900000000004</v>
      </c>
      <c r="E21381" s="1" t="s">
        <v>11</v>
      </c>
      <c r="F21381" t="s">
        <v>22304</v>
      </c>
      <c r="G21381">
        <v>0</v>
      </c>
      <c r="H21381">
        <v>0</v>
      </c>
      <c r="I21381">
        <v>0</v>
      </c>
    </row>
    <row r="21382" spans="1:9" hidden="1" x14ac:dyDescent="0.3">
      <c r="A21382" s="1" t="s">
        <v>62</v>
      </c>
      <c r="B21382" s="1" t="s">
        <v>21955</v>
      </c>
      <c r="C21382">
        <v>53.760899999999999</v>
      </c>
      <c r="D21382">
        <v>-98.813900000000004</v>
      </c>
      <c r="E21382" s="1" t="s">
        <v>12</v>
      </c>
      <c r="F21382" t="s">
        <v>22305</v>
      </c>
      <c r="G21382">
        <v>0</v>
      </c>
      <c r="H21382">
        <v>0</v>
      </c>
      <c r="I21382">
        <v>0</v>
      </c>
    </row>
    <row r="21383" spans="1:9" hidden="1" x14ac:dyDescent="0.3">
      <c r="A21383" s="1" t="s">
        <v>62</v>
      </c>
      <c r="B21383" s="1" t="s">
        <v>21955</v>
      </c>
      <c r="C21383">
        <v>53.760899999999999</v>
      </c>
      <c r="D21383">
        <v>-98.813900000000004</v>
      </c>
      <c r="E21383" s="1" t="s">
        <v>13</v>
      </c>
      <c r="F21383" t="s">
        <v>22306</v>
      </c>
      <c r="G21383">
        <v>0</v>
      </c>
      <c r="H21383">
        <v>0</v>
      </c>
      <c r="I21383">
        <v>0</v>
      </c>
    </row>
    <row r="21384" spans="1:9" hidden="1" x14ac:dyDescent="0.3">
      <c r="A21384" s="1" t="s">
        <v>62</v>
      </c>
      <c r="B21384" s="1" t="s">
        <v>21955</v>
      </c>
      <c r="C21384">
        <v>53.760899999999999</v>
      </c>
      <c r="D21384">
        <v>-98.813900000000004</v>
      </c>
      <c r="E21384" s="1" t="s">
        <v>14</v>
      </c>
      <c r="F21384" t="s">
        <v>22307</v>
      </c>
      <c r="G21384">
        <v>0</v>
      </c>
      <c r="H21384">
        <v>0</v>
      </c>
      <c r="I21384">
        <v>0</v>
      </c>
    </row>
    <row r="21385" spans="1:9" hidden="1" x14ac:dyDescent="0.3">
      <c r="A21385" s="1" t="s">
        <v>62</v>
      </c>
      <c r="B21385" s="1" t="s">
        <v>21955</v>
      </c>
      <c r="C21385">
        <v>53.760899999999999</v>
      </c>
      <c r="D21385">
        <v>-98.813900000000004</v>
      </c>
      <c r="E21385" s="1" t="s">
        <v>15</v>
      </c>
      <c r="F21385" t="s">
        <v>22308</v>
      </c>
      <c r="G21385">
        <v>0</v>
      </c>
      <c r="H21385">
        <v>0</v>
      </c>
      <c r="I21385">
        <v>0</v>
      </c>
    </row>
    <row r="21386" spans="1:9" hidden="1" x14ac:dyDescent="0.3">
      <c r="A21386" s="1" t="s">
        <v>62</v>
      </c>
      <c r="B21386" s="1" t="s">
        <v>21955</v>
      </c>
      <c r="C21386">
        <v>53.760899999999999</v>
      </c>
      <c r="D21386">
        <v>-98.813900000000004</v>
      </c>
      <c r="E21386" s="1" t="s">
        <v>16</v>
      </c>
      <c r="F21386" t="s">
        <v>22309</v>
      </c>
      <c r="G21386">
        <v>0</v>
      </c>
      <c r="H21386">
        <v>0</v>
      </c>
      <c r="I21386">
        <v>0</v>
      </c>
    </row>
    <row r="21387" spans="1:9" hidden="1" x14ac:dyDescent="0.3">
      <c r="A21387" s="1" t="s">
        <v>62</v>
      </c>
      <c r="B21387" s="1" t="s">
        <v>21955</v>
      </c>
      <c r="C21387">
        <v>53.760899999999999</v>
      </c>
      <c r="D21387">
        <v>-98.813900000000004</v>
      </c>
      <c r="E21387" s="1" t="s">
        <v>17</v>
      </c>
      <c r="F21387" t="s">
        <v>22310</v>
      </c>
      <c r="G21387">
        <v>0</v>
      </c>
      <c r="H21387">
        <v>0</v>
      </c>
      <c r="I21387">
        <v>0</v>
      </c>
    </row>
    <row r="21388" spans="1:9" hidden="1" x14ac:dyDescent="0.3">
      <c r="A21388" s="1" t="s">
        <v>62</v>
      </c>
      <c r="B21388" s="1" t="s">
        <v>21955</v>
      </c>
      <c r="C21388">
        <v>53.760899999999999</v>
      </c>
      <c r="D21388">
        <v>-98.813900000000004</v>
      </c>
      <c r="E21388" s="1" t="s">
        <v>18</v>
      </c>
      <c r="F21388" t="s">
        <v>22311</v>
      </c>
      <c r="G21388">
        <v>0</v>
      </c>
      <c r="H21388">
        <v>0</v>
      </c>
      <c r="I21388">
        <v>0</v>
      </c>
    </row>
    <row r="21389" spans="1:9" hidden="1" x14ac:dyDescent="0.3">
      <c r="A21389" s="1" t="s">
        <v>62</v>
      </c>
      <c r="B21389" s="1" t="s">
        <v>21955</v>
      </c>
      <c r="C21389">
        <v>53.760899999999999</v>
      </c>
      <c r="D21389">
        <v>-98.813900000000004</v>
      </c>
      <c r="E21389" s="1" t="s">
        <v>19</v>
      </c>
      <c r="F21389" t="s">
        <v>22312</v>
      </c>
      <c r="G21389">
        <v>0</v>
      </c>
      <c r="H21389">
        <v>0</v>
      </c>
      <c r="I21389">
        <v>0</v>
      </c>
    </row>
    <row r="21390" spans="1:9" hidden="1" x14ac:dyDescent="0.3">
      <c r="A21390" s="1" t="s">
        <v>62</v>
      </c>
      <c r="B21390" s="1" t="s">
        <v>21955</v>
      </c>
      <c r="C21390">
        <v>53.760899999999999</v>
      </c>
      <c r="D21390">
        <v>-98.813900000000004</v>
      </c>
      <c r="E21390" s="1" t="s">
        <v>20</v>
      </c>
      <c r="F21390" t="s">
        <v>22313</v>
      </c>
      <c r="G21390">
        <v>0</v>
      </c>
      <c r="H21390">
        <v>0</v>
      </c>
      <c r="I21390">
        <v>0</v>
      </c>
    </row>
    <row r="21391" spans="1:9" hidden="1" x14ac:dyDescent="0.3">
      <c r="A21391" s="1" t="s">
        <v>62</v>
      </c>
      <c r="B21391" s="1" t="s">
        <v>21955</v>
      </c>
      <c r="C21391">
        <v>53.760899999999999</v>
      </c>
      <c r="D21391">
        <v>-98.813900000000004</v>
      </c>
      <c r="E21391" s="1" t="s">
        <v>21</v>
      </c>
      <c r="F21391" t="s">
        <v>22314</v>
      </c>
      <c r="G21391">
        <v>0</v>
      </c>
      <c r="H21391">
        <v>0</v>
      </c>
      <c r="I21391">
        <v>0</v>
      </c>
    </row>
    <row r="21392" spans="1:9" hidden="1" x14ac:dyDescent="0.3">
      <c r="A21392" s="1" t="s">
        <v>62</v>
      </c>
      <c r="B21392" s="1" t="s">
        <v>21955</v>
      </c>
      <c r="C21392">
        <v>53.760899999999999</v>
      </c>
      <c r="D21392">
        <v>-98.813900000000004</v>
      </c>
      <c r="E21392" s="1" t="s">
        <v>22</v>
      </c>
      <c r="F21392" t="s">
        <v>22315</v>
      </c>
      <c r="G21392">
        <v>0</v>
      </c>
      <c r="H21392">
        <v>0</v>
      </c>
      <c r="I21392">
        <v>0</v>
      </c>
    </row>
    <row r="21393" spans="1:9" hidden="1" x14ac:dyDescent="0.3">
      <c r="A21393" s="1" t="s">
        <v>62</v>
      </c>
      <c r="B21393" s="1" t="s">
        <v>21955</v>
      </c>
      <c r="C21393">
        <v>53.760899999999999</v>
      </c>
      <c r="D21393">
        <v>-98.813900000000004</v>
      </c>
      <c r="E21393" s="1" t="s">
        <v>23</v>
      </c>
      <c r="F21393" t="s">
        <v>22316</v>
      </c>
      <c r="G21393">
        <v>0</v>
      </c>
      <c r="H21393">
        <v>0</v>
      </c>
      <c r="I21393">
        <v>0</v>
      </c>
    </row>
    <row r="21394" spans="1:9" hidden="1" x14ac:dyDescent="0.3">
      <c r="A21394" s="1" t="s">
        <v>62</v>
      </c>
      <c r="B21394" s="1" t="s">
        <v>21955</v>
      </c>
      <c r="C21394">
        <v>53.760899999999999</v>
      </c>
      <c r="D21394">
        <v>-98.813900000000004</v>
      </c>
      <c r="E21394" s="1" t="s">
        <v>24</v>
      </c>
      <c r="F21394" t="s">
        <v>22317</v>
      </c>
      <c r="G21394">
        <v>0</v>
      </c>
      <c r="H21394">
        <v>0</v>
      </c>
      <c r="I21394">
        <v>0</v>
      </c>
    </row>
    <row r="21395" spans="1:9" hidden="1" x14ac:dyDescent="0.3">
      <c r="A21395" s="1" t="s">
        <v>62</v>
      </c>
      <c r="B21395" s="1" t="s">
        <v>21955</v>
      </c>
      <c r="C21395">
        <v>53.760899999999999</v>
      </c>
      <c r="D21395">
        <v>-98.813900000000004</v>
      </c>
      <c r="E21395" s="1" t="s">
        <v>25</v>
      </c>
      <c r="F21395" t="s">
        <v>22318</v>
      </c>
      <c r="G21395">
        <v>0</v>
      </c>
      <c r="H21395">
        <v>0</v>
      </c>
      <c r="I21395">
        <v>0</v>
      </c>
    </row>
    <row r="21396" spans="1:9" hidden="1" x14ac:dyDescent="0.3">
      <c r="A21396" s="1" t="s">
        <v>62</v>
      </c>
      <c r="B21396" s="1" t="s">
        <v>21955</v>
      </c>
      <c r="C21396">
        <v>53.760899999999999</v>
      </c>
      <c r="D21396">
        <v>-98.813900000000004</v>
      </c>
      <c r="E21396" s="1" t="s">
        <v>26</v>
      </c>
      <c r="F21396" t="s">
        <v>22319</v>
      </c>
      <c r="G21396">
        <v>0</v>
      </c>
      <c r="H21396">
        <v>0</v>
      </c>
      <c r="I21396">
        <v>0</v>
      </c>
    </row>
    <row r="21397" spans="1:9" hidden="1" x14ac:dyDescent="0.3">
      <c r="A21397" s="1" t="s">
        <v>62</v>
      </c>
      <c r="B21397" s="1" t="s">
        <v>21955</v>
      </c>
      <c r="C21397">
        <v>53.760899999999999</v>
      </c>
      <c r="D21397">
        <v>-98.813900000000004</v>
      </c>
      <c r="E21397" s="1" t="s">
        <v>27</v>
      </c>
      <c r="F21397" t="s">
        <v>22320</v>
      </c>
      <c r="G21397">
        <v>0</v>
      </c>
      <c r="H21397">
        <v>0</v>
      </c>
      <c r="I21397">
        <v>0</v>
      </c>
    </row>
    <row r="21398" spans="1:9" hidden="1" x14ac:dyDescent="0.3">
      <c r="A21398" s="1" t="s">
        <v>62</v>
      </c>
      <c r="B21398" s="1" t="s">
        <v>21955</v>
      </c>
      <c r="C21398">
        <v>53.760899999999999</v>
      </c>
      <c r="D21398">
        <v>-98.813900000000004</v>
      </c>
      <c r="E21398" s="1" t="s">
        <v>28</v>
      </c>
      <c r="F21398" t="s">
        <v>22321</v>
      </c>
      <c r="G21398">
        <v>0</v>
      </c>
      <c r="H21398">
        <v>0</v>
      </c>
      <c r="I21398">
        <v>0</v>
      </c>
    </row>
    <row r="21399" spans="1:9" hidden="1" x14ac:dyDescent="0.3">
      <c r="A21399" s="1" t="s">
        <v>62</v>
      </c>
      <c r="B21399" s="1" t="s">
        <v>21955</v>
      </c>
      <c r="C21399">
        <v>53.760899999999999</v>
      </c>
      <c r="D21399">
        <v>-98.813900000000004</v>
      </c>
      <c r="E21399" s="1" t="s">
        <v>29</v>
      </c>
      <c r="F21399" t="s">
        <v>22322</v>
      </c>
      <c r="G21399">
        <v>0</v>
      </c>
      <c r="H21399">
        <v>0</v>
      </c>
      <c r="I21399">
        <v>0</v>
      </c>
    </row>
    <row r="21400" spans="1:9" hidden="1" x14ac:dyDescent="0.3">
      <c r="A21400" s="1" t="s">
        <v>62</v>
      </c>
      <c r="B21400" s="1" t="s">
        <v>21955</v>
      </c>
      <c r="C21400">
        <v>53.760899999999999</v>
      </c>
      <c r="D21400">
        <v>-98.813900000000004</v>
      </c>
      <c r="E21400" s="1" t="s">
        <v>30</v>
      </c>
      <c r="F21400" t="s">
        <v>22323</v>
      </c>
      <c r="G21400">
        <v>0</v>
      </c>
      <c r="H21400">
        <v>0</v>
      </c>
      <c r="I21400">
        <v>0</v>
      </c>
    </row>
    <row r="21401" spans="1:9" hidden="1" x14ac:dyDescent="0.3">
      <c r="A21401" s="1" t="s">
        <v>62</v>
      </c>
      <c r="B21401" s="1" t="s">
        <v>21955</v>
      </c>
      <c r="C21401">
        <v>53.760899999999999</v>
      </c>
      <c r="D21401">
        <v>-98.813900000000004</v>
      </c>
      <c r="E21401" s="1" t="s">
        <v>31</v>
      </c>
      <c r="F21401" t="s">
        <v>22324</v>
      </c>
      <c r="G21401">
        <v>0</v>
      </c>
      <c r="H21401">
        <v>0</v>
      </c>
      <c r="I21401">
        <v>0</v>
      </c>
    </row>
    <row r="21402" spans="1:9" hidden="1" x14ac:dyDescent="0.3">
      <c r="A21402" s="1" t="s">
        <v>62</v>
      </c>
      <c r="B21402" s="1" t="s">
        <v>21955</v>
      </c>
      <c r="C21402">
        <v>53.760899999999999</v>
      </c>
      <c r="D21402">
        <v>-98.813900000000004</v>
      </c>
      <c r="E21402" s="1" t="s">
        <v>32</v>
      </c>
      <c r="F21402" t="s">
        <v>22325</v>
      </c>
      <c r="G21402">
        <v>0</v>
      </c>
      <c r="H21402">
        <v>0</v>
      </c>
      <c r="I21402">
        <v>0</v>
      </c>
    </row>
    <row r="21403" spans="1:9" hidden="1" x14ac:dyDescent="0.3">
      <c r="A21403" s="1" t="s">
        <v>62</v>
      </c>
      <c r="B21403" s="1" t="s">
        <v>21955</v>
      </c>
      <c r="C21403">
        <v>53.760899999999999</v>
      </c>
      <c r="D21403">
        <v>-98.813900000000004</v>
      </c>
      <c r="E21403" s="1" t="s">
        <v>33</v>
      </c>
      <c r="F21403" t="s">
        <v>22326</v>
      </c>
      <c r="G21403">
        <v>0</v>
      </c>
      <c r="H21403">
        <v>0</v>
      </c>
      <c r="I21403">
        <v>0</v>
      </c>
    </row>
    <row r="21404" spans="1:9" hidden="1" x14ac:dyDescent="0.3">
      <c r="A21404" s="1" t="s">
        <v>62</v>
      </c>
      <c r="B21404" s="1" t="s">
        <v>21955</v>
      </c>
      <c r="C21404">
        <v>53.760899999999999</v>
      </c>
      <c r="D21404">
        <v>-98.813900000000004</v>
      </c>
      <c r="E21404" s="1" t="s">
        <v>34</v>
      </c>
      <c r="F21404" t="s">
        <v>22327</v>
      </c>
      <c r="G21404">
        <v>0</v>
      </c>
      <c r="H21404">
        <v>0</v>
      </c>
      <c r="I21404">
        <v>0</v>
      </c>
    </row>
    <row r="21405" spans="1:9" hidden="1" x14ac:dyDescent="0.3">
      <c r="A21405" s="1" t="s">
        <v>62</v>
      </c>
      <c r="B21405" s="1" t="s">
        <v>21955</v>
      </c>
      <c r="C21405">
        <v>53.760899999999999</v>
      </c>
      <c r="D21405">
        <v>-98.813900000000004</v>
      </c>
      <c r="E21405" s="1" t="s">
        <v>35</v>
      </c>
      <c r="F21405" t="s">
        <v>22328</v>
      </c>
      <c r="G21405">
        <v>0</v>
      </c>
      <c r="H21405">
        <v>0</v>
      </c>
      <c r="I21405">
        <v>0</v>
      </c>
    </row>
    <row r="21406" spans="1:9" hidden="1" x14ac:dyDescent="0.3">
      <c r="A21406" s="1" t="s">
        <v>62</v>
      </c>
      <c r="B21406" s="1" t="s">
        <v>21955</v>
      </c>
      <c r="C21406">
        <v>53.760899999999999</v>
      </c>
      <c r="D21406">
        <v>-98.813900000000004</v>
      </c>
      <c r="E21406" s="1" t="s">
        <v>36</v>
      </c>
      <c r="F21406" t="s">
        <v>22329</v>
      </c>
      <c r="G21406">
        <v>0</v>
      </c>
      <c r="H21406">
        <v>0</v>
      </c>
      <c r="I21406">
        <v>0</v>
      </c>
    </row>
    <row r="21407" spans="1:9" hidden="1" x14ac:dyDescent="0.3">
      <c r="A21407" s="1" t="s">
        <v>62</v>
      </c>
      <c r="B21407" s="1" t="s">
        <v>21955</v>
      </c>
      <c r="C21407">
        <v>53.760899999999999</v>
      </c>
      <c r="D21407">
        <v>-98.813900000000004</v>
      </c>
      <c r="E21407" s="1" t="s">
        <v>37</v>
      </c>
      <c r="F21407" t="s">
        <v>22330</v>
      </c>
      <c r="G21407">
        <v>0</v>
      </c>
      <c r="H21407">
        <v>0</v>
      </c>
      <c r="I21407">
        <v>0</v>
      </c>
    </row>
    <row r="21408" spans="1:9" hidden="1" x14ac:dyDescent="0.3">
      <c r="A21408" s="1" t="s">
        <v>62</v>
      </c>
      <c r="B21408" s="1" t="s">
        <v>21955</v>
      </c>
      <c r="C21408">
        <v>53.760899999999999</v>
      </c>
      <c r="D21408">
        <v>-98.813900000000004</v>
      </c>
      <c r="E21408" s="1" t="s">
        <v>38</v>
      </c>
      <c r="F21408" t="s">
        <v>22331</v>
      </c>
      <c r="G21408">
        <v>0</v>
      </c>
      <c r="H21408">
        <v>0</v>
      </c>
      <c r="I21408">
        <v>0</v>
      </c>
    </row>
    <row r="21409" spans="1:9" hidden="1" x14ac:dyDescent="0.3">
      <c r="A21409" s="1" t="s">
        <v>62</v>
      </c>
      <c r="B21409" s="1" t="s">
        <v>21955</v>
      </c>
      <c r="C21409">
        <v>53.760899999999999</v>
      </c>
      <c r="D21409">
        <v>-98.813900000000004</v>
      </c>
      <c r="E21409" s="1" t="s">
        <v>39</v>
      </c>
      <c r="F21409" t="s">
        <v>22332</v>
      </c>
      <c r="G21409">
        <v>0</v>
      </c>
      <c r="H21409">
        <v>0</v>
      </c>
      <c r="I21409">
        <v>0</v>
      </c>
    </row>
    <row r="21410" spans="1:9" hidden="1" x14ac:dyDescent="0.3">
      <c r="A21410" s="1" t="s">
        <v>62</v>
      </c>
      <c r="B21410" s="1" t="s">
        <v>21955</v>
      </c>
      <c r="C21410">
        <v>53.760899999999999</v>
      </c>
      <c r="D21410">
        <v>-98.813900000000004</v>
      </c>
      <c r="E21410" s="1" t="s">
        <v>40</v>
      </c>
      <c r="F21410" t="s">
        <v>22333</v>
      </c>
      <c r="G21410">
        <v>0</v>
      </c>
      <c r="H21410">
        <v>0</v>
      </c>
      <c r="I21410">
        <v>0</v>
      </c>
    </row>
    <row r="21411" spans="1:9" hidden="1" x14ac:dyDescent="0.3">
      <c r="A21411" s="1" t="s">
        <v>62</v>
      </c>
      <c r="B21411" s="1" t="s">
        <v>21955</v>
      </c>
      <c r="C21411">
        <v>53.760899999999999</v>
      </c>
      <c r="D21411">
        <v>-98.813900000000004</v>
      </c>
      <c r="E21411" s="1" t="s">
        <v>41</v>
      </c>
      <c r="F21411" t="s">
        <v>22334</v>
      </c>
      <c r="G21411">
        <v>0</v>
      </c>
      <c r="H21411">
        <v>0</v>
      </c>
      <c r="I21411">
        <v>0</v>
      </c>
    </row>
    <row r="21412" spans="1:9" hidden="1" x14ac:dyDescent="0.3">
      <c r="A21412" s="1" t="s">
        <v>62</v>
      </c>
      <c r="B21412" s="1" t="s">
        <v>21955</v>
      </c>
      <c r="C21412">
        <v>53.760899999999999</v>
      </c>
      <c r="D21412">
        <v>-98.813900000000004</v>
      </c>
      <c r="E21412" s="1" t="s">
        <v>42</v>
      </c>
      <c r="F21412" t="s">
        <v>22335</v>
      </c>
      <c r="G21412">
        <v>0</v>
      </c>
      <c r="H21412">
        <v>0</v>
      </c>
      <c r="I21412">
        <v>0</v>
      </c>
    </row>
    <row r="21413" spans="1:9" hidden="1" x14ac:dyDescent="0.3">
      <c r="A21413" s="1" t="s">
        <v>62</v>
      </c>
      <c r="B21413" s="1" t="s">
        <v>21955</v>
      </c>
      <c r="C21413">
        <v>53.760899999999999</v>
      </c>
      <c r="D21413">
        <v>-98.813900000000004</v>
      </c>
      <c r="E21413" s="1" t="s">
        <v>43</v>
      </c>
      <c r="F21413" t="s">
        <v>22336</v>
      </c>
      <c r="G21413">
        <v>0</v>
      </c>
      <c r="H21413">
        <v>0</v>
      </c>
      <c r="I21413">
        <v>0</v>
      </c>
    </row>
    <row r="21414" spans="1:9" hidden="1" x14ac:dyDescent="0.3">
      <c r="A21414" s="1" t="s">
        <v>62</v>
      </c>
      <c r="B21414" s="1" t="s">
        <v>21955</v>
      </c>
      <c r="C21414">
        <v>53.760899999999999</v>
      </c>
      <c r="D21414">
        <v>-98.813900000000004</v>
      </c>
      <c r="E21414" s="1" t="s">
        <v>44</v>
      </c>
      <c r="F21414" t="s">
        <v>22337</v>
      </c>
      <c r="G21414">
        <v>0</v>
      </c>
      <c r="H21414">
        <v>0</v>
      </c>
      <c r="I21414">
        <v>0</v>
      </c>
    </row>
    <row r="21415" spans="1:9" hidden="1" x14ac:dyDescent="0.3">
      <c r="A21415" s="1" t="s">
        <v>62</v>
      </c>
      <c r="B21415" s="1" t="s">
        <v>21955</v>
      </c>
      <c r="C21415">
        <v>53.760899999999999</v>
      </c>
      <c r="D21415">
        <v>-98.813900000000004</v>
      </c>
      <c r="E21415" s="1" t="s">
        <v>45</v>
      </c>
      <c r="F21415" t="s">
        <v>22338</v>
      </c>
      <c r="G21415">
        <v>0</v>
      </c>
      <c r="H21415">
        <v>0</v>
      </c>
      <c r="I21415">
        <v>0</v>
      </c>
    </row>
    <row r="21416" spans="1:9" hidden="1" x14ac:dyDescent="0.3">
      <c r="A21416" s="1" t="s">
        <v>62</v>
      </c>
      <c r="B21416" s="1" t="s">
        <v>21955</v>
      </c>
      <c r="C21416">
        <v>53.760899999999999</v>
      </c>
      <c r="D21416">
        <v>-98.813900000000004</v>
      </c>
      <c r="E21416" s="1" t="s">
        <v>46</v>
      </c>
      <c r="F21416" t="s">
        <v>22339</v>
      </c>
      <c r="G21416">
        <v>0</v>
      </c>
      <c r="H21416">
        <v>0</v>
      </c>
      <c r="I21416">
        <v>0</v>
      </c>
    </row>
    <row r="21417" spans="1:9" hidden="1" x14ac:dyDescent="0.3">
      <c r="A21417" s="1" t="s">
        <v>62</v>
      </c>
      <c r="B21417" s="1" t="s">
        <v>21955</v>
      </c>
      <c r="C21417">
        <v>53.760899999999999</v>
      </c>
      <c r="D21417">
        <v>-98.813900000000004</v>
      </c>
      <c r="E21417" s="1" t="s">
        <v>47</v>
      </c>
      <c r="F21417" t="s">
        <v>22340</v>
      </c>
      <c r="G21417">
        <v>0</v>
      </c>
      <c r="H21417">
        <v>0</v>
      </c>
      <c r="I21417">
        <v>0</v>
      </c>
    </row>
    <row r="21418" spans="1:9" hidden="1" x14ac:dyDescent="0.3">
      <c r="A21418" s="1" t="s">
        <v>62</v>
      </c>
      <c r="B21418" s="1" t="s">
        <v>21955</v>
      </c>
      <c r="C21418">
        <v>53.760899999999999</v>
      </c>
      <c r="D21418">
        <v>-98.813900000000004</v>
      </c>
      <c r="E21418" s="1" t="s">
        <v>48</v>
      </c>
      <c r="F21418" t="s">
        <v>22341</v>
      </c>
      <c r="G21418">
        <v>0</v>
      </c>
      <c r="H21418">
        <v>0</v>
      </c>
      <c r="I21418">
        <v>0</v>
      </c>
    </row>
    <row r="21419" spans="1:9" hidden="1" x14ac:dyDescent="0.3">
      <c r="A21419" s="1" t="s">
        <v>62</v>
      </c>
      <c r="B21419" s="1" t="s">
        <v>21955</v>
      </c>
      <c r="C21419">
        <v>53.760899999999999</v>
      </c>
      <c r="D21419">
        <v>-98.813900000000004</v>
      </c>
      <c r="E21419" s="1" t="s">
        <v>49</v>
      </c>
      <c r="F21419" t="s">
        <v>22342</v>
      </c>
      <c r="G21419">
        <v>0</v>
      </c>
      <c r="H21419">
        <v>0</v>
      </c>
      <c r="I21419">
        <v>0</v>
      </c>
    </row>
    <row r="21420" spans="1:9" hidden="1" x14ac:dyDescent="0.3">
      <c r="A21420" s="1" t="s">
        <v>62</v>
      </c>
      <c r="B21420" s="1" t="s">
        <v>21955</v>
      </c>
      <c r="C21420">
        <v>53.760899999999999</v>
      </c>
      <c r="D21420">
        <v>-98.813900000000004</v>
      </c>
      <c r="E21420" s="1" t="s">
        <v>50</v>
      </c>
      <c r="F21420" t="s">
        <v>22343</v>
      </c>
      <c r="G21420">
        <v>0</v>
      </c>
      <c r="H21420">
        <v>0</v>
      </c>
      <c r="I21420">
        <v>0</v>
      </c>
    </row>
    <row r="21421" spans="1:9" hidden="1" x14ac:dyDescent="0.3">
      <c r="A21421" s="1" t="s">
        <v>62</v>
      </c>
      <c r="B21421" s="1" t="s">
        <v>21955</v>
      </c>
      <c r="C21421">
        <v>53.760899999999999</v>
      </c>
      <c r="D21421">
        <v>-98.813900000000004</v>
      </c>
      <c r="E21421" s="1" t="s">
        <v>51</v>
      </c>
      <c r="F21421" t="s">
        <v>22344</v>
      </c>
      <c r="G21421">
        <v>0</v>
      </c>
      <c r="H21421">
        <v>0</v>
      </c>
      <c r="I21421">
        <v>0</v>
      </c>
    </row>
    <row r="21422" spans="1:9" hidden="1" x14ac:dyDescent="0.3">
      <c r="A21422" s="1" t="s">
        <v>62</v>
      </c>
      <c r="B21422" s="1" t="s">
        <v>21955</v>
      </c>
      <c r="C21422">
        <v>53.760899999999999</v>
      </c>
      <c r="D21422">
        <v>-98.813900000000004</v>
      </c>
      <c r="E21422" s="1" t="s">
        <v>52</v>
      </c>
      <c r="F21422" t="s">
        <v>22345</v>
      </c>
      <c r="G21422">
        <v>0</v>
      </c>
      <c r="H21422">
        <v>0</v>
      </c>
      <c r="I21422">
        <v>0</v>
      </c>
    </row>
    <row r="21423" spans="1:9" hidden="1" x14ac:dyDescent="0.3">
      <c r="A21423" s="1" t="s">
        <v>62</v>
      </c>
      <c r="B21423" s="1" t="s">
        <v>21955</v>
      </c>
      <c r="C21423">
        <v>53.760899999999999</v>
      </c>
      <c r="D21423">
        <v>-98.813900000000004</v>
      </c>
      <c r="E21423" s="1" t="s">
        <v>53</v>
      </c>
      <c r="F21423" t="s">
        <v>22346</v>
      </c>
      <c r="G21423">
        <v>0</v>
      </c>
      <c r="H21423">
        <v>0</v>
      </c>
      <c r="I21423">
        <v>0</v>
      </c>
    </row>
    <row r="21424" spans="1:9" hidden="1" x14ac:dyDescent="0.3">
      <c r="A21424" s="1" t="s">
        <v>62</v>
      </c>
      <c r="B21424" s="1" t="s">
        <v>21955</v>
      </c>
      <c r="C21424">
        <v>53.760899999999999</v>
      </c>
      <c r="D21424">
        <v>-98.813900000000004</v>
      </c>
      <c r="E21424" s="1" t="s">
        <v>54</v>
      </c>
      <c r="F21424" t="s">
        <v>22347</v>
      </c>
      <c r="G21424">
        <v>0</v>
      </c>
      <c r="H21424">
        <v>0</v>
      </c>
      <c r="I21424">
        <v>0</v>
      </c>
    </row>
    <row r="21425" spans="1:9" hidden="1" x14ac:dyDescent="0.3">
      <c r="A21425" s="1" t="s">
        <v>62</v>
      </c>
      <c r="B21425" s="1" t="s">
        <v>21955</v>
      </c>
      <c r="C21425">
        <v>53.760899999999999</v>
      </c>
      <c r="D21425">
        <v>-98.813900000000004</v>
      </c>
      <c r="E21425" s="1" t="s">
        <v>21548</v>
      </c>
      <c r="F21425" t="s">
        <v>22348</v>
      </c>
      <c r="G21425">
        <v>0</v>
      </c>
      <c r="H21425">
        <v>4</v>
      </c>
      <c r="I21425">
        <v>0</v>
      </c>
    </row>
    <row r="21426" spans="1:9" hidden="1" x14ac:dyDescent="0.3">
      <c r="A21426" s="1" t="s">
        <v>62</v>
      </c>
      <c r="B21426" s="1" t="s">
        <v>21956</v>
      </c>
      <c r="C21426">
        <v>52.939900000000002</v>
      </c>
      <c r="D21426">
        <v>-106.4509</v>
      </c>
      <c r="E21426" s="1" t="s">
        <v>4</v>
      </c>
      <c r="F21426" t="s">
        <v>22349</v>
      </c>
      <c r="G21426">
        <v>0</v>
      </c>
      <c r="H21426">
        <v>0</v>
      </c>
      <c r="I21426">
        <v>0</v>
      </c>
    </row>
    <row r="21427" spans="1:9" hidden="1" x14ac:dyDescent="0.3">
      <c r="A21427" s="1" t="s">
        <v>62</v>
      </c>
      <c r="B21427" s="1" t="s">
        <v>21956</v>
      </c>
      <c r="C21427">
        <v>52.939900000000002</v>
      </c>
      <c r="D21427">
        <v>-106.4509</v>
      </c>
      <c r="E21427" s="1" t="s">
        <v>5</v>
      </c>
      <c r="F21427" t="s">
        <v>22350</v>
      </c>
      <c r="G21427">
        <v>0</v>
      </c>
      <c r="H21427">
        <v>0</v>
      </c>
      <c r="I21427">
        <v>0</v>
      </c>
    </row>
    <row r="21428" spans="1:9" hidden="1" x14ac:dyDescent="0.3">
      <c r="A21428" s="1" t="s">
        <v>62</v>
      </c>
      <c r="B21428" s="1" t="s">
        <v>21956</v>
      </c>
      <c r="C21428">
        <v>52.939900000000002</v>
      </c>
      <c r="D21428">
        <v>-106.4509</v>
      </c>
      <c r="E21428" s="1" t="s">
        <v>6</v>
      </c>
      <c r="F21428" t="s">
        <v>22351</v>
      </c>
      <c r="G21428">
        <v>0</v>
      </c>
      <c r="H21428">
        <v>0</v>
      </c>
      <c r="I21428">
        <v>0</v>
      </c>
    </row>
    <row r="21429" spans="1:9" hidden="1" x14ac:dyDescent="0.3">
      <c r="A21429" s="1" t="s">
        <v>62</v>
      </c>
      <c r="B21429" s="1" t="s">
        <v>21956</v>
      </c>
      <c r="C21429">
        <v>52.939900000000002</v>
      </c>
      <c r="D21429">
        <v>-106.4509</v>
      </c>
      <c r="E21429" s="1" t="s">
        <v>7</v>
      </c>
      <c r="F21429" t="s">
        <v>22352</v>
      </c>
      <c r="G21429">
        <v>0</v>
      </c>
      <c r="H21429">
        <v>0</v>
      </c>
      <c r="I21429">
        <v>0</v>
      </c>
    </row>
    <row r="21430" spans="1:9" hidden="1" x14ac:dyDescent="0.3">
      <c r="A21430" s="1" t="s">
        <v>62</v>
      </c>
      <c r="B21430" s="1" t="s">
        <v>21956</v>
      </c>
      <c r="C21430">
        <v>52.939900000000002</v>
      </c>
      <c r="D21430">
        <v>-106.4509</v>
      </c>
      <c r="E21430" s="1" t="s">
        <v>8</v>
      </c>
      <c r="F21430" t="s">
        <v>22353</v>
      </c>
      <c r="G21430">
        <v>0</v>
      </c>
      <c r="H21430">
        <v>0</v>
      </c>
      <c r="I21430">
        <v>0</v>
      </c>
    </row>
    <row r="21431" spans="1:9" hidden="1" x14ac:dyDescent="0.3">
      <c r="A21431" s="1" t="s">
        <v>62</v>
      </c>
      <c r="B21431" s="1" t="s">
        <v>21956</v>
      </c>
      <c r="C21431">
        <v>52.939900000000002</v>
      </c>
      <c r="D21431">
        <v>-106.4509</v>
      </c>
      <c r="E21431" s="1" t="s">
        <v>9</v>
      </c>
      <c r="F21431" t="s">
        <v>22354</v>
      </c>
      <c r="G21431">
        <v>0</v>
      </c>
      <c r="H21431">
        <v>0</v>
      </c>
      <c r="I21431">
        <v>0</v>
      </c>
    </row>
    <row r="21432" spans="1:9" hidden="1" x14ac:dyDescent="0.3">
      <c r="A21432" s="1" t="s">
        <v>62</v>
      </c>
      <c r="B21432" s="1" t="s">
        <v>21956</v>
      </c>
      <c r="C21432">
        <v>52.939900000000002</v>
      </c>
      <c r="D21432">
        <v>-106.4509</v>
      </c>
      <c r="E21432" s="1" t="s">
        <v>10</v>
      </c>
      <c r="F21432" t="s">
        <v>22355</v>
      </c>
      <c r="G21432">
        <v>0</v>
      </c>
      <c r="H21432">
        <v>0</v>
      </c>
      <c r="I21432">
        <v>0</v>
      </c>
    </row>
    <row r="21433" spans="1:9" hidden="1" x14ac:dyDescent="0.3">
      <c r="A21433" s="1" t="s">
        <v>62</v>
      </c>
      <c r="B21433" s="1" t="s">
        <v>21956</v>
      </c>
      <c r="C21433">
        <v>52.939900000000002</v>
      </c>
      <c r="D21433">
        <v>-106.4509</v>
      </c>
      <c r="E21433" s="1" t="s">
        <v>11</v>
      </c>
      <c r="F21433" t="s">
        <v>22356</v>
      </c>
      <c r="G21433">
        <v>0</v>
      </c>
      <c r="H21433">
        <v>0</v>
      </c>
      <c r="I21433">
        <v>0</v>
      </c>
    </row>
    <row r="21434" spans="1:9" hidden="1" x14ac:dyDescent="0.3">
      <c r="A21434" s="1" t="s">
        <v>62</v>
      </c>
      <c r="B21434" s="1" t="s">
        <v>21956</v>
      </c>
      <c r="C21434">
        <v>52.939900000000002</v>
      </c>
      <c r="D21434">
        <v>-106.4509</v>
      </c>
      <c r="E21434" s="1" t="s">
        <v>12</v>
      </c>
      <c r="F21434" t="s">
        <v>22357</v>
      </c>
      <c r="G21434">
        <v>0</v>
      </c>
      <c r="H21434">
        <v>0</v>
      </c>
      <c r="I21434">
        <v>0</v>
      </c>
    </row>
    <row r="21435" spans="1:9" hidden="1" x14ac:dyDescent="0.3">
      <c r="A21435" s="1" t="s">
        <v>62</v>
      </c>
      <c r="B21435" s="1" t="s">
        <v>21956</v>
      </c>
      <c r="C21435">
        <v>52.939900000000002</v>
      </c>
      <c r="D21435">
        <v>-106.4509</v>
      </c>
      <c r="E21435" s="1" t="s">
        <v>13</v>
      </c>
      <c r="F21435" t="s">
        <v>22358</v>
      </c>
      <c r="G21435">
        <v>0</v>
      </c>
      <c r="H21435">
        <v>0</v>
      </c>
      <c r="I21435">
        <v>0</v>
      </c>
    </row>
    <row r="21436" spans="1:9" hidden="1" x14ac:dyDescent="0.3">
      <c r="A21436" s="1" t="s">
        <v>62</v>
      </c>
      <c r="B21436" s="1" t="s">
        <v>21956</v>
      </c>
      <c r="C21436">
        <v>52.939900000000002</v>
      </c>
      <c r="D21436">
        <v>-106.4509</v>
      </c>
      <c r="E21436" s="1" t="s">
        <v>14</v>
      </c>
      <c r="F21436" t="s">
        <v>22359</v>
      </c>
      <c r="G21436">
        <v>0</v>
      </c>
      <c r="H21436">
        <v>0</v>
      </c>
      <c r="I21436">
        <v>0</v>
      </c>
    </row>
    <row r="21437" spans="1:9" hidden="1" x14ac:dyDescent="0.3">
      <c r="A21437" s="1" t="s">
        <v>62</v>
      </c>
      <c r="B21437" s="1" t="s">
        <v>21956</v>
      </c>
      <c r="C21437">
        <v>52.939900000000002</v>
      </c>
      <c r="D21437">
        <v>-106.4509</v>
      </c>
      <c r="E21437" s="1" t="s">
        <v>15</v>
      </c>
      <c r="F21437" t="s">
        <v>22360</v>
      </c>
      <c r="G21437">
        <v>0</v>
      </c>
      <c r="H21437">
        <v>0</v>
      </c>
      <c r="I21437">
        <v>0</v>
      </c>
    </row>
    <row r="21438" spans="1:9" hidden="1" x14ac:dyDescent="0.3">
      <c r="A21438" s="1" t="s">
        <v>62</v>
      </c>
      <c r="B21438" s="1" t="s">
        <v>21956</v>
      </c>
      <c r="C21438">
        <v>52.939900000000002</v>
      </c>
      <c r="D21438">
        <v>-106.4509</v>
      </c>
      <c r="E21438" s="1" t="s">
        <v>16</v>
      </c>
      <c r="F21438" t="s">
        <v>22361</v>
      </c>
      <c r="G21438">
        <v>0</v>
      </c>
      <c r="H21438">
        <v>0</v>
      </c>
      <c r="I21438">
        <v>0</v>
      </c>
    </row>
    <row r="21439" spans="1:9" hidden="1" x14ac:dyDescent="0.3">
      <c r="A21439" s="1" t="s">
        <v>62</v>
      </c>
      <c r="B21439" s="1" t="s">
        <v>21956</v>
      </c>
      <c r="C21439">
        <v>52.939900000000002</v>
      </c>
      <c r="D21439">
        <v>-106.4509</v>
      </c>
      <c r="E21439" s="1" t="s">
        <v>17</v>
      </c>
      <c r="F21439" t="s">
        <v>22362</v>
      </c>
      <c r="G21439">
        <v>0</v>
      </c>
      <c r="H21439">
        <v>0</v>
      </c>
      <c r="I21439">
        <v>0</v>
      </c>
    </row>
    <row r="21440" spans="1:9" hidden="1" x14ac:dyDescent="0.3">
      <c r="A21440" s="1" t="s">
        <v>62</v>
      </c>
      <c r="B21440" s="1" t="s">
        <v>21956</v>
      </c>
      <c r="C21440">
        <v>52.939900000000002</v>
      </c>
      <c r="D21440">
        <v>-106.4509</v>
      </c>
      <c r="E21440" s="1" t="s">
        <v>18</v>
      </c>
      <c r="F21440" t="s">
        <v>22363</v>
      </c>
      <c r="G21440">
        <v>0</v>
      </c>
      <c r="H21440">
        <v>0</v>
      </c>
      <c r="I21440">
        <v>0</v>
      </c>
    </row>
    <row r="21441" spans="1:9" hidden="1" x14ac:dyDescent="0.3">
      <c r="A21441" s="1" t="s">
        <v>62</v>
      </c>
      <c r="B21441" s="1" t="s">
        <v>21956</v>
      </c>
      <c r="C21441">
        <v>52.939900000000002</v>
      </c>
      <c r="D21441">
        <v>-106.4509</v>
      </c>
      <c r="E21441" s="1" t="s">
        <v>19</v>
      </c>
      <c r="F21441" t="s">
        <v>22364</v>
      </c>
      <c r="G21441">
        <v>0</v>
      </c>
      <c r="H21441">
        <v>0</v>
      </c>
      <c r="I21441">
        <v>0</v>
      </c>
    </row>
    <row r="21442" spans="1:9" hidden="1" x14ac:dyDescent="0.3">
      <c r="A21442" s="1" t="s">
        <v>62</v>
      </c>
      <c r="B21442" s="1" t="s">
        <v>21956</v>
      </c>
      <c r="C21442">
        <v>52.939900000000002</v>
      </c>
      <c r="D21442">
        <v>-106.4509</v>
      </c>
      <c r="E21442" s="1" t="s">
        <v>20</v>
      </c>
      <c r="F21442" t="s">
        <v>22365</v>
      </c>
      <c r="G21442">
        <v>0</v>
      </c>
      <c r="H21442">
        <v>0</v>
      </c>
      <c r="I21442">
        <v>0</v>
      </c>
    </row>
    <row r="21443" spans="1:9" hidden="1" x14ac:dyDescent="0.3">
      <c r="A21443" s="1" t="s">
        <v>62</v>
      </c>
      <c r="B21443" s="1" t="s">
        <v>21956</v>
      </c>
      <c r="C21443">
        <v>52.939900000000002</v>
      </c>
      <c r="D21443">
        <v>-106.4509</v>
      </c>
      <c r="E21443" s="1" t="s">
        <v>21</v>
      </c>
      <c r="F21443" t="s">
        <v>22366</v>
      </c>
      <c r="G21443">
        <v>0</v>
      </c>
      <c r="H21443">
        <v>0</v>
      </c>
      <c r="I21443">
        <v>0</v>
      </c>
    </row>
    <row r="21444" spans="1:9" hidden="1" x14ac:dyDescent="0.3">
      <c r="A21444" s="1" t="s">
        <v>62</v>
      </c>
      <c r="B21444" s="1" t="s">
        <v>21956</v>
      </c>
      <c r="C21444">
        <v>52.939900000000002</v>
      </c>
      <c r="D21444">
        <v>-106.4509</v>
      </c>
      <c r="E21444" s="1" t="s">
        <v>22</v>
      </c>
      <c r="F21444" t="s">
        <v>22367</v>
      </c>
      <c r="G21444">
        <v>0</v>
      </c>
      <c r="H21444">
        <v>0</v>
      </c>
      <c r="I21444">
        <v>0</v>
      </c>
    </row>
    <row r="21445" spans="1:9" hidden="1" x14ac:dyDescent="0.3">
      <c r="A21445" s="1" t="s">
        <v>62</v>
      </c>
      <c r="B21445" s="1" t="s">
        <v>21956</v>
      </c>
      <c r="C21445">
        <v>52.939900000000002</v>
      </c>
      <c r="D21445">
        <v>-106.4509</v>
      </c>
      <c r="E21445" s="1" t="s">
        <v>23</v>
      </c>
      <c r="F21445" t="s">
        <v>22368</v>
      </c>
      <c r="G21445">
        <v>0</v>
      </c>
      <c r="H21445">
        <v>0</v>
      </c>
      <c r="I21445">
        <v>0</v>
      </c>
    </row>
    <row r="21446" spans="1:9" hidden="1" x14ac:dyDescent="0.3">
      <c r="A21446" s="1" t="s">
        <v>62</v>
      </c>
      <c r="B21446" s="1" t="s">
        <v>21956</v>
      </c>
      <c r="C21446">
        <v>52.939900000000002</v>
      </c>
      <c r="D21446">
        <v>-106.4509</v>
      </c>
      <c r="E21446" s="1" t="s">
        <v>24</v>
      </c>
      <c r="F21446" t="s">
        <v>22369</v>
      </c>
      <c r="G21446">
        <v>0</v>
      </c>
      <c r="H21446">
        <v>0</v>
      </c>
      <c r="I21446">
        <v>0</v>
      </c>
    </row>
    <row r="21447" spans="1:9" hidden="1" x14ac:dyDescent="0.3">
      <c r="A21447" s="1" t="s">
        <v>62</v>
      </c>
      <c r="B21447" s="1" t="s">
        <v>21956</v>
      </c>
      <c r="C21447">
        <v>52.939900000000002</v>
      </c>
      <c r="D21447">
        <v>-106.4509</v>
      </c>
      <c r="E21447" s="1" t="s">
        <v>25</v>
      </c>
      <c r="F21447" t="s">
        <v>22370</v>
      </c>
      <c r="G21447">
        <v>0</v>
      </c>
      <c r="H21447">
        <v>0</v>
      </c>
      <c r="I21447">
        <v>0</v>
      </c>
    </row>
    <row r="21448" spans="1:9" hidden="1" x14ac:dyDescent="0.3">
      <c r="A21448" s="1" t="s">
        <v>62</v>
      </c>
      <c r="B21448" s="1" t="s">
        <v>21956</v>
      </c>
      <c r="C21448">
        <v>52.939900000000002</v>
      </c>
      <c r="D21448">
        <v>-106.4509</v>
      </c>
      <c r="E21448" s="1" t="s">
        <v>26</v>
      </c>
      <c r="F21448" t="s">
        <v>22371</v>
      </c>
      <c r="G21448">
        <v>0</v>
      </c>
      <c r="H21448">
        <v>0</v>
      </c>
      <c r="I21448">
        <v>0</v>
      </c>
    </row>
    <row r="21449" spans="1:9" hidden="1" x14ac:dyDescent="0.3">
      <c r="A21449" s="1" t="s">
        <v>62</v>
      </c>
      <c r="B21449" s="1" t="s">
        <v>21956</v>
      </c>
      <c r="C21449">
        <v>52.939900000000002</v>
      </c>
      <c r="D21449">
        <v>-106.4509</v>
      </c>
      <c r="E21449" s="1" t="s">
        <v>27</v>
      </c>
      <c r="F21449" t="s">
        <v>22372</v>
      </c>
      <c r="G21449">
        <v>0</v>
      </c>
      <c r="H21449">
        <v>0</v>
      </c>
      <c r="I21449">
        <v>0</v>
      </c>
    </row>
    <row r="21450" spans="1:9" hidden="1" x14ac:dyDescent="0.3">
      <c r="A21450" s="1" t="s">
        <v>62</v>
      </c>
      <c r="B21450" s="1" t="s">
        <v>21956</v>
      </c>
      <c r="C21450">
        <v>52.939900000000002</v>
      </c>
      <c r="D21450">
        <v>-106.4509</v>
      </c>
      <c r="E21450" s="1" t="s">
        <v>28</v>
      </c>
      <c r="F21450" t="s">
        <v>22373</v>
      </c>
      <c r="G21450">
        <v>0</v>
      </c>
      <c r="H21450">
        <v>0</v>
      </c>
      <c r="I21450">
        <v>0</v>
      </c>
    </row>
    <row r="21451" spans="1:9" hidden="1" x14ac:dyDescent="0.3">
      <c r="A21451" s="1" t="s">
        <v>62</v>
      </c>
      <c r="B21451" s="1" t="s">
        <v>21956</v>
      </c>
      <c r="C21451">
        <v>52.939900000000002</v>
      </c>
      <c r="D21451">
        <v>-106.4509</v>
      </c>
      <c r="E21451" s="1" t="s">
        <v>29</v>
      </c>
      <c r="F21451" t="s">
        <v>22374</v>
      </c>
      <c r="G21451">
        <v>0</v>
      </c>
      <c r="H21451">
        <v>0</v>
      </c>
      <c r="I21451">
        <v>0</v>
      </c>
    </row>
    <row r="21452" spans="1:9" hidden="1" x14ac:dyDescent="0.3">
      <c r="A21452" s="1" t="s">
        <v>62</v>
      </c>
      <c r="B21452" s="1" t="s">
        <v>21956</v>
      </c>
      <c r="C21452">
        <v>52.939900000000002</v>
      </c>
      <c r="D21452">
        <v>-106.4509</v>
      </c>
      <c r="E21452" s="1" t="s">
        <v>30</v>
      </c>
      <c r="F21452" t="s">
        <v>22375</v>
      </c>
      <c r="G21452">
        <v>0</v>
      </c>
      <c r="H21452">
        <v>0</v>
      </c>
      <c r="I21452">
        <v>0</v>
      </c>
    </row>
    <row r="21453" spans="1:9" hidden="1" x14ac:dyDescent="0.3">
      <c r="A21453" s="1" t="s">
        <v>62</v>
      </c>
      <c r="B21453" s="1" t="s">
        <v>21956</v>
      </c>
      <c r="C21453">
        <v>52.939900000000002</v>
      </c>
      <c r="D21453">
        <v>-106.4509</v>
      </c>
      <c r="E21453" s="1" t="s">
        <v>31</v>
      </c>
      <c r="F21453" t="s">
        <v>22376</v>
      </c>
      <c r="G21453">
        <v>0</v>
      </c>
      <c r="H21453">
        <v>0</v>
      </c>
      <c r="I21453">
        <v>0</v>
      </c>
    </row>
    <row r="21454" spans="1:9" hidden="1" x14ac:dyDescent="0.3">
      <c r="A21454" s="1" t="s">
        <v>62</v>
      </c>
      <c r="B21454" s="1" t="s">
        <v>21956</v>
      </c>
      <c r="C21454">
        <v>52.939900000000002</v>
      </c>
      <c r="D21454">
        <v>-106.4509</v>
      </c>
      <c r="E21454" s="1" t="s">
        <v>32</v>
      </c>
      <c r="F21454" t="s">
        <v>22377</v>
      </c>
      <c r="G21454">
        <v>0</v>
      </c>
      <c r="H21454">
        <v>0</v>
      </c>
      <c r="I21454">
        <v>0</v>
      </c>
    </row>
    <row r="21455" spans="1:9" hidden="1" x14ac:dyDescent="0.3">
      <c r="A21455" s="1" t="s">
        <v>62</v>
      </c>
      <c r="B21455" s="1" t="s">
        <v>21956</v>
      </c>
      <c r="C21455">
        <v>52.939900000000002</v>
      </c>
      <c r="D21455">
        <v>-106.4509</v>
      </c>
      <c r="E21455" s="1" t="s">
        <v>33</v>
      </c>
      <c r="F21455" t="s">
        <v>22378</v>
      </c>
      <c r="G21455">
        <v>0</v>
      </c>
      <c r="H21455">
        <v>0</v>
      </c>
      <c r="I21455">
        <v>0</v>
      </c>
    </row>
    <row r="21456" spans="1:9" hidden="1" x14ac:dyDescent="0.3">
      <c r="A21456" s="1" t="s">
        <v>62</v>
      </c>
      <c r="B21456" s="1" t="s">
        <v>21956</v>
      </c>
      <c r="C21456">
        <v>52.939900000000002</v>
      </c>
      <c r="D21456">
        <v>-106.4509</v>
      </c>
      <c r="E21456" s="1" t="s">
        <v>34</v>
      </c>
      <c r="F21456" t="s">
        <v>22379</v>
      </c>
      <c r="G21456">
        <v>0</v>
      </c>
      <c r="H21456">
        <v>0</v>
      </c>
      <c r="I21456">
        <v>0</v>
      </c>
    </row>
    <row r="21457" spans="1:9" hidden="1" x14ac:dyDescent="0.3">
      <c r="A21457" s="1" t="s">
        <v>62</v>
      </c>
      <c r="B21457" s="1" t="s">
        <v>21956</v>
      </c>
      <c r="C21457">
        <v>52.939900000000002</v>
      </c>
      <c r="D21457">
        <v>-106.4509</v>
      </c>
      <c r="E21457" s="1" t="s">
        <v>35</v>
      </c>
      <c r="F21457" t="s">
        <v>22380</v>
      </c>
      <c r="G21457">
        <v>0</v>
      </c>
      <c r="H21457">
        <v>0</v>
      </c>
      <c r="I21457">
        <v>0</v>
      </c>
    </row>
    <row r="21458" spans="1:9" hidden="1" x14ac:dyDescent="0.3">
      <c r="A21458" s="1" t="s">
        <v>62</v>
      </c>
      <c r="B21458" s="1" t="s">
        <v>21956</v>
      </c>
      <c r="C21458">
        <v>52.939900000000002</v>
      </c>
      <c r="D21458">
        <v>-106.4509</v>
      </c>
      <c r="E21458" s="1" t="s">
        <v>36</v>
      </c>
      <c r="F21458" t="s">
        <v>22381</v>
      </c>
      <c r="G21458">
        <v>0</v>
      </c>
      <c r="H21458">
        <v>0</v>
      </c>
      <c r="I21458">
        <v>0</v>
      </c>
    </row>
    <row r="21459" spans="1:9" hidden="1" x14ac:dyDescent="0.3">
      <c r="A21459" s="1" t="s">
        <v>62</v>
      </c>
      <c r="B21459" s="1" t="s">
        <v>21956</v>
      </c>
      <c r="C21459">
        <v>52.939900000000002</v>
      </c>
      <c r="D21459">
        <v>-106.4509</v>
      </c>
      <c r="E21459" s="1" t="s">
        <v>37</v>
      </c>
      <c r="F21459" t="s">
        <v>22382</v>
      </c>
      <c r="G21459">
        <v>0</v>
      </c>
      <c r="H21459">
        <v>0</v>
      </c>
      <c r="I21459">
        <v>0</v>
      </c>
    </row>
    <row r="21460" spans="1:9" hidden="1" x14ac:dyDescent="0.3">
      <c r="A21460" s="1" t="s">
        <v>62</v>
      </c>
      <c r="B21460" s="1" t="s">
        <v>21956</v>
      </c>
      <c r="C21460">
        <v>52.939900000000002</v>
      </c>
      <c r="D21460">
        <v>-106.4509</v>
      </c>
      <c r="E21460" s="1" t="s">
        <v>38</v>
      </c>
      <c r="F21460" t="s">
        <v>22383</v>
      </c>
      <c r="G21460">
        <v>0</v>
      </c>
      <c r="H21460">
        <v>0</v>
      </c>
      <c r="I21460">
        <v>0</v>
      </c>
    </row>
    <row r="21461" spans="1:9" hidden="1" x14ac:dyDescent="0.3">
      <c r="A21461" s="1" t="s">
        <v>62</v>
      </c>
      <c r="B21461" s="1" t="s">
        <v>21956</v>
      </c>
      <c r="C21461">
        <v>52.939900000000002</v>
      </c>
      <c r="D21461">
        <v>-106.4509</v>
      </c>
      <c r="E21461" s="1" t="s">
        <v>39</v>
      </c>
      <c r="F21461" t="s">
        <v>22384</v>
      </c>
      <c r="G21461">
        <v>0</v>
      </c>
      <c r="H21461">
        <v>0</v>
      </c>
      <c r="I21461">
        <v>0</v>
      </c>
    </row>
    <row r="21462" spans="1:9" hidden="1" x14ac:dyDescent="0.3">
      <c r="A21462" s="1" t="s">
        <v>62</v>
      </c>
      <c r="B21462" s="1" t="s">
        <v>21956</v>
      </c>
      <c r="C21462">
        <v>52.939900000000002</v>
      </c>
      <c r="D21462">
        <v>-106.4509</v>
      </c>
      <c r="E21462" s="1" t="s">
        <v>40</v>
      </c>
      <c r="F21462" t="s">
        <v>22385</v>
      </c>
      <c r="G21462">
        <v>0</v>
      </c>
      <c r="H21462">
        <v>0</v>
      </c>
      <c r="I21462">
        <v>0</v>
      </c>
    </row>
    <row r="21463" spans="1:9" hidden="1" x14ac:dyDescent="0.3">
      <c r="A21463" s="1" t="s">
        <v>62</v>
      </c>
      <c r="B21463" s="1" t="s">
        <v>21956</v>
      </c>
      <c r="C21463">
        <v>52.939900000000002</v>
      </c>
      <c r="D21463">
        <v>-106.4509</v>
      </c>
      <c r="E21463" s="1" t="s">
        <v>41</v>
      </c>
      <c r="F21463" t="s">
        <v>22386</v>
      </c>
      <c r="G21463">
        <v>0</v>
      </c>
      <c r="H21463">
        <v>0</v>
      </c>
      <c r="I21463">
        <v>0</v>
      </c>
    </row>
    <row r="21464" spans="1:9" hidden="1" x14ac:dyDescent="0.3">
      <c r="A21464" s="1" t="s">
        <v>62</v>
      </c>
      <c r="B21464" s="1" t="s">
        <v>21956</v>
      </c>
      <c r="C21464">
        <v>52.939900000000002</v>
      </c>
      <c r="D21464">
        <v>-106.4509</v>
      </c>
      <c r="E21464" s="1" t="s">
        <v>42</v>
      </c>
      <c r="F21464" t="s">
        <v>22387</v>
      </c>
      <c r="G21464">
        <v>0</v>
      </c>
      <c r="H21464">
        <v>0</v>
      </c>
      <c r="I21464">
        <v>0</v>
      </c>
    </row>
    <row r="21465" spans="1:9" hidden="1" x14ac:dyDescent="0.3">
      <c r="A21465" s="1" t="s">
        <v>62</v>
      </c>
      <c r="B21465" s="1" t="s">
        <v>21956</v>
      </c>
      <c r="C21465">
        <v>52.939900000000002</v>
      </c>
      <c r="D21465">
        <v>-106.4509</v>
      </c>
      <c r="E21465" s="1" t="s">
        <v>43</v>
      </c>
      <c r="F21465" t="s">
        <v>22388</v>
      </c>
      <c r="G21465">
        <v>0</v>
      </c>
      <c r="H21465">
        <v>0</v>
      </c>
      <c r="I21465">
        <v>0</v>
      </c>
    </row>
    <row r="21466" spans="1:9" hidden="1" x14ac:dyDescent="0.3">
      <c r="A21466" s="1" t="s">
        <v>62</v>
      </c>
      <c r="B21466" s="1" t="s">
        <v>21956</v>
      </c>
      <c r="C21466">
        <v>52.939900000000002</v>
      </c>
      <c r="D21466">
        <v>-106.4509</v>
      </c>
      <c r="E21466" s="1" t="s">
        <v>44</v>
      </c>
      <c r="F21466" t="s">
        <v>22389</v>
      </c>
      <c r="G21466">
        <v>0</v>
      </c>
      <c r="H21466">
        <v>0</v>
      </c>
      <c r="I21466">
        <v>0</v>
      </c>
    </row>
    <row r="21467" spans="1:9" hidden="1" x14ac:dyDescent="0.3">
      <c r="A21467" s="1" t="s">
        <v>62</v>
      </c>
      <c r="B21467" s="1" t="s">
        <v>21956</v>
      </c>
      <c r="C21467">
        <v>52.939900000000002</v>
      </c>
      <c r="D21467">
        <v>-106.4509</v>
      </c>
      <c r="E21467" s="1" t="s">
        <v>45</v>
      </c>
      <c r="F21467" t="s">
        <v>22390</v>
      </c>
      <c r="G21467">
        <v>0</v>
      </c>
      <c r="H21467">
        <v>0</v>
      </c>
      <c r="I21467">
        <v>0</v>
      </c>
    </row>
    <row r="21468" spans="1:9" hidden="1" x14ac:dyDescent="0.3">
      <c r="A21468" s="1" t="s">
        <v>62</v>
      </c>
      <c r="B21468" s="1" t="s">
        <v>21956</v>
      </c>
      <c r="C21468">
        <v>52.939900000000002</v>
      </c>
      <c r="D21468">
        <v>-106.4509</v>
      </c>
      <c r="E21468" s="1" t="s">
        <v>46</v>
      </c>
      <c r="F21468" t="s">
        <v>22391</v>
      </c>
      <c r="G21468">
        <v>0</v>
      </c>
      <c r="H21468">
        <v>0</v>
      </c>
      <c r="I21468">
        <v>0</v>
      </c>
    </row>
    <row r="21469" spans="1:9" hidden="1" x14ac:dyDescent="0.3">
      <c r="A21469" s="1" t="s">
        <v>62</v>
      </c>
      <c r="B21469" s="1" t="s">
        <v>21956</v>
      </c>
      <c r="C21469">
        <v>52.939900000000002</v>
      </c>
      <c r="D21469">
        <v>-106.4509</v>
      </c>
      <c r="E21469" s="1" t="s">
        <v>47</v>
      </c>
      <c r="F21469" t="s">
        <v>22392</v>
      </c>
      <c r="G21469">
        <v>0</v>
      </c>
      <c r="H21469">
        <v>0</v>
      </c>
      <c r="I21469">
        <v>0</v>
      </c>
    </row>
    <row r="21470" spans="1:9" hidden="1" x14ac:dyDescent="0.3">
      <c r="A21470" s="1" t="s">
        <v>62</v>
      </c>
      <c r="B21470" s="1" t="s">
        <v>21956</v>
      </c>
      <c r="C21470">
        <v>52.939900000000002</v>
      </c>
      <c r="D21470">
        <v>-106.4509</v>
      </c>
      <c r="E21470" s="1" t="s">
        <v>48</v>
      </c>
      <c r="F21470" t="s">
        <v>22393</v>
      </c>
      <c r="G21470">
        <v>0</v>
      </c>
      <c r="H21470">
        <v>0</v>
      </c>
      <c r="I21470">
        <v>0</v>
      </c>
    </row>
    <row r="21471" spans="1:9" hidden="1" x14ac:dyDescent="0.3">
      <c r="A21471" s="1" t="s">
        <v>62</v>
      </c>
      <c r="B21471" s="1" t="s">
        <v>21956</v>
      </c>
      <c r="C21471">
        <v>52.939900000000002</v>
      </c>
      <c r="D21471">
        <v>-106.4509</v>
      </c>
      <c r="E21471" s="1" t="s">
        <v>49</v>
      </c>
      <c r="F21471" t="s">
        <v>22394</v>
      </c>
      <c r="G21471">
        <v>0</v>
      </c>
      <c r="H21471">
        <v>0</v>
      </c>
      <c r="I21471">
        <v>0</v>
      </c>
    </row>
    <row r="21472" spans="1:9" hidden="1" x14ac:dyDescent="0.3">
      <c r="A21472" s="1" t="s">
        <v>62</v>
      </c>
      <c r="B21472" s="1" t="s">
        <v>21956</v>
      </c>
      <c r="C21472">
        <v>52.939900000000002</v>
      </c>
      <c r="D21472">
        <v>-106.4509</v>
      </c>
      <c r="E21472" s="1" t="s">
        <v>50</v>
      </c>
      <c r="F21472" t="s">
        <v>22395</v>
      </c>
      <c r="G21472">
        <v>0</v>
      </c>
      <c r="H21472">
        <v>0</v>
      </c>
      <c r="I21472">
        <v>0</v>
      </c>
    </row>
    <row r="21473" spans="1:9" hidden="1" x14ac:dyDescent="0.3">
      <c r="A21473" s="1" t="s">
        <v>62</v>
      </c>
      <c r="B21473" s="1" t="s">
        <v>21956</v>
      </c>
      <c r="C21473">
        <v>52.939900000000002</v>
      </c>
      <c r="D21473">
        <v>-106.4509</v>
      </c>
      <c r="E21473" s="1" t="s">
        <v>51</v>
      </c>
      <c r="F21473" t="s">
        <v>22396</v>
      </c>
      <c r="G21473">
        <v>0</v>
      </c>
      <c r="H21473">
        <v>0</v>
      </c>
      <c r="I21473">
        <v>0</v>
      </c>
    </row>
    <row r="21474" spans="1:9" hidden="1" x14ac:dyDescent="0.3">
      <c r="A21474" s="1" t="s">
        <v>62</v>
      </c>
      <c r="B21474" s="1" t="s">
        <v>21956</v>
      </c>
      <c r="C21474">
        <v>52.939900000000002</v>
      </c>
      <c r="D21474">
        <v>-106.4509</v>
      </c>
      <c r="E21474" s="1" t="s">
        <v>52</v>
      </c>
      <c r="F21474" t="s">
        <v>22397</v>
      </c>
      <c r="G21474">
        <v>0</v>
      </c>
      <c r="H21474">
        <v>0</v>
      </c>
      <c r="I21474">
        <v>0</v>
      </c>
    </row>
    <row r="21475" spans="1:9" hidden="1" x14ac:dyDescent="0.3">
      <c r="A21475" s="1" t="s">
        <v>62</v>
      </c>
      <c r="B21475" s="1" t="s">
        <v>21956</v>
      </c>
      <c r="C21475">
        <v>52.939900000000002</v>
      </c>
      <c r="D21475">
        <v>-106.4509</v>
      </c>
      <c r="E21475" s="1" t="s">
        <v>53</v>
      </c>
      <c r="F21475" t="s">
        <v>22398</v>
      </c>
      <c r="G21475">
        <v>0</v>
      </c>
      <c r="H21475">
        <v>0</v>
      </c>
      <c r="I21475">
        <v>0</v>
      </c>
    </row>
    <row r="21476" spans="1:9" hidden="1" x14ac:dyDescent="0.3">
      <c r="A21476" s="1" t="s">
        <v>62</v>
      </c>
      <c r="B21476" s="1" t="s">
        <v>21956</v>
      </c>
      <c r="C21476">
        <v>52.939900000000002</v>
      </c>
      <c r="D21476">
        <v>-106.4509</v>
      </c>
      <c r="E21476" s="1" t="s">
        <v>54</v>
      </c>
      <c r="F21476" t="s">
        <v>22399</v>
      </c>
      <c r="G21476">
        <v>0</v>
      </c>
      <c r="H21476">
        <v>0</v>
      </c>
      <c r="I21476">
        <v>0</v>
      </c>
    </row>
    <row r="21477" spans="1:9" hidden="1" x14ac:dyDescent="0.3">
      <c r="A21477" s="1" t="s">
        <v>62</v>
      </c>
      <c r="B21477" s="1" t="s">
        <v>21956</v>
      </c>
      <c r="C21477">
        <v>52.939900000000002</v>
      </c>
      <c r="D21477">
        <v>-106.4509</v>
      </c>
      <c r="E21477" s="1" t="s">
        <v>21548</v>
      </c>
      <c r="F21477" t="s">
        <v>22400</v>
      </c>
      <c r="G21477">
        <v>0</v>
      </c>
      <c r="H21477">
        <v>2</v>
      </c>
      <c r="I21477">
        <v>0</v>
      </c>
    </row>
    <row r="21478" spans="1:9" hidden="1" x14ac:dyDescent="0.3">
      <c r="A21478" s="1" t="s">
        <v>21962</v>
      </c>
      <c r="B21478" s="1" t="s">
        <v>55</v>
      </c>
      <c r="C21478">
        <v>9.1449999999999996</v>
      </c>
      <c r="D21478">
        <v>40.489699999999999</v>
      </c>
      <c r="E21478" s="1" t="s">
        <v>4</v>
      </c>
      <c r="F21478" t="s">
        <v>22401</v>
      </c>
      <c r="G21478">
        <v>0</v>
      </c>
      <c r="H21478">
        <v>0</v>
      </c>
      <c r="I21478">
        <v>0</v>
      </c>
    </row>
    <row r="21479" spans="1:9" hidden="1" x14ac:dyDescent="0.3">
      <c r="A21479" s="1" t="s">
        <v>21962</v>
      </c>
      <c r="B21479" s="1" t="s">
        <v>55</v>
      </c>
      <c r="C21479">
        <v>9.1449999999999996</v>
      </c>
      <c r="D21479">
        <v>40.489699999999999</v>
      </c>
      <c r="E21479" s="1" t="s">
        <v>5</v>
      </c>
      <c r="F21479" t="s">
        <v>22402</v>
      </c>
      <c r="G21479">
        <v>0</v>
      </c>
      <c r="H21479">
        <v>0</v>
      </c>
      <c r="I21479">
        <v>0</v>
      </c>
    </row>
    <row r="21480" spans="1:9" hidden="1" x14ac:dyDescent="0.3">
      <c r="A21480" s="1" t="s">
        <v>21962</v>
      </c>
      <c r="B21480" s="1" t="s">
        <v>55</v>
      </c>
      <c r="C21480">
        <v>9.1449999999999996</v>
      </c>
      <c r="D21480">
        <v>40.489699999999999</v>
      </c>
      <c r="E21480" s="1" t="s">
        <v>6</v>
      </c>
      <c r="F21480" t="s">
        <v>22403</v>
      </c>
      <c r="G21480">
        <v>0</v>
      </c>
      <c r="H21480">
        <v>0</v>
      </c>
      <c r="I21480">
        <v>0</v>
      </c>
    </row>
    <row r="21481" spans="1:9" hidden="1" x14ac:dyDescent="0.3">
      <c r="A21481" s="1" t="s">
        <v>21962</v>
      </c>
      <c r="B21481" s="1" t="s">
        <v>55</v>
      </c>
      <c r="C21481">
        <v>9.1449999999999996</v>
      </c>
      <c r="D21481">
        <v>40.489699999999999</v>
      </c>
      <c r="E21481" s="1" t="s">
        <v>7</v>
      </c>
      <c r="F21481" t="s">
        <v>22404</v>
      </c>
      <c r="G21481">
        <v>0</v>
      </c>
      <c r="H21481">
        <v>0</v>
      </c>
      <c r="I21481">
        <v>0</v>
      </c>
    </row>
    <row r="21482" spans="1:9" hidden="1" x14ac:dyDescent="0.3">
      <c r="A21482" s="1" t="s">
        <v>21962</v>
      </c>
      <c r="B21482" s="1" t="s">
        <v>55</v>
      </c>
      <c r="C21482">
        <v>9.1449999999999996</v>
      </c>
      <c r="D21482">
        <v>40.489699999999999</v>
      </c>
      <c r="E21482" s="1" t="s">
        <v>8</v>
      </c>
      <c r="F21482" t="s">
        <v>22405</v>
      </c>
      <c r="G21482">
        <v>0</v>
      </c>
      <c r="H21482">
        <v>0</v>
      </c>
      <c r="I21482">
        <v>0</v>
      </c>
    </row>
    <row r="21483" spans="1:9" hidden="1" x14ac:dyDescent="0.3">
      <c r="A21483" s="1" t="s">
        <v>21962</v>
      </c>
      <c r="B21483" s="1" t="s">
        <v>55</v>
      </c>
      <c r="C21483">
        <v>9.1449999999999996</v>
      </c>
      <c r="D21483">
        <v>40.489699999999999</v>
      </c>
      <c r="E21483" s="1" t="s">
        <v>9</v>
      </c>
      <c r="F21483" t="s">
        <v>22406</v>
      </c>
      <c r="G21483">
        <v>0</v>
      </c>
      <c r="H21483">
        <v>0</v>
      </c>
      <c r="I21483">
        <v>0</v>
      </c>
    </row>
    <row r="21484" spans="1:9" hidden="1" x14ac:dyDescent="0.3">
      <c r="A21484" s="1" t="s">
        <v>21962</v>
      </c>
      <c r="B21484" s="1" t="s">
        <v>55</v>
      </c>
      <c r="C21484">
        <v>9.1449999999999996</v>
      </c>
      <c r="D21484">
        <v>40.489699999999999</v>
      </c>
      <c r="E21484" s="1" t="s">
        <v>10</v>
      </c>
      <c r="F21484" t="s">
        <v>22407</v>
      </c>
      <c r="G21484">
        <v>0</v>
      </c>
      <c r="H21484">
        <v>0</v>
      </c>
      <c r="I21484">
        <v>0</v>
      </c>
    </row>
    <row r="21485" spans="1:9" hidden="1" x14ac:dyDescent="0.3">
      <c r="A21485" s="1" t="s">
        <v>21962</v>
      </c>
      <c r="B21485" s="1" t="s">
        <v>55</v>
      </c>
      <c r="C21485">
        <v>9.1449999999999996</v>
      </c>
      <c r="D21485">
        <v>40.489699999999999</v>
      </c>
      <c r="E21485" s="1" t="s">
        <v>11</v>
      </c>
      <c r="F21485" t="s">
        <v>22408</v>
      </c>
      <c r="G21485">
        <v>0</v>
      </c>
      <c r="H21485">
        <v>0</v>
      </c>
      <c r="I21485">
        <v>0</v>
      </c>
    </row>
    <row r="21486" spans="1:9" hidden="1" x14ac:dyDescent="0.3">
      <c r="A21486" s="1" t="s">
        <v>21962</v>
      </c>
      <c r="B21486" s="1" t="s">
        <v>55</v>
      </c>
      <c r="C21486">
        <v>9.1449999999999996</v>
      </c>
      <c r="D21486">
        <v>40.489699999999999</v>
      </c>
      <c r="E21486" s="1" t="s">
        <v>12</v>
      </c>
      <c r="F21486" t="s">
        <v>22409</v>
      </c>
      <c r="G21486">
        <v>0</v>
      </c>
      <c r="H21486">
        <v>0</v>
      </c>
      <c r="I21486">
        <v>0</v>
      </c>
    </row>
    <row r="21487" spans="1:9" hidden="1" x14ac:dyDescent="0.3">
      <c r="A21487" s="1" t="s">
        <v>21962</v>
      </c>
      <c r="B21487" s="1" t="s">
        <v>55</v>
      </c>
      <c r="C21487">
        <v>9.1449999999999996</v>
      </c>
      <c r="D21487">
        <v>40.489699999999999</v>
      </c>
      <c r="E21487" s="1" t="s">
        <v>13</v>
      </c>
      <c r="F21487" t="s">
        <v>22410</v>
      </c>
      <c r="G21487">
        <v>0</v>
      </c>
      <c r="H21487">
        <v>0</v>
      </c>
      <c r="I21487">
        <v>0</v>
      </c>
    </row>
    <row r="21488" spans="1:9" hidden="1" x14ac:dyDescent="0.3">
      <c r="A21488" s="1" t="s">
        <v>21962</v>
      </c>
      <c r="B21488" s="1" t="s">
        <v>55</v>
      </c>
      <c r="C21488">
        <v>9.1449999999999996</v>
      </c>
      <c r="D21488">
        <v>40.489699999999999</v>
      </c>
      <c r="E21488" s="1" t="s">
        <v>14</v>
      </c>
      <c r="F21488" t="s">
        <v>22411</v>
      </c>
      <c r="G21488">
        <v>0</v>
      </c>
      <c r="H21488">
        <v>0</v>
      </c>
      <c r="I21488">
        <v>0</v>
      </c>
    </row>
    <row r="21489" spans="1:9" hidden="1" x14ac:dyDescent="0.3">
      <c r="A21489" s="1" t="s">
        <v>21962</v>
      </c>
      <c r="B21489" s="1" t="s">
        <v>55</v>
      </c>
      <c r="C21489">
        <v>9.1449999999999996</v>
      </c>
      <c r="D21489">
        <v>40.489699999999999</v>
      </c>
      <c r="E21489" s="1" t="s">
        <v>15</v>
      </c>
      <c r="F21489" t="s">
        <v>22412</v>
      </c>
      <c r="G21489">
        <v>0</v>
      </c>
      <c r="H21489">
        <v>0</v>
      </c>
      <c r="I21489">
        <v>0</v>
      </c>
    </row>
    <row r="21490" spans="1:9" hidden="1" x14ac:dyDescent="0.3">
      <c r="A21490" s="1" t="s">
        <v>21962</v>
      </c>
      <c r="B21490" s="1" t="s">
        <v>55</v>
      </c>
      <c r="C21490">
        <v>9.1449999999999996</v>
      </c>
      <c r="D21490">
        <v>40.489699999999999</v>
      </c>
      <c r="E21490" s="1" t="s">
        <v>16</v>
      </c>
      <c r="F21490" t="s">
        <v>22413</v>
      </c>
      <c r="G21490">
        <v>0</v>
      </c>
      <c r="H21490">
        <v>0</v>
      </c>
      <c r="I21490">
        <v>0</v>
      </c>
    </row>
    <row r="21491" spans="1:9" hidden="1" x14ac:dyDescent="0.3">
      <c r="A21491" s="1" t="s">
        <v>21962</v>
      </c>
      <c r="B21491" s="1" t="s">
        <v>55</v>
      </c>
      <c r="C21491">
        <v>9.1449999999999996</v>
      </c>
      <c r="D21491">
        <v>40.489699999999999</v>
      </c>
      <c r="E21491" s="1" t="s">
        <v>17</v>
      </c>
      <c r="F21491" t="s">
        <v>22414</v>
      </c>
      <c r="G21491">
        <v>0</v>
      </c>
      <c r="H21491">
        <v>0</v>
      </c>
      <c r="I21491">
        <v>0</v>
      </c>
    </row>
    <row r="21492" spans="1:9" hidden="1" x14ac:dyDescent="0.3">
      <c r="A21492" s="1" t="s">
        <v>21962</v>
      </c>
      <c r="B21492" s="1" t="s">
        <v>55</v>
      </c>
      <c r="C21492">
        <v>9.1449999999999996</v>
      </c>
      <c r="D21492">
        <v>40.489699999999999</v>
      </c>
      <c r="E21492" s="1" t="s">
        <v>18</v>
      </c>
      <c r="F21492" t="s">
        <v>22415</v>
      </c>
      <c r="G21492">
        <v>0</v>
      </c>
      <c r="H21492">
        <v>0</v>
      </c>
      <c r="I21492">
        <v>0</v>
      </c>
    </row>
    <row r="21493" spans="1:9" hidden="1" x14ac:dyDescent="0.3">
      <c r="A21493" s="1" t="s">
        <v>21962</v>
      </c>
      <c r="B21493" s="1" t="s">
        <v>55</v>
      </c>
      <c r="C21493">
        <v>9.1449999999999996</v>
      </c>
      <c r="D21493">
        <v>40.489699999999999</v>
      </c>
      <c r="E21493" s="1" t="s">
        <v>19</v>
      </c>
      <c r="F21493" t="s">
        <v>22416</v>
      </c>
      <c r="G21493">
        <v>0</v>
      </c>
      <c r="H21493">
        <v>0</v>
      </c>
      <c r="I21493">
        <v>0</v>
      </c>
    </row>
    <row r="21494" spans="1:9" hidden="1" x14ac:dyDescent="0.3">
      <c r="A21494" s="1" t="s">
        <v>21962</v>
      </c>
      <c r="B21494" s="1" t="s">
        <v>55</v>
      </c>
      <c r="C21494">
        <v>9.1449999999999996</v>
      </c>
      <c r="D21494">
        <v>40.489699999999999</v>
      </c>
      <c r="E21494" s="1" t="s">
        <v>20</v>
      </c>
      <c r="F21494" t="s">
        <v>22417</v>
      </c>
      <c r="G21494">
        <v>0</v>
      </c>
      <c r="H21494">
        <v>0</v>
      </c>
      <c r="I21494">
        <v>0</v>
      </c>
    </row>
    <row r="21495" spans="1:9" hidden="1" x14ac:dyDescent="0.3">
      <c r="A21495" s="1" t="s">
        <v>21962</v>
      </c>
      <c r="B21495" s="1" t="s">
        <v>55</v>
      </c>
      <c r="C21495">
        <v>9.1449999999999996</v>
      </c>
      <c r="D21495">
        <v>40.489699999999999</v>
      </c>
      <c r="E21495" s="1" t="s">
        <v>21</v>
      </c>
      <c r="F21495" t="s">
        <v>22418</v>
      </c>
      <c r="G21495">
        <v>0</v>
      </c>
      <c r="H21495">
        <v>0</v>
      </c>
      <c r="I21495">
        <v>0</v>
      </c>
    </row>
    <row r="21496" spans="1:9" hidden="1" x14ac:dyDescent="0.3">
      <c r="A21496" s="1" t="s">
        <v>21962</v>
      </c>
      <c r="B21496" s="1" t="s">
        <v>55</v>
      </c>
      <c r="C21496">
        <v>9.1449999999999996</v>
      </c>
      <c r="D21496">
        <v>40.489699999999999</v>
      </c>
      <c r="E21496" s="1" t="s">
        <v>22</v>
      </c>
      <c r="F21496" t="s">
        <v>22419</v>
      </c>
      <c r="G21496">
        <v>0</v>
      </c>
      <c r="H21496">
        <v>0</v>
      </c>
      <c r="I21496">
        <v>0</v>
      </c>
    </row>
    <row r="21497" spans="1:9" hidden="1" x14ac:dyDescent="0.3">
      <c r="A21497" s="1" t="s">
        <v>21962</v>
      </c>
      <c r="B21497" s="1" t="s">
        <v>55</v>
      </c>
      <c r="C21497">
        <v>9.1449999999999996</v>
      </c>
      <c r="D21497">
        <v>40.489699999999999</v>
      </c>
      <c r="E21497" s="1" t="s">
        <v>23</v>
      </c>
      <c r="F21497" t="s">
        <v>22420</v>
      </c>
      <c r="G21497">
        <v>0</v>
      </c>
      <c r="H21497">
        <v>0</v>
      </c>
      <c r="I21497">
        <v>0</v>
      </c>
    </row>
    <row r="21498" spans="1:9" hidden="1" x14ac:dyDescent="0.3">
      <c r="A21498" s="1" t="s">
        <v>21962</v>
      </c>
      <c r="B21498" s="1" t="s">
        <v>55</v>
      </c>
      <c r="C21498">
        <v>9.1449999999999996</v>
      </c>
      <c r="D21498">
        <v>40.489699999999999</v>
      </c>
      <c r="E21498" s="1" t="s">
        <v>24</v>
      </c>
      <c r="F21498" t="s">
        <v>22421</v>
      </c>
      <c r="G21498">
        <v>0</v>
      </c>
      <c r="H21498">
        <v>0</v>
      </c>
      <c r="I21498">
        <v>0</v>
      </c>
    </row>
    <row r="21499" spans="1:9" hidden="1" x14ac:dyDescent="0.3">
      <c r="A21499" s="1" t="s">
        <v>21962</v>
      </c>
      <c r="B21499" s="1" t="s">
        <v>55</v>
      </c>
      <c r="C21499">
        <v>9.1449999999999996</v>
      </c>
      <c r="D21499">
        <v>40.489699999999999</v>
      </c>
      <c r="E21499" s="1" t="s">
        <v>25</v>
      </c>
      <c r="F21499" t="s">
        <v>22422</v>
      </c>
      <c r="G21499">
        <v>0</v>
      </c>
      <c r="H21499">
        <v>0</v>
      </c>
      <c r="I21499">
        <v>0</v>
      </c>
    </row>
    <row r="21500" spans="1:9" hidden="1" x14ac:dyDescent="0.3">
      <c r="A21500" s="1" t="s">
        <v>21962</v>
      </c>
      <c r="B21500" s="1" t="s">
        <v>55</v>
      </c>
      <c r="C21500">
        <v>9.1449999999999996</v>
      </c>
      <c r="D21500">
        <v>40.489699999999999</v>
      </c>
      <c r="E21500" s="1" t="s">
        <v>26</v>
      </c>
      <c r="F21500" t="s">
        <v>22423</v>
      </c>
      <c r="G21500">
        <v>0</v>
      </c>
      <c r="H21500">
        <v>0</v>
      </c>
      <c r="I21500">
        <v>0</v>
      </c>
    </row>
    <row r="21501" spans="1:9" hidden="1" x14ac:dyDescent="0.3">
      <c r="A21501" s="1" t="s">
        <v>21962</v>
      </c>
      <c r="B21501" s="1" t="s">
        <v>55</v>
      </c>
      <c r="C21501">
        <v>9.1449999999999996</v>
      </c>
      <c r="D21501">
        <v>40.489699999999999</v>
      </c>
      <c r="E21501" s="1" t="s">
        <v>27</v>
      </c>
      <c r="F21501" t="s">
        <v>22424</v>
      </c>
      <c r="G21501">
        <v>0</v>
      </c>
      <c r="H21501">
        <v>0</v>
      </c>
      <c r="I21501">
        <v>0</v>
      </c>
    </row>
    <row r="21502" spans="1:9" hidden="1" x14ac:dyDescent="0.3">
      <c r="A21502" s="1" t="s">
        <v>21962</v>
      </c>
      <c r="B21502" s="1" t="s">
        <v>55</v>
      </c>
      <c r="C21502">
        <v>9.1449999999999996</v>
      </c>
      <c r="D21502">
        <v>40.489699999999999</v>
      </c>
      <c r="E21502" s="1" t="s">
        <v>28</v>
      </c>
      <c r="F21502" t="s">
        <v>22425</v>
      </c>
      <c r="G21502">
        <v>0</v>
      </c>
      <c r="H21502">
        <v>0</v>
      </c>
      <c r="I21502">
        <v>0</v>
      </c>
    </row>
    <row r="21503" spans="1:9" hidden="1" x14ac:dyDescent="0.3">
      <c r="A21503" s="1" t="s">
        <v>21962</v>
      </c>
      <c r="B21503" s="1" t="s">
        <v>55</v>
      </c>
      <c r="C21503">
        <v>9.1449999999999996</v>
      </c>
      <c r="D21503">
        <v>40.489699999999999</v>
      </c>
      <c r="E21503" s="1" t="s">
        <v>29</v>
      </c>
      <c r="F21503" t="s">
        <v>22426</v>
      </c>
      <c r="G21503">
        <v>0</v>
      </c>
      <c r="H21503">
        <v>0</v>
      </c>
      <c r="I21503">
        <v>0</v>
      </c>
    </row>
    <row r="21504" spans="1:9" hidden="1" x14ac:dyDescent="0.3">
      <c r="A21504" s="1" t="s">
        <v>21962</v>
      </c>
      <c r="B21504" s="1" t="s">
        <v>55</v>
      </c>
      <c r="C21504">
        <v>9.1449999999999996</v>
      </c>
      <c r="D21504">
        <v>40.489699999999999</v>
      </c>
      <c r="E21504" s="1" t="s">
        <v>30</v>
      </c>
      <c r="F21504" t="s">
        <v>22427</v>
      </c>
      <c r="G21504">
        <v>0</v>
      </c>
      <c r="H21504">
        <v>0</v>
      </c>
      <c r="I21504">
        <v>0</v>
      </c>
    </row>
    <row r="21505" spans="1:9" hidden="1" x14ac:dyDescent="0.3">
      <c r="A21505" s="1" t="s">
        <v>21962</v>
      </c>
      <c r="B21505" s="1" t="s">
        <v>55</v>
      </c>
      <c r="C21505">
        <v>9.1449999999999996</v>
      </c>
      <c r="D21505">
        <v>40.489699999999999</v>
      </c>
      <c r="E21505" s="1" t="s">
        <v>31</v>
      </c>
      <c r="F21505" t="s">
        <v>22428</v>
      </c>
      <c r="G21505">
        <v>0</v>
      </c>
      <c r="H21505">
        <v>0</v>
      </c>
      <c r="I21505">
        <v>0</v>
      </c>
    </row>
    <row r="21506" spans="1:9" hidden="1" x14ac:dyDescent="0.3">
      <c r="A21506" s="1" t="s">
        <v>21962</v>
      </c>
      <c r="B21506" s="1" t="s">
        <v>55</v>
      </c>
      <c r="C21506">
        <v>9.1449999999999996</v>
      </c>
      <c r="D21506">
        <v>40.489699999999999</v>
      </c>
      <c r="E21506" s="1" t="s">
        <v>32</v>
      </c>
      <c r="F21506" t="s">
        <v>22429</v>
      </c>
      <c r="G21506">
        <v>0</v>
      </c>
      <c r="H21506">
        <v>0</v>
      </c>
      <c r="I21506">
        <v>0</v>
      </c>
    </row>
    <row r="21507" spans="1:9" hidden="1" x14ac:dyDescent="0.3">
      <c r="A21507" s="1" t="s">
        <v>21962</v>
      </c>
      <c r="B21507" s="1" t="s">
        <v>55</v>
      </c>
      <c r="C21507">
        <v>9.1449999999999996</v>
      </c>
      <c r="D21507">
        <v>40.489699999999999</v>
      </c>
      <c r="E21507" s="1" t="s">
        <v>33</v>
      </c>
      <c r="F21507" t="s">
        <v>22430</v>
      </c>
      <c r="G21507">
        <v>0</v>
      </c>
      <c r="H21507">
        <v>0</v>
      </c>
      <c r="I21507">
        <v>0</v>
      </c>
    </row>
    <row r="21508" spans="1:9" hidden="1" x14ac:dyDescent="0.3">
      <c r="A21508" s="1" t="s">
        <v>21962</v>
      </c>
      <c r="B21508" s="1" t="s">
        <v>55</v>
      </c>
      <c r="C21508">
        <v>9.1449999999999996</v>
      </c>
      <c r="D21508">
        <v>40.489699999999999</v>
      </c>
      <c r="E21508" s="1" t="s">
        <v>34</v>
      </c>
      <c r="F21508" t="s">
        <v>22431</v>
      </c>
      <c r="G21508">
        <v>0</v>
      </c>
      <c r="H21508">
        <v>0</v>
      </c>
      <c r="I21508">
        <v>0</v>
      </c>
    </row>
    <row r="21509" spans="1:9" hidden="1" x14ac:dyDescent="0.3">
      <c r="A21509" s="1" t="s">
        <v>21962</v>
      </c>
      <c r="B21509" s="1" t="s">
        <v>55</v>
      </c>
      <c r="C21509">
        <v>9.1449999999999996</v>
      </c>
      <c r="D21509">
        <v>40.489699999999999</v>
      </c>
      <c r="E21509" s="1" t="s">
        <v>35</v>
      </c>
      <c r="F21509" t="s">
        <v>22432</v>
      </c>
      <c r="G21509">
        <v>0</v>
      </c>
      <c r="H21509">
        <v>0</v>
      </c>
      <c r="I21509">
        <v>0</v>
      </c>
    </row>
    <row r="21510" spans="1:9" hidden="1" x14ac:dyDescent="0.3">
      <c r="A21510" s="1" t="s">
        <v>21962</v>
      </c>
      <c r="B21510" s="1" t="s">
        <v>55</v>
      </c>
      <c r="C21510">
        <v>9.1449999999999996</v>
      </c>
      <c r="D21510">
        <v>40.489699999999999</v>
      </c>
      <c r="E21510" s="1" t="s">
        <v>36</v>
      </c>
      <c r="F21510" t="s">
        <v>22433</v>
      </c>
      <c r="G21510">
        <v>0</v>
      </c>
      <c r="H21510">
        <v>0</v>
      </c>
      <c r="I21510">
        <v>0</v>
      </c>
    </row>
    <row r="21511" spans="1:9" hidden="1" x14ac:dyDescent="0.3">
      <c r="A21511" s="1" t="s">
        <v>21962</v>
      </c>
      <c r="B21511" s="1" t="s">
        <v>55</v>
      </c>
      <c r="C21511">
        <v>9.1449999999999996</v>
      </c>
      <c r="D21511">
        <v>40.489699999999999</v>
      </c>
      <c r="E21511" s="1" t="s">
        <v>37</v>
      </c>
      <c r="F21511" t="s">
        <v>22434</v>
      </c>
      <c r="G21511">
        <v>0</v>
      </c>
      <c r="H21511">
        <v>0</v>
      </c>
      <c r="I21511">
        <v>0</v>
      </c>
    </row>
    <row r="21512" spans="1:9" hidden="1" x14ac:dyDescent="0.3">
      <c r="A21512" s="1" t="s">
        <v>21962</v>
      </c>
      <c r="B21512" s="1" t="s">
        <v>55</v>
      </c>
      <c r="C21512">
        <v>9.1449999999999996</v>
      </c>
      <c r="D21512">
        <v>40.489699999999999</v>
      </c>
      <c r="E21512" s="1" t="s">
        <v>38</v>
      </c>
      <c r="F21512" t="s">
        <v>22435</v>
      </c>
      <c r="G21512">
        <v>0</v>
      </c>
      <c r="H21512">
        <v>0</v>
      </c>
      <c r="I21512">
        <v>0</v>
      </c>
    </row>
    <row r="21513" spans="1:9" hidden="1" x14ac:dyDescent="0.3">
      <c r="A21513" s="1" t="s">
        <v>21962</v>
      </c>
      <c r="B21513" s="1" t="s">
        <v>55</v>
      </c>
      <c r="C21513">
        <v>9.1449999999999996</v>
      </c>
      <c r="D21513">
        <v>40.489699999999999</v>
      </c>
      <c r="E21513" s="1" t="s">
        <v>39</v>
      </c>
      <c r="F21513" t="s">
        <v>22436</v>
      </c>
      <c r="G21513">
        <v>0</v>
      </c>
      <c r="H21513">
        <v>0</v>
      </c>
      <c r="I21513">
        <v>0</v>
      </c>
    </row>
    <row r="21514" spans="1:9" hidden="1" x14ac:dyDescent="0.3">
      <c r="A21514" s="1" t="s">
        <v>21962</v>
      </c>
      <c r="B21514" s="1" t="s">
        <v>55</v>
      </c>
      <c r="C21514">
        <v>9.1449999999999996</v>
      </c>
      <c r="D21514">
        <v>40.489699999999999</v>
      </c>
      <c r="E21514" s="1" t="s">
        <v>40</v>
      </c>
      <c r="F21514" t="s">
        <v>22437</v>
      </c>
      <c r="G21514">
        <v>0</v>
      </c>
      <c r="H21514">
        <v>0</v>
      </c>
      <c r="I21514">
        <v>0</v>
      </c>
    </row>
    <row r="21515" spans="1:9" hidden="1" x14ac:dyDescent="0.3">
      <c r="A21515" s="1" t="s">
        <v>21962</v>
      </c>
      <c r="B21515" s="1" t="s">
        <v>55</v>
      </c>
      <c r="C21515">
        <v>9.1449999999999996</v>
      </c>
      <c r="D21515">
        <v>40.489699999999999</v>
      </c>
      <c r="E21515" s="1" t="s">
        <v>41</v>
      </c>
      <c r="F21515" t="s">
        <v>22438</v>
      </c>
      <c r="G21515">
        <v>0</v>
      </c>
      <c r="H21515">
        <v>0</v>
      </c>
      <c r="I21515">
        <v>0</v>
      </c>
    </row>
    <row r="21516" spans="1:9" hidden="1" x14ac:dyDescent="0.3">
      <c r="A21516" s="1" t="s">
        <v>21962</v>
      </c>
      <c r="B21516" s="1" t="s">
        <v>55</v>
      </c>
      <c r="C21516">
        <v>9.1449999999999996</v>
      </c>
      <c r="D21516">
        <v>40.489699999999999</v>
      </c>
      <c r="E21516" s="1" t="s">
        <v>42</v>
      </c>
      <c r="F21516" t="s">
        <v>22439</v>
      </c>
      <c r="G21516">
        <v>0</v>
      </c>
      <c r="H21516">
        <v>0</v>
      </c>
      <c r="I21516">
        <v>0</v>
      </c>
    </row>
    <row r="21517" spans="1:9" hidden="1" x14ac:dyDescent="0.3">
      <c r="A21517" s="1" t="s">
        <v>21962</v>
      </c>
      <c r="B21517" s="1" t="s">
        <v>55</v>
      </c>
      <c r="C21517">
        <v>9.1449999999999996</v>
      </c>
      <c r="D21517">
        <v>40.489699999999999</v>
      </c>
      <c r="E21517" s="1" t="s">
        <v>43</v>
      </c>
      <c r="F21517" t="s">
        <v>22440</v>
      </c>
      <c r="G21517">
        <v>0</v>
      </c>
      <c r="H21517">
        <v>0</v>
      </c>
      <c r="I21517">
        <v>0</v>
      </c>
    </row>
    <row r="21518" spans="1:9" hidden="1" x14ac:dyDescent="0.3">
      <c r="A21518" s="1" t="s">
        <v>21962</v>
      </c>
      <c r="B21518" s="1" t="s">
        <v>55</v>
      </c>
      <c r="C21518">
        <v>9.1449999999999996</v>
      </c>
      <c r="D21518">
        <v>40.489699999999999</v>
      </c>
      <c r="E21518" s="1" t="s">
        <v>44</v>
      </c>
      <c r="F21518" t="s">
        <v>22441</v>
      </c>
      <c r="G21518">
        <v>0</v>
      </c>
      <c r="H21518">
        <v>0</v>
      </c>
      <c r="I21518">
        <v>0</v>
      </c>
    </row>
    <row r="21519" spans="1:9" hidden="1" x14ac:dyDescent="0.3">
      <c r="A21519" s="1" t="s">
        <v>21962</v>
      </c>
      <c r="B21519" s="1" t="s">
        <v>55</v>
      </c>
      <c r="C21519">
        <v>9.1449999999999996</v>
      </c>
      <c r="D21519">
        <v>40.489699999999999</v>
      </c>
      <c r="E21519" s="1" t="s">
        <v>45</v>
      </c>
      <c r="F21519" t="s">
        <v>22442</v>
      </c>
      <c r="G21519">
        <v>0</v>
      </c>
      <c r="H21519">
        <v>0</v>
      </c>
      <c r="I21519">
        <v>0</v>
      </c>
    </row>
    <row r="21520" spans="1:9" hidden="1" x14ac:dyDescent="0.3">
      <c r="A21520" s="1" t="s">
        <v>21962</v>
      </c>
      <c r="B21520" s="1" t="s">
        <v>55</v>
      </c>
      <c r="C21520">
        <v>9.1449999999999996</v>
      </c>
      <c r="D21520">
        <v>40.489699999999999</v>
      </c>
      <c r="E21520" s="1" t="s">
        <v>46</v>
      </c>
      <c r="F21520" t="s">
        <v>22443</v>
      </c>
      <c r="G21520">
        <v>0</v>
      </c>
      <c r="H21520">
        <v>0</v>
      </c>
      <c r="I21520">
        <v>0</v>
      </c>
    </row>
    <row r="21521" spans="1:9" hidden="1" x14ac:dyDescent="0.3">
      <c r="A21521" s="1" t="s">
        <v>21962</v>
      </c>
      <c r="B21521" s="1" t="s">
        <v>55</v>
      </c>
      <c r="C21521">
        <v>9.1449999999999996</v>
      </c>
      <c r="D21521">
        <v>40.489699999999999</v>
      </c>
      <c r="E21521" s="1" t="s">
        <v>47</v>
      </c>
      <c r="F21521" t="s">
        <v>22444</v>
      </c>
      <c r="G21521">
        <v>0</v>
      </c>
      <c r="H21521">
        <v>0</v>
      </c>
      <c r="I21521">
        <v>0</v>
      </c>
    </row>
    <row r="21522" spans="1:9" hidden="1" x14ac:dyDescent="0.3">
      <c r="A21522" s="1" t="s">
        <v>21962</v>
      </c>
      <c r="B21522" s="1" t="s">
        <v>55</v>
      </c>
      <c r="C21522">
        <v>9.1449999999999996</v>
      </c>
      <c r="D21522">
        <v>40.489699999999999</v>
      </c>
      <c r="E21522" s="1" t="s">
        <v>48</v>
      </c>
      <c r="F21522" t="s">
        <v>22445</v>
      </c>
      <c r="G21522">
        <v>0</v>
      </c>
      <c r="H21522">
        <v>0</v>
      </c>
      <c r="I21522">
        <v>0</v>
      </c>
    </row>
    <row r="21523" spans="1:9" hidden="1" x14ac:dyDescent="0.3">
      <c r="A21523" s="1" t="s">
        <v>21962</v>
      </c>
      <c r="B21523" s="1" t="s">
        <v>55</v>
      </c>
      <c r="C21523">
        <v>9.1449999999999996</v>
      </c>
      <c r="D21523">
        <v>40.489699999999999</v>
      </c>
      <c r="E21523" s="1" t="s">
        <v>49</v>
      </c>
      <c r="F21523" t="s">
        <v>22446</v>
      </c>
      <c r="G21523">
        <v>0</v>
      </c>
      <c r="H21523">
        <v>0</v>
      </c>
      <c r="I21523">
        <v>0</v>
      </c>
    </row>
    <row r="21524" spans="1:9" hidden="1" x14ac:dyDescent="0.3">
      <c r="A21524" s="1" t="s">
        <v>21962</v>
      </c>
      <c r="B21524" s="1" t="s">
        <v>55</v>
      </c>
      <c r="C21524">
        <v>9.1449999999999996</v>
      </c>
      <c r="D21524">
        <v>40.489699999999999</v>
      </c>
      <c r="E21524" s="1" t="s">
        <v>50</v>
      </c>
      <c r="F21524" t="s">
        <v>22447</v>
      </c>
      <c r="G21524">
        <v>0</v>
      </c>
      <c r="H21524">
        <v>0</v>
      </c>
      <c r="I21524">
        <v>0</v>
      </c>
    </row>
    <row r="21525" spans="1:9" hidden="1" x14ac:dyDescent="0.3">
      <c r="A21525" s="1" t="s">
        <v>21962</v>
      </c>
      <c r="B21525" s="1" t="s">
        <v>55</v>
      </c>
      <c r="C21525">
        <v>9.1449999999999996</v>
      </c>
      <c r="D21525">
        <v>40.489699999999999</v>
      </c>
      <c r="E21525" s="1" t="s">
        <v>51</v>
      </c>
      <c r="F21525" t="s">
        <v>22448</v>
      </c>
      <c r="G21525">
        <v>0</v>
      </c>
      <c r="H21525">
        <v>0</v>
      </c>
      <c r="I21525">
        <v>0</v>
      </c>
    </row>
    <row r="21526" spans="1:9" hidden="1" x14ac:dyDescent="0.3">
      <c r="A21526" s="1" t="s">
        <v>21962</v>
      </c>
      <c r="B21526" s="1" t="s">
        <v>55</v>
      </c>
      <c r="C21526">
        <v>9.1449999999999996</v>
      </c>
      <c r="D21526">
        <v>40.489699999999999</v>
      </c>
      <c r="E21526" s="1" t="s">
        <v>52</v>
      </c>
      <c r="F21526" t="s">
        <v>22449</v>
      </c>
      <c r="G21526">
        <v>0</v>
      </c>
      <c r="H21526">
        <v>0</v>
      </c>
      <c r="I21526">
        <v>0</v>
      </c>
    </row>
    <row r="21527" spans="1:9" hidden="1" x14ac:dyDescent="0.3">
      <c r="A21527" s="1" t="s">
        <v>21962</v>
      </c>
      <c r="B21527" s="1" t="s">
        <v>55</v>
      </c>
      <c r="C21527">
        <v>9.1449999999999996</v>
      </c>
      <c r="D21527">
        <v>40.489699999999999</v>
      </c>
      <c r="E21527" s="1" t="s">
        <v>53</v>
      </c>
      <c r="F21527" t="s">
        <v>22450</v>
      </c>
      <c r="G21527">
        <v>0</v>
      </c>
      <c r="H21527">
        <v>0</v>
      </c>
      <c r="I21527">
        <v>0</v>
      </c>
    </row>
    <row r="21528" spans="1:9" hidden="1" x14ac:dyDescent="0.3">
      <c r="A21528" s="1" t="s">
        <v>21962</v>
      </c>
      <c r="B21528" s="1" t="s">
        <v>55</v>
      </c>
      <c r="C21528">
        <v>9.1449999999999996</v>
      </c>
      <c r="D21528">
        <v>40.489699999999999</v>
      </c>
      <c r="E21528" s="1" t="s">
        <v>54</v>
      </c>
      <c r="F21528" t="s">
        <v>22451</v>
      </c>
      <c r="G21528">
        <v>0</v>
      </c>
      <c r="H21528">
        <v>0</v>
      </c>
      <c r="I21528">
        <v>0</v>
      </c>
    </row>
    <row r="21529" spans="1:9" hidden="1" x14ac:dyDescent="0.3">
      <c r="A21529" s="1" t="s">
        <v>21962</v>
      </c>
      <c r="B21529" s="1" t="s">
        <v>55</v>
      </c>
      <c r="C21529">
        <v>9.1449999999999996</v>
      </c>
      <c r="D21529">
        <v>40.489699999999999</v>
      </c>
      <c r="E21529" s="1" t="s">
        <v>21548</v>
      </c>
      <c r="F21529" t="s">
        <v>22452</v>
      </c>
      <c r="G21529">
        <v>0</v>
      </c>
      <c r="H21529">
        <v>1</v>
      </c>
      <c r="I21529">
        <v>0</v>
      </c>
    </row>
    <row r="21530" spans="1:9" hidden="1" x14ac:dyDescent="0.3">
      <c r="A21530" s="1" t="s">
        <v>21967</v>
      </c>
      <c r="B21530" s="1" t="s">
        <v>55</v>
      </c>
      <c r="C21530">
        <v>12.8628</v>
      </c>
      <c r="D21530">
        <v>30.217600000000001</v>
      </c>
      <c r="E21530" s="1" t="s">
        <v>4</v>
      </c>
      <c r="F21530" t="s">
        <v>22453</v>
      </c>
      <c r="G21530">
        <v>0</v>
      </c>
      <c r="H21530">
        <v>0</v>
      </c>
      <c r="I21530">
        <v>0</v>
      </c>
    </row>
    <row r="21531" spans="1:9" hidden="1" x14ac:dyDescent="0.3">
      <c r="A21531" s="1" t="s">
        <v>21967</v>
      </c>
      <c r="B21531" s="1" t="s">
        <v>55</v>
      </c>
      <c r="C21531">
        <v>12.8628</v>
      </c>
      <c r="D21531">
        <v>30.217600000000001</v>
      </c>
      <c r="E21531" s="1" t="s">
        <v>5</v>
      </c>
      <c r="F21531" t="s">
        <v>22454</v>
      </c>
      <c r="G21531">
        <v>0</v>
      </c>
      <c r="H21531">
        <v>0</v>
      </c>
      <c r="I21531">
        <v>0</v>
      </c>
    </row>
    <row r="21532" spans="1:9" hidden="1" x14ac:dyDescent="0.3">
      <c r="A21532" s="1" t="s">
        <v>21967</v>
      </c>
      <c r="B21532" s="1" t="s">
        <v>55</v>
      </c>
      <c r="C21532">
        <v>12.8628</v>
      </c>
      <c r="D21532">
        <v>30.217600000000001</v>
      </c>
      <c r="E21532" s="1" t="s">
        <v>6</v>
      </c>
      <c r="F21532" t="s">
        <v>22455</v>
      </c>
      <c r="G21532">
        <v>0</v>
      </c>
      <c r="H21532">
        <v>0</v>
      </c>
      <c r="I21532">
        <v>0</v>
      </c>
    </row>
    <row r="21533" spans="1:9" hidden="1" x14ac:dyDescent="0.3">
      <c r="A21533" s="1" t="s">
        <v>21967</v>
      </c>
      <c r="B21533" s="1" t="s">
        <v>55</v>
      </c>
      <c r="C21533">
        <v>12.8628</v>
      </c>
      <c r="D21533">
        <v>30.217600000000001</v>
      </c>
      <c r="E21533" s="1" t="s">
        <v>7</v>
      </c>
      <c r="F21533" t="s">
        <v>22456</v>
      </c>
      <c r="G21533">
        <v>0</v>
      </c>
      <c r="H21533">
        <v>0</v>
      </c>
      <c r="I21533">
        <v>0</v>
      </c>
    </row>
    <row r="21534" spans="1:9" hidden="1" x14ac:dyDescent="0.3">
      <c r="A21534" s="1" t="s">
        <v>21967</v>
      </c>
      <c r="B21534" s="1" t="s">
        <v>55</v>
      </c>
      <c r="C21534">
        <v>12.8628</v>
      </c>
      <c r="D21534">
        <v>30.217600000000001</v>
      </c>
      <c r="E21534" s="1" t="s">
        <v>8</v>
      </c>
      <c r="F21534" t="s">
        <v>22457</v>
      </c>
      <c r="G21534">
        <v>0</v>
      </c>
      <c r="H21534">
        <v>0</v>
      </c>
      <c r="I21534">
        <v>0</v>
      </c>
    </row>
    <row r="21535" spans="1:9" hidden="1" x14ac:dyDescent="0.3">
      <c r="A21535" s="1" t="s">
        <v>21967</v>
      </c>
      <c r="B21535" s="1" t="s">
        <v>55</v>
      </c>
      <c r="C21535">
        <v>12.8628</v>
      </c>
      <c r="D21535">
        <v>30.217600000000001</v>
      </c>
      <c r="E21535" s="1" t="s">
        <v>9</v>
      </c>
      <c r="F21535" t="s">
        <v>22458</v>
      </c>
      <c r="G21535">
        <v>0</v>
      </c>
      <c r="H21535">
        <v>0</v>
      </c>
      <c r="I21535">
        <v>0</v>
      </c>
    </row>
    <row r="21536" spans="1:9" hidden="1" x14ac:dyDescent="0.3">
      <c r="A21536" s="1" t="s">
        <v>21967</v>
      </c>
      <c r="B21536" s="1" t="s">
        <v>55</v>
      </c>
      <c r="C21536">
        <v>12.8628</v>
      </c>
      <c r="D21536">
        <v>30.217600000000001</v>
      </c>
      <c r="E21536" s="1" t="s">
        <v>10</v>
      </c>
      <c r="F21536" t="s">
        <v>22459</v>
      </c>
      <c r="G21536">
        <v>0</v>
      </c>
      <c r="H21536">
        <v>0</v>
      </c>
      <c r="I21536">
        <v>0</v>
      </c>
    </row>
    <row r="21537" spans="1:9" hidden="1" x14ac:dyDescent="0.3">
      <c r="A21537" s="1" t="s">
        <v>21967</v>
      </c>
      <c r="B21537" s="1" t="s">
        <v>55</v>
      </c>
      <c r="C21537">
        <v>12.8628</v>
      </c>
      <c r="D21537">
        <v>30.217600000000001</v>
      </c>
      <c r="E21537" s="1" t="s">
        <v>11</v>
      </c>
      <c r="F21537" t="s">
        <v>22460</v>
      </c>
      <c r="G21537">
        <v>0</v>
      </c>
      <c r="H21537">
        <v>0</v>
      </c>
      <c r="I21537">
        <v>0</v>
      </c>
    </row>
    <row r="21538" spans="1:9" hidden="1" x14ac:dyDescent="0.3">
      <c r="A21538" s="1" t="s">
        <v>21967</v>
      </c>
      <c r="B21538" s="1" t="s">
        <v>55</v>
      </c>
      <c r="C21538">
        <v>12.8628</v>
      </c>
      <c r="D21538">
        <v>30.217600000000001</v>
      </c>
      <c r="E21538" s="1" t="s">
        <v>12</v>
      </c>
      <c r="F21538" t="s">
        <v>22461</v>
      </c>
      <c r="G21538">
        <v>0</v>
      </c>
      <c r="H21538">
        <v>0</v>
      </c>
      <c r="I21538">
        <v>0</v>
      </c>
    </row>
    <row r="21539" spans="1:9" hidden="1" x14ac:dyDescent="0.3">
      <c r="A21539" s="1" t="s">
        <v>21967</v>
      </c>
      <c r="B21539" s="1" t="s">
        <v>55</v>
      </c>
      <c r="C21539">
        <v>12.8628</v>
      </c>
      <c r="D21539">
        <v>30.217600000000001</v>
      </c>
      <c r="E21539" s="1" t="s">
        <v>13</v>
      </c>
      <c r="F21539" t="s">
        <v>22462</v>
      </c>
      <c r="G21539">
        <v>0</v>
      </c>
      <c r="H21539">
        <v>0</v>
      </c>
      <c r="I21539">
        <v>0</v>
      </c>
    </row>
    <row r="21540" spans="1:9" hidden="1" x14ac:dyDescent="0.3">
      <c r="A21540" s="1" t="s">
        <v>21967</v>
      </c>
      <c r="B21540" s="1" t="s">
        <v>55</v>
      </c>
      <c r="C21540">
        <v>12.8628</v>
      </c>
      <c r="D21540">
        <v>30.217600000000001</v>
      </c>
      <c r="E21540" s="1" t="s">
        <v>14</v>
      </c>
      <c r="F21540" t="s">
        <v>22463</v>
      </c>
      <c r="G21540">
        <v>0</v>
      </c>
      <c r="H21540">
        <v>0</v>
      </c>
      <c r="I21540">
        <v>0</v>
      </c>
    </row>
    <row r="21541" spans="1:9" hidden="1" x14ac:dyDescent="0.3">
      <c r="A21541" s="1" t="s">
        <v>21967</v>
      </c>
      <c r="B21541" s="1" t="s">
        <v>55</v>
      </c>
      <c r="C21541">
        <v>12.8628</v>
      </c>
      <c r="D21541">
        <v>30.217600000000001</v>
      </c>
      <c r="E21541" s="1" t="s">
        <v>15</v>
      </c>
      <c r="F21541" t="s">
        <v>22464</v>
      </c>
      <c r="G21541">
        <v>0</v>
      </c>
      <c r="H21541">
        <v>0</v>
      </c>
      <c r="I21541">
        <v>0</v>
      </c>
    </row>
    <row r="21542" spans="1:9" hidden="1" x14ac:dyDescent="0.3">
      <c r="A21542" s="1" t="s">
        <v>21967</v>
      </c>
      <c r="B21542" s="1" t="s">
        <v>55</v>
      </c>
      <c r="C21542">
        <v>12.8628</v>
      </c>
      <c r="D21542">
        <v>30.217600000000001</v>
      </c>
      <c r="E21542" s="1" t="s">
        <v>16</v>
      </c>
      <c r="F21542" t="s">
        <v>22465</v>
      </c>
      <c r="G21542">
        <v>0</v>
      </c>
      <c r="H21542">
        <v>0</v>
      </c>
      <c r="I21542">
        <v>0</v>
      </c>
    </row>
    <row r="21543" spans="1:9" hidden="1" x14ac:dyDescent="0.3">
      <c r="A21543" s="1" t="s">
        <v>21967</v>
      </c>
      <c r="B21543" s="1" t="s">
        <v>55</v>
      </c>
      <c r="C21543">
        <v>12.8628</v>
      </c>
      <c r="D21543">
        <v>30.217600000000001</v>
      </c>
      <c r="E21543" s="1" t="s">
        <v>17</v>
      </c>
      <c r="F21543" t="s">
        <v>22466</v>
      </c>
      <c r="G21543">
        <v>0</v>
      </c>
      <c r="H21543">
        <v>0</v>
      </c>
      <c r="I21543">
        <v>0</v>
      </c>
    </row>
    <row r="21544" spans="1:9" hidden="1" x14ac:dyDescent="0.3">
      <c r="A21544" s="1" t="s">
        <v>21967</v>
      </c>
      <c r="B21544" s="1" t="s">
        <v>55</v>
      </c>
      <c r="C21544">
        <v>12.8628</v>
      </c>
      <c r="D21544">
        <v>30.217600000000001</v>
      </c>
      <c r="E21544" s="1" t="s">
        <v>18</v>
      </c>
      <c r="F21544" t="s">
        <v>22467</v>
      </c>
      <c r="G21544">
        <v>0</v>
      </c>
      <c r="H21544">
        <v>0</v>
      </c>
      <c r="I21544">
        <v>0</v>
      </c>
    </row>
    <row r="21545" spans="1:9" hidden="1" x14ac:dyDescent="0.3">
      <c r="A21545" s="1" t="s">
        <v>21967</v>
      </c>
      <c r="B21545" s="1" t="s">
        <v>55</v>
      </c>
      <c r="C21545">
        <v>12.8628</v>
      </c>
      <c r="D21545">
        <v>30.217600000000001</v>
      </c>
      <c r="E21545" s="1" t="s">
        <v>19</v>
      </c>
      <c r="F21545" t="s">
        <v>22468</v>
      </c>
      <c r="G21545">
        <v>0</v>
      </c>
      <c r="H21545">
        <v>0</v>
      </c>
      <c r="I21545">
        <v>0</v>
      </c>
    </row>
    <row r="21546" spans="1:9" hidden="1" x14ac:dyDescent="0.3">
      <c r="A21546" s="1" t="s">
        <v>21967</v>
      </c>
      <c r="B21546" s="1" t="s">
        <v>55</v>
      </c>
      <c r="C21546">
        <v>12.8628</v>
      </c>
      <c r="D21546">
        <v>30.217600000000001</v>
      </c>
      <c r="E21546" s="1" t="s">
        <v>20</v>
      </c>
      <c r="F21546" t="s">
        <v>22469</v>
      </c>
      <c r="G21546">
        <v>0</v>
      </c>
      <c r="H21546">
        <v>0</v>
      </c>
      <c r="I21546">
        <v>0</v>
      </c>
    </row>
    <row r="21547" spans="1:9" hidden="1" x14ac:dyDescent="0.3">
      <c r="A21547" s="1" t="s">
        <v>21967</v>
      </c>
      <c r="B21547" s="1" t="s">
        <v>55</v>
      </c>
      <c r="C21547">
        <v>12.8628</v>
      </c>
      <c r="D21547">
        <v>30.217600000000001</v>
      </c>
      <c r="E21547" s="1" t="s">
        <v>21</v>
      </c>
      <c r="F21547" t="s">
        <v>22470</v>
      </c>
      <c r="G21547">
        <v>0</v>
      </c>
      <c r="H21547">
        <v>0</v>
      </c>
      <c r="I21547">
        <v>0</v>
      </c>
    </row>
    <row r="21548" spans="1:9" hidden="1" x14ac:dyDescent="0.3">
      <c r="A21548" s="1" t="s">
        <v>21967</v>
      </c>
      <c r="B21548" s="1" t="s">
        <v>55</v>
      </c>
      <c r="C21548">
        <v>12.8628</v>
      </c>
      <c r="D21548">
        <v>30.217600000000001</v>
      </c>
      <c r="E21548" s="1" t="s">
        <v>22</v>
      </c>
      <c r="F21548" t="s">
        <v>22471</v>
      </c>
      <c r="G21548">
        <v>0</v>
      </c>
      <c r="H21548">
        <v>0</v>
      </c>
      <c r="I21548">
        <v>0</v>
      </c>
    </row>
    <row r="21549" spans="1:9" hidden="1" x14ac:dyDescent="0.3">
      <c r="A21549" s="1" t="s">
        <v>21967</v>
      </c>
      <c r="B21549" s="1" t="s">
        <v>55</v>
      </c>
      <c r="C21549">
        <v>12.8628</v>
      </c>
      <c r="D21549">
        <v>30.217600000000001</v>
      </c>
      <c r="E21549" s="1" t="s">
        <v>23</v>
      </c>
      <c r="F21549" t="s">
        <v>22472</v>
      </c>
      <c r="G21549">
        <v>0</v>
      </c>
      <c r="H21549">
        <v>0</v>
      </c>
      <c r="I21549">
        <v>0</v>
      </c>
    </row>
    <row r="21550" spans="1:9" hidden="1" x14ac:dyDescent="0.3">
      <c r="A21550" s="1" t="s">
        <v>21967</v>
      </c>
      <c r="B21550" s="1" t="s">
        <v>55</v>
      </c>
      <c r="C21550">
        <v>12.8628</v>
      </c>
      <c r="D21550">
        <v>30.217600000000001</v>
      </c>
      <c r="E21550" s="1" t="s">
        <v>24</v>
      </c>
      <c r="F21550" t="s">
        <v>22473</v>
      </c>
      <c r="G21550">
        <v>0</v>
      </c>
      <c r="H21550">
        <v>0</v>
      </c>
      <c r="I21550">
        <v>0</v>
      </c>
    </row>
    <row r="21551" spans="1:9" hidden="1" x14ac:dyDescent="0.3">
      <c r="A21551" s="1" t="s">
        <v>21967</v>
      </c>
      <c r="B21551" s="1" t="s">
        <v>55</v>
      </c>
      <c r="C21551">
        <v>12.8628</v>
      </c>
      <c r="D21551">
        <v>30.217600000000001</v>
      </c>
      <c r="E21551" s="1" t="s">
        <v>25</v>
      </c>
      <c r="F21551" t="s">
        <v>22474</v>
      </c>
      <c r="G21551">
        <v>0</v>
      </c>
      <c r="H21551">
        <v>0</v>
      </c>
      <c r="I21551">
        <v>0</v>
      </c>
    </row>
    <row r="21552" spans="1:9" hidden="1" x14ac:dyDescent="0.3">
      <c r="A21552" s="1" t="s">
        <v>21967</v>
      </c>
      <c r="B21552" s="1" t="s">
        <v>55</v>
      </c>
      <c r="C21552">
        <v>12.8628</v>
      </c>
      <c r="D21552">
        <v>30.217600000000001</v>
      </c>
      <c r="E21552" s="1" t="s">
        <v>26</v>
      </c>
      <c r="F21552" t="s">
        <v>22475</v>
      </c>
      <c r="G21552">
        <v>0</v>
      </c>
      <c r="H21552">
        <v>0</v>
      </c>
      <c r="I21552">
        <v>0</v>
      </c>
    </row>
    <row r="21553" spans="1:9" hidden="1" x14ac:dyDescent="0.3">
      <c r="A21553" s="1" t="s">
        <v>21967</v>
      </c>
      <c r="B21553" s="1" t="s">
        <v>55</v>
      </c>
      <c r="C21553">
        <v>12.8628</v>
      </c>
      <c r="D21553">
        <v>30.217600000000001</v>
      </c>
      <c r="E21553" s="1" t="s">
        <v>27</v>
      </c>
      <c r="F21553" t="s">
        <v>22476</v>
      </c>
      <c r="G21553">
        <v>0</v>
      </c>
      <c r="H21553">
        <v>0</v>
      </c>
      <c r="I21553">
        <v>0</v>
      </c>
    </row>
    <row r="21554" spans="1:9" hidden="1" x14ac:dyDescent="0.3">
      <c r="A21554" s="1" t="s">
        <v>21967</v>
      </c>
      <c r="B21554" s="1" t="s">
        <v>55</v>
      </c>
      <c r="C21554">
        <v>12.8628</v>
      </c>
      <c r="D21554">
        <v>30.217600000000001</v>
      </c>
      <c r="E21554" s="1" t="s">
        <v>28</v>
      </c>
      <c r="F21554" t="s">
        <v>22477</v>
      </c>
      <c r="G21554">
        <v>0</v>
      </c>
      <c r="H21554">
        <v>0</v>
      </c>
      <c r="I21554">
        <v>0</v>
      </c>
    </row>
    <row r="21555" spans="1:9" hidden="1" x14ac:dyDescent="0.3">
      <c r="A21555" s="1" t="s">
        <v>21967</v>
      </c>
      <c r="B21555" s="1" t="s">
        <v>55</v>
      </c>
      <c r="C21555">
        <v>12.8628</v>
      </c>
      <c r="D21555">
        <v>30.217600000000001</v>
      </c>
      <c r="E21555" s="1" t="s">
        <v>29</v>
      </c>
      <c r="F21555" t="s">
        <v>22478</v>
      </c>
      <c r="G21555">
        <v>0</v>
      </c>
      <c r="H21555">
        <v>0</v>
      </c>
      <c r="I21555">
        <v>0</v>
      </c>
    </row>
    <row r="21556" spans="1:9" hidden="1" x14ac:dyDescent="0.3">
      <c r="A21556" s="1" t="s">
        <v>21967</v>
      </c>
      <c r="B21556" s="1" t="s">
        <v>55</v>
      </c>
      <c r="C21556">
        <v>12.8628</v>
      </c>
      <c r="D21556">
        <v>30.217600000000001</v>
      </c>
      <c r="E21556" s="1" t="s">
        <v>30</v>
      </c>
      <c r="F21556" t="s">
        <v>22479</v>
      </c>
      <c r="G21556">
        <v>0</v>
      </c>
      <c r="H21556">
        <v>0</v>
      </c>
      <c r="I21556">
        <v>0</v>
      </c>
    </row>
    <row r="21557" spans="1:9" hidden="1" x14ac:dyDescent="0.3">
      <c r="A21557" s="1" t="s">
        <v>21967</v>
      </c>
      <c r="B21557" s="1" t="s">
        <v>55</v>
      </c>
      <c r="C21557">
        <v>12.8628</v>
      </c>
      <c r="D21557">
        <v>30.217600000000001</v>
      </c>
      <c r="E21557" s="1" t="s">
        <v>31</v>
      </c>
      <c r="F21557" t="s">
        <v>22480</v>
      </c>
      <c r="G21557">
        <v>0</v>
      </c>
      <c r="H21557">
        <v>0</v>
      </c>
      <c r="I21557">
        <v>0</v>
      </c>
    </row>
    <row r="21558" spans="1:9" hidden="1" x14ac:dyDescent="0.3">
      <c r="A21558" s="1" t="s">
        <v>21967</v>
      </c>
      <c r="B21558" s="1" t="s">
        <v>55</v>
      </c>
      <c r="C21558">
        <v>12.8628</v>
      </c>
      <c r="D21558">
        <v>30.217600000000001</v>
      </c>
      <c r="E21558" s="1" t="s">
        <v>32</v>
      </c>
      <c r="F21558" t="s">
        <v>22481</v>
      </c>
      <c r="G21558">
        <v>0</v>
      </c>
      <c r="H21558">
        <v>0</v>
      </c>
      <c r="I21558">
        <v>0</v>
      </c>
    </row>
    <row r="21559" spans="1:9" hidden="1" x14ac:dyDescent="0.3">
      <c r="A21559" s="1" t="s">
        <v>21967</v>
      </c>
      <c r="B21559" s="1" t="s">
        <v>55</v>
      </c>
      <c r="C21559">
        <v>12.8628</v>
      </c>
      <c r="D21559">
        <v>30.217600000000001</v>
      </c>
      <c r="E21559" s="1" t="s">
        <v>33</v>
      </c>
      <c r="F21559" t="s">
        <v>22482</v>
      </c>
      <c r="G21559">
        <v>0</v>
      </c>
      <c r="H21559">
        <v>0</v>
      </c>
      <c r="I21559">
        <v>0</v>
      </c>
    </row>
    <row r="21560" spans="1:9" hidden="1" x14ac:dyDescent="0.3">
      <c r="A21560" s="1" t="s">
        <v>21967</v>
      </c>
      <c r="B21560" s="1" t="s">
        <v>55</v>
      </c>
      <c r="C21560">
        <v>12.8628</v>
      </c>
      <c r="D21560">
        <v>30.217600000000001</v>
      </c>
      <c r="E21560" s="1" t="s">
        <v>34</v>
      </c>
      <c r="F21560" t="s">
        <v>22483</v>
      </c>
      <c r="G21560">
        <v>0</v>
      </c>
      <c r="H21560">
        <v>0</v>
      </c>
      <c r="I21560">
        <v>0</v>
      </c>
    </row>
    <row r="21561" spans="1:9" hidden="1" x14ac:dyDescent="0.3">
      <c r="A21561" s="1" t="s">
        <v>21967</v>
      </c>
      <c r="B21561" s="1" t="s">
        <v>55</v>
      </c>
      <c r="C21561">
        <v>12.8628</v>
      </c>
      <c r="D21561">
        <v>30.217600000000001</v>
      </c>
      <c r="E21561" s="1" t="s">
        <v>35</v>
      </c>
      <c r="F21561" t="s">
        <v>22484</v>
      </c>
      <c r="G21561">
        <v>0</v>
      </c>
      <c r="H21561">
        <v>0</v>
      </c>
      <c r="I21561">
        <v>0</v>
      </c>
    </row>
    <row r="21562" spans="1:9" hidden="1" x14ac:dyDescent="0.3">
      <c r="A21562" s="1" t="s">
        <v>21967</v>
      </c>
      <c r="B21562" s="1" t="s">
        <v>55</v>
      </c>
      <c r="C21562">
        <v>12.8628</v>
      </c>
      <c r="D21562">
        <v>30.217600000000001</v>
      </c>
      <c r="E21562" s="1" t="s">
        <v>36</v>
      </c>
      <c r="F21562" t="s">
        <v>22485</v>
      </c>
      <c r="G21562">
        <v>0</v>
      </c>
      <c r="H21562">
        <v>0</v>
      </c>
      <c r="I21562">
        <v>0</v>
      </c>
    </row>
    <row r="21563" spans="1:9" hidden="1" x14ac:dyDescent="0.3">
      <c r="A21563" s="1" t="s">
        <v>21967</v>
      </c>
      <c r="B21563" s="1" t="s">
        <v>55</v>
      </c>
      <c r="C21563">
        <v>12.8628</v>
      </c>
      <c r="D21563">
        <v>30.217600000000001</v>
      </c>
      <c r="E21563" s="1" t="s">
        <v>37</v>
      </c>
      <c r="F21563" t="s">
        <v>22486</v>
      </c>
      <c r="G21563">
        <v>0</v>
      </c>
      <c r="H21563">
        <v>0</v>
      </c>
      <c r="I21563">
        <v>0</v>
      </c>
    </row>
    <row r="21564" spans="1:9" hidden="1" x14ac:dyDescent="0.3">
      <c r="A21564" s="1" t="s">
        <v>21967</v>
      </c>
      <c r="B21564" s="1" t="s">
        <v>55</v>
      </c>
      <c r="C21564">
        <v>12.8628</v>
      </c>
      <c r="D21564">
        <v>30.217600000000001</v>
      </c>
      <c r="E21564" s="1" t="s">
        <v>38</v>
      </c>
      <c r="F21564" t="s">
        <v>22487</v>
      </c>
      <c r="G21564">
        <v>0</v>
      </c>
      <c r="H21564">
        <v>0</v>
      </c>
      <c r="I21564">
        <v>0</v>
      </c>
    </row>
    <row r="21565" spans="1:9" hidden="1" x14ac:dyDescent="0.3">
      <c r="A21565" s="1" t="s">
        <v>21967</v>
      </c>
      <c r="B21565" s="1" t="s">
        <v>55</v>
      </c>
      <c r="C21565">
        <v>12.8628</v>
      </c>
      <c r="D21565">
        <v>30.217600000000001</v>
      </c>
      <c r="E21565" s="1" t="s">
        <v>39</v>
      </c>
      <c r="F21565" t="s">
        <v>22488</v>
      </c>
      <c r="G21565">
        <v>0</v>
      </c>
      <c r="H21565">
        <v>0</v>
      </c>
      <c r="I21565">
        <v>0</v>
      </c>
    </row>
    <row r="21566" spans="1:9" hidden="1" x14ac:dyDescent="0.3">
      <c r="A21566" s="1" t="s">
        <v>21967</v>
      </c>
      <c r="B21566" s="1" t="s">
        <v>55</v>
      </c>
      <c r="C21566">
        <v>12.8628</v>
      </c>
      <c r="D21566">
        <v>30.217600000000001</v>
      </c>
      <c r="E21566" s="1" t="s">
        <v>40</v>
      </c>
      <c r="F21566" t="s">
        <v>22489</v>
      </c>
      <c r="G21566">
        <v>0</v>
      </c>
      <c r="H21566">
        <v>0</v>
      </c>
      <c r="I21566">
        <v>0</v>
      </c>
    </row>
    <row r="21567" spans="1:9" hidden="1" x14ac:dyDescent="0.3">
      <c r="A21567" s="1" t="s">
        <v>21967</v>
      </c>
      <c r="B21567" s="1" t="s">
        <v>55</v>
      </c>
      <c r="C21567">
        <v>12.8628</v>
      </c>
      <c r="D21567">
        <v>30.217600000000001</v>
      </c>
      <c r="E21567" s="1" t="s">
        <v>41</v>
      </c>
      <c r="F21567" t="s">
        <v>22490</v>
      </c>
      <c r="G21567">
        <v>0</v>
      </c>
      <c r="H21567">
        <v>0</v>
      </c>
      <c r="I21567">
        <v>0</v>
      </c>
    </row>
    <row r="21568" spans="1:9" hidden="1" x14ac:dyDescent="0.3">
      <c r="A21568" s="1" t="s">
        <v>21967</v>
      </c>
      <c r="B21568" s="1" t="s">
        <v>55</v>
      </c>
      <c r="C21568">
        <v>12.8628</v>
      </c>
      <c r="D21568">
        <v>30.217600000000001</v>
      </c>
      <c r="E21568" s="1" t="s">
        <v>42</v>
      </c>
      <c r="F21568" t="s">
        <v>22491</v>
      </c>
      <c r="G21568">
        <v>0</v>
      </c>
      <c r="H21568">
        <v>0</v>
      </c>
      <c r="I21568">
        <v>0</v>
      </c>
    </row>
    <row r="21569" spans="1:9" hidden="1" x14ac:dyDescent="0.3">
      <c r="A21569" s="1" t="s">
        <v>21967</v>
      </c>
      <c r="B21569" s="1" t="s">
        <v>55</v>
      </c>
      <c r="C21569">
        <v>12.8628</v>
      </c>
      <c r="D21569">
        <v>30.217600000000001</v>
      </c>
      <c r="E21569" s="1" t="s">
        <v>43</v>
      </c>
      <c r="F21569" t="s">
        <v>22492</v>
      </c>
      <c r="G21569">
        <v>0</v>
      </c>
      <c r="H21569">
        <v>0</v>
      </c>
      <c r="I21569">
        <v>0</v>
      </c>
    </row>
    <row r="21570" spans="1:9" hidden="1" x14ac:dyDescent="0.3">
      <c r="A21570" s="1" t="s">
        <v>21967</v>
      </c>
      <c r="B21570" s="1" t="s">
        <v>55</v>
      </c>
      <c r="C21570">
        <v>12.8628</v>
      </c>
      <c r="D21570">
        <v>30.217600000000001</v>
      </c>
      <c r="E21570" s="1" t="s">
        <v>44</v>
      </c>
      <c r="F21570" t="s">
        <v>22493</v>
      </c>
      <c r="G21570">
        <v>0</v>
      </c>
      <c r="H21570">
        <v>0</v>
      </c>
      <c r="I21570">
        <v>0</v>
      </c>
    </row>
    <row r="21571" spans="1:9" hidden="1" x14ac:dyDescent="0.3">
      <c r="A21571" s="1" t="s">
        <v>21967</v>
      </c>
      <c r="B21571" s="1" t="s">
        <v>55</v>
      </c>
      <c r="C21571">
        <v>12.8628</v>
      </c>
      <c r="D21571">
        <v>30.217600000000001</v>
      </c>
      <c r="E21571" s="1" t="s">
        <v>45</v>
      </c>
      <c r="F21571" t="s">
        <v>22494</v>
      </c>
      <c r="G21571">
        <v>0</v>
      </c>
      <c r="H21571">
        <v>0</v>
      </c>
      <c r="I21571">
        <v>0</v>
      </c>
    </row>
    <row r="21572" spans="1:9" hidden="1" x14ac:dyDescent="0.3">
      <c r="A21572" s="1" t="s">
        <v>21967</v>
      </c>
      <c r="B21572" s="1" t="s">
        <v>55</v>
      </c>
      <c r="C21572">
        <v>12.8628</v>
      </c>
      <c r="D21572">
        <v>30.217600000000001</v>
      </c>
      <c r="E21572" s="1" t="s">
        <v>46</v>
      </c>
      <c r="F21572" t="s">
        <v>22495</v>
      </c>
      <c r="G21572">
        <v>0</v>
      </c>
      <c r="H21572">
        <v>0</v>
      </c>
      <c r="I21572">
        <v>0</v>
      </c>
    </row>
    <row r="21573" spans="1:9" hidden="1" x14ac:dyDescent="0.3">
      <c r="A21573" s="1" t="s">
        <v>21967</v>
      </c>
      <c r="B21573" s="1" t="s">
        <v>55</v>
      </c>
      <c r="C21573">
        <v>12.8628</v>
      </c>
      <c r="D21573">
        <v>30.217600000000001</v>
      </c>
      <c r="E21573" s="1" t="s">
        <v>47</v>
      </c>
      <c r="F21573" t="s">
        <v>22496</v>
      </c>
      <c r="G21573">
        <v>0</v>
      </c>
      <c r="H21573">
        <v>0</v>
      </c>
      <c r="I21573">
        <v>0</v>
      </c>
    </row>
    <row r="21574" spans="1:9" hidden="1" x14ac:dyDescent="0.3">
      <c r="A21574" s="1" t="s">
        <v>21967</v>
      </c>
      <c r="B21574" s="1" t="s">
        <v>55</v>
      </c>
      <c r="C21574">
        <v>12.8628</v>
      </c>
      <c r="D21574">
        <v>30.217600000000001</v>
      </c>
      <c r="E21574" s="1" t="s">
        <v>48</v>
      </c>
      <c r="F21574" t="s">
        <v>22497</v>
      </c>
      <c r="G21574">
        <v>0</v>
      </c>
      <c r="H21574">
        <v>0</v>
      </c>
      <c r="I21574">
        <v>0</v>
      </c>
    </row>
    <row r="21575" spans="1:9" hidden="1" x14ac:dyDescent="0.3">
      <c r="A21575" s="1" t="s">
        <v>21967</v>
      </c>
      <c r="B21575" s="1" t="s">
        <v>55</v>
      </c>
      <c r="C21575">
        <v>12.8628</v>
      </c>
      <c r="D21575">
        <v>30.217600000000001</v>
      </c>
      <c r="E21575" s="1" t="s">
        <v>49</v>
      </c>
      <c r="F21575" t="s">
        <v>22498</v>
      </c>
      <c r="G21575">
        <v>0</v>
      </c>
      <c r="H21575">
        <v>0</v>
      </c>
      <c r="I21575">
        <v>0</v>
      </c>
    </row>
    <row r="21576" spans="1:9" hidden="1" x14ac:dyDescent="0.3">
      <c r="A21576" s="1" t="s">
        <v>21967</v>
      </c>
      <c r="B21576" s="1" t="s">
        <v>55</v>
      </c>
      <c r="C21576">
        <v>12.8628</v>
      </c>
      <c r="D21576">
        <v>30.217600000000001</v>
      </c>
      <c r="E21576" s="1" t="s">
        <v>50</v>
      </c>
      <c r="F21576" t="s">
        <v>22499</v>
      </c>
      <c r="G21576">
        <v>0</v>
      </c>
      <c r="H21576">
        <v>0</v>
      </c>
      <c r="I21576">
        <v>0</v>
      </c>
    </row>
    <row r="21577" spans="1:9" hidden="1" x14ac:dyDescent="0.3">
      <c r="A21577" s="1" t="s">
        <v>21967</v>
      </c>
      <c r="B21577" s="1" t="s">
        <v>55</v>
      </c>
      <c r="C21577">
        <v>12.8628</v>
      </c>
      <c r="D21577">
        <v>30.217600000000001</v>
      </c>
      <c r="E21577" s="1" t="s">
        <v>51</v>
      </c>
      <c r="F21577" t="s">
        <v>22500</v>
      </c>
      <c r="G21577">
        <v>0</v>
      </c>
      <c r="H21577">
        <v>0</v>
      </c>
      <c r="I21577">
        <v>0</v>
      </c>
    </row>
    <row r="21578" spans="1:9" hidden="1" x14ac:dyDescent="0.3">
      <c r="A21578" s="1" t="s">
        <v>21967</v>
      </c>
      <c r="B21578" s="1" t="s">
        <v>55</v>
      </c>
      <c r="C21578">
        <v>12.8628</v>
      </c>
      <c r="D21578">
        <v>30.217600000000001</v>
      </c>
      <c r="E21578" s="1" t="s">
        <v>52</v>
      </c>
      <c r="F21578" t="s">
        <v>22501</v>
      </c>
      <c r="G21578">
        <v>0</v>
      </c>
      <c r="H21578">
        <v>0</v>
      </c>
      <c r="I21578">
        <v>0</v>
      </c>
    </row>
    <row r="21579" spans="1:9" hidden="1" x14ac:dyDescent="0.3">
      <c r="A21579" s="1" t="s">
        <v>21967</v>
      </c>
      <c r="B21579" s="1" t="s">
        <v>55</v>
      </c>
      <c r="C21579">
        <v>12.8628</v>
      </c>
      <c r="D21579">
        <v>30.217600000000001</v>
      </c>
      <c r="E21579" s="1" t="s">
        <v>53</v>
      </c>
      <c r="F21579" t="s">
        <v>22502</v>
      </c>
      <c r="G21579">
        <v>0</v>
      </c>
      <c r="H21579">
        <v>0</v>
      </c>
      <c r="I21579">
        <v>0</v>
      </c>
    </row>
    <row r="21580" spans="1:9" hidden="1" x14ac:dyDescent="0.3">
      <c r="A21580" s="1" t="s">
        <v>21967</v>
      </c>
      <c r="B21580" s="1" t="s">
        <v>55</v>
      </c>
      <c r="C21580">
        <v>12.8628</v>
      </c>
      <c r="D21580">
        <v>30.217600000000001</v>
      </c>
      <c r="E21580" s="1" t="s">
        <v>54</v>
      </c>
      <c r="F21580" t="s">
        <v>22503</v>
      </c>
      <c r="G21580">
        <v>0</v>
      </c>
      <c r="H21580">
        <v>0</v>
      </c>
      <c r="I21580">
        <v>0</v>
      </c>
    </row>
    <row r="21581" spans="1:9" hidden="1" x14ac:dyDescent="0.3">
      <c r="A21581" s="1" t="s">
        <v>21967</v>
      </c>
      <c r="B21581" s="1" t="s">
        <v>55</v>
      </c>
      <c r="C21581">
        <v>12.8628</v>
      </c>
      <c r="D21581">
        <v>30.217600000000001</v>
      </c>
      <c r="E21581" s="1" t="s">
        <v>21548</v>
      </c>
      <c r="F21581" t="s">
        <v>22504</v>
      </c>
      <c r="G21581">
        <v>1</v>
      </c>
      <c r="H21581">
        <v>1</v>
      </c>
      <c r="I21581">
        <v>0</v>
      </c>
    </row>
    <row r="21582" spans="1:9" hidden="1" x14ac:dyDescent="0.3">
      <c r="A21582" s="1" t="s">
        <v>21964</v>
      </c>
      <c r="B21582" s="1" t="s">
        <v>55</v>
      </c>
      <c r="C21582">
        <v>9.9456000000000007</v>
      </c>
      <c r="D21582">
        <v>-9.6966000000000001</v>
      </c>
      <c r="E21582" s="1" t="s">
        <v>4</v>
      </c>
      <c r="F21582" t="s">
        <v>22505</v>
      </c>
      <c r="G21582">
        <v>0</v>
      </c>
      <c r="H21582">
        <v>0</v>
      </c>
      <c r="I21582">
        <v>0</v>
      </c>
    </row>
    <row r="21583" spans="1:9" hidden="1" x14ac:dyDescent="0.3">
      <c r="A21583" s="1" t="s">
        <v>21966</v>
      </c>
      <c r="B21583" s="1" t="s">
        <v>55</v>
      </c>
      <c r="C21583">
        <v>-2.3599999999999999E-2</v>
      </c>
      <c r="D21583">
        <v>37.906199999999998</v>
      </c>
      <c r="E21583" s="1" t="s">
        <v>4</v>
      </c>
      <c r="F21583" t="s">
        <v>22506</v>
      </c>
      <c r="G21583">
        <v>0</v>
      </c>
      <c r="H21583">
        <v>0</v>
      </c>
      <c r="I21583">
        <v>0</v>
      </c>
    </row>
    <row r="21584" spans="1:9" hidden="1" x14ac:dyDescent="0.3">
      <c r="A21584" s="1" t="s">
        <v>21964</v>
      </c>
      <c r="B21584" s="1" t="s">
        <v>55</v>
      </c>
      <c r="C21584">
        <v>9.9456000000000007</v>
      </c>
      <c r="D21584">
        <v>-9.6966000000000001</v>
      </c>
      <c r="E21584" s="1" t="s">
        <v>5</v>
      </c>
      <c r="F21584" t="s">
        <v>22507</v>
      </c>
      <c r="G21584">
        <v>0</v>
      </c>
      <c r="H21584">
        <v>0</v>
      </c>
      <c r="I21584">
        <v>0</v>
      </c>
    </row>
    <row r="21585" spans="1:9" hidden="1" x14ac:dyDescent="0.3">
      <c r="A21585" s="1" t="s">
        <v>21966</v>
      </c>
      <c r="B21585" s="1" t="s">
        <v>55</v>
      </c>
      <c r="C21585">
        <v>-2.3599999999999999E-2</v>
      </c>
      <c r="D21585">
        <v>37.906199999999998</v>
      </c>
      <c r="E21585" s="1" t="s">
        <v>5</v>
      </c>
      <c r="F21585" t="s">
        <v>22508</v>
      </c>
      <c r="G21585">
        <v>0</v>
      </c>
      <c r="H21585">
        <v>0</v>
      </c>
      <c r="I21585">
        <v>0</v>
      </c>
    </row>
    <row r="21586" spans="1:9" hidden="1" x14ac:dyDescent="0.3">
      <c r="A21586" s="1" t="s">
        <v>21964</v>
      </c>
      <c r="B21586" s="1" t="s">
        <v>55</v>
      </c>
      <c r="C21586">
        <v>9.9456000000000007</v>
      </c>
      <c r="D21586">
        <v>-9.6966000000000001</v>
      </c>
      <c r="E21586" s="1" t="s">
        <v>6</v>
      </c>
      <c r="F21586" t="s">
        <v>22509</v>
      </c>
      <c r="G21586">
        <v>0</v>
      </c>
      <c r="H21586">
        <v>0</v>
      </c>
      <c r="I21586">
        <v>0</v>
      </c>
    </row>
    <row r="21587" spans="1:9" hidden="1" x14ac:dyDescent="0.3">
      <c r="A21587" s="1" t="s">
        <v>21966</v>
      </c>
      <c r="B21587" s="1" t="s">
        <v>55</v>
      </c>
      <c r="C21587">
        <v>-2.3599999999999999E-2</v>
      </c>
      <c r="D21587">
        <v>37.906199999999998</v>
      </c>
      <c r="E21587" s="1" t="s">
        <v>6</v>
      </c>
      <c r="F21587" t="s">
        <v>22510</v>
      </c>
      <c r="G21587">
        <v>0</v>
      </c>
      <c r="H21587">
        <v>0</v>
      </c>
      <c r="I21587">
        <v>0</v>
      </c>
    </row>
    <row r="21588" spans="1:9" hidden="1" x14ac:dyDescent="0.3">
      <c r="A21588" s="1" t="s">
        <v>21964</v>
      </c>
      <c r="B21588" s="1" t="s">
        <v>55</v>
      </c>
      <c r="C21588">
        <v>9.9456000000000007</v>
      </c>
      <c r="D21588">
        <v>-9.6966000000000001</v>
      </c>
      <c r="E21588" s="1" t="s">
        <v>7</v>
      </c>
      <c r="F21588" t="s">
        <v>22511</v>
      </c>
      <c r="G21588">
        <v>0</v>
      </c>
      <c r="H21588">
        <v>0</v>
      </c>
      <c r="I21588">
        <v>0</v>
      </c>
    </row>
    <row r="21589" spans="1:9" hidden="1" x14ac:dyDescent="0.3">
      <c r="A21589" s="1" t="s">
        <v>21966</v>
      </c>
      <c r="B21589" s="1" t="s">
        <v>55</v>
      </c>
      <c r="C21589">
        <v>-2.3599999999999999E-2</v>
      </c>
      <c r="D21589">
        <v>37.906199999999998</v>
      </c>
      <c r="E21589" s="1" t="s">
        <v>7</v>
      </c>
      <c r="F21589" t="s">
        <v>22512</v>
      </c>
      <c r="G21589">
        <v>0</v>
      </c>
      <c r="H21589">
        <v>0</v>
      </c>
      <c r="I21589">
        <v>0</v>
      </c>
    </row>
    <row r="21590" spans="1:9" hidden="1" x14ac:dyDescent="0.3">
      <c r="A21590" s="1" t="s">
        <v>21964</v>
      </c>
      <c r="B21590" s="1" t="s">
        <v>55</v>
      </c>
      <c r="C21590">
        <v>9.9456000000000007</v>
      </c>
      <c r="D21590">
        <v>-9.6966000000000001</v>
      </c>
      <c r="E21590" s="1" t="s">
        <v>8</v>
      </c>
      <c r="F21590" t="s">
        <v>22513</v>
      </c>
      <c r="G21590">
        <v>0</v>
      </c>
      <c r="H21590">
        <v>0</v>
      </c>
      <c r="I21590">
        <v>0</v>
      </c>
    </row>
    <row r="21591" spans="1:9" hidden="1" x14ac:dyDescent="0.3">
      <c r="A21591" s="1" t="s">
        <v>21966</v>
      </c>
      <c r="B21591" s="1" t="s">
        <v>55</v>
      </c>
      <c r="C21591">
        <v>-2.3599999999999999E-2</v>
      </c>
      <c r="D21591">
        <v>37.906199999999998</v>
      </c>
      <c r="E21591" s="1" t="s">
        <v>8</v>
      </c>
      <c r="F21591" t="s">
        <v>22514</v>
      </c>
      <c r="G21591">
        <v>0</v>
      </c>
      <c r="H21591">
        <v>0</v>
      </c>
      <c r="I21591">
        <v>0</v>
      </c>
    </row>
    <row r="21592" spans="1:9" hidden="1" x14ac:dyDescent="0.3">
      <c r="A21592" s="1" t="s">
        <v>21964</v>
      </c>
      <c r="B21592" s="1" t="s">
        <v>55</v>
      </c>
      <c r="C21592">
        <v>9.9456000000000007</v>
      </c>
      <c r="D21592">
        <v>-9.6966000000000001</v>
      </c>
      <c r="E21592" s="1" t="s">
        <v>9</v>
      </c>
      <c r="F21592" t="s">
        <v>22515</v>
      </c>
      <c r="G21592">
        <v>0</v>
      </c>
      <c r="H21592">
        <v>0</v>
      </c>
      <c r="I21592">
        <v>0</v>
      </c>
    </row>
    <row r="21593" spans="1:9" hidden="1" x14ac:dyDescent="0.3">
      <c r="A21593" s="1" t="s">
        <v>21966</v>
      </c>
      <c r="B21593" s="1" t="s">
        <v>55</v>
      </c>
      <c r="C21593">
        <v>-2.3599999999999999E-2</v>
      </c>
      <c r="D21593">
        <v>37.906199999999998</v>
      </c>
      <c r="E21593" s="1" t="s">
        <v>9</v>
      </c>
      <c r="F21593" t="s">
        <v>22516</v>
      </c>
      <c r="G21593">
        <v>0</v>
      </c>
      <c r="H21593">
        <v>0</v>
      </c>
      <c r="I21593">
        <v>0</v>
      </c>
    </row>
    <row r="21594" spans="1:9" hidden="1" x14ac:dyDescent="0.3">
      <c r="A21594" s="1" t="s">
        <v>21964</v>
      </c>
      <c r="B21594" s="1" t="s">
        <v>55</v>
      </c>
      <c r="C21594">
        <v>9.9456000000000007</v>
      </c>
      <c r="D21594">
        <v>-9.6966000000000001</v>
      </c>
      <c r="E21594" s="1" t="s">
        <v>10</v>
      </c>
      <c r="F21594" t="s">
        <v>22517</v>
      </c>
      <c r="G21594">
        <v>0</v>
      </c>
      <c r="H21594">
        <v>0</v>
      </c>
      <c r="I21594">
        <v>0</v>
      </c>
    </row>
    <row r="21595" spans="1:9" hidden="1" x14ac:dyDescent="0.3">
      <c r="A21595" s="1" t="s">
        <v>21966</v>
      </c>
      <c r="B21595" s="1" t="s">
        <v>55</v>
      </c>
      <c r="C21595">
        <v>-2.3599999999999999E-2</v>
      </c>
      <c r="D21595">
        <v>37.906199999999998</v>
      </c>
      <c r="E21595" s="1" t="s">
        <v>10</v>
      </c>
      <c r="F21595" t="s">
        <v>22518</v>
      </c>
      <c r="G21595">
        <v>0</v>
      </c>
      <c r="H21595">
        <v>0</v>
      </c>
      <c r="I21595">
        <v>0</v>
      </c>
    </row>
    <row r="21596" spans="1:9" hidden="1" x14ac:dyDescent="0.3">
      <c r="A21596" s="1" t="s">
        <v>21964</v>
      </c>
      <c r="B21596" s="1" t="s">
        <v>55</v>
      </c>
      <c r="C21596">
        <v>9.9456000000000007</v>
      </c>
      <c r="D21596">
        <v>-9.6966000000000001</v>
      </c>
      <c r="E21596" s="1" t="s">
        <v>11</v>
      </c>
      <c r="F21596" t="s">
        <v>22519</v>
      </c>
      <c r="G21596">
        <v>0</v>
      </c>
      <c r="H21596">
        <v>0</v>
      </c>
      <c r="I21596">
        <v>0</v>
      </c>
    </row>
    <row r="21597" spans="1:9" hidden="1" x14ac:dyDescent="0.3">
      <c r="A21597" s="1" t="s">
        <v>21966</v>
      </c>
      <c r="B21597" s="1" t="s">
        <v>55</v>
      </c>
      <c r="C21597">
        <v>-2.3599999999999999E-2</v>
      </c>
      <c r="D21597">
        <v>37.906199999999998</v>
      </c>
      <c r="E21597" s="1" t="s">
        <v>11</v>
      </c>
      <c r="F21597" t="s">
        <v>22520</v>
      </c>
      <c r="G21597">
        <v>0</v>
      </c>
      <c r="H21597">
        <v>0</v>
      </c>
      <c r="I21597">
        <v>0</v>
      </c>
    </row>
    <row r="21598" spans="1:9" hidden="1" x14ac:dyDescent="0.3">
      <c r="A21598" s="1" t="s">
        <v>21964</v>
      </c>
      <c r="B21598" s="1" t="s">
        <v>55</v>
      </c>
      <c r="C21598">
        <v>9.9456000000000007</v>
      </c>
      <c r="D21598">
        <v>-9.6966000000000001</v>
      </c>
      <c r="E21598" s="1" t="s">
        <v>12</v>
      </c>
      <c r="F21598" t="s">
        <v>22521</v>
      </c>
      <c r="G21598">
        <v>0</v>
      </c>
      <c r="H21598">
        <v>0</v>
      </c>
      <c r="I21598">
        <v>0</v>
      </c>
    </row>
    <row r="21599" spans="1:9" hidden="1" x14ac:dyDescent="0.3">
      <c r="A21599" s="1" t="s">
        <v>21966</v>
      </c>
      <c r="B21599" s="1" t="s">
        <v>55</v>
      </c>
      <c r="C21599">
        <v>-2.3599999999999999E-2</v>
      </c>
      <c r="D21599">
        <v>37.906199999999998</v>
      </c>
      <c r="E21599" s="1" t="s">
        <v>12</v>
      </c>
      <c r="F21599" t="s">
        <v>22522</v>
      </c>
      <c r="G21599">
        <v>0</v>
      </c>
      <c r="H21599">
        <v>0</v>
      </c>
      <c r="I21599">
        <v>0</v>
      </c>
    </row>
    <row r="21600" spans="1:9" hidden="1" x14ac:dyDescent="0.3">
      <c r="A21600" s="1" t="s">
        <v>21964</v>
      </c>
      <c r="B21600" s="1" t="s">
        <v>55</v>
      </c>
      <c r="C21600">
        <v>9.9456000000000007</v>
      </c>
      <c r="D21600">
        <v>-9.6966000000000001</v>
      </c>
      <c r="E21600" s="1" t="s">
        <v>13</v>
      </c>
      <c r="F21600" t="s">
        <v>22523</v>
      </c>
      <c r="G21600">
        <v>0</v>
      </c>
      <c r="H21600">
        <v>0</v>
      </c>
      <c r="I21600">
        <v>0</v>
      </c>
    </row>
    <row r="21601" spans="1:9" hidden="1" x14ac:dyDescent="0.3">
      <c r="A21601" s="1" t="s">
        <v>21966</v>
      </c>
      <c r="B21601" s="1" t="s">
        <v>55</v>
      </c>
      <c r="C21601">
        <v>-2.3599999999999999E-2</v>
      </c>
      <c r="D21601">
        <v>37.906199999999998</v>
      </c>
      <c r="E21601" s="1" t="s">
        <v>13</v>
      </c>
      <c r="F21601" t="s">
        <v>22524</v>
      </c>
      <c r="G21601">
        <v>0</v>
      </c>
      <c r="H21601">
        <v>0</v>
      </c>
      <c r="I21601">
        <v>0</v>
      </c>
    </row>
    <row r="21602" spans="1:9" hidden="1" x14ac:dyDescent="0.3">
      <c r="A21602" s="1" t="s">
        <v>21964</v>
      </c>
      <c r="B21602" s="1" t="s">
        <v>55</v>
      </c>
      <c r="C21602">
        <v>9.9456000000000007</v>
      </c>
      <c r="D21602">
        <v>-9.6966000000000001</v>
      </c>
      <c r="E21602" s="1" t="s">
        <v>14</v>
      </c>
      <c r="F21602" t="s">
        <v>22525</v>
      </c>
      <c r="G21602">
        <v>0</v>
      </c>
      <c r="H21602">
        <v>0</v>
      </c>
      <c r="I21602">
        <v>0</v>
      </c>
    </row>
    <row r="21603" spans="1:9" hidden="1" x14ac:dyDescent="0.3">
      <c r="A21603" s="1" t="s">
        <v>21966</v>
      </c>
      <c r="B21603" s="1" t="s">
        <v>55</v>
      </c>
      <c r="C21603">
        <v>-2.3599999999999999E-2</v>
      </c>
      <c r="D21603">
        <v>37.906199999999998</v>
      </c>
      <c r="E21603" s="1" t="s">
        <v>14</v>
      </c>
      <c r="F21603" t="s">
        <v>22526</v>
      </c>
      <c r="G21603">
        <v>0</v>
      </c>
      <c r="H21603">
        <v>0</v>
      </c>
      <c r="I21603">
        <v>0</v>
      </c>
    </row>
    <row r="21604" spans="1:9" hidden="1" x14ac:dyDescent="0.3">
      <c r="A21604" s="1" t="s">
        <v>21964</v>
      </c>
      <c r="B21604" s="1" t="s">
        <v>55</v>
      </c>
      <c r="C21604">
        <v>9.9456000000000007</v>
      </c>
      <c r="D21604">
        <v>-9.6966000000000001</v>
      </c>
      <c r="E21604" s="1" t="s">
        <v>15</v>
      </c>
      <c r="F21604" t="s">
        <v>22527</v>
      </c>
      <c r="G21604">
        <v>0</v>
      </c>
      <c r="H21604">
        <v>0</v>
      </c>
      <c r="I21604">
        <v>0</v>
      </c>
    </row>
    <row r="21605" spans="1:9" hidden="1" x14ac:dyDescent="0.3">
      <c r="A21605" s="1" t="s">
        <v>21966</v>
      </c>
      <c r="B21605" s="1" t="s">
        <v>55</v>
      </c>
      <c r="C21605">
        <v>-2.3599999999999999E-2</v>
      </c>
      <c r="D21605">
        <v>37.906199999999998</v>
      </c>
      <c r="E21605" s="1" t="s">
        <v>15</v>
      </c>
      <c r="F21605" t="s">
        <v>22528</v>
      </c>
      <c r="G21605">
        <v>0</v>
      </c>
      <c r="H21605">
        <v>0</v>
      </c>
      <c r="I21605">
        <v>0</v>
      </c>
    </row>
    <row r="21606" spans="1:9" hidden="1" x14ac:dyDescent="0.3">
      <c r="A21606" s="1" t="s">
        <v>21964</v>
      </c>
      <c r="B21606" s="1" t="s">
        <v>55</v>
      </c>
      <c r="C21606">
        <v>9.9456000000000007</v>
      </c>
      <c r="D21606">
        <v>-9.6966000000000001</v>
      </c>
      <c r="E21606" s="1" t="s">
        <v>16</v>
      </c>
      <c r="F21606" t="s">
        <v>22529</v>
      </c>
      <c r="G21606">
        <v>0</v>
      </c>
      <c r="H21606">
        <v>0</v>
      </c>
      <c r="I21606">
        <v>0</v>
      </c>
    </row>
    <row r="21607" spans="1:9" hidden="1" x14ac:dyDescent="0.3">
      <c r="A21607" s="1" t="s">
        <v>21966</v>
      </c>
      <c r="B21607" s="1" t="s">
        <v>55</v>
      </c>
      <c r="C21607">
        <v>-2.3599999999999999E-2</v>
      </c>
      <c r="D21607">
        <v>37.906199999999998</v>
      </c>
      <c r="E21607" s="1" t="s">
        <v>16</v>
      </c>
      <c r="F21607" t="s">
        <v>22530</v>
      </c>
      <c r="G21607">
        <v>0</v>
      </c>
      <c r="H21607">
        <v>0</v>
      </c>
      <c r="I21607">
        <v>0</v>
      </c>
    </row>
    <row r="21608" spans="1:9" hidden="1" x14ac:dyDescent="0.3">
      <c r="A21608" s="1" t="s">
        <v>21964</v>
      </c>
      <c r="B21608" s="1" t="s">
        <v>55</v>
      </c>
      <c r="C21608">
        <v>9.9456000000000007</v>
      </c>
      <c r="D21608">
        <v>-9.6966000000000001</v>
      </c>
      <c r="E21608" s="1" t="s">
        <v>17</v>
      </c>
      <c r="F21608" t="s">
        <v>22531</v>
      </c>
      <c r="G21608">
        <v>0</v>
      </c>
      <c r="H21608">
        <v>0</v>
      </c>
      <c r="I21608">
        <v>0</v>
      </c>
    </row>
    <row r="21609" spans="1:9" hidden="1" x14ac:dyDescent="0.3">
      <c r="A21609" s="1" t="s">
        <v>21966</v>
      </c>
      <c r="B21609" s="1" t="s">
        <v>55</v>
      </c>
      <c r="C21609">
        <v>-2.3599999999999999E-2</v>
      </c>
      <c r="D21609">
        <v>37.906199999999998</v>
      </c>
      <c r="E21609" s="1" t="s">
        <v>17</v>
      </c>
      <c r="F21609" t="s">
        <v>22532</v>
      </c>
      <c r="G21609">
        <v>0</v>
      </c>
      <c r="H21609">
        <v>0</v>
      </c>
      <c r="I21609">
        <v>0</v>
      </c>
    </row>
    <row r="21610" spans="1:9" hidden="1" x14ac:dyDescent="0.3">
      <c r="A21610" s="1" t="s">
        <v>21964</v>
      </c>
      <c r="B21610" s="1" t="s">
        <v>55</v>
      </c>
      <c r="C21610">
        <v>9.9456000000000007</v>
      </c>
      <c r="D21610">
        <v>-9.6966000000000001</v>
      </c>
      <c r="E21610" s="1" t="s">
        <v>18</v>
      </c>
      <c r="F21610" t="s">
        <v>22533</v>
      </c>
      <c r="G21610">
        <v>0</v>
      </c>
      <c r="H21610">
        <v>0</v>
      </c>
      <c r="I21610">
        <v>0</v>
      </c>
    </row>
    <row r="21611" spans="1:9" hidden="1" x14ac:dyDescent="0.3">
      <c r="A21611" s="1" t="s">
        <v>21966</v>
      </c>
      <c r="B21611" s="1" t="s">
        <v>55</v>
      </c>
      <c r="C21611">
        <v>-2.3599999999999999E-2</v>
      </c>
      <c r="D21611">
        <v>37.906199999999998</v>
      </c>
      <c r="E21611" s="1" t="s">
        <v>18</v>
      </c>
      <c r="F21611" t="s">
        <v>22534</v>
      </c>
      <c r="G21611">
        <v>0</v>
      </c>
      <c r="H21611">
        <v>0</v>
      </c>
      <c r="I21611">
        <v>0</v>
      </c>
    </row>
    <row r="21612" spans="1:9" hidden="1" x14ac:dyDescent="0.3">
      <c r="A21612" s="1" t="s">
        <v>21964</v>
      </c>
      <c r="B21612" s="1" t="s">
        <v>55</v>
      </c>
      <c r="C21612">
        <v>9.9456000000000007</v>
      </c>
      <c r="D21612">
        <v>-9.6966000000000001</v>
      </c>
      <c r="E21612" s="1" t="s">
        <v>19</v>
      </c>
      <c r="F21612" t="s">
        <v>22535</v>
      </c>
      <c r="G21612">
        <v>0</v>
      </c>
      <c r="H21612">
        <v>0</v>
      </c>
      <c r="I21612">
        <v>0</v>
      </c>
    </row>
    <row r="21613" spans="1:9" hidden="1" x14ac:dyDescent="0.3">
      <c r="A21613" s="1" t="s">
        <v>21966</v>
      </c>
      <c r="B21613" s="1" t="s">
        <v>55</v>
      </c>
      <c r="C21613">
        <v>-2.3599999999999999E-2</v>
      </c>
      <c r="D21613">
        <v>37.906199999999998</v>
      </c>
      <c r="E21613" s="1" t="s">
        <v>19</v>
      </c>
      <c r="F21613" t="s">
        <v>22536</v>
      </c>
      <c r="G21613">
        <v>0</v>
      </c>
      <c r="H21613">
        <v>0</v>
      </c>
      <c r="I21613">
        <v>0</v>
      </c>
    </row>
    <row r="21614" spans="1:9" hidden="1" x14ac:dyDescent="0.3">
      <c r="A21614" s="1" t="s">
        <v>21964</v>
      </c>
      <c r="B21614" s="1" t="s">
        <v>55</v>
      </c>
      <c r="C21614">
        <v>9.9456000000000007</v>
      </c>
      <c r="D21614">
        <v>-9.6966000000000001</v>
      </c>
      <c r="E21614" s="1" t="s">
        <v>20</v>
      </c>
      <c r="F21614" t="s">
        <v>22537</v>
      </c>
      <c r="G21614">
        <v>0</v>
      </c>
      <c r="H21614">
        <v>0</v>
      </c>
      <c r="I21614">
        <v>0</v>
      </c>
    </row>
    <row r="21615" spans="1:9" hidden="1" x14ac:dyDescent="0.3">
      <c r="A21615" s="1" t="s">
        <v>21966</v>
      </c>
      <c r="B21615" s="1" t="s">
        <v>55</v>
      </c>
      <c r="C21615">
        <v>-2.3599999999999999E-2</v>
      </c>
      <c r="D21615">
        <v>37.906199999999998</v>
      </c>
      <c r="E21615" s="1" t="s">
        <v>20</v>
      </c>
      <c r="F21615" t="s">
        <v>22538</v>
      </c>
      <c r="G21615">
        <v>0</v>
      </c>
      <c r="H21615">
        <v>0</v>
      </c>
      <c r="I21615">
        <v>0</v>
      </c>
    </row>
    <row r="21616" spans="1:9" hidden="1" x14ac:dyDescent="0.3">
      <c r="A21616" s="1" t="s">
        <v>21964</v>
      </c>
      <c r="B21616" s="1" t="s">
        <v>55</v>
      </c>
      <c r="C21616">
        <v>9.9456000000000007</v>
      </c>
      <c r="D21616">
        <v>-9.6966000000000001</v>
      </c>
      <c r="E21616" s="1" t="s">
        <v>21</v>
      </c>
      <c r="F21616" t="s">
        <v>22539</v>
      </c>
      <c r="G21616">
        <v>0</v>
      </c>
      <c r="H21616">
        <v>0</v>
      </c>
      <c r="I21616">
        <v>0</v>
      </c>
    </row>
    <row r="21617" spans="1:9" hidden="1" x14ac:dyDescent="0.3">
      <c r="A21617" s="1" t="s">
        <v>21966</v>
      </c>
      <c r="B21617" s="1" t="s">
        <v>55</v>
      </c>
      <c r="C21617">
        <v>-2.3599999999999999E-2</v>
      </c>
      <c r="D21617">
        <v>37.906199999999998</v>
      </c>
      <c r="E21617" s="1" t="s">
        <v>21</v>
      </c>
      <c r="F21617" t="s">
        <v>22540</v>
      </c>
      <c r="G21617">
        <v>0</v>
      </c>
      <c r="H21617">
        <v>0</v>
      </c>
      <c r="I21617">
        <v>0</v>
      </c>
    </row>
    <row r="21618" spans="1:9" hidden="1" x14ac:dyDescent="0.3">
      <c r="A21618" s="1" t="s">
        <v>21964</v>
      </c>
      <c r="B21618" s="1" t="s">
        <v>55</v>
      </c>
      <c r="C21618">
        <v>9.9456000000000007</v>
      </c>
      <c r="D21618">
        <v>-9.6966000000000001</v>
      </c>
      <c r="E21618" s="1" t="s">
        <v>22</v>
      </c>
      <c r="F21618" t="s">
        <v>22541</v>
      </c>
      <c r="G21618">
        <v>0</v>
      </c>
      <c r="H21618">
        <v>0</v>
      </c>
      <c r="I21618">
        <v>0</v>
      </c>
    </row>
    <row r="21619" spans="1:9" hidden="1" x14ac:dyDescent="0.3">
      <c r="A21619" s="1" t="s">
        <v>21966</v>
      </c>
      <c r="B21619" s="1" t="s">
        <v>55</v>
      </c>
      <c r="C21619">
        <v>-2.3599999999999999E-2</v>
      </c>
      <c r="D21619">
        <v>37.906199999999998</v>
      </c>
      <c r="E21619" s="1" t="s">
        <v>22</v>
      </c>
      <c r="F21619" t="s">
        <v>22542</v>
      </c>
      <c r="G21619">
        <v>0</v>
      </c>
      <c r="H21619">
        <v>0</v>
      </c>
      <c r="I21619">
        <v>0</v>
      </c>
    </row>
    <row r="21620" spans="1:9" hidden="1" x14ac:dyDescent="0.3">
      <c r="A21620" s="1" t="s">
        <v>21964</v>
      </c>
      <c r="B21620" s="1" t="s">
        <v>55</v>
      </c>
      <c r="C21620">
        <v>9.9456000000000007</v>
      </c>
      <c r="D21620">
        <v>-9.6966000000000001</v>
      </c>
      <c r="E21620" s="1" t="s">
        <v>23</v>
      </c>
      <c r="F21620" t="s">
        <v>22543</v>
      </c>
      <c r="G21620">
        <v>0</v>
      </c>
      <c r="H21620">
        <v>0</v>
      </c>
      <c r="I21620">
        <v>0</v>
      </c>
    </row>
    <row r="21621" spans="1:9" hidden="1" x14ac:dyDescent="0.3">
      <c r="A21621" s="1" t="s">
        <v>21966</v>
      </c>
      <c r="B21621" s="1" t="s">
        <v>55</v>
      </c>
      <c r="C21621">
        <v>-2.3599999999999999E-2</v>
      </c>
      <c r="D21621">
        <v>37.906199999999998</v>
      </c>
      <c r="E21621" s="1" t="s">
        <v>23</v>
      </c>
      <c r="F21621" t="s">
        <v>22544</v>
      </c>
      <c r="G21621">
        <v>0</v>
      </c>
      <c r="H21621">
        <v>0</v>
      </c>
      <c r="I21621">
        <v>0</v>
      </c>
    </row>
    <row r="21622" spans="1:9" hidden="1" x14ac:dyDescent="0.3">
      <c r="A21622" s="1" t="s">
        <v>21964</v>
      </c>
      <c r="B21622" s="1" t="s">
        <v>55</v>
      </c>
      <c r="C21622">
        <v>9.9456000000000007</v>
      </c>
      <c r="D21622">
        <v>-9.6966000000000001</v>
      </c>
      <c r="E21622" s="1" t="s">
        <v>24</v>
      </c>
      <c r="F21622" t="s">
        <v>22545</v>
      </c>
      <c r="G21622">
        <v>0</v>
      </c>
      <c r="H21622">
        <v>0</v>
      </c>
      <c r="I21622">
        <v>0</v>
      </c>
    </row>
    <row r="21623" spans="1:9" hidden="1" x14ac:dyDescent="0.3">
      <c r="A21623" s="1" t="s">
        <v>21966</v>
      </c>
      <c r="B21623" s="1" t="s">
        <v>55</v>
      </c>
      <c r="C21623">
        <v>-2.3599999999999999E-2</v>
      </c>
      <c r="D21623">
        <v>37.906199999999998</v>
      </c>
      <c r="E21623" s="1" t="s">
        <v>24</v>
      </c>
      <c r="F21623" t="s">
        <v>22546</v>
      </c>
      <c r="G21623">
        <v>0</v>
      </c>
      <c r="H21623">
        <v>0</v>
      </c>
      <c r="I21623">
        <v>0</v>
      </c>
    </row>
    <row r="21624" spans="1:9" hidden="1" x14ac:dyDescent="0.3">
      <c r="A21624" s="1" t="s">
        <v>21964</v>
      </c>
      <c r="B21624" s="1" t="s">
        <v>55</v>
      </c>
      <c r="C21624">
        <v>9.9456000000000007</v>
      </c>
      <c r="D21624">
        <v>-9.6966000000000001</v>
      </c>
      <c r="E21624" s="1" t="s">
        <v>25</v>
      </c>
      <c r="F21624" t="s">
        <v>22547</v>
      </c>
      <c r="G21624">
        <v>0</v>
      </c>
      <c r="H21624">
        <v>0</v>
      </c>
      <c r="I21624">
        <v>0</v>
      </c>
    </row>
    <row r="21625" spans="1:9" hidden="1" x14ac:dyDescent="0.3">
      <c r="A21625" s="1" t="s">
        <v>21966</v>
      </c>
      <c r="B21625" s="1" t="s">
        <v>55</v>
      </c>
      <c r="C21625">
        <v>-2.3599999999999999E-2</v>
      </c>
      <c r="D21625">
        <v>37.906199999999998</v>
      </c>
      <c r="E21625" s="1" t="s">
        <v>25</v>
      </c>
      <c r="F21625" t="s">
        <v>22548</v>
      </c>
      <c r="G21625">
        <v>0</v>
      </c>
      <c r="H21625">
        <v>0</v>
      </c>
      <c r="I21625">
        <v>0</v>
      </c>
    </row>
    <row r="21626" spans="1:9" hidden="1" x14ac:dyDescent="0.3">
      <c r="A21626" s="1" t="s">
        <v>21964</v>
      </c>
      <c r="B21626" s="1" t="s">
        <v>55</v>
      </c>
      <c r="C21626">
        <v>9.9456000000000007</v>
      </c>
      <c r="D21626">
        <v>-9.6966000000000001</v>
      </c>
      <c r="E21626" s="1" t="s">
        <v>26</v>
      </c>
      <c r="F21626" t="s">
        <v>22549</v>
      </c>
      <c r="G21626">
        <v>0</v>
      </c>
      <c r="H21626">
        <v>0</v>
      </c>
      <c r="I21626">
        <v>0</v>
      </c>
    </row>
    <row r="21627" spans="1:9" hidden="1" x14ac:dyDescent="0.3">
      <c r="A21627" s="1" t="s">
        <v>21966</v>
      </c>
      <c r="B21627" s="1" t="s">
        <v>55</v>
      </c>
      <c r="C21627">
        <v>-2.3599999999999999E-2</v>
      </c>
      <c r="D21627">
        <v>37.906199999999998</v>
      </c>
      <c r="E21627" s="1" t="s">
        <v>26</v>
      </c>
      <c r="F21627" t="s">
        <v>22550</v>
      </c>
      <c r="G21627">
        <v>0</v>
      </c>
      <c r="H21627">
        <v>0</v>
      </c>
      <c r="I21627">
        <v>0</v>
      </c>
    </row>
    <row r="21628" spans="1:9" hidden="1" x14ac:dyDescent="0.3">
      <c r="A21628" s="1" t="s">
        <v>21964</v>
      </c>
      <c r="B21628" s="1" t="s">
        <v>55</v>
      </c>
      <c r="C21628">
        <v>9.9456000000000007</v>
      </c>
      <c r="D21628">
        <v>-9.6966000000000001</v>
      </c>
      <c r="E21628" s="1" t="s">
        <v>27</v>
      </c>
      <c r="F21628" t="s">
        <v>22551</v>
      </c>
      <c r="G21628">
        <v>0</v>
      </c>
      <c r="H21628">
        <v>0</v>
      </c>
      <c r="I21628">
        <v>0</v>
      </c>
    </row>
    <row r="21629" spans="1:9" hidden="1" x14ac:dyDescent="0.3">
      <c r="A21629" s="1" t="s">
        <v>21966</v>
      </c>
      <c r="B21629" s="1" t="s">
        <v>55</v>
      </c>
      <c r="C21629">
        <v>-2.3599999999999999E-2</v>
      </c>
      <c r="D21629">
        <v>37.906199999999998</v>
      </c>
      <c r="E21629" s="1" t="s">
        <v>27</v>
      </c>
      <c r="F21629" t="s">
        <v>22552</v>
      </c>
      <c r="G21629">
        <v>0</v>
      </c>
      <c r="H21629">
        <v>0</v>
      </c>
      <c r="I21629">
        <v>0</v>
      </c>
    </row>
    <row r="21630" spans="1:9" hidden="1" x14ac:dyDescent="0.3">
      <c r="A21630" s="1" t="s">
        <v>21964</v>
      </c>
      <c r="B21630" s="1" t="s">
        <v>55</v>
      </c>
      <c r="C21630">
        <v>9.9456000000000007</v>
      </c>
      <c r="D21630">
        <v>-9.6966000000000001</v>
      </c>
      <c r="E21630" s="1" t="s">
        <v>28</v>
      </c>
      <c r="F21630" t="s">
        <v>22553</v>
      </c>
      <c r="G21630">
        <v>0</v>
      </c>
      <c r="H21630">
        <v>0</v>
      </c>
      <c r="I21630">
        <v>0</v>
      </c>
    </row>
    <row r="21631" spans="1:9" hidden="1" x14ac:dyDescent="0.3">
      <c r="A21631" s="1" t="s">
        <v>21966</v>
      </c>
      <c r="B21631" s="1" t="s">
        <v>55</v>
      </c>
      <c r="C21631">
        <v>-2.3599999999999999E-2</v>
      </c>
      <c r="D21631">
        <v>37.906199999999998</v>
      </c>
      <c r="E21631" s="1" t="s">
        <v>28</v>
      </c>
      <c r="F21631" t="s">
        <v>22554</v>
      </c>
      <c r="G21631">
        <v>0</v>
      </c>
      <c r="H21631">
        <v>0</v>
      </c>
      <c r="I21631">
        <v>0</v>
      </c>
    </row>
    <row r="21632" spans="1:9" hidden="1" x14ac:dyDescent="0.3">
      <c r="A21632" s="1" t="s">
        <v>21964</v>
      </c>
      <c r="B21632" s="1" t="s">
        <v>55</v>
      </c>
      <c r="C21632">
        <v>9.9456000000000007</v>
      </c>
      <c r="D21632">
        <v>-9.6966000000000001</v>
      </c>
      <c r="E21632" s="1" t="s">
        <v>29</v>
      </c>
      <c r="F21632" t="s">
        <v>22555</v>
      </c>
      <c r="G21632">
        <v>0</v>
      </c>
      <c r="H21632">
        <v>0</v>
      </c>
      <c r="I21632">
        <v>0</v>
      </c>
    </row>
    <row r="21633" spans="1:9" hidden="1" x14ac:dyDescent="0.3">
      <c r="A21633" s="1" t="s">
        <v>21966</v>
      </c>
      <c r="B21633" s="1" t="s">
        <v>55</v>
      </c>
      <c r="C21633">
        <v>-2.3599999999999999E-2</v>
      </c>
      <c r="D21633">
        <v>37.906199999999998</v>
      </c>
      <c r="E21633" s="1" t="s">
        <v>29</v>
      </c>
      <c r="F21633" t="s">
        <v>22556</v>
      </c>
      <c r="G21633">
        <v>0</v>
      </c>
      <c r="H21633">
        <v>0</v>
      </c>
      <c r="I21633">
        <v>0</v>
      </c>
    </row>
    <row r="21634" spans="1:9" hidden="1" x14ac:dyDescent="0.3">
      <c r="A21634" s="1" t="s">
        <v>21964</v>
      </c>
      <c r="B21634" s="1" t="s">
        <v>55</v>
      </c>
      <c r="C21634">
        <v>9.9456000000000007</v>
      </c>
      <c r="D21634">
        <v>-9.6966000000000001</v>
      </c>
      <c r="E21634" s="1" t="s">
        <v>30</v>
      </c>
      <c r="F21634" t="s">
        <v>22557</v>
      </c>
      <c r="G21634">
        <v>0</v>
      </c>
      <c r="H21634">
        <v>0</v>
      </c>
      <c r="I21634">
        <v>0</v>
      </c>
    </row>
    <row r="21635" spans="1:9" hidden="1" x14ac:dyDescent="0.3">
      <c r="A21635" s="1" t="s">
        <v>21966</v>
      </c>
      <c r="B21635" s="1" t="s">
        <v>55</v>
      </c>
      <c r="C21635">
        <v>-2.3599999999999999E-2</v>
      </c>
      <c r="D21635">
        <v>37.906199999999998</v>
      </c>
      <c r="E21635" s="1" t="s">
        <v>30</v>
      </c>
      <c r="F21635" t="s">
        <v>22558</v>
      </c>
      <c r="G21635">
        <v>0</v>
      </c>
      <c r="H21635">
        <v>0</v>
      </c>
      <c r="I21635">
        <v>0</v>
      </c>
    </row>
    <row r="21636" spans="1:9" hidden="1" x14ac:dyDescent="0.3">
      <c r="A21636" s="1" t="s">
        <v>21964</v>
      </c>
      <c r="B21636" s="1" t="s">
        <v>55</v>
      </c>
      <c r="C21636">
        <v>9.9456000000000007</v>
      </c>
      <c r="D21636">
        <v>-9.6966000000000001</v>
      </c>
      <c r="E21636" s="1" t="s">
        <v>31</v>
      </c>
      <c r="F21636" t="s">
        <v>22559</v>
      </c>
      <c r="G21636">
        <v>0</v>
      </c>
      <c r="H21636">
        <v>0</v>
      </c>
      <c r="I21636">
        <v>0</v>
      </c>
    </row>
    <row r="21637" spans="1:9" hidden="1" x14ac:dyDescent="0.3">
      <c r="A21637" s="1" t="s">
        <v>21966</v>
      </c>
      <c r="B21637" s="1" t="s">
        <v>55</v>
      </c>
      <c r="C21637">
        <v>-2.3599999999999999E-2</v>
      </c>
      <c r="D21637">
        <v>37.906199999999998</v>
      </c>
      <c r="E21637" s="1" t="s">
        <v>31</v>
      </c>
      <c r="F21637" t="s">
        <v>22560</v>
      </c>
      <c r="G21637">
        <v>0</v>
      </c>
      <c r="H21637">
        <v>0</v>
      </c>
      <c r="I21637">
        <v>0</v>
      </c>
    </row>
    <row r="21638" spans="1:9" hidden="1" x14ac:dyDescent="0.3">
      <c r="A21638" s="1" t="s">
        <v>21964</v>
      </c>
      <c r="B21638" s="1" t="s">
        <v>55</v>
      </c>
      <c r="C21638">
        <v>9.9456000000000007</v>
      </c>
      <c r="D21638">
        <v>-9.6966000000000001</v>
      </c>
      <c r="E21638" s="1" t="s">
        <v>32</v>
      </c>
      <c r="F21638" t="s">
        <v>22561</v>
      </c>
      <c r="G21638">
        <v>0</v>
      </c>
      <c r="H21638">
        <v>0</v>
      </c>
      <c r="I21638">
        <v>0</v>
      </c>
    </row>
    <row r="21639" spans="1:9" hidden="1" x14ac:dyDescent="0.3">
      <c r="A21639" s="1" t="s">
        <v>21966</v>
      </c>
      <c r="B21639" s="1" t="s">
        <v>55</v>
      </c>
      <c r="C21639">
        <v>-2.3599999999999999E-2</v>
      </c>
      <c r="D21639">
        <v>37.906199999999998</v>
      </c>
      <c r="E21639" s="1" t="s">
        <v>32</v>
      </c>
      <c r="F21639" t="s">
        <v>22562</v>
      </c>
      <c r="G21639">
        <v>0</v>
      </c>
      <c r="H21639">
        <v>0</v>
      </c>
      <c r="I21639">
        <v>0</v>
      </c>
    </row>
    <row r="21640" spans="1:9" hidden="1" x14ac:dyDescent="0.3">
      <c r="A21640" s="1" t="s">
        <v>21964</v>
      </c>
      <c r="B21640" s="1" t="s">
        <v>55</v>
      </c>
      <c r="C21640">
        <v>9.9456000000000007</v>
      </c>
      <c r="D21640">
        <v>-9.6966000000000001</v>
      </c>
      <c r="E21640" s="1" t="s">
        <v>33</v>
      </c>
      <c r="F21640" t="s">
        <v>22563</v>
      </c>
      <c r="G21640">
        <v>0</v>
      </c>
      <c r="H21640">
        <v>0</v>
      </c>
      <c r="I21640">
        <v>0</v>
      </c>
    </row>
    <row r="21641" spans="1:9" hidden="1" x14ac:dyDescent="0.3">
      <c r="A21641" s="1" t="s">
        <v>21966</v>
      </c>
      <c r="B21641" s="1" t="s">
        <v>55</v>
      </c>
      <c r="C21641">
        <v>-2.3599999999999999E-2</v>
      </c>
      <c r="D21641">
        <v>37.906199999999998</v>
      </c>
      <c r="E21641" s="1" t="s">
        <v>33</v>
      </c>
      <c r="F21641" t="s">
        <v>22564</v>
      </c>
      <c r="G21641">
        <v>0</v>
      </c>
      <c r="H21641">
        <v>0</v>
      </c>
      <c r="I21641">
        <v>0</v>
      </c>
    </row>
    <row r="21642" spans="1:9" hidden="1" x14ac:dyDescent="0.3">
      <c r="A21642" s="1" t="s">
        <v>21964</v>
      </c>
      <c r="B21642" s="1" t="s">
        <v>55</v>
      </c>
      <c r="C21642">
        <v>9.9456000000000007</v>
      </c>
      <c r="D21642">
        <v>-9.6966000000000001</v>
      </c>
      <c r="E21642" s="1" t="s">
        <v>34</v>
      </c>
      <c r="F21642" t="s">
        <v>22565</v>
      </c>
      <c r="G21642">
        <v>0</v>
      </c>
      <c r="H21642">
        <v>0</v>
      </c>
      <c r="I21642">
        <v>0</v>
      </c>
    </row>
    <row r="21643" spans="1:9" hidden="1" x14ac:dyDescent="0.3">
      <c r="A21643" s="1" t="s">
        <v>21966</v>
      </c>
      <c r="B21643" s="1" t="s">
        <v>55</v>
      </c>
      <c r="C21643">
        <v>-2.3599999999999999E-2</v>
      </c>
      <c r="D21643">
        <v>37.906199999999998</v>
      </c>
      <c r="E21643" s="1" t="s">
        <v>34</v>
      </c>
      <c r="F21643" t="s">
        <v>22566</v>
      </c>
      <c r="G21643">
        <v>0</v>
      </c>
      <c r="H21643">
        <v>0</v>
      </c>
      <c r="I21643">
        <v>0</v>
      </c>
    </row>
    <row r="21644" spans="1:9" hidden="1" x14ac:dyDescent="0.3">
      <c r="A21644" s="1" t="s">
        <v>21964</v>
      </c>
      <c r="B21644" s="1" t="s">
        <v>55</v>
      </c>
      <c r="C21644">
        <v>9.9456000000000007</v>
      </c>
      <c r="D21644">
        <v>-9.6966000000000001</v>
      </c>
      <c r="E21644" s="1" t="s">
        <v>35</v>
      </c>
      <c r="F21644" t="s">
        <v>22567</v>
      </c>
      <c r="G21644">
        <v>0</v>
      </c>
      <c r="H21644">
        <v>0</v>
      </c>
      <c r="I21644">
        <v>0</v>
      </c>
    </row>
    <row r="21645" spans="1:9" hidden="1" x14ac:dyDescent="0.3">
      <c r="A21645" s="1" t="s">
        <v>21966</v>
      </c>
      <c r="B21645" s="1" t="s">
        <v>55</v>
      </c>
      <c r="C21645">
        <v>-2.3599999999999999E-2</v>
      </c>
      <c r="D21645">
        <v>37.906199999999998</v>
      </c>
      <c r="E21645" s="1" t="s">
        <v>35</v>
      </c>
      <c r="F21645" t="s">
        <v>22568</v>
      </c>
      <c r="G21645">
        <v>0</v>
      </c>
      <c r="H21645">
        <v>0</v>
      </c>
      <c r="I21645">
        <v>0</v>
      </c>
    </row>
    <row r="21646" spans="1:9" hidden="1" x14ac:dyDescent="0.3">
      <c r="A21646" s="1" t="s">
        <v>21964</v>
      </c>
      <c r="B21646" s="1" t="s">
        <v>55</v>
      </c>
      <c r="C21646">
        <v>9.9456000000000007</v>
      </c>
      <c r="D21646">
        <v>-9.6966000000000001</v>
      </c>
      <c r="E21646" s="1" t="s">
        <v>36</v>
      </c>
      <c r="F21646" t="s">
        <v>22569</v>
      </c>
      <c r="G21646">
        <v>0</v>
      </c>
      <c r="H21646">
        <v>0</v>
      </c>
      <c r="I21646">
        <v>0</v>
      </c>
    </row>
    <row r="21647" spans="1:9" hidden="1" x14ac:dyDescent="0.3">
      <c r="A21647" s="1" t="s">
        <v>21966</v>
      </c>
      <c r="B21647" s="1" t="s">
        <v>55</v>
      </c>
      <c r="C21647">
        <v>-2.3599999999999999E-2</v>
      </c>
      <c r="D21647">
        <v>37.906199999999998</v>
      </c>
      <c r="E21647" s="1" t="s">
        <v>36</v>
      </c>
      <c r="F21647" t="s">
        <v>22570</v>
      </c>
      <c r="G21647">
        <v>0</v>
      </c>
      <c r="H21647">
        <v>0</v>
      </c>
      <c r="I21647">
        <v>0</v>
      </c>
    </row>
    <row r="21648" spans="1:9" hidden="1" x14ac:dyDescent="0.3">
      <c r="A21648" s="1" t="s">
        <v>21964</v>
      </c>
      <c r="B21648" s="1" t="s">
        <v>55</v>
      </c>
      <c r="C21648">
        <v>9.9456000000000007</v>
      </c>
      <c r="D21648">
        <v>-9.6966000000000001</v>
      </c>
      <c r="E21648" s="1" t="s">
        <v>37</v>
      </c>
      <c r="F21648" t="s">
        <v>22571</v>
      </c>
      <c r="G21648">
        <v>0</v>
      </c>
      <c r="H21648">
        <v>0</v>
      </c>
      <c r="I21648">
        <v>0</v>
      </c>
    </row>
    <row r="21649" spans="1:9" hidden="1" x14ac:dyDescent="0.3">
      <c r="A21649" s="1" t="s">
        <v>21966</v>
      </c>
      <c r="B21649" s="1" t="s">
        <v>55</v>
      </c>
      <c r="C21649">
        <v>-2.3599999999999999E-2</v>
      </c>
      <c r="D21649">
        <v>37.906199999999998</v>
      </c>
      <c r="E21649" s="1" t="s">
        <v>37</v>
      </c>
      <c r="F21649" t="s">
        <v>22572</v>
      </c>
      <c r="G21649">
        <v>0</v>
      </c>
      <c r="H21649">
        <v>0</v>
      </c>
      <c r="I21649">
        <v>0</v>
      </c>
    </row>
    <row r="21650" spans="1:9" hidden="1" x14ac:dyDescent="0.3">
      <c r="A21650" s="1" t="s">
        <v>21964</v>
      </c>
      <c r="B21650" s="1" t="s">
        <v>55</v>
      </c>
      <c r="C21650">
        <v>9.9456000000000007</v>
      </c>
      <c r="D21650">
        <v>-9.6966000000000001</v>
      </c>
      <c r="E21650" s="1" t="s">
        <v>38</v>
      </c>
      <c r="F21650" t="s">
        <v>22573</v>
      </c>
      <c r="G21650">
        <v>0</v>
      </c>
      <c r="H21650">
        <v>0</v>
      </c>
      <c r="I21650">
        <v>0</v>
      </c>
    </row>
    <row r="21651" spans="1:9" hidden="1" x14ac:dyDescent="0.3">
      <c r="A21651" s="1" t="s">
        <v>21966</v>
      </c>
      <c r="B21651" s="1" t="s">
        <v>55</v>
      </c>
      <c r="C21651">
        <v>-2.3599999999999999E-2</v>
      </c>
      <c r="D21651">
        <v>37.906199999999998</v>
      </c>
      <c r="E21651" s="1" t="s">
        <v>38</v>
      </c>
      <c r="F21651" t="s">
        <v>22574</v>
      </c>
      <c r="G21651">
        <v>0</v>
      </c>
      <c r="H21651">
        <v>0</v>
      </c>
      <c r="I21651">
        <v>0</v>
      </c>
    </row>
    <row r="21652" spans="1:9" hidden="1" x14ac:dyDescent="0.3">
      <c r="A21652" s="1" t="s">
        <v>21964</v>
      </c>
      <c r="B21652" s="1" t="s">
        <v>55</v>
      </c>
      <c r="C21652">
        <v>9.9456000000000007</v>
      </c>
      <c r="D21652">
        <v>-9.6966000000000001</v>
      </c>
      <c r="E21652" s="1" t="s">
        <v>39</v>
      </c>
      <c r="F21652" t="s">
        <v>22575</v>
      </c>
      <c r="G21652">
        <v>0</v>
      </c>
      <c r="H21652">
        <v>0</v>
      </c>
      <c r="I21652">
        <v>0</v>
      </c>
    </row>
    <row r="21653" spans="1:9" hidden="1" x14ac:dyDescent="0.3">
      <c r="A21653" s="1" t="s">
        <v>21966</v>
      </c>
      <c r="B21653" s="1" t="s">
        <v>55</v>
      </c>
      <c r="C21653">
        <v>-2.3599999999999999E-2</v>
      </c>
      <c r="D21653">
        <v>37.906199999999998</v>
      </c>
      <c r="E21653" s="1" t="s">
        <v>39</v>
      </c>
      <c r="F21653" t="s">
        <v>22576</v>
      </c>
      <c r="G21653">
        <v>0</v>
      </c>
      <c r="H21653">
        <v>0</v>
      </c>
      <c r="I21653">
        <v>0</v>
      </c>
    </row>
    <row r="21654" spans="1:9" hidden="1" x14ac:dyDescent="0.3">
      <c r="A21654" s="1" t="s">
        <v>21964</v>
      </c>
      <c r="B21654" s="1" t="s">
        <v>55</v>
      </c>
      <c r="C21654">
        <v>9.9456000000000007</v>
      </c>
      <c r="D21654">
        <v>-9.6966000000000001</v>
      </c>
      <c r="E21654" s="1" t="s">
        <v>40</v>
      </c>
      <c r="F21654" t="s">
        <v>22577</v>
      </c>
      <c r="G21654">
        <v>0</v>
      </c>
      <c r="H21654">
        <v>0</v>
      </c>
      <c r="I21654">
        <v>0</v>
      </c>
    </row>
    <row r="21655" spans="1:9" hidden="1" x14ac:dyDescent="0.3">
      <c r="A21655" s="1" t="s">
        <v>21966</v>
      </c>
      <c r="B21655" s="1" t="s">
        <v>55</v>
      </c>
      <c r="C21655">
        <v>-2.3599999999999999E-2</v>
      </c>
      <c r="D21655">
        <v>37.906199999999998</v>
      </c>
      <c r="E21655" s="1" t="s">
        <v>40</v>
      </c>
      <c r="F21655" t="s">
        <v>22578</v>
      </c>
      <c r="G21655">
        <v>0</v>
      </c>
      <c r="H21655">
        <v>0</v>
      </c>
      <c r="I21655">
        <v>0</v>
      </c>
    </row>
    <row r="21656" spans="1:9" hidden="1" x14ac:dyDescent="0.3">
      <c r="A21656" s="1" t="s">
        <v>21964</v>
      </c>
      <c r="B21656" s="1" t="s">
        <v>55</v>
      </c>
      <c r="C21656">
        <v>9.9456000000000007</v>
      </c>
      <c r="D21656">
        <v>-9.6966000000000001</v>
      </c>
      <c r="E21656" s="1" t="s">
        <v>41</v>
      </c>
      <c r="F21656" t="s">
        <v>22579</v>
      </c>
      <c r="G21656">
        <v>0</v>
      </c>
      <c r="H21656">
        <v>0</v>
      </c>
      <c r="I21656">
        <v>0</v>
      </c>
    </row>
    <row r="21657" spans="1:9" hidden="1" x14ac:dyDescent="0.3">
      <c r="A21657" s="1" t="s">
        <v>21966</v>
      </c>
      <c r="B21657" s="1" t="s">
        <v>55</v>
      </c>
      <c r="C21657">
        <v>-2.3599999999999999E-2</v>
      </c>
      <c r="D21657">
        <v>37.906199999999998</v>
      </c>
      <c r="E21657" s="1" t="s">
        <v>41</v>
      </c>
      <c r="F21657" t="s">
        <v>22580</v>
      </c>
      <c r="G21657">
        <v>0</v>
      </c>
      <c r="H21657">
        <v>0</v>
      </c>
      <c r="I21657">
        <v>0</v>
      </c>
    </row>
    <row r="21658" spans="1:9" hidden="1" x14ac:dyDescent="0.3">
      <c r="A21658" s="1" t="s">
        <v>21964</v>
      </c>
      <c r="B21658" s="1" t="s">
        <v>55</v>
      </c>
      <c r="C21658">
        <v>9.9456000000000007</v>
      </c>
      <c r="D21658">
        <v>-9.6966000000000001</v>
      </c>
      <c r="E21658" s="1" t="s">
        <v>42</v>
      </c>
      <c r="F21658" t="s">
        <v>22581</v>
      </c>
      <c r="G21658">
        <v>0</v>
      </c>
      <c r="H21658">
        <v>0</v>
      </c>
      <c r="I21658">
        <v>0</v>
      </c>
    </row>
    <row r="21659" spans="1:9" hidden="1" x14ac:dyDescent="0.3">
      <c r="A21659" s="1" t="s">
        <v>21966</v>
      </c>
      <c r="B21659" s="1" t="s">
        <v>55</v>
      </c>
      <c r="C21659">
        <v>-2.3599999999999999E-2</v>
      </c>
      <c r="D21659">
        <v>37.906199999999998</v>
      </c>
      <c r="E21659" s="1" t="s">
        <v>42</v>
      </c>
      <c r="F21659" t="s">
        <v>22582</v>
      </c>
      <c r="G21659">
        <v>0</v>
      </c>
      <c r="H21659">
        <v>0</v>
      </c>
      <c r="I21659">
        <v>0</v>
      </c>
    </row>
    <row r="21660" spans="1:9" hidden="1" x14ac:dyDescent="0.3">
      <c r="A21660" s="1" t="s">
        <v>21964</v>
      </c>
      <c r="B21660" s="1" t="s">
        <v>55</v>
      </c>
      <c r="C21660">
        <v>9.9456000000000007</v>
      </c>
      <c r="D21660">
        <v>-9.6966000000000001</v>
      </c>
      <c r="E21660" s="1" t="s">
        <v>43</v>
      </c>
      <c r="F21660" t="s">
        <v>22583</v>
      </c>
      <c r="G21660">
        <v>0</v>
      </c>
      <c r="H21660">
        <v>0</v>
      </c>
      <c r="I21660">
        <v>0</v>
      </c>
    </row>
    <row r="21661" spans="1:9" hidden="1" x14ac:dyDescent="0.3">
      <c r="A21661" s="1" t="s">
        <v>21966</v>
      </c>
      <c r="B21661" s="1" t="s">
        <v>55</v>
      </c>
      <c r="C21661">
        <v>-2.3599999999999999E-2</v>
      </c>
      <c r="D21661">
        <v>37.906199999999998</v>
      </c>
      <c r="E21661" s="1" t="s">
        <v>43</v>
      </c>
      <c r="F21661" t="s">
        <v>22584</v>
      </c>
      <c r="G21661">
        <v>0</v>
      </c>
      <c r="H21661">
        <v>0</v>
      </c>
      <c r="I21661">
        <v>0</v>
      </c>
    </row>
    <row r="21662" spans="1:9" hidden="1" x14ac:dyDescent="0.3">
      <c r="A21662" s="1" t="s">
        <v>21964</v>
      </c>
      <c r="B21662" s="1" t="s">
        <v>55</v>
      </c>
      <c r="C21662">
        <v>9.9456000000000007</v>
      </c>
      <c r="D21662">
        <v>-9.6966000000000001</v>
      </c>
      <c r="E21662" s="1" t="s">
        <v>44</v>
      </c>
      <c r="F21662" t="s">
        <v>22585</v>
      </c>
      <c r="G21662">
        <v>0</v>
      </c>
      <c r="H21662">
        <v>0</v>
      </c>
      <c r="I21662">
        <v>0</v>
      </c>
    </row>
    <row r="21663" spans="1:9" hidden="1" x14ac:dyDescent="0.3">
      <c r="A21663" s="1" t="s">
        <v>21966</v>
      </c>
      <c r="B21663" s="1" t="s">
        <v>55</v>
      </c>
      <c r="C21663">
        <v>-2.3599999999999999E-2</v>
      </c>
      <c r="D21663">
        <v>37.906199999999998</v>
      </c>
      <c r="E21663" s="1" t="s">
        <v>44</v>
      </c>
      <c r="F21663" t="s">
        <v>22586</v>
      </c>
      <c r="G21663">
        <v>0</v>
      </c>
      <c r="H21663">
        <v>0</v>
      </c>
      <c r="I21663">
        <v>0</v>
      </c>
    </row>
    <row r="21664" spans="1:9" hidden="1" x14ac:dyDescent="0.3">
      <c r="A21664" s="1" t="s">
        <v>21964</v>
      </c>
      <c r="B21664" s="1" t="s">
        <v>55</v>
      </c>
      <c r="C21664">
        <v>9.9456000000000007</v>
      </c>
      <c r="D21664">
        <v>-9.6966000000000001</v>
      </c>
      <c r="E21664" s="1" t="s">
        <v>45</v>
      </c>
      <c r="F21664" t="s">
        <v>22587</v>
      </c>
      <c r="G21664">
        <v>0</v>
      </c>
      <c r="H21664">
        <v>0</v>
      </c>
      <c r="I21664">
        <v>0</v>
      </c>
    </row>
    <row r="21665" spans="1:9" hidden="1" x14ac:dyDescent="0.3">
      <c r="A21665" s="1" t="s">
        <v>21966</v>
      </c>
      <c r="B21665" s="1" t="s">
        <v>55</v>
      </c>
      <c r="C21665">
        <v>-2.3599999999999999E-2</v>
      </c>
      <c r="D21665">
        <v>37.906199999999998</v>
      </c>
      <c r="E21665" s="1" t="s">
        <v>45</v>
      </c>
      <c r="F21665" t="s">
        <v>22588</v>
      </c>
      <c r="G21665">
        <v>0</v>
      </c>
      <c r="H21665">
        <v>0</v>
      </c>
      <c r="I21665">
        <v>0</v>
      </c>
    </row>
    <row r="21666" spans="1:9" hidden="1" x14ac:dyDescent="0.3">
      <c r="A21666" s="1" t="s">
        <v>21964</v>
      </c>
      <c r="B21666" s="1" t="s">
        <v>55</v>
      </c>
      <c r="C21666">
        <v>9.9456000000000007</v>
      </c>
      <c r="D21666">
        <v>-9.6966000000000001</v>
      </c>
      <c r="E21666" s="1" t="s">
        <v>46</v>
      </c>
      <c r="F21666" t="s">
        <v>22589</v>
      </c>
      <c r="G21666">
        <v>0</v>
      </c>
      <c r="H21666">
        <v>0</v>
      </c>
      <c r="I21666">
        <v>0</v>
      </c>
    </row>
    <row r="21667" spans="1:9" hidden="1" x14ac:dyDescent="0.3">
      <c r="A21667" s="1" t="s">
        <v>21966</v>
      </c>
      <c r="B21667" s="1" t="s">
        <v>55</v>
      </c>
      <c r="C21667">
        <v>-2.3599999999999999E-2</v>
      </c>
      <c r="D21667">
        <v>37.906199999999998</v>
      </c>
      <c r="E21667" s="1" t="s">
        <v>46</v>
      </c>
      <c r="F21667" t="s">
        <v>22590</v>
      </c>
      <c r="G21667">
        <v>0</v>
      </c>
      <c r="H21667">
        <v>0</v>
      </c>
      <c r="I21667">
        <v>0</v>
      </c>
    </row>
    <row r="21668" spans="1:9" hidden="1" x14ac:dyDescent="0.3">
      <c r="A21668" s="1" t="s">
        <v>21964</v>
      </c>
      <c r="B21668" s="1" t="s">
        <v>55</v>
      </c>
      <c r="C21668">
        <v>9.9456000000000007</v>
      </c>
      <c r="D21668">
        <v>-9.6966000000000001</v>
      </c>
      <c r="E21668" s="1" t="s">
        <v>47</v>
      </c>
      <c r="F21668" t="s">
        <v>22591</v>
      </c>
      <c r="G21668">
        <v>0</v>
      </c>
      <c r="H21668">
        <v>0</v>
      </c>
      <c r="I21668">
        <v>0</v>
      </c>
    </row>
    <row r="21669" spans="1:9" hidden="1" x14ac:dyDescent="0.3">
      <c r="A21669" s="1" t="s">
        <v>21966</v>
      </c>
      <c r="B21669" s="1" t="s">
        <v>55</v>
      </c>
      <c r="C21669">
        <v>-2.3599999999999999E-2</v>
      </c>
      <c r="D21669">
        <v>37.906199999999998</v>
      </c>
      <c r="E21669" s="1" t="s">
        <v>47</v>
      </c>
      <c r="F21669" t="s">
        <v>22592</v>
      </c>
      <c r="G21669">
        <v>0</v>
      </c>
      <c r="H21669">
        <v>0</v>
      </c>
      <c r="I21669">
        <v>0</v>
      </c>
    </row>
    <row r="21670" spans="1:9" hidden="1" x14ac:dyDescent="0.3">
      <c r="A21670" s="1" t="s">
        <v>21964</v>
      </c>
      <c r="B21670" s="1" t="s">
        <v>55</v>
      </c>
      <c r="C21670">
        <v>9.9456000000000007</v>
      </c>
      <c r="D21670">
        <v>-9.6966000000000001</v>
      </c>
      <c r="E21670" s="1" t="s">
        <v>48</v>
      </c>
      <c r="F21670" t="s">
        <v>22593</v>
      </c>
      <c r="G21670">
        <v>0</v>
      </c>
      <c r="H21670">
        <v>0</v>
      </c>
      <c r="I21670">
        <v>0</v>
      </c>
    </row>
    <row r="21671" spans="1:9" hidden="1" x14ac:dyDescent="0.3">
      <c r="A21671" s="1" t="s">
        <v>21966</v>
      </c>
      <c r="B21671" s="1" t="s">
        <v>55</v>
      </c>
      <c r="C21671">
        <v>-2.3599999999999999E-2</v>
      </c>
      <c r="D21671">
        <v>37.906199999999998</v>
      </c>
      <c r="E21671" s="1" t="s">
        <v>48</v>
      </c>
      <c r="F21671" t="s">
        <v>22594</v>
      </c>
      <c r="G21671">
        <v>0</v>
      </c>
      <c r="H21671">
        <v>0</v>
      </c>
      <c r="I21671">
        <v>0</v>
      </c>
    </row>
    <row r="21672" spans="1:9" hidden="1" x14ac:dyDescent="0.3">
      <c r="A21672" s="1" t="s">
        <v>21964</v>
      </c>
      <c r="B21672" s="1" t="s">
        <v>55</v>
      </c>
      <c r="C21672">
        <v>9.9456000000000007</v>
      </c>
      <c r="D21672">
        <v>-9.6966000000000001</v>
      </c>
      <c r="E21672" s="1" t="s">
        <v>49</v>
      </c>
      <c r="F21672" t="s">
        <v>22595</v>
      </c>
      <c r="G21672">
        <v>0</v>
      </c>
      <c r="H21672">
        <v>0</v>
      </c>
      <c r="I21672">
        <v>0</v>
      </c>
    </row>
    <row r="21673" spans="1:9" hidden="1" x14ac:dyDescent="0.3">
      <c r="A21673" s="1" t="s">
        <v>21966</v>
      </c>
      <c r="B21673" s="1" t="s">
        <v>55</v>
      </c>
      <c r="C21673">
        <v>-2.3599999999999999E-2</v>
      </c>
      <c r="D21673">
        <v>37.906199999999998</v>
      </c>
      <c r="E21673" s="1" t="s">
        <v>49</v>
      </c>
      <c r="F21673" t="s">
        <v>22596</v>
      </c>
      <c r="G21673">
        <v>0</v>
      </c>
      <c r="H21673">
        <v>0</v>
      </c>
      <c r="I21673">
        <v>0</v>
      </c>
    </row>
    <row r="21674" spans="1:9" hidden="1" x14ac:dyDescent="0.3">
      <c r="A21674" s="1" t="s">
        <v>21964</v>
      </c>
      <c r="B21674" s="1" t="s">
        <v>55</v>
      </c>
      <c r="C21674">
        <v>9.9456000000000007</v>
      </c>
      <c r="D21674">
        <v>-9.6966000000000001</v>
      </c>
      <c r="E21674" s="1" t="s">
        <v>50</v>
      </c>
      <c r="F21674" t="s">
        <v>22597</v>
      </c>
      <c r="G21674">
        <v>0</v>
      </c>
      <c r="H21674">
        <v>0</v>
      </c>
      <c r="I21674">
        <v>0</v>
      </c>
    </row>
    <row r="21675" spans="1:9" hidden="1" x14ac:dyDescent="0.3">
      <c r="A21675" s="1" t="s">
        <v>21966</v>
      </c>
      <c r="B21675" s="1" t="s">
        <v>55</v>
      </c>
      <c r="C21675">
        <v>-2.3599999999999999E-2</v>
      </c>
      <c r="D21675">
        <v>37.906199999999998</v>
      </c>
      <c r="E21675" s="1" t="s">
        <v>50</v>
      </c>
      <c r="F21675" t="s">
        <v>22598</v>
      </c>
      <c r="G21675">
        <v>0</v>
      </c>
      <c r="H21675">
        <v>0</v>
      </c>
      <c r="I21675">
        <v>0</v>
      </c>
    </row>
    <row r="21676" spans="1:9" hidden="1" x14ac:dyDescent="0.3">
      <c r="A21676" s="1" t="s">
        <v>21964</v>
      </c>
      <c r="B21676" s="1" t="s">
        <v>55</v>
      </c>
      <c r="C21676">
        <v>9.9456000000000007</v>
      </c>
      <c r="D21676">
        <v>-9.6966000000000001</v>
      </c>
      <c r="E21676" s="1" t="s">
        <v>51</v>
      </c>
      <c r="F21676" t="s">
        <v>22599</v>
      </c>
      <c r="G21676">
        <v>0</v>
      </c>
      <c r="H21676">
        <v>0</v>
      </c>
      <c r="I21676">
        <v>0</v>
      </c>
    </row>
    <row r="21677" spans="1:9" hidden="1" x14ac:dyDescent="0.3">
      <c r="A21677" s="1" t="s">
        <v>21966</v>
      </c>
      <c r="B21677" s="1" t="s">
        <v>55</v>
      </c>
      <c r="C21677">
        <v>-2.3599999999999999E-2</v>
      </c>
      <c r="D21677">
        <v>37.906199999999998</v>
      </c>
      <c r="E21677" s="1" t="s">
        <v>51</v>
      </c>
      <c r="F21677" t="s">
        <v>22600</v>
      </c>
      <c r="G21677">
        <v>0</v>
      </c>
      <c r="H21677">
        <v>0</v>
      </c>
      <c r="I21677">
        <v>0</v>
      </c>
    </row>
    <row r="21678" spans="1:9" hidden="1" x14ac:dyDescent="0.3">
      <c r="A21678" s="1" t="s">
        <v>21964</v>
      </c>
      <c r="B21678" s="1" t="s">
        <v>55</v>
      </c>
      <c r="C21678">
        <v>9.9456000000000007</v>
      </c>
      <c r="D21678">
        <v>-9.6966000000000001</v>
      </c>
      <c r="E21678" s="1" t="s">
        <v>52</v>
      </c>
      <c r="F21678" t="s">
        <v>22601</v>
      </c>
      <c r="G21678">
        <v>0</v>
      </c>
      <c r="H21678">
        <v>0</v>
      </c>
      <c r="I21678">
        <v>0</v>
      </c>
    </row>
    <row r="21679" spans="1:9" hidden="1" x14ac:dyDescent="0.3">
      <c r="A21679" s="1" t="s">
        <v>21966</v>
      </c>
      <c r="B21679" s="1" t="s">
        <v>55</v>
      </c>
      <c r="C21679">
        <v>-2.3599999999999999E-2</v>
      </c>
      <c r="D21679">
        <v>37.906199999999998</v>
      </c>
      <c r="E21679" s="1" t="s">
        <v>52</v>
      </c>
      <c r="F21679" t="s">
        <v>22602</v>
      </c>
      <c r="G21679">
        <v>0</v>
      </c>
      <c r="H21679">
        <v>0</v>
      </c>
      <c r="I21679">
        <v>0</v>
      </c>
    </row>
    <row r="21680" spans="1:9" hidden="1" x14ac:dyDescent="0.3">
      <c r="A21680" s="1" t="s">
        <v>21964</v>
      </c>
      <c r="B21680" s="1" t="s">
        <v>55</v>
      </c>
      <c r="C21680">
        <v>9.9456000000000007</v>
      </c>
      <c r="D21680">
        <v>-9.6966000000000001</v>
      </c>
      <c r="E21680" s="1" t="s">
        <v>53</v>
      </c>
      <c r="F21680" t="s">
        <v>22603</v>
      </c>
      <c r="G21680">
        <v>0</v>
      </c>
      <c r="H21680">
        <v>0</v>
      </c>
      <c r="I21680">
        <v>0</v>
      </c>
    </row>
    <row r="21681" spans="1:9" hidden="1" x14ac:dyDescent="0.3">
      <c r="A21681" s="1" t="s">
        <v>21966</v>
      </c>
      <c r="B21681" s="1" t="s">
        <v>55</v>
      </c>
      <c r="C21681">
        <v>-2.3599999999999999E-2</v>
      </c>
      <c r="D21681">
        <v>37.906199999999998</v>
      </c>
      <c r="E21681" s="1" t="s">
        <v>53</v>
      </c>
      <c r="F21681" t="s">
        <v>22604</v>
      </c>
      <c r="G21681">
        <v>0</v>
      </c>
      <c r="H21681">
        <v>0</v>
      </c>
      <c r="I21681">
        <v>0</v>
      </c>
    </row>
    <row r="21682" spans="1:9" hidden="1" x14ac:dyDescent="0.3">
      <c r="A21682" s="1" t="s">
        <v>21964</v>
      </c>
      <c r="B21682" s="1" t="s">
        <v>55</v>
      </c>
      <c r="C21682">
        <v>9.9456000000000007</v>
      </c>
      <c r="D21682">
        <v>-9.6966000000000001</v>
      </c>
      <c r="E21682" s="1" t="s">
        <v>54</v>
      </c>
      <c r="F21682" t="s">
        <v>22605</v>
      </c>
      <c r="G21682">
        <v>0</v>
      </c>
      <c r="H21682">
        <v>0</v>
      </c>
      <c r="I21682">
        <v>0</v>
      </c>
    </row>
    <row r="21683" spans="1:9" hidden="1" x14ac:dyDescent="0.3">
      <c r="A21683" s="1" t="s">
        <v>21966</v>
      </c>
      <c r="B21683" s="1" t="s">
        <v>55</v>
      </c>
      <c r="C21683">
        <v>-2.3599999999999999E-2</v>
      </c>
      <c r="D21683">
        <v>37.906199999999998</v>
      </c>
      <c r="E21683" s="1" t="s">
        <v>54</v>
      </c>
      <c r="F21683" t="s">
        <v>22606</v>
      </c>
      <c r="G21683">
        <v>0</v>
      </c>
      <c r="H21683">
        <v>0</v>
      </c>
      <c r="I21683">
        <v>0</v>
      </c>
    </row>
    <row r="21684" spans="1:9" hidden="1" x14ac:dyDescent="0.3">
      <c r="A21684" s="1" t="s">
        <v>21964</v>
      </c>
      <c r="B21684" s="1" t="s">
        <v>55</v>
      </c>
      <c r="C21684">
        <v>9.9456000000000007</v>
      </c>
      <c r="D21684">
        <v>-9.6966000000000001</v>
      </c>
      <c r="E21684" s="1" t="s">
        <v>21548</v>
      </c>
      <c r="F21684" t="s">
        <v>22607</v>
      </c>
      <c r="G21684">
        <v>0</v>
      </c>
      <c r="H21684">
        <v>1</v>
      </c>
      <c r="I21684">
        <v>0</v>
      </c>
    </row>
    <row r="21685" spans="1:9" hidden="1" x14ac:dyDescent="0.3">
      <c r="A21685" s="1" t="s">
        <v>21966</v>
      </c>
      <c r="B21685" s="1" t="s">
        <v>55</v>
      </c>
      <c r="C21685">
        <v>-2.3599999999999999E-2</v>
      </c>
      <c r="D21685">
        <v>37.906199999999998</v>
      </c>
      <c r="E21685" s="1" t="s">
        <v>21548</v>
      </c>
      <c r="F21685" t="s">
        <v>22608</v>
      </c>
      <c r="G21685">
        <v>0</v>
      </c>
      <c r="H21685">
        <v>1</v>
      </c>
      <c r="I21685">
        <v>0</v>
      </c>
    </row>
    <row r="21686" spans="1:9" hidden="1" x14ac:dyDescent="0.3">
      <c r="A21686" s="1" t="s">
        <v>21960</v>
      </c>
      <c r="B21686" s="1" t="s">
        <v>55</v>
      </c>
      <c r="C21686">
        <v>12.521100000000001</v>
      </c>
      <c r="D21686">
        <v>-69.968299999999999</v>
      </c>
      <c r="E21686" s="1" t="s">
        <v>4</v>
      </c>
      <c r="F21686" t="s">
        <v>22609</v>
      </c>
      <c r="G21686">
        <v>0</v>
      </c>
      <c r="H21686">
        <v>0</v>
      </c>
      <c r="I21686">
        <v>0</v>
      </c>
    </row>
    <row r="21687" spans="1:9" hidden="1" x14ac:dyDescent="0.3">
      <c r="A21687" s="1" t="s">
        <v>21960</v>
      </c>
      <c r="B21687" s="1" t="s">
        <v>55</v>
      </c>
      <c r="C21687">
        <v>12.521100000000001</v>
      </c>
      <c r="D21687">
        <v>-69.968299999999999</v>
      </c>
      <c r="E21687" s="1" t="s">
        <v>5</v>
      </c>
      <c r="F21687" t="s">
        <v>22610</v>
      </c>
      <c r="G21687">
        <v>0</v>
      </c>
      <c r="H21687">
        <v>0</v>
      </c>
      <c r="I21687">
        <v>0</v>
      </c>
    </row>
    <row r="21688" spans="1:9" hidden="1" x14ac:dyDescent="0.3">
      <c r="A21688" s="1" t="s">
        <v>21960</v>
      </c>
      <c r="B21688" s="1" t="s">
        <v>55</v>
      </c>
      <c r="C21688">
        <v>12.521100000000001</v>
      </c>
      <c r="D21688">
        <v>-69.968299999999999</v>
      </c>
      <c r="E21688" s="1" t="s">
        <v>6</v>
      </c>
      <c r="F21688" t="s">
        <v>22611</v>
      </c>
      <c r="G21688">
        <v>0</v>
      </c>
      <c r="H21688">
        <v>0</v>
      </c>
      <c r="I21688">
        <v>0</v>
      </c>
    </row>
    <row r="21689" spans="1:9" hidden="1" x14ac:dyDescent="0.3">
      <c r="A21689" s="1" t="s">
        <v>21960</v>
      </c>
      <c r="B21689" s="1" t="s">
        <v>55</v>
      </c>
      <c r="C21689">
        <v>12.521100000000001</v>
      </c>
      <c r="D21689">
        <v>-69.968299999999999</v>
      </c>
      <c r="E21689" s="1" t="s">
        <v>7</v>
      </c>
      <c r="F21689" t="s">
        <v>22612</v>
      </c>
      <c r="G21689">
        <v>0</v>
      </c>
      <c r="H21689">
        <v>0</v>
      </c>
      <c r="I21689">
        <v>0</v>
      </c>
    </row>
    <row r="21690" spans="1:9" hidden="1" x14ac:dyDescent="0.3">
      <c r="A21690" s="1" t="s">
        <v>21960</v>
      </c>
      <c r="B21690" s="1" t="s">
        <v>55</v>
      </c>
      <c r="C21690">
        <v>12.521100000000001</v>
      </c>
      <c r="D21690">
        <v>-69.968299999999999</v>
      </c>
      <c r="E21690" s="1" t="s">
        <v>8</v>
      </c>
      <c r="F21690" t="s">
        <v>22613</v>
      </c>
      <c r="G21690">
        <v>0</v>
      </c>
      <c r="H21690">
        <v>0</v>
      </c>
      <c r="I21690">
        <v>0</v>
      </c>
    </row>
    <row r="21691" spans="1:9" hidden="1" x14ac:dyDescent="0.3">
      <c r="A21691" s="1" t="s">
        <v>21960</v>
      </c>
      <c r="B21691" s="1" t="s">
        <v>55</v>
      </c>
      <c r="C21691">
        <v>12.521100000000001</v>
      </c>
      <c r="D21691">
        <v>-69.968299999999999</v>
      </c>
      <c r="E21691" s="1" t="s">
        <v>9</v>
      </c>
      <c r="F21691" t="s">
        <v>22614</v>
      </c>
      <c r="G21691">
        <v>0</v>
      </c>
      <c r="H21691">
        <v>0</v>
      </c>
      <c r="I21691">
        <v>0</v>
      </c>
    </row>
    <row r="21692" spans="1:9" hidden="1" x14ac:dyDescent="0.3">
      <c r="A21692" s="1" t="s">
        <v>21960</v>
      </c>
      <c r="B21692" s="1" t="s">
        <v>55</v>
      </c>
      <c r="C21692">
        <v>12.521100000000001</v>
      </c>
      <c r="D21692">
        <v>-69.968299999999999</v>
      </c>
      <c r="E21692" s="1" t="s">
        <v>10</v>
      </c>
      <c r="F21692" t="s">
        <v>22615</v>
      </c>
      <c r="G21692">
        <v>0</v>
      </c>
      <c r="H21692">
        <v>0</v>
      </c>
      <c r="I21692">
        <v>0</v>
      </c>
    </row>
    <row r="21693" spans="1:9" hidden="1" x14ac:dyDescent="0.3">
      <c r="A21693" s="1" t="s">
        <v>21960</v>
      </c>
      <c r="B21693" s="1" t="s">
        <v>55</v>
      </c>
      <c r="C21693">
        <v>12.521100000000001</v>
      </c>
      <c r="D21693">
        <v>-69.968299999999999</v>
      </c>
      <c r="E21693" s="1" t="s">
        <v>11</v>
      </c>
      <c r="F21693" t="s">
        <v>22616</v>
      </c>
      <c r="G21693">
        <v>0</v>
      </c>
      <c r="H21693">
        <v>0</v>
      </c>
      <c r="I21693">
        <v>0</v>
      </c>
    </row>
    <row r="21694" spans="1:9" hidden="1" x14ac:dyDescent="0.3">
      <c r="A21694" s="1" t="s">
        <v>21960</v>
      </c>
      <c r="B21694" s="1" t="s">
        <v>55</v>
      </c>
      <c r="C21694">
        <v>12.521100000000001</v>
      </c>
      <c r="D21694">
        <v>-69.968299999999999</v>
      </c>
      <c r="E21694" s="1" t="s">
        <v>12</v>
      </c>
      <c r="F21694" t="s">
        <v>22617</v>
      </c>
      <c r="G21694">
        <v>0</v>
      </c>
      <c r="H21694">
        <v>0</v>
      </c>
      <c r="I21694">
        <v>0</v>
      </c>
    </row>
    <row r="21695" spans="1:9" hidden="1" x14ac:dyDescent="0.3">
      <c r="A21695" s="1" t="s">
        <v>21960</v>
      </c>
      <c r="B21695" s="1" t="s">
        <v>55</v>
      </c>
      <c r="C21695">
        <v>12.521100000000001</v>
      </c>
      <c r="D21695">
        <v>-69.968299999999999</v>
      </c>
      <c r="E21695" s="1" t="s">
        <v>13</v>
      </c>
      <c r="F21695" t="s">
        <v>22618</v>
      </c>
      <c r="G21695">
        <v>0</v>
      </c>
      <c r="H21695">
        <v>0</v>
      </c>
      <c r="I21695">
        <v>0</v>
      </c>
    </row>
    <row r="21696" spans="1:9" hidden="1" x14ac:dyDescent="0.3">
      <c r="A21696" s="1" t="s">
        <v>21960</v>
      </c>
      <c r="B21696" s="1" t="s">
        <v>55</v>
      </c>
      <c r="C21696">
        <v>12.521100000000001</v>
      </c>
      <c r="D21696">
        <v>-69.968299999999999</v>
      </c>
      <c r="E21696" s="1" t="s">
        <v>14</v>
      </c>
      <c r="F21696" t="s">
        <v>22619</v>
      </c>
      <c r="G21696">
        <v>0</v>
      </c>
      <c r="H21696">
        <v>0</v>
      </c>
      <c r="I21696">
        <v>0</v>
      </c>
    </row>
    <row r="21697" spans="1:9" hidden="1" x14ac:dyDescent="0.3">
      <c r="A21697" s="1" t="s">
        <v>21960</v>
      </c>
      <c r="B21697" s="1" t="s">
        <v>55</v>
      </c>
      <c r="C21697">
        <v>12.521100000000001</v>
      </c>
      <c r="D21697">
        <v>-69.968299999999999</v>
      </c>
      <c r="E21697" s="1" t="s">
        <v>15</v>
      </c>
      <c r="F21697" t="s">
        <v>22620</v>
      </c>
      <c r="G21697">
        <v>0</v>
      </c>
      <c r="H21697">
        <v>0</v>
      </c>
      <c r="I21697">
        <v>0</v>
      </c>
    </row>
    <row r="21698" spans="1:9" hidden="1" x14ac:dyDescent="0.3">
      <c r="A21698" s="1" t="s">
        <v>21960</v>
      </c>
      <c r="B21698" s="1" t="s">
        <v>55</v>
      </c>
      <c r="C21698">
        <v>12.521100000000001</v>
      </c>
      <c r="D21698">
        <v>-69.968299999999999</v>
      </c>
      <c r="E21698" s="1" t="s">
        <v>16</v>
      </c>
      <c r="F21698" t="s">
        <v>22621</v>
      </c>
      <c r="G21698">
        <v>0</v>
      </c>
      <c r="H21698">
        <v>0</v>
      </c>
      <c r="I21698">
        <v>0</v>
      </c>
    </row>
    <row r="21699" spans="1:9" hidden="1" x14ac:dyDescent="0.3">
      <c r="A21699" s="1" t="s">
        <v>21960</v>
      </c>
      <c r="B21699" s="1" t="s">
        <v>55</v>
      </c>
      <c r="C21699">
        <v>12.521100000000001</v>
      </c>
      <c r="D21699">
        <v>-69.968299999999999</v>
      </c>
      <c r="E21699" s="1" t="s">
        <v>17</v>
      </c>
      <c r="F21699" t="s">
        <v>22622</v>
      </c>
      <c r="G21699">
        <v>0</v>
      </c>
      <c r="H21699">
        <v>0</v>
      </c>
      <c r="I21699">
        <v>0</v>
      </c>
    </row>
    <row r="21700" spans="1:9" hidden="1" x14ac:dyDescent="0.3">
      <c r="A21700" s="1" t="s">
        <v>21960</v>
      </c>
      <c r="B21700" s="1" t="s">
        <v>55</v>
      </c>
      <c r="C21700">
        <v>12.521100000000001</v>
      </c>
      <c r="D21700">
        <v>-69.968299999999999</v>
      </c>
      <c r="E21700" s="1" t="s">
        <v>18</v>
      </c>
      <c r="F21700" t="s">
        <v>22623</v>
      </c>
      <c r="G21700">
        <v>0</v>
      </c>
      <c r="H21700">
        <v>0</v>
      </c>
      <c r="I21700">
        <v>0</v>
      </c>
    </row>
    <row r="21701" spans="1:9" hidden="1" x14ac:dyDescent="0.3">
      <c r="A21701" s="1" t="s">
        <v>21960</v>
      </c>
      <c r="B21701" s="1" t="s">
        <v>55</v>
      </c>
      <c r="C21701">
        <v>12.521100000000001</v>
      </c>
      <c r="D21701">
        <v>-69.968299999999999</v>
      </c>
      <c r="E21701" s="1" t="s">
        <v>19</v>
      </c>
      <c r="F21701" t="s">
        <v>22624</v>
      </c>
      <c r="G21701">
        <v>0</v>
      </c>
      <c r="H21701">
        <v>0</v>
      </c>
      <c r="I21701">
        <v>0</v>
      </c>
    </row>
    <row r="21702" spans="1:9" hidden="1" x14ac:dyDescent="0.3">
      <c r="A21702" s="1" t="s">
        <v>21960</v>
      </c>
      <c r="B21702" s="1" t="s">
        <v>55</v>
      </c>
      <c r="C21702">
        <v>12.521100000000001</v>
      </c>
      <c r="D21702">
        <v>-69.968299999999999</v>
      </c>
      <c r="E21702" s="1" t="s">
        <v>20</v>
      </c>
      <c r="F21702" t="s">
        <v>22625</v>
      </c>
      <c r="G21702">
        <v>0</v>
      </c>
      <c r="H21702">
        <v>0</v>
      </c>
      <c r="I21702">
        <v>0</v>
      </c>
    </row>
    <row r="21703" spans="1:9" hidden="1" x14ac:dyDescent="0.3">
      <c r="A21703" s="1" t="s">
        <v>21960</v>
      </c>
      <c r="B21703" s="1" t="s">
        <v>55</v>
      </c>
      <c r="C21703">
        <v>12.521100000000001</v>
      </c>
      <c r="D21703">
        <v>-69.968299999999999</v>
      </c>
      <c r="E21703" s="1" t="s">
        <v>21</v>
      </c>
      <c r="F21703" t="s">
        <v>22626</v>
      </c>
      <c r="G21703">
        <v>0</v>
      </c>
      <c r="H21703">
        <v>0</v>
      </c>
      <c r="I21703">
        <v>0</v>
      </c>
    </row>
    <row r="21704" spans="1:9" hidden="1" x14ac:dyDescent="0.3">
      <c r="A21704" s="1" t="s">
        <v>21960</v>
      </c>
      <c r="B21704" s="1" t="s">
        <v>55</v>
      </c>
      <c r="C21704">
        <v>12.521100000000001</v>
      </c>
      <c r="D21704">
        <v>-69.968299999999999</v>
      </c>
      <c r="E21704" s="1" t="s">
        <v>22</v>
      </c>
      <c r="F21704" t="s">
        <v>22627</v>
      </c>
      <c r="G21704">
        <v>0</v>
      </c>
      <c r="H21704">
        <v>0</v>
      </c>
      <c r="I21704">
        <v>0</v>
      </c>
    </row>
    <row r="21705" spans="1:9" hidden="1" x14ac:dyDescent="0.3">
      <c r="A21705" s="1" t="s">
        <v>21960</v>
      </c>
      <c r="B21705" s="1" t="s">
        <v>55</v>
      </c>
      <c r="C21705">
        <v>12.521100000000001</v>
      </c>
      <c r="D21705">
        <v>-69.968299999999999</v>
      </c>
      <c r="E21705" s="1" t="s">
        <v>23</v>
      </c>
      <c r="F21705" t="s">
        <v>22628</v>
      </c>
      <c r="G21705">
        <v>0</v>
      </c>
      <c r="H21705">
        <v>0</v>
      </c>
      <c r="I21705">
        <v>0</v>
      </c>
    </row>
    <row r="21706" spans="1:9" hidden="1" x14ac:dyDescent="0.3">
      <c r="A21706" s="1" t="s">
        <v>21960</v>
      </c>
      <c r="B21706" s="1" t="s">
        <v>55</v>
      </c>
      <c r="C21706">
        <v>12.521100000000001</v>
      </c>
      <c r="D21706">
        <v>-69.968299999999999</v>
      </c>
      <c r="E21706" s="1" t="s">
        <v>24</v>
      </c>
      <c r="F21706" t="s">
        <v>22629</v>
      </c>
      <c r="G21706">
        <v>0</v>
      </c>
      <c r="H21706">
        <v>0</v>
      </c>
      <c r="I21706">
        <v>0</v>
      </c>
    </row>
    <row r="21707" spans="1:9" hidden="1" x14ac:dyDescent="0.3">
      <c r="A21707" s="1" t="s">
        <v>21960</v>
      </c>
      <c r="B21707" s="1" t="s">
        <v>55</v>
      </c>
      <c r="C21707">
        <v>12.521100000000001</v>
      </c>
      <c r="D21707">
        <v>-69.968299999999999</v>
      </c>
      <c r="E21707" s="1" t="s">
        <v>25</v>
      </c>
      <c r="F21707" t="s">
        <v>22630</v>
      </c>
      <c r="G21707">
        <v>0</v>
      </c>
      <c r="H21707">
        <v>0</v>
      </c>
      <c r="I21707">
        <v>0</v>
      </c>
    </row>
    <row r="21708" spans="1:9" hidden="1" x14ac:dyDescent="0.3">
      <c r="A21708" s="1" t="s">
        <v>21960</v>
      </c>
      <c r="B21708" s="1" t="s">
        <v>55</v>
      </c>
      <c r="C21708">
        <v>12.521100000000001</v>
      </c>
      <c r="D21708">
        <v>-69.968299999999999</v>
      </c>
      <c r="E21708" s="1" t="s">
        <v>26</v>
      </c>
      <c r="F21708" t="s">
        <v>22631</v>
      </c>
      <c r="G21708">
        <v>0</v>
      </c>
      <c r="H21708">
        <v>0</v>
      </c>
      <c r="I21708">
        <v>0</v>
      </c>
    </row>
    <row r="21709" spans="1:9" hidden="1" x14ac:dyDescent="0.3">
      <c r="A21709" s="1" t="s">
        <v>21960</v>
      </c>
      <c r="B21709" s="1" t="s">
        <v>55</v>
      </c>
      <c r="C21709">
        <v>12.521100000000001</v>
      </c>
      <c r="D21709">
        <v>-69.968299999999999</v>
      </c>
      <c r="E21709" s="1" t="s">
        <v>27</v>
      </c>
      <c r="F21709" t="s">
        <v>22632</v>
      </c>
      <c r="G21709">
        <v>0</v>
      </c>
      <c r="H21709">
        <v>0</v>
      </c>
      <c r="I21709">
        <v>0</v>
      </c>
    </row>
    <row r="21710" spans="1:9" hidden="1" x14ac:dyDescent="0.3">
      <c r="A21710" s="1" t="s">
        <v>21960</v>
      </c>
      <c r="B21710" s="1" t="s">
        <v>55</v>
      </c>
      <c r="C21710">
        <v>12.521100000000001</v>
      </c>
      <c r="D21710">
        <v>-69.968299999999999</v>
      </c>
      <c r="E21710" s="1" t="s">
        <v>28</v>
      </c>
      <c r="F21710" t="s">
        <v>22633</v>
      </c>
      <c r="G21710">
        <v>0</v>
      </c>
      <c r="H21710">
        <v>0</v>
      </c>
      <c r="I21710">
        <v>0</v>
      </c>
    </row>
    <row r="21711" spans="1:9" hidden="1" x14ac:dyDescent="0.3">
      <c r="A21711" s="1" t="s">
        <v>21960</v>
      </c>
      <c r="B21711" s="1" t="s">
        <v>55</v>
      </c>
      <c r="C21711">
        <v>12.521100000000001</v>
      </c>
      <c r="D21711">
        <v>-69.968299999999999</v>
      </c>
      <c r="E21711" s="1" t="s">
        <v>29</v>
      </c>
      <c r="F21711" t="s">
        <v>22634</v>
      </c>
      <c r="G21711">
        <v>0</v>
      </c>
      <c r="H21711">
        <v>0</v>
      </c>
      <c r="I21711">
        <v>0</v>
      </c>
    </row>
    <row r="21712" spans="1:9" hidden="1" x14ac:dyDescent="0.3">
      <c r="A21712" s="1" t="s">
        <v>21960</v>
      </c>
      <c r="B21712" s="1" t="s">
        <v>55</v>
      </c>
      <c r="C21712">
        <v>12.521100000000001</v>
      </c>
      <c r="D21712">
        <v>-69.968299999999999</v>
      </c>
      <c r="E21712" s="1" t="s">
        <v>30</v>
      </c>
      <c r="F21712" t="s">
        <v>22635</v>
      </c>
      <c r="G21712">
        <v>0</v>
      </c>
      <c r="H21712">
        <v>0</v>
      </c>
      <c r="I21712">
        <v>0</v>
      </c>
    </row>
    <row r="21713" spans="1:9" hidden="1" x14ac:dyDescent="0.3">
      <c r="A21713" s="1" t="s">
        <v>21960</v>
      </c>
      <c r="B21713" s="1" t="s">
        <v>55</v>
      </c>
      <c r="C21713">
        <v>12.521100000000001</v>
      </c>
      <c r="D21713">
        <v>-69.968299999999999</v>
      </c>
      <c r="E21713" s="1" t="s">
        <v>31</v>
      </c>
      <c r="F21713" t="s">
        <v>22636</v>
      </c>
      <c r="G21713">
        <v>0</v>
      </c>
      <c r="H21713">
        <v>0</v>
      </c>
      <c r="I21713">
        <v>0</v>
      </c>
    </row>
    <row r="21714" spans="1:9" hidden="1" x14ac:dyDescent="0.3">
      <c r="A21714" s="1" t="s">
        <v>21960</v>
      </c>
      <c r="B21714" s="1" t="s">
        <v>55</v>
      </c>
      <c r="C21714">
        <v>12.521100000000001</v>
      </c>
      <c r="D21714">
        <v>-69.968299999999999</v>
      </c>
      <c r="E21714" s="1" t="s">
        <v>32</v>
      </c>
      <c r="F21714" t="s">
        <v>22637</v>
      </c>
      <c r="G21714">
        <v>0</v>
      </c>
      <c r="H21714">
        <v>0</v>
      </c>
      <c r="I21714">
        <v>0</v>
      </c>
    </row>
    <row r="21715" spans="1:9" hidden="1" x14ac:dyDescent="0.3">
      <c r="A21715" s="1" t="s">
        <v>21960</v>
      </c>
      <c r="B21715" s="1" t="s">
        <v>55</v>
      </c>
      <c r="C21715">
        <v>12.521100000000001</v>
      </c>
      <c r="D21715">
        <v>-69.968299999999999</v>
      </c>
      <c r="E21715" s="1" t="s">
        <v>33</v>
      </c>
      <c r="F21715" t="s">
        <v>22638</v>
      </c>
      <c r="G21715">
        <v>0</v>
      </c>
      <c r="H21715">
        <v>0</v>
      </c>
      <c r="I21715">
        <v>0</v>
      </c>
    </row>
    <row r="21716" spans="1:9" hidden="1" x14ac:dyDescent="0.3">
      <c r="A21716" s="1" t="s">
        <v>21960</v>
      </c>
      <c r="B21716" s="1" t="s">
        <v>55</v>
      </c>
      <c r="C21716">
        <v>12.521100000000001</v>
      </c>
      <c r="D21716">
        <v>-69.968299999999999</v>
      </c>
      <c r="E21716" s="1" t="s">
        <v>34</v>
      </c>
      <c r="F21716" t="s">
        <v>22639</v>
      </c>
      <c r="G21716">
        <v>0</v>
      </c>
      <c r="H21716">
        <v>0</v>
      </c>
      <c r="I21716">
        <v>0</v>
      </c>
    </row>
    <row r="21717" spans="1:9" hidden="1" x14ac:dyDescent="0.3">
      <c r="A21717" s="1" t="s">
        <v>21960</v>
      </c>
      <c r="B21717" s="1" t="s">
        <v>55</v>
      </c>
      <c r="C21717">
        <v>12.521100000000001</v>
      </c>
      <c r="D21717">
        <v>-69.968299999999999</v>
      </c>
      <c r="E21717" s="1" t="s">
        <v>35</v>
      </c>
      <c r="F21717" t="s">
        <v>22640</v>
      </c>
      <c r="G21717">
        <v>0</v>
      </c>
      <c r="H21717">
        <v>0</v>
      </c>
      <c r="I21717">
        <v>0</v>
      </c>
    </row>
    <row r="21718" spans="1:9" hidden="1" x14ac:dyDescent="0.3">
      <c r="A21718" s="1" t="s">
        <v>21960</v>
      </c>
      <c r="B21718" s="1" t="s">
        <v>55</v>
      </c>
      <c r="C21718">
        <v>12.521100000000001</v>
      </c>
      <c r="D21718">
        <v>-69.968299999999999</v>
      </c>
      <c r="E21718" s="1" t="s">
        <v>36</v>
      </c>
      <c r="F21718" t="s">
        <v>22641</v>
      </c>
      <c r="G21718">
        <v>0</v>
      </c>
      <c r="H21718">
        <v>0</v>
      </c>
      <c r="I21718">
        <v>0</v>
      </c>
    </row>
    <row r="21719" spans="1:9" hidden="1" x14ac:dyDescent="0.3">
      <c r="A21719" s="1" t="s">
        <v>21960</v>
      </c>
      <c r="B21719" s="1" t="s">
        <v>55</v>
      </c>
      <c r="C21719">
        <v>12.521100000000001</v>
      </c>
      <c r="D21719">
        <v>-69.968299999999999</v>
      </c>
      <c r="E21719" s="1" t="s">
        <v>37</v>
      </c>
      <c r="F21719" t="s">
        <v>22642</v>
      </c>
      <c r="G21719">
        <v>0</v>
      </c>
      <c r="H21719">
        <v>0</v>
      </c>
      <c r="I21719">
        <v>0</v>
      </c>
    </row>
    <row r="21720" spans="1:9" hidden="1" x14ac:dyDescent="0.3">
      <c r="A21720" s="1" t="s">
        <v>21960</v>
      </c>
      <c r="B21720" s="1" t="s">
        <v>55</v>
      </c>
      <c r="C21720">
        <v>12.521100000000001</v>
      </c>
      <c r="D21720">
        <v>-69.968299999999999</v>
      </c>
      <c r="E21720" s="1" t="s">
        <v>38</v>
      </c>
      <c r="F21720" t="s">
        <v>22643</v>
      </c>
      <c r="G21720">
        <v>0</v>
      </c>
      <c r="H21720">
        <v>0</v>
      </c>
      <c r="I21720">
        <v>0</v>
      </c>
    </row>
    <row r="21721" spans="1:9" hidden="1" x14ac:dyDescent="0.3">
      <c r="A21721" s="1" t="s">
        <v>21960</v>
      </c>
      <c r="B21721" s="1" t="s">
        <v>55</v>
      </c>
      <c r="C21721">
        <v>12.521100000000001</v>
      </c>
      <c r="D21721">
        <v>-69.968299999999999</v>
      </c>
      <c r="E21721" s="1" t="s">
        <v>39</v>
      </c>
      <c r="F21721" t="s">
        <v>22644</v>
      </c>
      <c r="G21721">
        <v>0</v>
      </c>
      <c r="H21721">
        <v>0</v>
      </c>
      <c r="I21721">
        <v>0</v>
      </c>
    </row>
    <row r="21722" spans="1:9" hidden="1" x14ac:dyDescent="0.3">
      <c r="A21722" s="1" t="s">
        <v>21960</v>
      </c>
      <c r="B21722" s="1" t="s">
        <v>55</v>
      </c>
      <c r="C21722">
        <v>12.521100000000001</v>
      </c>
      <c r="D21722">
        <v>-69.968299999999999</v>
      </c>
      <c r="E21722" s="1" t="s">
        <v>40</v>
      </c>
      <c r="F21722" t="s">
        <v>22645</v>
      </c>
      <c r="G21722">
        <v>0</v>
      </c>
      <c r="H21722">
        <v>0</v>
      </c>
      <c r="I21722">
        <v>0</v>
      </c>
    </row>
    <row r="21723" spans="1:9" hidden="1" x14ac:dyDescent="0.3">
      <c r="A21723" s="1" t="s">
        <v>21960</v>
      </c>
      <c r="B21723" s="1" t="s">
        <v>55</v>
      </c>
      <c r="C21723">
        <v>12.521100000000001</v>
      </c>
      <c r="D21723">
        <v>-69.968299999999999</v>
      </c>
      <c r="E21723" s="1" t="s">
        <v>41</v>
      </c>
      <c r="F21723" t="s">
        <v>22646</v>
      </c>
      <c r="G21723">
        <v>0</v>
      </c>
      <c r="H21723">
        <v>0</v>
      </c>
      <c r="I21723">
        <v>0</v>
      </c>
    </row>
    <row r="21724" spans="1:9" hidden="1" x14ac:dyDescent="0.3">
      <c r="A21724" s="1" t="s">
        <v>21960</v>
      </c>
      <c r="B21724" s="1" t="s">
        <v>55</v>
      </c>
      <c r="C21724">
        <v>12.521100000000001</v>
      </c>
      <c r="D21724">
        <v>-69.968299999999999</v>
      </c>
      <c r="E21724" s="1" t="s">
        <v>42</v>
      </c>
      <c r="F21724" t="s">
        <v>22647</v>
      </c>
      <c r="G21724">
        <v>0</v>
      </c>
      <c r="H21724">
        <v>0</v>
      </c>
      <c r="I21724">
        <v>0</v>
      </c>
    </row>
    <row r="21725" spans="1:9" hidden="1" x14ac:dyDescent="0.3">
      <c r="A21725" s="1" t="s">
        <v>21960</v>
      </c>
      <c r="B21725" s="1" t="s">
        <v>55</v>
      </c>
      <c r="C21725">
        <v>12.521100000000001</v>
      </c>
      <c r="D21725">
        <v>-69.968299999999999</v>
      </c>
      <c r="E21725" s="1" t="s">
        <v>43</v>
      </c>
      <c r="F21725" t="s">
        <v>22648</v>
      </c>
      <c r="G21725">
        <v>0</v>
      </c>
      <c r="H21725">
        <v>0</v>
      </c>
      <c r="I21725">
        <v>0</v>
      </c>
    </row>
    <row r="21726" spans="1:9" hidden="1" x14ac:dyDescent="0.3">
      <c r="A21726" s="1" t="s">
        <v>21960</v>
      </c>
      <c r="B21726" s="1" t="s">
        <v>55</v>
      </c>
      <c r="C21726">
        <v>12.521100000000001</v>
      </c>
      <c r="D21726">
        <v>-69.968299999999999</v>
      </c>
      <c r="E21726" s="1" t="s">
        <v>44</v>
      </c>
      <c r="F21726" t="s">
        <v>22649</v>
      </c>
      <c r="G21726">
        <v>0</v>
      </c>
      <c r="H21726">
        <v>0</v>
      </c>
      <c r="I21726">
        <v>0</v>
      </c>
    </row>
    <row r="21727" spans="1:9" hidden="1" x14ac:dyDescent="0.3">
      <c r="A21727" s="1" t="s">
        <v>21960</v>
      </c>
      <c r="B21727" s="1" t="s">
        <v>55</v>
      </c>
      <c r="C21727">
        <v>12.521100000000001</v>
      </c>
      <c r="D21727">
        <v>-69.968299999999999</v>
      </c>
      <c r="E21727" s="1" t="s">
        <v>45</v>
      </c>
      <c r="F21727" t="s">
        <v>22650</v>
      </c>
      <c r="G21727">
        <v>0</v>
      </c>
      <c r="H21727">
        <v>0</v>
      </c>
      <c r="I21727">
        <v>0</v>
      </c>
    </row>
    <row r="21728" spans="1:9" hidden="1" x14ac:dyDescent="0.3">
      <c r="A21728" s="1" t="s">
        <v>21960</v>
      </c>
      <c r="B21728" s="1" t="s">
        <v>55</v>
      </c>
      <c r="C21728">
        <v>12.521100000000001</v>
      </c>
      <c r="D21728">
        <v>-69.968299999999999</v>
      </c>
      <c r="E21728" s="1" t="s">
        <v>46</v>
      </c>
      <c r="F21728" t="s">
        <v>22651</v>
      </c>
      <c r="G21728">
        <v>0</v>
      </c>
      <c r="H21728">
        <v>0</v>
      </c>
      <c r="I21728">
        <v>0</v>
      </c>
    </row>
    <row r="21729" spans="1:9" hidden="1" x14ac:dyDescent="0.3">
      <c r="A21729" s="1" t="s">
        <v>21960</v>
      </c>
      <c r="B21729" s="1" t="s">
        <v>55</v>
      </c>
      <c r="C21729">
        <v>12.521100000000001</v>
      </c>
      <c r="D21729">
        <v>-69.968299999999999</v>
      </c>
      <c r="E21729" s="1" t="s">
        <v>47</v>
      </c>
      <c r="F21729" t="s">
        <v>22652</v>
      </c>
      <c r="G21729">
        <v>0</v>
      </c>
      <c r="H21729">
        <v>0</v>
      </c>
      <c r="I21729">
        <v>0</v>
      </c>
    </row>
    <row r="21730" spans="1:9" hidden="1" x14ac:dyDescent="0.3">
      <c r="A21730" s="1" t="s">
        <v>21960</v>
      </c>
      <c r="B21730" s="1" t="s">
        <v>55</v>
      </c>
      <c r="C21730">
        <v>12.521100000000001</v>
      </c>
      <c r="D21730">
        <v>-69.968299999999999</v>
      </c>
      <c r="E21730" s="1" t="s">
        <v>48</v>
      </c>
      <c r="F21730" t="s">
        <v>22653</v>
      </c>
      <c r="G21730">
        <v>0</v>
      </c>
      <c r="H21730">
        <v>0</v>
      </c>
      <c r="I21730">
        <v>0</v>
      </c>
    </row>
    <row r="21731" spans="1:9" hidden="1" x14ac:dyDescent="0.3">
      <c r="A21731" s="1" t="s">
        <v>21960</v>
      </c>
      <c r="B21731" s="1" t="s">
        <v>55</v>
      </c>
      <c r="C21731">
        <v>12.521100000000001</v>
      </c>
      <c r="D21731">
        <v>-69.968299999999999</v>
      </c>
      <c r="E21731" s="1" t="s">
        <v>49</v>
      </c>
      <c r="F21731" t="s">
        <v>22654</v>
      </c>
      <c r="G21731">
        <v>0</v>
      </c>
      <c r="H21731">
        <v>0</v>
      </c>
      <c r="I21731">
        <v>0</v>
      </c>
    </row>
    <row r="21732" spans="1:9" hidden="1" x14ac:dyDescent="0.3">
      <c r="A21732" s="1" t="s">
        <v>21960</v>
      </c>
      <c r="B21732" s="1" t="s">
        <v>55</v>
      </c>
      <c r="C21732">
        <v>12.521100000000001</v>
      </c>
      <c r="D21732">
        <v>-69.968299999999999</v>
      </c>
      <c r="E21732" s="1" t="s">
        <v>50</v>
      </c>
      <c r="F21732" t="s">
        <v>22655</v>
      </c>
      <c r="G21732">
        <v>0</v>
      </c>
      <c r="H21732">
        <v>0</v>
      </c>
      <c r="I21732">
        <v>0</v>
      </c>
    </row>
    <row r="21733" spans="1:9" hidden="1" x14ac:dyDescent="0.3">
      <c r="A21733" s="1" t="s">
        <v>21960</v>
      </c>
      <c r="B21733" s="1" t="s">
        <v>55</v>
      </c>
      <c r="C21733">
        <v>12.521100000000001</v>
      </c>
      <c r="D21733">
        <v>-69.968299999999999</v>
      </c>
      <c r="E21733" s="1" t="s">
        <v>51</v>
      </c>
      <c r="F21733" t="s">
        <v>22656</v>
      </c>
      <c r="G21733">
        <v>0</v>
      </c>
      <c r="H21733">
        <v>0</v>
      </c>
      <c r="I21733">
        <v>0</v>
      </c>
    </row>
    <row r="21734" spans="1:9" hidden="1" x14ac:dyDescent="0.3">
      <c r="A21734" s="1" t="s">
        <v>21960</v>
      </c>
      <c r="B21734" s="1" t="s">
        <v>55</v>
      </c>
      <c r="C21734">
        <v>12.521100000000001</v>
      </c>
      <c r="D21734">
        <v>-69.968299999999999</v>
      </c>
      <c r="E21734" s="1" t="s">
        <v>52</v>
      </c>
      <c r="F21734" t="s">
        <v>22657</v>
      </c>
      <c r="G21734">
        <v>0</v>
      </c>
      <c r="H21734">
        <v>0</v>
      </c>
      <c r="I21734">
        <v>0</v>
      </c>
    </row>
    <row r="21735" spans="1:9" hidden="1" x14ac:dyDescent="0.3">
      <c r="A21735" s="1" t="s">
        <v>21960</v>
      </c>
      <c r="B21735" s="1" t="s">
        <v>55</v>
      </c>
      <c r="C21735">
        <v>12.521100000000001</v>
      </c>
      <c r="D21735">
        <v>-69.968299999999999</v>
      </c>
      <c r="E21735" s="1" t="s">
        <v>53</v>
      </c>
      <c r="F21735" t="s">
        <v>22658</v>
      </c>
      <c r="G21735">
        <v>0</v>
      </c>
      <c r="H21735">
        <v>0</v>
      </c>
      <c r="I21735">
        <v>0</v>
      </c>
    </row>
    <row r="21736" spans="1:9" hidden="1" x14ac:dyDescent="0.3">
      <c r="A21736" s="1" t="s">
        <v>21960</v>
      </c>
      <c r="B21736" s="1" t="s">
        <v>55</v>
      </c>
      <c r="C21736">
        <v>12.521100000000001</v>
      </c>
      <c r="D21736">
        <v>-69.968299999999999</v>
      </c>
      <c r="E21736" s="1" t="s">
        <v>54</v>
      </c>
      <c r="F21736" t="s">
        <v>22659</v>
      </c>
      <c r="G21736">
        <v>0</v>
      </c>
      <c r="H21736">
        <v>0</v>
      </c>
      <c r="I21736">
        <v>0</v>
      </c>
    </row>
    <row r="21737" spans="1:9" hidden="1" x14ac:dyDescent="0.3">
      <c r="A21737" s="1" t="s">
        <v>21960</v>
      </c>
      <c r="B21737" s="1" t="s">
        <v>55</v>
      </c>
      <c r="C21737">
        <v>12.521100000000001</v>
      </c>
      <c r="D21737">
        <v>-69.968299999999999</v>
      </c>
      <c r="E21737" s="1" t="s">
        <v>21548</v>
      </c>
      <c r="F21737" t="s">
        <v>22660</v>
      </c>
      <c r="G21737">
        <v>0</v>
      </c>
      <c r="H21737">
        <v>2</v>
      </c>
      <c r="I21737">
        <v>0</v>
      </c>
    </row>
    <row r="21738" spans="1:9" hidden="1" x14ac:dyDescent="0.3">
      <c r="A21738" s="1" t="s">
        <v>62</v>
      </c>
      <c r="B21738" s="1" t="s">
        <v>164</v>
      </c>
      <c r="C21738">
        <v>37.648899999999998</v>
      </c>
      <c r="D21738">
        <v>-122.66549999999999</v>
      </c>
      <c r="E21738" s="1" t="s">
        <v>4</v>
      </c>
      <c r="F21738" t="s">
        <v>22661</v>
      </c>
      <c r="G21738">
        <v>0</v>
      </c>
      <c r="H21738">
        <v>0</v>
      </c>
      <c r="I21738">
        <v>0</v>
      </c>
    </row>
    <row r="21739" spans="1:9" hidden="1" x14ac:dyDescent="0.3">
      <c r="A21739" s="1" t="s">
        <v>62</v>
      </c>
      <c r="B21739" s="1" t="s">
        <v>164</v>
      </c>
      <c r="C21739">
        <v>37.648899999999998</v>
      </c>
      <c r="D21739">
        <v>-122.66549999999999</v>
      </c>
      <c r="E21739" s="1" t="s">
        <v>5</v>
      </c>
      <c r="F21739" t="s">
        <v>22662</v>
      </c>
      <c r="G21739">
        <v>0</v>
      </c>
      <c r="H21739">
        <v>0</v>
      </c>
      <c r="I21739">
        <v>0</v>
      </c>
    </row>
    <row r="21740" spans="1:9" hidden="1" x14ac:dyDescent="0.3">
      <c r="A21740" s="1" t="s">
        <v>62</v>
      </c>
      <c r="B21740" s="1" t="s">
        <v>164</v>
      </c>
      <c r="C21740">
        <v>37.648899999999998</v>
      </c>
      <c r="D21740">
        <v>-122.66549999999999</v>
      </c>
      <c r="E21740" s="1" t="s">
        <v>6</v>
      </c>
      <c r="F21740" t="s">
        <v>22663</v>
      </c>
      <c r="G21740">
        <v>0</v>
      </c>
      <c r="H21740">
        <v>0</v>
      </c>
      <c r="I21740">
        <v>0</v>
      </c>
    </row>
    <row r="21741" spans="1:9" hidden="1" x14ac:dyDescent="0.3">
      <c r="A21741" s="1" t="s">
        <v>62</v>
      </c>
      <c r="B21741" s="1" t="s">
        <v>164</v>
      </c>
      <c r="C21741">
        <v>37.648899999999998</v>
      </c>
      <c r="D21741">
        <v>-122.66549999999999</v>
      </c>
      <c r="E21741" s="1" t="s">
        <v>7</v>
      </c>
      <c r="F21741" t="s">
        <v>22664</v>
      </c>
      <c r="G21741">
        <v>0</v>
      </c>
      <c r="H21741">
        <v>0</v>
      </c>
      <c r="I21741">
        <v>0</v>
      </c>
    </row>
    <row r="21742" spans="1:9" hidden="1" x14ac:dyDescent="0.3">
      <c r="A21742" s="1" t="s">
        <v>62</v>
      </c>
      <c r="B21742" s="1" t="s">
        <v>164</v>
      </c>
      <c r="C21742">
        <v>37.648899999999998</v>
      </c>
      <c r="D21742">
        <v>-122.66549999999999</v>
      </c>
      <c r="E21742" s="1" t="s">
        <v>8</v>
      </c>
      <c r="F21742" t="s">
        <v>22665</v>
      </c>
      <c r="G21742">
        <v>0</v>
      </c>
      <c r="H21742">
        <v>0</v>
      </c>
      <c r="I21742">
        <v>0</v>
      </c>
    </row>
    <row r="21743" spans="1:9" hidden="1" x14ac:dyDescent="0.3">
      <c r="A21743" s="1" t="s">
        <v>62</v>
      </c>
      <c r="B21743" s="1" t="s">
        <v>164</v>
      </c>
      <c r="C21743">
        <v>37.648899999999998</v>
      </c>
      <c r="D21743">
        <v>-122.66549999999999</v>
      </c>
      <c r="E21743" s="1" t="s">
        <v>9</v>
      </c>
      <c r="F21743" t="s">
        <v>22666</v>
      </c>
      <c r="G21743">
        <v>0</v>
      </c>
      <c r="H21743">
        <v>0</v>
      </c>
      <c r="I21743">
        <v>0</v>
      </c>
    </row>
    <row r="21744" spans="1:9" hidden="1" x14ac:dyDescent="0.3">
      <c r="A21744" s="1" t="s">
        <v>62</v>
      </c>
      <c r="B21744" s="1" t="s">
        <v>164</v>
      </c>
      <c r="C21744">
        <v>37.648899999999998</v>
      </c>
      <c r="D21744">
        <v>-122.66549999999999</v>
      </c>
      <c r="E21744" s="1" t="s">
        <v>10</v>
      </c>
      <c r="F21744" t="s">
        <v>22667</v>
      </c>
      <c r="G21744">
        <v>0</v>
      </c>
      <c r="H21744">
        <v>0</v>
      </c>
      <c r="I21744">
        <v>0</v>
      </c>
    </row>
    <row r="21745" spans="1:9" hidden="1" x14ac:dyDescent="0.3">
      <c r="A21745" s="1" t="s">
        <v>62</v>
      </c>
      <c r="B21745" s="1" t="s">
        <v>164</v>
      </c>
      <c r="C21745">
        <v>37.648899999999998</v>
      </c>
      <c r="D21745">
        <v>-122.66549999999999</v>
      </c>
      <c r="E21745" s="1" t="s">
        <v>11</v>
      </c>
      <c r="F21745" t="s">
        <v>22668</v>
      </c>
      <c r="G21745">
        <v>0</v>
      </c>
      <c r="H21745">
        <v>0</v>
      </c>
      <c r="I21745">
        <v>0</v>
      </c>
    </row>
    <row r="21746" spans="1:9" hidden="1" x14ac:dyDescent="0.3">
      <c r="A21746" s="1" t="s">
        <v>62</v>
      </c>
      <c r="B21746" s="1" t="s">
        <v>164</v>
      </c>
      <c r="C21746">
        <v>37.648899999999998</v>
      </c>
      <c r="D21746">
        <v>-122.66549999999999</v>
      </c>
      <c r="E21746" s="1" t="s">
        <v>12</v>
      </c>
      <c r="F21746" t="s">
        <v>22669</v>
      </c>
      <c r="G21746">
        <v>0</v>
      </c>
      <c r="H21746">
        <v>0</v>
      </c>
      <c r="I21746">
        <v>0</v>
      </c>
    </row>
    <row r="21747" spans="1:9" hidden="1" x14ac:dyDescent="0.3">
      <c r="A21747" s="1" t="s">
        <v>62</v>
      </c>
      <c r="B21747" s="1" t="s">
        <v>164</v>
      </c>
      <c r="C21747">
        <v>37.648899999999998</v>
      </c>
      <c r="D21747">
        <v>-122.66549999999999</v>
      </c>
      <c r="E21747" s="1" t="s">
        <v>13</v>
      </c>
      <c r="F21747" t="s">
        <v>22670</v>
      </c>
      <c r="G21747">
        <v>0</v>
      </c>
      <c r="H21747">
        <v>0</v>
      </c>
      <c r="I21747">
        <v>0</v>
      </c>
    </row>
    <row r="21748" spans="1:9" hidden="1" x14ac:dyDescent="0.3">
      <c r="A21748" s="1" t="s">
        <v>62</v>
      </c>
      <c r="B21748" s="1" t="s">
        <v>164</v>
      </c>
      <c r="C21748">
        <v>37.648899999999998</v>
      </c>
      <c r="D21748">
        <v>-122.66549999999999</v>
      </c>
      <c r="E21748" s="1" t="s">
        <v>14</v>
      </c>
      <c r="F21748" t="s">
        <v>22671</v>
      </c>
      <c r="G21748">
        <v>0</v>
      </c>
      <c r="H21748">
        <v>0</v>
      </c>
      <c r="I21748">
        <v>0</v>
      </c>
    </row>
    <row r="21749" spans="1:9" hidden="1" x14ac:dyDescent="0.3">
      <c r="A21749" s="1" t="s">
        <v>62</v>
      </c>
      <c r="B21749" s="1" t="s">
        <v>164</v>
      </c>
      <c r="C21749">
        <v>37.648899999999998</v>
      </c>
      <c r="D21749">
        <v>-122.66549999999999</v>
      </c>
      <c r="E21749" s="1" t="s">
        <v>15</v>
      </c>
      <c r="F21749" t="s">
        <v>22672</v>
      </c>
      <c r="G21749">
        <v>0</v>
      </c>
      <c r="H21749">
        <v>0</v>
      </c>
      <c r="I21749">
        <v>0</v>
      </c>
    </row>
    <row r="21750" spans="1:9" hidden="1" x14ac:dyDescent="0.3">
      <c r="A21750" s="1" t="s">
        <v>62</v>
      </c>
      <c r="B21750" s="1" t="s">
        <v>164</v>
      </c>
      <c r="C21750">
        <v>37.648899999999998</v>
      </c>
      <c r="D21750">
        <v>-122.66549999999999</v>
      </c>
      <c r="E21750" s="1" t="s">
        <v>16</v>
      </c>
      <c r="F21750" t="s">
        <v>22673</v>
      </c>
      <c r="G21750">
        <v>0</v>
      </c>
      <c r="H21750">
        <v>0</v>
      </c>
      <c r="I21750">
        <v>0</v>
      </c>
    </row>
    <row r="21751" spans="1:9" hidden="1" x14ac:dyDescent="0.3">
      <c r="A21751" s="1" t="s">
        <v>62</v>
      </c>
      <c r="B21751" s="1" t="s">
        <v>164</v>
      </c>
      <c r="C21751">
        <v>37.648899999999998</v>
      </c>
      <c r="D21751">
        <v>-122.66549999999999</v>
      </c>
      <c r="E21751" s="1" t="s">
        <v>17</v>
      </c>
      <c r="F21751" t="s">
        <v>22674</v>
      </c>
      <c r="G21751">
        <v>0</v>
      </c>
      <c r="H21751">
        <v>0</v>
      </c>
      <c r="I21751">
        <v>0</v>
      </c>
    </row>
    <row r="21752" spans="1:9" hidden="1" x14ac:dyDescent="0.3">
      <c r="A21752" s="1" t="s">
        <v>62</v>
      </c>
      <c r="B21752" s="1" t="s">
        <v>164</v>
      </c>
      <c r="C21752">
        <v>37.648899999999998</v>
      </c>
      <c r="D21752">
        <v>-122.66549999999999</v>
      </c>
      <c r="E21752" s="1" t="s">
        <v>18</v>
      </c>
      <c r="F21752" t="s">
        <v>22675</v>
      </c>
      <c r="G21752">
        <v>0</v>
      </c>
      <c r="H21752">
        <v>0</v>
      </c>
      <c r="I21752">
        <v>0</v>
      </c>
    </row>
    <row r="21753" spans="1:9" hidden="1" x14ac:dyDescent="0.3">
      <c r="A21753" s="1" t="s">
        <v>62</v>
      </c>
      <c r="B21753" s="1" t="s">
        <v>164</v>
      </c>
      <c r="C21753">
        <v>37.648899999999998</v>
      </c>
      <c r="D21753">
        <v>-122.66549999999999</v>
      </c>
      <c r="E21753" s="1" t="s">
        <v>19</v>
      </c>
      <c r="F21753" t="s">
        <v>22676</v>
      </c>
      <c r="G21753">
        <v>0</v>
      </c>
      <c r="H21753">
        <v>0</v>
      </c>
      <c r="I21753">
        <v>0</v>
      </c>
    </row>
    <row r="21754" spans="1:9" hidden="1" x14ac:dyDescent="0.3">
      <c r="A21754" s="1" t="s">
        <v>62</v>
      </c>
      <c r="B21754" s="1" t="s">
        <v>164</v>
      </c>
      <c r="C21754">
        <v>37.648899999999998</v>
      </c>
      <c r="D21754">
        <v>-122.66549999999999</v>
      </c>
      <c r="E21754" s="1" t="s">
        <v>20</v>
      </c>
      <c r="F21754" t="s">
        <v>22677</v>
      </c>
      <c r="G21754">
        <v>0</v>
      </c>
      <c r="H21754">
        <v>0</v>
      </c>
      <c r="I21754">
        <v>0</v>
      </c>
    </row>
    <row r="21755" spans="1:9" hidden="1" x14ac:dyDescent="0.3">
      <c r="A21755" s="1" t="s">
        <v>62</v>
      </c>
      <c r="B21755" s="1" t="s">
        <v>164</v>
      </c>
      <c r="C21755">
        <v>37.648899999999998</v>
      </c>
      <c r="D21755">
        <v>-122.66549999999999</v>
      </c>
      <c r="E21755" s="1" t="s">
        <v>21</v>
      </c>
      <c r="F21755" t="s">
        <v>22678</v>
      </c>
      <c r="G21755">
        <v>0</v>
      </c>
      <c r="H21755">
        <v>0</v>
      </c>
      <c r="I21755">
        <v>0</v>
      </c>
    </row>
    <row r="21756" spans="1:9" hidden="1" x14ac:dyDescent="0.3">
      <c r="A21756" s="1" t="s">
        <v>62</v>
      </c>
      <c r="B21756" s="1" t="s">
        <v>164</v>
      </c>
      <c r="C21756">
        <v>37.648899999999998</v>
      </c>
      <c r="D21756">
        <v>-122.66549999999999</v>
      </c>
      <c r="E21756" s="1" t="s">
        <v>22</v>
      </c>
      <c r="F21756" t="s">
        <v>22679</v>
      </c>
      <c r="G21756">
        <v>0</v>
      </c>
      <c r="H21756">
        <v>0</v>
      </c>
      <c r="I21756">
        <v>0</v>
      </c>
    </row>
    <row r="21757" spans="1:9" hidden="1" x14ac:dyDescent="0.3">
      <c r="A21757" s="1" t="s">
        <v>62</v>
      </c>
      <c r="B21757" s="1" t="s">
        <v>164</v>
      </c>
      <c r="C21757">
        <v>37.648899999999998</v>
      </c>
      <c r="D21757">
        <v>-122.66549999999999</v>
      </c>
      <c r="E21757" s="1" t="s">
        <v>23</v>
      </c>
      <c r="F21757" t="s">
        <v>22680</v>
      </c>
      <c r="G21757">
        <v>0</v>
      </c>
      <c r="H21757">
        <v>0</v>
      </c>
      <c r="I21757">
        <v>0</v>
      </c>
    </row>
    <row r="21758" spans="1:9" hidden="1" x14ac:dyDescent="0.3">
      <c r="A21758" s="1" t="s">
        <v>62</v>
      </c>
      <c r="B21758" s="1" t="s">
        <v>164</v>
      </c>
      <c r="C21758">
        <v>37.648899999999998</v>
      </c>
      <c r="D21758">
        <v>-122.66549999999999</v>
      </c>
      <c r="E21758" s="1" t="s">
        <v>24</v>
      </c>
      <c r="F21758" t="s">
        <v>22681</v>
      </c>
      <c r="G21758">
        <v>0</v>
      </c>
      <c r="H21758">
        <v>0</v>
      </c>
      <c r="I21758">
        <v>0</v>
      </c>
    </row>
    <row r="21759" spans="1:9" hidden="1" x14ac:dyDescent="0.3">
      <c r="A21759" s="1" t="s">
        <v>62</v>
      </c>
      <c r="B21759" s="1" t="s">
        <v>164</v>
      </c>
      <c r="C21759">
        <v>37.648899999999998</v>
      </c>
      <c r="D21759">
        <v>-122.66549999999999</v>
      </c>
      <c r="E21759" s="1" t="s">
        <v>25</v>
      </c>
      <c r="F21759" t="s">
        <v>22682</v>
      </c>
      <c r="G21759">
        <v>0</v>
      </c>
      <c r="H21759">
        <v>0</v>
      </c>
      <c r="I21759">
        <v>0</v>
      </c>
    </row>
    <row r="21760" spans="1:9" hidden="1" x14ac:dyDescent="0.3">
      <c r="A21760" s="1" t="s">
        <v>62</v>
      </c>
      <c r="B21760" s="1" t="s">
        <v>164</v>
      </c>
      <c r="C21760">
        <v>37.648899999999998</v>
      </c>
      <c r="D21760">
        <v>-122.66549999999999</v>
      </c>
      <c r="E21760" s="1" t="s">
        <v>26</v>
      </c>
      <c r="F21760" t="s">
        <v>22683</v>
      </c>
      <c r="G21760">
        <v>0</v>
      </c>
      <c r="H21760">
        <v>0</v>
      </c>
      <c r="I21760">
        <v>0</v>
      </c>
    </row>
    <row r="21761" spans="1:9" hidden="1" x14ac:dyDescent="0.3">
      <c r="A21761" s="1" t="s">
        <v>62</v>
      </c>
      <c r="B21761" s="1" t="s">
        <v>164</v>
      </c>
      <c r="C21761">
        <v>37.648899999999998</v>
      </c>
      <c r="D21761">
        <v>-122.66549999999999</v>
      </c>
      <c r="E21761" s="1" t="s">
        <v>27</v>
      </c>
      <c r="F21761" t="s">
        <v>22684</v>
      </c>
      <c r="G21761">
        <v>0</v>
      </c>
      <c r="H21761">
        <v>0</v>
      </c>
      <c r="I21761">
        <v>0</v>
      </c>
    </row>
    <row r="21762" spans="1:9" hidden="1" x14ac:dyDescent="0.3">
      <c r="A21762" s="1" t="s">
        <v>62</v>
      </c>
      <c r="B21762" s="1" t="s">
        <v>164</v>
      </c>
      <c r="C21762">
        <v>37.648899999999998</v>
      </c>
      <c r="D21762">
        <v>-122.66549999999999</v>
      </c>
      <c r="E21762" s="1" t="s">
        <v>28</v>
      </c>
      <c r="F21762" t="s">
        <v>22685</v>
      </c>
      <c r="G21762">
        <v>0</v>
      </c>
      <c r="H21762">
        <v>0</v>
      </c>
      <c r="I21762">
        <v>0</v>
      </c>
    </row>
    <row r="21763" spans="1:9" hidden="1" x14ac:dyDescent="0.3">
      <c r="A21763" s="1" t="s">
        <v>62</v>
      </c>
      <c r="B21763" s="1" t="s">
        <v>164</v>
      </c>
      <c r="C21763">
        <v>37.648899999999998</v>
      </c>
      <c r="D21763">
        <v>-122.66549999999999</v>
      </c>
      <c r="E21763" s="1" t="s">
        <v>29</v>
      </c>
      <c r="F21763" t="s">
        <v>22686</v>
      </c>
      <c r="G21763">
        <v>0</v>
      </c>
      <c r="H21763">
        <v>0</v>
      </c>
      <c r="I21763">
        <v>0</v>
      </c>
    </row>
    <row r="21764" spans="1:9" hidden="1" x14ac:dyDescent="0.3">
      <c r="A21764" s="1" t="s">
        <v>62</v>
      </c>
      <c r="B21764" s="1" t="s">
        <v>164</v>
      </c>
      <c r="C21764">
        <v>37.648899999999998</v>
      </c>
      <c r="D21764">
        <v>-122.66549999999999</v>
      </c>
      <c r="E21764" s="1" t="s">
        <v>30</v>
      </c>
      <c r="F21764" t="s">
        <v>22687</v>
      </c>
      <c r="G21764">
        <v>0</v>
      </c>
      <c r="H21764">
        <v>0</v>
      </c>
      <c r="I21764">
        <v>0</v>
      </c>
    </row>
    <row r="21765" spans="1:9" hidden="1" x14ac:dyDescent="0.3">
      <c r="A21765" s="1" t="s">
        <v>62</v>
      </c>
      <c r="B21765" s="1" t="s">
        <v>164</v>
      </c>
      <c r="C21765">
        <v>37.648899999999998</v>
      </c>
      <c r="D21765">
        <v>-122.66549999999999</v>
      </c>
      <c r="E21765" s="1" t="s">
        <v>31</v>
      </c>
      <c r="F21765" t="s">
        <v>22688</v>
      </c>
      <c r="G21765">
        <v>0</v>
      </c>
      <c r="H21765">
        <v>0</v>
      </c>
      <c r="I21765">
        <v>0</v>
      </c>
    </row>
    <row r="21766" spans="1:9" hidden="1" x14ac:dyDescent="0.3">
      <c r="A21766" s="1" t="s">
        <v>62</v>
      </c>
      <c r="B21766" s="1" t="s">
        <v>164</v>
      </c>
      <c r="C21766">
        <v>37.648899999999998</v>
      </c>
      <c r="D21766">
        <v>-122.66549999999999</v>
      </c>
      <c r="E21766" s="1" t="s">
        <v>32</v>
      </c>
      <c r="F21766" t="s">
        <v>22689</v>
      </c>
      <c r="G21766">
        <v>0</v>
      </c>
      <c r="H21766">
        <v>0</v>
      </c>
      <c r="I21766">
        <v>0</v>
      </c>
    </row>
    <row r="21767" spans="1:9" hidden="1" x14ac:dyDescent="0.3">
      <c r="A21767" s="1" t="s">
        <v>62</v>
      </c>
      <c r="B21767" s="1" t="s">
        <v>164</v>
      </c>
      <c r="C21767">
        <v>37.648899999999998</v>
      </c>
      <c r="D21767">
        <v>-122.66549999999999</v>
      </c>
      <c r="E21767" s="1" t="s">
        <v>33</v>
      </c>
      <c r="F21767" t="s">
        <v>22690</v>
      </c>
      <c r="G21767">
        <v>0</v>
      </c>
      <c r="H21767">
        <v>0</v>
      </c>
      <c r="I21767">
        <v>0</v>
      </c>
    </row>
    <row r="21768" spans="1:9" hidden="1" x14ac:dyDescent="0.3">
      <c r="A21768" s="1" t="s">
        <v>62</v>
      </c>
      <c r="B21768" s="1" t="s">
        <v>164</v>
      </c>
      <c r="C21768">
        <v>37.648899999999998</v>
      </c>
      <c r="D21768">
        <v>-122.66549999999999</v>
      </c>
      <c r="E21768" s="1" t="s">
        <v>34</v>
      </c>
      <c r="F21768" t="s">
        <v>22691</v>
      </c>
      <c r="G21768">
        <v>0</v>
      </c>
      <c r="H21768">
        <v>0</v>
      </c>
      <c r="I21768">
        <v>0</v>
      </c>
    </row>
    <row r="21769" spans="1:9" hidden="1" x14ac:dyDescent="0.3">
      <c r="A21769" s="1" t="s">
        <v>62</v>
      </c>
      <c r="B21769" s="1" t="s">
        <v>164</v>
      </c>
      <c r="C21769">
        <v>37.648899999999998</v>
      </c>
      <c r="D21769">
        <v>-122.66549999999999</v>
      </c>
      <c r="E21769" s="1" t="s">
        <v>35</v>
      </c>
      <c r="F21769" t="s">
        <v>22692</v>
      </c>
      <c r="G21769">
        <v>0</v>
      </c>
      <c r="H21769">
        <v>0</v>
      </c>
      <c r="I21769">
        <v>0</v>
      </c>
    </row>
    <row r="21770" spans="1:9" hidden="1" x14ac:dyDescent="0.3">
      <c r="A21770" s="1" t="s">
        <v>62</v>
      </c>
      <c r="B21770" s="1" t="s">
        <v>164</v>
      </c>
      <c r="C21770">
        <v>37.648899999999998</v>
      </c>
      <c r="D21770">
        <v>-122.66549999999999</v>
      </c>
      <c r="E21770" s="1" t="s">
        <v>36</v>
      </c>
      <c r="F21770" t="s">
        <v>22693</v>
      </c>
      <c r="G21770">
        <v>0</v>
      </c>
      <c r="H21770">
        <v>0</v>
      </c>
      <c r="I21770">
        <v>0</v>
      </c>
    </row>
    <row r="21771" spans="1:9" hidden="1" x14ac:dyDescent="0.3">
      <c r="A21771" s="1" t="s">
        <v>62</v>
      </c>
      <c r="B21771" s="1" t="s">
        <v>164</v>
      </c>
      <c r="C21771">
        <v>37.648899999999998</v>
      </c>
      <c r="D21771">
        <v>-122.66549999999999</v>
      </c>
      <c r="E21771" s="1" t="s">
        <v>37</v>
      </c>
      <c r="F21771" t="s">
        <v>22694</v>
      </c>
      <c r="G21771">
        <v>0</v>
      </c>
      <c r="H21771">
        <v>0</v>
      </c>
      <c r="I21771">
        <v>0</v>
      </c>
    </row>
    <row r="21772" spans="1:9" hidden="1" x14ac:dyDescent="0.3">
      <c r="A21772" s="1" t="s">
        <v>62</v>
      </c>
      <c r="B21772" s="1" t="s">
        <v>164</v>
      </c>
      <c r="C21772">
        <v>37.648899999999998</v>
      </c>
      <c r="D21772">
        <v>-122.66549999999999</v>
      </c>
      <c r="E21772" s="1" t="s">
        <v>38</v>
      </c>
      <c r="F21772" t="s">
        <v>22695</v>
      </c>
      <c r="G21772">
        <v>0</v>
      </c>
      <c r="H21772">
        <v>0</v>
      </c>
      <c r="I21772">
        <v>0</v>
      </c>
    </row>
    <row r="21773" spans="1:9" hidden="1" x14ac:dyDescent="0.3">
      <c r="A21773" s="1" t="s">
        <v>62</v>
      </c>
      <c r="B21773" s="1" t="s">
        <v>164</v>
      </c>
      <c r="C21773">
        <v>37.648899999999998</v>
      </c>
      <c r="D21773">
        <v>-122.66549999999999</v>
      </c>
      <c r="E21773" s="1" t="s">
        <v>39</v>
      </c>
      <c r="F21773" t="s">
        <v>22696</v>
      </c>
      <c r="G21773">
        <v>0</v>
      </c>
      <c r="H21773">
        <v>0</v>
      </c>
      <c r="I21773">
        <v>0</v>
      </c>
    </row>
    <row r="21774" spans="1:9" hidden="1" x14ac:dyDescent="0.3">
      <c r="A21774" s="1" t="s">
        <v>62</v>
      </c>
      <c r="B21774" s="1" t="s">
        <v>164</v>
      </c>
      <c r="C21774">
        <v>37.648899999999998</v>
      </c>
      <c r="D21774">
        <v>-122.66549999999999</v>
      </c>
      <c r="E21774" s="1" t="s">
        <v>40</v>
      </c>
      <c r="F21774" t="s">
        <v>22697</v>
      </c>
      <c r="G21774">
        <v>0</v>
      </c>
      <c r="H21774">
        <v>0</v>
      </c>
      <c r="I21774">
        <v>0</v>
      </c>
    </row>
    <row r="21775" spans="1:9" hidden="1" x14ac:dyDescent="0.3">
      <c r="A21775" s="1" t="s">
        <v>62</v>
      </c>
      <c r="B21775" s="1" t="s">
        <v>164</v>
      </c>
      <c r="C21775">
        <v>37.648899999999998</v>
      </c>
      <c r="D21775">
        <v>-122.66549999999999</v>
      </c>
      <c r="E21775" s="1" t="s">
        <v>41</v>
      </c>
      <c r="F21775" t="s">
        <v>22698</v>
      </c>
      <c r="G21775">
        <v>0</v>
      </c>
      <c r="H21775">
        <v>0</v>
      </c>
      <c r="I21775">
        <v>0</v>
      </c>
    </row>
    <row r="21776" spans="1:9" hidden="1" x14ac:dyDescent="0.3">
      <c r="A21776" s="1" t="s">
        <v>62</v>
      </c>
      <c r="B21776" s="1" t="s">
        <v>164</v>
      </c>
      <c r="C21776">
        <v>37.648899999999998</v>
      </c>
      <c r="D21776">
        <v>-122.66549999999999</v>
      </c>
      <c r="E21776" s="1" t="s">
        <v>42</v>
      </c>
      <c r="F21776" t="s">
        <v>22699</v>
      </c>
      <c r="G21776">
        <v>0</v>
      </c>
      <c r="H21776">
        <v>0</v>
      </c>
      <c r="I21776">
        <v>0</v>
      </c>
    </row>
    <row r="21777" spans="1:9" hidden="1" x14ac:dyDescent="0.3">
      <c r="A21777" s="1" t="s">
        <v>62</v>
      </c>
      <c r="B21777" s="1" t="s">
        <v>164</v>
      </c>
      <c r="C21777">
        <v>37.648899999999998</v>
      </c>
      <c r="D21777">
        <v>-122.66549999999999</v>
      </c>
      <c r="E21777" s="1" t="s">
        <v>43</v>
      </c>
      <c r="F21777" t="s">
        <v>22700</v>
      </c>
      <c r="G21777">
        <v>0</v>
      </c>
      <c r="H21777">
        <v>0</v>
      </c>
      <c r="I21777">
        <v>0</v>
      </c>
    </row>
    <row r="21778" spans="1:9" hidden="1" x14ac:dyDescent="0.3">
      <c r="A21778" s="1" t="s">
        <v>62</v>
      </c>
      <c r="B21778" s="1" t="s">
        <v>164</v>
      </c>
      <c r="C21778">
        <v>37.648899999999998</v>
      </c>
      <c r="D21778">
        <v>-122.66549999999999</v>
      </c>
      <c r="E21778" s="1" t="s">
        <v>44</v>
      </c>
      <c r="F21778" t="s">
        <v>22701</v>
      </c>
      <c r="G21778">
        <v>0</v>
      </c>
      <c r="H21778">
        <v>0</v>
      </c>
      <c r="I21778">
        <v>0</v>
      </c>
    </row>
    <row r="21779" spans="1:9" hidden="1" x14ac:dyDescent="0.3">
      <c r="A21779" s="1" t="s">
        <v>62</v>
      </c>
      <c r="B21779" s="1" t="s">
        <v>164</v>
      </c>
      <c r="C21779">
        <v>37.648899999999998</v>
      </c>
      <c r="D21779">
        <v>-122.66549999999999</v>
      </c>
      <c r="E21779" s="1" t="s">
        <v>45</v>
      </c>
      <c r="F21779" t="s">
        <v>22702</v>
      </c>
      <c r="G21779">
        <v>0</v>
      </c>
      <c r="H21779">
        <v>0</v>
      </c>
      <c r="I21779">
        <v>0</v>
      </c>
    </row>
    <row r="21780" spans="1:9" hidden="1" x14ac:dyDescent="0.3">
      <c r="A21780" s="1" t="s">
        <v>62</v>
      </c>
      <c r="B21780" s="1" t="s">
        <v>164</v>
      </c>
      <c r="C21780">
        <v>37.648899999999998</v>
      </c>
      <c r="D21780">
        <v>-122.66549999999999</v>
      </c>
      <c r="E21780" s="1" t="s">
        <v>46</v>
      </c>
      <c r="F21780" t="s">
        <v>22703</v>
      </c>
      <c r="G21780">
        <v>0</v>
      </c>
      <c r="H21780">
        <v>0</v>
      </c>
      <c r="I21780">
        <v>0</v>
      </c>
    </row>
    <row r="21781" spans="1:9" hidden="1" x14ac:dyDescent="0.3">
      <c r="A21781" s="1" t="s">
        <v>62</v>
      </c>
      <c r="B21781" s="1" t="s">
        <v>164</v>
      </c>
      <c r="C21781">
        <v>37.648899999999998</v>
      </c>
      <c r="D21781">
        <v>-122.66549999999999</v>
      </c>
      <c r="E21781" s="1" t="s">
        <v>47</v>
      </c>
      <c r="F21781" t="s">
        <v>22704</v>
      </c>
      <c r="G21781">
        <v>0</v>
      </c>
      <c r="H21781">
        <v>0</v>
      </c>
      <c r="I21781">
        <v>0</v>
      </c>
    </row>
    <row r="21782" spans="1:9" hidden="1" x14ac:dyDescent="0.3">
      <c r="A21782" s="1" t="s">
        <v>62</v>
      </c>
      <c r="B21782" s="1" t="s">
        <v>164</v>
      </c>
      <c r="C21782">
        <v>37.648899999999998</v>
      </c>
      <c r="D21782">
        <v>-122.66549999999999</v>
      </c>
      <c r="E21782" s="1" t="s">
        <v>48</v>
      </c>
      <c r="F21782" t="s">
        <v>22705</v>
      </c>
      <c r="G21782">
        <v>0</v>
      </c>
      <c r="H21782">
        <v>0</v>
      </c>
      <c r="I21782">
        <v>0</v>
      </c>
    </row>
    <row r="21783" spans="1:9" hidden="1" x14ac:dyDescent="0.3">
      <c r="A21783" s="1" t="s">
        <v>62</v>
      </c>
      <c r="B21783" s="1" t="s">
        <v>164</v>
      </c>
      <c r="C21783">
        <v>37.648899999999998</v>
      </c>
      <c r="D21783">
        <v>-122.66549999999999</v>
      </c>
      <c r="E21783" s="1" t="s">
        <v>49</v>
      </c>
      <c r="F21783" t="s">
        <v>22706</v>
      </c>
      <c r="G21783">
        <v>0</v>
      </c>
      <c r="H21783">
        <v>0</v>
      </c>
      <c r="I21783">
        <v>0</v>
      </c>
    </row>
    <row r="21784" spans="1:9" hidden="1" x14ac:dyDescent="0.3">
      <c r="A21784" s="1" t="s">
        <v>62</v>
      </c>
      <c r="B21784" s="1" t="s">
        <v>164</v>
      </c>
      <c r="C21784">
        <v>37.648899999999998</v>
      </c>
      <c r="D21784">
        <v>-122.66549999999999</v>
      </c>
      <c r="E21784" s="1" t="s">
        <v>50</v>
      </c>
      <c r="F21784" t="s">
        <v>22707</v>
      </c>
      <c r="G21784">
        <v>0</v>
      </c>
      <c r="H21784">
        <v>0</v>
      </c>
      <c r="I21784">
        <v>0</v>
      </c>
    </row>
    <row r="21785" spans="1:9" hidden="1" x14ac:dyDescent="0.3">
      <c r="A21785" s="1" t="s">
        <v>62</v>
      </c>
      <c r="B21785" s="1" t="s">
        <v>164</v>
      </c>
      <c r="C21785">
        <v>37.648899999999998</v>
      </c>
      <c r="D21785">
        <v>-122.66549999999999</v>
      </c>
      <c r="E21785" s="1" t="s">
        <v>51</v>
      </c>
      <c r="F21785" t="s">
        <v>22708</v>
      </c>
      <c r="G21785">
        <v>0</v>
      </c>
      <c r="H21785">
        <v>0</v>
      </c>
      <c r="I21785">
        <v>0</v>
      </c>
    </row>
    <row r="21786" spans="1:9" hidden="1" x14ac:dyDescent="0.3">
      <c r="A21786" s="1" t="s">
        <v>62</v>
      </c>
      <c r="B21786" s="1" t="s">
        <v>164</v>
      </c>
      <c r="C21786">
        <v>37.648899999999998</v>
      </c>
      <c r="D21786">
        <v>-122.66549999999999</v>
      </c>
      <c r="E21786" s="1" t="s">
        <v>52</v>
      </c>
      <c r="F21786" t="s">
        <v>22709</v>
      </c>
      <c r="G21786">
        <v>0</v>
      </c>
      <c r="H21786">
        <v>0</v>
      </c>
      <c r="I21786">
        <v>0</v>
      </c>
    </row>
    <row r="21787" spans="1:9" hidden="1" x14ac:dyDescent="0.3">
      <c r="A21787" s="1" t="s">
        <v>62</v>
      </c>
      <c r="B21787" s="1" t="s">
        <v>164</v>
      </c>
      <c r="C21787">
        <v>37.648899999999998</v>
      </c>
      <c r="D21787">
        <v>-122.66549999999999</v>
      </c>
      <c r="E21787" s="1" t="s">
        <v>53</v>
      </c>
      <c r="F21787" t="s">
        <v>22710</v>
      </c>
      <c r="G21787">
        <v>0</v>
      </c>
      <c r="H21787">
        <v>0</v>
      </c>
      <c r="I21787">
        <v>0</v>
      </c>
    </row>
    <row r="21788" spans="1:9" hidden="1" x14ac:dyDescent="0.3">
      <c r="A21788" s="1" t="s">
        <v>62</v>
      </c>
      <c r="B21788" s="1" t="s">
        <v>164</v>
      </c>
      <c r="C21788">
        <v>37.648899999999998</v>
      </c>
      <c r="D21788">
        <v>-122.66549999999999</v>
      </c>
      <c r="E21788" s="1" t="s">
        <v>54</v>
      </c>
      <c r="F21788" t="s">
        <v>22711</v>
      </c>
      <c r="G21788">
        <v>0</v>
      </c>
      <c r="H21788">
        <v>0</v>
      </c>
      <c r="I21788">
        <v>0</v>
      </c>
    </row>
    <row r="21789" spans="1:9" hidden="1" x14ac:dyDescent="0.3">
      <c r="A21789" s="1" t="s">
        <v>62</v>
      </c>
      <c r="B21789" s="1" t="s">
        <v>164</v>
      </c>
      <c r="C21789">
        <v>37.648899999999998</v>
      </c>
      <c r="D21789">
        <v>-122.66549999999999</v>
      </c>
      <c r="E21789" s="1" t="s">
        <v>21548</v>
      </c>
      <c r="F21789" t="s">
        <v>22712</v>
      </c>
      <c r="G21789">
        <v>0</v>
      </c>
      <c r="H21789">
        <v>2</v>
      </c>
      <c r="I21789">
        <v>0</v>
      </c>
    </row>
    <row r="21790" spans="1:9" hidden="1" x14ac:dyDescent="0.3">
      <c r="A21790" s="1" t="s">
        <v>21959</v>
      </c>
      <c r="B21790" s="1" t="s">
        <v>55</v>
      </c>
      <c r="C21790">
        <v>17.0608</v>
      </c>
      <c r="D21790">
        <v>-61.796399999999998</v>
      </c>
      <c r="E21790" s="1" t="s">
        <v>4</v>
      </c>
      <c r="F21790" t="s">
        <v>22713</v>
      </c>
      <c r="G21790">
        <v>0</v>
      </c>
      <c r="H21790">
        <v>0</v>
      </c>
      <c r="I21790">
        <v>0</v>
      </c>
    </row>
    <row r="21791" spans="1:9" hidden="1" x14ac:dyDescent="0.3">
      <c r="A21791" s="1" t="s">
        <v>21959</v>
      </c>
      <c r="B21791" s="1" t="s">
        <v>55</v>
      </c>
      <c r="C21791">
        <v>17.0608</v>
      </c>
      <c r="D21791">
        <v>-61.796399999999998</v>
      </c>
      <c r="E21791" s="1" t="s">
        <v>5</v>
      </c>
      <c r="F21791" t="s">
        <v>22714</v>
      </c>
      <c r="G21791">
        <v>0</v>
      </c>
      <c r="H21791">
        <v>0</v>
      </c>
      <c r="I21791">
        <v>0</v>
      </c>
    </row>
    <row r="21792" spans="1:9" hidden="1" x14ac:dyDescent="0.3">
      <c r="A21792" s="1" t="s">
        <v>21959</v>
      </c>
      <c r="B21792" s="1" t="s">
        <v>55</v>
      </c>
      <c r="C21792">
        <v>17.0608</v>
      </c>
      <c r="D21792">
        <v>-61.796399999999998</v>
      </c>
      <c r="E21792" s="1" t="s">
        <v>6</v>
      </c>
      <c r="F21792" t="s">
        <v>22715</v>
      </c>
      <c r="G21792">
        <v>0</v>
      </c>
      <c r="H21792">
        <v>0</v>
      </c>
      <c r="I21792">
        <v>0</v>
      </c>
    </row>
    <row r="21793" spans="1:9" hidden="1" x14ac:dyDescent="0.3">
      <c r="A21793" s="1" t="s">
        <v>21959</v>
      </c>
      <c r="B21793" s="1" t="s">
        <v>55</v>
      </c>
      <c r="C21793">
        <v>17.0608</v>
      </c>
      <c r="D21793">
        <v>-61.796399999999998</v>
      </c>
      <c r="E21793" s="1" t="s">
        <v>7</v>
      </c>
      <c r="F21793" t="s">
        <v>22716</v>
      </c>
      <c r="G21793">
        <v>0</v>
      </c>
      <c r="H21793">
        <v>0</v>
      </c>
      <c r="I21793">
        <v>0</v>
      </c>
    </row>
    <row r="21794" spans="1:9" hidden="1" x14ac:dyDescent="0.3">
      <c r="A21794" s="1" t="s">
        <v>21959</v>
      </c>
      <c r="B21794" s="1" t="s">
        <v>55</v>
      </c>
      <c r="C21794">
        <v>17.0608</v>
      </c>
      <c r="D21794">
        <v>-61.796399999999998</v>
      </c>
      <c r="E21794" s="1" t="s">
        <v>8</v>
      </c>
      <c r="F21794" t="s">
        <v>22717</v>
      </c>
      <c r="G21794">
        <v>0</v>
      </c>
      <c r="H21794">
        <v>0</v>
      </c>
      <c r="I21794">
        <v>0</v>
      </c>
    </row>
    <row r="21795" spans="1:9" hidden="1" x14ac:dyDescent="0.3">
      <c r="A21795" s="1" t="s">
        <v>21959</v>
      </c>
      <c r="B21795" s="1" t="s">
        <v>55</v>
      </c>
      <c r="C21795">
        <v>17.0608</v>
      </c>
      <c r="D21795">
        <v>-61.796399999999998</v>
      </c>
      <c r="E21795" s="1" t="s">
        <v>9</v>
      </c>
      <c r="F21795" t="s">
        <v>22718</v>
      </c>
      <c r="G21795">
        <v>0</v>
      </c>
      <c r="H21795">
        <v>0</v>
      </c>
      <c r="I21795">
        <v>0</v>
      </c>
    </row>
    <row r="21796" spans="1:9" hidden="1" x14ac:dyDescent="0.3">
      <c r="A21796" s="1" t="s">
        <v>21959</v>
      </c>
      <c r="B21796" s="1" t="s">
        <v>55</v>
      </c>
      <c r="C21796">
        <v>17.0608</v>
      </c>
      <c r="D21796">
        <v>-61.796399999999998</v>
      </c>
      <c r="E21796" s="1" t="s">
        <v>10</v>
      </c>
      <c r="F21796" t="s">
        <v>22719</v>
      </c>
      <c r="G21796">
        <v>0</v>
      </c>
      <c r="H21796">
        <v>0</v>
      </c>
      <c r="I21796">
        <v>0</v>
      </c>
    </row>
    <row r="21797" spans="1:9" hidden="1" x14ac:dyDescent="0.3">
      <c r="A21797" s="1" t="s">
        <v>21959</v>
      </c>
      <c r="B21797" s="1" t="s">
        <v>55</v>
      </c>
      <c r="C21797">
        <v>17.0608</v>
      </c>
      <c r="D21797">
        <v>-61.796399999999998</v>
      </c>
      <c r="E21797" s="1" t="s">
        <v>11</v>
      </c>
      <c r="F21797" t="s">
        <v>22720</v>
      </c>
      <c r="G21797">
        <v>0</v>
      </c>
      <c r="H21797">
        <v>0</v>
      </c>
      <c r="I21797">
        <v>0</v>
      </c>
    </row>
    <row r="21798" spans="1:9" hidden="1" x14ac:dyDescent="0.3">
      <c r="A21798" s="1" t="s">
        <v>21959</v>
      </c>
      <c r="B21798" s="1" t="s">
        <v>55</v>
      </c>
      <c r="C21798">
        <v>17.0608</v>
      </c>
      <c r="D21798">
        <v>-61.796399999999998</v>
      </c>
      <c r="E21798" s="1" t="s">
        <v>12</v>
      </c>
      <c r="F21798" t="s">
        <v>22721</v>
      </c>
      <c r="G21798">
        <v>0</v>
      </c>
      <c r="H21798">
        <v>0</v>
      </c>
      <c r="I21798">
        <v>0</v>
      </c>
    </row>
    <row r="21799" spans="1:9" hidden="1" x14ac:dyDescent="0.3">
      <c r="A21799" s="1" t="s">
        <v>21959</v>
      </c>
      <c r="B21799" s="1" t="s">
        <v>55</v>
      </c>
      <c r="C21799">
        <v>17.0608</v>
      </c>
      <c r="D21799">
        <v>-61.796399999999998</v>
      </c>
      <c r="E21799" s="1" t="s">
        <v>13</v>
      </c>
      <c r="F21799" t="s">
        <v>22722</v>
      </c>
      <c r="G21799">
        <v>0</v>
      </c>
      <c r="H21799">
        <v>0</v>
      </c>
      <c r="I21799">
        <v>0</v>
      </c>
    </row>
    <row r="21800" spans="1:9" hidden="1" x14ac:dyDescent="0.3">
      <c r="A21800" s="1" t="s">
        <v>21959</v>
      </c>
      <c r="B21800" s="1" t="s">
        <v>55</v>
      </c>
      <c r="C21800">
        <v>17.0608</v>
      </c>
      <c r="D21800">
        <v>-61.796399999999998</v>
      </c>
      <c r="E21800" s="1" t="s">
        <v>14</v>
      </c>
      <c r="F21800" t="s">
        <v>22723</v>
      </c>
      <c r="G21800">
        <v>0</v>
      </c>
      <c r="H21800">
        <v>0</v>
      </c>
      <c r="I21800">
        <v>0</v>
      </c>
    </row>
    <row r="21801" spans="1:9" hidden="1" x14ac:dyDescent="0.3">
      <c r="A21801" s="1" t="s">
        <v>21959</v>
      </c>
      <c r="B21801" s="1" t="s">
        <v>55</v>
      </c>
      <c r="C21801">
        <v>17.0608</v>
      </c>
      <c r="D21801">
        <v>-61.796399999999998</v>
      </c>
      <c r="E21801" s="1" t="s">
        <v>15</v>
      </c>
      <c r="F21801" t="s">
        <v>22724</v>
      </c>
      <c r="G21801">
        <v>0</v>
      </c>
      <c r="H21801">
        <v>0</v>
      </c>
      <c r="I21801">
        <v>0</v>
      </c>
    </row>
    <row r="21802" spans="1:9" hidden="1" x14ac:dyDescent="0.3">
      <c r="A21802" s="1" t="s">
        <v>21959</v>
      </c>
      <c r="B21802" s="1" t="s">
        <v>55</v>
      </c>
      <c r="C21802">
        <v>17.0608</v>
      </c>
      <c r="D21802">
        <v>-61.796399999999998</v>
      </c>
      <c r="E21802" s="1" t="s">
        <v>16</v>
      </c>
      <c r="F21802" t="s">
        <v>22725</v>
      </c>
      <c r="G21802">
        <v>0</v>
      </c>
      <c r="H21802">
        <v>0</v>
      </c>
      <c r="I21802">
        <v>0</v>
      </c>
    </row>
    <row r="21803" spans="1:9" hidden="1" x14ac:dyDescent="0.3">
      <c r="A21803" s="1" t="s">
        <v>21959</v>
      </c>
      <c r="B21803" s="1" t="s">
        <v>55</v>
      </c>
      <c r="C21803">
        <v>17.0608</v>
      </c>
      <c r="D21803">
        <v>-61.796399999999998</v>
      </c>
      <c r="E21803" s="1" t="s">
        <v>17</v>
      </c>
      <c r="F21803" t="s">
        <v>22726</v>
      </c>
      <c r="G21803">
        <v>0</v>
      </c>
      <c r="H21803">
        <v>0</v>
      </c>
      <c r="I21803">
        <v>0</v>
      </c>
    </row>
    <row r="21804" spans="1:9" hidden="1" x14ac:dyDescent="0.3">
      <c r="A21804" s="1" t="s">
        <v>21959</v>
      </c>
      <c r="B21804" s="1" t="s">
        <v>55</v>
      </c>
      <c r="C21804">
        <v>17.0608</v>
      </c>
      <c r="D21804">
        <v>-61.796399999999998</v>
      </c>
      <c r="E21804" s="1" t="s">
        <v>18</v>
      </c>
      <c r="F21804" t="s">
        <v>22727</v>
      </c>
      <c r="G21804">
        <v>0</v>
      </c>
      <c r="H21804">
        <v>0</v>
      </c>
      <c r="I21804">
        <v>0</v>
      </c>
    </row>
    <row r="21805" spans="1:9" hidden="1" x14ac:dyDescent="0.3">
      <c r="A21805" s="1" t="s">
        <v>21959</v>
      </c>
      <c r="B21805" s="1" t="s">
        <v>55</v>
      </c>
      <c r="C21805">
        <v>17.0608</v>
      </c>
      <c r="D21805">
        <v>-61.796399999999998</v>
      </c>
      <c r="E21805" s="1" t="s">
        <v>19</v>
      </c>
      <c r="F21805" t="s">
        <v>22728</v>
      </c>
      <c r="G21805">
        <v>0</v>
      </c>
      <c r="H21805">
        <v>0</v>
      </c>
      <c r="I21805">
        <v>0</v>
      </c>
    </row>
    <row r="21806" spans="1:9" hidden="1" x14ac:dyDescent="0.3">
      <c r="A21806" s="1" t="s">
        <v>21959</v>
      </c>
      <c r="B21806" s="1" t="s">
        <v>55</v>
      </c>
      <c r="C21806">
        <v>17.0608</v>
      </c>
      <c r="D21806">
        <v>-61.796399999999998</v>
      </c>
      <c r="E21806" s="1" t="s">
        <v>20</v>
      </c>
      <c r="F21806" t="s">
        <v>22729</v>
      </c>
      <c r="G21806">
        <v>0</v>
      </c>
      <c r="H21806">
        <v>0</v>
      </c>
      <c r="I21806">
        <v>0</v>
      </c>
    </row>
    <row r="21807" spans="1:9" hidden="1" x14ac:dyDescent="0.3">
      <c r="A21807" s="1" t="s">
        <v>21959</v>
      </c>
      <c r="B21807" s="1" t="s">
        <v>55</v>
      </c>
      <c r="C21807">
        <v>17.0608</v>
      </c>
      <c r="D21807">
        <v>-61.796399999999998</v>
      </c>
      <c r="E21807" s="1" t="s">
        <v>21</v>
      </c>
      <c r="F21807" t="s">
        <v>22730</v>
      </c>
      <c r="G21807">
        <v>0</v>
      </c>
      <c r="H21807">
        <v>0</v>
      </c>
      <c r="I21807">
        <v>0</v>
      </c>
    </row>
    <row r="21808" spans="1:9" hidden="1" x14ac:dyDescent="0.3">
      <c r="A21808" s="1" t="s">
        <v>21959</v>
      </c>
      <c r="B21808" s="1" t="s">
        <v>55</v>
      </c>
      <c r="C21808">
        <v>17.0608</v>
      </c>
      <c r="D21808">
        <v>-61.796399999999998</v>
      </c>
      <c r="E21808" s="1" t="s">
        <v>22</v>
      </c>
      <c r="F21808" t="s">
        <v>22731</v>
      </c>
      <c r="G21808">
        <v>0</v>
      </c>
      <c r="H21808">
        <v>0</v>
      </c>
      <c r="I21808">
        <v>0</v>
      </c>
    </row>
    <row r="21809" spans="1:9" hidden="1" x14ac:dyDescent="0.3">
      <c r="A21809" s="1" t="s">
        <v>21959</v>
      </c>
      <c r="B21809" s="1" t="s">
        <v>55</v>
      </c>
      <c r="C21809">
        <v>17.0608</v>
      </c>
      <c r="D21809">
        <v>-61.796399999999998</v>
      </c>
      <c r="E21809" s="1" t="s">
        <v>23</v>
      </c>
      <c r="F21809" t="s">
        <v>22732</v>
      </c>
      <c r="G21809">
        <v>0</v>
      </c>
      <c r="H21809">
        <v>0</v>
      </c>
      <c r="I21809">
        <v>0</v>
      </c>
    </row>
    <row r="21810" spans="1:9" hidden="1" x14ac:dyDescent="0.3">
      <c r="A21810" s="1" t="s">
        <v>21959</v>
      </c>
      <c r="B21810" s="1" t="s">
        <v>55</v>
      </c>
      <c r="C21810">
        <v>17.0608</v>
      </c>
      <c r="D21810">
        <v>-61.796399999999998</v>
      </c>
      <c r="E21810" s="1" t="s">
        <v>24</v>
      </c>
      <c r="F21810" t="s">
        <v>22733</v>
      </c>
      <c r="G21810">
        <v>0</v>
      </c>
      <c r="H21810">
        <v>0</v>
      </c>
      <c r="I21810">
        <v>0</v>
      </c>
    </row>
    <row r="21811" spans="1:9" hidden="1" x14ac:dyDescent="0.3">
      <c r="A21811" s="1" t="s">
        <v>21959</v>
      </c>
      <c r="B21811" s="1" t="s">
        <v>55</v>
      </c>
      <c r="C21811">
        <v>17.0608</v>
      </c>
      <c r="D21811">
        <v>-61.796399999999998</v>
      </c>
      <c r="E21811" s="1" t="s">
        <v>25</v>
      </c>
      <c r="F21811" t="s">
        <v>22734</v>
      </c>
      <c r="G21811">
        <v>0</v>
      </c>
      <c r="H21811">
        <v>0</v>
      </c>
      <c r="I21811">
        <v>0</v>
      </c>
    </row>
    <row r="21812" spans="1:9" hidden="1" x14ac:dyDescent="0.3">
      <c r="A21812" s="1" t="s">
        <v>21959</v>
      </c>
      <c r="B21812" s="1" t="s">
        <v>55</v>
      </c>
      <c r="C21812">
        <v>17.0608</v>
      </c>
      <c r="D21812">
        <v>-61.796399999999998</v>
      </c>
      <c r="E21812" s="1" t="s">
        <v>26</v>
      </c>
      <c r="F21812" t="s">
        <v>22735</v>
      </c>
      <c r="G21812">
        <v>0</v>
      </c>
      <c r="H21812">
        <v>0</v>
      </c>
      <c r="I21812">
        <v>0</v>
      </c>
    </row>
    <row r="21813" spans="1:9" hidden="1" x14ac:dyDescent="0.3">
      <c r="A21813" s="1" t="s">
        <v>21959</v>
      </c>
      <c r="B21813" s="1" t="s">
        <v>55</v>
      </c>
      <c r="C21813">
        <v>17.0608</v>
      </c>
      <c r="D21813">
        <v>-61.796399999999998</v>
      </c>
      <c r="E21813" s="1" t="s">
        <v>27</v>
      </c>
      <c r="F21813" t="s">
        <v>22736</v>
      </c>
      <c r="G21813">
        <v>0</v>
      </c>
      <c r="H21813">
        <v>0</v>
      </c>
      <c r="I21813">
        <v>0</v>
      </c>
    </row>
    <row r="21814" spans="1:9" hidden="1" x14ac:dyDescent="0.3">
      <c r="A21814" s="1" t="s">
        <v>21959</v>
      </c>
      <c r="B21814" s="1" t="s">
        <v>55</v>
      </c>
      <c r="C21814">
        <v>17.0608</v>
      </c>
      <c r="D21814">
        <v>-61.796399999999998</v>
      </c>
      <c r="E21814" s="1" t="s">
        <v>28</v>
      </c>
      <c r="F21814" t="s">
        <v>22737</v>
      </c>
      <c r="G21814">
        <v>0</v>
      </c>
      <c r="H21814">
        <v>0</v>
      </c>
      <c r="I21814">
        <v>0</v>
      </c>
    </row>
    <row r="21815" spans="1:9" hidden="1" x14ac:dyDescent="0.3">
      <c r="A21815" s="1" t="s">
        <v>21959</v>
      </c>
      <c r="B21815" s="1" t="s">
        <v>55</v>
      </c>
      <c r="C21815">
        <v>17.0608</v>
      </c>
      <c r="D21815">
        <v>-61.796399999999998</v>
      </c>
      <c r="E21815" s="1" t="s">
        <v>29</v>
      </c>
      <c r="F21815" t="s">
        <v>22738</v>
      </c>
      <c r="G21815">
        <v>0</v>
      </c>
      <c r="H21815">
        <v>0</v>
      </c>
      <c r="I21815">
        <v>0</v>
      </c>
    </row>
    <row r="21816" spans="1:9" hidden="1" x14ac:dyDescent="0.3">
      <c r="A21816" s="1" t="s">
        <v>21959</v>
      </c>
      <c r="B21816" s="1" t="s">
        <v>55</v>
      </c>
      <c r="C21816">
        <v>17.0608</v>
      </c>
      <c r="D21816">
        <v>-61.796399999999998</v>
      </c>
      <c r="E21816" s="1" t="s">
        <v>30</v>
      </c>
      <c r="F21816" t="s">
        <v>22739</v>
      </c>
      <c r="G21816">
        <v>0</v>
      </c>
      <c r="H21816">
        <v>0</v>
      </c>
      <c r="I21816">
        <v>0</v>
      </c>
    </row>
    <row r="21817" spans="1:9" hidden="1" x14ac:dyDescent="0.3">
      <c r="A21817" s="1" t="s">
        <v>21959</v>
      </c>
      <c r="B21817" s="1" t="s">
        <v>55</v>
      </c>
      <c r="C21817">
        <v>17.0608</v>
      </c>
      <c r="D21817">
        <v>-61.796399999999998</v>
      </c>
      <c r="E21817" s="1" t="s">
        <v>31</v>
      </c>
      <c r="F21817" t="s">
        <v>22740</v>
      </c>
      <c r="G21817">
        <v>0</v>
      </c>
      <c r="H21817">
        <v>0</v>
      </c>
      <c r="I21817">
        <v>0</v>
      </c>
    </row>
    <row r="21818" spans="1:9" hidden="1" x14ac:dyDescent="0.3">
      <c r="A21818" s="1" t="s">
        <v>21959</v>
      </c>
      <c r="B21818" s="1" t="s">
        <v>55</v>
      </c>
      <c r="C21818">
        <v>17.0608</v>
      </c>
      <c r="D21818">
        <v>-61.796399999999998</v>
      </c>
      <c r="E21818" s="1" t="s">
        <v>32</v>
      </c>
      <c r="F21818" t="s">
        <v>22741</v>
      </c>
      <c r="G21818">
        <v>0</v>
      </c>
      <c r="H21818">
        <v>0</v>
      </c>
      <c r="I21818">
        <v>0</v>
      </c>
    </row>
    <row r="21819" spans="1:9" hidden="1" x14ac:dyDescent="0.3">
      <c r="A21819" s="1" t="s">
        <v>21959</v>
      </c>
      <c r="B21819" s="1" t="s">
        <v>55</v>
      </c>
      <c r="C21819">
        <v>17.0608</v>
      </c>
      <c r="D21819">
        <v>-61.796399999999998</v>
      </c>
      <c r="E21819" s="1" t="s">
        <v>33</v>
      </c>
      <c r="F21819" t="s">
        <v>22742</v>
      </c>
      <c r="G21819">
        <v>0</v>
      </c>
      <c r="H21819">
        <v>0</v>
      </c>
      <c r="I21819">
        <v>0</v>
      </c>
    </row>
    <row r="21820" spans="1:9" hidden="1" x14ac:dyDescent="0.3">
      <c r="A21820" s="1" t="s">
        <v>21959</v>
      </c>
      <c r="B21820" s="1" t="s">
        <v>55</v>
      </c>
      <c r="C21820">
        <v>17.0608</v>
      </c>
      <c r="D21820">
        <v>-61.796399999999998</v>
      </c>
      <c r="E21820" s="1" t="s">
        <v>34</v>
      </c>
      <c r="F21820" t="s">
        <v>22743</v>
      </c>
      <c r="G21820">
        <v>0</v>
      </c>
      <c r="H21820">
        <v>0</v>
      </c>
      <c r="I21820">
        <v>0</v>
      </c>
    </row>
    <row r="21821" spans="1:9" hidden="1" x14ac:dyDescent="0.3">
      <c r="A21821" s="1" t="s">
        <v>21959</v>
      </c>
      <c r="B21821" s="1" t="s">
        <v>55</v>
      </c>
      <c r="C21821">
        <v>17.0608</v>
      </c>
      <c r="D21821">
        <v>-61.796399999999998</v>
      </c>
      <c r="E21821" s="1" t="s">
        <v>35</v>
      </c>
      <c r="F21821" t="s">
        <v>22744</v>
      </c>
      <c r="G21821">
        <v>0</v>
      </c>
      <c r="H21821">
        <v>0</v>
      </c>
      <c r="I21821">
        <v>0</v>
      </c>
    </row>
    <row r="21822" spans="1:9" hidden="1" x14ac:dyDescent="0.3">
      <c r="A21822" s="1" t="s">
        <v>21959</v>
      </c>
      <c r="B21822" s="1" t="s">
        <v>55</v>
      </c>
      <c r="C21822">
        <v>17.0608</v>
      </c>
      <c r="D21822">
        <v>-61.796399999999998</v>
      </c>
      <c r="E21822" s="1" t="s">
        <v>36</v>
      </c>
      <c r="F21822" t="s">
        <v>22745</v>
      </c>
      <c r="G21822">
        <v>0</v>
      </c>
      <c r="H21822">
        <v>0</v>
      </c>
      <c r="I21822">
        <v>0</v>
      </c>
    </row>
    <row r="21823" spans="1:9" hidden="1" x14ac:dyDescent="0.3">
      <c r="A21823" s="1" t="s">
        <v>21959</v>
      </c>
      <c r="B21823" s="1" t="s">
        <v>55</v>
      </c>
      <c r="C21823">
        <v>17.0608</v>
      </c>
      <c r="D21823">
        <v>-61.796399999999998</v>
      </c>
      <c r="E21823" s="1" t="s">
        <v>37</v>
      </c>
      <c r="F21823" t="s">
        <v>22746</v>
      </c>
      <c r="G21823">
        <v>0</v>
      </c>
      <c r="H21823">
        <v>0</v>
      </c>
      <c r="I21823">
        <v>0</v>
      </c>
    </row>
    <row r="21824" spans="1:9" hidden="1" x14ac:dyDescent="0.3">
      <c r="A21824" s="1" t="s">
        <v>21959</v>
      </c>
      <c r="B21824" s="1" t="s">
        <v>55</v>
      </c>
      <c r="C21824">
        <v>17.0608</v>
      </c>
      <c r="D21824">
        <v>-61.796399999999998</v>
      </c>
      <c r="E21824" s="1" t="s">
        <v>38</v>
      </c>
      <c r="F21824" t="s">
        <v>22747</v>
      </c>
      <c r="G21824">
        <v>0</v>
      </c>
      <c r="H21824">
        <v>0</v>
      </c>
      <c r="I21824">
        <v>0</v>
      </c>
    </row>
    <row r="21825" spans="1:9" hidden="1" x14ac:dyDescent="0.3">
      <c r="A21825" s="1" t="s">
        <v>21959</v>
      </c>
      <c r="B21825" s="1" t="s">
        <v>55</v>
      </c>
      <c r="C21825">
        <v>17.0608</v>
      </c>
      <c r="D21825">
        <v>-61.796399999999998</v>
      </c>
      <c r="E21825" s="1" t="s">
        <v>39</v>
      </c>
      <c r="F21825" t="s">
        <v>22748</v>
      </c>
      <c r="G21825">
        <v>0</v>
      </c>
      <c r="H21825">
        <v>0</v>
      </c>
      <c r="I21825">
        <v>0</v>
      </c>
    </row>
    <row r="21826" spans="1:9" hidden="1" x14ac:dyDescent="0.3">
      <c r="A21826" s="1" t="s">
        <v>21959</v>
      </c>
      <c r="B21826" s="1" t="s">
        <v>55</v>
      </c>
      <c r="C21826">
        <v>17.0608</v>
      </c>
      <c r="D21826">
        <v>-61.796399999999998</v>
      </c>
      <c r="E21826" s="1" t="s">
        <v>40</v>
      </c>
      <c r="F21826" t="s">
        <v>22749</v>
      </c>
      <c r="G21826">
        <v>0</v>
      </c>
      <c r="H21826">
        <v>0</v>
      </c>
      <c r="I21826">
        <v>0</v>
      </c>
    </row>
    <row r="21827" spans="1:9" hidden="1" x14ac:dyDescent="0.3">
      <c r="A21827" s="1" t="s">
        <v>21959</v>
      </c>
      <c r="B21827" s="1" t="s">
        <v>55</v>
      </c>
      <c r="C21827">
        <v>17.0608</v>
      </c>
      <c r="D21827">
        <v>-61.796399999999998</v>
      </c>
      <c r="E21827" s="1" t="s">
        <v>41</v>
      </c>
      <c r="F21827" t="s">
        <v>22750</v>
      </c>
      <c r="G21827">
        <v>0</v>
      </c>
      <c r="H21827">
        <v>0</v>
      </c>
      <c r="I21827">
        <v>0</v>
      </c>
    </row>
    <row r="21828" spans="1:9" hidden="1" x14ac:dyDescent="0.3">
      <c r="A21828" s="1" t="s">
        <v>21959</v>
      </c>
      <c r="B21828" s="1" t="s">
        <v>55</v>
      </c>
      <c r="C21828">
        <v>17.0608</v>
      </c>
      <c r="D21828">
        <v>-61.796399999999998</v>
      </c>
      <c r="E21828" s="1" t="s">
        <v>42</v>
      </c>
      <c r="F21828" t="s">
        <v>22751</v>
      </c>
      <c r="G21828">
        <v>0</v>
      </c>
      <c r="H21828">
        <v>0</v>
      </c>
      <c r="I21828">
        <v>0</v>
      </c>
    </row>
    <row r="21829" spans="1:9" hidden="1" x14ac:dyDescent="0.3">
      <c r="A21829" s="1" t="s">
        <v>21959</v>
      </c>
      <c r="B21829" s="1" t="s">
        <v>55</v>
      </c>
      <c r="C21829">
        <v>17.0608</v>
      </c>
      <c r="D21829">
        <v>-61.796399999999998</v>
      </c>
      <c r="E21829" s="1" t="s">
        <v>43</v>
      </c>
      <c r="F21829" t="s">
        <v>22752</v>
      </c>
      <c r="G21829">
        <v>0</v>
      </c>
      <c r="H21829">
        <v>0</v>
      </c>
      <c r="I21829">
        <v>0</v>
      </c>
    </row>
    <row r="21830" spans="1:9" hidden="1" x14ac:dyDescent="0.3">
      <c r="A21830" s="1" t="s">
        <v>21959</v>
      </c>
      <c r="B21830" s="1" t="s">
        <v>55</v>
      </c>
      <c r="C21830">
        <v>17.0608</v>
      </c>
      <c r="D21830">
        <v>-61.796399999999998</v>
      </c>
      <c r="E21830" s="1" t="s">
        <v>44</v>
      </c>
      <c r="F21830" t="s">
        <v>22753</v>
      </c>
      <c r="G21830">
        <v>0</v>
      </c>
      <c r="H21830">
        <v>0</v>
      </c>
      <c r="I21830">
        <v>0</v>
      </c>
    </row>
    <row r="21831" spans="1:9" hidden="1" x14ac:dyDescent="0.3">
      <c r="A21831" s="1" t="s">
        <v>21959</v>
      </c>
      <c r="B21831" s="1" t="s">
        <v>55</v>
      </c>
      <c r="C21831">
        <v>17.0608</v>
      </c>
      <c r="D21831">
        <v>-61.796399999999998</v>
      </c>
      <c r="E21831" s="1" t="s">
        <v>45</v>
      </c>
      <c r="F21831" t="s">
        <v>22754</v>
      </c>
      <c r="G21831">
        <v>0</v>
      </c>
      <c r="H21831">
        <v>0</v>
      </c>
      <c r="I21831">
        <v>0</v>
      </c>
    </row>
    <row r="21832" spans="1:9" hidden="1" x14ac:dyDescent="0.3">
      <c r="A21832" s="1" t="s">
        <v>21959</v>
      </c>
      <c r="B21832" s="1" t="s">
        <v>55</v>
      </c>
      <c r="C21832">
        <v>17.0608</v>
      </c>
      <c r="D21832">
        <v>-61.796399999999998</v>
      </c>
      <c r="E21832" s="1" t="s">
        <v>46</v>
      </c>
      <c r="F21832" t="s">
        <v>22755</v>
      </c>
      <c r="G21832">
        <v>0</v>
      </c>
      <c r="H21832">
        <v>0</v>
      </c>
      <c r="I21832">
        <v>0</v>
      </c>
    </row>
    <row r="21833" spans="1:9" hidden="1" x14ac:dyDescent="0.3">
      <c r="A21833" s="1" t="s">
        <v>21959</v>
      </c>
      <c r="B21833" s="1" t="s">
        <v>55</v>
      </c>
      <c r="C21833">
        <v>17.0608</v>
      </c>
      <c r="D21833">
        <v>-61.796399999999998</v>
      </c>
      <c r="E21833" s="1" t="s">
        <v>47</v>
      </c>
      <c r="F21833" t="s">
        <v>22756</v>
      </c>
      <c r="G21833">
        <v>0</v>
      </c>
      <c r="H21833">
        <v>0</v>
      </c>
      <c r="I21833">
        <v>0</v>
      </c>
    </row>
    <row r="21834" spans="1:9" hidden="1" x14ac:dyDescent="0.3">
      <c r="A21834" s="1" t="s">
        <v>21959</v>
      </c>
      <c r="B21834" s="1" t="s">
        <v>55</v>
      </c>
      <c r="C21834">
        <v>17.0608</v>
      </c>
      <c r="D21834">
        <v>-61.796399999999998</v>
      </c>
      <c r="E21834" s="1" t="s">
        <v>48</v>
      </c>
      <c r="F21834" t="s">
        <v>22757</v>
      </c>
      <c r="G21834">
        <v>0</v>
      </c>
      <c r="H21834">
        <v>0</v>
      </c>
      <c r="I21834">
        <v>0</v>
      </c>
    </row>
    <row r="21835" spans="1:9" hidden="1" x14ac:dyDescent="0.3">
      <c r="A21835" s="1" t="s">
        <v>21959</v>
      </c>
      <c r="B21835" s="1" t="s">
        <v>55</v>
      </c>
      <c r="C21835">
        <v>17.0608</v>
      </c>
      <c r="D21835">
        <v>-61.796399999999998</v>
      </c>
      <c r="E21835" s="1" t="s">
        <v>49</v>
      </c>
      <c r="F21835" t="s">
        <v>22758</v>
      </c>
      <c r="G21835">
        <v>0</v>
      </c>
      <c r="H21835">
        <v>0</v>
      </c>
      <c r="I21835">
        <v>0</v>
      </c>
    </row>
    <row r="21836" spans="1:9" hidden="1" x14ac:dyDescent="0.3">
      <c r="A21836" s="1" t="s">
        <v>21959</v>
      </c>
      <c r="B21836" s="1" t="s">
        <v>55</v>
      </c>
      <c r="C21836">
        <v>17.0608</v>
      </c>
      <c r="D21836">
        <v>-61.796399999999998</v>
      </c>
      <c r="E21836" s="1" t="s">
        <v>50</v>
      </c>
      <c r="F21836" t="s">
        <v>22759</v>
      </c>
      <c r="G21836">
        <v>0</v>
      </c>
      <c r="H21836">
        <v>0</v>
      </c>
      <c r="I21836">
        <v>0</v>
      </c>
    </row>
    <row r="21837" spans="1:9" hidden="1" x14ac:dyDescent="0.3">
      <c r="A21837" s="1" t="s">
        <v>21959</v>
      </c>
      <c r="B21837" s="1" t="s">
        <v>55</v>
      </c>
      <c r="C21837">
        <v>17.0608</v>
      </c>
      <c r="D21837">
        <v>-61.796399999999998</v>
      </c>
      <c r="E21837" s="1" t="s">
        <v>51</v>
      </c>
      <c r="F21837" t="s">
        <v>22760</v>
      </c>
      <c r="G21837">
        <v>0</v>
      </c>
      <c r="H21837">
        <v>0</v>
      </c>
      <c r="I21837">
        <v>0</v>
      </c>
    </row>
    <row r="21838" spans="1:9" hidden="1" x14ac:dyDescent="0.3">
      <c r="A21838" s="1" t="s">
        <v>21959</v>
      </c>
      <c r="B21838" s="1" t="s">
        <v>55</v>
      </c>
      <c r="C21838">
        <v>17.0608</v>
      </c>
      <c r="D21838">
        <v>-61.796399999999998</v>
      </c>
      <c r="E21838" s="1" t="s">
        <v>52</v>
      </c>
      <c r="F21838" t="s">
        <v>22761</v>
      </c>
      <c r="G21838">
        <v>0</v>
      </c>
      <c r="H21838">
        <v>0</v>
      </c>
      <c r="I21838">
        <v>0</v>
      </c>
    </row>
    <row r="21839" spans="1:9" hidden="1" x14ac:dyDescent="0.3">
      <c r="A21839" s="1" t="s">
        <v>21959</v>
      </c>
      <c r="B21839" s="1" t="s">
        <v>55</v>
      </c>
      <c r="C21839">
        <v>17.0608</v>
      </c>
      <c r="D21839">
        <v>-61.796399999999998</v>
      </c>
      <c r="E21839" s="1" t="s">
        <v>53</v>
      </c>
      <c r="F21839" t="s">
        <v>22762</v>
      </c>
      <c r="G21839">
        <v>0</v>
      </c>
      <c r="H21839">
        <v>0</v>
      </c>
      <c r="I21839">
        <v>0</v>
      </c>
    </row>
    <row r="21840" spans="1:9" hidden="1" x14ac:dyDescent="0.3">
      <c r="A21840" s="1" t="s">
        <v>21959</v>
      </c>
      <c r="B21840" s="1" t="s">
        <v>55</v>
      </c>
      <c r="C21840">
        <v>17.0608</v>
      </c>
      <c r="D21840">
        <v>-61.796399999999998</v>
      </c>
      <c r="E21840" s="1" t="s">
        <v>54</v>
      </c>
      <c r="F21840" t="s">
        <v>22763</v>
      </c>
      <c r="G21840">
        <v>0</v>
      </c>
      <c r="H21840">
        <v>0</v>
      </c>
      <c r="I21840">
        <v>0</v>
      </c>
    </row>
    <row r="21841" spans="1:9" hidden="1" x14ac:dyDescent="0.3">
      <c r="A21841" s="1" t="s">
        <v>21959</v>
      </c>
      <c r="B21841" s="1" t="s">
        <v>55</v>
      </c>
      <c r="C21841">
        <v>17.0608</v>
      </c>
      <c r="D21841">
        <v>-61.796399999999998</v>
      </c>
      <c r="E21841" s="1" t="s">
        <v>21548</v>
      </c>
      <c r="F21841" t="s">
        <v>22764</v>
      </c>
      <c r="G21841">
        <v>0</v>
      </c>
      <c r="H21841">
        <v>1</v>
      </c>
      <c r="I21841">
        <v>0</v>
      </c>
    </row>
    <row r="21842" spans="1:9" hidden="1" x14ac:dyDescent="0.3">
      <c r="A21842" s="1" t="s">
        <v>159</v>
      </c>
      <c r="B21842" s="1" t="s">
        <v>21958</v>
      </c>
      <c r="C21842">
        <v>32.318199999999997</v>
      </c>
      <c r="D21842">
        <v>-86.902299999999997</v>
      </c>
      <c r="E21842" s="1" t="s">
        <v>4</v>
      </c>
      <c r="F21842" t="s">
        <v>22765</v>
      </c>
      <c r="G21842">
        <v>0</v>
      </c>
      <c r="H21842">
        <v>0</v>
      </c>
      <c r="I21842">
        <v>0</v>
      </c>
    </row>
    <row r="21843" spans="1:9" hidden="1" x14ac:dyDescent="0.3">
      <c r="A21843" s="1" t="s">
        <v>159</v>
      </c>
      <c r="B21843" s="1" t="s">
        <v>21958</v>
      </c>
      <c r="C21843">
        <v>32.318199999999997</v>
      </c>
      <c r="D21843">
        <v>-86.902299999999997</v>
      </c>
      <c r="E21843" s="1" t="s">
        <v>5</v>
      </c>
      <c r="F21843" t="s">
        <v>22766</v>
      </c>
      <c r="G21843">
        <v>0</v>
      </c>
      <c r="H21843">
        <v>0</v>
      </c>
      <c r="I21843">
        <v>0</v>
      </c>
    </row>
    <row r="21844" spans="1:9" hidden="1" x14ac:dyDescent="0.3">
      <c r="A21844" s="1" t="s">
        <v>159</v>
      </c>
      <c r="B21844" s="1" t="s">
        <v>21958</v>
      </c>
      <c r="C21844">
        <v>32.318199999999997</v>
      </c>
      <c r="D21844">
        <v>-86.902299999999997</v>
      </c>
      <c r="E21844" s="1" t="s">
        <v>6</v>
      </c>
      <c r="F21844" t="s">
        <v>22767</v>
      </c>
      <c r="G21844">
        <v>0</v>
      </c>
      <c r="H21844">
        <v>0</v>
      </c>
      <c r="I21844">
        <v>0</v>
      </c>
    </row>
    <row r="21845" spans="1:9" hidden="1" x14ac:dyDescent="0.3">
      <c r="A21845" s="1" t="s">
        <v>159</v>
      </c>
      <c r="B21845" s="1" t="s">
        <v>21958</v>
      </c>
      <c r="C21845">
        <v>32.318199999999997</v>
      </c>
      <c r="D21845">
        <v>-86.902299999999997</v>
      </c>
      <c r="E21845" s="1" t="s">
        <v>7</v>
      </c>
      <c r="F21845" t="s">
        <v>22768</v>
      </c>
      <c r="G21845">
        <v>0</v>
      </c>
      <c r="H21845">
        <v>0</v>
      </c>
      <c r="I21845">
        <v>0</v>
      </c>
    </row>
    <row r="21846" spans="1:9" hidden="1" x14ac:dyDescent="0.3">
      <c r="A21846" s="1" t="s">
        <v>159</v>
      </c>
      <c r="B21846" s="1" t="s">
        <v>21958</v>
      </c>
      <c r="C21846">
        <v>32.318199999999997</v>
      </c>
      <c r="D21846">
        <v>-86.902299999999997</v>
      </c>
      <c r="E21846" s="1" t="s">
        <v>8</v>
      </c>
      <c r="F21846" t="s">
        <v>22769</v>
      </c>
      <c r="G21846">
        <v>0</v>
      </c>
      <c r="H21846">
        <v>0</v>
      </c>
      <c r="I21846">
        <v>0</v>
      </c>
    </row>
    <row r="21847" spans="1:9" hidden="1" x14ac:dyDescent="0.3">
      <c r="A21847" s="1" t="s">
        <v>159</v>
      </c>
      <c r="B21847" s="1" t="s">
        <v>21958</v>
      </c>
      <c r="C21847">
        <v>32.318199999999997</v>
      </c>
      <c r="D21847">
        <v>-86.902299999999997</v>
      </c>
      <c r="E21847" s="1" t="s">
        <v>9</v>
      </c>
      <c r="F21847" t="s">
        <v>22770</v>
      </c>
      <c r="G21847">
        <v>0</v>
      </c>
      <c r="H21847">
        <v>0</v>
      </c>
      <c r="I21847">
        <v>0</v>
      </c>
    </row>
    <row r="21848" spans="1:9" hidden="1" x14ac:dyDescent="0.3">
      <c r="A21848" s="1" t="s">
        <v>159</v>
      </c>
      <c r="B21848" s="1" t="s">
        <v>21958</v>
      </c>
      <c r="C21848">
        <v>32.318199999999997</v>
      </c>
      <c r="D21848">
        <v>-86.902299999999997</v>
      </c>
      <c r="E21848" s="1" t="s">
        <v>10</v>
      </c>
      <c r="F21848" t="s">
        <v>22771</v>
      </c>
      <c r="G21848">
        <v>0</v>
      </c>
      <c r="H21848">
        <v>0</v>
      </c>
      <c r="I21848">
        <v>0</v>
      </c>
    </row>
    <row r="21849" spans="1:9" hidden="1" x14ac:dyDescent="0.3">
      <c r="A21849" s="1" t="s">
        <v>159</v>
      </c>
      <c r="B21849" s="1" t="s">
        <v>21958</v>
      </c>
      <c r="C21849">
        <v>32.318199999999997</v>
      </c>
      <c r="D21849">
        <v>-86.902299999999997</v>
      </c>
      <c r="E21849" s="1" t="s">
        <v>11</v>
      </c>
      <c r="F21849" t="s">
        <v>22772</v>
      </c>
      <c r="G21849">
        <v>0</v>
      </c>
      <c r="H21849">
        <v>0</v>
      </c>
      <c r="I21849">
        <v>0</v>
      </c>
    </row>
    <row r="21850" spans="1:9" hidden="1" x14ac:dyDescent="0.3">
      <c r="A21850" s="1" t="s">
        <v>159</v>
      </c>
      <c r="B21850" s="1" t="s">
        <v>21958</v>
      </c>
      <c r="C21850">
        <v>32.318199999999997</v>
      </c>
      <c r="D21850">
        <v>-86.902299999999997</v>
      </c>
      <c r="E21850" s="1" t="s">
        <v>12</v>
      </c>
      <c r="F21850" t="s">
        <v>22773</v>
      </c>
      <c r="G21850">
        <v>0</v>
      </c>
      <c r="H21850">
        <v>0</v>
      </c>
      <c r="I21850">
        <v>0</v>
      </c>
    </row>
    <row r="21851" spans="1:9" hidden="1" x14ac:dyDescent="0.3">
      <c r="A21851" s="1" t="s">
        <v>159</v>
      </c>
      <c r="B21851" s="1" t="s">
        <v>21958</v>
      </c>
      <c r="C21851">
        <v>32.318199999999997</v>
      </c>
      <c r="D21851">
        <v>-86.902299999999997</v>
      </c>
      <c r="E21851" s="1" t="s">
        <v>13</v>
      </c>
      <c r="F21851" t="s">
        <v>22774</v>
      </c>
      <c r="G21851">
        <v>0</v>
      </c>
      <c r="H21851">
        <v>0</v>
      </c>
      <c r="I21851">
        <v>0</v>
      </c>
    </row>
    <row r="21852" spans="1:9" hidden="1" x14ac:dyDescent="0.3">
      <c r="A21852" s="1" t="s">
        <v>159</v>
      </c>
      <c r="B21852" s="1" t="s">
        <v>21958</v>
      </c>
      <c r="C21852">
        <v>32.318199999999997</v>
      </c>
      <c r="D21852">
        <v>-86.902299999999997</v>
      </c>
      <c r="E21852" s="1" t="s">
        <v>14</v>
      </c>
      <c r="F21852" t="s">
        <v>22775</v>
      </c>
      <c r="G21852">
        <v>0</v>
      </c>
      <c r="H21852">
        <v>0</v>
      </c>
      <c r="I21852">
        <v>0</v>
      </c>
    </row>
    <row r="21853" spans="1:9" hidden="1" x14ac:dyDescent="0.3">
      <c r="A21853" s="1" t="s">
        <v>159</v>
      </c>
      <c r="B21853" s="1" t="s">
        <v>21958</v>
      </c>
      <c r="C21853">
        <v>32.318199999999997</v>
      </c>
      <c r="D21853">
        <v>-86.902299999999997</v>
      </c>
      <c r="E21853" s="1" t="s">
        <v>15</v>
      </c>
      <c r="F21853" t="s">
        <v>22776</v>
      </c>
      <c r="G21853">
        <v>0</v>
      </c>
      <c r="H21853">
        <v>0</v>
      </c>
      <c r="I21853">
        <v>0</v>
      </c>
    </row>
    <row r="21854" spans="1:9" hidden="1" x14ac:dyDescent="0.3">
      <c r="A21854" s="1" t="s">
        <v>159</v>
      </c>
      <c r="B21854" s="1" t="s">
        <v>21958</v>
      </c>
      <c r="C21854">
        <v>32.318199999999997</v>
      </c>
      <c r="D21854">
        <v>-86.902299999999997</v>
      </c>
      <c r="E21854" s="1" t="s">
        <v>16</v>
      </c>
      <c r="F21854" t="s">
        <v>22777</v>
      </c>
      <c r="G21854">
        <v>0</v>
      </c>
      <c r="H21854">
        <v>0</v>
      </c>
      <c r="I21854">
        <v>0</v>
      </c>
    </row>
    <row r="21855" spans="1:9" hidden="1" x14ac:dyDescent="0.3">
      <c r="A21855" s="1" t="s">
        <v>159</v>
      </c>
      <c r="B21855" s="1" t="s">
        <v>21958</v>
      </c>
      <c r="C21855">
        <v>32.318199999999997</v>
      </c>
      <c r="D21855">
        <v>-86.902299999999997</v>
      </c>
      <c r="E21855" s="1" t="s">
        <v>17</v>
      </c>
      <c r="F21855" t="s">
        <v>22778</v>
      </c>
      <c r="G21855">
        <v>0</v>
      </c>
      <c r="H21855">
        <v>0</v>
      </c>
      <c r="I21855">
        <v>0</v>
      </c>
    </row>
    <row r="21856" spans="1:9" hidden="1" x14ac:dyDescent="0.3">
      <c r="A21856" s="1" t="s">
        <v>159</v>
      </c>
      <c r="B21856" s="1" t="s">
        <v>21958</v>
      </c>
      <c r="C21856">
        <v>32.318199999999997</v>
      </c>
      <c r="D21856">
        <v>-86.902299999999997</v>
      </c>
      <c r="E21856" s="1" t="s">
        <v>18</v>
      </c>
      <c r="F21856" t="s">
        <v>22779</v>
      </c>
      <c r="G21856">
        <v>0</v>
      </c>
      <c r="H21856">
        <v>0</v>
      </c>
      <c r="I21856">
        <v>0</v>
      </c>
    </row>
    <row r="21857" spans="1:9" hidden="1" x14ac:dyDescent="0.3">
      <c r="A21857" s="1" t="s">
        <v>159</v>
      </c>
      <c r="B21857" s="1" t="s">
        <v>21958</v>
      </c>
      <c r="C21857">
        <v>32.318199999999997</v>
      </c>
      <c r="D21857">
        <v>-86.902299999999997</v>
      </c>
      <c r="E21857" s="1" t="s">
        <v>19</v>
      </c>
      <c r="F21857" t="s">
        <v>22780</v>
      </c>
      <c r="G21857">
        <v>0</v>
      </c>
      <c r="H21857">
        <v>0</v>
      </c>
      <c r="I21857">
        <v>0</v>
      </c>
    </row>
    <row r="21858" spans="1:9" hidden="1" x14ac:dyDescent="0.3">
      <c r="A21858" s="1" t="s">
        <v>159</v>
      </c>
      <c r="B21858" s="1" t="s">
        <v>21958</v>
      </c>
      <c r="C21858">
        <v>32.318199999999997</v>
      </c>
      <c r="D21858">
        <v>-86.902299999999997</v>
      </c>
      <c r="E21858" s="1" t="s">
        <v>20</v>
      </c>
      <c r="F21858" t="s">
        <v>22781</v>
      </c>
      <c r="G21858">
        <v>0</v>
      </c>
      <c r="H21858">
        <v>0</v>
      </c>
      <c r="I21858">
        <v>0</v>
      </c>
    </row>
    <row r="21859" spans="1:9" hidden="1" x14ac:dyDescent="0.3">
      <c r="A21859" s="1" t="s">
        <v>159</v>
      </c>
      <c r="B21859" s="1" t="s">
        <v>21958</v>
      </c>
      <c r="C21859">
        <v>32.318199999999997</v>
      </c>
      <c r="D21859">
        <v>-86.902299999999997</v>
      </c>
      <c r="E21859" s="1" t="s">
        <v>21</v>
      </c>
      <c r="F21859" t="s">
        <v>22782</v>
      </c>
      <c r="G21859">
        <v>0</v>
      </c>
      <c r="H21859">
        <v>0</v>
      </c>
      <c r="I21859">
        <v>0</v>
      </c>
    </row>
    <row r="21860" spans="1:9" hidden="1" x14ac:dyDescent="0.3">
      <c r="A21860" s="1" t="s">
        <v>159</v>
      </c>
      <c r="B21860" s="1" t="s">
        <v>21958</v>
      </c>
      <c r="C21860">
        <v>32.318199999999997</v>
      </c>
      <c r="D21860">
        <v>-86.902299999999997</v>
      </c>
      <c r="E21860" s="1" t="s">
        <v>22</v>
      </c>
      <c r="F21860" t="s">
        <v>22783</v>
      </c>
      <c r="G21860">
        <v>0</v>
      </c>
      <c r="H21860">
        <v>0</v>
      </c>
      <c r="I21860">
        <v>0</v>
      </c>
    </row>
    <row r="21861" spans="1:9" hidden="1" x14ac:dyDescent="0.3">
      <c r="A21861" s="1" t="s">
        <v>159</v>
      </c>
      <c r="B21861" s="1" t="s">
        <v>21958</v>
      </c>
      <c r="C21861">
        <v>32.318199999999997</v>
      </c>
      <c r="D21861">
        <v>-86.902299999999997</v>
      </c>
      <c r="E21861" s="1" t="s">
        <v>23</v>
      </c>
      <c r="F21861" t="s">
        <v>22784</v>
      </c>
      <c r="G21861">
        <v>0</v>
      </c>
      <c r="H21861">
        <v>0</v>
      </c>
      <c r="I21861">
        <v>0</v>
      </c>
    </row>
    <row r="21862" spans="1:9" hidden="1" x14ac:dyDescent="0.3">
      <c r="A21862" s="1" t="s">
        <v>159</v>
      </c>
      <c r="B21862" s="1" t="s">
        <v>21958</v>
      </c>
      <c r="C21862">
        <v>32.318199999999997</v>
      </c>
      <c r="D21862">
        <v>-86.902299999999997</v>
      </c>
      <c r="E21862" s="1" t="s">
        <v>24</v>
      </c>
      <c r="F21862" t="s">
        <v>22785</v>
      </c>
      <c r="G21862">
        <v>0</v>
      </c>
      <c r="H21862">
        <v>0</v>
      </c>
      <c r="I21862">
        <v>0</v>
      </c>
    </row>
    <row r="21863" spans="1:9" hidden="1" x14ac:dyDescent="0.3">
      <c r="A21863" s="1" t="s">
        <v>159</v>
      </c>
      <c r="B21863" s="1" t="s">
        <v>21958</v>
      </c>
      <c r="C21863">
        <v>32.318199999999997</v>
      </c>
      <c r="D21863">
        <v>-86.902299999999997</v>
      </c>
      <c r="E21863" s="1" t="s">
        <v>25</v>
      </c>
      <c r="F21863" t="s">
        <v>22786</v>
      </c>
      <c r="G21863">
        <v>0</v>
      </c>
      <c r="H21863">
        <v>0</v>
      </c>
      <c r="I21863">
        <v>0</v>
      </c>
    </row>
    <row r="21864" spans="1:9" hidden="1" x14ac:dyDescent="0.3">
      <c r="A21864" s="1" t="s">
        <v>159</v>
      </c>
      <c r="B21864" s="1" t="s">
        <v>21958</v>
      </c>
      <c r="C21864">
        <v>32.318199999999997</v>
      </c>
      <c r="D21864">
        <v>-86.902299999999997</v>
      </c>
      <c r="E21864" s="1" t="s">
        <v>26</v>
      </c>
      <c r="F21864" t="s">
        <v>22787</v>
      </c>
      <c r="G21864">
        <v>0</v>
      </c>
      <c r="H21864">
        <v>0</v>
      </c>
      <c r="I21864">
        <v>0</v>
      </c>
    </row>
    <row r="21865" spans="1:9" hidden="1" x14ac:dyDescent="0.3">
      <c r="A21865" s="1" t="s">
        <v>159</v>
      </c>
      <c r="B21865" s="1" t="s">
        <v>21958</v>
      </c>
      <c r="C21865">
        <v>32.318199999999997</v>
      </c>
      <c r="D21865">
        <v>-86.902299999999997</v>
      </c>
      <c r="E21865" s="1" t="s">
        <v>27</v>
      </c>
      <c r="F21865" t="s">
        <v>22788</v>
      </c>
      <c r="G21865">
        <v>0</v>
      </c>
      <c r="H21865">
        <v>0</v>
      </c>
      <c r="I21865">
        <v>0</v>
      </c>
    </row>
    <row r="21866" spans="1:9" hidden="1" x14ac:dyDescent="0.3">
      <c r="A21866" s="1" t="s">
        <v>159</v>
      </c>
      <c r="B21866" s="1" t="s">
        <v>21958</v>
      </c>
      <c r="C21866">
        <v>32.318199999999997</v>
      </c>
      <c r="D21866">
        <v>-86.902299999999997</v>
      </c>
      <c r="E21866" s="1" t="s">
        <v>28</v>
      </c>
      <c r="F21866" t="s">
        <v>22789</v>
      </c>
      <c r="G21866">
        <v>0</v>
      </c>
      <c r="H21866">
        <v>0</v>
      </c>
      <c r="I21866">
        <v>0</v>
      </c>
    </row>
    <row r="21867" spans="1:9" hidden="1" x14ac:dyDescent="0.3">
      <c r="A21867" s="1" t="s">
        <v>159</v>
      </c>
      <c r="B21867" s="1" t="s">
        <v>21958</v>
      </c>
      <c r="C21867">
        <v>32.318199999999997</v>
      </c>
      <c r="D21867">
        <v>-86.902299999999997</v>
      </c>
      <c r="E21867" s="1" t="s">
        <v>29</v>
      </c>
      <c r="F21867" t="s">
        <v>22790</v>
      </c>
      <c r="G21867">
        <v>0</v>
      </c>
      <c r="H21867">
        <v>0</v>
      </c>
      <c r="I21867">
        <v>0</v>
      </c>
    </row>
    <row r="21868" spans="1:9" hidden="1" x14ac:dyDescent="0.3">
      <c r="A21868" s="1" t="s">
        <v>159</v>
      </c>
      <c r="B21868" s="1" t="s">
        <v>21958</v>
      </c>
      <c r="C21868">
        <v>32.318199999999997</v>
      </c>
      <c r="D21868">
        <v>-86.902299999999997</v>
      </c>
      <c r="E21868" s="1" t="s">
        <v>30</v>
      </c>
      <c r="F21868" t="s">
        <v>22791</v>
      </c>
      <c r="G21868">
        <v>0</v>
      </c>
      <c r="H21868">
        <v>0</v>
      </c>
      <c r="I21868">
        <v>0</v>
      </c>
    </row>
    <row r="21869" spans="1:9" hidden="1" x14ac:dyDescent="0.3">
      <c r="A21869" s="1" t="s">
        <v>159</v>
      </c>
      <c r="B21869" s="1" t="s">
        <v>21958</v>
      </c>
      <c r="C21869">
        <v>32.318199999999997</v>
      </c>
      <c r="D21869">
        <v>-86.902299999999997</v>
      </c>
      <c r="E21869" s="1" t="s">
        <v>31</v>
      </c>
      <c r="F21869" t="s">
        <v>22792</v>
      </c>
      <c r="G21869">
        <v>0</v>
      </c>
      <c r="H21869">
        <v>0</v>
      </c>
      <c r="I21869">
        <v>0</v>
      </c>
    </row>
    <row r="21870" spans="1:9" hidden="1" x14ac:dyDescent="0.3">
      <c r="A21870" s="1" t="s">
        <v>159</v>
      </c>
      <c r="B21870" s="1" t="s">
        <v>21958</v>
      </c>
      <c r="C21870">
        <v>32.318199999999997</v>
      </c>
      <c r="D21870">
        <v>-86.902299999999997</v>
      </c>
      <c r="E21870" s="1" t="s">
        <v>32</v>
      </c>
      <c r="F21870" t="s">
        <v>22793</v>
      </c>
      <c r="G21870">
        <v>0</v>
      </c>
      <c r="H21870">
        <v>0</v>
      </c>
      <c r="I21870">
        <v>0</v>
      </c>
    </row>
    <row r="21871" spans="1:9" hidden="1" x14ac:dyDescent="0.3">
      <c r="A21871" s="1" t="s">
        <v>159</v>
      </c>
      <c r="B21871" s="1" t="s">
        <v>21958</v>
      </c>
      <c r="C21871">
        <v>32.318199999999997</v>
      </c>
      <c r="D21871">
        <v>-86.902299999999997</v>
      </c>
      <c r="E21871" s="1" t="s">
        <v>33</v>
      </c>
      <c r="F21871" t="s">
        <v>22794</v>
      </c>
      <c r="G21871">
        <v>0</v>
      </c>
      <c r="H21871">
        <v>0</v>
      </c>
      <c r="I21871">
        <v>0</v>
      </c>
    </row>
    <row r="21872" spans="1:9" hidden="1" x14ac:dyDescent="0.3">
      <c r="A21872" s="1" t="s">
        <v>159</v>
      </c>
      <c r="B21872" s="1" t="s">
        <v>21958</v>
      </c>
      <c r="C21872">
        <v>32.318199999999997</v>
      </c>
      <c r="D21872">
        <v>-86.902299999999997</v>
      </c>
      <c r="E21872" s="1" t="s">
        <v>34</v>
      </c>
      <c r="F21872" t="s">
        <v>22795</v>
      </c>
      <c r="G21872">
        <v>0</v>
      </c>
      <c r="H21872">
        <v>0</v>
      </c>
      <c r="I21872">
        <v>0</v>
      </c>
    </row>
    <row r="21873" spans="1:9" hidden="1" x14ac:dyDescent="0.3">
      <c r="A21873" s="1" t="s">
        <v>159</v>
      </c>
      <c r="B21873" s="1" t="s">
        <v>21958</v>
      </c>
      <c r="C21873">
        <v>32.318199999999997</v>
      </c>
      <c r="D21873">
        <v>-86.902299999999997</v>
      </c>
      <c r="E21873" s="1" t="s">
        <v>35</v>
      </c>
      <c r="F21873" t="s">
        <v>22796</v>
      </c>
      <c r="G21873">
        <v>0</v>
      </c>
      <c r="H21873">
        <v>0</v>
      </c>
      <c r="I21873">
        <v>0</v>
      </c>
    </row>
    <row r="21874" spans="1:9" hidden="1" x14ac:dyDescent="0.3">
      <c r="A21874" s="1" t="s">
        <v>159</v>
      </c>
      <c r="B21874" s="1" t="s">
        <v>21958</v>
      </c>
      <c r="C21874">
        <v>32.318199999999997</v>
      </c>
      <c r="D21874">
        <v>-86.902299999999997</v>
      </c>
      <c r="E21874" s="1" t="s">
        <v>36</v>
      </c>
      <c r="F21874" t="s">
        <v>22797</v>
      </c>
      <c r="G21874">
        <v>0</v>
      </c>
      <c r="H21874">
        <v>0</v>
      </c>
      <c r="I21874">
        <v>0</v>
      </c>
    </row>
    <row r="21875" spans="1:9" hidden="1" x14ac:dyDescent="0.3">
      <c r="A21875" s="1" t="s">
        <v>159</v>
      </c>
      <c r="B21875" s="1" t="s">
        <v>21958</v>
      </c>
      <c r="C21875">
        <v>32.318199999999997</v>
      </c>
      <c r="D21875">
        <v>-86.902299999999997</v>
      </c>
      <c r="E21875" s="1" t="s">
        <v>37</v>
      </c>
      <c r="F21875" t="s">
        <v>22798</v>
      </c>
      <c r="G21875">
        <v>0</v>
      </c>
      <c r="H21875">
        <v>0</v>
      </c>
      <c r="I21875">
        <v>0</v>
      </c>
    </row>
    <row r="21876" spans="1:9" hidden="1" x14ac:dyDescent="0.3">
      <c r="A21876" s="1" t="s">
        <v>159</v>
      </c>
      <c r="B21876" s="1" t="s">
        <v>21958</v>
      </c>
      <c r="C21876">
        <v>32.318199999999997</v>
      </c>
      <c r="D21876">
        <v>-86.902299999999997</v>
      </c>
      <c r="E21876" s="1" t="s">
        <v>38</v>
      </c>
      <c r="F21876" t="s">
        <v>22799</v>
      </c>
      <c r="G21876">
        <v>0</v>
      </c>
      <c r="H21876">
        <v>0</v>
      </c>
      <c r="I21876">
        <v>0</v>
      </c>
    </row>
    <row r="21877" spans="1:9" hidden="1" x14ac:dyDescent="0.3">
      <c r="A21877" s="1" t="s">
        <v>159</v>
      </c>
      <c r="B21877" s="1" t="s">
        <v>21958</v>
      </c>
      <c r="C21877">
        <v>32.318199999999997</v>
      </c>
      <c r="D21877">
        <v>-86.902299999999997</v>
      </c>
      <c r="E21877" s="1" t="s">
        <v>39</v>
      </c>
      <c r="F21877" t="s">
        <v>22800</v>
      </c>
      <c r="G21877">
        <v>0</v>
      </c>
      <c r="H21877">
        <v>0</v>
      </c>
      <c r="I21877">
        <v>0</v>
      </c>
    </row>
    <row r="21878" spans="1:9" hidden="1" x14ac:dyDescent="0.3">
      <c r="A21878" s="1" t="s">
        <v>159</v>
      </c>
      <c r="B21878" s="1" t="s">
        <v>21958</v>
      </c>
      <c r="C21878">
        <v>32.318199999999997</v>
      </c>
      <c r="D21878">
        <v>-86.902299999999997</v>
      </c>
      <c r="E21878" s="1" t="s">
        <v>40</v>
      </c>
      <c r="F21878" t="s">
        <v>22801</v>
      </c>
      <c r="G21878">
        <v>0</v>
      </c>
      <c r="H21878">
        <v>0</v>
      </c>
      <c r="I21878">
        <v>0</v>
      </c>
    </row>
    <row r="21879" spans="1:9" hidden="1" x14ac:dyDescent="0.3">
      <c r="A21879" s="1" t="s">
        <v>159</v>
      </c>
      <c r="B21879" s="1" t="s">
        <v>21958</v>
      </c>
      <c r="C21879">
        <v>32.318199999999997</v>
      </c>
      <c r="D21879">
        <v>-86.902299999999997</v>
      </c>
      <c r="E21879" s="1" t="s">
        <v>41</v>
      </c>
      <c r="F21879" t="s">
        <v>22802</v>
      </c>
      <c r="G21879">
        <v>0</v>
      </c>
      <c r="H21879">
        <v>0</v>
      </c>
      <c r="I21879">
        <v>0</v>
      </c>
    </row>
    <row r="21880" spans="1:9" hidden="1" x14ac:dyDescent="0.3">
      <c r="A21880" s="1" t="s">
        <v>159</v>
      </c>
      <c r="B21880" s="1" t="s">
        <v>21958</v>
      </c>
      <c r="C21880">
        <v>32.318199999999997</v>
      </c>
      <c r="D21880">
        <v>-86.902299999999997</v>
      </c>
      <c r="E21880" s="1" t="s">
        <v>42</v>
      </c>
      <c r="F21880" t="s">
        <v>22803</v>
      </c>
      <c r="G21880">
        <v>0</v>
      </c>
      <c r="H21880">
        <v>0</v>
      </c>
      <c r="I21880">
        <v>0</v>
      </c>
    </row>
    <row r="21881" spans="1:9" hidden="1" x14ac:dyDescent="0.3">
      <c r="A21881" s="1" t="s">
        <v>159</v>
      </c>
      <c r="B21881" s="1" t="s">
        <v>21958</v>
      </c>
      <c r="C21881">
        <v>32.318199999999997</v>
      </c>
      <c r="D21881">
        <v>-86.902299999999997</v>
      </c>
      <c r="E21881" s="1" t="s">
        <v>43</v>
      </c>
      <c r="F21881" t="s">
        <v>22804</v>
      </c>
      <c r="G21881">
        <v>0</v>
      </c>
      <c r="H21881">
        <v>0</v>
      </c>
      <c r="I21881">
        <v>0</v>
      </c>
    </row>
    <row r="21882" spans="1:9" hidden="1" x14ac:dyDescent="0.3">
      <c r="A21882" s="1" t="s">
        <v>159</v>
      </c>
      <c r="B21882" s="1" t="s">
        <v>21958</v>
      </c>
      <c r="C21882">
        <v>32.318199999999997</v>
      </c>
      <c r="D21882">
        <v>-86.902299999999997</v>
      </c>
      <c r="E21882" s="1" t="s">
        <v>44</v>
      </c>
      <c r="F21882" t="s">
        <v>22805</v>
      </c>
      <c r="G21882">
        <v>0</v>
      </c>
      <c r="H21882">
        <v>0</v>
      </c>
      <c r="I21882">
        <v>0</v>
      </c>
    </row>
    <row r="21883" spans="1:9" hidden="1" x14ac:dyDescent="0.3">
      <c r="A21883" s="1" t="s">
        <v>159</v>
      </c>
      <c r="B21883" s="1" t="s">
        <v>21958</v>
      </c>
      <c r="C21883">
        <v>32.318199999999997</v>
      </c>
      <c r="D21883">
        <v>-86.902299999999997</v>
      </c>
      <c r="E21883" s="1" t="s">
        <v>45</v>
      </c>
      <c r="F21883" t="s">
        <v>22806</v>
      </c>
      <c r="G21883">
        <v>0</v>
      </c>
      <c r="H21883">
        <v>0</v>
      </c>
      <c r="I21883">
        <v>0</v>
      </c>
    </row>
    <row r="21884" spans="1:9" hidden="1" x14ac:dyDescent="0.3">
      <c r="A21884" s="1" t="s">
        <v>159</v>
      </c>
      <c r="B21884" s="1" t="s">
        <v>21958</v>
      </c>
      <c r="C21884">
        <v>32.318199999999997</v>
      </c>
      <c r="D21884">
        <v>-86.902299999999997</v>
      </c>
      <c r="E21884" s="1" t="s">
        <v>46</v>
      </c>
      <c r="F21884" t="s">
        <v>22807</v>
      </c>
      <c r="G21884">
        <v>0</v>
      </c>
      <c r="H21884">
        <v>0</v>
      </c>
      <c r="I21884">
        <v>0</v>
      </c>
    </row>
    <row r="21885" spans="1:9" hidden="1" x14ac:dyDescent="0.3">
      <c r="A21885" s="1" t="s">
        <v>159</v>
      </c>
      <c r="B21885" s="1" t="s">
        <v>21958</v>
      </c>
      <c r="C21885">
        <v>32.318199999999997</v>
      </c>
      <c r="D21885">
        <v>-86.902299999999997</v>
      </c>
      <c r="E21885" s="1" t="s">
        <v>47</v>
      </c>
      <c r="F21885" t="s">
        <v>22808</v>
      </c>
      <c r="G21885">
        <v>0</v>
      </c>
      <c r="H21885">
        <v>0</v>
      </c>
      <c r="I21885">
        <v>0</v>
      </c>
    </row>
    <row r="21886" spans="1:9" hidden="1" x14ac:dyDescent="0.3">
      <c r="A21886" s="1" t="s">
        <v>159</v>
      </c>
      <c r="B21886" s="1" t="s">
        <v>21958</v>
      </c>
      <c r="C21886">
        <v>32.318199999999997</v>
      </c>
      <c r="D21886">
        <v>-86.902299999999997</v>
      </c>
      <c r="E21886" s="1" t="s">
        <v>48</v>
      </c>
      <c r="F21886" t="s">
        <v>22809</v>
      </c>
      <c r="G21886">
        <v>0</v>
      </c>
      <c r="H21886">
        <v>0</v>
      </c>
      <c r="I21886">
        <v>0</v>
      </c>
    </row>
    <row r="21887" spans="1:9" hidden="1" x14ac:dyDescent="0.3">
      <c r="A21887" s="1" t="s">
        <v>159</v>
      </c>
      <c r="B21887" s="1" t="s">
        <v>21958</v>
      </c>
      <c r="C21887">
        <v>32.318199999999997</v>
      </c>
      <c r="D21887">
        <v>-86.902299999999997</v>
      </c>
      <c r="E21887" s="1" t="s">
        <v>49</v>
      </c>
      <c r="F21887" t="s">
        <v>22810</v>
      </c>
      <c r="G21887">
        <v>0</v>
      </c>
      <c r="H21887">
        <v>0</v>
      </c>
      <c r="I21887">
        <v>0</v>
      </c>
    </row>
    <row r="21888" spans="1:9" hidden="1" x14ac:dyDescent="0.3">
      <c r="A21888" s="1" t="s">
        <v>159</v>
      </c>
      <c r="B21888" s="1" t="s">
        <v>21958</v>
      </c>
      <c r="C21888">
        <v>32.318199999999997</v>
      </c>
      <c r="D21888">
        <v>-86.902299999999997</v>
      </c>
      <c r="E21888" s="1" t="s">
        <v>50</v>
      </c>
      <c r="F21888" t="s">
        <v>22811</v>
      </c>
      <c r="G21888">
        <v>0</v>
      </c>
      <c r="H21888">
        <v>0</v>
      </c>
      <c r="I21888">
        <v>0</v>
      </c>
    </row>
    <row r="21889" spans="1:9" hidden="1" x14ac:dyDescent="0.3">
      <c r="A21889" s="1" t="s">
        <v>159</v>
      </c>
      <c r="B21889" s="1" t="s">
        <v>21958</v>
      </c>
      <c r="C21889">
        <v>32.318199999999997</v>
      </c>
      <c r="D21889">
        <v>-86.902299999999997</v>
      </c>
      <c r="E21889" s="1" t="s">
        <v>51</v>
      </c>
      <c r="F21889" t="s">
        <v>22812</v>
      </c>
      <c r="G21889">
        <v>0</v>
      </c>
      <c r="H21889">
        <v>0</v>
      </c>
      <c r="I21889">
        <v>0</v>
      </c>
    </row>
    <row r="21890" spans="1:9" hidden="1" x14ac:dyDescent="0.3">
      <c r="A21890" s="1" t="s">
        <v>159</v>
      </c>
      <c r="B21890" s="1" t="s">
        <v>21958</v>
      </c>
      <c r="C21890">
        <v>32.318199999999997</v>
      </c>
      <c r="D21890">
        <v>-86.902299999999997</v>
      </c>
      <c r="E21890" s="1" t="s">
        <v>52</v>
      </c>
      <c r="F21890" t="s">
        <v>22813</v>
      </c>
      <c r="G21890">
        <v>0</v>
      </c>
      <c r="H21890">
        <v>0</v>
      </c>
      <c r="I21890">
        <v>0</v>
      </c>
    </row>
    <row r="21891" spans="1:9" hidden="1" x14ac:dyDescent="0.3">
      <c r="A21891" s="1" t="s">
        <v>159</v>
      </c>
      <c r="B21891" s="1" t="s">
        <v>21958</v>
      </c>
      <c r="C21891">
        <v>32.318199999999997</v>
      </c>
      <c r="D21891">
        <v>-86.902299999999997</v>
      </c>
      <c r="E21891" s="1" t="s">
        <v>53</v>
      </c>
      <c r="F21891" t="s">
        <v>22814</v>
      </c>
      <c r="G21891">
        <v>0</v>
      </c>
      <c r="H21891">
        <v>0</v>
      </c>
      <c r="I21891">
        <v>0</v>
      </c>
    </row>
    <row r="21892" spans="1:9" hidden="1" x14ac:dyDescent="0.3">
      <c r="A21892" s="1" t="s">
        <v>159</v>
      </c>
      <c r="B21892" s="1" t="s">
        <v>21958</v>
      </c>
      <c r="C21892">
        <v>32.318199999999997</v>
      </c>
      <c r="D21892">
        <v>-86.902299999999997</v>
      </c>
      <c r="E21892" s="1" t="s">
        <v>54</v>
      </c>
      <c r="F21892" t="s">
        <v>22815</v>
      </c>
      <c r="G21892">
        <v>0</v>
      </c>
      <c r="H21892">
        <v>0</v>
      </c>
      <c r="I21892">
        <v>0</v>
      </c>
    </row>
    <row r="21893" spans="1:9" hidden="1" x14ac:dyDescent="0.3">
      <c r="A21893" s="1" t="s">
        <v>159</v>
      </c>
      <c r="B21893" s="1" t="s">
        <v>21958</v>
      </c>
      <c r="C21893">
        <v>32.318199999999997</v>
      </c>
      <c r="D21893">
        <v>-86.902299999999997</v>
      </c>
      <c r="E21893" s="1" t="s">
        <v>21548</v>
      </c>
      <c r="F21893" t="s">
        <v>22816</v>
      </c>
      <c r="G21893">
        <v>0</v>
      </c>
      <c r="H21893">
        <v>5</v>
      </c>
      <c r="I21893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3908581-B9FA-4096-83C3-8846108D579B}">
  <ds:schemaRefs/>
</ds:datastoreItem>
</file>

<file path=customXml/itemProps2.xml><?xml version="1.0" encoding="utf-8"?>
<ds:datastoreItem xmlns:ds="http://schemas.openxmlformats.org/officeDocument/2006/customXml" ds:itemID="{A9734F34-DD51-4D47-BAFD-87401EBC3099}">
  <ds:schemaRefs/>
</ds:datastoreItem>
</file>

<file path=customXml/itemProps3.xml><?xml version="1.0" encoding="utf-8"?>
<ds:datastoreItem xmlns:ds="http://schemas.openxmlformats.org/officeDocument/2006/customXml" ds:itemID="{D0150093-52B6-4A52-AD7F-24CD80A6D4DC}">
  <ds:schemaRefs/>
</ds:datastoreItem>
</file>

<file path=customXml/itemProps4.xml><?xml version="1.0" encoding="utf-8"?>
<ds:datastoreItem xmlns:ds="http://schemas.openxmlformats.org/officeDocument/2006/customXml" ds:itemID="{4699C402-4497-4A7C-B793-DF2AB4259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Dashboard</vt:lpstr>
      <vt:lpstr>Australia</vt:lpstr>
      <vt:lpstr>China</vt:lpstr>
      <vt:lpstr>Confirmed_Selected</vt:lpstr>
      <vt:lpstr>Confirmed_WW</vt:lpstr>
      <vt:lpstr>Country</vt:lpstr>
      <vt:lpstr>Country_Selected</vt:lpstr>
      <vt:lpstr>Cruise_Ship</vt:lpstr>
      <vt:lpstr>Data_Map_Selected</vt:lpstr>
      <vt:lpstr>Date_Selected</vt:lpstr>
      <vt:lpstr>Dates_Available</vt:lpstr>
      <vt:lpstr>Deaths_Selected</vt:lpstr>
      <vt:lpstr>Deaths_WW</vt:lpstr>
      <vt:lpstr>Denmark</vt:lpstr>
      <vt:lpstr>France</vt:lpstr>
      <vt:lpstr>ID_selected</vt:lpstr>
      <vt:lpstr>LastData</vt:lpstr>
      <vt:lpstr>Recovered_Selected</vt:lpstr>
      <vt:lpstr>Recovered_WW</vt:lpstr>
      <vt:lpstr>State_Selected</vt:lpstr>
      <vt:lpstr>United_Kingdom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cortes</dc:creator>
  <cp:lastModifiedBy>andres cortes</cp:lastModifiedBy>
  <dcterms:created xsi:type="dcterms:W3CDTF">2020-03-13T09:13:38Z</dcterms:created>
  <dcterms:modified xsi:type="dcterms:W3CDTF">2020-03-14T08:28:19Z</dcterms:modified>
</cp:coreProperties>
</file>